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mc:AlternateContent xmlns:mc="http://schemas.openxmlformats.org/markup-compatibility/2006">
    <mc:Choice Requires="x15">
      <x15ac:absPath xmlns:x15ac="http://schemas.microsoft.com/office/spreadsheetml/2010/11/ac" url="D:\Programing\Homologador+\"/>
    </mc:Choice>
  </mc:AlternateContent>
  <xr:revisionPtr revIDLastSave="0" documentId="13_ncr:1_{786D1D93-B5E5-4C15-BD83-E50FD900B8FF}" xr6:coauthVersionLast="47" xr6:coauthVersionMax="47" xr10:uidLastSave="{00000000-0000-0000-0000-000000000000}"/>
  <bookViews>
    <workbookView xWindow="1020" yWindow="4185" windowWidth="21600" windowHeight="11295" tabRatio="612" firstSheet="3" activeTab="3" xr2:uid="{00000000-000D-0000-FFFF-FFFF00000000}"/>
  </bookViews>
  <sheets>
    <sheet name="CALCULO" sheetId="1" state="hidden" r:id="rId1"/>
    <sheet name="SOAT LIQ" sheetId="5" r:id="rId2"/>
    <sheet name="Hoja1" sheetId="17" r:id="rId3"/>
    <sheet name="homologo soat -iss" sheetId="14" r:id="rId4"/>
    <sheet name="Hoja2" sheetId="16" r:id="rId5"/>
    <sheet name="Hoja3" sheetId="18" r:id="rId6"/>
  </sheets>
  <externalReferences>
    <externalReference r:id="rId7"/>
  </externalReferences>
  <definedNames>
    <definedName name="_xlnm._FilterDatabase" localSheetId="3" hidden="1">'homologo soat -iss'!$A$1:$F$30731</definedName>
    <definedName name="_xlnm._FilterDatabase" localSheetId="1" hidden="1">'SOAT LIQ'!$E$1:$K$2</definedName>
    <definedName name="_Toc59256250_4">#REF!</definedName>
    <definedName name="_Toc59256251_4">#REF!</definedName>
    <definedName name="_Toc59256252_4">#REF!</definedName>
    <definedName name="_Toc59256253_4">#REF!</definedName>
    <definedName name="_Toc59256254_4">#REF!</definedName>
    <definedName name="_Toc59256255_4">#REF!</definedName>
    <definedName name="_Toc59256256_4">#REF!</definedName>
    <definedName name="_Toc59256257_4">#REF!</definedName>
    <definedName name="_Toc59256258_4">#REF!</definedName>
    <definedName name="_Toc59256259_4">#REF!</definedName>
    <definedName name="_Toc59256260_4">#REF!</definedName>
    <definedName name="_Toc59256261_4">#REF!</definedName>
    <definedName name="_Toc59256262_4">#REF!</definedName>
    <definedName name="_Toc59256263_4">#REF!</definedName>
    <definedName name="_Toc59256264_4">#REF!</definedName>
    <definedName name="_Toc59256265_4">#REF!</definedName>
    <definedName name="_Toc59256266_4">#REF!</definedName>
    <definedName name="_Toc59256267_4">#REF!</definedName>
    <definedName name="_Toc59256268_4">#REF!</definedName>
    <definedName name="_Toc59256269_4">#REF!</definedName>
    <definedName name="_Toc59256270_4">#REF!</definedName>
    <definedName name="_Toc59256271_4">#REF!</definedName>
    <definedName name="_Toc59256272_4">#REF!</definedName>
    <definedName name="_Toc59256273_4">#REF!</definedName>
    <definedName name="_Toc59256274_4">#REF!</definedName>
    <definedName name="_Toc59256275_4">#REF!</definedName>
    <definedName name="_Toc59256276_4">#REF!</definedName>
    <definedName name="_Toc59256277_4">#REF!</definedName>
    <definedName name="_Toc59256278_4">#REF!</definedName>
    <definedName name="_Toc59256279_4">#REF!</definedName>
    <definedName name="_Toc59256280_4">#REF!</definedName>
    <definedName name="_Toc59256281_4">#REF!</definedName>
    <definedName name="_Toc59256282_4">#REF!</definedName>
    <definedName name="_Toc59256283_4">#REF!</definedName>
    <definedName name="_Toc59256284_4">#REF!</definedName>
    <definedName name="_Toc59256285_4">#REF!</definedName>
    <definedName name="_Toc59256286_4">#REF!</definedName>
    <definedName name="_Toc59256287_4">#REF!</definedName>
    <definedName name="_Toc59256288_4">#REF!</definedName>
    <definedName name="_Toc59256289_4">#REF!</definedName>
    <definedName name="_Toc61922476_4">#REF!</definedName>
    <definedName name="_Toc61922485_4">#REF!</definedName>
    <definedName name="_Toc61922486_4">#REF!</definedName>
    <definedName name="_Toc61922487_4">#REF!</definedName>
    <definedName name="_Toc61922488_4">#REF!</definedName>
    <definedName name="_Toc61922489_4">#REF!</definedName>
    <definedName name="_Toc61922490_4">#REF!</definedName>
    <definedName name="_Toc61922491_4">#REF!</definedName>
    <definedName name="_Toc61922492_4">#REF!</definedName>
    <definedName name="_Toc61922493_4">#REF!</definedName>
    <definedName name="_Toc61922496_4">#REF!</definedName>
    <definedName name="_Toc61922497_4">#REF!</definedName>
    <definedName name="_Toc61922498_4">#REF!</definedName>
    <definedName name="_Toc61922499_4">#REF!</definedName>
    <definedName name="_Toc61922500_4">#REF!</definedName>
    <definedName name="_Toc61922501_4">#REF!</definedName>
    <definedName name="_Toc61922502_4">#REF!</definedName>
    <definedName name="_Toc61922503_4">#REF!</definedName>
    <definedName name="_Toc61922504_4">#REF!</definedName>
    <definedName name="_Toc61922505_4">#REF!</definedName>
    <definedName name="_Toc61922510_4">#REF!</definedName>
    <definedName name="_Toc61922512_4">#REF!</definedName>
    <definedName name="_Toc61922513_4">#REF!</definedName>
    <definedName name="_Toc61922514_4">#REF!</definedName>
    <definedName name="_Toc61922519_4">#REF!</definedName>
    <definedName name="_Toc61922524_4">#REF!</definedName>
    <definedName name="_Toc61922527_4">#REF!</definedName>
    <definedName name="_Toc61922530_4">#REF!</definedName>
    <definedName name="_Toc61922533_4">#REF!</definedName>
    <definedName name="Excel_BuiltIn__FilterDatabase_11">#REF!</definedName>
    <definedName name="Excel_BuiltIn__FilterDatabase_2">#REF!</definedName>
    <definedName name="Excel_BuiltIn__FilterDatabase_4">#REF!</definedName>
    <definedName name="Excel_BuiltIn__FilterDatabase_5">#REF!</definedName>
    <definedName name="Excel_BuiltIn__FilterDatabase_9">#REF!</definedName>
    <definedName name="Excel_BuiltIn_Print_Area_10">#REF!</definedName>
    <definedName name="OLE_LINK1_2">#REF!</definedName>
    <definedName name="OLE_LINK4_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03" i="14" l="1"/>
  <c r="M14" i="16" l="1"/>
  <c r="N15" i="16"/>
  <c r="E5" i="16" s="1"/>
  <c r="F5" i="16" l="1"/>
  <c r="E38" i="16"/>
  <c r="E54" i="16"/>
  <c r="E27" i="16"/>
  <c r="E57" i="16"/>
  <c r="E41" i="16"/>
  <c r="E24" i="16"/>
  <c r="E62" i="16"/>
  <c r="E46" i="16"/>
  <c r="E21" i="16"/>
  <c r="E65" i="16"/>
  <c r="E20" i="16"/>
  <c r="E29" i="16"/>
  <c r="E49" i="16"/>
  <c r="E74" i="16"/>
  <c r="E77" i="16"/>
  <c r="E78" i="16"/>
  <c r="E31" i="16"/>
  <c r="E23" i="16"/>
  <c r="E45" i="16"/>
  <c r="E37" i="16"/>
  <c r="E58" i="16"/>
  <c r="E66" i="16"/>
  <c r="E30" i="16"/>
  <c r="E22" i="16"/>
  <c r="E44" i="16"/>
  <c r="E36" i="16"/>
  <c r="E59" i="16"/>
  <c r="E67" i="16"/>
  <c r="E79" i="16"/>
  <c r="E80" i="16"/>
  <c r="E43" i="16"/>
  <c r="E35" i="16"/>
  <c r="E60" i="16"/>
  <c r="E68" i="16"/>
  <c r="E28" i="16"/>
  <c r="E34" i="16"/>
  <c r="E42" i="16"/>
  <c r="E69" i="16"/>
  <c r="E61" i="16"/>
  <c r="E85" i="16"/>
  <c r="E81" i="16"/>
  <c r="E82" i="16"/>
  <c r="E26" i="16"/>
  <c r="E48" i="16"/>
  <c r="E40" i="16"/>
  <c r="E55" i="16"/>
  <c r="E63" i="16"/>
  <c r="E75" i="16"/>
  <c r="E83" i="16"/>
  <c r="E25" i="16"/>
  <c r="E47" i="16"/>
  <c r="E39" i="16"/>
  <c r="E56" i="16"/>
  <c r="E64" i="16"/>
  <c r="E76" i="16"/>
  <c r="E84" i="16"/>
  <c r="E12" i="16"/>
  <c r="E2" i="16"/>
  <c r="E17" i="16"/>
  <c r="E9" i="16"/>
  <c r="F9" i="16" s="1"/>
  <c r="E4" i="16"/>
  <c r="F4" i="16" s="1"/>
  <c r="E11" i="16"/>
  <c r="E3" i="16"/>
  <c r="E10" i="16"/>
  <c r="E16" i="16"/>
  <c r="E8" i="16"/>
  <c r="E15" i="16"/>
  <c r="F15" i="16" s="1"/>
  <c r="E7" i="16"/>
  <c r="F7" i="16" s="1"/>
  <c r="E14" i="16"/>
  <c r="E6" i="16"/>
  <c r="E13" i="16"/>
  <c r="F13" i="16" s="1"/>
  <c r="F17" i="16" l="1"/>
  <c r="F6" i="16"/>
  <c r="F12" i="16"/>
  <c r="F16" i="16"/>
  <c r="F8" i="16"/>
  <c r="F3" i="16"/>
  <c r="F2" i="16"/>
  <c r="F14" i="16"/>
  <c r="F10" i="16"/>
  <c r="F11" i="1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551" i="14"/>
  <c r="E552" i="14"/>
  <c r="E553" i="14"/>
  <c r="E554" i="14"/>
  <c r="E555" i="14"/>
  <c r="E556" i="14"/>
  <c r="E557" i="14"/>
  <c r="E558" i="14"/>
  <c r="E559" i="14"/>
  <c r="E560" i="14"/>
  <c r="E561" i="14"/>
  <c r="E562" i="14"/>
  <c r="E563" i="14"/>
  <c r="E564" i="14"/>
  <c r="E565" i="14"/>
  <c r="E566" i="14"/>
  <c r="E567" i="14"/>
  <c r="E568" i="14"/>
  <c r="E569" i="14"/>
  <c r="E570" i="14"/>
  <c r="E571" i="14"/>
  <c r="E572" i="14"/>
  <c r="E573" i="14"/>
  <c r="E574" i="14"/>
  <c r="E575" i="14"/>
  <c r="E576" i="14"/>
  <c r="E577" i="14"/>
  <c r="E578" i="14"/>
  <c r="E579" i="14"/>
  <c r="E580" i="14"/>
  <c r="E581" i="14"/>
  <c r="E582" i="14"/>
  <c r="E583" i="14"/>
  <c r="E584" i="14"/>
  <c r="E585" i="14"/>
  <c r="E586" i="14"/>
  <c r="E587" i="14"/>
  <c r="E588" i="14"/>
  <c r="E589" i="14"/>
  <c r="E590" i="14"/>
  <c r="E591" i="14"/>
  <c r="E592" i="14"/>
  <c r="E593" i="14"/>
  <c r="E594" i="14"/>
  <c r="E595" i="14"/>
  <c r="E596" i="14"/>
  <c r="E597" i="14"/>
  <c r="E598" i="14"/>
  <c r="E599" i="14"/>
  <c r="E600" i="14"/>
  <c r="E601" i="14"/>
  <c r="E602" i="14"/>
  <c r="E603" i="14"/>
  <c r="E604" i="14"/>
  <c r="E605" i="14"/>
  <c r="E606" i="14"/>
  <c r="E607" i="14"/>
  <c r="E608" i="14"/>
  <c r="E609" i="14"/>
  <c r="E610" i="14"/>
  <c r="E611" i="14"/>
  <c r="E612" i="14"/>
  <c r="E613" i="14"/>
  <c r="E614" i="14"/>
  <c r="E615" i="14"/>
  <c r="E616" i="14"/>
  <c r="E617" i="14"/>
  <c r="E618" i="14"/>
  <c r="E619" i="14"/>
  <c r="E620" i="14"/>
  <c r="E621" i="14"/>
  <c r="E622" i="14"/>
  <c r="E623" i="14"/>
  <c r="E624" i="14"/>
  <c r="E625" i="14"/>
  <c r="E626" i="14"/>
  <c r="E627" i="14"/>
  <c r="E628" i="14"/>
  <c r="E629" i="14"/>
  <c r="E630" i="14"/>
  <c r="E631" i="14"/>
  <c r="E632" i="14"/>
  <c r="E633" i="14"/>
  <c r="E634" i="14"/>
  <c r="E635" i="14"/>
  <c r="E636" i="14"/>
  <c r="E637" i="14"/>
  <c r="E638" i="14"/>
  <c r="E639" i="14"/>
  <c r="E640" i="14"/>
  <c r="E641" i="14"/>
  <c r="E642" i="14"/>
  <c r="E643" i="14"/>
  <c r="E644" i="14"/>
  <c r="E645" i="14"/>
  <c r="E646" i="14"/>
  <c r="E647" i="14"/>
  <c r="E648" i="14"/>
  <c r="E649" i="14"/>
  <c r="E650" i="14"/>
  <c r="E651" i="14"/>
  <c r="E652" i="14"/>
  <c r="E653" i="14"/>
  <c r="E654" i="14"/>
  <c r="E655" i="14"/>
  <c r="E656" i="14"/>
  <c r="E657" i="14"/>
  <c r="E658" i="14"/>
  <c r="E659" i="14"/>
  <c r="E660" i="14"/>
  <c r="E661" i="14"/>
  <c r="E662" i="14"/>
  <c r="E663" i="14"/>
  <c r="E664" i="14"/>
  <c r="E665" i="14"/>
  <c r="E666" i="14"/>
  <c r="E667" i="14"/>
  <c r="E668" i="14"/>
  <c r="E669" i="14"/>
  <c r="E670" i="14"/>
  <c r="E671" i="14"/>
  <c r="E672" i="14"/>
  <c r="E673" i="14"/>
  <c r="E674" i="14"/>
  <c r="E675" i="14"/>
  <c r="E676" i="14"/>
  <c r="E677" i="14"/>
  <c r="E678" i="14"/>
  <c r="E679" i="14"/>
  <c r="E680" i="14"/>
  <c r="E681" i="14"/>
  <c r="E682" i="14"/>
  <c r="E683" i="14"/>
  <c r="E684" i="14"/>
  <c r="E685" i="14"/>
  <c r="E686" i="14"/>
  <c r="E687" i="14"/>
  <c r="E688" i="14"/>
  <c r="E689" i="14"/>
  <c r="E690" i="14"/>
  <c r="E691" i="14"/>
  <c r="E692" i="14"/>
  <c r="E693" i="14"/>
  <c r="E694" i="14"/>
  <c r="E695" i="14"/>
  <c r="E696" i="14"/>
  <c r="E697" i="14"/>
  <c r="E698" i="14"/>
  <c r="E699" i="14"/>
  <c r="E700" i="14"/>
  <c r="E701" i="14"/>
  <c r="E702" i="14"/>
  <c r="E703" i="14"/>
  <c r="E704" i="14"/>
  <c r="E705" i="14"/>
  <c r="E706" i="14"/>
  <c r="E707" i="14"/>
  <c r="E708" i="14"/>
  <c r="E709" i="14"/>
  <c r="E710" i="14"/>
  <c r="E711" i="14"/>
  <c r="E712" i="14"/>
  <c r="E713" i="14"/>
  <c r="E714" i="14"/>
  <c r="E715" i="14"/>
  <c r="E716" i="14"/>
  <c r="E717" i="14"/>
  <c r="E718" i="14"/>
  <c r="E719" i="14"/>
  <c r="E720" i="14"/>
  <c r="E721" i="14"/>
  <c r="E722" i="14"/>
  <c r="E723" i="14"/>
  <c r="E724" i="14"/>
  <c r="E725" i="14"/>
  <c r="E726" i="14"/>
  <c r="E727" i="14"/>
  <c r="E728" i="14"/>
  <c r="E729" i="14"/>
  <c r="E730" i="14"/>
  <c r="E731" i="14"/>
  <c r="E732" i="14"/>
  <c r="E733" i="14"/>
  <c r="E734" i="14"/>
  <c r="E735" i="14"/>
  <c r="E736" i="14"/>
  <c r="E737" i="14"/>
  <c r="E738" i="14"/>
  <c r="E739" i="14"/>
  <c r="E740" i="14"/>
  <c r="E741" i="14"/>
  <c r="E742" i="14"/>
  <c r="E743" i="14"/>
  <c r="E744" i="14"/>
  <c r="E745" i="14"/>
  <c r="E746" i="14"/>
  <c r="E747" i="14"/>
  <c r="E748" i="14"/>
  <c r="E749" i="14"/>
  <c r="E750" i="14"/>
  <c r="E751" i="14"/>
  <c r="E752" i="14"/>
  <c r="E753" i="14"/>
  <c r="E754" i="14"/>
  <c r="E755" i="14"/>
  <c r="E756" i="14"/>
  <c r="E757" i="14"/>
  <c r="E758" i="14"/>
  <c r="E759" i="14"/>
  <c r="E760" i="14"/>
  <c r="E761" i="14"/>
  <c r="E762" i="14"/>
  <c r="E763" i="14"/>
  <c r="E764" i="14"/>
  <c r="E765" i="14"/>
  <c r="E766" i="14"/>
  <c r="E767" i="14"/>
  <c r="E768" i="14"/>
  <c r="E769" i="14"/>
  <c r="E770" i="14"/>
  <c r="E771" i="14"/>
  <c r="E772" i="14"/>
  <c r="E773" i="14"/>
  <c r="E774" i="14"/>
  <c r="E775" i="14"/>
  <c r="E776" i="14"/>
  <c r="E777" i="14"/>
  <c r="E778" i="14"/>
  <c r="E779" i="14"/>
  <c r="E780" i="14"/>
  <c r="E781" i="14"/>
  <c r="E782" i="14"/>
  <c r="E783" i="14"/>
  <c r="E784" i="14"/>
  <c r="E785" i="14"/>
  <c r="E786" i="14"/>
  <c r="E787" i="14"/>
  <c r="E788" i="14"/>
  <c r="E789" i="14"/>
  <c r="E790" i="14"/>
  <c r="E791" i="14"/>
  <c r="E792" i="14"/>
  <c r="E793" i="14"/>
  <c r="E794" i="14"/>
  <c r="E795" i="14"/>
  <c r="E796" i="14"/>
  <c r="E797" i="14"/>
  <c r="E798" i="14"/>
  <c r="E799" i="14"/>
  <c r="E800" i="14"/>
  <c r="E801" i="14"/>
  <c r="E802" i="14"/>
  <c r="E803" i="14"/>
  <c r="E804" i="14"/>
  <c r="E805" i="14"/>
  <c r="E806" i="14"/>
  <c r="E807" i="14"/>
  <c r="E808" i="14"/>
  <c r="E809" i="14"/>
  <c r="E810" i="14"/>
  <c r="E811" i="14"/>
  <c r="E812" i="14"/>
  <c r="E813" i="14"/>
  <c r="E814" i="14"/>
  <c r="E815" i="14"/>
  <c r="E816" i="14"/>
  <c r="E817" i="14"/>
  <c r="E818" i="14"/>
  <c r="E819" i="14"/>
  <c r="E820" i="14"/>
  <c r="E821" i="14"/>
  <c r="E822" i="14"/>
  <c r="E823" i="14"/>
  <c r="E824" i="14"/>
  <c r="E825" i="14"/>
  <c r="E826" i="14"/>
  <c r="E827" i="14"/>
  <c r="E828" i="14"/>
  <c r="E829" i="14"/>
  <c r="E830" i="14"/>
  <c r="E831" i="14"/>
  <c r="E832" i="14"/>
  <c r="E833" i="14"/>
  <c r="E834" i="14"/>
  <c r="E835" i="14"/>
  <c r="E836" i="14"/>
  <c r="E837" i="14"/>
  <c r="E838" i="14"/>
  <c r="E839" i="14"/>
  <c r="E840" i="14"/>
  <c r="E841" i="14"/>
  <c r="E842" i="14"/>
  <c r="E843" i="14"/>
  <c r="E844" i="14"/>
  <c r="E845" i="14"/>
  <c r="E846" i="14"/>
  <c r="E847" i="14"/>
  <c r="E848" i="14"/>
  <c r="E849" i="14"/>
  <c r="E850" i="14"/>
  <c r="E851" i="14"/>
  <c r="E852" i="14"/>
  <c r="E853" i="14"/>
  <c r="E854" i="14"/>
  <c r="E855" i="14"/>
  <c r="E856" i="14"/>
  <c r="E857" i="14"/>
  <c r="E858" i="14"/>
  <c r="E859" i="14"/>
  <c r="E860" i="14"/>
  <c r="E861" i="14"/>
  <c r="E862" i="14"/>
  <c r="E863" i="14"/>
  <c r="E864" i="14"/>
  <c r="E865" i="14"/>
  <c r="E866" i="14"/>
  <c r="E867" i="14"/>
  <c r="E868" i="14"/>
  <c r="E869" i="14"/>
  <c r="E870" i="14"/>
  <c r="E871" i="14"/>
  <c r="E872" i="14"/>
  <c r="E873" i="14"/>
  <c r="E874" i="14"/>
  <c r="E875" i="14"/>
  <c r="E876" i="14"/>
  <c r="E877" i="14"/>
  <c r="E878" i="14"/>
  <c r="E879" i="14"/>
  <c r="E880" i="14"/>
  <c r="E881" i="14"/>
  <c r="E882" i="14"/>
  <c r="E883" i="14"/>
  <c r="E884" i="14"/>
  <c r="E885" i="14"/>
  <c r="E886" i="14"/>
  <c r="E887" i="14"/>
  <c r="E888" i="14"/>
  <c r="E889" i="14"/>
  <c r="E890" i="14"/>
  <c r="E891" i="14"/>
  <c r="E892" i="14"/>
  <c r="E893" i="14"/>
  <c r="E894" i="14"/>
  <c r="E895" i="14"/>
  <c r="E896" i="14"/>
  <c r="E897" i="14"/>
  <c r="E898" i="14"/>
  <c r="E899" i="14"/>
  <c r="E900" i="14"/>
  <c r="E901" i="14"/>
  <c r="E902" i="14"/>
  <c r="E903" i="14"/>
  <c r="E904" i="14"/>
  <c r="E905" i="14"/>
  <c r="E906" i="14"/>
  <c r="E907" i="14"/>
  <c r="E908" i="14"/>
  <c r="E909" i="14"/>
  <c r="E910" i="14"/>
  <c r="E911" i="14"/>
  <c r="E912" i="14"/>
  <c r="E913" i="14"/>
  <c r="E914" i="14"/>
  <c r="E915" i="14"/>
  <c r="E916" i="14"/>
  <c r="E917" i="14"/>
  <c r="E918" i="14"/>
  <c r="E919" i="14"/>
  <c r="E920" i="14"/>
  <c r="E921" i="14"/>
  <c r="E922" i="14"/>
  <c r="E923" i="14"/>
  <c r="E924" i="14"/>
  <c r="E925" i="14"/>
  <c r="E926" i="14"/>
  <c r="E927" i="14"/>
  <c r="E928" i="14"/>
  <c r="E929" i="14"/>
  <c r="E930" i="14"/>
  <c r="E931" i="14"/>
  <c r="E932" i="14"/>
  <c r="E933" i="14"/>
  <c r="E934" i="14"/>
  <c r="E935" i="14"/>
  <c r="E936" i="14"/>
  <c r="E937" i="14"/>
  <c r="E938" i="14"/>
  <c r="E939" i="14"/>
  <c r="E940" i="14"/>
  <c r="E941" i="14"/>
  <c r="E942" i="14"/>
  <c r="E943" i="14"/>
  <c r="E944" i="14"/>
  <c r="E945" i="14"/>
  <c r="E946" i="14"/>
  <c r="E947" i="14"/>
  <c r="E948" i="14"/>
  <c r="E949" i="14"/>
  <c r="E950" i="14"/>
  <c r="E951" i="14"/>
  <c r="E952" i="14"/>
  <c r="E953" i="14"/>
  <c r="E954" i="14"/>
  <c r="E955" i="14"/>
  <c r="E956" i="14"/>
  <c r="E957" i="14"/>
  <c r="E958" i="14"/>
  <c r="E959" i="14"/>
  <c r="E960" i="14"/>
  <c r="E961" i="14"/>
  <c r="E962" i="14"/>
  <c r="E963" i="14"/>
  <c r="E964" i="14"/>
  <c r="E965" i="14"/>
  <c r="E966" i="14"/>
  <c r="E967" i="14"/>
  <c r="E968" i="14"/>
  <c r="E969" i="14"/>
  <c r="E970" i="14"/>
  <c r="E971" i="14"/>
  <c r="E972" i="14"/>
  <c r="E973" i="14"/>
  <c r="E974" i="14"/>
  <c r="E975" i="14"/>
  <c r="E976" i="14"/>
  <c r="E977" i="14"/>
  <c r="E978" i="14"/>
  <c r="E979" i="14"/>
  <c r="E980" i="14"/>
  <c r="E981" i="14"/>
  <c r="E982" i="14"/>
  <c r="E983" i="14"/>
  <c r="E984" i="14"/>
  <c r="E985" i="14"/>
  <c r="E986" i="14"/>
  <c r="E987" i="14"/>
  <c r="E988" i="14"/>
  <c r="E989" i="14"/>
  <c r="E990" i="14"/>
  <c r="E991" i="14"/>
  <c r="E992" i="14"/>
  <c r="E993" i="14"/>
  <c r="E994" i="14"/>
  <c r="E995" i="14"/>
  <c r="E996" i="14"/>
  <c r="E997" i="14"/>
  <c r="E998" i="14"/>
  <c r="E999" i="14"/>
  <c r="E1000" i="14"/>
  <c r="E1001" i="14"/>
  <c r="E1002" i="14"/>
  <c r="E1003" i="14"/>
  <c r="E1004" i="14"/>
  <c r="E1005" i="14"/>
  <c r="E1006" i="14"/>
  <c r="E1007" i="14"/>
  <c r="E1008" i="14"/>
  <c r="E1009" i="14"/>
  <c r="E1010" i="14"/>
  <c r="E1011" i="14"/>
  <c r="E1012" i="14"/>
  <c r="E1013" i="14"/>
  <c r="E1014" i="14"/>
  <c r="E1015" i="14"/>
  <c r="E1016" i="14"/>
  <c r="E1017" i="14"/>
  <c r="E1018" i="14"/>
  <c r="E1019" i="14"/>
  <c r="E1020" i="14"/>
  <c r="E1021" i="14"/>
  <c r="E1022" i="14"/>
  <c r="E1023" i="14"/>
  <c r="E1024" i="14"/>
  <c r="E1025" i="14"/>
  <c r="E1026" i="14"/>
  <c r="E1027" i="14"/>
  <c r="E1028" i="14"/>
  <c r="E1029" i="14"/>
  <c r="E1030" i="14"/>
  <c r="E1031" i="14"/>
  <c r="E1032" i="14"/>
  <c r="E1033" i="14"/>
  <c r="E1034" i="14"/>
  <c r="E1035" i="14"/>
  <c r="E1036" i="14"/>
  <c r="E1037" i="14"/>
  <c r="E1038" i="14"/>
  <c r="E1039" i="14"/>
  <c r="E1040" i="14"/>
  <c r="E1041" i="14"/>
  <c r="E1042" i="14"/>
  <c r="E1043" i="14"/>
  <c r="E1044" i="14"/>
  <c r="E1045" i="14"/>
  <c r="E1046" i="14"/>
  <c r="E1047" i="14"/>
  <c r="E1048" i="14"/>
  <c r="E1049" i="14"/>
  <c r="E1050" i="14"/>
  <c r="E1051" i="14"/>
  <c r="E1052" i="14"/>
  <c r="E1053" i="14"/>
  <c r="E1054" i="14"/>
  <c r="E1055" i="14"/>
  <c r="E1056" i="14"/>
  <c r="E1057" i="14"/>
  <c r="E1058" i="14"/>
  <c r="E1059" i="14"/>
  <c r="E1060" i="14"/>
  <c r="E1061" i="14"/>
  <c r="E1062" i="14"/>
  <c r="E1063" i="14"/>
  <c r="E1064" i="14"/>
  <c r="E1065" i="14"/>
  <c r="E1066" i="14"/>
  <c r="E1067" i="14"/>
  <c r="E1068" i="14"/>
  <c r="E1069" i="14"/>
  <c r="E1070" i="14"/>
  <c r="E1071" i="14"/>
  <c r="E1072" i="14"/>
  <c r="E1073" i="14"/>
  <c r="E1074" i="14"/>
  <c r="E1075" i="14"/>
  <c r="E1076" i="14"/>
  <c r="E1077" i="14"/>
  <c r="E1078" i="14"/>
  <c r="E1079" i="14"/>
  <c r="E1080" i="14"/>
  <c r="E1081" i="14"/>
  <c r="E1082" i="14"/>
  <c r="E1083" i="14"/>
  <c r="E1084" i="14"/>
  <c r="E1085" i="14"/>
  <c r="E1086" i="14"/>
  <c r="E1087" i="14"/>
  <c r="E1088" i="14"/>
  <c r="E1089" i="14"/>
  <c r="E1090" i="14"/>
  <c r="E1091" i="14"/>
  <c r="E1092" i="14"/>
  <c r="E1093" i="14"/>
  <c r="E1094" i="14"/>
  <c r="E1095" i="14"/>
  <c r="E1096" i="14"/>
  <c r="E1097" i="14"/>
  <c r="E1098" i="14"/>
  <c r="E1099" i="14"/>
  <c r="E1100" i="14"/>
  <c r="E1101" i="14"/>
  <c r="E1102" i="14"/>
  <c r="E1103" i="14"/>
  <c r="E1104" i="14"/>
  <c r="E1105" i="14"/>
  <c r="E1106" i="14"/>
  <c r="E1107" i="14"/>
  <c r="E1108" i="14"/>
  <c r="E1109" i="14"/>
  <c r="E1110" i="14"/>
  <c r="E1111" i="14"/>
  <c r="E1112" i="14"/>
  <c r="E1113" i="14"/>
  <c r="E1114" i="14"/>
  <c r="E1115" i="14"/>
  <c r="E1116" i="14"/>
  <c r="E1117" i="14"/>
  <c r="E1118" i="14"/>
  <c r="E1119" i="14"/>
  <c r="E1120" i="14"/>
  <c r="E1121" i="14"/>
  <c r="E1122" i="14"/>
  <c r="E1123" i="14"/>
  <c r="E1124" i="14"/>
  <c r="E1125" i="14"/>
  <c r="E1126" i="14"/>
  <c r="E1127" i="14"/>
  <c r="E1128" i="14"/>
  <c r="E1129" i="14"/>
  <c r="E1130" i="14"/>
  <c r="E1131" i="14"/>
  <c r="E1132" i="14"/>
  <c r="E1133" i="14"/>
  <c r="E1134" i="14"/>
  <c r="E1135" i="14"/>
  <c r="E1136" i="14"/>
  <c r="E1137" i="14"/>
  <c r="E1138" i="14"/>
  <c r="E1139" i="14"/>
  <c r="E1140" i="14"/>
  <c r="E1141" i="14"/>
  <c r="E1142" i="14"/>
  <c r="E1143" i="14"/>
  <c r="E1144" i="14"/>
  <c r="E1145" i="14"/>
  <c r="E1146" i="14"/>
  <c r="E1147" i="14"/>
  <c r="E1148" i="14"/>
  <c r="E1149" i="14"/>
  <c r="E1150" i="14"/>
  <c r="E1151" i="14"/>
  <c r="E1152" i="14"/>
  <c r="E1153" i="14"/>
  <c r="E1154" i="14"/>
  <c r="E1155" i="14"/>
  <c r="E1156" i="14"/>
  <c r="E1157" i="14"/>
  <c r="E1158" i="14"/>
  <c r="E1159" i="14"/>
  <c r="E1160" i="14"/>
  <c r="E1161" i="14"/>
  <c r="E1162" i="14"/>
  <c r="E1163" i="14"/>
  <c r="E1164" i="14"/>
  <c r="E1165" i="14"/>
  <c r="E1166" i="14"/>
  <c r="E1167" i="14"/>
  <c r="E1168" i="14"/>
  <c r="E1169" i="14"/>
  <c r="E1170" i="14"/>
  <c r="E1171" i="14"/>
  <c r="E1172" i="14"/>
  <c r="E1173" i="14"/>
  <c r="E1174" i="14"/>
  <c r="E1175" i="14"/>
  <c r="E1176" i="14"/>
  <c r="E1177" i="14"/>
  <c r="E1178" i="14"/>
  <c r="E1179" i="14"/>
  <c r="E1180" i="14"/>
  <c r="E1181" i="14"/>
  <c r="E1182" i="14"/>
  <c r="E1183" i="14"/>
  <c r="E1184" i="14"/>
  <c r="E1185" i="14"/>
  <c r="E1186" i="14"/>
  <c r="E1187" i="14"/>
  <c r="E1188" i="14"/>
  <c r="E1189" i="14"/>
  <c r="E1190" i="14"/>
  <c r="E1191" i="14"/>
  <c r="E1192" i="14"/>
  <c r="E1193" i="14"/>
  <c r="E1194" i="14"/>
  <c r="E1195" i="14"/>
  <c r="E1196" i="14"/>
  <c r="E1197" i="14"/>
  <c r="E1198" i="14"/>
  <c r="E1199" i="14"/>
  <c r="E1200" i="14"/>
  <c r="E1201" i="14"/>
  <c r="E1202" i="14"/>
  <c r="E1203" i="14"/>
  <c r="E1204" i="14"/>
  <c r="E1205" i="14"/>
  <c r="E1206" i="14"/>
  <c r="E1207" i="14"/>
  <c r="E1208" i="14"/>
  <c r="E1209" i="14"/>
  <c r="E1210" i="14"/>
  <c r="E1211" i="14"/>
  <c r="E1212" i="14"/>
  <c r="E1213" i="14"/>
  <c r="E1214" i="14"/>
  <c r="E1215" i="14"/>
  <c r="E1216" i="14"/>
  <c r="E1217" i="14"/>
  <c r="E1218" i="14"/>
  <c r="E1219" i="14"/>
  <c r="E1220" i="14"/>
  <c r="E1221" i="14"/>
  <c r="E1222" i="14"/>
  <c r="E1223" i="14"/>
  <c r="E1224" i="14"/>
  <c r="E1225" i="14"/>
  <c r="E1226" i="14"/>
  <c r="E1227" i="14"/>
  <c r="E1228" i="14"/>
  <c r="E1229" i="14"/>
  <c r="E1230" i="14"/>
  <c r="E1231" i="14"/>
  <c r="E1232" i="14"/>
  <c r="E1233" i="14"/>
  <c r="E1234" i="14"/>
  <c r="E1235" i="14"/>
  <c r="E1236" i="14"/>
  <c r="E1237" i="14"/>
  <c r="E1238" i="14"/>
  <c r="E1239" i="14"/>
  <c r="E1240" i="14"/>
  <c r="E1241" i="14"/>
  <c r="E1242" i="14"/>
  <c r="E1243" i="14"/>
  <c r="E1244" i="14"/>
  <c r="E1245" i="14"/>
  <c r="E1246" i="14"/>
  <c r="E1247" i="14"/>
  <c r="E1248" i="14"/>
  <c r="E1249" i="14"/>
  <c r="E1250" i="14"/>
  <c r="E1251" i="14"/>
  <c r="E1252" i="14"/>
  <c r="E1253" i="14"/>
  <c r="E1254" i="14"/>
  <c r="E1255" i="14"/>
  <c r="E1256" i="14"/>
  <c r="E1257" i="14"/>
  <c r="E1258" i="14"/>
  <c r="E1259" i="14"/>
  <c r="E1260" i="14"/>
  <c r="E1261" i="14"/>
  <c r="E1262" i="14"/>
  <c r="E1263" i="14"/>
  <c r="E1264" i="14"/>
  <c r="E1265" i="14"/>
  <c r="E1266" i="14"/>
  <c r="E1267" i="14"/>
  <c r="E1268" i="14"/>
  <c r="E1269" i="14"/>
  <c r="E1270" i="14"/>
  <c r="E1271" i="14"/>
  <c r="E1272" i="14"/>
  <c r="E1273" i="14"/>
  <c r="E1274" i="14"/>
  <c r="E1275" i="14"/>
  <c r="E1276" i="14"/>
  <c r="E1277" i="14"/>
  <c r="E1278" i="14"/>
  <c r="E1279" i="14"/>
  <c r="E1280" i="14"/>
  <c r="E1281" i="14"/>
  <c r="E1282" i="14"/>
  <c r="E1283" i="14"/>
  <c r="E1284" i="14"/>
  <c r="E1285" i="14"/>
  <c r="E1286" i="14"/>
  <c r="E1287" i="14"/>
  <c r="E1288" i="14"/>
  <c r="E1289" i="14"/>
  <c r="E1290" i="14"/>
  <c r="E1291" i="14"/>
  <c r="E1292" i="14"/>
  <c r="E1293" i="14"/>
  <c r="E1294" i="14"/>
  <c r="E1295" i="14"/>
  <c r="E1296" i="14"/>
  <c r="E1297" i="14"/>
  <c r="E1298" i="14"/>
  <c r="E1299" i="14"/>
  <c r="E1300" i="14"/>
  <c r="E1301" i="14"/>
  <c r="E1302" i="14"/>
  <c r="E1303" i="14"/>
  <c r="E1304" i="14"/>
  <c r="E1305" i="14"/>
  <c r="E1306" i="14"/>
  <c r="E1307" i="14"/>
  <c r="E1308" i="14"/>
  <c r="E1309" i="14"/>
  <c r="E1310" i="14"/>
  <c r="E1311" i="14"/>
  <c r="E1312" i="14"/>
  <c r="E1313" i="14"/>
  <c r="E1314" i="14"/>
  <c r="E1315" i="14"/>
  <c r="E1316" i="14"/>
  <c r="E1317" i="14"/>
  <c r="E1318" i="14"/>
  <c r="E1319" i="14"/>
  <c r="E1320" i="14"/>
  <c r="E1321" i="14"/>
  <c r="E1322" i="14"/>
  <c r="E1323" i="14"/>
  <c r="E1324" i="14"/>
  <c r="E1325" i="14"/>
  <c r="E1326" i="14"/>
  <c r="E1327" i="14"/>
  <c r="E1328" i="14"/>
  <c r="E1329" i="14"/>
  <c r="E1330" i="14"/>
  <c r="E1331" i="14"/>
  <c r="E1332" i="14"/>
  <c r="E1333" i="14"/>
  <c r="E1334" i="14"/>
  <c r="E1335" i="14"/>
  <c r="E1336" i="14"/>
  <c r="E1337" i="14"/>
  <c r="E1338" i="14"/>
  <c r="E1339" i="14"/>
  <c r="E1340" i="14"/>
  <c r="E1341" i="14"/>
  <c r="E1342" i="14"/>
  <c r="E1343" i="14"/>
  <c r="E1344" i="14"/>
  <c r="E1345" i="14"/>
  <c r="E1346" i="14"/>
  <c r="E1347" i="14"/>
  <c r="E1348" i="14"/>
  <c r="E1349" i="14"/>
  <c r="E1350" i="14"/>
  <c r="E1351" i="14"/>
  <c r="E1352" i="14"/>
  <c r="E1353" i="14"/>
  <c r="E1354" i="14"/>
  <c r="E1355" i="14"/>
  <c r="E1356" i="14"/>
  <c r="E1357" i="14"/>
  <c r="E1358" i="14"/>
  <c r="E1359" i="14"/>
  <c r="E1360" i="14"/>
  <c r="E1361" i="14"/>
  <c r="E1362" i="14"/>
  <c r="E1363" i="14"/>
  <c r="E1364" i="14"/>
  <c r="E1365" i="14"/>
  <c r="E1366" i="14"/>
  <c r="E1367" i="14"/>
  <c r="E1368" i="14"/>
  <c r="E1369" i="14"/>
  <c r="E1370" i="14"/>
  <c r="E1371" i="14"/>
  <c r="E1372" i="14"/>
  <c r="E1373" i="14"/>
  <c r="E1374" i="14"/>
  <c r="E1375" i="14"/>
  <c r="E1376" i="14"/>
  <c r="E1377" i="14"/>
  <c r="E1378" i="14"/>
  <c r="E1379" i="14"/>
  <c r="E1380" i="14"/>
  <c r="E1381" i="14"/>
  <c r="E1382" i="14"/>
  <c r="E1383" i="14"/>
  <c r="E1384" i="14"/>
  <c r="E1385" i="14"/>
  <c r="E1386" i="14"/>
  <c r="E1387" i="14"/>
  <c r="E1388" i="14"/>
  <c r="E1389" i="14"/>
  <c r="E1390" i="14"/>
  <c r="E1391" i="14"/>
  <c r="E1392" i="14"/>
  <c r="E1393" i="14"/>
  <c r="E1394" i="14"/>
  <c r="E1395" i="14"/>
  <c r="E1396" i="14"/>
  <c r="E1397" i="14"/>
  <c r="E1398" i="14"/>
  <c r="E1399" i="14"/>
  <c r="E1400" i="14"/>
  <c r="E1401" i="14"/>
  <c r="E1402" i="14"/>
  <c r="E1403" i="14"/>
  <c r="E1404" i="14"/>
  <c r="E1405" i="14"/>
  <c r="E1406" i="14"/>
  <c r="E1407" i="14"/>
  <c r="E1408" i="14"/>
  <c r="E1409" i="14"/>
  <c r="E1410" i="14"/>
  <c r="E1411" i="14"/>
  <c r="E1412" i="14"/>
  <c r="E1413" i="14"/>
  <c r="E1414" i="14"/>
  <c r="E1415" i="14"/>
  <c r="E1416" i="14"/>
  <c r="E1417" i="14"/>
  <c r="E1418" i="14"/>
  <c r="E1419" i="14"/>
  <c r="E1420" i="14"/>
  <c r="E1421" i="14"/>
  <c r="E1422" i="14"/>
  <c r="E1423" i="14"/>
  <c r="E1424" i="14"/>
  <c r="E1425" i="14"/>
  <c r="E1426" i="14"/>
  <c r="E1427" i="14"/>
  <c r="E1428" i="14"/>
  <c r="E1429" i="14"/>
  <c r="E1430" i="14"/>
  <c r="E1431" i="14"/>
  <c r="E1432" i="14"/>
  <c r="E1433" i="14"/>
  <c r="E1434" i="14"/>
  <c r="E1435" i="14"/>
  <c r="E1436" i="14"/>
  <c r="E1437" i="14"/>
  <c r="E1438" i="14"/>
  <c r="E1439" i="14"/>
  <c r="E1440" i="14"/>
  <c r="E1441" i="14"/>
  <c r="E1442" i="14"/>
  <c r="E1443" i="14"/>
  <c r="E1444" i="14"/>
  <c r="E1445" i="14"/>
  <c r="E1446" i="14"/>
  <c r="E1447" i="14"/>
  <c r="E1448" i="14"/>
  <c r="E1449" i="14"/>
  <c r="E1450" i="14"/>
  <c r="E1451" i="14"/>
  <c r="E1452" i="14"/>
  <c r="E1453" i="14"/>
  <c r="E1454" i="14"/>
  <c r="E1455" i="14"/>
  <c r="E1456" i="14"/>
  <c r="E1457" i="14"/>
  <c r="E1458" i="14"/>
  <c r="E1459" i="14"/>
  <c r="E1460" i="14"/>
  <c r="E1461" i="14"/>
  <c r="E1462" i="14"/>
  <c r="E1463" i="14"/>
  <c r="E1464" i="14"/>
  <c r="E1465" i="14"/>
  <c r="E1466" i="14"/>
  <c r="E1467" i="14"/>
  <c r="E1468" i="14"/>
  <c r="E1469" i="14"/>
  <c r="E1470" i="14"/>
  <c r="E1471" i="14"/>
  <c r="E1472" i="14"/>
  <c r="E1473" i="14"/>
  <c r="E1474" i="14"/>
  <c r="E1475" i="14"/>
  <c r="E1476" i="14"/>
  <c r="E1477" i="14"/>
  <c r="E1478" i="14"/>
  <c r="E1479" i="14"/>
  <c r="E1480" i="14"/>
  <c r="E1481" i="14"/>
  <c r="E1482" i="14"/>
  <c r="E1483" i="14"/>
  <c r="E1484" i="14"/>
  <c r="E1485" i="14"/>
  <c r="E1486" i="14"/>
  <c r="E1487" i="14"/>
  <c r="E1488" i="14"/>
  <c r="E1489" i="14"/>
  <c r="E1490" i="14"/>
  <c r="E1491" i="14"/>
  <c r="E1492" i="14"/>
  <c r="E1493" i="14"/>
  <c r="E1494" i="14"/>
  <c r="E1495" i="14"/>
  <c r="E1496" i="14"/>
  <c r="E1497" i="14"/>
  <c r="E1498" i="14"/>
  <c r="E1499" i="14"/>
  <c r="E1500" i="14"/>
  <c r="E1501" i="14"/>
  <c r="E1502" i="14"/>
  <c r="E1503" i="14"/>
  <c r="E1504" i="14"/>
  <c r="E1505" i="14"/>
  <c r="E1506" i="14"/>
  <c r="E1507" i="14"/>
  <c r="E1508" i="14"/>
  <c r="E1509" i="14"/>
  <c r="E1510" i="14"/>
  <c r="E1511" i="14"/>
  <c r="E1512" i="14"/>
  <c r="E1513" i="14"/>
  <c r="E1514" i="14"/>
  <c r="E1515" i="14"/>
  <c r="E1516" i="14"/>
  <c r="E1517" i="14"/>
  <c r="E1518" i="14"/>
  <c r="E1519" i="14"/>
  <c r="E1520" i="14"/>
  <c r="E1521" i="14"/>
  <c r="E1522" i="14"/>
  <c r="E1523" i="14"/>
  <c r="E1524" i="14"/>
  <c r="E1525" i="14"/>
  <c r="E1526" i="14"/>
  <c r="E1527" i="14"/>
  <c r="E1528" i="14"/>
  <c r="E1529" i="14"/>
  <c r="E1530" i="14"/>
  <c r="E1531" i="14"/>
  <c r="E1532" i="14"/>
  <c r="E1533" i="14"/>
  <c r="E1534" i="14"/>
  <c r="E1535" i="14"/>
  <c r="E1536" i="14"/>
  <c r="E1537" i="14"/>
  <c r="E1538" i="14"/>
  <c r="E1539" i="14"/>
  <c r="E1540" i="14"/>
  <c r="E1541" i="14"/>
  <c r="E1542" i="14"/>
  <c r="E1543" i="14"/>
  <c r="E1544" i="14"/>
  <c r="E1545" i="14"/>
  <c r="E1546" i="14"/>
  <c r="E1547" i="14"/>
  <c r="E1548" i="14"/>
  <c r="E1549" i="14"/>
  <c r="E1550" i="14"/>
  <c r="E1551" i="14"/>
  <c r="E1552" i="14"/>
  <c r="E1553" i="14"/>
  <c r="E1554" i="14"/>
  <c r="E1555" i="14"/>
  <c r="E1556" i="14"/>
  <c r="E1557" i="14"/>
  <c r="E1558" i="14"/>
  <c r="E1559" i="14"/>
  <c r="E1560" i="14"/>
  <c r="E1561" i="14"/>
  <c r="E1562" i="14"/>
  <c r="E1563" i="14"/>
  <c r="E1564" i="14"/>
  <c r="E1565" i="14"/>
  <c r="E1566" i="14"/>
  <c r="E1567" i="14"/>
  <c r="E1568" i="14"/>
  <c r="E1569" i="14"/>
  <c r="E1570" i="14"/>
  <c r="E1571" i="14"/>
  <c r="E1572" i="14"/>
  <c r="E1573" i="14"/>
  <c r="E1574" i="14"/>
  <c r="E1575" i="14"/>
  <c r="E1576" i="14"/>
  <c r="E1577" i="14"/>
  <c r="E1578" i="14"/>
  <c r="E1579" i="14"/>
  <c r="E1580" i="14"/>
  <c r="E1581" i="14"/>
  <c r="E1582" i="14"/>
  <c r="E1583" i="14"/>
  <c r="E1584" i="14"/>
  <c r="E1585" i="14"/>
  <c r="E1586" i="14"/>
  <c r="E1587" i="14"/>
  <c r="E1588" i="14"/>
  <c r="E1589" i="14"/>
  <c r="E1590" i="14"/>
  <c r="E1591" i="14"/>
  <c r="E1592" i="14"/>
  <c r="E1593" i="14"/>
  <c r="E1594" i="14"/>
  <c r="E1595" i="14"/>
  <c r="E1596" i="14"/>
  <c r="E1597" i="14"/>
  <c r="E1598" i="14"/>
  <c r="E1599" i="14"/>
  <c r="E1600" i="14"/>
  <c r="E1601" i="14"/>
  <c r="E1602" i="14"/>
  <c r="E1603" i="14"/>
  <c r="E1604" i="14"/>
  <c r="E1605" i="14"/>
  <c r="E1606" i="14"/>
  <c r="E1607" i="14"/>
  <c r="E1608" i="14"/>
  <c r="E1609" i="14"/>
  <c r="E1610" i="14"/>
  <c r="E1611" i="14"/>
  <c r="E1612" i="14"/>
  <c r="E1613" i="14"/>
  <c r="E1614" i="14"/>
  <c r="E1615" i="14"/>
  <c r="E1616" i="14"/>
  <c r="E1617" i="14"/>
  <c r="E1618" i="14"/>
  <c r="E1619" i="14"/>
  <c r="E1620" i="14"/>
  <c r="E1621" i="14"/>
  <c r="E1622" i="14"/>
  <c r="E1623" i="14"/>
  <c r="E1624" i="14"/>
  <c r="E1625" i="14"/>
  <c r="E1626" i="14"/>
  <c r="E1627" i="14"/>
  <c r="E1628" i="14"/>
  <c r="E1629" i="14"/>
  <c r="E1630" i="14"/>
  <c r="E1631" i="14"/>
  <c r="E1632" i="14"/>
  <c r="E1633" i="14"/>
  <c r="E1634" i="14"/>
  <c r="E1635" i="14"/>
  <c r="E1636" i="14"/>
  <c r="E1637" i="14"/>
  <c r="E1638" i="14"/>
  <c r="E1639" i="14"/>
  <c r="E1640" i="14"/>
  <c r="E1641" i="14"/>
  <c r="E1642" i="14"/>
  <c r="E1643" i="14"/>
  <c r="E1644" i="14"/>
  <c r="E1645" i="14"/>
  <c r="E1646" i="14"/>
  <c r="E1647" i="14"/>
  <c r="E1648" i="14"/>
  <c r="E1649" i="14"/>
  <c r="E1650" i="14"/>
  <c r="E1651" i="14"/>
  <c r="E1652" i="14"/>
  <c r="E1653" i="14"/>
  <c r="E1654" i="14"/>
  <c r="E1655" i="14"/>
  <c r="E1656" i="14"/>
  <c r="E1657" i="14"/>
  <c r="E1658" i="14"/>
  <c r="E1659" i="14"/>
  <c r="E1660" i="14"/>
  <c r="E1661" i="14"/>
  <c r="E1662" i="14"/>
  <c r="E1663" i="14"/>
  <c r="E1664" i="14"/>
  <c r="E1665" i="14"/>
  <c r="E1666" i="14"/>
  <c r="E1667" i="14"/>
  <c r="E1668" i="14"/>
  <c r="E1669" i="14"/>
  <c r="E1670" i="14"/>
  <c r="E1671" i="14"/>
  <c r="E1672" i="14"/>
  <c r="E1673" i="14"/>
  <c r="E1674" i="14"/>
  <c r="E1675" i="14"/>
  <c r="E1676" i="14"/>
  <c r="E1677" i="14"/>
  <c r="E1678" i="14"/>
  <c r="E1679" i="14"/>
  <c r="E1680" i="14"/>
  <c r="E1681" i="14"/>
  <c r="E1682" i="14"/>
  <c r="E1683" i="14"/>
  <c r="E1684" i="14"/>
  <c r="E1685" i="14"/>
  <c r="E1686" i="14"/>
  <c r="E1687" i="14"/>
  <c r="E1688" i="14"/>
  <c r="E1689" i="14"/>
  <c r="E1690" i="14"/>
  <c r="E1691" i="14"/>
  <c r="E1692" i="14"/>
  <c r="E1693" i="14"/>
  <c r="E1694" i="14"/>
  <c r="E1695" i="14"/>
  <c r="E1696" i="14"/>
  <c r="E1697" i="14"/>
  <c r="E1698" i="14"/>
  <c r="E1699" i="14"/>
  <c r="E1700" i="14"/>
  <c r="E1701" i="14"/>
  <c r="E1702" i="14"/>
  <c r="E1703" i="14"/>
  <c r="E1704" i="14"/>
  <c r="E1705" i="14"/>
  <c r="E1706" i="14"/>
  <c r="E1707" i="14"/>
  <c r="E1708" i="14"/>
  <c r="E1709" i="14"/>
  <c r="E1710" i="14"/>
  <c r="E1711" i="14"/>
  <c r="E1712" i="14"/>
  <c r="E1713" i="14"/>
  <c r="E1714" i="14"/>
  <c r="E1715" i="14"/>
  <c r="E1716" i="14"/>
  <c r="E1717" i="14"/>
  <c r="E1718" i="14"/>
  <c r="E1719" i="14"/>
  <c r="E1720" i="14"/>
  <c r="E1721" i="14"/>
  <c r="E1722" i="14"/>
  <c r="E1723" i="14"/>
  <c r="E1724" i="14"/>
  <c r="E1725" i="14"/>
  <c r="E1726" i="14"/>
  <c r="E1727" i="14"/>
  <c r="E1728" i="14"/>
  <c r="E1729" i="14"/>
  <c r="E1730" i="14"/>
  <c r="E1731" i="14"/>
  <c r="E1732" i="14"/>
  <c r="E1733" i="14"/>
  <c r="E1734" i="14"/>
  <c r="E1735" i="14"/>
  <c r="E1736" i="14"/>
  <c r="E1737" i="14"/>
  <c r="E1738" i="14"/>
  <c r="E1739" i="14"/>
  <c r="E1740" i="14"/>
  <c r="E1741" i="14"/>
  <c r="E1742" i="14"/>
  <c r="E1743" i="14"/>
  <c r="E1744" i="14"/>
  <c r="E1745" i="14"/>
  <c r="E1746" i="14"/>
  <c r="E1747" i="14"/>
  <c r="E1748" i="14"/>
  <c r="E1749" i="14"/>
  <c r="E1750" i="14"/>
  <c r="E1751" i="14"/>
  <c r="E1752" i="14"/>
  <c r="E1753" i="14"/>
  <c r="E1754" i="14"/>
  <c r="E1755" i="14"/>
  <c r="E1756" i="14"/>
  <c r="E1757" i="14"/>
  <c r="E1758" i="14"/>
  <c r="E1759" i="14"/>
  <c r="E1760" i="14"/>
  <c r="E1761" i="14"/>
  <c r="E1762" i="14"/>
  <c r="E1763" i="14"/>
  <c r="E1764" i="14"/>
  <c r="E1765" i="14"/>
  <c r="E1766" i="14"/>
  <c r="E1767" i="14"/>
  <c r="E1768" i="14"/>
  <c r="E1769" i="14"/>
  <c r="E1770" i="14"/>
  <c r="E1771" i="14"/>
  <c r="E1772" i="14"/>
  <c r="E1773" i="14"/>
  <c r="E1774" i="14"/>
  <c r="E1775" i="14"/>
  <c r="E1776" i="14"/>
  <c r="E1777" i="14"/>
  <c r="E1778" i="14"/>
  <c r="E1779" i="14"/>
  <c r="E1780" i="14"/>
  <c r="E1781" i="14"/>
  <c r="E1782" i="14"/>
  <c r="E1783" i="14"/>
  <c r="E1784" i="14"/>
  <c r="E1785" i="14"/>
  <c r="E1786" i="14"/>
  <c r="E1787" i="14"/>
  <c r="E1788" i="14"/>
  <c r="E1789" i="14"/>
  <c r="E1790" i="14"/>
  <c r="E1791" i="14"/>
  <c r="E1792" i="14"/>
  <c r="E1793" i="14"/>
  <c r="E1794" i="14"/>
  <c r="E1795" i="14"/>
  <c r="E1796" i="14"/>
  <c r="E1797" i="14"/>
  <c r="E1798" i="14"/>
  <c r="E1799" i="14"/>
  <c r="E1800" i="14"/>
  <c r="E1801" i="14"/>
  <c r="E1802" i="14"/>
  <c r="E1803" i="14"/>
  <c r="E1804" i="14"/>
  <c r="E1805" i="14"/>
  <c r="E1806" i="14"/>
  <c r="E1807" i="14"/>
  <c r="E1808" i="14"/>
  <c r="E1809" i="14"/>
  <c r="E1810" i="14"/>
  <c r="E1811" i="14"/>
  <c r="E1812" i="14"/>
  <c r="E1813" i="14"/>
  <c r="E1814" i="14"/>
  <c r="E1815" i="14"/>
  <c r="E1816" i="14"/>
  <c r="E1817" i="14"/>
  <c r="E1818" i="14"/>
  <c r="E1819" i="14"/>
  <c r="E1820" i="14"/>
  <c r="E1821" i="14"/>
  <c r="E1822" i="14"/>
  <c r="E1823" i="14"/>
  <c r="E1824" i="14"/>
  <c r="E1825" i="14"/>
  <c r="E1826" i="14"/>
  <c r="E1827" i="14"/>
  <c r="E1828" i="14"/>
  <c r="E1829" i="14"/>
  <c r="E1830" i="14"/>
  <c r="E1831" i="14"/>
  <c r="E1832" i="14"/>
  <c r="E1833" i="14"/>
  <c r="E1834" i="14"/>
  <c r="E1835" i="14"/>
  <c r="E1836" i="14"/>
  <c r="E1837" i="14"/>
  <c r="E1838" i="14"/>
  <c r="E1839" i="14"/>
  <c r="E1840" i="14"/>
  <c r="E1841" i="14"/>
  <c r="E1842" i="14"/>
  <c r="E1843" i="14"/>
  <c r="E1844" i="14"/>
  <c r="E1845" i="14"/>
  <c r="E1846" i="14"/>
  <c r="E1847" i="14"/>
  <c r="E1848" i="14"/>
  <c r="E1849" i="14"/>
  <c r="E1850" i="14"/>
  <c r="E1851" i="14"/>
  <c r="E1852" i="14"/>
  <c r="E1853" i="14"/>
  <c r="E1854" i="14"/>
  <c r="E1855" i="14"/>
  <c r="E1856" i="14"/>
  <c r="E1857" i="14"/>
  <c r="E1858" i="14"/>
  <c r="E1859" i="14"/>
  <c r="E1860" i="14"/>
  <c r="E1861" i="14"/>
  <c r="E1862" i="14"/>
  <c r="E1863" i="14"/>
  <c r="E1864" i="14"/>
  <c r="E1865" i="14"/>
  <c r="E1866" i="14"/>
  <c r="E1867" i="14"/>
  <c r="E1868" i="14"/>
  <c r="E1869" i="14"/>
  <c r="E1870" i="14"/>
  <c r="E1871" i="14"/>
  <c r="E1872" i="14"/>
  <c r="E1873" i="14"/>
  <c r="E1874" i="14"/>
  <c r="E1875" i="14"/>
  <c r="E1876" i="14"/>
  <c r="E1877" i="14"/>
  <c r="E1878" i="14"/>
  <c r="E1879" i="14"/>
  <c r="E1880" i="14"/>
  <c r="E1881" i="14"/>
  <c r="E1882" i="14"/>
  <c r="E1883" i="14"/>
  <c r="E1884" i="14"/>
  <c r="E1885" i="14"/>
  <c r="E1886" i="14"/>
  <c r="E1887" i="14"/>
  <c r="E1888" i="14"/>
  <c r="E1889" i="14"/>
  <c r="E1890" i="14"/>
  <c r="E1891" i="14"/>
  <c r="E1892" i="14"/>
  <c r="E1893" i="14"/>
  <c r="E1894" i="14"/>
  <c r="E1895" i="14"/>
  <c r="E1896" i="14"/>
  <c r="E1897" i="14"/>
  <c r="E1898" i="14"/>
  <c r="E1899" i="14"/>
  <c r="E1900" i="14"/>
  <c r="E1901" i="14"/>
  <c r="E1902" i="14"/>
  <c r="E1903" i="14"/>
  <c r="E1904" i="14"/>
  <c r="E1905" i="14"/>
  <c r="E1906" i="14"/>
  <c r="E1907" i="14"/>
  <c r="E1908" i="14"/>
  <c r="E1909" i="14"/>
  <c r="E1910" i="14"/>
  <c r="E1911" i="14"/>
  <c r="E1912" i="14"/>
  <c r="E1913" i="14"/>
  <c r="E1914" i="14"/>
  <c r="E1915" i="14"/>
  <c r="E1916" i="14"/>
  <c r="E1917" i="14"/>
  <c r="E1918" i="14"/>
  <c r="E1919" i="14"/>
  <c r="E1920" i="14"/>
  <c r="E1921" i="14"/>
  <c r="E1922" i="14"/>
  <c r="E1923" i="14"/>
  <c r="E1924" i="14"/>
  <c r="E1925" i="14"/>
  <c r="E1926" i="14"/>
  <c r="E1927" i="14"/>
  <c r="E1928" i="14"/>
  <c r="E1929" i="14"/>
  <c r="E1930" i="14"/>
  <c r="E1931" i="14"/>
  <c r="E1932" i="14"/>
  <c r="E1933" i="14"/>
  <c r="E1934" i="14"/>
  <c r="E1935" i="14"/>
  <c r="E1936" i="14"/>
  <c r="E1937" i="14"/>
  <c r="E1938" i="14"/>
  <c r="E1939" i="14"/>
  <c r="E1940" i="14"/>
  <c r="E1941" i="14"/>
  <c r="E1942" i="14"/>
  <c r="E1943" i="14"/>
  <c r="E1944" i="14"/>
  <c r="E1945" i="14"/>
  <c r="E1946" i="14"/>
  <c r="E1947" i="14"/>
  <c r="E1948" i="14"/>
  <c r="E1949" i="14"/>
  <c r="E1950" i="14"/>
  <c r="E1951" i="14"/>
  <c r="E1952" i="14"/>
  <c r="E1953" i="14"/>
  <c r="E1954" i="14"/>
  <c r="E1955" i="14"/>
  <c r="E1956" i="14"/>
  <c r="E1957" i="14"/>
  <c r="E1958" i="14"/>
  <c r="E1959" i="14"/>
  <c r="E1960" i="14"/>
  <c r="E1961" i="14"/>
  <c r="E1962" i="14"/>
  <c r="E1963" i="14"/>
  <c r="E1964" i="14"/>
  <c r="E1965" i="14"/>
  <c r="E1966" i="14"/>
  <c r="E1967" i="14"/>
  <c r="E1968" i="14"/>
  <c r="E1969" i="14"/>
  <c r="E1970" i="14"/>
  <c r="E1971" i="14"/>
  <c r="E1972" i="14"/>
  <c r="E1973" i="14"/>
  <c r="E1974" i="14"/>
  <c r="E1975" i="14"/>
  <c r="E1976" i="14"/>
  <c r="E1977" i="14"/>
  <c r="E1978" i="14"/>
  <c r="E1979" i="14"/>
  <c r="E1980" i="14"/>
  <c r="E1981" i="14"/>
  <c r="E1982" i="14"/>
  <c r="E1983" i="14"/>
  <c r="E1984" i="14"/>
  <c r="E1985" i="14"/>
  <c r="E1986" i="14"/>
  <c r="E1987" i="14"/>
  <c r="E1988" i="14"/>
  <c r="E1989" i="14"/>
  <c r="E1990" i="14"/>
  <c r="E1991" i="14"/>
  <c r="E1992" i="14"/>
  <c r="E1993" i="14"/>
  <c r="E1994" i="14"/>
  <c r="E1995" i="14"/>
  <c r="E1996" i="14"/>
  <c r="E1997" i="14"/>
  <c r="E1998" i="14"/>
  <c r="E1999" i="14"/>
  <c r="E2000" i="14"/>
  <c r="E2001" i="14"/>
  <c r="E2002" i="14"/>
  <c r="E2003" i="14"/>
  <c r="E2004" i="14"/>
  <c r="E2005" i="14"/>
  <c r="E2006" i="14"/>
  <c r="E2007" i="14"/>
  <c r="E2008" i="14"/>
  <c r="E2009" i="14"/>
  <c r="E2010" i="14"/>
  <c r="E2011" i="14"/>
  <c r="E2012" i="14"/>
  <c r="E2013" i="14"/>
  <c r="E2014" i="14"/>
  <c r="E2015" i="14"/>
  <c r="E2016" i="14"/>
  <c r="E2017" i="14"/>
  <c r="E2018" i="14"/>
  <c r="E2019" i="14"/>
  <c r="E2020" i="14"/>
  <c r="E2021" i="14"/>
  <c r="E2022" i="14"/>
  <c r="E2023" i="14"/>
  <c r="E2024" i="14"/>
  <c r="E2025" i="14"/>
  <c r="E2026" i="14"/>
  <c r="E2027" i="14"/>
  <c r="E2028" i="14"/>
  <c r="E2029" i="14"/>
  <c r="E2030" i="14"/>
  <c r="E2031" i="14"/>
  <c r="E2032" i="14"/>
  <c r="E2033" i="14"/>
  <c r="E2034" i="14"/>
  <c r="E2035" i="14"/>
  <c r="E2036" i="14"/>
  <c r="E2037" i="14"/>
  <c r="E2038" i="14"/>
  <c r="E2039" i="14"/>
  <c r="E2040" i="14"/>
  <c r="E2041" i="14"/>
  <c r="E2042" i="14"/>
  <c r="E2043" i="14"/>
  <c r="E2044" i="14"/>
  <c r="E2045" i="14"/>
  <c r="E2046" i="14"/>
  <c r="E2047" i="14"/>
  <c r="E2048" i="14"/>
  <c r="E2049" i="14"/>
  <c r="E2050" i="14"/>
  <c r="E2051" i="14"/>
  <c r="E2052" i="14"/>
  <c r="E2053" i="14"/>
  <c r="E2054" i="14"/>
  <c r="E2055" i="14"/>
  <c r="E2056" i="14"/>
  <c r="E2057" i="14"/>
  <c r="E2058" i="14"/>
  <c r="E2059" i="14"/>
  <c r="E2060" i="14"/>
  <c r="E2061" i="14"/>
  <c r="E2062" i="14"/>
  <c r="E2063" i="14"/>
  <c r="E2064" i="14"/>
  <c r="E2065" i="14"/>
  <c r="E2066" i="14"/>
  <c r="E2067" i="14"/>
  <c r="E2068" i="14"/>
  <c r="E2069" i="14"/>
  <c r="E2070" i="14"/>
  <c r="E2071" i="14"/>
  <c r="E2072" i="14"/>
  <c r="E2073" i="14"/>
  <c r="E2074" i="14"/>
  <c r="E2075" i="14"/>
  <c r="E2076" i="14"/>
  <c r="E2077" i="14"/>
  <c r="E2078" i="14"/>
  <c r="E2079" i="14"/>
  <c r="E2080" i="14"/>
  <c r="E2081" i="14"/>
  <c r="E2082" i="14"/>
  <c r="E2083" i="14"/>
  <c r="E2084" i="14"/>
  <c r="E2085" i="14"/>
  <c r="E2086" i="14"/>
  <c r="E2087" i="14"/>
  <c r="E2088" i="14"/>
  <c r="E2089" i="14"/>
  <c r="E2090" i="14"/>
  <c r="E2091" i="14"/>
  <c r="E2092" i="14"/>
  <c r="E2093" i="14"/>
  <c r="E2094" i="14"/>
  <c r="E2095" i="14"/>
  <c r="E2096" i="14"/>
  <c r="E2097" i="14"/>
  <c r="E2098" i="14"/>
  <c r="E2099" i="14"/>
  <c r="E2100" i="14"/>
  <c r="E2101" i="14"/>
  <c r="E2102" i="14"/>
  <c r="E2103" i="14"/>
  <c r="E2104" i="14"/>
  <c r="E2105" i="14"/>
  <c r="E2106" i="14"/>
  <c r="E2107" i="14"/>
  <c r="E2108" i="14"/>
  <c r="E2109" i="14"/>
  <c r="E2110" i="14"/>
  <c r="E2111" i="14"/>
  <c r="E2112" i="14"/>
  <c r="E2113" i="14"/>
  <c r="E2114" i="14"/>
  <c r="E2115" i="14"/>
  <c r="E2116" i="14"/>
  <c r="E2117" i="14"/>
  <c r="E2118" i="14"/>
  <c r="E2119" i="14"/>
  <c r="E2120" i="14"/>
  <c r="E2121" i="14"/>
  <c r="E2122" i="14"/>
  <c r="E2123" i="14"/>
  <c r="E2124" i="14"/>
  <c r="E2125" i="14"/>
  <c r="E2126" i="14"/>
  <c r="E2127" i="14"/>
  <c r="E2128" i="14"/>
  <c r="E2129" i="14"/>
  <c r="E2130" i="14"/>
  <c r="E2131" i="14"/>
  <c r="E2132" i="14"/>
  <c r="E2133" i="14"/>
  <c r="E2134" i="14"/>
  <c r="E2135" i="14"/>
  <c r="E2136" i="14"/>
  <c r="E2137" i="14"/>
  <c r="E2138" i="14"/>
  <c r="E2139" i="14"/>
  <c r="E2140" i="14"/>
  <c r="E2141" i="14"/>
  <c r="E2142" i="14"/>
  <c r="E2143" i="14"/>
  <c r="E2144" i="14"/>
  <c r="E2145" i="14"/>
  <c r="E2146" i="14"/>
  <c r="E2147" i="14"/>
  <c r="E2148" i="14"/>
  <c r="E2149" i="14"/>
  <c r="E2150" i="14"/>
  <c r="E2151" i="14"/>
  <c r="E2152" i="14"/>
  <c r="E2153" i="14"/>
  <c r="E2154" i="14"/>
  <c r="E2155" i="14"/>
  <c r="E2156" i="14"/>
  <c r="E2157" i="14"/>
  <c r="E2158" i="14"/>
  <c r="E2159" i="14"/>
  <c r="E2160" i="14"/>
  <c r="E2161" i="14"/>
  <c r="E2162" i="14"/>
  <c r="E2163" i="14"/>
  <c r="E2164" i="14"/>
  <c r="E2165" i="14"/>
  <c r="E2166" i="14"/>
  <c r="E2167" i="14"/>
  <c r="E2168" i="14"/>
  <c r="E2169" i="14"/>
  <c r="E2170" i="14"/>
  <c r="E2171" i="14"/>
  <c r="E2172" i="14"/>
  <c r="E2173" i="14"/>
  <c r="E2174" i="14"/>
  <c r="E2175" i="14"/>
  <c r="E2176" i="14"/>
  <c r="E2177" i="14"/>
  <c r="E2178" i="14"/>
  <c r="E2179" i="14"/>
  <c r="E2180" i="14"/>
  <c r="E2181" i="14"/>
  <c r="E2182" i="14"/>
  <c r="E2183" i="14"/>
  <c r="E2184" i="14"/>
  <c r="E2185" i="14"/>
  <c r="E2186" i="14"/>
  <c r="E2187" i="14"/>
  <c r="E2188" i="14"/>
  <c r="E2189" i="14"/>
  <c r="E2190" i="14"/>
  <c r="E2191" i="14"/>
  <c r="E2192" i="14"/>
  <c r="E2193" i="14"/>
  <c r="E2194" i="14"/>
  <c r="E2195" i="14"/>
  <c r="E2196" i="14"/>
  <c r="E2197" i="14"/>
  <c r="E2198" i="14"/>
  <c r="E2199" i="14"/>
  <c r="E2200" i="14"/>
  <c r="E2201" i="14"/>
  <c r="E2202" i="14"/>
  <c r="E2203" i="14"/>
  <c r="E2204" i="14"/>
  <c r="E2205" i="14"/>
  <c r="E2206" i="14"/>
  <c r="E2207" i="14"/>
  <c r="E2208" i="14"/>
  <c r="E2209" i="14"/>
  <c r="E2210" i="14"/>
  <c r="E2211" i="14"/>
  <c r="E2212" i="14"/>
  <c r="E2213" i="14"/>
  <c r="E2214" i="14"/>
  <c r="E2215" i="14"/>
  <c r="E2216" i="14"/>
  <c r="E2217" i="14"/>
  <c r="E2218" i="14"/>
  <c r="E2219" i="14"/>
  <c r="E2220" i="14"/>
  <c r="E2221" i="14"/>
  <c r="E2222" i="14"/>
  <c r="E2223" i="14"/>
  <c r="E2224" i="14"/>
  <c r="E2225" i="14"/>
  <c r="E2226" i="14"/>
  <c r="E2227" i="14"/>
  <c r="E2228" i="14"/>
  <c r="E2229" i="14"/>
  <c r="E2230" i="14"/>
  <c r="E2231" i="14"/>
  <c r="E2232" i="14"/>
  <c r="E2233" i="14"/>
  <c r="E2234" i="14"/>
  <c r="E2235" i="14"/>
  <c r="E2236" i="14"/>
  <c r="E2237" i="14"/>
  <c r="E2238" i="14"/>
  <c r="E2239" i="14"/>
  <c r="E2240" i="14"/>
  <c r="E2241" i="14"/>
  <c r="E2242" i="14"/>
  <c r="E2243" i="14"/>
  <c r="E2244" i="14"/>
  <c r="E2245" i="14"/>
  <c r="E2246" i="14"/>
  <c r="E2247" i="14"/>
  <c r="E2248" i="14"/>
  <c r="E2249" i="14"/>
  <c r="E2250" i="14"/>
  <c r="E2251" i="14"/>
  <c r="E2252" i="14"/>
  <c r="E2253" i="14"/>
  <c r="E2254" i="14"/>
  <c r="E2255" i="14"/>
  <c r="E2256" i="14"/>
  <c r="E2257" i="14"/>
  <c r="E2258" i="14"/>
  <c r="E2259" i="14"/>
  <c r="E2260" i="14"/>
  <c r="E2261" i="14"/>
  <c r="E2262" i="14"/>
  <c r="E2263" i="14"/>
  <c r="E2264" i="14"/>
  <c r="E2265" i="14"/>
  <c r="E2266" i="14"/>
  <c r="E2267" i="14"/>
  <c r="E2268" i="14"/>
  <c r="E2269" i="14"/>
  <c r="E2270" i="14"/>
  <c r="E2271" i="14"/>
  <c r="E2272" i="14"/>
  <c r="E2273" i="14"/>
  <c r="E2274" i="14"/>
  <c r="E2275" i="14"/>
  <c r="E2276" i="14"/>
  <c r="E2277" i="14"/>
  <c r="E2278" i="14"/>
  <c r="E2279" i="14"/>
  <c r="E2280" i="14"/>
  <c r="E2281" i="14"/>
  <c r="E2282" i="14"/>
  <c r="E2283" i="14"/>
  <c r="E2284" i="14"/>
  <c r="E2285" i="14"/>
  <c r="E2286" i="14"/>
  <c r="E2287" i="14"/>
  <c r="E2288" i="14"/>
  <c r="E2289" i="14"/>
  <c r="E2290" i="14"/>
  <c r="E2291" i="14"/>
  <c r="E2292" i="14"/>
  <c r="E2293" i="14"/>
  <c r="E2294" i="14"/>
  <c r="E2295" i="14"/>
  <c r="E2296" i="14"/>
  <c r="E2297" i="14"/>
  <c r="E2298" i="14"/>
  <c r="E2299" i="14"/>
  <c r="E2300" i="14"/>
  <c r="E2301" i="14"/>
  <c r="E2302" i="14"/>
  <c r="E2304" i="14"/>
  <c r="E2305" i="14"/>
  <c r="E2306" i="14"/>
  <c r="E2307" i="14"/>
  <c r="E2308" i="14"/>
  <c r="E2309" i="14"/>
  <c r="E2310" i="14"/>
  <c r="E2311" i="14"/>
  <c r="E2312" i="14"/>
  <c r="E2313" i="14"/>
  <c r="E2314" i="14"/>
  <c r="E2315" i="14"/>
  <c r="E2316" i="14"/>
  <c r="E2317" i="14"/>
  <c r="E2318" i="14"/>
  <c r="E2319" i="14"/>
  <c r="E2320" i="14"/>
  <c r="E2321" i="14"/>
  <c r="E2322" i="14"/>
  <c r="E2323" i="14"/>
  <c r="E2324" i="14"/>
  <c r="E2325" i="14"/>
  <c r="E2326" i="14"/>
  <c r="E2327" i="14"/>
  <c r="E2328" i="14"/>
  <c r="E2329" i="14"/>
  <c r="E2330" i="14"/>
  <c r="E2331" i="14"/>
  <c r="E2332" i="14"/>
  <c r="E2333" i="14"/>
  <c r="E2334" i="14"/>
  <c r="E2335" i="14"/>
  <c r="E2336" i="14"/>
  <c r="E2337" i="14"/>
  <c r="E2338" i="14"/>
  <c r="E2339" i="14"/>
  <c r="E2340" i="14"/>
  <c r="E2341" i="14"/>
  <c r="E2342" i="14"/>
  <c r="E2343" i="14"/>
  <c r="E2344" i="14"/>
  <c r="E2345" i="14"/>
  <c r="E2346" i="14"/>
  <c r="E2347" i="14"/>
  <c r="E2348" i="14"/>
  <c r="E2349" i="14"/>
  <c r="E2350" i="14"/>
  <c r="E2351" i="14"/>
  <c r="E2352" i="14"/>
  <c r="E2353" i="14"/>
  <c r="E2354" i="14"/>
  <c r="E2355" i="14"/>
  <c r="E2356" i="14"/>
  <c r="E2357" i="14"/>
  <c r="E2358" i="14"/>
  <c r="E2359" i="14"/>
  <c r="E2360" i="14"/>
  <c r="E2361" i="14"/>
  <c r="E2362" i="14"/>
  <c r="E2363" i="14"/>
  <c r="E2364" i="14"/>
  <c r="E2365" i="14"/>
  <c r="E2366" i="14"/>
  <c r="E2367" i="14"/>
  <c r="E2368" i="14"/>
  <c r="E2369" i="14"/>
  <c r="E2370" i="14"/>
  <c r="E2371" i="14"/>
  <c r="E2372" i="14"/>
  <c r="E2373" i="14"/>
  <c r="E2374" i="14"/>
  <c r="E2375" i="14"/>
  <c r="E2376" i="14"/>
  <c r="E2377" i="14"/>
  <c r="E2378" i="14"/>
  <c r="E2379" i="14"/>
  <c r="E2380" i="14"/>
  <c r="E2381" i="14"/>
  <c r="E2382" i="14"/>
  <c r="E2383" i="14"/>
  <c r="E2384" i="14"/>
  <c r="E2385" i="14"/>
  <c r="E2386" i="14"/>
  <c r="E2387" i="14"/>
  <c r="E2388" i="14"/>
  <c r="E2389" i="14"/>
  <c r="E2390" i="14"/>
  <c r="E2391" i="14"/>
  <c r="E2392" i="14"/>
  <c r="E2393" i="14"/>
  <c r="E2394" i="14"/>
  <c r="E2395" i="14"/>
  <c r="E2396" i="14"/>
  <c r="E2397" i="14"/>
  <c r="E2398" i="14"/>
  <c r="E2399" i="14"/>
  <c r="E2400" i="14"/>
  <c r="E2401" i="14"/>
  <c r="E2402" i="14"/>
  <c r="E2403" i="14"/>
  <c r="E2404" i="14"/>
  <c r="E2405" i="14"/>
  <c r="E2406" i="14"/>
  <c r="E2407" i="14"/>
  <c r="E2408" i="14"/>
  <c r="E2409" i="14"/>
  <c r="E2410" i="14"/>
  <c r="E2411" i="14"/>
  <c r="E2412" i="14"/>
  <c r="E2413" i="14"/>
  <c r="E2414" i="14"/>
  <c r="E2415" i="14"/>
  <c r="E2416" i="14"/>
  <c r="E2417" i="14"/>
  <c r="E2418" i="14"/>
  <c r="E2419" i="14"/>
  <c r="E2420" i="14"/>
  <c r="E2421" i="14"/>
  <c r="E2422" i="14"/>
  <c r="E2423" i="14"/>
  <c r="E2424" i="14"/>
  <c r="E2425" i="14"/>
  <c r="E2426" i="14"/>
  <c r="E2427" i="14"/>
  <c r="E2428" i="14"/>
  <c r="E2429" i="14"/>
  <c r="E2430" i="14"/>
  <c r="E2431" i="14"/>
  <c r="E2432" i="14"/>
  <c r="E2433" i="14"/>
  <c r="E2434" i="14"/>
  <c r="E2435" i="14"/>
  <c r="E2436" i="14"/>
  <c r="E2437" i="14"/>
  <c r="E2438" i="14"/>
  <c r="E2439" i="14"/>
  <c r="E2440" i="14"/>
  <c r="E2441" i="14"/>
  <c r="E2442" i="14"/>
  <c r="E2443" i="14"/>
  <c r="E2444" i="14"/>
  <c r="E2445" i="14"/>
  <c r="E2446" i="14"/>
  <c r="E2447" i="14"/>
  <c r="E2448" i="14"/>
  <c r="E2449" i="14"/>
  <c r="E2450" i="14"/>
  <c r="E2451" i="14"/>
  <c r="E2452" i="14"/>
  <c r="E2453" i="14"/>
  <c r="E2454" i="14"/>
  <c r="E2455" i="14"/>
  <c r="E2456" i="14"/>
  <c r="E2457" i="14"/>
  <c r="E2458" i="14"/>
  <c r="E2459" i="14"/>
  <c r="E2460" i="14"/>
  <c r="E2461" i="14"/>
  <c r="E2462" i="14"/>
  <c r="E2463" i="14"/>
  <c r="E2464" i="14"/>
  <c r="E2465" i="14"/>
  <c r="E2466" i="14"/>
  <c r="E2467" i="14"/>
  <c r="E2468" i="14"/>
  <c r="E2469" i="14"/>
  <c r="E2470" i="14"/>
  <c r="E2471" i="14"/>
  <c r="E2472" i="14"/>
  <c r="E2473" i="14"/>
  <c r="E2474" i="14"/>
  <c r="E2475" i="14"/>
  <c r="E2476" i="14"/>
  <c r="E2477" i="14"/>
  <c r="E2478" i="14"/>
  <c r="E2479" i="14"/>
  <c r="E2480" i="14"/>
  <c r="E2481" i="14"/>
  <c r="E2482" i="14"/>
  <c r="E2483" i="14"/>
  <c r="E2484" i="14"/>
  <c r="E2485" i="14"/>
  <c r="E2486" i="14"/>
  <c r="E2487" i="14"/>
  <c r="E2488" i="14"/>
  <c r="E2489" i="14"/>
  <c r="E2490" i="14"/>
  <c r="E2491" i="14"/>
  <c r="E2492" i="14"/>
  <c r="E2493" i="14"/>
  <c r="E2494" i="14"/>
  <c r="E2495" i="14"/>
  <c r="E2496" i="14"/>
  <c r="E2497" i="14"/>
  <c r="E2498" i="14"/>
  <c r="E2499" i="14"/>
  <c r="E2500" i="14"/>
  <c r="E2501" i="14"/>
  <c r="E2502" i="14"/>
  <c r="E2503" i="14"/>
  <c r="E2504" i="14"/>
  <c r="E2505" i="14"/>
  <c r="E2506" i="14"/>
  <c r="E2507" i="14"/>
  <c r="E2508" i="14"/>
  <c r="E2509" i="14"/>
  <c r="E2510" i="14"/>
  <c r="E2511" i="14"/>
  <c r="E2512" i="14"/>
  <c r="E2513" i="14"/>
  <c r="E2514" i="14"/>
  <c r="E2515" i="14"/>
  <c r="E2516" i="14"/>
  <c r="E2517" i="14"/>
  <c r="E2518" i="14"/>
  <c r="E2519" i="14"/>
  <c r="E2520" i="14"/>
  <c r="E2521" i="14"/>
  <c r="E2522" i="14"/>
  <c r="E2523" i="14"/>
  <c r="E2524" i="14"/>
  <c r="E2525" i="14"/>
  <c r="E2526" i="14"/>
  <c r="E2527" i="14"/>
  <c r="E2528" i="14"/>
  <c r="E2529" i="14"/>
  <c r="E2530" i="14"/>
  <c r="E2531" i="14"/>
  <c r="E2532" i="14"/>
  <c r="E2533" i="14"/>
  <c r="E2534" i="14"/>
  <c r="E2535" i="14"/>
  <c r="E2536" i="14"/>
  <c r="E2537" i="14"/>
  <c r="E2538" i="14"/>
  <c r="E2539" i="14"/>
  <c r="E2540" i="14"/>
  <c r="E2541" i="14"/>
  <c r="E2542" i="14"/>
  <c r="E2543" i="14"/>
  <c r="E2544" i="14"/>
  <c r="E2545" i="14"/>
  <c r="E2546" i="14"/>
  <c r="E2547" i="14"/>
  <c r="E2548" i="14"/>
  <c r="E2549" i="14"/>
  <c r="E2550" i="14"/>
  <c r="E2551" i="14"/>
  <c r="E2552" i="14"/>
  <c r="E2553" i="14"/>
  <c r="E2554" i="14"/>
  <c r="E2555" i="14"/>
  <c r="E2556" i="14"/>
  <c r="E2557" i="14"/>
  <c r="E2558" i="14"/>
  <c r="E2559" i="14"/>
  <c r="E2560" i="14"/>
  <c r="E2561" i="14"/>
  <c r="E2562" i="14"/>
  <c r="E2563" i="14"/>
  <c r="E2564" i="14"/>
  <c r="E2565" i="14"/>
  <c r="E2566" i="14"/>
  <c r="E2567" i="14"/>
  <c r="E2568" i="14"/>
  <c r="E2569" i="14"/>
  <c r="E2570" i="14"/>
  <c r="E2571" i="14"/>
  <c r="E2572" i="14"/>
  <c r="E2573" i="14"/>
  <c r="E2574" i="14"/>
  <c r="E2575" i="14"/>
  <c r="E2576" i="14"/>
  <c r="E2577" i="14"/>
  <c r="E2578" i="14"/>
  <c r="E2579" i="14"/>
  <c r="E2580" i="14"/>
  <c r="E2581" i="14"/>
  <c r="E2582" i="14"/>
  <c r="E2583" i="14"/>
  <c r="E2584" i="14"/>
  <c r="E2585" i="14"/>
  <c r="E2586" i="14"/>
  <c r="E2587" i="14"/>
  <c r="E2588" i="14"/>
  <c r="E2589" i="14"/>
  <c r="E2590" i="14"/>
  <c r="E2591" i="14"/>
  <c r="E2592" i="14"/>
  <c r="E2593" i="14"/>
  <c r="E2594" i="14"/>
  <c r="E2595" i="14"/>
  <c r="E2596" i="14"/>
  <c r="E2597" i="14"/>
  <c r="E2598" i="14"/>
  <c r="E2599" i="14"/>
  <c r="E2600" i="14"/>
  <c r="E2601" i="14"/>
  <c r="E2602" i="14"/>
  <c r="E2603" i="14"/>
  <c r="E2604" i="14"/>
  <c r="E2605" i="14"/>
  <c r="E2606" i="14"/>
  <c r="E2607" i="14"/>
  <c r="E2608" i="14"/>
  <c r="E2609" i="14"/>
  <c r="E2610" i="14"/>
  <c r="E2611" i="14"/>
  <c r="E2612" i="14"/>
  <c r="E2613" i="14"/>
  <c r="E2614" i="14"/>
  <c r="E2615" i="14"/>
  <c r="E2616" i="14"/>
  <c r="E2617" i="14"/>
  <c r="E2618" i="14"/>
  <c r="E2619" i="14"/>
  <c r="E2620" i="14"/>
  <c r="E2621" i="14"/>
  <c r="E2622" i="14"/>
  <c r="E2623" i="14"/>
  <c r="E2624" i="14"/>
  <c r="E2625" i="14"/>
  <c r="E2626" i="14"/>
  <c r="E2627" i="14"/>
  <c r="E2628" i="14"/>
  <c r="E2629" i="14"/>
  <c r="E2630" i="14"/>
  <c r="E2631" i="14"/>
  <c r="E2632" i="14"/>
  <c r="E2633" i="14"/>
  <c r="E2634" i="14"/>
  <c r="E2635" i="14"/>
  <c r="E2636" i="14"/>
  <c r="E2637" i="14"/>
  <c r="E2638" i="14"/>
  <c r="E2639" i="14"/>
  <c r="E2640" i="14"/>
  <c r="E2641" i="14"/>
  <c r="E2642" i="14"/>
  <c r="E2643" i="14"/>
  <c r="E2644" i="14"/>
  <c r="E2645" i="14"/>
  <c r="E2646" i="14"/>
  <c r="E2647" i="14"/>
  <c r="E2648" i="14"/>
  <c r="E2649" i="14"/>
  <c r="E2650" i="14"/>
  <c r="E2651" i="14"/>
  <c r="E2652" i="14"/>
  <c r="E2653" i="14"/>
  <c r="E2654" i="14"/>
  <c r="E2655" i="14"/>
  <c r="E2656" i="14"/>
  <c r="E2657" i="14"/>
  <c r="E2658" i="14"/>
  <c r="E2659" i="14"/>
  <c r="E2660" i="14"/>
  <c r="E2661" i="14"/>
  <c r="E2662" i="14"/>
  <c r="E2663" i="14"/>
  <c r="E2664" i="14"/>
  <c r="E2665" i="14"/>
  <c r="E2666" i="14"/>
  <c r="E2667" i="14"/>
  <c r="E2668" i="14"/>
  <c r="E2669" i="14"/>
  <c r="E2670" i="14"/>
  <c r="E2671" i="14"/>
  <c r="E2672" i="14"/>
  <c r="E2673" i="14"/>
  <c r="E2674" i="14"/>
  <c r="E2675" i="14"/>
  <c r="E2676" i="14"/>
  <c r="E2677" i="14"/>
  <c r="E2678" i="14"/>
  <c r="E2679" i="14"/>
  <c r="E2680" i="14"/>
  <c r="E2681" i="14"/>
  <c r="E2682" i="14"/>
  <c r="E2683" i="14"/>
  <c r="E2684" i="14"/>
  <c r="E2685" i="14"/>
  <c r="E2686" i="14"/>
  <c r="E2687" i="14"/>
  <c r="E2688" i="14"/>
  <c r="E2689" i="14"/>
  <c r="E2690" i="14"/>
  <c r="E2691" i="14"/>
  <c r="E2692" i="14"/>
  <c r="E2693" i="14"/>
  <c r="E2694" i="14"/>
  <c r="E2695" i="14"/>
  <c r="E2696" i="14"/>
  <c r="E2697" i="14"/>
  <c r="E2698" i="14"/>
  <c r="E2699" i="14"/>
  <c r="E2700" i="14"/>
  <c r="E2701" i="14"/>
  <c r="E2702" i="14"/>
  <c r="E2703" i="14"/>
  <c r="E2704" i="14"/>
  <c r="E2705" i="14"/>
  <c r="E2706" i="14"/>
  <c r="E2707" i="14"/>
  <c r="E2708" i="14"/>
  <c r="E2709" i="14"/>
  <c r="E2710" i="14"/>
  <c r="E2711" i="14"/>
  <c r="E2712" i="14"/>
  <c r="E2713" i="14"/>
  <c r="E2714" i="14"/>
  <c r="E2715" i="14"/>
  <c r="E2716" i="14"/>
  <c r="E2717" i="14"/>
  <c r="E2718" i="14"/>
  <c r="E2719" i="14"/>
  <c r="E2720" i="14"/>
  <c r="E2721" i="14"/>
  <c r="E2722" i="14"/>
  <c r="E2723" i="14"/>
  <c r="E2724" i="14"/>
  <c r="E2725" i="14"/>
  <c r="E2726" i="14"/>
  <c r="E2727" i="14"/>
  <c r="E2728" i="14"/>
  <c r="E2729" i="14"/>
  <c r="E2730" i="14"/>
  <c r="E2731" i="14"/>
  <c r="E2732" i="14"/>
  <c r="E2733" i="14"/>
  <c r="E2734" i="14"/>
  <c r="E2735" i="14"/>
  <c r="E2736" i="14"/>
  <c r="E2737" i="14"/>
  <c r="E2738" i="14"/>
  <c r="E2739" i="14"/>
  <c r="E2740" i="14"/>
  <c r="E2741" i="14"/>
  <c r="E2742" i="14"/>
  <c r="E2743" i="14"/>
  <c r="E2744" i="14"/>
  <c r="E2745" i="14"/>
  <c r="E2746" i="14"/>
  <c r="E2747" i="14"/>
  <c r="E2748" i="14"/>
  <c r="E2749" i="14"/>
  <c r="E2750" i="14"/>
  <c r="E2751" i="14"/>
  <c r="E2752" i="14"/>
  <c r="E2753" i="14"/>
  <c r="E2754" i="14"/>
  <c r="E2755" i="14"/>
  <c r="E2756" i="14"/>
  <c r="E2757" i="14"/>
  <c r="E2758" i="14"/>
  <c r="E2759" i="14"/>
  <c r="E2760" i="14"/>
  <c r="E2761" i="14"/>
  <c r="E2762" i="14"/>
  <c r="E2763" i="14"/>
  <c r="E2764" i="14"/>
  <c r="E2765" i="14"/>
  <c r="E2766" i="14"/>
  <c r="E2767" i="14"/>
  <c r="E2768" i="14"/>
  <c r="E2769" i="14"/>
  <c r="E2770" i="14"/>
  <c r="E2771" i="14"/>
  <c r="E2772" i="14"/>
  <c r="E2773" i="14"/>
  <c r="E2774" i="14"/>
  <c r="E2775" i="14"/>
  <c r="E2776" i="14"/>
  <c r="E2777" i="14"/>
  <c r="E2778" i="14"/>
  <c r="E2779" i="14"/>
  <c r="E2780" i="14"/>
  <c r="E2781" i="14"/>
  <c r="E2782" i="14"/>
  <c r="E2783" i="14"/>
  <c r="E2784" i="14"/>
  <c r="E2785" i="14"/>
  <c r="E2786" i="14"/>
  <c r="E2787" i="14"/>
  <c r="E2788" i="14"/>
  <c r="E2789" i="14"/>
  <c r="E2790" i="14"/>
  <c r="E2791" i="14"/>
  <c r="E2792" i="14"/>
  <c r="E2793" i="14"/>
  <c r="E2794" i="14"/>
  <c r="E2795" i="14"/>
  <c r="E2796" i="14"/>
  <c r="E2797" i="14"/>
  <c r="E2798" i="14"/>
  <c r="E2799" i="14"/>
  <c r="E2800" i="14"/>
  <c r="E2801" i="14"/>
  <c r="E2802" i="14"/>
  <c r="E2803" i="14"/>
  <c r="E2804" i="14"/>
  <c r="E2805" i="14"/>
  <c r="E2806" i="14"/>
  <c r="E2807" i="14"/>
  <c r="E2808" i="14"/>
  <c r="E2809" i="14"/>
  <c r="E2810" i="14"/>
  <c r="E2811" i="14"/>
  <c r="E2812" i="14"/>
  <c r="E2813" i="14"/>
  <c r="E2814" i="14"/>
  <c r="E2815" i="14"/>
  <c r="E2816" i="14"/>
  <c r="E2817" i="14"/>
  <c r="E2818" i="14"/>
  <c r="E2819" i="14"/>
  <c r="E2820" i="14"/>
  <c r="E2821" i="14"/>
  <c r="E2822" i="14"/>
  <c r="E2823" i="14"/>
  <c r="E2824" i="14"/>
  <c r="E2825" i="14"/>
  <c r="E2826" i="14"/>
  <c r="E2827" i="14"/>
  <c r="E2828" i="14"/>
  <c r="E2829" i="14"/>
  <c r="E2830" i="14"/>
  <c r="E2831" i="14"/>
  <c r="E2832" i="14"/>
  <c r="E2833" i="14"/>
  <c r="E2834" i="14"/>
  <c r="E2835" i="14"/>
  <c r="E2836" i="14"/>
  <c r="E2837" i="14"/>
  <c r="E2838" i="14"/>
  <c r="E2839" i="14"/>
  <c r="E2840" i="14"/>
  <c r="E2841" i="14"/>
  <c r="E2842" i="14"/>
  <c r="E2843" i="14"/>
  <c r="E2844" i="14"/>
  <c r="E2845" i="14"/>
  <c r="E2846" i="14"/>
  <c r="E2847" i="14"/>
  <c r="E2848" i="14"/>
  <c r="E2849" i="14"/>
  <c r="E2850" i="14"/>
  <c r="E2851" i="14"/>
  <c r="E2852" i="14"/>
  <c r="E2853" i="14"/>
  <c r="E2854" i="14"/>
  <c r="E2855" i="14"/>
  <c r="E2856" i="14"/>
  <c r="E2857" i="14"/>
  <c r="E2858" i="14"/>
  <c r="E2859" i="14"/>
  <c r="E2860" i="14"/>
  <c r="E2861" i="14"/>
  <c r="E2862" i="14"/>
  <c r="E2863" i="14"/>
  <c r="E2864" i="14"/>
  <c r="E2865" i="14"/>
  <c r="E2866" i="14"/>
  <c r="E2867" i="14"/>
  <c r="E2868" i="14"/>
  <c r="E2869" i="14"/>
  <c r="E2870" i="14"/>
  <c r="E2871" i="14"/>
  <c r="E2872" i="14"/>
  <c r="E2873" i="14"/>
  <c r="E2874" i="14"/>
  <c r="E2875" i="14"/>
  <c r="E2876" i="14"/>
  <c r="E2877" i="14"/>
  <c r="E2878" i="14"/>
  <c r="E2879" i="14"/>
  <c r="E2880" i="14"/>
  <c r="E2881" i="14"/>
  <c r="E2882" i="14"/>
  <c r="E2883" i="14"/>
  <c r="E2884" i="14"/>
  <c r="E2885" i="14"/>
  <c r="E2886" i="14"/>
  <c r="E2887" i="14"/>
  <c r="E2888" i="14"/>
  <c r="E2889" i="14"/>
  <c r="E2890" i="14"/>
  <c r="E2891" i="14"/>
  <c r="E2892" i="14"/>
  <c r="E2893" i="14"/>
  <c r="E2894" i="14"/>
  <c r="E2895" i="14"/>
  <c r="E2896" i="14"/>
  <c r="E2897" i="14"/>
  <c r="E2898" i="14"/>
  <c r="E2899" i="14"/>
  <c r="E2900" i="14"/>
  <c r="E2901" i="14"/>
  <c r="E2902" i="14"/>
  <c r="E2903" i="14"/>
  <c r="E2904" i="14"/>
  <c r="E2905" i="14"/>
  <c r="E2906" i="14"/>
  <c r="E2907" i="14"/>
  <c r="E2908" i="14"/>
  <c r="E2909" i="14"/>
  <c r="E2910" i="14"/>
  <c r="E2911" i="14"/>
  <c r="E2912" i="14"/>
  <c r="E2913" i="14"/>
  <c r="E2914" i="14"/>
  <c r="E2915" i="14"/>
  <c r="E2916" i="14"/>
  <c r="E2917" i="14"/>
  <c r="E2918" i="14"/>
  <c r="E2919" i="14"/>
  <c r="E2920" i="14"/>
  <c r="E2921" i="14"/>
  <c r="E2922" i="14"/>
  <c r="E2923" i="14"/>
  <c r="E2924" i="14"/>
  <c r="E2925" i="14"/>
  <c r="E2926" i="14"/>
  <c r="E2927" i="14"/>
  <c r="E2928" i="14"/>
  <c r="E2929" i="14"/>
  <c r="E2930" i="14"/>
  <c r="E2931" i="14"/>
  <c r="E2932" i="14"/>
  <c r="E2933" i="14"/>
  <c r="E2934" i="14"/>
  <c r="E2935" i="14"/>
  <c r="E2936" i="14"/>
  <c r="E2937" i="14"/>
  <c r="E2938" i="14"/>
  <c r="E2939" i="14"/>
  <c r="E2940" i="14"/>
  <c r="E2941" i="14"/>
  <c r="E2942" i="14"/>
  <c r="E2943" i="14"/>
  <c r="E2944" i="14"/>
  <c r="E2945" i="14"/>
  <c r="E2946" i="14"/>
  <c r="E2947" i="14"/>
  <c r="E2948" i="14"/>
  <c r="E2949" i="14"/>
  <c r="E2950" i="14"/>
  <c r="E2951" i="14"/>
  <c r="E2952" i="14"/>
  <c r="E2953" i="14"/>
  <c r="E2954" i="14"/>
  <c r="E2955" i="14"/>
  <c r="E2956" i="14"/>
  <c r="E2957" i="14"/>
  <c r="E2958" i="14"/>
  <c r="E2959" i="14"/>
  <c r="E2960" i="14"/>
  <c r="E2961" i="14"/>
  <c r="E2962" i="14"/>
  <c r="E2963" i="14"/>
  <c r="E2964" i="14"/>
  <c r="E2965" i="14"/>
  <c r="E2966" i="14"/>
  <c r="E2967" i="14"/>
  <c r="E2968" i="14"/>
  <c r="E2969" i="14"/>
  <c r="E2970" i="14"/>
  <c r="E2971" i="14"/>
  <c r="E2972" i="14"/>
  <c r="E2973" i="14"/>
  <c r="E2974" i="14"/>
  <c r="E2975" i="14"/>
  <c r="E2976" i="14"/>
  <c r="E2977" i="14"/>
  <c r="E2978" i="14"/>
  <c r="E2979" i="14"/>
  <c r="E2980" i="14"/>
  <c r="E2981" i="14"/>
  <c r="E2982" i="14"/>
  <c r="E2983" i="14"/>
  <c r="E2984" i="14"/>
  <c r="E2985" i="14"/>
  <c r="E2986" i="14"/>
  <c r="E2987" i="14"/>
  <c r="E2988" i="14"/>
  <c r="E2989" i="14"/>
  <c r="E2990" i="14"/>
  <c r="E2991" i="14"/>
  <c r="E2992" i="14"/>
  <c r="E2993" i="14"/>
  <c r="E2994" i="14"/>
  <c r="E2995" i="14"/>
  <c r="E2996" i="14"/>
  <c r="E2997" i="14"/>
  <c r="E2998" i="14"/>
  <c r="E2999" i="14"/>
  <c r="E3000" i="14"/>
  <c r="E3001" i="14"/>
  <c r="E3002" i="14"/>
  <c r="E3003" i="14"/>
  <c r="E3004" i="14"/>
  <c r="E3005" i="14"/>
  <c r="E3006" i="14"/>
  <c r="E3007" i="14"/>
  <c r="E3008" i="14"/>
  <c r="E3009" i="14"/>
  <c r="E3010" i="14"/>
  <c r="E3011" i="14"/>
  <c r="E3012" i="14"/>
  <c r="E3013" i="14"/>
  <c r="E3014" i="14"/>
  <c r="E3015" i="14"/>
  <c r="E3016" i="14"/>
  <c r="E3017" i="14"/>
  <c r="E3018" i="14"/>
  <c r="E3019" i="14"/>
  <c r="E3020" i="14"/>
  <c r="E3021" i="14"/>
  <c r="E3022" i="14"/>
  <c r="E3023" i="14"/>
  <c r="E3024" i="14"/>
  <c r="E3025" i="14"/>
  <c r="E3026" i="14"/>
  <c r="E3027" i="14"/>
  <c r="E3028" i="14"/>
  <c r="E3029" i="14"/>
  <c r="E3030" i="14"/>
  <c r="E3031" i="14"/>
  <c r="E3032" i="14"/>
  <c r="E3033" i="14"/>
  <c r="E3034" i="14"/>
  <c r="E3035" i="14"/>
  <c r="E3036" i="14"/>
  <c r="E3037" i="14"/>
  <c r="E3038" i="14"/>
  <c r="E3039" i="14"/>
  <c r="E3040" i="14"/>
  <c r="E3041" i="14"/>
  <c r="E3042" i="14"/>
  <c r="E3043" i="14"/>
  <c r="E3044" i="14"/>
  <c r="E3045" i="14"/>
  <c r="E3046" i="14"/>
  <c r="E3047" i="14"/>
  <c r="E3048" i="14"/>
  <c r="E3049" i="14"/>
  <c r="E3050" i="14"/>
  <c r="E3051" i="14"/>
  <c r="E3052" i="14"/>
  <c r="E3053" i="14"/>
  <c r="E3054" i="14"/>
  <c r="E3055" i="14"/>
  <c r="E3056" i="14"/>
  <c r="E3057" i="14"/>
  <c r="E3058" i="14"/>
  <c r="E3059" i="14"/>
  <c r="E3060" i="14"/>
  <c r="E3061" i="14"/>
  <c r="E3062" i="14"/>
  <c r="E3063" i="14"/>
  <c r="E3064" i="14"/>
  <c r="E3065" i="14"/>
  <c r="E3066" i="14"/>
  <c r="E3067" i="14"/>
  <c r="E3068" i="14"/>
  <c r="E3069" i="14"/>
  <c r="E3070" i="14"/>
  <c r="E3071" i="14"/>
  <c r="E3072" i="14"/>
  <c r="E3073" i="14"/>
  <c r="E3074" i="14"/>
  <c r="E3075" i="14"/>
  <c r="E3076" i="14"/>
  <c r="E3077" i="14"/>
  <c r="E3078" i="14"/>
  <c r="E3079" i="14"/>
  <c r="E3080" i="14"/>
  <c r="E3081" i="14"/>
  <c r="E3082" i="14"/>
  <c r="E3083" i="14"/>
  <c r="E3084" i="14"/>
  <c r="E3085" i="14"/>
  <c r="E3086" i="14"/>
  <c r="E3087" i="14"/>
  <c r="E3088" i="14"/>
  <c r="E3089" i="14"/>
  <c r="E3090" i="14"/>
  <c r="E3091" i="14"/>
  <c r="E3092" i="14"/>
  <c r="E3093" i="14"/>
  <c r="E3094" i="14"/>
  <c r="E3095" i="14"/>
  <c r="E3096" i="14"/>
  <c r="E3097" i="14"/>
  <c r="E3098" i="14"/>
  <c r="E3099" i="14"/>
  <c r="E3100" i="14"/>
  <c r="E3101" i="14"/>
  <c r="E3102" i="14"/>
  <c r="E3103" i="14"/>
  <c r="E3104" i="14"/>
  <c r="E3105" i="14"/>
  <c r="E3106" i="14"/>
  <c r="E3107" i="14"/>
  <c r="E3108" i="14"/>
  <c r="E3109" i="14"/>
  <c r="E3110" i="14"/>
  <c r="E3111" i="14"/>
  <c r="E3112" i="14"/>
  <c r="E3113" i="14"/>
  <c r="E3114" i="14"/>
  <c r="E3115" i="14"/>
  <c r="E3116" i="14"/>
  <c r="E3117" i="14"/>
  <c r="E3118" i="14"/>
  <c r="E3119" i="14"/>
  <c r="E3120" i="14"/>
  <c r="E3121" i="14"/>
  <c r="E3122" i="14"/>
  <c r="E3123" i="14"/>
  <c r="E3124" i="14"/>
  <c r="E3125" i="14"/>
  <c r="E3126" i="14"/>
  <c r="E3127" i="14"/>
  <c r="E3128" i="14"/>
  <c r="E3129" i="14"/>
  <c r="E3130" i="14"/>
  <c r="E3131" i="14"/>
  <c r="E3132" i="14"/>
  <c r="E3133" i="14"/>
  <c r="E3134" i="14"/>
  <c r="E3135" i="14"/>
  <c r="E3136" i="14"/>
  <c r="E3137" i="14"/>
  <c r="E3138" i="14"/>
  <c r="E3139" i="14"/>
  <c r="E3140" i="14"/>
  <c r="E3141" i="14"/>
  <c r="E3142" i="14"/>
  <c r="E3143" i="14"/>
  <c r="E3144" i="14"/>
  <c r="E3145" i="14"/>
  <c r="E3146" i="14"/>
  <c r="E3147" i="14"/>
  <c r="E3148" i="14"/>
  <c r="E3149" i="14"/>
  <c r="E3150" i="14"/>
  <c r="E3151" i="14"/>
  <c r="E3152" i="14"/>
  <c r="E3153" i="14"/>
  <c r="E3154" i="14"/>
  <c r="E3155" i="14"/>
  <c r="E3156" i="14"/>
  <c r="E3157" i="14"/>
  <c r="E3158" i="14"/>
  <c r="E3159" i="14"/>
  <c r="E3160" i="14"/>
  <c r="E3161" i="14"/>
  <c r="E3162" i="14"/>
  <c r="E3163" i="14"/>
  <c r="E3164" i="14"/>
  <c r="E3165" i="14"/>
  <c r="E3166" i="14"/>
  <c r="E3167" i="14"/>
  <c r="E3168" i="14"/>
  <c r="E3169" i="14"/>
  <c r="E3170" i="14"/>
  <c r="E3171" i="14"/>
  <c r="E3172" i="14"/>
  <c r="E3173" i="14"/>
  <c r="E3174" i="14"/>
  <c r="E3175" i="14"/>
  <c r="E3176" i="14"/>
  <c r="E3177" i="14"/>
  <c r="E3178" i="14"/>
  <c r="E3179" i="14"/>
  <c r="E3180" i="14"/>
  <c r="E3181" i="14"/>
  <c r="E3182" i="14"/>
  <c r="E3183" i="14"/>
  <c r="E3184" i="14"/>
  <c r="E3185" i="14"/>
  <c r="E3186" i="14"/>
  <c r="E3187" i="14"/>
  <c r="E3188" i="14"/>
  <c r="E3189" i="14"/>
  <c r="E3190" i="14"/>
  <c r="E3191" i="14"/>
  <c r="E3192" i="14"/>
  <c r="E3193" i="14"/>
  <c r="E3194" i="14"/>
  <c r="E3195" i="14"/>
  <c r="E3196" i="14"/>
  <c r="E3197" i="14"/>
  <c r="E3198" i="14"/>
  <c r="E3199" i="14"/>
  <c r="E3200" i="14"/>
  <c r="E3201" i="14"/>
  <c r="E3202" i="14"/>
  <c r="E3203" i="14"/>
  <c r="E3204" i="14"/>
  <c r="E3205" i="14"/>
  <c r="E3206" i="14"/>
  <c r="E3207" i="14"/>
  <c r="E3208" i="14"/>
  <c r="E3209" i="14"/>
  <c r="E3210" i="14"/>
  <c r="E3211" i="14"/>
  <c r="E3212" i="14"/>
  <c r="E3213" i="14"/>
  <c r="E3214" i="14"/>
  <c r="E3215" i="14"/>
  <c r="E3216" i="14"/>
  <c r="E3217" i="14"/>
  <c r="E3218" i="14"/>
  <c r="E3219" i="14"/>
  <c r="E3220" i="14"/>
  <c r="E3221" i="14"/>
  <c r="E3222" i="14"/>
  <c r="E3223" i="14"/>
  <c r="E3224" i="14"/>
  <c r="E3225" i="14"/>
  <c r="E3226" i="14"/>
  <c r="E3227" i="14"/>
  <c r="E3228" i="14"/>
  <c r="E3229" i="14"/>
  <c r="E3230" i="14"/>
  <c r="E3231" i="14"/>
  <c r="E3232" i="14"/>
  <c r="E3233" i="14"/>
  <c r="E3234" i="14"/>
  <c r="E3235" i="14"/>
  <c r="E3236" i="14"/>
  <c r="E3237" i="14"/>
  <c r="E3238" i="14"/>
  <c r="E3239" i="14"/>
  <c r="E3240" i="14"/>
  <c r="E3241" i="14"/>
  <c r="E3242" i="14"/>
  <c r="E3243" i="14"/>
  <c r="E3244" i="14"/>
  <c r="E3245" i="14"/>
  <c r="E3246" i="14"/>
  <c r="E3247" i="14"/>
  <c r="E3248" i="14"/>
  <c r="E3249" i="14"/>
  <c r="E3250" i="14"/>
  <c r="E3251" i="14"/>
  <c r="E3252" i="14"/>
  <c r="E3253" i="14"/>
  <c r="E3254" i="14"/>
  <c r="E3255" i="14"/>
  <c r="E3256" i="14"/>
  <c r="E3257" i="14"/>
  <c r="E3258" i="14"/>
  <c r="E3259" i="14"/>
  <c r="E3260" i="14"/>
  <c r="E3261" i="14"/>
  <c r="E3262" i="14"/>
  <c r="E3263" i="14"/>
  <c r="E3264" i="14"/>
  <c r="E3265" i="14"/>
  <c r="E3266" i="14"/>
  <c r="E3267" i="14"/>
  <c r="E3268" i="14"/>
  <c r="E3269" i="14"/>
  <c r="E3270" i="14"/>
  <c r="E3271" i="14"/>
  <c r="E3272" i="14"/>
  <c r="E3273" i="14"/>
  <c r="E3274" i="14"/>
  <c r="E3275" i="14"/>
  <c r="E3276" i="14"/>
  <c r="E3277" i="14"/>
  <c r="E3278" i="14"/>
  <c r="E3279" i="14"/>
  <c r="E3280" i="14"/>
  <c r="E3281" i="14"/>
  <c r="E3282" i="14"/>
  <c r="E3283" i="14"/>
  <c r="E3284" i="14"/>
  <c r="E3285" i="14"/>
  <c r="E3286" i="14"/>
  <c r="E3287" i="14"/>
  <c r="E3288" i="14"/>
  <c r="E3289" i="14"/>
  <c r="E3290" i="14"/>
  <c r="E3291" i="14"/>
  <c r="E3292" i="14"/>
  <c r="E3293" i="14"/>
  <c r="E3294" i="14"/>
  <c r="E3295" i="14"/>
  <c r="E3296" i="14"/>
  <c r="E3297" i="14"/>
  <c r="E3298" i="14"/>
  <c r="E3299" i="14"/>
  <c r="E3300" i="14"/>
  <c r="E3301" i="14"/>
  <c r="E3302" i="14"/>
  <c r="E3303" i="14"/>
  <c r="E3304" i="14"/>
  <c r="E3305" i="14"/>
  <c r="E3306" i="14"/>
  <c r="E3307" i="14"/>
  <c r="E3308" i="14"/>
  <c r="E3309" i="14"/>
  <c r="E3310" i="14"/>
  <c r="E3311" i="14"/>
  <c r="E3312" i="14"/>
  <c r="E3313" i="14"/>
  <c r="E3314" i="14"/>
  <c r="E3315" i="14"/>
  <c r="E3316" i="14"/>
  <c r="E3317" i="14"/>
  <c r="E3318" i="14"/>
  <c r="E3319" i="14"/>
  <c r="E3320" i="14"/>
  <c r="E3321" i="14"/>
  <c r="E3322" i="14"/>
  <c r="E3323" i="14"/>
  <c r="E3324" i="14"/>
  <c r="E3325" i="14"/>
  <c r="E3326" i="14"/>
  <c r="E3327" i="14"/>
  <c r="E3328" i="14"/>
  <c r="E3329" i="14"/>
  <c r="E3330" i="14"/>
  <c r="E3331" i="14"/>
  <c r="E3332" i="14"/>
  <c r="E3333" i="14"/>
  <c r="E3334" i="14"/>
  <c r="E3335" i="14"/>
  <c r="E3336" i="14"/>
  <c r="E3337" i="14"/>
  <c r="E3338" i="14"/>
  <c r="E3339" i="14"/>
  <c r="E3340" i="14"/>
  <c r="E3341" i="14"/>
  <c r="E3342" i="14"/>
  <c r="E3343" i="14"/>
  <c r="E3344" i="14"/>
  <c r="E3345" i="14"/>
  <c r="E3346" i="14"/>
  <c r="E3347" i="14"/>
  <c r="E3348" i="14"/>
  <c r="E3349" i="14"/>
  <c r="E3350" i="14"/>
  <c r="E3351" i="14"/>
  <c r="E3352" i="14"/>
  <c r="E3353" i="14"/>
  <c r="E3354" i="14"/>
  <c r="E3355" i="14"/>
  <c r="E3356" i="14"/>
  <c r="E3357" i="14"/>
  <c r="E3358" i="14"/>
  <c r="E3359" i="14"/>
  <c r="E3360" i="14"/>
  <c r="E3361" i="14"/>
  <c r="E3362" i="14"/>
  <c r="E3363" i="14"/>
  <c r="E3364" i="14"/>
  <c r="E3365" i="14"/>
  <c r="E3366" i="14"/>
  <c r="E3367" i="14"/>
  <c r="E3368" i="14"/>
  <c r="E3369" i="14"/>
  <c r="E3370" i="14"/>
  <c r="E3371" i="14"/>
  <c r="E3372" i="14"/>
  <c r="E3373" i="14"/>
  <c r="E3374" i="14"/>
  <c r="E3375" i="14"/>
  <c r="E3376" i="14"/>
  <c r="E3377" i="14"/>
  <c r="E3378" i="14"/>
  <c r="E3379" i="14"/>
  <c r="E3380" i="14"/>
  <c r="E3381" i="14"/>
  <c r="E3382" i="14"/>
  <c r="E3383" i="14"/>
  <c r="E3384" i="14"/>
  <c r="E3385" i="14"/>
  <c r="E3386" i="14"/>
  <c r="E3387" i="14"/>
  <c r="E3388" i="14"/>
  <c r="E3389" i="14"/>
  <c r="E3390" i="14"/>
  <c r="E3391" i="14"/>
  <c r="E3392" i="14"/>
  <c r="E3393" i="14"/>
  <c r="E3394" i="14"/>
  <c r="E3395" i="14"/>
  <c r="E3396" i="14"/>
  <c r="E3397" i="14"/>
  <c r="E3398" i="14"/>
  <c r="E3399" i="14"/>
  <c r="E3400" i="14"/>
  <c r="E3401" i="14"/>
  <c r="E3402" i="14"/>
  <c r="E3403" i="14"/>
  <c r="E3404" i="14"/>
  <c r="E3405" i="14"/>
  <c r="E3406" i="14"/>
  <c r="E3407" i="14"/>
  <c r="E3408" i="14"/>
  <c r="E3409" i="14"/>
  <c r="E3410" i="14"/>
  <c r="E3411" i="14"/>
  <c r="E3412" i="14"/>
  <c r="E3413" i="14"/>
  <c r="E3414" i="14"/>
  <c r="E3415" i="14"/>
  <c r="E3416" i="14"/>
  <c r="E3417" i="14"/>
  <c r="E3418" i="14"/>
  <c r="E3419" i="14"/>
  <c r="E3420" i="14"/>
  <c r="E3421" i="14"/>
  <c r="E3422" i="14"/>
  <c r="E3423" i="14"/>
  <c r="E3424" i="14"/>
  <c r="E3425" i="14"/>
  <c r="E3426" i="14"/>
  <c r="E3427" i="14"/>
  <c r="E3428" i="14"/>
  <c r="E3429" i="14"/>
  <c r="E3430" i="14"/>
  <c r="E3431" i="14"/>
  <c r="E3432" i="14"/>
  <c r="E3433" i="14"/>
  <c r="E3434" i="14"/>
  <c r="E3435" i="14"/>
  <c r="E3436" i="14"/>
  <c r="E3437" i="14"/>
  <c r="E3438" i="14"/>
  <c r="E3439" i="14"/>
  <c r="E3440" i="14"/>
  <c r="E3441" i="14"/>
  <c r="E3442" i="14"/>
  <c r="E3443" i="14"/>
  <c r="E3444" i="14"/>
  <c r="E3445" i="14"/>
  <c r="E3446" i="14"/>
  <c r="E3447" i="14"/>
  <c r="E3448" i="14"/>
  <c r="E3449" i="14"/>
  <c r="E3450" i="14"/>
  <c r="E3451" i="14"/>
  <c r="E3452" i="14"/>
  <c r="E3453" i="14"/>
  <c r="E3454" i="14"/>
  <c r="E3455" i="14"/>
  <c r="E3456" i="14"/>
  <c r="E3457" i="14"/>
  <c r="E3458" i="14"/>
  <c r="E3459" i="14"/>
  <c r="E3460" i="14"/>
  <c r="E3461" i="14"/>
  <c r="E3462" i="14"/>
  <c r="E3463" i="14"/>
  <c r="E3464" i="14"/>
  <c r="E3465" i="14"/>
  <c r="E3466" i="14"/>
  <c r="E3467" i="14"/>
  <c r="E3468" i="14"/>
  <c r="E3469" i="14"/>
  <c r="E3470" i="14"/>
  <c r="E3471" i="14"/>
  <c r="E3472" i="14"/>
  <c r="E3473" i="14"/>
  <c r="E3474" i="14"/>
  <c r="E3475" i="14"/>
  <c r="E3476" i="14"/>
  <c r="E3477" i="14"/>
  <c r="E3478" i="14"/>
  <c r="E3479" i="14"/>
  <c r="E3480" i="14"/>
  <c r="E3481" i="14"/>
  <c r="E3482" i="14"/>
  <c r="E3483" i="14"/>
  <c r="E3484" i="14"/>
  <c r="E3485" i="14"/>
  <c r="E3486" i="14"/>
  <c r="E3487" i="14"/>
  <c r="E3488" i="14"/>
  <c r="E3489" i="14"/>
  <c r="E3490" i="14"/>
  <c r="E3491" i="14"/>
  <c r="E3492" i="14"/>
  <c r="E3493" i="14"/>
  <c r="E3494" i="14"/>
  <c r="E3495" i="14"/>
  <c r="E3496" i="14"/>
  <c r="E3497" i="14"/>
  <c r="E3498" i="14"/>
  <c r="E3499" i="14"/>
  <c r="E3500" i="14"/>
  <c r="E3501" i="14"/>
  <c r="E3502" i="14"/>
  <c r="E3503" i="14"/>
  <c r="E3504" i="14"/>
  <c r="E3505" i="14"/>
  <c r="E3506" i="14"/>
  <c r="E3507" i="14"/>
  <c r="E3508" i="14"/>
  <c r="E3509" i="14"/>
  <c r="E3510" i="14"/>
  <c r="E3511" i="14"/>
  <c r="E3512" i="14"/>
  <c r="E3513" i="14"/>
  <c r="E3514" i="14"/>
  <c r="E3515" i="14"/>
  <c r="E3516" i="14"/>
  <c r="E3517" i="14"/>
  <c r="E3518" i="14"/>
  <c r="E3519" i="14"/>
  <c r="E3520" i="14"/>
  <c r="E3521" i="14"/>
  <c r="E3522" i="14"/>
  <c r="E3523" i="14"/>
  <c r="E3524" i="14"/>
  <c r="E3525" i="14"/>
  <c r="E3526" i="14"/>
  <c r="E3527" i="14"/>
  <c r="E3528" i="14"/>
  <c r="E3529" i="14"/>
  <c r="E3530" i="14"/>
  <c r="E3531" i="14"/>
  <c r="E3532" i="14"/>
  <c r="E3533" i="14"/>
  <c r="E3534" i="14"/>
  <c r="E3535" i="14"/>
  <c r="E3536" i="14"/>
  <c r="E3537" i="14"/>
  <c r="E3538" i="14"/>
  <c r="E3539" i="14"/>
  <c r="E3540" i="14"/>
  <c r="E3541" i="14"/>
  <c r="E3542" i="14"/>
  <c r="E3543" i="14"/>
  <c r="E3544" i="14"/>
  <c r="E3545" i="14"/>
  <c r="E3546" i="14"/>
  <c r="E3547" i="14"/>
  <c r="E3548" i="14"/>
  <c r="E3549" i="14"/>
  <c r="E3550" i="14"/>
  <c r="E3551" i="14"/>
  <c r="E3552" i="14"/>
  <c r="E3553" i="14"/>
  <c r="E3554" i="14"/>
  <c r="E3555" i="14"/>
  <c r="E3556" i="14"/>
  <c r="E3557" i="14"/>
  <c r="E3558" i="14"/>
  <c r="E3559" i="14"/>
  <c r="E3560" i="14"/>
  <c r="E3561" i="14"/>
  <c r="E3562" i="14"/>
  <c r="E3563" i="14"/>
  <c r="E3564" i="14"/>
  <c r="E3565" i="14"/>
  <c r="E3566" i="14"/>
  <c r="E3567" i="14"/>
  <c r="E3568" i="14"/>
  <c r="E3569" i="14"/>
  <c r="E3570" i="14"/>
  <c r="E3571" i="14"/>
  <c r="E3572" i="14"/>
  <c r="E3573" i="14"/>
  <c r="E3574" i="14"/>
  <c r="E3575" i="14"/>
  <c r="E3576" i="14"/>
  <c r="E3577" i="14"/>
  <c r="E3578" i="14"/>
  <c r="E3579" i="14"/>
  <c r="E3580" i="14"/>
  <c r="E3581" i="14"/>
  <c r="E3582" i="14"/>
  <c r="E3583" i="14"/>
  <c r="E3584" i="14"/>
  <c r="E3585" i="14"/>
  <c r="E3586" i="14"/>
  <c r="E3587" i="14"/>
  <c r="E3588" i="14"/>
  <c r="E3589" i="14"/>
  <c r="E3590" i="14"/>
  <c r="E3591" i="14"/>
  <c r="E3592" i="14"/>
  <c r="E3593" i="14"/>
  <c r="E3594" i="14"/>
  <c r="E3595" i="14"/>
  <c r="E3596" i="14"/>
  <c r="E3597" i="14"/>
  <c r="E3598" i="14"/>
  <c r="E3599" i="14"/>
  <c r="E3600" i="14"/>
  <c r="E3601" i="14"/>
  <c r="E3602" i="14"/>
  <c r="E3603" i="14"/>
  <c r="E3604" i="14"/>
  <c r="E3605" i="14"/>
  <c r="E3606" i="14"/>
  <c r="E3607" i="14"/>
  <c r="E3608" i="14"/>
  <c r="E3609" i="14"/>
  <c r="E3610" i="14"/>
  <c r="E3611" i="14"/>
  <c r="E3612" i="14"/>
  <c r="E3613" i="14"/>
  <c r="E3614" i="14"/>
  <c r="E3615" i="14"/>
  <c r="E3616" i="14"/>
  <c r="E3617" i="14"/>
  <c r="E3618" i="14"/>
  <c r="E3619" i="14"/>
  <c r="E3620" i="14"/>
  <c r="E3621" i="14"/>
  <c r="E3622" i="14"/>
  <c r="E3623" i="14"/>
  <c r="E3624" i="14"/>
  <c r="E3625" i="14"/>
  <c r="E3626" i="14"/>
  <c r="E3627" i="14"/>
  <c r="E3628" i="14"/>
  <c r="E3629" i="14"/>
  <c r="E3630" i="14"/>
  <c r="E3631" i="14"/>
  <c r="E3632" i="14"/>
  <c r="E3633" i="14"/>
  <c r="E3634" i="14"/>
  <c r="E3635" i="14"/>
  <c r="E3636" i="14"/>
  <c r="E3637" i="14"/>
  <c r="E3638" i="14"/>
  <c r="E3639" i="14"/>
  <c r="E3640" i="14"/>
  <c r="E3641" i="14"/>
  <c r="E3642" i="14"/>
  <c r="E3643" i="14"/>
  <c r="E3644" i="14"/>
  <c r="E3645" i="14"/>
  <c r="E3646" i="14"/>
  <c r="E3647" i="14"/>
  <c r="E3648" i="14"/>
  <c r="E3649" i="14"/>
  <c r="E3650" i="14"/>
  <c r="E3651" i="14"/>
  <c r="E3652" i="14"/>
  <c r="E3653" i="14"/>
  <c r="E3654" i="14"/>
  <c r="E3655" i="14"/>
  <c r="E3656" i="14"/>
  <c r="E3657" i="14"/>
  <c r="E3658" i="14"/>
  <c r="E3659" i="14"/>
  <c r="E3660" i="14"/>
  <c r="E3661" i="14"/>
  <c r="E3662" i="14"/>
  <c r="E3663" i="14"/>
  <c r="E3664" i="14"/>
  <c r="E3665" i="14"/>
  <c r="E3666" i="14"/>
  <c r="E3667" i="14"/>
  <c r="E3668" i="14"/>
  <c r="E3669" i="14"/>
  <c r="E3670" i="14"/>
  <c r="E3671" i="14"/>
  <c r="E3672" i="14"/>
  <c r="E3673" i="14"/>
  <c r="E3674" i="14"/>
  <c r="E3675" i="14"/>
  <c r="E3676" i="14"/>
  <c r="E3677" i="14"/>
  <c r="E3678" i="14"/>
  <c r="E3679" i="14"/>
  <c r="E3680" i="14"/>
  <c r="E3681" i="14"/>
  <c r="E3682" i="14"/>
  <c r="E3683" i="14"/>
  <c r="E3684" i="14"/>
  <c r="E3685" i="14"/>
  <c r="E3686" i="14"/>
  <c r="E3687" i="14"/>
  <c r="E3688" i="14"/>
  <c r="E3689" i="14"/>
  <c r="E3690" i="14"/>
  <c r="E3691" i="14"/>
  <c r="E3692" i="14"/>
  <c r="E3693" i="14"/>
  <c r="E3694" i="14"/>
  <c r="E3695" i="14"/>
  <c r="E3696" i="14"/>
  <c r="E3697" i="14"/>
  <c r="E3698" i="14"/>
  <c r="E3699" i="14"/>
  <c r="E3700" i="14"/>
  <c r="E3701" i="14"/>
  <c r="E3702" i="14"/>
  <c r="E3703" i="14"/>
  <c r="E3704" i="14"/>
  <c r="E3705" i="14"/>
  <c r="E3706" i="14"/>
  <c r="E3707" i="14"/>
  <c r="E3708" i="14"/>
  <c r="E3709" i="14"/>
  <c r="E3710" i="14"/>
  <c r="E3711" i="14"/>
  <c r="E3712" i="14"/>
  <c r="E3713" i="14"/>
  <c r="E3714" i="14"/>
  <c r="E3715" i="14"/>
  <c r="E3716" i="14"/>
  <c r="E3717" i="14"/>
  <c r="E3718" i="14"/>
  <c r="E3719" i="14"/>
  <c r="E3720" i="14"/>
  <c r="E3721" i="14"/>
  <c r="E3722" i="14"/>
  <c r="E3723" i="14"/>
  <c r="E3724" i="14"/>
  <c r="E3725" i="14"/>
  <c r="E3726" i="14"/>
  <c r="E3727" i="14"/>
  <c r="E3728" i="14"/>
  <c r="E3729" i="14"/>
  <c r="E3730" i="14"/>
  <c r="E3731" i="14"/>
  <c r="E3732" i="14"/>
  <c r="E3733" i="14"/>
  <c r="E3734" i="14"/>
  <c r="E3735" i="14"/>
  <c r="E3736" i="14"/>
  <c r="E3737" i="14"/>
  <c r="E3738" i="14"/>
  <c r="E3739" i="14"/>
  <c r="E3740" i="14"/>
  <c r="E3741" i="14"/>
  <c r="E3742" i="14"/>
  <c r="E3743" i="14"/>
  <c r="E3744" i="14"/>
  <c r="E3745" i="14"/>
  <c r="E3746" i="14"/>
  <c r="E3747" i="14"/>
  <c r="E3748" i="14"/>
  <c r="E3749" i="14"/>
  <c r="E3750" i="14"/>
  <c r="E3751" i="14"/>
  <c r="E3752" i="14"/>
  <c r="E3753" i="14"/>
  <c r="E3754" i="14"/>
  <c r="E3755" i="14"/>
  <c r="E3756" i="14"/>
  <c r="E3757" i="14"/>
  <c r="E3758" i="14"/>
  <c r="E3759" i="14"/>
  <c r="E3760" i="14"/>
  <c r="E3761" i="14"/>
  <c r="E3762" i="14"/>
  <c r="E3763" i="14"/>
  <c r="E3764" i="14"/>
  <c r="E3765" i="14"/>
  <c r="E3766" i="14"/>
  <c r="E3767" i="14"/>
  <c r="E3768" i="14"/>
  <c r="E3769" i="14"/>
  <c r="E3770" i="14"/>
  <c r="E3771" i="14"/>
  <c r="E3772" i="14"/>
  <c r="E3773" i="14"/>
  <c r="E3774" i="14"/>
  <c r="E3775" i="14"/>
  <c r="E3776" i="14"/>
  <c r="E3777" i="14"/>
  <c r="E3778" i="14"/>
  <c r="E3779" i="14"/>
  <c r="E3780" i="14"/>
  <c r="E3781" i="14"/>
  <c r="E3782" i="14"/>
  <c r="E3783" i="14"/>
  <c r="E3784" i="14"/>
  <c r="E3785" i="14"/>
  <c r="E3786" i="14"/>
  <c r="E3787" i="14"/>
  <c r="E3788" i="14"/>
  <c r="E3789" i="14"/>
  <c r="E3790" i="14"/>
  <c r="E3791" i="14"/>
  <c r="E3792" i="14"/>
  <c r="E3793" i="14"/>
  <c r="E3794" i="14"/>
  <c r="E3795" i="14"/>
  <c r="E3796" i="14"/>
  <c r="E3797" i="14"/>
  <c r="E3798" i="14"/>
  <c r="E3799" i="14"/>
  <c r="E3800" i="14"/>
  <c r="E3801" i="14"/>
  <c r="E3802" i="14"/>
  <c r="E3803" i="14"/>
  <c r="E3804" i="14"/>
  <c r="E3805" i="14"/>
  <c r="E3806" i="14"/>
  <c r="E3807" i="14"/>
  <c r="E3808" i="14"/>
  <c r="E3809" i="14"/>
  <c r="E3810" i="14"/>
  <c r="E3811" i="14"/>
  <c r="E3812" i="14"/>
  <c r="E3813" i="14"/>
  <c r="E3814" i="14"/>
  <c r="E3815" i="14"/>
  <c r="E3816" i="14"/>
  <c r="E3817" i="14"/>
  <c r="E3818" i="14"/>
  <c r="E3819" i="14"/>
  <c r="E3820" i="14"/>
  <c r="E3821" i="14"/>
  <c r="E3822" i="14"/>
  <c r="E3823" i="14"/>
  <c r="E3824" i="14"/>
  <c r="E3825" i="14"/>
  <c r="E3826" i="14"/>
  <c r="E3827" i="14"/>
  <c r="E3828" i="14"/>
  <c r="E3829" i="14"/>
  <c r="E3830" i="14"/>
  <c r="E3831" i="14"/>
  <c r="E3832" i="14"/>
  <c r="E3833" i="14"/>
  <c r="E3834" i="14"/>
  <c r="E3835" i="14"/>
  <c r="E3836" i="14"/>
  <c r="E3837" i="14"/>
  <c r="E3838" i="14"/>
  <c r="E3839" i="14"/>
  <c r="E3840" i="14"/>
  <c r="E3841" i="14"/>
  <c r="E3842" i="14"/>
  <c r="E3843" i="14"/>
  <c r="E3844" i="14"/>
  <c r="E3845" i="14"/>
  <c r="E3846" i="14"/>
  <c r="E3847" i="14"/>
  <c r="E3848" i="14"/>
  <c r="E3849" i="14"/>
  <c r="E3850" i="14"/>
  <c r="E3851" i="14"/>
  <c r="E3852" i="14"/>
  <c r="E3853" i="14"/>
  <c r="E3854" i="14"/>
  <c r="E3855" i="14"/>
  <c r="E3856" i="14"/>
  <c r="E3857" i="14"/>
  <c r="E3858" i="14"/>
  <c r="E3859" i="14"/>
  <c r="E3860" i="14"/>
  <c r="E3861" i="14"/>
  <c r="E3862" i="14"/>
  <c r="E3863" i="14"/>
  <c r="E3864" i="14"/>
  <c r="E3865" i="14"/>
  <c r="E3866" i="14"/>
  <c r="E3867" i="14"/>
  <c r="E3868" i="14"/>
  <c r="E3869" i="14"/>
  <c r="E3870" i="14"/>
  <c r="E3871" i="14"/>
  <c r="E3872" i="14"/>
  <c r="E3873" i="14"/>
  <c r="E3874" i="14"/>
  <c r="E3875" i="14"/>
  <c r="E3876" i="14"/>
  <c r="E3877" i="14"/>
  <c r="E3878" i="14"/>
  <c r="E3879" i="14"/>
  <c r="E3880" i="14"/>
  <c r="E3881" i="14"/>
  <c r="E3882" i="14"/>
  <c r="E3883" i="14"/>
  <c r="E3884" i="14"/>
  <c r="E3885" i="14"/>
  <c r="E3886" i="14"/>
  <c r="E3887" i="14"/>
  <c r="E3888" i="14"/>
  <c r="E3889" i="14"/>
  <c r="E3890" i="14"/>
  <c r="E3891" i="14"/>
  <c r="E3892" i="14"/>
  <c r="E3893" i="14"/>
  <c r="E3894" i="14"/>
  <c r="E3895" i="14"/>
  <c r="E3896" i="14"/>
  <c r="E3897" i="14"/>
  <c r="E3898" i="14"/>
  <c r="E3899" i="14"/>
  <c r="E3900" i="14"/>
  <c r="E3901" i="14"/>
  <c r="E3902" i="14"/>
  <c r="E3903" i="14"/>
  <c r="E3904" i="14"/>
  <c r="E3905" i="14"/>
  <c r="E3906" i="14"/>
  <c r="E3907" i="14"/>
  <c r="E3908" i="14"/>
  <c r="E3909" i="14"/>
  <c r="E3910" i="14"/>
  <c r="E3911" i="14"/>
  <c r="E3912" i="14"/>
  <c r="E3913" i="14"/>
  <c r="E3914" i="14"/>
  <c r="E3915" i="14"/>
  <c r="E3916" i="14"/>
  <c r="E3917" i="14"/>
  <c r="E3918" i="14"/>
  <c r="E3919" i="14"/>
  <c r="E3920" i="14"/>
  <c r="E3921" i="14"/>
  <c r="E3922" i="14"/>
  <c r="E3923" i="14"/>
  <c r="E3924" i="14"/>
  <c r="E3925" i="14"/>
  <c r="E3926" i="14"/>
  <c r="E3927" i="14"/>
  <c r="E3928" i="14"/>
  <c r="E3929" i="14"/>
  <c r="E3930" i="14"/>
  <c r="E3931" i="14"/>
  <c r="E3932" i="14"/>
  <c r="E3933" i="14"/>
  <c r="E3934" i="14"/>
  <c r="E3935" i="14"/>
  <c r="E3936" i="14"/>
  <c r="E3937" i="14"/>
  <c r="E3938" i="14"/>
  <c r="E3939" i="14"/>
  <c r="E3940" i="14"/>
  <c r="E3941" i="14"/>
  <c r="E3942" i="14"/>
  <c r="E3943" i="14"/>
  <c r="E3944" i="14"/>
  <c r="E3945" i="14"/>
  <c r="E3946" i="14"/>
  <c r="E3947" i="14"/>
  <c r="E3948" i="14"/>
  <c r="E3949" i="14"/>
  <c r="E3950" i="14"/>
  <c r="E3951" i="14"/>
  <c r="E3952" i="14"/>
  <c r="E3953" i="14"/>
  <c r="E3954" i="14"/>
  <c r="E3955" i="14"/>
  <c r="E3956" i="14"/>
  <c r="E3957" i="14"/>
  <c r="E3958" i="14"/>
  <c r="E3959" i="14"/>
  <c r="E3960" i="14"/>
  <c r="E3961" i="14"/>
  <c r="E3962" i="14"/>
  <c r="E3963" i="14"/>
  <c r="E3964" i="14"/>
  <c r="E3965" i="14"/>
  <c r="E3966" i="14"/>
  <c r="E3967" i="14"/>
  <c r="E3968" i="14"/>
  <c r="E3969" i="14"/>
  <c r="E3970" i="14"/>
  <c r="E3971" i="14"/>
  <c r="E3972" i="14"/>
  <c r="E3973" i="14"/>
  <c r="E3974" i="14"/>
  <c r="E3975" i="14"/>
  <c r="E3976" i="14"/>
  <c r="E3977" i="14"/>
  <c r="E3978" i="14"/>
  <c r="E3979" i="14"/>
  <c r="E3980" i="14"/>
  <c r="E3981" i="14"/>
  <c r="E3982" i="14"/>
  <c r="E3983" i="14"/>
  <c r="E3984" i="14"/>
  <c r="E3985" i="14"/>
  <c r="E3986" i="14"/>
  <c r="E3987" i="14"/>
  <c r="E3988" i="14"/>
  <c r="E3989" i="14"/>
  <c r="E3990" i="14"/>
  <c r="E3991" i="14"/>
  <c r="E3992" i="14"/>
  <c r="E3993" i="14"/>
  <c r="E3994" i="14"/>
  <c r="E3995" i="14"/>
  <c r="E3996" i="14"/>
  <c r="E3997" i="14"/>
  <c r="E3998" i="14"/>
  <c r="E3999" i="14"/>
  <c r="E4000" i="14"/>
  <c r="E4001" i="14"/>
  <c r="E4002" i="14"/>
  <c r="E4003" i="14"/>
  <c r="E4004" i="14"/>
  <c r="E4005" i="14"/>
  <c r="E4006" i="14"/>
  <c r="E4007" i="14"/>
  <c r="E4008" i="14"/>
  <c r="E4009" i="14"/>
  <c r="E4010" i="14"/>
  <c r="E4011" i="14"/>
  <c r="E4012" i="14"/>
  <c r="E4013" i="14"/>
  <c r="E4014" i="14"/>
  <c r="E4015" i="14"/>
  <c r="E4016" i="14"/>
  <c r="E4017" i="14"/>
  <c r="E4018" i="14"/>
  <c r="E4019" i="14"/>
  <c r="E4020" i="14"/>
  <c r="E4021" i="14"/>
  <c r="E4022" i="14"/>
  <c r="E4023" i="14"/>
  <c r="E4024" i="14"/>
  <c r="E4025" i="14"/>
  <c r="E4026" i="14"/>
  <c r="E4027" i="14"/>
  <c r="E4028" i="14"/>
  <c r="E4029" i="14"/>
  <c r="E4030" i="14"/>
  <c r="E4031" i="14"/>
  <c r="E4032" i="14"/>
  <c r="E4033" i="14"/>
  <c r="E4034" i="14"/>
  <c r="E4035" i="14"/>
  <c r="E4036" i="14"/>
  <c r="E4037" i="14"/>
  <c r="E4038" i="14"/>
  <c r="E4039" i="14"/>
  <c r="E4040" i="14"/>
  <c r="E4041" i="14"/>
  <c r="E4042" i="14"/>
  <c r="E4043" i="14"/>
  <c r="E4044" i="14"/>
  <c r="E4045" i="14"/>
  <c r="E4046" i="14"/>
  <c r="E4047" i="14"/>
  <c r="E4048" i="14"/>
  <c r="E4049" i="14"/>
  <c r="E4050" i="14"/>
  <c r="E4051" i="14"/>
  <c r="E4052" i="14"/>
  <c r="E4053" i="14"/>
  <c r="E4054" i="14"/>
  <c r="E4055" i="14"/>
  <c r="E4056" i="14"/>
  <c r="E4057" i="14"/>
  <c r="E4058" i="14"/>
  <c r="E4059" i="14"/>
  <c r="E4060" i="14"/>
  <c r="E4061" i="14"/>
  <c r="E4062" i="14"/>
  <c r="E4063" i="14"/>
  <c r="E4064" i="14"/>
  <c r="E4065" i="14"/>
  <c r="E4066" i="14"/>
  <c r="E4067" i="14"/>
  <c r="E4068" i="14"/>
  <c r="E4069" i="14"/>
  <c r="E4070" i="14"/>
  <c r="E4071" i="14"/>
  <c r="E4072" i="14"/>
  <c r="E4073" i="14"/>
  <c r="E4074" i="14"/>
  <c r="E4075" i="14"/>
  <c r="E4076" i="14"/>
  <c r="E4077" i="14"/>
  <c r="E4078" i="14"/>
  <c r="E4079" i="14"/>
  <c r="E4080" i="14"/>
  <c r="E4081" i="14"/>
  <c r="E4082" i="14"/>
  <c r="E4083" i="14"/>
  <c r="E4084" i="14"/>
  <c r="E4085" i="14"/>
  <c r="E4086" i="14"/>
  <c r="E4087" i="14"/>
  <c r="E4088" i="14"/>
  <c r="E4089" i="14"/>
  <c r="E4090" i="14"/>
  <c r="E4091" i="14"/>
  <c r="E4092" i="14"/>
  <c r="E4093" i="14"/>
  <c r="E4094" i="14"/>
  <c r="E4095" i="14"/>
  <c r="E4096" i="14"/>
  <c r="E4097" i="14"/>
  <c r="E4098" i="14"/>
  <c r="E4099" i="14"/>
  <c r="E4100" i="14"/>
  <c r="E4101" i="14"/>
  <c r="E4102" i="14"/>
  <c r="E4103" i="14"/>
  <c r="E4104" i="14"/>
  <c r="E4105" i="14"/>
  <c r="E4106" i="14"/>
  <c r="E4107" i="14"/>
  <c r="E4108" i="14"/>
  <c r="E4109" i="14"/>
  <c r="E4110" i="14"/>
  <c r="E4111" i="14"/>
  <c r="E4112" i="14"/>
  <c r="E4113" i="14"/>
  <c r="E4114" i="14"/>
  <c r="E4115" i="14"/>
  <c r="E4116" i="14"/>
  <c r="E4117" i="14"/>
  <c r="E4118" i="14"/>
  <c r="E4119" i="14"/>
  <c r="E4120" i="14"/>
  <c r="E4121" i="14"/>
  <c r="E4122" i="14"/>
  <c r="E4123" i="14"/>
  <c r="E4124" i="14"/>
  <c r="E4125" i="14"/>
  <c r="E4126" i="14"/>
  <c r="E4127" i="14"/>
  <c r="E4128" i="14"/>
  <c r="E4129" i="14"/>
  <c r="E4130" i="14"/>
  <c r="E4131" i="14"/>
  <c r="E4132" i="14"/>
  <c r="E4133" i="14"/>
  <c r="E4134" i="14"/>
  <c r="E4135" i="14"/>
  <c r="E4136" i="14"/>
  <c r="E4137" i="14"/>
  <c r="E4138" i="14"/>
  <c r="E4139" i="14"/>
  <c r="E4140" i="14"/>
  <c r="E4141" i="14"/>
  <c r="E4142" i="14"/>
  <c r="E4143" i="14"/>
  <c r="E4144" i="14"/>
  <c r="E4145" i="14"/>
  <c r="E4146" i="14"/>
  <c r="E4147" i="14"/>
  <c r="E4148" i="14"/>
  <c r="E4149" i="14"/>
  <c r="E4150" i="14"/>
  <c r="E4151" i="14"/>
  <c r="E4152" i="14"/>
  <c r="E4153" i="14"/>
  <c r="E4154" i="14"/>
  <c r="E4155" i="14"/>
  <c r="E4156" i="14"/>
  <c r="E4157" i="14"/>
  <c r="E4158" i="14"/>
  <c r="E4159" i="14"/>
  <c r="E4160" i="14"/>
  <c r="E4161" i="14"/>
  <c r="E4162" i="14"/>
  <c r="E4163" i="14"/>
  <c r="E4164" i="14"/>
  <c r="E4165" i="14"/>
  <c r="E4166" i="14"/>
  <c r="E4167" i="14"/>
  <c r="E4168" i="14"/>
  <c r="E4169" i="14"/>
  <c r="E4170" i="14"/>
  <c r="E4171" i="14"/>
  <c r="E4172" i="14"/>
  <c r="E4173" i="14"/>
  <c r="E4174" i="14"/>
  <c r="E4175" i="14"/>
  <c r="E4176" i="14"/>
  <c r="E4177" i="14"/>
  <c r="E4178" i="14"/>
  <c r="E4179" i="14"/>
  <c r="E4180" i="14"/>
  <c r="E4181" i="14"/>
  <c r="E4182" i="14"/>
  <c r="E4183" i="14"/>
  <c r="E4184" i="14"/>
  <c r="E4185" i="14"/>
  <c r="E4186" i="14"/>
  <c r="E4187" i="14"/>
  <c r="E4188" i="14"/>
  <c r="E4189" i="14"/>
  <c r="E4190" i="14"/>
  <c r="E4191" i="14"/>
  <c r="E4192" i="14"/>
  <c r="E4193" i="14"/>
  <c r="E4194" i="14"/>
  <c r="E4195" i="14"/>
  <c r="E4196" i="14"/>
  <c r="E4197" i="14"/>
  <c r="E4198" i="14"/>
  <c r="E4199" i="14"/>
  <c r="E4200" i="14"/>
  <c r="E4201" i="14"/>
  <c r="E4202" i="14"/>
  <c r="E4203" i="14"/>
  <c r="E4204" i="14"/>
  <c r="E4205" i="14"/>
  <c r="E4206" i="14"/>
  <c r="E4207" i="14"/>
  <c r="E4208" i="14"/>
  <c r="E4209" i="14"/>
  <c r="E4210" i="14"/>
  <c r="E4211" i="14"/>
  <c r="E4212" i="14"/>
  <c r="E4213" i="14"/>
  <c r="E4214" i="14"/>
  <c r="E4215" i="14"/>
  <c r="E4216" i="14"/>
  <c r="E4217" i="14"/>
  <c r="E4218" i="14"/>
  <c r="E4219" i="14"/>
  <c r="E4220" i="14"/>
  <c r="E4221" i="14"/>
  <c r="E4222" i="14"/>
  <c r="E4223" i="14"/>
  <c r="E4224" i="14"/>
  <c r="E4225" i="14"/>
  <c r="E4226" i="14"/>
  <c r="E4227" i="14"/>
  <c r="E4228" i="14"/>
  <c r="E4229" i="14"/>
  <c r="E4230" i="14"/>
  <c r="E4231" i="14"/>
  <c r="E4232" i="14"/>
  <c r="E4233" i="14"/>
  <c r="E4234" i="14"/>
  <c r="E4235" i="14"/>
  <c r="E4236" i="14"/>
  <c r="E4237" i="14"/>
  <c r="E4238" i="14"/>
  <c r="E4239" i="14"/>
  <c r="E4240" i="14"/>
  <c r="E4241" i="14"/>
  <c r="E4242" i="14"/>
  <c r="E4243" i="14"/>
  <c r="E4244" i="14"/>
  <c r="E4245" i="14"/>
  <c r="E4246" i="14"/>
  <c r="E4247" i="14"/>
  <c r="E4248" i="14"/>
  <c r="E4249" i="14"/>
  <c r="E4250" i="14"/>
  <c r="E4251" i="14"/>
  <c r="E4252" i="14"/>
  <c r="E4253" i="14"/>
  <c r="E4254" i="14"/>
  <c r="E4255" i="14"/>
  <c r="E4256" i="14"/>
  <c r="E4257" i="14"/>
  <c r="E4258" i="14"/>
  <c r="E4259" i="14"/>
  <c r="E4260" i="14"/>
  <c r="E4261" i="14"/>
  <c r="E4262" i="14"/>
  <c r="E4263" i="14"/>
  <c r="E4264" i="14"/>
  <c r="E4265" i="14"/>
  <c r="E4266" i="14"/>
  <c r="E4267" i="14"/>
  <c r="E4268" i="14"/>
  <c r="E4269" i="14"/>
  <c r="E4270" i="14"/>
  <c r="E4271" i="14"/>
  <c r="E4272" i="14"/>
  <c r="E4273" i="14"/>
  <c r="E4274" i="14"/>
  <c r="E4275" i="14"/>
  <c r="E4276" i="14"/>
  <c r="E4277" i="14"/>
  <c r="E4278" i="14"/>
  <c r="E4279" i="14"/>
  <c r="E4280" i="14"/>
  <c r="E4281" i="14"/>
  <c r="E4282" i="14"/>
  <c r="E4283" i="14"/>
  <c r="E4284" i="14"/>
  <c r="E4285" i="14"/>
  <c r="E4286" i="14"/>
  <c r="E4287" i="14"/>
  <c r="E4288" i="14"/>
  <c r="E4289" i="14"/>
  <c r="E4290" i="14"/>
  <c r="E4291" i="14"/>
  <c r="E4292" i="14"/>
  <c r="E4293" i="14"/>
  <c r="E4294" i="14"/>
  <c r="E4295" i="14"/>
  <c r="E4296" i="14"/>
  <c r="E4297" i="14"/>
  <c r="E4298" i="14"/>
  <c r="E4299" i="14"/>
  <c r="E4300" i="14"/>
  <c r="E4301" i="14"/>
  <c r="E4302" i="14"/>
  <c r="E4303" i="14"/>
  <c r="E4304" i="14"/>
  <c r="E4305" i="14"/>
  <c r="E4306" i="14"/>
  <c r="E4307" i="14"/>
  <c r="E4308" i="14"/>
  <c r="E4309" i="14"/>
  <c r="E4310" i="14"/>
  <c r="E4311" i="14"/>
  <c r="E4312" i="14"/>
  <c r="E4313" i="14"/>
  <c r="E4314" i="14"/>
  <c r="E4315" i="14"/>
  <c r="E4316" i="14"/>
  <c r="E4317" i="14"/>
  <c r="E4318" i="14"/>
  <c r="E4319" i="14"/>
  <c r="E4320" i="14"/>
  <c r="E4321" i="14"/>
  <c r="E4322" i="14"/>
  <c r="E4323" i="14"/>
  <c r="E4324" i="14"/>
  <c r="E4325" i="14"/>
  <c r="E4326" i="14"/>
  <c r="E4327" i="14"/>
  <c r="E4328" i="14"/>
  <c r="E4329" i="14"/>
  <c r="E4330" i="14"/>
  <c r="E4331" i="14"/>
  <c r="E4332" i="14"/>
  <c r="E4333" i="14"/>
  <c r="E4334" i="14"/>
  <c r="E4335" i="14"/>
  <c r="E4336" i="14"/>
  <c r="E4337" i="14"/>
  <c r="E4338" i="14"/>
  <c r="E4339" i="14"/>
  <c r="E4340" i="14"/>
  <c r="E4341" i="14"/>
  <c r="E4342" i="14"/>
  <c r="E4343" i="14"/>
  <c r="E4344" i="14"/>
  <c r="E4345" i="14"/>
  <c r="E4346" i="14"/>
  <c r="E4347" i="14"/>
  <c r="E4348" i="14"/>
  <c r="E4349" i="14"/>
  <c r="E4350" i="14"/>
  <c r="E4351" i="14"/>
  <c r="E4352" i="14"/>
  <c r="E4353" i="14"/>
  <c r="E4354" i="14"/>
  <c r="E4355" i="14"/>
  <c r="E4356" i="14"/>
  <c r="E4357" i="14"/>
  <c r="E4358" i="14"/>
  <c r="E4359" i="14"/>
  <c r="E4360" i="14"/>
  <c r="E4361" i="14"/>
  <c r="E4362" i="14"/>
  <c r="E4363" i="14"/>
  <c r="E4364" i="14"/>
  <c r="E4365" i="14"/>
  <c r="E4366" i="14"/>
  <c r="E4367" i="14"/>
  <c r="E4368" i="14"/>
  <c r="E4369" i="14"/>
  <c r="E4370" i="14"/>
  <c r="E4371" i="14"/>
  <c r="E4372" i="14"/>
  <c r="E4373" i="14"/>
  <c r="E4374" i="14"/>
  <c r="E4375" i="14"/>
  <c r="E4376" i="14"/>
  <c r="E4377" i="14"/>
  <c r="E4378" i="14"/>
  <c r="E4379" i="14"/>
  <c r="E4380" i="14"/>
  <c r="E4381" i="14"/>
  <c r="E4382" i="14"/>
  <c r="E4383" i="14"/>
  <c r="E4384" i="14"/>
  <c r="E4385" i="14"/>
  <c r="E4386" i="14"/>
  <c r="E4387" i="14"/>
  <c r="E4388" i="14"/>
  <c r="E4389" i="14"/>
  <c r="E4390" i="14"/>
  <c r="E4391" i="14"/>
  <c r="E4392" i="14"/>
  <c r="E4393" i="14"/>
  <c r="E4394" i="14"/>
  <c r="E4395" i="14"/>
  <c r="E4396" i="14"/>
  <c r="E4397" i="14"/>
  <c r="E4398" i="14"/>
  <c r="E4399" i="14"/>
  <c r="E4400" i="14"/>
  <c r="E4401" i="14"/>
  <c r="E4402" i="14"/>
  <c r="E4403" i="14"/>
  <c r="E4404" i="14"/>
  <c r="E4405" i="14"/>
  <c r="E4406" i="14"/>
  <c r="E4407" i="14"/>
  <c r="E4408" i="14"/>
  <c r="E4409" i="14"/>
  <c r="E4410" i="14"/>
  <c r="E4411" i="14"/>
  <c r="E4412" i="14"/>
  <c r="E4413" i="14"/>
  <c r="E4414" i="14"/>
  <c r="E4415" i="14"/>
  <c r="E4416" i="14"/>
  <c r="E4417" i="14"/>
  <c r="E4418" i="14"/>
  <c r="E4419" i="14"/>
  <c r="E4420" i="14"/>
  <c r="E4421" i="14"/>
  <c r="E4422" i="14"/>
  <c r="E4423" i="14"/>
  <c r="E4424" i="14"/>
  <c r="E4425" i="14"/>
  <c r="E4426" i="14"/>
  <c r="E4427" i="14"/>
  <c r="E4428" i="14"/>
  <c r="E4429" i="14"/>
  <c r="E4430" i="14"/>
  <c r="E4431" i="14"/>
  <c r="E4432" i="14"/>
  <c r="E4433" i="14"/>
  <c r="E4434" i="14"/>
  <c r="E4435" i="14"/>
  <c r="E4436" i="14"/>
  <c r="E4437" i="14"/>
  <c r="E4438" i="14"/>
  <c r="E4439" i="14"/>
  <c r="E4440" i="14"/>
  <c r="E4441" i="14"/>
  <c r="E4442" i="14"/>
  <c r="E4443" i="14"/>
  <c r="E4444" i="14"/>
  <c r="E4445" i="14"/>
  <c r="E4446" i="14"/>
  <c r="E4447" i="14"/>
  <c r="E4448" i="14"/>
  <c r="E4449" i="14"/>
  <c r="E4450" i="14"/>
  <c r="E4451" i="14"/>
  <c r="E4452" i="14"/>
  <c r="E4453" i="14"/>
  <c r="E4454" i="14"/>
  <c r="E4455" i="14"/>
  <c r="E4456" i="14"/>
  <c r="E4457" i="14"/>
  <c r="E4458" i="14"/>
  <c r="E4459" i="14"/>
  <c r="E4460" i="14"/>
  <c r="E4461" i="14"/>
  <c r="E4462" i="14"/>
  <c r="E4463" i="14"/>
  <c r="E4464" i="14"/>
  <c r="E4465" i="14"/>
  <c r="E4466" i="14"/>
  <c r="E4467" i="14"/>
  <c r="E4468" i="14"/>
  <c r="E4469" i="14"/>
  <c r="E4470" i="14"/>
  <c r="E4471" i="14"/>
  <c r="E4472" i="14"/>
  <c r="E4473" i="14"/>
  <c r="E4474" i="14"/>
  <c r="E4475" i="14"/>
  <c r="E4476" i="14"/>
  <c r="E4477" i="14"/>
  <c r="E4478" i="14"/>
  <c r="E4479" i="14"/>
  <c r="E4480" i="14"/>
  <c r="E4481" i="14"/>
  <c r="E4482" i="14"/>
  <c r="E4483" i="14"/>
  <c r="E4484" i="14"/>
  <c r="E4485" i="14"/>
  <c r="E4486" i="14"/>
  <c r="E4487" i="14"/>
  <c r="E4488" i="14"/>
  <c r="E4489" i="14"/>
  <c r="E4490" i="14"/>
  <c r="E4491" i="14"/>
  <c r="E4492" i="14"/>
  <c r="E4493" i="14"/>
  <c r="E4494" i="14"/>
  <c r="E4495" i="14"/>
  <c r="E4496" i="14"/>
  <c r="E4497" i="14"/>
  <c r="E4498" i="14"/>
  <c r="E4499" i="14"/>
  <c r="E4500" i="14"/>
  <c r="E4501" i="14"/>
  <c r="E4502" i="14"/>
  <c r="E4503" i="14"/>
  <c r="E4504" i="14"/>
  <c r="E4505" i="14"/>
  <c r="E4506" i="14"/>
  <c r="E4507" i="14"/>
  <c r="E4508" i="14"/>
  <c r="E4509" i="14"/>
  <c r="E4510" i="14"/>
  <c r="E4511" i="14"/>
  <c r="E4512" i="14"/>
  <c r="E4513" i="14"/>
  <c r="E4514" i="14"/>
  <c r="E4515" i="14"/>
  <c r="E4516" i="14"/>
  <c r="E4517" i="14"/>
  <c r="E4518" i="14"/>
  <c r="E4519" i="14"/>
  <c r="E4520" i="14"/>
  <c r="E4521" i="14"/>
  <c r="E4522" i="14"/>
  <c r="E4523" i="14"/>
  <c r="E4524" i="14"/>
  <c r="E4525" i="14"/>
  <c r="E4526" i="14"/>
  <c r="E4527" i="14"/>
  <c r="E4528" i="14"/>
  <c r="E4529" i="14"/>
  <c r="E4530" i="14"/>
  <c r="E4531" i="14"/>
  <c r="E4532" i="14"/>
  <c r="E4533" i="14"/>
  <c r="E4534" i="14"/>
  <c r="E4535" i="14"/>
  <c r="E4536" i="14"/>
  <c r="E4537" i="14"/>
  <c r="E4538" i="14"/>
  <c r="E4539" i="14"/>
  <c r="E4540" i="14"/>
  <c r="E4541" i="14"/>
  <c r="E4542" i="14"/>
  <c r="E4543" i="14"/>
  <c r="E4544" i="14"/>
  <c r="E4545" i="14"/>
  <c r="E4546" i="14"/>
  <c r="E4547" i="14"/>
  <c r="E4548" i="14"/>
  <c r="E4549" i="14"/>
  <c r="E4550" i="14"/>
  <c r="E4551" i="14"/>
  <c r="E4552" i="14"/>
  <c r="E4553" i="14"/>
  <c r="E4554" i="14"/>
  <c r="E4555" i="14"/>
  <c r="E4556" i="14"/>
  <c r="E4557" i="14"/>
  <c r="E4558" i="14"/>
  <c r="E4559" i="14"/>
  <c r="E4560" i="14"/>
  <c r="E4561" i="14"/>
  <c r="E4562" i="14"/>
  <c r="E4563" i="14"/>
  <c r="E4564" i="14"/>
  <c r="E4565" i="14"/>
  <c r="E4566" i="14"/>
  <c r="E4567" i="14"/>
  <c r="E4568" i="14"/>
  <c r="E4569" i="14"/>
  <c r="E4570" i="14"/>
  <c r="E4571" i="14"/>
  <c r="E4572" i="14"/>
  <c r="E4573" i="14"/>
  <c r="E4574" i="14"/>
  <c r="E4575" i="14"/>
  <c r="E4576" i="14"/>
  <c r="E4577" i="14"/>
  <c r="E4578" i="14"/>
  <c r="E4579" i="14"/>
  <c r="E4580" i="14"/>
  <c r="E4581" i="14"/>
  <c r="E4582" i="14"/>
  <c r="E4583" i="14"/>
  <c r="E4584" i="14"/>
  <c r="E4585" i="14"/>
  <c r="E4586" i="14"/>
  <c r="E4587" i="14"/>
  <c r="E4588" i="14"/>
  <c r="E4589" i="14"/>
  <c r="E4590" i="14"/>
  <c r="E4591" i="14"/>
  <c r="E4592" i="14"/>
  <c r="E4593" i="14"/>
  <c r="E4594" i="14"/>
  <c r="E4595" i="14"/>
  <c r="E4596" i="14"/>
  <c r="E4597" i="14"/>
  <c r="E4598" i="14"/>
  <c r="E4599" i="14"/>
  <c r="E4600" i="14"/>
  <c r="E4601" i="14"/>
  <c r="E4602" i="14"/>
  <c r="E4603" i="14"/>
  <c r="E4604" i="14"/>
  <c r="E4605" i="14"/>
  <c r="E4606" i="14"/>
  <c r="E4607" i="14"/>
  <c r="E4608" i="14"/>
  <c r="E4609" i="14"/>
  <c r="E4610" i="14"/>
  <c r="E4611" i="14"/>
  <c r="E4612" i="14"/>
  <c r="E4613" i="14"/>
  <c r="E4614" i="14"/>
  <c r="E4615" i="14"/>
  <c r="E4616" i="14"/>
  <c r="E4617" i="14"/>
  <c r="E4618" i="14"/>
  <c r="E4619" i="14"/>
  <c r="E4620" i="14"/>
  <c r="E4621" i="14"/>
  <c r="E4622" i="14"/>
  <c r="E4623" i="14"/>
  <c r="E4624" i="14"/>
  <c r="E4625" i="14"/>
  <c r="E4626" i="14"/>
  <c r="E4627" i="14"/>
  <c r="E4628" i="14"/>
  <c r="E4629" i="14"/>
  <c r="E4630" i="14"/>
  <c r="E4631" i="14"/>
  <c r="E4632" i="14"/>
  <c r="E4633" i="14"/>
  <c r="E4634" i="14"/>
  <c r="E4635" i="14"/>
  <c r="E4636" i="14"/>
  <c r="E4637" i="14"/>
  <c r="E4638" i="14"/>
  <c r="E4639" i="14"/>
  <c r="E4640" i="14"/>
  <c r="E4641" i="14"/>
  <c r="E4642" i="14"/>
  <c r="E4643" i="14"/>
  <c r="E4644" i="14"/>
  <c r="E4645" i="14"/>
  <c r="E4646" i="14"/>
  <c r="E4647" i="14"/>
  <c r="E4648" i="14"/>
  <c r="E4649" i="14"/>
  <c r="E4650" i="14"/>
  <c r="E4651" i="14"/>
  <c r="E4652" i="14"/>
  <c r="E4653" i="14"/>
  <c r="E4654" i="14"/>
  <c r="E4655" i="14"/>
  <c r="E4656" i="14"/>
  <c r="E4657" i="14"/>
  <c r="E4658" i="14"/>
  <c r="E4659" i="14"/>
  <c r="E4660" i="14"/>
  <c r="E4661" i="14"/>
  <c r="E4662" i="14"/>
  <c r="E4663" i="14"/>
  <c r="E4664" i="14"/>
  <c r="E4665" i="14"/>
  <c r="E4666" i="14"/>
  <c r="E4667" i="14"/>
  <c r="E4668" i="14"/>
  <c r="E4669" i="14"/>
  <c r="E4670" i="14"/>
  <c r="E4671" i="14"/>
  <c r="E4672" i="14"/>
  <c r="E4673" i="14"/>
  <c r="E4674" i="14"/>
  <c r="E4675" i="14"/>
  <c r="E4676" i="14"/>
  <c r="E4677" i="14"/>
  <c r="E4678" i="14"/>
  <c r="E4679" i="14"/>
  <c r="E4680" i="14"/>
  <c r="E4681" i="14"/>
  <c r="E4682" i="14"/>
  <c r="E4683" i="14"/>
  <c r="E4684" i="14"/>
  <c r="E4685" i="14"/>
  <c r="E4686" i="14"/>
  <c r="E4687" i="14"/>
  <c r="E4688" i="14"/>
  <c r="E4689" i="14"/>
  <c r="E4690" i="14"/>
  <c r="E4691" i="14"/>
  <c r="E4692" i="14"/>
  <c r="E4693" i="14"/>
  <c r="E4694" i="14"/>
  <c r="E4695" i="14"/>
  <c r="E4696" i="14"/>
  <c r="E4697" i="14"/>
  <c r="E4698" i="14"/>
  <c r="E4699" i="14"/>
  <c r="E4700" i="14"/>
  <c r="E4701" i="14"/>
  <c r="E4702" i="14"/>
  <c r="E4703" i="14"/>
  <c r="E4704" i="14"/>
  <c r="E4705" i="14"/>
  <c r="E4706" i="14"/>
  <c r="E4707" i="14"/>
  <c r="E4708" i="14"/>
  <c r="E4709" i="14"/>
  <c r="E4710" i="14"/>
  <c r="E4711" i="14"/>
  <c r="E4712" i="14"/>
  <c r="E4713" i="14"/>
  <c r="E4714" i="14"/>
  <c r="E4715" i="14"/>
  <c r="E4716" i="14"/>
  <c r="E4717" i="14"/>
  <c r="E4718" i="14"/>
  <c r="E4719" i="14"/>
  <c r="E4720" i="14"/>
  <c r="E4721" i="14"/>
  <c r="E4722" i="14"/>
  <c r="E4723" i="14"/>
  <c r="E4724" i="14"/>
  <c r="E4725" i="14"/>
  <c r="E4726" i="14"/>
  <c r="E4727" i="14"/>
  <c r="E4728" i="14"/>
  <c r="E4729" i="14"/>
  <c r="E4730" i="14"/>
  <c r="E4731" i="14"/>
  <c r="E4732" i="14"/>
  <c r="E4733" i="14"/>
  <c r="E4734" i="14"/>
  <c r="E4735" i="14"/>
  <c r="E4736" i="14"/>
  <c r="E4737" i="14"/>
  <c r="E4738" i="14"/>
  <c r="E4739" i="14"/>
  <c r="E4740" i="14"/>
  <c r="E4741" i="14"/>
  <c r="E4742" i="14"/>
  <c r="E4743" i="14"/>
  <c r="E4744" i="14"/>
  <c r="E4745" i="14"/>
  <c r="E4746" i="14"/>
  <c r="E4747" i="14"/>
  <c r="E4748" i="14"/>
  <c r="E4749" i="14"/>
  <c r="E4750" i="14"/>
  <c r="E4751" i="14"/>
  <c r="E4752" i="14"/>
  <c r="E4753" i="14"/>
  <c r="E4754" i="14"/>
  <c r="E4755" i="14"/>
  <c r="E4756" i="14"/>
  <c r="E4757" i="14"/>
  <c r="E4758" i="14"/>
  <c r="E4759" i="14"/>
  <c r="E4760" i="14"/>
  <c r="E4761" i="14"/>
  <c r="E4762" i="14"/>
  <c r="E4763" i="14"/>
  <c r="E4764" i="14"/>
  <c r="E4765" i="14"/>
  <c r="E4766" i="14"/>
  <c r="E4767" i="14"/>
  <c r="E4768" i="14"/>
  <c r="E4769" i="14"/>
  <c r="E4770" i="14"/>
  <c r="E4771" i="14"/>
  <c r="E4772" i="14"/>
  <c r="E4773" i="14"/>
  <c r="E4774" i="14"/>
  <c r="E4775" i="14"/>
  <c r="E4776" i="14"/>
  <c r="E4777" i="14"/>
  <c r="E4778" i="14"/>
  <c r="E4779" i="14"/>
  <c r="E4780" i="14"/>
  <c r="E4781" i="14"/>
  <c r="E4782" i="14"/>
  <c r="E4783" i="14"/>
  <c r="E4784" i="14"/>
  <c r="E4785" i="14"/>
  <c r="E4786" i="14"/>
  <c r="E4787" i="14"/>
  <c r="E4788" i="14"/>
  <c r="E4789" i="14"/>
  <c r="E4790" i="14"/>
  <c r="E4791" i="14"/>
  <c r="E4792" i="14"/>
  <c r="E4793" i="14"/>
  <c r="E4794" i="14"/>
  <c r="E4795" i="14"/>
  <c r="E4796" i="14"/>
  <c r="E4797" i="14"/>
  <c r="E4798" i="14"/>
  <c r="E4799" i="14"/>
  <c r="E4800" i="14"/>
  <c r="E4801" i="14"/>
  <c r="E4802" i="14"/>
  <c r="E4803" i="14"/>
  <c r="E4804" i="14"/>
  <c r="E4805" i="14"/>
  <c r="E4806" i="14"/>
  <c r="E4807" i="14"/>
  <c r="E4808" i="14"/>
  <c r="E4809" i="14"/>
  <c r="E4810" i="14"/>
  <c r="E4811" i="14"/>
  <c r="E4812" i="14"/>
  <c r="E4813" i="14"/>
  <c r="E4814" i="14"/>
  <c r="E4815" i="14"/>
  <c r="E4816" i="14"/>
  <c r="E4817" i="14"/>
  <c r="E4818" i="14"/>
  <c r="E4819" i="14"/>
  <c r="E4820" i="14"/>
  <c r="E4821" i="14"/>
  <c r="E4822" i="14"/>
  <c r="E4823" i="14"/>
  <c r="E4824" i="14"/>
  <c r="E4825" i="14"/>
  <c r="E4826" i="14"/>
  <c r="E4827" i="14"/>
  <c r="E4828" i="14"/>
  <c r="E4829" i="14"/>
  <c r="E4830" i="14"/>
  <c r="E4831" i="14"/>
  <c r="E4832" i="14"/>
  <c r="E4833" i="14"/>
  <c r="E4834" i="14"/>
  <c r="E4835" i="14"/>
  <c r="E4836" i="14"/>
  <c r="E4837" i="14"/>
  <c r="E4838" i="14"/>
  <c r="E4839" i="14"/>
  <c r="E4840" i="14"/>
  <c r="E4841" i="14"/>
  <c r="E4842" i="14"/>
  <c r="E4843" i="14"/>
  <c r="E4844" i="14"/>
  <c r="E4845" i="14"/>
  <c r="E4846" i="14"/>
  <c r="E4847" i="14"/>
  <c r="E4848" i="14"/>
  <c r="E4849" i="14"/>
  <c r="E4850" i="14"/>
  <c r="E4851" i="14"/>
  <c r="E4852" i="14"/>
  <c r="E4853" i="14"/>
  <c r="E4854" i="14"/>
  <c r="E4855" i="14"/>
  <c r="E4856" i="14"/>
  <c r="E4857" i="14"/>
  <c r="E4858" i="14"/>
  <c r="E4859" i="14"/>
  <c r="E4860" i="14"/>
  <c r="E4861" i="14"/>
  <c r="E4862" i="14"/>
  <c r="E4863" i="14"/>
  <c r="E4864" i="14"/>
  <c r="E4865" i="14"/>
  <c r="E4866" i="14"/>
  <c r="E4867" i="14"/>
  <c r="E4868" i="14"/>
  <c r="E4869" i="14"/>
  <c r="E4870" i="14"/>
  <c r="E4871" i="14"/>
  <c r="E4872" i="14"/>
  <c r="E4873" i="14"/>
  <c r="E4874" i="14"/>
  <c r="E4875" i="14"/>
  <c r="E4876" i="14"/>
  <c r="E4877" i="14"/>
  <c r="E4878" i="14"/>
  <c r="E4879" i="14"/>
  <c r="E4880" i="14"/>
  <c r="E4881" i="14"/>
  <c r="E4882" i="14"/>
  <c r="E4883" i="14"/>
  <c r="E4884" i="14"/>
  <c r="E4885" i="14"/>
  <c r="E4886" i="14"/>
  <c r="E4887" i="14"/>
  <c r="E4888" i="14"/>
  <c r="E4889" i="14"/>
  <c r="E4890" i="14"/>
  <c r="E4891" i="14"/>
  <c r="E4892" i="14"/>
  <c r="E4893" i="14"/>
  <c r="E4894" i="14"/>
  <c r="E4895" i="14"/>
  <c r="E4896" i="14"/>
  <c r="E4897" i="14"/>
  <c r="E4898" i="14"/>
  <c r="E4899" i="14"/>
  <c r="E4900" i="14"/>
  <c r="E4901" i="14"/>
  <c r="E4902" i="14"/>
  <c r="E4903" i="14"/>
  <c r="E4904" i="14"/>
  <c r="E4905" i="14"/>
  <c r="E4906" i="14"/>
  <c r="E4907" i="14"/>
  <c r="E4908" i="14"/>
  <c r="E4909" i="14"/>
  <c r="E4910" i="14"/>
  <c r="E4911" i="14"/>
  <c r="E4912" i="14"/>
  <c r="E4913" i="14"/>
  <c r="E4914" i="14"/>
  <c r="E4915" i="14"/>
  <c r="E4916" i="14"/>
  <c r="E4917" i="14"/>
  <c r="E4918" i="14"/>
  <c r="E4919" i="14"/>
  <c r="E4920" i="14"/>
  <c r="E4921" i="14"/>
  <c r="E4922" i="14"/>
  <c r="E4923" i="14"/>
  <c r="E4924" i="14"/>
  <c r="E4925" i="14"/>
  <c r="E4926" i="14"/>
  <c r="E4927" i="14"/>
  <c r="E4928" i="14"/>
  <c r="E4929" i="14"/>
  <c r="E4930" i="14"/>
  <c r="E4931" i="14"/>
  <c r="E4932" i="14"/>
  <c r="E4933" i="14"/>
  <c r="E4934" i="14"/>
  <c r="E4935" i="14"/>
  <c r="E4936" i="14"/>
  <c r="E4937" i="14"/>
  <c r="E4938" i="14"/>
  <c r="E4939" i="14"/>
  <c r="E4940" i="14"/>
  <c r="E4941" i="14"/>
  <c r="E4942" i="14"/>
  <c r="E4943" i="14"/>
  <c r="E4944" i="14"/>
  <c r="E4945" i="14"/>
  <c r="E4946" i="14"/>
  <c r="E4947" i="14"/>
  <c r="E4948" i="14"/>
  <c r="E4949" i="14"/>
  <c r="E4950" i="14"/>
  <c r="E4951" i="14"/>
  <c r="E4952" i="14"/>
  <c r="E4953" i="14"/>
  <c r="E4954" i="14"/>
  <c r="E4955" i="14"/>
  <c r="E4956" i="14"/>
  <c r="E4957" i="14"/>
  <c r="E4958" i="14"/>
  <c r="E4959" i="14"/>
  <c r="E4960" i="14"/>
  <c r="E4961" i="14"/>
  <c r="E4962" i="14"/>
  <c r="E4963" i="14"/>
  <c r="E4964" i="14"/>
  <c r="E4965" i="14"/>
  <c r="E4966" i="14"/>
  <c r="E4967" i="14"/>
  <c r="E4968" i="14"/>
  <c r="E4969" i="14"/>
  <c r="E4970" i="14"/>
  <c r="E4971" i="14"/>
  <c r="E4972" i="14"/>
  <c r="E4973" i="14"/>
  <c r="E4974" i="14"/>
  <c r="E4975" i="14"/>
  <c r="E4976" i="14"/>
  <c r="E4977" i="14"/>
  <c r="E4978" i="14"/>
  <c r="E4979" i="14"/>
  <c r="E4980" i="14"/>
  <c r="E4981" i="14"/>
  <c r="E4982" i="14"/>
  <c r="E4983" i="14"/>
  <c r="E4984" i="14"/>
  <c r="E4985" i="14"/>
  <c r="E4986" i="14"/>
  <c r="E4987" i="14"/>
  <c r="E4988" i="14"/>
  <c r="E4989" i="14"/>
  <c r="E4990" i="14"/>
  <c r="E4991" i="14"/>
  <c r="E4992" i="14"/>
  <c r="E4993" i="14"/>
  <c r="E4994" i="14"/>
  <c r="E4995" i="14"/>
  <c r="E4996" i="14"/>
  <c r="E4997" i="14"/>
  <c r="E4998" i="14"/>
  <c r="E4999" i="14"/>
  <c r="E5000" i="14"/>
  <c r="E5001" i="14"/>
  <c r="E5002" i="14"/>
  <c r="E5003" i="14"/>
  <c r="E5004" i="14"/>
  <c r="E5005" i="14"/>
  <c r="E5006" i="14"/>
  <c r="E5007" i="14"/>
  <c r="E5008" i="14"/>
  <c r="E5009" i="14"/>
  <c r="E5010" i="14"/>
  <c r="E5011" i="14"/>
  <c r="E5012" i="14"/>
  <c r="E5013" i="14"/>
  <c r="E5014" i="14"/>
  <c r="E5015" i="14"/>
  <c r="E5016" i="14"/>
  <c r="E5017" i="14"/>
  <c r="E5018" i="14"/>
  <c r="E5019" i="14"/>
  <c r="E5020" i="14"/>
  <c r="E5021" i="14"/>
  <c r="E5022" i="14"/>
  <c r="E5023" i="14"/>
  <c r="E5024" i="14"/>
  <c r="E5025" i="14"/>
  <c r="E5026" i="14"/>
  <c r="E5027" i="14"/>
  <c r="E5028" i="14"/>
  <c r="E5029" i="14"/>
  <c r="E5030" i="14"/>
  <c r="E5031" i="14"/>
  <c r="E5032" i="14"/>
  <c r="E5033" i="14"/>
  <c r="E5034" i="14"/>
  <c r="E5035" i="14"/>
  <c r="E5036" i="14"/>
  <c r="E5037" i="14"/>
  <c r="E5038" i="14"/>
  <c r="E5039" i="14"/>
  <c r="E5040" i="14"/>
  <c r="E5041" i="14"/>
  <c r="E5042" i="14"/>
  <c r="E5043" i="14"/>
  <c r="E5044" i="14"/>
  <c r="E5045" i="14"/>
  <c r="E5046" i="14"/>
  <c r="E5047" i="14"/>
  <c r="E5048" i="14"/>
  <c r="E5049" i="14"/>
  <c r="E5050" i="14"/>
  <c r="E5051" i="14"/>
  <c r="E5052" i="14"/>
  <c r="E5053" i="14"/>
  <c r="E5054" i="14"/>
  <c r="E5055" i="14"/>
  <c r="E5056" i="14"/>
  <c r="E5057" i="14"/>
  <c r="E5058" i="14"/>
  <c r="E5059" i="14"/>
  <c r="E5060" i="14"/>
  <c r="E5061" i="14"/>
  <c r="E5062" i="14"/>
  <c r="E5063" i="14"/>
  <c r="E5064" i="14"/>
  <c r="E5065" i="14"/>
  <c r="E5066" i="14"/>
  <c r="E5067" i="14"/>
  <c r="E5068" i="14"/>
  <c r="E5069" i="14"/>
  <c r="E5070" i="14"/>
  <c r="E5071" i="14"/>
  <c r="E5072" i="14"/>
  <c r="E5073" i="14"/>
  <c r="E5074" i="14"/>
  <c r="E5075" i="14"/>
  <c r="E5076" i="14"/>
  <c r="E5077" i="14"/>
  <c r="E5078" i="14"/>
  <c r="E5079" i="14"/>
  <c r="E5080" i="14"/>
  <c r="E5081" i="14"/>
  <c r="E5082" i="14"/>
  <c r="E5083" i="14"/>
  <c r="E5084" i="14"/>
  <c r="E5085" i="14"/>
  <c r="E5086" i="14"/>
  <c r="E5087" i="14"/>
  <c r="E5088" i="14"/>
  <c r="E5089" i="14"/>
  <c r="E5090" i="14"/>
  <c r="E5091" i="14"/>
  <c r="E5092" i="14"/>
  <c r="E5093" i="14"/>
  <c r="E5094" i="14"/>
  <c r="E5095" i="14"/>
  <c r="E5096" i="14"/>
  <c r="E5097" i="14"/>
  <c r="E5098" i="14"/>
  <c r="E5099" i="14"/>
  <c r="E5100" i="14"/>
  <c r="E5101" i="14"/>
  <c r="E5102" i="14"/>
  <c r="E5103" i="14"/>
  <c r="E5104" i="14"/>
  <c r="E5105" i="14"/>
  <c r="E5106" i="14"/>
  <c r="E5107" i="14"/>
  <c r="E5108" i="14"/>
  <c r="E5109" i="14"/>
  <c r="E5110" i="14"/>
  <c r="E5111" i="14"/>
  <c r="E5112" i="14"/>
  <c r="E5113" i="14"/>
  <c r="E5114" i="14"/>
  <c r="E5115" i="14"/>
  <c r="E5116" i="14"/>
  <c r="E5117" i="14"/>
  <c r="E5118" i="14"/>
  <c r="E5119" i="14"/>
  <c r="E5120" i="14"/>
  <c r="E5121" i="14"/>
  <c r="E5122" i="14"/>
  <c r="E5123" i="14"/>
  <c r="E5124" i="14"/>
  <c r="E5125" i="14"/>
  <c r="E5126" i="14"/>
  <c r="E5127" i="14"/>
  <c r="E5128" i="14"/>
  <c r="E5129" i="14"/>
  <c r="E5130" i="14"/>
  <c r="E5131" i="14"/>
  <c r="E5132" i="14"/>
  <c r="E5133" i="14"/>
  <c r="E5134" i="14"/>
  <c r="E5135" i="14"/>
  <c r="E5136" i="14"/>
  <c r="E5137" i="14"/>
  <c r="E5138" i="14"/>
  <c r="E5139" i="14"/>
  <c r="E5140" i="14"/>
  <c r="E5141" i="14"/>
  <c r="E5142" i="14"/>
  <c r="E5143" i="14"/>
  <c r="E5144" i="14"/>
  <c r="E5145" i="14"/>
  <c r="E5146" i="14"/>
  <c r="E5147" i="14"/>
  <c r="E5148" i="14"/>
  <c r="E5149" i="14"/>
  <c r="E5150" i="14"/>
  <c r="E5151" i="14"/>
  <c r="E5152" i="14"/>
  <c r="E5153" i="14"/>
  <c r="E5154" i="14"/>
  <c r="E5155" i="14"/>
  <c r="E5156" i="14"/>
  <c r="E5157" i="14"/>
  <c r="E5158" i="14"/>
  <c r="E5159" i="14"/>
  <c r="E5160" i="14"/>
  <c r="E5161" i="14"/>
  <c r="E5162" i="14"/>
  <c r="E5163" i="14"/>
  <c r="E5164" i="14"/>
  <c r="E5165" i="14"/>
  <c r="E5166" i="14"/>
  <c r="E5167" i="14"/>
  <c r="E5168" i="14"/>
  <c r="E5169" i="14"/>
  <c r="E5170" i="14"/>
  <c r="E5171" i="14"/>
  <c r="E5172" i="14"/>
  <c r="E5173" i="14"/>
  <c r="E5174" i="14"/>
  <c r="E5175" i="14"/>
  <c r="E5176" i="14"/>
  <c r="E5177" i="14"/>
  <c r="E5178" i="14"/>
  <c r="E5179" i="14"/>
  <c r="E5180" i="14"/>
  <c r="E5181" i="14"/>
  <c r="E5182" i="14"/>
  <c r="E5183" i="14"/>
  <c r="E5184" i="14"/>
  <c r="E5185" i="14"/>
  <c r="E5186" i="14"/>
  <c r="E5187" i="14"/>
  <c r="E5188" i="14"/>
  <c r="E5189" i="14"/>
  <c r="E5190" i="14"/>
  <c r="E5191" i="14"/>
  <c r="E5192" i="14"/>
  <c r="E5193" i="14"/>
  <c r="E5194" i="14"/>
  <c r="E5195" i="14"/>
  <c r="E5196" i="14"/>
  <c r="E5197" i="14"/>
  <c r="E5198" i="14"/>
  <c r="E5199" i="14"/>
  <c r="E5200" i="14"/>
  <c r="E5201" i="14"/>
  <c r="E5202" i="14"/>
  <c r="E5203" i="14"/>
  <c r="E5204" i="14"/>
  <c r="E5205" i="14"/>
  <c r="E5206" i="14"/>
  <c r="E5207" i="14"/>
  <c r="E5208" i="14"/>
  <c r="E5209" i="14"/>
  <c r="E5210" i="14"/>
  <c r="E5211" i="14"/>
  <c r="E5212" i="14"/>
  <c r="E5213" i="14"/>
  <c r="E5214" i="14"/>
  <c r="E5215" i="14"/>
  <c r="E5216" i="14"/>
  <c r="E5217" i="14"/>
  <c r="E5218" i="14"/>
  <c r="E5219" i="14"/>
  <c r="E5220" i="14"/>
  <c r="E5221" i="14"/>
  <c r="E5222" i="14"/>
  <c r="E5223" i="14"/>
  <c r="E5224" i="14"/>
  <c r="E5225" i="14"/>
  <c r="E5226" i="14"/>
  <c r="E5227" i="14"/>
  <c r="E5228" i="14"/>
  <c r="E5229" i="14"/>
  <c r="E5230" i="14"/>
  <c r="E5231" i="14"/>
  <c r="E5232" i="14"/>
  <c r="E5233" i="14"/>
  <c r="E5234" i="14"/>
  <c r="E5235" i="14"/>
  <c r="E5236" i="14"/>
  <c r="E5237" i="14"/>
  <c r="E5238" i="14"/>
  <c r="E5239" i="14"/>
  <c r="E5240" i="14"/>
  <c r="E5241" i="14"/>
  <c r="E5242" i="14"/>
  <c r="E5243" i="14"/>
  <c r="E5244" i="14"/>
  <c r="E5245" i="14"/>
  <c r="E5246" i="14"/>
  <c r="E5247" i="14"/>
  <c r="E5248" i="14"/>
  <c r="E5249" i="14"/>
  <c r="E5250" i="14"/>
  <c r="E5251" i="14"/>
  <c r="E5252" i="14"/>
  <c r="E5253" i="14"/>
  <c r="E5254" i="14"/>
  <c r="E5255" i="14"/>
  <c r="E5256" i="14"/>
  <c r="E5257" i="14"/>
  <c r="E5258" i="14"/>
  <c r="E5259" i="14"/>
  <c r="E5260" i="14"/>
  <c r="E5261" i="14"/>
  <c r="E5262" i="14"/>
  <c r="E5263" i="14"/>
  <c r="E5264" i="14"/>
  <c r="E5265" i="14"/>
  <c r="E5266" i="14"/>
  <c r="E5267" i="14"/>
  <c r="E5268" i="14"/>
  <c r="E5269" i="14"/>
  <c r="E5270" i="14"/>
  <c r="E5271" i="14"/>
  <c r="E5272" i="14"/>
  <c r="E5273" i="14"/>
  <c r="E5274" i="14"/>
  <c r="E5275" i="14"/>
  <c r="E5276" i="14"/>
  <c r="E5277" i="14"/>
  <c r="E5278" i="14"/>
  <c r="E5279" i="14"/>
  <c r="E5280" i="14"/>
  <c r="E5281" i="14"/>
  <c r="E5282" i="14"/>
  <c r="E5283" i="14"/>
  <c r="E5284" i="14"/>
  <c r="E5285" i="14"/>
  <c r="E5286" i="14"/>
  <c r="E5287" i="14"/>
  <c r="E5288" i="14"/>
  <c r="E5289" i="14"/>
  <c r="E5290" i="14"/>
  <c r="E5291" i="14"/>
  <c r="E5292" i="14"/>
  <c r="E5293" i="14"/>
  <c r="E5294" i="14"/>
  <c r="E5295" i="14"/>
  <c r="E5296" i="14"/>
  <c r="E5297" i="14"/>
  <c r="E5298" i="14"/>
  <c r="E5299" i="14"/>
  <c r="E5300" i="14"/>
  <c r="E5301" i="14"/>
  <c r="E5302" i="14"/>
  <c r="E5303" i="14"/>
  <c r="E5304" i="14"/>
  <c r="E5305" i="14"/>
  <c r="E5306" i="14"/>
  <c r="E5307" i="14"/>
  <c r="E5308" i="14"/>
  <c r="E5309" i="14"/>
  <c r="E5310" i="14"/>
  <c r="E5311" i="14"/>
  <c r="E5312" i="14"/>
  <c r="E5313" i="14"/>
  <c r="E5314" i="14"/>
  <c r="E5315" i="14"/>
  <c r="E5316" i="14"/>
  <c r="E5317" i="14"/>
  <c r="E5318" i="14"/>
  <c r="E5319" i="14"/>
  <c r="E5320" i="14"/>
  <c r="E5321" i="14"/>
  <c r="E5322" i="14"/>
  <c r="E5323" i="14"/>
  <c r="E5324" i="14"/>
  <c r="E5325" i="14"/>
  <c r="E5326" i="14"/>
  <c r="E5327" i="14"/>
  <c r="E5328" i="14"/>
  <c r="E5329" i="14"/>
  <c r="E5330" i="14"/>
  <c r="E5331" i="14"/>
  <c r="E5332" i="14"/>
  <c r="E5333" i="14"/>
  <c r="E5334" i="14"/>
  <c r="E5335" i="14"/>
  <c r="E5336" i="14"/>
  <c r="E5337" i="14"/>
  <c r="E5338" i="14"/>
  <c r="E5339" i="14"/>
  <c r="E5340" i="14"/>
  <c r="E5341" i="14"/>
  <c r="E5342" i="14"/>
  <c r="E5343" i="14"/>
  <c r="E5344" i="14"/>
  <c r="E5345" i="14"/>
  <c r="E5346" i="14"/>
  <c r="E5347" i="14"/>
  <c r="E5348" i="14"/>
  <c r="E5349" i="14"/>
  <c r="E5350" i="14"/>
  <c r="E5351" i="14"/>
  <c r="E5352" i="14"/>
  <c r="E5353" i="14"/>
  <c r="E5354" i="14"/>
  <c r="E5355" i="14"/>
  <c r="E5356" i="14"/>
  <c r="E5357" i="14"/>
  <c r="E5358" i="14"/>
  <c r="E5359" i="14"/>
  <c r="E5360" i="14"/>
  <c r="E5361" i="14"/>
  <c r="E5362" i="14"/>
  <c r="E5363" i="14"/>
  <c r="E5364" i="14"/>
  <c r="E5365" i="14"/>
  <c r="E5366" i="14"/>
  <c r="E5367" i="14"/>
  <c r="E5368" i="14"/>
  <c r="E5369" i="14"/>
  <c r="E5370" i="14"/>
  <c r="E5371" i="14"/>
  <c r="E5372" i="14"/>
  <c r="E5373" i="14"/>
  <c r="E5374" i="14"/>
  <c r="E5375" i="14"/>
  <c r="E5376" i="14"/>
  <c r="E5377" i="14"/>
  <c r="E5378" i="14"/>
  <c r="E5379" i="14"/>
  <c r="E5380" i="14"/>
  <c r="E5381" i="14"/>
  <c r="E5382" i="14"/>
  <c r="E5383" i="14"/>
  <c r="E5384" i="14"/>
  <c r="E5385" i="14"/>
  <c r="E5386" i="14"/>
  <c r="E5387" i="14"/>
  <c r="E5388" i="14"/>
  <c r="E5389" i="14"/>
  <c r="E5390" i="14"/>
  <c r="E5391" i="14"/>
  <c r="E5392" i="14"/>
  <c r="E5393" i="14"/>
  <c r="E5394" i="14"/>
  <c r="E5395" i="14"/>
  <c r="E5396" i="14"/>
  <c r="E5397" i="14"/>
  <c r="E5398" i="14"/>
  <c r="E5399" i="14"/>
  <c r="E5400" i="14"/>
  <c r="E5401" i="14"/>
  <c r="E5402" i="14"/>
  <c r="E5403" i="14"/>
  <c r="E5404" i="14"/>
  <c r="E5405" i="14"/>
  <c r="E5406" i="14"/>
  <c r="E5407" i="14"/>
  <c r="E5408" i="14"/>
  <c r="E5409" i="14"/>
  <c r="E5410" i="14"/>
  <c r="E5411" i="14"/>
  <c r="E5412" i="14"/>
  <c r="E5413" i="14"/>
  <c r="E5414" i="14"/>
  <c r="E5415" i="14"/>
  <c r="E5416" i="14"/>
  <c r="E5417" i="14"/>
  <c r="E5418" i="14"/>
  <c r="E5419" i="14"/>
  <c r="E5420" i="14"/>
  <c r="E5421" i="14"/>
  <c r="E5422" i="14"/>
  <c r="E5423" i="14"/>
  <c r="E5424" i="14"/>
  <c r="E5425" i="14"/>
  <c r="E5426" i="14"/>
  <c r="E5427" i="14"/>
  <c r="E5428" i="14"/>
  <c r="E5429" i="14"/>
  <c r="E5430" i="14"/>
  <c r="E5431" i="14"/>
  <c r="E5432" i="14"/>
  <c r="E5433" i="14"/>
  <c r="E5434" i="14"/>
  <c r="E5435" i="14"/>
  <c r="E5436" i="14"/>
  <c r="E5437" i="14"/>
  <c r="E5438" i="14"/>
  <c r="E5439" i="14"/>
  <c r="E5440" i="14"/>
  <c r="E5441" i="14"/>
  <c r="E5442" i="14"/>
  <c r="E5443" i="14"/>
  <c r="E5444" i="14"/>
  <c r="E5445" i="14"/>
  <c r="E5446" i="14"/>
  <c r="E5447" i="14"/>
  <c r="E5448" i="14"/>
  <c r="E5449" i="14"/>
  <c r="E5450" i="14"/>
  <c r="E5451" i="14"/>
  <c r="E5452" i="14"/>
  <c r="E5453" i="14"/>
  <c r="E5454" i="14"/>
  <c r="E5455" i="14"/>
  <c r="E5456" i="14"/>
  <c r="E5457" i="14"/>
  <c r="E5458" i="14"/>
  <c r="E5459" i="14"/>
  <c r="E5460" i="14"/>
  <c r="E5461" i="14"/>
  <c r="E5462" i="14"/>
  <c r="E5463" i="14"/>
  <c r="E5464" i="14"/>
  <c r="E5465" i="14"/>
  <c r="E5466" i="14"/>
  <c r="E5467" i="14"/>
  <c r="E5468" i="14"/>
  <c r="E5469" i="14"/>
  <c r="E5470" i="14"/>
  <c r="E5471" i="14"/>
  <c r="E5472" i="14"/>
  <c r="E5473" i="14"/>
  <c r="E5474" i="14"/>
  <c r="E5475" i="14"/>
  <c r="E5476" i="14"/>
  <c r="E5477" i="14"/>
  <c r="E5478" i="14"/>
  <c r="E5479" i="14"/>
  <c r="E5480" i="14"/>
  <c r="E5481" i="14"/>
  <c r="E5482" i="14"/>
  <c r="E5483" i="14"/>
  <c r="E5484" i="14"/>
  <c r="E5485" i="14"/>
  <c r="E5486" i="14"/>
  <c r="E5487" i="14"/>
  <c r="E5488" i="14"/>
  <c r="E5489" i="14"/>
  <c r="E5490" i="14"/>
  <c r="E5491" i="14"/>
  <c r="E5492" i="14"/>
  <c r="E5493" i="14"/>
  <c r="E5494" i="14"/>
  <c r="E5495" i="14"/>
  <c r="E5496" i="14"/>
  <c r="E5497" i="14"/>
  <c r="E5498" i="14"/>
  <c r="E5499" i="14"/>
  <c r="E5500" i="14"/>
  <c r="E5501" i="14"/>
  <c r="E5502" i="14"/>
  <c r="E5503" i="14"/>
  <c r="E5504" i="14"/>
  <c r="E5505" i="14"/>
  <c r="E5506" i="14"/>
  <c r="E5507" i="14"/>
  <c r="E5508" i="14"/>
  <c r="E5509" i="14"/>
  <c r="E5510" i="14"/>
  <c r="E5511" i="14"/>
  <c r="E5512" i="14"/>
  <c r="E5513" i="14"/>
  <c r="E5514" i="14"/>
  <c r="E5515" i="14"/>
  <c r="E5516" i="14"/>
  <c r="E5517" i="14"/>
  <c r="E5518" i="14"/>
  <c r="E5519" i="14"/>
  <c r="E5520" i="14"/>
  <c r="E5521" i="14"/>
  <c r="E5522" i="14"/>
  <c r="E5523" i="14"/>
  <c r="E5524" i="14"/>
  <c r="E5525" i="14"/>
  <c r="E5526" i="14"/>
  <c r="E5527" i="14"/>
  <c r="E5528" i="14"/>
  <c r="E5529" i="14"/>
  <c r="E5530" i="14"/>
  <c r="E5531" i="14"/>
  <c r="E5532" i="14"/>
  <c r="E5533" i="14"/>
  <c r="E5534" i="14"/>
  <c r="E5535" i="14"/>
  <c r="E5536" i="14"/>
  <c r="E5537" i="14"/>
  <c r="E5538" i="14"/>
  <c r="E5539" i="14"/>
  <c r="E5540" i="14"/>
  <c r="E5541" i="14"/>
  <c r="E5542" i="14"/>
  <c r="E5543" i="14"/>
  <c r="E5544" i="14"/>
  <c r="E5545" i="14"/>
  <c r="E5546" i="14"/>
  <c r="E5547" i="14"/>
  <c r="E5548" i="14"/>
  <c r="E5549" i="14"/>
  <c r="E5550" i="14"/>
  <c r="E5551" i="14"/>
  <c r="E5552" i="14"/>
  <c r="E5553" i="14"/>
  <c r="E5554" i="14"/>
  <c r="E5555" i="14"/>
  <c r="E5556" i="14"/>
  <c r="E5557" i="14"/>
  <c r="E5558" i="14"/>
  <c r="E5559" i="14"/>
  <c r="E5560" i="14"/>
  <c r="E5561" i="14"/>
  <c r="E5562" i="14"/>
  <c r="E5563" i="14"/>
  <c r="E5564" i="14"/>
  <c r="E5565" i="14"/>
  <c r="E5566" i="14"/>
  <c r="E5567" i="14"/>
  <c r="E5568" i="14"/>
  <c r="E5569" i="14"/>
  <c r="E5570" i="14"/>
  <c r="E5571" i="14"/>
  <c r="E5572" i="14"/>
  <c r="E5573" i="14"/>
  <c r="E5574" i="14"/>
  <c r="E5575" i="14"/>
  <c r="E5576" i="14"/>
  <c r="E5577" i="14"/>
  <c r="E5578" i="14"/>
  <c r="E5579" i="14"/>
  <c r="E5580" i="14"/>
  <c r="E5581" i="14"/>
  <c r="E5582" i="14"/>
  <c r="E5583" i="14"/>
  <c r="E5584" i="14"/>
  <c r="E5585" i="14"/>
  <c r="E5586" i="14"/>
  <c r="E5587" i="14"/>
  <c r="E5588" i="14"/>
  <c r="E5589" i="14"/>
  <c r="E5590" i="14"/>
  <c r="E5591" i="14"/>
  <c r="E5592" i="14"/>
  <c r="E5593" i="14"/>
  <c r="E5594" i="14"/>
  <c r="E5595" i="14"/>
  <c r="E5596" i="14"/>
  <c r="E5597" i="14"/>
  <c r="E5598" i="14"/>
  <c r="E5599" i="14"/>
  <c r="E5600" i="14"/>
  <c r="E5601" i="14"/>
  <c r="E5602" i="14"/>
  <c r="E5603" i="14"/>
  <c r="E5604" i="14"/>
  <c r="E5605" i="14"/>
  <c r="E5606" i="14"/>
  <c r="E5607" i="14"/>
  <c r="E5608" i="14"/>
  <c r="E5609" i="14"/>
  <c r="E5610" i="14"/>
  <c r="E5611" i="14"/>
  <c r="E5612" i="14"/>
  <c r="E5613" i="14"/>
  <c r="E5614" i="14"/>
  <c r="E5615" i="14"/>
  <c r="E5616" i="14"/>
  <c r="E5617" i="14"/>
  <c r="E5618" i="14"/>
  <c r="E5619" i="14"/>
  <c r="E5620" i="14"/>
  <c r="E5621" i="14"/>
  <c r="E5622" i="14"/>
  <c r="E5623" i="14"/>
  <c r="E5624" i="14"/>
  <c r="E5625" i="14"/>
  <c r="E5626" i="14"/>
  <c r="E5627" i="14"/>
  <c r="E5628" i="14"/>
  <c r="E5629" i="14"/>
  <c r="E5630" i="14"/>
  <c r="E5631" i="14"/>
  <c r="E5632" i="14"/>
  <c r="E5633" i="14"/>
  <c r="E5634" i="14"/>
  <c r="E5635" i="14"/>
  <c r="E5636" i="14"/>
  <c r="E5637" i="14"/>
  <c r="E5638" i="14"/>
  <c r="E5639" i="14"/>
  <c r="E5640" i="14"/>
  <c r="E5641" i="14"/>
  <c r="E5642" i="14"/>
  <c r="E5643" i="14"/>
  <c r="E5644" i="14"/>
  <c r="E5645" i="14"/>
  <c r="E5646" i="14"/>
  <c r="E5647" i="14"/>
  <c r="E5648" i="14"/>
  <c r="E5649" i="14"/>
  <c r="E5650" i="14"/>
  <c r="E5651" i="14"/>
  <c r="E5652" i="14"/>
  <c r="E5653" i="14"/>
  <c r="E5654" i="14"/>
  <c r="E5655" i="14"/>
  <c r="E5656" i="14"/>
  <c r="E5657" i="14"/>
  <c r="E5658" i="14"/>
  <c r="E5659" i="14"/>
  <c r="E5660" i="14"/>
  <c r="E5661" i="14"/>
  <c r="E5662" i="14"/>
  <c r="E5663" i="14"/>
  <c r="E5664" i="14"/>
  <c r="E5665" i="14"/>
  <c r="E5666" i="14"/>
  <c r="E5667" i="14"/>
  <c r="E5668" i="14"/>
  <c r="E5669" i="14"/>
  <c r="E5670" i="14"/>
  <c r="E5671" i="14"/>
  <c r="E5672" i="14"/>
  <c r="E5673" i="14"/>
  <c r="E5674" i="14"/>
  <c r="E5675" i="14"/>
  <c r="E5676" i="14"/>
  <c r="E5677" i="14"/>
  <c r="E5678" i="14"/>
  <c r="E5679" i="14"/>
  <c r="E5680" i="14"/>
  <c r="E5681" i="14"/>
  <c r="E5682" i="14"/>
  <c r="E5683" i="14"/>
  <c r="E5684" i="14"/>
  <c r="E5685" i="14"/>
  <c r="E5686" i="14"/>
  <c r="E5687" i="14"/>
  <c r="E5688" i="14"/>
  <c r="E5689" i="14"/>
  <c r="E5690" i="14"/>
  <c r="E5691" i="14"/>
  <c r="E5692" i="14"/>
  <c r="E5693" i="14"/>
  <c r="E5694" i="14"/>
  <c r="E5695" i="14"/>
  <c r="E5696" i="14"/>
  <c r="E5697" i="14"/>
  <c r="E5698" i="14"/>
  <c r="E5699" i="14"/>
  <c r="E5700" i="14"/>
  <c r="E5701" i="14"/>
  <c r="E5702" i="14"/>
  <c r="E5703" i="14"/>
  <c r="E5704" i="14"/>
  <c r="E5705" i="14"/>
  <c r="E5706" i="14"/>
  <c r="E5707" i="14"/>
  <c r="E5708" i="14"/>
  <c r="E5709" i="14"/>
  <c r="E5710" i="14"/>
  <c r="E5711" i="14"/>
  <c r="E5712" i="14"/>
  <c r="E5713" i="14"/>
  <c r="E5714" i="14"/>
  <c r="E5715" i="14"/>
  <c r="E5716" i="14"/>
  <c r="E5717" i="14"/>
  <c r="E5718" i="14"/>
  <c r="E5719" i="14"/>
  <c r="E5720" i="14"/>
  <c r="E5721" i="14"/>
  <c r="E5722" i="14"/>
  <c r="E5723" i="14"/>
  <c r="E5724" i="14"/>
  <c r="E5725" i="14"/>
  <c r="E5726" i="14"/>
  <c r="E5727" i="14"/>
  <c r="E5728" i="14"/>
  <c r="E5729" i="14"/>
  <c r="E5730" i="14"/>
  <c r="E5731" i="14"/>
  <c r="E5732" i="14"/>
  <c r="E5733" i="14"/>
  <c r="E5734" i="14"/>
  <c r="E5735" i="14"/>
  <c r="E5736" i="14"/>
  <c r="E5737" i="14"/>
  <c r="E5738" i="14"/>
  <c r="E5739" i="14"/>
  <c r="E5740" i="14"/>
  <c r="E5741" i="14"/>
  <c r="E5742" i="14"/>
  <c r="E5743" i="14"/>
  <c r="E5744" i="14"/>
  <c r="E5745" i="14"/>
  <c r="E5746" i="14"/>
  <c r="E5747" i="14"/>
  <c r="E5748" i="14"/>
  <c r="E5749" i="14"/>
  <c r="E5750" i="14"/>
  <c r="E5751" i="14"/>
  <c r="E5752" i="14"/>
  <c r="E5753" i="14"/>
  <c r="E5754" i="14"/>
  <c r="E5755" i="14"/>
  <c r="E5756" i="14"/>
  <c r="E5757" i="14"/>
  <c r="E5758" i="14"/>
  <c r="E5759" i="14"/>
  <c r="E5760" i="14"/>
  <c r="E5761" i="14"/>
  <c r="E5762" i="14"/>
  <c r="E5763" i="14"/>
  <c r="E5764" i="14"/>
  <c r="E5765" i="14"/>
  <c r="E5766" i="14"/>
  <c r="E5767" i="14"/>
  <c r="E5768" i="14"/>
  <c r="E5769" i="14"/>
  <c r="E5770" i="14"/>
  <c r="E5771" i="14"/>
  <c r="E5772" i="14"/>
  <c r="E5773" i="14"/>
  <c r="E5774" i="14"/>
  <c r="E5775" i="14"/>
  <c r="E5776" i="14"/>
  <c r="E5777" i="14"/>
  <c r="E5778" i="14"/>
  <c r="E5779" i="14"/>
  <c r="E5780" i="14"/>
  <c r="E5781" i="14"/>
  <c r="E5782" i="14"/>
  <c r="E5783" i="14"/>
  <c r="E5784" i="14"/>
  <c r="E5785" i="14"/>
  <c r="E5786" i="14"/>
  <c r="E5787" i="14"/>
  <c r="E5788" i="14"/>
  <c r="E5789" i="14"/>
  <c r="E5790" i="14"/>
  <c r="E5791" i="14"/>
  <c r="E5792" i="14"/>
  <c r="E5793" i="14"/>
  <c r="E5794" i="14"/>
  <c r="E5795" i="14"/>
  <c r="E5796" i="14"/>
  <c r="E5797" i="14"/>
  <c r="E5798" i="14"/>
  <c r="E5799" i="14"/>
  <c r="E5800" i="14"/>
  <c r="E5801" i="14"/>
  <c r="E5802" i="14"/>
  <c r="E5803" i="14"/>
  <c r="E5804" i="14"/>
  <c r="E5805" i="14"/>
  <c r="E5806" i="14"/>
  <c r="E5807" i="14"/>
  <c r="E5808" i="14"/>
  <c r="E5809" i="14"/>
  <c r="E5810" i="14"/>
  <c r="E5811" i="14"/>
  <c r="E5812" i="14"/>
  <c r="E5813" i="14"/>
  <c r="E5814" i="14"/>
  <c r="E5815" i="14"/>
  <c r="E5816" i="14"/>
  <c r="E5817" i="14"/>
  <c r="E5818" i="14"/>
  <c r="E5819" i="14"/>
  <c r="E5820" i="14"/>
  <c r="E5821" i="14"/>
  <c r="E5822" i="14"/>
  <c r="E5823" i="14"/>
  <c r="E5824" i="14"/>
  <c r="E5825" i="14"/>
  <c r="E5826" i="14"/>
  <c r="E5827" i="14"/>
  <c r="E5828" i="14"/>
  <c r="E5829" i="14"/>
  <c r="E5830" i="14"/>
  <c r="E5831" i="14"/>
  <c r="E5832" i="14"/>
  <c r="E5833" i="14"/>
  <c r="E5834" i="14"/>
  <c r="E5835" i="14"/>
  <c r="E5836" i="14"/>
  <c r="E5837" i="14"/>
  <c r="E5838" i="14"/>
  <c r="E5839" i="14"/>
  <c r="E5840" i="14"/>
  <c r="E5841" i="14"/>
  <c r="E5842" i="14"/>
  <c r="E5843" i="14"/>
  <c r="E5844" i="14"/>
  <c r="E5845" i="14"/>
  <c r="E5846" i="14"/>
  <c r="E5847" i="14"/>
  <c r="E5848" i="14"/>
  <c r="E5849" i="14"/>
  <c r="E5850" i="14"/>
  <c r="E5851" i="14"/>
  <c r="E5852" i="14"/>
  <c r="E5853" i="14"/>
  <c r="E5854" i="14"/>
  <c r="E5855" i="14"/>
  <c r="E5856" i="14"/>
  <c r="E5857" i="14"/>
  <c r="E5858" i="14"/>
  <c r="E5859" i="14"/>
  <c r="E5860" i="14"/>
  <c r="E5861" i="14"/>
  <c r="E5862" i="14"/>
  <c r="E5863" i="14"/>
  <c r="E5864" i="14"/>
  <c r="E5865" i="14"/>
  <c r="E5866" i="14"/>
  <c r="E5867" i="14"/>
  <c r="E5868" i="14"/>
  <c r="E5869" i="14"/>
  <c r="E5870" i="14"/>
  <c r="E5871" i="14"/>
  <c r="E5872" i="14"/>
  <c r="E5873" i="14"/>
  <c r="E5874" i="14"/>
  <c r="E5875" i="14"/>
  <c r="E5876" i="14"/>
  <c r="E5877" i="14"/>
  <c r="E5878" i="14"/>
  <c r="E5879" i="14"/>
  <c r="E5880" i="14"/>
  <c r="E5881" i="14"/>
  <c r="E5882" i="14"/>
  <c r="E5883" i="14"/>
  <c r="E5884" i="14"/>
  <c r="E5885" i="14"/>
  <c r="E5886" i="14"/>
  <c r="E5887" i="14"/>
  <c r="E5888" i="14"/>
  <c r="E5889" i="14"/>
  <c r="E5890" i="14"/>
  <c r="E5891" i="14"/>
  <c r="E5892" i="14"/>
  <c r="E5893" i="14"/>
  <c r="E5894" i="14"/>
  <c r="E5895" i="14"/>
  <c r="E5896" i="14"/>
  <c r="E5897" i="14"/>
  <c r="E5898" i="14"/>
  <c r="E5899" i="14"/>
  <c r="E5900" i="14"/>
  <c r="E5901" i="14"/>
  <c r="E5902" i="14"/>
  <c r="E5903" i="14"/>
  <c r="E5904" i="14"/>
  <c r="E5905" i="14"/>
  <c r="E5906" i="14"/>
  <c r="E5907" i="14"/>
  <c r="E5908" i="14"/>
  <c r="E5909" i="14"/>
  <c r="E5910" i="14"/>
  <c r="E5911" i="14"/>
  <c r="E5912" i="14"/>
  <c r="E5913" i="14"/>
  <c r="E5914" i="14"/>
  <c r="E5915" i="14"/>
  <c r="E5916" i="14"/>
  <c r="E5917" i="14"/>
  <c r="E5918" i="14"/>
  <c r="E5919" i="14"/>
  <c r="E5920" i="14"/>
  <c r="E5921" i="14"/>
  <c r="E5922" i="14"/>
  <c r="E5923" i="14"/>
  <c r="E5924" i="14"/>
  <c r="E5925" i="14"/>
  <c r="E5926" i="14"/>
  <c r="E5927" i="14"/>
  <c r="E5928" i="14"/>
  <c r="E5929" i="14"/>
  <c r="E5930" i="14"/>
  <c r="E5931" i="14"/>
  <c r="E5932" i="14"/>
  <c r="E5933" i="14"/>
  <c r="E5934" i="14"/>
  <c r="E5935" i="14"/>
  <c r="E5936" i="14"/>
  <c r="E5937" i="14"/>
  <c r="E5938" i="14"/>
  <c r="E5939" i="14"/>
  <c r="E5940" i="14"/>
  <c r="E5941" i="14"/>
  <c r="E5942" i="14"/>
  <c r="E5943" i="14"/>
  <c r="E5944" i="14"/>
  <c r="E5945" i="14"/>
  <c r="E5946" i="14"/>
  <c r="E5947" i="14"/>
  <c r="E5948" i="14"/>
  <c r="E5949" i="14"/>
  <c r="E5950" i="14"/>
  <c r="E5951" i="14"/>
  <c r="E5952" i="14"/>
  <c r="E5953" i="14"/>
  <c r="E5954" i="14"/>
  <c r="E5955" i="14"/>
  <c r="E5956" i="14"/>
  <c r="E5957" i="14"/>
  <c r="E5958" i="14"/>
  <c r="E5959" i="14"/>
  <c r="E5960" i="14"/>
  <c r="E5961" i="14"/>
  <c r="E5962" i="14"/>
  <c r="E5963" i="14"/>
  <c r="E5964" i="14"/>
  <c r="E5965" i="14"/>
  <c r="E5966" i="14"/>
  <c r="E5967" i="14"/>
  <c r="E5968" i="14"/>
  <c r="E5969" i="14"/>
  <c r="E5970" i="14"/>
  <c r="E5971" i="14"/>
  <c r="E5972" i="14"/>
  <c r="E5973" i="14"/>
  <c r="E5974" i="14"/>
  <c r="E5975" i="14"/>
  <c r="E5976" i="14"/>
  <c r="E5977" i="14"/>
  <c r="E5978" i="14"/>
  <c r="E5979" i="14"/>
  <c r="E5980" i="14"/>
  <c r="E5981" i="14"/>
  <c r="E5982" i="14"/>
  <c r="E5983" i="14"/>
  <c r="E5984" i="14"/>
  <c r="E5985" i="14"/>
  <c r="E5986" i="14"/>
  <c r="E5987" i="14"/>
  <c r="E5988" i="14"/>
  <c r="E5989" i="14"/>
  <c r="E5990" i="14"/>
  <c r="E5991" i="14"/>
  <c r="E5992" i="14"/>
  <c r="E5993" i="14"/>
  <c r="E5994" i="14"/>
  <c r="E5995" i="14"/>
  <c r="E5996" i="14"/>
  <c r="E5997" i="14"/>
  <c r="E5998" i="14"/>
  <c r="E5999" i="14"/>
  <c r="E6000" i="14"/>
  <c r="E6001" i="14"/>
  <c r="E6002" i="14"/>
  <c r="E6003" i="14"/>
  <c r="E6004" i="14"/>
  <c r="E6005" i="14"/>
  <c r="E6006" i="14"/>
  <c r="E6007" i="14"/>
  <c r="E6008" i="14"/>
  <c r="E6009" i="14"/>
  <c r="E6010" i="14"/>
  <c r="E6011" i="14"/>
  <c r="E6012" i="14"/>
  <c r="E6013" i="14"/>
  <c r="E6014" i="14"/>
  <c r="E6015" i="14"/>
  <c r="E6016" i="14"/>
  <c r="E6017" i="14"/>
  <c r="E6018" i="14"/>
  <c r="E6019" i="14"/>
  <c r="E6020" i="14"/>
  <c r="E6021" i="14"/>
  <c r="E6022" i="14"/>
  <c r="E6023" i="14"/>
  <c r="E6024" i="14"/>
  <c r="E6025" i="14"/>
  <c r="E6026" i="14"/>
  <c r="E6027" i="14"/>
  <c r="E6028" i="14"/>
  <c r="E6029" i="14"/>
  <c r="E6030" i="14"/>
  <c r="E6031" i="14"/>
  <c r="E6032" i="14"/>
  <c r="E6033" i="14"/>
  <c r="E6034" i="14"/>
  <c r="E6035" i="14"/>
  <c r="E6036" i="14"/>
  <c r="E6037" i="14"/>
  <c r="E6038" i="14"/>
  <c r="E6039" i="14"/>
  <c r="E6040" i="14"/>
  <c r="E6041" i="14"/>
  <c r="E6042" i="14"/>
  <c r="E6043" i="14"/>
  <c r="E6044" i="14"/>
  <c r="E6045" i="14"/>
  <c r="E6046" i="14"/>
  <c r="E6047" i="14"/>
  <c r="E6048" i="14"/>
  <c r="E6049" i="14"/>
  <c r="E6050" i="14"/>
  <c r="E6051" i="14"/>
  <c r="E6052" i="14"/>
  <c r="E6053" i="14"/>
  <c r="E6054" i="14"/>
  <c r="E6055" i="14"/>
  <c r="E6056" i="14"/>
  <c r="E6057" i="14"/>
  <c r="E6058" i="14"/>
  <c r="E6059" i="14"/>
  <c r="E6060" i="14"/>
  <c r="E6061" i="14"/>
  <c r="E6062" i="14"/>
  <c r="E6063" i="14"/>
  <c r="E6064" i="14"/>
  <c r="E6065" i="14"/>
  <c r="E6066" i="14"/>
  <c r="E6067" i="14"/>
  <c r="E6068" i="14"/>
  <c r="E6069" i="14"/>
  <c r="E6070" i="14"/>
  <c r="E6071" i="14"/>
  <c r="E6072" i="14"/>
  <c r="E6073" i="14"/>
  <c r="E6074" i="14"/>
  <c r="E6075" i="14"/>
  <c r="E6076" i="14"/>
  <c r="E6077" i="14"/>
  <c r="E6078" i="14"/>
  <c r="E6079" i="14"/>
  <c r="E6080" i="14"/>
  <c r="E6081" i="14"/>
  <c r="E6082" i="14"/>
  <c r="E6083" i="14"/>
  <c r="E6084" i="14"/>
  <c r="E6085" i="14"/>
  <c r="E6086" i="14"/>
  <c r="E6087" i="14"/>
  <c r="E6088" i="14"/>
  <c r="E6089" i="14"/>
  <c r="E6090" i="14"/>
  <c r="E6091" i="14"/>
  <c r="E6092" i="14"/>
  <c r="E6093" i="14"/>
  <c r="E6094" i="14"/>
  <c r="E6095" i="14"/>
  <c r="E6096" i="14"/>
  <c r="E6097" i="14"/>
  <c r="E6098" i="14"/>
  <c r="E6099" i="14"/>
  <c r="E6100" i="14"/>
  <c r="E6101" i="14"/>
  <c r="E6102" i="14"/>
  <c r="E6103" i="14"/>
  <c r="E6104" i="14"/>
  <c r="E6105" i="14"/>
  <c r="E6106" i="14"/>
  <c r="E6107" i="14"/>
  <c r="E6108" i="14"/>
  <c r="E6109" i="14"/>
  <c r="E6110" i="14"/>
  <c r="E6111" i="14"/>
  <c r="E6112" i="14"/>
  <c r="E6113" i="14"/>
  <c r="E6114" i="14"/>
  <c r="E6115" i="14"/>
  <c r="E6116" i="14"/>
  <c r="E6117" i="14"/>
  <c r="E6118" i="14"/>
  <c r="E6119" i="14"/>
  <c r="E6120" i="14"/>
  <c r="E6121" i="14"/>
  <c r="E6122" i="14"/>
  <c r="E6123" i="14"/>
  <c r="E6124" i="14"/>
  <c r="E6125" i="14"/>
  <c r="E6126" i="14"/>
  <c r="E6127" i="14"/>
  <c r="E6128" i="14"/>
  <c r="E6129" i="14"/>
  <c r="E6130" i="14"/>
  <c r="E6131" i="14"/>
  <c r="E6132" i="14"/>
  <c r="E6133" i="14"/>
  <c r="E6134" i="14"/>
  <c r="E6135" i="14"/>
  <c r="E6136" i="14"/>
  <c r="E6137" i="14"/>
  <c r="E6138" i="14"/>
  <c r="E6139" i="14"/>
  <c r="E6140" i="14"/>
  <c r="E6141" i="14"/>
  <c r="E6142" i="14"/>
  <c r="E6143" i="14"/>
  <c r="E6144" i="14"/>
  <c r="E6145" i="14"/>
  <c r="E6146" i="14"/>
  <c r="E6147" i="14"/>
  <c r="E6148" i="14"/>
  <c r="E6149" i="14"/>
  <c r="E6150" i="14"/>
  <c r="E6151" i="14"/>
  <c r="E6152" i="14"/>
  <c r="E6153" i="14"/>
  <c r="E6154" i="14"/>
  <c r="E6155" i="14"/>
  <c r="E6156" i="14"/>
  <c r="E6157" i="14"/>
  <c r="E6158" i="14"/>
  <c r="E6159" i="14"/>
  <c r="E6160" i="14"/>
  <c r="E6161" i="14"/>
  <c r="E6162" i="14"/>
  <c r="E6163" i="14"/>
  <c r="E6164" i="14"/>
  <c r="E6165" i="14"/>
  <c r="E6166" i="14"/>
  <c r="E6167" i="14"/>
  <c r="E6168" i="14"/>
  <c r="E6169" i="14"/>
  <c r="E6170" i="14"/>
  <c r="E6171" i="14"/>
  <c r="E6172" i="14"/>
  <c r="E6173" i="14"/>
  <c r="E6174" i="14"/>
  <c r="E6175" i="14"/>
  <c r="E6176" i="14"/>
  <c r="E6177" i="14"/>
  <c r="E6178" i="14"/>
  <c r="E6179" i="14"/>
  <c r="E6180" i="14"/>
  <c r="E6181" i="14"/>
  <c r="E6182" i="14"/>
  <c r="E6183" i="14"/>
  <c r="E6184" i="14"/>
  <c r="E6185" i="14"/>
  <c r="E6186" i="14"/>
  <c r="E6187" i="14"/>
  <c r="E6188" i="14"/>
  <c r="E6189" i="14"/>
  <c r="E6190" i="14"/>
  <c r="E6191" i="14"/>
  <c r="E6192" i="14"/>
  <c r="E6193" i="14"/>
  <c r="E6194" i="14"/>
  <c r="E6195" i="14"/>
  <c r="E6196" i="14"/>
  <c r="E6197" i="14"/>
  <c r="E6198" i="14"/>
  <c r="E6199" i="14"/>
  <c r="E6200" i="14"/>
  <c r="E6201" i="14"/>
  <c r="E6202" i="14"/>
  <c r="E6203" i="14"/>
  <c r="E6204" i="14"/>
  <c r="E6205" i="14"/>
  <c r="E6206" i="14"/>
  <c r="E6207" i="14"/>
  <c r="E6208" i="14"/>
  <c r="E6209" i="14"/>
  <c r="E6210" i="14"/>
  <c r="E6211" i="14"/>
  <c r="E6212" i="14"/>
  <c r="E6213" i="14"/>
  <c r="E6214" i="14"/>
  <c r="E6215" i="14"/>
  <c r="E6216" i="14"/>
  <c r="E6217" i="14"/>
  <c r="E6218" i="14"/>
  <c r="E6219" i="14"/>
  <c r="E6220" i="14"/>
  <c r="E6221" i="14"/>
  <c r="E6222" i="14"/>
  <c r="E6223" i="14"/>
  <c r="E6224" i="14"/>
  <c r="E6225" i="14"/>
  <c r="E6226" i="14"/>
  <c r="E6227" i="14"/>
  <c r="E6228" i="14"/>
  <c r="E6229" i="14"/>
  <c r="E6230" i="14"/>
  <c r="E6231" i="14"/>
  <c r="E6232" i="14"/>
  <c r="E6233" i="14"/>
  <c r="E6234" i="14"/>
  <c r="E6235" i="14"/>
  <c r="E6236" i="14"/>
  <c r="E6237" i="14"/>
  <c r="E6238" i="14"/>
  <c r="E6239" i="14"/>
  <c r="E6240" i="14"/>
  <c r="E6241" i="14"/>
  <c r="E6242" i="14"/>
  <c r="E6243" i="14"/>
  <c r="E6244" i="14"/>
  <c r="E6245" i="14"/>
  <c r="E6246" i="14"/>
  <c r="E6247" i="14"/>
  <c r="E6248" i="14"/>
  <c r="E6249" i="14"/>
  <c r="E6250" i="14"/>
  <c r="E6251" i="14"/>
  <c r="E6252" i="14"/>
  <c r="E6253" i="14"/>
  <c r="E6254" i="14"/>
  <c r="E6255" i="14"/>
  <c r="E6256" i="14"/>
  <c r="E6257" i="14"/>
  <c r="E6258" i="14"/>
  <c r="E6259" i="14"/>
  <c r="E6260" i="14"/>
  <c r="E6261" i="14"/>
  <c r="E6262" i="14"/>
  <c r="E6263" i="14"/>
  <c r="E6264" i="14"/>
  <c r="E6265" i="14"/>
  <c r="E6266" i="14"/>
  <c r="E6267" i="14"/>
  <c r="E6268" i="14"/>
  <c r="E6269" i="14"/>
  <c r="E6270" i="14"/>
  <c r="E6271" i="14"/>
  <c r="E6272" i="14"/>
  <c r="E6273" i="14"/>
  <c r="E6274" i="14"/>
  <c r="E6275" i="14"/>
  <c r="E6276" i="14"/>
  <c r="E6277" i="14"/>
  <c r="E6278" i="14"/>
  <c r="E6279" i="14"/>
  <c r="E6280" i="14"/>
  <c r="E6281" i="14"/>
  <c r="E6282" i="14"/>
  <c r="E6283" i="14"/>
  <c r="E6284" i="14"/>
  <c r="E6285" i="14"/>
  <c r="E6286" i="14"/>
  <c r="E6287" i="14"/>
  <c r="E6288" i="14"/>
  <c r="E6289" i="14"/>
  <c r="E6290" i="14"/>
  <c r="E6291" i="14"/>
  <c r="E6292" i="14"/>
  <c r="E6293" i="14"/>
  <c r="E6294" i="14"/>
  <c r="E6295" i="14"/>
  <c r="E6296" i="14"/>
  <c r="E6297" i="14"/>
  <c r="E6298" i="14"/>
  <c r="E6299" i="14"/>
  <c r="E6300" i="14"/>
  <c r="E6301" i="14"/>
  <c r="E6302" i="14"/>
  <c r="E6303" i="14"/>
  <c r="E6304" i="14"/>
  <c r="E6305" i="14"/>
  <c r="E6306" i="14"/>
  <c r="E6307" i="14"/>
  <c r="E6308" i="14"/>
  <c r="E6309" i="14"/>
  <c r="E6310" i="14"/>
  <c r="E6311" i="14"/>
  <c r="E6312" i="14"/>
  <c r="E6313" i="14"/>
  <c r="E6314" i="14"/>
  <c r="E6315" i="14"/>
  <c r="E6316" i="14"/>
  <c r="E6317" i="14"/>
  <c r="E6318" i="14"/>
  <c r="E6319" i="14"/>
  <c r="E6320" i="14"/>
  <c r="E6321" i="14"/>
  <c r="E6322" i="14"/>
  <c r="E6323" i="14"/>
  <c r="E6324" i="14"/>
  <c r="E6325" i="14"/>
  <c r="E6326" i="14"/>
  <c r="E6327" i="14"/>
  <c r="E6328" i="14"/>
  <c r="E6329" i="14"/>
  <c r="E6330" i="14"/>
  <c r="E6331" i="14"/>
  <c r="E6332" i="14"/>
  <c r="E6333" i="14"/>
  <c r="E6334" i="14"/>
  <c r="E6335" i="14"/>
  <c r="E6336" i="14"/>
  <c r="E6337" i="14"/>
  <c r="E6338" i="14"/>
  <c r="E6339" i="14"/>
  <c r="E6340" i="14"/>
  <c r="E6341" i="14"/>
  <c r="E6342" i="14"/>
  <c r="E6343" i="14"/>
  <c r="E6344" i="14"/>
  <c r="E6345" i="14"/>
  <c r="E6346" i="14"/>
  <c r="E6347" i="14"/>
  <c r="E6348" i="14"/>
  <c r="E6349" i="14"/>
  <c r="E6350" i="14"/>
  <c r="E6351" i="14"/>
  <c r="E6352" i="14"/>
  <c r="E6353" i="14"/>
  <c r="E6354" i="14"/>
  <c r="E6355" i="14"/>
  <c r="E6356" i="14"/>
  <c r="E6357" i="14"/>
  <c r="E6358" i="14"/>
  <c r="E6359" i="14"/>
  <c r="E6360" i="14"/>
  <c r="E6361" i="14"/>
  <c r="E6362" i="14"/>
  <c r="E6363" i="14"/>
  <c r="E6364" i="14"/>
  <c r="E6365" i="14"/>
  <c r="E6366" i="14"/>
  <c r="E6367" i="14"/>
  <c r="E6368" i="14"/>
  <c r="E6369" i="14"/>
  <c r="E6370" i="14"/>
  <c r="E6371" i="14"/>
  <c r="E6372" i="14"/>
  <c r="E6373" i="14"/>
  <c r="E6374" i="14"/>
  <c r="E6375" i="14"/>
  <c r="E6376" i="14"/>
  <c r="E6377" i="14"/>
  <c r="E6378" i="14"/>
  <c r="E6379" i="14"/>
  <c r="E6380" i="14"/>
  <c r="E6381" i="14"/>
  <c r="E6382" i="14"/>
  <c r="E6383" i="14"/>
  <c r="E6384" i="14"/>
  <c r="E6385" i="14"/>
  <c r="E6386" i="14"/>
  <c r="E6387" i="14"/>
  <c r="E6388" i="14"/>
  <c r="E6389" i="14"/>
  <c r="E6390" i="14"/>
  <c r="E6391" i="14"/>
  <c r="E6392" i="14"/>
  <c r="E6393" i="14"/>
  <c r="E6394" i="14"/>
  <c r="E6395" i="14"/>
  <c r="E6396" i="14"/>
  <c r="E6397" i="14"/>
  <c r="E6398" i="14"/>
  <c r="E6399" i="14"/>
  <c r="E6400" i="14"/>
  <c r="E6401" i="14"/>
  <c r="E6402" i="14"/>
  <c r="E6403" i="14"/>
  <c r="E6404" i="14"/>
  <c r="E6405" i="14"/>
  <c r="E6406" i="14"/>
  <c r="E6407" i="14"/>
  <c r="E6408" i="14"/>
  <c r="E6409" i="14"/>
  <c r="E6410" i="14"/>
  <c r="E6411" i="14"/>
  <c r="E6412" i="14"/>
  <c r="E6413" i="14"/>
  <c r="E6414" i="14"/>
  <c r="E6415" i="14"/>
  <c r="E6416" i="14"/>
  <c r="E6417" i="14"/>
  <c r="E6418" i="14"/>
  <c r="E6419" i="14"/>
  <c r="E6420" i="14"/>
  <c r="E6421" i="14"/>
  <c r="E6422" i="14"/>
  <c r="E6423" i="14"/>
  <c r="E6424" i="14"/>
  <c r="E6425" i="14"/>
  <c r="E6426" i="14"/>
  <c r="E6427" i="14"/>
  <c r="E6428" i="14"/>
  <c r="E6429" i="14"/>
  <c r="E6430" i="14"/>
  <c r="E6431" i="14"/>
  <c r="E6432" i="14"/>
  <c r="E6433" i="14"/>
  <c r="E6434" i="14"/>
  <c r="E6435" i="14"/>
  <c r="E6436" i="14"/>
  <c r="E6437" i="14"/>
  <c r="E6438" i="14"/>
  <c r="E6439" i="14"/>
  <c r="E6440" i="14"/>
  <c r="E6441" i="14"/>
  <c r="E6442" i="14"/>
  <c r="E6443" i="14"/>
  <c r="E6444" i="14"/>
  <c r="E6445" i="14"/>
  <c r="E6446" i="14"/>
  <c r="E6447" i="14"/>
  <c r="E6448" i="14"/>
  <c r="E6449" i="14"/>
  <c r="E6450" i="14"/>
  <c r="E6451" i="14"/>
  <c r="E6452" i="14"/>
  <c r="E6453" i="14"/>
  <c r="E6454" i="14"/>
  <c r="E6455" i="14"/>
  <c r="E6456" i="14"/>
  <c r="E6457" i="14"/>
  <c r="E6458" i="14"/>
  <c r="E6459" i="14"/>
  <c r="E6460" i="14"/>
  <c r="E6461" i="14"/>
  <c r="E6462" i="14"/>
  <c r="E6463" i="14"/>
  <c r="E6464" i="14"/>
  <c r="E6465" i="14"/>
  <c r="E6466" i="14"/>
  <c r="E6467" i="14"/>
  <c r="E6468" i="14"/>
  <c r="E6469" i="14"/>
  <c r="E6470" i="14"/>
  <c r="E6471" i="14"/>
  <c r="E6472" i="14"/>
  <c r="E6473" i="14"/>
  <c r="E6474" i="14"/>
  <c r="E6475" i="14"/>
  <c r="E6476" i="14"/>
  <c r="E6477" i="14"/>
  <c r="E6478" i="14"/>
  <c r="E6479" i="14"/>
  <c r="E6480" i="14"/>
  <c r="E6481" i="14"/>
  <c r="E6482" i="14"/>
  <c r="E6483" i="14"/>
  <c r="E6484" i="14"/>
  <c r="E6485" i="14"/>
  <c r="E6486" i="14"/>
  <c r="E6487" i="14"/>
  <c r="E6488" i="14"/>
  <c r="E6489" i="14"/>
  <c r="E6490" i="14"/>
  <c r="E6491" i="14"/>
  <c r="E6492" i="14"/>
  <c r="E6493" i="14"/>
  <c r="E6494" i="14"/>
  <c r="E6495" i="14"/>
  <c r="E6496" i="14"/>
  <c r="E6497" i="14"/>
  <c r="E6498" i="14"/>
  <c r="E6499" i="14"/>
  <c r="E6500" i="14"/>
  <c r="E6501" i="14"/>
  <c r="E6502" i="14"/>
  <c r="E6503" i="14"/>
  <c r="E6504" i="14"/>
  <c r="E6505" i="14"/>
  <c r="E6506" i="14"/>
  <c r="E6507" i="14"/>
  <c r="E6508" i="14"/>
  <c r="E6509" i="14"/>
  <c r="E6510" i="14"/>
  <c r="E6511" i="14"/>
  <c r="E6512" i="14"/>
  <c r="E6513" i="14"/>
  <c r="E6514" i="14"/>
  <c r="E6515" i="14"/>
  <c r="E6516" i="14"/>
  <c r="E6517" i="14"/>
  <c r="E6518" i="14"/>
  <c r="E6519" i="14"/>
  <c r="E6520" i="14"/>
  <c r="E6521" i="14"/>
  <c r="E6522" i="14"/>
  <c r="E6523" i="14"/>
  <c r="E6524" i="14"/>
  <c r="E6525" i="14"/>
  <c r="E6526" i="14"/>
  <c r="E6527" i="14"/>
  <c r="E6528" i="14"/>
  <c r="E6529" i="14"/>
  <c r="E6530" i="14"/>
  <c r="E6531" i="14"/>
  <c r="E6532" i="14"/>
  <c r="E6533" i="14"/>
  <c r="E6534" i="14"/>
  <c r="E6535" i="14"/>
  <c r="E6536" i="14"/>
  <c r="E6537" i="14"/>
  <c r="E6538" i="14"/>
  <c r="E6539" i="14"/>
  <c r="E6540" i="14"/>
  <c r="E6541" i="14"/>
  <c r="E6542" i="14"/>
  <c r="E6543" i="14"/>
  <c r="E6544" i="14"/>
  <c r="E6545" i="14"/>
  <c r="E6546" i="14"/>
  <c r="E6547" i="14"/>
  <c r="E6548" i="14"/>
  <c r="E6549" i="14"/>
  <c r="E6550" i="14"/>
  <c r="E6551" i="14"/>
  <c r="E6552" i="14"/>
  <c r="E6553" i="14"/>
  <c r="E6554" i="14"/>
  <c r="E6555" i="14"/>
  <c r="E6556" i="14"/>
  <c r="E6557" i="14"/>
  <c r="E6558" i="14"/>
  <c r="E6559" i="14"/>
  <c r="E6560" i="14"/>
  <c r="E6561" i="14"/>
  <c r="E6562" i="14"/>
  <c r="E6563" i="14"/>
  <c r="E6564" i="14"/>
  <c r="E6565" i="14"/>
  <c r="E6566" i="14"/>
  <c r="E6567" i="14"/>
  <c r="E6568" i="14"/>
  <c r="E6569" i="14"/>
  <c r="E6570" i="14"/>
  <c r="E6571" i="14"/>
  <c r="E6572" i="14"/>
  <c r="E6573" i="14"/>
  <c r="E6574" i="14"/>
  <c r="E6575" i="14"/>
  <c r="E6576" i="14"/>
  <c r="E6577" i="14"/>
  <c r="E6578" i="14"/>
  <c r="E6579" i="14"/>
  <c r="E6580" i="14"/>
  <c r="E6581" i="14"/>
  <c r="E6582" i="14"/>
  <c r="E6583" i="14"/>
  <c r="E6584" i="14"/>
  <c r="E6585" i="14"/>
  <c r="E6586" i="14"/>
  <c r="E6587" i="14"/>
  <c r="E6588" i="14"/>
  <c r="E6589" i="14"/>
  <c r="E6590" i="14"/>
  <c r="E6591" i="14"/>
  <c r="E6592" i="14"/>
  <c r="E6593" i="14"/>
  <c r="E6594" i="14"/>
  <c r="E6595" i="14"/>
  <c r="E6596" i="14"/>
  <c r="E6597" i="14"/>
  <c r="E6598" i="14"/>
  <c r="E6599" i="14"/>
  <c r="E6600" i="14"/>
  <c r="E6601" i="14"/>
  <c r="E6602" i="14"/>
  <c r="E6603" i="14"/>
  <c r="E6604" i="14"/>
  <c r="E6605" i="14"/>
  <c r="E6606" i="14"/>
  <c r="E6607" i="14"/>
  <c r="E6608" i="14"/>
  <c r="E6609" i="14"/>
  <c r="E6610" i="14"/>
  <c r="E6611" i="14"/>
  <c r="E6612" i="14"/>
  <c r="E6613" i="14"/>
  <c r="E6614" i="14"/>
  <c r="E6615" i="14"/>
  <c r="E6616" i="14"/>
  <c r="E6617" i="14"/>
  <c r="E6618" i="14"/>
  <c r="E6619" i="14"/>
  <c r="E6620" i="14"/>
  <c r="E6621" i="14"/>
  <c r="E6622" i="14"/>
  <c r="E6623" i="14"/>
  <c r="E6624" i="14"/>
  <c r="E6625" i="14"/>
  <c r="E6626" i="14"/>
  <c r="E6627" i="14"/>
  <c r="E6628" i="14"/>
  <c r="E6629" i="14"/>
  <c r="E6630" i="14"/>
  <c r="E6631" i="14"/>
  <c r="E6632" i="14"/>
  <c r="E6633" i="14"/>
  <c r="E6634" i="14"/>
  <c r="E6635" i="14"/>
  <c r="E6636" i="14"/>
  <c r="E6637" i="14"/>
  <c r="E6638" i="14"/>
  <c r="E6639" i="14"/>
  <c r="E6640" i="14"/>
  <c r="E6641" i="14"/>
  <c r="E6642" i="14"/>
  <c r="E6643" i="14"/>
  <c r="E6644" i="14"/>
  <c r="E6645" i="14"/>
  <c r="E6646" i="14"/>
  <c r="E6647" i="14"/>
  <c r="E6648" i="14"/>
  <c r="E6649" i="14"/>
  <c r="E6650" i="14"/>
  <c r="E6651" i="14"/>
  <c r="E6652" i="14"/>
  <c r="E6653" i="14"/>
  <c r="E6654" i="14"/>
  <c r="E6655" i="14"/>
  <c r="E6656" i="14"/>
  <c r="E6657" i="14"/>
  <c r="E6658" i="14"/>
  <c r="E6659" i="14"/>
  <c r="E6660" i="14"/>
  <c r="E6661" i="14"/>
  <c r="E6662" i="14"/>
  <c r="E6663" i="14"/>
  <c r="E6664" i="14"/>
  <c r="E6665" i="14"/>
  <c r="E6666" i="14"/>
  <c r="E6667" i="14"/>
  <c r="E6668" i="14"/>
  <c r="E6669" i="14"/>
  <c r="E6670" i="14"/>
  <c r="E6671" i="14"/>
  <c r="E6672" i="14"/>
  <c r="E6673" i="14"/>
  <c r="E6674" i="14"/>
  <c r="E6675" i="14"/>
  <c r="E6676" i="14"/>
  <c r="E6677" i="14"/>
  <c r="E6678" i="14"/>
  <c r="E6679" i="14"/>
  <c r="E6680" i="14"/>
  <c r="E6681" i="14"/>
  <c r="E6682" i="14"/>
  <c r="E6683" i="14"/>
  <c r="E6684" i="14"/>
  <c r="E6685" i="14"/>
  <c r="E6686" i="14"/>
  <c r="E6687" i="14"/>
  <c r="E6688" i="14"/>
  <c r="E6689" i="14"/>
  <c r="E6690" i="14"/>
  <c r="E6691" i="14"/>
  <c r="E6692" i="14"/>
  <c r="E6693" i="14"/>
  <c r="E6694" i="14"/>
  <c r="E6695" i="14"/>
  <c r="E6696" i="14"/>
  <c r="E6697" i="14"/>
  <c r="E6698" i="14"/>
  <c r="E6699" i="14"/>
  <c r="E6700" i="14"/>
  <c r="E6701" i="14"/>
  <c r="E6702" i="14"/>
  <c r="E6703" i="14"/>
  <c r="E6704" i="14"/>
  <c r="E6705" i="14"/>
  <c r="E6706" i="14"/>
  <c r="E6707" i="14"/>
  <c r="E6708" i="14"/>
  <c r="E6709" i="14"/>
  <c r="E6710" i="14"/>
  <c r="E6711" i="14"/>
  <c r="E6712" i="14"/>
  <c r="E6713" i="14"/>
  <c r="E6714" i="14"/>
  <c r="E6715" i="14"/>
  <c r="E6716" i="14"/>
  <c r="E6717" i="14"/>
  <c r="E6718" i="14"/>
  <c r="E6719" i="14"/>
  <c r="E6720" i="14"/>
  <c r="E6721" i="14"/>
  <c r="E6722" i="14"/>
  <c r="E6723" i="14"/>
  <c r="E6724" i="14"/>
  <c r="E6725" i="14"/>
  <c r="E6726" i="14"/>
  <c r="E6727" i="14"/>
  <c r="E6728" i="14"/>
  <c r="E6729" i="14"/>
  <c r="E6730" i="14"/>
  <c r="E6731" i="14"/>
  <c r="E6732" i="14"/>
  <c r="E6733" i="14"/>
  <c r="E6734" i="14"/>
  <c r="E6735" i="14"/>
  <c r="E6736" i="14"/>
  <c r="E6737" i="14"/>
  <c r="E6738" i="14"/>
  <c r="E6739" i="14"/>
  <c r="E6740" i="14"/>
  <c r="E6741" i="14"/>
  <c r="E6742" i="14"/>
  <c r="E6743" i="14"/>
  <c r="E6744" i="14"/>
  <c r="E6745" i="14"/>
  <c r="E6746" i="14"/>
  <c r="E6747" i="14"/>
  <c r="E6748" i="14"/>
  <c r="E6749" i="14"/>
  <c r="E6750" i="14"/>
  <c r="E6751" i="14"/>
  <c r="E6752" i="14"/>
  <c r="E6753" i="14"/>
  <c r="E6754" i="14"/>
  <c r="E6755" i="14"/>
  <c r="E6756" i="14"/>
  <c r="E6757" i="14"/>
  <c r="E6758" i="14"/>
  <c r="E6759" i="14"/>
  <c r="E6760" i="14"/>
  <c r="E6761" i="14"/>
  <c r="E6762" i="14"/>
  <c r="E6763" i="14"/>
  <c r="E6764" i="14"/>
  <c r="E6765" i="14"/>
  <c r="E6766" i="14"/>
  <c r="E6767" i="14"/>
  <c r="E6768" i="14"/>
  <c r="E6769" i="14"/>
  <c r="E6770" i="14"/>
  <c r="E6771" i="14"/>
  <c r="E6772" i="14"/>
  <c r="E6773" i="14"/>
  <c r="E6774" i="14"/>
  <c r="E6775" i="14"/>
  <c r="E6776" i="14"/>
  <c r="E6777" i="14"/>
  <c r="E6778" i="14"/>
  <c r="E6779" i="14"/>
  <c r="E6780" i="14"/>
  <c r="E6781" i="14"/>
  <c r="E6782" i="14"/>
  <c r="E6783" i="14"/>
  <c r="E6784" i="14"/>
  <c r="E6785" i="14"/>
  <c r="E6786" i="14"/>
  <c r="E6787" i="14"/>
  <c r="E6788" i="14"/>
  <c r="E6789" i="14"/>
  <c r="E6790" i="14"/>
  <c r="E6791" i="14"/>
  <c r="E6792" i="14"/>
  <c r="E6793" i="14"/>
  <c r="E6794" i="14"/>
  <c r="E6795" i="14"/>
  <c r="E6796" i="14"/>
  <c r="E6797" i="14"/>
  <c r="E6798" i="14"/>
  <c r="E6799" i="14"/>
  <c r="E6800" i="14"/>
  <c r="E6801" i="14"/>
  <c r="E6802" i="14"/>
  <c r="E6803" i="14"/>
  <c r="E6804" i="14"/>
  <c r="E6805" i="14"/>
  <c r="E6806" i="14"/>
  <c r="E6807" i="14"/>
  <c r="E6808" i="14"/>
  <c r="E6809" i="14"/>
  <c r="E6810" i="14"/>
  <c r="E6811" i="14"/>
  <c r="E6812" i="14"/>
  <c r="E6813" i="14"/>
  <c r="E6814" i="14"/>
  <c r="E6815" i="14"/>
  <c r="E6816" i="14"/>
  <c r="E6817" i="14"/>
  <c r="E6818" i="14"/>
  <c r="E6819" i="14"/>
  <c r="E6820" i="14"/>
  <c r="E6821" i="14"/>
  <c r="E6822" i="14"/>
  <c r="E6823" i="14"/>
  <c r="E6824" i="14"/>
  <c r="E6825" i="14"/>
  <c r="E6826" i="14"/>
  <c r="E6827" i="14"/>
  <c r="E6828" i="14"/>
  <c r="E6829" i="14"/>
  <c r="E6830" i="14"/>
  <c r="E6831" i="14"/>
  <c r="E6832" i="14"/>
  <c r="E6833" i="14"/>
  <c r="E6834" i="14"/>
  <c r="E6835" i="14"/>
  <c r="E6836" i="14"/>
  <c r="E6837" i="14"/>
  <c r="E6838" i="14"/>
  <c r="E6839" i="14"/>
  <c r="E6840" i="14"/>
  <c r="E6841" i="14"/>
  <c r="E6842" i="14"/>
  <c r="E6843" i="14"/>
  <c r="E6844" i="14"/>
  <c r="E6845" i="14"/>
  <c r="E6846" i="14"/>
  <c r="E6847" i="14"/>
  <c r="E6848" i="14"/>
  <c r="E6849" i="14"/>
  <c r="E6850" i="14"/>
  <c r="E6851" i="14"/>
  <c r="E6852" i="14"/>
  <c r="E6853" i="14"/>
  <c r="E6854" i="14"/>
  <c r="E6855" i="14"/>
  <c r="E6856" i="14"/>
  <c r="E6857" i="14"/>
  <c r="E6858" i="14"/>
  <c r="E6859" i="14"/>
  <c r="E6860" i="14"/>
  <c r="E6861" i="14"/>
  <c r="E6862" i="14"/>
  <c r="E6863" i="14"/>
  <c r="E6864" i="14"/>
  <c r="E6865" i="14"/>
  <c r="E6866" i="14"/>
  <c r="E6867" i="14"/>
  <c r="E6868" i="14"/>
  <c r="E6869" i="14"/>
  <c r="E6870" i="14"/>
  <c r="E6871" i="14"/>
  <c r="E6872" i="14"/>
  <c r="E6873" i="14"/>
  <c r="E6874" i="14"/>
  <c r="E6875" i="14"/>
  <c r="E6876" i="14"/>
  <c r="E6877" i="14"/>
  <c r="E6878" i="14"/>
  <c r="E6879" i="14"/>
  <c r="E6880" i="14"/>
  <c r="E6881" i="14"/>
  <c r="E6882" i="14"/>
  <c r="E6883" i="14"/>
  <c r="E6884" i="14"/>
  <c r="E6885" i="14"/>
  <c r="E6886" i="14"/>
  <c r="E6887" i="14"/>
  <c r="E6888" i="14"/>
  <c r="E6889" i="14"/>
  <c r="E6890" i="14"/>
  <c r="E6891" i="14"/>
  <c r="E6892" i="14"/>
  <c r="E6893" i="14"/>
  <c r="E6894" i="14"/>
  <c r="E6895" i="14"/>
  <c r="E6896" i="14"/>
  <c r="E6897" i="14"/>
  <c r="E6898" i="14"/>
  <c r="E6899" i="14"/>
  <c r="E6900" i="14"/>
  <c r="E6901" i="14"/>
  <c r="E6902" i="14"/>
  <c r="E6903" i="14"/>
  <c r="E6904" i="14"/>
  <c r="E6905" i="14"/>
  <c r="E6906" i="14"/>
  <c r="E6907" i="14"/>
  <c r="E6908" i="14"/>
  <c r="E6909" i="14"/>
  <c r="E6910" i="14"/>
  <c r="E6911" i="14"/>
  <c r="E6912" i="14"/>
  <c r="E6913" i="14"/>
  <c r="E6914" i="14"/>
  <c r="E6915" i="14"/>
  <c r="E6916" i="14"/>
  <c r="E6917" i="14"/>
  <c r="E6918" i="14"/>
  <c r="E6919" i="14"/>
  <c r="E6920" i="14"/>
  <c r="E6921" i="14"/>
  <c r="E6922" i="14"/>
  <c r="E6923" i="14"/>
  <c r="E6924" i="14"/>
  <c r="E6925" i="14"/>
  <c r="E6926" i="14"/>
  <c r="E6927" i="14"/>
  <c r="E6928" i="14"/>
  <c r="E6929" i="14"/>
  <c r="E6930" i="14"/>
  <c r="E6931" i="14"/>
  <c r="E6932" i="14"/>
  <c r="E6933" i="14"/>
  <c r="E6934" i="14"/>
  <c r="E6935" i="14"/>
  <c r="E6936" i="14"/>
  <c r="E6937" i="14"/>
  <c r="E6938" i="14"/>
  <c r="E6939" i="14"/>
  <c r="E6940" i="14"/>
  <c r="E6941" i="14"/>
  <c r="E6942" i="14"/>
  <c r="E6943" i="14"/>
  <c r="E6944" i="14"/>
  <c r="E6945" i="14"/>
  <c r="E6946" i="14"/>
  <c r="E6947" i="14"/>
  <c r="E6948" i="14"/>
  <c r="E6949" i="14"/>
  <c r="E6950" i="14"/>
  <c r="E6951" i="14"/>
  <c r="E6952" i="14"/>
  <c r="E6953" i="14"/>
  <c r="E6954" i="14"/>
  <c r="E6955" i="14"/>
  <c r="E6956" i="14"/>
  <c r="E6957" i="14"/>
  <c r="E6958" i="14"/>
  <c r="E6959" i="14"/>
  <c r="E6960" i="14"/>
  <c r="E6961" i="14"/>
  <c r="E6962" i="14"/>
  <c r="E6963" i="14"/>
  <c r="E6964" i="14"/>
  <c r="E6965" i="14"/>
  <c r="E6966" i="14"/>
  <c r="E6967" i="14"/>
  <c r="E6968" i="14"/>
  <c r="E6969" i="14"/>
  <c r="E6970" i="14"/>
  <c r="E6971" i="14"/>
  <c r="E6972" i="14"/>
  <c r="E6973" i="14"/>
  <c r="E6974" i="14"/>
  <c r="E6975" i="14"/>
  <c r="E6976" i="14"/>
  <c r="E6977" i="14"/>
  <c r="E6978" i="14"/>
  <c r="E6979" i="14"/>
  <c r="E6980" i="14"/>
  <c r="E6981" i="14"/>
  <c r="E6982" i="14"/>
  <c r="E6983" i="14"/>
  <c r="E6984" i="14"/>
  <c r="E6985" i="14"/>
  <c r="E6986" i="14"/>
  <c r="E6987" i="14"/>
  <c r="E6988" i="14"/>
  <c r="E6989" i="14"/>
  <c r="E6990" i="14"/>
  <c r="E6991" i="14"/>
  <c r="E6992" i="14"/>
  <c r="E6993" i="14"/>
  <c r="E6994" i="14"/>
  <c r="E6995" i="14"/>
  <c r="E6996" i="14"/>
  <c r="E6997" i="14"/>
  <c r="E6998" i="14"/>
  <c r="E6999" i="14"/>
  <c r="E7000" i="14"/>
  <c r="E7001" i="14"/>
  <c r="E7002" i="14"/>
  <c r="E7003" i="14"/>
  <c r="E7004" i="14"/>
  <c r="E7005" i="14"/>
  <c r="E7006" i="14"/>
  <c r="E7007" i="14"/>
  <c r="E7008" i="14"/>
  <c r="E7009" i="14"/>
  <c r="E7010" i="14"/>
  <c r="E7011" i="14"/>
  <c r="E7012" i="14"/>
  <c r="E7013" i="14"/>
  <c r="E7014" i="14"/>
  <c r="E7015" i="14"/>
  <c r="E7016" i="14"/>
  <c r="E7017" i="14"/>
  <c r="E7018" i="14"/>
  <c r="E7019" i="14"/>
  <c r="E7020" i="14"/>
  <c r="E7021" i="14"/>
  <c r="E7022" i="14"/>
  <c r="E7023" i="14"/>
  <c r="E7024" i="14"/>
  <c r="E7025" i="14"/>
  <c r="E7026" i="14"/>
  <c r="E7027" i="14"/>
  <c r="E7028" i="14"/>
  <c r="E7029" i="14"/>
  <c r="E7030" i="14"/>
  <c r="E7031" i="14"/>
  <c r="E7032" i="14"/>
  <c r="E7033" i="14"/>
  <c r="E7034" i="14"/>
  <c r="E7035" i="14"/>
  <c r="E7036" i="14"/>
  <c r="E7037" i="14"/>
  <c r="E7038" i="14"/>
  <c r="E7039" i="14"/>
  <c r="E7040" i="14"/>
  <c r="E7041" i="14"/>
  <c r="E7042" i="14"/>
  <c r="E7043" i="14"/>
  <c r="E7044" i="14"/>
  <c r="E7045" i="14"/>
  <c r="E7046" i="14"/>
  <c r="E7047" i="14"/>
  <c r="E7048" i="14"/>
  <c r="E7049" i="14"/>
  <c r="E7050" i="14"/>
  <c r="E7051" i="14"/>
  <c r="E7052" i="14"/>
  <c r="E7053" i="14"/>
  <c r="E7054" i="14"/>
  <c r="E7055" i="14"/>
  <c r="E7056" i="14"/>
  <c r="E7057" i="14"/>
  <c r="E7058" i="14"/>
  <c r="E7059" i="14"/>
  <c r="E7060" i="14"/>
  <c r="E7061" i="14"/>
  <c r="E7062" i="14"/>
  <c r="E7063" i="14"/>
  <c r="E7064" i="14"/>
  <c r="E7065" i="14"/>
  <c r="E7066" i="14"/>
  <c r="E7067" i="14"/>
  <c r="E7068" i="14"/>
  <c r="E7069" i="14"/>
  <c r="E7070" i="14"/>
  <c r="E7071" i="14"/>
  <c r="E7072" i="14"/>
  <c r="E7073" i="14"/>
  <c r="E7074" i="14"/>
  <c r="E7075" i="14"/>
  <c r="E7076" i="14"/>
  <c r="E7077" i="14"/>
  <c r="E7078" i="14"/>
  <c r="E7079" i="14"/>
  <c r="E7080" i="14"/>
  <c r="E7081" i="14"/>
  <c r="E7082" i="14"/>
  <c r="E7083" i="14"/>
  <c r="E7084" i="14"/>
  <c r="E7085" i="14"/>
  <c r="E7086" i="14"/>
  <c r="E7087" i="14"/>
  <c r="E7088" i="14"/>
  <c r="E7089" i="14"/>
  <c r="E7090" i="14"/>
  <c r="E7091" i="14"/>
  <c r="E7092" i="14"/>
  <c r="E7093" i="14"/>
  <c r="E7094" i="14"/>
  <c r="E7095" i="14"/>
  <c r="E7096" i="14"/>
  <c r="E7097" i="14"/>
  <c r="E7098" i="14"/>
  <c r="E7099" i="14"/>
  <c r="E7100" i="14"/>
  <c r="E7101" i="14"/>
  <c r="E7102" i="14"/>
  <c r="E7103" i="14"/>
  <c r="E7104" i="14"/>
  <c r="E7105" i="14"/>
  <c r="E7106" i="14"/>
  <c r="E7107" i="14"/>
  <c r="E7108" i="14"/>
  <c r="E7109" i="14"/>
  <c r="E7110" i="14"/>
  <c r="E7111" i="14"/>
  <c r="E7112" i="14"/>
  <c r="E7113" i="14"/>
  <c r="E7114" i="14"/>
  <c r="E7115" i="14"/>
  <c r="E7116" i="14"/>
  <c r="E7117" i="14"/>
  <c r="E7118" i="14"/>
  <c r="E7119" i="14"/>
  <c r="E7120" i="14"/>
  <c r="E7121" i="14"/>
  <c r="E7122" i="14"/>
  <c r="E7123" i="14"/>
  <c r="E7124" i="14"/>
  <c r="E7125" i="14"/>
  <c r="E7126" i="14"/>
  <c r="E7127" i="14"/>
  <c r="E7128" i="14"/>
  <c r="E7129" i="14"/>
  <c r="E7130" i="14"/>
  <c r="E7131" i="14"/>
  <c r="E7132" i="14"/>
  <c r="E7133" i="14"/>
  <c r="E7134" i="14"/>
  <c r="E7135" i="14"/>
  <c r="E7136" i="14"/>
  <c r="E7137" i="14"/>
  <c r="E7138" i="14"/>
  <c r="E7139" i="14"/>
  <c r="E7140" i="14"/>
  <c r="E7141" i="14"/>
  <c r="E7142" i="14"/>
  <c r="E7143" i="14"/>
  <c r="E7144" i="14"/>
  <c r="E7145" i="14"/>
  <c r="E7146" i="14"/>
  <c r="E7147" i="14"/>
  <c r="E7148" i="14"/>
  <c r="E7149" i="14"/>
  <c r="E7150" i="14"/>
  <c r="E7151" i="14"/>
  <c r="E7152" i="14"/>
  <c r="E7153" i="14"/>
  <c r="E7154" i="14"/>
  <c r="E7155" i="14"/>
  <c r="E7156" i="14"/>
  <c r="E7157" i="14"/>
  <c r="E7158" i="14"/>
  <c r="E7159" i="14"/>
  <c r="E7160" i="14"/>
  <c r="E7161" i="14"/>
  <c r="E7162" i="14"/>
  <c r="E7163" i="14"/>
  <c r="E7164" i="14"/>
  <c r="E7165" i="14"/>
  <c r="E7166" i="14"/>
  <c r="E7167" i="14"/>
  <c r="E7168" i="14"/>
  <c r="E7169" i="14"/>
  <c r="E7170" i="14"/>
  <c r="E7171" i="14"/>
  <c r="E7172" i="14"/>
  <c r="E7173" i="14"/>
  <c r="E7174" i="14"/>
  <c r="E7175" i="14"/>
  <c r="E7176" i="14"/>
  <c r="E7177" i="14"/>
  <c r="E7178" i="14"/>
  <c r="E7179" i="14"/>
  <c r="E7180" i="14"/>
  <c r="E7181" i="14"/>
  <c r="E7182" i="14"/>
  <c r="E7183" i="14"/>
  <c r="E7184" i="14"/>
  <c r="E7185" i="14"/>
  <c r="E7186" i="14"/>
  <c r="E7187" i="14"/>
  <c r="E7188" i="14"/>
  <c r="E7189" i="14"/>
  <c r="E7190" i="14"/>
  <c r="E7191" i="14"/>
  <c r="E7192" i="14"/>
  <c r="E7193" i="14"/>
  <c r="E7194" i="14"/>
  <c r="E7195" i="14"/>
  <c r="E7196" i="14"/>
  <c r="E7197" i="14"/>
  <c r="E7198" i="14"/>
  <c r="E7199" i="14"/>
  <c r="E7200" i="14"/>
  <c r="E7201" i="14"/>
  <c r="E7202" i="14"/>
  <c r="E7203" i="14"/>
  <c r="E7204" i="14"/>
  <c r="E7205" i="14"/>
  <c r="E7206" i="14"/>
  <c r="E7207" i="14"/>
  <c r="E7208" i="14"/>
  <c r="E7209" i="14"/>
  <c r="E7210" i="14"/>
  <c r="E7211" i="14"/>
  <c r="E7212" i="14"/>
  <c r="E7213" i="14"/>
  <c r="E7214" i="14"/>
  <c r="E7215" i="14"/>
  <c r="E7216" i="14"/>
  <c r="E7217" i="14"/>
  <c r="E7218" i="14"/>
  <c r="E7219" i="14"/>
  <c r="E7220" i="14"/>
  <c r="E7221" i="14"/>
  <c r="E7222" i="14"/>
  <c r="E7223" i="14"/>
  <c r="E7224" i="14"/>
  <c r="E7225" i="14"/>
  <c r="E7226" i="14"/>
  <c r="E7227" i="14"/>
  <c r="E7228" i="14"/>
  <c r="E7229" i="14"/>
  <c r="E7230" i="14"/>
  <c r="E7231" i="14"/>
  <c r="E7232" i="14"/>
  <c r="E7233" i="14"/>
  <c r="E7234" i="14"/>
  <c r="E7235" i="14"/>
  <c r="E7236" i="14"/>
  <c r="E7237" i="14"/>
  <c r="E7238" i="14"/>
  <c r="E7239" i="14"/>
  <c r="E7240" i="14"/>
  <c r="E7241" i="14"/>
  <c r="E7242" i="14"/>
  <c r="E7243" i="14"/>
  <c r="E7244" i="14"/>
  <c r="E7245" i="14"/>
  <c r="E7246" i="14"/>
  <c r="E7247" i="14"/>
  <c r="E7248" i="14"/>
  <c r="E7249" i="14"/>
  <c r="E7250" i="14"/>
  <c r="E7251" i="14"/>
  <c r="E7252" i="14"/>
  <c r="E7253" i="14"/>
  <c r="E7254" i="14"/>
  <c r="E7255" i="14"/>
  <c r="E7256" i="14"/>
  <c r="E7257" i="14"/>
  <c r="E7258" i="14"/>
  <c r="E7259" i="14"/>
  <c r="E7260" i="14"/>
  <c r="E7261" i="14"/>
  <c r="E7262" i="14"/>
  <c r="E7263" i="14"/>
  <c r="E7264" i="14"/>
  <c r="E7265" i="14"/>
  <c r="E7266" i="14"/>
  <c r="E7267" i="14"/>
  <c r="E7268" i="14"/>
  <c r="E7269" i="14"/>
  <c r="E7270" i="14"/>
  <c r="E7271" i="14"/>
  <c r="E7272" i="14"/>
  <c r="E7273" i="14"/>
  <c r="E7274" i="14"/>
  <c r="E7275" i="14"/>
  <c r="E7276" i="14"/>
  <c r="E7277" i="14"/>
  <c r="E7278" i="14"/>
  <c r="E7279" i="14"/>
  <c r="E7280" i="14"/>
  <c r="E7281" i="14"/>
  <c r="E7282" i="14"/>
  <c r="E7283" i="14"/>
  <c r="E7284" i="14"/>
  <c r="E7285" i="14"/>
  <c r="E7286" i="14"/>
  <c r="E7287" i="14"/>
  <c r="E7288" i="14"/>
  <c r="E7289" i="14"/>
  <c r="E7290" i="14"/>
  <c r="E7291" i="14"/>
  <c r="E7292" i="14"/>
  <c r="E7293" i="14"/>
  <c r="E7294" i="14"/>
  <c r="E7295" i="14"/>
  <c r="E7296" i="14"/>
  <c r="E7297" i="14"/>
  <c r="E7298" i="14"/>
  <c r="E7299" i="14"/>
  <c r="E7300" i="14"/>
  <c r="E7301" i="14"/>
  <c r="E7302" i="14"/>
  <c r="E7303" i="14"/>
  <c r="E7304" i="14"/>
  <c r="E7305" i="14"/>
  <c r="E7306" i="14"/>
  <c r="E7307" i="14"/>
  <c r="E7308" i="14"/>
  <c r="E7309" i="14"/>
  <c r="E7310" i="14"/>
  <c r="E7311" i="14"/>
  <c r="E7312" i="14"/>
  <c r="E7313" i="14"/>
  <c r="E7314" i="14"/>
  <c r="E7315" i="14"/>
  <c r="E7316" i="14"/>
  <c r="E7317" i="14"/>
  <c r="E7318" i="14"/>
  <c r="E7319" i="14"/>
  <c r="E7320" i="14"/>
  <c r="E7321" i="14"/>
  <c r="E7322" i="14"/>
  <c r="E7323" i="14"/>
  <c r="E7324" i="14"/>
  <c r="E7325" i="14"/>
  <c r="E7326" i="14"/>
  <c r="E7327" i="14"/>
  <c r="E7328" i="14"/>
  <c r="E7329" i="14"/>
  <c r="E7330" i="14"/>
  <c r="E7331" i="14"/>
  <c r="E7332" i="14"/>
  <c r="E7333" i="14"/>
  <c r="E7334" i="14"/>
  <c r="E7335" i="14"/>
  <c r="E7336" i="14"/>
  <c r="E7337" i="14"/>
  <c r="E7338" i="14"/>
  <c r="E7339" i="14"/>
  <c r="E7340" i="14"/>
  <c r="E7341" i="14"/>
  <c r="E7342" i="14"/>
  <c r="E7343" i="14"/>
  <c r="E7344" i="14"/>
  <c r="E7345" i="14"/>
  <c r="E7346" i="14"/>
  <c r="E7347" i="14"/>
  <c r="E7348" i="14"/>
  <c r="E7349" i="14"/>
  <c r="E7350" i="14"/>
  <c r="E7351" i="14"/>
  <c r="E7352" i="14"/>
  <c r="E7353" i="14"/>
  <c r="E7354" i="14"/>
  <c r="E7355" i="14"/>
  <c r="E7356" i="14"/>
  <c r="E7357" i="14"/>
  <c r="E7358" i="14"/>
  <c r="E7359" i="14"/>
  <c r="E7360" i="14"/>
  <c r="E7361" i="14"/>
  <c r="E7362" i="14"/>
  <c r="E7363" i="14"/>
  <c r="E7364" i="14"/>
  <c r="E7365" i="14"/>
  <c r="E7366" i="14"/>
  <c r="E7367" i="14"/>
  <c r="E7368" i="14"/>
  <c r="E7369" i="14"/>
  <c r="E7370" i="14"/>
  <c r="E7371" i="14"/>
  <c r="E7372" i="14"/>
  <c r="E7373" i="14"/>
  <c r="E7374" i="14"/>
  <c r="E7375" i="14"/>
  <c r="E7376" i="14"/>
  <c r="E7377" i="14"/>
  <c r="E7378" i="14"/>
  <c r="E7379" i="14"/>
  <c r="E7380" i="14"/>
  <c r="E7381" i="14"/>
  <c r="E7382" i="14"/>
  <c r="E7383" i="14"/>
  <c r="E7384" i="14"/>
  <c r="E7385" i="14"/>
  <c r="E7386" i="14"/>
  <c r="E7387" i="14"/>
  <c r="E7388" i="14"/>
  <c r="E7389" i="14"/>
  <c r="E7390" i="14"/>
  <c r="E7391" i="14"/>
  <c r="E7392" i="14"/>
  <c r="E7393" i="14"/>
  <c r="E7394" i="14"/>
  <c r="E7395" i="14"/>
  <c r="E7396" i="14"/>
  <c r="E7397" i="14"/>
  <c r="E7398" i="14"/>
  <c r="E7399" i="14"/>
  <c r="E7400" i="14"/>
  <c r="E7401" i="14"/>
  <c r="E7402" i="14"/>
  <c r="E7403" i="14"/>
  <c r="E7404" i="14"/>
  <c r="E7405" i="14"/>
  <c r="E7406" i="14"/>
  <c r="E7407" i="14"/>
  <c r="E7408" i="14"/>
  <c r="E7409" i="14"/>
  <c r="E7410" i="14"/>
  <c r="E7411" i="14"/>
  <c r="E7412" i="14"/>
  <c r="E7413" i="14"/>
  <c r="E7414" i="14"/>
  <c r="E7415" i="14"/>
  <c r="E7416" i="14"/>
  <c r="E7417" i="14"/>
  <c r="E7418" i="14"/>
  <c r="E7419" i="14"/>
  <c r="E7420" i="14"/>
  <c r="E7421" i="14"/>
  <c r="E7422" i="14"/>
  <c r="E7423" i="14"/>
  <c r="E7424" i="14"/>
  <c r="E7425" i="14"/>
  <c r="E7426" i="14"/>
  <c r="E7427" i="14"/>
  <c r="E7428" i="14"/>
  <c r="E7429" i="14"/>
  <c r="E7430" i="14"/>
  <c r="E7431" i="14"/>
  <c r="E7432" i="14"/>
  <c r="E7433" i="14"/>
  <c r="E7434" i="14"/>
  <c r="E7435" i="14"/>
  <c r="E7436" i="14"/>
  <c r="E7437" i="14"/>
  <c r="E7438" i="14"/>
  <c r="E7439" i="14"/>
  <c r="E7440" i="14"/>
  <c r="E7441" i="14"/>
  <c r="E7442" i="14"/>
  <c r="E7443" i="14"/>
  <c r="E7444" i="14"/>
  <c r="E7445" i="14"/>
  <c r="E7446" i="14"/>
  <c r="E7447" i="14"/>
  <c r="E7448" i="14"/>
  <c r="E7449" i="14"/>
  <c r="E7450" i="14"/>
  <c r="E7451" i="14"/>
  <c r="E7452" i="14"/>
  <c r="E7453" i="14"/>
  <c r="E7454" i="14"/>
  <c r="E7455" i="14"/>
  <c r="E7456" i="14"/>
  <c r="E7457" i="14"/>
  <c r="E7458" i="14"/>
  <c r="E7459" i="14"/>
  <c r="E7460" i="14"/>
  <c r="E7461" i="14"/>
  <c r="E7462" i="14"/>
  <c r="E7463" i="14"/>
  <c r="E7464" i="14"/>
  <c r="E7465" i="14"/>
  <c r="E7466" i="14"/>
  <c r="E7467" i="14"/>
  <c r="E7468" i="14"/>
  <c r="E7469" i="14"/>
  <c r="E7470" i="14"/>
  <c r="E7471" i="14"/>
  <c r="E7472" i="14"/>
  <c r="E7473" i="14"/>
  <c r="E7474" i="14"/>
  <c r="E7475" i="14"/>
  <c r="E7476" i="14"/>
  <c r="E7477" i="14"/>
  <c r="E7478" i="14"/>
  <c r="E7479" i="14"/>
  <c r="E7480" i="14"/>
  <c r="E7481" i="14"/>
  <c r="E7482" i="14"/>
  <c r="E7483" i="14"/>
  <c r="E7484" i="14"/>
  <c r="E7485" i="14"/>
  <c r="E7486" i="14"/>
  <c r="E7487" i="14"/>
  <c r="E7488" i="14"/>
  <c r="E7489" i="14"/>
  <c r="E7490" i="14"/>
  <c r="E7491" i="14"/>
  <c r="E7492" i="14"/>
  <c r="E7493" i="14"/>
  <c r="E7494" i="14"/>
  <c r="E7495" i="14"/>
  <c r="E7496" i="14"/>
  <c r="E7497" i="14"/>
  <c r="E7498" i="14"/>
  <c r="E7499" i="14"/>
  <c r="E7500" i="14"/>
  <c r="E7501" i="14"/>
  <c r="E7502" i="14"/>
  <c r="E7503" i="14"/>
  <c r="E7504" i="14"/>
  <c r="E7505" i="14"/>
  <c r="E7506" i="14"/>
  <c r="E7507" i="14"/>
  <c r="E7508" i="14"/>
  <c r="E7509" i="14"/>
  <c r="E7510" i="14"/>
  <c r="E7511" i="14"/>
  <c r="E7512" i="14"/>
  <c r="E7513" i="14"/>
  <c r="E7514" i="14"/>
  <c r="E7515" i="14"/>
  <c r="E7516" i="14"/>
  <c r="E7517" i="14"/>
  <c r="E7518" i="14"/>
  <c r="E7519" i="14"/>
  <c r="E7520" i="14"/>
  <c r="E7521" i="14"/>
  <c r="E7522" i="14"/>
  <c r="E7523" i="14"/>
  <c r="E7524" i="14"/>
  <c r="E7525" i="14"/>
  <c r="E7526" i="14"/>
  <c r="E7527" i="14"/>
  <c r="E7528" i="14"/>
  <c r="E7529" i="14"/>
  <c r="E7530" i="14"/>
  <c r="E7531" i="14"/>
  <c r="E7532" i="14"/>
  <c r="E7533" i="14"/>
  <c r="E7534" i="14"/>
  <c r="E7535" i="14"/>
  <c r="E7536" i="14"/>
  <c r="E7537" i="14"/>
  <c r="E7538" i="14"/>
  <c r="E7539" i="14"/>
  <c r="E7540" i="14"/>
  <c r="E7541" i="14"/>
  <c r="E7542" i="14"/>
  <c r="E7543" i="14"/>
  <c r="E7544" i="14"/>
  <c r="E7545" i="14"/>
  <c r="E7546" i="14"/>
  <c r="E7547" i="14"/>
  <c r="E7548" i="14"/>
  <c r="E7549" i="14"/>
  <c r="E7550" i="14"/>
  <c r="E7551" i="14"/>
  <c r="E7552" i="14"/>
  <c r="E7553" i="14"/>
  <c r="E7554" i="14"/>
  <c r="E7555" i="14"/>
  <c r="E7556" i="14"/>
  <c r="E7557" i="14"/>
  <c r="E7558" i="14"/>
  <c r="E7559" i="14"/>
  <c r="E7560" i="14"/>
  <c r="E7561" i="14"/>
  <c r="E7562" i="14"/>
  <c r="E7563" i="14"/>
  <c r="E7564" i="14"/>
  <c r="E7565" i="14"/>
  <c r="E7566" i="14"/>
  <c r="E7567" i="14"/>
  <c r="E7568" i="14"/>
  <c r="E7569" i="14"/>
  <c r="E7570" i="14"/>
  <c r="E7571" i="14"/>
  <c r="E7572" i="14"/>
  <c r="E7573" i="14"/>
  <c r="E7574" i="14"/>
  <c r="E7575" i="14"/>
  <c r="E7576" i="14"/>
  <c r="E7577" i="14"/>
  <c r="E7578" i="14"/>
  <c r="E7579" i="14"/>
  <c r="E7580" i="14"/>
  <c r="E7581" i="14"/>
  <c r="E7582" i="14"/>
  <c r="E7583" i="14"/>
  <c r="E7584" i="14"/>
  <c r="E7585" i="14"/>
  <c r="E7586" i="14"/>
  <c r="E7587" i="14"/>
  <c r="E7588" i="14"/>
  <c r="E7589" i="14"/>
  <c r="E7590" i="14"/>
  <c r="E7591" i="14"/>
  <c r="E7592" i="14"/>
  <c r="E7593" i="14"/>
  <c r="E7594" i="14"/>
  <c r="E7595" i="14"/>
  <c r="E7596" i="14"/>
  <c r="E7597" i="14"/>
  <c r="E7598" i="14"/>
  <c r="E7599" i="14"/>
  <c r="E7600" i="14"/>
  <c r="E7601" i="14"/>
  <c r="E7602" i="14"/>
  <c r="E7603" i="14"/>
  <c r="E7604" i="14"/>
  <c r="E7605" i="14"/>
  <c r="E7606" i="14"/>
  <c r="E7607" i="14"/>
  <c r="E7608" i="14"/>
  <c r="E7609" i="14"/>
  <c r="E7610" i="14"/>
  <c r="E7611" i="14"/>
  <c r="E7612" i="14"/>
  <c r="E7613" i="14"/>
  <c r="E7614" i="14"/>
  <c r="E7615" i="14"/>
  <c r="E7616" i="14"/>
  <c r="E7617" i="14"/>
  <c r="E7618" i="14"/>
  <c r="E7619" i="14"/>
  <c r="E7620" i="14"/>
  <c r="E7621" i="14"/>
  <c r="E7622" i="14"/>
  <c r="E7623" i="14"/>
  <c r="E7624" i="14"/>
  <c r="E7625" i="14"/>
  <c r="E7626" i="14"/>
  <c r="E7627" i="14"/>
  <c r="E7628" i="14"/>
  <c r="E7629" i="14"/>
  <c r="E7630" i="14"/>
  <c r="E7631" i="14"/>
  <c r="E7632" i="14"/>
  <c r="E7633" i="14"/>
  <c r="E7634" i="14"/>
  <c r="E7635" i="14"/>
  <c r="E7636" i="14"/>
  <c r="E7637" i="14"/>
  <c r="E7638" i="14"/>
  <c r="E7639" i="14"/>
  <c r="E7640" i="14"/>
  <c r="E7641" i="14"/>
  <c r="E7642" i="14"/>
  <c r="E7643" i="14"/>
  <c r="E7644" i="14"/>
  <c r="E7645" i="14"/>
  <c r="E7646" i="14"/>
  <c r="E7647" i="14"/>
  <c r="E7648" i="14"/>
  <c r="E7649" i="14"/>
  <c r="E7650" i="14"/>
  <c r="E7651" i="14"/>
  <c r="E7652" i="14"/>
  <c r="E7653" i="14"/>
  <c r="E7654" i="14"/>
  <c r="E7655" i="14"/>
  <c r="E7656" i="14"/>
  <c r="E7657" i="14"/>
  <c r="E7658" i="14"/>
  <c r="E7659" i="14"/>
  <c r="E7660" i="14"/>
  <c r="E7661" i="14"/>
  <c r="E7662" i="14"/>
  <c r="E7663" i="14"/>
  <c r="E7664" i="14"/>
  <c r="E7665" i="14"/>
  <c r="E7666" i="14"/>
  <c r="E7667" i="14"/>
  <c r="E7668" i="14"/>
  <c r="E7669" i="14"/>
  <c r="E7670" i="14"/>
  <c r="E7671" i="14"/>
  <c r="E7672" i="14"/>
  <c r="E7673" i="14"/>
  <c r="E7674" i="14"/>
  <c r="E7675" i="14"/>
  <c r="E7676" i="14"/>
  <c r="E7677" i="14"/>
  <c r="E7678" i="14"/>
  <c r="E7679" i="14"/>
  <c r="E7680" i="14"/>
  <c r="E7681" i="14"/>
  <c r="E7682" i="14"/>
  <c r="E7683" i="14"/>
  <c r="E7684" i="14"/>
  <c r="E7685" i="14"/>
  <c r="E7686" i="14"/>
  <c r="E7687" i="14"/>
  <c r="E7688" i="14"/>
  <c r="E7689" i="14"/>
  <c r="E7690" i="14"/>
  <c r="E7691" i="14"/>
  <c r="E7692" i="14"/>
  <c r="E7693" i="14"/>
  <c r="E7694" i="14"/>
  <c r="E7695" i="14"/>
  <c r="E7696" i="14"/>
  <c r="E7697" i="14"/>
  <c r="E7698" i="14"/>
  <c r="E7699" i="14"/>
  <c r="E7700" i="14"/>
  <c r="E7701" i="14"/>
  <c r="E7702" i="14"/>
  <c r="E7703" i="14"/>
  <c r="E7704" i="14"/>
  <c r="E7705" i="14"/>
  <c r="E7706" i="14"/>
  <c r="E7707" i="14"/>
  <c r="E7708" i="14"/>
  <c r="E7709" i="14"/>
  <c r="E7710" i="14"/>
  <c r="E7711" i="14"/>
  <c r="E7712" i="14"/>
  <c r="E7713" i="14"/>
  <c r="E7714" i="14"/>
  <c r="E7715" i="14"/>
  <c r="E7716" i="14"/>
  <c r="E7717" i="14"/>
  <c r="E7718" i="14"/>
  <c r="E7719" i="14"/>
  <c r="E7720" i="14"/>
  <c r="E7721" i="14"/>
  <c r="E7722" i="14"/>
  <c r="E7723" i="14"/>
  <c r="E7724" i="14"/>
  <c r="E7725" i="14"/>
  <c r="E7726" i="14"/>
  <c r="E7727" i="14"/>
  <c r="E7728" i="14"/>
  <c r="E7729" i="14"/>
  <c r="E7730" i="14"/>
  <c r="E7731" i="14"/>
  <c r="E7732" i="14"/>
  <c r="E7733" i="14"/>
  <c r="E7734" i="14"/>
  <c r="E7735" i="14"/>
  <c r="E7736" i="14"/>
  <c r="E7737" i="14"/>
  <c r="E7738" i="14"/>
  <c r="E7739" i="14"/>
  <c r="E7740" i="14"/>
  <c r="E7741" i="14"/>
  <c r="E7742" i="14"/>
  <c r="E7743" i="14"/>
  <c r="E7744" i="14"/>
  <c r="E7745" i="14"/>
  <c r="E7746" i="14"/>
  <c r="E7747" i="14"/>
  <c r="E7748" i="14"/>
  <c r="E7749" i="14"/>
  <c r="E7750" i="14"/>
  <c r="E7751" i="14"/>
  <c r="E7752" i="14"/>
  <c r="E7753" i="14"/>
  <c r="E7754" i="14"/>
  <c r="E7755" i="14"/>
  <c r="E7756" i="14"/>
  <c r="E7757" i="14"/>
  <c r="E7758" i="14"/>
  <c r="E7759" i="14"/>
  <c r="E7760" i="14"/>
  <c r="E7761" i="14"/>
  <c r="E7762" i="14"/>
  <c r="E7763" i="14"/>
  <c r="E7764" i="14"/>
  <c r="E7765" i="14"/>
  <c r="E7766" i="14"/>
  <c r="E7767" i="14"/>
  <c r="E7768" i="14"/>
  <c r="E7769" i="14"/>
  <c r="E7770" i="14"/>
  <c r="E7771" i="14"/>
  <c r="E7772" i="14"/>
  <c r="E7773" i="14"/>
  <c r="E7774" i="14"/>
  <c r="E7775" i="14"/>
  <c r="E7776" i="14"/>
  <c r="E7777" i="14"/>
  <c r="E7778" i="14"/>
  <c r="E7779" i="14"/>
  <c r="E7780" i="14"/>
  <c r="E7781" i="14"/>
  <c r="E7782" i="14"/>
  <c r="E7783" i="14"/>
  <c r="E7784" i="14"/>
  <c r="E7785" i="14"/>
  <c r="E7786" i="14"/>
  <c r="E7787" i="14"/>
  <c r="E7788" i="14"/>
  <c r="E7789" i="14"/>
  <c r="E7790" i="14"/>
  <c r="E7791" i="14"/>
  <c r="E7792" i="14"/>
  <c r="E7793" i="14"/>
  <c r="E7794" i="14"/>
  <c r="E7795" i="14"/>
  <c r="E7796" i="14"/>
  <c r="E7797" i="14"/>
  <c r="E7798" i="14"/>
  <c r="E7799" i="14"/>
  <c r="E7800" i="14"/>
  <c r="E7801" i="14"/>
  <c r="E7802" i="14"/>
  <c r="E7803" i="14"/>
  <c r="E7804" i="14"/>
  <c r="E7805" i="14"/>
  <c r="E7806" i="14"/>
  <c r="E7807" i="14"/>
  <c r="E7808" i="14"/>
  <c r="E7809" i="14"/>
  <c r="E7810" i="14"/>
  <c r="E7811" i="14"/>
  <c r="E7812" i="14"/>
  <c r="E7813" i="14"/>
  <c r="E7814" i="14"/>
  <c r="E7815" i="14"/>
  <c r="E7816" i="14"/>
  <c r="E7817" i="14"/>
  <c r="E7818" i="14"/>
  <c r="E7819" i="14"/>
  <c r="E7820" i="14"/>
  <c r="E7821" i="14"/>
  <c r="E7822" i="14"/>
  <c r="E7823" i="14"/>
  <c r="E7824" i="14"/>
  <c r="E7825" i="14"/>
  <c r="E7826" i="14"/>
  <c r="E7827" i="14"/>
  <c r="E7828" i="14"/>
  <c r="E7829" i="14"/>
  <c r="E7830" i="14"/>
  <c r="E7831" i="14"/>
  <c r="E7832" i="14"/>
  <c r="E7833" i="14"/>
  <c r="E7834" i="14"/>
  <c r="E7835" i="14"/>
  <c r="E7836" i="14"/>
  <c r="E7837" i="14"/>
  <c r="E7838" i="14"/>
  <c r="E7839" i="14"/>
  <c r="E7840" i="14"/>
  <c r="E7841" i="14"/>
  <c r="E7842" i="14"/>
  <c r="E7843" i="14"/>
  <c r="E7844" i="14"/>
  <c r="E7845" i="14"/>
  <c r="E7846" i="14"/>
  <c r="E7847" i="14"/>
  <c r="E7848" i="14"/>
  <c r="E7849" i="14"/>
  <c r="E7850" i="14"/>
  <c r="E7851" i="14"/>
  <c r="E7852" i="14"/>
  <c r="E7853" i="14"/>
  <c r="E7854" i="14"/>
  <c r="E7855" i="14"/>
  <c r="E7856" i="14"/>
  <c r="E7857" i="14"/>
  <c r="E7858" i="14"/>
  <c r="E7859" i="14"/>
  <c r="E7860" i="14"/>
  <c r="E7861" i="14"/>
  <c r="E7862" i="14"/>
  <c r="E7863" i="14"/>
  <c r="E7864" i="14"/>
  <c r="E7865" i="14"/>
  <c r="E7866" i="14"/>
  <c r="E7867" i="14"/>
  <c r="E7868" i="14"/>
  <c r="E7869" i="14"/>
  <c r="E7870" i="14"/>
  <c r="E7871" i="14"/>
  <c r="E7872" i="14"/>
  <c r="E7873" i="14"/>
  <c r="E7874" i="14"/>
  <c r="E7875" i="14"/>
  <c r="E7876" i="14"/>
  <c r="E7877" i="14"/>
  <c r="E7878" i="14"/>
  <c r="E7879" i="14"/>
  <c r="E7880" i="14"/>
  <c r="E7881" i="14"/>
  <c r="E7882" i="14"/>
  <c r="E7883" i="14"/>
  <c r="E7884" i="14"/>
  <c r="E7885" i="14"/>
  <c r="E7886" i="14"/>
  <c r="E7887" i="14"/>
  <c r="E7888" i="14"/>
  <c r="E7889" i="14"/>
  <c r="E7890" i="14"/>
  <c r="E7891" i="14"/>
  <c r="E7892" i="14"/>
  <c r="E7893" i="14"/>
  <c r="E7894" i="14"/>
  <c r="E7895" i="14"/>
  <c r="E7896" i="14"/>
  <c r="E7897" i="14"/>
  <c r="E7898" i="14"/>
  <c r="E7899" i="14"/>
  <c r="E7900" i="14"/>
  <c r="E7901" i="14"/>
  <c r="E7902" i="14"/>
  <c r="E7903" i="14"/>
  <c r="E7904" i="14"/>
  <c r="E7905" i="14"/>
  <c r="E7906" i="14"/>
  <c r="E7907" i="14"/>
  <c r="E7908" i="14"/>
  <c r="E7909" i="14"/>
  <c r="E7910" i="14"/>
  <c r="E7911" i="14"/>
  <c r="E7912" i="14"/>
  <c r="E7913" i="14"/>
  <c r="E7914" i="14"/>
  <c r="E7915" i="14"/>
  <c r="E7916" i="14"/>
  <c r="E7917" i="14"/>
  <c r="E7918" i="14"/>
  <c r="E7919" i="14"/>
  <c r="E7920" i="14"/>
  <c r="E7921" i="14"/>
  <c r="E7922" i="14"/>
  <c r="E7923" i="14"/>
  <c r="E7924" i="14"/>
  <c r="E7925" i="14"/>
  <c r="E7926" i="14"/>
  <c r="E7927" i="14"/>
  <c r="E7928" i="14"/>
  <c r="E7929" i="14"/>
  <c r="E7930" i="14"/>
  <c r="E7931" i="14"/>
  <c r="E7932" i="14"/>
  <c r="E7933" i="14"/>
  <c r="E7934" i="14"/>
  <c r="E7935" i="14"/>
  <c r="E7936" i="14"/>
  <c r="E7937" i="14"/>
  <c r="E7938" i="14"/>
  <c r="E7939" i="14"/>
  <c r="E7940" i="14"/>
  <c r="E7941" i="14"/>
  <c r="E7942" i="14"/>
  <c r="E7943" i="14"/>
  <c r="E7944" i="14"/>
  <c r="E7945" i="14"/>
  <c r="E7946" i="14"/>
  <c r="E7947" i="14"/>
  <c r="E7948" i="14"/>
  <c r="E7949" i="14"/>
  <c r="E7950" i="14"/>
  <c r="E7951" i="14"/>
  <c r="E7952" i="14"/>
  <c r="E7953" i="14"/>
  <c r="E7954" i="14"/>
  <c r="E7955" i="14"/>
  <c r="E7956" i="14"/>
  <c r="E7957" i="14"/>
  <c r="E7958" i="14"/>
  <c r="E7959" i="14"/>
  <c r="E7960" i="14"/>
  <c r="E7961" i="14"/>
  <c r="E7962" i="14"/>
  <c r="E7963" i="14"/>
  <c r="E7964" i="14"/>
  <c r="E7965" i="14"/>
  <c r="E7966" i="14"/>
  <c r="E7967" i="14"/>
  <c r="E7968" i="14"/>
  <c r="E7969" i="14"/>
  <c r="E7970" i="14"/>
  <c r="E7971" i="14"/>
  <c r="E7972" i="14"/>
  <c r="E7973" i="14"/>
  <c r="E7974" i="14"/>
  <c r="E7975" i="14"/>
  <c r="E7976" i="14"/>
  <c r="E7977" i="14"/>
  <c r="E7978" i="14"/>
  <c r="E7979" i="14"/>
  <c r="E7980" i="14"/>
  <c r="E7981" i="14"/>
  <c r="E7982" i="14"/>
  <c r="E7983" i="14"/>
  <c r="E7984" i="14"/>
  <c r="E7985" i="14"/>
  <c r="E7986" i="14"/>
  <c r="E7987" i="14"/>
  <c r="E7988" i="14"/>
  <c r="E7989" i="14"/>
  <c r="E7990" i="14"/>
  <c r="E7991" i="14"/>
  <c r="E7992" i="14"/>
  <c r="E7993" i="14"/>
  <c r="E7994" i="14"/>
  <c r="E7995" i="14"/>
  <c r="E7996" i="14"/>
  <c r="E7997" i="14"/>
  <c r="E7998" i="14"/>
  <c r="E7999" i="14"/>
  <c r="E8000" i="14"/>
  <c r="E8001" i="14"/>
  <c r="E8002" i="14"/>
  <c r="E8003" i="14"/>
  <c r="E8004" i="14"/>
  <c r="E8005" i="14"/>
  <c r="E8006" i="14"/>
  <c r="E8007" i="14"/>
  <c r="E8008" i="14"/>
  <c r="E8009" i="14"/>
  <c r="E8010" i="14"/>
  <c r="E8011" i="14"/>
  <c r="E8012" i="14"/>
  <c r="E8013" i="14"/>
  <c r="E8014" i="14"/>
  <c r="E8015" i="14"/>
  <c r="E8016" i="14"/>
  <c r="E8017" i="14"/>
  <c r="E8018" i="14"/>
  <c r="E8019" i="14"/>
  <c r="E8020" i="14"/>
  <c r="E8021" i="14"/>
  <c r="E8022" i="14"/>
  <c r="E8023" i="14"/>
  <c r="E8024" i="14"/>
  <c r="E8025" i="14"/>
  <c r="E8026" i="14"/>
  <c r="E8027" i="14"/>
  <c r="E8028" i="14"/>
  <c r="E8029" i="14"/>
  <c r="E8030" i="14"/>
  <c r="E8031" i="14"/>
  <c r="E8032" i="14"/>
  <c r="E8033" i="14"/>
  <c r="E8034" i="14"/>
  <c r="E8035" i="14"/>
  <c r="E8036" i="14"/>
  <c r="E8037" i="14"/>
  <c r="E8038" i="14"/>
  <c r="E8039" i="14"/>
  <c r="E8040" i="14"/>
  <c r="E8041" i="14"/>
  <c r="E8042" i="14"/>
  <c r="E8043" i="14"/>
  <c r="E8044" i="14"/>
  <c r="E8045" i="14"/>
  <c r="E8046" i="14"/>
  <c r="E8047" i="14"/>
  <c r="E8048" i="14"/>
  <c r="E8049" i="14"/>
  <c r="E8050" i="14"/>
  <c r="E8051" i="14"/>
  <c r="E8052" i="14"/>
  <c r="E8053" i="14"/>
  <c r="E8054" i="14"/>
  <c r="E8055" i="14"/>
  <c r="E8056" i="14"/>
  <c r="E8057" i="14"/>
  <c r="E8058" i="14"/>
  <c r="E8059" i="14"/>
  <c r="E8060" i="14"/>
  <c r="E8061" i="14"/>
  <c r="E8062" i="14"/>
  <c r="E8063" i="14"/>
  <c r="E8064" i="14"/>
  <c r="E8065" i="14"/>
  <c r="E8066" i="14"/>
  <c r="E8067" i="14"/>
  <c r="E8068" i="14"/>
  <c r="E8069" i="14"/>
  <c r="E8070" i="14"/>
  <c r="E8071" i="14"/>
  <c r="E8072" i="14"/>
  <c r="E8073" i="14"/>
  <c r="E8074" i="14"/>
  <c r="E8075" i="14"/>
  <c r="E8076" i="14"/>
  <c r="E8077" i="14"/>
  <c r="E8078" i="14"/>
  <c r="E8079" i="14"/>
  <c r="E8080" i="14"/>
  <c r="E8081" i="14"/>
  <c r="E8082" i="14"/>
  <c r="E8083" i="14"/>
  <c r="E8084" i="14"/>
  <c r="E8085" i="14"/>
  <c r="E8086" i="14"/>
  <c r="E8087" i="14"/>
  <c r="E8088" i="14"/>
  <c r="E8089" i="14"/>
  <c r="E8090" i="14"/>
  <c r="E8091" i="14"/>
  <c r="E8092" i="14"/>
  <c r="E8093" i="14"/>
  <c r="E8094" i="14"/>
  <c r="E8095" i="14"/>
  <c r="E8096" i="14"/>
  <c r="E8097" i="14"/>
  <c r="E8098" i="14"/>
  <c r="E8099" i="14"/>
  <c r="E8100" i="14"/>
  <c r="E8101" i="14"/>
  <c r="E8102" i="14"/>
  <c r="E8103" i="14"/>
  <c r="E8104" i="14"/>
  <c r="E8105" i="14"/>
  <c r="E8106" i="14"/>
  <c r="E8107" i="14"/>
  <c r="E8108" i="14"/>
  <c r="E8109" i="14"/>
  <c r="E8110" i="14"/>
  <c r="E8111" i="14"/>
  <c r="E8112" i="14"/>
  <c r="E8113" i="14"/>
  <c r="E8114" i="14"/>
  <c r="E8115" i="14"/>
  <c r="E8116" i="14"/>
  <c r="E8117" i="14"/>
  <c r="E8118" i="14"/>
  <c r="E8119" i="14"/>
  <c r="E8120" i="14"/>
  <c r="E8121" i="14"/>
  <c r="E8122" i="14"/>
  <c r="E8123" i="14"/>
  <c r="E8124" i="14"/>
  <c r="E8125" i="14"/>
  <c r="E8126" i="14"/>
  <c r="E8127" i="14"/>
  <c r="E8128" i="14"/>
  <c r="E8129" i="14"/>
  <c r="E8130" i="14"/>
  <c r="E8131" i="14"/>
  <c r="E8132" i="14"/>
  <c r="E8133" i="14"/>
  <c r="E8134" i="14"/>
  <c r="E8135" i="14"/>
  <c r="E8136" i="14"/>
  <c r="E8137" i="14"/>
  <c r="E8138" i="14"/>
  <c r="E8139" i="14"/>
  <c r="E8140" i="14"/>
  <c r="E8141" i="14"/>
  <c r="E8142" i="14"/>
  <c r="E8143" i="14"/>
  <c r="E8144" i="14"/>
  <c r="E8145" i="14"/>
  <c r="E8146" i="14"/>
  <c r="E8147" i="14"/>
  <c r="E8148" i="14"/>
  <c r="E8149" i="14"/>
  <c r="E8150" i="14"/>
  <c r="E8151" i="14"/>
  <c r="E8152" i="14"/>
  <c r="E8153" i="14"/>
  <c r="E8154" i="14"/>
  <c r="E8155" i="14"/>
  <c r="E8156" i="14"/>
  <c r="E8157" i="14"/>
  <c r="E8158" i="14"/>
  <c r="E8159" i="14"/>
  <c r="E8160" i="14"/>
  <c r="E8161" i="14"/>
  <c r="E8162" i="14"/>
  <c r="E8163" i="14"/>
  <c r="E8164" i="14"/>
  <c r="E8165" i="14"/>
  <c r="E8166" i="14"/>
  <c r="E8167" i="14"/>
  <c r="E8168" i="14"/>
  <c r="E8169" i="14"/>
  <c r="E8170" i="14"/>
  <c r="E8171" i="14"/>
  <c r="E8172" i="14"/>
  <c r="E8173" i="14"/>
  <c r="E8174" i="14"/>
  <c r="E8175" i="14"/>
  <c r="E8176" i="14"/>
  <c r="E8177" i="14"/>
  <c r="E8178" i="14"/>
  <c r="E8179" i="14"/>
  <c r="E8180" i="14"/>
  <c r="E8181" i="14"/>
  <c r="E8182" i="14"/>
  <c r="E8183" i="14"/>
  <c r="E8184" i="14"/>
  <c r="E8185" i="14"/>
  <c r="E8186" i="14"/>
  <c r="E8187" i="14"/>
  <c r="E8188" i="14"/>
  <c r="E8189" i="14"/>
  <c r="E8190" i="14"/>
  <c r="E8191" i="14"/>
  <c r="E8192" i="14"/>
  <c r="E8193" i="14"/>
  <c r="E8194" i="14"/>
  <c r="E8195" i="14"/>
  <c r="E8196" i="14"/>
  <c r="E8197" i="14"/>
  <c r="E8198" i="14"/>
  <c r="E8199" i="14"/>
  <c r="E8200" i="14"/>
  <c r="E8201" i="14"/>
  <c r="E8202" i="14"/>
  <c r="E8203" i="14"/>
  <c r="E8204" i="14"/>
  <c r="E8205" i="14"/>
  <c r="E8206" i="14"/>
  <c r="E8207" i="14"/>
  <c r="E8208" i="14"/>
  <c r="E8209" i="14"/>
  <c r="E8210" i="14"/>
  <c r="E8211" i="14"/>
  <c r="E8212" i="14"/>
  <c r="E8213" i="14"/>
  <c r="E8214" i="14"/>
  <c r="E8215" i="14"/>
  <c r="E8216" i="14"/>
  <c r="E8217" i="14"/>
  <c r="E8218" i="14"/>
  <c r="E8219" i="14"/>
  <c r="E8220" i="14"/>
  <c r="E8221" i="14"/>
  <c r="E8222" i="14"/>
  <c r="E8223" i="14"/>
  <c r="E8224" i="14"/>
  <c r="E8225" i="14"/>
  <c r="E8226" i="14"/>
  <c r="E8227" i="14"/>
  <c r="E8228" i="14"/>
  <c r="E8229" i="14"/>
  <c r="E8230" i="14"/>
  <c r="E8231" i="14"/>
  <c r="E8232" i="14"/>
  <c r="E8233" i="14"/>
  <c r="E8234" i="14"/>
  <c r="E8235" i="14"/>
  <c r="E8236" i="14"/>
  <c r="E8237" i="14"/>
  <c r="E8238" i="14"/>
  <c r="E8239" i="14"/>
  <c r="E8240" i="14"/>
  <c r="E8241" i="14"/>
  <c r="E8242" i="14"/>
  <c r="E8243" i="14"/>
  <c r="E8244" i="14"/>
  <c r="E8245" i="14"/>
  <c r="E8246" i="14"/>
  <c r="E8247" i="14"/>
  <c r="E8248" i="14"/>
  <c r="E8249" i="14"/>
  <c r="E8250" i="14"/>
  <c r="E8251" i="14"/>
  <c r="E8252" i="14"/>
  <c r="E8253" i="14"/>
  <c r="E8254" i="14"/>
  <c r="E8255" i="14"/>
  <c r="E8256" i="14"/>
  <c r="E8257" i="14"/>
  <c r="E8258" i="14"/>
  <c r="E8259" i="14"/>
  <c r="E8260" i="14"/>
  <c r="E8261" i="14"/>
  <c r="E8262" i="14"/>
  <c r="E8263" i="14"/>
  <c r="E8264" i="14"/>
  <c r="E8265" i="14"/>
  <c r="E8266" i="14"/>
  <c r="E8267" i="14"/>
  <c r="E8268" i="14"/>
  <c r="E8269" i="14"/>
  <c r="E8270" i="14"/>
  <c r="E8271" i="14"/>
  <c r="E8272" i="14"/>
  <c r="E8273" i="14"/>
  <c r="E8274" i="14"/>
  <c r="E8275" i="14"/>
  <c r="E8276" i="14"/>
  <c r="E8277" i="14"/>
  <c r="E8278" i="14"/>
  <c r="E8279" i="14"/>
  <c r="E8280" i="14"/>
  <c r="E8281" i="14"/>
  <c r="E8282" i="14"/>
  <c r="E8283" i="14"/>
  <c r="E8284" i="14"/>
  <c r="E8285" i="14"/>
  <c r="E8286" i="14"/>
  <c r="E8287" i="14"/>
  <c r="E8288" i="14"/>
  <c r="E8289" i="14"/>
  <c r="E8290" i="14"/>
  <c r="E8291" i="14"/>
  <c r="E8292" i="14"/>
  <c r="E8293" i="14"/>
  <c r="E8294" i="14"/>
  <c r="E8295" i="14"/>
  <c r="E8296" i="14"/>
  <c r="E8297" i="14"/>
  <c r="E8298" i="14"/>
  <c r="E8299" i="14"/>
  <c r="E8300" i="14"/>
  <c r="E8301" i="14"/>
  <c r="E8302" i="14"/>
  <c r="E8303" i="14"/>
  <c r="E8304" i="14"/>
  <c r="E8305" i="14"/>
  <c r="E8306" i="14"/>
  <c r="E8307" i="14"/>
  <c r="E8308" i="14"/>
  <c r="E8309" i="14"/>
  <c r="E8310" i="14"/>
  <c r="E8311" i="14"/>
  <c r="E8312" i="14"/>
  <c r="E8313" i="14"/>
  <c r="E8314" i="14"/>
  <c r="E8315" i="14"/>
  <c r="E8316" i="14"/>
  <c r="E8317" i="14"/>
  <c r="E8318" i="14"/>
  <c r="E8319" i="14"/>
  <c r="E8320" i="14"/>
  <c r="E8321" i="14"/>
  <c r="E8322" i="14"/>
  <c r="E8323" i="14"/>
  <c r="E8324" i="14"/>
  <c r="E8325" i="14"/>
  <c r="E8326" i="14"/>
  <c r="E8327" i="14"/>
  <c r="E8328" i="14"/>
  <c r="E8329" i="14"/>
  <c r="E8330" i="14"/>
  <c r="E8331" i="14"/>
  <c r="E8332" i="14"/>
  <c r="E8333" i="14"/>
  <c r="E8334" i="14"/>
  <c r="E8335" i="14"/>
  <c r="E8336" i="14"/>
  <c r="E8337" i="14"/>
  <c r="E8338" i="14"/>
  <c r="E8339" i="14"/>
  <c r="E8340" i="14"/>
  <c r="E8341" i="14"/>
  <c r="E8342" i="14"/>
  <c r="E8343" i="14"/>
  <c r="E8344" i="14"/>
  <c r="E8345" i="14"/>
  <c r="E8346" i="14"/>
  <c r="E8347" i="14"/>
  <c r="E8348" i="14"/>
  <c r="E8349" i="14"/>
  <c r="E8350" i="14"/>
  <c r="E8351" i="14"/>
  <c r="E8352" i="14"/>
  <c r="E8353" i="14"/>
  <c r="E8354" i="14"/>
  <c r="E8355" i="14"/>
  <c r="E8356" i="14"/>
  <c r="E8357" i="14"/>
  <c r="E8358" i="14"/>
  <c r="E8359" i="14"/>
  <c r="E8360" i="14"/>
  <c r="E8361" i="14"/>
  <c r="E8362" i="14"/>
  <c r="E8363" i="14"/>
  <c r="E8364" i="14"/>
  <c r="E8365" i="14"/>
  <c r="E8366" i="14"/>
  <c r="E8367" i="14"/>
  <c r="E8368" i="14"/>
  <c r="E8369" i="14"/>
  <c r="E8370" i="14"/>
  <c r="E8371" i="14"/>
  <c r="E8372" i="14"/>
  <c r="E8373" i="14"/>
  <c r="E8374" i="14"/>
  <c r="E8375" i="14"/>
  <c r="E8376" i="14"/>
  <c r="E8377" i="14"/>
  <c r="E8378" i="14"/>
  <c r="E8379" i="14"/>
  <c r="E8380" i="14"/>
  <c r="E8381" i="14"/>
  <c r="E8382" i="14"/>
  <c r="E8383" i="14"/>
  <c r="E8384" i="14"/>
  <c r="E8385" i="14"/>
  <c r="E8386" i="14"/>
  <c r="E8387" i="14"/>
  <c r="E8388" i="14"/>
  <c r="E8389" i="14"/>
  <c r="E8390" i="14"/>
  <c r="E8391" i="14"/>
  <c r="E8392" i="14"/>
  <c r="E8393" i="14"/>
  <c r="E8394" i="14"/>
  <c r="E8395" i="14"/>
  <c r="E8396" i="14"/>
  <c r="E8397" i="14"/>
  <c r="E8398" i="14"/>
  <c r="E8399" i="14"/>
  <c r="E8400" i="14"/>
  <c r="E8401" i="14"/>
  <c r="E8402" i="14"/>
  <c r="E8403" i="14"/>
  <c r="E8404" i="14"/>
  <c r="E8405" i="14"/>
  <c r="E8406" i="14"/>
  <c r="E8407" i="14"/>
  <c r="E8408" i="14"/>
  <c r="E8409" i="14"/>
  <c r="E8410" i="14"/>
  <c r="E8411" i="14"/>
  <c r="E8412" i="14"/>
  <c r="E8413" i="14"/>
  <c r="E8414" i="14"/>
  <c r="E8415" i="14"/>
  <c r="E8416" i="14"/>
  <c r="E8417" i="14"/>
  <c r="E8418" i="14"/>
  <c r="E8419" i="14"/>
  <c r="E8420" i="14"/>
  <c r="E8421" i="14"/>
  <c r="E8422" i="14"/>
  <c r="E8423" i="14"/>
  <c r="E8424" i="14"/>
  <c r="E8425" i="14"/>
  <c r="E8426" i="14"/>
  <c r="E8427" i="14"/>
  <c r="E8428" i="14"/>
  <c r="E8429" i="14"/>
  <c r="E8430" i="14"/>
  <c r="E8431" i="14"/>
  <c r="E8432" i="14"/>
  <c r="E8433" i="14"/>
  <c r="E8434" i="14"/>
  <c r="E8435" i="14"/>
  <c r="E8436" i="14"/>
  <c r="E8437" i="14"/>
  <c r="E8438" i="14"/>
  <c r="E8439" i="14"/>
  <c r="E8440" i="14"/>
  <c r="E8441" i="14"/>
  <c r="E8442" i="14"/>
  <c r="E8443" i="14"/>
  <c r="E8444" i="14"/>
  <c r="E8445" i="14"/>
  <c r="E8446" i="14"/>
  <c r="E8447" i="14"/>
  <c r="E8448" i="14"/>
  <c r="E8449" i="14"/>
  <c r="E8450" i="14"/>
  <c r="E8451" i="14"/>
  <c r="E8452" i="14"/>
  <c r="E8453" i="14"/>
  <c r="E8454" i="14"/>
  <c r="E8455" i="14"/>
  <c r="E8456" i="14"/>
  <c r="E8457" i="14"/>
  <c r="E8458" i="14"/>
  <c r="E8459" i="14"/>
  <c r="E8460" i="14"/>
  <c r="E8461" i="14"/>
  <c r="E8462" i="14"/>
  <c r="E8463" i="14"/>
  <c r="E8464" i="14"/>
  <c r="E8465" i="14"/>
  <c r="E8466" i="14"/>
  <c r="E8467" i="14"/>
  <c r="E8468" i="14"/>
  <c r="E8469" i="14"/>
  <c r="E8470" i="14"/>
  <c r="E8471" i="14"/>
  <c r="E8472" i="14"/>
  <c r="E8473" i="14"/>
  <c r="E8474" i="14"/>
  <c r="E8475" i="14"/>
  <c r="E8476" i="14"/>
  <c r="E8477" i="14"/>
  <c r="E8478" i="14"/>
  <c r="E8479" i="14"/>
  <c r="E8480" i="14"/>
  <c r="E8481" i="14"/>
  <c r="E8482" i="14"/>
  <c r="E8483" i="14"/>
  <c r="E8484" i="14"/>
  <c r="E8485" i="14"/>
  <c r="E8486" i="14"/>
  <c r="E8487" i="14"/>
  <c r="E8488" i="14"/>
  <c r="E8489" i="14"/>
  <c r="E8490" i="14"/>
  <c r="E8491" i="14"/>
  <c r="E8492" i="14"/>
  <c r="E8493" i="14"/>
  <c r="E8494" i="14"/>
  <c r="E8495" i="14"/>
  <c r="E8496" i="14"/>
  <c r="E8497" i="14"/>
  <c r="E8498" i="14"/>
  <c r="E8499" i="14"/>
  <c r="E8500" i="14"/>
  <c r="E8501" i="14"/>
  <c r="E8502" i="14"/>
  <c r="E8503" i="14"/>
  <c r="E8504" i="14"/>
  <c r="E8505" i="14"/>
  <c r="E8506" i="14"/>
  <c r="E8507" i="14"/>
  <c r="E8508" i="14"/>
  <c r="E8509" i="14"/>
  <c r="E8510" i="14"/>
  <c r="E8511" i="14"/>
  <c r="E8512" i="14"/>
  <c r="E8513" i="14"/>
  <c r="E8514" i="14"/>
  <c r="E8515" i="14"/>
  <c r="E8516" i="14"/>
  <c r="E8517" i="14"/>
  <c r="E8518" i="14"/>
  <c r="E8519" i="14"/>
  <c r="E8520" i="14"/>
  <c r="E8521" i="14"/>
  <c r="E8522" i="14"/>
  <c r="E8523" i="14"/>
  <c r="E8524" i="14"/>
  <c r="E8525" i="14"/>
  <c r="E8526" i="14"/>
  <c r="E8527" i="14"/>
  <c r="E8528" i="14"/>
  <c r="E8529" i="14"/>
  <c r="E8530" i="14"/>
  <c r="E8531" i="14"/>
  <c r="E8532" i="14"/>
  <c r="E8533" i="14"/>
  <c r="E8534" i="14"/>
  <c r="E8535" i="14"/>
  <c r="E8536" i="14"/>
  <c r="E8537" i="14"/>
  <c r="E8538" i="14"/>
  <c r="E8539" i="14"/>
  <c r="E8540" i="14"/>
  <c r="E8541" i="14"/>
  <c r="E8542" i="14"/>
  <c r="E8543" i="14"/>
  <c r="E8544" i="14"/>
  <c r="E8545" i="14"/>
  <c r="E8546" i="14"/>
  <c r="E8547" i="14"/>
  <c r="E8548" i="14"/>
  <c r="E8549" i="14"/>
  <c r="E8550" i="14"/>
  <c r="E8551" i="14"/>
  <c r="E8552" i="14"/>
  <c r="E8553" i="14"/>
  <c r="E8554" i="14"/>
  <c r="E8555" i="14"/>
  <c r="E8556" i="14"/>
  <c r="E8557" i="14"/>
  <c r="E8558" i="14"/>
  <c r="E8559" i="14"/>
  <c r="E8560" i="14"/>
  <c r="E8561" i="14"/>
  <c r="E8562" i="14"/>
  <c r="E8563" i="14"/>
  <c r="E8564" i="14"/>
  <c r="E8565" i="14"/>
  <c r="E8566" i="14"/>
  <c r="E8567" i="14"/>
  <c r="E8568" i="14"/>
  <c r="E8569" i="14"/>
  <c r="E8570" i="14"/>
  <c r="E8571" i="14"/>
  <c r="E8572" i="14"/>
  <c r="E8573" i="14"/>
  <c r="E8574" i="14"/>
  <c r="E8575" i="14"/>
  <c r="E8576" i="14"/>
  <c r="E8577" i="14"/>
  <c r="E8578" i="14"/>
  <c r="E8579" i="14"/>
  <c r="E8580" i="14"/>
  <c r="E8581" i="14"/>
  <c r="E8582" i="14"/>
  <c r="E8583" i="14"/>
  <c r="E8584" i="14"/>
  <c r="E8585" i="14"/>
  <c r="E8586" i="14"/>
  <c r="E8587" i="14"/>
  <c r="E8588" i="14"/>
  <c r="E8589" i="14"/>
  <c r="E8590" i="14"/>
  <c r="E8591" i="14"/>
  <c r="E8592" i="14"/>
  <c r="E8593" i="14"/>
  <c r="E8594" i="14"/>
  <c r="E8595" i="14"/>
  <c r="E8596" i="14"/>
  <c r="E8597" i="14"/>
  <c r="E8598" i="14"/>
  <c r="E8599" i="14"/>
  <c r="E8600" i="14"/>
  <c r="E8601" i="14"/>
  <c r="E8602" i="14"/>
  <c r="E8603" i="14"/>
  <c r="E8604" i="14"/>
  <c r="E8605" i="14"/>
  <c r="E8606" i="14"/>
  <c r="E8607" i="14"/>
  <c r="E8608" i="14"/>
  <c r="E8609" i="14"/>
  <c r="E8610" i="14"/>
  <c r="E8611" i="14"/>
  <c r="E8612" i="14"/>
  <c r="E8613" i="14"/>
  <c r="E8614" i="14"/>
  <c r="E8615" i="14"/>
  <c r="E8616" i="14"/>
  <c r="E8617" i="14"/>
  <c r="E8618" i="14"/>
  <c r="E8619" i="14"/>
  <c r="E8620" i="14"/>
  <c r="E8621" i="14"/>
  <c r="E8622" i="14"/>
  <c r="E8623" i="14"/>
  <c r="E8624" i="14"/>
  <c r="E8625" i="14"/>
  <c r="E8626" i="14"/>
  <c r="E8627" i="14"/>
  <c r="E8628" i="14"/>
  <c r="E8629" i="14"/>
  <c r="E8630" i="14"/>
  <c r="E8631" i="14"/>
  <c r="E8632" i="14"/>
  <c r="E8633" i="14"/>
  <c r="E8634" i="14"/>
  <c r="E8635" i="14"/>
  <c r="E8636" i="14"/>
  <c r="E8637" i="14"/>
  <c r="E8638" i="14"/>
  <c r="E8639" i="14"/>
  <c r="E8640" i="14"/>
  <c r="E8641" i="14"/>
  <c r="E8642" i="14"/>
  <c r="E8643" i="14"/>
  <c r="E8644" i="14"/>
  <c r="E8645" i="14"/>
  <c r="E8646" i="14"/>
  <c r="E8647" i="14"/>
  <c r="E8648" i="14"/>
  <c r="E8649" i="14"/>
  <c r="E8650" i="14"/>
  <c r="E8651" i="14"/>
  <c r="E8652" i="14"/>
  <c r="E8653" i="14"/>
  <c r="E8654" i="14"/>
  <c r="E8655" i="14"/>
  <c r="E8656" i="14"/>
  <c r="E8657" i="14"/>
  <c r="E8658" i="14"/>
  <c r="E8659" i="14"/>
  <c r="E8660" i="14"/>
  <c r="E8661" i="14"/>
  <c r="E8662" i="14"/>
  <c r="E8663" i="14"/>
  <c r="E8664" i="14"/>
  <c r="E8665" i="14"/>
  <c r="E8666" i="14"/>
  <c r="E8667" i="14"/>
  <c r="E8668" i="14"/>
  <c r="E8669" i="14"/>
  <c r="E8670" i="14"/>
  <c r="E8671" i="14"/>
  <c r="E8672" i="14"/>
  <c r="E8673" i="14"/>
  <c r="E8674" i="14"/>
  <c r="E8675" i="14"/>
  <c r="E8676" i="14"/>
  <c r="E8677" i="14"/>
  <c r="E8678" i="14"/>
  <c r="E8679" i="14"/>
  <c r="E8680" i="14"/>
  <c r="E8681" i="14"/>
  <c r="E8682" i="14"/>
  <c r="E8683" i="14"/>
  <c r="E8684" i="14"/>
  <c r="E8685" i="14"/>
  <c r="E8686" i="14"/>
  <c r="E8687" i="14"/>
  <c r="E8688" i="14"/>
  <c r="E8689" i="14"/>
  <c r="E8690" i="14"/>
  <c r="E8691" i="14"/>
  <c r="E8692" i="14"/>
  <c r="E8693" i="14"/>
  <c r="E8694" i="14"/>
  <c r="E8695" i="14"/>
  <c r="E8696" i="14"/>
  <c r="E8697" i="14"/>
  <c r="E8698" i="14"/>
  <c r="E8699" i="14"/>
  <c r="E8700" i="14"/>
  <c r="E8701" i="14"/>
  <c r="E8702" i="14"/>
  <c r="E8703" i="14"/>
  <c r="E8704" i="14"/>
  <c r="E8705" i="14"/>
  <c r="E8706" i="14"/>
  <c r="E8707" i="14"/>
  <c r="E8708" i="14"/>
  <c r="E8709" i="14"/>
  <c r="E8710" i="14"/>
  <c r="E8711" i="14"/>
  <c r="E8712" i="14"/>
  <c r="E8713" i="14"/>
  <c r="E8714" i="14"/>
  <c r="E8715" i="14"/>
  <c r="E8716" i="14"/>
  <c r="E8717" i="14"/>
  <c r="E8718" i="14"/>
  <c r="E8719" i="14"/>
  <c r="E8720" i="14"/>
  <c r="E8721" i="14"/>
  <c r="E8722" i="14"/>
  <c r="E8723" i="14"/>
  <c r="E8724" i="14"/>
  <c r="E8725" i="14"/>
  <c r="E8726" i="14"/>
  <c r="E8727" i="14"/>
  <c r="E8728" i="14"/>
  <c r="E8729" i="14"/>
  <c r="E8730" i="14"/>
  <c r="E8731" i="14"/>
  <c r="E8732" i="14"/>
  <c r="E8733" i="14"/>
  <c r="E8734" i="14"/>
  <c r="E8735" i="14"/>
  <c r="E8736" i="14"/>
  <c r="E8737" i="14"/>
  <c r="E8738" i="14"/>
  <c r="E8739" i="14"/>
  <c r="E8740" i="14"/>
  <c r="E8741" i="14"/>
  <c r="E8742" i="14"/>
  <c r="E8743" i="14"/>
  <c r="E8744" i="14"/>
  <c r="E8745" i="14"/>
  <c r="E8746" i="14"/>
  <c r="E8747" i="14"/>
  <c r="E8748" i="14"/>
  <c r="E8749" i="14"/>
  <c r="E8750" i="14"/>
  <c r="E8751" i="14"/>
  <c r="E8752" i="14"/>
  <c r="E8753" i="14"/>
  <c r="E8754" i="14"/>
  <c r="E8755" i="14"/>
  <c r="E8756" i="14"/>
  <c r="E8757" i="14"/>
  <c r="E8758" i="14"/>
  <c r="E8759" i="14"/>
  <c r="E8760" i="14"/>
  <c r="E8761" i="14"/>
  <c r="E8762" i="14"/>
  <c r="E8763" i="14"/>
  <c r="E8764" i="14"/>
  <c r="E8765" i="14"/>
  <c r="E8766" i="14"/>
  <c r="E8767" i="14"/>
  <c r="E8768" i="14"/>
  <c r="E8769" i="14"/>
  <c r="E8770" i="14"/>
  <c r="E8771" i="14"/>
  <c r="E8772" i="14"/>
  <c r="E8773" i="14"/>
  <c r="E8774" i="14"/>
  <c r="E8775" i="14"/>
  <c r="E8776" i="14"/>
  <c r="E8777" i="14"/>
  <c r="E8778" i="14"/>
  <c r="E8779" i="14"/>
  <c r="E8780" i="14"/>
  <c r="E8781" i="14"/>
  <c r="E8782" i="14"/>
  <c r="E8783" i="14"/>
  <c r="E8784" i="14"/>
  <c r="E8785" i="14"/>
  <c r="E8786" i="14"/>
  <c r="E8787" i="14"/>
  <c r="E8788" i="14"/>
  <c r="E8789" i="14"/>
  <c r="E8790" i="14"/>
  <c r="E8791" i="14"/>
  <c r="E8792" i="14"/>
  <c r="E8793" i="14"/>
  <c r="E8794" i="14"/>
  <c r="E8795" i="14"/>
  <c r="E8796" i="14"/>
  <c r="E8797" i="14"/>
  <c r="E8798" i="14"/>
  <c r="E8799" i="14"/>
  <c r="E8800" i="14"/>
  <c r="E8801" i="14"/>
  <c r="E8802" i="14"/>
  <c r="E8803" i="14"/>
  <c r="E8804" i="14"/>
  <c r="E8805" i="14"/>
  <c r="E8806" i="14"/>
  <c r="E8807" i="14"/>
  <c r="E8808" i="14"/>
  <c r="E8809" i="14"/>
  <c r="E8810" i="14"/>
  <c r="E8811" i="14"/>
  <c r="E8812" i="14"/>
  <c r="E8813" i="14"/>
  <c r="E8814" i="14"/>
  <c r="E8815" i="14"/>
  <c r="E8816" i="14"/>
  <c r="E8817" i="14"/>
  <c r="E8818" i="14"/>
  <c r="E8819" i="14"/>
  <c r="E8820" i="14"/>
  <c r="E8821" i="14"/>
  <c r="E8822" i="14"/>
  <c r="E8823" i="14"/>
  <c r="E8824" i="14"/>
  <c r="E8825" i="14"/>
  <c r="E8826" i="14"/>
  <c r="E8827" i="14"/>
  <c r="E8828" i="14"/>
  <c r="E8829" i="14"/>
  <c r="E8830" i="14"/>
  <c r="E8831" i="14"/>
  <c r="E8832" i="14"/>
  <c r="E8833" i="14"/>
  <c r="E8834" i="14"/>
  <c r="E8835" i="14"/>
  <c r="E8836" i="14"/>
  <c r="E8837" i="14"/>
  <c r="E8838" i="14"/>
  <c r="E8839" i="14"/>
  <c r="E8840" i="14"/>
  <c r="E8841" i="14"/>
  <c r="E8842" i="14"/>
  <c r="E8843" i="14"/>
  <c r="E8844" i="14"/>
  <c r="E8845" i="14"/>
  <c r="E8846" i="14"/>
  <c r="E8847" i="14"/>
  <c r="E8848" i="14"/>
  <c r="E8849" i="14"/>
  <c r="E8850" i="14"/>
  <c r="E8851" i="14"/>
  <c r="E8852" i="14"/>
  <c r="E8853" i="14"/>
  <c r="E8854" i="14"/>
  <c r="E8855" i="14"/>
  <c r="E8856" i="14"/>
  <c r="E8857" i="14"/>
  <c r="E8858" i="14"/>
  <c r="E8859" i="14"/>
  <c r="E8860" i="14"/>
  <c r="E8861" i="14"/>
  <c r="E8862" i="14"/>
  <c r="E8863" i="14"/>
  <c r="E8864" i="14"/>
  <c r="E8865" i="14"/>
  <c r="E8866" i="14"/>
  <c r="E8867" i="14"/>
  <c r="E8868" i="14"/>
  <c r="E8869" i="14"/>
  <c r="E8870" i="14"/>
  <c r="E8871" i="14"/>
  <c r="E8872" i="14"/>
  <c r="E8873" i="14"/>
  <c r="E8874" i="14"/>
  <c r="E8875" i="14"/>
  <c r="E8876" i="14"/>
  <c r="E8877" i="14"/>
  <c r="E8878" i="14"/>
  <c r="E8879" i="14"/>
  <c r="E8880" i="14"/>
  <c r="E8881" i="14"/>
  <c r="E8882" i="14"/>
  <c r="E8883" i="14"/>
  <c r="E8884" i="14"/>
  <c r="E8885" i="14"/>
  <c r="E8886" i="14"/>
  <c r="E8887" i="14"/>
  <c r="E8888" i="14"/>
  <c r="E8889" i="14"/>
  <c r="E8890" i="14"/>
  <c r="E8891" i="14"/>
  <c r="E8892" i="14"/>
  <c r="E8893" i="14"/>
  <c r="E8894" i="14"/>
  <c r="E8895" i="14"/>
  <c r="E8896" i="14"/>
  <c r="E8897" i="14"/>
  <c r="E8898" i="14"/>
  <c r="E8899" i="14"/>
  <c r="E8900" i="14"/>
  <c r="E8901" i="14"/>
  <c r="E8902" i="14"/>
  <c r="E8903" i="14"/>
  <c r="E8904" i="14"/>
  <c r="E8905" i="14"/>
  <c r="E8906" i="14"/>
  <c r="E8907" i="14"/>
  <c r="E8908" i="14"/>
  <c r="E8909" i="14"/>
  <c r="E8910" i="14"/>
  <c r="E8911" i="14"/>
  <c r="E8912" i="14"/>
  <c r="E8913" i="14"/>
  <c r="E8914" i="14"/>
  <c r="E8915" i="14"/>
  <c r="E8916" i="14"/>
  <c r="E8917" i="14"/>
  <c r="E8918" i="14"/>
  <c r="E8919" i="14"/>
  <c r="E8920" i="14"/>
  <c r="E8921" i="14"/>
  <c r="E8922" i="14"/>
  <c r="E8923" i="14"/>
  <c r="E8924" i="14"/>
  <c r="E8925" i="14"/>
  <c r="E8926" i="14"/>
  <c r="E8927" i="14"/>
  <c r="E8928" i="14"/>
  <c r="E8929" i="14"/>
  <c r="E8930" i="14"/>
  <c r="E8931" i="14"/>
  <c r="E8932" i="14"/>
  <c r="E8933" i="14"/>
  <c r="E8934" i="14"/>
  <c r="E8935" i="14"/>
  <c r="E8936" i="14"/>
  <c r="E8937" i="14"/>
  <c r="E8938" i="14"/>
  <c r="E8939" i="14"/>
  <c r="E8940" i="14"/>
  <c r="E8941" i="14"/>
  <c r="E8942" i="14"/>
  <c r="E8943" i="14"/>
  <c r="E8944" i="14"/>
  <c r="E8945" i="14"/>
  <c r="E8946" i="14"/>
  <c r="E8947" i="14"/>
  <c r="E8948" i="14"/>
  <c r="E8949" i="14"/>
  <c r="E8950" i="14"/>
  <c r="E8951" i="14"/>
  <c r="E8952" i="14"/>
  <c r="E8953" i="14"/>
  <c r="E8954" i="14"/>
  <c r="E8955" i="14"/>
  <c r="E8956" i="14"/>
  <c r="E8957" i="14"/>
  <c r="E8958" i="14"/>
  <c r="E8959" i="14"/>
  <c r="E8960" i="14"/>
  <c r="E8961" i="14"/>
  <c r="E8962" i="14"/>
  <c r="E8963" i="14"/>
  <c r="E8964" i="14"/>
  <c r="E8965" i="14"/>
  <c r="E8966" i="14"/>
  <c r="E8967" i="14"/>
  <c r="E8968" i="14"/>
  <c r="E8969" i="14"/>
  <c r="E8970" i="14"/>
  <c r="E8971" i="14"/>
  <c r="E8972" i="14"/>
  <c r="E8973" i="14"/>
  <c r="E8974" i="14"/>
  <c r="E8975" i="14"/>
  <c r="E8976" i="14"/>
  <c r="E8977" i="14"/>
  <c r="E8978" i="14"/>
  <c r="E8979" i="14"/>
  <c r="E8980" i="14"/>
  <c r="E8981" i="14"/>
  <c r="E8982" i="14"/>
  <c r="E8983" i="14"/>
  <c r="E8984" i="14"/>
  <c r="E8985" i="14"/>
  <c r="E8986" i="14"/>
  <c r="E8987" i="14"/>
  <c r="E8988" i="14"/>
  <c r="E8989" i="14"/>
  <c r="E8990" i="14"/>
  <c r="E8991" i="14"/>
  <c r="E8992" i="14"/>
  <c r="E8993" i="14"/>
  <c r="E8994" i="14"/>
  <c r="E8995" i="14"/>
  <c r="E8996" i="14"/>
  <c r="E8997" i="14"/>
  <c r="E8998" i="14"/>
  <c r="E8999" i="14"/>
  <c r="E9000" i="14"/>
  <c r="E9001" i="14"/>
  <c r="E9002" i="14"/>
  <c r="E9003" i="14"/>
  <c r="E9004" i="14"/>
  <c r="E9005" i="14"/>
  <c r="E9006" i="14"/>
  <c r="E9007" i="14"/>
  <c r="E9008" i="14"/>
  <c r="E9009" i="14"/>
  <c r="E9010" i="14"/>
  <c r="E9011" i="14"/>
  <c r="E9012" i="14"/>
  <c r="E9013" i="14"/>
  <c r="E9014" i="14"/>
  <c r="E9015" i="14"/>
  <c r="E9016" i="14"/>
  <c r="E9017" i="14"/>
  <c r="E9018" i="14"/>
  <c r="E9019" i="14"/>
  <c r="E9020" i="14"/>
  <c r="E9021" i="14"/>
  <c r="E9022" i="14"/>
  <c r="E9023" i="14"/>
  <c r="E9024" i="14"/>
  <c r="E9025" i="14"/>
  <c r="E9026" i="14"/>
  <c r="E9027" i="14"/>
  <c r="E9028" i="14"/>
  <c r="E9029" i="14"/>
  <c r="E9030" i="14"/>
  <c r="E9031" i="14"/>
  <c r="E9032" i="14"/>
  <c r="E9033" i="14"/>
  <c r="E9034" i="14"/>
  <c r="E9035" i="14"/>
  <c r="E9036" i="14"/>
  <c r="E9037" i="14"/>
  <c r="E9038" i="14"/>
  <c r="E9039" i="14"/>
  <c r="E9040" i="14"/>
  <c r="E9041" i="14"/>
  <c r="E9042" i="14"/>
  <c r="E9043" i="14"/>
  <c r="E9044" i="14"/>
  <c r="E9045" i="14"/>
  <c r="E9046" i="14"/>
  <c r="E9047" i="14"/>
  <c r="E9048" i="14"/>
  <c r="E9049" i="14"/>
  <c r="E9050" i="14"/>
  <c r="E9051" i="14"/>
  <c r="E9052" i="14"/>
  <c r="E9053" i="14"/>
  <c r="E9054" i="14"/>
  <c r="E9055" i="14"/>
  <c r="E9056" i="14"/>
  <c r="E9057" i="14"/>
  <c r="E9058" i="14"/>
  <c r="E9059" i="14"/>
  <c r="E9060" i="14"/>
  <c r="E9061" i="14"/>
  <c r="E9062" i="14"/>
  <c r="E9063" i="14"/>
  <c r="E9064" i="14"/>
  <c r="E9065" i="14"/>
  <c r="E9066" i="14"/>
  <c r="E9067" i="14"/>
  <c r="E9068" i="14"/>
  <c r="E9069" i="14"/>
  <c r="E9070" i="14"/>
  <c r="E9071" i="14"/>
  <c r="E9072" i="14"/>
  <c r="E9073" i="14"/>
  <c r="E9074" i="14"/>
  <c r="E9075" i="14"/>
  <c r="E9076" i="14"/>
  <c r="E9077" i="14"/>
  <c r="E9078" i="14"/>
  <c r="E9079" i="14"/>
  <c r="E9080" i="14"/>
  <c r="E9081" i="14"/>
  <c r="E9082" i="14"/>
  <c r="E9083" i="14"/>
  <c r="E9084" i="14"/>
  <c r="E9085" i="14"/>
  <c r="E9086" i="14"/>
  <c r="E9087" i="14"/>
  <c r="E9088" i="14"/>
  <c r="E9089" i="14"/>
  <c r="E9090" i="14"/>
  <c r="E9091" i="14"/>
  <c r="E9092" i="14"/>
  <c r="E9093" i="14"/>
  <c r="E9094" i="14"/>
  <c r="E9095" i="14"/>
  <c r="E9096" i="14"/>
  <c r="E9097" i="14"/>
  <c r="E9098" i="14"/>
  <c r="E9099" i="14"/>
  <c r="E9100" i="14"/>
  <c r="E9101" i="14"/>
  <c r="E9102" i="14"/>
  <c r="E9103" i="14"/>
  <c r="E9104" i="14"/>
  <c r="E9105" i="14"/>
  <c r="E9106" i="14"/>
  <c r="E9107" i="14"/>
  <c r="E9108" i="14"/>
  <c r="E9109" i="14"/>
  <c r="E9110" i="14"/>
  <c r="E9111" i="14"/>
  <c r="E9112" i="14"/>
  <c r="E9113" i="14"/>
  <c r="E9114" i="14"/>
  <c r="E9115" i="14"/>
  <c r="E9116" i="14"/>
  <c r="E9117" i="14"/>
  <c r="E9118" i="14"/>
  <c r="E9119" i="14"/>
  <c r="E9120" i="14"/>
  <c r="E9121" i="14"/>
  <c r="E9122" i="14"/>
  <c r="E9123" i="14"/>
  <c r="E9124" i="14"/>
  <c r="E9125" i="14"/>
  <c r="E9126" i="14"/>
  <c r="E9127" i="14"/>
  <c r="E9128" i="14"/>
  <c r="E9129" i="14"/>
  <c r="E9130" i="14"/>
  <c r="E9131" i="14"/>
  <c r="E9132" i="14"/>
  <c r="E9133" i="14"/>
  <c r="E9134" i="14"/>
  <c r="E9135" i="14"/>
  <c r="E9136" i="14"/>
  <c r="E9137" i="14"/>
  <c r="E9138" i="14"/>
  <c r="E9139" i="14"/>
  <c r="E9140" i="14"/>
  <c r="E9141" i="14"/>
  <c r="E9142" i="14"/>
  <c r="E9143" i="14"/>
  <c r="E9144" i="14"/>
  <c r="E9145" i="14"/>
  <c r="E9146" i="14"/>
  <c r="E9147" i="14"/>
  <c r="E9148" i="14"/>
  <c r="E9149" i="14"/>
  <c r="E9150" i="14"/>
  <c r="E9151" i="14"/>
  <c r="E9152" i="14"/>
  <c r="E9153" i="14"/>
  <c r="E9154" i="14"/>
  <c r="E9155" i="14"/>
  <c r="E9156" i="14"/>
  <c r="E9157" i="14"/>
  <c r="E9158" i="14"/>
  <c r="E9159" i="14"/>
  <c r="E9160" i="14"/>
  <c r="E9161" i="14"/>
  <c r="E9162" i="14"/>
  <c r="E9163" i="14"/>
  <c r="E9164" i="14"/>
  <c r="E9165" i="14"/>
  <c r="E9166" i="14"/>
  <c r="E9167" i="14"/>
  <c r="E9168" i="14"/>
  <c r="E9169" i="14"/>
  <c r="E9170" i="14"/>
  <c r="E9171" i="14"/>
  <c r="E9172" i="14"/>
  <c r="E9173" i="14"/>
  <c r="E9174" i="14"/>
  <c r="E9175" i="14"/>
  <c r="E9176" i="14"/>
  <c r="E9177" i="14"/>
  <c r="E9178" i="14"/>
  <c r="E9179" i="14"/>
  <c r="E9180" i="14"/>
  <c r="E9181" i="14"/>
  <c r="E9182" i="14"/>
  <c r="E9183" i="14"/>
  <c r="E9184" i="14"/>
  <c r="E9185" i="14"/>
  <c r="E9186" i="14"/>
  <c r="E9187" i="14"/>
  <c r="E9188" i="14"/>
  <c r="E9189" i="14"/>
  <c r="E9190" i="14"/>
  <c r="E9191" i="14"/>
  <c r="E9192" i="14"/>
  <c r="E9193" i="14"/>
  <c r="E9194" i="14"/>
  <c r="E9195" i="14"/>
  <c r="E9196" i="14"/>
  <c r="E9197" i="14"/>
  <c r="E9198" i="14"/>
  <c r="E9199" i="14"/>
  <c r="E9200" i="14"/>
  <c r="E9201" i="14"/>
  <c r="E9202" i="14"/>
  <c r="E9203" i="14"/>
  <c r="E9204" i="14"/>
  <c r="E9205" i="14"/>
  <c r="E9206" i="14"/>
  <c r="E9207" i="14"/>
  <c r="E9208" i="14"/>
  <c r="E9209" i="14"/>
  <c r="E9210" i="14"/>
  <c r="E9211" i="14"/>
  <c r="E9212" i="14"/>
  <c r="E9213" i="14"/>
  <c r="E9214" i="14"/>
  <c r="E9215" i="14"/>
  <c r="E9216" i="14"/>
  <c r="E9217" i="14"/>
  <c r="E9218" i="14"/>
  <c r="E9219" i="14"/>
  <c r="E9220" i="14"/>
  <c r="E9221" i="14"/>
  <c r="E9222" i="14"/>
  <c r="E9223" i="14"/>
  <c r="E9224" i="14"/>
  <c r="E9225" i="14"/>
  <c r="E9226" i="14"/>
  <c r="E9227" i="14"/>
  <c r="E9228" i="14"/>
  <c r="E9229" i="14"/>
  <c r="E9230" i="14"/>
  <c r="E9231" i="14"/>
  <c r="E9232" i="14"/>
  <c r="E9233" i="14"/>
  <c r="E9234" i="14"/>
  <c r="E9235" i="14"/>
  <c r="E9236" i="14"/>
  <c r="E9237" i="14"/>
  <c r="E9238" i="14"/>
  <c r="E9239" i="14"/>
  <c r="E9240" i="14"/>
  <c r="E9241" i="14"/>
  <c r="E9242" i="14"/>
  <c r="E9243" i="14"/>
  <c r="E9244" i="14"/>
  <c r="E9245" i="14"/>
  <c r="E9246" i="14"/>
  <c r="E9247" i="14"/>
  <c r="E9248" i="14"/>
  <c r="E9249" i="14"/>
  <c r="E9250" i="14"/>
  <c r="E9251" i="14"/>
  <c r="E9252" i="14"/>
  <c r="E9253" i="14"/>
  <c r="E9254" i="14"/>
  <c r="E9255" i="14"/>
  <c r="E9256" i="14"/>
  <c r="E9257" i="14"/>
  <c r="E9258" i="14"/>
  <c r="E9259" i="14"/>
  <c r="E9260" i="14"/>
  <c r="E9261" i="14"/>
  <c r="E9262" i="14"/>
  <c r="E9263" i="14"/>
  <c r="E9264" i="14"/>
  <c r="E9265" i="14"/>
  <c r="E9266" i="14"/>
  <c r="E9267" i="14"/>
  <c r="E9268" i="14"/>
  <c r="E9269" i="14"/>
  <c r="E9270" i="14"/>
  <c r="E9271" i="14"/>
  <c r="E9272" i="14"/>
  <c r="E9273" i="14"/>
  <c r="E9274" i="14"/>
  <c r="E9275" i="14"/>
  <c r="E9276" i="14"/>
  <c r="E9277" i="14"/>
  <c r="E9278" i="14"/>
  <c r="E9279" i="14"/>
  <c r="E9280" i="14"/>
  <c r="E9281" i="14"/>
  <c r="E9282" i="14"/>
  <c r="E9283" i="14"/>
  <c r="E9284" i="14"/>
  <c r="E9285" i="14"/>
  <c r="E9286" i="14"/>
  <c r="E9287" i="14"/>
  <c r="E9288" i="14"/>
  <c r="E9289" i="14"/>
  <c r="E9290" i="14"/>
  <c r="E9291" i="14"/>
  <c r="E9292" i="14"/>
  <c r="E9293" i="14"/>
  <c r="E9294" i="14"/>
  <c r="E9295" i="14"/>
  <c r="E9296" i="14"/>
  <c r="E9297" i="14"/>
  <c r="E9298" i="14"/>
  <c r="E9299" i="14"/>
  <c r="E9300" i="14"/>
  <c r="E9301" i="14"/>
  <c r="E9302" i="14"/>
  <c r="E9303" i="14"/>
  <c r="E9304" i="14"/>
  <c r="E9305" i="14"/>
  <c r="E9306" i="14"/>
  <c r="E9307" i="14"/>
  <c r="E9308" i="14"/>
  <c r="E9309" i="14"/>
  <c r="E9310" i="14"/>
  <c r="E9311" i="14"/>
  <c r="E9312" i="14"/>
  <c r="E9313" i="14"/>
  <c r="E9314" i="14"/>
  <c r="E9315" i="14"/>
  <c r="E9316" i="14"/>
  <c r="E9317" i="14"/>
  <c r="E9318" i="14"/>
  <c r="E9319" i="14"/>
  <c r="E9320" i="14"/>
  <c r="E9321" i="14"/>
  <c r="E9322" i="14"/>
  <c r="E9323" i="14"/>
  <c r="E9324" i="14"/>
  <c r="E9325" i="14"/>
  <c r="E9326" i="14"/>
  <c r="E9327" i="14"/>
  <c r="E9328" i="14"/>
  <c r="E9329" i="14"/>
  <c r="E9330" i="14"/>
  <c r="E9331" i="14"/>
  <c r="E9332" i="14"/>
  <c r="E9333" i="14"/>
  <c r="E9334" i="14"/>
  <c r="E9335" i="14"/>
  <c r="E9336" i="14"/>
  <c r="E9337" i="14"/>
  <c r="E9338" i="14"/>
  <c r="E9339" i="14"/>
  <c r="E9340" i="14"/>
  <c r="E9341" i="14"/>
  <c r="E9342" i="14"/>
  <c r="E9343" i="14"/>
  <c r="E9344" i="14"/>
  <c r="E9345" i="14"/>
  <c r="E9346" i="14"/>
  <c r="E9347" i="14"/>
  <c r="E9348" i="14"/>
  <c r="E9349" i="14"/>
  <c r="E9350" i="14"/>
  <c r="E9351" i="14"/>
  <c r="E9352" i="14"/>
  <c r="E9353" i="14"/>
  <c r="E9354" i="14"/>
  <c r="E9355" i="14"/>
  <c r="E9356" i="14"/>
  <c r="E9357" i="14"/>
  <c r="E9358" i="14"/>
  <c r="E9359" i="14"/>
  <c r="E9360" i="14"/>
  <c r="E9361" i="14"/>
  <c r="E9362" i="14"/>
  <c r="E9363" i="14"/>
  <c r="E9364" i="14"/>
  <c r="E9365" i="14"/>
  <c r="E9366" i="14"/>
  <c r="E9367" i="14"/>
  <c r="E9368" i="14"/>
  <c r="E9369" i="14"/>
  <c r="E9370" i="14"/>
  <c r="E9371" i="14"/>
  <c r="E9372" i="14"/>
  <c r="E9373" i="14"/>
  <c r="E9374" i="14"/>
  <c r="E9375" i="14"/>
  <c r="E9376" i="14"/>
  <c r="E9377" i="14"/>
  <c r="E9378" i="14"/>
  <c r="E9379" i="14"/>
  <c r="E9380" i="14"/>
  <c r="E9381" i="14"/>
  <c r="E9382" i="14"/>
  <c r="E9383" i="14"/>
  <c r="E9384" i="14"/>
  <c r="E9385" i="14"/>
  <c r="E9386" i="14"/>
  <c r="E9387" i="14"/>
  <c r="E9388" i="14"/>
  <c r="E9389" i="14"/>
  <c r="E9390" i="14"/>
  <c r="E9391" i="14"/>
  <c r="E9392" i="14"/>
  <c r="E9393" i="14"/>
  <c r="E9394" i="14"/>
  <c r="E9395" i="14"/>
  <c r="E9396" i="14"/>
  <c r="E9397" i="14"/>
  <c r="E9398" i="14"/>
  <c r="E9399" i="14"/>
  <c r="E9400" i="14"/>
  <c r="E9401" i="14"/>
  <c r="E9402" i="14"/>
  <c r="E9403" i="14"/>
  <c r="E9404" i="14"/>
  <c r="E9405" i="14"/>
  <c r="E9406" i="14"/>
  <c r="E9407" i="14"/>
  <c r="E9408" i="14"/>
  <c r="E9409" i="14"/>
  <c r="E9410" i="14"/>
  <c r="E9411" i="14"/>
  <c r="E9412" i="14"/>
  <c r="E9413" i="14"/>
  <c r="E9414" i="14"/>
  <c r="E9415" i="14"/>
  <c r="E9416" i="14"/>
  <c r="E9417" i="14"/>
  <c r="E9418" i="14"/>
  <c r="E9419" i="14"/>
  <c r="E9420" i="14"/>
  <c r="E9421" i="14"/>
  <c r="E9422" i="14"/>
  <c r="E9423" i="14"/>
  <c r="E9424" i="14"/>
  <c r="E9425" i="14"/>
  <c r="E9426" i="14"/>
  <c r="E9427" i="14"/>
  <c r="E9428" i="14"/>
  <c r="E9429" i="14"/>
  <c r="E9430" i="14"/>
  <c r="E9431" i="14"/>
  <c r="E9432" i="14"/>
  <c r="E9433" i="14"/>
  <c r="E9434" i="14"/>
  <c r="E9435" i="14"/>
  <c r="E9436" i="14"/>
  <c r="E9437" i="14"/>
  <c r="E9438" i="14"/>
  <c r="E9439" i="14"/>
  <c r="E9440" i="14"/>
  <c r="E9441" i="14"/>
  <c r="E9442" i="14"/>
  <c r="E9443" i="14"/>
  <c r="E9444" i="14"/>
  <c r="E9445" i="14"/>
  <c r="E9446" i="14"/>
  <c r="E9447" i="14"/>
  <c r="E9448" i="14"/>
  <c r="E9449" i="14"/>
  <c r="E9450" i="14"/>
  <c r="E9451" i="14"/>
  <c r="E9452" i="14"/>
  <c r="E9453" i="14"/>
  <c r="E9454" i="14"/>
  <c r="E9455" i="14"/>
  <c r="E9456" i="14"/>
  <c r="E9457" i="14"/>
  <c r="E9458" i="14"/>
  <c r="E9459" i="14"/>
  <c r="E9460" i="14"/>
  <c r="E9461" i="14"/>
  <c r="E9462" i="14"/>
  <c r="E9463" i="14"/>
  <c r="E9464" i="14"/>
  <c r="E9465" i="14"/>
  <c r="E9466" i="14"/>
  <c r="E9467" i="14"/>
  <c r="E9468" i="14"/>
  <c r="E9469" i="14"/>
  <c r="E9470" i="14"/>
  <c r="E9471" i="14"/>
  <c r="E9472" i="14"/>
  <c r="E9473" i="14"/>
  <c r="E9474" i="14"/>
  <c r="E9475" i="14"/>
  <c r="E9476" i="14"/>
  <c r="E9477" i="14"/>
  <c r="E9478" i="14"/>
  <c r="E9479" i="14"/>
  <c r="E9480" i="14"/>
  <c r="E9481" i="14"/>
  <c r="E9482" i="14"/>
  <c r="E9483" i="14"/>
  <c r="E9484" i="14"/>
  <c r="E9485" i="14"/>
  <c r="E9486" i="14"/>
  <c r="E9487" i="14"/>
  <c r="E9488" i="14"/>
  <c r="E9489" i="14"/>
  <c r="E9490" i="14"/>
  <c r="E9491" i="14"/>
  <c r="E9492" i="14"/>
  <c r="E9493" i="14"/>
  <c r="E9494" i="14"/>
  <c r="E9495" i="14"/>
  <c r="E9496" i="14"/>
  <c r="E9497" i="14"/>
  <c r="E9498" i="14"/>
  <c r="E9499" i="14"/>
  <c r="E9500" i="14"/>
  <c r="E9501" i="14"/>
  <c r="E9502" i="14"/>
  <c r="E9503" i="14"/>
  <c r="E9504" i="14"/>
  <c r="E9505" i="14"/>
  <c r="E9506" i="14"/>
  <c r="E9507" i="14"/>
  <c r="E9508" i="14"/>
  <c r="E9509" i="14"/>
  <c r="E9510" i="14"/>
  <c r="E9511" i="14"/>
  <c r="E9512" i="14"/>
  <c r="E9513" i="14"/>
  <c r="E9514" i="14"/>
  <c r="E9515" i="14"/>
  <c r="E9516" i="14"/>
  <c r="E9517" i="14"/>
  <c r="E9518" i="14"/>
  <c r="E9519" i="14"/>
  <c r="E9520" i="14"/>
  <c r="E9521" i="14"/>
  <c r="E9522" i="14"/>
  <c r="E9523" i="14"/>
  <c r="E9524" i="14"/>
  <c r="E9525" i="14"/>
  <c r="E9526" i="14"/>
  <c r="E9527" i="14"/>
  <c r="E9528" i="14"/>
  <c r="E9529" i="14"/>
  <c r="E9530" i="14"/>
  <c r="E9531" i="14"/>
  <c r="E9532" i="14"/>
  <c r="E9533" i="14"/>
  <c r="E9534" i="14"/>
  <c r="E9535" i="14"/>
  <c r="E9536" i="14"/>
  <c r="E9537" i="14"/>
  <c r="E9538" i="14"/>
  <c r="E9539" i="14"/>
  <c r="E9540" i="14"/>
  <c r="E9541" i="14"/>
  <c r="E9542" i="14"/>
  <c r="E9543" i="14"/>
  <c r="E9544" i="14"/>
  <c r="E9545" i="14"/>
  <c r="E9546" i="14"/>
  <c r="E9547" i="14"/>
  <c r="E9548" i="14"/>
  <c r="E9549" i="14"/>
  <c r="E9550" i="14"/>
  <c r="E9551" i="14"/>
  <c r="E9552" i="14"/>
  <c r="E9553" i="14"/>
  <c r="E9554" i="14"/>
  <c r="E9555" i="14"/>
  <c r="E9556" i="14"/>
  <c r="E9557" i="14"/>
  <c r="E9558" i="14"/>
  <c r="E9559" i="14"/>
  <c r="E9560" i="14"/>
  <c r="E9561" i="14"/>
  <c r="E9562" i="14"/>
  <c r="E9563" i="14"/>
  <c r="E9564" i="14"/>
  <c r="E9565" i="14"/>
  <c r="E9566" i="14"/>
  <c r="E9567" i="14"/>
  <c r="E9568" i="14"/>
  <c r="E9569" i="14"/>
  <c r="E9570" i="14"/>
  <c r="E9571" i="14"/>
  <c r="E9572" i="14"/>
  <c r="E9573" i="14"/>
  <c r="E9574" i="14"/>
  <c r="E9575" i="14"/>
  <c r="E9576" i="14"/>
  <c r="E9577" i="14"/>
  <c r="E9578" i="14"/>
  <c r="E9579" i="14"/>
  <c r="E9580" i="14"/>
  <c r="E9581" i="14"/>
  <c r="E9582" i="14"/>
  <c r="E9583" i="14"/>
  <c r="E9584" i="14"/>
  <c r="E9585" i="14"/>
  <c r="E9586" i="14"/>
  <c r="E9587" i="14"/>
  <c r="E9588" i="14"/>
  <c r="E9589" i="14"/>
  <c r="E9590" i="14"/>
  <c r="E9591" i="14"/>
  <c r="E9592" i="14"/>
  <c r="E9593" i="14"/>
  <c r="E9594" i="14"/>
  <c r="E9595" i="14"/>
  <c r="E9596" i="14"/>
  <c r="E9597" i="14"/>
  <c r="E9598" i="14"/>
  <c r="E9599" i="14"/>
  <c r="E9600" i="14"/>
  <c r="E9601" i="14"/>
  <c r="E9602" i="14"/>
  <c r="E9603" i="14"/>
  <c r="E9604" i="14"/>
  <c r="E9605" i="14"/>
  <c r="E9606" i="14"/>
  <c r="E9607" i="14"/>
  <c r="E9608" i="14"/>
  <c r="E9609" i="14"/>
  <c r="E9610" i="14"/>
  <c r="E9611" i="14"/>
  <c r="E9612" i="14"/>
  <c r="E9613" i="14"/>
  <c r="E9614" i="14"/>
  <c r="E9615" i="14"/>
  <c r="E9616" i="14"/>
  <c r="E9617" i="14"/>
  <c r="E9618" i="14"/>
  <c r="E9619" i="14"/>
  <c r="E9620" i="14"/>
  <c r="E9621" i="14"/>
  <c r="E9622" i="14"/>
  <c r="E9623" i="14"/>
  <c r="E9624" i="14"/>
  <c r="E9625" i="14"/>
  <c r="E9626" i="14"/>
  <c r="E9627" i="14"/>
  <c r="E9628" i="14"/>
  <c r="E9629" i="14"/>
  <c r="E9630" i="14"/>
  <c r="E9631" i="14"/>
  <c r="E9632" i="14"/>
  <c r="E9633" i="14"/>
  <c r="E9634" i="14"/>
  <c r="E9635" i="14"/>
  <c r="E9636" i="14"/>
  <c r="E9637" i="14"/>
  <c r="E9638" i="14"/>
  <c r="E9639" i="14"/>
  <c r="E9640" i="14"/>
  <c r="E9641" i="14"/>
  <c r="E9642" i="14"/>
  <c r="E9643" i="14"/>
  <c r="E9644" i="14"/>
  <c r="E9645" i="14"/>
  <c r="E9646" i="14"/>
  <c r="E9647" i="14"/>
  <c r="E9648" i="14"/>
  <c r="E9649" i="14"/>
  <c r="E9650" i="14"/>
  <c r="E9651" i="14"/>
  <c r="E9652" i="14"/>
  <c r="E9653" i="14"/>
  <c r="E9654" i="14"/>
  <c r="E9655" i="14"/>
  <c r="E9656" i="14"/>
  <c r="E9657" i="14"/>
  <c r="E9658" i="14"/>
  <c r="E9659" i="14"/>
  <c r="E9660" i="14"/>
  <c r="E9661" i="14"/>
  <c r="E9662" i="14"/>
  <c r="E9663" i="14"/>
  <c r="E9664" i="14"/>
  <c r="E9665" i="14"/>
  <c r="E9666" i="14"/>
  <c r="E9667" i="14"/>
  <c r="E9668" i="14"/>
  <c r="E9669" i="14"/>
  <c r="E9670" i="14"/>
  <c r="E9671" i="14"/>
  <c r="E9672" i="14"/>
  <c r="E9673" i="14"/>
  <c r="E9674" i="14"/>
  <c r="E9675" i="14"/>
  <c r="E9676" i="14"/>
  <c r="E9677" i="14"/>
  <c r="E9678" i="14"/>
  <c r="E9679" i="14"/>
  <c r="E9680" i="14"/>
  <c r="E9681" i="14"/>
  <c r="E9682" i="14"/>
  <c r="E9683" i="14"/>
  <c r="E9684" i="14"/>
  <c r="E9685" i="14"/>
  <c r="E9686" i="14"/>
  <c r="E9687" i="14"/>
  <c r="E9688" i="14"/>
  <c r="E9689" i="14"/>
  <c r="E9690" i="14"/>
  <c r="E9691" i="14"/>
  <c r="E9692" i="14"/>
  <c r="E9693" i="14"/>
  <c r="E9694" i="14"/>
  <c r="E9695" i="14"/>
  <c r="E9696" i="14"/>
  <c r="E9697" i="14"/>
  <c r="E9698" i="14"/>
  <c r="E9699" i="14"/>
  <c r="E9700" i="14"/>
  <c r="E9701" i="14"/>
  <c r="E9702" i="14"/>
  <c r="E9703" i="14"/>
  <c r="E9704" i="14"/>
  <c r="E9705" i="14"/>
  <c r="E9706" i="14"/>
  <c r="E9707" i="14"/>
  <c r="E9708" i="14"/>
  <c r="E9709" i="14"/>
  <c r="E9710" i="14"/>
  <c r="E9711" i="14"/>
  <c r="E9712" i="14"/>
  <c r="E9713" i="14"/>
  <c r="E9714" i="14"/>
  <c r="E9715" i="14"/>
  <c r="E9716" i="14"/>
  <c r="E9717" i="14"/>
  <c r="E9718" i="14"/>
  <c r="E9719" i="14"/>
  <c r="E9720" i="14"/>
  <c r="E9721" i="14"/>
  <c r="E9722" i="14"/>
  <c r="E9723" i="14"/>
  <c r="E9724" i="14"/>
  <c r="E9725" i="14"/>
  <c r="E9726" i="14"/>
  <c r="E9727" i="14"/>
  <c r="E9728" i="14"/>
  <c r="E9729" i="14"/>
  <c r="E9730" i="14"/>
  <c r="E9731" i="14"/>
  <c r="E9732" i="14"/>
  <c r="E9733" i="14"/>
  <c r="E9734" i="14"/>
  <c r="E9735" i="14"/>
  <c r="E9736" i="14"/>
  <c r="E9737" i="14"/>
  <c r="E9738" i="14"/>
  <c r="E9739" i="14"/>
  <c r="E9740" i="14"/>
  <c r="E9741" i="14"/>
  <c r="E9742" i="14"/>
  <c r="E9743" i="14"/>
  <c r="E9744" i="14"/>
  <c r="E9745" i="14"/>
  <c r="E9746" i="14"/>
  <c r="E9747" i="14"/>
  <c r="E9748" i="14"/>
  <c r="E9749" i="14"/>
  <c r="E9750" i="14"/>
  <c r="E9751" i="14"/>
  <c r="E9752" i="14"/>
  <c r="E9753" i="14"/>
  <c r="E9754" i="14"/>
  <c r="E9755" i="14"/>
  <c r="E9756" i="14"/>
  <c r="E9757" i="14"/>
  <c r="E9758" i="14"/>
  <c r="E9759" i="14"/>
  <c r="E9760" i="14"/>
  <c r="E9761" i="14"/>
  <c r="E9762" i="14"/>
  <c r="E9763" i="14"/>
  <c r="E9764" i="14"/>
  <c r="E9765" i="14"/>
  <c r="E9766" i="14"/>
  <c r="E9767" i="14"/>
  <c r="E9768" i="14"/>
  <c r="E9769" i="14"/>
  <c r="E9770" i="14"/>
  <c r="E9771" i="14"/>
  <c r="E9772" i="14"/>
  <c r="E9773" i="14"/>
  <c r="E9774" i="14"/>
  <c r="E9775" i="14"/>
  <c r="E9776" i="14"/>
  <c r="E9777" i="14"/>
  <c r="E9778" i="14"/>
  <c r="E9779" i="14"/>
  <c r="E9780" i="14"/>
  <c r="E9781" i="14"/>
  <c r="E9782" i="14"/>
  <c r="E9783" i="14"/>
  <c r="E9784" i="14"/>
  <c r="E9785" i="14"/>
  <c r="E9786" i="14"/>
  <c r="E9787" i="14"/>
  <c r="E9788" i="14"/>
  <c r="E9789" i="14"/>
  <c r="E9790" i="14"/>
  <c r="E9791" i="14"/>
  <c r="E9792" i="14"/>
  <c r="E9793" i="14"/>
  <c r="E9794" i="14"/>
  <c r="E9795" i="14"/>
  <c r="E9796" i="14"/>
  <c r="E9797" i="14"/>
  <c r="E9798" i="14"/>
  <c r="E9799" i="14"/>
  <c r="E9800" i="14"/>
  <c r="E9801" i="14"/>
  <c r="E9802" i="14"/>
  <c r="E9803" i="14"/>
  <c r="E9804" i="14"/>
  <c r="E9805" i="14"/>
  <c r="E9806" i="14"/>
  <c r="E9807" i="14"/>
  <c r="E9808" i="14"/>
  <c r="E9809" i="14"/>
  <c r="E9810" i="14"/>
  <c r="E9811" i="14"/>
  <c r="E9812" i="14"/>
  <c r="E9813" i="14"/>
  <c r="E9814" i="14"/>
  <c r="E9815" i="14"/>
  <c r="E9816" i="14"/>
  <c r="E9817" i="14"/>
  <c r="E9818" i="14"/>
  <c r="E9819" i="14"/>
  <c r="E9820" i="14"/>
  <c r="E9821" i="14"/>
  <c r="E9822" i="14"/>
  <c r="E9823" i="14"/>
  <c r="E9824" i="14"/>
  <c r="E9825" i="14"/>
  <c r="E9826" i="14"/>
  <c r="E9827" i="14"/>
  <c r="E9828" i="14"/>
  <c r="E9829" i="14"/>
  <c r="E9830" i="14"/>
  <c r="E9831" i="14"/>
  <c r="E9832" i="14"/>
  <c r="E9833" i="14"/>
  <c r="E9834" i="14"/>
  <c r="E9835" i="14"/>
  <c r="E9836" i="14"/>
  <c r="E9837" i="14"/>
  <c r="E9838" i="14"/>
  <c r="E9839" i="14"/>
  <c r="E9840" i="14"/>
  <c r="E9841" i="14"/>
  <c r="E9842" i="14"/>
  <c r="E9843" i="14"/>
  <c r="E9844" i="14"/>
  <c r="E9845" i="14"/>
  <c r="E9846" i="14"/>
  <c r="E9847" i="14"/>
  <c r="E9848" i="14"/>
  <c r="E9849" i="14"/>
  <c r="E9850" i="14"/>
  <c r="E9851" i="14"/>
  <c r="E9852" i="14"/>
  <c r="E9853" i="14"/>
  <c r="E9854" i="14"/>
  <c r="E9855" i="14"/>
  <c r="E9856" i="14"/>
  <c r="E9857" i="14"/>
  <c r="E9858" i="14"/>
  <c r="E9859" i="14"/>
  <c r="E9860" i="14"/>
  <c r="E9861" i="14"/>
  <c r="E9862" i="14"/>
  <c r="E9863" i="14"/>
  <c r="E9864" i="14"/>
  <c r="E9865" i="14"/>
  <c r="E9866" i="14"/>
  <c r="E9867" i="14"/>
  <c r="E9868" i="14"/>
  <c r="E9869" i="14"/>
  <c r="E9870" i="14"/>
  <c r="E9871" i="14"/>
  <c r="E9872" i="14"/>
  <c r="E9873" i="14"/>
  <c r="E9874" i="14"/>
  <c r="E9875" i="14"/>
  <c r="E9876" i="14"/>
  <c r="E9877" i="14"/>
  <c r="E9878" i="14"/>
  <c r="E9879" i="14"/>
  <c r="E9880" i="14"/>
  <c r="E9881" i="14"/>
  <c r="E9882" i="14"/>
  <c r="E9883" i="14"/>
  <c r="E9884" i="14"/>
  <c r="E9885" i="14"/>
  <c r="E9886" i="14"/>
  <c r="E9887" i="14"/>
  <c r="E9888" i="14"/>
  <c r="E9889" i="14"/>
  <c r="E9890" i="14"/>
  <c r="E9891" i="14"/>
  <c r="E9892" i="14"/>
  <c r="E9893" i="14"/>
  <c r="E9894" i="14"/>
  <c r="E9895" i="14"/>
  <c r="E9896" i="14"/>
  <c r="E9897" i="14"/>
  <c r="E9898" i="14"/>
  <c r="E9899" i="14"/>
  <c r="E9900" i="14"/>
  <c r="E9901" i="14"/>
  <c r="E9902" i="14"/>
  <c r="E9903" i="14"/>
  <c r="E9904" i="14"/>
  <c r="E9905" i="14"/>
  <c r="E9906" i="14"/>
  <c r="E9907" i="14"/>
  <c r="E9908" i="14"/>
  <c r="E9909" i="14"/>
  <c r="E9910" i="14"/>
  <c r="E9911" i="14"/>
  <c r="E9912" i="14"/>
  <c r="E9913" i="14"/>
  <c r="E9914" i="14"/>
  <c r="E9915" i="14"/>
  <c r="E9916" i="14"/>
  <c r="E9917" i="14"/>
  <c r="E9918" i="14"/>
  <c r="E9919" i="14"/>
  <c r="E9920" i="14"/>
  <c r="E9921" i="14"/>
  <c r="E9922" i="14"/>
  <c r="E9923" i="14"/>
  <c r="E9924" i="14"/>
  <c r="E9925" i="14"/>
  <c r="E9926" i="14"/>
  <c r="E9927" i="14"/>
  <c r="E9928" i="14"/>
  <c r="E9929" i="14"/>
  <c r="E9930" i="14"/>
  <c r="E9931" i="14"/>
  <c r="E9932" i="14"/>
  <c r="E9933" i="14"/>
  <c r="E9934" i="14"/>
  <c r="E9935" i="14"/>
  <c r="E9936" i="14"/>
  <c r="E9937" i="14"/>
  <c r="E9938" i="14"/>
  <c r="E9939" i="14"/>
  <c r="E9940" i="14"/>
  <c r="E9941" i="14"/>
  <c r="E9942" i="14"/>
  <c r="E9943" i="14"/>
  <c r="E9944" i="14"/>
  <c r="E9945" i="14"/>
  <c r="E9946" i="14"/>
  <c r="E9947" i="14"/>
  <c r="E9948" i="14"/>
  <c r="E9949" i="14"/>
  <c r="E9950" i="14"/>
  <c r="E9951" i="14"/>
  <c r="E9952" i="14"/>
  <c r="E9953" i="14"/>
  <c r="E9954" i="14"/>
  <c r="E9955" i="14"/>
  <c r="E9956" i="14"/>
  <c r="E9957" i="14"/>
  <c r="E9958" i="14"/>
  <c r="E9959" i="14"/>
  <c r="E9960" i="14"/>
  <c r="E9961" i="14"/>
  <c r="E9962" i="14"/>
  <c r="E9963" i="14"/>
  <c r="E9964" i="14"/>
  <c r="E9965" i="14"/>
  <c r="E9966" i="14"/>
  <c r="E9967" i="14"/>
  <c r="E9968" i="14"/>
  <c r="E9969" i="14"/>
  <c r="E9970" i="14"/>
  <c r="E9971" i="14"/>
  <c r="E9972" i="14"/>
  <c r="E9973" i="14"/>
  <c r="E9974" i="14"/>
  <c r="E9975" i="14"/>
  <c r="E9976" i="14"/>
  <c r="E9977" i="14"/>
  <c r="E9978" i="14"/>
  <c r="E9979" i="14"/>
  <c r="E9980" i="14"/>
  <c r="E9981" i="14"/>
  <c r="E9982" i="14"/>
  <c r="E9983" i="14"/>
  <c r="E9984" i="14"/>
  <c r="E9985" i="14"/>
  <c r="E9986" i="14"/>
  <c r="E9987" i="14"/>
  <c r="E9988" i="14"/>
  <c r="E9989" i="14"/>
  <c r="E9990" i="14"/>
  <c r="E9991" i="14"/>
  <c r="E9992" i="14"/>
  <c r="E9993" i="14"/>
  <c r="E9994" i="14"/>
  <c r="E9995" i="14"/>
  <c r="E9996" i="14"/>
  <c r="E9997" i="14"/>
  <c r="E9998" i="14"/>
  <c r="E9999" i="14"/>
  <c r="E10000" i="14"/>
  <c r="E10001" i="14"/>
  <c r="E10002" i="14"/>
  <c r="E10003" i="14"/>
  <c r="E10004" i="14"/>
  <c r="E10005" i="14"/>
  <c r="E10006" i="14"/>
  <c r="E10007" i="14"/>
  <c r="E10008" i="14"/>
  <c r="E10009" i="14"/>
  <c r="E10010" i="14"/>
  <c r="E10011" i="14"/>
  <c r="E10012" i="14"/>
  <c r="E10013" i="14"/>
  <c r="E10014" i="14"/>
  <c r="E10015" i="14"/>
  <c r="E10016" i="14"/>
  <c r="E10017" i="14"/>
  <c r="E10018" i="14"/>
  <c r="E10019" i="14"/>
  <c r="E10020" i="14"/>
  <c r="E10021" i="14"/>
  <c r="E10022" i="14"/>
  <c r="E10023" i="14"/>
  <c r="E10024" i="14"/>
  <c r="E10025" i="14"/>
  <c r="E10026" i="14"/>
  <c r="E10027" i="14"/>
  <c r="E10028" i="14"/>
  <c r="E10029" i="14"/>
  <c r="E10030" i="14"/>
  <c r="E10031" i="14"/>
  <c r="E10032" i="14"/>
  <c r="E10033" i="14"/>
  <c r="E10034" i="14"/>
  <c r="E10035" i="14"/>
  <c r="E10036" i="14"/>
  <c r="E10037" i="14"/>
  <c r="E10038" i="14"/>
  <c r="E10039" i="14"/>
  <c r="E10040" i="14"/>
  <c r="E10041" i="14"/>
  <c r="E10042" i="14"/>
  <c r="E10043" i="14"/>
  <c r="E10044" i="14"/>
  <c r="E10045" i="14"/>
  <c r="E10046" i="14"/>
  <c r="E10047" i="14"/>
  <c r="E10048" i="14"/>
  <c r="E10049" i="14"/>
  <c r="E10050" i="14"/>
  <c r="E10051" i="14"/>
  <c r="E10052" i="14"/>
  <c r="E10053" i="14"/>
  <c r="E10054" i="14"/>
  <c r="E10055" i="14"/>
  <c r="E10056" i="14"/>
  <c r="E10057" i="14"/>
  <c r="E10058" i="14"/>
  <c r="E10059" i="14"/>
  <c r="E10060" i="14"/>
  <c r="E10061" i="14"/>
  <c r="E10062" i="14"/>
  <c r="E10063" i="14"/>
  <c r="E10064" i="14"/>
  <c r="E10065" i="14"/>
  <c r="E10066" i="14"/>
  <c r="E10067" i="14"/>
  <c r="E10068" i="14"/>
  <c r="E10069" i="14"/>
  <c r="E10070" i="14"/>
  <c r="E10071" i="14"/>
  <c r="E10072" i="14"/>
  <c r="E10073" i="14"/>
  <c r="E10074" i="14"/>
  <c r="E10075" i="14"/>
  <c r="E10076" i="14"/>
  <c r="E10077" i="14"/>
  <c r="E10078" i="14"/>
  <c r="E10079" i="14"/>
  <c r="E10080" i="14"/>
  <c r="E10081" i="14"/>
  <c r="E10082" i="14"/>
  <c r="E10083" i="14"/>
  <c r="E10084" i="14"/>
  <c r="E10085" i="14"/>
  <c r="E10086" i="14"/>
  <c r="E10087" i="14"/>
  <c r="E10088" i="14"/>
  <c r="E10089" i="14"/>
  <c r="E10090" i="14"/>
  <c r="E10091" i="14"/>
  <c r="E10092" i="14"/>
  <c r="E10093" i="14"/>
  <c r="E10094" i="14"/>
  <c r="E10095" i="14"/>
  <c r="E10096" i="14"/>
  <c r="E10097" i="14"/>
  <c r="E10098" i="14"/>
  <c r="E10099" i="14"/>
  <c r="E10100" i="14"/>
  <c r="E10101" i="14"/>
  <c r="E10102" i="14"/>
  <c r="E10103" i="14"/>
  <c r="E10104" i="14"/>
  <c r="E10105" i="14"/>
  <c r="E10106" i="14"/>
  <c r="E10107" i="14"/>
  <c r="E10108" i="14"/>
  <c r="E10109" i="14"/>
  <c r="E10110" i="14"/>
  <c r="E10111" i="14"/>
  <c r="E10112" i="14"/>
  <c r="E10113" i="14"/>
  <c r="E10114" i="14"/>
  <c r="E10115" i="14"/>
  <c r="E10116" i="14"/>
  <c r="E10117" i="14"/>
  <c r="E10118" i="14"/>
  <c r="E10119" i="14"/>
  <c r="E10120" i="14"/>
  <c r="E10121" i="14"/>
  <c r="E10122" i="14"/>
  <c r="E10123" i="14"/>
  <c r="E10124" i="14"/>
  <c r="E10125" i="14"/>
  <c r="E10126" i="14"/>
  <c r="E10127" i="14"/>
  <c r="E10128" i="14"/>
  <c r="E10129" i="14"/>
  <c r="E10130" i="14"/>
  <c r="E10131" i="14"/>
  <c r="E10132" i="14"/>
  <c r="E10133" i="14"/>
  <c r="E10134" i="14"/>
  <c r="E10135" i="14"/>
  <c r="E10136" i="14"/>
  <c r="E10137" i="14"/>
  <c r="E10138" i="14"/>
  <c r="E10139" i="14"/>
  <c r="E10140" i="14"/>
  <c r="E10141" i="14"/>
  <c r="E10142" i="14"/>
  <c r="E10143" i="14"/>
  <c r="E10144" i="14"/>
  <c r="E10145" i="14"/>
  <c r="E10146" i="14"/>
  <c r="E10147" i="14"/>
  <c r="E10148" i="14"/>
  <c r="E10149" i="14"/>
  <c r="E10150" i="14"/>
  <c r="E10151" i="14"/>
  <c r="E10152" i="14"/>
  <c r="E10153" i="14"/>
  <c r="E10154" i="14"/>
  <c r="E10155" i="14"/>
  <c r="E10156" i="14"/>
  <c r="E10157" i="14"/>
  <c r="E10158" i="14"/>
  <c r="E10159" i="14"/>
  <c r="E10160" i="14"/>
  <c r="E10161" i="14"/>
  <c r="E10162" i="14"/>
  <c r="E10163" i="14"/>
  <c r="E10164" i="14"/>
  <c r="E10165" i="14"/>
  <c r="E10166" i="14"/>
  <c r="E10167" i="14"/>
  <c r="E10168" i="14"/>
  <c r="E10169" i="14"/>
  <c r="E10170" i="14"/>
  <c r="E10171" i="14"/>
  <c r="E10172" i="14"/>
  <c r="E10173" i="14"/>
  <c r="E10174" i="14"/>
  <c r="E10175" i="14"/>
  <c r="E10176" i="14"/>
  <c r="E10177" i="14"/>
  <c r="E10178" i="14"/>
  <c r="E10179" i="14"/>
  <c r="E10180" i="14"/>
  <c r="E10181" i="14"/>
  <c r="E10182" i="14"/>
  <c r="E10183" i="14"/>
  <c r="E10184" i="14"/>
  <c r="E10185" i="14"/>
  <c r="E10186" i="14"/>
  <c r="E10187" i="14"/>
  <c r="E10188" i="14"/>
  <c r="E10189" i="14"/>
  <c r="E10190" i="14"/>
  <c r="E10191" i="14"/>
  <c r="E10192" i="14"/>
  <c r="E10193" i="14"/>
  <c r="E10194" i="14"/>
  <c r="E10195" i="14"/>
  <c r="E10196" i="14"/>
  <c r="E10197" i="14"/>
  <c r="E10198" i="14"/>
  <c r="E10199" i="14"/>
  <c r="E10200" i="14"/>
  <c r="E10201" i="14"/>
  <c r="E10202" i="14"/>
  <c r="E10203" i="14"/>
  <c r="E10204" i="14"/>
  <c r="E10205" i="14"/>
  <c r="E10206" i="14"/>
  <c r="E10207" i="14"/>
  <c r="E10208" i="14"/>
  <c r="E10209" i="14"/>
  <c r="E10210" i="14"/>
  <c r="E10211" i="14"/>
  <c r="E10212" i="14"/>
  <c r="E10213" i="14"/>
  <c r="E10214" i="14"/>
  <c r="E10215" i="14"/>
  <c r="E10216" i="14"/>
  <c r="E10217" i="14"/>
  <c r="E10218" i="14"/>
  <c r="E10219" i="14"/>
  <c r="E10220" i="14"/>
  <c r="E10221" i="14"/>
  <c r="E10222" i="14"/>
  <c r="E10223" i="14"/>
  <c r="E10224" i="14"/>
  <c r="E10225" i="14"/>
  <c r="E10226" i="14"/>
  <c r="E10227" i="14"/>
  <c r="E10228" i="14"/>
  <c r="E10229" i="14"/>
  <c r="E10230" i="14"/>
  <c r="E10231" i="14"/>
  <c r="E10232" i="14"/>
  <c r="E10233" i="14"/>
  <c r="E10234" i="14"/>
  <c r="E10235" i="14"/>
  <c r="E10236" i="14"/>
  <c r="E10237" i="14"/>
  <c r="E10238" i="14"/>
  <c r="E10239" i="14"/>
  <c r="E10240" i="14"/>
  <c r="E10241" i="14"/>
  <c r="E10242" i="14"/>
  <c r="E10243" i="14"/>
  <c r="E10244" i="14"/>
  <c r="E10245" i="14"/>
  <c r="E10246" i="14"/>
  <c r="E10247" i="14"/>
  <c r="E10248" i="14"/>
  <c r="E10249" i="14"/>
  <c r="E10250" i="14"/>
  <c r="E10251" i="14"/>
  <c r="E10252" i="14"/>
  <c r="E10253" i="14"/>
  <c r="E10254" i="14"/>
  <c r="E10255" i="14"/>
  <c r="E10256" i="14"/>
  <c r="E10257" i="14"/>
  <c r="E10258" i="14"/>
  <c r="E10259" i="14"/>
  <c r="E10260" i="14"/>
  <c r="E10261" i="14"/>
  <c r="E10262" i="14"/>
  <c r="E10263" i="14"/>
  <c r="E10264" i="14"/>
  <c r="E10265" i="14"/>
  <c r="E10266" i="14"/>
  <c r="E10267" i="14"/>
  <c r="E10268" i="14"/>
  <c r="E10269" i="14"/>
  <c r="E10270" i="14"/>
  <c r="E10271" i="14"/>
  <c r="E10272" i="14"/>
  <c r="E10273" i="14"/>
  <c r="E10274" i="14"/>
  <c r="E10275" i="14"/>
  <c r="E10276" i="14"/>
  <c r="E10277" i="14"/>
  <c r="E10278" i="14"/>
  <c r="E10279" i="14"/>
  <c r="E10280" i="14"/>
  <c r="E10281" i="14"/>
  <c r="E10282" i="14"/>
  <c r="E10283" i="14"/>
  <c r="E10284" i="14"/>
  <c r="E10285" i="14"/>
  <c r="E10286" i="14"/>
  <c r="E10287" i="14"/>
  <c r="E10288" i="14"/>
  <c r="E10289" i="14"/>
  <c r="E10290" i="14"/>
  <c r="E10291" i="14"/>
  <c r="E10292" i="14"/>
  <c r="E10293" i="14"/>
  <c r="E10294" i="14"/>
  <c r="E10295" i="14"/>
  <c r="E10296" i="14"/>
  <c r="E10297" i="14"/>
  <c r="E10298" i="14"/>
  <c r="E10299" i="14"/>
  <c r="E10300" i="14"/>
  <c r="E10301" i="14"/>
  <c r="E10302" i="14"/>
  <c r="E10303" i="14"/>
  <c r="E10304" i="14"/>
  <c r="E10305" i="14"/>
  <c r="E10306" i="14"/>
  <c r="E10307" i="14"/>
  <c r="E10308" i="14"/>
  <c r="E10309" i="14"/>
  <c r="E10310" i="14"/>
  <c r="E10311" i="14"/>
  <c r="E10312" i="14"/>
  <c r="E10313" i="14"/>
  <c r="E10314" i="14"/>
  <c r="E10315" i="14"/>
  <c r="E10316" i="14"/>
  <c r="E10317" i="14"/>
  <c r="E10318" i="14"/>
  <c r="E10319" i="14"/>
  <c r="E10320" i="14"/>
  <c r="E10321" i="14"/>
  <c r="E10322" i="14"/>
  <c r="E10323" i="14"/>
  <c r="E10324" i="14"/>
  <c r="E10325" i="14"/>
  <c r="E10326" i="14"/>
  <c r="E10327" i="14"/>
  <c r="E10328" i="14"/>
  <c r="E10329" i="14"/>
  <c r="E10330" i="14"/>
  <c r="E10331" i="14"/>
  <c r="E10332" i="14"/>
  <c r="E10333" i="14"/>
  <c r="E10334" i="14"/>
  <c r="E10335" i="14"/>
  <c r="E10336" i="14"/>
  <c r="E10337" i="14"/>
  <c r="E10338" i="14"/>
  <c r="E10339" i="14"/>
  <c r="E10340" i="14"/>
  <c r="E10341" i="14"/>
  <c r="E10342" i="14"/>
  <c r="E10343" i="14"/>
  <c r="E10344" i="14"/>
  <c r="E10345" i="14"/>
  <c r="E10346" i="14"/>
  <c r="E10347" i="14"/>
  <c r="E10348" i="14"/>
  <c r="E10349" i="14"/>
  <c r="E10350" i="14"/>
  <c r="E10351" i="14"/>
  <c r="E10352" i="14"/>
  <c r="E10353" i="14"/>
  <c r="E10354" i="14"/>
  <c r="E10355" i="14"/>
  <c r="E10356" i="14"/>
  <c r="E10357" i="14"/>
  <c r="E10358" i="14"/>
  <c r="E10359" i="14"/>
  <c r="E10360" i="14"/>
  <c r="E10361" i="14"/>
  <c r="E10362" i="14"/>
  <c r="E10363" i="14"/>
  <c r="E10364" i="14"/>
  <c r="E10365" i="14"/>
  <c r="E10366" i="14"/>
  <c r="E10367" i="14"/>
  <c r="E10368" i="14"/>
  <c r="E10369" i="14"/>
  <c r="E10370" i="14"/>
  <c r="E10371" i="14"/>
  <c r="E10372" i="14"/>
  <c r="E10373" i="14"/>
  <c r="E10374" i="14"/>
  <c r="E10375" i="14"/>
  <c r="E10376" i="14"/>
  <c r="E10377" i="14"/>
  <c r="E10378" i="14"/>
  <c r="E10379" i="14"/>
  <c r="E10380" i="14"/>
  <c r="E10381" i="14"/>
  <c r="E10382" i="14"/>
  <c r="E10383" i="14"/>
  <c r="E10384" i="14"/>
  <c r="E10385" i="14"/>
  <c r="E10386" i="14"/>
  <c r="E10387" i="14"/>
  <c r="E10388" i="14"/>
  <c r="E10389" i="14"/>
  <c r="E10390" i="14"/>
  <c r="E10391" i="14"/>
  <c r="E10392" i="14"/>
  <c r="E10393" i="14"/>
  <c r="E10394" i="14"/>
  <c r="E10395" i="14"/>
  <c r="E10396" i="14"/>
  <c r="E10397" i="14"/>
  <c r="E10398" i="14"/>
  <c r="E10399" i="14"/>
  <c r="E10400" i="14"/>
  <c r="E10401" i="14"/>
  <c r="E10402" i="14"/>
  <c r="E10403" i="14"/>
  <c r="E10404" i="14"/>
  <c r="E10405" i="14"/>
  <c r="E10406" i="14"/>
  <c r="E10407" i="14"/>
  <c r="E10408" i="14"/>
  <c r="E10409" i="14"/>
  <c r="E10410" i="14"/>
  <c r="E10411" i="14"/>
  <c r="E10412" i="14"/>
  <c r="E10413" i="14"/>
  <c r="E10414" i="14"/>
  <c r="E10415" i="14"/>
  <c r="E10416" i="14"/>
  <c r="E10417" i="14"/>
  <c r="E10418" i="14"/>
  <c r="E10419" i="14"/>
  <c r="E10420" i="14"/>
  <c r="E10421" i="14"/>
  <c r="E10422" i="14"/>
  <c r="E10423" i="14"/>
  <c r="E10424" i="14"/>
  <c r="E10425" i="14"/>
  <c r="E10426" i="14"/>
  <c r="E10427" i="14"/>
  <c r="E10428" i="14"/>
  <c r="E10429" i="14"/>
  <c r="E10430" i="14"/>
  <c r="E10431" i="14"/>
  <c r="E10432" i="14"/>
  <c r="E10433" i="14"/>
  <c r="E10434" i="14"/>
  <c r="E10435" i="14"/>
  <c r="E10436" i="14"/>
  <c r="E10437" i="14"/>
  <c r="E10438" i="14"/>
  <c r="E10439" i="14"/>
  <c r="E10440" i="14"/>
  <c r="E10441" i="14"/>
  <c r="E10442" i="14"/>
  <c r="E10443" i="14"/>
  <c r="E10444" i="14"/>
  <c r="E10445" i="14"/>
  <c r="E10446" i="14"/>
  <c r="E10447" i="14"/>
  <c r="E10448" i="14"/>
  <c r="E10449" i="14"/>
  <c r="E10450" i="14"/>
  <c r="E10451" i="14"/>
  <c r="E10452" i="14"/>
  <c r="E10453" i="14"/>
  <c r="E10454" i="14"/>
  <c r="E10455" i="14"/>
  <c r="E10456" i="14"/>
  <c r="E10457" i="14"/>
  <c r="E10458" i="14"/>
  <c r="E10459" i="14"/>
  <c r="E10460" i="14"/>
  <c r="E10461" i="14"/>
  <c r="E10462" i="14"/>
  <c r="E10463" i="14"/>
  <c r="E10464" i="14"/>
  <c r="E10465" i="14"/>
  <c r="E10466" i="14"/>
  <c r="E10467" i="14"/>
  <c r="E10468" i="14"/>
  <c r="E10469" i="14"/>
  <c r="E10470" i="14"/>
  <c r="E10471" i="14"/>
  <c r="E10472" i="14"/>
  <c r="E10473" i="14"/>
  <c r="E10474" i="14"/>
  <c r="E10475" i="14"/>
  <c r="E10476" i="14"/>
  <c r="E10477" i="14"/>
  <c r="E10478" i="14"/>
  <c r="E10479" i="14"/>
  <c r="E10480" i="14"/>
  <c r="E10481" i="14"/>
  <c r="E10482" i="14"/>
  <c r="E10483" i="14"/>
  <c r="E10484" i="14"/>
  <c r="E10485" i="14"/>
  <c r="E10486" i="14"/>
  <c r="E10487" i="14"/>
  <c r="E10488" i="14"/>
  <c r="E10489" i="14"/>
  <c r="E10490" i="14"/>
  <c r="E10491" i="14"/>
  <c r="E10492" i="14"/>
  <c r="E10493" i="14"/>
  <c r="E10494" i="14"/>
  <c r="E10495" i="14"/>
  <c r="E10496" i="14"/>
  <c r="E10497" i="14"/>
  <c r="E10498" i="14"/>
  <c r="E10499" i="14"/>
  <c r="E10500" i="14"/>
  <c r="E10501" i="14"/>
  <c r="E10502" i="14"/>
  <c r="E10503" i="14"/>
  <c r="E10504" i="14"/>
  <c r="E10505" i="14"/>
  <c r="E10506" i="14"/>
  <c r="E10507" i="14"/>
  <c r="E10508" i="14"/>
  <c r="E10509" i="14"/>
  <c r="E10510" i="14"/>
  <c r="E10511" i="14"/>
  <c r="E10512" i="14"/>
  <c r="E10513" i="14"/>
  <c r="E10514" i="14"/>
  <c r="E10515" i="14"/>
  <c r="E10516" i="14"/>
  <c r="E10517" i="14"/>
  <c r="E10518" i="14"/>
  <c r="E10519" i="14"/>
  <c r="E10520" i="14"/>
  <c r="E10521" i="14"/>
  <c r="E10522" i="14"/>
  <c r="E10523" i="14"/>
  <c r="E10524" i="14"/>
  <c r="E10525" i="14"/>
  <c r="E10526" i="14"/>
  <c r="E10527" i="14"/>
  <c r="E10528" i="14"/>
  <c r="E10529" i="14"/>
  <c r="E10530" i="14"/>
  <c r="E10531" i="14"/>
  <c r="E10532" i="14"/>
  <c r="E10533" i="14"/>
  <c r="E10534" i="14"/>
  <c r="E10535" i="14"/>
  <c r="E10536" i="14"/>
  <c r="E10537" i="14"/>
  <c r="E10538" i="14"/>
  <c r="E10539" i="14"/>
  <c r="E10540" i="14"/>
  <c r="E10541" i="14"/>
  <c r="E10542" i="14"/>
  <c r="E10543" i="14"/>
  <c r="E10544" i="14"/>
  <c r="E10545" i="14"/>
  <c r="E10546" i="14"/>
  <c r="E10547" i="14"/>
  <c r="E10548" i="14"/>
  <c r="E10549" i="14"/>
  <c r="E10550" i="14"/>
  <c r="E10551" i="14"/>
  <c r="E10552" i="14"/>
  <c r="E10553" i="14"/>
  <c r="E10554" i="14"/>
  <c r="E10555" i="14"/>
  <c r="E10556" i="14"/>
  <c r="E10557" i="14"/>
  <c r="E10558" i="14"/>
  <c r="E10559" i="14"/>
  <c r="E10560" i="14"/>
  <c r="E10561" i="14"/>
  <c r="E10562" i="14"/>
  <c r="E10563" i="14"/>
  <c r="E10564" i="14"/>
  <c r="E10565" i="14"/>
  <c r="E10566" i="14"/>
  <c r="E10567" i="14"/>
  <c r="E10568" i="14"/>
  <c r="E10569" i="14"/>
  <c r="E10570" i="14"/>
  <c r="E10571" i="14"/>
  <c r="E10572" i="14"/>
  <c r="E10573" i="14"/>
  <c r="E10574" i="14"/>
  <c r="E10575" i="14"/>
  <c r="E10576" i="14"/>
  <c r="E10577" i="14"/>
  <c r="E10578" i="14"/>
  <c r="E10579" i="14"/>
  <c r="E10580" i="14"/>
  <c r="E10581" i="14"/>
  <c r="E10582" i="14"/>
  <c r="E10583" i="14"/>
  <c r="E10584" i="14"/>
  <c r="E10585" i="14"/>
  <c r="E10586" i="14"/>
  <c r="E10587" i="14"/>
  <c r="E10588" i="14"/>
  <c r="E10589" i="14"/>
  <c r="E10590" i="14"/>
  <c r="E10591" i="14"/>
  <c r="E10592" i="14"/>
  <c r="E10593" i="14"/>
  <c r="E10594" i="14"/>
  <c r="E10595" i="14"/>
  <c r="E10596" i="14"/>
  <c r="E10597" i="14"/>
  <c r="E10598" i="14"/>
  <c r="E10599" i="14"/>
  <c r="E10600" i="14"/>
  <c r="E10601" i="14"/>
  <c r="E10602" i="14"/>
  <c r="E10603" i="14"/>
  <c r="E10604" i="14"/>
  <c r="E10605" i="14"/>
  <c r="E10606" i="14"/>
  <c r="E10607" i="14"/>
  <c r="E10608" i="14"/>
  <c r="E10609" i="14"/>
  <c r="E10610" i="14"/>
  <c r="E10611" i="14"/>
  <c r="E10612" i="14"/>
  <c r="E10613" i="14"/>
  <c r="E10614" i="14"/>
  <c r="E10615" i="14"/>
  <c r="E10616" i="14"/>
  <c r="E10617" i="14"/>
  <c r="E10618" i="14"/>
  <c r="E10619" i="14"/>
  <c r="E10620" i="14"/>
  <c r="E10621" i="14"/>
  <c r="E10622" i="14"/>
  <c r="E10623" i="14"/>
  <c r="E10624" i="14"/>
  <c r="E10625" i="14"/>
  <c r="E10626" i="14"/>
  <c r="E10627" i="14"/>
  <c r="E10628" i="14"/>
  <c r="E10629" i="14"/>
  <c r="E10630" i="14"/>
  <c r="E10631" i="14"/>
  <c r="E10632" i="14"/>
  <c r="E10633" i="14"/>
  <c r="E10634" i="14"/>
  <c r="E10635" i="14"/>
  <c r="E10636" i="14"/>
  <c r="E10637" i="14"/>
  <c r="E10638" i="14"/>
  <c r="E10639" i="14"/>
  <c r="E10640" i="14"/>
  <c r="E10641" i="14"/>
  <c r="E10642" i="14"/>
  <c r="E10643" i="14"/>
  <c r="E10644" i="14"/>
  <c r="E10645" i="14"/>
  <c r="E10646" i="14"/>
  <c r="E10647" i="14"/>
  <c r="E10648" i="14"/>
  <c r="E10649" i="14"/>
  <c r="E10650" i="14"/>
  <c r="E10651" i="14"/>
  <c r="E10652" i="14"/>
  <c r="E10653" i="14"/>
  <c r="E10654" i="14"/>
  <c r="E10655" i="14"/>
  <c r="E10656" i="14"/>
  <c r="E10657" i="14"/>
  <c r="E10658" i="14"/>
  <c r="E10659" i="14"/>
  <c r="E10660" i="14"/>
  <c r="E10661" i="14"/>
  <c r="E10662" i="14"/>
  <c r="E10663" i="14"/>
  <c r="E10664" i="14"/>
  <c r="E10665" i="14"/>
  <c r="E10666" i="14"/>
  <c r="E10667" i="14"/>
  <c r="E10668" i="14"/>
  <c r="E10669" i="14"/>
  <c r="E10670" i="14"/>
  <c r="E10671" i="14"/>
  <c r="E10672" i="14"/>
  <c r="E10673" i="14"/>
  <c r="E10674" i="14"/>
  <c r="E10675" i="14"/>
  <c r="E10676" i="14"/>
  <c r="E10677" i="14"/>
  <c r="E10678" i="14"/>
  <c r="E10679" i="14"/>
  <c r="E10680" i="14"/>
  <c r="E10681" i="14"/>
  <c r="E10682" i="14"/>
  <c r="E10683" i="14"/>
  <c r="E10684" i="14"/>
  <c r="E10685" i="14"/>
  <c r="E10686" i="14"/>
  <c r="E10687" i="14"/>
  <c r="E10688" i="14"/>
  <c r="E10689" i="14"/>
  <c r="E10690" i="14"/>
  <c r="E10691" i="14"/>
  <c r="E10692" i="14"/>
  <c r="E10693" i="14"/>
  <c r="E10694" i="14"/>
  <c r="E10695" i="14"/>
  <c r="E10696" i="14"/>
  <c r="E10697" i="14"/>
  <c r="E10698" i="14"/>
  <c r="E10699" i="14"/>
  <c r="E10700" i="14"/>
  <c r="E10701" i="14"/>
  <c r="E10702" i="14"/>
  <c r="E10703" i="14"/>
  <c r="E10704" i="14"/>
  <c r="E10705" i="14"/>
  <c r="E10706" i="14"/>
  <c r="E10707" i="14"/>
  <c r="E10708" i="14"/>
  <c r="E10709" i="14"/>
  <c r="E10710" i="14"/>
  <c r="E10711" i="14"/>
  <c r="E10712" i="14"/>
  <c r="E10713" i="14"/>
  <c r="E10714" i="14"/>
  <c r="E10715" i="14"/>
  <c r="E10716" i="14"/>
  <c r="E10717" i="14"/>
  <c r="E10718" i="14"/>
  <c r="E10719" i="14"/>
  <c r="E10720" i="14"/>
  <c r="E10721" i="14"/>
  <c r="E10722" i="14"/>
  <c r="E10723" i="14"/>
  <c r="E10724" i="14"/>
  <c r="E10725" i="14"/>
  <c r="E10726" i="14"/>
  <c r="E10727" i="14"/>
  <c r="E10728" i="14"/>
  <c r="E10729" i="14"/>
  <c r="E10730" i="14"/>
  <c r="E10731" i="14"/>
  <c r="E10732" i="14"/>
  <c r="E10733" i="14"/>
  <c r="E10734" i="14"/>
  <c r="E10735" i="14"/>
  <c r="E10736" i="14"/>
  <c r="E10737" i="14"/>
  <c r="E10738" i="14"/>
  <c r="E10739" i="14"/>
  <c r="E10740" i="14"/>
  <c r="E10741" i="14"/>
  <c r="E10742" i="14"/>
  <c r="E10743" i="14"/>
  <c r="E10744" i="14"/>
  <c r="E10745" i="14"/>
  <c r="E10746" i="14"/>
  <c r="E10747" i="14"/>
  <c r="E10748" i="14"/>
  <c r="E10749" i="14"/>
  <c r="E10750" i="14"/>
  <c r="E10751" i="14"/>
  <c r="E10752" i="14"/>
  <c r="E10753" i="14"/>
  <c r="E10754" i="14"/>
  <c r="E10755" i="14"/>
  <c r="E10756" i="14"/>
  <c r="E10757" i="14"/>
  <c r="E10758" i="14"/>
  <c r="E10759" i="14"/>
  <c r="E10760" i="14"/>
  <c r="E10761" i="14"/>
  <c r="E10762" i="14"/>
  <c r="E10763" i="14"/>
  <c r="E10764" i="14"/>
  <c r="E10765" i="14"/>
  <c r="E10766" i="14"/>
  <c r="E10767" i="14"/>
  <c r="E10768" i="14"/>
  <c r="E10769" i="14"/>
  <c r="E10770" i="14"/>
  <c r="E10771" i="14"/>
  <c r="E10772" i="14"/>
  <c r="E10773" i="14"/>
  <c r="E10774" i="14"/>
  <c r="E10775" i="14"/>
  <c r="E10776" i="14"/>
  <c r="E10777" i="14"/>
  <c r="E10778" i="14"/>
  <c r="E10779" i="14"/>
  <c r="E10780" i="14"/>
  <c r="E10781" i="14"/>
  <c r="E10782" i="14"/>
  <c r="E10783" i="14"/>
  <c r="E10784" i="14"/>
  <c r="E10785" i="14"/>
  <c r="E10786" i="14"/>
  <c r="E10787" i="14"/>
  <c r="E10788" i="14"/>
  <c r="E10789" i="14"/>
  <c r="E10790" i="14"/>
  <c r="E10791" i="14"/>
  <c r="E10792" i="14"/>
  <c r="E10793" i="14"/>
  <c r="E10794" i="14"/>
  <c r="E10795" i="14"/>
  <c r="E10796" i="14"/>
  <c r="E10797" i="14"/>
  <c r="E10798" i="14"/>
  <c r="E10799" i="14"/>
  <c r="E10800" i="14"/>
  <c r="E10801" i="14"/>
  <c r="E10802" i="14"/>
  <c r="E10803" i="14"/>
  <c r="E10804" i="14"/>
  <c r="E10805" i="14"/>
  <c r="E10806" i="14"/>
  <c r="E10807" i="14"/>
  <c r="E10808" i="14"/>
  <c r="E10809" i="14"/>
  <c r="E10810" i="14"/>
  <c r="E10811" i="14"/>
  <c r="E10812" i="14"/>
  <c r="E10813" i="14"/>
  <c r="E10814" i="14"/>
  <c r="E10815" i="14"/>
  <c r="E10816" i="14"/>
  <c r="E10817" i="14"/>
  <c r="E10818" i="14"/>
  <c r="E10819" i="14"/>
  <c r="E10820" i="14"/>
  <c r="E10821" i="14"/>
  <c r="E10822" i="14"/>
  <c r="E10823" i="14"/>
  <c r="E10824" i="14"/>
  <c r="E10825" i="14"/>
  <c r="E10826" i="14"/>
  <c r="E10827" i="14"/>
  <c r="E10828" i="14"/>
  <c r="E10829" i="14"/>
  <c r="E10830" i="14"/>
  <c r="E10831" i="14"/>
  <c r="E10832" i="14"/>
  <c r="E10833" i="14"/>
  <c r="E10834" i="14"/>
  <c r="E10835" i="14"/>
  <c r="E10836" i="14"/>
  <c r="E10837" i="14"/>
  <c r="E10838" i="14"/>
  <c r="E10839" i="14"/>
  <c r="E10840" i="14"/>
  <c r="E10841" i="14"/>
  <c r="E10842" i="14"/>
  <c r="E10843" i="14"/>
  <c r="E10844" i="14"/>
  <c r="E10845" i="14"/>
  <c r="E10846" i="14"/>
  <c r="E10847" i="14"/>
  <c r="E10848" i="14"/>
  <c r="E10849" i="14"/>
  <c r="E10850" i="14"/>
  <c r="E10851" i="14"/>
  <c r="E10852" i="14"/>
  <c r="E10853" i="14"/>
  <c r="E10854" i="14"/>
  <c r="E10855" i="14"/>
  <c r="E10856" i="14"/>
  <c r="E10857" i="14"/>
  <c r="E10858" i="14"/>
  <c r="E10859" i="14"/>
  <c r="E10860" i="14"/>
  <c r="E10861" i="14"/>
  <c r="E10862" i="14"/>
  <c r="E10863" i="14"/>
  <c r="E10864" i="14"/>
  <c r="E10865" i="14"/>
  <c r="E10866" i="14"/>
  <c r="E10867" i="14"/>
  <c r="E10868" i="14"/>
  <c r="E10869" i="14"/>
  <c r="E10870" i="14"/>
  <c r="E10871" i="14"/>
  <c r="E10872" i="14"/>
  <c r="E10873" i="14"/>
  <c r="E10874" i="14"/>
  <c r="E10875" i="14"/>
  <c r="E10876" i="14"/>
  <c r="E10877" i="14"/>
  <c r="E10878" i="14"/>
  <c r="E10879" i="14"/>
  <c r="E10880" i="14"/>
  <c r="E10881" i="14"/>
  <c r="E10882" i="14"/>
  <c r="E10883" i="14"/>
  <c r="E10884" i="14"/>
  <c r="E10885" i="14"/>
  <c r="E10886" i="14"/>
  <c r="E10887" i="14"/>
  <c r="E10888" i="14"/>
  <c r="E10889" i="14"/>
  <c r="E10890" i="14"/>
  <c r="E10891" i="14"/>
  <c r="E10892" i="14"/>
  <c r="E10893" i="14"/>
  <c r="E10894" i="14"/>
  <c r="E10895" i="14"/>
  <c r="E10896" i="14"/>
  <c r="E10897" i="14"/>
  <c r="E10898" i="14"/>
  <c r="E10899" i="14"/>
  <c r="E10900" i="14"/>
  <c r="E10901" i="14"/>
  <c r="E10902" i="14"/>
  <c r="E10903" i="14"/>
  <c r="E10904" i="14"/>
  <c r="E10905" i="14"/>
  <c r="E10906" i="14"/>
  <c r="E10907" i="14"/>
  <c r="E10908" i="14"/>
  <c r="E10909" i="14"/>
  <c r="E10910" i="14"/>
  <c r="E10911" i="14"/>
  <c r="E10912" i="14"/>
  <c r="E10913" i="14"/>
  <c r="E10914" i="14"/>
  <c r="E10915" i="14"/>
  <c r="E10916" i="14"/>
  <c r="E10917" i="14"/>
  <c r="E10918" i="14"/>
  <c r="E10919" i="14"/>
  <c r="E10920" i="14"/>
  <c r="E10921" i="14"/>
  <c r="E10922" i="14"/>
  <c r="E10923" i="14"/>
  <c r="E10924" i="14"/>
  <c r="E10925" i="14"/>
  <c r="E10926" i="14"/>
  <c r="E10927" i="14"/>
  <c r="E10928" i="14"/>
  <c r="E10929" i="14"/>
  <c r="E10930" i="14"/>
  <c r="E10931" i="14"/>
  <c r="E10932" i="14"/>
  <c r="E10933" i="14"/>
  <c r="E10934" i="14"/>
  <c r="E10935" i="14"/>
  <c r="E10936" i="14"/>
  <c r="E10937" i="14"/>
  <c r="E10938" i="14"/>
  <c r="E10939" i="14"/>
  <c r="E10940" i="14"/>
  <c r="E10941" i="14"/>
  <c r="E10942" i="14"/>
  <c r="E10943" i="14"/>
  <c r="E10944" i="14"/>
  <c r="E10945" i="14"/>
  <c r="E10946" i="14"/>
  <c r="E10947" i="14"/>
  <c r="E10948" i="14"/>
  <c r="E10949" i="14"/>
  <c r="E10950" i="14"/>
  <c r="E10951" i="14"/>
  <c r="E10952" i="14"/>
  <c r="E10953" i="14"/>
  <c r="E10954" i="14"/>
  <c r="E10955" i="14"/>
  <c r="E10956" i="14"/>
  <c r="E10957" i="14"/>
  <c r="E10958" i="14"/>
  <c r="E10959" i="14"/>
  <c r="E10960" i="14"/>
  <c r="E10961" i="14"/>
  <c r="E10962" i="14"/>
  <c r="E10963" i="14"/>
  <c r="E10964" i="14"/>
  <c r="E10965" i="14"/>
  <c r="E10966" i="14"/>
  <c r="E10967" i="14"/>
  <c r="E10968" i="14"/>
  <c r="E10969" i="14"/>
  <c r="E10970" i="14"/>
  <c r="E10971" i="14"/>
  <c r="E10972" i="14"/>
  <c r="E10973" i="14"/>
  <c r="E10974" i="14"/>
  <c r="E10975" i="14"/>
  <c r="E10976" i="14"/>
  <c r="E10977" i="14"/>
  <c r="E10978" i="14"/>
  <c r="E10979" i="14"/>
  <c r="E10980" i="14"/>
  <c r="E10981" i="14"/>
  <c r="E10982" i="14"/>
  <c r="E10983" i="14"/>
  <c r="E10984" i="14"/>
  <c r="E10985" i="14"/>
  <c r="E10986" i="14"/>
  <c r="E10987" i="14"/>
  <c r="E10988" i="14"/>
  <c r="E10989" i="14"/>
  <c r="E10990" i="14"/>
  <c r="E10991" i="14"/>
  <c r="E10992" i="14"/>
  <c r="E10993" i="14"/>
  <c r="E10994" i="14"/>
  <c r="E10995" i="14"/>
  <c r="E10996" i="14"/>
  <c r="E10997" i="14"/>
  <c r="E10998" i="14"/>
  <c r="E10999" i="14"/>
  <c r="E11000" i="14"/>
  <c r="E11001" i="14"/>
  <c r="E11002" i="14"/>
  <c r="E11003" i="14"/>
  <c r="E11004" i="14"/>
  <c r="E11005" i="14"/>
  <c r="E11006" i="14"/>
  <c r="E11007" i="14"/>
  <c r="E11008" i="14"/>
  <c r="E11009" i="14"/>
  <c r="E11010" i="14"/>
  <c r="E11011" i="14"/>
  <c r="E11012" i="14"/>
  <c r="E11013" i="14"/>
  <c r="E11014" i="14"/>
  <c r="E11015" i="14"/>
  <c r="E11016" i="14"/>
  <c r="E11017" i="14"/>
  <c r="E11018" i="14"/>
  <c r="E11019" i="14"/>
  <c r="E11020" i="14"/>
  <c r="E11021" i="14"/>
  <c r="E11022" i="14"/>
  <c r="E11023" i="14"/>
  <c r="E11024" i="14"/>
  <c r="E11025" i="14"/>
  <c r="E11026" i="14"/>
  <c r="E11027" i="14"/>
  <c r="E11028" i="14"/>
  <c r="E11029" i="14"/>
  <c r="E11030" i="14"/>
  <c r="E11031" i="14"/>
  <c r="E11032" i="14"/>
  <c r="E11033" i="14"/>
  <c r="E11034" i="14"/>
  <c r="E11035" i="14"/>
  <c r="E11036" i="14"/>
  <c r="E11037" i="14"/>
  <c r="E11038" i="14"/>
  <c r="E11039" i="14"/>
  <c r="E11040" i="14"/>
  <c r="E11041" i="14"/>
  <c r="E11042" i="14"/>
  <c r="E11043" i="14"/>
  <c r="E11044" i="14"/>
  <c r="E11045" i="14"/>
  <c r="E11046" i="14"/>
  <c r="E11047" i="14"/>
  <c r="E11048" i="14"/>
  <c r="E11049" i="14"/>
  <c r="E11050" i="14"/>
  <c r="E11051" i="14"/>
  <c r="E11052" i="14"/>
  <c r="E11053" i="14"/>
  <c r="E11054" i="14"/>
  <c r="E11055" i="14"/>
  <c r="E11056" i="14"/>
  <c r="E11057" i="14"/>
  <c r="E11058" i="14"/>
  <c r="E11059" i="14"/>
  <c r="E11060" i="14"/>
  <c r="E11061" i="14"/>
  <c r="E11062" i="14"/>
  <c r="E11063" i="14"/>
  <c r="E11064" i="14"/>
  <c r="E11065" i="14"/>
  <c r="E11066" i="14"/>
  <c r="E11067" i="14"/>
  <c r="E11068" i="14"/>
  <c r="E11069" i="14"/>
  <c r="E11070" i="14"/>
  <c r="E11071" i="14"/>
  <c r="E11072" i="14"/>
  <c r="E11073" i="14"/>
  <c r="E11074" i="14"/>
  <c r="E11075" i="14"/>
  <c r="E11076" i="14"/>
  <c r="E11077" i="14"/>
  <c r="E11078" i="14"/>
  <c r="E11079" i="14"/>
  <c r="E11080" i="14"/>
  <c r="E11081" i="14"/>
  <c r="E11082" i="14"/>
  <c r="E11083" i="14"/>
  <c r="E11084" i="14"/>
  <c r="E11085" i="14"/>
  <c r="E11086" i="14"/>
  <c r="E11087" i="14"/>
  <c r="E11088" i="14"/>
  <c r="E11089" i="14"/>
  <c r="E11090" i="14"/>
  <c r="E11091" i="14"/>
  <c r="E11092" i="14"/>
  <c r="E11093" i="14"/>
  <c r="E11094" i="14"/>
  <c r="E11095" i="14"/>
  <c r="E11096" i="14"/>
  <c r="E11097" i="14"/>
  <c r="E11098" i="14"/>
  <c r="E11099" i="14"/>
  <c r="E11100" i="14"/>
  <c r="E11101" i="14"/>
  <c r="E11102" i="14"/>
  <c r="E11103" i="14"/>
  <c r="E11104" i="14"/>
  <c r="E11105" i="14"/>
  <c r="E11106" i="14"/>
  <c r="E11107" i="14"/>
  <c r="E11108" i="14"/>
  <c r="E11109" i="14"/>
  <c r="E11110" i="14"/>
  <c r="E11111" i="14"/>
  <c r="E11112" i="14"/>
  <c r="E11113" i="14"/>
  <c r="E11114" i="14"/>
  <c r="E11115" i="14"/>
  <c r="E11116" i="14"/>
  <c r="E11117" i="14"/>
  <c r="E11118" i="14"/>
  <c r="E11119" i="14"/>
  <c r="E11120" i="14"/>
  <c r="E11121" i="14"/>
  <c r="E11122" i="14"/>
  <c r="E11123" i="14"/>
  <c r="E11124" i="14"/>
  <c r="E11125" i="14"/>
  <c r="E11126" i="14"/>
  <c r="E11127" i="14"/>
  <c r="E11128" i="14"/>
  <c r="E11129" i="14"/>
  <c r="E11130" i="14"/>
  <c r="E11131" i="14"/>
  <c r="E11132" i="14"/>
  <c r="E11133" i="14"/>
  <c r="E11134" i="14"/>
  <c r="E11135" i="14"/>
  <c r="E11136" i="14"/>
  <c r="E11137" i="14"/>
  <c r="E11138" i="14"/>
  <c r="E11139" i="14"/>
  <c r="E11140" i="14"/>
  <c r="E11141" i="14"/>
  <c r="E11142" i="14"/>
  <c r="E11143" i="14"/>
  <c r="E11144" i="14"/>
  <c r="E11145" i="14"/>
  <c r="E11146" i="14"/>
  <c r="E11147" i="14"/>
  <c r="E11148" i="14"/>
  <c r="E11149" i="14"/>
  <c r="E11150" i="14"/>
  <c r="E11151" i="14"/>
  <c r="E11152" i="14"/>
  <c r="E11153" i="14"/>
  <c r="E11154" i="14"/>
  <c r="E11155" i="14"/>
  <c r="E11156" i="14"/>
  <c r="E11157" i="14"/>
  <c r="E11158" i="14"/>
  <c r="E11159" i="14"/>
  <c r="E11160" i="14"/>
  <c r="E11161" i="14"/>
  <c r="E11162" i="14"/>
  <c r="E11163" i="14"/>
  <c r="E11164" i="14"/>
  <c r="E11165" i="14"/>
  <c r="E11166" i="14"/>
  <c r="E11167" i="14"/>
  <c r="E11168" i="14"/>
  <c r="E11169" i="14"/>
  <c r="E11170" i="14"/>
  <c r="E11171" i="14"/>
  <c r="E11172" i="14"/>
  <c r="E11173" i="14"/>
  <c r="E11174" i="14"/>
  <c r="E11175" i="14"/>
  <c r="E11176" i="14"/>
  <c r="E11177" i="14"/>
  <c r="E11178" i="14"/>
  <c r="E11179" i="14"/>
  <c r="E11180" i="14"/>
  <c r="E11181" i="14"/>
  <c r="E11182" i="14"/>
  <c r="E11183" i="14"/>
  <c r="E11184" i="14"/>
  <c r="E11185" i="14"/>
  <c r="E11186" i="14"/>
  <c r="E11187" i="14"/>
  <c r="E11188" i="14"/>
  <c r="E11189" i="14"/>
  <c r="E11190" i="14"/>
  <c r="E11191" i="14"/>
  <c r="E11192" i="14"/>
  <c r="E11193" i="14"/>
  <c r="E11194" i="14"/>
  <c r="E11195" i="14"/>
  <c r="E11196" i="14"/>
  <c r="E11197" i="14"/>
  <c r="E11198" i="14"/>
  <c r="E11199" i="14"/>
  <c r="E11200" i="14"/>
  <c r="E11201" i="14"/>
  <c r="E11202" i="14"/>
  <c r="E11203" i="14"/>
  <c r="E11204" i="14"/>
  <c r="E11205" i="14"/>
  <c r="E11206" i="14"/>
  <c r="E11207" i="14"/>
  <c r="E11208" i="14"/>
  <c r="E11209" i="14"/>
  <c r="E11210" i="14"/>
  <c r="E11211" i="14"/>
  <c r="E11212" i="14"/>
  <c r="E11213" i="14"/>
  <c r="E11214" i="14"/>
  <c r="E11215" i="14"/>
  <c r="E11216" i="14"/>
  <c r="E11217" i="14"/>
  <c r="E11218" i="14"/>
  <c r="E11219" i="14"/>
  <c r="E11220" i="14"/>
  <c r="E11221" i="14"/>
  <c r="E11222" i="14"/>
  <c r="E11223" i="14"/>
  <c r="E11224" i="14"/>
  <c r="E11225" i="14"/>
  <c r="E11226" i="14"/>
  <c r="E11227" i="14"/>
  <c r="E11228" i="14"/>
  <c r="E11229" i="14"/>
  <c r="E11230" i="14"/>
  <c r="E11231" i="14"/>
  <c r="E11232" i="14"/>
  <c r="E11233" i="14"/>
  <c r="E11234" i="14"/>
  <c r="E11235" i="14"/>
  <c r="E11236" i="14"/>
  <c r="E11237" i="14"/>
  <c r="E11238" i="14"/>
  <c r="E11239" i="14"/>
  <c r="E11240" i="14"/>
  <c r="E11241" i="14"/>
  <c r="E11242" i="14"/>
  <c r="E11243" i="14"/>
  <c r="E11244" i="14"/>
  <c r="E11245" i="14"/>
  <c r="E11246" i="14"/>
  <c r="E11247" i="14"/>
  <c r="E11248" i="14"/>
  <c r="E11249" i="14"/>
  <c r="E11250" i="14"/>
  <c r="E11251" i="14"/>
  <c r="E11252" i="14"/>
  <c r="E11253" i="14"/>
  <c r="E11254" i="14"/>
  <c r="E11255" i="14"/>
  <c r="E11256" i="14"/>
  <c r="E11257" i="14"/>
  <c r="E11258" i="14"/>
  <c r="E11259" i="14"/>
  <c r="E11260" i="14"/>
  <c r="E11261" i="14"/>
  <c r="E11262" i="14"/>
  <c r="E11263" i="14"/>
  <c r="E11264" i="14"/>
  <c r="E11265" i="14"/>
  <c r="E11266" i="14"/>
  <c r="E11267" i="14"/>
  <c r="E11268" i="14"/>
  <c r="E11269" i="14"/>
  <c r="E11270" i="14"/>
  <c r="E11271" i="14"/>
  <c r="E11272" i="14"/>
  <c r="E11273" i="14"/>
  <c r="E11274" i="14"/>
  <c r="E11275" i="14"/>
  <c r="E11276" i="14"/>
  <c r="E11277" i="14"/>
  <c r="E11278" i="14"/>
  <c r="E11279" i="14"/>
  <c r="E11280" i="14"/>
  <c r="E11281" i="14"/>
  <c r="E11282" i="14"/>
  <c r="E11283" i="14"/>
  <c r="E11284" i="14"/>
  <c r="E11285" i="14"/>
  <c r="E11286" i="14"/>
  <c r="E11287" i="14"/>
  <c r="E11288" i="14"/>
  <c r="E11289" i="14"/>
  <c r="E11290" i="14"/>
  <c r="E11291" i="14"/>
  <c r="E11292" i="14"/>
  <c r="E11293" i="14"/>
  <c r="E11294" i="14"/>
  <c r="E11295" i="14"/>
  <c r="E11296" i="14"/>
  <c r="E11297" i="14"/>
  <c r="E11298" i="14"/>
  <c r="E11299" i="14"/>
  <c r="E11300" i="14"/>
  <c r="E11301" i="14"/>
  <c r="E11302" i="14"/>
  <c r="E11303" i="14"/>
  <c r="E11304" i="14"/>
  <c r="E11305" i="14"/>
  <c r="E11306" i="14"/>
  <c r="E11307" i="14"/>
  <c r="E11308" i="14"/>
  <c r="E11309" i="14"/>
  <c r="E11310" i="14"/>
  <c r="E11311" i="14"/>
  <c r="E11312" i="14"/>
  <c r="E11313" i="14"/>
  <c r="E11314" i="14"/>
  <c r="E11315" i="14"/>
  <c r="E11316" i="14"/>
  <c r="E11317" i="14"/>
  <c r="E11318" i="14"/>
  <c r="E11319" i="14"/>
  <c r="E11320" i="14"/>
  <c r="E11321" i="14"/>
  <c r="E11322" i="14"/>
  <c r="E11323" i="14"/>
  <c r="E11324" i="14"/>
  <c r="E11325" i="14"/>
  <c r="E11326" i="14"/>
  <c r="E11327" i="14"/>
  <c r="E11328" i="14"/>
  <c r="E11329" i="14"/>
  <c r="E11330" i="14"/>
  <c r="E11331" i="14"/>
  <c r="E11332" i="14"/>
  <c r="E11333" i="14"/>
  <c r="E11334" i="14"/>
  <c r="E11335" i="14"/>
  <c r="E11336" i="14"/>
  <c r="E11337" i="14"/>
  <c r="E11338" i="14"/>
  <c r="E11339" i="14"/>
  <c r="E11340" i="14"/>
  <c r="E11341" i="14"/>
  <c r="E11342" i="14"/>
  <c r="E11343" i="14"/>
  <c r="E11344" i="14"/>
  <c r="E11345" i="14"/>
  <c r="E11346" i="14"/>
  <c r="E11347" i="14"/>
  <c r="E11348" i="14"/>
  <c r="E11349" i="14"/>
  <c r="E11350" i="14"/>
  <c r="E11351" i="14"/>
  <c r="E11352" i="14"/>
  <c r="E11353" i="14"/>
  <c r="E11354" i="14"/>
  <c r="E11355" i="14"/>
  <c r="E11356" i="14"/>
  <c r="E11357" i="14"/>
  <c r="E11358" i="14"/>
  <c r="E11359" i="14"/>
  <c r="E11360" i="14"/>
  <c r="E11361" i="14"/>
  <c r="E11362" i="14"/>
  <c r="E11363" i="14"/>
  <c r="E11364" i="14"/>
  <c r="E11365" i="14"/>
  <c r="E11366" i="14"/>
  <c r="E11367" i="14"/>
  <c r="E11368" i="14"/>
  <c r="E11369" i="14"/>
  <c r="E11370" i="14"/>
  <c r="E11371" i="14"/>
  <c r="E11372" i="14"/>
  <c r="E11373" i="14"/>
  <c r="E11374" i="14"/>
  <c r="E11375" i="14"/>
  <c r="E11376" i="14"/>
  <c r="E11377" i="14"/>
  <c r="E11378" i="14"/>
  <c r="E11379" i="14"/>
  <c r="E11380" i="14"/>
  <c r="E11381" i="14"/>
  <c r="E11382" i="14"/>
  <c r="E11383" i="14"/>
  <c r="E11384" i="14"/>
  <c r="E11385" i="14"/>
  <c r="E11386" i="14"/>
  <c r="E11387" i="14"/>
  <c r="E11388" i="14"/>
  <c r="E11389" i="14"/>
  <c r="E11390" i="14"/>
  <c r="E11391" i="14"/>
  <c r="E11392" i="14"/>
  <c r="E11393" i="14"/>
  <c r="E11394" i="14"/>
  <c r="E11395" i="14"/>
  <c r="E11396" i="14"/>
  <c r="E11397" i="14"/>
  <c r="E11398" i="14"/>
  <c r="E11399" i="14"/>
  <c r="E11400" i="14"/>
  <c r="E11401" i="14"/>
  <c r="E11402" i="14"/>
  <c r="E11403" i="14"/>
  <c r="E11404" i="14"/>
  <c r="E11405" i="14"/>
  <c r="E11406" i="14"/>
  <c r="E11407" i="14"/>
  <c r="E11408" i="14"/>
  <c r="E11409" i="14"/>
  <c r="E11410" i="14"/>
  <c r="E11411" i="14"/>
  <c r="E11412" i="14"/>
  <c r="E11413" i="14"/>
  <c r="E11414" i="14"/>
  <c r="E11415" i="14"/>
  <c r="E11416" i="14"/>
  <c r="E11417" i="14"/>
  <c r="E11418" i="14"/>
  <c r="E11419" i="14"/>
  <c r="E11420" i="14"/>
  <c r="E11421" i="14"/>
  <c r="E11422" i="14"/>
  <c r="E11423" i="14"/>
  <c r="E11424" i="14"/>
  <c r="E11425" i="14"/>
  <c r="E11426" i="14"/>
  <c r="E11427" i="14"/>
  <c r="E11428" i="14"/>
  <c r="E11429" i="14"/>
  <c r="E11430" i="14"/>
  <c r="E11431" i="14"/>
  <c r="E11432" i="14"/>
  <c r="E11433" i="14"/>
  <c r="E11434" i="14"/>
  <c r="E11435" i="14"/>
  <c r="E11436" i="14"/>
  <c r="E11437" i="14"/>
  <c r="E11438" i="14"/>
  <c r="E11439" i="14"/>
  <c r="E11440" i="14"/>
  <c r="E11441" i="14"/>
  <c r="E11442" i="14"/>
  <c r="E11443" i="14"/>
  <c r="E11444" i="14"/>
  <c r="E11445" i="14"/>
  <c r="E11446" i="14"/>
  <c r="E11447" i="14"/>
  <c r="E11448" i="14"/>
  <c r="E11449" i="14"/>
  <c r="E11450" i="14"/>
  <c r="E11451" i="14"/>
  <c r="E11452" i="14"/>
  <c r="E11453" i="14"/>
  <c r="E11454" i="14"/>
  <c r="E11455" i="14"/>
  <c r="E11456" i="14"/>
  <c r="E11457" i="14"/>
  <c r="E11458" i="14"/>
  <c r="E11459" i="14"/>
  <c r="E11460" i="14"/>
  <c r="E11461" i="14"/>
  <c r="E11462" i="14"/>
  <c r="E11463" i="14"/>
  <c r="E11464" i="14"/>
  <c r="E11465" i="14"/>
  <c r="E11466" i="14"/>
  <c r="E11467" i="14"/>
  <c r="E11468" i="14"/>
  <c r="E11469" i="14"/>
  <c r="E11470" i="14"/>
  <c r="E11471" i="14"/>
  <c r="E11472" i="14"/>
  <c r="E11473" i="14"/>
  <c r="E11474" i="14"/>
  <c r="E11475" i="14"/>
  <c r="E11476" i="14"/>
  <c r="E11477" i="14"/>
  <c r="E11478" i="14"/>
  <c r="E11479" i="14"/>
  <c r="E11480" i="14"/>
  <c r="E11481" i="14"/>
  <c r="E11482" i="14"/>
  <c r="E11483" i="14"/>
  <c r="E11484" i="14"/>
  <c r="E11485" i="14"/>
  <c r="E11486" i="14"/>
  <c r="E11487" i="14"/>
  <c r="E11488" i="14"/>
  <c r="E11489" i="14"/>
  <c r="E11490" i="14"/>
  <c r="E11491" i="14"/>
  <c r="E11492" i="14"/>
  <c r="E11493" i="14"/>
  <c r="E11494" i="14"/>
  <c r="E11495" i="14"/>
  <c r="E11496" i="14"/>
  <c r="E11497" i="14"/>
  <c r="E11498" i="14"/>
  <c r="E11499" i="14"/>
  <c r="E11500" i="14"/>
  <c r="E11501" i="14"/>
  <c r="E11502" i="14"/>
  <c r="E11503" i="14"/>
  <c r="E11504" i="14"/>
  <c r="E11505" i="14"/>
  <c r="E11506" i="14"/>
  <c r="E11507" i="14"/>
  <c r="E11508" i="14"/>
  <c r="E11509" i="14"/>
  <c r="E11510" i="14"/>
  <c r="E11511" i="14"/>
  <c r="E11512" i="14"/>
  <c r="E11513" i="14"/>
  <c r="E11514" i="14"/>
  <c r="E11515" i="14"/>
  <c r="E11516" i="14"/>
  <c r="E11517" i="14"/>
  <c r="E11518" i="14"/>
  <c r="E11519" i="14"/>
  <c r="E11520" i="14"/>
  <c r="E11521" i="14"/>
  <c r="E11522" i="14"/>
  <c r="E11523" i="14"/>
  <c r="E11524" i="14"/>
  <c r="E11525" i="14"/>
  <c r="E11526" i="14"/>
  <c r="E11527" i="14"/>
  <c r="E11528" i="14"/>
  <c r="E11529" i="14"/>
  <c r="E11530" i="14"/>
  <c r="E11531" i="14"/>
  <c r="E11532" i="14"/>
  <c r="E11533" i="14"/>
  <c r="E11534" i="14"/>
  <c r="E11535" i="14"/>
  <c r="E11536" i="14"/>
  <c r="E11537" i="14"/>
  <c r="E11538" i="14"/>
  <c r="E11539" i="14"/>
  <c r="E11540" i="14"/>
  <c r="E11541" i="14"/>
  <c r="E11542" i="14"/>
  <c r="E11543" i="14"/>
  <c r="E11544" i="14"/>
  <c r="E11545" i="14"/>
  <c r="E11546" i="14"/>
  <c r="E11547" i="14"/>
  <c r="E11548" i="14"/>
  <c r="E11549" i="14"/>
  <c r="E11550" i="14"/>
  <c r="E11551" i="14"/>
  <c r="E11552" i="14"/>
  <c r="E11553" i="14"/>
  <c r="E11554" i="14"/>
  <c r="E11555" i="14"/>
  <c r="E11556" i="14"/>
  <c r="E11557" i="14"/>
  <c r="E11558" i="14"/>
  <c r="E11559" i="14"/>
  <c r="E11560" i="14"/>
  <c r="E11561" i="14"/>
  <c r="E11562" i="14"/>
  <c r="E11563" i="14"/>
  <c r="E11564" i="14"/>
  <c r="E11565" i="14"/>
  <c r="E11566" i="14"/>
  <c r="E11567" i="14"/>
  <c r="E11568" i="14"/>
  <c r="E11569" i="14"/>
  <c r="E11570" i="14"/>
  <c r="E11571" i="14"/>
  <c r="E11572" i="14"/>
  <c r="E11573" i="14"/>
  <c r="E11574" i="14"/>
  <c r="E11575" i="14"/>
  <c r="E11576" i="14"/>
  <c r="E11577" i="14"/>
  <c r="E11578" i="14"/>
  <c r="E11579" i="14"/>
  <c r="E11580" i="14"/>
  <c r="E11581" i="14"/>
  <c r="E11582" i="14"/>
  <c r="E11583" i="14"/>
  <c r="E11584" i="14"/>
  <c r="E11585" i="14"/>
  <c r="E11586" i="14"/>
  <c r="E11587" i="14"/>
  <c r="E11588" i="14"/>
  <c r="E11589" i="14"/>
  <c r="E11590" i="14"/>
  <c r="E11591" i="14"/>
  <c r="E11592" i="14"/>
  <c r="E11593" i="14"/>
  <c r="E11594" i="14"/>
  <c r="E11595" i="14"/>
  <c r="E11596" i="14"/>
  <c r="E11597" i="14"/>
  <c r="E11598" i="14"/>
  <c r="E11599" i="14"/>
  <c r="E11600" i="14"/>
  <c r="E11601" i="14"/>
  <c r="E11602" i="14"/>
  <c r="E11603" i="14"/>
  <c r="E11604" i="14"/>
  <c r="E11605" i="14"/>
  <c r="E11606" i="14"/>
  <c r="E11607" i="14"/>
  <c r="E11608" i="14"/>
  <c r="E11609" i="14"/>
  <c r="E11610" i="14"/>
  <c r="E11611" i="14"/>
  <c r="E11612" i="14"/>
  <c r="E11613" i="14"/>
  <c r="E11614" i="14"/>
  <c r="E11615" i="14"/>
  <c r="E11616" i="14"/>
  <c r="E11617" i="14"/>
  <c r="E11618" i="14"/>
  <c r="E11619" i="14"/>
  <c r="E11620" i="14"/>
  <c r="E11621" i="14"/>
  <c r="E11622" i="14"/>
  <c r="E11623" i="14"/>
  <c r="E11624" i="14"/>
  <c r="E11625" i="14"/>
  <c r="E11626" i="14"/>
  <c r="E11627" i="14"/>
  <c r="E11628" i="14"/>
  <c r="E11629" i="14"/>
  <c r="E11630" i="14"/>
  <c r="E11631" i="14"/>
  <c r="E11632" i="14"/>
  <c r="E11633" i="14"/>
  <c r="E11634" i="14"/>
  <c r="E11635" i="14"/>
  <c r="E11636" i="14"/>
  <c r="E11637" i="14"/>
  <c r="E11638" i="14"/>
  <c r="E11639" i="14"/>
  <c r="E11640" i="14"/>
  <c r="E11641" i="14"/>
  <c r="E11642" i="14"/>
  <c r="E11643" i="14"/>
  <c r="E11644" i="14"/>
  <c r="E11645" i="14"/>
  <c r="E11646" i="14"/>
  <c r="E11647" i="14"/>
  <c r="E11648" i="14"/>
  <c r="E11649" i="14"/>
  <c r="E11650" i="14"/>
  <c r="E11651" i="14"/>
  <c r="E11652" i="14"/>
  <c r="E11653" i="14"/>
  <c r="E11654" i="14"/>
  <c r="E11655" i="14"/>
  <c r="E11656" i="14"/>
  <c r="E11657" i="14"/>
  <c r="E11658" i="14"/>
  <c r="E11659" i="14"/>
  <c r="E11660" i="14"/>
  <c r="E11661" i="14"/>
  <c r="E11662" i="14"/>
  <c r="E11663" i="14"/>
  <c r="E11664" i="14"/>
  <c r="E11665" i="14"/>
  <c r="E11666" i="14"/>
  <c r="E11667" i="14"/>
  <c r="E11668" i="14"/>
  <c r="E11669" i="14"/>
  <c r="E11670" i="14"/>
  <c r="E11671" i="14"/>
  <c r="E11672" i="14"/>
  <c r="E11673" i="14"/>
  <c r="E11674" i="14"/>
  <c r="E11675" i="14"/>
  <c r="E11676" i="14"/>
  <c r="E11677" i="14"/>
  <c r="E11678" i="14"/>
  <c r="E11679" i="14"/>
  <c r="E11680" i="14"/>
  <c r="E11681" i="14"/>
  <c r="E11682" i="14"/>
  <c r="E11683" i="14"/>
  <c r="E11684" i="14"/>
  <c r="E11685" i="14"/>
  <c r="E11686" i="14"/>
  <c r="E11687" i="14"/>
  <c r="E11688" i="14"/>
  <c r="E11689" i="14"/>
  <c r="E11690" i="14"/>
  <c r="E11691" i="14"/>
  <c r="E11692" i="14"/>
  <c r="E11693" i="14"/>
  <c r="E11694" i="14"/>
  <c r="E11695" i="14"/>
  <c r="E11696" i="14"/>
  <c r="E11697" i="14"/>
  <c r="E11698" i="14"/>
  <c r="E11699" i="14"/>
  <c r="E11700" i="14"/>
  <c r="E11701" i="14"/>
  <c r="E11702" i="14"/>
  <c r="E11703" i="14"/>
  <c r="E11704" i="14"/>
  <c r="E11705" i="14"/>
  <c r="E11706" i="14"/>
  <c r="E11707" i="14"/>
  <c r="E11708" i="14"/>
  <c r="E11709" i="14"/>
  <c r="E11710" i="14"/>
  <c r="E11711" i="14"/>
  <c r="E11712" i="14"/>
  <c r="E11713" i="14"/>
  <c r="E11714" i="14"/>
  <c r="E11715" i="14"/>
  <c r="E11716" i="14"/>
  <c r="E11717" i="14"/>
  <c r="E11718" i="14"/>
  <c r="E11719" i="14"/>
  <c r="E11720" i="14"/>
  <c r="E11721" i="14"/>
  <c r="E11722" i="14"/>
  <c r="E11723" i="14"/>
  <c r="E11724" i="14"/>
  <c r="E11725" i="14"/>
  <c r="E11726" i="14"/>
  <c r="E11727" i="14"/>
  <c r="E11728" i="14"/>
  <c r="E11729" i="14"/>
  <c r="E11730" i="14"/>
  <c r="E11731" i="14"/>
  <c r="E11732" i="14"/>
  <c r="E11733" i="14"/>
  <c r="E11734" i="14"/>
  <c r="E11735" i="14"/>
  <c r="E11736" i="14"/>
  <c r="E11737" i="14"/>
  <c r="E11738" i="14"/>
  <c r="E11739" i="14"/>
  <c r="E11740" i="14"/>
  <c r="E11741" i="14"/>
  <c r="E11742" i="14"/>
  <c r="E11743" i="14"/>
  <c r="E11744" i="14"/>
  <c r="E11745" i="14"/>
  <c r="E11746" i="14"/>
  <c r="E11747" i="14"/>
  <c r="E11748" i="14"/>
  <c r="E11749" i="14"/>
  <c r="E11750" i="14"/>
  <c r="E11751" i="14"/>
  <c r="E11752" i="14"/>
  <c r="E11753" i="14"/>
  <c r="E11754" i="14"/>
  <c r="E11755" i="14"/>
  <c r="E11756" i="14"/>
  <c r="E11757" i="14"/>
  <c r="E11758" i="14"/>
  <c r="E11759" i="14"/>
  <c r="E11760" i="14"/>
  <c r="E11761" i="14"/>
  <c r="E11762" i="14"/>
  <c r="E11763" i="14"/>
  <c r="E11764" i="14"/>
  <c r="E11765" i="14"/>
  <c r="E11766" i="14"/>
  <c r="E11767" i="14"/>
  <c r="E11768" i="14"/>
  <c r="E11769" i="14"/>
  <c r="E11770" i="14"/>
  <c r="E11771" i="14"/>
  <c r="E11772" i="14"/>
  <c r="E11773" i="14"/>
  <c r="E11774" i="14"/>
  <c r="E11775" i="14"/>
  <c r="E11776" i="14"/>
  <c r="E11777" i="14"/>
  <c r="E11778" i="14"/>
  <c r="E11779" i="14"/>
  <c r="E11780" i="14"/>
  <c r="E11781" i="14"/>
  <c r="E11782" i="14"/>
  <c r="E11783" i="14"/>
  <c r="E11784" i="14"/>
  <c r="E11785" i="14"/>
  <c r="E11786" i="14"/>
  <c r="E11787" i="14"/>
  <c r="E11788" i="14"/>
  <c r="E11789" i="14"/>
  <c r="E11790" i="14"/>
  <c r="E11791" i="14"/>
  <c r="E11792" i="14"/>
  <c r="E11793" i="14"/>
  <c r="E11794" i="14"/>
  <c r="E11795" i="14"/>
  <c r="E11796" i="14"/>
  <c r="E11797" i="14"/>
  <c r="E11798" i="14"/>
  <c r="E11799" i="14"/>
  <c r="E11800" i="14"/>
  <c r="E11801" i="14"/>
  <c r="E11802" i="14"/>
  <c r="E11803" i="14"/>
  <c r="E11804" i="14"/>
  <c r="E11805" i="14"/>
  <c r="E11806" i="14"/>
  <c r="E11807" i="14"/>
  <c r="E11808" i="14"/>
  <c r="E11809" i="14"/>
  <c r="E11810" i="14"/>
  <c r="E11811" i="14"/>
  <c r="E11812" i="14"/>
  <c r="E11813" i="14"/>
  <c r="E11814" i="14"/>
  <c r="E11815" i="14"/>
  <c r="E11816" i="14"/>
  <c r="E11817" i="14"/>
  <c r="E11818" i="14"/>
  <c r="E11819" i="14"/>
  <c r="E11820" i="14"/>
  <c r="E11821" i="14"/>
  <c r="E11822" i="14"/>
  <c r="E11823" i="14"/>
  <c r="E11824" i="14"/>
  <c r="E11825" i="14"/>
  <c r="E11826" i="14"/>
  <c r="E11827" i="14"/>
  <c r="E11828" i="14"/>
  <c r="E11829" i="14"/>
  <c r="E11830" i="14"/>
  <c r="E11831" i="14"/>
  <c r="E11832" i="14"/>
  <c r="E11833" i="14"/>
  <c r="E11834" i="14"/>
  <c r="E11835" i="14"/>
  <c r="E11836" i="14"/>
  <c r="E11837" i="14"/>
  <c r="E11838" i="14"/>
  <c r="E11839" i="14"/>
  <c r="E11840" i="14"/>
  <c r="E11841" i="14"/>
  <c r="E11842" i="14"/>
  <c r="E11843" i="14"/>
  <c r="E11844" i="14"/>
  <c r="E11845" i="14"/>
  <c r="E11846" i="14"/>
  <c r="E11847" i="14"/>
  <c r="E11848" i="14"/>
  <c r="E11849" i="14"/>
  <c r="E11850" i="14"/>
  <c r="E11851" i="14"/>
  <c r="E11852" i="14"/>
  <c r="E11853" i="14"/>
  <c r="E11854" i="14"/>
  <c r="E11855" i="14"/>
  <c r="E11856" i="14"/>
  <c r="E11857" i="14"/>
  <c r="E11858" i="14"/>
  <c r="E11859" i="14"/>
  <c r="E11860" i="14"/>
  <c r="E11861" i="14"/>
  <c r="E11862" i="14"/>
  <c r="E11863" i="14"/>
  <c r="E11864" i="14"/>
  <c r="E11865" i="14"/>
  <c r="E11866" i="14"/>
  <c r="E11867" i="14"/>
  <c r="E11868" i="14"/>
  <c r="E11869" i="14"/>
  <c r="E11870" i="14"/>
  <c r="E11871" i="14"/>
  <c r="E11872" i="14"/>
  <c r="E11873" i="14"/>
  <c r="E11874" i="14"/>
  <c r="E11875" i="14"/>
  <c r="E11876" i="14"/>
  <c r="E11877" i="14"/>
  <c r="E11878" i="14"/>
  <c r="E11879" i="14"/>
  <c r="E11880" i="14"/>
  <c r="E11881" i="14"/>
  <c r="E11882" i="14"/>
  <c r="E11883" i="14"/>
  <c r="E11884" i="14"/>
  <c r="E11885" i="14"/>
  <c r="E11886" i="14"/>
  <c r="E11887" i="14"/>
  <c r="E11888" i="14"/>
  <c r="E11889" i="14"/>
  <c r="E11890" i="14"/>
  <c r="E11891" i="14"/>
  <c r="E11892" i="14"/>
  <c r="E11893" i="14"/>
  <c r="E11894" i="14"/>
  <c r="E11895" i="14"/>
  <c r="E11896" i="14"/>
  <c r="E11897" i="14"/>
  <c r="E11898" i="14"/>
  <c r="E11899" i="14"/>
  <c r="E11900" i="14"/>
  <c r="E11901" i="14"/>
  <c r="E11902" i="14"/>
  <c r="E11903" i="14"/>
  <c r="E11904" i="14"/>
  <c r="E11905" i="14"/>
  <c r="E11906" i="14"/>
  <c r="E11907" i="14"/>
  <c r="E11908" i="14"/>
  <c r="E11909" i="14"/>
  <c r="E11910" i="14"/>
  <c r="E11911" i="14"/>
  <c r="E11912" i="14"/>
  <c r="E11913" i="14"/>
  <c r="E11914" i="14"/>
  <c r="E11915" i="14"/>
  <c r="E11916" i="14"/>
  <c r="E11917" i="14"/>
  <c r="E11918" i="14"/>
  <c r="E11919" i="14"/>
  <c r="E11920" i="14"/>
  <c r="E11921" i="14"/>
  <c r="E11922" i="14"/>
  <c r="E11923" i="14"/>
  <c r="E11924" i="14"/>
  <c r="E11925" i="14"/>
  <c r="E11926" i="14"/>
  <c r="E11927" i="14"/>
  <c r="E11928" i="14"/>
  <c r="E11929" i="14"/>
  <c r="E11930" i="14"/>
  <c r="E11931" i="14"/>
  <c r="E11932" i="14"/>
  <c r="E11933" i="14"/>
  <c r="E11934" i="14"/>
  <c r="E11935" i="14"/>
  <c r="E11936" i="14"/>
  <c r="E11937" i="14"/>
  <c r="E11938" i="14"/>
  <c r="E11939" i="14"/>
  <c r="E11940" i="14"/>
  <c r="E11941" i="14"/>
  <c r="E11942" i="14"/>
  <c r="E11943" i="14"/>
  <c r="E11944" i="14"/>
  <c r="E11945" i="14"/>
  <c r="E11946" i="14"/>
  <c r="E11947" i="14"/>
  <c r="E11948" i="14"/>
  <c r="E11949" i="14"/>
  <c r="E11950" i="14"/>
  <c r="E11951" i="14"/>
  <c r="E11952" i="14"/>
  <c r="E11953" i="14"/>
  <c r="E11954" i="14"/>
  <c r="E11955" i="14"/>
  <c r="E11956" i="14"/>
  <c r="E11957" i="14"/>
  <c r="E11958" i="14"/>
  <c r="E11959" i="14"/>
  <c r="E11960" i="14"/>
  <c r="E11961" i="14"/>
  <c r="E11962" i="14"/>
  <c r="E11963" i="14"/>
  <c r="E11964" i="14"/>
  <c r="E11965" i="14"/>
  <c r="E11966" i="14"/>
  <c r="E11967" i="14"/>
  <c r="E11968" i="14"/>
  <c r="E11969" i="14"/>
  <c r="E11970" i="14"/>
  <c r="E11971" i="14"/>
  <c r="E11972" i="14"/>
  <c r="E11973" i="14"/>
  <c r="E11974" i="14"/>
  <c r="E11975" i="14"/>
  <c r="E11976" i="14"/>
  <c r="E11977" i="14"/>
  <c r="E11978" i="14"/>
  <c r="E11979" i="14"/>
  <c r="E11980" i="14"/>
  <c r="E11981" i="14"/>
  <c r="E11982" i="14"/>
  <c r="E11983" i="14"/>
  <c r="E11984" i="14"/>
  <c r="E11985" i="14"/>
  <c r="E11986" i="14"/>
  <c r="E11987" i="14"/>
  <c r="E11988" i="14"/>
  <c r="E11989" i="14"/>
  <c r="E11990" i="14"/>
  <c r="E11991" i="14"/>
  <c r="E11992" i="14"/>
  <c r="E11993" i="14"/>
  <c r="E11994" i="14"/>
  <c r="E11995" i="14"/>
  <c r="E11996" i="14"/>
  <c r="E11997" i="14"/>
  <c r="E11998" i="14"/>
  <c r="E11999" i="14"/>
  <c r="E12000" i="14"/>
  <c r="E12001" i="14"/>
  <c r="E12002" i="14"/>
  <c r="E12003" i="14"/>
  <c r="E12004" i="14"/>
  <c r="E12005" i="14"/>
  <c r="E12006" i="14"/>
  <c r="E12007" i="14"/>
  <c r="E12008" i="14"/>
  <c r="E12009" i="14"/>
  <c r="E12010" i="14"/>
  <c r="E12011" i="14"/>
  <c r="E12012" i="14"/>
  <c r="E12013" i="14"/>
  <c r="E12014" i="14"/>
  <c r="E12015" i="14"/>
  <c r="E12016" i="14"/>
  <c r="E12017" i="14"/>
  <c r="E12018" i="14"/>
  <c r="E12019" i="14"/>
  <c r="E12020" i="14"/>
  <c r="E12021" i="14"/>
  <c r="E12022" i="14"/>
  <c r="E12023" i="14"/>
  <c r="E12024" i="14"/>
  <c r="E12025" i="14"/>
  <c r="E12026" i="14"/>
  <c r="E12027" i="14"/>
  <c r="E12028" i="14"/>
  <c r="E12029" i="14"/>
  <c r="E12030" i="14"/>
  <c r="E12031" i="14"/>
  <c r="E12032" i="14"/>
  <c r="E12033" i="14"/>
  <c r="E12034" i="14"/>
  <c r="E12035" i="14"/>
  <c r="E12036" i="14"/>
  <c r="E12037" i="14"/>
  <c r="E12038" i="14"/>
  <c r="E12039" i="14"/>
  <c r="E12040" i="14"/>
  <c r="E12041" i="14"/>
  <c r="E12042" i="14"/>
  <c r="E12043" i="14"/>
  <c r="E12044" i="14"/>
  <c r="E12045" i="14"/>
  <c r="E12046" i="14"/>
  <c r="E12047" i="14"/>
  <c r="E12048" i="14"/>
  <c r="E12049" i="14"/>
  <c r="E12050" i="14"/>
  <c r="E12051" i="14"/>
  <c r="E12052" i="14"/>
  <c r="E12053" i="14"/>
  <c r="E12054" i="14"/>
  <c r="E12055" i="14"/>
  <c r="E12056" i="14"/>
  <c r="E12057" i="14"/>
  <c r="E12058" i="14"/>
  <c r="E12059" i="14"/>
  <c r="E12060" i="14"/>
  <c r="E12061" i="14"/>
  <c r="E12062" i="14"/>
  <c r="E12063" i="14"/>
  <c r="E12064" i="14"/>
  <c r="E12065" i="14"/>
  <c r="E12066" i="14"/>
  <c r="E12067" i="14"/>
  <c r="E12068" i="14"/>
  <c r="E12069" i="14"/>
  <c r="E12070" i="14"/>
  <c r="E12071" i="14"/>
  <c r="E12072" i="14"/>
  <c r="E12073" i="14"/>
  <c r="E12074" i="14"/>
  <c r="E12075" i="14"/>
  <c r="E12076" i="14"/>
  <c r="E12077" i="14"/>
  <c r="E12078" i="14"/>
  <c r="E12079" i="14"/>
  <c r="E12080" i="14"/>
  <c r="E12081" i="14"/>
  <c r="E12082" i="14"/>
  <c r="E12083" i="14"/>
  <c r="E12084" i="14"/>
  <c r="E12085" i="14"/>
  <c r="E12086" i="14"/>
  <c r="E12087" i="14"/>
  <c r="E12088" i="14"/>
  <c r="E12089" i="14"/>
  <c r="E12090" i="14"/>
  <c r="E12091" i="14"/>
  <c r="E12092" i="14"/>
  <c r="E12093" i="14"/>
  <c r="E12094" i="14"/>
  <c r="E12095" i="14"/>
  <c r="E12096" i="14"/>
  <c r="E12097" i="14"/>
  <c r="E12098" i="14"/>
  <c r="E12099" i="14"/>
  <c r="E12100" i="14"/>
  <c r="E12101" i="14"/>
  <c r="E12102" i="14"/>
  <c r="E12103" i="14"/>
  <c r="E12104" i="14"/>
  <c r="E12105" i="14"/>
  <c r="E12106" i="14"/>
  <c r="E12107" i="14"/>
  <c r="E12108" i="14"/>
  <c r="E12109" i="14"/>
  <c r="E12110" i="14"/>
  <c r="E12111" i="14"/>
  <c r="E12112" i="14"/>
  <c r="E12113" i="14"/>
  <c r="E12114" i="14"/>
  <c r="E12115" i="14"/>
  <c r="E12116" i="14"/>
  <c r="E12117" i="14"/>
  <c r="E12118" i="14"/>
  <c r="E12119" i="14"/>
  <c r="E12120" i="14"/>
  <c r="E12121" i="14"/>
  <c r="E12122" i="14"/>
  <c r="E12123" i="14"/>
  <c r="E12124" i="14"/>
  <c r="E12125" i="14"/>
  <c r="E12126" i="14"/>
  <c r="E12127" i="14"/>
  <c r="E12128" i="14"/>
  <c r="E12129" i="14"/>
  <c r="E12130" i="14"/>
  <c r="E12131" i="14"/>
  <c r="E12132" i="14"/>
  <c r="E12133" i="14"/>
  <c r="E12134" i="14"/>
  <c r="E12135" i="14"/>
  <c r="E12136" i="14"/>
  <c r="E12137" i="14"/>
  <c r="E12138" i="14"/>
  <c r="E12139" i="14"/>
  <c r="E12140" i="14"/>
  <c r="E12141" i="14"/>
  <c r="E12142" i="14"/>
  <c r="E12143" i="14"/>
  <c r="E12144" i="14"/>
  <c r="E12145" i="14"/>
  <c r="E12146" i="14"/>
  <c r="E12147" i="14"/>
  <c r="E12148" i="14"/>
  <c r="E12149" i="14"/>
  <c r="E12150" i="14"/>
  <c r="E12151" i="14"/>
  <c r="E12152" i="14"/>
  <c r="E12153" i="14"/>
  <c r="E12154" i="14"/>
  <c r="E12155" i="14"/>
  <c r="E12156" i="14"/>
  <c r="E12157" i="14"/>
  <c r="E12158" i="14"/>
  <c r="E12159" i="14"/>
  <c r="E12160" i="14"/>
  <c r="E12161" i="14"/>
  <c r="E12162" i="14"/>
  <c r="E12163" i="14"/>
  <c r="E12164" i="14"/>
  <c r="E12165" i="14"/>
  <c r="E12166" i="14"/>
  <c r="E12167" i="14"/>
  <c r="E12168" i="14"/>
  <c r="E12169" i="14"/>
  <c r="E12170" i="14"/>
  <c r="E12171" i="14"/>
  <c r="E12172" i="14"/>
  <c r="E12173" i="14"/>
  <c r="E12174" i="14"/>
  <c r="E12175" i="14"/>
  <c r="E12176" i="14"/>
  <c r="E12177" i="14"/>
  <c r="E12178" i="14"/>
  <c r="E12179" i="14"/>
  <c r="E12180" i="14"/>
  <c r="E12181" i="14"/>
  <c r="E12182" i="14"/>
  <c r="E12183" i="14"/>
  <c r="E12184" i="14"/>
  <c r="E12185" i="14"/>
  <c r="E12186" i="14"/>
  <c r="E12187" i="14"/>
  <c r="E12188" i="14"/>
  <c r="E12189" i="14"/>
  <c r="E12190" i="14"/>
  <c r="E12191" i="14"/>
  <c r="E12192" i="14"/>
  <c r="E12193" i="14"/>
  <c r="E12194" i="14"/>
  <c r="E12195" i="14"/>
  <c r="E12196" i="14"/>
  <c r="E12197" i="14"/>
  <c r="E12198" i="14"/>
  <c r="E12199" i="14"/>
  <c r="E12200" i="14"/>
  <c r="E12201" i="14"/>
  <c r="E12202" i="14"/>
  <c r="E12203" i="14"/>
  <c r="E12204" i="14"/>
  <c r="E12205" i="14"/>
  <c r="E12206" i="14"/>
  <c r="E12207" i="14"/>
  <c r="E12208" i="14"/>
  <c r="E12209" i="14"/>
  <c r="E12210" i="14"/>
  <c r="E12211" i="14"/>
  <c r="E12212" i="14"/>
  <c r="E12213" i="14"/>
  <c r="E12214" i="14"/>
  <c r="E12215" i="14"/>
  <c r="E12216" i="14"/>
  <c r="E12217" i="14"/>
  <c r="E12218" i="14"/>
  <c r="E12219" i="14"/>
  <c r="E12220" i="14"/>
  <c r="E12221" i="14"/>
  <c r="E12222" i="14"/>
  <c r="E12223" i="14"/>
  <c r="E12224" i="14"/>
  <c r="E12225" i="14"/>
  <c r="E12226" i="14"/>
  <c r="E12227" i="14"/>
  <c r="E12228" i="14"/>
  <c r="E12229" i="14"/>
  <c r="E12230" i="14"/>
  <c r="E12231" i="14"/>
  <c r="E12232" i="14"/>
  <c r="E12233" i="14"/>
  <c r="E12234" i="14"/>
  <c r="E12235" i="14"/>
  <c r="E12236" i="14"/>
  <c r="E12237" i="14"/>
  <c r="E12238" i="14"/>
  <c r="E12239" i="14"/>
  <c r="E12240" i="14"/>
  <c r="E12241" i="14"/>
  <c r="E12242" i="14"/>
  <c r="E12243" i="14"/>
  <c r="E12244" i="14"/>
  <c r="E12245" i="14"/>
  <c r="E12246" i="14"/>
  <c r="E12247" i="14"/>
  <c r="E12248" i="14"/>
  <c r="E12249" i="14"/>
  <c r="E12250" i="14"/>
  <c r="E12251" i="14"/>
  <c r="E12252" i="14"/>
  <c r="E12253" i="14"/>
  <c r="E12254" i="14"/>
  <c r="E12255" i="14"/>
  <c r="E12256" i="14"/>
  <c r="E12257" i="14"/>
  <c r="E12258" i="14"/>
  <c r="E12259" i="14"/>
  <c r="E12260" i="14"/>
  <c r="E12261" i="14"/>
  <c r="E12262" i="14"/>
  <c r="E12263" i="14"/>
  <c r="E12264" i="14"/>
  <c r="E12265" i="14"/>
  <c r="E12266" i="14"/>
  <c r="E12267" i="14"/>
  <c r="E12268" i="14"/>
  <c r="E12269" i="14"/>
  <c r="E12270" i="14"/>
  <c r="E12271" i="14"/>
  <c r="E12272" i="14"/>
  <c r="E12273" i="14"/>
  <c r="E12274" i="14"/>
  <c r="E12275" i="14"/>
  <c r="E12276" i="14"/>
  <c r="E12277" i="14"/>
  <c r="E12278" i="14"/>
  <c r="E12279" i="14"/>
  <c r="E12280" i="14"/>
  <c r="E12281" i="14"/>
  <c r="E12282" i="14"/>
  <c r="E12283" i="14"/>
  <c r="E12284" i="14"/>
  <c r="E12285" i="14"/>
  <c r="E12286" i="14"/>
  <c r="E12287" i="14"/>
  <c r="E12288" i="14"/>
  <c r="E12289" i="14"/>
  <c r="E12290" i="14"/>
  <c r="E12291" i="14"/>
  <c r="E12292" i="14"/>
  <c r="E12293" i="14"/>
  <c r="E12294" i="14"/>
  <c r="E12295" i="14"/>
  <c r="E12296" i="14"/>
  <c r="E12297" i="14"/>
  <c r="E12298" i="14"/>
  <c r="E12299" i="14"/>
  <c r="E12300" i="14"/>
  <c r="E12301" i="14"/>
  <c r="E12302" i="14"/>
  <c r="E12303" i="14"/>
  <c r="E12304" i="14"/>
  <c r="E12305" i="14"/>
  <c r="E12306" i="14"/>
  <c r="E12307" i="14"/>
  <c r="E12308" i="14"/>
  <c r="E12309" i="14"/>
  <c r="E12310" i="14"/>
  <c r="E12311" i="14"/>
  <c r="E12312" i="14"/>
  <c r="E12313" i="14"/>
  <c r="E12314" i="14"/>
  <c r="E12315" i="14"/>
  <c r="E12316" i="14"/>
  <c r="E12317" i="14"/>
  <c r="E12318" i="14"/>
  <c r="E12319" i="14"/>
  <c r="E12320" i="14"/>
  <c r="E12321" i="14"/>
  <c r="E12322" i="14"/>
  <c r="E12323" i="14"/>
  <c r="E12324" i="14"/>
  <c r="E12325" i="14"/>
  <c r="E12326" i="14"/>
  <c r="E12327" i="14"/>
  <c r="E12328" i="14"/>
  <c r="E12329" i="14"/>
  <c r="E12330" i="14"/>
  <c r="E12331" i="14"/>
  <c r="E12332" i="14"/>
  <c r="E12333" i="14"/>
  <c r="E12334" i="14"/>
  <c r="E12335" i="14"/>
  <c r="E12336" i="14"/>
  <c r="E12337" i="14"/>
  <c r="E12338" i="14"/>
  <c r="E12339" i="14"/>
  <c r="E12340" i="14"/>
  <c r="E12341" i="14"/>
  <c r="E12342" i="14"/>
  <c r="E12343" i="14"/>
  <c r="E12344" i="14"/>
  <c r="E12345" i="14"/>
  <c r="E12346" i="14"/>
  <c r="E12347" i="14"/>
  <c r="E12348" i="14"/>
  <c r="E12349" i="14"/>
  <c r="E12350" i="14"/>
  <c r="E12351" i="14"/>
  <c r="E12352" i="14"/>
  <c r="E12353" i="14"/>
  <c r="E12354" i="14"/>
  <c r="E12355" i="14"/>
  <c r="E12356" i="14"/>
  <c r="E12357" i="14"/>
  <c r="E12358" i="14"/>
  <c r="E12359" i="14"/>
  <c r="E12360" i="14"/>
  <c r="E12361" i="14"/>
  <c r="E12362" i="14"/>
  <c r="E12363" i="14"/>
  <c r="E12364" i="14"/>
  <c r="E12365" i="14"/>
  <c r="E12366" i="14"/>
  <c r="E12367" i="14"/>
  <c r="E12368" i="14"/>
  <c r="E12369" i="14"/>
  <c r="E12370" i="14"/>
  <c r="E12371" i="14"/>
  <c r="E12372" i="14"/>
  <c r="E12373" i="14"/>
  <c r="E12374" i="14"/>
  <c r="E12375" i="14"/>
  <c r="E12376" i="14"/>
  <c r="E12377" i="14"/>
  <c r="E12378" i="14"/>
  <c r="E12379" i="14"/>
  <c r="E12380" i="14"/>
  <c r="E12381" i="14"/>
  <c r="E12382" i="14"/>
  <c r="E12383" i="14"/>
  <c r="E12384" i="14"/>
  <c r="E12385" i="14"/>
  <c r="E12386" i="14"/>
  <c r="E12387" i="14"/>
  <c r="E12388" i="14"/>
  <c r="E12389" i="14"/>
  <c r="E12390" i="14"/>
  <c r="E12391" i="14"/>
  <c r="E12392" i="14"/>
  <c r="E12393" i="14"/>
  <c r="E12394" i="14"/>
  <c r="E12395" i="14"/>
  <c r="E12396" i="14"/>
  <c r="E12397" i="14"/>
  <c r="E12398" i="14"/>
  <c r="E12399" i="14"/>
  <c r="E12400" i="14"/>
  <c r="E12401" i="14"/>
  <c r="E12402" i="14"/>
  <c r="E12403" i="14"/>
  <c r="E12404" i="14"/>
  <c r="E12405" i="14"/>
  <c r="E12406" i="14"/>
  <c r="E12407" i="14"/>
  <c r="E12408" i="14"/>
  <c r="E12409" i="14"/>
  <c r="E12410" i="14"/>
  <c r="E12411" i="14"/>
  <c r="E12412" i="14"/>
  <c r="E12413" i="14"/>
  <c r="E12414" i="14"/>
  <c r="E12415" i="14"/>
  <c r="E12416" i="14"/>
  <c r="E12417" i="14"/>
  <c r="E12418" i="14"/>
  <c r="E12419" i="14"/>
  <c r="E12420" i="14"/>
  <c r="E12421" i="14"/>
  <c r="E12422" i="14"/>
  <c r="E12423" i="14"/>
  <c r="E12424" i="14"/>
  <c r="E12425" i="14"/>
  <c r="E12426" i="14"/>
  <c r="E12427" i="14"/>
  <c r="E12428" i="14"/>
  <c r="E12429" i="14"/>
  <c r="E12430" i="14"/>
  <c r="E12431" i="14"/>
  <c r="E12432" i="14"/>
  <c r="E12433" i="14"/>
  <c r="E12434" i="14"/>
  <c r="E12435" i="14"/>
  <c r="E12436" i="14"/>
  <c r="E12437" i="14"/>
  <c r="E12438" i="14"/>
  <c r="E12439" i="14"/>
  <c r="E12440" i="14"/>
  <c r="E12441" i="14"/>
  <c r="E12442" i="14"/>
  <c r="E12443" i="14"/>
  <c r="E12444" i="14"/>
  <c r="E12445" i="14"/>
  <c r="E12446" i="14"/>
  <c r="E12447" i="14"/>
  <c r="E12448" i="14"/>
  <c r="E12449" i="14"/>
  <c r="E12450" i="14"/>
  <c r="E12451" i="14"/>
  <c r="E12452" i="14"/>
  <c r="E12453" i="14"/>
  <c r="E12454" i="14"/>
  <c r="E12455" i="14"/>
  <c r="E12456" i="14"/>
  <c r="E12457" i="14"/>
  <c r="E12458" i="14"/>
  <c r="E12459" i="14"/>
  <c r="E12460" i="14"/>
  <c r="E12461" i="14"/>
  <c r="E12462" i="14"/>
  <c r="E12463" i="14"/>
  <c r="E12464" i="14"/>
  <c r="E12465" i="14"/>
  <c r="E12466" i="14"/>
  <c r="E12467" i="14"/>
  <c r="E12468" i="14"/>
  <c r="E12469" i="14"/>
  <c r="E12470" i="14"/>
  <c r="E12471" i="14"/>
  <c r="E12472" i="14"/>
  <c r="E12473" i="14"/>
  <c r="E12474" i="14"/>
  <c r="E12475" i="14"/>
  <c r="E12476" i="14"/>
  <c r="E12477" i="14"/>
  <c r="E12478" i="14"/>
  <c r="E12479" i="14"/>
  <c r="E12480" i="14"/>
  <c r="E12481" i="14"/>
  <c r="E12482" i="14"/>
  <c r="E12483" i="14"/>
  <c r="E12484" i="14"/>
  <c r="E12485" i="14"/>
  <c r="E12486" i="14"/>
  <c r="E12487" i="14"/>
  <c r="E12488" i="14"/>
  <c r="E12489" i="14"/>
  <c r="E12490" i="14"/>
  <c r="E12491" i="14"/>
  <c r="E12492" i="14"/>
  <c r="E12493" i="14"/>
  <c r="E12494" i="14"/>
  <c r="E12495" i="14"/>
  <c r="E12496" i="14"/>
  <c r="E12497" i="14"/>
  <c r="E12498" i="14"/>
  <c r="E12499" i="14"/>
  <c r="E12500" i="14"/>
  <c r="E12501" i="14"/>
  <c r="E12502" i="14"/>
  <c r="E12503" i="14"/>
  <c r="E12504" i="14"/>
  <c r="E12505" i="14"/>
  <c r="E12506" i="14"/>
  <c r="E12507" i="14"/>
  <c r="E12508" i="14"/>
  <c r="E12509" i="14"/>
  <c r="E12510" i="14"/>
  <c r="E12511" i="14"/>
  <c r="E12512" i="14"/>
  <c r="E12513" i="14"/>
  <c r="E12514" i="14"/>
  <c r="E12515" i="14"/>
  <c r="E12516" i="14"/>
  <c r="E12517" i="14"/>
  <c r="E12518" i="14"/>
  <c r="E12519" i="14"/>
  <c r="E12520" i="14"/>
  <c r="E12521" i="14"/>
  <c r="E12522" i="14"/>
  <c r="E12523" i="14"/>
  <c r="E12524" i="14"/>
  <c r="E12525" i="14"/>
  <c r="E12526" i="14"/>
  <c r="E12527" i="14"/>
  <c r="E12528" i="14"/>
  <c r="E12529" i="14"/>
  <c r="E12530" i="14"/>
  <c r="E12531" i="14"/>
  <c r="E12532" i="14"/>
  <c r="E12533" i="14"/>
  <c r="E12534" i="14"/>
  <c r="E12535" i="14"/>
  <c r="E12536" i="14"/>
  <c r="E12537" i="14"/>
  <c r="E12538" i="14"/>
  <c r="E12539" i="14"/>
  <c r="E12540" i="14"/>
  <c r="E12541" i="14"/>
  <c r="E12542" i="14"/>
  <c r="E12543" i="14"/>
  <c r="E12544" i="14"/>
  <c r="E12545" i="14"/>
  <c r="E12546" i="14"/>
  <c r="E12547" i="14"/>
  <c r="E12548" i="14"/>
  <c r="E12549" i="14"/>
  <c r="E12550" i="14"/>
  <c r="E12551" i="14"/>
  <c r="E12552" i="14"/>
  <c r="E12553" i="14"/>
  <c r="E12554" i="14"/>
  <c r="E12555" i="14"/>
  <c r="E12556" i="14"/>
  <c r="E12557" i="14"/>
  <c r="E12558" i="14"/>
  <c r="E12559" i="14"/>
  <c r="E12560" i="14"/>
  <c r="E12561" i="14"/>
  <c r="E12562" i="14"/>
  <c r="E12563" i="14"/>
  <c r="E12564" i="14"/>
  <c r="E12565" i="14"/>
  <c r="E12566" i="14"/>
  <c r="E12567" i="14"/>
  <c r="E12568" i="14"/>
  <c r="E12569" i="14"/>
  <c r="E12570" i="14"/>
  <c r="E12571" i="14"/>
  <c r="E12572" i="14"/>
  <c r="E12573" i="14"/>
  <c r="E12574" i="14"/>
  <c r="E12575" i="14"/>
  <c r="E12576" i="14"/>
  <c r="E12577" i="14"/>
  <c r="E12578" i="14"/>
  <c r="E12579" i="14"/>
  <c r="E12580" i="14"/>
  <c r="E12581" i="14"/>
  <c r="E12582" i="14"/>
  <c r="E12583" i="14"/>
  <c r="E12584" i="14"/>
  <c r="E12585" i="14"/>
  <c r="E12586" i="14"/>
  <c r="E12587" i="14"/>
  <c r="E12588" i="14"/>
  <c r="E12589" i="14"/>
  <c r="E12590" i="14"/>
  <c r="E12591" i="14"/>
  <c r="E12592" i="14"/>
  <c r="E12593" i="14"/>
  <c r="E12594" i="14"/>
  <c r="E12595" i="14"/>
  <c r="E12596" i="14"/>
  <c r="E12597" i="14"/>
  <c r="E12598" i="14"/>
  <c r="E12599" i="14"/>
  <c r="E12600" i="14"/>
  <c r="E12601" i="14"/>
  <c r="E12602" i="14"/>
  <c r="E12603" i="14"/>
  <c r="E12604" i="14"/>
  <c r="E12605" i="14"/>
  <c r="E12606" i="14"/>
  <c r="E12607" i="14"/>
  <c r="E12608" i="14"/>
  <c r="E12609" i="14"/>
  <c r="E12610" i="14"/>
  <c r="E12611" i="14"/>
  <c r="E12612" i="14"/>
  <c r="E12613" i="14"/>
  <c r="E12614" i="14"/>
  <c r="E12615" i="14"/>
  <c r="E12616" i="14"/>
  <c r="E12617" i="14"/>
  <c r="E12618" i="14"/>
  <c r="E12619" i="14"/>
  <c r="E12620" i="14"/>
  <c r="E12621" i="14"/>
  <c r="E12622" i="14"/>
  <c r="E12623" i="14"/>
  <c r="E12624" i="14"/>
  <c r="E12625" i="14"/>
  <c r="E12626" i="14"/>
  <c r="E12627" i="14"/>
  <c r="E12628" i="14"/>
  <c r="E12629" i="14"/>
  <c r="E12630" i="14"/>
  <c r="E12631" i="14"/>
  <c r="E12632" i="14"/>
  <c r="E12633" i="14"/>
  <c r="E12634" i="14"/>
  <c r="E12635" i="14"/>
  <c r="E12636" i="14"/>
  <c r="E12637" i="14"/>
  <c r="E12638" i="14"/>
  <c r="E12639" i="14"/>
  <c r="E12640" i="14"/>
  <c r="E12641" i="14"/>
  <c r="E12642" i="14"/>
  <c r="E12643" i="14"/>
  <c r="E12644" i="14"/>
  <c r="E12645" i="14"/>
  <c r="E12646" i="14"/>
  <c r="E12647" i="14"/>
  <c r="E12648" i="14"/>
  <c r="E12649" i="14"/>
  <c r="E12650" i="14"/>
  <c r="E12651" i="14"/>
  <c r="E12652" i="14"/>
  <c r="E12653" i="14"/>
  <c r="E12654" i="14"/>
  <c r="E12655" i="14"/>
  <c r="E12656" i="14"/>
  <c r="E12657" i="14"/>
  <c r="E12658" i="14"/>
  <c r="E12659" i="14"/>
  <c r="E12660" i="14"/>
  <c r="E12661" i="14"/>
  <c r="E12662" i="14"/>
  <c r="E12663" i="14"/>
  <c r="E12664" i="14"/>
  <c r="E12665" i="14"/>
  <c r="E12666" i="14"/>
  <c r="E12667" i="14"/>
  <c r="E12668" i="14"/>
  <c r="E12669" i="14"/>
  <c r="E12670" i="14"/>
  <c r="E12671" i="14"/>
  <c r="E12672" i="14"/>
  <c r="E12673" i="14"/>
  <c r="E12674" i="14"/>
  <c r="E12675" i="14"/>
  <c r="E12676" i="14"/>
  <c r="E12677" i="14"/>
  <c r="E12678" i="14"/>
  <c r="E12679" i="14"/>
  <c r="E12680" i="14"/>
  <c r="E12681" i="14"/>
  <c r="E12682" i="14"/>
  <c r="E12683" i="14"/>
  <c r="E12684" i="14"/>
  <c r="E12685" i="14"/>
  <c r="E12686" i="14"/>
  <c r="E12687" i="14"/>
  <c r="E12688" i="14"/>
  <c r="E12689" i="14"/>
  <c r="E12690" i="14"/>
  <c r="E12691" i="14"/>
  <c r="E12692" i="14"/>
  <c r="E12693" i="14"/>
  <c r="E12694" i="14"/>
  <c r="E12695" i="14"/>
  <c r="E12696" i="14"/>
  <c r="E12697" i="14"/>
  <c r="E12698" i="14"/>
  <c r="E12699" i="14"/>
  <c r="E12700" i="14"/>
  <c r="E12701" i="14"/>
  <c r="E12702" i="14"/>
  <c r="E12703" i="14"/>
  <c r="E12704" i="14"/>
  <c r="E12705" i="14"/>
  <c r="E12706" i="14"/>
  <c r="E12707" i="14"/>
  <c r="E12708" i="14"/>
  <c r="E12709" i="14"/>
  <c r="E12710" i="14"/>
  <c r="E12711" i="14"/>
  <c r="E12712" i="14"/>
  <c r="E12713" i="14"/>
  <c r="E12714" i="14"/>
  <c r="E12715" i="14"/>
  <c r="E12716" i="14"/>
  <c r="E12717" i="14"/>
  <c r="E12718" i="14"/>
  <c r="E12719" i="14"/>
  <c r="E12720" i="14"/>
  <c r="E12721" i="14"/>
  <c r="E12722" i="14"/>
  <c r="E12723" i="14"/>
  <c r="E12724" i="14"/>
  <c r="E12725" i="14"/>
  <c r="E12726" i="14"/>
  <c r="E12727" i="14"/>
  <c r="E12728" i="14"/>
  <c r="E12729" i="14"/>
  <c r="E12730" i="14"/>
  <c r="E12731" i="14"/>
  <c r="E12732" i="14"/>
  <c r="E12733" i="14"/>
  <c r="E12734" i="14"/>
  <c r="E12735" i="14"/>
  <c r="E12736" i="14"/>
  <c r="E12737" i="14"/>
  <c r="E12738" i="14"/>
  <c r="E12739" i="14"/>
  <c r="E12740" i="14"/>
  <c r="E12741" i="14"/>
  <c r="E12742" i="14"/>
  <c r="E12743" i="14"/>
  <c r="E12744" i="14"/>
  <c r="E12745" i="14"/>
  <c r="E12746" i="14"/>
  <c r="E12747" i="14"/>
  <c r="E12748" i="14"/>
  <c r="E12749" i="14"/>
  <c r="E12750" i="14"/>
  <c r="E12751" i="14"/>
  <c r="E12752" i="14"/>
  <c r="E12753" i="14"/>
  <c r="E12754" i="14"/>
  <c r="E12755" i="14"/>
  <c r="E12756" i="14"/>
  <c r="E12757" i="14"/>
  <c r="E12758" i="14"/>
  <c r="E12759" i="14"/>
  <c r="E12760" i="14"/>
  <c r="E12761" i="14"/>
  <c r="E12762" i="14"/>
  <c r="E12763" i="14"/>
  <c r="E12764" i="14"/>
  <c r="E12765" i="14"/>
  <c r="E12766" i="14"/>
  <c r="E12767" i="14"/>
  <c r="E12768" i="14"/>
  <c r="E12769" i="14"/>
  <c r="E12770" i="14"/>
  <c r="E12771" i="14"/>
  <c r="E12772" i="14"/>
  <c r="E12773" i="14"/>
  <c r="E12774" i="14"/>
  <c r="E12775" i="14"/>
  <c r="E12776" i="14"/>
  <c r="E12777" i="14"/>
  <c r="E12778" i="14"/>
  <c r="E12779" i="14"/>
  <c r="E12780" i="14"/>
  <c r="E12781" i="14"/>
  <c r="E12782" i="14"/>
  <c r="E12783" i="14"/>
  <c r="E12784" i="14"/>
  <c r="E12785" i="14"/>
  <c r="E12786" i="14"/>
  <c r="E12787" i="14"/>
  <c r="E12788" i="14"/>
  <c r="E12789" i="14"/>
  <c r="E12790" i="14"/>
  <c r="E12791" i="14"/>
  <c r="E12792" i="14"/>
  <c r="E12793" i="14"/>
  <c r="E12794" i="14"/>
  <c r="E12795" i="14"/>
  <c r="E12796" i="14"/>
  <c r="E12797" i="14"/>
  <c r="E12798" i="14"/>
  <c r="E12799" i="14"/>
  <c r="E12800" i="14"/>
  <c r="E12801" i="14"/>
  <c r="E12802" i="14"/>
  <c r="E12803" i="14"/>
  <c r="E12804" i="14"/>
  <c r="E12805" i="14"/>
  <c r="E12806" i="14"/>
  <c r="E12807" i="14"/>
  <c r="E12808" i="14"/>
  <c r="E12809" i="14"/>
  <c r="E12810" i="14"/>
  <c r="E12811" i="14"/>
  <c r="E12812" i="14"/>
  <c r="E12813" i="14"/>
  <c r="E12814" i="14"/>
  <c r="E12815" i="14"/>
  <c r="E12816" i="14"/>
  <c r="E12817" i="14"/>
  <c r="E12818" i="14"/>
  <c r="E12819" i="14"/>
  <c r="E12820" i="14"/>
  <c r="E12821" i="14"/>
  <c r="E12822" i="14"/>
  <c r="E12823" i="14"/>
  <c r="E12824" i="14"/>
  <c r="E12825" i="14"/>
  <c r="E12826" i="14"/>
  <c r="E12827" i="14"/>
  <c r="E12828" i="14"/>
  <c r="E12829" i="14"/>
  <c r="E12830" i="14"/>
  <c r="E12831" i="14"/>
  <c r="E12832" i="14"/>
  <c r="E12833" i="14"/>
  <c r="E12834" i="14"/>
  <c r="E12835" i="14"/>
  <c r="E12836" i="14"/>
  <c r="E12837" i="14"/>
  <c r="E12838" i="14"/>
  <c r="E12839" i="14"/>
  <c r="E12840" i="14"/>
  <c r="E12841" i="14"/>
  <c r="E12842" i="14"/>
  <c r="E12843" i="14"/>
  <c r="E12844" i="14"/>
  <c r="E12845" i="14"/>
  <c r="E12846" i="14"/>
  <c r="E12847" i="14"/>
  <c r="E12848" i="14"/>
  <c r="E12849" i="14"/>
  <c r="E12850" i="14"/>
  <c r="E12851" i="14"/>
  <c r="E12852" i="14"/>
  <c r="E12853" i="14"/>
  <c r="E12854" i="14"/>
  <c r="E12855" i="14"/>
  <c r="E12856" i="14"/>
  <c r="E12857" i="14"/>
  <c r="E12858" i="14"/>
  <c r="E12859" i="14"/>
  <c r="E12860" i="14"/>
  <c r="E12861" i="14"/>
  <c r="E12862" i="14"/>
  <c r="E12863" i="14"/>
  <c r="E12864" i="14"/>
  <c r="E12865" i="14"/>
  <c r="E12866" i="14"/>
  <c r="E12867" i="14"/>
  <c r="E12868" i="14"/>
  <c r="E12869" i="14"/>
  <c r="E12870" i="14"/>
  <c r="E12871" i="14"/>
  <c r="E12872" i="14"/>
  <c r="E12873" i="14"/>
  <c r="E12874" i="14"/>
  <c r="E12875" i="14"/>
  <c r="E12876" i="14"/>
  <c r="E12877" i="14"/>
  <c r="E12878" i="14"/>
  <c r="E12879" i="14"/>
  <c r="E12880" i="14"/>
  <c r="E12881" i="14"/>
  <c r="E12882" i="14"/>
  <c r="E12883" i="14"/>
  <c r="E12884" i="14"/>
  <c r="E12885" i="14"/>
  <c r="E12886" i="14"/>
  <c r="E12887" i="14"/>
  <c r="E12888" i="14"/>
  <c r="E12889" i="14"/>
  <c r="E12890" i="14"/>
  <c r="E12891" i="14"/>
  <c r="E12892" i="14"/>
  <c r="E12893" i="14"/>
  <c r="E12894" i="14"/>
  <c r="E12895" i="14"/>
  <c r="E12896" i="14"/>
  <c r="E12897" i="14"/>
  <c r="E12898" i="14"/>
  <c r="E12899" i="14"/>
  <c r="E12900" i="14"/>
  <c r="E12901" i="14"/>
  <c r="E12902" i="14"/>
  <c r="E12903" i="14"/>
  <c r="E12904" i="14"/>
  <c r="E12905" i="14"/>
  <c r="E12906" i="14"/>
  <c r="E12907" i="14"/>
  <c r="E12908" i="14"/>
  <c r="E12909" i="14"/>
  <c r="E12910" i="14"/>
  <c r="E12911" i="14"/>
  <c r="E12912" i="14"/>
  <c r="E12913" i="14"/>
  <c r="E12914" i="14"/>
  <c r="E12915" i="14"/>
  <c r="E12916" i="14"/>
  <c r="E12917" i="14"/>
  <c r="E12918" i="14"/>
  <c r="E12919" i="14"/>
  <c r="E12920" i="14"/>
  <c r="E12921" i="14"/>
  <c r="E12922" i="14"/>
  <c r="E12923" i="14"/>
  <c r="E12924" i="14"/>
  <c r="E12925" i="14"/>
  <c r="E12926" i="14"/>
  <c r="E12927" i="14"/>
  <c r="E12928" i="14"/>
  <c r="E12929" i="14"/>
  <c r="E12930" i="14"/>
  <c r="E12931" i="14"/>
  <c r="E12932" i="14"/>
  <c r="E12933" i="14"/>
  <c r="E12934" i="14"/>
  <c r="E12935" i="14"/>
  <c r="E12936" i="14"/>
  <c r="E12937" i="14"/>
  <c r="E12938" i="14"/>
  <c r="E12939" i="14"/>
  <c r="E12940" i="14"/>
  <c r="E12941" i="14"/>
  <c r="E12942" i="14"/>
  <c r="E12943" i="14"/>
  <c r="E12944" i="14"/>
  <c r="E12945" i="14"/>
  <c r="E12946" i="14"/>
  <c r="E12947" i="14"/>
  <c r="E12948" i="14"/>
  <c r="E12949" i="14"/>
  <c r="E12950" i="14"/>
  <c r="E12951" i="14"/>
  <c r="E12952" i="14"/>
  <c r="E12953" i="14"/>
  <c r="E12954" i="14"/>
  <c r="E12955" i="14"/>
  <c r="E12956" i="14"/>
  <c r="E12957" i="14"/>
  <c r="E12958" i="14"/>
  <c r="E12959" i="14"/>
  <c r="E12960" i="14"/>
  <c r="E12961" i="14"/>
  <c r="E12962" i="14"/>
  <c r="E12963" i="14"/>
  <c r="E12964" i="14"/>
  <c r="E12965" i="14"/>
  <c r="E12966" i="14"/>
  <c r="E12967" i="14"/>
  <c r="E12968" i="14"/>
  <c r="E12969" i="14"/>
  <c r="E12970" i="14"/>
  <c r="E12971" i="14"/>
  <c r="E12972" i="14"/>
  <c r="E12973" i="14"/>
  <c r="E12974" i="14"/>
  <c r="E12975" i="14"/>
  <c r="E12976" i="14"/>
  <c r="E12977" i="14"/>
  <c r="E12978" i="14"/>
  <c r="E12979" i="14"/>
  <c r="E12980" i="14"/>
  <c r="E12981" i="14"/>
  <c r="E12982" i="14"/>
  <c r="E12983" i="14"/>
  <c r="E12984" i="14"/>
  <c r="E12985" i="14"/>
  <c r="E12986" i="14"/>
  <c r="E12987" i="14"/>
  <c r="E12988" i="14"/>
  <c r="E12989" i="14"/>
  <c r="E12990" i="14"/>
  <c r="E12991" i="14"/>
  <c r="E12992" i="14"/>
  <c r="E12993" i="14"/>
  <c r="E12994" i="14"/>
  <c r="E12995" i="14"/>
  <c r="E12996" i="14"/>
  <c r="E12997" i="14"/>
  <c r="E12998" i="14"/>
  <c r="E12999" i="14"/>
  <c r="E13000" i="14"/>
  <c r="E13001" i="14"/>
  <c r="E13002" i="14"/>
  <c r="E13003" i="14"/>
  <c r="E13004" i="14"/>
  <c r="E13005" i="14"/>
  <c r="E13006" i="14"/>
  <c r="E13007" i="14"/>
  <c r="E13008" i="14"/>
  <c r="E13009" i="14"/>
  <c r="E13010" i="14"/>
  <c r="E13011" i="14"/>
  <c r="E13012" i="14"/>
  <c r="E13013" i="14"/>
  <c r="E13014" i="14"/>
  <c r="E13015" i="14"/>
  <c r="E13016" i="14"/>
  <c r="E13017" i="14"/>
  <c r="E13018" i="14"/>
  <c r="E13019" i="14"/>
  <c r="E13020" i="14"/>
  <c r="E13021" i="14"/>
  <c r="E13022" i="14"/>
  <c r="E13023" i="14"/>
  <c r="E13024" i="14"/>
  <c r="E13025" i="14"/>
  <c r="E13026" i="14"/>
  <c r="E13027" i="14"/>
  <c r="E13028" i="14"/>
  <c r="E13029" i="14"/>
  <c r="E13030" i="14"/>
  <c r="E13031" i="14"/>
  <c r="E13032" i="14"/>
  <c r="E13033" i="14"/>
  <c r="E13034" i="14"/>
  <c r="E13035" i="14"/>
  <c r="E13036" i="14"/>
  <c r="E13037" i="14"/>
  <c r="E13038" i="14"/>
  <c r="E13039" i="14"/>
  <c r="E13040" i="14"/>
  <c r="E13041" i="14"/>
  <c r="E13042" i="14"/>
  <c r="E13043" i="14"/>
  <c r="E13044" i="14"/>
  <c r="E13045" i="14"/>
  <c r="E13046" i="14"/>
  <c r="E13047" i="14"/>
  <c r="E13048" i="14"/>
  <c r="E13049" i="14"/>
  <c r="E13050" i="14"/>
  <c r="E13051" i="14"/>
  <c r="E13052" i="14"/>
  <c r="E13053" i="14"/>
  <c r="E13054" i="14"/>
  <c r="E13055" i="14"/>
  <c r="E13056" i="14"/>
  <c r="E13057" i="14"/>
  <c r="E13058" i="14"/>
  <c r="E13059" i="14"/>
  <c r="E13060" i="14"/>
  <c r="E13061" i="14"/>
  <c r="E13062" i="14"/>
  <c r="E13063" i="14"/>
  <c r="E13064" i="14"/>
  <c r="E13065" i="14"/>
  <c r="E13066" i="14"/>
  <c r="E13067" i="14"/>
  <c r="E13068" i="14"/>
  <c r="E13069" i="14"/>
  <c r="E13070" i="14"/>
  <c r="E13071" i="14"/>
  <c r="E13072" i="14"/>
  <c r="E13073" i="14"/>
  <c r="E13074" i="14"/>
  <c r="E13075" i="14"/>
  <c r="E13076" i="14"/>
  <c r="E13077" i="14"/>
  <c r="E13078" i="14"/>
  <c r="E13079" i="14"/>
  <c r="E13080" i="14"/>
  <c r="E13081" i="14"/>
  <c r="E13082" i="14"/>
  <c r="E13083" i="14"/>
  <c r="E13084" i="14"/>
  <c r="E13085" i="14"/>
  <c r="E13086" i="14"/>
  <c r="E13087" i="14"/>
  <c r="E13088" i="14"/>
  <c r="E13089" i="14"/>
  <c r="E13090" i="14"/>
  <c r="E13091" i="14"/>
  <c r="E13092" i="14"/>
  <c r="E13093" i="14"/>
  <c r="E13094" i="14"/>
  <c r="E13095" i="14"/>
  <c r="E13096" i="14"/>
  <c r="E13097" i="14"/>
  <c r="E13098" i="14"/>
  <c r="E13099" i="14"/>
  <c r="E13100" i="14"/>
  <c r="E13101" i="14"/>
  <c r="E13102" i="14"/>
  <c r="E13103" i="14"/>
  <c r="E13104" i="14"/>
  <c r="E13105" i="14"/>
  <c r="E13106" i="14"/>
  <c r="E13107" i="14"/>
  <c r="E13108" i="14"/>
  <c r="E13109" i="14"/>
  <c r="E13110" i="14"/>
  <c r="E13111" i="14"/>
  <c r="E13112" i="14"/>
  <c r="E13113" i="14"/>
  <c r="E13114" i="14"/>
  <c r="E13115" i="14"/>
  <c r="E13116" i="14"/>
  <c r="E13117" i="14"/>
  <c r="E13118" i="14"/>
  <c r="E13119" i="14"/>
  <c r="E13120" i="14"/>
  <c r="E13121" i="14"/>
  <c r="E13122" i="14"/>
  <c r="E13123" i="14"/>
  <c r="E13124" i="14"/>
  <c r="E13125" i="14"/>
  <c r="E13126" i="14"/>
  <c r="E13127" i="14"/>
  <c r="E13128" i="14"/>
  <c r="E13129" i="14"/>
  <c r="E13130" i="14"/>
  <c r="E13131" i="14"/>
  <c r="E13132" i="14"/>
  <c r="E13133" i="14"/>
  <c r="E13134" i="14"/>
  <c r="E13135" i="14"/>
  <c r="E13136" i="14"/>
  <c r="E13137" i="14"/>
  <c r="E13138" i="14"/>
  <c r="E13139" i="14"/>
  <c r="E13140" i="14"/>
  <c r="E13141" i="14"/>
  <c r="E13142" i="14"/>
  <c r="E13143" i="14"/>
  <c r="E13144" i="14"/>
  <c r="E13145" i="14"/>
  <c r="E13146" i="14"/>
  <c r="E13147" i="14"/>
  <c r="E13148" i="14"/>
  <c r="E13149" i="14"/>
  <c r="E13150" i="14"/>
  <c r="E13151" i="14"/>
  <c r="E13152" i="14"/>
  <c r="E13153" i="14"/>
  <c r="E13154" i="14"/>
  <c r="E13155" i="14"/>
  <c r="E13156" i="14"/>
  <c r="E13157" i="14"/>
  <c r="E13158" i="14"/>
  <c r="E13159" i="14"/>
  <c r="E13160" i="14"/>
  <c r="E13161" i="14"/>
  <c r="E13162" i="14"/>
  <c r="E13163" i="14"/>
  <c r="E13164" i="14"/>
  <c r="E13165" i="14"/>
  <c r="E13166" i="14"/>
  <c r="E13167" i="14"/>
  <c r="E13168" i="14"/>
  <c r="E13169" i="14"/>
  <c r="E13170" i="14"/>
  <c r="E13171" i="14"/>
  <c r="E13172" i="14"/>
  <c r="E13173" i="14"/>
  <c r="E13174" i="14"/>
  <c r="E13175" i="14"/>
  <c r="E13176" i="14"/>
  <c r="E13177" i="14"/>
  <c r="E13178" i="14"/>
  <c r="E13179" i="14"/>
  <c r="E13180" i="14"/>
  <c r="E13181" i="14"/>
  <c r="E13182" i="14"/>
  <c r="E13183" i="14"/>
  <c r="E13184" i="14"/>
  <c r="E13185" i="14"/>
  <c r="E13186" i="14"/>
  <c r="E13187" i="14"/>
  <c r="E13188" i="14"/>
  <c r="E13189" i="14"/>
  <c r="E13190" i="14"/>
  <c r="E13191" i="14"/>
  <c r="E13192" i="14"/>
  <c r="E13193" i="14"/>
  <c r="E13194" i="14"/>
  <c r="E13195" i="14"/>
  <c r="E13196" i="14"/>
  <c r="E13197" i="14"/>
  <c r="E13198" i="14"/>
  <c r="E13199" i="14"/>
  <c r="E13200" i="14"/>
  <c r="E13201" i="14"/>
  <c r="E13202" i="14"/>
  <c r="E13203" i="14"/>
  <c r="E13204" i="14"/>
  <c r="E13205" i="14"/>
  <c r="E13206" i="14"/>
  <c r="E13207" i="14"/>
  <c r="E13208" i="14"/>
  <c r="E13209" i="14"/>
  <c r="E13210" i="14"/>
  <c r="E13211" i="14"/>
  <c r="E13212" i="14"/>
  <c r="E13213" i="14"/>
  <c r="E13214" i="14"/>
  <c r="E13215" i="14"/>
  <c r="E13216" i="14"/>
  <c r="E13217" i="14"/>
  <c r="E13218" i="14"/>
  <c r="E13219" i="14"/>
  <c r="E13220" i="14"/>
  <c r="E13221" i="14"/>
  <c r="E13222" i="14"/>
  <c r="E13223" i="14"/>
  <c r="E13224" i="14"/>
  <c r="E13225" i="14"/>
  <c r="E13226" i="14"/>
  <c r="E13227" i="14"/>
  <c r="E13228" i="14"/>
  <c r="E13229" i="14"/>
  <c r="E13230" i="14"/>
  <c r="E13231" i="14"/>
  <c r="E13232" i="14"/>
  <c r="E13233" i="14"/>
  <c r="E13234" i="14"/>
  <c r="E13235" i="14"/>
  <c r="E13236" i="14"/>
  <c r="E13237" i="14"/>
  <c r="E13238" i="14"/>
  <c r="E13239" i="14"/>
  <c r="E13240" i="14"/>
  <c r="E13241" i="14"/>
  <c r="E13242" i="14"/>
  <c r="E13243" i="14"/>
  <c r="E13244" i="14"/>
  <c r="E13245" i="14"/>
  <c r="E13246" i="14"/>
  <c r="E13247" i="14"/>
  <c r="E13248" i="14"/>
  <c r="E13249" i="14"/>
  <c r="E13250" i="14"/>
  <c r="E13251" i="14"/>
  <c r="E13252" i="14"/>
  <c r="E13253" i="14"/>
  <c r="E13254" i="14"/>
  <c r="E13255" i="14"/>
  <c r="E13256" i="14"/>
  <c r="E13257" i="14"/>
  <c r="E13258" i="14"/>
  <c r="E13259" i="14"/>
  <c r="E13260" i="14"/>
  <c r="E13261" i="14"/>
  <c r="E13262" i="14"/>
  <c r="E13263" i="14"/>
  <c r="E13264" i="14"/>
  <c r="E13265" i="14"/>
  <c r="E13266" i="14"/>
  <c r="E13267" i="14"/>
  <c r="E13268" i="14"/>
  <c r="E13269" i="14"/>
  <c r="E13270" i="14"/>
  <c r="E13271" i="14"/>
  <c r="E13272" i="14"/>
  <c r="E13273" i="14"/>
  <c r="E13274" i="14"/>
  <c r="E13275" i="14"/>
  <c r="E13276" i="14"/>
  <c r="E13277" i="14"/>
  <c r="E13278" i="14"/>
  <c r="E13279" i="14"/>
  <c r="E13280" i="14"/>
  <c r="E13281" i="14"/>
  <c r="E13282" i="14"/>
  <c r="E13283" i="14"/>
  <c r="E13284" i="14"/>
  <c r="E13285" i="14"/>
  <c r="E13286" i="14"/>
  <c r="E13287" i="14"/>
  <c r="E13288" i="14"/>
  <c r="E13289" i="14"/>
  <c r="E13290" i="14"/>
  <c r="E13291" i="14"/>
  <c r="E13292" i="14"/>
  <c r="E13293" i="14"/>
  <c r="E13294" i="14"/>
  <c r="E13295" i="14"/>
  <c r="E13296" i="14"/>
  <c r="E13297" i="14"/>
  <c r="E13298" i="14"/>
  <c r="E13299" i="14"/>
  <c r="E13300" i="14"/>
  <c r="E13301" i="14"/>
  <c r="E13302" i="14"/>
  <c r="E13303" i="14"/>
  <c r="E13304" i="14"/>
  <c r="E13305" i="14"/>
  <c r="E13306" i="14"/>
  <c r="E13307" i="14"/>
  <c r="E13308" i="14"/>
  <c r="E13309" i="14"/>
  <c r="E13310" i="14"/>
  <c r="E13311" i="14"/>
  <c r="E13312" i="14"/>
  <c r="E13313" i="14"/>
  <c r="E13314" i="14"/>
  <c r="E13315" i="14"/>
  <c r="E13316" i="14"/>
  <c r="E13317" i="14"/>
  <c r="E13318" i="14"/>
  <c r="E13319" i="14"/>
  <c r="E13320" i="14"/>
  <c r="E13321" i="14"/>
  <c r="E13322" i="14"/>
  <c r="E13323" i="14"/>
  <c r="E13324" i="14"/>
  <c r="E13325" i="14"/>
  <c r="E13326" i="14"/>
  <c r="E13327" i="14"/>
  <c r="E13328" i="14"/>
  <c r="E13329" i="14"/>
  <c r="E13330" i="14"/>
  <c r="E13331" i="14"/>
  <c r="E13332" i="14"/>
  <c r="E13333" i="14"/>
  <c r="E13334" i="14"/>
  <c r="E13335" i="14"/>
  <c r="E13336" i="14"/>
  <c r="E13337" i="14"/>
  <c r="E13338" i="14"/>
  <c r="E13339" i="14"/>
  <c r="E13340" i="14"/>
  <c r="E13341" i="14"/>
  <c r="E13342" i="14"/>
  <c r="E13343" i="14"/>
  <c r="E13344" i="14"/>
  <c r="E13345" i="14"/>
  <c r="E13346" i="14"/>
  <c r="E13347" i="14"/>
  <c r="E13348" i="14"/>
  <c r="E13349" i="14"/>
  <c r="E13350" i="14"/>
  <c r="E13351" i="14"/>
  <c r="E13352" i="14"/>
  <c r="E13353" i="14"/>
  <c r="E13354" i="14"/>
  <c r="E13355" i="14"/>
  <c r="E13356" i="14"/>
  <c r="E13357" i="14"/>
  <c r="E13358" i="14"/>
  <c r="E13359" i="14"/>
  <c r="E13360" i="14"/>
  <c r="E13361" i="14"/>
  <c r="E13362" i="14"/>
  <c r="E13363" i="14"/>
  <c r="E13364" i="14"/>
  <c r="E13365" i="14"/>
  <c r="E13366" i="14"/>
  <c r="E13367" i="14"/>
  <c r="E13368" i="14"/>
  <c r="E13369" i="14"/>
  <c r="E13370" i="14"/>
  <c r="E13371" i="14"/>
  <c r="E13372" i="14"/>
  <c r="E13373" i="14"/>
  <c r="E13374" i="14"/>
  <c r="E13375" i="14"/>
  <c r="E13376" i="14"/>
  <c r="E13377" i="14"/>
  <c r="E13378" i="14"/>
  <c r="E13379" i="14"/>
  <c r="E13380" i="14"/>
  <c r="E13381" i="14"/>
  <c r="E13382" i="14"/>
  <c r="E13383" i="14"/>
  <c r="E13384" i="14"/>
  <c r="E13385" i="14"/>
  <c r="E13386" i="14"/>
  <c r="E13387" i="14"/>
  <c r="E13388" i="14"/>
  <c r="E13389" i="14"/>
  <c r="E13390" i="14"/>
  <c r="E13391" i="14"/>
  <c r="E13392" i="14"/>
  <c r="E13393" i="14"/>
  <c r="E13394" i="14"/>
  <c r="E13395" i="14"/>
  <c r="E13396" i="14"/>
  <c r="E13397" i="14"/>
  <c r="E13398" i="14"/>
  <c r="E13399" i="14"/>
  <c r="E13400" i="14"/>
  <c r="E13401" i="14"/>
  <c r="E13402" i="14"/>
  <c r="E13403" i="14"/>
  <c r="E13404" i="14"/>
  <c r="E13405" i="14"/>
  <c r="E13406" i="14"/>
  <c r="E13407" i="14"/>
  <c r="E13408" i="14"/>
  <c r="E13409" i="14"/>
  <c r="E13410" i="14"/>
  <c r="E13411" i="14"/>
  <c r="E13412" i="14"/>
  <c r="E13413" i="14"/>
  <c r="E13414" i="14"/>
  <c r="E13415" i="14"/>
  <c r="E13416" i="14"/>
  <c r="E13417" i="14"/>
  <c r="E13418" i="14"/>
  <c r="E13419" i="14"/>
  <c r="E13420" i="14"/>
  <c r="E13421" i="14"/>
  <c r="E13422" i="14"/>
  <c r="E13423" i="14"/>
  <c r="E13424" i="14"/>
  <c r="E13425" i="14"/>
  <c r="E13426" i="14"/>
  <c r="E13427" i="14"/>
  <c r="E13428" i="14"/>
  <c r="E13429" i="14"/>
  <c r="E13430" i="14"/>
  <c r="E13431" i="14"/>
  <c r="E13432" i="14"/>
  <c r="E13433" i="14"/>
  <c r="E13434" i="14"/>
  <c r="E13435" i="14"/>
  <c r="E13436" i="14"/>
  <c r="E13437" i="14"/>
  <c r="E13438" i="14"/>
  <c r="E13439" i="14"/>
  <c r="E13440" i="14"/>
  <c r="E13441" i="14"/>
  <c r="E13442" i="14"/>
  <c r="E13443" i="14"/>
  <c r="E13444" i="14"/>
  <c r="E13445" i="14"/>
  <c r="E13446" i="14"/>
  <c r="E13447" i="14"/>
  <c r="E13448" i="14"/>
  <c r="E13449" i="14"/>
  <c r="E13450" i="14"/>
  <c r="E13451" i="14"/>
  <c r="E13452" i="14"/>
  <c r="E13453" i="14"/>
  <c r="E13454" i="14"/>
  <c r="E13455" i="14"/>
  <c r="E13456" i="14"/>
  <c r="E13457" i="14"/>
  <c r="E13458" i="14"/>
  <c r="E13459" i="14"/>
  <c r="E13460" i="14"/>
  <c r="E13461" i="14"/>
  <c r="E13462" i="14"/>
  <c r="E13463" i="14"/>
  <c r="E13464" i="14"/>
  <c r="E13465" i="14"/>
  <c r="E13466" i="14"/>
  <c r="E13467" i="14"/>
  <c r="E13468" i="14"/>
  <c r="E13469" i="14"/>
  <c r="E13470" i="14"/>
  <c r="E13471" i="14"/>
  <c r="E13472" i="14"/>
  <c r="E13473" i="14"/>
  <c r="E13474" i="14"/>
  <c r="E13475" i="14"/>
  <c r="E13476" i="14"/>
  <c r="E13477" i="14"/>
  <c r="E13478" i="14"/>
  <c r="E13479" i="14"/>
  <c r="E13480" i="14"/>
  <c r="E13481" i="14"/>
  <c r="E13482" i="14"/>
  <c r="E13483" i="14"/>
  <c r="E13484" i="14"/>
  <c r="E13485" i="14"/>
  <c r="E13486" i="14"/>
  <c r="E13487" i="14"/>
  <c r="E13488" i="14"/>
  <c r="E13489" i="14"/>
  <c r="E13490" i="14"/>
  <c r="E13491" i="14"/>
  <c r="E13492" i="14"/>
  <c r="E13493" i="14"/>
  <c r="E13494" i="14"/>
  <c r="E13495" i="14"/>
  <c r="E13496" i="14"/>
  <c r="E13497" i="14"/>
  <c r="E13498" i="14"/>
  <c r="E13499" i="14"/>
  <c r="E13500" i="14"/>
  <c r="E13501" i="14"/>
  <c r="E13502" i="14"/>
  <c r="E13503" i="14"/>
  <c r="E13504" i="14"/>
  <c r="E13505" i="14"/>
  <c r="E13506" i="14"/>
  <c r="E13507" i="14"/>
  <c r="E13508" i="14"/>
  <c r="E13509" i="14"/>
  <c r="E13510" i="14"/>
  <c r="E13511" i="14"/>
  <c r="E13512" i="14"/>
  <c r="E13513" i="14"/>
  <c r="E13514" i="14"/>
  <c r="E13515" i="14"/>
  <c r="E13516" i="14"/>
  <c r="E13517" i="14"/>
  <c r="E13518" i="14"/>
  <c r="E13519" i="14"/>
  <c r="E13520" i="14"/>
  <c r="E13521" i="14"/>
  <c r="E13522" i="14"/>
  <c r="E13523" i="14"/>
  <c r="E13524" i="14"/>
  <c r="E13525" i="14"/>
  <c r="E13526" i="14"/>
  <c r="E13527" i="14"/>
  <c r="E13528" i="14"/>
  <c r="E13529" i="14"/>
  <c r="E13530" i="14"/>
  <c r="E13531" i="14"/>
  <c r="E13532" i="14"/>
  <c r="E13533" i="14"/>
  <c r="E13534" i="14"/>
  <c r="E13535" i="14"/>
  <c r="E13536" i="14"/>
  <c r="E13537" i="14"/>
  <c r="E13538" i="14"/>
  <c r="E13539" i="14"/>
  <c r="E13540" i="14"/>
  <c r="E13541" i="14"/>
  <c r="E13542" i="14"/>
  <c r="E13543" i="14"/>
  <c r="E13544" i="14"/>
  <c r="E13545" i="14"/>
  <c r="E13546" i="14"/>
  <c r="E13547" i="14"/>
  <c r="E13548" i="14"/>
  <c r="E13549" i="14"/>
  <c r="E13550" i="14"/>
  <c r="E13551" i="14"/>
  <c r="E13552" i="14"/>
  <c r="E13553" i="14"/>
  <c r="E13554" i="14"/>
  <c r="E13555" i="14"/>
  <c r="E13556" i="14"/>
  <c r="E13557" i="14"/>
  <c r="E13558" i="14"/>
  <c r="E13559" i="14"/>
  <c r="E13560" i="14"/>
  <c r="E13561" i="14"/>
  <c r="E13562" i="14"/>
  <c r="E13563" i="14"/>
  <c r="E13564" i="14"/>
  <c r="E13565" i="14"/>
  <c r="E13566" i="14"/>
  <c r="E13567" i="14"/>
  <c r="E13568" i="14"/>
  <c r="E13569" i="14"/>
  <c r="E13570" i="14"/>
  <c r="E13571" i="14"/>
  <c r="E13572" i="14"/>
  <c r="E13573" i="14"/>
  <c r="E13574" i="14"/>
  <c r="E13575" i="14"/>
  <c r="E13576" i="14"/>
  <c r="E13577" i="14"/>
  <c r="E13578" i="14"/>
  <c r="E13579" i="14"/>
  <c r="E13580" i="14"/>
  <c r="E13581" i="14"/>
  <c r="E13582" i="14"/>
  <c r="E13583" i="14"/>
  <c r="E13584" i="14"/>
  <c r="E13585" i="14"/>
  <c r="E13586" i="14"/>
  <c r="E13587" i="14"/>
  <c r="E13588" i="14"/>
  <c r="E13589" i="14"/>
  <c r="E13590" i="14"/>
  <c r="E13591" i="14"/>
  <c r="E13592" i="14"/>
  <c r="E13593" i="14"/>
  <c r="E13594" i="14"/>
  <c r="E13595" i="14"/>
  <c r="E13596" i="14"/>
  <c r="E13597" i="14"/>
  <c r="E13598" i="14"/>
  <c r="E13599" i="14"/>
  <c r="E13600" i="14"/>
  <c r="E13601" i="14"/>
  <c r="E13602" i="14"/>
  <c r="E13603" i="14"/>
  <c r="E13604" i="14"/>
  <c r="E13605" i="14"/>
  <c r="E13606" i="14"/>
  <c r="E13607" i="14"/>
  <c r="E13608" i="14"/>
  <c r="E13609" i="14"/>
  <c r="E13610" i="14"/>
  <c r="E13611" i="14"/>
  <c r="E13612" i="14"/>
  <c r="E13613" i="14"/>
  <c r="E13614" i="14"/>
  <c r="E13615" i="14"/>
  <c r="E13616" i="14"/>
  <c r="E13617" i="14"/>
  <c r="E13618" i="14"/>
  <c r="E13619" i="14"/>
  <c r="E13620" i="14"/>
  <c r="E13621" i="14"/>
  <c r="E13622" i="14"/>
  <c r="E13623" i="14"/>
  <c r="E13624" i="14"/>
  <c r="E13625" i="14"/>
  <c r="E13626" i="14"/>
  <c r="E13627" i="14"/>
  <c r="E13628" i="14"/>
  <c r="E13629" i="14"/>
  <c r="E13630" i="14"/>
  <c r="E13631" i="14"/>
  <c r="E13632" i="14"/>
  <c r="E13633" i="14"/>
  <c r="E13634" i="14"/>
  <c r="E13635" i="14"/>
  <c r="E13636" i="14"/>
  <c r="E13637" i="14"/>
  <c r="E13638" i="14"/>
  <c r="E13639" i="14"/>
  <c r="E13640" i="14"/>
  <c r="E13641" i="14"/>
  <c r="E13642" i="14"/>
  <c r="E13643" i="14"/>
  <c r="E13644" i="14"/>
  <c r="E13645" i="14"/>
  <c r="E13646" i="14"/>
  <c r="E13647" i="14"/>
  <c r="E13648" i="14"/>
  <c r="E13649" i="14"/>
  <c r="E13650" i="14"/>
  <c r="E13651" i="14"/>
  <c r="E13652" i="14"/>
  <c r="E13653" i="14"/>
  <c r="E13654" i="14"/>
  <c r="E13655" i="14"/>
  <c r="E13656" i="14"/>
  <c r="E13657" i="14"/>
  <c r="E13658" i="14"/>
  <c r="E13659" i="14"/>
  <c r="E13660" i="14"/>
  <c r="E13661" i="14"/>
  <c r="E13662" i="14"/>
  <c r="E13663" i="14"/>
  <c r="E13664" i="14"/>
  <c r="E13665" i="14"/>
  <c r="E13666" i="14"/>
  <c r="E13667" i="14"/>
  <c r="E13668" i="14"/>
  <c r="E13669" i="14"/>
  <c r="E13670" i="14"/>
  <c r="E13671" i="14"/>
  <c r="E13672" i="14"/>
  <c r="E13673" i="14"/>
  <c r="E13674" i="14"/>
  <c r="E13675" i="14"/>
  <c r="E13676" i="14"/>
  <c r="E13677" i="14"/>
  <c r="E13678" i="14"/>
  <c r="E13679" i="14"/>
  <c r="E13680" i="14"/>
  <c r="E13681" i="14"/>
  <c r="E13682" i="14"/>
  <c r="E13683" i="14"/>
  <c r="E13684" i="14"/>
  <c r="E13685" i="14"/>
  <c r="E13686" i="14"/>
  <c r="E13687" i="14"/>
  <c r="E13688" i="14"/>
  <c r="E13689" i="14"/>
  <c r="E13690" i="14"/>
  <c r="E13691" i="14"/>
  <c r="E13692" i="14"/>
  <c r="E13693" i="14"/>
  <c r="E13694" i="14"/>
  <c r="E13695" i="14"/>
  <c r="E13696" i="14"/>
  <c r="E13697" i="14"/>
  <c r="E13698" i="14"/>
  <c r="E13699" i="14"/>
  <c r="E13700" i="14"/>
  <c r="E13701" i="14"/>
  <c r="E13702" i="14"/>
  <c r="E13703" i="14"/>
  <c r="E13704" i="14"/>
  <c r="E13705" i="14"/>
  <c r="E13706" i="14"/>
  <c r="E13707" i="14"/>
  <c r="E13708" i="14"/>
  <c r="E13709" i="14"/>
  <c r="E13710" i="14"/>
  <c r="E13711" i="14"/>
  <c r="E13712" i="14"/>
  <c r="E13713" i="14"/>
  <c r="E13714" i="14"/>
  <c r="E13715" i="14"/>
  <c r="E13716" i="14"/>
  <c r="E13717" i="14"/>
  <c r="E13718" i="14"/>
  <c r="E13719" i="14"/>
  <c r="E13720" i="14"/>
  <c r="E13721" i="14"/>
  <c r="E13722" i="14"/>
  <c r="E13723" i="14"/>
  <c r="E13724" i="14"/>
  <c r="E13725" i="14"/>
  <c r="E13726" i="14"/>
  <c r="E13727" i="14"/>
  <c r="E13728" i="14"/>
  <c r="E13729" i="14"/>
  <c r="E13730" i="14"/>
  <c r="E13731" i="14"/>
  <c r="E13732" i="14"/>
  <c r="E13733" i="14"/>
  <c r="E13734" i="14"/>
  <c r="E13735" i="14"/>
  <c r="E13736" i="14"/>
  <c r="E13737" i="14"/>
  <c r="E13738" i="14"/>
  <c r="E13739" i="14"/>
  <c r="E13740" i="14"/>
  <c r="E13741" i="14"/>
  <c r="E13742" i="14"/>
  <c r="E13743" i="14"/>
  <c r="E13744" i="14"/>
  <c r="E13745" i="14"/>
  <c r="E13746" i="14"/>
  <c r="E13747" i="14"/>
  <c r="E13748" i="14"/>
  <c r="E13749" i="14"/>
  <c r="E13750" i="14"/>
  <c r="E13751" i="14"/>
  <c r="E13752" i="14"/>
  <c r="E13753" i="14"/>
  <c r="E13754" i="14"/>
  <c r="E13755" i="14"/>
  <c r="E13756" i="14"/>
  <c r="E13757" i="14"/>
  <c r="E13758" i="14"/>
  <c r="E13759" i="14"/>
  <c r="E13760" i="14"/>
  <c r="E13761" i="14"/>
  <c r="E13762" i="14"/>
  <c r="E13763" i="14"/>
  <c r="E13764" i="14"/>
  <c r="E13765" i="14"/>
  <c r="E13766" i="14"/>
  <c r="E13767" i="14"/>
  <c r="E13768" i="14"/>
  <c r="E13769" i="14"/>
  <c r="E13770" i="14"/>
  <c r="E13771" i="14"/>
  <c r="E13772" i="14"/>
  <c r="E13773" i="14"/>
  <c r="E13774" i="14"/>
  <c r="E13775" i="14"/>
  <c r="E13776" i="14"/>
  <c r="E13777" i="14"/>
  <c r="E13778" i="14"/>
  <c r="E13779" i="14"/>
  <c r="E13780" i="14"/>
  <c r="E13781" i="14"/>
  <c r="E13782" i="14"/>
  <c r="E13783" i="14"/>
  <c r="E13784" i="14"/>
  <c r="E13785" i="14"/>
  <c r="E13786" i="14"/>
  <c r="E13787" i="14"/>
  <c r="E13788" i="14"/>
  <c r="E13789" i="14"/>
  <c r="E13790" i="14"/>
  <c r="E13791" i="14"/>
  <c r="E13792" i="14"/>
  <c r="E13793" i="14"/>
  <c r="E13794" i="14"/>
  <c r="E13795" i="14"/>
  <c r="E13796" i="14"/>
  <c r="E13797" i="14"/>
  <c r="E13798" i="14"/>
  <c r="E13799" i="14"/>
  <c r="E13800" i="14"/>
  <c r="E13801" i="14"/>
  <c r="E13802" i="14"/>
  <c r="E13803" i="14"/>
  <c r="E13804" i="14"/>
  <c r="E13805" i="14"/>
  <c r="E13806" i="14"/>
  <c r="E13807" i="14"/>
  <c r="E13808" i="14"/>
  <c r="E13809" i="14"/>
  <c r="E13810" i="14"/>
  <c r="E13811" i="14"/>
  <c r="E13812" i="14"/>
  <c r="E13813" i="14"/>
  <c r="E13814" i="14"/>
  <c r="E13815" i="14"/>
  <c r="E13816" i="14"/>
  <c r="E13817" i="14"/>
  <c r="E13818" i="14"/>
  <c r="E13819" i="14"/>
  <c r="E13820" i="14"/>
  <c r="E13821" i="14"/>
  <c r="E13822" i="14"/>
  <c r="E13823" i="14"/>
  <c r="E13824" i="14"/>
  <c r="E13825" i="14"/>
  <c r="E13826" i="14"/>
  <c r="E13827" i="14"/>
  <c r="E13828" i="14"/>
  <c r="E13829" i="14"/>
  <c r="E13830" i="14"/>
  <c r="E13831" i="14"/>
  <c r="E13832" i="14"/>
  <c r="E13833" i="14"/>
  <c r="E13834" i="14"/>
  <c r="E13835" i="14"/>
  <c r="E13836" i="14"/>
  <c r="E13837" i="14"/>
  <c r="E13838" i="14"/>
  <c r="E13839" i="14"/>
  <c r="E13840" i="14"/>
  <c r="E13841" i="14"/>
  <c r="E13842" i="14"/>
  <c r="E13843" i="14"/>
  <c r="E13844" i="14"/>
  <c r="E13845" i="14"/>
  <c r="E13846" i="14"/>
  <c r="E13847" i="14"/>
  <c r="E13848" i="14"/>
  <c r="E13849" i="14"/>
  <c r="E13850" i="14"/>
  <c r="E13851" i="14"/>
  <c r="E13852" i="14"/>
  <c r="E13853" i="14"/>
  <c r="E13854" i="14"/>
  <c r="E13855" i="14"/>
  <c r="E13856" i="14"/>
  <c r="E13857" i="14"/>
  <c r="E13858" i="14"/>
  <c r="E13859" i="14"/>
  <c r="E13860" i="14"/>
  <c r="E13861" i="14"/>
  <c r="E13862" i="14"/>
  <c r="E13863" i="14"/>
  <c r="E13864" i="14"/>
  <c r="E13865" i="14"/>
  <c r="E13866" i="14"/>
  <c r="E13867" i="14"/>
  <c r="E13868" i="14"/>
  <c r="E13869" i="14"/>
  <c r="E13870" i="14"/>
  <c r="E13871" i="14"/>
  <c r="E13872" i="14"/>
  <c r="E13873" i="14"/>
  <c r="E13874" i="14"/>
  <c r="E13875" i="14"/>
  <c r="E13876" i="14"/>
  <c r="E13877" i="14"/>
  <c r="E13878" i="14"/>
  <c r="E13879" i="14"/>
  <c r="E13880" i="14"/>
  <c r="E13881" i="14"/>
  <c r="E13882" i="14"/>
  <c r="E13883" i="14"/>
  <c r="E13884" i="14"/>
  <c r="E13885" i="14"/>
  <c r="E13886" i="14"/>
  <c r="E13887" i="14"/>
  <c r="E13888" i="14"/>
  <c r="E13889" i="14"/>
  <c r="E13890" i="14"/>
  <c r="E13891" i="14"/>
  <c r="E13892" i="14"/>
  <c r="E13893" i="14"/>
  <c r="E13894" i="14"/>
  <c r="E13895" i="14"/>
  <c r="E13896" i="14"/>
  <c r="E13897" i="14"/>
  <c r="E13898" i="14"/>
  <c r="E13899" i="14"/>
  <c r="E13900" i="14"/>
  <c r="E13901" i="14"/>
  <c r="E13902" i="14"/>
  <c r="E13903" i="14"/>
  <c r="E13904" i="14"/>
  <c r="E13905" i="14"/>
  <c r="E13906" i="14"/>
  <c r="E13907" i="14"/>
  <c r="E13908" i="14"/>
  <c r="E13909" i="14"/>
  <c r="E13910" i="14"/>
  <c r="E13911" i="14"/>
  <c r="E13912" i="14"/>
  <c r="E13913" i="14"/>
  <c r="E13914" i="14"/>
  <c r="E13915" i="14"/>
  <c r="E13916" i="14"/>
  <c r="E13917" i="14"/>
  <c r="E13918" i="14"/>
  <c r="E13919" i="14"/>
  <c r="E13920" i="14"/>
  <c r="E13921" i="14"/>
  <c r="E13922" i="14"/>
  <c r="E13923" i="14"/>
  <c r="E13924" i="14"/>
  <c r="E13925" i="14"/>
  <c r="E13926" i="14"/>
  <c r="E13927" i="14"/>
  <c r="E13928" i="14"/>
  <c r="E13929" i="14"/>
  <c r="E13930" i="14"/>
  <c r="E13931" i="14"/>
  <c r="E13932" i="14"/>
  <c r="E13933" i="14"/>
  <c r="E13934" i="14"/>
  <c r="E13935" i="14"/>
  <c r="E13936" i="14"/>
  <c r="E13937" i="14"/>
  <c r="E13938" i="14"/>
  <c r="E13939" i="14"/>
  <c r="E13940" i="14"/>
  <c r="E13941" i="14"/>
  <c r="E13942" i="14"/>
  <c r="E13943" i="14"/>
  <c r="E13944" i="14"/>
  <c r="E13945" i="14"/>
  <c r="E13946" i="14"/>
  <c r="E13947" i="14"/>
  <c r="E13948" i="14"/>
  <c r="E13949" i="14"/>
  <c r="E13950" i="14"/>
  <c r="E13951" i="14"/>
  <c r="E13952" i="14"/>
  <c r="E13953" i="14"/>
  <c r="E13954" i="14"/>
  <c r="E13955" i="14"/>
  <c r="E13956" i="14"/>
  <c r="E13957" i="14"/>
  <c r="E13958" i="14"/>
  <c r="E13959" i="14"/>
  <c r="E13960" i="14"/>
  <c r="E13961" i="14"/>
  <c r="E13962" i="14"/>
  <c r="E13963" i="14"/>
  <c r="E13964" i="14"/>
  <c r="E13965" i="14"/>
  <c r="E13966" i="14"/>
  <c r="E13967" i="14"/>
  <c r="E13968" i="14"/>
  <c r="E13969" i="14"/>
  <c r="E13970" i="14"/>
  <c r="E13971" i="14"/>
  <c r="E13972" i="14"/>
  <c r="E13973" i="14"/>
  <c r="E13974" i="14"/>
  <c r="E13975" i="14"/>
  <c r="E13976" i="14"/>
  <c r="E13977" i="14"/>
  <c r="E13978" i="14"/>
  <c r="E13979" i="14"/>
  <c r="E13980" i="14"/>
  <c r="E13981" i="14"/>
  <c r="E13982" i="14"/>
  <c r="E13983" i="14"/>
  <c r="E13984" i="14"/>
  <c r="E13985" i="14"/>
  <c r="E13986" i="14"/>
  <c r="E13987" i="14"/>
  <c r="E13988" i="14"/>
  <c r="E13989" i="14"/>
  <c r="E13990" i="14"/>
  <c r="E13991" i="14"/>
  <c r="E13992" i="14"/>
  <c r="E13993" i="14"/>
  <c r="E13994" i="14"/>
  <c r="E13995" i="14"/>
  <c r="E13996" i="14"/>
  <c r="E13997" i="14"/>
  <c r="E13998" i="14"/>
  <c r="E13999" i="14"/>
  <c r="E14000" i="14"/>
  <c r="E14001" i="14"/>
  <c r="E14002" i="14"/>
  <c r="E14003" i="14"/>
  <c r="E14004" i="14"/>
  <c r="E14005" i="14"/>
  <c r="E14006" i="14"/>
  <c r="E14007" i="14"/>
  <c r="E14008" i="14"/>
  <c r="E14009" i="14"/>
  <c r="E14010" i="14"/>
  <c r="E14011" i="14"/>
  <c r="E14012" i="14"/>
  <c r="E14013" i="14"/>
  <c r="E14014" i="14"/>
  <c r="E14015" i="14"/>
  <c r="E14016" i="14"/>
  <c r="E14017" i="14"/>
  <c r="E14018" i="14"/>
  <c r="E14019" i="14"/>
  <c r="E14020" i="14"/>
  <c r="E14021" i="14"/>
  <c r="E14022" i="14"/>
  <c r="E14023" i="14"/>
  <c r="E14024" i="14"/>
  <c r="E14025" i="14"/>
  <c r="E14026" i="14"/>
  <c r="E14027" i="14"/>
  <c r="E14028" i="14"/>
  <c r="E14029" i="14"/>
  <c r="E14030" i="14"/>
  <c r="E14031" i="14"/>
  <c r="E14032" i="14"/>
  <c r="E14033" i="14"/>
  <c r="E14034" i="14"/>
  <c r="E14035" i="14"/>
  <c r="E14036" i="14"/>
  <c r="E14037" i="14"/>
  <c r="E14038" i="14"/>
  <c r="E14039" i="14"/>
  <c r="E14040" i="14"/>
  <c r="E14041" i="14"/>
  <c r="E14042" i="14"/>
  <c r="E14043" i="14"/>
  <c r="E14044" i="14"/>
  <c r="E14045" i="14"/>
  <c r="E14046" i="14"/>
  <c r="E14047" i="14"/>
  <c r="E14048" i="14"/>
  <c r="E14049" i="14"/>
  <c r="E14050" i="14"/>
  <c r="E14051" i="14"/>
  <c r="E14052" i="14"/>
  <c r="E14053" i="14"/>
  <c r="E14054" i="14"/>
  <c r="E14055" i="14"/>
  <c r="E14056" i="14"/>
  <c r="E14057" i="14"/>
  <c r="E14058" i="14"/>
  <c r="E14059" i="14"/>
  <c r="E14060" i="14"/>
  <c r="E14061" i="14"/>
  <c r="E14062" i="14"/>
  <c r="E14063" i="14"/>
  <c r="E14064" i="14"/>
  <c r="E14065" i="14"/>
  <c r="E14066" i="14"/>
  <c r="E14067" i="14"/>
  <c r="E14068" i="14"/>
  <c r="E14069" i="14"/>
  <c r="E14070" i="14"/>
  <c r="E14071" i="14"/>
  <c r="E14072" i="14"/>
  <c r="E14073" i="14"/>
  <c r="E14074" i="14"/>
  <c r="E14075" i="14"/>
  <c r="E14076" i="14"/>
  <c r="E14077" i="14"/>
  <c r="E14078" i="14"/>
  <c r="E14079" i="14"/>
  <c r="E14080" i="14"/>
  <c r="E14081" i="14"/>
  <c r="E14082" i="14"/>
  <c r="E14083" i="14"/>
  <c r="E14084" i="14"/>
  <c r="E14085" i="14"/>
  <c r="E14086" i="14"/>
  <c r="E14087" i="14"/>
  <c r="E14088" i="14"/>
  <c r="E14089" i="14"/>
  <c r="E14090" i="14"/>
  <c r="E14091" i="14"/>
  <c r="E14092" i="14"/>
  <c r="E14093" i="14"/>
  <c r="E14094" i="14"/>
  <c r="E14095" i="14"/>
  <c r="E14096" i="14"/>
  <c r="E14097" i="14"/>
  <c r="E14098" i="14"/>
  <c r="E14099" i="14"/>
  <c r="E14100" i="14"/>
  <c r="E14101" i="14"/>
  <c r="E14102" i="14"/>
  <c r="E14103" i="14"/>
  <c r="E14104" i="14"/>
  <c r="E14105" i="14"/>
  <c r="E14106" i="14"/>
  <c r="E14107" i="14"/>
  <c r="E14108" i="14"/>
  <c r="E14109" i="14"/>
  <c r="E14110" i="14"/>
  <c r="E14111" i="14"/>
  <c r="E14112" i="14"/>
  <c r="E14113" i="14"/>
  <c r="E14114" i="14"/>
  <c r="E14115" i="14"/>
  <c r="E14116" i="14"/>
  <c r="E14117" i="14"/>
  <c r="E14118" i="14"/>
  <c r="E14119" i="14"/>
  <c r="E14120" i="14"/>
  <c r="E14121" i="14"/>
  <c r="E14122" i="14"/>
  <c r="E14123" i="14"/>
  <c r="E14124" i="14"/>
  <c r="E14125" i="14"/>
  <c r="E14126" i="14"/>
  <c r="E14127" i="14"/>
  <c r="E14128" i="14"/>
  <c r="E14129" i="14"/>
  <c r="E14130" i="14"/>
  <c r="E14131" i="14"/>
  <c r="E14132" i="14"/>
  <c r="E14133" i="14"/>
  <c r="E14134" i="14"/>
  <c r="E14135" i="14"/>
  <c r="E14136" i="14"/>
  <c r="E14137" i="14"/>
  <c r="E14138" i="14"/>
  <c r="E14139" i="14"/>
  <c r="E14140" i="14"/>
  <c r="E14141" i="14"/>
  <c r="E14142" i="14"/>
  <c r="E14143" i="14"/>
  <c r="E14144" i="14"/>
  <c r="E14145" i="14"/>
  <c r="E14146" i="14"/>
  <c r="E14147" i="14"/>
  <c r="E14148" i="14"/>
  <c r="E14149" i="14"/>
  <c r="E14150" i="14"/>
  <c r="E14151" i="14"/>
  <c r="E14152" i="14"/>
  <c r="E14153" i="14"/>
  <c r="E14154" i="14"/>
  <c r="E14155" i="14"/>
  <c r="E14156" i="14"/>
  <c r="E14157" i="14"/>
  <c r="E14158" i="14"/>
  <c r="E14159" i="14"/>
  <c r="E14160" i="14"/>
  <c r="E14161" i="14"/>
  <c r="E14162" i="14"/>
  <c r="E14163" i="14"/>
  <c r="E14164" i="14"/>
  <c r="E14165" i="14"/>
  <c r="E14166" i="14"/>
  <c r="E14167" i="14"/>
  <c r="E14168" i="14"/>
  <c r="E14169" i="14"/>
  <c r="E14170" i="14"/>
  <c r="E14171" i="14"/>
  <c r="E14172" i="14"/>
  <c r="E14173" i="14"/>
  <c r="E14174" i="14"/>
  <c r="E14175" i="14"/>
  <c r="E14176" i="14"/>
  <c r="E14177" i="14"/>
  <c r="E14178" i="14"/>
  <c r="E14179" i="14"/>
  <c r="E14180" i="14"/>
  <c r="E14181" i="14"/>
  <c r="E14182" i="14"/>
  <c r="E14183" i="14"/>
  <c r="E14184" i="14"/>
  <c r="E14185" i="14"/>
  <c r="E14186" i="14"/>
  <c r="E14187" i="14"/>
  <c r="E14188" i="14"/>
  <c r="E14189" i="14"/>
  <c r="E14190" i="14"/>
  <c r="E14191" i="14"/>
  <c r="E14192" i="14"/>
  <c r="E14193" i="14"/>
  <c r="E14194" i="14"/>
  <c r="E14195" i="14"/>
  <c r="E14196" i="14"/>
  <c r="E14197" i="14"/>
  <c r="E14198" i="14"/>
  <c r="E14199" i="14"/>
  <c r="E14200" i="14"/>
  <c r="E14201" i="14"/>
  <c r="E14202" i="14"/>
  <c r="E14203" i="14"/>
  <c r="E14204" i="14"/>
  <c r="E14205" i="14"/>
  <c r="E14206" i="14"/>
  <c r="E14207" i="14"/>
  <c r="E14208" i="14"/>
  <c r="E14209" i="14"/>
  <c r="E14210" i="14"/>
  <c r="E14211" i="14"/>
  <c r="E14212" i="14"/>
  <c r="E14213" i="14"/>
  <c r="E14214" i="14"/>
  <c r="E14215" i="14"/>
  <c r="E14216" i="14"/>
  <c r="E14217" i="14"/>
  <c r="E14218" i="14"/>
  <c r="E14219" i="14"/>
  <c r="E14220" i="14"/>
  <c r="E14221" i="14"/>
  <c r="E14222" i="14"/>
  <c r="E14223" i="14"/>
  <c r="E14224" i="14"/>
  <c r="E14225" i="14"/>
  <c r="E14226" i="14"/>
  <c r="E14227" i="14"/>
  <c r="E14228" i="14"/>
  <c r="E14229" i="14"/>
  <c r="E14230" i="14"/>
  <c r="E14231" i="14"/>
  <c r="E14232" i="14"/>
  <c r="E14233" i="14"/>
  <c r="E14234" i="14"/>
  <c r="E14235" i="14"/>
  <c r="E14236" i="14"/>
  <c r="E14237" i="14"/>
  <c r="E14238" i="14"/>
  <c r="E14239" i="14"/>
  <c r="E14240" i="14"/>
  <c r="E14241" i="14"/>
  <c r="E14242" i="14"/>
  <c r="E14243" i="14"/>
  <c r="E14244" i="14"/>
  <c r="E14245" i="14"/>
  <c r="E14246" i="14"/>
  <c r="E14247" i="14"/>
  <c r="E14248" i="14"/>
  <c r="E14249" i="14"/>
  <c r="E14250" i="14"/>
  <c r="E14251" i="14"/>
  <c r="E14252" i="14"/>
  <c r="E14253" i="14"/>
  <c r="E14254" i="14"/>
  <c r="E14255" i="14"/>
  <c r="E14256" i="14"/>
  <c r="E14257" i="14"/>
  <c r="E14258" i="14"/>
  <c r="E14259" i="14"/>
  <c r="E14260" i="14"/>
  <c r="E14261" i="14"/>
  <c r="E14262" i="14"/>
  <c r="E14263" i="14"/>
  <c r="E14264" i="14"/>
  <c r="E14265" i="14"/>
  <c r="E14266" i="14"/>
  <c r="E14267" i="14"/>
  <c r="E14268" i="14"/>
  <c r="E14269" i="14"/>
  <c r="E14270" i="14"/>
  <c r="E14271" i="14"/>
  <c r="E14272" i="14"/>
  <c r="E14273" i="14"/>
  <c r="E14274" i="14"/>
  <c r="E14275" i="14"/>
  <c r="E14276" i="14"/>
  <c r="E14277" i="14"/>
  <c r="E14278" i="14"/>
  <c r="E14279" i="14"/>
  <c r="E14280" i="14"/>
  <c r="E14281" i="14"/>
  <c r="E14282" i="14"/>
  <c r="E14283" i="14"/>
  <c r="E14284" i="14"/>
  <c r="E14285" i="14"/>
  <c r="E14286" i="14"/>
  <c r="E14287" i="14"/>
  <c r="E14288" i="14"/>
  <c r="E14289" i="14"/>
  <c r="E14290" i="14"/>
  <c r="E14291" i="14"/>
  <c r="E14292" i="14"/>
  <c r="E14293" i="14"/>
  <c r="E14294" i="14"/>
  <c r="E14295" i="14"/>
  <c r="E14296" i="14"/>
  <c r="E14297" i="14"/>
  <c r="E14298" i="14"/>
  <c r="E14299" i="14"/>
  <c r="E14300" i="14"/>
  <c r="E14301" i="14"/>
  <c r="E14302" i="14"/>
  <c r="E14303" i="14"/>
  <c r="E14304" i="14"/>
  <c r="E14305" i="14"/>
  <c r="E14306" i="14"/>
  <c r="E14307" i="14"/>
  <c r="E14308" i="14"/>
  <c r="E14309" i="14"/>
  <c r="E14310" i="14"/>
  <c r="E14311" i="14"/>
  <c r="E14312" i="14"/>
  <c r="E14313" i="14"/>
  <c r="E14314" i="14"/>
  <c r="E14315" i="14"/>
  <c r="E14316" i="14"/>
  <c r="E14317" i="14"/>
  <c r="E14318" i="14"/>
  <c r="E14319" i="14"/>
  <c r="E14320" i="14"/>
  <c r="E14321" i="14"/>
  <c r="E14322" i="14"/>
  <c r="E14323" i="14"/>
  <c r="E14324" i="14"/>
  <c r="E14325" i="14"/>
  <c r="E14326" i="14"/>
  <c r="E14327" i="14"/>
  <c r="E14328" i="14"/>
  <c r="E14329" i="14"/>
  <c r="E14330" i="14"/>
  <c r="E14331" i="14"/>
  <c r="E14332" i="14"/>
  <c r="E14333" i="14"/>
  <c r="E14334" i="14"/>
  <c r="E14335" i="14"/>
  <c r="E14336" i="14"/>
  <c r="E14337" i="14"/>
  <c r="E14338" i="14"/>
  <c r="E14339" i="14"/>
  <c r="E14340" i="14"/>
  <c r="E14341" i="14"/>
  <c r="E14342" i="14"/>
  <c r="E14343" i="14"/>
  <c r="E14344" i="14"/>
  <c r="E14345" i="14"/>
  <c r="E14346" i="14"/>
  <c r="E14347" i="14"/>
  <c r="E14348" i="14"/>
  <c r="E14349" i="14"/>
  <c r="E14350" i="14"/>
  <c r="E14351" i="14"/>
  <c r="E14352" i="14"/>
  <c r="E14353" i="14"/>
  <c r="E14354" i="14"/>
  <c r="E14355" i="14"/>
  <c r="E14356" i="14"/>
  <c r="E14357" i="14"/>
  <c r="E14358" i="14"/>
  <c r="E14359" i="14"/>
  <c r="E14360" i="14"/>
  <c r="E14361" i="14"/>
  <c r="E14362" i="14"/>
  <c r="E14363" i="14"/>
  <c r="E14364" i="14"/>
  <c r="E14365" i="14"/>
  <c r="E14366" i="14"/>
  <c r="E14367" i="14"/>
  <c r="E14368" i="14"/>
  <c r="E14369" i="14"/>
  <c r="E14370" i="14"/>
  <c r="E14371" i="14"/>
  <c r="E14372" i="14"/>
  <c r="E14373" i="14"/>
  <c r="E14374" i="14"/>
  <c r="E14375" i="14"/>
  <c r="E14376" i="14"/>
  <c r="E14377" i="14"/>
  <c r="E14378" i="14"/>
  <c r="E14379" i="14"/>
  <c r="E14380" i="14"/>
  <c r="E14381" i="14"/>
  <c r="E14382" i="14"/>
  <c r="E14383" i="14"/>
  <c r="E14384" i="14"/>
  <c r="E14385" i="14"/>
  <c r="E14386" i="14"/>
  <c r="E14387" i="14"/>
  <c r="E14388" i="14"/>
  <c r="E14389" i="14"/>
  <c r="E14390" i="14"/>
  <c r="E14391" i="14"/>
  <c r="E14392" i="14"/>
  <c r="E14393" i="14"/>
  <c r="E14394" i="14"/>
  <c r="E14395" i="14"/>
  <c r="E14396" i="14"/>
  <c r="E14397" i="14"/>
  <c r="E14398" i="14"/>
  <c r="E14399" i="14"/>
  <c r="E14400" i="14"/>
  <c r="E14401" i="14"/>
  <c r="E14402" i="14"/>
  <c r="E14403" i="14"/>
  <c r="E14404" i="14"/>
  <c r="E14405" i="14"/>
  <c r="E14406" i="14"/>
  <c r="E14407" i="14"/>
  <c r="E14408" i="14"/>
  <c r="E14409" i="14"/>
  <c r="E14410" i="14"/>
  <c r="E14411" i="14"/>
  <c r="E14412" i="14"/>
  <c r="E14413" i="14"/>
  <c r="E14414" i="14"/>
  <c r="E14415" i="14"/>
  <c r="E14416" i="14"/>
  <c r="E14417" i="14"/>
  <c r="E14418" i="14"/>
  <c r="E14419" i="14"/>
  <c r="E14420" i="14"/>
  <c r="E14421" i="14"/>
  <c r="E14422" i="14"/>
  <c r="E14423" i="14"/>
  <c r="E14424" i="14"/>
  <c r="E14425" i="14"/>
  <c r="E14426" i="14"/>
  <c r="E14427" i="14"/>
  <c r="E14428" i="14"/>
  <c r="E14429" i="14"/>
  <c r="E14430" i="14"/>
  <c r="E14431" i="14"/>
  <c r="E14432" i="14"/>
  <c r="E14433" i="14"/>
  <c r="E14434" i="14"/>
  <c r="E14435" i="14"/>
  <c r="E14436" i="14"/>
  <c r="E14437" i="14"/>
  <c r="E14438" i="14"/>
  <c r="E14439" i="14"/>
  <c r="E14440" i="14"/>
  <c r="E14441" i="14"/>
  <c r="E14442" i="14"/>
  <c r="E14443" i="14"/>
  <c r="E14444" i="14"/>
  <c r="E14445" i="14"/>
  <c r="E14446" i="14"/>
  <c r="E14447" i="14"/>
  <c r="E14448" i="14"/>
  <c r="E14449" i="14"/>
  <c r="E14450" i="14"/>
  <c r="E14451" i="14"/>
  <c r="E14452" i="14"/>
  <c r="E14453" i="14"/>
  <c r="E14454" i="14"/>
  <c r="E14455" i="14"/>
  <c r="E14456" i="14"/>
  <c r="E14457" i="14"/>
  <c r="E14458" i="14"/>
  <c r="E14459" i="14"/>
  <c r="E14460" i="14"/>
  <c r="E14461" i="14"/>
  <c r="E14462" i="14"/>
  <c r="E14463" i="14"/>
  <c r="E14464" i="14"/>
  <c r="E14465" i="14"/>
  <c r="E14466" i="14"/>
  <c r="E14467" i="14"/>
  <c r="E14468" i="14"/>
  <c r="E14469" i="14"/>
  <c r="E14470" i="14"/>
  <c r="E14471" i="14"/>
  <c r="E14472" i="14"/>
  <c r="E14473" i="14"/>
  <c r="E14474" i="14"/>
  <c r="E14475" i="14"/>
  <c r="E14476" i="14"/>
  <c r="E14477" i="14"/>
  <c r="E14478" i="14"/>
  <c r="E14479" i="14"/>
  <c r="E14480" i="14"/>
  <c r="E14481" i="14"/>
  <c r="E14482" i="14"/>
  <c r="E14483" i="14"/>
  <c r="E14484" i="14"/>
  <c r="E14485" i="14"/>
  <c r="E14486" i="14"/>
  <c r="E14487" i="14"/>
  <c r="E14488" i="14"/>
  <c r="E14489" i="14"/>
  <c r="E14490" i="14"/>
  <c r="E14491" i="14"/>
  <c r="E14492" i="14"/>
  <c r="E14493" i="14"/>
  <c r="E14494" i="14"/>
  <c r="E14495" i="14"/>
  <c r="E14496" i="14"/>
  <c r="E14497" i="14"/>
  <c r="E14498" i="14"/>
  <c r="E14499" i="14"/>
  <c r="E14500" i="14"/>
  <c r="E14501" i="14"/>
  <c r="E14502" i="14"/>
  <c r="E14503" i="14"/>
  <c r="E14504" i="14"/>
  <c r="E14505" i="14"/>
  <c r="E14506" i="14"/>
  <c r="E14507" i="14"/>
  <c r="E14508" i="14"/>
  <c r="E14509" i="14"/>
  <c r="E14510" i="14"/>
  <c r="E14511" i="14"/>
  <c r="E14512" i="14"/>
  <c r="E14513" i="14"/>
  <c r="E14514" i="14"/>
  <c r="E14515" i="14"/>
  <c r="E14516" i="14"/>
  <c r="E14517" i="14"/>
  <c r="E14518" i="14"/>
  <c r="E14519" i="14"/>
  <c r="E14520" i="14"/>
  <c r="E14521" i="14"/>
  <c r="E14522" i="14"/>
  <c r="E14523" i="14"/>
  <c r="E14524" i="14"/>
  <c r="E14525" i="14"/>
  <c r="E14526" i="14"/>
  <c r="E14527" i="14"/>
  <c r="E14528" i="14"/>
  <c r="E14529" i="14"/>
  <c r="E14530" i="14"/>
  <c r="E14531" i="14"/>
  <c r="E14532" i="14"/>
  <c r="E14533" i="14"/>
  <c r="E14534" i="14"/>
  <c r="E14535" i="14"/>
  <c r="E14536" i="14"/>
  <c r="E14537" i="14"/>
  <c r="E14538" i="14"/>
  <c r="E14539" i="14"/>
  <c r="E14540" i="14"/>
  <c r="E14541" i="14"/>
  <c r="E14542" i="14"/>
  <c r="E14543" i="14"/>
  <c r="E14544" i="14"/>
  <c r="E14545" i="14"/>
  <c r="E14546" i="14"/>
  <c r="E14547" i="14"/>
  <c r="E14548" i="14"/>
  <c r="E14549" i="14"/>
  <c r="E14550" i="14"/>
  <c r="E14551" i="14"/>
  <c r="E14552" i="14"/>
  <c r="E14553" i="14"/>
  <c r="E14554" i="14"/>
  <c r="E14555" i="14"/>
  <c r="E14556" i="14"/>
  <c r="E14557" i="14"/>
  <c r="E14558" i="14"/>
  <c r="E14559" i="14"/>
  <c r="E14560" i="14"/>
  <c r="E14561" i="14"/>
  <c r="E14562" i="14"/>
  <c r="E14563" i="14"/>
  <c r="E14564" i="14"/>
  <c r="E14565" i="14"/>
  <c r="E14566" i="14"/>
  <c r="E14567" i="14"/>
  <c r="E14568" i="14"/>
  <c r="E14569" i="14"/>
  <c r="E14570" i="14"/>
  <c r="E14571" i="14"/>
  <c r="E14572" i="14"/>
  <c r="E14573" i="14"/>
  <c r="E14574" i="14"/>
  <c r="E14575" i="14"/>
  <c r="E14576" i="14"/>
  <c r="E14577" i="14"/>
  <c r="E14578" i="14"/>
  <c r="E14579" i="14"/>
  <c r="E14580" i="14"/>
  <c r="E14581" i="14"/>
  <c r="E14582" i="14"/>
  <c r="E14583" i="14"/>
  <c r="E14584" i="14"/>
  <c r="E14585" i="14"/>
  <c r="E14586" i="14"/>
  <c r="E14587" i="14"/>
  <c r="E14588" i="14"/>
  <c r="E14589" i="14"/>
  <c r="E14590" i="14"/>
  <c r="E14591" i="14"/>
  <c r="E14592" i="14"/>
  <c r="E14593" i="14"/>
  <c r="E14594" i="14"/>
  <c r="E14595" i="14"/>
  <c r="E14596" i="14"/>
  <c r="E14597" i="14"/>
  <c r="E14598" i="14"/>
  <c r="E14599" i="14"/>
  <c r="E14600" i="14"/>
  <c r="E14601" i="14"/>
  <c r="E14602" i="14"/>
  <c r="E14603" i="14"/>
  <c r="E14604" i="14"/>
  <c r="E14605" i="14"/>
  <c r="E14606" i="14"/>
  <c r="E14607" i="14"/>
  <c r="E14608" i="14"/>
  <c r="E14609" i="14"/>
  <c r="E14610" i="14"/>
  <c r="E14611" i="14"/>
  <c r="E14612" i="14"/>
  <c r="E14613" i="14"/>
  <c r="E14614" i="14"/>
  <c r="E14615" i="14"/>
  <c r="E14616" i="14"/>
  <c r="E14617" i="14"/>
  <c r="E14618" i="14"/>
  <c r="E14619" i="14"/>
  <c r="E14620" i="14"/>
  <c r="E14621" i="14"/>
  <c r="E14622" i="14"/>
  <c r="E14623" i="14"/>
  <c r="E14624" i="14"/>
  <c r="E14625" i="14"/>
  <c r="E14626" i="14"/>
  <c r="E14627" i="14"/>
  <c r="E14628" i="14"/>
  <c r="E14629" i="14"/>
  <c r="E14630" i="14"/>
  <c r="E14631" i="14"/>
  <c r="E14632" i="14"/>
  <c r="E14633" i="14"/>
  <c r="E14634" i="14"/>
  <c r="E14635" i="14"/>
  <c r="E14636" i="14"/>
  <c r="E14637" i="14"/>
  <c r="E14638" i="14"/>
  <c r="E14639" i="14"/>
  <c r="E14640" i="14"/>
  <c r="E14641" i="14"/>
  <c r="E14642" i="14"/>
  <c r="E14643" i="14"/>
  <c r="E14644" i="14"/>
  <c r="E14645" i="14"/>
  <c r="E14646" i="14"/>
  <c r="E14647" i="14"/>
  <c r="E14648" i="14"/>
  <c r="E14649" i="14"/>
  <c r="E14650" i="14"/>
  <c r="E14651" i="14"/>
  <c r="E14652" i="14"/>
  <c r="E14653" i="14"/>
  <c r="E14654" i="14"/>
  <c r="E14655" i="14"/>
  <c r="E14656" i="14"/>
  <c r="E14657" i="14"/>
  <c r="E14658" i="14"/>
  <c r="E14659" i="14"/>
  <c r="E14660" i="14"/>
  <c r="E14661" i="14"/>
  <c r="E14662" i="14"/>
  <c r="E14663" i="14"/>
  <c r="E14664" i="14"/>
  <c r="E14665" i="14"/>
  <c r="E14666" i="14"/>
  <c r="E14667" i="14"/>
  <c r="E14668" i="14"/>
  <c r="E14669" i="14"/>
  <c r="E14670" i="14"/>
  <c r="E14671" i="14"/>
  <c r="E14672" i="14"/>
  <c r="E14673" i="14"/>
  <c r="E14674" i="14"/>
  <c r="E14675" i="14"/>
  <c r="E14676" i="14"/>
  <c r="E14677" i="14"/>
  <c r="E14678" i="14"/>
  <c r="E14679" i="14"/>
  <c r="E14680" i="14"/>
  <c r="E14681" i="14"/>
  <c r="E14682" i="14"/>
  <c r="E14683" i="14"/>
  <c r="E14684" i="14"/>
  <c r="E14685" i="14"/>
  <c r="E14686" i="14"/>
  <c r="E14687" i="14"/>
  <c r="E14688" i="14"/>
  <c r="E14689" i="14"/>
  <c r="E14690" i="14"/>
  <c r="E14691" i="14"/>
  <c r="E14692" i="14"/>
  <c r="E14693" i="14"/>
  <c r="E14694" i="14"/>
  <c r="E14695" i="14"/>
  <c r="E14696" i="14"/>
  <c r="E14697" i="14"/>
  <c r="E14698" i="14"/>
  <c r="E14699" i="14"/>
  <c r="E14700" i="14"/>
  <c r="E14701" i="14"/>
  <c r="E14702" i="14"/>
  <c r="E14703" i="14"/>
  <c r="E14704" i="14"/>
  <c r="E14705" i="14"/>
  <c r="E14706" i="14"/>
  <c r="E14707" i="14"/>
  <c r="E14708" i="14"/>
  <c r="E14709" i="14"/>
  <c r="E14710" i="14"/>
  <c r="E14711" i="14"/>
  <c r="E14712" i="14"/>
  <c r="E14713" i="14"/>
  <c r="E14714" i="14"/>
  <c r="E14715" i="14"/>
  <c r="E14716" i="14"/>
  <c r="E14717" i="14"/>
  <c r="E14718" i="14"/>
  <c r="E14719" i="14"/>
  <c r="E14720" i="14"/>
  <c r="E14721" i="14"/>
  <c r="E14722" i="14"/>
  <c r="E14723" i="14"/>
  <c r="E14724" i="14"/>
  <c r="E14725" i="14"/>
  <c r="E14726" i="14"/>
  <c r="E14727" i="14"/>
  <c r="E14728" i="14"/>
  <c r="E14729" i="14"/>
  <c r="E14730" i="14"/>
  <c r="E14731" i="14"/>
  <c r="E14732" i="14"/>
  <c r="E14733" i="14"/>
  <c r="E14734" i="14"/>
  <c r="E14735" i="14"/>
  <c r="E14736" i="14"/>
  <c r="E14737" i="14"/>
  <c r="E14738" i="14"/>
  <c r="E14739" i="14"/>
  <c r="E14740" i="14"/>
  <c r="E14741" i="14"/>
  <c r="E14742" i="14"/>
  <c r="E14743" i="14"/>
  <c r="E14744" i="14"/>
  <c r="E14745" i="14"/>
  <c r="E14746" i="14"/>
  <c r="E14747" i="14"/>
  <c r="E14748" i="14"/>
  <c r="E14749" i="14"/>
  <c r="E14750" i="14"/>
  <c r="E14751" i="14"/>
  <c r="E14752" i="14"/>
  <c r="E14753" i="14"/>
  <c r="E14754" i="14"/>
  <c r="E14755" i="14"/>
  <c r="E14756" i="14"/>
  <c r="E14757" i="14"/>
  <c r="E14758" i="14"/>
  <c r="E14759" i="14"/>
  <c r="E14760" i="14"/>
  <c r="E14761" i="14"/>
  <c r="E14762" i="14"/>
  <c r="E14763" i="14"/>
  <c r="E14764" i="14"/>
  <c r="E14765" i="14"/>
  <c r="E14766" i="14"/>
  <c r="E14767" i="14"/>
  <c r="E14768" i="14"/>
  <c r="E14769" i="14"/>
  <c r="E14770" i="14"/>
  <c r="E14771" i="14"/>
  <c r="E14772" i="14"/>
  <c r="E14773" i="14"/>
  <c r="E14774" i="14"/>
  <c r="E14775" i="14"/>
  <c r="E14776" i="14"/>
  <c r="E14777" i="14"/>
  <c r="E14778" i="14"/>
  <c r="E14779" i="14"/>
  <c r="E14780" i="14"/>
  <c r="E14781" i="14"/>
  <c r="E14782" i="14"/>
  <c r="E14783" i="14"/>
  <c r="E14784" i="14"/>
  <c r="E14785" i="14"/>
  <c r="E14786" i="14"/>
  <c r="E14787" i="14"/>
  <c r="E14788" i="14"/>
  <c r="E14789" i="14"/>
  <c r="E14790" i="14"/>
  <c r="E14791" i="14"/>
  <c r="E14792" i="14"/>
  <c r="E14793" i="14"/>
  <c r="E14794" i="14"/>
  <c r="E14795" i="14"/>
  <c r="E14796" i="14"/>
  <c r="E14797" i="14"/>
  <c r="E14798" i="14"/>
  <c r="E14799" i="14"/>
  <c r="E14800" i="14"/>
  <c r="E14801" i="14"/>
  <c r="E14802" i="14"/>
  <c r="E14803" i="14"/>
  <c r="E14804" i="14"/>
  <c r="E14805" i="14"/>
  <c r="E14806" i="14"/>
  <c r="E14807" i="14"/>
  <c r="E14808" i="14"/>
  <c r="E14809" i="14"/>
  <c r="E14810" i="14"/>
  <c r="E14811" i="14"/>
  <c r="E14812" i="14"/>
  <c r="E14813" i="14"/>
  <c r="E14814" i="14"/>
  <c r="E14815" i="14"/>
  <c r="E14816" i="14"/>
  <c r="E14817" i="14"/>
  <c r="E14818" i="14"/>
  <c r="E14819" i="14"/>
  <c r="E14820" i="14"/>
  <c r="E14821" i="14"/>
  <c r="E14822" i="14"/>
  <c r="E14823" i="14"/>
  <c r="E14824" i="14"/>
  <c r="E14825" i="14"/>
  <c r="E14826" i="14"/>
  <c r="E14827" i="14"/>
  <c r="E14828" i="14"/>
  <c r="E14829" i="14"/>
  <c r="E14830" i="14"/>
  <c r="E14831" i="14"/>
  <c r="E14832" i="14"/>
  <c r="E14833" i="14"/>
  <c r="E14834" i="14"/>
  <c r="E14835" i="14"/>
  <c r="E14836" i="14"/>
  <c r="E14837" i="14"/>
  <c r="E14838" i="14"/>
  <c r="E14839" i="14"/>
  <c r="E14840" i="14"/>
  <c r="E14841" i="14"/>
  <c r="E14842" i="14"/>
  <c r="E14843" i="14"/>
  <c r="E14844" i="14"/>
  <c r="E14845" i="14"/>
  <c r="E14846" i="14"/>
  <c r="E14847" i="14"/>
  <c r="E14848" i="14"/>
  <c r="E14849" i="14"/>
  <c r="E14850" i="14"/>
  <c r="E14851" i="14"/>
  <c r="E14852" i="14"/>
  <c r="E14853" i="14"/>
  <c r="E14854" i="14"/>
  <c r="E14855" i="14"/>
  <c r="E14856" i="14"/>
  <c r="E14857" i="14"/>
  <c r="E14858" i="14"/>
  <c r="E14859" i="14"/>
  <c r="E14860" i="14"/>
  <c r="E14861" i="14"/>
  <c r="E14862" i="14"/>
  <c r="E14863" i="14"/>
  <c r="E14864" i="14"/>
  <c r="E14865" i="14"/>
  <c r="E14866" i="14"/>
  <c r="E14867" i="14"/>
  <c r="E14868" i="14"/>
  <c r="E14869" i="14"/>
  <c r="E14870" i="14"/>
  <c r="E14871" i="14"/>
  <c r="E14872" i="14"/>
  <c r="E14873" i="14"/>
  <c r="E14874" i="14"/>
  <c r="E14875" i="14"/>
  <c r="E14876" i="14"/>
  <c r="E14877" i="14"/>
  <c r="E14878" i="14"/>
  <c r="E14879" i="14"/>
  <c r="E14880" i="14"/>
  <c r="E14881" i="14"/>
  <c r="E14882" i="14"/>
  <c r="E14883" i="14"/>
  <c r="E14884" i="14"/>
  <c r="E14885" i="14"/>
  <c r="E14886" i="14"/>
  <c r="E14887" i="14"/>
  <c r="E14888" i="14"/>
  <c r="E14889" i="14"/>
  <c r="E14890" i="14"/>
  <c r="E14891" i="14"/>
  <c r="E14892" i="14"/>
  <c r="E14893" i="14"/>
  <c r="E14894" i="14"/>
  <c r="E14895" i="14"/>
  <c r="E14896" i="14"/>
  <c r="E14897" i="14"/>
  <c r="E14898" i="14"/>
  <c r="E14899" i="14"/>
  <c r="E14900" i="14"/>
  <c r="E14901" i="14"/>
  <c r="E14902" i="14"/>
  <c r="E14903" i="14"/>
  <c r="E14904" i="14"/>
  <c r="E14905" i="14"/>
  <c r="E14906" i="14"/>
  <c r="E14907" i="14"/>
  <c r="E14908" i="14"/>
  <c r="E14909" i="14"/>
  <c r="E14910" i="14"/>
  <c r="E14911" i="14"/>
  <c r="E14912" i="14"/>
  <c r="E14913" i="14"/>
  <c r="E14914" i="14"/>
  <c r="E14915" i="14"/>
  <c r="E14916" i="14"/>
  <c r="E14917" i="14"/>
  <c r="E14918" i="14"/>
  <c r="E14919" i="14"/>
  <c r="E14920" i="14"/>
  <c r="E14921" i="14"/>
  <c r="E14922" i="14"/>
  <c r="E14923" i="14"/>
  <c r="E14924" i="14"/>
  <c r="E14925" i="14"/>
  <c r="E14926" i="14"/>
  <c r="E14927" i="14"/>
  <c r="E14928" i="14"/>
  <c r="E14929" i="14"/>
  <c r="E14930" i="14"/>
  <c r="E14931" i="14"/>
  <c r="E14932" i="14"/>
  <c r="E14933" i="14"/>
  <c r="E14934" i="14"/>
  <c r="E14935" i="14"/>
  <c r="E14936" i="14"/>
  <c r="E14937" i="14"/>
  <c r="E14938" i="14"/>
  <c r="E14939" i="14"/>
  <c r="E14940" i="14"/>
  <c r="E14941" i="14"/>
  <c r="E14942" i="14"/>
  <c r="E14943" i="14"/>
  <c r="E14944" i="14"/>
  <c r="E14945" i="14"/>
  <c r="E14946" i="14"/>
  <c r="E14947" i="14"/>
  <c r="E14948" i="14"/>
  <c r="E14949" i="14"/>
  <c r="E14950" i="14"/>
  <c r="E14951" i="14"/>
  <c r="E14952" i="14"/>
  <c r="E14953" i="14"/>
  <c r="E14954" i="14"/>
  <c r="E14955" i="14"/>
  <c r="E14956" i="14"/>
  <c r="E14957" i="14"/>
  <c r="E14958" i="14"/>
  <c r="E14959" i="14"/>
  <c r="E14960" i="14"/>
  <c r="E14961" i="14"/>
  <c r="E14962" i="14"/>
  <c r="E14963" i="14"/>
  <c r="E14964" i="14"/>
  <c r="E14965" i="14"/>
  <c r="E14966" i="14"/>
  <c r="E14967" i="14"/>
  <c r="E14968" i="14"/>
  <c r="E14969" i="14"/>
  <c r="E14970" i="14"/>
  <c r="E14971" i="14"/>
  <c r="E14972" i="14"/>
  <c r="E14973" i="14"/>
  <c r="E14974" i="14"/>
  <c r="E14975" i="14"/>
  <c r="E14976" i="14"/>
  <c r="E14977" i="14"/>
  <c r="E14978" i="14"/>
  <c r="E14979" i="14"/>
  <c r="E14980" i="14"/>
  <c r="E14981" i="14"/>
  <c r="E14982" i="14"/>
  <c r="E14983" i="14"/>
  <c r="E14984" i="14"/>
  <c r="E14985" i="14"/>
  <c r="E14986" i="14"/>
  <c r="E14987" i="14"/>
  <c r="E14988" i="14"/>
  <c r="E14989" i="14"/>
  <c r="E14990" i="14"/>
  <c r="E14991" i="14"/>
  <c r="E14992" i="14"/>
  <c r="E14993" i="14"/>
  <c r="E14994" i="14"/>
  <c r="E14995" i="14"/>
  <c r="E14996" i="14"/>
  <c r="E14997" i="14"/>
  <c r="E14998" i="14"/>
  <c r="E14999" i="14"/>
  <c r="E15000" i="14"/>
  <c r="E15001" i="14"/>
  <c r="E15002" i="14"/>
  <c r="E15003" i="14"/>
  <c r="E15004" i="14"/>
  <c r="E15005" i="14"/>
  <c r="E15006" i="14"/>
  <c r="E15007" i="14"/>
  <c r="E15008" i="14"/>
  <c r="E15009" i="14"/>
  <c r="E15010" i="14"/>
  <c r="E15011" i="14"/>
  <c r="E15012" i="14"/>
  <c r="E15013" i="14"/>
  <c r="E15014" i="14"/>
  <c r="E15015" i="14"/>
  <c r="E15016" i="14"/>
  <c r="E15017" i="14"/>
  <c r="E15018" i="14"/>
  <c r="E15019" i="14"/>
  <c r="E15020" i="14"/>
  <c r="E15021" i="14"/>
  <c r="E15022" i="14"/>
  <c r="E15023" i="14"/>
  <c r="E15024" i="14"/>
  <c r="E15025" i="14"/>
  <c r="E15026" i="14"/>
  <c r="E15027" i="14"/>
  <c r="E15028" i="14"/>
  <c r="E15029" i="14"/>
  <c r="E15030" i="14"/>
  <c r="E15031" i="14"/>
  <c r="E15032" i="14"/>
  <c r="E15033" i="14"/>
  <c r="E15034" i="14"/>
  <c r="E15035" i="14"/>
  <c r="E15036" i="14"/>
  <c r="E15037" i="14"/>
  <c r="E15038" i="14"/>
  <c r="E15039" i="14"/>
  <c r="E15040" i="14"/>
  <c r="E15041" i="14"/>
  <c r="E15042" i="14"/>
  <c r="E15043" i="14"/>
  <c r="E15044" i="14"/>
  <c r="E15045" i="14"/>
  <c r="E15046" i="14"/>
  <c r="E15047" i="14"/>
  <c r="E15048" i="14"/>
  <c r="E15049" i="14"/>
  <c r="E15050" i="14"/>
  <c r="E15051" i="14"/>
  <c r="E15052" i="14"/>
  <c r="E15053" i="14"/>
  <c r="E15054" i="14"/>
  <c r="E15055" i="14"/>
  <c r="E15056" i="14"/>
  <c r="E15057" i="14"/>
  <c r="E15058" i="14"/>
  <c r="E15059" i="14"/>
  <c r="E15060" i="14"/>
  <c r="E15061" i="14"/>
  <c r="E15062" i="14"/>
  <c r="E15063" i="14"/>
  <c r="E15064" i="14"/>
  <c r="E15065" i="14"/>
  <c r="E15066" i="14"/>
  <c r="E15067" i="14"/>
  <c r="E15068" i="14"/>
  <c r="E15069" i="14"/>
  <c r="E15070" i="14"/>
  <c r="E15071" i="14"/>
  <c r="E15072" i="14"/>
  <c r="E15073" i="14"/>
  <c r="E15074" i="14"/>
  <c r="E15075" i="14"/>
  <c r="E15076" i="14"/>
  <c r="E15077" i="14"/>
  <c r="E15078" i="14"/>
  <c r="E15079" i="14"/>
  <c r="E15080" i="14"/>
  <c r="E15081" i="14"/>
  <c r="E15082" i="14"/>
  <c r="E15083" i="14"/>
  <c r="E15084" i="14"/>
  <c r="E15085" i="14"/>
  <c r="E15086" i="14"/>
  <c r="E15087" i="14"/>
  <c r="E15088" i="14"/>
  <c r="E15089" i="14"/>
  <c r="E15090" i="14"/>
  <c r="E15091" i="14"/>
  <c r="E15092" i="14"/>
  <c r="E15093" i="14"/>
  <c r="E15094" i="14"/>
  <c r="E15095" i="14"/>
  <c r="E15096" i="14"/>
  <c r="E15097" i="14"/>
  <c r="E15098" i="14"/>
  <c r="E15099" i="14"/>
  <c r="E15100" i="14"/>
  <c r="E15101" i="14"/>
  <c r="E15102" i="14"/>
  <c r="E15103" i="14"/>
  <c r="E15104" i="14"/>
  <c r="E15105" i="14"/>
  <c r="E15106" i="14"/>
  <c r="E15107" i="14"/>
  <c r="E15108" i="14"/>
  <c r="E15109" i="14"/>
  <c r="E15110" i="14"/>
  <c r="E15111" i="14"/>
  <c r="E15112" i="14"/>
  <c r="E15113" i="14"/>
  <c r="E15114" i="14"/>
  <c r="E15115" i="14"/>
  <c r="E15116" i="14"/>
  <c r="E15117" i="14"/>
  <c r="E15118" i="14"/>
  <c r="E15119" i="14"/>
  <c r="E15120" i="14"/>
  <c r="E15121" i="14"/>
  <c r="E15122" i="14"/>
  <c r="E15123" i="14"/>
  <c r="E15124" i="14"/>
  <c r="E15125" i="14"/>
  <c r="E15126" i="14"/>
  <c r="E15127" i="14"/>
  <c r="E15128" i="14"/>
  <c r="E15129" i="14"/>
  <c r="E15130" i="14"/>
  <c r="E15131" i="14"/>
  <c r="E15132" i="14"/>
  <c r="E15133" i="14"/>
  <c r="E15134" i="14"/>
  <c r="E15135" i="14"/>
  <c r="E15136" i="14"/>
  <c r="E15137" i="14"/>
  <c r="E15138" i="14"/>
  <c r="E15139" i="14"/>
  <c r="E15140" i="14"/>
  <c r="E15141" i="14"/>
  <c r="E15142" i="14"/>
  <c r="E15143" i="14"/>
  <c r="E15144" i="14"/>
  <c r="E15145" i="14"/>
  <c r="E15146" i="14"/>
  <c r="E15147" i="14"/>
  <c r="E15148" i="14"/>
  <c r="E15149" i="14"/>
  <c r="E15150" i="14"/>
  <c r="E15151" i="14"/>
  <c r="E15152" i="14"/>
  <c r="E15153" i="14"/>
  <c r="E15154" i="14"/>
  <c r="E15155" i="14"/>
  <c r="E15156" i="14"/>
  <c r="E15157" i="14"/>
  <c r="E15158" i="14"/>
  <c r="E15159" i="14"/>
  <c r="E15160" i="14"/>
  <c r="E15161" i="14"/>
  <c r="E15162" i="14"/>
  <c r="E15163" i="14"/>
  <c r="E15164" i="14"/>
  <c r="E15165" i="14"/>
  <c r="E15166" i="14"/>
  <c r="E15167" i="14"/>
  <c r="E15168" i="14"/>
  <c r="E15169" i="14"/>
  <c r="E15170" i="14"/>
  <c r="E15171" i="14"/>
  <c r="E15172" i="14"/>
  <c r="E15173" i="14"/>
  <c r="E15174" i="14"/>
  <c r="E15175" i="14"/>
  <c r="E15176" i="14"/>
  <c r="E15177" i="14"/>
  <c r="E15178" i="14"/>
  <c r="E15179" i="14"/>
  <c r="E15180" i="14"/>
  <c r="E15181" i="14"/>
  <c r="E15182" i="14"/>
  <c r="E15183" i="14"/>
  <c r="E15184" i="14"/>
  <c r="E15185" i="14"/>
  <c r="E15186" i="14"/>
  <c r="E15187" i="14"/>
  <c r="E15188" i="14"/>
  <c r="E15189" i="14"/>
  <c r="E15190" i="14"/>
  <c r="E15191" i="14"/>
  <c r="E15192" i="14"/>
  <c r="E15193" i="14"/>
  <c r="E15194" i="14"/>
  <c r="E15195" i="14"/>
  <c r="E15196" i="14"/>
  <c r="E15197" i="14"/>
  <c r="E15198" i="14"/>
  <c r="E15199" i="14"/>
  <c r="E15200" i="14"/>
  <c r="E15201" i="14"/>
  <c r="E15202" i="14"/>
  <c r="E15203" i="14"/>
  <c r="E15204" i="14"/>
  <c r="E15205" i="14"/>
  <c r="E15206" i="14"/>
  <c r="E15207" i="14"/>
  <c r="E15208" i="14"/>
  <c r="E15209" i="14"/>
  <c r="E15210" i="14"/>
  <c r="E15211" i="14"/>
  <c r="E15212" i="14"/>
  <c r="E15213" i="14"/>
  <c r="E15214" i="14"/>
  <c r="E15215" i="14"/>
  <c r="E15216" i="14"/>
  <c r="E15217" i="14"/>
  <c r="E15218" i="14"/>
  <c r="E15219" i="14"/>
  <c r="E15220" i="14"/>
  <c r="E15221" i="14"/>
  <c r="E15222" i="14"/>
  <c r="E15223" i="14"/>
  <c r="E15224" i="14"/>
  <c r="E15225" i="14"/>
  <c r="E15226" i="14"/>
  <c r="E15227" i="14"/>
  <c r="E15228" i="14"/>
  <c r="E15229" i="14"/>
  <c r="E15230" i="14"/>
  <c r="E15231" i="14"/>
  <c r="E15232" i="14"/>
  <c r="E15233" i="14"/>
  <c r="E15234" i="14"/>
  <c r="E15235" i="14"/>
  <c r="E15236" i="14"/>
  <c r="E15237" i="14"/>
  <c r="E15238" i="14"/>
  <c r="E15239" i="14"/>
  <c r="E15240" i="14"/>
  <c r="E15241" i="14"/>
  <c r="E15242" i="14"/>
  <c r="E15243" i="14"/>
  <c r="E15244" i="14"/>
  <c r="E15245" i="14"/>
  <c r="E15246" i="14"/>
  <c r="E15247" i="14"/>
  <c r="E15248" i="14"/>
  <c r="E15249" i="14"/>
  <c r="E15250" i="14"/>
  <c r="E15251" i="14"/>
  <c r="E15252" i="14"/>
  <c r="E15253" i="14"/>
  <c r="E15254" i="14"/>
  <c r="E15255" i="14"/>
  <c r="E15256" i="14"/>
  <c r="E15257" i="14"/>
  <c r="E15258" i="14"/>
  <c r="E15259" i="14"/>
  <c r="E15260" i="14"/>
  <c r="E15261" i="14"/>
  <c r="E15262" i="14"/>
  <c r="E15263" i="14"/>
  <c r="E15264" i="14"/>
  <c r="E15265" i="14"/>
  <c r="E15266" i="14"/>
  <c r="E15267" i="14"/>
  <c r="E15268" i="14"/>
  <c r="E15269" i="14"/>
  <c r="E15270" i="14"/>
  <c r="E15271" i="14"/>
  <c r="E15272" i="14"/>
  <c r="E15273" i="14"/>
  <c r="E15274" i="14"/>
  <c r="E15275" i="14"/>
  <c r="E15276" i="14"/>
  <c r="E15277" i="14"/>
  <c r="E15278" i="14"/>
  <c r="E15279" i="14"/>
  <c r="E15280" i="14"/>
  <c r="E15281" i="14"/>
  <c r="E15282" i="14"/>
  <c r="E15283" i="14"/>
  <c r="E15284" i="14"/>
  <c r="E15285" i="14"/>
  <c r="E15286" i="14"/>
  <c r="E15287" i="14"/>
  <c r="E15288" i="14"/>
  <c r="E15289" i="14"/>
  <c r="E15290" i="14"/>
  <c r="E15291" i="14"/>
  <c r="E15292" i="14"/>
  <c r="E15293" i="14"/>
  <c r="E15294" i="14"/>
  <c r="E15295" i="14"/>
  <c r="E15296" i="14"/>
  <c r="E15297" i="14"/>
  <c r="E15298" i="14"/>
  <c r="E15299" i="14"/>
  <c r="E15300" i="14"/>
  <c r="E15301" i="14"/>
  <c r="E15302" i="14"/>
  <c r="E15303" i="14"/>
  <c r="E15304" i="14"/>
  <c r="E15305" i="14"/>
  <c r="E15306" i="14"/>
  <c r="E15307" i="14"/>
  <c r="E15308" i="14"/>
  <c r="E15309" i="14"/>
  <c r="E15310" i="14"/>
  <c r="E15311" i="14"/>
  <c r="E15312" i="14"/>
  <c r="E15313" i="14"/>
  <c r="E15314" i="14"/>
  <c r="E15315" i="14"/>
  <c r="E15316" i="14"/>
  <c r="E15317" i="14"/>
  <c r="E15318" i="14"/>
  <c r="E15319" i="14"/>
  <c r="E15320" i="14"/>
  <c r="E15321" i="14"/>
  <c r="E15322" i="14"/>
  <c r="E15323" i="14"/>
  <c r="E15324" i="14"/>
  <c r="E15325" i="14"/>
  <c r="E15326" i="14"/>
  <c r="E15327" i="14"/>
  <c r="E15328" i="14"/>
  <c r="E15329" i="14"/>
  <c r="E15330" i="14"/>
  <c r="E15331" i="14"/>
  <c r="E15332" i="14"/>
  <c r="E15333" i="14"/>
  <c r="E15334" i="14"/>
  <c r="E15335" i="14"/>
  <c r="E15336" i="14"/>
  <c r="E15337" i="14"/>
  <c r="E15338" i="14"/>
  <c r="E15339" i="14"/>
  <c r="E15340" i="14"/>
  <c r="E15341" i="14"/>
  <c r="E15342" i="14"/>
  <c r="E15343" i="14"/>
  <c r="E15344" i="14"/>
  <c r="E15345" i="14"/>
  <c r="E15346" i="14"/>
  <c r="E15347" i="14"/>
  <c r="E15348" i="14"/>
  <c r="E15349" i="14"/>
  <c r="E15350" i="14"/>
  <c r="E15351" i="14"/>
  <c r="E15352" i="14"/>
  <c r="E15353" i="14"/>
  <c r="E15354" i="14"/>
  <c r="E15355" i="14"/>
  <c r="E15356" i="14"/>
  <c r="E15357" i="14"/>
  <c r="E15358" i="14"/>
  <c r="E15359" i="14"/>
  <c r="E15360" i="14"/>
  <c r="E15361" i="14"/>
  <c r="E15362" i="14"/>
  <c r="E15363" i="14"/>
  <c r="E15364" i="14"/>
  <c r="E15365" i="14"/>
  <c r="E15366" i="14"/>
  <c r="E15367" i="14"/>
  <c r="E15368" i="14"/>
  <c r="E15369" i="14"/>
  <c r="E15370" i="14"/>
  <c r="E15371" i="14"/>
  <c r="E15372" i="14"/>
  <c r="E15373" i="14"/>
  <c r="E15374" i="14"/>
  <c r="E15375" i="14"/>
  <c r="E15376" i="14"/>
  <c r="E15377" i="14"/>
  <c r="E15378" i="14"/>
  <c r="E15379" i="14"/>
  <c r="E15380" i="14"/>
  <c r="E15381" i="14"/>
  <c r="E15382" i="14"/>
  <c r="E15383" i="14"/>
  <c r="E15384" i="14"/>
  <c r="E15385" i="14"/>
  <c r="E15386" i="14"/>
  <c r="E15387" i="14"/>
  <c r="E15388" i="14"/>
  <c r="E15389" i="14"/>
  <c r="E15390" i="14"/>
  <c r="E15391" i="14"/>
  <c r="E15392" i="14"/>
  <c r="E15393" i="14"/>
  <c r="E15394" i="14"/>
  <c r="E15395" i="14"/>
  <c r="E15396" i="14"/>
  <c r="E15397" i="14"/>
  <c r="E15398" i="14"/>
  <c r="E15399" i="14"/>
  <c r="E15400" i="14"/>
  <c r="E15401" i="14"/>
  <c r="E15402" i="14"/>
  <c r="E15403" i="14"/>
  <c r="E15404" i="14"/>
  <c r="E15405" i="14"/>
  <c r="E15406" i="14"/>
  <c r="E15407" i="14"/>
  <c r="E15408" i="14"/>
  <c r="E15409" i="14"/>
  <c r="E15410" i="14"/>
  <c r="E15411" i="14"/>
  <c r="E15412" i="14"/>
  <c r="E15413" i="14"/>
  <c r="E15414" i="14"/>
  <c r="E15415" i="14"/>
  <c r="E15416" i="14"/>
  <c r="E15417" i="14"/>
  <c r="E15418" i="14"/>
  <c r="E15419" i="14"/>
  <c r="E15420" i="14"/>
  <c r="E15421" i="14"/>
  <c r="E15422" i="14"/>
  <c r="E15423" i="14"/>
  <c r="E15424" i="14"/>
  <c r="E15425" i="14"/>
  <c r="E15426" i="14"/>
  <c r="E15427" i="14"/>
  <c r="E15428" i="14"/>
  <c r="E15429" i="14"/>
  <c r="E15430" i="14"/>
  <c r="E15431" i="14"/>
  <c r="E15432" i="14"/>
  <c r="E15433" i="14"/>
  <c r="E15434" i="14"/>
  <c r="E15435" i="14"/>
  <c r="E15436" i="14"/>
  <c r="E15437" i="14"/>
  <c r="E15438" i="14"/>
  <c r="E15439" i="14"/>
  <c r="E15440" i="14"/>
  <c r="E15441" i="14"/>
  <c r="E15442" i="14"/>
  <c r="E15443" i="14"/>
  <c r="E15444" i="14"/>
  <c r="E15445" i="14"/>
  <c r="E15446" i="14"/>
  <c r="E15447" i="14"/>
  <c r="E15448" i="14"/>
  <c r="E15449" i="14"/>
  <c r="E15450" i="14"/>
  <c r="E15451" i="14"/>
  <c r="E15452" i="14"/>
  <c r="E15453" i="14"/>
  <c r="E15454" i="14"/>
  <c r="E15455" i="14"/>
  <c r="E15456" i="14"/>
  <c r="E15457" i="14"/>
  <c r="E15458" i="14"/>
  <c r="E15459" i="14"/>
  <c r="E15460" i="14"/>
  <c r="E15461" i="14"/>
  <c r="E15462" i="14"/>
  <c r="E15463" i="14"/>
  <c r="E15464" i="14"/>
  <c r="E15465" i="14"/>
  <c r="E15466" i="14"/>
  <c r="E15467" i="14"/>
  <c r="E15468" i="14"/>
  <c r="E15469" i="14"/>
  <c r="E15470" i="14"/>
  <c r="E15471" i="14"/>
  <c r="E15472" i="14"/>
  <c r="E15473" i="14"/>
  <c r="E15474" i="14"/>
  <c r="E15475" i="14"/>
  <c r="E15476" i="14"/>
  <c r="E15477" i="14"/>
  <c r="E15478" i="14"/>
  <c r="E15479" i="14"/>
  <c r="E15480" i="14"/>
  <c r="E15481" i="14"/>
  <c r="E15482" i="14"/>
  <c r="E15483" i="14"/>
  <c r="E15484" i="14"/>
  <c r="E15485" i="14"/>
  <c r="E15486" i="14"/>
  <c r="E15487" i="14"/>
  <c r="E15488" i="14"/>
  <c r="E15489" i="14"/>
  <c r="E15490" i="14"/>
  <c r="E15491" i="14"/>
  <c r="E15492" i="14"/>
  <c r="E15493" i="14"/>
  <c r="E15494" i="14"/>
  <c r="E15495" i="14"/>
  <c r="E15496" i="14"/>
  <c r="E15497" i="14"/>
  <c r="E15498" i="14"/>
  <c r="E15499" i="14"/>
  <c r="E15500" i="14"/>
  <c r="E15501" i="14"/>
  <c r="E15502" i="14"/>
  <c r="E15503" i="14"/>
  <c r="E15504" i="14"/>
  <c r="E15505" i="14"/>
  <c r="E15506" i="14"/>
  <c r="E15507" i="14"/>
  <c r="E15508" i="14"/>
  <c r="E15509" i="14"/>
  <c r="E15510" i="14"/>
  <c r="E15511" i="14"/>
  <c r="E15512" i="14"/>
  <c r="E15513" i="14"/>
  <c r="E15514" i="14"/>
  <c r="E15515" i="14"/>
  <c r="E15516" i="14"/>
  <c r="E15517" i="14"/>
  <c r="E15518" i="14"/>
  <c r="E15519" i="14"/>
  <c r="E15520" i="14"/>
  <c r="E15521" i="14"/>
  <c r="E15522" i="14"/>
  <c r="E15523" i="14"/>
  <c r="E15524" i="14"/>
  <c r="E15525" i="14"/>
  <c r="E15526" i="14"/>
  <c r="E15527" i="14"/>
  <c r="E15528" i="14"/>
  <c r="E15529" i="14"/>
  <c r="E15530" i="14"/>
  <c r="E15531" i="14"/>
  <c r="E15532" i="14"/>
  <c r="E15533" i="14"/>
  <c r="E15534" i="14"/>
  <c r="E15535" i="14"/>
  <c r="E15536" i="14"/>
  <c r="E15537" i="14"/>
  <c r="E15538" i="14"/>
  <c r="E15539" i="14"/>
  <c r="E15540" i="14"/>
  <c r="E15541" i="14"/>
  <c r="E15542" i="14"/>
  <c r="E15543" i="14"/>
  <c r="E15544" i="14"/>
  <c r="E15545" i="14"/>
  <c r="E15546" i="14"/>
  <c r="E15547" i="14"/>
  <c r="E15548" i="14"/>
  <c r="E15549" i="14"/>
  <c r="E15550" i="14"/>
  <c r="E15551" i="14"/>
  <c r="E15552" i="14"/>
  <c r="E15553" i="14"/>
  <c r="E15554" i="14"/>
  <c r="E15555" i="14"/>
  <c r="E15556" i="14"/>
  <c r="E15557" i="14"/>
  <c r="E15558" i="14"/>
  <c r="E15559" i="14"/>
  <c r="E15560" i="14"/>
  <c r="E15561" i="14"/>
  <c r="E15562" i="14"/>
  <c r="E15563" i="14"/>
  <c r="E15564" i="14"/>
  <c r="E15565" i="14"/>
  <c r="E15566" i="14"/>
  <c r="E15567" i="14"/>
  <c r="E15568" i="14"/>
  <c r="E15569" i="14"/>
  <c r="E15570" i="14"/>
  <c r="E15571" i="14"/>
  <c r="E15572" i="14"/>
  <c r="E15573" i="14"/>
  <c r="E15574" i="14"/>
  <c r="E15575" i="14"/>
  <c r="E15576" i="14"/>
  <c r="E15577" i="14"/>
  <c r="E15578" i="14"/>
  <c r="E15579" i="14"/>
  <c r="E15580" i="14"/>
  <c r="E15581" i="14"/>
  <c r="E15582" i="14"/>
  <c r="E15583" i="14"/>
  <c r="E15584" i="14"/>
  <c r="E15585" i="14"/>
  <c r="E15586" i="14"/>
  <c r="E15587" i="14"/>
  <c r="E15588" i="14"/>
  <c r="E15589" i="14"/>
  <c r="E15590" i="14"/>
  <c r="E15591" i="14"/>
  <c r="E15592" i="14"/>
  <c r="E15593" i="14"/>
  <c r="E15594" i="14"/>
  <c r="E15595" i="14"/>
  <c r="E15596" i="14"/>
  <c r="E15597" i="14"/>
  <c r="E15598" i="14"/>
  <c r="E15599" i="14"/>
  <c r="E15600" i="14"/>
  <c r="E15601" i="14"/>
  <c r="E15602" i="14"/>
  <c r="E15603" i="14"/>
  <c r="E15604" i="14"/>
  <c r="E15605" i="14"/>
  <c r="E15606" i="14"/>
  <c r="E15607" i="14"/>
  <c r="E15608" i="14"/>
  <c r="E15609" i="14"/>
  <c r="E15610" i="14"/>
  <c r="E15611" i="14"/>
  <c r="E15612" i="14"/>
  <c r="E15613" i="14"/>
  <c r="E15614" i="14"/>
  <c r="E15615" i="14"/>
  <c r="E15616" i="14"/>
  <c r="E15617" i="14"/>
  <c r="E15618" i="14"/>
  <c r="E15619" i="14"/>
  <c r="E15620" i="14"/>
  <c r="E15621" i="14"/>
  <c r="E15622" i="14"/>
  <c r="E15623" i="14"/>
  <c r="E15624" i="14"/>
  <c r="E15625" i="14"/>
  <c r="E15626" i="14"/>
  <c r="E15627" i="14"/>
  <c r="E15628" i="14"/>
  <c r="E15629" i="14"/>
  <c r="E15630" i="14"/>
  <c r="E15631" i="14"/>
  <c r="E15632" i="14"/>
  <c r="E15633" i="14"/>
  <c r="E15634" i="14"/>
  <c r="E15635" i="14"/>
  <c r="E15636" i="14"/>
  <c r="E15637" i="14"/>
  <c r="E15638" i="14"/>
  <c r="E15639" i="14"/>
  <c r="E15640" i="14"/>
  <c r="E15641" i="14"/>
  <c r="E15642" i="14"/>
  <c r="E15643" i="14"/>
  <c r="E15644" i="14"/>
  <c r="E15645" i="14"/>
  <c r="E15646" i="14"/>
  <c r="E15647" i="14"/>
  <c r="E15648" i="14"/>
  <c r="E15649" i="14"/>
  <c r="E15650" i="14"/>
  <c r="E15651" i="14"/>
  <c r="E15652" i="14"/>
  <c r="E15653" i="14"/>
  <c r="E15654" i="14"/>
  <c r="E15655" i="14"/>
  <c r="E15656" i="14"/>
  <c r="E15657" i="14"/>
  <c r="E15658" i="14"/>
  <c r="E15659" i="14"/>
  <c r="E15660" i="14"/>
  <c r="E15661" i="14"/>
  <c r="E15662" i="14"/>
  <c r="E15663" i="14"/>
  <c r="E15664" i="14"/>
  <c r="E15665" i="14"/>
  <c r="E15666" i="14"/>
  <c r="E15667" i="14"/>
  <c r="E15668" i="14"/>
  <c r="E15669" i="14"/>
  <c r="E15670" i="14"/>
  <c r="E15671" i="14"/>
  <c r="E15672" i="14"/>
  <c r="E15673" i="14"/>
  <c r="E15674" i="14"/>
  <c r="E15675" i="14"/>
  <c r="E15676" i="14"/>
  <c r="E15677" i="14"/>
  <c r="E15678" i="14"/>
  <c r="E15679" i="14"/>
  <c r="E15680" i="14"/>
  <c r="E15681" i="14"/>
  <c r="E15682" i="14"/>
  <c r="E15683" i="14"/>
  <c r="E15684" i="14"/>
  <c r="E15685" i="14"/>
  <c r="E15686" i="14"/>
  <c r="E15687" i="14"/>
  <c r="E15688" i="14"/>
  <c r="E15689" i="14"/>
  <c r="E15690" i="14"/>
  <c r="E15691" i="14"/>
  <c r="E15692" i="14"/>
  <c r="E15693" i="14"/>
  <c r="E15694" i="14"/>
  <c r="E15695" i="14"/>
  <c r="E15696" i="14"/>
  <c r="E15697" i="14"/>
  <c r="E15698" i="14"/>
  <c r="E15699" i="14"/>
  <c r="E15700" i="14"/>
  <c r="E15701" i="14"/>
  <c r="E15702" i="14"/>
  <c r="E15703" i="14"/>
  <c r="E15704" i="14"/>
  <c r="E15705" i="14"/>
  <c r="E15706" i="14"/>
  <c r="E15707" i="14"/>
  <c r="E15708" i="14"/>
  <c r="E15709" i="14"/>
  <c r="E15710" i="14"/>
  <c r="E15711" i="14"/>
  <c r="E15712" i="14"/>
  <c r="E15713" i="14"/>
  <c r="E15714" i="14"/>
  <c r="E15715" i="14"/>
  <c r="E15716" i="14"/>
  <c r="E15717" i="14"/>
  <c r="E15718" i="14"/>
  <c r="E15719" i="14"/>
  <c r="E15720" i="14"/>
  <c r="E15721" i="14"/>
  <c r="E15722" i="14"/>
  <c r="E15723" i="14"/>
  <c r="E15724" i="14"/>
  <c r="E15725" i="14"/>
  <c r="E15726" i="14"/>
  <c r="E15727" i="14"/>
  <c r="E15728" i="14"/>
  <c r="E15729" i="14"/>
  <c r="E15730" i="14"/>
  <c r="E15731" i="14"/>
  <c r="E15732" i="14"/>
  <c r="E15733" i="14"/>
  <c r="E15734" i="14"/>
  <c r="E15735" i="14"/>
  <c r="E15736" i="14"/>
  <c r="E15737" i="14"/>
  <c r="E15738" i="14"/>
  <c r="E15739" i="14"/>
  <c r="E15740" i="14"/>
  <c r="E15741" i="14"/>
  <c r="E15742" i="14"/>
  <c r="E15743" i="14"/>
  <c r="E15744" i="14"/>
  <c r="E15745" i="14"/>
  <c r="E15746" i="14"/>
  <c r="E15747" i="14"/>
  <c r="E15748" i="14"/>
  <c r="E15749" i="14"/>
  <c r="E15750" i="14"/>
  <c r="E15751" i="14"/>
  <c r="E15752" i="14"/>
  <c r="E15753" i="14"/>
  <c r="E15754" i="14"/>
  <c r="E15755" i="14"/>
  <c r="E15756" i="14"/>
  <c r="E15757" i="14"/>
  <c r="E15758" i="14"/>
  <c r="E15759" i="14"/>
  <c r="E15760" i="14"/>
  <c r="E15761" i="14"/>
  <c r="E15762" i="14"/>
  <c r="E15763" i="14"/>
  <c r="E15764" i="14"/>
  <c r="E15765" i="14"/>
  <c r="E15766" i="14"/>
  <c r="E15767" i="14"/>
  <c r="E15768" i="14"/>
  <c r="E15769" i="14"/>
  <c r="E15770" i="14"/>
  <c r="E15771" i="14"/>
  <c r="E15772" i="14"/>
  <c r="E15773" i="14"/>
  <c r="E15774" i="14"/>
  <c r="E15775" i="14"/>
  <c r="E15776" i="14"/>
  <c r="E15777" i="14"/>
  <c r="E15778" i="14"/>
  <c r="E15779" i="14"/>
  <c r="E15780" i="14"/>
  <c r="E15781" i="14"/>
  <c r="E15782" i="14"/>
  <c r="E15783" i="14"/>
  <c r="E15784" i="14"/>
  <c r="E15785" i="14"/>
  <c r="E15786" i="14"/>
  <c r="E15787" i="14"/>
  <c r="E15788" i="14"/>
  <c r="E15789" i="14"/>
  <c r="E15790" i="14"/>
  <c r="E15791" i="14"/>
  <c r="E15792" i="14"/>
  <c r="E15793" i="14"/>
  <c r="E15794" i="14"/>
  <c r="E15795" i="14"/>
  <c r="E15796" i="14"/>
  <c r="E15797" i="14"/>
  <c r="E15798" i="14"/>
  <c r="E15799" i="14"/>
  <c r="E15800" i="14"/>
  <c r="E15801" i="14"/>
  <c r="E15802" i="14"/>
  <c r="E15803" i="14"/>
  <c r="E15804" i="14"/>
  <c r="E15805" i="14"/>
  <c r="E15806" i="14"/>
  <c r="E15807" i="14"/>
  <c r="E15808" i="14"/>
  <c r="E15809" i="14"/>
  <c r="E15810" i="14"/>
  <c r="E15811" i="14"/>
  <c r="E15812" i="14"/>
  <c r="E15813" i="14"/>
  <c r="E15814" i="14"/>
  <c r="E15815" i="14"/>
  <c r="E15816" i="14"/>
  <c r="E15817" i="14"/>
  <c r="E15818" i="14"/>
  <c r="E15819" i="14"/>
  <c r="E15820" i="14"/>
  <c r="E15821" i="14"/>
  <c r="E15822" i="14"/>
  <c r="E15823" i="14"/>
  <c r="E15824" i="14"/>
  <c r="E15825" i="14"/>
  <c r="E15826" i="14"/>
  <c r="E15827" i="14"/>
  <c r="E15828" i="14"/>
  <c r="E15829" i="14"/>
  <c r="E15830" i="14"/>
  <c r="E15831" i="14"/>
  <c r="E15832" i="14"/>
  <c r="E15833" i="14"/>
  <c r="E15834" i="14"/>
  <c r="E15835" i="14"/>
  <c r="E15836" i="14"/>
  <c r="E15837" i="14"/>
  <c r="E15838" i="14"/>
  <c r="E15839" i="14"/>
  <c r="E15840" i="14"/>
  <c r="E15841" i="14"/>
  <c r="E15842" i="14"/>
  <c r="E15843" i="14"/>
  <c r="E15844" i="14"/>
  <c r="E15845" i="14"/>
  <c r="E15846" i="14"/>
  <c r="E15847" i="14"/>
  <c r="E15848" i="14"/>
  <c r="E15849" i="14"/>
  <c r="E15850" i="14"/>
  <c r="E15851" i="14"/>
  <c r="E15852" i="14"/>
  <c r="E15853" i="14"/>
  <c r="E15854" i="14"/>
  <c r="E15855" i="14"/>
  <c r="E15856" i="14"/>
  <c r="E15857" i="14"/>
  <c r="E15858" i="14"/>
  <c r="E15859" i="14"/>
  <c r="E15860" i="14"/>
  <c r="E15861" i="14"/>
  <c r="E15862" i="14"/>
  <c r="E15863" i="14"/>
  <c r="E15864" i="14"/>
  <c r="E15865" i="14"/>
  <c r="E15866" i="14"/>
  <c r="E15867" i="14"/>
  <c r="E15868" i="14"/>
  <c r="E15869" i="14"/>
  <c r="E15870" i="14"/>
  <c r="E15871" i="14"/>
  <c r="E15872" i="14"/>
  <c r="E15873" i="14"/>
  <c r="E15874" i="14"/>
  <c r="E15875" i="14"/>
  <c r="E15876" i="14"/>
  <c r="E15877" i="14"/>
  <c r="E15878" i="14"/>
  <c r="E15879" i="14"/>
  <c r="E15880" i="14"/>
  <c r="E15881" i="14"/>
  <c r="E15882" i="14"/>
  <c r="E15883" i="14"/>
  <c r="E15884" i="14"/>
  <c r="E15885" i="14"/>
  <c r="E15886" i="14"/>
  <c r="E15887" i="14"/>
  <c r="E15888" i="14"/>
  <c r="E15889" i="14"/>
  <c r="E15890" i="14"/>
  <c r="E15891" i="14"/>
  <c r="E15892" i="14"/>
  <c r="E15893" i="14"/>
  <c r="E15894" i="14"/>
  <c r="E15895" i="14"/>
  <c r="E15896" i="14"/>
  <c r="E15897" i="14"/>
  <c r="E15898" i="14"/>
  <c r="E15899" i="14"/>
  <c r="E15900" i="14"/>
  <c r="E15901" i="14"/>
  <c r="E15902" i="14"/>
  <c r="E15903" i="14"/>
  <c r="E15904" i="14"/>
  <c r="E15905" i="14"/>
  <c r="E15906" i="14"/>
  <c r="E15907" i="14"/>
  <c r="E15908" i="14"/>
  <c r="E15909" i="14"/>
  <c r="E15910" i="14"/>
  <c r="E15911" i="14"/>
  <c r="E15912" i="14"/>
  <c r="E15913" i="14"/>
  <c r="E15914" i="14"/>
  <c r="E15915" i="14"/>
  <c r="E15916" i="14"/>
  <c r="E15917" i="14"/>
  <c r="E15918" i="14"/>
  <c r="E15919" i="14"/>
  <c r="E15920" i="14"/>
  <c r="E15921" i="14"/>
  <c r="E15922" i="14"/>
  <c r="E15923" i="14"/>
  <c r="E15924" i="14"/>
  <c r="E15925" i="14"/>
  <c r="E15926" i="14"/>
  <c r="E15927" i="14"/>
  <c r="E15928" i="14"/>
  <c r="E15929" i="14"/>
  <c r="E15930" i="14"/>
  <c r="E15931" i="14"/>
  <c r="E15932" i="14"/>
  <c r="E15933" i="14"/>
  <c r="E15934" i="14"/>
  <c r="E15935" i="14"/>
  <c r="E15936" i="14"/>
  <c r="E15937" i="14"/>
  <c r="E15938" i="14"/>
  <c r="E15939" i="14"/>
  <c r="E15940" i="14"/>
  <c r="E15941" i="14"/>
  <c r="E15942" i="14"/>
  <c r="E15943" i="14"/>
  <c r="E15944" i="14"/>
  <c r="E15945" i="14"/>
  <c r="E15946" i="14"/>
  <c r="E15947" i="14"/>
  <c r="E15948" i="14"/>
  <c r="E15949" i="14"/>
  <c r="E15950" i="14"/>
  <c r="E15951" i="14"/>
  <c r="E15952" i="14"/>
  <c r="E15953" i="14"/>
  <c r="E15954" i="14"/>
  <c r="E15955" i="14"/>
  <c r="E15956" i="14"/>
  <c r="E15957" i="14"/>
  <c r="E15958" i="14"/>
  <c r="E15959" i="14"/>
  <c r="E15960" i="14"/>
  <c r="E15961" i="14"/>
  <c r="E15962" i="14"/>
  <c r="E15963" i="14"/>
  <c r="E15964" i="14"/>
  <c r="E15965" i="14"/>
  <c r="E15966" i="14"/>
  <c r="E15967" i="14"/>
  <c r="E15968" i="14"/>
  <c r="E15969" i="14"/>
  <c r="E15970" i="14"/>
  <c r="E15971" i="14"/>
  <c r="E15972" i="14"/>
  <c r="E15973" i="14"/>
  <c r="E15974" i="14"/>
  <c r="E15975" i="14"/>
  <c r="E15976" i="14"/>
  <c r="E15977" i="14"/>
  <c r="E15978" i="14"/>
  <c r="E15979" i="14"/>
  <c r="E15980" i="14"/>
  <c r="E15981" i="14"/>
  <c r="E15982" i="14"/>
  <c r="E15983" i="14"/>
  <c r="E15984" i="14"/>
  <c r="E15985" i="14"/>
  <c r="E15986" i="14"/>
  <c r="E15987" i="14"/>
  <c r="E15988" i="14"/>
  <c r="E15989" i="14"/>
  <c r="E15990" i="14"/>
  <c r="E15991" i="14"/>
  <c r="E15992" i="14"/>
  <c r="E15993" i="14"/>
  <c r="E15994" i="14"/>
  <c r="E15995" i="14"/>
  <c r="E15996" i="14"/>
  <c r="E15997" i="14"/>
  <c r="E15998" i="14"/>
  <c r="E15999" i="14"/>
  <c r="E16000" i="14"/>
  <c r="E16001" i="14"/>
  <c r="E16002" i="14"/>
  <c r="E16003" i="14"/>
  <c r="E16004" i="14"/>
  <c r="E16005" i="14"/>
  <c r="E16006" i="14"/>
  <c r="E16007" i="14"/>
  <c r="E16008" i="14"/>
  <c r="E16009" i="14"/>
  <c r="E16010" i="14"/>
  <c r="E16011" i="14"/>
  <c r="E16012" i="14"/>
  <c r="E16013" i="14"/>
  <c r="E16014" i="14"/>
  <c r="E16015" i="14"/>
  <c r="E16016" i="14"/>
  <c r="E16017" i="14"/>
  <c r="E16018" i="14"/>
  <c r="E16019" i="14"/>
  <c r="E16020" i="14"/>
  <c r="E16021" i="14"/>
  <c r="E16022" i="14"/>
  <c r="E16023" i="14"/>
  <c r="E16024" i="14"/>
  <c r="E16025" i="14"/>
  <c r="E16026" i="14"/>
  <c r="E16027" i="14"/>
  <c r="E16028" i="14"/>
  <c r="E16029" i="14"/>
  <c r="E16030" i="14"/>
  <c r="E16031" i="14"/>
  <c r="E16032" i="14"/>
  <c r="E16033" i="14"/>
  <c r="E16034" i="14"/>
  <c r="E16035" i="14"/>
  <c r="E16036" i="14"/>
  <c r="E16037" i="14"/>
  <c r="E16038" i="14"/>
  <c r="E16039" i="14"/>
  <c r="E16040" i="14"/>
  <c r="E16041" i="14"/>
  <c r="E16042" i="14"/>
  <c r="E16043" i="14"/>
  <c r="E16044" i="14"/>
  <c r="E16045" i="14"/>
  <c r="E16046" i="14"/>
  <c r="E16047" i="14"/>
  <c r="E16048" i="14"/>
  <c r="E16049" i="14"/>
  <c r="E16050" i="14"/>
  <c r="E16051" i="14"/>
  <c r="E16052" i="14"/>
  <c r="E16053" i="14"/>
  <c r="E16054" i="14"/>
  <c r="E16055" i="14"/>
  <c r="E16056" i="14"/>
  <c r="E16057" i="14"/>
  <c r="E16058" i="14"/>
  <c r="E16059" i="14"/>
  <c r="E16060" i="14"/>
  <c r="E16061" i="14"/>
  <c r="E16062" i="14"/>
  <c r="E16063" i="14"/>
  <c r="E16064" i="14"/>
  <c r="E16065" i="14"/>
  <c r="E16066" i="14"/>
  <c r="E16067" i="14"/>
  <c r="E16068" i="14"/>
  <c r="E16069" i="14"/>
  <c r="E16070" i="14"/>
  <c r="E16071" i="14"/>
  <c r="E16072" i="14"/>
  <c r="E16073" i="14"/>
  <c r="E16074" i="14"/>
  <c r="E16075" i="14"/>
  <c r="E16076" i="14"/>
  <c r="E16077" i="14"/>
  <c r="E16078" i="14"/>
  <c r="E16079" i="14"/>
  <c r="E16080" i="14"/>
  <c r="E16081" i="14"/>
  <c r="E16082" i="14"/>
  <c r="E16083" i="14"/>
  <c r="E16084" i="14"/>
  <c r="E16085" i="14"/>
  <c r="E16086" i="14"/>
  <c r="E16087" i="14"/>
  <c r="E16088" i="14"/>
  <c r="E16089" i="14"/>
  <c r="E16090" i="14"/>
  <c r="E16091" i="14"/>
  <c r="E16092" i="14"/>
  <c r="E16093" i="14"/>
  <c r="E16094" i="14"/>
  <c r="E16095" i="14"/>
  <c r="E16096" i="14"/>
  <c r="E16097" i="14"/>
  <c r="E16098" i="14"/>
  <c r="E16099" i="14"/>
  <c r="E16100" i="14"/>
  <c r="E16101" i="14"/>
  <c r="E16102" i="14"/>
  <c r="E16103" i="14"/>
  <c r="E16104" i="14"/>
  <c r="E16105" i="14"/>
  <c r="E16106" i="14"/>
  <c r="E16107" i="14"/>
  <c r="E16108" i="14"/>
  <c r="E16109" i="14"/>
  <c r="E16110" i="14"/>
  <c r="E16111" i="14"/>
  <c r="E16112" i="14"/>
  <c r="E16113" i="14"/>
  <c r="E16114" i="14"/>
  <c r="E16115" i="14"/>
  <c r="E16116" i="14"/>
  <c r="E16117" i="14"/>
  <c r="E16118" i="14"/>
  <c r="E16119" i="14"/>
  <c r="E16120" i="14"/>
  <c r="E16121" i="14"/>
  <c r="E16122" i="14"/>
  <c r="E16123" i="14"/>
  <c r="E16124" i="14"/>
  <c r="E16125" i="14"/>
  <c r="E16126" i="14"/>
  <c r="E16127" i="14"/>
  <c r="E16128" i="14"/>
  <c r="E16129" i="14"/>
  <c r="E16130" i="14"/>
  <c r="E16131" i="14"/>
  <c r="E16132" i="14"/>
  <c r="E16133" i="14"/>
  <c r="E16134" i="14"/>
  <c r="E16135" i="14"/>
  <c r="E16136" i="14"/>
  <c r="E16137" i="14"/>
  <c r="E16138" i="14"/>
  <c r="E16139" i="14"/>
  <c r="E16140" i="14"/>
  <c r="E16141" i="14"/>
  <c r="E16142" i="14"/>
  <c r="E16143" i="14"/>
  <c r="E16144" i="14"/>
  <c r="E16145" i="14"/>
  <c r="E16146" i="14"/>
  <c r="E16147" i="14"/>
  <c r="E16148" i="14"/>
  <c r="E16149" i="14"/>
  <c r="E16150" i="14"/>
  <c r="E16151" i="14"/>
  <c r="E16152" i="14"/>
  <c r="E16153" i="14"/>
  <c r="E16154" i="14"/>
  <c r="E16155" i="14"/>
  <c r="E16156" i="14"/>
  <c r="E16157" i="14"/>
  <c r="E16158" i="14"/>
  <c r="E16159" i="14"/>
  <c r="E16160" i="14"/>
  <c r="E16161" i="14"/>
  <c r="E16162" i="14"/>
  <c r="E16163" i="14"/>
  <c r="E16164" i="14"/>
  <c r="E16165" i="14"/>
  <c r="E16166" i="14"/>
  <c r="E16167" i="14"/>
  <c r="E16168" i="14"/>
  <c r="E16169" i="14"/>
  <c r="E16170" i="14"/>
  <c r="E16171" i="14"/>
  <c r="E16172" i="14"/>
  <c r="E16173" i="14"/>
  <c r="E16174" i="14"/>
  <c r="E16175" i="14"/>
  <c r="E16176" i="14"/>
  <c r="E16177" i="14"/>
  <c r="E16178" i="14"/>
  <c r="E16179" i="14"/>
  <c r="E16180" i="14"/>
  <c r="E16181" i="14"/>
  <c r="E16182" i="14"/>
  <c r="E16183" i="14"/>
  <c r="E16184" i="14"/>
  <c r="E16185" i="14"/>
  <c r="E16186" i="14"/>
  <c r="E16187" i="14"/>
  <c r="E16188" i="14"/>
  <c r="E16189" i="14"/>
  <c r="E16190" i="14"/>
  <c r="E16191" i="14"/>
  <c r="E16192" i="14"/>
  <c r="E16193" i="14"/>
  <c r="E16194" i="14"/>
  <c r="E16195" i="14"/>
  <c r="E16196" i="14"/>
  <c r="E16197" i="14"/>
  <c r="E16198" i="14"/>
  <c r="E16199" i="14"/>
  <c r="E16200" i="14"/>
  <c r="E16201" i="14"/>
  <c r="E16202" i="14"/>
  <c r="E16203" i="14"/>
  <c r="E16204" i="14"/>
  <c r="E16205" i="14"/>
  <c r="E16206" i="14"/>
  <c r="E16207" i="14"/>
  <c r="E16208" i="14"/>
  <c r="E16209" i="14"/>
  <c r="E16210" i="14"/>
  <c r="E16211" i="14"/>
  <c r="E16212" i="14"/>
  <c r="E16213" i="14"/>
  <c r="E16214" i="14"/>
  <c r="E16215" i="14"/>
  <c r="E16216" i="14"/>
  <c r="E16217" i="14"/>
  <c r="E16218" i="14"/>
  <c r="E16219" i="14"/>
  <c r="E16220" i="14"/>
  <c r="E16221" i="14"/>
  <c r="E16222" i="14"/>
  <c r="E16223" i="14"/>
  <c r="E16224" i="14"/>
  <c r="E16225" i="14"/>
  <c r="E16226" i="14"/>
  <c r="E16227" i="14"/>
  <c r="E16228" i="14"/>
  <c r="E16229" i="14"/>
  <c r="E16230" i="14"/>
  <c r="E16231" i="14"/>
  <c r="E16232" i="14"/>
  <c r="E16233" i="14"/>
  <c r="E16234" i="14"/>
  <c r="E16235" i="14"/>
  <c r="E16236" i="14"/>
  <c r="E16237" i="14"/>
  <c r="E16238" i="14"/>
  <c r="E16239" i="14"/>
  <c r="E16240" i="14"/>
  <c r="E16241" i="14"/>
  <c r="E16242" i="14"/>
  <c r="E16243" i="14"/>
  <c r="E16244" i="14"/>
  <c r="E16245" i="14"/>
  <c r="E16246" i="14"/>
  <c r="E16247" i="14"/>
  <c r="E16248" i="14"/>
  <c r="E16249" i="14"/>
  <c r="E16250" i="14"/>
  <c r="E16251" i="14"/>
  <c r="E16252" i="14"/>
  <c r="E16253" i="14"/>
  <c r="E16254" i="14"/>
  <c r="E16255" i="14"/>
  <c r="E16256" i="14"/>
  <c r="E16257" i="14"/>
  <c r="E16258" i="14"/>
  <c r="E16259" i="14"/>
  <c r="E16260" i="14"/>
  <c r="E16261" i="14"/>
  <c r="E16262" i="14"/>
  <c r="E16263" i="14"/>
  <c r="E16264" i="14"/>
  <c r="E16265" i="14"/>
  <c r="E16266" i="14"/>
  <c r="E16267" i="14"/>
  <c r="E16268" i="14"/>
  <c r="E16269" i="14"/>
  <c r="E16270" i="14"/>
  <c r="E16271" i="14"/>
  <c r="E16272" i="14"/>
  <c r="E16273" i="14"/>
  <c r="E16274" i="14"/>
  <c r="E16275" i="14"/>
  <c r="E16276" i="14"/>
  <c r="E16277" i="14"/>
  <c r="E16278" i="14"/>
  <c r="E16279" i="14"/>
  <c r="E16280" i="14"/>
  <c r="E16281" i="14"/>
  <c r="E16282" i="14"/>
  <c r="E16283" i="14"/>
  <c r="E16284" i="14"/>
  <c r="E16285" i="14"/>
  <c r="E16286" i="14"/>
  <c r="E16287" i="14"/>
  <c r="E16288" i="14"/>
  <c r="E16289" i="14"/>
  <c r="E16290" i="14"/>
  <c r="E16291" i="14"/>
  <c r="E16292" i="14"/>
  <c r="E16293" i="14"/>
  <c r="E16294" i="14"/>
  <c r="E16295" i="14"/>
  <c r="E16296" i="14"/>
  <c r="E16297" i="14"/>
  <c r="E16298" i="14"/>
  <c r="E16299" i="14"/>
  <c r="E16300" i="14"/>
  <c r="E16301" i="14"/>
  <c r="E16302" i="14"/>
  <c r="E16303" i="14"/>
  <c r="E16304" i="14"/>
  <c r="E16305" i="14"/>
  <c r="E16306" i="14"/>
  <c r="E16307" i="14"/>
  <c r="E16308" i="14"/>
  <c r="E16309" i="14"/>
  <c r="E16310" i="14"/>
  <c r="E16311" i="14"/>
  <c r="E16312" i="14"/>
  <c r="E16313" i="14"/>
  <c r="E16314" i="14"/>
  <c r="E16315" i="14"/>
  <c r="E16316" i="14"/>
  <c r="E16317" i="14"/>
  <c r="E16318" i="14"/>
  <c r="E16319" i="14"/>
  <c r="E16320" i="14"/>
  <c r="E16321" i="14"/>
  <c r="E16322" i="14"/>
  <c r="E16323" i="14"/>
  <c r="E16324" i="14"/>
  <c r="E16325" i="14"/>
  <c r="E16326" i="14"/>
  <c r="E16327" i="14"/>
  <c r="E16328" i="14"/>
  <c r="E16329" i="14"/>
  <c r="E16330" i="14"/>
  <c r="E16331" i="14"/>
  <c r="E16332" i="14"/>
  <c r="E16333" i="14"/>
  <c r="E16334" i="14"/>
  <c r="E16335" i="14"/>
  <c r="E16336" i="14"/>
  <c r="E16337" i="14"/>
  <c r="E16338" i="14"/>
  <c r="E16339" i="14"/>
  <c r="E16340" i="14"/>
  <c r="E16341" i="14"/>
  <c r="E16342" i="14"/>
  <c r="E16343" i="14"/>
  <c r="E16344" i="14"/>
  <c r="E16345" i="14"/>
  <c r="E16346" i="14"/>
  <c r="E16347" i="14"/>
  <c r="E16348" i="14"/>
  <c r="E16349" i="14"/>
  <c r="E16350" i="14"/>
  <c r="E16351" i="14"/>
  <c r="E16352" i="14"/>
  <c r="E16353" i="14"/>
  <c r="E16354" i="14"/>
  <c r="E16355" i="14"/>
  <c r="E16356" i="14"/>
  <c r="E16357" i="14"/>
  <c r="E16358" i="14"/>
  <c r="E16359" i="14"/>
  <c r="E16360" i="14"/>
  <c r="E16361" i="14"/>
  <c r="E16362" i="14"/>
  <c r="E16363" i="14"/>
  <c r="E16364" i="14"/>
  <c r="E16365" i="14"/>
  <c r="E16366" i="14"/>
  <c r="E16367" i="14"/>
  <c r="E16368" i="14"/>
  <c r="E16369" i="14"/>
  <c r="E16370" i="14"/>
  <c r="E16371" i="14"/>
  <c r="E16372" i="14"/>
  <c r="E16373" i="14"/>
  <c r="E16374" i="14"/>
  <c r="E16375" i="14"/>
  <c r="E16376" i="14"/>
  <c r="E16377" i="14"/>
  <c r="E16378" i="14"/>
  <c r="E16379" i="14"/>
  <c r="E16380" i="14"/>
  <c r="E16381" i="14"/>
  <c r="E16382" i="14"/>
  <c r="E16383" i="14"/>
  <c r="E16384" i="14"/>
  <c r="E16385" i="14"/>
  <c r="E16386" i="14"/>
  <c r="E16387" i="14"/>
  <c r="E16388" i="14"/>
  <c r="E16389" i="14"/>
  <c r="E16390" i="14"/>
  <c r="E16391" i="14"/>
  <c r="E16392" i="14"/>
  <c r="E16393" i="14"/>
  <c r="E16394" i="14"/>
  <c r="E16395" i="14"/>
  <c r="E16396" i="14"/>
  <c r="E16397" i="14"/>
  <c r="E16398" i="14"/>
  <c r="E16399" i="14"/>
  <c r="E16400" i="14"/>
  <c r="E16401" i="14"/>
  <c r="E16402" i="14"/>
  <c r="E16403" i="14"/>
  <c r="E16404" i="14"/>
  <c r="E16405" i="14"/>
  <c r="E16406" i="14"/>
  <c r="E16407" i="14"/>
  <c r="E16408" i="14"/>
  <c r="E16409" i="14"/>
  <c r="E16410" i="14"/>
  <c r="E16411" i="14"/>
  <c r="E16412" i="14"/>
  <c r="E16413" i="14"/>
  <c r="E16414" i="14"/>
  <c r="E16415" i="14"/>
  <c r="E16416" i="14"/>
  <c r="E16417" i="14"/>
  <c r="E16418" i="14"/>
  <c r="E16419" i="14"/>
  <c r="E16420" i="14"/>
  <c r="E16421" i="14"/>
  <c r="E16422" i="14"/>
  <c r="E16423" i="14"/>
  <c r="E16424" i="14"/>
  <c r="E16425" i="14"/>
  <c r="E16426" i="14"/>
  <c r="E16427" i="14"/>
  <c r="E16428" i="14"/>
  <c r="E16429" i="14"/>
  <c r="E16430" i="14"/>
  <c r="E16431" i="14"/>
  <c r="E16432" i="14"/>
  <c r="E16433" i="14"/>
  <c r="E16434" i="14"/>
  <c r="E16435" i="14"/>
  <c r="E16436" i="14"/>
  <c r="E16437" i="14"/>
  <c r="E16438" i="14"/>
  <c r="E16439" i="14"/>
  <c r="E16440" i="14"/>
  <c r="E16441" i="14"/>
  <c r="E16442" i="14"/>
  <c r="E16443" i="14"/>
  <c r="E16444" i="14"/>
  <c r="E16445" i="14"/>
  <c r="E16446" i="14"/>
  <c r="E16447" i="14"/>
  <c r="E16448" i="14"/>
  <c r="E16449" i="14"/>
  <c r="E16450" i="14"/>
  <c r="E16451" i="14"/>
  <c r="E16452" i="14"/>
  <c r="E16453" i="14"/>
  <c r="E16454" i="14"/>
  <c r="E16455" i="14"/>
  <c r="E16456" i="14"/>
  <c r="E16457" i="14"/>
  <c r="E16458" i="14"/>
  <c r="E16459" i="14"/>
  <c r="E16460" i="14"/>
  <c r="E16461" i="14"/>
  <c r="E16462" i="14"/>
  <c r="E16463" i="14"/>
  <c r="E16464" i="14"/>
  <c r="E16465" i="14"/>
  <c r="E16466" i="14"/>
  <c r="E16467" i="14"/>
  <c r="E16468" i="14"/>
  <c r="E16469" i="14"/>
  <c r="E16470" i="14"/>
  <c r="E16471" i="14"/>
  <c r="E16472" i="14"/>
  <c r="E16473" i="14"/>
  <c r="E16474" i="14"/>
  <c r="E16475" i="14"/>
  <c r="E16476" i="14"/>
  <c r="E16477" i="14"/>
  <c r="E16478" i="14"/>
  <c r="E16479" i="14"/>
  <c r="E16480" i="14"/>
  <c r="E16481" i="14"/>
  <c r="E16482" i="14"/>
  <c r="E16483" i="14"/>
  <c r="E16484" i="14"/>
  <c r="E16485" i="14"/>
  <c r="E16486" i="14"/>
  <c r="E16487" i="14"/>
  <c r="E16488" i="14"/>
  <c r="E16489" i="14"/>
  <c r="E16490" i="14"/>
  <c r="E16491" i="14"/>
  <c r="E16492" i="14"/>
  <c r="E16493" i="14"/>
  <c r="E16494" i="14"/>
  <c r="E16495" i="14"/>
  <c r="E16496" i="14"/>
  <c r="E16497" i="14"/>
  <c r="E16498" i="14"/>
  <c r="E16499" i="14"/>
  <c r="E16500" i="14"/>
  <c r="E16501" i="14"/>
  <c r="E16502" i="14"/>
  <c r="E16503" i="14"/>
  <c r="E16504" i="14"/>
  <c r="E16505" i="14"/>
  <c r="E16506" i="14"/>
  <c r="E16507" i="14"/>
  <c r="E16508" i="14"/>
  <c r="E16509" i="14"/>
  <c r="E16510" i="14"/>
  <c r="E16511" i="14"/>
  <c r="E16512" i="14"/>
  <c r="E16513" i="14"/>
  <c r="E16514" i="14"/>
  <c r="E16515" i="14"/>
  <c r="E16516" i="14"/>
  <c r="E16517" i="14"/>
  <c r="E16518" i="14"/>
  <c r="E16519" i="14"/>
  <c r="E16520" i="14"/>
  <c r="E16521" i="14"/>
  <c r="E16522" i="14"/>
  <c r="E16523" i="14"/>
  <c r="E16524" i="14"/>
  <c r="E16525" i="14"/>
  <c r="E16526" i="14"/>
  <c r="E16527" i="14"/>
  <c r="E16528" i="14"/>
  <c r="E16529" i="14"/>
  <c r="E16530" i="14"/>
  <c r="E16531" i="14"/>
  <c r="E16532" i="14"/>
  <c r="E16533" i="14"/>
  <c r="E16534" i="14"/>
  <c r="E16535" i="14"/>
  <c r="E16536" i="14"/>
  <c r="E16537" i="14"/>
  <c r="E16538" i="14"/>
  <c r="E16539" i="14"/>
  <c r="E16540" i="14"/>
  <c r="E16541" i="14"/>
  <c r="E16542" i="14"/>
  <c r="E16543" i="14"/>
  <c r="E16544" i="14"/>
  <c r="E16545" i="14"/>
  <c r="E16546" i="14"/>
  <c r="E16547" i="14"/>
  <c r="E16548" i="14"/>
  <c r="E16549" i="14"/>
  <c r="E16550" i="14"/>
  <c r="E16551" i="14"/>
  <c r="E16552" i="14"/>
  <c r="E16553" i="14"/>
  <c r="E16554" i="14"/>
  <c r="E16555" i="14"/>
  <c r="E16556" i="14"/>
  <c r="E16557" i="14"/>
  <c r="E16558" i="14"/>
  <c r="E16559" i="14"/>
  <c r="E16560" i="14"/>
  <c r="E16561" i="14"/>
  <c r="E16562" i="14"/>
  <c r="E16563" i="14"/>
  <c r="E16564" i="14"/>
  <c r="E16565" i="14"/>
  <c r="E16566" i="14"/>
  <c r="E16567" i="14"/>
  <c r="E16568" i="14"/>
  <c r="E16569" i="14"/>
  <c r="E16570" i="14"/>
  <c r="E16571" i="14"/>
  <c r="E16572" i="14"/>
  <c r="E16573" i="14"/>
  <c r="E16574" i="14"/>
  <c r="E16575" i="14"/>
  <c r="E16576" i="14"/>
  <c r="E16577" i="14"/>
  <c r="E16578" i="14"/>
  <c r="E16579" i="14"/>
  <c r="E16580" i="14"/>
  <c r="E16581" i="14"/>
  <c r="E16582" i="14"/>
  <c r="E16583" i="14"/>
  <c r="E16584" i="14"/>
  <c r="E16585" i="14"/>
  <c r="E16586" i="14"/>
  <c r="E16587" i="14"/>
  <c r="E16588" i="14"/>
  <c r="E16589" i="14"/>
  <c r="E16590" i="14"/>
  <c r="E16591" i="14"/>
  <c r="E16592" i="14"/>
  <c r="E16593" i="14"/>
  <c r="E16594" i="14"/>
  <c r="E16595" i="14"/>
  <c r="E16596" i="14"/>
  <c r="E16597" i="14"/>
  <c r="E16598" i="14"/>
  <c r="E16599" i="14"/>
  <c r="E16600" i="14"/>
  <c r="E16601" i="14"/>
  <c r="E16602" i="14"/>
  <c r="E16603" i="14"/>
  <c r="E16604" i="14"/>
  <c r="E16605" i="14"/>
  <c r="E16606" i="14"/>
  <c r="E16607" i="14"/>
  <c r="E16608" i="14"/>
  <c r="E16609" i="14"/>
  <c r="E16610" i="14"/>
  <c r="E16611" i="14"/>
  <c r="E16612" i="14"/>
  <c r="E16613" i="14"/>
  <c r="E16614" i="14"/>
  <c r="E16615" i="14"/>
  <c r="E16616" i="14"/>
  <c r="E16617" i="14"/>
  <c r="E16618" i="14"/>
  <c r="E16619" i="14"/>
  <c r="E16620" i="14"/>
  <c r="E16621" i="14"/>
  <c r="E16622" i="14"/>
  <c r="E16623" i="14"/>
  <c r="E16624" i="14"/>
  <c r="E16625" i="14"/>
  <c r="E16626" i="14"/>
  <c r="E16627" i="14"/>
  <c r="E16628" i="14"/>
  <c r="E16629" i="14"/>
  <c r="E16630" i="14"/>
  <c r="E16631" i="14"/>
  <c r="E16632" i="14"/>
  <c r="E16633" i="14"/>
  <c r="E16634" i="14"/>
  <c r="E16635" i="14"/>
  <c r="E16636" i="14"/>
  <c r="E16637" i="14"/>
  <c r="E16638" i="14"/>
  <c r="E16639" i="14"/>
  <c r="E16640" i="14"/>
  <c r="E16641" i="14"/>
  <c r="E16642" i="14"/>
  <c r="E16643" i="14"/>
  <c r="E16644" i="14"/>
  <c r="E16645" i="14"/>
  <c r="E16646" i="14"/>
  <c r="E16647" i="14"/>
  <c r="E16648" i="14"/>
  <c r="E16649" i="14"/>
  <c r="E16650" i="14"/>
  <c r="E16651" i="14"/>
  <c r="E16652" i="14"/>
  <c r="E16653" i="14"/>
  <c r="E16654" i="14"/>
  <c r="E16655" i="14"/>
  <c r="E16656" i="14"/>
  <c r="E16657" i="14"/>
  <c r="E16658" i="14"/>
  <c r="E16659" i="14"/>
  <c r="E16660" i="14"/>
  <c r="E16661" i="14"/>
  <c r="E16662" i="14"/>
  <c r="E16663" i="14"/>
  <c r="E16664" i="14"/>
  <c r="E16665" i="14"/>
  <c r="E16666" i="14"/>
  <c r="E16667" i="14"/>
  <c r="E16668" i="14"/>
  <c r="E16669" i="14"/>
  <c r="E16670" i="14"/>
  <c r="E16671" i="14"/>
  <c r="E16672" i="14"/>
  <c r="E16673" i="14"/>
  <c r="E16674" i="14"/>
  <c r="E16675" i="14"/>
  <c r="E16676" i="14"/>
  <c r="E16677" i="14"/>
  <c r="E16678" i="14"/>
  <c r="E16679" i="14"/>
  <c r="E16680" i="14"/>
  <c r="E16681" i="14"/>
  <c r="E16682" i="14"/>
  <c r="E16683" i="14"/>
  <c r="E16684" i="14"/>
  <c r="E16685" i="14"/>
  <c r="E16686" i="14"/>
  <c r="E16687" i="14"/>
  <c r="E16688" i="14"/>
  <c r="E16689" i="14"/>
  <c r="E16690" i="14"/>
  <c r="E16691" i="14"/>
  <c r="E16692" i="14"/>
  <c r="E16693" i="14"/>
  <c r="E16694" i="14"/>
  <c r="E16695" i="14"/>
  <c r="E16696" i="14"/>
  <c r="E16697" i="14"/>
  <c r="E16698" i="14"/>
  <c r="E16699" i="14"/>
  <c r="E16700" i="14"/>
  <c r="E16701" i="14"/>
  <c r="E16702" i="14"/>
  <c r="E16703" i="14"/>
  <c r="E16704" i="14"/>
  <c r="E16705" i="14"/>
  <c r="E16706" i="14"/>
  <c r="E16707" i="14"/>
  <c r="E16708" i="14"/>
  <c r="E16709" i="14"/>
  <c r="E16710" i="14"/>
  <c r="E16711" i="14"/>
  <c r="E16712" i="14"/>
  <c r="E16713" i="14"/>
  <c r="E16714" i="14"/>
  <c r="E16715" i="14"/>
  <c r="E16716" i="14"/>
  <c r="E16717" i="14"/>
  <c r="E16718" i="14"/>
  <c r="E16719" i="14"/>
  <c r="E16720" i="14"/>
  <c r="E16721" i="14"/>
  <c r="E16722" i="14"/>
  <c r="E16723" i="14"/>
  <c r="E16724" i="14"/>
  <c r="E16725" i="14"/>
  <c r="E16726" i="14"/>
  <c r="E16727" i="14"/>
  <c r="E16728" i="14"/>
  <c r="E16729" i="14"/>
  <c r="E16730" i="14"/>
  <c r="E16731" i="14"/>
  <c r="E16732" i="14"/>
  <c r="E16733" i="14"/>
  <c r="E16734" i="14"/>
  <c r="E16735" i="14"/>
  <c r="E16736" i="14"/>
  <c r="E16737" i="14"/>
  <c r="E16738" i="14"/>
  <c r="E16739" i="14"/>
  <c r="E16740" i="14"/>
  <c r="E16741" i="14"/>
  <c r="E16742" i="14"/>
  <c r="E16743" i="14"/>
  <c r="E16744" i="14"/>
  <c r="E16745" i="14"/>
  <c r="E16746" i="14"/>
  <c r="E16747" i="14"/>
  <c r="E16748" i="14"/>
  <c r="E16749" i="14"/>
  <c r="E16750" i="14"/>
  <c r="E16751" i="14"/>
  <c r="E16752" i="14"/>
  <c r="E16753" i="14"/>
  <c r="E16754" i="14"/>
  <c r="E16755" i="14"/>
  <c r="E16756" i="14"/>
  <c r="E16757" i="14"/>
  <c r="E16758" i="14"/>
  <c r="E16759" i="14"/>
  <c r="E16760" i="14"/>
  <c r="E16761" i="14"/>
  <c r="E16762" i="14"/>
  <c r="E16763" i="14"/>
  <c r="E16764" i="14"/>
  <c r="E16765" i="14"/>
  <c r="E16766" i="14"/>
  <c r="E16767" i="14"/>
  <c r="E16768" i="14"/>
  <c r="E16769" i="14"/>
  <c r="E16770" i="14"/>
  <c r="E16771" i="14"/>
  <c r="E16772" i="14"/>
  <c r="E16773" i="14"/>
  <c r="E16774" i="14"/>
  <c r="E16775" i="14"/>
  <c r="E16776" i="14"/>
  <c r="E16777" i="14"/>
  <c r="E16778" i="14"/>
  <c r="E16779" i="14"/>
  <c r="E16780" i="14"/>
  <c r="E16781" i="14"/>
  <c r="E16782" i="14"/>
  <c r="E16783" i="14"/>
  <c r="E16784" i="14"/>
  <c r="E16785" i="14"/>
  <c r="E16786" i="14"/>
  <c r="E16787" i="14"/>
  <c r="E16788" i="14"/>
  <c r="E16789" i="14"/>
  <c r="E16790" i="14"/>
  <c r="E16791" i="14"/>
  <c r="E16792" i="14"/>
  <c r="E16793" i="14"/>
  <c r="E16794" i="14"/>
  <c r="E16795" i="14"/>
  <c r="E16796" i="14"/>
  <c r="E16797" i="14"/>
  <c r="E16798" i="14"/>
  <c r="E16799" i="14"/>
  <c r="E16800" i="14"/>
  <c r="E16801" i="14"/>
  <c r="E16802" i="14"/>
  <c r="E16803" i="14"/>
  <c r="E16804" i="14"/>
  <c r="E16805" i="14"/>
  <c r="E16806" i="14"/>
  <c r="E16807" i="14"/>
  <c r="E16808" i="14"/>
  <c r="E16809" i="14"/>
  <c r="E16810" i="14"/>
  <c r="E16811" i="14"/>
  <c r="E16812" i="14"/>
  <c r="E16813" i="14"/>
  <c r="E16814" i="14"/>
  <c r="E16815" i="14"/>
  <c r="E16816" i="14"/>
  <c r="E16817" i="14"/>
  <c r="E16818" i="14"/>
  <c r="E16819" i="14"/>
  <c r="E16820" i="14"/>
  <c r="E16821" i="14"/>
  <c r="E16822" i="14"/>
  <c r="E16823" i="14"/>
  <c r="E16824" i="14"/>
  <c r="E16825" i="14"/>
  <c r="E16826" i="14"/>
  <c r="E16827" i="14"/>
  <c r="E16828" i="14"/>
  <c r="E16829" i="14"/>
  <c r="E16830" i="14"/>
  <c r="E16831" i="14"/>
  <c r="E16832" i="14"/>
  <c r="E16833" i="14"/>
  <c r="E16834" i="14"/>
  <c r="E16835" i="14"/>
  <c r="E16836" i="14"/>
  <c r="E16837" i="14"/>
  <c r="E16838" i="14"/>
  <c r="E16839" i="14"/>
  <c r="E16840" i="14"/>
  <c r="E16841" i="14"/>
  <c r="E16842" i="14"/>
  <c r="E16843" i="14"/>
  <c r="E16844" i="14"/>
  <c r="E16845" i="14"/>
  <c r="E16846" i="14"/>
  <c r="E16847" i="14"/>
  <c r="E16848" i="14"/>
  <c r="E16849" i="14"/>
  <c r="E16850" i="14"/>
  <c r="E16851" i="14"/>
  <c r="E16852" i="14"/>
  <c r="E16853" i="14"/>
  <c r="E16854" i="14"/>
  <c r="E16855" i="14"/>
  <c r="E16856" i="14"/>
  <c r="E16857" i="14"/>
  <c r="E16858" i="14"/>
  <c r="E16859" i="14"/>
  <c r="E16860" i="14"/>
  <c r="E16861" i="14"/>
  <c r="E16862" i="14"/>
  <c r="E16863" i="14"/>
  <c r="E16864" i="14"/>
  <c r="E16865" i="14"/>
  <c r="E16866" i="14"/>
  <c r="E16867" i="14"/>
  <c r="E16868" i="14"/>
  <c r="E16869" i="14"/>
  <c r="E16870" i="14"/>
  <c r="E16871" i="14"/>
  <c r="E16872" i="14"/>
  <c r="E16873" i="14"/>
  <c r="E16874" i="14"/>
  <c r="E16875" i="14"/>
  <c r="E16876" i="14"/>
  <c r="E16877" i="14"/>
  <c r="E16878" i="14"/>
  <c r="E16879" i="14"/>
  <c r="E16880" i="14"/>
  <c r="E16881" i="14"/>
  <c r="E16882" i="14"/>
  <c r="E16883" i="14"/>
  <c r="E16884" i="14"/>
  <c r="E16885" i="14"/>
  <c r="E16886" i="14"/>
  <c r="E16887" i="14"/>
  <c r="E16888" i="14"/>
  <c r="E16889" i="14"/>
  <c r="E16890" i="14"/>
  <c r="E16891" i="14"/>
  <c r="E16892" i="14"/>
  <c r="E16893" i="14"/>
  <c r="E16894" i="14"/>
  <c r="E16895" i="14"/>
  <c r="E16896" i="14"/>
  <c r="E16897" i="14"/>
  <c r="E16898" i="14"/>
  <c r="E16899" i="14"/>
  <c r="E16900" i="14"/>
  <c r="E16901" i="14"/>
  <c r="E16902" i="14"/>
  <c r="E16903" i="14"/>
  <c r="E16904" i="14"/>
  <c r="E16905" i="14"/>
  <c r="E16906" i="14"/>
  <c r="E16907" i="14"/>
  <c r="E16908" i="14"/>
  <c r="E16909" i="14"/>
  <c r="E16910" i="14"/>
  <c r="E16911" i="14"/>
  <c r="E16912" i="14"/>
  <c r="E16913" i="14"/>
  <c r="E16914" i="14"/>
  <c r="E16915" i="14"/>
  <c r="E16916" i="14"/>
  <c r="E16917" i="14"/>
  <c r="E16918" i="14"/>
  <c r="E16919" i="14"/>
  <c r="E16920" i="14"/>
  <c r="E16921" i="14"/>
  <c r="E16922" i="14"/>
  <c r="E16923" i="14"/>
  <c r="E16924" i="14"/>
  <c r="E16925" i="14"/>
  <c r="E16926" i="14"/>
  <c r="E16927" i="14"/>
  <c r="E16928" i="14"/>
  <c r="E16929" i="14"/>
  <c r="E16930" i="14"/>
  <c r="E16931" i="14"/>
  <c r="E16932" i="14"/>
  <c r="E16933" i="14"/>
  <c r="E16934" i="14"/>
  <c r="E16935" i="14"/>
  <c r="E16936" i="14"/>
  <c r="E16937" i="14"/>
  <c r="E16938" i="14"/>
  <c r="E16939" i="14"/>
  <c r="E16940" i="14"/>
  <c r="E16941" i="14"/>
  <c r="E16942" i="14"/>
  <c r="E16943" i="14"/>
  <c r="E16944" i="14"/>
  <c r="E16945" i="14"/>
  <c r="E16946" i="14"/>
  <c r="E16947" i="14"/>
  <c r="E16948" i="14"/>
  <c r="E16949" i="14"/>
  <c r="E16950" i="14"/>
  <c r="E16951" i="14"/>
  <c r="E16952" i="14"/>
  <c r="E16953" i="14"/>
  <c r="E16954" i="14"/>
  <c r="E16955" i="14"/>
  <c r="E16956" i="14"/>
  <c r="E16957" i="14"/>
  <c r="E16958" i="14"/>
  <c r="E16959" i="14"/>
  <c r="E16960" i="14"/>
  <c r="E16961" i="14"/>
  <c r="E16962" i="14"/>
  <c r="E16963" i="14"/>
  <c r="E16964" i="14"/>
  <c r="E16965" i="14"/>
  <c r="E16966" i="14"/>
  <c r="E16967" i="14"/>
  <c r="E16968" i="14"/>
  <c r="E16969" i="14"/>
  <c r="E16970" i="14"/>
  <c r="E16971" i="14"/>
  <c r="E16972" i="14"/>
  <c r="E16973" i="14"/>
  <c r="E16974" i="14"/>
  <c r="E16975" i="14"/>
  <c r="E16976" i="14"/>
  <c r="E16977" i="14"/>
  <c r="E16978" i="14"/>
  <c r="E16979" i="14"/>
  <c r="E16980" i="14"/>
  <c r="E16981" i="14"/>
  <c r="E16982" i="14"/>
  <c r="E16983" i="14"/>
  <c r="E16984" i="14"/>
  <c r="E16985" i="14"/>
  <c r="E16986" i="14"/>
  <c r="E16987" i="14"/>
  <c r="E16988" i="14"/>
  <c r="E16989" i="14"/>
  <c r="E16990" i="14"/>
  <c r="E16991" i="14"/>
  <c r="E16992" i="14"/>
  <c r="E16993" i="14"/>
  <c r="E16994" i="14"/>
  <c r="E16995" i="14"/>
  <c r="E16996" i="14"/>
  <c r="E16997" i="14"/>
  <c r="E16998" i="14"/>
  <c r="E16999" i="14"/>
  <c r="E17000" i="14"/>
  <c r="E17001" i="14"/>
  <c r="E17002" i="14"/>
  <c r="E17003" i="14"/>
  <c r="E17004" i="14"/>
  <c r="E17005" i="14"/>
  <c r="E17006" i="14"/>
  <c r="E17007" i="14"/>
  <c r="E17008" i="14"/>
  <c r="E17009" i="14"/>
  <c r="E17010" i="14"/>
  <c r="E17011" i="14"/>
  <c r="E17012" i="14"/>
  <c r="E17013" i="14"/>
  <c r="E17014" i="14"/>
  <c r="E17015" i="14"/>
  <c r="E17016" i="14"/>
  <c r="E17017" i="14"/>
  <c r="E17018" i="14"/>
  <c r="E17019" i="14"/>
  <c r="E17020" i="14"/>
  <c r="E17021" i="14"/>
  <c r="E17022" i="14"/>
  <c r="E17023" i="14"/>
  <c r="E17024" i="14"/>
  <c r="E17025" i="14"/>
  <c r="E17026" i="14"/>
  <c r="E17027" i="14"/>
  <c r="E17028" i="14"/>
  <c r="E17029" i="14"/>
  <c r="E17030" i="14"/>
  <c r="E17031" i="14"/>
  <c r="E17032" i="14"/>
  <c r="E17033" i="14"/>
  <c r="E17034" i="14"/>
  <c r="E17035" i="14"/>
  <c r="E17036" i="14"/>
  <c r="E17037" i="14"/>
  <c r="E17038" i="14"/>
  <c r="E17039" i="14"/>
  <c r="E17040" i="14"/>
  <c r="E17041" i="14"/>
  <c r="E17042" i="14"/>
  <c r="E17043" i="14"/>
  <c r="E17044" i="14"/>
  <c r="E17045" i="14"/>
  <c r="E17046" i="14"/>
  <c r="E17047" i="14"/>
  <c r="E17048" i="14"/>
  <c r="E17049" i="14"/>
  <c r="E17050" i="14"/>
  <c r="E17051" i="14"/>
  <c r="E17052" i="14"/>
  <c r="E17053" i="14"/>
  <c r="E17054" i="14"/>
  <c r="E17055" i="14"/>
  <c r="E17056" i="14"/>
  <c r="E17057" i="14"/>
  <c r="E17058" i="14"/>
  <c r="E17059" i="14"/>
  <c r="E17060" i="14"/>
  <c r="E17061" i="14"/>
  <c r="E17062" i="14"/>
  <c r="E17063" i="14"/>
  <c r="E17064" i="14"/>
  <c r="E17065" i="14"/>
  <c r="E17066" i="14"/>
  <c r="E17067" i="14"/>
  <c r="E17068" i="14"/>
  <c r="E17069" i="14"/>
  <c r="E17070" i="14"/>
  <c r="E17071" i="14"/>
  <c r="E17072" i="14"/>
  <c r="E17073" i="14"/>
  <c r="E17074" i="14"/>
  <c r="E17075" i="14"/>
  <c r="E17076" i="14"/>
  <c r="E17077" i="14"/>
  <c r="E17078" i="14"/>
  <c r="E17079" i="14"/>
  <c r="E17080" i="14"/>
  <c r="E17081" i="14"/>
  <c r="E17082" i="14"/>
  <c r="E17083" i="14"/>
  <c r="E17084" i="14"/>
  <c r="E17085" i="14"/>
  <c r="E17086" i="14"/>
  <c r="E17087" i="14"/>
  <c r="E17088" i="14"/>
  <c r="E17089" i="14"/>
  <c r="E17090" i="14"/>
  <c r="E17091" i="14"/>
  <c r="E17092" i="14"/>
  <c r="E17093" i="14"/>
  <c r="E17094" i="14"/>
  <c r="E17095" i="14"/>
  <c r="E17096" i="14"/>
  <c r="E17097" i="14"/>
  <c r="E17098" i="14"/>
  <c r="E17099" i="14"/>
  <c r="E17100" i="14"/>
  <c r="E17101" i="14"/>
  <c r="E17102" i="14"/>
  <c r="E17103" i="14"/>
  <c r="E17104" i="14"/>
  <c r="E17105" i="14"/>
  <c r="E17106" i="14"/>
  <c r="E17107" i="14"/>
  <c r="E17108" i="14"/>
  <c r="E17109" i="14"/>
  <c r="E17110" i="14"/>
  <c r="E17111" i="14"/>
  <c r="E17112" i="14"/>
  <c r="E17113" i="14"/>
  <c r="E17114" i="14"/>
  <c r="E17115" i="14"/>
  <c r="E17116" i="14"/>
  <c r="E17117" i="14"/>
  <c r="E17118" i="14"/>
  <c r="E17119" i="14"/>
  <c r="E17120" i="14"/>
  <c r="E17121" i="14"/>
  <c r="E17122" i="14"/>
  <c r="E17123" i="14"/>
  <c r="E17124" i="14"/>
  <c r="E17125" i="14"/>
  <c r="E17126" i="14"/>
  <c r="E17127" i="14"/>
  <c r="E17128" i="14"/>
  <c r="E17129" i="14"/>
  <c r="E17130" i="14"/>
  <c r="E17131" i="14"/>
  <c r="E17132" i="14"/>
  <c r="E17133" i="14"/>
  <c r="E17134" i="14"/>
  <c r="E17135" i="14"/>
  <c r="E17136" i="14"/>
  <c r="E17137" i="14"/>
  <c r="E17138" i="14"/>
  <c r="E17139" i="14"/>
  <c r="E17140" i="14"/>
  <c r="E17141" i="14"/>
  <c r="E17142" i="14"/>
  <c r="E17143" i="14"/>
  <c r="E17144" i="14"/>
  <c r="E17145" i="14"/>
  <c r="E17146" i="14"/>
  <c r="E17147" i="14"/>
  <c r="E17148" i="14"/>
  <c r="E17149" i="14"/>
  <c r="E17150" i="14"/>
  <c r="E17151" i="14"/>
  <c r="E17152" i="14"/>
  <c r="E17153" i="14"/>
  <c r="E17154" i="14"/>
  <c r="E17155" i="14"/>
  <c r="E17156" i="14"/>
  <c r="E17157" i="14"/>
  <c r="E17158" i="14"/>
  <c r="E17159" i="14"/>
  <c r="E17160" i="14"/>
  <c r="E17161" i="14"/>
  <c r="E17162" i="14"/>
  <c r="E17163" i="14"/>
  <c r="E17164" i="14"/>
  <c r="E17165" i="14"/>
  <c r="E17166" i="14"/>
  <c r="E17167" i="14"/>
  <c r="E17168" i="14"/>
  <c r="E17169" i="14"/>
  <c r="E17170" i="14"/>
  <c r="E17171" i="14"/>
  <c r="E17172" i="14"/>
  <c r="E17173" i="14"/>
  <c r="E17174" i="14"/>
  <c r="E17175" i="14"/>
  <c r="E17176" i="14"/>
  <c r="E17177" i="14"/>
  <c r="E17178" i="14"/>
  <c r="E17179" i="14"/>
  <c r="E17180" i="14"/>
  <c r="E17181" i="14"/>
  <c r="E17182" i="14"/>
  <c r="E17183" i="14"/>
  <c r="E17184" i="14"/>
  <c r="E17185" i="14"/>
  <c r="E17186" i="14"/>
  <c r="E17187" i="14"/>
  <c r="E17188" i="14"/>
  <c r="E17189" i="14"/>
  <c r="E17190" i="14"/>
  <c r="E17191" i="14"/>
  <c r="E17192" i="14"/>
  <c r="E17193" i="14"/>
  <c r="E17194" i="14"/>
  <c r="E17195" i="14"/>
  <c r="E17196" i="14"/>
  <c r="E17197" i="14"/>
  <c r="E17198" i="14"/>
  <c r="E17199" i="14"/>
  <c r="E17200" i="14"/>
  <c r="E17201" i="14"/>
  <c r="E17202" i="14"/>
  <c r="E17203" i="14"/>
  <c r="E17204" i="14"/>
  <c r="E17205" i="14"/>
  <c r="E17206" i="14"/>
  <c r="E17207" i="14"/>
  <c r="E17208" i="14"/>
  <c r="E17209" i="14"/>
  <c r="E17210" i="14"/>
  <c r="E17211" i="14"/>
  <c r="E17212" i="14"/>
  <c r="E17213" i="14"/>
  <c r="E17214" i="14"/>
  <c r="E17215" i="14"/>
  <c r="E17216" i="14"/>
  <c r="E17217" i="14"/>
  <c r="E17218" i="14"/>
  <c r="E17219" i="14"/>
  <c r="E17220" i="14"/>
  <c r="E17221" i="14"/>
  <c r="E17222" i="14"/>
  <c r="E17223" i="14"/>
  <c r="E17224" i="14"/>
  <c r="E17225" i="14"/>
  <c r="E17226" i="14"/>
  <c r="E17227" i="14"/>
  <c r="E17228" i="14"/>
  <c r="E17229" i="14"/>
  <c r="E17230" i="14"/>
  <c r="E17231" i="14"/>
  <c r="E17232" i="14"/>
  <c r="E17233" i="14"/>
  <c r="E17234" i="14"/>
  <c r="E17235" i="14"/>
  <c r="E17236" i="14"/>
  <c r="E17237" i="14"/>
  <c r="E17238" i="14"/>
  <c r="E17239" i="14"/>
  <c r="E17240" i="14"/>
  <c r="E17241" i="14"/>
  <c r="E17242" i="14"/>
  <c r="E17243" i="14"/>
  <c r="E17244" i="14"/>
  <c r="E17245" i="14"/>
  <c r="E17246" i="14"/>
  <c r="E17247" i="14"/>
  <c r="E17248" i="14"/>
  <c r="E17249" i="14"/>
  <c r="E17250" i="14"/>
  <c r="E17251" i="14"/>
  <c r="E17252" i="14"/>
  <c r="E17253" i="14"/>
  <c r="E17254" i="14"/>
  <c r="E17255" i="14"/>
  <c r="E17256" i="14"/>
  <c r="E17257" i="14"/>
  <c r="E17258" i="14"/>
  <c r="E17259" i="14"/>
  <c r="E17260" i="14"/>
  <c r="E17261" i="14"/>
  <c r="E17262" i="14"/>
  <c r="E17263" i="14"/>
  <c r="E17264" i="14"/>
  <c r="E17265" i="14"/>
  <c r="E17266" i="14"/>
  <c r="E17267" i="14"/>
  <c r="E17268" i="14"/>
  <c r="E17269" i="14"/>
  <c r="E17270" i="14"/>
  <c r="E17271" i="14"/>
  <c r="E17272" i="14"/>
  <c r="E17273" i="14"/>
  <c r="E17274" i="14"/>
  <c r="E17275" i="14"/>
  <c r="E17276" i="14"/>
  <c r="E17277" i="14"/>
  <c r="E17278" i="14"/>
  <c r="E17279" i="14"/>
  <c r="E17280" i="14"/>
  <c r="E17281" i="14"/>
  <c r="E17282" i="14"/>
  <c r="E17283" i="14"/>
  <c r="E17284" i="14"/>
  <c r="E17285" i="14"/>
  <c r="E17286" i="14"/>
  <c r="E17287" i="14"/>
  <c r="E17288" i="14"/>
  <c r="E17289" i="14"/>
  <c r="E17290" i="14"/>
  <c r="E17291" i="14"/>
  <c r="E17292" i="14"/>
  <c r="E17293" i="14"/>
  <c r="E17294" i="14"/>
  <c r="E17295" i="14"/>
  <c r="E17296" i="14"/>
  <c r="E17297" i="14"/>
  <c r="E17298" i="14"/>
  <c r="E17299" i="14"/>
  <c r="E17300" i="14"/>
  <c r="E17301" i="14"/>
  <c r="E17302" i="14"/>
  <c r="E17303" i="14"/>
  <c r="E17304" i="14"/>
  <c r="E17305" i="14"/>
  <c r="E17306" i="14"/>
  <c r="E17307" i="14"/>
  <c r="E17308" i="14"/>
  <c r="E17309" i="14"/>
  <c r="E17310" i="14"/>
  <c r="E17311" i="14"/>
  <c r="E17312" i="14"/>
  <c r="E17313" i="14"/>
  <c r="E17314" i="14"/>
  <c r="E17315" i="14"/>
  <c r="E17316" i="14"/>
  <c r="E17317" i="14"/>
  <c r="E17318" i="14"/>
  <c r="E17319" i="14"/>
  <c r="E17320" i="14"/>
  <c r="E17321" i="14"/>
  <c r="E17322" i="14"/>
  <c r="E17323" i="14"/>
  <c r="E17324" i="14"/>
  <c r="E17325" i="14"/>
  <c r="E17326" i="14"/>
  <c r="E17327" i="14"/>
  <c r="E17328" i="14"/>
  <c r="E17329" i="14"/>
  <c r="E17330" i="14"/>
  <c r="E17331" i="14"/>
  <c r="E17332" i="14"/>
  <c r="E17333" i="14"/>
  <c r="E17334" i="14"/>
  <c r="E17335" i="14"/>
  <c r="E17336" i="14"/>
  <c r="E17337" i="14"/>
  <c r="E17338" i="14"/>
  <c r="E17339" i="14"/>
  <c r="E17340" i="14"/>
  <c r="E17341" i="14"/>
  <c r="E17342" i="14"/>
  <c r="E17343" i="14"/>
  <c r="E17344" i="14"/>
  <c r="E17345" i="14"/>
  <c r="E17346" i="14"/>
  <c r="E17347" i="14"/>
  <c r="E17348" i="14"/>
  <c r="E17349" i="14"/>
  <c r="E17350" i="14"/>
  <c r="E17351" i="14"/>
  <c r="E17352" i="14"/>
  <c r="E17353" i="14"/>
  <c r="E17354" i="14"/>
  <c r="E17355" i="14"/>
  <c r="E17356" i="14"/>
  <c r="E17357" i="14"/>
  <c r="E17358" i="14"/>
  <c r="E17359" i="14"/>
  <c r="E17360" i="14"/>
  <c r="E17361" i="14"/>
  <c r="E17362" i="14"/>
  <c r="E17363" i="14"/>
  <c r="E17364" i="14"/>
  <c r="E17365" i="14"/>
  <c r="E17366" i="14"/>
  <c r="E17367" i="14"/>
  <c r="E17368" i="14"/>
  <c r="E17369" i="14"/>
  <c r="E17370" i="14"/>
  <c r="E17371" i="14"/>
  <c r="E17372" i="14"/>
  <c r="E17373" i="14"/>
  <c r="E17374" i="14"/>
  <c r="E17375" i="14"/>
  <c r="E17376" i="14"/>
  <c r="E17377" i="14"/>
  <c r="E17378" i="14"/>
  <c r="E17379" i="14"/>
  <c r="E17380" i="14"/>
  <c r="E17381" i="14"/>
  <c r="E17382" i="14"/>
  <c r="E17383" i="14"/>
  <c r="E17384" i="14"/>
  <c r="E17385" i="14"/>
  <c r="E17386" i="14"/>
  <c r="E17387" i="14"/>
  <c r="E17388" i="14"/>
  <c r="E17389" i="14"/>
  <c r="E17390" i="14"/>
  <c r="E17391" i="14"/>
  <c r="E17392" i="14"/>
  <c r="E17393" i="14"/>
  <c r="E17394" i="14"/>
  <c r="E17395" i="14"/>
  <c r="E17396" i="14"/>
  <c r="E17397" i="14"/>
  <c r="E17398" i="14"/>
  <c r="E17399" i="14"/>
  <c r="E17400" i="14"/>
  <c r="E17401" i="14"/>
  <c r="E17402" i="14"/>
  <c r="E17403" i="14"/>
  <c r="E17404" i="14"/>
  <c r="E17405" i="14"/>
  <c r="E17406" i="14"/>
  <c r="E17407" i="14"/>
  <c r="E17408" i="14"/>
  <c r="E17409" i="14"/>
  <c r="E17410" i="14"/>
  <c r="E17411" i="14"/>
  <c r="E17412" i="14"/>
  <c r="E17413" i="14"/>
  <c r="E17414" i="14"/>
  <c r="E17415" i="14"/>
  <c r="E17416" i="14"/>
  <c r="E17417" i="14"/>
  <c r="E17418" i="14"/>
  <c r="E17419" i="14"/>
  <c r="E17420" i="14"/>
  <c r="E17421" i="14"/>
  <c r="E17422" i="14"/>
  <c r="E17423" i="14"/>
  <c r="E17424" i="14"/>
  <c r="E17425" i="14"/>
  <c r="E17426" i="14"/>
  <c r="E17427" i="14"/>
  <c r="E17428" i="14"/>
  <c r="E17429" i="14"/>
  <c r="E17430" i="14"/>
  <c r="E17431" i="14"/>
  <c r="E17432" i="14"/>
  <c r="E17433" i="14"/>
  <c r="E17434" i="14"/>
  <c r="E17435" i="14"/>
  <c r="E17436" i="14"/>
  <c r="E17437" i="14"/>
  <c r="E17438" i="14"/>
  <c r="E17439" i="14"/>
  <c r="E17440" i="14"/>
  <c r="E17441" i="14"/>
  <c r="E17442" i="14"/>
  <c r="E17443" i="14"/>
  <c r="E17444" i="14"/>
  <c r="E17445" i="14"/>
  <c r="E17446" i="14"/>
  <c r="E17447" i="14"/>
  <c r="E17448" i="14"/>
  <c r="E17449" i="14"/>
  <c r="E17450" i="14"/>
  <c r="E17451" i="14"/>
  <c r="E17452" i="14"/>
  <c r="E17453" i="14"/>
  <c r="E17454" i="14"/>
  <c r="E17455" i="14"/>
  <c r="E17456" i="14"/>
  <c r="E17457" i="14"/>
  <c r="E17458" i="14"/>
  <c r="E17459" i="14"/>
  <c r="E17460" i="14"/>
  <c r="E17461" i="14"/>
  <c r="E17462" i="14"/>
  <c r="E17463" i="14"/>
  <c r="E17464" i="14"/>
  <c r="E17465" i="14"/>
  <c r="E17466" i="14"/>
  <c r="E17467" i="14"/>
  <c r="E17468" i="14"/>
  <c r="E17469" i="14"/>
  <c r="E17470" i="14"/>
  <c r="E17471" i="14"/>
  <c r="E17472" i="14"/>
  <c r="E17473" i="14"/>
  <c r="E17474" i="14"/>
  <c r="E17475" i="14"/>
  <c r="E17476" i="14"/>
  <c r="E17477" i="14"/>
  <c r="E17478" i="14"/>
  <c r="E17479" i="14"/>
  <c r="E17480" i="14"/>
  <c r="E17481" i="14"/>
  <c r="E17482" i="14"/>
  <c r="E17483" i="14"/>
  <c r="E17484" i="14"/>
  <c r="E17485" i="14"/>
  <c r="E17486" i="14"/>
  <c r="E17487" i="14"/>
  <c r="E17488" i="14"/>
  <c r="E17489" i="14"/>
  <c r="E17490" i="14"/>
  <c r="E17491" i="14"/>
  <c r="E17492" i="14"/>
  <c r="E17493" i="14"/>
  <c r="E17494" i="14"/>
  <c r="E17495" i="14"/>
  <c r="E17496" i="14"/>
  <c r="E17497" i="14"/>
  <c r="E17498" i="14"/>
  <c r="E17499" i="14"/>
  <c r="E17500" i="14"/>
  <c r="E17501" i="14"/>
  <c r="E17502" i="14"/>
  <c r="E17503" i="14"/>
  <c r="E17504" i="14"/>
  <c r="E17505" i="14"/>
  <c r="E17506" i="14"/>
  <c r="E17507" i="14"/>
  <c r="E17508" i="14"/>
  <c r="E17509" i="14"/>
  <c r="E17510" i="14"/>
  <c r="E17511" i="14"/>
  <c r="E17512" i="14"/>
  <c r="E17513" i="14"/>
  <c r="E17514" i="14"/>
  <c r="E17515" i="14"/>
  <c r="E17516" i="14"/>
  <c r="E17517" i="14"/>
  <c r="E17518" i="14"/>
  <c r="E17519" i="14"/>
  <c r="E17520" i="14"/>
  <c r="E17521" i="14"/>
  <c r="E17522" i="14"/>
  <c r="E17523" i="14"/>
  <c r="E17524" i="14"/>
  <c r="E17525" i="14"/>
  <c r="E17526" i="14"/>
  <c r="E17527" i="14"/>
  <c r="E17528" i="14"/>
  <c r="E17529" i="14"/>
  <c r="E17530" i="14"/>
  <c r="E17531" i="14"/>
  <c r="E17532" i="14"/>
  <c r="E17533" i="14"/>
  <c r="E17534" i="14"/>
  <c r="E17535" i="14"/>
  <c r="E17536" i="14"/>
  <c r="E17537" i="14"/>
  <c r="E17538" i="14"/>
  <c r="E17539" i="14"/>
  <c r="E17540" i="14"/>
  <c r="E17541" i="14"/>
  <c r="E17542" i="14"/>
  <c r="E17543" i="14"/>
  <c r="E17544" i="14"/>
  <c r="E17545" i="14"/>
  <c r="E17546" i="14"/>
  <c r="E17547" i="14"/>
  <c r="E17548" i="14"/>
  <c r="E17549" i="14"/>
  <c r="E17550" i="14"/>
  <c r="E17551" i="14"/>
  <c r="E17552" i="14"/>
  <c r="E17553" i="14"/>
  <c r="E17554" i="14"/>
  <c r="E17555" i="14"/>
  <c r="E17556" i="14"/>
  <c r="E17557" i="14"/>
  <c r="E17558" i="14"/>
  <c r="E17559" i="14"/>
  <c r="E17560" i="14"/>
  <c r="E17561" i="14"/>
  <c r="E17562" i="14"/>
  <c r="E17563" i="14"/>
  <c r="E17564" i="14"/>
  <c r="E17565" i="14"/>
  <c r="E17566" i="14"/>
  <c r="E17567" i="14"/>
  <c r="E17568" i="14"/>
  <c r="E17569" i="14"/>
  <c r="E17570" i="14"/>
  <c r="E17571" i="14"/>
  <c r="E17572" i="14"/>
  <c r="E17573" i="14"/>
  <c r="E17574" i="14"/>
  <c r="E17575" i="14"/>
  <c r="E17576" i="14"/>
  <c r="E17577" i="14"/>
  <c r="E17578" i="14"/>
  <c r="E17579" i="14"/>
  <c r="E17580" i="14"/>
  <c r="E17581" i="14"/>
  <c r="E17582" i="14"/>
  <c r="E17583" i="14"/>
  <c r="E17584" i="14"/>
  <c r="E17585" i="14"/>
  <c r="E17586" i="14"/>
  <c r="E17587" i="14"/>
  <c r="E17588" i="14"/>
  <c r="E17589" i="14"/>
  <c r="E17590" i="14"/>
  <c r="E17591" i="14"/>
  <c r="E17592" i="14"/>
  <c r="E17593" i="14"/>
  <c r="E17594" i="14"/>
  <c r="E17595" i="14"/>
  <c r="E17596" i="14"/>
  <c r="E17597" i="14"/>
  <c r="E17598" i="14"/>
  <c r="E17599" i="14"/>
  <c r="E17600" i="14"/>
  <c r="E17601" i="14"/>
  <c r="E17602" i="14"/>
  <c r="E17603" i="14"/>
  <c r="E17604" i="14"/>
  <c r="E17605" i="14"/>
  <c r="E17606" i="14"/>
  <c r="E17607" i="14"/>
  <c r="E17608" i="14"/>
  <c r="E17609" i="14"/>
  <c r="E17610" i="14"/>
  <c r="E17611" i="14"/>
  <c r="E17612" i="14"/>
  <c r="E17613" i="14"/>
  <c r="E17614" i="14"/>
  <c r="E17615" i="14"/>
  <c r="E17616" i="14"/>
  <c r="E17617" i="14"/>
  <c r="E17618" i="14"/>
  <c r="E17619" i="14"/>
  <c r="E17620" i="14"/>
  <c r="E17621" i="14"/>
  <c r="E17622" i="14"/>
  <c r="E17623" i="14"/>
  <c r="E17624" i="14"/>
  <c r="E17625" i="14"/>
  <c r="E17626" i="14"/>
  <c r="E17627" i="14"/>
  <c r="E17628" i="14"/>
  <c r="E17629" i="14"/>
  <c r="E17630" i="14"/>
  <c r="E17631" i="14"/>
  <c r="E17632" i="14"/>
  <c r="E17633" i="14"/>
  <c r="E17634" i="14"/>
  <c r="E17635" i="14"/>
  <c r="E17636" i="14"/>
  <c r="E17637" i="14"/>
  <c r="E17638" i="14"/>
  <c r="E17639" i="14"/>
  <c r="E17640" i="14"/>
  <c r="E17641" i="14"/>
  <c r="E17642" i="14"/>
  <c r="E17643" i="14"/>
  <c r="E17644" i="14"/>
  <c r="E17645" i="14"/>
  <c r="E17646" i="14"/>
  <c r="E17647" i="14"/>
  <c r="E17648" i="14"/>
  <c r="E17649" i="14"/>
  <c r="E17650" i="14"/>
  <c r="E17651" i="14"/>
  <c r="E17652" i="14"/>
  <c r="E17653" i="14"/>
  <c r="E17654" i="14"/>
  <c r="E17655" i="14"/>
  <c r="E17656" i="14"/>
  <c r="E17657" i="14"/>
  <c r="E17658" i="14"/>
  <c r="E17659" i="14"/>
  <c r="E17660" i="14"/>
  <c r="E17661" i="14"/>
  <c r="E17662" i="14"/>
  <c r="E17663" i="14"/>
  <c r="E17664" i="14"/>
  <c r="E17665" i="14"/>
  <c r="E17666" i="14"/>
  <c r="E17667" i="14"/>
  <c r="E17668" i="14"/>
  <c r="E17669" i="14"/>
  <c r="E17670" i="14"/>
  <c r="E17671" i="14"/>
  <c r="E17672" i="14"/>
  <c r="E17673" i="14"/>
  <c r="E17674" i="14"/>
  <c r="E17675" i="14"/>
  <c r="E17676" i="14"/>
  <c r="E17677" i="14"/>
  <c r="E17678" i="14"/>
  <c r="E17679" i="14"/>
  <c r="E17680" i="14"/>
  <c r="E17681" i="14"/>
  <c r="E17682" i="14"/>
  <c r="E17683" i="14"/>
  <c r="E17684" i="14"/>
  <c r="E17685" i="14"/>
  <c r="E17686" i="14"/>
  <c r="E17687" i="14"/>
  <c r="E17688" i="14"/>
  <c r="E17689" i="14"/>
  <c r="E17690" i="14"/>
  <c r="E17691" i="14"/>
  <c r="E17692" i="14"/>
  <c r="E17693" i="14"/>
  <c r="E17694" i="14"/>
  <c r="E17695" i="14"/>
  <c r="E17696" i="14"/>
  <c r="E17697" i="14"/>
  <c r="E17698" i="14"/>
  <c r="E17699" i="14"/>
  <c r="E17700" i="14"/>
  <c r="E17701" i="14"/>
  <c r="E17702" i="14"/>
  <c r="E17703" i="14"/>
  <c r="E17704" i="14"/>
  <c r="E17705" i="14"/>
  <c r="E17706" i="14"/>
  <c r="E17707" i="14"/>
  <c r="E17708" i="14"/>
  <c r="E17709" i="14"/>
  <c r="E17710" i="14"/>
  <c r="E17711" i="14"/>
  <c r="E17712" i="14"/>
  <c r="E17713" i="14"/>
  <c r="E17714" i="14"/>
  <c r="E17715" i="14"/>
  <c r="E17716" i="14"/>
  <c r="E17717" i="14"/>
  <c r="E17718" i="14"/>
  <c r="E17719" i="14"/>
  <c r="E17720" i="14"/>
  <c r="E17721" i="14"/>
  <c r="E17722" i="14"/>
  <c r="E17723" i="14"/>
  <c r="E17724" i="14"/>
  <c r="E17725" i="14"/>
  <c r="E17726" i="14"/>
  <c r="E17727" i="14"/>
  <c r="E17728" i="14"/>
  <c r="E17729" i="14"/>
  <c r="E17730" i="14"/>
  <c r="E17731" i="14"/>
  <c r="E17732" i="14"/>
  <c r="E17733" i="14"/>
  <c r="E17734" i="14"/>
  <c r="E17735" i="14"/>
  <c r="E17736" i="14"/>
  <c r="E17737" i="14"/>
  <c r="E17738" i="14"/>
  <c r="E17739" i="14"/>
  <c r="E17740" i="14"/>
  <c r="E17741" i="14"/>
  <c r="E17742" i="14"/>
  <c r="E17743" i="14"/>
  <c r="E17744" i="14"/>
  <c r="E17745" i="14"/>
  <c r="E17746" i="14"/>
  <c r="E17747" i="14"/>
  <c r="E17748" i="14"/>
  <c r="E17749" i="14"/>
  <c r="E17750" i="14"/>
  <c r="E17751" i="14"/>
  <c r="E17752" i="14"/>
  <c r="E17753" i="14"/>
  <c r="E17754" i="14"/>
  <c r="E17755" i="14"/>
  <c r="E17756" i="14"/>
  <c r="E17757" i="14"/>
  <c r="E17758" i="14"/>
  <c r="E17759" i="14"/>
  <c r="E17760" i="14"/>
  <c r="E17761" i="14"/>
  <c r="E17762" i="14"/>
  <c r="E17763" i="14"/>
  <c r="E17764" i="14"/>
  <c r="E17765" i="14"/>
  <c r="E17766" i="14"/>
  <c r="E17767" i="14"/>
  <c r="E17768" i="14"/>
  <c r="E17769" i="14"/>
  <c r="E17770" i="14"/>
  <c r="E17771" i="14"/>
  <c r="E17772" i="14"/>
  <c r="E17773" i="14"/>
  <c r="E17774" i="14"/>
  <c r="E17775" i="14"/>
  <c r="E17776" i="14"/>
  <c r="E17777" i="14"/>
  <c r="E17778" i="14"/>
  <c r="E17779" i="14"/>
  <c r="E17780" i="14"/>
  <c r="E17781" i="14"/>
  <c r="E17782" i="14"/>
  <c r="E17783" i="14"/>
  <c r="E17784" i="14"/>
  <c r="E17785" i="14"/>
  <c r="E17786" i="14"/>
  <c r="E17787" i="14"/>
  <c r="E17788" i="14"/>
  <c r="E17789" i="14"/>
  <c r="E17790" i="14"/>
  <c r="E17791" i="14"/>
  <c r="E17792" i="14"/>
  <c r="E17793" i="14"/>
  <c r="E17794" i="14"/>
  <c r="E17795" i="14"/>
  <c r="E17796" i="14"/>
  <c r="E17797" i="14"/>
  <c r="E17798" i="14"/>
  <c r="E17799" i="14"/>
  <c r="E17800" i="14"/>
  <c r="E17801" i="14"/>
  <c r="E17802" i="14"/>
  <c r="E17803" i="14"/>
  <c r="E17804" i="14"/>
  <c r="E17805" i="14"/>
  <c r="E17806" i="14"/>
  <c r="E17807" i="14"/>
  <c r="E17808" i="14"/>
  <c r="E17809" i="14"/>
  <c r="E17810" i="14"/>
  <c r="E17811" i="14"/>
  <c r="E17812" i="14"/>
  <c r="E17813" i="14"/>
  <c r="E17814" i="14"/>
  <c r="E17815" i="14"/>
  <c r="E17816" i="14"/>
  <c r="E17817" i="14"/>
  <c r="E17818" i="14"/>
  <c r="E17819" i="14"/>
  <c r="E17820" i="14"/>
  <c r="E17821" i="14"/>
  <c r="E17822" i="14"/>
  <c r="E17823" i="14"/>
  <c r="E17824" i="14"/>
  <c r="E17825" i="14"/>
  <c r="E17826" i="14"/>
  <c r="E17827" i="14"/>
  <c r="E17828" i="14"/>
  <c r="E17829" i="14"/>
  <c r="E17830" i="14"/>
  <c r="E17831" i="14"/>
  <c r="E17832" i="14"/>
  <c r="E17833" i="14"/>
  <c r="E17834" i="14"/>
  <c r="E17835" i="14"/>
  <c r="E17836" i="14"/>
  <c r="E17837" i="14"/>
  <c r="E17838" i="14"/>
  <c r="E17839" i="14"/>
  <c r="E17840" i="14"/>
  <c r="E17841" i="14"/>
  <c r="E17842" i="14"/>
  <c r="E17843" i="14"/>
  <c r="E17844" i="14"/>
  <c r="E17845" i="14"/>
  <c r="E17846" i="14"/>
  <c r="E17847" i="14"/>
  <c r="E17848" i="14"/>
  <c r="E17849" i="14"/>
  <c r="E17850" i="14"/>
  <c r="E17851" i="14"/>
  <c r="E17852" i="14"/>
  <c r="E17853" i="14"/>
  <c r="E17854" i="14"/>
  <c r="E17855" i="14"/>
  <c r="E17856" i="14"/>
  <c r="E17857" i="14"/>
  <c r="E17858" i="14"/>
  <c r="E17859" i="14"/>
  <c r="E17860" i="14"/>
  <c r="E17861" i="14"/>
  <c r="E17862" i="14"/>
  <c r="E17863" i="14"/>
  <c r="E17864" i="14"/>
  <c r="E17865" i="14"/>
  <c r="E17866" i="14"/>
  <c r="E17867" i="14"/>
  <c r="E17868" i="14"/>
  <c r="E17869" i="14"/>
  <c r="E17870" i="14"/>
  <c r="E17871" i="14"/>
  <c r="E17872" i="14"/>
  <c r="E17873" i="14"/>
  <c r="E17874" i="14"/>
  <c r="E17875" i="14"/>
  <c r="E17876" i="14"/>
  <c r="E17877" i="14"/>
  <c r="E17878" i="14"/>
  <c r="E17879" i="14"/>
  <c r="E17880" i="14"/>
  <c r="E17881" i="14"/>
  <c r="E17882" i="14"/>
  <c r="E17883" i="14"/>
  <c r="E17884" i="14"/>
  <c r="E17885" i="14"/>
  <c r="E17886" i="14"/>
  <c r="E17887" i="14"/>
  <c r="E17888" i="14"/>
  <c r="E17889" i="14"/>
  <c r="E17890" i="14"/>
  <c r="E17891" i="14"/>
  <c r="E17892" i="14"/>
  <c r="E17893" i="14"/>
  <c r="E17894" i="14"/>
  <c r="E17895" i="14"/>
  <c r="E17896" i="14"/>
  <c r="E17897" i="14"/>
  <c r="E17898" i="14"/>
  <c r="E17899" i="14"/>
  <c r="E17900" i="14"/>
  <c r="E17901" i="14"/>
  <c r="E17902" i="14"/>
  <c r="E17903" i="14"/>
  <c r="E17904" i="14"/>
  <c r="E17905" i="14"/>
  <c r="E17906" i="14"/>
  <c r="E17907" i="14"/>
  <c r="E17908" i="14"/>
  <c r="E17909" i="14"/>
  <c r="E17910" i="14"/>
  <c r="E17911" i="14"/>
  <c r="E17912" i="14"/>
  <c r="E17913" i="14"/>
  <c r="E17914" i="14"/>
  <c r="E17915" i="14"/>
  <c r="E17916" i="14"/>
  <c r="E17917" i="14"/>
  <c r="E17918" i="14"/>
  <c r="E17919" i="14"/>
  <c r="E17920" i="14"/>
  <c r="E17921" i="14"/>
  <c r="E17922" i="14"/>
  <c r="E17923" i="14"/>
  <c r="E17924" i="14"/>
  <c r="E17925" i="14"/>
  <c r="E17926" i="14"/>
  <c r="E17927" i="14"/>
  <c r="E17928" i="14"/>
  <c r="E17929" i="14"/>
  <c r="E17930" i="14"/>
  <c r="E17931" i="14"/>
  <c r="E17932" i="14"/>
  <c r="E17933" i="14"/>
  <c r="E17934" i="14"/>
  <c r="E17935" i="14"/>
  <c r="E17936" i="14"/>
  <c r="E17937" i="14"/>
  <c r="E17938" i="14"/>
  <c r="E17939" i="14"/>
  <c r="E17940" i="14"/>
  <c r="E17941" i="14"/>
  <c r="E17942" i="14"/>
  <c r="E17943" i="14"/>
  <c r="E17944" i="14"/>
  <c r="E17945" i="14"/>
  <c r="E17946" i="14"/>
  <c r="E17947" i="14"/>
  <c r="E17948" i="14"/>
  <c r="E17949" i="14"/>
  <c r="E17950" i="14"/>
  <c r="E17951" i="14"/>
  <c r="E17952" i="14"/>
  <c r="E17953" i="14"/>
  <c r="E17954" i="14"/>
  <c r="E17955" i="14"/>
  <c r="E17956" i="14"/>
  <c r="E17957" i="14"/>
  <c r="E17958" i="14"/>
  <c r="E17959" i="14"/>
  <c r="E17960" i="14"/>
  <c r="E17961" i="14"/>
  <c r="E17962" i="14"/>
  <c r="E17963" i="14"/>
  <c r="E17964" i="14"/>
  <c r="E17965" i="14"/>
  <c r="E17966" i="14"/>
  <c r="E17967" i="14"/>
  <c r="E17968" i="14"/>
  <c r="E17969" i="14"/>
  <c r="E17970" i="14"/>
  <c r="E17971" i="14"/>
  <c r="E17972" i="14"/>
  <c r="E17973" i="14"/>
  <c r="E17974" i="14"/>
  <c r="E17975" i="14"/>
  <c r="E17976" i="14"/>
  <c r="E17977" i="14"/>
  <c r="E17978" i="14"/>
  <c r="E17979" i="14"/>
  <c r="E17980" i="14"/>
  <c r="E17981" i="14"/>
  <c r="E17982" i="14"/>
  <c r="E17983" i="14"/>
  <c r="E17984" i="14"/>
  <c r="E17985" i="14"/>
  <c r="E17986" i="14"/>
  <c r="E17987" i="14"/>
  <c r="E17988" i="14"/>
  <c r="E17989" i="14"/>
  <c r="E17990" i="14"/>
  <c r="E17991" i="14"/>
  <c r="E17992" i="14"/>
  <c r="E17993" i="14"/>
  <c r="E17994" i="14"/>
  <c r="E17995" i="14"/>
  <c r="E17996" i="14"/>
  <c r="E17997" i="14"/>
  <c r="E17998" i="14"/>
  <c r="E17999" i="14"/>
  <c r="E18000" i="14"/>
  <c r="E18001" i="14"/>
  <c r="E18002" i="14"/>
  <c r="E18003" i="14"/>
  <c r="E18004" i="14"/>
  <c r="E18005" i="14"/>
  <c r="E18006" i="14"/>
  <c r="E18007" i="14"/>
  <c r="E18008" i="14"/>
  <c r="E18009" i="14"/>
  <c r="E18010" i="14"/>
  <c r="E18011" i="14"/>
  <c r="E18012" i="14"/>
  <c r="E18013" i="14"/>
  <c r="E18014" i="14"/>
  <c r="E18015" i="14"/>
  <c r="E18016" i="14"/>
  <c r="E18017" i="14"/>
  <c r="E18018" i="14"/>
  <c r="E18019" i="14"/>
  <c r="E18020" i="14"/>
  <c r="E18021" i="14"/>
  <c r="E18022" i="14"/>
  <c r="E18023" i="14"/>
  <c r="E18024" i="14"/>
  <c r="E18025" i="14"/>
  <c r="E18026" i="14"/>
  <c r="E18027" i="14"/>
  <c r="E18028" i="14"/>
  <c r="E18029" i="14"/>
  <c r="E18030" i="14"/>
  <c r="E18031" i="14"/>
  <c r="E18032" i="14"/>
  <c r="E18033" i="14"/>
  <c r="E18034" i="14"/>
  <c r="E18035" i="14"/>
  <c r="E18036" i="14"/>
  <c r="E18037" i="14"/>
  <c r="E18038" i="14"/>
  <c r="E18039" i="14"/>
  <c r="E18040" i="14"/>
  <c r="E18041" i="14"/>
  <c r="E18042" i="14"/>
  <c r="E18043" i="14"/>
  <c r="E18044" i="14"/>
  <c r="E18045" i="14"/>
  <c r="E18046" i="14"/>
  <c r="E18047" i="14"/>
  <c r="E18048" i="14"/>
  <c r="E18049" i="14"/>
  <c r="E18050" i="14"/>
  <c r="E18051" i="14"/>
  <c r="E18052" i="14"/>
  <c r="E18053" i="14"/>
  <c r="E18054" i="14"/>
  <c r="E18055" i="14"/>
  <c r="E18056" i="14"/>
  <c r="E18057" i="14"/>
  <c r="E18058" i="14"/>
  <c r="E18059" i="14"/>
  <c r="E18060" i="14"/>
  <c r="E18061" i="14"/>
  <c r="E18062" i="14"/>
  <c r="E18063" i="14"/>
  <c r="E18064" i="14"/>
  <c r="E18065" i="14"/>
  <c r="E18066" i="14"/>
  <c r="E18067" i="14"/>
  <c r="E18068" i="14"/>
  <c r="E18069" i="14"/>
  <c r="E18070" i="14"/>
  <c r="E18071" i="14"/>
  <c r="E18072" i="14"/>
  <c r="E18073" i="14"/>
  <c r="E18074" i="14"/>
  <c r="E18075" i="14"/>
  <c r="E18076" i="14"/>
  <c r="E18077" i="14"/>
  <c r="E18078" i="14"/>
  <c r="E18079" i="14"/>
  <c r="E18080" i="14"/>
  <c r="E18081" i="14"/>
  <c r="E18082" i="14"/>
  <c r="E18083" i="14"/>
  <c r="E18084" i="14"/>
  <c r="E18085" i="14"/>
  <c r="E18086" i="14"/>
  <c r="E18087" i="14"/>
  <c r="E18088" i="14"/>
  <c r="E18089" i="14"/>
  <c r="E18090" i="14"/>
  <c r="E18091" i="14"/>
  <c r="E18092" i="14"/>
  <c r="E18093" i="14"/>
  <c r="E18094" i="14"/>
  <c r="E18095" i="14"/>
  <c r="E18096" i="14"/>
  <c r="E18097" i="14"/>
  <c r="E18098" i="14"/>
  <c r="E18099" i="14"/>
  <c r="E18100" i="14"/>
  <c r="E18101" i="14"/>
  <c r="E18102" i="14"/>
  <c r="E18103" i="14"/>
  <c r="E18104" i="14"/>
  <c r="E18105" i="14"/>
  <c r="E18106" i="14"/>
  <c r="E18107" i="14"/>
  <c r="E18108" i="14"/>
  <c r="E18109" i="14"/>
  <c r="E18110" i="14"/>
  <c r="E18111" i="14"/>
  <c r="E18112" i="14"/>
  <c r="E18113" i="14"/>
  <c r="E18114" i="14"/>
  <c r="E18115" i="14"/>
  <c r="E18116" i="14"/>
  <c r="E18117" i="14"/>
  <c r="E18118" i="14"/>
  <c r="E18119" i="14"/>
  <c r="E18120" i="14"/>
  <c r="E18121" i="14"/>
  <c r="E18122" i="14"/>
  <c r="E18123" i="14"/>
  <c r="E18124" i="14"/>
  <c r="E18125" i="14"/>
  <c r="E18126" i="14"/>
  <c r="E18127" i="14"/>
  <c r="E18128" i="14"/>
  <c r="E18129" i="14"/>
  <c r="E18130" i="14"/>
  <c r="E18131" i="14"/>
  <c r="E18132" i="14"/>
  <c r="E18133" i="14"/>
  <c r="E18134" i="14"/>
  <c r="E18135" i="14"/>
  <c r="E18136" i="14"/>
  <c r="E18137" i="14"/>
  <c r="E18138" i="14"/>
  <c r="E18139" i="14"/>
  <c r="E18140" i="14"/>
  <c r="E18141" i="14"/>
  <c r="E18142" i="14"/>
  <c r="E18143" i="14"/>
  <c r="E18144" i="14"/>
  <c r="E18145" i="14"/>
  <c r="E18146" i="14"/>
  <c r="E18147" i="14"/>
  <c r="E18148" i="14"/>
  <c r="E18149" i="14"/>
  <c r="E18150" i="14"/>
  <c r="E18151" i="14"/>
  <c r="E18152" i="14"/>
  <c r="E18153" i="14"/>
  <c r="E18154" i="14"/>
  <c r="E18155" i="14"/>
  <c r="E18156" i="14"/>
  <c r="E18157" i="14"/>
  <c r="E18158" i="14"/>
  <c r="E18159" i="14"/>
  <c r="E18160" i="14"/>
  <c r="E18161" i="14"/>
  <c r="E18162" i="14"/>
  <c r="E18163" i="14"/>
  <c r="E18164" i="14"/>
  <c r="E18165" i="14"/>
  <c r="E18166" i="14"/>
  <c r="E18167" i="14"/>
  <c r="E18168" i="14"/>
  <c r="E18169" i="14"/>
  <c r="E18170" i="14"/>
  <c r="E18171" i="14"/>
  <c r="E18172" i="14"/>
  <c r="E18173" i="14"/>
  <c r="E18174" i="14"/>
  <c r="E18175" i="14"/>
  <c r="E18176" i="14"/>
  <c r="E18177" i="14"/>
  <c r="E18178" i="14"/>
  <c r="E18179" i="14"/>
  <c r="E18180" i="14"/>
  <c r="E18181" i="14"/>
  <c r="E18182" i="14"/>
  <c r="E18183" i="14"/>
  <c r="E18184" i="14"/>
  <c r="E18185" i="14"/>
  <c r="E18186" i="14"/>
  <c r="E18187" i="14"/>
  <c r="E18188" i="14"/>
  <c r="E18189" i="14"/>
  <c r="E18190" i="14"/>
  <c r="E18191" i="14"/>
  <c r="E18192" i="14"/>
  <c r="E18193" i="14"/>
  <c r="E18194" i="14"/>
  <c r="E18195" i="14"/>
  <c r="E18196" i="14"/>
  <c r="E18197" i="14"/>
  <c r="E18198" i="14"/>
  <c r="E18199" i="14"/>
  <c r="E18200" i="14"/>
  <c r="E18201" i="14"/>
  <c r="E18202" i="14"/>
  <c r="E18203" i="14"/>
  <c r="E18204" i="14"/>
  <c r="E18205" i="14"/>
  <c r="E18206" i="14"/>
  <c r="E18207" i="14"/>
  <c r="E18208" i="14"/>
  <c r="E18209" i="14"/>
  <c r="E18210" i="14"/>
  <c r="E18211" i="14"/>
  <c r="E18212" i="14"/>
  <c r="E18213" i="14"/>
  <c r="E18214" i="14"/>
  <c r="E18215" i="14"/>
  <c r="E18216" i="14"/>
  <c r="E18217" i="14"/>
  <c r="E18218" i="14"/>
  <c r="E18219" i="14"/>
  <c r="E18220" i="14"/>
  <c r="E18221" i="14"/>
  <c r="E18222" i="14"/>
  <c r="E18223" i="14"/>
  <c r="E18224" i="14"/>
  <c r="E18225" i="14"/>
  <c r="E18226" i="14"/>
  <c r="E18227" i="14"/>
  <c r="E18228" i="14"/>
  <c r="E18229" i="14"/>
  <c r="E18230" i="14"/>
  <c r="E18231" i="14"/>
  <c r="E18232" i="14"/>
  <c r="E18233" i="14"/>
  <c r="E18234" i="14"/>
  <c r="E18235" i="14"/>
  <c r="E18236" i="14"/>
  <c r="E18237" i="14"/>
  <c r="E18238" i="14"/>
  <c r="E18239" i="14"/>
  <c r="E18240" i="14"/>
  <c r="E18241" i="14"/>
  <c r="E18242" i="14"/>
  <c r="E18243" i="14"/>
  <c r="E18244" i="14"/>
  <c r="E18245" i="14"/>
  <c r="E18246" i="14"/>
  <c r="E18247" i="14"/>
  <c r="E18248" i="14"/>
  <c r="E18249" i="14"/>
  <c r="E18250" i="14"/>
  <c r="E18251" i="14"/>
  <c r="E18252" i="14"/>
  <c r="E18253" i="14"/>
  <c r="E18254" i="14"/>
  <c r="E18255" i="14"/>
  <c r="E18256" i="14"/>
  <c r="E18257" i="14"/>
  <c r="E18258" i="14"/>
  <c r="E18259" i="14"/>
  <c r="E18260" i="14"/>
  <c r="E18261" i="14"/>
  <c r="E18262" i="14"/>
  <c r="E18263" i="14"/>
  <c r="E18264" i="14"/>
  <c r="E18265" i="14"/>
  <c r="E18266" i="14"/>
  <c r="E18267" i="14"/>
  <c r="E18268" i="14"/>
  <c r="E18269" i="14"/>
  <c r="E18270" i="14"/>
  <c r="E18271" i="14"/>
  <c r="E18272" i="14"/>
  <c r="E18273" i="14"/>
  <c r="E18274" i="14"/>
  <c r="E18275" i="14"/>
  <c r="E18276" i="14"/>
  <c r="E18277" i="14"/>
  <c r="E18278" i="14"/>
  <c r="E18279" i="14"/>
  <c r="E18280" i="14"/>
  <c r="E18281" i="14"/>
  <c r="E18282" i="14"/>
  <c r="E18283" i="14"/>
  <c r="E18284" i="14"/>
  <c r="E18285" i="14"/>
  <c r="E18286" i="14"/>
  <c r="E18287" i="14"/>
  <c r="E18288" i="14"/>
  <c r="E18289" i="14"/>
  <c r="E18290" i="14"/>
  <c r="E18291" i="14"/>
  <c r="E18292" i="14"/>
  <c r="E18293" i="14"/>
  <c r="E18294" i="14"/>
  <c r="E18295" i="14"/>
  <c r="E18296" i="14"/>
  <c r="E18297" i="14"/>
  <c r="E18298" i="14"/>
  <c r="E18299" i="14"/>
  <c r="E18300" i="14"/>
  <c r="E18301" i="14"/>
  <c r="E18302" i="14"/>
  <c r="E18303" i="14"/>
  <c r="E18304" i="14"/>
  <c r="E18305" i="14"/>
  <c r="E18306" i="14"/>
  <c r="E18307" i="14"/>
  <c r="E18308" i="14"/>
  <c r="E18309" i="14"/>
  <c r="E18310" i="14"/>
  <c r="E18311" i="14"/>
  <c r="E18312" i="14"/>
  <c r="E18313" i="14"/>
  <c r="E18314" i="14"/>
  <c r="E18315" i="14"/>
  <c r="E18316" i="14"/>
  <c r="E18317" i="14"/>
  <c r="E18318" i="14"/>
  <c r="E18319" i="14"/>
  <c r="E18320" i="14"/>
  <c r="E18321" i="14"/>
  <c r="E18322" i="14"/>
  <c r="E18323" i="14"/>
  <c r="E18324" i="14"/>
  <c r="E18325" i="14"/>
  <c r="E18326" i="14"/>
  <c r="E18327" i="14"/>
  <c r="E18328" i="14"/>
  <c r="E18329" i="14"/>
  <c r="E18330" i="14"/>
  <c r="E18331" i="14"/>
  <c r="E18332" i="14"/>
  <c r="E18333" i="14"/>
  <c r="E18334" i="14"/>
  <c r="E18335" i="14"/>
  <c r="E18336" i="14"/>
  <c r="E18337" i="14"/>
  <c r="E18338" i="14"/>
  <c r="E18339" i="14"/>
  <c r="E18340" i="14"/>
  <c r="E18341" i="14"/>
  <c r="E18342" i="14"/>
  <c r="E18343" i="14"/>
  <c r="E18344" i="14"/>
  <c r="E18345" i="14"/>
  <c r="E18346" i="14"/>
  <c r="E18347" i="14"/>
  <c r="E18348" i="14"/>
  <c r="E18349" i="14"/>
  <c r="E18350" i="14"/>
  <c r="E18351" i="14"/>
  <c r="E18352" i="14"/>
  <c r="E18353" i="14"/>
  <c r="E18354" i="14"/>
  <c r="E18355" i="14"/>
  <c r="E18356" i="14"/>
  <c r="E18357" i="14"/>
  <c r="E18358" i="14"/>
  <c r="E18359" i="14"/>
  <c r="E18360" i="14"/>
  <c r="E18361" i="14"/>
  <c r="E18362" i="14"/>
  <c r="E18363" i="14"/>
  <c r="E18364" i="14"/>
  <c r="E18365" i="14"/>
  <c r="E18366" i="14"/>
  <c r="E18367" i="14"/>
  <c r="E18368" i="14"/>
  <c r="E18369" i="14"/>
  <c r="E18370" i="14"/>
  <c r="E18371" i="14"/>
  <c r="E18372" i="14"/>
  <c r="E18373" i="14"/>
  <c r="E18374" i="14"/>
  <c r="E18375" i="14"/>
  <c r="E18376" i="14"/>
  <c r="E18377" i="14"/>
  <c r="E18378" i="14"/>
  <c r="E18379" i="14"/>
  <c r="E18380" i="14"/>
  <c r="E18381" i="14"/>
  <c r="E18382" i="14"/>
  <c r="E18383" i="14"/>
  <c r="E18384" i="14"/>
  <c r="E18385" i="14"/>
  <c r="E18386" i="14"/>
  <c r="E18387" i="14"/>
  <c r="E18388" i="14"/>
  <c r="E18389" i="14"/>
  <c r="E18390" i="14"/>
  <c r="E18391" i="14"/>
  <c r="E18392" i="14"/>
  <c r="E18393" i="14"/>
  <c r="E18394" i="14"/>
  <c r="E18395" i="14"/>
  <c r="E18396" i="14"/>
  <c r="E18397" i="14"/>
  <c r="E18398" i="14"/>
  <c r="E18399" i="14"/>
  <c r="E18400" i="14"/>
  <c r="E18401" i="14"/>
  <c r="E18402" i="14"/>
  <c r="E18403" i="14"/>
  <c r="E18404" i="14"/>
  <c r="E18405" i="14"/>
  <c r="E18406" i="14"/>
  <c r="E18407" i="14"/>
  <c r="E18408" i="14"/>
  <c r="E18409" i="14"/>
  <c r="E18410" i="14"/>
  <c r="E18411" i="14"/>
  <c r="E18412" i="14"/>
  <c r="E18413" i="14"/>
  <c r="E18414" i="14"/>
  <c r="E18415" i="14"/>
  <c r="E18416" i="14"/>
  <c r="E18417" i="14"/>
  <c r="E18418" i="14"/>
  <c r="E18419" i="14"/>
  <c r="E18420" i="14"/>
  <c r="E18421" i="14"/>
  <c r="E18422" i="14"/>
  <c r="E18423" i="14"/>
  <c r="E18424" i="14"/>
  <c r="E18425" i="14"/>
  <c r="E18426" i="14"/>
  <c r="E18427" i="14"/>
  <c r="E18428" i="14"/>
  <c r="E18429" i="14"/>
  <c r="E18430" i="14"/>
  <c r="E18431" i="14"/>
  <c r="E18432" i="14"/>
  <c r="E18433" i="14"/>
  <c r="E18434" i="14"/>
  <c r="E18435" i="14"/>
  <c r="E18436" i="14"/>
  <c r="E18437" i="14"/>
  <c r="E18438" i="14"/>
  <c r="E18439" i="14"/>
  <c r="E18440" i="14"/>
  <c r="E18441" i="14"/>
  <c r="E18442" i="14"/>
  <c r="E18443" i="14"/>
  <c r="E18444" i="14"/>
  <c r="E18445" i="14"/>
  <c r="E18446" i="14"/>
  <c r="E18447" i="14"/>
  <c r="E18448" i="14"/>
  <c r="E18449" i="14"/>
  <c r="E18450" i="14"/>
  <c r="E18451" i="14"/>
  <c r="E18452" i="14"/>
  <c r="E18453" i="14"/>
  <c r="E18454" i="14"/>
  <c r="E18455" i="14"/>
  <c r="E18456" i="14"/>
  <c r="E18457" i="14"/>
  <c r="E18458" i="14"/>
  <c r="E18459" i="14"/>
  <c r="E18460" i="14"/>
  <c r="E18461" i="14"/>
  <c r="E18462" i="14"/>
  <c r="E18463" i="14"/>
  <c r="E18464" i="14"/>
  <c r="E18465" i="14"/>
  <c r="E18466" i="14"/>
  <c r="E18467" i="14"/>
  <c r="E18468" i="14"/>
  <c r="E18469" i="14"/>
  <c r="E18470" i="14"/>
  <c r="E18471" i="14"/>
  <c r="E18472" i="14"/>
  <c r="E18473" i="14"/>
  <c r="E18474" i="14"/>
  <c r="E18475" i="14"/>
  <c r="E18476" i="14"/>
  <c r="E18477" i="14"/>
  <c r="E18478" i="14"/>
  <c r="E18479" i="14"/>
  <c r="E18480" i="14"/>
  <c r="E18481" i="14"/>
  <c r="E18482" i="14"/>
  <c r="E18483" i="14"/>
  <c r="E18484" i="14"/>
  <c r="E18485" i="14"/>
  <c r="E18486" i="14"/>
  <c r="E18487" i="14"/>
  <c r="E18488" i="14"/>
  <c r="E18489" i="14"/>
  <c r="E18490" i="14"/>
  <c r="E18491" i="14"/>
  <c r="E18492" i="14"/>
  <c r="E18493" i="14"/>
  <c r="E18494" i="14"/>
  <c r="E18495" i="14"/>
  <c r="E18496" i="14"/>
  <c r="E18497" i="14"/>
  <c r="E18498" i="14"/>
  <c r="E18499" i="14"/>
  <c r="E18500" i="14"/>
  <c r="E18501" i="14"/>
  <c r="E18502" i="14"/>
  <c r="E18503" i="14"/>
  <c r="E18504" i="14"/>
  <c r="E18505" i="14"/>
  <c r="E18506" i="14"/>
  <c r="E18507" i="14"/>
  <c r="E18508" i="14"/>
  <c r="E18509" i="14"/>
  <c r="E18510" i="14"/>
  <c r="E18511" i="14"/>
  <c r="E18512" i="14"/>
  <c r="E18513" i="14"/>
  <c r="E18514" i="14"/>
  <c r="E18515" i="14"/>
  <c r="E18516" i="14"/>
  <c r="E18517" i="14"/>
  <c r="E18518" i="14"/>
  <c r="E18519" i="14"/>
  <c r="E18520" i="14"/>
  <c r="E18521" i="14"/>
  <c r="E18522" i="14"/>
  <c r="E18523" i="14"/>
  <c r="E18524" i="14"/>
  <c r="E18525" i="14"/>
  <c r="E18526" i="14"/>
  <c r="E18527" i="14"/>
  <c r="E18528" i="14"/>
  <c r="E18529" i="14"/>
  <c r="E18530" i="14"/>
  <c r="E18531" i="14"/>
  <c r="E18532" i="14"/>
  <c r="E18533" i="14"/>
  <c r="E18534" i="14"/>
  <c r="E18535" i="14"/>
  <c r="E18536" i="14"/>
  <c r="E18537" i="14"/>
  <c r="E18538" i="14"/>
  <c r="E18539" i="14"/>
  <c r="E18540" i="14"/>
  <c r="E18541" i="14"/>
  <c r="E18542" i="14"/>
  <c r="E18543" i="14"/>
  <c r="E18544" i="14"/>
  <c r="E18545" i="14"/>
  <c r="E18546" i="14"/>
  <c r="E18547" i="14"/>
  <c r="E18548" i="14"/>
  <c r="E18549" i="14"/>
  <c r="E18550" i="14"/>
  <c r="E18551" i="14"/>
  <c r="E18552" i="14"/>
  <c r="E18553" i="14"/>
  <c r="E18554" i="14"/>
  <c r="E18555" i="14"/>
  <c r="E18556" i="14"/>
  <c r="E18557" i="14"/>
  <c r="E18558" i="14"/>
  <c r="E18559" i="14"/>
  <c r="E18560" i="14"/>
  <c r="E18561" i="14"/>
  <c r="E18562" i="14"/>
  <c r="E18563" i="14"/>
  <c r="E18564" i="14"/>
  <c r="E18565" i="14"/>
  <c r="E18566" i="14"/>
  <c r="E18567" i="14"/>
  <c r="E18568" i="14"/>
  <c r="E18569" i="14"/>
  <c r="E18570" i="14"/>
  <c r="E18571" i="14"/>
  <c r="E18572" i="14"/>
  <c r="E18573" i="14"/>
  <c r="E18574" i="14"/>
  <c r="E18575" i="14"/>
  <c r="E18576" i="14"/>
  <c r="E18577" i="14"/>
  <c r="E18578" i="14"/>
  <c r="E18579" i="14"/>
  <c r="E18580" i="14"/>
  <c r="E18581" i="14"/>
  <c r="E18582" i="14"/>
  <c r="E18583" i="14"/>
  <c r="E18584" i="14"/>
  <c r="E18585" i="14"/>
  <c r="E18586" i="14"/>
  <c r="E18587" i="14"/>
  <c r="E18588" i="14"/>
  <c r="E18589" i="14"/>
  <c r="E18590" i="14"/>
  <c r="E18591" i="14"/>
  <c r="E18592" i="14"/>
  <c r="E18593" i="14"/>
  <c r="E18594" i="14"/>
  <c r="E18595" i="14"/>
  <c r="E18596" i="14"/>
  <c r="E18597" i="14"/>
  <c r="E18598" i="14"/>
  <c r="E18599" i="14"/>
  <c r="E18600" i="14"/>
  <c r="E18601" i="14"/>
  <c r="E18602" i="14"/>
  <c r="E18603" i="14"/>
  <c r="E18604" i="14"/>
  <c r="E18605" i="14"/>
  <c r="E18606" i="14"/>
  <c r="E18607" i="14"/>
  <c r="E18608" i="14"/>
  <c r="E18609" i="14"/>
  <c r="E18610" i="14"/>
  <c r="E18611" i="14"/>
  <c r="E18612" i="14"/>
  <c r="E18613" i="14"/>
  <c r="E18614" i="14"/>
  <c r="E18615" i="14"/>
  <c r="E18616" i="14"/>
  <c r="E18617" i="14"/>
  <c r="E18618" i="14"/>
  <c r="E18619" i="14"/>
  <c r="E18620" i="14"/>
  <c r="E18621" i="14"/>
  <c r="E18622" i="14"/>
  <c r="E18623" i="14"/>
  <c r="E18624" i="14"/>
  <c r="E18625" i="14"/>
  <c r="E18626" i="14"/>
  <c r="E18627" i="14"/>
  <c r="E18628" i="14"/>
  <c r="E18629" i="14"/>
  <c r="E18630" i="14"/>
  <c r="E18631" i="14"/>
  <c r="E18632" i="14"/>
  <c r="E18633" i="14"/>
  <c r="E18634" i="14"/>
  <c r="E18635" i="14"/>
  <c r="E18636" i="14"/>
  <c r="E18637" i="14"/>
  <c r="E18638" i="14"/>
  <c r="E18639" i="14"/>
  <c r="E18640" i="14"/>
  <c r="E18641" i="14"/>
  <c r="E18642" i="14"/>
  <c r="E18643" i="14"/>
  <c r="E18644" i="14"/>
  <c r="E18645" i="14"/>
  <c r="E18646" i="14"/>
  <c r="E18647" i="14"/>
  <c r="E18648" i="14"/>
  <c r="E18649" i="14"/>
  <c r="E18650" i="14"/>
  <c r="E18651" i="14"/>
  <c r="E18652" i="14"/>
  <c r="E18653" i="14"/>
  <c r="E18654" i="14"/>
  <c r="E18655" i="14"/>
  <c r="E18656" i="14"/>
  <c r="E18657" i="14"/>
  <c r="E18658" i="14"/>
  <c r="E18659" i="14"/>
  <c r="E18660" i="14"/>
  <c r="E18661" i="14"/>
  <c r="E18662" i="14"/>
  <c r="E18663" i="14"/>
  <c r="E18664" i="14"/>
  <c r="E18665" i="14"/>
  <c r="E18666" i="14"/>
  <c r="E18667" i="14"/>
  <c r="E18668" i="14"/>
  <c r="E18669" i="14"/>
  <c r="E18670" i="14"/>
  <c r="E18671" i="14"/>
  <c r="E18672" i="14"/>
  <c r="E18673" i="14"/>
  <c r="E18674" i="14"/>
  <c r="E18675" i="14"/>
  <c r="E18676" i="14"/>
  <c r="E18677" i="14"/>
  <c r="E18678" i="14"/>
  <c r="E18679" i="14"/>
  <c r="E18680" i="14"/>
  <c r="E18681" i="14"/>
  <c r="E18682" i="14"/>
  <c r="E18683" i="14"/>
  <c r="E18684" i="14"/>
  <c r="E18685" i="14"/>
  <c r="E18686" i="14"/>
  <c r="E18687" i="14"/>
  <c r="E18688" i="14"/>
  <c r="E18689" i="14"/>
  <c r="E18690" i="14"/>
  <c r="E18691" i="14"/>
  <c r="E18692" i="14"/>
  <c r="E18693" i="14"/>
  <c r="E18694" i="14"/>
  <c r="E18695" i="14"/>
  <c r="E18696" i="14"/>
  <c r="E18697" i="14"/>
  <c r="E18698" i="14"/>
  <c r="E18699" i="14"/>
  <c r="E18700" i="14"/>
  <c r="E18701" i="14"/>
  <c r="E18702" i="14"/>
  <c r="E18703" i="14"/>
  <c r="E18704" i="14"/>
  <c r="E18705" i="14"/>
  <c r="E18706" i="14"/>
  <c r="E18707" i="14"/>
  <c r="E18708" i="14"/>
  <c r="E18709" i="14"/>
  <c r="E18710" i="14"/>
  <c r="E18711" i="14"/>
  <c r="E18712" i="14"/>
  <c r="E18713" i="14"/>
  <c r="E18714" i="14"/>
  <c r="E18715" i="14"/>
  <c r="E18716" i="14"/>
  <c r="E18717" i="14"/>
  <c r="E18718" i="14"/>
  <c r="E18719" i="14"/>
  <c r="E18720" i="14"/>
  <c r="E18721" i="14"/>
  <c r="E18722" i="14"/>
  <c r="E18723" i="14"/>
  <c r="E18724" i="14"/>
  <c r="E18725" i="14"/>
  <c r="E18726" i="14"/>
  <c r="E18727" i="14"/>
  <c r="E18728" i="14"/>
  <c r="E18729" i="14"/>
  <c r="E18730" i="14"/>
  <c r="E18731" i="14"/>
  <c r="E18732" i="14"/>
  <c r="E18733" i="14"/>
  <c r="E18734" i="14"/>
  <c r="E18735" i="14"/>
  <c r="E18736" i="14"/>
  <c r="E18737" i="14"/>
  <c r="E18738" i="14"/>
  <c r="E18739" i="14"/>
  <c r="E18740" i="14"/>
  <c r="E18741" i="14"/>
  <c r="E18742" i="14"/>
  <c r="E18743" i="14"/>
  <c r="E18744" i="14"/>
  <c r="E18745" i="14"/>
  <c r="E18746" i="14"/>
  <c r="E18747" i="14"/>
  <c r="E18748" i="14"/>
  <c r="E18749" i="14"/>
  <c r="E18750" i="14"/>
  <c r="E18751" i="14"/>
  <c r="E18752" i="14"/>
  <c r="E18753" i="14"/>
  <c r="E18754" i="14"/>
  <c r="E18755" i="14"/>
  <c r="E18756" i="14"/>
  <c r="E18757" i="14"/>
  <c r="E18758" i="14"/>
  <c r="E18759" i="14"/>
  <c r="E18760" i="14"/>
  <c r="E18761" i="14"/>
  <c r="E18762" i="14"/>
  <c r="E18763" i="14"/>
  <c r="E18764" i="14"/>
  <c r="E18765" i="14"/>
  <c r="E18766" i="14"/>
  <c r="E18767" i="14"/>
  <c r="E18768" i="14"/>
  <c r="E18769" i="14"/>
  <c r="E18770" i="14"/>
  <c r="E18771" i="14"/>
  <c r="E18772" i="14"/>
  <c r="E18773" i="14"/>
  <c r="E18774" i="14"/>
  <c r="E18775" i="14"/>
  <c r="E18776" i="14"/>
  <c r="E18777" i="14"/>
  <c r="E18778" i="14"/>
  <c r="E18779" i="14"/>
  <c r="E18780" i="14"/>
  <c r="E18781" i="14"/>
  <c r="E18782" i="14"/>
  <c r="E18783" i="14"/>
  <c r="E18784" i="14"/>
  <c r="E18785" i="14"/>
  <c r="E18786" i="14"/>
  <c r="E18787" i="14"/>
  <c r="E18788" i="14"/>
  <c r="E18789" i="14"/>
  <c r="E18790" i="14"/>
  <c r="E18791" i="14"/>
  <c r="E18792" i="14"/>
  <c r="E18793" i="14"/>
  <c r="E18794" i="14"/>
  <c r="E18795" i="14"/>
  <c r="E18796" i="14"/>
  <c r="E18797" i="14"/>
  <c r="E18798" i="14"/>
  <c r="E18799" i="14"/>
  <c r="E18800" i="14"/>
  <c r="E18801" i="14"/>
  <c r="E18802" i="14"/>
  <c r="E18803" i="14"/>
  <c r="E18804" i="14"/>
  <c r="E18805" i="14"/>
  <c r="E18806" i="14"/>
  <c r="E18807" i="14"/>
  <c r="E18808" i="14"/>
  <c r="E18809" i="14"/>
  <c r="E18810" i="14"/>
  <c r="E18811" i="14"/>
  <c r="E18812" i="14"/>
  <c r="E18813" i="14"/>
  <c r="E18814" i="14"/>
  <c r="E18815" i="14"/>
  <c r="E18816" i="14"/>
  <c r="E18817" i="14"/>
  <c r="E18818" i="14"/>
  <c r="E18819" i="14"/>
  <c r="E18820" i="14"/>
  <c r="E18821" i="14"/>
  <c r="E18822" i="14"/>
  <c r="E18823" i="14"/>
  <c r="E18824" i="14"/>
  <c r="E18825" i="14"/>
  <c r="E18826" i="14"/>
  <c r="E18827" i="14"/>
  <c r="E18828" i="14"/>
  <c r="E18829" i="14"/>
  <c r="E18830" i="14"/>
  <c r="E18831" i="14"/>
  <c r="E18832" i="14"/>
  <c r="E18833" i="14"/>
  <c r="E18834" i="14"/>
  <c r="E18835" i="14"/>
  <c r="E18836" i="14"/>
  <c r="E18837" i="14"/>
  <c r="E18838" i="14"/>
  <c r="E18839" i="14"/>
  <c r="E18840" i="14"/>
  <c r="E18841" i="14"/>
  <c r="E18842" i="14"/>
  <c r="E18843" i="14"/>
  <c r="E18844" i="14"/>
  <c r="E18845" i="14"/>
  <c r="E18846" i="14"/>
  <c r="E18847" i="14"/>
  <c r="E18848" i="14"/>
  <c r="E18849" i="14"/>
  <c r="E18850" i="14"/>
  <c r="E18851" i="14"/>
  <c r="E18852" i="14"/>
  <c r="E18853" i="14"/>
  <c r="E18854" i="14"/>
  <c r="E18855" i="14"/>
  <c r="E18856" i="14"/>
  <c r="E18857" i="14"/>
  <c r="E18858" i="14"/>
  <c r="E18859" i="14"/>
  <c r="E18860" i="14"/>
  <c r="E18861" i="14"/>
  <c r="E18862" i="14"/>
  <c r="E18863" i="14"/>
  <c r="E18864" i="14"/>
  <c r="E18865" i="14"/>
  <c r="E18866" i="14"/>
  <c r="E18867" i="14"/>
  <c r="E18868" i="14"/>
  <c r="E18869" i="14"/>
  <c r="E18870" i="14"/>
  <c r="E18871" i="14"/>
  <c r="E18872" i="14"/>
  <c r="E18873" i="14"/>
  <c r="E18874" i="14"/>
  <c r="E18875" i="14"/>
  <c r="E18876" i="14"/>
  <c r="E18877" i="14"/>
  <c r="E18878" i="14"/>
  <c r="E18879" i="14"/>
  <c r="E18880" i="14"/>
  <c r="E18881" i="14"/>
  <c r="E18882" i="14"/>
  <c r="E18883" i="14"/>
  <c r="E18884" i="14"/>
  <c r="E18885" i="14"/>
  <c r="E18886" i="14"/>
  <c r="E18887" i="14"/>
  <c r="E18888" i="14"/>
  <c r="E18889" i="14"/>
  <c r="E18890" i="14"/>
  <c r="E18891" i="14"/>
  <c r="E18892" i="14"/>
  <c r="E18893" i="14"/>
  <c r="E18894" i="14"/>
  <c r="E18895" i="14"/>
  <c r="E18896" i="14"/>
  <c r="E18897" i="14"/>
  <c r="E18898" i="14"/>
  <c r="E18899" i="14"/>
  <c r="E18900" i="14"/>
  <c r="E18901" i="14"/>
  <c r="E18902" i="14"/>
  <c r="E18903" i="14"/>
  <c r="E18904" i="14"/>
  <c r="E18905" i="14"/>
  <c r="E18906" i="14"/>
  <c r="E18907" i="14"/>
  <c r="E18908" i="14"/>
  <c r="E18909" i="14"/>
  <c r="E18910" i="14"/>
  <c r="E18911" i="14"/>
  <c r="E18912" i="14"/>
  <c r="E18913" i="14"/>
  <c r="E18914" i="14"/>
  <c r="E18915" i="14"/>
  <c r="E18916" i="14"/>
  <c r="E18917" i="14"/>
  <c r="E18918" i="14"/>
  <c r="E18919" i="14"/>
  <c r="E18920" i="14"/>
  <c r="E18921" i="14"/>
  <c r="E18922" i="14"/>
  <c r="E18923" i="14"/>
  <c r="E18924" i="14"/>
  <c r="E18925" i="14"/>
  <c r="E18926" i="14"/>
  <c r="E18927" i="14"/>
  <c r="E18928" i="14"/>
  <c r="E18929" i="14"/>
  <c r="E18930" i="14"/>
  <c r="E18931" i="14"/>
  <c r="E18932" i="14"/>
  <c r="E18933" i="14"/>
  <c r="E18934" i="14"/>
  <c r="E18935" i="14"/>
  <c r="E18936" i="14"/>
  <c r="E18937" i="14"/>
  <c r="E18938" i="14"/>
  <c r="E18939" i="14"/>
  <c r="E18940" i="14"/>
  <c r="E18941" i="14"/>
  <c r="E18942" i="14"/>
  <c r="E18943" i="14"/>
  <c r="E18944" i="14"/>
  <c r="E18945" i="14"/>
  <c r="E18946" i="14"/>
  <c r="E18947" i="14"/>
  <c r="E18948" i="14"/>
  <c r="E18949" i="14"/>
  <c r="E18950" i="14"/>
  <c r="E18951" i="14"/>
  <c r="E18952" i="14"/>
  <c r="E18953" i="14"/>
  <c r="E18954" i="14"/>
  <c r="E18955" i="14"/>
  <c r="E18956" i="14"/>
  <c r="E18957" i="14"/>
  <c r="E18958" i="14"/>
  <c r="E18959" i="14"/>
  <c r="E18960" i="14"/>
  <c r="E18961" i="14"/>
  <c r="E18962" i="14"/>
  <c r="E18963" i="14"/>
  <c r="E18964" i="14"/>
  <c r="E18965" i="14"/>
  <c r="E18966" i="14"/>
  <c r="E18967" i="14"/>
  <c r="E18968" i="14"/>
  <c r="E18969" i="14"/>
  <c r="E18970" i="14"/>
  <c r="E18971" i="14"/>
  <c r="E18972" i="14"/>
  <c r="E18973" i="14"/>
  <c r="E18974" i="14"/>
  <c r="E18975" i="14"/>
  <c r="E18976" i="14"/>
  <c r="E18977" i="14"/>
  <c r="E18978" i="14"/>
  <c r="E18979" i="14"/>
  <c r="E18980" i="14"/>
  <c r="E18981" i="14"/>
  <c r="E18982" i="14"/>
  <c r="E18983" i="14"/>
  <c r="E18984" i="14"/>
  <c r="E18985" i="14"/>
  <c r="E18986" i="14"/>
  <c r="E18987" i="14"/>
  <c r="E18988" i="14"/>
  <c r="E18989" i="14"/>
  <c r="E18990" i="14"/>
  <c r="E18991" i="14"/>
  <c r="E18992" i="14"/>
  <c r="E18993" i="14"/>
  <c r="E18994" i="14"/>
  <c r="E18995" i="14"/>
  <c r="E18996" i="14"/>
  <c r="E18997" i="14"/>
  <c r="E18998" i="14"/>
  <c r="E18999" i="14"/>
  <c r="E19000" i="14"/>
  <c r="E19001" i="14"/>
  <c r="E19002" i="14"/>
  <c r="E19003" i="14"/>
  <c r="E19004" i="14"/>
  <c r="E19005" i="14"/>
  <c r="E19006" i="14"/>
  <c r="E19007" i="14"/>
  <c r="E19008" i="14"/>
  <c r="E19009" i="14"/>
  <c r="E19010" i="14"/>
  <c r="E19011" i="14"/>
  <c r="E19012" i="14"/>
  <c r="E19013" i="14"/>
  <c r="E19014" i="14"/>
  <c r="E19015" i="14"/>
  <c r="E19016" i="14"/>
  <c r="E19017" i="14"/>
  <c r="E19018" i="14"/>
  <c r="E19019" i="14"/>
  <c r="E19020" i="14"/>
  <c r="E19021" i="14"/>
  <c r="E19022" i="14"/>
  <c r="E19023" i="14"/>
  <c r="E19024" i="14"/>
  <c r="E19025" i="14"/>
  <c r="E19026" i="14"/>
  <c r="E19027" i="14"/>
  <c r="E19028" i="14"/>
  <c r="E19029" i="14"/>
  <c r="E19030" i="14"/>
  <c r="E19031" i="14"/>
  <c r="E19032" i="14"/>
  <c r="E19033" i="14"/>
  <c r="E19034" i="14"/>
  <c r="E19035" i="14"/>
  <c r="E19036" i="14"/>
  <c r="E19037" i="14"/>
  <c r="E19038" i="14"/>
  <c r="E19039" i="14"/>
  <c r="E19040" i="14"/>
  <c r="E19041" i="14"/>
  <c r="E19042" i="14"/>
  <c r="E19043" i="14"/>
  <c r="E19044" i="14"/>
  <c r="E19045" i="14"/>
  <c r="E19046" i="14"/>
  <c r="E19047" i="14"/>
  <c r="E19048" i="14"/>
  <c r="E19049" i="14"/>
  <c r="E19050" i="14"/>
  <c r="E19051" i="14"/>
  <c r="E19052" i="14"/>
  <c r="E19053" i="14"/>
  <c r="E19054" i="14"/>
  <c r="E19055" i="14"/>
  <c r="E19056" i="14"/>
  <c r="E19057" i="14"/>
  <c r="E19058" i="14"/>
  <c r="E19059" i="14"/>
  <c r="E19060" i="14"/>
  <c r="E19061" i="14"/>
  <c r="E19062" i="14"/>
  <c r="E19063" i="14"/>
  <c r="E19064" i="14"/>
  <c r="E19065" i="14"/>
  <c r="E19066" i="14"/>
  <c r="E19067" i="14"/>
  <c r="E19068" i="14"/>
  <c r="E19069" i="14"/>
  <c r="E19070" i="14"/>
  <c r="E19071" i="14"/>
  <c r="E19072" i="14"/>
  <c r="E19073" i="14"/>
  <c r="E19074" i="14"/>
  <c r="E19075" i="14"/>
  <c r="E19076" i="14"/>
  <c r="E19077" i="14"/>
  <c r="E19078" i="14"/>
  <c r="E19079" i="14"/>
  <c r="E19080" i="14"/>
  <c r="E19081" i="14"/>
  <c r="E19082" i="14"/>
  <c r="E19083" i="14"/>
  <c r="E19084" i="14"/>
  <c r="E19085" i="14"/>
  <c r="E19086" i="14"/>
  <c r="E19087" i="14"/>
  <c r="E19088" i="14"/>
  <c r="E19089" i="14"/>
  <c r="E19090" i="14"/>
  <c r="E19091" i="14"/>
  <c r="E19092" i="14"/>
  <c r="E19093" i="14"/>
  <c r="E19094" i="14"/>
  <c r="E19095" i="14"/>
  <c r="E19096" i="14"/>
  <c r="E19097" i="14"/>
  <c r="E19098" i="14"/>
  <c r="E19099" i="14"/>
  <c r="E19100" i="14"/>
  <c r="E19101" i="14"/>
  <c r="E19102" i="14"/>
  <c r="E19103" i="14"/>
  <c r="E19104" i="14"/>
  <c r="E19105" i="14"/>
  <c r="E19106" i="14"/>
  <c r="E19107" i="14"/>
  <c r="E19108" i="14"/>
  <c r="E19109" i="14"/>
  <c r="E19110" i="14"/>
  <c r="E19111" i="14"/>
  <c r="E19112" i="14"/>
  <c r="E19113" i="14"/>
  <c r="E19114" i="14"/>
  <c r="E19115" i="14"/>
  <c r="E19116" i="14"/>
  <c r="E19117" i="14"/>
  <c r="E19118" i="14"/>
  <c r="E19119" i="14"/>
  <c r="E19120" i="14"/>
  <c r="E19121" i="14"/>
  <c r="E19122" i="14"/>
  <c r="E19123" i="14"/>
  <c r="E19124" i="14"/>
  <c r="E19125" i="14"/>
  <c r="E19126" i="14"/>
  <c r="E19127" i="14"/>
  <c r="E19128" i="14"/>
  <c r="E19129" i="14"/>
  <c r="E19130" i="14"/>
  <c r="E19131" i="14"/>
  <c r="E19132" i="14"/>
  <c r="E19133" i="14"/>
  <c r="E19134" i="14"/>
  <c r="E19135" i="14"/>
  <c r="E19136" i="14"/>
  <c r="E19137" i="14"/>
  <c r="E19138" i="14"/>
  <c r="E19139" i="14"/>
  <c r="E19140" i="14"/>
  <c r="E19141" i="14"/>
  <c r="E19142" i="14"/>
  <c r="E19143" i="14"/>
  <c r="E19144" i="14"/>
  <c r="E19145" i="14"/>
  <c r="E19146" i="14"/>
  <c r="E19147" i="14"/>
  <c r="E19148" i="14"/>
  <c r="E19149" i="14"/>
  <c r="E19150" i="14"/>
  <c r="E19151" i="14"/>
  <c r="E19152" i="14"/>
  <c r="E19153" i="14"/>
  <c r="E19154" i="14"/>
  <c r="E19155" i="14"/>
  <c r="E19156" i="14"/>
  <c r="E19157" i="14"/>
  <c r="E19158" i="14"/>
  <c r="E19159" i="14"/>
  <c r="E19160" i="14"/>
  <c r="E19161" i="14"/>
  <c r="E19162" i="14"/>
  <c r="E19163" i="14"/>
  <c r="E19164" i="14"/>
  <c r="E19165" i="14"/>
  <c r="E19166" i="14"/>
  <c r="E19167" i="14"/>
  <c r="E19168" i="14"/>
  <c r="E19169" i="14"/>
  <c r="E19170" i="14"/>
  <c r="E19171" i="14"/>
  <c r="E19172" i="14"/>
  <c r="E19173" i="14"/>
  <c r="E19174" i="14"/>
  <c r="E19175" i="14"/>
  <c r="E19176" i="14"/>
  <c r="E19177" i="14"/>
  <c r="E19178" i="14"/>
  <c r="E19179" i="14"/>
  <c r="E19180" i="14"/>
  <c r="E19181" i="14"/>
  <c r="E19182" i="14"/>
  <c r="E19183" i="14"/>
  <c r="E19184" i="14"/>
  <c r="E19185" i="14"/>
  <c r="E19186" i="14"/>
  <c r="E19187" i="14"/>
  <c r="E19188" i="14"/>
  <c r="E19189" i="14"/>
  <c r="E19190" i="14"/>
  <c r="E19191" i="14"/>
  <c r="E19192" i="14"/>
  <c r="E19193" i="14"/>
  <c r="E19194" i="14"/>
  <c r="E19195" i="14"/>
  <c r="E19196" i="14"/>
  <c r="E19197" i="14"/>
  <c r="E19198" i="14"/>
  <c r="E19199" i="14"/>
  <c r="E19200" i="14"/>
  <c r="E19201" i="14"/>
  <c r="E19202" i="14"/>
  <c r="E19203" i="14"/>
  <c r="E19204" i="14"/>
  <c r="E19205" i="14"/>
  <c r="E19206" i="14"/>
  <c r="E19207" i="14"/>
  <c r="E19208" i="14"/>
  <c r="E19209" i="14"/>
  <c r="E19210" i="14"/>
  <c r="E19211" i="14"/>
  <c r="E19212" i="14"/>
  <c r="E19213" i="14"/>
  <c r="E19214" i="14"/>
  <c r="E19215" i="14"/>
  <c r="E19216" i="14"/>
  <c r="E19217" i="14"/>
  <c r="E19218" i="14"/>
  <c r="E19219" i="14"/>
  <c r="E19220" i="14"/>
  <c r="E19221" i="14"/>
  <c r="E19222" i="14"/>
  <c r="E19223" i="14"/>
  <c r="E19224" i="14"/>
  <c r="E19225" i="14"/>
  <c r="E19226" i="14"/>
  <c r="E19227" i="14"/>
  <c r="E19228" i="14"/>
  <c r="E19229" i="14"/>
  <c r="E19230" i="14"/>
  <c r="E19231" i="14"/>
  <c r="E19232" i="14"/>
  <c r="E19233" i="14"/>
  <c r="E19234" i="14"/>
  <c r="E19235" i="14"/>
  <c r="E19236" i="14"/>
  <c r="E19237" i="14"/>
  <c r="E19238" i="14"/>
  <c r="E19239" i="14"/>
  <c r="E19240" i="14"/>
  <c r="E19241" i="14"/>
  <c r="E19242" i="14"/>
  <c r="E19243" i="14"/>
  <c r="E19244" i="14"/>
  <c r="E19245" i="14"/>
  <c r="E19246" i="14"/>
  <c r="E19247" i="14"/>
  <c r="E19248" i="14"/>
  <c r="E19249" i="14"/>
  <c r="E19250" i="14"/>
  <c r="E19251" i="14"/>
  <c r="E19252" i="14"/>
  <c r="E19253" i="14"/>
  <c r="E19254" i="14"/>
  <c r="E19255" i="14"/>
  <c r="E19256" i="14"/>
  <c r="E19257" i="14"/>
  <c r="E19258" i="14"/>
  <c r="E19259" i="14"/>
  <c r="E19260" i="14"/>
  <c r="E19261" i="14"/>
  <c r="E19262" i="14"/>
  <c r="E19263" i="14"/>
  <c r="E19264" i="14"/>
  <c r="E19265" i="14"/>
  <c r="E19266" i="14"/>
  <c r="E19267" i="14"/>
  <c r="E19268" i="14"/>
  <c r="E19269" i="14"/>
  <c r="E19270" i="14"/>
  <c r="E19271" i="14"/>
  <c r="E19272" i="14"/>
  <c r="E19273" i="14"/>
  <c r="E19274" i="14"/>
  <c r="E19275" i="14"/>
  <c r="E19276" i="14"/>
  <c r="E19277" i="14"/>
  <c r="E19278" i="14"/>
  <c r="E19279" i="14"/>
  <c r="E19280" i="14"/>
  <c r="E19281" i="14"/>
  <c r="E19282" i="14"/>
  <c r="E19283" i="14"/>
  <c r="E19284" i="14"/>
  <c r="E19285" i="14"/>
  <c r="E19286" i="14"/>
  <c r="E19287" i="14"/>
  <c r="E19288" i="14"/>
  <c r="E19289" i="14"/>
  <c r="E19290" i="14"/>
  <c r="E19291" i="14"/>
  <c r="E19292" i="14"/>
  <c r="E19293" i="14"/>
  <c r="E19294" i="14"/>
  <c r="E19295" i="14"/>
  <c r="E19296" i="14"/>
  <c r="E19297" i="14"/>
  <c r="E19298" i="14"/>
  <c r="E19299" i="14"/>
  <c r="E19300" i="14"/>
  <c r="E19301" i="14"/>
  <c r="E19302" i="14"/>
  <c r="E19303" i="14"/>
  <c r="E19304" i="14"/>
  <c r="E19305" i="14"/>
  <c r="E19306" i="14"/>
  <c r="E19307" i="14"/>
  <c r="E19308" i="14"/>
  <c r="E19309" i="14"/>
  <c r="E19310" i="14"/>
  <c r="E19311" i="14"/>
  <c r="E19312" i="14"/>
  <c r="E19313" i="14"/>
  <c r="E19314" i="14"/>
  <c r="E19315" i="14"/>
  <c r="E19316" i="14"/>
  <c r="E19317" i="14"/>
  <c r="E19318" i="14"/>
  <c r="E19319" i="14"/>
  <c r="E19320" i="14"/>
  <c r="E19321" i="14"/>
  <c r="E19322" i="14"/>
  <c r="E19323" i="14"/>
  <c r="E19324" i="14"/>
  <c r="E19325" i="14"/>
  <c r="E19326" i="14"/>
  <c r="E19327" i="14"/>
  <c r="E19328" i="14"/>
  <c r="E19329" i="14"/>
  <c r="E19330" i="14"/>
  <c r="E19331" i="14"/>
  <c r="E19332" i="14"/>
  <c r="E19333" i="14"/>
  <c r="E19334" i="14"/>
  <c r="E19335" i="14"/>
  <c r="E19336" i="14"/>
  <c r="E19337" i="14"/>
  <c r="E19338" i="14"/>
  <c r="E19339" i="14"/>
  <c r="E19340" i="14"/>
  <c r="E19341" i="14"/>
  <c r="E19342" i="14"/>
  <c r="E19343" i="14"/>
  <c r="E19344" i="14"/>
  <c r="E19345" i="14"/>
  <c r="E19346" i="14"/>
  <c r="E19347" i="14"/>
  <c r="E19348" i="14"/>
  <c r="E19349" i="14"/>
  <c r="E19350" i="14"/>
  <c r="E19351" i="14"/>
  <c r="E19352" i="14"/>
  <c r="E19353" i="14"/>
  <c r="E19354" i="14"/>
  <c r="E19355" i="14"/>
  <c r="E19356" i="14"/>
  <c r="E19357" i="14"/>
  <c r="E19358" i="14"/>
  <c r="E19359" i="14"/>
  <c r="E19360" i="14"/>
  <c r="E19361" i="14"/>
  <c r="E19362" i="14"/>
  <c r="E19363" i="14"/>
  <c r="E19364" i="14"/>
  <c r="E19365" i="14"/>
  <c r="E19366" i="14"/>
  <c r="E19367" i="14"/>
  <c r="E19368" i="14"/>
  <c r="E19369" i="14"/>
  <c r="E19370" i="14"/>
  <c r="E19371" i="14"/>
  <c r="E19372" i="14"/>
  <c r="E19373" i="14"/>
  <c r="E19374" i="14"/>
  <c r="E19375" i="14"/>
  <c r="E19376" i="14"/>
  <c r="E19377" i="14"/>
  <c r="E19378" i="14"/>
  <c r="E19379" i="14"/>
  <c r="E19380" i="14"/>
  <c r="E19381" i="14"/>
  <c r="E19382" i="14"/>
  <c r="E19383" i="14"/>
  <c r="E19384" i="14"/>
  <c r="E19385" i="14"/>
  <c r="E19386" i="14"/>
  <c r="E19387" i="14"/>
  <c r="E19388" i="14"/>
  <c r="E19389" i="14"/>
  <c r="E19390" i="14"/>
  <c r="E19391" i="14"/>
  <c r="E19392" i="14"/>
  <c r="E19393" i="14"/>
  <c r="E19394" i="14"/>
  <c r="E19395" i="14"/>
  <c r="E19396" i="14"/>
  <c r="E19397" i="14"/>
  <c r="E19398" i="14"/>
  <c r="E19399" i="14"/>
  <c r="E19400" i="14"/>
  <c r="E19401" i="14"/>
  <c r="E19402" i="14"/>
  <c r="E19403" i="14"/>
  <c r="E19404" i="14"/>
  <c r="E19405" i="14"/>
  <c r="E19406" i="14"/>
  <c r="E19407" i="14"/>
  <c r="E19408" i="14"/>
  <c r="E19409" i="14"/>
  <c r="E19410" i="14"/>
  <c r="E19411" i="14"/>
  <c r="E19412" i="14"/>
  <c r="E19413" i="14"/>
  <c r="E19414" i="14"/>
  <c r="E19415" i="14"/>
  <c r="E19416" i="14"/>
  <c r="E19417" i="14"/>
  <c r="E19418" i="14"/>
  <c r="E19419" i="14"/>
  <c r="E19420" i="14"/>
  <c r="E19421" i="14"/>
  <c r="E19422" i="14"/>
  <c r="E19423" i="14"/>
  <c r="E19424" i="14"/>
  <c r="E19425" i="14"/>
  <c r="E19426" i="14"/>
  <c r="E19427" i="14"/>
  <c r="E19428" i="14"/>
  <c r="E19429" i="14"/>
  <c r="E19430" i="14"/>
  <c r="E19431" i="14"/>
  <c r="E19432" i="14"/>
  <c r="E19433" i="14"/>
  <c r="E19434" i="14"/>
  <c r="E19435" i="14"/>
  <c r="E19436" i="14"/>
  <c r="E19437" i="14"/>
  <c r="E19438" i="14"/>
  <c r="E19439" i="14"/>
  <c r="E19440" i="14"/>
  <c r="E19441" i="14"/>
  <c r="E19442" i="14"/>
  <c r="E19443" i="14"/>
  <c r="E19444" i="14"/>
  <c r="E19445" i="14"/>
  <c r="E19446" i="14"/>
  <c r="E19447" i="14"/>
  <c r="E19448" i="14"/>
  <c r="E19449" i="14"/>
  <c r="E19450" i="14"/>
  <c r="E19451" i="14"/>
  <c r="E19452" i="14"/>
  <c r="E19453" i="14"/>
  <c r="E19454" i="14"/>
  <c r="E19455" i="14"/>
  <c r="E19456" i="14"/>
  <c r="E19457" i="14"/>
  <c r="E19458" i="14"/>
  <c r="E19459" i="14"/>
  <c r="E19460" i="14"/>
  <c r="E19461" i="14"/>
  <c r="E19462" i="14"/>
  <c r="E19463" i="14"/>
  <c r="E19464" i="14"/>
  <c r="E19465" i="14"/>
  <c r="E19466" i="14"/>
  <c r="E19467" i="14"/>
  <c r="E19468" i="14"/>
  <c r="E19469" i="14"/>
  <c r="E19470" i="14"/>
  <c r="E19471" i="14"/>
  <c r="E19472" i="14"/>
  <c r="E19473" i="14"/>
  <c r="E19474" i="14"/>
  <c r="E19475" i="14"/>
  <c r="E19476" i="14"/>
  <c r="E19477" i="14"/>
  <c r="E19478" i="14"/>
  <c r="E19479" i="14"/>
  <c r="E19480" i="14"/>
  <c r="E19481" i="14"/>
  <c r="E19482" i="14"/>
  <c r="E19483" i="14"/>
  <c r="E19484" i="14"/>
  <c r="E19485" i="14"/>
  <c r="E19486" i="14"/>
  <c r="E19487" i="14"/>
  <c r="E19488" i="14"/>
  <c r="E19489" i="14"/>
  <c r="E19490" i="14"/>
  <c r="E19491" i="14"/>
  <c r="E19492" i="14"/>
  <c r="E19493" i="14"/>
  <c r="E19494" i="14"/>
  <c r="E19495" i="14"/>
  <c r="E19496" i="14"/>
  <c r="E19497" i="14"/>
  <c r="E19498" i="14"/>
  <c r="E19499" i="14"/>
  <c r="E19500" i="14"/>
  <c r="E19501" i="14"/>
  <c r="E19502" i="14"/>
  <c r="E19503" i="14"/>
  <c r="E19504" i="14"/>
  <c r="E19505" i="14"/>
  <c r="E19506" i="14"/>
  <c r="E19507" i="14"/>
  <c r="E19508" i="14"/>
  <c r="E19509" i="14"/>
  <c r="E19510" i="14"/>
  <c r="E19511" i="14"/>
  <c r="E19512" i="14"/>
  <c r="E19513" i="14"/>
  <c r="E19514" i="14"/>
  <c r="E19515" i="14"/>
  <c r="E19516" i="14"/>
  <c r="E19517" i="14"/>
  <c r="E19518" i="14"/>
  <c r="E19519" i="14"/>
  <c r="E19520" i="14"/>
  <c r="E19521" i="14"/>
  <c r="E19522" i="14"/>
  <c r="E19523" i="14"/>
  <c r="E19524" i="14"/>
  <c r="E19525" i="14"/>
  <c r="E19526" i="14"/>
  <c r="E19527" i="14"/>
  <c r="E19528" i="14"/>
  <c r="E19529" i="14"/>
  <c r="E19530" i="14"/>
  <c r="E19531" i="14"/>
  <c r="E19532" i="14"/>
  <c r="E19533" i="14"/>
  <c r="E19534" i="14"/>
  <c r="E19535" i="14"/>
  <c r="E19536" i="14"/>
  <c r="E19537" i="14"/>
  <c r="E19538" i="14"/>
  <c r="E19539" i="14"/>
  <c r="E19540" i="14"/>
  <c r="E19541" i="14"/>
  <c r="E19542" i="14"/>
  <c r="E19543" i="14"/>
  <c r="E19544" i="14"/>
  <c r="E19545" i="14"/>
  <c r="E19546" i="14"/>
  <c r="E19547" i="14"/>
  <c r="E19548" i="14"/>
  <c r="E19549" i="14"/>
  <c r="E19550" i="14"/>
  <c r="E19551" i="14"/>
  <c r="E19552" i="14"/>
  <c r="E19553" i="14"/>
  <c r="E19554" i="14"/>
  <c r="E19555" i="14"/>
  <c r="E19556" i="14"/>
  <c r="E19557" i="14"/>
  <c r="E19558" i="14"/>
  <c r="E19559" i="14"/>
  <c r="E19560" i="14"/>
  <c r="E19561" i="14"/>
  <c r="E19562" i="14"/>
  <c r="E19563" i="14"/>
  <c r="E19564" i="14"/>
  <c r="E19565" i="14"/>
  <c r="E19566" i="14"/>
  <c r="E19567" i="14"/>
  <c r="E19568" i="14"/>
  <c r="E19569" i="14"/>
  <c r="E19570" i="14"/>
  <c r="E19571" i="14"/>
  <c r="E19572" i="14"/>
  <c r="E19573" i="14"/>
  <c r="E19574" i="14"/>
  <c r="E19575" i="14"/>
  <c r="E19576" i="14"/>
  <c r="E19577" i="14"/>
  <c r="E19578" i="14"/>
  <c r="E19579" i="14"/>
  <c r="E19580" i="14"/>
  <c r="E19581" i="14"/>
  <c r="E19582" i="14"/>
  <c r="E19583" i="14"/>
  <c r="E19584" i="14"/>
  <c r="E19585" i="14"/>
  <c r="E19586" i="14"/>
  <c r="E19587" i="14"/>
  <c r="E19588" i="14"/>
  <c r="E19589" i="14"/>
  <c r="E19590" i="14"/>
  <c r="E19591" i="14"/>
  <c r="E19592" i="14"/>
  <c r="E19593" i="14"/>
  <c r="E19594" i="14"/>
  <c r="E19595" i="14"/>
  <c r="E19596" i="14"/>
  <c r="E19597" i="14"/>
  <c r="E19598" i="14"/>
  <c r="E19599" i="14"/>
  <c r="E19600" i="14"/>
  <c r="E19601" i="14"/>
  <c r="E19602" i="14"/>
  <c r="E19603" i="14"/>
  <c r="E19604" i="14"/>
  <c r="E19605" i="14"/>
  <c r="E19606" i="14"/>
  <c r="E19607" i="14"/>
  <c r="E19608" i="14"/>
  <c r="E19609" i="14"/>
  <c r="E19610" i="14"/>
  <c r="E19611" i="14"/>
  <c r="E19612" i="14"/>
  <c r="E19613" i="14"/>
  <c r="E19614" i="14"/>
  <c r="E19615" i="14"/>
  <c r="E19616" i="14"/>
  <c r="E19617" i="14"/>
  <c r="E19618" i="14"/>
  <c r="E19619" i="14"/>
  <c r="E19620" i="14"/>
  <c r="E19621" i="14"/>
  <c r="E19622" i="14"/>
  <c r="E19623" i="14"/>
  <c r="E19624" i="14"/>
  <c r="E19625" i="14"/>
  <c r="E19626" i="14"/>
  <c r="E19627" i="14"/>
  <c r="E19628" i="14"/>
  <c r="E19629" i="14"/>
  <c r="E19630" i="14"/>
  <c r="E19631" i="14"/>
  <c r="E19632" i="14"/>
  <c r="E19633" i="14"/>
  <c r="E19634" i="14"/>
  <c r="E19635" i="14"/>
  <c r="E19636" i="14"/>
  <c r="E19637" i="14"/>
  <c r="E19638" i="14"/>
  <c r="E19639" i="14"/>
  <c r="E19640" i="14"/>
  <c r="E19641" i="14"/>
  <c r="E19642" i="14"/>
  <c r="E19643" i="14"/>
  <c r="E19644" i="14"/>
  <c r="E19645" i="14"/>
  <c r="E19646" i="14"/>
  <c r="E19647" i="14"/>
  <c r="E19648" i="14"/>
  <c r="E19649" i="14"/>
  <c r="E19650" i="14"/>
  <c r="E19651" i="14"/>
  <c r="E19652" i="14"/>
  <c r="E19653" i="14"/>
  <c r="E19654" i="14"/>
  <c r="E19655" i="14"/>
  <c r="E19656" i="14"/>
  <c r="E19657" i="14"/>
  <c r="E19658" i="14"/>
  <c r="E19659" i="14"/>
  <c r="E19660" i="14"/>
  <c r="E19661" i="14"/>
  <c r="E19662" i="14"/>
  <c r="E19663" i="14"/>
  <c r="E19664" i="14"/>
  <c r="E19665" i="14"/>
  <c r="E19666" i="14"/>
  <c r="E19667" i="14"/>
  <c r="E19668" i="14"/>
  <c r="E19669" i="14"/>
  <c r="E19670" i="14"/>
  <c r="E19671" i="14"/>
  <c r="E19672" i="14"/>
  <c r="E19673" i="14"/>
  <c r="E19674" i="14"/>
  <c r="E19675" i="14"/>
  <c r="E19676" i="14"/>
  <c r="E19677" i="14"/>
  <c r="E19678" i="14"/>
  <c r="E19679" i="14"/>
  <c r="E19680" i="14"/>
  <c r="E19681" i="14"/>
  <c r="E19682" i="14"/>
  <c r="E19683" i="14"/>
  <c r="E19684" i="14"/>
  <c r="E19685" i="14"/>
  <c r="E19686" i="14"/>
  <c r="E19687" i="14"/>
  <c r="E19688" i="14"/>
  <c r="E19689" i="14"/>
  <c r="E19690" i="14"/>
  <c r="E19691" i="14"/>
  <c r="E19692" i="14"/>
  <c r="E19693" i="14"/>
  <c r="E19694" i="14"/>
  <c r="E19695" i="14"/>
  <c r="E19696" i="14"/>
  <c r="E19697" i="14"/>
  <c r="E19698" i="14"/>
  <c r="E19699" i="14"/>
  <c r="E19700" i="14"/>
  <c r="E19701" i="14"/>
  <c r="E19702" i="14"/>
  <c r="E19703" i="14"/>
  <c r="E19704" i="14"/>
  <c r="E19705" i="14"/>
  <c r="E19706" i="14"/>
  <c r="E19707" i="14"/>
  <c r="E19708" i="14"/>
  <c r="E19709" i="14"/>
  <c r="E19710" i="14"/>
  <c r="E19711" i="14"/>
  <c r="E19712" i="14"/>
  <c r="E19713" i="14"/>
  <c r="E19714" i="14"/>
  <c r="E19715" i="14"/>
  <c r="E19716" i="14"/>
  <c r="E19717" i="14"/>
  <c r="E19718" i="14"/>
  <c r="E19719" i="14"/>
  <c r="E19720" i="14"/>
  <c r="E19721" i="14"/>
  <c r="E19722" i="14"/>
  <c r="E19723" i="14"/>
  <c r="E19724" i="14"/>
  <c r="E19725" i="14"/>
  <c r="E19726" i="14"/>
  <c r="E19727" i="14"/>
  <c r="E19728" i="14"/>
  <c r="E19729" i="14"/>
  <c r="E19730" i="14"/>
  <c r="E19731" i="14"/>
  <c r="E19732" i="14"/>
  <c r="E19733" i="14"/>
  <c r="E19734" i="14"/>
  <c r="E19735" i="14"/>
  <c r="E19736" i="14"/>
  <c r="E19737" i="14"/>
  <c r="E19738" i="14"/>
  <c r="E19739" i="14"/>
  <c r="E19740" i="14"/>
  <c r="E19741" i="14"/>
  <c r="E19742" i="14"/>
  <c r="E19743" i="14"/>
  <c r="E19744" i="14"/>
  <c r="E19745" i="14"/>
  <c r="E19746" i="14"/>
  <c r="E19747" i="14"/>
  <c r="E19748" i="14"/>
  <c r="E19749" i="14"/>
  <c r="E19750" i="14"/>
  <c r="E19751" i="14"/>
  <c r="E19752" i="14"/>
  <c r="E19753" i="14"/>
  <c r="E19754" i="14"/>
  <c r="E19755" i="14"/>
  <c r="E19756" i="14"/>
  <c r="E19757" i="14"/>
  <c r="E19758" i="14"/>
  <c r="E19759" i="14"/>
  <c r="E19760" i="14"/>
  <c r="E19761" i="14"/>
  <c r="E19762" i="14"/>
  <c r="E19763" i="14"/>
  <c r="E19764" i="14"/>
  <c r="E19765" i="14"/>
  <c r="E19766" i="14"/>
  <c r="E19767" i="14"/>
  <c r="E19768" i="14"/>
  <c r="E19769" i="14"/>
  <c r="E19770" i="14"/>
  <c r="E19771" i="14"/>
  <c r="E19772" i="14"/>
  <c r="E19773" i="14"/>
  <c r="E19774" i="14"/>
  <c r="E19775" i="14"/>
  <c r="E19776" i="14"/>
  <c r="E19777" i="14"/>
  <c r="E19778" i="14"/>
  <c r="E19779" i="14"/>
  <c r="E19780" i="14"/>
  <c r="E19781" i="14"/>
  <c r="E19782" i="14"/>
  <c r="E19783" i="14"/>
  <c r="E19784" i="14"/>
  <c r="E19785" i="14"/>
  <c r="E19786" i="14"/>
  <c r="E19787" i="14"/>
  <c r="E19788" i="14"/>
  <c r="E19789" i="14"/>
  <c r="E19790" i="14"/>
  <c r="E19791" i="14"/>
  <c r="E19792" i="14"/>
  <c r="E19793" i="14"/>
  <c r="E19794" i="14"/>
  <c r="E19795" i="14"/>
  <c r="E19796" i="14"/>
  <c r="E19797" i="14"/>
  <c r="E19798" i="14"/>
  <c r="E19799" i="14"/>
  <c r="E19800" i="14"/>
  <c r="E19801" i="14"/>
  <c r="E19802" i="14"/>
  <c r="E19803" i="14"/>
  <c r="E19804" i="14"/>
  <c r="E19805" i="14"/>
  <c r="E19806" i="14"/>
  <c r="E19807" i="14"/>
  <c r="E19808" i="14"/>
  <c r="E19809" i="14"/>
  <c r="E19810" i="14"/>
  <c r="E19811" i="14"/>
  <c r="E19812" i="14"/>
  <c r="E19813" i="14"/>
  <c r="E19814" i="14"/>
  <c r="E19815" i="14"/>
  <c r="E19816" i="14"/>
  <c r="E19817" i="14"/>
  <c r="E19818" i="14"/>
  <c r="E19819" i="14"/>
  <c r="E19820" i="14"/>
  <c r="E19821" i="14"/>
  <c r="E19822" i="14"/>
  <c r="E19823" i="14"/>
  <c r="E19824" i="14"/>
  <c r="E19825" i="14"/>
  <c r="E19826" i="14"/>
  <c r="E19827" i="14"/>
  <c r="E19828" i="14"/>
  <c r="E19829" i="14"/>
  <c r="E19830" i="14"/>
  <c r="E19831" i="14"/>
  <c r="E19832" i="14"/>
  <c r="E19833" i="14"/>
  <c r="E19834" i="14"/>
  <c r="E19835" i="14"/>
  <c r="E19836" i="14"/>
  <c r="E19837" i="14"/>
  <c r="E19838" i="14"/>
  <c r="E19839" i="14"/>
  <c r="E19840" i="14"/>
  <c r="E19841" i="14"/>
  <c r="E19842" i="14"/>
  <c r="E19843" i="14"/>
  <c r="E19844" i="14"/>
  <c r="E19845" i="14"/>
  <c r="E19846" i="14"/>
  <c r="E19847" i="14"/>
  <c r="E19848" i="14"/>
  <c r="E19849" i="14"/>
  <c r="E19850" i="14"/>
  <c r="E19851" i="14"/>
  <c r="E19852" i="14"/>
  <c r="E19853" i="14"/>
  <c r="E19854" i="14"/>
  <c r="E19855" i="14"/>
  <c r="E19856" i="14"/>
  <c r="E19857" i="14"/>
  <c r="E19858" i="14"/>
  <c r="E19859" i="14"/>
  <c r="E19860" i="14"/>
  <c r="E19861" i="14"/>
  <c r="E19862" i="14"/>
  <c r="E19863" i="14"/>
  <c r="E19864" i="14"/>
  <c r="E19865" i="14"/>
  <c r="E19866" i="14"/>
  <c r="E19867" i="14"/>
  <c r="E19868" i="14"/>
  <c r="E19869" i="14"/>
  <c r="E19870" i="14"/>
  <c r="E19871" i="14"/>
  <c r="E19872" i="14"/>
  <c r="E19873" i="14"/>
  <c r="E19874" i="14"/>
  <c r="E19875" i="14"/>
  <c r="E19876" i="14"/>
  <c r="E19877" i="14"/>
  <c r="E19878" i="14"/>
  <c r="E19879" i="14"/>
  <c r="E19880" i="14"/>
  <c r="E19881" i="14"/>
  <c r="E19882" i="14"/>
  <c r="E19883" i="14"/>
  <c r="E19884" i="14"/>
  <c r="E19885" i="14"/>
  <c r="E19886" i="14"/>
  <c r="E19887" i="14"/>
  <c r="E19888" i="14"/>
  <c r="E19889" i="14"/>
  <c r="E19890" i="14"/>
  <c r="E19891" i="14"/>
  <c r="E19892" i="14"/>
  <c r="E19893" i="14"/>
  <c r="E19894" i="14"/>
  <c r="E19895" i="14"/>
  <c r="E19896" i="14"/>
  <c r="E19897" i="14"/>
  <c r="E19898" i="14"/>
  <c r="E19899" i="14"/>
  <c r="E19900" i="14"/>
  <c r="E19901" i="14"/>
  <c r="E19902" i="14"/>
  <c r="E19903" i="14"/>
  <c r="E19904" i="14"/>
  <c r="E19905" i="14"/>
  <c r="E19906" i="14"/>
  <c r="E19907" i="14"/>
  <c r="E19908" i="14"/>
  <c r="E19909" i="14"/>
  <c r="E19910" i="14"/>
  <c r="E19911" i="14"/>
  <c r="E19912" i="14"/>
  <c r="E19913" i="14"/>
  <c r="E19914" i="14"/>
  <c r="E19915" i="14"/>
  <c r="E19916" i="14"/>
  <c r="E19917" i="14"/>
  <c r="E19918" i="14"/>
  <c r="E19919" i="14"/>
  <c r="E19920" i="14"/>
  <c r="E19921" i="14"/>
  <c r="E19922" i="14"/>
  <c r="E19923" i="14"/>
  <c r="E19924" i="14"/>
  <c r="E19925" i="14"/>
  <c r="E19926" i="14"/>
  <c r="E19927" i="14"/>
  <c r="E19928" i="14"/>
  <c r="E19929" i="14"/>
  <c r="E19930" i="14"/>
  <c r="E19931" i="14"/>
  <c r="E19932" i="14"/>
  <c r="E19933" i="14"/>
  <c r="E19934" i="14"/>
  <c r="E19935" i="14"/>
  <c r="E19936" i="14"/>
  <c r="E19937" i="14"/>
  <c r="E19938" i="14"/>
  <c r="E19939" i="14"/>
  <c r="E19940" i="14"/>
  <c r="E19941" i="14"/>
  <c r="E19942" i="14"/>
  <c r="E19943" i="14"/>
  <c r="E19944" i="14"/>
  <c r="E19945" i="14"/>
  <c r="E19946" i="14"/>
  <c r="E19947" i="14"/>
  <c r="E19948" i="14"/>
  <c r="E19949" i="14"/>
  <c r="E19950" i="14"/>
  <c r="E19951" i="14"/>
  <c r="E19952" i="14"/>
  <c r="E19953" i="14"/>
  <c r="E19954" i="14"/>
  <c r="E19955" i="14"/>
  <c r="E19956" i="14"/>
  <c r="E19957" i="14"/>
  <c r="E19958" i="14"/>
  <c r="E19959" i="14"/>
  <c r="E19960" i="14"/>
  <c r="E19961" i="14"/>
  <c r="E19962" i="14"/>
  <c r="E19963" i="14"/>
  <c r="E19964" i="14"/>
  <c r="E19965" i="14"/>
  <c r="E19966" i="14"/>
  <c r="E19967" i="14"/>
  <c r="E19968" i="14"/>
  <c r="E19969" i="14"/>
  <c r="E19970" i="14"/>
  <c r="E19971" i="14"/>
  <c r="E19972" i="14"/>
  <c r="E19973" i="14"/>
  <c r="E19974" i="14"/>
  <c r="E19975" i="14"/>
  <c r="E19976" i="14"/>
  <c r="E19977" i="14"/>
  <c r="E19978" i="14"/>
  <c r="E19979" i="14"/>
  <c r="E19980" i="14"/>
  <c r="E19981" i="14"/>
  <c r="E19982" i="14"/>
  <c r="E19983" i="14"/>
  <c r="E19984" i="14"/>
  <c r="E19985" i="14"/>
  <c r="E19986" i="14"/>
  <c r="E19987" i="14"/>
  <c r="E19988" i="14"/>
  <c r="E19989" i="14"/>
  <c r="E19990" i="14"/>
  <c r="E19991" i="14"/>
  <c r="E19992" i="14"/>
  <c r="E19993" i="14"/>
  <c r="E19994" i="14"/>
  <c r="E19995" i="14"/>
  <c r="E19996" i="14"/>
  <c r="E19997" i="14"/>
  <c r="E19998" i="14"/>
  <c r="E19999" i="14"/>
  <c r="E20000" i="14"/>
  <c r="E20001" i="14"/>
  <c r="E20002" i="14"/>
  <c r="E20003" i="14"/>
  <c r="E20004" i="14"/>
  <c r="E20005" i="14"/>
  <c r="E20006" i="14"/>
  <c r="E20007" i="14"/>
  <c r="E20008" i="14"/>
  <c r="E20009" i="14"/>
  <c r="E20010" i="14"/>
  <c r="E20011" i="14"/>
  <c r="E20012" i="14"/>
  <c r="E20013" i="14"/>
  <c r="E20014" i="14"/>
  <c r="E20015" i="14"/>
  <c r="E20016" i="14"/>
  <c r="E20017" i="14"/>
  <c r="E20018" i="14"/>
  <c r="E20019" i="14"/>
  <c r="E20020" i="14"/>
  <c r="E20021" i="14"/>
  <c r="E20022" i="14"/>
  <c r="E20023" i="14"/>
  <c r="E20024" i="14"/>
  <c r="E20025" i="14"/>
  <c r="E20026" i="14"/>
  <c r="E20027" i="14"/>
  <c r="E20028" i="14"/>
  <c r="E20029" i="14"/>
  <c r="E20030" i="14"/>
  <c r="E20031" i="14"/>
  <c r="E20032" i="14"/>
  <c r="E20033" i="14"/>
  <c r="E20034" i="14"/>
  <c r="E20035" i="14"/>
  <c r="E20036" i="14"/>
  <c r="E20037" i="14"/>
  <c r="E20038" i="14"/>
  <c r="E20039" i="14"/>
  <c r="E20040" i="14"/>
  <c r="E20041" i="14"/>
  <c r="E20042" i="14"/>
  <c r="E20043" i="14"/>
  <c r="E20044" i="14"/>
  <c r="E20045" i="14"/>
  <c r="E20046" i="14"/>
  <c r="E20047" i="14"/>
  <c r="E20048" i="14"/>
  <c r="E20049" i="14"/>
  <c r="E20050" i="14"/>
  <c r="E20051" i="14"/>
  <c r="E20052" i="14"/>
  <c r="E20053" i="14"/>
  <c r="E20054" i="14"/>
  <c r="E20055" i="14"/>
  <c r="E20056" i="14"/>
  <c r="E20057" i="14"/>
  <c r="E20058" i="14"/>
  <c r="E20059" i="14"/>
  <c r="E20060" i="14"/>
  <c r="E20061" i="14"/>
  <c r="E20062" i="14"/>
  <c r="E20063" i="14"/>
  <c r="E20064" i="14"/>
  <c r="E20065" i="14"/>
  <c r="E20066" i="14"/>
  <c r="E20067" i="14"/>
  <c r="E20068" i="14"/>
  <c r="E20069" i="14"/>
  <c r="E20070" i="14"/>
  <c r="E20071" i="14"/>
  <c r="E20072" i="14"/>
  <c r="E20073" i="14"/>
  <c r="E20074" i="14"/>
  <c r="E20075" i="14"/>
  <c r="E20076" i="14"/>
  <c r="E20077" i="14"/>
  <c r="E20078" i="14"/>
  <c r="E20079" i="14"/>
  <c r="E20080" i="14"/>
  <c r="E20081" i="14"/>
  <c r="E20082" i="14"/>
  <c r="E20083" i="14"/>
  <c r="E20084" i="14"/>
  <c r="E20085" i="14"/>
  <c r="E20086" i="14"/>
  <c r="E20087" i="14"/>
  <c r="E20088" i="14"/>
  <c r="E20089" i="14"/>
  <c r="E20090" i="14"/>
  <c r="E20091" i="14"/>
  <c r="E20092" i="14"/>
  <c r="E20093" i="14"/>
  <c r="E20094" i="14"/>
  <c r="E20095" i="14"/>
  <c r="E20096" i="14"/>
  <c r="E20097" i="14"/>
  <c r="E20098" i="14"/>
  <c r="E20099" i="14"/>
  <c r="E20100" i="14"/>
  <c r="E20101" i="14"/>
  <c r="E20102" i="14"/>
  <c r="E20103" i="14"/>
  <c r="E20104" i="14"/>
  <c r="E20105" i="14"/>
  <c r="E20106" i="14"/>
  <c r="E20107" i="14"/>
  <c r="E20108" i="14"/>
  <c r="E20109" i="14"/>
  <c r="E20110" i="14"/>
  <c r="E20111" i="14"/>
  <c r="E20112" i="14"/>
  <c r="E20113" i="14"/>
  <c r="E20114" i="14"/>
  <c r="E20115" i="14"/>
  <c r="E20116" i="14"/>
  <c r="E20117" i="14"/>
  <c r="E20118" i="14"/>
  <c r="E20119" i="14"/>
  <c r="E20120" i="14"/>
  <c r="E20121" i="14"/>
  <c r="E20122" i="14"/>
  <c r="E20123" i="14"/>
  <c r="E20124" i="14"/>
  <c r="E20125" i="14"/>
  <c r="E20126" i="14"/>
  <c r="E20127" i="14"/>
  <c r="E20128" i="14"/>
  <c r="E20129" i="14"/>
  <c r="E20130" i="14"/>
  <c r="E20131" i="14"/>
  <c r="E20132" i="14"/>
  <c r="E20133" i="14"/>
  <c r="E20134" i="14"/>
  <c r="E20135" i="14"/>
  <c r="E20136" i="14"/>
  <c r="E20137" i="14"/>
  <c r="E20138" i="14"/>
  <c r="E20139" i="14"/>
  <c r="E20140" i="14"/>
  <c r="E20141" i="14"/>
  <c r="E20142" i="14"/>
  <c r="E20143" i="14"/>
  <c r="E20144" i="14"/>
  <c r="E20145" i="14"/>
  <c r="E20146" i="14"/>
  <c r="E20147" i="14"/>
  <c r="E20148" i="14"/>
  <c r="E20149" i="14"/>
  <c r="E20150" i="14"/>
  <c r="E20151" i="14"/>
  <c r="E20152" i="14"/>
  <c r="E20153" i="14"/>
  <c r="E20154" i="14"/>
  <c r="E20155" i="14"/>
  <c r="E20156" i="14"/>
  <c r="E20157" i="14"/>
  <c r="E20158" i="14"/>
  <c r="E20159" i="14"/>
  <c r="E20160" i="14"/>
  <c r="E20161" i="14"/>
  <c r="E20162" i="14"/>
  <c r="E20163" i="14"/>
  <c r="E20164" i="14"/>
  <c r="E20165" i="14"/>
  <c r="E20166" i="14"/>
  <c r="E20167" i="14"/>
  <c r="E20168" i="14"/>
  <c r="E20169" i="14"/>
  <c r="E20170" i="14"/>
  <c r="E20171" i="14"/>
  <c r="E20172" i="14"/>
  <c r="E20173" i="14"/>
  <c r="E20174" i="14"/>
  <c r="E20175" i="14"/>
  <c r="E20176" i="14"/>
  <c r="E20177" i="14"/>
  <c r="E20178" i="14"/>
  <c r="E20179" i="14"/>
  <c r="E20180" i="14"/>
  <c r="E20181" i="14"/>
  <c r="E20182" i="14"/>
  <c r="E20183" i="14"/>
  <c r="E20184" i="14"/>
  <c r="E20185" i="14"/>
  <c r="E20186" i="14"/>
  <c r="E20187" i="14"/>
  <c r="E20188" i="14"/>
  <c r="E20189" i="14"/>
  <c r="E20190" i="14"/>
  <c r="E20191" i="14"/>
  <c r="E20192" i="14"/>
  <c r="E20193" i="14"/>
  <c r="E20194" i="14"/>
  <c r="E20195" i="14"/>
  <c r="E20196" i="14"/>
  <c r="E20197" i="14"/>
  <c r="E20198" i="14"/>
  <c r="E20199" i="14"/>
  <c r="E20200" i="14"/>
  <c r="E20201" i="14"/>
  <c r="E20202" i="14"/>
  <c r="E20203" i="14"/>
  <c r="E20204" i="14"/>
  <c r="E20205" i="14"/>
  <c r="E20206" i="14"/>
  <c r="E20207" i="14"/>
  <c r="E20208" i="14"/>
  <c r="E20209" i="14"/>
  <c r="E20210" i="14"/>
  <c r="E20211" i="14"/>
  <c r="E20212" i="14"/>
  <c r="E20213" i="14"/>
  <c r="E20214" i="14"/>
  <c r="E20215" i="14"/>
  <c r="E20216" i="14"/>
  <c r="E20217" i="14"/>
  <c r="E20218" i="14"/>
  <c r="E20219" i="14"/>
  <c r="E20220" i="14"/>
  <c r="E20221" i="14"/>
  <c r="E20222" i="14"/>
  <c r="E20223" i="14"/>
  <c r="E20224" i="14"/>
  <c r="E20225" i="14"/>
  <c r="E20226" i="14"/>
  <c r="E20227" i="14"/>
  <c r="E20228" i="14"/>
  <c r="E20229" i="14"/>
  <c r="E20230" i="14"/>
  <c r="E20231" i="14"/>
  <c r="E20232" i="14"/>
  <c r="E20233" i="14"/>
  <c r="E20234" i="14"/>
  <c r="E20235" i="14"/>
  <c r="E20236" i="14"/>
  <c r="E20237" i="14"/>
  <c r="E20238" i="14"/>
  <c r="E20239" i="14"/>
  <c r="E20240" i="14"/>
  <c r="E20241" i="14"/>
  <c r="E20242" i="14"/>
  <c r="E20243" i="14"/>
  <c r="E20244" i="14"/>
  <c r="E20245" i="14"/>
  <c r="E20246" i="14"/>
  <c r="E20247" i="14"/>
  <c r="E20248" i="14"/>
  <c r="E20249" i="14"/>
  <c r="E20250" i="14"/>
  <c r="E20251" i="14"/>
  <c r="E20252" i="14"/>
  <c r="E20253" i="14"/>
  <c r="E20254" i="14"/>
  <c r="E20255" i="14"/>
  <c r="E20256" i="14"/>
  <c r="E20257" i="14"/>
  <c r="E20258" i="14"/>
  <c r="E20259" i="14"/>
  <c r="E20260" i="14"/>
  <c r="E20261" i="14"/>
  <c r="E20262" i="14"/>
  <c r="E20263" i="14"/>
  <c r="E20264" i="14"/>
  <c r="E20265" i="14"/>
  <c r="E20266" i="14"/>
  <c r="E20267" i="14"/>
  <c r="E20268" i="14"/>
  <c r="E20269" i="14"/>
  <c r="E20270" i="14"/>
  <c r="E20271" i="14"/>
  <c r="E20272" i="14"/>
  <c r="E20273" i="14"/>
  <c r="E20274" i="14"/>
  <c r="E20275" i="14"/>
  <c r="E20276" i="14"/>
  <c r="E20277" i="14"/>
  <c r="E20278" i="14"/>
  <c r="E20279" i="14"/>
  <c r="E20280" i="14"/>
  <c r="E20281" i="14"/>
  <c r="E20282" i="14"/>
  <c r="E20283" i="14"/>
  <c r="E20284" i="14"/>
  <c r="E20285" i="14"/>
  <c r="E20286" i="14"/>
  <c r="E20287" i="14"/>
  <c r="E20288" i="14"/>
  <c r="E20289" i="14"/>
  <c r="E20290" i="14"/>
  <c r="E20291" i="14"/>
  <c r="E20292" i="14"/>
  <c r="E20293" i="14"/>
  <c r="E20294" i="14"/>
  <c r="E20295" i="14"/>
  <c r="E20296" i="14"/>
  <c r="E20297" i="14"/>
  <c r="E20298" i="14"/>
  <c r="E20299" i="14"/>
  <c r="E20300" i="14"/>
  <c r="E20301" i="14"/>
  <c r="E20302" i="14"/>
  <c r="E20303" i="14"/>
  <c r="E20304" i="14"/>
  <c r="E20305" i="14"/>
  <c r="E20306" i="14"/>
  <c r="E20307" i="14"/>
  <c r="E20308" i="14"/>
  <c r="E20309" i="14"/>
  <c r="E20310" i="14"/>
  <c r="E20311" i="14"/>
  <c r="E20312" i="14"/>
  <c r="E20313" i="14"/>
  <c r="E20314" i="14"/>
  <c r="E20315" i="14"/>
  <c r="E20316" i="14"/>
  <c r="E20317" i="14"/>
  <c r="E20318" i="14"/>
  <c r="E20319" i="14"/>
  <c r="E20320" i="14"/>
  <c r="E20321" i="14"/>
  <c r="E20322" i="14"/>
  <c r="E20323" i="14"/>
  <c r="E20324" i="14"/>
  <c r="E20325" i="14"/>
  <c r="E20326" i="14"/>
  <c r="E20327" i="14"/>
  <c r="E20328" i="14"/>
  <c r="E20329" i="14"/>
  <c r="E20330" i="14"/>
  <c r="E20331" i="14"/>
  <c r="E20332" i="14"/>
  <c r="E20333" i="14"/>
  <c r="E20334" i="14"/>
  <c r="E20335" i="14"/>
  <c r="E20336" i="14"/>
  <c r="E20337" i="14"/>
  <c r="E20338" i="14"/>
  <c r="E20339" i="14"/>
  <c r="E20340" i="14"/>
  <c r="E20341" i="14"/>
  <c r="E20342" i="14"/>
  <c r="E20343" i="14"/>
  <c r="E20344" i="14"/>
  <c r="E20345" i="14"/>
  <c r="E20346" i="14"/>
  <c r="E20347" i="14"/>
  <c r="E20348" i="14"/>
  <c r="E20349" i="14"/>
  <c r="E20350" i="14"/>
  <c r="E20351" i="14"/>
  <c r="E20352" i="14"/>
  <c r="E20353" i="14"/>
  <c r="E20354" i="14"/>
  <c r="E20355" i="14"/>
  <c r="E20356" i="14"/>
  <c r="E20357" i="14"/>
  <c r="E20358" i="14"/>
  <c r="E20359" i="14"/>
  <c r="E20360" i="14"/>
  <c r="E20361" i="14"/>
  <c r="E20362" i="14"/>
  <c r="E20363" i="14"/>
  <c r="E20364" i="14"/>
  <c r="E20365" i="14"/>
  <c r="E20366" i="14"/>
  <c r="E20367" i="14"/>
  <c r="E20368" i="14"/>
  <c r="E20369" i="14"/>
  <c r="E20370" i="14"/>
  <c r="E20371" i="14"/>
  <c r="E20372" i="14"/>
  <c r="E20373" i="14"/>
  <c r="E20374" i="14"/>
  <c r="E20375" i="14"/>
  <c r="E20376" i="14"/>
  <c r="E20377" i="14"/>
  <c r="E20378" i="14"/>
  <c r="E20379" i="14"/>
  <c r="E20380" i="14"/>
  <c r="E20381" i="14"/>
  <c r="E20382" i="14"/>
  <c r="E20383" i="14"/>
  <c r="E20384" i="14"/>
  <c r="E20385" i="14"/>
  <c r="E20386" i="14"/>
  <c r="E20387" i="14"/>
  <c r="E20388" i="14"/>
  <c r="E20389" i="14"/>
  <c r="E20390" i="14"/>
  <c r="E20391" i="14"/>
  <c r="E20392" i="14"/>
  <c r="E20393" i="14"/>
  <c r="E20394" i="14"/>
  <c r="E20395" i="14"/>
  <c r="E20396" i="14"/>
  <c r="E20397" i="14"/>
  <c r="E20398" i="14"/>
  <c r="E20399" i="14"/>
  <c r="E20400" i="14"/>
  <c r="E20401" i="14"/>
  <c r="E20402" i="14"/>
  <c r="E20403" i="14"/>
  <c r="E20404" i="14"/>
  <c r="E20405" i="14"/>
  <c r="E20406" i="14"/>
  <c r="E20407" i="14"/>
  <c r="E20408" i="14"/>
  <c r="E20409" i="14"/>
  <c r="E20410" i="14"/>
  <c r="E20411" i="14"/>
  <c r="E20412" i="14"/>
  <c r="E20413" i="14"/>
  <c r="E20414" i="14"/>
  <c r="E20415" i="14"/>
  <c r="E20416" i="14"/>
  <c r="E20417" i="14"/>
  <c r="E20418" i="14"/>
  <c r="E20419" i="14"/>
  <c r="E20420" i="14"/>
  <c r="E20421" i="14"/>
  <c r="E20422" i="14"/>
  <c r="E20423" i="14"/>
  <c r="E20424" i="14"/>
  <c r="E20425" i="14"/>
  <c r="E20426" i="14"/>
  <c r="E20427" i="14"/>
  <c r="E20428" i="14"/>
  <c r="E20429" i="14"/>
  <c r="E20430" i="14"/>
  <c r="E20431" i="14"/>
  <c r="E20432" i="14"/>
  <c r="E20433" i="14"/>
  <c r="E20434" i="14"/>
  <c r="E20435" i="14"/>
  <c r="E20436" i="14"/>
  <c r="E20437" i="14"/>
  <c r="E20438" i="14"/>
  <c r="E20439" i="14"/>
  <c r="E20440" i="14"/>
  <c r="E20441" i="14"/>
  <c r="E20442" i="14"/>
  <c r="E20443" i="14"/>
  <c r="E20444" i="14"/>
  <c r="E20445" i="14"/>
  <c r="E20446" i="14"/>
  <c r="E20447" i="14"/>
  <c r="E20448" i="14"/>
  <c r="E20449" i="14"/>
  <c r="E20450" i="14"/>
  <c r="E20451" i="14"/>
  <c r="E20452" i="14"/>
  <c r="E20453" i="14"/>
  <c r="E20454" i="14"/>
  <c r="E20455" i="14"/>
  <c r="E20456" i="14"/>
  <c r="E20457" i="14"/>
  <c r="E20458" i="14"/>
  <c r="E20459" i="14"/>
  <c r="E20460" i="14"/>
  <c r="E20461" i="14"/>
  <c r="E20462" i="14"/>
  <c r="E20463" i="14"/>
  <c r="E20464" i="14"/>
  <c r="E20465" i="14"/>
  <c r="E20466" i="14"/>
  <c r="E20467" i="14"/>
  <c r="E20468" i="14"/>
  <c r="E20469" i="14"/>
  <c r="E20470" i="14"/>
  <c r="E20471" i="14"/>
  <c r="E20472" i="14"/>
  <c r="E20473" i="14"/>
  <c r="E20474" i="14"/>
  <c r="E20475" i="14"/>
  <c r="E20476" i="14"/>
  <c r="E20477" i="14"/>
  <c r="E20478" i="14"/>
  <c r="E20479" i="14"/>
  <c r="E20480" i="14"/>
  <c r="E20481" i="14"/>
  <c r="E20482" i="14"/>
  <c r="E20483" i="14"/>
  <c r="E20484" i="14"/>
  <c r="E20485" i="14"/>
  <c r="E20486" i="14"/>
  <c r="E20487" i="14"/>
  <c r="E20488" i="14"/>
  <c r="E20489" i="14"/>
  <c r="E20490" i="14"/>
  <c r="E20491" i="14"/>
  <c r="E20492" i="14"/>
  <c r="E20493" i="14"/>
  <c r="E20494" i="14"/>
  <c r="E20495" i="14"/>
  <c r="E20496" i="14"/>
  <c r="E20497" i="14"/>
  <c r="E20498" i="14"/>
  <c r="E20499" i="14"/>
  <c r="E20500" i="14"/>
  <c r="E20501" i="14"/>
  <c r="E20502" i="14"/>
  <c r="E20503" i="14"/>
  <c r="E20504" i="14"/>
  <c r="E20505" i="14"/>
  <c r="E20506" i="14"/>
  <c r="E20507" i="14"/>
  <c r="E20508" i="14"/>
  <c r="E20509" i="14"/>
  <c r="E20510" i="14"/>
  <c r="E20511" i="14"/>
  <c r="E20512" i="14"/>
  <c r="E20513" i="14"/>
  <c r="E20514" i="14"/>
  <c r="E20515" i="14"/>
  <c r="E20516" i="14"/>
  <c r="E20517" i="14"/>
  <c r="E20518" i="14"/>
  <c r="E20519" i="14"/>
  <c r="E20520" i="14"/>
  <c r="E20521" i="14"/>
  <c r="E20522" i="14"/>
  <c r="E20523" i="14"/>
  <c r="E20524" i="14"/>
  <c r="E20525" i="14"/>
  <c r="E20526" i="14"/>
  <c r="E20527" i="14"/>
  <c r="E20528" i="14"/>
  <c r="E20529" i="14"/>
  <c r="E20530" i="14"/>
  <c r="E20531" i="14"/>
  <c r="E20532" i="14"/>
  <c r="E20533" i="14"/>
  <c r="E20534" i="14"/>
  <c r="E20535" i="14"/>
  <c r="E20536" i="14"/>
  <c r="E20537" i="14"/>
  <c r="E20538" i="14"/>
  <c r="E20539" i="14"/>
  <c r="E20540" i="14"/>
  <c r="E20541" i="14"/>
  <c r="E20542" i="14"/>
  <c r="E20543" i="14"/>
  <c r="E20544" i="14"/>
  <c r="E20545" i="14"/>
  <c r="E20546" i="14"/>
  <c r="E20547" i="14"/>
  <c r="E20548" i="14"/>
  <c r="E20549" i="14"/>
  <c r="E20550" i="14"/>
  <c r="E20551" i="14"/>
  <c r="E20552" i="14"/>
  <c r="E20553" i="14"/>
  <c r="E20554" i="14"/>
  <c r="E20555" i="14"/>
  <c r="E20556" i="14"/>
  <c r="E20557" i="14"/>
  <c r="E20558" i="14"/>
  <c r="E20559" i="14"/>
  <c r="E20560" i="14"/>
  <c r="E20561" i="14"/>
  <c r="E20562" i="14"/>
  <c r="E20563" i="14"/>
  <c r="E20564" i="14"/>
  <c r="E20565" i="14"/>
  <c r="E20566" i="14"/>
  <c r="E20567" i="14"/>
  <c r="E20568" i="14"/>
  <c r="E20569" i="14"/>
  <c r="E20570" i="14"/>
  <c r="E20571" i="14"/>
  <c r="E20572" i="14"/>
  <c r="E20573" i="14"/>
  <c r="E20574" i="14"/>
  <c r="E20575" i="14"/>
  <c r="E20576" i="14"/>
  <c r="E20577" i="14"/>
  <c r="E20578" i="14"/>
  <c r="E20579" i="14"/>
  <c r="E20580" i="14"/>
  <c r="E20581" i="14"/>
  <c r="E20582" i="14"/>
  <c r="E20583" i="14"/>
  <c r="E20584" i="14"/>
  <c r="E20585" i="14"/>
  <c r="E20586" i="14"/>
  <c r="E20587" i="14"/>
  <c r="E20588" i="14"/>
  <c r="E20589" i="14"/>
  <c r="E20590" i="14"/>
  <c r="E20591" i="14"/>
  <c r="E20592" i="14"/>
  <c r="E20593" i="14"/>
  <c r="E20594" i="14"/>
  <c r="E20595" i="14"/>
  <c r="E20596" i="14"/>
  <c r="E20597" i="14"/>
  <c r="E20598" i="14"/>
  <c r="E20599" i="14"/>
  <c r="E20600" i="14"/>
  <c r="E20601" i="14"/>
  <c r="E20602" i="14"/>
  <c r="E20603" i="14"/>
  <c r="E20604" i="14"/>
  <c r="E20605" i="14"/>
  <c r="E20606" i="14"/>
  <c r="E20607" i="14"/>
  <c r="E20608" i="14"/>
  <c r="E20609" i="14"/>
  <c r="E20610" i="14"/>
  <c r="E20611" i="14"/>
  <c r="E20612" i="14"/>
  <c r="E20613" i="14"/>
  <c r="E20614" i="14"/>
  <c r="E20615" i="14"/>
  <c r="E20616" i="14"/>
  <c r="E20617" i="14"/>
  <c r="E20618" i="14"/>
  <c r="E20619" i="14"/>
  <c r="E20620" i="14"/>
  <c r="E20621" i="14"/>
  <c r="E20622" i="14"/>
  <c r="E20623" i="14"/>
  <c r="E20624" i="14"/>
  <c r="E20625" i="14"/>
  <c r="E20626" i="14"/>
  <c r="E20627" i="14"/>
  <c r="E20628" i="14"/>
  <c r="E20629" i="14"/>
  <c r="E20630" i="14"/>
  <c r="E20631" i="14"/>
  <c r="E20632" i="14"/>
  <c r="E20633" i="14"/>
  <c r="E20634" i="14"/>
  <c r="E20635" i="14"/>
  <c r="E20636" i="14"/>
  <c r="E20637" i="14"/>
  <c r="E20638" i="14"/>
  <c r="E20639" i="14"/>
  <c r="E20640" i="14"/>
  <c r="E20641" i="14"/>
  <c r="E20642" i="14"/>
  <c r="E20643" i="14"/>
  <c r="E20644" i="14"/>
  <c r="E20645" i="14"/>
  <c r="E20646" i="14"/>
  <c r="E20647" i="14"/>
  <c r="E20648" i="14"/>
  <c r="E20649" i="14"/>
  <c r="E20650" i="14"/>
  <c r="E20651" i="14"/>
  <c r="E20652" i="14"/>
  <c r="E20653" i="14"/>
  <c r="E20654" i="14"/>
  <c r="E20655" i="14"/>
  <c r="E20656" i="14"/>
  <c r="E20657" i="14"/>
  <c r="E20658" i="14"/>
  <c r="E20659" i="14"/>
  <c r="E20660" i="14"/>
  <c r="E20661" i="14"/>
  <c r="E20662" i="14"/>
  <c r="E20663" i="14"/>
  <c r="E20664" i="14"/>
  <c r="E20665" i="14"/>
  <c r="E20666" i="14"/>
  <c r="E20667" i="14"/>
  <c r="E20668" i="14"/>
  <c r="E20669" i="14"/>
  <c r="E20670" i="14"/>
  <c r="E20671" i="14"/>
  <c r="E20672" i="14"/>
  <c r="E20673" i="14"/>
  <c r="E20674" i="14"/>
  <c r="E20675" i="14"/>
  <c r="E20676" i="14"/>
  <c r="E20677" i="14"/>
  <c r="E20678" i="14"/>
  <c r="E20679" i="14"/>
  <c r="E20680" i="14"/>
  <c r="E20681" i="14"/>
  <c r="E20682" i="14"/>
  <c r="E20683" i="14"/>
  <c r="E20684" i="14"/>
  <c r="E20685" i="14"/>
  <c r="E20686" i="14"/>
  <c r="E20687" i="14"/>
  <c r="E20688" i="14"/>
  <c r="E20689" i="14"/>
  <c r="E20690" i="14"/>
  <c r="E20691" i="14"/>
  <c r="E20692" i="14"/>
  <c r="E20693" i="14"/>
  <c r="E20694" i="14"/>
  <c r="E20695" i="14"/>
  <c r="E20696" i="14"/>
  <c r="E20697" i="14"/>
  <c r="E20698" i="14"/>
  <c r="E20699" i="14"/>
  <c r="E20700" i="14"/>
  <c r="E20701" i="14"/>
  <c r="E20702" i="14"/>
  <c r="E20703" i="14"/>
  <c r="E20704" i="14"/>
  <c r="E20705" i="14"/>
  <c r="E20706" i="14"/>
  <c r="E20707" i="14"/>
  <c r="E20708" i="14"/>
  <c r="E20709" i="14"/>
  <c r="E20710" i="14"/>
  <c r="E20711" i="14"/>
  <c r="E20712" i="14"/>
  <c r="E20713" i="14"/>
  <c r="E20714" i="14"/>
  <c r="E20715" i="14"/>
  <c r="E20716" i="14"/>
  <c r="E20717" i="14"/>
  <c r="E20718" i="14"/>
  <c r="E20719" i="14"/>
  <c r="E20720" i="14"/>
  <c r="E20721" i="14"/>
  <c r="E20722" i="14"/>
  <c r="E20723" i="14"/>
  <c r="E20724" i="14"/>
  <c r="E20725" i="14"/>
  <c r="E20726" i="14"/>
  <c r="E20727" i="14"/>
  <c r="E20728" i="14"/>
  <c r="E20729" i="14"/>
  <c r="E20730" i="14"/>
  <c r="E20731" i="14"/>
  <c r="E20732" i="14"/>
  <c r="E20733" i="14"/>
  <c r="E20734" i="14"/>
  <c r="E20735" i="14"/>
  <c r="E20736" i="14"/>
  <c r="E20737" i="14"/>
  <c r="E20738" i="14"/>
  <c r="E20739" i="14"/>
  <c r="E20740" i="14"/>
  <c r="E20741" i="14"/>
  <c r="E20742" i="14"/>
  <c r="E20743" i="14"/>
  <c r="E20744" i="14"/>
  <c r="E20745" i="14"/>
  <c r="E20746" i="14"/>
  <c r="E20747" i="14"/>
  <c r="E20748" i="14"/>
  <c r="E20749" i="14"/>
  <c r="E20750" i="14"/>
  <c r="E20751" i="14"/>
  <c r="E20752" i="14"/>
  <c r="E20753" i="14"/>
  <c r="E20754" i="14"/>
  <c r="E20755" i="14"/>
  <c r="E20756" i="14"/>
  <c r="E20757" i="14"/>
  <c r="E20758" i="14"/>
  <c r="E20759" i="14"/>
  <c r="E20760" i="14"/>
  <c r="E20761" i="14"/>
  <c r="E20762" i="14"/>
  <c r="E20763" i="14"/>
  <c r="E20764" i="14"/>
  <c r="E20765" i="14"/>
  <c r="E20766" i="14"/>
  <c r="E20767" i="14"/>
  <c r="E20768" i="14"/>
  <c r="E20769" i="14"/>
  <c r="E20770" i="14"/>
  <c r="E20771" i="14"/>
  <c r="E20772" i="14"/>
  <c r="E20773" i="14"/>
  <c r="E20774" i="14"/>
  <c r="E20775" i="14"/>
  <c r="E20776" i="14"/>
  <c r="E20777" i="14"/>
  <c r="E20778" i="14"/>
  <c r="E20779" i="14"/>
  <c r="E20780" i="14"/>
  <c r="E20781" i="14"/>
  <c r="E20782" i="14"/>
  <c r="E20783" i="14"/>
  <c r="E20784" i="14"/>
  <c r="E20785" i="14"/>
  <c r="E20786" i="14"/>
  <c r="E20787" i="14"/>
  <c r="E20788" i="14"/>
  <c r="E20789" i="14"/>
  <c r="E20790" i="14"/>
  <c r="E20791" i="14"/>
  <c r="E20792" i="14"/>
  <c r="E20793" i="14"/>
  <c r="E20794" i="14"/>
  <c r="E20795" i="14"/>
  <c r="E20796" i="14"/>
  <c r="E20797" i="14"/>
  <c r="E20798" i="14"/>
  <c r="E20799" i="14"/>
  <c r="E20800" i="14"/>
  <c r="E20801" i="14"/>
  <c r="E20802" i="14"/>
  <c r="E20803" i="14"/>
  <c r="E20804" i="14"/>
  <c r="E20805" i="14"/>
  <c r="E20806" i="14"/>
  <c r="E20807" i="14"/>
  <c r="E20808" i="14"/>
  <c r="E20809" i="14"/>
  <c r="E20810" i="14"/>
  <c r="E20811" i="14"/>
  <c r="E20812" i="14"/>
  <c r="E20813" i="14"/>
  <c r="E20814" i="14"/>
  <c r="E20815" i="14"/>
  <c r="E20816" i="14"/>
  <c r="E20817" i="14"/>
  <c r="E20818" i="14"/>
  <c r="E20819" i="14"/>
  <c r="E20820" i="14"/>
  <c r="E20821" i="14"/>
  <c r="E20822" i="14"/>
  <c r="E20823" i="14"/>
  <c r="E20824" i="14"/>
  <c r="E20825" i="14"/>
  <c r="E20826" i="14"/>
  <c r="E20827" i="14"/>
  <c r="E20828" i="14"/>
  <c r="E20829" i="14"/>
  <c r="E20830" i="14"/>
  <c r="E20831" i="14"/>
  <c r="E20832" i="14"/>
  <c r="E20833" i="14"/>
  <c r="E20834" i="14"/>
  <c r="E20835" i="14"/>
  <c r="E20836" i="14"/>
  <c r="E20837" i="14"/>
  <c r="E20838" i="14"/>
  <c r="E20839" i="14"/>
  <c r="E20840" i="14"/>
  <c r="E20841" i="14"/>
  <c r="E20842" i="14"/>
  <c r="E20843" i="14"/>
  <c r="E20844" i="14"/>
  <c r="E20845" i="14"/>
  <c r="E20846" i="14"/>
  <c r="E20847" i="14"/>
  <c r="E20848" i="14"/>
  <c r="E20849" i="14"/>
  <c r="E20850" i="14"/>
  <c r="E20851" i="14"/>
  <c r="E20852" i="14"/>
  <c r="E20853" i="14"/>
  <c r="E20854" i="14"/>
  <c r="E20855" i="14"/>
  <c r="E20856" i="14"/>
  <c r="E20857" i="14"/>
  <c r="E20858" i="14"/>
  <c r="E20859" i="14"/>
  <c r="E20860" i="14"/>
  <c r="E20861" i="14"/>
  <c r="E20862" i="14"/>
  <c r="E20863" i="14"/>
  <c r="E20864" i="14"/>
  <c r="E20865" i="14"/>
  <c r="E20866" i="14"/>
  <c r="E20867" i="14"/>
  <c r="E20868" i="14"/>
  <c r="E20869" i="14"/>
  <c r="E20870" i="14"/>
  <c r="E20871" i="14"/>
  <c r="E20872" i="14"/>
  <c r="E20873" i="14"/>
  <c r="E20874" i="14"/>
  <c r="E20875" i="14"/>
  <c r="E20876" i="14"/>
  <c r="E20877" i="14"/>
  <c r="E20878" i="14"/>
  <c r="E20879" i="14"/>
  <c r="E20880" i="14"/>
  <c r="E20881" i="14"/>
  <c r="E20882" i="14"/>
  <c r="E20883" i="14"/>
  <c r="E20884" i="14"/>
  <c r="E20885" i="14"/>
  <c r="E20886" i="14"/>
  <c r="E20887" i="14"/>
  <c r="E20888" i="14"/>
  <c r="E20889" i="14"/>
  <c r="E20890" i="14"/>
  <c r="E20891" i="14"/>
  <c r="E20892" i="14"/>
  <c r="E20893" i="14"/>
  <c r="E20894" i="14"/>
  <c r="E20895" i="14"/>
  <c r="E20896" i="14"/>
  <c r="E20897" i="14"/>
  <c r="E20898" i="14"/>
  <c r="E20899" i="14"/>
  <c r="E20900" i="14"/>
  <c r="E20901" i="14"/>
  <c r="E20902" i="14"/>
  <c r="E20903" i="14"/>
  <c r="E20904" i="14"/>
  <c r="E20905" i="14"/>
  <c r="E20906" i="14"/>
  <c r="E20907" i="14"/>
  <c r="E20908" i="14"/>
  <c r="E20909" i="14"/>
  <c r="E20910" i="14"/>
  <c r="E20911" i="14"/>
  <c r="E20912" i="14"/>
  <c r="E20913" i="14"/>
  <c r="E20914" i="14"/>
  <c r="E20915" i="14"/>
  <c r="E20916" i="14"/>
  <c r="E20917" i="14"/>
  <c r="E20918" i="14"/>
  <c r="E20919" i="14"/>
  <c r="E20920" i="14"/>
  <c r="E20921" i="14"/>
  <c r="E20922" i="14"/>
  <c r="E20923" i="14"/>
  <c r="E20924" i="14"/>
  <c r="E20925" i="14"/>
  <c r="E20926" i="14"/>
  <c r="E20927" i="14"/>
  <c r="E20928" i="14"/>
  <c r="E20929" i="14"/>
  <c r="E20930" i="14"/>
  <c r="E20931" i="14"/>
  <c r="E20932" i="14"/>
  <c r="E20933" i="14"/>
  <c r="E20934" i="14"/>
  <c r="E20935" i="14"/>
  <c r="E20936" i="14"/>
  <c r="E20937" i="14"/>
  <c r="E20938" i="14"/>
  <c r="E20939" i="14"/>
  <c r="E20940" i="14"/>
  <c r="E20941" i="14"/>
  <c r="E20942" i="14"/>
  <c r="E20943" i="14"/>
  <c r="E20944" i="14"/>
  <c r="E20945" i="14"/>
  <c r="E20946" i="14"/>
  <c r="E20947" i="14"/>
  <c r="E20948" i="14"/>
  <c r="E20949" i="14"/>
  <c r="E20950" i="14"/>
  <c r="E20951" i="14"/>
  <c r="E20952" i="14"/>
  <c r="E20953" i="14"/>
  <c r="E20954" i="14"/>
  <c r="E20955" i="14"/>
  <c r="E20956" i="14"/>
  <c r="E20957" i="14"/>
  <c r="E20958" i="14"/>
  <c r="E20959" i="14"/>
  <c r="E20960" i="14"/>
  <c r="E20961" i="14"/>
  <c r="E20962" i="14"/>
  <c r="E20963" i="14"/>
  <c r="E20964" i="14"/>
  <c r="E20965" i="14"/>
  <c r="E20966" i="14"/>
  <c r="E20967" i="14"/>
  <c r="E20968" i="14"/>
  <c r="E20969" i="14"/>
  <c r="E20970" i="14"/>
  <c r="E20971" i="14"/>
  <c r="E20972" i="14"/>
  <c r="E20973" i="14"/>
  <c r="E20974" i="14"/>
  <c r="E20975" i="14"/>
  <c r="E20976" i="14"/>
  <c r="E20977" i="14"/>
  <c r="E20978" i="14"/>
  <c r="E20979" i="14"/>
  <c r="E20980" i="14"/>
  <c r="E20981" i="14"/>
  <c r="E20982" i="14"/>
  <c r="E20983" i="14"/>
  <c r="E20984" i="14"/>
  <c r="E20985" i="14"/>
  <c r="E20986" i="14"/>
  <c r="E20987" i="14"/>
  <c r="E20988" i="14"/>
  <c r="E20989" i="14"/>
  <c r="E20990" i="14"/>
  <c r="E20991" i="14"/>
  <c r="E20992" i="14"/>
  <c r="E20993" i="14"/>
  <c r="E20994" i="14"/>
  <c r="E20995" i="14"/>
  <c r="E20996" i="14"/>
  <c r="E20997" i="14"/>
  <c r="E20998" i="14"/>
  <c r="E20999" i="14"/>
  <c r="E21000" i="14"/>
  <c r="E21001" i="14"/>
  <c r="E21002" i="14"/>
  <c r="E21003" i="14"/>
  <c r="E21004" i="14"/>
  <c r="E21005" i="14"/>
  <c r="E21006" i="14"/>
  <c r="E21007" i="14"/>
  <c r="E21008" i="14"/>
  <c r="E21009" i="14"/>
  <c r="E21010" i="14"/>
  <c r="E21011" i="14"/>
  <c r="E21012" i="14"/>
  <c r="E21013" i="14"/>
  <c r="E21014" i="14"/>
  <c r="E21015" i="14"/>
  <c r="E21016" i="14"/>
  <c r="E21017" i="14"/>
  <c r="E21018" i="14"/>
  <c r="E21019" i="14"/>
  <c r="E21020" i="14"/>
  <c r="E21021" i="14"/>
  <c r="E21022" i="14"/>
  <c r="E21023" i="14"/>
  <c r="E21024" i="14"/>
  <c r="E21025" i="14"/>
  <c r="E21026" i="14"/>
  <c r="E21027" i="14"/>
  <c r="E21028" i="14"/>
  <c r="E21029" i="14"/>
  <c r="E21030" i="14"/>
  <c r="E21031" i="14"/>
  <c r="E21032" i="14"/>
  <c r="E21033" i="14"/>
  <c r="E21034" i="14"/>
  <c r="E21035" i="14"/>
  <c r="E21036" i="14"/>
  <c r="E21037" i="14"/>
  <c r="E21038" i="14"/>
  <c r="E21039" i="14"/>
  <c r="E21040" i="14"/>
  <c r="E21041" i="14"/>
  <c r="E21042" i="14"/>
  <c r="E21043" i="14"/>
  <c r="E21044" i="14"/>
  <c r="E21045" i="14"/>
  <c r="E21046" i="14"/>
  <c r="E21047" i="14"/>
  <c r="E21048" i="14"/>
  <c r="E21049" i="14"/>
  <c r="E21050" i="14"/>
  <c r="E21051" i="14"/>
  <c r="E21052" i="14"/>
  <c r="E21053" i="14"/>
  <c r="E21054" i="14"/>
  <c r="E21055" i="14"/>
  <c r="E21056" i="14"/>
  <c r="E21057" i="14"/>
  <c r="E21058" i="14"/>
  <c r="E21059" i="14"/>
  <c r="E21060" i="14"/>
  <c r="E21061" i="14"/>
  <c r="E21062" i="14"/>
  <c r="E21063" i="14"/>
  <c r="E21064" i="14"/>
  <c r="E21065" i="14"/>
  <c r="E21066" i="14"/>
  <c r="E21067" i="14"/>
  <c r="E21068" i="14"/>
  <c r="E21069" i="14"/>
  <c r="E21070" i="14"/>
  <c r="E21071" i="14"/>
  <c r="E21072" i="14"/>
  <c r="E21073" i="14"/>
  <c r="E21074" i="14"/>
  <c r="E21075" i="14"/>
  <c r="E21076" i="14"/>
  <c r="E21077" i="14"/>
  <c r="E21078" i="14"/>
  <c r="E21079" i="14"/>
  <c r="E21080" i="14"/>
  <c r="E21081" i="14"/>
  <c r="E21082" i="14"/>
  <c r="E21083" i="14"/>
  <c r="E21084" i="14"/>
  <c r="E21085" i="14"/>
  <c r="E21086" i="14"/>
  <c r="E21087" i="14"/>
  <c r="E21088" i="14"/>
  <c r="E21089" i="14"/>
  <c r="E21090" i="14"/>
  <c r="E21091" i="14"/>
  <c r="E21092" i="14"/>
  <c r="E21093" i="14"/>
  <c r="E21094" i="14"/>
  <c r="E21095" i="14"/>
  <c r="E21096" i="14"/>
  <c r="E21097" i="14"/>
  <c r="E21098" i="14"/>
  <c r="E21099" i="14"/>
  <c r="E21100" i="14"/>
  <c r="E21101" i="14"/>
  <c r="E21102" i="14"/>
  <c r="E21103" i="14"/>
  <c r="E21104" i="14"/>
  <c r="E21105" i="14"/>
  <c r="E21106" i="14"/>
  <c r="E21107" i="14"/>
  <c r="E21108" i="14"/>
  <c r="E21109" i="14"/>
  <c r="E21110" i="14"/>
  <c r="E21111" i="14"/>
  <c r="E21112" i="14"/>
  <c r="E21113" i="14"/>
  <c r="E21114" i="14"/>
  <c r="E21115" i="14"/>
  <c r="E21116" i="14"/>
  <c r="E21117" i="14"/>
  <c r="E21118" i="14"/>
  <c r="E21119" i="14"/>
  <c r="E21120" i="14"/>
  <c r="E21121" i="14"/>
  <c r="E21122" i="14"/>
  <c r="E21123" i="14"/>
  <c r="E21124" i="14"/>
  <c r="E21125" i="14"/>
  <c r="E21126" i="14"/>
  <c r="E21127" i="14"/>
  <c r="E21128" i="14"/>
  <c r="E21129" i="14"/>
  <c r="E21130" i="14"/>
  <c r="E21131" i="14"/>
  <c r="E21132" i="14"/>
  <c r="E21133" i="14"/>
  <c r="E21134" i="14"/>
  <c r="E21135" i="14"/>
  <c r="E21136" i="14"/>
  <c r="E21137" i="14"/>
  <c r="E21138" i="14"/>
  <c r="E21139" i="14"/>
  <c r="E21140" i="14"/>
  <c r="E21141" i="14"/>
  <c r="E21142" i="14"/>
  <c r="E21143" i="14"/>
  <c r="E21144" i="14"/>
  <c r="E21145" i="14"/>
  <c r="E21146" i="14"/>
  <c r="E21147" i="14"/>
  <c r="E21148" i="14"/>
  <c r="E21149" i="14"/>
  <c r="E21150" i="14"/>
  <c r="E21151" i="14"/>
  <c r="E21152" i="14"/>
  <c r="E21153" i="14"/>
  <c r="E21154" i="14"/>
  <c r="E21155" i="14"/>
  <c r="E21156" i="14"/>
  <c r="E21157" i="14"/>
  <c r="E21158" i="14"/>
  <c r="E21159" i="14"/>
  <c r="E21160" i="14"/>
  <c r="E21161" i="14"/>
  <c r="E21162" i="14"/>
  <c r="E21163" i="14"/>
  <c r="E21164" i="14"/>
  <c r="E21165" i="14"/>
  <c r="E21166" i="14"/>
  <c r="E21167" i="14"/>
  <c r="E21168" i="14"/>
  <c r="E21169" i="14"/>
  <c r="E21170" i="14"/>
  <c r="E21171" i="14"/>
  <c r="E21172" i="14"/>
  <c r="E21173" i="14"/>
  <c r="E21174" i="14"/>
  <c r="E21175" i="14"/>
  <c r="E21176" i="14"/>
  <c r="E21177" i="14"/>
  <c r="E21178" i="14"/>
  <c r="E21179" i="14"/>
  <c r="E21180" i="14"/>
  <c r="E21181" i="14"/>
  <c r="E21182" i="14"/>
  <c r="E21183" i="14"/>
  <c r="E21184" i="14"/>
  <c r="E21185" i="14"/>
  <c r="E21186" i="14"/>
  <c r="E21187" i="14"/>
  <c r="E21188" i="14"/>
  <c r="E21189" i="14"/>
  <c r="E21190" i="14"/>
  <c r="E21191" i="14"/>
  <c r="E21192" i="14"/>
  <c r="E21193" i="14"/>
  <c r="E21194" i="14"/>
  <c r="E21195" i="14"/>
  <c r="E21196" i="14"/>
  <c r="E21197" i="14"/>
  <c r="E21198" i="14"/>
  <c r="E21199" i="14"/>
  <c r="E21200" i="14"/>
  <c r="E21201" i="14"/>
  <c r="E21202" i="14"/>
  <c r="E21203" i="14"/>
  <c r="E21204" i="14"/>
  <c r="E21205" i="14"/>
  <c r="E21206" i="14"/>
  <c r="E21207" i="14"/>
  <c r="E21208" i="14"/>
  <c r="E21209" i="14"/>
  <c r="E21210" i="14"/>
  <c r="E21211" i="14"/>
  <c r="E21212" i="14"/>
  <c r="E21213" i="14"/>
  <c r="E21214" i="14"/>
  <c r="E21215" i="14"/>
  <c r="E21216" i="14"/>
  <c r="E21217" i="14"/>
  <c r="E21218" i="14"/>
  <c r="E21219" i="14"/>
  <c r="E21220" i="14"/>
  <c r="E21221" i="14"/>
  <c r="E21222" i="14"/>
  <c r="E21223" i="14"/>
  <c r="E21224" i="14"/>
  <c r="E21225" i="14"/>
  <c r="E21226" i="14"/>
  <c r="E21227" i="14"/>
  <c r="E21228" i="14"/>
  <c r="E21229" i="14"/>
  <c r="E21230" i="14"/>
  <c r="E21231" i="14"/>
  <c r="E21232" i="14"/>
  <c r="E21233" i="14"/>
  <c r="E21234" i="14"/>
  <c r="E21235" i="14"/>
  <c r="E21236" i="14"/>
  <c r="E21237" i="14"/>
  <c r="E21238" i="14"/>
  <c r="E21239" i="14"/>
  <c r="E21240" i="14"/>
  <c r="E21241" i="14"/>
  <c r="E21242" i="14"/>
  <c r="E21243" i="14"/>
  <c r="E21244" i="14"/>
  <c r="E21245" i="14"/>
  <c r="E21246" i="14"/>
  <c r="E21247" i="14"/>
  <c r="E21248" i="14"/>
  <c r="E21249" i="14"/>
  <c r="E21250" i="14"/>
  <c r="E21251" i="14"/>
  <c r="E21252" i="14"/>
  <c r="E21253" i="14"/>
  <c r="E21254" i="14"/>
  <c r="E21255" i="14"/>
  <c r="E21256" i="14"/>
  <c r="E21257" i="14"/>
  <c r="E21258" i="14"/>
  <c r="E21259" i="14"/>
  <c r="E21260" i="14"/>
  <c r="E21261" i="14"/>
  <c r="E21262" i="14"/>
  <c r="E21263" i="14"/>
  <c r="E21264" i="14"/>
  <c r="E21265" i="14"/>
  <c r="E21266" i="14"/>
  <c r="E21267" i="14"/>
  <c r="E21268" i="14"/>
  <c r="E21269" i="14"/>
  <c r="E21270" i="14"/>
  <c r="E21271" i="14"/>
  <c r="E21272" i="14"/>
  <c r="E21273" i="14"/>
  <c r="E21274" i="14"/>
  <c r="E21275" i="14"/>
  <c r="E21276" i="14"/>
  <c r="E21277" i="14"/>
  <c r="E21278" i="14"/>
  <c r="E21279" i="14"/>
  <c r="E21280" i="14"/>
  <c r="E21281" i="14"/>
  <c r="E21282" i="14"/>
  <c r="E21283" i="14"/>
  <c r="E21284" i="14"/>
  <c r="E21285" i="14"/>
  <c r="E21286" i="14"/>
  <c r="E21287" i="14"/>
  <c r="E21288" i="14"/>
  <c r="E21289" i="14"/>
  <c r="E21290" i="14"/>
  <c r="E21291" i="14"/>
  <c r="E21292" i="14"/>
  <c r="E21293" i="14"/>
  <c r="E21294" i="14"/>
  <c r="E21295" i="14"/>
  <c r="E21296" i="14"/>
  <c r="E21297" i="14"/>
  <c r="E21298" i="14"/>
  <c r="E21299" i="14"/>
  <c r="E21300" i="14"/>
  <c r="E21301" i="14"/>
  <c r="E21302" i="14"/>
  <c r="E21303" i="14"/>
  <c r="E21304" i="14"/>
  <c r="E21305" i="14"/>
  <c r="E21306" i="14"/>
  <c r="E21307" i="14"/>
  <c r="E21308" i="14"/>
  <c r="E21309" i="14"/>
  <c r="E21310" i="14"/>
  <c r="E21311" i="14"/>
  <c r="E21312" i="14"/>
  <c r="E21313" i="14"/>
  <c r="E21314" i="14"/>
  <c r="E21315" i="14"/>
  <c r="E21316" i="14"/>
  <c r="E21317" i="14"/>
  <c r="E21318" i="14"/>
  <c r="E21319" i="14"/>
  <c r="E21320" i="14"/>
  <c r="E21321" i="14"/>
  <c r="E21322" i="14"/>
  <c r="E21323" i="14"/>
  <c r="E21324" i="14"/>
  <c r="E21325" i="14"/>
  <c r="E21326" i="14"/>
  <c r="E21327" i="14"/>
  <c r="E21328" i="14"/>
  <c r="E21329" i="14"/>
  <c r="E21330" i="14"/>
  <c r="E21331" i="14"/>
  <c r="E21332" i="14"/>
  <c r="E21333" i="14"/>
  <c r="E21334" i="14"/>
  <c r="E21335" i="14"/>
  <c r="E21336" i="14"/>
  <c r="E21337" i="14"/>
  <c r="E21338" i="14"/>
  <c r="E21339" i="14"/>
  <c r="E21340" i="14"/>
  <c r="E21341" i="14"/>
  <c r="E21342" i="14"/>
  <c r="E21343" i="14"/>
  <c r="E21344" i="14"/>
  <c r="E21345" i="14"/>
  <c r="E21346" i="14"/>
  <c r="E21347" i="14"/>
  <c r="E21348" i="14"/>
  <c r="E21349" i="14"/>
  <c r="E21350" i="14"/>
  <c r="E21351" i="14"/>
  <c r="E21352" i="14"/>
  <c r="E21353" i="14"/>
  <c r="E21354" i="14"/>
  <c r="E21355" i="14"/>
  <c r="E21356" i="14"/>
  <c r="E21357" i="14"/>
  <c r="E21358" i="14"/>
  <c r="E21359" i="14"/>
  <c r="E21360" i="14"/>
  <c r="E21361" i="14"/>
  <c r="E21362" i="14"/>
  <c r="E21363" i="14"/>
  <c r="E21364" i="14"/>
  <c r="E21365" i="14"/>
  <c r="E21366" i="14"/>
  <c r="E21367" i="14"/>
  <c r="E21368" i="14"/>
  <c r="E21369" i="14"/>
  <c r="E21370" i="14"/>
  <c r="E21371" i="14"/>
  <c r="E21372" i="14"/>
  <c r="E21373" i="14"/>
  <c r="E21374" i="14"/>
  <c r="E21375" i="14"/>
  <c r="E21376" i="14"/>
  <c r="E21377" i="14"/>
  <c r="E21378" i="14"/>
  <c r="E21379" i="14"/>
  <c r="E21380" i="14"/>
  <c r="E21381" i="14"/>
  <c r="E21382" i="14"/>
  <c r="E21383" i="14"/>
  <c r="E21384" i="14"/>
  <c r="E21385" i="14"/>
  <c r="E21386" i="14"/>
  <c r="E21387" i="14"/>
  <c r="E21388" i="14"/>
  <c r="E21389" i="14"/>
  <c r="E21390" i="14"/>
  <c r="E21391" i="14"/>
  <c r="E21392" i="14"/>
  <c r="E21393" i="14"/>
  <c r="E21394" i="14"/>
  <c r="E21395" i="14"/>
  <c r="E21396" i="14"/>
  <c r="E21397" i="14"/>
  <c r="E21398" i="14"/>
  <c r="E21399" i="14"/>
  <c r="E21400" i="14"/>
  <c r="E21401" i="14"/>
  <c r="E21402" i="14"/>
  <c r="E21403" i="14"/>
  <c r="E21404" i="14"/>
  <c r="E21405" i="14"/>
  <c r="E21406" i="14"/>
  <c r="E21407" i="14"/>
  <c r="E21408" i="14"/>
  <c r="E21409" i="14"/>
  <c r="E21410" i="14"/>
  <c r="E21411" i="14"/>
  <c r="E21412" i="14"/>
  <c r="E21413" i="14"/>
  <c r="E21414" i="14"/>
  <c r="E21415" i="14"/>
  <c r="E21416" i="14"/>
  <c r="E21417" i="14"/>
  <c r="E21418" i="14"/>
  <c r="E21419" i="14"/>
  <c r="E21420" i="14"/>
  <c r="E21421" i="14"/>
  <c r="E21422" i="14"/>
  <c r="E21423" i="14"/>
  <c r="E21424" i="14"/>
  <c r="E21425" i="14"/>
  <c r="E21426" i="14"/>
  <c r="E21427" i="14"/>
  <c r="E21428" i="14"/>
  <c r="E21429" i="14"/>
  <c r="E21430" i="14"/>
  <c r="E21431" i="14"/>
  <c r="E21432" i="14"/>
  <c r="E21433" i="14"/>
  <c r="E21434" i="14"/>
  <c r="E21435" i="14"/>
  <c r="E21436" i="14"/>
  <c r="E21437" i="14"/>
  <c r="E21438" i="14"/>
  <c r="E21439" i="14"/>
  <c r="E21440" i="14"/>
  <c r="E21441" i="14"/>
  <c r="E21442" i="14"/>
  <c r="E21443" i="14"/>
  <c r="E21444" i="14"/>
  <c r="E21445" i="14"/>
  <c r="E21446" i="14"/>
  <c r="E21447" i="14"/>
  <c r="E21448" i="14"/>
  <c r="E21449" i="14"/>
  <c r="E21450" i="14"/>
  <c r="E21451" i="14"/>
  <c r="E21452" i="14"/>
  <c r="E21453" i="14"/>
  <c r="E21454" i="14"/>
  <c r="E21455" i="14"/>
  <c r="E21456" i="14"/>
  <c r="E21457" i="14"/>
  <c r="E21458" i="14"/>
  <c r="E21459" i="14"/>
  <c r="E21460" i="14"/>
  <c r="E21461" i="14"/>
  <c r="E21462" i="14"/>
  <c r="E21463" i="14"/>
  <c r="E21464" i="14"/>
  <c r="E21465" i="14"/>
  <c r="E21466" i="14"/>
  <c r="E21467" i="14"/>
  <c r="E21468" i="14"/>
  <c r="E21469" i="14"/>
  <c r="E21470" i="14"/>
  <c r="E21471" i="14"/>
  <c r="E21472" i="14"/>
  <c r="E21473" i="14"/>
  <c r="E21474" i="14"/>
  <c r="E21475" i="14"/>
  <c r="E21476" i="14"/>
  <c r="E21477" i="14"/>
  <c r="E21478" i="14"/>
  <c r="E21479" i="14"/>
  <c r="E21480" i="14"/>
  <c r="E21481" i="14"/>
  <c r="E21482" i="14"/>
  <c r="E21483" i="14"/>
  <c r="E21484" i="14"/>
  <c r="E21485" i="14"/>
  <c r="E21486" i="14"/>
  <c r="E21487" i="14"/>
  <c r="E21488" i="14"/>
  <c r="E21489" i="14"/>
  <c r="E21490" i="14"/>
  <c r="E21491" i="14"/>
  <c r="E21492" i="14"/>
  <c r="E21493" i="14"/>
  <c r="E21494" i="14"/>
  <c r="E21495" i="14"/>
  <c r="E21496" i="14"/>
  <c r="E21497" i="14"/>
  <c r="E21498" i="14"/>
  <c r="E21499" i="14"/>
  <c r="E21500" i="14"/>
  <c r="E21501" i="14"/>
  <c r="E21502" i="14"/>
  <c r="E21503" i="14"/>
  <c r="E21504" i="14"/>
  <c r="E21505" i="14"/>
  <c r="E21506" i="14"/>
  <c r="E21507" i="14"/>
  <c r="E21508" i="14"/>
  <c r="E21509" i="14"/>
  <c r="E21510" i="14"/>
  <c r="E21511" i="14"/>
  <c r="E21512" i="14"/>
  <c r="E21513" i="14"/>
  <c r="E21514" i="14"/>
  <c r="E21515" i="14"/>
  <c r="E21516" i="14"/>
  <c r="E21517" i="14"/>
  <c r="E21518" i="14"/>
  <c r="E21519" i="14"/>
  <c r="E21520" i="14"/>
  <c r="E21521" i="14"/>
  <c r="E21522" i="14"/>
  <c r="E21523" i="14"/>
  <c r="E21524" i="14"/>
  <c r="E21525" i="14"/>
  <c r="E21526" i="14"/>
  <c r="E21527" i="14"/>
  <c r="E21528" i="14"/>
  <c r="E21529" i="14"/>
  <c r="E21530" i="14"/>
  <c r="E21531" i="14"/>
  <c r="E21532" i="14"/>
  <c r="E21533" i="14"/>
  <c r="E21534" i="14"/>
  <c r="E21535" i="14"/>
  <c r="E21536" i="14"/>
  <c r="E21537" i="14"/>
  <c r="E21538" i="14"/>
  <c r="E21539" i="14"/>
  <c r="E21540" i="14"/>
  <c r="E21541" i="14"/>
  <c r="E21542" i="14"/>
  <c r="E21543" i="14"/>
  <c r="E21544" i="14"/>
  <c r="E21545" i="14"/>
  <c r="E21546" i="14"/>
  <c r="E21547" i="14"/>
  <c r="E21548" i="14"/>
  <c r="E21549" i="14"/>
  <c r="E21550" i="14"/>
  <c r="E21551" i="14"/>
  <c r="E21552" i="14"/>
  <c r="E21553" i="14"/>
  <c r="E21554" i="14"/>
  <c r="E21555" i="14"/>
  <c r="E21556" i="14"/>
  <c r="E21557" i="14"/>
  <c r="E21558" i="14"/>
  <c r="E21559" i="14"/>
  <c r="E21560" i="14"/>
  <c r="E21561" i="14"/>
  <c r="E21562" i="14"/>
  <c r="E21563" i="14"/>
  <c r="E21564" i="14"/>
  <c r="E21565" i="14"/>
  <c r="E21566" i="14"/>
  <c r="E21567" i="14"/>
  <c r="E21568" i="14"/>
  <c r="E21569" i="14"/>
  <c r="E21570" i="14"/>
  <c r="E21571" i="14"/>
  <c r="E21572" i="14"/>
  <c r="E21573" i="14"/>
  <c r="E21574" i="14"/>
  <c r="E21575" i="14"/>
  <c r="E21576" i="14"/>
  <c r="E21577" i="14"/>
  <c r="E21578" i="14"/>
  <c r="E21579" i="14"/>
  <c r="E21580" i="14"/>
  <c r="E21581" i="14"/>
  <c r="E21582" i="14"/>
  <c r="E21583" i="14"/>
  <c r="E21584" i="14"/>
  <c r="E21585" i="14"/>
  <c r="E21586" i="14"/>
  <c r="E21587" i="14"/>
  <c r="E21588" i="14"/>
  <c r="E21589" i="14"/>
  <c r="E21590" i="14"/>
  <c r="E21591" i="14"/>
  <c r="E21592" i="14"/>
  <c r="E21593" i="14"/>
  <c r="E21594" i="14"/>
  <c r="E21595" i="14"/>
  <c r="E21596" i="14"/>
  <c r="E21597" i="14"/>
  <c r="E21598" i="14"/>
  <c r="E21599" i="14"/>
  <c r="E21600" i="14"/>
  <c r="E21601" i="14"/>
  <c r="E21602" i="14"/>
  <c r="E21603" i="14"/>
  <c r="E21604" i="14"/>
  <c r="E21605" i="14"/>
  <c r="E21606" i="14"/>
  <c r="E21607" i="14"/>
  <c r="E21608" i="14"/>
  <c r="E21609" i="14"/>
  <c r="E21610" i="14"/>
  <c r="E21611" i="14"/>
  <c r="E21612" i="14"/>
  <c r="E21613" i="14"/>
  <c r="E21614" i="14"/>
  <c r="E21615" i="14"/>
  <c r="E21616" i="14"/>
  <c r="E21617" i="14"/>
  <c r="E21618" i="14"/>
  <c r="E21619" i="14"/>
  <c r="E21620" i="14"/>
  <c r="E21621" i="14"/>
  <c r="E21622" i="14"/>
  <c r="E21623" i="14"/>
  <c r="E21624" i="14"/>
  <c r="E21625" i="14"/>
  <c r="E21626" i="14"/>
  <c r="E21627" i="14"/>
  <c r="E21628" i="14"/>
  <c r="E21629" i="14"/>
  <c r="E21630" i="14"/>
  <c r="E21631" i="14"/>
  <c r="E21632" i="14"/>
  <c r="E21633" i="14"/>
  <c r="E21634" i="14"/>
  <c r="E21635" i="14"/>
  <c r="E21636" i="14"/>
  <c r="E21637" i="14"/>
  <c r="E21638" i="14"/>
  <c r="E21639" i="14"/>
  <c r="E21640" i="14"/>
  <c r="E21641" i="14"/>
  <c r="E21642" i="14"/>
  <c r="E21643" i="14"/>
  <c r="E21644" i="14"/>
  <c r="E21645" i="14"/>
  <c r="E21646" i="14"/>
  <c r="E21647" i="14"/>
  <c r="E21648" i="14"/>
  <c r="E21649" i="14"/>
  <c r="E21650" i="14"/>
  <c r="E21651" i="14"/>
  <c r="E21652" i="14"/>
  <c r="E21653" i="14"/>
  <c r="E21654" i="14"/>
  <c r="E21655" i="14"/>
  <c r="E21656" i="14"/>
  <c r="E21657" i="14"/>
  <c r="E21658" i="14"/>
  <c r="E21659" i="14"/>
  <c r="E21660" i="14"/>
  <c r="E21661" i="14"/>
  <c r="E21662" i="14"/>
  <c r="E21663" i="14"/>
  <c r="E21664" i="14"/>
  <c r="E21665" i="14"/>
  <c r="E21666" i="14"/>
  <c r="E21667" i="14"/>
  <c r="E21668" i="14"/>
  <c r="E21669" i="14"/>
  <c r="E21670" i="14"/>
  <c r="E21671" i="14"/>
  <c r="E21672" i="14"/>
  <c r="E21673" i="14"/>
  <c r="E21674" i="14"/>
  <c r="E21675" i="14"/>
  <c r="E21676" i="14"/>
  <c r="E21677" i="14"/>
  <c r="E21678" i="14"/>
  <c r="E21679" i="14"/>
  <c r="E21680" i="14"/>
  <c r="E21681" i="14"/>
  <c r="E21682" i="14"/>
  <c r="E21683" i="14"/>
  <c r="E21684" i="14"/>
  <c r="E21685" i="14"/>
  <c r="E21686" i="14"/>
  <c r="E21687" i="14"/>
  <c r="E21688" i="14"/>
  <c r="E21689" i="14"/>
  <c r="E21690" i="14"/>
  <c r="E21691" i="14"/>
  <c r="E21692" i="14"/>
  <c r="E21693" i="14"/>
  <c r="E21694" i="14"/>
  <c r="E21695" i="14"/>
  <c r="E21696" i="14"/>
  <c r="E21697" i="14"/>
  <c r="E21698" i="14"/>
  <c r="E21699" i="14"/>
  <c r="E21700" i="14"/>
  <c r="E21701" i="14"/>
  <c r="E21702" i="14"/>
  <c r="E21703" i="14"/>
  <c r="E21704" i="14"/>
  <c r="E21705" i="14"/>
  <c r="E21706" i="14"/>
  <c r="E21707" i="14"/>
  <c r="E21708" i="14"/>
  <c r="E21709" i="14"/>
  <c r="E21710" i="14"/>
  <c r="E21711" i="14"/>
  <c r="E21712" i="14"/>
  <c r="E21713" i="14"/>
  <c r="E21714" i="14"/>
  <c r="E21715" i="14"/>
  <c r="E21716" i="14"/>
  <c r="E21717" i="14"/>
  <c r="E21718" i="14"/>
  <c r="E21719" i="14"/>
  <c r="E21720" i="14"/>
  <c r="E21721" i="14"/>
  <c r="E21722" i="14"/>
  <c r="E21723" i="14"/>
  <c r="E21724" i="14"/>
  <c r="E21725" i="14"/>
  <c r="E21726" i="14"/>
  <c r="E21727" i="14"/>
  <c r="E21728" i="14"/>
  <c r="E21729" i="14"/>
  <c r="E21730" i="14"/>
  <c r="E21731" i="14"/>
  <c r="E21732" i="14"/>
  <c r="E21733" i="14"/>
  <c r="E21734" i="14"/>
  <c r="E21735" i="14"/>
  <c r="E21736" i="14"/>
  <c r="E21737" i="14"/>
  <c r="E21738" i="14"/>
  <c r="E21739" i="14"/>
  <c r="E21740" i="14"/>
  <c r="E21741" i="14"/>
  <c r="E21742" i="14"/>
  <c r="E21743" i="14"/>
  <c r="E21744" i="14"/>
  <c r="E21745" i="14"/>
  <c r="E21746" i="14"/>
  <c r="E21747" i="14"/>
  <c r="E21748" i="14"/>
  <c r="E21749" i="14"/>
  <c r="E21750" i="14"/>
  <c r="E21751" i="14"/>
  <c r="E21752" i="14"/>
  <c r="E21753" i="14"/>
  <c r="E21754" i="14"/>
  <c r="E21755" i="14"/>
  <c r="E21756" i="14"/>
  <c r="E21757" i="14"/>
  <c r="E21758" i="14"/>
  <c r="E21759" i="14"/>
  <c r="E21760" i="14"/>
  <c r="E21761" i="14"/>
  <c r="E21762" i="14"/>
  <c r="E21763" i="14"/>
  <c r="E21764" i="14"/>
  <c r="E21765" i="14"/>
  <c r="E21766" i="14"/>
  <c r="E21767" i="14"/>
  <c r="E21768" i="14"/>
  <c r="E21769" i="14"/>
  <c r="E21770" i="14"/>
  <c r="E21771" i="14"/>
  <c r="E21772" i="14"/>
  <c r="E21773" i="14"/>
  <c r="E21774" i="14"/>
  <c r="E21775" i="14"/>
  <c r="E21776" i="14"/>
  <c r="E21777" i="14"/>
  <c r="E21778" i="14"/>
  <c r="E21779" i="14"/>
  <c r="E21780" i="14"/>
  <c r="E21781" i="14"/>
  <c r="E21782" i="14"/>
  <c r="E21783" i="14"/>
  <c r="E21784" i="14"/>
  <c r="E21785" i="14"/>
  <c r="E21786" i="14"/>
  <c r="E21787" i="14"/>
  <c r="E21788" i="14"/>
  <c r="E21789" i="14"/>
  <c r="E21790" i="14"/>
  <c r="E21791" i="14"/>
  <c r="E21792" i="14"/>
  <c r="E21793" i="14"/>
  <c r="E21794" i="14"/>
  <c r="E21795" i="14"/>
  <c r="E21796" i="14"/>
  <c r="E21797" i="14"/>
  <c r="E21798" i="14"/>
  <c r="E21799" i="14"/>
  <c r="E21800" i="14"/>
  <c r="E21801" i="14"/>
  <c r="E21802" i="14"/>
  <c r="E21803" i="14"/>
  <c r="E21804" i="14"/>
  <c r="E21805" i="14"/>
  <c r="E21806" i="14"/>
  <c r="E21807" i="14"/>
  <c r="E21808" i="14"/>
  <c r="E21809" i="14"/>
  <c r="E21810" i="14"/>
  <c r="E21811" i="14"/>
  <c r="E21812" i="14"/>
  <c r="E21813" i="14"/>
  <c r="E21814" i="14"/>
  <c r="E21815" i="14"/>
  <c r="E21816" i="14"/>
  <c r="E21817" i="14"/>
  <c r="E21818" i="14"/>
  <c r="E21819" i="14"/>
  <c r="E21820" i="14"/>
  <c r="E21821" i="14"/>
  <c r="E21822" i="14"/>
  <c r="E21823" i="14"/>
  <c r="E21824" i="14"/>
  <c r="E21825" i="14"/>
  <c r="E21826" i="14"/>
  <c r="E21827" i="14"/>
  <c r="E21828" i="14"/>
  <c r="E21829" i="14"/>
  <c r="E21830" i="14"/>
  <c r="E21831" i="14"/>
  <c r="E21832" i="14"/>
  <c r="E21833" i="14"/>
  <c r="E21834" i="14"/>
  <c r="E21835" i="14"/>
  <c r="E21836" i="14"/>
  <c r="E21837" i="14"/>
  <c r="E21838" i="14"/>
  <c r="E21839" i="14"/>
  <c r="E21840" i="14"/>
  <c r="E21841" i="14"/>
  <c r="E21842" i="14"/>
  <c r="E21843" i="14"/>
  <c r="E21844" i="14"/>
  <c r="E21845" i="14"/>
  <c r="E21846" i="14"/>
  <c r="E21847" i="14"/>
  <c r="E21848" i="14"/>
  <c r="E21849" i="14"/>
  <c r="E21850" i="14"/>
  <c r="E21851" i="14"/>
  <c r="E21852" i="14"/>
  <c r="E21853" i="14"/>
  <c r="E21854" i="14"/>
  <c r="E21855" i="14"/>
  <c r="E21856" i="14"/>
  <c r="E21857" i="14"/>
  <c r="E21858" i="14"/>
  <c r="E21859" i="14"/>
  <c r="E21860" i="14"/>
  <c r="E21861" i="14"/>
  <c r="E21862" i="14"/>
  <c r="E21863" i="14"/>
  <c r="E21864" i="14"/>
  <c r="E21865" i="14"/>
  <c r="E21866" i="14"/>
  <c r="E21867" i="14"/>
  <c r="E21868" i="14"/>
  <c r="E21869" i="14"/>
  <c r="E21870" i="14"/>
  <c r="E21871" i="14"/>
  <c r="E21872" i="14"/>
  <c r="E21873" i="14"/>
  <c r="E21874" i="14"/>
  <c r="E21875" i="14"/>
  <c r="E21876" i="14"/>
  <c r="E21877" i="14"/>
  <c r="E21878" i="14"/>
  <c r="E21879" i="14"/>
  <c r="E21880" i="14"/>
  <c r="E21881" i="14"/>
  <c r="E21882" i="14"/>
  <c r="E21883" i="14"/>
  <c r="E21884" i="14"/>
  <c r="E21885" i="14"/>
  <c r="E21886" i="14"/>
  <c r="E21887" i="14"/>
  <c r="E21888" i="14"/>
  <c r="E21889" i="14"/>
  <c r="E21890" i="14"/>
  <c r="E21891" i="14"/>
  <c r="E21892" i="14"/>
  <c r="E21893" i="14"/>
  <c r="E21894" i="14"/>
  <c r="E21895" i="14"/>
  <c r="E21896" i="14"/>
  <c r="E21897" i="14"/>
  <c r="E21898" i="14"/>
  <c r="E21899" i="14"/>
  <c r="E21900" i="14"/>
  <c r="E21901" i="14"/>
  <c r="E21902" i="14"/>
  <c r="E21903" i="14"/>
  <c r="E21904" i="14"/>
  <c r="E21905" i="14"/>
  <c r="E21906" i="14"/>
  <c r="E21907" i="14"/>
  <c r="E21908" i="14"/>
  <c r="E21909" i="14"/>
  <c r="E21910" i="14"/>
  <c r="E21911" i="14"/>
  <c r="E21912" i="14"/>
  <c r="E21913" i="14"/>
  <c r="E21914" i="14"/>
  <c r="E21915" i="14"/>
  <c r="E21916" i="14"/>
  <c r="E21917" i="14"/>
  <c r="E21918" i="14"/>
  <c r="E21919" i="14"/>
  <c r="E21920" i="14"/>
  <c r="E21921" i="14"/>
  <c r="E21922" i="14"/>
  <c r="E21923" i="14"/>
  <c r="E21924" i="14"/>
  <c r="E21925" i="14"/>
  <c r="E21926" i="14"/>
  <c r="E21927" i="14"/>
  <c r="E21928" i="14"/>
  <c r="E21929" i="14"/>
  <c r="E21930" i="14"/>
  <c r="E21931" i="14"/>
  <c r="E21932" i="14"/>
  <c r="E21933" i="14"/>
  <c r="E21934" i="14"/>
  <c r="E21935" i="14"/>
  <c r="E21936" i="14"/>
  <c r="E21937" i="14"/>
  <c r="E21938" i="14"/>
  <c r="E21939" i="14"/>
  <c r="E21940" i="14"/>
  <c r="E21941" i="14"/>
  <c r="E21942" i="14"/>
  <c r="E21943" i="14"/>
  <c r="E21944" i="14"/>
  <c r="E21945" i="14"/>
  <c r="E21946" i="14"/>
  <c r="E21947" i="14"/>
  <c r="E21948" i="14"/>
  <c r="E21949" i="14"/>
  <c r="E21950" i="14"/>
  <c r="E21951" i="14"/>
  <c r="E21952" i="14"/>
  <c r="E21953" i="14"/>
  <c r="E21954" i="14"/>
  <c r="E21955" i="14"/>
  <c r="E21956" i="14"/>
  <c r="E21957" i="14"/>
  <c r="E21958" i="14"/>
  <c r="E21959" i="14"/>
  <c r="E21960" i="14"/>
  <c r="E21961" i="14"/>
  <c r="E21962" i="14"/>
  <c r="E21963" i="14"/>
  <c r="E21964" i="14"/>
  <c r="E21965" i="14"/>
  <c r="E21966" i="14"/>
  <c r="E21967" i="14"/>
  <c r="E21968" i="14"/>
  <c r="E21969" i="14"/>
  <c r="E21970" i="14"/>
  <c r="E21971" i="14"/>
  <c r="E21972" i="14"/>
  <c r="E21973" i="14"/>
  <c r="E21974" i="14"/>
  <c r="E21975" i="14"/>
  <c r="E21976" i="14"/>
  <c r="E21977" i="14"/>
  <c r="E21978" i="14"/>
  <c r="E21979" i="14"/>
  <c r="E21980" i="14"/>
  <c r="E21981" i="14"/>
  <c r="E21982" i="14"/>
  <c r="E21983" i="14"/>
  <c r="E21984" i="14"/>
  <c r="E21985" i="14"/>
  <c r="E21986" i="14"/>
  <c r="E21987" i="14"/>
  <c r="E21988" i="14"/>
  <c r="E21989" i="14"/>
  <c r="E21990" i="14"/>
  <c r="E21991" i="14"/>
  <c r="E21992" i="14"/>
  <c r="E21993" i="14"/>
  <c r="E21994" i="14"/>
  <c r="E21995" i="14"/>
  <c r="E21996" i="14"/>
  <c r="E21997" i="14"/>
  <c r="E21998" i="14"/>
  <c r="E21999" i="14"/>
  <c r="E22000" i="14"/>
  <c r="E22001" i="14"/>
  <c r="E22002" i="14"/>
  <c r="E22003" i="14"/>
  <c r="E22004" i="14"/>
  <c r="E22005" i="14"/>
  <c r="E22006" i="14"/>
  <c r="E22007" i="14"/>
  <c r="E22008" i="14"/>
  <c r="E22009" i="14"/>
  <c r="E22010" i="14"/>
  <c r="E22011" i="14"/>
  <c r="E22012" i="14"/>
  <c r="E22013" i="14"/>
  <c r="E22014" i="14"/>
  <c r="E22015" i="14"/>
  <c r="E22016" i="14"/>
  <c r="E22017" i="14"/>
  <c r="E22018" i="14"/>
  <c r="E22019" i="14"/>
  <c r="E22020" i="14"/>
  <c r="E22021" i="14"/>
  <c r="E22022" i="14"/>
  <c r="E22023" i="14"/>
  <c r="E22024" i="14"/>
  <c r="E22025" i="14"/>
  <c r="E22026" i="14"/>
  <c r="E22027" i="14"/>
  <c r="E22028" i="14"/>
  <c r="E22029" i="14"/>
  <c r="E22030" i="14"/>
  <c r="E22031" i="14"/>
  <c r="E22032" i="14"/>
  <c r="E22033" i="14"/>
  <c r="E22034" i="14"/>
  <c r="E22035" i="14"/>
  <c r="E22036" i="14"/>
  <c r="E22037" i="14"/>
  <c r="E22038" i="14"/>
  <c r="E22039" i="14"/>
  <c r="E22040" i="14"/>
  <c r="E22041" i="14"/>
  <c r="E22042" i="14"/>
  <c r="E22043" i="14"/>
  <c r="E22044" i="14"/>
  <c r="E22045" i="14"/>
  <c r="E22046" i="14"/>
  <c r="E22047" i="14"/>
  <c r="E22048" i="14"/>
  <c r="E22049" i="14"/>
  <c r="E22050" i="14"/>
  <c r="E22051" i="14"/>
  <c r="E22052" i="14"/>
  <c r="E22053" i="14"/>
  <c r="E22054" i="14"/>
  <c r="E22055" i="14"/>
  <c r="E22056" i="14"/>
  <c r="E22057" i="14"/>
  <c r="E22058" i="14"/>
  <c r="E22059" i="14"/>
  <c r="E22060" i="14"/>
  <c r="E22061" i="14"/>
  <c r="E22062" i="14"/>
  <c r="E22063" i="14"/>
  <c r="E22064" i="14"/>
  <c r="E22065" i="14"/>
  <c r="E22066" i="14"/>
  <c r="E22067" i="14"/>
  <c r="E22068" i="14"/>
  <c r="E22069" i="14"/>
  <c r="E22070" i="14"/>
  <c r="E22071" i="14"/>
  <c r="E22072" i="14"/>
  <c r="E22073" i="14"/>
  <c r="E22074" i="14"/>
  <c r="E22075" i="14"/>
  <c r="E22076" i="14"/>
  <c r="E22077" i="14"/>
  <c r="E22078" i="14"/>
  <c r="E22079" i="14"/>
  <c r="E22080" i="14"/>
  <c r="E22081" i="14"/>
  <c r="E22082" i="14"/>
  <c r="E22083" i="14"/>
  <c r="E22084" i="14"/>
  <c r="E22085" i="14"/>
  <c r="E22086" i="14"/>
  <c r="E22087" i="14"/>
  <c r="E22088" i="14"/>
  <c r="E22089" i="14"/>
  <c r="E22090" i="14"/>
  <c r="E22091" i="14"/>
  <c r="E22092" i="14"/>
  <c r="E22093" i="14"/>
  <c r="E22094" i="14"/>
  <c r="E22095" i="14"/>
  <c r="E22096" i="14"/>
  <c r="E22097" i="14"/>
  <c r="E22098" i="14"/>
  <c r="E22099" i="14"/>
  <c r="E22100" i="14"/>
  <c r="E22101" i="14"/>
  <c r="E22102" i="14"/>
  <c r="E22103" i="14"/>
  <c r="E22104" i="14"/>
  <c r="E22105" i="14"/>
  <c r="E22106" i="14"/>
  <c r="E22107" i="14"/>
  <c r="E22108" i="14"/>
  <c r="E22109" i="14"/>
  <c r="E22110" i="14"/>
  <c r="E22111" i="14"/>
  <c r="E22112" i="14"/>
  <c r="E22113" i="14"/>
  <c r="E22114" i="14"/>
  <c r="E22115" i="14"/>
  <c r="E22116" i="14"/>
  <c r="E22117" i="14"/>
  <c r="E22118" i="14"/>
  <c r="E22119" i="14"/>
  <c r="E22120" i="14"/>
  <c r="E22121" i="14"/>
  <c r="E22122" i="14"/>
  <c r="E22123" i="14"/>
  <c r="E22124" i="14"/>
  <c r="E22125" i="14"/>
  <c r="E22126" i="14"/>
  <c r="E22127" i="14"/>
  <c r="E22128" i="14"/>
  <c r="E22129" i="14"/>
  <c r="E22130" i="14"/>
  <c r="E22131" i="14"/>
  <c r="E22132" i="14"/>
  <c r="E22133" i="14"/>
  <c r="E22134" i="14"/>
  <c r="E22135" i="14"/>
  <c r="E22136" i="14"/>
  <c r="E22137" i="14"/>
  <c r="E22138" i="14"/>
  <c r="E22139" i="14"/>
  <c r="E22140" i="14"/>
  <c r="E22141" i="14"/>
  <c r="E22142" i="14"/>
  <c r="E22143" i="14"/>
  <c r="E22144" i="14"/>
  <c r="E22145" i="14"/>
  <c r="E22146" i="14"/>
  <c r="E22147" i="14"/>
  <c r="E22148" i="14"/>
  <c r="E22149" i="14"/>
  <c r="E22150" i="14"/>
  <c r="E22151" i="14"/>
  <c r="E22152" i="14"/>
  <c r="E22153" i="14"/>
  <c r="E22154" i="14"/>
  <c r="E22155" i="14"/>
  <c r="E22156" i="14"/>
  <c r="E22157" i="14"/>
  <c r="E22158" i="14"/>
  <c r="E22159" i="14"/>
  <c r="E22160" i="14"/>
  <c r="E22161" i="14"/>
  <c r="E22162" i="14"/>
  <c r="E22163" i="14"/>
  <c r="E22164" i="14"/>
  <c r="E22165" i="14"/>
  <c r="E22166" i="14"/>
  <c r="E22167" i="14"/>
  <c r="E22168" i="14"/>
  <c r="E22169" i="14"/>
  <c r="E22170" i="14"/>
  <c r="E22171" i="14"/>
  <c r="E22172" i="14"/>
  <c r="E22173" i="14"/>
  <c r="E22174" i="14"/>
  <c r="E22175" i="14"/>
  <c r="E22176" i="14"/>
  <c r="E22177" i="14"/>
  <c r="E22178" i="14"/>
  <c r="E22179" i="14"/>
  <c r="E22180" i="14"/>
  <c r="E22181" i="14"/>
  <c r="E22182" i="14"/>
  <c r="E22183" i="14"/>
  <c r="E22184" i="14"/>
  <c r="E22185" i="14"/>
  <c r="E22186" i="14"/>
  <c r="E22187" i="14"/>
  <c r="E22188" i="14"/>
  <c r="E22189" i="14"/>
  <c r="E22190" i="14"/>
  <c r="E22191" i="14"/>
  <c r="E22192" i="14"/>
  <c r="E22193" i="14"/>
  <c r="E22194" i="14"/>
  <c r="E22195" i="14"/>
  <c r="E22196" i="14"/>
  <c r="E22197" i="14"/>
  <c r="E22198" i="14"/>
  <c r="E22199" i="14"/>
  <c r="E22200" i="14"/>
  <c r="E22201" i="14"/>
  <c r="E22202" i="14"/>
  <c r="E22203" i="14"/>
  <c r="E22204" i="14"/>
  <c r="E22205" i="14"/>
  <c r="E22206" i="14"/>
  <c r="E22207" i="14"/>
  <c r="E22208" i="14"/>
  <c r="E22209" i="14"/>
  <c r="E22210" i="14"/>
  <c r="E22211" i="14"/>
  <c r="E22212" i="14"/>
  <c r="E22213" i="14"/>
  <c r="E22214" i="14"/>
  <c r="E22215" i="14"/>
  <c r="E22216" i="14"/>
  <c r="E22217" i="14"/>
  <c r="E22218" i="14"/>
  <c r="E22219" i="14"/>
  <c r="E22220" i="14"/>
  <c r="E22221" i="14"/>
  <c r="E22222" i="14"/>
  <c r="E22223" i="14"/>
  <c r="E22224" i="14"/>
  <c r="E22225" i="14"/>
  <c r="E22226" i="14"/>
  <c r="E22227" i="14"/>
  <c r="E22228" i="14"/>
  <c r="E22229" i="14"/>
  <c r="E22230" i="14"/>
  <c r="E22231" i="14"/>
  <c r="E22232" i="14"/>
  <c r="E22233" i="14"/>
  <c r="E22234" i="14"/>
  <c r="E22235" i="14"/>
  <c r="E22236" i="14"/>
  <c r="E22237" i="14"/>
  <c r="E22238" i="14"/>
  <c r="E22239" i="14"/>
  <c r="E22240" i="14"/>
  <c r="E22241" i="14"/>
  <c r="E22242" i="14"/>
  <c r="E22243" i="14"/>
  <c r="E22244" i="14"/>
  <c r="E22245" i="14"/>
  <c r="E22246" i="14"/>
  <c r="E22247" i="14"/>
  <c r="E22248" i="14"/>
  <c r="E22249" i="14"/>
  <c r="E22250" i="14"/>
  <c r="E22251" i="14"/>
  <c r="E22252" i="14"/>
  <c r="E22253" i="14"/>
  <c r="E22254" i="14"/>
  <c r="E22255" i="14"/>
  <c r="E22256" i="14"/>
  <c r="E22257" i="14"/>
  <c r="E22258" i="14"/>
  <c r="E22259" i="14"/>
  <c r="E22260" i="14"/>
  <c r="E22261" i="14"/>
  <c r="E22262" i="14"/>
  <c r="E22263" i="14"/>
  <c r="E22264" i="14"/>
  <c r="E22265" i="14"/>
  <c r="E22266" i="14"/>
  <c r="E22267" i="14"/>
  <c r="E22268" i="14"/>
  <c r="E22269" i="14"/>
  <c r="E22270" i="14"/>
  <c r="E22271" i="14"/>
  <c r="E22272" i="14"/>
  <c r="E22273" i="14"/>
  <c r="E22274" i="14"/>
  <c r="E22275" i="14"/>
  <c r="E22276" i="14"/>
  <c r="E22277" i="14"/>
  <c r="E22278" i="14"/>
  <c r="E22279" i="14"/>
  <c r="E22280" i="14"/>
  <c r="E22281" i="14"/>
  <c r="E22282" i="14"/>
  <c r="E22283" i="14"/>
  <c r="E22284" i="14"/>
  <c r="E22285" i="14"/>
  <c r="E22286" i="14"/>
  <c r="E22287" i="14"/>
  <c r="E22288" i="14"/>
  <c r="E22289" i="14"/>
  <c r="E22290" i="14"/>
  <c r="E22291" i="14"/>
  <c r="E22292" i="14"/>
  <c r="E22293" i="14"/>
  <c r="E22294" i="14"/>
  <c r="E22295" i="14"/>
  <c r="E22296" i="14"/>
  <c r="E22297" i="14"/>
  <c r="E22298" i="14"/>
  <c r="E22299" i="14"/>
  <c r="E22300" i="14"/>
  <c r="E22301" i="14"/>
  <c r="E22302" i="14"/>
  <c r="E22303" i="14"/>
  <c r="E22304" i="14"/>
  <c r="E22305" i="14"/>
  <c r="E22306" i="14"/>
  <c r="E22307" i="14"/>
  <c r="E22308" i="14"/>
  <c r="E22309" i="14"/>
  <c r="E22310" i="14"/>
  <c r="E22311" i="14"/>
  <c r="E22312" i="14"/>
  <c r="E22313" i="14"/>
  <c r="E22314" i="14"/>
  <c r="E22315" i="14"/>
  <c r="E22316" i="14"/>
  <c r="E22317" i="14"/>
  <c r="E22318" i="14"/>
  <c r="E22319" i="14"/>
  <c r="E22320" i="14"/>
  <c r="E22321" i="14"/>
  <c r="E22322" i="14"/>
  <c r="E22323" i="14"/>
  <c r="E22324" i="14"/>
  <c r="E22325" i="14"/>
  <c r="E22326" i="14"/>
  <c r="E22327" i="14"/>
  <c r="E22328" i="14"/>
  <c r="E22329" i="14"/>
  <c r="E22330" i="14"/>
  <c r="E22331" i="14"/>
  <c r="E22332" i="14"/>
  <c r="E22333" i="14"/>
  <c r="E22334" i="14"/>
  <c r="E22335" i="14"/>
  <c r="E22336" i="14"/>
  <c r="E22337" i="14"/>
  <c r="E22338" i="14"/>
  <c r="E22339" i="14"/>
  <c r="E22340" i="14"/>
  <c r="E22341" i="14"/>
  <c r="E22342" i="14"/>
  <c r="E22343" i="14"/>
  <c r="E22344" i="14"/>
  <c r="E22345" i="14"/>
  <c r="E22346" i="14"/>
  <c r="E22347" i="14"/>
  <c r="E22348" i="14"/>
  <c r="E22349" i="14"/>
  <c r="E22350" i="14"/>
  <c r="E22351" i="14"/>
  <c r="E22352" i="14"/>
  <c r="E22353" i="14"/>
  <c r="E22354" i="14"/>
  <c r="E22355" i="14"/>
  <c r="E22356" i="14"/>
  <c r="E22357" i="14"/>
  <c r="E22358" i="14"/>
  <c r="E22359" i="14"/>
  <c r="E22360" i="14"/>
  <c r="E22361" i="14"/>
  <c r="E22362" i="14"/>
  <c r="E22363" i="14"/>
  <c r="E22364" i="14"/>
  <c r="E22365" i="14"/>
  <c r="E22366" i="14"/>
  <c r="E22367" i="14"/>
  <c r="E22368" i="14"/>
  <c r="E22369" i="14"/>
  <c r="E22370" i="14"/>
  <c r="E22371" i="14"/>
  <c r="E22372" i="14"/>
  <c r="E22373" i="14"/>
  <c r="E22374" i="14"/>
  <c r="E22375" i="14"/>
  <c r="E22376" i="14"/>
  <c r="E22377" i="14"/>
  <c r="E22378" i="14"/>
  <c r="E22379" i="14"/>
  <c r="E22380" i="14"/>
  <c r="E22381" i="14"/>
  <c r="E22382" i="14"/>
  <c r="E22383" i="14"/>
  <c r="E22384" i="14"/>
  <c r="E22385" i="14"/>
  <c r="E22386" i="14"/>
  <c r="E22387" i="14"/>
  <c r="E22388" i="14"/>
  <c r="E22389" i="14"/>
  <c r="E22390" i="14"/>
  <c r="E22391" i="14"/>
  <c r="E22392" i="14"/>
  <c r="E22393" i="14"/>
  <c r="E22394" i="14"/>
  <c r="E22395" i="14"/>
  <c r="E22396" i="14"/>
  <c r="E22397" i="14"/>
  <c r="E22398" i="14"/>
  <c r="E22399" i="14"/>
  <c r="E22400" i="14"/>
  <c r="E22401" i="14"/>
  <c r="E22402" i="14"/>
  <c r="E22403" i="14"/>
  <c r="E22404" i="14"/>
  <c r="E22405" i="14"/>
  <c r="E22406" i="14"/>
  <c r="E22407" i="14"/>
  <c r="E22408" i="14"/>
  <c r="E22409" i="14"/>
  <c r="E22410" i="14"/>
  <c r="E22411" i="14"/>
  <c r="E22412" i="14"/>
  <c r="E22413" i="14"/>
  <c r="E22414" i="14"/>
  <c r="E22415" i="14"/>
  <c r="E22416" i="14"/>
  <c r="E22417" i="14"/>
  <c r="E22418" i="14"/>
  <c r="E22419" i="14"/>
  <c r="E22420" i="14"/>
  <c r="E22421" i="14"/>
  <c r="E22422" i="14"/>
  <c r="E22423" i="14"/>
  <c r="E22424" i="14"/>
  <c r="E22425" i="14"/>
  <c r="E22426" i="14"/>
  <c r="E22427" i="14"/>
  <c r="E22428" i="14"/>
  <c r="E22429" i="14"/>
  <c r="E22430" i="14"/>
  <c r="E22431" i="14"/>
  <c r="E22432" i="14"/>
  <c r="E22433" i="14"/>
  <c r="E22434" i="14"/>
  <c r="E22435" i="14"/>
  <c r="E22436" i="14"/>
  <c r="E22437" i="14"/>
  <c r="E22438" i="14"/>
  <c r="E22439" i="14"/>
  <c r="E22440" i="14"/>
  <c r="E22441" i="14"/>
  <c r="E22442" i="14"/>
  <c r="E22443" i="14"/>
  <c r="E22444" i="14"/>
  <c r="E22445" i="14"/>
  <c r="E22446" i="14"/>
  <c r="E22447" i="14"/>
  <c r="E22448" i="14"/>
  <c r="E22449" i="14"/>
  <c r="E22450" i="14"/>
  <c r="E22451" i="14"/>
  <c r="E22452" i="14"/>
  <c r="E22453" i="14"/>
  <c r="E22454" i="14"/>
  <c r="E22455" i="14"/>
  <c r="E22456" i="14"/>
  <c r="E22457" i="14"/>
  <c r="E22458" i="14"/>
  <c r="E22459" i="14"/>
  <c r="E22460" i="14"/>
  <c r="E22461" i="14"/>
  <c r="E22462" i="14"/>
  <c r="E22463" i="14"/>
  <c r="E22464" i="14"/>
  <c r="E22465" i="14"/>
  <c r="E22466" i="14"/>
  <c r="E22467" i="14"/>
  <c r="E22468" i="14"/>
  <c r="E22469" i="14"/>
  <c r="E22470" i="14"/>
  <c r="E22471" i="14"/>
  <c r="E22472" i="14"/>
  <c r="E22473" i="14"/>
  <c r="E22474" i="14"/>
  <c r="E22475" i="14"/>
  <c r="E22476" i="14"/>
  <c r="E22477" i="14"/>
  <c r="E22478" i="14"/>
  <c r="E22479" i="14"/>
  <c r="E22480" i="14"/>
  <c r="E22481" i="14"/>
  <c r="E22482" i="14"/>
  <c r="E22483" i="14"/>
  <c r="E22484" i="14"/>
  <c r="E22485" i="14"/>
  <c r="E22486" i="14"/>
  <c r="E22487" i="14"/>
  <c r="E22488" i="14"/>
  <c r="E22489" i="14"/>
  <c r="E22490" i="14"/>
  <c r="E22491" i="14"/>
  <c r="E22492" i="14"/>
  <c r="E22493" i="14"/>
  <c r="E22494" i="14"/>
  <c r="E22495" i="14"/>
  <c r="E22496" i="14"/>
  <c r="E22497" i="14"/>
  <c r="E22498" i="14"/>
  <c r="E22499" i="14"/>
  <c r="E22500" i="14"/>
  <c r="E22501" i="14"/>
  <c r="E22502" i="14"/>
  <c r="E22503" i="14"/>
  <c r="E22504" i="14"/>
  <c r="E22505" i="14"/>
  <c r="E22506" i="14"/>
  <c r="E22507" i="14"/>
  <c r="E22508" i="14"/>
  <c r="E22509" i="14"/>
  <c r="E22510" i="14"/>
  <c r="E22511" i="14"/>
  <c r="E22512" i="14"/>
  <c r="E22513" i="14"/>
  <c r="E22514" i="14"/>
  <c r="E22515" i="14"/>
  <c r="E22516" i="14"/>
  <c r="E22517" i="14"/>
  <c r="E22518" i="14"/>
  <c r="E22519" i="14"/>
  <c r="E22520" i="14"/>
  <c r="E22521" i="14"/>
  <c r="E22522" i="14"/>
  <c r="E22523" i="14"/>
  <c r="E22524" i="14"/>
  <c r="E22525" i="14"/>
  <c r="E22526" i="14"/>
  <c r="E22527" i="14"/>
  <c r="E22528" i="14"/>
  <c r="E22529" i="14"/>
  <c r="E22530" i="14"/>
  <c r="E22531" i="14"/>
  <c r="E22532" i="14"/>
  <c r="E22533" i="14"/>
  <c r="E22534" i="14"/>
  <c r="E22535" i="14"/>
  <c r="E22536" i="14"/>
  <c r="E22537" i="14"/>
  <c r="E22538" i="14"/>
  <c r="E22539" i="14"/>
  <c r="E22540" i="14"/>
  <c r="E22541" i="14"/>
  <c r="E22542" i="14"/>
  <c r="E22543" i="14"/>
  <c r="E22544" i="14"/>
  <c r="E22545" i="14"/>
  <c r="E22546" i="14"/>
  <c r="E22547" i="14"/>
  <c r="E22548" i="14"/>
  <c r="E22549" i="14"/>
  <c r="E22550" i="14"/>
  <c r="E22551" i="14"/>
  <c r="E22552" i="14"/>
  <c r="E22553" i="14"/>
  <c r="E22554" i="14"/>
  <c r="E22555" i="14"/>
  <c r="E22556" i="14"/>
  <c r="E22557" i="14"/>
  <c r="E22558" i="14"/>
  <c r="E22559" i="14"/>
  <c r="E22560" i="14"/>
  <c r="E22561" i="14"/>
  <c r="E22562" i="14"/>
  <c r="E22563" i="14"/>
  <c r="E22564" i="14"/>
  <c r="E22565" i="14"/>
  <c r="E22566" i="14"/>
  <c r="E22567" i="14"/>
  <c r="E22568" i="14"/>
  <c r="E22569" i="14"/>
  <c r="E22570" i="14"/>
  <c r="E22571" i="14"/>
  <c r="E22572" i="14"/>
  <c r="E22573" i="14"/>
  <c r="E22574" i="14"/>
  <c r="E22575" i="14"/>
  <c r="E22576" i="14"/>
  <c r="E22577" i="14"/>
  <c r="E22578" i="14"/>
  <c r="E22579" i="14"/>
  <c r="E22580" i="14"/>
  <c r="E22581" i="14"/>
  <c r="E22582" i="14"/>
  <c r="E22583" i="14"/>
  <c r="E22584" i="14"/>
  <c r="E22585" i="14"/>
  <c r="E22586" i="14"/>
  <c r="E22587" i="14"/>
  <c r="E22588" i="14"/>
  <c r="E22589" i="14"/>
  <c r="E22590" i="14"/>
  <c r="E22591" i="14"/>
  <c r="E22592" i="14"/>
  <c r="E22593" i="14"/>
  <c r="E22594" i="14"/>
  <c r="E22595" i="14"/>
  <c r="E22596" i="14"/>
  <c r="E22597" i="14"/>
  <c r="E22598" i="14"/>
  <c r="E22599" i="14"/>
  <c r="E22600" i="14"/>
  <c r="E22601" i="14"/>
  <c r="E22602" i="14"/>
  <c r="E22603" i="14"/>
  <c r="E22604" i="14"/>
  <c r="E22605" i="14"/>
  <c r="E22606" i="14"/>
  <c r="E22607" i="14"/>
  <c r="E22608" i="14"/>
  <c r="E22609" i="14"/>
  <c r="E22610" i="14"/>
  <c r="E22611" i="14"/>
  <c r="E22612" i="14"/>
  <c r="E22613" i="14"/>
  <c r="E22614" i="14"/>
  <c r="E22615" i="14"/>
  <c r="E22616" i="14"/>
  <c r="E22617" i="14"/>
  <c r="E22618" i="14"/>
  <c r="E22619" i="14"/>
  <c r="E22620" i="14"/>
  <c r="E22621" i="14"/>
  <c r="E22622" i="14"/>
  <c r="E22623" i="14"/>
  <c r="E22624" i="14"/>
  <c r="E22625" i="14"/>
  <c r="E22626" i="14"/>
  <c r="E22627" i="14"/>
  <c r="E22628" i="14"/>
  <c r="E22629" i="14"/>
  <c r="E22630" i="14"/>
  <c r="E22631" i="14"/>
  <c r="E22632" i="14"/>
  <c r="E22633" i="14"/>
  <c r="E22634" i="14"/>
  <c r="E22635" i="14"/>
  <c r="E22636" i="14"/>
  <c r="E22637" i="14"/>
  <c r="E22638" i="14"/>
  <c r="E22639" i="14"/>
  <c r="E22640" i="14"/>
  <c r="E22641" i="14"/>
  <c r="E22642" i="14"/>
  <c r="E22643" i="14"/>
  <c r="E22644" i="14"/>
  <c r="E22645" i="14"/>
  <c r="E22646" i="14"/>
  <c r="E22647" i="14"/>
  <c r="E22648" i="14"/>
  <c r="E22649" i="14"/>
  <c r="E22650" i="14"/>
  <c r="E22651" i="14"/>
  <c r="E22652" i="14"/>
  <c r="E22653" i="14"/>
  <c r="E22654" i="14"/>
  <c r="E22655" i="14"/>
  <c r="E22656" i="14"/>
  <c r="E22657" i="14"/>
  <c r="E22658" i="14"/>
  <c r="E22659" i="14"/>
  <c r="E22660" i="14"/>
  <c r="E22661" i="14"/>
  <c r="E22662" i="14"/>
  <c r="E22663" i="14"/>
  <c r="E22664" i="14"/>
  <c r="E22665" i="14"/>
  <c r="E22666" i="14"/>
  <c r="E22667" i="14"/>
  <c r="E22668" i="14"/>
  <c r="E22669" i="14"/>
  <c r="E22670" i="14"/>
  <c r="E22671" i="14"/>
  <c r="E22672" i="14"/>
  <c r="E22673" i="14"/>
  <c r="E22674" i="14"/>
  <c r="E22675" i="14"/>
  <c r="E22676" i="14"/>
  <c r="E22677" i="14"/>
  <c r="E22678" i="14"/>
  <c r="E22679" i="14"/>
  <c r="E22680" i="14"/>
  <c r="E22681" i="14"/>
  <c r="E22682" i="14"/>
  <c r="E22683" i="14"/>
  <c r="E22684" i="14"/>
  <c r="E22685" i="14"/>
  <c r="E22686" i="14"/>
  <c r="E22687" i="14"/>
  <c r="E22688" i="14"/>
  <c r="E22689" i="14"/>
  <c r="E22690" i="14"/>
  <c r="E22691" i="14"/>
  <c r="E22692" i="14"/>
  <c r="E22693" i="14"/>
  <c r="E22694" i="14"/>
  <c r="E22695" i="14"/>
  <c r="E22696" i="14"/>
  <c r="E22697" i="14"/>
  <c r="E22698" i="14"/>
  <c r="E22699" i="14"/>
  <c r="E22700" i="14"/>
  <c r="E22701" i="14"/>
  <c r="E22702" i="14"/>
  <c r="E22703" i="14"/>
  <c r="E22704" i="14"/>
  <c r="E22705" i="14"/>
  <c r="E22706" i="14"/>
  <c r="E22707" i="14"/>
  <c r="E22708" i="14"/>
  <c r="E22709" i="14"/>
  <c r="E22710" i="14"/>
  <c r="E22711" i="14"/>
  <c r="E22712" i="14"/>
  <c r="E22713" i="14"/>
  <c r="E22714" i="14"/>
  <c r="E22715" i="14"/>
  <c r="E22716" i="14"/>
  <c r="E22717" i="14"/>
  <c r="E22718" i="14"/>
  <c r="E22719" i="14"/>
  <c r="E22720" i="14"/>
  <c r="E22721" i="14"/>
  <c r="E22722" i="14"/>
  <c r="E22723" i="14"/>
  <c r="E22724" i="14"/>
  <c r="E22725" i="14"/>
  <c r="E22726" i="14"/>
  <c r="E22727" i="14"/>
  <c r="E22728" i="14"/>
  <c r="E22729" i="14"/>
  <c r="E22730" i="14"/>
  <c r="E22731" i="14"/>
  <c r="E22732" i="14"/>
  <c r="E22733" i="14"/>
  <c r="E22734" i="14"/>
  <c r="E22735" i="14"/>
  <c r="E22736" i="14"/>
  <c r="E22737" i="14"/>
  <c r="E22738" i="14"/>
  <c r="E22739" i="14"/>
  <c r="E22740" i="14"/>
  <c r="E22741" i="14"/>
  <c r="E22742" i="14"/>
  <c r="E22743" i="14"/>
  <c r="E22744" i="14"/>
  <c r="E22745" i="14"/>
  <c r="E22746" i="14"/>
  <c r="E22747" i="14"/>
  <c r="E22748" i="14"/>
  <c r="E22749" i="14"/>
  <c r="E22750" i="14"/>
  <c r="E22751" i="14"/>
  <c r="E22752" i="14"/>
  <c r="E22753" i="14"/>
  <c r="E22754" i="14"/>
  <c r="E22755" i="14"/>
  <c r="E22756" i="14"/>
  <c r="E22757" i="14"/>
  <c r="E22758" i="14"/>
  <c r="E22759" i="14"/>
  <c r="E22760" i="14"/>
  <c r="E22761" i="14"/>
  <c r="E22762" i="14"/>
  <c r="E22763" i="14"/>
  <c r="E22764" i="14"/>
  <c r="E22765" i="14"/>
  <c r="E22766" i="14"/>
  <c r="E22767" i="14"/>
  <c r="E22768" i="14"/>
  <c r="E22769" i="14"/>
  <c r="E22770" i="14"/>
  <c r="E22771" i="14"/>
  <c r="E22772" i="14"/>
  <c r="E22773" i="14"/>
  <c r="E22774" i="14"/>
  <c r="E22775" i="14"/>
  <c r="E22776" i="14"/>
  <c r="E22777" i="14"/>
  <c r="E22778" i="14"/>
  <c r="E22779" i="14"/>
  <c r="E22780" i="14"/>
  <c r="E22781" i="14"/>
  <c r="E22782" i="14"/>
  <c r="E22783" i="14"/>
  <c r="E22784" i="14"/>
  <c r="E22785" i="14"/>
  <c r="E22786" i="14"/>
  <c r="E22787" i="14"/>
  <c r="E22788" i="14"/>
  <c r="E22789" i="14"/>
  <c r="E22790" i="14"/>
  <c r="E22791" i="14"/>
  <c r="E22792" i="14"/>
  <c r="E22793" i="14"/>
  <c r="E22794" i="14"/>
  <c r="E22795" i="14"/>
  <c r="E22796" i="14"/>
  <c r="E22797" i="14"/>
  <c r="E22798" i="14"/>
  <c r="E22799" i="14"/>
  <c r="E22800" i="14"/>
  <c r="E22801" i="14"/>
  <c r="E22802" i="14"/>
  <c r="E22803" i="14"/>
  <c r="E22804" i="14"/>
  <c r="E22805" i="14"/>
  <c r="E22806" i="14"/>
  <c r="E22807" i="14"/>
  <c r="E22808" i="14"/>
  <c r="E22809" i="14"/>
  <c r="E22810" i="14"/>
  <c r="E22811" i="14"/>
  <c r="E22812" i="14"/>
  <c r="E22813" i="14"/>
  <c r="E22814" i="14"/>
  <c r="E22815" i="14"/>
  <c r="E22816" i="14"/>
  <c r="E22817" i="14"/>
  <c r="E22818" i="14"/>
  <c r="E22819" i="14"/>
  <c r="E22820" i="14"/>
  <c r="E22821" i="14"/>
  <c r="E22822" i="14"/>
  <c r="E22823" i="14"/>
  <c r="E22824" i="14"/>
  <c r="E22825" i="14"/>
  <c r="E22826" i="14"/>
  <c r="E22827" i="14"/>
  <c r="E22828" i="14"/>
  <c r="E22829" i="14"/>
  <c r="E22830" i="14"/>
  <c r="E22831" i="14"/>
  <c r="E22832" i="14"/>
  <c r="E22833" i="14"/>
  <c r="E22834" i="14"/>
  <c r="E22835" i="14"/>
  <c r="E22836" i="14"/>
  <c r="E22837" i="14"/>
  <c r="E22838" i="14"/>
  <c r="E22839" i="14"/>
  <c r="E22840" i="14"/>
  <c r="E22841" i="14"/>
  <c r="E22842" i="14"/>
  <c r="E22843" i="14"/>
  <c r="E22844" i="14"/>
  <c r="E22845" i="14"/>
  <c r="E22846" i="14"/>
  <c r="E22847" i="14"/>
  <c r="E22848" i="14"/>
  <c r="E22849" i="14"/>
  <c r="E22850" i="14"/>
  <c r="E22851" i="14"/>
  <c r="E22852" i="14"/>
  <c r="E22853" i="14"/>
  <c r="E22854" i="14"/>
  <c r="E22855" i="14"/>
  <c r="E22856" i="14"/>
  <c r="E22857" i="14"/>
  <c r="E22858" i="14"/>
  <c r="E22859" i="14"/>
  <c r="E22860" i="14"/>
  <c r="E22861" i="14"/>
  <c r="E22862" i="14"/>
  <c r="E22863" i="14"/>
  <c r="E22864" i="14"/>
  <c r="E22865" i="14"/>
  <c r="E22866" i="14"/>
  <c r="E22867" i="14"/>
  <c r="E22868" i="14"/>
  <c r="E22869" i="14"/>
  <c r="E22870" i="14"/>
  <c r="E22871" i="14"/>
  <c r="E22872" i="14"/>
  <c r="E22873" i="14"/>
  <c r="E22874" i="14"/>
  <c r="E22875" i="14"/>
  <c r="E22876" i="14"/>
  <c r="E22877" i="14"/>
  <c r="E22878" i="14"/>
  <c r="E22879" i="14"/>
  <c r="E22880" i="14"/>
  <c r="E22881" i="14"/>
  <c r="E22882" i="14"/>
  <c r="E22883" i="14"/>
  <c r="E22884" i="14"/>
  <c r="E22885" i="14"/>
  <c r="E22886" i="14"/>
  <c r="E22887" i="14"/>
  <c r="E22888" i="14"/>
  <c r="E22889" i="14"/>
  <c r="E22890" i="14"/>
  <c r="E22891" i="14"/>
  <c r="E22892" i="14"/>
  <c r="E22893" i="14"/>
  <c r="E22894" i="14"/>
  <c r="E22895" i="14"/>
  <c r="E22896" i="14"/>
  <c r="E22897" i="14"/>
  <c r="E22898" i="14"/>
  <c r="E22899" i="14"/>
  <c r="E22900" i="14"/>
  <c r="E22901" i="14"/>
  <c r="E22902" i="14"/>
  <c r="E22903" i="14"/>
  <c r="E22904" i="14"/>
  <c r="E22905" i="14"/>
  <c r="E22906" i="14"/>
  <c r="E22907" i="14"/>
  <c r="E22908" i="14"/>
  <c r="E22909" i="14"/>
  <c r="E22910" i="14"/>
  <c r="E22911" i="14"/>
  <c r="E22912" i="14"/>
  <c r="E22913" i="14"/>
  <c r="E22914" i="14"/>
  <c r="E22915" i="14"/>
  <c r="E22916" i="14"/>
  <c r="E22917" i="14"/>
  <c r="E22918" i="14"/>
  <c r="E22919" i="14"/>
  <c r="E22920" i="14"/>
  <c r="E22921" i="14"/>
  <c r="E22922" i="14"/>
  <c r="E22923" i="14"/>
  <c r="E22924" i="14"/>
  <c r="E22925" i="14"/>
  <c r="E22926" i="14"/>
  <c r="E22927" i="14"/>
  <c r="E22928" i="14"/>
  <c r="E22929" i="14"/>
  <c r="E22930" i="14"/>
  <c r="E22931" i="14"/>
  <c r="E22932" i="14"/>
  <c r="E22933" i="14"/>
  <c r="E22934" i="14"/>
  <c r="E22935" i="14"/>
  <c r="E22936" i="14"/>
  <c r="E22937" i="14"/>
  <c r="E22938" i="14"/>
  <c r="E22939" i="14"/>
  <c r="E22940" i="14"/>
  <c r="E22941" i="14"/>
  <c r="E22942" i="14"/>
  <c r="E22943" i="14"/>
  <c r="E22944" i="14"/>
  <c r="E22945" i="14"/>
  <c r="E22946" i="14"/>
  <c r="E22947" i="14"/>
  <c r="E22948" i="14"/>
  <c r="E22949" i="14"/>
  <c r="E22950" i="14"/>
  <c r="E22951" i="14"/>
  <c r="E22952" i="14"/>
  <c r="E22953" i="14"/>
  <c r="E22954" i="14"/>
  <c r="E22955" i="14"/>
  <c r="E22956" i="14"/>
  <c r="E22957" i="14"/>
  <c r="E22958" i="14"/>
  <c r="E22959" i="14"/>
  <c r="E22960" i="14"/>
  <c r="E22961" i="14"/>
  <c r="E22962" i="14"/>
  <c r="E22963" i="14"/>
  <c r="E22964" i="14"/>
  <c r="E22965" i="14"/>
  <c r="E22966" i="14"/>
  <c r="E22967" i="14"/>
  <c r="E22968" i="14"/>
  <c r="E22969" i="14"/>
  <c r="E22970" i="14"/>
  <c r="E22971" i="14"/>
  <c r="E22972" i="14"/>
  <c r="E22973" i="14"/>
  <c r="E22974" i="14"/>
  <c r="E22975" i="14"/>
  <c r="E22976" i="14"/>
  <c r="E22977" i="14"/>
  <c r="E22978" i="14"/>
  <c r="E22979" i="14"/>
  <c r="E22980" i="14"/>
  <c r="E22981" i="14"/>
  <c r="E22982" i="14"/>
  <c r="E22983" i="14"/>
  <c r="E22984" i="14"/>
  <c r="E22985" i="14"/>
  <c r="E22986" i="14"/>
  <c r="E22987" i="14"/>
  <c r="E22988" i="14"/>
  <c r="E22989" i="14"/>
  <c r="E22990" i="14"/>
  <c r="E22991" i="14"/>
  <c r="E22992" i="14"/>
  <c r="E22993" i="14"/>
  <c r="E22994" i="14"/>
  <c r="E22995" i="14"/>
  <c r="E22996" i="14"/>
  <c r="E22997" i="14"/>
  <c r="E22998" i="14"/>
  <c r="E22999" i="14"/>
  <c r="E23000" i="14"/>
  <c r="E23001" i="14"/>
  <c r="E23002" i="14"/>
  <c r="E23003" i="14"/>
  <c r="E23004" i="14"/>
  <c r="E23005" i="14"/>
  <c r="E23006" i="14"/>
  <c r="E23007" i="14"/>
  <c r="E23008" i="14"/>
  <c r="E23009" i="14"/>
  <c r="E23010" i="14"/>
  <c r="E23011" i="14"/>
  <c r="E23012" i="14"/>
  <c r="E23013" i="14"/>
  <c r="E23014" i="14"/>
  <c r="E23015" i="14"/>
  <c r="E23016" i="14"/>
  <c r="E23017" i="14"/>
  <c r="E23018" i="14"/>
  <c r="E23019" i="14"/>
  <c r="E23020" i="14"/>
  <c r="E23021" i="14"/>
  <c r="E23022" i="14"/>
  <c r="E23023" i="14"/>
  <c r="E23024" i="14"/>
  <c r="E23025" i="14"/>
  <c r="E23026" i="14"/>
  <c r="E23027" i="14"/>
  <c r="E23028" i="14"/>
  <c r="E23029" i="14"/>
  <c r="E23030" i="14"/>
  <c r="E23031" i="14"/>
  <c r="E23032" i="14"/>
  <c r="E23033" i="14"/>
  <c r="E23034" i="14"/>
  <c r="E23035" i="14"/>
  <c r="E23036" i="14"/>
  <c r="E23037" i="14"/>
  <c r="E23038" i="14"/>
  <c r="E23039" i="14"/>
  <c r="E23040" i="14"/>
  <c r="E23041" i="14"/>
  <c r="E23042" i="14"/>
  <c r="E23043" i="14"/>
  <c r="E23044" i="14"/>
  <c r="E23045" i="14"/>
  <c r="E23046" i="14"/>
  <c r="E23047" i="14"/>
  <c r="E23048" i="14"/>
  <c r="E23049" i="14"/>
  <c r="E23050" i="14"/>
  <c r="E23051" i="14"/>
  <c r="E23052" i="14"/>
  <c r="E23053" i="14"/>
  <c r="E23054" i="14"/>
  <c r="E23055" i="14"/>
  <c r="E23056" i="14"/>
  <c r="E23057" i="14"/>
  <c r="E23058" i="14"/>
  <c r="E23059" i="14"/>
  <c r="E23060" i="14"/>
  <c r="E23061" i="14"/>
  <c r="E23062" i="14"/>
  <c r="E23063" i="14"/>
  <c r="E23064" i="14"/>
  <c r="E23065" i="14"/>
  <c r="E23066" i="14"/>
  <c r="E23067" i="14"/>
  <c r="E23068" i="14"/>
  <c r="E23069" i="14"/>
  <c r="E23070" i="14"/>
  <c r="E23071" i="14"/>
  <c r="E23072" i="14"/>
  <c r="E23073" i="14"/>
  <c r="E23074" i="14"/>
  <c r="E23075" i="14"/>
  <c r="E23076" i="14"/>
  <c r="E23077" i="14"/>
  <c r="E23078" i="14"/>
  <c r="E23079" i="14"/>
  <c r="E23080" i="14"/>
  <c r="E23081" i="14"/>
  <c r="E23082" i="14"/>
  <c r="E23083" i="14"/>
  <c r="E23084" i="14"/>
  <c r="E23085" i="14"/>
  <c r="E23086" i="14"/>
  <c r="E23087" i="14"/>
  <c r="E23088" i="14"/>
  <c r="E23089" i="14"/>
  <c r="E23090" i="14"/>
  <c r="E23091" i="14"/>
  <c r="E23092" i="14"/>
  <c r="E23093" i="14"/>
  <c r="E23094" i="14"/>
  <c r="E23095" i="14"/>
  <c r="E23096" i="14"/>
  <c r="E23097" i="14"/>
  <c r="E23098" i="14"/>
  <c r="E23099" i="14"/>
  <c r="E23100" i="14"/>
  <c r="E23101" i="14"/>
  <c r="E23102" i="14"/>
  <c r="E23103" i="14"/>
  <c r="E23104" i="14"/>
  <c r="E23105" i="14"/>
  <c r="E23106" i="14"/>
  <c r="E23107" i="14"/>
  <c r="E23108" i="14"/>
  <c r="E23109" i="14"/>
  <c r="E23110" i="14"/>
  <c r="E23111" i="14"/>
  <c r="E23112" i="14"/>
  <c r="E23113" i="14"/>
  <c r="E23114" i="14"/>
  <c r="E23115" i="14"/>
  <c r="E23116" i="14"/>
  <c r="E23117" i="14"/>
  <c r="E23118" i="14"/>
  <c r="E23119" i="14"/>
  <c r="E23120" i="14"/>
  <c r="E23121" i="14"/>
  <c r="E23122" i="14"/>
  <c r="E23123" i="14"/>
  <c r="E23124" i="14"/>
  <c r="E23125" i="14"/>
  <c r="E23126" i="14"/>
  <c r="E23127" i="14"/>
  <c r="E23128" i="14"/>
  <c r="E23129" i="14"/>
  <c r="E23130" i="14"/>
  <c r="E23131" i="14"/>
  <c r="E23132" i="14"/>
  <c r="E23133" i="14"/>
  <c r="E23134" i="14"/>
  <c r="E23135" i="14"/>
  <c r="E23136" i="14"/>
  <c r="E23137" i="14"/>
  <c r="E23138" i="14"/>
  <c r="E23139" i="14"/>
  <c r="E23140" i="14"/>
  <c r="E23141" i="14"/>
  <c r="E23142" i="14"/>
  <c r="E23143" i="14"/>
  <c r="E23144" i="14"/>
  <c r="E23145" i="14"/>
  <c r="E23146" i="14"/>
  <c r="E23147" i="14"/>
  <c r="E23148" i="14"/>
  <c r="E23149" i="14"/>
  <c r="E23150" i="14"/>
  <c r="E23151" i="14"/>
  <c r="E23152" i="14"/>
  <c r="E23153" i="14"/>
  <c r="E23154" i="14"/>
  <c r="E23155" i="14"/>
  <c r="E23156" i="14"/>
  <c r="E23157" i="14"/>
  <c r="E23158" i="14"/>
  <c r="E23159" i="14"/>
  <c r="E23160" i="14"/>
  <c r="E23161" i="14"/>
  <c r="E23162" i="14"/>
  <c r="E23163" i="14"/>
  <c r="E23164" i="14"/>
  <c r="E23165" i="14"/>
  <c r="E23166" i="14"/>
  <c r="E23167" i="14"/>
  <c r="E23168" i="14"/>
  <c r="E23169" i="14"/>
  <c r="E23170" i="14"/>
  <c r="E23171" i="14"/>
  <c r="E23172" i="14"/>
  <c r="E23173" i="14"/>
  <c r="E23174" i="14"/>
  <c r="E23175" i="14"/>
  <c r="E23176" i="14"/>
  <c r="E23177" i="14"/>
  <c r="E23178" i="14"/>
  <c r="E23179" i="14"/>
  <c r="E23180" i="14"/>
  <c r="E23181" i="14"/>
  <c r="E23182" i="14"/>
  <c r="E23183" i="14"/>
  <c r="E23184" i="14"/>
  <c r="E23185" i="14"/>
  <c r="E23186" i="14"/>
  <c r="E23187" i="14"/>
  <c r="E23188" i="14"/>
  <c r="E23189" i="14"/>
  <c r="E23190" i="14"/>
  <c r="E23191" i="14"/>
  <c r="E23192" i="14"/>
  <c r="E23193" i="14"/>
  <c r="E23194" i="14"/>
  <c r="E23195" i="14"/>
  <c r="E23196" i="14"/>
  <c r="E23197" i="14"/>
  <c r="E23198" i="14"/>
  <c r="E23199" i="14"/>
  <c r="E23200" i="14"/>
  <c r="E23201" i="14"/>
  <c r="E23202" i="14"/>
  <c r="E23203" i="14"/>
  <c r="E23204" i="14"/>
  <c r="E23205" i="14"/>
  <c r="E23206" i="14"/>
  <c r="E23207" i="14"/>
  <c r="E23208" i="14"/>
  <c r="E23209" i="14"/>
  <c r="E23210" i="14"/>
  <c r="E23211" i="14"/>
  <c r="E23212" i="14"/>
  <c r="E23213" i="14"/>
  <c r="E23214" i="14"/>
  <c r="E23215" i="14"/>
  <c r="E23216" i="14"/>
  <c r="E23217" i="14"/>
  <c r="E23218" i="14"/>
  <c r="E23219" i="14"/>
  <c r="E23220" i="14"/>
  <c r="E23221" i="14"/>
  <c r="E23222" i="14"/>
  <c r="E23223" i="14"/>
  <c r="E23224" i="14"/>
  <c r="E23225" i="14"/>
  <c r="E23226" i="14"/>
  <c r="E23227" i="14"/>
  <c r="E23228" i="14"/>
  <c r="E23229" i="14"/>
  <c r="E23230" i="14"/>
  <c r="E23231" i="14"/>
  <c r="E23232" i="14"/>
  <c r="E23233" i="14"/>
  <c r="E23234" i="14"/>
  <c r="E23235" i="14"/>
  <c r="E23236" i="14"/>
  <c r="E23237" i="14"/>
  <c r="E23238" i="14"/>
  <c r="E23239" i="14"/>
  <c r="E23240" i="14"/>
  <c r="E23241" i="14"/>
  <c r="E23242" i="14"/>
  <c r="E23243" i="14"/>
  <c r="E23244" i="14"/>
  <c r="E23245" i="14"/>
  <c r="E23246" i="14"/>
  <c r="E23247" i="14"/>
  <c r="E23248" i="14"/>
  <c r="E23249" i="14"/>
  <c r="E23250" i="14"/>
  <c r="E23251" i="14"/>
  <c r="E23252" i="14"/>
  <c r="E23253" i="14"/>
  <c r="E23254" i="14"/>
  <c r="E23255" i="14"/>
  <c r="E23256" i="14"/>
  <c r="E23257" i="14"/>
  <c r="E23258" i="14"/>
  <c r="E23259" i="14"/>
  <c r="E23260" i="14"/>
  <c r="E23261" i="14"/>
  <c r="E23262" i="14"/>
  <c r="E23263" i="14"/>
  <c r="E23264" i="14"/>
  <c r="E23265" i="14"/>
  <c r="E23266" i="14"/>
  <c r="E23267" i="14"/>
  <c r="E23268" i="14"/>
  <c r="E23269" i="14"/>
  <c r="E23270" i="14"/>
  <c r="E23271" i="14"/>
  <c r="E23272" i="14"/>
  <c r="E23273" i="14"/>
  <c r="E23274" i="14"/>
  <c r="E23275" i="14"/>
  <c r="E23276" i="14"/>
  <c r="E23277" i="14"/>
  <c r="E23278" i="14"/>
  <c r="E23279" i="14"/>
  <c r="E23280" i="14"/>
  <c r="E23281" i="14"/>
  <c r="E23282" i="14"/>
  <c r="E23283" i="14"/>
  <c r="E23284" i="14"/>
  <c r="E23285" i="14"/>
  <c r="E23286" i="14"/>
  <c r="E23287" i="14"/>
  <c r="E23288" i="14"/>
  <c r="E23289" i="14"/>
  <c r="E23290" i="14"/>
  <c r="E23291" i="14"/>
  <c r="E23292" i="14"/>
  <c r="E23293" i="14"/>
  <c r="E23294" i="14"/>
  <c r="E23295" i="14"/>
  <c r="E23296" i="14"/>
  <c r="E23297" i="14"/>
  <c r="E23298" i="14"/>
  <c r="E23299" i="14"/>
  <c r="E23300" i="14"/>
  <c r="E23301" i="14"/>
  <c r="E23302" i="14"/>
  <c r="E23303" i="14"/>
  <c r="E23304" i="14"/>
  <c r="E23305" i="14"/>
  <c r="E23306" i="14"/>
  <c r="E23307" i="14"/>
  <c r="E23308" i="14"/>
  <c r="E23309" i="14"/>
  <c r="E23310" i="14"/>
  <c r="E23311" i="14"/>
  <c r="E23312" i="14"/>
  <c r="E23313" i="14"/>
  <c r="E23314" i="14"/>
  <c r="E23315" i="14"/>
  <c r="E23316" i="14"/>
  <c r="E23317" i="14"/>
  <c r="E23318" i="14"/>
  <c r="E23319" i="14"/>
  <c r="E23320" i="14"/>
  <c r="E23321" i="14"/>
  <c r="E23322" i="14"/>
  <c r="E23323" i="14"/>
  <c r="E23324" i="14"/>
  <c r="E23325" i="14"/>
  <c r="E23326" i="14"/>
  <c r="E23327" i="14"/>
  <c r="E23328" i="14"/>
  <c r="E23329" i="14"/>
  <c r="E23330" i="14"/>
  <c r="E23331" i="14"/>
  <c r="E23332" i="14"/>
  <c r="E23333" i="14"/>
  <c r="E23334" i="14"/>
  <c r="E23335" i="14"/>
  <c r="E23336" i="14"/>
  <c r="E23337" i="14"/>
  <c r="E23338" i="14"/>
  <c r="E23339" i="14"/>
  <c r="E23340" i="14"/>
  <c r="E23341" i="14"/>
  <c r="E23342" i="14"/>
  <c r="E23343" i="14"/>
  <c r="E23344" i="14"/>
  <c r="E23345" i="14"/>
  <c r="E23346" i="14"/>
  <c r="E23347" i="14"/>
  <c r="E23348" i="14"/>
  <c r="E23349" i="14"/>
  <c r="E23350" i="14"/>
  <c r="E23351" i="14"/>
  <c r="E23352" i="14"/>
  <c r="E23353" i="14"/>
  <c r="E23354" i="14"/>
  <c r="E23355" i="14"/>
  <c r="E23356" i="14"/>
  <c r="E23357" i="14"/>
  <c r="E23358" i="14"/>
  <c r="E23359" i="14"/>
  <c r="E23360" i="14"/>
  <c r="E23361" i="14"/>
  <c r="E23362" i="14"/>
  <c r="E23363" i="14"/>
  <c r="E23364" i="14"/>
  <c r="E23365" i="14"/>
  <c r="E23366" i="14"/>
  <c r="E23367" i="14"/>
  <c r="E23368" i="14"/>
  <c r="E23369" i="14"/>
  <c r="E23370" i="14"/>
  <c r="E23371" i="14"/>
  <c r="E23372" i="14"/>
  <c r="E23373" i="14"/>
  <c r="E23374" i="14"/>
  <c r="E23375" i="14"/>
  <c r="E23376" i="14"/>
  <c r="E23377" i="14"/>
  <c r="E23378" i="14"/>
  <c r="E23379" i="14"/>
  <c r="E23380" i="14"/>
  <c r="E23381" i="14"/>
  <c r="E23382" i="14"/>
  <c r="E23383" i="14"/>
  <c r="E23384" i="14"/>
  <c r="E23385" i="14"/>
  <c r="E23386" i="14"/>
  <c r="E23387" i="14"/>
  <c r="E23388" i="14"/>
  <c r="E23389" i="14"/>
  <c r="E23390" i="14"/>
  <c r="E23391" i="14"/>
  <c r="E23392" i="14"/>
  <c r="E23393" i="14"/>
  <c r="E23394" i="14"/>
  <c r="E23395" i="14"/>
  <c r="E23396" i="14"/>
  <c r="E23397" i="14"/>
  <c r="E23398" i="14"/>
  <c r="E23399" i="14"/>
  <c r="E23400" i="14"/>
  <c r="E23401" i="14"/>
  <c r="E23402" i="14"/>
  <c r="E23403" i="14"/>
  <c r="E23404" i="14"/>
  <c r="E23405" i="14"/>
  <c r="E23406" i="14"/>
  <c r="E23407" i="14"/>
  <c r="E23408" i="14"/>
  <c r="E23409" i="14"/>
  <c r="E23410" i="14"/>
  <c r="E23411" i="14"/>
  <c r="E23412" i="14"/>
  <c r="E23413" i="14"/>
  <c r="E23414" i="14"/>
  <c r="E23415" i="14"/>
  <c r="E23416" i="14"/>
  <c r="E23417" i="14"/>
  <c r="E23418" i="14"/>
  <c r="E23419" i="14"/>
  <c r="E23420" i="14"/>
  <c r="E23421" i="14"/>
  <c r="E23422" i="14"/>
  <c r="E23423" i="14"/>
  <c r="E23424" i="14"/>
  <c r="E23425" i="14"/>
  <c r="E23426" i="14"/>
  <c r="E23427" i="14"/>
  <c r="E23428" i="14"/>
  <c r="E23429" i="14"/>
  <c r="E23430" i="14"/>
  <c r="E23431" i="14"/>
  <c r="E23432" i="14"/>
  <c r="E23433" i="14"/>
  <c r="E23434" i="14"/>
  <c r="E23435" i="14"/>
  <c r="E23436" i="14"/>
  <c r="E23437" i="14"/>
  <c r="E23438" i="14"/>
  <c r="E23439" i="14"/>
  <c r="E23440" i="14"/>
  <c r="E23441" i="14"/>
  <c r="E23442" i="14"/>
  <c r="E23443" i="14"/>
  <c r="E23444" i="14"/>
  <c r="E23445" i="14"/>
  <c r="E23446" i="14"/>
  <c r="E23447" i="14"/>
  <c r="E23448" i="14"/>
  <c r="E23449" i="14"/>
  <c r="E23450" i="14"/>
  <c r="E23451" i="14"/>
  <c r="E23452" i="14"/>
  <c r="E23453" i="14"/>
  <c r="E23454" i="14"/>
  <c r="E23455" i="14"/>
  <c r="E23456" i="14"/>
  <c r="E23457" i="14"/>
  <c r="E23458" i="14"/>
  <c r="E23459" i="14"/>
  <c r="E23460" i="14"/>
  <c r="E23461" i="14"/>
  <c r="E23462" i="14"/>
  <c r="E23463" i="14"/>
  <c r="E23464" i="14"/>
  <c r="E23465" i="14"/>
  <c r="E23466" i="14"/>
  <c r="E23467" i="14"/>
  <c r="E23468" i="14"/>
  <c r="E23469" i="14"/>
  <c r="E23470" i="14"/>
  <c r="E23471" i="14"/>
  <c r="E23472" i="14"/>
  <c r="E23473" i="14"/>
  <c r="E23474" i="14"/>
  <c r="E23475" i="14"/>
  <c r="E23476" i="14"/>
  <c r="E23477" i="14"/>
  <c r="E23478" i="14"/>
  <c r="E23479" i="14"/>
  <c r="E23480" i="14"/>
  <c r="E23481" i="14"/>
  <c r="E23482" i="14"/>
  <c r="E23483" i="14"/>
  <c r="E23484" i="14"/>
  <c r="E23485" i="14"/>
  <c r="E23486" i="14"/>
  <c r="E23487" i="14"/>
  <c r="E23488" i="14"/>
  <c r="E23489" i="14"/>
  <c r="E23490" i="14"/>
  <c r="E23491" i="14"/>
  <c r="E23492" i="14"/>
  <c r="E23493" i="14"/>
  <c r="E23494" i="14"/>
  <c r="E23495" i="14"/>
  <c r="E23496" i="14"/>
  <c r="E23497" i="14"/>
  <c r="E23498" i="14"/>
  <c r="E23499" i="14"/>
  <c r="E23500" i="14"/>
  <c r="E23501" i="14"/>
  <c r="E23502" i="14"/>
  <c r="E23503" i="14"/>
  <c r="E23504" i="14"/>
  <c r="E23505" i="14"/>
  <c r="E23506" i="14"/>
  <c r="E23507" i="14"/>
  <c r="E23508" i="14"/>
  <c r="E23509" i="14"/>
  <c r="E23510" i="14"/>
  <c r="E23511" i="14"/>
  <c r="E23512" i="14"/>
  <c r="E23513" i="14"/>
  <c r="E23514" i="14"/>
  <c r="E23515" i="14"/>
  <c r="E23516" i="14"/>
  <c r="E23517" i="14"/>
  <c r="E23518" i="14"/>
  <c r="E23519" i="14"/>
  <c r="E23520" i="14"/>
  <c r="E23521" i="14"/>
  <c r="E23522" i="14"/>
  <c r="E23523" i="14"/>
  <c r="E23524" i="14"/>
  <c r="E23525" i="14"/>
  <c r="E23526" i="14"/>
  <c r="E23527" i="14"/>
  <c r="E23528" i="14"/>
  <c r="E23529" i="14"/>
  <c r="E23530" i="14"/>
  <c r="E23531" i="14"/>
  <c r="E23532" i="14"/>
  <c r="E23533" i="14"/>
  <c r="E23534" i="14"/>
  <c r="E23535" i="14"/>
  <c r="E23536" i="14"/>
  <c r="E23537" i="14"/>
  <c r="E23538" i="14"/>
  <c r="E23539" i="14"/>
  <c r="E23540" i="14"/>
  <c r="E23541" i="14"/>
  <c r="E23542" i="14"/>
  <c r="E23543" i="14"/>
  <c r="E23544" i="14"/>
  <c r="E23545" i="14"/>
  <c r="E23546" i="14"/>
  <c r="E23547" i="14"/>
  <c r="E23548" i="14"/>
  <c r="E23549" i="14"/>
  <c r="E23550" i="14"/>
  <c r="E23551" i="14"/>
  <c r="E23552" i="14"/>
  <c r="E23553" i="14"/>
  <c r="E23554" i="14"/>
  <c r="E23555" i="14"/>
  <c r="E23556" i="14"/>
  <c r="E23557" i="14"/>
  <c r="E23558" i="14"/>
  <c r="E23559" i="14"/>
  <c r="E23560" i="14"/>
  <c r="E23561" i="14"/>
  <c r="E23562" i="14"/>
  <c r="E23563" i="14"/>
  <c r="E23564" i="14"/>
  <c r="E23565" i="14"/>
  <c r="E23566" i="14"/>
  <c r="E23567" i="14"/>
  <c r="E23568" i="14"/>
  <c r="E23569" i="14"/>
  <c r="E23570" i="14"/>
  <c r="E23571" i="14"/>
  <c r="E23572" i="14"/>
  <c r="E23573" i="14"/>
  <c r="E23574" i="14"/>
  <c r="E23575" i="14"/>
  <c r="E23576" i="14"/>
  <c r="E23577" i="14"/>
  <c r="E23578" i="14"/>
  <c r="E23579" i="14"/>
  <c r="E23580" i="14"/>
  <c r="E23581" i="14"/>
  <c r="E23582" i="14"/>
  <c r="E23583" i="14"/>
  <c r="E23584" i="14"/>
  <c r="E23585" i="14"/>
  <c r="E23586" i="14"/>
  <c r="E23587" i="14"/>
  <c r="E23588" i="14"/>
  <c r="E23589" i="14"/>
  <c r="E23590" i="14"/>
  <c r="E23591" i="14"/>
  <c r="E23592" i="14"/>
  <c r="E23593" i="14"/>
  <c r="E23594" i="14"/>
  <c r="E23595" i="14"/>
  <c r="E23596" i="14"/>
  <c r="E23597" i="14"/>
  <c r="E23598" i="14"/>
  <c r="E23599" i="14"/>
  <c r="E23600" i="14"/>
  <c r="E23601" i="14"/>
  <c r="E23602" i="14"/>
  <c r="E23603" i="14"/>
  <c r="E23604" i="14"/>
  <c r="E23605" i="14"/>
  <c r="E23606" i="14"/>
  <c r="E23607" i="14"/>
  <c r="E23608" i="14"/>
  <c r="E23609" i="14"/>
  <c r="E23610" i="14"/>
  <c r="E23611" i="14"/>
  <c r="E23612" i="14"/>
  <c r="E23613" i="14"/>
  <c r="E23614" i="14"/>
  <c r="E23615" i="14"/>
  <c r="E23616" i="14"/>
  <c r="E23617" i="14"/>
  <c r="E23618" i="14"/>
  <c r="E23619" i="14"/>
  <c r="E23620" i="14"/>
  <c r="E23621" i="14"/>
  <c r="E23622" i="14"/>
  <c r="E23623" i="14"/>
  <c r="E23624" i="14"/>
  <c r="E23625" i="14"/>
  <c r="E23626" i="14"/>
  <c r="E23627" i="14"/>
  <c r="E23628" i="14"/>
  <c r="E23629" i="14"/>
  <c r="E23630" i="14"/>
  <c r="E23631" i="14"/>
  <c r="E23632" i="14"/>
  <c r="E23633" i="14"/>
  <c r="E23634" i="14"/>
  <c r="E23635" i="14"/>
  <c r="E23636" i="14"/>
  <c r="E23637" i="14"/>
  <c r="E23638" i="14"/>
  <c r="E23639" i="14"/>
  <c r="E23640" i="14"/>
  <c r="E23641" i="14"/>
  <c r="E23642" i="14"/>
  <c r="E23643" i="14"/>
  <c r="E23644" i="14"/>
  <c r="E23645" i="14"/>
  <c r="E23646" i="14"/>
  <c r="E23647" i="14"/>
  <c r="E23648" i="14"/>
  <c r="E23649" i="14"/>
  <c r="E23650" i="14"/>
  <c r="E23651" i="14"/>
  <c r="E23652" i="14"/>
  <c r="E23653" i="14"/>
  <c r="E23654" i="14"/>
  <c r="E23655" i="14"/>
  <c r="E23656" i="14"/>
  <c r="E23657" i="14"/>
  <c r="E23658" i="14"/>
  <c r="E23659" i="14"/>
  <c r="E23660" i="14"/>
  <c r="E23661" i="14"/>
  <c r="E23662" i="14"/>
  <c r="E23663" i="14"/>
  <c r="E23664" i="14"/>
  <c r="E23665" i="14"/>
  <c r="E23666" i="14"/>
  <c r="E23667" i="14"/>
  <c r="E23668" i="14"/>
  <c r="E23669" i="14"/>
  <c r="E23670" i="14"/>
  <c r="E23671" i="14"/>
  <c r="E23672" i="14"/>
  <c r="E23673" i="14"/>
  <c r="E23674" i="14"/>
  <c r="E23675" i="14"/>
  <c r="E23676" i="14"/>
  <c r="E23677" i="14"/>
  <c r="E23678" i="14"/>
  <c r="E23679" i="14"/>
  <c r="E23680" i="14"/>
  <c r="E23681" i="14"/>
  <c r="E23682" i="14"/>
  <c r="E23683" i="14"/>
  <c r="E23684" i="14"/>
  <c r="E23685" i="14"/>
  <c r="E23686" i="14"/>
  <c r="E23687" i="14"/>
  <c r="E23688" i="14"/>
  <c r="E23689" i="14"/>
  <c r="E23690" i="14"/>
  <c r="E23691" i="14"/>
  <c r="E23692" i="14"/>
  <c r="E23693" i="14"/>
  <c r="E23694" i="14"/>
  <c r="E23695" i="14"/>
  <c r="E23696" i="14"/>
  <c r="E23697" i="14"/>
  <c r="E23698" i="14"/>
  <c r="E23699" i="14"/>
  <c r="E23700" i="14"/>
  <c r="E23701" i="14"/>
  <c r="E23702" i="14"/>
  <c r="E23703" i="14"/>
  <c r="E23704" i="14"/>
  <c r="E23705" i="14"/>
  <c r="E23706" i="14"/>
  <c r="E23707" i="14"/>
  <c r="E23708" i="14"/>
  <c r="E23709" i="14"/>
  <c r="E23710" i="14"/>
  <c r="E23711" i="14"/>
  <c r="E23712" i="14"/>
  <c r="E23713" i="14"/>
  <c r="E23714" i="14"/>
  <c r="E23715" i="14"/>
  <c r="E23716" i="14"/>
  <c r="E23717" i="14"/>
  <c r="E23718" i="14"/>
  <c r="E23719" i="14"/>
  <c r="E23720" i="14"/>
  <c r="E23721" i="14"/>
  <c r="E23722" i="14"/>
  <c r="E23723" i="14"/>
  <c r="E23724" i="14"/>
  <c r="E23725" i="14"/>
  <c r="E23726" i="14"/>
  <c r="E23727" i="14"/>
  <c r="E23728" i="14"/>
  <c r="E23729" i="14"/>
  <c r="E23730" i="14"/>
  <c r="E23731" i="14"/>
  <c r="E23732" i="14"/>
  <c r="E23733" i="14"/>
  <c r="E23734" i="14"/>
  <c r="E23735" i="14"/>
  <c r="E23736" i="14"/>
  <c r="E23737" i="14"/>
  <c r="E23738" i="14"/>
  <c r="E23739" i="14"/>
  <c r="E23740" i="14"/>
  <c r="E23741" i="14"/>
  <c r="E23742" i="14"/>
  <c r="E23743" i="14"/>
  <c r="E23744" i="14"/>
  <c r="E23745" i="14"/>
  <c r="E23746" i="14"/>
  <c r="E23747" i="14"/>
  <c r="E23748" i="14"/>
  <c r="E23749" i="14"/>
  <c r="E23750" i="14"/>
  <c r="E23751" i="14"/>
  <c r="E23752" i="14"/>
  <c r="E23753" i="14"/>
  <c r="E23754" i="14"/>
  <c r="E23755" i="14"/>
  <c r="E23756" i="14"/>
  <c r="E23757" i="14"/>
  <c r="E23758" i="14"/>
  <c r="E23759" i="14"/>
  <c r="E23760" i="14"/>
  <c r="E23761" i="14"/>
  <c r="E23762" i="14"/>
  <c r="E23763" i="14"/>
  <c r="E23764" i="14"/>
  <c r="E23765" i="14"/>
  <c r="E23766" i="14"/>
  <c r="E23767" i="14"/>
  <c r="E23768" i="14"/>
  <c r="E23769" i="14"/>
  <c r="E23770" i="14"/>
  <c r="E23771" i="14"/>
  <c r="E23772" i="14"/>
  <c r="E23773" i="14"/>
  <c r="E23774" i="14"/>
  <c r="E23775" i="14"/>
  <c r="E23776" i="14"/>
  <c r="E23777" i="14"/>
  <c r="E23778" i="14"/>
  <c r="E23779" i="14"/>
  <c r="E23780" i="14"/>
  <c r="E23781" i="14"/>
  <c r="E23782" i="14"/>
  <c r="E23783" i="14"/>
  <c r="E23784" i="14"/>
  <c r="E23785" i="14"/>
  <c r="E23786" i="14"/>
  <c r="E23787" i="14"/>
  <c r="E23788" i="14"/>
  <c r="E23789" i="14"/>
  <c r="E23790" i="14"/>
  <c r="E23791" i="14"/>
  <c r="E23792" i="14"/>
  <c r="E23793" i="14"/>
  <c r="E23794" i="14"/>
  <c r="E23795" i="14"/>
  <c r="E23796" i="14"/>
  <c r="E23797" i="14"/>
  <c r="E23798" i="14"/>
  <c r="E23799" i="14"/>
  <c r="E23800" i="14"/>
  <c r="E23801" i="14"/>
  <c r="E23802" i="14"/>
  <c r="E23803" i="14"/>
  <c r="E23804" i="14"/>
  <c r="E23805" i="14"/>
  <c r="E23806" i="14"/>
  <c r="E23807" i="14"/>
  <c r="E23808" i="14"/>
  <c r="E23809" i="14"/>
  <c r="E23810" i="14"/>
  <c r="E23811" i="14"/>
  <c r="E23812" i="14"/>
  <c r="E23813" i="14"/>
  <c r="E23814" i="14"/>
  <c r="E23815" i="14"/>
  <c r="E23816" i="14"/>
  <c r="E23817" i="14"/>
  <c r="E23818" i="14"/>
  <c r="E23819" i="14"/>
  <c r="E23820" i="14"/>
  <c r="E23821" i="14"/>
  <c r="E23822" i="14"/>
  <c r="E23823" i="14"/>
  <c r="E23824" i="14"/>
  <c r="E23825" i="14"/>
  <c r="E23826" i="14"/>
  <c r="E23827" i="14"/>
  <c r="E23828" i="14"/>
  <c r="E23829" i="14"/>
  <c r="E23830" i="14"/>
  <c r="E23831" i="14"/>
  <c r="E23832" i="14"/>
  <c r="E23833" i="14"/>
  <c r="E23834" i="14"/>
  <c r="E23835" i="14"/>
  <c r="E23836" i="14"/>
  <c r="E23837" i="14"/>
  <c r="E23838" i="14"/>
  <c r="E23839" i="14"/>
  <c r="E23840" i="14"/>
  <c r="E23841" i="14"/>
  <c r="E23842" i="14"/>
  <c r="E23843" i="14"/>
  <c r="E23844" i="14"/>
  <c r="E23845" i="14"/>
  <c r="E23846" i="14"/>
  <c r="E23847" i="14"/>
  <c r="E23848" i="14"/>
  <c r="E23849" i="14"/>
  <c r="E23850" i="14"/>
  <c r="E23851" i="14"/>
  <c r="E23852" i="14"/>
  <c r="E23853" i="14"/>
  <c r="E23854" i="14"/>
  <c r="E23855" i="14"/>
  <c r="E23856" i="14"/>
  <c r="E23857" i="14"/>
  <c r="E23858" i="14"/>
  <c r="E23859" i="14"/>
  <c r="E23860" i="14"/>
  <c r="E23861" i="14"/>
  <c r="E23862" i="14"/>
  <c r="E23863" i="14"/>
  <c r="E23864" i="14"/>
  <c r="E23865" i="14"/>
  <c r="E23866" i="14"/>
  <c r="E23867" i="14"/>
  <c r="E23868" i="14"/>
  <c r="E23869" i="14"/>
  <c r="E23870" i="14"/>
  <c r="E23871" i="14"/>
  <c r="E23872" i="14"/>
  <c r="E23873" i="14"/>
  <c r="E23874" i="14"/>
  <c r="E23875" i="14"/>
  <c r="E23876" i="14"/>
  <c r="E23877" i="14"/>
  <c r="E23878" i="14"/>
  <c r="E23879" i="14"/>
  <c r="E23880" i="14"/>
  <c r="E23881" i="14"/>
  <c r="E23882" i="14"/>
  <c r="E23883" i="14"/>
  <c r="E23884" i="14"/>
  <c r="E23885" i="14"/>
  <c r="E23886" i="14"/>
  <c r="E23887" i="14"/>
  <c r="E23888" i="14"/>
  <c r="E23889" i="14"/>
  <c r="E23890" i="14"/>
  <c r="E23891" i="14"/>
  <c r="E23892" i="14"/>
  <c r="E23893" i="14"/>
  <c r="E23894" i="14"/>
  <c r="E23895" i="14"/>
  <c r="E23896" i="14"/>
  <c r="E23897" i="14"/>
  <c r="E23898" i="14"/>
  <c r="E23899" i="14"/>
  <c r="E23900" i="14"/>
  <c r="E23901" i="14"/>
  <c r="E23902" i="14"/>
  <c r="E23903" i="14"/>
  <c r="E23904" i="14"/>
  <c r="E23905" i="14"/>
  <c r="E23906" i="14"/>
  <c r="E23907" i="14"/>
  <c r="E23908" i="14"/>
  <c r="E23909" i="14"/>
  <c r="E23910" i="14"/>
  <c r="E23911" i="14"/>
  <c r="E23912" i="14"/>
  <c r="E23913" i="14"/>
  <c r="E23914" i="14"/>
  <c r="E23915" i="14"/>
  <c r="E23916" i="14"/>
  <c r="E23917" i="14"/>
  <c r="E23918" i="14"/>
  <c r="E23919" i="14"/>
  <c r="E23920" i="14"/>
  <c r="E23921" i="14"/>
  <c r="E23922" i="14"/>
  <c r="E23923" i="14"/>
  <c r="E23924" i="14"/>
  <c r="E23925" i="14"/>
  <c r="E23926" i="14"/>
  <c r="E23927" i="14"/>
  <c r="E23928" i="14"/>
  <c r="E23929" i="14"/>
  <c r="E23930" i="14"/>
  <c r="E23931" i="14"/>
  <c r="E23932" i="14"/>
  <c r="E23933" i="14"/>
  <c r="E23934" i="14"/>
  <c r="E23935" i="14"/>
  <c r="E23936" i="14"/>
  <c r="E23937" i="14"/>
  <c r="E23938" i="14"/>
  <c r="E23939" i="14"/>
  <c r="E23940" i="14"/>
  <c r="E23941" i="14"/>
  <c r="E23942" i="14"/>
  <c r="E23943" i="14"/>
  <c r="E23944" i="14"/>
  <c r="E23945" i="14"/>
  <c r="E23946" i="14"/>
  <c r="E23947" i="14"/>
  <c r="E23948" i="14"/>
  <c r="E23949" i="14"/>
  <c r="E23950" i="14"/>
  <c r="E23951" i="14"/>
  <c r="E23952" i="14"/>
  <c r="E23953" i="14"/>
  <c r="E23954" i="14"/>
  <c r="E23955" i="14"/>
  <c r="E23956" i="14"/>
  <c r="E23957" i="14"/>
  <c r="E23958" i="14"/>
  <c r="E23959" i="14"/>
  <c r="E23960" i="14"/>
  <c r="E23961" i="14"/>
  <c r="E23962" i="14"/>
  <c r="E23963" i="14"/>
  <c r="E23964" i="14"/>
  <c r="E23965" i="14"/>
  <c r="E23966" i="14"/>
  <c r="E23967" i="14"/>
  <c r="E23968" i="14"/>
  <c r="E23969" i="14"/>
  <c r="E23970" i="14"/>
  <c r="E23971" i="14"/>
  <c r="E23972" i="14"/>
  <c r="E23973" i="14"/>
  <c r="E23974" i="14"/>
  <c r="E23975" i="14"/>
  <c r="E23976" i="14"/>
  <c r="E23977" i="14"/>
  <c r="E23978" i="14"/>
  <c r="E23979" i="14"/>
  <c r="E23980" i="14"/>
  <c r="E23981" i="14"/>
  <c r="E23982" i="14"/>
  <c r="E23983" i="14"/>
  <c r="E23984" i="14"/>
  <c r="E23985" i="14"/>
  <c r="E23986" i="14"/>
  <c r="E23987" i="14"/>
  <c r="E23988" i="14"/>
  <c r="E23989" i="14"/>
  <c r="E23990" i="14"/>
  <c r="E23991" i="14"/>
  <c r="E23992" i="14"/>
  <c r="E23993" i="14"/>
  <c r="E23994" i="14"/>
  <c r="E23995" i="14"/>
  <c r="E23996" i="14"/>
  <c r="E23997" i="14"/>
  <c r="E23998" i="14"/>
  <c r="E23999" i="14"/>
  <c r="E24000" i="14"/>
  <c r="E24001" i="14"/>
  <c r="E24002" i="14"/>
  <c r="E24003" i="14"/>
  <c r="E24004" i="14"/>
  <c r="E24005" i="14"/>
  <c r="E24006" i="14"/>
  <c r="E24007" i="14"/>
  <c r="E24008" i="14"/>
  <c r="E24009" i="14"/>
  <c r="E24010" i="14"/>
  <c r="E24011" i="14"/>
  <c r="E24012" i="14"/>
  <c r="E24013" i="14"/>
  <c r="E24014" i="14"/>
  <c r="E24015" i="14"/>
  <c r="E24016" i="14"/>
  <c r="E24017" i="14"/>
  <c r="E24018" i="14"/>
  <c r="E24019" i="14"/>
  <c r="E24020" i="14"/>
  <c r="E24021" i="14"/>
  <c r="E24022" i="14"/>
  <c r="E24023" i="14"/>
  <c r="E24024" i="14"/>
  <c r="E24025" i="14"/>
  <c r="E24026" i="14"/>
  <c r="E24027" i="14"/>
  <c r="E24028" i="14"/>
  <c r="E24029" i="14"/>
  <c r="E24030" i="14"/>
  <c r="E24031" i="14"/>
  <c r="E24032" i="14"/>
  <c r="E24033" i="14"/>
  <c r="E24034" i="14"/>
  <c r="E24035" i="14"/>
  <c r="E24036" i="14"/>
  <c r="E24037" i="14"/>
  <c r="E24038" i="14"/>
  <c r="E24039" i="14"/>
  <c r="E24040" i="14"/>
  <c r="E24041" i="14"/>
  <c r="E24042" i="14"/>
  <c r="E24043" i="14"/>
  <c r="E24044" i="14"/>
  <c r="E24045" i="14"/>
  <c r="E24046" i="14"/>
  <c r="E24047" i="14"/>
  <c r="E24048" i="14"/>
  <c r="E24049" i="14"/>
  <c r="E24050" i="14"/>
  <c r="E24051" i="14"/>
  <c r="E24052" i="14"/>
  <c r="E24053" i="14"/>
  <c r="E24054" i="14"/>
  <c r="E24055" i="14"/>
  <c r="E24056" i="14"/>
  <c r="E24057" i="14"/>
  <c r="E24058" i="14"/>
  <c r="E24059" i="14"/>
  <c r="E24060" i="14"/>
  <c r="E24061" i="14"/>
  <c r="E24062" i="14"/>
  <c r="E24063" i="14"/>
  <c r="E24064" i="14"/>
  <c r="E24065" i="14"/>
  <c r="E24066" i="14"/>
  <c r="E24067" i="14"/>
  <c r="E24068" i="14"/>
  <c r="E24069" i="14"/>
  <c r="E24070" i="14"/>
  <c r="E24071" i="14"/>
  <c r="E24072" i="14"/>
  <c r="E24073" i="14"/>
  <c r="E24074" i="14"/>
  <c r="E24075" i="14"/>
  <c r="E24076" i="14"/>
  <c r="E24077" i="14"/>
  <c r="E24078" i="14"/>
  <c r="E24079" i="14"/>
  <c r="E24080" i="14"/>
  <c r="E24081" i="14"/>
  <c r="E24082" i="14"/>
  <c r="E24083" i="14"/>
  <c r="E24084" i="14"/>
  <c r="E24085" i="14"/>
  <c r="E24086" i="14"/>
  <c r="E24087" i="14"/>
  <c r="E24088" i="14"/>
  <c r="E24089" i="14"/>
  <c r="E24090" i="14"/>
  <c r="E24091" i="14"/>
  <c r="E24092" i="14"/>
  <c r="E24093" i="14"/>
  <c r="E24094" i="14"/>
  <c r="E24095" i="14"/>
  <c r="E24096" i="14"/>
  <c r="E24097" i="14"/>
  <c r="E24098" i="14"/>
  <c r="E24099" i="14"/>
  <c r="E24100" i="14"/>
  <c r="E24101" i="14"/>
  <c r="E24102" i="14"/>
  <c r="E24103" i="14"/>
  <c r="E24104" i="14"/>
  <c r="E24105" i="14"/>
  <c r="E24106" i="14"/>
  <c r="E24107" i="14"/>
  <c r="E24108" i="14"/>
  <c r="E24109" i="14"/>
  <c r="E24110" i="14"/>
  <c r="E24111" i="14"/>
  <c r="E24112" i="14"/>
  <c r="E24113" i="14"/>
  <c r="E24114" i="14"/>
  <c r="E24115" i="14"/>
  <c r="E24116" i="14"/>
  <c r="E24117" i="14"/>
  <c r="E24118" i="14"/>
  <c r="E24119" i="14"/>
  <c r="E24120" i="14"/>
  <c r="E24121" i="14"/>
  <c r="E24122" i="14"/>
  <c r="E24123" i="14"/>
  <c r="E24124" i="14"/>
  <c r="E24125" i="14"/>
  <c r="E24126" i="14"/>
  <c r="E24127" i="14"/>
  <c r="E24128" i="14"/>
  <c r="E24129" i="14"/>
  <c r="E24130" i="14"/>
  <c r="E24131" i="14"/>
  <c r="E24132" i="14"/>
  <c r="E24133" i="14"/>
  <c r="E24134" i="14"/>
  <c r="E24135" i="14"/>
  <c r="E24136" i="14"/>
  <c r="E24137" i="14"/>
  <c r="E24138" i="14"/>
  <c r="E24139" i="14"/>
  <c r="E24140" i="14"/>
  <c r="E24141" i="14"/>
  <c r="E24142" i="14"/>
  <c r="E24143" i="14"/>
  <c r="E24144" i="14"/>
  <c r="E24145" i="14"/>
  <c r="E24146" i="14"/>
  <c r="E24147" i="14"/>
  <c r="E24148" i="14"/>
  <c r="E24149" i="14"/>
  <c r="E24150" i="14"/>
  <c r="E24151" i="14"/>
  <c r="E24152" i="14"/>
  <c r="E24153" i="14"/>
  <c r="E24154" i="14"/>
  <c r="E24155" i="14"/>
  <c r="E24156" i="14"/>
  <c r="E24157" i="14"/>
  <c r="E24158" i="14"/>
  <c r="E24159" i="14"/>
  <c r="E24160" i="14"/>
  <c r="E24161" i="14"/>
  <c r="E24162" i="14"/>
  <c r="E24163" i="14"/>
  <c r="E24164" i="14"/>
  <c r="E24165" i="14"/>
  <c r="E24166" i="14"/>
  <c r="E24167" i="14"/>
  <c r="E24168" i="14"/>
  <c r="E24169" i="14"/>
  <c r="E24170" i="14"/>
  <c r="E24171" i="14"/>
  <c r="E24172" i="14"/>
  <c r="E24173" i="14"/>
  <c r="E24174" i="14"/>
  <c r="E24175" i="14"/>
  <c r="E24176" i="14"/>
  <c r="E24177" i="14"/>
  <c r="E24178" i="14"/>
  <c r="E24179" i="14"/>
  <c r="E24180" i="14"/>
  <c r="E24181" i="14"/>
  <c r="E24182" i="14"/>
  <c r="E24183" i="14"/>
  <c r="E24184" i="14"/>
  <c r="E24185" i="14"/>
  <c r="E24186" i="14"/>
  <c r="E24187" i="14"/>
  <c r="E24188" i="14"/>
  <c r="E24189" i="14"/>
  <c r="E24190" i="14"/>
  <c r="E24191" i="14"/>
  <c r="E24192" i="14"/>
  <c r="E24193" i="14"/>
  <c r="E24194" i="14"/>
  <c r="E24195" i="14"/>
  <c r="E24196" i="14"/>
  <c r="E24197" i="14"/>
  <c r="E24198" i="14"/>
  <c r="E24199" i="14"/>
  <c r="E24200" i="14"/>
  <c r="E24201" i="14"/>
  <c r="E24202" i="14"/>
  <c r="E24203" i="14"/>
  <c r="E24204" i="14"/>
  <c r="E24205" i="14"/>
  <c r="E24206" i="14"/>
  <c r="E24207" i="14"/>
  <c r="E24208" i="14"/>
  <c r="E24209" i="14"/>
  <c r="E24210" i="14"/>
  <c r="E24211" i="14"/>
  <c r="E24212" i="14"/>
  <c r="E24213" i="14"/>
  <c r="E24214" i="14"/>
  <c r="E24215" i="14"/>
  <c r="E24216" i="14"/>
  <c r="E24217" i="14"/>
  <c r="E24218" i="14"/>
  <c r="E24219" i="14"/>
  <c r="E24220" i="14"/>
  <c r="E24221" i="14"/>
  <c r="E24222" i="14"/>
  <c r="E24223" i="14"/>
  <c r="E24224" i="14"/>
  <c r="E24225" i="14"/>
  <c r="E24226" i="14"/>
  <c r="E24227" i="14"/>
  <c r="E24228" i="14"/>
  <c r="E24229" i="14"/>
  <c r="E24230" i="14"/>
  <c r="E24231" i="14"/>
  <c r="E24232" i="14"/>
  <c r="E24233" i="14"/>
  <c r="E24234" i="14"/>
  <c r="E24235" i="14"/>
  <c r="E24236" i="14"/>
  <c r="E24237" i="14"/>
  <c r="E24238" i="14"/>
  <c r="E24239" i="14"/>
  <c r="E24240" i="14"/>
  <c r="E24241" i="14"/>
  <c r="E24242" i="14"/>
  <c r="E24243" i="14"/>
  <c r="E24244" i="14"/>
  <c r="E24245" i="14"/>
  <c r="E24246" i="14"/>
  <c r="E24247" i="14"/>
  <c r="E24248" i="14"/>
  <c r="E24249" i="14"/>
  <c r="E24250" i="14"/>
  <c r="E24251" i="14"/>
  <c r="E24252" i="14"/>
  <c r="E24253" i="14"/>
  <c r="E24254" i="14"/>
  <c r="E24255" i="14"/>
  <c r="E24256" i="14"/>
  <c r="E24257" i="14"/>
  <c r="E24258" i="14"/>
  <c r="E24259" i="14"/>
  <c r="E24260" i="14"/>
  <c r="E24261" i="14"/>
  <c r="E24262" i="14"/>
  <c r="E24263" i="14"/>
  <c r="E24264" i="14"/>
  <c r="E24265" i="14"/>
  <c r="E24266" i="14"/>
  <c r="E24267" i="14"/>
  <c r="E24268" i="14"/>
  <c r="E24269" i="14"/>
  <c r="E24270" i="14"/>
  <c r="E24271" i="14"/>
  <c r="E24272" i="14"/>
  <c r="E24273" i="14"/>
  <c r="E24274" i="14"/>
  <c r="E24275" i="14"/>
  <c r="E24276" i="14"/>
  <c r="E24277" i="14"/>
  <c r="E24278" i="14"/>
  <c r="E24279" i="14"/>
  <c r="E24280" i="14"/>
  <c r="E24281" i="14"/>
  <c r="E24282" i="14"/>
  <c r="E24283" i="14"/>
  <c r="E24284" i="14"/>
  <c r="E24285" i="14"/>
  <c r="E24286" i="14"/>
  <c r="E24287" i="14"/>
  <c r="E24288" i="14"/>
  <c r="E24289" i="14"/>
  <c r="E24290" i="14"/>
  <c r="E24291" i="14"/>
  <c r="E24292" i="14"/>
  <c r="E24293" i="14"/>
  <c r="E24294" i="14"/>
  <c r="E24295" i="14"/>
  <c r="E24296" i="14"/>
  <c r="E24297" i="14"/>
  <c r="E24298" i="14"/>
  <c r="E24299" i="14"/>
  <c r="E24300" i="14"/>
  <c r="E24301" i="14"/>
  <c r="E24302" i="14"/>
  <c r="E24303" i="14"/>
  <c r="E24304" i="14"/>
  <c r="E24305" i="14"/>
  <c r="E24306" i="14"/>
  <c r="E24307" i="14"/>
  <c r="E24308" i="14"/>
  <c r="E24309" i="14"/>
  <c r="E24310" i="14"/>
  <c r="E24311" i="14"/>
  <c r="E24312" i="14"/>
  <c r="E24313" i="14"/>
  <c r="E24314" i="14"/>
  <c r="E24315" i="14"/>
  <c r="E24316" i="14"/>
  <c r="E24317" i="14"/>
  <c r="E24318" i="14"/>
  <c r="E24319" i="14"/>
  <c r="E24320" i="14"/>
  <c r="E24321" i="14"/>
  <c r="E24322" i="14"/>
  <c r="E24323" i="14"/>
  <c r="E24324" i="14"/>
  <c r="E24325" i="14"/>
  <c r="E24326" i="14"/>
  <c r="E24327" i="14"/>
  <c r="E24328" i="14"/>
  <c r="E24329" i="14"/>
  <c r="E24330" i="14"/>
  <c r="E24331" i="14"/>
  <c r="E24332" i="14"/>
  <c r="E24333" i="14"/>
  <c r="E24334" i="14"/>
  <c r="E24335" i="14"/>
  <c r="E24336" i="14"/>
  <c r="E24337" i="14"/>
  <c r="E24338" i="14"/>
  <c r="E24339" i="14"/>
  <c r="E24340" i="14"/>
  <c r="E24341" i="14"/>
  <c r="E24342" i="14"/>
  <c r="E24343" i="14"/>
  <c r="E24344" i="14"/>
  <c r="E24345" i="14"/>
  <c r="E24346" i="14"/>
  <c r="E24347" i="14"/>
  <c r="E24348" i="14"/>
  <c r="E24349" i="14"/>
  <c r="E24350" i="14"/>
  <c r="E24351" i="14"/>
  <c r="E24352" i="14"/>
  <c r="E24353" i="14"/>
  <c r="E24354" i="14"/>
  <c r="E24355" i="14"/>
  <c r="E24356" i="14"/>
  <c r="E24357" i="14"/>
  <c r="E24358" i="14"/>
  <c r="E24359" i="14"/>
  <c r="E24360" i="14"/>
  <c r="E24361" i="14"/>
  <c r="E24362" i="14"/>
  <c r="E24363" i="14"/>
  <c r="E24364" i="14"/>
  <c r="E24365" i="14"/>
  <c r="E24366" i="14"/>
  <c r="E24367" i="14"/>
  <c r="E24368" i="14"/>
  <c r="E24369" i="14"/>
  <c r="E24370" i="14"/>
  <c r="E24371" i="14"/>
  <c r="E24372" i="14"/>
  <c r="E24373" i="14"/>
  <c r="E24374" i="14"/>
  <c r="E24375" i="14"/>
  <c r="E24376" i="14"/>
  <c r="E24377" i="14"/>
  <c r="E24378" i="14"/>
  <c r="E24379" i="14"/>
  <c r="E24380" i="14"/>
  <c r="E24381" i="14"/>
  <c r="E24382" i="14"/>
  <c r="E24383" i="14"/>
  <c r="E24384" i="14"/>
  <c r="E24385" i="14"/>
  <c r="E24386" i="14"/>
  <c r="E24387" i="14"/>
  <c r="E24388" i="14"/>
  <c r="E24389" i="14"/>
  <c r="E24390" i="14"/>
  <c r="E24391" i="14"/>
  <c r="E24392" i="14"/>
  <c r="E24393" i="14"/>
  <c r="E24394" i="14"/>
  <c r="E24395" i="14"/>
  <c r="E24396" i="14"/>
  <c r="E24397" i="14"/>
  <c r="E24398" i="14"/>
  <c r="E24399" i="14"/>
  <c r="E24400" i="14"/>
  <c r="E24401" i="14"/>
  <c r="E24402" i="14"/>
  <c r="E24403" i="14"/>
  <c r="E24404" i="14"/>
  <c r="E24405" i="14"/>
  <c r="E24406" i="14"/>
  <c r="E24407" i="14"/>
  <c r="E24408" i="14"/>
  <c r="E24409" i="14"/>
  <c r="E24410" i="14"/>
  <c r="E24411" i="14"/>
  <c r="E24412" i="14"/>
  <c r="E24413" i="14"/>
  <c r="E24414" i="14"/>
  <c r="E24415" i="14"/>
  <c r="E24416" i="14"/>
  <c r="E24417" i="14"/>
  <c r="E24418" i="14"/>
  <c r="E24419" i="14"/>
  <c r="E24420" i="14"/>
  <c r="E24421" i="14"/>
  <c r="E24422" i="14"/>
  <c r="E24423" i="14"/>
  <c r="E24424" i="14"/>
  <c r="E24425" i="14"/>
  <c r="E24426" i="14"/>
  <c r="E24427" i="14"/>
  <c r="E24428" i="14"/>
  <c r="E24429" i="14"/>
  <c r="E24430" i="14"/>
  <c r="E24431" i="14"/>
  <c r="E24432" i="14"/>
  <c r="E24433" i="14"/>
  <c r="E24434" i="14"/>
  <c r="E24435" i="14"/>
  <c r="E24436" i="14"/>
  <c r="E24437" i="14"/>
  <c r="E24438" i="14"/>
  <c r="E24439" i="14"/>
  <c r="E24440" i="14"/>
  <c r="E24441" i="14"/>
  <c r="E24442" i="14"/>
  <c r="E24443" i="14"/>
  <c r="E24444" i="14"/>
  <c r="E24445" i="14"/>
  <c r="E24446" i="14"/>
  <c r="E24447" i="14"/>
  <c r="E24448" i="14"/>
  <c r="E24449" i="14"/>
  <c r="E24450" i="14"/>
  <c r="E24451" i="14"/>
  <c r="E24452" i="14"/>
  <c r="E24453" i="14"/>
  <c r="E24454" i="14"/>
  <c r="E24455" i="14"/>
  <c r="E24456" i="14"/>
  <c r="E24457" i="14"/>
  <c r="E24458" i="14"/>
  <c r="E24459" i="14"/>
  <c r="E24460" i="14"/>
  <c r="E24461" i="14"/>
  <c r="E24462" i="14"/>
  <c r="E24463" i="14"/>
  <c r="E24464" i="14"/>
  <c r="E24465" i="14"/>
  <c r="E24466" i="14"/>
  <c r="E24467" i="14"/>
  <c r="E24468" i="14"/>
  <c r="E24469" i="14"/>
  <c r="E24470" i="14"/>
  <c r="E24471" i="14"/>
  <c r="E24472" i="14"/>
  <c r="E24473" i="14"/>
  <c r="E24474" i="14"/>
  <c r="E24475" i="14"/>
  <c r="E24476" i="14"/>
  <c r="E24477" i="14"/>
  <c r="E24478" i="14"/>
  <c r="E24479" i="14"/>
  <c r="E24480" i="14"/>
  <c r="E24481" i="14"/>
  <c r="E24482" i="14"/>
  <c r="E24483" i="14"/>
  <c r="E24484" i="14"/>
  <c r="E24485" i="14"/>
  <c r="E24486" i="14"/>
  <c r="E24487" i="14"/>
  <c r="E24488" i="14"/>
  <c r="E24489" i="14"/>
  <c r="E24490" i="14"/>
  <c r="E24491" i="14"/>
  <c r="E24492" i="14"/>
  <c r="E24493" i="14"/>
  <c r="E24494" i="14"/>
  <c r="E24495" i="14"/>
  <c r="E24496" i="14"/>
  <c r="E24497" i="14"/>
  <c r="E24498" i="14"/>
  <c r="E24499" i="14"/>
  <c r="E24500" i="14"/>
  <c r="E24501" i="14"/>
  <c r="E24502" i="14"/>
  <c r="E24503" i="14"/>
  <c r="E24504" i="14"/>
  <c r="E24505" i="14"/>
  <c r="E24506" i="14"/>
  <c r="E24507" i="14"/>
  <c r="E24508" i="14"/>
  <c r="E24509" i="14"/>
  <c r="E24510" i="14"/>
  <c r="E24511" i="14"/>
  <c r="E24512" i="14"/>
  <c r="E24513" i="14"/>
  <c r="E24514" i="14"/>
  <c r="E24515" i="14"/>
  <c r="E24516" i="14"/>
  <c r="E24517" i="14"/>
  <c r="E24518" i="14"/>
  <c r="E24519" i="14"/>
  <c r="E24520" i="14"/>
  <c r="E24521" i="14"/>
  <c r="E24522" i="14"/>
  <c r="E24523" i="14"/>
  <c r="E24524" i="14"/>
  <c r="E24525" i="14"/>
  <c r="E24526" i="14"/>
  <c r="E24527" i="14"/>
  <c r="E24528" i="14"/>
  <c r="E24529" i="14"/>
  <c r="E24530" i="14"/>
  <c r="E24531" i="14"/>
  <c r="E24532" i="14"/>
  <c r="E24533" i="14"/>
  <c r="E24534" i="14"/>
  <c r="E24535" i="14"/>
  <c r="E24536" i="14"/>
  <c r="E24537" i="14"/>
  <c r="E24538" i="14"/>
  <c r="E24539" i="14"/>
  <c r="E24540" i="14"/>
  <c r="E24541" i="14"/>
  <c r="E24542" i="14"/>
  <c r="E24543" i="14"/>
  <c r="E24544" i="14"/>
  <c r="E24545" i="14"/>
  <c r="E24546" i="14"/>
  <c r="E24547" i="14"/>
  <c r="E24548" i="14"/>
  <c r="E24549" i="14"/>
  <c r="E24550" i="14"/>
  <c r="E24551" i="14"/>
  <c r="E24552" i="14"/>
  <c r="E24553" i="14"/>
  <c r="E24554" i="14"/>
  <c r="E24555" i="14"/>
  <c r="E24556" i="14"/>
  <c r="E24557" i="14"/>
  <c r="E24558" i="14"/>
  <c r="E24559" i="14"/>
  <c r="E24560" i="14"/>
  <c r="E24561" i="14"/>
  <c r="E24562" i="14"/>
  <c r="E24563" i="14"/>
  <c r="E24564" i="14"/>
  <c r="E24565" i="14"/>
  <c r="E24566" i="14"/>
  <c r="E24567" i="14"/>
  <c r="E24568" i="14"/>
  <c r="E24569" i="14"/>
  <c r="E24570" i="14"/>
  <c r="E24571" i="14"/>
  <c r="E24572" i="14"/>
  <c r="E24573" i="14"/>
  <c r="E24574" i="14"/>
  <c r="E24575" i="14"/>
  <c r="E24576" i="14"/>
  <c r="E24577" i="14"/>
  <c r="E24578" i="14"/>
  <c r="E24579" i="14"/>
  <c r="E24580" i="14"/>
  <c r="E24581" i="14"/>
  <c r="E24582" i="14"/>
  <c r="E24583" i="14"/>
  <c r="E24584" i="14"/>
  <c r="E24585" i="14"/>
  <c r="E24586" i="14"/>
  <c r="E24587" i="14"/>
  <c r="E24588" i="14"/>
  <c r="E24589" i="14"/>
  <c r="E24590" i="14"/>
  <c r="E24591" i="14"/>
  <c r="E24592" i="14"/>
  <c r="E24593" i="14"/>
  <c r="E24594" i="14"/>
  <c r="E24595" i="14"/>
  <c r="E24596" i="14"/>
  <c r="E24597" i="14"/>
  <c r="E24598" i="14"/>
  <c r="E24599" i="14"/>
  <c r="E24600" i="14"/>
  <c r="E24601" i="14"/>
  <c r="E24602" i="14"/>
  <c r="E24603" i="14"/>
  <c r="E24604" i="14"/>
  <c r="E24605" i="14"/>
  <c r="E24606" i="14"/>
  <c r="E24607" i="14"/>
  <c r="E24608" i="14"/>
  <c r="E24609" i="14"/>
  <c r="E24610" i="14"/>
  <c r="E24611" i="14"/>
  <c r="E24612" i="14"/>
  <c r="E24613" i="14"/>
  <c r="E24614" i="14"/>
  <c r="E24615" i="14"/>
  <c r="E24616" i="14"/>
  <c r="E24617" i="14"/>
  <c r="E24618" i="14"/>
  <c r="E24619" i="14"/>
  <c r="E24620" i="14"/>
  <c r="E24621" i="14"/>
  <c r="E24622" i="14"/>
  <c r="E24623" i="14"/>
  <c r="E24624" i="14"/>
  <c r="E24625" i="14"/>
  <c r="E24626" i="14"/>
  <c r="E24627" i="14"/>
  <c r="E24628" i="14"/>
  <c r="E24629" i="14"/>
  <c r="E24630" i="14"/>
  <c r="E24631" i="14"/>
  <c r="E24632" i="14"/>
  <c r="E24633" i="14"/>
  <c r="E24634" i="14"/>
  <c r="E24635" i="14"/>
  <c r="E24636" i="14"/>
  <c r="E24637" i="14"/>
  <c r="E24638" i="14"/>
  <c r="E24639" i="14"/>
  <c r="E24640" i="14"/>
  <c r="E24641" i="14"/>
  <c r="E24642" i="14"/>
  <c r="E24643" i="14"/>
  <c r="E24644" i="14"/>
  <c r="E24645" i="14"/>
  <c r="E24646" i="14"/>
  <c r="E24647" i="14"/>
  <c r="E24648" i="14"/>
  <c r="E24649" i="14"/>
  <c r="E24650" i="14"/>
  <c r="E24651" i="14"/>
  <c r="E24652" i="14"/>
  <c r="E24653" i="14"/>
  <c r="E24654" i="14"/>
  <c r="E24655" i="14"/>
  <c r="E24656" i="14"/>
  <c r="E24657" i="14"/>
  <c r="E24658" i="14"/>
  <c r="E24659" i="14"/>
  <c r="E24660" i="14"/>
  <c r="E24661" i="14"/>
  <c r="E24662" i="14"/>
  <c r="E24663" i="14"/>
  <c r="E24664" i="14"/>
  <c r="E24665" i="14"/>
  <c r="E24666" i="14"/>
  <c r="E24667" i="14"/>
  <c r="E24668" i="14"/>
  <c r="E24669" i="14"/>
  <c r="E24670" i="14"/>
  <c r="E24671" i="14"/>
  <c r="E24672" i="14"/>
  <c r="E24673" i="14"/>
  <c r="E24674" i="14"/>
  <c r="E24675" i="14"/>
  <c r="E24676" i="14"/>
  <c r="E24677" i="14"/>
  <c r="E24678" i="14"/>
  <c r="E24679" i="14"/>
  <c r="E24680" i="14"/>
  <c r="E24681" i="14"/>
  <c r="E24682" i="14"/>
  <c r="E24683" i="14"/>
  <c r="E24684" i="14"/>
  <c r="E24685" i="14"/>
  <c r="E24686" i="14"/>
  <c r="E24687" i="14"/>
  <c r="E24688" i="14"/>
  <c r="E24689" i="14"/>
  <c r="E24690" i="14"/>
  <c r="E24691" i="14"/>
  <c r="E24692" i="14"/>
  <c r="E24693" i="14"/>
  <c r="E24694" i="14"/>
  <c r="E24695" i="14"/>
  <c r="E24696" i="14"/>
  <c r="E24697" i="14"/>
  <c r="E24698" i="14"/>
  <c r="E24699" i="14"/>
  <c r="E24700" i="14"/>
  <c r="E24701" i="14"/>
  <c r="E24702" i="14"/>
  <c r="E24703" i="14"/>
  <c r="E24704" i="14"/>
  <c r="E24705" i="14"/>
  <c r="E24706" i="14"/>
  <c r="E24707" i="14"/>
  <c r="E24708" i="14"/>
  <c r="E24709" i="14"/>
  <c r="E24710" i="14"/>
  <c r="E24711" i="14"/>
  <c r="E24712" i="14"/>
  <c r="E24713" i="14"/>
  <c r="E24714" i="14"/>
  <c r="E24715" i="14"/>
  <c r="E24716" i="14"/>
  <c r="E24717" i="14"/>
  <c r="E24718" i="14"/>
  <c r="E24719" i="14"/>
  <c r="E24720" i="14"/>
  <c r="E24721" i="14"/>
  <c r="E24722" i="14"/>
  <c r="E24723" i="14"/>
  <c r="E24724" i="14"/>
  <c r="E24725" i="14"/>
  <c r="E24726" i="14"/>
  <c r="E24727" i="14"/>
  <c r="E24728" i="14"/>
  <c r="E24729" i="14"/>
  <c r="E24730" i="14"/>
  <c r="E24731" i="14"/>
  <c r="E24732" i="14"/>
  <c r="E24733" i="14"/>
  <c r="E24734" i="14"/>
  <c r="E24735" i="14"/>
  <c r="E24736" i="14"/>
  <c r="E24737" i="14"/>
  <c r="E24738" i="14"/>
  <c r="E24739" i="14"/>
  <c r="E24740" i="14"/>
  <c r="E24741" i="14"/>
  <c r="E24742" i="14"/>
  <c r="E24743" i="14"/>
  <c r="E24744" i="14"/>
  <c r="E24745" i="14"/>
  <c r="E24746" i="14"/>
  <c r="E24747" i="14"/>
  <c r="E24748" i="14"/>
  <c r="E24749" i="14"/>
  <c r="E24750" i="14"/>
  <c r="E24751" i="14"/>
  <c r="E24752" i="14"/>
  <c r="E24753" i="14"/>
  <c r="E24754" i="14"/>
  <c r="E24755" i="14"/>
  <c r="E24756" i="14"/>
  <c r="E24757" i="14"/>
  <c r="E24758" i="14"/>
  <c r="E24759" i="14"/>
  <c r="E24760" i="14"/>
  <c r="E24761" i="14"/>
  <c r="E24762" i="14"/>
  <c r="E24763" i="14"/>
  <c r="E24764" i="14"/>
  <c r="E24765" i="14"/>
  <c r="E24766" i="14"/>
  <c r="E24767" i="14"/>
  <c r="E24768" i="14"/>
  <c r="E24769" i="14"/>
  <c r="E24770" i="14"/>
  <c r="E24771" i="14"/>
  <c r="E24772" i="14"/>
  <c r="E24773" i="14"/>
  <c r="E24774" i="14"/>
  <c r="E24775" i="14"/>
  <c r="E24776" i="14"/>
  <c r="E24777" i="14"/>
  <c r="E24778" i="14"/>
  <c r="E24779" i="14"/>
  <c r="E24780" i="14"/>
  <c r="E24781" i="14"/>
  <c r="E24782" i="14"/>
  <c r="E24783" i="14"/>
  <c r="E24784" i="14"/>
  <c r="E24785" i="14"/>
  <c r="E24786" i="14"/>
  <c r="E24787" i="14"/>
  <c r="E24788" i="14"/>
  <c r="E24789" i="14"/>
  <c r="E24790" i="14"/>
  <c r="E24791" i="14"/>
  <c r="E24792" i="14"/>
  <c r="E24793" i="14"/>
  <c r="E24794" i="14"/>
  <c r="E24795" i="14"/>
  <c r="E24796" i="14"/>
  <c r="E24797" i="14"/>
  <c r="E24798" i="14"/>
  <c r="E24799" i="14"/>
  <c r="E24800" i="14"/>
  <c r="E24801" i="14"/>
  <c r="E24802" i="14"/>
  <c r="E24803" i="14"/>
  <c r="E24804" i="14"/>
  <c r="E24805" i="14"/>
  <c r="E24806" i="14"/>
  <c r="E24807" i="14"/>
  <c r="E24808" i="14"/>
  <c r="E24809" i="14"/>
  <c r="E24810" i="14"/>
  <c r="E24811" i="14"/>
  <c r="E24812" i="14"/>
  <c r="E24813" i="14"/>
  <c r="E24814" i="14"/>
  <c r="E24815" i="14"/>
  <c r="E24816" i="14"/>
  <c r="E24817" i="14"/>
  <c r="E24818" i="14"/>
  <c r="E24819" i="14"/>
  <c r="E24820" i="14"/>
  <c r="E24821" i="14"/>
  <c r="E24822" i="14"/>
  <c r="E24823" i="14"/>
  <c r="E24824" i="14"/>
  <c r="E24825" i="14"/>
  <c r="E24826" i="14"/>
  <c r="E24827" i="14"/>
  <c r="E24828" i="14"/>
  <c r="E24829" i="14"/>
  <c r="E24830" i="14"/>
  <c r="E24831" i="14"/>
  <c r="E24832" i="14"/>
  <c r="E24833" i="14"/>
  <c r="E24834" i="14"/>
  <c r="E24835" i="14"/>
  <c r="E24836" i="14"/>
  <c r="E24837" i="14"/>
  <c r="E24838" i="14"/>
  <c r="E24839" i="14"/>
  <c r="E24840" i="14"/>
  <c r="E24841" i="14"/>
  <c r="E24842" i="14"/>
  <c r="E24843" i="14"/>
  <c r="E24844" i="14"/>
  <c r="E24845" i="14"/>
  <c r="E24846" i="14"/>
  <c r="E24847" i="14"/>
  <c r="E24848" i="14"/>
  <c r="E24849" i="14"/>
  <c r="E24850" i="14"/>
  <c r="E24851" i="14"/>
  <c r="E24852" i="14"/>
  <c r="E24853" i="14"/>
  <c r="E24854" i="14"/>
  <c r="E24855" i="14"/>
  <c r="E24856" i="14"/>
  <c r="E24857" i="14"/>
  <c r="E24858" i="14"/>
  <c r="E24859" i="14"/>
  <c r="E24860" i="14"/>
  <c r="E24861" i="14"/>
  <c r="E24862" i="14"/>
  <c r="E24863" i="14"/>
  <c r="E24864" i="14"/>
  <c r="E24865" i="14"/>
  <c r="E24866" i="14"/>
  <c r="E24867" i="14"/>
  <c r="E24868" i="14"/>
  <c r="E24869" i="14"/>
  <c r="E24870" i="14"/>
  <c r="E24871" i="14"/>
  <c r="E24872" i="14"/>
  <c r="E24873" i="14"/>
  <c r="E24874" i="14"/>
  <c r="E24875" i="14"/>
  <c r="E24876" i="14"/>
  <c r="E24877" i="14"/>
  <c r="E24878" i="14"/>
  <c r="E24879" i="14"/>
  <c r="E24880" i="14"/>
  <c r="E24881" i="14"/>
  <c r="E24882" i="14"/>
  <c r="E24883" i="14"/>
  <c r="E24884" i="14"/>
  <c r="E24885" i="14"/>
  <c r="E24886" i="14"/>
  <c r="E24887" i="14"/>
  <c r="E24888" i="14"/>
  <c r="E24889" i="14"/>
  <c r="E24890" i="14"/>
  <c r="E24891" i="14"/>
  <c r="E24892" i="14"/>
  <c r="E24893" i="14"/>
  <c r="E24894" i="14"/>
  <c r="E24895" i="14"/>
  <c r="E24896" i="14"/>
  <c r="E24897" i="14"/>
  <c r="E24898" i="14"/>
  <c r="E24899" i="14"/>
  <c r="E24900" i="14"/>
  <c r="E24901" i="14"/>
  <c r="E24902" i="14"/>
  <c r="E24903" i="14"/>
  <c r="E24904" i="14"/>
  <c r="E24905" i="14"/>
  <c r="E24906" i="14"/>
  <c r="E24907" i="14"/>
  <c r="E24908" i="14"/>
  <c r="E24909" i="14"/>
  <c r="E24910" i="14"/>
  <c r="E24911" i="14"/>
  <c r="E24912" i="14"/>
  <c r="E24913" i="14"/>
  <c r="E24914" i="14"/>
  <c r="E24915" i="14"/>
  <c r="E24916" i="14"/>
  <c r="E24917" i="14"/>
  <c r="E24918" i="14"/>
  <c r="E24919" i="14"/>
  <c r="E24920" i="14"/>
  <c r="E24921" i="14"/>
  <c r="E24922" i="14"/>
  <c r="E24923" i="14"/>
  <c r="E24924" i="14"/>
  <c r="E24925" i="14"/>
  <c r="E24926" i="14"/>
  <c r="E24927" i="14"/>
  <c r="E24928" i="14"/>
  <c r="E24929" i="14"/>
  <c r="E24930" i="14"/>
  <c r="E24931" i="14"/>
  <c r="E24932" i="14"/>
  <c r="E24933" i="14"/>
  <c r="E24934" i="14"/>
  <c r="E24935" i="14"/>
  <c r="E24936" i="14"/>
  <c r="E24937" i="14"/>
  <c r="E24938" i="14"/>
  <c r="E24939" i="14"/>
  <c r="E24940" i="14"/>
  <c r="E24941" i="14"/>
  <c r="E24942" i="14"/>
  <c r="E24943" i="14"/>
  <c r="E24944" i="14"/>
  <c r="E24945" i="14"/>
  <c r="E24946" i="14"/>
  <c r="E24947" i="14"/>
  <c r="E24948" i="14"/>
  <c r="E24949" i="14"/>
  <c r="E24950" i="14"/>
  <c r="E24951" i="14"/>
  <c r="E24952" i="14"/>
  <c r="E24953" i="14"/>
  <c r="E24954" i="14"/>
  <c r="E24955" i="14"/>
  <c r="E24956" i="14"/>
  <c r="E24957" i="14"/>
  <c r="E24958" i="14"/>
  <c r="E24959" i="14"/>
  <c r="E24960" i="14"/>
  <c r="E24961" i="14"/>
  <c r="E24962" i="14"/>
  <c r="E24963" i="14"/>
  <c r="E24964" i="14"/>
  <c r="E24965" i="14"/>
  <c r="E24966" i="14"/>
  <c r="E24967" i="14"/>
  <c r="E24968" i="14"/>
  <c r="E24969" i="14"/>
  <c r="E24970" i="14"/>
  <c r="E24971" i="14"/>
  <c r="E24972" i="14"/>
  <c r="E24973" i="14"/>
  <c r="E24974" i="14"/>
  <c r="E24975" i="14"/>
  <c r="E24976" i="14"/>
  <c r="E24977" i="14"/>
  <c r="E24978" i="14"/>
  <c r="E24979" i="14"/>
  <c r="E24980" i="14"/>
  <c r="E24981" i="14"/>
  <c r="E24982" i="14"/>
  <c r="E24983" i="14"/>
  <c r="E24984" i="14"/>
  <c r="E24985" i="14"/>
  <c r="E24986" i="14"/>
  <c r="E24987" i="14"/>
  <c r="E24988" i="14"/>
  <c r="E24989" i="14"/>
  <c r="E24990" i="14"/>
  <c r="E24991" i="14"/>
  <c r="E24992" i="14"/>
  <c r="E24993" i="14"/>
  <c r="E24994" i="14"/>
  <c r="E24995" i="14"/>
  <c r="E24996" i="14"/>
  <c r="E24997" i="14"/>
  <c r="E24998" i="14"/>
  <c r="E24999" i="14"/>
  <c r="E25000" i="14"/>
  <c r="E25001" i="14"/>
  <c r="E25002" i="14"/>
  <c r="E25003" i="14"/>
  <c r="E25004" i="14"/>
  <c r="E25005" i="14"/>
  <c r="E25006" i="14"/>
  <c r="E25007" i="14"/>
  <c r="E25008" i="14"/>
  <c r="E25009" i="14"/>
  <c r="E25010" i="14"/>
  <c r="E25011" i="14"/>
  <c r="E25012" i="14"/>
  <c r="E25013" i="14"/>
  <c r="E25014" i="14"/>
  <c r="E25015" i="14"/>
  <c r="E25016" i="14"/>
  <c r="E25017" i="14"/>
  <c r="E25018" i="14"/>
  <c r="E25019" i="14"/>
  <c r="E25020" i="14"/>
  <c r="E25021" i="14"/>
  <c r="E25022" i="14"/>
  <c r="E25023" i="14"/>
  <c r="E25024" i="14"/>
  <c r="E25025" i="14"/>
  <c r="E25026" i="14"/>
  <c r="E25027" i="14"/>
  <c r="E25028" i="14"/>
  <c r="E25029" i="14"/>
  <c r="E25030" i="14"/>
  <c r="E25031" i="14"/>
  <c r="E25032" i="14"/>
  <c r="E25033" i="14"/>
  <c r="E25034" i="14"/>
  <c r="E25035" i="14"/>
  <c r="E25036" i="14"/>
  <c r="E25037" i="14"/>
  <c r="E25038" i="14"/>
  <c r="E25039" i="14"/>
  <c r="E25040" i="14"/>
  <c r="E25041" i="14"/>
  <c r="E25042" i="14"/>
  <c r="E25043" i="14"/>
  <c r="E25044" i="14"/>
  <c r="E25045" i="14"/>
  <c r="E25046" i="14"/>
  <c r="E25047" i="14"/>
  <c r="E25048" i="14"/>
  <c r="E25049" i="14"/>
  <c r="E25050" i="14"/>
  <c r="E25051" i="14"/>
  <c r="E25052" i="14"/>
  <c r="E25053" i="14"/>
  <c r="E25054" i="14"/>
  <c r="E25055" i="14"/>
  <c r="E25056" i="14"/>
  <c r="E25057" i="14"/>
  <c r="E25058" i="14"/>
  <c r="E25059" i="14"/>
  <c r="E25060" i="14"/>
  <c r="E25061" i="14"/>
  <c r="E25062" i="14"/>
  <c r="E25063" i="14"/>
  <c r="E25064" i="14"/>
  <c r="E25065" i="14"/>
  <c r="E25066" i="14"/>
  <c r="E25067" i="14"/>
  <c r="E25068" i="14"/>
  <c r="E25069" i="14"/>
  <c r="E25070" i="14"/>
  <c r="E25071" i="14"/>
  <c r="E25072" i="14"/>
  <c r="E25073" i="14"/>
  <c r="E25074" i="14"/>
  <c r="E25075" i="14"/>
  <c r="E25076" i="14"/>
  <c r="E25077" i="14"/>
  <c r="E25078" i="14"/>
  <c r="E25079" i="14"/>
  <c r="E25080" i="14"/>
  <c r="E25081" i="14"/>
  <c r="E25082" i="14"/>
  <c r="E25083" i="14"/>
  <c r="E25084" i="14"/>
  <c r="E25085" i="14"/>
  <c r="E25086" i="14"/>
  <c r="E25087" i="14"/>
  <c r="E25088" i="14"/>
  <c r="E25089" i="14"/>
  <c r="E25090" i="14"/>
  <c r="E25091" i="14"/>
  <c r="E25092" i="14"/>
  <c r="E25093" i="14"/>
  <c r="E25094" i="14"/>
  <c r="E25095" i="14"/>
  <c r="E25096" i="14"/>
  <c r="E25097" i="14"/>
  <c r="E25098" i="14"/>
  <c r="E25099" i="14"/>
  <c r="E25100" i="14"/>
  <c r="E25101" i="14"/>
  <c r="E25102" i="14"/>
  <c r="E25103" i="14"/>
  <c r="E25104" i="14"/>
  <c r="E25105" i="14"/>
  <c r="E25106" i="14"/>
  <c r="E25107" i="14"/>
  <c r="E25108" i="14"/>
  <c r="E25109" i="14"/>
  <c r="E25110" i="14"/>
  <c r="E25111" i="14"/>
  <c r="E25112" i="14"/>
  <c r="E25113" i="14"/>
  <c r="E25114" i="14"/>
  <c r="E25115" i="14"/>
  <c r="E25116" i="14"/>
  <c r="E25117" i="14"/>
  <c r="E25118" i="14"/>
  <c r="E25119" i="14"/>
  <c r="E25120" i="14"/>
  <c r="E25121" i="14"/>
  <c r="E25122" i="14"/>
  <c r="E25123" i="14"/>
  <c r="E25124" i="14"/>
  <c r="E25125" i="14"/>
  <c r="E25126" i="14"/>
  <c r="E25127" i="14"/>
  <c r="E25128" i="14"/>
  <c r="E25129" i="14"/>
  <c r="E25130" i="14"/>
  <c r="E25131" i="14"/>
  <c r="E25132" i="14"/>
  <c r="E25133" i="14"/>
  <c r="E25134" i="14"/>
  <c r="E25135" i="14"/>
  <c r="E25136" i="14"/>
  <c r="E25137" i="14"/>
  <c r="E25138" i="14"/>
  <c r="E25139" i="14"/>
  <c r="E25140" i="14"/>
  <c r="E25141" i="14"/>
  <c r="E25142" i="14"/>
  <c r="E25143" i="14"/>
  <c r="E25144" i="14"/>
  <c r="E25145" i="14"/>
  <c r="E25146" i="14"/>
  <c r="E25147" i="14"/>
  <c r="E25148" i="14"/>
  <c r="E25149" i="14"/>
  <c r="E25150" i="14"/>
  <c r="E25151" i="14"/>
  <c r="E25152" i="14"/>
  <c r="E25153" i="14"/>
  <c r="E25154" i="14"/>
  <c r="E25155" i="14"/>
  <c r="E25156" i="14"/>
  <c r="E25157" i="14"/>
  <c r="E25158" i="14"/>
  <c r="E25159" i="14"/>
  <c r="E25160" i="14"/>
  <c r="E25161" i="14"/>
  <c r="E25162" i="14"/>
  <c r="E25163" i="14"/>
  <c r="E25164" i="14"/>
  <c r="E25165" i="14"/>
  <c r="E25166" i="14"/>
  <c r="E25167" i="14"/>
  <c r="E25168" i="14"/>
  <c r="E25169" i="14"/>
  <c r="E25170" i="14"/>
  <c r="E25171" i="14"/>
  <c r="E25172" i="14"/>
  <c r="E25173" i="14"/>
  <c r="E25174" i="14"/>
  <c r="E25175" i="14"/>
  <c r="E25176" i="14"/>
  <c r="E25177" i="14"/>
  <c r="E25178" i="14"/>
  <c r="E25179" i="14"/>
  <c r="E25180" i="14"/>
  <c r="E25181" i="14"/>
  <c r="E25182" i="14"/>
  <c r="E25183" i="14"/>
  <c r="E25184" i="14"/>
  <c r="E25185" i="14"/>
  <c r="E25186" i="14"/>
  <c r="E25187" i="14"/>
  <c r="E25188" i="14"/>
  <c r="E25189" i="14"/>
  <c r="E25190" i="14"/>
  <c r="E25191" i="14"/>
  <c r="E25192" i="14"/>
  <c r="E25193" i="14"/>
  <c r="E25194" i="14"/>
  <c r="E25195" i="14"/>
  <c r="E25196" i="14"/>
  <c r="E25197" i="14"/>
  <c r="E25198" i="14"/>
  <c r="E25199" i="14"/>
  <c r="E25200" i="14"/>
  <c r="E25201" i="14"/>
  <c r="E25202" i="14"/>
  <c r="E25203" i="14"/>
  <c r="E25204" i="14"/>
  <c r="E25205" i="14"/>
  <c r="E25206" i="14"/>
  <c r="E25207" i="14"/>
  <c r="E25208" i="14"/>
  <c r="E25209" i="14"/>
  <c r="E25210" i="14"/>
  <c r="E25211" i="14"/>
  <c r="E25212" i="14"/>
  <c r="E25213" i="14"/>
  <c r="E25214" i="14"/>
  <c r="E25215" i="14"/>
  <c r="E25216" i="14"/>
  <c r="E25217" i="14"/>
  <c r="E25218" i="14"/>
  <c r="E25219" i="14"/>
  <c r="E25220" i="14"/>
  <c r="E25221" i="14"/>
  <c r="E25222" i="14"/>
  <c r="E25223" i="14"/>
  <c r="E25224" i="14"/>
  <c r="E25225" i="14"/>
  <c r="E25226" i="14"/>
  <c r="E25227" i="14"/>
  <c r="E25228" i="14"/>
  <c r="E25229" i="14"/>
  <c r="E25230" i="14"/>
  <c r="E25231" i="14"/>
  <c r="E25232" i="14"/>
  <c r="E25233" i="14"/>
  <c r="E25234" i="14"/>
  <c r="E25235" i="14"/>
  <c r="E25236" i="14"/>
  <c r="E25237" i="14"/>
  <c r="E25238" i="14"/>
  <c r="E25239" i="14"/>
  <c r="E25240" i="14"/>
  <c r="E25241" i="14"/>
  <c r="E25242" i="14"/>
  <c r="E25243" i="14"/>
  <c r="E25244" i="14"/>
  <c r="E25245" i="14"/>
  <c r="E25246" i="14"/>
  <c r="E25247" i="14"/>
  <c r="E25248" i="14"/>
  <c r="E25249" i="14"/>
  <c r="E25250" i="14"/>
  <c r="E25251" i="14"/>
  <c r="E25252" i="14"/>
  <c r="E25253" i="14"/>
  <c r="E25254" i="14"/>
  <c r="E25255" i="14"/>
  <c r="E25256" i="14"/>
  <c r="E25257" i="14"/>
  <c r="E25258" i="14"/>
  <c r="E25259" i="14"/>
  <c r="E25260" i="14"/>
  <c r="E25261" i="14"/>
  <c r="E25262" i="14"/>
  <c r="E25263" i="14"/>
  <c r="E25264" i="14"/>
  <c r="E25265" i="14"/>
  <c r="E25266" i="14"/>
  <c r="E25267" i="14"/>
  <c r="E25268" i="14"/>
  <c r="E25269" i="14"/>
  <c r="E25270" i="14"/>
  <c r="E25271" i="14"/>
  <c r="E25272" i="14"/>
  <c r="E25273" i="14"/>
  <c r="E25274" i="14"/>
  <c r="E25275" i="14"/>
  <c r="E25276" i="14"/>
  <c r="E25277" i="14"/>
  <c r="E25278" i="14"/>
  <c r="E25279" i="14"/>
  <c r="E25280" i="14"/>
  <c r="E25281" i="14"/>
  <c r="E25282" i="14"/>
  <c r="E25283" i="14"/>
  <c r="E25284" i="14"/>
  <c r="E25285" i="14"/>
  <c r="E25286" i="14"/>
  <c r="E25287" i="14"/>
  <c r="E25288" i="14"/>
  <c r="E25289" i="14"/>
  <c r="E25290" i="14"/>
  <c r="E25291" i="14"/>
  <c r="E25292" i="14"/>
  <c r="E25293" i="14"/>
  <c r="E25294" i="14"/>
  <c r="E25295" i="14"/>
  <c r="E25296" i="14"/>
  <c r="E25297" i="14"/>
  <c r="E25298" i="14"/>
  <c r="E25299" i="14"/>
  <c r="E25300" i="14"/>
  <c r="E25301" i="14"/>
  <c r="E25302" i="14"/>
  <c r="E25303" i="14"/>
  <c r="E25304" i="14"/>
  <c r="E25305" i="14"/>
  <c r="E25306" i="14"/>
  <c r="E25307" i="14"/>
  <c r="E25308" i="14"/>
  <c r="E25309" i="14"/>
  <c r="E25310" i="14"/>
  <c r="E25311" i="14"/>
  <c r="E25312" i="14"/>
  <c r="E25313" i="14"/>
  <c r="E25314" i="14"/>
  <c r="E25315" i="14"/>
  <c r="E25316" i="14"/>
  <c r="E25317" i="14"/>
  <c r="E25318" i="14"/>
  <c r="E25319" i="14"/>
  <c r="E25320" i="14"/>
  <c r="E25321" i="14"/>
  <c r="E25322" i="14"/>
  <c r="E25323" i="14"/>
  <c r="E25324" i="14"/>
  <c r="E25325" i="14"/>
  <c r="E25326" i="14"/>
  <c r="E25327" i="14"/>
  <c r="E25328" i="14"/>
  <c r="E25329" i="14"/>
  <c r="E25330" i="14"/>
  <c r="E25331" i="14"/>
  <c r="E25332" i="14"/>
  <c r="E25333" i="14"/>
  <c r="E25334" i="14"/>
  <c r="E25335" i="14"/>
  <c r="E25336" i="14"/>
  <c r="E25337" i="14"/>
  <c r="E25338" i="14"/>
  <c r="E25339" i="14"/>
  <c r="E25340" i="14"/>
  <c r="E25341" i="14"/>
  <c r="E25342" i="14"/>
  <c r="E25343" i="14"/>
  <c r="E25344" i="14"/>
  <c r="E25345" i="14"/>
  <c r="E25346" i="14"/>
  <c r="E25347" i="14"/>
  <c r="E25348" i="14"/>
  <c r="E25349" i="14"/>
  <c r="E25350" i="14"/>
  <c r="E25351" i="14"/>
  <c r="E25352" i="14"/>
  <c r="E25353" i="14"/>
  <c r="E25354" i="14"/>
  <c r="E25355" i="14"/>
  <c r="E25356" i="14"/>
  <c r="E25357" i="14"/>
  <c r="E25358" i="14"/>
  <c r="E25359" i="14"/>
  <c r="E25360" i="14"/>
  <c r="E25361" i="14"/>
  <c r="E25362" i="14"/>
  <c r="E25363" i="14"/>
  <c r="E25364" i="14"/>
  <c r="E25365" i="14"/>
  <c r="E25366" i="14"/>
  <c r="E25367" i="14"/>
  <c r="E25368" i="14"/>
  <c r="E25369" i="14"/>
  <c r="E25370" i="14"/>
  <c r="E25371" i="14"/>
  <c r="E25372" i="14"/>
  <c r="E25373" i="14"/>
  <c r="E25374" i="14"/>
  <c r="E25375" i="14"/>
  <c r="E25376" i="14"/>
  <c r="E25377" i="14"/>
  <c r="E25378" i="14"/>
  <c r="E25379" i="14"/>
  <c r="E25380" i="14"/>
  <c r="E25381" i="14"/>
  <c r="E25382" i="14"/>
  <c r="E25383" i="14"/>
  <c r="E25384" i="14"/>
  <c r="E25385" i="14"/>
  <c r="E25386" i="14"/>
  <c r="E25387" i="14"/>
  <c r="E25388" i="14"/>
  <c r="E25389" i="14"/>
  <c r="E25390" i="14"/>
  <c r="E25391" i="14"/>
  <c r="E25392" i="14"/>
  <c r="E25393" i="14"/>
  <c r="E25394" i="14"/>
  <c r="E25395" i="14"/>
  <c r="E25396" i="14"/>
  <c r="E25397" i="14"/>
  <c r="E25398" i="14"/>
  <c r="E25399" i="14"/>
  <c r="E25400" i="14"/>
  <c r="E25401" i="14"/>
  <c r="E25402" i="14"/>
  <c r="E25403" i="14"/>
  <c r="E25404" i="14"/>
  <c r="E25405" i="14"/>
  <c r="E25406" i="14"/>
  <c r="E25407" i="14"/>
  <c r="E25408" i="14"/>
  <c r="E25409" i="14"/>
  <c r="E25410" i="14"/>
  <c r="E25411" i="14"/>
  <c r="E25412" i="14"/>
  <c r="E25413" i="14"/>
  <c r="E25414" i="14"/>
  <c r="E25415" i="14"/>
  <c r="E25416" i="14"/>
  <c r="E25417" i="14"/>
  <c r="E25418" i="14"/>
  <c r="E25419" i="14"/>
  <c r="E25420" i="14"/>
  <c r="E25421" i="14"/>
  <c r="E25422" i="14"/>
  <c r="E25423" i="14"/>
  <c r="E25424" i="14"/>
  <c r="E25425" i="14"/>
  <c r="E25426" i="14"/>
  <c r="E25427" i="14"/>
  <c r="E25428" i="14"/>
  <c r="E25429" i="14"/>
  <c r="E25430" i="14"/>
  <c r="E25431" i="14"/>
  <c r="E25432" i="14"/>
  <c r="E25433" i="14"/>
  <c r="E25434" i="14"/>
  <c r="E25435" i="14"/>
  <c r="E25436" i="14"/>
  <c r="E25437" i="14"/>
  <c r="E25438" i="14"/>
  <c r="E25439" i="14"/>
  <c r="E25440" i="14"/>
  <c r="E25441" i="14"/>
  <c r="E25442" i="14"/>
  <c r="E25443" i="14"/>
  <c r="E25444" i="14"/>
  <c r="E25445" i="14"/>
  <c r="E25446" i="14"/>
  <c r="E25447" i="14"/>
  <c r="E25448" i="14"/>
  <c r="E25449" i="14"/>
  <c r="E25450" i="14"/>
  <c r="E25451" i="14"/>
  <c r="E25452" i="14"/>
  <c r="E25453" i="14"/>
  <c r="E25454" i="14"/>
  <c r="E25455" i="14"/>
  <c r="E25456" i="14"/>
  <c r="E25457" i="14"/>
  <c r="E25458" i="14"/>
  <c r="E25459" i="14"/>
  <c r="E25460" i="14"/>
  <c r="E25461" i="14"/>
  <c r="E25462" i="14"/>
  <c r="E25463" i="14"/>
  <c r="E25464" i="14"/>
  <c r="E25465" i="14"/>
  <c r="E25466" i="14"/>
  <c r="E25467" i="14"/>
  <c r="E25468" i="14"/>
  <c r="E25469" i="14"/>
  <c r="E25470" i="14"/>
  <c r="E25471" i="14"/>
  <c r="E25472" i="14"/>
  <c r="E25473" i="14"/>
  <c r="E25474" i="14"/>
  <c r="E25475" i="14"/>
  <c r="E25476" i="14"/>
  <c r="E25477" i="14"/>
  <c r="E25478" i="14"/>
  <c r="E25479" i="14"/>
  <c r="E25480" i="14"/>
  <c r="E25481" i="14"/>
  <c r="E25482" i="14"/>
  <c r="E25483" i="14"/>
  <c r="E25484" i="14"/>
  <c r="E25485" i="14"/>
  <c r="E25486" i="14"/>
  <c r="E25487" i="14"/>
  <c r="E25488" i="14"/>
  <c r="E25489" i="14"/>
  <c r="E25490" i="14"/>
  <c r="E25491" i="14"/>
  <c r="E25492" i="14"/>
  <c r="E25493" i="14"/>
  <c r="E25494" i="14"/>
  <c r="E25495" i="14"/>
  <c r="E25496" i="14"/>
  <c r="E25497" i="14"/>
  <c r="E25498" i="14"/>
  <c r="E25499" i="14"/>
  <c r="E25500" i="14"/>
  <c r="E25501" i="14"/>
  <c r="E25502" i="14"/>
  <c r="E25503" i="14"/>
  <c r="E25504" i="14"/>
  <c r="E25505" i="14"/>
  <c r="E25506" i="14"/>
  <c r="E25507" i="14"/>
  <c r="E25508" i="14"/>
  <c r="E25509" i="14"/>
  <c r="E25510" i="14"/>
  <c r="E25511" i="14"/>
  <c r="E25512" i="14"/>
  <c r="E25513" i="14"/>
  <c r="E25514" i="14"/>
  <c r="E25515" i="14"/>
  <c r="E25516" i="14"/>
  <c r="E25517" i="14"/>
  <c r="E25518" i="14"/>
  <c r="E25519" i="14"/>
  <c r="E25520" i="14"/>
  <c r="E25521" i="14"/>
  <c r="E25522" i="14"/>
  <c r="E25523" i="14"/>
  <c r="E25524" i="14"/>
  <c r="E25525" i="14"/>
  <c r="E25526" i="14"/>
  <c r="E25527" i="14"/>
  <c r="E25528" i="14"/>
  <c r="E25529" i="14"/>
  <c r="E25530" i="14"/>
  <c r="E25531" i="14"/>
  <c r="E25532" i="14"/>
  <c r="E25533" i="14"/>
  <c r="E25534" i="14"/>
  <c r="E25535" i="14"/>
  <c r="E25536" i="14"/>
  <c r="E25537" i="14"/>
  <c r="E25538" i="14"/>
  <c r="E25539" i="14"/>
  <c r="E25540" i="14"/>
  <c r="E25541" i="14"/>
  <c r="E25542" i="14"/>
  <c r="E25543" i="14"/>
  <c r="E25544" i="14"/>
  <c r="E25545" i="14"/>
  <c r="E25546" i="14"/>
  <c r="E25547" i="14"/>
  <c r="E25548" i="14"/>
  <c r="E25549" i="14"/>
  <c r="E25550" i="14"/>
  <c r="E25551" i="14"/>
  <c r="E25552" i="14"/>
  <c r="E25553" i="14"/>
  <c r="E25554" i="14"/>
  <c r="E25555" i="14"/>
  <c r="E25556" i="14"/>
  <c r="E25557" i="14"/>
  <c r="E25558" i="14"/>
  <c r="E25559" i="14"/>
  <c r="E25560" i="14"/>
  <c r="E25561" i="14"/>
  <c r="E25562" i="14"/>
  <c r="E25563" i="14"/>
  <c r="E25564" i="14"/>
  <c r="E25565" i="14"/>
  <c r="E25566" i="14"/>
  <c r="E25567" i="14"/>
  <c r="E25568" i="14"/>
  <c r="E25569" i="14"/>
  <c r="E25570" i="14"/>
  <c r="E25571" i="14"/>
  <c r="E25572" i="14"/>
  <c r="E25573" i="14"/>
  <c r="E25574" i="14"/>
  <c r="E25575" i="14"/>
  <c r="E25576" i="14"/>
  <c r="E25577" i="14"/>
  <c r="E25578" i="14"/>
  <c r="E25579" i="14"/>
  <c r="E25580" i="14"/>
  <c r="E25581" i="14"/>
  <c r="E25582" i="14"/>
  <c r="E25583" i="14"/>
  <c r="E25584" i="14"/>
  <c r="E25585" i="14"/>
  <c r="E25586" i="14"/>
  <c r="E25587" i="14"/>
  <c r="E25588" i="14"/>
  <c r="E25589" i="14"/>
  <c r="E25590" i="14"/>
  <c r="E25591" i="14"/>
  <c r="E25592" i="14"/>
  <c r="E25593" i="14"/>
  <c r="E25594" i="14"/>
  <c r="E25595" i="14"/>
  <c r="E25596" i="14"/>
  <c r="E25597" i="14"/>
  <c r="E25598" i="14"/>
  <c r="E25599" i="14"/>
  <c r="E25600" i="14"/>
  <c r="E25601" i="14"/>
  <c r="E25602" i="14"/>
  <c r="E25603" i="14"/>
  <c r="E25604" i="14"/>
  <c r="E25605" i="14"/>
  <c r="E25606" i="14"/>
  <c r="E25607" i="14"/>
  <c r="E25608" i="14"/>
  <c r="E25609" i="14"/>
  <c r="E25610" i="14"/>
  <c r="E25611" i="14"/>
  <c r="E25612" i="14"/>
  <c r="E25613" i="14"/>
  <c r="E25614" i="14"/>
  <c r="E25615" i="14"/>
  <c r="E25616" i="14"/>
  <c r="E25617" i="14"/>
  <c r="E25618" i="14"/>
  <c r="E25619" i="14"/>
  <c r="E25620" i="14"/>
  <c r="E25621" i="14"/>
  <c r="E25622" i="14"/>
  <c r="E25623" i="14"/>
  <c r="E25624" i="14"/>
  <c r="E25625" i="14"/>
  <c r="E25626" i="14"/>
  <c r="E25627" i="14"/>
  <c r="E25628" i="14"/>
  <c r="E25629" i="14"/>
  <c r="E25630" i="14"/>
  <c r="E25631" i="14"/>
  <c r="E25632" i="14"/>
  <c r="E25633" i="14"/>
  <c r="E25634" i="14"/>
  <c r="E25635" i="14"/>
  <c r="E25636" i="14"/>
  <c r="E25637" i="14"/>
  <c r="E25638" i="14"/>
  <c r="E25639" i="14"/>
  <c r="E25640" i="14"/>
  <c r="E25641" i="14"/>
  <c r="E25642" i="14"/>
  <c r="E25643" i="14"/>
  <c r="E25644" i="14"/>
  <c r="E25645" i="14"/>
  <c r="E25646" i="14"/>
  <c r="E25647" i="14"/>
  <c r="E25648" i="14"/>
  <c r="E25649" i="14"/>
  <c r="E25650" i="14"/>
  <c r="E25651" i="14"/>
  <c r="E25652" i="14"/>
  <c r="E25653" i="14"/>
  <c r="E25654" i="14"/>
  <c r="E25655" i="14"/>
  <c r="E25656" i="14"/>
  <c r="E25657" i="14"/>
  <c r="E25658" i="14"/>
  <c r="E25659" i="14"/>
  <c r="E25660" i="14"/>
  <c r="E25661" i="14"/>
  <c r="E25662" i="14"/>
  <c r="E25663" i="14"/>
  <c r="E25664" i="14"/>
  <c r="E25665" i="14"/>
  <c r="E25666" i="14"/>
  <c r="E25667" i="14"/>
  <c r="E25668" i="14"/>
  <c r="E25669" i="14"/>
  <c r="E25670" i="14"/>
  <c r="E25671" i="14"/>
  <c r="E25672" i="14"/>
  <c r="E25673" i="14"/>
  <c r="E25674" i="14"/>
  <c r="E25675" i="14"/>
  <c r="E25676" i="14"/>
  <c r="E25677" i="14"/>
  <c r="E25678" i="14"/>
  <c r="E25679" i="14"/>
  <c r="E25680" i="14"/>
  <c r="E25681" i="14"/>
  <c r="E25682" i="14"/>
  <c r="E25683" i="14"/>
  <c r="E25684" i="14"/>
  <c r="E25685" i="14"/>
  <c r="E25686" i="14"/>
  <c r="E25687" i="14"/>
  <c r="E25688" i="14"/>
  <c r="E25689" i="14"/>
  <c r="E25690" i="14"/>
  <c r="E25691" i="14"/>
  <c r="E25692" i="14"/>
  <c r="E25693" i="14"/>
  <c r="E25694" i="14"/>
  <c r="E25695" i="14"/>
  <c r="E25696" i="14"/>
  <c r="E25697" i="14"/>
  <c r="E25698" i="14"/>
  <c r="E25699" i="14"/>
  <c r="E25700" i="14"/>
  <c r="E25701" i="14"/>
  <c r="E25702" i="14"/>
  <c r="E25703" i="14"/>
  <c r="E25704" i="14"/>
  <c r="E25705" i="14"/>
  <c r="E25706" i="14"/>
  <c r="E25707" i="14"/>
  <c r="E25708" i="14"/>
  <c r="E25709" i="14"/>
  <c r="E25710" i="14"/>
  <c r="E25711" i="14"/>
  <c r="E25712" i="14"/>
  <c r="E25713" i="14"/>
  <c r="E25714" i="14"/>
  <c r="E25715" i="14"/>
  <c r="E25716" i="14"/>
  <c r="E25717" i="14"/>
  <c r="E25718" i="14"/>
  <c r="E25719" i="14"/>
  <c r="E25720" i="14"/>
  <c r="E25721" i="14"/>
  <c r="E25722" i="14"/>
  <c r="E25723" i="14"/>
  <c r="E25724" i="14"/>
  <c r="E25725" i="14"/>
  <c r="E25726" i="14"/>
  <c r="E25727" i="14"/>
  <c r="E25728" i="14"/>
  <c r="E25729" i="14"/>
  <c r="E25730" i="14"/>
  <c r="E25731" i="14"/>
  <c r="E25732" i="14"/>
  <c r="E25733" i="14"/>
  <c r="E25734" i="14"/>
  <c r="E25735" i="14"/>
  <c r="E25736" i="14"/>
  <c r="E25737" i="14"/>
  <c r="E25738" i="14"/>
  <c r="E25739" i="14"/>
  <c r="E25740" i="14"/>
  <c r="E25741" i="14"/>
  <c r="E25742" i="14"/>
  <c r="E25743" i="14"/>
  <c r="E25744" i="14"/>
  <c r="E25745" i="14"/>
  <c r="E25746" i="14"/>
  <c r="E25747" i="14"/>
  <c r="E25748" i="14"/>
  <c r="E25749" i="14"/>
  <c r="E25750" i="14"/>
  <c r="E25751" i="14"/>
  <c r="E25752" i="14"/>
  <c r="E25753" i="14"/>
  <c r="E25754" i="14"/>
  <c r="E25755" i="14"/>
  <c r="E25756" i="14"/>
  <c r="E25757" i="14"/>
  <c r="E25758" i="14"/>
  <c r="E25759" i="14"/>
  <c r="E25760" i="14"/>
  <c r="E25761" i="14"/>
  <c r="E25762" i="14"/>
  <c r="E25763" i="14"/>
  <c r="E25764" i="14"/>
  <c r="E25765" i="14"/>
  <c r="E25766" i="14"/>
  <c r="E25767" i="14"/>
  <c r="E25768" i="14"/>
  <c r="E25769" i="14"/>
  <c r="E25770" i="14"/>
  <c r="E25771" i="14"/>
  <c r="E25772" i="14"/>
  <c r="E25773" i="14"/>
  <c r="E25774" i="14"/>
  <c r="E25775" i="14"/>
  <c r="E25776" i="14"/>
  <c r="E25777" i="14"/>
  <c r="E25778" i="14"/>
  <c r="E25779" i="14"/>
  <c r="E25780" i="14"/>
  <c r="E25781" i="14"/>
  <c r="E25782" i="14"/>
  <c r="E25783" i="14"/>
  <c r="E25784" i="14"/>
  <c r="E25785" i="14"/>
  <c r="E25786" i="14"/>
  <c r="E25787" i="14"/>
  <c r="E25788" i="14"/>
  <c r="E25789" i="14"/>
  <c r="E25790" i="14"/>
  <c r="E25791" i="14"/>
  <c r="E25792" i="14"/>
  <c r="E25793" i="14"/>
  <c r="E25794" i="14"/>
  <c r="E25795" i="14"/>
  <c r="E25796" i="14"/>
  <c r="E25797" i="14"/>
  <c r="E25798" i="14"/>
  <c r="E25799" i="14"/>
  <c r="E25800" i="14"/>
  <c r="E25801" i="14"/>
  <c r="E25802" i="14"/>
  <c r="E25803" i="14"/>
  <c r="E25804" i="14"/>
  <c r="E25805" i="14"/>
  <c r="E25806" i="14"/>
  <c r="E25807" i="14"/>
  <c r="E25808" i="14"/>
  <c r="E25809" i="14"/>
  <c r="E25810" i="14"/>
  <c r="E25811" i="14"/>
  <c r="E25812" i="14"/>
  <c r="E25813" i="14"/>
  <c r="E25814" i="14"/>
  <c r="E25815" i="14"/>
  <c r="E25816" i="14"/>
  <c r="E25817" i="14"/>
  <c r="E25818" i="14"/>
  <c r="E25819" i="14"/>
  <c r="E25820" i="14"/>
  <c r="E25821" i="14"/>
  <c r="E25822" i="14"/>
  <c r="E25823" i="14"/>
  <c r="E25824" i="14"/>
  <c r="E25825" i="14"/>
  <c r="E25826" i="14"/>
  <c r="E25827" i="14"/>
  <c r="E25828" i="14"/>
  <c r="E25829" i="14"/>
  <c r="E25830" i="14"/>
  <c r="E25831" i="14"/>
  <c r="E25832" i="14"/>
  <c r="E25833" i="14"/>
  <c r="E25834" i="14"/>
  <c r="E25835" i="14"/>
  <c r="E25836" i="14"/>
  <c r="E25837" i="14"/>
  <c r="E25838" i="14"/>
  <c r="E25839" i="14"/>
  <c r="E25840" i="14"/>
  <c r="E25841" i="14"/>
  <c r="E25842" i="14"/>
  <c r="E25843" i="14"/>
  <c r="E25844" i="14"/>
  <c r="E25845" i="14"/>
  <c r="E25846" i="14"/>
  <c r="E25847" i="14"/>
  <c r="E25848" i="14"/>
  <c r="E25849" i="14"/>
  <c r="E25850" i="14"/>
  <c r="E25851" i="14"/>
  <c r="E25852" i="14"/>
  <c r="E25853" i="14"/>
  <c r="E25854" i="14"/>
  <c r="E25855" i="14"/>
  <c r="E25856" i="14"/>
  <c r="E25857" i="14"/>
  <c r="E25858" i="14"/>
  <c r="E25859" i="14"/>
  <c r="E25860" i="14"/>
  <c r="E25861" i="14"/>
  <c r="E25862" i="14"/>
  <c r="E25863" i="14"/>
  <c r="E25864" i="14"/>
  <c r="E25865" i="14"/>
  <c r="E25866" i="14"/>
  <c r="E25867" i="14"/>
  <c r="E25868" i="14"/>
  <c r="E25869" i="14"/>
  <c r="E25870" i="14"/>
  <c r="E25871" i="14"/>
  <c r="E25872" i="14"/>
  <c r="E25873" i="14"/>
  <c r="E25874" i="14"/>
  <c r="E25875" i="14"/>
  <c r="E25876" i="14"/>
  <c r="E25877" i="14"/>
  <c r="E25878" i="14"/>
  <c r="E25879" i="14"/>
  <c r="E25880" i="14"/>
  <c r="E25881" i="14"/>
  <c r="E25882" i="14"/>
  <c r="E25883" i="14"/>
  <c r="E25884" i="14"/>
  <c r="E25885" i="14"/>
  <c r="E25886" i="14"/>
  <c r="E25887" i="14"/>
  <c r="E25888" i="14"/>
  <c r="E25889" i="14"/>
  <c r="E25890" i="14"/>
  <c r="E25891" i="14"/>
  <c r="E25892" i="14"/>
  <c r="E25893" i="14"/>
  <c r="E25894" i="14"/>
  <c r="E25895" i="14"/>
  <c r="E25896" i="14"/>
  <c r="E25897" i="14"/>
  <c r="E25898" i="14"/>
  <c r="E25899" i="14"/>
  <c r="E25900" i="14"/>
  <c r="E25901" i="14"/>
  <c r="E25902" i="14"/>
  <c r="E25903" i="14"/>
  <c r="E25904" i="14"/>
  <c r="E25905" i="14"/>
  <c r="E25906" i="14"/>
  <c r="E25907" i="14"/>
  <c r="E25908" i="14"/>
  <c r="E25909" i="14"/>
  <c r="E25910" i="14"/>
  <c r="E25911" i="14"/>
  <c r="E25912" i="14"/>
  <c r="E25913" i="14"/>
  <c r="E25914" i="14"/>
  <c r="E25915" i="14"/>
  <c r="E25916" i="14"/>
  <c r="E25917" i="14"/>
  <c r="E25918" i="14"/>
  <c r="E25919" i="14"/>
  <c r="E25920" i="14"/>
  <c r="E25921" i="14"/>
  <c r="E25922" i="14"/>
  <c r="E25923" i="14"/>
  <c r="E25924" i="14"/>
  <c r="E25925" i="14"/>
  <c r="E25926" i="14"/>
  <c r="E25927" i="14"/>
  <c r="E25928" i="14"/>
  <c r="E25929" i="14"/>
  <c r="E25930" i="14"/>
  <c r="E25931" i="14"/>
  <c r="E25932" i="14"/>
  <c r="E25933" i="14"/>
  <c r="E25934" i="14"/>
  <c r="E25935" i="14"/>
  <c r="E25936" i="14"/>
  <c r="E25937" i="14"/>
  <c r="E25938" i="14"/>
  <c r="E25939" i="14"/>
  <c r="E25940" i="14"/>
  <c r="E25941" i="14"/>
  <c r="E25942" i="14"/>
  <c r="E25943" i="14"/>
  <c r="E25944" i="14"/>
  <c r="E25945" i="14"/>
  <c r="E25946" i="14"/>
  <c r="E25947" i="14"/>
  <c r="E25948" i="14"/>
  <c r="E25949" i="14"/>
  <c r="E25950" i="14"/>
  <c r="E25951" i="14"/>
  <c r="E25952" i="14"/>
  <c r="E25953" i="14"/>
  <c r="E25954" i="14"/>
  <c r="E25955" i="14"/>
  <c r="E25956" i="14"/>
  <c r="E25957" i="14"/>
  <c r="E25958" i="14"/>
  <c r="E25959" i="14"/>
  <c r="E25960" i="14"/>
  <c r="E25961" i="14"/>
  <c r="E25962" i="14"/>
  <c r="E25963" i="14"/>
  <c r="E25964" i="14"/>
  <c r="E25965" i="14"/>
  <c r="E25966" i="14"/>
  <c r="E25967" i="14"/>
  <c r="E25968" i="14"/>
  <c r="E25969" i="14"/>
  <c r="E25970" i="14"/>
  <c r="E25971" i="14"/>
  <c r="E25972" i="14"/>
  <c r="E25973" i="14"/>
  <c r="E25974" i="14"/>
  <c r="E25975" i="14"/>
  <c r="E25976" i="14"/>
  <c r="E25977" i="14"/>
  <c r="E25978" i="14"/>
  <c r="E25979" i="14"/>
  <c r="E25980" i="14"/>
  <c r="E25981" i="14"/>
  <c r="E25982" i="14"/>
  <c r="E25983" i="14"/>
  <c r="E25984" i="14"/>
  <c r="E25985" i="14"/>
  <c r="E25986" i="14"/>
  <c r="E25987" i="14"/>
  <c r="E25988" i="14"/>
  <c r="E25989" i="14"/>
  <c r="E25990" i="14"/>
  <c r="E25991" i="14"/>
  <c r="E25992" i="14"/>
  <c r="E25993" i="14"/>
  <c r="E25994" i="14"/>
  <c r="E25995" i="14"/>
  <c r="E25996" i="14"/>
  <c r="E25997" i="14"/>
  <c r="E25998" i="14"/>
  <c r="E25999" i="14"/>
  <c r="E26000" i="14"/>
  <c r="E26001" i="14"/>
  <c r="E26002" i="14"/>
  <c r="E26003" i="14"/>
  <c r="E26004" i="14"/>
  <c r="E26005" i="14"/>
  <c r="E26006" i="14"/>
  <c r="E26007" i="14"/>
  <c r="E26008" i="14"/>
  <c r="E26009" i="14"/>
  <c r="E26010" i="14"/>
  <c r="E26011" i="14"/>
  <c r="E26012" i="14"/>
  <c r="E26013" i="14"/>
  <c r="E26014" i="14"/>
  <c r="E26015" i="14"/>
  <c r="E26016" i="14"/>
  <c r="E26017" i="14"/>
  <c r="E26018" i="14"/>
  <c r="E26019" i="14"/>
  <c r="E26020" i="14"/>
  <c r="E26021" i="14"/>
  <c r="E26022" i="14"/>
  <c r="E26023" i="14"/>
  <c r="E26024" i="14"/>
  <c r="E26025" i="14"/>
  <c r="E26026" i="14"/>
  <c r="E26027" i="14"/>
  <c r="E26028" i="14"/>
  <c r="E26029" i="14"/>
  <c r="E26030" i="14"/>
  <c r="E26031" i="14"/>
  <c r="E26032" i="14"/>
  <c r="E26033" i="14"/>
  <c r="E26034" i="14"/>
  <c r="E26035" i="14"/>
  <c r="E26036" i="14"/>
  <c r="E26037" i="14"/>
  <c r="E26038" i="14"/>
  <c r="E26039" i="14"/>
  <c r="E26040" i="14"/>
  <c r="E26041" i="14"/>
  <c r="E26042" i="14"/>
  <c r="E26043" i="14"/>
  <c r="E26044" i="14"/>
  <c r="E26045" i="14"/>
  <c r="E26046" i="14"/>
  <c r="E26047" i="14"/>
  <c r="E26048" i="14"/>
  <c r="E26049" i="14"/>
  <c r="E26050" i="14"/>
  <c r="E26051" i="14"/>
  <c r="E26052" i="14"/>
  <c r="E26053" i="14"/>
  <c r="E26054" i="14"/>
  <c r="E26055" i="14"/>
  <c r="E26056" i="14"/>
  <c r="E26057" i="14"/>
  <c r="E26058" i="14"/>
  <c r="E26059" i="14"/>
  <c r="E26060" i="14"/>
  <c r="E26061" i="14"/>
  <c r="E26062" i="14"/>
  <c r="E26063" i="14"/>
  <c r="E26064" i="14"/>
  <c r="E26065" i="14"/>
  <c r="E26066" i="14"/>
  <c r="E26067" i="14"/>
  <c r="E26068" i="14"/>
  <c r="E26069" i="14"/>
  <c r="E26070" i="14"/>
  <c r="E26071" i="14"/>
  <c r="E26072" i="14"/>
  <c r="E26073" i="14"/>
  <c r="E26074" i="14"/>
  <c r="E26075" i="14"/>
  <c r="E26076" i="14"/>
  <c r="E26077" i="14"/>
  <c r="E26078" i="14"/>
  <c r="E26079" i="14"/>
  <c r="E26080" i="14"/>
  <c r="E26081" i="14"/>
  <c r="E26082" i="14"/>
  <c r="E26083" i="14"/>
  <c r="E26084" i="14"/>
  <c r="E26085" i="14"/>
  <c r="E26086" i="14"/>
  <c r="E26087" i="14"/>
  <c r="E26088" i="14"/>
  <c r="E26089" i="14"/>
  <c r="E26090" i="14"/>
  <c r="E26091" i="14"/>
  <c r="E26092" i="14"/>
  <c r="E26093" i="14"/>
  <c r="E26094" i="14"/>
  <c r="E26095" i="14"/>
  <c r="E26096" i="14"/>
  <c r="E26097" i="14"/>
  <c r="E26098" i="14"/>
  <c r="E26099" i="14"/>
  <c r="E26100" i="14"/>
  <c r="E26101" i="14"/>
  <c r="E26102" i="14"/>
  <c r="E26103" i="14"/>
  <c r="E26104" i="14"/>
  <c r="E26105" i="14"/>
  <c r="E26106" i="14"/>
  <c r="E26107" i="14"/>
  <c r="E26108" i="14"/>
  <c r="E26109" i="14"/>
  <c r="E26110" i="14"/>
  <c r="E26111" i="14"/>
  <c r="E26112" i="14"/>
  <c r="E26113" i="14"/>
  <c r="E26114" i="14"/>
  <c r="E26115" i="14"/>
  <c r="E26116" i="14"/>
  <c r="E26117" i="14"/>
  <c r="E26118" i="14"/>
  <c r="E26119" i="14"/>
  <c r="E26120" i="14"/>
  <c r="E26121" i="14"/>
  <c r="E26122" i="14"/>
  <c r="E26123" i="14"/>
  <c r="E26124" i="14"/>
  <c r="E26125" i="14"/>
  <c r="E26126" i="14"/>
  <c r="E26127" i="14"/>
  <c r="E26128" i="14"/>
  <c r="E26129" i="14"/>
  <c r="E26130" i="14"/>
  <c r="E26131" i="14"/>
  <c r="E26132" i="14"/>
  <c r="E26133" i="14"/>
  <c r="E26134" i="14"/>
  <c r="E26135" i="14"/>
  <c r="E26136" i="14"/>
  <c r="E26137" i="14"/>
  <c r="E26138" i="14"/>
  <c r="E26139" i="14"/>
  <c r="E26140" i="14"/>
  <c r="E26141" i="14"/>
  <c r="E26142" i="14"/>
  <c r="E26143" i="14"/>
  <c r="E26144" i="14"/>
  <c r="E26145" i="14"/>
  <c r="E26146" i="14"/>
  <c r="E26147" i="14"/>
  <c r="E26148" i="14"/>
  <c r="E26149" i="14"/>
  <c r="E26150" i="14"/>
  <c r="E26151" i="14"/>
  <c r="E26152" i="14"/>
  <c r="E26153" i="14"/>
  <c r="E26154" i="14"/>
  <c r="E26155" i="14"/>
  <c r="E26156" i="14"/>
  <c r="E26157" i="14"/>
  <c r="E26158" i="14"/>
  <c r="E26159" i="14"/>
  <c r="E26160" i="14"/>
  <c r="E26161" i="14"/>
  <c r="E26162" i="14"/>
  <c r="E26163" i="14"/>
  <c r="E26164" i="14"/>
  <c r="E26165" i="14"/>
  <c r="E26166" i="14"/>
  <c r="E26167" i="14"/>
  <c r="E26168" i="14"/>
  <c r="E26169" i="14"/>
  <c r="E26170" i="14"/>
  <c r="E26171" i="14"/>
  <c r="E26172" i="14"/>
  <c r="E26173" i="14"/>
  <c r="E26174" i="14"/>
  <c r="E26175" i="14"/>
  <c r="E26176" i="14"/>
  <c r="E26177" i="14"/>
  <c r="E26178" i="14"/>
  <c r="E26179" i="14"/>
  <c r="E26180" i="14"/>
  <c r="E26181" i="14"/>
  <c r="E26182" i="14"/>
  <c r="E26183" i="14"/>
  <c r="E26184" i="14"/>
  <c r="E26185" i="14"/>
  <c r="E26186" i="14"/>
  <c r="E26187" i="14"/>
  <c r="E26188" i="14"/>
  <c r="E26189" i="14"/>
  <c r="E26190" i="14"/>
  <c r="E26191" i="14"/>
  <c r="E26192" i="14"/>
  <c r="E26193" i="14"/>
  <c r="E26194" i="14"/>
  <c r="E26195" i="14"/>
  <c r="E26196" i="14"/>
  <c r="E26197" i="14"/>
  <c r="E26198" i="14"/>
  <c r="E26199" i="14"/>
  <c r="E26200" i="14"/>
  <c r="E26201" i="14"/>
  <c r="E26202" i="14"/>
  <c r="E26203" i="14"/>
  <c r="E26204" i="14"/>
  <c r="E26205" i="14"/>
  <c r="E26206" i="14"/>
  <c r="E26207" i="14"/>
  <c r="E26208" i="14"/>
  <c r="E26209" i="14"/>
  <c r="E26210" i="14"/>
  <c r="E26211" i="14"/>
  <c r="E26212" i="14"/>
  <c r="E26213" i="14"/>
  <c r="E26214" i="14"/>
  <c r="E26215" i="14"/>
  <c r="E26216" i="14"/>
  <c r="E26217" i="14"/>
  <c r="E26218" i="14"/>
  <c r="E26219" i="14"/>
  <c r="E26220" i="14"/>
  <c r="E26221" i="14"/>
  <c r="E26222" i="14"/>
  <c r="E26223" i="14"/>
  <c r="E26224" i="14"/>
  <c r="E26225" i="14"/>
  <c r="E26226" i="14"/>
  <c r="E26227" i="14"/>
  <c r="E26228" i="14"/>
  <c r="E26229" i="14"/>
  <c r="E26230" i="14"/>
  <c r="E26231" i="14"/>
  <c r="E26232" i="14"/>
  <c r="E26233" i="14"/>
  <c r="E26234" i="14"/>
  <c r="E26235" i="14"/>
  <c r="E26236" i="14"/>
  <c r="E26237" i="14"/>
  <c r="E26238" i="14"/>
  <c r="E26239" i="14"/>
  <c r="E26240" i="14"/>
  <c r="E26241" i="14"/>
  <c r="E26242" i="14"/>
  <c r="E26243" i="14"/>
  <c r="E26244" i="14"/>
  <c r="E26245" i="14"/>
  <c r="E26246" i="14"/>
  <c r="E26247" i="14"/>
  <c r="E26248" i="14"/>
  <c r="E26249" i="14"/>
  <c r="E26250" i="14"/>
  <c r="E26251" i="14"/>
  <c r="E26252" i="14"/>
  <c r="E26253" i="14"/>
  <c r="E26254" i="14"/>
  <c r="E26255" i="14"/>
  <c r="E26256" i="14"/>
  <c r="E26257" i="14"/>
  <c r="E26258" i="14"/>
  <c r="E26259" i="14"/>
  <c r="E26260" i="14"/>
  <c r="E26261" i="14"/>
  <c r="E26262" i="14"/>
  <c r="E26263" i="14"/>
  <c r="E26264" i="14"/>
  <c r="E26265" i="14"/>
  <c r="E26266" i="14"/>
  <c r="E26267" i="14"/>
  <c r="E26268" i="14"/>
  <c r="E26269" i="14"/>
  <c r="E26270" i="14"/>
  <c r="E26271" i="14"/>
  <c r="E26272" i="14"/>
  <c r="E26273" i="14"/>
  <c r="E26274" i="14"/>
  <c r="E26275" i="14"/>
  <c r="E26276" i="14"/>
  <c r="E26277" i="14"/>
  <c r="E26278" i="14"/>
  <c r="E26279" i="14"/>
  <c r="E26280" i="14"/>
  <c r="E26281" i="14"/>
  <c r="E26282" i="14"/>
  <c r="E26283" i="14"/>
  <c r="E26284" i="14"/>
  <c r="E26285" i="14"/>
  <c r="E26286" i="14"/>
  <c r="E26287" i="14"/>
  <c r="E26288" i="14"/>
  <c r="E26289" i="14"/>
  <c r="E26290" i="14"/>
  <c r="E26291" i="14"/>
  <c r="E26292" i="14"/>
  <c r="E26293" i="14"/>
  <c r="E26294" i="14"/>
  <c r="E26295" i="14"/>
  <c r="E26296" i="14"/>
  <c r="E26297" i="14"/>
  <c r="E26298" i="14"/>
  <c r="E26299" i="14"/>
  <c r="E26300" i="14"/>
  <c r="E26301" i="14"/>
  <c r="E26302" i="14"/>
  <c r="E26303" i="14"/>
  <c r="E26304" i="14"/>
  <c r="E26305" i="14"/>
  <c r="E26306" i="14"/>
  <c r="E26307" i="14"/>
  <c r="E26308" i="14"/>
  <c r="E26309" i="14"/>
  <c r="E26310" i="14"/>
  <c r="E26311" i="14"/>
  <c r="E26312" i="14"/>
  <c r="E26313" i="14"/>
  <c r="E26314" i="14"/>
  <c r="E26315" i="14"/>
  <c r="E26316" i="14"/>
  <c r="E26317" i="14"/>
  <c r="E26318" i="14"/>
  <c r="E26319" i="14"/>
  <c r="E26320" i="14"/>
  <c r="E26321" i="14"/>
  <c r="E26322" i="14"/>
  <c r="E26323" i="14"/>
  <c r="E26324" i="14"/>
  <c r="E26325" i="14"/>
  <c r="E26326" i="14"/>
  <c r="E26327" i="14"/>
  <c r="E26328" i="14"/>
  <c r="E26329" i="14"/>
  <c r="E26330" i="14"/>
  <c r="E26331" i="14"/>
  <c r="E26332" i="14"/>
  <c r="E26333" i="14"/>
  <c r="E26334" i="14"/>
  <c r="E26335" i="14"/>
  <c r="E26336" i="14"/>
  <c r="E26337" i="14"/>
  <c r="E26338" i="14"/>
  <c r="E26339" i="14"/>
  <c r="E26340" i="14"/>
  <c r="E26341" i="14"/>
  <c r="E26342" i="14"/>
  <c r="E26343" i="14"/>
  <c r="E26344" i="14"/>
  <c r="E26345" i="14"/>
  <c r="E26346" i="14"/>
  <c r="E26347" i="14"/>
  <c r="E26348" i="14"/>
  <c r="E26349" i="14"/>
  <c r="E26350" i="14"/>
  <c r="E26351" i="14"/>
  <c r="E26352" i="14"/>
  <c r="E26353" i="14"/>
  <c r="E26354" i="14"/>
  <c r="E26355" i="14"/>
  <c r="E26356" i="14"/>
  <c r="E26357" i="14"/>
  <c r="E26358" i="14"/>
  <c r="E26359" i="14"/>
  <c r="E26360" i="14"/>
  <c r="E26361" i="14"/>
  <c r="E26362" i="14"/>
  <c r="E26363" i="14"/>
  <c r="E26364" i="14"/>
  <c r="E26365" i="14"/>
  <c r="E26366" i="14"/>
  <c r="E26367" i="14"/>
  <c r="E26368" i="14"/>
  <c r="E26369" i="14"/>
  <c r="E26370" i="14"/>
  <c r="E26371" i="14"/>
  <c r="E26372" i="14"/>
  <c r="E26373" i="14"/>
  <c r="E26374" i="14"/>
  <c r="E26375" i="14"/>
  <c r="E26376" i="14"/>
  <c r="E26377" i="14"/>
  <c r="E26378" i="14"/>
  <c r="E26379" i="14"/>
  <c r="E26380" i="14"/>
  <c r="E26381" i="14"/>
  <c r="E26382" i="14"/>
  <c r="E26383" i="14"/>
  <c r="E26384" i="14"/>
  <c r="E26385" i="14"/>
  <c r="E26386" i="14"/>
  <c r="E26387" i="14"/>
  <c r="E26388" i="14"/>
  <c r="E26389" i="14"/>
  <c r="E26390" i="14"/>
  <c r="E26391" i="14"/>
  <c r="E26392" i="14"/>
  <c r="E26393" i="14"/>
  <c r="E26394" i="14"/>
  <c r="E26395" i="14"/>
  <c r="E26396" i="14"/>
  <c r="E26397" i="14"/>
  <c r="E26398" i="14"/>
  <c r="E26399" i="14"/>
  <c r="E26400" i="14"/>
  <c r="E26401" i="14"/>
  <c r="E26402" i="14"/>
  <c r="E26403" i="14"/>
  <c r="E26404" i="14"/>
  <c r="E26405" i="14"/>
  <c r="E26406" i="14"/>
  <c r="E26407" i="14"/>
  <c r="E26408" i="14"/>
  <c r="E26409" i="14"/>
  <c r="E26410" i="14"/>
  <c r="E26411" i="14"/>
  <c r="E26412" i="14"/>
  <c r="E26413" i="14"/>
  <c r="E26414" i="14"/>
  <c r="E26415" i="14"/>
  <c r="E26416" i="14"/>
  <c r="E26417" i="14"/>
  <c r="E26418" i="14"/>
  <c r="E26419" i="14"/>
  <c r="E26420" i="14"/>
  <c r="E26421" i="14"/>
  <c r="E26422" i="14"/>
  <c r="E26423" i="14"/>
  <c r="E26424" i="14"/>
  <c r="E26425" i="14"/>
  <c r="E26426" i="14"/>
  <c r="E26427" i="14"/>
  <c r="E26428" i="14"/>
  <c r="E26429" i="14"/>
  <c r="E26430" i="14"/>
  <c r="E26431" i="14"/>
  <c r="E26432" i="14"/>
  <c r="E26433" i="14"/>
  <c r="E26434" i="14"/>
  <c r="E26435" i="14"/>
  <c r="E26436" i="14"/>
  <c r="E26437" i="14"/>
  <c r="E26438" i="14"/>
  <c r="E26439" i="14"/>
  <c r="E26440" i="14"/>
  <c r="E26441" i="14"/>
  <c r="E26442" i="14"/>
  <c r="E26443" i="14"/>
  <c r="E26444" i="14"/>
  <c r="E26445" i="14"/>
  <c r="E26446" i="14"/>
  <c r="E26447" i="14"/>
  <c r="E26448" i="14"/>
  <c r="E26449" i="14"/>
  <c r="E26450" i="14"/>
  <c r="E26451" i="14"/>
  <c r="E26452" i="14"/>
  <c r="E26453" i="14"/>
  <c r="E26454" i="14"/>
  <c r="E26455" i="14"/>
  <c r="E26456" i="14"/>
  <c r="E26457" i="14"/>
  <c r="E26458" i="14"/>
  <c r="E26459" i="14"/>
  <c r="E26460" i="14"/>
  <c r="E26461" i="14"/>
  <c r="E26462" i="14"/>
  <c r="E26463" i="14"/>
  <c r="E26464" i="14"/>
  <c r="E26465" i="14"/>
  <c r="E26466" i="14"/>
  <c r="E26467" i="14"/>
  <c r="E26468" i="14"/>
  <c r="E26469" i="14"/>
  <c r="E26470" i="14"/>
  <c r="E26471" i="14"/>
  <c r="E26472" i="14"/>
  <c r="E26473" i="14"/>
  <c r="E26474" i="14"/>
  <c r="E26475" i="14"/>
  <c r="E26476" i="14"/>
  <c r="E26477" i="14"/>
  <c r="E26478" i="14"/>
  <c r="E26479" i="14"/>
  <c r="E26480" i="14"/>
  <c r="E26481" i="14"/>
  <c r="E26482" i="14"/>
  <c r="E26483" i="14"/>
  <c r="E26484" i="14"/>
  <c r="E26485" i="14"/>
  <c r="E26486" i="14"/>
  <c r="E26487" i="14"/>
  <c r="E26488" i="14"/>
  <c r="E26489" i="14"/>
  <c r="E26490" i="14"/>
  <c r="E26491" i="14"/>
  <c r="E26492" i="14"/>
  <c r="E26493" i="14"/>
  <c r="E26494" i="14"/>
  <c r="E26495" i="14"/>
  <c r="E26496" i="14"/>
  <c r="E26497" i="14"/>
  <c r="E26498" i="14"/>
  <c r="E26499" i="14"/>
  <c r="E26500" i="14"/>
  <c r="E26501" i="14"/>
  <c r="E26502" i="14"/>
  <c r="E26503" i="14"/>
  <c r="E26504" i="14"/>
  <c r="E26505" i="14"/>
  <c r="E26506" i="14"/>
  <c r="E26507" i="14"/>
  <c r="E26508" i="14"/>
  <c r="E26509" i="14"/>
  <c r="E26510" i="14"/>
  <c r="E26511" i="14"/>
  <c r="E26512" i="14"/>
  <c r="E26513" i="14"/>
  <c r="E26514" i="14"/>
  <c r="E26515" i="14"/>
  <c r="E26516" i="14"/>
  <c r="E26517" i="14"/>
  <c r="E26518" i="14"/>
  <c r="E26519" i="14"/>
  <c r="E26520" i="14"/>
  <c r="E26521" i="14"/>
  <c r="E26522" i="14"/>
  <c r="E26523" i="14"/>
  <c r="E26524" i="14"/>
  <c r="E26525" i="14"/>
  <c r="E26526" i="14"/>
  <c r="E26527" i="14"/>
  <c r="E26528" i="14"/>
  <c r="E26529" i="14"/>
  <c r="E26530" i="14"/>
  <c r="E26531" i="14"/>
  <c r="E26532" i="14"/>
  <c r="E26533" i="14"/>
  <c r="E26534" i="14"/>
  <c r="E26535" i="14"/>
  <c r="E26536" i="14"/>
  <c r="E26537" i="14"/>
  <c r="E26538" i="14"/>
  <c r="E26539" i="14"/>
  <c r="E26540" i="14"/>
  <c r="E26541" i="14"/>
  <c r="E26542" i="14"/>
  <c r="E26543" i="14"/>
  <c r="E26544" i="14"/>
  <c r="E26545" i="14"/>
  <c r="E26546" i="14"/>
  <c r="E26547" i="14"/>
  <c r="E26548" i="14"/>
  <c r="E26549" i="14"/>
  <c r="E26550" i="14"/>
  <c r="E26551" i="14"/>
  <c r="E26552" i="14"/>
  <c r="E26553" i="14"/>
  <c r="E26554" i="14"/>
  <c r="E26555" i="14"/>
  <c r="E26556" i="14"/>
  <c r="E26557" i="14"/>
  <c r="E26558" i="14"/>
  <c r="E26559" i="14"/>
  <c r="E26560" i="14"/>
  <c r="E26561" i="14"/>
  <c r="E26562" i="14"/>
  <c r="E26563" i="14"/>
  <c r="E26564" i="14"/>
  <c r="E26565" i="14"/>
  <c r="E26566" i="14"/>
  <c r="E26567" i="14"/>
  <c r="E26568" i="14"/>
  <c r="E26569" i="14"/>
  <c r="E26570" i="14"/>
  <c r="E26571" i="14"/>
  <c r="E26572" i="14"/>
  <c r="E26573" i="14"/>
  <c r="E26574" i="14"/>
  <c r="E26575" i="14"/>
  <c r="E26576" i="14"/>
  <c r="E26577" i="14"/>
  <c r="E26578" i="14"/>
  <c r="E26579" i="14"/>
  <c r="E26580" i="14"/>
  <c r="E26581" i="14"/>
  <c r="E26582" i="14"/>
  <c r="E26583" i="14"/>
  <c r="E26584" i="14"/>
  <c r="E26585" i="14"/>
  <c r="E26586" i="14"/>
  <c r="E26587" i="14"/>
  <c r="E26588" i="14"/>
  <c r="E26589" i="14"/>
  <c r="E26590" i="14"/>
  <c r="E26591" i="14"/>
  <c r="E26592" i="14"/>
  <c r="E26593" i="14"/>
  <c r="E26594" i="14"/>
  <c r="E26595" i="14"/>
  <c r="E26596" i="14"/>
  <c r="E26597" i="14"/>
  <c r="E26598" i="14"/>
  <c r="E26599" i="14"/>
  <c r="E26600" i="14"/>
  <c r="E26601" i="14"/>
  <c r="E26602" i="14"/>
  <c r="E26603" i="14"/>
  <c r="E26604" i="14"/>
  <c r="E26605" i="14"/>
  <c r="E26606" i="14"/>
  <c r="E26607" i="14"/>
  <c r="E26608" i="14"/>
  <c r="E26609" i="14"/>
  <c r="E26610" i="14"/>
  <c r="E26611" i="14"/>
  <c r="E26612" i="14"/>
  <c r="E26613" i="14"/>
  <c r="E26614" i="14"/>
  <c r="E26615" i="14"/>
  <c r="E26616" i="14"/>
  <c r="E26617" i="14"/>
  <c r="E26618" i="14"/>
  <c r="E26619" i="14"/>
  <c r="E26620" i="14"/>
  <c r="E26621" i="14"/>
  <c r="E26622" i="14"/>
  <c r="E26623" i="14"/>
  <c r="E26624" i="14"/>
  <c r="E26625" i="14"/>
  <c r="E26626" i="14"/>
  <c r="E26627" i="14"/>
  <c r="E26628" i="14"/>
  <c r="E26629" i="14"/>
  <c r="E26630" i="14"/>
  <c r="E26631" i="14"/>
  <c r="E26632" i="14"/>
  <c r="E26633" i="14"/>
  <c r="E26634" i="14"/>
  <c r="E26635" i="14"/>
  <c r="E26636" i="14"/>
  <c r="E26637" i="14"/>
  <c r="E26638" i="14"/>
  <c r="E26639" i="14"/>
  <c r="E26640" i="14"/>
  <c r="E26641" i="14"/>
  <c r="E26642" i="14"/>
  <c r="E26643" i="14"/>
  <c r="E26644" i="14"/>
  <c r="E26645" i="14"/>
  <c r="E26646" i="14"/>
  <c r="E26647" i="14"/>
  <c r="E26648" i="14"/>
  <c r="E26649" i="14"/>
  <c r="E26650" i="14"/>
  <c r="E26651" i="14"/>
  <c r="E26652" i="14"/>
  <c r="E26653" i="14"/>
  <c r="E26654" i="14"/>
  <c r="E26655" i="14"/>
  <c r="E26656" i="14"/>
  <c r="E26657" i="14"/>
  <c r="E26658" i="14"/>
  <c r="E26659" i="14"/>
  <c r="E26660" i="14"/>
  <c r="E26661" i="14"/>
  <c r="E26662" i="14"/>
  <c r="E26663" i="14"/>
  <c r="E26664" i="14"/>
  <c r="E26665" i="14"/>
  <c r="E26666" i="14"/>
  <c r="E26667" i="14"/>
  <c r="E26668" i="14"/>
  <c r="E26669" i="14"/>
  <c r="E26670" i="14"/>
  <c r="E26671" i="14"/>
  <c r="E26672" i="14"/>
  <c r="E26673" i="14"/>
  <c r="E26674" i="14"/>
  <c r="E26675" i="14"/>
  <c r="E26676" i="14"/>
  <c r="E26677" i="14"/>
  <c r="E26678" i="14"/>
  <c r="E26679" i="14"/>
  <c r="E26680" i="14"/>
  <c r="E26681" i="14"/>
  <c r="E26682" i="14"/>
  <c r="E26683" i="14"/>
  <c r="E26684" i="14"/>
  <c r="E26685" i="14"/>
  <c r="E26686" i="14"/>
  <c r="E26687" i="14"/>
  <c r="E26688" i="14"/>
  <c r="E26689" i="14"/>
  <c r="E26690" i="14"/>
  <c r="E26691" i="14"/>
  <c r="E26692" i="14"/>
  <c r="E26693" i="14"/>
  <c r="E26694" i="14"/>
  <c r="E26695" i="14"/>
  <c r="E26696" i="14"/>
  <c r="E26697" i="14"/>
  <c r="E26698" i="14"/>
  <c r="E26699" i="14"/>
  <c r="E26700" i="14"/>
  <c r="E26701" i="14"/>
  <c r="E26702" i="14"/>
  <c r="E26703" i="14"/>
  <c r="E26704" i="14"/>
  <c r="E26705" i="14"/>
  <c r="E26706" i="14"/>
  <c r="E26707" i="14"/>
  <c r="E26708" i="14"/>
  <c r="E26709" i="14"/>
  <c r="E26710" i="14"/>
  <c r="E26711" i="14"/>
  <c r="E26712" i="14"/>
  <c r="E26713" i="14"/>
  <c r="E26714" i="14"/>
  <c r="E26715" i="14"/>
  <c r="E26716" i="14"/>
  <c r="E26717" i="14"/>
  <c r="E26718" i="14"/>
  <c r="E26719" i="14"/>
  <c r="E26720" i="14"/>
  <c r="E26721" i="14"/>
  <c r="E26722" i="14"/>
  <c r="E26723" i="14"/>
  <c r="E26724" i="14"/>
  <c r="E26725" i="14"/>
  <c r="E26726" i="14"/>
  <c r="E26727" i="14"/>
  <c r="E26728" i="14"/>
  <c r="E26729" i="14"/>
  <c r="E26730" i="14"/>
  <c r="E26731" i="14"/>
  <c r="E26732" i="14"/>
  <c r="E26733" i="14"/>
  <c r="E26734" i="14"/>
  <c r="E26735" i="14"/>
  <c r="E26736" i="14"/>
  <c r="E26737" i="14"/>
  <c r="E26738" i="14"/>
  <c r="E26739" i="14"/>
  <c r="E26740" i="14"/>
  <c r="E26741" i="14"/>
  <c r="E26742" i="14"/>
  <c r="E26743" i="14"/>
  <c r="E26744" i="14"/>
  <c r="E26745" i="14"/>
  <c r="E26746" i="14"/>
  <c r="E26747" i="14"/>
  <c r="E26748" i="14"/>
  <c r="E26749" i="14"/>
  <c r="E26750" i="14"/>
  <c r="E26751" i="14"/>
  <c r="E26752" i="14"/>
  <c r="E26753" i="14"/>
  <c r="E26754" i="14"/>
  <c r="E26755" i="14"/>
  <c r="E26756" i="14"/>
  <c r="E26757" i="14"/>
  <c r="E26758" i="14"/>
  <c r="E26759" i="14"/>
  <c r="E26760" i="14"/>
  <c r="E26761" i="14"/>
  <c r="E26762" i="14"/>
  <c r="E26763" i="14"/>
  <c r="E26764" i="14"/>
  <c r="E26765" i="14"/>
  <c r="E26766" i="14"/>
  <c r="E26767" i="14"/>
  <c r="E26768" i="14"/>
  <c r="E26769" i="14"/>
  <c r="E26770" i="14"/>
  <c r="E26771" i="14"/>
  <c r="E26772" i="14"/>
  <c r="E26773" i="14"/>
  <c r="E26774" i="14"/>
  <c r="E26775" i="14"/>
  <c r="E26776" i="14"/>
  <c r="E26777" i="14"/>
  <c r="E26778" i="14"/>
  <c r="E26779" i="14"/>
  <c r="E26780" i="14"/>
  <c r="E26781" i="14"/>
  <c r="E26782" i="14"/>
  <c r="E26783" i="14"/>
  <c r="E26784" i="14"/>
  <c r="E26785" i="14"/>
  <c r="E26786" i="14"/>
  <c r="E26787" i="14"/>
  <c r="E26788" i="14"/>
  <c r="E26789" i="14"/>
  <c r="E26790" i="14"/>
  <c r="E26791" i="14"/>
  <c r="E26792" i="14"/>
  <c r="E26793" i="14"/>
  <c r="E26794" i="14"/>
  <c r="E26795" i="14"/>
  <c r="E26796" i="14"/>
  <c r="E26797" i="14"/>
  <c r="E26798" i="14"/>
  <c r="E26799" i="14"/>
  <c r="E26800" i="14"/>
  <c r="E26801" i="14"/>
  <c r="E26802" i="14"/>
  <c r="E26803" i="14"/>
  <c r="E26804" i="14"/>
  <c r="E26805" i="14"/>
  <c r="E26806" i="14"/>
  <c r="E26807" i="14"/>
  <c r="E26808" i="14"/>
  <c r="E26809" i="14"/>
  <c r="E26810" i="14"/>
  <c r="E26811" i="14"/>
  <c r="E26812" i="14"/>
  <c r="E26813" i="14"/>
  <c r="E26814" i="14"/>
  <c r="E26815" i="14"/>
  <c r="E26816" i="14"/>
  <c r="E26817" i="14"/>
  <c r="E26818" i="14"/>
  <c r="E26819" i="14"/>
  <c r="E26820" i="14"/>
  <c r="E26821" i="14"/>
  <c r="E26822" i="14"/>
  <c r="E26823" i="14"/>
  <c r="E26824" i="14"/>
  <c r="E26825" i="14"/>
  <c r="E26826" i="14"/>
  <c r="E26827" i="14"/>
  <c r="E26828" i="14"/>
  <c r="E26829" i="14"/>
  <c r="E26830" i="14"/>
  <c r="E26831" i="14"/>
  <c r="E26832" i="14"/>
  <c r="E26833" i="14"/>
  <c r="E26834" i="14"/>
  <c r="E26835" i="14"/>
  <c r="E26836" i="14"/>
  <c r="E26837" i="14"/>
  <c r="E26838" i="14"/>
  <c r="E26839" i="14"/>
  <c r="E26840" i="14"/>
  <c r="E26841" i="14"/>
  <c r="E26842" i="14"/>
  <c r="E26843" i="14"/>
  <c r="E26844" i="14"/>
  <c r="E26845" i="14"/>
  <c r="E26846" i="14"/>
  <c r="E26847" i="14"/>
  <c r="E26848" i="14"/>
  <c r="E26849" i="14"/>
  <c r="E26850" i="14"/>
  <c r="E26851" i="14"/>
  <c r="E26852" i="14"/>
  <c r="E26853" i="14"/>
  <c r="E26854" i="14"/>
  <c r="E26855" i="14"/>
  <c r="E26856" i="14"/>
  <c r="E26857" i="14"/>
  <c r="E26858" i="14"/>
  <c r="E26859" i="14"/>
  <c r="E26860" i="14"/>
  <c r="E26861" i="14"/>
  <c r="E26862" i="14"/>
  <c r="E26863" i="14"/>
  <c r="E26864" i="14"/>
  <c r="E26865" i="14"/>
  <c r="E26866" i="14"/>
  <c r="E26867" i="14"/>
  <c r="E26868" i="14"/>
  <c r="E26869" i="14"/>
  <c r="E26870" i="14"/>
  <c r="E26871" i="14"/>
  <c r="E26872" i="14"/>
  <c r="E26873" i="14"/>
  <c r="E26874" i="14"/>
  <c r="E26875" i="14"/>
  <c r="E26876" i="14"/>
  <c r="E26877" i="14"/>
  <c r="E26878" i="14"/>
  <c r="E26879" i="14"/>
  <c r="E26880" i="14"/>
  <c r="E26881" i="14"/>
  <c r="E26882" i="14"/>
  <c r="E26883" i="14"/>
  <c r="E26884" i="14"/>
  <c r="E26885" i="14"/>
  <c r="E26886" i="14"/>
  <c r="E26887" i="14"/>
  <c r="E26888" i="14"/>
  <c r="E26889" i="14"/>
  <c r="E26890" i="14"/>
  <c r="E26891" i="14"/>
  <c r="E26892" i="14"/>
  <c r="E26893" i="14"/>
  <c r="E26894" i="14"/>
  <c r="E26895" i="14"/>
  <c r="E26896" i="14"/>
  <c r="E26897" i="14"/>
  <c r="E26898" i="14"/>
  <c r="E26899" i="14"/>
  <c r="E26900" i="14"/>
  <c r="E26901" i="14"/>
  <c r="E26902" i="14"/>
  <c r="E26903" i="14"/>
  <c r="E26904" i="14"/>
  <c r="E26905" i="14"/>
  <c r="E26906" i="14"/>
  <c r="E26907" i="14"/>
  <c r="E26908" i="14"/>
  <c r="E26909" i="14"/>
  <c r="E26910" i="14"/>
  <c r="E26911" i="14"/>
  <c r="E26912" i="14"/>
  <c r="E26913" i="14"/>
  <c r="E26914" i="14"/>
  <c r="E26915" i="14"/>
  <c r="E26916" i="14"/>
  <c r="E26917" i="14"/>
  <c r="E26918" i="14"/>
  <c r="E26919" i="14"/>
  <c r="E26920" i="14"/>
  <c r="E26921" i="14"/>
  <c r="E26922" i="14"/>
  <c r="E26923" i="14"/>
  <c r="E26924" i="14"/>
  <c r="E26925" i="14"/>
  <c r="E26926" i="14"/>
  <c r="E26927" i="14"/>
  <c r="E26928" i="14"/>
  <c r="E26929" i="14"/>
  <c r="E26930" i="14"/>
  <c r="E26931" i="14"/>
  <c r="E26932" i="14"/>
  <c r="E26933" i="14"/>
  <c r="E26934" i="14"/>
  <c r="E26935" i="14"/>
  <c r="E26936" i="14"/>
  <c r="E26937" i="14"/>
  <c r="E26938" i="14"/>
  <c r="E26939" i="14"/>
  <c r="E26940" i="14"/>
  <c r="E26941" i="14"/>
  <c r="E26942" i="14"/>
  <c r="E26943" i="14"/>
  <c r="E26944" i="14"/>
  <c r="E26945" i="14"/>
  <c r="E26946" i="14"/>
  <c r="E26947" i="14"/>
  <c r="E26948" i="14"/>
  <c r="E26949" i="14"/>
  <c r="E26950" i="14"/>
  <c r="E26951" i="14"/>
  <c r="E26952" i="14"/>
  <c r="E26953" i="14"/>
  <c r="E26954" i="14"/>
  <c r="E26955" i="14"/>
  <c r="E26956" i="14"/>
  <c r="E26957" i="14"/>
  <c r="E26958" i="14"/>
  <c r="E26959" i="14"/>
  <c r="E26960" i="14"/>
  <c r="E26961" i="14"/>
  <c r="E26962" i="14"/>
  <c r="E26963" i="14"/>
  <c r="E26964" i="14"/>
  <c r="E26965" i="14"/>
  <c r="E26966" i="14"/>
  <c r="E26967" i="14"/>
  <c r="E26968" i="14"/>
  <c r="E26969" i="14"/>
  <c r="E26970" i="14"/>
  <c r="E26971" i="14"/>
  <c r="E26972" i="14"/>
  <c r="E26973" i="14"/>
  <c r="E26974" i="14"/>
  <c r="E26975" i="14"/>
  <c r="E26976" i="14"/>
  <c r="E26977" i="14"/>
  <c r="E26978" i="14"/>
  <c r="E26979" i="14"/>
  <c r="E26980" i="14"/>
  <c r="E26981" i="14"/>
  <c r="E26982" i="14"/>
  <c r="E26983" i="14"/>
  <c r="E26984" i="14"/>
  <c r="E26985" i="14"/>
  <c r="E26986" i="14"/>
  <c r="E26987" i="14"/>
  <c r="E26988" i="14"/>
  <c r="E26989" i="14"/>
  <c r="E26990" i="14"/>
  <c r="E26991" i="14"/>
  <c r="E26992" i="14"/>
  <c r="E26993" i="14"/>
  <c r="E26994" i="14"/>
  <c r="E26995" i="14"/>
  <c r="E26996" i="14"/>
  <c r="E26997" i="14"/>
  <c r="E26998" i="14"/>
  <c r="E26999" i="14"/>
  <c r="E27000" i="14"/>
  <c r="E27001" i="14"/>
  <c r="E27002" i="14"/>
  <c r="E27003" i="14"/>
  <c r="E27004" i="14"/>
  <c r="E27005" i="14"/>
  <c r="E27006" i="14"/>
  <c r="E27007" i="14"/>
  <c r="E27008" i="14"/>
  <c r="E27009" i="14"/>
  <c r="E27010" i="14"/>
  <c r="E27011" i="14"/>
  <c r="E27012" i="14"/>
  <c r="E27013" i="14"/>
  <c r="E27014" i="14"/>
  <c r="E27015" i="14"/>
  <c r="E27016" i="14"/>
  <c r="E27017" i="14"/>
  <c r="E27018" i="14"/>
  <c r="E27019" i="14"/>
  <c r="E27020" i="14"/>
  <c r="E27021" i="14"/>
  <c r="E27022" i="14"/>
  <c r="E27023" i="14"/>
  <c r="E27024" i="14"/>
  <c r="E27025" i="14"/>
  <c r="E27026" i="14"/>
  <c r="E27027" i="14"/>
  <c r="E27028" i="14"/>
  <c r="E27029" i="14"/>
  <c r="E27030" i="14"/>
  <c r="E27031" i="14"/>
  <c r="E27032" i="14"/>
  <c r="E27033" i="14"/>
  <c r="E27034" i="14"/>
  <c r="E27035" i="14"/>
  <c r="E27036" i="14"/>
  <c r="E27037" i="14"/>
  <c r="E27038" i="14"/>
  <c r="E27039" i="14"/>
  <c r="E27040" i="14"/>
  <c r="E27041" i="14"/>
  <c r="E27042" i="14"/>
  <c r="E27043" i="14"/>
  <c r="E27044" i="14"/>
  <c r="E27045" i="14"/>
  <c r="E27046" i="14"/>
  <c r="E27047" i="14"/>
  <c r="E27048" i="14"/>
  <c r="E27049" i="14"/>
  <c r="E27050" i="14"/>
  <c r="E27051" i="14"/>
  <c r="E27052" i="14"/>
  <c r="E27053" i="14"/>
  <c r="E27054" i="14"/>
  <c r="E27055" i="14"/>
  <c r="E27056" i="14"/>
  <c r="E27057" i="14"/>
  <c r="E27058" i="14"/>
  <c r="E27059" i="14"/>
  <c r="E27060" i="14"/>
  <c r="E27061" i="14"/>
  <c r="E27062" i="14"/>
  <c r="E27063" i="14"/>
  <c r="E27064" i="14"/>
  <c r="E27065" i="14"/>
  <c r="E27066" i="14"/>
  <c r="E27067" i="14"/>
  <c r="E27068" i="14"/>
  <c r="E27069" i="14"/>
  <c r="E27070" i="14"/>
  <c r="E27071" i="14"/>
  <c r="E27072" i="14"/>
  <c r="E27073" i="14"/>
  <c r="E27074" i="14"/>
  <c r="E27075" i="14"/>
  <c r="E27076" i="14"/>
  <c r="E27077" i="14"/>
  <c r="E27078" i="14"/>
  <c r="E27079" i="14"/>
  <c r="E27080" i="14"/>
  <c r="E27081" i="14"/>
  <c r="E27082" i="14"/>
  <c r="E27083" i="14"/>
  <c r="E27084" i="14"/>
  <c r="E27085" i="14"/>
  <c r="E27086" i="14"/>
  <c r="E27087" i="14"/>
  <c r="E27088" i="14"/>
  <c r="E27089" i="14"/>
  <c r="E27090" i="14"/>
  <c r="E27091" i="14"/>
  <c r="E27092" i="14"/>
  <c r="E27093" i="14"/>
  <c r="E27094" i="14"/>
  <c r="E27095" i="14"/>
  <c r="E27096" i="14"/>
  <c r="E27097" i="14"/>
  <c r="E27098" i="14"/>
  <c r="E27099" i="14"/>
  <c r="E27100" i="14"/>
  <c r="E27101" i="14"/>
  <c r="E27102" i="14"/>
  <c r="E27103" i="14"/>
  <c r="E27104" i="14"/>
  <c r="E27105" i="14"/>
  <c r="E27106" i="14"/>
  <c r="E27107" i="14"/>
  <c r="E27108" i="14"/>
  <c r="E27109" i="14"/>
  <c r="E27110" i="14"/>
  <c r="E27111" i="14"/>
  <c r="E27112" i="14"/>
  <c r="E27113" i="14"/>
  <c r="E27114" i="14"/>
  <c r="E27115" i="14"/>
  <c r="E27116" i="14"/>
  <c r="E27117" i="14"/>
  <c r="E27118" i="14"/>
  <c r="E27119" i="14"/>
  <c r="E27120" i="14"/>
  <c r="E27121" i="14"/>
  <c r="E27122" i="14"/>
  <c r="E27123" i="14"/>
  <c r="E27124" i="14"/>
  <c r="E27125" i="14"/>
  <c r="E27126" i="14"/>
  <c r="E27127" i="14"/>
  <c r="E27128" i="14"/>
  <c r="E27129" i="14"/>
  <c r="E27130" i="14"/>
  <c r="E27131" i="14"/>
  <c r="E27132" i="14"/>
  <c r="E27133" i="14"/>
  <c r="E27134" i="14"/>
  <c r="E27135" i="14"/>
  <c r="E27136" i="14"/>
  <c r="E27137" i="14"/>
  <c r="E27138" i="14"/>
  <c r="E27139" i="14"/>
  <c r="E27140" i="14"/>
  <c r="E27141" i="14"/>
  <c r="E27142" i="14"/>
  <c r="E27143" i="14"/>
  <c r="E27144" i="14"/>
  <c r="E27145" i="14"/>
  <c r="E27146" i="14"/>
  <c r="E27147" i="14"/>
  <c r="E27148" i="14"/>
  <c r="E27149" i="14"/>
  <c r="E27150" i="14"/>
  <c r="E27151" i="14"/>
  <c r="E27152" i="14"/>
  <c r="E27153" i="14"/>
  <c r="E27154" i="14"/>
  <c r="E27155" i="14"/>
  <c r="E27156" i="14"/>
  <c r="E27157" i="14"/>
  <c r="E27158" i="14"/>
  <c r="E27159" i="14"/>
  <c r="E27160" i="14"/>
  <c r="E27161" i="14"/>
  <c r="E27162" i="14"/>
  <c r="E27163" i="14"/>
  <c r="E27164" i="14"/>
  <c r="E27165" i="14"/>
  <c r="E27166" i="14"/>
  <c r="E27167" i="14"/>
  <c r="E27168" i="14"/>
  <c r="E27169" i="14"/>
  <c r="E27170" i="14"/>
  <c r="E27171" i="14"/>
  <c r="E27172" i="14"/>
  <c r="E27173" i="14"/>
  <c r="E27174" i="14"/>
  <c r="E27175" i="14"/>
  <c r="E27176" i="14"/>
  <c r="E27177" i="14"/>
  <c r="E27178" i="14"/>
  <c r="E27179" i="14"/>
  <c r="E27180" i="14"/>
  <c r="E27181" i="14"/>
  <c r="E27182" i="14"/>
  <c r="E27183" i="14"/>
  <c r="E27184" i="14"/>
  <c r="E27185" i="14"/>
  <c r="E27186" i="14"/>
  <c r="E27187" i="14"/>
  <c r="E27188" i="14"/>
  <c r="E27189" i="14"/>
  <c r="E27190" i="14"/>
  <c r="E27191" i="14"/>
  <c r="E27192" i="14"/>
  <c r="E27193" i="14"/>
  <c r="E27194" i="14"/>
  <c r="E27195" i="14"/>
  <c r="E27196" i="14"/>
  <c r="E27197" i="14"/>
  <c r="E27198" i="14"/>
  <c r="E27199" i="14"/>
  <c r="E27200" i="14"/>
  <c r="E27201" i="14"/>
  <c r="E27202" i="14"/>
  <c r="E27203" i="14"/>
  <c r="E27204" i="14"/>
  <c r="E27205" i="14"/>
  <c r="E27206" i="14"/>
  <c r="E27207" i="14"/>
  <c r="E27208" i="14"/>
  <c r="E27209" i="14"/>
  <c r="E27210" i="14"/>
  <c r="E27211" i="14"/>
  <c r="E27212" i="14"/>
  <c r="E27213" i="14"/>
  <c r="E27214" i="14"/>
  <c r="E27215" i="14"/>
  <c r="E27216" i="14"/>
  <c r="E27217" i="14"/>
  <c r="E27218" i="14"/>
  <c r="E27219" i="14"/>
  <c r="E27220" i="14"/>
  <c r="E27221" i="14"/>
  <c r="E27222" i="14"/>
  <c r="E27223" i="14"/>
  <c r="E27224" i="14"/>
  <c r="E27225" i="14"/>
  <c r="E27226" i="14"/>
  <c r="E27227" i="14"/>
  <c r="E27228" i="14"/>
  <c r="E27229" i="14"/>
  <c r="E27230" i="14"/>
  <c r="E27231" i="14"/>
  <c r="E27232" i="14"/>
  <c r="E27233" i="14"/>
  <c r="E27234" i="14"/>
  <c r="E27235" i="14"/>
  <c r="E27236" i="14"/>
  <c r="E27237" i="14"/>
  <c r="E27238" i="14"/>
  <c r="E27239" i="14"/>
  <c r="E27240" i="14"/>
  <c r="E27241" i="14"/>
  <c r="E27242" i="14"/>
  <c r="E27243" i="14"/>
  <c r="E27244" i="14"/>
  <c r="E27245" i="14"/>
  <c r="E27246" i="14"/>
  <c r="E27247" i="14"/>
  <c r="E27248" i="14"/>
  <c r="E27249" i="14"/>
  <c r="E27250" i="14"/>
  <c r="E27251" i="14"/>
  <c r="E27252" i="14"/>
  <c r="E27253" i="14"/>
  <c r="E27254" i="14"/>
  <c r="E27255" i="14"/>
  <c r="E27256" i="14"/>
  <c r="E27257" i="14"/>
  <c r="E27258" i="14"/>
  <c r="E27259" i="14"/>
  <c r="E27260" i="14"/>
  <c r="E27261" i="14"/>
  <c r="E27262" i="14"/>
  <c r="E27263" i="14"/>
  <c r="E27264" i="14"/>
  <c r="E27265" i="14"/>
  <c r="E27266" i="14"/>
  <c r="E27267" i="14"/>
  <c r="E27268" i="14"/>
  <c r="E27269" i="14"/>
  <c r="E27270" i="14"/>
  <c r="E27271" i="14"/>
  <c r="E27272" i="14"/>
  <c r="E27273" i="14"/>
  <c r="E27274" i="14"/>
  <c r="E27275" i="14"/>
  <c r="E27276" i="14"/>
  <c r="E27277" i="14"/>
  <c r="E27278" i="14"/>
  <c r="E27279" i="14"/>
  <c r="E27280" i="14"/>
  <c r="E27281" i="14"/>
  <c r="E27282" i="14"/>
  <c r="E27283" i="14"/>
  <c r="E27284" i="14"/>
  <c r="E27285" i="14"/>
  <c r="E27286" i="14"/>
  <c r="E27287" i="14"/>
  <c r="E27288" i="14"/>
  <c r="E27289" i="14"/>
  <c r="E27290" i="14"/>
  <c r="E27291" i="14"/>
  <c r="E27292" i="14"/>
  <c r="E27293" i="14"/>
  <c r="E27294" i="14"/>
  <c r="E27295" i="14"/>
  <c r="E27296" i="14"/>
  <c r="E27297" i="14"/>
  <c r="E27298" i="14"/>
  <c r="E27299" i="14"/>
  <c r="E27300" i="14"/>
  <c r="E27301" i="14"/>
  <c r="E27302" i="14"/>
  <c r="E27303" i="14"/>
  <c r="E27304" i="14"/>
  <c r="E27305" i="14"/>
  <c r="E27306" i="14"/>
  <c r="E27307" i="14"/>
  <c r="E27308" i="14"/>
  <c r="E27309" i="14"/>
  <c r="E27310" i="14"/>
  <c r="E27311" i="14"/>
  <c r="E27312" i="14"/>
  <c r="E27313" i="14"/>
  <c r="E27314" i="14"/>
  <c r="E27315" i="14"/>
  <c r="E27316" i="14"/>
  <c r="E27317" i="14"/>
  <c r="E27318" i="14"/>
  <c r="E27319" i="14"/>
  <c r="E27320" i="14"/>
  <c r="E27321" i="14"/>
  <c r="E27322" i="14"/>
  <c r="E27323" i="14"/>
  <c r="E27324" i="14"/>
  <c r="E27325" i="14"/>
  <c r="E27326" i="14"/>
  <c r="E27327" i="14"/>
  <c r="E27328" i="14"/>
  <c r="E27329" i="14"/>
  <c r="E27330" i="14"/>
  <c r="E27331" i="14"/>
  <c r="E27332" i="14"/>
  <c r="E27333" i="14"/>
  <c r="E27334" i="14"/>
  <c r="E27335" i="14"/>
  <c r="E27336" i="14"/>
  <c r="E27337" i="14"/>
  <c r="E27338" i="14"/>
  <c r="E27339" i="14"/>
  <c r="E27340" i="14"/>
  <c r="E27341" i="14"/>
  <c r="E27342" i="14"/>
  <c r="E27343" i="14"/>
  <c r="E27344" i="14"/>
  <c r="E27345" i="14"/>
  <c r="E27346" i="14"/>
  <c r="E27347" i="14"/>
  <c r="E27348" i="14"/>
  <c r="E27349" i="14"/>
  <c r="E27350" i="14"/>
  <c r="E27351" i="14"/>
  <c r="E27352" i="14"/>
  <c r="E27353" i="14"/>
  <c r="E27354" i="14"/>
  <c r="E27355" i="14"/>
  <c r="E27356" i="14"/>
  <c r="E27357" i="14"/>
  <c r="E27358" i="14"/>
  <c r="E27359" i="14"/>
  <c r="E27360" i="14"/>
  <c r="E27361" i="14"/>
  <c r="E27362" i="14"/>
  <c r="E27363" i="14"/>
  <c r="E27364" i="14"/>
  <c r="E27365" i="14"/>
  <c r="E27366" i="14"/>
  <c r="E27367" i="14"/>
  <c r="E27368" i="14"/>
  <c r="E27369" i="14"/>
  <c r="E27370" i="14"/>
  <c r="E27371" i="14"/>
  <c r="E27372" i="14"/>
  <c r="E27373" i="14"/>
  <c r="E27374" i="14"/>
  <c r="E27375" i="14"/>
  <c r="E27376" i="14"/>
  <c r="E27377" i="14"/>
  <c r="E27378" i="14"/>
  <c r="E27379" i="14"/>
  <c r="E27380" i="14"/>
  <c r="E27381" i="14"/>
  <c r="E27382" i="14"/>
  <c r="E27383" i="14"/>
  <c r="E27384" i="14"/>
  <c r="E27385" i="14"/>
  <c r="E27386" i="14"/>
  <c r="E27387" i="14"/>
  <c r="E27388" i="14"/>
  <c r="E27389" i="14"/>
  <c r="E27390" i="14"/>
  <c r="E27391" i="14"/>
  <c r="E27392" i="14"/>
  <c r="E27393" i="14"/>
  <c r="E27394" i="14"/>
  <c r="E27395" i="14"/>
  <c r="E27396" i="14"/>
  <c r="E27397" i="14"/>
  <c r="E27398" i="14"/>
  <c r="E27399" i="14"/>
  <c r="E27400" i="14"/>
  <c r="E27401" i="14"/>
  <c r="E27402" i="14"/>
  <c r="E27403" i="14"/>
  <c r="E27404" i="14"/>
  <c r="E27405" i="14"/>
  <c r="E27406" i="14"/>
  <c r="E27407" i="14"/>
  <c r="E27408" i="14"/>
  <c r="E27409" i="14"/>
  <c r="E27410" i="14"/>
  <c r="E27411" i="14"/>
  <c r="E27412" i="14"/>
  <c r="E27413" i="14"/>
  <c r="E27414" i="14"/>
  <c r="E27415" i="14"/>
  <c r="E27416" i="14"/>
  <c r="E27417" i="14"/>
  <c r="E27418" i="14"/>
  <c r="E27419" i="14"/>
  <c r="E27420" i="14"/>
  <c r="E27421" i="14"/>
  <c r="E27422" i="14"/>
  <c r="E27423" i="14"/>
  <c r="E27424" i="14"/>
  <c r="E27425" i="14"/>
  <c r="E27426" i="14"/>
  <c r="E27427" i="14"/>
  <c r="E27428" i="14"/>
  <c r="E27429" i="14"/>
  <c r="E27430" i="14"/>
  <c r="E27431" i="14"/>
  <c r="E27432" i="14"/>
  <c r="E27433" i="14"/>
  <c r="E27434" i="14"/>
  <c r="E27435" i="14"/>
  <c r="E27436" i="14"/>
  <c r="E27437" i="14"/>
  <c r="E27438" i="14"/>
  <c r="E27439" i="14"/>
  <c r="E27440" i="14"/>
  <c r="E27441" i="14"/>
  <c r="E27442" i="14"/>
  <c r="E27443" i="14"/>
  <c r="E27444" i="14"/>
  <c r="E27445" i="14"/>
  <c r="E27446" i="14"/>
  <c r="E27447" i="14"/>
  <c r="E27448" i="14"/>
  <c r="E27449" i="14"/>
  <c r="E27450" i="14"/>
  <c r="E27451" i="14"/>
  <c r="E27452" i="14"/>
  <c r="E27453" i="14"/>
  <c r="E27454" i="14"/>
  <c r="E27455" i="14"/>
  <c r="E27456" i="14"/>
  <c r="E27457" i="14"/>
  <c r="E27458" i="14"/>
  <c r="E27459" i="14"/>
  <c r="E27460" i="14"/>
  <c r="E27461" i="14"/>
  <c r="E27462" i="14"/>
  <c r="E27463" i="14"/>
  <c r="E27464" i="14"/>
  <c r="E27465" i="14"/>
  <c r="E27466" i="14"/>
  <c r="E27467" i="14"/>
  <c r="E27468" i="14"/>
  <c r="E27469" i="14"/>
  <c r="E27470" i="14"/>
  <c r="E27471" i="14"/>
  <c r="E27472" i="14"/>
  <c r="E27473" i="14"/>
  <c r="E27474" i="14"/>
  <c r="E27475" i="14"/>
  <c r="E27476" i="14"/>
  <c r="E27477" i="14"/>
  <c r="E27478" i="14"/>
  <c r="E27479" i="14"/>
  <c r="E27480" i="14"/>
  <c r="E27481" i="14"/>
  <c r="E27482" i="14"/>
  <c r="E27483" i="14"/>
  <c r="E27484" i="14"/>
  <c r="E27485" i="14"/>
  <c r="E27486" i="14"/>
  <c r="E27487" i="14"/>
  <c r="E27488" i="14"/>
  <c r="E27489" i="14"/>
  <c r="E27490" i="14"/>
  <c r="E27491" i="14"/>
  <c r="E27492" i="14"/>
  <c r="E27493" i="14"/>
  <c r="E27494" i="14"/>
  <c r="E27495" i="14"/>
  <c r="E27496" i="14"/>
  <c r="E27497" i="14"/>
  <c r="E27498" i="14"/>
  <c r="E27499" i="14"/>
  <c r="E27500" i="14"/>
  <c r="E27501" i="14"/>
  <c r="E27502" i="14"/>
  <c r="E27503" i="14"/>
  <c r="E27504" i="14"/>
  <c r="E27505" i="14"/>
  <c r="E27506" i="14"/>
  <c r="E27507" i="14"/>
  <c r="E27508" i="14"/>
  <c r="E27509" i="14"/>
  <c r="E27510" i="14"/>
  <c r="E27511" i="14"/>
  <c r="E27512" i="14"/>
  <c r="E27513" i="14"/>
  <c r="E27514" i="14"/>
  <c r="E27515" i="14"/>
  <c r="E27516" i="14"/>
  <c r="E27517" i="14"/>
  <c r="E27518" i="14"/>
  <c r="E27519" i="14"/>
  <c r="E27520" i="14"/>
  <c r="E27521" i="14"/>
  <c r="E27522" i="14"/>
  <c r="E27523" i="14"/>
  <c r="E27524" i="14"/>
  <c r="E27525" i="14"/>
  <c r="E27526" i="14"/>
  <c r="E27527" i="14"/>
  <c r="E27528" i="14"/>
  <c r="E27529" i="14"/>
  <c r="E27530" i="14"/>
  <c r="E27531" i="14"/>
  <c r="E27532" i="14"/>
  <c r="E27533" i="14"/>
  <c r="E27534" i="14"/>
  <c r="E27535" i="14"/>
  <c r="E27536" i="14"/>
  <c r="E27537" i="14"/>
  <c r="E27538" i="14"/>
  <c r="E27539" i="14"/>
  <c r="E27540" i="14"/>
  <c r="E27541" i="14"/>
  <c r="E27542" i="14"/>
  <c r="E27543" i="14"/>
  <c r="E27544" i="14"/>
  <c r="E27545" i="14"/>
  <c r="E27546" i="14"/>
  <c r="E27547" i="14"/>
  <c r="E27548" i="14"/>
  <c r="E27549" i="14"/>
  <c r="E27550" i="14"/>
  <c r="E27551" i="14"/>
  <c r="E27552" i="14"/>
  <c r="E27553" i="14"/>
  <c r="E27554" i="14"/>
  <c r="E27555" i="14"/>
  <c r="E27556" i="14"/>
  <c r="E27557" i="14"/>
  <c r="E27558" i="14"/>
  <c r="E27559" i="14"/>
  <c r="E27560" i="14"/>
  <c r="E27561" i="14"/>
  <c r="E27562" i="14"/>
  <c r="E27563" i="14"/>
  <c r="E27564" i="14"/>
  <c r="E27565" i="14"/>
  <c r="E27566" i="14"/>
  <c r="E27567" i="14"/>
  <c r="E27568" i="14"/>
  <c r="E27569" i="14"/>
  <c r="E27570" i="14"/>
  <c r="E27571" i="14"/>
  <c r="E27572" i="14"/>
  <c r="E27573" i="14"/>
  <c r="E27574" i="14"/>
  <c r="E27575" i="14"/>
  <c r="E27576" i="14"/>
  <c r="E27577" i="14"/>
  <c r="E27578" i="14"/>
  <c r="E27579" i="14"/>
  <c r="E27580" i="14"/>
  <c r="E27581" i="14"/>
  <c r="E27582" i="14"/>
  <c r="E27583" i="14"/>
  <c r="E27584" i="14"/>
  <c r="E27585" i="14"/>
  <c r="E27586" i="14"/>
  <c r="E27587" i="14"/>
  <c r="E27588" i="14"/>
  <c r="E27589" i="14"/>
  <c r="E27590" i="14"/>
  <c r="E27591" i="14"/>
  <c r="E27592" i="14"/>
  <c r="E27593" i="14"/>
  <c r="E27594" i="14"/>
  <c r="E27595" i="14"/>
  <c r="E27596" i="14"/>
  <c r="E27597" i="14"/>
  <c r="E27598" i="14"/>
  <c r="E27599" i="14"/>
  <c r="E27600" i="14"/>
  <c r="E27601" i="14"/>
  <c r="E27602" i="14"/>
  <c r="E27603" i="14"/>
  <c r="E27604" i="14"/>
  <c r="E27605" i="14"/>
  <c r="E27606" i="14"/>
  <c r="E27607" i="14"/>
  <c r="E27608" i="14"/>
  <c r="E27609" i="14"/>
  <c r="E27610" i="14"/>
  <c r="E27611" i="14"/>
  <c r="E27612" i="14"/>
  <c r="E27613" i="14"/>
  <c r="E27614" i="14"/>
  <c r="E27615" i="14"/>
  <c r="E27616" i="14"/>
  <c r="E27617" i="14"/>
  <c r="E27618" i="14"/>
  <c r="E27619" i="14"/>
  <c r="E27620" i="14"/>
  <c r="E27621" i="14"/>
  <c r="E27622" i="14"/>
  <c r="E27623" i="14"/>
  <c r="E27624" i="14"/>
  <c r="E27625" i="14"/>
  <c r="E27626" i="14"/>
  <c r="E27627" i="14"/>
  <c r="E27628" i="14"/>
  <c r="E27629" i="14"/>
  <c r="E27630" i="14"/>
  <c r="E27631" i="14"/>
  <c r="E27632" i="14"/>
  <c r="E27633" i="14"/>
  <c r="E27634" i="14"/>
  <c r="E27635" i="14"/>
  <c r="E27636" i="14"/>
  <c r="E27637" i="14"/>
  <c r="E27638" i="14"/>
  <c r="E27639" i="14"/>
  <c r="E27640" i="14"/>
  <c r="E27641" i="14"/>
  <c r="E27642" i="14"/>
  <c r="E27643" i="14"/>
  <c r="E27644" i="14"/>
  <c r="E27645" i="14"/>
  <c r="E27646" i="14"/>
  <c r="E27647" i="14"/>
  <c r="E27648" i="14"/>
  <c r="E27649" i="14"/>
  <c r="E27650" i="14"/>
  <c r="E27651" i="14"/>
  <c r="E27652" i="14"/>
  <c r="E27653" i="14"/>
  <c r="E27654" i="14"/>
  <c r="E27655" i="14"/>
  <c r="E27656" i="14"/>
  <c r="E27657" i="14"/>
  <c r="E27658" i="14"/>
  <c r="E27659" i="14"/>
  <c r="E27660" i="14"/>
  <c r="E27661" i="14"/>
  <c r="E27662" i="14"/>
  <c r="E27663" i="14"/>
  <c r="E27664" i="14"/>
  <c r="E27665" i="14"/>
  <c r="E27666" i="14"/>
  <c r="E27667" i="14"/>
  <c r="E27668" i="14"/>
  <c r="E27669" i="14"/>
  <c r="E27670" i="14"/>
  <c r="E27671" i="14"/>
  <c r="E27672" i="14"/>
  <c r="E27673" i="14"/>
  <c r="E27674" i="14"/>
  <c r="E27675" i="14"/>
  <c r="E27676" i="14"/>
  <c r="E27677" i="14"/>
  <c r="E27678" i="14"/>
  <c r="E27679" i="14"/>
  <c r="E27680" i="14"/>
  <c r="E27681" i="14"/>
  <c r="E27682" i="14"/>
  <c r="E27683" i="14"/>
  <c r="E27684" i="14"/>
  <c r="E27685" i="14"/>
  <c r="E27686" i="14"/>
  <c r="E27687" i="14"/>
  <c r="E27688" i="14"/>
  <c r="E27689" i="14"/>
  <c r="E27690" i="14"/>
  <c r="E27691" i="14"/>
  <c r="E27692" i="14"/>
  <c r="E27693" i="14"/>
  <c r="E27694" i="14"/>
  <c r="E27695" i="14"/>
  <c r="E27696" i="14"/>
  <c r="E27697" i="14"/>
  <c r="E27698" i="14"/>
  <c r="E27699" i="14"/>
  <c r="E27700" i="14"/>
  <c r="E27701" i="14"/>
  <c r="E27702" i="14"/>
  <c r="E27703" i="14"/>
  <c r="E27704" i="14"/>
  <c r="E27705" i="14"/>
  <c r="E27706" i="14"/>
  <c r="E27707" i="14"/>
  <c r="E27708" i="14"/>
  <c r="E27709" i="14"/>
  <c r="E27710" i="14"/>
  <c r="E27711" i="14"/>
  <c r="E27712" i="14"/>
  <c r="E27713" i="14"/>
  <c r="E27714" i="14"/>
  <c r="E27715" i="14"/>
  <c r="E27716" i="14"/>
  <c r="E27717" i="14"/>
  <c r="E27718" i="14"/>
  <c r="E27719" i="14"/>
  <c r="E27720" i="14"/>
  <c r="E27721" i="14"/>
  <c r="E27722" i="14"/>
  <c r="E27723" i="14"/>
  <c r="E27724" i="14"/>
  <c r="E27725" i="14"/>
  <c r="E27726" i="14"/>
  <c r="E27727" i="14"/>
  <c r="E27728" i="14"/>
  <c r="E27729" i="14"/>
  <c r="E27730" i="14"/>
  <c r="E27731" i="14"/>
  <c r="E27732" i="14"/>
  <c r="E27733" i="14"/>
  <c r="E27734" i="14"/>
  <c r="E27735" i="14"/>
  <c r="E27736" i="14"/>
  <c r="E27737" i="14"/>
  <c r="E27738" i="14"/>
  <c r="E27739" i="14"/>
  <c r="E27740" i="14"/>
  <c r="E27741" i="14"/>
  <c r="E27742" i="14"/>
  <c r="E27743" i="14"/>
  <c r="E27744" i="14"/>
  <c r="E27745" i="14"/>
  <c r="E27746" i="14"/>
  <c r="E27747" i="14"/>
  <c r="E27748" i="14"/>
  <c r="E27749" i="14"/>
  <c r="E27750" i="14"/>
  <c r="E27751" i="14"/>
  <c r="E27752" i="14"/>
  <c r="E27753" i="14"/>
  <c r="E27754" i="14"/>
  <c r="E27755" i="14"/>
  <c r="E27756" i="14"/>
  <c r="E27757" i="14"/>
  <c r="E27758" i="14"/>
  <c r="E27759" i="14"/>
  <c r="E27760" i="14"/>
  <c r="E27761" i="14"/>
  <c r="E27762" i="14"/>
  <c r="E27763" i="14"/>
  <c r="E27764" i="14"/>
  <c r="E27765" i="14"/>
  <c r="E27766" i="14"/>
  <c r="E27767" i="14"/>
  <c r="E27768" i="14"/>
  <c r="E27769" i="14"/>
  <c r="E27770" i="14"/>
  <c r="E27771" i="14"/>
  <c r="E27772" i="14"/>
  <c r="E27773" i="14"/>
  <c r="E27774" i="14"/>
  <c r="E27775" i="14"/>
  <c r="E27776" i="14"/>
  <c r="E27777" i="14"/>
  <c r="E27778" i="14"/>
  <c r="E27779" i="14"/>
  <c r="E27780" i="14"/>
  <c r="E27781" i="14"/>
  <c r="E27782" i="14"/>
  <c r="E27783" i="14"/>
  <c r="E27784" i="14"/>
  <c r="E27785" i="14"/>
  <c r="E27786" i="14"/>
  <c r="E27787" i="14"/>
  <c r="E27788" i="14"/>
  <c r="E27789" i="14"/>
  <c r="E27790" i="14"/>
  <c r="E27791" i="14"/>
  <c r="E27792" i="14"/>
  <c r="E27793" i="14"/>
  <c r="E27794" i="14"/>
  <c r="E27795" i="14"/>
  <c r="E27796" i="14"/>
  <c r="E27797" i="14"/>
  <c r="E27798" i="14"/>
  <c r="E27799" i="14"/>
  <c r="E27800" i="14"/>
  <c r="E27801" i="14"/>
  <c r="E27802" i="14"/>
  <c r="E27803" i="14"/>
  <c r="E27804" i="14"/>
  <c r="E27805" i="14"/>
  <c r="E27806" i="14"/>
  <c r="E27807" i="14"/>
  <c r="E27808" i="14"/>
  <c r="E27809" i="14"/>
  <c r="E27810" i="14"/>
  <c r="E27811" i="14"/>
  <c r="E27812" i="14"/>
  <c r="E27813" i="14"/>
  <c r="E27814" i="14"/>
  <c r="E27815" i="14"/>
  <c r="E27816" i="14"/>
  <c r="E27817" i="14"/>
  <c r="E27818" i="14"/>
  <c r="E27819" i="14"/>
  <c r="E27820" i="14"/>
  <c r="E27821" i="14"/>
  <c r="E27822" i="14"/>
  <c r="E27823" i="14"/>
  <c r="E27824" i="14"/>
  <c r="E27825" i="14"/>
  <c r="E27826" i="14"/>
  <c r="E27827" i="14"/>
  <c r="E27828" i="14"/>
  <c r="E27829" i="14"/>
  <c r="E27830" i="14"/>
  <c r="E27831" i="14"/>
  <c r="E27832" i="14"/>
  <c r="E27833" i="14"/>
  <c r="E27834" i="14"/>
  <c r="E27835" i="14"/>
  <c r="E27836" i="14"/>
  <c r="E27837" i="14"/>
  <c r="E27838" i="14"/>
  <c r="E27839" i="14"/>
  <c r="E27840" i="14"/>
  <c r="E27841" i="14"/>
  <c r="E27842" i="14"/>
  <c r="E27843" i="14"/>
  <c r="E27844" i="14"/>
  <c r="E27845" i="14"/>
  <c r="E27846" i="14"/>
  <c r="E27847" i="14"/>
  <c r="E27848" i="14"/>
  <c r="E27849" i="14"/>
  <c r="E27850" i="14"/>
  <c r="E27851" i="14"/>
  <c r="E27852" i="14"/>
  <c r="E27853" i="14"/>
  <c r="E27854" i="14"/>
  <c r="E27855" i="14"/>
  <c r="E27856" i="14"/>
  <c r="E27857" i="14"/>
  <c r="E27858" i="14"/>
  <c r="E27859" i="14"/>
  <c r="E27860" i="14"/>
  <c r="E27861" i="14"/>
  <c r="E27862" i="14"/>
  <c r="E27863" i="14"/>
  <c r="E27864" i="14"/>
  <c r="E27865" i="14"/>
  <c r="E27866" i="14"/>
  <c r="E27867" i="14"/>
  <c r="E27868" i="14"/>
  <c r="E27869" i="14"/>
  <c r="E27870" i="14"/>
  <c r="E27871" i="14"/>
  <c r="E27872" i="14"/>
  <c r="E27873" i="14"/>
  <c r="E27874" i="14"/>
  <c r="E27875" i="14"/>
  <c r="E27876" i="14"/>
  <c r="E27877" i="14"/>
  <c r="E27878" i="14"/>
  <c r="E27879" i="14"/>
  <c r="E27880" i="14"/>
  <c r="E27881" i="14"/>
  <c r="E27882" i="14"/>
  <c r="E27883" i="14"/>
  <c r="E27884" i="14"/>
  <c r="E27885" i="14"/>
  <c r="E27886" i="14"/>
  <c r="E27887" i="14"/>
  <c r="E27888" i="14"/>
  <c r="E27889" i="14"/>
  <c r="E27890" i="14"/>
  <c r="E27891" i="14"/>
  <c r="E27892" i="14"/>
  <c r="E27893" i="14"/>
  <c r="E27894" i="14"/>
  <c r="E27895" i="14"/>
  <c r="E27896" i="14"/>
  <c r="E27897" i="14"/>
  <c r="E27898" i="14"/>
  <c r="E27899" i="14"/>
  <c r="E27900" i="14"/>
  <c r="E27901" i="14"/>
  <c r="E27902" i="14"/>
  <c r="E27903" i="14"/>
  <c r="E27904" i="14"/>
  <c r="E27905" i="14"/>
  <c r="E27906" i="14"/>
  <c r="E27907" i="14"/>
  <c r="E27908" i="14"/>
  <c r="E27909" i="14"/>
  <c r="E27910" i="14"/>
  <c r="E27911" i="14"/>
  <c r="E27912" i="14"/>
  <c r="E27913" i="14"/>
  <c r="E27914" i="14"/>
  <c r="E27915" i="14"/>
  <c r="E27916" i="14"/>
  <c r="E27917" i="14"/>
  <c r="E27918" i="14"/>
  <c r="E27919" i="14"/>
  <c r="E27920" i="14"/>
  <c r="E27921" i="14"/>
  <c r="E27922" i="14"/>
  <c r="E27923" i="14"/>
  <c r="E27924" i="14"/>
  <c r="E27925" i="14"/>
  <c r="E27926" i="14"/>
  <c r="E27927" i="14"/>
  <c r="E27928" i="14"/>
  <c r="E27929" i="14"/>
  <c r="E27930" i="14"/>
  <c r="E27931" i="14"/>
  <c r="E27932" i="14"/>
  <c r="E27933" i="14"/>
  <c r="E27934" i="14"/>
  <c r="E27935" i="14"/>
  <c r="E27936" i="14"/>
  <c r="E27937" i="14"/>
  <c r="E27938" i="14"/>
  <c r="E27939" i="14"/>
  <c r="E27940" i="14"/>
  <c r="E27941" i="14"/>
  <c r="E27942" i="14"/>
  <c r="E27943" i="14"/>
  <c r="E27944" i="14"/>
  <c r="E27945" i="14"/>
  <c r="E27946" i="14"/>
  <c r="E27947" i="14"/>
  <c r="E27948" i="14"/>
  <c r="E27949" i="14"/>
  <c r="E27950" i="14"/>
  <c r="E27951" i="14"/>
  <c r="E27952" i="14"/>
  <c r="E27953" i="14"/>
  <c r="E27954" i="14"/>
  <c r="E27955" i="14"/>
  <c r="E27956" i="14"/>
  <c r="E27957" i="14"/>
  <c r="E27958" i="14"/>
  <c r="E27959" i="14"/>
  <c r="E27960" i="14"/>
  <c r="E27961" i="14"/>
  <c r="E27962" i="14"/>
  <c r="E27963" i="14"/>
  <c r="E27964" i="14"/>
  <c r="E27965" i="14"/>
  <c r="E27966" i="14"/>
  <c r="E27967" i="14"/>
  <c r="E27968" i="14"/>
  <c r="E27969" i="14"/>
  <c r="E27970" i="14"/>
  <c r="E27971" i="14"/>
  <c r="E27972" i="14"/>
  <c r="E27973" i="14"/>
  <c r="E27974" i="14"/>
  <c r="E27975" i="14"/>
  <c r="E27976" i="14"/>
  <c r="E27977" i="14"/>
  <c r="E27978" i="14"/>
  <c r="E27979" i="14"/>
  <c r="E27980" i="14"/>
  <c r="E27981" i="14"/>
  <c r="E27982" i="14"/>
  <c r="E27983" i="14"/>
  <c r="E27984" i="14"/>
  <c r="E27985" i="14"/>
  <c r="E27986" i="14"/>
  <c r="E27987" i="14"/>
  <c r="E27988" i="14"/>
  <c r="E27989" i="14"/>
  <c r="E27990" i="14"/>
  <c r="E27991" i="14"/>
  <c r="E27992" i="14"/>
  <c r="E27993" i="14"/>
  <c r="E27994" i="14"/>
  <c r="E27995" i="14"/>
  <c r="E27996" i="14"/>
  <c r="E27997" i="14"/>
  <c r="E27998" i="14"/>
  <c r="E27999" i="14"/>
  <c r="E28000" i="14"/>
  <c r="E28001" i="14"/>
  <c r="E28002" i="14"/>
  <c r="E28003" i="14"/>
  <c r="E28004" i="14"/>
  <c r="E28005" i="14"/>
  <c r="E28006" i="14"/>
  <c r="E28007" i="14"/>
  <c r="E28008" i="14"/>
  <c r="E28009" i="14"/>
  <c r="E28010" i="14"/>
  <c r="E28011" i="14"/>
  <c r="E28012" i="14"/>
  <c r="E28013" i="14"/>
  <c r="E28014" i="14"/>
  <c r="E28015" i="14"/>
  <c r="E28016" i="14"/>
  <c r="E28017" i="14"/>
  <c r="E28018" i="14"/>
  <c r="E28019" i="14"/>
  <c r="E28020" i="14"/>
  <c r="E28021" i="14"/>
  <c r="E28022" i="14"/>
  <c r="E28023" i="14"/>
  <c r="E28024" i="14"/>
  <c r="E28025" i="14"/>
  <c r="E28026" i="14"/>
  <c r="E28027" i="14"/>
  <c r="E28028" i="14"/>
  <c r="E28029" i="14"/>
  <c r="E28030" i="14"/>
  <c r="E28031" i="14"/>
  <c r="E28032" i="14"/>
  <c r="E28033" i="14"/>
  <c r="E28034" i="14"/>
  <c r="E28035" i="14"/>
  <c r="E28036" i="14"/>
  <c r="E28037" i="14"/>
  <c r="E28038" i="14"/>
  <c r="E28039" i="14"/>
  <c r="E28040" i="14"/>
  <c r="E28041" i="14"/>
  <c r="E28042" i="14"/>
  <c r="E28043" i="14"/>
  <c r="E28044" i="14"/>
  <c r="E28045" i="14"/>
  <c r="E28046" i="14"/>
  <c r="E28047" i="14"/>
  <c r="E28048" i="14"/>
  <c r="E28049" i="14"/>
  <c r="E28050" i="14"/>
  <c r="E28051" i="14"/>
  <c r="E28052" i="14"/>
  <c r="E28053" i="14"/>
  <c r="E28054" i="14"/>
  <c r="E28055" i="14"/>
  <c r="E28056" i="14"/>
  <c r="E28057" i="14"/>
  <c r="E28058" i="14"/>
  <c r="E28059" i="14"/>
  <c r="E28060" i="14"/>
  <c r="E28061" i="14"/>
  <c r="E28062" i="14"/>
  <c r="E28063" i="14"/>
  <c r="E28064" i="14"/>
  <c r="E28065" i="14"/>
  <c r="E28066" i="14"/>
  <c r="E28067" i="14"/>
  <c r="E28068" i="14"/>
  <c r="E28069" i="14"/>
  <c r="E28070" i="14"/>
  <c r="E28071" i="14"/>
  <c r="E28072" i="14"/>
  <c r="E28073" i="14"/>
  <c r="E28074" i="14"/>
  <c r="E28075" i="14"/>
  <c r="E28076" i="14"/>
  <c r="E28077" i="14"/>
  <c r="E28078" i="14"/>
  <c r="E28079" i="14"/>
  <c r="E28080" i="14"/>
  <c r="E28081" i="14"/>
  <c r="E28082" i="14"/>
  <c r="E28083" i="14"/>
  <c r="E28084" i="14"/>
  <c r="E28085" i="14"/>
  <c r="E28086" i="14"/>
  <c r="E28087" i="14"/>
  <c r="E28088" i="14"/>
  <c r="E28089" i="14"/>
  <c r="E28090" i="14"/>
  <c r="E28091" i="14"/>
  <c r="E28092" i="14"/>
  <c r="E28093" i="14"/>
  <c r="E28094" i="14"/>
  <c r="E28095" i="14"/>
  <c r="E28096" i="14"/>
  <c r="E28097" i="14"/>
  <c r="E28098" i="14"/>
  <c r="E28099" i="14"/>
  <c r="E28100" i="14"/>
  <c r="E28101" i="14"/>
  <c r="E28102" i="14"/>
  <c r="E28103" i="14"/>
  <c r="E28104" i="14"/>
  <c r="E28105" i="14"/>
  <c r="E28106" i="14"/>
  <c r="E28107" i="14"/>
  <c r="E28108" i="14"/>
  <c r="E28109" i="14"/>
  <c r="E28110" i="14"/>
  <c r="E28111" i="14"/>
  <c r="E28112" i="14"/>
  <c r="E28113" i="14"/>
  <c r="E28114" i="14"/>
  <c r="E28115" i="14"/>
  <c r="E28116" i="14"/>
  <c r="E28117" i="14"/>
  <c r="E28118" i="14"/>
  <c r="E28119" i="14"/>
  <c r="E28120" i="14"/>
  <c r="E28121" i="14"/>
  <c r="E28122" i="14"/>
  <c r="E28123" i="14"/>
  <c r="E28124" i="14"/>
  <c r="E28125" i="14"/>
  <c r="E28126" i="14"/>
  <c r="E28127" i="14"/>
  <c r="E28128" i="14"/>
  <c r="E28129" i="14"/>
  <c r="E28130" i="14"/>
  <c r="E28131" i="14"/>
  <c r="E28132" i="14"/>
  <c r="E28133" i="14"/>
  <c r="E28134" i="14"/>
  <c r="E28135" i="14"/>
  <c r="E28136" i="14"/>
  <c r="E28137" i="14"/>
  <c r="E28138" i="14"/>
  <c r="E28139" i="14"/>
  <c r="E28140" i="14"/>
  <c r="E28141" i="14"/>
  <c r="E28142" i="14"/>
  <c r="E28143" i="14"/>
  <c r="E28144" i="14"/>
  <c r="E28145" i="14"/>
  <c r="E28146" i="14"/>
  <c r="E28147" i="14"/>
  <c r="E28148" i="14"/>
  <c r="E28149" i="14"/>
  <c r="E28150" i="14"/>
  <c r="E28151" i="14"/>
  <c r="E28152" i="14"/>
  <c r="E28153" i="14"/>
  <c r="E28154" i="14"/>
  <c r="E28155" i="14"/>
  <c r="E28156" i="14"/>
  <c r="E28157" i="14"/>
  <c r="E28158" i="14"/>
  <c r="E28159" i="14"/>
  <c r="E28160" i="14"/>
  <c r="E28161" i="14"/>
  <c r="E28162" i="14"/>
  <c r="E28163" i="14"/>
  <c r="E28164" i="14"/>
  <c r="E28165" i="14"/>
  <c r="E28166" i="14"/>
  <c r="E28167" i="14"/>
  <c r="E28168" i="14"/>
  <c r="E28169" i="14"/>
  <c r="E28170" i="14"/>
  <c r="E28171" i="14"/>
  <c r="E28172" i="14"/>
  <c r="E28173" i="14"/>
  <c r="E28174" i="14"/>
  <c r="E28175" i="14"/>
  <c r="E28176" i="14"/>
  <c r="E28177" i="14"/>
  <c r="E28178" i="14"/>
  <c r="E28179" i="14"/>
  <c r="E28180" i="14"/>
  <c r="E28181" i="14"/>
  <c r="E28182" i="14"/>
  <c r="E28183" i="14"/>
  <c r="E28184" i="14"/>
  <c r="E28185" i="14"/>
  <c r="E28186" i="14"/>
  <c r="E28187" i="14"/>
  <c r="E28188" i="14"/>
  <c r="E28189" i="14"/>
  <c r="E28190" i="14"/>
  <c r="E28191" i="14"/>
  <c r="E28192" i="14"/>
  <c r="E28193" i="14"/>
  <c r="E28194" i="14"/>
  <c r="E28195" i="14"/>
  <c r="E28196" i="14"/>
  <c r="E28197" i="14"/>
  <c r="E28198" i="14"/>
  <c r="E28199" i="14"/>
  <c r="E28200" i="14"/>
  <c r="E28201" i="14"/>
  <c r="E28202" i="14"/>
  <c r="E28203" i="14"/>
  <c r="E28204" i="14"/>
  <c r="E28205" i="14"/>
  <c r="E28206" i="14"/>
  <c r="E28207" i="14"/>
  <c r="E28208" i="14"/>
  <c r="E28209" i="14"/>
  <c r="E28210" i="14"/>
  <c r="E28211" i="14"/>
  <c r="E28212" i="14"/>
  <c r="E28213" i="14"/>
  <c r="E28214" i="14"/>
  <c r="E28215" i="14"/>
  <c r="E28216" i="14"/>
  <c r="E28217" i="14"/>
  <c r="E28218" i="14"/>
  <c r="E28219" i="14"/>
  <c r="E28220" i="14"/>
  <c r="E28221" i="14"/>
  <c r="E28222" i="14"/>
  <c r="E28223" i="14"/>
  <c r="E28224" i="14"/>
  <c r="E28225" i="14"/>
  <c r="E28226" i="14"/>
  <c r="E28227" i="14"/>
  <c r="E28228" i="14"/>
  <c r="E28229" i="14"/>
  <c r="E28230" i="14"/>
  <c r="E28231" i="14"/>
  <c r="E28232" i="14"/>
  <c r="E28233" i="14"/>
  <c r="E28234" i="14"/>
  <c r="E28235" i="14"/>
  <c r="E28236" i="14"/>
  <c r="E28237" i="14"/>
  <c r="E28238" i="14"/>
  <c r="E28239" i="14"/>
  <c r="E28240" i="14"/>
  <c r="E28241" i="14"/>
  <c r="E28242" i="14"/>
  <c r="E28243" i="14"/>
  <c r="E28244" i="14"/>
  <c r="E28245" i="14"/>
  <c r="E28246" i="14"/>
  <c r="E28247" i="14"/>
  <c r="E28248" i="14"/>
  <c r="E28249" i="14"/>
  <c r="E28250" i="14"/>
  <c r="E28251" i="14"/>
  <c r="E28252" i="14"/>
  <c r="E28253" i="14"/>
  <c r="E28254" i="14"/>
  <c r="E28255" i="14"/>
  <c r="E28256" i="14"/>
  <c r="E28257" i="14"/>
  <c r="E28258" i="14"/>
  <c r="E28259" i="14"/>
  <c r="E28260" i="14"/>
  <c r="E28261" i="14"/>
  <c r="E28262" i="14"/>
  <c r="E28263" i="14"/>
  <c r="E28264" i="14"/>
  <c r="E28265" i="14"/>
  <c r="E28266" i="14"/>
  <c r="E28267" i="14"/>
  <c r="E28268" i="14"/>
  <c r="E28269" i="14"/>
  <c r="E28270" i="14"/>
  <c r="E28271" i="14"/>
  <c r="E28272" i="14"/>
  <c r="E28273" i="14"/>
  <c r="E28274" i="14"/>
  <c r="E28275" i="14"/>
  <c r="E28276" i="14"/>
  <c r="E28277" i="14"/>
  <c r="E28278" i="14"/>
  <c r="E28279" i="14"/>
  <c r="E28280" i="14"/>
  <c r="E28281" i="14"/>
  <c r="E28282" i="14"/>
  <c r="E28283" i="14"/>
  <c r="E28284" i="14"/>
  <c r="E28285" i="14"/>
  <c r="E28286" i="14"/>
  <c r="E28287" i="14"/>
  <c r="E28288" i="14"/>
  <c r="E28289" i="14"/>
  <c r="E28290" i="14"/>
  <c r="E28291" i="14"/>
  <c r="E28292" i="14"/>
  <c r="E28293" i="14"/>
  <c r="E28294" i="14"/>
  <c r="E28295" i="14"/>
  <c r="E28296" i="14"/>
  <c r="E28297" i="14"/>
  <c r="E28298" i="14"/>
  <c r="E28299" i="14"/>
  <c r="E28300" i="14"/>
  <c r="E28301" i="14"/>
  <c r="E28302" i="14"/>
  <c r="E28303" i="14"/>
  <c r="E28304" i="14"/>
  <c r="E28305" i="14"/>
  <c r="E28306" i="14"/>
  <c r="E28307" i="14"/>
  <c r="E28308" i="14"/>
  <c r="E28309" i="14"/>
  <c r="E28310" i="14"/>
  <c r="E28311" i="14"/>
  <c r="E28312" i="14"/>
  <c r="E28313" i="14"/>
  <c r="E28314" i="14"/>
  <c r="E28315" i="14"/>
  <c r="E28316" i="14"/>
  <c r="E28317" i="14"/>
  <c r="E28318" i="14"/>
  <c r="E28319" i="14"/>
  <c r="E28320" i="14"/>
  <c r="E28321" i="14"/>
  <c r="E28322" i="14"/>
  <c r="E28323" i="14"/>
  <c r="E28324" i="14"/>
  <c r="E28325" i="14"/>
  <c r="E28326" i="14"/>
  <c r="E28327" i="14"/>
  <c r="E28328" i="14"/>
  <c r="E28329" i="14"/>
  <c r="E28330" i="14"/>
  <c r="E28331" i="14"/>
  <c r="E28332" i="14"/>
  <c r="E28333" i="14"/>
  <c r="E28334" i="14"/>
  <c r="E28335" i="14"/>
  <c r="E28336" i="14"/>
  <c r="E28337" i="14"/>
  <c r="E28338" i="14"/>
  <c r="E28339" i="14"/>
  <c r="E28340" i="14"/>
  <c r="E28341" i="14"/>
  <c r="E28342" i="14"/>
  <c r="E28343" i="14"/>
  <c r="E28344" i="14"/>
  <c r="E28345" i="14"/>
  <c r="E28346" i="14"/>
  <c r="E28347" i="14"/>
  <c r="E28348" i="14"/>
  <c r="E28349" i="14"/>
  <c r="E28350" i="14"/>
  <c r="E28351" i="14"/>
  <c r="E28352" i="14"/>
  <c r="E28353" i="14"/>
  <c r="E28354" i="14"/>
  <c r="E28355" i="14"/>
  <c r="E28356" i="14"/>
  <c r="E28357" i="14"/>
  <c r="E28358" i="14"/>
  <c r="E28359" i="14"/>
  <c r="E28360" i="14"/>
  <c r="E28361" i="14"/>
  <c r="E28362" i="14"/>
  <c r="E28363" i="14"/>
  <c r="E28364" i="14"/>
  <c r="E28365" i="14"/>
  <c r="E28366" i="14"/>
  <c r="E28367" i="14"/>
  <c r="E28368" i="14"/>
  <c r="E28369" i="14"/>
  <c r="E28370" i="14"/>
  <c r="E28371" i="14"/>
  <c r="E28372" i="14"/>
  <c r="E28373" i="14"/>
  <c r="E28374" i="14"/>
  <c r="E28375" i="14"/>
  <c r="E28376" i="14"/>
  <c r="E28377" i="14"/>
  <c r="E28378" i="14"/>
  <c r="E28379" i="14"/>
  <c r="E28380" i="14"/>
  <c r="E28381" i="14"/>
  <c r="E28382" i="14"/>
  <c r="E28383" i="14"/>
  <c r="E28384" i="14"/>
  <c r="E28385" i="14"/>
  <c r="E28386" i="14"/>
  <c r="E28387" i="14"/>
  <c r="E28388" i="14"/>
  <c r="E28389" i="14"/>
  <c r="E28390" i="14"/>
  <c r="E28391" i="14"/>
  <c r="E28392" i="14"/>
  <c r="E28393" i="14"/>
  <c r="E28394" i="14"/>
  <c r="E28395" i="14"/>
  <c r="E28396" i="14"/>
  <c r="E28397" i="14"/>
  <c r="E28398" i="14"/>
  <c r="E28399" i="14"/>
  <c r="E28400" i="14"/>
  <c r="E28401" i="14"/>
  <c r="E28402" i="14"/>
  <c r="E28403" i="14"/>
  <c r="E28404" i="14"/>
  <c r="E28405" i="14"/>
  <c r="E28406" i="14"/>
  <c r="E28407" i="14"/>
  <c r="E28408" i="14"/>
  <c r="E28409" i="14"/>
  <c r="E28410" i="14"/>
  <c r="E28411" i="14"/>
  <c r="E28412" i="14"/>
  <c r="E28413" i="14"/>
  <c r="E28414" i="14"/>
  <c r="E28415" i="14"/>
  <c r="E28416" i="14"/>
  <c r="E28417" i="14"/>
  <c r="E28418" i="14"/>
  <c r="E28419" i="14"/>
  <c r="E28420" i="14"/>
  <c r="E28421" i="14"/>
  <c r="E28422" i="14"/>
  <c r="E28423" i="14"/>
  <c r="E28424" i="14"/>
  <c r="E28425" i="14"/>
  <c r="E28426" i="14"/>
  <c r="E28427" i="14"/>
  <c r="E28428" i="14"/>
  <c r="E28429" i="14"/>
  <c r="E28430" i="14"/>
  <c r="E28431" i="14"/>
  <c r="E28432" i="14"/>
  <c r="E28433" i="14"/>
  <c r="E28434" i="14"/>
  <c r="E28435" i="14"/>
  <c r="E28436" i="14"/>
  <c r="E28437" i="14"/>
  <c r="E28438" i="14"/>
  <c r="E28439" i="14"/>
  <c r="E28440" i="14"/>
  <c r="E28441" i="14"/>
  <c r="E28442" i="14"/>
  <c r="E28443" i="14"/>
  <c r="E28444" i="14"/>
  <c r="E28445" i="14"/>
  <c r="E28446" i="14"/>
  <c r="E28447" i="14"/>
  <c r="E28448" i="14"/>
  <c r="E28449" i="14"/>
  <c r="E28450" i="14"/>
  <c r="E28451" i="14"/>
  <c r="E28452" i="14"/>
  <c r="E28453" i="14"/>
  <c r="E28454" i="14"/>
  <c r="E28455" i="14"/>
  <c r="E28456" i="14"/>
  <c r="E28457" i="14"/>
  <c r="E28458" i="14"/>
  <c r="E28459" i="14"/>
  <c r="E28460" i="14"/>
  <c r="E28461" i="14"/>
  <c r="E28462" i="14"/>
  <c r="E28463" i="14"/>
  <c r="E28464" i="14"/>
  <c r="E28465" i="14"/>
  <c r="E28466" i="14"/>
  <c r="E28467" i="14"/>
  <c r="E28468" i="14"/>
  <c r="E28469" i="14"/>
  <c r="E28470" i="14"/>
  <c r="E28471" i="14"/>
  <c r="E28472" i="14"/>
  <c r="E28473" i="14"/>
  <c r="E28474" i="14"/>
  <c r="E28475" i="14"/>
  <c r="E28476" i="14"/>
  <c r="E28477" i="14"/>
  <c r="E28478" i="14"/>
  <c r="E28479" i="14"/>
  <c r="E28480" i="14"/>
  <c r="E28481" i="14"/>
  <c r="E28482" i="14"/>
  <c r="E28483" i="14"/>
  <c r="E28484" i="14"/>
  <c r="E28485" i="14"/>
  <c r="E28486" i="14"/>
  <c r="E28487" i="14"/>
  <c r="E28488" i="14"/>
  <c r="E28489" i="14"/>
  <c r="E28490" i="14"/>
  <c r="E28491" i="14"/>
  <c r="E28492" i="14"/>
  <c r="E28493" i="14"/>
  <c r="E28494" i="14"/>
  <c r="E28495" i="14"/>
  <c r="E28496" i="14"/>
  <c r="E28497" i="14"/>
  <c r="E28498" i="14"/>
  <c r="E28499" i="14"/>
  <c r="E28500" i="14"/>
  <c r="E28501" i="14"/>
  <c r="E28502" i="14"/>
  <c r="E28503" i="14"/>
  <c r="E28504" i="14"/>
  <c r="E28505" i="14"/>
  <c r="E28506" i="14"/>
  <c r="E28507" i="14"/>
  <c r="E28508" i="14"/>
  <c r="E28509" i="14"/>
  <c r="E28510" i="14"/>
  <c r="E28511" i="14"/>
  <c r="E28512" i="14"/>
  <c r="E28513" i="14"/>
  <c r="E28514" i="14"/>
  <c r="E28515" i="14"/>
  <c r="E28516" i="14"/>
  <c r="E28517" i="14"/>
  <c r="E28518" i="14"/>
  <c r="E28519" i="14"/>
  <c r="E28520" i="14"/>
  <c r="E28521" i="14"/>
  <c r="E28522" i="14"/>
  <c r="E28523" i="14"/>
  <c r="E28524" i="14"/>
  <c r="E28525" i="14"/>
  <c r="E28526" i="14"/>
  <c r="E28527" i="14"/>
  <c r="E28528" i="14"/>
  <c r="E28529" i="14"/>
  <c r="E28530" i="14"/>
  <c r="E28531" i="14"/>
  <c r="E28532" i="14"/>
  <c r="E28533" i="14"/>
  <c r="E28534" i="14"/>
  <c r="E28535" i="14"/>
  <c r="E28536" i="14"/>
  <c r="E28537" i="14"/>
  <c r="E28538" i="14"/>
  <c r="E28539" i="14"/>
  <c r="E28540" i="14"/>
  <c r="E28541" i="14"/>
  <c r="E28542" i="14"/>
  <c r="E28543" i="14"/>
  <c r="E28544" i="14"/>
  <c r="E28545" i="14"/>
  <c r="E28546" i="14"/>
  <c r="E28547" i="14"/>
  <c r="E28548" i="14"/>
  <c r="E28549" i="14"/>
  <c r="E28550" i="14"/>
  <c r="E28551" i="14"/>
  <c r="E28552" i="14"/>
  <c r="E28553" i="14"/>
  <c r="E28554" i="14"/>
  <c r="E28555" i="14"/>
  <c r="E28556" i="14"/>
  <c r="E28557" i="14"/>
  <c r="E28558" i="14"/>
  <c r="E28559" i="14"/>
  <c r="E28560" i="14"/>
  <c r="E28561" i="14"/>
  <c r="E28562" i="14"/>
  <c r="E28563" i="14"/>
  <c r="E28564" i="14"/>
  <c r="E28565" i="14"/>
  <c r="E28566" i="14"/>
  <c r="E28567" i="14"/>
  <c r="E28568" i="14"/>
  <c r="E28569" i="14"/>
  <c r="E28570" i="14"/>
  <c r="E28571" i="14"/>
  <c r="E28572" i="14"/>
  <c r="E28573" i="14"/>
  <c r="E28574" i="14"/>
  <c r="E28575" i="14"/>
  <c r="E28576" i="14"/>
  <c r="E28577" i="14"/>
  <c r="E28578" i="14"/>
  <c r="E28579" i="14"/>
  <c r="E28580" i="14"/>
  <c r="E28581" i="14"/>
  <c r="E28582" i="14"/>
  <c r="E28583" i="14"/>
  <c r="E28584" i="14"/>
  <c r="E28585" i="14"/>
  <c r="E28586" i="14"/>
  <c r="E28587" i="14"/>
  <c r="E28588" i="14"/>
  <c r="E28589" i="14"/>
  <c r="E28590" i="14"/>
  <c r="E28591" i="14"/>
  <c r="E28592" i="14"/>
  <c r="E28593" i="14"/>
  <c r="E28594" i="14"/>
  <c r="E28595" i="14"/>
  <c r="E28596" i="14"/>
  <c r="E28597" i="14"/>
  <c r="E28598" i="14"/>
  <c r="E28599" i="14"/>
  <c r="E28600" i="14"/>
  <c r="E28601" i="14"/>
  <c r="E28602" i="14"/>
  <c r="E28603" i="14"/>
  <c r="E28604" i="14"/>
  <c r="E28605" i="14"/>
  <c r="E28606" i="14"/>
  <c r="E28607" i="14"/>
  <c r="E28608" i="14"/>
  <c r="E28609" i="14"/>
  <c r="E28610" i="14"/>
  <c r="E28611" i="14"/>
  <c r="E28612" i="14"/>
  <c r="E28613" i="14"/>
  <c r="E28614" i="14"/>
  <c r="E28615" i="14"/>
  <c r="E28616" i="14"/>
  <c r="E28617" i="14"/>
  <c r="E28618" i="14"/>
  <c r="E28619" i="14"/>
  <c r="E28620" i="14"/>
  <c r="E28621" i="14"/>
  <c r="E28622" i="14"/>
  <c r="E28623" i="14"/>
  <c r="E28624" i="14"/>
  <c r="E28625" i="14"/>
  <c r="E28626" i="14"/>
  <c r="E28627" i="14"/>
  <c r="E28628" i="14"/>
  <c r="E28629" i="14"/>
  <c r="E28630" i="14"/>
  <c r="E28631" i="14"/>
  <c r="E28632" i="14"/>
  <c r="E28633" i="14"/>
  <c r="E28634" i="14"/>
  <c r="E28635" i="14"/>
  <c r="E28636" i="14"/>
  <c r="E28637" i="14"/>
  <c r="E28638" i="14"/>
  <c r="E28639" i="14"/>
  <c r="E28640" i="14"/>
  <c r="E28641" i="14"/>
  <c r="E28642" i="14"/>
  <c r="E28643" i="14"/>
  <c r="E28644" i="14"/>
  <c r="E28645" i="14"/>
  <c r="E28646" i="14"/>
  <c r="E28647" i="14"/>
  <c r="E28648" i="14"/>
  <c r="E28649" i="14"/>
  <c r="E28650" i="14"/>
  <c r="E28651" i="14"/>
  <c r="E28652" i="14"/>
  <c r="E28653" i="14"/>
  <c r="E28654" i="14"/>
  <c r="E28655" i="14"/>
  <c r="E28656" i="14"/>
  <c r="E28657" i="14"/>
  <c r="E28658" i="14"/>
  <c r="E28659" i="14"/>
  <c r="E28660" i="14"/>
  <c r="E28661" i="14"/>
  <c r="E28662" i="14"/>
  <c r="E28663" i="14"/>
  <c r="E28664" i="14"/>
  <c r="E28665" i="14"/>
  <c r="E28666" i="14"/>
  <c r="E28667" i="14"/>
  <c r="E28668" i="14"/>
  <c r="E28669" i="14"/>
  <c r="E28670" i="14"/>
  <c r="E28671" i="14"/>
  <c r="E28672" i="14"/>
  <c r="E28673" i="14"/>
  <c r="E28674" i="14"/>
  <c r="E28675" i="14"/>
  <c r="E28676" i="14"/>
  <c r="E28677" i="14"/>
  <c r="E28678" i="14"/>
  <c r="E28679" i="14"/>
  <c r="E28680" i="14"/>
  <c r="E28681" i="14"/>
  <c r="E28682" i="14"/>
  <c r="E28683" i="14"/>
  <c r="E28684" i="14"/>
  <c r="E28685" i="14"/>
  <c r="E28686" i="14"/>
  <c r="E28687" i="14"/>
  <c r="E28688" i="14"/>
  <c r="E28689" i="14"/>
  <c r="E28690" i="14"/>
  <c r="E28691" i="14"/>
  <c r="E28692" i="14"/>
  <c r="E28693" i="14"/>
  <c r="E28694" i="14"/>
  <c r="E28695" i="14"/>
  <c r="E28696" i="14"/>
  <c r="E28697" i="14"/>
  <c r="E28698" i="14"/>
  <c r="E28699" i="14"/>
  <c r="E28700" i="14"/>
  <c r="E28701" i="14"/>
  <c r="E28702" i="14"/>
  <c r="E28703" i="14"/>
  <c r="E28704" i="14"/>
  <c r="E28705" i="14"/>
  <c r="E28706" i="14"/>
  <c r="E28707" i="14"/>
  <c r="E28708" i="14"/>
  <c r="E28709" i="14"/>
  <c r="E28710" i="14"/>
  <c r="E28711" i="14"/>
  <c r="E28712" i="14"/>
  <c r="E28713" i="14"/>
  <c r="E28714" i="14"/>
  <c r="E28715" i="14"/>
  <c r="E28716" i="14"/>
  <c r="E28717" i="14"/>
  <c r="E28718" i="14"/>
  <c r="E28719" i="14"/>
  <c r="E28720" i="14"/>
  <c r="E28721" i="14"/>
  <c r="E28722" i="14"/>
  <c r="E28723" i="14"/>
  <c r="E28724" i="14"/>
  <c r="E28725" i="14"/>
  <c r="E28726" i="14"/>
  <c r="E28727" i="14"/>
  <c r="E28728" i="14"/>
  <c r="E28729" i="14"/>
  <c r="E28730" i="14"/>
  <c r="E28731" i="14"/>
  <c r="E28732" i="14"/>
  <c r="E28733" i="14"/>
  <c r="E28734" i="14"/>
  <c r="E28735" i="14"/>
  <c r="E28736" i="14"/>
  <c r="E28737" i="14"/>
  <c r="E28738" i="14"/>
  <c r="E28739" i="14"/>
  <c r="E28740" i="14"/>
  <c r="E28741" i="14"/>
  <c r="E28742" i="14"/>
  <c r="E28743" i="14"/>
  <c r="E28744" i="14"/>
  <c r="E28745" i="14"/>
  <c r="E28746" i="14"/>
  <c r="E28747" i="14"/>
  <c r="E28748" i="14"/>
  <c r="E28749" i="14"/>
  <c r="E28750" i="14"/>
  <c r="E28751" i="14"/>
  <c r="E28752" i="14"/>
  <c r="E28753" i="14"/>
  <c r="E28754" i="14"/>
  <c r="E28755" i="14"/>
  <c r="E28756" i="14"/>
  <c r="E28757" i="14"/>
  <c r="E28758" i="14"/>
  <c r="E28759" i="14"/>
  <c r="E28760" i="14"/>
  <c r="E28761" i="14"/>
  <c r="E28762" i="14"/>
  <c r="E28763" i="14"/>
  <c r="E28764" i="14"/>
  <c r="E28765" i="14"/>
  <c r="E28766" i="14"/>
  <c r="E28767" i="14"/>
  <c r="E28768" i="14"/>
  <c r="E28769" i="14"/>
  <c r="E28770" i="14"/>
  <c r="E28771" i="14"/>
  <c r="E28772" i="14"/>
  <c r="E28773" i="14"/>
  <c r="E28774" i="14"/>
  <c r="E28775" i="14"/>
  <c r="E28776" i="14"/>
  <c r="E28777" i="14"/>
  <c r="E28778" i="14"/>
  <c r="E28779" i="14"/>
  <c r="E28780" i="14"/>
  <c r="E28781" i="14"/>
  <c r="E28782" i="14"/>
  <c r="E28783" i="14"/>
  <c r="E28784" i="14"/>
  <c r="E28785" i="14"/>
  <c r="E28786" i="14"/>
  <c r="E28787" i="14"/>
  <c r="E28788" i="14"/>
  <c r="E28789" i="14"/>
  <c r="E28790" i="14"/>
  <c r="E28791" i="14"/>
  <c r="E28792" i="14"/>
  <c r="E28793" i="14"/>
  <c r="E28794" i="14"/>
  <c r="E28795" i="14"/>
  <c r="E28796" i="14"/>
  <c r="E28797" i="14"/>
  <c r="E28798" i="14"/>
  <c r="E28799" i="14"/>
  <c r="E28800" i="14"/>
  <c r="E28801" i="14"/>
  <c r="E28802" i="14"/>
  <c r="E28803" i="14"/>
  <c r="E28804" i="14"/>
  <c r="E28805" i="14"/>
  <c r="E28806" i="14"/>
  <c r="E28807" i="14"/>
  <c r="E28808" i="14"/>
  <c r="E28809" i="14"/>
  <c r="E28810" i="14"/>
  <c r="E28811" i="14"/>
  <c r="E28812" i="14"/>
  <c r="E28813" i="14"/>
  <c r="E28814" i="14"/>
  <c r="E28815" i="14"/>
  <c r="E28816" i="14"/>
  <c r="E28817" i="14"/>
  <c r="E28818" i="14"/>
  <c r="E28819" i="14"/>
  <c r="E28820" i="14"/>
  <c r="E28821" i="14"/>
  <c r="E28822" i="14"/>
  <c r="E28823" i="14"/>
  <c r="E28824" i="14"/>
  <c r="E28825" i="14"/>
  <c r="E28826" i="14"/>
  <c r="E28827" i="14"/>
  <c r="E28828" i="14"/>
  <c r="E28829" i="14"/>
  <c r="E28830" i="14"/>
  <c r="E28831" i="14"/>
  <c r="E28832" i="14"/>
  <c r="E28833" i="14"/>
  <c r="E28834" i="14"/>
  <c r="E28835" i="14"/>
  <c r="E28836" i="14"/>
  <c r="E28837" i="14"/>
  <c r="E28838" i="14"/>
  <c r="E28839" i="14"/>
  <c r="E28840" i="14"/>
  <c r="E28841" i="14"/>
  <c r="E28842" i="14"/>
  <c r="E28843" i="14"/>
  <c r="E28844" i="14"/>
  <c r="E28845" i="14"/>
  <c r="E28846" i="14"/>
  <c r="E28847" i="14"/>
  <c r="E28848" i="14"/>
  <c r="E28849" i="14"/>
  <c r="E28850" i="14"/>
  <c r="E28851" i="14"/>
  <c r="E28852" i="14"/>
  <c r="E28853" i="14"/>
  <c r="E28854" i="14"/>
  <c r="E28855" i="14"/>
  <c r="E28856" i="14"/>
  <c r="E28857" i="14"/>
  <c r="E28858" i="14"/>
  <c r="E28859" i="14"/>
  <c r="E28860" i="14"/>
  <c r="E28861" i="14"/>
  <c r="E28862" i="14"/>
  <c r="E28863" i="14"/>
  <c r="E28864" i="14"/>
  <c r="E28865" i="14"/>
  <c r="E28866" i="14"/>
  <c r="E28867" i="14"/>
  <c r="E28868" i="14"/>
  <c r="E28869" i="14"/>
  <c r="E28870" i="14"/>
  <c r="E28871" i="14"/>
  <c r="E28872" i="14"/>
  <c r="E28873" i="14"/>
  <c r="E28874" i="14"/>
  <c r="E28875" i="14"/>
  <c r="E28876" i="14"/>
  <c r="E28877" i="14"/>
  <c r="E28878" i="14"/>
  <c r="E28879" i="14"/>
  <c r="E28880" i="14"/>
  <c r="E28881" i="14"/>
  <c r="E28882" i="14"/>
  <c r="E28883" i="14"/>
  <c r="E28884" i="14"/>
  <c r="E28885" i="14"/>
  <c r="E28886" i="14"/>
  <c r="E28887" i="14"/>
  <c r="E28888" i="14"/>
  <c r="E28889" i="14"/>
  <c r="E28890" i="14"/>
  <c r="E28891" i="14"/>
  <c r="E28892" i="14"/>
  <c r="E28893" i="14"/>
  <c r="E28894" i="14"/>
  <c r="E28895" i="14"/>
  <c r="E28896" i="14"/>
  <c r="E28897" i="14"/>
  <c r="E28898" i="14"/>
  <c r="E28899" i="14"/>
  <c r="E28900" i="14"/>
  <c r="E28901" i="14"/>
  <c r="E28902" i="14"/>
  <c r="E28903" i="14"/>
  <c r="E28904" i="14"/>
  <c r="E28905" i="14"/>
  <c r="E28906" i="14"/>
  <c r="E28907" i="14"/>
  <c r="E28908" i="14"/>
  <c r="E28909" i="14"/>
  <c r="E28910" i="14"/>
  <c r="E28911" i="14"/>
  <c r="E28912" i="14"/>
  <c r="E28913" i="14"/>
  <c r="E28914" i="14"/>
  <c r="E28915" i="14"/>
  <c r="E28916" i="14"/>
  <c r="E28917" i="14"/>
  <c r="E28918" i="14"/>
  <c r="E28919" i="14"/>
  <c r="E28920" i="14"/>
  <c r="E28921" i="14"/>
  <c r="E28922" i="14"/>
  <c r="E28923" i="14"/>
  <c r="E28924" i="14"/>
  <c r="E28925" i="14"/>
  <c r="E28926" i="14"/>
  <c r="E28927" i="14"/>
  <c r="E28928" i="14"/>
  <c r="E28929" i="14"/>
  <c r="E28930" i="14"/>
  <c r="E28931" i="14"/>
  <c r="E28932" i="14"/>
  <c r="E28933" i="14"/>
  <c r="E28934" i="14"/>
  <c r="E28935" i="14"/>
  <c r="E28936" i="14"/>
  <c r="E28937" i="14"/>
  <c r="E28938" i="14"/>
  <c r="E28939" i="14"/>
  <c r="E28940" i="14"/>
  <c r="E28941" i="14"/>
  <c r="E28942" i="14"/>
  <c r="E28943" i="14"/>
  <c r="E28944" i="14"/>
  <c r="E28945" i="14"/>
  <c r="E28946" i="14"/>
  <c r="E28947" i="14"/>
  <c r="E28948" i="14"/>
  <c r="E28949" i="14"/>
  <c r="E28950" i="14"/>
  <c r="E28951" i="14"/>
  <c r="E28952" i="14"/>
  <c r="E28953" i="14"/>
  <c r="E28954" i="14"/>
  <c r="E28955" i="14"/>
  <c r="E28956" i="14"/>
  <c r="E28957" i="14"/>
  <c r="E28958" i="14"/>
  <c r="E28959" i="14"/>
  <c r="E28960" i="14"/>
  <c r="E28961" i="14"/>
  <c r="E28962" i="14"/>
  <c r="E28963" i="14"/>
  <c r="E28964" i="14"/>
  <c r="E28965" i="14"/>
  <c r="E28966" i="14"/>
  <c r="E28967" i="14"/>
  <c r="E28968" i="14"/>
  <c r="E28969" i="14"/>
  <c r="E28970" i="14"/>
  <c r="E28971" i="14"/>
  <c r="E28972" i="14"/>
  <c r="E28973" i="14"/>
  <c r="E28974" i="14"/>
  <c r="E28975" i="14"/>
  <c r="E28976" i="14"/>
  <c r="E28977" i="14"/>
  <c r="E28978" i="14"/>
  <c r="E28979" i="14"/>
  <c r="E28980" i="14"/>
  <c r="E28981" i="14"/>
  <c r="E28982" i="14"/>
  <c r="E28983" i="14"/>
  <c r="E28984" i="14"/>
  <c r="E28985" i="14"/>
  <c r="E28986" i="14"/>
  <c r="E28987" i="14"/>
  <c r="E28988" i="14"/>
  <c r="E28989" i="14"/>
  <c r="E28990" i="14"/>
  <c r="E28991" i="14"/>
  <c r="E28992" i="14"/>
  <c r="E28993" i="14"/>
  <c r="E28994" i="14"/>
  <c r="E28995" i="14"/>
  <c r="E28996" i="14"/>
  <c r="E28997" i="14"/>
  <c r="E28998" i="14"/>
  <c r="E28999" i="14"/>
  <c r="E29000" i="14"/>
  <c r="E29001" i="14"/>
  <c r="E29002" i="14"/>
  <c r="E29003" i="14"/>
  <c r="E29004" i="14"/>
  <c r="E29005" i="14"/>
  <c r="E29006" i="14"/>
  <c r="E29007" i="14"/>
  <c r="E29008" i="14"/>
  <c r="E29009" i="14"/>
  <c r="E29010" i="14"/>
  <c r="E29011" i="14"/>
  <c r="E29012" i="14"/>
  <c r="E29013" i="14"/>
  <c r="E29014" i="14"/>
  <c r="E29015" i="14"/>
  <c r="E29016" i="14"/>
  <c r="E29017" i="14"/>
  <c r="E29018" i="14"/>
  <c r="E29019" i="14"/>
  <c r="E29020" i="14"/>
  <c r="E29021" i="14"/>
  <c r="E29022" i="14"/>
  <c r="E29023" i="14"/>
  <c r="E29024" i="14"/>
  <c r="E29025" i="14"/>
  <c r="E29026" i="14"/>
  <c r="E29027" i="14"/>
  <c r="E29028" i="14"/>
  <c r="E29029" i="14"/>
  <c r="E29030" i="14"/>
  <c r="E29031" i="14"/>
  <c r="E29032" i="14"/>
  <c r="E29033" i="14"/>
  <c r="E29034" i="14"/>
  <c r="E29035" i="14"/>
  <c r="E29036" i="14"/>
  <c r="E29037" i="14"/>
  <c r="E29038" i="14"/>
  <c r="E29039" i="14"/>
  <c r="E29040" i="14"/>
  <c r="E29041" i="14"/>
  <c r="E29042" i="14"/>
  <c r="E29043" i="14"/>
  <c r="E29044" i="14"/>
  <c r="E29045" i="14"/>
  <c r="E29046" i="14"/>
  <c r="E29047" i="14"/>
  <c r="E29048" i="14"/>
  <c r="E29049" i="14"/>
  <c r="E29050" i="14"/>
  <c r="E29051" i="14"/>
  <c r="E29052" i="14"/>
  <c r="E29053" i="14"/>
  <c r="E29054" i="14"/>
  <c r="E29055" i="14"/>
  <c r="E29056" i="14"/>
  <c r="E29057" i="14"/>
  <c r="E29058" i="14"/>
  <c r="E29059" i="14"/>
  <c r="E29060" i="14"/>
  <c r="E29061" i="14"/>
  <c r="E29062" i="14"/>
  <c r="E29063" i="14"/>
  <c r="E29064" i="14"/>
  <c r="E29065" i="14"/>
  <c r="E29066" i="14"/>
  <c r="E29067" i="14"/>
  <c r="E29068" i="14"/>
  <c r="E29069" i="14"/>
  <c r="E29070" i="14"/>
  <c r="E29071" i="14"/>
  <c r="E29072" i="14"/>
  <c r="E29073" i="14"/>
  <c r="E29074" i="14"/>
  <c r="E29075" i="14"/>
  <c r="E29076" i="14"/>
  <c r="E29077" i="14"/>
  <c r="E29078" i="14"/>
  <c r="E29079" i="14"/>
  <c r="E29080" i="14"/>
  <c r="E29081" i="14"/>
  <c r="E29082" i="14"/>
  <c r="E29083" i="14"/>
  <c r="E29084" i="14"/>
  <c r="E29085" i="14"/>
  <c r="E29086" i="14"/>
  <c r="E29087" i="14"/>
  <c r="E29088" i="14"/>
  <c r="E29089" i="14"/>
  <c r="E29090" i="14"/>
  <c r="E29091" i="14"/>
  <c r="E29092" i="14"/>
  <c r="E29093" i="14"/>
  <c r="E29094" i="14"/>
  <c r="E29095" i="14"/>
  <c r="E29096" i="14"/>
  <c r="E29097" i="14"/>
  <c r="E29098" i="14"/>
  <c r="E29099" i="14"/>
  <c r="E29100" i="14"/>
  <c r="E29101" i="14"/>
  <c r="E29102" i="14"/>
  <c r="E29103" i="14"/>
  <c r="E29104" i="14"/>
  <c r="E29105" i="14"/>
  <c r="E29106" i="14"/>
  <c r="E29107" i="14"/>
  <c r="E29108" i="14"/>
  <c r="E29109" i="14"/>
  <c r="E29110" i="14"/>
  <c r="E29111" i="14"/>
  <c r="E29112" i="14"/>
  <c r="E29113" i="14"/>
  <c r="E29114" i="14"/>
  <c r="E29115" i="14"/>
  <c r="E29116" i="14"/>
  <c r="E29117" i="14"/>
  <c r="E29118" i="14"/>
  <c r="E29119" i="14"/>
  <c r="E29120" i="14"/>
  <c r="E29121" i="14"/>
  <c r="E29122" i="14"/>
  <c r="E29123" i="14"/>
  <c r="E29124" i="14"/>
  <c r="E29125" i="14"/>
  <c r="E29126" i="14"/>
  <c r="E29127" i="14"/>
  <c r="E29128" i="14"/>
  <c r="E29129" i="14"/>
  <c r="E29130" i="14"/>
  <c r="E29131" i="14"/>
  <c r="E29132" i="14"/>
  <c r="E29133" i="14"/>
  <c r="E29134" i="14"/>
  <c r="E29135" i="14"/>
  <c r="E29136" i="14"/>
  <c r="E29137" i="14"/>
  <c r="E29138" i="14"/>
  <c r="E29139" i="14"/>
  <c r="E29140" i="14"/>
  <c r="E29141" i="14"/>
  <c r="E29142" i="14"/>
  <c r="E29143" i="14"/>
  <c r="E29144" i="14"/>
  <c r="E29145" i="14"/>
  <c r="E29146" i="14"/>
  <c r="E29147" i="14"/>
  <c r="E29148" i="14"/>
  <c r="E29149" i="14"/>
  <c r="E29150" i="14"/>
  <c r="E29151" i="14"/>
  <c r="E29152" i="14"/>
  <c r="E29153" i="14"/>
  <c r="E29154" i="14"/>
  <c r="E29155" i="14"/>
  <c r="E29156" i="14"/>
  <c r="E29157" i="14"/>
  <c r="E29158" i="14"/>
  <c r="E29159" i="14"/>
  <c r="E29160" i="14"/>
  <c r="E29161" i="14"/>
  <c r="E29162" i="14"/>
  <c r="E29163" i="14"/>
  <c r="E29164" i="14"/>
  <c r="E29165" i="14"/>
  <c r="E29166" i="14"/>
  <c r="E29167" i="14"/>
  <c r="E29168" i="14"/>
  <c r="E29169" i="14"/>
  <c r="E29170" i="14"/>
  <c r="E29171" i="14"/>
  <c r="E29172" i="14"/>
  <c r="E29173" i="14"/>
  <c r="E29174" i="14"/>
  <c r="E29175" i="14"/>
  <c r="E29176" i="14"/>
  <c r="E29177" i="14"/>
  <c r="E29178" i="14"/>
  <c r="E29179" i="14"/>
  <c r="E29180" i="14"/>
  <c r="E29181" i="14"/>
  <c r="E29182" i="14"/>
  <c r="E29183" i="14"/>
  <c r="E29184" i="14"/>
  <c r="E29185" i="14"/>
  <c r="E29186" i="14"/>
  <c r="E29187" i="14"/>
  <c r="E29188" i="14"/>
  <c r="E29189" i="14"/>
  <c r="E29190" i="14"/>
  <c r="E29191" i="14"/>
  <c r="E29192" i="14"/>
  <c r="E29193" i="14"/>
  <c r="E29194" i="14"/>
  <c r="E29195" i="14"/>
  <c r="E29196" i="14"/>
  <c r="E29197" i="14"/>
  <c r="E29198" i="14"/>
  <c r="E29199" i="14"/>
  <c r="E29200" i="14"/>
  <c r="E29201" i="14"/>
  <c r="E29202" i="14"/>
  <c r="E29203" i="14"/>
  <c r="E29204" i="14"/>
  <c r="E29205" i="14"/>
  <c r="E29206" i="14"/>
  <c r="E29207" i="14"/>
  <c r="E29208" i="14"/>
  <c r="E29209" i="14"/>
  <c r="E29210" i="14"/>
  <c r="E29211" i="14"/>
  <c r="E29212" i="14"/>
  <c r="E29213" i="14"/>
  <c r="E29214" i="14"/>
  <c r="E29215" i="14"/>
  <c r="E29216" i="14"/>
  <c r="E29217" i="14"/>
  <c r="E29218" i="14"/>
  <c r="E29219" i="14"/>
  <c r="E29220" i="14"/>
  <c r="E29221" i="14"/>
  <c r="E29222" i="14"/>
  <c r="E29223" i="14"/>
  <c r="E29224" i="14"/>
  <c r="E29225" i="14"/>
  <c r="E29226" i="14"/>
  <c r="E29227" i="14"/>
  <c r="E29228" i="14"/>
  <c r="E29229" i="14"/>
  <c r="E29230" i="14"/>
  <c r="E29231" i="14"/>
  <c r="E29232" i="14"/>
  <c r="E29233" i="14"/>
  <c r="E29234" i="14"/>
  <c r="E29235" i="14"/>
  <c r="E29236" i="14"/>
  <c r="E29237" i="14"/>
  <c r="E29238" i="14"/>
  <c r="E29239" i="14"/>
  <c r="E29240" i="14"/>
  <c r="E29241" i="14"/>
  <c r="E29242" i="14"/>
  <c r="E29243" i="14"/>
  <c r="E29244" i="14"/>
  <c r="E29245" i="14"/>
  <c r="E29246" i="14"/>
  <c r="E29247" i="14"/>
  <c r="E29248" i="14"/>
  <c r="E29249" i="14"/>
  <c r="E29250" i="14"/>
  <c r="E29251" i="14"/>
  <c r="E29252" i="14"/>
  <c r="E29253" i="14"/>
  <c r="E29254" i="14"/>
  <c r="E29255" i="14"/>
  <c r="E29256" i="14"/>
  <c r="E29257" i="14"/>
  <c r="E29258" i="14"/>
  <c r="E29259" i="14"/>
  <c r="E29260" i="14"/>
  <c r="E29261" i="14"/>
  <c r="E29262" i="14"/>
  <c r="E29263" i="14"/>
  <c r="E29264" i="14"/>
  <c r="E29265" i="14"/>
  <c r="E29266" i="14"/>
  <c r="E29267" i="14"/>
  <c r="E29268" i="14"/>
  <c r="E29269" i="14"/>
  <c r="E29270" i="14"/>
  <c r="E29271" i="14"/>
  <c r="E29272" i="14"/>
  <c r="E29273" i="14"/>
  <c r="E29274" i="14"/>
  <c r="E29275" i="14"/>
  <c r="E29276" i="14"/>
  <c r="E29277" i="14"/>
  <c r="E29278" i="14"/>
  <c r="E29279" i="14"/>
  <c r="E29280" i="14"/>
  <c r="E29281" i="14"/>
  <c r="E29282" i="14"/>
  <c r="E29283" i="14"/>
  <c r="E29284" i="14"/>
  <c r="E29285" i="14"/>
  <c r="E29286" i="14"/>
  <c r="E29287" i="14"/>
  <c r="E29288" i="14"/>
  <c r="E29289" i="14"/>
  <c r="E29290" i="14"/>
  <c r="E29291" i="14"/>
  <c r="E29292" i="14"/>
  <c r="E29293" i="14"/>
  <c r="E29294" i="14"/>
  <c r="E29295" i="14"/>
  <c r="E29296" i="14"/>
  <c r="E29297" i="14"/>
  <c r="E29298" i="14"/>
  <c r="E29299" i="14"/>
  <c r="E29300" i="14"/>
  <c r="E29301" i="14"/>
  <c r="E29302" i="14"/>
  <c r="E29303" i="14"/>
  <c r="E29304" i="14"/>
  <c r="E29305" i="14"/>
  <c r="E29306" i="14"/>
  <c r="E29307" i="14"/>
  <c r="E29308" i="14"/>
  <c r="E29309" i="14"/>
  <c r="E29310" i="14"/>
  <c r="E29311" i="14"/>
  <c r="E29312" i="14"/>
  <c r="E29313" i="14"/>
  <c r="E29314" i="14"/>
  <c r="E29315" i="14"/>
  <c r="E29316" i="14"/>
  <c r="E29317" i="14"/>
  <c r="E29318" i="14"/>
  <c r="E29319" i="14"/>
  <c r="E29320" i="14"/>
  <c r="E29321" i="14"/>
  <c r="E29322" i="14"/>
  <c r="E29323" i="14"/>
  <c r="E29324" i="14"/>
  <c r="E29325" i="14"/>
  <c r="E29326" i="14"/>
  <c r="E29327" i="14"/>
  <c r="E29328" i="14"/>
  <c r="E29329" i="14"/>
  <c r="E29330" i="14"/>
  <c r="E29331" i="14"/>
  <c r="E29332" i="14"/>
  <c r="E29333" i="14"/>
  <c r="E29334" i="14"/>
  <c r="E29335" i="14"/>
  <c r="E29336" i="14"/>
  <c r="E29337" i="14"/>
  <c r="E29338" i="14"/>
  <c r="E29339" i="14"/>
  <c r="E29340" i="14"/>
  <c r="E29341" i="14"/>
  <c r="E29342" i="14"/>
  <c r="E29343" i="14"/>
  <c r="E29344" i="14"/>
  <c r="E29345" i="14"/>
  <c r="E29346" i="14"/>
  <c r="E29347" i="14"/>
  <c r="E29348" i="14"/>
  <c r="E29349" i="14"/>
  <c r="E29350" i="14"/>
  <c r="E29351" i="14"/>
  <c r="E29352" i="14"/>
  <c r="E29353" i="14"/>
  <c r="E29354" i="14"/>
  <c r="E29355" i="14"/>
  <c r="E29356" i="14"/>
  <c r="E29357" i="14"/>
  <c r="E29358" i="14"/>
  <c r="E29359" i="14"/>
  <c r="E29360" i="14"/>
  <c r="E29361" i="14"/>
  <c r="E29362" i="14"/>
  <c r="E29363" i="14"/>
  <c r="E29364" i="14"/>
  <c r="E29365" i="14"/>
  <c r="E29366" i="14"/>
  <c r="E29367" i="14"/>
  <c r="E29368" i="14"/>
  <c r="E29369" i="14"/>
  <c r="E29370" i="14"/>
  <c r="E29371" i="14"/>
  <c r="E29372" i="14"/>
  <c r="E29373" i="14"/>
  <c r="E29374" i="14"/>
  <c r="E29375" i="14"/>
  <c r="E29376" i="14"/>
  <c r="E29377" i="14"/>
  <c r="E29378" i="14"/>
  <c r="E29379" i="14"/>
  <c r="E29380" i="14"/>
  <c r="E29381" i="14"/>
  <c r="E29382" i="14"/>
  <c r="E29383" i="14"/>
  <c r="E29384" i="14"/>
  <c r="E29385" i="14"/>
  <c r="E29386" i="14"/>
  <c r="E29387" i="14"/>
  <c r="E29388" i="14"/>
  <c r="E29389" i="14"/>
  <c r="E29390" i="14"/>
  <c r="E29391" i="14"/>
  <c r="E29392" i="14"/>
  <c r="E29393" i="14"/>
  <c r="E29394" i="14"/>
  <c r="E29395" i="14"/>
  <c r="E29396" i="14"/>
  <c r="E29397" i="14"/>
  <c r="E29398" i="14"/>
  <c r="E29399" i="14"/>
  <c r="E29400" i="14"/>
  <c r="E29401" i="14"/>
  <c r="E29402" i="14"/>
  <c r="E29403" i="14"/>
  <c r="E29404" i="14"/>
  <c r="E29405" i="14"/>
  <c r="E29406" i="14"/>
  <c r="E29407" i="14"/>
  <c r="E29408" i="14"/>
  <c r="E29409" i="14"/>
  <c r="E29410" i="14"/>
  <c r="E29411" i="14"/>
  <c r="E29412" i="14"/>
  <c r="E29413" i="14"/>
  <c r="E29414" i="14"/>
  <c r="E29415" i="14"/>
  <c r="E29416" i="14"/>
  <c r="E29417" i="14"/>
  <c r="E29418" i="14"/>
  <c r="E29419" i="14"/>
  <c r="E29420" i="14"/>
  <c r="E29421" i="14"/>
  <c r="E29422" i="14"/>
  <c r="E29423" i="14"/>
  <c r="E29424" i="14"/>
  <c r="E29425" i="14"/>
  <c r="E29426" i="14"/>
  <c r="E29427" i="14"/>
  <c r="E29428" i="14"/>
  <c r="E29429" i="14"/>
  <c r="E29430" i="14"/>
  <c r="E29431" i="14"/>
  <c r="E29432" i="14"/>
  <c r="E29433" i="14"/>
  <c r="E29434" i="14"/>
  <c r="E29435" i="14"/>
  <c r="E29436" i="14"/>
  <c r="E29437" i="14"/>
  <c r="E29438" i="14"/>
  <c r="E29439" i="14"/>
  <c r="E29440" i="14"/>
  <c r="E29441" i="14"/>
  <c r="E29442" i="14"/>
  <c r="E29443" i="14"/>
  <c r="E29444" i="14"/>
  <c r="E29445" i="14"/>
  <c r="E29446" i="14"/>
  <c r="E29447" i="14"/>
  <c r="E29448" i="14"/>
  <c r="E29449" i="14"/>
  <c r="E29450" i="14"/>
  <c r="E29451" i="14"/>
  <c r="E29452" i="14"/>
  <c r="E29453" i="14"/>
  <c r="E29454" i="14"/>
  <c r="E29455" i="14"/>
  <c r="E29456" i="14"/>
  <c r="E29457" i="14"/>
  <c r="E29458" i="14"/>
  <c r="E29459" i="14"/>
  <c r="E29460" i="14"/>
  <c r="E29461" i="14"/>
  <c r="E29462" i="14"/>
  <c r="E29463" i="14"/>
  <c r="E29464" i="14"/>
  <c r="E29465" i="14"/>
  <c r="E29466" i="14"/>
  <c r="E29467" i="14"/>
  <c r="E29468" i="14"/>
  <c r="E29469" i="14"/>
  <c r="E29470" i="14"/>
  <c r="E29471" i="14"/>
  <c r="E29472" i="14"/>
  <c r="E29473" i="14"/>
  <c r="E29474" i="14"/>
  <c r="E29475" i="14"/>
  <c r="E29476" i="14"/>
  <c r="E29477" i="14"/>
  <c r="E29478" i="14"/>
  <c r="E29479" i="14"/>
  <c r="E29480" i="14"/>
  <c r="E29481" i="14"/>
  <c r="E29482" i="14"/>
  <c r="E29483" i="14"/>
  <c r="E29484" i="14"/>
  <c r="E29485" i="14"/>
  <c r="E29486" i="14"/>
  <c r="E29487" i="14"/>
  <c r="E29488" i="14"/>
  <c r="E29489" i="14"/>
  <c r="E29490" i="14"/>
  <c r="E29491" i="14"/>
  <c r="E29492" i="14"/>
  <c r="E29493" i="14"/>
  <c r="E29494" i="14"/>
  <c r="E29495" i="14"/>
  <c r="E29496" i="14"/>
  <c r="E29497" i="14"/>
  <c r="E29498" i="14"/>
  <c r="E29499" i="14"/>
  <c r="E29500" i="14"/>
  <c r="E29501" i="14"/>
  <c r="E29502" i="14"/>
  <c r="E29503" i="14"/>
  <c r="E29504" i="14"/>
  <c r="E29505" i="14"/>
  <c r="E29506" i="14"/>
  <c r="E29507" i="14"/>
  <c r="E29508" i="14"/>
  <c r="E29509" i="14"/>
  <c r="E29510" i="14"/>
  <c r="E29511" i="14"/>
  <c r="E29512" i="14"/>
  <c r="E29513" i="14"/>
  <c r="E29514" i="14"/>
  <c r="E29515" i="14"/>
  <c r="E29516" i="14"/>
  <c r="E29517" i="14"/>
  <c r="E29518" i="14"/>
  <c r="E29519" i="14"/>
  <c r="E29520" i="14"/>
  <c r="E29521" i="14"/>
  <c r="E29522" i="14"/>
  <c r="E29523" i="14"/>
  <c r="E29524" i="14"/>
  <c r="E29525" i="14"/>
  <c r="E29526" i="14"/>
  <c r="E29527" i="14"/>
  <c r="E29528" i="14"/>
  <c r="E29529" i="14"/>
  <c r="E29530" i="14"/>
  <c r="E29531" i="14"/>
  <c r="E29532" i="14"/>
  <c r="E29533" i="14"/>
  <c r="E29534" i="14"/>
  <c r="E29535" i="14"/>
  <c r="E29536" i="14"/>
  <c r="E29537" i="14"/>
  <c r="E29538" i="14"/>
  <c r="E29539" i="14"/>
  <c r="E29540" i="14"/>
  <c r="E29541" i="14"/>
  <c r="E29542" i="14"/>
  <c r="E29543" i="14"/>
  <c r="E29544" i="14"/>
  <c r="E29545" i="14"/>
  <c r="E29546" i="14"/>
  <c r="E29547" i="14"/>
  <c r="E29548" i="14"/>
  <c r="E29549" i="14"/>
  <c r="E29550" i="14"/>
  <c r="E29551" i="14"/>
  <c r="E29552" i="14"/>
  <c r="E29553" i="14"/>
  <c r="E29554" i="14"/>
  <c r="E29555" i="14"/>
  <c r="E29556" i="14"/>
  <c r="E29557" i="14"/>
  <c r="E29558" i="14"/>
  <c r="E29559" i="14"/>
  <c r="E29560" i="14"/>
  <c r="E29561" i="14"/>
  <c r="E29562" i="14"/>
  <c r="E29563" i="14"/>
  <c r="E29564" i="14"/>
  <c r="E29565" i="14"/>
  <c r="E29566" i="14"/>
  <c r="E29567" i="14"/>
  <c r="E29568" i="14"/>
  <c r="E29569" i="14"/>
  <c r="E29570" i="14"/>
  <c r="E29571" i="14"/>
  <c r="E29572" i="14"/>
  <c r="E29573" i="14"/>
  <c r="E29574" i="14"/>
  <c r="E29575" i="14"/>
  <c r="E29576" i="14"/>
  <c r="E29577" i="14"/>
  <c r="E29578" i="14"/>
  <c r="E29579" i="14"/>
  <c r="E29580" i="14"/>
  <c r="E29581" i="14"/>
  <c r="E29582" i="14"/>
  <c r="E29583" i="14"/>
  <c r="E29584" i="14"/>
  <c r="E29585" i="14"/>
  <c r="E29586" i="14"/>
  <c r="E29587" i="14"/>
  <c r="E29588" i="14"/>
  <c r="E29589" i="14"/>
  <c r="E29590" i="14"/>
  <c r="E29591" i="14"/>
  <c r="E29592" i="14"/>
  <c r="E29593" i="14"/>
  <c r="E29594" i="14"/>
  <c r="E29595" i="14"/>
  <c r="E29596" i="14"/>
  <c r="E29597" i="14"/>
  <c r="E29598" i="14"/>
  <c r="E29599" i="14"/>
  <c r="E29600" i="14"/>
  <c r="E29601" i="14"/>
  <c r="E29602" i="14"/>
  <c r="E29603" i="14"/>
  <c r="E29604" i="14"/>
  <c r="E29605" i="14"/>
  <c r="E29606" i="14"/>
  <c r="E29607" i="14"/>
  <c r="E29608" i="14"/>
  <c r="E29609" i="14"/>
  <c r="E29610" i="14"/>
  <c r="E29611" i="14"/>
  <c r="E29612" i="14"/>
  <c r="E29613" i="14"/>
  <c r="E29614" i="14"/>
  <c r="E29615" i="14"/>
  <c r="E29616" i="14"/>
  <c r="E29617" i="14"/>
  <c r="E29618" i="14"/>
  <c r="E29619" i="14"/>
  <c r="E29620" i="14"/>
  <c r="E29621" i="14"/>
  <c r="E29622" i="14"/>
  <c r="E29623" i="14"/>
  <c r="E29624" i="14"/>
  <c r="E29625" i="14"/>
  <c r="E29626" i="14"/>
  <c r="E29627" i="14"/>
  <c r="E29628" i="14"/>
  <c r="E29629" i="14"/>
  <c r="E29630" i="14"/>
  <c r="E29631" i="14"/>
  <c r="E29632" i="14"/>
  <c r="E29633" i="14"/>
  <c r="E29634" i="14"/>
  <c r="E29635" i="14"/>
  <c r="E29636" i="14"/>
  <c r="E29637" i="14"/>
  <c r="E29638" i="14"/>
  <c r="E29639" i="14"/>
  <c r="E29640" i="14"/>
  <c r="E29641" i="14"/>
  <c r="E29642" i="14"/>
  <c r="E29643" i="14"/>
  <c r="E29644" i="14"/>
  <c r="E29645" i="14"/>
  <c r="E29646" i="14"/>
  <c r="E29647" i="14"/>
  <c r="E29648" i="14"/>
  <c r="E29649" i="14"/>
  <c r="E29650" i="14"/>
  <c r="E29651" i="14"/>
  <c r="E29652" i="14"/>
  <c r="E29653" i="14"/>
  <c r="E29654" i="14"/>
  <c r="E29655" i="14"/>
  <c r="E29656" i="14"/>
  <c r="E29657" i="14"/>
  <c r="E29658" i="14"/>
  <c r="E29659" i="14"/>
  <c r="E29660" i="14"/>
  <c r="E29661" i="14"/>
  <c r="E29662" i="14"/>
  <c r="E29663" i="14"/>
  <c r="E29664" i="14"/>
  <c r="E29665" i="14"/>
  <c r="E29666" i="14"/>
  <c r="E29667" i="14"/>
  <c r="E29668" i="14"/>
  <c r="E29669" i="14"/>
  <c r="E29670" i="14"/>
  <c r="E29671" i="14"/>
  <c r="E29672" i="14"/>
  <c r="E29673" i="14"/>
  <c r="E29674" i="14"/>
  <c r="E29675" i="14"/>
  <c r="E29676" i="14"/>
  <c r="E29677" i="14"/>
  <c r="E29678" i="14"/>
  <c r="E29679" i="14"/>
  <c r="E29680" i="14"/>
  <c r="E29681" i="14"/>
  <c r="E29682" i="14"/>
  <c r="E29683" i="14"/>
  <c r="E29684" i="14"/>
  <c r="E29685" i="14"/>
  <c r="E29686" i="14"/>
  <c r="E29687" i="14"/>
  <c r="E29688" i="14"/>
  <c r="E29689" i="14"/>
  <c r="E29690" i="14"/>
  <c r="E29691" i="14"/>
  <c r="E29692" i="14"/>
  <c r="E29693" i="14"/>
  <c r="E29694" i="14"/>
  <c r="E29695" i="14"/>
  <c r="E29696" i="14"/>
  <c r="E29697" i="14"/>
  <c r="E29698" i="14"/>
  <c r="E29699" i="14"/>
  <c r="E29700" i="14"/>
  <c r="E29701" i="14"/>
  <c r="E29702" i="14"/>
  <c r="E29703" i="14"/>
  <c r="E29704" i="14"/>
  <c r="E29705" i="14"/>
  <c r="E29706" i="14"/>
  <c r="E29707" i="14"/>
  <c r="E29708" i="14"/>
  <c r="E29709" i="14"/>
  <c r="E29710" i="14"/>
  <c r="E29711" i="14"/>
  <c r="E29712" i="14"/>
  <c r="E29713" i="14"/>
  <c r="E29714" i="14"/>
  <c r="E29715" i="14"/>
  <c r="E29716" i="14"/>
  <c r="E29717" i="14"/>
  <c r="E29718" i="14"/>
  <c r="E29719" i="14"/>
  <c r="E29720" i="14"/>
  <c r="E29721" i="14"/>
  <c r="E29722" i="14"/>
  <c r="E29723" i="14"/>
  <c r="E29724" i="14"/>
  <c r="E29725" i="14"/>
  <c r="E29726" i="14"/>
  <c r="E29727" i="14"/>
  <c r="E29728" i="14"/>
  <c r="E29729" i="14"/>
  <c r="E29730" i="14"/>
  <c r="E29731" i="14"/>
  <c r="E29732" i="14"/>
  <c r="E29733" i="14"/>
  <c r="E29734" i="14"/>
  <c r="E29735" i="14"/>
  <c r="E29736" i="14"/>
  <c r="E29737" i="14"/>
  <c r="E29738" i="14"/>
  <c r="E29739" i="14"/>
  <c r="E29740" i="14"/>
  <c r="E29741" i="14"/>
  <c r="E29742" i="14"/>
  <c r="E29743" i="14"/>
  <c r="E29744" i="14"/>
  <c r="E29745" i="14"/>
  <c r="E29746" i="14"/>
  <c r="E29747" i="14"/>
  <c r="E29748" i="14"/>
  <c r="E29749" i="14"/>
  <c r="E29750" i="14"/>
  <c r="E29751" i="14"/>
  <c r="E29752" i="14"/>
  <c r="E29753" i="14"/>
  <c r="E29754" i="14"/>
  <c r="E29755" i="14"/>
  <c r="E29756" i="14"/>
  <c r="E29757" i="14"/>
  <c r="E29758" i="14"/>
  <c r="E29759" i="14"/>
  <c r="E29760" i="14"/>
  <c r="E29761" i="14"/>
  <c r="E29762" i="14"/>
  <c r="E29763" i="14"/>
  <c r="E29764" i="14"/>
  <c r="E29765" i="14"/>
  <c r="E29766" i="14"/>
  <c r="E29767" i="14"/>
  <c r="E29768" i="14"/>
  <c r="E29769" i="14"/>
  <c r="E29770" i="14"/>
  <c r="E29771" i="14"/>
  <c r="E29772" i="14"/>
  <c r="E29773" i="14"/>
  <c r="E29774" i="14"/>
  <c r="E29775" i="14"/>
  <c r="E29776" i="14"/>
  <c r="E29777" i="14"/>
  <c r="E29778" i="14"/>
  <c r="E29779" i="14"/>
  <c r="E29780" i="14"/>
  <c r="E29781" i="14"/>
  <c r="E29782" i="14"/>
  <c r="E29783" i="14"/>
  <c r="E29784" i="14"/>
  <c r="E29785" i="14"/>
  <c r="E29786" i="14"/>
  <c r="E29787" i="14"/>
  <c r="E29788" i="14"/>
  <c r="E29789" i="14"/>
  <c r="E29790" i="14"/>
  <c r="E29791" i="14"/>
  <c r="E29792" i="14"/>
  <c r="E29793" i="14"/>
  <c r="E29794" i="14"/>
  <c r="E29795" i="14"/>
  <c r="E29796" i="14"/>
  <c r="E29797" i="14"/>
  <c r="E29798" i="14"/>
  <c r="E29799" i="14"/>
  <c r="E29800" i="14"/>
  <c r="E29801" i="14"/>
  <c r="E29802" i="14"/>
  <c r="E29803" i="14"/>
  <c r="E29804" i="14"/>
  <c r="E29805" i="14"/>
  <c r="E29806" i="14"/>
  <c r="E29807" i="14"/>
  <c r="E29808" i="14"/>
  <c r="E29809" i="14"/>
  <c r="E29810" i="14"/>
  <c r="E29811" i="14"/>
  <c r="E29812" i="14"/>
  <c r="E29813" i="14"/>
  <c r="E29814" i="14"/>
  <c r="E29815" i="14"/>
  <c r="E29816" i="14"/>
  <c r="E29817" i="14"/>
  <c r="E29818" i="14"/>
  <c r="E29819" i="14"/>
  <c r="E29820" i="14"/>
  <c r="E29821" i="14"/>
  <c r="E29822" i="14"/>
  <c r="E29823" i="14"/>
  <c r="E29824" i="14"/>
  <c r="E29825" i="14"/>
  <c r="E29826" i="14"/>
  <c r="E29827" i="14"/>
  <c r="E29828" i="14"/>
  <c r="E29829" i="14"/>
  <c r="E29830" i="14"/>
  <c r="E29831" i="14"/>
  <c r="E29832" i="14"/>
  <c r="E29833" i="14"/>
  <c r="E29834" i="14"/>
  <c r="E29835" i="14"/>
  <c r="E29836" i="14"/>
  <c r="E29837" i="14"/>
  <c r="E29838" i="14"/>
  <c r="E29839" i="14"/>
  <c r="E29840" i="14"/>
  <c r="E29841" i="14"/>
  <c r="E29842" i="14"/>
  <c r="E29843" i="14"/>
  <c r="E29844" i="14"/>
  <c r="E29845" i="14"/>
  <c r="E29846" i="14"/>
  <c r="E29847" i="14"/>
  <c r="E29848" i="14"/>
  <c r="E29849" i="14"/>
  <c r="E29850" i="14"/>
  <c r="E29851" i="14"/>
  <c r="E29852" i="14"/>
  <c r="E29853" i="14"/>
  <c r="E29854" i="14"/>
  <c r="E29855" i="14"/>
  <c r="E29856" i="14"/>
  <c r="E29857" i="14"/>
  <c r="E29858" i="14"/>
  <c r="E29859" i="14"/>
  <c r="E29860" i="14"/>
  <c r="E29861" i="14"/>
  <c r="E29862" i="14"/>
  <c r="E29863" i="14"/>
  <c r="E29864" i="14"/>
  <c r="E29865" i="14"/>
  <c r="E29866" i="14"/>
  <c r="E29867" i="14"/>
  <c r="E29868" i="14"/>
  <c r="E29869" i="14"/>
  <c r="E29870" i="14"/>
  <c r="E29871" i="14"/>
  <c r="E29872" i="14"/>
  <c r="E29873" i="14"/>
  <c r="E29874" i="14"/>
  <c r="E29875" i="14"/>
  <c r="E29876" i="14"/>
  <c r="E29877" i="14"/>
  <c r="E29878" i="14"/>
  <c r="E29879" i="14"/>
  <c r="E29880" i="14"/>
  <c r="E29881" i="14"/>
  <c r="E29882" i="14"/>
  <c r="E29883" i="14"/>
  <c r="E29884" i="14"/>
  <c r="E29885" i="14"/>
  <c r="E29886" i="14"/>
  <c r="E29887" i="14"/>
  <c r="E29888" i="14"/>
  <c r="E29889" i="14"/>
  <c r="E29890" i="14"/>
  <c r="E29891" i="14"/>
  <c r="E29892" i="14"/>
  <c r="E29893" i="14"/>
  <c r="E29894" i="14"/>
  <c r="E29895" i="14"/>
  <c r="E29896" i="14"/>
  <c r="E29897" i="14"/>
  <c r="E29898" i="14"/>
  <c r="E29899" i="14"/>
  <c r="E29900" i="14"/>
  <c r="E29901" i="14"/>
  <c r="E29902" i="14"/>
  <c r="E29903" i="14"/>
  <c r="E29904" i="14"/>
  <c r="E29905" i="14"/>
  <c r="E29906" i="14"/>
  <c r="E29907" i="14"/>
  <c r="E29908" i="14"/>
  <c r="E29909" i="14"/>
  <c r="E29910" i="14"/>
  <c r="E29911" i="14"/>
  <c r="E29912" i="14"/>
  <c r="E29913" i="14"/>
  <c r="E29914" i="14"/>
  <c r="E29915" i="14"/>
  <c r="E29916" i="14"/>
  <c r="E29917" i="14"/>
  <c r="E29918" i="14"/>
  <c r="E29919" i="14"/>
  <c r="E29920" i="14"/>
  <c r="E29921" i="14"/>
  <c r="E29922" i="14"/>
  <c r="E29923" i="14"/>
  <c r="E29924" i="14"/>
  <c r="E29925" i="14"/>
  <c r="E29926" i="14"/>
  <c r="E29927" i="14"/>
  <c r="E29928" i="14"/>
  <c r="E29929" i="14"/>
  <c r="E29930" i="14"/>
  <c r="E29931" i="14"/>
  <c r="E29932" i="14"/>
  <c r="E29933" i="14"/>
  <c r="E29934" i="14"/>
  <c r="E29935" i="14"/>
  <c r="E29936" i="14"/>
  <c r="E29937" i="14"/>
  <c r="E29938" i="14"/>
  <c r="E29939" i="14"/>
  <c r="E29940" i="14"/>
  <c r="E29941" i="14"/>
  <c r="E29942" i="14"/>
  <c r="E29943" i="14"/>
  <c r="E29944" i="14"/>
  <c r="E29945" i="14"/>
  <c r="E29946" i="14"/>
  <c r="E29947" i="14"/>
  <c r="E29948" i="14"/>
  <c r="E29949" i="14"/>
  <c r="E29950" i="14"/>
  <c r="E29951" i="14"/>
  <c r="E29952" i="14"/>
  <c r="E29953" i="14"/>
  <c r="E29954" i="14"/>
  <c r="E29955" i="14"/>
  <c r="E29956" i="14"/>
  <c r="E29957" i="14"/>
  <c r="E29958" i="14"/>
  <c r="E29959" i="14"/>
  <c r="E29960" i="14"/>
  <c r="E29961" i="14"/>
  <c r="E29962" i="14"/>
  <c r="E29963" i="14"/>
  <c r="E29964" i="14"/>
  <c r="E29965" i="14"/>
  <c r="E29966" i="14"/>
  <c r="E29967" i="14"/>
  <c r="E29968" i="14"/>
  <c r="E29969" i="14"/>
  <c r="E29970" i="14"/>
  <c r="E29971" i="14"/>
  <c r="E29972" i="14"/>
  <c r="E29973" i="14"/>
  <c r="E29974" i="14"/>
  <c r="E29975" i="14"/>
  <c r="E29976" i="14"/>
  <c r="E29977" i="14"/>
  <c r="E29978" i="14"/>
  <c r="E29979" i="14"/>
  <c r="E29980" i="14"/>
  <c r="E29981" i="14"/>
  <c r="E29982" i="14"/>
  <c r="E29983" i="14"/>
  <c r="E29984" i="14"/>
  <c r="E29985" i="14"/>
  <c r="E29986" i="14"/>
  <c r="E29987" i="14"/>
  <c r="E29988" i="14"/>
  <c r="E29989" i="14"/>
  <c r="E29990" i="14"/>
  <c r="E29991" i="14"/>
  <c r="E29992" i="14"/>
  <c r="E29993" i="14"/>
  <c r="E29994" i="14"/>
  <c r="E29995" i="14"/>
  <c r="E29996" i="14"/>
  <c r="E29997" i="14"/>
  <c r="E29998" i="14"/>
  <c r="E29999" i="14"/>
  <c r="E30000" i="14"/>
  <c r="E30001" i="14"/>
  <c r="E30002" i="14"/>
  <c r="E30003" i="14"/>
  <c r="E30004" i="14"/>
  <c r="E30005" i="14"/>
  <c r="E30006" i="14"/>
  <c r="E30007" i="14"/>
  <c r="E30008" i="14"/>
  <c r="E30009" i="14"/>
  <c r="E30010" i="14"/>
  <c r="E30011" i="14"/>
  <c r="E30012" i="14"/>
  <c r="E30013" i="14"/>
  <c r="E30014" i="14"/>
  <c r="E30015" i="14"/>
  <c r="E30016" i="14"/>
  <c r="E30017" i="14"/>
  <c r="E30018" i="14"/>
  <c r="E30019" i="14"/>
  <c r="E30020" i="14"/>
  <c r="E30021" i="14"/>
  <c r="E30022" i="14"/>
  <c r="E30023" i="14"/>
  <c r="E30024" i="14"/>
  <c r="E30025" i="14"/>
  <c r="E30026" i="14"/>
  <c r="E30027" i="14"/>
  <c r="E30028" i="14"/>
  <c r="E30029" i="14"/>
  <c r="E30030" i="14"/>
  <c r="E30031" i="14"/>
  <c r="E30032" i="14"/>
  <c r="E30033" i="14"/>
  <c r="E30034" i="14"/>
  <c r="E30035" i="14"/>
  <c r="E30036" i="14"/>
  <c r="E30037" i="14"/>
  <c r="E30038" i="14"/>
  <c r="E30039" i="14"/>
  <c r="E30040" i="14"/>
  <c r="E30041" i="14"/>
  <c r="E30042" i="14"/>
  <c r="E30043" i="14"/>
  <c r="E30044" i="14"/>
  <c r="E30045" i="14"/>
  <c r="E30046" i="14"/>
  <c r="E30047" i="14"/>
  <c r="E30048" i="14"/>
  <c r="E30049" i="14"/>
  <c r="E30050" i="14"/>
  <c r="E30051" i="14"/>
  <c r="E30052" i="14"/>
  <c r="E30053" i="14"/>
  <c r="E30054" i="14"/>
  <c r="E30055" i="14"/>
  <c r="E30056" i="14"/>
  <c r="E30057" i="14"/>
  <c r="E30058" i="14"/>
  <c r="E30059" i="14"/>
  <c r="E30060" i="14"/>
  <c r="E30061" i="14"/>
  <c r="E30062" i="14"/>
  <c r="E30063" i="14"/>
  <c r="E30064" i="14"/>
  <c r="E30065" i="14"/>
  <c r="E30066" i="14"/>
  <c r="E30067" i="14"/>
  <c r="E30068" i="14"/>
  <c r="E30069" i="14"/>
  <c r="E30070" i="14"/>
  <c r="E30071" i="14"/>
  <c r="E30072" i="14"/>
  <c r="E30073" i="14"/>
  <c r="E30074" i="14"/>
  <c r="E30075" i="14"/>
  <c r="E30076" i="14"/>
  <c r="E30077" i="14"/>
  <c r="E30078" i="14"/>
  <c r="E30079" i="14"/>
  <c r="E30080" i="14"/>
  <c r="E30081" i="14"/>
  <c r="E30082" i="14"/>
  <c r="E30083" i="14"/>
  <c r="E30084" i="14"/>
  <c r="E30085" i="14"/>
  <c r="E30086" i="14"/>
  <c r="E30087" i="14"/>
  <c r="E30088" i="14"/>
  <c r="E30089" i="14"/>
  <c r="E30090" i="14"/>
  <c r="E30091" i="14"/>
  <c r="E30092" i="14"/>
  <c r="E30093" i="14"/>
  <c r="E30094" i="14"/>
  <c r="E30095" i="14"/>
  <c r="E30096" i="14"/>
  <c r="E30097" i="14"/>
  <c r="E30098" i="14"/>
  <c r="E30099" i="14"/>
  <c r="E30100" i="14"/>
  <c r="E30101" i="14"/>
  <c r="E30102" i="14"/>
  <c r="E30103" i="14"/>
  <c r="E30104" i="14"/>
  <c r="E30105" i="14"/>
  <c r="E30106" i="14"/>
  <c r="E30107" i="14"/>
  <c r="E30108" i="14"/>
  <c r="E30109" i="14"/>
  <c r="E30110" i="14"/>
  <c r="E30111" i="14"/>
  <c r="E30112" i="14"/>
  <c r="E30113" i="14"/>
  <c r="E30114" i="14"/>
  <c r="E30115" i="14"/>
  <c r="E30116" i="14"/>
  <c r="E30117" i="14"/>
  <c r="E30118" i="14"/>
  <c r="E30119" i="14"/>
  <c r="E30120" i="14"/>
  <c r="E30121" i="14"/>
  <c r="E30122" i="14"/>
  <c r="E30123" i="14"/>
  <c r="E30124" i="14"/>
  <c r="E30125" i="14"/>
  <c r="E30126" i="14"/>
  <c r="E30127" i="14"/>
  <c r="E30128" i="14"/>
  <c r="E30129" i="14"/>
  <c r="E30130" i="14"/>
  <c r="E30131" i="14"/>
  <c r="E30132" i="14"/>
  <c r="E30133" i="14"/>
  <c r="E30134" i="14"/>
  <c r="E30135" i="14"/>
  <c r="E30136" i="14"/>
  <c r="E30137" i="14"/>
  <c r="E30138" i="14"/>
  <c r="E30139" i="14"/>
  <c r="E30140" i="14"/>
  <c r="E30141" i="14"/>
  <c r="E30142" i="14"/>
  <c r="E30143" i="14"/>
  <c r="E30144" i="14"/>
  <c r="E30145" i="14"/>
  <c r="E30146" i="14"/>
  <c r="E30147" i="14"/>
  <c r="E30148" i="14"/>
  <c r="E30149" i="14"/>
  <c r="E30150" i="14"/>
  <c r="E30151" i="14"/>
  <c r="E30152" i="14"/>
  <c r="E30153" i="14"/>
  <c r="E30154" i="14"/>
  <c r="E30155" i="14"/>
  <c r="E30156" i="14"/>
  <c r="E30157" i="14"/>
  <c r="E30158" i="14"/>
  <c r="E30159" i="14"/>
  <c r="E30160" i="14"/>
  <c r="E30161" i="14"/>
  <c r="E30162" i="14"/>
  <c r="E30163" i="14"/>
  <c r="E30164" i="14"/>
  <c r="E30165" i="14"/>
  <c r="E30166" i="14"/>
  <c r="E30167" i="14"/>
  <c r="E30168" i="14"/>
  <c r="E30169" i="14"/>
  <c r="E30170" i="14"/>
  <c r="E30171" i="14"/>
  <c r="E30172" i="14"/>
  <c r="E30173" i="14"/>
  <c r="E30174" i="14"/>
  <c r="E30175" i="14"/>
  <c r="E30176" i="14"/>
  <c r="E30177" i="14"/>
  <c r="E30178" i="14"/>
  <c r="E30179" i="14"/>
  <c r="E30180" i="14"/>
  <c r="E30181" i="14"/>
  <c r="E30182" i="14"/>
  <c r="E30183" i="14"/>
  <c r="E30184" i="14"/>
  <c r="E30185" i="14"/>
  <c r="E30186" i="14"/>
  <c r="E30187" i="14"/>
  <c r="E30188" i="14"/>
  <c r="E30189" i="14"/>
  <c r="E30190" i="14"/>
  <c r="E30191" i="14"/>
  <c r="E30192" i="14"/>
  <c r="E30193" i="14"/>
  <c r="E30194" i="14"/>
  <c r="E30195" i="14"/>
  <c r="E30196" i="14"/>
  <c r="E30197" i="14"/>
  <c r="E30198" i="14"/>
  <c r="E30199" i="14"/>
  <c r="E30200" i="14"/>
  <c r="E30201" i="14"/>
  <c r="E30202" i="14"/>
  <c r="E30203" i="14"/>
  <c r="E30204" i="14"/>
  <c r="E30205" i="14"/>
  <c r="E30206" i="14"/>
  <c r="E30207" i="14"/>
  <c r="E30208" i="14"/>
  <c r="E30209" i="14"/>
  <c r="E30210" i="14"/>
  <c r="E30211" i="14"/>
  <c r="E30212" i="14"/>
  <c r="E30213" i="14"/>
  <c r="E30214" i="14"/>
  <c r="E30215" i="14"/>
  <c r="E30216" i="14"/>
  <c r="E30217" i="14"/>
  <c r="E30218" i="14"/>
  <c r="E30219" i="14"/>
  <c r="E30220" i="14"/>
  <c r="E30221" i="14"/>
  <c r="E30222" i="14"/>
  <c r="E30223" i="14"/>
  <c r="E30224" i="14"/>
  <c r="E30225" i="14"/>
  <c r="E30226" i="14"/>
  <c r="E30227" i="14"/>
  <c r="E30228" i="14"/>
  <c r="E30229" i="14"/>
  <c r="E30230" i="14"/>
  <c r="E30231" i="14"/>
  <c r="E30232" i="14"/>
  <c r="E30233" i="14"/>
  <c r="E30234" i="14"/>
  <c r="E30235" i="14"/>
  <c r="E30236" i="14"/>
  <c r="E30237" i="14"/>
  <c r="E30238" i="14"/>
  <c r="E30239" i="14"/>
  <c r="E30240" i="14"/>
  <c r="E30241" i="14"/>
  <c r="E30242" i="14"/>
  <c r="E30243" i="14"/>
  <c r="E30244" i="14"/>
  <c r="E30245" i="14"/>
  <c r="E30246" i="14"/>
  <c r="E30247" i="14"/>
  <c r="E30248" i="14"/>
  <c r="E30249" i="14"/>
  <c r="E30250" i="14"/>
  <c r="E30251" i="14"/>
  <c r="E30252" i="14"/>
  <c r="E30253" i="14"/>
  <c r="E30254" i="14"/>
  <c r="E30255" i="14"/>
  <c r="E30256" i="14"/>
  <c r="E30257" i="14"/>
  <c r="E30258" i="14"/>
  <c r="E30259" i="14"/>
  <c r="E30260" i="14"/>
  <c r="E30261" i="14"/>
  <c r="E30262" i="14"/>
  <c r="E30263" i="14"/>
  <c r="E30264" i="14"/>
  <c r="E30265" i="14"/>
  <c r="E30266" i="14"/>
  <c r="E30267" i="14"/>
  <c r="E30268" i="14"/>
  <c r="E30269" i="14"/>
  <c r="E30270" i="14"/>
  <c r="E30271" i="14"/>
  <c r="E30272" i="14"/>
  <c r="E30273" i="14"/>
  <c r="E30274" i="14"/>
  <c r="E30275" i="14"/>
  <c r="E30276" i="14"/>
  <c r="E30277" i="14"/>
  <c r="E30278" i="14"/>
  <c r="E30279" i="14"/>
  <c r="E30280" i="14"/>
  <c r="E30281" i="14"/>
  <c r="E30282" i="14"/>
  <c r="E30283" i="14"/>
  <c r="E30284" i="14"/>
  <c r="E30285" i="14"/>
  <c r="E30286" i="14"/>
  <c r="E30287" i="14"/>
  <c r="E30288" i="14"/>
  <c r="E30289" i="14"/>
  <c r="E30290" i="14"/>
  <c r="E30291" i="14"/>
  <c r="E30292" i="14"/>
  <c r="E30293" i="14"/>
  <c r="E30294" i="14"/>
  <c r="E30295" i="14"/>
  <c r="E30296" i="14"/>
  <c r="E30297" i="14"/>
  <c r="E30298" i="14"/>
  <c r="E30299" i="14"/>
  <c r="E30300" i="14"/>
  <c r="E30301" i="14"/>
  <c r="E30302" i="14"/>
  <c r="E30303" i="14"/>
  <c r="E30304" i="14"/>
  <c r="E30305" i="14"/>
  <c r="E30306" i="14"/>
  <c r="E30307" i="14"/>
  <c r="E30308" i="14"/>
  <c r="E30309" i="14"/>
  <c r="E30310" i="14"/>
  <c r="E30311" i="14"/>
  <c r="E30312" i="14"/>
  <c r="E30313" i="14"/>
  <c r="E30314" i="14"/>
  <c r="E30315" i="14"/>
  <c r="E30316" i="14"/>
  <c r="E30317" i="14"/>
  <c r="E30318" i="14"/>
  <c r="E30319" i="14"/>
  <c r="E30320" i="14"/>
  <c r="E30321" i="14"/>
  <c r="E30322" i="14"/>
  <c r="E30323" i="14"/>
  <c r="E30324" i="14"/>
  <c r="E30325" i="14"/>
  <c r="E30326" i="14"/>
  <c r="E30327" i="14"/>
  <c r="E30328" i="14"/>
  <c r="E30329" i="14"/>
  <c r="E30330" i="14"/>
  <c r="E30331" i="14"/>
  <c r="E30332" i="14"/>
  <c r="E30333" i="14"/>
  <c r="E30334" i="14"/>
  <c r="E30335" i="14"/>
  <c r="E30336" i="14"/>
  <c r="E30337" i="14"/>
  <c r="E30338" i="14"/>
  <c r="E30339" i="14"/>
  <c r="E30340" i="14"/>
  <c r="E30341" i="14"/>
  <c r="E30342" i="14"/>
  <c r="E30343" i="14"/>
  <c r="E30344" i="14"/>
  <c r="E30345" i="14"/>
  <c r="E30346" i="14"/>
  <c r="E30347" i="14"/>
  <c r="E30348" i="14"/>
  <c r="E30349" i="14"/>
  <c r="E30350" i="14"/>
  <c r="E30351" i="14"/>
  <c r="E30352" i="14"/>
  <c r="E30353" i="14"/>
  <c r="E30354" i="14"/>
  <c r="E30355" i="14"/>
  <c r="E30356" i="14"/>
  <c r="E30357" i="14"/>
  <c r="E30358" i="14"/>
  <c r="E30359" i="14"/>
  <c r="E30360" i="14"/>
  <c r="E30361" i="14"/>
  <c r="E30362" i="14"/>
  <c r="E30363" i="14"/>
  <c r="E30364" i="14"/>
  <c r="E30365" i="14"/>
  <c r="E30366" i="14"/>
  <c r="E30367" i="14"/>
  <c r="E30368" i="14"/>
  <c r="E30369" i="14"/>
  <c r="E30370" i="14"/>
  <c r="E30371" i="14"/>
  <c r="E30372" i="14"/>
  <c r="E30373" i="14"/>
  <c r="E30374" i="14"/>
  <c r="E30375" i="14"/>
  <c r="E30376" i="14"/>
  <c r="E30377" i="14"/>
  <c r="E30378" i="14"/>
  <c r="E30379" i="14"/>
  <c r="E30380" i="14"/>
  <c r="E30381" i="14"/>
  <c r="E30382" i="14"/>
  <c r="E30383" i="14"/>
  <c r="E30384" i="14"/>
  <c r="E30385" i="14"/>
  <c r="E30386" i="14"/>
  <c r="E30387" i="14"/>
  <c r="E30388" i="14"/>
  <c r="E30389" i="14"/>
  <c r="E30390" i="14"/>
  <c r="E30391" i="14"/>
  <c r="E30392" i="14"/>
  <c r="E30393" i="14"/>
  <c r="E30394" i="14"/>
  <c r="E30395" i="14"/>
  <c r="E30396" i="14"/>
  <c r="E30397" i="14"/>
  <c r="E30398" i="14"/>
  <c r="E30399" i="14"/>
  <c r="E30400" i="14"/>
  <c r="E30401" i="14"/>
  <c r="E30402" i="14"/>
  <c r="E30403" i="14"/>
  <c r="E30404" i="14"/>
  <c r="E30405" i="14"/>
  <c r="E30406" i="14"/>
  <c r="E30407" i="14"/>
  <c r="E30408" i="14"/>
  <c r="E30409" i="14"/>
  <c r="E30410" i="14"/>
  <c r="E30411" i="14"/>
  <c r="E30412" i="14"/>
  <c r="E30413" i="14"/>
  <c r="E30414" i="14"/>
  <c r="E30415" i="14"/>
  <c r="E30416" i="14"/>
  <c r="E30417" i="14"/>
  <c r="E30418" i="14"/>
  <c r="E30419" i="14"/>
  <c r="E30420" i="14"/>
  <c r="E30421" i="14"/>
  <c r="E30422" i="14"/>
  <c r="E30423" i="14"/>
  <c r="E30424" i="14"/>
  <c r="E30425" i="14"/>
  <c r="E30426" i="14"/>
  <c r="E30427" i="14"/>
  <c r="E30428" i="14"/>
  <c r="E30429" i="14"/>
  <c r="E30430" i="14"/>
  <c r="E30431" i="14"/>
  <c r="E30432" i="14"/>
  <c r="E30433" i="14"/>
  <c r="E30434" i="14"/>
  <c r="E30435" i="14"/>
  <c r="E30436" i="14"/>
  <c r="E30437" i="14"/>
  <c r="E30438" i="14"/>
  <c r="E30439" i="14"/>
  <c r="E30440" i="14"/>
  <c r="E30441" i="14"/>
  <c r="E30442" i="14"/>
  <c r="E30443" i="14"/>
  <c r="E30444" i="14"/>
  <c r="E30445" i="14"/>
  <c r="E30446" i="14"/>
  <c r="E30447" i="14"/>
  <c r="E30448" i="14"/>
  <c r="E30449" i="14"/>
  <c r="E30450" i="14"/>
  <c r="E30451" i="14"/>
  <c r="E30452" i="14"/>
  <c r="E30453" i="14"/>
  <c r="E30454" i="14"/>
  <c r="E30455" i="14"/>
  <c r="E30456" i="14"/>
  <c r="E30457" i="14"/>
  <c r="E30458" i="14"/>
  <c r="E30459" i="14"/>
  <c r="E30460" i="14"/>
  <c r="E30461" i="14"/>
  <c r="E30462" i="14"/>
  <c r="E30463" i="14"/>
  <c r="E30464" i="14"/>
  <c r="E30465" i="14"/>
  <c r="E30466" i="14"/>
  <c r="E30467" i="14"/>
  <c r="E30468" i="14"/>
  <c r="E30469" i="14"/>
  <c r="E30470" i="14"/>
  <c r="E30471" i="14"/>
  <c r="E30472" i="14"/>
  <c r="E30473" i="14"/>
  <c r="E30474" i="14"/>
  <c r="E30475" i="14"/>
  <c r="E30476" i="14"/>
  <c r="E30477" i="14"/>
  <c r="E30478" i="14"/>
  <c r="E30479" i="14"/>
  <c r="E30480" i="14"/>
  <c r="E30481" i="14"/>
  <c r="E30482" i="14"/>
  <c r="E30483" i="14"/>
  <c r="E30484" i="14"/>
  <c r="E30485" i="14"/>
  <c r="E30486" i="14"/>
  <c r="E30487" i="14"/>
  <c r="E30488" i="14"/>
  <c r="E30489" i="14"/>
  <c r="E30490" i="14"/>
  <c r="E30491" i="14"/>
  <c r="E30492" i="14"/>
  <c r="E30493" i="14"/>
  <c r="E30494" i="14"/>
  <c r="E30495" i="14"/>
  <c r="E30496" i="14"/>
  <c r="E30497" i="14"/>
  <c r="E30498" i="14"/>
  <c r="E30499" i="14"/>
  <c r="E30500" i="14"/>
  <c r="E30501" i="14"/>
  <c r="E30502" i="14"/>
  <c r="E30503" i="14"/>
  <c r="E30504" i="14"/>
  <c r="E30505" i="14"/>
  <c r="E30506" i="14"/>
  <c r="E30507" i="14"/>
  <c r="E30508" i="14"/>
  <c r="E30509" i="14"/>
  <c r="E30510" i="14"/>
  <c r="E30511" i="14"/>
  <c r="E30512" i="14"/>
  <c r="E30513" i="14"/>
  <c r="E30514" i="14"/>
  <c r="E30515" i="14"/>
  <c r="E30516" i="14"/>
  <c r="E30517" i="14"/>
  <c r="E30518" i="14"/>
  <c r="E30519" i="14"/>
  <c r="E30520" i="14"/>
  <c r="E30521" i="14"/>
  <c r="E30522" i="14"/>
  <c r="E30523" i="14"/>
  <c r="E30524" i="14"/>
  <c r="E30525" i="14"/>
  <c r="E30526" i="14"/>
  <c r="E30527" i="14"/>
  <c r="E30528" i="14"/>
  <c r="E30529" i="14"/>
  <c r="E30530" i="14"/>
  <c r="E30531" i="14"/>
  <c r="E30532" i="14"/>
  <c r="E30533" i="14"/>
  <c r="E30534" i="14"/>
  <c r="E30535" i="14"/>
  <c r="E30536" i="14"/>
  <c r="E30537" i="14"/>
  <c r="E30538" i="14"/>
  <c r="E30539" i="14"/>
  <c r="E30540" i="14"/>
  <c r="E30541" i="14"/>
  <c r="E30542" i="14"/>
  <c r="E30543" i="14"/>
  <c r="E30544" i="14"/>
  <c r="E30545" i="14"/>
  <c r="E30546" i="14"/>
  <c r="E30547" i="14"/>
  <c r="E30548" i="14"/>
  <c r="E30549" i="14"/>
  <c r="E30550" i="14"/>
  <c r="E30551" i="14"/>
  <c r="E30552" i="14"/>
  <c r="E30553" i="14"/>
  <c r="E30554" i="14"/>
  <c r="E30555" i="14"/>
  <c r="E30556" i="14"/>
  <c r="E30557" i="14"/>
  <c r="E30558" i="14"/>
  <c r="E30559" i="14"/>
  <c r="E30560" i="14"/>
  <c r="E30561" i="14"/>
  <c r="E30562" i="14"/>
  <c r="E30563" i="14"/>
  <c r="E30564" i="14"/>
  <c r="E30565" i="14"/>
  <c r="E30566" i="14"/>
  <c r="E30567" i="14"/>
  <c r="E30568" i="14"/>
  <c r="E30569" i="14"/>
  <c r="E30570" i="14"/>
  <c r="E30571" i="14"/>
  <c r="E30572" i="14"/>
  <c r="E30573" i="14"/>
  <c r="E30574" i="14"/>
  <c r="E30575" i="14"/>
  <c r="E30576" i="14"/>
  <c r="E30577" i="14"/>
  <c r="E30578" i="14"/>
  <c r="E30579" i="14"/>
  <c r="E30580" i="14"/>
  <c r="E30581" i="14"/>
  <c r="E30582" i="14"/>
  <c r="E30583" i="14"/>
  <c r="E30584" i="14"/>
  <c r="E30585" i="14"/>
  <c r="E30586" i="14"/>
  <c r="E30587" i="14"/>
  <c r="E30588" i="14"/>
  <c r="E30589" i="14"/>
  <c r="E30590" i="14"/>
  <c r="E30591" i="14"/>
  <c r="E30592" i="14"/>
  <c r="E30593" i="14"/>
  <c r="E30594" i="14"/>
  <c r="E30595" i="14"/>
  <c r="E30596" i="14"/>
  <c r="E30597" i="14"/>
  <c r="E30598" i="14"/>
  <c r="E30599" i="14"/>
  <c r="E30600" i="14"/>
  <c r="E30601" i="14"/>
  <c r="E30602" i="14"/>
  <c r="E30603" i="14"/>
  <c r="E30604" i="14"/>
  <c r="E30605" i="14"/>
  <c r="E30606" i="14"/>
  <c r="E30607" i="14"/>
  <c r="E30608" i="14"/>
  <c r="E30609" i="14"/>
  <c r="E30610" i="14"/>
  <c r="E30611" i="14"/>
  <c r="E30612" i="14"/>
  <c r="E30613" i="14"/>
  <c r="E30614" i="14"/>
  <c r="E30615" i="14"/>
  <c r="E30616" i="14"/>
  <c r="E30617" i="14"/>
  <c r="E30618" i="14"/>
  <c r="E30619" i="14"/>
  <c r="E30620" i="14"/>
  <c r="E30621" i="14"/>
  <c r="E30622" i="14"/>
  <c r="E30623" i="14"/>
  <c r="E30624" i="14"/>
  <c r="E30625" i="14"/>
  <c r="E30626" i="14"/>
  <c r="E30627" i="14"/>
  <c r="E30628" i="14"/>
  <c r="E30629" i="14"/>
  <c r="E30630" i="14"/>
  <c r="E30631" i="14"/>
  <c r="E30632" i="14"/>
  <c r="E30633" i="14"/>
  <c r="E30634" i="14"/>
  <c r="E30635" i="14"/>
  <c r="E30636" i="14"/>
  <c r="E30637" i="14"/>
  <c r="E30638" i="14"/>
  <c r="E30639" i="14"/>
  <c r="E30640" i="14"/>
  <c r="E30641" i="14"/>
  <c r="E30642" i="14"/>
  <c r="E30643" i="14"/>
  <c r="E30644" i="14"/>
  <c r="E30645" i="14"/>
  <c r="E30646" i="14"/>
  <c r="E30647" i="14"/>
  <c r="E30648" i="14"/>
  <c r="E30649" i="14"/>
  <c r="E30650" i="14"/>
  <c r="E30651" i="14"/>
  <c r="E30652" i="14"/>
  <c r="E30653" i="14"/>
  <c r="E30654" i="14"/>
  <c r="E30655" i="14"/>
  <c r="E30656" i="14"/>
  <c r="E30657" i="14"/>
  <c r="E30658" i="14"/>
  <c r="E30659" i="14"/>
  <c r="E30660" i="14"/>
  <c r="E30661" i="14"/>
  <c r="E30662" i="14"/>
  <c r="E30663" i="14"/>
  <c r="E30664" i="14"/>
  <c r="E30665" i="14"/>
  <c r="E30666" i="14"/>
  <c r="E30667" i="14"/>
  <c r="E30668" i="14"/>
  <c r="E30669" i="14"/>
  <c r="E30670" i="14"/>
  <c r="E30671" i="14"/>
  <c r="E30672" i="14"/>
  <c r="E30673" i="14"/>
  <c r="E30674" i="14"/>
  <c r="E30675" i="14"/>
  <c r="E30676" i="14"/>
  <c r="E30677" i="14"/>
  <c r="E30678" i="14"/>
  <c r="E30679" i="14"/>
  <c r="E30680" i="14"/>
  <c r="E30681" i="14"/>
  <c r="E30682" i="14"/>
  <c r="E30683" i="14"/>
  <c r="E30684" i="14"/>
  <c r="E30685" i="14"/>
  <c r="E30686" i="14"/>
  <c r="E30687" i="14"/>
  <c r="E30688" i="14"/>
  <c r="E30689" i="14"/>
  <c r="E30690" i="14"/>
  <c r="E30691" i="14"/>
  <c r="E30692" i="14"/>
  <c r="E30693" i="14"/>
  <c r="E30694" i="14"/>
  <c r="E30695" i="14"/>
  <c r="E30696" i="14"/>
  <c r="E30697" i="14"/>
  <c r="E30698" i="14"/>
  <c r="E30699" i="14"/>
  <c r="E30700" i="14"/>
  <c r="E30701" i="14"/>
  <c r="E30702" i="14"/>
  <c r="E30703" i="14"/>
  <c r="E30704" i="14"/>
  <c r="E30705" i="14"/>
  <c r="E30706" i="14"/>
  <c r="E30707" i="14"/>
  <c r="E30708" i="14"/>
  <c r="E30709" i="14"/>
  <c r="E30710" i="14"/>
  <c r="E30711" i="14"/>
  <c r="E30712" i="14"/>
  <c r="E30713" i="14"/>
  <c r="E30714" i="14"/>
  <c r="E30715" i="14"/>
  <c r="E30716" i="14"/>
  <c r="E30717" i="14"/>
  <c r="E30718" i="14"/>
  <c r="E30719" i="14"/>
  <c r="E30720" i="14"/>
  <c r="E30721" i="14"/>
  <c r="E30722" i="14"/>
  <c r="E30723" i="14"/>
  <c r="E30724" i="14"/>
  <c r="E30725" i="14"/>
  <c r="E30726" i="14"/>
  <c r="E30727" i="14"/>
  <c r="E30728" i="14"/>
  <c r="E30729" i="14"/>
  <c r="E30730" i="14"/>
  <c r="E30731" i="14"/>
  <c r="E2" i="14"/>
  <c r="H6046" i="14"/>
  <c r="H6042" i="14"/>
  <c r="E2" i="5" l="1"/>
  <c r="G2763" i="5" l="1"/>
  <c r="H2763" i="5" s="1"/>
  <c r="Q2770" i="5"/>
  <c r="B1" i="1" l="1"/>
  <c r="C1" i="1"/>
  <c r="B2" i="1"/>
  <c r="C2" i="1"/>
  <c r="C4" i="1"/>
  <c r="D4" i="1"/>
  <c r="C9" i="1" s="1"/>
  <c r="D9" i="1" s="1"/>
  <c r="A5" i="1"/>
  <c r="D6" i="1"/>
  <c r="E6" i="1"/>
  <c r="K12" i="1"/>
  <c r="A19" i="1"/>
  <c r="K22" i="1"/>
  <c r="B33" i="1"/>
  <c r="D33" i="1"/>
  <c r="B34" i="1"/>
  <c r="D34" i="1"/>
  <c r="B35" i="1"/>
  <c r="D35" i="1"/>
  <c r="B36" i="1"/>
  <c r="D36" i="1"/>
  <c r="B37" i="1"/>
  <c r="D37" i="1"/>
  <c r="B38" i="1"/>
  <c r="D38" i="1"/>
  <c r="B39" i="1"/>
  <c r="D39" i="1"/>
  <c r="B40" i="1"/>
  <c r="D40" i="1"/>
  <c r="B41" i="1"/>
  <c r="D41" i="1"/>
  <c r="B42" i="1"/>
  <c r="D42" i="1"/>
  <c r="B43" i="1"/>
  <c r="D43" i="1"/>
  <c r="B44" i="1"/>
  <c r="D44" i="1"/>
  <c r="B45" i="1"/>
  <c r="D45" i="1"/>
  <c r="B46" i="1"/>
  <c r="D46" i="1"/>
  <c r="E50" i="1"/>
  <c r="E51" i="1"/>
  <c r="E52" i="1"/>
  <c r="E53" i="1"/>
  <c r="A1" i="5"/>
  <c r="G6" i="5"/>
  <c r="G7" i="5" s="1"/>
  <c r="L8" i="5"/>
  <c r="L9" i="5"/>
  <c r="L10" i="5"/>
  <c r="N94" i="5"/>
  <c r="N96" i="5"/>
  <c r="N98" i="5"/>
  <c r="N100" i="5"/>
  <c r="N102" i="5"/>
  <c r="N104" i="5"/>
  <c r="N106" i="5"/>
  <c r="N108" i="5"/>
  <c r="N110" i="5"/>
  <c r="N112" i="5"/>
  <c r="N114" i="5"/>
  <c r="N116" i="5"/>
  <c r="N118" i="5"/>
  <c r="N120" i="5"/>
  <c r="N122" i="5"/>
  <c r="N124" i="5"/>
  <c r="N126" i="5"/>
  <c r="N128" i="5"/>
  <c r="N130" i="5"/>
  <c r="N132" i="5"/>
  <c r="N134" i="5"/>
  <c r="N136" i="5"/>
  <c r="N138" i="5"/>
  <c r="N140" i="5"/>
  <c r="N142" i="5"/>
  <c r="F5229" i="5"/>
  <c r="E5237" i="5"/>
  <c r="E5238" i="5"/>
  <c r="E5239" i="5"/>
  <c r="G5248" i="5"/>
  <c r="E5257" i="5"/>
  <c r="E5258" i="5"/>
  <c r="E5259" i="5"/>
  <c r="E5266" i="5"/>
  <c r="E5267" i="5"/>
  <c r="E5268" i="5"/>
  <c r="E5281" i="5"/>
  <c r="E5282" i="5"/>
  <c r="E5283" i="5"/>
  <c r="E5284" i="5"/>
  <c r="E5285" i="5"/>
  <c r="E5287" i="5"/>
  <c r="E5288" i="5"/>
  <c r="E5289" i="5"/>
  <c r="E5290" i="5"/>
  <c r="E5291" i="5"/>
  <c r="R5307" i="5"/>
  <c r="E5309" i="5"/>
  <c r="E5310" i="5"/>
  <c r="E5311" i="5"/>
  <c r="E5312" i="5"/>
  <c r="E5313" i="5"/>
  <c r="E5314" i="5"/>
  <c r="E5315" i="5"/>
  <c r="E5316" i="5"/>
  <c r="E5317" i="5"/>
  <c r="E5318" i="5"/>
  <c r="E5319" i="5"/>
  <c r="E5320" i="5"/>
  <c r="E5321" i="5"/>
  <c r="E5322" i="5"/>
  <c r="E5323" i="5"/>
  <c r="E5324" i="5"/>
  <c r="E5325" i="5"/>
  <c r="E5326" i="5"/>
  <c r="E5327" i="5"/>
  <c r="E5328" i="5"/>
  <c r="E5329" i="5"/>
  <c r="E5330" i="5"/>
  <c r="E5331" i="5"/>
  <c r="E5332" i="5"/>
  <c r="E5349" i="5"/>
  <c r="E5350" i="5"/>
  <c r="E5351" i="5"/>
  <c r="E5352" i="5"/>
  <c r="E5353" i="5"/>
  <c r="E5354" i="5"/>
  <c r="E5355" i="5"/>
  <c r="E5356" i="5"/>
  <c r="E5357" i="5"/>
  <c r="E5358" i="5"/>
  <c r="E5359" i="5"/>
  <c r="E5361" i="5"/>
  <c r="E5362" i="5"/>
  <c r="E5363" i="5"/>
  <c r="E5364" i="5"/>
  <c r="E5365" i="5"/>
  <c r="E5366" i="5"/>
  <c r="E5367" i="5"/>
  <c r="E5368" i="5"/>
  <c r="E5369" i="5"/>
  <c r="E5370" i="5"/>
  <c r="E5371" i="5"/>
  <c r="E5372" i="5"/>
  <c r="E5373" i="5"/>
  <c r="E5374" i="5"/>
  <c r="E5375" i="5"/>
  <c r="E5376" i="5"/>
  <c r="E5378" i="5"/>
  <c r="E5379" i="5"/>
  <c r="E5380" i="5"/>
  <c r="E5381" i="5"/>
  <c r="E5384" i="5"/>
  <c r="E5385" i="5"/>
  <c r="E5386" i="5"/>
  <c r="E5387" i="5"/>
  <c r="E5388" i="5"/>
  <c r="E5389" i="5"/>
  <c r="E85" i="5" l="1"/>
  <c r="D87" i="5" s="1"/>
  <c r="F87" i="5" s="1"/>
  <c r="H4" i="5"/>
  <c r="G8" i="1"/>
  <c r="F8" i="1"/>
  <c r="G9" i="1"/>
  <c r="K4" i="1"/>
  <c r="C10" i="1"/>
  <c r="D10" i="1" s="1"/>
  <c r="H5" i="5"/>
  <c r="J6" i="5"/>
  <c r="K6" i="5" s="1"/>
  <c r="K7" i="5" s="1"/>
  <c r="C18" i="1"/>
  <c r="E4" i="1"/>
  <c r="C11" i="1"/>
  <c r="F9" i="1"/>
  <c r="G10" i="1"/>
  <c r="C8" i="1"/>
  <c r="G4" i="1"/>
  <c r="C12" i="1"/>
  <c r="G12" i="1" s="1"/>
  <c r="F10" i="1"/>
  <c r="H6" i="5" l="1"/>
  <c r="D88" i="5"/>
  <c r="G88" i="5" s="1"/>
  <c r="J87" i="5"/>
  <c r="G87" i="5"/>
  <c r="D3421" i="5"/>
  <c r="K3421" i="5" s="1"/>
  <c r="H87" i="5"/>
  <c r="I87" i="5"/>
  <c r="F12" i="1"/>
  <c r="J4" i="1"/>
  <c r="J8" i="1"/>
  <c r="D8" i="1"/>
  <c r="C14" i="1"/>
  <c r="D12" i="1"/>
  <c r="F11" i="1"/>
  <c r="G11" i="1"/>
  <c r="G14" i="1" s="1"/>
  <c r="D11" i="1"/>
  <c r="D89" i="5" l="1"/>
  <c r="G89" i="5" s="1"/>
  <c r="I88" i="5"/>
  <c r="F88" i="5"/>
  <c r="D3422" i="5"/>
  <c r="K3422" i="5" s="1"/>
  <c r="K87" i="5"/>
  <c r="H88" i="5"/>
  <c r="F14" i="1"/>
  <c r="D14" i="1"/>
  <c r="H89" i="5" l="1"/>
  <c r="D90" i="5"/>
  <c r="I90" i="5" s="1"/>
  <c r="K88" i="5"/>
  <c r="J89" i="5"/>
  <c r="I89" i="5"/>
  <c r="F89" i="5"/>
  <c r="D3423" i="5"/>
  <c r="K3423" i="5" s="1"/>
  <c r="K89" i="5" l="1"/>
  <c r="L89" i="5" s="1"/>
  <c r="D91" i="5"/>
  <c r="G91" i="5" s="1"/>
  <c r="D3424" i="5"/>
  <c r="K3424" i="5" s="1"/>
  <c r="H90" i="5"/>
  <c r="F90" i="5"/>
  <c r="G90" i="5"/>
  <c r="K90" i="5" l="1"/>
  <c r="I91" i="5"/>
  <c r="D3425" i="5"/>
  <c r="K3425" i="5" s="1"/>
  <c r="F91" i="5"/>
  <c r="H91" i="5"/>
  <c r="D92" i="5"/>
  <c r="I92" i="5" s="1"/>
  <c r="H92" i="5" l="1"/>
  <c r="J92" i="5"/>
  <c r="F92" i="5"/>
  <c r="D3426" i="5"/>
  <c r="K3426" i="5" s="1"/>
  <c r="G92" i="5"/>
  <c r="K91" i="5"/>
  <c r="D93" i="5"/>
  <c r="F93" i="5" s="1"/>
  <c r="D3427" i="5" l="1"/>
  <c r="K3427" i="5" s="1"/>
  <c r="K92" i="5"/>
  <c r="J93" i="5"/>
  <c r="D94" i="5"/>
  <c r="D3428" i="5" s="1"/>
  <c r="K3428" i="5" s="1"/>
  <c r="H93" i="5"/>
  <c r="G93" i="5"/>
  <c r="I93" i="5"/>
  <c r="D95" i="5" l="1"/>
  <c r="D3429" i="5" s="1"/>
  <c r="K3429" i="5" s="1"/>
  <c r="K93" i="5"/>
  <c r="D96" i="5" l="1"/>
  <c r="D3430" i="5" s="1"/>
  <c r="K3430" i="5" s="1"/>
  <c r="D97" i="5" l="1"/>
  <c r="D3431" i="5" s="1"/>
  <c r="K3431" i="5" s="1"/>
  <c r="D98" i="5" l="1"/>
  <c r="D99" i="5" s="1"/>
  <c r="D3432" i="5" l="1"/>
  <c r="K3432" i="5" s="1"/>
  <c r="H99" i="5"/>
  <c r="D100" i="5"/>
  <c r="F99" i="5"/>
  <c r="I99" i="5"/>
  <c r="G99" i="5"/>
  <c r="D3433" i="5"/>
  <c r="K3433" i="5" s="1"/>
  <c r="K99" i="5" l="1"/>
  <c r="H100" i="5"/>
  <c r="D101" i="5"/>
  <c r="I100" i="5"/>
  <c r="G100" i="5"/>
  <c r="D3434" i="5"/>
  <c r="K3434" i="5" s="1"/>
  <c r="F100" i="5"/>
  <c r="G101" i="5" l="1"/>
  <c r="F101" i="5"/>
  <c r="D102" i="5"/>
  <c r="H101" i="5"/>
  <c r="D3435" i="5"/>
  <c r="K3435" i="5" s="1"/>
  <c r="I101" i="5"/>
  <c r="K100" i="5"/>
  <c r="G102" i="5" l="1"/>
  <c r="F102" i="5"/>
  <c r="D103" i="5"/>
  <c r="H102" i="5"/>
  <c r="I102" i="5"/>
  <c r="D3436" i="5"/>
  <c r="K3436" i="5" s="1"/>
  <c r="K101" i="5"/>
  <c r="F103" i="5" l="1"/>
  <c r="G103" i="5"/>
  <c r="D104" i="5"/>
  <c r="D3437" i="5"/>
  <c r="K3437" i="5" s="1"/>
  <c r="I103" i="5"/>
  <c r="H103" i="5"/>
  <c r="K102" i="5"/>
  <c r="F104" i="5" l="1"/>
  <c r="D105" i="5"/>
  <c r="H104" i="5"/>
  <c r="I104" i="5"/>
  <c r="G104" i="5"/>
  <c r="D3438" i="5"/>
  <c r="K3438" i="5" s="1"/>
  <c r="K103" i="5"/>
  <c r="D106" i="5" l="1"/>
  <c r="H105" i="5"/>
  <c r="F105" i="5"/>
  <c r="G105" i="5"/>
  <c r="D3439" i="5"/>
  <c r="K3439" i="5" s="1"/>
  <c r="I105" i="5"/>
  <c r="K104" i="5"/>
  <c r="K105" i="5" l="1"/>
  <c r="I106" i="5"/>
  <c r="D107" i="5"/>
  <c r="F106" i="5"/>
  <c r="G106" i="5"/>
  <c r="H106" i="5"/>
  <c r="D3440" i="5"/>
  <c r="K3440" i="5" s="1"/>
  <c r="K106" i="5" l="1"/>
  <c r="D108" i="5"/>
  <c r="D3441" i="5"/>
  <c r="K3441" i="5" s="1"/>
  <c r="D109" i="5" l="1"/>
  <c r="D3442" i="5"/>
  <c r="K3442" i="5" s="1"/>
  <c r="D110" i="5" l="1"/>
  <c r="D3443" i="5"/>
  <c r="K3443" i="5" s="1"/>
  <c r="D111" i="5" l="1"/>
  <c r="D3444" i="5"/>
  <c r="K3444" i="5" s="1"/>
  <c r="H111" i="5" l="1"/>
  <c r="F111" i="5"/>
  <c r="D112" i="5"/>
  <c r="G111" i="5"/>
  <c r="I111" i="5"/>
  <c r="D3445" i="5"/>
  <c r="K3445" i="5" s="1"/>
  <c r="I112" i="5" l="1"/>
  <c r="H112" i="5"/>
  <c r="G112" i="5"/>
  <c r="F112" i="5"/>
  <c r="D113" i="5"/>
  <c r="D3446" i="5"/>
  <c r="K3446" i="5" s="1"/>
  <c r="K111" i="5"/>
  <c r="K112" i="5" l="1"/>
  <c r="I113" i="5"/>
  <c r="D114" i="5"/>
  <c r="G113" i="5"/>
  <c r="H113" i="5"/>
  <c r="F113" i="5"/>
  <c r="D3447" i="5"/>
  <c r="K3447" i="5" s="1"/>
  <c r="K113" i="5" l="1"/>
  <c r="I114" i="5"/>
  <c r="D115" i="5"/>
  <c r="G114" i="5"/>
  <c r="H114" i="5"/>
  <c r="D3448" i="5"/>
  <c r="K3448" i="5" s="1"/>
  <c r="F114" i="5"/>
  <c r="K114" i="5" l="1"/>
  <c r="H115" i="5"/>
  <c r="D116" i="5"/>
  <c r="I115" i="5"/>
  <c r="G115" i="5"/>
  <c r="D3449" i="5"/>
  <c r="K3449" i="5" s="1"/>
  <c r="F115" i="5"/>
  <c r="K115" i="5" l="1"/>
  <c r="H116" i="5"/>
  <c r="D117" i="5"/>
  <c r="G116" i="5"/>
  <c r="I116" i="5"/>
  <c r="F116" i="5"/>
  <c r="D3450" i="5"/>
  <c r="K3450" i="5" s="1"/>
  <c r="K116" i="5" l="1"/>
  <c r="G117" i="5"/>
  <c r="I117" i="5"/>
  <c r="D118" i="5"/>
  <c r="H117" i="5"/>
  <c r="F117" i="5"/>
  <c r="D3451" i="5"/>
  <c r="K3451" i="5" s="1"/>
  <c r="K117" i="5" l="1"/>
  <c r="G118" i="5"/>
  <c r="F118" i="5"/>
  <c r="D119" i="5"/>
  <c r="I118" i="5"/>
  <c r="D3452" i="5"/>
  <c r="K3452" i="5" s="1"/>
  <c r="H118" i="5"/>
  <c r="K118" i="5" l="1"/>
  <c r="F119" i="5"/>
  <c r="G119" i="5"/>
  <c r="H119" i="5"/>
  <c r="D120" i="5"/>
  <c r="I119" i="5"/>
  <c r="D3453" i="5"/>
  <c r="K3453" i="5" s="1"/>
  <c r="D121" i="5" l="1"/>
  <c r="D3454" i="5"/>
  <c r="K3454" i="5" s="1"/>
  <c r="K119" i="5"/>
  <c r="D122" i="5" l="1"/>
  <c r="D3455" i="5"/>
  <c r="K3455" i="5" s="1"/>
  <c r="D123" i="5" l="1"/>
  <c r="D3456" i="5"/>
  <c r="K3456" i="5" s="1"/>
  <c r="G123" i="5" l="1"/>
  <c r="I123" i="5"/>
  <c r="D124" i="5"/>
  <c r="F123" i="5"/>
  <c r="D3457" i="5"/>
  <c r="K3457" i="5" s="1"/>
  <c r="H123" i="5"/>
  <c r="K123" i="5" l="1"/>
  <c r="G124" i="5"/>
  <c r="D125" i="5"/>
  <c r="H124" i="5"/>
  <c r="I124" i="5"/>
  <c r="F124" i="5"/>
  <c r="D3458" i="5"/>
  <c r="K3458" i="5" s="1"/>
  <c r="K124" i="5" l="1"/>
  <c r="F125" i="5"/>
  <c r="D126" i="5"/>
  <c r="H125" i="5"/>
  <c r="I125" i="5"/>
  <c r="D3459" i="5"/>
  <c r="K3459" i="5" s="1"/>
  <c r="G125" i="5"/>
  <c r="D127" i="5" l="1"/>
  <c r="D3460" i="5"/>
  <c r="K3460" i="5" s="1"/>
  <c r="K125" i="5"/>
  <c r="D128" i="5" l="1"/>
  <c r="D3461" i="5"/>
  <c r="K3461" i="5" s="1"/>
  <c r="D129" i="5" l="1"/>
  <c r="D3462" i="5"/>
  <c r="K3462" i="5" s="1"/>
  <c r="G129" i="5" l="1"/>
  <c r="D130" i="5"/>
  <c r="J129" i="5"/>
  <c r="I129" i="5"/>
  <c r="H129" i="5"/>
  <c r="D3463" i="5"/>
  <c r="K3463" i="5" s="1"/>
  <c r="F129" i="5"/>
  <c r="F130" i="5" l="1"/>
  <c r="D131" i="5"/>
  <c r="H130" i="5"/>
  <c r="I130" i="5"/>
  <c r="D3464" i="5"/>
  <c r="K3464" i="5" s="1"/>
  <c r="G130" i="5"/>
  <c r="K129" i="5"/>
  <c r="F131" i="5" l="1"/>
  <c r="I131" i="5"/>
  <c r="D132" i="5"/>
  <c r="H131" i="5"/>
  <c r="G131" i="5"/>
  <c r="D3465" i="5"/>
  <c r="K3465" i="5" s="1"/>
  <c r="J131" i="5"/>
  <c r="K130" i="5"/>
  <c r="F132" i="5" l="1"/>
  <c r="G132" i="5"/>
  <c r="H132" i="5"/>
  <c r="I132" i="5"/>
  <c r="D3466" i="5"/>
  <c r="K3466" i="5" s="1"/>
  <c r="D133" i="5"/>
  <c r="K131" i="5"/>
  <c r="I133" i="5" l="1"/>
  <c r="F133" i="5"/>
  <c r="H133" i="5"/>
  <c r="D134" i="5"/>
  <c r="G133" i="5"/>
  <c r="D3467" i="5"/>
  <c r="K3467" i="5" s="1"/>
  <c r="K132" i="5"/>
  <c r="K133" i="5" l="1"/>
  <c r="I134" i="5"/>
  <c r="G134" i="5"/>
  <c r="D135" i="5"/>
  <c r="H134" i="5"/>
  <c r="D3468" i="5"/>
  <c r="K3468" i="5" s="1"/>
  <c r="F134" i="5"/>
  <c r="K134" i="5" l="1"/>
  <c r="H135" i="5"/>
  <c r="G135" i="5"/>
  <c r="F135" i="5"/>
  <c r="I135" i="5"/>
  <c r="D136" i="5"/>
  <c r="D3469" i="5"/>
  <c r="K3469" i="5" s="1"/>
  <c r="K135" i="5" l="1"/>
  <c r="H136" i="5"/>
  <c r="I136" i="5"/>
  <c r="F136" i="5"/>
  <c r="G136" i="5"/>
  <c r="D3470" i="5"/>
  <c r="K3470" i="5" s="1"/>
  <c r="D137" i="5"/>
  <c r="K136" i="5" l="1"/>
  <c r="G137" i="5"/>
  <c r="I137" i="5"/>
  <c r="H137" i="5"/>
  <c r="D138" i="5"/>
  <c r="F137" i="5"/>
  <c r="D3471" i="5"/>
  <c r="K3471" i="5" s="1"/>
  <c r="K137" i="5" l="1"/>
  <c r="G138" i="5"/>
  <c r="H138" i="5"/>
  <c r="I138" i="5"/>
  <c r="F138" i="5"/>
  <c r="D3472" i="5"/>
  <c r="K3472" i="5" s="1"/>
  <c r="D139" i="5"/>
  <c r="K138" i="5" l="1"/>
  <c r="D140" i="5"/>
  <c r="D3473" i="5"/>
  <c r="K3473" i="5" s="1"/>
  <c r="D3474" i="5" l="1"/>
  <c r="K3474" i="5" s="1"/>
  <c r="D141" i="5"/>
  <c r="D142" i="5" l="1"/>
  <c r="D3475" i="5"/>
  <c r="K3475" i="5" s="1"/>
  <c r="H142" i="5" l="1"/>
  <c r="F142" i="5"/>
  <c r="I142" i="5"/>
  <c r="G142" i="5"/>
  <c r="D143" i="5"/>
  <c r="D3476" i="5"/>
  <c r="K3476" i="5" s="1"/>
  <c r="G143" i="5" l="1"/>
  <c r="F143" i="5"/>
  <c r="I143" i="5"/>
  <c r="D144" i="5"/>
  <c r="H143" i="5"/>
  <c r="D3477" i="5"/>
  <c r="K3477" i="5" s="1"/>
  <c r="K142" i="5"/>
  <c r="G144" i="5" l="1"/>
  <c r="H144" i="5"/>
  <c r="I144" i="5"/>
  <c r="F144" i="5"/>
  <c r="D145" i="5"/>
  <c r="D3478" i="5"/>
  <c r="K3478" i="5" s="1"/>
  <c r="K143" i="5"/>
  <c r="K144" i="5" l="1"/>
  <c r="D146" i="5"/>
  <c r="D3479" i="5"/>
  <c r="K3479" i="5" s="1"/>
  <c r="D147" i="5" l="1"/>
  <c r="D3480" i="5"/>
  <c r="K3480" i="5" s="1"/>
  <c r="D148" i="5" l="1"/>
  <c r="D3481" i="5"/>
  <c r="K3481" i="5" s="1"/>
  <c r="J148" i="5" l="1"/>
  <c r="F148" i="5"/>
  <c r="D149" i="5"/>
  <c r="I148" i="5"/>
  <c r="G148" i="5"/>
  <c r="D3482" i="5"/>
  <c r="K3482" i="5" s="1"/>
  <c r="H148" i="5"/>
  <c r="K148" i="5" l="1"/>
  <c r="I149" i="5"/>
  <c r="F149" i="5"/>
  <c r="H149" i="5"/>
  <c r="J149" i="5"/>
  <c r="G149" i="5"/>
  <c r="D150" i="5"/>
  <c r="D3483" i="5"/>
  <c r="K3483" i="5" s="1"/>
  <c r="K149" i="5" l="1"/>
  <c r="H150" i="5"/>
  <c r="F150" i="5"/>
  <c r="G150" i="5"/>
  <c r="D151" i="5"/>
  <c r="D3484" i="5"/>
  <c r="K3484" i="5" s="1"/>
  <c r="I150" i="5"/>
  <c r="H151" i="5" l="1"/>
  <c r="G151" i="5"/>
  <c r="J151" i="5"/>
  <c r="F151" i="5"/>
  <c r="D3485" i="5"/>
  <c r="K3485" i="5" s="1"/>
  <c r="D152" i="5"/>
  <c r="I151" i="5"/>
  <c r="K150" i="5"/>
  <c r="K151" i="5" l="1"/>
  <c r="G152" i="5"/>
  <c r="H152" i="5"/>
  <c r="I152" i="5"/>
  <c r="J152" i="5"/>
  <c r="F152" i="5"/>
  <c r="D3486" i="5"/>
  <c r="K3486" i="5" s="1"/>
  <c r="D153" i="5"/>
  <c r="K152" i="5" l="1"/>
  <c r="F153" i="5"/>
  <c r="H153" i="5"/>
  <c r="D154" i="5"/>
  <c r="G153" i="5"/>
  <c r="I153" i="5"/>
  <c r="D3487" i="5"/>
  <c r="K3487" i="5" s="1"/>
  <c r="F154" i="5" l="1"/>
  <c r="I154" i="5"/>
  <c r="G154" i="5"/>
  <c r="H154" i="5"/>
  <c r="D3488" i="5"/>
  <c r="K3488" i="5" s="1"/>
  <c r="D155" i="5"/>
  <c r="K153" i="5"/>
  <c r="D156" i="5" l="1"/>
  <c r="D3489" i="5"/>
  <c r="K3489" i="5" s="1"/>
  <c r="K154" i="5"/>
  <c r="D157" i="5" l="1"/>
  <c r="D3490" i="5"/>
  <c r="K3490" i="5" s="1"/>
  <c r="D158" i="5" l="1"/>
  <c r="D3491" i="5"/>
  <c r="K3491" i="5" s="1"/>
  <c r="D159" i="5" l="1"/>
  <c r="D3492" i="5"/>
  <c r="K3492" i="5" s="1"/>
  <c r="D160" i="5" l="1"/>
  <c r="D3493" i="5"/>
  <c r="K3493" i="5" s="1"/>
  <c r="G160" i="5" l="1"/>
  <c r="D161" i="5"/>
  <c r="F160" i="5"/>
  <c r="J160" i="5"/>
  <c r="I160" i="5"/>
  <c r="H160" i="5"/>
  <c r="D3494" i="5"/>
  <c r="K3494" i="5" s="1"/>
  <c r="K160" i="5" l="1"/>
  <c r="F161" i="5"/>
  <c r="D162" i="5"/>
  <c r="G161" i="5"/>
  <c r="I161" i="5"/>
  <c r="D3495" i="5"/>
  <c r="K3495" i="5" s="1"/>
  <c r="H161" i="5"/>
  <c r="J161" i="5"/>
  <c r="F162" i="5" l="1"/>
  <c r="H162" i="5"/>
  <c r="D163" i="5"/>
  <c r="I162" i="5"/>
  <c r="J162" i="5"/>
  <c r="G162" i="5"/>
  <c r="D3496" i="5"/>
  <c r="K3496" i="5" s="1"/>
  <c r="K161" i="5"/>
  <c r="J163" i="5" l="1"/>
  <c r="F163" i="5"/>
  <c r="I163" i="5"/>
  <c r="D164" i="5"/>
  <c r="H163" i="5"/>
  <c r="G163" i="5"/>
  <c r="D3497" i="5"/>
  <c r="K3497" i="5" s="1"/>
  <c r="K162" i="5"/>
  <c r="K163" i="5" l="1"/>
  <c r="I164" i="5"/>
  <c r="F164" i="5"/>
  <c r="H164" i="5"/>
  <c r="G164" i="5"/>
  <c r="D165" i="5"/>
  <c r="J164" i="5"/>
  <c r="D3498" i="5"/>
  <c r="K3498" i="5" s="1"/>
  <c r="H165" i="5" l="1"/>
  <c r="F165" i="5"/>
  <c r="D166" i="5"/>
  <c r="J165" i="5"/>
  <c r="D3499" i="5"/>
  <c r="K3499" i="5" s="1"/>
  <c r="G165" i="5"/>
  <c r="I165" i="5"/>
  <c r="K164" i="5"/>
  <c r="G166" i="5" l="1"/>
  <c r="F166" i="5"/>
  <c r="H166" i="5"/>
  <c r="I166" i="5"/>
  <c r="J166" i="5"/>
  <c r="D167" i="5"/>
  <c r="D3500" i="5"/>
  <c r="K3500" i="5" s="1"/>
  <c r="K165" i="5"/>
  <c r="F167" i="5" l="1"/>
  <c r="D168" i="5"/>
  <c r="G167" i="5"/>
  <c r="H167" i="5"/>
  <c r="I167" i="5"/>
  <c r="D3501" i="5"/>
  <c r="K3501" i="5" s="1"/>
  <c r="J167" i="5"/>
  <c r="K166" i="5"/>
  <c r="D3502" i="5" l="1"/>
  <c r="K3502" i="5" s="1"/>
  <c r="D169" i="5"/>
  <c r="K167" i="5"/>
  <c r="D170" i="5" l="1"/>
  <c r="D3503" i="5"/>
  <c r="K3503" i="5" s="1"/>
  <c r="D171" i="5" l="1"/>
  <c r="D3504" i="5"/>
  <c r="K3504" i="5" s="1"/>
  <c r="H171" i="5" l="1"/>
  <c r="F171" i="5"/>
  <c r="I171" i="5"/>
  <c r="J171" i="5"/>
  <c r="G171" i="5"/>
  <c r="D172" i="5"/>
  <c r="D3505" i="5"/>
  <c r="K3505" i="5" s="1"/>
  <c r="G172" i="5" l="1"/>
  <c r="H172" i="5"/>
  <c r="D173" i="5"/>
  <c r="F172" i="5"/>
  <c r="I172" i="5"/>
  <c r="J172" i="5"/>
  <c r="D3506" i="5"/>
  <c r="K3506" i="5" s="1"/>
  <c r="K171" i="5"/>
  <c r="K172" i="5" l="1"/>
  <c r="D174" i="5"/>
  <c r="D3507" i="5"/>
  <c r="K3507" i="5" s="1"/>
  <c r="D175" i="5" l="1"/>
  <c r="D3508" i="5"/>
  <c r="K3508" i="5" s="1"/>
  <c r="D176" i="5" l="1"/>
  <c r="D3509" i="5"/>
  <c r="K3509" i="5" s="1"/>
  <c r="J176" i="5" l="1"/>
  <c r="I176" i="5"/>
  <c r="F176" i="5"/>
  <c r="G176" i="5"/>
  <c r="D3510" i="5"/>
  <c r="K3510" i="5" s="1"/>
  <c r="D177" i="5"/>
  <c r="J177" i="5" l="1"/>
  <c r="I177" i="5"/>
  <c r="F177" i="5"/>
  <c r="G177" i="5"/>
  <c r="D3511" i="5"/>
  <c r="K3511" i="5" s="1"/>
  <c r="D178" i="5"/>
  <c r="K176" i="5"/>
  <c r="J178" i="5" l="1"/>
  <c r="D179" i="5"/>
  <c r="I178" i="5"/>
  <c r="F178" i="5"/>
  <c r="G178" i="5"/>
  <c r="D3512" i="5"/>
  <c r="K3512" i="5" s="1"/>
  <c r="K177" i="5"/>
  <c r="K178" i="5" l="1"/>
  <c r="D180" i="5"/>
  <c r="D3513" i="5"/>
  <c r="K3513" i="5" s="1"/>
  <c r="D181" i="5" l="1"/>
  <c r="D3514" i="5"/>
  <c r="K3514" i="5" s="1"/>
  <c r="D3515" i="5" l="1"/>
  <c r="K3515" i="5" s="1"/>
  <c r="D182" i="5"/>
  <c r="F182" i="5" l="1"/>
  <c r="I182" i="5"/>
  <c r="D183" i="5"/>
  <c r="G182" i="5"/>
  <c r="H182" i="5"/>
  <c r="D3516" i="5"/>
  <c r="K3516" i="5" s="1"/>
  <c r="K182" i="5" l="1"/>
  <c r="F183" i="5"/>
  <c r="G183" i="5"/>
  <c r="H183" i="5"/>
  <c r="D184" i="5"/>
  <c r="D3517" i="5"/>
  <c r="K3517" i="5" s="1"/>
  <c r="I183" i="5"/>
  <c r="K183" i="5" l="1"/>
  <c r="D185" i="5"/>
  <c r="D3518" i="5"/>
  <c r="K3518" i="5" s="1"/>
  <c r="D186" i="5" l="1"/>
  <c r="D3519" i="5"/>
  <c r="K3519" i="5" s="1"/>
  <c r="D187" i="5" l="1"/>
  <c r="D3520" i="5"/>
  <c r="K3520" i="5" s="1"/>
  <c r="D188" i="5" l="1"/>
  <c r="D3521" i="5"/>
  <c r="K3521" i="5" s="1"/>
  <c r="D189" i="5" l="1"/>
  <c r="D3522" i="5"/>
  <c r="K3522" i="5" s="1"/>
  <c r="D190" i="5" l="1"/>
  <c r="D3523" i="5"/>
  <c r="K3523" i="5" s="1"/>
  <c r="F190" i="5" l="1"/>
  <c r="H190" i="5"/>
  <c r="I190" i="5"/>
  <c r="D3524" i="5"/>
  <c r="K3524" i="5" s="1"/>
  <c r="G190" i="5"/>
  <c r="D191" i="5"/>
  <c r="K190" i="5" l="1"/>
  <c r="D192" i="5"/>
  <c r="D3525" i="5"/>
  <c r="K3525" i="5" s="1"/>
  <c r="D193" i="5" l="1"/>
  <c r="D3526" i="5"/>
  <c r="K3526" i="5" s="1"/>
  <c r="D194" i="5" l="1"/>
  <c r="D3527" i="5"/>
  <c r="K3527" i="5" s="1"/>
  <c r="I194" i="5" l="1"/>
  <c r="D195" i="5"/>
  <c r="F194" i="5"/>
  <c r="G194" i="5"/>
  <c r="H194" i="5"/>
  <c r="D3528" i="5"/>
  <c r="K3528" i="5" s="1"/>
  <c r="K194" i="5" l="1"/>
  <c r="I195" i="5"/>
  <c r="F195" i="5"/>
  <c r="H195" i="5"/>
  <c r="D196" i="5"/>
  <c r="D3529" i="5"/>
  <c r="K3529" i="5" s="1"/>
  <c r="G195" i="5"/>
  <c r="I196" i="5" l="1"/>
  <c r="F196" i="5"/>
  <c r="G196" i="5"/>
  <c r="D197" i="5"/>
  <c r="H196" i="5"/>
  <c r="D3530" i="5"/>
  <c r="K3530" i="5" s="1"/>
  <c r="K195" i="5"/>
  <c r="D3531" i="5" l="1"/>
  <c r="K3531" i="5" s="1"/>
  <c r="D198" i="5"/>
  <c r="K196" i="5"/>
  <c r="D199" i="5" l="1"/>
  <c r="D3532" i="5"/>
  <c r="K3532" i="5" s="1"/>
  <c r="D200" i="5" l="1"/>
  <c r="D3533" i="5"/>
  <c r="K3533" i="5" s="1"/>
  <c r="F200" i="5" l="1"/>
  <c r="D201" i="5"/>
  <c r="G200" i="5"/>
  <c r="I200" i="5"/>
  <c r="H200" i="5"/>
  <c r="D3534" i="5"/>
  <c r="K3534" i="5" s="1"/>
  <c r="K200" i="5" l="1"/>
  <c r="F201" i="5"/>
  <c r="I201" i="5"/>
  <c r="H201" i="5"/>
  <c r="G201" i="5"/>
  <c r="D202" i="5"/>
  <c r="D3535" i="5"/>
  <c r="K3535" i="5" s="1"/>
  <c r="K201" i="5" l="1"/>
  <c r="F202" i="5"/>
  <c r="G202" i="5"/>
  <c r="D203" i="5"/>
  <c r="H202" i="5"/>
  <c r="I202" i="5"/>
  <c r="D3536" i="5"/>
  <c r="K3536" i="5" s="1"/>
  <c r="K202" i="5" l="1"/>
  <c r="F203" i="5"/>
  <c r="H203" i="5"/>
  <c r="I203" i="5"/>
  <c r="D204" i="5"/>
  <c r="G203" i="5"/>
  <c r="D3537" i="5"/>
  <c r="K3537" i="5" s="1"/>
  <c r="K203" i="5" l="1"/>
  <c r="F204" i="5"/>
  <c r="I204" i="5"/>
  <c r="H204" i="5"/>
  <c r="D205" i="5"/>
  <c r="D3538" i="5"/>
  <c r="K3538" i="5" s="1"/>
  <c r="G204" i="5"/>
  <c r="K204" i="5" l="1"/>
  <c r="F205" i="5"/>
  <c r="D206" i="5"/>
  <c r="G205" i="5"/>
  <c r="I205" i="5"/>
  <c r="H205" i="5"/>
  <c r="D3539" i="5"/>
  <c r="K3539" i="5" s="1"/>
  <c r="K205" i="5" l="1"/>
  <c r="D207" i="5"/>
  <c r="D3540" i="5"/>
  <c r="K3540" i="5" s="1"/>
  <c r="D208" i="5" l="1"/>
  <c r="D3541" i="5"/>
  <c r="K3541" i="5" s="1"/>
  <c r="D209" i="5" l="1"/>
  <c r="D3542" i="5"/>
  <c r="K3542" i="5" s="1"/>
  <c r="I209" i="5" l="1"/>
  <c r="H209" i="5"/>
  <c r="D210" i="5"/>
  <c r="G209" i="5"/>
  <c r="F209" i="5"/>
  <c r="D3543" i="5"/>
  <c r="K3543" i="5" s="1"/>
  <c r="K209" i="5" l="1"/>
  <c r="I210" i="5"/>
  <c r="G210" i="5"/>
  <c r="H210" i="5"/>
  <c r="F210" i="5"/>
  <c r="K210" i="5" s="1"/>
  <c r="D211" i="5"/>
  <c r="D3544" i="5"/>
  <c r="K3544" i="5" s="1"/>
  <c r="I211" i="5" l="1"/>
  <c r="D212" i="5"/>
  <c r="G211" i="5"/>
  <c r="F211" i="5"/>
  <c r="H211" i="5"/>
  <c r="D3545" i="5"/>
  <c r="K3545" i="5" s="1"/>
  <c r="K211" i="5" l="1"/>
  <c r="D213" i="5"/>
  <c r="D3546" i="5"/>
  <c r="K3546" i="5" s="1"/>
  <c r="D214" i="5" l="1"/>
  <c r="D3547" i="5"/>
  <c r="K3547" i="5" s="1"/>
  <c r="D215" i="5" l="1"/>
  <c r="D3548" i="5"/>
  <c r="K3548" i="5" s="1"/>
  <c r="F215" i="5" l="1"/>
  <c r="I215" i="5"/>
  <c r="G215" i="5"/>
  <c r="H215" i="5"/>
  <c r="D3549" i="5"/>
  <c r="K3549" i="5" s="1"/>
  <c r="D216" i="5"/>
  <c r="K215" i="5" l="1"/>
  <c r="F216" i="5"/>
  <c r="D217" i="5"/>
  <c r="J216" i="5"/>
  <c r="I216" i="5"/>
  <c r="G216" i="5"/>
  <c r="H216" i="5"/>
  <c r="D3550" i="5"/>
  <c r="K3550" i="5" s="1"/>
  <c r="K216" i="5" l="1"/>
  <c r="D218" i="5"/>
  <c r="F217" i="5"/>
  <c r="I217" i="5"/>
  <c r="G217" i="5"/>
  <c r="D3551" i="5"/>
  <c r="K3551" i="5" s="1"/>
  <c r="H217" i="5"/>
  <c r="D219" i="5" l="1"/>
  <c r="F218" i="5"/>
  <c r="I218" i="5"/>
  <c r="H218" i="5"/>
  <c r="G218" i="5"/>
  <c r="D3552" i="5"/>
  <c r="K3552" i="5" s="1"/>
  <c r="K217" i="5"/>
  <c r="D220" i="5" l="1"/>
  <c r="F219" i="5"/>
  <c r="H219" i="5"/>
  <c r="I219" i="5"/>
  <c r="D3553" i="5"/>
  <c r="K3553" i="5" s="1"/>
  <c r="G219" i="5"/>
  <c r="K218" i="5"/>
  <c r="G220" i="5" l="1"/>
  <c r="J220" i="5"/>
  <c r="H220" i="5"/>
  <c r="D221" i="5"/>
  <c r="F220" i="5"/>
  <c r="D3554" i="5"/>
  <c r="K3554" i="5" s="1"/>
  <c r="I220" i="5"/>
  <c r="K219" i="5"/>
  <c r="K220" i="5" l="1"/>
  <c r="J221" i="5"/>
  <c r="G221" i="5"/>
  <c r="D222" i="5"/>
  <c r="F221" i="5"/>
  <c r="I221" i="5"/>
  <c r="H221" i="5"/>
  <c r="D3555" i="5"/>
  <c r="K3555" i="5" s="1"/>
  <c r="K221" i="5" l="1"/>
  <c r="I222" i="5"/>
  <c r="G222" i="5"/>
  <c r="J222" i="5"/>
  <c r="D223" i="5"/>
  <c r="H222" i="5"/>
  <c r="D3556" i="5"/>
  <c r="K3556" i="5" s="1"/>
  <c r="F222" i="5"/>
  <c r="D224" i="5" l="1"/>
  <c r="D3557" i="5"/>
  <c r="K3557" i="5" s="1"/>
  <c r="K222" i="5"/>
  <c r="D225" i="5" l="1"/>
  <c r="D3558" i="5"/>
  <c r="K3558" i="5" s="1"/>
  <c r="D226" i="5" l="1"/>
  <c r="D3559" i="5"/>
  <c r="K3559" i="5" s="1"/>
  <c r="D227" i="5" l="1"/>
  <c r="F226" i="5"/>
  <c r="G226" i="5"/>
  <c r="D3560" i="5"/>
  <c r="K3560" i="5" s="1"/>
  <c r="H226" i="5"/>
  <c r="I226" i="5"/>
  <c r="D228" i="5" l="1"/>
  <c r="F227" i="5"/>
  <c r="G227" i="5"/>
  <c r="I227" i="5"/>
  <c r="H227" i="5"/>
  <c r="D3561" i="5"/>
  <c r="K3561" i="5" s="1"/>
  <c r="K226" i="5"/>
  <c r="D229" i="5" l="1"/>
  <c r="D3562" i="5"/>
  <c r="K3562" i="5" s="1"/>
  <c r="K227" i="5"/>
  <c r="D230" i="5" l="1"/>
  <c r="D3563" i="5"/>
  <c r="K3563" i="5" s="1"/>
  <c r="D3564" i="5" l="1"/>
  <c r="K3564" i="5" s="1"/>
  <c r="D231" i="5"/>
  <c r="H231" i="5" l="1"/>
  <c r="D232" i="5"/>
  <c r="F231" i="5"/>
  <c r="I231" i="5"/>
  <c r="D3565" i="5"/>
  <c r="K3565" i="5" s="1"/>
  <c r="G231" i="5"/>
  <c r="K231" i="5" l="1"/>
  <c r="H232" i="5"/>
  <c r="I232" i="5"/>
  <c r="D233" i="5"/>
  <c r="G232" i="5"/>
  <c r="D3566" i="5"/>
  <c r="K3566" i="5" s="1"/>
  <c r="F232" i="5"/>
  <c r="K232" i="5" l="1"/>
  <c r="H233" i="5"/>
  <c r="F233" i="5"/>
  <c r="D234" i="5"/>
  <c r="I233" i="5"/>
  <c r="D3567" i="5"/>
  <c r="K3567" i="5" s="1"/>
  <c r="G233" i="5"/>
  <c r="H234" i="5" l="1"/>
  <c r="G234" i="5"/>
  <c r="F234" i="5"/>
  <c r="D235" i="5"/>
  <c r="I234" i="5"/>
  <c r="D3568" i="5"/>
  <c r="K3568" i="5" s="1"/>
  <c r="K233" i="5"/>
  <c r="H235" i="5" l="1"/>
  <c r="I235" i="5"/>
  <c r="G235" i="5"/>
  <c r="F235" i="5"/>
  <c r="D236" i="5"/>
  <c r="D3569" i="5"/>
  <c r="K3569" i="5" s="1"/>
  <c r="K234" i="5"/>
  <c r="H236" i="5" l="1"/>
  <c r="D237" i="5"/>
  <c r="I236" i="5"/>
  <c r="F236" i="5"/>
  <c r="G236" i="5"/>
  <c r="D3570" i="5"/>
  <c r="K3570" i="5" s="1"/>
  <c r="K235" i="5"/>
  <c r="K236" i="5" l="1"/>
  <c r="H237" i="5"/>
  <c r="D238" i="5"/>
  <c r="F237" i="5"/>
  <c r="G237" i="5"/>
  <c r="I237" i="5"/>
  <c r="D3571" i="5"/>
  <c r="K3571" i="5" s="1"/>
  <c r="K237" i="5" l="1"/>
  <c r="H238" i="5"/>
  <c r="G238" i="5"/>
  <c r="F238" i="5"/>
  <c r="I238" i="5"/>
  <c r="D239" i="5"/>
  <c r="D3572" i="5"/>
  <c r="K3572" i="5" s="1"/>
  <c r="D240" i="5" l="1"/>
  <c r="D3573" i="5"/>
  <c r="K3573" i="5" s="1"/>
  <c r="K238" i="5"/>
  <c r="D3574" i="5" l="1"/>
  <c r="K3574" i="5" s="1"/>
  <c r="D241" i="5"/>
  <c r="D242" i="5" l="1"/>
  <c r="D3575" i="5"/>
  <c r="K3575" i="5" s="1"/>
  <c r="D243" i="5" l="1"/>
  <c r="G242" i="5"/>
  <c r="H242" i="5"/>
  <c r="F242" i="5"/>
  <c r="D3576" i="5"/>
  <c r="K3576" i="5" s="1"/>
  <c r="I242" i="5"/>
  <c r="D244" i="5" l="1"/>
  <c r="I243" i="5"/>
  <c r="F243" i="5"/>
  <c r="G243" i="5"/>
  <c r="H243" i="5"/>
  <c r="D3577" i="5"/>
  <c r="K3577" i="5" s="1"/>
  <c r="K242" i="5"/>
  <c r="D245" i="5" l="1"/>
  <c r="F244" i="5"/>
  <c r="I244" i="5"/>
  <c r="H244" i="5"/>
  <c r="G244" i="5"/>
  <c r="D3578" i="5"/>
  <c r="K3578" i="5" s="1"/>
  <c r="K243" i="5"/>
  <c r="G245" i="5" l="1"/>
  <c r="F245" i="5"/>
  <c r="I245" i="5"/>
  <c r="H245" i="5"/>
  <c r="D246" i="5"/>
  <c r="J245" i="5"/>
  <c r="D3579" i="5"/>
  <c r="K3579" i="5" s="1"/>
  <c r="K244" i="5"/>
  <c r="G246" i="5" l="1"/>
  <c r="H246" i="5"/>
  <c r="F246" i="5"/>
  <c r="I246" i="5"/>
  <c r="D247" i="5"/>
  <c r="D3580" i="5"/>
  <c r="K3580" i="5" s="1"/>
  <c r="K245" i="5"/>
  <c r="H247" i="5" l="1"/>
  <c r="D248" i="5"/>
  <c r="I247" i="5"/>
  <c r="F247" i="5"/>
  <c r="G247" i="5"/>
  <c r="D3581" i="5"/>
  <c r="K3581" i="5" s="1"/>
  <c r="K246" i="5"/>
  <c r="K247" i="5" l="1"/>
  <c r="I248" i="5"/>
  <c r="F248" i="5"/>
  <c r="H248" i="5"/>
  <c r="D249" i="5"/>
  <c r="D3582" i="5"/>
  <c r="K3582" i="5" s="1"/>
  <c r="G248" i="5"/>
  <c r="D250" i="5" l="1"/>
  <c r="G249" i="5"/>
  <c r="I249" i="5"/>
  <c r="H249" i="5"/>
  <c r="F249" i="5"/>
  <c r="D3583" i="5"/>
  <c r="K3583" i="5" s="1"/>
  <c r="K248" i="5"/>
  <c r="K249" i="5" l="1"/>
  <c r="J250" i="5"/>
  <c r="D251" i="5"/>
  <c r="I250" i="5"/>
  <c r="H250" i="5"/>
  <c r="G250" i="5"/>
  <c r="F250" i="5"/>
  <c r="D3584" i="5"/>
  <c r="K3584" i="5" s="1"/>
  <c r="K250" i="5" l="1"/>
  <c r="D252" i="5"/>
  <c r="D3585" i="5"/>
  <c r="K3585" i="5" s="1"/>
  <c r="D253" i="5" l="1"/>
  <c r="D3586" i="5"/>
  <c r="K3586" i="5" s="1"/>
  <c r="D3587" i="5" l="1"/>
  <c r="K3587" i="5" s="1"/>
  <c r="D254" i="5"/>
  <c r="D255" i="5" l="1"/>
  <c r="D3588" i="5"/>
  <c r="K3588" i="5" s="1"/>
  <c r="D256" i="5" l="1"/>
  <c r="D3589" i="5"/>
  <c r="K3589" i="5" s="1"/>
  <c r="G256" i="5" l="1"/>
  <c r="F256" i="5"/>
  <c r="I256" i="5"/>
  <c r="D257" i="5"/>
  <c r="D3590" i="5"/>
  <c r="K3590" i="5" s="1"/>
  <c r="H256" i="5"/>
  <c r="H257" i="5" l="1"/>
  <c r="I257" i="5"/>
  <c r="F257" i="5"/>
  <c r="G257" i="5"/>
  <c r="D258" i="5"/>
  <c r="D3591" i="5"/>
  <c r="K3591" i="5" s="1"/>
  <c r="K256" i="5"/>
  <c r="I258" i="5" l="1"/>
  <c r="D259" i="5"/>
  <c r="H258" i="5"/>
  <c r="G258" i="5"/>
  <c r="D3592" i="5"/>
  <c r="K3592" i="5" s="1"/>
  <c r="F258" i="5"/>
  <c r="K257" i="5"/>
  <c r="K258" i="5" l="1"/>
  <c r="D260" i="5"/>
  <c r="F259" i="5"/>
  <c r="H259" i="5"/>
  <c r="G259" i="5"/>
  <c r="D3593" i="5"/>
  <c r="K3593" i="5" s="1"/>
  <c r="I259" i="5"/>
  <c r="K259" i="5" l="1"/>
  <c r="H260" i="5"/>
  <c r="I260" i="5"/>
  <c r="D261" i="5"/>
  <c r="D3594" i="5"/>
  <c r="K3594" i="5" s="1"/>
  <c r="F260" i="5"/>
  <c r="G260" i="5"/>
  <c r="K260" i="5" l="1"/>
  <c r="F261" i="5"/>
  <c r="D262" i="5"/>
  <c r="I261" i="5"/>
  <c r="G261" i="5"/>
  <c r="H261" i="5"/>
  <c r="D3595" i="5"/>
  <c r="K3595" i="5" s="1"/>
  <c r="G262" i="5" l="1"/>
  <c r="H262" i="5"/>
  <c r="D263" i="5"/>
  <c r="I262" i="5"/>
  <c r="D3596" i="5"/>
  <c r="K3596" i="5" s="1"/>
  <c r="F262" i="5"/>
  <c r="K261" i="5"/>
  <c r="K262" i="5" l="1"/>
  <c r="H263" i="5"/>
  <c r="G263" i="5"/>
  <c r="I263" i="5"/>
  <c r="D264" i="5"/>
  <c r="D3597" i="5"/>
  <c r="K3597" i="5" s="1"/>
  <c r="F263" i="5"/>
  <c r="K263" i="5" l="1"/>
  <c r="I264" i="5"/>
  <c r="D265" i="5"/>
  <c r="F264" i="5"/>
  <c r="G264" i="5"/>
  <c r="H264" i="5"/>
  <c r="D3598" i="5"/>
  <c r="K3598" i="5" s="1"/>
  <c r="K264" i="5" l="1"/>
  <c r="D266" i="5"/>
  <c r="D3599" i="5"/>
  <c r="K3599" i="5" s="1"/>
  <c r="D3600" i="5" l="1"/>
  <c r="K3600" i="5" s="1"/>
  <c r="D267" i="5"/>
  <c r="D268" i="5" l="1"/>
  <c r="D3601" i="5"/>
  <c r="K3601" i="5" s="1"/>
  <c r="D269" i="5" l="1"/>
  <c r="D3602" i="5"/>
  <c r="K3602" i="5" s="1"/>
  <c r="D270" i="5" l="1"/>
  <c r="D3603" i="5"/>
  <c r="K3603" i="5" s="1"/>
  <c r="F270" i="5" l="1"/>
  <c r="H270" i="5"/>
  <c r="D271" i="5"/>
  <c r="J270" i="5"/>
  <c r="G270" i="5"/>
  <c r="I270" i="5"/>
  <c r="D3604" i="5"/>
  <c r="K3604" i="5" s="1"/>
  <c r="K270" i="5" l="1"/>
  <c r="F271" i="5"/>
  <c r="I271" i="5"/>
  <c r="H271" i="5"/>
  <c r="G271" i="5"/>
  <c r="D3605" i="5"/>
  <c r="K3605" i="5" s="1"/>
  <c r="D272" i="5"/>
  <c r="K271" i="5" l="1"/>
  <c r="J272" i="5"/>
  <c r="G272" i="5"/>
  <c r="D273" i="5"/>
  <c r="H272" i="5"/>
  <c r="F272" i="5"/>
  <c r="I272" i="5"/>
  <c r="D3606" i="5"/>
  <c r="K3606" i="5" s="1"/>
  <c r="K272" i="5" l="1"/>
  <c r="D274" i="5"/>
  <c r="D3607" i="5"/>
  <c r="K3607" i="5" s="1"/>
  <c r="D275" i="5" l="1"/>
  <c r="D3608" i="5"/>
  <c r="K3608" i="5" s="1"/>
  <c r="D276" i="5" l="1"/>
  <c r="D3609" i="5"/>
  <c r="K3609" i="5" s="1"/>
  <c r="D277" i="5" l="1"/>
  <c r="D3610" i="5"/>
  <c r="K3610" i="5" s="1"/>
  <c r="D3611" i="5" l="1"/>
  <c r="K3611" i="5" s="1"/>
  <c r="D278" i="5"/>
  <c r="I278" i="5" l="1"/>
  <c r="H278" i="5"/>
  <c r="D279" i="5"/>
  <c r="F278" i="5"/>
  <c r="G278" i="5"/>
  <c r="D3612" i="5"/>
  <c r="K3612" i="5" s="1"/>
  <c r="K278" i="5" l="1"/>
  <c r="D280" i="5"/>
  <c r="D3613" i="5"/>
  <c r="K3613" i="5" s="1"/>
  <c r="D281" i="5" l="1"/>
  <c r="D3614" i="5"/>
  <c r="K3614" i="5" s="1"/>
  <c r="D282" i="5" l="1"/>
  <c r="D3615" i="5"/>
  <c r="K3615" i="5" s="1"/>
  <c r="G282" i="5" l="1"/>
  <c r="H282" i="5"/>
  <c r="I282" i="5"/>
  <c r="D283" i="5"/>
  <c r="F282" i="5"/>
  <c r="D3616" i="5"/>
  <c r="K3616" i="5" s="1"/>
  <c r="J282" i="5"/>
  <c r="K282" i="5" l="1"/>
  <c r="F283" i="5"/>
  <c r="H283" i="5"/>
  <c r="I283" i="5"/>
  <c r="D284" i="5"/>
  <c r="D3617" i="5"/>
  <c r="K3617" i="5" s="1"/>
  <c r="G283" i="5"/>
  <c r="F284" i="5" l="1"/>
  <c r="I284" i="5"/>
  <c r="H284" i="5"/>
  <c r="G284" i="5"/>
  <c r="D3618" i="5"/>
  <c r="K3618" i="5" s="1"/>
  <c r="D285" i="5"/>
  <c r="K283" i="5"/>
  <c r="K284" i="5" l="1"/>
  <c r="F285" i="5"/>
  <c r="D286" i="5"/>
  <c r="J285" i="5"/>
  <c r="G285" i="5"/>
  <c r="I285" i="5"/>
  <c r="H285" i="5"/>
  <c r="D3619" i="5"/>
  <c r="K3619" i="5" s="1"/>
  <c r="K285" i="5" l="1"/>
  <c r="J286" i="5"/>
  <c r="H286" i="5"/>
  <c r="G286" i="5"/>
  <c r="D287" i="5"/>
  <c r="F286" i="5"/>
  <c r="I286" i="5"/>
  <c r="D3620" i="5"/>
  <c r="K3620" i="5" s="1"/>
  <c r="K286" i="5" l="1"/>
  <c r="D3621" i="5"/>
  <c r="K3621" i="5" s="1"/>
  <c r="D288" i="5"/>
  <c r="D289" i="5" l="1"/>
  <c r="D3622" i="5"/>
  <c r="K3622" i="5" s="1"/>
  <c r="D290" i="5" l="1"/>
  <c r="D3623" i="5"/>
  <c r="K3623" i="5" s="1"/>
  <c r="G290" i="5" l="1"/>
  <c r="H290" i="5"/>
  <c r="F290" i="5"/>
  <c r="I290" i="5"/>
  <c r="D291" i="5"/>
  <c r="D3624" i="5"/>
  <c r="K3624" i="5" s="1"/>
  <c r="D3625" i="5" l="1"/>
  <c r="K3625" i="5" s="1"/>
  <c r="D292" i="5"/>
  <c r="K290" i="5"/>
  <c r="D293" i="5" l="1"/>
  <c r="D3626" i="5"/>
  <c r="K3626" i="5" s="1"/>
  <c r="D294" i="5" l="1"/>
  <c r="D3627" i="5"/>
  <c r="K3627" i="5" s="1"/>
  <c r="D295" i="5" l="1"/>
  <c r="D3628" i="5"/>
  <c r="K3628" i="5" s="1"/>
  <c r="D296" i="5" l="1"/>
  <c r="D3629" i="5"/>
  <c r="K3629" i="5" s="1"/>
  <c r="D297" i="5" l="1"/>
  <c r="D3630" i="5"/>
  <c r="K3630" i="5" s="1"/>
  <c r="D298" i="5" l="1"/>
  <c r="D3631" i="5"/>
  <c r="K3631" i="5" s="1"/>
  <c r="F298" i="5" l="1"/>
  <c r="J298" i="5"/>
  <c r="D299" i="5"/>
  <c r="G298" i="5"/>
  <c r="D3632" i="5"/>
  <c r="K3632" i="5" s="1"/>
  <c r="I298" i="5"/>
  <c r="K298" i="5" l="1"/>
  <c r="F299" i="5"/>
  <c r="D300" i="5"/>
  <c r="J299" i="5"/>
  <c r="I299" i="5"/>
  <c r="G299" i="5"/>
  <c r="H299" i="5"/>
  <c r="D3633" i="5"/>
  <c r="K3633" i="5" s="1"/>
  <c r="K299" i="5" l="1"/>
  <c r="D301" i="5"/>
  <c r="D3634" i="5"/>
  <c r="K3634" i="5" s="1"/>
  <c r="D302" i="5" l="1"/>
  <c r="D3635" i="5"/>
  <c r="K3635" i="5" s="1"/>
  <c r="D3636" i="5" l="1"/>
  <c r="K3636" i="5" s="1"/>
  <c r="D303" i="5"/>
  <c r="H303" i="5" l="1"/>
  <c r="G303" i="5"/>
  <c r="D304" i="5"/>
  <c r="J303" i="5"/>
  <c r="D3637" i="5"/>
  <c r="K3637" i="5" s="1"/>
  <c r="F303" i="5"/>
  <c r="I303" i="5"/>
  <c r="K303" i="5" l="1"/>
  <c r="G304" i="5"/>
  <c r="H304" i="5"/>
  <c r="D305" i="5"/>
  <c r="F304" i="5"/>
  <c r="J304" i="5"/>
  <c r="I304" i="5"/>
  <c r="D3638" i="5"/>
  <c r="K3638" i="5" s="1"/>
  <c r="K304" i="5" l="1"/>
  <c r="F305" i="5"/>
  <c r="D306" i="5"/>
  <c r="H305" i="5"/>
  <c r="G305" i="5"/>
  <c r="I305" i="5"/>
  <c r="D3639" i="5"/>
  <c r="K3639" i="5" s="1"/>
  <c r="J305" i="5"/>
  <c r="D307" i="5" l="1"/>
  <c r="D3640" i="5"/>
  <c r="K3640" i="5" s="1"/>
  <c r="K305" i="5"/>
  <c r="D308" i="5" l="1"/>
  <c r="D3641" i="5"/>
  <c r="K3641" i="5" s="1"/>
  <c r="D309" i="5" l="1"/>
  <c r="D3642" i="5"/>
  <c r="K3642" i="5" s="1"/>
  <c r="H309" i="5" l="1"/>
  <c r="D310" i="5"/>
  <c r="F309" i="5"/>
  <c r="G309" i="5"/>
  <c r="I309" i="5"/>
  <c r="D3643" i="5"/>
  <c r="K3643" i="5" s="1"/>
  <c r="J309" i="5"/>
  <c r="K309" i="5" l="1"/>
  <c r="G310" i="5"/>
  <c r="D311" i="5"/>
  <c r="H310" i="5"/>
  <c r="J310" i="5"/>
  <c r="F310" i="5"/>
  <c r="I310" i="5"/>
  <c r="D3644" i="5"/>
  <c r="K3644" i="5" s="1"/>
  <c r="K310" i="5" l="1"/>
  <c r="D312" i="5"/>
  <c r="D3645" i="5"/>
  <c r="K3645" i="5" s="1"/>
  <c r="D313" i="5" l="1"/>
  <c r="D3646" i="5"/>
  <c r="K3646" i="5" s="1"/>
  <c r="D314" i="5" l="1"/>
  <c r="D3647" i="5"/>
  <c r="K3647" i="5" s="1"/>
  <c r="I314" i="5" l="1"/>
  <c r="J314" i="5"/>
  <c r="F314" i="5"/>
  <c r="H314" i="5"/>
  <c r="G314" i="5"/>
  <c r="D3648" i="5"/>
  <c r="K3648" i="5" s="1"/>
  <c r="D315" i="5"/>
  <c r="D316" i="5" l="1"/>
  <c r="D3649" i="5"/>
  <c r="K3649" i="5" s="1"/>
  <c r="K314" i="5"/>
  <c r="D317" i="5" l="1"/>
  <c r="D3650" i="5"/>
  <c r="K3650" i="5" s="1"/>
  <c r="D318" i="5" l="1"/>
  <c r="D3651" i="5"/>
  <c r="K3651" i="5" s="1"/>
  <c r="D319" i="5" l="1"/>
  <c r="G318" i="5"/>
  <c r="J318" i="5"/>
  <c r="F318" i="5"/>
  <c r="D3652" i="5"/>
  <c r="K3652" i="5" s="1"/>
  <c r="I318" i="5"/>
  <c r="D320" i="5" l="1"/>
  <c r="I319" i="5"/>
  <c r="G319" i="5"/>
  <c r="F319" i="5"/>
  <c r="D3653" i="5"/>
  <c r="K3653" i="5" s="1"/>
  <c r="J319" i="5"/>
  <c r="K318" i="5"/>
  <c r="D321" i="5" l="1"/>
  <c r="J320" i="5"/>
  <c r="I320" i="5"/>
  <c r="G320" i="5"/>
  <c r="F320" i="5"/>
  <c r="D3654" i="5"/>
  <c r="K3654" i="5" s="1"/>
  <c r="K319" i="5"/>
  <c r="K320" i="5" l="1"/>
  <c r="D322" i="5"/>
  <c r="G321" i="5"/>
  <c r="I321" i="5"/>
  <c r="F321" i="5"/>
  <c r="D3655" i="5"/>
  <c r="K3655" i="5" s="1"/>
  <c r="J321" i="5"/>
  <c r="D323" i="5" l="1"/>
  <c r="D3656" i="5"/>
  <c r="K3656" i="5" s="1"/>
  <c r="K321" i="5"/>
  <c r="D324" i="5" l="1"/>
  <c r="D3657" i="5"/>
  <c r="K3657" i="5" s="1"/>
  <c r="D325" i="5" l="1"/>
  <c r="D3658" i="5"/>
  <c r="K3658" i="5" s="1"/>
  <c r="D3659" i="5" l="1"/>
  <c r="K3659" i="5" s="1"/>
  <c r="D326" i="5"/>
  <c r="D327" i="5" l="1"/>
  <c r="D3660" i="5"/>
  <c r="K3660" i="5" s="1"/>
  <c r="F327" i="5" l="1"/>
  <c r="G327" i="5"/>
  <c r="I327" i="5"/>
  <c r="D328" i="5"/>
  <c r="J327" i="5"/>
  <c r="D3661" i="5"/>
  <c r="K3661" i="5" s="1"/>
  <c r="K327" i="5" l="1"/>
  <c r="F328" i="5"/>
  <c r="I328" i="5"/>
  <c r="G328" i="5"/>
  <c r="D329" i="5"/>
  <c r="J328" i="5"/>
  <c r="D3662" i="5"/>
  <c r="K3662" i="5" s="1"/>
  <c r="K328" i="5" l="1"/>
  <c r="D330" i="5"/>
  <c r="D3663" i="5"/>
  <c r="K3663" i="5" s="1"/>
  <c r="D331" i="5" l="1"/>
  <c r="D3664" i="5"/>
  <c r="K3664" i="5" s="1"/>
  <c r="D332" i="5" l="1"/>
  <c r="D3665" i="5"/>
  <c r="K3665" i="5" s="1"/>
  <c r="J332" i="5" l="1"/>
  <c r="F332" i="5"/>
  <c r="I332" i="5"/>
  <c r="D333" i="5"/>
  <c r="G332" i="5"/>
  <c r="D3666" i="5"/>
  <c r="K3666" i="5" s="1"/>
  <c r="J333" i="5" l="1"/>
  <c r="G333" i="5"/>
  <c r="F333" i="5"/>
  <c r="D334" i="5"/>
  <c r="I333" i="5"/>
  <c r="D3667" i="5"/>
  <c r="K3667" i="5" s="1"/>
  <c r="K332" i="5"/>
  <c r="I334" i="5" l="1"/>
  <c r="H334" i="5"/>
  <c r="J334" i="5"/>
  <c r="F334" i="5"/>
  <c r="D3668" i="5"/>
  <c r="K3668" i="5" s="1"/>
  <c r="G334" i="5"/>
  <c r="D335" i="5"/>
  <c r="K333" i="5"/>
  <c r="I335" i="5" l="1"/>
  <c r="J335" i="5"/>
  <c r="D336" i="5"/>
  <c r="F335" i="5"/>
  <c r="G335" i="5"/>
  <c r="D3669" i="5"/>
  <c r="K3669" i="5" s="1"/>
  <c r="K334" i="5"/>
  <c r="K335" i="5" l="1"/>
  <c r="H336" i="5"/>
  <c r="J336" i="5"/>
  <c r="F336" i="5"/>
  <c r="D337" i="5"/>
  <c r="G336" i="5"/>
  <c r="I336" i="5"/>
  <c r="D3670" i="5"/>
  <c r="K3670" i="5" s="1"/>
  <c r="D338" i="5" l="1"/>
  <c r="D3671" i="5"/>
  <c r="K3671" i="5" s="1"/>
  <c r="K336" i="5"/>
  <c r="D339" i="5" l="1"/>
  <c r="D3672" i="5"/>
  <c r="K3672" i="5" s="1"/>
  <c r="D340" i="5" l="1"/>
  <c r="D3673" i="5"/>
  <c r="K3673" i="5" s="1"/>
  <c r="G340" i="5" l="1"/>
  <c r="I340" i="5"/>
  <c r="F340" i="5"/>
  <c r="J340" i="5"/>
  <c r="D341" i="5"/>
  <c r="D3674" i="5"/>
  <c r="K3674" i="5" s="1"/>
  <c r="I341" i="5" l="1"/>
  <c r="F341" i="5"/>
  <c r="J341" i="5"/>
  <c r="D342" i="5"/>
  <c r="D3675" i="5"/>
  <c r="K3675" i="5" s="1"/>
  <c r="G341" i="5"/>
  <c r="K340" i="5"/>
  <c r="J342" i="5" l="1"/>
  <c r="I342" i="5"/>
  <c r="G342" i="5"/>
  <c r="D343" i="5"/>
  <c r="F342" i="5"/>
  <c r="D3676" i="5"/>
  <c r="K3676" i="5" s="1"/>
  <c r="K341" i="5"/>
  <c r="K342" i="5" l="1"/>
  <c r="D344" i="5"/>
  <c r="D3677" i="5"/>
  <c r="K3677" i="5" s="1"/>
  <c r="D345" i="5" l="1"/>
  <c r="D3678" i="5"/>
  <c r="K3678" i="5" s="1"/>
  <c r="D346" i="5" l="1"/>
  <c r="D3679" i="5"/>
  <c r="K3679" i="5" s="1"/>
  <c r="G346" i="5" l="1"/>
  <c r="H346" i="5"/>
  <c r="I346" i="5"/>
  <c r="J346" i="5"/>
  <c r="D347" i="5"/>
  <c r="F346" i="5"/>
  <c r="D3680" i="5"/>
  <c r="K3680" i="5" s="1"/>
  <c r="K346" i="5" l="1"/>
  <c r="F347" i="5"/>
  <c r="D348" i="5"/>
  <c r="H347" i="5"/>
  <c r="J347" i="5"/>
  <c r="G347" i="5"/>
  <c r="I347" i="5"/>
  <c r="D3681" i="5"/>
  <c r="K3681" i="5" s="1"/>
  <c r="H348" i="5" l="1"/>
  <c r="D349" i="5"/>
  <c r="J348" i="5"/>
  <c r="I348" i="5"/>
  <c r="G348" i="5"/>
  <c r="D3682" i="5"/>
  <c r="K3682" i="5" s="1"/>
  <c r="F348" i="5"/>
  <c r="K347" i="5"/>
  <c r="K348" i="5" l="1"/>
  <c r="J349" i="5"/>
  <c r="H349" i="5"/>
  <c r="I349" i="5"/>
  <c r="F349" i="5"/>
  <c r="G349" i="5"/>
  <c r="D3683" i="5"/>
  <c r="K3683" i="5" s="1"/>
  <c r="D350" i="5"/>
  <c r="I350" i="5" l="1"/>
  <c r="H350" i="5"/>
  <c r="F350" i="5"/>
  <c r="G350" i="5"/>
  <c r="J350" i="5"/>
  <c r="D351" i="5"/>
  <c r="D3684" i="5"/>
  <c r="K3684" i="5" s="1"/>
  <c r="K349" i="5"/>
  <c r="H351" i="5" l="1"/>
  <c r="I351" i="5"/>
  <c r="G351" i="5"/>
  <c r="J351" i="5"/>
  <c r="F351" i="5"/>
  <c r="D352" i="5"/>
  <c r="D3685" i="5"/>
  <c r="K3685" i="5" s="1"/>
  <c r="K350" i="5"/>
  <c r="G352" i="5" l="1"/>
  <c r="I352" i="5"/>
  <c r="J352" i="5"/>
  <c r="F352" i="5"/>
  <c r="D353" i="5"/>
  <c r="H352" i="5"/>
  <c r="D3686" i="5"/>
  <c r="K3686" i="5" s="1"/>
  <c r="K351" i="5"/>
  <c r="F353" i="5" l="1"/>
  <c r="D354" i="5"/>
  <c r="I353" i="5"/>
  <c r="G353" i="5"/>
  <c r="J353" i="5"/>
  <c r="H353" i="5"/>
  <c r="D3687" i="5"/>
  <c r="K3687" i="5" s="1"/>
  <c r="K352" i="5"/>
  <c r="K353" i="5" l="1"/>
  <c r="I354" i="5"/>
  <c r="J354" i="5"/>
  <c r="F354" i="5"/>
  <c r="H354" i="5"/>
  <c r="D3688" i="5"/>
  <c r="K3688" i="5" s="1"/>
  <c r="G354" i="5"/>
  <c r="D355" i="5"/>
  <c r="D356" i="5" l="1"/>
  <c r="D3689" i="5"/>
  <c r="K3689" i="5" s="1"/>
  <c r="K354" i="5"/>
  <c r="D357" i="5" l="1"/>
  <c r="D3690" i="5"/>
  <c r="K3690" i="5" s="1"/>
  <c r="D358" i="5" l="1"/>
  <c r="D3691" i="5"/>
  <c r="K3691" i="5" s="1"/>
  <c r="G358" i="5" l="1"/>
  <c r="F358" i="5"/>
  <c r="D359" i="5"/>
  <c r="I358" i="5"/>
  <c r="J358" i="5"/>
  <c r="D3692" i="5"/>
  <c r="K3692" i="5" s="1"/>
  <c r="D3693" i="5" l="1"/>
  <c r="K3693" i="5" s="1"/>
  <c r="D360" i="5"/>
  <c r="K358" i="5"/>
  <c r="D361" i="5" l="1"/>
  <c r="D3694" i="5"/>
  <c r="K3694" i="5" s="1"/>
  <c r="D362" i="5" l="1"/>
  <c r="D3695" i="5"/>
  <c r="K3695" i="5" s="1"/>
  <c r="D363" i="5" l="1"/>
  <c r="J362" i="5"/>
  <c r="I362" i="5"/>
  <c r="F362" i="5"/>
  <c r="G362" i="5"/>
  <c r="D3696" i="5"/>
  <c r="K3696" i="5" s="1"/>
  <c r="F363" i="5" l="1"/>
  <c r="G363" i="5"/>
  <c r="J363" i="5"/>
  <c r="D3697" i="5"/>
  <c r="K3697" i="5" s="1"/>
  <c r="D364" i="5"/>
  <c r="I363" i="5"/>
  <c r="K362" i="5"/>
  <c r="K363" i="5" l="1"/>
  <c r="G364" i="5"/>
  <c r="I364" i="5"/>
  <c r="D365" i="5"/>
  <c r="F364" i="5"/>
  <c r="J364" i="5"/>
  <c r="D3698" i="5"/>
  <c r="K3698" i="5" s="1"/>
  <c r="K364" i="5" l="1"/>
  <c r="J365" i="5"/>
  <c r="H365" i="5"/>
  <c r="F365" i="5"/>
  <c r="D366" i="5"/>
  <c r="G365" i="5"/>
  <c r="I365" i="5"/>
  <c r="D3699" i="5"/>
  <c r="K3699" i="5" s="1"/>
  <c r="I366" i="5" l="1"/>
  <c r="H366" i="5"/>
  <c r="D367" i="5"/>
  <c r="G366" i="5"/>
  <c r="F366" i="5"/>
  <c r="D3700" i="5"/>
  <c r="K3700" i="5" s="1"/>
  <c r="J366" i="5"/>
  <c r="K365" i="5"/>
  <c r="K366" i="5" l="1"/>
  <c r="H367" i="5"/>
  <c r="I367" i="5"/>
  <c r="D368" i="5"/>
  <c r="G367" i="5"/>
  <c r="J367" i="5"/>
  <c r="D3701" i="5"/>
  <c r="K3701" i="5" s="1"/>
  <c r="F367" i="5"/>
  <c r="G368" i="5" l="1"/>
  <c r="I368" i="5"/>
  <c r="F368" i="5"/>
  <c r="J368" i="5"/>
  <c r="H368" i="5"/>
  <c r="D3702" i="5"/>
  <c r="K3702" i="5" s="1"/>
  <c r="D369" i="5"/>
  <c r="K367" i="5"/>
  <c r="D370" i="5" l="1"/>
  <c r="D3703" i="5"/>
  <c r="K3703" i="5" s="1"/>
  <c r="K368" i="5"/>
  <c r="D371" i="5" l="1"/>
  <c r="D3704" i="5"/>
  <c r="K3704" i="5" s="1"/>
  <c r="D372" i="5" l="1"/>
  <c r="D3705" i="5"/>
  <c r="K3705" i="5" s="1"/>
  <c r="I372" i="5" l="1"/>
  <c r="F372" i="5"/>
  <c r="J372" i="5"/>
  <c r="G372" i="5"/>
  <c r="H372" i="5"/>
  <c r="D373" i="5"/>
  <c r="D3706" i="5"/>
  <c r="K3706" i="5" s="1"/>
  <c r="H373" i="5" l="1"/>
  <c r="F373" i="5"/>
  <c r="G373" i="5"/>
  <c r="I373" i="5"/>
  <c r="D374" i="5"/>
  <c r="J373" i="5"/>
  <c r="D3707" i="5"/>
  <c r="K3707" i="5" s="1"/>
  <c r="K372" i="5"/>
  <c r="G374" i="5" l="1"/>
  <c r="F374" i="5"/>
  <c r="I374" i="5"/>
  <c r="J374" i="5"/>
  <c r="D375" i="5"/>
  <c r="D3708" i="5"/>
  <c r="K3708" i="5" s="1"/>
  <c r="H374" i="5"/>
  <c r="K373" i="5"/>
  <c r="F375" i="5" l="1"/>
  <c r="D376" i="5"/>
  <c r="G375" i="5"/>
  <c r="J375" i="5"/>
  <c r="D3709" i="5"/>
  <c r="K3709" i="5" s="1"/>
  <c r="H375" i="5"/>
  <c r="I375" i="5"/>
  <c r="K374" i="5"/>
  <c r="K375" i="5" l="1"/>
  <c r="D377" i="5"/>
  <c r="D3710" i="5"/>
  <c r="K3710" i="5" s="1"/>
  <c r="D378" i="5" l="1"/>
  <c r="D3711" i="5"/>
  <c r="K3711" i="5" s="1"/>
  <c r="D379" i="5" l="1"/>
  <c r="D3712" i="5"/>
  <c r="K3712" i="5" s="1"/>
  <c r="D380" i="5" l="1"/>
  <c r="D3713" i="5"/>
  <c r="K3713" i="5" s="1"/>
  <c r="D381" i="5" l="1"/>
  <c r="D3714" i="5"/>
  <c r="K3714" i="5" s="1"/>
  <c r="F381" i="5" l="1"/>
  <c r="J381" i="5"/>
  <c r="G381" i="5"/>
  <c r="I381" i="5"/>
  <c r="D3715" i="5"/>
  <c r="K3715" i="5" s="1"/>
  <c r="D382" i="5"/>
  <c r="K381" i="5" l="1"/>
  <c r="F382" i="5"/>
  <c r="D383" i="5"/>
  <c r="J382" i="5"/>
  <c r="I382" i="5"/>
  <c r="G382" i="5"/>
  <c r="H382" i="5"/>
  <c r="D3716" i="5"/>
  <c r="K3716" i="5" s="1"/>
  <c r="K382" i="5" l="1"/>
  <c r="J383" i="5"/>
  <c r="D384" i="5"/>
  <c r="I383" i="5"/>
  <c r="H383" i="5"/>
  <c r="F383" i="5"/>
  <c r="D3717" i="5"/>
  <c r="K3717" i="5" s="1"/>
  <c r="G383" i="5"/>
  <c r="K383" i="5" l="1"/>
  <c r="J384" i="5"/>
  <c r="H384" i="5"/>
  <c r="D385" i="5"/>
  <c r="G384" i="5"/>
  <c r="I384" i="5"/>
  <c r="D3718" i="5"/>
  <c r="K3718" i="5" s="1"/>
  <c r="F384" i="5"/>
  <c r="I385" i="5" l="1"/>
  <c r="F385" i="5"/>
  <c r="G385" i="5"/>
  <c r="J385" i="5"/>
  <c r="H385" i="5"/>
  <c r="D3719" i="5"/>
  <c r="K3719" i="5" s="1"/>
  <c r="D386" i="5"/>
  <c r="K384" i="5"/>
  <c r="H386" i="5" l="1"/>
  <c r="G386" i="5"/>
  <c r="J386" i="5"/>
  <c r="F386" i="5"/>
  <c r="I386" i="5"/>
  <c r="D3720" i="5"/>
  <c r="K3720" i="5" s="1"/>
  <c r="D387" i="5"/>
  <c r="K385" i="5"/>
  <c r="D388" i="5" l="1"/>
  <c r="D3721" i="5"/>
  <c r="K3721" i="5" s="1"/>
  <c r="K386" i="5"/>
  <c r="D389" i="5" l="1"/>
  <c r="D3722" i="5"/>
  <c r="K3722" i="5" s="1"/>
  <c r="D390" i="5" l="1"/>
  <c r="D3723" i="5"/>
  <c r="K3723" i="5" s="1"/>
  <c r="I390" i="5" l="1"/>
  <c r="F390" i="5"/>
  <c r="D391" i="5"/>
  <c r="J390" i="5"/>
  <c r="G390" i="5"/>
  <c r="D3724" i="5"/>
  <c r="K3724" i="5" s="1"/>
  <c r="J391" i="5" l="1"/>
  <c r="I391" i="5"/>
  <c r="H391" i="5"/>
  <c r="D392" i="5"/>
  <c r="G391" i="5"/>
  <c r="F391" i="5"/>
  <c r="D3725" i="5"/>
  <c r="K3725" i="5" s="1"/>
  <c r="K390" i="5"/>
  <c r="K391" i="5" l="1"/>
  <c r="I392" i="5"/>
  <c r="J392" i="5"/>
  <c r="G392" i="5"/>
  <c r="H392" i="5"/>
  <c r="D393" i="5"/>
  <c r="D3726" i="5"/>
  <c r="K3726" i="5" s="1"/>
  <c r="F392" i="5"/>
  <c r="K392" i="5" l="1"/>
  <c r="H393" i="5"/>
  <c r="J393" i="5"/>
  <c r="D394" i="5"/>
  <c r="G393" i="5"/>
  <c r="F393" i="5"/>
  <c r="D3727" i="5"/>
  <c r="K3727" i="5" s="1"/>
  <c r="I393" i="5"/>
  <c r="K393" i="5" l="1"/>
  <c r="D395" i="5"/>
  <c r="D3728" i="5"/>
  <c r="K3728" i="5" s="1"/>
  <c r="D396" i="5" l="1"/>
  <c r="D3729" i="5"/>
  <c r="K3729" i="5" s="1"/>
  <c r="D397" i="5" l="1"/>
  <c r="D3730" i="5"/>
  <c r="K3730" i="5" s="1"/>
  <c r="D3731" i="5" l="1"/>
  <c r="K3731" i="5" s="1"/>
  <c r="D398" i="5"/>
  <c r="D399" i="5" l="1"/>
  <c r="D3732" i="5"/>
  <c r="K3732" i="5" s="1"/>
  <c r="H399" i="5" l="1"/>
  <c r="D400" i="5"/>
  <c r="I399" i="5"/>
  <c r="J399" i="5"/>
  <c r="F399" i="5"/>
  <c r="G399" i="5"/>
  <c r="D3733" i="5"/>
  <c r="K3733" i="5" s="1"/>
  <c r="K399" i="5" l="1"/>
  <c r="G400" i="5"/>
  <c r="I400" i="5"/>
  <c r="J400" i="5"/>
  <c r="D401" i="5"/>
  <c r="D3734" i="5"/>
  <c r="K3734" i="5" s="1"/>
  <c r="F400" i="5"/>
  <c r="K400" i="5" l="1"/>
  <c r="G401" i="5"/>
  <c r="F401" i="5"/>
  <c r="D402" i="5"/>
  <c r="H401" i="5"/>
  <c r="I401" i="5"/>
  <c r="J401" i="5"/>
  <c r="D3735" i="5"/>
  <c r="K3735" i="5" s="1"/>
  <c r="D403" i="5" l="1"/>
  <c r="D3736" i="5"/>
  <c r="K3736" i="5" s="1"/>
  <c r="K401" i="5"/>
  <c r="D404" i="5" l="1"/>
  <c r="D3737" i="5"/>
  <c r="K3737" i="5" s="1"/>
  <c r="D405" i="5" l="1"/>
  <c r="D3738" i="5"/>
  <c r="K3738" i="5" s="1"/>
  <c r="I405" i="5" l="1"/>
  <c r="D406" i="5"/>
  <c r="G405" i="5"/>
  <c r="H405" i="5"/>
  <c r="J405" i="5"/>
  <c r="F405" i="5"/>
  <c r="D3739" i="5"/>
  <c r="K3739" i="5" s="1"/>
  <c r="K405" i="5" l="1"/>
  <c r="D407" i="5"/>
  <c r="D3740" i="5"/>
  <c r="K3740" i="5" s="1"/>
  <c r="D408" i="5" l="1"/>
  <c r="D3741" i="5"/>
  <c r="K3741" i="5" s="1"/>
  <c r="D409" i="5" l="1"/>
  <c r="D3742" i="5"/>
  <c r="K3742" i="5" s="1"/>
  <c r="D410" i="5" l="1"/>
  <c r="H409" i="5"/>
  <c r="G409" i="5"/>
  <c r="F409" i="5"/>
  <c r="I409" i="5"/>
  <c r="D3743" i="5"/>
  <c r="K3743" i="5" s="1"/>
  <c r="D3744" i="5" l="1"/>
  <c r="K3744" i="5" s="1"/>
  <c r="D411" i="5"/>
  <c r="K409" i="5"/>
  <c r="D412" i="5" l="1"/>
  <c r="D3745" i="5"/>
  <c r="K3745" i="5" s="1"/>
  <c r="D413" i="5" l="1"/>
  <c r="D3746" i="5"/>
  <c r="K3746" i="5" s="1"/>
  <c r="H413" i="5" l="1"/>
  <c r="F413" i="5"/>
  <c r="J413" i="5"/>
  <c r="I413" i="5"/>
  <c r="G413" i="5"/>
  <c r="D3747" i="5"/>
  <c r="K3747" i="5" s="1"/>
  <c r="D414" i="5"/>
  <c r="G414" i="5" l="1"/>
  <c r="F414" i="5"/>
  <c r="D415" i="5"/>
  <c r="J414" i="5"/>
  <c r="I414" i="5"/>
  <c r="D3748" i="5"/>
  <c r="K3748" i="5" s="1"/>
  <c r="H414" i="5"/>
  <c r="K413" i="5"/>
  <c r="F415" i="5" l="1"/>
  <c r="D416" i="5"/>
  <c r="G415" i="5"/>
  <c r="I415" i="5"/>
  <c r="J415" i="5"/>
  <c r="H415" i="5"/>
  <c r="D3749" i="5"/>
  <c r="K3749" i="5" s="1"/>
  <c r="K414" i="5"/>
  <c r="K415" i="5" l="1"/>
  <c r="G416" i="5"/>
  <c r="F416" i="5"/>
  <c r="I416" i="5"/>
  <c r="D417" i="5"/>
  <c r="J416" i="5"/>
  <c r="H416" i="5"/>
  <c r="D3750" i="5"/>
  <c r="K3750" i="5" s="1"/>
  <c r="D418" i="5" l="1"/>
  <c r="D3751" i="5"/>
  <c r="K3751" i="5" s="1"/>
  <c r="K416" i="5"/>
  <c r="D419" i="5" l="1"/>
  <c r="D3752" i="5"/>
  <c r="K3752" i="5" s="1"/>
  <c r="D420" i="5" l="1"/>
  <c r="D3753" i="5"/>
  <c r="K3753" i="5" s="1"/>
  <c r="D3754" i="5" l="1"/>
  <c r="K3754" i="5" s="1"/>
  <c r="D421" i="5"/>
  <c r="D422" i="5" l="1"/>
  <c r="D3755" i="5"/>
  <c r="K3755" i="5" s="1"/>
  <c r="I422" i="5" l="1"/>
  <c r="D423" i="5"/>
  <c r="G422" i="5"/>
  <c r="F422" i="5"/>
  <c r="J422" i="5"/>
  <c r="D3756" i="5"/>
  <c r="K3756" i="5" s="1"/>
  <c r="H422" i="5"/>
  <c r="K422" i="5" l="1"/>
  <c r="D424" i="5"/>
  <c r="D3757" i="5"/>
  <c r="K3757" i="5" s="1"/>
  <c r="D425" i="5" l="1"/>
  <c r="D3758" i="5"/>
  <c r="K3758" i="5" s="1"/>
  <c r="D426" i="5" l="1"/>
  <c r="D3759" i="5"/>
  <c r="K3759" i="5" s="1"/>
  <c r="G426" i="5" l="1"/>
  <c r="F426" i="5"/>
  <c r="J426" i="5"/>
  <c r="H426" i="5"/>
  <c r="I426" i="5"/>
  <c r="D3760" i="5"/>
  <c r="K3760" i="5" s="1"/>
  <c r="D427" i="5"/>
  <c r="F427" i="5" l="1"/>
  <c r="D428" i="5"/>
  <c r="G427" i="5"/>
  <c r="J427" i="5"/>
  <c r="I427" i="5"/>
  <c r="H427" i="5"/>
  <c r="D3761" i="5"/>
  <c r="K3761" i="5" s="1"/>
  <c r="K426" i="5"/>
  <c r="K427" i="5" l="1"/>
  <c r="D3762" i="5"/>
  <c r="K3762" i="5" s="1"/>
  <c r="D429" i="5"/>
  <c r="D430" i="5" l="1"/>
  <c r="D3763" i="5"/>
  <c r="K3763" i="5" s="1"/>
  <c r="D431" i="5" l="1"/>
  <c r="D3764" i="5"/>
  <c r="K3764" i="5" s="1"/>
  <c r="H431" i="5" l="1"/>
  <c r="J431" i="5"/>
  <c r="D432" i="5"/>
  <c r="G431" i="5"/>
  <c r="F431" i="5"/>
  <c r="D3765" i="5"/>
  <c r="K3765" i="5" s="1"/>
  <c r="I431" i="5"/>
  <c r="K431" i="5" l="1"/>
  <c r="D433" i="5"/>
  <c r="D3766" i="5"/>
  <c r="K3766" i="5" s="1"/>
  <c r="D434" i="5" l="1"/>
  <c r="D3767" i="5"/>
  <c r="K3767" i="5" s="1"/>
  <c r="D435" i="5" l="1"/>
  <c r="D3768" i="5"/>
  <c r="K3768" i="5" s="1"/>
  <c r="J435" i="5" l="1"/>
  <c r="H435" i="5"/>
  <c r="I435" i="5"/>
  <c r="D436" i="5"/>
  <c r="G435" i="5"/>
  <c r="F435" i="5"/>
  <c r="D3769" i="5"/>
  <c r="K3769" i="5" s="1"/>
  <c r="K435" i="5" l="1"/>
  <c r="I436" i="5"/>
  <c r="H436" i="5"/>
  <c r="G436" i="5"/>
  <c r="F436" i="5"/>
  <c r="D437" i="5"/>
  <c r="J436" i="5"/>
  <c r="D3770" i="5"/>
  <c r="K3770" i="5" s="1"/>
  <c r="H437" i="5" l="1"/>
  <c r="I437" i="5"/>
  <c r="D438" i="5"/>
  <c r="G437" i="5"/>
  <c r="J437" i="5"/>
  <c r="F437" i="5"/>
  <c r="D3771" i="5"/>
  <c r="K3771" i="5" s="1"/>
  <c r="K436" i="5"/>
  <c r="K437" i="5" l="1"/>
  <c r="D439" i="5"/>
  <c r="D3772" i="5"/>
  <c r="K3772" i="5" s="1"/>
  <c r="D440" i="5" l="1"/>
  <c r="D3773" i="5"/>
  <c r="K3773" i="5" s="1"/>
  <c r="D441" i="5" l="1"/>
  <c r="D3774" i="5"/>
  <c r="K3774" i="5" s="1"/>
  <c r="D442" i="5" l="1"/>
  <c r="D3775" i="5"/>
  <c r="K3775" i="5" s="1"/>
  <c r="D443" i="5" l="1"/>
  <c r="D3776" i="5"/>
  <c r="K3776" i="5" s="1"/>
  <c r="H443" i="5" l="1"/>
  <c r="I443" i="5"/>
  <c r="F443" i="5"/>
  <c r="D444" i="5"/>
  <c r="G443" i="5"/>
  <c r="J443" i="5"/>
  <c r="D3777" i="5"/>
  <c r="K3777" i="5" s="1"/>
  <c r="G444" i="5" l="1"/>
  <c r="D445" i="5"/>
  <c r="J444" i="5"/>
  <c r="F444" i="5"/>
  <c r="I444" i="5"/>
  <c r="D3778" i="5"/>
  <c r="K3778" i="5" s="1"/>
  <c r="K443" i="5"/>
  <c r="K444" i="5" l="1"/>
  <c r="G445" i="5"/>
  <c r="D446" i="5"/>
  <c r="F445" i="5"/>
  <c r="H445" i="5"/>
  <c r="I445" i="5"/>
  <c r="J445" i="5"/>
  <c r="D3779" i="5"/>
  <c r="K3779" i="5" s="1"/>
  <c r="K445" i="5" l="1"/>
  <c r="F446" i="5"/>
  <c r="G446" i="5"/>
  <c r="H446" i="5"/>
  <c r="D447" i="5"/>
  <c r="I446" i="5"/>
  <c r="D3780" i="5"/>
  <c r="K3780" i="5" s="1"/>
  <c r="D448" i="5" l="1"/>
  <c r="D3781" i="5"/>
  <c r="K3781" i="5" s="1"/>
  <c r="K446" i="5"/>
  <c r="D449" i="5" l="1"/>
  <c r="D3782" i="5"/>
  <c r="K3782" i="5" s="1"/>
  <c r="D3783" i="5" l="1"/>
  <c r="K3783" i="5" s="1"/>
  <c r="D450" i="5"/>
  <c r="J450" i="5" l="1"/>
  <c r="D451" i="5"/>
  <c r="F450" i="5"/>
  <c r="I450" i="5"/>
  <c r="G450" i="5"/>
  <c r="D3784" i="5"/>
  <c r="K3784" i="5" s="1"/>
  <c r="K450" i="5" l="1"/>
  <c r="I451" i="5"/>
  <c r="D452" i="5"/>
  <c r="H451" i="5"/>
  <c r="G451" i="5"/>
  <c r="J451" i="5"/>
  <c r="D3785" i="5"/>
  <c r="K3785" i="5" s="1"/>
  <c r="F451" i="5"/>
  <c r="H452" i="5" l="1"/>
  <c r="D453" i="5"/>
  <c r="J452" i="5"/>
  <c r="F452" i="5"/>
  <c r="I452" i="5"/>
  <c r="G452" i="5"/>
  <c r="D3786" i="5"/>
  <c r="K3786" i="5" s="1"/>
  <c r="K451" i="5"/>
  <c r="K452" i="5" l="1"/>
  <c r="G453" i="5"/>
  <c r="D454" i="5"/>
  <c r="J453" i="5"/>
  <c r="I453" i="5"/>
  <c r="F453" i="5"/>
  <c r="D3787" i="5"/>
  <c r="K3787" i="5" s="1"/>
  <c r="K453" i="5" l="1"/>
  <c r="D455" i="5"/>
  <c r="D3788" i="5"/>
  <c r="K3788" i="5" s="1"/>
  <c r="D456" i="5" l="1"/>
  <c r="D3789" i="5"/>
  <c r="K3789" i="5" s="1"/>
  <c r="D457" i="5" l="1"/>
  <c r="D3790" i="5"/>
  <c r="K3790" i="5" s="1"/>
  <c r="J457" i="5" l="1"/>
  <c r="D458" i="5"/>
  <c r="I457" i="5"/>
  <c r="F457" i="5"/>
  <c r="D3791" i="5"/>
  <c r="K3791" i="5" s="1"/>
  <c r="G457" i="5"/>
  <c r="H457" i="5"/>
  <c r="K457" i="5" l="1"/>
  <c r="I458" i="5"/>
  <c r="J458" i="5"/>
  <c r="D459" i="5"/>
  <c r="G458" i="5"/>
  <c r="F458" i="5"/>
  <c r="D3792" i="5"/>
  <c r="K3792" i="5" s="1"/>
  <c r="H458" i="5"/>
  <c r="K458" i="5" l="1"/>
  <c r="H459" i="5"/>
  <c r="D460" i="5"/>
  <c r="F459" i="5"/>
  <c r="G459" i="5"/>
  <c r="I459" i="5"/>
  <c r="D3793" i="5"/>
  <c r="K3793" i="5" s="1"/>
  <c r="K459" i="5" l="1"/>
  <c r="I460" i="5"/>
  <c r="J460" i="5"/>
  <c r="D461" i="5"/>
  <c r="G460" i="5"/>
  <c r="F460" i="5"/>
  <c r="K460" i="5" s="1"/>
  <c r="D3794" i="5"/>
  <c r="K3794" i="5" s="1"/>
  <c r="H461" i="5" l="1"/>
  <c r="F461" i="5"/>
  <c r="I461" i="5"/>
  <c r="G461" i="5"/>
  <c r="D462" i="5"/>
  <c r="J461" i="5"/>
  <c r="D3795" i="5"/>
  <c r="K3795" i="5" s="1"/>
  <c r="K461" i="5" l="1"/>
  <c r="G462" i="5"/>
  <c r="F462" i="5"/>
  <c r="D463" i="5"/>
  <c r="I462" i="5"/>
  <c r="J462" i="5"/>
  <c r="H462" i="5"/>
  <c r="D3796" i="5"/>
  <c r="K3796" i="5" s="1"/>
  <c r="F463" i="5" l="1"/>
  <c r="G463" i="5"/>
  <c r="D464" i="5"/>
  <c r="I463" i="5"/>
  <c r="H463" i="5"/>
  <c r="D3797" i="5"/>
  <c r="K3797" i="5" s="1"/>
  <c r="K462" i="5"/>
  <c r="F464" i="5" l="1"/>
  <c r="H464" i="5"/>
  <c r="I464" i="5"/>
  <c r="G464" i="5"/>
  <c r="D3798" i="5"/>
  <c r="K3798" i="5" s="1"/>
  <c r="D465" i="5"/>
  <c r="K463" i="5"/>
  <c r="F465" i="5" l="1"/>
  <c r="I465" i="5"/>
  <c r="D466" i="5"/>
  <c r="G465" i="5"/>
  <c r="D3799" i="5"/>
  <c r="K3799" i="5" s="1"/>
  <c r="H465" i="5"/>
  <c r="K464" i="5"/>
  <c r="F466" i="5" l="1"/>
  <c r="I466" i="5"/>
  <c r="G466" i="5"/>
  <c r="D467" i="5"/>
  <c r="H466" i="5"/>
  <c r="D3800" i="5"/>
  <c r="K3800" i="5" s="1"/>
  <c r="K465" i="5"/>
  <c r="D468" i="5" l="1"/>
  <c r="D3801" i="5"/>
  <c r="K3801" i="5" s="1"/>
  <c r="K466" i="5"/>
  <c r="D469" i="5" l="1"/>
  <c r="D3802" i="5"/>
  <c r="K3802" i="5" s="1"/>
  <c r="D470" i="5" l="1"/>
  <c r="D3803" i="5"/>
  <c r="K3803" i="5" s="1"/>
  <c r="I470" i="5" l="1"/>
  <c r="H470" i="5"/>
  <c r="F470" i="5"/>
  <c r="D471" i="5"/>
  <c r="G470" i="5"/>
  <c r="D3804" i="5"/>
  <c r="K3804" i="5" s="1"/>
  <c r="K470" i="5" l="1"/>
  <c r="I471" i="5"/>
  <c r="J471" i="5"/>
  <c r="G471" i="5"/>
  <c r="F471" i="5"/>
  <c r="H471" i="5"/>
  <c r="D472" i="5"/>
  <c r="D3805" i="5"/>
  <c r="K3805" i="5" s="1"/>
  <c r="K471" i="5" l="1"/>
  <c r="H472" i="5"/>
  <c r="J472" i="5"/>
  <c r="I472" i="5"/>
  <c r="D473" i="5"/>
  <c r="G472" i="5"/>
  <c r="D3806" i="5"/>
  <c r="K3806" i="5" s="1"/>
  <c r="F472" i="5"/>
  <c r="G473" i="5" l="1"/>
  <c r="J473" i="5"/>
  <c r="F473" i="5"/>
  <c r="H473" i="5"/>
  <c r="I473" i="5"/>
  <c r="D474" i="5"/>
  <c r="D3807" i="5"/>
  <c r="K3807" i="5" s="1"/>
  <c r="K472" i="5"/>
  <c r="F474" i="5" l="1"/>
  <c r="D475" i="5"/>
  <c r="J474" i="5"/>
  <c r="I474" i="5"/>
  <c r="H474" i="5"/>
  <c r="D3808" i="5"/>
  <c r="K3808" i="5" s="1"/>
  <c r="G474" i="5"/>
  <c r="K473" i="5"/>
  <c r="D476" i="5" l="1"/>
  <c r="D3809" i="5"/>
  <c r="K3809" i="5" s="1"/>
  <c r="K474" i="5"/>
  <c r="D477" i="5" l="1"/>
  <c r="D3810" i="5"/>
  <c r="K3810" i="5" s="1"/>
  <c r="D478" i="5" l="1"/>
  <c r="D3811" i="5"/>
  <c r="K3811" i="5" s="1"/>
  <c r="D3812" i="5" l="1"/>
  <c r="K3812" i="5" s="1"/>
  <c r="D479" i="5"/>
  <c r="D480" i="5" l="1"/>
  <c r="D3813" i="5"/>
  <c r="K3813" i="5" s="1"/>
  <c r="F480" i="5" l="1"/>
  <c r="D481" i="5"/>
  <c r="I480" i="5"/>
  <c r="H480" i="5"/>
  <c r="G480" i="5"/>
  <c r="J480" i="5"/>
  <c r="D3814" i="5"/>
  <c r="K3814" i="5" s="1"/>
  <c r="F481" i="5" l="1"/>
  <c r="J481" i="5"/>
  <c r="D482" i="5"/>
  <c r="I481" i="5"/>
  <c r="G481" i="5"/>
  <c r="H481" i="5"/>
  <c r="D3815" i="5"/>
  <c r="K3815" i="5" s="1"/>
  <c r="K480" i="5"/>
  <c r="J482" i="5" l="1"/>
  <c r="F482" i="5"/>
  <c r="D483" i="5"/>
  <c r="I482" i="5"/>
  <c r="D3816" i="5"/>
  <c r="K3816" i="5" s="1"/>
  <c r="G482" i="5"/>
  <c r="H482" i="5"/>
  <c r="K481" i="5"/>
  <c r="I483" i="5" l="1"/>
  <c r="F483" i="5"/>
  <c r="H483" i="5"/>
  <c r="G483" i="5"/>
  <c r="J483" i="5"/>
  <c r="D484" i="5"/>
  <c r="D3817" i="5"/>
  <c r="K3817" i="5" s="1"/>
  <c r="K482" i="5"/>
  <c r="H484" i="5" l="1"/>
  <c r="F484" i="5"/>
  <c r="G484" i="5"/>
  <c r="I484" i="5"/>
  <c r="D485" i="5"/>
  <c r="D3818" i="5"/>
  <c r="K3818" i="5" s="1"/>
  <c r="J484" i="5"/>
  <c r="K483" i="5"/>
  <c r="G485" i="5" l="1"/>
  <c r="F485" i="5"/>
  <c r="I485" i="5"/>
  <c r="D486" i="5"/>
  <c r="H485" i="5"/>
  <c r="D3819" i="5"/>
  <c r="K3819" i="5" s="1"/>
  <c r="J485" i="5"/>
  <c r="K484" i="5"/>
  <c r="D487" i="5" l="1"/>
  <c r="D3820" i="5"/>
  <c r="K3820" i="5" s="1"/>
  <c r="K485" i="5"/>
  <c r="D488" i="5" l="1"/>
  <c r="D3821" i="5"/>
  <c r="K3821" i="5" s="1"/>
  <c r="D489" i="5" l="1"/>
  <c r="D3822" i="5"/>
  <c r="K3822" i="5" s="1"/>
  <c r="I489" i="5" l="1"/>
  <c r="G489" i="5"/>
  <c r="D490" i="5"/>
  <c r="H489" i="5"/>
  <c r="J489" i="5"/>
  <c r="D3823" i="5"/>
  <c r="K3823" i="5" s="1"/>
  <c r="F489" i="5"/>
  <c r="K489" i="5" l="1"/>
  <c r="H490" i="5"/>
  <c r="I490" i="5"/>
  <c r="G490" i="5"/>
  <c r="J490" i="5"/>
  <c r="D491" i="5"/>
  <c r="F490" i="5"/>
  <c r="D3824" i="5"/>
  <c r="K3824" i="5" s="1"/>
  <c r="K490" i="5" l="1"/>
  <c r="G491" i="5"/>
  <c r="J491" i="5"/>
  <c r="D492" i="5"/>
  <c r="H491" i="5"/>
  <c r="D3825" i="5"/>
  <c r="K3825" i="5" s="1"/>
  <c r="F491" i="5"/>
  <c r="I491" i="5"/>
  <c r="K491" i="5" l="1"/>
  <c r="F492" i="5"/>
  <c r="D493" i="5"/>
  <c r="H492" i="5"/>
  <c r="J492" i="5"/>
  <c r="G492" i="5"/>
  <c r="I492" i="5"/>
  <c r="D3826" i="5"/>
  <c r="K3826" i="5" s="1"/>
  <c r="K492" i="5" l="1"/>
  <c r="D494" i="5"/>
  <c r="D3827" i="5"/>
  <c r="K3827" i="5" s="1"/>
  <c r="D3828" i="5" l="1"/>
  <c r="K3828" i="5" s="1"/>
  <c r="D495" i="5"/>
  <c r="D496" i="5" l="1"/>
  <c r="D3829" i="5"/>
  <c r="K3829" i="5" s="1"/>
  <c r="H496" i="5" l="1"/>
  <c r="I496" i="5"/>
  <c r="J496" i="5"/>
  <c r="D497" i="5"/>
  <c r="F496" i="5"/>
  <c r="D3830" i="5"/>
  <c r="K3830" i="5" s="1"/>
  <c r="G496" i="5"/>
  <c r="K496" i="5" l="1"/>
  <c r="G497" i="5"/>
  <c r="I497" i="5"/>
  <c r="D498" i="5"/>
  <c r="H497" i="5"/>
  <c r="J497" i="5"/>
  <c r="F497" i="5"/>
  <c r="D3831" i="5"/>
  <c r="K3831" i="5" s="1"/>
  <c r="K497" i="5" l="1"/>
  <c r="F498" i="5"/>
  <c r="D499" i="5"/>
  <c r="I498" i="5"/>
  <c r="H498" i="5"/>
  <c r="G498" i="5"/>
  <c r="J498" i="5"/>
  <c r="D3832" i="5"/>
  <c r="K3832" i="5" s="1"/>
  <c r="K498" i="5" l="1"/>
  <c r="D500" i="5"/>
  <c r="D3833" i="5"/>
  <c r="K3833" i="5" s="1"/>
  <c r="D501" i="5" l="1"/>
  <c r="D3834" i="5"/>
  <c r="K3834" i="5" s="1"/>
  <c r="D3835" i="5" l="1"/>
  <c r="K3835" i="5" s="1"/>
  <c r="D502" i="5"/>
  <c r="D503" i="5" l="1"/>
  <c r="D3836" i="5"/>
  <c r="K3836" i="5" s="1"/>
  <c r="D504" i="5" l="1"/>
  <c r="D3837" i="5"/>
  <c r="K3837" i="5" s="1"/>
  <c r="F504" i="5" l="1"/>
  <c r="D505" i="5"/>
  <c r="J504" i="5"/>
  <c r="I504" i="5"/>
  <c r="H504" i="5"/>
  <c r="G504" i="5"/>
  <c r="D3838" i="5"/>
  <c r="K3838" i="5" s="1"/>
  <c r="K504" i="5" l="1"/>
  <c r="D506" i="5"/>
  <c r="J505" i="5"/>
  <c r="H505" i="5"/>
  <c r="I505" i="5"/>
  <c r="F505" i="5"/>
  <c r="D3839" i="5"/>
  <c r="K3839" i="5" s="1"/>
  <c r="G505" i="5"/>
  <c r="J506" i="5" l="1"/>
  <c r="D507" i="5"/>
  <c r="F506" i="5"/>
  <c r="G506" i="5"/>
  <c r="H506" i="5"/>
  <c r="I506" i="5"/>
  <c r="D3840" i="5"/>
  <c r="K3840" i="5" s="1"/>
  <c r="K505" i="5"/>
  <c r="K506" i="5" l="1"/>
  <c r="I507" i="5"/>
  <c r="D508" i="5"/>
  <c r="G507" i="5"/>
  <c r="J507" i="5"/>
  <c r="H507" i="5"/>
  <c r="D3841" i="5"/>
  <c r="K3841" i="5" s="1"/>
  <c r="F507" i="5"/>
  <c r="H508" i="5" l="1"/>
  <c r="D509" i="5"/>
  <c r="I508" i="5"/>
  <c r="F508" i="5"/>
  <c r="G508" i="5"/>
  <c r="J508" i="5"/>
  <c r="D3842" i="5"/>
  <c r="K3842" i="5" s="1"/>
  <c r="K507" i="5"/>
  <c r="K508" i="5" l="1"/>
  <c r="D510" i="5"/>
  <c r="D3843" i="5"/>
  <c r="K3843" i="5" s="1"/>
  <c r="D511" i="5" l="1"/>
  <c r="D3844" i="5"/>
  <c r="K3844" i="5" s="1"/>
  <c r="D3845" i="5" l="1"/>
  <c r="K3845" i="5" s="1"/>
  <c r="D512" i="5"/>
  <c r="J512" i="5" l="1"/>
  <c r="I512" i="5"/>
  <c r="G512" i="5"/>
  <c r="H512" i="5"/>
  <c r="D513" i="5"/>
  <c r="F512" i="5"/>
  <c r="D3846" i="5"/>
  <c r="K3846" i="5" s="1"/>
  <c r="K512" i="5" l="1"/>
  <c r="I513" i="5"/>
  <c r="J513" i="5"/>
  <c r="H513" i="5"/>
  <c r="F513" i="5"/>
  <c r="D514" i="5"/>
  <c r="G513" i="5"/>
  <c r="D3847" i="5"/>
  <c r="K3847" i="5" s="1"/>
  <c r="H514" i="5" l="1"/>
  <c r="J514" i="5"/>
  <c r="I514" i="5"/>
  <c r="F514" i="5"/>
  <c r="G514" i="5"/>
  <c r="D515" i="5"/>
  <c r="D3848" i="5"/>
  <c r="K3848" i="5" s="1"/>
  <c r="K513" i="5"/>
  <c r="G515" i="5" l="1"/>
  <c r="D516" i="5"/>
  <c r="F515" i="5"/>
  <c r="H515" i="5"/>
  <c r="I515" i="5"/>
  <c r="D3849" i="5"/>
  <c r="K3849" i="5" s="1"/>
  <c r="K514" i="5"/>
  <c r="K515" i="5" l="1"/>
  <c r="G516" i="5"/>
  <c r="D517" i="5"/>
  <c r="F516" i="5"/>
  <c r="H516" i="5"/>
  <c r="I516" i="5"/>
  <c r="D3850" i="5"/>
  <c r="K3850" i="5" s="1"/>
  <c r="K516" i="5" l="1"/>
  <c r="D518" i="5"/>
  <c r="D3851" i="5"/>
  <c r="K3851" i="5" s="1"/>
  <c r="D519" i="5" l="1"/>
  <c r="D3852" i="5"/>
  <c r="K3852" i="5" s="1"/>
  <c r="D520" i="5" l="1"/>
  <c r="D3853" i="5"/>
  <c r="K3853" i="5" s="1"/>
  <c r="D521" i="5" l="1"/>
  <c r="D3854" i="5"/>
  <c r="K3854" i="5" s="1"/>
  <c r="D3855" i="5" l="1"/>
  <c r="K3855" i="5" s="1"/>
  <c r="D522" i="5"/>
  <c r="H522" i="5" l="1"/>
  <c r="G522" i="5"/>
  <c r="F522" i="5"/>
  <c r="I522" i="5"/>
  <c r="D523" i="5"/>
  <c r="D3856" i="5"/>
  <c r="K3856" i="5" s="1"/>
  <c r="H523" i="5" l="1"/>
  <c r="I523" i="5"/>
  <c r="F523" i="5"/>
  <c r="D524" i="5"/>
  <c r="G523" i="5"/>
  <c r="D3857" i="5"/>
  <c r="K3857" i="5" s="1"/>
  <c r="K522" i="5"/>
  <c r="H524" i="5" l="1"/>
  <c r="J524" i="5"/>
  <c r="I524" i="5"/>
  <c r="G524" i="5"/>
  <c r="F524" i="5"/>
  <c r="D525" i="5"/>
  <c r="D3858" i="5"/>
  <c r="K3858" i="5" s="1"/>
  <c r="K523" i="5"/>
  <c r="G525" i="5" l="1"/>
  <c r="J525" i="5"/>
  <c r="H525" i="5"/>
  <c r="I525" i="5"/>
  <c r="D526" i="5"/>
  <c r="D3859" i="5"/>
  <c r="K3859" i="5" s="1"/>
  <c r="F525" i="5"/>
  <c r="K524" i="5"/>
  <c r="K525" i="5" l="1"/>
  <c r="F526" i="5"/>
  <c r="D527" i="5"/>
  <c r="G526" i="5"/>
  <c r="H526" i="5"/>
  <c r="I526" i="5"/>
  <c r="D3860" i="5"/>
  <c r="K3860" i="5" s="1"/>
  <c r="K526" i="5" l="1"/>
  <c r="F527" i="5"/>
  <c r="D528" i="5"/>
  <c r="G527" i="5"/>
  <c r="J527" i="5"/>
  <c r="H527" i="5"/>
  <c r="I527" i="5"/>
  <c r="D3861" i="5"/>
  <c r="K3861" i="5" s="1"/>
  <c r="K527" i="5" l="1"/>
  <c r="D529" i="5"/>
  <c r="H528" i="5"/>
  <c r="I528" i="5"/>
  <c r="F528" i="5"/>
  <c r="J528" i="5"/>
  <c r="D3862" i="5"/>
  <c r="K3862" i="5" s="1"/>
  <c r="G528" i="5"/>
  <c r="I529" i="5" l="1"/>
  <c r="D530" i="5"/>
  <c r="G529" i="5"/>
  <c r="D3863" i="5"/>
  <c r="K3863" i="5" s="1"/>
  <c r="F529" i="5"/>
  <c r="H529" i="5"/>
  <c r="K528" i="5"/>
  <c r="K529" i="5" l="1"/>
  <c r="D531" i="5"/>
  <c r="D3864" i="5"/>
  <c r="K3864" i="5" s="1"/>
  <c r="D532" i="5" l="1"/>
  <c r="D3865" i="5"/>
  <c r="K3865" i="5" s="1"/>
  <c r="D533" i="5" l="1"/>
  <c r="D3866" i="5"/>
  <c r="K3866" i="5" s="1"/>
  <c r="G533" i="5" l="1"/>
  <c r="I533" i="5"/>
  <c r="H533" i="5"/>
  <c r="D534" i="5"/>
  <c r="F533" i="5"/>
  <c r="D3867" i="5"/>
  <c r="K3867" i="5" s="1"/>
  <c r="K533" i="5" l="1"/>
  <c r="G534" i="5"/>
  <c r="D535" i="5"/>
  <c r="H534" i="5"/>
  <c r="I534" i="5"/>
  <c r="F534" i="5"/>
  <c r="D3868" i="5"/>
  <c r="K3868" i="5" s="1"/>
  <c r="K534" i="5" l="1"/>
  <c r="G535" i="5"/>
  <c r="F535" i="5"/>
  <c r="D536" i="5"/>
  <c r="H535" i="5"/>
  <c r="I535" i="5"/>
  <c r="D3869" i="5"/>
  <c r="K3869" i="5" s="1"/>
  <c r="G536" i="5" l="1"/>
  <c r="F536" i="5"/>
  <c r="I536" i="5"/>
  <c r="D3870" i="5"/>
  <c r="K3870" i="5" s="1"/>
  <c r="H536" i="5"/>
  <c r="D537" i="5"/>
  <c r="K535" i="5"/>
  <c r="D3871" i="5" l="1"/>
  <c r="K3871" i="5" s="1"/>
  <c r="D538" i="5"/>
  <c r="K536" i="5"/>
  <c r="D539" i="5" l="1"/>
  <c r="D3872" i="5"/>
  <c r="K3872" i="5" s="1"/>
  <c r="D540" i="5" l="1"/>
  <c r="D3873" i="5"/>
  <c r="K3873" i="5" s="1"/>
  <c r="D541" i="5" l="1"/>
  <c r="D3874" i="5"/>
  <c r="K3874" i="5" s="1"/>
  <c r="D542" i="5" l="1"/>
  <c r="D3875" i="5"/>
  <c r="K3875" i="5" s="1"/>
  <c r="D543" i="5" l="1"/>
  <c r="D3876" i="5"/>
  <c r="K3876" i="5" s="1"/>
  <c r="D544" i="5" l="1"/>
  <c r="D3877" i="5"/>
  <c r="K3877" i="5" s="1"/>
  <c r="D545" i="5" l="1"/>
  <c r="D3878" i="5"/>
  <c r="K3878" i="5" s="1"/>
  <c r="D546" i="5" l="1"/>
  <c r="G545" i="5"/>
  <c r="I545" i="5"/>
  <c r="F545" i="5"/>
  <c r="J545" i="5"/>
  <c r="D3879" i="5"/>
  <c r="K3879" i="5" s="1"/>
  <c r="D547" i="5" l="1"/>
  <c r="I546" i="5"/>
  <c r="F546" i="5"/>
  <c r="G546" i="5"/>
  <c r="D3880" i="5"/>
  <c r="K3880" i="5" s="1"/>
  <c r="J546" i="5"/>
  <c r="K545" i="5"/>
  <c r="D3881" i="5" l="1"/>
  <c r="K3881" i="5" s="1"/>
  <c r="D548" i="5"/>
  <c r="K546" i="5"/>
  <c r="D549" i="5" l="1"/>
  <c r="D3882" i="5"/>
  <c r="K3882" i="5" s="1"/>
  <c r="D550" i="5" l="1"/>
  <c r="D3883" i="5"/>
  <c r="K3883" i="5" s="1"/>
  <c r="I550" i="5" l="1"/>
  <c r="F550" i="5"/>
  <c r="J550" i="5"/>
  <c r="G550" i="5"/>
  <c r="D3884" i="5"/>
  <c r="K3884" i="5" s="1"/>
  <c r="D551" i="5"/>
  <c r="H551" i="5" l="1"/>
  <c r="G551" i="5"/>
  <c r="I551" i="5"/>
  <c r="D552" i="5"/>
  <c r="J551" i="5"/>
  <c r="F551" i="5"/>
  <c r="D3885" i="5"/>
  <c r="K3885" i="5" s="1"/>
  <c r="K550" i="5"/>
  <c r="K551" i="5" l="1"/>
  <c r="G552" i="5"/>
  <c r="I552" i="5"/>
  <c r="J552" i="5"/>
  <c r="F552" i="5"/>
  <c r="D553" i="5"/>
  <c r="D3886" i="5"/>
  <c r="K3886" i="5" s="1"/>
  <c r="G553" i="5" l="1"/>
  <c r="I553" i="5"/>
  <c r="D554" i="5"/>
  <c r="J553" i="5"/>
  <c r="H553" i="5"/>
  <c r="F553" i="5"/>
  <c r="D3887" i="5"/>
  <c r="K3887" i="5" s="1"/>
  <c r="K552" i="5"/>
  <c r="K553" i="5" l="1"/>
  <c r="F554" i="5"/>
  <c r="D555" i="5"/>
  <c r="I554" i="5"/>
  <c r="J554" i="5"/>
  <c r="G554" i="5"/>
  <c r="D3888" i="5"/>
  <c r="K3888" i="5" s="1"/>
  <c r="H554" i="5"/>
  <c r="D556" i="5" l="1"/>
  <c r="D3889" i="5"/>
  <c r="K3889" i="5" s="1"/>
  <c r="K554" i="5"/>
  <c r="D557" i="5" l="1"/>
  <c r="D3890" i="5"/>
  <c r="K3890" i="5" s="1"/>
  <c r="D558" i="5" l="1"/>
  <c r="D3891" i="5"/>
  <c r="K3891" i="5" s="1"/>
  <c r="H558" i="5" l="1"/>
  <c r="F558" i="5"/>
  <c r="D559" i="5"/>
  <c r="G558" i="5"/>
  <c r="J558" i="5"/>
  <c r="I558" i="5"/>
  <c r="D3892" i="5"/>
  <c r="K3892" i="5" s="1"/>
  <c r="G559" i="5" l="1"/>
  <c r="F559" i="5"/>
  <c r="I559" i="5"/>
  <c r="D560" i="5"/>
  <c r="J559" i="5"/>
  <c r="D3893" i="5"/>
  <c r="K3893" i="5" s="1"/>
  <c r="K558" i="5"/>
  <c r="G560" i="5" l="1"/>
  <c r="H560" i="5"/>
  <c r="I560" i="5"/>
  <c r="D561" i="5"/>
  <c r="F560" i="5"/>
  <c r="J560" i="5"/>
  <c r="D3894" i="5"/>
  <c r="K3894" i="5" s="1"/>
  <c r="K559" i="5"/>
  <c r="K560" i="5" l="1"/>
  <c r="D562" i="5"/>
  <c r="D3895" i="5"/>
  <c r="K3895" i="5" s="1"/>
  <c r="D563" i="5" l="1"/>
  <c r="D3896" i="5"/>
  <c r="K3896" i="5" s="1"/>
  <c r="D564" i="5" l="1"/>
  <c r="D3897" i="5"/>
  <c r="K3897" i="5" s="1"/>
  <c r="D565" i="5" l="1"/>
  <c r="D3898" i="5"/>
  <c r="K3898" i="5" s="1"/>
  <c r="D566" i="5" l="1"/>
  <c r="D3899" i="5"/>
  <c r="K3899" i="5" s="1"/>
  <c r="G566" i="5" l="1"/>
  <c r="J566" i="5"/>
  <c r="I566" i="5"/>
  <c r="F566" i="5"/>
  <c r="D567" i="5"/>
  <c r="D3900" i="5"/>
  <c r="K3900" i="5" s="1"/>
  <c r="H566" i="5"/>
  <c r="F567" i="5" l="1"/>
  <c r="G567" i="5"/>
  <c r="D568" i="5"/>
  <c r="I567" i="5"/>
  <c r="J567" i="5"/>
  <c r="D3901" i="5"/>
  <c r="K3901" i="5" s="1"/>
  <c r="K566" i="5"/>
  <c r="K567" i="5" l="1"/>
  <c r="D569" i="5"/>
  <c r="D3902" i="5"/>
  <c r="K3902" i="5" s="1"/>
  <c r="D570" i="5" l="1"/>
  <c r="D3903" i="5"/>
  <c r="K3903" i="5" s="1"/>
  <c r="D571" i="5" l="1"/>
  <c r="D3904" i="5"/>
  <c r="K3904" i="5" s="1"/>
  <c r="I571" i="5" l="1"/>
  <c r="H571" i="5"/>
  <c r="F571" i="5"/>
  <c r="D572" i="5"/>
  <c r="J571" i="5"/>
  <c r="G571" i="5"/>
  <c r="D3905" i="5"/>
  <c r="K3905" i="5" s="1"/>
  <c r="H572" i="5" l="1"/>
  <c r="I572" i="5"/>
  <c r="G572" i="5"/>
  <c r="F572" i="5"/>
  <c r="D3906" i="5"/>
  <c r="K3906" i="5" s="1"/>
  <c r="D573" i="5"/>
  <c r="K571" i="5"/>
  <c r="D574" i="5" l="1"/>
  <c r="D3907" i="5"/>
  <c r="K3907" i="5" s="1"/>
  <c r="K572" i="5"/>
  <c r="D575" i="5" l="1"/>
  <c r="D3908" i="5"/>
  <c r="K3908" i="5" s="1"/>
  <c r="D576" i="5" l="1"/>
  <c r="D3909" i="5"/>
  <c r="K3909" i="5" s="1"/>
  <c r="D577" i="5" l="1"/>
  <c r="G576" i="5"/>
  <c r="H576" i="5"/>
  <c r="I576" i="5"/>
  <c r="F576" i="5"/>
  <c r="K576" i="5" s="1"/>
  <c r="D3910" i="5"/>
  <c r="K3910" i="5" s="1"/>
  <c r="D578" i="5" l="1"/>
  <c r="D3911" i="5"/>
  <c r="K3911" i="5" s="1"/>
  <c r="D579" i="5" l="1"/>
  <c r="D3912" i="5"/>
  <c r="K3912" i="5" s="1"/>
  <c r="D580" i="5" l="1"/>
  <c r="D3913" i="5"/>
  <c r="K3913" i="5" s="1"/>
  <c r="H580" i="5" l="1"/>
  <c r="G580" i="5"/>
  <c r="I580" i="5"/>
  <c r="F580" i="5"/>
  <c r="D581" i="5"/>
  <c r="D3914" i="5"/>
  <c r="K3914" i="5" s="1"/>
  <c r="H581" i="5" l="1"/>
  <c r="F581" i="5"/>
  <c r="I581" i="5"/>
  <c r="G581" i="5"/>
  <c r="D3915" i="5"/>
  <c r="K3915" i="5" s="1"/>
  <c r="D582" i="5"/>
  <c r="K580" i="5"/>
  <c r="H582" i="5" l="1"/>
  <c r="G582" i="5"/>
  <c r="D583" i="5"/>
  <c r="I582" i="5"/>
  <c r="F582" i="5"/>
  <c r="J582" i="5"/>
  <c r="D3916" i="5"/>
  <c r="K3916" i="5" s="1"/>
  <c r="K581" i="5"/>
  <c r="K582" i="5" l="1"/>
  <c r="G583" i="5"/>
  <c r="H583" i="5"/>
  <c r="I583" i="5"/>
  <c r="J583" i="5"/>
  <c r="F583" i="5"/>
  <c r="D3917" i="5"/>
  <c r="K3917" i="5" s="1"/>
  <c r="D584" i="5"/>
  <c r="K583" i="5" l="1"/>
  <c r="F584" i="5"/>
  <c r="H584" i="5"/>
  <c r="G584" i="5"/>
  <c r="D585" i="5"/>
  <c r="I584" i="5"/>
  <c r="D3918" i="5"/>
  <c r="K3918" i="5" s="1"/>
  <c r="K584" i="5" l="1"/>
  <c r="D586" i="5"/>
  <c r="D3919" i="5"/>
  <c r="K3919" i="5" s="1"/>
  <c r="D587" i="5" l="1"/>
  <c r="D3920" i="5"/>
  <c r="K3920" i="5" s="1"/>
  <c r="D588" i="5" l="1"/>
  <c r="D3921" i="5"/>
  <c r="K3921" i="5" s="1"/>
  <c r="I588" i="5" l="1"/>
  <c r="F588" i="5"/>
  <c r="G588" i="5"/>
  <c r="D589" i="5"/>
  <c r="H588" i="5"/>
  <c r="D3922" i="5"/>
  <c r="K3922" i="5" s="1"/>
  <c r="D590" i="5" l="1"/>
  <c r="D3923" i="5"/>
  <c r="K3923" i="5" s="1"/>
  <c r="K588" i="5"/>
  <c r="D591" i="5" l="1"/>
  <c r="D3924" i="5"/>
  <c r="K3924" i="5" s="1"/>
  <c r="D592" i="5" l="1"/>
  <c r="D3925" i="5"/>
  <c r="K3925" i="5" s="1"/>
  <c r="D593" i="5" l="1"/>
  <c r="D3926" i="5"/>
  <c r="K3926" i="5" s="1"/>
  <c r="D594" i="5" l="1"/>
  <c r="D3927" i="5"/>
  <c r="K3927" i="5" s="1"/>
  <c r="I594" i="5" l="1"/>
  <c r="F594" i="5"/>
  <c r="G594" i="5"/>
  <c r="H594" i="5"/>
  <c r="D595" i="5"/>
  <c r="D3928" i="5"/>
  <c r="K3928" i="5" s="1"/>
  <c r="D596" i="5" l="1"/>
  <c r="G595" i="5"/>
  <c r="I595" i="5"/>
  <c r="H595" i="5"/>
  <c r="D3929" i="5"/>
  <c r="K3929" i="5" s="1"/>
  <c r="F595" i="5"/>
  <c r="K594" i="5"/>
  <c r="K595" i="5" l="1"/>
  <c r="D597" i="5"/>
  <c r="D3930" i="5"/>
  <c r="K3930" i="5" s="1"/>
  <c r="D598" i="5" l="1"/>
  <c r="D3931" i="5"/>
  <c r="K3931" i="5" s="1"/>
  <c r="D599" i="5" l="1"/>
  <c r="D3932" i="5"/>
  <c r="K3932" i="5" s="1"/>
  <c r="G599" i="5" l="1"/>
  <c r="I599" i="5"/>
  <c r="F599" i="5"/>
  <c r="D600" i="5"/>
  <c r="H599" i="5"/>
  <c r="D3933" i="5"/>
  <c r="K3933" i="5" s="1"/>
  <c r="G600" i="5" l="1"/>
  <c r="I600" i="5"/>
  <c r="D601" i="5"/>
  <c r="F600" i="5"/>
  <c r="H600" i="5"/>
  <c r="D3934" i="5"/>
  <c r="K3934" i="5" s="1"/>
  <c r="K599" i="5"/>
  <c r="K600" i="5" l="1"/>
  <c r="D602" i="5"/>
  <c r="D3935" i="5"/>
  <c r="K3935" i="5" s="1"/>
  <c r="D603" i="5" l="1"/>
  <c r="D3936" i="5"/>
  <c r="K3936" i="5" s="1"/>
  <c r="D604" i="5" l="1"/>
  <c r="D3937" i="5"/>
  <c r="K3937" i="5" s="1"/>
  <c r="D605" i="5" l="1"/>
  <c r="D3938" i="5"/>
  <c r="K3938" i="5" s="1"/>
  <c r="D606" i="5" l="1"/>
  <c r="D3939" i="5"/>
  <c r="K3939" i="5" s="1"/>
  <c r="H606" i="5" l="1"/>
  <c r="F606" i="5"/>
  <c r="G606" i="5"/>
  <c r="J606" i="5"/>
  <c r="D607" i="5"/>
  <c r="D3940" i="5"/>
  <c r="K3940" i="5" s="1"/>
  <c r="I606" i="5"/>
  <c r="G607" i="5" l="1"/>
  <c r="F607" i="5"/>
  <c r="I607" i="5"/>
  <c r="H607" i="5"/>
  <c r="D608" i="5"/>
  <c r="J607" i="5"/>
  <c r="D3941" i="5"/>
  <c r="K3941" i="5" s="1"/>
  <c r="K606" i="5"/>
  <c r="F608" i="5" l="1"/>
  <c r="G608" i="5"/>
  <c r="D609" i="5"/>
  <c r="I608" i="5"/>
  <c r="D3942" i="5"/>
  <c r="K3942" i="5" s="1"/>
  <c r="H608" i="5"/>
  <c r="K607" i="5"/>
  <c r="K608" i="5" l="1"/>
  <c r="F609" i="5"/>
  <c r="I609" i="5"/>
  <c r="G609" i="5"/>
  <c r="J609" i="5"/>
  <c r="D3943" i="5"/>
  <c r="K3943" i="5" s="1"/>
  <c r="D610" i="5"/>
  <c r="K609" i="5" l="1"/>
  <c r="F610" i="5"/>
  <c r="I610" i="5"/>
  <c r="G610" i="5"/>
  <c r="D611" i="5"/>
  <c r="H610" i="5"/>
  <c r="D3944" i="5"/>
  <c r="K3944" i="5" s="1"/>
  <c r="K610" i="5" l="1"/>
  <c r="F611" i="5"/>
  <c r="D612" i="5"/>
  <c r="J611" i="5"/>
  <c r="I611" i="5"/>
  <c r="H611" i="5"/>
  <c r="D3945" i="5"/>
  <c r="K3945" i="5" s="1"/>
  <c r="G611" i="5"/>
  <c r="K611" i="5" l="1"/>
  <c r="D613" i="5"/>
  <c r="D3946" i="5"/>
  <c r="K3946" i="5" s="1"/>
  <c r="D614" i="5" l="1"/>
  <c r="D3947" i="5"/>
  <c r="K3947" i="5" s="1"/>
  <c r="D3948" i="5" l="1"/>
  <c r="K3948" i="5" s="1"/>
  <c r="D615" i="5"/>
  <c r="H615" i="5" l="1"/>
  <c r="G615" i="5"/>
  <c r="I615" i="5"/>
  <c r="F615" i="5"/>
  <c r="J615" i="5"/>
  <c r="D616" i="5"/>
  <c r="D3949" i="5"/>
  <c r="K3949" i="5" s="1"/>
  <c r="G616" i="5" l="1"/>
  <c r="I616" i="5"/>
  <c r="F616" i="5"/>
  <c r="D617" i="5"/>
  <c r="J616" i="5"/>
  <c r="D3950" i="5"/>
  <c r="K3950" i="5" s="1"/>
  <c r="K615" i="5"/>
  <c r="G617" i="5" l="1"/>
  <c r="I617" i="5"/>
  <c r="D618" i="5"/>
  <c r="F617" i="5"/>
  <c r="J617" i="5"/>
  <c r="H617" i="5"/>
  <c r="D3951" i="5"/>
  <c r="K3951" i="5" s="1"/>
  <c r="K616" i="5"/>
  <c r="K617" i="5" l="1"/>
  <c r="D619" i="5"/>
  <c r="D3952" i="5"/>
  <c r="K3952" i="5" s="1"/>
  <c r="D620" i="5" l="1"/>
  <c r="D3953" i="5"/>
  <c r="K3953" i="5" s="1"/>
  <c r="D3954" i="5" l="1"/>
  <c r="K3954" i="5" s="1"/>
  <c r="D621" i="5"/>
  <c r="I621" i="5" l="1"/>
  <c r="F621" i="5"/>
  <c r="D622" i="5"/>
  <c r="H621" i="5"/>
  <c r="J621" i="5"/>
  <c r="D3955" i="5"/>
  <c r="K3955" i="5" s="1"/>
  <c r="G621" i="5"/>
  <c r="H622" i="5" l="1"/>
  <c r="F622" i="5"/>
  <c r="D623" i="5"/>
  <c r="I622" i="5"/>
  <c r="G622" i="5"/>
  <c r="J622" i="5"/>
  <c r="D3956" i="5"/>
  <c r="K3956" i="5" s="1"/>
  <c r="K621" i="5"/>
  <c r="G623" i="5" l="1"/>
  <c r="F623" i="5"/>
  <c r="I623" i="5"/>
  <c r="H623" i="5"/>
  <c r="D3957" i="5"/>
  <c r="K3957" i="5" s="1"/>
  <c r="D624" i="5"/>
  <c r="J623" i="5"/>
  <c r="K622" i="5"/>
  <c r="D625" i="5" l="1"/>
  <c r="D3958" i="5"/>
  <c r="K3958" i="5" s="1"/>
  <c r="K623" i="5"/>
  <c r="D626" i="5" l="1"/>
  <c r="D3959" i="5"/>
  <c r="K3959" i="5" s="1"/>
  <c r="D627" i="5" l="1"/>
  <c r="D3960" i="5"/>
  <c r="K3960" i="5" s="1"/>
  <c r="I627" i="5" l="1"/>
  <c r="H627" i="5"/>
  <c r="J627" i="5"/>
  <c r="F627" i="5"/>
  <c r="D3961" i="5"/>
  <c r="K3961" i="5" s="1"/>
  <c r="G627" i="5"/>
  <c r="D628" i="5"/>
  <c r="I628" i="5" l="1"/>
  <c r="D629" i="5"/>
  <c r="F628" i="5"/>
  <c r="J628" i="5"/>
  <c r="G628" i="5"/>
  <c r="D3962" i="5"/>
  <c r="K3962" i="5" s="1"/>
  <c r="K627" i="5"/>
  <c r="K628" i="5" l="1"/>
  <c r="D630" i="5"/>
  <c r="D3963" i="5"/>
  <c r="K3963" i="5" s="1"/>
  <c r="D631" i="5" l="1"/>
  <c r="D3964" i="5"/>
  <c r="K3964" i="5" s="1"/>
  <c r="D632" i="5" l="1"/>
  <c r="D3965" i="5"/>
  <c r="K3965" i="5" s="1"/>
  <c r="D633" i="5" l="1"/>
  <c r="J632" i="5"/>
  <c r="F632" i="5"/>
  <c r="G632" i="5"/>
  <c r="D3966" i="5"/>
  <c r="K3966" i="5" s="1"/>
  <c r="I632" i="5"/>
  <c r="D634" i="5" l="1"/>
  <c r="I633" i="5"/>
  <c r="G633" i="5"/>
  <c r="J633" i="5"/>
  <c r="F633" i="5"/>
  <c r="D3967" i="5"/>
  <c r="K3967" i="5" s="1"/>
  <c r="K632" i="5"/>
  <c r="K633" i="5" l="1"/>
  <c r="D635" i="5"/>
  <c r="D3968" i="5"/>
  <c r="K3968" i="5" s="1"/>
  <c r="D636" i="5" l="1"/>
  <c r="D3969" i="5"/>
  <c r="K3969" i="5" s="1"/>
  <c r="D637" i="5" l="1"/>
  <c r="D3970" i="5"/>
  <c r="K3970" i="5" s="1"/>
  <c r="H637" i="5" l="1"/>
  <c r="I637" i="5"/>
  <c r="G637" i="5"/>
  <c r="J637" i="5"/>
  <c r="D638" i="5"/>
  <c r="D3971" i="5"/>
  <c r="K3971" i="5" s="1"/>
  <c r="F637" i="5"/>
  <c r="K637" i="5" l="1"/>
  <c r="G638" i="5"/>
  <c r="I638" i="5"/>
  <c r="J638" i="5"/>
  <c r="D639" i="5"/>
  <c r="H638" i="5"/>
  <c r="F638" i="5"/>
  <c r="D3972" i="5"/>
  <c r="K3972" i="5" s="1"/>
  <c r="K638" i="5" l="1"/>
  <c r="F639" i="5"/>
  <c r="D640" i="5"/>
  <c r="I639" i="5"/>
  <c r="G639" i="5"/>
  <c r="J639" i="5"/>
  <c r="D3973" i="5"/>
  <c r="K3973" i="5" s="1"/>
  <c r="H639" i="5"/>
  <c r="I640" i="5" l="1"/>
  <c r="H640" i="5"/>
  <c r="G640" i="5"/>
  <c r="J640" i="5"/>
  <c r="D641" i="5"/>
  <c r="F640" i="5"/>
  <c r="D3974" i="5"/>
  <c r="K3974" i="5" s="1"/>
  <c r="K639" i="5"/>
  <c r="K640" i="5" l="1"/>
  <c r="J641" i="5"/>
  <c r="I641" i="5"/>
  <c r="F641" i="5"/>
  <c r="D642" i="5"/>
  <c r="G641" i="5"/>
  <c r="D3975" i="5"/>
  <c r="K3975" i="5" s="1"/>
  <c r="H641" i="5"/>
  <c r="D643" i="5" l="1"/>
  <c r="D3976" i="5"/>
  <c r="K3976" i="5" s="1"/>
  <c r="K641" i="5"/>
  <c r="D644" i="5" l="1"/>
  <c r="D3977" i="5"/>
  <c r="K3977" i="5" s="1"/>
  <c r="D3978" i="5" l="1"/>
  <c r="K3978" i="5" s="1"/>
  <c r="D645" i="5"/>
  <c r="F645" i="5" l="1"/>
  <c r="D646" i="5"/>
  <c r="G645" i="5"/>
  <c r="J645" i="5"/>
  <c r="H645" i="5"/>
  <c r="D3979" i="5"/>
  <c r="K3979" i="5" s="1"/>
  <c r="I645" i="5"/>
  <c r="K645" i="5" l="1"/>
  <c r="G646" i="5"/>
  <c r="F646" i="5"/>
  <c r="I646" i="5"/>
  <c r="J646" i="5"/>
  <c r="H646" i="5"/>
  <c r="D647" i="5"/>
  <c r="D3980" i="5"/>
  <c r="K3980" i="5" s="1"/>
  <c r="J647" i="5" l="1"/>
  <c r="G647" i="5"/>
  <c r="H647" i="5"/>
  <c r="I647" i="5"/>
  <c r="D648" i="5"/>
  <c r="F647" i="5"/>
  <c r="D3981" i="5"/>
  <c r="K3981" i="5" s="1"/>
  <c r="K646" i="5"/>
  <c r="K647" i="5" l="1"/>
  <c r="I648" i="5"/>
  <c r="G648" i="5"/>
  <c r="J648" i="5"/>
  <c r="D649" i="5"/>
  <c r="F648" i="5"/>
  <c r="H648" i="5"/>
  <c r="D3982" i="5"/>
  <c r="K3982" i="5" s="1"/>
  <c r="K648" i="5" l="1"/>
  <c r="H649" i="5"/>
  <c r="G649" i="5"/>
  <c r="D650" i="5"/>
  <c r="I649" i="5"/>
  <c r="D3983" i="5"/>
  <c r="K3983" i="5" s="1"/>
  <c r="F649" i="5"/>
  <c r="K649" i="5" l="1"/>
  <c r="H650" i="5"/>
  <c r="I650" i="5"/>
  <c r="F650" i="5"/>
  <c r="G650" i="5"/>
  <c r="D3984" i="5"/>
  <c r="K3984" i="5" s="1"/>
  <c r="D651" i="5"/>
  <c r="H651" i="5" l="1"/>
  <c r="J651" i="5"/>
  <c r="G651" i="5"/>
  <c r="D652" i="5"/>
  <c r="D3985" i="5"/>
  <c r="K3985" i="5" s="1"/>
  <c r="F651" i="5"/>
  <c r="I651" i="5"/>
  <c r="K650" i="5"/>
  <c r="K651" i="5" l="1"/>
  <c r="G652" i="5"/>
  <c r="J652" i="5"/>
  <c r="I652" i="5"/>
  <c r="F652" i="5"/>
  <c r="H652" i="5"/>
  <c r="D653" i="5"/>
  <c r="D3986" i="5"/>
  <c r="K3986" i="5" s="1"/>
  <c r="F653" i="5" l="1"/>
  <c r="D654" i="5"/>
  <c r="J653" i="5"/>
  <c r="I653" i="5"/>
  <c r="G653" i="5"/>
  <c r="D3987" i="5"/>
  <c r="K3987" i="5" s="1"/>
  <c r="H653" i="5"/>
  <c r="K652" i="5"/>
  <c r="K653" i="5" l="1"/>
  <c r="J654" i="5"/>
  <c r="F654" i="5"/>
  <c r="I654" i="5"/>
  <c r="G654" i="5"/>
  <c r="H654" i="5"/>
  <c r="D655" i="5"/>
  <c r="D3988" i="5"/>
  <c r="K3988" i="5" s="1"/>
  <c r="D656" i="5" l="1"/>
  <c r="D3989" i="5"/>
  <c r="K3989" i="5" s="1"/>
  <c r="K654" i="5"/>
  <c r="D657" i="5" l="1"/>
  <c r="D3990" i="5"/>
  <c r="K3990" i="5" s="1"/>
  <c r="D3991" i="5" l="1"/>
  <c r="K3991" i="5" s="1"/>
  <c r="D658" i="5"/>
  <c r="D659" i="5" l="1"/>
  <c r="D3992" i="5"/>
  <c r="K3992" i="5" s="1"/>
  <c r="D660" i="5" l="1"/>
  <c r="D3993" i="5"/>
  <c r="K3993" i="5" s="1"/>
  <c r="F660" i="5" l="1"/>
  <c r="I660" i="5"/>
  <c r="D661" i="5"/>
  <c r="H660" i="5"/>
  <c r="J660" i="5"/>
  <c r="G660" i="5"/>
  <c r="D3994" i="5"/>
  <c r="K3994" i="5" s="1"/>
  <c r="K660" i="5" l="1"/>
  <c r="J661" i="5"/>
  <c r="F661" i="5"/>
  <c r="I661" i="5"/>
  <c r="G661" i="5"/>
  <c r="H661" i="5"/>
  <c r="D3995" i="5"/>
  <c r="K3995" i="5" s="1"/>
  <c r="D662" i="5"/>
  <c r="D663" i="5" l="1"/>
  <c r="D3996" i="5"/>
  <c r="K3996" i="5" s="1"/>
  <c r="K661" i="5"/>
  <c r="D664" i="5" l="1"/>
  <c r="D3997" i="5"/>
  <c r="K3997" i="5" s="1"/>
  <c r="D665" i="5" l="1"/>
  <c r="D3998" i="5"/>
  <c r="K3998" i="5" s="1"/>
  <c r="F665" i="5" l="1"/>
  <c r="D666" i="5"/>
  <c r="J665" i="5"/>
  <c r="I665" i="5"/>
  <c r="G665" i="5"/>
  <c r="D3999" i="5"/>
  <c r="K3999" i="5" s="1"/>
  <c r="H665" i="5"/>
  <c r="K665" i="5" l="1"/>
  <c r="J666" i="5"/>
  <c r="D667" i="5"/>
  <c r="H666" i="5"/>
  <c r="F666" i="5"/>
  <c r="I666" i="5"/>
  <c r="G666" i="5"/>
  <c r="D4000" i="5"/>
  <c r="K4000" i="5" s="1"/>
  <c r="K666" i="5" l="1"/>
  <c r="J667" i="5"/>
  <c r="D668" i="5"/>
  <c r="D669" i="5" s="1"/>
  <c r="D670" i="5" s="1"/>
  <c r="I667" i="5"/>
  <c r="G667" i="5"/>
  <c r="F667" i="5"/>
  <c r="H667" i="5"/>
  <c r="D4001" i="5"/>
  <c r="K4001" i="5" s="1"/>
  <c r="K667" i="5" l="1"/>
  <c r="G670" i="5"/>
  <c r="I670" i="5"/>
  <c r="D671" i="5"/>
  <c r="H670" i="5"/>
  <c r="F670" i="5"/>
  <c r="K670" i="5" l="1"/>
  <c r="G671" i="5"/>
  <c r="F671" i="5"/>
  <c r="H671" i="5"/>
  <c r="I671" i="5"/>
  <c r="D672" i="5"/>
  <c r="D673" i="5" s="1"/>
  <c r="D674" i="5" s="1"/>
  <c r="D675" i="5" s="1"/>
  <c r="J675" i="5" l="1"/>
  <c r="H675" i="5"/>
  <c r="F675" i="5"/>
  <c r="I675" i="5"/>
  <c r="D676" i="5"/>
  <c r="G675" i="5"/>
  <c r="D4009" i="5"/>
  <c r="K4009" i="5" s="1"/>
  <c r="K671" i="5"/>
  <c r="I676" i="5" l="1"/>
  <c r="H676" i="5"/>
  <c r="G676" i="5"/>
  <c r="D677" i="5"/>
  <c r="F676" i="5"/>
  <c r="J676" i="5"/>
  <c r="D4010" i="5"/>
  <c r="K4010" i="5" s="1"/>
  <c r="K675" i="5"/>
  <c r="K676" i="5" l="1"/>
  <c r="H677" i="5"/>
  <c r="I677" i="5"/>
  <c r="J677" i="5"/>
  <c r="G677" i="5"/>
  <c r="F677" i="5"/>
  <c r="D678" i="5"/>
  <c r="D4011" i="5"/>
  <c r="K4011" i="5" s="1"/>
  <c r="K677" i="5" l="1"/>
  <c r="G678" i="5"/>
  <c r="J678" i="5"/>
  <c r="D679" i="5"/>
  <c r="I678" i="5"/>
  <c r="F678" i="5"/>
  <c r="D4012" i="5"/>
  <c r="K4012" i="5" s="1"/>
  <c r="K678" i="5" l="1"/>
  <c r="G679" i="5"/>
  <c r="J679" i="5"/>
  <c r="D680" i="5"/>
  <c r="I679" i="5"/>
  <c r="F679" i="5"/>
  <c r="H679" i="5"/>
  <c r="D4013" i="5"/>
  <c r="K4013" i="5" s="1"/>
  <c r="K679" i="5" l="1"/>
  <c r="F680" i="5"/>
  <c r="D681" i="5"/>
  <c r="D682" i="5" s="1"/>
  <c r="D683" i="5" s="1"/>
  <c r="D684" i="5" s="1"/>
  <c r="J680" i="5"/>
  <c r="G680" i="5"/>
  <c r="I680" i="5"/>
  <c r="D4014" i="5"/>
  <c r="K4014" i="5" s="1"/>
  <c r="H680" i="5"/>
  <c r="H684" i="5" l="1"/>
  <c r="G684" i="5"/>
  <c r="F684" i="5"/>
  <c r="D685" i="5"/>
  <c r="D4018" i="5"/>
  <c r="K4018" i="5" s="1"/>
  <c r="I684" i="5"/>
  <c r="J684" i="5"/>
  <c r="K680" i="5"/>
  <c r="D686" i="5" l="1"/>
  <c r="D4019" i="5"/>
  <c r="K4019" i="5" s="1"/>
  <c r="K684" i="5"/>
  <c r="D687" i="5" l="1"/>
  <c r="D4020" i="5"/>
  <c r="K4020" i="5" s="1"/>
  <c r="D688" i="5" l="1"/>
  <c r="D4021" i="5"/>
  <c r="K4021" i="5" s="1"/>
  <c r="J688" i="5" l="1"/>
  <c r="D689" i="5"/>
  <c r="D690" i="5" s="1"/>
  <c r="D691" i="5" s="1"/>
  <c r="D692" i="5" s="1"/>
  <c r="G688" i="5"/>
  <c r="H688" i="5"/>
  <c r="I688" i="5"/>
  <c r="F688" i="5"/>
  <c r="D4022" i="5"/>
  <c r="K4022" i="5" s="1"/>
  <c r="K688" i="5" l="1"/>
  <c r="F692" i="5"/>
  <c r="D693" i="5"/>
  <c r="I692" i="5"/>
  <c r="G692" i="5"/>
  <c r="J692" i="5"/>
  <c r="H692" i="5"/>
  <c r="K692" i="5" l="1"/>
  <c r="I693" i="5"/>
  <c r="J693" i="5"/>
  <c r="G693" i="5"/>
  <c r="F693" i="5"/>
  <c r="H693" i="5"/>
  <c r="D694" i="5"/>
  <c r="J694" i="5" l="1"/>
  <c r="F694" i="5"/>
  <c r="I694" i="5"/>
  <c r="D695" i="5"/>
  <c r="G694" i="5"/>
  <c r="K693" i="5"/>
  <c r="D696" i="5" l="1"/>
  <c r="I695" i="5"/>
  <c r="G695" i="5"/>
  <c r="J695" i="5"/>
  <c r="F695" i="5"/>
  <c r="K694" i="5"/>
  <c r="K695" i="5" l="1"/>
  <c r="J696" i="5"/>
  <c r="D697" i="5"/>
  <c r="H696" i="5"/>
  <c r="F696" i="5"/>
  <c r="I696" i="5"/>
  <c r="G696" i="5"/>
  <c r="K696" i="5" l="1"/>
  <c r="I697" i="5"/>
  <c r="D698" i="5"/>
  <c r="F697" i="5"/>
  <c r="J697" i="5"/>
  <c r="G697" i="5"/>
  <c r="H697" i="5"/>
  <c r="K697" i="5" l="1"/>
  <c r="H698" i="5"/>
  <c r="D699" i="5"/>
  <c r="F698" i="5"/>
  <c r="I698" i="5"/>
  <c r="G698" i="5"/>
  <c r="J698" i="5"/>
  <c r="D4032" i="5"/>
  <c r="K4032" i="5" s="1"/>
  <c r="K698" i="5" l="1"/>
  <c r="D700" i="5"/>
  <c r="D4033" i="5"/>
  <c r="K4033" i="5" s="1"/>
  <c r="D701" i="5" l="1"/>
  <c r="D4034" i="5"/>
  <c r="K4034" i="5" s="1"/>
  <c r="D702" i="5" l="1"/>
  <c r="D703" i="5" s="1"/>
  <c r="D704" i="5" s="1"/>
  <c r="D4035" i="5"/>
  <c r="K4035" i="5" s="1"/>
  <c r="H704" i="5" l="1"/>
  <c r="G704" i="5"/>
  <c r="F704" i="5"/>
  <c r="I704" i="5"/>
  <c r="D705" i="5"/>
  <c r="J704" i="5"/>
  <c r="G705" i="5" l="1"/>
  <c r="H705" i="5"/>
  <c r="D706" i="5"/>
  <c r="J705" i="5"/>
  <c r="I705" i="5"/>
  <c r="F705" i="5"/>
  <c r="K704" i="5"/>
  <c r="K705" i="5" l="1"/>
  <c r="F706" i="5"/>
  <c r="D707" i="5"/>
  <c r="D708" i="5" s="1"/>
  <c r="H706" i="5"/>
  <c r="G706" i="5"/>
  <c r="I706" i="5"/>
  <c r="J706" i="5"/>
  <c r="D709" i="5" l="1"/>
  <c r="D4042" i="5"/>
  <c r="K4042" i="5" s="1"/>
  <c r="K706" i="5"/>
  <c r="D710" i="5" l="1"/>
  <c r="D4043" i="5"/>
  <c r="K4043" i="5" s="1"/>
  <c r="H710" i="5" l="1"/>
  <c r="D711" i="5"/>
  <c r="I710" i="5"/>
  <c r="G710" i="5"/>
  <c r="F710" i="5"/>
  <c r="D4044" i="5"/>
  <c r="K4044" i="5" s="1"/>
  <c r="J710" i="5"/>
  <c r="K710" i="5" l="1"/>
  <c r="G711" i="5"/>
  <c r="F711" i="5"/>
  <c r="I711" i="5"/>
  <c r="D4045" i="5"/>
  <c r="K4045" i="5" s="1"/>
  <c r="J711" i="5"/>
  <c r="D712" i="5"/>
  <c r="G712" i="5" l="1"/>
  <c r="F712" i="5"/>
  <c r="I712" i="5"/>
  <c r="H712" i="5"/>
  <c r="J712" i="5"/>
  <c r="D713" i="5"/>
  <c r="D714" i="5" s="1"/>
  <c r="D715" i="5" s="1"/>
  <c r="D716" i="5" s="1"/>
  <c r="D4046" i="5"/>
  <c r="K4046" i="5" s="1"/>
  <c r="K711" i="5"/>
  <c r="J716" i="5" l="1"/>
  <c r="D717" i="5"/>
  <c r="G716" i="5"/>
  <c r="F716" i="5"/>
  <c r="I716" i="5"/>
  <c r="D4050" i="5"/>
  <c r="K4050" i="5" s="1"/>
  <c r="K712" i="5"/>
  <c r="K716" i="5" l="1"/>
  <c r="J717" i="5"/>
  <c r="F717" i="5"/>
  <c r="I717" i="5"/>
  <c r="D718" i="5"/>
  <c r="D4051" i="5"/>
  <c r="K4051" i="5" s="1"/>
  <c r="G717" i="5"/>
  <c r="I718" i="5" l="1"/>
  <c r="F718" i="5"/>
  <c r="D719" i="5"/>
  <c r="J718" i="5"/>
  <c r="G718" i="5"/>
  <c r="H718" i="5"/>
  <c r="D4052" i="5"/>
  <c r="K4052" i="5" s="1"/>
  <c r="K717" i="5"/>
  <c r="H719" i="5" l="1"/>
  <c r="F719" i="5"/>
  <c r="D720" i="5"/>
  <c r="J719" i="5"/>
  <c r="G719" i="5"/>
  <c r="I719" i="5"/>
  <c r="K718" i="5"/>
  <c r="G720" i="5" l="1"/>
  <c r="F720" i="5"/>
  <c r="H720" i="5"/>
  <c r="J720" i="5"/>
  <c r="I720" i="5"/>
  <c r="D721" i="5"/>
  <c r="D4054" i="5"/>
  <c r="K4054" i="5" s="1"/>
  <c r="K719" i="5"/>
  <c r="F721" i="5" l="1"/>
  <c r="D722" i="5"/>
  <c r="G721" i="5"/>
  <c r="I721" i="5"/>
  <c r="J721" i="5"/>
  <c r="D4055" i="5"/>
  <c r="K4055" i="5" s="1"/>
  <c r="H721" i="5"/>
  <c r="K720" i="5"/>
  <c r="K721" i="5" l="1"/>
  <c r="G722" i="5"/>
  <c r="J722" i="5"/>
  <c r="H722" i="5"/>
  <c r="I722" i="5"/>
  <c r="F722" i="5"/>
  <c r="D723" i="5"/>
  <c r="D4056" i="5"/>
  <c r="K4056" i="5" s="1"/>
  <c r="K722" i="5" l="1"/>
  <c r="D724" i="5"/>
  <c r="D725" i="5" s="1"/>
  <c r="D726" i="5" s="1"/>
  <c r="D4057" i="5"/>
  <c r="K4057" i="5" s="1"/>
  <c r="G726" i="5" l="1"/>
  <c r="I726" i="5"/>
  <c r="J726" i="5"/>
  <c r="H726" i="5"/>
  <c r="D727" i="5"/>
  <c r="F726" i="5"/>
  <c r="K726" i="5" l="1"/>
  <c r="F727" i="5"/>
  <c r="D728" i="5"/>
  <c r="J727" i="5"/>
  <c r="G727" i="5"/>
  <c r="H727" i="5"/>
  <c r="D4061" i="5"/>
  <c r="K4061" i="5" s="1"/>
  <c r="I727" i="5"/>
  <c r="D729" i="5" l="1"/>
  <c r="D4062" i="5"/>
  <c r="K4062" i="5" s="1"/>
  <c r="K727" i="5"/>
  <c r="D730" i="5" l="1"/>
  <c r="D4063" i="5"/>
  <c r="K4063" i="5" s="1"/>
  <c r="D731" i="5" l="1"/>
  <c r="D4064" i="5"/>
  <c r="K4064" i="5" s="1"/>
  <c r="I731" i="5" l="1"/>
  <c r="J731" i="5"/>
  <c r="F731" i="5"/>
  <c r="G731" i="5"/>
  <c r="D4065" i="5"/>
  <c r="K4065" i="5" s="1"/>
  <c r="D732" i="5"/>
  <c r="H732" i="5" l="1"/>
  <c r="J732" i="5"/>
  <c r="D733" i="5"/>
  <c r="F732" i="5"/>
  <c r="I732" i="5"/>
  <c r="G732" i="5"/>
  <c r="K731" i="5"/>
  <c r="K732" i="5" l="1"/>
  <c r="G733" i="5"/>
  <c r="J733" i="5"/>
  <c r="F733" i="5"/>
  <c r="D734" i="5"/>
  <c r="D735" i="5" s="1"/>
  <c r="D736" i="5" s="1"/>
  <c r="D737" i="5" s="1"/>
  <c r="D738" i="5" s="1"/>
  <c r="D739" i="5" s="1"/>
  <c r="I733" i="5"/>
  <c r="H733" i="5"/>
  <c r="D740" i="5" l="1"/>
  <c r="D4073" i="5"/>
  <c r="K4073" i="5" s="1"/>
  <c r="K733" i="5"/>
  <c r="D741" i="5" l="1"/>
  <c r="D4074" i="5"/>
  <c r="K4074" i="5" s="1"/>
  <c r="D742" i="5" l="1"/>
  <c r="D4075" i="5"/>
  <c r="K4075" i="5" s="1"/>
  <c r="J742" i="5" l="1"/>
  <c r="G742" i="5"/>
  <c r="D743" i="5"/>
  <c r="I742" i="5"/>
  <c r="F742" i="5"/>
  <c r="D4076" i="5"/>
  <c r="K4076" i="5" s="1"/>
  <c r="K742" i="5" l="1"/>
  <c r="J743" i="5"/>
  <c r="I743" i="5"/>
  <c r="H743" i="5"/>
  <c r="G743" i="5"/>
  <c r="F743" i="5"/>
  <c r="D4077" i="5"/>
  <c r="K4077" i="5" s="1"/>
  <c r="D744" i="5"/>
  <c r="K743" i="5" l="1"/>
  <c r="D745" i="5"/>
  <c r="D4078" i="5"/>
  <c r="K4078" i="5" s="1"/>
  <c r="D746" i="5" l="1"/>
  <c r="D4079" i="5"/>
  <c r="K4079" i="5" s="1"/>
  <c r="D4080" i="5" l="1"/>
  <c r="K4080" i="5" s="1"/>
  <c r="D747" i="5"/>
  <c r="F747" i="5" l="1"/>
  <c r="D748" i="5"/>
  <c r="H747" i="5"/>
  <c r="I747" i="5"/>
  <c r="G747" i="5"/>
  <c r="J747" i="5"/>
  <c r="D4081" i="5"/>
  <c r="K4081" i="5" s="1"/>
  <c r="K747" i="5" l="1"/>
  <c r="H748" i="5"/>
  <c r="J748" i="5"/>
  <c r="G748" i="5"/>
  <c r="F748" i="5"/>
  <c r="D749" i="5"/>
  <c r="I748" i="5"/>
  <c r="D4082" i="5"/>
  <c r="K4082" i="5" l="1"/>
  <c r="E4082" i="5"/>
  <c r="J749" i="5"/>
  <c r="H749" i="5"/>
  <c r="D750" i="5"/>
  <c r="I749" i="5"/>
  <c r="G749" i="5"/>
  <c r="D4083" i="5"/>
  <c r="K4083" i="5" s="1"/>
  <c r="F749" i="5"/>
  <c r="K748" i="5"/>
  <c r="K749" i="5" l="1"/>
  <c r="I750" i="5"/>
  <c r="H750" i="5"/>
  <c r="G750" i="5"/>
  <c r="J750" i="5"/>
  <c r="D4084" i="5"/>
  <c r="K4084" i="5" s="1"/>
  <c r="D751" i="5"/>
  <c r="F750" i="5"/>
  <c r="K750" i="5" l="1"/>
  <c r="H751" i="5"/>
  <c r="I751" i="5"/>
  <c r="F751" i="5"/>
  <c r="G751" i="5"/>
  <c r="J751" i="5"/>
  <c r="D752" i="5"/>
  <c r="D4085" i="5"/>
  <c r="K4085" i="5" s="1"/>
  <c r="G752" i="5" l="1"/>
  <c r="I752" i="5"/>
  <c r="H752" i="5"/>
  <c r="F752" i="5"/>
  <c r="J752" i="5"/>
  <c r="D753" i="5"/>
  <c r="K751" i="5"/>
  <c r="F753" i="5" l="1"/>
  <c r="D754" i="5"/>
  <c r="D755" i="5" s="1"/>
  <c r="I753" i="5"/>
  <c r="J753" i="5"/>
  <c r="G753" i="5"/>
  <c r="H753" i="5"/>
  <c r="K752" i="5"/>
  <c r="K753" i="5" l="1"/>
  <c r="D756" i="5"/>
  <c r="D4089" i="5"/>
  <c r="K4089" i="5" s="1"/>
  <c r="D757" i="5" l="1"/>
  <c r="D4090" i="5"/>
  <c r="K4090" i="5" s="1"/>
  <c r="H757" i="5" l="1"/>
  <c r="F757" i="5"/>
  <c r="I757" i="5"/>
  <c r="J757" i="5"/>
  <c r="G757" i="5"/>
  <c r="D4091" i="5"/>
  <c r="K4091" i="5" s="1"/>
  <c r="D758" i="5"/>
  <c r="G758" i="5" l="1"/>
  <c r="F758" i="5"/>
  <c r="J758" i="5"/>
  <c r="H758" i="5"/>
  <c r="D759" i="5"/>
  <c r="I758" i="5"/>
  <c r="D4092" i="5"/>
  <c r="K4092" i="5" s="1"/>
  <c r="K757" i="5"/>
  <c r="F759" i="5" l="1"/>
  <c r="D760" i="5"/>
  <c r="G759" i="5"/>
  <c r="J759" i="5"/>
  <c r="H759" i="5"/>
  <c r="D4093" i="5"/>
  <c r="K4093" i="5" s="1"/>
  <c r="I759" i="5"/>
  <c r="K758" i="5"/>
  <c r="K759" i="5" l="1"/>
  <c r="D4094" i="5"/>
  <c r="K4094" i="5" s="1"/>
  <c r="D761" i="5"/>
  <c r="D762" i="5" l="1"/>
  <c r="D4095" i="5"/>
  <c r="K4095" i="5" s="1"/>
  <c r="D763" i="5" l="1"/>
  <c r="D4096" i="5"/>
  <c r="K4096" i="5" s="1"/>
  <c r="H763" i="5" l="1"/>
  <c r="J763" i="5"/>
  <c r="D764" i="5"/>
  <c r="I763" i="5"/>
  <c r="F763" i="5"/>
  <c r="G763" i="5"/>
  <c r="D4097" i="5"/>
  <c r="K4097" i="5" s="1"/>
  <c r="K763" i="5" l="1"/>
  <c r="D765" i="5"/>
  <c r="D4098" i="5"/>
  <c r="K4098" i="5" s="1"/>
  <c r="D766" i="5" l="1"/>
  <c r="D4099" i="5"/>
  <c r="K4099" i="5" s="1"/>
  <c r="D767" i="5" l="1"/>
  <c r="D4100" i="5"/>
  <c r="K4100" i="5" s="1"/>
  <c r="D4101" i="5" l="1"/>
  <c r="K4101" i="5" s="1"/>
  <c r="D768" i="5"/>
  <c r="D769" i="5" l="1"/>
  <c r="D4102" i="5"/>
  <c r="K4102" i="5" s="1"/>
  <c r="D770" i="5" l="1"/>
  <c r="D4103" i="5"/>
  <c r="K4103" i="5" s="1"/>
  <c r="D771" i="5" l="1"/>
  <c r="D4104" i="5"/>
  <c r="K4104" i="5" s="1"/>
  <c r="D772" i="5" l="1"/>
  <c r="D4105" i="5"/>
  <c r="K4105" i="5" s="1"/>
  <c r="J772" i="5" l="1"/>
  <c r="G772" i="5"/>
  <c r="H772" i="5"/>
  <c r="D773" i="5"/>
  <c r="F772" i="5"/>
  <c r="I772" i="5"/>
  <c r="K772" i="5" l="1"/>
  <c r="J773" i="5"/>
  <c r="F773" i="5"/>
  <c r="I773" i="5"/>
  <c r="H773" i="5"/>
  <c r="D774" i="5"/>
  <c r="G773" i="5"/>
  <c r="I774" i="5" l="1"/>
  <c r="G774" i="5"/>
  <c r="F774" i="5"/>
  <c r="D775" i="5"/>
  <c r="H774" i="5"/>
  <c r="J774" i="5"/>
  <c r="K773" i="5"/>
  <c r="I775" i="5" l="1"/>
  <c r="D776" i="5"/>
  <c r="J775" i="5"/>
  <c r="F775" i="5"/>
  <c r="G775" i="5"/>
  <c r="D4109" i="5"/>
  <c r="K4109" i="5" s="1"/>
  <c r="K774" i="5"/>
  <c r="K775" i="5" l="1"/>
  <c r="D777" i="5"/>
  <c r="D4110" i="5"/>
  <c r="K4110" i="5" s="1"/>
  <c r="D778" i="5" l="1"/>
  <c r="D4111" i="5"/>
  <c r="K4111" i="5" s="1"/>
  <c r="D779" i="5" l="1"/>
  <c r="D4112" i="5"/>
  <c r="K4112" i="5" s="1"/>
  <c r="I779" i="5" l="1"/>
  <c r="H779" i="5"/>
  <c r="G779" i="5"/>
  <c r="D780" i="5"/>
  <c r="F779" i="5"/>
  <c r="J779" i="5"/>
  <c r="D4113" i="5"/>
  <c r="K4113" i="5" s="1"/>
  <c r="K779" i="5" l="1"/>
  <c r="D4114" i="5"/>
  <c r="K4114" i="5" s="1"/>
  <c r="D781" i="5"/>
  <c r="D782" i="5" l="1"/>
  <c r="D4115" i="5"/>
  <c r="K4115" i="5" s="1"/>
  <c r="D783" i="5" l="1"/>
  <c r="D784" i="5" s="1"/>
  <c r="D4116" i="5"/>
  <c r="K4116" i="5" s="1"/>
  <c r="F784" i="5" l="1"/>
  <c r="D785" i="5"/>
  <c r="G784" i="5"/>
  <c r="H784" i="5"/>
  <c r="J784" i="5"/>
  <c r="I784" i="5"/>
  <c r="K784" i="5" l="1"/>
  <c r="F785" i="5"/>
  <c r="H785" i="5"/>
  <c r="J785" i="5"/>
  <c r="I785" i="5"/>
  <c r="G785" i="5"/>
  <c r="D786" i="5"/>
  <c r="K785" i="5" l="1"/>
  <c r="D787" i="5"/>
  <c r="D4120" i="5"/>
  <c r="K4120" i="5" s="1"/>
  <c r="D788" i="5" l="1"/>
  <c r="D4121" i="5"/>
  <c r="K4121" i="5" s="1"/>
  <c r="D4122" i="5" l="1"/>
  <c r="K4122" i="5" s="1"/>
  <c r="D789" i="5"/>
  <c r="G789" i="5" l="1"/>
  <c r="J789" i="5"/>
  <c r="F789" i="5"/>
  <c r="D790" i="5"/>
  <c r="H789" i="5"/>
  <c r="D4123" i="5"/>
  <c r="K4123" i="5" s="1"/>
  <c r="I789" i="5"/>
  <c r="F790" i="5" l="1"/>
  <c r="D791" i="5"/>
  <c r="J790" i="5"/>
  <c r="H790" i="5"/>
  <c r="G790" i="5"/>
  <c r="I790" i="5"/>
  <c r="D4124" i="5"/>
  <c r="K4124" i="5" s="1"/>
  <c r="K789" i="5"/>
  <c r="K790" i="5" l="1"/>
  <c r="J791" i="5"/>
  <c r="I791" i="5"/>
  <c r="G791" i="5"/>
  <c r="D792" i="5"/>
  <c r="H791" i="5"/>
  <c r="D4125" i="5"/>
  <c r="K4125" i="5" s="1"/>
  <c r="F791" i="5"/>
  <c r="K791" i="5" l="1"/>
  <c r="D793" i="5"/>
  <c r="D4126" i="5"/>
  <c r="K4126" i="5" s="1"/>
  <c r="D794" i="5" l="1"/>
  <c r="D4127" i="5"/>
  <c r="K4127" i="5" s="1"/>
  <c r="D4128" i="5" l="1"/>
  <c r="K4128" i="5" s="1"/>
  <c r="D795" i="5"/>
  <c r="D796" i="5" l="1"/>
  <c r="D4129" i="5"/>
  <c r="K4129" i="5" s="1"/>
  <c r="F796" i="5" l="1"/>
  <c r="D797" i="5"/>
  <c r="G796" i="5"/>
  <c r="H796" i="5"/>
  <c r="I796" i="5"/>
  <c r="D4130" i="5"/>
  <c r="K4130" i="5" s="1"/>
  <c r="J796" i="5"/>
  <c r="K796" i="5" l="1"/>
  <c r="G797" i="5"/>
  <c r="I797" i="5"/>
  <c r="J797" i="5"/>
  <c r="D798" i="5"/>
  <c r="D799" i="5" s="1"/>
  <c r="D800" i="5" s="1"/>
  <c r="D801" i="5" s="1"/>
  <c r="F797" i="5"/>
  <c r="H797" i="5"/>
  <c r="D4131" i="5"/>
  <c r="K4131" i="5" s="1"/>
  <c r="K797" i="5" l="1"/>
  <c r="G801" i="5"/>
  <c r="H801" i="5"/>
  <c r="J801" i="5"/>
  <c r="F801" i="5"/>
  <c r="D802" i="5"/>
  <c r="D803" i="5" s="1"/>
  <c r="I801" i="5"/>
  <c r="D804" i="5" l="1"/>
  <c r="D4137" i="5"/>
  <c r="K4137" i="5" s="1"/>
  <c r="K801" i="5"/>
  <c r="D805" i="5" l="1"/>
  <c r="D4138" i="5"/>
  <c r="K4138" i="5" s="1"/>
  <c r="I805" i="5" l="1"/>
  <c r="H805" i="5"/>
  <c r="F805" i="5"/>
  <c r="J805" i="5"/>
  <c r="D4139" i="5"/>
  <c r="K4139" i="5" s="1"/>
  <c r="G805" i="5"/>
  <c r="D806" i="5"/>
  <c r="H806" i="5" l="1"/>
  <c r="I806" i="5"/>
  <c r="G806" i="5"/>
  <c r="D807" i="5"/>
  <c r="J806" i="5"/>
  <c r="F806" i="5"/>
  <c r="D4140" i="5"/>
  <c r="K4140" i="5" s="1"/>
  <c r="K805" i="5"/>
  <c r="K806" i="5" l="1"/>
  <c r="D808" i="5"/>
  <c r="D809" i="5" s="1"/>
  <c r="D810" i="5" s="1"/>
  <c r="D811" i="5" s="1"/>
  <c r="D4141" i="5"/>
  <c r="K4141" i="5" s="1"/>
  <c r="D812" i="5" l="1"/>
  <c r="D4145" i="5"/>
  <c r="K4145" i="5" s="1"/>
  <c r="H812" i="5" l="1"/>
  <c r="D813" i="5"/>
  <c r="J812" i="5"/>
  <c r="F812" i="5"/>
  <c r="I812" i="5"/>
  <c r="G812" i="5"/>
  <c r="D4146" i="5"/>
  <c r="K4146" i="5" s="1"/>
  <c r="K812" i="5" l="1"/>
  <c r="G813" i="5"/>
  <c r="F813" i="5"/>
  <c r="I813" i="5"/>
  <c r="J813" i="5"/>
  <c r="D4147" i="5"/>
  <c r="K4147" i="5" s="1"/>
  <c r="H813" i="5"/>
  <c r="D814" i="5"/>
  <c r="K813" i="5" l="1"/>
  <c r="D815" i="5"/>
  <c r="D4148" i="5"/>
  <c r="K4148" i="5" s="1"/>
  <c r="D816" i="5" l="1"/>
  <c r="D4149" i="5"/>
  <c r="K4149" i="5" s="1"/>
  <c r="D817" i="5" l="1"/>
  <c r="D4150" i="5"/>
  <c r="K4150" i="5" s="1"/>
  <c r="I817" i="5" l="1"/>
  <c r="H817" i="5"/>
  <c r="F817" i="5"/>
  <c r="J817" i="5"/>
  <c r="G817" i="5"/>
  <c r="D4151" i="5"/>
  <c r="K4151" i="5" s="1"/>
  <c r="D818" i="5"/>
  <c r="H818" i="5" l="1"/>
  <c r="I818" i="5"/>
  <c r="F818" i="5"/>
  <c r="J818" i="5"/>
  <c r="G818" i="5"/>
  <c r="D819" i="5"/>
  <c r="K817" i="5"/>
  <c r="G819" i="5" l="1"/>
  <c r="I819" i="5"/>
  <c r="H819" i="5"/>
  <c r="D820" i="5"/>
  <c r="J819" i="5"/>
  <c r="F819" i="5"/>
  <c r="K818" i="5"/>
  <c r="K819" i="5" l="1"/>
  <c r="F820" i="5"/>
  <c r="D821" i="5"/>
  <c r="I820" i="5"/>
  <c r="J820" i="5"/>
  <c r="H820" i="5"/>
  <c r="G820" i="5"/>
  <c r="D822" i="5" l="1"/>
  <c r="D4155" i="5"/>
  <c r="K4155" i="5" s="1"/>
  <c r="K820" i="5"/>
  <c r="L820" i="5" l="1"/>
  <c r="M820" i="5" s="1"/>
  <c r="D823" i="5"/>
  <c r="D4156" i="5"/>
  <c r="K4156" i="5" s="1"/>
  <c r="D824" i="5" l="1"/>
  <c r="D4157" i="5"/>
  <c r="K4157" i="5" s="1"/>
  <c r="H824" i="5" l="1"/>
  <c r="F824" i="5"/>
  <c r="I824" i="5"/>
  <c r="D825" i="5"/>
  <c r="J824" i="5"/>
  <c r="G824" i="5"/>
  <c r="D4158" i="5"/>
  <c r="K4158" i="5" s="1"/>
  <c r="G825" i="5" l="1"/>
  <c r="F825" i="5"/>
  <c r="J825" i="5"/>
  <c r="I825" i="5"/>
  <c r="D826" i="5"/>
  <c r="H825" i="5"/>
  <c r="D4159" i="5"/>
  <c r="K4159" i="5" s="1"/>
  <c r="K824" i="5"/>
  <c r="F826" i="5" l="1"/>
  <c r="D827" i="5"/>
  <c r="G826" i="5"/>
  <c r="I826" i="5"/>
  <c r="D4160" i="5"/>
  <c r="K4160" i="5" s="1"/>
  <c r="H826" i="5"/>
  <c r="J826" i="5"/>
  <c r="K825" i="5"/>
  <c r="K826" i="5" l="1"/>
  <c r="G827" i="5"/>
  <c r="F827" i="5"/>
  <c r="I827" i="5"/>
  <c r="H827" i="5"/>
  <c r="J827" i="5"/>
  <c r="D828" i="5"/>
  <c r="D4161" i="5"/>
  <c r="K4161" i="5" s="1"/>
  <c r="J828" i="5" l="1"/>
  <c r="G828" i="5"/>
  <c r="F828" i="5"/>
  <c r="I828" i="5"/>
  <c r="D829" i="5"/>
  <c r="D830" i="5" s="1"/>
  <c r="D831" i="5" s="1"/>
  <c r="D832" i="5" s="1"/>
  <c r="D4162" i="5"/>
  <c r="K4162" i="5" s="1"/>
  <c r="H828" i="5"/>
  <c r="K827" i="5"/>
  <c r="F832" i="5" l="1"/>
  <c r="D833" i="5"/>
  <c r="I832" i="5"/>
  <c r="G832" i="5"/>
  <c r="H832" i="5"/>
  <c r="J832" i="5"/>
  <c r="K828" i="5"/>
  <c r="K832" i="5" l="1"/>
  <c r="D834" i="5"/>
  <c r="G833" i="5"/>
  <c r="I833" i="5"/>
  <c r="H833" i="5"/>
  <c r="J833" i="5"/>
  <c r="F833" i="5"/>
  <c r="K833" i="5" l="1"/>
  <c r="J834" i="5"/>
  <c r="D835" i="5"/>
  <c r="H834" i="5"/>
  <c r="F834" i="5"/>
  <c r="G834" i="5"/>
  <c r="D4168" i="5"/>
  <c r="K4168" i="5" s="1"/>
  <c r="I834" i="5"/>
  <c r="K834" i="5" l="1"/>
  <c r="D4169" i="5"/>
  <c r="K4169" i="5" s="1"/>
  <c r="D836" i="5"/>
  <c r="D837" i="5" l="1"/>
  <c r="D4170" i="5"/>
  <c r="K4170" i="5" s="1"/>
  <c r="D838" i="5" l="1"/>
  <c r="D839" i="5" s="1"/>
  <c r="D840" i="5" s="1"/>
  <c r="D841" i="5" s="1"/>
  <c r="D4171" i="5"/>
  <c r="K4171" i="5" s="1"/>
  <c r="D842" i="5" l="1"/>
  <c r="D4175" i="5"/>
  <c r="K4175" i="5" s="1"/>
  <c r="H842" i="5" l="1"/>
  <c r="D843" i="5"/>
  <c r="G842" i="5"/>
  <c r="F842" i="5"/>
  <c r="I842" i="5"/>
  <c r="J842" i="5"/>
  <c r="K842" i="5" l="1"/>
  <c r="G843" i="5"/>
  <c r="D844" i="5"/>
  <c r="D845" i="5" s="1"/>
  <c r="F843" i="5"/>
  <c r="H843" i="5"/>
  <c r="J843" i="5"/>
  <c r="I843" i="5"/>
  <c r="K843" i="5" l="1"/>
  <c r="D846" i="5"/>
  <c r="D4179" i="5"/>
  <c r="K4179" i="5" s="1"/>
  <c r="D847" i="5" l="1"/>
  <c r="D4180" i="5"/>
  <c r="K4180" i="5" s="1"/>
  <c r="D848" i="5" l="1"/>
  <c r="D4181" i="5"/>
  <c r="K4181" i="5" s="1"/>
  <c r="H848" i="5" l="1"/>
  <c r="I848" i="5"/>
  <c r="G848" i="5"/>
  <c r="F848" i="5"/>
  <c r="D849" i="5"/>
  <c r="D850" i="5" s="1"/>
  <c r="D851" i="5" s="1"/>
  <c r="J848" i="5"/>
  <c r="D852" i="5" l="1"/>
  <c r="D4185" i="5"/>
  <c r="K4185" i="5" s="1"/>
  <c r="K848" i="5"/>
  <c r="D853" i="5" l="1"/>
  <c r="D4186" i="5"/>
  <c r="K4186" i="5" s="1"/>
  <c r="I853" i="5" l="1"/>
  <c r="H853" i="5"/>
  <c r="G853" i="5"/>
  <c r="F853" i="5"/>
  <c r="D854" i="5"/>
  <c r="D4187" i="5"/>
  <c r="K4187" i="5" s="1"/>
  <c r="K853" i="5" l="1"/>
  <c r="I854" i="5"/>
  <c r="F854" i="5"/>
  <c r="H854" i="5"/>
  <c r="D855" i="5"/>
  <c r="G854" i="5"/>
  <c r="J854" i="5"/>
  <c r="D4188" i="5"/>
  <c r="K4188" i="5" s="1"/>
  <c r="D856" i="5" l="1"/>
  <c r="D4189" i="5"/>
  <c r="K4189" i="5" s="1"/>
  <c r="K854" i="5"/>
  <c r="D857" i="5" l="1"/>
  <c r="D4190" i="5"/>
  <c r="K4190" i="5" s="1"/>
  <c r="D858" i="5" l="1"/>
  <c r="D4191" i="5"/>
  <c r="K4191" i="5" s="1"/>
  <c r="D859" i="5" l="1"/>
  <c r="D4192" i="5"/>
  <c r="K4192" i="5" s="1"/>
  <c r="J859" i="5" l="1"/>
  <c r="I859" i="5"/>
  <c r="G859" i="5"/>
  <c r="F859" i="5"/>
  <c r="H859" i="5"/>
  <c r="D860" i="5"/>
  <c r="D4193" i="5"/>
  <c r="K4193" i="5" s="1"/>
  <c r="K859" i="5" l="1"/>
  <c r="D861" i="5"/>
  <c r="D4194" i="5"/>
  <c r="K4194" i="5" s="1"/>
  <c r="D862" i="5" l="1"/>
  <c r="D863" i="5" s="1"/>
  <c r="D864" i="5" s="1"/>
  <c r="D4195" i="5"/>
  <c r="K4195" i="5" s="1"/>
  <c r="F864" i="5" l="1"/>
  <c r="H864" i="5"/>
  <c r="G864" i="5"/>
  <c r="J864" i="5"/>
  <c r="D865" i="5"/>
  <c r="I864" i="5"/>
  <c r="D866" i="5" l="1"/>
  <c r="D4199" i="5"/>
  <c r="K4199" i="5" s="1"/>
  <c r="K864" i="5"/>
  <c r="D867" i="5" l="1"/>
  <c r="D4200" i="5"/>
  <c r="K4200" i="5" s="1"/>
  <c r="D868" i="5" l="1"/>
  <c r="D4201" i="5"/>
  <c r="K4201" i="5" s="1"/>
  <c r="D869" i="5" l="1"/>
  <c r="D4202" i="5"/>
  <c r="K4202" i="5" s="1"/>
  <c r="D870" i="5" l="1"/>
  <c r="D4203" i="5"/>
  <c r="K4203" i="5" s="1"/>
  <c r="H870" i="5" l="1"/>
  <c r="J870" i="5"/>
  <c r="G870" i="5"/>
  <c r="D871" i="5"/>
  <c r="D872" i="5" s="1"/>
  <c r="D873" i="5" s="1"/>
  <c r="I870" i="5"/>
  <c r="F870" i="5"/>
  <c r="K870" i="5" l="1"/>
  <c r="D874" i="5"/>
  <c r="D4207" i="5"/>
  <c r="K4207" i="5" s="1"/>
  <c r="G874" i="5" l="1"/>
  <c r="D875" i="5"/>
  <c r="I874" i="5"/>
  <c r="J874" i="5"/>
  <c r="F874" i="5"/>
  <c r="H874" i="5"/>
  <c r="D4208" i="5"/>
  <c r="K4208" i="5" s="1"/>
  <c r="K874" i="5" l="1"/>
  <c r="D876" i="5"/>
  <c r="D4209" i="5"/>
  <c r="K4209" i="5" s="1"/>
  <c r="D877" i="5" l="1"/>
  <c r="D4210" i="5"/>
  <c r="K4210" i="5" s="1"/>
  <c r="D878" i="5" l="1"/>
  <c r="D4211" i="5"/>
  <c r="K4211" i="5" s="1"/>
  <c r="I878" i="5" l="1"/>
  <c r="G878" i="5"/>
  <c r="H878" i="5"/>
  <c r="D879" i="5"/>
  <c r="F878" i="5"/>
  <c r="K878" i="5" l="1"/>
  <c r="I879" i="5"/>
  <c r="D880" i="5"/>
  <c r="D881" i="5" s="1"/>
  <c r="G879" i="5"/>
  <c r="F879" i="5"/>
  <c r="H879" i="5"/>
  <c r="K879" i="5" l="1"/>
  <c r="D4215" i="5"/>
  <c r="K4215" i="5" s="1"/>
  <c r="D882" i="5"/>
  <c r="D883" i="5" l="1"/>
  <c r="D4216" i="5"/>
  <c r="K4216" i="5" s="1"/>
  <c r="D884" i="5" l="1"/>
  <c r="D4217" i="5"/>
  <c r="K4217" i="5" s="1"/>
  <c r="D885" i="5" l="1"/>
  <c r="H884" i="5"/>
  <c r="I884" i="5"/>
  <c r="G884" i="5"/>
  <c r="F884" i="5"/>
  <c r="K884" i="5" s="1"/>
  <c r="D4218" i="5"/>
  <c r="K4218" i="5" s="1"/>
  <c r="I885" i="5" l="1"/>
  <c r="D886" i="5"/>
  <c r="G885" i="5"/>
  <c r="D4219" i="5"/>
  <c r="K4219" i="5" s="1"/>
  <c r="F885" i="5"/>
  <c r="H885" i="5"/>
  <c r="K885" i="5" l="1"/>
  <c r="I886" i="5"/>
  <c r="F886" i="5"/>
  <c r="H886" i="5"/>
  <c r="G886" i="5"/>
  <c r="D887" i="5"/>
  <c r="D4220" i="5"/>
  <c r="K4220" i="5" s="1"/>
  <c r="I887" i="5" l="1"/>
  <c r="F887" i="5"/>
  <c r="H887" i="5"/>
  <c r="D888" i="5"/>
  <c r="J887" i="5"/>
  <c r="G887" i="5"/>
  <c r="D4221" i="5"/>
  <c r="K4221" i="5" s="1"/>
  <c r="K886" i="5"/>
  <c r="H888" i="5" l="1"/>
  <c r="F888" i="5"/>
  <c r="D4222" i="5"/>
  <c r="K4222" i="5" s="1"/>
  <c r="G888" i="5"/>
  <c r="D889" i="5"/>
  <c r="I888" i="5"/>
  <c r="K887" i="5"/>
  <c r="D890" i="5" l="1"/>
  <c r="D4223" i="5"/>
  <c r="K4223" i="5" s="1"/>
  <c r="K888" i="5"/>
  <c r="D891" i="5" l="1"/>
  <c r="D4224" i="5"/>
  <c r="K4224" i="5" s="1"/>
  <c r="D892" i="5" l="1"/>
  <c r="D4225" i="5"/>
  <c r="K4225" i="5" s="1"/>
  <c r="D893" i="5" l="1"/>
  <c r="D4226" i="5"/>
  <c r="K4226" i="5" s="1"/>
  <c r="D894" i="5" l="1"/>
  <c r="D4227" i="5"/>
  <c r="K4227" i="5" s="1"/>
  <c r="I894" i="5" l="1"/>
  <c r="J894" i="5"/>
  <c r="G894" i="5"/>
  <c r="D895" i="5"/>
  <c r="H894" i="5"/>
  <c r="D4228" i="5"/>
  <c r="K4228" i="5" s="1"/>
  <c r="F894" i="5"/>
  <c r="K894" i="5" l="1"/>
  <c r="D896" i="5"/>
  <c r="D4229" i="5"/>
  <c r="K4229" i="5" s="1"/>
  <c r="D897" i="5" l="1"/>
  <c r="D4230" i="5"/>
  <c r="K4230" i="5" s="1"/>
  <c r="D898" i="5" l="1"/>
  <c r="D4231" i="5"/>
  <c r="K4231" i="5" s="1"/>
  <c r="G898" i="5" l="1"/>
  <c r="F898" i="5"/>
  <c r="D899" i="5"/>
  <c r="D900" i="5" s="1"/>
  <c r="D901" i="5" s="1"/>
  <c r="D902" i="5" s="1"/>
  <c r="I898" i="5"/>
  <c r="J898" i="5"/>
  <c r="H898" i="5"/>
  <c r="D4232" i="5"/>
  <c r="K4232" i="5" s="1"/>
  <c r="G902" i="5" l="1"/>
  <c r="D903" i="5"/>
  <c r="F902" i="5"/>
  <c r="I902" i="5"/>
  <c r="D4236" i="5"/>
  <c r="K4236" i="5" s="1"/>
  <c r="H902" i="5"/>
  <c r="K898" i="5"/>
  <c r="K902" i="5" l="1"/>
  <c r="G903" i="5"/>
  <c r="H903" i="5"/>
  <c r="F903" i="5"/>
  <c r="D4237" i="5"/>
  <c r="K4237" i="5" s="1"/>
  <c r="D904" i="5"/>
  <c r="D905" i="5" s="1"/>
  <c r="D906" i="5" s="1"/>
  <c r="D907" i="5" s="1"/>
  <c r="I903" i="5"/>
  <c r="D4241" i="5" l="1"/>
  <c r="K4241" i="5" s="1"/>
  <c r="D908" i="5"/>
  <c r="K903" i="5"/>
  <c r="I908" i="5" l="1"/>
  <c r="F908" i="5"/>
  <c r="D909" i="5"/>
  <c r="G908" i="5"/>
  <c r="D4242" i="5"/>
  <c r="K4242" i="5" s="1"/>
  <c r="H908" i="5"/>
  <c r="I909" i="5" l="1"/>
  <c r="D910" i="5"/>
  <c r="H909" i="5"/>
  <c r="F909" i="5"/>
  <c r="D4243" i="5"/>
  <c r="K4243" i="5" s="1"/>
  <c r="G909" i="5"/>
  <c r="K908" i="5"/>
  <c r="K909" i="5" l="1"/>
  <c r="I910" i="5"/>
  <c r="D911" i="5"/>
  <c r="H910" i="5"/>
  <c r="F910" i="5"/>
  <c r="G910" i="5"/>
  <c r="D4244" i="5"/>
  <c r="K4244" i="5" s="1"/>
  <c r="K910" i="5" l="1"/>
  <c r="D912" i="5"/>
  <c r="D4245" i="5"/>
  <c r="K4245" i="5" s="1"/>
  <c r="D4246" i="5" l="1"/>
  <c r="K4246" i="5" s="1"/>
  <c r="D913" i="5"/>
  <c r="D4247" i="5" l="1"/>
  <c r="K4247" i="5" s="1"/>
  <c r="D914" i="5"/>
  <c r="D915" i="5" l="1"/>
  <c r="D4248" i="5"/>
  <c r="K4248" i="5" s="1"/>
  <c r="D916" i="5" l="1"/>
  <c r="I915" i="5"/>
  <c r="H915" i="5"/>
  <c r="F915" i="5"/>
  <c r="G915" i="5"/>
  <c r="D4249" i="5"/>
  <c r="K4249" i="5" s="1"/>
  <c r="D917" i="5" l="1"/>
  <c r="D4250" i="5"/>
  <c r="K4250" i="5" s="1"/>
  <c r="K915" i="5"/>
  <c r="D918" i="5" l="1"/>
  <c r="D4251" i="5"/>
  <c r="K4251" i="5" s="1"/>
  <c r="D4252" i="5" l="1"/>
  <c r="K4252" i="5" s="1"/>
  <c r="D919" i="5"/>
  <c r="H919" i="5" l="1"/>
  <c r="G919" i="5"/>
  <c r="J919" i="5"/>
  <c r="F919" i="5"/>
  <c r="I919" i="5"/>
  <c r="D4253" i="5"/>
  <c r="K4253" i="5" s="1"/>
  <c r="D920" i="5"/>
  <c r="G920" i="5" l="1"/>
  <c r="H920" i="5"/>
  <c r="J920" i="5"/>
  <c r="D921" i="5"/>
  <c r="I920" i="5"/>
  <c r="D4254" i="5"/>
  <c r="K4254" i="5" s="1"/>
  <c r="F920" i="5"/>
  <c r="K919" i="5"/>
  <c r="K920" i="5" l="1"/>
  <c r="D922" i="5"/>
  <c r="D4255" i="5"/>
  <c r="K4255" i="5" s="1"/>
  <c r="D923" i="5" l="1"/>
  <c r="D4256" i="5"/>
  <c r="K4256" i="5" s="1"/>
  <c r="D924" i="5" l="1"/>
  <c r="D4257" i="5"/>
  <c r="K4257" i="5" s="1"/>
  <c r="D4258" i="5" l="1"/>
  <c r="K4258" i="5" s="1"/>
  <c r="D925" i="5"/>
  <c r="H925" i="5" l="1"/>
  <c r="D926" i="5"/>
  <c r="I925" i="5"/>
  <c r="G925" i="5"/>
  <c r="F925" i="5"/>
  <c r="D4259" i="5"/>
  <c r="K4259" i="5" s="1"/>
  <c r="K925" i="5" l="1"/>
  <c r="H926" i="5"/>
  <c r="D927" i="5"/>
  <c r="G926" i="5"/>
  <c r="J926" i="5"/>
  <c r="F926" i="5"/>
  <c r="I926" i="5"/>
  <c r="D4260" i="5"/>
  <c r="K4260" i="5" s="1"/>
  <c r="K926" i="5" l="1"/>
  <c r="G927" i="5"/>
  <c r="D928" i="5"/>
  <c r="J927" i="5"/>
  <c r="H927" i="5"/>
  <c r="F927" i="5"/>
  <c r="D4261" i="5"/>
  <c r="K4261" i="5" s="1"/>
  <c r="I927" i="5"/>
  <c r="K927" i="5" l="1"/>
  <c r="D929" i="5"/>
  <c r="D4262" i="5"/>
  <c r="K4262" i="5" s="1"/>
  <c r="D930" i="5" l="1"/>
  <c r="D931" i="5" s="1"/>
  <c r="D4263" i="5"/>
  <c r="K4263" i="5" s="1"/>
  <c r="I931" i="5" l="1"/>
  <c r="D932" i="5"/>
  <c r="G931" i="5"/>
  <c r="H931" i="5"/>
  <c r="F931" i="5"/>
  <c r="K931" i="5" l="1"/>
  <c r="I932" i="5"/>
  <c r="D933" i="5"/>
  <c r="F932" i="5"/>
  <c r="H932" i="5"/>
  <c r="G932" i="5"/>
  <c r="K932" i="5" l="1"/>
  <c r="I933" i="5"/>
  <c r="H933" i="5"/>
  <c r="F933" i="5"/>
  <c r="D934" i="5"/>
  <c r="G933" i="5"/>
  <c r="I934" i="5" l="1"/>
  <c r="F934" i="5"/>
  <c r="D935" i="5"/>
  <c r="G934" i="5"/>
  <c r="H934" i="5"/>
  <c r="K933" i="5"/>
  <c r="I935" i="5" l="1"/>
  <c r="G935" i="5"/>
  <c r="H935" i="5"/>
  <c r="D936" i="5"/>
  <c r="D937" i="5" s="1"/>
  <c r="D938" i="5" s="1"/>
  <c r="D939" i="5" s="1"/>
  <c r="F935" i="5"/>
  <c r="K934" i="5"/>
  <c r="K935" i="5" l="1"/>
  <c r="F939" i="5"/>
  <c r="I939" i="5"/>
  <c r="G939" i="5"/>
  <c r="H939" i="5"/>
  <c r="D940" i="5"/>
  <c r="F940" i="5" l="1"/>
  <c r="G940" i="5"/>
  <c r="H940" i="5"/>
  <c r="D941" i="5"/>
  <c r="D942" i="5" s="1"/>
  <c r="D943" i="5" s="1"/>
  <c r="D944" i="5" s="1"/>
  <c r="I940" i="5"/>
  <c r="K939" i="5"/>
  <c r="K940" i="5" l="1"/>
  <c r="I944" i="5"/>
  <c r="G944" i="5"/>
  <c r="D945" i="5"/>
  <c r="H944" i="5"/>
  <c r="F944" i="5"/>
  <c r="K944" i="5" l="1"/>
  <c r="I945" i="5"/>
  <c r="F945" i="5"/>
  <c r="H945" i="5"/>
  <c r="G945" i="5"/>
  <c r="D946" i="5"/>
  <c r="I946" i="5" l="1"/>
  <c r="G946" i="5"/>
  <c r="D947" i="5"/>
  <c r="H946" i="5"/>
  <c r="F946" i="5"/>
  <c r="K945" i="5"/>
  <c r="K946" i="5" l="1"/>
  <c r="I947" i="5"/>
  <c r="H947" i="5"/>
  <c r="F947" i="5"/>
  <c r="G947" i="5"/>
  <c r="D948" i="5"/>
  <c r="I948" i="5" l="1"/>
  <c r="H948" i="5"/>
  <c r="G948" i="5"/>
  <c r="F948" i="5"/>
  <c r="D949" i="5"/>
  <c r="D950" i="5" s="1"/>
  <c r="D951" i="5" s="1"/>
  <c r="D952" i="5" s="1"/>
  <c r="K947" i="5"/>
  <c r="F952" i="5" l="1"/>
  <c r="D953" i="5"/>
  <c r="H952" i="5"/>
  <c r="I952" i="5"/>
  <c r="J952" i="5"/>
  <c r="G952" i="5"/>
  <c r="K948" i="5"/>
  <c r="K952" i="5" l="1"/>
  <c r="D954" i="5"/>
  <c r="D4287" i="5"/>
  <c r="K4287" i="5" s="1"/>
  <c r="D4288" i="5" l="1"/>
  <c r="K4288" i="5" s="1"/>
  <c r="D955" i="5"/>
  <c r="D956" i="5" l="1"/>
  <c r="D4289" i="5"/>
  <c r="K4289" i="5" s="1"/>
  <c r="H956" i="5" l="1"/>
  <c r="G956" i="5"/>
  <c r="D957" i="5"/>
  <c r="D4290" i="5"/>
  <c r="K4290" i="5" s="1"/>
  <c r="F956" i="5"/>
  <c r="I956" i="5"/>
  <c r="K956" i="5" l="1"/>
  <c r="H957" i="5"/>
  <c r="F957" i="5"/>
  <c r="G957" i="5"/>
  <c r="D958" i="5"/>
  <c r="I957" i="5"/>
  <c r="D4291" i="5"/>
  <c r="K4291" i="5" s="1"/>
  <c r="H958" i="5" l="1"/>
  <c r="G958" i="5"/>
  <c r="D959" i="5"/>
  <c r="I958" i="5"/>
  <c r="F958" i="5"/>
  <c r="D4292" i="5"/>
  <c r="K4292" i="5" s="1"/>
  <c r="K957" i="5"/>
  <c r="K958" i="5" l="1"/>
  <c r="D960" i="5"/>
  <c r="D4293" i="5"/>
  <c r="K4293" i="5" s="1"/>
  <c r="D961" i="5" l="1"/>
  <c r="D4294" i="5"/>
  <c r="K4294" i="5" s="1"/>
  <c r="D962" i="5" l="1"/>
  <c r="D4295" i="5"/>
  <c r="K4295" i="5" s="1"/>
  <c r="F962" i="5" l="1"/>
  <c r="D963" i="5"/>
  <c r="I962" i="5"/>
  <c r="G962" i="5"/>
  <c r="D4296" i="5"/>
  <c r="K4296" i="5" s="1"/>
  <c r="H962" i="5"/>
  <c r="J962" i="5"/>
  <c r="K962" i="5" l="1"/>
  <c r="J963" i="5"/>
  <c r="F963" i="5"/>
  <c r="G963" i="5"/>
  <c r="D964" i="5"/>
  <c r="H963" i="5"/>
  <c r="I963" i="5"/>
  <c r="I964" i="5" l="1"/>
  <c r="F964" i="5"/>
  <c r="G964" i="5"/>
  <c r="H964" i="5"/>
  <c r="D965" i="5"/>
  <c r="K963" i="5"/>
  <c r="I965" i="5" l="1"/>
  <c r="G965" i="5"/>
  <c r="J965" i="5"/>
  <c r="D966" i="5"/>
  <c r="F965" i="5"/>
  <c r="H965" i="5"/>
  <c r="K964" i="5"/>
  <c r="K965" i="5" l="1"/>
  <c r="H966" i="5"/>
  <c r="G966" i="5"/>
  <c r="D967" i="5"/>
  <c r="F966" i="5"/>
  <c r="I966" i="5"/>
  <c r="D4300" i="5"/>
  <c r="K4300" i="5" s="1"/>
  <c r="K966" i="5" l="1"/>
  <c r="D4301" i="5"/>
  <c r="K4301" i="5" s="1"/>
  <c r="D968" i="5"/>
  <c r="D969" i="5" l="1"/>
  <c r="D4302" i="5"/>
  <c r="K4302" i="5" s="1"/>
  <c r="D970" i="5" l="1"/>
  <c r="D4303" i="5"/>
  <c r="K4303" i="5" s="1"/>
  <c r="D971" i="5" l="1"/>
  <c r="F970" i="5"/>
  <c r="H970" i="5"/>
  <c r="G970" i="5"/>
  <c r="I970" i="5"/>
  <c r="D4304" i="5"/>
  <c r="K4304" i="5" s="1"/>
  <c r="D972" i="5" l="1"/>
  <c r="G971" i="5"/>
  <c r="I971" i="5"/>
  <c r="H971" i="5"/>
  <c r="D4305" i="5"/>
  <c r="K4305" i="5" s="1"/>
  <c r="F971" i="5"/>
  <c r="K971" i="5" s="1"/>
  <c r="K970" i="5"/>
  <c r="D973" i="5" l="1"/>
  <c r="D4306" i="5"/>
  <c r="K4306" i="5" s="1"/>
  <c r="D974" i="5" l="1"/>
  <c r="D4307" i="5"/>
  <c r="K4307" i="5" s="1"/>
  <c r="D975" i="5" l="1"/>
  <c r="D976" i="5" s="1"/>
  <c r="D977" i="5" s="1"/>
  <c r="D978" i="5" s="1"/>
  <c r="D979" i="5" s="1"/>
  <c r="D4308" i="5"/>
  <c r="K4308" i="5" s="1"/>
  <c r="D980" i="5" l="1"/>
  <c r="D4313" i="5"/>
  <c r="K4313" i="5" s="1"/>
  <c r="I980" i="5" l="1"/>
  <c r="G980" i="5"/>
  <c r="H980" i="5"/>
  <c r="J980" i="5"/>
  <c r="D981" i="5"/>
  <c r="F980" i="5"/>
  <c r="D4314" i="5"/>
  <c r="K4314" i="5" s="1"/>
  <c r="K980" i="5" l="1"/>
  <c r="I981" i="5"/>
  <c r="G981" i="5"/>
  <c r="J981" i="5"/>
  <c r="F981" i="5"/>
  <c r="D4315" i="5"/>
  <c r="K4315" i="5" s="1"/>
  <c r="D982" i="5"/>
  <c r="K981" i="5" l="1"/>
  <c r="H982" i="5"/>
  <c r="I982" i="5"/>
  <c r="D983" i="5"/>
  <c r="F982" i="5"/>
  <c r="J982" i="5"/>
  <c r="G982" i="5"/>
  <c r="D4316" i="5"/>
  <c r="K4316" i="5" s="1"/>
  <c r="K982" i="5" l="1"/>
  <c r="G983" i="5"/>
  <c r="I983" i="5"/>
  <c r="J983" i="5"/>
  <c r="F983" i="5"/>
  <c r="H983" i="5"/>
  <c r="D984" i="5"/>
  <c r="D4317" i="5"/>
  <c r="K4317" i="5" s="1"/>
  <c r="F984" i="5" l="1"/>
  <c r="D985" i="5"/>
  <c r="I984" i="5"/>
  <c r="G984" i="5"/>
  <c r="J984" i="5"/>
  <c r="D4318" i="5"/>
  <c r="K4318" i="5" s="1"/>
  <c r="H984" i="5"/>
  <c r="K983" i="5"/>
  <c r="K984" i="5" l="1"/>
  <c r="I985" i="5"/>
  <c r="H985" i="5"/>
  <c r="F985" i="5"/>
  <c r="J985" i="5"/>
  <c r="G985" i="5"/>
  <c r="D986" i="5"/>
  <c r="D4319" i="5"/>
  <c r="K4319" i="5" s="1"/>
  <c r="D987" i="5" l="1"/>
  <c r="D4320" i="5"/>
  <c r="K4320" i="5" s="1"/>
  <c r="K985" i="5"/>
  <c r="D4321" i="5" l="1"/>
  <c r="K4321" i="5" s="1"/>
  <c r="D988" i="5"/>
  <c r="D989" i="5" l="1"/>
  <c r="D4322" i="5"/>
  <c r="K4322" i="5" s="1"/>
  <c r="G989" i="5" l="1"/>
  <c r="F989" i="5"/>
  <c r="H989" i="5"/>
  <c r="D990" i="5"/>
  <c r="I989" i="5"/>
  <c r="J989" i="5"/>
  <c r="D4323" i="5"/>
  <c r="K4323" i="5" s="1"/>
  <c r="F990" i="5" l="1"/>
  <c r="G990" i="5"/>
  <c r="I990" i="5"/>
  <c r="H990" i="5"/>
  <c r="D991" i="5"/>
  <c r="D992" i="5" s="1"/>
  <c r="D993" i="5" s="1"/>
  <c r="K989" i="5"/>
  <c r="K990" i="5" l="1"/>
  <c r="D994" i="5"/>
  <c r="D4327" i="5"/>
  <c r="K4327" i="5" s="1"/>
  <c r="I994" i="5" l="1"/>
  <c r="H994" i="5"/>
  <c r="D995" i="5"/>
  <c r="G994" i="5"/>
  <c r="D4328" i="5"/>
  <c r="K4328" i="5" s="1"/>
  <c r="F994" i="5"/>
  <c r="K994" i="5" l="1"/>
  <c r="D996" i="5"/>
  <c r="D4329" i="5"/>
  <c r="K4329" i="5" s="1"/>
  <c r="D4330" i="5" l="1"/>
  <c r="K4330" i="5" s="1"/>
  <c r="D997" i="5"/>
  <c r="D998" i="5" l="1"/>
  <c r="D999" i="5" s="1"/>
  <c r="D1000" i="5" s="1"/>
  <c r="D4331" i="5"/>
  <c r="K4331" i="5" s="1"/>
  <c r="J1000" i="5" l="1"/>
  <c r="H1000" i="5"/>
  <c r="F1000" i="5"/>
  <c r="G1000" i="5"/>
  <c r="I1000" i="5"/>
  <c r="D1001" i="5"/>
  <c r="D4335" i="5" l="1"/>
  <c r="K4335" i="5" s="1"/>
  <c r="D1002" i="5"/>
  <c r="K1000" i="5"/>
  <c r="D1003" i="5" l="1"/>
  <c r="D4336" i="5"/>
  <c r="K4336" i="5" s="1"/>
  <c r="D1004" i="5" l="1"/>
  <c r="D4337" i="5"/>
  <c r="K4337" i="5" s="1"/>
  <c r="F1004" i="5" l="1"/>
  <c r="D1005" i="5"/>
  <c r="J1004" i="5"/>
  <c r="H1004" i="5"/>
  <c r="I1004" i="5"/>
  <c r="G1004" i="5"/>
  <c r="D4338" i="5"/>
  <c r="K4338" i="5" s="1"/>
  <c r="K1004" i="5" l="1"/>
  <c r="D1006" i="5"/>
  <c r="D4339" i="5"/>
  <c r="K4339" i="5" s="1"/>
  <c r="D1007" i="5" l="1"/>
  <c r="D4340" i="5"/>
  <c r="K4340" i="5" s="1"/>
  <c r="D4341" i="5" l="1"/>
  <c r="K4341" i="5" s="1"/>
  <c r="D1008" i="5"/>
  <c r="H1008" i="5" l="1"/>
  <c r="D1009" i="5"/>
  <c r="G1008" i="5"/>
  <c r="D4342" i="5"/>
  <c r="K4342" i="5" s="1"/>
  <c r="F1008" i="5"/>
  <c r="I1008" i="5"/>
  <c r="K1008" i="5" l="1"/>
  <c r="H1009" i="5"/>
  <c r="F1009" i="5"/>
  <c r="D1010" i="5"/>
  <c r="I1009" i="5"/>
  <c r="J1009" i="5"/>
  <c r="D4343" i="5"/>
  <c r="K4343" i="5" s="1"/>
  <c r="G1009" i="5"/>
  <c r="G1010" i="5" l="1"/>
  <c r="H1010" i="5"/>
  <c r="I1010" i="5"/>
  <c r="F1010" i="5"/>
  <c r="D1011" i="5"/>
  <c r="J1010" i="5"/>
  <c r="D4344" i="5"/>
  <c r="K4344" i="5" s="1"/>
  <c r="K1009" i="5"/>
  <c r="F1011" i="5" l="1"/>
  <c r="D1012" i="5"/>
  <c r="D1013" i="5" s="1"/>
  <c r="D1014" i="5" s="1"/>
  <c r="D1015" i="5" s="1"/>
  <c r="I1011" i="5"/>
  <c r="H1011" i="5"/>
  <c r="J1011" i="5"/>
  <c r="D4345" i="5"/>
  <c r="K4345" i="5" s="1"/>
  <c r="G1011" i="5"/>
  <c r="K1010" i="5"/>
  <c r="K1011" i="5" l="1"/>
  <c r="D1016" i="5"/>
  <c r="D4349" i="5"/>
  <c r="K4349" i="5" s="1"/>
  <c r="D1017" i="5" l="1"/>
  <c r="D4350" i="5"/>
  <c r="K4350" i="5" s="1"/>
  <c r="F1017" i="5" l="1"/>
  <c r="D1018" i="5"/>
  <c r="G1017" i="5"/>
  <c r="J1017" i="5"/>
  <c r="H1017" i="5"/>
  <c r="D4351" i="5"/>
  <c r="K4351" i="5" s="1"/>
  <c r="I1017" i="5"/>
  <c r="K1017" i="5" l="1"/>
  <c r="D1019" i="5"/>
  <c r="G1018" i="5"/>
  <c r="H1018" i="5"/>
  <c r="F1018" i="5"/>
  <c r="D4352" i="5"/>
  <c r="K4352" i="5" s="1"/>
  <c r="I1018" i="5"/>
  <c r="K1018" i="5" l="1"/>
  <c r="H1019" i="5"/>
  <c r="J1019" i="5"/>
  <c r="G1019" i="5"/>
  <c r="I1019" i="5"/>
  <c r="D1020" i="5"/>
  <c r="F1019" i="5"/>
  <c r="K1019" i="5" l="1"/>
  <c r="H1020" i="5"/>
  <c r="D1021" i="5"/>
  <c r="G1020" i="5"/>
  <c r="I1020" i="5"/>
  <c r="F1020" i="5"/>
  <c r="K1020" i="5" l="1"/>
  <c r="I1021" i="5"/>
  <c r="F1021" i="5"/>
  <c r="G1021" i="5"/>
  <c r="H1021" i="5"/>
  <c r="D1022" i="5"/>
  <c r="D1023" i="5" l="1"/>
  <c r="D4356" i="5"/>
  <c r="K4356" i="5" s="1"/>
  <c r="K1021" i="5"/>
  <c r="D1024" i="5" l="1"/>
  <c r="D4357" i="5"/>
  <c r="K4357" i="5" s="1"/>
  <c r="D1025" i="5" l="1"/>
  <c r="D4358" i="5"/>
  <c r="K4358" i="5" s="1"/>
  <c r="G1025" i="5" l="1"/>
  <c r="H1025" i="5"/>
  <c r="F1025" i="5"/>
  <c r="D1026" i="5"/>
  <c r="J1025" i="5"/>
  <c r="I1025" i="5"/>
  <c r="D4359" i="5"/>
  <c r="K4359" i="5" s="1"/>
  <c r="F1026" i="5" l="1"/>
  <c r="D1027" i="5"/>
  <c r="H1026" i="5"/>
  <c r="G1026" i="5"/>
  <c r="J1026" i="5"/>
  <c r="D4360" i="5"/>
  <c r="K4360" i="5" s="1"/>
  <c r="I1026" i="5"/>
  <c r="K1025" i="5"/>
  <c r="K1026" i="5" l="1"/>
  <c r="H1027" i="5"/>
  <c r="I1027" i="5"/>
  <c r="J1027" i="5"/>
  <c r="D1028" i="5"/>
  <c r="G1027" i="5"/>
  <c r="D4361" i="5"/>
  <c r="K4361" i="5" s="1"/>
  <c r="F1027" i="5"/>
  <c r="K1027" i="5" l="1"/>
  <c r="D1029" i="5"/>
  <c r="D4362" i="5"/>
  <c r="K4362" i="5" s="1"/>
  <c r="D4363" i="5" l="1"/>
  <c r="K4363" i="5" s="1"/>
  <c r="D1030" i="5"/>
  <c r="D1031" i="5" l="1"/>
  <c r="D4364" i="5"/>
  <c r="K4364" i="5" s="1"/>
  <c r="G1031" i="5" l="1"/>
  <c r="H1031" i="5"/>
  <c r="I1031" i="5"/>
  <c r="D1032" i="5"/>
  <c r="D4365" i="5"/>
  <c r="K4365" i="5" s="1"/>
  <c r="F1031" i="5"/>
  <c r="K1031" i="5" l="1"/>
  <c r="G1032" i="5"/>
  <c r="F1032" i="5"/>
  <c r="H1032" i="5"/>
  <c r="D1033" i="5"/>
  <c r="D1034" i="5" s="1"/>
  <c r="D1035" i="5" s="1"/>
  <c r="I1032" i="5"/>
  <c r="D1036" i="5" l="1"/>
  <c r="D4369" i="5"/>
  <c r="K4369" i="5" s="1"/>
  <c r="K1032" i="5"/>
  <c r="D1037" i="5" l="1"/>
  <c r="D1038" i="5" s="1"/>
  <c r="D4370" i="5"/>
  <c r="K4370" i="5" s="1"/>
  <c r="H1038" i="5" l="1"/>
  <c r="J1038" i="5"/>
  <c r="G1038" i="5"/>
  <c r="F1038" i="5"/>
  <c r="I1038" i="5"/>
  <c r="D1039" i="5"/>
  <c r="G1039" i="5" l="1"/>
  <c r="J1039" i="5"/>
  <c r="I1039" i="5"/>
  <c r="F1039" i="5"/>
  <c r="H1039" i="5"/>
  <c r="D1040" i="5"/>
  <c r="K1038" i="5"/>
  <c r="F1040" i="5" l="1"/>
  <c r="D1041" i="5"/>
  <c r="J1040" i="5"/>
  <c r="I1040" i="5"/>
  <c r="G1040" i="5"/>
  <c r="H1040" i="5"/>
  <c r="D4374" i="5"/>
  <c r="K4374" i="5" s="1"/>
  <c r="K1039" i="5"/>
  <c r="K1040" i="5" l="1"/>
  <c r="D4375" i="5"/>
  <c r="K4375" i="5" s="1"/>
  <c r="D1042" i="5"/>
  <c r="D1043" i="5" s="1"/>
  <c r="D1044" i="5" s="1"/>
  <c r="H1044" i="5" l="1"/>
  <c r="G1044" i="5"/>
  <c r="J1044" i="5"/>
  <c r="F1044" i="5"/>
  <c r="I1044" i="5"/>
  <c r="D1045" i="5"/>
  <c r="G1045" i="5" l="1"/>
  <c r="H1045" i="5"/>
  <c r="D1046" i="5"/>
  <c r="D1047" i="5" s="1"/>
  <c r="F1045" i="5"/>
  <c r="I1045" i="5"/>
  <c r="K1044" i="5"/>
  <c r="K1045" i="5" l="1"/>
  <c r="D1048" i="5"/>
  <c r="D4381" i="5"/>
  <c r="K4381" i="5" s="1"/>
  <c r="D1049" i="5" l="1"/>
  <c r="D4382" i="5"/>
  <c r="K4382" i="5" s="1"/>
  <c r="F1049" i="5" l="1"/>
  <c r="D1050" i="5"/>
  <c r="H1049" i="5"/>
  <c r="G1049" i="5"/>
  <c r="D4383" i="5"/>
  <c r="K4383" i="5" s="1"/>
  <c r="I1049" i="5"/>
  <c r="K1049" i="5" l="1"/>
  <c r="G1050" i="5"/>
  <c r="I1050" i="5"/>
  <c r="D1051" i="5"/>
  <c r="D4384" i="5"/>
  <c r="K4384" i="5" s="1"/>
  <c r="F1050" i="5"/>
  <c r="H1050" i="5"/>
  <c r="K1050" i="5" l="1"/>
  <c r="D1052" i="5"/>
  <c r="D1053" i="5" s="1"/>
  <c r="D4385" i="5"/>
  <c r="K4385" i="5" s="1"/>
  <c r="D1054" i="5" l="1"/>
  <c r="D4387" i="5"/>
  <c r="K4387" i="5" s="1"/>
  <c r="D1055" i="5" l="1"/>
  <c r="D4388" i="5"/>
  <c r="K4388" i="5" s="1"/>
  <c r="F1055" i="5" l="1"/>
  <c r="D1056" i="5"/>
  <c r="I1055" i="5"/>
  <c r="G1055" i="5"/>
  <c r="H1055" i="5"/>
  <c r="D4389" i="5"/>
  <c r="K4389" i="5" s="1"/>
  <c r="K1055" i="5" l="1"/>
  <c r="F1056" i="5"/>
  <c r="G1056" i="5"/>
  <c r="H1056" i="5"/>
  <c r="D1057" i="5"/>
  <c r="D4390" i="5"/>
  <c r="K4390" i="5" s="1"/>
  <c r="I1056" i="5"/>
  <c r="K1056" i="5" l="1"/>
  <c r="D1058" i="5"/>
  <c r="D4391" i="5"/>
  <c r="K4391" i="5" s="1"/>
  <c r="D1059" i="5" l="1"/>
  <c r="D4392" i="5"/>
  <c r="K4392" i="5" s="1"/>
  <c r="D1060" i="5" l="1"/>
  <c r="D4393" i="5"/>
  <c r="K4393" i="5" s="1"/>
  <c r="I1060" i="5" l="1"/>
  <c r="D1061" i="5"/>
  <c r="F1060" i="5"/>
  <c r="H1060" i="5"/>
  <c r="G1060" i="5"/>
  <c r="D4394" i="5"/>
  <c r="K4394" i="5" s="1"/>
  <c r="K1060" i="5" l="1"/>
  <c r="D4395" i="5"/>
  <c r="K4395" i="5" s="1"/>
  <c r="D1062" i="5"/>
  <c r="D4396" i="5" l="1"/>
  <c r="K4396" i="5" s="1"/>
  <c r="D1063" i="5"/>
  <c r="D1064" i="5" l="1"/>
  <c r="D4397" i="5"/>
  <c r="K4397" i="5" s="1"/>
  <c r="F1064" i="5" l="1"/>
  <c r="D1065" i="5"/>
  <c r="I1064" i="5"/>
  <c r="J1064" i="5"/>
  <c r="G1064" i="5"/>
  <c r="H1064" i="5"/>
  <c r="D4398" i="5"/>
  <c r="K4398" i="5" s="1"/>
  <c r="K1064" i="5" l="1"/>
  <c r="I1065" i="5"/>
  <c r="G1065" i="5"/>
  <c r="J1065" i="5"/>
  <c r="F1065" i="5"/>
  <c r="H1065" i="5"/>
  <c r="D4399" i="5"/>
  <c r="K4399" i="5" s="1"/>
  <c r="D1066" i="5"/>
  <c r="J1066" i="5" l="1"/>
  <c r="I1066" i="5"/>
  <c r="H1066" i="5"/>
  <c r="F1066" i="5"/>
  <c r="D1067" i="5"/>
  <c r="G1066" i="5"/>
  <c r="D4400" i="5"/>
  <c r="K4400" i="5" s="1"/>
  <c r="K1065" i="5"/>
  <c r="I1067" i="5" l="1"/>
  <c r="J1067" i="5"/>
  <c r="H1067" i="5"/>
  <c r="F1067" i="5"/>
  <c r="G1067" i="5"/>
  <c r="D1068" i="5"/>
  <c r="D1069" i="5" s="1"/>
  <c r="D1070" i="5" s="1"/>
  <c r="D1071" i="5" s="1"/>
  <c r="K1066" i="5"/>
  <c r="D1072" i="5" l="1"/>
  <c r="G1071" i="5"/>
  <c r="I1071" i="5"/>
  <c r="F1071" i="5"/>
  <c r="H1071" i="5"/>
  <c r="K1067" i="5"/>
  <c r="H1072" i="5" l="1"/>
  <c r="D1073" i="5"/>
  <c r="D1074" i="5" s="1"/>
  <c r="D1075" i="5" s="1"/>
  <c r="J1072" i="5"/>
  <c r="G1072" i="5"/>
  <c r="F1072" i="5"/>
  <c r="I1072" i="5"/>
  <c r="K1071" i="5"/>
  <c r="K1072" i="5" l="1"/>
  <c r="D1076" i="5"/>
  <c r="D4409" i="5"/>
  <c r="K4409" i="5" s="1"/>
  <c r="D1077" i="5" l="1"/>
  <c r="D4410" i="5"/>
  <c r="K4410" i="5" s="1"/>
  <c r="D1078" i="5" l="1"/>
  <c r="D4411" i="5"/>
  <c r="K4411" i="5" s="1"/>
  <c r="D1079" i="5" l="1"/>
  <c r="D4412" i="5"/>
  <c r="K4412" i="5" s="1"/>
  <c r="D4413" i="5" l="1"/>
  <c r="K4413" i="5" s="1"/>
  <c r="D1080" i="5"/>
  <c r="D1081" i="5" l="1"/>
  <c r="D4414" i="5"/>
  <c r="K4414" i="5" s="1"/>
  <c r="H1081" i="5" l="1"/>
  <c r="G1081" i="5"/>
  <c r="J1081" i="5"/>
  <c r="F1081" i="5"/>
  <c r="I1081" i="5"/>
  <c r="D1082" i="5"/>
  <c r="D4415" i="5"/>
  <c r="K4415" i="5" s="1"/>
  <c r="G1082" i="5" l="1"/>
  <c r="H1082" i="5"/>
  <c r="F1082" i="5"/>
  <c r="D1083" i="5"/>
  <c r="J1082" i="5"/>
  <c r="D4416" i="5"/>
  <c r="K4416" i="5" s="1"/>
  <c r="I1082" i="5"/>
  <c r="K1081" i="5"/>
  <c r="F1083" i="5" l="1"/>
  <c r="D1084" i="5"/>
  <c r="H1083" i="5"/>
  <c r="I1083" i="5"/>
  <c r="J1083" i="5"/>
  <c r="G1083" i="5"/>
  <c r="D4417" i="5"/>
  <c r="K4417" i="5" s="1"/>
  <c r="K1082" i="5"/>
  <c r="K1083" i="5" l="1"/>
  <c r="H1084" i="5"/>
  <c r="J1084" i="5"/>
  <c r="I1084" i="5"/>
  <c r="F1084" i="5"/>
  <c r="G1084" i="5"/>
  <c r="D1085" i="5"/>
  <c r="D4418" i="5"/>
  <c r="K4418" i="5" s="1"/>
  <c r="J1085" i="5" l="1"/>
  <c r="H1085" i="5"/>
  <c r="D1086" i="5"/>
  <c r="I1085" i="5"/>
  <c r="G1085" i="5"/>
  <c r="D4419" i="5"/>
  <c r="K4419" i="5" s="1"/>
  <c r="F1085" i="5"/>
  <c r="K1084" i="5"/>
  <c r="K1085" i="5" l="1"/>
  <c r="I1086" i="5"/>
  <c r="H1086" i="5"/>
  <c r="F1086" i="5"/>
  <c r="D1087" i="5"/>
  <c r="G1086" i="5"/>
  <c r="J1086" i="5"/>
  <c r="D4420" i="5"/>
  <c r="K4420" i="5" s="1"/>
  <c r="I1087" i="5" l="1"/>
  <c r="J1087" i="5"/>
  <c r="F1087" i="5"/>
  <c r="G1087" i="5"/>
  <c r="D4421" i="5"/>
  <c r="K4421" i="5" s="1"/>
  <c r="D1088" i="5"/>
  <c r="K1086" i="5"/>
  <c r="H1088" i="5" l="1"/>
  <c r="J1088" i="5"/>
  <c r="I1088" i="5"/>
  <c r="F1088" i="5"/>
  <c r="G1088" i="5"/>
  <c r="D4422" i="5"/>
  <c r="K4422" i="5" s="1"/>
  <c r="D1089" i="5"/>
  <c r="K1087" i="5"/>
  <c r="G1089" i="5" l="1"/>
  <c r="J1089" i="5"/>
  <c r="F1089" i="5"/>
  <c r="I1089" i="5"/>
  <c r="H1089" i="5"/>
  <c r="D4423" i="5"/>
  <c r="K4423" i="5" s="1"/>
  <c r="D1090" i="5"/>
  <c r="K1088" i="5"/>
  <c r="D1091" i="5" l="1"/>
  <c r="D4424" i="5"/>
  <c r="K4424" i="5" s="1"/>
  <c r="K1089" i="5"/>
  <c r="D1092" i="5" l="1"/>
  <c r="D4425" i="5"/>
  <c r="K4425" i="5" s="1"/>
  <c r="D1093" i="5" l="1"/>
  <c r="D4426" i="5"/>
  <c r="K4426" i="5" s="1"/>
  <c r="I1093" i="5" l="1"/>
  <c r="G1093" i="5"/>
  <c r="J1093" i="5"/>
  <c r="F1093" i="5"/>
  <c r="D1094" i="5"/>
  <c r="D4427" i="5"/>
  <c r="K4427" i="5" s="1"/>
  <c r="H1093" i="5"/>
  <c r="H1094" i="5" l="1"/>
  <c r="G1094" i="5"/>
  <c r="J1094" i="5"/>
  <c r="F1094" i="5"/>
  <c r="D4428" i="5"/>
  <c r="K4428" i="5" s="1"/>
  <c r="D1095" i="5"/>
  <c r="I1094" i="5"/>
  <c r="K1093" i="5"/>
  <c r="G1095" i="5" l="1"/>
  <c r="H1095" i="5"/>
  <c r="D1096" i="5"/>
  <c r="J1095" i="5"/>
  <c r="F1095" i="5"/>
  <c r="I1095" i="5"/>
  <c r="D4429" i="5"/>
  <c r="K4429" i="5" s="1"/>
  <c r="K1094" i="5"/>
  <c r="K1095" i="5" l="1"/>
  <c r="F1096" i="5"/>
  <c r="D1097" i="5"/>
  <c r="H1096" i="5"/>
  <c r="G1096" i="5"/>
  <c r="I1096" i="5"/>
  <c r="J1096" i="5"/>
  <c r="D4430" i="5"/>
  <c r="K4430" i="5" s="1"/>
  <c r="H1097" i="5" l="1"/>
  <c r="G1097" i="5"/>
  <c r="J1097" i="5"/>
  <c r="F1097" i="5"/>
  <c r="I1097" i="5"/>
  <c r="D4431" i="5"/>
  <c r="K4431" i="5" s="1"/>
  <c r="D1098" i="5"/>
  <c r="K1096" i="5"/>
  <c r="D1099" i="5" l="1"/>
  <c r="D4432" i="5"/>
  <c r="K4432" i="5" s="1"/>
  <c r="K1097" i="5"/>
  <c r="D4433" i="5" l="1"/>
  <c r="K4433" i="5" s="1"/>
  <c r="D1100" i="5"/>
  <c r="D1101" i="5" l="1"/>
  <c r="D4434" i="5"/>
  <c r="K4434" i="5" s="1"/>
  <c r="G1101" i="5" l="1"/>
  <c r="F1101" i="5"/>
  <c r="I1101" i="5"/>
  <c r="J1101" i="5"/>
  <c r="D1102" i="5"/>
  <c r="G1102" i="5" l="1"/>
  <c r="F1102" i="5"/>
  <c r="I1102" i="5"/>
  <c r="H1102" i="5"/>
  <c r="D1103" i="5"/>
  <c r="J1102" i="5"/>
  <c r="K1101" i="5"/>
  <c r="F1103" i="5" l="1"/>
  <c r="G1103" i="5"/>
  <c r="I1103" i="5"/>
  <c r="J1103" i="5"/>
  <c r="D1104" i="5"/>
  <c r="K1102" i="5"/>
  <c r="K1103" i="5" l="1"/>
  <c r="D1105" i="5"/>
  <c r="D4438" i="5"/>
  <c r="K4438" i="5" s="1"/>
  <c r="D1106" i="5" l="1"/>
  <c r="D4439" i="5"/>
  <c r="K4439" i="5" s="1"/>
  <c r="D1107" i="5" l="1"/>
  <c r="D4440" i="5"/>
  <c r="K4440" i="5" s="1"/>
  <c r="I1107" i="5" l="1"/>
  <c r="D1108" i="5"/>
  <c r="J1107" i="5"/>
  <c r="H1107" i="5"/>
  <c r="F1107" i="5"/>
  <c r="G1107" i="5"/>
  <c r="D4441" i="5"/>
  <c r="K4441" i="5" s="1"/>
  <c r="K1107" i="5" l="1"/>
  <c r="H1108" i="5"/>
  <c r="D1109" i="5"/>
  <c r="I1108" i="5"/>
  <c r="G1108" i="5"/>
  <c r="D4442" i="5"/>
  <c r="K4442" i="5" s="1"/>
  <c r="F1108" i="5"/>
  <c r="J1108" i="5"/>
  <c r="K1108" i="5" l="1"/>
  <c r="G1109" i="5"/>
  <c r="D1110" i="5"/>
  <c r="F1109" i="5"/>
  <c r="I1109" i="5"/>
  <c r="J1109" i="5"/>
  <c r="D4443" i="5"/>
  <c r="K4443" i="5" s="1"/>
  <c r="H1109" i="5"/>
  <c r="K1109" i="5" l="1"/>
  <c r="F1110" i="5"/>
  <c r="D1111" i="5"/>
  <c r="G1110" i="5"/>
  <c r="I1110" i="5"/>
  <c r="H1110" i="5"/>
  <c r="D4444" i="5"/>
  <c r="K4444" i="5" s="1"/>
  <c r="J1110" i="5"/>
  <c r="F1111" i="5" l="1"/>
  <c r="H1111" i="5"/>
  <c r="D1112" i="5"/>
  <c r="I1111" i="5"/>
  <c r="J1111" i="5"/>
  <c r="G1111" i="5"/>
  <c r="D4445" i="5"/>
  <c r="K4445" i="5" s="1"/>
  <c r="K1110" i="5"/>
  <c r="K1111" i="5" l="1"/>
  <c r="D1113" i="5"/>
  <c r="D4446" i="5"/>
  <c r="K4446" i="5" s="1"/>
  <c r="D1114" i="5" l="1"/>
  <c r="D4447" i="5"/>
  <c r="K4447" i="5" s="1"/>
  <c r="D1115" i="5" l="1"/>
  <c r="D4448" i="5"/>
  <c r="K4448" i="5" s="1"/>
  <c r="G1115" i="5" l="1"/>
  <c r="J1115" i="5"/>
  <c r="F1115" i="5"/>
  <c r="D1116" i="5"/>
  <c r="I1115" i="5"/>
  <c r="D4449" i="5"/>
  <c r="K4449" i="5" s="1"/>
  <c r="H1115" i="5"/>
  <c r="F1116" i="5" l="1"/>
  <c r="D1117" i="5"/>
  <c r="J1116" i="5"/>
  <c r="H1116" i="5"/>
  <c r="I1116" i="5"/>
  <c r="G1116" i="5"/>
  <c r="D4450" i="5"/>
  <c r="K4450" i="5" s="1"/>
  <c r="K1115" i="5"/>
  <c r="K1116" i="5" l="1"/>
  <c r="J1117" i="5"/>
  <c r="I1117" i="5"/>
  <c r="H1117" i="5"/>
  <c r="F1117" i="5"/>
  <c r="D1118" i="5"/>
  <c r="D4451" i="5"/>
  <c r="K4451" i="5" s="1"/>
  <c r="G1117" i="5"/>
  <c r="J1118" i="5" l="1"/>
  <c r="D1119" i="5"/>
  <c r="H1118" i="5"/>
  <c r="I1118" i="5"/>
  <c r="D4452" i="5"/>
  <c r="K4452" i="5" s="1"/>
  <c r="F1118" i="5"/>
  <c r="G1118" i="5"/>
  <c r="K1117" i="5"/>
  <c r="K1118" i="5" l="1"/>
  <c r="I1119" i="5"/>
  <c r="F1119" i="5"/>
  <c r="D1120" i="5"/>
  <c r="G1119" i="5"/>
  <c r="H1119" i="5"/>
  <c r="J1119" i="5"/>
  <c r="D4453" i="5"/>
  <c r="K4453" i="5" s="1"/>
  <c r="D1121" i="5" l="1"/>
  <c r="D4454" i="5"/>
  <c r="K4454" i="5" s="1"/>
  <c r="K1119" i="5"/>
  <c r="D1122" i="5" l="1"/>
  <c r="D4455" i="5"/>
  <c r="K4455" i="5" s="1"/>
  <c r="D1123" i="5" l="1"/>
  <c r="D4456" i="5"/>
  <c r="K4456" i="5" s="1"/>
  <c r="H1123" i="5" l="1"/>
  <c r="D1124" i="5"/>
  <c r="F1123" i="5"/>
  <c r="I1123" i="5"/>
  <c r="G1123" i="5"/>
  <c r="J1123" i="5"/>
  <c r="D4457" i="5"/>
  <c r="K4457" i="5" s="1"/>
  <c r="K1123" i="5" l="1"/>
  <c r="D1125" i="5"/>
  <c r="D4458" i="5"/>
  <c r="K4458" i="5" s="1"/>
  <c r="D1126" i="5" l="1"/>
  <c r="D4459" i="5"/>
  <c r="K4459" i="5" s="1"/>
  <c r="D1127" i="5" l="1"/>
  <c r="D4460" i="5"/>
  <c r="K4460" i="5" s="1"/>
  <c r="G1127" i="5" l="1"/>
  <c r="D1128" i="5"/>
  <c r="J1127" i="5"/>
  <c r="F1127" i="5"/>
  <c r="D4461" i="5"/>
  <c r="K4461" i="5" s="1"/>
  <c r="H1127" i="5"/>
  <c r="I1127" i="5"/>
  <c r="K1127" i="5" l="1"/>
  <c r="D1129" i="5"/>
  <c r="D4462" i="5"/>
  <c r="K4462" i="5" s="1"/>
  <c r="D1130" i="5" l="1"/>
  <c r="D4463" i="5"/>
  <c r="K4463" i="5" s="1"/>
  <c r="D1131" i="5" l="1"/>
  <c r="D4464" i="5"/>
  <c r="K4464" i="5" s="1"/>
  <c r="D1132" i="5" l="1"/>
  <c r="D4465" i="5"/>
  <c r="K4465" i="5" s="1"/>
  <c r="D1133" i="5" l="1"/>
  <c r="D4466" i="5"/>
  <c r="K4466" i="5" s="1"/>
  <c r="G1133" i="5" l="1"/>
  <c r="H1133" i="5"/>
  <c r="F1133" i="5"/>
  <c r="D4467" i="5"/>
  <c r="K4467" i="5" s="1"/>
  <c r="J1133" i="5"/>
  <c r="D1134" i="5"/>
  <c r="I1133" i="5"/>
  <c r="D1135" i="5" l="1"/>
  <c r="D4468" i="5"/>
  <c r="K4468" i="5" s="1"/>
  <c r="K1133" i="5"/>
  <c r="D1136" i="5" l="1"/>
  <c r="D4469" i="5"/>
  <c r="K4469" i="5" s="1"/>
  <c r="D1137" i="5" l="1"/>
  <c r="D4470" i="5"/>
  <c r="K4470" i="5" s="1"/>
  <c r="I1137" i="5" l="1"/>
  <c r="D1138" i="5"/>
  <c r="F1137" i="5"/>
  <c r="H1137" i="5"/>
  <c r="J1137" i="5"/>
  <c r="G1137" i="5"/>
  <c r="D4471" i="5"/>
  <c r="K4471" i="5" s="1"/>
  <c r="K1137" i="5" l="1"/>
  <c r="H1138" i="5"/>
  <c r="D1139" i="5"/>
  <c r="G1138" i="5"/>
  <c r="I1138" i="5"/>
  <c r="F1138" i="5"/>
  <c r="D4472" i="5"/>
  <c r="K4472" i="5" s="1"/>
  <c r="J1138" i="5"/>
  <c r="K1138" i="5" l="1"/>
  <c r="G1139" i="5"/>
  <c r="D1140" i="5"/>
  <c r="I1139" i="5"/>
  <c r="H1139" i="5"/>
  <c r="J1139" i="5"/>
  <c r="D4473" i="5"/>
  <c r="K4473" i="5" s="1"/>
  <c r="F1139" i="5"/>
  <c r="K1139" i="5" l="1"/>
  <c r="D1141" i="5"/>
  <c r="D4474" i="5"/>
  <c r="K4474" i="5" s="1"/>
  <c r="D4475" i="5" l="1"/>
  <c r="K4475" i="5" s="1"/>
  <c r="D1142" i="5"/>
  <c r="D1143" i="5" l="1"/>
  <c r="D4476" i="5"/>
  <c r="K4476" i="5" s="1"/>
  <c r="I1143" i="5" l="1"/>
  <c r="J1143" i="5"/>
  <c r="G1143" i="5"/>
  <c r="D1144" i="5"/>
  <c r="H1143" i="5"/>
  <c r="F1143" i="5"/>
  <c r="D4477" i="5"/>
  <c r="K4477" i="5" s="1"/>
  <c r="K1143" i="5" l="1"/>
  <c r="H1144" i="5"/>
  <c r="J1144" i="5"/>
  <c r="I1144" i="5"/>
  <c r="D1145" i="5"/>
  <c r="G1144" i="5"/>
  <c r="F1144" i="5"/>
  <c r="D4478" i="5"/>
  <c r="K4478" i="5" s="1"/>
  <c r="K1144" i="5" l="1"/>
  <c r="G1145" i="5"/>
  <c r="J1145" i="5"/>
  <c r="H1145" i="5"/>
  <c r="I1145" i="5"/>
  <c r="D4479" i="5"/>
  <c r="D1146" i="5"/>
  <c r="F1145" i="5"/>
  <c r="K4479" i="5" l="1"/>
  <c r="E4479" i="5"/>
  <c r="D1147" i="5"/>
  <c r="D4480" i="5"/>
  <c r="K4480" i="5" s="1"/>
  <c r="K1145" i="5"/>
  <c r="D1148" i="5" l="1"/>
  <c r="D4481" i="5"/>
  <c r="K4481" i="5" s="1"/>
  <c r="D1149" i="5" l="1"/>
  <c r="D4482" i="5"/>
  <c r="K4482" i="5" s="1"/>
  <c r="I1149" i="5" l="1"/>
  <c r="G1149" i="5"/>
  <c r="H1149" i="5"/>
  <c r="F1149" i="5"/>
  <c r="D1150" i="5"/>
  <c r="D4483" i="5"/>
  <c r="K4483" i="5" s="1"/>
  <c r="I1150" i="5" l="1"/>
  <c r="H1150" i="5"/>
  <c r="D1151" i="5"/>
  <c r="D4484" i="5"/>
  <c r="K4484" i="5" s="1"/>
  <c r="F1150" i="5"/>
  <c r="G1150" i="5"/>
  <c r="K1149" i="5"/>
  <c r="K1150" i="5" l="1"/>
  <c r="D1152" i="5"/>
  <c r="D4485" i="5"/>
  <c r="K4485" i="5" s="1"/>
  <c r="D1153" i="5" l="1"/>
  <c r="D4486" i="5"/>
  <c r="K4486" i="5" s="1"/>
  <c r="D1154" i="5" l="1"/>
  <c r="D4487" i="5"/>
  <c r="K4487" i="5" s="1"/>
  <c r="F1154" i="5" l="1"/>
  <c r="G1154" i="5"/>
  <c r="D1155" i="5"/>
  <c r="H1154" i="5"/>
  <c r="D4488" i="5"/>
  <c r="K4488" i="5" s="1"/>
  <c r="I1154" i="5"/>
  <c r="K1154" i="5" l="1"/>
  <c r="F1155" i="5"/>
  <c r="H1155" i="5"/>
  <c r="I1155" i="5"/>
  <c r="G1155" i="5"/>
  <c r="D1156" i="5"/>
  <c r="K1155" i="5" l="1"/>
  <c r="F1156" i="5"/>
  <c r="I1156" i="5"/>
  <c r="H1156" i="5"/>
  <c r="D1157" i="5"/>
  <c r="G1156" i="5"/>
  <c r="K1156" i="5" l="1"/>
  <c r="F1157" i="5"/>
  <c r="D1158" i="5"/>
  <c r="G1157" i="5"/>
  <c r="H1157" i="5"/>
  <c r="I1157" i="5"/>
  <c r="K1157" i="5" l="1"/>
  <c r="F1158" i="5"/>
  <c r="D1159" i="5"/>
  <c r="D1160" i="5" s="1"/>
  <c r="D1161" i="5" s="1"/>
  <c r="D1162" i="5" s="1"/>
  <c r="H1158" i="5"/>
  <c r="G1158" i="5"/>
  <c r="I1158" i="5"/>
  <c r="K1158" i="5" l="1"/>
  <c r="I1162" i="5"/>
  <c r="J1162" i="5"/>
  <c r="D1163" i="5"/>
  <c r="H1162" i="5"/>
  <c r="F1162" i="5"/>
  <c r="G1162" i="5"/>
  <c r="K1162" i="5" l="1"/>
  <c r="D1164" i="5"/>
  <c r="D4497" i="5"/>
  <c r="K4497" i="5" s="1"/>
  <c r="D4498" i="5" l="1"/>
  <c r="K4498" i="5" s="1"/>
  <c r="D1165" i="5"/>
  <c r="D1166" i="5" l="1"/>
  <c r="D4499" i="5"/>
  <c r="K4499" i="5" s="1"/>
  <c r="G1166" i="5" l="1"/>
  <c r="D1167" i="5"/>
  <c r="I1166" i="5"/>
  <c r="J1166" i="5"/>
  <c r="F1166" i="5"/>
  <c r="H1166" i="5"/>
  <c r="D4500" i="5"/>
  <c r="K4500" i="5" s="1"/>
  <c r="K1166" i="5" l="1"/>
  <c r="J1167" i="5"/>
  <c r="G1167" i="5"/>
  <c r="F1167" i="5"/>
  <c r="D1168" i="5"/>
  <c r="I1167" i="5"/>
  <c r="H1167" i="5"/>
  <c r="D4501" i="5"/>
  <c r="K4501" i="5" s="1"/>
  <c r="I1168" i="5" l="1"/>
  <c r="G1168" i="5"/>
  <c r="F1168" i="5"/>
  <c r="D4502" i="5"/>
  <c r="K4502" i="5" s="1"/>
  <c r="D1169" i="5"/>
  <c r="H1168" i="5"/>
  <c r="K1167" i="5"/>
  <c r="D1170" i="5" l="1"/>
  <c r="D4503" i="5"/>
  <c r="K4503" i="5" s="1"/>
  <c r="K1168" i="5"/>
  <c r="D4504" i="5" l="1"/>
  <c r="K4504" i="5" s="1"/>
  <c r="D1171" i="5"/>
  <c r="D1172" i="5" l="1"/>
  <c r="D4505" i="5"/>
  <c r="K4505" i="5" s="1"/>
  <c r="D1173" i="5" l="1"/>
  <c r="D4506" i="5"/>
  <c r="K4506" i="5" s="1"/>
  <c r="D1174" i="5" l="1"/>
  <c r="D4507" i="5"/>
  <c r="K4507" i="5" s="1"/>
  <c r="J1174" i="5" l="1"/>
  <c r="H1174" i="5"/>
  <c r="F1174" i="5"/>
  <c r="I1174" i="5"/>
  <c r="D4508" i="5"/>
  <c r="K4508" i="5" s="1"/>
  <c r="D1175" i="5"/>
  <c r="G1174" i="5"/>
  <c r="D1176" i="5" l="1"/>
  <c r="D4509" i="5"/>
  <c r="K4509" i="5" s="1"/>
  <c r="K1174" i="5"/>
  <c r="D4510" i="5" l="1"/>
  <c r="K4510" i="5" s="1"/>
  <c r="D1177" i="5"/>
  <c r="D1178" i="5" l="1"/>
  <c r="D4511" i="5"/>
  <c r="K4511" i="5" s="1"/>
  <c r="F1178" i="5" l="1"/>
  <c r="D1179" i="5"/>
  <c r="H1178" i="5"/>
  <c r="I1178" i="5"/>
  <c r="G1178" i="5"/>
  <c r="J1178" i="5"/>
  <c r="D4512" i="5"/>
  <c r="K4512" i="5" s="1"/>
  <c r="K1178" i="5" l="1"/>
  <c r="D1180" i="5"/>
  <c r="H1179" i="5"/>
  <c r="I1179" i="5"/>
  <c r="F1179" i="5"/>
  <c r="G1179" i="5"/>
  <c r="D4513" i="5"/>
  <c r="K4513" i="5" s="1"/>
  <c r="D1181" i="5" l="1"/>
  <c r="I1180" i="5"/>
  <c r="G1180" i="5"/>
  <c r="F1180" i="5"/>
  <c r="H1180" i="5"/>
  <c r="K1179" i="5"/>
  <c r="J1181" i="5" l="1"/>
  <c r="I1181" i="5"/>
  <c r="D1182" i="5"/>
  <c r="D1183" i="5" s="1"/>
  <c r="D1184" i="5" s="1"/>
  <c r="G1181" i="5"/>
  <c r="H1181" i="5"/>
  <c r="F1181" i="5"/>
  <c r="K1180" i="5"/>
  <c r="K1181" i="5" l="1"/>
  <c r="D1185" i="5"/>
  <c r="D4518" i="5"/>
  <c r="K4518" i="5" s="1"/>
  <c r="G1185" i="5" l="1"/>
  <c r="H1185" i="5"/>
  <c r="I1185" i="5"/>
  <c r="F1185" i="5"/>
  <c r="J1185" i="5"/>
  <c r="D1186" i="5"/>
  <c r="D4519" i="5"/>
  <c r="K4519" i="5" s="1"/>
  <c r="F1186" i="5" l="1"/>
  <c r="D1187" i="5"/>
  <c r="H1186" i="5"/>
  <c r="J1186" i="5"/>
  <c r="I1186" i="5"/>
  <c r="D4520" i="5"/>
  <c r="K4520" i="5" s="1"/>
  <c r="G1186" i="5"/>
  <c r="K1185" i="5"/>
  <c r="K1186" i="5" l="1"/>
  <c r="D4521" i="5"/>
  <c r="K4521" i="5" s="1"/>
  <c r="D1188" i="5"/>
  <c r="D1189" i="5" l="1"/>
  <c r="D4522" i="5"/>
  <c r="K4522" i="5" s="1"/>
  <c r="D1190" i="5" l="1"/>
  <c r="D4523" i="5"/>
  <c r="K4523" i="5" s="1"/>
  <c r="H1190" i="5" l="1"/>
  <c r="D1191" i="5"/>
  <c r="I1190" i="5"/>
  <c r="G1190" i="5"/>
  <c r="J1190" i="5"/>
  <c r="D4524" i="5"/>
  <c r="K4524" i="5" s="1"/>
  <c r="F1190" i="5"/>
  <c r="K1190" i="5" l="1"/>
  <c r="D1192" i="5"/>
  <c r="D4525" i="5"/>
  <c r="K4525" i="5" s="1"/>
  <c r="D1193" i="5" l="1"/>
  <c r="D4526" i="5"/>
  <c r="K4526" i="5" s="1"/>
  <c r="D1194" i="5" l="1"/>
  <c r="D4527" i="5"/>
  <c r="K4527" i="5" s="1"/>
  <c r="I1194" i="5" l="1"/>
  <c r="G1194" i="5"/>
  <c r="H1194" i="5"/>
  <c r="F1194" i="5"/>
  <c r="D4528" i="5"/>
  <c r="K4528" i="5" s="1"/>
  <c r="D1195" i="5"/>
  <c r="D1196" i="5" l="1"/>
  <c r="I1195" i="5"/>
  <c r="H1195" i="5"/>
  <c r="F1195" i="5"/>
  <c r="G1195" i="5"/>
  <c r="D4529" i="5"/>
  <c r="K4529" i="5" s="1"/>
  <c r="K1194" i="5"/>
  <c r="D4530" i="5" l="1"/>
  <c r="K4530" i="5" s="1"/>
  <c r="D1197" i="5"/>
  <c r="K1195" i="5"/>
  <c r="D1198" i="5" l="1"/>
  <c r="D4531" i="5"/>
  <c r="K4531" i="5" s="1"/>
  <c r="D1199" i="5" l="1"/>
  <c r="D4532" i="5"/>
  <c r="K4532" i="5" s="1"/>
  <c r="G1199" i="5" l="1"/>
  <c r="I1199" i="5"/>
  <c r="J1199" i="5"/>
  <c r="F1199" i="5"/>
  <c r="D4533" i="5"/>
  <c r="K4533" i="5" s="1"/>
  <c r="D1200" i="5"/>
  <c r="H1199" i="5"/>
  <c r="F1200" i="5" l="1"/>
  <c r="D1201" i="5"/>
  <c r="I1200" i="5"/>
  <c r="J1200" i="5"/>
  <c r="G1200" i="5"/>
  <c r="H1200" i="5"/>
  <c r="D4534" i="5"/>
  <c r="K4534" i="5" s="1"/>
  <c r="K1199" i="5"/>
  <c r="K1200" i="5" l="1"/>
  <c r="I1201" i="5"/>
  <c r="G1201" i="5"/>
  <c r="H1201" i="5"/>
  <c r="J1201" i="5"/>
  <c r="F1201" i="5"/>
  <c r="D1202" i="5"/>
  <c r="D4535" i="5"/>
  <c r="K4535" i="5" s="1"/>
  <c r="D1203" i="5" l="1"/>
  <c r="D4536" i="5"/>
  <c r="K4536" i="5" s="1"/>
  <c r="K1201" i="5"/>
  <c r="D1204" i="5" l="1"/>
  <c r="D4537" i="5"/>
  <c r="K4537" i="5" s="1"/>
  <c r="D1205" i="5" l="1"/>
  <c r="D4538" i="5"/>
  <c r="K4538" i="5" s="1"/>
  <c r="D1206" i="5" l="1"/>
  <c r="D4539" i="5"/>
  <c r="K4539" i="5" s="1"/>
  <c r="D1207" i="5" l="1"/>
  <c r="D4540" i="5"/>
  <c r="K4540" i="5" s="1"/>
  <c r="D1208" i="5" l="1"/>
  <c r="I1207" i="5"/>
  <c r="F1207" i="5"/>
  <c r="G1207" i="5"/>
  <c r="H1207" i="5"/>
  <c r="D4541" i="5"/>
  <c r="K4541" i="5" s="1"/>
  <c r="J1207" i="5"/>
  <c r="D1209" i="5" l="1"/>
  <c r="D4542" i="5"/>
  <c r="K4542" i="5" s="1"/>
  <c r="K1207" i="5"/>
  <c r="D1210" i="5" l="1"/>
  <c r="D4543" i="5"/>
  <c r="K4543" i="5" s="1"/>
  <c r="D1211" i="5" l="1"/>
  <c r="D4544" i="5"/>
  <c r="K4544" i="5" s="1"/>
  <c r="G1211" i="5" l="1"/>
  <c r="I1211" i="5"/>
  <c r="H1211" i="5"/>
  <c r="D1212" i="5"/>
  <c r="J1211" i="5"/>
  <c r="D4545" i="5"/>
  <c r="K4545" i="5" s="1"/>
  <c r="F1211" i="5"/>
  <c r="K1211" i="5" l="1"/>
  <c r="D1213" i="5"/>
  <c r="D4546" i="5"/>
  <c r="K4546" i="5" s="1"/>
  <c r="D1214" i="5" l="1"/>
  <c r="D4547" i="5"/>
  <c r="K4547" i="5" s="1"/>
  <c r="D1215" i="5" l="1"/>
  <c r="D1216" i="5" s="1"/>
  <c r="D1217" i="5" s="1"/>
  <c r="D4548" i="5"/>
  <c r="K4548" i="5" s="1"/>
  <c r="G1217" i="5" l="1"/>
  <c r="J1217" i="5"/>
  <c r="D1218" i="5"/>
  <c r="D1219" i="5" s="1"/>
  <c r="I1217" i="5"/>
  <c r="F1217" i="5"/>
  <c r="H1217" i="5"/>
  <c r="K1217" i="5" l="1"/>
  <c r="D1220" i="5"/>
  <c r="D4553" i="5"/>
  <c r="K4553" i="5" s="1"/>
  <c r="D1221" i="5" l="1"/>
  <c r="D4554" i="5"/>
  <c r="K4554" i="5" s="1"/>
  <c r="I1221" i="5" l="1"/>
  <c r="H1221" i="5"/>
  <c r="D1222" i="5"/>
  <c r="D4555" i="5"/>
  <c r="K4555" i="5" s="1"/>
  <c r="F1221" i="5"/>
  <c r="J1221" i="5"/>
  <c r="G1221" i="5"/>
  <c r="K1221" i="5" l="1"/>
  <c r="D4556" i="5"/>
  <c r="K4556" i="5" s="1"/>
  <c r="D1223" i="5"/>
  <c r="D1224" i="5" l="1"/>
  <c r="D4557" i="5"/>
  <c r="K4557" i="5" s="1"/>
  <c r="D1225" i="5" l="1"/>
  <c r="D4558" i="5"/>
  <c r="K4558" i="5" s="1"/>
  <c r="F1225" i="5" l="1"/>
  <c r="J1225" i="5"/>
  <c r="D1226" i="5"/>
  <c r="H1225" i="5"/>
  <c r="I1225" i="5"/>
  <c r="G1225" i="5"/>
  <c r="D4559" i="5"/>
  <c r="K4559" i="5" s="1"/>
  <c r="K1225" i="5" l="1"/>
  <c r="F1226" i="5"/>
  <c r="H1226" i="5"/>
  <c r="G1226" i="5"/>
  <c r="D1227" i="5"/>
  <c r="D4560" i="5"/>
  <c r="K4560" i="5" s="1"/>
  <c r="I1226" i="5"/>
  <c r="K1226" i="5" l="1"/>
  <c r="G1227" i="5"/>
  <c r="F1227" i="5"/>
  <c r="I1227" i="5"/>
  <c r="D1228" i="5"/>
  <c r="D4561" i="5"/>
  <c r="K4561" i="5" s="1"/>
  <c r="H1227" i="5"/>
  <c r="D1229" i="5" l="1"/>
  <c r="D4562" i="5"/>
  <c r="K4562" i="5" s="1"/>
  <c r="K1227" i="5"/>
  <c r="D1230" i="5" l="1"/>
  <c r="D4563" i="5"/>
  <c r="K4563" i="5" s="1"/>
  <c r="D1231" i="5" l="1"/>
  <c r="D4564" i="5"/>
  <c r="K4564" i="5" s="1"/>
  <c r="G1231" i="5" l="1"/>
  <c r="D1232" i="5"/>
  <c r="F1231" i="5"/>
  <c r="J1231" i="5"/>
  <c r="H1231" i="5"/>
  <c r="I1231" i="5"/>
  <c r="D4565" i="5"/>
  <c r="K4565" i="5" s="1"/>
  <c r="K1231" i="5" l="1"/>
  <c r="D1233" i="5"/>
  <c r="D4566" i="5"/>
  <c r="K4566" i="5" s="1"/>
  <c r="D1234" i="5" l="1"/>
  <c r="D4567" i="5"/>
  <c r="K4567" i="5" s="1"/>
  <c r="D1235" i="5" l="1"/>
  <c r="D4568" i="5"/>
  <c r="K4568" i="5" s="1"/>
  <c r="I1235" i="5" l="1"/>
  <c r="J1235" i="5"/>
  <c r="G1235" i="5"/>
  <c r="F1235" i="5"/>
  <c r="H1235" i="5"/>
  <c r="D4569" i="5"/>
  <c r="K4569" i="5" s="1"/>
  <c r="D1236" i="5"/>
  <c r="H1236" i="5" l="1"/>
  <c r="J1236" i="5"/>
  <c r="F1236" i="5"/>
  <c r="G1236" i="5"/>
  <c r="I1236" i="5"/>
  <c r="D4570" i="5"/>
  <c r="K4570" i="5" s="1"/>
  <c r="D1237" i="5"/>
  <c r="K1235" i="5"/>
  <c r="D1238" i="5" l="1"/>
  <c r="D4571" i="5"/>
  <c r="K4571" i="5" s="1"/>
  <c r="K1236" i="5"/>
  <c r="D1239" i="5" l="1"/>
  <c r="D4572" i="5"/>
  <c r="K4572" i="5" s="1"/>
  <c r="D1240" i="5" l="1"/>
  <c r="D4573" i="5"/>
  <c r="K4573" i="5" s="1"/>
  <c r="J1240" i="5" l="1"/>
  <c r="G1240" i="5"/>
  <c r="H1240" i="5"/>
  <c r="F1240" i="5"/>
  <c r="I1240" i="5"/>
  <c r="D4574" i="5"/>
  <c r="K4574" i="5" s="1"/>
  <c r="D1241" i="5"/>
  <c r="D1242" i="5" l="1"/>
  <c r="D4575" i="5"/>
  <c r="K4575" i="5" s="1"/>
  <c r="K1240" i="5"/>
  <c r="D1243" i="5" l="1"/>
  <c r="D4576" i="5"/>
  <c r="K4576" i="5" s="1"/>
  <c r="D1244" i="5" l="1"/>
  <c r="D4577" i="5"/>
  <c r="K4577" i="5" s="1"/>
  <c r="F1244" i="5" l="1"/>
  <c r="D1245" i="5"/>
  <c r="H1244" i="5"/>
  <c r="J1244" i="5"/>
  <c r="G1244" i="5"/>
  <c r="I1244" i="5"/>
  <c r="D4578" i="5"/>
  <c r="K4578" i="5" s="1"/>
  <c r="K1244" i="5" l="1"/>
  <c r="D1246" i="5"/>
  <c r="F1245" i="5"/>
  <c r="J1245" i="5"/>
  <c r="H1245" i="5"/>
  <c r="D4579" i="5"/>
  <c r="K4579" i="5" s="1"/>
  <c r="I1245" i="5"/>
  <c r="G1245" i="5"/>
  <c r="K1245" i="5" l="1"/>
  <c r="J1246" i="5"/>
  <c r="D1247" i="5"/>
  <c r="G1246" i="5"/>
  <c r="I1246" i="5"/>
  <c r="D4580" i="5"/>
  <c r="K4580" i="5" s="1"/>
  <c r="F1246" i="5"/>
  <c r="H1246" i="5"/>
  <c r="K1246" i="5" l="1"/>
  <c r="I1247" i="5"/>
  <c r="D1248" i="5"/>
  <c r="H1247" i="5"/>
  <c r="G1247" i="5"/>
  <c r="F1247" i="5"/>
  <c r="J1247" i="5"/>
  <c r="D4581" i="5"/>
  <c r="K4581" i="5" s="1"/>
  <c r="K1247" i="5" l="1"/>
  <c r="D4582" i="5"/>
  <c r="K4582" i="5" s="1"/>
  <c r="D1249" i="5"/>
  <c r="D1250" i="5" l="1"/>
  <c r="D4583" i="5"/>
  <c r="K4583" i="5" s="1"/>
  <c r="D1251" i="5" l="1"/>
  <c r="D4584" i="5"/>
  <c r="K4584" i="5" s="1"/>
  <c r="D4585" i="5" l="1"/>
  <c r="K4585" i="5" s="1"/>
  <c r="D1252" i="5"/>
  <c r="D1253" i="5" l="1"/>
  <c r="D4586" i="5"/>
  <c r="K4586" i="5" s="1"/>
  <c r="I1253" i="5" l="1"/>
  <c r="G1253" i="5"/>
  <c r="F1253" i="5"/>
  <c r="D1254" i="5"/>
  <c r="J1253" i="5"/>
  <c r="H1253" i="5"/>
  <c r="K1253" i="5" l="1"/>
  <c r="H1254" i="5"/>
  <c r="G1254" i="5"/>
  <c r="F1254" i="5"/>
  <c r="J1254" i="5"/>
  <c r="I1254" i="5"/>
  <c r="D1255" i="5"/>
  <c r="D1256" i="5" s="1"/>
  <c r="D1257" i="5" s="1"/>
  <c r="K1254" i="5" l="1"/>
  <c r="D1258" i="5"/>
  <c r="D4591" i="5"/>
  <c r="K4591" i="5" s="1"/>
  <c r="J1258" i="5" l="1"/>
  <c r="D1259" i="5"/>
  <c r="F1258" i="5"/>
  <c r="I1258" i="5"/>
  <c r="G1258" i="5"/>
  <c r="H1258" i="5"/>
  <c r="D4592" i="5"/>
  <c r="K4592" i="5" s="1"/>
  <c r="K1258" i="5" l="1"/>
  <c r="I1259" i="5"/>
  <c r="D1260" i="5"/>
  <c r="G1259" i="5"/>
  <c r="J1259" i="5"/>
  <c r="F1259" i="5"/>
  <c r="H1259" i="5"/>
  <c r="D4593" i="5"/>
  <c r="K4593" i="5" s="1"/>
  <c r="K1259" i="5" l="1"/>
  <c r="H1260" i="5"/>
  <c r="D1261" i="5"/>
  <c r="I1260" i="5"/>
  <c r="F1260" i="5"/>
  <c r="J1260" i="5"/>
  <c r="G1260" i="5"/>
  <c r="D4594" i="5"/>
  <c r="K4594" i="5" s="1"/>
  <c r="D1262" i="5" l="1"/>
  <c r="D4595" i="5"/>
  <c r="K4595" i="5" s="1"/>
  <c r="K1260" i="5"/>
  <c r="D1263" i="5" l="1"/>
  <c r="D4596" i="5"/>
  <c r="K4596" i="5" s="1"/>
  <c r="D1264" i="5" l="1"/>
  <c r="D4597" i="5"/>
  <c r="K4597" i="5" s="1"/>
  <c r="J1264" i="5" l="1"/>
  <c r="I1264" i="5"/>
  <c r="G1264" i="5"/>
  <c r="F1264" i="5"/>
  <c r="H1264" i="5"/>
  <c r="D4598" i="5"/>
  <c r="K4598" i="5" s="1"/>
  <c r="D1265" i="5"/>
  <c r="K1264" i="5" l="1"/>
  <c r="I1265" i="5"/>
  <c r="J1265" i="5"/>
  <c r="H1265" i="5"/>
  <c r="F1265" i="5"/>
  <c r="G1265" i="5"/>
  <c r="D1266" i="5"/>
  <c r="D4599" i="5"/>
  <c r="K4599" i="5" s="1"/>
  <c r="K1265" i="5" l="1"/>
  <c r="H1266" i="5"/>
  <c r="J1266" i="5"/>
  <c r="I1266" i="5"/>
  <c r="D1267" i="5"/>
  <c r="D4600" i="5"/>
  <c r="K4600" i="5" s="1"/>
  <c r="F1266" i="5"/>
  <c r="G1266" i="5"/>
  <c r="K1266" i="5" l="1"/>
  <c r="G1267" i="5"/>
  <c r="J1267" i="5"/>
  <c r="D1268" i="5"/>
  <c r="F1267" i="5"/>
  <c r="I1267" i="5"/>
  <c r="D4601" i="5"/>
  <c r="K4601" i="5" s="1"/>
  <c r="H1267" i="5"/>
  <c r="K1267" i="5" l="1"/>
  <c r="F1268" i="5"/>
  <c r="D1269" i="5"/>
  <c r="J1268" i="5"/>
  <c r="I1268" i="5"/>
  <c r="G1268" i="5"/>
  <c r="H1268" i="5"/>
  <c r="D4602" i="5"/>
  <c r="K4602" i="5" s="1"/>
  <c r="D1270" i="5" l="1"/>
  <c r="G1269" i="5"/>
  <c r="I1269" i="5"/>
  <c r="H1269" i="5"/>
  <c r="F1269" i="5"/>
  <c r="D4603" i="5"/>
  <c r="K4603" i="5" s="1"/>
  <c r="K1268" i="5"/>
  <c r="K1269" i="5" l="1"/>
  <c r="D1271" i="5"/>
  <c r="D4604" i="5"/>
  <c r="K4604" i="5" s="1"/>
  <c r="D1272" i="5" l="1"/>
  <c r="D4605" i="5"/>
  <c r="K4605" i="5" s="1"/>
  <c r="D1273" i="5" l="1"/>
  <c r="D4606" i="5"/>
  <c r="K4606" i="5" s="1"/>
  <c r="H1273" i="5" l="1"/>
  <c r="I1273" i="5"/>
  <c r="F1273" i="5"/>
  <c r="D4607" i="5"/>
  <c r="K4607" i="5" s="1"/>
  <c r="J1273" i="5"/>
  <c r="G1273" i="5"/>
  <c r="D1274" i="5"/>
  <c r="K1273" i="5" l="1"/>
  <c r="D1275" i="5"/>
  <c r="D4608" i="5"/>
  <c r="K4608" i="5" s="1"/>
  <c r="D1276" i="5" l="1"/>
  <c r="D4609" i="5"/>
  <c r="K4609" i="5" s="1"/>
  <c r="D1277" i="5" l="1"/>
  <c r="D4610" i="5"/>
  <c r="K4610" i="5" s="1"/>
  <c r="J1277" i="5" l="1"/>
  <c r="F1277" i="5"/>
  <c r="H1277" i="5"/>
  <c r="I1277" i="5"/>
  <c r="D1278" i="5"/>
  <c r="G1277" i="5"/>
  <c r="D4611" i="5"/>
  <c r="K4611" i="5" s="1"/>
  <c r="I1278" i="5" l="1"/>
  <c r="F1278" i="5"/>
  <c r="G1278" i="5"/>
  <c r="H1278" i="5"/>
  <c r="D1279" i="5"/>
  <c r="J1278" i="5"/>
  <c r="K1277" i="5"/>
  <c r="H1279" i="5" l="1"/>
  <c r="F1279" i="5"/>
  <c r="I1279" i="5"/>
  <c r="G1279" i="5"/>
  <c r="J1279" i="5"/>
  <c r="D1280" i="5"/>
  <c r="K1278" i="5"/>
  <c r="G1280" i="5" l="1"/>
  <c r="F1280" i="5"/>
  <c r="J1280" i="5"/>
  <c r="H1280" i="5"/>
  <c r="I1280" i="5"/>
  <c r="D1281" i="5"/>
  <c r="D1282" i="5" s="1"/>
  <c r="D1283" i="5" s="1"/>
  <c r="K1279" i="5"/>
  <c r="D1284" i="5" l="1"/>
  <c r="D4617" i="5"/>
  <c r="K4617" i="5" s="1"/>
  <c r="K1280" i="5"/>
  <c r="I1284" i="5" l="1"/>
  <c r="H1284" i="5"/>
  <c r="D1285" i="5"/>
  <c r="G1284" i="5"/>
  <c r="D4618" i="5"/>
  <c r="K4618" i="5" s="1"/>
  <c r="F1284" i="5"/>
  <c r="J1284" i="5"/>
  <c r="K1284" i="5" l="1"/>
  <c r="D4619" i="5"/>
  <c r="K4619" i="5" s="1"/>
  <c r="D1286" i="5"/>
  <c r="D1287" i="5" l="1"/>
  <c r="D4620" i="5"/>
  <c r="K4620" i="5" s="1"/>
  <c r="D1288" i="5" l="1"/>
  <c r="D4621" i="5"/>
  <c r="K4621" i="5" s="1"/>
  <c r="H1288" i="5" l="1"/>
  <c r="G1288" i="5"/>
  <c r="D1289" i="5"/>
  <c r="F1288" i="5"/>
  <c r="I1288" i="5"/>
  <c r="J1288" i="5"/>
  <c r="D4622" i="5"/>
  <c r="K4622" i="5" s="1"/>
  <c r="K1288" i="5" l="1"/>
  <c r="J1289" i="5"/>
  <c r="H1289" i="5"/>
  <c r="I1289" i="5"/>
  <c r="G1289" i="5"/>
  <c r="F1289" i="5"/>
  <c r="D1290" i="5"/>
  <c r="D4623" i="5"/>
  <c r="K4623" i="5" s="1"/>
  <c r="K1289" i="5" l="1"/>
  <c r="D4624" i="5"/>
  <c r="K4624" i="5" s="1"/>
  <c r="D1291" i="5"/>
  <c r="D1292" i="5" l="1"/>
  <c r="D4625" i="5"/>
  <c r="K4625" i="5" s="1"/>
  <c r="D1293" i="5" l="1"/>
  <c r="D4626" i="5"/>
  <c r="K4626" i="5" s="1"/>
  <c r="F1293" i="5" l="1"/>
  <c r="D1294" i="5"/>
  <c r="H1293" i="5"/>
  <c r="I1293" i="5"/>
  <c r="G1293" i="5"/>
  <c r="J1293" i="5"/>
  <c r="K1293" i="5" l="1"/>
  <c r="F1294" i="5"/>
  <c r="I1294" i="5"/>
  <c r="D1295" i="5"/>
  <c r="D1296" i="5" s="1"/>
  <c r="H1294" i="5"/>
  <c r="J1294" i="5"/>
  <c r="G1294" i="5"/>
  <c r="K1294" i="5" l="1"/>
  <c r="D4630" i="5"/>
  <c r="K4630" i="5" s="1"/>
  <c r="D1297" i="5"/>
  <c r="D1298" i="5" l="1"/>
  <c r="D4631" i="5"/>
  <c r="K4631" i="5" s="1"/>
  <c r="G1298" i="5" l="1"/>
  <c r="H1298" i="5"/>
  <c r="I1298" i="5"/>
  <c r="D1299" i="5"/>
  <c r="F1298" i="5"/>
  <c r="D4632" i="5"/>
  <c r="K4632" i="5" s="1"/>
  <c r="K1298" i="5" l="1"/>
  <c r="D1300" i="5"/>
  <c r="D4633" i="5"/>
  <c r="K4633" i="5" s="1"/>
  <c r="D1301" i="5" l="1"/>
  <c r="D4634" i="5"/>
  <c r="K4634" i="5" s="1"/>
  <c r="D1302" i="5" l="1"/>
  <c r="D4635" i="5"/>
  <c r="K4635" i="5" s="1"/>
  <c r="D4636" i="5" l="1"/>
  <c r="K4636" i="5" s="1"/>
  <c r="D1303" i="5"/>
  <c r="D1304" i="5" s="1"/>
  <c r="D1305" i="5" s="1"/>
  <c r="D1306" i="5" s="1"/>
  <c r="F1306" i="5" l="1"/>
  <c r="D1307" i="5"/>
  <c r="J1306" i="5"/>
  <c r="G1306" i="5"/>
  <c r="I1306" i="5"/>
  <c r="K1306" i="5" l="1"/>
  <c r="F1307" i="5"/>
  <c r="D1308" i="5"/>
  <c r="G1307" i="5"/>
  <c r="J1307" i="5"/>
  <c r="H1307" i="5"/>
  <c r="I1307" i="5"/>
  <c r="K1307" i="5" l="1"/>
  <c r="D1309" i="5"/>
  <c r="F1308" i="5"/>
  <c r="I1308" i="5"/>
  <c r="G1308" i="5"/>
  <c r="J1308" i="5"/>
  <c r="G1309" i="5" l="1"/>
  <c r="J1309" i="5"/>
  <c r="D1310" i="5"/>
  <c r="D1311" i="5" s="1"/>
  <c r="D1312" i="5" s="1"/>
  <c r="D1313" i="5" s="1"/>
  <c r="H1309" i="5"/>
  <c r="I1309" i="5"/>
  <c r="F1309" i="5"/>
  <c r="K1308" i="5"/>
  <c r="K1309" i="5" l="1"/>
  <c r="G1313" i="5"/>
  <c r="D1314" i="5"/>
  <c r="J1313" i="5"/>
  <c r="I1313" i="5"/>
  <c r="F1313" i="5"/>
  <c r="D4647" i="5"/>
  <c r="K4647" i="5" s="1"/>
  <c r="K1313" i="5" l="1"/>
  <c r="D1315" i="5"/>
  <c r="D4648" i="5"/>
  <c r="K4648" i="5" s="1"/>
  <c r="D1316" i="5" l="1"/>
  <c r="D4649" i="5"/>
  <c r="K4649" i="5" s="1"/>
  <c r="D1317" i="5" l="1"/>
  <c r="D4650" i="5"/>
  <c r="K4650" i="5" s="1"/>
  <c r="J1317" i="5" l="1"/>
  <c r="I1317" i="5"/>
  <c r="D1318" i="5"/>
  <c r="F1317" i="5"/>
  <c r="G1317" i="5"/>
  <c r="D4651" i="5"/>
  <c r="K4651" i="5" s="1"/>
  <c r="K1317" i="5" l="1"/>
  <c r="D1319" i="5"/>
  <c r="G1318" i="5"/>
  <c r="I1318" i="5"/>
  <c r="D4652" i="5"/>
  <c r="K4652" i="5" s="1"/>
  <c r="J1318" i="5"/>
  <c r="F1318" i="5"/>
  <c r="K1318" i="5" l="1"/>
  <c r="J1319" i="5"/>
  <c r="D1320" i="5"/>
  <c r="F1319" i="5"/>
  <c r="H1319" i="5"/>
  <c r="I1319" i="5"/>
  <c r="G1319" i="5"/>
  <c r="D4653" i="5"/>
  <c r="K4653" i="5" s="1"/>
  <c r="K1319" i="5" l="1"/>
  <c r="D1321" i="5"/>
  <c r="D4654" i="5"/>
  <c r="K4654" i="5" s="1"/>
  <c r="D1322" i="5" l="1"/>
  <c r="D4655" i="5"/>
  <c r="K4655" i="5" s="1"/>
  <c r="D4656" i="5" l="1"/>
  <c r="K4656" i="5" s="1"/>
  <c r="D1323" i="5"/>
  <c r="F1323" i="5" l="1"/>
  <c r="I1323" i="5"/>
  <c r="D1324" i="5"/>
  <c r="H1323" i="5"/>
  <c r="D4657" i="5"/>
  <c r="K4657" i="5" s="1"/>
  <c r="G1323" i="5"/>
  <c r="K1323" i="5" l="1"/>
  <c r="F1324" i="5"/>
  <c r="G1324" i="5"/>
  <c r="I1324" i="5"/>
  <c r="D4658" i="5"/>
  <c r="K4658" i="5" s="1"/>
  <c r="H1324" i="5"/>
  <c r="D1325" i="5"/>
  <c r="K1324" i="5" l="1"/>
  <c r="F1325" i="5"/>
  <c r="D1326" i="5"/>
  <c r="I1325" i="5"/>
  <c r="J1325" i="5"/>
  <c r="G1325" i="5"/>
  <c r="H1325" i="5"/>
  <c r="D4659" i="5"/>
  <c r="K4659" i="5" s="1"/>
  <c r="K1325" i="5" l="1"/>
  <c r="D1327" i="5"/>
  <c r="I1326" i="5"/>
  <c r="H1326" i="5"/>
  <c r="F1326" i="5"/>
  <c r="D4660" i="5"/>
  <c r="K4660" i="5" s="1"/>
  <c r="G1326" i="5"/>
  <c r="F1327" i="5" l="1"/>
  <c r="H1327" i="5"/>
  <c r="G1327" i="5"/>
  <c r="D4661" i="5"/>
  <c r="K4661" i="5" s="1"/>
  <c r="I1327" i="5"/>
  <c r="D1328" i="5"/>
  <c r="J1327" i="5"/>
  <c r="K1326" i="5"/>
  <c r="K1327" i="5" l="1"/>
  <c r="F1328" i="5"/>
  <c r="G1328" i="5"/>
  <c r="D1329" i="5"/>
  <c r="H1328" i="5"/>
  <c r="D4662" i="5"/>
  <c r="K4662" i="5" s="1"/>
  <c r="I1328" i="5"/>
  <c r="K1328" i="5" l="1"/>
  <c r="G1329" i="5"/>
  <c r="I1329" i="5"/>
  <c r="H1329" i="5"/>
  <c r="D1330" i="5"/>
  <c r="D4663" i="5"/>
  <c r="K4663" i="5" s="1"/>
  <c r="F1329" i="5"/>
  <c r="K1329" i="5" l="1"/>
  <c r="D1331" i="5"/>
  <c r="D4664" i="5"/>
  <c r="K4664" i="5" s="1"/>
  <c r="D1332" i="5" l="1"/>
  <c r="D4665" i="5"/>
  <c r="K4665" i="5" s="1"/>
  <c r="D1333" i="5" l="1"/>
  <c r="D4666" i="5"/>
  <c r="K4666" i="5" s="1"/>
  <c r="G1333" i="5" l="1"/>
  <c r="D1334" i="5"/>
  <c r="I1333" i="5"/>
  <c r="F1333" i="5"/>
  <c r="D4667" i="5"/>
  <c r="K4667" i="5" s="1"/>
  <c r="J1333" i="5"/>
  <c r="H1333" i="5"/>
  <c r="K1333" i="5" l="1"/>
  <c r="F1334" i="5"/>
  <c r="D1335" i="5"/>
  <c r="J1334" i="5"/>
  <c r="I1334" i="5"/>
  <c r="G1334" i="5"/>
  <c r="H1334" i="5"/>
  <c r="D4668" i="5"/>
  <c r="K4668" i="5" s="1"/>
  <c r="F1335" i="5" l="1"/>
  <c r="D1336" i="5"/>
  <c r="I1335" i="5"/>
  <c r="G1335" i="5"/>
  <c r="H1335" i="5"/>
  <c r="J1335" i="5"/>
  <c r="D4669" i="5"/>
  <c r="K4669" i="5" s="1"/>
  <c r="K1334" i="5"/>
  <c r="K1335" i="5" l="1"/>
  <c r="J1336" i="5"/>
  <c r="F1336" i="5"/>
  <c r="G1336" i="5"/>
  <c r="D1337" i="5"/>
  <c r="I1336" i="5"/>
  <c r="D4670" i="5"/>
  <c r="K4670" i="5" s="1"/>
  <c r="H1336" i="5"/>
  <c r="I1337" i="5" l="1"/>
  <c r="F1337" i="5"/>
  <c r="G1337" i="5"/>
  <c r="D1338" i="5"/>
  <c r="H1337" i="5"/>
  <c r="K1336" i="5"/>
  <c r="I1338" i="5" l="1"/>
  <c r="G1338" i="5"/>
  <c r="D1339" i="5"/>
  <c r="D1340" i="5" s="1"/>
  <c r="F1338" i="5"/>
  <c r="H1338" i="5"/>
  <c r="K1337" i="5"/>
  <c r="K1338" i="5" l="1"/>
  <c r="D1341" i="5"/>
  <c r="D4674" i="5"/>
  <c r="K4674" i="5" s="1"/>
  <c r="D1342" i="5" l="1"/>
  <c r="D4675" i="5"/>
  <c r="K4675" i="5" s="1"/>
  <c r="F1342" i="5" l="1"/>
  <c r="J1342" i="5"/>
  <c r="D1343" i="5"/>
  <c r="D4676" i="5"/>
  <c r="K4676" i="5" s="1"/>
  <c r="G1342" i="5"/>
  <c r="I1342" i="5"/>
  <c r="K1342" i="5" l="1"/>
  <c r="D1344" i="5"/>
  <c r="D4677" i="5"/>
  <c r="K4677" i="5" s="1"/>
  <c r="D1345" i="5" l="1"/>
  <c r="D4678" i="5"/>
  <c r="K4678" i="5" s="1"/>
  <c r="D1346" i="5" l="1"/>
  <c r="D4679" i="5"/>
  <c r="K4679" i="5" s="1"/>
  <c r="D1347" i="5" l="1"/>
  <c r="D4680" i="5"/>
  <c r="K4680" i="5" s="1"/>
  <c r="D1348" i="5" l="1"/>
  <c r="D4681" i="5"/>
  <c r="K4681" i="5" s="1"/>
  <c r="G1348" i="5" l="1"/>
  <c r="J1348" i="5"/>
  <c r="F1348" i="5"/>
  <c r="D1349" i="5"/>
  <c r="I1348" i="5"/>
  <c r="D4682" i="5"/>
  <c r="K4682" i="5" s="1"/>
  <c r="G1349" i="5" l="1"/>
  <c r="J1349" i="5"/>
  <c r="I1349" i="5"/>
  <c r="F1349" i="5"/>
  <c r="D4683" i="5"/>
  <c r="K4683" i="5" s="1"/>
  <c r="D1350" i="5"/>
  <c r="K1348" i="5"/>
  <c r="G1350" i="5" l="1"/>
  <c r="D1351" i="5"/>
  <c r="J1350" i="5"/>
  <c r="I1350" i="5"/>
  <c r="D4684" i="5"/>
  <c r="K4684" i="5" s="1"/>
  <c r="F1350" i="5"/>
  <c r="K1349" i="5"/>
  <c r="K1350" i="5" l="1"/>
  <c r="D1352" i="5"/>
  <c r="D4685" i="5"/>
  <c r="K4685" i="5" s="1"/>
  <c r="D1353" i="5" l="1"/>
  <c r="D4686" i="5"/>
  <c r="K4686" i="5" s="1"/>
  <c r="D1354" i="5" l="1"/>
  <c r="D4687" i="5"/>
  <c r="K4687" i="5" s="1"/>
  <c r="J1354" i="5" l="1"/>
  <c r="I1354" i="5"/>
  <c r="D1355" i="5"/>
  <c r="D4688" i="5"/>
  <c r="K4688" i="5" s="1"/>
  <c r="F1354" i="5"/>
  <c r="H1354" i="5"/>
  <c r="G1354" i="5"/>
  <c r="K1354" i="5" l="1"/>
  <c r="I1355" i="5"/>
  <c r="J1355" i="5"/>
  <c r="G1355" i="5"/>
  <c r="D1356" i="5"/>
  <c r="F1355" i="5"/>
  <c r="H1355" i="5"/>
  <c r="D4689" i="5"/>
  <c r="K4689" i="5" s="1"/>
  <c r="K1355" i="5" l="1"/>
  <c r="H1356" i="5"/>
  <c r="J1356" i="5"/>
  <c r="F1356" i="5"/>
  <c r="G1356" i="5"/>
  <c r="I1356" i="5"/>
  <c r="D1357" i="5"/>
  <c r="D4690" i="5"/>
  <c r="K4690" i="5" s="1"/>
  <c r="D4691" i="5" l="1"/>
  <c r="K4691" i="5" s="1"/>
  <c r="D1358" i="5"/>
  <c r="K1356" i="5"/>
  <c r="D1359" i="5" l="1"/>
  <c r="D4692" i="5"/>
  <c r="K4692" i="5" s="1"/>
  <c r="D1360" i="5" l="1"/>
  <c r="D4693" i="5"/>
  <c r="K4693" i="5" s="1"/>
  <c r="J1360" i="5" l="1"/>
  <c r="G1360" i="5"/>
  <c r="H1360" i="5"/>
  <c r="I1360" i="5"/>
  <c r="D4694" i="5"/>
  <c r="K4694" i="5" s="1"/>
  <c r="F1360" i="5"/>
  <c r="D1361" i="5"/>
  <c r="J1361" i="5" l="1"/>
  <c r="G1361" i="5"/>
  <c r="F1361" i="5"/>
  <c r="D1362" i="5"/>
  <c r="I1361" i="5"/>
  <c r="K1360" i="5"/>
  <c r="I1362" i="5" l="1"/>
  <c r="H1362" i="5"/>
  <c r="J1362" i="5"/>
  <c r="G1362" i="5"/>
  <c r="D1363" i="5"/>
  <c r="D1364" i="5" s="1"/>
  <c r="D1365" i="5" s="1"/>
  <c r="D1366" i="5" s="1"/>
  <c r="F1362" i="5"/>
  <c r="K1361" i="5"/>
  <c r="K1362" i="5" l="1"/>
  <c r="D1367" i="5"/>
  <c r="F1366" i="5"/>
  <c r="I1366" i="5"/>
  <c r="J1366" i="5"/>
  <c r="G1366" i="5"/>
  <c r="D4700" i="5"/>
  <c r="K4700" i="5" s="1"/>
  <c r="K1366" i="5" l="1"/>
  <c r="G1367" i="5"/>
  <c r="J1367" i="5"/>
  <c r="I1367" i="5"/>
  <c r="D1368" i="5"/>
  <c r="F1367" i="5"/>
  <c r="H1367" i="5"/>
  <c r="D4701" i="5"/>
  <c r="K4701" i="5" s="1"/>
  <c r="K1367" i="5" l="1"/>
  <c r="J1368" i="5"/>
  <c r="G1368" i="5"/>
  <c r="D1369" i="5"/>
  <c r="F1368" i="5"/>
  <c r="D4702" i="5"/>
  <c r="K4702" i="5" s="1"/>
  <c r="H1368" i="5"/>
  <c r="I1368" i="5"/>
  <c r="K1368" i="5" l="1"/>
  <c r="I1369" i="5"/>
  <c r="G1369" i="5"/>
  <c r="J1369" i="5"/>
  <c r="F1369" i="5"/>
  <c r="D1370" i="5"/>
  <c r="H1369" i="5"/>
  <c r="D4703" i="5"/>
  <c r="K4703" i="5" s="1"/>
  <c r="K1369" i="5" l="1"/>
  <c r="H1370" i="5"/>
  <c r="G1370" i="5"/>
  <c r="F1370" i="5"/>
  <c r="D1371" i="5"/>
  <c r="J1370" i="5"/>
  <c r="D4704" i="5"/>
  <c r="K4704" i="5" s="1"/>
  <c r="I1370" i="5"/>
  <c r="K1370" i="5" l="1"/>
  <c r="G1371" i="5"/>
  <c r="H1371" i="5"/>
  <c r="I1371" i="5"/>
  <c r="D1372" i="5"/>
  <c r="D4705" i="5"/>
  <c r="K4705" i="5" s="1"/>
  <c r="F1371" i="5"/>
  <c r="J1371" i="5"/>
  <c r="K1371" i="5" l="1"/>
  <c r="F1372" i="5"/>
  <c r="D1373" i="5"/>
  <c r="D1374" i="5" s="1"/>
  <c r="D1375" i="5" s="1"/>
  <c r="D1376" i="5" s="1"/>
  <c r="H1372" i="5"/>
  <c r="J1372" i="5"/>
  <c r="I1372" i="5"/>
  <c r="G1372" i="5"/>
  <c r="D4706" i="5"/>
  <c r="K4706" i="5" s="1"/>
  <c r="K1372" i="5" l="1"/>
  <c r="I1376" i="5"/>
  <c r="J1376" i="5"/>
  <c r="F1376" i="5"/>
  <c r="G1376" i="5"/>
  <c r="D1377" i="5"/>
  <c r="D1378" i="5" s="1"/>
  <c r="D1379" i="5" s="1"/>
  <c r="D1380" i="5" s="1"/>
  <c r="D1381" i="5" l="1"/>
  <c r="I1380" i="5"/>
  <c r="G1380" i="5"/>
  <c r="F1380" i="5"/>
  <c r="J1380" i="5"/>
  <c r="K1376" i="5"/>
  <c r="K1380" i="5" l="1"/>
  <c r="D1382" i="5"/>
  <c r="J1381" i="5"/>
  <c r="F1381" i="5"/>
  <c r="H1381" i="5"/>
  <c r="G1381" i="5"/>
  <c r="I1381" i="5"/>
  <c r="D4715" i="5"/>
  <c r="K4715" i="5" s="1"/>
  <c r="K1381" i="5" l="1"/>
  <c r="D1383" i="5"/>
  <c r="D4716" i="5"/>
  <c r="K4716" i="5" s="1"/>
  <c r="D1384" i="5" l="1"/>
  <c r="D4717" i="5"/>
  <c r="K4717" i="5" s="1"/>
  <c r="D1385" i="5" l="1"/>
  <c r="D4718" i="5"/>
  <c r="K4718" i="5" s="1"/>
  <c r="D4719" i="5" l="1"/>
  <c r="K4719" i="5" s="1"/>
  <c r="D1386" i="5"/>
  <c r="D1387" i="5" l="1"/>
  <c r="D4720" i="5"/>
  <c r="K4720" i="5" s="1"/>
  <c r="D1388" i="5" l="1"/>
  <c r="D4721" i="5"/>
  <c r="K4721" i="5" s="1"/>
  <c r="D1389" i="5" l="1"/>
  <c r="D4722" i="5"/>
  <c r="K4722" i="5" s="1"/>
  <c r="I1389" i="5" l="1"/>
  <c r="D1390" i="5"/>
  <c r="F1389" i="5"/>
  <c r="H1389" i="5"/>
  <c r="G1389" i="5"/>
  <c r="J1389" i="5"/>
  <c r="D4723" i="5"/>
  <c r="K4723" i="5" s="1"/>
  <c r="K1389" i="5" l="1"/>
  <c r="H1390" i="5"/>
  <c r="D1391" i="5"/>
  <c r="G1390" i="5"/>
  <c r="I1390" i="5"/>
  <c r="F1390" i="5"/>
  <c r="D4724" i="5"/>
  <c r="K4724" i="5" s="1"/>
  <c r="J1390" i="5"/>
  <c r="K1390" i="5" l="1"/>
  <c r="G1391" i="5"/>
  <c r="I1391" i="5"/>
  <c r="H1391" i="5"/>
  <c r="D4725" i="5"/>
  <c r="K4725" i="5" s="1"/>
  <c r="D1392" i="5"/>
  <c r="F1391" i="5"/>
  <c r="K1391" i="5" l="1"/>
  <c r="G1392" i="5"/>
  <c r="F1392" i="5"/>
  <c r="D1393" i="5"/>
  <c r="I1392" i="5"/>
  <c r="J1392" i="5"/>
  <c r="H1392" i="5"/>
  <c r="D4726" i="5"/>
  <c r="K4726" i="5" s="1"/>
  <c r="K1392" i="5" l="1"/>
  <c r="D1394" i="5"/>
  <c r="D4727" i="5"/>
  <c r="K4727" i="5" s="1"/>
  <c r="D1395" i="5" l="1"/>
  <c r="D4728" i="5"/>
  <c r="K4728" i="5" s="1"/>
  <c r="D1396" i="5" l="1"/>
  <c r="D4729" i="5"/>
  <c r="K4729" i="5" s="1"/>
  <c r="I1396" i="5" l="1"/>
  <c r="J1396" i="5"/>
  <c r="H1396" i="5"/>
  <c r="D1397" i="5"/>
  <c r="F1396" i="5"/>
  <c r="D4730" i="5"/>
  <c r="K4730" i="5" s="1"/>
  <c r="G1396" i="5"/>
  <c r="K1396" i="5" l="1"/>
  <c r="H1397" i="5"/>
  <c r="D1398" i="5"/>
  <c r="F1397" i="5"/>
  <c r="I1397" i="5"/>
  <c r="D4731" i="5"/>
  <c r="K4731" i="5" s="1"/>
  <c r="G1397" i="5"/>
  <c r="J1397" i="5"/>
  <c r="K1397" i="5" l="1"/>
  <c r="G1398" i="5"/>
  <c r="I1398" i="5"/>
  <c r="F1398" i="5"/>
  <c r="H1398" i="5"/>
  <c r="J1398" i="5"/>
  <c r="D1399" i="5"/>
  <c r="D1400" i="5" s="1"/>
  <c r="D1401" i="5" s="1"/>
  <c r="D1402" i="5" s="1"/>
  <c r="K1398" i="5" l="1"/>
  <c r="I1402" i="5"/>
  <c r="H1402" i="5"/>
  <c r="D1403" i="5"/>
  <c r="J1402" i="5"/>
  <c r="F1402" i="5"/>
  <c r="G1402" i="5"/>
  <c r="K1402" i="5" l="1"/>
  <c r="H1403" i="5"/>
  <c r="I1403" i="5"/>
  <c r="D1404" i="5"/>
  <c r="J1403" i="5"/>
  <c r="G1403" i="5"/>
  <c r="F1403" i="5"/>
  <c r="K1403" i="5" l="1"/>
  <c r="D1405" i="5"/>
  <c r="D4738" i="5"/>
  <c r="K4738" i="5" s="1"/>
  <c r="D1406" i="5" l="1"/>
  <c r="D4739" i="5"/>
  <c r="K4739" i="5" s="1"/>
  <c r="D4740" i="5" l="1"/>
  <c r="K4740" i="5" s="1"/>
  <c r="D1407" i="5"/>
  <c r="J1407" i="5" l="1"/>
  <c r="F1407" i="5"/>
  <c r="D1408" i="5"/>
  <c r="I1407" i="5"/>
  <c r="G1407" i="5"/>
  <c r="H1407" i="5"/>
  <c r="D4741" i="5"/>
  <c r="K4741" i="5" s="1"/>
  <c r="K1407" i="5" l="1"/>
  <c r="I1408" i="5"/>
  <c r="F1408" i="5"/>
  <c r="G1408" i="5"/>
  <c r="D1409" i="5"/>
  <c r="J1408" i="5"/>
  <c r="D4742" i="5"/>
  <c r="K4742" i="5" s="1"/>
  <c r="H1408" i="5"/>
  <c r="H1409" i="5" l="1"/>
  <c r="F1409" i="5"/>
  <c r="G1409" i="5"/>
  <c r="J1409" i="5"/>
  <c r="I1409" i="5"/>
  <c r="D1410" i="5"/>
  <c r="K1408" i="5"/>
  <c r="K1409" i="5" l="1"/>
  <c r="G1410" i="5"/>
  <c r="F1410" i="5"/>
  <c r="I1410" i="5"/>
  <c r="D1411" i="5"/>
  <c r="J1410" i="5"/>
  <c r="H1410" i="5"/>
  <c r="K1410" i="5" l="1"/>
  <c r="F1411" i="5"/>
  <c r="D1412" i="5"/>
  <c r="G1411" i="5"/>
  <c r="J1411" i="5"/>
  <c r="I1411" i="5"/>
  <c r="H1411" i="5"/>
  <c r="G1412" i="5" l="1"/>
  <c r="D1413" i="5"/>
  <c r="I1412" i="5"/>
  <c r="F1412" i="5"/>
  <c r="J1412" i="5"/>
  <c r="D4746" i="5"/>
  <c r="K4746" i="5" s="1"/>
  <c r="H1412" i="5"/>
  <c r="K1411" i="5"/>
  <c r="K1412" i="5" l="1"/>
  <c r="D1414" i="5"/>
  <c r="D1415" i="5" s="1"/>
  <c r="D1416" i="5" s="1"/>
  <c r="D4747" i="5"/>
  <c r="K4747" i="5" s="1"/>
  <c r="G1416" i="5" l="1"/>
  <c r="J1416" i="5"/>
  <c r="I1416" i="5"/>
  <c r="F1416" i="5"/>
  <c r="H1416" i="5"/>
  <c r="D1417" i="5"/>
  <c r="F1417" i="5" l="1"/>
  <c r="D1418" i="5"/>
  <c r="I1417" i="5"/>
  <c r="J1417" i="5"/>
  <c r="G1417" i="5"/>
  <c r="D4751" i="5"/>
  <c r="K4751" i="5" s="1"/>
  <c r="H1417" i="5"/>
  <c r="K1416" i="5"/>
  <c r="D1419" i="5" l="1"/>
  <c r="F1418" i="5"/>
  <c r="G1418" i="5"/>
  <c r="I1418" i="5"/>
  <c r="D4752" i="5"/>
  <c r="K4752" i="5" s="1"/>
  <c r="H1418" i="5"/>
  <c r="J1418" i="5"/>
  <c r="K1417" i="5"/>
  <c r="K1418" i="5" l="1"/>
  <c r="J1419" i="5"/>
  <c r="D1420" i="5"/>
  <c r="G1419" i="5"/>
  <c r="I1419" i="5"/>
  <c r="F1419" i="5"/>
  <c r="H1419" i="5"/>
  <c r="D4753" i="5"/>
  <c r="K4753" i="5" s="1"/>
  <c r="K1419" i="5" l="1"/>
  <c r="I1420" i="5"/>
  <c r="D1421" i="5"/>
  <c r="H1420" i="5"/>
  <c r="J1420" i="5"/>
  <c r="G1420" i="5"/>
  <c r="D4754" i="5"/>
  <c r="K4754" i="5" s="1"/>
  <c r="F1420" i="5"/>
  <c r="H1421" i="5" l="1"/>
  <c r="D1422" i="5"/>
  <c r="D1423" i="5" s="1"/>
  <c r="D1424" i="5" s="1"/>
  <c r="J1421" i="5"/>
  <c r="F1421" i="5"/>
  <c r="G1421" i="5"/>
  <c r="I1421" i="5"/>
  <c r="K1420" i="5"/>
  <c r="K1421" i="5" l="1"/>
  <c r="D4758" i="5"/>
  <c r="K4758" i="5" s="1"/>
  <c r="D1425" i="5"/>
  <c r="J1425" i="5" l="1"/>
  <c r="I1425" i="5"/>
  <c r="H1425" i="5"/>
  <c r="F1425" i="5"/>
  <c r="D1426" i="5"/>
  <c r="D4759" i="5"/>
  <c r="K4759" i="5" s="1"/>
  <c r="G1425" i="5"/>
  <c r="K1425" i="5" l="1"/>
  <c r="I1426" i="5"/>
  <c r="J1426" i="5"/>
  <c r="H1426" i="5"/>
  <c r="F1426" i="5"/>
  <c r="G1426" i="5"/>
  <c r="D1427" i="5"/>
  <c r="D4760" i="5"/>
  <c r="K4760" i="5" s="1"/>
  <c r="D4761" i="5" l="1"/>
  <c r="K4761" i="5" s="1"/>
  <c r="D1428" i="5"/>
  <c r="K1426" i="5"/>
  <c r="D1429" i="5" l="1"/>
  <c r="D4762" i="5"/>
  <c r="K4762" i="5" s="1"/>
  <c r="D1430" i="5" l="1"/>
  <c r="D4763" i="5"/>
  <c r="K4763" i="5" s="1"/>
  <c r="G1430" i="5" l="1"/>
  <c r="I1430" i="5"/>
  <c r="J1430" i="5"/>
  <c r="F1430" i="5"/>
  <c r="H1430" i="5"/>
  <c r="D1431" i="5"/>
  <c r="J1431" i="5" l="1"/>
  <c r="G1431" i="5"/>
  <c r="I1431" i="5"/>
  <c r="F1431" i="5"/>
  <c r="H1431" i="5"/>
  <c r="D1432" i="5"/>
  <c r="K1430" i="5"/>
  <c r="K1431" i="5" l="1"/>
  <c r="I1432" i="5"/>
  <c r="G1432" i="5"/>
  <c r="D1433" i="5"/>
  <c r="F1432" i="5"/>
  <c r="J1432" i="5"/>
  <c r="H1432" i="5"/>
  <c r="K1432" i="5" l="1"/>
  <c r="H1433" i="5"/>
  <c r="G1433" i="5"/>
  <c r="J1433" i="5"/>
  <c r="F1433" i="5"/>
  <c r="D4767" i="5"/>
  <c r="K4767" i="5" s="1"/>
  <c r="D1434" i="5"/>
  <c r="I1433" i="5"/>
  <c r="K1433" i="5" l="1"/>
  <c r="D1435" i="5"/>
  <c r="D4768" i="5"/>
  <c r="K4768" i="5" s="1"/>
  <c r="D1436" i="5" l="1"/>
  <c r="D1437" i="5" s="1"/>
  <c r="D4769" i="5"/>
  <c r="K4769" i="5" s="1"/>
  <c r="I1437" i="5" l="1"/>
  <c r="G1437" i="5"/>
  <c r="H1437" i="5"/>
  <c r="D1438" i="5"/>
  <c r="F1437" i="5"/>
  <c r="K1437" i="5" l="1"/>
  <c r="F1438" i="5"/>
  <c r="G1438" i="5"/>
  <c r="D1439" i="5"/>
  <c r="H1438" i="5"/>
  <c r="I1438" i="5"/>
  <c r="D1440" i="5" l="1"/>
  <c r="D4773" i="5"/>
  <c r="K4773" i="5" s="1"/>
  <c r="K1438" i="5"/>
  <c r="D1441" i="5" l="1"/>
  <c r="D4774" i="5"/>
  <c r="K4774" i="5" s="1"/>
  <c r="D1442" i="5" l="1"/>
  <c r="D1443" i="5" s="1"/>
  <c r="D1444" i="5" s="1"/>
  <c r="D4775" i="5"/>
  <c r="K4775" i="5" s="1"/>
  <c r="I1444" i="5" l="1"/>
  <c r="J1444" i="5"/>
  <c r="G1444" i="5"/>
  <c r="F1444" i="5"/>
  <c r="D1445" i="5"/>
  <c r="H1444" i="5"/>
  <c r="J1445" i="5" l="1"/>
  <c r="I1445" i="5"/>
  <c r="F1445" i="5"/>
  <c r="G1445" i="5"/>
  <c r="D1446" i="5"/>
  <c r="H1445" i="5"/>
  <c r="K1444" i="5"/>
  <c r="I1446" i="5" l="1"/>
  <c r="J1446" i="5"/>
  <c r="G1446" i="5"/>
  <c r="F1446" i="5"/>
  <c r="H1446" i="5"/>
  <c r="D1447" i="5"/>
  <c r="D1448" i="5" s="1"/>
  <c r="D1449" i="5" s="1"/>
  <c r="D1450" i="5" s="1"/>
  <c r="K1445" i="5"/>
  <c r="G1450" i="5" l="1"/>
  <c r="F1450" i="5"/>
  <c r="J1450" i="5"/>
  <c r="H1450" i="5"/>
  <c r="I1450" i="5"/>
  <c r="D1451" i="5"/>
  <c r="K1446" i="5"/>
  <c r="J1451" i="5" l="1"/>
  <c r="G1451" i="5"/>
  <c r="H1451" i="5"/>
  <c r="F1451" i="5"/>
  <c r="I1451" i="5"/>
  <c r="D1452" i="5"/>
  <c r="K1450" i="5"/>
  <c r="K1451" i="5" l="1"/>
  <c r="I1452" i="5"/>
  <c r="G1452" i="5"/>
  <c r="J1452" i="5"/>
  <c r="F1452" i="5"/>
  <c r="H1452" i="5"/>
  <c r="D1453" i="5"/>
  <c r="K1452" i="5" l="1"/>
  <c r="H1453" i="5"/>
  <c r="G1453" i="5"/>
  <c r="J1453" i="5"/>
  <c r="F1453" i="5"/>
  <c r="I1453" i="5"/>
  <c r="D1454" i="5"/>
  <c r="K1453" i="5" l="1"/>
  <c r="G1454" i="5"/>
  <c r="H1454" i="5"/>
  <c r="D1455" i="5"/>
  <c r="J1454" i="5"/>
  <c r="F1454" i="5"/>
  <c r="D4788" i="5"/>
  <c r="K4788" i="5" s="1"/>
  <c r="I1454" i="5"/>
  <c r="K1454" i="5" l="1"/>
  <c r="F1455" i="5"/>
  <c r="D1456" i="5"/>
  <c r="H1455" i="5"/>
  <c r="G1455" i="5"/>
  <c r="J1455" i="5"/>
  <c r="I1455" i="5"/>
  <c r="D4789" i="5"/>
  <c r="K4789" i="5" s="1"/>
  <c r="D1457" i="5" l="1"/>
  <c r="D4790" i="5"/>
  <c r="K4790" i="5" s="1"/>
  <c r="K1455" i="5"/>
  <c r="D1458" i="5" l="1"/>
  <c r="D1459" i="5" s="1"/>
  <c r="D4791" i="5"/>
  <c r="K4791" i="5" s="1"/>
  <c r="H1459" i="5" l="1"/>
  <c r="D1460" i="5"/>
  <c r="G1459" i="5"/>
  <c r="I1459" i="5"/>
  <c r="J1459" i="5"/>
  <c r="F1459" i="5"/>
  <c r="K1459" i="5" l="1"/>
  <c r="G1460" i="5"/>
  <c r="F1460" i="5"/>
  <c r="H1460" i="5"/>
  <c r="I1460" i="5"/>
  <c r="D1461" i="5"/>
  <c r="G1461" i="5" l="1"/>
  <c r="F1461" i="5"/>
  <c r="I1461" i="5"/>
  <c r="D1462" i="5"/>
  <c r="H1461" i="5"/>
  <c r="K1460" i="5"/>
  <c r="K1461" i="5" l="1"/>
  <c r="G1462" i="5"/>
  <c r="H1462" i="5"/>
  <c r="D1463" i="5"/>
  <c r="I1462" i="5"/>
  <c r="F1462" i="5"/>
  <c r="D4796" i="5"/>
  <c r="K4796" i="5" s="1"/>
  <c r="K1462" i="5" l="1"/>
  <c r="G1463" i="5"/>
  <c r="I1463" i="5"/>
  <c r="F1463" i="5"/>
  <c r="D1464" i="5"/>
  <c r="D4797" i="5"/>
  <c r="K4797" i="5" s="1"/>
  <c r="H1463" i="5"/>
  <c r="K1463" i="5" l="1"/>
  <c r="D1465" i="5"/>
  <c r="D4798" i="5"/>
  <c r="K4798" i="5" s="1"/>
  <c r="D1466" i="5" l="1"/>
  <c r="D4799" i="5"/>
  <c r="K4799" i="5" s="1"/>
  <c r="D1467" i="5" l="1"/>
  <c r="D4800" i="5"/>
  <c r="K4800" i="5" s="1"/>
  <c r="J1467" i="5" l="1"/>
  <c r="G1467" i="5"/>
  <c r="D1468" i="5"/>
  <c r="I1467" i="5"/>
  <c r="D4801" i="5"/>
  <c r="K4801" i="5" s="1"/>
  <c r="F1467" i="5"/>
  <c r="H1467" i="5"/>
  <c r="K1467" i="5" l="1"/>
  <c r="I1468" i="5"/>
  <c r="G1468" i="5"/>
  <c r="F1468" i="5"/>
  <c r="H1468" i="5"/>
  <c r="J1468" i="5"/>
  <c r="D1469" i="5"/>
  <c r="D4802" i="5"/>
  <c r="K4802" i="5" s="1"/>
  <c r="H1469" i="5" l="1"/>
  <c r="G1469" i="5"/>
  <c r="I1469" i="5"/>
  <c r="F1469" i="5"/>
  <c r="D4803" i="5"/>
  <c r="K4803" i="5" s="1"/>
  <c r="J1469" i="5"/>
  <c r="D1470" i="5"/>
  <c r="K1468" i="5"/>
  <c r="K1469" i="5" l="1"/>
  <c r="D1471" i="5"/>
  <c r="D4804" i="5"/>
  <c r="K4804" i="5" s="1"/>
  <c r="D1472" i="5" l="1"/>
  <c r="D4805" i="5"/>
  <c r="K4805" i="5" s="1"/>
  <c r="D1473" i="5" l="1"/>
  <c r="D4806" i="5"/>
  <c r="K4806" i="5" s="1"/>
  <c r="J1473" i="5" l="1"/>
  <c r="D1474" i="5"/>
  <c r="G1473" i="5"/>
  <c r="H1473" i="5"/>
  <c r="F1473" i="5"/>
  <c r="D4807" i="5"/>
  <c r="K4807" i="5" s="1"/>
  <c r="I1473" i="5"/>
  <c r="K1473" i="5" l="1"/>
  <c r="I1474" i="5"/>
  <c r="D1475" i="5"/>
  <c r="H1474" i="5"/>
  <c r="G1474" i="5"/>
  <c r="F1474" i="5"/>
  <c r="J1474" i="5"/>
  <c r="D4808" i="5"/>
  <c r="K4808" i="5" s="1"/>
  <c r="K1474" i="5" l="1"/>
  <c r="H1475" i="5"/>
  <c r="D1476" i="5"/>
  <c r="J1475" i="5"/>
  <c r="G1475" i="5"/>
  <c r="F1475" i="5"/>
  <c r="D4809" i="5"/>
  <c r="K4809" i="5" s="1"/>
  <c r="I1475" i="5"/>
  <c r="K1475" i="5" l="1"/>
  <c r="G1476" i="5"/>
  <c r="D1477" i="5"/>
  <c r="D1478" i="5" s="1"/>
  <c r="D1479" i="5" s="1"/>
  <c r="D1480" i="5" s="1"/>
  <c r="D1481" i="5" s="1"/>
  <c r="D1482" i="5" s="1"/>
  <c r="J1476" i="5"/>
  <c r="H1476" i="5"/>
  <c r="D4810" i="5"/>
  <c r="K4810" i="5" s="1"/>
  <c r="F1476" i="5"/>
  <c r="I1476" i="5"/>
  <c r="K1476" i="5" l="1"/>
  <c r="G1482" i="5"/>
  <c r="H1482" i="5"/>
  <c r="I1482" i="5"/>
  <c r="J1482" i="5"/>
  <c r="D1483" i="5"/>
  <c r="F1482" i="5"/>
  <c r="K1482" i="5" l="1"/>
  <c r="F1483" i="5"/>
  <c r="D1484" i="5"/>
  <c r="H1483" i="5"/>
  <c r="J1483" i="5"/>
  <c r="I1483" i="5"/>
  <c r="G1483" i="5"/>
  <c r="D4817" i="5"/>
  <c r="K4817" i="5" s="1"/>
  <c r="H1484" i="5" l="1"/>
  <c r="D1485" i="5"/>
  <c r="F1484" i="5"/>
  <c r="G1484" i="5"/>
  <c r="I1484" i="5"/>
  <c r="J1484" i="5"/>
  <c r="D4818" i="5"/>
  <c r="K4818" i="5" s="1"/>
  <c r="K1483" i="5"/>
  <c r="K1484" i="5" l="1"/>
  <c r="D1486" i="5"/>
  <c r="D4819" i="5"/>
  <c r="K4819" i="5" s="1"/>
  <c r="D1487" i="5" l="1"/>
  <c r="D4820" i="5"/>
  <c r="K4820" i="5" s="1"/>
  <c r="D1488" i="5" l="1"/>
  <c r="D4821" i="5"/>
  <c r="K4821" i="5" s="1"/>
  <c r="G1488" i="5" l="1"/>
  <c r="D1489" i="5"/>
  <c r="J1488" i="5"/>
  <c r="F1488" i="5"/>
  <c r="I1488" i="5"/>
  <c r="D4822" i="5"/>
  <c r="K4822" i="5" s="1"/>
  <c r="H1488" i="5"/>
  <c r="K1488" i="5" l="1"/>
  <c r="F1489" i="5"/>
  <c r="D1490" i="5"/>
  <c r="I1489" i="5"/>
  <c r="G1489" i="5"/>
  <c r="H1489" i="5"/>
  <c r="D4823" i="5"/>
  <c r="K4823" i="5" s="1"/>
  <c r="J1489" i="5"/>
  <c r="D1491" i="5" l="1"/>
  <c r="D4824" i="5"/>
  <c r="K4824" i="5" s="1"/>
  <c r="K1489" i="5"/>
  <c r="D4825" i="5" l="1"/>
  <c r="K4825" i="5" s="1"/>
  <c r="D1492" i="5"/>
  <c r="D1493" i="5" l="1"/>
  <c r="D4826" i="5"/>
  <c r="K4826" i="5" s="1"/>
  <c r="H1493" i="5" l="1"/>
  <c r="J1493" i="5"/>
  <c r="I1493" i="5"/>
  <c r="F1493" i="5"/>
  <c r="G1493" i="5"/>
  <c r="D1494" i="5"/>
  <c r="K1493" i="5" l="1"/>
  <c r="G1494" i="5"/>
  <c r="J1494" i="5"/>
  <c r="D1495" i="5"/>
  <c r="I1494" i="5"/>
  <c r="H1494" i="5"/>
  <c r="F1494" i="5"/>
  <c r="K1494" i="5" l="1"/>
  <c r="F1495" i="5"/>
  <c r="D1496" i="5"/>
  <c r="J1495" i="5"/>
  <c r="G1495" i="5"/>
  <c r="I1495" i="5"/>
  <c r="H1495" i="5"/>
  <c r="K1495" i="5" l="1"/>
  <c r="J1496" i="5"/>
  <c r="G1496" i="5"/>
  <c r="I1496" i="5"/>
  <c r="F1496" i="5"/>
  <c r="H1496" i="5"/>
  <c r="D4830" i="5"/>
  <c r="K4830" i="5" s="1"/>
  <c r="D1497" i="5"/>
  <c r="D4831" i="5" l="1"/>
  <c r="K4831" i="5" s="1"/>
  <c r="D1498" i="5"/>
  <c r="K1496" i="5"/>
  <c r="D4832" i="5" l="1"/>
  <c r="K4832" i="5" s="1"/>
  <c r="D1499" i="5"/>
  <c r="D1500" i="5" l="1"/>
  <c r="D4833" i="5"/>
  <c r="K4833" i="5" s="1"/>
  <c r="G1500" i="5" l="1"/>
  <c r="H1500" i="5"/>
  <c r="J1500" i="5"/>
  <c r="F1500" i="5"/>
  <c r="I1500" i="5"/>
  <c r="D1501" i="5"/>
  <c r="D4834" i="5"/>
  <c r="K4834" i="5" s="1"/>
  <c r="K1500" i="5" l="1"/>
  <c r="F1501" i="5"/>
  <c r="D1502" i="5"/>
  <c r="H1501" i="5"/>
  <c r="G1501" i="5"/>
  <c r="J1501" i="5"/>
  <c r="I1501" i="5"/>
  <c r="D4835" i="5"/>
  <c r="K4835" i="5" s="1"/>
  <c r="H1502" i="5" l="1"/>
  <c r="I1502" i="5"/>
  <c r="F1502" i="5"/>
  <c r="J1502" i="5"/>
  <c r="G1502" i="5"/>
  <c r="D1503" i="5"/>
  <c r="D4836" i="5"/>
  <c r="K4836" i="5" s="1"/>
  <c r="K1501" i="5"/>
  <c r="K1502" i="5" l="1"/>
  <c r="J1503" i="5"/>
  <c r="H1503" i="5"/>
  <c r="I1503" i="5"/>
  <c r="F1503" i="5"/>
  <c r="D1504" i="5"/>
  <c r="D4837" i="5"/>
  <c r="K4837" i="5" s="1"/>
  <c r="G1503" i="5"/>
  <c r="K1503" i="5" l="1"/>
  <c r="I1504" i="5"/>
  <c r="H1504" i="5"/>
  <c r="D1505" i="5"/>
  <c r="F1504" i="5"/>
  <c r="D4838" i="5"/>
  <c r="K4838" i="5" s="1"/>
  <c r="G1504" i="5"/>
  <c r="D1506" i="5" l="1"/>
  <c r="D1507" i="5" s="1"/>
  <c r="D1508" i="5" s="1"/>
  <c r="D4839" i="5"/>
  <c r="K4839" i="5" s="1"/>
  <c r="K1504" i="5"/>
  <c r="F1508" i="5" l="1"/>
  <c r="G1508" i="5"/>
  <c r="D1509" i="5"/>
  <c r="H1508" i="5"/>
  <c r="I1508" i="5"/>
  <c r="F1509" i="5" l="1"/>
  <c r="H1509" i="5"/>
  <c r="I1509" i="5"/>
  <c r="D1510" i="5"/>
  <c r="G1509" i="5"/>
  <c r="D4843" i="5"/>
  <c r="K4843" i="5" s="1"/>
  <c r="K1508" i="5"/>
  <c r="F1510" i="5" l="1"/>
  <c r="I1510" i="5"/>
  <c r="H1510" i="5"/>
  <c r="D1511" i="5"/>
  <c r="G1510" i="5"/>
  <c r="D4844" i="5"/>
  <c r="K4844" i="5" s="1"/>
  <c r="K1509" i="5"/>
  <c r="F1511" i="5" l="1"/>
  <c r="D1512" i="5"/>
  <c r="J1511" i="5"/>
  <c r="G1511" i="5"/>
  <c r="H1511" i="5"/>
  <c r="D4845" i="5"/>
  <c r="K4845" i="5" s="1"/>
  <c r="I1511" i="5"/>
  <c r="K1510" i="5"/>
  <c r="J1512" i="5" l="1"/>
  <c r="I1512" i="5"/>
  <c r="G1512" i="5"/>
  <c r="H1512" i="5"/>
  <c r="F1512" i="5"/>
  <c r="D4846" i="5"/>
  <c r="K4846" i="5" s="1"/>
  <c r="D1513" i="5"/>
  <c r="K1511" i="5"/>
  <c r="K1512" i="5" l="1"/>
  <c r="D1514" i="5"/>
  <c r="F1513" i="5"/>
  <c r="I1513" i="5"/>
  <c r="H1513" i="5"/>
  <c r="G1513" i="5"/>
  <c r="D4847" i="5"/>
  <c r="K4847" i="5" s="1"/>
  <c r="K1513" i="5" l="1"/>
  <c r="J1514" i="5"/>
  <c r="D1515" i="5"/>
  <c r="H1514" i="5"/>
  <c r="G1514" i="5"/>
  <c r="F1514" i="5"/>
  <c r="D4848" i="5"/>
  <c r="K4848" i="5" s="1"/>
  <c r="I1514" i="5"/>
  <c r="K1514" i="5" l="1"/>
  <c r="I1515" i="5"/>
  <c r="D1516" i="5"/>
  <c r="D1517" i="5" s="1"/>
  <c r="D1518" i="5" s="1"/>
  <c r="D1519" i="5" s="1"/>
  <c r="J1515" i="5"/>
  <c r="G1515" i="5"/>
  <c r="F1515" i="5"/>
  <c r="D4849" i="5"/>
  <c r="K4849" i="5" s="1"/>
  <c r="H1515" i="5"/>
  <c r="K1515" i="5" l="1"/>
  <c r="I1519" i="5"/>
  <c r="H1519" i="5"/>
  <c r="D1520" i="5"/>
  <c r="G1519" i="5"/>
  <c r="J1519" i="5"/>
  <c r="F1519" i="5"/>
  <c r="D4853" i="5"/>
  <c r="K4853" i="5" s="1"/>
  <c r="J1520" i="5" l="1"/>
  <c r="I1520" i="5"/>
  <c r="D1521" i="5"/>
  <c r="G1520" i="5"/>
  <c r="H1520" i="5"/>
  <c r="D4854" i="5"/>
  <c r="K4854" i="5" s="1"/>
  <c r="F1520" i="5"/>
  <c r="K1519" i="5"/>
  <c r="I1521" i="5" l="1"/>
  <c r="J1521" i="5"/>
  <c r="D1522" i="5"/>
  <c r="G1521" i="5"/>
  <c r="D4855" i="5"/>
  <c r="K4855" i="5" s="1"/>
  <c r="H1521" i="5"/>
  <c r="F1521" i="5"/>
  <c r="K1520" i="5"/>
  <c r="H1522" i="5" l="1"/>
  <c r="J1522" i="5"/>
  <c r="G1522" i="5"/>
  <c r="D1523" i="5"/>
  <c r="D1524" i="5" s="1"/>
  <c r="D1525" i="5" s="1"/>
  <c r="F1522" i="5"/>
  <c r="I1522" i="5"/>
  <c r="K1521" i="5"/>
  <c r="K1522" i="5" l="1"/>
  <c r="D1526" i="5"/>
  <c r="D4859" i="5"/>
  <c r="K4859" i="5" s="1"/>
  <c r="G1526" i="5" l="1"/>
  <c r="D1527" i="5"/>
  <c r="H1526" i="5"/>
  <c r="I1526" i="5"/>
  <c r="F1526" i="5"/>
  <c r="D4860" i="5"/>
  <c r="K4860" i="5" s="1"/>
  <c r="K1526" i="5" l="1"/>
  <c r="J1527" i="5"/>
  <c r="H1527" i="5"/>
  <c r="F1527" i="5"/>
  <c r="D1528" i="5"/>
  <c r="D4861" i="5"/>
  <c r="K4861" i="5" s="1"/>
  <c r="G1527" i="5"/>
  <c r="I1527" i="5"/>
  <c r="K1527" i="5" l="1"/>
  <c r="I1528" i="5"/>
  <c r="H1528" i="5"/>
  <c r="G1528" i="5"/>
  <c r="J1528" i="5"/>
  <c r="D1529" i="5"/>
  <c r="F1528" i="5"/>
  <c r="D4862" i="5"/>
  <c r="K4862" i="5" s="1"/>
  <c r="K1528" i="5" l="1"/>
  <c r="H1529" i="5"/>
  <c r="I1529" i="5"/>
  <c r="J1529" i="5"/>
  <c r="D1530" i="5"/>
  <c r="G1529" i="5"/>
  <c r="D4863" i="5"/>
  <c r="K4863" i="5" s="1"/>
  <c r="F1529" i="5"/>
  <c r="D4864" i="5" l="1"/>
  <c r="K4864" i="5" s="1"/>
  <c r="D1531" i="5"/>
  <c r="K1529" i="5"/>
  <c r="D1532" i="5" l="1"/>
  <c r="D4865" i="5"/>
  <c r="K4865" i="5" s="1"/>
  <c r="D4866" i="5" l="1"/>
  <c r="K4866" i="5" s="1"/>
  <c r="D1533" i="5"/>
  <c r="D1534" i="5" l="1"/>
  <c r="D4867" i="5"/>
  <c r="K4867" i="5" s="1"/>
  <c r="D1535" i="5" l="1"/>
  <c r="D4868" i="5"/>
  <c r="K4868" i="5" s="1"/>
  <c r="H1535" i="5" l="1"/>
  <c r="F1535" i="5"/>
  <c r="J1535" i="5"/>
  <c r="G1535" i="5"/>
  <c r="I1535" i="5"/>
  <c r="D1536" i="5"/>
  <c r="D4869" i="5"/>
  <c r="K4869" i="5" s="1"/>
  <c r="G1536" i="5" l="1"/>
  <c r="H1536" i="5"/>
  <c r="J1536" i="5"/>
  <c r="D4870" i="5"/>
  <c r="K4870" i="5" s="1"/>
  <c r="I1536" i="5"/>
  <c r="D1537" i="5"/>
  <c r="F1536" i="5"/>
  <c r="K1535" i="5"/>
  <c r="F1537" i="5" l="1"/>
  <c r="D1538" i="5"/>
  <c r="I1537" i="5"/>
  <c r="G1537" i="5"/>
  <c r="J1537" i="5"/>
  <c r="H1537" i="5"/>
  <c r="D4871" i="5"/>
  <c r="K4871" i="5" s="1"/>
  <c r="K1536" i="5"/>
  <c r="D1539" i="5" l="1"/>
  <c r="D4872" i="5"/>
  <c r="K4872" i="5" s="1"/>
  <c r="K1537" i="5"/>
  <c r="D1540" i="5" l="1"/>
  <c r="D1541" i="5" s="1"/>
  <c r="D4873" i="5"/>
  <c r="K4873" i="5" s="1"/>
  <c r="I1541" i="5" l="1"/>
  <c r="J1541" i="5"/>
  <c r="G1541" i="5"/>
  <c r="F1541" i="5"/>
  <c r="D1542" i="5"/>
  <c r="K1541" i="5" l="1"/>
  <c r="I1542" i="5"/>
  <c r="D1543" i="5"/>
  <c r="G1542" i="5"/>
  <c r="J1542" i="5"/>
  <c r="F1542" i="5"/>
  <c r="K1542" i="5" l="1"/>
  <c r="I1543" i="5"/>
  <c r="D1544" i="5"/>
  <c r="F1543" i="5"/>
  <c r="J1543" i="5"/>
  <c r="G1543" i="5"/>
  <c r="D4877" i="5"/>
  <c r="K4877" i="5" s="1"/>
  <c r="K1543" i="5" l="1"/>
  <c r="I1544" i="5"/>
  <c r="G1544" i="5"/>
  <c r="F1544" i="5"/>
  <c r="D1545" i="5"/>
  <c r="D4878" i="5"/>
  <c r="K4878" i="5" s="1"/>
  <c r="J1544" i="5"/>
  <c r="K1544" i="5" l="1"/>
  <c r="D1546" i="5"/>
  <c r="D4879" i="5"/>
  <c r="K4879" i="5" s="1"/>
  <c r="D1547" i="5" l="1"/>
  <c r="D4880" i="5"/>
  <c r="K4880" i="5" s="1"/>
  <c r="D1548" i="5" l="1"/>
  <c r="D4881" i="5"/>
  <c r="K4881" i="5" s="1"/>
  <c r="J1548" i="5" l="1"/>
  <c r="G1548" i="5"/>
  <c r="D1549" i="5"/>
  <c r="H1548" i="5"/>
  <c r="D4882" i="5"/>
  <c r="K4882" i="5" s="1"/>
  <c r="F1548" i="5"/>
  <c r="I1548" i="5"/>
  <c r="K1548" i="5" l="1"/>
  <c r="J1549" i="5"/>
  <c r="H1549" i="5"/>
  <c r="D1550" i="5"/>
  <c r="F1549" i="5"/>
  <c r="G1549" i="5"/>
  <c r="I1549" i="5"/>
  <c r="D4883" i="5"/>
  <c r="K4883" i="5" s="1"/>
  <c r="K1549" i="5" l="1"/>
  <c r="I1550" i="5"/>
  <c r="J1550" i="5"/>
  <c r="G1550" i="5"/>
  <c r="F1550" i="5"/>
  <c r="H1550" i="5"/>
  <c r="D4884" i="5"/>
  <c r="K4884" i="5" s="1"/>
  <c r="D1551" i="5"/>
  <c r="K1550" i="5" l="1"/>
  <c r="H1551" i="5"/>
  <c r="D1552" i="5"/>
  <c r="J1551" i="5"/>
  <c r="G1551" i="5"/>
  <c r="I1551" i="5"/>
  <c r="D4885" i="5"/>
  <c r="K4885" i="5" s="1"/>
  <c r="F1551" i="5"/>
  <c r="K1551" i="5" l="1"/>
  <c r="D1553" i="5"/>
  <c r="D4886" i="5"/>
  <c r="K4886" i="5" s="1"/>
  <c r="D1554" i="5" l="1"/>
  <c r="D4887" i="5"/>
  <c r="K4887" i="5" s="1"/>
  <c r="D1555" i="5" l="1"/>
  <c r="D4888" i="5"/>
  <c r="K4888" i="5" s="1"/>
  <c r="J1555" i="5" l="1"/>
  <c r="H1555" i="5"/>
  <c r="D1556" i="5"/>
  <c r="G1555" i="5"/>
  <c r="I1555" i="5"/>
  <c r="F1555" i="5"/>
  <c r="D4889" i="5"/>
  <c r="K4889" i="5" s="1"/>
  <c r="K1555" i="5" l="1"/>
  <c r="I1556" i="5"/>
  <c r="H1556" i="5"/>
  <c r="D1557" i="5"/>
  <c r="J1556" i="5"/>
  <c r="F1556" i="5"/>
  <c r="D4890" i="5"/>
  <c r="K4890" i="5" s="1"/>
  <c r="G1556" i="5"/>
  <c r="K1556" i="5" l="1"/>
  <c r="H1557" i="5"/>
  <c r="I1557" i="5"/>
  <c r="G1557" i="5"/>
  <c r="F1557" i="5"/>
  <c r="J1557" i="5"/>
  <c r="D1558" i="5"/>
  <c r="K1557" i="5" l="1"/>
  <c r="G1558" i="5"/>
  <c r="I1558" i="5"/>
  <c r="F1558" i="5"/>
  <c r="H1558" i="5"/>
  <c r="J1558" i="5"/>
  <c r="D1559" i="5"/>
  <c r="F1559" i="5" l="1"/>
  <c r="D1560" i="5"/>
  <c r="I1559" i="5"/>
  <c r="H1559" i="5"/>
  <c r="G1559" i="5"/>
  <c r="J1559" i="5"/>
  <c r="K1558" i="5"/>
  <c r="K1559" i="5" l="1"/>
  <c r="I1560" i="5"/>
  <c r="J1560" i="5"/>
  <c r="G1560" i="5"/>
  <c r="F1560" i="5"/>
  <c r="D1561" i="5"/>
  <c r="H1560" i="5"/>
  <c r="K1560" i="5" l="1"/>
  <c r="J1561" i="5"/>
  <c r="I1561" i="5"/>
  <c r="D1562" i="5"/>
  <c r="G1561" i="5"/>
  <c r="H1561" i="5"/>
  <c r="F1561" i="5"/>
  <c r="I1562" i="5" l="1"/>
  <c r="J1562" i="5"/>
  <c r="G1562" i="5"/>
  <c r="H1562" i="5"/>
  <c r="D1563" i="5"/>
  <c r="F1562" i="5"/>
  <c r="K1562" i="5" s="1"/>
  <c r="K1561" i="5"/>
  <c r="H1563" i="5" l="1"/>
  <c r="J1563" i="5"/>
  <c r="F1563" i="5"/>
  <c r="G1563" i="5"/>
  <c r="D4897" i="5"/>
  <c r="K4897" i="5" s="1"/>
  <c r="I1563" i="5"/>
  <c r="D1564" i="5"/>
  <c r="K1563" i="5" l="1"/>
  <c r="D1565" i="5"/>
  <c r="D4898" i="5"/>
  <c r="K4898" i="5" s="1"/>
  <c r="D1566" i="5" l="1"/>
  <c r="D4899" i="5"/>
  <c r="K4899" i="5" s="1"/>
  <c r="D1567" i="5" l="1"/>
  <c r="D4900" i="5"/>
  <c r="K4900" i="5" s="1"/>
  <c r="G1567" i="5" l="1"/>
  <c r="I1567" i="5"/>
  <c r="J1567" i="5"/>
  <c r="D1568" i="5"/>
  <c r="F1567" i="5"/>
  <c r="D4901" i="5"/>
  <c r="K4901" i="5" s="1"/>
  <c r="K1567" i="5" l="1"/>
  <c r="J1568" i="5"/>
  <c r="H1568" i="5"/>
  <c r="G1568" i="5"/>
  <c r="D1569" i="5"/>
  <c r="I1568" i="5"/>
  <c r="F1568" i="5"/>
  <c r="D4902" i="5"/>
  <c r="K4902" i="5" s="1"/>
  <c r="K1568" i="5" l="1"/>
  <c r="D4903" i="5"/>
  <c r="K4903" i="5" s="1"/>
  <c r="D1570" i="5"/>
  <c r="D1571" i="5" l="1"/>
  <c r="D4904" i="5"/>
  <c r="K4904" i="5" s="1"/>
  <c r="D1572" i="5" l="1"/>
  <c r="D4905" i="5"/>
  <c r="K4905" i="5" s="1"/>
  <c r="F1572" i="5" l="1"/>
  <c r="D1573" i="5"/>
  <c r="G1572" i="5"/>
  <c r="I1572" i="5"/>
  <c r="J1572" i="5"/>
  <c r="H1572" i="5"/>
  <c r="K1572" i="5" l="1"/>
  <c r="F1573" i="5"/>
  <c r="H1573" i="5"/>
  <c r="D1574" i="5"/>
  <c r="I1573" i="5"/>
  <c r="G1573" i="5"/>
  <c r="J1573" i="5"/>
  <c r="K1573" i="5" l="1"/>
  <c r="J1574" i="5"/>
  <c r="F1574" i="5"/>
  <c r="I1574" i="5"/>
  <c r="H1574" i="5"/>
  <c r="G1574" i="5"/>
  <c r="D1575" i="5"/>
  <c r="I1575" i="5" l="1"/>
  <c r="F1575" i="5"/>
  <c r="D1576" i="5"/>
  <c r="H1575" i="5"/>
  <c r="J1575" i="5"/>
  <c r="G1575" i="5"/>
  <c r="D4909" i="5"/>
  <c r="K4909" i="5" s="1"/>
  <c r="K1574" i="5"/>
  <c r="I1576" i="5" l="1"/>
  <c r="F1576" i="5"/>
  <c r="D1577" i="5"/>
  <c r="G1576" i="5"/>
  <c r="J1576" i="5"/>
  <c r="K1575" i="5"/>
  <c r="H1577" i="5" l="1"/>
  <c r="G1577" i="5"/>
  <c r="F1577" i="5"/>
  <c r="J1577" i="5"/>
  <c r="D1578" i="5"/>
  <c r="D1579" i="5" s="1"/>
  <c r="I1577" i="5"/>
  <c r="K1576" i="5"/>
  <c r="D1580" i="5" l="1"/>
  <c r="D4913" i="5"/>
  <c r="K4913" i="5" s="1"/>
  <c r="K1577" i="5"/>
  <c r="D1581" i="5" l="1"/>
  <c r="D4914" i="5"/>
  <c r="K4914" i="5" s="1"/>
  <c r="D1582" i="5" l="1"/>
  <c r="D4915" i="5"/>
  <c r="K4915" i="5" s="1"/>
  <c r="I1582" i="5" l="1"/>
  <c r="H1582" i="5"/>
  <c r="F1582" i="5"/>
  <c r="G1582" i="5"/>
  <c r="D1583" i="5"/>
  <c r="J1582" i="5"/>
  <c r="D4916" i="5"/>
  <c r="K4916" i="5" s="1"/>
  <c r="H1583" i="5" l="1"/>
  <c r="F1583" i="5"/>
  <c r="D1584" i="5"/>
  <c r="I1583" i="5"/>
  <c r="J1583" i="5"/>
  <c r="D4917" i="5"/>
  <c r="K4917" i="5" s="1"/>
  <c r="G1583" i="5"/>
  <c r="K1582" i="5"/>
  <c r="D4918" i="5" l="1"/>
  <c r="K4918" i="5" s="1"/>
  <c r="D1585" i="5"/>
  <c r="D1586" i="5" s="1"/>
  <c r="D1587" i="5" s="1"/>
  <c r="K1583" i="5"/>
  <c r="J1587" i="5" l="1"/>
  <c r="H1587" i="5"/>
  <c r="D1588" i="5"/>
  <c r="I1587" i="5"/>
  <c r="F1587" i="5"/>
  <c r="G1587" i="5"/>
  <c r="K1587" i="5" l="1"/>
  <c r="I1588" i="5"/>
  <c r="H1588" i="5"/>
  <c r="F1588" i="5"/>
  <c r="D1589" i="5"/>
  <c r="J1588" i="5"/>
  <c r="G1588" i="5"/>
  <c r="D4922" i="5"/>
  <c r="K4922" i="5" s="1"/>
  <c r="H1589" i="5" l="1"/>
  <c r="I1589" i="5"/>
  <c r="G1589" i="5"/>
  <c r="D1590" i="5"/>
  <c r="F1589" i="5"/>
  <c r="D4923" i="5"/>
  <c r="K4923" i="5" s="1"/>
  <c r="K1588" i="5"/>
  <c r="K1589" i="5" l="1"/>
  <c r="H1590" i="5"/>
  <c r="D1591" i="5"/>
  <c r="I1590" i="5"/>
  <c r="D4924" i="5"/>
  <c r="K4924" i="5" s="1"/>
  <c r="F1590" i="5"/>
  <c r="G1590" i="5"/>
  <c r="K1590" i="5" l="1"/>
  <c r="H1591" i="5"/>
  <c r="G1591" i="5"/>
  <c r="F1591" i="5"/>
  <c r="I1591" i="5"/>
  <c r="D4925" i="5"/>
  <c r="K4925" i="5" s="1"/>
  <c r="J1591" i="5"/>
  <c r="D1592" i="5"/>
  <c r="K1591" i="5" l="1"/>
  <c r="D1593" i="5"/>
  <c r="D4926" i="5"/>
  <c r="K4926" i="5" s="1"/>
  <c r="D1594" i="5" l="1"/>
  <c r="D4927" i="5"/>
  <c r="K4927" i="5" s="1"/>
  <c r="D1595" i="5" l="1"/>
  <c r="D4928" i="5"/>
  <c r="K4928" i="5" s="1"/>
  <c r="J1595" i="5" l="1"/>
  <c r="H1595" i="5"/>
  <c r="D1596" i="5"/>
  <c r="G1595" i="5"/>
  <c r="F1595" i="5"/>
  <c r="I1595" i="5"/>
  <c r="D4929" i="5"/>
  <c r="K4929" i="5" s="1"/>
  <c r="K1595" i="5" l="1"/>
  <c r="I1596" i="5"/>
  <c r="H1596" i="5"/>
  <c r="G1596" i="5"/>
  <c r="J1596" i="5"/>
  <c r="D1597" i="5"/>
  <c r="D1598" i="5" s="1"/>
  <c r="D1599" i="5" s="1"/>
  <c r="D1600" i="5" s="1"/>
  <c r="F1596" i="5"/>
  <c r="F1600" i="5" l="1"/>
  <c r="D1601" i="5"/>
  <c r="D1602" i="5" s="1"/>
  <c r="D1603" i="5" s="1"/>
  <c r="D1604" i="5" s="1"/>
  <c r="D1605" i="5" s="1"/>
  <c r="D1606" i="5" s="1"/>
  <c r="J1600" i="5"/>
  <c r="H1600" i="5"/>
  <c r="I1600" i="5"/>
  <c r="G1600" i="5"/>
  <c r="K1596" i="5"/>
  <c r="K1600" i="5" l="1"/>
  <c r="H1606" i="5"/>
  <c r="I1606" i="5"/>
  <c r="J1606" i="5"/>
  <c r="F1606" i="5"/>
  <c r="D4940" i="5"/>
  <c r="K4940" i="5" s="1"/>
  <c r="G1606" i="5"/>
  <c r="D1607" i="5"/>
  <c r="K1606" i="5" l="1"/>
  <c r="J1607" i="5"/>
  <c r="H1607" i="5"/>
  <c r="I1607" i="5"/>
  <c r="F1607" i="5"/>
  <c r="G1607" i="5"/>
  <c r="D1608" i="5"/>
  <c r="D4941" i="5"/>
  <c r="K4941" i="5" s="1"/>
  <c r="K1607" i="5" l="1"/>
  <c r="I1608" i="5"/>
  <c r="H1608" i="5"/>
  <c r="D1609" i="5"/>
  <c r="F1608" i="5"/>
  <c r="J1608" i="5"/>
  <c r="G1608" i="5"/>
  <c r="D4942" i="5"/>
  <c r="K4942" i="5" s="1"/>
  <c r="K1608" i="5" l="1"/>
  <c r="H1609" i="5"/>
  <c r="I1609" i="5"/>
  <c r="J1609" i="5"/>
  <c r="F1609" i="5"/>
  <c r="G1609" i="5"/>
  <c r="D1610" i="5"/>
  <c r="D4943" i="5"/>
  <c r="K4943" i="5" s="1"/>
  <c r="G1610" i="5" l="1"/>
  <c r="I1610" i="5"/>
  <c r="F1610" i="5"/>
  <c r="D1611" i="5"/>
  <c r="J1610" i="5"/>
  <c r="H1610" i="5"/>
  <c r="D4944" i="5"/>
  <c r="K4944" i="5" s="1"/>
  <c r="K1609" i="5"/>
  <c r="K1610" i="5" l="1"/>
  <c r="F1611" i="5"/>
  <c r="I1611" i="5"/>
  <c r="H1611" i="5"/>
  <c r="G1611" i="5"/>
  <c r="D4945" i="5"/>
  <c r="K4945" i="5" s="1"/>
  <c r="D1612" i="5"/>
  <c r="D1613" i="5" l="1"/>
  <c r="D4946" i="5"/>
  <c r="K4946" i="5" s="1"/>
  <c r="K1611" i="5"/>
  <c r="D1614" i="5" l="1"/>
  <c r="D4947" i="5"/>
  <c r="K4947" i="5" s="1"/>
  <c r="D4948" i="5" l="1"/>
  <c r="K4948" i="5" s="1"/>
  <c r="D1615" i="5"/>
  <c r="I1615" i="5" l="1"/>
  <c r="G1615" i="5"/>
  <c r="H1615" i="5"/>
  <c r="F1615" i="5"/>
  <c r="J1615" i="5"/>
  <c r="D4949" i="5"/>
  <c r="K4949" i="5" s="1"/>
  <c r="D1616" i="5"/>
  <c r="I1616" i="5" l="1"/>
  <c r="G1616" i="5"/>
  <c r="D1617" i="5"/>
  <c r="F1616" i="5"/>
  <c r="J1616" i="5"/>
  <c r="K1615" i="5"/>
  <c r="K1616" i="5" l="1"/>
  <c r="H1617" i="5"/>
  <c r="I1617" i="5"/>
  <c r="D1618" i="5"/>
  <c r="F1617" i="5"/>
  <c r="G1617" i="5"/>
  <c r="J1617" i="5"/>
  <c r="K1617" i="5" l="1"/>
  <c r="G1618" i="5"/>
  <c r="I1618" i="5"/>
  <c r="H1618" i="5"/>
  <c r="F1618" i="5"/>
  <c r="J1618" i="5"/>
  <c r="D1619" i="5"/>
  <c r="F1619" i="5" l="1"/>
  <c r="J1619" i="5"/>
  <c r="G1619" i="5"/>
  <c r="D1620" i="5"/>
  <c r="I1619" i="5"/>
  <c r="D4953" i="5"/>
  <c r="K4953" i="5" s="1"/>
  <c r="K1618" i="5"/>
  <c r="K1619" i="5" l="1"/>
  <c r="D1621" i="5"/>
  <c r="D4954" i="5"/>
  <c r="K4954" i="5" s="1"/>
  <c r="D4955" i="5" l="1"/>
  <c r="K4955" i="5" s="1"/>
  <c r="D1622" i="5"/>
  <c r="D4956" i="5" l="1"/>
  <c r="K4956" i="5" s="1"/>
  <c r="D1623" i="5"/>
  <c r="I1623" i="5" l="1"/>
  <c r="G1623" i="5"/>
  <c r="F1623" i="5"/>
  <c r="D1624" i="5"/>
  <c r="J1623" i="5"/>
  <c r="H1623" i="5"/>
  <c r="D4957" i="5"/>
  <c r="K4957" i="5" s="1"/>
  <c r="H1624" i="5" l="1"/>
  <c r="G1624" i="5"/>
  <c r="I1624" i="5"/>
  <c r="D1625" i="5"/>
  <c r="F1624" i="5"/>
  <c r="J1624" i="5"/>
  <c r="K1623" i="5"/>
  <c r="K1624" i="5" l="1"/>
  <c r="G1625" i="5"/>
  <c r="H1625" i="5"/>
  <c r="J1625" i="5"/>
  <c r="I1625" i="5"/>
  <c r="D1626" i="5"/>
  <c r="F1625" i="5"/>
  <c r="F1626" i="5" l="1"/>
  <c r="D1627" i="5"/>
  <c r="D1628" i="5" s="1"/>
  <c r="H1626" i="5"/>
  <c r="I1626" i="5"/>
  <c r="G1626" i="5"/>
  <c r="J1626" i="5"/>
  <c r="K1625" i="5"/>
  <c r="D4962" i="5" l="1"/>
  <c r="K4962" i="5" s="1"/>
  <c r="D1629" i="5"/>
  <c r="K1626" i="5"/>
  <c r="D1630" i="5" l="1"/>
  <c r="D4963" i="5"/>
  <c r="K4963" i="5" s="1"/>
  <c r="H1630" i="5" l="1"/>
  <c r="D1631" i="5"/>
  <c r="J1630" i="5"/>
  <c r="I1630" i="5"/>
  <c r="F1630" i="5"/>
  <c r="D4964" i="5"/>
  <c r="K4964" i="5" s="1"/>
  <c r="G1630" i="5"/>
  <c r="K1630" i="5" l="1"/>
  <c r="G1631" i="5"/>
  <c r="D1632" i="5"/>
  <c r="F1631" i="5"/>
  <c r="I1631" i="5"/>
  <c r="J1631" i="5"/>
  <c r="H1631" i="5"/>
  <c r="F1632" i="5" l="1"/>
  <c r="D1633" i="5"/>
  <c r="D1634" i="5" s="1"/>
  <c r="D1635" i="5" s="1"/>
  <c r="D1636" i="5" s="1"/>
  <c r="I1632" i="5"/>
  <c r="G1632" i="5"/>
  <c r="J1632" i="5"/>
  <c r="H1632" i="5"/>
  <c r="K1631" i="5"/>
  <c r="H1636" i="5" l="1"/>
  <c r="J1636" i="5"/>
  <c r="D1637" i="5"/>
  <c r="I1636" i="5"/>
  <c r="F1636" i="5"/>
  <c r="D4970" i="5"/>
  <c r="K4970" i="5" s="1"/>
  <c r="G1636" i="5"/>
  <c r="K1632" i="5"/>
  <c r="K1636" i="5" l="1"/>
  <c r="G1637" i="5"/>
  <c r="J1637" i="5"/>
  <c r="D1638" i="5"/>
  <c r="I1637" i="5"/>
  <c r="F1637" i="5"/>
  <c r="D4971" i="5"/>
  <c r="K4971" i="5" s="1"/>
  <c r="H1637" i="5"/>
  <c r="K1637" i="5" l="1"/>
  <c r="D1639" i="5"/>
  <c r="D4972" i="5"/>
  <c r="K4972" i="5" s="1"/>
  <c r="D1640" i="5" l="1"/>
  <c r="D4973" i="5"/>
  <c r="K4973" i="5" s="1"/>
  <c r="D1641" i="5" l="1"/>
  <c r="D1642" i="5" s="1"/>
  <c r="D4974" i="5"/>
  <c r="K4974" i="5" s="1"/>
  <c r="I1642" i="5" l="1"/>
  <c r="F1642" i="5"/>
  <c r="D1643" i="5"/>
  <c r="J1642" i="5"/>
  <c r="G1642" i="5"/>
  <c r="K1642" i="5" l="1"/>
  <c r="H1643" i="5"/>
  <c r="G1643" i="5"/>
  <c r="F1643" i="5"/>
  <c r="D1644" i="5"/>
  <c r="J1643" i="5"/>
  <c r="I1643" i="5"/>
  <c r="K1643" i="5" l="1"/>
  <c r="G1644" i="5"/>
  <c r="H1644" i="5"/>
  <c r="F1644" i="5"/>
  <c r="J1644" i="5"/>
  <c r="I1644" i="5"/>
  <c r="D1645" i="5"/>
  <c r="K1644" i="5" l="1"/>
  <c r="F1645" i="5"/>
  <c r="D1646" i="5"/>
  <c r="H1645" i="5"/>
  <c r="I1645" i="5"/>
  <c r="J1645" i="5"/>
  <c r="G1645" i="5"/>
  <c r="D4979" i="5"/>
  <c r="K4979" i="5" s="1"/>
  <c r="K1645" i="5" l="1"/>
  <c r="D1647" i="5"/>
  <c r="I1646" i="5"/>
  <c r="D4980" i="5"/>
  <c r="K4980" i="5" s="1"/>
  <c r="F1646" i="5"/>
  <c r="J1646" i="5"/>
  <c r="G1646" i="5"/>
  <c r="K1646" i="5" l="1"/>
  <c r="D1648" i="5"/>
  <c r="J1647" i="5"/>
  <c r="G1647" i="5"/>
  <c r="F1647" i="5"/>
  <c r="I1647" i="5"/>
  <c r="D4981" i="5"/>
  <c r="K4981" i="5" s="1"/>
  <c r="K1647" i="5" l="1"/>
  <c r="D1649" i="5"/>
  <c r="D1650" i="5" s="1"/>
  <c r="D1651" i="5" s="1"/>
  <c r="D1652" i="5" s="1"/>
  <c r="D4982" i="5"/>
  <c r="K4982" i="5" s="1"/>
  <c r="D1653" i="5" l="1"/>
  <c r="D4986" i="5"/>
  <c r="K4986" i="5" s="1"/>
  <c r="F1653" i="5" l="1"/>
  <c r="D1654" i="5"/>
  <c r="I1653" i="5"/>
  <c r="J1653" i="5"/>
  <c r="D4987" i="5"/>
  <c r="K4987" i="5" s="1"/>
  <c r="G1653" i="5"/>
  <c r="F1654" i="5" l="1"/>
  <c r="D1655" i="5"/>
  <c r="G1654" i="5"/>
  <c r="H1654" i="5"/>
  <c r="J1654" i="5"/>
  <c r="I1654" i="5"/>
  <c r="D4988" i="5"/>
  <c r="K4988" i="5" s="1"/>
  <c r="K1653" i="5"/>
  <c r="G1655" i="5" l="1"/>
  <c r="I1655" i="5"/>
  <c r="F1655" i="5"/>
  <c r="D1656" i="5"/>
  <c r="J1655" i="5"/>
  <c r="H1655" i="5"/>
  <c r="K1654" i="5"/>
  <c r="J1656" i="5" l="1"/>
  <c r="G1656" i="5"/>
  <c r="H1656" i="5"/>
  <c r="D1657" i="5"/>
  <c r="F1656" i="5"/>
  <c r="I1656" i="5"/>
  <c r="K1655" i="5"/>
  <c r="K1656" i="5" l="1"/>
  <c r="I1657" i="5"/>
  <c r="G1657" i="5"/>
  <c r="D1658" i="5"/>
  <c r="J1657" i="5"/>
  <c r="F1657" i="5"/>
  <c r="H1657" i="5"/>
  <c r="K1657" i="5" l="1"/>
  <c r="H1658" i="5"/>
  <c r="G1658" i="5"/>
  <c r="D1659" i="5"/>
  <c r="F1658" i="5"/>
  <c r="I1658" i="5"/>
  <c r="J1658" i="5"/>
  <c r="K1658" i="5" l="1"/>
  <c r="D1660" i="5"/>
  <c r="D4993" i="5"/>
  <c r="K4993" i="5" s="1"/>
  <c r="D1661" i="5" l="1"/>
  <c r="D4994" i="5"/>
  <c r="K4994" i="5" s="1"/>
  <c r="D1662" i="5" l="1"/>
  <c r="D4995" i="5"/>
  <c r="K4995" i="5" s="1"/>
  <c r="D4996" i="5" l="1"/>
  <c r="K4996" i="5" s="1"/>
  <c r="D1663" i="5"/>
  <c r="D1664" i="5" l="1"/>
  <c r="D4997" i="5"/>
  <c r="K4997" i="5" s="1"/>
  <c r="H1664" i="5" l="1"/>
  <c r="J1664" i="5"/>
  <c r="G1664" i="5"/>
  <c r="I1664" i="5"/>
  <c r="D4998" i="5"/>
  <c r="K4998" i="5" s="1"/>
  <c r="F1664" i="5"/>
  <c r="D1665" i="5"/>
  <c r="K1664" i="5" l="1"/>
  <c r="G1665" i="5"/>
  <c r="J1665" i="5"/>
  <c r="D1666" i="5"/>
  <c r="I1665" i="5"/>
  <c r="D4999" i="5"/>
  <c r="K4999" i="5" s="1"/>
  <c r="F1665" i="5"/>
  <c r="K1665" i="5" l="1"/>
  <c r="G1666" i="5"/>
  <c r="F1666" i="5"/>
  <c r="D1667" i="5"/>
  <c r="D1668" i="5" s="1"/>
  <c r="D1669" i="5" s="1"/>
  <c r="D1670" i="5" s="1"/>
  <c r="H1666" i="5"/>
  <c r="J1666" i="5"/>
  <c r="I1666" i="5"/>
  <c r="D5000" i="5"/>
  <c r="K5000" i="5" s="1"/>
  <c r="I1670" i="5" l="1"/>
  <c r="H1670" i="5"/>
  <c r="G1670" i="5"/>
  <c r="J1670" i="5"/>
  <c r="D1671" i="5"/>
  <c r="F1670" i="5"/>
  <c r="D5004" i="5"/>
  <c r="K5004" i="5" s="1"/>
  <c r="K1666" i="5"/>
  <c r="K1670" i="5" l="1"/>
  <c r="H1671" i="5"/>
  <c r="I1671" i="5"/>
  <c r="F1671" i="5"/>
  <c r="D1672" i="5"/>
  <c r="D5005" i="5"/>
  <c r="K5005" i="5" s="1"/>
  <c r="J1671" i="5"/>
  <c r="G1671" i="5"/>
  <c r="G1672" i="5" l="1"/>
  <c r="I1672" i="5"/>
  <c r="H1672" i="5"/>
  <c r="F1672" i="5"/>
  <c r="D1673" i="5"/>
  <c r="D1674" i="5" s="1"/>
  <c r="D1675" i="5" s="1"/>
  <c r="J1672" i="5"/>
  <c r="K1671" i="5"/>
  <c r="D5009" i="5" l="1"/>
  <c r="K5009" i="5" s="1"/>
  <c r="D1676" i="5"/>
  <c r="K1672" i="5"/>
  <c r="I1676" i="5" l="1"/>
  <c r="F1676" i="5"/>
  <c r="G1676" i="5"/>
  <c r="H1676" i="5"/>
  <c r="D1677" i="5"/>
  <c r="D5010" i="5"/>
  <c r="K5010" i="5" s="1"/>
  <c r="I1677" i="5" l="1"/>
  <c r="G1677" i="5"/>
  <c r="J1677" i="5"/>
  <c r="F1677" i="5"/>
  <c r="D5011" i="5"/>
  <c r="K5011" i="5" s="1"/>
  <c r="D1678" i="5"/>
  <c r="H1677" i="5"/>
  <c r="K1676" i="5"/>
  <c r="K1677" i="5" l="1"/>
  <c r="H1678" i="5"/>
  <c r="G1678" i="5"/>
  <c r="I1678" i="5"/>
  <c r="J1678" i="5"/>
  <c r="D1679" i="5"/>
  <c r="F1678" i="5"/>
  <c r="D5012" i="5"/>
  <c r="K5012" i="5" s="1"/>
  <c r="K1678" i="5" l="1"/>
  <c r="G1679" i="5"/>
  <c r="H1679" i="5"/>
  <c r="D1680" i="5"/>
  <c r="J1679" i="5"/>
  <c r="F1679" i="5"/>
  <c r="I1679" i="5"/>
  <c r="K1679" i="5" l="1"/>
  <c r="F1680" i="5"/>
  <c r="D1681" i="5"/>
  <c r="H1680" i="5"/>
  <c r="I1680" i="5"/>
  <c r="G1680" i="5"/>
  <c r="J1680" i="5"/>
  <c r="H1681" i="5" l="1"/>
  <c r="G1681" i="5"/>
  <c r="D1682" i="5"/>
  <c r="F1681" i="5"/>
  <c r="I1681" i="5"/>
  <c r="J1681" i="5"/>
  <c r="K1680" i="5"/>
  <c r="K1681" i="5" l="1"/>
  <c r="I1682" i="5"/>
  <c r="J1682" i="5"/>
  <c r="F1682" i="5"/>
  <c r="G1682" i="5"/>
  <c r="D1683" i="5"/>
  <c r="D5016" i="5"/>
  <c r="K5016" i="5" s="1"/>
  <c r="J1683" i="5" l="1"/>
  <c r="I1683" i="5"/>
  <c r="D1684" i="5"/>
  <c r="H1683" i="5"/>
  <c r="D5017" i="5"/>
  <c r="K5017" i="5" s="1"/>
  <c r="G1683" i="5"/>
  <c r="F1683" i="5"/>
  <c r="K1682" i="5"/>
  <c r="I1684" i="5" l="1"/>
  <c r="J1684" i="5"/>
  <c r="G1684" i="5"/>
  <c r="H1684" i="5"/>
  <c r="D1685" i="5"/>
  <c r="D5018" i="5"/>
  <c r="K5018" i="5" s="1"/>
  <c r="F1684" i="5"/>
  <c r="K1683" i="5"/>
  <c r="K1684" i="5" l="1"/>
  <c r="I1685" i="5"/>
  <c r="F1685" i="5"/>
  <c r="J1685" i="5"/>
  <c r="G1685" i="5"/>
  <c r="D1686" i="5"/>
  <c r="D1687" i="5" s="1"/>
  <c r="D1688" i="5" s="1"/>
  <c r="D1689" i="5" s="1"/>
  <c r="K1685" i="5" l="1"/>
  <c r="H1689" i="5"/>
  <c r="F1689" i="5"/>
  <c r="D1690" i="5"/>
  <c r="I1689" i="5"/>
  <c r="J1689" i="5"/>
  <c r="G1689" i="5"/>
  <c r="K1689" i="5" l="1"/>
  <c r="J1690" i="5"/>
  <c r="H1690" i="5"/>
  <c r="G1690" i="5"/>
  <c r="I1690" i="5"/>
  <c r="F1690" i="5"/>
  <c r="D1691" i="5"/>
  <c r="K1690" i="5" l="1"/>
  <c r="I1691" i="5"/>
  <c r="H1691" i="5"/>
  <c r="J1691" i="5"/>
  <c r="F1691" i="5"/>
  <c r="D1692" i="5"/>
  <c r="G1691" i="5"/>
  <c r="K1691" i="5" l="1"/>
  <c r="H1692" i="5"/>
  <c r="I1692" i="5"/>
  <c r="G1692" i="5"/>
  <c r="J1692" i="5"/>
  <c r="D1693" i="5"/>
  <c r="D1694" i="5" s="1"/>
  <c r="D1695" i="5" s="1"/>
  <c r="D1696" i="5" s="1"/>
  <c r="D1697" i="5" s="1"/>
  <c r="D1698" i="5" s="1"/>
  <c r="D1699" i="5" s="1"/>
  <c r="D1700" i="5" s="1"/>
  <c r="F1692" i="5"/>
  <c r="K1692" i="5" l="1"/>
  <c r="F1700" i="5"/>
  <c r="J1700" i="5"/>
  <c r="D1701" i="5"/>
  <c r="I1700" i="5"/>
  <c r="G1700" i="5"/>
  <c r="L1700" i="5" l="1"/>
  <c r="M1700" i="5" s="1"/>
  <c r="K1700" i="5"/>
  <c r="F1701" i="5"/>
  <c r="I1701" i="5"/>
  <c r="G1701" i="5"/>
  <c r="J1701" i="5"/>
  <c r="D1702" i="5"/>
  <c r="D1703" i="5" s="1"/>
  <c r="D1704" i="5" s="1"/>
  <c r="D1705" i="5" s="1"/>
  <c r="K1701" i="5" l="1"/>
  <c r="I1705" i="5"/>
  <c r="H1705" i="5"/>
  <c r="G1705" i="5"/>
  <c r="F1705" i="5"/>
  <c r="J1705" i="5"/>
  <c r="D1706" i="5"/>
  <c r="K1705" i="5" l="1"/>
  <c r="L1705" i="5" s="1"/>
  <c r="H1706" i="5"/>
  <c r="I1706" i="5"/>
  <c r="J1706" i="5"/>
  <c r="F1706" i="5"/>
  <c r="D1707" i="5"/>
  <c r="G1706" i="5"/>
  <c r="M1705" i="5" l="1"/>
  <c r="N1705" i="5" s="1"/>
  <c r="K1706" i="5"/>
  <c r="G1707" i="5"/>
  <c r="I1707" i="5"/>
  <c r="H1707" i="5"/>
  <c r="F1707" i="5"/>
  <c r="J1707" i="5"/>
  <c r="D1708" i="5"/>
  <c r="L1707" i="5" l="1"/>
  <c r="M1707" i="5" s="1"/>
  <c r="K1707" i="5"/>
  <c r="F1708" i="5"/>
  <c r="J1708" i="5"/>
  <c r="D1709" i="5"/>
  <c r="G1708" i="5"/>
  <c r="I1708" i="5"/>
  <c r="N1707" i="5" l="1"/>
  <c r="O1707" i="5" s="1"/>
  <c r="F1709" i="5"/>
  <c r="D1710" i="5"/>
  <c r="J1709" i="5"/>
  <c r="G1709" i="5"/>
  <c r="I1709" i="5"/>
  <c r="H1709" i="5"/>
  <c r="K1708" i="5"/>
  <c r="D1711" i="5" l="1"/>
  <c r="D1712" i="5" s="1"/>
  <c r="D1713" i="5" s="1"/>
  <c r="D1714" i="5" s="1"/>
  <c r="I1710" i="5"/>
  <c r="F1710" i="5"/>
  <c r="J1710" i="5"/>
  <c r="G1710" i="5"/>
  <c r="K1709" i="5"/>
  <c r="L1709" i="5" s="1"/>
  <c r="K1710" i="5" l="1"/>
  <c r="I1714" i="5"/>
  <c r="J1714" i="5"/>
  <c r="G1714" i="5"/>
  <c r="D1715" i="5"/>
  <c r="F1714" i="5"/>
  <c r="K1714" i="5" l="1"/>
  <c r="H1715" i="5"/>
  <c r="J1715" i="5"/>
  <c r="G1715" i="5"/>
  <c r="I1715" i="5"/>
  <c r="D1716" i="5"/>
  <c r="D1717" i="5" s="1"/>
  <c r="D1718" i="5" s="1"/>
  <c r="D1719" i="5" s="1"/>
  <c r="F1715" i="5"/>
  <c r="K1715" i="5" l="1"/>
  <c r="D1720" i="5"/>
  <c r="D1721" i="5" s="1"/>
  <c r="D1722" i="5" s="1"/>
  <c r="D1723" i="5" s="1"/>
  <c r="D1724" i="5" s="1"/>
  <c r="D5053" i="5"/>
  <c r="K5053" i="5" s="1"/>
  <c r="I1724" i="5" l="1"/>
  <c r="J1724" i="5"/>
  <c r="G1724" i="5"/>
  <c r="F1724" i="5"/>
  <c r="D1725" i="5"/>
  <c r="D1726" i="5" s="1"/>
  <c r="D1727" i="5" s="1"/>
  <c r="D1728" i="5" s="1"/>
  <c r="H1724" i="5"/>
  <c r="K1724" i="5" l="1"/>
  <c r="G1728" i="5"/>
  <c r="F1728" i="5"/>
  <c r="I1728" i="5"/>
  <c r="J1728" i="5"/>
  <c r="H1728" i="5"/>
  <c r="D1729" i="5"/>
  <c r="K1728" i="5" l="1"/>
  <c r="F1729" i="5"/>
  <c r="D1730" i="5"/>
  <c r="G1729" i="5"/>
  <c r="J1729" i="5"/>
  <c r="I1729" i="5"/>
  <c r="H1729" i="5"/>
  <c r="G1730" i="5" l="1"/>
  <c r="F1730" i="5"/>
  <c r="D1731" i="5"/>
  <c r="I1730" i="5"/>
  <c r="J1730" i="5"/>
  <c r="H1730" i="5"/>
  <c r="K1729" i="5"/>
  <c r="J1731" i="5" l="1"/>
  <c r="G1731" i="5"/>
  <c r="H1731" i="5"/>
  <c r="F1731" i="5"/>
  <c r="I1731" i="5"/>
  <c r="D1732" i="5"/>
  <c r="D1733" i="5" s="1"/>
  <c r="D1734" i="5" s="1"/>
  <c r="D1735" i="5" s="1"/>
  <c r="K1730" i="5"/>
  <c r="K1731" i="5" l="1"/>
  <c r="F1735" i="5"/>
  <c r="D1736" i="5"/>
  <c r="G1735" i="5"/>
  <c r="I1735" i="5"/>
  <c r="J1735" i="5"/>
  <c r="H1735" i="5"/>
  <c r="D1737" i="5" l="1"/>
  <c r="D1738" i="5" s="1"/>
  <c r="D1739" i="5" s="1"/>
  <c r="D1740" i="5" s="1"/>
  <c r="H1736" i="5"/>
  <c r="F1736" i="5"/>
  <c r="J1736" i="5"/>
  <c r="I1736" i="5"/>
  <c r="G1736" i="5"/>
  <c r="K1735" i="5"/>
  <c r="K1736" i="5" l="1"/>
  <c r="G1740" i="5"/>
  <c r="I1740" i="5"/>
  <c r="F1740" i="5"/>
  <c r="D1741" i="5"/>
  <c r="H1740" i="5"/>
  <c r="J1740" i="5"/>
  <c r="K1740" i="5" l="1"/>
  <c r="F1741" i="5"/>
  <c r="D1742" i="5"/>
  <c r="I1741" i="5"/>
  <c r="H1741" i="5"/>
  <c r="G1741" i="5"/>
  <c r="J1741" i="5"/>
  <c r="I1742" i="5" l="1"/>
  <c r="J1742" i="5"/>
  <c r="G1742" i="5"/>
  <c r="H1742" i="5"/>
  <c r="D1743" i="5"/>
  <c r="D1744" i="5" s="1"/>
  <c r="D1745" i="5" s="1"/>
  <c r="D1746" i="5" s="1"/>
  <c r="F1742" i="5"/>
  <c r="K1741" i="5"/>
  <c r="K1742" i="5" l="1"/>
  <c r="G1746" i="5"/>
  <c r="F1746" i="5"/>
  <c r="I1746" i="5"/>
  <c r="D1747" i="5"/>
  <c r="D1748" i="5" s="1"/>
  <c r="D1749" i="5" s="1"/>
  <c r="D1750" i="5" s="1"/>
  <c r="D1751" i="5" s="1"/>
  <c r="D1752" i="5" s="1"/>
  <c r="H1746" i="5"/>
  <c r="J1746" i="5"/>
  <c r="G1752" i="5" l="1"/>
  <c r="I1752" i="5"/>
  <c r="F1752" i="5"/>
  <c r="J1752" i="5"/>
  <c r="D1753" i="5"/>
  <c r="D1754" i="5" s="1"/>
  <c r="D1755" i="5" s="1"/>
  <c r="D1756" i="5" s="1"/>
  <c r="H1752" i="5"/>
  <c r="K1746" i="5"/>
  <c r="I1756" i="5" l="1"/>
  <c r="F1756" i="5"/>
  <c r="D1757" i="5"/>
  <c r="J1756" i="5"/>
  <c r="G1756" i="5"/>
  <c r="H1756" i="5"/>
  <c r="K1752" i="5"/>
  <c r="H1757" i="5" l="1"/>
  <c r="F1757" i="5"/>
  <c r="D1758" i="5"/>
  <c r="I1757" i="5"/>
  <c r="G1757" i="5"/>
  <c r="J1757" i="5"/>
  <c r="K1756" i="5"/>
  <c r="G1758" i="5" l="1"/>
  <c r="F1758" i="5"/>
  <c r="H1758" i="5"/>
  <c r="D1759" i="5"/>
  <c r="J1758" i="5"/>
  <c r="I1758" i="5"/>
  <c r="K1757" i="5"/>
  <c r="F1759" i="5" l="1"/>
  <c r="D1760" i="5"/>
  <c r="D1761" i="5" s="1"/>
  <c r="D1762" i="5" s="1"/>
  <c r="D1763" i="5" s="1"/>
  <c r="G1759" i="5"/>
  <c r="I1759" i="5"/>
  <c r="J1759" i="5"/>
  <c r="H1759" i="5"/>
  <c r="K1758" i="5"/>
  <c r="H1763" i="5" l="1"/>
  <c r="G1763" i="5"/>
  <c r="I1763" i="5"/>
  <c r="D5097" i="5"/>
  <c r="K5097" i="5" s="1"/>
  <c r="J1763" i="5"/>
  <c r="F1763" i="5"/>
  <c r="D1764" i="5"/>
  <c r="K1759" i="5"/>
  <c r="K1763" i="5" l="1"/>
  <c r="G1764" i="5"/>
  <c r="I1764" i="5"/>
  <c r="F1764" i="5"/>
  <c r="H1764" i="5"/>
  <c r="J1764" i="5"/>
  <c r="D5098" i="5"/>
  <c r="K5098" i="5" s="1"/>
  <c r="D1765" i="5"/>
  <c r="K1764" i="5" l="1"/>
  <c r="F1765" i="5"/>
  <c r="D1766" i="5"/>
  <c r="J1765" i="5"/>
  <c r="H1765" i="5"/>
  <c r="I1765" i="5"/>
  <c r="D5099" i="5"/>
  <c r="K5099" i="5" s="1"/>
  <c r="G1765" i="5"/>
  <c r="D5100" i="5" l="1"/>
  <c r="K5100" i="5" s="1"/>
  <c r="D1767" i="5"/>
  <c r="D1768" i="5" s="1"/>
  <c r="D1769" i="5" s="1"/>
  <c r="K1765" i="5"/>
  <c r="I1769" i="5" l="1"/>
  <c r="J1769" i="5"/>
  <c r="F1769" i="5"/>
  <c r="G1769" i="5"/>
  <c r="D1770" i="5"/>
  <c r="I1770" i="5" l="1"/>
  <c r="J1770" i="5"/>
  <c r="D1771" i="5"/>
  <c r="G1770" i="5"/>
  <c r="F1770" i="5"/>
  <c r="D5104" i="5"/>
  <c r="K5104" i="5" s="1"/>
  <c r="K1769" i="5"/>
  <c r="K1770" i="5" l="1"/>
  <c r="D1772" i="5"/>
  <c r="D5105" i="5"/>
  <c r="K5105" i="5" s="1"/>
  <c r="D5106" i="5" l="1"/>
  <c r="K5106" i="5" s="1"/>
  <c r="D1773" i="5"/>
  <c r="D1774" i="5" l="1"/>
  <c r="D5107" i="5"/>
  <c r="K5107" i="5" s="1"/>
  <c r="H1774" i="5" l="1"/>
  <c r="D1775" i="5"/>
  <c r="I1774" i="5"/>
  <c r="G1774" i="5"/>
  <c r="F1774" i="5"/>
  <c r="J1774" i="5"/>
  <c r="K1774" i="5" l="1"/>
  <c r="J1775" i="5"/>
  <c r="H1775" i="5"/>
  <c r="G1775" i="5"/>
  <c r="I1775" i="5"/>
  <c r="D1776" i="5"/>
  <c r="F1775" i="5"/>
  <c r="K1775" i="5" l="1"/>
  <c r="J1776" i="5"/>
  <c r="F1776" i="5"/>
  <c r="D1777" i="5"/>
  <c r="I1776" i="5"/>
  <c r="K1776" i="5" l="1"/>
  <c r="D1778" i="5"/>
  <c r="D5111" i="5"/>
  <c r="K5111" i="5" s="1"/>
  <c r="D1779" i="5" l="1"/>
  <c r="D5112" i="5"/>
  <c r="K5112" i="5" s="1"/>
  <c r="L5112" i="5" s="1"/>
  <c r="D1780" i="5" l="1"/>
  <c r="D5113" i="5"/>
  <c r="K5113" i="5" s="1"/>
  <c r="D1781" i="5" l="1"/>
  <c r="D1782" i="5" s="1"/>
  <c r="D5114" i="5"/>
  <c r="K5114" i="5" s="1"/>
  <c r="F1782" i="5" l="1"/>
  <c r="J1782" i="5"/>
  <c r="H1782" i="5"/>
  <c r="I1782" i="5"/>
  <c r="G1782" i="5"/>
  <c r="D1783" i="5"/>
  <c r="J1783" i="5" l="1"/>
  <c r="F1783" i="5"/>
  <c r="G1783" i="5"/>
  <c r="D1784" i="5"/>
  <c r="I1783" i="5"/>
  <c r="H1783" i="5"/>
  <c r="K1782" i="5"/>
  <c r="I1784" i="5" l="1"/>
  <c r="F1784" i="5"/>
  <c r="H1784" i="5"/>
  <c r="J1784" i="5"/>
  <c r="D1785" i="5"/>
  <c r="D1786" i="5" s="1"/>
  <c r="G1784" i="5"/>
  <c r="K1783" i="5"/>
  <c r="K1784" i="5" l="1"/>
  <c r="D1787" i="5"/>
  <c r="D5120" i="5"/>
  <c r="K5120" i="5" s="1"/>
  <c r="D1788" i="5" l="1"/>
  <c r="D5121" i="5"/>
  <c r="K5121" i="5" s="1"/>
  <c r="D1789" i="5" l="1"/>
  <c r="D5122" i="5"/>
  <c r="K5122" i="5" s="1"/>
  <c r="D1790" i="5" l="1"/>
  <c r="D5123" i="5"/>
  <c r="K5123" i="5" s="1"/>
  <c r="I1790" i="5" l="1"/>
  <c r="H1790" i="5"/>
  <c r="D1791" i="5"/>
  <c r="F1790" i="5"/>
  <c r="G1790" i="5"/>
  <c r="J1790" i="5"/>
  <c r="K1790" i="5" l="1"/>
  <c r="H1791" i="5"/>
  <c r="I1791" i="5"/>
  <c r="F1791" i="5"/>
  <c r="D1792" i="5"/>
  <c r="J1791" i="5"/>
  <c r="G1791" i="5"/>
  <c r="K1791" i="5" l="1"/>
  <c r="G1792" i="5"/>
  <c r="J1792" i="5"/>
  <c r="I1792" i="5"/>
  <c r="F1792" i="5"/>
  <c r="D1793" i="5"/>
  <c r="K1792" i="5" l="1"/>
  <c r="D1794" i="5"/>
  <c r="D5127" i="5"/>
  <c r="K5127" i="5" s="1"/>
  <c r="D1795" i="5" l="1"/>
  <c r="D5128" i="5"/>
  <c r="K5128" i="5" s="1"/>
  <c r="D1796" i="5" l="1"/>
  <c r="D5129" i="5"/>
  <c r="K5129" i="5" s="1"/>
  <c r="J1796" i="5" l="1"/>
  <c r="G1796" i="5"/>
  <c r="H1796" i="5"/>
  <c r="F1796" i="5"/>
  <c r="I1796" i="5"/>
  <c r="D1797" i="5"/>
  <c r="D5130" i="5"/>
  <c r="K5130" i="5" s="1"/>
  <c r="J1797" i="5" l="1"/>
  <c r="G1797" i="5"/>
  <c r="F1797" i="5"/>
  <c r="I1797" i="5"/>
  <c r="D1798" i="5"/>
  <c r="K1796" i="5"/>
  <c r="K1797" i="5" l="1"/>
  <c r="J1798" i="5"/>
  <c r="I1798" i="5"/>
  <c r="F1798" i="5"/>
  <c r="G1798" i="5"/>
  <c r="D1799" i="5"/>
  <c r="J1799" i="5" l="1"/>
  <c r="F1799" i="5"/>
  <c r="I1799" i="5"/>
  <c r="G1799" i="5"/>
  <c r="D1800" i="5"/>
  <c r="K1798" i="5"/>
  <c r="K1799" i="5" l="1"/>
  <c r="D1801" i="5"/>
  <c r="D5134" i="5"/>
  <c r="K5134" i="5" s="1"/>
  <c r="D1802" i="5" l="1"/>
  <c r="D5135" i="5"/>
  <c r="K5135" i="5" s="1"/>
  <c r="D1803" i="5" l="1"/>
  <c r="D5136" i="5"/>
  <c r="K5136" i="5" s="1"/>
  <c r="F1803" i="5" l="1"/>
  <c r="I1803" i="5"/>
  <c r="D1804" i="5"/>
  <c r="D1805" i="5" s="1"/>
  <c r="D1806" i="5" s="1"/>
  <c r="D1807" i="5" s="1"/>
  <c r="J1803" i="5"/>
  <c r="D5137" i="5"/>
  <c r="K5137" i="5" s="1"/>
  <c r="G1803" i="5"/>
  <c r="J1807" i="5" l="1"/>
  <c r="F1807" i="5"/>
  <c r="D1808" i="5"/>
  <c r="I1807" i="5"/>
  <c r="D5141" i="5"/>
  <c r="K5141" i="5" s="1"/>
  <c r="G1807" i="5"/>
  <c r="K1803" i="5"/>
  <c r="J1808" i="5" l="1"/>
  <c r="G1808" i="5"/>
  <c r="I1808" i="5"/>
  <c r="D1809" i="5"/>
  <c r="F1808" i="5"/>
  <c r="D5142" i="5"/>
  <c r="K5142" i="5" s="1"/>
  <c r="K1807" i="5"/>
  <c r="K1808" i="5" l="1"/>
  <c r="J1809" i="5"/>
  <c r="I1809" i="5"/>
  <c r="D1810" i="5"/>
  <c r="G1809" i="5"/>
  <c r="F1809" i="5"/>
  <c r="K1809" i="5" s="1"/>
  <c r="D5143" i="5"/>
  <c r="K5143" i="5" s="1"/>
  <c r="D5144" i="5" l="1"/>
  <c r="K5144" i="5" s="1"/>
  <c r="D1811" i="5"/>
  <c r="D1812" i="5" s="1"/>
  <c r="D1813" i="5" s="1"/>
  <c r="F1813" i="5" l="1"/>
  <c r="D1814" i="5"/>
  <c r="G1813" i="5"/>
  <c r="J1813" i="5"/>
  <c r="H1813" i="5"/>
  <c r="I1813" i="5"/>
  <c r="G1814" i="5" l="1"/>
  <c r="D1815" i="5"/>
  <c r="I1814" i="5"/>
  <c r="F1814" i="5"/>
  <c r="J1814" i="5"/>
  <c r="H1814" i="5"/>
  <c r="K1813" i="5"/>
  <c r="K1814" i="5" l="1"/>
  <c r="G1815" i="5"/>
  <c r="D1816" i="5"/>
  <c r="J1815" i="5"/>
  <c r="F1815" i="5"/>
  <c r="I1815" i="5"/>
  <c r="K1815" i="5" l="1"/>
  <c r="I1816" i="5"/>
  <c r="G1816" i="5"/>
  <c r="F1816" i="5"/>
  <c r="J1816" i="5"/>
  <c r="D1817" i="5"/>
  <c r="D1818" i="5" s="1"/>
  <c r="K1816" i="5" l="1"/>
  <c r="D1819" i="5"/>
  <c r="D1820" i="5" s="1"/>
  <c r="D5152" i="5"/>
  <c r="K5152" i="5" s="1"/>
  <c r="G1820" i="5" l="1"/>
  <c r="F1820" i="5"/>
  <c r="H1820" i="5"/>
  <c r="D1821" i="5"/>
  <c r="J1820" i="5"/>
  <c r="I1820" i="5"/>
  <c r="K1820" i="5" l="1"/>
  <c r="F1821" i="5"/>
  <c r="D1822" i="5"/>
  <c r="G1821" i="5"/>
  <c r="I1821" i="5"/>
  <c r="H1821" i="5"/>
  <c r="J1821" i="5"/>
  <c r="G1822" i="5" l="1"/>
  <c r="J1822" i="5"/>
  <c r="H1822" i="5"/>
  <c r="I1822" i="5"/>
  <c r="F1822" i="5"/>
  <c r="D1823" i="5"/>
  <c r="D5156" i="5"/>
  <c r="K5156" i="5" s="1"/>
  <c r="K1821" i="5"/>
  <c r="K1822" i="5" l="1"/>
  <c r="J1823" i="5"/>
  <c r="G1823" i="5"/>
  <c r="D1824" i="5"/>
  <c r="I1823" i="5"/>
  <c r="F1823" i="5"/>
  <c r="H1823" i="5"/>
  <c r="K1823" i="5" l="1"/>
  <c r="I1824" i="5"/>
  <c r="G1824" i="5"/>
  <c r="H1824" i="5"/>
  <c r="F1824" i="5"/>
  <c r="J1824" i="5"/>
  <c r="D1825" i="5"/>
  <c r="K1824" i="5" l="1"/>
  <c r="H1825" i="5"/>
  <c r="G1825" i="5"/>
  <c r="F1825" i="5"/>
  <c r="D1826" i="5"/>
  <c r="I1825" i="5"/>
  <c r="J1825" i="5"/>
  <c r="K1825" i="5" l="1"/>
  <c r="G1826" i="5"/>
  <c r="H1826" i="5"/>
  <c r="I1826" i="5"/>
  <c r="F1826" i="5"/>
  <c r="K1826" i="5" s="1"/>
  <c r="D1827" i="5"/>
  <c r="G1827" i="5" l="1"/>
  <c r="I1827" i="5"/>
  <c r="H1827" i="5"/>
  <c r="J1827" i="5"/>
  <c r="D1828" i="5"/>
  <c r="F1827" i="5"/>
  <c r="K1827" i="5" l="1"/>
  <c r="F1828" i="5"/>
  <c r="J1828" i="5"/>
  <c r="G1828" i="5"/>
  <c r="D5162" i="5"/>
  <c r="K5162" i="5" s="1"/>
  <c r="D1829" i="5"/>
  <c r="D1830" i="5" s="1"/>
  <c r="D1831" i="5" s="1"/>
  <c r="D1832" i="5" s="1"/>
  <c r="D1833" i="5" s="1"/>
  <c r="D1834" i="5" s="1"/>
  <c r="I1828" i="5"/>
  <c r="G1834" i="5" l="1"/>
  <c r="I1834" i="5"/>
  <c r="J1834" i="5"/>
  <c r="F1834" i="5"/>
  <c r="D1835" i="5"/>
  <c r="D5168" i="5"/>
  <c r="K5168" i="5" s="1"/>
  <c r="K1828" i="5"/>
  <c r="K1834" i="5" l="1"/>
  <c r="G1835" i="5"/>
  <c r="F1835" i="5"/>
  <c r="J1835" i="5"/>
  <c r="I1835" i="5"/>
  <c r="D1836" i="5"/>
  <c r="D5169" i="5"/>
  <c r="K5169" i="5" s="1"/>
  <c r="G1836" i="5" l="1"/>
  <c r="I1836" i="5"/>
  <c r="F1836" i="5"/>
  <c r="D1837" i="5"/>
  <c r="J1836" i="5"/>
  <c r="K1835" i="5"/>
  <c r="G1837" i="5" l="1"/>
  <c r="J1837" i="5"/>
  <c r="F1837" i="5"/>
  <c r="I1837" i="5"/>
  <c r="D1838" i="5"/>
  <c r="K1836" i="5"/>
  <c r="K1837" i="5" l="1"/>
  <c r="G1838" i="5"/>
  <c r="J1838" i="5"/>
  <c r="D1839" i="5"/>
  <c r="D1840" i="5" s="1"/>
  <c r="D1841" i="5" s="1"/>
  <c r="F1838" i="5"/>
  <c r="I1838" i="5"/>
  <c r="K1838" i="5" l="1"/>
  <c r="D5175" i="5"/>
  <c r="K5175" i="5" s="1"/>
  <c r="D1842" i="5"/>
  <c r="J1842" i="5" l="1"/>
  <c r="H1842" i="5"/>
  <c r="D1843" i="5"/>
  <c r="I1842" i="5"/>
  <c r="F1842" i="5"/>
  <c r="G1842" i="5"/>
  <c r="K1842" i="5" l="1"/>
  <c r="I1843" i="5"/>
  <c r="H1843" i="5"/>
  <c r="G1843" i="5"/>
  <c r="F1843" i="5"/>
  <c r="J1843" i="5"/>
  <c r="D1844" i="5"/>
  <c r="K1843" i="5" l="1"/>
  <c r="H1844" i="5"/>
  <c r="I1844" i="5"/>
  <c r="F1844" i="5"/>
  <c r="D1845" i="5"/>
  <c r="G1844" i="5"/>
  <c r="J1844" i="5"/>
  <c r="K1844" i="5" l="1"/>
  <c r="G1845" i="5"/>
  <c r="J1845" i="5"/>
  <c r="I1845" i="5"/>
  <c r="F1845" i="5"/>
  <c r="D1846" i="5"/>
  <c r="D5179" i="5"/>
  <c r="K5179" i="5" s="1"/>
  <c r="K1845" i="5" l="1"/>
  <c r="G1846" i="5"/>
  <c r="J1846" i="5"/>
  <c r="H1846" i="5"/>
  <c r="I1846" i="5"/>
  <c r="D1847" i="5"/>
  <c r="F1846" i="5"/>
  <c r="K1846" i="5" l="1"/>
  <c r="F1847" i="5"/>
  <c r="D1848" i="5"/>
  <c r="D1849" i="5" s="1"/>
  <c r="J1847" i="5"/>
  <c r="I1847" i="5"/>
  <c r="G1847" i="5"/>
  <c r="H1847" i="5"/>
  <c r="D1850" i="5" l="1"/>
  <c r="D1851" i="5" s="1"/>
  <c r="D5183" i="5"/>
  <c r="K5183" i="5" s="1"/>
  <c r="K1847" i="5"/>
  <c r="H1851" i="5" l="1"/>
  <c r="G1851" i="5"/>
  <c r="I1851" i="5"/>
  <c r="J1851" i="5"/>
  <c r="F1851" i="5"/>
  <c r="D1852" i="5"/>
  <c r="D1853" i="5" s="1"/>
  <c r="D1854" i="5" s="1"/>
  <c r="D1855" i="5" s="1"/>
  <c r="K1851" i="5" l="1"/>
  <c r="J1855" i="5"/>
  <c r="I1855" i="5"/>
  <c r="G1855" i="5"/>
  <c r="D1856" i="5"/>
  <c r="D5189" i="5"/>
  <c r="K5189" i="5" s="1"/>
  <c r="F1855" i="5"/>
  <c r="H1855" i="5"/>
  <c r="K1855" i="5" l="1"/>
  <c r="I1856" i="5"/>
  <c r="J1856" i="5"/>
  <c r="G1856" i="5"/>
  <c r="F1856" i="5"/>
  <c r="H1856" i="5"/>
  <c r="D1857" i="5"/>
  <c r="K1856" i="5" l="1"/>
  <c r="H1857" i="5"/>
  <c r="J1857" i="5"/>
  <c r="G1857" i="5"/>
  <c r="I1857" i="5"/>
  <c r="D1858" i="5"/>
  <c r="F1857" i="5"/>
  <c r="K1857" i="5" l="1"/>
  <c r="G1858" i="5"/>
  <c r="J1858" i="5"/>
  <c r="H1858" i="5"/>
  <c r="D1859" i="5"/>
  <c r="F1858" i="5"/>
  <c r="I1858" i="5"/>
  <c r="K1858" i="5" l="1"/>
  <c r="F1859" i="5"/>
  <c r="D1860" i="5"/>
  <c r="J1859" i="5"/>
  <c r="H1859" i="5"/>
  <c r="G1859" i="5"/>
  <c r="I1859" i="5"/>
  <c r="J1860" i="5" l="1"/>
  <c r="H1860" i="5"/>
  <c r="I1860" i="5"/>
  <c r="F1860" i="5"/>
  <c r="D1861" i="5"/>
  <c r="G1860" i="5"/>
  <c r="K1859" i="5"/>
  <c r="D1862" i="5" l="1"/>
  <c r="D1863" i="5" s="1"/>
  <c r="D1864" i="5" s="1"/>
  <c r="D5195" i="5"/>
  <c r="K5195" i="5" s="1"/>
  <c r="K1860" i="5"/>
  <c r="G1864" i="5" l="1"/>
  <c r="H1864" i="5"/>
  <c r="D1865" i="5"/>
  <c r="J1864" i="5"/>
  <c r="F1864" i="5"/>
  <c r="I1864" i="5"/>
  <c r="K1864" i="5" l="1"/>
  <c r="F1865" i="5"/>
  <c r="D1866" i="5"/>
  <c r="H1865" i="5"/>
  <c r="G1865" i="5"/>
  <c r="I1865" i="5"/>
  <c r="J1865" i="5"/>
  <c r="D1867" i="5" l="1"/>
  <c r="D1868" i="5" s="1"/>
  <c r="D1869" i="5" s="1"/>
  <c r="D1870" i="5" s="1"/>
  <c r="D5200" i="5"/>
  <c r="K5200" i="5" s="1"/>
  <c r="K1865" i="5"/>
  <c r="D5204" i="5" l="1"/>
  <c r="K5204" i="5" s="1"/>
  <c r="D1871" i="5"/>
  <c r="F1871" i="5" l="1"/>
  <c r="I1871" i="5"/>
  <c r="G1871" i="5"/>
  <c r="J1871" i="5"/>
  <c r="D1872" i="5"/>
  <c r="K1871" i="5" l="1"/>
  <c r="F1872" i="5"/>
  <c r="D1873" i="5"/>
  <c r="J1872" i="5"/>
  <c r="G1872" i="5"/>
  <c r="I1872" i="5"/>
  <c r="F1873" i="5" l="1"/>
  <c r="D1874" i="5"/>
  <c r="I1873" i="5"/>
  <c r="G1873" i="5"/>
  <c r="J1873" i="5"/>
  <c r="K1872" i="5"/>
  <c r="F1874" i="5" l="1"/>
  <c r="G1874" i="5"/>
  <c r="D1875" i="5"/>
  <c r="D1876" i="5" s="1"/>
  <c r="D1877" i="5" s="1"/>
  <c r="D1878" i="5" s="1"/>
  <c r="J1874" i="5"/>
  <c r="I1874" i="5"/>
  <c r="K1873" i="5"/>
  <c r="J1878" i="5" l="1"/>
  <c r="G1878" i="5"/>
  <c r="F1878" i="5"/>
  <c r="I1878" i="5"/>
  <c r="D1879" i="5"/>
  <c r="K1874" i="5"/>
  <c r="K1878" i="5" l="1"/>
  <c r="I1879" i="5"/>
  <c r="F1879" i="5"/>
  <c r="D1880" i="5"/>
  <c r="G1879" i="5"/>
  <c r="H1879" i="5"/>
  <c r="J1879" i="5"/>
  <c r="K1879" i="5" l="1"/>
  <c r="H1880" i="5"/>
  <c r="F1880" i="5"/>
  <c r="D1881" i="5"/>
  <c r="G1880" i="5"/>
  <c r="I1880" i="5"/>
  <c r="J1880" i="5"/>
  <c r="K1880" i="5" l="1"/>
  <c r="G1881" i="5"/>
  <c r="F1881" i="5"/>
  <c r="D1882" i="5"/>
  <c r="D1883" i="5" s="1"/>
  <c r="D1884" i="5" s="1"/>
  <c r="D1885" i="5" s="1"/>
  <c r="J1881" i="5"/>
  <c r="I1881" i="5"/>
  <c r="K1881" i="5" l="1"/>
  <c r="J1885" i="5"/>
  <c r="D1886" i="5"/>
  <c r="I1885" i="5"/>
  <c r="H1885" i="5"/>
  <c r="F1885" i="5"/>
  <c r="G1885" i="5"/>
  <c r="K1885" i="5" l="1"/>
  <c r="J1886" i="5"/>
  <c r="F1886" i="5"/>
  <c r="I1886" i="5"/>
  <c r="G1886" i="5"/>
  <c r="D1887" i="5"/>
  <c r="K1886" i="5" l="1"/>
  <c r="D1888" i="5"/>
  <c r="D5221" i="5"/>
  <c r="E5221" i="5" l="1"/>
  <c r="K5221" i="5"/>
  <c r="D5222" i="5"/>
  <c r="D1889" i="5"/>
  <c r="D1890" i="5" l="1"/>
  <c r="D5223" i="5"/>
  <c r="E5222" i="5"/>
  <c r="K5222" i="5"/>
  <c r="E5223" i="5" l="1"/>
  <c r="K5223" i="5"/>
  <c r="F1890" i="5"/>
  <c r="I1890" i="5"/>
  <c r="G1890" i="5"/>
  <c r="D5224" i="5"/>
  <c r="J1890" i="5"/>
  <c r="D1891" i="5"/>
  <c r="E5224" i="5" l="1"/>
  <c r="K5224" i="5"/>
  <c r="K1890" i="5"/>
  <c r="F1891" i="5"/>
  <c r="D1892" i="5"/>
  <c r="I1891" i="5"/>
  <c r="J1891" i="5"/>
  <c r="G1891" i="5"/>
  <c r="H1891" i="5"/>
  <c r="D5225" i="5"/>
  <c r="D1893" i="5" l="1"/>
  <c r="I1892" i="5"/>
  <c r="G1892" i="5"/>
  <c r="D5226" i="5"/>
  <c r="H1892" i="5"/>
  <c r="F1892" i="5"/>
  <c r="J1892" i="5"/>
  <c r="K1891" i="5"/>
  <c r="E5225" i="5"/>
  <c r="K5225" i="5"/>
  <c r="K1892" i="5" l="1"/>
  <c r="E5226" i="5"/>
  <c r="K5226" i="5"/>
  <c r="J1893" i="5"/>
  <c r="G1893" i="5"/>
  <c r="F1893" i="5"/>
  <c r="I1893" i="5"/>
  <c r="D1894" i="5"/>
  <c r="D5227" i="5"/>
  <c r="K1893" i="5" l="1"/>
  <c r="E5227" i="5"/>
  <c r="K5227" i="5"/>
  <c r="F1894" i="5"/>
  <c r="D1895" i="5"/>
  <c r="G1894" i="5"/>
  <c r="D5228" i="5"/>
  <c r="I1894" i="5"/>
  <c r="J1894" i="5"/>
  <c r="E5228" i="5" l="1"/>
  <c r="K5228" i="5"/>
  <c r="D1896" i="5"/>
  <c r="D5229" i="5"/>
  <c r="K1894" i="5"/>
  <c r="D1897" i="5" l="1"/>
  <c r="D5230" i="5"/>
  <c r="K5229" i="5"/>
  <c r="E5229" i="5"/>
  <c r="E5230" i="5" l="1"/>
  <c r="K5230" i="5"/>
  <c r="D1898" i="5"/>
  <c r="D5231" i="5"/>
  <c r="K5231" i="5" l="1"/>
  <c r="E5231" i="5"/>
  <c r="G1898" i="5"/>
  <c r="I1898" i="5"/>
  <c r="J1898" i="5"/>
  <c r="D1899" i="5"/>
  <c r="D5232" i="5"/>
  <c r="F1898" i="5"/>
  <c r="H1898" i="5"/>
  <c r="K1898" i="5" l="1"/>
  <c r="F1899" i="5"/>
  <c r="D1900" i="5"/>
  <c r="I1899" i="5"/>
  <c r="G1899" i="5"/>
  <c r="J1899" i="5"/>
  <c r="D5233" i="5"/>
  <c r="H1899" i="5"/>
  <c r="E5232" i="5"/>
  <c r="K5232" i="5"/>
  <c r="D1901" i="5" l="1"/>
  <c r="J1900" i="5"/>
  <c r="I1900" i="5"/>
  <c r="D5234" i="5"/>
  <c r="F1900" i="5"/>
  <c r="G1900" i="5"/>
  <c r="K1899" i="5"/>
  <c r="K5233" i="5"/>
  <c r="E5233" i="5"/>
  <c r="K1900" i="5" l="1"/>
  <c r="E5234" i="5"/>
  <c r="K5234" i="5"/>
  <c r="D1902" i="5"/>
  <c r="D5235" i="5"/>
  <c r="K5235" i="5" l="1"/>
  <c r="E5235" i="5"/>
  <c r="D1903" i="5"/>
  <c r="D1904" i="5" s="1"/>
  <c r="D1905" i="5" s="1"/>
  <c r="D1906" i="5" s="1"/>
  <c r="D5236" i="5"/>
  <c r="D1907" i="5" l="1"/>
  <c r="D5240" i="5"/>
  <c r="E5236" i="5"/>
  <c r="K5236" i="5"/>
  <c r="K5240" i="5" l="1"/>
  <c r="E5240" i="5"/>
  <c r="D1908" i="5"/>
  <c r="D5241" i="5"/>
  <c r="K5241" i="5" l="1"/>
  <c r="E5241" i="5"/>
  <c r="D1909" i="5"/>
  <c r="D5242" i="5"/>
  <c r="I1909" i="5" l="1"/>
  <c r="D1910" i="5"/>
  <c r="J1909" i="5"/>
  <c r="G1909" i="5"/>
  <c r="H1909" i="5"/>
  <c r="F1909" i="5"/>
  <c r="D5243" i="5"/>
  <c r="E5242" i="5"/>
  <c r="K5242" i="5"/>
  <c r="K1909" i="5" l="1"/>
  <c r="H1910" i="5"/>
  <c r="D1911" i="5"/>
  <c r="J1910" i="5"/>
  <c r="D5244" i="5"/>
  <c r="G1910" i="5"/>
  <c r="F1910" i="5"/>
  <c r="I1910" i="5"/>
  <c r="D18" i="1"/>
  <c r="K5243" i="5"/>
  <c r="E5243" i="5"/>
  <c r="K1910" i="5" l="1"/>
  <c r="C23" i="1"/>
  <c r="D23" i="1" s="1"/>
  <c r="C26" i="1"/>
  <c r="D26" i="1" s="1"/>
  <c r="K18" i="1"/>
  <c r="C25" i="1"/>
  <c r="D25" i="1" s="1"/>
  <c r="C24" i="1"/>
  <c r="D24" i="1" s="1"/>
  <c r="G18" i="1"/>
  <c r="J18" i="1" s="1"/>
  <c r="C22" i="1"/>
  <c r="G1911" i="5"/>
  <c r="I1911" i="5"/>
  <c r="J1911" i="5"/>
  <c r="D1912" i="5"/>
  <c r="D5245" i="5"/>
  <c r="F1911" i="5"/>
  <c r="E5244" i="5"/>
  <c r="K5244" i="5"/>
  <c r="D1913" i="5" l="1"/>
  <c r="D5246" i="5"/>
  <c r="K5245" i="5"/>
  <c r="E5245" i="5"/>
  <c r="K1911" i="5"/>
  <c r="D22" i="1"/>
  <c r="D28" i="1" s="1"/>
  <c r="C28" i="1"/>
  <c r="K5246" i="5" l="1"/>
  <c r="E5246" i="5"/>
  <c r="D1914" i="5"/>
  <c r="D5247" i="5"/>
  <c r="K5247" i="5" l="1"/>
  <c r="E5247" i="5"/>
  <c r="D5248" i="5"/>
  <c r="D1915" i="5"/>
  <c r="J1915" i="5" l="1"/>
  <c r="H1915" i="5"/>
  <c r="F1915" i="5"/>
  <c r="D1916" i="5"/>
  <c r="G1915" i="5"/>
  <c r="D5249" i="5"/>
  <c r="I1915" i="5"/>
  <c r="E5248" i="5"/>
  <c r="K5248" i="5"/>
  <c r="K1915" i="5" l="1"/>
  <c r="E5249" i="5"/>
  <c r="K5249" i="5"/>
  <c r="J1916" i="5"/>
  <c r="D1917" i="5"/>
  <c r="I1916" i="5"/>
  <c r="F1916" i="5"/>
  <c r="D5250" i="5"/>
  <c r="G1916" i="5"/>
  <c r="J1917" i="5" l="1"/>
  <c r="D1918" i="5"/>
  <c r="F1917" i="5"/>
  <c r="G1917" i="5"/>
  <c r="I1917" i="5"/>
  <c r="D5251" i="5"/>
  <c r="E5250" i="5"/>
  <c r="K5250" i="5"/>
  <c r="K1916" i="5"/>
  <c r="K1917" i="5" l="1"/>
  <c r="I1918" i="5"/>
  <c r="F1918" i="5"/>
  <c r="H1918" i="5"/>
  <c r="G1918" i="5"/>
  <c r="D1919" i="5"/>
  <c r="J1918" i="5"/>
  <c r="D5252" i="5"/>
  <c r="E5251" i="5"/>
  <c r="K5251" i="5"/>
  <c r="D1920" i="5" l="1"/>
  <c r="D5253" i="5"/>
  <c r="K1918" i="5"/>
  <c r="E5252" i="5"/>
  <c r="K5252" i="5"/>
  <c r="E5253" i="5" l="1"/>
  <c r="K5253" i="5"/>
  <c r="D1921" i="5"/>
  <c r="D5254" i="5"/>
  <c r="E5254" i="5" l="1"/>
  <c r="K5254" i="5"/>
  <c r="D1922" i="5"/>
  <c r="D5255" i="5"/>
  <c r="E5255" i="5" l="1"/>
  <c r="K5255" i="5"/>
  <c r="D1923" i="5"/>
  <c r="D1924" i="5" s="1"/>
  <c r="D1925" i="5" s="1"/>
  <c r="D1926" i="5" s="1"/>
  <c r="D5256" i="5"/>
  <c r="D1927" i="5" l="1"/>
  <c r="D5260" i="5"/>
  <c r="E5256" i="5"/>
  <c r="K5256" i="5"/>
  <c r="E5260" i="5" l="1"/>
  <c r="K5260" i="5"/>
  <c r="F1927" i="5"/>
  <c r="G1927" i="5"/>
  <c r="J1927" i="5"/>
  <c r="I1927" i="5"/>
  <c r="D1928" i="5"/>
  <c r="D5261" i="5"/>
  <c r="K1927" i="5" l="1"/>
  <c r="E5261" i="5"/>
  <c r="K5261" i="5"/>
  <c r="F1928" i="5"/>
  <c r="D1929" i="5"/>
  <c r="G1928" i="5"/>
  <c r="I1928" i="5"/>
  <c r="J1928" i="5"/>
  <c r="H1928" i="5"/>
  <c r="D5262" i="5"/>
  <c r="D1930" i="5" l="1"/>
  <c r="G1929" i="5"/>
  <c r="F1929" i="5"/>
  <c r="J1929" i="5"/>
  <c r="D5263" i="5"/>
  <c r="I1929" i="5"/>
  <c r="K1928" i="5"/>
  <c r="E5262" i="5"/>
  <c r="K5262" i="5"/>
  <c r="K1929" i="5" l="1"/>
  <c r="E5263" i="5"/>
  <c r="K5263" i="5"/>
  <c r="H1930" i="5"/>
  <c r="F1930" i="5"/>
  <c r="G1930" i="5"/>
  <c r="J1930" i="5"/>
  <c r="D1931" i="5"/>
  <c r="I1930" i="5"/>
  <c r="D5264" i="5"/>
  <c r="K1930" i="5" l="1"/>
  <c r="E5264" i="5"/>
  <c r="K5264" i="5"/>
  <c r="J1931" i="5"/>
  <c r="H1931" i="5"/>
  <c r="F1931" i="5"/>
  <c r="I1931" i="5"/>
  <c r="D5265" i="5"/>
  <c r="G1931" i="5"/>
  <c r="D1932" i="5"/>
  <c r="K1931" i="5" l="1"/>
  <c r="J1932" i="5"/>
  <c r="I1932" i="5"/>
  <c r="F1932" i="5"/>
  <c r="D1933" i="5"/>
  <c r="D1934" i="5" s="1"/>
  <c r="D1935" i="5" s="1"/>
  <c r="G1932" i="5"/>
  <c r="E5265" i="5"/>
  <c r="K5265" i="5"/>
  <c r="K1932" i="5" l="1"/>
  <c r="D1936" i="5"/>
  <c r="D5269" i="5"/>
  <c r="E5269" i="5" l="1"/>
  <c r="K5269" i="5"/>
  <c r="F1936" i="5"/>
  <c r="G1936" i="5"/>
  <c r="D1937" i="5"/>
  <c r="I1936" i="5"/>
  <c r="J1936" i="5"/>
  <c r="D5270" i="5"/>
  <c r="K1936" i="5" l="1"/>
  <c r="E5270" i="5"/>
  <c r="K5270" i="5"/>
  <c r="F1937" i="5"/>
  <c r="D1938" i="5"/>
  <c r="H1937" i="5"/>
  <c r="J1937" i="5"/>
  <c r="G1937" i="5"/>
  <c r="I1937" i="5"/>
  <c r="D5271" i="5"/>
  <c r="D1939" i="5" l="1"/>
  <c r="I1938" i="5"/>
  <c r="F1938" i="5"/>
  <c r="G1938" i="5"/>
  <c r="J1938" i="5"/>
  <c r="D5272" i="5"/>
  <c r="K1937" i="5"/>
  <c r="E5271" i="5"/>
  <c r="K5271" i="5"/>
  <c r="E5272" i="5" l="1"/>
  <c r="K5272" i="5"/>
  <c r="K1938" i="5"/>
  <c r="D1940" i="5"/>
  <c r="J1939" i="5"/>
  <c r="G1939" i="5"/>
  <c r="I1939" i="5"/>
  <c r="F1939" i="5"/>
  <c r="D5273" i="5"/>
  <c r="E5273" i="5" l="1"/>
  <c r="K5273" i="5"/>
  <c r="K1939" i="5"/>
  <c r="D5274" i="5"/>
  <c r="D1941" i="5"/>
  <c r="D1942" i="5" l="1"/>
  <c r="D5275" i="5"/>
  <c r="E5274" i="5"/>
  <c r="K5274" i="5"/>
  <c r="E5275" i="5" l="1"/>
  <c r="K5275" i="5"/>
  <c r="D1943" i="5"/>
  <c r="D5276" i="5"/>
  <c r="E5276" i="5" l="1"/>
  <c r="K5276" i="5"/>
  <c r="H1943" i="5"/>
  <c r="G1943" i="5"/>
  <c r="D1944" i="5"/>
  <c r="J1943" i="5"/>
  <c r="F1943" i="5"/>
  <c r="I1943" i="5"/>
  <c r="D5277" i="5"/>
  <c r="G1944" i="5" l="1"/>
  <c r="H1944" i="5"/>
  <c r="D1945" i="5"/>
  <c r="F1944" i="5"/>
  <c r="J1944" i="5"/>
  <c r="I1944" i="5"/>
  <c r="D5278" i="5"/>
  <c r="E5277" i="5"/>
  <c r="K5277" i="5"/>
  <c r="K1943" i="5"/>
  <c r="K1944" i="5" l="1"/>
  <c r="F1945" i="5"/>
  <c r="D1946" i="5"/>
  <c r="H1945" i="5"/>
  <c r="G1945" i="5"/>
  <c r="J1945" i="5"/>
  <c r="D5279" i="5"/>
  <c r="I1945" i="5"/>
  <c r="E5278" i="5"/>
  <c r="K5278" i="5"/>
  <c r="H1946" i="5" l="1"/>
  <c r="F1946" i="5"/>
  <c r="J1946" i="5"/>
  <c r="I1946" i="5"/>
  <c r="D1947" i="5"/>
  <c r="D5280" i="5"/>
  <c r="G1946" i="5"/>
  <c r="K1945" i="5"/>
  <c r="E5279" i="5"/>
  <c r="K5279" i="5"/>
  <c r="E5280" i="5" l="1"/>
  <c r="K5280" i="5"/>
  <c r="J1947" i="5"/>
  <c r="H1947" i="5"/>
  <c r="F1947" i="5"/>
  <c r="I1947" i="5"/>
  <c r="D1948" i="5"/>
  <c r="D1949" i="5" s="1"/>
  <c r="D1950" i="5" s="1"/>
  <c r="D1951" i="5" s="1"/>
  <c r="G1947" i="5"/>
  <c r="K1946" i="5"/>
  <c r="K1947" i="5" l="1"/>
  <c r="F1951" i="5"/>
  <c r="D1952" i="5"/>
  <c r="J1951" i="5"/>
  <c r="G1951" i="5"/>
  <c r="H1951" i="5"/>
  <c r="I1951" i="5"/>
  <c r="F1952" i="5" l="1"/>
  <c r="J1952" i="5"/>
  <c r="H1952" i="5"/>
  <c r="G1952" i="5"/>
  <c r="D1953" i="5"/>
  <c r="I1952" i="5"/>
  <c r="D5286" i="5"/>
  <c r="K1951" i="5"/>
  <c r="J1953" i="5" l="1"/>
  <c r="F1953" i="5"/>
  <c r="D1954" i="5"/>
  <c r="D1955" i="5" s="1"/>
  <c r="D1956" i="5" s="1"/>
  <c r="D1957" i="5" s="1"/>
  <c r="I1953" i="5"/>
  <c r="G1953" i="5"/>
  <c r="H1953" i="5"/>
  <c r="K5286" i="5"/>
  <c r="E5286" i="5"/>
  <c r="K1952" i="5"/>
  <c r="K1953" i="5" l="1"/>
  <c r="F1957" i="5"/>
  <c r="D1958" i="5"/>
  <c r="J1957" i="5"/>
  <c r="H1957" i="5"/>
  <c r="G1957" i="5"/>
  <c r="I1957" i="5"/>
  <c r="J1958" i="5" l="1"/>
  <c r="H1958" i="5"/>
  <c r="F1958" i="5"/>
  <c r="G1958" i="5"/>
  <c r="D5292" i="5"/>
  <c r="I1958" i="5"/>
  <c r="D1959" i="5"/>
  <c r="K1957" i="5"/>
  <c r="K1958" i="5" l="1"/>
  <c r="E5292" i="5"/>
  <c r="K5292" i="5"/>
  <c r="J1959" i="5"/>
  <c r="H1959" i="5"/>
  <c r="I1959" i="5"/>
  <c r="F1959" i="5"/>
  <c r="G1959" i="5"/>
  <c r="D1960" i="5"/>
  <c r="D5293" i="5"/>
  <c r="E5293" i="5" l="1"/>
  <c r="K5293" i="5"/>
  <c r="I1960" i="5"/>
  <c r="H1960" i="5"/>
  <c r="F1960" i="5"/>
  <c r="D5294" i="5"/>
  <c r="G1960" i="5"/>
  <c r="D1961" i="5"/>
  <c r="J1960" i="5"/>
  <c r="K1959" i="5"/>
  <c r="K1960" i="5" l="1"/>
  <c r="H1961" i="5"/>
  <c r="I1961" i="5"/>
  <c r="F1961" i="5"/>
  <c r="D1962" i="5"/>
  <c r="G1961" i="5"/>
  <c r="D5295" i="5"/>
  <c r="J1961" i="5"/>
  <c r="E5294" i="5"/>
  <c r="K5294" i="5"/>
  <c r="G1962" i="5" l="1"/>
  <c r="I1962" i="5"/>
  <c r="J1962" i="5"/>
  <c r="D5296" i="5"/>
  <c r="F1962" i="5"/>
  <c r="D1963" i="5"/>
  <c r="H1962" i="5"/>
  <c r="E5295" i="5"/>
  <c r="K5295" i="5"/>
  <c r="K1961" i="5"/>
  <c r="K1962" i="5" l="1"/>
  <c r="F1963" i="5"/>
  <c r="D1964" i="5"/>
  <c r="I1963" i="5"/>
  <c r="J1963" i="5"/>
  <c r="G1963" i="5"/>
  <c r="H1963" i="5"/>
  <c r="D5297" i="5"/>
  <c r="E5296" i="5"/>
  <c r="K5296" i="5"/>
  <c r="D1965" i="5" l="1"/>
  <c r="I1964" i="5"/>
  <c r="G1964" i="5"/>
  <c r="D5298" i="5"/>
  <c r="F1964" i="5"/>
  <c r="J1964" i="5"/>
  <c r="H1964" i="5"/>
  <c r="E5297" i="5"/>
  <c r="K5297" i="5"/>
  <c r="K1963" i="5"/>
  <c r="K1964" i="5" l="1"/>
  <c r="E5298" i="5"/>
  <c r="K5298" i="5"/>
  <c r="J1965" i="5"/>
  <c r="D1966" i="5"/>
  <c r="I1965" i="5"/>
  <c r="H1965" i="5"/>
  <c r="F1965" i="5"/>
  <c r="G1965" i="5"/>
  <c r="D5299" i="5"/>
  <c r="J1966" i="5" l="1"/>
  <c r="D5300" i="5"/>
  <c r="F1966" i="5"/>
  <c r="I1966" i="5"/>
  <c r="D1967" i="5"/>
  <c r="G1966" i="5"/>
  <c r="K1965" i="5"/>
  <c r="E5299" i="5"/>
  <c r="K5299" i="5"/>
  <c r="K1966" i="5" l="1"/>
  <c r="E5300" i="5"/>
  <c r="K5300" i="5"/>
  <c r="D1968" i="5"/>
  <c r="D5301" i="5"/>
  <c r="E5301" i="5" l="1"/>
  <c r="K5301" i="5"/>
  <c r="D5302" i="5"/>
  <c r="D1969" i="5"/>
  <c r="D1970" i="5" l="1"/>
  <c r="D5303" i="5"/>
  <c r="E5302" i="5"/>
  <c r="K5302" i="5"/>
  <c r="E5303" i="5" l="1"/>
  <c r="K5303" i="5"/>
  <c r="F1970" i="5"/>
  <c r="I1970" i="5"/>
  <c r="G1970" i="5"/>
  <c r="D5304" i="5"/>
  <c r="J1970" i="5"/>
  <c r="D1971" i="5"/>
  <c r="F5304" i="5" l="1"/>
  <c r="G5304" i="5" s="1"/>
  <c r="K1970" i="5"/>
  <c r="F1971" i="5"/>
  <c r="D1972" i="5"/>
  <c r="J1971" i="5"/>
  <c r="G1971" i="5"/>
  <c r="I1971" i="5"/>
  <c r="D5305" i="5"/>
  <c r="E5304" i="5"/>
  <c r="K5304" i="5"/>
  <c r="F1972" i="5" l="1"/>
  <c r="D1973" i="5"/>
  <c r="J1972" i="5"/>
  <c r="H1972" i="5"/>
  <c r="D5306" i="5"/>
  <c r="I1972" i="5"/>
  <c r="G1972" i="5"/>
  <c r="K1971" i="5"/>
  <c r="E5305" i="5"/>
  <c r="K5305" i="5"/>
  <c r="E5306" i="5" l="1"/>
  <c r="K5306" i="5"/>
  <c r="D1974" i="5"/>
  <c r="D5307" i="5"/>
  <c r="K1972" i="5"/>
  <c r="E5307" i="5" l="1"/>
  <c r="K5307" i="5"/>
  <c r="D5308" i="5"/>
  <c r="D1975" i="5"/>
  <c r="D1976" i="5" s="1"/>
  <c r="D1977" i="5" s="1"/>
  <c r="G1977" i="5" l="1"/>
  <c r="I1977" i="5"/>
  <c r="F1977" i="5"/>
  <c r="J1977" i="5"/>
  <c r="H1977" i="5"/>
  <c r="D1978" i="5"/>
  <c r="E5308" i="5"/>
  <c r="K5308" i="5"/>
  <c r="F1978" i="5" l="1"/>
  <c r="D1979" i="5"/>
  <c r="I1978" i="5"/>
  <c r="G1978" i="5"/>
  <c r="H1978" i="5"/>
  <c r="J1978" i="5"/>
  <c r="K1977" i="5"/>
  <c r="K1978" i="5" l="1"/>
  <c r="I1979" i="5"/>
  <c r="G1979" i="5"/>
  <c r="D1980" i="5"/>
  <c r="D1981" i="5" s="1"/>
  <c r="D1982" i="5" s="1"/>
  <c r="D1983" i="5" s="1"/>
  <c r="H1979" i="5"/>
  <c r="J1979" i="5"/>
  <c r="F1979" i="5"/>
  <c r="K1979" i="5" l="1"/>
  <c r="G1983" i="5"/>
  <c r="F1983" i="5"/>
  <c r="D1984" i="5"/>
  <c r="J1983" i="5"/>
  <c r="H1983" i="5"/>
  <c r="I1983" i="5"/>
  <c r="K1983" i="5" l="1"/>
  <c r="F1984" i="5"/>
  <c r="D1985" i="5"/>
  <c r="D1986" i="5" s="1"/>
  <c r="D1987" i="5" s="1"/>
  <c r="D1988" i="5" s="1"/>
  <c r="G1984" i="5"/>
  <c r="H1984" i="5"/>
  <c r="J1984" i="5"/>
  <c r="I1984" i="5"/>
  <c r="H1988" i="5" l="1"/>
  <c r="I1988" i="5"/>
  <c r="F1988" i="5"/>
  <c r="G1988" i="5"/>
  <c r="J1988" i="5"/>
  <c r="D1989" i="5"/>
  <c r="K1984" i="5"/>
  <c r="G1989" i="5" l="1"/>
  <c r="I1989" i="5"/>
  <c r="J1989" i="5"/>
  <c r="F1989" i="5"/>
  <c r="H1989" i="5"/>
  <c r="D1990" i="5"/>
  <c r="K1988" i="5"/>
  <c r="K1989" i="5" l="1"/>
  <c r="F1990" i="5"/>
  <c r="D1991" i="5"/>
  <c r="D1992" i="5" s="1"/>
  <c r="D1993" i="5" s="1"/>
  <c r="D1994" i="5" s="1"/>
  <c r="I1990" i="5"/>
  <c r="G1990" i="5"/>
  <c r="H1990" i="5"/>
  <c r="J1990" i="5"/>
  <c r="H1994" i="5" l="1"/>
  <c r="I1994" i="5"/>
  <c r="F1994" i="5"/>
  <c r="D1995" i="5"/>
  <c r="D1996" i="5" s="1"/>
  <c r="D1997" i="5" s="1"/>
  <c r="D1998" i="5" s="1"/>
  <c r="D1999" i="5" s="1"/>
  <c r="G1994" i="5"/>
  <c r="K1990" i="5"/>
  <c r="K1994" i="5" l="1"/>
  <c r="D2000" i="5"/>
  <c r="D5333" i="5"/>
  <c r="K5333" i="5" l="1"/>
  <c r="E5333" i="5"/>
  <c r="I2000" i="5"/>
  <c r="D2001" i="5"/>
  <c r="J2000" i="5"/>
  <c r="D5334" i="5"/>
  <c r="F2000" i="5"/>
  <c r="G2000" i="5"/>
  <c r="H2000" i="5"/>
  <c r="I2001" i="5" l="1"/>
  <c r="G2001" i="5"/>
  <c r="F2001" i="5"/>
  <c r="D2002" i="5"/>
  <c r="D5335" i="5"/>
  <c r="J2001" i="5"/>
  <c r="K5334" i="5"/>
  <c r="E5334" i="5"/>
  <c r="K2000" i="5"/>
  <c r="I2002" i="5" l="1"/>
  <c r="F2002" i="5"/>
  <c r="D2003" i="5"/>
  <c r="D5336" i="5"/>
  <c r="G2002" i="5"/>
  <c r="J2002" i="5"/>
  <c r="K2001" i="5"/>
  <c r="K5335" i="5"/>
  <c r="E5335" i="5"/>
  <c r="D2004" i="5" l="1"/>
  <c r="D5337" i="5"/>
  <c r="K2002" i="5"/>
  <c r="E5336" i="5"/>
  <c r="K5336" i="5"/>
  <c r="K5337" i="5" l="1"/>
  <c r="E5337" i="5"/>
  <c r="D2005" i="5"/>
  <c r="D5338" i="5"/>
  <c r="E5338" i="5" l="1"/>
  <c r="K5338" i="5"/>
  <c r="D2006" i="5"/>
  <c r="D5339" i="5"/>
  <c r="K5339" i="5" l="1"/>
  <c r="E5339" i="5"/>
  <c r="D2007" i="5"/>
  <c r="I2006" i="5"/>
  <c r="F2006" i="5"/>
  <c r="D5340" i="5"/>
  <c r="H2006" i="5"/>
  <c r="J2006" i="5"/>
  <c r="G2006" i="5"/>
  <c r="K2006" i="5" l="1"/>
  <c r="K5340" i="5"/>
  <c r="E5340" i="5"/>
  <c r="J2007" i="5"/>
  <c r="D2008" i="5"/>
  <c r="I2007" i="5"/>
  <c r="G2007" i="5"/>
  <c r="H2007" i="5"/>
  <c r="F2007" i="5"/>
  <c r="D5341" i="5"/>
  <c r="K5341" i="5" l="1"/>
  <c r="E5341" i="5"/>
  <c r="K2007" i="5"/>
  <c r="D5342" i="5"/>
  <c r="D2009" i="5"/>
  <c r="D2010" i="5" l="1"/>
  <c r="D5343" i="5"/>
  <c r="E5342" i="5"/>
  <c r="K5342" i="5"/>
  <c r="K5343" i="5" l="1"/>
  <c r="E5343" i="5"/>
  <c r="D5344" i="5"/>
  <c r="D2011" i="5"/>
  <c r="E5344" i="5" l="1"/>
  <c r="K5344" i="5"/>
  <c r="F2011" i="5"/>
  <c r="D2012" i="5"/>
  <c r="I2011" i="5"/>
  <c r="G2011" i="5"/>
  <c r="H2011" i="5"/>
  <c r="D5345" i="5"/>
  <c r="J2011" i="5"/>
  <c r="I2012" i="5" l="1"/>
  <c r="G2012" i="5"/>
  <c r="D2013" i="5"/>
  <c r="F2012" i="5"/>
  <c r="D5346" i="5"/>
  <c r="J2012" i="5"/>
  <c r="H2012" i="5"/>
  <c r="K2011" i="5"/>
  <c r="K5345" i="5"/>
  <c r="E5345" i="5"/>
  <c r="K5346" i="5" l="1"/>
  <c r="E5346" i="5"/>
  <c r="J2013" i="5"/>
  <c r="I2013" i="5"/>
  <c r="G2013" i="5"/>
  <c r="D2014" i="5"/>
  <c r="F2013" i="5"/>
  <c r="H2013" i="5"/>
  <c r="D5347" i="5"/>
  <c r="K2012" i="5"/>
  <c r="I2014" i="5" l="1"/>
  <c r="J2014" i="5"/>
  <c r="G2014" i="5"/>
  <c r="H2014" i="5"/>
  <c r="D5348" i="5"/>
  <c r="F2014" i="5"/>
  <c r="D2015" i="5"/>
  <c r="D2016" i="5" s="1"/>
  <c r="D2017" i="5" s="1"/>
  <c r="D2018" i="5" s="1"/>
  <c r="K5347" i="5"/>
  <c r="E5347" i="5"/>
  <c r="K2013" i="5"/>
  <c r="K2014" i="5" l="1"/>
  <c r="E5348" i="5"/>
  <c r="K5348" i="5"/>
  <c r="G2018" i="5"/>
  <c r="D2019" i="5"/>
  <c r="I2018" i="5"/>
  <c r="F2018" i="5"/>
  <c r="H2018" i="5"/>
  <c r="J2018" i="5"/>
  <c r="K2018" i="5" l="1"/>
  <c r="J2019" i="5"/>
  <c r="G2019" i="5"/>
  <c r="D2020" i="5"/>
  <c r="F2019" i="5"/>
  <c r="H2019" i="5"/>
  <c r="I2019" i="5"/>
  <c r="K2019" i="5" l="1"/>
  <c r="I2020" i="5"/>
  <c r="G2020" i="5"/>
  <c r="D2021" i="5"/>
  <c r="F2020" i="5"/>
  <c r="H2020" i="5"/>
  <c r="J2020" i="5"/>
  <c r="K2020" i="5" l="1"/>
  <c r="H2021" i="5"/>
  <c r="G2021" i="5"/>
  <c r="D2022" i="5"/>
  <c r="J2021" i="5"/>
  <c r="F2021" i="5"/>
  <c r="I2021" i="5"/>
  <c r="K2021" i="5" l="1"/>
  <c r="G2022" i="5"/>
  <c r="H2022" i="5"/>
  <c r="D2023" i="5"/>
  <c r="D2024" i="5" s="1"/>
  <c r="D2025" i="5" s="1"/>
  <c r="D2026" i="5" s="1"/>
  <c r="F2022" i="5"/>
  <c r="J2022" i="5"/>
  <c r="I2022" i="5"/>
  <c r="I2026" i="5" l="1"/>
  <c r="D2027" i="5"/>
  <c r="J2026" i="5"/>
  <c r="G2026" i="5"/>
  <c r="H2026" i="5"/>
  <c r="F2026" i="5"/>
  <c r="D5360" i="5"/>
  <c r="K2022" i="5"/>
  <c r="K2026" i="5" l="1"/>
  <c r="H2027" i="5"/>
  <c r="D2028" i="5"/>
  <c r="J2027" i="5"/>
  <c r="G2027" i="5"/>
  <c r="F2027" i="5"/>
  <c r="I2027" i="5"/>
  <c r="K5360" i="5"/>
  <c r="E5360" i="5"/>
  <c r="K2027" i="5" l="1"/>
  <c r="G2028" i="5"/>
  <c r="D2029" i="5"/>
  <c r="D2030" i="5" s="1"/>
  <c r="D2031" i="5" s="1"/>
  <c r="D2032" i="5" s="1"/>
  <c r="J2028" i="5"/>
  <c r="F2028" i="5"/>
  <c r="H2028" i="5"/>
  <c r="I2028" i="5"/>
  <c r="K2028" i="5" l="1"/>
  <c r="I2032" i="5"/>
  <c r="J2032" i="5"/>
  <c r="G2032" i="5"/>
  <c r="D2033" i="5"/>
  <c r="H2032" i="5"/>
  <c r="F2032" i="5"/>
  <c r="K2032" i="5" l="1"/>
  <c r="H2033" i="5"/>
  <c r="J2033" i="5"/>
  <c r="G2033" i="5"/>
  <c r="I2033" i="5"/>
  <c r="F2033" i="5"/>
  <c r="D2034" i="5"/>
  <c r="K2033" i="5" l="1"/>
  <c r="G2034" i="5"/>
  <c r="J2034" i="5"/>
  <c r="H2034" i="5"/>
  <c r="I2034" i="5"/>
  <c r="F2034" i="5"/>
  <c r="D2035" i="5"/>
  <c r="D2036" i="5" s="1"/>
  <c r="D2037" i="5" s="1"/>
  <c r="D2038" i="5" s="1"/>
  <c r="K2034" i="5" l="1"/>
  <c r="I2038" i="5"/>
  <c r="G2038" i="5"/>
  <c r="D2039" i="5"/>
  <c r="J2038" i="5"/>
  <c r="F2038" i="5"/>
  <c r="H2038" i="5"/>
  <c r="K2038" i="5" l="1"/>
  <c r="H2039" i="5"/>
  <c r="G2039" i="5"/>
  <c r="D2040" i="5"/>
  <c r="F2039" i="5"/>
  <c r="J2039" i="5"/>
  <c r="I2039" i="5"/>
  <c r="K2039" i="5" l="1"/>
  <c r="G2040" i="5"/>
  <c r="H2040" i="5"/>
  <c r="D2041" i="5"/>
  <c r="F2040" i="5"/>
  <c r="J2040" i="5"/>
  <c r="I2040" i="5"/>
  <c r="K2040" i="5" l="1"/>
  <c r="F2041" i="5"/>
  <c r="D2042" i="5"/>
  <c r="D2043" i="5" s="1"/>
  <c r="H2041" i="5"/>
  <c r="J2041" i="5"/>
  <c r="I2041" i="5"/>
  <c r="G2041" i="5"/>
  <c r="D2044" i="5" l="1"/>
  <c r="D2045" i="5" s="1"/>
  <c r="D5377" i="5"/>
  <c r="K2041" i="5"/>
  <c r="K5377" i="5" l="1"/>
  <c r="E5377" i="5"/>
  <c r="H2045" i="5"/>
  <c r="D2046" i="5"/>
  <c r="J2045" i="5"/>
  <c r="F2045" i="5"/>
  <c r="G2045" i="5"/>
  <c r="I2045" i="5"/>
  <c r="K2045" i="5" l="1"/>
  <c r="G2046" i="5"/>
  <c r="D2047" i="5"/>
  <c r="J2046" i="5"/>
  <c r="F2046" i="5"/>
  <c r="H2046" i="5"/>
  <c r="I2046" i="5"/>
  <c r="K2046" i="5" l="1"/>
  <c r="F2047" i="5"/>
  <c r="D2048" i="5"/>
  <c r="J2047" i="5"/>
  <c r="H2047" i="5"/>
  <c r="G2047" i="5"/>
  <c r="I2047" i="5"/>
  <c r="K2047" i="5" l="1"/>
  <c r="D2049" i="5"/>
  <c r="D5382" i="5"/>
  <c r="E5382" i="5" l="1"/>
  <c r="K5382" i="5"/>
  <c r="D2050" i="5"/>
  <c r="D2051" i="5" s="1"/>
  <c r="D5383" i="5"/>
  <c r="H2051" i="5" l="1"/>
  <c r="G2051" i="5"/>
  <c r="I2051" i="5"/>
  <c r="F2051" i="5"/>
  <c r="D2052" i="5"/>
  <c r="D2053" i="5" s="1"/>
  <c r="D2054" i="5" s="1"/>
  <c r="D2055" i="5" s="1"/>
  <c r="D2056" i="5" s="1"/>
  <c r="E5383" i="5"/>
  <c r="K5383" i="5"/>
  <c r="K2051" i="5" l="1"/>
  <c r="D2057" i="5"/>
  <c r="D5390" i="5"/>
  <c r="E5390" i="5" l="1"/>
  <c r="K5390" i="5"/>
  <c r="I2057" i="5"/>
  <c r="F2057" i="5"/>
  <c r="H2057" i="5"/>
  <c r="J2057" i="5"/>
  <c r="D2058" i="5"/>
  <c r="G2057" i="5"/>
  <c r="D5391" i="5"/>
  <c r="K2057" i="5" l="1"/>
  <c r="K5391" i="5"/>
  <c r="E5391" i="5"/>
  <c r="D2059" i="5"/>
  <c r="D5392" i="5"/>
  <c r="E5392" i="5" l="1"/>
  <c r="K5392" i="5"/>
  <c r="D2060" i="5"/>
  <c r="D2061" i="5" s="1"/>
  <c r="D5393" i="5"/>
  <c r="E5393" i="5" l="1"/>
  <c r="K5393" i="5"/>
  <c r="J2061" i="5"/>
  <c r="H2061" i="5"/>
  <c r="I2061" i="5"/>
  <c r="F2061" i="5"/>
  <c r="G2061" i="5"/>
  <c r="D2062" i="5"/>
  <c r="K2061" i="5" l="1"/>
  <c r="D2063" i="5"/>
  <c r="I2062" i="5"/>
  <c r="F2062" i="5"/>
  <c r="G2062" i="5"/>
  <c r="J2062" i="5"/>
  <c r="K2062" i="5" l="1"/>
  <c r="J2063" i="5"/>
  <c r="D2064" i="5"/>
  <c r="D2065" i="5" s="1"/>
  <c r="I2063" i="5"/>
  <c r="G2063" i="5"/>
  <c r="F2063" i="5"/>
  <c r="H2063" i="5"/>
  <c r="K2063" i="5" l="1"/>
  <c r="D2066" i="5"/>
  <c r="D2067" i="5" s="1"/>
  <c r="D5399" i="5"/>
  <c r="K5399" i="5" s="1"/>
  <c r="F2067" i="5" l="1"/>
  <c r="I2067" i="5"/>
  <c r="G2067" i="5"/>
  <c r="H2067" i="5"/>
  <c r="D2068" i="5"/>
  <c r="K2067" i="5" l="1"/>
  <c r="F2068" i="5"/>
  <c r="D2069" i="5"/>
  <c r="D2070" i="5" s="1"/>
  <c r="D2071" i="5" s="1"/>
  <c r="D2072" i="5" s="1"/>
  <c r="J2068" i="5"/>
  <c r="H2068" i="5"/>
  <c r="I2068" i="5"/>
  <c r="G2068" i="5"/>
  <c r="H2072" i="5" l="1"/>
  <c r="G2072" i="5"/>
  <c r="D2073" i="5"/>
  <c r="F2072" i="5"/>
  <c r="I2072" i="5"/>
  <c r="J2072" i="5"/>
  <c r="K2068" i="5"/>
  <c r="K2072" i="5" l="1"/>
  <c r="G2073" i="5"/>
  <c r="H2073" i="5"/>
  <c r="D2074" i="5"/>
  <c r="F2073" i="5"/>
  <c r="I2073" i="5"/>
  <c r="J2073" i="5"/>
  <c r="K2073" i="5" l="1"/>
  <c r="F2074" i="5"/>
  <c r="D2075" i="5"/>
  <c r="H2074" i="5"/>
  <c r="J2074" i="5"/>
  <c r="G2074" i="5"/>
  <c r="I2074" i="5"/>
  <c r="K2074" i="5" l="1"/>
  <c r="H2075" i="5"/>
  <c r="F2075" i="5"/>
  <c r="G2075" i="5"/>
  <c r="J2075" i="5"/>
  <c r="I2075" i="5"/>
  <c r="D2076" i="5"/>
  <c r="D2077" i="5" s="1"/>
  <c r="D2078" i="5" s="1"/>
  <c r="D2079" i="5" s="1"/>
  <c r="K2075" i="5" l="1"/>
  <c r="G2079" i="5"/>
  <c r="D2080" i="5"/>
  <c r="D2081" i="5" s="1"/>
  <c r="D2082" i="5" s="1"/>
  <c r="D2083" i="5" s="1"/>
  <c r="D2084" i="5" s="1"/>
  <c r="J2079" i="5"/>
  <c r="H2079" i="5"/>
  <c r="I2079" i="5"/>
  <c r="F2079" i="5"/>
  <c r="H2084" i="5" l="1"/>
  <c r="I2084" i="5"/>
  <c r="F2084" i="5"/>
  <c r="J2084" i="5"/>
  <c r="G2084" i="5"/>
  <c r="D2085" i="5"/>
  <c r="K2079" i="5"/>
  <c r="K2084" i="5" l="1"/>
  <c r="D2086" i="5"/>
  <c r="D2087" i="5" s="1"/>
  <c r="D2088" i="5" s="1"/>
  <c r="D5419" i="5"/>
  <c r="K5419" i="5" s="1"/>
  <c r="J2088" i="5" l="1"/>
  <c r="F2088" i="5"/>
  <c r="D2089" i="5"/>
  <c r="G2088" i="5"/>
  <c r="H2088" i="5"/>
  <c r="I2088" i="5"/>
  <c r="I2089" i="5" l="1"/>
  <c r="F2089" i="5"/>
  <c r="D2090" i="5"/>
  <c r="D2091" i="5" s="1"/>
  <c r="D2092" i="5" s="1"/>
  <c r="D2093" i="5" s="1"/>
  <c r="H2089" i="5"/>
  <c r="G2089" i="5"/>
  <c r="D5423" i="5"/>
  <c r="K5423" i="5" s="1"/>
  <c r="K2088" i="5"/>
  <c r="F2093" i="5" l="1"/>
  <c r="D2094" i="5"/>
  <c r="I2093" i="5"/>
  <c r="H2093" i="5"/>
  <c r="G2093" i="5"/>
  <c r="D5427" i="5"/>
  <c r="K5427" i="5" s="1"/>
  <c r="K2089" i="5"/>
  <c r="K2093" i="5" l="1"/>
  <c r="F2094" i="5"/>
  <c r="D2095" i="5"/>
  <c r="J2094" i="5"/>
  <c r="G2094" i="5"/>
  <c r="D5428" i="5"/>
  <c r="K5428" i="5" s="1"/>
  <c r="I2094" i="5"/>
  <c r="H2094" i="5"/>
  <c r="D2096" i="5" l="1"/>
  <c r="D5429" i="5"/>
  <c r="K5429" i="5" s="1"/>
  <c r="K2094" i="5"/>
  <c r="D5430" i="5" l="1"/>
  <c r="K5430" i="5" s="1"/>
  <c r="D2097" i="5"/>
  <c r="D2098" i="5" l="1"/>
  <c r="D2099" i="5" s="1"/>
  <c r="D2100" i="5" s="1"/>
  <c r="D5431" i="5"/>
  <c r="K5431" i="5" s="1"/>
  <c r="F2100" i="5" l="1"/>
  <c r="D2101" i="5"/>
  <c r="H2100" i="5"/>
  <c r="G2100" i="5"/>
  <c r="J2100" i="5"/>
  <c r="I2100" i="5"/>
  <c r="D2102" i="5" l="1"/>
  <c r="D2103" i="5" s="1"/>
  <c r="D2104" i="5" s="1"/>
  <c r="D2105" i="5" s="1"/>
  <c r="D2106" i="5" s="1"/>
  <c r="I2101" i="5"/>
  <c r="F2101" i="5"/>
  <c r="G2101" i="5"/>
  <c r="J2101" i="5"/>
  <c r="K2100" i="5"/>
  <c r="K2101" i="5" l="1"/>
  <c r="G2106" i="5"/>
  <c r="D2107" i="5"/>
  <c r="J2106" i="5"/>
  <c r="H2106" i="5"/>
  <c r="F2106" i="5"/>
  <c r="I2106" i="5"/>
  <c r="K2106" i="5" l="1"/>
  <c r="F2107" i="5"/>
  <c r="D2108" i="5"/>
  <c r="G2107" i="5"/>
  <c r="I2107" i="5"/>
  <c r="J2107" i="5"/>
  <c r="F2108" i="5" l="1"/>
  <c r="G2108" i="5"/>
  <c r="D2109" i="5"/>
  <c r="I2108" i="5"/>
  <c r="J2108" i="5"/>
  <c r="K2107" i="5"/>
  <c r="F2109" i="5" l="1"/>
  <c r="I2109" i="5"/>
  <c r="G2109" i="5"/>
  <c r="J2109" i="5"/>
  <c r="D2110" i="5"/>
  <c r="D2111" i="5" s="1"/>
  <c r="D2112" i="5" s="1"/>
  <c r="D2113" i="5" s="1"/>
  <c r="K2108" i="5"/>
  <c r="K2109" i="5" l="1"/>
  <c r="I2113" i="5"/>
  <c r="F2113" i="5"/>
  <c r="D2114" i="5"/>
  <c r="J2113" i="5"/>
  <c r="G2113" i="5"/>
  <c r="H2113" i="5"/>
  <c r="K2113" i="5" l="1"/>
  <c r="H2114" i="5"/>
  <c r="F2114" i="5"/>
  <c r="G2114" i="5"/>
  <c r="J2114" i="5"/>
  <c r="D2115" i="5"/>
  <c r="I2114" i="5"/>
  <c r="K2114" i="5" l="1"/>
  <c r="G2115" i="5"/>
  <c r="F2115" i="5"/>
  <c r="I2115" i="5"/>
  <c r="J2115" i="5"/>
  <c r="D2116" i="5"/>
  <c r="D2117" i="5" s="1"/>
  <c r="D2118" i="5" s="1"/>
  <c r="D2119" i="5" s="1"/>
  <c r="H2115" i="5"/>
  <c r="D5449" i="5"/>
  <c r="K5449" i="5" s="1"/>
  <c r="I2119" i="5" l="1"/>
  <c r="H2119" i="5"/>
  <c r="J2119" i="5"/>
  <c r="F2119" i="5"/>
  <c r="G2119" i="5"/>
  <c r="D2120" i="5"/>
  <c r="D2121" i="5" s="1"/>
  <c r="D2122" i="5" s="1"/>
  <c r="K2115" i="5"/>
  <c r="K2119" i="5" l="1"/>
  <c r="D2123" i="5"/>
  <c r="D5456" i="5"/>
  <c r="K5456" i="5" s="1"/>
  <c r="H2123" i="5" l="1"/>
  <c r="F2123" i="5"/>
  <c r="J2123" i="5"/>
  <c r="I2123" i="5"/>
  <c r="D2124" i="5"/>
  <c r="G2123" i="5"/>
  <c r="J2124" i="5" l="1"/>
  <c r="H2124" i="5"/>
  <c r="F2124" i="5"/>
  <c r="I2124" i="5"/>
  <c r="G2124" i="5"/>
  <c r="D2125" i="5"/>
  <c r="K2123" i="5"/>
  <c r="I2125" i="5" l="1"/>
  <c r="H2125" i="5"/>
  <c r="F2125" i="5"/>
  <c r="G2125" i="5"/>
  <c r="J2125" i="5"/>
  <c r="D2126" i="5"/>
  <c r="K2124" i="5"/>
  <c r="H2126" i="5" l="1"/>
  <c r="I2126" i="5"/>
  <c r="F2126" i="5"/>
  <c r="G2126" i="5"/>
  <c r="J2126" i="5"/>
  <c r="D2127" i="5"/>
  <c r="K2125" i="5"/>
  <c r="K2126" i="5" l="1"/>
  <c r="G2127" i="5"/>
  <c r="I2127" i="5"/>
  <c r="F2127" i="5"/>
  <c r="D2128" i="5"/>
  <c r="H2127" i="5"/>
  <c r="J2127" i="5"/>
  <c r="K2127" i="5" l="1"/>
  <c r="F2128" i="5"/>
  <c r="D2129" i="5"/>
  <c r="I2128" i="5"/>
  <c r="G2128" i="5"/>
  <c r="H2128" i="5"/>
  <c r="J2128" i="5"/>
  <c r="D5463" i="5" l="1"/>
  <c r="K5463" i="5" s="1"/>
  <c r="D2130" i="5"/>
  <c r="D2131" i="5" s="1"/>
  <c r="D2132" i="5" s="1"/>
  <c r="K2128" i="5"/>
  <c r="H2132" i="5" l="1"/>
  <c r="F2132" i="5"/>
  <c r="I2132" i="5"/>
  <c r="J2132" i="5"/>
  <c r="D2133" i="5"/>
  <c r="G2132" i="5"/>
  <c r="K2132" i="5" l="1"/>
  <c r="G2133" i="5"/>
  <c r="F2133" i="5"/>
  <c r="D2134" i="5"/>
  <c r="D2135" i="5" s="1"/>
  <c r="D2136" i="5" s="1"/>
  <c r="D2137" i="5" s="1"/>
  <c r="D2138" i="5" s="1"/>
  <c r="J2133" i="5"/>
  <c r="I2133" i="5"/>
  <c r="D5467" i="5"/>
  <c r="K5467" i="5" s="1"/>
  <c r="J2138" i="5" l="1"/>
  <c r="D2139" i="5"/>
  <c r="D2140" i="5" s="1"/>
  <c r="D2141" i="5" s="1"/>
  <c r="D2142" i="5" s="1"/>
  <c r="I2138" i="5"/>
  <c r="F2138" i="5"/>
  <c r="G2138" i="5"/>
  <c r="K2133" i="5"/>
  <c r="F2142" i="5" l="1"/>
  <c r="D2143" i="5"/>
  <c r="I2142" i="5"/>
  <c r="G2142" i="5"/>
  <c r="J2142" i="5"/>
  <c r="H2142" i="5"/>
  <c r="K2138" i="5"/>
  <c r="I2143" i="5" l="1"/>
  <c r="G2143" i="5"/>
  <c r="H2143" i="5"/>
  <c r="J2143" i="5"/>
  <c r="D2144" i="5"/>
  <c r="F2143" i="5"/>
  <c r="K2142" i="5"/>
  <c r="K2143" i="5" l="1"/>
  <c r="J2144" i="5"/>
  <c r="I2144" i="5"/>
  <c r="G2144" i="5"/>
  <c r="D2145" i="5"/>
  <c r="D2146" i="5" s="1"/>
  <c r="H2144" i="5"/>
  <c r="F2144" i="5"/>
  <c r="K2144" i="5" l="1"/>
  <c r="D2147" i="5"/>
  <c r="D5480" i="5"/>
  <c r="K5480" i="5" s="1"/>
  <c r="D5481" i="5" l="1"/>
  <c r="K5481" i="5" s="1"/>
  <c r="D2148" i="5"/>
  <c r="F2148" i="5" l="1"/>
  <c r="D2149" i="5"/>
  <c r="G2148" i="5"/>
  <c r="J2148" i="5"/>
  <c r="H2148" i="5"/>
  <c r="I2148" i="5"/>
  <c r="D5482" i="5"/>
  <c r="K5482" i="5" s="1"/>
  <c r="G2149" i="5" l="1"/>
  <c r="D2150" i="5"/>
  <c r="F2149" i="5"/>
  <c r="H2149" i="5"/>
  <c r="J2149" i="5"/>
  <c r="I2149" i="5"/>
  <c r="D5483" i="5"/>
  <c r="K5483" i="5" s="1"/>
  <c r="K2148" i="5"/>
  <c r="K2149" i="5" l="1"/>
  <c r="D5484" i="5"/>
  <c r="K5484" i="5" s="1"/>
  <c r="D2151" i="5"/>
  <c r="D2152" i="5" l="1"/>
  <c r="D5485" i="5"/>
  <c r="K5485" i="5" s="1"/>
  <c r="D2153" i="5" l="1"/>
  <c r="D5486" i="5"/>
  <c r="K5486" i="5" s="1"/>
  <c r="D2154" i="5" l="1"/>
  <c r="D5487" i="5"/>
  <c r="K5487" i="5" s="1"/>
  <c r="D2155" i="5" l="1"/>
  <c r="D5488" i="5"/>
  <c r="K5488" i="5" s="1"/>
  <c r="I2155" i="5" l="1"/>
  <c r="G2155" i="5"/>
  <c r="F2155" i="5"/>
  <c r="H2155" i="5"/>
  <c r="D2156" i="5"/>
  <c r="J2155" i="5"/>
  <c r="D5489" i="5"/>
  <c r="K5489" i="5" s="1"/>
  <c r="J2156" i="5" l="1"/>
  <c r="G2156" i="5"/>
  <c r="I2156" i="5"/>
  <c r="D5490" i="5"/>
  <c r="K5490" i="5" s="1"/>
  <c r="F2156" i="5"/>
  <c r="D2157" i="5"/>
  <c r="K2155" i="5"/>
  <c r="K2156" i="5" l="1"/>
  <c r="D2158" i="5"/>
  <c r="I2157" i="5"/>
  <c r="F2157" i="5"/>
  <c r="G2157" i="5"/>
  <c r="J2157" i="5"/>
  <c r="D5491" i="5"/>
  <c r="K5491" i="5" s="1"/>
  <c r="K2157" i="5" l="1"/>
  <c r="J2158" i="5"/>
  <c r="G2158" i="5"/>
  <c r="F2158" i="5"/>
  <c r="I2158" i="5"/>
  <c r="D2159" i="5"/>
  <c r="D2160" i="5" s="1"/>
  <c r="D2161" i="5" s="1"/>
  <c r="D2162" i="5" s="1"/>
  <c r="D5492" i="5"/>
  <c r="K5492" i="5" s="1"/>
  <c r="G2162" i="5" l="1"/>
  <c r="J2162" i="5"/>
  <c r="H2162" i="5"/>
  <c r="I2162" i="5"/>
  <c r="D5496" i="5"/>
  <c r="K5496" i="5" s="1"/>
  <c r="F2162" i="5"/>
  <c r="D2163" i="5"/>
  <c r="K2158" i="5"/>
  <c r="K2162" i="5" l="1"/>
  <c r="F2163" i="5"/>
  <c r="I2163" i="5"/>
  <c r="J2163" i="5"/>
  <c r="D2164" i="5"/>
  <c r="D5497" i="5"/>
  <c r="K5497" i="5" s="1"/>
  <c r="G2163" i="5"/>
  <c r="F2164" i="5" l="1"/>
  <c r="D2165" i="5"/>
  <c r="J2164" i="5"/>
  <c r="G2164" i="5"/>
  <c r="I2164" i="5"/>
  <c r="D5498" i="5"/>
  <c r="K5498" i="5" s="1"/>
  <c r="K2163" i="5"/>
  <c r="F2165" i="5" l="1"/>
  <c r="D2166" i="5"/>
  <c r="J2165" i="5"/>
  <c r="D5499" i="5"/>
  <c r="K5499" i="5" s="1"/>
  <c r="G2165" i="5"/>
  <c r="I2165" i="5"/>
  <c r="K2164" i="5"/>
  <c r="D2167" i="5" l="1"/>
  <c r="D2168" i="5" s="1"/>
  <c r="D2169" i="5" s="1"/>
  <c r="D5500" i="5"/>
  <c r="K5500" i="5" s="1"/>
  <c r="K2165" i="5"/>
  <c r="I2169" i="5" l="1"/>
  <c r="H2169" i="5"/>
  <c r="G2169" i="5"/>
  <c r="F2169" i="5"/>
  <c r="J2169" i="5"/>
  <c r="D2170" i="5"/>
  <c r="K2169" i="5" l="1"/>
  <c r="H2170" i="5"/>
  <c r="I2170" i="5"/>
  <c r="F2170" i="5"/>
  <c r="G2170" i="5"/>
  <c r="J2170" i="5"/>
  <c r="D2171" i="5"/>
  <c r="K2170" i="5" l="1"/>
  <c r="G2171" i="5"/>
  <c r="D2172" i="5"/>
  <c r="J2171" i="5"/>
  <c r="F2171" i="5"/>
  <c r="I2171" i="5"/>
  <c r="D5505" i="5"/>
  <c r="K5505" i="5" s="1"/>
  <c r="K2171" i="5" l="1"/>
  <c r="G2172" i="5"/>
  <c r="D2173" i="5"/>
  <c r="J2172" i="5"/>
  <c r="H2172" i="5"/>
  <c r="D5506" i="5"/>
  <c r="K5506" i="5" s="1"/>
  <c r="I2172" i="5"/>
  <c r="F2172" i="5"/>
  <c r="F2173" i="5" l="1"/>
  <c r="D2174" i="5"/>
  <c r="J2173" i="5"/>
  <c r="H2173" i="5"/>
  <c r="G2173" i="5"/>
  <c r="I2173" i="5"/>
  <c r="D5507" i="5"/>
  <c r="K5507" i="5" s="1"/>
  <c r="K2172" i="5"/>
  <c r="F2174" i="5" l="1"/>
  <c r="J2174" i="5"/>
  <c r="D2175" i="5"/>
  <c r="G2174" i="5"/>
  <c r="H2174" i="5"/>
  <c r="I2174" i="5"/>
  <c r="D5508" i="5"/>
  <c r="K5508" i="5" s="1"/>
  <c r="K2173" i="5"/>
  <c r="D2176" i="5" l="1"/>
  <c r="D5509" i="5"/>
  <c r="K5509" i="5" s="1"/>
  <c r="K2174" i="5"/>
  <c r="D2177" i="5" l="1"/>
  <c r="D5510" i="5"/>
  <c r="K5510" i="5" s="1"/>
  <c r="D2178" i="5" l="1"/>
  <c r="D5511" i="5"/>
  <c r="K5511" i="5" s="1"/>
  <c r="G2178" i="5" l="1"/>
  <c r="J2178" i="5"/>
  <c r="H2178" i="5"/>
  <c r="D2179" i="5"/>
  <c r="I2178" i="5"/>
  <c r="D5512" i="5"/>
  <c r="K5512" i="5" s="1"/>
  <c r="F2178" i="5"/>
  <c r="D2180" i="5" l="1"/>
  <c r="D5513" i="5"/>
  <c r="K5513" i="5" s="1"/>
  <c r="K2178" i="5"/>
  <c r="D2181" i="5" l="1"/>
  <c r="D5514" i="5"/>
  <c r="K5514" i="5" s="1"/>
  <c r="D2182" i="5" l="1"/>
  <c r="D5515" i="5"/>
  <c r="K5515" i="5" s="1"/>
  <c r="I2182" i="5" l="1"/>
  <c r="G2182" i="5"/>
  <c r="D2183" i="5"/>
  <c r="F2182" i="5"/>
  <c r="H2182" i="5"/>
  <c r="J2182" i="5"/>
  <c r="D5516" i="5"/>
  <c r="K5516" i="5" s="1"/>
  <c r="K2182" i="5" l="1"/>
  <c r="H2183" i="5"/>
  <c r="G2183" i="5"/>
  <c r="D2184" i="5"/>
  <c r="F2183" i="5"/>
  <c r="I2183" i="5"/>
  <c r="D5517" i="5"/>
  <c r="K5517" i="5" s="1"/>
  <c r="J2183" i="5"/>
  <c r="K2183" i="5" l="1"/>
  <c r="G2184" i="5"/>
  <c r="H2184" i="5"/>
  <c r="D2185" i="5"/>
  <c r="J2184" i="5"/>
  <c r="D5518" i="5"/>
  <c r="K5518" i="5" s="1"/>
  <c r="F2184" i="5"/>
  <c r="I2184" i="5"/>
  <c r="F2185" i="5" l="1"/>
  <c r="D2186" i="5"/>
  <c r="H2185" i="5"/>
  <c r="G2185" i="5"/>
  <c r="J2185" i="5"/>
  <c r="I2185" i="5"/>
  <c r="D5519" i="5"/>
  <c r="K5519" i="5" s="1"/>
  <c r="K2184" i="5"/>
  <c r="D2187" i="5" l="1"/>
  <c r="I2186" i="5"/>
  <c r="F2186" i="5"/>
  <c r="G2186" i="5"/>
  <c r="J2186" i="5"/>
  <c r="D5520" i="5"/>
  <c r="K5520" i="5" s="1"/>
  <c r="K2185" i="5"/>
  <c r="K2186" i="5" l="1"/>
  <c r="D2188" i="5"/>
  <c r="J2187" i="5"/>
  <c r="G2187" i="5"/>
  <c r="D5521" i="5"/>
  <c r="K5521" i="5" s="1"/>
  <c r="F2187" i="5"/>
  <c r="I2187" i="5"/>
  <c r="K2187" i="5" l="1"/>
  <c r="J2188" i="5"/>
  <c r="H2188" i="5"/>
  <c r="F2188" i="5"/>
  <c r="D2189" i="5"/>
  <c r="G2188" i="5"/>
  <c r="I2188" i="5"/>
  <c r="D5522" i="5"/>
  <c r="K5522" i="5" s="1"/>
  <c r="J2189" i="5" l="1"/>
  <c r="H2189" i="5"/>
  <c r="I2189" i="5"/>
  <c r="F2189" i="5"/>
  <c r="D2190" i="5"/>
  <c r="G2189" i="5"/>
  <c r="D5523" i="5"/>
  <c r="K5523" i="5" s="1"/>
  <c r="K2188" i="5"/>
  <c r="I2190" i="5" l="1"/>
  <c r="H2190" i="5"/>
  <c r="J2190" i="5"/>
  <c r="D2191" i="5"/>
  <c r="D5524" i="5"/>
  <c r="K5524" i="5" s="1"/>
  <c r="F2190" i="5"/>
  <c r="G2190" i="5"/>
  <c r="K2189" i="5"/>
  <c r="K2190" i="5" l="1"/>
  <c r="H2191" i="5"/>
  <c r="I2191" i="5"/>
  <c r="F2191" i="5"/>
  <c r="J2191" i="5"/>
  <c r="D2192" i="5"/>
  <c r="G2191" i="5"/>
  <c r="D5525" i="5"/>
  <c r="K5525" i="5" s="1"/>
  <c r="D2193" i="5" l="1"/>
  <c r="D5526" i="5"/>
  <c r="K5526" i="5" s="1"/>
  <c r="K2191" i="5"/>
  <c r="D2194" i="5" l="1"/>
  <c r="D5527" i="5"/>
  <c r="K5527" i="5" s="1"/>
  <c r="D2195" i="5" l="1"/>
  <c r="D5528" i="5"/>
  <c r="K5528" i="5" s="1"/>
  <c r="J2195" i="5" l="1"/>
  <c r="H2195" i="5"/>
  <c r="F2195" i="5"/>
  <c r="G2195" i="5"/>
  <c r="I2195" i="5"/>
  <c r="D2196" i="5"/>
  <c r="D5529" i="5"/>
  <c r="K5529" i="5" s="1"/>
  <c r="I2196" i="5" l="1"/>
  <c r="H2196" i="5"/>
  <c r="F2196" i="5"/>
  <c r="D2197" i="5"/>
  <c r="D5530" i="5"/>
  <c r="K5530" i="5" s="1"/>
  <c r="G2196" i="5"/>
  <c r="J2196" i="5"/>
  <c r="K2195" i="5"/>
  <c r="K2196" i="5" l="1"/>
  <c r="H2197" i="5"/>
  <c r="I2197" i="5"/>
  <c r="F2197" i="5"/>
  <c r="G2197" i="5"/>
  <c r="J2197" i="5"/>
  <c r="D2198" i="5"/>
  <c r="D5531" i="5"/>
  <c r="K5531" i="5" s="1"/>
  <c r="K2197" i="5" l="1"/>
  <c r="G2198" i="5"/>
  <c r="I2198" i="5"/>
  <c r="F2198" i="5"/>
  <c r="H2198" i="5"/>
  <c r="D2199" i="5"/>
  <c r="J2198" i="5"/>
  <c r="D5532" i="5"/>
  <c r="K5532" i="5" s="1"/>
  <c r="F2199" i="5" l="1"/>
  <c r="D2200" i="5"/>
  <c r="I2199" i="5"/>
  <c r="G2199" i="5"/>
  <c r="D5533" i="5"/>
  <c r="K5533" i="5" s="1"/>
  <c r="J2199" i="5"/>
  <c r="H2199" i="5"/>
  <c r="K2198" i="5"/>
  <c r="I2200" i="5" l="1"/>
  <c r="G2200" i="5"/>
  <c r="J2200" i="5"/>
  <c r="D2201" i="5"/>
  <c r="F2200" i="5"/>
  <c r="H2200" i="5"/>
  <c r="D5534" i="5"/>
  <c r="K5534" i="5" s="1"/>
  <c r="K2199" i="5"/>
  <c r="K2200" i="5" l="1"/>
  <c r="J2201" i="5"/>
  <c r="I2201" i="5"/>
  <c r="G2201" i="5"/>
  <c r="H2201" i="5"/>
  <c r="D2202" i="5"/>
  <c r="D5535" i="5"/>
  <c r="K5535" i="5" s="1"/>
  <c r="F2201" i="5"/>
  <c r="I2202" i="5" l="1"/>
  <c r="G2202" i="5"/>
  <c r="H2202" i="5"/>
  <c r="D2203" i="5"/>
  <c r="D5536" i="5"/>
  <c r="K5536" i="5" s="1"/>
  <c r="F2202" i="5"/>
  <c r="K2201" i="5"/>
  <c r="K2202" i="5" l="1"/>
  <c r="I2203" i="5"/>
  <c r="D2204" i="5"/>
  <c r="H2203" i="5"/>
  <c r="F2203" i="5"/>
  <c r="G2203" i="5"/>
  <c r="D5537" i="5"/>
  <c r="K5537" i="5" s="1"/>
  <c r="K2203" i="5" l="1"/>
  <c r="D2205" i="5"/>
  <c r="D5538" i="5"/>
  <c r="K5538" i="5" s="1"/>
  <c r="D5539" i="5" l="1"/>
  <c r="K5539" i="5" s="1"/>
  <c r="D2206" i="5"/>
  <c r="D2207" i="5" l="1"/>
  <c r="D5540" i="5"/>
  <c r="K5540" i="5" s="1"/>
  <c r="F2207" i="5" l="1"/>
  <c r="D2208" i="5"/>
  <c r="I2207" i="5"/>
  <c r="G2207" i="5"/>
  <c r="H2207" i="5"/>
  <c r="J2207" i="5"/>
  <c r="D5541" i="5"/>
  <c r="K5541" i="5" s="1"/>
  <c r="I2208" i="5" l="1"/>
  <c r="G2208" i="5"/>
  <c r="D2209" i="5"/>
  <c r="D5542" i="5"/>
  <c r="K5542" i="5" s="1"/>
  <c r="F2208" i="5"/>
  <c r="H2208" i="5"/>
  <c r="J2208" i="5"/>
  <c r="K2207" i="5"/>
  <c r="K2208" i="5" l="1"/>
  <c r="J2209" i="5"/>
  <c r="I2209" i="5"/>
  <c r="G2209" i="5"/>
  <c r="F2209" i="5"/>
  <c r="H2209" i="5"/>
  <c r="D2210" i="5"/>
  <c r="D5543" i="5"/>
  <c r="K5543" i="5" s="1"/>
  <c r="K2209" i="5" l="1"/>
  <c r="J2210" i="5"/>
  <c r="G2210" i="5"/>
  <c r="I2210" i="5"/>
  <c r="D5544" i="5"/>
  <c r="K5544" i="5" s="1"/>
  <c r="F2210" i="5"/>
  <c r="K2210" i="5" s="1"/>
  <c r="D2211" i="5"/>
  <c r="J2211" i="5" l="1"/>
  <c r="D2212" i="5"/>
  <c r="I2211" i="5"/>
  <c r="F2211" i="5"/>
  <c r="D5545" i="5"/>
  <c r="K5545" i="5" s="1"/>
  <c r="G2211" i="5"/>
  <c r="K2211" i="5" l="1"/>
  <c r="I2212" i="5"/>
  <c r="D2213" i="5"/>
  <c r="J2212" i="5"/>
  <c r="G2212" i="5"/>
  <c r="F2212" i="5"/>
  <c r="H2212" i="5"/>
  <c r="D5546" i="5"/>
  <c r="K5546" i="5" s="1"/>
  <c r="K2212" i="5" l="1"/>
  <c r="D2214" i="5"/>
  <c r="D5547" i="5"/>
  <c r="K5547" i="5" s="1"/>
  <c r="D2215" i="5" l="1"/>
  <c r="D5548" i="5"/>
  <c r="K5548" i="5" s="1"/>
  <c r="D2216" i="5" l="1"/>
  <c r="D5549" i="5"/>
  <c r="K5549" i="5" s="1"/>
  <c r="I2216" i="5" l="1"/>
  <c r="G2216" i="5"/>
  <c r="H2216" i="5"/>
  <c r="J2216" i="5"/>
  <c r="F2216" i="5"/>
  <c r="D2217" i="5"/>
  <c r="D5550" i="5"/>
  <c r="K5550" i="5" s="1"/>
  <c r="K2216" i="5" l="1"/>
  <c r="J2217" i="5"/>
  <c r="I2217" i="5"/>
  <c r="G2217" i="5"/>
  <c r="D2218" i="5"/>
  <c r="H2217" i="5"/>
  <c r="D5551" i="5"/>
  <c r="K5551" i="5" s="1"/>
  <c r="F2217" i="5"/>
  <c r="I2218" i="5" l="1"/>
  <c r="J2218" i="5"/>
  <c r="G2218" i="5"/>
  <c r="H2218" i="5"/>
  <c r="F2218" i="5"/>
  <c r="D2219" i="5"/>
  <c r="D5552" i="5"/>
  <c r="K5552" i="5" s="1"/>
  <c r="K2217" i="5"/>
  <c r="K2218" i="5" l="1"/>
  <c r="H2219" i="5"/>
  <c r="J2219" i="5"/>
  <c r="G2219" i="5"/>
  <c r="I2219" i="5"/>
  <c r="F2219" i="5"/>
  <c r="K2219" i="5" s="1"/>
  <c r="D2220" i="5"/>
  <c r="D5553" i="5"/>
  <c r="K5553" i="5" s="1"/>
  <c r="G2220" i="5" l="1"/>
  <c r="J2220" i="5"/>
  <c r="H2220" i="5"/>
  <c r="D2221" i="5"/>
  <c r="D5554" i="5"/>
  <c r="K5554" i="5" s="1"/>
  <c r="F2220" i="5"/>
  <c r="I2220" i="5"/>
  <c r="K2220" i="5" l="1"/>
  <c r="D2222" i="5"/>
  <c r="D5555" i="5"/>
  <c r="K5555" i="5" s="1"/>
  <c r="D2223" i="5" l="1"/>
  <c r="D5556" i="5"/>
  <c r="K5556" i="5" s="1"/>
  <c r="D2224" i="5" l="1"/>
  <c r="D5557" i="5"/>
  <c r="K5557" i="5" s="1"/>
  <c r="I2224" i="5" l="1"/>
  <c r="G2224" i="5"/>
  <c r="D2225" i="5"/>
  <c r="F2224" i="5"/>
  <c r="J2224" i="5"/>
  <c r="D5558" i="5"/>
  <c r="K5558" i="5" s="1"/>
  <c r="H2224" i="5"/>
  <c r="K2224" i="5" l="1"/>
  <c r="H2225" i="5"/>
  <c r="G2225" i="5"/>
  <c r="D2226" i="5"/>
  <c r="F2225" i="5"/>
  <c r="J2225" i="5"/>
  <c r="I2225" i="5"/>
  <c r="D5559" i="5"/>
  <c r="K5559" i="5" s="1"/>
  <c r="K2225" i="5" l="1"/>
  <c r="G2226" i="5"/>
  <c r="H2226" i="5"/>
  <c r="D2227" i="5"/>
  <c r="J2226" i="5"/>
  <c r="D5560" i="5"/>
  <c r="K5560" i="5" s="1"/>
  <c r="I2226" i="5"/>
  <c r="F2226" i="5"/>
  <c r="F2227" i="5" l="1"/>
  <c r="D2228" i="5"/>
  <c r="H2227" i="5"/>
  <c r="I2227" i="5"/>
  <c r="J2227" i="5"/>
  <c r="G2227" i="5"/>
  <c r="D5561" i="5"/>
  <c r="K5561" i="5" s="1"/>
  <c r="K2226" i="5"/>
  <c r="D2229" i="5" l="1"/>
  <c r="D5562" i="5"/>
  <c r="K5562" i="5" s="1"/>
  <c r="K2227" i="5"/>
  <c r="D2230" i="5" l="1"/>
  <c r="D5563" i="5"/>
  <c r="K5563" i="5" s="1"/>
  <c r="D2231" i="5" l="1"/>
  <c r="D5564" i="5"/>
  <c r="K5564" i="5" s="1"/>
  <c r="H2231" i="5" l="1"/>
  <c r="D2232" i="5"/>
  <c r="J2231" i="5"/>
  <c r="F2231" i="5"/>
  <c r="G2231" i="5"/>
  <c r="I2231" i="5"/>
  <c r="D5565" i="5"/>
  <c r="K5565" i="5" s="1"/>
  <c r="K2231" i="5" l="1"/>
  <c r="G2232" i="5"/>
  <c r="D2233" i="5"/>
  <c r="J2232" i="5"/>
  <c r="H2232" i="5"/>
  <c r="F2232" i="5"/>
  <c r="D5566" i="5"/>
  <c r="K5566" i="5" s="1"/>
  <c r="I2232" i="5"/>
  <c r="K2232" i="5" l="1"/>
  <c r="F2233" i="5"/>
  <c r="D2234" i="5"/>
  <c r="J2233" i="5"/>
  <c r="D5567" i="5"/>
  <c r="K5567" i="5" s="1"/>
  <c r="G2233" i="5"/>
  <c r="I2233" i="5"/>
  <c r="F2234" i="5" l="1"/>
  <c r="G2234" i="5"/>
  <c r="D2235" i="5"/>
  <c r="I2234" i="5"/>
  <c r="J2234" i="5"/>
  <c r="D5568" i="5"/>
  <c r="K5568" i="5" s="1"/>
  <c r="K2233" i="5"/>
  <c r="F2235" i="5" l="1"/>
  <c r="D2236" i="5"/>
  <c r="H2235" i="5"/>
  <c r="J2235" i="5"/>
  <c r="D5569" i="5"/>
  <c r="K5569" i="5" s="1"/>
  <c r="G2235" i="5"/>
  <c r="I2235" i="5"/>
  <c r="K2234" i="5"/>
  <c r="D2237" i="5" l="1"/>
  <c r="I2236" i="5"/>
  <c r="F2236" i="5"/>
  <c r="G2236" i="5"/>
  <c r="J2236" i="5"/>
  <c r="D5570" i="5"/>
  <c r="K5570" i="5" s="1"/>
  <c r="K2235" i="5"/>
  <c r="K2236" i="5" l="1"/>
  <c r="D2238" i="5"/>
  <c r="J2237" i="5"/>
  <c r="G2237" i="5"/>
  <c r="I2237" i="5"/>
  <c r="D5571" i="5"/>
  <c r="K5571" i="5" s="1"/>
  <c r="F2237" i="5"/>
  <c r="D2239" i="5" l="1"/>
  <c r="D5572" i="5"/>
  <c r="K5572" i="5" s="1"/>
  <c r="K2237" i="5"/>
  <c r="D2240" i="5" l="1"/>
  <c r="D2241" i="5" s="1"/>
  <c r="D2242" i="5" s="1"/>
  <c r="D2243" i="5" s="1"/>
  <c r="D5573" i="5"/>
  <c r="K5573" i="5" s="1"/>
  <c r="F2243" i="5" l="1"/>
  <c r="I2243" i="5"/>
  <c r="G2243" i="5"/>
  <c r="J2243" i="5"/>
  <c r="D2244" i="5"/>
  <c r="K2243" i="5" l="1"/>
  <c r="F2244" i="5"/>
  <c r="D2245" i="5"/>
  <c r="D2246" i="5" s="1"/>
  <c r="D2247" i="5" s="1"/>
  <c r="D2248" i="5" s="1"/>
  <c r="G2244" i="5"/>
  <c r="H2244" i="5"/>
  <c r="I2244" i="5"/>
  <c r="J2244" i="5"/>
  <c r="I2248" i="5" l="1"/>
  <c r="D2249" i="5"/>
  <c r="J2248" i="5"/>
  <c r="F2248" i="5"/>
  <c r="G2248" i="5"/>
  <c r="K2244" i="5"/>
  <c r="K2248" i="5" l="1"/>
  <c r="H2249" i="5"/>
  <c r="D2250" i="5"/>
  <c r="J2249" i="5"/>
  <c r="G2249" i="5"/>
  <c r="F2249" i="5"/>
  <c r="I2249" i="5"/>
  <c r="K2249" i="5" l="1"/>
  <c r="G2250" i="5"/>
  <c r="D2251" i="5"/>
  <c r="D2252" i="5" s="1"/>
  <c r="D2253" i="5" s="1"/>
  <c r="D2254" i="5" s="1"/>
  <c r="J2250" i="5"/>
  <c r="I2250" i="5"/>
  <c r="F2250" i="5"/>
  <c r="H2250" i="5"/>
  <c r="K2250" i="5" l="1"/>
  <c r="I2254" i="5"/>
  <c r="J2254" i="5"/>
  <c r="G2254" i="5"/>
  <c r="D2255" i="5"/>
  <c r="D2256" i="5" s="1"/>
  <c r="D2257" i="5" s="1"/>
  <c r="D2258" i="5" s="1"/>
  <c r="F2254" i="5"/>
  <c r="H2254" i="5"/>
  <c r="G2258" i="5" l="1"/>
  <c r="D2259" i="5"/>
  <c r="D2260" i="5" s="1"/>
  <c r="D2261" i="5" s="1"/>
  <c r="D2262" i="5" s="1"/>
  <c r="F2258" i="5"/>
  <c r="I2258" i="5"/>
  <c r="J2258" i="5"/>
  <c r="H2258" i="5"/>
  <c r="K2254" i="5"/>
  <c r="K2258" i="5" l="1"/>
  <c r="G2262" i="5"/>
  <c r="I2262" i="5"/>
  <c r="F2262" i="5"/>
  <c r="H2262" i="5"/>
  <c r="D2263" i="5"/>
  <c r="J2262" i="5"/>
  <c r="F2263" i="5" l="1"/>
  <c r="D2264" i="5"/>
  <c r="D2265" i="5" s="1"/>
  <c r="D2266" i="5" s="1"/>
  <c r="D2267" i="5" s="1"/>
  <c r="I2263" i="5"/>
  <c r="G2263" i="5"/>
  <c r="H2263" i="5"/>
  <c r="J2263" i="5"/>
  <c r="K2262" i="5"/>
  <c r="H2267" i="5" l="1"/>
  <c r="I2267" i="5"/>
  <c r="F2267" i="5"/>
  <c r="G2267" i="5"/>
  <c r="J2267" i="5"/>
  <c r="D2268" i="5"/>
  <c r="K2263" i="5"/>
  <c r="G2268" i="5" l="1"/>
  <c r="I2268" i="5"/>
  <c r="F2268" i="5"/>
  <c r="H2268" i="5"/>
  <c r="J2268" i="5"/>
  <c r="D2269" i="5"/>
  <c r="K2267" i="5"/>
  <c r="F2269" i="5" l="1"/>
  <c r="J2269" i="5"/>
  <c r="G2269" i="5"/>
  <c r="I2269" i="5"/>
  <c r="D2270" i="5"/>
  <c r="K2268" i="5"/>
  <c r="F2270" i="5" l="1"/>
  <c r="I2270" i="5"/>
  <c r="J2270" i="5"/>
  <c r="G2270" i="5"/>
  <c r="D2271" i="5"/>
  <c r="D2272" i="5" s="1"/>
  <c r="D2273" i="5" s="1"/>
  <c r="D2274" i="5" s="1"/>
  <c r="D2275" i="5" s="1"/>
  <c r="K2269" i="5"/>
  <c r="H2275" i="5" l="1"/>
  <c r="G2275" i="5"/>
  <c r="D2276" i="5"/>
  <c r="J2275" i="5"/>
  <c r="F2275" i="5"/>
  <c r="I2275" i="5"/>
  <c r="K2270" i="5"/>
  <c r="K2275" i="5" l="1"/>
  <c r="G2276" i="5"/>
  <c r="H2276" i="5"/>
  <c r="D2277" i="5"/>
  <c r="F2276" i="5"/>
  <c r="J2276" i="5"/>
  <c r="I2276" i="5"/>
  <c r="K2276" i="5" l="1"/>
  <c r="F2277" i="5"/>
  <c r="D2278" i="5"/>
  <c r="D2279" i="5" s="1"/>
  <c r="D2280" i="5" s="1"/>
  <c r="D2281" i="5" s="1"/>
  <c r="H2277" i="5"/>
  <c r="G2277" i="5"/>
  <c r="J2277" i="5"/>
  <c r="I2277" i="5"/>
  <c r="H2281" i="5" l="1"/>
  <c r="G2281" i="5"/>
  <c r="F2281" i="5"/>
  <c r="I2281" i="5"/>
  <c r="D2282" i="5"/>
  <c r="K2277" i="5"/>
  <c r="H2282" i="5" l="1"/>
  <c r="F2282" i="5"/>
  <c r="D2283" i="5"/>
  <c r="D2284" i="5" s="1"/>
  <c r="D2285" i="5" s="1"/>
  <c r="D2286" i="5" s="1"/>
  <c r="D2287" i="5" s="1"/>
  <c r="D2288" i="5" s="1"/>
  <c r="G2282" i="5"/>
  <c r="I2282" i="5"/>
  <c r="K2281" i="5"/>
  <c r="J2288" i="5" l="1"/>
  <c r="G2288" i="5"/>
  <c r="I2288" i="5"/>
  <c r="D2289" i="5"/>
  <c r="F2288" i="5"/>
  <c r="K2282" i="5"/>
  <c r="K2288" i="5" l="1"/>
  <c r="I2289" i="5"/>
  <c r="H2289" i="5"/>
  <c r="F2289" i="5"/>
  <c r="J2289" i="5"/>
  <c r="D2290" i="5"/>
  <c r="G2289" i="5"/>
  <c r="K2289" i="5" l="1"/>
  <c r="H2290" i="5"/>
  <c r="I2290" i="5"/>
  <c r="J2290" i="5"/>
  <c r="G2290" i="5"/>
  <c r="D2291" i="5"/>
  <c r="F2290" i="5"/>
  <c r="K2290" i="5" l="1"/>
  <c r="G2291" i="5"/>
  <c r="I2291" i="5"/>
  <c r="H2291" i="5"/>
  <c r="F2291" i="5"/>
  <c r="J2291" i="5"/>
  <c r="D2292" i="5"/>
  <c r="K2291" i="5" l="1"/>
  <c r="F2292" i="5"/>
  <c r="D2293" i="5"/>
  <c r="I2292" i="5"/>
  <c r="G2292" i="5"/>
  <c r="H2292" i="5"/>
  <c r="J2292" i="5"/>
  <c r="D2294" i="5" l="1"/>
  <c r="I2293" i="5"/>
  <c r="J2293" i="5"/>
  <c r="G2293" i="5"/>
  <c r="H2293" i="5"/>
  <c r="F2293" i="5"/>
  <c r="K2292" i="5"/>
  <c r="K2293" i="5" l="1"/>
  <c r="J2294" i="5"/>
  <c r="G2294" i="5"/>
  <c r="I2294" i="5"/>
  <c r="F2294" i="5"/>
  <c r="D2295" i="5"/>
  <c r="D2296" i="5" s="1"/>
  <c r="D2297" i="5" s="1"/>
  <c r="D2298" i="5" s="1"/>
  <c r="K2294" i="5" l="1"/>
  <c r="G2298" i="5"/>
  <c r="I2298" i="5"/>
  <c r="D2299" i="5"/>
  <c r="F2298" i="5"/>
  <c r="J2298" i="5"/>
  <c r="K2298" i="5" l="1"/>
  <c r="G2299" i="5"/>
  <c r="I2299" i="5"/>
  <c r="J2299" i="5"/>
  <c r="F2299" i="5"/>
  <c r="D2300" i="5"/>
  <c r="H2299" i="5"/>
  <c r="F2300" i="5" l="1"/>
  <c r="D2301" i="5"/>
  <c r="I2300" i="5"/>
  <c r="J2300" i="5"/>
  <c r="G2300" i="5"/>
  <c r="H2300" i="5"/>
  <c r="K2299" i="5"/>
  <c r="D2302" i="5" l="1"/>
  <c r="I2301" i="5"/>
  <c r="G2301" i="5"/>
  <c r="F2301" i="5"/>
  <c r="J2301" i="5"/>
  <c r="H2301" i="5"/>
  <c r="K2300" i="5"/>
  <c r="K2301" i="5" l="1"/>
  <c r="J2302" i="5"/>
  <c r="D2303" i="5"/>
  <c r="I2302" i="5"/>
  <c r="H2302" i="5"/>
  <c r="F2302" i="5"/>
  <c r="G2302" i="5"/>
  <c r="K2302" i="5" l="1"/>
  <c r="I2303" i="5"/>
  <c r="D2304" i="5"/>
  <c r="D2305" i="5" s="1"/>
  <c r="D2306" i="5" s="1"/>
  <c r="D2307" i="5" s="1"/>
  <c r="J2303" i="5"/>
  <c r="F2303" i="5"/>
  <c r="H2303" i="5"/>
  <c r="G2303" i="5"/>
  <c r="K2303" i="5" l="1"/>
  <c r="I2307" i="5"/>
  <c r="G2307" i="5"/>
  <c r="F2307" i="5"/>
  <c r="H2307" i="5"/>
  <c r="D2308" i="5"/>
  <c r="J2307" i="5"/>
  <c r="J2308" i="5" l="1"/>
  <c r="I2308" i="5"/>
  <c r="G2308" i="5"/>
  <c r="H2308" i="5"/>
  <c r="D2309" i="5"/>
  <c r="F2308" i="5"/>
  <c r="K2307" i="5"/>
  <c r="K2308" i="5" l="1"/>
  <c r="I2309" i="5"/>
  <c r="J2309" i="5"/>
  <c r="G2309" i="5"/>
  <c r="D2310" i="5"/>
  <c r="F2309" i="5"/>
  <c r="H2309" i="5"/>
  <c r="K2309" i="5" l="1"/>
  <c r="H2310" i="5"/>
  <c r="J2310" i="5"/>
  <c r="G2310" i="5"/>
  <c r="D2311" i="5"/>
  <c r="F2310" i="5"/>
  <c r="I2310" i="5"/>
  <c r="K2310" i="5" l="1"/>
  <c r="G2311" i="5"/>
  <c r="J2311" i="5"/>
  <c r="H2311" i="5"/>
  <c r="I2311" i="5"/>
  <c r="F2311" i="5"/>
  <c r="D2312" i="5"/>
  <c r="K2311" i="5" l="1"/>
  <c r="F2312" i="5"/>
  <c r="H2312" i="5"/>
  <c r="I2312" i="5"/>
  <c r="D2313" i="5"/>
  <c r="G2312" i="5"/>
  <c r="F2313" i="5" l="1"/>
  <c r="D2314" i="5"/>
  <c r="J2313" i="5"/>
  <c r="G2313" i="5"/>
  <c r="I2313" i="5"/>
  <c r="K2312" i="5"/>
  <c r="F2314" i="5" l="1"/>
  <c r="D2315" i="5"/>
  <c r="D2316" i="5" s="1"/>
  <c r="D2317" i="5" s="1"/>
  <c r="D2318" i="5" s="1"/>
  <c r="J2314" i="5"/>
  <c r="I2314" i="5"/>
  <c r="G2314" i="5"/>
  <c r="H2314" i="5"/>
  <c r="K2313" i="5"/>
  <c r="H2318" i="5" l="1"/>
  <c r="G2318" i="5"/>
  <c r="F2318" i="5"/>
  <c r="I2318" i="5"/>
  <c r="D2319" i="5"/>
  <c r="K2314" i="5"/>
  <c r="H2319" i="5" l="1"/>
  <c r="D2320" i="5"/>
  <c r="I2319" i="5"/>
  <c r="F2319" i="5"/>
  <c r="G2319" i="5"/>
  <c r="K2318" i="5"/>
  <c r="K2319" i="5" l="1"/>
  <c r="H2320" i="5"/>
  <c r="D2321" i="5"/>
  <c r="J2320" i="5"/>
  <c r="G2320" i="5"/>
  <c r="I2320" i="5"/>
  <c r="F2320" i="5"/>
  <c r="G2321" i="5" l="1"/>
  <c r="H2321" i="5"/>
  <c r="I2321" i="5"/>
  <c r="F2321" i="5"/>
  <c r="D2322" i="5"/>
  <c r="K2320" i="5"/>
  <c r="K2321" i="5" l="1"/>
  <c r="G2322" i="5"/>
  <c r="F2322" i="5"/>
  <c r="D2323" i="5"/>
  <c r="I2322" i="5"/>
  <c r="H2322" i="5"/>
  <c r="G2323" i="5" l="1"/>
  <c r="H2323" i="5"/>
  <c r="I2323" i="5"/>
  <c r="D2324" i="5"/>
  <c r="F2323" i="5"/>
  <c r="K2322" i="5"/>
  <c r="K2323" i="5" l="1"/>
  <c r="G2324" i="5"/>
  <c r="I2324" i="5"/>
  <c r="F2324" i="5"/>
  <c r="H2324" i="5"/>
  <c r="J2324" i="5"/>
  <c r="D2325" i="5"/>
  <c r="D2326" i="5" s="1"/>
  <c r="D2327" i="5" s="1"/>
  <c r="D2328" i="5" s="1"/>
  <c r="I2328" i="5" l="1"/>
  <c r="F2328" i="5"/>
  <c r="H2328" i="5"/>
  <c r="G2328" i="5"/>
  <c r="D2329" i="5"/>
  <c r="J2328" i="5"/>
  <c r="K2324" i="5"/>
  <c r="H2329" i="5" l="1"/>
  <c r="F2329" i="5"/>
  <c r="D2330" i="5"/>
  <c r="J2329" i="5"/>
  <c r="G2329" i="5"/>
  <c r="I2329" i="5"/>
  <c r="K2328" i="5"/>
  <c r="K2329" i="5" l="1"/>
  <c r="G2330" i="5"/>
  <c r="F2330" i="5"/>
  <c r="H2330" i="5"/>
  <c r="J2330" i="5"/>
  <c r="I2330" i="5"/>
  <c r="D2331" i="5"/>
  <c r="F2331" i="5" l="1"/>
  <c r="G2331" i="5"/>
  <c r="D2332" i="5"/>
  <c r="I2331" i="5"/>
  <c r="H2331" i="5"/>
  <c r="K2330" i="5"/>
  <c r="F2332" i="5" l="1"/>
  <c r="H2332" i="5"/>
  <c r="G2332" i="5"/>
  <c r="I2332" i="5"/>
  <c r="D2333" i="5"/>
  <c r="K2331" i="5"/>
  <c r="F2333" i="5" l="1"/>
  <c r="D2334" i="5"/>
  <c r="I2333" i="5"/>
  <c r="G2333" i="5"/>
  <c r="H2333" i="5"/>
  <c r="J2333" i="5"/>
  <c r="K2332" i="5"/>
  <c r="I2334" i="5" l="1"/>
  <c r="G2334" i="5"/>
  <c r="D2335" i="5"/>
  <c r="F2334" i="5"/>
  <c r="J2334" i="5"/>
  <c r="H2334" i="5"/>
  <c r="K2333" i="5"/>
  <c r="K2334" i="5" l="1"/>
  <c r="J2335" i="5"/>
  <c r="I2335" i="5"/>
  <c r="G2335" i="5"/>
  <c r="D2336" i="5"/>
  <c r="D2337" i="5" s="1"/>
  <c r="D2338" i="5" s="1"/>
  <c r="D2339" i="5" s="1"/>
  <c r="F2335" i="5"/>
  <c r="H2335" i="5"/>
  <c r="K2335" i="5" l="1"/>
  <c r="F2339" i="5"/>
  <c r="G2339" i="5"/>
  <c r="D2340" i="5"/>
  <c r="I2339" i="5"/>
  <c r="J2339" i="5"/>
  <c r="F2340" i="5" l="1"/>
  <c r="I2340" i="5"/>
  <c r="G2340" i="5"/>
  <c r="J2340" i="5"/>
  <c r="D2341" i="5"/>
  <c r="K2339" i="5"/>
  <c r="H2341" i="5" l="1"/>
  <c r="F2341" i="5"/>
  <c r="D2342" i="5"/>
  <c r="G2341" i="5"/>
  <c r="I2341" i="5"/>
  <c r="J2341" i="5"/>
  <c r="K2340" i="5"/>
  <c r="G2342" i="5" l="1"/>
  <c r="F2342" i="5"/>
  <c r="H2342" i="5"/>
  <c r="J2342" i="5"/>
  <c r="I2342" i="5"/>
  <c r="D2343" i="5"/>
  <c r="K2341" i="5"/>
  <c r="F2343" i="5" l="1"/>
  <c r="D2344" i="5"/>
  <c r="J2343" i="5"/>
  <c r="H2343" i="5"/>
  <c r="I2343" i="5"/>
  <c r="G2343" i="5"/>
  <c r="K2342" i="5"/>
  <c r="D2345" i="5" l="1"/>
  <c r="J2344" i="5"/>
  <c r="G2344" i="5"/>
  <c r="I2344" i="5"/>
  <c r="F2344" i="5"/>
  <c r="K2344" i="5" s="1"/>
  <c r="K2343" i="5"/>
  <c r="D2346" i="5" l="1"/>
  <c r="D2347" i="5" s="1"/>
  <c r="D2348" i="5" s="1"/>
  <c r="D2349" i="5" s="1"/>
  <c r="J2345" i="5"/>
  <c r="G2345" i="5"/>
  <c r="I2345" i="5"/>
  <c r="F2345" i="5"/>
  <c r="K2345" i="5" s="1"/>
  <c r="H2349" i="5" l="1"/>
  <c r="F2349" i="5"/>
  <c r="D2350" i="5"/>
  <c r="I2349" i="5"/>
  <c r="J2349" i="5"/>
  <c r="G2349" i="5"/>
  <c r="G2350" i="5" l="1"/>
  <c r="F2350" i="5"/>
  <c r="D2351" i="5"/>
  <c r="H2350" i="5"/>
  <c r="I2350" i="5"/>
  <c r="J2350" i="5"/>
  <c r="K2349" i="5"/>
  <c r="F2351" i="5" l="1"/>
  <c r="D2352" i="5"/>
  <c r="J2351" i="5"/>
  <c r="H2351" i="5"/>
  <c r="G2351" i="5"/>
  <c r="I2351" i="5"/>
  <c r="K2350" i="5"/>
  <c r="D2353" i="5" l="1"/>
  <c r="I2352" i="5"/>
  <c r="H2352" i="5"/>
  <c r="F2352" i="5"/>
  <c r="G2352" i="5"/>
  <c r="K2351" i="5"/>
  <c r="K2352" i="5" l="1"/>
  <c r="I2353" i="5"/>
  <c r="F2353" i="5"/>
  <c r="H2353" i="5"/>
  <c r="J2353" i="5"/>
  <c r="D2354" i="5"/>
  <c r="G2353" i="5"/>
  <c r="K2353" i="5" l="1"/>
  <c r="J2354" i="5"/>
  <c r="H2354" i="5"/>
  <c r="F2354" i="5"/>
  <c r="G2354" i="5"/>
  <c r="I2354" i="5"/>
  <c r="D2355" i="5"/>
  <c r="I2355" i="5" l="1"/>
  <c r="G2355" i="5"/>
  <c r="H2355" i="5"/>
  <c r="D2356" i="5"/>
  <c r="D2357" i="5" s="1"/>
  <c r="D2358" i="5" s="1"/>
  <c r="D2359" i="5" s="1"/>
  <c r="D2360" i="5" s="1"/>
  <c r="D2361" i="5" s="1"/>
  <c r="F2355" i="5"/>
  <c r="J2355" i="5"/>
  <c r="K2354" i="5"/>
  <c r="K2355" i="5" l="1"/>
  <c r="J2361" i="5"/>
  <c r="G2361" i="5"/>
  <c r="D2362" i="5"/>
  <c r="F2361" i="5"/>
  <c r="I2361" i="5"/>
  <c r="K2361" i="5" l="1"/>
  <c r="I2362" i="5"/>
  <c r="G2362" i="5"/>
  <c r="H2362" i="5"/>
  <c r="J2362" i="5"/>
  <c r="F2362" i="5"/>
  <c r="D2363" i="5"/>
  <c r="D2364" i="5" s="1"/>
  <c r="D2365" i="5" s="1"/>
  <c r="D2366" i="5" s="1"/>
  <c r="K2362" i="5" l="1"/>
  <c r="I2366" i="5"/>
  <c r="G2366" i="5"/>
  <c r="F2366" i="5"/>
  <c r="J2366" i="5"/>
  <c r="D2367" i="5"/>
  <c r="D2368" i="5" s="1"/>
  <c r="D2369" i="5" s="1"/>
  <c r="D2370" i="5" s="1"/>
  <c r="H2366" i="5"/>
  <c r="G2370" i="5" l="1"/>
  <c r="F2370" i="5"/>
  <c r="H2370" i="5"/>
  <c r="J2370" i="5"/>
  <c r="I2370" i="5"/>
  <c r="D2371" i="5"/>
  <c r="K2366" i="5"/>
  <c r="K2370" i="5" l="1"/>
  <c r="F2371" i="5"/>
  <c r="D2372" i="5"/>
  <c r="J2371" i="5"/>
  <c r="H2371" i="5"/>
  <c r="I2371" i="5"/>
  <c r="G2371" i="5"/>
  <c r="I2372" i="5" l="1"/>
  <c r="J2372" i="5"/>
  <c r="G2372" i="5"/>
  <c r="H2372" i="5"/>
  <c r="D2373" i="5"/>
  <c r="F2372" i="5"/>
  <c r="K2371" i="5"/>
  <c r="K2372" i="5" l="1"/>
  <c r="J2373" i="5"/>
  <c r="H2373" i="5"/>
  <c r="D2374" i="5"/>
  <c r="F2373" i="5"/>
  <c r="G2373" i="5"/>
  <c r="I2373" i="5"/>
  <c r="K2373" i="5" l="1"/>
  <c r="I2374" i="5"/>
  <c r="G2374" i="5"/>
  <c r="J2374" i="5"/>
  <c r="D2375" i="5"/>
  <c r="F2374" i="5"/>
  <c r="H2374" i="5"/>
  <c r="K2374" i="5" l="1"/>
  <c r="H2375" i="5"/>
  <c r="F2375" i="5"/>
  <c r="D2376" i="5"/>
  <c r="G2375" i="5"/>
  <c r="I2375" i="5"/>
  <c r="J2375" i="5"/>
  <c r="K2375" i="5" l="1"/>
  <c r="G2376" i="5"/>
  <c r="I2376" i="5"/>
  <c r="F2376" i="5"/>
  <c r="H2376" i="5"/>
  <c r="D2377" i="5"/>
  <c r="J2376" i="5"/>
  <c r="F2377" i="5" l="1"/>
  <c r="D2378" i="5"/>
  <c r="J2377" i="5"/>
  <c r="I2377" i="5"/>
  <c r="G2377" i="5"/>
  <c r="H2377" i="5"/>
  <c r="K2376" i="5"/>
  <c r="I2378" i="5" l="1"/>
  <c r="F2378" i="5"/>
  <c r="H2378" i="5"/>
  <c r="J2378" i="5"/>
  <c r="G2378" i="5"/>
  <c r="D2379" i="5"/>
  <c r="D2380" i="5" s="1"/>
  <c r="D2381" i="5" s="1"/>
  <c r="D2382" i="5" s="1"/>
  <c r="K2377" i="5"/>
  <c r="G2382" i="5" l="1"/>
  <c r="D2383" i="5"/>
  <c r="F2382" i="5"/>
  <c r="J2382" i="5"/>
  <c r="I2382" i="5"/>
  <c r="K2378" i="5"/>
  <c r="K2382" i="5" l="1"/>
  <c r="G2383" i="5"/>
  <c r="D2384" i="5"/>
  <c r="F2383" i="5"/>
  <c r="I2383" i="5"/>
  <c r="H2383" i="5"/>
  <c r="K2383" i="5" l="1"/>
  <c r="G2384" i="5"/>
  <c r="D2385" i="5"/>
  <c r="I2384" i="5"/>
  <c r="H2384" i="5"/>
  <c r="F2384" i="5"/>
  <c r="K2384" i="5" l="1"/>
  <c r="G2385" i="5"/>
  <c r="D2386" i="5"/>
  <c r="H2385" i="5"/>
  <c r="I2385" i="5"/>
  <c r="J2385" i="5"/>
  <c r="F2385" i="5"/>
  <c r="K2385" i="5" l="1"/>
  <c r="F2386" i="5"/>
  <c r="D2387" i="5"/>
  <c r="J2386" i="5"/>
  <c r="G2386" i="5"/>
  <c r="H2386" i="5"/>
  <c r="I2386" i="5"/>
  <c r="K2386" i="5" l="1"/>
  <c r="I2387" i="5"/>
  <c r="G2387" i="5"/>
  <c r="F2387" i="5"/>
  <c r="J2387" i="5"/>
  <c r="D2388" i="5"/>
  <c r="H2387" i="5"/>
  <c r="J2388" i="5" l="1"/>
  <c r="H2388" i="5"/>
  <c r="I2388" i="5"/>
  <c r="G2388" i="5"/>
  <c r="F2388" i="5"/>
  <c r="D2389" i="5"/>
  <c r="K2387" i="5"/>
  <c r="K2388" i="5" l="1"/>
  <c r="I2389" i="5"/>
  <c r="G2389" i="5"/>
  <c r="D2390" i="5"/>
  <c r="F2389" i="5"/>
  <c r="H2389" i="5"/>
  <c r="J2389" i="5"/>
  <c r="K2389" i="5" l="1"/>
  <c r="I2390" i="5"/>
  <c r="F2390" i="5"/>
  <c r="G2390" i="5"/>
  <c r="J2390" i="5"/>
  <c r="D2391" i="5"/>
  <c r="D2392" i="5" s="1"/>
  <c r="D2393" i="5" s="1"/>
  <c r="D2394" i="5" s="1"/>
  <c r="I2394" i="5" l="1"/>
  <c r="G2394" i="5"/>
  <c r="H2394" i="5"/>
  <c r="D2395" i="5"/>
  <c r="F2394" i="5"/>
  <c r="J2394" i="5"/>
  <c r="K2390" i="5"/>
  <c r="K2394" i="5" l="1"/>
  <c r="J2395" i="5"/>
  <c r="H2395" i="5"/>
  <c r="F2395" i="5"/>
  <c r="D2396" i="5"/>
  <c r="G2395" i="5"/>
  <c r="I2395" i="5"/>
  <c r="K2395" i="5" l="1"/>
  <c r="I2396" i="5"/>
  <c r="G2396" i="5"/>
  <c r="H2396" i="5"/>
  <c r="J2396" i="5"/>
  <c r="F2396" i="5"/>
  <c r="D2397" i="5"/>
  <c r="K2396" i="5" l="1"/>
  <c r="H2397" i="5"/>
  <c r="F2397" i="5"/>
  <c r="D2398" i="5"/>
  <c r="J2397" i="5"/>
  <c r="G2397" i="5"/>
  <c r="I2397" i="5"/>
  <c r="G2398" i="5" l="1"/>
  <c r="D2399" i="5"/>
  <c r="D2400" i="5" s="1"/>
  <c r="D2401" i="5" s="1"/>
  <c r="D2402" i="5" s="1"/>
  <c r="J2398" i="5"/>
  <c r="F2398" i="5"/>
  <c r="H2398" i="5"/>
  <c r="I2398" i="5"/>
  <c r="K2397" i="5"/>
  <c r="K2398" i="5" l="1"/>
  <c r="I2402" i="5"/>
  <c r="G2402" i="5"/>
  <c r="D2403" i="5"/>
  <c r="F2402" i="5"/>
  <c r="H2402" i="5"/>
  <c r="J2402" i="5"/>
  <c r="K2402" i="5" l="1"/>
  <c r="H2403" i="5"/>
  <c r="F2403" i="5"/>
  <c r="D2404" i="5"/>
  <c r="G2403" i="5"/>
  <c r="J2403" i="5"/>
  <c r="I2403" i="5"/>
  <c r="G2404" i="5" l="1"/>
  <c r="F2404" i="5"/>
  <c r="I2404" i="5"/>
  <c r="J2404" i="5"/>
  <c r="D2405" i="5"/>
  <c r="H2404" i="5"/>
  <c r="K2403" i="5"/>
  <c r="F2405" i="5" l="1"/>
  <c r="D2406" i="5"/>
  <c r="D2407" i="5" s="1"/>
  <c r="D2408" i="5" s="1"/>
  <c r="D2409" i="5" s="1"/>
  <c r="J2405" i="5"/>
  <c r="H2405" i="5"/>
  <c r="G2405" i="5"/>
  <c r="I2405" i="5"/>
  <c r="K2404" i="5"/>
  <c r="K2405" i="5" l="1"/>
  <c r="H2409" i="5"/>
  <c r="F2409" i="5"/>
  <c r="D2410" i="5"/>
  <c r="G2409" i="5"/>
  <c r="I2409" i="5"/>
  <c r="J2409" i="5"/>
  <c r="G2410" i="5" l="1"/>
  <c r="I2410" i="5"/>
  <c r="F2410" i="5"/>
  <c r="H2410" i="5"/>
  <c r="D2411" i="5"/>
  <c r="J2410" i="5"/>
  <c r="K2409" i="5"/>
  <c r="F2411" i="5" l="1"/>
  <c r="D2412" i="5"/>
  <c r="J2411" i="5"/>
  <c r="I2411" i="5"/>
  <c r="G2411" i="5"/>
  <c r="H2411" i="5"/>
  <c r="K2410" i="5"/>
  <c r="K2411" i="5" l="1"/>
  <c r="I2412" i="5"/>
  <c r="F2412" i="5"/>
  <c r="H2412" i="5"/>
  <c r="G2412" i="5"/>
  <c r="J2412" i="5"/>
  <c r="D2413" i="5"/>
  <c r="J2413" i="5" l="1"/>
  <c r="H2413" i="5"/>
  <c r="F2413" i="5"/>
  <c r="G2413" i="5"/>
  <c r="I2413" i="5"/>
  <c r="D2414" i="5"/>
  <c r="K2412" i="5"/>
  <c r="I2414" i="5" l="1"/>
  <c r="G2414" i="5"/>
  <c r="H2414" i="5"/>
  <c r="D2415" i="5"/>
  <c r="F2414" i="5"/>
  <c r="J2414" i="5"/>
  <c r="K2413" i="5"/>
  <c r="K2414" i="5" l="1"/>
  <c r="H2415" i="5"/>
  <c r="F2415" i="5"/>
  <c r="D2416" i="5"/>
  <c r="J2415" i="5"/>
  <c r="I2415" i="5"/>
  <c r="G2415" i="5"/>
  <c r="G2416" i="5" l="1"/>
  <c r="D2417" i="5"/>
  <c r="D2418" i="5" s="1"/>
  <c r="D2419" i="5" s="1"/>
  <c r="D2420" i="5" s="1"/>
  <c r="H2416" i="5"/>
  <c r="I2416" i="5"/>
  <c r="J2416" i="5"/>
  <c r="F2416" i="5"/>
  <c r="K2415" i="5"/>
  <c r="K2416" i="5" l="1"/>
  <c r="I2420" i="5"/>
  <c r="G2420" i="5"/>
  <c r="H2420" i="5"/>
  <c r="J2420" i="5"/>
  <c r="F2420" i="5"/>
  <c r="D2421" i="5"/>
  <c r="K2420" i="5" l="1"/>
  <c r="H2421" i="5"/>
  <c r="F2421" i="5"/>
  <c r="D2422" i="5"/>
  <c r="G2421" i="5"/>
  <c r="I2421" i="5"/>
  <c r="J2421" i="5"/>
  <c r="G2422" i="5" l="1"/>
  <c r="F2422" i="5"/>
  <c r="H2422" i="5"/>
  <c r="J2422" i="5"/>
  <c r="D2423" i="5"/>
  <c r="I2422" i="5"/>
  <c r="K2421" i="5"/>
  <c r="F2423" i="5" l="1"/>
  <c r="D2424" i="5"/>
  <c r="D2425" i="5" s="1"/>
  <c r="D2426" i="5" s="1"/>
  <c r="D2427" i="5" s="1"/>
  <c r="J2423" i="5"/>
  <c r="H2423" i="5"/>
  <c r="I2423" i="5"/>
  <c r="G2423" i="5"/>
  <c r="K2422" i="5"/>
  <c r="K2423" i="5" l="1"/>
  <c r="H2427" i="5"/>
  <c r="F2427" i="5"/>
  <c r="D2428" i="5"/>
  <c r="G2427" i="5"/>
  <c r="J2427" i="5"/>
  <c r="I2427" i="5"/>
  <c r="G2428" i="5" l="1"/>
  <c r="I2428" i="5"/>
  <c r="H2428" i="5"/>
  <c r="J2428" i="5"/>
  <c r="D2429" i="5"/>
  <c r="F2428" i="5"/>
  <c r="K2427" i="5"/>
  <c r="K2428" i="5" l="1"/>
  <c r="F2429" i="5"/>
  <c r="D2430" i="5"/>
  <c r="D2431" i="5" s="1"/>
  <c r="D2432" i="5" s="1"/>
  <c r="D2433" i="5" s="1"/>
  <c r="D2434" i="5" s="1"/>
  <c r="D2435" i="5" s="1"/>
  <c r="D2436" i="5" s="1"/>
  <c r="D2437" i="5" s="1"/>
  <c r="D2438" i="5" s="1"/>
  <c r="G2429" i="5"/>
  <c r="I2429" i="5"/>
  <c r="J2429" i="5"/>
  <c r="I2438" i="5" l="1"/>
  <c r="F2438" i="5"/>
  <c r="J2438" i="5"/>
  <c r="D2439" i="5"/>
  <c r="G2438" i="5"/>
  <c r="K2429" i="5"/>
  <c r="I2439" i="5" l="1"/>
  <c r="J2439" i="5"/>
  <c r="G2439" i="5"/>
  <c r="D2440" i="5"/>
  <c r="F2439" i="5"/>
  <c r="K2438" i="5"/>
  <c r="K2439" i="5" l="1"/>
  <c r="J2440" i="5"/>
  <c r="H2440" i="5"/>
  <c r="D2441" i="5"/>
  <c r="G2440" i="5"/>
  <c r="F2440" i="5"/>
  <c r="I2440" i="5"/>
  <c r="K2440" i="5" l="1"/>
  <c r="J2441" i="5"/>
  <c r="G2441" i="5"/>
  <c r="F2441" i="5"/>
  <c r="I2441" i="5"/>
  <c r="D2442" i="5"/>
  <c r="K2441" i="5" l="1"/>
  <c r="J2442" i="5"/>
  <c r="G2442" i="5"/>
  <c r="I2442" i="5"/>
  <c r="D2443" i="5"/>
  <c r="D2444" i="5" s="1"/>
  <c r="D2445" i="5" s="1"/>
  <c r="D2446" i="5" s="1"/>
  <c r="F2442" i="5"/>
  <c r="K2442" i="5" l="1"/>
  <c r="F2446" i="5"/>
  <c r="D2447" i="5"/>
  <c r="J2446" i="5"/>
  <c r="H2446" i="5"/>
  <c r="G2446" i="5"/>
  <c r="I2446" i="5"/>
  <c r="I2447" i="5" l="1"/>
  <c r="J2447" i="5"/>
  <c r="F2447" i="5"/>
  <c r="G2447" i="5"/>
  <c r="D2448" i="5"/>
  <c r="H2447" i="5"/>
  <c r="K2446" i="5"/>
  <c r="J2448" i="5" l="1"/>
  <c r="H2448" i="5"/>
  <c r="D2449" i="5"/>
  <c r="I2448" i="5"/>
  <c r="F2448" i="5"/>
  <c r="G2448" i="5"/>
  <c r="K2447" i="5"/>
  <c r="K2448" i="5" l="1"/>
  <c r="I2449" i="5"/>
  <c r="G2449" i="5"/>
  <c r="D2450" i="5"/>
  <c r="H2449" i="5"/>
  <c r="F2449" i="5"/>
  <c r="J2449" i="5"/>
  <c r="K2449" i="5" l="1"/>
  <c r="H2450" i="5"/>
  <c r="F2450" i="5"/>
  <c r="D2451" i="5"/>
  <c r="D2452" i="5" s="1"/>
  <c r="D2453" i="5" s="1"/>
  <c r="D2454" i="5" s="1"/>
  <c r="G2450" i="5"/>
  <c r="I2450" i="5"/>
  <c r="J2450" i="5"/>
  <c r="J2454" i="5" l="1"/>
  <c r="H2454" i="5"/>
  <c r="F2454" i="5"/>
  <c r="G2454" i="5"/>
  <c r="I2454" i="5"/>
  <c r="D2455" i="5"/>
  <c r="K2450" i="5"/>
  <c r="I2455" i="5" l="1"/>
  <c r="G2455" i="5"/>
  <c r="H2455" i="5"/>
  <c r="D2456" i="5"/>
  <c r="F2455" i="5"/>
  <c r="J2455" i="5"/>
  <c r="K2454" i="5"/>
  <c r="K2455" i="5" l="1"/>
  <c r="H2456" i="5"/>
  <c r="F2456" i="5"/>
  <c r="D2457" i="5"/>
  <c r="J2456" i="5"/>
  <c r="I2456" i="5"/>
  <c r="G2456" i="5"/>
  <c r="G2457" i="5" l="1"/>
  <c r="D2458" i="5"/>
  <c r="H2457" i="5"/>
  <c r="I2457" i="5"/>
  <c r="J2457" i="5"/>
  <c r="F2457" i="5"/>
  <c r="K2456" i="5"/>
  <c r="K2457" i="5" l="1"/>
  <c r="F2458" i="5"/>
  <c r="D2459" i="5"/>
  <c r="G2458" i="5"/>
  <c r="I2458" i="5"/>
  <c r="J2458" i="5"/>
  <c r="F2459" i="5" l="1"/>
  <c r="D2460" i="5"/>
  <c r="D2461" i="5" s="1"/>
  <c r="D2462" i="5" s="1"/>
  <c r="D2463" i="5" s="1"/>
  <c r="J2459" i="5"/>
  <c r="H2459" i="5"/>
  <c r="G2459" i="5"/>
  <c r="I2459" i="5"/>
  <c r="K2458" i="5"/>
  <c r="K2459" i="5" l="1"/>
  <c r="H2463" i="5"/>
  <c r="F2463" i="5"/>
  <c r="D2464" i="5"/>
  <c r="G2463" i="5"/>
  <c r="I2463" i="5"/>
  <c r="J2463" i="5"/>
  <c r="G2464" i="5" l="1"/>
  <c r="I2464" i="5"/>
  <c r="J2464" i="5"/>
  <c r="D2465" i="5"/>
  <c r="F2464" i="5"/>
  <c r="H2464" i="5"/>
  <c r="K2463" i="5"/>
  <c r="K2464" i="5" l="1"/>
  <c r="F2465" i="5"/>
  <c r="D2466" i="5"/>
  <c r="J2465" i="5"/>
  <c r="H2465" i="5"/>
  <c r="I2465" i="5"/>
  <c r="G2465" i="5"/>
  <c r="I2466" i="5" l="1"/>
  <c r="G2466" i="5"/>
  <c r="H2466" i="5"/>
  <c r="D2467" i="5"/>
  <c r="J2466" i="5"/>
  <c r="F2466" i="5"/>
  <c r="K2465" i="5"/>
  <c r="K2466" i="5" l="1"/>
  <c r="J2467" i="5"/>
  <c r="H2467" i="5"/>
  <c r="F2467" i="5"/>
  <c r="D2468" i="5"/>
  <c r="G2467" i="5"/>
  <c r="I2467" i="5"/>
  <c r="K2467" i="5" l="1"/>
  <c r="I2468" i="5"/>
  <c r="G2468" i="5"/>
  <c r="H2468" i="5"/>
  <c r="J2468" i="5"/>
  <c r="F2468" i="5"/>
  <c r="D2469" i="5"/>
  <c r="D2470" i="5" s="1"/>
  <c r="D2471" i="5" s="1"/>
  <c r="D2472" i="5" s="1"/>
  <c r="K2468" i="5" l="1"/>
  <c r="I2472" i="5"/>
  <c r="G2472" i="5"/>
  <c r="F2472" i="5"/>
  <c r="J2472" i="5"/>
  <c r="H2472" i="5"/>
  <c r="D2473" i="5"/>
  <c r="K2472" i="5" l="1"/>
  <c r="J2473" i="5"/>
  <c r="H2473" i="5"/>
  <c r="I2473" i="5"/>
  <c r="G2473" i="5"/>
  <c r="D2474" i="5"/>
  <c r="F2473" i="5"/>
  <c r="K2473" i="5" l="1"/>
  <c r="I2474" i="5"/>
  <c r="G2474" i="5"/>
  <c r="D2475" i="5"/>
  <c r="F2474" i="5"/>
  <c r="H2474" i="5"/>
  <c r="J2474" i="5"/>
  <c r="K2474" i="5" l="1"/>
  <c r="H2475" i="5"/>
  <c r="F2475" i="5"/>
  <c r="D2476" i="5"/>
  <c r="G2475" i="5"/>
  <c r="J2475" i="5"/>
  <c r="I2475" i="5"/>
  <c r="G2476" i="5" l="1"/>
  <c r="F2476" i="5"/>
  <c r="I2476" i="5"/>
  <c r="J2476" i="5"/>
  <c r="D2477" i="5"/>
  <c r="H2476" i="5"/>
  <c r="K2475" i="5"/>
  <c r="F2477" i="5" l="1"/>
  <c r="D2478" i="5"/>
  <c r="D2479" i="5" s="1"/>
  <c r="D2480" i="5" s="1"/>
  <c r="D2481" i="5" s="1"/>
  <c r="J2477" i="5"/>
  <c r="H2477" i="5"/>
  <c r="G2477" i="5"/>
  <c r="I2477" i="5"/>
  <c r="K2476" i="5"/>
  <c r="K2477" i="5" l="1"/>
  <c r="I2481" i="5"/>
  <c r="F2481" i="5"/>
  <c r="G2481" i="5"/>
  <c r="J2481" i="5"/>
  <c r="D2482" i="5"/>
  <c r="I2482" i="5" l="1"/>
  <c r="F2482" i="5"/>
  <c r="G2482" i="5"/>
  <c r="J2482" i="5"/>
  <c r="D2483" i="5"/>
  <c r="K2481" i="5"/>
  <c r="I2483" i="5" l="1"/>
  <c r="F2483" i="5"/>
  <c r="D2484" i="5"/>
  <c r="G2483" i="5"/>
  <c r="J2483" i="5"/>
  <c r="K2482" i="5"/>
  <c r="H2484" i="5" l="1"/>
  <c r="F2484" i="5"/>
  <c r="D2485" i="5"/>
  <c r="G2484" i="5"/>
  <c r="I2484" i="5"/>
  <c r="J2484" i="5"/>
  <c r="K2483" i="5"/>
  <c r="G2485" i="5" l="1"/>
  <c r="I2485" i="5"/>
  <c r="J2485" i="5"/>
  <c r="D2486" i="5"/>
  <c r="F2485" i="5"/>
  <c r="H2485" i="5"/>
  <c r="K2484" i="5"/>
  <c r="K2485" i="5" l="1"/>
  <c r="F2486" i="5"/>
  <c r="D2487" i="5"/>
  <c r="J2486" i="5"/>
  <c r="H2486" i="5"/>
  <c r="I2486" i="5"/>
  <c r="G2486" i="5"/>
  <c r="I2487" i="5" l="1"/>
  <c r="G2487" i="5"/>
  <c r="H2487" i="5"/>
  <c r="D2488" i="5"/>
  <c r="J2487" i="5"/>
  <c r="F2487" i="5"/>
  <c r="K2486" i="5"/>
  <c r="K2487" i="5" l="1"/>
  <c r="J2488" i="5"/>
  <c r="H2488" i="5"/>
  <c r="F2488" i="5"/>
  <c r="D2489" i="5"/>
  <c r="G2488" i="5"/>
  <c r="I2488" i="5"/>
  <c r="I2489" i="5" l="1"/>
  <c r="G2489" i="5"/>
  <c r="H2489" i="5"/>
  <c r="J2489" i="5"/>
  <c r="F2489" i="5"/>
  <c r="D2490" i="5"/>
  <c r="K2488" i="5"/>
  <c r="K2489" i="5" l="1"/>
  <c r="H2490" i="5"/>
  <c r="F2490" i="5"/>
  <c r="D2491" i="5"/>
  <c r="D2492" i="5" s="1"/>
  <c r="D2493" i="5" s="1"/>
  <c r="D2494" i="5" s="1"/>
  <c r="J2490" i="5"/>
  <c r="G2490" i="5"/>
  <c r="I2490" i="5"/>
  <c r="J2494" i="5" l="1"/>
  <c r="H2494" i="5"/>
  <c r="I2494" i="5"/>
  <c r="G2494" i="5"/>
  <c r="D2495" i="5"/>
  <c r="F2494" i="5"/>
  <c r="K2490" i="5"/>
  <c r="K2494" i="5" l="1"/>
  <c r="I2495" i="5"/>
  <c r="G2495" i="5"/>
  <c r="D2496" i="5"/>
  <c r="F2495" i="5"/>
  <c r="H2495" i="5"/>
  <c r="J2495" i="5"/>
  <c r="K2495" i="5" l="1"/>
  <c r="H2496" i="5"/>
  <c r="F2496" i="5"/>
  <c r="D2497" i="5"/>
  <c r="G2496" i="5"/>
  <c r="J2496" i="5"/>
  <c r="I2496" i="5"/>
  <c r="G2497" i="5" l="1"/>
  <c r="F2497" i="5"/>
  <c r="I2497" i="5"/>
  <c r="J2497" i="5"/>
  <c r="D2498" i="5"/>
  <c r="H2497" i="5"/>
  <c r="K2496" i="5"/>
  <c r="F2498" i="5" l="1"/>
  <c r="D2499" i="5"/>
  <c r="J2498" i="5"/>
  <c r="H2498" i="5"/>
  <c r="G2498" i="5"/>
  <c r="I2498" i="5"/>
  <c r="K2497" i="5"/>
  <c r="K2498" i="5" l="1"/>
  <c r="I2499" i="5"/>
  <c r="J2499" i="5"/>
  <c r="F2499" i="5"/>
  <c r="G2499" i="5"/>
  <c r="D2500" i="5"/>
  <c r="H2499" i="5"/>
  <c r="J2500" i="5" l="1"/>
  <c r="H2500" i="5"/>
  <c r="D2501" i="5"/>
  <c r="D2502" i="5" s="1"/>
  <c r="D2503" i="5" s="1"/>
  <c r="D2504" i="5" s="1"/>
  <c r="I2500" i="5"/>
  <c r="F2500" i="5"/>
  <c r="G2500" i="5"/>
  <c r="K2499" i="5"/>
  <c r="K2500" i="5" l="1"/>
  <c r="F2504" i="5"/>
  <c r="D2505" i="5"/>
  <c r="J2504" i="5"/>
  <c r="I2504" i="5"/>
  <c r="G2504" i="5"/>
  <c r="H2504" i="5"/>
  <c r="I2505" i="5" l="1"/>
  <c r="F2505" i="5"/>
  <c r="H2505" i="5"/>
  <c r="G2505" i="5"/>
  <c r="J2505" i="5"/>
  <c r="D2506" i="5"/>
  <c r="K2504" i="5"/>
  <c r="J2506" i="5" l="1"/>
  <c r="H2506" i="5"/>
  <c r="F2506" i="5"/>
  <c r="G2506" i="5"/>
  <c r="I2506" i="5"/>
  <c r="D2507" i="5"/>
  <c r="K2505" i="5"/>
  <c r="I2507" i="5" l="1"/>
  <c r="G2507" i="5"/>
  <c r="H2507" i="5"/>
  <c r="D2508" i="5"/>
  <c r="F2507" i="5"/>
  <c r="J2507" i="5"/>
  <c r="K2506" i="5"/>
  <c r="K2507" i="5" l="1"/>
  <c r="H2508" i="5"/>
  <c r="F2508" i="5"/>
  <c r="D2509" i="5"/>
  <c r="J2508" i="5"/>
  <c r="I2508" i="5"/>
  <c r="G2508" i="5"/>
  <c r="G2509" i="5" l="1"/>
  <c r="D2510" i="5"/>
  <c r="H2509" i="5"/>
  <c r="I2509" i="5"/>
  <c r="J2509" i="5"/>
  <c r="F2509" i="5"/>
  <c r="K2508" i="5"/>
  <c r="K2509" i="5" l="1"/>
  <c r="F2510" i="5"/>
  <c r="D2511" i="5"/>
  <c r="D2512" i="5" s="1"/>
  <c r="D2513" i="5" s="1"/>
  <c r="D2514" i="5" s="1"/>
  <c r="J2510" i="5"/>
  <c r="G2510" i="5"/>
  <c r="H2510" i="5"/>
  <c r="I2510" i="5"/>
  <c r="I2514" i="5" l="1"/>
  <c r="F2514" i="5"/>
  <c r="D2515" i="5"/>
  <c r="G2514" i="5"/>
  <c r="J2514" i="5"/>
  <c r="K2510" i="5"/>
  <c r="H2515" i="5" l="1"/>
  <c r="F2515" i="5"/>
  <c r="D2516" i="5"/>
  <c r="G2515" i="5"/>
  <c r="I2515" i="5"/>
  <c r="J2515" i="5"/>
  <c r="K2514" i="5"/>
  <c r="G2516" i="5" l="1"/>
  <c r="I2516" i="5"/>
  <c r="J2516" i="5"/>
  <c r="D2517" i="5"/>
  <c r="F2516" i="5"/>
  <c r="H2516" i="5"/>
  <c r="K2515" i="5"/>
  <c r="K2516" i="5" l="1"/>
  <c r="F2517" i="5"/>
  <c r="D2518" i="5"/>
  <c r="I2517" i="5"/>
  <c r="G2517" i="5"/>
  <c r="J2517" i="5"/>
  <c r="F2518" i="5" l="1"/>
  <c r="D2519" i="5"/>
  <c r="J2518" i="5"/>
  <c r="H2518" i="5"/>
  <c r="I2518" i="5"/>
  <c r="G2518" i="5"/>
  <c r="K2517" i="5"/>
  <c r="K2518" i="5" l="1"/>
  <c r="I2519" i="5"/>
  <c r="G2519" i="5"/>
  <c r="D2520" i="5"/>
  <c r="D2521" i="5" s="1"/>
  <c r="D2522" i="5" s="1"/>
  <c r="D2523" i="5" s="1"/>
  <c r="D2524" i="5" s="1"/>
  <c r="D2525" i="5" s="1"/>
  <c r="F2519" i="5"/>
  <c r="H2519" i="5"/>
  <c r="J2519" i="5"/>
  <c r="K2519" i="5" l="1"/>
  <c r="D2526" i="5"/>
  <c r="J2525" i="5"/>
  <c r="F2525" i="5"/>
  <c r="G2525" i="5"/>
  <c r="I2525" i="5"/>
  <c r="K2525" i="5" l="1"/>
  <c r="I2526" i="5"/>
  <c r="G2526" i="5"/>
  <c r="F2526" i="5"/>
  <c r="J2526" i="5"/>
  <c r="D2527" i="5"/>
  <c r="H2526" i="5"/>
  <c r="J2527" i="5" l="1"/>
  <c r="H2527" i="5"/>
  <c r="I2527" i="5"/>
  <c r="G2527" i="5"/>
  <c r="F2527" i="5"/>
  <c r="D2528" i="5"/>
  <c r="K2526" i="5"/>
  <c r="K2527" i="5" l="1"/>
  <c r="I2528" i="5"/>
  <c r="G2528" i="5"/>
  <c r="D2529" i="5"/>
  <c r="F2528" i="5"/>
  <c r="H2528" i="5"/>
  <c r="J2528" i="5"/>
  <c r="K2528" i="5" l="1"/>
  <c r="H2529" i="5"/>
  <c r="F2529" i="5"/>
  <c r="D2530" i="5"/>
  <c r="D2531" i="5" s="1"/>
  <c r="D2532" i="5" s="1"/>
  <c r="D2533" i="5" s="1"/>
  <c r="G2529" i="5"/>
  <c r="J2529" i="5"/>
  <c r="I2529" i="5"/>
  <c r="J2533" i="5" l="1"/>
  <c r="H2533" i="5"/>
  <c r="D2534" i="5"/>
  <c r="F2533" i="5"/>
  <c r="G2533" i="5"/>
  <c r="I2533" i="5"/>
  <c r="K2529" i="5"/>
  <c r="K2533" i="5" l="1"/>
  <c r="I2534" i="5"/>
  <c r="G2534" i="5"/>
  <c r="J2534" i="5"/>
  <c r="D2535" i="5"/>
  <c r="F2534" i="5"/>
  <c r="H2534" i="5"/>
  <c r="K2534" i="5" l="1"/>
  <c r="H2535" i="5"/>
  <c r="F2535" i="5"/>
  <c r="D2536" i="5"/>
  <c r="G2535" i="5"/>
  <c r="I2535" i="5"/>
  <c r="J2535" i="5"/>
  <c r="G2536" i="5" l="1"/>
  <c r="D2537" i="5"/>
  <c r="I2536" i="5"/>
  <c r="F2536" i="5"/>
  <c r="H2536" i="5"/>
  <c r="K2535" i="5"/>
  <c r="K2536" i="5" l="1"/>
  <c r="G2537" i="5"/>
  <c r="D2538" i="5"/>
  <c r="F2537" i="5"/>
  <c r="H2537" i="5"/>
  <c r="I2537" i="5"/>
  <c r="K2537" i="5" l="1"/>
  <c r="G2538" i="5"/>
  <c r="D2539" i="5"/>
  <c r="D2540" i="5" s="1"/>
  <c r="D2541" i="5" s="1"/>
  <c r="D2542" i="5" s="1"/>
  <c r="F2538" i="5"/>
  <c r="H2538" i="5"/>
  <c r="I2538" i="5"/>
  <c r="K2538" i="5" l="1"/>
  <c r="J2542" i="5"/>
  <c r="H2542" i="5"/>
  <c r="F2542" i="5"/>
  <c r="G2542" i="5"/>
  <c r="I2542" i="5"/>
  <c r="D2543" i="5"/>
  <c r="K2542" i="5" l="1"/>
  <c r="I2543" i="5"/>
  <c r="G2543" i="5"/>
  <c r="H2543" i="5"/>
  <c r="D2544" i="5"/>
  <c r="F2543" i="5"/>
  <c r="J2543" i="5"/>
  <c r="K2543" i="5" l="1"/>
  <c r="H2544" i="5"/>
  <c r="F2544" i="5"/>
  <c r="D2545" i="5"/>
  <c r="J2544" i="5"/>
  <c r="I2544" i="5"/>
  <c r="G2544" i="5"/>
  <c r="G2545" i="5" l="1"/>
  <c r="D2546" i="5"/>
  <c r="H2545" i="5"/>
  <c r="I2545" i="5"/>
  <c r="F2545" i="5"/>
  <c r="J2545" i="5"/>
  <c r="K2544" i="5"/>
  <c r="K2545" i="5" l="1"/>
  <c r="F2546" i="5"/>
  <c r="D2547" i="5"/>
  <c r="J2546" i="5"/>
  <c r="G2546" i="5"/>
  <c r="H2546" i="5"/>
  <c r="I2546" i="5"/>
  <c r="I2547" i="5" l="1"/>
  <c r="G2547" i="5"/>
  <c r="F2547" i="5"/>
  <c r="J2547" i="5"/>
  <c r="D2548" i="5"/>
  <c r="H2547" i="5"/>
  <c r="K2546" i="5"/>
  <c r="J2548" i="5" l="1"/>
  <c r="H2548" i="5"/>
  <c r="I2548" i="5"/>
  <c r="G2548" i="5"/>
  <c r="F2548" i="5"/>
  <c r="D2549" i="5"/>
  <c r="K2547" i="5"/>
  <c r="K2548" i="5" l="1"/>
  <c r="I2549" i="5"/>
  <c r="G2549" i="5"/>
  <c r="D2550" i="5"/>
  <c r="D2551" i="5" s="1"/>
  <c r="D2552" i="5" s="1"/>
  <c r="D2553" i="5" s="1"/>
  <c r="F2549" i="5"/>
  <c r="H2549" i="5"/>
  <c r="J2549" i="5"/>
  <c r="K2549" i="5" l="1"/>
  <c r="I2553" i="5"/>
  <c r="J2553" i="5"/>
  <c r="G2553" i="5"/>
  <c r="H2553" i="5"/>
  <c r="F2553" i="5"/>
  <c r="K2553" i="5" s="1"/>
  <c r="D2554" i="5"/>
  <c r="J2554" i="5" l="1"/>
  <c r="H2554" i="5"/>
  <c r="D2555" i="5"/>
  <c r="F2554" i="5"/>
  <c r="G2554" i="5"/>
  <c r="I2554" i="5"/>
  <c r="K2554" i="5" l="1"/>
  <c r="I2555" i="5"/>
  <c r="G2555" i="5"/>
  <c r="J2555" i="5"/>
  <c r="D2556" i="5"/>
  <c r="F2555" i="5"/>
  <c r="H2555" i="5"/>
  <c r="K2555" i="5" l="1"/>
  <c r="H2556" i="5"/>
  <c r="F2556" i="5"/>
  <c r="D2557" i="5"/>
  <c r="G2556" i="5"/>
  <c r="I2556" i="5"/>
  <c r="J2556" i="5"/>
  <c r="G2557" i="5" l="1"/>
  <c r="D2558" i="5"/>
  <c r="I2557" i="5"/>
  <c r="F2557" i="5"/>
  <c r="H2557" i="5"/>
  <c r="K2556" i="5"/>
  <c r="K2557" i="5" l="1"/>
  <c r="G2558" i="5"/>
  <c r="D2559" i="5"/>
  <c r="F2558" i="5"/>
  <c r="H2558" i="5"/>
  <c r="I2558" i="5"/>
  <c r="K2558" i="5" l="1"/>
  <c r="G2559" i="5"/>
  <c r="D2560" i="5"/>
  <c r="F2559" i="5"/>
  <c r="H2559" i="5"/>
  <c r="I2559" i="5"/>
  <c r="K2559" i="5" l="1"/>
  <c r="G2560" i="5"/>
  <c r="D2561" i="5"/>
  <c r="D2562" i="5" s="1"/>
  <c r="D2563" i="5" s="1"/>
  <c r="D2564" i="5" s="1"/>
  <c r="I2560" i="5"/>
  <c r="F2560" i="5"/>
  <c r="H2560" i="5"/>
  <c r="K2560" i="5" l="1"/>
  <c r="J2564" i="5"/>
  <c r="H2564" i="5"/>
  <c r="I2564" i="5"/>
  <c r="D2565" i="5"/>
  <c r="F2564" i="5"/>
  <c r="G2564" i="5"/>
  <c r="K2564" i="5" l="1"/>
  <c r="I2565" i="5"/>
  <c r="G2565" i="5"/>
  <c r="F2565" i="5"/>
  <c r="J2565" i="5"/>
  <c r="H2565" i="5"/>
  <c r="D2566" i="5"/>
  <c r="K2565" i="5" l="1"/>
  <c r="H2566" i="5"/>
  <c r="F2566" i="5"/>
  <c r="D2567" i="5"/>
  <c r="I2566" i="5"/>
  <c r="J2566" i="5"/>
  <c r="G2566" i="5"/>
  <c r="G2567" i="5" l="1"/>
  <c r="F2567" i="5"/>
  <c r="D2568" i="5"/>
  <c r="D2569" i="5" s="1"/>
  <c r="D2570" i="5" s="1"/>
  <c r="D2571" i="5" s="1"/>
  <c r="H2567" i="5"/>
  <c r="I2567" i="5"/>
  <c r="J2567" i="5"/>
  <c r="K2566" i="5"/>
  <c r="I2571" i="5" l="1"/>
  <c r="G2571" i="5"/>
  <c r="D2572" i="5"/>
  <c r="H2571" i="5"/>
  <c r="J2571" i="5"/>
  <c r="F2571" i="5"/>
  <c r="K2567" i="5"/>
  <c r="K2571" i="5" l="1"/>
  <c r="H2572" i="5"/>
  <c r="F2572" i="5"/>
  <c r="D2573" i="5"/>
  <c r="G2572" i="5"/>
  <c r="I2572" i="5"/>
  <c r="J2572" i="5"/>
  <c r="G2573" i="5" l="1"/>
  <c r="I2573" i="5"/>
  <c r="J2573" i="5"/>
  <c r="D2574" i="5"/>
  <c r="F2573" i="5"/>
  <c r="H2573" i="5"/>
  <c r="K2572" i="5"/>
  <c r="K2573" i="5" l="1"/>
  <c r="F2574" i="5"/>
  <c r="D2575" i="5"/>
  <c r="J2574" i="5"/>
  <c r="H2574" i="5"/>
  <c r="I2574" i="5"/>
  <c r="G2574" i="5"/>
  <c r="D2576" i="5" l="1"/>
  <c r="D2577" i="5" s="1"/>
  <c r="D2578" i="5" s="1"/>
  <c r="D2579" i="5" s="1"/>
  <c r="J2575" i="5"/>
  <c r="G2575" i="5"/>
  <c r="I2575" i="5"/>
  <c r="F2575" i="5"/>
  <c r="K2574" i="5"/>
  <c r="K2575" i="5" l="1"/>
  <c r="H2579" i="5"/>
  <c r="F2579" i="5"/>
  <c r="D2580" i="5"/>
  <c r="I2579" i="5"/>
  <c r="J2579" i="5"/>
  <c r="G2579" i="5"/>
  <c r="K2579" i="5" l="1"/>
  <c r="G2580" i="5"/>
  <c r="F2580" i="5"/>
  <c r="D2581" i="5"/>
  <c r="H2580" i="5"/>
  <c r="I2580" i="5"/>
  <c r="J2580" i="5"/>
  <c r="F2581" i="5" l="1"/>
  <c r="D2582" i="5"/>
  <c r="J2581" i="5"/>
  <c r="H2581" i="5"/>
  <c r="G2581" i="5"/>
  <c r="I2581" i="5"/>
  <c r="K2580" i="5"/>
  <c r="I2582" i="5" l="1"/>
  <c r="J2582" i="5"/>
  <c r="H2582" i="5"/>
  <c r="D2583" i="5"/>
  <c r="F2582" i="5"/>
  <c r="G2582" i="5"/>
  <c r="K2581" i="5"/>
  <c r="K2582" i="5" l="1"/>
  <c r="J2583" i="5"/>
  <c r="H2583" i="5"/>
  <c r="D2584" i="5"/>
  <c r="G2583" i="5"/>
  <c r="I2583" i="5"/>
  <c r="F2583" i="5"/>
  <c r="I2584" i="5" l="1"/>
  <c r="G2584" i="5"/>
  <c r="F2584" i="5"/>
  <c r="H2584" i="5"/>
  <c r="J2584" i="5"/>
  <c r="D2585" i="5"/>
  <c r="K2583" i="5"/>
  <c r="K2584" i="5" l="1"/>
  <c r="H2585" i="5"/>
  <c r="F2585" i="5"/>
  <c r="D2586" i="5"/>
  <c r="D2587" i="5" s="1"/>
  <c r="D2588" i="5" s="1"/>
  <c r="D2589" i="5" s="1"/>
  <c r="G2585" i="5"/>
  <c r="J2585" i="5"/>
  <c r="I2585" i="5"/>
  <c r="J2589" i="5" l="1"/>
  <c r="H2589" i="5"/>
  <c r="F2589" i="5"/>
  <c r="D2590" i="5"/>
  <c r="G2589" i="5"/>
  <c r="I2589" i="5"/>
  <c r="K2585" i="5"/>
  <c r="I2590" i="5" l="1"/>
  <c r="G2590" i="5"/>
  <c r="H2590" i="5"/>
  <c r="J2590" i="5"/>
  <c r="F2590" i="5"/>
  <c r="D2591" i="5"/>
  <c r="K2589" i="5"/>
  <c r="K2590" i="5" l="1"/>
  <c r="H2591" i="5"/>
  <c r="F2591" i="5"/>
  <c r="D2592" i="5"/>
  <c r="J2591" i="5"/>
  <c r="G2591" i="5"/>
  <c r="I2591" i="5"/>
  <c r="G2592" i="5" l="1"/>
  <c r="D2593" i="5"/>
  <c r="J2592" i="5"/>
  <c r="F2592" i="5"/>
  <c r="H2592" i="5"/>
  <c r="I2592" i="5"/>
  <c r="K2591" i="5"/>
  <c r="K2592" i="5" l="1"/>
  <c r="F2593" i="5"/>
  <c r="D2594" i="5"/>
  <c r="J2593" i="5"/>
  <c r="G2593" i="5"/>
  <c r="I2593" i="5"/>
  <c r="H2593" i="5"/>
  <c r="I2594" i="5" l="1"/>
  <c r="G2594" i="5"/>
  <c r="H2594" i="5"/>
  <c r="J2594" i="5"/>
  <c r="D2595" i="5"/>
  <c r="F2594" i="5"/>
  <c r="K2593" i="5"/>
  <c r="K2594" i="5" l="1"/>
  <c r="J2595" i="5"/>
  <c r="H2595" i="5"/>
  <c r="I2595" i="5"/>
  <c r="D2596" i="5"/>
  <c r="F2595" i="5"/>
  <c r="G2595" i="5"/>
  <c r="K2595" i="5" l="1"/>
  <c r="I2596" i="5"/>
  <c r="G2596" i="5"/>
  <c r="F2596" i="5"/>
  <c r="J2596" i="5"/>
  <c r="H2596" i="5"/>
  <c r="D2597" i="5"/>
  <c r="K2596" i="5" l="1"/>
  <c r="H2597" i="5"/>
  <c r="F2597" i="5"/>
  <c r="D2598" i="5"/>
  <c r="D2599" i="5" s="1"/>
  <c r="D2600" i="5" s="1"/>
  <c r="D2601" i="5" s="1"/>
  <c r="I2597" i="5"/>
  <c r="J2597" i="5"/>
  <c r="G2597" i="5"/>
  <c r="J2601" i="5" l="1"/>
  <c r="H2601" i="5"/>
  <c r="D2602" i="5"/>
  <c r="I2601" i="5"/>
  <c r="F2601" i="5"/>
  <c r="G2601" i="5"/>
  <c r="K2597" i="5"/>
  <c r="K2601" i="5" l="1"/>
  <c r="I2602" i="5"/>
  <c r="G2602" i="5"/>
  <c r="D2603" i="5"/>
  <c r="H2602" i="5"/>
  <c r="F2602" i="5"/>
  <c r="J2602" i="5"/>
  <c r="K2602" i="5" l="1"/>
  <c r="H2603" i="5"/>
  <c r="F2603" i="5"/>
  <c r="D2604" i="5"/>
  <c r="G2603" i="5"/>
  <c r="I2603" i="5"/>
  <c r="J2603" i="5"/>
  <c r="G2604" i="5" l="1"/>
  <c r="I2604" i="5"/>
  <c r="J2604" i="5"/>
  <c r="D2605" i="5"/>
  <c r="F2604" i="5"/>
  <c r="H2604" i="5"/>
  <c r="K2603" i="5"/>
  <c r="K2604" i="5" l="1"/>
  <c r="F2605" i="5"/>
  <c r="D2606" i="5"/>
  <c r="J2605" i="5"/>
  <c r="H2605" i="5"/>
  <c r="G2605" i="5"/>
  <c r="I2605" i="5"/>
  <c r="I2606" i="5" l="1"/>
  <c r="G2606" i="5"/>
  <c r="H2606" i="5"/>
  <c r="D2607" i="5"/>
  <c r="D2608" i="5" s="1"/>
  <c r="D2609" i="5" s="1"/>
  <c r="D2610" i="5" s="1"/>
  <c r="J2606" i="5"/>
  <c r="F2606" i="5"/>
  <c r="K2605" i="5"/>
  <c r="K2606" i="5" l="1"/>
  <c r="G2610" i="5"/>
  <c r="D2611" i="5"/>
  <c r="H2610" i="5"/>
  <c r="I2610" i="5"/>
  <c r="F2610" i="5"/>
  <c r="J2610" i="5"/>
  <c r="K2610" i="5" l="1"/>
  <c r="F2611" i="5"/>
  <c r="D2612" i="5"/>
  <c r="J2611" i="5"/>
  <c r="G2611" i="5"/>
  <c r="H2611" i="5"/>
  <c r="I2611" i="5"/>
  <c r="I2612" i="5" l="1"/>
  <c r="G2612" i="5"/>
  <c r="F2612" i="5"/>
  <c r="J2612" i="5"/>
  <c r="D2613" i="5"/>
  <c r="H2612" i="5"/>
  <c r="K2611" i="5"/>
  <c r="J2613" i="5" l="1"/>
  <c r="H2613" i="5"/>
  <c r="I2613" i="5"/>
  <c r="G2613" i="5"/>
  <c r="F2613" i="5"/>
  <c r="D2614" i="5"/>
  <c r="D2615" i="5" s="1"/>
  <c r="D2616" i="5" s="1"/>
  <c r="D2617" i="5" s="1"/>
  <c r="K2612" i="5"/>
  <c r="K2613" i="5" l="1"/>
  <c r="F2617" i="5"/>
  <c r="D2618" i="5"/>
  <c r="J2617" i="5"/>
  <c r="H2617" i="5"/>
  <c r="I2617" i="5"/>
  <c r="G2617" i="5"/>
  <c r="K2617" i="5" l="1"/>
  <c r="I2618" i="5"/>
  <c r="J2618" i="5"/>
  <c r="G2618" i="5"/>
  <c r="H2618" i="5"/>
  <c r="F2618" i="5"/>
  <c r="D2619" i="5"/>
  <c r="K2618" i="5" l="1"/>
  <c r="J2619" i="5"/>
  <c r="H2619" i="5"/>
  <c r="D2620" i="5"/>
  <c r="F2619" i="5"/>
  <c r="G2619" i="5"/>
  <c r="I2619" i="5"/>
  <c r="K2619" i="5" l="1"/>
  <c r="I2620" i="5"/>
  <c r="G2620" i="5"/>
  <c r="J2620" i="5"/>
  <c r="F2620" i="5"/>
  <c r="D2621" i="5"/>
  <c r="H2620" i="5"/>
  <c r="K2620" i="5" l="1"/>
  <c r="H2621" i="5"/>
  <c r="F2621" i="5"/>
  <c r="D2622" i="5"/>
  <c r="G2621" i="5"/>
  <c r="I2621" i="5"/>
  <c r="J2621" i="5"/>
  <c r="K2621" i="5" l="1"/>
  <c r="G2622" i="5"/>
  <c r="I2622" i="5"/>
  <c r="F2622" i="5"/>
  <c r="H2622" i="5"/>
  <c r="D2623" i="5"/>
  <c r="J2622" i="5"/>
  <c r="K2622" i="5" l="1"/>
  <c r="F2623" i="5"/>
  <c r="D2624" i="5"/>
  <c r="J2623" i="5"/>
  <c r="I2623" i="5"/>
  <c r="G2623" i="5"/>
  <c r="H2623" i="5"/>
  <c r="I2624" i="5" l="1"/>
  <c r="F2624" i="5"/>
  <c r="H2624" i="5"/>
  <c r="J2624" i="5"/>
  <c r="D2625" i="5"/>
  <c r="G2624" i="5"/>
  <c r="K2623" i="5"/>
  <c r="K2624" i="5" l="1"/>
  <c r="J2625" i="5"/>
  <c r="H2625" i="5"/>
  <c r="F2625" i="5"/>
  <c r="G2625" i="5"/>
  <c r="I2625" i="5"/>
  <c r="D2626" i="5"/>
  <c r="K2625" i="5" l="1"/>
  <c r="J2626" i="5"/>
  <c r="G2626" i="5"/>
  <c r="I2626" i="5"/>
  <c r="D2627" i="5"/>
  <c r="D2628" i="5" s="1"/>
  <c r="D2629" i="5" s="1"/>
  <c r="D2630" i="5" s="1"/>
  <c r="F2626" i="5"/>
  <c r="K2626" i="5" l="1"/>
  <c r="F2630" i="5"/>
  <c r="D2631" i="5"/>
  <c r="J2630" i="5"/>
  <c r="H2630" i="5"/>
  <c r="G2630" i="5"/>
  <c r="I2630" i="5"/>
  <c r="I2631" i="5" l="1"/>
  <c r="J2631" i="5"/>
  <c r="F2631" i="5"/>
  <c r="G2631" i="5"/>
  <c r="D2632" i="5"/>
  <c r="D2633" i="5" s="1"/>
  <c r="D2634" i="5" s="1"/>
  <c r="D2635" i="5" s="1"/>
  <c r="D2636" i="5" s="1"/>
  <c r="D2637" i="5" s="1"/>
  <c r="H2631" i="5"/>
  <c r="K2630" i="5"/>
  <c r="I2637" i="5" l="1"/>
  <c r="G2637" i="5"/>
  <c r="F2637" i="5"/>
  <c r="J2637" i="5"/>
  <c r="D2638" i="5"/>
  <c r="H2637" i="5"/>
  <c r="K2631" i="5"/>
  <c r="J2638" i="5" l="1"/>
  <c r="H2638" i="5"/>
  <c r="I2638" i="5"/>
  <c r="G2638" i="5"/>
  <c r="F2638" i="5"/>
  <c r="D2639" i="5"/>
  <c r="K2637" i="5"/>
  <c r="K2638" i="5" l="1"/>
  <c r="I2639" i="5"/>
  <c r="G2639" i="5"/>
  <c r="D2640" i="5"/>
  <c r="D2641" i="5" s="1"/>
  <c r="D2642" i="5" s="1"/>
  <c r="D2643" i="5" s="1"/>
  <c r="F2639" i="5"/>
  <c r="H2639" i="5"/>
  <c r="J2639" i="5"/>
  <c r="I2643" i="5" l="1"/>
  <c r="J2643" i="5"/>
  <c r="G2643" i="5"/>
  <c r="H2643" i="5"/>
  <c r="F2643" i="5"/>
  <c r="D2644" i="5"/>
  <c r="D2645" i="5" s="1"/>
  <c r="D2646" i="5" s="1"/>
  <c r="D2647" i="5" s="1"/>
  <c r="K2639" i="5"/>
  <c r="K2643" i="5" l="1"/>
  <c r="G2647" i="5"/>
  <c r="I2647" i="5"/>
  <c r="H2647" i="5"/>
  <c r="F2647" i="5"/>
  <c r="J2647" i="5"/>
  <c r="D2648" i="5"/>
  <c r="K2647" i="5" l="1"/>
  <c r="F2648" i="5"/>
  <c r="D2649" i="5"/>
  <c r="J2648" i="5"/>
  <c r="G2648" i="5"/>
  <c r="H2648" i="5"/>
  <c r="I2648" i="5"/>
  <c r="I2649" i="5" l="1"/>
  <c r="J2649" i="5"/>
  <c r="D2650" i="5"/>
  <c r="F2649" i="5"/>
  <c r="G2649" i="5"/>
  <c r="H2649" i="5"/>
  <c r="K2648" i="5"/>
  <c r="K2649" i="5" l="1"/>
  <c r="J2650" i="5"/>
  <c r="H2650" i="5"/>
  <c r="F2650" i="5"/>
  <c r="I2650" i="5"/>
  <c r="G2650" i="5"/>
  <c r="D2651" i="5"/>
  <c r="K2650" i="5" l="1"/>
  <c r="I2651" i="5"/>
  <c r="G2651" i="5"/>
  <c r="H2651" i="5"/>
  <c r="F2651" i="5"/>
  <c r="J2651" i="5"/>
  <c r="D2652" i="5"/>
  <c r="K2651" i="5" l="1"/>
  <c r="H2652" i="5"/>
  <c r="F2652" i="5"/>
  <c r="D2653" i="5"/>
  <c r="J2652" i="5"/>
  <c r="G2652" i="5"/>
  <c r="I2652" i="5"/>
  <c r="G2653" i="5" l="1"/>
  <c r="D2654" i="5"/>
  <c r="F2653" i="5"/>
  <c r="I2653" i="5"/>
  <c r="H2653" i="5"/>
  <c r="J2653" i="5"/>
  <c r="K2652" i="5"/>
  <c r="K2653" i="5" l="1"/>
  <c r="F2654" i="5"/>
  <c r="D2655" i="5"/>
  <c r="J2654" i="5"/>
  <c r="H2654" i="5"/>
  <c r="I2654" i="5"/>
  <c r="G2654" i="5"/>
  <c r="I2655" i="5" l="1"/>
  <c r="G2655" i="5"/>
  <c r="D2656" i="5"/>
  <c r="F2655" i="5"/>
  <c r="H2655" i="5"/>
  <c r="J2655" i="5"/>
  <c r="K2654" i="5"/>
  <c r="K2655" i="5" l="1"/>
  <c r="J2656" i="5"/>
  <c r="H2656" i="5"/>
  <c r="I2656" i="5"/>
  <c r="F2656" i="5"/>
  <c r="G2656" i="5"/>
  <c r="D2657" i="5"/>
  <c r="D2658" i="5" s="1"/>
  <c r="D2659" i="5" s="1"/>
  <c r="D2660" i="5" s="1"/>
  <c r="K2656" i="5" l="1"/>
  <c r="F2660" i="5"/>
  <c r="D2661" i="5"/>
  <c r="J2660" i="5"/>
  <c r="H2660" i="5"/>
  <c r="G2660" i="5"/>
  <c r="I2660" i="5"/>
  <c r="K2660" i="5" l="1"/>
  <c r="I2661" i="5"/>
  <c r="J2661" i="5"/>
  <c r="H2661" i="5"/>
  <c r="D2662" i="5"/>
  <c r="F2661" i="5"/>
  <c r="G2661" i="5"/>
  <c r="K2661" i="5" l="1"/>
  <c r="J2662" i="5"/>
  <c r="H2662" i="5"/>
  <c r="D2663" i="5"/>
  <c r="D2664" i="5" s="1"/>
  <c r="D2665" i="5" s="1"/>
  <c r="D2666" i="5" s="1"/>
  <c r="D2667" i="5" s="1"/>
  <c r="D2668" i="5" s="1"/>
  <c r="G2662" i="5"/>
  <c r="F2662" i="5"/>
  <c r="I2662" i="5"/>
  <c r="I2668" i="5" l="1"/>
  <c r="J2668" i="5"/>
  <c r="F2668" i="5"/>
  <c r="G2668" i="5"/>
  <c r="D2669" i="5"/>
  <c r="K2662" i="5"/>
  <c r="J2669" i="5" l="1"/>
  <c r="H2669" i="5"/>
  <c r="D2670" i="5"/>
  <c r="F2669" i="5"/>
  <c r="G2669" i="5"/>
  <c r="I2669" i="5"/>
  <c r="K2668" i="5"/>
  <c r="K2669" i="5" l="1"/>
  <c r="I2670" i="5"/>
  <c r="G2670" i="5"/>
  <c r="J2670" i="5"/>
  <c r="F2670" i="5"/>
  <c r="D2671" i="5"/>
  <c r="H2670" i="5"/>
  <c r="K2670" i="5" l="1"/>
  <c r="H2671" i="5"/>
  <c r="F2671" i="5"/>
  <c r="D2672" i="5"/>
  <c r="D2673" i="5" s="1"/>
  <c r="D2674" i="5" s="1"/>
  <c r="D2675" i="5" s="1"/>
  <c r="G2671" i="5"/>
  <c r="I2671" i="5"/>
  <c r="J2671" i="5"/>
  <c r="K2671" i="5" l="1"/>
  <c r="J2675" i="5"/>
  <c r="H2675" i="5"/>
  <c r="F2675" i="5"/>
  <c r="I2675" i="5"/>
  <c r="G2675" i="5"/>
  <c r="D2676" i="5"/>
  <c r="I2676" i="5" l="1"/>
  <c r="G2676" i="5"/>
  <c r="H2676" i="5"/>
  <c r="F2676" i="5"/>
  <c r="J2676" i="5"/>
  <c r="D2677" i="5"/>
  <c r="K2675" i="5"/>
  <c r="K2676" i="5" l="1"/>
  <c r="H2677" i="5"/>
  <c r="F2677" i="5"/>
  <c r="D2678" i="5"/>
  <c r="J2677" i="5"/>
  <c r="G2677" i="5"/>
  <c r="I2677" i="5"/>
  <c r="G2678" i="5" l="1"/>
  <c r="D2679" i="5"/>
  <c r="F2678" i="5"/>
  <c r="I2678" i="5"/>
  <c r="H2678" i="5"/>
  <c r="J2678" i="5"/>
  <c r="K2677" i="5"/>
  <c r="K2678" i="5" l="1"/>
  <c r="F2679" i="5"/>
  <c r="D2680" i="5"/>
  <c r="J2679" i="5"/>
  <c r="H2679" i="5"/>
  <c r="I2679" i="5"/>
  <c r="G2679" i="5"/>
  <c r="I2680" i="5" l="1"/>
  <c r="G2680" i="5"/>
  <c r="D2681" i="5"/>
  <c r="F2680" i="5"/>
  <c r="H2680" i="5"/>
  <c r="J2680" i="5"/>
  <c r="K2679" i="5"/>
  <c r="K2680" i="5" l="1"/>
  <c r="J2681" i="5"/>
  <c r="H2681" i="5"/>
  <c r="I2681" i="5"/>
  <c r="F2681" i="5"/>
  <c r="G2681" i="5"/>
  <c r="D2682" i="5"/>
  <c r="I2682" i="5" l="1"/>
  <c r="G2682" i="5"/>
  <c r="H2682" i="5"/>
  <c r="J2682" i="5"/>
  <c r="D2683" i="5"/>
  <c r="F2682" i="5"/>
  <c r="K2681" i="5"/>
  <c r="K2682" i="5" l="1"/>
  <c r="H2683" i="5"/>
  <c r="F2683" i="5"/>
  <c r="D2684" i="5"/>
  <c r="G2683" i="5"/>
  <c r="I2683" i="5"/>
  <c r="J2683" i="5"/>
  <c r="G2684" i="5" l="1"/>
  <c r="F2684" i="5"/>
  <c r="H2684" i="5"/>
  <c r="J2684" i="5"/>
  <c r="I2684" i="5"/>
  <c r="D2685" i="5"/>
  <c r="D2686" i="5" s="1"/>
  <c r="D2687" i="5" s="1"/>
  <c r="D2688" i="5" s="1"/>
  <c r="K2683" i="5"/>
  <c r="I2688" i="5" l="1"/>
  <c r="G2688" i="5"/>
  <c r="F2688" i="5"/>
  <c r="H2688" i="5"/>
  <c r="D2689" i="5"/>
  <c r="J2688" i="5"/>
  <c r="K2684" i="5"/>
  <c r="H2689" i="5" l="1"/>
  <c r="F2689" i="5"/>
  <c r="D2690" i="5"/>
  <c r="G2689" i="5"/>
  <c r="J2689" i="5"/>
  <c r="I2689" i="5"/>
  <c r="K2688" i="5"/>
  <c r="G2690" i="5" l="1"/>
  <c r="I2690" i="5"/>
  <c r="H2690" i="5"/>
  <c r="F2690" i="5"/>
  <c r="J2690" i="5"/>
  <c r="D2691" i="5"/>
  <c r="D2692" i="5" s="1"/>
  <c r="D2693" i="5" s="1"/>
  <c r="D2694" i="5" s="1"/>
  <c r="D2695" i="5" s="1"/>
  <c r="D2696" i="5" s="1"/>
  <c r="K2689" i="5"/>
  <c r="G2696" i="5" l="1"/>
  <c r="D2697" i="5"/>
  <c r="F2696" i="5"/>
  <c r="H2696" i="5"/>
  <c r="I2696" i="5"/>
  <c r="K2690" i="5"/>
  <c r="K2696" i="5" l="1"/>
  <c r="G2697" i="5"/>
  <c r="D2698" i="5"/>
  <c r="I2697" i="5"/>
  <c r="F2697" i="5"/>
  <c r="H2697" i="5"/>
  <c r="K2697" i="5" l="1"/>
  <c r="G2698" i="5"/>
  <c r="D2699" i="5"/>
  <c r="F2698" i="5"/>
  <c r="H2698" i="5"/>
  <c r="I2698" i="5"/>
  <c r="K2698" i="5" l="1"/>
  <c r="G2699" i="5"/>
  <c r="D2700" i="5"/>
  <c r="F2699" i="5"/>
  <c r="H2699" i="5"/>
  <c r="I2699" i="5"/>
  <c r="K2699" i="5" l="1"/>
  <c r="G2700" i="5"/>
  <c r="I2700" i="5"/>
  <c r="J2700" i="5"/>
  <c r="D2701" i="5"/>
  <c r="F2700" i="5"/>
  <c r="H2700" i="5"/>
  <c r="K2700" i="5" l="1"/>
  <c r="F2701" i="5"/>
  <c r="D2702" i="5"/>
  <c r="D2703" i="5" s="1"/>
  <c r="D2704" i="5" s="1"/>
  <c r="D2705" i="5" s="1"/>
  <c r="D2706" i="5" s="1"/>
  <c r="D2707" i="5" s="1"/>
  <c r="D2708" i="5" s="1"/>
  <c r="D2709" i="5" s="1"/>
  <c r="D2710" i="5" s="1"/>
  <c r="J2701" i="5"/>
  <c r="H2701" i="5"/>
  <c r="G2701" i="5"/>
  <c r="I2701" i="5"/>
  <c r="J2710" i="5" l="1"/>
  <c r="G2710" i="5"/>
  <c r="D2711" i="5"/>
  <c r="F2710" i="5"/>
  <c r="I2710" i="5"/>
  <c r="K2701" i="5"/>
  <c r="K2710" i="5" l="1"/>
  <c r="J2711" i="5"/>
  <c r="G2711" i="5"/>
  <c r="I2711" i="5"/>
  <c r="F2711" i="5"/>
  <c r="D2712" i="5"/>
  <c r="K2711" i="5" l="1"/>
  <c r="I2712" i="5"/>
  <c r="G2712" i="5"/>
  <c r="H2712" i="5"/>
  <c r="J2712" i="5"/>
  <c r="D2713" i="5"/>
  <c r="F2712" i="5"/>
  <c r="K2712" i="5" l="1"/>
  <c r="I2713" i="5"/>
  <c r="F2713" i="5"/>
  <c r="D2714" i="5"/>
  <c r="G2713" i="5"/>
  <c r="J2713" i="5"/>
  <c r="I2714" i="5" l="1"/>
  <c r="F2714" i="5"/>
  <c r="G2714" i="5"/>
  <c r="J2714" i="5"/>
  <c r="D2715" i="5"/>
  <c r="K2713" i="5"/>
  <c r="H2715" i="5" l="1"/>
  <c r="F2715" i="5"/>
  <c r="D2716" i="5"/>
  <c r="J2715" i="5"/>
  <c r="G2715" i="5"/>
  <c r="I2715" i="5"/>
  <c r="K2714" i="5"/>
  <c r="G2716" i="5" l="1"/>
  <c r="D2717" i="5"/>
  <c r="F2716" i="5"/>
  <c r="I2716" i="5"/>
  <c r="J2716" i="5"/>
  <c r="H2716" i="5"/>
  <c r="K2715" i="5"/>
  <c r="K2716" i="5" l="1"/>
  <c r="F2717" i="5"/>
  <c r="D2718" i="5"/>
  <c r="J2717" i="5"/>
  <c r="H2717" i="5"/>
  <c r="I2717" i="5"/>
  <c r="G2717" i="5"/>
  <c r="D2719" i="5" l="1"/>
  <c r="D2720" i="5" s="1"/>
  <c r="D2721" i="5" s="1"/>
  <c r="D2722" i="5" s="1"/>
  <c r="J2718" i="5"/>
  <c r="G2718" i="5"/>
  <c r="F2718" i="5"/>
  <c r="I2718" i="5"/>
  <c r="K2717" i="5"/>
  <c r="I2722" i="5" l="1"/>
  <c r="F2722" i="5"/>
  <c r="G2722" i="5"/>
  <c r="J2722" i="5"/>
  <c r="D2723" i="5"/>
  <c r="K2718" i="5"/>
  <c r="L2722" i="5" l="1"/>
  <c r="M2722" i="5" s="1"/>
  <c r="H2723" i="5"/>
  <c r="F2723" i="5"/>
  <c r="D2724" i="5"/>
  <c r="J2723" i="5"/>
  <c r="G2723" i="5"/>
  <c r="I2723" i="5"/>
  <c r="K2722" i="5"/>
  <c r="G2724" i="5" l="1"/>
  <c r="D2725" i="5"/>
  <c r="J2724" i="5"/>
  <c r="F2724" i="5"/>
  <c r="H2724" i="5"/>
  <c r="I2724" i="5"/>
  <c r="K2723" i="5"/>
  <c r="K2724" i="5" l="1"/>
  <c r="F2725" i="5"/>
  <c r="D2726" i="5"/>
  <c r="D2727" i="5" s="1"/>
  <c r="D2728" i="5" s="1"/>
  <c r="D2729" i="5" s="1"/>
  <c r="J2725" i="5"/>
  <c r="G2725" i="5"/>
  <c r="I2725" i="5"/>
  <c r="H2725" i="5"/>
  <c r="H2729" i="5" l="1"/>
  <c r="F2729" i="5"/>
  <c r="D2730" i="5"/>
  <c r="G2729" i="5"/>
  <c r="J2729" i="5"/>
  <c r="I2729" i="5"/>
  <c r="K2725" i="5"/>
  <c r="G2730" i="5" l="1"/>
  <c r="F2730" i="5"/>
  <c r="I2730" i="5"/>
  <c r="J2730" i="5"/>
  <c r="D2731" i="5"/>
  <c r="H2730" i="5"/>
  <c r="K2729" i="5"/>
  <c r="F2731" i="5" l="1"/>
  <c r="D2732" i="5"/>
  <c r="J2731" i="5"/>
  <c r="H2731" i="5"/>
  <c r="G2731" i="5"/>
  <c r="I2731" i="5"/>
  <c r="K2730" i="5"/>
  <c r="K2731" i="5" l="1"/>
  <c r="I2732" i="5"/>
  <c r="J2732" i="5"/>
  <c r="F2732" i="5"/>
  <c r="G2732" i="5"/>
  <c r="D2733" i="5"/>
  <c r="D2734" i="5" s="1"/>
  <c r="D2735" i="5" s="1"/>
  <c r="D2736" i="5" s="1"/>
  <c r="H2732" i="5"/>
  <c r="G2736" i="5" l="1"/>
  <c r="I2736" i="5"/>
  <c r="F2736" i="5"/>
  <c r="H2736" i="5"/>
  <c r="D2737" i="5"/>
  <c r="J2736" i="5"/>
  <c r="K2732" i="5"/>
  <c r="F2737" i="5" l="1"/>
  <c r="D2738" i="5"/>
  <c r="J2737" i="5"/>
  <c r="I2737" i="5"/>
  <c r="G2737" i="5"/>
  <c r="H2737" i="5"/>
  <c r="K2736" i="5"/>
  <c r="K2737" i="5" l="1"/>
  <c r="L2737" i="5" s="1"/>
  <c r="I2738" i="5"/>
  <c r="F2738" i="5"/>
  <c r="H2738" i="5"/>
  <c r="G2738" i="5"/>
  <c r="J2738" i="5"/>
  <c r="D2739" i="5"/>
  <c r="D2740" i="5" s="1"/>
  <c r="D2741" i="5" s="1"/>
  <c r="D2742" i="5" s="1"/>
  <c r="M2737" i="5" l="1"/>
  <c r="N2737" i="5" s="1"/>
  <c r="G2742" i="5"/>
  <c r="D2743" i="5"/>
  <c r="F2742" i="5"/>
  <c r="J2742" i="5"/>
  <c r="I2742" i="5"/>
  <c r="K2738" i="5"/>
  <c r="K2742" i="5" l="1"/>
  <c r="G2743" i="5"/>
  <c r="F2743" i="5"/>
  <c r="I2743" i="5"/>
  <c r="J2743" i="5"/>
  <c r="D2744" i="5"/>
  <c r="H2743" i="5"/>
  <c r="F2744" i="5" l="1"/>
  <c r="D2745" i="5"/>
  <c r="J2744" i="5"/>
  <c r="H2744" i="5"/>
  <c r="G2744" i="5"/>
  <c r="I2744" i="5"/>
  <c r="K2743" i="5"/>
  <c r="K2744" i="5" l="1"/>
  <c r="D2746" i="5"/>
  <c r="D2747" i="5" s="1"/>
  <c r="D2748" i="5" s="1"/>
  <c r="D2749" i="5" s="1"/>
  <c r="I2745" i="5"/>
  <c r="F2745" i="5"/>
  <c r="G2745" i="5"/>
  <c r="H2745" i="5"/>
  <c r="K2745" i="5" l="1"/>
  <c r="I2749" i="5"/>
  <c r="F2749" i="5"/>
  <c r="G2749" i="5"/>
  <c r="J2749" i="5"/>
  <c r="D2750" i="5"/>
  <c r="K2749" i="5" l="1"/>
  <c r="I2750" i="5"/>
  <c r="F2750" i="5"/>
  <c r="D2751" i="5"/>
  <c r="G2750" i="5"/>
  <c r="J2750" i="5"/>
  <c r="K2750" i="5" l="1"/>
  <c r="H2751" i="5"/>
  <c r="F2751" i="5"/>
  <c r="D2752" i="5"/>
  <c r="G2751" i="5"/>
  <c r="I2751" i="5"/>
  <c r="J2751" i="5"/>
  <c r="G2752" i="5" l="1"/>
  <c r="I2752" i="5"/>
  <c r="J2752" i="5"/>
  <c r="D2753" i="5"/>
  <c r="D2754" i="5" s="1"/>
  <c r="D2755" i="5" s="1"/>
  <c r="D2756" i="5" s="1"/>
  <c r="F2752" i="5"/>
  <c r="H2752" i="5"/>
  <c r="K2751" i="5"/>
  <c r="I2756" i="5" l="1"/>
  <c r="G2756" i="5"/>
  <c r="H2756" i="5"/>
  <c r="D2757" i="5"/>
  <c r="F2756" i="5"/>
  <c r="K2752" i="5"/>
  <c r="K2756" i="5" l="1"/>
  <c r="I2757" i="5"/>
  <c r="G2757" i="5"/>
  <c r="F2757" i="5"/>
  <c r="J2757" i="5"/>
  <c r="D2758" i="5"/>
  <c r="H2757" i="5"/>
  <c r="H2758" i="5" l="1"/>
  <c r="F2758" i="5"/>
  <c r="D2759" i="5"/>
  <c r="I2758" i="5"/>
  <c r="J2758" i="5"/>
  <c r="G2758" i="5"/>
  <c r="K2757" i="5"/>
  <c r="K2758" i="5" l="1"/>
  <c r="G2759" i="5"/>
  <c r="D2760" i="5"/>
  <c r="D2761" i="5" s="1"/>
  <c r="D2762" i="5" s="1"/>
  <c r="D2763" i="5" s="1"/>
  <c r="D2764" i="5" s="1"/>
  <c r="D2765" i="5" s="1"/>
  <c r="F2759" i="5"/>
  <c r="I2759" i="5"/>
  <c r="J2759" i="5"/>
  <c r="I2765" i="5" l="1"/>
  <c r="F2765" i="5"/>
  <c r="D2766" i="5"/>
  <c r="G2765" i="5"/>
  <c r="J2765" i="5"/>
  <c r="K2759" i="5"/>
  <c r="I2766" i="5" l="1"/>
  <c r="F2766" i="5"/>
  <c r="G2766" i="5"/>
  <c r="J2766" i="5"/>
  <c r="D2767" i="5"/>
  <c r="K2765" i="5"/>
  <c r="I2767" i="5" l="1"/>
  <c r="F2767" i="5"/>
  <c r="D2768" i="5"/>
  <c r="G2767" i="5"/>
  <c r="J2767" i="5"/>
  <c r="K2766" i="5"/>
  <c r="H2768" i="5" l="1"/>
  <c r="F2768" i="5"/>
  <c r="D2769" i="5"/>
  <c r="G2768" i="5"/>
  <c r="J2768" i="5"/>
  <c r="I2768" i="5"/>
  <c r="K2767" i="5"/>
  <c r="L2767" i="5" l="1"/>
  <c r="M2767" i="5" s="1"/>
  <c r="N2767" i="5" s="1"/>
  <c r="G2769" i="5"/>
  <c r="F2769" i="5"/>
  <c r="I2769" i="5"/>
  <c r="J2769" i="5"/>
  <c r="H2769" i="5"/>
  <c r="D2770" i="5"/>
  <c r="D2771" i="5" s="1"/>
  <c r="D2772" i="5" s="1"/>
  <c r="D2773" i="5" s="1"/>
  <c r="K2768" i="5"/>
  <c r="J2773" i="5" l="1"/>
  <c r="G2773" i="5"/>
  <c r="D2774" i="5"/>
  <c r="F2773" i="5"/>
  <c r="I2773" i="5"/>
  <c r="K2769" i="5"/>
  <c r="K2773" i="5" l="1"/>
  <c r="I2774" i="5"/>
  <c r="G2774" i="5"/>
  <c r="H2774" i="5"/>
  <c r="J2774" i="5"/>
  <c r="D2775" i="5"/>
  <c r="F2774" i="5"/>
  <c r="K2774" i="5" l="1"/>
  <c r="H2775" i="5"/>
  <c r="F2775" i="5"/>
  <c r="D2776" i="5"/>
  <c r="D2777" i="5" s="1"/>
  <c r="D2778" i="5" s="1"/>
  <c r="D2779" i="5" s="1"/>
  <c r="J2775" i="5"/>
  <c r="G2775" i="5"/>
  <c r="I2775" i="5"/>
  <c r="J2779" i="5" l="1"/>
  <c r="H2779" i="5"/>
  <c r="I2779" i="5"/>
  <c r="G2779" i="5"/>
  <c r="D2780" i="5"/>
  <c r="F2779" i="5"/>
  <c r="K2775" i="5"/>
  <c r="K2779" i="5" l="1"/>
  <c r="I2780" i="5"/>
  <c r="G2780" i="5"/>
  <c r="D2781" i="5"/>
  <c r="F2780" i="5"/>
  <c r="H2780" i="5"/>
  <c r="J2780" i="5"/>
  <c r="K2780" i="5" l="1"/>
  <c r="H2781" i="5"/>
  <c r="F2781" i="5"/>
  <c r="D2782" i="5"/>
  <c r="G2781" i="5"/>
  <c r="J2781" i="5"/>
  <c r="I2781" i="5"/>
  <c r="G2782" i="5" l="1"/>
  <c r="F2782" i="5"/>
  <c r="I2782" i="5"/>
  <c r="J2782" i="5"/>
  <c r="D2783" i="5"/>
  <c r="H2782" i="5"/>
  <c r="K2781" i="5"/>
  <c r="F2783" i="5" l="1"/>
  <c r="D2784" i="5"/>
  <c r="J2783" i="5"/>
  <c r="H2783" i="5"/>
  <c r="G2783" i="5"/>
  <c r="I2783" i="5"/>
  <c r="K2782" i="5"/>
  <c r="K2783" i="5" l="1"/>
  <c r="I2784" i="5"/>
  <c r="J2784" i="5"/>
  <c r="F2784" i="5"/>
  <c r="G2784" i="5"/>
  <c r="D2785" i="5"/>
  <c r="H2784" i="5"/>
  <c r="J2785" i="5" l="1"/>
  <c r="H2785" i="5"/>
  <c r="D2786" i="5"/>
  <c r="I2785" i="5"/>
  <c r="F2785" i="5"/>
  <c r="G2785" i="5"/>
  <c r="K2784" i="5"/>
  <c r="K2785" i="5" l="1"/>
  <c r="I2786" i="5"/>
  <c r="G2786" i="5"/>
  <c r="D2787" i="5"/>
  <c r="D2788" i="5" s="1"/>
  <c r="D2789" i="5" s="1"/>
  <c r="D2790" i="5" s="1"/>
  <c r="H2786" i="5"/>
  <c r="J2786" i="5"/>
  <c r="F2786" i="5"/>
  <c r="K2786" i="5" l="1"/>
  <c r="I2790" i="5"/>
  <c r="F2790" i="5"/>
  <c r="H2790" i="5"/>
  <c r="G2790" i="5"/>
  <c r="J2790" i="5"/>
  <c r="D2791" i="5"/>
  <c r="I2791" i="5" l="1"/>
  <c r="F2791" i="5"/>
  <c r="G2791" i="5"/>
  <c r="J2791" i="5"/>
  <c r="D2792" i="5"/>
  <c r="K2790" i="5"/>
  <c r="I2792" i="5" l="1"/>
  <c r="J2792" i="5"/>
  <c r="F2792" i="5"/>
  <c r="G2792" i="5"/>
  <c r="D2793" i="5"/>
  <c r="K2791" i="5"/>
  <c r="J2793" i="5" l="1"/>
  <c r="H2793" i="5"/>
  <c r="D2794" i="5"/>
  <c r="F2793" i="5"/>
  <c r="G2793" i="5"/>
  <c r="I2793" i="5"/>
  <c r="K2792" i="5"/>
  <c r="K2793" i="5" l="1"/>
  <c r="I2794" i="5"/>
  <c r="G2794" i="5"/>
  <c r="J2794" i="5"/>
  <c r="D2795" i="5"/>
  <c r="F2794" i="5"/>
  <c r="H2794" i="5"/>
  <c r="K2794" i="5" l="1"/>
  <c r="H2795" i="5"/>
  <c r="F2795" i="5"/>
  <c r="D2796" i="5"/>
  <c r="G2795" i="5"/>
  <c r="I2795" i="5"/>
  <c r="J2795" i="5"/>
  <c r="G2796" i="5" l="1"/>
  <c r="I2796" i="5"/>
  <c r="F2796" i="5"/>
  <c r="H2796" i="5"/>
  <c r="D2797" i="5"/>
  <c r="J2796" i="5"/>
  <c r="K2795" i="5"/>
  <c r="F2797" i="5" l="1"/>
  <c r="D2798" i="5"/>
  <c r="J2797" i="5"/>
  <c r="I2797" i="5"/>
  <c r="G2797" i="5"/>
  <c r="H2797" i="5"/>
  <c r="K2796" i="5"/>
  <c r="K2797" i="5" l="1"/>
  <c r="D2799" i="5"/>
  <c r="D2800" i="5" s="1"/>
  <c r="D2801" i="5" s="1"/>
  <c r="D2802" i="5" s="1"/>
  <c r="J2798" i="5"/>
  <c r="F2798" i="5"/>
  <c r="I2798" i="5"/>
  <c r="G2798" i="5"/>
  <c r="K2798" i="5" l="1"/>
  <c r="H2802" i="5"/>
  <c r="F2802" i="5"/>
  <c r="D2803" i="5"/>
  <c r="G2802" i="5"/>
  <c r="J2802" i="5"/>
  <c r="I2802" i="5"/>
  <c r="G2803" i="5" l="1"/>
  <c r="F2803" i="5"/>
  <c r="I2803" i="5"/>
  <c r="J2803" i="5"/>
  <c r="D2804" i="5"/>
  <c r="H2803" i="5"/>
  <c r="K2802" i="5"/>
  <c r="K2803" i="5" l="1"/>
  <c r="F2804" i="5"/>
  <c r="H2804" i="5"/>
  <c r="G2804" i="5"/>
  <c r="I2804" i="5"/>
  <c r="D2805" i="5"/>
  <c r="D2806" i="5" s="1"/>
  <c r="D2807" i="5" s="1"/>
  <c r="D2808" i="5" s="1"/>
  <c r="I2808" i="5" l="1"/>
  <c r="G2808" i="5"/>
  <c r="H2808" i="5"/>
  <c r="J2808" i="5"/>
  <c r="F2808" i="5"/>
  <c r="D2809" i="5"/>
  <c r="K2804" i="5"/>
  <c r="K2808" i="5" l="1"/>
  <c r="H2809" i="5"/>
  <c r="F2809" i="5"/>
  <c r="G2809" i="5"/>
  <c r="I2809" i="5"/>
  <c r="D2810" i="5"/>
  <c r="H2810" i="5" l="1"/>
  <c r="F2810" i="5"/>
  <c r="D2811" i="5"/>
  <c r="G2810" i="5"/>
  <c r="I2810" i="5"/>
  <c r="J2810" i="5"/>
  <c r="K2809" i="5"/>
  <c r="G2811" i="5" l="1"/>
  <c r="F2811" i="5"/>
  <c r="H2811" i="5"/>
  <c r="J2811" i="5"/>
  <c r="I2811" i="5"/>
  <c r="D2812" i="5"/>
  <c r="K2810" i="5"/>
  <c r="F2812" i="5" l="1"/>
  <c r="H2812" i="5"/>
  <c r="I2812" i="5"/>
  <c r="D2813" i="5"/>
  <c r="G2812" i="5"/>
  <c r="K2811" i="5"/>
  <c r="F2813" i="5" l="1"/>
  <c r="D2814" i="5"/>
  <c r="J2813" i="5"/>
  <c r="H2813" i="5"/>
  <c r="I2813" i="5"/>
  <c r="G2813" i="5"/>
  <c r="K2812" i="5"/>
  <c r="I2814" i="5" l="1"/>
  <c r="G2814" i="5"/>
  <c r="H2814" i="5"/>
  <c r="D2815" i="5"/>
  <c r="F2814" i="5"/>
  <c r="J2814" i="5"/>
  <c r="K2813" i="5"/>
  <c r="L2814" i="5" l="1"/>
  <c r="M2814" i="5" s="1"/>
  <c r="K2814" i="5"/>
  <c r="H2815" i="5"/>
  <c r="F2815" i="5"/>
  <c r="D2816" i="5"/>
  <c r="G2815" i="5"/>
  <c r="I2815" i="5"/>
  <c r="H2816" i="5" l="1"/>
  <c r="I2816" i="5"/>
  <c r="F2816" i="5"/>
  <c r="D2817" i="5"/>
  <c r="D2818" i="5" s="1"/>
  <c r="D2819" i="5" s="1"/>
  <c r="D2820" i="5" s="1"/>
  <c r="G2816" i="5"/>
  <c r="K2815" i="5"/>
  <c r="K2816" i="5" l="1"/>
  <c r="G2820" i="5"/>
  <c r="I2820" i="5"/>
  <c r="F2820" i="5"/>
  <c r="H2820" i="5"/>
  <c r="D2821" i="5"/>
  <c r="J2820" i="5"/>
  <c r="K2820" i="5" l="1"/>
  <c r="F2821" i="5"/>
  <c r="D2822" i="5"/>
  <c r="J2821" i="5"/>
  <c r="I2821" i="5"/>
  <c r="G2821" i="5"/>
  <c r="H2821" i="5"/>
  <c r="I2822" i="5" l="1"/>
  <c r="F2822" i="5"/>
  <c r="H2822" i="5"/>
  <c r="J2822" i="5"/>
  <c r="D2823" i="5"/>
  <c r="G2822" i="5"/>
  <c r="K2821" i="5"/>
  <c r="K2822" i="5" l="1"/>
  <c r="I2823" i="5"/>
  <c r="F2823" i="5"/>
  <c r="G2823" i="5"/>
  <c r="J2823" i="5"/>
  <c r="D2824" i="5"/>
  <c r="I2824" i="5" l="1"/>
  <c r="J2824" i="5"/>
  <c r="F2824" i="5"/>
  <c r="G2824" i="5"/>
  <c r="D2825" i="5"/>
  <c r="K2823" i="5"/>
  <c r="J2825" i="5" l="1"/>
  <c r="H2825" i="5"/>
  <c r="D2826" i="5"/>
  <c r="F2825" i="5"/>
  <c r="G2825" i="5"/>
  <c r="I2825" i="5"/>
  <c r="K2824" i="5"/>
  <c r="K2825" i="5" l="1"/>
  <c r="J2826" i="5"/>
  <c r="G2826" i="5"/>
  <c r="D2827" i="5"/>
  <c r="F2826" i="5"/>
  <c r="I2826" i="5"/>
  <c r="K2826" i="5" l="1"/>
  <c r="I2827" i="5"/>
  <c r="G2827" i="5"/>
  <c r="H2827" i="5"/>
  <c r="J2827" i="5"/>
  <c r="F2827" i="5"/>
  <c r="D2828" i="5"/>
  <c r="D2829" i="5" s="1"/>
  <c r="D2830" i="5" s="1"/>
  <c r="D2831" i="5" s="1"/>
  <c r="K2827" i="5" l="1"/>
  <c r="D2832" i="5"/>
  <c r="J2831" i="5"/>
  <c r="G2831" i="5"/>
  <c r="F2831" i="5"/>
  <c r="I2831" i="5"/>
  <c r="K2831" i="5" l="1"/>
  <c r="D2833" i="5"/>
  <c r="J2832" i="5"/>
  <c r="I2832" i="5"/>
  <c r="F2832" i="5"/>
  <c r="G2832" i="5"/>
  <c r="K2832" i="5" l="1"/>
  <c r="D2834" i="5"/>
  <c r="J2833" i="5"/>
  <c r="F2833" i="5"/>
  <c r="I2833" i="5"/>
  <c r="G2833" i="5"/>
  <c r="K2833" i="5" l="1"/>
  <c r="I2834" i="5"/>
  <c r="G2834" i="5"/>
  <c r="H2834" i="5"/>
  <c r="J2834" i="5"/>
  <c r="D2835" i="5"/>
  <c r="F2834" i="5"/>
  <c r="J2835" i="5" l="1"/>
  <c r="H2835" i="5"/>
  <c r="I2835" i="5"/>
  <c r="D2836" i="5"/>
  <c r="F2835" i="5"/>
  <c r="G2835" i="5"/>
  <c r="K2834" i="5"/>
  <c r="K2835" i="5" l="1"/>
  <c r="I2836" i="5"/>
  <c r="G2836" i="5"/>
  <c r="F2836" i="5"/>
  <c r="J2836" i="5"/>
  <c r="H2836" i="5"/>
  <c r="D2837" i="5"/>
  <c r="I2837" i="5" l="1"/>
  <c r="F2837" i="5"/>
  <c r="J2837" i="5"/>
  <c r="D2838" i="5"/>
  <c r="G2837" i="5"/>
  <c r="K2836" i="5"/>
  <c r="I2838" i="5" l="1"/>
  <c r="F2838" i="5"/>
  <c r="G2838" i="5"/>
  <c r="J2838" i="5"/>
  <c r="D2839" i="5"/>
  <c r="K2837" i="5"/>
  <c r="H2839" i="5" l="1"/>
  <c r="F2839" i="5"/>
  <c r="D2840" i="5"/>
  <c r="D2841" i="5" s="1"/>
  <c r="D2842" i="5" s="1"/>
  <c r="D2843" i="5" s="1"/>
  <c r="J2839" i="5"/>
  <c r="G2839" i="5"/>
  <c r="I2839" i="5"/>
  <c r="K2838" i="5"/>
  <c r="J2843" i="5" l="1"/>
  <c r="H2843" i="5"/>
  <c r="I2843" i="5"/>
  <c r="G2843" i="5"/>
  <c r="D2844" i="5"/>
  <c r="F2843" i="5"/>
  <c r="K2839" i="5"/>
  <c r="K2843" i="5" l="1"/>
  <c r="I2844" i="5"/>
  <c r="G2844" i="5"/>
  <c r="D2845" i="5"/>
  <c r="F2844" i="5"/>
  <c r="H2844" i="5"/>
  <c r="K2844" i="5" l="1"/>
  <c r="I2845" i="5"/>
  <c r="G2845" i="5"/>
  <c r="F2845" i="5"/>
  <c r="H2845" i="5"/>
  <c r="J2845" i="5"/>
  <c r="D2846" i="5"/>
  <c r="K2845" i="5" l="1"/>
  <c r="H2846" i="5"/>
  <c r="F2846" i="5"/>
  <c r="D2847" i="5"/>
  <c r="G2846" i="5"/>
  <c r="J2846" i="5"/>
  <c r="I2846" i="5"/>
  <c r="G2847" i="5" l="1"/>
  <c r="D2848" i="5"/>
  <c r="D2849" i="5" s="1"/>
  <c r="D2850" i="5" s="1"/>
  <c r="D2851" i="5" s="1"/>
  <c r="D2852" i="5" s="1"/>
  <c r="D2853" i="5" s="1"/>
  <c r="D2854" i="5" s="1"/>
  <c r="D2855" i="5" s="1"/>
  <c r="D2856" i="5" s="1"/>
  <c r="J2847" i="5"/>
  <c r="I2847" i="5"/>
  <c r="F2847" i="5"/>
  <c r="K2846" i="5"/>
  <c r="K2847" i="5" l="1"/>
  <c r="D2857" i="5"/>
  <c r="J2856" i="5"/>
  <c r="F2856" i="5"/>
  <c r="G2856" i="5"/>
  <c r="I2856" i="5"/>
  <c r="K2856" i="5" l="1"/>
  <c r="I2857" i="5"/>
  <c r="G2857" i="5"/>
  <c r="F2857" i="5"/>
  <c r="J2857" i="5"/>
  <c r="D2858" i="5"/>
  <c r="H2857" i="5"/>
  <c r="K2857" i="5" l="1"/>
  <c r="J2858" i="5"/>
  <c r="H2858" i="5"/>
  <c r="I2858" i="5"/>
  <c r="G2858" i="5"/>
  <c r="F2858" i="5"/>
  <c r="D2859" i="5"/>
  <c r="K2858" i="5" l="1"/>
  <c r="I2859" i="5"/>
  <c r="G2859" i="5"/>
  <c r="D2860" i="5"/>
  <c r="F2859" i="5"/>
  <c r="H2859" i="5"/>
  <c r="J2859" i="5"/>
  <c r="K2859" i="5" l="1"/>
  <c r="I2860" i="5"/>
  <c r="F2860" i="5"/>
  <c r="G2860" i="5"/>
  <c r="D2861" i="5"/>
  <c r="J2860" i="5"/>
  <c r="H2861" i="5" l="1"/>
  <c r="F2861" i="5"/>
  <c r="D2862" i="5"/>
  <c r="G2861" i="5"/>
  <c r="J2861" i="5"/>
  <c r="I2861" i="5"/>
  <c r="K2860" i="5"/>
  <c r="G2862" i="5" l="1"/>
  <c r="I2862" i="5"/>
  <c r="H2862" i="5"/>
  <c r="F2862" i="5"/>
  <c r="J2862" i="5"/>
  <c r="D2863" i="5"/>
  <c r="K2861" i="5"/>
  <c r="F2863" i="5" l="1"/>
  <c r="D2864" i="5"/>
  <c r="J2863" i="5"/>
  <c r="G2863" i="5"/>
  <c r="H2863" i="5"/>
  <c r="I2863" i="5"/>
  <c r="K2862" i="5"/>
  <c r="K2863" i="5" l="1"/>
  <c r="I2864" i="5"/>
  <c r="J2864" i="5"/>
  <c r="D2865" i="5"/>
  <c r="F2864" i="5"/>
  <c r="G2864" i="5"/>
  <c r="H2864" i="5"/>
  <c r="K2864" i="5" l="1"/>
  <c r="J2865" i="5"/>
  <c r="H2865" i="5"/>
  <c r="F2865" i="5"/>
  <c r="I2865" i="5"/>
  <c r="G2865" i="5"/>
  <c r="D2866" i="5"/>
  <c r="D2867" i="5" s="1"/>
  <c r="D2868" i="5" s="1"/>
  <c r="D2869" i="5" s="1"/>
  <c r="D2870" i="5" s="1"/>
  <c r="D2871" i="5" s="1"/>
  <c r="I2871" i="5" l="1"/>
  <c r="G2871" i="5"/>
  <c r="J2871" i="5"/>
  <c r="D2872" i="5"/>
  <c r="F2871" i="5"/>
  <c r="K2865" i="5"/>
  <c r="K2871" i="5" l="1"/>
  <c r="J2872" i="5"/>
  <c r="H2872" i="5"/>
  <c r="F2872" i="5"/>
  <c r="G2872" i="5"/>
  <c r="I2872" i="5"/>
  <c r="D2873" i="5"/>
  <c r="I2873" i="5" l="1"/>
  <c r="G2873" i="5"/>
  <c r="H2873" i="5"/>
  <c r="D2874" i="5"/>
  <c r="F2873" i="5"/>
  <c r="J2873" i="5"/>
  <c r="K2872" i="5"/>
  <c r="K2873" i="5" l="1"/>
  <c r="H2874" i="5"/>
  <c r="F2874" i="5"/>
  <c r="D2875" i="5"/>
  <c r="J2874" i="5"/>
  <c r="I2874" i="5"/>
  <c r="G2874" i="5"/>
  <c r="G2875" i="5" l="1"/>
  <c r="D2876" i="5"/>
  <c r="H2875" i="5"/>
  <c r="I2875" i="5"/>
  <c r="J2875" i="5"/>
  <c r="F2875" i="5"/>
  <c r="K2874" i="5"/>
  <c r="K2875" i="5" l="1"/>
  <c r="F2876" i="5"/>
  <c r="D2877" i="5"/>
  <c r="J2876" i="5"/>
  <c r="G2876" i="5"/>
  <c r="H2876" i="5"/>
  <c r="I2876" i="5"/>
  <c r="D2878" i="5" l="1"/>
  <c r="D2879" i="5" s="1"/>
  <c r="D2880" i="5" s="1"/>
  <c r="D2881" i="5" s="1"/>
  <c r="J2877" i="5"/>
  <c r="G2877" i="5"/>
  <c r="F2877" i="5"/>
  <c r="I2877" i="5"/>
  <c r="K2876" i="5"/>
  <c r="H2881" i="5" l="1"/>
  <c r="F2881" i="5"/>
  <c r="D2882" i="5"/>
  <c r="G2881" i="5"/>
  <c r="I2881" i="5"/>
  <c r="J2881" i="5"/>
  <c r="K2877" i="5"/>
  <c r="G2882" i="5" l="1"/>
  <c r="I2882" i="5"/>
  <c r="J2882" i="5"/>
  <c r="D2883" i="5"/>
  <c r="F2882" i="5"/>
  <c r="H2882" i="5"/>
  <c r="K2881" i="5"/>
  <c r="K2882" i="5" l="1"/>
  <c r="F2883" i="5"/>
  <c r="D2884" i="5"/>
  <c r="I2883" i="5"/>
  <c r="J2883" i="5"/>
  <c r="G2883" i="5"/>
  <c r="F2884" i="5" l="1"/>
  <c r="I2884" i="5"/>
  <c r="J2884" i="5"/>
  <c r="D2885" i="5"/>
  <c r="G2884" i="5"/>
  <c r="K2883" i="5"/>
  <c r="K2884" i="5" l="1"/>
  <c r="F2885" i="5"/>
  <c r="D2886" i="5"/>
  <c r="J2885" i="5"/>
  <c r="H2885" i="5"/>
  <c r="G2885" i="5"/>
  <c r="I2885" i="5"/>
  <c r="K2885" i="5" l="1"/>
  <c r="D2887" i="5"/>
  <c r="D2888" i="5" s="1"/>
  <c r="D2889" i="5" s="1"/>
  <c r="D2890" i="5" s="1"/>
  <c r="J2886" i="5"/>
  <c r="F2886" i="5"/>
  <c r="G2886" i="5"/>
  <c r="I2886" i="5"/>
  <c r="I2890" i="5" l="1"/>
  <c r="F2890" i="5"/>
  <c r="G2890" i="5"/>
  <c r="J2890" i="5"/>
  <c r="D2891" i="5"/>
  <c r="K2886" i="5"/>
  <c r="I2891" i="5" l="1"/>
  <c r="F2891" i="5"/>
  <c r="D2892" i="5"/>
  <c r="D2893" i="5" s="1"/>
  <c r="D2894" i="5" s="1"/>
  <c r="D2895" i="5" s="1"/>
  <c r="G2891" i="5"/>
  <c r="J2891" i="5"/>
  <c r="K2890" i="5"/>
  <c r="I2895" i="5" l="1"/>
  <c r="F2895" i="5"/>
  <c r="H2895" i="5"/>
  <c r="J2895" i="5"/>
  <c r="D2896" i="5"/>
  <c r="G2895" i="5"/>
  <c r="K2891" i="5"/>
  <c r="J2896" i="5" l="1"/>
  <c r="H2896" i="5"/>
  <c r="F2896" i="5"/>
  <c r="G2896" i="5"/>
  <c r="I2896" i="5"/>
  <c r="D2897" i="5"/>
  <c r="K2895" i="5"/>
  <c r="I2897" i="5" l="1"/>
  <c r="G2897" i="5"/>
  <c r="H2897" i="5"/>
  <c r="D2898" i="5"/>
  <c r="F2897" i="5"/>
  <c r="J2897" i="5"/>
  <c r="K2896" i="5"/>
  <c r="K2897" i="5" l="1"/>
  <c r="I2898" i="5"/>
  <c r="F2898" i="5"/>
  <c r="J2898" i="5"/>
  <c r="D2899" i="5"/>
  <c r="G2898" i="5"/>
  <c r="H2899" i="5" l="1"/>
  <c r="F2899" i="5"/>
  <c r="D2900" i="5"/>
  <c r="D2901" i="5" s="1"/>
  <c r="D2902" i="5" s="1"/>
  <c r="D2903" i="5" s="1"/>
  <c r="I2899" i="5"/>
  <c r="J2899" i="5"/>
  <c r="G2899" i="5"/>
  <c r="K2898" i="5"/>
  <c r="I2903" i="5" l="1"/>
  <c r="J2903" i="5"/>
  <c r="D2904" i="5"/>
  <c r="F2903" i="5"/>
  <c r="G2903" i="5"/>
  <c r="K2899" i="5"/>
  <c r="K2903" i="5" l="1"/>
  <c r="I2904" i="5"/>
  <c r="F2904" i="5"/>
  <c r="J2904" i="5"/>
  <c r="D2905" i="5"/>
  <c r="G2904" i="5"/>
  <c r="I2905" i="5" l="1"/>
  <c r="J2905" i="5"/>
  <c r="G2905" i="5"/>
  <c r="D2906" i="5"/>
  <c r="F2905" i="5"/>
  <c r="K2904" i="5"/>
  <c r="K2905" i="5" l="1"/>
  <c r="I2906" i="5"/>
  <c r="G2906" i="5"/>
  <c r="F2906" i="5"/>
  <c r="J2906" i="5"/>
  <c r="D2907" i="5"/>
  <c r="K2906" i="5" l="1"/>
  <c r="J2907" i="5"/>
  <c r="H2907" i="5"/>
  <c r="F2907" i="5"/>
  <c r="G2907" i="5"/>
  <c r="I2907" i="5"/>
  <c r="D2908" i="5"/>
  <c r="I2908" i="5" l="1"/>
  <c r="G2908" i="5"/>
  <c r="H2908" i="5"/>
  <c r="D2909" i="5"/>
  <c r="F2908" i="5"/>
  <c r="J2908" i="5"/>
  <c r="K2907" i="5"/>
  <c r="K2908" i="5" l="1"/>
  <c r="H2909" i="5"/>
  <c r="F2909" i="5"/>
  <c r="D2910" i="5"/>
  <c r="J2909" i="5"/>
  <c r="I2909" i="5"/>
  <c r="G2909" i="5"/>
  <c r="K2909" i="5" l="1"/>
  <c r="G2910" i="5"/>
  <c r="D2911" i="5"/>
  <c r="D2912" i="5" s="1"/>
  <c r="D2913" i="5" s="1"/>
  <c r="D2914" i="5" s="1"/>
  <c r="H2910" i="5"/>
  <c r="I2910" i="5"/>
  <c r="J2910" i="5"/>
  <c r="F2910" i="5"/>
  <c r="I2914" i="5" l="1"/>
  <c r="G2914" i="5"/>
  <c r="H2914" i="5"/>
  <c r="J2914" i="5"/>
  <c r="D2915" i="5"/>
  <c r="F2914" i="5"/>
  <c r="K2910" i="5"/>
  <c r="K2914" i="5" l="1"/>
  <c r="I2915" i="5"/>
  <c r="F2915" i="5"/>
  <c r="D2916" i="5"/>
  <c r="G2915" i="5"/>
  <c r="J2915" i="5"/>
  <c r="H2916" i="5" l="1"/>
  <c r="F2916" i="5"/>
  <c r="D2917" i="5"/>
  <c r="G2916" i="5"/>
  <c r="I2916" i="5"/>
  <c r="J2916" i="5"/>
  <c r="K2915" i="5"/>
  <c r="G2917" i="5" l="1"/>
  <c r="I2917" i="5"/>
  <c r="J2917" i="5"/>
  <c r="D2918" i="5"/>
  <c r="F2917" i="5"/>
  <c r="H2917" i="5"/>
  <c r="K2916" i="5"/>
  <c r="K2917" i="5" l="1"/>
  <c r="F2918" i="5"/>
  <c r="D2919" i="5"/>
  <c r="D2920" i="5" s="1"/>
  <c r="D2921" i="5" s="1"/>
  <c r="D2922" i="5" s="1"/>
  <c r="D2923" i="5" s="1"/>
  <c r="D2924" i="5" s="1"/>
  <c r="J2918" i="5"/>
  <c r="H2918" i="5"/>
  <c r="G2918" i="5"/>
  <c r="I2918" i="5"/>
  <c r="F2924" i="5" l="1"/>
  <c r="D2925" i="5"/>
  <c r="J2924" i="5"/>
  <c r="H2924" i="5"/>
  <c r="G2924" i="5"/>
  <c r="I2924" i="5"/>
  <c r="K2918" i="5"/>
  <c r="K2924" i="5" l="1"/>
  <c r="I2925" i="5"/>
  <c r="J2925" i="5"/>
  <c r="F2925" i="5"/>
  <c r="G2925" i="5"/>
  <c r="D2926" i="5"/>
  <c r="H2925" i="5"/>
  <c r="J2926" i="5" l="1"/>
  <c r="H2926" i="5"/>
  <c r="D2927" i="5"/>
  <c r="I2926" i="5"/>
  <c r="F2926" i="5"/>
  <c r="G2926" i="5"/>
  <c r="K2925" i="5"/>
  <c r="K2926" i="5" l="1"/>
  <c r="I2927" i="5"/>
  <c r="G2927" i="5"/>
  <c r="D2928" i="5"/>
  <c r="H2927" i="5"/>
  <c r="J2927" i="5"/>
  <c r="F2927" i="5"/>
  <c r="K2927" i="5" l="1"/>
  <c r="I2928" i="5"/>
  <c r="F2928" i="5"/>
  <c r="G2928" i="5"/>
  <c r="J2928" i="5"/>
  <c r="D2929" i="5"/>
  <c r="H2929" i="5" l="1"/>
  <c r="F2929" i="5"/>
  <c r="D2930" i="5"/>
  <c r="J2929" i="5"/>
  <c r="G2929" i="5"/>
  <c r="I2929" i="5"/>
  <c r="K2928" i="5"/>
  <c r="G2930" i="5" l="1"/>
  <c r="D2931" i="5"/>
  <c r="F2930" i="5"/>
  <c r="I2930" i="5"/>
  <c r="J2930" i="5"/>
  <c r="H2930" i="5"/>
  <c r="K2929" i="5"/>
  <c r="K2930" i="5" l="1"/>
  <c r="F2931" i="5"/>
  <c r="D2932" i="5"/>
  <c r="J2931" i="5"/>
  <c r="H2931" i="5"/>
  <c r="I2931" i="5"/>
  <c r="G2931" i="5"/>
  <c r="I2932" i="5" l="1"/>
  <c r="G2932" i="5"/>
  <c r="D2933" i="5"/>
  <c r="F2932" i="5"/>
  <c r="H2932" i="5"/>
  <c r="J2932" i="5"/>
  <c r="K2931" i="5"/>
  <c r="K2932" i="5" l="1"/>
  <c r="H2933" i="5"/>
  <c r="I2933" i="5"/>
  <c r="F2933" i="5"/>
  <c r="D2934" i="5"/>
  <c r="D2935" i="5" s="1"/>
  <c r="D2936" i="5" s="1"/>
  <c r="D2937" i="5" s="1"/>
  <c r="G2933" i="5"/>
  <c r="G2937" i="5" l="1"/>
  <c r="I2937" i="5"/>
  <c r="F2937" i="5"/>
  <c r="H2937" i="5"/>
  <c r="D2938" i="5"/>
  <c r="J2937" i="5"/>
  <c r="K2933" i="5"/>
  <c r="F2938" i="5" l="1"/>
  <c r="D2939" i="5"/>
  <c r="J2938" i="5"/>
  <c r="I2938" i="5"/>
  <c r="G2938" i="5"/>
  <c r="H2938" i="5"/>
  <c r="K2937" i="5"/>
  <c r="K2938" i="5" l="1"/>
  <c r="I2939" i="5"/>
  <c r="F2939" i="5"/>
  <c r="H2939" i="5"/>
  <c r="G2939" i="5"/>
  <c r="J2939" i="5"/>
  <c r="D2940" i="5"/>
  <c r="J2940" i="5" l="1"/>
  <c r="H2940" i="5"/>
  <c r="F2940" i="5"/>
  <c r="G2940" i="5"/>
  <c r="I2940" i="5"/>
  <c r="D2941" i="5"/>
  <c r="K2939" i="5"/>
  <c r="I2941" i="5" l="1"/>
  <c r="G2941" i="5"/>
  <c r="H2941" i="5"/>
  <c r="D2942" i="5"/>
  <c r="D2943" i="5" s="1"/>
  <c r="D2944" i="5" s="1"/>
  <c r="D2945" i="5" s="1"/>
  <c r="F2941" i="5"/>
  <c r="J2941" i="5"/>
  <c r="K2940" i="5"/>
  <c r="K2941" i="5" l="1"/>
  <c r="I2945" i="5"/>
  <c r="G2945" i="5"/>
  <c r="D2946" i="5"/>
  <c r="F2945" i="5"/>
  <c r="H2945" i="5"/>
  <c r="J2945" i="5"/>
  <c r="K2945" i="5" l="1"/>
  <c r="J2946" i="5"/>
  <c r="H2946" i="5"/>
  <c r="I2946" i="5"/>
  <c r="F2946" i="5"/>
  <c r="G2946" i="5"/>
  <c r="D2947" i="5"/>
  <c r="I2947" i="5" l="1"/>
  <c r="G2947" i="5"/>
  <c r="D2948" i="5"/>
  <c r="H2947" i="5"/>
  <c r="F2947" i="5"/>
  <c r="K2946" i="5"/>
  <c r="K2947" i="5" l="1"/>
  <c r="I2948" i="5"/>
  <c r="G2948" i="5"/>
  <c r="D2949" i="5"/>
  <c r="H2948" i="5"/>
  <c r="J2948" i="5"/>
  <c r="F2948" i="5"/>
  <c r="K2948" i="5" l="1"/>
  <c r="I2949" i="5"/>
  <c r="F2949" i="5"/>
  <c r="G2949" i="5"/>
  <c r="J2949" i="5"/>
  <c r="D2950" i="5"/>
  <c r="H2950" i="5" l="1"/>
  <c r="F2950" i="5"/>
  <c r="D2951" i="5"/>
  <c r="J2950" i="5"/>
  <c r="G2950" i="5"/>
  <c r="I2950" i="5"/>
  <c r="K2949" i="5"/>
  <c r="G2951" i="5" l="1"/>
  <c r="D2952" i="5"/>
  <c r="F2951" i="5"/>
  <c r="I2951" i="5"/>
  <c r="J2951" i="5"/>
  <c r="H2951" i="5"/>
  <c r="K2950" i="5"/>
  <c r="K2951" i="5" l="1"/>
  <c r="F2952" i="5"/>
  <c r="D2953" i="5"/>
  <c r="D2954" i="5" s="1"/>
  <c r="D2955" i="5" s="1"/>
  <c r="D2956" i="5" s="1"/>
  <c r="J2952" i="5"/>
  <c r="H2952" i="5"/>
  <c r="I2952" i="5"/>
  <c r="G2952" i="5"/>
  <c r="H2956" i="5" l="1"/>
  <c r="F2956" i="5"/>
  <c r="D2957" i="5"/>
  <c r="I2956" i="5"/>
  <c r="J2956" i="5"/>
  <c r="G2956" i="5"/>
  <c r="K2952" i="5"/>
  <c r="G2957" i="5" l="1"/>
  <c r="F2957" i="5"/>
  <c r="D2958" i="5"/>
  <c r="H2957" i="5"/>
  <c r="I2957" i="5"/>
  <c r="J2957" i="5"/>
  <c r="K2956" i="5"/>
  <c r="F2958" i="5" l="1"/>
  <c r="D2959" i="5"/>
  <c r="J2958" i="5"/>
  <c r="H2958" i="5"/>
  <c r="G2958" i="5"/>
  <c r="I2958" i="5"/>
  <c r="K2957" i="5"/>
  <c r="K2958" i="5" l="1"/>
  <c r="D2960" i="5"/>
  <c r="J2959" i="5"/>
  <c r="I2959" i="5"/>
  <c r="F2959" i="5"/>
  <c r="G2959" i="5"/>
  <c r="D2961" i="5" l="1"/>
  <c r="J2960" i="5"/>
  <c r="F2960" i="5"/>
  <c r="I2960" i="5"/>
  <c r="G2960" i="5"/>
  <c r="K2959" i="5"/>
  <c r="I2961" i="5" l="1"/>
  <c r="G2961" i="5"/>
  <c r="H2961" i="5"/>
  <c r="J2961" i="5"/>
  <c r="D2962" i="5"/>
  <c r="F2961" i="5"/>
  <c r="K2960" i="5"/>
  <c r="K2961" i="5" l="1"/>
  <c r="J2962" i="5"/>
  <c r="H2962" i="5"/>
  <c r="I2962" i="5"/>
  <c r="D2963" i="5"/>
  <c r="F2962" i="5"/>
  <c r="G2962" i="5"/>
  <c r="K2962" i="5" l="1"/>
  <c r="I2963" i="5"/>
  <c r="G2963" i="5"/>
  <c r="F2963" i="5"/>
  <c r="J2963" i="5"/>
  <c r="D2964" i="5"/>
  <c r="D2965" i="5" s="1"/>
  <c r="D2966" i="5" s="1"/>
  <c r="D2967" i="5" s="1"/>
  <c r="H2963" i="5"/>
  <c r="I2967" i="5" l="1"/>
  <c r="J2967" i="5"/>
  <c r="F2967" i="5"/>
  <c r="G2967" i="5"/>
  <c r="D2968" i="5"/>
  <c r="H2967" i="5"/>
  <c r="K2963" i="5"/>
  <c r="J2968" i="5" l="1"/>
  <c r="H2968" i="5"/>
  <c r="D2969" i="5"/>
  <c r="I2968" i="5"/>
  <c r="F2968" i="5"/>
  <c r="G2968" i="5"/>
  <c r="K2967" i="5"/>
  <c r="K2968" i="5" l="1"/>
  <c r="I2969" i="5"/>
  <c r="G2969" i="5"/>
  <c r="D2970" i="5"/>
  <c r="H2969" i="5"/>
  <c r="J2969" i="5"/>
  <c r="F2969" i="5"/>
  <c r="K2969" i="5" l="1"/>
  <c r="H2970" i="5"/>
  <c r="F2970" i="5"/>
  <c r="D2971" i="5"/>
  <c r="G2970" i="5"/>
  <c r="I2970" i="5"/>
  <c r="J2970" i="5"/>
  <c r="G2971" i="5" l="1"/>
  <c r="I2971" i="5"/>
  <c r="J2971" i="5"/>
  <c r="D2972" i="5"/>
  <c r="F2971" i="5"/>
  <c r="H2971" i="5"/>
  <c r="K2970" i="5"/>
  <c r="K2971" i="5" l="1"/>
  <c r="F2972" i="5"/>
  <c r="D2973" i="5"/>
  <c r="J2972" i="5"/>
  <c r="H2972" i="5"/>
  <c r="I2972" i="5"/>
  <c r="G2972" i="5"/>
  <c r="I2973" i="5" l="1"/>
  <c r="G2973" i="5"/>
  <c r="H2973" i="5"/>
  <c r="D2974" i="5"/>
  <c r="J2973" i="5"/>
  <c r="F2973" i="5"/>
  <c r="K2972" i="5"/>
  <c r="K2973" i="5" l="1"/>
  <c r="J2974" i="5"/>
  <c r="H2974" i="5"/>
  <c r="F2974" i="5"/>
  <c r="D2975" i="5"/>
  <c r="G2974" i="5"/>
  <c r="I2974" i="5"/>
  <c r="I2975" i="5" l="1"/>
  <c r="G2975" i="5"/>
  <c r="H2975" i="5"/>
  <c r="J2975" i="5"/>
  <c r="D2976" i="5"/>
  <c r="F2975" i="5"/>
  <c r="K2974" i="5"/>
  <c r="K2975" i="5" l="1"/>
  <c r="H2976" i="5"/>
  <c r="F2976" i="5"/>
  <c r="D2977" i="5"/>
  <c r="D2978" i="5" s="1"/>
  <c r="D2979" i="5" s="1"/>
  <c r="D2980" i="5" s="1"/>
  <c r="J2976" i="5"/>
  <c r="G2976" i="5"/>
  <c r="I2976" i="5"/>
  <c r="J2980" i="5" l="1"/>
  <c r="H2980" i="5"/>
  <c r="I2980" i="5"/>
  <c r="G2980" i="5"/>
  <c r="D2981" i="5"/>
  <c r="F2980" i="5"/>
  <c r="K2976" i="5"/>
  <c r="K2980" i="5" l="1"/>
  <c r="I2981" i="5"/>
  <c r="G2981" i="5"/>
  <c r="D2982" i="5"/>
  <c r="F2981" i="5"/>
  <c r="H2981" i="5"/>
  <c r="J2981" i="5"/>
  <c r="K2981" i="5" l="1"/>
  <c r="H2982" i="5"/>
  <c r="F2982" i="5"/>
  <c r="D2983" i="5"/>
  <c r="G2982" i="5"/>
  <c r="J2982" i="5"/>
  <c r="I2982" i="5"/>
  <c r="G2983" i="5" l="1"/>
  <c r="F2983" i="5"/>
  <c r="I2983" i="5"/>
  <c r="J2983" i="5"/>
  <c r="D2984" i="5"/>
  <c r="H2983" i="5"/>
  <c r="K2982" i="5"/>
  <c r="F2984" i="5" l="1"/>
  <c r="D2985" i="5"/>
  <c r="D2986" i="5" s="1"/>
  <c r="D2987" i="5" s="1"/>
  <c r="D2988" i="5" s="1"/>
  <c r="J2984" i="5"/>
  <c r="H2984" i="5"/>
  <c r="G2984" i="5"/>
  <c r="I2984" i="5"/>
  <c r="K2983" i="5"/>
  <c r="K2984" i="5" l="1"/>
  <c r="H2988" i="5"/>
  <c r="F2988" i="5"/>
  <c r="D2989" i="5"/>
  <c r="G2988" i="5"/>
  <c r="I2988" i="5"/>
  <c r="J2988" i="5"/>
  <c r="G2989" i="5" l="1"/>
  <c r="I2989" i="5"/>
  <c r="F2989" i="5"/>
  <c r="H2989" i="5"/>
  <c r="D2990" i="5"/>
  <c r="J2989" i="5"/>
  <c r="K2988" i="5"/>
  <c r="F2990" i="5" l="1"/>
  <c r="D2991" i="5"/>
  <c r="J2990" i="5"/>
  <c r="I2990" i="5"/>
  <c r="G2990" i="5"/>
  <c r="H2990" i="5"/>
  <c r="K2989" i="5"/>
  <c r="K2990" i="5" l="1"/>
  <c r="I2991" i="5"/>
  <c r="F2991" i="5"/>
  <c r="H2991" i="5"/>
  <c r="G2991" i="5"/>
  <c r="J2991" i="5"/>
  <c r="D2992" i="5"/>
  <c r="D2993" i="5" s="1"/>
  <c r="D2994" i="5" s="1"/>
  <c r="D2995" i="5" s="1"/>
  <c r="D2996" i="5" s="1"/>
  <c r="D2997" i="5" s="1"/>
  <c r="I2997" i="5" l="1"/>
  <c r="J2997" i="5"/>
  <c r="G2997" i="5"/>
  <c r="H2997" i="5"/>
  <c r="F2997" i="5"/>
  <c r="D2998" i="5"/>
  <c r="K2991" i="5"/>
  <c r="J2998" i="5" l="1"/>
  <c r="H2998" i="5"/>
  <c r="D2999" i="5"/>
  <c r="F2998" i="5"/>
  <c r="G2998" i="5"/>
  <c r="I2998" i="5"/>
  <c r="K2997" i="5"/>
  <c r="K2998" i="5" l="1"/>
  <c r="I2999" i="5"/>
  <c r="G2999" i="5"/>
  <c r="J2999" i="5"/>
  <c r="F2999" i="5"/>
  <c r="D3000" i="5"/>
  <c r="D3001" i="5" s="1"/>
  <c r="D3002" i="5" s="1"/>
  <c r="D3003" i="5" s="1"/>
  <c r="D3004" i="5" s="1"/>
  <c r="D3005" i="5" s="1"/>
  <c r="H2999" i="5"/>
  <c r="J3005" i="5" l="1"/>
  <c r="G3005" i="5"/>
  <c r="D3006" i="5"/>
  <c r="I3005" i="5"/>
  <c r="F3005" i="5"/>
  <c r="K2999" i="5"/>
  <c r="K3005" i="5" l="1"/>
  <c r="I3006" i="5"/>
  <c r="G3006" i="5"/>
  <c r="D3007" i="5"/>
  <c r="H3006" i="5"/>
  <c r="F3006" i="5"/>
  <c r="J3006" i="5"/>
  <c r="K3006" i="5" l="1"/>
  <c r="H3007" i="5"/>
  <c r="F3007" i="5"/>
  <c r="D3008" i="5"/>
  <c r="G3007" i="5"/>
  <c r="I3007" i="5"/>
  <c r="J3007" i="5"/>
  <c r="G3008" i="5" l="1"/>
  <c r="I3008" i="5"/>
  <c r="J3008" i="5"/>
  <c r="D3009" i="5"/>
  <c r="F3008" i="5"/>
  <c r="H3008" i="5"/>
  <c r="K3007" i="5"/>
  <c r="K3008" i="5" l="1"/>
  <c r="F3009" i="5"/>
  <c r="D3010" i="5"/>
  <c r="J3009" i="5"/>
  <c r="H3009" i="5"/>
  <c r="G3009" i="5"/>
  <c r="I3009" i="5"/>
  <c r="I3010" i="5" l="1"/>
  <c r="G3010" i="5"/>
  <c r="H3010" i="5"/>
  <c r="D3011" i="5"/>
  <c r="J3010" i="5"/>
  <c r="F3010" i="5"/>
  <c r="K3009" i="5"/>
  <c r="K3010" i="5" l="1"/>
  <c r="J3011" i="5"/>
  <c r="H3011" i="5"/>
  <c r="F3011" i="5"/>
  <c r="D3012" i="5"/>
  <c r="G3011" i="5"/>
  <c r="I3011" i="5"/>
  <c r="I3012" i="5" l="1"/>
  <c r="G3012" i="5"/>
  <c r="H3012" i="5"/>
  <c r="J3012" i="5"/>
  <c r="F3012" i="5"/>
  <c r="D3013" i="5"/>
  <c r="K3011" i="5"/>
  <c r="H3013" i="5" l="1"/>
  <c r="F3013" i="5"/>
  <c r="D3014" i="5"/>
  <c r="J3013" i="5"/>
  <c r="G3013" i="5"/>
  <c r="I3013" i="5"/>
  <c r="K3012" i="5"/>
  <c r="G3014" i="5" l="1"/>
  <c r="D3015" i="5"/>
  <c r="D3016" i="5" s="1"/>
  <c r="D3017" i="5" s="1"/>
  <c r="D3018" i="5" s="1"/>
  <c r="F3014" i="5"/>
  <c r="I3014" i="5"/>
  <c r="J3014" i="5"/>
  <c r="K3013" i="5"/>
  <c r="K3014" i="5" l="1"/>
  <c r="J3018" i="5"/>
  <c r="H3018" i="5"/>
  <c r="D3019" i="5"/>
  <c r="G3018" i="5"/>
  <c r="F3018" i="5"/>
  <c r="I3018" i="5"/>
  <c r="K3018" i="5" l="1"/>
  <c r="J3019" i="5"/>
  <c r="G3019" i="5"/>
  <c r="F3019" i="5"/>
  <c r="I3019" i="5"/>
  <c r="D3020" i="5"/>
  <c r="I3020" i="5" l="1"/>
  <c r="G3020" i="5"/>
  <c r="H3020" i="5"/>
  <c r="D3021" i="5"/>
  <c r="F3020" i="5"/>
  <c r="J3020" i="5"/>
  <c r="K3019" i="5"/>
  <c r="K3020" i="5" l="1"/>
  <c r="H3021" i="5"/>
  <c r="F3021" i="5"/>
  <c r="J3021" i="5"/>
  <c r="I3021" i="5"/>
  <c r="G3021" i="5"/>
  <c r="D3022" i="5"/>
  <c r="I3022" i="5" l="1"/>
  <c r="F3022" i="5"/>
  <c r="G3022" i="5"/>
  <c r="J3022" i="5"/>
  <c r="D3023" i="5"/>
  <c r="H3022" i="5"/>
  <c r="K3021" i="5"/>
  <c r="H3023" i="5" l="1"/>
  <c r="F3023" i="5"/>
  <c r="G3023" i="5"/>
  <c r="J3023" i="5"/>
  <c r="I3023" i="5"/>
  <c r="D3024" i="5"/>
  <c r="K3022" i="5"/>
  <c r="G3024" i="5" l="1"/>
  <c r="F3024" i="5"/>
  <c r="H3024" i="5"/>
  <c r="J3024" i="5"/>
  <c r="D3025" i="5"/>
  <c r="I3024" i="5"/>
  <c r="K3023" i="5"/>
  <c r="F3025" i="5" l="1"/>
  <c r="D3026" i="5"/>
  <c r="G3025" i="5"/>
  <c r="H3025" i="5"/>
  <c r="J3025" i="5"/>
  <c r="I3025" i="5"/>
  <c r="K3024" i="5"/>
  <c r="K3025" i="5" l="1"/>
  <c r="G3026" i="5"/>
  <c r="H3026" i="5"/>
  <c r="J3026" i="5"/>
  <c r="I3026" i="5"/>
  <c r="D3027" i="5"/>
  <c r="F3026" i="5"/>
  <c r="K3026" i="5" l="1"/>
  <c r="J3027" i="5"/>
  <c r="G3027" i="5"/>
  <c r="H3027" i="5"/>
  <c r="F3027" i="5"/>
  <c r="I3027" i="5"/>
  <c r="D3028" i="5"/>
  <c r="D3029" i="5" s="1"/>
  <c r="D3030" i="5" s="1"/>
  <c r="D3031" i="5" s="1"/>
  <c r="F3031" i="5" l="1"/>
  <c r="D3032" i="5"/>
  <c r="H3031" i="5"/>
  <c r="I3031" i="5"/>
  <c r="J3031" i="5"/>
  <c r="G3031" i="5"/>
  <c r="K3027" i="5"/>
  <c r="K3031" i="5" l="1"/>
  <c r="D3033" i="5"/>
  <c r="F3032" i="5"/>
  <c r="H3032" i="5"/>
  <c r="G3032" i="5"/>
  <c r="I3032" i="5"/>
  <c r="J3032" i="5"/>
  <c r="J3033" i="5" l="1"/>
  <c r="D3034" i="5"/>
  <c r="F3033" i="5"/>
  <c r="H3033" i="5"/>
  <c r="I3033" i="5"/>
  <c r="G3033" i="5"/>
  <c r="K3032" i="5"/>
  <c r="K3033" i="5" l="1"/>
  <c r="J3034" i="5"/>
  <c r="F3034" i="5"/>
  <c r="I3034" i="5"/>
  <c r="G3034" i="5"/>
  <c r="D3035" i="5"/>
  <c r="D3036" i="5" s="1"/>
  <c r="D3037" i="5" s="1"/>
  <c r="D3038" i="5" s="1"/>
  <c r="D3039" i="5" s="1"/>
  <c r="D3040" i="5" s="1"/>
  <c r="D3041" i="5" s="1"/>
  <c r="D3042" i="5" s="1"/>
  <c r="D3043" i="5" s="1"/>
  <c r="D3044" i="5" s="1"/>
  <c r="D3045" i="5" s="1"/>
  <c r="J3045" i="5" l="1"/>
  <c r="D3046" i="5"/>
  <c r="G3045" i="5"/>
  <c r="F3045" i="5"/>
  <c r="H3045" i="5"/>
  <c r="I3045" i="5"/>
  <c r="K3034" i="5"/>
  <c r="K3045" i="5" l="1"/>
  <c r="J3046" i="5"/>
  <c r="D3047" i="5"/>
  <c r="G3046" i="5"/>
  <c r="H3046" i="5"/>
  <c r="I3046" i="5"/>
  <c r="F3046" i="5"/>
  <c r="K3046" i="5" l="1"/>
  <c r="I3047" i="5"/>
  <c r="D3048" i="5"/>
  <c r="G3047" i="5"/>
  <c r="F3047" i="5"/>
  <c r="H3047" i="5"/>
  <c r="J3047" i="5"/>
  <c r="K3047" i="5" l="1"/>
  <c r="H3048" i="5"/>
  <c r="D3049" i="5"/>
  <c r="G3048" i="5"/>
  <c r="F3048" i="5"/>
  <c r="I3048" i="5"/>
  <c r="J3048" i="5"/>
  <c r="K3048" i="5" l="1"/>
  <c r="G3049" i="5"/>
  <c r="D3050" i="5"/>
  <c r="I3049" i="5"/>
  <c r="F3049" i="5"/>
  <c r="J3049" i="5"/>
  <c r="K3049" i="5" l="1"/>
  <c r="G3050" i="5"/>
  <c r="D3051" i="5"/>
  <c r="D3052" i="5" s="1"/>
  <c r="D3053" i="5" s="1"/>
  <c r="D3054" i="5" s="1"/>
  <c r="D3055" i="5" s="1"/>
  <c r="D3056" i="5" s="1"/>
  <c r="F3050" i="5"/>
  <c r="I3050" i="5"/>
  <c r="J3050" i="5"/>
  <c r="H3050" i="5"/>
  <c r="K3050" i="5" l="1"/>
  <c r="G3056" i="5"/>
  <c r="I3056" i="5"/>
  <c r="J3056" i="5"/>
  <c r="D3057" i="5"/>
  <c r="F3056" i="5"/>
  <c r="K3056" i="5" l="1"/>
  <c r="G3057" i="5"/>
  <c r="J3057" i="5"/>
  <c r="F3057" i="5"/>
  <c r="I3057" i="5"/>
  <c r="D3058" i="5"/>
  <c r="G3058" i="5" l="1"/>
  <c r="D3059" i="5"/>
  <c r="F3058" i="5"/>
  <c r="I3058" i="5"/>
  <c r="J3058" i="5"/>
  <c r="K3057" i="5"/>
  <c r="K3058" i="5" l="1"/>
  <c r="G3059" i="5"/>
  <c r="D3060" i="5"/>
  <c r="H3059" i="5"/>
  <c r="I3059" i="5"/>
  <c r="F3059" i="5"/>
  <c r="J3059" i="5"/>
  <c r="K3059" i="5" l="1"/>
  <c r="F3060" i="5"/>
  <c r="D3061" i="5"/>
  <c r="I3060" i="5"/>
  <c r="G3060" i="5"/>
  <c r="J3060" i="5"/>
  <c r="F3061" i="5" l="1"/>
  <c r="G3061" i="5"/>
  <c r="J3061" i="5"/>
  <c r="D3062" i="5"/>
  <c r="I3061" i="5"/>
  <c r="K3060" i="5"/>
  <c r="K3061" i="5" l="1"/>
  <c r="F3062" i="5"/>
  <c r="D3063" i="5"/>
  <c r="G3062" i="5"/>
  <c r="H3062" i="5"/>
  <c r="J3062" i="5"/>
  <c r="I3062" i="5"/>
  <c r="K3062" i="5" l="1"/>
  <c r="G3063" i="5"/>
  <c r="H3063" i="5"/>
  <c r="J3063" i="5"/>
  <c r="D3064" i="5"/>
  <c r="I3063" i="5"/>
  <c r="F3063" i="5"/>
  <c r="K3063" i="5" l="1"/>
  <c r="G3064" i="5"/>
  <c r="I3064" i="5"/>
  <c r="D3065" i="5"/>
  <c r="D3066" i="5" s="1"/>
  <c r="D3067" i="5" s="1"/>
  <c r="D3068" i="5" s="1"/>
  <c r="F3064" i="5"/>
  <c r="J3064" i="5"/>
  <c r="K3064" i="5" l="1"/>
  <c r="G3068" i="5"/>
  <c r="F3068" i="5"/>
  <c r="J3068" i="5"/>
  <c r="I3068" i="5"/>
  <c r="D3069" i="5"/>
  <c r="G3069" i="5" l="1"/>
  <c r="F3069" i="5"/>
  <c r="H3069" i="5"/>
  <c r="J3069" i="5"/>
  <c r="I3069" i="5"/>
  <c r="D3070" i="5"/>
  <c r="D3071" i="5" s="1"/>
  <c r="D3072" i="5" s="1"/>
  <c r="D3073" i="5" s="1"/>
  <c r="K3068" i="5"/>
  <c r="J3073" i="5" l="1"/>
  <c r="D3074" i="5"/>
  <c r="D3075" i="5" s="1"/>
  <c r="D3076" i="5" s="1"/>
  <c r="D3077" i="5" s="1"/>
  <c r="D3078" i="5" s="1"/>
  <c r="D3079" i="5" s="1"/>
  <c r="G3073" i="5"/>
  <c r="I3073" i="5"/>
  <c r="F3073" i="5"/>
  <c r="K3069" i="5"/>
  <c r="K3073" i="5" l="1"/>
  <c r="G3079" i="5"/>
  <c r="I3079" i="5"/>
  <c r="D3080" i="5"/>
  <c r="J3079" i="5"/>
  <c r="F3079" i="5"/>
  <c r="K3079" i="5" l="1"/>
  <c r="I3080" i="5"/>
  <c r="J3080" i="5"/>
  <c r="F3080" i="5"/>
  <c r="G3080" i="5"/>
  <c r="D3081" i="5"/>
  <c r="J3081" i="5" l="1"/>
  <c r="D3082" i="5"/>
  <c r="F3081" i="5"/>
  <c r="G3081" i="5"/>
  <c r="I3081" i="5"/>
  <c r="K3080" i="5"/>
  <c r="K3081" i="5" l="1"/>
  <c r="J3082" i="5"/>
  <c r="D3083" i="5"/>
  <c r="G3082" i="5"/>
  <c r="H3082" i="5"/>
  <c r="F3082" i="5"/>
  <c r="I3082" i="5"/>
  <c r="K3082" i="5" l="1"/>
  <c r="J3083" i="5"/>
  <c r="D3084" i="5"/>
  <c r="G3083" i="5"/>
  <c r="F3083" i="5"/>
  <c r="I3083" i="5"/>
  <c r="K3083" i="5" l="1"/>
  <c r="J3084" i="5"/>
  <c r="F3084" i="5"/>
  <c r="I3084" i="5"/>
  <c r="D3085" i="5"/>
  <c r="G3084" i="5"/>
  <c r="I3085" i="5" l="1"/>
  <c r="F3085" i="5"/>
  <c r="G3085" i="5"/>
  <c r="J3085" i="5"/>
  <c r="H3085" i="5"/>
  <c r="D3086" i="5"/>
  <c r="K3084" i="5"/>
  <c r="K3085" i="5" l="1"/>
  <c r="I3086" i="5"/>
  <c r="F3086" i="5"/>
  <c r="G3086" i="5"/>
  <c r="J3086" i="5"/>
  <c r="D3087" i="5"/>
  <c r="K3086" i="5" l="1"/>
  <c r="I3087" i="5"/>
  <c r="G3087" i="5"/>
  <c r="J3087" i="5"/>
  <c r="D3088" i="5"/>
  <c r="F3087" i="5"/>
  <c r="K3087" i="5" s="1"/>
  <c r="I3088" i="5" l="1"/>
  <c r="J3088" i="5"/>
  <c r="D3089" i="5"/>
  <c r="D3090" i="5" s="1"/>
  <c r="D3091" i="5" s="1"/>
  <c r="D3092" i="5" s="1"/>
  <c r="F3088" i="5"/>
  <c r="G3088" i="5"/>
  <c r="G3092" i="5" l="1"/>
  <c r="H3092" i="5"/>
  <c r="J3092" i="5"/>
  <c r="F3092" i="5"/>
  <c r="I3092" i="5"/>
  <c r="D3093" i="5"/>
  <c r="K3088" i="5"/>
  <c r="K3092" i="5" l="1"/>
  <c r="J3093" i="5"/>
  <c r="G3093" i="5"/>
  <c r="H3093" i="5"/>
  <c r="D3094" i="5"/>
  <c r="I3093" i="5"/>
  <c r="F3093" i="5"/>
  <c r="K3093" i="5" l="1"/>
  <c r="J3094" i="5"/>
  <c r="G3094" i="5"/>
  <c r="I3094" i="5"/>
  <c r="D3095" i="5"/>
  <c r="D3096" i="5" s="1"/>
  <c r="D3097" i="5" s="1"/>
  <c r="D3098" i="5" s="1"/>
  <c r="D3099" i="5" s="1"/>
  <c r="D3100" i="5" s="1"/>
  <c r="F3094" i="5"/>
  <c r="K3094" i="5" s="1"/>
  <c r="J3100" i="5" l="1"/>
  <c r="D3101" i="5"/>
  <c r="G3100" i="5"/>
  <c r="H3100" i="5"/>
  <c r="I3100" i="5"/>
  <c r="F3100" i="5"/>
  <c r="K3100" i="5" l="1"/>
  <c r="I3101" i="5"/>
  <c r="D3102" i="5"/>
  <c r="G3101" i="5"/>
  <c r="F3101" i="5"/>
  <c r="H3101" i="5"/>
  <c r="J3101" i="5"/>
  <c r="K3101" i="5" l="1"/>
  <c r="H3102" i="5"/>
  <c r="D3103" i="5"/>
  <c r="G3102" i="5"/>
  <c r="I3102" i="5"/>
  <c r="F3102" i="5"/>
  <c r="J3102" i="5"/>
  <c r="K3102" i="5" l="1"/>
  <c r="G3103" i="5"/>
  <c r="D3104" i="5"/>
  <c r="H3103" i="5"/>
  <c r="F3103" i="5"/>
  <c r="I3103" i="5"/>
  <c r="J3103" i="5"/>
  <c r="K3103" i="5" l="1"/>
  <c r="F3104" i="5"/>
  <c r="D3105" i="5"/>
  <c r="I3104" i="5"/>
  <c r="G3104" i="5"/>
  <c r="J3104" i="5"/>
  <c r="K3104" i="5" l="1"/>
  <c r="F3105" i="5"/>
  <c r="D3106" i="5"/>
  <c r="G3105" i="5"/>
  <c r="I3105" i="5"/>
  <c r="H3105" i="5"/>
  <c r="J3105" i="5"/>
  <c r="D3107" i="5" l="1"/>
  <c r="F3106" i="5"/>
  <c r="G3106" i="5"/>
  <c r="J3106" i="5"/>
  <c r="I3106" i="5"/>
  <c r="K3105" i="5"/>
  <c r="K3106" i="5" l="1"/>
  <c r="G3107" i="5"/>
  <c r="H3107" i="5"/>
  <c r="J3107" i="5"/>
  <c r="I3107" i="5"/>
  <c r="F3107" i="5"/>
  <c r="D3108" i="5"/>
  <c r="K3107" i="5" l="1"/>
  <c r="G3108" i="5"/>
  <c r="I3108" i="5"/>
  <c r="D3109" i="5"/>
  <c r="J3108" i="5"/>
  <c r="F3108" i="5"/>
  <c r="K3108" i="5" l="1"/>
  <c r="J3109" i="5"/>
  <c r="H3109" i="5"/>
  <c r="I3109" i="5"/>
  <c r="D3110" i="5"/>
  <c r="D3111" i="5" s="1"/>
  <c r="D3112" i="5" s="1"/>
  <c r="D3113" i="5" s="1"/>
  <c r="D3114" i="5" s="1"/>
  <c r="D3115" i="5" s="1"/>
  <c r="F3109" i="5"/>
  <c r="G3109" i="5"/>
  <c r="J3115" i="5" l="1"/>
  <c r="D3116" i="5"/>
  <c r="G3115" i="5"/>
  <c r="H3115" i="5"/>
  <c r="I3115" i="5"/>
  <c r="F3115" i="5"/>
  <c r="K3109" i="5"/>
  <c r="K3115" i="5" l="1"/>
  <c r="I3116" i="5"/>
  <c r="D3117" i="5"/>
  <c r="G3116" i="5"/>
  <c r="F3116" i="5"/>
  <c r="H3116" i="5"/>
  <c r="J3116" i="5"/>
  <c r="K3116" i="5" l="1"/>
  <c r="H3117" i="5"/>
  <c r="D3118" i="5"/>
  <c r="G3117" i="5"/>
  <c r="I3117" i="5"/>
  <c r="F3117" i="5"/>
  <c r="J3117" i="5"/>
  <c r="K3117" i="5" l="1"/>
  <c r="G3118" i="5"/>
  <c r="D3119" i="5"/>
  <c r="H3118" i="5"/>
  <c r="F3118" i="5"/>
  <c r="I3118" i="5"/>
  <c r="J3118" i="5"/>
  <c r="K3118" i="5" l="1"/>
  <c r="F3119" i="5"/>
  <c r="D3120" i="5"/>
  <c r="H3119" i="5"/>
  <c r="G3119" i="5"/>
  <c r="I3119" i="5"/>
  <c r="J3119" i="5"/>
  <c r="D3121" i="5" l="1"/>
  <c r="F3120" i="5"/>
  <c r="H3120" i="5"/>
  <c r="G3120" i="5"/>
  <c r="I3120" i="5"/>
  <c r="J3120" i="5"/>
  <c r="K3119" i="5"/>
  <c r="K3120" i="5" l="1"/>
  <c r="J3121" i="5"/>
  <c r="D3122" i="5"/>
  <c r="D3123" i="5" s="1"/>
  <c r="D3124" i="5" s="1"/>
  <c r="D3125" i="5" s="1"/>
  <c r="F3121" i="5"/>
  <c r="H3121" i="5"/>
  <c r="I3121" i="5"/>
  <c r="G3121" i="5"/>
  <c r="F3125" i="5" l="1"/>
  <c r="D3126" i="5"/>
  <c r="I3125" i="5"/>
  <c r="J3125" i="5"/>
  <c r="G3125" i="5"/>
  <c r="H3125" i="5"/>
  <c r="K3121" i="5"/>
  <c r="D3127" i="5" l="1"/>
  <c r="J3126" i="5"/>
  <c r="F3126" i="5"/>
  <c r="G3126" i="5"/>
  <c r="I3126" i="5"/>
  <c r="K3125" i="5"/>
  <c r="K3126" i="5" l="1"/>
  <c r="J3127" i="5"/>
  <c r="D3128" i="5"/>
  <c r="D3129" i="5" s="1"/>
  <c r="D3130" i="5" s="1"/>
  <c r="D3131" i="5" s="1"/>
  <c r="D3132" i="5" s="1"/>
  <c r="D3133" i="5" s="1"/>
  <c r="G3127" i="5"/>
  <c r="F3127" i="5"/>
  <c r="H3127" i="5"/>
  <c r="I3127" i="5"/>
  <c r="F3133" i="5" l="1"/>
  <c r="G3133" i="5"/>
  <c r="I3133" i="5"/>
  <c r="H3133" i="5"/>
  <c r="J3133" i="5"/>
  <c r="D3134" i="5"/>
  <c r="K3127" i="5"/>
  <c r="J3134" i="5" l="1"/>
  <c r="F3134" i="5"/>
  <c r="G3134" i="5"/>
  <c r="I3134" i="5"/>
  <c r="H3134" i="5"/>
  <c r="D3135" i="5"/>
  <c r="K3133" i="5"/>
  <c r="I3135" i="5" l="1"/>
  <c r="F3135" i="5"/>
  <c r="G3135" i="5"/>
  <c r="J3135" i="5"/>
  <c r="H3135" i="5"/>
  <c r="D3136" i="5"/>
  <c r="K3134" i="5"/>
  <c r="K3135" i="5" l="1"/>
  <c r="H3136" i="5"/>
  <c r="F3136" i="5"/>
  <c r="G3136" i="5"/>
  <c r="J3136" i="5"/>
  <c r="D3137" i="5"/>
  <c r="D3138" i="5" s="1"/>
  <c r="D3139" i="5" s="1"/>
  <c r="D3140" i="5" s="1"/>
  <c r="I3136" i="5"/>
  <c r="K3136" i="5" l="1"/>
  <c r="J3140" i="5"/>
  <c r="D3141" i="5"/>
  <c r="G3140" i="5"/>
  <c r="F3140" i="5"/>
  <c r="H3140" i="5"/>
  <c r="I3140" i="5"/>
  <c r="K3140" i="5" l="1"/>
  <c r="I3141" i="5"/>
  <c r="D3142" i="5"/>
  <c r="G3141" i="5"/>
  <c r="F3141" i="5"/>
  <c r="H3141" i="5"/>
  <c r="J3141" i="5"/>
  <c r="K3141" i="5" l="1"/>
  <c r="H3142" i="5"/>
  <c r="D3143" i="5"/>
  <c r="G3142" i="5"/>
  <c r="F3142" i="5"/>
  <c r="I3142" i="5"/>
  <c r="J3142" i="5"/>
  <c r="K3142" i="5" l="1"/>
  <c r="G3143" i="5"/>
  <c r="D3144" i="5"/>
  <c r="D3145" i="5" s="1"/>
  <c r="D3146" i="5" s="1"/>
  <c r="D3147" i="5" s="1"/>
  <c r="H3143" i="5"/>
  <c r="I3143" i="5"/>
  <c r="J3143" i="5"/>
  <c r="F3143" i="5"/>
  <c r="K3143" i="5" l="1"/>
  <c r="I3147" i="5"/>
  <c r="H3147" i="5"/>
  <c r="J3147" i="5"/>
  <c r="D3148" i="5"/>
  <c r="F3147" i="5"/>
  <c r="G3147" i="5"/>
  <c r="K3147" i="5" l="1"/>
  <c r="I3148" i="5"/>
  <c r="J3148" i="5"/>
  <c r="F3148" i="5"/>
  <c r="D3149" i="5"/>
  <c r="G3148" i="5"/>
  <c r="K3148" i="5" l="1"/>
  <c r="I3149" i="5"/>
  <c r="D3150" i="5"/>
  <c r="F3149" i="5"/>
  <c r="G3149" i="5"/>
  <c r="J3149" i="5"/>
  <c r="K3149" i="5" l="1"/>
  <c r="I3150" i="5"/>
  <c r="D3151" i="5"/>
  <c r="G3150" i="5"/>
  <c r="J3150" i="5"/>
  <c r="F3150" i="5"/>
  <c r="K3150" i="5" s="1"/>
  <c r="H3151" i="5" l="1"/>
  <c r="D3152" i="5"/>
  <c r="F3151" i="5"/>
  <c r="I3151" i="5"/>
  <c r="G3151" i="5"/>
  <c r="J3151" i="5"/>
  <c r="K3151" i="5" l="1"/>
  <c r="G3152" i="5"/>
  <c r="D3153" i="5"/>
  <c r="F3152" i="5"/>
  <c r="I3152" i="5"/>
  <c r="J3152" i="5"/>
  <c r="H3152" i="5"/>
  <c r="K3152" i="5" l="1"/>
  <c r="F3153" i="5"/>
  <c r="D3154" i="5"/>
  <c r="D3155" i="5" s="1"/>
  <c r="D3156" i="5" s="1"/>
  <c r="D3157" i="5" s="1"/>
  <c r="G3153" i="5"/>
  <c r="I3153" i="5"/>
  <c r="H3153" i="5"/>
  <c r="J3153" i="5"/>
  <c r="I3157" i="5" l="1"/>
  <c r="D3158" i="5"/>
  <c r="F3157" i="5"/>
  <c r="G3157" i="5"/>
  <c r="J3157" i="5"/>
  <c r="K3153" i="5"/>
  <c r="K3157" i="5" l="1"/>
  <c r="I3158" i="5"/>
  <c r="D3159" i="5"/>
  <c r="G3158" i="5"/>
  <c r="F3158" i="5"/>
  <c r="J3158" i="5"/>
  <c r="K3158" i="5" l="1"/>
  <c r="I3159" i="5"/>
  <c r="F3159" i="5"/>
  <c r="J3159" i="5"/>
  <c r="D3160" i="5"/>
  <c r="G3159" i="5"/>
  <c r="K3159" i="5" l="1"/>
  <c r="I3160" i="5"/>
  <c r="F3160" i="5"/>
  <c r="G3160" i="5"/>
  <c r="J3160" i="5"/>
  <c r="D3161" i="5"/>
  <c r="I3161" i="5" l="1"/>
  <c r="G3161" i="5"/>
  <c r="J3161" i="5"/>
  <c r="D3162" i="5"/>
  <c r="D3163" i="5" s="1"/>
  <c r="D3164" i="5" s="1"/>
  <c r="D3165" i="5" s="1"/>
  <c r="F3161" i="5"/>
  <c r="K3160" i="5"/>
  <c r="K3161" i="5" l="1"/>
  <c r="D3166" i="5"/>
  <c r="F3165" i="5"/>
  <c r="G3165" i="5"/>
  <c r="J3165" i="5"/>
  <c r="I3165" i="5"/>
  <c r="K3165" i="5" l="1"/>
  <c r="D3167" i="5"/>
  <c r="G3166" i="5"/>
  <c r="I3166" i="5"/>
  <c r="J3166" i="5"/>
  <c r="F3166" i="5"/>
  <c r="K3166" i="5" l="1"/>
  <c r="H3167" i="5"/>
  <c r="I3167" i="5"/>
  <c r="D3168" i="5"/>
  <c r="F3167" i="5"/>
  <c r="G3167" i="5"/>
  <c r="J3167" i="5"/>
  <c r="K3167" i="5" l="1"/>
  <c r="J3168" i="5"/>
  <c r="H3168" i="5"/>
  <c r="I3168" i="5"/>
  <c r="D3169" i="5"/>
  <c r="F3168" i="5"/>
  <c r="G3168" i="5"/>
  <c r="K3168" i="5" l="1"/>
  <c r="I3169" i="5"/>
  <c r="H3169" i="5"/>
  <c r="J3169" i="5"/>
  <c r="D3170" i="5"/>
  <c r="D3171" i="5" s="1"/>
  <c r="D3172" i="5" s="1"/>
  <c r="D3173" i="5" s="1"/>
  <c r="D3174" i="5" s="1"/>
  <c r="D3175" i="5" s="1"/>
  <c r="F3169" i="5"/>
  <c r="G3169" i="5"/>
  <c r="J3175" i="5" l="1"/>
  <c r="D3176" i="5"/>
  <c r="G3175" i="5"/>
  <c r="I3175" i="5"/>
  <c r="F3175" i="5"/>
  <c r="K3169" i="5"/>
  <c r="K3175" i="5" l="1"/>
  <c r="I3176" i="5"/>
  <c r="D3177" i="5"/>
  <c r="F3176" i="5"/>
  <c r="H3176" i="5"/>
  <c r="G3176" i="5"/>
  <c r="J3176" i="5"/>
  <c r="I3177" i="5" l="1"/>
  <c r="F3177" i="5"/>
  <c r="J3177" i="5"/>
  <c r="G3177" i="5"/>
  <c r="D3178" i="5"/>
  <c r="K3176" i="5"/>
  <c r="K3177" i="5" l="1"/>
  <c r="H3178" i="5"/>
  <c r="F3178" i="5"/>
  <c r="G3178" i="5"/>
  <c r="J3178" i="5"/>
  <c r="I3178" i="5"/>
  <c r="D3179" i="5"/>
  <c r="D3180" i="5" s="1"/>
  <c r="D3181" i="5" s="1"/>
  <c r="D3182" i="5" s="1"/>
  <c r="D3183" i="5" s="1"/>
  <c r="D3184" i="5" s="1"/>
  <c r="K3178" i="5" l="1"/>
  <c r="I3184" i="5"/>
  <c r="J3184" i="5"/>
  <c r="F3184" i="5"/>
  <c r="G3184" i="5"/>
  <c r="D3185" i="5"/>
  <c r="L3178" i="5" l="1"/>
  <c r="M3178" i="5" s="1"/>
  <c r="N3178" i="5" s="1"/>
  <c r="K3184" i="5"/>
  <c r="I3185" i="5"/>
  <c r="D3186" i="5"/>
  <c r="F3185" i="5"/>
  <c r="G3185" i="5"/>
  <c r="J3185" i="5"/>
  <c r="K3185" i="5" l="1"/>
  <c r="I3186" i="5"/>
  <c r="D3187" i="5"/>
  <c r="D3188" i="5" s="1"/>
  <c r="D3189" i="5" s="1"/>
  <c r="D3190" i="5" s="1"/>
  <c r="G3186" i="5"/>
  <c r="J3186" i="5"/>
  <c r="F3186" i="5"/>
  <c r="K3186" i="5" l="1"/>
  <c r="D3191" i="5"/>
  <c r="J3190" i="5"/>
  <c r="F3190" i="5"/>
  <c r="G3190" i="5"/>
  <c r="I3190" i="5"/>
  <c r="K3190" i="5" l="1"/>
  <c r="D3192" i="5"/>
  <c r="G3191" i="5"/>
  <c r="I3191" i="5"/>
  <c r="J3191" i="5"/>
  <c r="F3191" i="5"/>
  <c r="K3191" i="5" l="1"/>
  <c r="D3193" i="5"/>
  <c r="F3192" i="5"/>
  <c r="I3192" i="5"/>
  <c r="G3192" i="5"/>
  <c r="J3192" i="5"/>
  <c r="K3192" i="5" l="1"/>
  <c r="D3194" i="5"/>
  <c r="F3193" i="5"/>
  <c r="G3193" i="5"/>
  <c r="J3193" i="5"/>
  <c r="I3193" i="5"/>
  <c r="K3193" i="5" l="1"/>
  <c r="D3195" i="5"/>
  <c r="G3194" i="5"/>
  <c r="I3194" i="5"/>
  <c r="F3194" i="5"/>
  <c r="J3194" i="5"/>
  <c r="K3194" i="5" l="1"/>
  <c r="D3196" i="5"/>
  <c r="I3195" i="5"/>
  <c r="J3195" i="5"/>
  <c r="F3195" i="5"/>
  <c r="G3195" i="5"/>
  <c r="K3195" i="5" l="1"/>
  <c r="D3197" i="5"/>
  <c r="D3198" i="5" s="1"/>
  <c r="D3199" i="5" s="1"/>
  <c r="D3200" i="5" s="1"/>
  <c r="D3201" i="5" s="1"/>
  <c r="J3196" i="5"/>
  <c r="F3196" i="5"/>
  <c r="G3196" i="5"/>
  <c r="I3196" i="5"/>
  <c r="K3196" i="5" l="1"/>
  <c r="G3201" i="5"/>
  <c r="F3201" i="5"/>
  <c r="I3201" i="5"/>
  <c r="J3201" i="5"/>
  <c r="D3202" i="5"/>
  <c r="D3203" i="5" s="1"/>
  <c r="D3204" i="5" s="1"/>
  <c r="D3205" i="5" s="1"/>
  <c r="K3201" i="5" l="1"/>
  <c r="F3205" i="5"/>
  <c r="I3205" i="5"/>
  <c r="G3205" i="5"/>
  <c r="J3205" i="5"/>
  <c r="D3206" i="5"/>
  <c r="D3207" i="5" s="1"/>
  <c r="D3208" i="5" s="1"/>
  <c r="D3209" i="5" s="1"/>
  <c r="G3209" i="5" l="1"/>
  <c r="D3210" i="5"/>
  <c r="D3211" i="5" s="1"/>
  <c r="D3212" i="5" s="1"/>
  <c r="D3213" i="5" s="1"/>
  <c r="D3214" i="5" s="1"/>
  <c r="D3215" i="5" s="1"/>
  <c r="D3216" i="5" s="1"/>
  <c r="D3217" i="5" s="1"/>
  <c r="D3218" i="5" s="1"/>
  <c r="D3219" i="5" s="1"/>
  <c r="D3220" i="5" s="1"/>
  <c r="F3209" i="5"/>
  <c r="I3209" i="5"/>
  <c r="J3209" i="5"/>
  <c r="K3205" i="5"/>
  <c r="K3209" i="5" l="1"/>
  <c r="J3220" i="5"/>
  <c r="I3220" i="5"/>
  <c r="F3220" i="5"/>
  <c r="G3220" i="5"/>
  <c r="D3221" i="5"/>
  <c r="I3221" i="5" l="1"/>
  <c r="J3221" i="5"/>
  <c r="F3221" i="5"/>
  <c r="D3222" i="5"/>
  <c r="G3221" i="5"/>
  <c r="H3221" i="5"/>
  <c r="K3220" i="5"/>
  <c r="H3222" i="5" l="1"/>
  <c r="J3222" i="5"/>
  <c r="F3222" i="5"/>
  <c r="G3222" i="5"/>
  <c r="I3222" i="5"/>
  <c r="D3223" i="5"/>
  <c r="K3221" i="5"/>
  <c r="G3223" i="5" l="1"/>
  <c r="J3223" i="5"/>
  <c r="F3223" i="5"/>
  <c r="H3223" i="5"/>
  <c r="D3224" i="5"/>
  <c r="I3223" i="5"/>
  <c r="K3222" i="5"/>
  <c r="F3224" i="5" l="1"/>
  <c r="D3225" i="5"/>
  <c r="J3224" i="5"/>
  <c r="G3224" i="5"/>
  <c r="H3224" i="5"/>
  <c r="I3224" i="5"/>
  <c r="K3223" i="5"/>
  <c r="K3224" i="5" l="1"/>
  <c r="J3225" i="5"/>
  <c r="D3226" i="5"/>
  <c r="G3225" i="5"/>
  <c r="F3225" i="5"/>
  <c r="H3225" i="5"/>
  <c r="I3225" i="5"/>
  <c r="K3225" i="5" l="1"/>
  <c r="J3226" i="5"/>
  <c r="D3227" i="5"/>
  <c r="G3226" i="5"/>
  <c r="H3226" i="5"/>
  <c r="F3226" i="5"/>
  <c r="I3226" i="5"/>
  <c r="K3226" i="5" l="1"/>
  <c r="I3227" i="5"/>
  <c r="D3228" i="5"/>
  <c r="G3227" i="5"/>
  <c r="F3227" i="5"/>
  <c r="H3227" i="5"/>
  <c r="J3227" i="5"/>
  <c r="K3227" i="5" l="1"/>
  <c r="H3228" i="5"/>
  <c r="D3229" i="5"/>
  <c r="G3228" i="5"/>
  <c r="I3228" i="5"/>
  <c r="J3228" i="5"/>
  <c r="F3228" i="5"/>
  <c r="K3228" i="5" l="1"/>
  <c r="G3229" i="5"/>
  <c r="D3230" i="5"/>
  <c r="D3231" i="5" s="1"/>
  <c r="D3232" i="5" s="1"/>
  <c r="D3233" i="5" s="1"/>
  <c r="H3229" i="5"/>
  <c r="F3229" i="5"/>
  <c r="I3229" i="5"/>
  <c r="J3229" i="5"/>
  <c r="K3229" i="5" l="1"/>
  <c r="I3233" i="5"/>
  <c r="H3233" i="5"/>
  <c r="J3233" i="5"/>
  <c r="D3234" i="5"/>
  <c r="D3235" i="5" s="1"/>
  <c r="D3236" i="5" s="1"/>
  <c r="D3237" i="5" s="1"/>
  <c r="D3238" i="5" s="1"/>
  <c r="D3239" i="5" s="1"/>
  <c r="F3233" i="5"/>
  <c r="G3233" i="5"/>
  <c r="K3233" i="5" l="1"/>
  <c r="I3239" i="5"/>
  <c r="D3240" i="5"/>
  <c r="G3239" i="5"/>
  <c r="F3239" i="5"/>
  <c r="H3239" i="5"/>
  <c r="J3239" i="5"/>
  <c r="K3239" i="5" l="1"/>
  <c r="H3240" i="5"/>
  <c r="D3241" i="5"/>
  <c r="G3240" i="5"/>
  <c r="F3240" i="5"/>
  <c r="I3240" i="5"/>
  <c r="J3240" i="5"/>
  <c r="K3240" i="5" l="1"/>
  <c r="G3241" i="5"/>
  <c r="D3242" i="5"/>
  <c r="D3243" i="5" s="1"/>
  <c r="D3244" i="5" s="1"/>
  <c r="D3245" i="5" s="1"/>
  <c r="I3241" i="5"/>
  <c r="J3241" i="5"/>
  <c r="F3241" i="5"/>
  <c r="K3241" i="5" l="1"/>
  <c r="J3245" i="5"/>
  <c r="I3245" i="5"/>
  <c r="F3245" i="5"/>
  <c r="G3245" i="5"/>
  <c r="D3246" i="5"/>
  <c r="H3245" i="5"/>
  <c r="I3246" i="5" l="1"/>
  <c r="J3246" i="5"/>
  <c r="F3246" i="5"/>
  <c r="G3246" i="5"/>
  <c r="D3247" i="5"/>
  <c r="H3246" i="5"/>
  <c r="K3245" i="5"/>
  <c r="H3247" i="5" l="1"/>
  <c r="J3247" i="5"/>
  <c r="F3247" i="5"/>
  <c r="D3248" i="5"/>
  <c r="G3247" i="5"/>
  <c r="I3247" i="5"/>
  <c r="K3246" i="5"/>
  <c r="G3248" i="5" l="1"/>
  <c r="J3248" i="5"/>
  <c r="F3248" i="5"/>
  <c r="H3248" i="5"/>
  <c r="I3248" i="5"/>
  <c r="D3249" i="5"/>
  <c r="K3247" i="5"/>
  <c r="F3249" i="5" l="1"/>
  <c r="D3250" i="5"/>
  <c r="J3249" i="5"/>
  <c r="G3249" i="5"/>
  <c r="H3249" i="5"/>
  <c r="I3249" i="5"/>
  <c r="K3248" i="5"/>
  <c r="K3249" i="5" l="1"/>
  <c r="J3250" i="5"/>
  <c r="D3251" i="5"/>
  <c r="G3250" i="5"/>
  <c r="H3250" i="5"/>
  <c r="I3250" i="5"/>
  <c r="F3250" i="5"/>
  <c r="K3250" i="5" l="1"/>
  <c r="J3251" i="5"/>
  <c r="D3252" i="5"/>
  <c r="G3251" i="5"/>
  <c r="F3251" i="5"/>
  <c r="H3251" i="5"/>
  <c r="I3251" i="5"/>
  <c r="K3251" i="5" l="1"/>
  <c r="I3252" i="5"/>
  <c r="D3253" i="5"/>
  <c r="G3252" i="5"/>
  <c r="H3252" i="5"/>
  <c r="F3252" i="5"/>
  <c r="J3252" i="5"/>
  <c r="K3252" i="5" l="1"/>
  <c r="H3253" i="5"/>
  <c r="D3254" i="5"/>
  <c r="G3253" i="5"/>
  <c r="F3253" i="5"/>
  <c r="I3253" i="5"/>
  <c r="J3253" i="5"/>
  <c r="K3253" i="5" l="1"/>
  <c r="G3254" i="5"/>
  <c r="D3255" i="5"/>
  <c r="H3254" i="5"/>
  <c r="F3254" i="5"/>
  <c r="I3254" i="5"/>
  <c r="J3254" i="5"/>
  <c r="K3254" i="5" l="1"/>
  <c r="F3255" i="5"/>
  <c r="D3256" i="5"/>
  <c r="H3255" i="5"/>
  <c r="G3255" i="5"/>
  <c r="I3255" i="5"/>
  <c r="J3255" i="5"/>
  <c r="K3255" i="5" l="1"/>
  <c r="D3257" i="5"/>
  <c r="F3256" i="5"/>
  <c r="H3256" i="5"/>
  <c r="I3256" i="5"/>
  <c r="J3256" i="5"/>
  <c r="G3256" i="5"/>
  <c r="J3257" i="5" l="1"/>
  <c r="D3258" i="5"/>
  <c r="F3257" i="5"/>
  <c r="H3257" i="5"/>
  <c r="G3257" i="5"/>
  <c r="I3257" i="5"/>
  <c r="K3256" i="5"/>
  <c r="I3258" i="5" l="1"/>
  <c r="D3259" i="5"/>
  <c r="F3258" i="5"/>
  <c r="H3258" i="5"/>
  <c r="J3258" i="5"/>
  <c r="G3258" i="5"/>
  <c r="K3257" i="5"/>
  <c r="K3258" i="5" l="1"/>
  <c r="H3259" i="5"/>
  <c r="D3260" i="5"/>
  <c r="F3259" i="5"/>
  <c r="I3259" i="5"/>
  <c r="G3259" i="5"/>
  <c r="J3259" i="5"/>
  <c r="K3259" i="5" l="1"/>
  <c r="G3260" i="5"/>
  <c r="D3261" i="5"/>
  <c r="F3260" i="5"/>
  <c r="I3260" i="5"/>
  <c r="J3260" i="5"/>
  <c r="H3260" i="5"/>
  <c r="K3260" i="5" l="1"/>
  <c r="F3261" i="5"/>
  <c r="D3262" i="5"/>
  <c r="G3261" i="5"/>
  <c r="I3261" i="5"/>
  <c r="H3261" i="5"/>
  <c r="J3261" i="5"/>
  <c r="F3262" i="5" l="1"/>
  <c r="G3262" i="5"/>
  <c r="I3262" i="5"/>
  <c r="J3262" i="5"/>
  <c r="D3263" i="5"/>
  <c r="H3262" i="5"/>
  <c r="K3261" i="5"/>
  <c r="K3262" i="5" l="1"/>
  <c r="J3263" i="5"/>
  <c r="F3263" i="5"/>
  <c r="G3263" i="5"/>
  <c r="I3263" i="5"/>
  <c r="H3263" i="5"/>
  <c r="D3264" i="5"/>
  <c r="I3264" i="5" l="1"/>
  <c r="F3264" i="5"/>
  <c r="G3264" i="5"/>
  <c r="J3264" i="5"/>
  <c r="D3265" i="5"/>
  <c r="H3264" i="5"/>
  <c r="K3263" i="5"/>
  <c r="H3265" i="5" l="1"/>
  <c r="F3265" i="5"/>
  <c r="G3265" i="5"/>
  <c r="J3265" i="5"/>
  <c r="I3265" i="5"/>
  <c r="D3266" i="5"/>
  <c r="K3264" i="5"/>
  <c r="G3266" i="5" l="1"/>
  <c r="F3266" i="5"/>
  <c r="H3266" i="5"/>
  <c r="J3266" i="5"/>
  <c r="D3267" i="5"/>
  <c r="I3266" i="5"/>
  <c r="K3265" i="5"/>
  <c r="F3267" i="5" l="1"/>
  <c r="D3268" i="5"/>
  <c r="G3267" i="5"/>
  <c r="H3267" i="5"/>
  <c r="J3267" i="5"/>
  <c r="I3267" i="5"/>
  <c r="K3266" i="5"/>
  <c r="K3267" i="5" l="1"/>
  <c r="G3268" i="5"/>
  <c r="H3268" i="5"/>
  <c r="J3268" i="5"/>
  <c r="I3268" i="5"/>
  <c r="D3269" i="5"/>
  <c r="F3268" i="5"/>
  <c r="K3268" i="5" l="1"/>
  <c r="G3269" i="5"/>
  <c r="H3269" i="5"/>
  <c r="D3270" i="5"/>
  <c r="F3269" i="5"/>
  <c r="I3269" i="5"/>
  <c r="K3269" i="5" l="1"/>
  <c r="H3270" i="5"/>
  <c r="I3270" i="5"/>
  <c r="D3271" i="5"/>
  <c r="F3270" i="5"/>
  <c r="G3270" i="5"/>
  <c r="K3270" i="5" l="1"/>
  <c r="J3271" i="5"/>
  <c r="I3271" i="5"/>
  <c r="F3271" i="5"/>
  <c r="G3271" i="5"/>
  <c r="D3272" i="5"/>
  <c r="H3271" i="5"/>
  <c r="I3272" i="5" l="1"/>
  <c r="J3272" i="5"/>
  <c r="F3272" i="5"/>
  <c r="D3273" i="5"/>
  <c r="G3272" i="5"/>
  <c r="H3272" i="5"/>
  <c r="K3271" i="5"/>
  <c r="H3273" i="5" l="1"/>
  <c r="J3273" i="5"/>
  <c r="F3273" i="5"/>
  <c r="G3273" i="5"/>
  <c r="I3273" i="5"/>
  <c r="D3274" i="5"/>
  <c r="K3272" i="5"/>
  <c r="G3274" i="5" l="1"/>
  <c r="J3274" i="5"/>
  <c r="F3274" i="5"/>
  <c r="H3274" i="5"/>
  <c r="D3275" i="5"/>
  <c r="I3274" i="5"/>
  <c r="K3273" i="5"/>
  <c r="F3275" i="5" l="1"/>
  <c r="D3276" i="5"/>
  <c r="J3275" i="5"/>
  <c r="G3275" i="5"/>
  <c r="H3275" i="5"/>
  <c r="I3275" i="5"/>
  <c r="K3274" i="5"/>
  <c r="K3275" i="5" l="1"/>
  <c r="J3276" i="5"/>
  <c r="D3277" i="5"/>
  <c r="G3276" i="5"/>
  <c r="F3276" i="5"/>
  <c r="H3276" i="5"/>
  <c r="I3276" i="5"/>
  <c r="K3276" i="5" l="1"/>
  <c r="J3277" i="5"/>
  <c r="D3278" i="5"/>
  <c r="G3277" i="5"/>
  <c r="H3277" i="5"/>
  <c r="I3277" i="5"/>
  <c r="F3277" i="5"/>
  <c r="K3277" i="5" l="1"/>
  <c r="I3278" i="5"/>
  <c r="D3279" i="5"/>
  <c r="D3280" i="5" s="1"/>
  <c r="D3281" i="5" s="1"/>
  <c r="D3282" i="5" s="1"/>
  <c r="D3283" i="5" s="1"/>
  <c r="D3284" i="5" s="1"/>
  <c r="G3278" i="5"/>
  <c r="F3278" i="5"/>
  <c r="H3278" i="5"/>
  <c r="J3278" i="5"/>
  <c r="K3278" i="5" l="1"/>
  <c r="I3284" i="5"/>
  <c r="F3284" i="5"/>
  <c r="G3284" i="5"/>
  <c r="J3284" i="5"/>
  <c r="H3284" i="5"/>
  <c r="D3285" i="5"/>
  <c r="H3285" i="5" l="1"/>
  <c r="F3285" i="5"/>
  <c r="G3285" i="5"/>
  <c r="J3285" i="5"/>
  <c r="I3285" i="5"/>
  <c r="D3286" i="5"/>
  <c r="K3284" i="5"/>
  <c r="G3286" i="5" l="1"/>
  <c r="F3286" i="5"/>
  <c r="I3286" i="5"/>
  <c r="J3286" i="5"/>
  <c r="D3287" i="5"/>
  <c r="K3285" i="5"/>
  <c r="G3287" i="5" l="1"/>
  <c r="H3287" i="5"/>
  <c r="I3287" i="5"/>
  <c r="D3288" i="5"/>
  <c r="D3289" i="5" s="1"/>
  <c r="D3290" i="5" s="1"/>
  <c r="D3291" i="5" s="1"/>
  <c r="J3287" i="5"/>
  <c r="F3287" i="5"/>
  <c r="K3286" i="5"/>
  <c r="K3287" i="5" l="1"/>
  <c r="I3291" i="5"/>
  <c r="D3292" i="5"/>
  <c r="F3291" i="5"/>
  <c r="H3291" i="5"/>
  <c r="G3291" i="5"/>
  <c r="J3291" i="5"/>
  <c r="K3291" i="5" l="1"/>
  <c r="H3292" i="5"/>
  <c r="D3293" i="5"/>
  <c r="F3292" i="5"/>
  <c r="I3292" i="5"/>
  <c r="J3292" i="5"/>
  <c r="G3292" i="5"/>
  <c r="K3292" i="5" l="1"/>
  <c r="G3293" i="5"/>
  <c r="D3294" i="5"/>
  <c r="F3293" i="5"/>
  <c r="I3293" i="5"/>
  <c r="H3293" i="5"/>
  <c r="J3293" i="5"/>
  <c r="K3293" i="5" l="1"/>
  <c r="F3294" i="5"/>
  <c r="D3295" i="5"/>
  <c r="G3294" i="5"/>
  <c r="I3294" i="5"/>
  <c r="J3294" i="5"/>
  <c r="H3294" i="5"/>
  <c r="F3295" i="5" l="1"/>
  <c r="G3295" i="5"/>
  <c r="I3295" i="5"/>
  <c r="H3295" i="5"/>
  <c r="J3295" i="5"/>
  <c r="D3296" i="5"/>
  <c r="K3294" i="5"/>
  <c r="K3295" i="5" l="1"/>
  <c r="J3296" i="5"/>
  <c r="F3296" i="5"/>
  <c r="G3296" i="5"/>
  <c r="I3296" i="5"/>
  <c r="H3296" i="5"/>
  <c r="D3297" i="5"/>
  <c r="I3297" i="5" l="1"/>
  <c r="F3297" i="5"/>
  <c r="G3297" i="5"/>
  <c r="J3297" i="5"/>
  <c r="H3297" i="5"/>
  <c r="D3298" i="5"/>
  <c r="K3296" i="5"/>
  <c r="H3298" i="5" l="1"/>
  <c r="F3298" i="5"/>
  <c r="G3298" i="5"/>
  <c r="J3298" i="5"/>
  <c r="I3298" i="5"/>
  <c r="D3299" i="5"/>
  <c r="K3297" i="5"/>
  <c r="G3299" i="5" l="1"/>
  <c r="F3299" i="5"/>
  <c r="H3299" i="5"/>
  <c r="J3299" i="5"/>
  <c r="I3299" i="5"/>
  <c r="D3300" i="5"/>
  <c r="K3298" i="5"/>
  <c r="F3300" i="5" l="1"/>
  <c r="D3301" i="5"/>
  <c r="G3300" i="5"/>
  <c r="H3300" i="5"/>
  <c r="J3300" i="5"/>
  <c r="I3300" i="5"/>
  <c r="K3299" i="5"/>
  <c r="K3300" i="5" l="1"/>
  <c r="G3301" i="5"/>
  <c r="H3301" i="5"/>
  <c r="J3301" i="5"/>
  <c r="I3301" i="5"/>
  <c r="F3301" i="5"/>
  <c r="D3302" i="5"/>
  <c r="J3302" i="5" l="1"/>
  <c r="G3302" i="5"/>
  <c r="H3302" i="5"/>
  <c r="D3303" i="5"/>
  <c r="I3302" i="5"/>
  <c r="F3302" i="5"/>
  <c r="K3301" i="5"/>
  <c r="K3302" i="5" l="1"/>
  <c r="I3303" i="5"/>
  <c r="G3303" i="5"/>
  <c r="H3303" i="5"/>
  <c r="F3303" i="5"/>
  <c r="J3303" i="5"/>
  <c r="D3304" i="5"/>
  <c r="H3304" i="5" l="1"/>
  <c r="G3304" i="5"/>
  <c r="I3304" i="5"/>
  <c r="D3305" i="5"/>
  <c r="J3304" i="5"/>
  <c r="F3304" i="5"/>
  <c r="K3303" i="5"/>
  <c r="K3304" i="5" l="1"/>
  <c r="G3305" i="5"/>
  <c r="H3305" i="5"/>
  <c r="I3305" i="5"/>
  <c r="F3305" i="5"/>
  <c r="J3305" i="5"/>
  <c r="D3306" i="5"/>
  <c r="D3307" i="5" s="1"/>
  <c r="D3308" i="5" s="1"/>
  <c r="D3309" i="5" s="1"/>
  <c r="D3310" i="5" s="1"/>
  <c r="D3311" i="5" s="1"/>
  <c r="K3305" i="5" l="1"/>
  <c r="G3311" i="5"/>
  <c r="J3311" i="5"/>
  <c r="F3311" i="5"/>
  <c r="H3311" i="5"/>
  <c r="D3312" i="5"/>
  <c r="I3311" i="5"/>
  <c r="F3312" i="5" l="1"/>
  <c r="D3313" i="5"/>
  <c r="D3314" i="5" s="1"/>
  <c r="D3315" i="5" s="1"/>
  <c r="D3316" i="5" s="1"/>
  <c r="J3312" i="5"/>
  <c r="G3312" i="5"/>
  <c r="H3312" i="5"/>
  <c r="I3312" i="5"/>
  <c r="K3311" i="5"/>
  <c r="D3317" i="5" l="1"/>
  <c r="F3316" i="5"/>
  <c r="K3316" i="5" s="1"/>
  <c r="K3312" i="5"/>
  <c r="D3318" i="5" l="1"/>
  <c r="F3317" i="5"/>
  <c r="H3317" i="5"/>
  <c r="G3317" i="5"/>
  <c r="I3317" i="5"/>
  <c r="J3317" i="5"/>
  <c r="K3317" i="5" l="1"/>
  <c r="J3318" i="5"/>
  <c r="D3319" i="5"/>
  <c r="F3318" i="5"/>
  <c r="H3318" i="5"/>
  <c r="I3318" i="5"/>
  <c r="G3318" i="5"/>
  <c r="K3318" i="5" l="1"/>
  <c r="I3319" i="5"/>
  <c r="D3320" i="5"/>
  <c r="F3319" i="5"/>
  <c r="H3319" i="5"/>
  <c r="G3319" i="5"/>
  <c r="J3319" i="5"/>
  <c r="K3319" i="5" l="1"/>
  <c r="H3320" i="5"/>
  <c r="D3321" i="5"/>
  <c r="F3320" i="5"/>
  <c r="I3320" i="5"/>
  <c r="J3320" i="5"/>
  <c r="G3320" i="5"/>
  <c r="K3320" i="5" l="1"/>
  <c r="G3321" i="5"/>
  <c r="D3322" i="5"/>
  <c r="F3321" i="5"/>
  <c r="I3321" i="5"/>
  <c r="H3321" i="5"/>
  <c r="J3321" i="5"/>
  <c r="K3321" i="5" l="1"/>
  <c r="F3322" i="5"/>
  <c r="D3323" i="5"/>
  <c r="D3324" i="5" s="1"/>
  <c r="D3325" i="5" s="1"/>
  <c r="D3326" i="5" s="1"/>
  <c r="D3327" i="5" s="1"/>
  <c r="D3328" i="5" s="1"/>
  <c r="G3322" i="5"/>
  <c r="I3322" i="5"/>
  <c r="J3322" i="5"/>
  <c r="H3322" i="5"/>
  <c r="F3328" i="5" l="1"/>
  <c r="I3328" i="5"/>
  <c r="J3328" i="5"/>
  <c r="D3329" i="5"/>
  <c r="G3328" i="5"/>
  <c r="K3322" i="5"/>
  <c r="F3329" i="5" l="1"/>
  <c r="J3329" i="5"/>
  <c r="G3329" i="5"/>
  <c r="I3329" i="5"/>
  <c r="D3330" i="5"/>
  <c r="K3328" i="5"/>
  <c r="F3330" i="5" l="1"/>
  <c r="D3331" i="5"/>
  <c r="J3330" i="5"/>
  <c r="G3330" i="5"/>
  <c r="H3330" i="5"/>
  <c r="I3330" i="5"/>
  <c r="K3329" i="5"/>
  <c r="J3331" i="5" l="1"/>
  <c r="D3332" i="5"/>
  <c r="G3331" i="5"/>
  <c r="H3331" i="5"/>
  <c r="I3331" i="5"/>
  <c r="F3331" i="5"/>
  <c r="K3330" i="5"/>
  <c r="K3331" i="5" l="1"/>
  <c r="J3332" i="5"/>
  <c r="D3333" i="5"/>
  <c r="G3332" i="5"/>
  <c r="F3332" i="5"/>
  <c r="H3332" i="5"/>
  <c r="I3332" i="5"/>
  <c r="K3332" i="5" l="1"/>
  <c r="I3333" i="5"/>
  <c r="D3334" i="5"/>
  <c r="G3333" i="5"/>
  <c r="H3333" i="5"/>
  <c r="J3333" i="5"/>
  <c r="F3333" i="5"/>
  <c r="H3334" i="5" l="1"/>
  <c r="D3335" i="5"/>
  <c r="D3336" i="5" s="1"/>
  <c r="D3337" i="5" s="1"/>
  <c r="D3338" i="5" s="1"/>
  <c r="G3334" i="5"/>
  <c r="F3334" i="5"/>
  <c r="I3334" i="5"/>
  <c r="J3334" i="5"/>
  <c r="K3333" i="5"/>
  <c r="K3334" i="5" l="1"/>
  <c r="J3338" i="5"/>
  <c r="H3338" i="5"/>
  <c r="I3338" i="5"/>
  <c r="D3339" i="5"/>
  <c r="F3338" i="5"/>
  <c r="G3338" i="5"/>
  <c r="K3338" i="5" l="1"/>
  <c r="I3339" i="5"/>
  <c r="H3339" i="5"/>
  <c r="J3339" i="5"/>
  <c r="D3340" i="5"/>
  <c r="F3339" i="5"/>
  <c r="G3339" i="5"/>
  <c r="K3339" i="5" l="1"/>
  <c r="H3340" i="5"/>
  <c r="I3340" i="5"/>
  <c r="J3340" i="5"/>
  <c r="D3341" i="5"/>
  <c r="F3340" i="5"/>
  <c r="G3340" i="5"/>
  <c r="K3340" i="5" l="1"/>
  <c r="G3341" i="5"/>
  <c r="I3341" i="5"/>
  <c r="J3341" i="5"/>
  <c r="D3342" i="5"/>
  <c r="F3341" i="5"/>
  <c r="H3341" i="5"/>
  <c r="K3341" i="5" l="1"/>
  <c r="F3342" i="5"/>
  <c r="D3343" i="5"/>
  <c r="D3344" i="5" s="1"/>
  <c r="D3345" i="5" s="1"/>
  <c r="D3346" i="5" s="1"/>
  <c r="D3347" i="5" s="1"/>
  <c r="D3348" i="5" s="1"/>
  <c r="I3342" i="5"/>
  <c r="J3342" i="5"/>
  <c r="G3342" i="5"/>
  <c r="H3342" i="5"/>
  <c r="F3348" i="5" l="1"/>
  <c r="D3349" i="5"/>
  <c r="I3348" i="5"/>
  <c r="J3348" i="5"/>
  <c r="G3348" i="5"/>
  <c r="K3342" i="5"/>
  <c r="F3349" i="5" l="1"/>
  <c r="D3350" i="5"/>
  <c r="D3351" i="5" s="1"/>
  <c r="D3352" i="5" s="1"/>
  <c r="D3353" i="5" s="1"/>
  <c r="D3354" i="5" s="1"/>
  <c r="D3355" i="5" s="1"/>
  <c r="G3349" i="5"/>
  <c r="I3349" i="5"/>
  <c r="H3349" i="5"/>
  <c r="J3349" i="5"/>
  <c r="K3348" i="5"/>
  <c r="F3355" i="5" l="1"/>
  <c r="I3355" i="5"/>
  <c r="J3355" i="5"/>
  <c r="D3356" i="5"/>
  <c r="G3355" i="5"/>
  <c r="K3349" i="5"/>
  <c r="F3356" i="5" l="1"/>
  <c r="D3357" i="5"/>
  <c r="I3356" i="5"/>
  <c r="J3356" i="5"/>
  <c r="G3356" i="5"/>
  <c r="H3356" i="5"/>
  <c r="K3355" i="5"/>
  <c r="I3357" i="5" l="1"/>
  <c r="J3357" i="5"/>
  <c r="F3357" i="5"/>
  <c r="G3357" i="5"/>
  <c r="D3358" i="5"/>
  <c r="H3357" i="5"/>
  <c r="K3356" i="5"/>
  <c r="K3357" i="5" l="1"/>
  <c r="J3358" i="5"/>
  <c r="I3358" i="5"/>
  <c r="F3358" i="5"/>
  <c r="D3359" i="5"/>
  <c r="G3358" i="5"/>
  <c r="H3358" i="5"/>
  <c r="K3358" i="5" l="1"/>
  <c r="I3359" i="5"/>
  <c r="J3359" i="5"/>
  <c r="F3359" i="5"/>
  <c r="G3359" i="5"/>
  <c r="H3359" i="5"/>
  <c r="D3360" i="5"/>
  <c r="K3359" i="5" l="1"/>
  <c r="H3360" i="5"/>
  <c r="J3360" i="5"/>
  <c r="F3360" i="5"/>
  <c r="D3361" i="5"/>
  <c r="G3360" i="5"/>
  <c r="I3360" i="5"/>
  <c r="K3360" i="5" l="1"/>
  <c r="G3361" i="5"/>
  <c r="J3361" i="5"/>
  <c r="F3361" i="5"/>
  <c r="H3361" i="5"/>
  <c r="I3361" i="5"/>
  <c r="D3362" i="5"/>
  <c r="K3361" i="5" l="1"/>
  <c r="F3362" i="5"/>
  <c r="D3363" i="5"/>
  <c r="D3364" i="5" s="1"/>
  <c r="D3365" i="5" s="1"/>
  <c r="D3366" i="5" s="1"/>
  <c r="J3362" i="5"/>
  <c r="G3362" i="5"/>
  <c r="H3362" i="5"/>
  <c r="I3362" i="5"/>
  <c r="H3366" i="5" l="1"/>
  <c r="G3366" i="5"/>
  <c r="I3366" i="5"/>
  <c r="J3366" i="5"/>
  <c r="F3366" i="5"/>
  <c r="D3367" i="5"/>
  <c r="K3362" i="5"/>
  <c r="K3366" i="5" l="1"/>
  <c r="G3367" i="5"/>
  <c r="H3367" i="5"/>
  <c r="I3367" i="5"/>
  <c r="D3368" i="5"/>
  <c r="F3367" i="5"/>
  <c r="K3367" i="5" l="1"/>
  <c r="G3368" i="5"/>
  <c r="I3368" i="5"/>
  <c r="J3368" i="5"/>
  <c r="D3369" i="5"/>
  <c r="F3368" i="5"/>
  <c r="H3368" i="5"/>
  <c r="K3368" i="5" l="1"/>
  <c r="F3369" i="5"/>
  <c r="D3370" i="5"/>
  <c r="I3369" i="5"/>
  <c r="J3369" i="5"/>
  <c r="G3369" i="5"/>
  <c r="H3369" i="5"/>
  <c r="I3370" i="5" l="1"/>
  <c r="J3370" i="5"/>
  <c r="F3370" i="5"/>
  <c r="G3370" i="5"/>
  <c r="H3370" i="5"/>
  <c r="D3371" i="5"/>
  <c r="K3369" i="5"/>
  <c r="J3371" i="5" l="1"/>
  <c r="I3371" i="5"/>
  <c r="F3371" i="5"/>
  <c r="D3372" i="5"/>
  <c r="G3371" i="5"/>
  <c r="H3371" i="5"/>
  <c r="K3370" i="5"/>
  <c r="I3372" i="5" l="1"/>
  <c r="J3372" i="5"/>
  <c r="F3372" i="5"/>
  <c r="G3372" i="5"/>
  <c r="D3373" i="5"/>
  <c r="H3372" i="5"/>
  <c r="K3371" i="5"/>
  <c r="H3373" i="5" l="1"/>
  <c r="J3373" i="5"/>
  <c r="F3373" i="5"/>
  <c r="D3374" i="5"/>
  <c r="G3373" i="5"/>
  <c r="I3373" i="5"/>
  <c r="K3372" i="5"/>
  <c r="G3374" i="5" l="1"/>
  <c r="J3374" i="5"/>
  <c r="F3374" i="5"/>
  <c r="H3374" i="5"/>
  <c r="I3374" i="5"/>
  <c r="D3375" i="5"/>
  <c r="K3373" i="5"/>
  <c r="F3375" i="5" l="1"/>
  <c r="D3376" i="5"/>
  <c r="J3375" i="5"/>
  <c r="G3375" i="5"/>
  <c r="H3375" i="5"/>
  <c r="I3375" i="5"/>
  <c r="K3374" i="5"/>
  <c r="J3376" i="5" l="1"/>
  <c r="D3377" i="5"/>
  <c r="D3378" i="5" s="1"/>
  <c r="D3379" i="5" s="1"/>
  <c r="D3380" i="5" s="1"/>
  <c r="D3381" i="5" s="1"/>
  <c r="D3382" i="5" s="1"/>
  <c r="G3376" i="5"/>
  <c r="H3376" i="5"/>
  <c r="I3376" i="5"/>
  <c r="F3376" i="5"/>
  <c r="K3375" i="5"/>
  <c r="K3376" i="5" l="1"/>
  <c r="F3382" i="5"/>
  <c r="G3382" i="5"/>
  <c r="I3382" i="5"/>
  <c r="J3382" i="5"/>
  <c r="D3383" i="5"/>
  <c r="D3384" i="5" s="1"/>
  <c r="D3385" i="5" s="1"/>
  <c r="D3386" i="5" s="1"/>
  <c r="H3382" i="5"/>
  <c r="G3386" i="5" l="1"/>
  <c r="J3386" i="5"/>
  <c r="F3386" i="5"/>
  <c r="D3387" i="5"/>
  <c r="H3386" i="5"/>
  <c r="I3386" i="5"/>
  <c r="K3382" i="5"/>
  <c r="F3387" i="5" l="1"/>
  <c r="D3388" i="5"/>
  <c r="J3387" i="5"/>
  <c r="G3387" i="5"/>
  <c r="H3387" i="5"/>
  <c r="I3387" i="5"/>
  <c r="K3386" i="5"/>
  <c r="J3388" i="5" l="1"/>
  <c r="D3389" i="5"/>
  <c r="G3388" i="5"/>
  <c r="F3388" i="5"/>
  <c r="H3388" i="5"/>
  <c r="I3388" i="5"/>
  <c r="K3387" i="5"/>
  <c r="K3388" i="5" l="1"/>
  <c r="J3389" i="5"/>
  <c r="D3390" i="5"/>
  <c r="G3389" i="5"/>
  <c r="H3389" i="5"/>
  <c r="I3389" i="5"/>
  <c r="F3389" i="5"/>
  <c r="K3389" i="5" l="1"/>
  <c r="I3390" i="5"/>
  <c r="D3391" i="5"/>
  <c r="G3390" i="5"/>
  <c r="F3390" i="5"/>
  <c r="H3390" i="5"/>
  <c r="J3390" i="5"/>
  <c r="K3390" i="5" l="1"/>
  <c r="H3391" i="5"/>
  <c r="D3392" i="5"/>
  <c r="G3391" i="5"/>
  <c r="I3391" i="5"/>
  <c r="J3391" i="5"/>
  <c r="F3391" i="5"/>
  <c r="K3391" i="5" l="1"/>
  <c r="G3392" i="5"/>
  <c r="D3393" i="5"/>
  <c r="H3392" i="5"/>
  <c r="F3392" i="5"/>
  <c r="I3392" i="5"/>
  <c r="J3392" i="5"/>
  <c r="K3392" i="5" l="1"/>
  <c r="F3393" i="5"/>
  <c r="D3394" i="5"/>
  <c r="H3393" i="5"/>
  <c r="G3393" i="5"/>
  <c r="I3393" i="5"/>
  <c r="J3393" i="5"/>
  <c r="D3395" i="5" l="1"/>
  <c r="F3394" i="5"/>
  <c r="H3394" i="5"/>
  <c r="G3394" i="5"/>
  <c r="I3394" i="5"/>
  <c r="J3394" i="5"/>
  <c r="K3393" i="5"/>
  <c r="K3394" i="5" l="1"/>
  <c r="J3395" i="5"/>
  <c r="D3396" i="5"/>
  <c r="D3397" i="5" s="1"/>
  <c r="D3398" i="5" s="1"/>
  <c r="D3399" i="5" s="1"/>
  <c r="D3400" i="5" s="1"/>
  <c r="D3401" i="5" s="1"/>
  <c r="F3395" i="5"/>
  <c r="H3395" i="5"/>
  <c r="I3395" i="5"/>
  <c r="G3395" i="5"/>
  <c r="K3395" i="5" l="1"/>
  <c r="G3401" i="5"/>
  <c r="I3401" i="5"/>
  <c r="D3402" i="5"/>
  <c r="J3401" i="5"/>
  <c r="F3401" i="5"/>
  <c r="K3401" i="5" l="1"/>
  <c r="I3402" i="5"/>
  <c r="J3402" i="5"/>
  <c r="F3402" i="5"/>
  <c r="G3402" i="5"/>
  <c r="D3403" i="5"/>
  <c r="J3403" i="5" l="1"/>
  <c r="D3404" i="5"/>
  <c r="F3403" i="5"/>
  <c r="G3403" i="5"/>
  <c r="I3403" i="5"/>
  <c r="K3402" i="5"/>
  <c r="K3403" i="5" l="1"/>
  <c r="D3405" i="5"/>
  <c r="D3406" i="5" s="1"/>
  <c r="D3407" i="5" s="1"/>
  <c r="D3408" i="5" s="1"/>
  <c r="G3404" i="5"/>
  <c r="I3404" i="5"/>
  <c r="J3404" i="5"/>
  <c r="F3404" i="5"/>
  <c r="K3404" i="5" l="1"/>
  <c r="G3408" i="5"/>
  <c r="J3408" i="5"/>
  <c r="D3409" i="5"/>
  <c r="F3408" i="5"/>
  <c r="I3408" i="5"/>
  <c r="K340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1" authorId="0" shapeId="0" xr:uid="{00000000-0006-0000-0000-000001000000}">
      <text>
        <r>
          <rPr>
            <b/>
            <sz val="8"/>
            <color indexed="8"/>
            <rFont val="Tahoma"/>
            <family val="2"/>
            <charset val="1"/>
          </rPr>
          <t>SUMATORIA</t>
        </r>
      </text>
    </comment>
    <comment ref="A6" authorId="0" shapeId="0" xr:uid="{00000000-0006-0000-0000-000002000000}">
      <text>
        <r>
          <rPr>
            <sz val="8"/>
            <color indexed="8"/>
            <rFont val="Tahoma"/>
            <family val="2"/>
          </rPr>
          <t>COLUMNA</t>
        </r>
      </text>
    </comment>
    <comment ref="E10" authorId="0" shapeId="0" xr:uid="{00000000-0006-0000-0000-000003000000}">
      <text>
        <r>
          <rPr>
            <b/>
            <sz val="8"/>
            <color indexed="8"/>
            <rFont val="Tahoma"/>
            <family val="2"/>
            <charset val="1"/>
          </rPr>
          <t>Mismo o diferente especialista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C6202-1B9F-4CD7-A9C7-7012C90E82A3}" keepAlive="1" name="Consulta - hinfp" description="Conexión a la consulta 'hinfp' en el libro." type="5" refreshedVersion="7" background="1" saveData="1">
    <dbPr connection="Provider=Microsoft.Mashup.OleDb.1;Data Source=$Workbook$;Location=hinfp;Extended Properties=&quot;&quot;" command="SELECT * FROM [hinfp]"/>
  </connection>
</connections>
</file>

<file path=xl/sharedStrings.xml><?xml version="1.0" encoding="utf-8"?>
<sst xmlns="http://schemas.openxmlformats.org/spreadsheetml/2006/main" count="112039" uniqueCount="21704">
  <si>
    <t xml:space="preserve"> Atención del parto vaginal (normal o intervenido con fórceps  o espátulas); incluye:   episiorrafia y/o perineorrafia</t>
  </si>
  <si>
    <t xml:space="preserve"> Legrado uterino post parto o por oborto</t>
  </si>
  <si>
    <t xml:space="preserve"> Osteosíntesis de clavícula</t>
  </si>
  <si>
    <t xml:space="preserve"> Osteosíntesis de humero, tercio superior con placa u obenque</t>
  </si>
  <si>
    <t xml:space="preserve"> Osteosíntesis de húmero en diáfisis con placas</t>
  </si>
  <si>
    <t xml:space="preserve"> Osteosíntesis de húmero , proximal o distal, percutánea con pines</t>
  </si>
  <si>
    <t xml:space="preserve"> Osteosíntesis de húmero en diáfisis con clavo intramedular bloqueado</t>
  </si>
  <si>
    <t xml:space="preserve"> Osteosíntesis de fractura supracondilea</t>
  </si>
  <si>
    <t xml:space="preserve"> Osteosíntesis de cóndilo humeral aislada</t>
  </si>
  <si>
    <t xml:space="preserve"> Osteosíntesis de diáfisis  de cúbito o radio</t>
  </si>
  <si>
    <t xml:space="preserve"> Osteosíntesis de diáfisis  de cúbito y radio</t>
  </si>
  <si>
    <t xml:space="preserve"> Osteosíntesis de fractura radiodistal (colles, etc) con placas</t>
  </si>
  <si>
    <t xml:space="preserve"> Osteosíntesis de olécranon</t>
  </si>
  <si>
    <t xml:space="preserve"> Osteosíntesis de fractura radiodistal con pines percutáneos</t>
  </si>
  <si>
    <t xml:space="preserve"> Osteosíntesis de fractura de pelvis o reborde posterior </t>
  </si>
  <si>
    <t xml:space="preserve"> Reemplazo protésico total primario de cadera</t>
  </si>
  <si>
    <t xml:space="preserve"> Ostosíntesis de acetábulo reborde posterior con tornillos</t>
  </si>
  <si>
    <t xml:space="preserve"> Osteosíntesis de acetábulo compuesta (anterior, posterior y superior)</t>
  </si>
  <si>
    <t xml:space="preserve"> Osteosíntesis de rótula</t>
  </si>
  <si>
    <t xml:space="preserve"> Osteosíntesis de diáfisis del fémur con clavo intramedular o placa</t>
  </si>
  <si>
    <t xml:space="preserve"> Osteosíntesis de diáfisis del fémur con clavo intramedular bloqueado</t>
  </si>
  <si>
    <t xml:space="preserve"> Osteosíntesis de cuello de fémur (subcapital, intertrocantérica,  o sub-trocantérica) condílea o supracondílea</t>
  </si>
  <si>
    <t xml:space="preserve"> Osteosíntesis de tibia con clavo intramedular o placa</t>
  </si>
  <si>
    <t xml:space="preserve"> Osteosíntesis de peroné con clavo intramedular o placa</t>
  </si>
  <si>
    <t xml:space="preserve"> Osteosíntesis de fractura complicada con clavo intramedular</t>
  </si>
  <si>
    <t xml:space="preserve"> Osteosíntesis de platillos tibiales o plafont tibial sin injerto</t>
  </si>
  <si>
    <t xml:space="preserve"> Osteosíntesis de platillos tibiales o plafont tibial con injerto</t>
  </si>
  <si>
    <t xml:space="preserve"> Osteosíntesis de fractura o luxofractura de cuello de pie</t>
  </si>
  <si>
    <t xml:space="preserve"> Osteosíntesis de fractura bimaleolar o trimaleolar</t>
  </si>
  <si>
    <t xml:space="preserve"> Amputación o desarticulación de  pierna</t>
  </si>
  <si>
    <t xml:space="preserve"> Artrodesis posterior de columna con instrumentación</t>
  </si>
  <si>
    <t xml:space="preserve"> Artrodesis anterior de columna con instrumentación</t>
  </si>
  <si>
    <t xml:space="preserve"> Artrodesis de columna con  fijación transpedicular</t>
  </si>
  <si>
    <t xml:space="preserve">ARTÍCULO 55: Los materiales de sutura, curación, medicamentos y soluciones, oxígeno, agentes y gases anestésicos, que se consuman en el acto quirúrgico y en sala de recuperación, durante la realización de una intervención o procedimiento  cruento, se reconocerán de acuerdo con el grupo en que esté clasificado, así: </t>
  </si>
  <si>
    <t>,</t>
  </si>
  <si>
    <t xml:space="preserve">GRUPOS  02 -  03   Materiales </t>
  </si>
  <si>
    <t xml:space="preserve">GRUPOS  04 - 05 - 06 Materiales </t>
  </si>
  <si>
    <t xml:space="preserve">GRUPOS  07 - 08 - 09 Materiales </t>
  </si>
  <si>
    <t xml:space="preserve">GRUPOS  10 - 11 - 12 - 13 Materiales </t>
  </si>
  <si>
    <t xml:space="preserve">PARÁGRAFO 1: Los materiales de sutura y curación, definidos en el parágrafo 5 del Artículo 55 y los elementos de anestesia, tales como: tubos endotraqueales y de conexión, máscaras y catéteres intravasculares, que se utilicen en las intervenciones clasificadas en los grupos especiales 20 a 23, se pagarán hasta por el precio comercial de catálogo para venta al público fijado por la autoridad competente. Las drogas, medicamentos y soluciones, oxígeno, agentes y gases anestésicos, quedan incluídos en los derechos de sala; se exceptúan las drogas, medicamentos y soluciones que se consuman durante el acto quirúrgico en las intervenciones cardiovasculares, clasificados en los grupos especiales 22 a 23 las cuales se reconocerán hasta por el precio comercial de catálogo para la venta al público fijado por la autoridad competente. </t>
  </si>
  <si>
    <t xml:space="preserve">PARÁGRAFO 2: En los procedimientos incruentos a que se refiere el Artículo 52 de esta Decreto por concepto de material de sutura y curación, drogas, medicamentos y soluciones, oxígeno, agentes y gases anestésicos, cualesquiera sea el grupo en el que esté clasificado, o su tarifa, cuando se trate de un procedimiento del Capítulo IV , se reconocerá: </t>
  </si>
  <si>
    <t>Materiales de sutura y curación, medicamentos y soluciones, oxígeno, agentes y gases anestésicos</t>
  </si>
  <si>
    <t xml:space="preserve">PARÁGRAFO 3: En los procedimientos obstétricos de parto, legrado uterino obstétrico y ginecológico, el valor del material de sutura y curación, drogas, medicamentos y soluciones, oxígeno y agentes anestésicos que se consuman en la atención del procedimiento está incluído en los derechos de sala </t>
  </si>
  <si>
    <t xml:space="preserve">PARÁGRAFO 4: En las intervenciones bilaterales, se reconocerá un  75% adicional sobre la tarifa establecida por concepto de materiales de sutura y curación, drogas, medicamentos y soluciones, oxígeno, agentes y gases anestésicos, de acuerdo con el grupo quirúrgico que corresponda a la intervención o procedimiento quirúrgico realizado. </t>
  </si>
  <si>
    <t xml:space="preserve">En las intervenciones múltiples practicadas en un mismo acto y diferente región operatoria, por este concepto se reconocerá el  cien por ciento (100%) de la tarifa señalada para la cirugía mayor ejecutada, de acuerdo con el grupo de clasificación de la misma, incrementada  en el setenta y cinco por ciento (75%) del valor del grupo de cada una de las adicionales. </t>
  </si>
  <si>
    <t>PARÁGRAFO 5: Los materiales de sutura y curación a que se refiere este Artículo incluyen los siguientes elementos: algodón, aplicadores, apósitos, compresas, mechas, gasas, torundas, cotonoides, cierres umbilicales, esponjas exceoti de silicón, gelatinas absorbibles, cera para huesos, esparadrapo, soluciones desinfectantes, vendajes, guantes, hojas de bisturí, catéteres pericraneales, equipos de venoclisis, buretras, agujas de cualquier clase, jeringas, llaves de dos o más vías, agrafes, sutura de cualquier tipo ( catguts, absorbibles sintéticas, no absorbibles, tales como: sedas, nylon, poliester, polipropileno, acero inoxidable, etc.).</t>
  </si>
  <si>
    <t>ARTÍCULO 56: Las drogas, medicamentos y soluciones que se prescriban para el tratamiento del paciente, incluídos los elementos que se requieran en su aplicación (jeringas, agujas, equipos), diferentes a las que se consuman en los quirófanos, sala de parto, salas especiales para procedimientos y de recuperación, se pagarán hasta por el precio comercial del catálogo para venta al público fijado por la autoridad competente. El mismo precio se aplicará a las drogas y medicamentos que se utilicen en la realización de cualquier procedimiento definido en el Capítulo II, salvo las excepciones establecidas en este Decreto.</t>
  </si>
  <si>
    <t>PARÁGRAFO: Mientras el paciente esté bajo el cuidado de la Institución Prestadora de Servicios de Salud, la prescripción de medicamentos deberá hacerse en forma individual con sujeción al registro de medicamentos aprobado por el Ministerio de Salud, por períodos que no superen las cuarenta y ocho (48) horas en pacientes hospitalizados y hasta treinta (30) días cuando para su patología requiera  al egreso continuar el tratamiento o la prescripción se efectué en la consulta ambulatoria. En los pacientes hospitalizados en el servicio de psiquiatría, la prescripción podrá hacerse hasta por un período de siete (7) días.</t>
  </si>
  <si>
    <t xml:space="preserve">ARTÍCULO 57: Los suministros de prótesis y ortesis, injertos, válvulas, catéteres y sondas, tubos de cualquier clase, máscaras, cánulas y electrodos, no reutilizables; algodón laminado, vendas (elásticas, de yeso o gasa), mallas, medias  ortopédicas, equipos de presión venosa central, marcapasos, elementos ortopédicos (placas, tornillos, férulas, clavos, grapas); esponjas y bandas de silicón, sustitutos del plasma, bolsas  colectoras de fluídos y otros elementos de uso médico distintos a los definidos en el Parágrafo 5 del Artículo 55, utilizados en la práctica de cualquier intervención o procedimiento médico-quirúrgico relacionado en el Capítulo  III y en el manejo ambulatorio u hospitalario del paciente, siempre y cuando no se trate de un examen o procedimiento contenido en el Capítulo IV, se reconocerán hasta por el precio comercial de catálogo para venta al público fijado por la autoridad competente. Asi mismo se reconocerán los insumos que específicamente se encuentran fuera del conjunto,  y que son objeto de pago adicional sobre la tarifa fijada para el  respectivo conjunto. Estos insumos específicos se encuentran anotados con cada canasta discriminada en los conjuntos integrales de atención que hacen parte integral de este Decreto. </t>
  </si>
  <si>
    <t>ARTÍCULO 58: Por el cual se definen las tarifas de los Derechos De Sala En Hemodiálisis Por Insuficiencia Renal Aguda O Crónica</t>
  </si>
  <si>
    <t>Por sesión, que incluye: La dotación y servicio de enfermería, la utilización de los equipos y elementos propios de la Unidad, servicios públicos y de aseo</t>
  </si>
  <si>
    <t xml:space="preserve">DERECHOS DE SALA EN DIÁLISIS PERITONEAL </t>
  </si>
  <si>
    <t>Atención diaria en la Unidad de Nefrología, que incluye: la dotación y servicio de enfermería, la utilización de los equipos y elementos propios de la Unidad, servicios públicos y de aseo</t>
  </si>
  <si>
    <t xml:space="preserve">SERVICIOS PROFESIONALES </t>
  </si>
  <si>
    <t>Atención de hemodiálisis por insuficiencia renal aguda, incluído el procedimiento y los controles intra hospitalarios requeridos</t>
  </si>
  <si>
    <t xml:space="preserve">1.  Instituciones de Primer Nivel </t>
  </si>
  <si>
    <t xml:space="preserve">2.  Instituciones de Segundo Nivel </t>
  </si>
  <si>
    <t xml:space="preserve">3.  Instituciones de Tercer Nivel </t>
  </si>
  <si>
    <t>ARTÍCULO 47: De acuerdo con la anterior clasificación, se aplicará a la estancia, las siguientes tarifas en Salarios Mínimos Legales Diarios Vigentes:</t>
  </si>
  <si>
    <t xml:space="preserve"> ESTANCIAS</t>
  </si>
  <si>
    <t xml:space="preserve">  1.  MEDICINA INTERNA, CIRUGÍA, GINECO OBSTETRICIA Y PEDIATRÍA</t>
  </si>
  <si>
    <t>Habitación unipersonal</t>
  </si>
  <si>
    <t>Habitación bipersonal</t>
  </si>
  <si>
    <t>Habitación de tres camas</t>
  </si>
  <si>
    <t>Habitación de cuatro ó mas camas</t>
  </si>
  <si>
    <t xml:space="preserve">  2.  PSIQUIATRÍA</t>
  </si>
  <si>
    <t>INSTITUCIONES DE SEGUNDO NIVEL DEDICADAS EXCLUSIVAMENTE A LA ATENCIÓN PSIQUIÁTRICA</t>
  </si>
  <si>
    <t>INSTITUCIONES DE TERCER NIVEL DEDICADAS EXCLUSIVAMENTE A LA ATENCIÓN PSIQUIÁTRICA</t>
  </si>
  <si>
    <t>INSTITUCIONES DE SEGUNDO NIVEL DEDICADAS A LA ATENCIÓN DE VARIAS ESPECIALIDADES INCLUÍDA LA PSIQUIATRÍA</t>
  </si>
  <si>
    <t>INSTITUCIONES DE TERCER NIVEL DEDICADAS A LA ATENCIÓN DE VARIAS ESPECIALIDADES INCLUÍDA LA PSIQUIATRÍA</t>
  </si>
  <si>
    <t xml:space="preserve">Las tarifas anteriores se aplicarán para la hospitalización del paciente en los servicios de Cuidado Especial e Institucional Corriente </t>
  </si>
  <si>
    <t xml:space="preserve">  3.  CRÓNICO SOMÁTICO </t>
  </si>
  <si>
    <t>Habitación unipersonal, bipersonal ó de mas camas</t>
  </si>
  <si>
    <t xml:space="preserve">  4.  UNIDAD DE TRASPLANTE </t>
  </si>
  <si>
    <t>Sala especial</t>
  </si>
  <si>
    <t xml:space="preserve">  5.  UNIDAD DE CUIDADO INTENSIVO</t>
  </si>
  <si>
    <t xml:space="preserve">INSTITUCIONES DE SEGUNDO Y TERCER NIVEL </t>
  </si>
  <si>
    <t xml:space="preserve">  6.  UNIDAD DE QUEMADOS </t>
  </si>
  <si>
    <t>Cuidado intermedio</t>
  </si>
  <si>
    <t>Cuidado intensivo</t>
  </si>
  <si>
    <t xml:space="preserve">  7.  INCUBADORA </t>
  </si>
  <si>
    <t xml:space="preserve">INSTITUCIONES DE PRIMER NIVEL </t>
  </si>
  <si>
    <t xml:space="preserve">INSTITUCIONES DE TERCER NIVEL </t>
  </si>
  <si>
    <t xml:space="preserve">  8.- UNIDAD DE CUIDADO INTERMEDIO</t>
  </si>
  <si>
    <t>INSTITUCIONES DE SEGUNDO Y TERCER NIVEL DE ATENCIÓN</t>
  </si>
  <si>
    <t xml:space="preserve">  9.  URGENCIAS</t>
  </si>
  <si>
    <t>INSTITUCIONES DEL PRIMER NIVEL</t>
  </si>
  <si>
    <t>Sala de observación</t>
  </si>
  <si>
    <t xml:space="preserve">INSTITUCIONES DE SEGUNDO NIVEL </t>
  </si>
  <si>
    <t>ARTÍCULO 78: La fototerapia del recién nacido está incluída en la tarifa de la estancia , sea en el servicio de Pediatría o en el de Obstetricia. Por consiguiente, no se reconocerá valor adicional por este tratamiento. Tampoco por la fototerapia del recién nacido que se practique en forma ambulatoria.</t>
  </si>
  <si>
    <t xml:space="preserve">ARTÍCULO 79: La utilización del equipo de rayos láser en los procedimientos quirúrgicos, está comprendida dentro de los derechos de sala determinados en los Artículos 49 y 52 de este Decreto. Por consiguiente, no se reconocerá valor adicional por la utilización de este instrumento. </t>
  </si>
  <si>
    <t>ARTÍCULO 80: En los procedimientos de toma de biopsias y en las endoscopias, descritos en los Artículos 19 y 20 del Capítulo I, de este Decreto, las tarifas correspondientes a los grupos allí determinados, son los únicos valores que se reconocerán como servicios profesionales, incluÍda la utilización del equipo propio para la práctica del procedimiento.</t>
  </si>
  <si>
    <t>PARÁGRAFO: En la realización de estos procedimientos, cuando se requiera el uso de sala quirúrgica o sala especial dotada para tal fin, se reconocerá los respectivos derechos, según lo dispuesto en los Artículos 49 y 52 de este Decreto.</t>
  </si>
  <si>
    <t>ARTÍCULO 81: Las tarifas establecidas en este Decreto para los procedimientos de diagnóstico y tratamiento definidos en el Capítulo II, son los valores que se reconocerán por la práctica integral del examen o procedimiento y el informe escrito sobre los resultados del mismo, incluído los gastos del personal profesional y auxiliar , uso de equipo, consumo de materiales, reactivos, medios de contraste, radiofármacos y cualquier elemento que se requiera para su realización (catéteres, electrodos, jeringas, agujas, etc.,.).</t>
  </si>
  <si>
    <t>Para procedimiento y exámenes , en el Artículo correspondiente a su definición, se hacen excepciones con respecto a elementos que son objeto de reconocimiento adicional a su tarifa .</t>
  </si>
  <si>
    <t xml:space="preserve">ARTÍCULO 82: Los servicios profesionales de los especialistas, diferentes a los comprendidos en la estancia y que deban intervenir para la atención del paciente quemado, se reconocerán según la tarifa de interconsulta intrahospitalaria, establecidas en el Artículo 40 del presente Decreto. </t>
  </si>
  <si>
    <t>ARTÍCULO 83: La Unidad de Cuidado Intermedio es el servicio destinado a pacientes críticos , con complicaciones no derivadas de un acto quirúrgico, que con excepción de la asistencia ventilatoria, se les brinda la misma atención que en la Unidad de Cuidado Intensivo bajo el cuidado del médico intensivista en la medida que el caso lo requiera.</t>
  </si>
  <si>
    <t>ARTÍCULO 84: Todas las entidades o establecimientos públicos o privados, que presten servicios de salud, atenderán los casos de urgencias, de conformidad con lo establecido en el Artículo  2 de la Ley  10  de 1.990  y Reglamentarios y,  sin exigir condición alguna al paciente para su atención</t>
  </si>
  <si>
    <t>La obligatoriedad de la atención inicial de urgencias estará de acuerdo con el Nivel de Atención de la Institución respectiva .También existirá en la forma de contra referencia, es decir las Instituciones de menor complejidad, estarán obligadas a recibir y  a atender  los pacientes enviados desde las Instituciones de mayor complejidad y deberá estar de acuerdo con los recursos disponibles a su nivel de atención.</t>
  </si>
  <si>
    <t xml:space="preserve">ARTÍCULO 85: No se reconocerán valores adicionales cuando las intervenciones, procedimientos, exámenes y actividades contempladas en este Decreto, se ejecuten en horas nocturnas, dominicales y festivos </t>
  </si>
  <si>
    <t>ARTÍCULO 86: Por las circunstancias de orden socio-económico, que hace más gravosa la prestación de los servicios de salud en los departamentos de Amazonas, Arauca, Casanare, Caquetá, Chocó, Guajira, Guainía, Guaviare, Meta, Putumayo, San Andrés y Providencia, Sucre, Vaupés, Vichada y Región de Urabá., las tarifas establecidas en este Decreto para los conceptos que se relacionan a continuación , se incrementan en los siguientes porcentajes. Se exceptúan los municipios de Arauca, Florencia, Rioacha, Sincelejo, Villavicencio y Yopal</t>
  </si>
  <si>
    <t>a)  El veinticinco por ciento (25%) para la consulta general, especializada, e interconsulta ambulatoria e intrahospitalaria, valoraciones intrahospitalarias, consulta de urgencias, cuidado médico intrahospitalario, reconocimiento del recién nacido, servicios profesionales de cirujano, ginecobstetra, anestesiólogo y ayudantía quirúrgica en las intervenciones y procedimientos enumerados en el Capítulo  I, Derechos de Parto y Cirugía.</t>
  </si>
  <si>
    <t xml:space="preserve">b)  El quince por ciento (15%) para los exámenes y procedimientos de diagnóstico y tratamiento, contenidos en el Capítulo IV </t>
  </si>
  <si>
    <t>ARTÍCULO 87: Por las circunstancias de orden tecnológico, cuando alguna Institución Prestadora de Servicios de Salud realice un procedimiento que no se encuentre definido y por lo tanto no tenga asignada tarifa, éste se reconocerá por la tarifa que tenga definida la Institución,  previa la comprobación del médico tratante, de que dicho procedimiento no se encuentra relacionado en el presente Decreto ni siquiera bajo otra denominación .</t>
  </si>
  <si>
    <t xml:space="preserve">ARTÍCULO 88: El presente Decreto rige a partir de su publicación  y deroga las disposiciones que le sean contrarias. </t>
  </si>
  <si>
    <t>ARTÍCULO 89: Los valores resultantes de la aplicación de las tarifas contenidas en el presente decreto deberán ajustarse a centena más próxima.</t>
  </si>
  <si>
    <t xml:space="preserve"> COMUNÍQUESE, PUBLÍQUESE Y CÚMPLASE</t>
  </si>
  <si>
    <t xml:space="preserve">Dado en Santafé de Bogotá, D C , a los </t>
  </si>
  <si>
    <t xml:space="preserve"> JOSE ANTONIO OCAMPO GAVIRIA</t>
  </si>
  <si>
    <t>Ministro De Hacienda Y Credito Publico</t>
  </si>
  <si>
    <t>MARÍA TERESA FORERO DE SAADE</t>
  </si>
  <si>
    <t xml:space="preserve">                  Ministra De Salud</t>
  </si>
  <si>
    <t>Frenectomía o freniectomía</t>
  </si>
  <si>
    <t>Resina preventiva presellante</t>
  </si>
  <si>
    <t xml:space="preserve">  9.  PREVENCIÓN </t>
  </si>
  <si>
    <t>Control de placa, clasificación de riesgo e instrucción de higiene oral</t>
  </si>
  <si>
    <t>Control de placa y de cepillado</t>
  </si>
  <si>
    <t>Educación en salud oral y control de riesgo</t>
  </si>
  <si>
    <t>Aplicación tópica seriada de fluoruros, niños; incluye: profilaxis</t>
  </si>
  <si>
    <t>Aplicación tópica de fluoruros, en adultos; incluye: profilaxis</t>
  </si>
  <si>
    <t>Terapia de mantenimiento, sesión; incluye: profilaxis</t>
  </si>
  <si>
    <t>Aplicación de sellante de autocurado en fosetas y fisuras (cada diente)</t>
  </si>
  <si>
    <t>Aplicación de sellantes de fotocurado en fosetas y fisuras (cada diente)</t>
  </si>
  <si>
    <t xml:space="preserve">PARÁGRAFO 1: La mano de obra y los materiales que se utilicen en la elaboración y reparación de prótesis y ortesis, se pagarán a los precios oficiales fijados por los laboratorios dentales para estas actividades. </t>
  </si>
  <si>
    <t xml:space="preserve">PARÁGRAFO 2: Los materiales que se utilicen en la práctica de la cirugía periodontal con reposición ósea, se reconocerán hasta por el precio comercial de catálogo para venta al público fijado por la autoridad competente. </t>
  </si>
  <si>
    <t>ARTÍCULO 39: Las tarifas establecidas en Salarios Mínimos Legales Diarios Vigentes para los procedimientos de Diagnóstico y Terapéuticos, son las siguientes:</t>
  </si>
  <si>
    <t xml:space="preserve">  1.  GINECO OBSTETRICIA </t>
  </si>
  <si>
    <t>Examen bajo anestesia</t>
  </si>
  <si>
    <t>Cauterización de cervix</t>
  </si>
  <si>
    <t>Extirpación pólipo pediculado sesil (cuello uterino)</t>
  </si>
  <si>
    <t>Criocirugía de cervix</t>
  </si>
  <si>
    <t>Dilatación instrumental o manual de la vagina, sesión</t>
  </si>
  <si>
    <t>Monitoría fetal anteparto, sesión</t>
  </si>
  <si>
    <t>Monitoría fetal intraparto, durante todo el trabajo de parto</t>
  </si>
  <si>
    <t>Colpocentesis</t>
  </si>
  <si>
    <t>Inserción o retiro de dispositivo intrauterino de cualquier tipo; incluye: consulta y dispositivo</t>
  </si>
  <si>
    <t>Taponamiento vaginal</t>
  </si>
  <si>
    <t xml:space="preserve">  2.  ORTOPEDIA Y TRAUMATOLOGíA </t>
  </si>
  <si>
    <t>Tratamiento esguinces</t>
  </si>
  <si>
    <t>Infiltración intra articular, bolsa sinovial, ligamentosa, neuroma o de punto muscular doloroso</t>
  </si>
  <si>
    <t>Inmovilización coccix por luxación</t>
  </si>
  <si>
    <t>Inmovilización miembro superior o inferior total o parcial</t>
  </si>
  <si>
    <t>Hombro, MMSS o tobillo</t>
  </si>
  <si>
    <t>Muslo y/o pierna</t>
  </si>
  <si>
    <t>Tórax y/o pelvis</t>
  </si>
  <si>
    <t xml:space="preserve">  3.  CIRUGÍA DE MANO </t>
  </si>
  <si>
    <t>Tratamiento ortopédico dedo en martillo</t>
  </si>
  <si>
    <t>Tratamiento esguince metacarpofalángico (una a dos)</t>
  </si>
  <si>
    <t>Tratamiento esguince metacarpofalángico (tres ó mas)</t>
  </si>
  <si>
    <t>Tratamiento esguince interfalángico (una a dos)</t>
  </si>
  <si>
    <t>Tratamiento esguince interfalángico (tres ó mas)</t>
  </si>
  <si>
    <t xml:space="preserve">  4.  CIRUGÍA PLÁSTICA</t>
  </si>
  <si>
    <t>Curación simple con inmovilización</t>
  </si>
  <si>
    <t>Tratamiento médico queloide: incluye: Infiltraciones y otros</t>
  </si>
  <si>
    <t>Crioterapia (sesión)</t>
  </si>
  <si>
    <t>Drenaje piel y/o tejidos celular subcutáneo, incluye: Absceso superficial, hematoma, panadizo</t>
  </si>
  <si>
    <t>Cauterización o fulguración en piel (sesión), incluye verrugas y lunares:</t>
  </si>
  <si>
    <t>De una a tres</t>
  </si>
  <si>
    <t>De cuatro a siete</t>
  </si>
  <si>
    <t>De ocho ó mas</t>
  </si>
  <si>
    <t xml:space="preserve">  5.  CIRUGÍA GENERAL</t>
  </si>
  <si>
    <t>Paracentesis abdominal</t>
  </si>
  <si>
    <t>Disección venosa</t>
  </si>
  <si>
    <t>Lavado gástrico</t>
  </si>
  <si>
    <t>Venodisección y catéter subclavio</t>
  </si>
  <si>
    <t>Colocación línea arterial</t>
  </si>
  <si>
    <t>Colecistectomía laparoscópica</t>
  </si>
  <si>
    <t>Escleroterapia venosa; tratamiento completo uni o bilateral por paciente, en varices  grado I o II; incluye las soluciones veno esclerosantes</t>
  </si>
  <si>
    <t>6  DIETÉTICA</t>
  </si>
  <si>
    <t>Interconsulta de soporte nutricional especializado, en paciente hospitalizado que requiera nutrición parenteral o soporte enteral especial</t>
  </si>
  <si>
    <t xml:space="preserve">  7.  TRABAJO SOCIAL</t>
  </si>
  <si>
    <t>Consulta social, sesión</t>
  </si>
  <si>
    <t>Consulta familiar, sesión</t>
  </si>
  <si>
    <t>Terapia familiar, sesión</t>
  </si>
  <si>
    <t>Acciones socio educativas a grupo, sesión</t>
  </si>
  <si>
    <t xml:space="preserve">  8.  OTROS </t>
  </si>
  <si>
    <t>Quimiofototerapia (tratamiento para psoriasis, vitiligo y linfomas), sesión</t>
  </si>
  <si>
    <t>Tratamiento con toxina botulinica, sesión</t>
  </si>
  <si>
    <t>Oxigenación hiperbárica, sesión</t>
  </si>
  <si>
    <t>PARÁGRAFO: La tarifa del procedimiento 37508    Colecistectomía Laparoscópica, corresponde a su realización en forma integral e incorpora los siguientes conceptos: servicios profesionales de cirujanos, anestesiólogo y ayudante quirúrgico, incluídos el control pre y los postquirúrgicos intrahospitalarios y ambulatorio; derechos de sala de cirugía con los componentes determinados en el Artículo 52 de este Decreto; material de sutura y curación de cualquier clase; (incluye: trócares; pistola; cánulas de aspiración, irrigación y disección; agujas de verres, ganchos, ligaclips, electrodos); medicamentos y soluciones, que se consuman en el quirófano, sala de recuperación y en el servicio de hospitalización; oxígeno, agentes y gases anestésicos; permanencia del paciente en la sala de recuperación y en el servicio de hospitalización; estudio anatomopatológico de la pieza quirúrgica.</t>
  </si>
  <si>
    <t xml:space="preserve"> C A P I T U L O V</t>
  </si>
  <si>
    <t xml:space="preserve"> SERVICIOS INTRAHOSPITALARIOS Y AMBULATORIOS ESTANCIAS, </t>
  </si>
  <si>
    <t xml:space="preserve"> SERVICIOS PROFESIONALES, DERECHOS DE SALA, MATERIALES, </t>
  </si>
  <si>
    <t xml:space="preserve"> SUMINISTROS Y EQUIPOS</t>
  </si>
  <si>
    <t xml:space="preserve"> CONTENIDO Y TARIFAS</t>
  </si>
  <si>
    <t>ARTÍCULO 40: La estancia en todos los casos comprende los siguientes servicios básicos:</t>
  </si>
  <si>
    <t>a. Médico general hospitalario de piso</t>
  </si>
  <si>
    <t>b. Enfermera</t>
  </si>
  <si>
    <t>c. Auxiliar de enfermería</t>
  </si>
  <si>
    <t>d. Dotación básica de elementos de enfermería</t>
  </si>
  <si>
    <t>e. Material de curación</t>
  </si>
  <si>
    <t>f. Alimentación adecuada al estado del paciente (excepto sustancias de nutrición enteral o parenteral)</t>
  </si>
  <si>
    <t>g. Suministro de ropa de cama</t>
  </si>
  <si>
    <t>h. Aseo</t>
  </si>
  <si>
    <t>i. Servicios públicos de energía eléctrica y agua</t>
  </si>
  <si>
    <t xml:space="preserve">j. Servicios y recursos de la Institución Prestadora de Servicio para comodidad del paciente (ascensores, calderas, llamado de enfermeras, teléfono local, aire acondicionado, etc.,) </t>
  </si>
  <si>
    <t>PARÁGRAFO 1: Se entiende como dotación básica de elementos de enfermería, aquella utilizada por este personal, durante la realización de actividades relacionadas con control de signos vitales, valoración de talla y peso, administración de medicamentos por vía tópica y oral, así como los elementos de protección personal necesarios para el manejo de pacientes aislados o de cuidado especial.</t>
  </si>
  <si>
    <t>De este concepto se excluyen, los elementos y materiales utilizados en la administración de medicamentos por vía parenteral y la realización de limpieza y curación de heridas.</t>
  </si>
  <si>
    <t>PARÁGRAFO 2: Por material de curación se entiende todos los suministros que se utilizan en el lavado, desinfección y protección de lesiones de piel, cualquiera que sea el tipo de elementos empleados.</t>
  </si>
  <si>
    <t>PARÁGRAFO 3: Adicional a la tarifa de la estancia, durante los días que al paciente se le realicen curaciones, como parte del tratamiento de su complicación, por concepto de materiales se reconocerá diariamente la suma de :</t>
  </si>
  <si>
    <t>Materiales de curación por complicaciones intrahospitalarias</t>
  </si>
  <si>
    <t>Este valor se reconocerá únicamente en los siguientes casos :</t>
  </si>
  <si>
    <t xml:space="preserve">a.  Pacientes que en el postoperatorio se complican con fascitis necrosante, fístulas, osteomielitis y abscesos de pared abdominal, o se les realice curación en abdomen abierto </t>
  </si>
  <si>
    <t xml:space="preserve">b.  Pacientes con quemaduras o heridas traumáticas que presenten pérdida de sustancias </t>
  </si>
  <si>
    <t xml:space="preserve">c.  Pacientes con escaras de decúbito, úlceras isquémicas o gangrena gaseosa </t>
  </si>
  <si>
    <t>ARTÍCULO 41: La estancia en Instituciones hospitalarias para cuidado del paciente crónico somático, comprende además de los servicios básicos, la atención de médicos generales y de especialistas correspondientes a la misma especialidad a la que pertenece la afección crónica que padece el paciente, de acuerdo a lo establecido en el Código 38325 de este Manual.</t>
  </si>
  <si>
    <t>PARÁGRAFO 2: Los servicios profesionales de ayudante quirúrgico, se reconocerán con el cien por ciento (100%) de la tarifa establecida para este profesional, de acuerdo con el grupo quirúrgico que corresponda a la intervención mayor realizada, incrementada en el cincuenta por ciento (50%) de la tarifa correspondiente al grupo de la adicional que tenga mayor grado de clasificación.</t>
  </si>
  <si>
    <t>ARTÍCULO 74: Se reconocerá a las Instituciones Prestadoras de Servicios de Salud, el valor de los gastos que se causen por el manejo médico  quirúrgico del donante vivo, o cadáver, para la ablación de órganos o componentes anatómicos con el fin de su implantación inmediata, así:</t>
  </si>
  <si>
    <t>En Donante vivo: Los servicios de salud que se causen por valoración general del dador, y específicos del órgano o componente anatómico a donar y el manejo pre, intra y post-operatorio del procedimiento quirúrgico de la ablación, a las tarifas establecidas en este Decreto.</t>
  </si>
  <si>
    <t>En Donante cadáver: exclusivamente los que se originen a partir del momento en que se diagnostique la muerte cerebral, sin que en ningún caso se contabilicen gastos correspondientes a servicios causados con anterioridad a veinticuatro (24) horas de la práctica de la ablación, a las tarifas autorizadas por el Ministerio de Salud, conforme lo dispone el Artículo 16 del Decreto No. 1172 de 1.989.</t>
  </si>
  <si>
    <t xml:space="preserve">PARÁGRAFO: Los gastos de preservación, procesamiento, almacenamiento y transporte de un órgano o componente anatómico, con fines de su implantación inmediata o diferida, se reconocerán a las tarifas oficiales de la Entidad proveedora del servicio </t>
  </si>
  <si>
    <t>ARTÍCULO 75: La consulta preanestésica y prequirúrgica de las intervenciones clasificadas en los grupos  02  y  03, la premedicación, la valoración intrahospitalaria del Cirujano previa al acto quirúrgico, los controles intra-hospitalarios y ambulatorios, posteriormente a la realización de la intervención, están incluídos en las tarifas de servicios profesionales que se reconocen por el respectivo procedimiento a los cirujanos, ginecoobstetras, anestesiólogos y demás especialistas, hasta la recuperación del paciente, considerándose como limite máximo quince días (15).</t>
  </si>
  <si>
    <t xml:space="preserve">La tarifa de los servicios profesionales en la atención del parto (normal, intervenido o cesárea), incluye además de la consulta preanestésica, los controles médicos preparto ambulatorios a partir del octavo mes y de trabajo de parto </t>
  </si>
  <si>
    <t>Si hubiere necesidad de controles por la misma causa en un lapso mayor, se reconocerán los servicios profesionales correspondientes, de acuerdo con la tarifa establecida bajo el Código  39149  cuando se trate de paciente hospitalizado, y a los códigos  39143 o 39157, según el caso, cuando el paciente sea ambulatorio.</t>
  </si>
  <si>
    <t xml:space="preserve">ARTÍCULO 76: El reconocimiento de interconsulta se causa únicamente en el caso de que con fines de aclarar un diagnóstico o establecer un tratamiento, se requiera del concepto de otro profesional, sea en los servicios de consulta, hospitalización o de urgencias, siempre y cuando sea de especialidad o subespecialización distinta a la del médico tratante. No habrá derecho a reconocimiento de interconsulta, cuando esta origine la práctica de intervención o procedimiento que deba realizar el especialista consultado. </t>
  </si>
  <si>
    <t xml:space="preserve">ARTÍCULO 77: Cuando un paciente hospitalizado para intervención quirúrgica, presente complicación médica, causará derecho a reconocimiento de interconsulta; así mismo, se reconocerá interconsulta, cuando cualquier hospitalizado en los servicios de pediatría, medicina interna o psiquiatría, presente cuadro quirúrgico. </t>
  </si>
  <si>
    <t>Estudio de glándulas salivares</t>
  </si>
  <si>
    <t>Investigación de divertículo de Meckel</t>
  </si>
  <si>
    <t>Investigación de reflujo gastroesofágico</t>
  </si>
  <si>
    <t>Investigación de vaciamiento gástrico</t>
  </si>
  <si>
    <t>Tránsito esofágico</t>
  </si>
  <si>
    <t>Investigación de reflujo biliar</t>
  </si>
  <si>
    <t>Gamagrafía combinada de hígado y pulmón</t>
  </si>
  <si>
    <t>4.  SISTEMA NERVIOSO</t>
  </si>
  <si>
    <t>Gamagrafía cerebral estática</t>
  </si>
  <si>
    <t>Gamagrafía cerebral perfusoria</t>
  </si>
  <si>
    <t>Evaluación de derivaciones</t>
  </si>
  <si>
    <t>Gamagrafía y perfusión cerebral</t>
  </si>
  <si>
    <t>Gamagrafía de pool sanguíneo</t>
  </si>
  <si>
    <t>Análisis de primer paso (detección de Shunts)</t>
  </si>
  <si>
    <t>Fracción de eyección VI</t>
  </si>
  <si>
    <t>Fracción de eyección VD</t>
  </si>
  <si>
    <t>Fracción de eyección con motilidad del miocardio en reposo</t>
  </si>
  <si>
    <t>Fracción de eyección con motilidad del miocardio en reposo y post ejercicio</t>
  </si>
  <si>
    <t>Perfusión miocárdica con isonitrilos en reposo</t>
  </si>
  <si>
    <t>Perfusión miocárdica con isonitrilos en reposo y post ejercicio</t>
  </si>
  <si>
    <t>Gamagrafía de miocardio con pirofosfatos</t>
  </si>
  <si>
    <t>Estudios vasculares arteriales (Perfusión)</t>
  </si>
  <si>
    <t>Venografía</t>
  </si>
  <si>
    <t>Gamagrafía Pulmonar, Perfusión</t>
  </si>
  <si>
    <t>Gamagrafía Pulmonar, ventilación</t>
  </si>
  <si>
    <t>Búsqueda de hemorragia Pulmonar</t>
  </si>
  <si>
    <t>Gamagrafía Pulmonar, Perfusión y ventilación</t>
  </si>
  <si>
    <t>Renograma secuencial</t>
  </si>
  <si>
    <t>Renograma secuencial con filtración glomerular</t>
  </si>
  <si>
    <t>Flujo plasmático renal efectivo</t>
  </si>
  <si>
    <t>Residuo vesical (sondas)</t>
  </si>
  <si>
    <t>Filtración glomerular</t>
  </si>
  <si>
    <t>Gamagrafía de perfusión testicular</t>
  </si>
  <si>
    <t>Cistografía</t>
  </si>
  <si>
    <t>Renograma basal y post captopril</t>
  </si>
  <si>
    <t>Gamagrafía renal estática DMSA</t>
  </si>
  <si>
    <t>Perfusión renal</t>
  </si>
  <si>
    <t>8.  SISTEMA OSTEOARTICULAR</t>
  </si>
  <si>
    <t>Gamagrafía ósea segmentaria</t>
  </si>
  <si>
    <t>Gamagrafía ósea corporal total</t>
  </si>
  <si>
    <t>9.  OTROS</t>
  </si>
  <si>
    <t>Dacriocistografia o Gamagrafía vías lagrimales</t>
  </si>
  <si>
    <t>Gamagrafía para detección de galio 67</t>
  </si>
  <si>
    <t>PARÁGRAFO: Los estudios y tratamientos en los que para su realización, se utilice Iodo, Talio, Cobalto y Galio, con excepción de los contenidos bajos los códigos  22101  y  22103, el valor de estos radioactivos se reconocerá de acuerdo con su consumo, por el precio comercial de catálogo para venta al público, fijado por la autoridad competente.</t>
  </si>
  <si>
    <t xml:space="preserve">ARTÍCULO 25: Las tarifas establecidas en Salarios Mínimos Legales diarios vigentes para exámenes y procediientos de nefrología y urología, son las siguientes: </t>
  </si>
  <si>
    <t>Cistometrograma</t>
  </si>
  <si>
    <t>Estudio completo de impotencia (incluye: falodinamia y estudio vascular)</t>
  </si>
  <si>
    <t>Cistometría</t>
  </si>
  <si>
    <t>Uroflujometría</t>
  </si>
  <si>
    <t>Cambio de cateter urinario</t>
  </si>
  <si>
    <t>Esfinteromanometría</t>
  </si>
  <si>
    <t>Perfíl de presión uretral</t>
  </si>
  <si>
    <t>Estudio de urodinamia standard (uroflujometría, electromiografia esfinteriana y cistometría)</t>
  </si>
  <si>
    <t>Estudio de urodinamia con test de fentolamina</t>
  </si>
  <si>
    <t>Estudio de urodinamia con test de betanecol</t>
  </si>
  <si>
    <t>Estudio de urodinamia con test de diazepán</t>
  </si>
  <si>
    <t>Perfíl de presión uretral con test de denervación uretral</t>
  </si>
  <si>
    <t>Aspiración vesical suprapúbica</t>
  </si>
  <si>
    <t>Cateterismo vesical</t>
  </si>
  <si>
    <t>Instilación vesical</t>
  </si>
  <si>
    <t>Litotricia extracorpórea para cálculos complejos (coraliformes) Costo atención integral</t>
  </si>
  <si>
    <t>Litotricia extracorpórea para cálculos simples (piélico, calicial y ureteral único) Costo atención integral</t>
  </si>
  <si>
    <t>Manometría piélica</t>
  </si>
  <si>
    <t>Dilatación uretral (sesión)</t>
  </si>
  <si>
    <t xml:space="preserve">PARÁGRAFO: La atención integral de litotricia extracorpórea se refiere al número total de sesiones que cada paciente requiera para su tratamiento y comprende los siguientes conceptos: servicio de los profesionales especialistas y del personal técnico que interviene en la realización del procedimiento; consulta pre y post tratamiento inmediato; consulta de urgencias si el caso lo requiere; práctica de procedimiento; servicio de anestesiología en pacientes que lo ameriten; cistoscopia y cateterismo uretral cuando en la realización del procedimiento sea necesaria derechos de sala con los componentes determinados en el Artículo 54 de este Decreto, sonda de foley y de nelatón, catéteres uretrales simples y cystoflow; servicio de recuperación; estudio radiológico de abdomen pre y post tratamiento y los que posteriormente pueda requerir el paciente hasta que sea dado de alta. Cuando se requiera del uso de medios de contraste y catéteres doble J, se reconocerá hasta por el precio comercial de catálogo para venta al público fijado por la autoridad competente. </t>
  </si>
  <si>
    <t xml:space="preserve">En litiasis bilateral, por el procedimiento en el riñón contralateral se reconocerá una tarifa equivalente al setenta y cinco por ciento (75%) de la establecida para este tipo de procedimientos. </t>
  </si>
  <si>
    <t>ARTÍCULO 26.- Las Tarifas establecidas en Salarios Mínimos Legales Diarios Vigentes para Exámenes y Procedimientos de Neumología son las siguientes:</t>
  </si>
  <si>
    <t>Espirometría simple</t>
  </si>
  <si>
    <t>Espirometría simple y con broncodilatadores</t>
  </si>
  <si>
    <t>Espirometría simple mas capacidad residual funcional</t>
  </si>
  <si>
    <t>Espirometría simple mas volúmen respiratorio y capacidad pulmonar total (incluye: radiografía de tórax AP y LAT)</t>
  </si>
  <si>
    <t>Espirometría simple mas difusión de monóxido de carbono</t>
  </si>
  <si>
    <t>Gasimetría arterial (cada muestra)</t>
  </si>
  <si>
    <t>Espirometría simple mas difusión de monóxido de carbono y gasimetría arterial</t>
  </si>
  <si>
    <t>Volúmen de cierre</t>
  </si>
  <si>
    <t>Curva de flujo de volúmen</t>
  </si>
  <si>
    <t>Curva de flujo de volúmen pre y post-broncodilatadores</t>
  </si>
  <si>
    <t>Estudio fisiológico del sueño</t>
  </si>
  <si>
    <t>Test de broncomotricidad</t>
  </si>
  <si>
    <t>Respuesta ventilatoria a la hipoxia, hiperoxia e hipercapnia</t>
  </si>
  <si>
    <t>Medición presión inspiratoria y respiratoria máxima</t>
  </si>
  <si>
    <t>Gases arteriales y venosos mixtos, determinación de contenidos, D (a v)  02, extracción periférica y aporte de O2</t>
  </si>
  <si>
    <t>Mecánica respiratoria, pletismografía inductiva tórax y abdomen, fuerza y resistencia de músculo respiratorio</t>
  </si>
  <si>
    <t>Resistencia total de vías aéreas</t>
  </si>
  <si>
    <t>ErgoEspirometría completa, (MV,BF,FCO2, RQ, HR, VO2, VCO2, FO2, VO2/HR, VO2/KG, MET, EQO2)</t>
  </si>
  <si>
    <t>Cálculo de consumo de oxígeno</t>
  </si>
  <si>
    <t>Gases alveolares (gases arteriales, cocientes respiratorios, cálculo espacios muertos en reposo y en esfuerzo y cálculo consumo de oxígeno)</t>
  </si>
  <si>
    <t>Punción pleural</t>
  </si>
  <si>
    <t>Curva de hiperoxia (5  muestras de arteriales con oxígeno al  100%)</t>
  </si>
  <si>
    <t>Test de ejercicio pulmonar</t>
  </si>
  <si>
    <t>Saturación percutánea de CO2</t>
  </si>
  <si>
    <t>Oximetría de pulso</t>
  </si>
  <si>
    <t>ARTÍCULO 27: Las tarifas establecidas en Salarios Mínimos Legales Diarios Vigentes para exámenes y procedimientos de Cardiología y Hemodinamia, son las siguientes:</t>
  </si>
  <si>
    <t>Estudio electrofisiológico transesofagico</t>
  </si>
  <si>
    <t>Estudio electrofisiológico convencional (no incluye cateterismo)</t>
  </si>
  <si>
    <t>Electrocardiograma</t>
  </si>
  <si>
    <t>Pericardiocentesis</t>
  </si>
  <si>
    <t>Prueba ergométrica o test de ejercicio</t>
  </si>
  <si>
    <t>Fonocardiograma y pulsos</t>
  </si>
  <si>
    <t>Ecocardiograma modo M</t>
  </si>
  <si>
    <t>Ecocardiograma modo M y bidimensional</t>
  </si>
  <si>
    <t>Ecocardiograma modo M, bidimensional y doppler</t>
  </si>
  <si>
    <t>Ecocardiograma modo M, bidimensional y doppler color</t>
  </si>
  <si>
    <t>Ecocardiograma modo M, bidimensional y doppler color intraoperatorio</t>
  </si>
  <si>
    <t>Ecocardiograma transesofágico</t>
  </si>
  <si>
    <t>Vectocardiograma</t>
  </si>
  <si>
    <t>Cateterismo derecho, con o sin angiografía</t>
  </si>
  <si>
    <t>Cateterismo izquierdo, con o sin angiografía</t>
  </si>
  <si>
    <t>Cateterismo izquierdo y derecho, con o sin angiografía</t>
  </si>
  <si>
    <t>Cateterismo transeptal + cateterismo izquierdo y derecho</t>
  </si>
  <si>
    <t>Coronariografía (incluye: cateterismo izquierdo, ventriculografía)</t>
  </si>
  <si>
    <t>Coronariografía + cateterismo derecho</t>
  </si>
  <si>
    <t>Auriculograma izquierdo y/o Arteriografía pulmonar (incluye cateterismo derecho)</t>
  </si>
  <si>
    <t>Arteriografía selectiva no coronaria</t>
  </si>
  <si>
    <t>Arteriografía renal</t>
  </si>
  <si>
    <t>Para los Departamentos de : Amazonas, Arauca, Casanare, Caquetá, Chocó, Guajira, Guainía, Guaviare, Meta, Putumayo, San Andrés y Providencia, Sucre, Vaupés, Vichada y Región de Urabá. Se exceptúan los municipios de Arauca, Florencia, Rioacha, Sincelejo, Villavicencio y Yopal</t>
  </si>
  <si>
    <t>Atención médica, incluídas las acciones de promoción, prevención y protección específica. Por sesion.</t>
  </si>
  <si>
    <t>Atención médica sin acciones de promoción, prevención y protección específica</t>
  </si>
  <si>
    <t>Atención de salud oral, incluídas las acciones de promoción, prevención y protección específica. Por sesion.</t>
  </si>
  <si>
    <t>ATENCIÓN INTEGRAL AMBULATORIA U HOSPITALIZADA DE INTERVENCIONES QUIRÚRGICAS Y PROCEDIMIENTOS</t>
  </si>
  <si>
    <t xml:space="preserve"> Resección de pterigión; incluye plastia libre </t>
  </si>
  <si>
    <t xml:space="preserve"> Retinopexia quirúrgica </t>
  </si>
  <si>
    <t xml:space="preserve"> Amigdalectomía </t>
  </si>
  <si>
    <t xml:space="preserve"> Septorrinoplastia funcional </t>
  </si>
  <si>
    <t xml:space="preserve"> Timpanoplastia </t>
  </si>
  <si>
    <t xml:space="preserve"> Cirugía endoscópica transnasal</t>
  </si>
  <si>
    <t xml:space="preserve"> Safeno-varicectomía </t>
  </si>
  <si>
    <t xml:space="preserve"> Toracotomía mayor con control de hemorragia traumática </t>
  </si>
  <si>
    <t xml:space="preserve"> Herniorrafia diafragmática </t>
  </si>
  <si>
    <t xml:space="preserve"> Colecistectomía simple </t>
  </si>
  <si>
    <t xml:space="preserve"> Apendicectomía, apéndice no perforada </t>
  </si>
  <si>
    <t xml:space="preserve"> Herniorrafia inguinal  </t>
  </si>
  <si>
    <t xml:space="preserve"> Herniorrafia umbilical </t>
  </si>
  <si>
    <t xml:space="preserve"> Gastrectomía parcial más reconstrucción con o sin vagotomía</t>
  </si>
  <si>
    <t xml:space="preserve"> Hemorroidectomía externa </t>
  </si>
  <si>
    <t xml:space="preserve"> Resección de quiste pilonidal, extirpación abierta o marzupialización</t>
  </si>
  <si>
    <t xml:space="preserve"> Prostatectomía abierta </t>
  </si>
  <si>
    <t xml:space="preserve"> Prostatectomía transuretral y/o vaporización </t>
  </si>
  <si>
    <t xml:space="preserve"> Pielolitotomía </t>
  </si>
  <si>
    <t xml:space="preserve"> Circuncisión incluye plastia del frenillo y/o liberación de adherencias</t>
  </si>
  <si>
    <t xml:space="preserve"> Varicocelectomía o hidrocelectomía </t>
  </si>
  <si>
    <t xml:space="preserve"> Orquideopexia incluye tratamiento del saco heniario y resección de hidátides </t>
  </si>
  <si>
    <t xml:space="preserve"> Nefrectomía simple </t>
  </si>
  <si>
    <t xml:space="preserve"> Mastectomía radical modificada con disección axilar y conservación de músculos pectorales </t>
  </si>
  <si>
    <t xml:space="preserve"> Histerectomía abdominal total, con o sin remoción de trompas u ovarios </t>
  </si>
  <si>
    <t xml:space="preserve"> Colporrafia anterior y posterior  </t>
  </si>
  <si>
    <t xml:space="preserve"> Histerectomía vaginal </t>
  </si>
  <si>
    <t xml:space="preserve"> Operación cesárea segmentaria transversal o corporal </t>
  </si>
  <si>
    <t>PARÁGRAFO 2: Los estudios radiológicos que se requiera se reconocerán de acuerdo con las tarifas establecidas en el Artículo 23 - Capítulo II, adicionalmente se reconocerá el valor de 9.09 Salarios Diarios Mínimos Legales vigentes por estudio sobre los valores determinados en este Artículo, cuando para su realización se realicen registros en película.</t>
  </si>
  <si>
    <t>ARTÍCULO 28: Los exámenes y procedimientos de Neurología tendrán en Salarios Mínimos Legales Diarios Vigentes las siguientes tarifas:</t>
  </si>
  <si>
    <t>Electroencefalograma</t>
  </si>
  <si>
    <t>Electroencefalograma con electrodos nasofaríngeos</t>
  </si>
  <si>
    <t>Potenciales evocados (visual, auditivo o somato-somato sensorial)</t>
  </si>
  <si>
    <t>Punción lumbar</t>
  </si>
  <si>
    <t>Bloqueo nervio periférico</t>
  </si>
  <si>
    <t>Bloqueo nervio simpático</t>
  </si>
  <si>
    <t>Bloqueo seno carotideo</t>
  </si>
  <si>
    <t>Bloqueo nervio vago</t>
  </si>
  <si>
    <t>Bloqueo regional continuo; incluye controles</t>
  </si>
  <si>
    <t>Bloqueo plejo braquial</t>
  </si>
  <si>
    <t>Bloqueo unión mononeural</t>
  </si>
  <si>
    <t>Bloqueo para cervical</t>
  </si>
  <si>
    <t>Bloqueo nervio frénico</t>
  </si>
  <si>
    <t>Bloqueo plejo celiaco</t>
  </si>
  <si>
    <t>Estudio polisomnografico</t>
  </si>
  <si>
    <t>Electrocorticografía</t>
  </si>
  <si>
    <t>Telemetría (hora de examen)</t>
  </si>
  <si>
    <t>ARTÍCULO 29: Las tarifas establecidas en Salarios Mínimos Legales Diarios Vigentes para Otorrinolaringología, son las siguientes:</t>
  </si>
  <si>
    <t>Audiometría de Bekesy</t>
  </si>
  <si>
    <t>Audiometría tonal</t>
  </si>
  <si>
    <t>Audiometría verbal (logoAudiometría)</t>
  </si>
  <si>
    <t>Audiometría de tallo cerebral</t>
  </si>
  <si>
    <t>Pruebas de reclutamiento (SISI TDT) c/u</t>
  </si>
  <si>
    <t>Pruebas de fatiga (Tone Decay, etc.) c/u</t>
  </si>
  <si>
    <t>Estudio vestibular con foto electronistagmografía</t>
  </si>
  <si>
    <t>Adaptación de audífono</t>
  </si>
  <si>
    <t>Punción seno maxilar</t>
  </si>
  <si>
    <t>Impedanciometría</t>
  </si>
  <si>
    <t>Nebulizaciones c/u</t>
  </si>
  <si>
    <t>Proetz (desplazamiento) c/u</t>
  </si>
  <si>
    <t>Acufenometría (inhibición residual)</t>
  </si>
  <si>
    <t>Rinomanometría</t>
  </si>
  <si>
    <t>Lavado de oídos</t>
  </si>
  <si>
    <t>Curación de oído (bajo microscopio)</t>
  </si>
  <si>
    <t>Valoración eléctrica de nervio facial (prueba de Hilger)</t>
  </si>
  <si>
    <t>Drenaje absceso simple o hematoma de oído externo</t>
  </si>
  <si>
    <t>Extracción cuerpo extraño conducto auditivo externo, sin incisión</t>
  </si>
  <si>
    <t>Extracción cuerpo extraño nariz</t>
  </si>
  <si>
    <t>Taponamiento nasal anterior</t>
  </si>
  <si>
    <t>Taponamiento nasal posterior</t>
  </si>
  <si>
    <t>Drenaje absceso periamigdalino</t>
  </si>
  <si>
    <t xml:space="preserve"> Reparación quirúrgica post-traumática del tendón de aquiles</t>
  </si>
  <si>
    <t xml:space="preserve"> Reducción abierta de fractura de  maxilar superior (lefort II y III) incluye inmovilización intermaxilar y osteosíntesis</t>
  </si>
  <si>
    <t xml:space="preserve"> Reducción abierta de fractura de maxilar inferior;</t>
  </si>
  <si>
    <t xml:space="preserve"> Reducción abierta de  fractura de arco cigomático </t>
  </si>
  <si>
    <t xml:space="preserve"> Reducción abierta de fractura malar</t>
  </si>
  <si>
    <t xml:space="preserve"> Cirugía ginecológica laparoscópica ambulatoria de II nivel </t>
  </si>
  <si>
    <t xml:space="preserve"> Cirugía ginecológica laparoscópica ambulatoria de I nivel </t>
  </si>
  <si>
    <t xml:space="preserve"> Cirugía artroscópica de rodilla, primer nivel </t>
  </si>
  <si>
    <t>PARÁGRAFO 1: El  valor de cada  Conjunto   es  la   suma máxima  que se pagará, cuando se efectue la prestación del servicio en la forma integral como está definida, en los anexos que son parte integrante del Manual y comprende: consulta pre-quirúrgica y pre-anestésica, práctica de los exámenes de apoyo diagnóstico que los Protocolos exigen como soporte para la valoración del paciente y la realización de la intervención o procedimiento, ejecución del tratamiento  médico quirúrgico objeto del Conjunto, atención intrahospitalaria con todos sus componentes y los controles post-quirúrgicos ambulatorios incluidos los medicamentos e insumos necesarios durante el proceso de recuperación.</t>
  </si>
  <si>
    <t>En los procedimientos que se encuentran detallados como conjuntos integrales de atención solo se reconocerá esta tarifa como pago por la prestación del servicio. En términos generales no se reconocerá el pago por servicios discriminados por los procedimientos que se encuentren como conjuntos integrales de atención. En circunstancias excepcionales, cuando el proveedor del servicio no dispone del recurso médico necesario o éste lo ofrece en forma parcial, cuando no haya otra oferta alternativa,  el servicio podrá cobrarse parcialmente.</t>
  </si>
  <si>
    <t>PARÁGRAFO 2: En cada  Conjunto  están  definidos, cualitativa y cuantitativamente  los  distintos componentes de la atención que aseguran la prestación del servicio en forma integral y en las mejores condiciones de calidad;  en consecuencia, sobre su tarifa sólo se podrá  facturar adicionalmente el valor de aquellos elementos o insumos que de manera específica se señalan en el respectivo Conjunto.</t>
  </si>
  <si>
    <t>PARÁGRAFO 3: Si  una  cirugía  o  procedimiento  de  los  contenidos  en  este  Artículo se realiza en forma bilateral, sobre el valor total del Conjunto o el que corresponda de éste por el servicio profesional que se preste, cuando a ello diere lugar,  se adicionará en el setenta y cinco  por ciento (75 %)  según la atención se preste en la forma integral definida en el Conjunto o parcial bajo la circunstancia prevista en el Parágrafo 1 de este Artículo.</t>
  </si>
  <si>
    <t>PARÁGRAFO 4: Cuando en un mismo acto se efectúen varias intervenciones quirúrgicas o procedimientos, entre los cuales se encuentra uno o más de los definidos bajo Conjunto,  para efectos de su pago, la liquidación se efectuará como sigue, según el tipo de circunstancia que se presente, sobre el valor ajustado con los porcentajes de incremento señalados en los parágrafos anteriores, cuando a ello diere lugar:</t>
  </si>
  <si>
    <t>a) a) Una cirugía de Conjunto</t>
  </si>
  <si>
    <t>Se considera la intervención mayor y consecuentemente en la liquidación se tendrá en cuenta el ciento por ciento (100%) de su tarifa; las demás cirugías se pagarán de acuerdo con los porcentajes, sobre el valor de cada una, definidos en los Artículos 49, 55, 71, 72 y 73, de este decreto para los derechos de sala, materiales de sutura,  curación  y servicios profesionales, según las cirugías adicionales se  practiquen por igual o diferente vía de acceso con respecto a la de Conjunto y la realice un mismo especialista o de diferente especialidad.</t>
  </si>
  <si>
    <t>b) b)  Más de una cirugía de Conjunto</t>
  </si>
  <si>
    <t>Si las realiza el mismo especialista por igual vía de acceso, la cirugía de Conjunto con tarifa superior se considera la principal y se liquida con el ciento por ciento (100%) de ésta  y se adiciona en el  veinticinco   por ciento ( 25%) sobre el valor del Conjunto que le preceda según la cuantía.</t>
  </si>
  <si>
    <t>El valor de la intervención principal, definida bajo los parámetros establecidos en el inciso anterior, se incrementa en el setenta  por ciento  (70%)  de cada una de las demás consideradas por Conjunto, cuando el mismo especialista utiliza diferente vía de acceso o las practican médicos de distinta especialidad.</t>
  </si>
  <si>
    <t>Los porcentajes de incremento  determinados en este literal únicamente se aplican si el servicio se presta en la forma integral prevista en los Conjuntos; en la atención parcial considerada en el Parágrafo 6 de este Artículo, el servicio profesional, objeto del contrato,  se reajusta en el sesenta por ciento (60%) cuando el  especialista practica las cirugías por la misma vía de acceso o del ciento por ciento (100%) cuando  utiliza distintas vías o se trata de cirugías que en acto único  efectúan médicos de distinta especialidad.</t>
  </si>
  <si>
    <t>PARÁGRAFO 5: En la tarifa de los Conjuntos correspondientes a intervenciones quirúrgicas y procedimientos están consideradas las complicaciones menores que se listan en cada uno de ellos y su tratamiento lo asume el proveedor del servicio dentro del valor integral del Conjunto, relacionado en las canastas discriminadas que hacen parte de este Decreto.</t>
  </si>
  <si>
    <t>ARTÍCULO 65: Si como resultado de  una  intervención  o  procedimiento practicado,  durante el período post- quirúrgico de recuperación u hospitalario, se presentare una complicación mayor, que es responsabilidad del contratista solucionar, el costo del tratamiento para superarla no está previsto dentro del valor de la cirugía  inicialmente efectuada y consecuentemente en dicho evento el procedimiento inicial no se liquida a la tarifa de Conjunto y consecuentemente la totalidad de los servicios prestados deben facturarse con base en el valor del Manual para cada componente de la atención.</t>
  </si>
  <si>
    <t xml:space="preserve">A manera de guía, en algunos Conjuntos se relacionan las complicaciones más usuales y se indica el respectivo tratamiento cuando el mismo está definido en el Manual bajo otro Conjunto. Estos hacen parte de este Decreto </t>
  </si>
  <si>
    <t>El fallecimiento del paciente durante  el  período post- quirúrgico de recuperación u hospitalario, es otra de las causales  que da lugar a la no facturación por la tarifa del Conjunto correspondiente al procedimiento efectuado; en este caso  los servicios que fueron objeto de la atención se liquidarán al valor fijado en el Manual para cada actividad causada.</t>
  </si>
  <si>
    <t>ARTÍCULO 66: En Municipios donde no estén vinculados, en ejercicio, profesionales en todas o algunas de las áreas de Psicología, Optometría, Trabajo Social y Nutrición, se podrán excluir del paquete de actividades que están a cargo del recurso faltante, descontando de la tarifa del valor del componente, en el porcentaje que para cada caso se establece en el paquete de atención médica y/o de salud oral</t>
  </si>
  <si>
    <t xml:space="preserve">ARTÍCULO 67: En las intervenciones y procedimientos Médico Quirúrgicos en que se extirpe o se extraigan órganos o tejidos, la pieza quirúrgica se someterá a examen anatomopatológico y el resultado se incluirá en la historia clínica del paciente y se reconocerán a las tarifas establecidas en el Capítulo IV Artículo 22 de este Decreto </t>
  </si>
  <si>
    <t>Sesión de hemodiálisis por insuficiencia renal crónica, incluídos los controles médicos que el paciente requiera</t>
  </si>
  <si>
    <t>Atención diaria de diálisis peritoneal por insuficiencia renal aguda, incluído el procedimiento y los controles intrahospitalarios</t>
  </si>
  <si>
    <t>Entrenamiento previo necesario de cada paciente que ingrese al programa de diálisis peritoneal ambulatoria, por insuficiencia renal crónica (actividades del equipo médico y paramédico de la Unidad)</t>
  </si>
  <si>
    <t>Atención mensual integral por paciente en díalisis peritoneal ambulatoria por insuficiencia renal crónica (incluye: controles médicos, cambios de equipo de infusión y adiestramiento)</t>
  </si>
  <si>
    <t xml:space="preserve">Los exámenes de laboratorio, se reconocerán de conformidad con las tarifas determinadas en el Capítulo IV, Artículo 22 de este Decreto. </t>
  </si>
  <si>
    <t>Los procedimientos quirúrgicos para la confección de fístula arteriovenosa de acceso a la hemodiálisis, implantación y retiro de catéteres, se encuentran clasificados en el Artículo 11 de este Decreto.</t>
  </si>
  <si>
    <t xml:space="preserve">Los materiales (filtro de diálisis, línea arterial, línea venosa, concentrado, agujas de fístula, jeringas, solución salina y heparina), se pagarán hasta por el precio comercial de catálogo para venta al público fijado por la autoridad competente </t>
  </si>
  <si>
    <t xml:space="preserve">PARÁGRAFO 1: La tarifa por atención mensual integral establecida bajo el código  39164  se reconocerá en forma proporcional al número de días que el paciente, durante el mes, se beneficie del programa </t>
  </si>
  <si>
    <t>PARÁGRAFO 2: Si los procedimientos de hemodiálisis o diálisis peritoneal, se realizan en la Unidad de Cuidado Intensivo e intermedio o en la pieza de hospitalización, no se reconocerán derechos de sala. El procedimiento de diálisis ambulatoria no causa derecho de anestesia.</t>
  </si>
  <si>
    <t>ARTÍCULO 59: Se reconocerá para el oxígeno que se utilice en la atención de los pacientes en los servicios de hospitalización y de urgencias, de acuerdo con su consumo, hasta por el precio comercial de catálogo para venta al público fijado por la autoridad competente.</t>
  </si>
  <si>
    <t>ARTÍCULO 60: Señálase para la atención de urgencias por unidades móviles, la siguiente tarifa en Salarios Mínimos Legales Diarios Vigentes.</t>
  </si>
  <si>
    <t>La atención de urgencias de tipo prehospitalario y apoyo terapéutico en unidades móviles</t>
  </si>
  <si>
    <t xml:space="preserve">PARÁGRAFO: La atención incluye: servicios de médicos, enfermeros y personal auxiliar, capacitados en emergencias; uso de las unidades de cuidado intensivo, instrumental y equipos de dotación en los vehículos; consumo de drogas, medicamentos, soluciones y materiales de sutura y curación, utilizados para la solución de la emergencia y estabilización del paciente durante el traslado, en el área urbana, desde el sitio de la emergencia al centro hospitalario que se requiera de acuerdo con la gravedad del caso </t>
  </si>
  <si>
    <t xml:space="preserve">ARTÍCULO 61: Las actividades de control y seguimiento en los programas de atención a grupos específicos, tales como: hipertensos, diabéticos, crecimiento y desarrollo, atención prenatal, higiene mental, higiene industrial, salud ocupacional, registrada por profesionales de la salud en las áreas de enfermería, trabajo social, salud mental, optometría, nutrición y terapia, serán reconocidos así: </t>
  </si>
  <si>
    <t>Actividad individual o grupal de promoción, prevención o protección específica (por cada sesion)</t>
  </si>
  <si>
    <t>ARTÍCULO 62: Señálese para la atención paciente psiquiátrico en Programa de "Hospital de Día", las siguientes tarifas en Salarios Mínimos Legales Diarios Vigentes:</t>
  </si>
  <si>
    <t>Permanencia diurna, para tratamiento ambulatorio del paciente comprendidos los mismos servicios de la estancia siquiátrica, excepto la pernoctada</t>
  </si>
  <si>
    <t xml:space="preserve"> INSTITUCIONES DE TERCER NIVEL </t>
  </si>
  <si>
    <t>Permanencia diurna, para tratamiento ambulatorio del paciente, comprendidos los mismos servicios de la estancia siquiátrica, excepto la pernoctada</t>
  </si>
  <si>
    <t xml:space="preserve">PARÁGRAFO: Las Tarifas determinadas en este Artículo se aplicarán de igual forma para las Instituciones dedicadas exclusivamente a la atención pisquiátrica como a las destinadas a la atención de varias especialidades incluída la psiquiatría </t>
  </si>
  <si>
    <t xml:space="preserve">ARTÍCULO 63: Cuando se requiera la movilización de pacientes en ambulancia, para traslados interinstitucionales, se debe reconocer las tarifas oficiales de la Institución Prestadora del Servicio </t>
  </si>
  <si>
    <t>ARTÍCULO 64: Señalase para los conjuntos de atención integral, las siguientes tarifas en Salarios Mínimos Legales Diarios Vigentes</t>
  </si>
  <si>
    <t>CONJUNTOS INTEGRALES DE ATENCIÓN</t>
  </si>
  <si>
    <t>Atención domiciliaria para pacientes crónicos, terminales y/o con tratamiento definido; Mensual por paciente</t>
  </si>
  <si>
    <t>Atención integral de hemodiálisis por insuficiencia renal aguda o crónica: Sesión</t>
  </si>
  <si>
    <t>Atención ambulatoria integral del oxígeno dependiente: Mensual por paciente</t>
  </si>
  <si>
    <t>Atención médica y de salud oral, incluídas las acciones de promoción de la salud, prevención de la enfermedad y protección específica. Por sesion.</t>
  </si>
  <si>
    <t>Atención médica, incluídas las acciones de promoción, prevención y protección. Por sesion</t>
  </si>
  <si>
    <t>Atención médica sin acciones de promoción, prevención y protección específica. Por sesion.</t>
  </si>
  <si>
    <t>Atención de salud oral, incluídas las acciones de promoción, prevención y protección. Por sesion.</t>
  </si>
  <si>
    <t xml:space="preserve">Acciones de promoción de la salud, prevención de la enfermedad y protección Departamentos de : Amazonas, Arauca, Casanare, Caquetá, Chocó, Guajira, Guainía, Guaviare, Meta, Putumayo, San Andrés y Providencia, Sucre, Vaupés, Vichada y Región de Urabá. Se exceptúan los municipios de Arauca, Florencia, Rioacha, Sincelejo, Villavicencio y Yopal </t>
  </si>
  <si>
    <t>Atención médica y de salud oral, incluídas las acciones de promoción de la salud, prevención de la y protección específica. Por sesion.</t>
  </si>
  <si>
    <t>Atención médica, incluídas las acciones de promoción, prevención y protección. Por sesion.</t>
  </si>
  <si>
    <t>Atención médica sin acciones de promoción, prevención y protección. Por sesion.</t>
  </si>
  <si>
    <t>Acciones de promoción de la salud, prevención de la enfermedad y protección específica. Por sesion.</t>
  </si>
  <si>
    <t>Tratamiento mensual inmunoterapéutico completo (hipo sensibilización) Incluye: preparación, suministro y aplicación de antígenos con uno o más extractos alergénicos y controles médicos</t>
  </si>
  <si>
    <t>Tratamiento inmunoterapéutico completo (hipo-sensibilización), de alergia en menores de  6  años por picadura de pulga</t>
  </si>
  <si>
    <t>Tratamiento inmunoterapéutico completo (hipo-sensibilización), de alergia en mayores de  6  años por picadura de pulga</t>
  </si>
  <si>
    <t>ARTÍCULO 37: Las tarifas establecidas en Salarios Mínimos Legales Diarios Vigentes para los procedimientos de Psiquiatría y Psicología, son las siguientes:</t>
  </si>
  <si>
    <t>Valoración por Psicólogo</t>
  </si>
  <si>
    <t>Psicoterapia individual por Psiquiatra, sesión</t>
  </si>
  <si>
    <t>Psicoterapia individual por Psicólogo, sesión</t>
  </si>
  <si>
    <t>Psicoterapia de grupo por Psiquiatra, sesión</t>
  </si>
  <si>
    <t>Psicoterapia de grupo por Psicólogo, sesión</t>
  </si>
  <si>
    <t>Psicoterapia de pareja por Psiquiatra, sesión</t>
  </si>
  <si>
    <t>Psicoterapia de pareja por Psicólogo, sesión</t>
  </si>
  <si>
    <t>Psicoterapia de familia, sesión</t>
  </si>
  <si>
    <t>Examen Psicopedagógico</t>
  </si>
  <si>
    <t>Test de Rorschach</t>
  </si>
  <si>
    <t>Inventario de personalidad (MMPI)</t>
  </si>
  <si>
    <t>Pruebas de percepción temática (CAT o TAC)</t>
  </si>
  <si>
    <t>Escala de Weschler para niños y adultos</t>
  </si>
  <si>
    <t>Escala infantil de inteligencia Therman</t>
  </si>
  <si>
    <t>Terapia electroconvulsiva, sesión (sin anestesia ni relajante)</t>
  </si>
  <si>
    <t>ARTÍCULO 38: Las tarifas establecidas en Salarios Mínimos Legales Diarios Vigentes para los procedimientos de Servicios Ambulatorios de Salud Oral, son las siguientes:</t>
  </si>
  <si>
    <t xml:space="preserve">  1.  ACTIVIDADES DIAGNÓSTICA Y DE URGENCIA </t>
  </si>
  <si>
    <t>Consulta especializada</t>
  </si>
  <si>
    <t>Examen clínico de primera vez</t>
  </si>
  <si>
    <t>Consulta de urgencias (para solución de problemas agudos, dolorosos, hemorrágicos, traumáticos o infecciosos)</t>
  </si>
  <si>
    <t>Radiografías intraorales (periapicales y/o coronales)</t>
  </si>
  <si>
    <t>Radiografías intraorales (oclusales)</t>
  </si>
  <si>
    <t>Radiografías intraorales (perfil de cara con cefalostato)</t>
  </si>
  <si>
    <t xml:space="preserve">Impresión de arco dentario superior o inferior, con modelo de estudio y concepto </t>
  </si>
  <si>
    <t>Fotografía clínica extraoral en blanco y negro, frontal o lateral</t>
  </si>
  <si>
    <t>Examen y estudio para cirugía ortognática comprende: registros, cefalometría estudio de fotos</t>
  </si>
  <si>
    <t>Estudio de oclusión y ATM</t>
  </si>
  <si>
    <t xml:space="preserve">  2.  OPERATORIA DENTAL</t>
  </si>
  <si>
    <t>Obturación de una superficie en amalgama de plata o resina compuesta de autocurado</t>
  </si>
  <si>
    <t>Obturación de una superficie adicional en amalgama de plata o resina compuesta de autocurado</t>
  </si>
  <si>
    <t>Obturación de una superficie en resina de fotocurado</t>
  </si>
  <si>
    <t>Obturación de superficie adicional en resina de fotocurado</t>
  </si>
  <si>
    <t>Obturación definitiva de una superficie en ionómero de vidrio</t>
  </si>
  <si>
    <t>Obturación definitiva de una superficie adicional en ionómero de vidrio</t>
  </si>
  <si>
    <t>Corona acrílica para dientes anteriores</t>
  </si>
  <si>
    <t>Colocación de pin milimétrico</t>
  </si>
  <si>
    <t>Reconstrucción de ángulo incisal con resina de fotocurado</t>
  </si>
  <si>
    <t>Reconstrucción tercio incisal con resina de fotocurado</t>
  </si>
  <si>
    <t xml:space="preserve">  3.- PERIODONCIA</t>
  </si>
  <si>
    <t>Tallado selectivo, por arcada (sin estudio de oclusión y ATM)</t>
  </si>
  <si>
    <t>Detartraje (por cuadrante)</t>
  </si>
  <si>
    <t>Injerto gingival (cada diente)</t>
  </si>
  <si>
    <t>Gingivoplastia (cada diente)</t>
  </si>
  <si>
    <t>Gingivectomía (cada diente)</t>
  </si>
  <si>
    <t>Curetaje y/o alisado radicular campo cerrado (cada diente)</t>
  </si>
  <si>
    <t>Curetaje y/o alisado radicular campo abierto (cada diente)</t>
  </si>
  <si>
    <t xml:space="preserve">  4.  ENDODONCIA</t>
  </si>
  <si>
    <t>Tratamiento de conductos en dientes unirradiculares con radiografía previa y de control; no incluye valor de RX</t>
  </si>
  <si>
    <t>Tratamiento de conductos en dientes birradiculares con radiografía previa y de control; no incluye valor de RX(cada conducto)</t>
  </si>
  <si>
    <t>Tratamiento de conductos en dientes multirradiculares con radiografía previa y de control; no incluye valor de RX (cada conducto)</t>
  </si>
  <si>
    <t xml:space="preserve">  5.  ORTODONCIA</t>
  </si>
  <si>
    <t>Examen y estudio del caso (comprende: registros, cefalometría y estudio de fotos)</t>
  </si>
  <si>
    <t>Placa removible con accesorios</t>
  </si>
  <si>
    <t>Placa con tornillo de expansión</t>
  </si>
  <si>
    <t>Mantenedor fijo de espacio</t>
  </si>
  <si>
    <t>Arco lingual y botón de Nance</t>
  </si>
  <si>
    <t>Extracción seriada, previo estudio del caso</t>
  </si>
  <si>
    <t>Mentonera como tratamiento único</t>
  </si>
  <si>
    <t>Ortodoncia correctiva (cada arcada)</t>
  </si>
  <si>
    <t>Aparatos Cráneo maxilares como tratamiento único</t>
  </si>
  <si>
    <t>Plano inclinado</t>
  </si>
  <si>
    <t>Control mensual</t>
  </si>
  <si>
    <t>Control de crecimiento y desarrollo, sesión</t>
  </si>
  <si>
    <t>Rejilla fina para control de hábitos</t>
  </si>
  <si>
    <t>Máscara facial, como tratamiento</t>
  </si>
  <si>
    <t>Protractor</t>
  </si>
  <si>
    <t xml:space="preserve">  6.  CIRUGÍA ORAL</t>
  </si>
  <si>
    <t>Exodoncia simple de unirradiculares</t>
  </si>
  <si>
    <t>Exodoncia simple de multirradiculares</t>
  </si>
  <si>
    <t>Exodoncia unirradicular (vía abierta), con radiografía previa y de control; no incluye valor de RX</t>
  </si>
  <si>
    <t>Exodoncia multirradicular (vía abierta), con radiografía previa y de control; no incluye valor de RX</t>
  </si>
  <si>
    <t>Apicectomía de dientes unirradiculares; incluye el relleno radicular; no incluye no incluye valor de RX</t>
  </si>
  <si>
    <t>Apicectomía de dientes multirradiculares, incluye el relleno radicular; no incluye valor de RX</t>
  </si>
  <si>
    <t>Regularización de rebordes (cada arcada); no incluye radiografías previa y de control</t>
  </si>
  <si>
    <t>Amputación radicular con hemisección; no incluye tratamiento de conductos</t>
  </si>
  <si>
    <t>Injerto óseo autógeno por diente; incluye: toma de injerto intraoral</t>
  </si>
  <si>
    <t>Injerto aloplástico cerámico (cada diente)</t>
  </si>
  <si>
    <t>Fijaciones temporales (cada cuadrante)</t>
  </si>
  <si>
    <t>Tratamiento quirúrgico hemorragia post  exodoncia o por alveolitis</t>
  </si>
  <si>
    <t>Reimplante o trasplante de diente</t>
  </si>
  <si>
    <t>Resección de capuchón pericoronario</t>
  </si>
  <si>
    <t xml:space="preserve">  7.  PRÓTESIS Y ORTESIS </t>
  </si>
  <si>
    <t xml:space="preserve"> ACTIVIDAD DEL ODONTÓLOGO EN LA ELABORACIÓN </t>
  </si>
  <si>
    <t>Prótesis total  1/2  caso (superior o inferior); no incluye modelos</t>
  </si>
  <si>
    <t>Prótesis removible (superior o inferior); no incluye modelos</t>
  </si>
  <si>
    <t>Prótesis fija, cada unidad (soportes y ponticos)</t>
  </si>
  <si>
    <t>Férulas acrílicas (superior o inferior)</t>
  </si>
  <si>
    <t>Férulas coladas (superior o inferior)</t>
  </si>
  <si>
    <t>Núcleos metálicos</t>
  </si>
  <si>
    <t>Placa obturadora para pacientes con secuela de labio y paladar hendido; no incluye modelos</t>
  </si>
  <si>
    <t>Unidad puente fijo tipo Maryland</t>
  </si>
  <si>
    <t>Placa neuro miorrelajante, previo estudio del caso; no incluye modelos</t>
  </si>
  <si>
    <t>ACTIVIDAD DEL ODONTÓLOGO EN LA REPARACIÓN</t>
  </si>
  <si>
    <t xml:space="preserve">Prescripción y controles para reparación de Prótesis </t>
  </si>
  <si>
    <t xml:space="preserve">  8.  ODONTOPEDIATRÍA </t>
  </si>
  <si>
    <t>Corona en acero inoxidable</t>
  </si>
  <si>
    <t>Corona en policarbonato o forma plástica</t>
  </si>
  <si>
    <t>Tratamiento de conductos dientes temporales</t>
  </si>
  <si>
    <t>Exodoncia diente temporal</t>
  </si>
  <si>
    <t>Esofagoscopia para control de hemorragia o para fulguración de lesión de mucosa</t>
  </si>
  <si>
    <t>Papilotomía endoscópica en estómago o duodeno</t>
  </si>
  <si>
    <t>Gastrotomía endoscópica</t>
  </si>
  <si>
    <t>E G D C para control de hemorragia o fulguración de lesión en mucosa</t>
  </si>
  <si>
    <t>E G D C con extracción de cuerpo extraño</t>
  </si>
  <si>
    <t>Yeyunostomía endoscópica percutánea</t>
  </si>
  <si>
    <t>Endoscopia de intestino delgado con extracción de cuerpo extraño</t>
  </si>
  <si>
    <t>Endoscopia de intestino delgado con papilotomía control de hemorragia o fulguración de lesión de mucosa</t>
  </si>
  <si>
    <t>Endoscopia de ileostomía continente</t>
  </si>
  <si>
    <t>4 PÁNCREAS Y VÍAS BILIARES</t>
  </si>
  <si>
    <t>Colangiografía retrógrada transduodenal</t>
  </si>
  <si>
    <t>E R C P Endoscopia para colangiopancreatografía retrógrada</t>
  </si>
  <si>
    <t>E R C P para esfinterotomía y/o papilotomía</t>
  </si>
  <si>
    <t>E R C P para extracción de cálculos biliares</t>
  </si>
  <si>
    <t>E R C P para litotripsia de cálculos biliares cualquier método</t>
  </si>
  <si>
    <t>E R C P para manometría de esfinter, de Oddi</t>
  </si>
  <si>
    <t>E R C P para drenaje nasobiliar (sin Kit)</t>
  </si>
  <si>
    <t>E R C P para colocación o reinserción, de Stent, en conducto biliar o pancreática</t>
  </si>
  <si>
    <t>E R C P para dilatación con balón de ampolla, de conducto biliar o pancreático</t>
  </si>
  <si>
    <t>5 COLON</t>
  </si>
  <si>
    <t>Anoscopia (proctoscopia)</t>
  </si>
  <si>
    <t>Rectosigmoidoscopia-equipo rígido</t>
  </si>
  <si>
    <t>Rectosigmoidoscopia-equipo flexible</t>
  </si>
  <si>
    <t>Colonoscopia izquierda</t>
  </si>
  <si>
    <t>Colonoscopia total</t>
  </si>
  <si>
    <t>Manometría rectal</t>
  </si>
  <si>
    <t>Rectosigmoidoscopia para extracción de cuerpo extraño</t>
  </si>
  <si>
    <t>Colonoscopia para extracción de cuerpo extraño</t>
  </si>
  <si>
    <t>Sigmoidoscopia para resección de pólipos, control de hemorragia o fulguración de lesión de mucosa</t>
  </si>
  <si>
    <t>Colonoscopia para resección de pólipos, control de hemorragia o fulguración de lesión de mucosa</t>
  </si>
  <si>
    <t>Colonoscopia para descompresión de vólvulus</t>
  </si>
  <si>
    <t>6 ABDOMEN</t>
  </si>
  <si>
    <t>Laparoscopia exploradora</t>
  </si>
  <si>
    <t>Laparoscopia con biopsia</t>
  </si>
  <si>
    <t>7 VEJIGA, URETER Y PELVIS RENAL</t>
  </si>
  <si>
    <t>Pieloscopia</t>
  </si>
  <si>
    <t>Ureteroscopia</t>
  </si>
  <si>
    <t>Ureterorrenoscopia</t>
  </si>
  <si>
    <t>Cistoscopia</t>
  </si>
  <si>
    <t>Cistoscopia y biopsia vesical</t>
  </si>
  <si>
    <t>Cistoscopia y cateterismo ureteral</t>
  </si>
  <si>
    <t>Cistoscopia y calibración uretral</t>
  </si>
  <si>
    <t>Cistoscopia y pielografía retrógada</t>
  </si>
  <si>
    <t>Ureterolitotomía</t>
  </si>
  <si>
    <t>Ureterolitotomía ultrasónica</t>
  </si>
  <si>
    <t>Extracción cuerpo extraño en vejiga</t>
  </si>
  <si>
    <t>Cistolitotomía ultrasónica</t>
  </si>
  <si>
    <t>Meatotomía ureteral</t>
  </si>
  <si>
    <t>Resección de lesión piélica</t>
  </si>
  <si>
    <t>Pieloplastia endoscópica</t>
  </si>
  <si>
    <t>Colocación de prótesis endoureteral (cateter J J )</t>
  </si>
  <si>
    <t>Evacuación endoscópica de coágulos o detritus endovesicales</t>
  </si>
  <si>
    <t xml:space="preserve">Fulguración transuretral por sangrado (no incluye sangrado post-operatorio) </t>
  </si>
  <si>
    <t xml:space="preserve"> 8  URETRA Y PRÓSTATA</t>
  </si>
  <si>
    <t>Uretroscopia</t>
  </si>
  <si>
    <t>Extracción cuerpo extraño en uretra</t>
  </si>
  <si>
    <t>Resección de valvas congénitas uretrales</t>
  </si>
  <si>
    <t>Extirpación y/o electrofulguración lesiones uretrales</t>
  </si>
  <si>
    <t>Drenaje absceso próstata</t>
  </si>
  <si>
    <t>Control hemorragia prostática</t>
  </si>
  <si>
    <t>Uretrotomía interna endoscópica</t>
  </si>
  <si>
    <t>Resección transuretral de divertículos uretrales</t>
  </si>
  <si>
    <t>Inyección periuretral para tratamiento de incontinencia</t>
  </si>
  <si>
    <t>9 APARATO GENITAL FEMENINO</t>
  </si>
  <si>
    <t>Amnioscopia</t>
  </si>
  <si>
    <t>Colpomicroscopía</t>
  </si>
  <si>
    <t>Histeroscopia</t>
  </si>
  <si>
    <t>Colposcopia (vaginoscopia)</t>
  </si>
  <si>
    <t>Sección y/o ligadura de trompa de Falopio por laparoscopia</t>
  </si>
  <si>
    <t>CÓDIGO</t>
  </si>
  <si>
    <t>GRUPO QUIRÚR.</t>
  </si>
  <si>
    <t xml:space="preserve">NOTA: E G D C Esofagogastroduodenoscopia E R C P Endoscopia para colangio-pancreatografía retrógrada </t>
  </si>
  <si>
    <t>CAPÍTULO IV</t>
  </si>
  <si>
    <t xml:space="preserve">ARTICULO 21:Las tarifas establecidas en Salarios Mínimos Legales Diarios Vigentes para Laboratorio Clínico son: </t>
  </si>
  <si>
    <t xml:space="preserve">EXÁMENES Y PROCEDIMIENTOS DE LABORATORIO CLINICO </t>
  </si>
  <si>
    <t>Acetaminofén</t>
  </si>
  <si>
    <t>Acetoacetato</t>
  </si>
  <si>
    <t>Acido ascórbico</t>
  </si>
  <si>
    <t>Acidos biliares</t>
  </si>
  <si>
    <t>Acido delta aminolevulínico</t>
  </si>
  <si>
    <t>Acido fólico</t>
  </si>
  <si>
    <t>Acidos grasos de cadena muy larga cuantificación</t>
  </si>
  <si>
    <t>Acido 5 Hidroxi indolacético (Serotonina)</t>
  </si>
  <si>
    <t>Acido homovanílico</t>
  </si>
  <si>
    <t>Acido láctico</t>
  </si>
  <si>
    <t>Acidos orgánicos, espectometría de masas</t>
  </si>
  <si>
    <t>Acidos orgánicos en orina(cromatografía de gas)</t>
  </si>
  <si>
    <t>Acido orótico</t>
  </si>
  <si>
    <t>Acido pirúvico</t>
  </si>
  <si>
    <t>Acido siálico</t>
  </si>
  <si>
    <t>Acido succínico</t>
  </si>
  <si>
    <t>Acido úrico</t>
  </si>
  <si>
    <t>Acido valpróico</t>
  </si>
  <si>
    <t>Acido vanil mandélico</t>
  </si>
  <si>
    <t>Addis,recuento de</t>
  </si>
  <si>
    <t>Adenosín de aminasa</t>
  </si>
  <si>
    <t>Adrenocorticotrópica hormona ACTH</t>
  </si>
  <si>
    <t>Aglutininas ( en caliente y en frío)</t>
  </si>
  <si>
    <t>Agregación plaquetaria (cada muestra)</t>
  </si>
  <si>
    <t>Agua, examen físico -químico</t>
  </si>
  <si>
    <t>Agua, examen microbiológico</t>
  </si>
  <si>
    <t>Albert coloración (Loeffler)</t>
  </si>
  <si>
    <t>Albúmina</t>
  </si>
  <si>
    <t>Albúmina ácida</t>
  </si>
  <si>
    <t>Alcaloides</t>
  </si>
  <si>
    <t>Alcohol etílico</t>
  </si>
  <si>
    <t>Alcohol metílico</t>
  </si>
  <si>
    <t>Aldolasa</t>
  </si>
  <si>
    <t>Aldosterona</t>
  </si>
  <si>
    <t>Alfa 1 antitripsina</t>
  </si>
  <si>
    <t>Alfa 1 glicoproteína</t>
  </si>
  <si>
    <t>Alfa 2 HS glicoproteína</t>
  </si>
  <si>
    <t>Alfa 2 macroglobulina</t>
  </si>
  <si>
    <t>Alfa fetoproteína</t>
  </si>
  <si>
    <t>Alfa iduronidasa</t>
  </si>
  <si>
    <t>Alucinógenos (LSD)</t>
  </si>
  <si>
    <t>Amikacina</t>
  </si>
  <si>
    <t>Amilasa</t>
  </si>
  <si>
    <t>Aminoácidos en orina, por cromatografía</t>
  </si>
  <si>
    <t>Aminoácidos en orina prueba cualitativa, cada uno</t>
  </si>
  <si>
    <t>Aminoácidos en sangre, por cromatografía</t>
  </si>
  <si>
    <t>Aminoacidograma</t>
  </si>
  <si>
    <t>Aminotransferasas</t>
  </si>
  <si>
    <t>Amitriptilina (Triptanol)</t>
  </si>
  <si>
    <t>Amonio</t>
  </si>
  <si>
    <t>Androstenediona</t>
  </si>
  <si>
    <t>Androsterona</t>
  </si>
  <si>
    <t>Anfetaminas</t>
  </si>
  <si>
    <t>Antibiograma</t>
  </si>
  <si>
    <t>Anticoagulantes circulantes</t>
  </si>
  <si>
    <t>Anticoagulante lúpico</t>
  </si>
  <si>
    <t>Anticuerpos anti-acetilcolina</t>
  </si>
  <si>
    <t>Anticuerpos anti-cardiolipina</t>
  </si>
  <si>
    <t>Anticuerpos anti-células parietales</t>
  </si>
  <si>
    <t>Anticuerpos anti-centrómero</t>
  </si>
  <si>
    <t>Anticuerpos anti-citoplasmáticos</t>
  </si>
  <si>
    <t>Anticuerpos anti-DNA</t>
  </si>
  <si>
    <t>Anti-nDNA</t>
  </si>
  <si>
    <t>Anticuerpos anti Baar  Epstein</t>
  </si>
  <si>
    <t>Anticuerpos anti-espermatozoides</t>
  </si>
  <si>
    <t>Anticuerpos anti-fosfolípidos</t>
  </si>
  <si>
    <t>Anticuerpos anti-insulina</t>
  </si>
  <si>
    <t>Anticuerpos anti-islotes</t>
  </si>
  <si>
    <t>Anticuerpos anti-mitocondria</t>
  </si>
  <si>
    <t>Anticuerpos anti-músculo liso</t>
  </si>
  <si>
    <t>Anticuerpos anti-nucleares</t>
  </si>
  <si>
    <t>Anticuerpos anti-nucleares extractables totales(ENA)</t>
  </si>
  <si>
    <t>Anticuerpos anti-plaquetas</t>
  </si>
  <si>
    <t>Anticuerpos anti-PM1</t>
  </si>
  <si>
    <t>Anticuerpos anti-PM2</t>
  </si>
  <si>
    <t>Anticuerpos anti-PM/SCL</t>
  </si>
  <si>
    <t>Anticuerpos anti-RNP y SM o RO y LA</t>
  </si>
  <si>
    <t>Anticuerpos anti-SCL 70</t>
  </si>
  <si>
    <t>Anticuerpos anti-SSA</t>
  </si>
  <si>
    <t>Anticuerpos anti-SSB</t>
  </si>
  <si>
    <t>Anticuerpos anti-tiroideos coloidales</t>
  </si>
  <si>
    <t>Anticuerpos anti-tiroideos microsomales</t>
  </si>
  <si>
    <t>Anticuerpos anti-tiroideos tiroglobulínicos</t>
  </si>
  <si>
    <t>Anticuerpos citotóxicos</t>
  </si>
  <si>
    <t>Anticuerpos heterófilos específicos o absorbidos</t>
  </si>
  <si>
    <t>Anticuerpos heterófilos totales</t>
  </si>
  <si>
    <t>Antiestreptolisinas O, prueba cualitativa</t>
  </si>
  <si>
    <t>Antiestreptolisinas O, prueba cuantitativa</t>
  </si>
  <si>
    <t>Antígeno 15-3 para cáncer de mama</t>
  </si>
  <si>
    <t>Antígeno 19-9 para cáncer de tubo digestivo</t>
  </si>
  <si>
    <t>Antígeno 125 para cáncer de ovario</t>
  </si>
  <si>
    <t>Antigenosbacterianos en LCR,orina o sangre (prueba de látex polivalente para meningitis)</t>
  </si>
  <si>
    <t>Antígeno carcinoembrionario</t>
  </si>
  <si>
    <t>Antígeno específico para cáncer de próstata</t>
  </si>
  <si>
    <t>Antígenos microbianos</t>
  </si>
  <si>
    <t>Antitrombina III</t>
  </si>
  <si>
    <t>Apolipoproteínas A y B</t>
  </si>
  <si>
    <t>Arbovirus (FA, EEV, Dengue) prueba presuntiva (IHA)</t>
  </si>
  <si>
    <t>Arbovirus (FA, EEV, Dengue) prueba confirmatoria( neutralización)</t>
  </si>
  <si>
    <t>Arilsulfatasa A, en leucocitos</t>
  </si>
  <si>
    <t>Arilsulfatasa A, en suero</t>
  </si>
  <si>
    <t>Arilsulfatasa B, en leucocitos</t>
  </si>
  <si>
    <t>Arsénico</t>
  </si>
  <si>
    <t>Aspartilcilasa, en leucocitos</t>
  </si>
  <si>
    <t>Asparragina</t>
  </si>
  <si>
    <t>Azúcares por cromatografía</t>
  </si>
  <si>
    <t>Azúcares reductores</t>
  </si>
  <si>
    <t>B galactocidasa, en leucocitos</t>
  </si>
  <si>
    <t>B glucocidasa, en leucocitos</t>
  </si>
  <si>
    <t>BH4</t>
  </si>
  <si>
    <t>Baciloscopia</t>
  </si>
  <si>
    <t>Bandas oligoclonales, en suero y LCR</t>
  </si>
  <si>
    <t>Barbitúricos</t>
  </si>
  <si>
    <t>Benzodiazepinas</t>
  </si>
  <si>
    <t>Beta 2 macroglobulina</t>
  </si>
  <si>
    <t>Beta 2 microglobulina</t>
  </si>
  <si>
    <t>BetaHCG cuantitativa</t>
  </si>
  <si>
    <t>Betahidroxibutirato</t>
  </si>
  <si>
    <t>Bilirrubina directa</t>
  </si>
  <si>
    <t>Bilirrubina total</t>
  </si>
  <si>
    <t>Biotinidasa, en suero</t>
  </si>
  <si>
    <t>Cadmio</t>
  </si>
  <si>
    <t>Cafeína</t>
  </si>
  <si>
    <t>Calcio colorimétrico</t>
  </si>
  <si>
    <t>Calcitonina</t>
  </si>
  <si>
    <t>Calculo biliar, físico-químico</t>
  </si>
  <si>
    <t>Calculo renal, físico-químico</t>
  </si>
  <si>
    <t>Campo oscuro (cualquier muestra)</t>
  </si>
  <si>
    <t>Canabinoides</t>
  </si>
  <si>
    <t>Carbamazepina</t>
  </si>
  <si>
    <t>Carbohidratos, determinación( Benedict, Selliwanoff, glucosa oxidasa), cada uno</t>
  </si>
  <si>
    <t>Carbono monóxido</t>
  </si>
  <si>
    <t>Carotenos</t>
  </si>
  <si>
    <t>Catecolaminas diferenciada</t>
  </si>
  <si>
    <t>Ceruloplasmina</t>
  </si>
  <si>
    <t>Cetonas</t>
  </si>
  <si>
    <t>Cianuros</t>
  </si>
  <si>
    <t>Ciclosporina</t>
  </si>
  <si>
    <t>Cisticercosis determinación de Ac</t>
  </si>
  <si>
    <t>Citomegalovirus anticuerpos G</t>
  </si>
  <si>
    <t>Citomegalovirus anticuerpos M</t>
  </si>
  <si>
    <t>Clamidia tracomatis antígeno</t>
  </si>
  <si>
    <t>Clasificación inmunológica de leucemia</t>
  </si>
  <si>
    <t>Clasificación inmunológica de linfoma</t>
  </si>
  <si>
    <t>Clonazepán</t>
  </si>
  <si>
    <t>Clorpromacina</t>
  </si>
  <si>
    <t>Cloruro</t>
  </si>
  <si>
    <t>Clorurode cetil piritinium</t>
  </si>
  <si>
    <t>Cloruro férrico</t>
  </si>
  <si>
    <t>Coagulación, tiempo de</t>
  </si>
  <si>
    <t>Coagulación, tiempo de retracción</t>
  </si>
  <si>
    <t>Cobre</t>
  </si>
  <si>
    <t>Cocaína (metabolito)</t>
  </si>
  <si>
    <t>Coccidiomicosis, determinación de Ac</t>
  </si>
  <si>
    <t>Colesterol HDL</t>
  </si>
  <si>
    <t>Colesterol LDL</t>
  </si>
  <si>
    <t>Colesterol Total</t>
  </si>
  <si>
    <t>Colinesterasa, en glóbulos rojos</t>
  </si>
  <si>
    <t>Colinesterasa, en sangre total</t>
  </si>
  <si>
    <t>Colinesterasa, sérica</t>
  </si>
  <si>
    <t>Coloraciones especiales</t>
  </si>
  <si>
    <t>Coloraciones inmuno-cito e Histoquímicas (peroxidasa, Otras)</t>
  </si>
  <si>
    <t>Coloración para Baar (Zielh-Nielsen)</t>
  </si>
  <si>
    <t>ARTÍCULO 42: La estancia en la Unidad de Trasplante, comprende además de los servicios básicos, la utilización de equipos de monitoría, ventilación, desfibrilación y adicionales requeridos, de acuerdo a lo establecido en el Código 38435 de este Manual.</t>
  </si>
  <si>
    <t>ARTÍCULO 43: La estancia en la Unidad de Cuidado Intensivo, comprende además de los servicios básicos, la atención médica de especialista en cuidado intensivo, de personal paramédico, la utilización de los equipos de: Monitoría cardioscópica y de presión, ventilación mecánica, de presión y volúmen, desfibrilación, cardioversión, y la práctica de los electrocardiogramas, electroencefalogramas y gasimetrías que se requieran, de acuerdo a lo establecido en el Código 38525 de este Manual.</t>
  </si>
  <si>
    <t>PARÁGRAFO: Los servicios profesionales de los especialistas, diferentes a los comprendidos en la estancia y que deban intervenir en la atención del paciente de Cuidado Intensivo, se reconocerá según la tarifa de interconsulta establecida en el Artículo 49 de este Decreto.</t>
  </si>
  <si>
    <t xml:space="preserve">ARTÍCULO 44: La estancia en la Unidad de Cuidado Intermedio, comprende los mismos servicios esblecidos para la Unidad de Cuidado Intensivo, con excepción de la asistencia ventilatoria, de acuerdo a lo establecido en el Código 38825 de este Manual.. </t>
  </si>
  <si>
    <t>ARTÍCULO 45: La estancia en la Unidad de Quemados, comprende además de los servicios básicos, la atención médica especializada en el manejo de este tipo de pacientes, personal de enfermería y nutrición capacitado en esta disciplina y la utilización de los equipos médicos especializados.</t>
  </si>
  <si>
    <t xml:space="preserve">PARÁGRAFO: Los materiales de curación, utilizados en la Unidad de Quemados están excluídos de la tarifa de la estancia y se reconocerán hasta por el precio comercial de catálogo para la venta al público fijado por la autoridad competente. </t>
  </si>
  <si>
    <t>ARTÍCULO 46: Para el reconocimiento de las estancias hospitalarias que se contraten, se tendrá en cuenta la siguiente clasificación de las Instituciones a que hace referencia el Decreto  1760  de  1.990:</t>
  </si>
  <si>
    <t>Fenilalanina en sangre, prueba de inhibición microbiológica (Test de Guthrie)</t>
  </si>
  <si>
    <t>Fenil cetonuria</t>
  </si>
  <si>
    <t>Fenitoina (epamín, cumatil, hidanil difenilhidantoina)</t>
  </si>
  <si>
    <t>Fenobarbital</t>
  </si>
  <si>
    <t>Fenotiacinas</t>
  </si>
  <si>
    <t>Ferritina</t>
  </si>
  <si>
    <t>Fibrina</t>
  </si>
  <si>
    <t>Fibrinógeno</t>
  </si>
  <si>
    <t>Fibrinógeno, productos de degradación</t>
  </si>
  <si>
    <t>Fibrinolisis</t>
  </si>
  <si>
    <t>Fibroblastos, cultivo</t>
  </si>
  <si>
    <t>Fibroplastos, medición enzimática en cultivo de</t>
  </si>
  <si>
    <t>Folatos</t>
  </si>
  <si>
    <t>Folículo estimulante FSH</t>
  </si>
  <si>
    <t>Fosfatasa ácida</t>
  </si>
  <si>
    <t>Fosfatasa ácida determinación en leucocitos</t>
  </si>
  <si>
    <t>Fosfatasa ácida prostática que detecte estado</t>
  </si>
  <si>
    <t>Fosfatasa alcalina, determinación en leucocitos</t>
  </si>
  <si>
    <t>Fosfatasa alcalina isoenzimas</t>
  </si>
  <si>
    <t>Fosfatidil glicerol</t>
  </si>
  <si>
    <t>Fosfatidil inositol</t>
  </si>
  <si>
    <t>Fosfofructocinasa</t>
  </si>
  <si>
    <t>Fosforilasa</t>
  </si>
  <si>
    <t>Fósforo colorimétrico</t>
  </si>
  <si>
    <t>Fragilidad capilar</t>
  </si>
  <si>
    <t>Fragilidad osmótica (resistencia globular)</t>
  </si>
  <si>
    <t>Frotis rectal, identificación de trofozoitos</t>
  </si>
  <si>
    <t>Fructosamina</t>
  </si>
  <si>
    <t>Galactosa</t>
  </si>
  <si>
    <t>Galactosa uridil transferasa</t>
  </si>
  <si>
    <t>Gamaglutamil transferasa GGT</t>
  </si>
  <si>
    <t>Gangliosidos en orina, por cromatografía</t>
  </si>
  <si>
    <t>Gases arteriales</t>
  </si>
  <si>
    <t>Gastrina</t>
  </si>
  <si>
    <t>Gentamicina</t>
  </si>
  <si>
    <t>PARÁGRAFO 1: Las tarifas establecidas en este Artículo son los valores a reconocer por la estancia hospitalaria, hasta  24  horas, cuando se garanticen en forma integral los servicios determinados en los Artículos 40 al 45 de este Decreto. En caso de que por cualquier circunstancia no se suministre alguno de ellos, su valor será descontado de la tarifa de la estancia, liquidado con base en el costo que se genere.</t>
  </si>
  <si>
    <t>PARÁGRAFO 2: Cuando la permanencia en la sala de observación de urgencias sea inferior a seis(6)  horas se reconocerán los valores señalados en el numeral  9.  del presente Artículo. Cuando supere las  6 horas se reconocerán los valores señalados en el presente Artículo, para habitación de 4 ó mas camas, según el nivel de la Institución Prestadora del Servicio de Salud; es decir, se tomarán en cuenta los códigos (38114-38124-38134).</t>
  </si>
  <si>
    <t>PARÁGRAFO 3: Cuando el paciente se encuentre en la sala de observación, para el servicio de  hidratación, los líquidos que consuma, se reconocerán hasta por el precio comercial de catálogo para venta al público, fijado por la autoridad competente.</t>
  </si>
  <si>
    <t>SERVICIOS PROFESIONALES, DERECHOS DE SALA, MATERIALES, SUMINISTROS, EQUIPOS Y REHABILITACIÓN INTEGRAL</t>
  </si>
  <si>
    <t>ARTÍCULO 48: Reconocer en Salarios Mínimos Legales Diarios Vigentes para los servicios profesionales, por concepto de la atención científica médico y/o quirúrgica, cuando la Institución Prestadora del Servicio aporta los recursos necesarios para la atención integral, así:</t>
  </si>
  <si>
    <t>a. De acuerdo con la clasificación establecida en el Capítulo I, para la intervención o procedimiento médico quirúrgico que se practique:</t>
  </si>
  <si>
    <t xml:space="preserve">  1.  Servicios profesionales del cirujano o ginecoobstetra:</t>
  </si>
  <si>
    <t>Grupo 02 Honorarios Cirujano</t>
  </si>
  <si>
    <t>Grupo 03 Honorarios Cirujano</t>
  </si>
  <si>
    <t>Grupo 04 Honorarios Cirujano</t>
  </si>
  <si>
    <t>Grupo 05 Honorarios Cirujano</t>
  </si>
  <si>
    <t>Grupo 06 Honorarios Cirujano</t>
  </si>
  <si>
    <t>Grupo 07 Honorarios Cirujano</t>
  </si>
  <si>
    <t>Grupo 08 Honorarios Cirujano</t>
  </si>
  <si>
    <t>Grupo 09 Honorarios Cirujano</t>
  </si>
  <si>
    <t>Grupo 10 Honorarios Cirujano</t>
  </si>
  <si>
    <t>Grupo 11 Honorarios Cirujano</t>
  </si>
  <si>
    <t>Grupo 12 Honorarios Cirujano</t>
  </si>
  <si>
    <t>Grupo 13 Honorarios Cirujano</t>
  </si>
  <si>
    <t xml:space="preserve">Grupo  especial 20 Honorarios Cirujano </t>
  </si>
  <si>
    <t xml:space="preserve">Grupo  especial 21 Honorarios Cirujano </t>
  </si>
  <si>
    <t xml:space="preserve">Grupo  especial 22 Honorarios Cirujano </t>
  </si>
  <si>
    <t xml:space="preserve">Grupo  especial 23 Honorarios Cirujano </t>
  </si>
  <si>
    <t>2  Servicios profesionales del anestesiólogo:</t>
  </si>
  <si>
    <t>Grupo 02 Honorarios Anestesiologo</t>
  </si>
  <si>
    <t>Grupo 03 Honorarios Anestesiologo</t>
  </si>
  <si>
    <t>Grupo 04 Honorarios Anestesiologo</t>
  </si>
  <si>
    <t>Grupo 05 Honorarios Anestesiologo</t>
  </si>
  <si>
    <t>Grupo 06 Honorarios Anestesiologo</t>
  </si>
  <si>
    <t>Grupo 07 Honorarios Anestesiologo</t>
  </si>
  <si>
    <t>Grupo 08 Honorarios Anestesiologo</t>
  </si>
  <si>
    <t>Grupo 09 Honorarios Anestesiologo</t>
  </si>
  <si>
    <t>Grupo 10 Honorarios Anestesiologo</t>
  </si>
  <si>
    <t>Grupo 11 Honorarios Anestesiologo</t>
  </si>
  <si>
    <t>Grupo 12 Honorarios Anestesiologo</t>
  </si>
  <si>
    <t>Grupo 13 Honorarios Anestesiologo</t>
  </si>
  <si>
    <t>Grupo especial 20 Honorarios Anestesiologo</t>
  </si>
  <si>
    <t>Grupo especial 21Honorarios Anestesiologo</t>
  </si>
  <si>
    <t>Grupo especial 22 Honorarios Anestesiologo</t>
  </si>
  <si>
    <t>Grupo especial 23 Honorarios Anestesiologo</t>
  </si>
  <si>
    <t>Parto normal o intervenido (forceps o espátulas) y revisión de cavidad uterina Honorarios Anestesiologo</t>
  </si>
  <si>
    <t>En los exámenes y procedimientos de diagnóstico y tratamiento, relacionados en el Capítulo II de este Decreto, que según criterio médico tratante, necesiten para su práctica de anestesia general, se reconocerá el cincuenta por ciento (50%) de la tarifa establecida para el respectivo procedimiento. Se exceptúan los que se relacionan a continuación, los cuales se reconocerán así:</t>
  </si>
  <si>
    <t>Sesión terapia electroconvulsiva</t>
  </si>
  <si>
    <t>Procedimientos de salud oral y de quimioterapia en niño (sesión)</t>
  </si>
  <si>
    <t>Estudios radiológicos</t>
  </si>
  <si>
    <t>Exámenes de resonancia magnética</t>
  </si>
  <si>
    <t>Examen médico bajo anestesia general</t>
  </si>
  <si>
    <t>Cardioversión de pacientes en tratamiento no quirúrgico</t>
  </si>
  <si>
    <t>3  Servicios profesionales de ayudantía quirúrgica:</t>
  </si>
  <si>
    <t>Grupo  06 Honorarios Ayudantia</t>
  </si>
  <si>
    <t>Grupo  07 Honorarios Ayudantia</t>
  </si>
  <si>
    <t>Grupo  08 Honorarios Ayudantia</t>
  </si>
  <si>
    <t>Grupo  09 Honorarios Ayudantia</t>
  </si>
  <si>
    <t>Grupo  10 Honorarios Ayudantia</t>
  </si>
  <si>
    <t>Grupo  11 Honorarios Ayudantia</t>
  </si>
  <si>
    <t>Grupo  12 Honorarios Ayudantia</t>
  </si>
  <si>
    <t>Grupo  13 Honorarios Ayudantia</t>
  </si>
  <si>
    <t>Grupo especial  20 Honorarios Anestesiologo</t>
  </si>
  <si>
    <t>Grupo especial  21 Honorarios Anestesiologo</t>
  </si>
  <si>
    <t>Grupo especial  22 Honorarios Anestesiologo</t>
  </si>
  <si>
    <t>Grupo especial  23 Honorarios Anestesiologo</t>
  </si>
  <si>
    <t xml:space="preserve">El servicio de ayudantía quirúrgica se pagará únicamente en las intervenciones quirúrgicas, cuando para su realización se requiera de este recurso; las tarifas corresponden al servicio total, cualquiera que sea el número de profesionales que participen. </t>
  </si>
  <si>
    <t>b. Perfusión:</t>
  </si>
  <si>
    <t>Servicio de Perfusionista, por intervención</t>
  </si>
  <si>
    <t xml:space="preserve">Este servicio se pagará únicamente en las cirugías clasificadas en los Grupos Especiales  20  a  23, en que se utilice el recurso. </t>
  </si>
  <si>
    <t xml:space="preserve">c. Otros servicios profesionales intrahospitalarios y ambulatorios: </t>
  </si>
  <si>
    <t>Atención diaria intrahospitalaria, por el especialista tratante, del paciente no quirúrgico u obstétrico</t>
  </si>
  <si>
    <t>Atención diaria intrahospitalaria, por el médico general tratante, del paciente no quirúrgico u obstétrico</t>
  </si>
  <si>
    <t>Valoración inicial intrahospitalaria, por el especialista tratante, del paciente ingresado para estudio y/o tratamiento no quirúrgico u obstétrico</t>
  </si>
  <si>
    <t>Valoración inicial intrahospitalaria, por el médico general tratante, del paciente ingresado para tratamiento no quirúrgico u obstétrico</t>
  </si>
  <si>
    <t>Valoración por el pediatra, del recién nacido y controles del sano durante toda su permanencía en el servicio de hospitalización</t>
  </si>
  <si>
    <t>Valoración por el médico general, del recién nacido y controles del sano durante toda su permanencia en el servicio de hospitalización</t>
  </si>
  <si>
    <t>Atención intrahospitalaria especializada de psiquiatría (semanal)</t>
  </si>
  <si>
    <t>Consulta pre quirúrgica ambulatoria y/o intrahospitalaria, por el cirujano</t>
  </si>
  <si>
    <t>Valoración inicial intrahospitalaria preparto</t>
  </si>
  <si>
    <t>Consulta preanestésica</t>
  </si>
  <si>
    <t>Interconsulta médica especializada ambulatoria o intrahospitalaria</t>
  </si>
  <si>
    <t>Consulta ambulatoria de medicina especializada</t>
  </si>
  <si>
    <t>Junta Médico Quirúrgica (cada especialista por reunión)</t>
  </si>
  <si>
    <t>Sutura</t>
  </si>
  <si>
    <t>Atención diaria intrahospitalaria por el especialista tratante del paciente quirúrgico y obstétrico</t>
  </si>
  <si>
    <t>PARÁGRAFO 1: Las tarifas correspondientes a los conceptos "valoración" y consulta preanestésica y prequirúrgica se reconocerán por una sola vez en cada paciente, siempre y cuando se cause el servicio en tratamientos no quirúrgicos u obstétricos con excepción de psiquiátrico en programa “Hospital  de Día”, el valor es adicional al establecido por concepto del cuidado diario intrahospitalario. Este ultimo, se reconocerá por el número de días de permanencia del paciente incluído el de ingreso y el de egreso.</t>
  </si>
  <si>
    <t>PARÁGRAFO 2: La consulta prequírurgica y preanestésica, se reconocerá para las intervenciones clasificadas del grupo  04  en adelante</t>
  </si>
  <si>
    <t xml:space="preserve">PARÁGRAFO 3: Los servicios profesionales de médico general correspondientes a los códigos  39131,  39133  y  39135, se reconocerán únicamente en aquellos lugares en donde por carencia del especialista, la actividad la realiza un médico general </t>
  </si>
  <si>
    <t xml:space="preserve">PARÁGRAFO 4: No hay lugar al reconocimiento de "valoración inicial intrahospitalaria", en el caso del recién nacido que dentro del período de permanencia en el centro hospitalario después de su nacimiento, requiera hospitalización </t>
  </si>
  <si>
    <t>PARÁGRAFO 5: Para efecto del reconocimiento de los servicios médicos especializados, en la atención intrahospitalaria de psiquiatría y del paciente psiquiátrico en el Programa "Hospital de Día" ,se establece un valor de  0.44 salarios diarios  mínimos legales vigentes.</t>
  </si>
  <si>
    <t>PARÁGRAFO 6: La tarifa correspondiente a la atención diaria en la sala de observación de urgencia, se pagará adicional al valor de la consulta de urgencia</t>
  </si>
  <si>
    <t>PARÁGRAFO 7: La tarifa correspondiente a la atención diaria intrahospitalaria, por el especialista tratante, del paciente quirúrgico y obstétrico, únicamente se reconocerá en el caso de que el paciente requiera de hospitalización mayor de quince días o cuando la embarazada ingrese por tratamiento diferente</t>
  </si>
  <si>
    <t xml:space="preserve">PARÁGRAFO 8: La tarifa correspondiente a la estancia en sala de observación se reconocerá según lo estipulado en el Artículo 47, Numeral  9.  del presente Decreto. . </t>
  </si>
  <si>
    <t>PARÁGRAFO 9:   Los honorarios de que trata el presente artículo se cancelarán directamente a las Instituciones Prestadoras de Servicios Públicas, entendiéndose que el personal que intervenga en la prestación de los servicios, no recibirá remuneración adicional a la pactada en su relación laboral</t>
  </si>
  <si>
    <t>ARTÍCULO 51: Por los derechos de sala de recuperación, que comprenden: la dotación básica, los equipos sus accesorios e implementos, ropas reutilizables o desechables y los servicios de enfermería, cuando se superen las primeras seis (6) horas post-quirúrgicas, en las intervenciones clasificadas en los grupos 02 a 13 y en los grupos especiales aquellas distintas a las que para su recuperación se requiera de la unidad de cuidados intensivos, se reconocerá adicionalmente el cincuenta por ciento (50%) del valor de la estancia hospitalaria, según el tipo de cama que este ocupando el paciente.</t>
  </si>
  <si>
    <t>En los casos de cirugía ambulatoria, superadas las primeras seis (6) horas post quirúrgicas, la permanencia en este servicio se reconocerá por la tarifa establecida para la estancia en habitación de tres camas, de acuerdo con el nivel de clasificación de  la Institución donde se realice el procedimiento; igualmente en el caso en que al paciente no le haya sido asignada pieza para su hospitalización.</t>
  </si>
  <si>
    <t>En las intervenciones de los grupos especiales, en los que según concepto del cirujano  tratante la recuperación debe hacerse en la unidad de cuidado intensivo, cuando la permanencia de este servicio sea por un período inferior a veinticuatro (24) horas, adicional al valor de la estancia hospitalaria, se reconocerá una suma igual al cincuenta por ciento (50%) de la tarifa establecida para la estancia en la unidad de Cuidado Intensivo.</t>
  </si>
  <si>
    <t>ARTÍCULO 52: Las intervenciones incruentas que demanden para su realización el uso de salas quirúrgicas o salas especiales dotadas para tal fin (cateterismo, reducción cerrada de fracturas y luxaciones, fotocoagulación de retina, algunos procedimientos endoscópicos, etc.), se reconocerá por el derecho a su uso, que comprende: la dotación básica, ropas de enfermería, un valor equivalente al cuarenta y cinco por ciento (45%) adicional de acuerdo con el grupo quirurgico o la tarifa establecida para cada procedimiento.</t>
  </si>
  <si>
    <t xml:space="preserve">ARTÍCULO 53: Por derechos de sala de yesos, en los procedimientos ortopédicos, que se practiquen en sala dotada para tal fin, se pagarán las siguientes tarifas : </t>
  </si>
  <si>
    <t>Derechos de sala de yesos</t>
  </si>
  <si>
    <t>ARTÍCULO 54: En los servicios de urgencias y consulta  externa los derechos de sala se pagarán así:</t>
  </si>
  <si>
    <t>Derechos de sala para suturas</t>
  </si>
  <si>
    <t>Derechos de sala para curaciones</t>
  </si>
  <si>
    <t xml:space="preserve">PARÁGRAFO: Los derechos de sala para suturas o curaciones, incluyen : uso de consultorio o sala, instrumental, material de sutura y curación, anestesia local y servicio de enfermería  </t>
  </si>
  <si>
    <t>Procedimiento especial con fluoroscopia (TV); al valor de la región: agregar</t>
  </si>
  <si>
    <t xml:space="preserve">VÍAS DIGESTIVAS </t>
  </si>
  <si>
    <t>Estómago, duodeno y tránsito intestinal</t>
  </si>
  <si>
    <t>Esófago, estómago y duodeno (vías digestivas altas)</t>
  </si>
  <si>
    <t>Tránsito intestinal convencional</t>
  </si>
  <si>
    <t>Tránsito intestinal doble contraste</t>
  </si>
  <si>
    <t>Colon por enema convencional o colon por ingesta</t>
  </si>
  <si>
    <t>Colon por enema con doble contraste</t>
  </si>
  <si>
    <t>Esófago, estómago y duodeno con doble contraste</t>
  </si>
  <si>
    <t xml:space="preserve">4.  EXÁMENES ESPECIALES </t>
  </si>
  <si>
    <t xml:space="preserve">ABDOMEN </t>
  </si>
  <si>
    <t>Cistografía o cistouretrografía</t>
  </si>
  <si>
    <t>Histerosalpingografía</t>
  </si>
  <si>
    <t>Uretrografía retrógrada</t>
  </si>
  <si>
    <t>Genitografía o vaginografía</t>
  </si>
  <si>
    <t xml:space="preserve">ARTICULACIONES </t>
  </si>
  <si>
    <t>Artrografía o neumoartrografía</t>
  </si>
  <si>
    <t>NEURO RADIOLOGIA</t>
  </si>
  <si>
    <t>Mielografía (cada segmento)</t>
  </si>
  <si>
    <t>Arteriografía carotidea o vertebral (cada vaso)</t>
  </si>
  <si>
    <t>Arteriografía selectiva de ambas carótidas y vertebral (Panangiografía)</t>
  </si>
  <si>
    <t xml:space="preserve">CARDIOVASCULAR </t>
  </si>
  <si>
    <t>Linfangiografía</t>
  </si>
  <si>
    <t>Cavografía</t>
  </si>
  <si>
    <t>Flebografia de miembro superior o inferior (por extremidad)</t>
  </si>
  <si>
    <t>Arteriografía periférica por punción</t>
  </si>
  <si>
    <t>Aortograma torácico o abdominal</t>
  </si>
  <si>
    <t>Aortograma y estudio de miembros inferiores</t>
  </si>
  <si>
    <t>Portografía arterial</t>
  </si>
  <si>
    <t>Esplenoportografía</t>
  </si>
  <si>
    <t>Estudio de hipertensión portal con hemodinamia</t>
  </si>
  <si>
    <t>Portografía transhepática</t>
  </si>
  <si>
    <t>Venografía selectiva (toma de muestras para química sanguínea)</t>
  </si>
  <si>
    <t>ARTERIOGRAFÍAS DIAGNÓSTICAS DE CABEZA Y CUELLO</t>
  </si>
  <si>
    <t>Estudio de un vaso</t>
  </si>
  <si>
    <t>Cada vaso adicional</t>
  </si>
  <si>
    <t>Angioplastia</t>
  </si>
  <si>
    <t xml:space="preserve">RESPIRATORIO,  OTORRINILARINGOLOGÍA Y OFTALMOLOGÍA </t>
  </si>
  <si>
    <t>Faringolaringografía</t>
  </si>
  <si>
    <t>Broncografía unilateral</t>
  </si>
  <si>
    <t>Cuerpo extraño endo ocular (Sweet)</t>
  </si>
  <si>
    <t>Sialografía (por glándula)</t>
  </si>
  <si>
    <t>Dacriocistografía unilateral</t>
  </si>
  <si>
    <t xml:space="preserve">5 OTROS PROCEDIMIENTOS INTERVENCIONISTAS Y/O TERAPÉUTICOS </t>
  </si>
  <si>
    <t>Embolización; excluye cabeza y cuello</t>
  </si>
  <si>
    <t>Farmacoangiografía</t>
  </si>
  <si>
    <t>Pielografía o colangiografía percutánea</t>
  </si>
  <si>
    <t>Instrumentación percutánea, colecistostomía percutánea (drenaje, dilatación y derivación)</t>
  </si>
  <si>
    <t>Extracción percutánea de cuerpo extraño intra  vascular, arterial o venoso</t>
  </si>
  <si>
    <t>Tratamiento percutáneo de tromboembolismo venoso</t>
  </si>
  <si>
    <t>Gastrostomía percutánea</t>
  </si>
  <si>
    <t>Drenaje percutáneo de abscesos o colecciones</t>
  </si>
  <si>
    <t>Revisión de procedimientos anteriores (cambio de tubo, limpieza del mismo o reubicación)</t>
  </si>
  <si>
    <t>Extracción cálculos renales por vía percutánea</t>
  </si>
  <si>
    <t>Trombólisis arterial selectiva</t>
  </si>
  <si>
    <t>Extracción percutánea de cálculos biliares, litotripcia disolución de cálculos biliares</t>
  </si>
  <si>
    <t>Dilatación transuretral de la próstata</t>
  </si>
  <si>
    <t>Fistulografía; al valor de la región, agregar:</t>
  </si>
  <si>
    <t>Localización de lesión no palpable en seno</t>
  </si>
  <si>
    <t>Biopsia por estereotaxia</t>
  </si>
  <si>
    <t>Cavernografía y cavernometría</t>
  </si>
  <si>
    <t xml:space="preserve">6.  PORTÁTILES </t>
  </si>
  <si>
    <t>Portátiles sin fluoroscopia e intensificador de imágenes (practicado en habitación, UCI, RN o quirófanos); al valor del estudio, agregar:</t>
  </si>
  <si>
    <t>Portátiles con fluoroscopia y/o intensificador de imagen (practicado en quirófanos); al valor del estudio, agregar:</t>
  </si>
  <si>
    <t xml:space="preserve">7.  TOMOGRAFÍA COMPUTARIZADA </t>
  </si>
  <si>
    <t>Cráneo con contraste</t>
  </si>
  <si>
    <t>Cráneo simple y con contraste</t>
  </si>
  <si>
    <t>Cisternografía</t>
  </si>
  <si>
    <t>Silla turca u oído (incluye cortes axiales y coronales)</t>
  </si>
  <si>
    <t>Senos paranasales o rinofaringe (incluye cortes axiales y coronales)</t>
  </si>
  <si>
    <t>Órbitas (incluye cortes axiales y coronales)</t>
  </si>
  <si>
    <t>Columna cervical, dorsal o lumbar (hasta tres espacios)</t>
  </si>
  <si>
    <t>Columna cervical, dorsal o lumbar (espacio adicional)</t>
  </si>
  <si>
    <t>Laringe o cuello</t>
  </si>
  <si>
    <t>Laringe y cuello</t>
  </si>
  <si>
    <t>Tórax</t>
  </si>
  <si>
    <t>Abdomen superior</t>
  </si>
  <si>
    <t>Abdomen total</t>
  </si>
  <si>
    <t>Extremidades y articulaciones</t>
  </si>
  <si>
    <t>Articulación temporo mandibular (bilateral)</t>
  </si>
  <si>
    <t>Osteodensitometría</t>
  </si>
  <si>
    <t>Complemento a mielografía (cada segmento)</t>
  </si>
  <si>
    <t>Anteversión femoral o tibial, axiales de rótula, medida de longitud de miembros inferiores</t>
  </si>
  <si>
    <t>Guía escanográfica para procedimientos intervencionistas; a la zona agregar:</t>
  </si>
  <si>
    <t>Reconstrucción tridimensional, agregar al costo del examen:</t>
  </si>
  <si>
    <t>Peñasco, conductos auditivos internos</t>
  </si>
  <si>
    <t>PARÁGRAFO 1: Las tarifas contempladas en este Artículo son los valores que se reconocen por la práctica de los estudios con sus proyecciones convencionales y cuando el procedimiento lleve el respectivo informe escrito del médico especialista radiólogo. En caso de que el radiólogo no realice la correspondiente lectura al valor estipulado para cada examen, se le descontará el veinticinco por ciento (25%).</t>
  </si>
  <si>
    <t>PARÁGRAFO 2 Los medios de contraste y los catéteres o similares, que se empleen en los estudios y procedimientos, se reconocerán hasta por el precio comercial del catálogo para venta al público fijado por la autoridad competente.</t>
  </si>
  <si>
    <t>PARÁGRAFO 3 En la práctica de los exámenes especiales e intervencionistas y/o terapéuticos, determinados en los ítems  4  y  5  de este Artículo, se reconocerá adicionalmente el especialista (sea el mismo radiólogo u otro profesional) que practique el procedimiento, una suma  igual a la fijada para el estudio. Se exceptúan de esta disposición los exámenes que aparecen identificados con los códigos 21433-21434-21436-21441-21442-21443-21444-21445-21452-21504-21512, que para efectos de su reconocimiento, el especialista que los practique están definidos en este Decreto bajo los siguientes códigos:</t>
  </si>
  <si>
    <t>02501  Extracción cuerpo extraño endocular</t>
  </si>
  <si>
    <t>09104  Nefrostomía percutánea</t>
  </si>
  <si>
    <t>09105  Nefrostomía percutánea y extracción de cálculo</t>
  </si>
  <si>
    <t>25120  Arteriografía selectiva no coronaria</t>
  </si>
  <si>
    <t>25125  Arteriografía renal</t>
  </si>
  <si>
    <t>25122  Arteriografía abdominal</t>
  </si>
  <si>
    <t>25123  Arteriografía periférica</t>
  </si>
  <si>
    <t>25127  Angioplastia coronaria</t>
  </si>
  <si>
    <t>25128  Angioplastia periférica</t>
  </si>
  <si>
    <t>25139  Extracción cuerpo extraño intravascular</t>
  </si>
  <si>
    <t>ARTÍCULO 24: Las tarifas establecidas en Salarios Mínimos Legales diarios vigentes para estudios y procedimientos de Medicina Nuclear, son las siguientes:</t>
  </si>
  <si>
    <t>1  SISTEMA ENDOCRINO</t>
  </si>
  <si>
    <t>Captación de Iodo 131  por tiroides a  4.  y/o  24  horas</t>
  </si>
  <si>
    <t>Gamagrafía de tiroides</t>
  </si>
  <si>
    <t>Rastreo de metástasis</t>
  </si>
  <si>
    <t>Estudio de feocromocitoma</t>
  </si>
  <si>
    <t>Terapia de CA de tiroides</t>
  </si>
  <si>
    <t>Terapia de hipertiroidismo</t>
  </si>
  <si>
    <t>Gamagrafía de glándulas paratiroides con Tl y Tc</t>
  </si>
  <si>
    <t>Prueba de supresión (retenciones)</t>
  </si>
  <si>
    <t>Test de perclorato</t>
  </si>
  <si>
    <t>Gamagrafía de suprarrenales con Iodo colesterol</t>
  </si>
  <si>
    <t>2.  SISTEMA HEMATOPOYÉTICO Y LINFÁTICO</t>
  </si>
  <si>
    <t>Volúmen plasmático</t>
  </si>
  <si>
    <t>Volúmen de glóbulos rojos</t>
  </si>
  <si>
    <t>Vida media de glóbulos rojos</t>
  </si>
  <si>
    <t>Estudio de ferrocinética</t>
  </si>
  <si>
    <t>Gamagrafía esplénica</t>
  </si>
  <si>
    <t>Gamagrafía ganglios linfáticos</t>
  </si>
  <si>
    <t>Gamagrafía de médula ósea</t>
  </si>
  <si>
    <t>Vida media del hierro</t>
  </si>
  <si>
    <t>Test de Shilling</t>
  </si>
  <si>
    <t xml:space="preserve">3.  SISTEMA GASTROINTESTINAL </t>
  </si>
  <si>
    <t>Gamagrafía hepatoesplénica</t>
  </si>
  <si>
    <t>Pool sanguíneo hepático</t>
  </si>
  <si>
    <t>Gamagrafía hepatobiliar (IDA)</t>
  </si>
  <si>
    <t>Investigación de hemorragia digestiva</t>
  </si>
  <si>
    <t>Corrección quirúrgica rótula luxable</t>
  </si>
  <si>
    <t>Corrección quirúrgica ligamentaria sustitutiva por auto injerto o aloinjerto</t>
  </si>
  <si>
    <t>Movilización articular bajo anestesia</t>
  </si>
  <si>
    <t>OPERACIONES PLÁSTICAS EN LAS ARTICULACIONES</t>
  </si>
  <si>
    <t>Reemplazo protésico de hombro</t>
  </si>
  <si>
    <t>Reemplazo protésico de codo</t>
  </si>
  <si>
    <t>Artroplastia parcial de la cadera</t>
  </si>
  <si>
    <t>Implante total de cadera por prótesis</t>
  </si>
  <si>
    <t>Implante total de rodilla por prótesis</t>
  </si>
  <si>
    <t>Reemplazo protésico cuello de pie</t>
  </si>
  <si>
    <t>Artroplastia falanges pie</t>
  </si>
  <si>
    <t>Artrodesis simple de columna</t>
  </si>
  <si>
    <t>Artrodesis de hombro</t>
  </si>
  <si>
    <t>Artrodesis de codo</t>
  </si>
  <si>
    <t>Artrodesis de cadera</t>
  </si>
  <si>
    <t>Artrodesis de rodilla</t>
  </si>
  <si>
    <t>Artrodesis de pie (triple o cuello de pie)</t>
  </si>
  <si>
    <t>Artrodesis dedos pie (uno a dos)</t>
  </si>
  <si>
    <t>Artrodesis dedos pie (tres o más)</t>
  </si>
  <si>
    <t>Reducción cerrada luxación de hombro</t>
  </si>
  <si>
    <t>Reducción cerrada luxación del codo</t>
  </si>
  <si>
    <t>Reducción cerrada de luxación congénita de cadera</t>
  </si>
  <si>
    <t>Reducción displasia uni o bilateral de cadera</t>
  </si>
  <si>
    <t>Reducción cerrada de luxación traumática de cadera</t>
  </si>
  <si>
    <t>Reducción cerrada de luxación traumática de rótula</t>
  </si>
  <si>
    <t>Reducción cerrada de luxación traumática cuello de pie</t>
  </si>
  <si>
    <t>REDUCCIONES ABIERTAS DE LUXACIONES</t>
  </si>
  <si>
    <t>Reducción abierta de luxación acromio clavicular</t>
  </si>
  <si>
    <t>Reducción abierta de luxación escápulo humeral; incluye antigua o recidivante</t>
  </si>
  <si>
    <t>Reducción abierta de luxación de codo; incluye antigua o recidivante</t>
  </si>
  <si>
    <t>Reducción abierta de luxación congénita de cadera; incluye salter</t>
  </si>
  <si>
    <t>Reducción abierta de luxación traumática de cadera</t>
  </si>
  <si>
    <t>Reducción abierta de luxación traumática de rótula</t>
  </si>
  <si>
    <t>Reducción abierta de luxación cuello pie; incluye antigua o recidivante</t>
  </si>
  <si>
    <t>8.  MÚSCULOS, TENDONES, APONEUROSIS, SINOVÍALES Y NERVIOS, EN MIEMBROS SUPERIORES (EXCEPTO MANO) E INFERIORES</t>
  </si>
  <si>
    <t>INCISIONES EN MÚSCULO, TENDÓN O APONEUROSIS</t>
  </si>
  <si>
    <t>Tenotomía</t>
  </si>
  <si>
    <t>Fasciotomía</t>
  </si>
  <si>
    <t>EXTRACCIÓN CUERPO EXTRAÑO</t>
  </si>
  <si>
    <t>Extracción de cuerpo extraño en bolsa sinovial y/o músculo y/o tendón</t>
  </si>
  <si>
    <t>RESECCIONES DE LESIONES</t>
  </si>
  <si>
    <t>Resección de ganglión</t>
  </si>
  <si>
    <t>Resección de miositis osificante</t>
  </si>
  <si>
    <t>Resección tumor de fascia y/o músculo y/o tendón</t>
  </si>
  <si>
    <t>Bursectomía</t>
  </si>
  <si>
    <t>Resección higroma rodilla</t>
  </si>
  <si>
    <t>Resección quiste poplíteo (quiste de Baker)</t>
  </si>
  <si>
    <t>Resección de bolsa tendinosa, fascia, músculo o tendón</t>
  </si>
  <si>
    <t>Tenosinovectomía (enfermedad de Quervain)</t>
  </si>
  <si>
    <t>Tenosinovitis infecciosa</t>
  </si>
  <si>
    <t>OPERACIONES PLÁSTICAS</t>
  </si>
  <si>
    <t>Sutura de fascia y/o músculo y/o tendón</t>
  </si>
  <si>
    <t>Tenorrafia flexores antebrazo (uno a cuatro), con neurorrafia</t>
  </si>
  <si>
    <t>Tenorrafia flexores antebrazo (cinco o más), con neurorrafia</t>
  </si>
  <si>
    <t>Transposición de músculo</t>
  </si>
  <si>
    <t>Transposición de tendón</t>
  </si>
  <si>
    <t>Cuadricepsplastia</t>
  </si>
  <si>
    <t>Alargamiento del tendón de Aquiles</t>
  </si>
  <si>
    <t>Tenodesis</t>
  </si>
  <si>
    <t>Liberación de adherencias de tendón (tenolisis)</t>
  </si>
  <si>
    <t>DESCOMPRESIONES Y TRANSPOSICIONES DE NERVIOS</t>
  </si>
  <si>
    <t>Descompresión nervio brazo</t>
  </si>
  <si>
    <t>Descompresión nervio antebrazo; incluye en túnel carpiano</t>
  </si>
  <si>
    <t>Descompresión nervio muslo o pierna; incluye tratamiento quirúrgico meralgia parestésica</t>
  </si>
  <si>
    <t>Descompresión nervio pie; incluye túnel tarsiano</t>
  </si>
  <si>
    <t>Transposición de nervio en miembro superior</t>
  </si>
  <si>
    <t>EXTIRPACIÓN TUMOR EN NERVIO</t>
  </si>
  <si>
    <t>Resección tumor nervio brazo</t>
  </si>
  <si>
    <t>Resección tumor nervio antebrazo</t>
  </si>
  <si>
    <t>Resección tumor nervio muslo o pierna</t>
  </si>
  <si>
    <t>Resección tumor nervio pie</t>
  </si>
  <si>
    <t>SUTURAS DE NERVIO EN MIEMBROS SUPERIORES</t>
  </si>
  <si>
    <t>Neurorrafia un nervio brazo</t>
  </si>
  <si>
    <t>Neurorrafia dos nervios brazo</t>
  </si>
  <si>
    <t>Neurorrafia un nervio antebrazo</t>
  </si>
  <si>
    <t>Neurorrafia dos nervios antebrazo</t>
  </si>
  <si>
    <t>Neurorrafia de un nervio en brazo con injerto</t>
  </si>
  <si>
    <t>Neurorrafia de dos nervios en brazo con injerto</t>
  </si>
  <si>
    <t>Neurorrafia de un nervio en antebrazo con injerto</t>
  </si>
  <si>
    <t>Neurorrafia de dos nervios en antebrazo con injerto</t>
  </si>
  <si>
    <t>SUTURAS DE NERVIO EN MIEMBROS INFERIORES</t>
  </si>
  <si>
    <t>Neurorrafia nervio muslo o pierna</t>
  </si>
  <si>
    <t>Neurorrafia nervio muslo con injerto</t>
  </si>
  <si>
    <t>Neurorrafia nervio pierna con injerto</t>
  </si>
  <si>
    <t>Neurorrafia nervio pie</t>
  </si>
  <si>
    <t>NEURÓLISIS</t>
  </si>
  <si>
    <t>Neurólisis nervio brazo</t>
  </si>
  <si>
    <t>Neurólisis nervio antebrazo</t>
  </si>
  <si>
    <t>Neurólisis nervio pie</t>
  </si>
  <si>
    <t>ARTÍCULO 16: Establézcase para las intervenciones quirúrgicas y procedimientos en la especialidad de Cirugía de Mano, la siguiente nomenclatura y clasificación:</t>
  </si>
  <si>
    <t xml:space="preserve">  1.  HUESOS</t>
  </si>
  <si>
    <t>Drenaje, curetaje, secuestrectomía, huesos carpo</t>
  </si>
  <si>
    <t>Drenaje, curetaje, secuestrectomía, metacarpianos ((uno a dos)</t>
  </si>
  <si>
    <t>Drenaje, curetaje, secuestrectomía, metacarpianos (tres o más)</t>
  </si>
  <si>
    <t>Drenaje, curetaje, secuestrectomía, falanges (una a dos)</t>
  </si>
  <si>
    <t>Drenaje, curetaje, secuestrectomía, falanges (tres o más)</t>
  </si>
  <si>
    <t xml:space="preserve">EXTRACCIONES DE CUERPO EXTRAÑO Y RESECCIÓN DE TUMORES </t>
  </si>
  <si>
    <t>Extracción cuerpo extraño en mano (excepto dedos)</t>
  </si>
  <si>
    <t>Resección tumor óseo benigno en mano, sin injerto</t>
  </si>
  <si>
    <t>Resección tumor óseo benigno en mano, con injerto</t>
  </si>
  <si>
    <t>Resección tumor maligno en mano</t>
  </si>
  <si>
    <t>Extracción cuerpo extraño en dedos</t>
  </si>
  <si>
    <t>Osteotomía en metacarpiano</t>
  </si>
  <si>
    <t>Osteotomía en falange</t>
  </si>
  <si>
    <t>Hemidiafisectomía metacarpianos (uno a dos)</t>
  </si>
  <si>
    <t>Hemidiafisectomía metacarpianos (tres o más)</t>
  </si>
  <si>
    <t>Hemidiafisectomía falanges (una a dos)</t>
  </si>
  <si>
    <t>Hemidiafisectomía falanges (tres o más)</t>
  </si>
  <si>
    <t>Carpectomía (uno a dos) huesos</t>
  </si>
  <si>
    <t>Carpectomía (tres o más) huesos</t>
  </si>
  <si>
    <t>Resección cabeza de metacarpianos  (uno a dos)</t>
  </si>
  <si>
    <t>Resección cabeza de metacarpianos (tres o más)</t>
  </si>
  <si>
    <t>Resección cabeza de falange  (una o dos)</t>
  </si>
  <si>
    <t>Resección cabeza de falange (tres o más)</t>
  </si>
  <si>
    <t xml:space="preserve">INJERTOS ÓSEOS </t>
  </si>
  <si>
    <t>Injerto óseo en huesos carpo (excepto escafoides)</t>
  </si>
  <si>
    <t>Injerto óseo en escafoides</t>
  </si>
  <si>
    <t>Injerto óseo en metacarpianos (uno a dos)</t>
  </si>
  <si>
    <t>Injerto óseo en metacarpianos (tres o más)</t>
  </si>
  <si>
    <t>Injerto óseo en falanges (una a dos)</t>
  </si>
  <si>
    <t>Injerto óseo en falanges (tres o más)</t>
  </si>
  <si>
    <t>Reducción cerrada fractura huesos carpo</t>
  </si>
  <si>
    <t>Reducción cerrada fractura metacarpianos</t>
  </si>
  <si>
    <t>Reducción cerrada fractura falanges mano</t>
  </si>
  <si>
    <t>Reducción cerrada luxofractura de Bennet</t>
  </si>
  <si>
    <t>Reducción cerrada luxación carpiana</t>
  </si>
  <si>
    <t>Reducción cerrada luxación carpometacarpiana</t>
  </si>
  <si>
    <t>Reducción cerrada luxación metacarpofalángica  (una a dos)</t>
  </si>
  <si>
    <t>Reducción cerrada luxación metacarpofalángica (tres o más)</t>
  </si>
  <si>
    <t>Reducción cerrada luxación interfalángica  (una a dos)</t>
  </si>
  <si>
    <t>Reducción cerrada luxación interfalángica (tres o más)</t>
  </si>
  <si>
    <t xml:space="preserve">REDUCCIONES ABIERTA DE FRACTURAS </t>
  </si>
  <si>
    <t>Reducción abierta fractura huesos carpo</t>
  </si>
  <si>
    <t>Reducción abierta fractura metacarpianos (uno a dos)</t>
  </si>
  <si>
    <t>Reducción abierta fractura metacarpianos  (tres o más)</t>
  </si>
  <si>
    <t>Reducción abierta fractura falanges mano (una a dos)</t>
  </si>
  <si>
    <t>Reducción abierta fractura falanges mano (tres o más)</t>
  </si>
  <si>
    <t>Reducción abierta fractura intra articular mano (una a dos)</t>
  </si>
  <si>
    <t>Reducción abierta fractura intra articular mano (tres o más)</t>
  </si>
  <si>
    <t>REDUCCIONES ABIERTAS DE LUXOFRACTURA</t>
  </si>
  <si>
    <t>Reducción abierta o percutánea fractura o luxo  fractura de Bennet</t>
  </si>
  <si>
    <t>Reducción abierta luxación carpiana</t>
  </si>
  <si>
    <t>Reducción abierta luxación carpometarpiana</t>
  </si>
  <si>
    <t>Reducción abierta luxación metacarpofalángica  (una a dos)</t>
  </si>
  <si>
    <t>Reducción abierta luxación metacarpofalángica (tres o más)</t>
  </si>
  <si>
    <t>Reducción abierta luxación interfalángica (una a dos)</t>
  </si>
  <si>
    <t>Reducción abierta luxación interfalángica (tres o más)</t>
  </si>
  <si>
    <t xml:space="preserve">AMPUTACIONES Y/O DE ARTICULACIONES </t>
  </si>
  <si>
    <t>Amputación y/o desarticulación dedos mano (uno a dos)</t>
  </si>
  <si>
    <t>Amputación y/o desarticulación dedos mano (tres o más)</t>
  </si>
  <si>
    <t>Amputación de la mano</t>
  </si>
  <si>
    <t>Revisión y/o reconstrucción muñón de amputación dedos mano (uno a dos)</t>
  </si>
  <si>
    <t>Revisión y/o reconstrucción muñón de amputación dedos mano (tres o más)</t>
  </si>
  <si>
    <t>Revisión y/o reconstrucción muñón de amputación mano</t>
  </si>
  <si>
    <t xml:space="preserve">2  MÚSCULOS Y TENDONES </t>
  </si>
  <si>
    <t>OPERACIONES SOBRE MÚSCULOS</t>
  </si>
  <si>
    <t>Miotomía mano</t>
  </si>
  <si>
    <t>Miorrafia extensores mano</t>
  </si>
  <si>
    <t>Miorrafia flexores mano (uno a dos)</t>
  </si>
  <si>
    <t>Miorrafia flexores mano (tres o más)</t>
  </si>
  <si>
    <t>Extirpación tumor músculo</t>
  </si>
  <si>
    <t>Tenorrafia extensores mano (uno a dos)</t>
  </si>
  <si>
    <t>Tenorrafia extensores mano (tres o más)</t>
  </si>
  <si>
    <t>Tenorrafia extensores dedos (cada uno)</t>
  </si>
  <si>
    <t>Tenorrafia flexores mano (uno a cuatro), con neurorrafias</t>
  </si>
  <si>
    <t>Tenorrafia flexores mano (cinco ó más)  con neurorrafias</t>
  </si>
  <si>
    <t>Tenorrafia flexores dedos (cada uno)</t>
  </si>
  <si>
    <t>TENODESIS, ALARGAMIENTOS, REINSERCIONES Y  TRANSFERENCIAS TENDINOSAS</t>
  </si>
  <si>
    <t>Tenodesis mano (uno a dos)</t>
  </si>
  <si>
    <t>Tenodesis mano (tres o más)</t>
  </si>
  <si>
    <t>Alargamiento tendón mano (uno a dos)</t>
  </si>
  <si>
    <t>Arteriografía abdominal</t>
  </si>
  <si>
    <t>Arteriografía periférica</t>
  </si>
  <si>
    <t>Implantación de marcapaso Tránsitorio</t>
  </si>
  <si>
    <t>Implantacion de marcapaso definitivo con electrodo venoso</t>
  </si>
  <si>
    <t>Electrocardiografía dinámica de  24  horas (Holter)</t>
  </si>
  <si>
    <t>Angioplastia coronaria (Incluye: colocación marcapaso y coronariografía post angioplastia inmediata)</t>
  </si>
  <si>
    <t>Angioplastia periférica (Incluye: arteriografía post angioplastia)</t>
  </si>
  <si>
    <t>Valvuloplastia con balón</t>
  </si>
  <si>
    <t>Trombólisis intracoronaria</t>
  </si>
  <si>
    <t>Implantación de dispositivo en vena cava inferior</t>
  </si>
  <si>
    <t>Aterectomía con cateter</t>
  </si>
  <si>
    <t>Implantación de Stent en arteria periférica</t>
  </si>
  <si>
    <t>Implantación de Stent intracoronario</t>
  </si>
  <si>
    <t>Ablacion por cateter de focos arritmogénicos (sin cateterismo)</t>
  </si>
  <si>
    <t>Cardioversión eléctrica de paciente en tratamiento no quirúrgico</t>
  </si>
  <si>
    <t>Colocación cateter de Swan Ganz</t>
  </si>
  <si>
    <t>Extracción cuerpo extraño intravascular</t>
  </si>
  <si>
    <t>Reprogramación de marcapaso</t>
  </si>
  <si>
    <t>Ecocardiograma de ejercicio (2  modo M, bidimensional y doppler, mas prueba ergométrica)</t>
  </si>
  <si>
    <t>Monitoreo de presión arterial por  24  horas, en paciente ambulatorio</t>
  </si>
  <si>
    <t>Estudio de potenciales tardíos</t>
  </si>
  <si>
    <t>Mapeo intracoronario con estudio post  operatorio</t>
  </si>
  <si>
    <t>Evaluación funcional sinusal</t>
  </si>
  <si>
    <t>Evaluación conducción AV</t>
  </si>
  <si>
    <t>Estimulación auricular</t>
  </si>
  <si>
    <t>Cierre de ductus por dispositivo de sombrilla</t>
  </si>
  <si>
    <t>Cierre de CIA por dispositivo de sombrilla</t>
  </si>
  <si>
    <t>Ecocardiografía de stress farmacológico</t>
  </si>
  <si>
    <t>Potenciales EKG  y/o electrocardiografía de alta resolucion</t>
  </si>
  <si>
    <t>PARÁGRAFO 1: Los medios de contraste, los catéteres, la guía, la aguja angiográfica y el introductor en los casos que sea necesario, utilizados durante la práctica de los procedimientos, los electrodos de uso en la realización de la prueba ergométrica y el papel polígrafo en el estudio electrofisiológico, se reconocerán hasta por el precio comercial de catálogo para venta al público fijado por la autoridad competente.</t>
  </si>
  <si>
    <t>Corrección quirúrgica cicatriz en mano con sutura primaria</t>
  </si>
  <si>
    <t>Corrección quirúrgica cicatriz en mano con colgajo a distancia</t>
  </si>
  <si>
    <t>Plastia en Z, mano o dedos (uno a dos)</t>
  </si>
  <si>
    <t>Plastia en Z, mano o dedos (tres o más)</t>
  </si>
  <si>
    <t>CORRECCIONES QUIRÚRGICAS LESIÓNES CONGÉNITAS</t>
  </si>
  <si>
    <t>Corrección sindactilia (un espacio)</t>
  </si>
  <si>
    <t>Corrección sindactilia (dos espacios)</t>
  </si>
  <si>
    <t>Macrodactilia</t>
  </si>
  <si>
    <t>Tratamiento quirúrgico mano zamba radial</t>
  </si>
  <si>
    <t>Mano hendida en espejo o en langosta</t>
  </si>
  <si>
    <t>Corrección quirúrgica camptodactilia (uno a dos)</t>
  </si>
  <si>
    <t>Corrección quirúrgica camptodactilia (tres o más)</t>
  </si>
  <si>
    <t>Corrección quirúrgica clinodactilia (uno a dos)</t>
  </si>
  <si>
    <t>Corrección quirúrgica clinodactilia (tres o más)</t>
  </si>
  <si>
    <t>Corrección polidactilia (dedos supernumerario)</t>
  </si>
  <si>
    <t>CORRECCIONES QUIRÚRGICAS DE OTRAS LESIONES</t>
  </si>
  <si>
    <t>Bandas constrictivas (Streeter)</t>
  </si>
  <si>
    <t>Sinostosis radiocubital</t>
  </si>
  <si>
    <t>Deformidad de madelung</t>
  </si>
  <si>
    <t>Electronistagmografía</t>
  </si>
  <si>
    <t>Curación nariz o senos paranasales</t>
  </si>
  <si>
    <t>Infiltración de cornetes</t>
  </si>
  <si>
    <t>Pruebas vestibulares calóricas y/o térmicas</t>
  </si>
  <si>
    <t>Criocoagulación de cornetes</t>
  </si>
  <si>
    <t>Electrococleografía</t>
  </si>
  <si>
    <t>Electrocoagulación de mucosa nasal</t>
  </si>
  <si>
    <t>Sialometría</t>
  </si>
  <si>
    <t>ARTÍCULO 30: Las tarifas establecidas en Salarios Mínimos Legales Diarios Vigentes para oftalmología, son las siguientes:</t>
  </si>
  <si>
    <t>Ultrasonografía</t>
  </si>
  <si>
    <t>Angiofluoresceinografía unilateral, con fotografías a color de segmento posterior</t>
  </si>
  <si>
    <t>Tomografía con pruebas provocativas</t>
  </si>
  <si>
    <t>Campo visual central y periférico bilateral</t>
  </si>
  <si>
    <t>Sondeo vías lagrimales (mínimo  3.  sesiones), incluye: estricturotomía</t>
  </si>
  <si>
    <t>Cauterización de puntos lagrimales</t>
  </si>
  <si>
    <t>Electrólisis de pestañas</t>
  </si>
  <si>
    <t>Extracción cuerpo extraño de la conjuntiva</t>
  </si>
  <si>
    <t>Curetaje de la conjuntiva o córnea</t>
  </si>
  <si>
    <t>Inyección sub conjuntival</t>
  </si>
  <si>
    <t>Drenaje absceso córnea</t>
  </si>
  <si>
    <t>Extracción cuerpo extraño superficial de córnea</t>
  </si>
  <si>
    <t>Extracción cuerpo extraño superficial de esclerótica</t>
  </si>
  <si>
    <t>Evaluación ortóptica</t>
  </si>
  <si>
    <t>Evaluación y tratamiento ortóptico (sesión)</t>
  </si>
  <si>
    <t>Evaluación y tratamiento pleóptico (sesión)</t>
  </si>
  <si>
    <t>Topografía corneal computarizada, unilateral</t>
  </si>
  <si>
    <t>Recuento de células endoteliales</t>
  </si>
  <si>
    <t>Betaterapia   sesión</t>
  </si>
  <si>
    <t>Paquimetría (unilateral)</t>
  </si>
  <si>
    <t>Biometría ocular (unilateral)</t>
  </si>
  <si>
    <t>Electrorretinografía (bilateral)</t>
  </si>
  <si>
    <t>Electrooculograma (bilateral)</t>
  </si>
  <si>
    <t>Interferometría (unilateral)</t>
  </si>
  <si>
    <t>Interferometría (bilateral)</t>
  </si>
  <si>
    <t>Fotografía a color de segmento posterior (unilateral)</t>
  </si>
  <si>
    <t>Campo visual computarizado (bilateral)</t>
  </si>
  <si>
    <t>Drenaje absceso palpebral</t>
  </si>
  <si>
    <t>Drenaje chalazión</t>
  </si>
  <si>
    <t>Fotocoagulación con Yag láser (capsulotomía, iridectomía ruptura de bandas)</t>
  </si>
  <si>
    <t>Fotocoagulación, con láser de argón o kriptón</t>
  </si>
  <si>
    <t>Panfotocoagulación de retina, con láser de argón o kriptón</t>
  </si>
  <si>
    <t>Fotocoagulación de conjuntiva con láser</t>
  </si>
  <si>
    <t>ARTÍCULO 31: Las tarifas establecidas en Salarios Mínimos Legales Diarios Vigentes para Medicina Física y Rehabilitación, son las siguientes:</t>
  </si>
  <si>
    <t>Electromiografía (cada extremidad)</t>
  </si>
  <si>
    <t>Neuroconducción (cada nervio)</t>
  </si>
  <si>
    <t>Neuroconducción bilateral</t>
  </si>
  <si>
    <t>Test de Lambert</t>
  </si>
  <si>
    <t>Reflejo trigémino facial</t>
  </si>
  <si>
    <t>Reflejo H, F o palpebral</t>
  </si>
  <si>
    <t>Potenciales evocados (visual, auditivo o somatosensorial)</t>
  </si>
  <si>
    <t>Test de fibra única</t>
  </si>
  <si>
    <t>Bio feed back</t>
  </si>
  <si>
    <t>Estimulación eléctrica transcutánea</t>
  </si>
  <si>
    <t>Fenolizaciones o neurólisis de punto motor o nervio periférico</t>
  </si>
  <si>
    <t>Terapia física, sesión</t>
  </si>
  <si>
    <t>Terapia ocupacional, sesión</t>
  </si>
  <si>
    <t>Terapia del lenguaje, sesión</t>
  </si>
  <si>
    <t>Terapia para rehabilitación cardíaca, sesión</t>
  </si>
  <si>
    <t>Estimulación temprana, sesión</t>
  </si>
  <si>
    <t>Terapia respiratoria: higiene bronquial (espirómetro incentivo, percusión, drenaje y ejercicios respiratorios), sesión</t>
  </si>
  <si>
    <t>Inhaloterapia, sesión (nebulizador ultrasónico o presión positiva intermitente)</t>
  </si>
  <si>
    <t>Test con tensilón</t>
  </si>
  <si>
    <t>Electromiografía laríngea</t>
  </si>
  <si>
    <t>Terapia grupal de medicina física y rehabilitación</t>
  </si>
  <si>
    <t>ARTÍCULO 32: Las tarifas establecidas en Salarios Mínimos Legales Diarios Vigentes para los procedimientos de Banco de Sangre, son las siguientes.</t>
  </si>
  <si>
    <t xml:space="preserve">  1.  PROCESAMIENTO DE SANGRE Y DERIVADOS </t>
  </si>
  <si>
    <t>Unidad de crioprecipitados</t>
  </si>
  <si>
    <t>Unidad de plaquetas</t>
  </si>
  <si>
    <t>Unidad de plasma o plasma fresco</t>
  </si>
  <si>
    <t>Unidad de glóbulos rojos</t>
  </si>
  <si>
    <t>Unidad de sangre pobre en leucocitos</t>
  </si>
  <si>
    <t>Unidad de sangre total</t>
  </si>
  <si>
    <t>Plasmaféresis, leucoféresis, plaquetaféresis o eritroféresis</t>
  </si>
  <si>
    <t>Autotransfusión</t>
  </si>
  <si>
    <t>Concentrado de leucocitos</t>
  </si>
  <si>
    <t xml:space="preserve">  2.  APLICACIÓN DE SANGRE Y DERIVADOS</t>
  </si>
  <si>
    <t>Aplicación de crioprecipitados, plaquetas o plasma</t>
  </si>
  <si>
    <t>Aplicación de glóbulos rojos o sangre, en paciente hospitalizado</t>
  </si>
  <si>
    <t>Aplicación de glóbulos rojos o sangre, en paciente ambulatorio</t>
  </si>
  <si>
    <t>Aplicación de glóbulos rojos o sangre, en el domicilio paciente</t>
  </si>
  <si>
    <t>Exanguíneo   transfusión o plasmaféresis (honorarios)</t>
  </si>
  <si>
    <t>Exanguíneo   transfusión o plasmaféresis (derechos de sala)</t>
  </si>
  <si>
    <t>Flebotomía</t>
  </si>
  <si>
    <t>PARÁGRAFO 1  El valor de la pruebas de laboratorio clínico que de acuerdo con el Decreto  1.571  de  1.993, se practiquen a la unidad de sangre o componentes previa a su transfusión, está incluído en la tarifa de procesamiento; igualmente el correspondiente a la bolsa recolectora.</t>
  </si>
  <si>
    <t>PARÁGRAFO 2 El equipo para administración de sangre o sus derivados, así como los elementos que se requieran en la práctica de la Féresis, se reconocerán hasta por el precio comercial de catálogo para venta al público fijado por la autoridad competente.</t>
  </si>
  <si>
    <t>ARTÍCULO 33: Las tarifas establecidas en Salarios Mínimos Legales Diarios Vigentes para exámenes y procedimientos Ecográficos, Vasculares no invasivos y Resonancia Magnética, son las siguientes:</t>
  </si>
  <si>
    <t xml:space="preserve">  1.  ECOGRAFÍAS</t>
  </si>
  <si>
    <t>Obstétrica</t>
  </si>
  <si>
    <t>Ginecológica o pélvica</t>
  </si>
  <si>
    <t>Vaginal para diagnóstico ginecológico u obstétrico</t>
  </si>
  <si>
    <t>Obstétrica con Evaluación de circulación placentaria y fetal, con doppler</t>
  </si>
  <si>
    <t>Pélvica con Evaluación doppler</t>
  </si>
  <si>
    <t>Abdomen superior, incluye: hígado, páncreas, vías biliares, riñones, bazo y grandes vasos</t>
  </si>
  <si>
    <t>Masas abdominales y de retroperitoneo</t>
  </si>
  <si>
    <t>Hígado, vías biliares, páncreas y vesícula</t>
  </si>
  <si>
    <t>Riñones, bazo, aorta o adrenales</t>
  </si>
  <si>
    <t>Abdomen total, incluye: hígado, páncreas, vesícula, vías biliares, riñones, bazo, grandes vasos, pelvis y flancos</t>
  </si>
  <si>
    <t>Vías urinarias (riñones, vejiga y próstata transbdominal)</t>
  </si>
  <si>
    <t>Vascular testicular (varicocele, torción), con análisis doppler</t>
  </si>
  <si>
    <t>Tiroides, glándulas salivares, testículo, pene, tejidos blandos, pared abdominal u ojo</t>
  </si>
  <si>
    <t>Control de ovulación con ecografía transabdominal</t>
  </si>
  <si>
    <t>Control de ovulación con eco vaginal</t>
  </si>
  <si>
    <t>Perfil biofísico</t>
  </si>
  <si>
    <t>Cerebral (ecografía transfontanelar)</t>
  </si>
  <si>
    <t>Dinámica Modo "B", ocular y contenido orbitario</t>
  </si>
  <si>
    <t>Sonomamografía o ultrasonido de seno, con transductor de alta frecuencia</t>
  </si>
  <si>
    <t>Pericardio, pleura o tórax</t>
  </si>
  <si>
    <t>Extremidades, articular, cadera pediátrica, hombro o rodilla</t>
  </si>
  <si>
    <t>Transrectal</t>
  </si>
  <si>
    <t>Biopsia percutánea, punción, aspiración: (procedimiento completo)</t>
  </si>
  <si>
    <t>Derivación o drenaje; a la zona, agregar:</t>
  </si>
  <si>
    <t xml:space="preserve">  2.  VASCULARES NO INVASIVOS </t>
  </si>
  <si>
    <t>Imagen y doppler pulsado espectral (DÚPLEX SCANNING), de: arterias carótidas, arterias vertebrales, arterias axilares y humerales, aorta abdominal, tronco celíaco, arterias ilíacas, arterias renales, arterias mesentéricas, arterias femorales y poplítea, arteria de piernas, venas yugulares internas, venas axilares  y humerales, vena cava inferior, vena aorta, venas ilíacas, venas renales, venas femorales iliopoplíteas, venas profundas de pierna, mapeo de venas superficiales de MM.II, mapeo de venas superficiales de MM.SS, masas vasculares o transcraneal.</t>
  </si>
  <si>
    <t>Oculopletismografía</t>
  </si>
  <si>
    <t>Pletismografía venosa o arterial de MMSS o MMII</t>
  </si>
  <si>
    <t>Pletismografia venosa o arterial de MMSS o MMII en reposo y post ejercicio</t>
  </si>
  <si>
    <t>Fotopletismografía arterial o venosa</t>
  </si>
  <si>
    <t>Pletismografía arterial digital</t>
  </si>
  <si>
    <t>Pletismografía arterial peneana</t>
  </si>
  <si>
    <t>Pletismografía de tiempo recuperación de llenado venoso MMII</t>
  </si>
  <si>
    <t>Pletismografía de pies y gruesos artejos</t>
  </si>
  <si>
    <t>Doppler continuo bidireccional, periorbitario, arterial o venoso de MMSS aorta abdominal y arterias ilíacas, venas cava inferior e ilíacas, arterial o de venas profundas de MMII, circulación peneana, circulación venosa o arterial escrotal.</t>
  </si>
  <si>
    <t>Doppler continuo bidireccional, carótidas, arterias vertebrales, arterial o venoso de MMII</t>
  </si>
  <si>
    <t>Doppler continuo bidireccional, digital</t>
  </si>
  <si>
    <t>Doppler continuo bidireccional para mapeo arterial</t>
  </si>
  <si>
    <t>Doppler con análisis espectral, periorbitario, arterial o venoso de MMSS, aorta abdominal y arterias ilíacas, venas cava inferior e ilíacas, arterial o de venas profundas de MMII, circulación peneana, circulación venosa o arterial escrotal.</t>
  </si>
  <si>
    <t>Doppler con análisis espectral, carótidas, arterias vertebrales, arterial o venoso de MMII, aorta abdominal y arterias ilíacas, o de venas cava inferior e ilíacas.</t>
  </si>
  <si>
    <t>Fonoangiografía carotidea</t>
  </si>
  <si>
    <t>Examen obstétrico con Evaluación de circulación placentaria</t>
  </si>
  <si>
    <t>Estudio de impotencia</t>
  </si>
  <si>
    <t>Estudio de riñón trasplantado con análisis Doppler</t>
  </si>
  <si>
    <t>Estudio de otros órganos trasplantados</t>
  </si>
  <si>
    <t>Estudio de control de trasplantes</t>
  </si>
  <si>
    <t xml:space="preserve">Cuando el examen se realice con doppler color, se reconocerá adicionalmente un  30% sobre el valor de la tarifa establecida para el estudio practicado. </t>
  </si>
  <si>
    <t xml:space="preserve">  3.  RESONANCIA MAGNÉTICA</t>
  </si>
  <si>
    <t>Articulaciones: pie y cuello del pie, rodilla, cadera, codo, hombro, temporo mandibular</t>
  </si>
  <si>
    <t>Comparativas de las articulaciones anteriores</t>
  </si>
  <si>
    <t>Cráneo (base de Cráneo, órbitas, cerebro, silla turca), columna, cervical, columna torácica, columna lumbosacra, tórax (corazón, grandes vasos, mediastino y pulmones), abdomen y pelvis, sistema músculo esquelético</t>
  </si>
  <si>
    <t>Examen de control en las regiones anteriores, por la misma causa que originó el examen inicial y en un lapso no mayor a seis (6) meses</t>
  </si>
  <si>
    <t>Segmento adicional de columna vertebral</t>
  </si>
  <si>
    <t>Angiografía por resonancia magnética</t>
  </si>
  <si>
    <t>Examen para magnético (Gadolinio DTPA); al valor del examen, agregar:</t>
  </si>
  <si>
    <t>Las tarifas corresponden a la práctica de los estudios en forma completa, que incluye: cortes axiales, sagitales y coronales en secuencias T1  y T2 . Cuando practicado el examen inicial se requiera de uno adicional con medio de contraste, su tarifa será el equivalente al veinticinco por ciento (25%) del valor inicial.</t>
  </si>
  <si>
    <t>El medio de contraste que se utilice en la práctica del examen, se reconocerá hasta por el precio comercial de catálogo para venta al público fijado por autoridad competente .</t>
  </si>
  <si>
    <t xml:space="preserve">ARTÍCULO 68: Las suturas simples en partes blandas concomitantes con lesiones mayores, se consideran parte integrante del tratamiento quirúrgico de la lesión </t>
  </si>
  <si>
    <t>ARTíCULO 69: La vía de acceso para la práctica de un acto quirúrgico no da derecho al reconocimiento de valores adicionales sobre la tarifa de la operación realizada, excepto cuando se efectúe con fines diagnósticos y no haga parte de otra intervención.</t>
  </si>
  <si>
    <t>ARTÍCULO 70: Los servicios profesionales de cirujano, anestesiólogo y ayudante quirúrgico, en las intervenciones bilaterales, se reconocerán en un setenta y cinco por ciento (75%) adicional sobre la tarifa establecida para cada profesional, de acuerdo con el grupo quirúrgico que corresponda a la intervención realizada.</t>
  </si>
  <si>
    <t>PARÁGRAFO 1: Este reconocimiento se hará, en los siguientes casos:</t>
  </si>
  <si>
    <t>a) Intervenciones que se practiquen en los órganos o elementos anatómicos que a continuación se enumeran: ojo, oído, glándula salival, maxilar superior o inferior, malar, seno paranasal, plejo nervioso (cervical, braquial y lumbar), mama, glándula suprarrenal, riñón, uréter, testículo, epidídimo, ovario y trompa de falopio ( excepto ligadura).</t>
  </si>
  <si>
    <t xml:space="preserve">b) Intervenciones en los dos miembros superiores o inferiores </t>
  </si>
  <si>
    <t xml:space="preserve">c) Herniorrafia inguinal, femoral o crural </t>
  </si>
  <si>
    <t>PARÁGRAFO 2: El porcentaje señalado en este Artículo, para los casos enumerados en el Parágrafo anterior, se aplicará igualmente a la tarifa de los procedimientos relacionados con el Capítulo II de este Decreto, cuando no esté expresamente definido un valor, en el caso en el procedimiento se practique en forma bilateral.</t>
  </si>
  <si>
    <t xml:space="preserve">ARTÍCULO 71: En las intervenciones múltiples que practique un mismo cirujano en un acto e igual vía de acceso los servicios profesionales de éste, el anestesiólogo y el ayudante quirúrgico, se reconocerá con el cien por ciento (100%) de la tarifa establecida para cada profesional, de acuerdo con el grupo quirúrgico que corresponda a la intervención mayor realizada, incrementada en el cincuenta por ciento (50%) del valor de cada una de las intervenciones adicionales </t>
  </si>
  <si>
    <t>ARTÍCULO 72: En las intervenciones múltiples que practique un mismo cirujano en un acto y diferente vía de acceso, los servicios profesionales de éste, el anestesiólogo y el ayudante quirúrgico, se reconocerán con el cien por ciento (100%) de la tarifa establecida para cada profesional, de acuerdo con el grupo quirúrgico que corresponda a la intervención mayor realizada, incrementada en el setenta y cinco  por ciento (75%) del valor de cada una de las intervenciones adicionales</t>
  </si>
  <si>
    <t xml:space="preserve">ARTÍCULO 73: En las intervenciones múltiples que practiquen dos o más cirujanos de distinta especialidad, en un mismo acto, en igual o diferente vía de acceso, los servicios profesionales que intervengan, se reconocerán con el cien por ciento (100%) de la tarifa de acuerdo con el grupo quirúrgico que corresponda por la intervención mayor que cada uno practicó, incrementada en el cincuenta por ciento (50%) del valor de cada una de las adicionales </t>
  </si>
  <si>
    <t xml:space="preserve">PARÁGRAFO 1: Los servicios profesionales de anestesiólogo, se reconocerán con el cien por ciento (100%) de la tarifa que corresponda al grupo quirúrgico, por la intervención mayor que cada uno practicó, incrementada en el setenta y cinco por ciento (75%) correspondiente al grupo de  cada una de las adicionales </t>
  </si>
  <si>
    <t>Tipo III Combinada, volumétrica</t>
  </si>
  <si>
    <t>Tipo IV Exclusiva planar simple</t>
  </si>
  <si>
    <t>Tipo V Exclusiva, biplanar</t>
  </si>
  <si>
    <t>Tipo VI Exclusiva, volumétrica</t>
  </si>
  <si>
    <t xml:space="preserve">  5.  TERAPIA CON ELECTRONES</t>
  </si>
  <si>
    <t>Tipo I Tratamientos combinados o dosis de refuerzo</t>
  </si>
  <si>
    <t>Tipo II Tratamientos exclusivos, campo único</t>
  </si>
  <si>
    <t>Tipo III Tratamientos exclusivos, campos múltiples</t>
  </si>
  <si>
    <t xml:space="preserve">  6.  QUIMIOTERAPIA</t>
  </si>
  <si>
    <t>Quimioterapia intratecal</t>
  </si>
  <si>
    <t>Monoquimioterapia (ciclo completo de tratamiento)</t>
  </si>
  <si>
    <t>Poliquimioterapia (ciclo completo de tratamiento) cualquier esquema de protocolo</t>
  </si>
  <si>
    <t>Las tarifas mencionadas  en este artículo, incluyen además de la aplicación del tratamiento, los controles  ambulatorios que requiere el paciente.</t>
  </si>
  <si>
    <t>PARÁGRAFO 1: Las tarifas señaladas para los procedimientos de telecobaltoterapia, radioterapia, curieterapia y terapia con electrones, corresponden al costo total del tratamiento prescrito e incluyen los servicios básicos para su planeación y ejecución, entre ellos la elaboración del plan de tratamiento y el cálculo de dosis. Adicional a los valores para la aplicación de estos procedimientos, se pagarán las consultas de especialistas necesarias para definir el diagnóstico y orientar el tratamiento; así mismo las interconsultas que en concepto del especialista responsable de la atención se requieran en el lapso en que el paciente recibe el tratamiento.</t>
  </si>
  <si>
    <t xml:space="preserve">PARÁGRAFO 2: El valor de las drogas y medicamentos que se consuman en la práctica de los tratamientos de quimioterapia, se reconocerán hasta por el precio comercial de catálogo para venta al público fijados por la autoridad competente. </t>
  </si>
  <si>
    <t>PARÁGRAFO 3: Cuando el procedimiento se realice con acelerador lineal, se reconocerá un valor adicional del treinta por ciento (30%) sobre la tarifa correspondiente al tipo de tratamiento ordenado. Así mismo, cuando complementariamente se utilicen equipos de simulación, la tarifa del tipo de tratamiento practicado se incrementará en 8.84 salarios diarios  mínimos legales vigentes.</t>
  </si>
  <si>
    <t>ARTÍCULO 36: Las tarifas establecidas en Salarios Mínimos Legales Diarios Vigentes para los procedimientos de Alergología, son las siguientes:</t>
  </si>
  <si>
    <t>Test de alergias, estudio completo de prueba por escarificación, intradérmica, puntura o parche, de eroalergenos o alimentos</t>
  </si>
  <si>
    <t>Incluye: La efectuada por : Punción, aspiración, curetaje, incisión</t>
  </si>
  <si>
    <t xml:space="preserve">  1.  TEJIDO NERVIOSO</t>
  </si>
  <si>
    <t>Tejido intracraneal</t>
  </si>
  <si>
    <t>Esteroatáxica</t>
  </si>
  <si>
    <t>Médula espinal</t>
  </si>
  <si>
    <t>Meninges vertebrales</t>
  </si>
  <si>
    <t>Nervio periférico superficial</t>
  </si>
  <si>
    <t>Nervio periférico profundo</t>
  </si>
  <si>
    <t xml:space="preserve">  2.  ÓRGANOS DE LOS SENTIDOS</t>
  </si>
  <si>
    <t>Conducto lagrimal</t>
  </si>
  <si>
    <t>Córnea</t>
  </si>
  <si>
    <t>Cuerpo ciliar</t>
  </si>
  <si>
    <t>Esclerótica</t>
  </si>
  <si>
    <t>Glándula lagrimal</t>
  </si>
  <si>
    <t>Iris</t>
  </si>
  <si>
    <t>Órbita</t>
  </si>
  <si>
    <t>Párpado</t>
  </si>
  <si>
    <t xml:space="preserve">BIOPSIAS EN NARIZ </t>
  </si>
  <si>
    <t>BIOPSIA EN OÍDO</t>
  </si>
  <si>
    <t>Oído externo</t>
  </si>
  <si>
    <t xml:space="preserve">  3.  BOCA Y CUELLO</t>
  </si>
  <si>
    <t xml:space="preserve">BIOPSIAS EN BOCA, FARINGE Y LARINGE </t>
  </si>
  <si>
    <t>Amígdalas y/o vegetaciones adenoides</t>
  </si>
  <si>
    <t>Pared de cavidad bucal</t>
  </si>
  <si>
    <t>Encía</t>
  </si>
  <si>
    <t>Faringe</t>
  </si>
  <si>
    <t>Glándula salival</t>
  </si>
  <si>
    <t>Labio</t>
  </si>
  <si>
    <t>Laringe o cuerda vocal</t>
  </si>
  <si>
    <t>Lengua</t>
  </si>
  <si>
    <t>Paladar y úvula</t>
  </si>
  <si>
    <t>Biopsia de huesos maxilares</t>
  </si>
  <si>
    <t>BIOPSIAS EN GLÁNDULA TIROIDES Y PARATIROIDES</t>
  </si>
  <si>
    <t>Glándula paratiroides</t>
  </si>
  <si>
    <t>Abierta de tiroides</t>
  </si>
  <si>
    <t>Percutánea de tiroides</t>
  </si>
  <si>
    <t>4.  ÓRGANOS INTRATORÁCICOS</t>
  </si>
  <si>
    <t>BIOPSIAS EN ÓRGANOS INTRATORÁCICOS</t>
  </si>
  <si>
    <t>Bronquio</t>
  </si>
  <si>
    <t>Esófago</t>
  </si>
  <si>
    <t>Organo mediastinal (incluye timo)</t>
  </si>
  <si>
    <t>Pericardio</t>
  </si>
  <si>
    <t>Pleura por punción</t>
  </si>
  <si>
    <t>Pleura por toracotomía</t>
  </si>
  <si>
    <t>Pulmón por punción</t>
  </si>
  <si>
    <t>Pulmón por toracotomía</t>
  </si>
  <si>
    <t>Tráquea</t>
  </si>
  <si>
    <t>Endomiocárdica</t>
  </si>
  <si>
    <t>5.  ÓRGANOS INTRAABDOMINALES</t>
  </si>
  <si>
    <t>Diafragma</t>
  </si>
  <si>
    <t>Mesenterio</t>
  </si>
  <si>
    <t>Omento</t>
  </si>
  <si>
    <t>Colon</t>
  </si>
  <si>
    <t>Estómago por laparatomía</t>
  </si>
  <si>
    <t>Intestino delgado</t>
  </si>
  <si>
    <t>Recto o sigmoide</t>
  </si>
  <si>
    <t>BIOPSIAS EN VÍAS BILIARES, BAZO Y PÁNCREAS</t>
  </si>
  <si>
    <t>Hígado por laparotomía</t>
  </si>
  <si>
    <t>Hígado por punción</t>
  </si>
  <si>
    <t>Páncreas</t>
  </si>
  <si>
    <t xml:space="preserve">  6.  GLÁNDULAS SUPRARRENALES Y APARATO GENITOURINARIO</t>
  </si>
  <si>
    <t xml:space="preserve">BIOPSIAS EN GLÁNDULA SUPRARRENAL Y RIÑÓN </t>
  </si>
  <si>
    <t>Riñón por lumbotomía</t>
  </si>
  <si>
    <t>Percutánea de riñón</t>
  </si>
  <si>
    <t>Tejidos perirrenales</t>
  </si>
  <si>
    <t>BIOPSIAS EN VÍAS URINARIAS</t>
  </si>
  <si>
    <t>Uretra</t>
  </si>
  <si>
    <t>Vejiga por laparotomía</t>
  </si>
  <si>
    <t>Pelvis o uréter</t>
  </si>
  <si>
    <t>Tejido periuretral</t>
  </si>
  <si>
    <t>BIOPSIAS EN ÓRGANOS GENITALES MASCULINOS</t>
  </si>
  <si>
    <t>Epidídimo</t>
  </si>
  <si>
    <t>Escroto</t>
  </si>
  <si>
    <t>Pene</t>
  </si>
  <si>
    <t>Próstata por punción; incluye perineal, transrectal</t>
  </si>
  <si>
    <t>Próstata (vía abierta)</t>
  </si>
  <si>
    <t>Testículo, túnica vaginal o cordón espermático</t>
  </si>
  <si>
    <t>Conducto deferente</t>
  </si>
  <si>
    <t>BIOPSIAS EN ÓRGANOS GENITALES FEMENINOS EXTERNOS</t>
  </si>
  <si>
    <t>Clítoris</t>
  </si>
  <si>
    <t>Labio mayor y labio menor</t>
  </si>
  <si>
    <t>Periné</t>
  </si>
  <si>
    <t>Vagina</t>
  </si>
  <si>
    <t>Glándula de Bartholín</t>
  </si>
  <si>
    <t>BIOPSIAS EN ÓRGANOS GENITALES FEMENINOS INTERNOS</t>
  </si>
  <si>
    <t>Cuello uterino (cérvix)</t>
  </si>
  <si>
    <t>Endometrio</t>
  </si>
  <si>
    <t>Miometrio</t>
  </si>
  <si>
    <t>Ovario</t>
  </si>
  <si>
    <t>Trompa de Falopio</t>
  </si>
  <si>
    <t>7.  VASOS SANGUÍNEOS Y LINFÁTICOS</t>
  </si>
  <si>
    <t>BIOPSIAS EN VASOS SANGUÍNEOS Y LINFÁTICOS</t>
  </si>
  <si>
    <t>Arteria o vena superficial</t>
  </si>
  <si>
    <t>Arteria o vena profunda</t>
  </si>
  <si>
    <t>Ganglio o vaso linfático superficial</t>
  </si>
  <si>
    <t>Ganglio o vaso linfático profundo</t>
  </si>
  <si>
    <t>8  APARATO LOCOMOTOR</t>
  </si>
  <si>
    <t>Médula ósea</t>
  </si>
  <si>
    <t>Periostio</t>
  </si>
  <si>
    <t>Hueso</t>
  </si>
  <si>
    <t>Aponeurosis</t>
  </si>
  <si>
    <t>Tejido sinovial</t>
  </si>
  <si>
    <t>Cápsula articular</t>
  </si>
  <si>
    <t>Cartílago</t>
  </si>
  <si>
    <t>Ligamento</t>
  </si>
  <si>
    <t>Músculo</t>
  </si>
  <si>
    <t>Tendón</t>
  </si>
  <si>
    <t xml:space="preserve"> 9  PIEL, MAMA Y ANO</t>
  </si>
  <si>
    <t>BIOPSIA EN PIEL Y TEJIDO CELULAR SUBCUTÁNEO</t>
  </si>
  <si>
    <t>Glándula mamaria</t>
  </si>
  <si>
    <t>Ano</t>
  </si>
  <si>
    <t>ARTÍCULO 20: Establézcase para los procedimientos de Endoscopia Diagnóstica y Terapeútica , la siguiente nomenclatura y clasificación:</t>
  </si>
  <si>
    <t xml:space="preserve">La efectuada para: Realización de procedimientos, aplicación de agentesterapéuticos, irrigación, lavado y cepillado </t>
  </si>
  <si>
    <t>1  APARATO RESPIRATORIO Y MEDIASTINO</t>
  </si>
  <si>
    <t>ENDOSCOPIAS DIAGNÓSTICAS</t>
  </si>
  <si>
    <t>Laringoscopia o antroscopia</t>
  </si>
  <si>
    <t>Microlaringoscopia</t>
  </si>
  <si>
    <t>Rinofaringoscopia</t>
  </si>
  <si>
    <t>Broncoscopia con toma de biopsia</t>
  </si>
  <si>
    <t>Broncoscopia con lavado bronquial</t>
  </si>
  <si>
    <t>Fibrobroncoscopia diagnóstica</t>
  </si>
  <si>
    <t>Torascopia por toracostomía</t>
  </si>
  <si>
    <t>Mediastinoscopia</t>
  </si>
  <si>
    <t>Nasosinusoscopia</t>
  </si>
  <si>
    <t>Fibronasolaringoscopia</t>
  </si>
  <si>
    <t>ENDOSCOPIAS TERAPÉUTICAS</t>
  </si>
  <si>
    <t>Fibrobroncoscopia para extracción de cuerpo extraño</t>
  </si>
  <si>
    <t>2 ARTICULACIONES</t>
  </si>
  <si>
    <t>ENDOSCOPIA DIAGNÓSTICA</t>
  </si>
  <si>
    <t>Artroscopia diagnóstica de cadera</t>
  </si>
  <si>
    <t>Artroscopia diagnóstica de codo, muñeca, tobillo o temporomandibular</t>
  </si>
  <si>
    <t>Artroscopia diagnóstica de hombro, rodilla o falanges</t>
  </si>
  <si>
    <t>ENDOSCOPIA TERAPÉUTICA</t>
  </si>
  <si>
    <t>Extracción de cuerpos libres intraarticulares en cadera</t>
  </si>
  <si>
    <t>Extracción de cuerpos libres intraarticulares en hombro, codo, rodilla, tobillo o articulación temporomandibular</t>
  </si>
  <si>
    <t>Extracción de cuerpos libres intraarticulares en muñeca o falanges</t>
  </si>
  <si>
    <t>Sinovectomía: Cualquier articulación, excepto falanges</t>
  </si>
  <si>
    <t>Sinovectomía de falanges</t>
  </si>
  <si>
    <t>Condroplastia de hombro o rodilla</t>
  </si>
  <si>
    <t>Condroplastia de codo, muñeca, cadera o tobillo</t>
  </si>
  <si>
    <t>Condroplastia de falanges</t>
  </si>
  <si>
    <t>Acromioplastia más extracción de calcificaciones</t>
  </si>
  <si>
    <t>Capsulorrafia para luxación de hombro</t>
  </si>
  <si>
    <t>Tratamiento de capsulitis adhesiva de hombro</t>
  </si>
  <si>
    <t>Remoción de plicas en codo</t>
  </si>
  <si>
    <t>Artrodesis escafosemilunar</t>
  </si>
  <si>
    <t>Liberación del tunel carpiano</t>
  </si>
  <si>
    <t>Sutura de fibrocartílago triangular en muñeca</t>
  </si>
  <si>
    <t>Debridamiento en fibrocartílago triangular en muñeca</t>
  </si>
  <si>
    <t>Resección de tercio distal de clavícula</t>
  </si>
  <si>
    <t>Resección de labrum roto en hombro</t>
  </si>
  <si>
    <t>Sutura del manguito rotador</t>
  </si>
  <si>
    <t>Osteosíntesis por fracturas osteocondrales o de la espinal tibial</t>
  </si>
  <si>
    <t>Osteosíntesis por fracturas intraarticulares u osteítis disecante en rodilla</t>
  </si>
  <si>
    <t>Liberación de adherencias en rodilla</t>
  </si>
  <si>
    <t>Liberación de adherencias más cuadriceplastia</t>
  </si>
  <si>
    <t>Menisectomía media o lateral</t>
  </si>
  <si>
    <t>Reconstrucción de ligamento cruzado anterior con injerto autólogo o con aloinjerto</t>
  </si>
  <si>
    <t>Reconstrucción de ligamento cruzado posterior con injerto autólogo o aloinjerto</t>
  </si>
  <si>
    <t>Sutura de menisco, medial o lateral</t>
  </si>
  <si>
    <t>Tratamiento de artritis séptica de rodilla</t>
  </si>
  <si>
    <t>Resección de plica en rodilla</t>
  </si>
  <si>
    <t>Relajación de retináculo lateral en rodilla</t>
  </si>
  <si>
    <t>Relajación de retináculo lateral más osteotomía de realineación en rodilla</t>
  </si>
  <si>
    <t>Relajación de retináculo lateral más osteotomía de realineación, más plicatura de retináculo medial en rodilla</t>
  </si>
  <si>
    <t>Osteosíntesis franturas de tobillo</t>
  </si>
  <si>
    <t>Reparación del ligamento peroneoastragalino anterior</t>
  </si>
  <si>
    <t>3 ESÓFAGO, ESTÓMAGO E INTESTINO DELGADO</t>
  </si>
  <si>
    <t>Esofagogastroduodenoscopia</t>
  </si>
  <si>
    <t>Esofagogastroduodenoscopia en acto quirúrgico</t>
  </si>
  <si>
    <t>Esofagoscopia</t>
  </si>
  <si>
    <t>Estudio de motilidad esofágica</t>
  </si>
  <si>
    <t>Esofagoscopia rigida para extracción de cuerpo extraño</t>
  </si>
  <si>
    <t>Esofagoscopia flexible para extracción de cuerpo extraño</t>
  </si>
  <si>
    <t>Esofagoscopia para dilatación (sesión)</t>
  </si>
  <si>
    <t>Esofagoscopia para dilatación neumática con balón (sesión)</t>
  </si>
  <si>
    <t>Esofagoscopia para esclerosis de várices (sesión)</t>
  </si>
  <si>
    <t>Esofagoscopia con colocación de prótesis endoesofágica</t>
  </si>
  <si>
    <t>Herniorrafia femoral o crural (excepto recidiva)</t>
  </si>
  <si>
    <t>Herniorrafia femoral o crural por recidiva</t>
  </si>
  <si>
    <t>Eventrorrafia; incluye malla de Marles</t>
  </si>
  <si>
    <t>Herniorrafia epigástrica (excepto recidiva);incluye herniorrafia de Spiegel</t>
  </si>
  <si>
    <t>Herniorrafia epigástrica por recidiva</t>
  </si>
  <si>
    <t>Herniorrafia umbilical; incluye Recidiva</t>
  </si>
  <si>
    <t>OTRAS CORRECCIONES DE HERNIAS</t>
  </si>
  <si>
    <t>Herniorrafia isquiática</t>
  </si>
  <si>
    <t>Herniorrafia isquiorrectal</t>
  </si>
  <si>
    <t>Herniorrafia lumbar</t>
  </si>
  <si>
    <t>Herniorrafia obturadora</t>
  </si>
  <si>
    <t>Herniorrafia diafragmática por vía abdominal o torácica</t>
  </si>
  <si>
    <t>INCISIONES EN PARED ABDOMINAL</t>
  </si>
  <si>
    <t>Drenaje absceso de pared abdominal</t>
  </si>
  <si>
    <t>Laparotomía exploradora</t>
  </si>
  <si>
    <t>Extirpación tumor benigno pared abdominal</t>
  </si>
  <si>
    <t>DRENAJES DE ABSCESOS INTRA ABDOMINALES</t>
  </si>
  <si>
    <t>Drenaje absceso intraperitoneal; incluye epiplóico (omental), de fosa ilíaca, periesplénico, perigástrico</t>
  </si>
  <si>
    <t>Drenaje absceso retroperitoneal</t>
  </si>
  <si>
    <t>Drenaje peritonitis generalizada</t>
  </si>
  <si>
    <t>Drenaje absceso subfrénico o subdiafragmático (cualquier vía)</t>
  </si>
  <si>
    <t>Lavado peritoneal postquirúrgico</t>
  </si>
  <si>
    <t>EXTIRPACIÓN LESIONES EN PARED ABDOMINAL Y EL PERITONEO</t>
  </si>
  <si>
    <t>Corrección onfalocele</t>
  </si>
  <si>
    <t>Resección lesión del epiplón o mesenterio; incluye benigna, maligna</t>
  </si>
  <si>
    <t>Resección tumor retroperitoneal</t>
  </si>
  <si>
    <t>Corrección gastros chisis</t>
  </si>
  <si>
    <t>Colocación de malla</t>
  </si>
  <si>
    <t>OPERACION PLÁSTICA EN PERITONEO</t>
  </si>
  <si>
    <t>Operación de Noble modificada</t>
  </si>
  <si>
    <t>SECCION DE ADHERENCIAS PERITONEALES</t>
  </si>
  <si>
    <t>Sección adherencias peritoneales</t>
  </si>
  <si>
    <t xml:space="preserve">  2.  HÍGADO Y VÍAS BILIARES</t>
  </si>
  <si>
    <t>INCISIÓN EN HÍGADO</t>
  </si>
  <si>
    <t>Drenaje abierto de absceso hepático</t>
  </si>
  <si>
    <t>RESECCIONES LESIÓNES EN HIGADO</t>
  </si>
  <si>
    <t>Resección quiste hidatídico</t>
  </si>
  <si>
    <t>Resección tumor hígado</t>
  </si>
  <si>
    <t>Hepatectomía segmentaria</t>
  </si>
  <si>
    <t>OPERACIONES PLÁSTICAS EN HIGADO</t>
  </si>
  <si>
    <t>Hepatorrafia simple</t>
  </si>
  <si>
    <t>Hepatorrafia múltiple; incluye debridamiento y hemostasis</t>
  </si>
  <si>
    <t>Ligadura selectiva arteria hepática</t>
  </si>
  <si>
    <t xml:space="preserve">TRASPLANTE </t>
  </si>
  <si>
    <t>Trasplante de hígado</t>
  </si>
  <si>
    <t>Hepatectomía total (donante)</t>
  </si>
  <si>
    <t>OPERACIONES EN VÍAS BILIARES</t>
  </si>
  <si>
    <t>Anastomosis de vías biliares</t>
  </si>
  <si>
    <t>Esfinteroplastia</t>
  </si>
  <si>
    <t>Reexploración de vías biliares; incluye colangiografía</t>
  </si>
  <si>
    <t>Reconstrucción de vías biliares</t>
  </si>
  <si>
    <t>Derivación bilio digestiva</t>
  </si>
  <si>
    <t>INCISIÓN EN VESICULA BILIAR</t>
  </si>
  <si>
    <t>Colecistostomía; incluye extracción de los cálculos</t>
  </si>
  <si>
    <t>RESECCIÓN EN VÍAS BILIARES</t>
  </si>
  <si>
    <t>Colecistectomía</t>
  </si>
  <si>
    <t>Exploración de vías biliares (Tubo en T)</t>
  </si>
  <si>
    <t>Resección tumor vías biliares</t>
  </si>
  <si>
    <t xml:space="preserve">  3.  PÁNCREAS</t>
  </si>
  <si>
    <t>INCISIÓN EN PÁNCREAS</t>
  </si>
  <si>
    <t>Drenaje absceso páncreas</t>
  </si>
  <si>
    <t>RESECCIONES EN PÁNCREAS</t>
  </si>
  <si>
    <t>Pancreatectomía distal</t>
  </si>
  <si>
    <t>Pancreatoduodenectomía</t>
  </si>
  <si>
    <t>Pancreatectomía subtotal (operación de Child)</t>
  </si>
  <si>
    <t>Resección lesión de páncreas; incluye   fistulectomía, pancreatolitotomía</t>
  </si>
  <si>
    <t>DERIVACIONES PANCREÁTICAS</t>
  </si>
  <si>
    <t>Anastomosis del páncreas; incluye cistoduodenostomía, cistogastrostomía, cistoyeyunostomía</t>
  </si>
  <si>
    <t>Pancreatoyeyunostomía lateral (operación de Puestow)</t>
  </si>
  <si>
    <t>OTRAS OPERACIONES EN PÁNCREAS</t>
  </si>
  <si>
    <t>Marsupialización quiste del páncreas</t>
  </si>
  <si>
    <t>Trasplante de páncreas</t>
  </si>
  <si>
    <t>Pancreatectomía (donante)</t>
  </si>
  <si>
    <t xml:space="preserve">  4.  GLÁNDULAS SUPRARRENALES</t>
  </si>
  <si>
    <t>Adrenalectomía (suprarrenalectomía); incluye parcial o total</t>
  </si>
  <si>
    <t>Resección tumor (feocromocitoma) glándula suprarrenal</t>
  </si>
  <si>
    <t>Toma de injerto para tratamiento parquinsonismo</t>
  </si>
  <si>
    <t xml:space="preserve">  5.  B A Z O</t>
  </si>
  <si>
    <t xml:space="preserve">RESECCIÓN </t>
  </si>
  <si>
    <t xml:space="preserve">REPARACIÓN </t>
  </si>
  <si>
    <t>6  ESTÓMAGO</t>
  </si>
  <si>
    <t>INCISIÓN EN ESTÓMAGO</t>
  </si>
  <si>
    <t>Gastrostomía; incluye extracción cuerpo extraño</t>
  </si>
  <si>
    <t xml:space="preserve">PLASTIA EN PÍLORO </t>
  </si>
  <si>
    <t>Piloroplatia; incluye pilororectomía anterior, piloromiotomía</t>
  </si>
  <si>
    <t>RESECCIONES PARCIAL O TOTAL DEL ESTÓMAGO</t>
  </si>
  <si>
    <t>Gastrectomía parcial más vaguectomía</t>
  </si>
  <si>
    <t>Gastrectomía subtotal radical</t>
  </si>
  <si>
    <t>DERIVACIÓN EN ESTÓMAGO</t>
  </si>
  <si>
    <t>Anastomosis del estómago; incluye gastroduodenostomía, gastroyeyunostomía</t>
  </si>
  <si>
    <t>OPERACIONES PLÁSTICAS EN ESTÓMAGO</t>
  </si>
  <si>
    <t>Gastrorrafia</t>
  </si>
  <si>
    <t>Operación anti reflujo</t>
  </si>
  <si>
    <t>OPERACION EN VAGO</t>
  </si>
  <si>
    <t>Vaguectomía selectiva y supraselectiva</t>
  </si>
  <si>
    <t>OTRAS OPERACIONES EN ESTÓMAGO</t>
  </si>
  <si>
    <t>Cierre de fístula de gastroduodenostomía</t>
  </si>
  <si>
    <t>Cierre de fístula de gastroyeyunostomía</t>
  </si>
  <si>
    <t>Desvascularización gástrica</t>
  </si>
  <si>
    <t>Reducción vólvulo estómago</t>
  </si>
  <si>
    <t xml:space="preserve">  7.  INTESTINO</t>
  </si>
  <si>
    <t>Enterotomía; incluye extracción de cuerpo extraño</t>
  </si>
  <si>
    <t>Drenaje absceso de divertículo</t>
  </si>
  <si>
    <t>Colostomía e ileostomía; incluye cecostomía, colostomía transversostomía, sigmoídostomía</t>
  </si>
  <si>
    <t>Ileostomía continente</t>
  </si>
  <si>
    <t>Duodenostomía</t>
  </si>
  <si>
    <t>RESECCIONES LESIONES INTESTINALES</t>
  </si>
  <si>
    <t>Extirpación lesión local intestino</t>
  </si>
  <si>
    <t>Resección divertículo duodenal</t>
  </si>
  <si>
    <t>Resección intestinal; incluye duodenectomía, enterocolectomía, enterectomía, yeyunectomía</t>
  </si>
  <si>
    <t>Resección de divertículo de Meckel</t>
  </si>
  <si>
    <t>Colectomía subtotal; incluye hemicolectomía o ileocolectomía, sigmoidectomía, cecostomía</t>
  </si>
  <si>
    <t>Colectomía total</t>
  </si>
  <si>
    <t>OPERACION DEL APÉNDICE</t>
  </si>
  <si>
    <t>Apéndicectomía</t>
  </si>
  <si>
    <t xml:space="preserve">ANASTOMOSIS INTESTINALES </t>
  </si>
  <si>
    <t>Anastomosis intestino delgado</t>
  </si>
  <si>
    <t>Anastomosis intestino delgado con grueso</t>
  </si>
  <si>
    <t>Anastomosis intestino grueso</t>
  </si>
  <si>
    <t>Enterorrafia</t>
  </si>
  <si>
    <t>CIERRE DE ESTOMA ARTIFICIAL DE INTESTINO</t>
  </si>
  <si>
    <t>Cierre comunicación intestinal a piel; incluye cierre de: cecostomía, colostomía, duodenostomía, enterostomía, fístula: fecal o yeyunal, ileostomía, sigmoidostomía, yeyunostomía</t>
  </si>
  <si>
    <t>REDUCCIONES DE INTUSUSCEPCION O DE VOLVULO</t>
  </si>
  <si>
    <t>Reducción vólvulo intestino</t>
  </si>
  <si>
    <t>Desinvaginación intestinal</t>
  </si>
  <si>
    <t>OTRAS OPERACIONES EN INTESTINO</t>
  </si>
  <si>
    <t>Corrección atresia intestinal</t>
  </si>
  <si>
    <t>Corrección malrotación intestinal</t>
  </si>
  <si>
    <t xml:space="preserve">  8.  MÉDULA ÓSEA</t>
  </si>
  <si>
    <t>ARTÍCULO 10: Establézcase para las intervenciones quirúrgicas de proctología, la siguiente nomenclatura y clasificación:</t>
  </si>
  <si>
    <t xml:space="preserve">  1.  RECTO</t>
  </si>
  <si>
    <t>Drenaje absceso rectal</t>
  </si>
  <si>
    <t>Extracción cuerpo extraño en recto por vía abdominal con colostomía</t>
  </si>
  <si>
    <t>Extracción cuerpo extraño en recto por vía rectal</t>
  </si>
  <si>
    <t>Proctotomía con colostomía; incluye por vía abdominal o perineal.</t>
  </si>
  <si>
    <t>INCISIÓN EN TEJIDO PERIRRECTAL</t>
  </si>
  <si>
    <t>Drenaje absceso perirrectal</t>
  </si>
  <si>
    <t>ESCISIONES DE LESIÓNES EN RECTO</t>
  </si>
  <si>
    <t>Cauterización rectal; incluye diatermia</t>
  </si>
  <si>
    <t>Escisión mucosa rectal; incluye extirpación pólipos papilomas</t>
  </si>
  <si>
    <t>Fistulectomía rectal con colostomía; incluye fístula, recto vaginal, recto vesical, traumática del recto</t>
  </si>
  <si>
    <t>Protectomía con colostomía</t>
  </si>
  <si>
    <t>Proctosigmoidectomía con colostomía; incluye abordaje perineal</t>
  </si>
  <si>
    <t>Protectomía parcial vía transacra (Kraske)</t>
  </si>
  <si>
    <t>Protectomía con descenso abdomino perineal</t>
  </si>
  <si>
    <t>Resección de proicidencia rectal cononastomosis vía perineal</t>
  </si>
  <si>
    <t>Protectomía completa para el megacolon</t>
  </si>
  <si>
    <t>Colectomía total más descenso ileal</t>
  </si>
  <si>
    <t>OPERACIONES PLÁSTICAS EN RECTO</t>
  </si>
  <si>
    <t>Proctopexia</t>
  </si>
  <si>
    <t>Proctoplastia con colostomía</t>
  </si>
  <si>
    <t>Proctorrafia</t>
  </si>
  <si>
    <t>Proctoplastia sin colostomía</t>
  </si>
  <si>
    <t>Descenso rectal por vía sagital posterior</t>
  </si>
  <si>
    <t>Descenso rectal por vía anterior y posterior</t>
  </si>
  <si>
    <t>OTRAS INTERVENCIONES SOBRE RECTO</t>
  </si>
  <si>
    <t>Miomectomía anorrectal</t>
  </si>
  <si>
    <t xml:space="preserve">  2.  ANO</t>
  </si>
  <si>
    <t>Drenaje absceso isquiorrectal</t>
  </si>
  <si>
    <t>Drenaje absceso perianal</t>
  </si>
  <si>
    <t>Esfinterotomía anal</t>
  </si>
  <si>
    <t>ESCISIONES DE LESIÓN EN ANO</t>
  </si>
  <si>
    <t>Fistulectomía anal</t>
  </si>
  <si>
    <t>Resección fisura anal</t>
  </si>
  <si>
    <t>Resección tumor ano; incluye fulguración</t>
  </si>
  <si>
    <t>TRATAMIENTOS QUIRÚRGICOS HEMORROIDES</t>
  </si>
  <si>
    <t>Hemorroidectomía externa</t>
  </si>
  <si>
    <t>Trombectomía por hemorroides</t>
  </si>
  <si>
    <t>Hemorroidectomía mixta</t>
  </si>
  <si>
    <t>OPERACIONES PLÁSTICAS EN ANO</t>
  </si>
  <si>
    <t>Esfinteroplastia anal con colostomía</t>
  </si>
  <si>
    <t>Esfinterorrafia anal con colostomía</t>
  </si>
  <si>
    <t>Complemento C3 o C4 cuantitativo</t>
  </si>
  <si>
    <t>Complemento C3 o C4 semicuantitativo</t>
  </si>
  <si>
    <t>Complemento hemolítico CH50</t>
  </si>
  <si>
    <t>Coombs directo</t>
  </si>
  <si>
    <t>Coombs indirecto, prueba cualitativa</t>
  </si>
  <si>
    <t>Coombsin directo, prueba cuantitativa</t>
  </si>
  <si>
    <t>Coprocultivo</t>
  </si>
  <si>
    <t>Coprológico</t>
  </si>
  <si>
    <t>Coprológico, por concentración</t>
  </si>
  <si>
    <t>Coproporfirinas</t>
  </si>
  <si>
    <t>Coproscópico (incluye:ph, sangre azucares reductores y parásitos)</t>
  </si>
  <si>
    <t>Corticosteroides 17 hidroxi</t>
  </si>
  <si>
    <t>Cortisol</t>
  </si>
  <si>
    <t>Cortisol, prueba de estimulación</t>
  </si>
  <si>
    <t>Creatina</t>
  </si>
  <si>
    <t>Creatincinasa CK</t>
  </si>
  <si>
    <t>Creatincinasa con separación de isoenzimas</t>
  </si>
  <si>
    <t>Creatincinasa fracción MB</t>
  </si>
  <si>
    <t>Creatinina, depuración</t>
  </si>
  <si>
    <t>suero, orina y otros</t>
  </si>
  <si>
    <t>Crecimiento hormona, con estímulo de clonidina post-ejercicio</t>
  </si>
  <si>
    <t>Crecimiento hormona somatotrópica</t>
  </si>
  <si>
    <t>Crioglobulina</t>
  </si>
  <si>
    <t>Crio hemolisinas</t>
  </si>
  <si>
    <t>Criptococcus neoformans, Búsqueda de antígeno por látex</t>
  </si>
  <si>
    <t>Criptococcus neoformans, cultivo,</t>
  </si>
  <si>
    <t>Criptococcus neoformans, examen directo por tinta china</t>
  </si>
  <si>
    <t>Criptosporidiasis (coloración Z-N modificada)</t>
  </si>
  <si>
    <t>Cuadro hemático o hemograma hematocrito y leucograma</t>
  </si>
  <si>
    <t>Cuerpos de Heinz</t>
  </si>
  <si>
    <t>Cultivo para anaerobios</t>
  </si>
  <si>
    <t>Cultivo para hongos</t>
  </si>
  <si>
    <t>Cultivo para mycobacterium</t>
  </si>
  <si>
    <t>Cultivo para mycoplasma</t>
  </si>
  <si>
    <t>Cultivo para virus</t>
  </si>
  <si>
    <t>Cultivo y antibiograma para microorganismos</t>
  </si>
  <si>
    <t>Cultivos especiales para microorganismos</t>
  </si>
  <si>
    <t>Curva de agregación plaquetaria</t>
  </si>
  <si>
    <t>Curva de tolerancia a la fenilalaninapos estímulo con BH-4</t>
  </si>
  <si>
    <t>Curva de tolerancia a la galactosa</t>
  </si>
  <si>
    <t>Curva de toleracia a la glucosa (5  muestras)</t>
  </si>
  <si>
    <t>Dehidroepinandrosterona</t>
  </si>
  <si>
    <t>Dehidroepinandrosterona sulfato</t>
  </si>
  <si>
    <t>Deshidrogenasa hidroxibutirica HBDH</t>
  </si>
  <si>
    <t>Deshidrogenasa láctica LDH</t>
  </si>
  <si>
    <t>Deshidrogenasa láctica con separación de isoenzimas</t>
  </si>
  <si>
    <t>Digitoxina</t>
  </si>
  <si>
    <t>Digoxina</t>
  </si>
  <si>
    <t>Dinitrofenil Hidracina</t>
  </si>
  <si>
    <t>Disopiramida</t>
  </si>
  <si>
    <t>Drepanocitos</t>
  </si>
  <si>
    <t>Dxilosa</t>
  </si>
  <si>
    <t>Ecoli, identificación serológica</t>
  </si>
  <si>
    <t>Echinocoquiasis, determinación de Ac</t>
  </si>
  <si>
    <t>Elastasa</t>
  </si>
  <si>
    <t>Embarazo, prueba cualitativa por (RIA, ELISA o en placa monoclonal)</t>
  </si>
  <si>
    <t>Embarazo, prueba en placa (látex, policlonal)</t>
  </si>
  <si>
    <t>Entamoeba histolítica, determinación de Ac</t>
  </si>
  <si>
    <t>Enterovirus, determinación de Ac</t>
  </si>
  <si>
    <t>Enzimas en suero-cuantificación</t>
  </si>
  <si>
    <t>Enzimas enfermedades de substancia blanca, c/u</t>
  </si>
  <si>
    <t>Enzimas enfermedades de substancia gris, c/u</t>
  </si>
  <si>
    <t>Enzimas glicolíticas, c/u</t>
  </si>
  <si>
    <t>Enzimas lisosomales, medicion</t>
  </si>
  <si>
    <t>Enzimas metabolismo del glicógeno</t>
  </si>
  <si>
    <t>Enzimas mitocondriales</t>
  </si>
  <si>
    <t>Eosinófilos, recuento (cualquier muestra)</t>
  </si>
  <si>
    <t>Epinandrosterona</t>
  </si>
  <si>
    <t>Escopolamina</t>
  </si>
  <si>
    <t>Espermograma básico incluye: morfología recuento)</t>
  </si>
  <si>
    <t>Espermograma con bioquímica (incluye: ácido cítrico, fructuosa, gliceril-osforil-colina)</t>
  </si>
  <si>
    <t>Esterasa isoenzimas</t>
  </si>
  <si>
    <t>Esterasa pancreática</t>
  </si>
  <si>
    <t>Esteroides 17 Cetos</t>
  </si>
  <si>
    <t>Estradiol</t>
  </si>
  <si>
    <t>Estreptomicina</t>
  </si>
  <si>
    <t>Estricnina</t>
  </si>
  <si>
    <t>Estriol</t>
  </si>
  <si>
    <t>Estrógenos</t>
  </si>
  <si>
    <t>Etosuximida</t>
  </si>
  <si>
    <t>FSH y LH post-gonarelina</t>
  </si>
  <si>
    <t>Factor plaquetario  III (CELITE)</t>
  </si>
  <si>
    <t>Factor RA, prueba cuantitativa de alta precisión</t>
  </si>
  <si>
    <t>Factor RA, prueba semicuantitativa</t>
  </si>
  <si>
    <t>Factor Rh anti D o factor D</t>
  </si>
  <si>
    <t>Factor Rh (C, c, E, e)</t>
  </si>
  <si>
    <t>Factor V Labil</t>
  </si>
  <si>
    <t>Factor VII</t>
  </si>
  <si>
    <t>Factor VIII</t>
  </si>
  <si>
    <t>Factor IX</t>
  </si>
  <si>
    <t>Factor X</t>
  </si>
  <si>
    <t>Factor XI</t>
  </si>
  <si>
    <t>Factor XII</t>
  </si>
  <si>
    <t>Factor XIII</t>
  </si>
  <si>
    <t>Factor Von Willebrand</t>
  </si>
  <si>
    <t>Factores A1- A2-H y otros ligados a los grupos sanguíneos</t>
  </si>
  <si>
    <t>Fagocitosis, estudio de capacidad fagocitaria de leucocitos</t>
  </si>
  <si>
    <t>Fenciclidina</t>
  </si>
  <si>
    <t>Fenilalanina</t>
  </si>
  <si>
    <t>Resección por persistencia del uraco (Incluye quiste del uraco)</t>
  </si>
  <si>
    <t xml:space="preserve">  4.    URETRA</t>
  </si>
  <si>
    <t>Uretrolitotomía</t>
  </si>
  <si>
    <t>Uretrostomía</t>
  </si>
  <si>
    <t>Extracción cuerpo extraño uretral</t>
  </si>
  <si>
    <t>Extirpación carúnculas uretrales</t>
  </si>
  <si>
    <t>Meatoplastia</t>
  </si>
  <si>
    <t>Meatotomía uretral</t>
  </si>
  <si>
    <t>Resección de prolapso mucosa uretral</t>
  </si>
  <si>
    <t>ESCISIONES DE LESIÓN EN LA URETRA</t>
  </si>
  <si>
    <t>Diverticulectomía uretral</t>
  </si>
  <si>
    <t>Uretrectomía radical</t>
  </si>
  <si>
    <t>Uretrectomía simple</t>
  </si>
  <si>
    <t>Uretrorrafia</t>
  </si>
  <si>
    <t>REPARACIONES Y OPERACIONES PLÁSTICAS EN LA URETRA</t>
  </si>
  <si>
    <t>Resección de fístula uretro rectal</t>
  </si>
  <si>
    <t>Cierre de uretrostomía</t>
  </si>
  <si>
    <t>Uretrocistopexia retropúbica</t>
  </si>
  <si>
    <t>Uretroplastia</t>
  </si>
  <si>
    <t>Uretroplastia con otros tejidos</t>
  </si>
  <si>
    <t>Fistulectomía uretro-cutánea y uretroplastia</t>
  </si>
  <si>
    <t>Uretrocistopexia con control endoscópico</t>
  </si>
  <si>
    <t>Resección de fístula uretrocutánea</t>
  </si>
  <si>
    <t>Uretroplastia transpúbica</t>
  </si>
  <si>
    <t>DILATACIONES DE LA URETRA</t>
  </si>
  <si>
    <t>Dilatación de la uretra</t>
  </si>
  <si>
    <t>Uretrotomía interna</t>
  </si>
  <si>
    <t>Operación para incontinencia urinaria masculina</t>
  </si>
  <si>
    <t>Esfinterotomía</t>
  </si>
  <si>
    <t>Extirpación y/o electrofulguración lesiones uretrales (vía abierta)</t>
  </si>
  <si>
    <t>Resección de valvas congénitas uretrales (vía: abierta)</t>
  </si>
  <si>
    <t>Drenaje absceso periuretral</t>
  </si>
  <si>
    <t>Drenaje de absceso urinoso</t>
  </si>
  <si>
    <t xml:space="preserve">  5.  PRÓSTATA Y VESÍCULAS SEMINALES</t>
  </si>
  <si>
    <t>INCISIONES EN PRÓSTATA</t>
  </si>
  <si>
    <t>Drenaje perineal absceso próstata</t>
  </si>
  <si>
    <t>Prostatolitotomía</t>
  </si>
  <si>
    <t>RESECCIONES EN PRÓSTATA</t>
  </si>
  <si>
    <t>Prostatectomía abierta</t>
  </si>
  <si>
    <t>Prostatectomía transuretral</t>
  </si>
  <si>
    <t>Prostatectomía radical</t>
  </si>
  <si>
    <t>Glicina</t>
  </si>
  <si>
    <t>Globulina trasportadora de T3, TBG</t>
  </si>
  <si>
    <t>Glucogeno, curva de estimulación con glucagón, midiendo glucosa y ácido láctico</t>
  </si>
  <si>
    <t>Glucosa (en suero, LCR, otros fluidos)</t>
  </si>
  <si>
    <t>Glucosa  6.  fofatasa</t>
  </si>
  <si>
    <t>Glucosa  6.  fosfato deshidrogenasa</t>
  </si>
  <si>
    <t>Glucosa pre y post carga o test de O'sullivan</t>
  </si>
  <si>
    <t>Glucosuria y cetonuria</t>
  </si>
  <si>
    <t>Gram, tinción y lectura (cualquier muestra)</t>
  </si>
  <si>
    <t>Grasas neutras en MF</t>
  </si>
  <si>
    <t>Ham, prueba</t>
  </si>
  <si>
    <t>Haptoglobina</t>
  </si>
  <si>
    <t>Hematocrito</t>
  </si>
  <si>
    <t>Hemoclasificación (grupo sanguíneo y factor RH)</t>
  </si>
  <si>
    <t>Hemoclasificación, prueba globular</t>
  </si>
  <si>
    <t>Hemoclasificación, prueba sérica</t>
  </si>
  <si>
    <t>Hemocultivo</t>
  </si>
  <si>
    <t>Hemoglobina A2  por cromatografía de columna</t>
  </si>
  <si>
    <t>Hemoglobina, alquilación de</t>
  </si>
  <si>
    <t>Hemoglobina, concentración de</t>
  </si>
  <si>
    <t>Hemoglobina fetal</t>
  </si>
  <si>
    <t>Hemoglobina, fracciones por electroforesis</t>
  </si>
  <si>
    <t>Hemoglobina glicosilada</t>
  </si>
  <si>
    <t>Hemoglobina libre en plasma</t>
  </si>
  <si>
    <t>Hemoglobina materna y fetal (APT)</t>
  </si>
  <si>
    <t>Hemoglobina materna y fetal (Kli Haner)</t>
  </si>
  <si>
    <t>Hemoglobinuria</t>
  </si>
  <si>
    <t>Hemolisinas</t>
  </si>
  <si>
    <t>Hemoparasitos (frotis, gota gruesa)</t>
  </si>
  <si>
    <t>Hemosiderina</t>
  </si>
  <si>
    <t>Heparina, dosificación de</t>
  </si>
  <si>
    <t>Hepatitis A, anticuerpo G</t>
  </si>
  <si>
    <t>Hepatitis A, anticuerpo M</t>
  </si>
  <si>
    <t>Hepatitis B, anticuerpo anti central G</t>
  </si>
  <si>
    <t>Hepatitis B, anticuerpo anti central M</t>
  </si>
  <si>
    <t>Hepatitis B, anticuerpo anti E</t>
  </si>
  <si>
    <t>Hepatitis B, anticuerpo anti superficial</t>
  </si>
  <si>
    <t>Heridas: microscópico, cultivo y AB, gérmenes comunes</t>
  </si>
  <si>
    <t>Heridas: microscópico, cultivo y AB, anaerobios</t>
  </si>
  <si>
    <t>Hepatitis B, antígeno de superficie</t>
  </si>
  <si>
    <t>Hepatitis B, antígeno E</t>
  </si>
  <si>
    <t>Hepatitis B, anti DNA polimerasa</t>
  </si>
  <si>
    <t>Hepatitis Delta anticuerpo</t>
  </si>
  <si>
    <t>Hepatitis Delta, antígeno</t>
  </si>
  <si>
    <t>Hepatitis C, anticuerpo G</t>
  </si>
  <si>
    <t>Herpes I, anticuerpo G</t>
  </si>
  <si>
    <t>Herpes II, anticuerpo G</t>
  </si>
  <si>
    <t>Herpes, anticuerpo M</t>
  </si>
  <si>
    <t>Herpes, antígeno</t>
  </si>
  <si>
    <t>Hexosaminidasa A y B en leucocitos</t>
  </si>
  <si>
    <t>Hexosaminidasa A y B en suero</t>
  </si>
  <si>
    <t>Hidrocarburos</t>
  </si>
  <si>
    <t>Hierro sérico, capacidad de fijación y combinación</t>
  </si>
  <si>
    <t>Histocompatibilidad, estudio completo (HLA, A BC DR, etc) y prueba cruzada</t>
  </si>
  <si>
    <t>Histocompatibilidad, estudio parcial (HLA,AB)</t>
  </si>
  <si>
    <t>Histocompatibilidad, estudio parcial (HLA, B27, B8, B5 etc ) cada uno</t>
  </si>
  <si>
    <t>Histoplasma capsulatum, identificación serológica</t>
  </si>
  <si>
    <t>Hongos, alucinógenos</t>
  </si>
  <si>
    <t>Hongos, examen directo (KOH)</t>
  </si>
  <si>
    <t>Hongos, identificación serológica</t>
  </si>
  <si>
    <t>HPRT, en eritrocitos</t>
  </si>
  <si>
    <t>HPRT, en raíces de cabello</t>
  </si>
  <si>
    <t>HTLV I, anticuerpos presuntivos</t>
  </si>
  <si>
    <t>HTLV I, prueba confirmatoria</t>
  </si>
  <si>
    <t>Identificación de anticuerpos irregulares</t>
  </si>
  <si>
    <t>Imipramina</t>
  </si>
  <si>
    <t>Inhibidor de C 1  esterasa</t>
  </si>
  <si>
    <t>Inmunoelectroforesis</t>
  </si>
  <si>
    <t>Imunoglobulina IgA IgG IgM, (dosificación de alta precisión) c/u</t>
  </si>
  <si>
    <t>Inmunoglobulina IgA IgG IgM, (semicuantitativa) c/u</t>
  </si>
  <si>
    <t>Inmunoglobulina IgE específica, dosificación (cada alergeno)</t>
  </si>
  <si>
    <t>Inmunoglobulina IgE total, dosificación</t>
  </si>
  <si>
    <t>Insulina, cada muestra</t>
  </si>
  <si>
    <t>Intradermorreacción para comprobar inmunidad contra bacterias, hongos, parásitos o virus</t>
  </si>
  <si>
    <t>Iontoforesis</t>
  </si>
  <si>
    <t>Isoaglutininas</t>
  </si>
  <si>
    <t>Isocitrato deshidrogenasa ICDH</t>
  </si>
  <si>
    <t>Isoleucoaglutininas</t>
  </si>
  <si>
    <t>Kanamicina</t>
  </si>
  <si>
    <t>Lactato</t>
  </si>
  <si>
    <t>Lactoferrina</t>
  </si>
  <si>
    <t>Lactógeno placentario</t>
  </si>
  <si>
    <t>LCarnitinina</t>
  </si>
  <si>
    <t>Lecitina   esfingomielina, índice</t>
  </si>
  <si>
    <t>Legionella, anticuerpo</t>
  </si>
  <si>
    <t>Legionella, antígeno</t>
  </si>
  <si>
    <t>Leishmaniasis, determinación Ac</t>
  </si>
  <si>
    <t>Leptospira, identificación serológica</t>
  </si>
  <si>
    <t>Leucina arilamidasa LAP</t>
  </si>
  <si>
    <t>Leucocitos, recuento diferencial</t>
  </si>
  <si>
    <t>Leucocitos, recuento total</t>
  </si>
  <si>
    <t>Leucograma, recuento total y diferencial de leucocitos</t>
  </si>
  <si>
    <t>Lesh Nyhan en leucocitos</t>
  </si>
  <si>
    <t>Lesh Nyhan en raíz de cabello</t>
  </si>
  <si>
    <t>Lidocaina</t>
  </si>
  <si>
    <t>Linfocitos B, cuantificación</t>
  </si>
  <si>
    <t>Linfocitos CD4  (ayudadores)</t>
  </si>
  <si>
    <t>Linfocitos CD8</t>
  </si>
  <si>
    <t>Linfocitos CD11</t>
  </si>
  <si>
    <t>Linfocitos, cultivo mixto</t>
  </si>
  <si>
    <t>Linfocitos, número absoluto</t>
  </si>
  <si>
    <t>Linfocitos T, cuantificación</t>
  </si>
  <si>
    <t>Lipasa</t>
  </si>
  <si>
    <t>Lipoproteinas   electroforesis</t>
  </si>
  <si>
    <t>Líquido amniótico, citoquímico (celulas  anaranjadas, test de Clemens y creatinina)</t>
  </si>
  <si>
    <t>Líquido amniótico, curva espectral</t>
  </si>
  <si>
    <t>Líquido ascítico, eáamen citoquímico</t>
  </si>
  <si>
    <t>Líquido cefalorraquídeo, examen físico y  citoquímico (incluye: glucosa, proteinas,  cloruros)</t>
  </si>
  <si>
    <t>Líquido pericárdico, examen físico y citoquímico (incluye: densidad y proteínas)</t>
  </si>
  <si>
    <t>Líquido peritoneal, examen físico y  citoquímico (incluye: proteínas y tinción  Gram</t>
  </si>
  <si>
    <t>Líquido pleural, examen físico y  citoquímico (incluye: glucosa y LDH)</t>
  </si>
  <si>
    <t>Líquido prostático, examen microscópico</t>
  </si>
  <si>
    <t>Líquido sinovíal, examen físico y citoquímico incluye: glucosa y test de mucina)</t>
  </si>
  <si>
    <t>Lisina, en plasma o en orina</t>
  </si>
  <si>
    <t>Listeria, identificación serológica</t>
  </si>
  <si>
    <t>Litio por fotometría de llama</t>
  </si>
  <si>
    <t>Lorazepán</t>
  </si>
  <si>
    <t>Luteinizante hormona LH</t>
  </si>
  <si>
    <t>Magnesio colorimétrico</t>
  </si>
  <si>
    <t>Maltasa ácida</t>
  </si>
  <si>
    <t>Marcadores tumorales cada uno</t>
  </si>
  <si>
    <t>Meperidina</t>
  </si>
  <si>
    <t>Mercurio en cabello</t>
  </si>
  <si>
    <t>Mercurio en orina</t>
  </si>
  <si>
    <t>Mercurio en sangre</t>
  </si>
  <si>
    <t>Mercurio en uñas</t>
  </si>
  <si>
    <t>Metacualona</t>
  </si>
  <si>
    <t>Metadona</t>
  </si>
  <si>
    <t>Metaepinefrina</t>
  </si>
  <si>
    <t>Metahemoglobina</t>
  </si>
  <si>
    <t>Metales, por absorción atómica, cada uno</t>
  </si>
  <si>
    <t>Metotrexate</t>
  </si>
  <si>
    <t>Microalbuminuria</t>
  </si>
  <si>
    <t>Mielocultivo, con toma de muestra</t>
  </si>
  <si>
    <t>Mielocultivo, sin toma de muestra</t>
  </si>
  <si>
    <t>Mioglobina</t>
  </si>
  <si>
    <t>Moco cervical, análisis (Sims Huhner)</t>
  </si>
  <si>
    <t>Mono y disacaridos, cromatografía</t>
  </si>
  <si>
    <t>Mono test (prueba de látex para mononucleosis infecciosa</t>
  </si>
  <si>
    <t>Morfología globular (serie roja)</t>
  </si>
  <si>
    <t>Mucopolisacáridos, por cromatografía</t>
  </si>
  <si>
    <t>Mucopolisacáridos, por electroforesis</t>
  </si>
  <si>
    <t>Mycobacterium, identificación</t>
  </si>
  <si>
    <t>Mycobacterium, pruebas de sensibilidad</t>
  </si>
  <si>
    <t>Mycoplasma neumonie, determinación de Ac</t>
  </si>
  <si>
    <t>N  Acetil procainamida</t>
  </si>
  <si>
    <t>Neisseria gonorrea, cultivo de Thayer Martin</t>
  </si>
  <si>
    <t>Neisseria gonorrea, determinación de antígenos</t>
  </si>
  <si>
    <t>Netilmicina</t>
  </si>
  <si>
    <t>Nitrógeno uréico</t>
  </si>
  <si>
    <t>Nitroprusiato</t>
  </si>
  <si>
    <t>Nitrosonaftol</t>
  </si>
  <si>
    <t>Nortriptilina</t>
  </si>
  <si>
    <t>Oligosacáridos, en orina</t>
  </si>
  <si>
    <t>Opiáceos</t>
  </si>
  <si>
    <t>Organoclorados</t>
  </si>
  <si>
    <t>Organofosforados</t>
  </si>
  <si>
    <t>Osmolaridad</t>
  </si>
  <si>
    <t>Oxiuros, frotis</t>
  </si>
  <si>
    <t>Parainfluenza, determinación de Ac</t>
  </si>
  <si>
    <t>Paranitrofenol</t>
  </si>
  <si>
    <t>Paraquat</t>
  </si>
  <si>
    <t>Parásitos en bilis, jugo duodenal, expectoraciones u otras secreciones</t>
  </si>
  <si>
    <t>Paratohormona PTH</t>
  </si>
  <si>
    <t>Parcial de orina, incluído sedimento</t>
  </si>
  <si>
    <t>Pass, tinción y lectura</t>
  </si>
  <si>
    <t>Piruvatocinasa</t>
  </si>
  <si>
    <t>Piruvato deshidrogenasa</t>
  </si>
  <si>
    <t>Plaquetas, recuento</t>
  </si>
  <si>
    <t>Plasminógeno</t>
  </si>
  <si>
    <t>Plomo, en sangre o en orina, cada uno</t>
  </si>
  <si>
    <t>Pneumococcus, identificación serológica</t>
  </si>
  <si>
    <t>Porfirinas</t>
  </si>
  <si>
    <t>Porfobilinogeno</t>
  </si>
  <si>
    <t>Potasio</t>
  </si>
  <si>
    <t>Primidona</t>
  </si>
  <si>
    <t>Procainamida</t>
  </si>
  <si>
    <t>Progesterona</t>
  </si>
  <si>
    <t>Progesterona  17  hidroxi</t>
  </si>
  <si>
    <t>Prolactina</t>
  </si>
  <si>
    <t>Prolactina, prueba de estimulación</t>
  </si>
  <si>
    <t>Propoxifeno</t>
  </si>
  <si>
    <t>Protamina</t>
  </si>
  <si>
    <t>Proteína C reactiva PCR, prueba cuantitativa de alta precisión</t>
  </si>
  <si>
    <t>Proteína C reactiva PCR, prueba semicuantitativa</t>
  </si>
  <si>
    <t>Proteína de Bence Jones</t>
  </si>
  <si>
    <t>Proteínas fraccionadas albúmina/globulina</t>
  </si>
  <si>
    <t>Proteínas por electroforesis</t>
  </si>
  <si>
    <t>Proteínas totales, en suero y otros fluídos</t>
  </si>
  <si>
    <t>Proteínas transportadora de testosterona PTHS</t>
  </si>
  <si>
    <t>Proteinuria en  24  horas</t>
  </si>
  <si>
    <t>Protoporfirina zinc eritrocitica Z PP</t>
  </si>
  <si>
    <t>Protrombina, consumo</t>
  </si>
  <si>
    <t>Protrombina, tiempo PT</t>
  </si>
  <si>
    <t>Prueba de compatibilidad, cruzada mayor incluye: hemoclasificación de donante receptor</t>
  </si>
  <si>
    <t>Prueba de compatibilidad, cruzada menor; incluye: hemoclasificación de donante y receptor</t>
  </si>
  <si>
    <t>Prueba rápida para streptococcus beta hemolítico</t>
  </si>
  <si>
    <t>Pseudocolinesterasa</t>
  </si>
  <si>
    <t>Pterinas, determinación</t>
  </si>
  <si>
    <t>Quinidina</t>
  </si>
  <si>
    <t>Rabia, examen para antígenos (AF), inoculación en ratón o serología</t>
  </si>
  <si>
    <t>Rastreo de anticuerpos irregulares</t>
  </si>
  <si>
    <t>Reacción de Montenegro</t>
  </si>
  <si>
    <t>Reclacificación del plasma</t>
  </si>
  <si>
    <t>Receptores estrogénicos, dosificación en tejidos</t>
  </si>
  <si>
    <t>Receptores estrogénicos, inmunocitoquímicos</t>
  </si>
  <si>
    <t>Recuento de colonias, cualquier muestra</t>
  </si>
  <si>
    <t>Recuento de Hamburger</t>
  </si>
  <si>
    <t>Renina</t>
  </si>
  <si>
    <t>Reticulocitos, recuento</t>
  </si>
  <si>
    <t>Rotavirus, determinación de antígeno (látex)</t>
  </si>
  <si>
    <t>Rubeóla, anticuerpo G</t>
  </si>
  <si>
    <t>Rubeóla, anticuerpo M</t>
  </si>
  <si>
    <t>Salicilatos</t>
  </si>
  <si>
    <t>Salmonella, identificación serológica</t>
  </si>
  <si>
    <t>Sangre oculta en MF</t>
  </si>
  <si>
    <t>Sangría, tiempo de</t>
  </si>
  <si>
    <t>Sarampión, determinación de Ac</t>
  </si>
  <si>
    <t>Secreción nasal, ocular, ótica, examen microscópico c/u</t>
  </si>
  <si>
    <t>Secreción uretral o vaginal, examen microscópico c/u</t>
  </si>
  <si>
    <t>Shiguella, identificación serológica</t>
  </si>
  <si>
    <t>Sida, anticuerpos VIH  1.</t>
  </si>
  <si>
    <t>Sida, anticuerpos VIH  2.</t>
  </si>
  <si>
    <t>Sida, antígeno P24</t>
  </si>
  <si>
    <t>Sida, prueba confirmatoria (Western Blot, otros)</t>
  </si>
  <si>
    <t>Sifilis, serología confirmatoria (FTA ABS)</t>
  </si>
  <si>
    <t>Sifilis, serología presuntiva (cardiolipina o VDRL)</t>
  </si>
  <si>
    <t>Sincityal, determinación de antígeno</t>
  </si>
  <si>
    <t>Sistina, en orina</t>
  </si>
  <si>
    <t>Sodio</t>
  </si>
  <si>
    <t>Somatomedina C</t>
  </si>
  <si>
    <t>Staphilococcus aureus, identificación serológica</t>
  </si>
  <si>
    <t>Streptococcus beta hemolítico, identificación serológica</t>
  </si>
  <si>
    <t>Sudan, tinción y lectura</t>
  </si>
  <si>
    <t>Sulfitos, medición en orina y sangre</t>
  </si>
  <si>
    <t>Talio</t>
  </si>
  <si>
    <t>Tejidos corporales, medición enzimática</t>
  </si>
  <si>
    <t>Teofilina</t>
  </si>
  <si>
    <t>Testosterona libre</t>
  </si>
  <si>
    <t>Testosterona total</t>
  </si>
  <si>
    <t>Thorn, prueba</t>
  </si>
  <si>
    <t>Tiroidea estimulante (en neonato)</t>
  </si>
  <si>
    <t>Tiroidea estimulante TSH</t>
  </si>
  <si>
    <t>Tirosina, cuantificación</t>
  </si>
  <si>
    <t>Tirosina, test con raíz de cabello</t>
  </si>
  <si>
    <t>Tiroxina, en sangre</t>
  </si>
  <si>
    <t>Tiroxina T4</t>
  </si>
  <si>
    <t>Tiroxina T4  libre</t>
  </si>
  <si>
    <t>Título anti A</t>
  </si>
  <si>
    <t>Título anti B</t>
  </si>
  <si>
    <t>Título anti D</t>
  </si>
  <si>
    <t>Tobramicina</t>
  </si>
  <si>
    <t>Toxocara canis, anticuerpos</t>
  </si>
  <si>
    <t>Toxoplasma, anticuerpo G</t>
  </si>
  <si>
    <t>Toxoplasma, anticuerpo M</t>
  </si>
  <si>
    <t>Transaminasa oxalacetica / ASA</t>
  </si>
  <si>
    <t>ARTÍCULO 49: En las intervenciones y procedimientos quirúrgicos cruentos, los derechos de sala de cirugía que comprenden: la dotación básica del quirófano, los equipos, sus accesorios e implementos, instrumental, ropa reutilizable o desechable, los servicios de enfermería, esterilización, instrumental, circulantes y recuperación hasta seis (6) horas se reconocerán según el grupo de clasificación de la intervención o procedimiento quirúrgico realizado así:</t>
  </si>
  <si>
    <t>DERECHOS DE SALA DE CIRUGÍA</t>
  </si>
  <si>
    <t xml:space="preserve">Grupo  02 Derechos de Sala  de Cirugia </t>
  </si>
  <si>
    <t xml:space="preserve">Grupo  03 Derechos de Sala  de Cirugia </t>
  </si>
  <si>
    <t xml:space="preserve">Grupo  04 Derechos de Sala  de Cirugia </t>
  </si>
  <si>
    <t xml:space="preserve">Grupo  05 Derechos de Sala  de Cirugia </t>
  </si>
  <si>
    <t xml:space="preserve">Grupo  06 Derechos de Sala  de Cirugia </t>
  </si>
  <si>
    <t xml:space="preserve">Grupo  07 Derechos de Sala  de Cirugia </t>
  </si>
  <si>
    <t xml:space="preserve">Grupo  08 Derechos de Sala  de Cirugia </t>
  </si>
  <si>
    <t xml:space="preserve">Grupo  09 Derechos de Sala  de Cirugia </t>
  </si>
  <si>
    <t xml:space="preserve">Grupo  10 Derechos de Sala  de Cirugia </t>
  </si>
  <si>
    <t xml:space="preserve">Grupo  11 Derechos de Sala  de Cirugia </t>
  </si>
  <si>
    <t xml:space="preserve">Grupo  12 Derechos de Sala  de Cirugia </t>
  </si>
  <si>
    <t xml:space="preserve">Grupo  13 Derechos de Sala  de Cirugia </t>
  </si>
  <si>
    <t xml:space="preserve">Grupo especial  20 Derechos de Sala  de Cirugia </t>
  </si>
  <si>
    <t xml:space="preserve">Grupo especial  21 Derechos de Sala  de Cirugia </t>
  </si>
  <si>
    <t xml:space="preserve">Grupo especial  22 Derechos de Sala  de Cirugia </t>
  </si>
  <si>
    <t xml:space="preserve">Grupo especial  23 Derechos de Sala  de Cirugia </t>
  </si>
  <si>
    <t>PARÁGRAFO 1: En las intervenciones bilaterales se reconocerá un cincuenta por ciento (50%) adicional sobre la tarifa establecida para este servicio, de acuerdo con el grupo quirúrgico que corresponda a la intervención realizada . En las intervenciones múltiples que practique en un acto el mismo cirujano, en distinta región operatoria  o las que realice cirujano de diferente especialidad en la misma u otra región, por este servicio se reconocerá el ciento por ciento (100%) de la tarifa señalada para la cirugía mayor ejecutada, de acuerdo con el grupo quirúrgico que le corresponda, incrementada en el cincuenta por ciento (50%) del valor de cada una de las adicionales.</t>
  </si>
  <si>
    <t xml:space="preserve">PARÁGRAFO 2: No se reconocerá valores adicionales por el  empleo de accesorios e implementos de los equipos que se utilicen en la práctica de las intervenciones y procedimientos, aunque estos no sean reutilizables. </t>
  </si>
  <si>
    <t xml:space="preserve">ARTÍCULO 50: Los derechos de sala en la atención del  parto comprenden: la dotación básica de la sala, los equipos, sus accesorios e implementos, instrumental, ropas reutilizables o desechables, los servicios de esterilización, instrumentación y enfermería, materiales, drogas, medicamentos y soluciones, oxígeno y gases anestésicos, sala de trabajo de parto, post-parto y de observación del recién nacido. Se reconoce el siguiente valor: </t>
  </si>
  <si>
    <t xml:space="preserve">DERECHOS DE SALA DE PARTO </t>
  </si>
  <si>
    <t>Derechos de sala de parto</t>
  </si>
  <si>
    <t xml:space="preserve">PARÁGRAFO: Cuando el parto sea por operación cesárea, los derechos de sala de cirugía, se reconocerán de acuerdo con el grupo quirúrgico en que está clasificada. </t>
  </si>
  <si>
    <t>Panoramica en miembros inferiores  (goniometría u ortograma)</t>
  </si>
  <si>
    <t>Estudio de huesos largos AP</t>
  </si>
  <si>
    <t>Fotopodografía</t>
  </si>
  <si>
    <t xml:space="preserve">CRÁNEO, CARA Y CUELLO </t>
  </si>
  <si>
    <t>Cara, malar, arco cigomático, huesos nasales,  maxilar superior, silla turca, base del cráneo</t>
  </si>
  <si>
    <t>Senos paranasales, maxilar inferior, órbitas,  articulaciones temporomandibulares, agujeros  ópticos</t>
  </si>
  <si>
    <t>Cráneo simple</t>
  </si>
  <si>
    <t>Cráneo simple más base de cráneo (Panorámica  de mandíbula) Perfilograma</t>
  </si>
  <si>
    <t>Mastoides comparativas, penascos, conductos  auditivos internos</t>
  </si>
  <si>
    <t>Tomografía lineal de las regiones anteriores;  agregar:</t>
  </si>
  <si>
    <t>Proyecciones adicionales</t>
  </si>
  <si>
    <t>Politomografía de conductos auditivos  internos</t>
  </si>
  <si>
    <t>Politomografía unilateral de mastoides (oído  medio)</t>
  </si>
  <si>
    <t>Politomografía bilateral de mastoides</t>
  </si>
  <si>
    <t>Politomografía de silla turca</t>
  </si>
  <si>
    <t>Politomografía de senos paranasales  articulaciones temporomandibulares</t>
  </si>
  <si>
    <t>Politomografía de rinofaringe</t>
  </si>
  <si>
    <t>Politomografía semi axial de nariz</t>
  </si>
  <si>
    <t>Tomografía funcional de laringe</t>
  </si>
  <si>
    <t>Xero radiografía de cuello</t>
  </si>
  <si>
    <t>Cavum faríngeo, cuello y tejidos blandos</t>
  </si>
  <si>
    <t xml:space="preserve">COLUMNA VERTEBRAL </t>
  </si>
  <si>
    <t>Columna cervical</t>
  </si>
  <si>
    <t>Columna dorsal o toráxica</t>
  </si>
  <si>
    <t>Columna lumbosacra</t>
  </si>
  <si>
    <t>Sacrococcix</t>
  </si>
  <si>
    <t>Test de escoliosis</t>
  </si>
  <si>
    <t>Proyecciones dinámicas o adicionales, al valor del examen agregar:</t>
  </si>
  <si>
    <t>Tomografía lineal de columna, por segmento, agregar:</t>
  </si>
  <si>
    <t>Panorámica columna vertebral</t>
  </si>
  <si>
    <t xml:space="preserve">  2.  TÓRAX </t>
  </si>
  <si>
    <t>Tórax (PA o P A y lateral), reja costal</t>
  </si>
  <si>
    <t>Fluoroscopia pulmonar, movilidad diafragmática</t>
  </si>
  <si>
    <t>Esternón, articulaciones esterno claviculares</t>
  </si>
  <si>
    <t>Serie cardiovascular (corazón y grandes vasos, silueta cardíaca)</t>
  </si>
  <si>
    <t>Proyecciones adicionales de tórax: apicograma, de cúbito lateral, oblicuas, lateral con bario, etc, cada una; agregar:</t>
  </si>
  <si>
    <t>Tomografía de tórax AP</t>
  </si>
  <si>
    <t>Tomografía de tórax en dos proyecciones</t>
  </si>
  <si>
    <t>Tomografía de mediastino, tráquea</t>
  </si>
  <si>
    <t>Xeromamografía o mamografia, (bilateral)</t>
  </si>
  <si>
    <t>Galactografia</t>
  </si>
  <si>
    <t>Mamografía unilateral o de pieza quirúrgica</t>
  </si>
  <si>
    <t>Fluoroscopia para implantación de marcapaso al valor del tórax: agregar,</t>
  </si>
  <si>
    <t xml:space="preserve">3.  ABDOMEN </t>
  </si>
  <si>
    <t xml:space="preserve">ABDOMEN Y GENITO URINARIO </t>
  </si>
  <si>
    <t>Abdomen simple</t>
  </si>
  <si>
    <t>Abdomen simple con proyecciones adicionales, serie de abdomen agudo</t>
  </si>
  <si>
    <t>Pielografía retrógrada o anterógrada</t>
  </si>
  <si>
    <t>Urografía intravenosa</t>
  </si>
  <si>
    <t>Urografía con nefrotomografía (estudio de hipertensión)</t>
  </si>
  <si>
    <t xml:space="preserve">VÍAS BILIARES </t>
  </si>
  <si>
    <t>Colecistografía</t>
  </si>
  <si>
    <t>Colangiografía operatoria</t>
  </si>
  <si>
    <t>Colangiografía post operatoria</t>
  </si>
  <si>
    <t>Colangiografía endoscopica retrógrada (transduodenal)</t>
  </si>
  <si>
    <t>Colangiografía Tomografía</t>
  </si>
  <si>
    <t>Colecisto Tomografía</t>
  </si>
  <si>
    <t xml:space="preserve">REDUCCIÓN ABIERTA DE FRACTURA SIN ELEMENTOS </t>
  </si>
  <si>
    <t>DE OSTEOSÍNTESIS</t>
  </si>
  <si>
    <t>Reducción abierta fractura pelvis</t>
  </si>
  <si>
    <t>Osteosíntesis de acetábulo, reborde posterior</t>
  </si>
  <si>
    <t>Osteosíntesis de acetábulo, compuesta (anterior, posterior y superior)</t>
  </si>
  <si>
    <t>Hemipelvectomía</t>
  </si>
  <si>
    <t>Desarticulación de la cadera</t>
  </si>
  <si>
    <t xml:space="preserve">  4.  MUSLO Y RODILLA</t>
  </si>
  <si>
    <t>Drenaje, curetaje, secuestrectomía, de fémur</t>
  </si>
  <si>
    <t>Drenaje, curetaje, secuestrectomía, de rótula</t>
  </si>
  <si>
    <t>EXTRACCIONES DE CUERPO EXTRAÑO INTRAÓSEO O DE ELEMENTOS</t>
  </si>
  <si>
    <t>Extracción cuerpo extraño de fémur</t>
  </si>
  <si>
    <t>Extracción cuerpo extraño de rótula</t>
  </si>
  <si>
    <t>Extracción no quirúrgica de material de osteosíntesis, en muslo o rodilla</t>
  </si>
  <si>
    <t>Extracción quirúrgica de material de osteosíntesis, en muslo o rodilla</t>
  </si>
  <si>
    <t>OSTEOTOMÍAS Y RESECCIONES PARCIALES EN DIÁFISIS</t>
  </si>
  <si>
    <t>Osteotomía simple de fémur</t>
  </si>
  <si>
    <t>Hemidiafisectomía en fémur</t>
  </si>
  <si>
    <t>Osteotomía del cuello femoral</t>
  </si>
  <si>
    <t>Patelectomía o hemipatelectomía</t>
  </si>
  <si>
    <t>Injerto óseo en fémur</t>
  </si>
  <si>
    <t>Revisión y/o reconstrucción de muñón de amputación muslo</t>
  </si>
  <si>
    <t>Resección tumor benigno fémur</t>
  </si>
  <si>
    <t>Resección tumor benigno rótula</t>
  </si>
  <si>
    <t>Resección tumor maligno fémur</t>
  </si>
  <si>
    <t>Resección tumor maligno rótula</t>
  </si>
  <si>
    <t>Reducción cerrada fractura fémur</t>
  </si>
  <si>
    <t>Reducción cerrada fractura rótula</t>
  </si>
  <si>
    <t>REDUCCIÓN ABIERTA DE FRACTURA SIN ELEMENTOS DE</t>
  </si>
  <si>
    <t>Reducción abierta fractura rótula</t>
  </si>
  <si>
    <t>Osteosíntesis en fémur (diáfisis)</t>
  </si>
  <si>
    <t>Osteosíntesis en fémur (cuello, intertrocantérica, supracondilea)</t>
  </si>
  <si>
    <t>Osteosíntesis en rótula</t>
  </si>
  <si>
    <t>Amputación del muslo</t>
  </si>
  <si>
    <t>Desarticulación de la rodilla</t>
  </si>
  <si>
    <t xml:space="preserve">  5.  PIERNA, TOBILLO Y PIE</t>
  </si>
  <si>
    <t>Drenaje, curetaje, secuestrectomía, de tibia o peroné</t>
  </si>
  <si>
    <t>Drenaje, curetaje, secuestrectomía, de huesos pie (excepto falanges)</t>
  </si>
  <si>
    <t>Drenaje, curetaje, secuestrectomía, falanges pie (una a dos)</t>
  </si>
  <si>
    <t>Drenaje, curetaje, secuestrectomía, falanges pie (tres o más)</t>
  </si>
  <si>
    <t>EXTRACCIÓNES DE CUERPO EXTRAÑO INTRAÓSEO O DE ELEMENTOS DE OSTEOSÍNTESIS</t>
  </si>
  <si>
    <t>Extracción cuerpo extraño de tibia o peroné</t>
  </si>
  <si>
    <t>Extracción cuerpo extraño pie</t>
  </si>
  <si>
    <t>Extracción no quirúrgica de material de osteosíntesis en pierna, tobillo o pie</t>
  </si>
  <si>
    <t>Extracción quirúrgica de material de osteosíntesis en pierna, tobillo o pie</t>
  </si>
  <si>
    <t>Osteotomía de tibia o peroné</t>
  </si>
  <si>
    <t>Osteotomía de huesos pie</t>
  </si>
  <si>
    <t>Osteotomía falanges pie (una a dos)</t>
  </si>
  <si>
    <t>Osteotomía falanges pie (tres o más)</t>
  </si>
  <si>
    <t>Hemidiafisectomía en tibia y peroné</t>
  </si>
  <si>
    <t>Hemidiafisectomía en huesos pie</t>
  </si>
  <si>
    <t>Astragalectomía</t>
  </si>
  <si>
    <t>Injerto óseo en tibia o peroné</t>
  </si>
  <si>
    <t>Injerto óseo en pie</t>
  </si>
  <si>
    <t>Epifisiodesis tibia o peroné</t>
  </si>
  <si>
    <t>Revisión y/o reconstrucción de muñón de amputación pierna</t>
  </si>
  <si>
    <t>Revisión y/o reconstrucción de muñón de amputación pie o de tres o más artejos</t>
  </si>
  <si>
    <t>Revisión y/o reconstrucción de muñón de amputación artejos pie (uno a dos)</t>
  </si>
  <si>
    <t>Resección tumor benigno tibia o peroné</t>
  </si>
  <si>
    <t>Resección tumor benigno huesos pie</t>
  </si>
  <si>
    <t>Resección tumor maligno tibia o peroné</t>
  </si>
  <si>
    <t>Resección tumor maligno huesos pie</t>
  </si>
  <si>
    <t>OTRAS OPERACIONES PLÁSTICAS</t>
  </si>
  <si>
    <t>Alargamiento miembros inferiores</t>
  </si>
  <si>
    <t>Corrección hallux valgus</t>
  </si>
  <si>
    <t>Corrección pie cavo</t>
  </si>
  <si>
    <t>Corrección pie cavo equino</t>
  </si>
  <si>
    <t>Corrección pie convexo</t>
  </si>
  <si>
    <t>Corrección pie tallus valgus</t>
  </si>
  <si>
    <t>Corrección pie varus equino</t>
  </si>
  <si>
    <t>Reimplante de la pierna</t>
  </si>
  <si>
    <t>Reimplante de pie</t>
  </si>
  <si>
    <t>Reducción cerrada fractura tibia y peroné</t>
  </si>
  <si>
    <t>Reducción cerrada fractura peroné</t>
  </si>
  <si>
    <t>Reducción cerrada fractura tarso y/o metatarso</t>
  </si>
  <si>
    <t>Reducción cerrada falanges pie (una a dos)</t>
  </si>
  <si>
    <t>Reducción cerrada falanges pie (tres o más)</t>
  </si>
  <si>
    <t>Reducción cerrada luxo fractura cuello pie</t>
  </si>
  <si>
    <t>Reducción abierta fractura tibia y/o peroné</t>
  </si>
  <si>
    <t>Reducción abierta fractura tarso o metatarso</t>
  </si>
  <si>
    <t>Reducción abierta fractura falanges  pie (una a dos)</t>
  </si>
  <si>
    <t>Reducción abierta fractura falanges  pie (tres o más)</t>
  </si>
  <si>
    <t>Reducción abierta de luxo fractura cuello pie</t>
  </si>
  <si>
    <t>Osteosíntesis en tibia o peroné</t>
  </si>
  <si>
    <t>Osteosíntesis de luxo fractura o fractura cuello pie</t>
  </si>
  <si>
    <t>Osteosíntesis hueso de pie</t>
  </si>
  <si>
    <t>Aplicación de tutores externos</t>
  </si>
  <si>
    <t>Amputación de la pierna</t>
  </si>
  <si>
    <t>Amputación del pie</t>
  </si>
  <si>
    <t>Amputación de dedos pie (uno a dos)</t>
  </si>
  <si>
    <t>Amputación dedos pie (tres o más)</t>
  </si>
  <si>
    <t>Desarticulación pie; incluye mediotarsiana (Chopart), tarsometatarsiana (Lisfranc),   supramaleolar (Syme)</t>
  </si>
  <si>
    <t>Desarticulación dedos pie (uno a dos)</t>
  </si>
  <si>
    <t>Desarticulación dedos pie (tres o más)</t>
  </si>
  <si>
    <t xml:space="preserve">  6.  COLUMNA VERTEBRAL Y TÓRAX</t>
  </si>
  <si>
    <t>Drenaje, curetaje, secuestrectomía, de esternón o costillas</t>
  </si>
  <si>
    <t>Drenaje, curetaje, secuestrectomía, de columna vertebral</t>
  </si>
  <si>
    <t>EXTRACCIONES DE CUERPO EXTRAÑO INTRAÓSEO O DE ELEMENTOS DE OSTEOSÍNTESIS</t>
  </si>
  <si>
    <t>Extracción cuerpo extraño de esternón o costillas</t>
  </si>
  <si>
    <t>Extracción quirúrgica de material de osteosíntesis columna vertebral</t>
  </si>
  <si>
    <t>Extracción cuerpo extraño de columna vertebral</t>
  </si>
  <si>
    <t>OSTEOTOMÍA Y RESECCIÓN PARCIAL EN DIÁFISIS</t>
  </si>
  <si>
    <t>Osteotomía esternón o costillas</t>
  </si>
  <si>
    <t>RESECCIÓN ÓSEA</t>
  </si>
  <si>
    <t>Coccigectomía</t>
  </si>
  <si>
    <t>Injerto óseo en columna vertebral</t>
  </si>
  <si>
    <t>Resección tumor benigno en columna vertebral</t>
  </si>
  <si>
    <t>Reducción cerrada fractura columna cervical</t>
  </si>
  <si>
    <t>Reducción cerrada fractura columna dorsal o lumbar</t>
  </si>
  <si>
    <t>Reducción cerrada fractura coxis</t>
  </si>
  <si>
    <t>Reducción cerrada fractura costal; incluye una  o más costillas</t>
  </si>
  <si>
    <t>REDUCCIONES ABIERTAS DE FRACTURA SIN ELEMENTOS</t>
  </si>
  <si>
    <t>Reducción abierta fractura costal; incluye una o más costillas</t>
  </si>
  <si>
    <t>Reducción abierta fractura columna cervical</t>
  </si>
  <si>
    <t>Reducción abierta fractura columna dorsal o lumbar; incluye apófisis transversa, cuerpo vertebral, elementos posteriores de la columna</t>
  </si>
  <si>
    <t>Artrodesis posterior de columna con instrumentación</t>
  </si>
  <si>
    <t>Artrodesis anterior de columna con instrumentación</t>
  </si>
  <si>
    <t xml:space="preserve">  7.  ARTICULACIONES</t>
  </si>
  <si>
    <t>Artrotomía en hombro</t>
  </si>
  <si>
    <t>Artrotomía en codo</t>
  </si>
  <si>
    <t>Artrotomía en muñeca</t>
  </si>
  <si>
    <t>Artrotomía en cadera</t>
  </si>
  <si>
    <t>Artrotomía en rodilla</t>
  </si>
  <si>
    <t>Artrotomía en cuello de pie</t>
  </si>
  <si>
    <t>Artrotomía en pie</t>
  </si>
  <si>
    <t>EXTRACCIONES DE CUERPO EXTRAÑO INTRA ARTICULAR</t>
  </si>
  <si>
    <t>Extracción cuerpo extraño intra articular hombro</t>
  </si>
  <si>
    <t>Extracción cuerpo extraño intra articular codo</t>
  </si>
  <si>
    <t>Extracción cuerpo extraño intra articular muñeca</t>
  </si>
  <si>
    <t>Extracción cuerpo extraño intra articular cadera</t>
  </si>
  <si>
    <t>Extracción cuerpo extraño intra articular rodilla</t>
  </si>
  <si>
    <t>Extracción cuerpo extraño intra articular en cuello de pie</t>
  </si>
  <si>
    <t>Resección de disco intervertebral (hernia discal)</t>
  </si>
  <si>
    <t>Meniscectomía rodilla</t>
  </si>
  <si>
    <t>Sinovectomía rodilla</t>
  </si>
  <si>
    <t>2662 de diciembre de 1988</t>
  </si>
  <si>
    <t>Embolización para cateterismo de arterias intracraneanas</t>
  </si>
  <si>
    <t>Angioplastia intraluminar</t>
  </si>
  <si>
    <t>1990 Ene.2</t>
  </si>
  <si>
    <t>3000 de diciembre de 1989</t>
  </si>
  <si>
    <t xml:space="preserve">CRANEOTOMÍAS PARA TRATAMIENTO QUIRÚRGICO DE TUMORES </t>
  </si>
  <si>
    <t>1991 Ene.2</t>
  </si>
  <si>
    <t>3074 de diciembre de 1990</t>
  </si>
  <si>
    <t>INTRACRANEALES</t>
  </si>
  <si>
    <t>1992 Ene.2</t>
  </si>
  <si>
    <t>2867 de diciembre de 1991</t>
  </si>
  <si>
    <t>Craneotomía para extirpación adenomas hipofisiarios</t>
  </si>
  <si>
    <t>Craneotomía para extirpación adenomas hipofisiarios (vía transesfenoidal)</t>
  </si>
  <si>
    <t>1993 Ene.2</t>
  </si>
  <si>
    <t>2061 de diciembre de 1992</t>
  </si>
  <si>
    <t>Craneotomía para resección de Cráneofaringioma</t>
  </si>
  <si>
    <t>Craneotomía para drenaje y extracción de tumores intraventriculares (Incluye: quiste coloide del tercer ventrículo)</t>
  </si>
  <si>
    <t>1994 Ene.2</t>
  </si>
  <si>
    <t>2548 de diciembre de 1993</t>
  </si>
  <si>
    <t>Craneotomía para pinealectomía</t>
  </si>
  <si>
    <t>Craneotomía para resección de tumores de fosa anterior</t>
  </si>
  <si>
    <t>1995 Ene.2</t>
  </si>
  <si>
    <t>2872 de diciembre de 1994</t>
  </si>
  <si>
    <t>Craneotomía para resección de tumores de fosa media</t>
  </si>
  <si>
    <t>Craneotomía para resección de tumores de fosa posterior</t>
  </si>
  <si>
    <t>1996 Ene.2</t>
  </si>
  <si>
    <t>2310 de diciembre de 1995</t>
  </si>
  <si>
    <t xml:space="preserve">Craneotomía para tumores del ángulo ponto cerebeloso </t>
  </si>
  <si>
    <t>1997 Ene.2</t>
  </si>
  <si>
    <t>2334 de diciembre de 1996</t>
  </si>
  <si>
    <t>TRATAMIENTOS QUIRÚRGICOS DE OTROS TUMORES INTRACRANEALES</t>
  </si>
  <si>
    <t>1998 Ene.2</t>
  </si>
  <si>
    <t>3106 de diciembre de 1997</t>
  </si>
  <si>
    <t>Tratamiento por vía anterior para tumores de clivus</t>
  </si>
  <si>
    <t>Craneotomía para tumores de hoz de cerebro</t>
  </si>
  <si>
    <t>1999 Ene.2</t>
  </si>
  <si>
    <t>2560 de diciembre de 1998</t>
  </si>
  <si>
    <t>Craneotomía para tumores de cuerpo calloso</t>
  </si>
  <si>
    <t>2000 Ene.2</t>
  </si>
  <si>
    <t>2647 de diciembre 23 de 1999</t>
  </si>
  <si>
    <t>INTERVENCIONES SOBRE MENINGES Y CEREBRO</t>
  </si>
  <si>
    <t>2001 Ene.2</t>
  </si>
  <si>
    <t>2579 de diciembre 13 de 2000</t>
  </si>
  <si>
    <t>Leucotomía</t>
  </si>
  <si>
    <t>Lobectomía</t>
  </si>
  <si>
    <t>2002 Ene.2</t>
  </si>
  <si>
    <t>2910  de diciembre 31 de 2001</t>
  </si>
  <si>
    <t>Lobotomía (psicocirugía estereotáxica)</t>
  </si>
  <si>
    <t>Hemisferectomía</t>
  </si>
  <si>
    <t>2003 Ene.2</t>
  </si>
  <si>
    <t>3232 de diciembre 27 de 2002</t>
  </si>
  <si>
    <t>Extirpación de lesión y/o tejido de las meninges cerebrales</t>
  </si>
  <si>
    <t>Reparación encéfalocele</t>
  </si>
  <si>
    <t>2004 Ene.2</t>
  </si>
  <si>
    <t>3770 de diciembre 26 de 2003</t>
  </si>
  <si>
    <t>Reparación meningocele craneal</t>
  </si>
  <si>
    <t>Tratamiento de platibasia (Síndrome de Arnold Chiari)</t>
  </si>
  <si>
    <t>2005 Ene.2</t>
  </si>
  <si>
    <t xml:space="preserve">4360 de diciembre 22 de 2004 </t>
  </si>
  <si>
    <t>Corrección de enfermedad de Crouzón</t>
  </si>
  <si>
    <t>Injertos intracraneanos (médula suprarrenal)</t>
  </si>
  <si>
    <t>2006 Ene.2</t>
  </si>
  <si>
    <t xml:space="preserve">4686 de diciembre 21 de 2005 </t>
  </si>
  <si>
    <t xml:space="preserve">PROCEDIMIENTOS ESTEREOTÁXICOS </t>
  </si>
  <si>
    <t>2007 Ene. 2</t>
  </si>
  <si>
    <t>4580 de diciembre 27 de 2006</t>
  </si>
  <si>
    <t>Punción estereotáxica de quistes, abcesos y hematomas intracraneanos</t>
  </si>
  <si>
    <t>4580 de diciembre 27 de 2007</t>
  </si>
  <si>
    <t>Implantación estereotáxica de electrodos y material radio activo</t>
  </si>
  <si>
    <t>Biopsia esterotáxica de lesiones cerebrales</t>
  </si>
  <si>
    <t xml:space="preserve">OPERACIONES PLÁSTICAS EN CRÁNEO </t>
  </si>
  <si>
    <t>Corrección hundimiento craneano</t>
  </si>
  <si>
    <t>Craniectomía lineal</t>
  </si>
  <si>
    <t>Craneoplastia para corrección de defecto por resección del tumor óseo o infección</t>
  </si>
  <si>
    <t>Esquirlectomía craneal</t>
  </si>
  <si>
    <t>Craneoplastia con acrílico</t>
  </si>
  <si>
    <t>Craneoplastia con remplazo óseo</t>
  </si>
  <si>
    <t>Tratamiento para descompresión y corrección órbitaria.</t>
  </si>
  <si>
    <t xml:space="preserve">  2.  DERIVACIONES</t>
  </si>
  <si>
    <t>OPERACIONES DE TIPO DERIVATIVO</t>
  </si>
  <si>
    <t>Derivación ventrículo atrial</t>
  </si>
  <si>
    <t>Derivación ventrículo peritoneal</t>
  </si>
  <si>
    <t>Derivación ventrículo pleural</t>
  </si>
  <si>
    <t>Derivación ventrículo subaracnoidea cervical</t>
  </si>
  <si>
    <t>Derivación subduro atrial</t>
  </si>
  <si>
    <t>Derivación subduro peritoneal</t>
  </si>
  <si>
    <t>Drenaje de quiste hacia aurícula</t>
  </si>
  <si>
    <t>Ventriculostomía (drenaje externo)</t>
  </si>
  <si>
    <t>REVISIÓN O ELIMINACIÓN DE DERIVACIÓN</t>
  </si>
  <si>
    <t>Eliminación de derivación</t>
  </si>
  <si>
    <t>Revisión de derivación</t>
  </si>
  <si>
    <t>PUNCIONES</t>
  </si>
  <si>
    <t>Punción cisternal</t>
  </si>
  <si>
    <t>Punción ventricular</t>
  </si>
  <si>
    <t>Punción subdural</t>
  </si>
  <si>
    <t>OTROS PROCEDIMIENTOS</t>
  </si>
  <si>
    <t>Implantación de marcapasos tipo cerebeloso</t>
  </si>
  <si>
    <t>Nucleotomía percutánea</t>
  </si>
  <si>
    <t xml:space="preserve">  3.  RAQUIS Y MÉDULA ESPINAL </t>
  </si>
  <si>
    <t>LAMINECTOMÍAS O LAMINOTOMÍAS PARA EXPLORACIÓN O DESCOMPRESIÓN</t>
  </si>
  <si>
    <t>Laminectomía para exploración del canal raquídeo, uno o más segmentos Extradural, Subdural o Intramedular (cervical, dorsal, lumbar o sacra)</t>
  </si>
  <si>
    <t>LAMINECTOMÍAS (HEMILAMINECTOMÍAS) PARA DISCO INTERVERTEBRAL HERNIADO Y/O DESCOMPRESIÓN DE RAIZ NERVIOSA</t>
  </si>
  <si>
    <t>Uno o más interespacios cervical, toráxica o lumbar, unilateral</t>
  </si>
  <si>
    <t>Uno o más interespacios cervical toráxica o lumbar, bilateral</t>
  </si>
  <si>
    <t>Microdiscoidectomía, uno o más interespacios</t>
  </si>
  <si>
    <t>INCISIÓNES SOBRE MÉDULA ESPINAL</t>
  </si>
  <si>
    <t>Laminectomía para mielotomía, tipo Bischof, dorsal o lumbar</t>
  </si>
  <si>
    <t>Laminectomía para rizotomía, uno o dos segmentos</t>
  </si>
  <si>
    <t>Laminectomía para rizotomía, más de dos segmentos</t>
  </si>
  <si>
    <t>Laminectomía para cordotomía, unilateral, en un tiempo, cervical o dorsal</t>
  </si>
  <si>
    <t>Laminectomía para cordotomía, bilateral, en un tiempo, cervical o dorsal</t>
  </si>
  <si>
    <t>Laminectomía para cordotomía, bilateral, en dos tiempos, cervical o dorsal</t>
  </si>
  <si>
    <t>REPARACIONES DE DEFECTOS CONGÉNITOS</t>
  </si>
  <si>
    <t>Resección de meningocele raquídeo</t>
  </si>
  <si>
    <t>Resección de meningomieloradiculocele</t>
  </si>
  <si>
    <t>Tratamiento de diastematomielia</t>
  </si>
  <si>
    <t>PROCEDIMIENTOS ESTEREOTÁXICOS E IMPLANTACIÓN DE ELEMENTOS</t>
  </si>
  <si>
    <t>Lesión estereotáxia de la médula percutánea, cualquier modalidad, inclusive estimulación y/o registro</t>
  </si>
  <si>
    <t>Estimulación estereotáxica de la médula, percutánea o procedimiento separado no seguido de cirugía</t>
  </si>
  <si>
    <t>Implantación percutánea de electrodos de neuroestimulación, epidural o intradural</t>
  </si>
  <si>
    <t>Laminectomía para implantación de electrodos de neuroestimulación, extradurales</t>
  </si>
  <si>
    <t>Laminectomía para implantación de electrodos de neuroestimulación, intradurales</t>
  </si>
  <si>
    <t>Revisión o remoción de electrodos de neuro estimulación, espinales</t>
  </si>
  <si>
    <t>Incisión para la colocación subcutánea de receptor de neuroestimulación, acoplamiento directo o inductivo</t>
  </si>
  <si>
    <t>Revisión o remoción de receptor de neuroestimulador, espinal</t>
  </si>
  <si>
    <t>PROCEDIMIENTOS PARA REPARACIÓN</t>
  </si>
  <si>
    <t>Reparación fístula líquido cefalorraquídeo</t>
  </si>
  <si>
    <t>Injerto dural</t>
  </si>
  <si>
    <t>PROCEDIMIENTOS QUIRÚRGICOS DE COLUMNA CERVICAL</t>
  </si>
  <si>
    <t>Disquectomía cervical, abordaje anterior sin artrodesis, un solo interespacio</t>
  </si>
  <si>
    <t>Disquectomía cervical, abordaje anterior con artrodesis, un solo interespacio</t>
  </si>
  <si>
    <t>Disquectomía cervical, abordaje anterior sin artrodesis, dos o más interespacios</t>
  </si>
  <si>
    <t>Disquectomía cervical, abordaje anterior con artrodesis, dos o más interespacios</t>
  </si>
  <si>
    <t>Cirugía de Cloward</t>
  </si>
  <si>
    <t>Cerclaje cervical</t>
  </si>
  <si>
    <t>Cerclaje e injerto por listesis</t>
  </si>
  <si>
    <t>Abordaje transoral por lesión cervical</t>
  </si>
  <si>
    <t>OTROS PROCEDIMIENTOS Y CIRUGIAS DE RAQUIS</t>
  </si>
  <si>
    <t>Descompresión Medular dorsal o dorso lumbar, por vía anterior</t>
  </si>
  <si>
    <t>Descompresión Medular dorsal o lumbar, por vía antero lateral</t>
  </si>
  <si>
    <t>Descomprensión Medular por abordaje costo  vertebral</t>
  </si>
  <si>
    <t>Discólisis enzimática</t>
  </si>
  <si>
    <t>Laminectomía y sección de los ligamentos dentados, con o sin injerto dural o cervical, uno o dos segmentos</t>
  </si>
  <si>
    <t>Laminectomía y sección de los ligamentos dentados, con o sin injerto dural o cervical, más de dos segmentos</t>
  </si>
  <si>
    <t>Laminectomía para resección u oclusión de malformación arteriovenosa de la médula, cervical, dorsal o dorso lumbar</t>
  </si>
  <si>
    <t>Microcirugía de raíces, médula y nervios, por aracnoiditis</t>
  </si>
  <si>
    <t>Instalación de bomba de infusión para dolor</t>
  </si>
  <si>
    <t xml:space="preserve">  4.  PARES CRANEANOS</t>
  </si>
  <si>
    <t>OPERACIONES SOBRE PARES CRANEANOS</t>
  </si>
  <si>
    <t>Anastomosis microquirúrgica de pares craneanos, intra o extracraneana</t>
  </si>
  <si>
    <t>Rizotomía intracraneana para dolor</t>
  </si>
  <si>
    <t>Descompresión neurovascular en hemiespasmo facial, neuralgia del V par, tortícolis espasmódica, vértigo o neuralgia del glosofaríngeo</t>
  </si>
  <si>
    <t>Descompresión de nervio facial en peñasco y fosa media</t>
  </si>
  <si>
    <t>Alargamiento tendón mano (tres o más)</t>
  </si>
  <si>
    <t>Reinserción tendón mano (uno a dos)</t>
  </si>
  <si>
    <t>Reinserción tendón mano (tres o más)</t>
  </si>
  <si>
    <t>Transferencia tendón mano y puño (uno a dos)</t>
  </si>
  <si>
    <t>Transferencia tendón mano y puño (tres o más)</t>
  </si>
  <si>
    <t>Injerto de tendón extensor mano (uno a dos)</t>
  </si>
  <si>
    <t>Injerto de tendón extensor mano (tres o más)</t>
  </si>
  <si>
    <t>Injerto de tendón flexor mano (uno a dos)</t>
  </si>
  <si>
    <t>Injerto de tendón flexor mano (tres o más)</t>
  </si>
  <si>
    <t>Injerto de tendón flexor un dedo</t>
  </si>
  <si>
    <t>Injerto de tendón flexor dos o más dedos</t>
  </si>
  <si>
    <t>Primer tiempo injerto tendinoso (implante de silastic) un dedo</t>
  </si>
  <si>
    <t>Primer tiempo injerto tendinoso (implante de silastic) dos dedos</t>
  </si>
  <si>
    <t>Tenolisis extensores mano (uno a dos)</t>
  </si>
  <si>
    <t>Tenolisis extensores mano (tres o más)</t>
  </si>
  <si>
    <t>Tenolisis flexores mano (uno a dos)</t>
  </si>
  <si>
    <t>Tenolisis flexores mano (tres o más)</t>
  </si>
  <si>
    <t>Corrección quirúrgica dedo en botonera</t>
  </si>
  <si>
    <t>Corrección quirúrgica dedo en cuello de cisne</t>
  </si>
  <si>
    <t>Corrección quirúrgica dedo en martillo</t>
  </si>
  <si>
    <t>Corrección quirúrgica dedo en gatillo (dedo en resorte)</t>
  </si>
  <si>
    <t>Tenotomía mano</t>
  </si>
  <si>
    <t xml:space="preserve"> 3  ARTICULACIONES, SINOVIALES Y APONEUROSIS INCISIONES Y RESECCIONES EN ARTICULACIONES</t>
  </si>
  <si>
    <t>Artrotomía en mano</t>
  </si>
  <si>
    <t>Capsulotomía metacarpofalángicas (una a dos)</t>
  </si>
  <si>
    <t>Capsulotomía metacarpofalángicas (tres o más)</t>
  </si>
  <si>
    <t>Capsulotomía interfalángicas (una a dos)</t>
  </si>
  <si>
    <t>Capsulotomía interfalángicas (tres o más)</t>
  </si>
  <si>
    <t>Resección ganglión puño</t>
  </si>
  <si>
    <t>Artrodesis puño con injerto óseo</t>
  </si>
  <si>
    <t>Artrodesis puño sin injerto óseo</t>
  </si>
  <si>
    <t>Artrodesis trapecio metacarpiana</t>
  </si>
  <si>
    <t>Artrodesis metacarpo falángica</t>
  </si>
  <si>
    <t>Artrodesis una interfalángica</t>
  </si>
  <si>
    <t>Artrodesis interfalángicas, con injerto óseo</t>
  </si>
  <si>
    <t>Artrodesis carpometacarpianas</t>
  </si>
  <si>
    <t>Artrodesis intercarpiana</t>
  </si>
  <si>
    <t>Artrodesis intercarpiana más injerto óseo</t>
  </si>
  <si>
    <t>Artroplastia puño</t>
  </si>
  <si>
    <t>Artroplastia trapecio metacarpiana</t>
  </si>
  <si>
    <t>Artroplastia metacarpo falángicas (una a dos)</t>
  </si>
  <si>
    <t>Artroplastia metacarpo falángicas(tres o más)</t>
  </si>
  <si>
    <t>Artroplastia interfalángicas (una a dos)</t>
  </si>
  <si>
    <t>Artroplastia interfalángicas (tres o más)</t>
  </si>
  <si>
    <t>Capsulorrafia articulaciones (una a dos)</t>
  </si>
  <si>
    <t>Capsulorrafia articulaciones (tres o más)</t>
  </si>
  <si>
    <t>Ligamentorrafia o reinserción ligamentos (una a dos)</t>
  </si>
  <si>
    <t>Ligamentorrafia o reinserción ligamentos (tres o más)</t>
  </si>
  <si>
    <t>Tenosinovectomía extensores mano (una a dos)</t>
  </si>
  <si>
    <t>Tenosinovectomía extensores mano (tres o más)</t>
  </si>
  <si>
    <t>Tenosinovectomía flexores mano (uno a dos)</t>
  </si>
  <si>
    <t>Tenosinovectomía flexores mano (tres o más)</t>
  </si>
  <si>
    <t>Sinovectomía carpo</t>
  </si>
  <si>
    <t>Sinovectomía una a dos metacarpo falángicas</t>
  </si>
  <si>
    <t>Sinovectomía tres o más metacarpo falángicas</t>
  </si>
  <si>
    <t>Sinovectomía una a dos interfalángicas</t>
  </si>
  <si>
    <t>Sinovectomía tres o más interfalángicas</t>
  </si>
  <si>
    <t>Resección de quiste vaina tendinosa</t>
  </si>
  <si>
    <t>Fasciotomía mano</t>
  </si>
  <si>
    <t>Extirpación aponeurosis mano (Enf de Dupuytren)</t>
  </si>
  <si>
    <t>4  NERVIOS</t>
  </si>
  <si>
    <t>Descompresión nervio mano</t>
  </si>
  <si>
    <t>Descompresión nervio dedos (uno a dos)</t>
  </si>
  <si>
    <t>Descompresión nervio dedos (tres o más)</t>
  </si>
  <si>
    <t>EXTIRPACIÓN DE LESIÓN</t>
  </si>
  <si>
    <t>Resección tumor de nervio mano o dedos</t>
  </si>
  <si>
    <t>SUTURAS EN NERVIO</t>
  </si>
  <si>
    <t>Neurorrafia un nervio mano</t>
  </si>
  <si>
    <t>Neurorrafia dos nervios mano</t>
  </si>
  <si>
    <t>Neurorrafia de colaterales en un dedo</t>
  </si>
  <si>
    <t>Neurorrafia de colaterales en dos dedos</t>
  </si>
  <si>
    <t>Neurorrafia de colaterales en tres o más dedos</t>
  </si>
  <si>
    <t>Neurorrafia de un nervio en mano con injerto</t>
  </si>
  <si>
    <t>Neurorrafia de dos nervios en mano con injerto</t>
  </si>
  <si>
    <t>Neurorrafia de colaterales en un dedo con injerto</t>
  </si>
  <si>
    <t>Neurorrafia de colaterales en dos dedos con injerto</t>
  </si>
  <si>
    <t>Neurorrafia de colaterales en tres o más dedos con injerto</t>
  </si>
  <si>
    <t>Neurólisis nervio mano</t>
  </si>
  <si>
    <t>Neurólisis nervio dedos (uno a dos)</t>
  </si>
  <si>
    <t>Neurólisis nervio dedos (tres o más)</t>
  </si>
  <si>
    <t xml:space="preserve"> 5  PIEL</t>
  </si>
  <si>
    <t>CORRECCIONES QUIRÚRGICAS CICATRIZ</t>
  </si>
  <si>
    <t>Resección pterigión reproducido</t>
  </si>
  <si>
    <t>Resección quiste o tumor conjuntival</t>
  </si>
  <si>
    <t>Resección quiste o tumor conjuntival con injerto de mucosa</t>
  </si>
  <si>
    <t>REPARACIONES Y OPERACIONES PLÁSTICAS EN CONJUNTIVA</t>
  </si>
  <si>
    <t>Injerto de la conjuntiva; incluye transplante y plastia</t>
  </si>
  <si>
    <t>Corrección simbléfaron</t>
  </si>
  <si>
    <t>Fotocoagulación de conjuntiva por laser</t>
  </si>
  <si>
    <t xml:space="preserve">  4.  ÓRBITA</t>
  </si>
  <si>
    <t>INCISIONES EN LA ÓRBITA</t>
  </si>
  <si>
    <t>Descompresión de órbita (excepto vía techo órbita)</t>
  </si>
  <si>
    <t>Drenaje absceso de órbita</t>
  </si>
  <si>
    <t>Extracción cuerpo extraño de órbita</t>
  </si>
  <si>
    <t>RESECCIÓN DE LESIÓN EN LA ÓRBITA</t>
  </si>
  <si>
    <t>Resección tumor órbita</t>
  </si>
  <si>
    <t>ESCISION DEL CONTENIDO ÓRBITARIO</t>
  </si>
  <si>
    <t>Exenteración de órbita</t>
  </si>
  <si>
    <t>OPERACIONES PLÁSTICAS EN LA ÓRBITA</t>
  </si>
  <si>
    <t>Plastia de órbita (Inserción de prótesis orbitaria); incluye reinserción de prótesis</t>
  </si>
  <si>
    <t>Plastia de órbita con reconstrucción de fondos de saco con injertos</t>
  </si>
  <si>
    <t>Reconstrucción piso</t>
  </si>
  <si>
    <t>Reducción fractura</t>
  </si>
  <si>
    <t xml:space="preserve">  5.  GLOBO Y MÚSCULOS OCULARES</t>
  </si>
  <si>
    <t>EXPLORACIÓN INTRAOCULAR</t>
  </si>
  <si>
    <t>Extracción cuerpo extraño endocular</t>
  </si>
  <si>
    <t>RESECCIONES EN GLOBO OCULAR</t>
  </si>
  <si>
    <t>Enucleación con implante</t>
  </si>
  <si>
    <t>OTRAS OPERACIONES EN GLOBO OCULAR</t>
  </si>
  <si>
    <t xml:space="preserve"> 6  REIMPLANTES Y TRANSPOSICIONES</t>
  </si>
  <si>
    <t>REIMPLANTES DE MANO O DEDOS</t>
  </si>
  <si>
    <t>Reimplante de la mano</t>
  </si>
  <si>
    <t>Reimplante de un dedo</t>
  </si>
  <si>
    <t>Reimplante de dos o más dedos</t>
  </si>
  <si>
    <t>Trasplante dedo del pie a mano</t>
  </si>
  <si>
    <t>Pulgarización dedo</t>
  </si>
  <si>
    <t>Transposición dedo</t>
  </si>
  <si>
    <t>ARTÍCULO 17: Establézcase para las intervenciones quirúrgicas de la especialidad de Cirugía Plástica , la siguiente nomenclatura y clasificación:</t>
  </si>
  <si>
    <t>1.  AREA GENERAL</t>
  </si>
  <si>
    <t>INCISIONES Y EXTIRPACIONES DE LESIÓN EN PIEL Y/O TEJIDO CELULAR SUBCUTÄNEO</t>
  </si>
  <si>
    <t>Drenaje profundo partes blandas; incluye absceso profundo, flegmón</t>
  </si>
  <si>
    <t>Desbridamiento por lesión superficial, más del 5% área corporal</t>
  </si>
  <si>
    <t>Desbridamiento por lesión de tejidos profundos, más del 5% área corporal</t>
  </si>
  <si>
    <t>Fistulectomía de piel y/o tejido celular  subcutáneo</t>
  </si>
  <si>
    <t>Resección tumor benigno de piel y/o tejido celular subcutáneo, excepto cara</t>
  </si>
  <si>
    <t>Resección tumor benigno piel que requiera reparación con colgajo y/o injerto</t>
  </si>
  <si>
    <t>Resección tumor maligno de piel y/o tejido celular subcutáneo, excepto cara</t>
  </si>
  <si>
    <t>Resección tumor maligno de piel que requiera  reparación con colgajo y/o injerto</t>
  </si>
  <si>
    <t>Extracción cuerpo extraño en piel o tejido celular subcutáneo</t>
  </si>
  <si>
    <t xml:space="preserve">SUTURAS EN PIEL, MUCOSA Y TRATAMIENTOS EN GLÁNDULA SUDORÍPARA </t>
  </si>
  <si>
    <t>Sutura herida, excepto cara</t>
  </si>
  <si>
    <t>Sutura heridas múltiples, excepto cara (más de tres o una extensa de más de 10  cms)</t>
  </si>
  <si>
    <t>Tratamiento hiperhidrosis axilar</t>
  </si>
  <si>
    <t>Tratamiento hidradenitis</t>
  </si>
  <si>
    <t>Injerto de piel en área general hasta 5%</t>
  </si>
  <si>
    <t>Injerto de piel en área general entre 6 a 15%</t>
  </si>
  <si>
    <t>Injerto de piel en área general más del 16%</t>
  </si>
  <si>
    <t>Lipoinjerto</t>
  </si>
  <si>
    <t>Colgajo de piel regional</t>
  </si>
  <si>
    <t>Colgajo pediculado en varios tiempos</t>
  </si>
  <si>
    <t>Colgajo muscular, miocutáneo y fasciocutáneo</t>
  </si>
  <si>
    <t xml:space="preserve">TRATAMIENTOS EN QUEMADURAS </t>
  </si>
  <si>
    <t>Tratamiento quirúrgico quemaduras en área general, hasta 5% (tratamiento total)</t>
  </si>
  <si>
    <t>Tratamiento de quemaduras en área general de 6 a 15% (tratamiento total)</t>
  </si>
  <si>
    <t>Tratamiento de quemaduras en área general de 16 a 25% (tratamiento total)</t>
  </si>
  <si>
    <t>Tratamiento de quemaduras en área general de 26% en adelante (tratamiento total)</t>
  </si>
  <si>
    <t>CORRECCIONES QUIRÚRGICAS CICATRIZ O SECUELA DE QUEMADURA</t>
  </si>
  <si>
    <t>Corrección quirúrgica cicatriz en área general hasta 5%</t>
  </si>
  <si>
    <t>Corrección quirúrgica cicatriz en área general más del 6%</t>
  </si>
  <si>
    <t>Plastia en Z, (una a dos) en área general</t>
  </si>
  <si>
    <t>Plastia en Z, (tres o más) en área general</t>
  </si>
  <si>
    <t>Dermolipectomía abdominal</t>
  </si>
  <si>
    <t>Expansores tisulares (1  tiempo)</t>
  </si>
  <si>
    <t>Tratamiento quirúrgico linfedema</t>
  </si>
  <si>
    <t>Dermoabración área general</t>
  </si>
  <si>
    <t xml:space="preserve">  2.  ÁREA ESPECIAL</t>
  </si>
  <si>
    <t>INCISIONES Y EXTIRPACIONES DE LESIONES EN PIEL Y FANERAS</t>
  </si>
  <si>
    <t>Onicectomía una a dos uñas</t>
  </si>
  <si>
    <t>Onicectomía tres o más uñas</t>
  </si>
  <si>
    <t>Resección tumor benigno de piel y/o tejido celular subcutáneo, en cara</t>
  </si>
  <si>
    <t>Resección tumor maligno de piel y/o tejido celular subcutáneo, en cara, reparación primaria</t>
  </si>
  <si>
    <t>Resección tumor maligno de piel y/o tejido celular subcutáneo, en cara, reparación con colgajo o  injerto</t>
  </si>
  <si>
    <t>SUTURAS EN PIEL Y MUCOSA</t>
  </si>
  <si>
    <t>Sutura herida cara; incluye sutura labios</t>
  </si>
  <si>
    <t>Sutura heridas múltiples cara (más de tres o una extensa de más de 10  cms)</t>
  </si>
  <si>
    <t>Avulsión cuero cabelludo (escalpe)</t>
  </si>
  <si>
    <t>OPERACIONES PLÁSTICAS POR LESIONES CONGÉNITAS</t>
  </si>
  <si>
    <t>Corrección macro o microstoma</t>
  </si>
  <si>
    <t>Corrección secuelas de labio hendido</t>
  </si>
  <si>
    <t>Queiloplastia</t>
  </si>
  <si>
    <t>Rinoqueiloplastia</t>
  </si>
  <si>
    <t>Reparación de coloboma; incluye naso oculares, oro oculares</t>
  </si>
  <si>
    <t>Resección frenos congénitos labiales</t>
  </si>
  <si>
    <t>Retroposición quirúrgica de la premaxila</t>
  </si>
  <si>
    <t>Resección fosetas labiales</t>
  </si>
  <si>
    <t>Injerto de piel en área especial; incluye cara, cuello, genitales, planta de pie, zonas de  flexión, (no incluye dedos)</t>
  </si>
  <si>
    <t>Injerto de piel dedos (uno a dos)</t>
  </si>
  <si>
    <t>Injerto de piel dedos (tres o más)</t>
  </si>
  <si>
    <t>Injerto condrocutáneo</t>
  </si>
  <si>
    <t>Injerto región pilosa; incluye barba, ceja</t>
  </si>
  <si>
    <t>Tratamiento qirúrgico para alopecia  post secuelas de trauma</t>
  </si>
  <si>
    <t>Injerto óseo en cara</t>
  </si>
  <si>
    <t>Injerto de piel retracción del seno</t>
  </si>
  <si>
    <t>Colgajo de cuero cabelludo</t>
  </si>
  <si>
    <t>Colgajo de piel a distancia (incluidos varios tiempos)</t>
  </si>
  <si>
    <t>Colgajo libre (con microcirugía)</t>
  </si>
  <si>
    <t>Reparación oreja; incluye en pantalla, prominente</t>
  </si>
  <si>
    <t>Reconstrucción de la oreja; incluye ausencia de: lóbulo, oreja</t>
  </si>
  <si>
    <t>Reinserción oreja</t>
  </si>
  <si>
    <t>Reparación nariz; incluye corrección aplanamiento de fosas nasales, en silla de montar, implante de  nariz</t>
  </si>
  <si>
    <t>Reinserción y reconstrucción nariz</t>
  </si>
  <si>
    <t>Rinoplastia (no estética)</t>
  </si>
  <si>
    <t>Cirugía reparadora de seno; incluye reconstrucción de: areola, pezón, pezón invertido</t>
  </si>
  <si>
    <t>Mamoplastia de reducción</t>
  </si>
  <si>
    <t>Reconstrucción seno con colgajo</t>
  </si>
  <si>
    <t>TRATAMIENTOS EN QUEMADURAS</t>
  </si>
  <si>
    <t>Tratamiento quirúrgico quemaduras cara</t>
  </si>
  <si>
    <t>Tratamiento quirúrgico quemaduras cuello</t>
  </si>
  <si>
    <t>Tratamiento quirúrgico quemaduras genitales</t>
  </si>
  <si>
    <t>Tratamiento quirúrgico quemaduras en manos (no incluye dedos)</t>
  </si>
  <si>
    <t>Tratamiento quirúrgico quemaduras pie</t>
  </si>
  <si>
    <t>Tratamiento quirúrgico quemaduras zonas de flexión (no incluye dedos); incluye: axila, codo, cuello, dorso de pie, hueco poplíteo, región inguinal</t>
  </si>
  <si>
    <t>Tratamiento quirúrgico quemaduras uno a dos dedos</t>
  </si>
  <si>
    <t>Tratamiento quirúrgico quemaduras,tres o más dedos</t>
  </si>
  <si>
    <t>Corrección quirúrgica cicatriz en cara</t>
  </si>
  <si>
    <t>Corrección quirúrgica cicatriz en cuello</t>
  </si>
  <si>
    <t>Corrección quirúrgica cicatriz en genitales</t>
  </si>
  <si>
    <t>Plastia en Z (una a dos), en área especial; incluye: cara, cuello, genitales, planta de pie</t>
  </si>
  <si>
    <t>Plastia en Z (tres o más), en área especial; incluye: cara, cuello, genitales, planta de pie</t>
  </si>
  <si>
    <t>Plastia en Z zonas de flexión (no incluye dedos); incluye: axila, codo, cuello, dorso de pie, hueco poplíteo, región inguinal</t>
  </si>
  <si>
    <t>Corrección quirúrgica cicatriz en planta de pie</t>
  </si>
  <si>
    <t>Plastia artejos (una a dos)</t>
  </si>
  <si>
    <t>Plastia artejos (tres o más)</t>
  </si>
  <si>
    <t>Corrección parálisis facial</t>
  </si>
  <si>
    <t>Corrección parálisis facial (técnica microquirúrgica)</t>
  </si>
  <si>
    <t>Dermoabración cara (parcial)</t>
  </si>
  <si>
    <t>Dermoabración cara (total)</t>
  </si>
  <si>
    <t>Reposición uña de polietileno</t>
  </si>
  <si>
    <t>ARTÍCULO 18: Establézcase para las intervenciones quirúrgicas y procedimientos de las especialidades de Cirugía Oral y Maxilofacial y Dental, la siguiente nomenclatura y clasificación:</t>
  </si>
  <si>
    <t>1.  GLÁNDULAS Y CONDUCTOS SALIVALES</t>
  </si>
  <si>
    <t>OPERACIONES EN GLÁNDULAS Y CONDUCTOS SALIVALES</t>
  </si>
  <si>
    <t>Cateterización y/o drenaje de glándula salival</t>
  </si>
  <si>
    <t>Adenectomía sublingual, submaxilar o palatina; incluye mucocele, quiste glándula salival</t>
  </si>
  <si>
    <t>Resección radical de glándula salival (excepto parótida); incluye vaciamiento glanglionar</t>
  </si>
  <si>
    <t>Parotidectomía</t>
  </si>
  <si>
    <t>Resección de mucocele; incluye quiste de glándula salival</t>
  </si>
  <si>
    <t>Cierre o reparación salival sin injerto</t>
  </si>
  <si>
    <t>Exploración glándula salival</t>
  </si>
  <si>
    <t>Sialoplastia</t>
  </si>
  <si>
    <t>Cierre o reparación de fístula glándula salival con injerto</t>
  </si>
  <si>
    <t>Sialolitotomia de Stensen o de Warthon</t>
  </si>
  <si>
    <t>2.  CAVIDAD BUCAL, LENGUA Y PALADAR</t>
  </si>
  <si>
    <t>INCISIONES EN CAVIDAD BUCAL</t>
  </si>
  <si>
    <t>Incisión y drenaje de absceso cavidad bucal, intraoral; incluye hematoma</t>
  </si>
  <si>
    <t>Incisión y drenaje de abseso, cavidad bocal, extraoral; incluye hematoma</t>
  </si>
  <si>
    <t>Secuestrectomía para osteomiolitis intraoral</t>
  </si>
  <si>
    <t>Secuestrectomía para osteomilitis extraoral</t>
  </si>
  <si>
    <t>Decortización en rama mandibular</t>
  </si>
  <si>
    <t>Curetaje óseo, maxilar o mandibular</t>
  </si>
  <si>
    <t>Marzupialización de ránula</t>
  </si>
  <si>
    <t>OPERACIONES EN LENGUA</t>
  </si>
  <si>
    <t>Glosectomía total o radical; incluye hemiglosectomía</t>
  </si>
  <si>
    <t>Glosectomía parcial y/o biopsia</t>
  </si>
  <si>
    <t>Resección lesión superficial de lengua</t>
  </si>
  <si>
    <t>Glosopexia; incluye plastia frenillo lingual</t>
  </si>
  <si>
    <t>Glosoplastia; incluye injerto cutáneo o mucoso</t>
  </si>
  <si>
    <t>Glosorrafia</t>
  </si>
  <si>
    <t>OPERACIONES EN ÚVULA</t>
  </si>
  <si>
    <t>Uvulotomía</t>
  </si>
  <si>
    <t>Uvulorrafia</t>
  </si>
  <si>
    <t xml:space="preserve">OPERACIONES EN FARINGE Y PALADAR </t>
  </si>
  <si>
    <t>Faringoplastia; incluye colgajo faríngeo</t>
  </si>
  <si>
    <t>Injerto óseo paladar</t>
  </si>
  <si>
    <t>Palatorrafia; incluye estafilorrafia</t>
  </si>
  <si>
    <t>Extirpación lesión superficial paladar</t>
  </si>
  <si>
    <t>Extirpación lesión profunda paladar; incluye adenoma, lesiones superficiales extensas</t>
  </si>
  <si>
    <t>OTRAS OPERACIONES EN CAVIDAD BUCAL</t>
  </si>
  <si>
    <t>Estomatorrafia</t>
  </si>
  <si>
    <t>Resección lesión superficial mucosa oral con biopsia</t>
  </si>
  <si>
    <t>Resección lesión profunda mucosa oral; con biopsia; incluye superficial extensa</t>
  </si>
  <si>
    <t>Remoción cuerpo extraño tejidos blandos boca</t>
  </si>
  <si>
    <t>Miotomía músculos masticatorios; incluye parcial de masetero</t>
  </si>
  <si>
    <t>Miotomía macetero</t>
  </si>
  <si>
    <t>Miotomía temporal</t>
  </si>
  <si>
    <t>Miotomía pterigoideo externo</t>
  </si>
  <si>
    <t>TRATAMIENTO DE FÍSTULAS</t>
  </si>
  <si>
    <t>Cierre fístula oroantral con colgajo bucal; incluye oronasal</t>
  </si>
  <si>
    <t>Resección fístula boca, intraoral</t>
  </si>
  <si>
    <t>Cierre fístula oroantral con colgajo palatino o lingual; incluye oronasal</t>
  </si>
  <si>
    <t>Resección fístula boca, extra-oral</t>
  </si>
  <si>
    <t>Cierre fístula orosinusal y antrostomía, incluye remoción de cuerpo extraño o diente</t>
  </si>
  <si>
    <t>3.  MAXILARES Y ARTICULACIÓN TEMPOROMANDIBULAR</t>
  </si>
  <si>
    <t>INTERVENCIONES EN MAXILARES</t>
  </si>
  <si>
    <t>Osteotomía mentón</t>
  </si>
  <si>
    <t>Osteotomía mandibular por seudoartrosis; incluye corrección de anquilosis con o sin aplicación de prótesis</t>
  </si>
  <si>
    <t>Osteotomía maxilar para extracción de cuerpo extraño</t>
  </si>
  <si>
    <t>Osteotomía deslizante</t>
  </si>
  <si>
    <t>Estudio prequirúrgico ortognático</t>
  </si>
  <si>
    <t>Osteotomía segmentaria mandibular o maxilar; incluye: fijación maxilo-mandibular, fijación rígida</t>
  </si>
  <si>
    <t>Corticotomía Lefort I, para expansión de maxilar</t>
  </si>
  <si>
    <t>Osteotomía Lefort II</t>
  </si>
  <si>
    <t>Osteotomía Lefort III</t>
  </si>
  <si>
    <t>Osteotomía para corrección microsomía hemifacial</t>
  </si>
  <si>
    <t>OTRAS INTERVENCIONES EN MAXILARES</t>
  </si>
  <si>
    <t>ARTÍCULO 34: Las tarifas establecidas en Salarios Mínimos Legales Diarios Vigentes para los Estudios de Genética, son las siguientes:</t>
  </si>
  <si>
    <t>Cariotipo con bandeo G de alta resolución</t>
  </si>
  <si>
    <t>Cariotipo con bandeo R de alta resolución</t>
  </si>
  <si>
    <t>Cariotipo con bandeo C o Q</t>
  </si>
  <si>
    <t>Cariotipo para cromosoma X frágil</t>
  </si>
  <si>
    <t>Cariotipo para estados leucémicos</t>
  </si>
  <si>
    <t>Cariotipo para cromosoma Philadelphia</t>
  </si>
  <si>
    <t>Cariotipo con bandeo G de restos ovulares</t>
  </si>
  <si>
    <t>Cariotipo con bandeo R de restos ovulares</t>
  </si>
  <si>
    <t>Cariotipo para intercambio de cromatides hermanas</t>
  </si>
  <si>
    <t>Cariotipo en vellosidades coriónicas</t>
  </si>
  <si>
    <t>Cariotipo en líquido amniótico</t>
  </si>
  <si>
    <t>Estudio de cromosomas en cultivo de fibroblastos</t>
  </si>
  <si>
    <t>Hibridización in situ con fluorescencia</t>
  </si>
  <si>
    <t>Test de cromatina</t>
  </si>
  <si>
    <t>Diagnóstico molecular de enfermedades</t>
  </si>
  <si>
    <t>Estudio de penetración de espermatozoides en oocitos desnudos de Hamster (incluye: preparación de los espermatozoides del paciente en caso de proceder a inseminación artificial)</t>
  </si>
  <si>
    <t>Consejería genética</t>
  </si>
  <si>
    <t>ARTÍCULO 35: Las tarifas establecidas en Salarios Mínimos Legales Diarios Vigentes para los procedimientos de Oncología , son las siguientes:</t>
  </si>
  <si>
    <t xml:space="preserve">  1.  TELECOBALTOTERAPIA </t>
  </si>
  <si>
    <t>Tipo I Campo único en: encéfalo, cara, tronco, pelvis/periné, extremidades, cuello o axila/axilo supraclavicular</t>
  </si>
  <si>
    <t>Tipo II Unilateral en cara y cuello; profilaxis de encéfalo; campos múltiples en cara, cuello, mediastino, axilo supra clavicular; campos múltiples y/o bilateral en axila; mediastino  supraclavicular</t>
  </si>
  <si>
    <t>Tipo III Profilaxis de encéfalo y raquis; campos múltiples en encéfalo, tórax, abdominal parcial, pelvis, raquis, extremidades o glándula mamaria; ganglionar pre y post  operatorio de mama; cuello y mediastino; hemitórax o hemiabdomen, bilateral en cara y cuello.</t>
  </si>
  <si>
    <t>Tipo IV Cara, cuello y mediastino; ganglionar supradiafragmática o infradiafragmática; baño torácico; abdominal total; encéfalo y raquis; completa de mama; corporal total</t>
  </si>
  <si>
    <t>Tipo Especial Entidades benignas; paleación en una dosis parcial, pelvis, raquis o extremidades; o glándula mamaria; ganglionar pre y post operatorio de mama; cuello y mediastino; hemitórax o hemiabdomen, bilateral en cara y cuello</t>
  </si>
  <si>
    <t>2.  RADIOTERAPIA ORTOVOLTAJE</t>
  </si>
  <si>
    <t>Tipo I Tratamientos superficiales y combinados o dosis de refuerzo, con Rx hasta  139  Kvp</t>
  </si>
  <si>
    <t>Tipo II Tratamientos superficiales y exclusivos con Rx de más de  140  Kvp</t>
  </si>
  <si>
    <t>3.  CURIETERAPIA GINECOLÓGICA</t>
  </si>
  <si>
    <t>Tipo I Combinada, un tiempo</t>
  </si>
  <si>
    <t>Tipo II Combinada, dos tiempos</t>
  </si>
  <si>
    <t>Tipo III Exclusiva un tiempo</t>
  </si>
  <si>
    <t>Tipo IV Exclusiva dos tiempos</t>
  </si>
  <si>
    <t xml:space="preserve">  4.  CURIETERAPIA INTERSTICIAL</t>
  </si>
  <si>
    <t>Tipo I Combinada, planar simple</t>
  </si>
  <si>
    <t>Tipo II Combinada, biplanar</t>
  </si>
  <si>
    <t xml:space="preserve"> 4.  HUESOS FACIALES</t>
  </si>
  <si>
    <t>REDUCCIONES ABIERTAS DE FRACTURA EN HUESOS FACIALES</t>
  </si>
  <si>
    <t>Reducción abierta fractura de arco cigomático</t>
  </si>
  <si>
    <t>Reducción abierta fractura de malar; incluye fractura del piso de la órbita (Blow out)</t>
  </si>
  <si>
    <t>Reducción abierta fracturas múltiples de huesos faciales; incluye implante o injerto piso orbitario</t>
  </si>
  <si>
    <t xml:space="preserve">  5.  MAXILARES, ENCÍA Y DIENTES</t>
  </si>
  <si>
    <t>EXTIRPACIONES DE LESIONES EN MAXILARES Y CAVIDAD ORAL</t>
  </si>
  <si>
    <t>Extirpación lesión maligna de encía</t>
  </si>
  <si>
    <t>Extirpación lesión maligna de encía con vaciamiento ganglionar</t>
  </si>
  <si>
    <t>Resección quiste no odontogénico</t>
  </si>
  <si>
    <t>Exodoncia de incluidos; incluye fijación interdentaria o intermaxilar</t>
  </si>
  <si>
    <t>Resección parcial en bloque, maxilar o mandibular</t>
  </si>
  <si>
    <t>Resección tumor benigno de tejidos blandos</t>
  </si>
  <si>
    <t>Extirpación tumor benigno en maxilar</t>
  </si>
  <si>
    <t>Osteoplastia maxilar de lesión fibro ósea</t>
  </si>
  <si>
    <t>Osteoplastia varios huesos, lesión fibro ósea</t>
  </si>
  <si>
    <t>Mascarilla facial para diagnóstico</t>
  </si>
  <si>
    <t>EXTIRPACIONES DE QUISTES Y TUMORES ODONTOGÉNICOS</t>
  </si>
  <si>
    <t>Enucleación quiste odontogénico</t>
  </si>
  <si>
    <t>Marsupialización quiste odontogénico</t>
  </si>
  <si>
    <t>Resección tumor odontogénico (excepto tumores no encapsulados)</t>
  </si>
  <si>
    <t>Enucleación de quiste epidermoide, vía intraoral</t>
  </si>
  <si>
    <t>Enucleación de quiste epidermoide, vía extraoral</t>
  </si>
  <si>
    <t>Extirpación de tumor odontogénico encapsulado (preservación de seno o nervio dentario inferior)</t>
  </si>
  <si>
    <t>Extirpación de tumor odontogénico encapsulado (compromiso de nervio dentario inferior o seno maxilar)</t>
  </si>
  <si>
    <t>Extirpación de tumor odontogénico no encapsulado</t>
  </si>
  <si>
    <t>Resección tumor odontogénico no encapsulado con injerto óseo, para reconstrucción inmediata (no incluye toma de injerto)</t>
  </si>
  <si>
    <t>Extirpación de tumor odontogénico cementificante</t>
  </si>
  <si>
    <t>Descenso de agujero mentonero</t>
  </si>
  <si>
    <t>Exploración conducto dentario inferior; incluye descompresión, neurectomías</t>
  </si>
  <si>
    <t>Neurectomía maxilar superior</t>
  </si>
  <si>
    <t>Neurectomía periférica; incluye infraorbitario, largo bucal, lingual, mentonero</t>
  </si>
  <si>
    <t>ARTÍCULO 19: Establézcase para las intervenciones de Toma de Biopsias, la siguiente nomenclatura y clasificación:</t>
  </si>
  <si>
    <t>Reconstrucción de arteria intraabdominal por medio de injerto; incluye derivaciones aorto femoral y aorto ilíaca con homoinjerto o injerto sintético simple o en Y</t>
  </si>
  <si>
    <t>Derivación aorto poplítea</t>
  </si>
  <si>
    <t>Derivación aorto renal por injerto en Y, o de aorta a las dos arterias renales</t>
  </si>
  <si>
    <t>Anastomosis de aorta intraabdominal; incluye anastomosis arterial directa, arterioplastia por injerto en parche sin endarterectomía asociada (estenosis renal)</t>
  </si>
  <si>
    <t>Anastomosis venosa intraabdominal</t>
  </si>
  <si>
    <t xml:space="preserve">  5.  VASOS INTRATORÁCICOS</t>
  </si>
  <si>
    <t>INCISIÓN EN VASOS INTRATORÁCICOS</t>
  </si>
  <si>
    <t>Exploración y/o trombectomía</t>
  </si>
  <si>
    <t>TRATAMIENTO QUIRÚRGICO DE LESIÓN EN VASOS INTRATORÁCICOS</t>
  </si>
  <si>
    <t>Endarterectomía intratorácica; incluye tromboendarterectomía (aorta)</t>
  </si>
  <si>
    <t>TRATAMIENTO QUIRÚRGICO DE ANEURISMA EN VASOS INTRATORÁCICOS</t>
  </si>
  <si>
    <t>Aneurisma vaso intratorácico; incluye aorta ascendente con circulación extracorpórea, escisión del aneurisma, extirpación de fístula, reemplazo con injerto (teflón), resección con injerto (parche)</t>
  </si>
  <si>
    <t>Aneurisma de vaso intratorácico; incluye aorta descendente sin circulación extracorpórea</t>
  </si>
  <si>
    <t>OPERACIONES PLÁSTICAS EN LA AORTA TORÁCICA O DE</t>
  </si>
  <si>
    <t>ARTERIA PULMÓNAR</t>
  </si>
  <si>
    <t xml:space="preserve">Reparación y/o anastomosis de la aorta torácica o de arteria pulmonar; incluye ampliación de la luz de la aorta, anastomosis de la arteria pulmonar derecha con aorta ascendente y pulmonar izquierda (Potts   Smith), subclavia pulmonar (Blalock Taussing), cayado aórtico doble, coartación(congénita o adquirida), escisión o implantación de injerto  (hematoma disecante) </t>
  </si>
  <si>
    <t>Sección y sutura de conducto arterioso persistente</t>
  </si>
  <si>
    <t>Ligadura de conducto arterioso persistente</t>
  </si>
  <si>
    <t>RECONSTRUCCION DE ARTERIA INTRATORÁCICA POR</t>
  </si>
  <si>
    <t>Reconstrucción de arteria intratorácica por medio de injerto; incluye cayado de la aorta, injerto: de derivación, de reemplazo, sintético (dracrón, nylon); tronco braquiocefálico por: homoinjerto arterial, injerto autógeno de vena (safena), injerto sintétetico.</t>
  </si>
  <si>
    <t>OTRAS OPERACIONES EN LOS VASOS INTRATORÁCICOS</t>
  </si>
  <si>
    <t>Implantación Clamp Michel Sombrilla (para prevenir embolia Pulmonar)</t>
  </si>
  <si>
    <t>Trombólisis mediante cateterismo</t>
  </si>
  <si>
    <t xml:space="preserve">  6.  CORAZÓN Y PERICARDIO</t>
  </si>
  <si>
    <t xml:space="preserve"> INCISIÓNES EN CORAZÓN Y/O PERICARDIO</t>
  </si>
  <si>
    <t>Extracción cuerpo extraño intracardíaco</t>
  </si>
  <si>
    <t>Extracción cuerpo extraño intrapericárdico</t>
  </si>
  <si>
    <t>Ventana Pericárdica</t>
  </si>
  <si>
    <t>RESECCIONES EN PERICARDIO Y/O LESIONES EN CORAZÓN</t>
  </si>
  <si>
    <t>Extirpación de quiste pericárdico</t>
  </si>
  <si>
    <t>Extirpación de tumor del miocardio</t>
  </si>
  <si>
    <t>Extirpación de tumor del pericardio</t>
  </si>
  <si>
    <t>Pericardiectomía</t>
  </si>
  <si>
    <t>Resección de aneurisma ventricular</t>
  </si>
  <si>
    <t xml:space="preserve">INTERVENCIONES EN VÁLVULAS DEL CORAZÓN </t>
  </si>
  <si>
    <t>Valvulotomías y/o valvuloplastias</t>
  </si>
  <si>
    <t>Cambios valvulares con aplicación de prótesis</t>
  </si>
  <si>
    <t xml:space="preserve">INTERVENCIONES EN AURICULA, TABIQUE Y VENTRÍCULO </t>
  </si>
  <si>
    <t>Atrioseptoplastias sin aplicación de prótesis</t>
  </si>
  <si>
    <t>Atrioseptoplastias con aplicación de prótesis</t>
  </si>
  <si>
    <t>Ventrículo septoplastias sin aplicación de prótesis</t>
  </si>
  <si>
    <t>Ventrículo septoplastias con aplicación de prótesis</t>
  </si>
  <si>
    <t>Corrección total cardiopatías congénitas complejas</t>
  </si>
  <si>
    <t>SUTURA EN CORAZÓN Y/O PERICARDIO</t>
  </si>
  <si>
    <t>Cardiorrafia</t>
  </si>
  <si>
    <t>OPERACIONES DE REVASCULARIZACIÓN CARDIACA</t>
  </si>
  <si>
    <t>Bypass coronario (aorto coronario con vena safena)</t>
  </si>
  <si>
    <t>Endarterectomía coronaria (tromboendarterectomía)</t>
  </si>
  <si>
    <t>Bypass coronario con mamaria interna</t>
  </si>
  <si>
    <t xml:space="preserve">  7.  OTROS PROCEDIMIENTOS DIRIGIDOS AL CORAZÓN</t>
  </si>
  <si>
    <t>Implantación de marcapaso con electrodo epicárdico</t>
  </si>
  <si>
    <t>Colocación y manejo de balón intraórtico</t>
  </si>
  <si>
    <t>Ligadura de fístula arterio venosa coronaria</t>
  </si>
  <si>
    <t>Implantación de desfibrilador</t>
  </si>
  <si>
    <t>Cirugía para arritmias cardíacas: Crio-ablación intracavitaria Operación de mase para fibrilación auricular Resección subendocárdica Resección haces anómalos del sistema de conducción</t>
  </si>
  <si>
    <t>Trasplante de corazón</t>
  </si>
  <si>
    <t>Cardiectomía (donante)</t>
  </si>
  <si>
    <t>ARTÍCULO 8: Establézcase para las intervenciones quirúrgicas del Tórax, la siguiente nomenclatura y clasificación:</t>
  </si>
  <si>
    <t>1  PARED DEL TÓRAX, PLEURA Y MEDIASTINO</t>
  </si>
  <si>
    <t>OPERACIONES EN LA PARED TORÁCICA</t>
  </si>
  <si>
    <t>Toracostomía simple (con o sin resección de costilla); incluye liberación adherencias</t>
  </si>
  <si>
    <t>Toracostomía con drenaje cerrado</t>
  </si>
  <si>
    <t>Toracostomía con drenaje abierto</t>
  </si>
  <si>
    <t>Costocondrectomía</t>
  </si>
  <si>
    <t>Resección de costilla (una o más)</t>
  </si>
  <si>
    <t>Toracoplastia con resección costal</t>
  </si>
  <si>
    <t>OPERACIONES EN MEDIASTINO</t>
  </si>
  <si>
    <t>Mediastinotomía para drenaje de mediastino, extracción cuerpo extraño mediastinal o resección tumor del mediastino</t>
  </si>
  <si>
    <t>Timectomía</t>
  </si>
  <si>
    <t>OPERACIÓN EN LA PLEURA</t>
  </si>
  <si>
    <t>Pleurectomía; incluye decorticación pulmonar y/o resección de bulas</t>
  </si>
  <si>
    <t xml:space="preserve">  2.  BRONQUIOS</t>
  </si>
  <si>
    <t>INCISIÓN EN BRONQUIOS</t>
  </si>
  <si>
    <t>Exploración de bronquio por toracostomía; incluye extracción de cuerpo extraño</t>
  </si>
  <si>
    <t>ESCISIÓN DE LESIÓN EN BRONQUIOS</t>
  </si>
  <si>
    <t>Resección tumor de bronquio por toracostomía</t>
  </si>
  <si>
    <t>OPERACIONES PLÁSTICAS EN BRONQUIOS</t>
  </si>
  <si>
    <t>Broncoplastia</t>
  </si>
  <si>
    <t>Broncorrafia</t>
  </si>
  <si>
    <t>Cierre de broncostomía</t>
  </si>
  <si>
    <t>Cierre de fístula bronquial; incluye fístula broncocutánea, fístula broncopleural</t>
  </si>
  <si>
    <t xml:space="preserve">  3.  PULMÓN</t>
  </si>
  <si>
    <t>RESECCIONES EN PULMÓN</t>
  </si>
  <si>
    <t>Lobectomía segmentaria</t>
  </si>
  <si>
    <t>Lobectomía total</t>
  </si>
  <si>
    <t>Lobectomía parcial (resección en cuña)</t>
  </si>
  <si>
    <t>Neumectomía simple</t>
  </si>
  <si>
    <t>Neumectomía radical</t>
  </si>
  <si>
    <t>OTRAS OPERACIONES EN PULMÓN</t>
  </si>
  <si>
    <t>Neumorrafia</t>
  </si>
  <si>
    <t>Sección intratorácica nervio frénico</t>
  </si>
  <si>
    <t>Extracción cuerpo extraño en pulmón</t>
  </si>
  <si>
    <t>Trasplante pulmón uni o bilateral o con corazón</t>
  </si>
  <si>
    <t>Neumectomía uni o bilateral (donante)</t>
  </si>
  <si>
    <t>4  ESÓFAGO</t>
  </si>
  <si>
    <t>INCISIÓNES EN ESÓFAGO</t>
  </si>
  <si>
    <t>Esófagotomía; incluye drenaje absceso de esófago</t>
  </si>
  <si>
    <t>Esófagostomía; incluye cervical, fistulización (externa)</t>
  </si>
  <si>
    <t>Extracción cuerpo extraño de esófago (vía abierta)</t>
  </si>
  <si>
    <t>ESCISIONES DE LESIÓN EN ESÓFAGO</t>
  </si>
  <si>
    <t>Diverticulectomía de esófago</t>
  </si>
  <si>
    <t>Resección tumor de esófago (vía abierta)</t>
  </si>
  <si>
    <t>RESECCIONES EN ESÓFAGO</t>
  </si>
  <si>
    <t>Esofagectomía; incluye parcial, total</t>
  </si>
  <si>
    <t>Esófagogastrectomía</t>
  </si>
  <si>
    <t>ANASTOMOSIS INTRATORÁCICAS EN ESÓFAGO</t>
  </si>
  <si>
    <t>Anastomosis intratorácicas en esófago; incluye intrapleural, retroesternal, esófago colostomía, esófago enterostomía, esófago Esofagotomía, esófago gastrostomía, esófago ileostomía, esófago yeyunostomía, esófago duodenostomía</t>
  </si>
  <si>
    <t>Corrección atresia esófago</t>
  </si>
  <si>
    <t>ANASTOMOSIS SUPRATORÁCICA EN ESÓFAGO</t>
  </si>
  <si>
    <t>Anastomosis supra torácica en esófago; incluye esófago gastrostomía supra esternal, interposición de: asa yeyunal, colon</t>
  </si>
  <si>
    <t>REPARACIONES Y OPERACIONES PLÁSTICAS EN ESÓFAGO</t>
  </si>
  <si>
    <t>Cierre de fístula traqueoesofágica</t>
  </si>
  <si>
    <t>Esofagoplastia con ascenso de estómago (esófago gastroplastia)</t>
  </si>
  <si>
    <t>Esófagorrafia por toracotomía</t>
  </si>
  <si>
    <t>Esofagoplastia con inserción de tubo de silicón a través de esófago (paliativa)</t>
  </si>
  <si>
    <t>OTRAS OPERACIONES EN ESÓFAGO</t>
  </si>
  <si>
    <t>Ligadura transtorácica de várices esofágicas</t>
  </si>
  <si>
    <t>Operación de Heller para la acalasia</t>
  </si>
  <si>
    <t>ARTÍCULO 9 : Establézcase para las intervenciones quirúrgicas abdominales, la siguiente nomenclatura y clasificación:</t>
  </si>
  <si>
    <t xml:space="preserve">  1.  PARED ABDOMINAL Y PERITONEO</t>
  </si>
  <si>
    <t>CORRECCIONES DE HERNIAS EN PARED ABDOMINAL</t>
  </si>
  <si>
    <t>Cierre evisceración</t>
  </si>
  <si>
    <t>Herniorrafia inguinal (excepto recidiva)</t>
  </si>
  <si>
    <t>Herniorrafia inguinal por recidiva</t>
  </si>
  <si>
    <t>Corrección atresia anal y rectal</t>
  </si>
  <si>
    <t>Esfinterorrafia anal sin colostomía</t>
  </si>
  <si>
    <t>Esfinteroplastia anal sin colostomía</t>
  </si>
  <si>
    <t>Reparo de incontinencia (Thiersch)</t>
  </si>
  <si>
    <t>OTRAS OPERACIONES EN ANO</t>
  </si>
  <si>
    <t>Dilatación esfinter ano</t>
  </si>
  <si>
    <t>TRATAMIENTO QUIRÚRGICO DE QUISTE O FÍSTULA PILONIDAL</t>
  </si>
  <si>
    <t>Drenaje de quiste pilonidal</t>
  </si>
  <si>
    <t>Resección quiste pilonidal; incluye la efectuada por cierre parcial, extirpación abierta o marsupialización</t>
  </si>
  <si>
    <t>ARTÍCULO 11: Establézcase para las intervenciones quirúrgicas de Urología y Nefrología , la siguiente nomenclatura y clasificación:</t>
  </si>
  <si>
    <t xml:space="preserve">  1.  RIÑON</t>
  </si>
  <si>
    <t>Nefrolitotomía</t>
  </si>
  <si>
    <t>Nefrostomía a cielo abierto</t>
  </si>
  <si>
    <t>Pielostomía</t>
  </si>
  <si>
    <t>Pielonefrostomía para cálculo coraliforme</t>
  </si>
  <si>
    <t>INCISIONES EN REGIÓN LUMBAR</t>
  </si>
  <si>
    <t>Drenaje absceso renal o perirrenal</t>
  </si>
  <si>
    <t>Lumbotomía exploradora</t>
  </si>
  <si>
    <t xml:space="preserve">RESECCIONES RENALES </t>
  </si>
  <si>
    <t>Diverticulectomía calicial</t>
  </si>
  <si>
    <t>Nefrectomía parcial</t>
  </si>
  <si>
    <t>Nefrectomía radical</t>
  </si>
  <si>
    <t>Nefrectomía simple</t>
  </si>
  <si>
    <t>Nefrourecterectomía</t>
  </si>
  <si>
    <t>Nefroureterectomía con segmento vesical</t>
  </si>
  <si>
    <t>REPARACIONES Y OPERACIONES PLÁSTICAS EN RIÑON</t>
  </si>
  <si>
    <t>Anastomosis uretero calicial</t>
  </si>
  <si>
    <t>Nefrorrafia</t>
  </si>
  <si>
    <t>Pieloplastia</t>
  </si>
  <si>
    <t>Resección fístula reno-cutánea</t>
  </si>
  <si>
    <t>Resección fístula reno-viseral</t>
  </si>
  <si>
    <t>Pieloplastia por reintervención</t>
  </si>
  <si>
    <t>Aspiración, resección o marsupialización, de quiste e inyección esclerosante (pecutánea)</t>
  </si>
  <si>
    <t>Nefropexia</t>
  </si>
  <si>
    <t>OPERACIONES PARA DIÁLISIS RENAL</t>
  </si>
  <si>
    <t>Colocación o retiro de cateter peritoneal</t>
  </si>
  <si>
    <t>Construcción de fístula arteriovenosa con o sin injerto sintético o autólogo</t>
  </si>
  <si>
    <t>Implantación de cánula arteriovenosa (Scribner)</t>
  </si>
  <si>
    <t>Implantación de cáteter subclavio, femoral, yugular o peritoneal por punción</t>
  </si>
  <si>
    <t>Nefrectomía (donante)</t>
  </si>
  <si>
    <t xml:space="preserve">  2.  URETER</t>
  </si>
  <si>
    <t xml:space="preserve">INCISIÓN EN URETER </t>
  </si>
  <si>
    <t>Exploración ureter</t>
  </si>
  <si>
    <t>Meatotomía ureteral abierta</t>
  </si>
  <si>
    <t>Ureterolitotomía (vía abierta)</t>
  </si>
  <si>
    <t>RESECCIONES EN EL URETER</t>
  </si>
  <si>
    <t>Diverticulectomía ureteral</t>
  </si>
  <si>
    <t>Resección de ureterocele (transuretral)</t>
  </si>
  <si>
    <t>Resección de ureterocele (vía abierta)</t>
  </si>
  <si>
    <t>Resección de fístula urétero-cutánea</t>
  </si>
  <si>
    <t>Resección de fístula urétero-viseral</t>
  </si>
  <si>
    <t>Ureterectomía residual</t>
  </si>
  <si>
    <t>Ureterostomía cutánea</t>
  </si>
  <si>
    <t>Ureteroenterostomía cutánea</t>
  </si>
  <si>
    <t>Ureteroneoileostomía cutánea</t>
  </si>
  <si>
    <t>Ureteroneoproctostomía (anastomosis ureteres a recto aislado in situ)</t>
  </si>
  <si>
    <t>Reemplazo ureteral por intestino</t>
  </si>
  <si>
    <t>Ureteroneocistostomía (anastomosis ureterovesical o reimplantación ureterovesical)</t>
  </si>
  <si>
    <t>Ureteroneocistostomía con técnica de alargamiento vesical</t>
  </si>
  <si>
    <t>Uretero   ureterostomía</t>
  </si>
  <si>
    <t>OPERACIONES PLÁSTICAS EN URETER</t>
  </si>
  <si>
    <t>Ureterolisis</t>
  </si>
  <si>
    <t>Pieloureterolisis con transposición intraperitoneal</t>
  </si>
  <si>
    <t>Ureteroplastia</t>
  </si>
  <si>
    <t>Ureterorrafia</t>
  </si>
  <si>
    <t xml:space="preserve">  3.  VEJIGA</t>
  </si>
  <si>
    <t>INCISIONES EN VEJIGA</t>
  </si>
  <si>
    <t>Extracción de cuerpo extraño en vejiga (vía abierta)</t>
  </si>
  <si>
    <t>Cistolitotomía</t>
  </si>
  <si>
    <t>Cistotomía suprapúbica (talla vesical)</t>
  </si>
  <si>
    <t>ESCISIONES DE LESIÓN EN LA VEJIGA POR VÍA TRANSURETRAL</t>
  </si>
  <si>
    <t>Resección fulguración tumor vesical</t>
  </si>
  <si>
    <t>Resección cuello vesical</t>
  </si>
  <si>
    <t xml:space="preserve">ESCISIONES DE LESIÓN EN LA VEJIGA POR VÍA ABIERTA </t>
  </si>
  <si>
    <t>Diverticulectomía de vejiga</t>
  </si>
  <si>
    <t>Plastia de cuello vesical</t>
  </si>
  <si>
    <t>Resección transvesical cuello vesical</t>
  </si>
  <si>
    <t>Cistectomía parcial</t>
  </si>
  <si>
    <t>Cistectomía total</t>
  </si>
  <si>
    <t>Cistectomía radical (total más linfadenectomía más derivación.)</t>
  </si>
  <si>
    <t>Linfadenectomía retroperitoneal</t>
  </si>
  <si>
    <t>Exanteración pélvica completa</t>
  </si>
  <si>
    <t>RECONSTRUCCIONES DE LA VEJIGA</t>
  </si>
  <si>
    <t>Colocistoplastia (Sigmoídoplastía)</t>
  </si>
  <si>
    <t>Ileocistoplastia</t>
  </si>
  <si>
    <t>Ileo ceco cistoplastia</t>
  </si>
  <si>
    <t>Cistopexia vaginal</t>
  </si>
  <si>
    <t>Cistopexia retropúbica</t>
  </si>
  <si>
    <t>Gastrocistoplastia</t>
  </si>
  <si>
    <t>Cistouretropexia</t>
  </si>
  <si>
    <t>Cistouretropexia vaginal con control endoscópico</t>
  </si>
  <si>
    <t>OTRAS REPARACIONES Y OPERACIONES PLÁSTICAS EN LA VEJIGA</t>
  </si>
  <si>
    <t>Cistorrafia</t>
  </si>
  <si>
    <t>Corrección fístula vesical, vésico entérica, vésico vaginal</t>
  </si>
  <si>
    <t>Vesicostomía cutánea</t>
  </si>
  <si>
    <t>Corección de fístula vésico-cutánea</t>
  </si>
  <si>
    <t>Correccion extrofia vesical</t>
  </si>
  <si>
    <t>Drenaje perivesical</t>
  </si>
  <si>
    <t>Tratamiento hidrostático para tumor vesical</t>
  </si>
  <si>
    <t>Prostatocistectomía (seguida de derivación)</t>
  </si>
  <si>
    <t>Prostatectomía total</t>
  </si>
  <si>
    <t>INCISIONES Y/O RESECCIONES EN VESÍCULAS SEMINALES</t>
  </si>
  <si>
    <t>Vesiculotomía seminal</t>
  </si>
  <si>
    <t>Vesiculectomía (espermatocistectomía)</t>
  </si>
  <si>
    <t xml:space="preserve">OTRAS OPERACIONES EN LA PRÓSTATA Y VESÍCULAS SEMINALES </t>
  </si>
  <si>
    <t>Linfadenectomía pélvica</t>
  </si>
  <si>
    <t>6  TESTÍCULO, TÚNICA VAGINAL, ESCROTO Y CORDÓN ESPERMÁTICO</t>
  </si>
  <si>
    <t>TRATAMIENTOS QUIRÚRGICOS DE HIDROCELE, HEMATOCELE, PIOCELE Y VARICOCELE</t>
  </si>
  <si>
    <t>Hidrocelectomía</t>
  </si>
  <si>
    <t>Incisión y/o drenaje del cordón espermático, escroto o testículo</t>
  </si>
  <si>
    <t>Resección del hematocele; incluye cordón espermático, túnica vaginal</t>
  </si>
  <si>
    <t>Varicocelectomía</t>
  </si>
  <si>
    <t>Aspiración de hidrocele</t>
  </si>
  <si>
    <t>Cirugía genitales ambiguos</t>
  </si>
  <si>
    <t>RESECCIONES LESIONES EN ESCROTO</t>
  </si>
  <si>
    <t>Fistulectomía del escroto</t>
  </si>
  <si>
    <t>Fulguración de lesión escrotal</t>
  </si>
  <si>
    <t>Resección parcial del escroto</t>
  </si>
  <si>
    <t>Resección total del escroto y reconstrucción con plastias cutáneas</t>
  </si>
  <si>
    <t>Drenaje de absceso escrotal o perineal.</t>
  </si>
  <si>
    <t>RESECCIONES EN TESTÍCULO</t>
  </si>
  <si>
    <t>Criptorquidectomía</t>
  </si>
  <si>
    <t>Orquidectomía</t>
  </si>
  <si>
    <t>Orquidectomía radical</t>
  </si>
  <si>
    <t>Linfadenectomía retroperitoneal; incluye clasificatoria, cistorreductora</t>
  </si>
  <si>
    <t xml:space="preserve">REPARACIONES Y OPERACIONES PLÁSTICAS EN TESTÍCULO </t>
  </si>
  <si>
    <t>Implante prótesis</t>
  </si>
  <si>
    <t>Orquidorrafia</t>
  </si>
  <si>
    <t>Implante de testículo en tejidos vecinos por destrucción del escroto</t>
  </si>
  <si>
    <t>FIJACIONES QUIRÚRGICAS EN TESTÍCULO</t>
  </si>
  <si>
    <t>Fijación testicular profiláctica</t>
  </si>
  <si>
    <t>Orquidopexia</t>
  </si>
  <si>
    <t xml:space="preserve">OTRAS OPERACIONES EN TESTÍCULO, TUNICA VAGINAL, </t>
  </si>
  <si>
    <t>ESCROTO Y CORDON ESPERMÁTICO</t>
  </si>
  <si>
    <t>Extracción cuerpo extraño del escroto</t>
  </si>
  <si>
    <t>Extracción cuerpo extraño del testículo cordón espermático, túnica vaginal</t>
  </si>
  <si>
    <t>Reducción quirúrgica torsión del cordón espermático</t>
  </si>
  <si>
    <t>Resección de apéndice testicular</t>
  </si>
  <si>
    <t>Resección quiste sebáceo escroto</t>
  </si>
  <si>
    <t>Sutura herida escroto</t>
  </si>
  <si>
    <t xml:space="preserve">  7.    EPIDIDIMO Y CONDUCTO DEFERENTE</t>
  </si>
  <si>
    <t>OPERACIONES EN EPIDÍDIMO Y CONDUCTO DEFERENTE</t>
  </si>
  <si>
    <t>Vasectomía (deferentectomía)</t>
  </si>
  <si>
    <t>Epididimectomía</t>
  </si>
  <si>
    <t>Epididimovasostomía</t>
  </si>
  <si>
    <t>Espermatocelectomía (Resección quiste del epidídimo)</t>
  </si>
  <si>
    <t>Incisión y drenaje del epidídimo</t>
  </si>
  <si>
    <t>Reconstrucción de conducto deferente seccionado (vasovasostomía)</t>
  </si>
  <si>
    <t xml:space="preserve">  8.    PENE</t>
  </si>
  <si>
    <t>Prepuciotomía; incluye reducción quirúrgica de parafimosis</t>
  </si>
  <si>
    <t>Fulguración de condilomas venéreos</t>
  </si>
  <si>
    <t>Circuncisión</t>
  </si>
  <si>
    <t>Amputación parcial del pene</t>
  </si>
  <si>
    <t>Amputación total del pene</t>
  </si>
  <si>
    <t>Amputación total del pene; incluye linfadenectomía</t>
  </si>
  <si>
    <t>REPARACIONES Y OPERACIONES PLÁSTICAS EN PENE</t>
  </si>
  <si>
    <t>Corrección epispadias o hipospadias</t>
  </si>
  <si>
    <t>Extirpación de Cordée (cuerda)</t>
  </si>
  <si>
    <t>Extirpación de nódulos de la enfermedad de Peyronie</t>
  </si>
  <si>
    <t>Extirpación de nódulos de la enfermedad de Peyronie con injerto de piel</t>
  </si>
  <si>
    <t>Retiro de prótesis peneana</t>
  </si>
  <si>
    <t>Plastia del frenillo peneal</t>
  </si>
  <si>
    <t>Reconstrucción peneana</t>
  </si>
  <si>
    <t>Corrección de angulación peneana</t>
  </si>
  <si>
    <t>Inyección de placas de fibrosis de pene</t>
  </si>
  <si>
    <t>Incisión y drenaje flegmón peneano</t>
  </si>
  <si>
    <t>Intervenciones para priapismo; incluye punción o drenaje cuerpos cavernosos</t>
  </si>
  <si>
    <t>Derivación safeno cavernosa o cavernosa esponjosa para priapismo</t>
  </si>
  <si>
    <t>Sutura herida pene</t>
  </si>
  <si>
    <t>ARTÍCULO 12: Establézcase para las intervenciones quirúrgicas de la Mama, la siguiente nomenclatura y clasificación:</t>
  </si>
  <si>
    <t xml:space="preserve">  1.    MAMA</t>
  </si>
  <si>
    <t>INCISIONES SOBRE LA MAMA</t>
  </si>
  <si>
    <t>Mastotomía; incluye drenaje de la mama</t>
  </si>
  <si>
    <t>Extracción cuerpo extraño mama; incluye granuloma</t>
  </si>
  <si>
    <t>RESECCIONES SOBRE LA MAMA</t>
  </si>
  <si>
    <t>Mastectomía radical modificada o simple ampliada con implante</t>
  </si>
  <si>
    <t>Mastectomía radical modificada o simple ampliada sin implante</t>
  </si>
  <si>
    <t>Mastectomía radical</t>
  </si>
  <si>
    <t>Estirpación fibroadenoma</t>
  </si>
  <si>
    <t>Cuadrantectomía con o sin vaciamiento</t>
  </si>
  <si>
    <t>Resección quiste</t>
  </si>
  <si>
    <t>OTRAS OPERACIONES EN LA MAMA</t>
  </si>
  <si>
    <t>Escisión tejido aberrante mama (glándula supernumeraria)</t>
  </si>
  <si>
    <t>Resección ginecomastia</t>
  </si>
  <si>
    <t>ARTÍCULO 13: Establézcase para las intervenciones quirúrgicas de Ginecología , la siguiente nomenclatura y clasificación:</t>
  </si>
  <si>
    <t>1  OVARIO</t>
  </si>
  <si>
    <t>Ooforostomía; incluye drenaje de absceso o quiste</t>
  </si>
  <si>
    <t>RESECCIONES PARCIALES LESIÓN EN OVARIO</t>
  </si>
  <si>
    <t>Resección cuneiforme de ovario</t>
  </si>
  <si>
    <t>Resección quiste o tumor de ovario</t>
  </si>
  <si>
    <t>Resección quiste paraovárico</t>
  </si>
  <si>
    <t>Resección quiste o tumor de ovario y biopsia contralateral</t>
  </si>
  <si>
    <t>RESECCIONES EN OVARIO</t>
  </si>
  <si>
    <t>Ooforectomía</t>
  </si>
  <si>
    <t>Salpingooforectomía</t>
  </si>
  <si>
    <t>OPERACIONES PLÁSTICAS EN OVARIO</t>
  </si>
  <si>
    <t>Ooforopexia</t>
  </si>
  <si>
    <t>Ooforoplastia</t>
  </si>
  <si>
    <t>Oofororrafia</t>
  </si>
  <si>
    <t>Liberación adherencias de ovario (ovariolisis con microcirugía)</t>
  </si>
  <si>
    <t>2  TROMPA DE FALOPIO</t>
  </si>
  <si>
    <t>RESECCIÓN EN TROMPA DE FALOPIO</t>
  </si>
  <si>
    <t>Salpingectomía</t>
  </si>
  <si>
    <t>INCISIONES Y ANASTOMOSIS EN LA TROMPA DE FALOPIO</t>
  </si>
  <si>
    <t>Salpingohisterostomía</t>
  </si>
  <si>
    <t>Salpingooforostomía</t>
  </si>
  <si>
    <t>Salpingostomía y anastomosis trompa de Falopio (Microcirugía)</t>
  </si>
  <si>
    <t>Salpingostomía y drenaje trompa de Falopio</t>
  </si>
  <si>
    <t xml:space="preserve">OPERACIONES PLÁSTICAS EN LA TROMPA DE FALOPIO </t>
  </si>
  <si>
    <t>Salpingoplastia; incluye uso de dispositivos protésicos</t>
  </si>
  <si>
    <t>Salpingorrafia</t>
  </si>
  <si>
    <t>Salpingooforoplastia (operación de Estes)</t>
  </si>
  <si>
    <t>INSUFLACIONES EN LA TROMPA DE FALOPIO</t>
  </si>
  <si>
    <t>Hidrotubación trompa de Falopio</t>
  </si>
  <si>
    <t>Insuflación trompa de Falopio</t>
  </si>
  <si>
    <t>Resección de tumor trompa de Falopio</t>
  </si>
  <si>
    <t>Resección adherencia trompa de Falopio (salpingolisis con microcirugía)</t>
  </si>
  <si>
    <t>Sección y/o ligadura de trompa de falopio (Pomeroy)</t>
  </si>
  <si>
    <t>3  LIGAMENTO ANCHO</t>
  </si>
  <si>
    <t xml:space="preserve">OPERACIONES SOBRE LIGAMENTO ANCHO </t>
  </si>
  <si>
    <t>Drenaje de absceso o hematoma</t>
  </si>
  <si>
    <t>Extirpación tumor de ligamento ancho</t>
  </si>
  <si>
    <t>Histeropexia</t>
  </si>
  <si>
    <t xml:space="preserve">4  ÚTERO </t>
  </si>
  <si>
    <t>INCISIONES EN EL ÚTERO</t>
  </si>
  <si>
    <t>Histerotomía total abdominal, por endometritis</t>
  </si>
  <si>
    <t>Histerotomía</t>
  </si>
  <si>
    <t>Traquelectomía</t>
  </si>
  <si>
    <t>ESCISIONES LESIÓN UTERINA</t>
  </si>
  <si>
    <t>Miomectomía</t>
  </si>
  <si>
    <t>Extirpación pólipo cuello uterino</t>
  </si>
  <si>
    <t>Extracción cuerpo extraño intrauterino; incluye dispositivos anticonceptivos</t>
  </si>
  <si>
    <t>Resección de pólipo endometrial</t>
  </si>
  <si>
    <t>OPERACIÓN INTRAUTERINA</t>
  </si>
  <si>
    <t>Legrado uterino ginecológico (terapéutico o diagnóstico)</t>
  </si>
  <si>
    <t>OPERACIONES SOBRE CUELLO UTERINO</t>
  </si>
  <si>
    <t>Amputación del cérvix</t>
  </si>
  <si>
    <t>Conización</t>
  </si>
  <si>
    <t>Cerclaje del istmo (orificio interno cuello)</t>
  </si>
  <si>
    <t>OPERACIONES PLÁSTICAS EN ÚTERO O CUELLO UTERINO</t>
  </si>
  <si>
    <t>Histerorrafia</t>
  </si>
  <si>
    <t>Traqueloplastia</t>
  </si>
  <si>
    <t>Traquelorrafia</t>
  </si>
  <si>
    <t xml:space="preserve">OTRAS OPERACIONES EN ÚTERO </t>
  </si>
  <si>
    <t>Histerectomía abdominal (total o subtotal)</t>
  </si>
  <si>
    <t>Histerectomía abdominal radical</t>
  </si>
  <si>
    <t>Histerectomía abdominal ampliada</t>
  </si>
  <si>
    <t>Histerectomía vaginal</t>
  </si>
  <si>
    <t>Histerectomía vaginal radical</t>
  </si>
  <si>
    <t>Liberación de adherencias del útero</t>
  </si>
  <si>
    <t>Exenteración o evisceración pélvica</t>
  </si>
  <si>
    <t>Extracción de dispositivo perdido extrauterino intraabdominal</t>
  </si>
  <si>
    <t>Implantación intrauterina de platinas radioactivas</t>
  </si>
  <si>
    <t>5  VAGINA</t>
  </si>
  <si>
    <t>Drenaje absceso o hematoma cúpula vaginal</t>
  </si>
  <si>
    <t>Colpotomía (incisión del fondo de saco de Douglas)</t>
  </si>
  <si>
    <t>Drenaje vagina</t>
  </si>
  <si>
    <t>Incisión de septum vaginal</t>
  </si>
  <si>
    <t>Vaginoperineotomía</t>
  </si>
  <si>
    <t>RESECCIONES EN VAGINA</t>
  </si>
  <si>
    <t>Colpectomía</t>
  </si>
  <si>
    <t>Colpocleisis</t>
  </si>
  <si>
    <t>Extirpación del tabique vaginal</t>
  </si>
  <si>
    <t>Himenectomía</t>
  </si>
  <si>
    <t>Vaginectomía</t>
  </si>
  <si>
    <t>Resección tumor benigno de vagina</t>
  </si>
  <si>
    <t>Cierre fístula vaginal (por cualquier vía)</t>
  </si>
  <si>
    <t>CORRECCIONES QUIRÚRGICAS DE COLPOCELE Y RECTOCELE</t>
  </si>
  <si>
    <t>Colporrafia anterior; incluye corrección quirúrgica del cistocele y uretrocele  I, II  y  III</t>
  </si>
  <si>
    <t>Colporrafia anterior y posterior</t>
  </si>
  <si>
    <t>Colporrafia posterior; incluye corrección quirúrgica de rectocele I, II  y III</t>
  </si>
  <si>
    <t>Operación de Manchester(colporrafia anterior con amputación de cuello)</t>
  </si>
  <si>
    <t>Uretrocolpopexia vía abdominal o vaginal</t>
  </si>
  <si>
    <t>Colpopexia; incluye prolapso de cúpula con muñón restante</t>
  </si>
  <si>
    <t>OTRAS OPERACIONES PLÁSTICAS EN LA VAGINA</t>
  </si>
  <si>
    <t>Construcción vagina artificial</t>
  </si>
  <si>
    <t>Reconstrucción vagina</t>
  </si>
  <si>
    <t>6  VULVA Y/O PERINÉ</t>
  </si>
  <si>
    <t>INCISIONES (NO OBSTÉTRICAS) EN LA VULVA O PERINÉ</t>
  </si>
  <si>
    <t>Drenaje absceso de episiorrafia</t>
  </si>
  <si>
    <t>Drenaje absceso glándula de Bartholín</t>
  </si>
  <si>
    <t>Extracción cuerpo extraño periné</t>
  </si>
  <si>
    <t>Extracción cuerpo extraño vulva</t>
  </si>
  <si>
    <t>EXTIRPACIONES DE LESIONES EN LA VULVA Y PERINÉ</t>
  </si>
  <si>
    <t>Fulguración vulva</t>
  </si>
  <si>
    <t>Resección glándula de Skene</t>
  </si>
  <si>
    <t>Resección tumor benigno vulva; incluye tumores de periné, tumores paravaginales</t>
  </si>
  <si>
    <t>Limpieza, debridamiento y cierre de dehiscencia de episiorrafia</t>
  </si>
  <si>
    <t>ESCISIONES EN GLÁNDULA DE BARTHOLIN</t>
  </si>
  <si>
    <t>Resección glándula de Bartholín (Bartholinectomía)</t>
  </si>
  <si>
    <t>Drenaje absceso glándula de Bartholín y marsupialización</t>
  </si>
  <si>
    <t>OTRAS ESCISIONES DE LA VULVA Y PERINÉ</t>
  </si>
  <si>
    <t>Clitoridectomía; incluye amputación parcial</t>
  </si>
  <si>
    <t>Vulvectomía radical; incluye linfadenectomía extraperitoneal</t>
  </si>
  <si>
    <t>Vulvectomía simple</t>
  </si>
  <si>
    <t>Resección de endometrioma perineal</t>
  </si>
  <si>
    <t>Resección granuloma vulvo-perineal</t>
  </si>
  <si>
    <t>OPERACIONES PLÁSTICAS EN LA VULVA Y PERINÉ</t>
  </si>
  <si>
    <t>Cierre fístula perineal</t>
  </si>
  <si>
    <t>Corrección desgarroperineal en atención del parto</t>
  </si>
  <si>
    <t>Corrección desgarro perineall I o II, sin atención del parto</t>
  </si>
  <si>
    <t>ARTÍCULO 14: Establézcase para las intervenciones quirúrgicas y procedimientos de Obstetricia , la siguiente nomenclatura y clasificación:</t>
  </si>
  <si>
    <t>1  ÚTERO</t>
  </si>
  <si>
    <t>PROCEDIMIENTOS OBSTÉTRICOS NO QUIRÚRGICOS</t>
  </si>
  <si>
    <t>Parto normal incluye episiorrafia y/o perineorrafia</t>
  </si>
  <si>
    <t>Transaminasa pirúvica / ALAT</t>
  </si>
  <si>
    <t>Transferrina</t>
  </si>
  <si>
    <t>Tricíclicos</t>
  </si>
  <si>
    <t>Tripanosoma Cruzi, prueba de Machado Guerreiro</t>
  </si>
  <si>
    <t>Tripanosomiasis, determinación de Ac</t>
  </si>
  <si>
    <t>Tripsina</t>
  </si>
  <si>
    <t>Triptofano</t>
  </si>
  <si>
    <t>Triyodotironina T3</t>
  </si>
  <si>
    <t>Triyodotironina T3  Up Take</t>
  </si>
  <si>
    <t>Trombina, tiempo de</t>
  </si>
  <si>
    <t>Tromboplastina, tiempo activado</t>
  </si>
  <si>
    <t>Tromboplastina, tiempo de generación</t>
  </si>
  <si>
    <t>Tromboplastina, tiempo parcial (PTT)</t>
  </si>
  <si>
    <t>Troponina T</t>
  </si>
  <si>
    <t>TSH pre y post TRH (dos muestras)</t>
  </si>
  <si>
    <t>Urea</t>
  </si>
  <si>
    <t>Urobilinógeno</t>
  </si>
  <si>
    <t>Urocultivo con recuento de colonias</t>
  </si>
  <si>
    <t>Uroporfirinas</t>
  </si>
  <si>
    <t>Vancomicina</t>
  </si>
  <si>
    <t>Varicela zoster, determinación de Ac</t>
  </si>
  <si>
    <t>Velocidad de sedimentación globular VSG</t>
  </si>
  <si>
    <t>Vitaminas, cada una</t>
  </si>
  <si>
    <t>Warfarina</t>
  </si>
  <si>
    <t>Zinc</t>
  </si>
  <si>
    <t xml:space="preserve">ARTÍCULO 22: Las tarifas establecidas en Salarios Mínimos Legales diarios para los exámenes y procedimientos anatomopatológicos son: </t>
  </si>
  <si>
    <t xml:space="preserve">  1.  BIOPSIAS </t>
  </si>
  <si>
    <t xml:space="preserve">SIMPLES: UNA SOLA MUESTRA </t>
  </si>
  <si>
    <t>Estudio con tinciones de rutina</t>
  </si>
  <si>
    <t>Estudio con tinciones especiales</t>
  </si>
  <si>
    <t>Estudio con tinciones especiales e inmunofluorescencia</t>
  </si>
  <si>
    <t>Estudio con tinciones especiales, inmunofluorescencia microscopía electrónica</t>
  </si>
  <si>
    <t>Estudio de cada marcador con inmunoperoxidasa</t>
  </si>
  <si>
    <t>Estudio por congelación y/o en parafina</t>
  </si>
  <si>
    <t xml:space="preserve">MÚLTIPLES: DOS O MÁS MUESTRAS </t>
  </si>
  <si>
    <t>Estudio con tinciones especiales, fluorescencia microscopía</t>
  </si>
  <si>
    <t>2.  ESPECÍMENES QUIRÚRGICOS</t>
  </si>
  <si>
    <t>ESTUDIO DE ESPECÍMENES SIMPLES</t>
  </si>
  <si>
    <t>(Sin disección Ganglionar)</t>
  </si>
  <si>
    <t xml:space="preserve">Vesícula, apéndice, amígdala, glándulas salivares, epiplón o peritoneo, arteria, piel, trompa uterina, etc </t>
  </si>
  <si>
    <t>Estudio con inmunofluorescencia</t>
  </si>
  <si>
    <t>Estudio con microscopía electrónica</t>
  </si>
  <si>
    <t>ESTUDIO DE ESPECÍMENES QUIRÚRGICOS</t>
  </si>
  <si>
    <t>(Con disección Ganglionar)</t>
  </si>
  <si>
    <t xml:space="preserve">Mama, estómago, cono cervical, útero, riñón, brazo, muslo, pierna, etc </t>
  </si>
  <si>
    <t>Estudio con marcador tumoral, al procedimiento realizado, agregar</t>
  </si>
  <si>
    <t>3.  CITOLOGÍAS</t>
  </si>
  <si>
    <t>Vaginal tumoral</t>
  </si>
  <si>
    <t>Vaginal funcional (cada muestra)</t>
  </si>
  <si>
    <t>Líquidos (pleural, gástrico, ascítico, LCR,  lavado bronquial, esputo, orina, etc)</t>
  </si>
  <si>
    <t>Líquidos (pleural, gástrico, ascítico, LCR,  lavado bronquial, esputo, orina, etc) en  bloque de parafina</t>
  </si>
  <si>
    <t>Por aspiración</t>
  </si>
  <si>
    <t>Médula ósea, mielograma</t>
  </si>
  <si>
    <t>Médula ósea, estudio patológico</t>
  </si>
  <si>
    <t>4. NECROPSIAS</t>
  </si>
  <si>
    <t>Completa con estudio macro y microscópico</t>
  </si>
  <si>
    <t>Completa con estudio macro, microscópico y  embalsamamiento</t>
  </si>
  <si>
    <t>Embalsamamiento</t>
  </si>
  <si>
    <t>Formolización</t>
  </si>
  <si>
    <t>Feto y placenta</t>
  </si>
  <si>
    <t xml:space="preserve">ARTÍCULO 23: Las tarifas establecidas en Salarios Mínimos Legales  Diarios vigentes para los procedimientos de radiología, son: </t>
  </si>
  <si>
    <t xml:space="preserve">1  HUESOS </t>
  </si>
  <si>
    <t xml:space="preserve">EXTREMIDADES Y PELVIS </t>
  </si>
  <si>
    <t>Mano, dedos, puño (muñeca), codo, pie,  clavícula, antebrazo, cuello de pie  (tobillo), edad ósea (carpograma), calcáneo</t>
  </si>
  <si>
    <t>Brazo, pierna, rodilla, fémur, hombro, omoplato</t>
  </si>
  <si>
    <t>Test de Farill (osteometría o medición de  miembros inferiores), estudio de pie plano  (pies con apoyo)</t>
  </si>
  <si>
    <t>Test de anteversión femoral</t>
  </si>
  <si>
    <t>Pelvis, cadera, articulaciones sacro ilíacas  y coxo femorales</t>
  </si>
  <si>
    <t>Comparativas de las regiones anteriores; al  valor de la región agregar:</t>
  </si>
  <si>
    <t>Tomografía osteoarticular; al valor de la  región agregar:</t>
  </si>
  <si>
    <t>Proyección adicional (Stress, túnel,  tangenciales, oblicuas), cada una; al valor  de la región agregar:</t>
  </si>
  <si>
    <t>Tangencial rótula</t>
  </si>
  <si>
    <t>Osteosíntesis en clavícula</t>
  </si>
  <si>
    <t>Osteosíntesis en húmero</t>
  </si>
  <si>
    <t>Amputación intertoracoescapular</t>
  </si>
  <si>
    <t>Amputación del brazo</t>
  </si>
  <si>
    <t>Desarticulación del hombro</t>
  </si>
  <si>
    <t>Reimplante de miembro superior a nivel del brazo</t>
  </si>
  <si>
    <t>2  ANTEBRAZO Y CODO</t>
  </si>
  <si>
    <t>Drenaje, curetaje, secuestrectomía, de cúbito o radio</t>
  </si>
  <si>
    <t>Extracción no quirúrgica de material de osteosíntesis en antebrazo</t>
  </si>
  <si>
    <t>Extracción quirúrgica de material de osteosíntesis en antebrazo</t>
  </si>
  <si>
    <t>Osteotomía de cúbito o radio</t>
  </si>
  <si>
    <t>Hemidiafisectomía en cúbito o radio</t>
  </si>
  <si>
    <t>Resección olecranón</t>
  </si>
  <si>
    <t>Resección cabezas de radio</t>
  </si>
  <si>
    <t>Resección extremo distal cúbito</t>
  </si>
  <si>
    <t>Resección tercio distal cúbito con artrodesis radio cubital distal</t>
  </si>
  <si>
    <t>OPERACIONES PLÁSTICAS EN HUESO Y RESECCION DE TUMORES</t>
  </si>
  <si>
    <t>Injerto óseo en cúbito o radio</t>
  </si>
  <si>
    <t>Epifisiodesis cúbito y radio</t>
  </si>
  <si>
    <t>Revisión y/o reconstrucción de muñón de amputación antebrazo</t>
  </si>
  <si>
    <t>Resección tumor benigno cúbito o radio</t>
  </si>
  <si>
    <t>Resección tumor maligno cúbito o radio</t>
  </si>
  <si>
    <t>Reducción cerrada fractura codo</t>
  </si>
  <si>
    <t>Reducción cerrada fractura cúbito o radio</t>
  </si>
  <si>
    <t>Reducción cerrada fractura de colles</t>
  </si>
  <si>
    <t>REDUCCIONES ABIERTAS DE FRACTURA SIN ELEMENTOS DE OSTEOSÍNTESIS</t>
  </si>
  <si>
    <t>Reducción abierta fractura codo</t>
  </si>
  <si>
    <t>Reducción abierta fractura cúbito y radio</t>
  </si>
  <si>
    <t>Reducción abierta de luxación radiocubital distal</t>
  </si>
  <si>
    <t>Osteosíntesis en codo</t>
  </si>
  <si>
    <t>Osteosíntesis en cúbito o radio</t>
  </si>
  <si>
    <t>Osteosíntesis en cúbito y radio</t>
  </si>
  <si>
    <t>Tratamiento fractura de colles</t>
  </si>
  <si>
    <t>Amputación del antebrazo</t>
  </si>
  <si>
    <t>Desarticulación del codo</t>
  </si>
  <si>
    <t>Desarticulación de la muñeca</t>
  </si>
  <si>
    <t>Reimplante de miembro superior a nivel del antebrazo</t>
  </si>
  <si>
    <t xml:space="preserve">  3.  PELVIS Y CADERA</t>
  </si>
  <si>
    <t>INCISIÓN EN HUESO</t>
  </si>
  <si>
    <t>Drenaje, curetaje, secuestrectomía, de pelvis</t>
  </si>
  <si>
    <t>EXTRACCIONES DE CUERPO EXTRAÑO O DE ELEMENTOS DE OSTEOSÍNTESIS</t>
  </si>
  <si>
    <t>Extracción cuerpo extraño de pelvis</t>
  </si>
  <si>
    <t>Extracción no quirúrgica de material de osteosíntesis pelvis</t>
  </si>
  <si>
    <t>Extracción quirúrgica de material de osteosíntesis pelvis</t>
  </si>
  <si>
    <t>OSTEOTOMIAS Y RESECCIONES PARCIALES EN HUESO</t>
  </si>
  <si>
    <t>Osteotomía de pelvis</t>
  </si>
  <si>
    <t>Resección parcial del ilíaco</t>
  </si>
  <si>
    <t>Injerto óseo en pelvis</t>
  </si>
  <si>
    <t>Revisión y/o reconstrucción de muñón de amputación pelvis</t>
  </si>
  <si>
    <t>Resección tumor benigno huesos pelvis</t>
  </si>
  <si>
    <t>Resección tumor maligno huesos pelvis</t>
  </si>
  <si>
    <t>REDUCCIÓN CERRADA DE FRACTURA Y DE LUXOFRACTURA</t>
  </si>
  <si>
    <t>Reducción cerrada fractura pelvis</t>
  </si>
  <si>
    <t>Que el Consejo Nacional de Seguridad Social en Salud, en su sesión del 7 de noviembre de 1996 aprobó el documento técnico presentado sobre el Régimen Tarifario contenido en el Manual correspondiente.</t>
  </si>
  <si>
    <t>Que de conformidad con lo anterior, corresponde al Gobierno Nacional ejercer la potestad reglamentaria y establecer las tarifas según los artículos 168, 169, artículo 172, numeral 10o. artículo 241 y 244 numeral 4o. de la Ley 100 de 1993.</t>
  </si>
  <si>
    <t>D  E  C  R  E  T  A:</t>
  </si>
  <si>
    <t>CAPÍTULO I</t>
  </si>
  <si>
    <t>ARTÍCULO 1:- CAMPO DE APLICACIÓN: El presente Decreto será de obligatorio cumplimiento para las Instituciones Prestadoras de Servicios de Salud públicas. Las entidades privadas deberán aplicarlo obligatoriamente cuando se trate de atención de pacientes víctimas de accidentes de tránsito, desastres naturales, atentados terroristas, atención inicial de urgencias y los demás eventos catastróficos definidos por el Consejo Nacional de Seguridad Social en Salud.</t>
  </si>
  <si>
    <t>CAPÍTULO II</t>
  </si>
  <si>
    <t>ARTÍCULO 2: DEFINICIONES: Para  efectos del presente decreto, se deberán tener en cuenta además de  las definiciones consagradas en los Decretos 1938 de 1994 y 2174 de 1996,  Resolución  5261 de  1994  las  siguientes:</t>
  </si>
  <si>
    <t>CIRUGIA PLÁSTICA O REPARADORA :  Es la que se practica sobre órganos o tejidos con la finalidad de mejorar o restaurar la función de los mismos, o para evitar alteraciones orgánicas o funcionales en otros órganos relacionados entre si.</t>
  </si>
  <si>
    <t xml:space="preserve">              </t>
  </si>
  <si>
    <t xml:space="preserve">HABITACIÓN UNIPERSONAL: Es la que requiere que dentro de su área se disponga de lavado y cuarto de aseo para uso exclusivo del paciente e individualizada con muros </t>
  </si>
  <si>
    <t>HABITACIÓN BIPERSONAL: Es la que está individualizada con muros y el servicio de lavado y cuarto de aseo está integrado a la habitación, para uso exclusivo de los pacientes que en ella se hospitalicen o compartida máximo con otra habitación del mismo tipo o de una cama. En ese caso,  la pieza individual clasifica como bipersonal.</t>
  </si>
  <si>
    <t>HABITACIÓN DE TRES (3) CAMAS: Es aquella en que las camas están localizadas dentro de una misma área, sin ningún tipo de división o individualizadas por cancel, cortina o cualquier otro medio.  El servicio de lavado y cuarto de aseo está localizado dentro  del  área de la habitación o aledaño para uso exclusivo o compartido con otra habitación hasta de tres (3) camas.</t>
  </si>
  <si>
    <t>HABITACIÓN DE CUATRO (4) O MÁS CAMAS: Es aquella en que las camas están dentro de una misma área sin ningún tipo de división o individualizadas por cancel, cortina o cualquier otro medio. El servicio de lavado y cuarto de aseo está localizado dentro del  área de la habitación o aledaño para uso exclusivo o compartido con otras habitaciones .</t>
  </si>
  <si>
    <t xml:space="preserve">EXAMEN ODONTOLÓGICO DE PRIMERA VEZ: Es la actividad clínica que incluye un diagnóstico sobre el sistema estomatognático, la identificación de la placa bacteriana y el plan integral del tratamiento </t>
  </si>
  <si>
    <t xml:space="preserve">CONTROL DE PLACA BACTERIANA: Es la identificación y eliminación de la placa, así como la medición y comprobación del índice de higiene oral </t>
  </si>
  <si>
    <t xml:space="preserve">INSTRUCCIÓN DE HIGIENE ORAL:  Es la metodología didáctica integral sobre el control de riesgos y el mantenimiento de la salud oral con la finalidad de estimular el autocuidado </t>
  </si>
  <si>
    <t xml:space="preserve">TERAPIA DE MANTENIMIENTO: Son las actividades clínicas que se desarrollan, tanto en adultos como en niños, para mantener las estructuras orales, en el nivel adecuado de fisiología. </t>
  </si>
  <si>
    <t xml:space="preserve">CONTROL ODONTOLÓGICO DE CRECIMIENTO Y DESARROLLO: Son las actividades clínicas que se deben ejecutar para evaluar la relación óseo  dentaria y la ubicación de sus estructuras. </t>
  </si>
  <si>
    <t>ATENCIÓN DE URGENCIA DE TIPO PREHOSPITALARIO Y APOYO TERAPÉUTICO EN UNIDADES MÓVILES: Es el conjunto de recursos técnicos como equipamiento de cuidado intensivo, instrumental, materiales, equipo de radio, etc. y de recursos humanos capacitados en el manejo de emergencias, disponibles para desplazarse en forma oportuna al lugar  ocurrencia de una emergencia, prestar la atención inicial por cualquier afección, mantener estabilizado el paciente durante su traslado a un Centro Hospitalario y a orientar respecto de las conductas provisionales que se deben asumir mientras se produce el contacto de la unidad con el paciente.</t>
  </si>
  <si>
    <t>SERVICIO DE URGENCIAS: Es la Unidad que en forma independiente o dentro de una Entidad que preste servicios de salud, cuente con los recursos adecuados tanto humanos como físicos y de dotación que permitan la atención de personas con patología  de urgencia, acorde con el nivel de atención y grado de complejidad, previamente definido por el Ministerio de Salud, para esa Unidad.</t>
  </si>
  <si>
    <t>PARÁGRAFO:   Este Manual, no define contenidos del Plan Obligatorio de Salud. Se refiere a tarifas aplicables a todas las actividades y procedimientos en general, incluidos aquellos del POS.</t>
  </si>
  <si>
    <t>INTERVENCIONES Y PROCEDIMIENTOS MÉDICO-QUIRÚRGICOS</t>
  </si>
  <si>
    <t>NOMENCLATURA Y CLASIFICACIÓN SEGUN GRUPO QUIRURGICO</t>
  </si>
  <si>
    <t xml:space="preserve">ARTÍCULO 3: - Establézcase para las intervenciones quirúrgicas en la especialidad de neurocirugía (01), la siguiente nomenclatura y clasificación: </t>
  </si>
  <si>
    <t xml:space="preserve">  1.  ÓRGANOS INTRACRANEALES</t>
  </si>
  <si>
    <t>SMLVD</t>
  </si>
  <si>
    <t>Craneotomía para extracción cuerpo extraño; incluye esquirlectomía</t>
  </si>
  <si>
    <t xml:space="preserve">Craneotomía para drenaje hematoma epidural o subdural </t>
  </si>
  <si>
    <t>Craneotomía para extracción secuestro</t>
  </si>
  <si>
    <t>Craneotomía para drenaje de hematoma de fosa posterior</t>
  </si>
  <si>
    <t>Craneotomía para ruptura de senos de duramadre</t>
  </si>
  <si>
    <t xml:space="preserve">Período </t>
  </si>
  <si>
    <t>Decretos del</t>
  </si>
  <si>
    <t>Trepanación para monitoreo de presión intracraneana</t>
  </si>
  <si>
    <t>de vigencia</t>
  </si>
  <si>
    <t>Salario 1/</t>
  </si>
  <si>
    <t>Gobierno Nacional</t>
  </si>
  <si>
    <t>Craneotomía para drenaje hematoma intracerebral</t>
  </si>
  <si>
    <t>1984 Jul.1</t>
  </si>
  <si>
    <t xml:space="preserve">CRANEOTOMÍAS PARA TRATAMIENTO DE LESIÓNES VASCULARES </t>
  </si>
  <si>
    <t>1985 Ene.2</t>
  </si>
  <si>
    <t>0001 de enero de 1985</t>
  </si>
  <si>
    <t>CONGÉNITAS O ADQUIRIDAS</t>
  </si>
  <si>
    <t>1986 Ene.2</t>
  </si>
  <si>
    <t>3754 de diciembre de 1985</t>
  </si>
  <si>
    <t>Tratamiento de malformaciones arterio venosas supratentoriales</t>
  </si>
  <si>
    <t>Tratamiento de malformaciones arterio venosas infratentoriales</t>
  </si>
  <si>
    <t>1987 Ene.2</t>
  </si>
  <si>
    <t>3732 de diciembre de 1986</t>
  </si>
  <si>
    <t>Tratamiento de malformaciones arterio venosas de línea media e intraventricular</t>
  </si>
  <si>
    <t>Apertura de seno cavernoso por fístula o aneurisma</t>
  </si>
  <si>
    <t>1988 Ene.2</t>
  </si>
  <si>
    <t>2545 de diciembre de 1987</t>
  </si>
  <si>
    <t>Revascularización supratentorial e infratentorial</t>
  </si>
  <si>
    <t>Endarterectomía de vaso de cuello</t>
  </si>
  <si>
    <t>1989 Ene.2</t>
  </si>
  <si>
    <t>Neurólisis percutánea con radiofrecuencia o sustancias químicas</t>
  </si>
  <si>
    <t>Rizotomía para dolor, abordaje por fosa media</t>
  </si>
  <si>
    <t>Rizotomía para dolor, abordaje por fosa posterior</t>
  </si>
  <si>
    <t>Gangliolisis con radiofrecuencia</t>
  </si>
  <si>
    <t>Gangliolisis con fenolización</t>
  </si>
  <si>
    <t xml:space="preserve">  5.  NERVIOS Y GANGLIOS SIMPÁTICOS</t>
  </si>
  <si>
    <t>SIMPATECTOMÍA Y GANGLIECTOMÍA SIMPÁTICA</t>
  </si>
  <si>
    <t>Simpatectomía o gangliectomía simpática, incluye cervical torácica, lumbar</t>
  </si>
  <si>
    <t>Gangliectomía esfenopalatina</t>
  </si>
  <si>
    <t>Bloqueos simpáticos por regiones</t>
  </si>
  <si>
    <t xml:space="preserve">  6.  PLEJOS</t>
  </si>
  <si>
    <t>EXPLORACIONES</t>
  </si>
  <si>
    <t>Exploración plejo cervical, lumbar o sacro</t>
  </si>
  <si>
    <t>DESCOMPRESIONES Y RECONSTRUCCIONES</t>
  </si>
  <si>
    <t>Descompresión de tronco</t>
  </si>
  <si>
    <t>Reconstrucción de plejo con neurorrafias</t>
  </si>
  <si>
    <t>Reconstrucción de plejo con injerto de nervio</t>
  </si>
  <si>
    <t>Reconstrucción de plejo con neurotizaciones</t>
  </si>
  <si>
    <t>Resección de banda cervical</t>
  </si>
  <si>
    <t>RESECCIÓN DE TUMORES</t>
  </si>
  <si>
    <t>Resección tumor plejo</t>
  </si>
  <si>
    <t>ARTÍCULO 4: Establézcase para las intervenciones quirúrgicas de Oftalmología, la siguiente nomenclatura y clasificación:</t>
  </si>
  <si>
    <t xml:space="preserve">  1.  APARATO LAGRIMAL</t>
  </si>
  <si>
    <t>INCISIÓNES EN GLÁNDULA Y SACO LAGRIMAL</t>
  </si>
  <si>
    <t>Drenaje glándula lagrimal; incluye saco lagrimal</t>
  </si>
  <si>
    <t>Extracción cuerpo extraño glándula lagrimal; Incluye saco lagrimal</t>
  </si>
  <si>
    <t>RESECCIONES LESIÓNES EN GLÁNDULA Y SACO LAGRIMAL</t>
  </si>
  <si>
    <t>Dacriocistectomía</t>
  </si>
  <si>
    <t>Resección de glándula lagrimal</t>
  </si>
  <si>
    <t>Resección tumor glándula lagrimal</t>
  </si>
  <si>
    <t>OPERACIONES EN SACO LAGRIMAL</t>
  </si>
  <si>
    <t>Conjuntivodacriocistorrinostomía</t>
  </si>
  <si>
    <t>Dacriocistorrinostomía</t>
  </si>
  <si>
    <t>OPERACIONES PLÁSTICAS EN CONDUCTO LAGRIMAL</t>
  </si>
  <si>
    <t>OTRAS OPERACIONES EN APARATO LAGRIMAL</t>
  </si>
  <si>
    <t>Remoción cálculos canalículos lagrimales</t>
  </si>
  <si>
    <t>Entropión punto lagrimal</t>
  </si>
  <si>
    <t>Ectropión punto lagrimal</t>
  </si>
  <si>
    <t>Oclusión puntos lagrimales</t>
  </si>
  <si>
    <t xml:space="preserve">  2.  PÁRPADOS</t>
  </si>
  <si>
    <t>RESECCIONES LESIÓNES PÁRPADOS</t>
  </si>
  <si>
    <t>Cauterización chalazión</t>
  </si>
  <si>
    <t>Drenaje resección chalazión</t>
  </si>
  <si>
    <t>ESCISIONES DE LESIONES EN PÁRPADOS</t>
  </si>
  <si>
    <t>Fulguración párpado</t>
  </si>
  <si>
    <t>Resección tumor benigno párpado</t>
  </si>
  <si>
    <t>Resección tumor maligno párpado</t>
  </si>
  <si>
    <t>Tarsectomía</t>
  </si>
  <si>
    <t>Resección tumor maligno párpado con reconstrucción total</t>
  </si>
  <si>
    <t>SUTURAS EN PÁRPADOS</t>
  </si>
  <si>
    <t>Blefarorrafia</t>
  </si>
  <si>
    <t>Tarsorrafia</t>
  </si>
  <si>
    <t>Fijación supratarsal para formar pliegue párpado superior</t>
  </si>
  <si>
    <t>OPERACIONES PLÁSTICAS EN PÁRPADOS</t>
  </si>
  <si>
    <t>Corrección ectropión</t>
  </si>
  <si>
    <t>Corrección entropión</t>
  </si>
  <si>
    <t>Corrección entropión con exceso de laxitud horizontal</t>
  </si>
  <si>
    <t>Corrección entropión recurrencia</t>
  </si>
  <si>
    <t>Entropión por infección con ectropión punto lagrimal</t>
  </si>
  <si>
    <t>Injerto cartílago tarsal</t>
  </si>
  <si>
    <t>Injerto párpado (corrección ectropión o entropión)</t>
  </si>
  <si>
    <t>Blefaroplastia</t>
  </si>
  <si>
    <t>Tarsoplastia</t>
  </si>
  <si>
    <t>DEPILACIÓN EN PÁRPADOS</t>
  </si>
  <si>
    <t>Electrólisis o electrofulguración de pestañas por distriquiasis o triquiasis</t>
  </si>
  <si>
    <t>OPERACIONES EN LAS COMISURAS PALPEBRALES</t>
  </si>
  <si>
    <t>Cantorrafia</t>
  </si>
  <si>
    <t>Cantotomía</t>
  </si>
  <si>
    <t>Corrección epicanto</t>
  </si>
  <si>
    <t>Corrección epicanto con cuatro colgajos (Mustarde)</t>
  </si>
  <si>
    <t>Corrección telecanto y blefarofimosis por disrrupción orbital</t>
  </si>
  <si>
    <t>Corrección telecanto, blefarofimosis y epicanto (congénita)</t>
  </si>
  <si>
    <t>OPERACIONES DEL MÚSCULO ELEVADOR DEL PÁRPADO Y DE SUS TENDONES</t>
  </si>
  <si>
    <t>Corrección ptosis palpebral (resección externa o interna del músculo elevador)</t>
  </si>
  <si>
    <t>Corrección ptosis palpebral (procedimiento de Fassanella y Servat)</t>
  </si>
  <si>
    <t>Corrección ptosis palpebral deslizamiento músculo frontal</t>
  </si>
  <si>
    <t>Corrección ptosis palpebral con injerto fascia lata</t>
  </si>
  <si>
    <t xml:space="preserve">  3.  CONJUNTIVA</t>
  </si>
  <si>
    <t>RESECCIONES DE LESIÓN EN CONJUNTIVA</t>
  </si>
  <si>
    <t>Peritomía total</t>
  </si>
  <si>
    <t>Resección pterigión</t>
  </si>
  <si>
    <t>Resección pterigión con injerto de conjuntiva</t>
  </si>
  <si>
    <t>Inserción secundaria de prótesis (con formación de fondos de saco conjuntivales)</t>
  </si>
  <si>
    <t>OPERACIONES SOBRE LOS MÚSCULOS Y TENDÓNES DEL GLOBO OCULAR</t>
  </si>
  <si>
    <t>Corrección estrabismo horizontal o vertical</t>
  </si>
  <si>
    <t>Corrección estrabismo mixto (horizontal con componente vertical)</t>
  </si>
  <si>
    <t>Acortamiento tendón cantal medial (telecanto)</t>
  </si>
  <si>
    <t xml:space="preserve">  6.  CÓRNEA Y ESCLERÓTICA</t>
  </si>
  <si>
    <t xml:space="preserve">INCISIONES EN LA CÓRNEA </t>
  </si>
  <si>
    <t>Evacuación de hifema</t>
  </si>
  <si>
    <t>Extracción cuerpo extraño de córnea profundo</t>
  </si>
  <si>
    <t>Paracentesis de cámara anterior</t>
  </si>
  <si>
    <t>Queratotomía radial miópica o astigmática</t>
  </si>
  <si>
    <t>RESECCIONES DE LESIÓN EN LA CÓRNEA</t>
  </si>
  <si>
    <t>Cauterización de córnea ( termo o crío aplicación)</t>
  </si>
  <si>
    <t>Queratectomía</t>
  </si>
  <si>
    <t>Resección tumor córnea</t>
  </si>
  <si>
    <t>Tatuaje de la córnea</t>
  </si>
  <si>
    <t>REPARACIONES Y OPERACIONES PLÁSTICAS EN LA CÓRNEA</t>
  </si>
  <si>
    <t>Sutura córnea superficial</t>
  </si>
  <si>
    <t>Sutura córnea perforante</t>
  </si>
  <si>
    <t>Queratoplastia penetrante</t>
  </si>
  <si>
    <t>Queratoplastia penetrante (retiro puntos)</t>
  </si>
  <si>
    <t>Queratoplastia superficial o lamelar</t>
  </si>
  <si>
    <t>Reparación herida corneoesclera con hernia uveal o faquectomía</t>
  </si>
  <si>
    <t>Queratofaquia</t>
  </si>
  <si>
    <t>Queratomileusis</t>
  </si>
  <si>
    <t>Queratoplastia penetrante más cirugía combinada de catarata, antiglaucomatosa o lente intraocular</t>
  </si>
  <si>
    <t>Implante de prótesis corneana (queratoprótesis)</t>
  </si>
  <si>
    <t>OPERACIONES EN LA ESCLERÓTICA</t>
  </si>
  <si>
    <t>Escleroqueratoplastia</t>
  </si>
  <si>
    <t>Escleroplastia</t>
  </si>
  <si>
    <t>Resección tumor de la esclerótica</t>
  </si>
  <si>
    <t>Sutura de esclerótica</t>
  </si>
  <si>
    <t>Sutura corneoesclera</t>
  </si>
  <si>
    <t xml:space="preserve"> 7.  IRIS Y CUERPO CILIAR</t>
  </si>
  <si>
    <t>OPERACIONES EN IRIS Y/O CUERPO CILIAR</t>
  </si>
  <si>
    <t>Iridectomía</t>
  </si>
  <si>
    <t>Iridodiálisis anterior</t>
  </si>
  <si>
    <t>Iridodiálisis posterior</t>
  </si>
  <si>
    <t>Iridotasis</t>
  </si>
  <si>
    <t>Resección tumor cuerpo ciliar</t>
  </si>
  <si>
    <t>Resección tumor iris</t>
  </si>
  <si>
    <t>REPARACIONES Y OPERACIONES PLÁSTICAS EN IRIS O CUERPO CILIAR</t>
  </si>
  <si>
    <t>Coreoplastia</t>
  </si>
  <si>
    <t>Fijación iris</t>
  </si>
  <si>
    <t>Iridoplastia</t>
  </si>
  <si>
    <t>Iridotomía por fotocoagulación</t>
  </si>
  <si>
    <t>OTRAS OPERACIONES EN IRIS</t>
  </si>
  <si>
    <t>Ciclodiatermia</t>
  </si>
  <si>
    <t>Sinequiotomía</t>
  </si>
  <si>
    <t>Ciclocrioterapia</t>
  </si>
  <si>
    <t xml:space="preserve">  8.  CÁMARA ANTERIOR Y RETINA</t>
  </si>
  <si>
    <t xml:space="preserve">OPERACIONES EN LA CÁMARA ANTERIOR </t>
  </si>
  <si>
    <t>Ciclodiálisis</t>
  </si>
  <si>
    <t>Goniotomía</t>
  </si>
  <si>
    <t>Trabeculectomía (esclerectomía subescleral)</t>
  </si>
  <si>
    <t>Trabeculotomía</t>
  </si>
  <si>
    <t>Fotocoagulación del ángulo camerular (Trabeculoplastia)</t>
  </si>
  <si>
    <t>OPERACIONES PARA REINSERCIÓN DE LA RETINA</t>
  </si>
  <si>
    <t>Retinopexias; incluye bucle escleral total o parcial</t>
  </si>
  <si>
    <t>Retinopexia por crio, o diatermia</t>
  </si>
  <si>
    <t>Fotocoagulación intraquirúrgica de retina, con laser</t>
  </si>
  <si>
    <t>Retinopexia; incluye bucle escleral total o parcial y gases</t>
  </si>
  <si>
    <t>Retinopexia intraquirúrgica con laser; incluye bucle escleral total o parcial</t>
  </si>
  <si>
    <t xml:space="preserve">  9.  CRISTALINO Y CUERPO VÍTREO</t>
  </si>
  <si>
    <t>OPERACIONES EN CRISTALINO</t>
  </si>
  <si>
    <t>Extracción catarata por facoemulsificación, más lente intraocular</t>
  </si>
  <si>
    <t>Inclusión secundaria de lente intraocular suturado</t>
  </si>
  <si>
    <t>Extracción intracapsular o extracapsular de cristalino (excepto por facoemulsificación)</t>
  </si>
  <si>
    <t>Extracción de cristalino por facoemulsificación</t>
  </si>
  <si>
    <t>Extracción catarata más lente intraocular</t>
  </si>
  <si>
    <t>Inclusión secundaria de lente intraocular</t>
  </si>
  <si>
    <t>Capsulotomía</t>
  </si>
  <si>
    <t>Extracción catarata más lente intraocular suturado</t>
  </si>
  <si>
    <t>OPERACIÓN EN CUERPO VÍTREO</t>
  </si>
  <si>
    <t>Vitrectomía</t>
  </si>
  <si>
    <t>Vitrectomía con o sin inserción de silicón o gases y endolaser</t>
  </si>
  <si>
    <t>Vitrectomía más retinopexia</t>
  </si>
  <si>
    <t>Vitrectomía con inserción de silicón y/o gases</t>
  </si>
  <si>
    <t>ARTÍCULO 5: Establézcase para las intervenciones quirúrgicas de Otorrinolaringología, la siguiente nomenclatura y clasificación:</t>
  </si>
  <si>
    <t xml:space="preserve">  1.  OÍDO EXTERNO</t>
  </si>
  <si>
    <t>INCISIONES EN OÍDO EXTERNO</t>
  </si>
  <si>
    <t>Drenaje absceso de Bezold</t>
  </si>
  <si>
    <t>Extracción cuerpo extraño conducto auditivo externo con incisión</t>
  </si>
  <si>
    <t>ESCISIONES DE LESIÓN EN OÍDO EXTERNO</t>
  </si>
  <si>
    <t>Resección apéndice pre auricular</t>
  </si>
  <si>
    <t>Resección fístula pre auricular</t>
  </si>
  <si>
    <t>Resección quiste pabellón auricular</t>
  </si>
  <si>
    <t>Resección tumor benigno conducto auditivo externo</t>
  </si>
  <si>
    <t>Resección tumor maligno conducto auditivo externo; incluye reconstrucción de la cavidad operatoria</t>
  </si>
  <si>
    <t>OPERACIONES REPARADORAS DEL CONDUCTO AUDITIVO EXTERNO</t>
  </si>
  <si>
    <t>Corrección agenesia conducto auditivo externo</t>
  </si>
  <si>
    <t>Suturas heridas de pabellón auricular; incluye Cartílago</t>
  </si>
  <si>
    <t>Estenosis secundaria a cirugía</t>
  </si>
  <si>
    <t xml:space="preserve">  2.  OÍDO MEDIO Y MASTOIDES</t>
  </si>
  <si>
    <t>INCISIÓNES EN TÍMPANO</t>
  </si>
  <si>
    <t>Miringocentesis con colocación de válvula o diábolo</t>
  </si>
  <si>
    <t>Miringotomía</t>
  </si>
  <si>
    <t>OPERACIONES PLÁSTICAS EN OÍDO MEDIO</t>
  </si>
  <si>
    <t>Miringoplastia</t>
  </si>
  <si>
    <t>Miringoplastia con reemplazo de cadena ósea</t>
  </si>
  <si>
    <t>Estapedectomía</t>
  </si>
  <si>
    <t>Injerto o anastomosis de nervio facial</t>
  </si>
  <si>
    <t>Descompresión nervio facial (2a y  3a porción)</t>
  </si>
  <si>
    <t>Mastoidectomía radical</t>
  </si>
  <si>
    <t>Mastoidectomía simple (ático antromastoidectomía)</t>
  </si>
  <si>
    <t>Mastoidectomía radical modificada</t>
  </si>
  <si>
    <t>OTRAS OPERACIONES EN OÍDO MEDIO</t>
  </si>
  <si>
    <t>Resección glomus yugularis (quemodectoma)</t>
  </si>
  <si>
    <t xml:space="preserve">  3.  OÍDO INTERNO</t>
  </si>
  <si>
    <t xml:space="preserve">INCISIONES Y ESCISIONES EN OÍDO INTERNO </t>
  </si>
  <si>
    <t>Laberintectomía; incluye diatermia, crioterapia, electrocoagulación, ultrasonido y vestibulotomía para tratamiento del vértigo (vía abierta)</t>
  </si>
  <si>
    <t>Laberintotomía (derivación saco endolinfático)</t>
  </si>
  <si>
    <t>OTRAS OPERACIONES EN OÍDO INTERNO</t>
  </si>
  <si>
    <t>Cirugía del conducto auditivo interno; incluye neurectomía del nervio vestibular, resección neurinoma del acústico</t>
  </si>
  <si>
    <t>Prótesis: cóclea artificial o implantes coclares</t>
  </si>
  <si>
    <t xml:space="preserve">  4.  NARIZ Y SENOS PARANASALES</t>
  </si>
  <si>
    <t>RESECCIONES DE LESIÓN EN LA NARIZ</t>
  </si>
  <si>
    <t>Cirugía del escleroma nasal; incluye resección de masas tumorales, permeabilización de luz nasal, tratamiento quirúrgico de las secuelas</t>
  </si>
  <si>
    <t>Resección pólipo gigante naso antrocoanal de Killian</t>
  </si>
  <si>
    <t>Resección tumor benigno de cavum (vía retrofaríngea, transpalatina o transnasal); incluye fibroma nasofaríngeo</t>
  </si>
  <si>
    <t>Resección tumor benigno de nariz; incluye polipectomía nasal, extracción rinolito</t>
  </si>
  <si>
    <t>Resección tumor maligno de cavum (vía retrofaríngea o transpalatina)</t>
  </si>
  <si>
    <t>Cirugía de Eyries</t>
  </si>
  <si>
    <t>OPERACIONES EN SEPTUM NASAL</t>
  </si>
  <si>
    <t>Cierre perforación septal; incluye injerto</t>
  </si>
  <si>
    <t>Drenaje absceso o hematoma tabique nasal</t>
  </si>
  <si>
    <t>Septoplastia; incluye extirpación, reposición cartílago y hueso del séptum</t>
  </si>
  <si>
    <t>OPERACIONES EN LOS CORNETES</t>
  </si>
  <si>
    <t>Electrocoagulación nervio vidiano y/o extirpación por microcirugía</t>
  </si>
  <si>
    <t>Turbinoplastia</t>
  </si>
  <si>
    <t>Turbinectomía</t>
  </si>
  <si>
    <t>OPERACIONES PLÁSTICAS EN LA NARIZ</t>
  </si>
  <si>
    <t>Septorrinoplastia (para función respiratoria, no estética)</t>
  </si>
  <si>
    <t>Sutura herida de nariz; incluye cartílago y/o mucosa nasal</t>
  </si>
  <si>
    <t>REDUCCIONES DE FRACTURA DE LOS HUESOS NASALES</t>
  </si>
  <si>
    <t>Reducción fractura cerrada huesos propios</t>
  </si>
  <si>
    <t>Reducción fractura abierta huesos propios</t>
  </si>
  <si>
    <t>Cirugía para tratamiento de epistaxis; incluye ligadura carótida externa, ligadura etmoidales, ligadura maxilar interna</t>
  </si>
  <si>
    <t>Corrección atresia coanas</t>
  </si>
  <si>
    <t>Antrotomía intranasal</t>
  </si>
  <si>
    <t>Dermoplastia para epistaxis</t>
  </si>
  <si>
    <t>Corrección fístula oroantral; incluye fístula gingivonasal</t>
  </si>
  <si>
    <t xml:space="preserve">OPERACIONES EN LOS SENOS PARANASALES </t>
  </si>
  <si>
    <t>Frontotomía radical</t>
  </si>
  <si>
    <t>Operación de Lynch; incluye mucocele frontal</t>
  </si>
  <si>
    <t>Maxilo etmoidectomía</t>
  </si>
  <si>
    <t>Operación de Cadwell Luc (sinusotomía maxilar)</t>
  </si>
  <si>
    <t>Cirugía endoscópica transnasal</t>
  </si>
  <si>
    <t>Microcirugía de la fosa pterigomaxilar</t>
  </si>
  <si>
    <t>Esfenoidotomía</t>
  </si>
  <si>
    <t>Etmoidectomía externa</t>
  </si>
  <si>
    <t>Etmoidectomía intranasal</t>
  </si>
  <si>
    <t>Maxilectomía superior</t>
  </si>
  <si>
    <t xml:space="preserve">  5.  LARINGE Y TRÁQUEA</t>
  </si>
  <si>
    <t xml:space="preserve">INCISIÓNES EN LARINGE Y TRÁQUEA </t>
  </si>
  <si>
    <t>Laringotomía (Laringofisura); incluye para extracción de cuerpo extraño</t>
  </si>
  <si>
    <t>ESCISIONES DE LESIÓN EN LARINGE, CUERDAS VOCALES Y TRÁQUEA</t>
  </si>
  <si>
    <t>Resección lesión laringe; incluye popilomatosis laringea</t>
  </si>
  <si>
    <t>Resección lesión tráquea</t>
  </si>
  <si>
    <t>Decorticación de las cuerdas vocales</t>
  </si>
  <si>
    <t>RESECCIONES RADICALES EN LARINGE</t>
  </si>
  <si>
    <t>Laringuectomía total</t>
  </si>
  <si>
    <t>Laringofaringuectomía</t>
  </si>
  <si>
    <t>REPARACIONES Y OPERACIONES PLÁSTICAS EN LARINGE</t>
  </si>
  <si>
    <t>Anastomosis laringo tráqueal término terminal</t>
  </si>
  <si>
    <t>Aplicación molde laríngeo</t>
  </si>
  <si>
    <t>Aritenoídopexia</t>
  </si>
  <si>
    <t>Extracción molde laríngeo</t>
  </si>
  <si>
    <t>Laringoplastia</t>
  </si>
  <si>
    <t>Laringorrafia</t>
  </si>
  <si>
    <t>RESECCIÓN PARCIAL EN LARINGE</t>
  </si>
  <si>
    <t>Laringuectomía parcial; incluye hemilaringuectomía frontal, frontolateral, horizontal o cordectomía</t>
  </si>
  <si>
    <t>RECONSTRUCCION PLÁSTICA EN TRÁQUEA CON MATERIAL INERTE</t>
  </si>
  <si>
    <t>Reconstrucción plástica de la tráquea</t>
  </si>
  <si>
    <t xml:space="preserve">OTRAS OPERACIONES EN LARINGE Y TRÁQUEA </t>
  </si>
  <si>
    <t>Cierre de fístula tráqueal</t>
  </si>
  <si>
    <t>Traqueorrafia</t>
  </si>
  <si>
    <t>Dilatación de la laringe (sesión)</t>
  </si>
  <si>
    <t>Dilatación de la tráquea (sesión)</t>
  </si>
  <si>
    <t>Inyección intracordal de teflón o similar</t>
  </si>
  <si>
    <t>Sección de adherencia de laringe (sinequiotomía anterior)</t>
  </si>
  <si>
    <t>Sección de membrana congénita de laringe</t>
  </si>
  <si>
    <t xml:space="preserve">  6.  FARINGE, AMIGDALAS Y ADENOIDES</t>
  </si>
  <si>
    <t>ESCISIONES EN AMIGDALAS Y ADENOIDES</t>
  </si>
  <si>
    <t>Amigdalectomía</t>
  </si>
  <si>
    <t>Adenoamigdalectomía</t>
  </si>
  <si>
    <t>Adenoidectomía</t>
  </si>
  <si>
    <t>OTRAS OPERACIONES EN AMÍGDALAS Y ADENOIDES</t>
  </si>
  <si>
    <t>Control hemorragia post amigdalectomía</t>
  </si>
  <si>
    <t>Extracción cuerpo extraño amígdalas</t>
  </si>
  <si>
    <t>Operación de monobloque</t>
  </si>
  <si>
    <t>Drenaje absceso faríngeo</t>
  </si>
  <si>
    <t>Drenaje absceso laterofaríngeo (vía externa)</t>
  </si>
  <si>
    <t>Resección divertículo faringoesofágico</t>
  </si>
  <si>
    <t>Resección fístula faríngea</t>
  </si>
  <si>
    <t>Resección amígdala lingual; incluye electrofulguración</t>
  </si>
  <si>
    <t>Cirugía ortognática de maxilar inferior; incluye fijación maxilo-mandibular, fijación rígida</t>
  </si>
  <si>
    <t>Cirugía ortognática de maxilar superior; incluye fijación maxilo mandibular, fijación rígida</t>
  </si>
  <si>
    <t>Mandibulectomía parcial simple</t>
  </si>
  <si>
    <t>Mandibulectomía parcial con reconstrucción</t>
  </si>
  <si>
    <t>Resección parcial maxilar</t>
  </si>
  <si>
    <t>OPERACIONES Y PROCEDIMIENTOS EN ARTICULACIÓN TEMPOROMANDIBULAR</t>
  </si>
  <si>
    <t>Condilectomía maxilar inferior, incluye artrotomía</t>
  </si>
  <si>
    <t>Menisectomía articulación temporomandibular; incluye resección tubérculo articular del temporal, plastia de cápsula articular, meniscorrafia,  meniscopexia</t>
  </si>
  <si>
    <t>Reemplazo total de articulación temporomandibular; incluye injerto de cartílago de crecimiento, reemplazo articular con prótesis</t>
  </si>
  <si>
    <t>Artrocentesis</t>
  </si>
  <si>
    <t>Reducción manual de luxación aguda</t>
  </si>
  <si>
    <t>Reducción manual de luxación con fijación inter  maxilar</t>
  </si>
  <si>
    <t>Artrectomía (anquilosis)</t>
  </si>
  <si>
    <t>Coronoidectomía</t>
  </si>
  <si>
    <t xml:space="preserve">REPARACIONES Y OPERACIONES PLÁSTICAS </t>
  </si>
  <si>
    <t>Profundización piso bucal</t>
  </si>
  <si>
    <t>Vestibuloplastia sin injerto</t>
  </si>
  <si>
    <t>Ventibuloplastia con injerto</t>
  </si>
  <si>
    <t>Frenillectomía en V (resección cuña)</t>
  </si>
  <si>
    <t>Frenillectomía en Z</t>
  </si>
  <si>
    <t>Exostosis maxilar superior</t>
  </si>
  <si>
    <t>Exostosis mandibular</t>
  </si>
  <si>
    <t>Osteotomía deslizante (visera)</t>
  </si>
  <si>
    <t>INJERTO E IMPLANTES</t>
  </si>
  <si>
    <t>Injerto óseo autógeno en maxilares; incluye implates protésicos. No incluye procedimiento quirúrgico para toma de injerto</t>
  </si>
  <si>
    <t>Injertos aloplásticos cerámicos</t>
  </si>
  <si>
    <t>Injertos aloplásticos metálicos (técnica de tornillo espiral o autopenetrante)</t>
  </si>
  <si>
    <t>Injertos aloplásticos metálicos (técnica de lámina fenestrada)</t>
  </si>
  <si>
    <t>Injertos aloplásticos metálicos (técnica subperióstica)</t>
  </si>
  <si>
    <t>Implante hidrosilapotita (cada hemimaxilar)</t>
  </si>
  <si>
    <t>Implante hidrosilapotita con expansor de periostio</t>
  </si>
  <si>
    <t>Implante de oseointegración</t>
  </si>
  <si>
    <t>Implante de oseointegración e injerto para elevación del piso de seno maxilar</t>
  </si>
  <si>
    <t>Implante de oseointegración con desplazamiento del nervio dentario inferior e injerto óseo</t>
  </si>
  <si>
    <t>Reducción cerrada fractura de maxilar superior; incluye inmovilización intermaxilar, fijación maxilomandibular, suspensión esquelética, fijación rígida</t>
  </si>
  <si>
    <t>Reducción cerrada fractura de maxilar inferior; incluye inmovilización intermaxilar</t>
  </si>
  <si>
    <t>Reducción cerrada fracturas alveolares superior o inferior; incluye reimplante dental y fijación</t>
  </si>
  <si>
    <t>Reducción cerrada fractura de malar</t>
  </si>
  <si>
    <t>Reducción cerrada de arco sigomático</t>
  </si>
  <si>
    <t>REDUCCIONES ABIERTAS DE FRACTURAS EN HUESOS FACIALES</t>
  </si>
  <si>
    <t>Reducción abierta fractura de maxilar superior (Lefort I); incluye inmovilización intermaxilar</t>
  </si>
  <si>
    <t>Reducción abierta fractura de maxilar superior (Lefort II y III); incluye fijación intermaxilar</t>
  </si>
  <si>
    <t>Reducción abierta fractura de maxilar inferior; incluye inmovilización intermaxilar</t>
  </si>
  <si>
    <t>Reducción abierta de fractura alveolar superior o inferior; incluye fractura de tuberosidad   maxilar, reimplante dental y fijación</t>
  </si>
  <si>
    <t>OTRAS OPERACIONES EN LOS ELEMENTOS LINFÁTICOS</t>
  </si>
  <si>
    <t>Cierre de fístula del conducto torácico</t>
  </si>
  <si>
    <t>Ligadura (obliteración) en el área ilíaca</t>
  </si>
  <si>
    <t>Ligadura del conducto torácico</t>
  </si>
  <si>
    <t xml:space="preserve">  3.  VASOS SANGUÍNEOS DE LA CABEZA, DEL CUELLO </t>
  </si>
  <si>
    <t xml:space="preserve"> Y DE LA BASE DEL ENCÉFALO</t>
  </si>
  <si>
    <t xml:space="preserve">INCISIÓNES EN VASOS DE LA CABEZA, DEL CUELLO, O DE LA </t>
  </si>
  <si>
    <t>BASE DEL ENCÉFALO</t>
  </si>
  <si>
    <t>Exploración quirúrgica vasos sanguíneos cabeza y cuello</t>
  </si>
  <si>
    <t>Trombectomía de vasos sanguíneos de cabeza y cuello</t>
  </si>
  <si>
    <t>ENDARTERECTOMÍA VASOS DE LA CABEZA, CUELLO O</t>
  </si>
  <si>
    <t xml:space="preserve">BASE DEL ENCÉFALO </t>
  </si>
  <si>
    <t>Endarterectomía en la cabeza, cuello o base del encéfalo; incluye extracción del trombo o arterioesclerótico, resección de la íntima</t>
  </si>
  <si>
    <t>TRATAMIENTOS QUIRÚRGICOS DE ANEURISMA, VASOS Y DE FÍSTULA ARTERIOVENOSA DE LA CABEZA, DEL CUELLO O DE LA BASE  DEL ENCÉFALO</t>
  </si>
  <si>
    <t>Aneurismectomía vasos de la cabeza, cuello o base del encéfalo</t>
  </si>
  <si>
    <t>Fistulectomía arteriovenosa de la cabeza, cuello o base del encéfalo; incluye endoaneurismorrafia, extirpación (simple), ligadura completa, parcial o cuádruple, sutura término terminal (arterial)</t>
  </si>
  <si>
    <t>OPERACIONES PLÁSTICAS EN LAS ARTERIAS DE LA CABEZA,</t>
  </si>
  <si>
    <t>DEL CUELLO O DE LA BASE DEL ENCÉFALO</t>
  </si>
  <si>
    <t>Reconstrucción de arteria de la cabeza, del cuello o de la base del encéfalo (por medio de injerto) Por: Homoinjerto, artificial, autógeno de vena</t>
  </si>
  <si>
    <t>OTRAS OPERACIONES EN LOS VASOS SANGUÍNEOS DE LA CABEZA,</t>
  </si>
  <si>
    <t>DEL CUELLO Y DE LA BASE DEL ENCÉFALO</t>
  </si>
  <si>
    <t>Ligadura de vasos del cuello (de grueso calibre)</t>
  </si>
  <si>
    <t xml:space="preserve">  4.  VASOS SANGUÍNEOS INTRAABDOMINALES</t>
  </si>
  <si>
    <t>INCISIÓN EN VASO SANGUÍNEO INTRAABDOMINAL</t>
  </si>
  <si>
    <t>Exploración y/o trombectomía de vaso sanguíneo intraabdominal</t>
  </si>
  <si>
    <t>TRATAMIENTO QUIRÚRGICO DE LESIÓN ARTERIAL INTRAABDOMINAL</t>
  </si>
  <si>
    <t>Endarterectomía intraabdominal; incluye cierre simple, resección de la íntima con: extracción de trombo o de material arteriosclerótico, parche de injerto venoso</t>
  </si>
  <si>
    <t>TRATAMIENTO QUIRÚRGICO DE ANEURISMA EN VASOS ABDOMINALES</t>
  </si>
  <si>
    <t>Aneurismectomía de aorta intraabdominal; incluye resección con injerto en parche</t>
  </si>
  <si>
    <t>Aneurismectomía intraabdominal (excepto aorta); incluye aneurisma hipogástrico, extirpación  fístula arteriovenosa (pélvica), resección o colocación de injerto en parche, sutura</t>
  </si>
  <si>
    <t>OPERACIONES PLÁSTICAS EN VASOS INTRAABDOMINALES POR</t>
  </si>
  <si>
    <t>MEDIO DE INJERTO</t>
  </si>
  <si>
    <t>CONSULTA DE CONTROL O DE SEGUIMIENTO POR ENFERMERIA</t>
  </si>
  <si>
    <t>VACUNACION CONTRA SARAMPION</t>
  </si>
  <si>
    <t>Parto intervenido (forceps o espátulas)</t>
  </si>
  <si>
    <t>Extracción de placenta, sin atención del parto</t>
  </si>
  <si>
    <t>PROCEDIMIENTOS QUIRÚRGICOS</t>
  </si>
  <si>
    <t>Cesárea</t>
  </si>
  <si>
    <t>Legrado uterino (obstétrico); incluye por aborto aborto incompleto o endometritis puerperal</t>
  </si>
  <si>
    <t>Amniocentesis</t>
  </si>
  <si>
    <t>Resección embarazo ectópico</t>
  </si>
  <si>
    <t>ARTÍCULO 15: Establézcase para las intervenciones quirúrgicas y procedimientos de Ortopedia y Traumatología, la siguiente nomenclatura y clasificación:</t>
  </si>
  <si>
    <t>1  HOMBRO Y BRAZO</t>
  </si>
  <si>
    <t>Drenaje, curetaje, secuestrectomía, de escápula y clavícula</t>
  </si>
  <si>
    <t>Drenaje, curetaje, secuestrectomía, de húmero</t>
  </si>
  <si>
    <t>Extracción de depósitoscalcáneos o bursa subdeltoideos o intratendinosos</t>
  </si>
  <si>
    <t>Liberación retracción escapular para parálisis ERB (técnica Sever)</t>
  </si>
  <si>
    <t>Artrotomía con exploración, drenaje, biopsia cuerpo extraño o sinovectomía, de articulación glenohumeral (hombro)</t>
  </si>
  <si>
    <t>Artrotomía con exploración, drenaje, biopsia y  extracción de cuerpo extraño, de articulación acromioclavicular o externo clavicular</t>
  </si>
  <si>
    <t xml:space="preserve">EXTRACCIONES DE CUERPO EXTRAÑO INTRAÓSEO O DE ELEMENTOS DE OSTEOSÍNTESIS </t>
  </si>
  <si>
    <t>Extracción cuerpo extraño de escápula o clavícula</t>
  </si>
  <si>
    <t>Extracción cuerpo extraño de húmero</t>
  </si>
  <si>
    <t>Extracción no quirúrgica de material de osteosíntesis en hombro o brazo</t>
  </si>
  <si>
    <t>Extracción quirúrgica de material de osteosíntesis en hombro o brazo</t>
  </si>
  <si>
    <t>OSTEOTOMIAS Y RESECCIONES PARCIALES EN DIÁFISIS</t>
  </si>
  <si>
    <t>Osteotomía en escápula o clavícula</t>
  </si>
  <si>
    <t>Osteotomía en húmero</t>
  </si>
  <si>
    <t>Hemidiafisectomía en clavícula</t>
  </si>
  <si>
    <t>Hemidiafisectomía en húmero</t>
  </si>
  <si>
    <t>Claviculectomía parcial o total</t>
  </si>
  <si>
    <t>OTRAS RESECCIONES ÓSEAS</t>
  </si>
  <si>
    <t>Resección extremo acromión</t>
  </si>
  <si>
    <t>Resección extremos clavícula</t>
  </si>
  <si>
    <t>Resección epicóndilo o epitróclea</t>
  </si>
  <si>
    <t>OPERACIONES PLÁSTICAS EN HUESO Y RESECCIÓN DE TUMORES</t>
  </si>
  <si>
    <t>Injerto óseo en clávicula</t>
  </si>
  <si>
    <t>Injerto óseo en húmero</t>
  </si>
  <si>
    <t>Revisión y/o reconstrucción de muñón de amputación hombro o brazo</t>
  </si>
  <si>
    <t>Resección tumor benigno huesos hombro</t>
  </si>
  <si>
    <t>Resección tumor benigno húmero</t>
  </si>
  <si>
    <t>Resección tumor maligno huesos hombro</t>
  </si>
  <si>
    <t>Resección tumor maligno húmero</t>
  </si>
  <si>
    <t>Escapulopexia</t>
  </si>
  <si>
    <t>Acromioplastia; incluye resección calcificaciones</t>
  </si>
  <si>
    <t>Escisión tumor benigno clavícula o escápula, sin injerto</t>
  </si>
  <si>
    <t>Reducción cerrada fractura escápula</t>
  </si>
  <si>
    <t>Reducción cerrada fractura clavícula</t>
  </si>
  <si>
    <t>Reducción cerrada fractura húmero</t>
  </si>
  <si>
    <t>REDUCCIONES ABIERTAS DE FRACTURA SIN ELEMENTOS DE</t>
  </si>
  <si>
    <t>OSTEOSÍNTESIS</t>
  </si>
  <si>
    <t>Reducción abierta fractura escápula</t>
  </si>
  <si>
    <t>Tratamiento fractura abierta de clavícula</t>
  </si>
  <si>
    <t>Reducción abierta fractura húmero</t>
  </si>
  <si>
    <t>FIJACIONES ÓSEAS CON ELEMENTOS DE OSTEOSÍNTESIS</t>
  </si>
  <si>
    <t xml:space="preserve">USTED ESTA TRABAJANDO CON TARIFAS </t>
  </si>
  <si>
    <t>Cirujano</t>
  </si>
  <si>
    <t>Anestesiologo</t>
  </si>
  <si>
    <t>Ayudantia</t>
  </si>
  <si>
    <t>Dsala</t>
  </si>
  <si>
    <t>Total</t>
  </si>
  <si>
    <t>DECRETO 2423 DEL 31 DE DICIEMBRE DE 1996</t>
  </si>
  <si>
    <t>Año</t>
  </si>
  <si>
    <t xml:space="preserve">Valor </t>
  </si>
  <si>
    <t>Dia</t>
  </si>
  <si>
    <t>Tope 800</t>
  </si>
  <si>
    <t>Por el cual se determina la nomenclatura  y clasificación de los procedimientos médicos, quirúrgicos y hospitalarios del Manual Tarifario y se dictan otras disposiciones.</t>
  </si>
  <si>
    <t>EL PRESIDENTE DE LA REPÚBLICA DE COLOMBIA</t>
  </si>
  <si>
    <t>En ejercicio de sus facultades constitucionales y legales,en especial las conferidas por el numeral 11 del artículo 189 de la Constitución Política, los artículos 168, 169, numeral 10o. del artículo 172, artículos 241, 244 numeral 4o. de la Ley 100 de 1993, y</t>
  </si>
  <si>
    <t>C O N S I D E R A N D O:</t>
  </si>
  <si>
    <t>Que de conformidad con el numeral 10o. del artículo 172 de la Ley 100 de 1993, corresponde como función al Consejo Nacional de Seguridad Social en Salud, recomendar el régimen y los criterios que se deben adoptar por parte del Gobierno Nacional, para establecer las tarifas de los servicios prestados por las entidades hospitalarias.</t>
  </si>
  <si>
    <t>SEPARACION DE CELULAS PROGENITORAS PARA TRASPLANTE</t>
  </si>
  <si>
    <t>VENTRICULOGRAFIA EN REPOSO Y POST EJERCICIO</t>
  </si>
  <si>
    <t>RADIOTERAPIA</t>
  </si>
  <si>
    <t>Resección tumor benigno de faringe</t>
  </si>
  <si>
    <t>Resección tumor maligno de faringe</t>
  </si>
  <si>
    <t>REPARACIONES Y OPERACIONES PLÁSTICAS EN FARINGE</t>
  </si>
  <si>
    <t>Cierre fístula branquial</t>
  </si>
  <si>
    <t>Corrección de estenosis nasofaríngea</t>
  </si>
  <si>
    <t>Dilatación faringe (sesión)</t>
  </si>
  <si>
    <t>Extirpación de bandas faríngeas; incluye electro fulguración, membrana congénita</t>
  </si>
  <si>
    <t>Extracción cuerpo extraño enclavado en faringe (por vía externa)</t>
  </si>
  <si>
    <t>ARTÍCULO 6:: Establézcase para las intervenciones quirúrgicas de las Glándulas Tiroides y Paratiroides, la siguiente nomenclatura y clasificación:</t>
  </si>
  <si>
    <t xml:space="preserve">  1.  GLÁNDULAS TIROIDES Y PARATIROIDES</t>
  </si>
  <si>
    <t>INCISIÓNES EN LA REGIÓN TIROIDEA</t>
  </si>
  <si>
    <t>Drenaje absceso tiroideo</t>
  </si>
  <si>
    <t>Exploración cuello (cuando no se practica otra intervención específica)</t>
  </si>
  <si>
    <t>Tiroidectomía sub total; incluye lobectomía tiroidea total o parcial</t>
  </si>
  <si>
    <t>Tiroidectomía sub total y vaciamiento radical de cuello</t>
  </si>
  <si>
    <t>Tiroidectomía total y vaciamiento radical de cuello</t>
  </si>
  <si>
    <t>Vaciamiento unilateral de cuello</t>
  </si>
  <si>
    <t>Vaciamiento bilateral de cuello</t>
  </si>
  <si>
    <t>Vaciamiento suprahiodeo de cuello</t>
  </si>
  <si>
    <t>Resección conducto tirogloso</t>
  </si>
  <si>
    <t>Resección fístula tiroglosa</t>
  </si>
  <si>
    <t>Resección quiste tirogloso</t>
  </si>
  <si>
    <t>OPERACIONES EN LA PARATIROIDES</t>
  </si>
  <si>
    <t>Paratiroidectomía parcial o total</t>
  </si>
  <si>
    <t>ARTÍCULO 7: Establézcase para las intervenciones quirúrgicas Cardiovasculares, la siguiente nomenclatura y clasificación:</t>
  </si>
  <si>
    <t xml:space="preserve">  1.  VASOS SANGUÍNEOS PERIFÉRICOS</t>
  </si>
  <si>
    <t>INCISIÓNES Y/O EXTRACCIONES EN VASOS PERIFÉRICOS</t>
  </si>
  <si>
    <t>Exploración vaso periférico (de grueso calibre)</t>
  </si>
  <si>
    <t>Trombectomía vaso periférico (de grueso calibre)</t>
  </si>
  <si>
    <t>Angioplastia periférica</t>
  </si>
  <si>
    <t>Trombolisis periférica</t>
  </si>
  <si>
    <t>TRATAMIENTO QUIRÚRGICO DE LESIÓN DE ARTERIA</t>
  </si>
  <si>
    <t>Endarterectomía de vasos periféricos (de grueso calibre); incluye resección de la íntima tromboendarterectomía con: parche de injerto sintético o venoso</t>
  </si>
  <si>
    <t>ESCISIONES Y/O LIGADURAS DE VASOS PERIFÉRICOS</t>
  </si>
  <si>
    <t>(EXCEPTO VENA VARICOSA)</t>
  </si>
  <si>
    <t>Arteriectomía periférica (de grueso calibre)</t>
  </si>
  <si>
    <t>Venectomía periférica (de grueso calibre)</t>
  </si>
  <si>
    <t>ESCISIONES Y/O LIGADURAS DE VENA VARICOSA</t>
  </si>
  <si>
    <t>Fleboextracción y/o ligadura múltiples</t>
  </si>
  <si>
    <t>Ligadura sub aponeurótica sin injerto cutáneo (Linton)</t>
  </si>
  <si>
    <t>Ligadura sub aponeurótica con injerto cutáneo</t>
  </si>
  <si>
    <t xml:space="preserve">TRATAMIENTO DE ANEURISMA Y DE FÍSTULA ARTERIOVENOSA </t>
  </si>
  <si>
    <t>PERIFÉRICA DE VASOS PERIFÉRICOS</t>
  </si>
  <si>
    <t>Aneurismectomía periférica</t>
  </si>
  <si>
    <t>Escisión de fístula arteriovenosa periférica</t>
  </si>
  <si>
    <t>RECONSTRUCCIÓN DE ARTERIA PERIFÉRICA CON INJERTO VASCULAR</t>
  </si>
  <si>
    <t>Reconstrucción de vaso periférico</t>
  </si>
  <si>
    <t>ANASTOMOSIS Y OTRAS FORMAS DE REPARACIÓN DE VASOS PERIFÉRICOS</t>
  </si>
  <si>
    <t>Anastomosis venosa (vaso de grueso calibre); incluye anastomosis directa, anastomosis término  terminal</t>
  </si>
  <si>
    <t>Angiorrafia de vasos periféricos (de grueso calibre)</t>
  </si>
  <si>
    <t xml:space="preserve">  2.  SISTEMA LINFÁTICO</t>
  </si>
  <si>
    <t>ESCISIÓN HIGROMA O LINFANGIOMA CUELLO</t>
  </si>
  <si>
    <t>ESCISIÓN RADICAL DE ELEMENTOS LINFÁTICOS</t>
  </si>
  <si>
    <t>Vaciamiento linfático abdomino inguinal</t>
  </si>
  <si>
    <t>Vaciamiento linfático inguino ilíaco</t>
  </si>
  <si>
    <t>Vaciamiento linfático cuello</t>
  </si>
  <si>
    <t>Vaciamiento linfático axilar</t>
  </si>
  <si>
    <t>REPARACIONES Y PLASTIA EN VASOS LINFÁTICOS</t>
  </si>
  <si>
    <t>Anastomosis de vasos linfáticos (de grueso calibre)</t>
  </si>
  <si>
    <t>Linfangioplastia (vaso de grueso calibre)</t>
  </si>
  <si>
    <t>Linfangiorrafia (vaso de grueso calibre)</t>
  </si>
  <si>
    <t>Transplante de linfáticos autógenos</t>
  </si>
  <si>
    <t>Derivación linfovenosa</t>
  </si>
  <si>
    <t>SUSTITUCION DE TUBO O DISPOSITIVO DE ENTEROSTOMIA DEL INTESTINO DELGADO SOD</t>
  </si>
  <si>
    <t>SUSTITUCION DE TUBO O DISPOSITIVO DE ENTEROSTOMIA DEL INTESTINO GRUESO SOD</t>
  </si>
  <si>
    <t>SUSTITUCION DE TUBO O DISPOSITIVO EN VIAS BILIARES O CONDUCTO PANCREATICO SOD</t>
  </si>
  <si>
    <t>SUSTITUCION DE OTRO DISPOSITIVO PARA INMOVILIZACION MUSCULOESQUELETICA SOD</t>
  </si>
  <si>
    <t>RADIOGRAFIA PARA DETECTAR EDAD OSEA [CARPOGRAMA]</t>
  </si>
  <si>
    <t>CISTERNOGRAFIA SOD</t>
  </si>
  <si>
    <t>MIELOGRAFIA CERVICAL</t>
  </si>
  <si>
    <t>MIELOGRAFIA TORACICA</t>
  </si>
  <si>
    <t>ANGIOGRAFIA DE VENAS CAVAS O CAVOGRAFIA</t>
  </si>
  <si>
    <t>LINFANGIOGRAFIA ABDOMINAL (UNILATERAL O BILATERAL)</t>
  </si>
  <si>
    <t>LINFANGIOGRAFIA PELVICA (UNILATERAL O BILATERAL)</t>
  </si>
  <si>
    <t>PIELOGRAFIA RETROGRADA A TRAVES DE CATETER DEJADO EN EL URETER O A TRAVES DE URETEROSTOMIA</t>
  </si>
  <si>
    <t>FARMACOANGIOGRAFIA PERCUTANEA</t>
  </si>
  <si>
    <t>PLETISMOGRAFIA DE VASOS ARTERIALES EN MIEMBROS SUPERIORES</t>
  </si>
  <si>
    <t>PLETISMOGRAFIA DE VASOS VENOSOS EN MIEMBROS SUPERIORES</t>
  </si>
  <si>
    <t>PLETISMOGRAFIA DE VASOS ARTERIALES EN MIEMBROS INFERIORES</t>
  </si>
  <si>
    <t>PLETISMOGRAFIA DE VASOS VENOSOS EN MIEMBROS INFERIORES</t>
  </si>
  <si>
    <t>DROGAS DE ABUSO</t>
  </si>
  <si>
    <t>OSMOLARIDAD EN ORINA</t>
  </si>
  <si>
    <t>OSMOLARIDAD EN SUERO</t>
  </si>
  <si>
    <t>TERAPIA CON RADIOISOTOPOS</t>
  </si>
  <si>
    <t>BETATERAPIA SOD</t>
  </si>
  <si>
    <t>COLGAJO LOCAL SIMPLE DE PIEL HASTA DE DOS CENTIMETROS CUADRADOS</t>
  </si>
  <si>
    <t>COLGAJO UNICO DE CUERO CABELLUDO</t>
  </si>
  <si>
    <t>COLGAJO MULTIPLE DE CUERO CABELLUDO</t>
  </si>
  <si>
    <t>COLGAJO LOCAL DE PIEL COMPUESTO DE VECINDAD HASTA DE DOS CENTIMETROS CUADRADOS</t>
  </si>
  <si>
    <t>RADIOGRAFIAS INTRAORALES PERIAPICALES ZONA DE CANINOS</t>
  </si>
  <si>
    <t>RADIOGRAFIA DE ABDOMEN SIMPLE CON PROYECCIONES ADICIONALES (SERIE DE ABDOMEN AGUDO)</t>
  </si>
  <si>
    <t>RADIOGRAFIA DE COLON POR ENEMA O COLON POR INGESTA</t>
  </si>
  <si>
    <t>RADIOGRAFIA DE COLON POR ENEMA CON DOBLE CONTRASTE</t>
  </si>
  <si>
    <t>ARTRECTOMIA TEMPOROMANDIBULAR</t>
  </si>
  <si>
    <t>CONSULTA DE CONTROL O DE SEGUIMIENTO POR MEDICINA GENERAL</t>
  </si>
  <si>
    <t>CONSULTA DE CONTROL O DE SEGUIMIENTO POR ODONTOLOGIA GENERAL</t>
  </si>
  <si>
    <t>VECTOCARDIOGRAMA (CON ECG) SOD</t>
  </si>
  <si>
    <t>ESTUDIO DE COLORACION BASICA EN BIOPSIA</t>
  </si>
  <si>
    <t>ESTUDIO DE COLORACION BASICA EN ESPECIMEN DE RECONOCIMIENTO</t>
  </si>
  <si>
    <t>ARTROSCOPIA DIAGNOSTICA DE FALANGES (UNA O MAS) DE MANO</t>
  </si>
  <si>
    <t>BIOPSIA ARTICULAR DE HOMBRO VIA ABIERTA</t>
  </si>
  <si>
    <t>BIOPSIA ARTICULAR DE CODO VIA ABIERTA</t>
  </si>
  <si>
    <t>BIOPSIA ARTICULAR DE MUÑECA VIA ABIERTA</t>
  </si>
  <si>
    <t>BIOPSIA ARTICULAR EN MANO Y DEDO VIA ABIERTA</t>
  </si>
  <si>
    <t>BIOPSIA ARTICULAR DE CADERA VIA ABIERTA</t>
  </si>
  <si>
    <t>BIOPSIA ARTICULAR DE RODILLA VIA ABIERTA</t>
  </si>
  <si>
    <t>BIOPSIA ARTICULAR DE TOBILLO VIA ABIERTA</t>
  </si>
  <si>
    <t>BIOPSIA ARTICULAR EN PIE Y ARTEJOS VIA ABIERTA</t>
  </si>
  <si>
    <t>BIOPSIA DE ESCROTO</t>
  </si>
  <si>
    <t>AMPUTACION POR ENCIMA DE RODILLA SOD</t>
  </si>
  <si>
    <t>REIMPLANTE DE TRES DEDOS EN MANO</t>
  </si>
  <si>
    <t>REIMPLANTE DE CUATRO O MAS DEDOS EN MANO</t>
  </si>
  <si>
    <t>TERAPIA OCUPACIONAL</t>
  </si>
  <si>
    <t>SUTURA DE HERIDA PARCIAL DE CUERO CABELLUDO (ESCALPE)</t>
  </si>
  <si>
    <t>CONDILECTOMIA DE LA MANDIBULA</t>
  </si>
  <si>
    <t>CORTICOTOMIA TIPO LEFORT I (DISYUNCION PALATINA)</t>
  </si>
  <si>
    <t>TROMBOEMBOLECTOMIA DE VASOS DE CABEZA Y CUELLO</t>
  </si>
  <si>
    <t>TROMBOEMBOLECTOMIA VENOSA DE ZONA I Y III DE CUELLO</t>
  </si>
  <si>
    <t>TROMBOEMBOLECTOMIA VENOSA DE ZONA II DE CUELLO</t>
  </si>
  <si>
    <t>TROMBOEMBOLECTOMIA DE VASOS DE MIEMBROS SUPERIORES</t>
  </si>
  <si>
    <t>TROMBOEMBOLECTOMIA ARTERIAL AXILAR</t>
  </si>
  <si>
    <t>TROMBOEMBOLECTOMIA DE ARTERIAS ABDOMINALES</t>
  </si>
  <si>
    <t>TROMBOEMBOLECTOMIA DE VENAS ABDOMINALES</t>
  </si>
  <si>
    <t>TROMBOEMBOLECTOMIA DE ARTERIAS DE MIEMBROS INFERIORES</t>
  </si>
  <si>
    <t>TROMBOEMBOLECTOMIA INFRAPATELAR DE ARTERIAS EN MIEMBROS INFERIORES</t>
  </si>
  <si>
    <t>TROMBOEMBOLECTOMIA DE VENAS DE MIEMBROS INFERIORES</t>
  </si>
  <si>
    <t>ENDARTERECTOMIA DE VASOS DE MIEMBROS SUPERIORES</t>
  </si>
  <si>
    <t>ENDARTERECTOMIA DE VASOS TORACICOS</t>
  </si>
  <si>
    <t>ENDARTERECTOMIA DE ARTERIAS ABDOMINALES</t>
  </si>
  <si>
    <t>ENDARTERECTOMIA DE ARTERIAS DE MIEMBROS INFERIORES</t>
  </si>
  <si>
    <t>BIOPSIA DE VASO SANGUINEO SUPERFICIAL</t>
  </si>
  <si>
    <t>INJERTO OSEO EN COLUMNA VERTEBRAL VIA ANTERIOR</t>
  </si>
  <si>
    <t>INJERTO OSEO EN COLUMNA VERTEBRAL VIA POSTERIOR</t>
  </si>
  <si>
    <t>COLOCACION DE DISPOSITIVO EXTERNO EN PIE (CALCANEO)</t>
  </si>
  <si>
    <t>CONSUMO DE OXIGENO Y PRODUCCION DE CO2 EN REPOSO</t>
  </si>
  <si>
    <t>RESISTENCIA DE VIAS AEREAS POR PLETISMOGRAFIA SIMPLE</t>
  </si>
  <si>
    <t>RESISTENCIA DE LAS VIAS AEREAS POR PLETISMOGRAFIA PRE Y POST BRONCODILATADORES</t>
  </si>
  <si>
    <t>PRUEBA DE BRONCOPROVOCACION ESPECIFICA (ALERGENO) O INESPECIFICA</t>
  </si>
  <si>
    <t>RESPUESTA VENTILATORIA A LA HIPERCAPNIA</t>
  </si>
  <si>
    <t>FISTULECTOMIA ANO-VESTIBULAR</t>
  </si>
  <si>
    <t>FISTULECTOMIA ANO-PERINEAL</t>
  </si>
  <si>
    <t>FISTULECTOMIA ANO-VAGINAL</t>
  </si>
  <si>
    <t>REIMPLANTE DE AURICULA (PABELLON AURICULAR) SOD</t>
  </si>
  <si>
    <t>TURBINOPLASTIA VIA TRANSNASAL</t>
  </si>
  <si>
    <t>MEATOTOMIA URETRAL EXTERNA</t>
  </si>
  <si>
    <t>BIOPSIA INCISIONAL DE PALADAR</t>
  </si>
  <si>
    <t>BIOPSIA ABIERTA DE TESTICULO SOD</t>
  </si>
  <si>
    <t>BIOPSIA EN OVARIO POR LAPAROSCOPIA</t>
  </si>
  <si>
    <t>OOFOROPEXIA UNILATERAL POR LAPAROSCOPIA</t>
  </si>
  <si>
    <t>DESBRIDAMIENTO NO ESCISIONAL DE TEJIDO DESVITALIZADO HASTA DEL 5% DE SUPERFICIE CORPORAL</t>
  </si>
  <si>
    <t>DESBRIDAMIENTO NO ESCISIONAL DE TEJIDO DESVITALIZADO ENTRE EL 5%AL 10% DE SUPERFICIE CORPORAL</t>
  </si>
  <si>
    <t>DESBRIDAMIENTO NO ESCISIONAL DE TEJIDO DESVITALIZADO ENTRE EL 10% AL 20% DE SUPERFICIE CORPORAL</t>
  </si>
  <si>
    <t>DESBRIDAMIENTO NO ESCISIONAL DE TEJIDO DESVITALIZADO ENTRE EL 20% AL 30% DE SUPERFICIE CORPORAL</t>
  </si>
  <si>
    <t>DESBRIDAMIENTO NO ESCISIONAL DE TEJIDO DESVITALIZADO ENTRE EL 30% AL 40% DE SUPERFICIE CORPORAL</t>
  </si>
  <si>
    <t>DESBRIDAMIENTO NO ESCISIONAL DE TEJIDO DESVITALIZADO ENTRE EL 40% AL 50% DE SUPERFICIE CORPORAL</t>
  </si>
  <si>
    <t>DESBRIDAMIENTO NO ESCISIONAL DE TEJIDO DESVITALIZADO MAYOR DEL 50% DE SUPERFICIE CORPORAL</t>
  </si>
  <si>
    <t>DECORTICACION O CURETAJE OSEO EN HUESO FACIAL</t>
  </si>
  <si>
    <t>ANGIOPLASTIA DE ARTERIA CORONARIA CON TORAX ABIERTO SOD</t>
  </si>
  <si>
    <t>CARDIORRAFIA SOD</t>
  </si>
  <si>
    <t>TRASPLANTE DE CORAZON</t>
  </si>
  <si>
    <t>BIOPSIA DE CRANEO</t>
  </si>
  <si>
    <t>BIOPSIA DE MENINGE CEREBRAL</t>
  </si>
  <si>
    <t>BIOPSIA ABIERTA (CRANEOTOMIA) DE CEREBRO</t>
  </si>
  <si>
    <t>BIOPSIA DE CEREBRO POR TREPANACION</t>
  </si>
  <si>
    <t>DRENAJE DE COLECCIONES INTRACEREBRALES</t>
  </si>
  <si>
    <t>HEMISFERECTOMIA CEREBELOSA</t>
  </si>
  <si>
    <t>LOBECTOMIA POR CRANEOTOMIA</t>
  </si>
  <si>
    <t>LOBECTOMIA POR CRANIECTOMIA</t>
  </si>
  <si>
    <t>APERTURA DE SUTURA CRANEAL</t>
  </si>
  <si>
    <t>VENTRICULOSTOMIA EXTERNA</t>
  </si>
  <si>
    <t>EXPLORACION DE VASOS DE CABEZA Y CUELLO</t>
  </si>
  <si>
    <t>EXPLORACION DE ARTERIAS ZONA I Y III DE CUELLO</t>
  </si>
  <si>
    <t>EXPLORACION DE VASOS DE MIEMBROS SUPERIORES</t>
  </si>
  <si>
    <t>EXPLORACION DE ARTERIAS ABDOMINALES</t>
  </si>
  <si>
    <t>EXPLORACION DE ARTERIAS DE MIEMBROS INFERIORES</t>
  </si>
  <si>
    <t>EXPLORACION DE VENAS DE MIEMBROS INFERIORES</t>
  </si>
  <si>
    <t>TERAPIA DE CONDUCTO RADICULAR</t>
  </si>
  <si>
    <t>TERAPIA DE CONDUCTO RADICULAR EN DIENTE TEMPORAL UNIRRADICULAR</t>
  </si>
  <si>
    <t>ESTOMATORRAFIA (SUTURA DE HERIDA EN MUCOSA ORAL) DE MENOS DE CINCO CENTIMETROS</t>
  </si>
  <si>
    <t>ESTOMATORRAFIA (SUTURA DE HERIDA EN MUCOSA ORAL) DE MAS DE CINCO CENTIMETROS</t>
  </si>
  <si>
    <t>INJERTO DE PIEL DE GROSOR TOTAL APLICADO AL LABIO Y CAVIDAD BUCAL SOD</t>
  </si>
  <si>
    <t>PROFUNDIZACION DE PISO DE BOCA</t>
  </si>
  <si>
    <t>PROFUNDIZACION DE SURCO VESTIBULAR</t>
  </si>
  <si>
    <t>PROFUNDIZACION DE SURCO VESTIBULAR CON INJERTO MUCOSO</t>
  </si>
  <si>
    <t>PROFUNDIZACION DE SURCO VESTIBULAR CON INJERTO CUTANEO</t>
  </si>
  <si>
    <t>UVULORRAFIA</t>
  </si>
  <si>
    <t>REPARO DEL TRUNCUS ARTERIOSO CON HOMOINJERTO O CON TEJIDO AUTOLOGO</t>
  </si>
  <si>
    <t>REPARO DEL TRUNCUS ARTERIOSO CON CONDUCTO EXTERNO</t>
  </si>
  <si>
    <t>REPARO DEL TRUNCUS ARTERIOSO CON PARCHE PERICARDICO DEJANDO ARTERIA PULMONAR ANTERIOR A LA AORTA [LECOMPTE]</t>
  </si>
  <si>
    <t>REPARO DEL DOBLE TRACTO DE SALIDA DEL VENTRICULO DERECHO CON CIV SUBAORTICA Y ESTENOSIS PULMONAR</t>
  </si>
  <si>
    <t>REPARO DEL DOBLE TRACTO DE SALIDA DEL VENTRICULO DERECHO CON CIV NO RELACIONADA</t>
  </si>
  <si>
    <t>SUTURA SIMPLE DE DURAMADRE CEREBRAL</t>
  </si>
  <si>
    <t>INJERTO INTRACEREBRAL</t>
  </si>
  <si>
    <t>BIOPSIA DE MEDULA ESPINAL O MENINGES ESPINALES</t>
  </si>
  <si>
    <t>NEUROLISIS DE RAICES ESPINALES SOD</t>
  </si>
  <si>
    <t>BIOPSIA ABIERTA DE NERVIO O GANGLIO PERIFERICO SOD</t>
  </si>
  <si>
    <t>RIZOTOMIA DE NERVIO CRANEAL</t>
  </si>
  <si>
    <t>ANASTOMOSIS DE NERVIO CRANEAL</t>
  </si>
  <si>
    <t>NEURORRAFIA DE NERVIO PERIFERICO</t>
  </si>
  <si>
    <t>DESCOMPRESION DE RAIZ DE NERVIO TRIGEMINO</t>
  </si>
  <si>
    <t>DESCOMPRESION DE OTRO NERVIO CRANEAL</t>
  </si>
  <si>
    <t>DESCOMPRESION INTRACANALICULAR DE NERVIO FACIAL</t>
  </si>
  <si>
    <t>C40492</t>
  </si>
  <si>
    <t>C40495</t>
  </si>
  <si>
    <t>ARTERIOGRAFIA CORONARIA CON CATETERISMO DERECHO E IZQUIERDO</t>
  </si>
  <si>
    <t>C40561</t>
  </si>
  <si>
    <t>ARTERIOGRAFIA VERTEBRAL BILATERAL SELECTIVA CON CAROTIDAS (PANANGIOGRAFIA)</t>
  </si>
  <si>
    <t>GANGLIONECTOMIA</t>
  </si>
  <si>
    <t>GANGLIOLISIS</t>
  </si>
  <si>
    <t>NEURORRAFIA DE NERVIO O GANGLIO SIMPATICO</t>
  </si>
  <si>
    <t>RECONSTRUCCION DE PLEJO</t>
  </si>
  <si>
    <t>EXPLORACION SUPRA E INFRACLAVICULAR DE PLEJO BRAQUIAL</t>
  </si>
  <si>
    <t>M38225</t>
  </si>
  <si>
    <t>C40104</t>
  </si>
  <si>
    <t>C40819</t>
  </si>
  <si>
    <t>DIALISIS PERITONEAL AUTOMATIZADA</t>
  </si>
  <si>
    <t>S22101</t>
  </si>
  <si>
    <t>S55114</t>
  </si>
  <si>
    <t>S55115</t>
  </si>
  <si>
    <t>ARTERIOGRAFIA DE CAROTIDA BILATERAL SELECTIVA EXTRACRANEANA CON AORTOGRAMA DE CAYADO</t>
  </si>
  <si>
    <t>Trasplante de médula ósea</t>
  </si>
  <si>
    <t>C40583</t>
  </si>
  <si>
    <t>C40584</t>
  </si>
  <si>
    <t>C40588</t>
  </si>
  <si>
    <t>SUSTITUCION DE TUBO (SONDA) NASOGASTRICO O DE ESOFAGOSTOMIA SOD</t>
  </si>
  <si>
    <t>SUSTITUCION DE TUBO (SONDA) DE GASTROSTOMIA SOD</t>
  </si>
  <si>
    <t>ADMINISTRACION DE TOXOIDE DIFTERICO</t>
  </si>
  <si>
    <t>TOMA NO QUIRURGICA DE MUESTRA O TEJIDO VAGINAL PARA ESTUDIO CITOLOGICO</t>
  </si>
  <si>
    <t>VACUNACION CONTRA RABIA</t>
  </si>
  <si>
    <t>S11101</t>
  </si>
  <si>
    <t>S11102</t>
  </si>
  <si>
    <t>S11103</t>
  </si>
  <si>
    <t>S11104</t>
  </si>
  <si>
    <t>S11201</t>
  </si>
  <si>
    <t>S11202</t>
  </si>
  <si>
    <t>S11203</t>
  </si>
  <si>
    <t>S11204</t>
  </si>
  <si>
    <t>S11301</t>
  </si>
  <si>
    <t>S11302</t>
  </si>
  <si>
    <t>S11303</t>
  </si>
  <si>
    <t>S11304</t>
  </si>
  <si>
    <t>S12710</t>
  </si>
  <si>
    <t>S12711</t>
  </si>
  <si>
    <t>S12712</t>
  </si>
  <si>
    <t>S12713</t>
  </si>
  <si>
    <t>S12720</t>
  </si>
  <si>
    <t>S12721</t>
  </si>
  <si>
    <t>S12722</t>
  </si>
  <si>
    <t>S12723</t>
  </si>
  <si>
    <t>S12500</t>
  </si>
  <si>
    <t>S12101</t>
  </si>
  <si>
    <t>S12102</t>
  </si>
  <si>
    <t>S12103</t>
  </si>
  <si>
    <t>S12201</t>
  </si>
  <si>
    <t>S12202</t>
  </si>
  <si>
    <t>S12203</t>
  </si>
  <si>
    <t>UNIDAD DE QUEMADOS PEDIATRICOS</t>
  </si>
  <si>
    <t>S12400</t>
  </si>
  <si>
    <t>DIALISIS PERITONEAL MANUAL</t>
  </si>
  <si>
    <t>CONSULTA DE PRIMERA VEZ POR ODONTOLOGIA GENERAL</t>
  </si>
  <si>
    <t>RADIOGRAFIAS INTRAORALES PERIAPICALES DIENTES ANTERIORES SUPERIORES</t>
  </si>
  <si>
    <t>RADIOGRAFIAS INTRAORALES PERIAPICALES DIENTES ANTERIORES INFERIORES</t>
  </si>
  <si>
    <t>RADIOGRAFIAS INTRAORALES PERIAPICALES PREMOLARES</t>
  </si>
  <si>
    <t>RADIOGRAFIAS INTRAORALES PERIAPICALES MOLARES</t>
  </si>
  <si>
    <t>RADIOGRAFIAS INTRAORALES CORONALES</t>
  </si>
  <si>
    <t>RADIOGRAFIAS INTRAORALES OCLUSALES</t>
  </si>
  <si>
    <t>PLASTIA MUCOGINGIVAL CON INJERTO GINGIVAL LIBRE</t>
  </si>
  <si>
    <t>TERAPIA DE CONDUCTO RADICULAR EN DIENTE UNIRRADICULAR</t>
  </si>
  <si>
    <t>TERAPIA DE CONDUCTO RADICULAR EN DIENTE BIRRADICULAR</t>
  </si>
  <si>
    <t>TERAPIA DE CONDUCTO RADICULAR EN DIENTE MULTIRRADICULAR</t>
  </si>
  <si>
    <t>CONTROL DE CRECIMIENTO Y DESARROLLO DENTO-MAXILOFACIAL</t>
  </si>
  <si>
    <t>EXODONCIA DE DIENTE PERMANENTE UNIRRADICULAR</t>
  </si>
  <si>
    <t>EXODONCIA QUIRURGICA UNIRRADICULAR SOD</t>
  </si>
  <si>
    <t>CONTROL DE HEMORRAGIA DENTAL POS QUIRURGICA SOD</t>
  </si>
  <si>
    <t>REIMPLANTE DE DIENTE SOD</t>
  </si>
  <si>
    <t>AJUSTAMIENTO OCLUSAL SOD</t>
  </si>
  <si>
    <t>ODONTOPEDIATRIA</t>
  </si>
  <si>
    <t>TERAPIA DE CONDUCTO RADICULAR EN DIENTE TEMPORAL MULTIRRADICULAR</t>
  </si>
  <si>
    <t>EXODONCIA DE DIENTE TEMPORAL UNIRRADICULAR</t>
  </si>
  <si>
    <t>EXODONCIA DE DIENTE TEMPORAL MULTIRRADICULAR</t>
  </si>
  <si>
    <t>TOPICACION DE FLUOR EN GEL</t>
  </si>
  <si>
    <t>TOPICACION DE FLUOR EN SOLUCION</t>
  </si>
  <si>
    <t>EXTRACCION DE DISPOSITIVO ANTICONCEPTIVO INTRAUTERINO (DIU) SOD</t>
  </si>
  <si>
    <t>TAPONAMIENTO VAGINAL SOD</t>
  </si>
  <si>
    <t>INSERCION DE ANTICONCEPTIVOS SUBDERMICOS</t>
  </si>
  <si>
    <t>EXTRACCION DE ANTICONCEPTIVOS SUBDERMICOS POR INCISION</t>
  </si>
  <si>
    <t>INYECCION DE SUSTANCIA TERAPEUTICA EN ARTICULACION TEMPOROMANDIBULAR SOD</t>
  </si>
  <si>
    <t>SUSTITUCION DE ESCAYOLA O FERULA EN MIEMBRO SUPERIOR SOD</t>
  </si>
  <si>
    <t>S20001</t>
  </si>
  <si>
    <t>S20101</t>
  </si>
  <si>
    <t>S20201</t>
  </si>
  <si>
    <t>DISECCION VENOSA SOD</t>
  </si>
  <si>
    <t>INSERCION DE BOMBA DE INFUSION TOTALMENTE IMPLANTABLE</t>
  </si>
  <si>
    <t>COLOCACION DE CATETER ARTERIAL FEMORAL O BRAQUIAL</t>
  </si>
  <si>
    <t>COLOCACION DE CATETER PERITONEAL IMPLANTABLE PARA QUIMIOTERAPIA INTRAARTERIAL</t>
  </si>
  <si>
    <t>SUSTITUCION DE TUBO DE TRAQUEOSTOMIA SOD</t>
  </si>
  <si>
    <t>EXTRACCION DE TUBO DE TRAQUEOSTOMIA SOD</t>
  </si>
  <si>
    <t>INYECCION DE SUSTANCIA TERAPEUTICA EN HIGADO SOD</t>
  </si>
  <si>
    <t>GASTROENTEROLOGIA</t>
  </si>
  <si>
    <t>ESTUDIO DE MOTILIDAD ESOFAGICA CON PERFUSION DE ACIDO</t>
  </si>
  <si>
    <t>ELECTROGASTROGRAFIA TRANSCUTANEA O INTRAGASTRICA</t>
  </si>
  <si>
    <t>SUSTITUCION DE OTRO TAPON (MECHA) O DRENAJE VAGINAL O VULVAR SOD</t>
  </si>
  <si>
    <t>IRRIGACION O CURACION DE CONDUCTOS NASALES</t>
  </si>
  <si>
    <t>TIROXINA LIBRE</t>
  </si>
  <si>
    <t>CONSULTA DE PRIMERA VEZ POR MEDICINA GENERAL</t>
  </si>
  <si>
    <t>VACUNACION CONTRA FIEBRE AMARILLA</t>
  </si>
  <si>
    <t>PROCESAMIENTO DE LA UNIDAD DE CRIOPRECIPITADO</t>
  </si>
  <si>
    <t>PROCESAMIENTO DE LA UNIDAD DE AUTOTRANSFUSION [PREDEPOSITO]</t>
  </si>
  <si>
    <t>PROCESAMIENTO DE LA UNIDAD DE SANGRE TOTAL</t>
  </si>
  <si>
    <t>FLEBOTOMIA TERAPEUTICA SOD</t>
  </si>
  <si>
    <t>CARIOTIPO DE INTERCAMBIO DE CROMATIDES HERMANAS [SCE]</t>
  </si>
  <si>
    <t>CARIOTIPO PARA CROMOSOMA FILADELFIA</t>
  </si>
  <si>
    <t>S41233</t>
  </si>
  <si>
    <t>REEMPLAZO TOTAL DE RODILLA BICOMPARTIMENTAL</t>
  </si>
  <si>
    <t>ACROMIOPLASTIA POR ARTROSCOPIA</t>
  </si>
  <si>
    <t>CUADRICEPLASTIA POR ARTROSCOPIA</t>
  </si>
  <si>
    <t>CONSULTA DE PRIMERA VEZ POR PSICOLOGIA</t>
  </si>
  <si>
    <t>CONSULTA DE CONTROL O DE SEGUIMIENTO POR PSICOLOGIA</t>
  </si>
  <si>
    <t>PLETISMOGRAFIA ARTERIAL PENEANA</t>
  </si>
  <si>
    <t>MEDICION DE PRESIONES SEGMENTARIAS E INDICES ARTERIALES CON DOPPLER</t>
  </si>
  <si>
    <t>ANGIORRESONANCIA DE TORAX (SIN INCLUIR CORAZON)</t>
  </si>
  <si>
    <t>CINEANGIOGRAFIA</t>
  </si>
  <si>
    <t>MEDICINA NUCLEAR</t>
  </si>
  <si>
    <t>GAMAGRAFIA DE TIROIDES</t>
  </si>
  <si>
    <t>RECORRIDO CORPORAL CON I-131 (RASTREO DE METASTASIS)</t>
  </si>
  <si>
    <t>PRUEBA DE SUPRESION</t>
  </si>
  <si>
    <t>PRUEBA DE PERCLORATO</t>
  </si>
  <si>
    <t>GAMAGRAFIA DE SUPRARRENAL CON IODO COLESTEROL</t>
  </si>
  <si>
    <t>TERAPIA CON METAIODOBENCILGUANIDINA SUPRARRENAL</t>
  </si>
  <si>
    <t>GAMAGRAFIA CON OCTREOTIDE</t>
  </si>
  <si>
    <t>VOLUMEN DE GLOBULOS ROJOS</t>
  </si>
  <si>
    <t>VIDA MEDIA DE GLOBULOS ROJOS</t>
  </si>
  <si>
    <t>GAMAGRAFIA ESPLENICA</t>
  </si>
  <si>
    <t>GAMAGRAFIA DE GANGLIOS LINFATICOS - LINFOGAMAGRAFIA</t>
  </si>
  <si>
    <t>GAMAGRAFIA DE MEDULA OSEA</t>
  </si>
  <si>
    <t>VOLUMEN PLASMATICO</t>
  </si>
  <si>
    <t>GAMAGRAFIA HEPATOESPLENICA</t>
  </si>
  <si>
    <t>GAMAGRAFIA HEPATOBILIAR</t>
  </si>
  <si>
    <t>GAMAGRAFIA CEREBRAL ESTATICA</t>
  </si>
  <si>
    <t>GAMAGRAFIA CEREBRAL DINAMICA (ESTUDIO DE MUERTE CEREBRAL)</t>
  </si>
  <si>
    <t>CISTERNOGAMAGRAFIA</t>
  </si>
  <si>
    <t>GAMAGRAFIA SPECT CEREBRAL</t>
  </si>
  <si>
    <t>GAMAGRAFIA DE POOL SANGUINEO- COMPARTIMENTOS VASCULARES</t>
  </si>
  <si>
    <t>VENTRICULOGRAFIA DE PRIMER PASO</t>
  </si>
  <si>
    <t>VENTRICULOGRAFIA NUCLEAR</t>
  </si>
  <si>
    <t>VENTRICULOGRAFIA DE VENTRICULO DERECHO</t>
  </si>
  <si>
    <t>VENTRICULOGRAFIA EN REPOSO</t>
  </si>
  <si>
    <t>PERFUSION MIOCARDICA EN REPOSO</t>
  </si>
  <si>
    <t>PERFUSION MIOCARDICA CON STRESS FARMACOLOGICO</t>
  </si>
  <si>
    <t>GAMAGRAFIA DE MIOCARDIO CON PIROFOSFATOS</t>
  </si>
  <si>
    <t>VENOGAMAGRAFIA</t>
  </si>
  <si>
    <t>BUSQUEDA DE HEMORRAGIA PULMONAR</t>
  </si>
  <si>
    <t>RENOGRAMA SECUENCIAL</t>
  </si>
  <si>
    <t>RENOGRAMA SECUENCIAL CON FILTRACION GLOMERULAR</t>
  </si>
  <si>
    <t>CISTOGAMAGRAFIA</t>
  </si>
  <si>
    <t>RENOGRAMA BASAL Y POST CAPTOPRIL</t>
  </si>
  <si>
    <t>GAMAGRAFIA RENAL ESTATICA CON DMSA</t>
  </si>
  <si>
    <t>GAMAGRAFIA DE PERFUSION RENAL</t>
  </si>
  <si>
    <t>RENOGRAMA CON MERTIATIDE</t>
  </si>
  <si>
    <t>RENOGRAMA DIURETICO</t>
  </si>
  <si>
    <t>GAMAGRAFIA OSEA (CORPORAL TOTAL O SEGMENTARIA)</t>
  </si>
  <si>
    <t>GAMAGRAFIA OSEA DE TRES FASES</t>
  </si>
  <si>
    <t>GAMAGRAFIA OSEA CON SPECT</t>
  </si>
  <si>
    <t>TERAPIA CON ITRIUM 90</t>
  </si>
  <si>
    <t>SALIVOGRAMA (TEST DE BRONCOASPIRACION)</t>
  </si>
  <si>
    <t>SUSTITUCION DE ESCAYOLA O FERULA EN MIEMBRO INFERIOR SOD</t>
  </si>
  <si>
    <t>CIRUGIA GENERAL</t>
  </si>
  <si>
    <t>LAVADO GASTRICO PARA HIPOTERMIA O CONGELACION GASTRICA SOD</t>
  </si>
  <si>
    <t>LAVADO GASTRICO DE LIMPIEZA SOD</t>
  </si>
  <si>
    <t>INSERCION DE CATETER SUBDERMICO (EPIDERMOCLISIS)</t>
  </si>
  <si>
    <t>INYECCIONES NEUROLITICAS SUBARACNOIDEAS SOD</t>
  </si>
  <si>
    <t>M37402</t>
  </si>
  <si>
    <t>INFILTRACION INTRALESIONAL CON MEDICAMENTO HASTA DE CINCO LESIONES</t>
  </si>
  <si>
    <t>INFILTRACION INTRALESIONAL CON MEDICAMENTO ENTRE CINCO A DIEZ LESIONES</t>
  </si>
  <si>
    <t>INFILTRACION INTRALESIONAL CON MEDICAMENTO DE MAS DE DIEZ LESIONES</t>
  </si>
  <si>
    <t>DRENAJE DE QUISTE PILONIDAL</t>
  </si>
  <si>
    <t>S22220</t>
  </si>
  <si>
    <t>S22223</t>
  </si>
  <si>
    <t>M39139</t>
  </si>
  <si>
    <t>ELECTROCORTICOGRAFIA</t>
  </si>
  <si>
    <t>TRIPLES CAROTIDEOS</t>
  </si>
  <si>
    <t>ELECTROENCEFALOGRAMA DIGITAL CON MAPEO CEREBRAL</t>
  </si>
  <si>
    <t>E27114</t>
  </si>
  <si>
    <t>M27117</t>
  </si>
  <si>
    <t>TONOGRAFIA OCULAR CON PRUEBAS PROVOCATIVAS</t>
  </si>
  <si>
    <t>ESTUDIO DE CAMPO VISUAL CENTRAL Y PERIFERICO CONVENCIONAL</t>
  </si>
  <si>
    <t>MEDICION DE AGUDEZA VISUAL</t>
  </si>
  <si>
    <t>RECUENTO DE CELULAS ENDOTELIALES</t>
  </si>
  <si>
    <t>ESTUDIO DE CAMPO VISUAL CENTRAL O PERIFERICO COMPUTARIZADO</t>
  </si>
  <si>
    <t>VITAMINA A [RETINOL]</t>
  </si>
  <si>
    <t>VITAMINA E [TOCOFEROL]</t>
  </si>
  <si>
    <t>ZINC</t>
  </si>
  <si>
    <t>ESTUDIO POR CONGELACION</t>
  </si>
  <si>
    <t>ESTUDIO DE COLORACION INMUNOFLUORESCENCIA EN ESPECIMEN DE RECONOCIMIENTO</t>
  </si>
  <si>
    <t>ESTUDIO DE COLORACION BASICA EN CITOLOGIA DE LIQUIDO CORPORAL O SECRECION</t>
  </si>
  <si>
    <t>ESTUDIO DE COLORACION BASICA DE ASPIRADO DE MEDULA OSEA (MIELOGRAMA)</t>
  </si>
  <si>
    <t>ESTUDIO DE COLORACION HISTOQUIMICA DE ASPIRADO DE MEDULA OSEA (MIELOGRAMA)</t>
  </si>
  <si>
    <t>ESTUDIO DE COLORACION INMUNOHISTOQUIMICA DE ASPIRADO DE MEDULA OSEA (MIELOGRAMA)</t>
  </si>
  <si>
    <t>AUTOPSIA [NECROPSIA] COMPLETA</t>
  </si>
  <si>
    <t>RADIOGRAFIA DE CLAVICULA</t>
  </si>
  <si>
    <t>RADIOGRAFIA DE ANTEBRAZO</t>
  </si>
  <si>
    <t>RADIOGRAFIA DE CODO</t>
  </si>
  <si>
    <t>RADIOGRAFIA DE OMOPLATO</t>
  </si>
  <si>
    <t>RADIOGRAFIA DE HUMERO</t>
  </si>
  <si>
    <t>RADIOGRAFIA DE HOMBRO</t>
  </si>
  <si>
    <t>RADIOGRAFIA DE ANTEVERSION TIBIAL</t>
  </si>
  <si>
    <t>RADIOGRAFIA DE ANTEVERSION FEMORAL</t>
  </si>
  <si>
    <t>RADIOGRAFIA DE ARTICULACIONES SACROILIACAS</t>
  </si>
  <si>
    <t>RADIOGRAFIA DE SILLA TURCA</t>
  </si>
  <si>
    <t>RADIOGRAFIA DE CARA (PERFILOGRAMA)</t>
  </si>
  <si>
    <t>RADIOGRAFIA DE MALAR</t>
  </si>
  <si>
    <t>RADIOGRAFIA DE ARCO CIGOMATICO</t>
  </si>
  <si>
    <t>RADIOGRAFIA DE HUESOS NASALES</t>
  </si>
  <si>
    <t>RADIOGRAFIA DE MAXILAR SUPERIOR</t>
  </si>
  <si>
    <t>RADIOGRAFIA DE ORBITAS</t>
  </si>
  <si>
    <t>RADIOGRAFIA DE AGUJEROS OPTICOS</t>
  </si>
  <si>
    <t>RADIOGRAFIA DE SENOS PARANASALES</t>
  </si>
  <si>
    <t>RADIOGRAFIA DE MAXILAR INFERIOR</t>
  </si>
  <si>
    <t>RADIOGRAFIA DE CRANEO SIMPLE</t>
  </si>
  <si>
    <t>RADIOGRAFIA DE BASE DE CRANEO</t>
  </si>
  <si>
    <t>PERFILOGRAMA CON CEFALOMETRIA</t>
  </si>
  <si>
    <t>RADIOGRAFIA DE MASTOIDES COMPARATIVAS</t>
  </si>
  <si>
    <t>RADIOGRAFIA DE PEÑASCOS</t>
  </si>
  <si>
    <t>RADIOGRAFIA DE CONDUCTO AUDITIVO INTERNO</t>
  </si>
  <si>
    <t>E21126</t>
  </si>
  <si>
    <t>RADIOGRAFIA DE CAVUM FARINGEO</t>
  </si>
  <si>
    <t>RADIOGRAFIA DE FARINGE [FARINGOGRAFIA]</t>
  </si>
  <si>
    <t>M21452</t>
  </si>
  <si>
    <t>RADIOGRAFIA DE COLUMNA CERVICAL</t>
  </si>
  <si>
    <t>RADIOGRAFIA DE COLUMNA UNION CERVICO DORSAL</t>
  </si>
  <si>
    <t>RADIOGRAFIA DE COLUMNA TORACICA</t>
  </si>
  <si>
    <t>RADIOGRAFIA DE COLUMNA DORSOLUMBAR</t>
  </si>
  <si>
    <t>RADIOGRAFIA DE COLUMNA LUMBOSACRA</t>
  </si>
  <si>
    <t>RADIOGRAFIA DE SACRO COCCIX</t>
  </si>
  <si>
    <t>M21144</t>
  </si>
  <si>
    <t>RADIOGRAFIA DE REJA COSTAL</t>
  </si>
  <si>
    <t>RADIOGRAFIA DE ESTERNON</t>
  </si>
  <si>
    <t>RADIOGRAFIA DE ARTICULACIONES ESTERNOCLAVICULARES</t>
  </si>
  <si>
    <t>RADIOGRAFIA DE ABDOMEN SIMPLE</t>
  </si>
  <si>
    <t>PIELOGRAFIA RETROGRADA O ANTEROGRADA</t>
  </si>
  <si>
    <t>E21305</t>
  </si>
  <si>
    <t>COLECISTOGRAFIA ORAL</t>
  </si>
  <si>
    <t>RADIOGRAFIA DE ESOFAGO</t>
  </si>
  <si>
    <t>RADIOGRAFIA DE TRANSITO INTESTINAL CONVENCIONAL</t>
  </si>
  <si>
    <t>RADIOGRAFIA DE TRANSITO INTESTINAL DOBLE CONTRASTE</t>
  </si>
  <si>
    <t>S41605</t>
  </si>
  <si>
    <t>AZUCARES REDUCTORES EN HECES</t>
  </si>
  <si>
    <t>E19163</t>
  </si>
  <si>
    <t>BILIRRUBINAS TOTAL Y DIRECTA</t>
  </si>
  <si>
    <t>CALCIO IONICO</t>
  </si>
  <si>
    <t>CAMPO OSCURO PARA CUALQUIER MUESTRA</t>
  </si>
  <si>
    <t>CAROTENOS</t>
  </si>
  <si>
    <t>CETOESTEROIDES 17</t>
  </si>
  <si>
    <t>M19217</t>
  </si>
  <si>
    <t>CLORPROMAZINA</t>
  </si>
  <si>
    <t>COLESTEROL TOTAL</t>
  </si>
  <si>
    <t>COLIGLICINA</t>
  </si>
  <si>
    <t>COPROCULTIVO</t>
  </si>
  <si>
    <t>CREATINA</t>
  </si>
  <si>
    <t>CRIOGLOBULINAS</t>
  </si>
  <si>
    <t>CULTIVO MIXTO DE LINFOCITOS</t>
  </si>
  <si>
    <t>CULTIVO PARA HONGOS MICOSIS PROFUNDA</t>
  </si>
  <si>
    <t>CULTIVO PARA HONGOS MICOSIS SUPERFICIAL</t>
  </si>
  <si>
    <t>DEHIDROEPINANDROSTERONA</t>
  </si>
  <si>
    <t>DEOXIPIRIDINOLINA</t>
  </si>
  <si>
    <t>E19352</t>
  </si>
  <si>
    <t>ELECTROFORESIS DE AMINOACIDOS EN ORINA</t>
  </si>
  <si>
    <t>ERITROPOYETINA</t>
  </si>
  <si>
    <t>ESTRADIOL</t>
  </si>
  <si>
    <t>ESTRIOL</t>
  </si>
  <si>
    <t>EXAMEN DIRECTO FRESCO DE CUALQUIER MUESTRA</t>
  </si>
  <si>
    <t>FACTOR III PLAQUETARIO</t>
  </si>
  <si>
    <t>FACTOR XI [PTA]</t>
  </si>
  <si>
    <t>FENCICLIDINA</t>
  </si>
  <si>
    <t>FERRITINA</t>
  </si>
  <si>
    <t>E19443</t>
  </si>
  <si>
    <t>FOSFATASA ACIDA</t>
  </si>
  <si>
    <t>FOSFATASA ALCALINA</t>
  </si>
  <si>
    <t>FRUCTOSAMINA</t>
  </si>
  <si>
    <t>GASES ARTERIALES (EN REPOSO O EN EJERCICIO)</t>
  </si>
  <si>
    <t>M19275</t>
  </si>
  <si>
    <t>GLUCOSA EN ORINA</t>
  </si>
  <si>
    <t>GLUCOSA PRE Y POST PRANDIAL</t>
  </si>
  <si>
    <t>GRASAS NEUTRAS EN HECES [SUDAN III]</t>
  </si>
  <si>
    <t>CISTOMETROGRAMA SOD</t>
  </si>
  <si>
    <t>ESFINTEROMANOMETRIA SOD</t>
  </si>
  <si>
    <t>ELECTROMIOGRAFIA ESFINTER URETRAL</t>
  </si>
  <si>
    <t>ELECTROMIOGRAFIA ESFINTER VESICAL</t>
  </si>
  <si>
    <t>CISTOMETRIA SOD</t>
  </si>
  <si>
    <t>INSTILACION GENITOURINARIA SOD</t>
  </si>
  <si>
    <t>ESPIROMETRIA O CURVA DE FLUJO VOLUMEN SIMPLE</t>
  </si>
  <si>
    <t>ESPIROMETRIA O CURVA DE FLUJO VOLUMEN PRE Y POST BRONCODILATADORES</t>
  </si>
  <si>
    <t>PRESION TRANSDIAFRAGMATICA CON BALONES</t>
  </si>
  <si>
    <t>PRUEBA DE BRONCOMOTRICIDAD CON EJERCICIO</t>
  </si>
  <si>
    <t>DISTENSIBILIDAD PULMONAR CON BALON ESOFAGICO</t>
  </si>
  <si>
    <t>M24124</t>
  </si>
  <si>
    <t>MEDICION NO INVASIVA DE CO2 O CAPNOGRAFIA</t>
  </si>
  <si>
    <t>COOXIMETRIA</t>
  </si>
  <si>
    <t>VENTILACION VOLUNTARIA MAXIMA</t>
  </si>
  <si>
    <t>M24116</t>
  </si>
  <si>
    <t>ELECTROCARDIOGRAMA DE RITMO O DE SUPERFICIE SOD</t>
  </si>
  <si>
    <t>FONOCARDIOGRAMA Y PULSOS SOD</t>
  </si>
  <si>
    <t>ECOCARDIOGRAMA TRANSESOFAGICO</t>
  </si>
  <si>
    <t>CAPITULO III</t>
  </si>
  <si>
    <t>S41501</t>
  </si>
  <si>
    <t>ELECTROENCEFALOGRAMA CONVENCIONAL</t>
  </si>
  <si>
    <t>M19857</t>
  </si>
  <si>
    <t>SANGRE OCULTA EN MATERIA FECAL [GUAYACO O EQUIVALENTE]</t>
  </si>
  <si>
    <t>SODIO EN ORINA DE 24 HORAS</t>
  </si>
  <si>
    <t>SOMATOSTATINA</t>
  </si>
  <si>
    <t>TESTOSTERONA LIBRE</t>
  </si>
  <si>
    <t>TESTOSTERONA TOTAL</t>
  </si>
  <si>
    <t>TIEMPO DE SANGRIA [IVY O DUKE]</t>
  </si>
  <si>
    <t>TIEMPO DE SANGRIA ESTANDARIZADO</t>
  </si>
  <si>
    <t>TIEMPO DE TROMBINA</t>
  </si>
  <si>
    <t>TIROGLOBULINA</t>
  </si>
  <si>
    <t>M19929</t>
  </si>
  <si>
    <t>BIOPSIA DE CONDUCTO DEFERENTE SOD</t>
  </si>
  <si>
    <t>BIOPSIA DE CLITORIS</t>
  </si>
  <si>
    <t>BIOPSIA DE LABIO MAYOR VULVA</t>
  </si>
  <si>
    <t>BIOPSIA DE CUELLO UTERINO CIRCUNFERENCIAL</t>
  </si>
  <si>
    <t>BIOPSIA DE VASO SANGUINEO PROFUNDO</t>
  </si>
  <si>
    <t>BIOPSIA DE GANGLIO LINFATICO SUPERFICIAL</t>
  </si>
  <si>
    <t>BIOPSIA DE GANGLIO LINFATICO PROFUNDO</t>
  </si>
  <si>
    <t>BIOPSIA OSEA EN CRANEO POR CRANEOTOMIA</t>
  </si>
  <si>
    <t>BIOPSIA DE HUESOS MAXILARES</t>
  </si>
  <si>
    <t>BIOPSIA DE PALADAR OSEO</t>
  </si>
  <si>
    <t>BIOPSIA POR ASPIRACION DE MEDULA OSEA</t>
  </si>
  <si>
    <t>BIOPSIA DE TEJIDO PERIANAL SOD</t>
  </si>
  <si>
    <t>BIOPSIA DE PIEL CON SACABOCADO Y SUTURA SIMPLE</t>
  </si>
  <si>
    <t>BIOPSIA ABIERTA DE MAMA SOD</t>
  </si>
  <si>
    <t>BIOPSIA EN ANO</t>
  </si>
  <si>
    <t>BIOPSIA DE ANO SOD</t>
  </si>
  <si>
    <t>NASOSINUSCOPIA</t>
  </si>
  <si>
    <t>ANTROSCOPIA</t>
  </si>
  <si>
    <t>ESTROBOSCOPIA LARINGEA</t>
  </si>
  <si>
    <t>CIRUGIA ANTIRREFLUJO GASTRESOFAGICO MAS RECONSTRUCCION DE ESFINTER POR LAPAROSCOPIA O TORACOSCOPIA</t>
  </si>
  <si>
    <t>ARTROSCOPIA DIAGNOSTICA DE ARTICULACION TEMPOROMANDIBULAR</t>
  </si>
  <si>
    <t>ARTROSCOPIA DIAGNOSTICA DE CODO</t>
  </si>
  <si>
    <t>ARTROSCOPIA DIAGNOSTICA DE MUÑECA</t>
  </si>
  <si>
    <t>ARTROSCOPIA DIAGNOSTICA DE HOMBRO</t>
  </si>
  <si>
    <t>ARTROSCOPIA DIAGNOSTICA DE RODILLA</t>
  </si>
  <si>
    <t>ARTRODESIS DE HOMBRO POR ARTROSCOPIA</t>
  </si>
  <si>
    <t>ARTRODESIS ESCAFOSEMILUNAR POR ARTROSCOPIA</t>
  </si>
  <si>
    <t>REPARACION DE HOMBRO POR ARTROSCOPIA</t>
  </si>
  <si>
    <t>CONDROPLASTIA DE ABRASION PARA ZONA PATELAR POR ARTROSCOPIA</t>
  </si>
  <si>
    <t>REDUCCION DE LAS FRACTURAS INTRAARTICULARES DE RODILLA CON FIJACION INTERNA POR ARTROSCOPIA</t>
  </si>
  <si>
    <t>SUTURA DE MENISCO MEDIAL Y LATERAL POR ARTROSCOPIA</t>
  </si>
  <si>
    <t>RESECCION DE LESION OSTEOCONDRAL CON FIJACION EN TOBILLO POR ARTROSCOPIA</t>
  </si>
  <si>
    <t>GASTROSCOPIA A TRAVES DE ESTOMA ARTIFICIAL SOD</t>
  </si>
  <si>
    <t>ENDOSCOPIA TRANSABDOMINAL DE INTESTINO DELGADO SOD</t>
  </si>
  <si>
    <t>ENTEROSCOPIA O ENDOSCOPIA DE INTESTINO DELGADO DESPUES DE DUODENO</t>
  </si>
  <si>
    <t>CONTROL ENDOSCOPICO DE HEMORRAGIA GASTRICA MEDIANTE ESCLEROTERAPIA</t>
  </si>
  <si>
    <t>CONTROL ENDOSCOPICO DE HEMORRAGIA GASTRICA MEDIANTE CORRIENTE BIPOLAR</t>
  </si>
  <si>
    <t>MUCOSECTOMIA ENDOSCOPICA GASTRICA SOD</t>
  </si>
  <si>
    <t>MIELOGRAFIA LUMBAR</t>
  </si>
  <si>
    <t>DISCOGRAFIA CERVICAL (UN DISCO)</t>
  </si>
  <si>
    <t>ARTERIOGRAFIA PERIFERICA A TRAVES DE CATETER PREVIAMENTE COLOCADO</t>
  </si>
  <si>
    <t>ESPLENOPORTOGRAFIA ARTERIAL</t>
  </si>
  <si>
    <t>AORTOGRAMA TORACICO</t>
  </si>
  <si>
    <t>AORTOGRAMA ABDOMINAL POR CATETERISMO BRAQUIAL RETROGRADO O POR CATETERISMO FEMORAL</t>
  </si>
  <si>
    <t>AORTOGRAMA ABDOMINAL</t>
  </si>
  <si>
    <t>AORTOGRAMA ABDOMINAL POR SERIOGRAFIA</t>
  </si>
  <si>
    <t>ARTERIOGRAFIA PULMONAR</t>
  </si>
  <si>
    <t>ARTERIOGRAFIA PULMONAR NO SELECTIVA O POR INYECCION VENOSA</t>
  </si>
  <si>
    <t>ARTERIOGRAFIA PERIFERICA DE MIEMBROS SUPERIORES BILATERAL CON AORTOGRAMA TORACICO</t>
  </si>
  <si>
    <t>ARTERIOGRAFIA PULMONAR BILATERAL CON CATETERISMO DERECHO</t>
  </si>
  <si>
    <t>ARTERIOGRAFIA PULMONAR BILATERAL SELECTIVA</t>
  </si>
  <si>
    <t>AORTOGRAMA ABDOMINAL Y ESTUDIO DE MIEMBROS INFERIORES</t>
  </si>
  <si>
    <t>PORTOGRAFIA TRANSHEPATICA</t>
  </si>
  <si>
    <t>INSERCION DE IMPLANTE O FILTRO EN VENA CAVA (SUPERIOR O INFERIOR) SOD</t>
  </si>
  <si>
    <t>BRONCOGRAFIA UNILATERAL</t>
  </si>
  <si>
    <t>BRONCOGRAFIA BILATERAL</t>
  </si>
  <si>
    <t>QUIMIOTERAPIA</t>
  </si>
  <si>
    <t>AGLUTININAS AL FRIO</t>
  </si>
  <si>
    <t>ALDOLASA</t>
  </si>
  <si>
    <t>ALDOSTERONA</t>
  </si>
  <si>
    <t>ALDOSTERONA EN ORINA</t>
  </si>
  <si>
    <t>ALFA 2 MACROGLOBULINA</t>
  </si>
  <si>
    <t>AMINOACIDOS POR DINITROFENILHIDRACINA</t>
  </si>
  <si>
    <t>AMINOACIDOS POR NITROPRUSIATO</t>
  </si>
  <si>
    <t>AMINOACIDOS POR NITROSONAFTOL</t>
  </si>
  <si>
    <t>AMONIO</t>
  </si>
  <si>
    <t>ANDROSTENEDIONA</t>
  </si>
  <si>
    <t>ANGIOTENSINA II</t>
  </si>
  <si>
    <t>ANTIBIOGRAMA (DISCO)</t>
  </si>
  <si>
    <t>COLGAJO LOCAL SIMPLE DE PIEL ENTRE DOS A CINCO CENTIMETROS CUADRADOS</t>
  </si>
  <si>
    <t>RESECCION SIMPLE DE CICATRIZ EN AREA GENERAL</t>
  </si>
  <si>
    <t>RESECCION DE BOLSAS ADIPOSAS DE BICHAT EN CARA</t>
  </si>
  <si>
    <t>TATUAJE INTRADERMICO O INYECCION DE PIGMENTOS OPACOS INSOLUBLES</t>
  </si>
  <si>
    <t>CORRECCION PARCIAL DE LABIO FISURADO POR ADHESION</t>
  </si>
  <si>
    <t>CORRECCION SECUNDARIA DE LABIO FISURADO UNILATERAL</t>
  </si>
  <si>
    <t>CIERRE VELOFARINGEO CON COLGAJO FARINGEO</t>
  </si>
  <si>
    <t>RETROPOSICION QUIRURGICA DE LA PREMAXILA</t>
  </si>
  <si>
    <t>RESECCION DE FOSETAS LABIALES SOD</t>
  </si>
  <si>
    <t>INJERTO DE PIEL EN LABIOS CON ADHESION DE COLGAJO PEDICULADO</t>
  </si>
  <si>
    <t>LIPOINJERTO EN CARA</t>
  </si>
  <si>
    <t>COLGAJO LOCAL DE PIEL COMPUESTO DE VECINDAD ENTRE DOS A CINCO CENTIMETROS CUADRADOS</t>
  </si>
  <si>
    <t>COLGAJO LOCAL DE PIEL COMPUESTO DE VECINDAD ENTRE CINCO A DIEZ CENTIMETROS CUADRADOS</t>
  </si>
  <si>
    <t>OTOPLASTIA SIN REDUCCION DE TAMAÑO</t>
  </si>
  <si>
    <t>RECONSTRUCCION PROTESICA DE AURICULA</t>
  </si>
  <si>
    <t>SUTURA DE MATRIZ UNGUEAL</t>
  </si>
  <si>
    <t>TOMA DE INJERTO OSEO DE CRANEO</t>
  </si>
  <si>
    <t>PAROTIDECTOMIA DEL LOBULO SUPERFICIAL</t>
  </si>
  <si>
    <t>PAROTIDECTOMIA TOTAL</t>
  </si>
  <si>
    <t>HEMIGLOSECTOMIA CON CIERRE PRIMARIO</t>
  </si>
  <si>
    <t>HEMATOCRITO</t>
  </si>
  <si>
    <t>HEMOGLOBINA</t>
  </si>
  <si>
    <t>HEMOSIDERINA EN ORINA</t>
  </si>
  <si>
    <t>HIERRO MEDULAR</t>
  </si>
  <si>
    <t>HIERRO TOTAL</t>
  </si>
  <si>
    <t>HORMONA PARATIROIDEA C TERMINAL</t>
  </si>
  <si>
    <t>HORMONA PARATIROIDEA N TERMINAL</t>
  </si>
  <si>
    <t>INSULINA LIBRE</t>
  </si>
  <si>
    <t>INSULINA PRE Y POST GLUCOSA</t>
  </si>
  <si>
    <t>ISOLEUCOAGLUTININAS</t>
  </si>
  <si>
    <t>E19629</t>
  </si>
  <si>
    <t>ECOCARDIOGRAMA DE STRESS CON PRUEBA DE ESFUERZO O CON PRUEBA FARMACOLOGICA</t>
  </si>
  <si>
    <t>AURICULOGRAMA IZQUIERDO</t>
  </si>
  <si>
    <t>ULTRASONIDO INTRAVASCULAR DIAGNOSTICO</t>
  </si>
  <si>
    <t>PRUEBA DE MESA BASCULANTE</t>
  </si>
  <si>
    <t>PROGESTERONA</t>
  </si>
  <si>
    <t>PROPERDINA FACTOR B</t>
  </si>
  <si>
    <t>PRUEBA DE PROTAMINA</t>
  </si>
  <si>
    <t>PRUEBA DE TORNIQUETE [FRAGILIDAD CAPILAR]</t>
  </si>
  <si>
    <t>E19838</t>
  </si>
  <si>
    <t>M19845</t>
  </si>
  <si>
    <t>RECUENTO DE ADDIS</t>
  </si>
  <si>
    <t>RECUENTO DE EOSINOFILO EN CUALQUIER MUESTRA</t>
  </si>
  <si>
    <t>BIOPSIA DE PARED DE ORBITA</t>
  </si>
  <si>
    <t>BIOPSIA DE AURICULA (PABELLON AURICULAR)</t>
  </si>
  <si>
    <t>BIOPSIA DE CONDUCTO AUDITIVO EXTERNO</t>
  </si>
  <si>
    <t>BIOPSIA POR ASPIRACION CON AGUJA FINA DE AMIGDALAS Y ADENOIDES</t>
  </si>
  <si>
    <t>BIOPSIA POR ASPIRACION CON AGUJA FINA EN CAVIDAD ORAL [BACAF]</t>
  </si>
  <si>
    <t>BIOPSIA INCISIONAL DE LABIO</t>
  </si>
  <si>
    <t>BIOPSIA ESCISIONAL DE LABIO</t>
  </si>
  <si>
    <t>BIOPSIA DE UVULA</t>
  </si>
  <si>
    <t>BIOPSIA ABIERTA DE RECTO O SIGMOIDE SOD</t>
  </si>
  <si>
    <t>BIOPSIA DE TEJIDO PERIRRECTAL SOD</t>
  </si>
  <si>
    <t>BIOPSIA DE URETRA VIA ABIERTA</t>
  </si>
  <si>
    <t>BIOPSIA DE TEJIDO PERIVESICAL SOD</t>
  </si>
  <si>
    <t>BIOPSIA DE PENE SOD</t>
  </si>
  <si>
    <t>REDUCCION DE FRACTURAS INTRAARTICULARES Y LUXOFRACTURAS EN RODILLA POR ARTROTOMIA</t>
  </si>
  <si>
    <t>REPARACION AGUDA DE LIGAMENTO CRUZADO</t>
  </si>
  <si>
    <t>REPARACION AGUDA DE LIGAMIENTO COLATERAL CODO</t>
  </si>
  <si>
    <t>REVISION REEMPLAZO PROTESICO TOTAL DE HOMBRO</t>
  </si>
  <si>
    <t>REVISION REEMPLAZO PROTESICO TOTAL DE HOMBRO COMPONENTE HUMERAL</t>
  </si>
  <si>
    <t>REVISION DE ARTROPLASTIA DE HOMBRO</t>
  </si>
  <si>
    <t>ARTRODESIS DE HOMBRO VIA ABIERTA</t>
  </si>
  <si>
    <t>ARTRODESIS RADIOCUBITAL DISTAL</t>
  </si>
  <si>
    <t>ARTRODESIS DE CADERA SOD</t>
  </si>
  <si>
    <t>ARTRODESIS DE RODILLA SOD</t>
  </si>
  <si>
    <t>REDUCCION DE FRACTURAS INTRAARTICULARES Y LUXOFRACTURAS EN HOMBRO SOD</t>
  </si>
  <si>
    <t>REMOCION DE PLICAS DE CODO POR ARTROSCOPIA</t>
  </si>
  <si>
    <t>REMODELACION DE MENISCO ROTO (PICO DE LORO) POR ARTROSCOPIA</t>
  </si>
  <si>
    <t>M13828</t>
  </si>
  <si>
    <t>TENORRAFIA DE FLEXORES DE ANTEBRAZO (UNO O MAS)</t>
  </si>
  <si>
    <t>TENORRAFIA DE EXTENSORES DE ANTEBRAZO (UNO O MAS)</t>
  </si>
  <si>
    <t>NEURORRAFIA DE NERVIO EN MUSLO</t>
  </si>
  <si>
    <t>NEURORRAFIA DE NERVIO EN PIERNA</t>
  </si>
  <si>
    <t>NEURORRAFIA DE NERVIO EN PIE</t>
  </si>
  <si>
    <t>TOMA DE INJERTO DE HUESO ILIACO</t>
  </si>
  <si>
    <t>TOMA DE INJERTO DE NERVIO PERIFERICO</t>
  </si>
  <si>
    <t>LIGADURA ENDOSCOPICA DE VARICES GASTRICAS</t>
  </si>
  <si>
    <t>EXTRACCION ENDOSCOPICA DE CUERPO EXTRAÑO EN INTESTINO DELGADO</t>
  </si>
  <si>
    <t>ENDOSCOPIA DE INTESTINO DELGADO A TRAVES DE ESTOMA ARTIFICIAL SOD</t>
  </si>
  <si>
    <t>SIGMOIDOSCOPIA FLEXIBLE O RIGIDA</t>
  </si>
  <si>
    <t>COLONOSCOPIA TOTAL</t>
  </si>
  <si>
    <t>EXTRACCION ENDOSCOPICA DE CUERPO EXTRAÑO EN INTESTINO GRUESO</t>
  </si>
  <si>
    <t>DESCOMPRESION ENDOSCOPICA DE DILATACION AGUDA DE COLON (OGILVIE)</t>
  </si>
  <si>
    <t>BIOPSIA DE TROMPAS DE FALOPIO POR LAPAROSCOPIA</t>
  </si>
  <si>
    <t>M18713</t>
  </si>
  <si>
    <t>MEATOTOMIA URETERAL VIA ENDOSCOPICA</t>
  </si>
  <si>
    <t>RESECCION ENDOSCOPICA DE LESION PIELICA</t>
  </si>
  <si>
    <t>CATETERISMO URETERAL DE AUTORETENCION VIA ENDOSCOPICA</t>
  </si>
  <si>
    <t>DILATACION URETERAL VIA ENDOSCOPICA</t>
  </si>
  <si>
    <t>FULGURACION ENDOSCOPICA DE LESION VESICAL</t>
  </si>
  <si>
    <t>GALACTOGRAFIA DE UN CONDUCTO</t>
  </si>
  <si>
    <t>GALACTOGRAFIA DE MULTIPLES CONDUCTOS</t>
  </si>
  <si>
    <t>BIOPSIA POR PUNCION CON AGUJA FINA DE MAMA</t>
  </si>
  <si>
    <t>URETEROGRAFIA RETROGRADA A TRAVES DE CATETER O URETEROSTOMIA</t>
  </si>
  <si>
    <t>URETROGRAFIA RETROGRADA</t>
  </si>
  <si>
    <t>CISTOGRAFIA CON PROYECCIONES OBLICUAS</t>
  </si>
  <si>
    <t>URETROCISTOGRAFIA</t>
  </si>
  <si>
    <t>URETROCISTOGRAFIA MICCIONAL</t>
  </si>
  <si>
    <t>URETROCISTOGRAFIA RETROGRADA</t>
  </si>
  <si>
    <t>VAGINOGRAFIA</t>
  </si>
  <si>
    <t>HISTEROSALPINGOGRAFIA</t>
  </si>
  <si>
    <t>PIELOGRAFIA PERCUTANEA</t>
  </si>
  <si>
    <t>PIELOGRAFIA A TRAVES DE TUBO DE NEFROSTOMIA</t>
  </si>
  <si>
    <t>CAVERNOGRAFIA Y CAVERNOMETRIA</t>
  </si>
  <si>
    <t>ARTROGRAFIA DE ARTICULACION TEMPORO MANDIBULAR</t>
  </si>
  <si>
    <t>ARTROGRAFIA CERVICAL</t>
  </si>
  <si>
    <t>ARTROGRAFIA LUMBAR</t>
  </si>
  <si>
    <t>ARTROGRAFIA DE HOMBRO</t>
  </si>
  <si>
    <t>ARTROGRAFIA DE CODO</t>
  </si>
  <si>
    <t>ARTROGRAFIA DE MUÑECA</t>
  </si>
  <si>
    <t>ARTROGRAFIA DE RODILLA</t>
  </si>
  <si>
    <t>ARTROGRAFIA DE TOBILLO</t>
  </si>
  <si>
    <t>LINFANGIOGRAFIA INTRATORACICA SOD</t>
  </si>
  <si>
    <t>LINFANGIOGRAFIA DE AMBOS MIEMBROS SUPERIORES</t>
  </si>
  <si>
    <t>LINFANGIOGRAFIA DE AMBOS MIEMBROS INFERIORES</t>
  </si>
  <si>
    <t>M21471</t>
  </si>
  <si>
    <t>INSERCION DE TUBO O PROTESIS (STENT) PERMANENTE EN ESOFAGO SOD</t>
  </si>
  <si>
    <t>INJERTO NEUROVASCULAR EN NERVIO O GANGLIO SIMPATICO</t>
  </si>
  <si>
    <t>M14501</t>
  </si>
  <si>
    <t>CORRECCION QUIRURGICA DE LA MACRODACTILIA</t>
  </si>
  <si>
    <t>REPARACION DE DEFORMIDADES CONGENITAS DE LA MANO SOD</t>
  </si>
  <si>
    <t>REIMPLANTE DE MANO A NIVEL DE LA MUÑECA</t>
  </si>
  <si>
    <t>REIMPLANTE DE MANO A NIVEL DEL METACARPO</t>
  </si>
  <si>
    <t>REIMPLANTE DE UN DEDO EN MANO</t>
  </si>
  <si>
    <t>REIMPLANTE DE DOS DEDOS EN MANO</t>
  </si>
  <si>
    <t>REIMPLANTE DE PULGAR SOD</t>
  </si>
  <si>
    <t>EXTRACCION DE CUERPO EXTRAÑO EN PIEL O TEJIDO CELULAR SUBCUTANEO DE AREA GENERAL POR INCISION</t>
  </si>
  <si>
    <t>ACROMIOPLASTIA VIA ABIERTA</t>
  </si>
  <si>
    <t>REDUCCION CERRADA DE EPIFISIS SEPARADA EN HUMERO SIN FIJACION</t>
  </si>
  <si>
    <t>REDUCCION CERRADA DE EPIFISIS SEPARADA EN HUMERO CON FIJACION</t>
  </si>
  <si>
    <t>EPIFISIODESIS ABIERTA DE CUBITO O RADIO</t>
  </si>
  <si>
    <t>EPIFISIODESIS ABIERTA DE CUBITO Y RADIO</t>
  </si>
  <si>
    <t>REDUCCION CERRADA DE EPIFISIS SEPARADA EN CUBITO O RADIO SIN FIJACION</t>
  </si>
  <si>
    <t>REDUCCION CERRADA DE EPIFISIS SEPARADA EN RADIO Y CUBITO SIN FIJACION</t>
  </si>
  <si>
    <t>REDUCCION CERRADA DE EPIFISIS SEPARADA EN RADIO Y CUBITO CON FIJACION</t>
  </si>
  <si>
    <t>REIMPLANTACION DE NARIZ AMPUTADA</t>
  </si>
  <si>
    <t>MATRICECTOMIA PARCIAL</t>
  </si>
  <si>
    <t>REIMPLANTE DEL MIEMBRO SUPERIOR A NIVEL DEL ANTEBRAZO</t>
  </si>
  <si>
    <t>M16231</t>
  </si>
  <si>
    <t>RESECCION PARCIAL DE UVULA</t>
  </si>
  <si>
    <t>CORRECCION DE HENDIDURA ALVEOLOPALATINA</t>
  </si>
  <si>
    <t>UVULO-PALATO-FARINGOPLASTIA</t>
  </si>
  <si>
    <t>MIOTOMIA PTERIGOIDEO</t>
  </si>
  <si>
    <t>OSTEOPLASTIA CERRADA (OSTEOTOMIA) DE RAMA MANDIBULAR SOD</t>
  </si>
  <si>
    <t>HEMIMAXILECTOMIA</t>
  </si>
  <si>
    <t>M16312</t>
  </si>
  <si>
    <t>RESECCION PARCIAL MAXILAR CON RECONSTRUCCION SIMULTANEA</t>
  </si>
  <si>
    <t>RESECCION PARCIAL MAXILAR SIN RECONSTRUCCION</t>
  </si>
  <si>
    <t>OSTEOTOMIA MAXILAR PARA EXTRACCION DE CUERPO EXTRAÑO</t>
  </si>
  <si>
    <t>ARTROCENTESIS DIAGNOSTICA DE ARTICULACION TEMPOROMANDIBULAR</t>
  </si>
  <si>
    <t>MENISECTOMIA TEMPOROMANDIBULAR CON INJERTO</t>
  </si>
  <si>
    <t>CORONOIDECTOMIA</t>
  </si>
  <si>
    <t>M19636</t>
  </si>
  <si>
    <t>LINFOCITOS T CD3 POR INMUNOFLUORESCENCIA</t>
  </si>
  <si>
    <t>LINFOCITOS T CD4 POR INMUNOFLUORESCENCIA</t>
  </si>
  <si>
    <t>LINFOCITOS T CD8 POR INMUNOFLUORESCENCIA</t>
  </si>
  <si>
    <t>LIPASA</t>
  </si>
  <si>
    <t>E19724</t>
  </si>
  <si>
    <t>NITROPRUSIATO DE SODIO</t>
  </si>
  <si>
    <t>E19773</t>
  </si>
  <si>
    <t>PIRIDINOLINA EN ORINA</t>
  </si>
  <si>
    <t>OSTEOPLASTIA SIMULTANEA DE VARIOS HUESOS FACIALES</t>
  </si>
  <si>
    <t>NEURORRAFIA DE NERVIO DENTARIO</t>
  </si>
  <si>
    <t>BIOPSIA DE NERVIO O GANGLIO SIMPATICO SOD</t>
  </si>
  <si>
    <t>OSTEOTOMIA DE COSTILLA (UNA O MAS)</t>
  </si>
  <si>
    <t>REDUCCION ABIERTA DE LUXACION CERVICAL</t>
  </si>
  <si>
    <t>DRENAJE DE COLECCION RECTAL</t>
  </si>
  <si>
    <t>EXTRACCION DIGITAL O MANUAL DE HECES IMPACTADAS SOD</t>
  </si>
  <si>
    <t>REPARACION DE LESION OBSTETRICA ANTIGUA DE RECTO</t>
  </si>
  <si>
    <t>INCISION DE ESTENOSIS RECTAL SOD</t>
  </si>
  <si>
    <t>CONTROL DE HEMORRAGIA (POSOPERATORIA) DE ANO SOD</t>
  </si>
  <si>
    <t>INCISION DE TABIQUE ANAL SOD</t>
  </si>
  <si>
    <t>REDUCCION DE PROLAPSO ANAL SOD</t>
  </si>
  <si>
    <t>RETIRO DE MATERIAL DE CERCLAJE SOD</t>
  </si>
  <si>
    <t>M08260</t>
  </si>
  <si>
    <t>MARSUPIALIZACION DE QUISTE PILONIDAL</t>
  </si>
  <si>
    <t>M08250</t>
  </si>
  <si>
    <t>EXPLORACION DE ESPACIO RETROPERITONEAL</t>
  </si>
  <si>
    <t>M09143</t>
  </si>
  <si>
    <t>PIELOPLASTIA VIA ABIERTA</t>
  </si>
  <si>
    <t>FORMACION DE FISTULA AV (PERIFERICA) PARA DIALISIS RENAL</t>
  </si>
  <si>
    <t>FORMACION DE FISTULA AV (PERIFERICA) PARA DIALISIS RENAL CON PROTESIS [DERIVACION AV POR CANULA EXTERNA DE SCRIBNER] [INSERCION DE CANULA VASO A VASO]</t>
  </si>
  <si>
    <t>SUSTITUCION O REVISION DE CANULA VASO A VASO SOD</t>
  </si>
  <si>
    <t>CATETERIZACION VENOSA PARA DIALISIS RENAL SOD</t>
  </si>
  <si>
    <t>RETIRO DE CATETER PERMANENTE PARA HEMODIALISIS</t>
  </si>
  <si>
    <t>INSERCION DE CATETER PERMANENTE PARA HEMODIALISIS</t>
  </si>
  <si>
    <t>URETERONEOCECOCISTOPLASTIA</t>
  </si>
  <si>
    <t>M09320</t>
  </si>
  <si>
    <t>E09321</t>
  </si>
  <si>
    <t>RESECCION DE CUELLO VESICAL TRANSVESICAL</t>
  </si>
  <si>
    <t>ILEO-CECO-CISTOPLASTIA</t>
  </si>
  <si>
    <t>URETROPEXIA ANTERIOR</t>
  </si>
  <si>
    <t>CISTOURETROPEXIA VAGINAL</t>
  </si>
  <si>
    <t>FISTULECTOMIA CERVICO-VESICAL</t>
  </si>
  <si>
    <t>FISTULECTOMIA URETRO-PERINEO-VESICAL</t>
  </si>
  <si>
    <t>FISTULECTOMIA UTERO-VESICAL (VESICOUTERINA)</t>
  </si>
  <si>
    <t>REPARACION DE EXTROFIA VESICAL SOD</t>
  </si>
  <si>
    <t>MEATOPLASTIA URETRAL SOD</t>
  </si>
  <si>
    <t>MEATOTOMIA URETRAL INTERNA</t>
  </si>
  <si>
    <t>MATRICECTOMIA TOTAL</t>
  </si>
  <si>
    <t>M14153</t>
  </si>
  <si>
    <t>M14154</t>
  </si>
  <si>
    <t>M14156</t>
  </si>
  <si>
    <t>URETROTOMIA INTERNA ENDOSCOPICA</t>
  </si>
  <si>
    <t>HISTERORRAFIA POR LAPAROSCOPIA</t>
  </si>
  <si>
    <t>URETROCISTOPEXIA POR LAPAROSCOPIA</t>
  </si>
  <si>
    <t>COLPOPEXIA POR LAPAROSCOPIA</t>
  </si>
  <si>
    <t>NEURORRAFIA DE TRONCO DE PLEJO BRAQUIAL</t>
  </si>
  <si>
    <t>CONTROL DE HEMORRAGIA DESPUES DE CIRUGIA VASCULAR SOD</t>
  </si>
  <si>
    <t>LIGADURA DE PERFORANTES</t>
  </si>
  <si>
    <t>DERIVACION (INJERTO) O PUENTE FEMORO-PERONEAL</t>
  </si>
  <si>
    <t>DERIVACION (INJERTO) O PUENTE FEMORO-POPLITEO</t>
  </si>
  <si>
    <t>DERIVACION (INJERTO) O PUENTE FEMORO-TIBIAL</t>
  </si>
  <si>
    <t>ANASTOMOSIS DE VASOS LINFATICOS DE GRUESO CALIBRE</t>
  </si>
  <si>
    <t>LINFANGIORRAFIA SOD</t>
  </si>
  <si>
    <t>TRASPLANTE DE LINFATICOS AUTOGENOS SOD</t>
  </si>
  <si>
    <t>DERIVACION LINFOVENOSA SOD</t>
  </si>
  <si>
    <t>LINFANGIOPLASTIA SOD</t>
  </si>
  <si>
    <t>CIERRE DE FISTULA DEL CONDUCTO TORACICO SOD</t>
  </si>
  <si>
    <t>LIGADURA (OBLITERACION) EN EL AREA ILIACA SOD</t>
  </si>
  <si>
    <t>M05210</t>
  </si>
  <si>
    <t>EXPLORACION DE ARTERIAS EN CUERO CABELLUDO Y CARA</t>
  </si>
  <si>
    <t>EXPLORACION DE ARTERIAS EN ZONA II DE CUELLO</t>
  </si>
  <si>
    <t>EXPLORACION DE VENAS EN CUERO CABELLUDO Y CARA</t>
  </si>
  <si>
    <t>EXPLORACION DE VENA EN ZONA I Y III DEL CUELLO</t>
  </si>
  <si>
    <t>EXPLORACION DE VENA EN ZONA II DEL CUELLO</t>
  </si>
  <si>
    <t>TROMBOEMBOLECTOMIA ARTERIAL DE ZONA I Y III DE CUELLO</t>
  </si>
  <si>
    <t>TROMBOEMBOLECTOMIA DE ARTERIAS ABDOMINALES VIA ABIERTA</t>
  </si>
  <si>
    <t>RESECCION CON SUSTITUCION DE AORTA ABDOMINAL SOD</t>
  </si>
  <si>
    <t>DERIVACION AORTICO-MESENTERICO SUPERIOR</t>
  </si>
  <si>
    <t>RESECCION CON SUSTITUCION DE ARTERIAS ABDOMINALES SOD</t>
  </si>
  <si>
    <t>RESECCION CON SUSTITUCION DE VASOS TORACICOS SOD</t>
  </si>
  <si>
    <t>ANASTOMOSIS (INJERTO) SUBCLAVIA-PULMONAR SOD</t>
  </si>
  <si>
    <t>DERIVACION YUGULO-CAVA</t>
  </si>
  <si>
    <t>ANASTOMOSIS DE VENA CAVA-ARTERIA PULMONAR SOD</t>
  </si>
  <si>
    <t>DERIVACION DE AORTA A CAROTIDA</t>
  </si>
  <si>
    <t>REPARACION DE COARTACION AORTICA CON INTERPOSICION DE INJERTO</t>
  </si>
  <si>
    <t>ANASTOMOSIS (INJERTO) AORTA ASCENDENTE-ARTERIA PULMONAR SOD</t>
  </si>
  <si>
    <t>REPARACION DE CANAL ATRIO-VENTRICULAR PARCIAL</t>
  </si>
  <si>
    <t>CREACION DE CONDUCTO ENTRE EL VENTRICULO DERECHO Y LA ARTERIA PULMONAR SOD</t>
  </si>
  <si>
    <t>CREACION DE CONDUCTO ENTRE EL VENTRICULO IZQUIERDO Y LA AORTA SOD</t>
  </si>
  <si>
    <t>CREACION DE CONDUCTO ENTRE AURICULA Y ARTERIA PULMONAR</t>
  </si>
  <si>
    <t>CREACION DE FISTULAS SISTEMICO-PULMONARES</t>
  </si>
  <si>
    <t>EXTRACCION DE CUERPO EXTRAÑO INTRACARDIACO SOD</t>
  </si>
  <si>
    <t>EXTRACCION DE CUERPO EXTRAÑO INTRAPERICARDICO SOD</t>
  </si>
  <si>
    <t>ESCISION DE ANEURISMA DE CORAZON SOD</t>
  </si>
  <si>
    <t>PERICARDIORRAFIA SOD</t>
  </si>
  <si>
    <t>REPARACION DE DEFECTO INTERAURICULAR CON SUTURA CONTINUA</t>
  </si>
  <si>
    <t>REPARACION DE DEFECTO INTERVENTRICULAR CON PARCHE A TRAVES DE VENTRICULOTOMIA IZQUIERDA</t>
  </si>
  <si>
    <t>TRANSPOSICION DEL RETORNO VENOSO CON PARCHE O SEPTACION INTERAURICULAR [MUSTARD Y SENNING]</t>
  </si>
  <si>
    <t>TRANSPOSICION ARTERIAL CON REIMPLANTE DE CORONARIAS [JATENE]</t>
  </si>
  <si>
    <t>REPARACION DE TETRALOGIA DE FALLOT CON ESTENOSIS DE RAMAS PULMONARES</t>
  </si>
  <si>
    <t>REPARACION TRANSATRIAL DE LA TETRALOGIA DE FALLOT CON ESTENOSIS PULMONAR</t>
  </si>
  <si>
    <t>REPARACION DE TETRALOGIA DE FALLOT CON ESTENOSIS DE BIFURCACION DEL TRONCO PULMONAR</t>
  </si>
  <si>
    <t>REPARACION DE TETRALOGIA DE FALLOT CON FISTULA SISTEMICO PULMONAR PREVIA</t>
  </si>
  <si>
    <t>REPARACION COMPLETA DE DRENAJE VENOSO PULMONAR ANOMALO TOTAL SUPRACARDIACO</t>
  </si>
  <si>
    <t>REPARACION COMPLETA DE DRENAJE VENOSO PULMONAR ANOMALO TOTAL INFRACARDIACO</t>
  </si>
  <si>
    <t>REPARACION COMPLETA DE DRENAJE VENOSO PULMONAR ANOMALO TOTAL A SENO CORONARIO O INTRACARDIACO</t>
  </si>
  <si>
    <t>REPARACION COMPLETA DE DRENAJE VENOSO PULMONAR ANOMALO TOTAL A AURICULA DERECHA</t>
  </si>
  <si>
    <t>REPARACION COMPLETA DE DRENAJE VENOSO PULMONAR ANOMALO TOTAL A VENA INFRADIAFRAGMATICA</t>
  </si>
  <si>
    <t>REPARACION COMPLETA DE DRENAJE VENOSO PULMONAR ANOMALO TOTAL MIXTO</t>
  </si>
  <si>
    <t>REPARO DE LA DOBLE SALIDA DEL VENTRICULO IZQUIERDO Y CONEXION ATRIOVENTRICULAR CONCORDANTE O DISCORDANTE</t>
  </si>
  <si>
    <t>REPARO DE LA DOBLE SALIDA DEL VENTRICULO IZQUIERDO CON ESTENOSIS PULMONAR</t>
  </si>
  <si>
    <t>REPARO DE LA DOBLE SALIDA DEL VENTRICULO IZQUIERDO E HIPOPLASIA DEL VENTRICULO DERECHO</t>
  </si>
  <si>
    <t>REPARO DEL DOBLE TRACTO DE SALIDA DEL VENTRICULO DERECHO CON CANAL AV</t>
  </si>
  <si>
    <t>REPARO DEL DOBLE TRACTO DE SALIDA DEL VENTRICULO DERECHO CON L- MALPOSICION DE LA AORTA</t>
  </si>
  <si>
    <t>REPARO DEL DOBLE TRACTO DE SALIDA DEL VENTRICULO DERECHO CON ESTENOSIS PULMONAR</t>
  </si>
  <si>
    <t>REPARO DEL DOBLE TRACTO DE SALIDA DEL VENTRICULO DERECHO SIN ESTENOSIS PULMONAR</t>
  </si>
  <si>
    <t>REPARO INTRAVENTRICULAR DEL DOBLE TRACTO DE SALIDA DEL VENTRICULO DERECHO</t>
  </si>
  <si>
    <t>REINTERVENCION POR CARDIOPATIAS CONGENITAS COMPLEJAS</t>
  </si>
  <si>
    <t>OSTEOTOMIA DESLIZANTE (VISERA)</t>
  </si>
  <si>
    <t>IMPLANTE DENTAL ALOPLASTICO (OSEOINTEGRACION) SOD</t>
  </si>
  <si>
    <t>REDUCCION CERRADA FRACTURA DE CONDILO</t>
  </si>
  <si>
    <t>REDUCCION CERRADA DE FRACTURA SIMPLE DE CUERPO O RAMA MANDIBULAR</t>
  </si>
  <si>
    <t>REDUCCION CERRADA DE FRACTURA MULTIPLE DE CUERPO O RAMA MANDIBULAR</t>
  </si>
  <si>
    <t>REDUCCION CERRADA DE FRACTURA ORBITAL</t>
  </si>
  <si>
    <t>LAVADO Y DESBRIDAMIENTO DE FRACTURA ABIERTA DE HUESOS FACIALES</t>
  </si>
  <si>
    <t>REDUCCION ABIERTA DE FRACTURA DE DOS O MAS PAREDES ORBITARIAS CON INJERTO</t>
  </si>
  <si>
    <t>SUSPENSION ESQUELETICA EN FRACTURAS U OSTEOTOMIAS FACIALES</t>
  </si>
  <si>
    <t>RESECCION RADICAL DE TUMOR MALIGNO MAXILAR O MANDIBULAR</t>
  </si>
  <si>
    <t>OSTEOCLASTIA DE TARSIANOS O METATARSIANOS SOD</t>
  </si>
  <si>
    <t>OSTEOCLASTIA DE FALANGES (UNO O MAS) DE PIE</t>
  </si>
  <si>
    <t>FISTULECTOMIA TORACICOABDOMINAL</t>
  </si>
  <si>
    <t>FISTULECTOMIA TORACICOGASTRICA</t>
  </si>
  <si>
    <t>FISTULECTOMIA TORACICOINTESTINAL</t>
  </si>
  <si>
    <t>RESECCION DE DUPLICCION INTESTINAL</t>
  </si>
  <si>
    <t>ANASTOMOSIS ILEO-COLICA LATEROLATERAL POR AGANGLIOSIS</t>
  </si>
  <si>
    <t>ESQUIRLECTOMIA CON PLASTIA O INJERTO DE MENINGE ESPINAL</t>
  </si>
  <si>
    <t>PUNCION SUBDURAL</t>
  </si>
  <si>
    <t>ANASTOMOSIS DE NERVIO FACIAL</t>
  </si>
  <si>
    <t>SIMPATECTOMIA CERVICAL SOD</t>
  </si>
  <si>
    <t>SIMPATECTOMIA LUMBAR SOD</t>
  </si>
  <si>
    <t>SIMPATECTOMIA PRESACRA POR LAPAROTOMIA</t>
  </si>
  <si>
    <t>GANGLIONECTOMIA ESFENOPALATINA</t>
  </si>
  <si>
    <t>RESECCION DE TUMOR EN NERVIO O GANGLIO SIMPATICO CERVICAL</t>
  </si>
  <si>
    <t>M01620</t>
  </si>
  <si>
    <t>PERITOMIA TOTAL</t>
  </si>
  <si>
    <t>URETROPLASTIA PERINEAL</t>
  </si>
  <si>
    <t>URETROPLASTIA CON OTROS TEJIDOS (CON INJERTO LIBRE DE MUCOSA VESICAL)</t>
  </si>
  <si>
    <t>URETRORRAFIA FEMENINA</t>
  </si>
  <si>
    <t>URETRORRAFIA PENEANA</t>
  </si>
  <si>
    <t>URETRORRAFIA PERINEAL</t>
  </si>
  <si>
    <t>PLICATURA DE ESFINTER VESICAL</t>
  </si>
  <si>
    <t>REVISION Y REPARACION DE CAPSULA VIA TRANSVESICAL</t>
  </si>
  <si>
    <t>ASPIRACION PERCUTANEA DE TUNICA VAGINAL (HIDROCELE) SOD</t>
  </si>
  <si>
    <t>RESECCION DE HEMATOCELE DE CORDON ESPERMATICO SOD</t>
  </si>
  <si>
    <t>VARICOCELECTOMIA CON PRESERVACION DE ARTERIA</t>
  </si>
  <si>
    <t>FIJACION TESTICULAR PROFILACTICA</t>
  </si>
  <si>
    <t>RESECCION DE QUISTE SEBACEO EN ESCROTO</t>
  </si>
  <si>
    <t>PLASTIA DE FRENILLO PENEAL</t>
  </si>
  <si>
    <t>SECCION O CORTE DE ADHERENCIAS PENEANAS SOD</t>
  </si>
  <si>
    <t>REIMPLANTE O RECOLOCACION DE PENE SOD</t>
  </si>
  <si>
    <t>INYECCION EN PLACAS DE FIBROSIS DE PENE</t>
  </si>
  <si>
    <t>MIORRAFIA DE FLEXORES DE MANO (UNO O MAS)</t>
  </si>
  <si>
    <t>TENORRAFIA DE FLEXORES DE MANO (UNO O MAS) SIN NEURORRAFIA</t>
  </si>
  <si>
    <t>TENORRAFIA DE FLEXORES DE MANO (UNO O MAS) CON NEURORRAFIA</t>
  </si>
  <si>
    <t>TENORRAFIA DE FLEXORES DE MANO (UNO O MAS) CON NEURORRAFIA Y VASCULARIZACION</t>
  </si>
  <si>
    <t>TENORRAFIA DE EXTENSORES DE MANO (UNO O MAS)</t>
  </si>
  <si>
    <t>TENORRAFIA DE FLEXORES DE DEDOS (CADA UNO) SIN NEURORRAFIA</t>
  </si>
  <si>
    <t>TENODESIS EN MANO (UNO O MAS)</t>
  </si>
  <si>
    <t>TRANSFERENCIA DE PRONADOR A SUPINADOR</t>
  </si>
  <si>
    <t>TRANSFERENCIA DE EXTENSOR DEL PULGAR</t>
  </si>
  <si>
    <t>INJERTO TENDINOSO CON IMPLANTE EN DEDOS DE LA MANO (CADA UNO)</t>
  </si>
  <si>
    <t>TENOLISIS EN EXTENSORES DE MANO (UNO O MAS)</t>
  </si>
  <si>
    <t>TENOLISIS EN FLEXORES DE MANO (UNO O MAS)</t>
  </si>
  <si>
    <t>TENOLISIS EN FLEXORES DE DEDOS (UNO O MAS)</t>
  </si>
  <si>
    <t>TENOLISIS EN EXTENSORES DE DEDO (UNO O MAS)</t>
  </si>
  <si>
    <t>SIMPATECTOMIA DIGITAL (DEDO)</t>
  </si>
  <si>
    <t>ARTRODESIS TRAPECIO-METACARPIANO</t>
  </si>
  <si>
    <t>TRAQUELOPLASTIA CON TRAQUELORRAFIA</t>
  </si>
  <si>
    <t>RESECCION DEL TABIQUE VAGINAL</t>
  </si>
  <si>
    <t>COLPORRAFIA POSTERIOR</t>
  </si>
  <si>
    <t>REPARACION DE ENTEROCELE VIA VAGINAL</t>
  </si>
  <si>
    <t>COLPORRAFIA ANTERIOR Y POSTERIOR</t>
  </si>
  <si>
    <t>COLPORRAFIA ANTERIOR Y POSTERIOR CON REPARACION DE ENTEROCELE</t>
  </si>
  <si>
    <t>COLPOPEXIA VIA VAGINAL</t>
  </si>
  <si>
    <t>URETROCOLPOPEXIA VIA VAGINAL O ABDOMINAL</t>
  </si>
  <si>
    <t>URETROCOLPOPEXIA REPRODUCIDA VIA VAGINAL O ABDOMINAL</t>
  </si>
  <si>
    <t>REPARACION DE DESGARRO VAGINAL NO OBSTETRICO GRADO III (RECTOVAGINAL CON COMPROMISO DE ESFINTER ANAL)</t>
  </si>
  <si>
    <t>REPARACION DE DESGARRO VAGINAL NO OBSTETRICO GRADO IV (ESTALLIDO DE VEJIGA CON O SIN EVISCERACION)</t>
  </si>
  <si>
    <t>EXTRACCION DE CUERPO EXTRAÑO POR INCISION</t>
  </si>
  <si>
    <t>EXPLORACION DE CUELLO O AREA TIROIDEA POR INCISION</t>
  </si>
  <si>
    <t>TOMA DE INJERTO ARTERIAL SOD</t>
  </si>
  <si>
    <t>TOMA DE INJERTO VENOSO SOD</t>
  </si>
  <si>
    <t>TROMBOLECTOMIA DE ARTERIA SUBCLAVIA</t>
  </si>
  <si>
    <t>TROMBOEMBOLECTOMIA ARTERIAL DE BRAZO O ANTEBRAZO</t>
  </si>
  <si>
    <t>TROMBOLECTOMIA DE VENA SUBCLAVIA</t>
  </si>
  <si>
    <t>TROMBOEMBOLECTOMIA VENOSA AXILAR</t>
  </si>
  <si>
    <t>TROMBOEMBOLECTOMIA VENOSA DE BRAZO O ANTEBRAZO</t>
  </si>
  <si>
    <t>TROMBOEMBOLECTOMIA SUPRAPATELAR DE ARTERIAS EN MIEMBROS INFERIORES</t>
  </si>
  <si>
    <t>TROMBOEMBOLECTOMIA SUPRAPATELAR VENOSA PROFUNDA</t>
  </si>
  <si>
    <t>TROMBOEMBOLECTOMIA INFRAPATELAR VENOSA PROFUNDA</t>
  </si>
  <si>
    <t>TROMBOEMBOLECTOMIA VENOSA SUPERFICIAL EN MIEMBROS INFERIORES</t>
  </si>
  <si>
    <t>TORACENTESIS DE DRENAJE O DESCOMPRESIVA</t>
  </si>
  <si>
    <t>EXTRACCION DE CUERPO EXTRAÑO DE MEDIASTINO POR TORACOTOMIA CON O SIN RESECCION DE COSTILLA</t>
  </si>
  <si>
    <t>RESECCION TUMOR BENIGNO DE TORAX (REJA COSTAL Y ESTERNON)</t>
  </si>
  <si>
    <t>RESECCION TUMOR MALIGNO DE TORAX (REJA COSTAL Y ESTERNON)</t>
  </si>
  <si>
    <t>E06321</t>
  </si>
  <si>
    <t>ESOFAGOTOMIA TRANSTORACICA CON MIOTOMIA SOD</t>
  </si>
  <si>
    <t>ESOFAGOTOMIA CON MIOTOMIA EN ESPIRAL SOD</t>
  </si>
  <si>
    <t>CIERRE DE ESOFAGOSTOMIA SOD</t>
  </si>
  <si>
    <t>EPIFISIODESIS ABIERTA DE TIBIA O PERONE</t>
  </si>
  <si>
    <t>EPIFISIODESIS ABIERTA DE TIBIA Y PERONE</t>
  </si>
  <si>
    <t>CORRECCION DE MALFORMACION CONGENITA DE PIE CON LIBERACION DE PARTES BLANDAS Y PARTES OSEAS</t>
  </si>
  <si>
    <t>REIMPLANTE DE PIERNA SOD</t>
  </si>
  <si>
    <t>REIMPLANTE DE PIE SOD</t>
  </si>
  <si>
    <t>REDUCCION CERRADA DE LUXOFRACTURA DE CUELLO DE PIE O TOBILLO</t>
  </si>
  <si>
    <t>DERIVACION ESPLENO-RENAL</t>
  </si>
  <si>
    <t>PALIDOTOMIA POR ESTEREOTAXIA</t>
  </si>
  <si>
    <t>INJERTO INTRACEREBRAL DE TEJIDO SUPRARRENAL</t>
  </si>
  <si>
    <t>CRANEALIZACION DE SENO FRONTAL</t>
  </si>
  <si>
    <t>PLASTIA O INJERTO DE MENINGE ESPINAL</t>
  </si>
  <si>
    <t>CORRECCION DISPLASIA FIBROSA POR CRANEOPLASTIA</t>
  </si>
  <si>
    <t>BIOPSIA DE GLANDULA PINEAL SOD</t>
  </si>
  <si>
    <t>DRENAJE DE QUISTE TUMORAL SUPRATENTORIAL</t>
  </si>
  <si>
    <t>CORRECCION DE DISPLASIA FIBROSA DEL CRANEO POR CRANIECTOMIA</t>
  </si>
  <si>
    <t>IMPLANTACION DE DISPOSITIVO EXTRADURAL</t>
  </si>
  <si>
    <t>REDUCCION ABIERTA DE BORDE O PARED ORBITAL</t>
  </si>
  <si>
    <t>REDUCCION ABIERTA DE FRACTURA DE UNA PARED ORBITARIA CON INJERTO</t>
  </si>
  <si>
    <t>MASTECTOMIA SUBCUTANEA CON RECONSTRUCCION SIMULTANEA</t>
  </si>
  <si>
    <t>MASTECTOMIA RADICAL MODIFICADA UNILATERAL</t>
  </si>
  <si>
    <t>MASTECTOMIA SUBTOTAL SOD</t>
  </si>
  <si>
    <t>OFOROSTOMIA</t>
  </si>
  <si>
    <t>SALPINGOLISIS POR LAPAROTOMIA</t>
  </si>
  <si>
    <t>RESECCION DE TUMOR DE LIGAMENTO ANCHO POR LAPAROTOMIA</t>
  </si>
  <si>
    <t>CIERRE DE FISTULA TRAQUEO CUTANEA</t>
  </si>
  <si>
    <t>SECCION DE NERVIO LARINGEO RECURRENTE</t>
  </si>
  <si>
    <t>FARINGOPLASTIA POR IMPLANTE FARINGEO</t>
  </si>
  <si>
    <t>FARINGOPLASTIA POR COLGAJO FARINGEO DE BASE SUPERIOR O INFERIOR</t>
  </si>
  <si>
    <t>FARINGOPLASTIA POR ENTRECRUZAMIENTO DE PILARES</t>
  </si>
  <si>
    <t>FARINGOPLASTIA CON COLGAJO FARINGEO POSTERIOR Y DESPLAZAMIENTO DE PILARES [TECNICA HOGAN]</t>
  </si>
  <si>
    <t>ESOFAGORRAFIA POR CERVICOTOMIA</t>
  </si>
  <si>
    <t>ESOFAGORRAFIA POR TORACOTOMIA</t>
  </si>
  <si>
    <t>LIGADURA DE VARICES ESOFAGICAS POR TRANSECCION GASTRICA</t>
  </si>
  <si>
    <t>REPARACION DE ESTENOSIS ESOFAGICA SOD</t>
  </si>
  <si>
    <t>EVENTRORRAFIA CON COLOCACION DE MALLA</t>
  </si>
  <si>
    <t>EXPLORACION DE AORTA ABDOMINAL SOD</t>
  </si>
  <si>
    <t>EXPLORACION DE VENAS ABDOMINALES SOD</t>
  </si>
  <si>
    <t>NUEVO CIERRE DE DISRUPCION POSTOPERATORIA DE PARED ABDOMINAL (EVISCERACION) SOD</t>
  </si>
  <si>
    <t>PLICATURA DE PERITONEO [NOBLE MODIFICADA]</t>
  </si>
  <si>
    <t>M07210</t>
  </si>
  <si>
    <t>IMPLANTACION DE RECEPTOR ELECTROENCEFALOGRAFICO POR TREPANACION</t>
  </si>
  <si>
    <t>HEMISFERECTOMIA CEREBELOSA POR CRANEOTOMIA SUBOCCIPITAL</t>
  </si>
  <si>
    <t>DESCOMPRESION NEUROVASCULAR DE NERVIO ACUSTICO VESTIBULAR</t>
  </si>
  <si>
    <t>DESCOMPRESION DE NERVIO FACIAL INTRATEMPORAL VIA TRANSLABERINTICA</t>
  </si>
  <si>
    <t>DESCOMPRESION DE NERVIO FACIAL INTRATEMPORAL VIA TRANSMASTOIDEA</t>
  </si>
  <si>
    <t>DERIVACION DE VENTRICULO A CISTERNA MAGNA</t>
  </si>
  <si>
    <t>DERIVACION VENTRICULOATRIAL</t>
  </si>
  <si>
    <t>IRRIGACION DE DERIVACION VENTRICULAR SOD</t>
  </si>
  <si>
    <t>REEMPLAZO PARCIAL DE DERIVACION</t>
  </si>
  <si>
    <t>REEMPLAZO TOTAL DE DERIVACION</t>
  </si>
  <si>
    <t>RETIRO DE DERIVACION SOD</t>
  </si>
  <si>
    <t>COLOCACION DE CATETER VENTRICULAR AL EXTERIOR</t>
  </si>
  <si>
    <t>AURICULECTOMIA PARCIAL</t>
  </si>
  <si>
    <t>AURICULECTOMIA TOTAL</t>
  </si>
  <si>
    <t>INSTITUCIONES DE PRIMER NIVEL</t>
  </si>
  <si>
    <t>INSTITUCIONES DE SEGUNDO NIVEL</t>
  </si>
  <si>
    <t>INSTITUCIONES DE TERCER NIVEL</t>
  </si>
  <si>
    <t>INSTITUCIONES DE SEGUNDO Y TERCER NIVEL</t>
  </si>
  <si>
    <t>EXTRACCION DE CUERPO EXTRAÑO INTRACRANEAL POR CRANEOTOMIA</t>
  </si>
  <si>
    <t>DRENAJE DE ESPACIO SUBDURAL CON REPARO DE SENOS DURALES ROTOS</t>
  </si>
  <si>
    <t>DRENAJE DE QUISTE TUMORAL INFRATENTORIAL</t>
  </si>
  <si>
    <t>ESCISION PARCIAL DE GLANDULA PINEAL SOD</t>
  </si>
  <si>
    <t>Traqueostomía</t>
  </si>
  <si>
    <t>Trasplante renal</t>
  </si>
  <si>
    <t>Osteodensitometría por absorción dual de RX</t>
  </si>
  <si>
    <t>Triglicéridos</t>
  </si>
  <si>
    <t>Determinación de régimen dietético en paciente ambulatorio</t>
  </si>
  <si>
    <t>Gastrectomía total</t>
  </si>
  <si>
    <t>Unidad de glóbulos rojos lavados</t>
  </si>
  <si>
    <t>CAMBIO DE YESOS</t>
  </si>
  <si>
    <t>Intubación orotraqueal (exclusivamente en casos de reanimación)</t>
  </si>
  <si>
    <t>Pelvis</t>
  </si>
  <si>
    <t>Colonoscopia en acto quirúrgico</t>
  </si>
  <si>
    <t>Enucleación con injerto dermograso</t>
  </si>
  <si>
    <t>Pielolitotomía</t>
  </si>
  <si>
    <t>Extirpación de higroma quístico de cuello</t>
  </si>
  <si>
    <t>Extirpación de linfangioma de cuello</t>
  </si>
  <si>
    <t>Tiroidectomía total</t>
  </si>
  <si>
    <t>Esplenorrafia</t>
  </si>
  <si>
    <t>COLGAJOS</t>
  </si>
  <si>
    <t>Consulta de urgencias</t>
  </si>
  <si>
    <t>Examen optométrico</t>
  </si>
  <si>
    <t>Consulta ambulatoria de medicina general</t>
  </si>
  <si>
    <t>BIOPSIAS EN OJO</t>
  </si>
  <si>
    <t>Conjuntiva</t>
  </si>
  <si>
    <t>Nariz</t>
  </si>
  <si>
    <t>Pared de senos paranasales</t>
  </si>
  <si>
    <t>BIOPSIAS EN DIAFRAGMA Y CAVIDAD ABDOMINAL</t>
  </si>
  <si>
    <t>Glándula suprarrenal</t>
  </si>
  <si>
    <t>BIOPSIAS EN HUESO</t>
  </si>
  <si>
    <t>BIOPSIAS EN OTRAS PARTES DEL APARATO LOCOMOTOR</t>
  </si>
  <si>
    <t>Piel y tejido celular subcutáneo, en otros sitios no clasificados</t>
  </si>
  <si>
    <t>BIOPSIA EN MAMA</t>
  </si>
  <si>
    <t>Nefrostomía percutánea</t>
  </si>
  <si>
    <t>Nefrolitotomía percutánea</t>
  </si>
  <si>
    <t>Fosfatasa alcalina</t>
  </si>
  <si>
    <t>INJERTOS TENDINOSOS</t>
  </si>
  <si>
    <t>TENOLISIS</t>
  </si>
  <si>
    <t>OTRAS OPERACIONES TENDINOSAS</t>
  </si>
  <si>
    <t>ARTRODESIS</t>
  </si>
  <si>
    <t>ARTROPLASTIAS</t>
  </si>
  <si>
    <t>SUTURAS Y REINSERCIONES</t>
  </si>
  <si>
    <t>RESECCIONES EN SINOVIALES</t>
  </si>
  <si>
    <t>INCISIONES Y RESECCIONES EN APONEUROSIS</t>
  </si>
  <si>
    <t>DESCOMPRESIONES</t>
  </si>
  <si>
    <t>INCISIONES EN RECTO</t>
  </si>
  <si>
    <t>RESECCIONES EN RECTO</t>
  </si>
  <si>
    <t>INCISIONES EN ANO Y TEJIDO PERIANAL</t>
  </si>
  <si>
    <t>Anorrafia</t>
  </si>
  <si>
    <t>OTRAS OPERACIONES RECONSTRUCTIVAS</t>
  </si>
  <si>
    <t>CIRUGIA ORAL</t>
  </si>
  <si>
    <t>ENDODONCIA</t>
  </si>
  <si>
    <t>PERIODONCIA</t>
  </si>
  <si>
    <t>OPERACIONES EN NERVIOS DENTARIOS</t>
  </si>
  <si>
    <t>BIOPSIAS EN TEJIDO NERVIOSO</t>
  </si>
  <si>
    <t>AMPUTACIONES Y/O DESARTICULACIONES</t>
  </si>
  <si>
    <t>REIMPLANTES</t>
  </si>
  <si>
    <t>INCISIONES EN HUESO</t>
  </si>
  <si>
    <t>Sutura de la conjuntiva</t>
  </si>
  <si>
    <t>Distensibilidad pulmonar</t>
  </si>
  <si>
    <t>TENORRAFIAS</t>
  </si>
  <si>
    <t>Esplenectomía</t>
  </si>
  <si>
    <t>INCISIONES EN INTESTINO</t>
  </si>
  <si>
    <t>EXTERIORIZACIONES DE INTESTINO</t>
  </si>
  <si>
    <t>INCISIONES EN RIÑON</t>
  </si>
  <si>
    <t>OPERACIONES SOBRE LA PELVIS RENAL</t>
  </si>
  <si>
    <t>OTRAS OPERACIONES EN RIÑON</t>
  </si>
  <si>
    <t>TRASPLANTE</t>
  </si>
  <si>
    <t>INJERTOS</t>
  </si>
  <si>
    <t xml:space="preserve"> </t>
  </si>
  <si>
    <t>Plastia de canalículos lagrimales</t>
  </si>
  <si>
    <t>Cantoplastia</t>
  </si>
  <si>
    <t>OTRAS OPERACIONES EN OVARIO</t>
  </si>
  <si>
    <t>OTRAS OPERACIONES EN LA TROMPA DE FALOPIO</t>
  </si>
  <si>
    <t>Histeroplastia (operación de Strasman)</t>
  </si>
  <si>
    <t>INCISIONES EN VAGINA</t>
  </si>
  <si>
    <t>OTRAS OPERACIONES EN LA VAGINA Y ANEXOS</t>
  </si>
  <si>
    <t>ISS2001</t>
  </si>
  <si>
    <t>(G2*H2)-(I2*J2)</t>
  </si>
  <si>
    <t>MANUALES</t>
  </si>
  <si>
    <t>ISS2000</t>
  </si>
  <si>
    <t>REF.</t>
  </si>
  <si>
    <t>CODIGO CUPS</t>
  </si>
  <si>
    <t>PROCEDIMIENTO</t>
  </si>
  <si>
    <t>UVR</t>
  </si>
  <si>
    <t>% CONT</t>
  </si>
  <si>
    <t>TOTAL</t>
  </si>
  <si>
    <t>Aten</t>
  </si>
  <si>
    <t>VLR IPS</t>
  </si>
  <si>
    <t>DIFERENCIA</t>
  </si>
  <si>
    <t>% IPS</t>
  </si>
  <si>
    <t>SOAT</t>
  </si>
  <si>
    <t>(K2-N2)-(P2+Q2)</t>
  </si>
  <si>
    <t>(ctafil_valor_ips_dig - ctafil_cmo_ips)-(ctafil_valor_eps_pagado + ctafil_valor_eps_glosado)</t>
  </si>
  <si>
    <t>SERV. PROF DER. SALA, MAT., SUM.</t>
  </si>
  <si>
    <t>VALOR AL 100%</t>
  </si>
  <si>
    <t>MAS % CONT</t>
  </si>
  <si>
    <t>60% MULT MISMA VIA IGUAL ESP.</t>
  </si>
  <si>
    <t>75% MULT DIFERENTE VIA IGUAL ESP.</t>
  </si>
  <si>
    <t>SUMA PROC.</t>
  </si>
  <si>
    <t>CANT</t>
  </si>
  <si>
    <t>Honorarios CX</t>
  </si>
  <si>
    <t>Honorarios Anest</t>
  </si>
  <si>
    <t>Honorarios Ayud</t>
  </si>
  <si>
    <t>Der. Sala</t>
  </si>
  <si>
    <t>VLR COB.</t>
  </si>
  <si>
    <t>SIN 12%</t>
  </si>
  <si>
    <t>% IPS ADIC.</t>
  </si>
  <si>
    <t>Materiales</t>
  </si>
  <si>
    <t>Y(B15=1;B16=2)</t>
  </si>
  <si>
    <t xml:space="preserve">CODIGO </t>
  </si>
  <si>
    <t>valor</t>
  </si>
  <si>
    <t>IPS UNIT</t>
  </si>
  <si>
    <t>EPS UNIT</t>
  </si>
  <si>
    <t>VLR EPS</t>
  </si>
  <si>
    <t>GLOSA</t>
  </si>
  <si>
    <t>S31303</t>
  </si>
  <si>
    <t>S31304</t>
  </si>
  <si>
    <t>S31305</t>
  </si>
  <si>
    <t>S31306</t>
  </si>
  <si>
    <t>S31307</t>
  </si>
  <si>
    <t>S32303</t>
  </si>
  <si>
    <t>S33303</t>
  </si>
  <si>
    <t>S33304</t>
  </si>
  <si>
    <t>S33305</t>
  </si>
  <si>
    <t>S33306</t>
  </si>
  <si>
    <t>S33307</t>
  </si>
  <si>
    <t>VR NETO IPS</t>
  </si>
  <si>
    <t>DEBITO</t>
  </si>
  <si>
    <t>CREDITO</t>
  </si>
  <si>
    <t>VLR GLOSA</t>
  </si>
  <si>
    <t>VR NETO</t>
  </si>
  <si>
    <t xml:space="preserve">  </t>
  </si>
  <si>
    <t>INCISIONES EN ARTICULACIONES</t>
  </si>
  <si>
    <t>OPERACIONES EN COMPONENTES ARTICULARES</t>
  </si>
  <si>
    <t>Corrección quirúrgica primaria de lesión en ligamentos de rodilla</t>
  </si>
  <si>
    <t>FIJACIONES ARTICULARES</t>
  </si>
  <si>
    <t>REDUCCIONES CERRADAS DE LUXACIONES</t>
  </si>
  <si>
    <t>Desipramina</t>
  </si>
  <si>
    <t>OPERACIONES EN FARINGE</t>
  </si>
  <si>
    <t>OTRAS OPERACIONES EN FARINGE</t>
  </si>
  <si>
    <t>RESECCIONES EN TIROIDES</t>
  </si>
  <si>
    <t>OTRAS OPERACIONES EN TIROIDES</t>
  </si>
  <si>
    <t>Reparación del manguito rotador del hombro</t>
  </si>
  <si>
    <t>REDUCCIONES CERRADAS DE FRACTURA Y DE LUXOFRACTURA</t>
  </si>
  <si>
    <t>OPERACIONES EN ESTRIBO</t>
  </si>
  <si>
    <t>OPERACIONES EN MASTOIDES</t>
  </si>
  <si>
    <t>OTRAS OPERACIONES EN LA NARIZ</t>
  </si>
  <si>
    <t>REDUCCIONES CERRADAS DE FRACTURAS EN HUESOS FACIALES</t>
  </si>
  <si>
    <t>DERIVACIONES URETERALES</t>
  </si>
  <si>
    <t>ANASTOMOSIS EN URETER</t>
  </si>
  <si>
    <t>RESECCIONES EN VEJIGA</t>
  </si>
  <si>
    <t>OTRAS OPERACIONES EN LA VEJIGA</t>
  </si>
  <si>
    <t>INCISIONES EN LA URETRA</t>
  </si>
  <si>
    <t>OPERACIONES SOBRE EL MEATO URETRAL</t>
  </si>
  <si>
    <t>OTRAS OPERACIONES EN LA URETRA</t>
  </si>
  <si>
    <t>OPERACIONES EN PREPUCIO</t>
  </si>
  <si>
    <t>AMPUTACIONES DEL PENE</t>
  </si>
  <si>
    <t>Implante intracavernoso para tratamiento quirúrgico de la impotencia</t>
  </si>
  <si>
    <t>OTRAS OPERACIONES EN PENE</t>
  </si>
  <si>
    <t>INCISIONES EN OVARIO</t>
  </si>
  <si>
    <t>CIRUGIA NEUROLOGICA</t>
  </si>
  <si>
    <t>010101</t>
  </si>
  <si>
    <t>PUNCION CISTERNAL VIA LATERAL</t>
  </si>
  <si>
    <t>010102</t>
  </si>
  <si>
    <t>PUNCION CISTERNAL VIA MEDIAL</t>
  </si>
  <si>
    <t>PUNCION CISTERNAL</t>
  </si>
  <si>
    <t>010201</t>
  </si>
  <si>
    <t>PUNCION (ASPIRACION DE LIQUIDO) VENTRICULAR A TRAVES DE CATETER PREVIAMENTE IMPLANTADO</t>
  </si>
  <si>
    <t>010202</t>
  </si>
  <si>
    <t>PUNCION (ASPIRACION DE LIQUIDO) VENTRICULAR POR TREPANACION (SIN CATETER)</t>
  </si>
  <si>
    <t>010203</t>
  </si>
  <si>
    <t>PUNCION (ASPIRACION DE LIQUIDO) VENTRICULAR A TRAVES DE UN RESERVORIO</t>
  </si>
  <si>
    <t>PUNCION (ASPIRACION DE LIQUIDO) VENTRICULAR VIA TRANSFONTANELAR</t>
  </si>
  <si>
    <t>PUNCION (ASPIRACION DE LIQUIDO) VENTRICULAR</t>
  </si>
  <si>
    <t>010901</t>
  </si>
  <si>
    <t>OTRA PUNCION CRANEAL</t>
  </si>
  <si>
    <t>011101</t>
  </si>
  <si>
    <t>BIOPSIA OSEA EN CRANEO POR CRANIECTOMIA</t>
  </si>
  <si>
    <t>011201</t>
  </si>
  <si>
    <t>BIOPSIA DE MENINGE POR CRANEOTOMIA</t>
  </si>
  <si>
    <t>BIOPSIA CERRADA (PERCUTANEA) (AGUJA) DE CEREBRO</t>
  </si>
  <si>
    <t>011302</t>
  </si>
  <si>
    <t>011303</t>
  </si>
  <si>
    <t>BIOPSIA DE CEREBRO SUPERFICIAL POR ESTEREOTAXIA</t>
  </si>
  <si>
    <t>011304</t>
  </si>
  <si>
    <t>BIOPSIA DE CEREBRO PROFUNDA POR ESTEREOTAXIA</t>
  </si>
  <si>
    <t>012101</t>
  </si>
  <si>
    <t>INCISION Y DRENAJE DE SENO FRONTAL</t>
  </si>
  <si>
    <t>012100</t>
  </si>
  <si>
    <t>DESFUNCIONALIZACION DE SENO FRONTAL</t>
  </si>
  <si>
    <t>RETIRO O SUSTITUCION DE ELECTRODO CRANEAL PROFUNDO O INTRAPARENQUIMATOSO</t>
  </si>
  <si>
    <t>028303</t>
  </si>
  <si>
    <t>RETIRO O SUSTITUCION DE ELECTRODO EPIDURAL</t>
  </si>
  <si>
    <t>028302</t>
  </si>
  <si>
    <t>RETIRO O SUSTITUCION DE ELECTRODO SUBDURAL</t>
  </si>
  <si>
    <t>RETIRO O SUSTITUCION DE ELECTRODO A NERVIO CRANEAL O PERIFERICO</t>
  </si>
  <si>
    <t>RETIRO O SUSTITUCION DE NEUROESTIMULADOR INTRACRANEAL</t>
  </si>
  <si>
    <t>REVISION DE ELECTRODO CRANEAL PROFUNDO O INTRAPARENQUIMATOSO</t>
  </si>
  <si>
    <t>REVISION DE ELECTRODO EPIDURAL</t>
  </si>
  <si>
    <t>REVISION DE ELECTRODO SUBDURAL</t>
  </si>
  <si>
    <t>REVISION DE ELECTRODO A NERVIO CRANEAL O PERIFERICO</t>
  </si>
  <si>
    <t>REVISION DE NEUROESTIMULADOR</t>
  </si>
  <si>
    <t>REAPERTURA DE CRANEOTOMIA SOD</t>
  </si>
  <si>
    <t>012402</t>
  </si>
  <si>
    <t>012401</t>
  </si>
  <si>
    <t>DRENAJE DE ESPACIO EPIDURAL SUPRATENTORIAL POR CRANEOTOMIA</t>
  </si>
  <si>
    <t>DRENAJE DE ESPACIO EPIDURAL FOSA POSTERIOR POR CRANEOTOMIA</t>
  </si>
  <si>
    <t>CRANEOTOMIA (DESCOMPRESIVA O EXPLORATORIA)</t>
  </si>
  <si>
    <t>012410</t>
  </si>
  <si>
    <t>012501</t>
  </si>
  <si>
    <t>SECUESTRECTOMIA DE CRANEO POR CRANIECTOMIA</t>
  </si>
  <si>
    <t>012502</t>
  </si>
  <si>
    <t>DRENAJE DE COLECCION EPIDURAL SUPRATENTORIAL POR CRANIECTOMIA</t>
  </si>
  <si>
    <t>012503</t>
  </si>
  <si>
    <t>DRENAJE DE COLECCION EPIDURAL FOSA POSTERIOR POR CRANIECTOMIA</t>
  </si>
  <si>
    <t>CRANIECTOMIA DESCOMPRESIVA BIFRONTAL</t>
  </si>
  <si>
    <t>021206</t>
  </si>
  <si>
    <t>CRANIECTOMIA DESCOMPRESIVA HEMISFERICA</t>
  </si>
  <si>
    <t>CRANIECTOMIA DESCOMPRESIVA EN FOSA POSTERIOR</t>
  </si>
  <si>
    <t>021208</t>
  </si>
  <si>
    <t>013101</t>
  </si>
  <si>
    <t>DRENAJE DE ESPACIO SUBDURAL POR CRANEOTOMIA</t>
  </si>
  <si>
    <t>013102</t>
  </si>
  <si>
    <t>DRENAJE DE ESPACIO SUBDURAL POR TREPANACION</t>
  </si>
  <si>
    <t>013103</t>
  </si>
  <si>
    <t>DRENAJE DE ESPACIO SUBDURAL EN FOSA POSTERIOR POR CRANIECTOMIA</t>
  </si>
  <si>
    <t>013104</t>
  </si>
  <si>
    <t>DRENAJE DE ESPACIO SUBDURAL POR DRENAJE EXTERNO</t>
  </si>
  <si>
    <t>013105</t>
  </si>
  <si>
    <t>DRENAJE DE ESPACIO SUBARACNOIDEO POR DERIVACION CISTO PERITONEAL</t>
  </si>
  <si>
    <t>013106</t>
  </si>
  <si>
    <t>DRENAJE DE ESPACIO SUBDURAL POR DERIVACION SUBDURO PERITONEAL</t>
  </si>
  <si>
    <t>INCISION DE MENINGES CEREBRALES</t>
  </si>
  <si>
    <t>013110</t>
  </si>
  <si>
    <t>013201</t>
  </si>
  <si>
    <t>SECCION DE TEJIDO CEREBRAL (TRACTOS CEREBRALES) CON ABLACION POR ESTEREOTAXIA</t>
  </si>
  <si>
    <t>013202</t>
  </si>
  <si>
    <t>SECCION DE TEJIDO CEREBRAL (TRACTOS CEREBRALES) POR CRANEOTOMIA</t>
  </si>
  <si>
    <t>SECCION DE TEJIDO CEREBRAL (TRACTOS CEREBRALES) VIA ENDOSCOPICA</t>
  </si>
  <si>
    <t>SECCION DEL CUERPO CALLOSO SEGMENTO ANTERIOR (CALLOSOTOMIA) POR CRANEOTOMIA</t>
  </si>
  <si>
    <t>SECCION DEL CUERPO CALLOSO SEGMENTO ANTERIOR (CALLOSOTOMIA) VIA ENDOSCOPICA</t>
  </si>
  <si>
    <t>SECCION DEL CUERPO CALLOSO SEGMENTO POSTERIOR (CALLOSOTOMIA) POR CRANEOTOMIA</t>
  </si>
  <si>
    <t>SECCION DEL CUERPO CALLOSO SEGMENTO POSTERIOR (CALLOSOTOMIA) VIA ENDOSCOPICA</t>
  </si>
  <si>
    <t>SECCION COMPLETA DEL CUERPO CALLOSO (CALLOSOTOMIA) POR CRANEOTOMIA</t>
  </si>
  <si>
    <t>SECCION COMPLETA DEL CUERPO CALLOSO (CALLOSOTOMIA) VIA ENDOSCOPICA</t>
  </si>
  <si>
    <t>AMIGDALOHIPOCAMPECTOMIA SELECTIVA (TRACTO CEREBRAL) POR CRANEOTOMIA</t>
  </si>
  <si>
    <t>AMIGDALOHIPOCAMPECTOMIA SELECTIVA (TRACTO CEREBRAL) CON ABLACION</t>
  </si>
  <si>
    <t>AMIGDALOHIPOCAMPECTOMIA SUPRASELECTIVA (TRACTO CEREBRAL) VIA ENDOSCOPICA</t>
  </si>
  <si>
    <t>TRACTOTOMIA LOBAR POR CRANEOTOMIA</t>
  </si>
  <si>
    <t>TRACTOTOMIA LOBAR VIA ENDOSCOPICA</t>
  </si>
  <si>
    <t>CINGULOTOMIA ESTEREOTACTICA</t>
  </si>
  <si>
    <t>CINGULOTOMIA POR CRANEOTOMIA</t>
  </si>
  <si>
    <t>CINGULOTOMIA CON ABLACION</t>
  </si>
  <si>
    <t>TRACTOTOMIA MESENCEFALICA U OTRA LESION DE TALLO CEREBRAL</t>
  </si>
  <si>
    <t>TALAMOTOMIA POR ESTEREOTAXIA</t>
  </si>
  <si>
    <t>014201</t>
  </si>
  <si>
    <t>SUBTALAMOTOMIA POR ESTEREOTAXIA</t>
  </si>
  <si>
    <t>LESION EN OTRAS ESTRUCTURAS SUBCORTICALES</t>
  </si>
  <si>
    <t>015101</t>
  </si>
  <si>
    <t>RESECCION TUMOR OSEO POR CRANEOTOMIA</t>
  </si>
  <si>
    <t>015102</t>
  </si>
  <si>
    <t>RESECCION TUMOR OSEO POR CRANIECTOMIA</t>
  </si>
  <si>
    <t>ESCISION DE LESION CRANEAL</t>
  </si>
  <si>
    <t>015104</t>
  </si>
  <si>
    <t>015201</t>
  </si>
  <si>
    <t>RESECCION DE TUMOR O LESION DE LA BASE DEL CRANEO FOSA ANTERIOR VIA CRANEOFACIAL ANTERIOR</t>
  </si>
  <si>
    <t>015202</t>
  </si>
  <si>
    <t>RESECCION DE TUMOR O LESION DE LA BASE DEL CRANEO FOSA ANTERIOR VIA CRANEOFACIAL ANTEROLATERAL</t>
  </si>
  <si>
    <t>015203</t>
  </si>
  <si>
    <t>RESECCION DE TUMOR O LESION DE LA BASE DEL CRANEO FOSA ANTERIOR VIA ANTEROLATERAL Y RINOTOMIA LATERAL</t>
  </si>
  <si>
    <t>015204</t>
  </si>
  <si>
    <t>RESECCION DE TUMOR O LESION DE LA BASE DEL CRANEO FOSA ANTERIOR VIA TRANSZIGOMATICA Y TRANSPALATAL</t>
  </si>
  <si>
    <t>RESECCION DE TUMOR O LESION DE LA BASE DEL CRANEO FOSA ANTERIOR</t>
  </si>
  <si>
    <t>RESECCION DE TUMOR O LESION DE LA BASE DEL CRANEO FOSA ANTERIOR VIA ENDONASAL (EXTENDIDA)</t>
  </si>
  <si>
    <t>015301</t>
  </si>
  <si>
    <t>RESECCION DE TUMOR O LESION DE LA BASE DEL CRANEO FOSA MEDIA POR CRANEOTOMIA FRONTAL Y OSTEOTOMIA FRONTO ETMOIDAL</t>
  </si>
  <si>
    <t>015302</t>
  </si>
  <si>
    <t>RESECCION DE TUMOR O LESION DE LA BASE DEL CRANEO FOSA MEDIA POR ABORDAJE TRANSMAXILAR</t>
  </si>
  <si>
    <t>RESECCION DE TUMOR O LESION DE LA BASE DEL CRANEO FOSA MEDIA POR CRANEOTOMIA GUIADA POR ESTEREOTAXIA</t>
  </si>
  <si>
    <t>015304</t>
  </si>
  <si>
    <t>RESECCION DE TUMOR O LESION DE LA BASE DEL CRANEO FOSA MEDIA VIA SUBTEMPORAL Y OSTEOTOMIA ZIGOMATICA</t>
  </si>
  <si>
    <t>015305</t>
  </si>
  <si>
    <t>RESECCION DE TUMOR O LESION DE LA BASE DEL CRANEO FOSA MEDIA VIA SUBFRONTAL EXTENDIDA</t>
  </si>
  <si>
    <t>015306</t>
  </si>
  <si>
    <t>RESECCION DE TUMOR O LESION DE LA BASE DEL CRANEO FOSA MEDIA VIA SUBTEMPORAL</t>
  </si>
  <si>
    <t>015307</t>
  </si>
  <si>
    <t>RESECCION DE TUMOR O LESION DE LA BASE DEL CRANEO FOSA MEDIA VIA PREAURICULAR INFRATENTORIAL Y CERVICOTOMIA</t>
  </si>
  <si>
    <t>015308</t>
  </si>
  <si>
    <t>RESECCION DE TUMOR O LESION DE LA BASE DEL CRANEO FOSA MEDIA VIA SUBFRONTAL</t>
  </si>
  <si>
    <t>015309</t>
  </si>
  <si>
    <t>RESECCION DE TUMOR O LESION DE LA BASE DEL CRANEO FOSA MEDIA POR ORBITOTOMIA LATERAL</t>
  </si>
  <si>
    <t>015310</t>
  </si>
  <si>
    <t>RESECCION DE TUMOR O LESION DE LA BASE DEL CRANEO FOSA MEDIA VIA TRANSESFENOIDAL</t>
  </si>
  <si>
    <t>015311</t>
  </si>
  <si>
    <t>RESECCION DE TUMOR O LESION DE LA BASE DEL CRANEO FOSA MEDIA VIA TRANSESFENOIDAL ENDOSCOPICA</t>
  </si>
  <si>
    <t>RESECCION DE TUMOR O LESION DE LA BASE DEL CRANEO FOSA MEDIA VIA ENDONASAL (EXTENDIDA)</t>
  </si>
  <si>
    <t>RESECCION DE TUMOR O LESION DE LA BASE DEL CRANEO FOSA INFRATEMPORAL TRANSPTERIGOIDEA</t>
  </si>
  <si>
    <t>015401</t>
  </si>
  <si>
    <t>RESECCION DE TUMOR O LESION DE LA BASE DEL CRANEO FOSA POSTERIOR VIA EXTREMO LATERAL</t>
  </si>
  <si>
    <t>015402</t>
  </si>
  <si>
    <t>RESECCION DE TUMOR O LESION DE LA BASE DEL CRANEO FOSA POSTERIOR VIA FRONTO ORBITO ETMOIDAL</t>
  </si>
  <si>
    <t>015403</t>
  </si>
  <si>
    <t>RESECCION DE TUMOR O LESION DE LA BASE DEL CRANEO FOSA POSTERIOR VIA SUBTEMPORAL PREAURICULAR INFRATEMPORAL Y CERVICOTOMIA TRANSMANDIBULAR</t>
  </si>
  <si>
    <t>015404</t>
  </si>
  <si>
    <t>RESECCION DE TUMOR O LESION DE LA BASE DEL CRANEO FOSA POSTERIOR VIA TRANSORAL</t>
  </si>
  <si>
    <t>015405</t>
  </si>
  <si>
    <t>RESECCION DE TUMOR O LESION DE LA BASE DEL CRANEO FOSA POSTERIOR VIA MAXILOTOMIA EXTENDIDA</t>
  </si>
  <si>
    <t>015406</t>
  </si>
  <si>
    <t>RESECCION DE TUMOR O LESION DE LA BASE DEL CRANEO FOSA POSTERIOR VIA TRANSLABERINTICA</t>
  </si>
  <si>
    <t>015407</t>
  </si>
  <si>
    <t>RESECCION DE TUMOR O LESION DE LA BASE DEL CRANEO FOSA POSTERIOR VIA TRANSCOCLEAR</t>
  </si>
  <si>
    <t>015408</t>
  </si>
  <si>
    <t>RESECCION DE TUMOR O LESION DE LA BASE DEL CRANEO FOSA POSTERIOR VIA FOSA MEDIA</t>
  </si>
  <si>
    <t>015409</t>
  </si>
  <si>
    <t>RESECCION DE TUMOR O LESION DE LA BASE DEL CRANEO FOSA POSTERIOR VIA SUBOCCIPITAL RETROMASTOIDEA</t>
  </si>
  <si>
    <t>RESECCION DE TUMOR O LESION DE LA BASE DEL CRANEO FOSA POSTERIOR</t>
  </si>
  <si>
    <t>RESECCION DE TUMOR O LESION DE LA BASE DEL CRANEO FOSA POSTERIOR VIA ENDONASAL (EXTENDIDA)</t>
  </si>
  <si>
    <t>RESECCION DE TUMOR O LESION DE LA BASE DEL CRANEO FOSA POSTERIOR VIA TRANSTUBERCULOYUGULAR O TRANSCONDILAR</t>
  </si>
  <si>
    <t>015501</t>
  </si>
  <si>
    <t>RESECCION DE TEJIDO CRANEAL</t>
  </si>
  <si>
    <t>016101</t>
  </si>
  <si>
    <t>RESECCION TUMOR DE MENINGE CEREBRAL POR CRANEOTOMIA</t>
  </si>
  <si>
    <t>016102</t>
  </si>
  <si>
    <t>RESECCION TUMOR DE MENINGE CEREBRAL POR CRANIECTOMIA CON DUROPLASTIA Y CRANEOPLASTIA</t>
  </si>
  <si>
    <t>RESECCION DE TUMORES EN MENINGES CEREBRALES</t>
  </si>
  <si>
    <t>016201</t>
  </si>
  <si>
    <t>RESECCION TUMOR DE LA HOZ POR CRANEOTOMIA Y PLASTIA</t>
  </si>
  <si>
    <t>RESECCION TUMORES DE LA HOZ</t>
  </si>
  <si>
    <t>016301</t>
  </si>
  <si>
    <t>RESECCION TUMOR DEL TENTORIO POR CRANEOTOMIA</t>
  </si>
  <si>
    <t>RESECCION TUMORES DEL TENTORIO</t>
  </si>
  <si>
    <t>016401</t>
  </si>
  <si>
    <t>DRENAJE DE QUISTE ARACNOIDEO GUIADO POR ESTEREOTAXIA</t>
  </si>
  <si>
    <t>RESECCION DE OTRA LESION DE MENINGE CEREBRAL</t>
  </si>
  <si>
    <t>017001</t>
  </si>
  <si>
    <t>DRENAJE DE COLECCIONES INTRACEREBRALES POR CRANEOTOMIA</t>
  </si>
  <si>
    <t>017002</t>
  </si>
  <si>
    <t>DRENAJE DE COLECCIONES INTRACEREBRALES GUIADO POR ESTEREOTAXIA</t>
  </si>
  <si>
    <t>DRENAJE DE COLECCIONES INTRACEREBRALES POR PUNCION DIRIGIDA</t>
  </si>
  <si>
    <t>017004</t>
  </si>
  <si>
    <t>DRENAJE DE COLECCIONES INTRACEREBRALES DE FOSA POSTERIOR POR CRANEOTOMIA SUBOCCIPITAL</t>
  </si>
  <si>
    <t>017005</t>
  </si>
  <si>
    <t>DRENAJE DE COLECCIONES INTRACEREBRALES DE FOSA POSTERIOR GUIADO POR ESTEREOTAXIA</t>
  </si>
  <si>
    <t>017201</t>
  </si>
  <si>
    <t>RESECCION DE TUMOR SUPRATENTORIAL HEMISFERICO POR CRANEOTOMIA</t>
  </si>
  <si>
    <t>017202</t>
  </si>
  <si>
    <t>RESECCION DE TUMOR SUPRATENTORIAL HEMISFERICO POR CRANEOTOMIA OSTEOPLASTICA</t>
  </si>
  <si>
    <t>RESECCION DE TUMOR SUPRATENTORIAL HEMISFERICO POR CRANEOTOMIA GUIADA POR ESTEREOTAXIA</t>
  </si>
  <si>
    <t>017204</t>
  </si>
  <si>
    <t>RESECCION DE TUMOR SUPRATENTORIAL HEMISFERICOCON ESTIMULACION CORTICAL</t>
  </si>
  <si>
    <t>RESECCION VOLUMETRICA DE TUMOR SUPRATENTORIAL HEMISFERICOCON ESTEREOTAXIA</t>
  </si>
  <si>
    <t>RESECCION DE TUMORES SUPRATENTORIALES HEMISFERICOS</t>
  </si>
  <si>
    <t>017209</t>
  </si>
  <si>
    <t>017301</t>
  </si>
  <si>
    <t>RESECCION TUMOR INTRACEREBELOSO POR CRANEOTOMIA SUBOCCIPITAL</t>
  </si>
  <si>
    <t>RESECCION TUMORES INFRATENTORIALES HEMISFERICOS</t>
  </si>
  <si>
    <t>017303</t>
  </si>
  <si>
    <t>017401</t>
  </si>
  <si>
    <t>RESECCION DE LESION O TUMOR DE LINEA MEDIA SUPRATENTORIAL POR CRANEOTOMIA</t>
  </si>
  <si>
    <t>RESECCION DE LESION O TUMOR DE LINEA MEDIA SUPRATENTORIALES VIA ENDOSCOPICA</t>
  </si>
  <si>
    <t>RESECCION DE LESION O TUMOR DE LA REGION PINEAL VIA SUPRATENTORIAL</t>
  </si>
  <si>
    <t>RESECCION DE LESION O TUMOR DE LA REGION PINEAL VIA INFRATENTORIAL</t>
  </si>
  <si>
    <t>RESECCION DE LESION O TUMOR DE LA REGION PINEAL VIA ENDOSCOPICA</t>
  </si>
  <si>
    <t>017501</t>
  </si>
  <si>
    <t>RESECCION DE TUMOR DE LINEA MEDIA INFRATENTORIAL EXTRA AXIAL POR CRANEOTOMIA SUBOCCIPITAL</t>
  </si>
  <si>
    <t>RESECCION DE TUMOR DE LINEA MEDIA INFRATENTORIAL EXTRA AXIAL POR CRANEOTOMIA GUIADA POR ESTEREOTAXIA</t>
  </si>
  <si>
    <t>017504</t>
  </si>
  <si>
    <t>RESECCION DE LESIONES EXOFITICAS SOLIDAS EN TRONCO CEREBRAL (EXTRA AXIALES) POR CRANEOTOMIA SUBOCCIPITAL</t>
  </si>
  <si>
    <t>017505</t>
  </si>
  <si>
    <t>RESECCION DE LESIONES EXOFITICAS SOLIDAS EN TRONCO CEREBRAL (EXTRA AXIALES) POR CRANEOTOMIA DE FOSA MEDIA</t>
  </si>
  <si>
    <t>017508</t>
  </si>
  <si>
    <t>RESECCION DE LESIONES SOLIDAS O QUISTICAS INTRAAXIALES (TRONCO CEREBRAL) POR CRANEOTOMIA SUBOCCIPITAL</t>
  </si>
  <si>
    <t>017509</t>
  </si>
  <si>
    <t>RESECCION DE LESIONES SOLIDAS O QUISTICAS INTRAAXIALES (TRONCO CEREBRAL) POR CRANEOTOMIA SUBTEMPORAL</t>
  </si>
  <si>
    <t>017601</t>
  </si>
  <si>
    <t>RESECCION DE LESIONES VENTRICULARES SUPRATENTORIALES POR CRANEOTOMIA</t>
  </si>
  <si>
    <t>RESECCION DE LESIONES VENTRICULARES SUPRATENTORIALES POR ENDOSCOPIA</t>
  </si>
  <si>
    <t>017701</t>
  </si>
  <si>
    <t>RESECCION DE LESIONES VENTRICULARES INFRATENTORIALES POR CRANEOTOMIA SUBOCCIPITAL</t>
  </si>
  <si>
    <t>RESECCION DE LESIONES VENTRICULARES INFRATENTORIALES POR ENDOSCOPIA</t>
  </si>
  <si>
    <t>017801</t>
  </si>
  <si>
    <t>RESECCION DE LESIONES INTRAVENTRICULARES DE LINEA MEDIA POR CRANEOTOMIA</t>
  </si>
  <si>
    <t>RESECCION DE LESIONES INTRAVENTRICULARES DE LINEA MEDIA</t>
  </si>
  <si>
    <t>RESECCION DE LESIONES INTRAVENTRICULARES DE LINEA MEDIA VIA ENDOSCOPICA</t>
  </si>
  <si>
    <t>DRENAJE DE QUISTE TUMORAL DE LINEA MEDIA INTRAVENTRICULAR POR CRANEOTOMIA</t>
  </si>
  <si>
    <t>DRENAJE DE QUISTE TUMORAL DE LINEA MEDIA INTRAVENTRICULAR VIA ENDOSCOPICA</t>
  </si>
  <si>
    <t>HEMISFERECTOMIA CEREBRAL ANATOMICA POR CRANEOTOMIA</t>
  </si>
  <si>
    <t>018101</t>
  </si>
  <si>
    <t>HEMISFERECTOMIA CEREBRAL FUNCIONAL POR CRANEOTOMIA</t>
  </si>
  <si>
    <t>HEMISFERECTOMIA CEREBRAL FUNCIONAL VIA ENDOSCOPICA</t>
  </si>
  <si>
    <t>HEMISFEROTOMIA CEREBRAL POR CRANEOTOMIA</t>
  </si>
  <si>
    <t>HEMISFEROTOMIA CEREBRAL VIA ENDOSCOPICA</t>
  </si>
  <si>
    <t>018201</t>
  </si>
  <si>
    <t>019100</t>
  </si>
  <si>
    <t>019200</t>
  </si>
  <si>
    <t>020105</t>
  </si>
  <si>
    <t>CORRECCION DE CRANEO ESTENOSIS CON ALTERACION CRANEO FACIAL COMPLEJA POR CRANEOTOMIA</t>
  </si>
  <si>
    <t>020106</t>
  </si>
  <si>
    <t>CORRECCION DE CRANEO ESTENOSIS CON ALTERACION CRANEO FACIAL COMPLEJA CON AVANCE FRONTO-ORBITARIO</t>
  </si>
  <si>
    <t>020107</t>
  </si>
  <si>
    <t>CORRECCION DE CRANEO ESTENOSIS CON ALTERACION CRANEO FACIAL COMPLEJA CON AVANCE FRONTO NASAL (LEFORT III)</t>
  </si>
  <si>
    <t>020108</t>
  </si>
  <si>
    <t>CORRECCION DE CRANEO ESTENOSIS CON ALTERACION CRANEO FACIAL COMPLEJA CON AVANCE FRONTO MAXILAR (LEFORT II)</t>
  </si>
  <si>
    <t>CORRECCION DE CRANEO ESTENOSIS MULTIPLE CON BRAQUICEFALIA CON AVANCE FRONTO ORBITARIO POR CRANIECTOMIA</t>
  </si>
  <si>
    <t>CORRECCION DE CRANEO ESTENOSIS MULTIPLE CON BRAQUICEFALIA CON AVANCE FRONTO ORBITARIO VIA ENDOSCOPICA</t>
  </si>
  <si>
    <t>CORRECCION DE ASIMETRIA CRANEANA</t>
  </si>
  <si>
    <t>020201</t>
  </si>
  <si>
    <t>ESQUIRLECTOMIA CRANEAL A TRAVES DE TREPANACION</t>
  </si>
  <si>
    <t>020202</t>
  </si>
  <si>
    <t>DESBRIDAMIENTO DE FRACTURA COMPUESTA (CONMINUTA) DE CRANEO</t>
  </si>
  <si>
    <t>020203</t>
  </si>
  <si>
    <t>REDUCCION DE FRACTURA CRANEAL (HUNDIMIENTO SIN COMPROMISO DE DURA) CON ESQUIRLECTOMIA Y CRANEOPLASTIA</t>
  </si>
  <si>
    <t>020204</t>
  </si>
  <si>
    <t>REDUCCION DE FRACTURA COMPUESTA (CONMINUTA) DE CRANEO CON PLASTIA DURAL Y LIMPIEZA HEMOSTASIA CEREBRAL (DESBRIDAMIENTO) EN UN SOLO TIEMPO</t>
  </si>
  <si>
    <t>ELEVACION DE FRAGMENTOS DE FRACTURA DE CRANEO</t>
  </si>
  <si>
    <t>REDUCCION DE FRACTURA CRANEAL VIA ENDOSCOPICA</t>
  </si>
  <si>
    <t>020401</t>
  </si>
  <si>
    <t>CORRECCION DE DEFECTO OSEO PRE-EXISTENTE POR CRANEOPLASTIA CON INJERTO AUTOLOGO O HETEROLOGO</t>
  </si>
  <si>
    <t>INJERTO OSEO EN CRANEO</t>
  </si>
  <si>
    <t>TRASPLANTE DE TEJIDO OSTEOMUSCULAR</t>
  </si>
  <si>
    <t>INSERCION O SUSTITUCION DE DISPOSITIVO DE FIJACION U OSTEOSINTESIS EN CRANEO</t>
  </si>
  <si>
    <t>RECONSTRUCCION PROTESICA DE BOVEDA CRANEAL CON DISPOSITIVOS DE FIJACION U OSTEOSINTESIS</t>
  </si>
  <si>
    <t>RECONSTRUCCION PROTESICA DE UNION CRANEOFACIAL CON DISPOSITIVOS DE FIJACION U OSTEOSINTESIS</t>
  </si>
  <si>
    <t>020601</t>
  </si>
  <si>
    <t>OSTEOPLASTIA CRANEAL</t>
  </si>
  <si>
    <t>EXTRACCION O SUSTITUCION DE DISPOSITIVO DE FIJACION U OSTEOSINTESIS EN CRANEO</t>
  </si>
  <si>
    <t>021101</t>
  </si>
  <si>
    <t>CORRECCION DE DESGARRO DURAL POST TRAUMATICO EN BOVEDA CRANEANA POR CRANEOTOMIA</t>
  </si>
  <si>
    <t>021102</t>
  </si>
  <si>
    <t>CORRECCION DE DESGARRO DURAL POST TRAUMATICO EN BOVEDA CRANEANA CON PLASTIA DURAL</t>
  </si>
  <si>
    <t>021103</t>
  </si>
  <si>
    <t>CORRECCION DE DESGARRO DURAL EN BASE DE CRANEO POR CRANEOTOMIA</t>
  </si>
  <si>
    <t>021104</t>
  </si>
  <si>
    <t>CORRECCION DE DESGARRO DURAL EN BASE DE CRANEO CON PLASTIA AUTOLOGA O HETEROLOGA POR CRANEOTOMIA</t>
  </si>
  <si>
    <t>PLASTIA DURAL CON INJERTO</t>
  </si>
  <si>
    <t>035401</t>
  </si>
  <si>
    <t>021201</t>
  </si>
  <si>
    <t>CORRECCION FISTULA LCR EN BOVEDA CRANEANA POR CRANEOTOMIA Y CRANEOPLASTIA</t>
  </si>
  <si>
    <t>021202</t>
  </si>
  <si>
    <t>CORRECCION FISTULA LCR EN BOVEDA CRANEANA POR DUROPLASTIA</t>
  </si>
  <si>
    <t>021203</t>
  </si>
  <si>
    <t>CORRECCION FISTULA LCR EN BASE DE CRANEO ANTERIOR VIA SUBFRONTAL</t>
  </si>
  <si>
    <t>021204</t>
  </si>
  <si>
    <t>CORRECCION FISTULA LCR EN BASE DE CRANEO ANTERIOR VIA TRANSESFENOIDAL</t>
  </si>
  <si>
    <t>021205</t>
  </si>
  <si>
    <t>CORRECCION FISTULA LCR EN BASE DE CRANEO ANTERIOR VIA ENDOSCOPICA TRANSNASAL</t>
  </si>
  <si>
    <t>CORRECCION FISTULA LCR EN BASE DE CRANEO MEDIO POR CRANIECTOMIA</t>
  </si>
  <si>
    <t>021207</t>
  </si>
  <si>
    <t>CORRECCION FISTULA LCR EN BASE DE CRANEO MEDIO VIA TRANSESFENOIDAL</t>
  </si>
  <si>
    <t>CORRECCION FISTULA LCR EN BASE DE CRANEO POSTERIOR VIA SUBOCCIPITAL</t>
  </si>
  <si>
    <t>021209</t>
  </si>
  <si>
    <t>CORRECCION DE MENINGOCELE POR CRANIECTOMIA</t>
  </si>
  <si>
    <t>021210</t>
  </si>
  <si>
    <t>CORRECCION DE MENINGOCELE CON CRANEOPLASTIA</t>
  </si>
  <si>
    <t>021211</t>
  </si>
  <si>
    <t>CORRECCION DE MENINGOCELE DE FOSA ANTERIOR POR CRANIECTOMIA Y PLASTIA DE MENINGE</t>
  </si>
  <si>
    <t>021212</t>
  </si>
  <si>
    <t>CORRECCION DE MENINGOCELE DE FOSA ANTERIOR CON AVANCE FRONTO ORBITARIO Y PLASTIA DE MENINGE</t>
  </si>
  <si>
    <t>021213</t>
  </si>
  <si>
    <t>CORRECCION DE MENINGOCELE DE FOSA ANTERIOR VIA TRANSNASAL ENDOSCOPICA</t>
  </si>
  <si>
    <t>021214</t>
  </si>
  <si>
    <t>CORRECCION DE MENINGOENCEFALOCELE POR CRANIECTOMIA CON PLASTIA DE MENINGE Y CRANEOPLASTIA</t>
  </si>
  <si>
    <t>REPARACION DE MENINGE CEREBRAL</t>
  </si>
  <si>
    <t>CORRECCION FISTULA LCR EN BASE DE CRANEO MEDIO VIA TRANSESFENOIDAL ENDOSCOPICA</t>
  </si>
  <si>
    <t>RECONSTRUCCION DE LA BASE DEL CRANEO FOSA ANTERIOR VIA CRANEAL</t>
  </si>
  <si>
    <t>RECONSTRUCCION DE LA BASE DEL CRANEO FOSA ANTERIOR VIA ENDONASAL ENDOSCOPICA</t>
  </si>
  <si>
    <t>RECONSTRUCCION DE LA BASE DEL CRANEO FOSA MEDIA VIA CRANEAL</t>
  </si>
  <si>
    <t>RECONSTRUCCION DE LA BASE DEL CRANEO FOSA MEDIA VIA ENDONASAL ENDOSCOPICA</t>
  </si>
  <si>
    <t>RECONSTRUCCION DE LA BASE DEL CRANEO FOSA POSTERIOR VIA CRANEAL</t>
  </si>
  <si>
    <t>RECONSTRUCCION DE LA BASE DEL CRANEO FOSA VIA ENDONASAL ENDOSCOPICA</t>
  </si>
  <si>
    <t>RECONSTRUCCION DE LA BOVEDA DEL CRANEO UNILATERAL</t>
  </si>
  <si>
    <t>RECONSTRUCCION DE LA BOVEDA DEL CRANEO BILATERAL</t>
  </si>
  <si>
    <t>022101</t>
  </si>
  <si>
    <t>CRANEOSTOMIA CON FENESTRACION ENDOSCOPICA</t>
  </si>
  <si>
    <t>CRANEOSTOMIA CON FENESTRACION ESTEREOTACTICA</t>
  </si>
  <si>
    <t>TERCER VENTRICULOSTOMIA VIA ENDOSCOPICA</t>
  </si>
  <si>
    <t>DERIVACION VENTRICULOSUBGALEAL</t>
  </si>
  <si>
    <t>022201</t>
  </si>
  <si>
    <t>022202</t>
  </si>
  <si>
    <t>DERIVACION VENTRICULAR A ESPACIO SUBARACNOIDEO CERVICAL</t>
  </si>
  <si>
    <t>COLOCACION DE CATETER VENTRICULO PERITONEAL SIN VALVULA POR CRANEOTOMIA</t>
  </si>
  <si>
    <t>COLOCACION DE CATETER VENTRICULO PERITONEAL CON VALVULA POR CRANEOTOMIA</t>
  </si>
  <si>
    <t>COLOCACION DE CATETER VENTRICULO PERITONEAL SIN VALVULA VIA ENDOSCOPICA</t>
  </si>
  <si>
    <t>COLOCACION DE CATETER VENTRICULO PERITONEAL CON VALVULA VIA ENDOSCOPICA</t>
  </si>
  <si>
    <t>023201</t>
  </si>
  <si>
    <t>023402</t>
  </si>
  <si>
    <t>DERIVACION CISTO PERITONEAL (QUISTE VENTRICULAR A PERITONEO)</t>
  </si>
  <si>
    <t>DERIVACION VENTRICULAR A CAVIDAD Y ORGANOS ABDOMINALES</t>
  </si>
  <si>
    <t>023401</t>
  </si>
  <si>
    <t>DERIVACION VENTRICULAR A CAVIDAD U OTROS ORGANOS</t>
  </si>
  <si>
    <t>024100</t>
  </si>
  <si>
    <t>024201</t>
  </si>
  <si>
    <t>024202</t>
  </si>
  <si>
    <t>SUSTITUCION DE DERIVACION VENTRICULAR</t>
  </si>
  <si>
    <t>024300</t>
  </si>
  <si>
    <t>025000</t>
  </si>
  <si>
    <t>IMPLANTE DE CATETER (INTRAVENTRICULAR INTRACISTICO) CON RESERVORIO SUBCUTANEO SOD</t>
  </si>
  <si>
    <t>LISIS DE ADHERENCIAS CORTICALES SOD</t>
  </si>
  <si>
    <t>028201</t>
  </si>
  <si>
    <t>IMPLANTACION DE CATETER INTRACEREBRAL</t>
  </si>
  <si>
    <t>CIRUGIA ENDOVASCULAR NEUROLOGICA</t>
  </si>
  <si>
    <t>028202</t>
  </si>
  <si>
    <t>028203</t>
  </si>
  <si>
    <t>IMPLANTACION DE DISPOSITIVO INTRACEREBRAL (ELECTRODOS O TRASDUCTORES)</t>
  </si>
  <si>
    <t>COLOCACION DE ELECTRODO EPIDURAL TRANSITORIO</t>
  </si>
  <si>
    <t>IMPLANTACION DE ELECTRODO INTRACRANEAL PROFUNDO</t>
  </si>
  <si>
    <t>028304</t>
  </si>
  <si>
    <t>INSERCION DE REJILLA SUBDURAL</t>
  </si>
  <si>
    <t>IMPLANTACION DE ELECTRODO PARA ESTIMULACION CEREBRAL POR CRANEOTOMIA</t>
  </si>
  <si>
    <t>IMPLANTACION DE ELECTRODO PARA ESTIMULACION CEREBRAL PROFUNDA POR ESTEREOTAXIA</t>
  </si>
  <si>
    <t>IMPLANTACION DE ELECTRODO SUBDURAL POR CRANEOTOMIA</t>
  </si>
  <si>
    <t>IMPLANTACION DE ELECTRODO SUBDURAL POR ESTEREOTAXIA</t>
  </si>
  <si>
    <t>IMPLANTACION DE ELECTRODO EPIDURAL (PERMANENTE)</t>
  </si>
  <si>
    <t>IMPLANTACION DE ELECTRODO INTRACRANEAL PARENQUIMATOSO</t>
  </si>
  <si>
    <t>IMPLANTACION DE ELECTRODO INTRACRANEAL PROFUNDO PARA ESTEREOELECTROENCEFALOGRAFIA</t>
  </si>
  <si>
    <t>IMPLANTACION DE GENERADOR PARA NEUROESTIMULACION INTRACRANEAL</t>
  </si>
  <si>
    <t>COLOCACION DE TRACTOR CEFALICO</t>
  </si>
  <si>
    <t>028400</t>
  </si>
  <si>
    <t>COLOCACION DE TRACTOR ESQUELETICO CERVICAL</t>
  </si>
  <si>
    <t>EXTRACCION O RETIRO DE TRACTOR CEFALICO</t>
  </si>
  <si>
    <t>028500</t>
  </si>
  <si>
    <t>EXTRACCION O RETIRO DE TRACTOR ESQUELETICO CERVICAL</t>
  </si>
  <si>
    <t>028601</t>
  </si>
  <si>
    <t>EMBOLIZACION DE TUMORES INTRACRANEANOS</t>
  </si>
  <si>
    <t>EMBOLIZACION DE TUMORES ESPINALES</t>
  </si>
  <si>
    <t>CATETERIZACION SUPRASELECTIVA DE VASO INTRACRANEANO</t>
  </si>
  <si>
    <t>CIRUGIA CARDIOVASCULAR</t>
  </si>
  <si>
    <t>HEMODINAMIA</t>
  </si>
  <si>
    <t>EXTRACCION DE CUERPO EXTRAÑO DEL CANAL RAQUIDEO POR LAMINECTOMIA VIA ABIERTA</t>
  </si>
  <si>
    <t>030101</t>
  </si>
  <si>
    <t>EXTRACCION DE CUERPO EXTRAÑO DEL CANAL RAQUIDEO POR LAMINECTOMIA VIA PERCUTANEA</t>
  </si>
  <si>
    <t>EXTRACCION DE CUERPO EXTRAÑO DEL CANAL RAQUIDEO POR LAMINECTOMIA VIA ENDOSCOPICA</t>
  </si>
  <si>
    <t>EXTRACCION DE CUERPO EXTRAÑO DEL CANAL RAQUIDEO POR HEMILAMINECTOMIA VIA ABIERTA</t>
  </si>
  <si>
    <t>030102</t>
  </si>
  <si>
    <t>EXTRACCION DE CUERPO EXTRAÑO DEL CANAL RAQUIDEO POR HEMILAMINECTOMIA VIA PERCUTANEA</t>
  </si>
  <si>
    <t>EXTRACCION DE CUERPO EXTRAÑO DEL CANAL RAQUIDEO POR HEMILAMINECTOMIA VIA ENDOSCOPICA</t>
  </si>
  <si>
    <t>EXTRACCION DE CUERPO EXTRAÑO DEL CANAL RAQUIDEO POR LAMINOTOMIA VIA ABIERTA</t>
  </si>
  <si>
    <t>EXTRACCION DE CUERPO EXTRAÑO DEL CANAL RAQUIDEO POR LAMINOTOMIA VIA PERCUTANEA</t>
  </si>
  <si>
    <t>EXTRACCION DE CUERPO EXTRAÑO DEL CANAL RAQUIDEO POR LAMINOTOMIA VIA ENDOSCOPICA</t>
  </si>
  <si>
    <t>EXPLORACION Y DESCOMPRESION DEL CANAL RAQUIDEO Y RAICES ESPINALES HASTA DOS SEGMENTOS POR LAMINECTOMIA VIA ABIERTA</t>
  </si>
  <si>
    <t>030201</t>
  </si>
  <si>
    <t>CIRUGIA ORTOPEDICA</t>
  </si>
  <si>
    <t>EXPLORACION Y DESCOMPRESION DEL CANAL RAQUIDEO Y RAICES ESPINALES HASTA DOS SEGMENTOS POR LAMINECTOMIA VIA PERCUTANEA</t>
  </si>
  <si>
    <t>EXPLORACION Y DESCOMPRESION DEL CANAL RAQUIDEO Y RAICES ESPINALES HASTA DOS SEGMENTOS POR LAMINECTOMIA VIA ENDOSCOPICA</t>
  </si>
  <si>
    <t>EXPLORACION Y DESCOMPRESION DEL CANAL RAQUIDEO Y RAICES ESPINALES MAS DE DOS SEGMENTOS POR LAMINECTOMIA VIA ABIERTA</t>
  </si>
  <si>
    <t>EXPLORACION Y DESCOMPRESION DEL CANAL RAQUIDEO Y RAICES ESPINALES MAS DE DOS SEGMENTOS POR LAMINECTOMIA VIA PERCUTANEA</t>
  </si>
  <si>
    <t>EXPLORACION Y DESCOMPRESION DEL CANAL RAQUIDEO Y RAICES ESPINALES MAS DE DOS SEGMENTOS POR LAMINECTOMIA VIA ENDOSCOPICA</t>
  </si>
  <si>
    <t>EXPLORACION Y DESCOMPRESION DEL CANAL RAQUIDEO Y RAICES ESPINALES HASTA DOS SEGMENTOS POR HEMILAMINECTOMIA VIA ABIERTA</t>
  </si>
  <si>
    <t>030202</t>
  </si>
  <si>
    <t>EXPLORACION Y DESCOMPRESION DEL CANAL RAQUIDEO Y RAICES ESPINALES HASTA DOS SEGMENTOS POR HEMILAMINECTOMIA VIA PERCUTANEA</t>
  </si>
  <si>
    <t>EXPLORACION Y DESCOMPRESION DEL CANAL RAQUIDEO Y RAICES ESPINALES HASTA DOS SEGMENTOS POR HEMILAMINECTOMIA VIA ENDOSCOPICA</t>
  </si>
  <si>
    <t>EXPLORACION Y DESCOMPRESION DEL CANAL RAQUIDEO Y RAICES ESPINALES MAS DE DOS SEGMENTOS POR HEMILAMINECTOMIA VIA ABIERTA</t>
  </si>
  <si>
    <t>EXPLORACION Y DESCOMPRESION DEL CANAL RAQUIDEO Y RAICES ESPINALES MAS DE DOS SEGMENTOS POR HEMILAMINECTOMIA VIA PERCUTANEA</t>
  </si>
  <si>
    <t>EXPLORACION Y DESCOMPRESION DEL CANAL RAQUIDEO Y RAICES ESPINALES MAS DE DOS SEGMENTOS POR HEMILAMINECTOMIA VIA ENDOSCOPICA</t>
  </si>
  <si>
    <t>EXPLORACION Y DESCOMPRESION DEL CANAL RAQUIDEO Y RAICES ESPINALES HASTA DOS SEGMENTOS POR LAMINOTOMIA VIA ABIERTA</t>
  </si>
  <si>
    <t>EXPLORACION Y DESCOMPRESION DEL CANAL RAQUIDEO Y RAICES ESPINALES HASTA DOS SEGMENTOS POR LAMINOTOMIA VIA PERCUTANEA</t>
  </si>
  <si>
    <t>EXPLORACION Y DESCOMPRESION DEL CANAL RAQUIDEO Y RAICES ESPINALES HASTA DOS SEGMENTOS POR LAMINOTOMIA VIA ENDOSCOPICA</t>
  </si>
  <si>
    <t>EXPLORACION Y DESCOMPRESION DEL CANAL RAQUIDEO Y RAICES ESPINALES MAS DE DOS SEGMENTOS POR LAMINOTOMIA VIA ABIERTA</t>
  </si>
  <si>
    <t>EXPLORACION Y DESCOMPRESION DEL CANAL RAQUIDEO Y RAICES ESPINALES MAS DE DOS SEGMENTOS POR LAMINOTOMIA VIA PERCUTANEA</t>
  </si>
  <si>
    <t>EXPLORACION Y DESCOMPRESION DEL CANAL RAQUIDEO Y RAICES ESPINALES MAS DE DOS SEGMENTOS POR LAMINOTOMIA VIA ENDOSCOPICA</t>
  </si>
  <si>
    <t>EXPLORACION Y DESCOMPRESION HASTA DOS SEGMENTOS POR FORAMINOTOMIA VIA ABIERTA</t>
  </si>
  <si>
    <t>EXPLORACION Y DESCOMPRESION HASTA DOS SEGMENTOS POR FORAMINOTOMIA VIA PERCUTANEA</t>
  </si>
  <si>
    <t>EXPLORACION Y DESCOMPRESION HASTA DOS SEGMENTOS POR FORAMINOTOMIA VIA ENDOSCOPICA</t>
  </si>
  <si>
    <t>EXPLORACION Y DESCOMPRESION MAS DE DOS SEGMENTOS POR FORAMINOTOMIA VIA ABIERTA</t>
  </si>
  <si>
    <t>EXPLORACION Y DESCOMPRESION MAS DE DOS SEGMENTOS POR FORAMINOTOMIA VIA PERCUTANEA</t>
  </si>
  <si>
    <t>EXPLORACION Y DESCOMPRESION MAS DE DOS SEGMENTOS POR FORAMINOTOMIA VIA ENDOSCOPICA</t>
  </si>
  <si>
    <t>EXPLORACION Y DESCOMPRESION DE RAIZ DEL NERVIO ESPINAL</t>
  </si>
  <si>
    <t>030207</t>
  </si>
  <si>
    <t>ESCISION DE QUISTE SINOVIAL FACETARIO VIA POSTERIOR</t>
  </si>
  <si>
    <t>DRENAJE DE COLECCION EPIDURAL CERVICAL</t>
  </si>
  <si>
    <t>030402</t>
  </si>
  <si>
    <t>DRENAJE DE COLECCION EPIDURAL TORACICA</t>
  </si>
  <si>
    <t>DRENAJE DE COLECCION EPIDURAL LUMBOSACRA</t>
  </si>
  <si>
    <t>DRENAJE DE COLECCION SUBDURAL CERVICAL</t>
  </si>
  <si>
    <t>DRENAJE DE COLECCION SUBDURAL TORACICA</t>
  </si>
  <si>
    <t>DRENAJE DE COLECCION SUBDURAL LUMBOSACRA</t>
  </si>
  <si>
    <t>RIZOTOMIA DE RAIZ NERVIO ESPINAL VIA ABIERTA</t>
  </si>
  <si>
    <t>038200</t>
  </si>
  <si>
    <t>RIZOTOMIA DE RAIZ NERVIO ESPINAL VIA PERCUTANEA</t>
  </si>
  <si>
    <t>RIZOTOMIA DE RAIZ NERVIO ESPINAL VIA ENDOSCOPICA</t>
  </si>
  <si>
    <t>RIZOLISIS FACETARIA (NEUROTOMIA DE RAMA MEDIAL) VIA PERCUTANEA</t>
  </si>
  <si>
    <t>RIZOLISIS FACETARIA (NEUROTOMIA DE RAMA MEDIAL) VIA ENDOSCOPICA</t>
  </si>
  <si>
    <t>CORDOTOMIA VIA ABIERTA</t>
  </si>
  <si>
    <t>032200</t>
  </si>
  <si>
    <t>CORDOTOMIA VIA PERCUTANEA</t>
  </si>
  <si>
    <t>032100</t>
  </si>
  <si>
    <t>CORDOTOMIA VIA ENDOSCOPICA</t>
  </si>
  <si>
    <t>TRACTOTOMIA DE MEDULA ESPINAL (ANTERIOR LATERAL O POSTERIOR)</t>
  </si>
  <si>
    <t>032301</t>
  </si>
  <si>
    <t>LESION DE TRACTOS DE ENTRADA DE RAICES POSTERIORES [DREZ]</t>
  </si>
  <si>
    <t>MIELOTOMIA POR ABLACION VIA ABIERTA</t>
  </si>
  <si>
    <t>032400</t>
  </si>
  <si>
    <t>PUNCION LUMBAR (DIAGNOSTICA O TERAPEUTICA)</t>
  </si>
  <si>
    <t>033100</t>
  </si>
  <si>
    <t>CUIDADO INTERMEDIO PEDIATRICO</t>
  </si>
  <si>
    <t>CUIDADO INTERMEDIO ADULTOS</t>
  </si>
  <si>
    <t>CUIDADO INTENSIVO PEDIATRICO</t>
  </si>
  <si>
    <t>CUIDADO INTENSIVO ADULTOS</t>
  </si>
  <si>
    <t>UNIDAD DE QUEMADOS ADULTOS</t>
  </si>
  <si>
    <t>DRENAJE LUMBAR TRANSITORIO</t>
  </si>
  <si>
    <t>MANOMETRIA DE LIQUIDO CEFALORRAQUIDEO</t>
  </si>
  <si>
    <t>BIOPSIA DE TUMOR INTRADURALES (INTRAMEDULARES Y EXTRAMEDULARES) CERVICALES DORSALES LUMBOSACROS O COCCIGEOS</t>
  </si>
  <si>
    <t>033200</t>
  </si>
  <si>
    <t>BIOPSIA ABIERTA DE TUMOR DEL FORAMEN MAGNO VIA LATERAL</t>
  </si>
  <si>
    <t>RESECCION DE TUMOR DEL FORAMEN MAGNO POR CRANEOTOMIA DE FOSA POSTERIOR Y ESCISION DE ARCO POSTERIOR DE ATLAS VIA POSTERIOR</t>
  </si>
  <si>
    <t>RESECCION DE TUMOR DEL FORAMEN MAGNO VIA TRANSCONDILEA</t>
  </si>
  <si>
    <t>RESECCION DE TUMOR DEL FORAMEN MAGNO VIA TRANSORAL</t>
  </si>
  <si>
    <t>RESECCION DE TUMOR O LESION O LESION INTRARAQUIDEO EXTRADURAL C1 C2 VIA ABIERTA</t>
  </si>
  <si>
    <t>034201</t>
  </si>
  <si>
    <t>RESECCION DE TUMOR O LESION O LESION INTRARAQUIDEO EXTRADURAL C1 C2 VIA PERCUTANEA</t>
  </si>
  <si>
    <t>RESECCION DE TUMOR O LESION O LESION INTRARAQUIDEO EXTRADURAL C1 C2 VIA ENDOSCOPICA</t>
  </si>
  <si>
    <t>RESECCION DE TUMOR O LESION O LESION INTRARAQUIDEO EXTRADURAL SUBAXIAL HASTA DOS SEGMENTOS VIA ABIERTA</t>
  </si>
  <si>
    <t>RESECCION DE TUMOR O LESION INTRARAQUIDEO EXTRADURAL SUBAXIAL HASTA DOS SEGMENTOS VIA PERCUTANEA</t>
  </si>
  <si>
    <t>RESECCION DE TUMOR O LESION INTRARAQUIDEO EXTRADURAL SUBAXIAL HASTA DOS SEGMENTOS VIA ENDOSCOPICA</t>
  </si>
  <si>
    <t>RESECCION DE TUMOR O LESION INTRARAQUIDEO EXTRADURAL SUBAXIAL MAS DE DOS SEGMENTOS VIA ABIERTA</t>
  </si>
  <si>
    <t>RESECCION DE TUMOR O LESION INTRARAQUIDEO EXTRADURAL SUBAXIAL MAS DE DOS SEGMENTOS VIA PERCUTANEA</t>
  </si>
  <si>
    <t>RESECCION DE TUMOR O LESION INTRARAQUIDEO EXTRADURAL SUBAXIAL MAS DE DOS SEGMENTOS VIA ENDOSCOPICA</t>
  </si>
  <si>
    <t>RESECCION DE TUMOR O LESION INTRARAQUIDEO EXTRADURAL TORACICO HASTA DOS SEGMENTOS VIA ABIERTA</t>
  </si>
  <si>
    <t>RESECCION DE TUMOR O LESION INTRARAQUIDEO EXTRADURAL TORACICO HASTA DOS SEGMENTOS VIA PERCUTANEA</t>
  </si>
  <si>
    <t>RESECCION DE TUMOR O LESION INTRARAQUIDEO EXTRADURAL TORACICO HASTA DOS SEGMENTOS VIA ENDOSCOPICA</t>
  </si>
  <si>
    <t>RESECCION DE TUMOR O LESION INTRARAQUIDEO EXTRADURAL TORACICO MAS DE DOS SEGMENTOS VIA ABIERTA</t>
  </si>
  <si>
    <t>RESECCION DE TUMOR O LESION INTRARAQUIDEO EXTRADURAL TORACICO MAS DE DOS SEGMENTOS VIA PERCUTANEA</t>
  </si>
  <si>
    <t>RESECCION DE TUMOR O LESION INTRARAQUIDEO EXTRADURAL TORACICO MAS DE DOS SEGMENTOS VIA ENDOSCOPICA</t>
  </si>
  <si>
    <t>RESECCION DE TUMOR O LESION INTRARAQUIDEO EXTRADURAL LUMBAR HASTA DOS SEGMENTOS VIA ABIERTA</t>
  </si>
  <si>
    <t>RESECCION DE TUMOR O LESION INTRARAQUIDEO EXTRADURAL LUMBAR HASTA DOS SEGMENTOS VIA PERCUTANEA</t>
  </si>
  <si>
    <t>RESECCION DE TUMOR O LESION INTRARAQUIDEO EXTRADURAL LUMBAR HASTA DOS SEGMENTOS VIA ENDOSCOPICA</t>
  </si>
  <si>
    <t>RESECCION DE TUMOR O LESION INTRARAQUIDEO EXTRADURAL LUMBAR MAS DE DOS SEGMENTOS VIA ABIERTA</t>
  </si>
  <si>
    <t>RESECCION DE TUMOR O LESION INTRARAQUIDEO EXTRADURAL LUMBAR MAS DE DOS SEGMENTOS VIA PERCUTANEA</t>
  </si>
  <si>
    <t>RESECCION DE TUMOR O LESION INTRARAQUIDEO EXTRADURAL LUMBAR MAS DE DOS SEGMENTOS VIA ENDOSCOPICA</t>
  </si>
  <si>
    <t>RESECCION DE TUMOR O LESION INTRARAQUIDEO SACRO VIA ABIERTA</t>
  </si>
  <si>
    <t>RESECCION DE TUMOR O LESION INTRARAQUIDEO SACRO VIA ENDOSCOPICA</t>
  </si>
  <si>
    <t>RESECCION DE TUMOR RADICULAR EN RELOJ DE ARENA EN CANAL VERTEBRAL EXTRADURAL CON EXTENSION FORAMINAL</t>
  </si>
  <si>
    <t>034305</t>
  </si>
  <si>
    <t>RESECCION DE TUMOR RADICULAR EN RELOJ DE ARENA EN CANAL VERTEBRAL INTRA Y EXTRADURAL CON EXTENSION FORAMINAL</t>
  </si>
  <si>
    <t>RESECCION DE TUMOR O LESION INTRARAQUIDEO INTRADURAL C1 C2 VIA ABIERTA</t>
  </si>
  <si>
    <t>RESECCION DE TUMOR O LESION INTRARAQUIDEO INTRADURAL C1 C2 VIA PERCUTANEA</t>
  </si>
  <si>
    <t>RESECCION DE TUMOR O LESION INTRARAQUIDEO INTRADURAL C1 C2 VIA ENDOSCOPICA</t>
  </si>
  <si>
    <t>RESECCION DE TUMOR O LESION INTRARAQUIDEO INTRADURAL SUBAXIAL HASTA DOS SEGMENTOS VIA ABIERTA</t>
  </si>
  <si>
    <t>RESECCION DE TUMOR O LESION INTRARAQUIDEO INTRADURAL SUBAXIAL HASTA DOS SEGMENTOS VIA PERCUTANEA</t>
  </si>
  <si>
    <t>RESECCION DE TUMOR O LESION INTRARAQUIDEO INTRADURAL SUBAXIAL HASTA DOS SEGMENTOS VIA ENDOSCOPICA</t>
  </si>
  <si>
    <t>RESECCION DE TUMOR O LESION INTRARAQUIDEO INTRADURAL SUBAXIAL MAS DE DOS SEGMENTOS VIA ABIERTA</t>
  </si>
  <si>
    <t>RESECCION DE TUMOR O LESION INTRARAQUIDEO INTRADURAL SUBAXIAL MAS DE DOS SEGMENTOS VIA PERCUTANEA</t>
  </si>
  <si>
    <t>RESECCION DE TUMOR O LESION INTRARAQUIDEO INTRADURAL SUBAXIAL MAS DE DOS SEGMENTOS VIA ENDOSCOPICA</t>
  </si>
  <si>
    <t>RESECCION DE TUMOR O LESION INTRARAQUIDEO INTRADURAL TORACICO HASTA DOS SEGMENTOS VIA ABIERTA</t>
  </si>
  <si>
    <t>RESECCION DE TUMOR O LESION INTRARAQUIDEO INTRADURAL TORACICO HASTA DOS SEGMENTOS VIA PERCUTANEA</t>
  </si>
  <si>
    <t>RESECCION DE TUMOR O LESION INTRARAQUIDEO INTRADURAL TORACICO HASTA DOS SEGMENTOS VIA ENDOSCOPICA</t>
  </si>
  <si>
    <t>RESECCION DE TUMOR O LESION INTRARAQUIDEO INTRADURAL TORACICO MAS DE DOS SEGMENTOS VIA ABIERTA</t>
  </si>
  <si>
    <t>RESECCION DE TUMOR O LESION INTRARAQUIDEO INTRADURAL TORACICO MAS DE DOS SEGMENTOS VIA PERCUTANEA</t>
  </si>
  <si>
    <t>RESECCION DE TUMOR O LESION INTRARAQUIDEO INTRADURAL TORACICO MAS DE DOS SEGMENTOS VIA ENDOSCOPICA</t>
  </si>
  <si>
    <t>RESECCION DE TUMOR O LESION INTRARAQUIDEO INTRADURAL LUMBAR HASTA DOS SEGMENTOS VIA ABIERTA</t>
  </si>
  <si>
    <t>RESECCION DE TUMOR O LESION INTRARAQUIDEO INTRADURAL LUMBAR HASTA DOS SEGMENTOS VIA PERCUTANEA</t>
  </si>
  <si>
    <t>RESECCION DE TUMOR O LESION INTRARAQUIDEO INTRADURAL LUMBAR HASTA DOS SEGMENTOS VIA ENDOSCOPICA</t>
  </si>
  <si>
    <t>RESECCION DE TUMOR O LESION INTRARAQUIDEO INTRADURAL LUMBAR MAS DE DOS SEGMENTOS VIA ABIERTA</t>
  </si>
  <si>
    <t>RESECCION DE TUMOR O LESION INTRARAQUIDEO INTRADURAL LUMBAR MAS DE DOS SEGMENTOS VIA PERCUTANEA</t>
  </si>
  <si>
    <t>RESECCION DE TUMOR O LESION INTRARAQUIDEO INTRADURAL LUMBAR MAS DE DOS SEGMENTOS VIA ENDOSCOPICA</t>
  </si>
  <si>
    <t>RESECCION DE TUMOR O LESION INTRARAQUIDEO INTRADURAL SACRO VIA ABIERTA</t>
  </si>
  <si>
    <t>RESECCION DE TUMOR O LESION INTRARAQUIDEO INTRADURAL SACRO VIA ENDOSCOPICA</t>
  </si>
  <si>
    <t>RESECCION DE TUMOR O LESION INTRADURAL INTRAMEDULAR C1 C2 VIA ABIERTA</t>
  </si>
  <si>
    <t>034401</t>
  </si>
  <si>
    <t>RESECCION DE TUMOR O LESION INTRADURAL INTRAMEDULAR C1 C2 VIA PERCUTANEA</t>
  </si>
  <si>
    <t>RESECCION DE TUMOR O LESION INTRADURAL INTRAMEDULAR C1 C2 VIA ENDOSCOPICA</t>
  </si>
  <si>
    <t>RESECCION DE TUMOR O LESION INTRADURAL INTRAMEDULAR SUBAXIAL HASTA DOS SEGMENTOS VIA ABIERTA</t>
  </si>
  <si>
    <t>RESECCION DE TUMOR O LESION INTRADURAL INTRAMEDULAR SUBAXIAL HASTA DOS SEGMENTOS VIA PERCUTANEA</t>
  </si>
  <si>
    <t>RESECCION DE TUMOR O LESION INTRADURAL INTRAMEDULAR SUBAXIAL HASTA DOS SEGMENTOS VIA ENDOSCOPICA</t>
  </si>
  <si>
    <t>RESECCION DE TUMOR O LESION INTRADURAL INTRAMEDULAR SUBAXIAL MAS DE DOS SEGMENTOS VIA ABIERTA</t>
  </si>
  <si>
    <t>RESECCION DE TUMOR O LESION INTRADURAL INTRAMEDULAR SUBAXIAL MAS DE DOS SEGMENTOS VIA PERCUTANEA</t>
  </si>
  <si>
    <t>RESECCION DE TUMOR O LESION INTRADURAL INTRAMEDULAR SUBAXIAL MAS DE DOS SEGMENTOS VIA ENDOSCOPICA</t>
  </si>
  <si>
    <t>RESECCION DE TUMOR O LESION INTRADURAL INTRAMEDULAR TORACICO HASTA DOS SEGMENTOS VIA ABIERTA</t>
  </si>
  <si>
    <t>RESECCION DE TUMOR O LESION INTRADURAL INTRAMEDULAR TORACICO HASTA DOS SEGMENTOS VIA PERCUTANEA</t>
  </si>
  <si>
    <t>RESECCION DE TUMOR O LESION INTRADURAL INTRAMEDULAR TORACICO HASTA DOS SEGMENTOS VIA ENDOSCOPICA</t>
  </si>
  <si>
    <t>RESECCION DE TUMOR O LESION INTRADURAL INTRAMEDULAR TORACICO MAS DE DOS SEGMENTOS VIA ABIERTA</t>
  </si>
  <si>
    <t>RESECCION DE TUMOR O LESION INTRADURAL INTRAMEDULAR TORACICO MAS DE DOS SEGMENTOS VIA PERCUTANEA</t>
  </si>
  <si>
    <t>RESECCION DE TUMOR O LESION INTRADURAL INTRAMEDULAR TORACICO MAS DE DOS SEGMENTOS VIA ENDOSCOPICA</t>
  </si>
  <si>
    <t>RESECCION DE TUMOR O LESION INTRAMEDULAR O MULTIRADICULAR LUMBAR HASTA DOS SEGMENTOS VIA ABIERTA</t>
  </si>
  <si>
    <t>RESECCION DE TUMOR O LESION INTRAMEDULAR O MULTIRADICULAR LUMBAR HASTA DOS SEGMENTOS VIA PERCUTANEA</t>
  </si>
  <si>
    <t>RESECCION DE TUMOR O LESION INTRAMEDULAR O MULTIRADICULAR LUMBAR HASTA DOS SEGMENTOS VIA ENDOSCOPICA</t>
  </si>
  <si>
    <t>RESECCION DE TUMOR O LESION INTRAMEDULAR O MULTIRADICULAR LUMBAR MAS DE DOS SEGMENTOS VIA ABIERTA</t>
  </si>
  <si>
    <t>RESECCION DE TUMOR O LESION INTRAMEDULAR O MULTIRADICULAR LUMBAR MAS DE DOS SEGMENTOS VIA PERCUTANEA</t>
  </si>
  <si>
    <t>RESECCION DE TUMOR O LESION INTRAMEDULAR O MULTIRADICULAR LUMBAR MAS DE DOS SEGMENTOS VIA ENDOSCOPICA</t>
  </si>
  <si>
    <t>RESECCION DE TUMOR O LESION MULTIRADICULAR SACRO VIA ABIERTA</t>
  </si>
  <si>
    <t>RESECCION DE TUMOR O LESION MULTIRADICULAR SACRO VIA ENDOSCOPICA</t>
  </si>
  <si>
    <t>035102</t>
  </si>
  <si>
    <t>CORRECCION DE MALFORMACION DE MEDULA ESPINAL CON MIELOTOMIA POSTERIOR</t>
  </si>
  <si>
    <t>035103</t>
  </si>
  <si>
    <t>CORRECCION DE MALFORMACION DE MEDULA ESPINAL CON DESCOMPRESION VIA ANTERIOR</t>
  </si>
  <si>
    <t>035104</t>
  </si>
  <si>
    <t>CORRECCION DE MALFORMACION DE MEDULA ESPINAL CON FUSION OSEA E INJERTO AUTOLOGO O HETEROLOGO</t>
  </si>
  <si>
    <t>035105</t>
  </si>
  <si>
    <t>CORRECCION DE MALFORMACION DE MEDULA ESPINAL CON RESECCION DE TABIQUE OSEO</t>
  </si>
  <si>
    <t>035106</t>
  </si>
  <si>
    <t>CORRECCION DE MALFORMACION DE MEDULA ESPINAL CON SECCION DE FILUM TERMINALIS</t>
  </si>
  <si>
    <t>035107</t>
  </si>
  <si>
    <t>CORRECCION DE MALFORMACION DE MEDULA ESPINAL CON RESECCION DE CELE DUROPLASTIA Y PLASTIA DE PIEL</t>
  </si>
  <si>
    <t>035108</t>
  </si>
  <si>
    <t>CIERRE O LIGADURA DE COMUNICACION PERSISTENTE ENTRE PIEL Y MEDULA ESPINAL (SENO DERMICO)</t>
  </si>
  <si>
    <t>CORRECCION DE MALFORMACION DE MEDULA ESPINAL SIN INSTRUMENTACION VIA POSTERIOR</t>
  </si>
  <si>
    <t>CORRECCION DE MALFORMACION DE MEDULA ESPINAL CON INSTRUMENTACION VIA POSTERIOR</t>
  </si>
  <si>
    <t>035201</t>
  </si>
  <si>
    <t>CORRECCION DE ANOMALIA DE MEDULA ESPINAL EN UNION CRANEOCERVICAL POR CRANIECTOMIA SUBOCCIPITAL CON LAMINECTOMIA Y DUROPLASTIA</t>
  </si>
  <si>
    <t>035202</t>
  </si>
  <si>
    <t>CORRECCION DE MEDULA ESPINAL EN UNION CRANEOCERVICAL POR CRANIECTOMIA SUBOCCIPITAL CON LAMINECTOMIA C1-C2 Y DUROPLASTIA</t>
  </si>
  <si>
    <t>035402</t>
  </si>
  <si>
    <t>REPARACION DE FISTULA ESPINAL DE LIQUIDO CEFALORRAQUIDEO (DUROPLASTIA ESPINAL)</t>
  </si>
  <si>
    <t>LISIS O RESECCION DE ADHERENCIAS EXTRADURALES EN MEDULA ESPINAL O RAICES DE NERVIOS ESPINALES VIA ABIERTA</t>
  </si>
  <si>
    <t>036100</t>
  </si>
  <si>
    <t>LISIS O RESECCION DE ADHERENCIAS EXTRADURALES EN MEDULA ESPINAL O RAICES DE NERVIOS ESPINALES VIA ENDOSCOPICA</t>
  </si>
  <si>
    <t>LISIS O RESECCION DE ADHERENCIAS EXTRADURALES EN MEDULA ESPINAL O RAICES DE NERVIOS ESPINALES VIA PERCUTANEA</t>
  </si>
  <si>
    <t>DERIVACION SIRINGO PERITONEAL O RETROPERITONEAL</t>
  </si>
  <si>
    <t>037100</t>
  </si>
  <si>
    <t>DERIVACION SIRINGO SUBDURAL ESPINAL VIA ABIERTA</t>
  </si>
  <si>
    <t>037200</t>
  </si>
  <si>
    <t>DERIVACION SIRINGO SUBDURAL ESPINAL VIA PERCUTANEA</t>
  </si>
  <si>
    <t>DERIVACION LUMBO PERITONEAL</t>
  </si>
  <si>
    <t>037300</t>
  </si>
  <si>
    <t>DERIVACION LUMBO RETROPERITONEAL</t>
  </si>
  <si>
    <t>DERIVACION Y DRENAJE LUMBAR EXTERNA</t>
  </si>
  <si>
    <t>037400</t>
  </si>
  <si>
    <t>DERIVACION SIRINGO PLEURAL ESPINAL</t>
  </si>
  <si>
    <t>037500</t>
  </si>
  <si>
    <t>038100</t>
  </si>
  <si>
    <t>039001</t>
  </si>
  <si>
    <t>INSERCION DE CATETER EPIDURAL EN CANAL ESPINAL PARA INFUSION DE SUSTANCIA TERAPEUTICA O PALIATIVA</t>
  </si>
  <si>
    <t>DOLOR Y CUIDADOS PALIATIVOS</t>
  </si>
  <si>
    <t>039002</t>
  </si>
  <si>
    <t>INSERCION DE CATETER EPIDURAL EN CANAL ESPINAL CON PUERTO DE ENTRADA IMPLANTABLE PARA INFUSION DE SUSTANCIA TERAPEUTICA O PALIATIVA</t>
  </si>
  <si>
    <t>039003</t>
  </si>
  <si>
    <t>INSERCION DE CATETER SUBARACNOIDEO EN CANAL ESPINAL PARA INFUSION DE SUSTANCIA TERAPEUTICA O PALIATIVA</t>
  </si>
  <si>
    <t>039004</t>
  </si>
  <si>
    <t>INSERCION DE CATETER SUBARACNOIDEO EN CANAL ESPINAL CON PUERTO DE ENTRADA IMPLANTABLE PARA INFUSION DE SUSTANCIA TERAPEUTICA O PALIATIVA</t>
  </si>
  <si>
    <t>INYECCION DE ANESTESICO EN EL CANAL ESPINAL</t>
  </si>
  <si>
    <t>048300</t>
  </si>
  <si>
    <t>ANESTESIA</t>
  </si>
  <si>
    <t>INYECCION DE OTRA SUSTANCIA TERAPEUTICA EN EL CANAL ESPINAL</t>
  </si>
  <si>
    <t>NEUROLISIS DEL GANGLIO DE GASSER O ESFENOPALATINO POR RADIOFRECUENCIA</t>
  </si>
  <si>
    <t>NEUROLISIS DE CADENA SIMPATICA POR RADIOFRECUENCIA</t>
  </si>
  <si>
    <t>NEUROLISIS DE NERVIOS ESPINALES POR RADIOFRECUENCIA</t>
  </si>
  <si>
    <t>NEUROLISIS DE NERVIOS PERIFERICOS POR RADIOFRECUENCIA</t>
  </si>
  <si>
    <t>IMPLANTACION DE ELECTRODOS DE NEUROESTIMULACION ESPINAL POR LAMINECTOMIA</t>
  </si>
  <si>
    <t>039301</t>
  </si>
  <si>
    <t>IMPLANTACION DE ELECTRODOS DE NEUROESTIMULACION ESPINAL POR LAPAROSCOPIA</t>
  </si>
  <si>
    <t>039302</t>
  </si>
  <si>
    <t>IMPLANTACION DE ELECTRODOS DE NEUROESTIMULACION ESPINAL VIA PERCUTANEA</t>
  </si>
  <si>
    <t>IMPLANTACION DE NEUROESTIMULADOR ESPINAL VIA ABIERTA</t>
  </si>
  <si>
    <t>IMPLANTACION DE NEUROESTIMULADOR ESPINAL POR LAMINECTOMIA</t>
  </si>
  <si>
    <t>IMPLANTACION DE NEUROESTIMULADOR ESPINAL VIA PERCUTANEA</t>
  </si>
  <si>
    <t>IMPLANTACION DE NEUROESTIMULADOR ESPINAL POR LAPAROSCOPIA</t>
  </si>
  <si>
    <t>RETIRO DE ELECTRODOS O RECEPTOR DE NEUROESTIMULACION ESPINAL</t>
  </si>
  <si>
    <t>039400</t>
  </si>
  <si>
    <t>039500</t>
  </si>
  <si>
    <t>PARCHE HEMATICO EPIDURAL EN CANAL ESPINAL SOD</t>
  </si>
  <si>
    <t>PROGRAMACION O REPROGRAMACION DE ESTIMULADOR ELECTRICO NO CARDIACO</t>
  </si>
  <si>
    <t>ELECTRODIAGNOSTICO</t>
  </si>
  <si>
    <t>039700</t>
  </si>
  <si>
    <t>REEMPLAZO IRRIGACION O REVISION DE DERIVACION ESPINAL SOD</t>
  </si>
  <si>
    <t>039800</t>
  </si>
  <si>
    <t>RETIRO DE DERIVACION ESPINAL SOD</t>
  </si>
  <si>
    <t>REVISION DE ELECTRODOS O RECEPTORES DE NEUROESTIMULACION ESPINAL</t>
  </si>
  <si>
    <t>RESECCION DE LESION DE NERVIO DEL CONDUCTO AUDITIVO INTERNO VIA RETROLABERINTICA</t>
  </si>
  <si>
    <t>207501</t>
  </si>
  <si>
    <t>RESECCION DE LESION DE NERVIO DEL CONDUCTO AUDITIVO INTERNO VIA FOSA MEDIA</t>
  </si>
  <si>
    <t>RESECCION DE LESION DE NERVIO DEL CONDUCTO AUDITIVO INTERNO VIA SUBOCCIPITAL O RETROSIGMOIDEA</t>
  </si>
  <si>
    <t>RESECCION DE LESION DE NERVIO DEL CONDUCTO AUDITIVO INTERNO VIA TRANSLABERINTICA</t>
  </si>
  <si>
    <t>RESECCION DE LESION DE NERVIO DEL CONDUCTO AUDITIVO INTERNO VIA TRANSOTICA O TRANSCOCLEAR</t>
  </si>
  <si>
    <t>CIRUGIA OTORRINOLARINGOLOGIA</t>
  </si>
  <si>
    <t>SECCION DE NERVIO TRIGEMINO POR CRANEOTOMIA</t>
  </si>
  <si>
    <t>040200</t>
  </si>
  <si>
    <t>CIRUGIA DE CABEZA Y CUELLO</t>
  </si>
  <si>
    <t>040301</t>
  </si>
  <si>
    <t>CIRUGIA PEDIATRICA</t>
  </si>
  <si>
    <t>SECCION DE OTRO NERVIO CRANEAL</t>
  </si>
  <si>
    <t>GANGLIONECTOMIA DE GASER SOD</t>
  </si>
  <si>
    <t>052200</t>
  </si>
  <si>
    <t>IMPLANTACION DE NEUROESTIMULADOR DE NERVIO VAGO</t>
  </si>
  <si>
    <t>IMPLANTACION DE NEUROESTIMULADOR DE OTRO NERVIO CRANEAL</t>
  </si>
  <si>
    <t>IMPLANTACION DE NEUROESTIMULADOR DE NERVIO PERIFERICO</t>
  </si>
  <si>
    <t>SUSTITUCION DE NEUROESTIMULADOR DE NERVIO VAGO</t>
  </si>
  <si>
    <t>SUSTITUCION DE NEUROESTIMULADOR DE OTRO NERVIO CRANEAL</t>
  </si>
  <si>
    <t>RETIRO DE NEUROESTIMULADOR DE NERVIO VAGO</t>
  </si>
  <si>
    <t>RETIRO DE NEUROESTIMULADOR DE OTROS NERVIOS CRANEALES</t>
  </si>
  <si>
    <t>RETIRO DE NEUROESTIMULADOR NERVIOS PERIFERICOS</t>
  </si>
  <si>
    <t>COLOCACION DE ELECTRODO TRANSITORIO PARA ESTIMULACION DE NERVIO PERIFERICO</t>
  </si>
  <si>
    <t>RESECCION DE TUMOR PRIMARIO DEL NERVIO OPTICO POR CRANEOTOMIA SUBFRONTAL</t>
  </si>
  <si>
    <t>RESECCION DE TUMOR PRIMARIO DEL NERVIO OPTICO POR ORBITOTOMIA LATERAL</t>
  </si>
  <si>
    <t>ESCISION [RESECCION] DE NERVIO CRANEAL O PERIFERICO</t>
  </si>
  <si>
    <t>040705</t>
  </si>
  <si>
    <t>NEURECTOMIA DEL NERVIO TRIGEMINAL POR CRANEOTOMIA DE FOSA MEDIA</t>
  </si>
  <si>
    <t>NEURECTOMIA DE NERVIO PERIFERICO EN CABEZA O CUELLO</t>
  </si>
  <si>
    <t>RESECCION DE TUMOR DE NERVIO EN MUÑON (DE AMPUTACION O HERIDA) O EN PLEJO</t>
  </si>
  <si>
    <t>NEURECTOMIA DE OTRO NERVIO PERIFERICO VIA ABIERTA</t>
  </si>
  <si>
    <t>040730</t>
  </si>
  <si>
    <t>NEURECTOMIA DE OTRO NERVIO PERIFERICO VIA ENDOSCOPICA</t>
  </si>
  <si>
    <t>CIRUGIA PLASTICA Y ESTETICA</t>
  </si>
  <si>
    <t>RESECCION DE TUMOR BENIGNO DE NERVIO EN BRAZO VIA ABIERTA</t>
  </si>
  <si>
    <t>040706</t>
  </si>
  <si>
    <t>RESECCION DE TUMOR MALIGNO DE NERVIO EN BRAZO VIA ABIERTA</t>
  </si>
  <si>
    <t>RESECCION DE TUMOR BENIGNO DE NERVIO EN ANTEBRAZO VIA ABIERTA</t>
  </si>
  <si>
    <t>040707</t>
  </si>
  <si>
    <t>RESECCION DE TUMOR MALIGNO DE NERVIO EN ANTEBRAZO VIA ABIERTA</t>
  </si>
  <si>
    <t>RESECCION DE TUMOR BENIGNO DE NERVIO EN MANO O DEDOS VIA ABIERTA</t>
  </si>
  <si>
    <t>040708</t>
  </si>
  <si>
    <t>CIRUGIA DE LA MANO</t>
  </si>
  <si>
    <t>RESECCION DE TUMOR MALIGNO DE NERVIO EN MANO O DEDOS VIA ABIERTA</t>
  </si>
  <si>
    <t>RESECCION DE TUMOR BENIGNO DE NERVIO EN MUSLO VIA ABIERTA</t>
  </si>
  <si>
    <t>040709</t>
  </si>
  <si>
    <t>RESECCION DE TUMOR MALIGNO DE NERVIO EN MUSLO VIA ABIERTA</t>
  </si>
  <si>
    <t>NEURECTOMIA O RESECCION DE TUMOR BENIGNO EN HUECO POPLITEO VIA ABIERTA</t>
  </si>
  <si>
    <t>NEURECTOMIA O RESECCION DE TUMOR MALIGNO EN HUECO POPLITEO VIA ABIERTA</t>
  </si>
  <si>
    <t>RESECCION DE TUMOR BENIGNO DE NERVIO EN PIERNA VIA ABIERTA</t>
  </si>
  <si>
    <t>040710</t>
  </si>
  <si>
    <t>RESECCION DE TUMOR MALIGNO DE NERVIO EN PIERNA VIA ABIERTA</t>
  </si>
  <si>
    <t>RESECCION DE TUMOR BENIGNO DE NERVIO EN TOBILLO VIA ABIERTA</t>
  </si>
  <si>
    <t>040711</t>
  </si>
  <si>
    <t>RESECCION DE TUMOR MALIGNO DE NERVIO EN TOBILLO VIA ABIERTA</t>
  </si>
  <si>
    <t>RESECCION DE TUMOR BENIGNO DE NERVIO EN PIE VIA ABIERTA</t>
  </si>
  <si>
    <t>CIRUGIA VASCULAR Y ANGIOLOGICA</t>
  </si>
  <si>
    <t>RESECCION DE TUMOR MALIGNO DE NERVIO EN PIE VIA ABIERTA</t>
  </si>
  <si>
    <t>NEURECTOMIA SUPRASELECTIVA INTRAESPINAL</t>
  </si>
  <si>
    <t>041101</t>
  </si>
  <si>
    <t>BIOPSIA NERVIO PERIFERICO (SUPERFICIAL O PROFUNDO) VIA PERCUTANEA</t>
  </si>
  <si>
    <t>BIOPSIA (PERCUTANEA) (AGUJA) DE NERVIO O GANGLIO CRANEAL O PERIFERICO</t>
  </si>
  <si>
    <t>041200</t>
  </si>
  <si>
    <t>042101</t>
  </si>
  <si>
    <t>RIZOTOMIA DE NERVIO TRIGEMINAL POR CRANEOTOMIA SUBOCCIPITAL</t>
  </si>
  <si>
    <t>042102</t>
  </si>
  <si>
    <t>RIZOTOMIA DE NERVIO XI POR CRANEOTOMIA SUBOCCIPITAL</t>
  </si>
  <si>
    <t>042201</t>
  </si>
  <si>
    <t>NEUROLISIS DE NERVIO XI POR AMIGDALECTOMIA ESTEREOTACTICA</t>
  </si>
  <si>
    <t>CIRUGIA MAXILOFACIAL</t>
  </si>
  <si>
    <t>042202</t>
  </si>
  <si>
    <t>NEUROLISIS DE NERVIO VIDIANO POR ELECTROCOAGULACION O ESCISION</t>
  </si>
  <si>
    <t>NEUROLISIS DE NERVIO FACIAL</t>
  </si>
  <si>
    <t>NEUROLISIS DE OTRO NERVIO CRANEAL</t>
  </si>
  <si>
    <t>NEUROLISIS DE NERVIO EN BRAZO VIA ABIERTA</t>
  </si>
  <si>
    <t>042301</t>
  </si>
  <si>
    <t>NEUROLISIS DE NERVIO EN BRAZO VIA ENDOSCOPICA</t>
  </si>
  <si>
    <t>NEUROLISIS DE NERVIO EN ANTEBRAZO VIA ABIERTA</t>
  </si>
  <si>
    <t>042302</t>
  </si>
  <si>
    <t>NEUROLISIS DE NERVIO EN ANTEBRAZO VIA ENDOSCOPICA</t>
  </si>
  <si>
    <t>NEUROLISIS EN NERVIO DE MANO VIA ABIERTA</t>
  </si>
  <si>
    <t>042304</t>
  </si>
  <si>
    <t>NEUROLISIS DE NERVIOS EN DEDOS DE MANO VIA ABIERTA</t>
  </si>
  <si>
    <t>042305</t>
  </si>
  <si>
    <t>NEUROLISIS DE NERVIO EN MUSLO VIA ABIERTA</t>
  </si>
  <si>
    <t>042306</t>
  </si>
  <si>
    <t>NEUROLISIS DE NERVIO EN MUSLO VIA ENDOSCOPICA</t>
  </si>
  <si>
    <t>NEUROLISIS DE NERVIO EN HUECO POPLITEO VIA ABIERTA</t>
  </si>
  <si>
    <t>042307</t>
  </si>
  <si>
    <t>NEUROLISIS DE NERVIO EN PIERNA VIA ABIERTA</t>
  </si>
  <si>
    <t>NEUROLISIS DE NERVIO EN PIERNA VIA ENDOSCOPICA</t>
  </si>
  <si>
    <t>NEUROLISIS DE NERVIO EN TOBILLO VIA ABIERTA</t>
  </si>
  <si>
    <t>042308</t>
  </si>
  <si>
    <t>NEUROLISIS DE NERVIO EN TOBILLO VIA ENDOSCOPICA</t>
  </si>
  <si>
    <t>NEUROLISIS DE NERVIO EN PIE EXCEPTO DEDO DE PIE VIA ABIERTA</t>
  </si>
  <si>
    <t>NEUROLISIS DE NERVIO EN DEDO DE PIE VIA ABIERTA</t>
  </si>
  <si>
    <t>NEUROLISIS DE OTRO NERVIO PERIFERICO VIA ABIERTA</t>
  </si>
  <si>
    <t>NEUROLISIS DE OTRO NERVIO PERIFERICO VIA ENDOSCOPICA</t>
  </si>
  <si>
    <t>043001</t>
  </si>
  <si>
    <t>043104</t>
  </si>
  <si>
    <t>043102</t>
  </si>
  <si>
    <t>ODONTOLOGIA GENERAL</t>
  </si>
  <si>
    <t>043103</t>
  </si>
  <si>
    <t>NEURORRAFIA DE NERVIO EN BRAZO</t>
  </si>
  <si>
    <t>NEURORRAFIA DE NERVIO EN ANTEBRAZO</t>
  </si>
  <si>
    <t>043105</t>
  </si>
  <si>
    <t>NEURORRAFIA DE NERVIO EN MANO</t>
  </si>
  <si>
    <t>043106</t>
  </si>
  <si>
    <t>NEURORRAFIA DE NERVIO COLATERAL EN DEDO DE MANO</t>
  </si>
  <si>
    <t>043107</t>
  </si>
  <si>
    <t>043108</t>
  </si>
  <si>
    <t>043109</t>
  </si>
  <si>
    <t>044101</t>
  </si>
  <si>
    <t>DESCOMPRESION NEUROVASCULAR DE NERVIO TRIGEMINAL POR CRANEOTOMIA SUBOCCIPITAL</t>
  </si>
  <si>
    <t>DESCOMPRESION INTRACANALICULAR DE NERVIO OPTICO POR CRANEOTOMIA</t>
  </si>
  <si>
    <t>044203</t>
  </si>
  <si>
    <t>DESCOMPRESION INTRACANALICULAR DE NERVIO OPTICO VIA TRANSNASAL ENDOSCOPICA</t>
  </si>
  <si>
    <t>DESCOMPRESION NEUROVASCULAR DE NERVIOS CRANEALES BAJOS (IX X XI XII)</t>
  </si>
  <si>
    <t>044204</t>
  </si>
  <si>
    <t>044205</t>
  </si>
  <si>
    <t>044206</t>
  </si>
  <si>
    <t>DESCOMPRESION NEUROVASCULAR DE NERVIO FACIAL POR CRANEOTOMIA SUBOCCIPITAL</t>
  </si>
  <si>
    <t>044207</t>
  </si>
  <si>
    <t>044208</t>
  </si>
  <si>
    <t>DESCOMPRESION DE NERVIO FACIAL INTRATEMPORAL VIA FOSA MEDIA</t>
  </si>
  <si>
    <t>DESCOMPRESION DE NERVIO OPTICO VIA ORBITARIA</t>
  </si>
  <si>
    <t>DESCOMPRESION DE NERVIO OPTICO VIA ENDOSCOPICA</t>
  </si>
  <si>
    <t>044301</t>
  </si>
  <si>
    <t>DESCOMPRESION DE NERVIO EN TUNEL DEL CARPO VIA ENDOSCOPICA</t>
  </si>
  <si>
    <t>DESCOMPRESION DE NERVIO EN TUNEL DEL CARPO VIA ABIERTA</t>
  </si>
  <si>
    <t>044311</t>
  </si>
  <si>
    <t>DESCOMPRESION DE NERVIO EN TUNEL DEL CARPO CON NEUROLISIS VIA ABIERTA</t>
  </si>
  <si>
    <t>DESCOMPRESION DE NERVIO EN TUNEL DEL CARPO CON NEUROLISIS VIA ENDOSCOPICA</t>
  </si>
  <si>
    <t>DESCOMPRESION DE NERVIO EN TUNEL DEL TARSO VIA ABIERTA</t>
  </si>
  <si>
    <t>044400</t>
  </si>
  <si>
    <t>DESCOMPRESION DE NERVIO EN TUNEL DEL TARSO VIA ENDOSCOPICA</t>
  </si>
  <si>
    <t>DESCOMPRESION DE NERVIO EN HOMBRO VIA ABIERTA</t>
  </si>
  <si>
    <t>044501</t>
  </si>
  <si>
    <t>DESCOMPRESION DE NERVIO EN HOMBRO VIA ENDOSCOPICA</t>
  </si>
  <si>
    <t>DESCOMPRESION DE NERVIO EN BRAZO VIA ABIERTA</t>
  </si>
  <si>
    <t>DESCOMPRESION DE NERVIO EN BRAZO VIA ENDOSCOPICA</t>
  </si>
  <si>
    <t>DESCOMPRESION DE NERVIO EN CODO VIA ABIERTA</t>
  </si>
  <si>
    <t>DESCOMPRESION DE NERVIO EN CODO VIA ENDOSCOPICA</t>
  </si>
  <si>
    <t>DESCOMPRESION DE NERVIO EN ANTEBRAZO VIA ABIERTA</t>
  </si>
  <si>
    <t>044502</t>
  </si>
  <si>
    <t>DESCOMPRESION DE NERVIO EN ANTEBRAZO VIA ENDOSCOPICA</t>
  </si>
  <si>
    <t>DESCOMPRESION DE NERVIO EN MANO VIA ABIERTA</t>
  </si>
  <si>
    <t>044503</t>
  </si>
  <si>
    <t>DESCOMPRESION DE NERVIO EN DEDO DE LA MANO VIA ABIERTA</t>
  </si>
  <si>
    <t>044504</t>
  </si>
  <si>
    <t>DESCOMPRESION DE NERVIO EN MUSLO VIA ABIERTA</t>
  </si>
  <si>
    <t>044506</t>
  </si>
  <si>
    <t>DESCOMPRESION DE NERVIO EN MUSLO VIA ENDOSCOPICA</t>
  </si>
  <si>
    <t>DESCOMPRESION DE NERVIO EN HUECO POPLITEO VIA ABIERTA</t>
  </si>
  <si>
    <t>044507</t>
  </si>
  <si>
    <t>DESCOMPRESION DE NERVIO EN PIERNA VIA ABIERTA</t>
  </si>
  <si>
    <t>DESCOMPRESION DE NERVIO EN PIERNA VIA ENDOSCOPICA</t>
  </si>
  <si>
    <t>DESCOMPRESION DE NERVIO EN TOBILLO VIA ABIERTA</t>
  </si>
  <si>
    <t>044508</t>
  </si>
  <si>
    <t>DESCOMPRESION DE NERVIO EN TOBILLO VIA ENDOSCOPICA</t>
  </si>
  <si>
    <t>DESCOMPRESION DE NERVIO EN PIE VIA ABIERTA</t>
  </si>
  <si>
    <t>INJERTO DE NERVIO PERIFERICO</t>
  </si>
  <si>
    <t>045100</t>
  </si>
  <si>
    <t>INJERTO DE NERVIO PERIFERICO A NERVIO FACIAL IPSILATERAL</t>
  </si>
  <si>
    <t>CIRUGIA DERMATOLOGICA</t>
  </si>
  <si>
    <t>INJERTO DE NERVIO PERIFERICO A NERVIO FACIAL CONTRALATERAL</t>
  </si>
  <si>
    <t>TRANSPOSICION DE NERVIO PERIFERICO EN MIEMBRO SUPERIOR VIA ABIERTA</t>
  </si>
  <si>
    <t>046101</t>
  </si>
  <si>
    <t>TRANSPOSICION DE NERVIO PERIFERICO MIEMBRO INFERIOR VIA ABIERTA</t>
  </si>
  <si>
    <t>047102</t>
  </si>
  <si>
    <t>REPARACION DE NERVIO FACIAL POR ANASTOMOSIS TERMINO TERMINAL</t>
  </si>
  <si>
    <t>REANIMACION FACIAL CON COLGAJO MUSCULAR PEDICULADO</t>
  </si>
  <si>
    <t>REANIMACION FACIAL CON COLGAJO MUSCULAR CON TECNICA MICROVASCULAR</t>
  </si>
  <si>
    <t>REANIMACION FACIAL CON TECNICA DE SUSPENSION VIA ABIERTA</t>
  </si>
  <si>
    <t>REANIMACION FACIAL CON TECNICA DE SUSPENSION VIA ENDOSCOPICA</t>
  </si>
  <si>
    <t>NEUROTIZACION DE NERVIO FACIAL POR INTERPOSICION DE NERVIO</t>
  </si>
  <si>
    <t>048101</t>
  </si>
  <si>
    <t>BLOQUEO DE NERVIO TRIGEMINAL O ESFENOPALATINO</t>
  </si>
  <si>
    <t>INYECCION DE ANESTESIA DENTRO DE NERVIO CRANEAL CON FIN ANALGESICO</t>
  </si>
  <si>
    <t>048100</t>
  </si>
  <si>
    <t>INYECCION DE AGENTE ANESTESICO PARA NERVIO PERIFERICO</t>
  </si>
  <si>
    <t>048200</t>
  </si>
  <si>
    <t>CIRUGIA ONCOLOGICA</t>
  </si>
  <si>
    <t>CIRUGIA ONCOLOGICA PEDIATRICA</t>
  </si>
  <si>
    <t>CIRUGIA PLASTICA ONCOLOGICA</t>
  </si>
  <si>
    <t>MEDICINA FISICA Y REHABILITACION</t>
  </si>
  <si>
    <t>INFUSION CONTINUA DE OTRA SUSTANCIA TERAPEUTICA PARA NERVIO PERIFERICO</t>
  </si>
  <si>
    <t>INYECCION DE AGENTE ANESTESICO EN ESPACIO INTERFASCIAL DE NERVIO PERIFERICO</t>
  </si>
  <si>
    <t>ANESTESIA REGIONAL INTRAVENOSA</t>
  </si>
  <si>
    <t>INYECCION DE ANESTESIA EN NERVIO DE FACETA ARTICULAR VERTEBRAL CON FINES ANALGESICOS</t>
  </si>
  <si>
    <t>ORTOPEDIA Y/O TRAUMATOLOGIA</t>
  </si>
  <si>
    <t>INYECCION DE ANESTESIA EN DISCO INTERVERTEBRAL CON FINES ANALGESICOS</t>
  </si>
  <si>
    <t>INYECCION DE ANESTESIA EN ARTICULACION SACROILIACA CON FINES ANALGESICOS</t>
  </si>
  <si>
    <t>INYECCION DE ANESTESIA TRANSFORAMINAL CON FINES ANALGESICOS</t>
  </si>
  <si>
    <t>INYECCION DE ANESTESIA EPIDURAL CAUDAL CON FINES ANALGESICOS</t>
  </si>
  <si>
    <t>051100</t>
  </si>
  <si>
    <t>CIRUGIA DE TORAX</t>
  </si>
  <si>
    <t>SIMPATECTOMIA TORACICA POR TORACOSCOPIA</t>
  </si>
  <si>
    <t>052101</t>
  </si>
  <si>
    <t>052300</t>
  </si>
  <si>
    <t>052401</t>
  </si>
  <si>
    <t>SIMPATECTOMIA PRESACRA POR LAPAROSCOPIA</t>
  </si>
  <si>
    <t>SIMPATECTOMIA PRESACRA</t>
  </si>
  <si>
    <t>SIMPATECTOMIA PERIARTERIAL SOD</t>
  </si>
  <si>
    <t>052601</t>
  </si>
  <si>
    <t>RESECCION DE TUMOR EN NERVIO O GANGLIO SIMPATICO</t>
  </si>
  <si>
    <t>052602</t>
  </si>
  <si>
    <t>052603</t>
  </si>
  <si>
    <t>TIMPANOSIMPATECTOMIA [NEURECTOMIA DEL JACOBSON]</t>
  </si>
  <si>
    <t>SIMPATECTOMIA O GANGLIECTOMIA</t>
  </si>
  <si>
    <t>053101</t>
  </si>
  <si>
    <t>BLOQUEO DE NERVIO SIMPATICO UNICO</t>
  </si>
  <si>
    <t>053102</t>
  </si>
  <si>
    <t>BLOQUEO DE PLEJO BRAQUIAL</t>
  </si>
  <si>
    <t>053103</t>
  </si>
  <si>
    <t>BLOQUEO DE PLEJO LUMBOSACRO</t>
  </si>
  <si>
    <t>053104</t>
  </si>
  <si>
    <t>BLOQUEO DE SENO CAROTIDEO</t>
  </si>
  <si>
    <t>053105</t>
  </si>
  <si>
    <t>BLOQUEO DE UNION MIONEURAL</t>
  </si>
  <si>
    <t>053106</t>
  </si>
  <si>
    <t>BLOQUEO PARACERVICAL BILATERAL</t>
  </si>
  <si>
    <t>BLOQUEO DE NERVIO FRENICO</t>
  </si>
  <si>
    <t>053108</t>
  </si>
  <si>
    <t>BLOQUEO DE PLEJO CELIACO</t>
  </si>
  <si>
    <t>CIRUGIA GINECOLOGICA</t>
  </si>
  <si>
    <t>053109</t>
  </si>
  <si>
    <t>BLOQUEO DE NERVIOS PUDENDOS</t>
  </si>
  <si>
    <t>NEFROLOGIA</t>
  </si>
  <si>
    <t>CIRUGIA UROLOGICA</t>
  </si>
  <si>
    <t>053110</t>
  </si>
  <si>
    <t>BLOQUEO DE NERVIO VAGO</t>
  </si>
  <si>
    <t>053111</t>
  </si>
  <si>
    <t>BLOQUEO DEL NERVIO HIPOGASTRICO SUPERIOR</t>
  </si>
  <si>
    <t>053112</t>
  </si>
  <si>
    <t>BLOQUEO DE NERVIO ESPLACNICO</t>
  </si>
  <si>
    <t>053113</t>
  </si>
  <si>
    <t>BLOQUEO REGIONAL CONTINUO</t>
  </si>
  <si>
    <t>053114</t>
  </si>
  <si>
    <t>BLOQUEO SIMPATICO REGIONAL (CERVICAL TORACICO O LUMBAR)</t>
  </si>
  <si>
    <t>053115</t>
  </si>
  <si>
    <t>BLOQUEO DEL SIMPATICO PRESACRO (GANGLIO IMPAR DE WALTER)</t>
  </si>
  <si>
    <t>INYECCION DE ANESTESICO EN NERVIO SIMPATICO</t>
  </si>
  <si>
    <t>053121</t>
  </si>
  <si>
    <t>INYECCION DE ANESTESICO EN GANGLIO SIMPATICO CILIAL</t>
  </si>
  <si>
    <t>053201</t>
  </si>
  <si>
    <t>NEUROLISIS DE PLEJO BRAQUIAL</t>
  </si>
  <si>
    <t>053202</t>
  </si>
  <si>
    <t>NEUROLISIS DE PLEJO LUMBAR</t>
  </si>
  <si>
    <t>053203</t>
  </si>
  <si>
    <t>NEUROLISIS DE PLEJO CERVICAL (SUPERFICIAL O PROFUNDO)</t>
  </si>
  <si>
    <t>053204</t>
  </si>
  <si>
    <t>NEUROLISIS DE PLEJO TORACICO</t>
  </si>
  <si>
    <t>053205</t>
  </si>
  <si>
    <t>NEUROLISIS DE PLEJO CELIACO</t>
  </si>
  <si>
    <t>053206</t>
  </si>
  <si>
    <t>NEUROLISIS DE PLEJO HIPOGASTRICO</t>
  </si>
  <si>
    <t>053207</t>
  </si>
  <si>
    <t>NEUROLISIS DEL GANGLIO SIMPATICO PRESACRO [GANGLIO IMPAR DE WALTER]</t>
  </si>
  <si>
    <t>NEUROLISIS DE NERVIO SIMPATICO UNICO</t>
  </si>
  <si>
    <t>GANGLIOLISIS EN GANGLIOS SIMPATICOS POR RADIOFRECUENCIA O FENOLIZACION</t>
  </si>
  <si>
    <t>GANGLIOLISIS EN GANGLIOS PARAVERTEBRALES POR RADIOFRECUENCIA O FENOLIZACION</t>
  </si>
  <si>
    <t>GANGLIOLISIS EN GANGLIO DEL V PAR [GASSER] POR RADIOFRECUENCIA O FENOLIZACION</t>
  </si>
  <si>
    <t>054101</t>
  </si>
  <si>
    <t>054102</t>
  </si>
  <si>
    <t>NEURORRAFIA DE TRONCO DE PLEJO BRAQUIAL CON INJERTO DE TRONCOS</t>
  </si>
  <si>
    <t>054103</t>
  </si>
  <si>
    <t>054201</t>
  </si>
  <si>
    <t>RECONSTRUCCION DE PLEJO POR NEURORRAFIA</t>
  </si>
  <si>
    <t>054202</t>
  </si>
  <si>
    <t>RECONSTRUCCION DE PLEJO POR INJERTO DE NERVIO</t>
  </si>
  <si>
    <t>054203</t>
  </si>
  <si>
    <t>RECONSTRUCCION DE PLEJO POR NEUROTIZACION</t>
  </si>
  <si>
    <t>055101</t>
  </si>
  <si>
    <t>EXPLORACION DE PLEJO O TRONCO (CERVICAL LUMBAR O SACRO)</t>
  </si>
  <si>
    <t>055100</t>
  </si>
  <si>
    <t>055200</t>
  </si>
  <si>
    <t>DESCOMPRESION DE PLEJO O TRONCO (CERVICAL LUMBAR O SACRO) SOD</t>
  </si>
  <si>
    <t>DRENAJE DEL AREA TIROIDEA VIA PERCUTANEA</t>
  </si>
  <si>
    <t>060901</t>
  </si>
  <si>
    <t>REAPERTURA DE HERIDA DE AREA TIROIDEA VIA ABIERTA</t>
  </si>
  <si>
    <t>DRENAJE DE COLECCION EN AREA TIROIDEA POR INCISION</t>
  </si>
  <si>
    <t>060902</t>
  </si>
  <si>
    <t>CIRUGIA GASTROINTESTINAL</t>
  </si>
  <si>
    <t>060903</t>
  </si>
  <si>
    <t>060904</t>
  </si>
  <si>
    <t>DRENAJE EN CUELLO (EXCEPTO AREA TIROIDEA) POR INCISION</t>
  </si>
  <si>
    <t>BIOPSIA DE GLANDULA TIROIDES VIA ABIERTA</t>
  </si>
  <si>
    <t>061200</t>
  </si>
  <si>
    <t>BIOPSIA DE GLANDULA TIROIDES VIA PERCUTANEA</t>
  </si>
  <si>
    <t>061100</t>
  </si>
  <si>
    <t>BIOPSIA DE GLANDULA PARATIROIDES VIA ABIERTA</t>
  </si>
  <si>
    <t>061300</t>
  </si>
  <si>
    <t>BIOPSIA DE GLANDULA PARATIROIDES VIA PERCUTANEA</t>
  </si>
  <si>
    <t>RADIOLOGIA E IMAGENES DIAGNOSTICAS</t>
  </si>
  <si>
    <t>TIROIDECTOMIA PARCIAL VIA ABIERTA</t>
  </si>
  <si>
    <t>068900</t>
  </si>
  <si>
    <t>TIROIDECTOMIA PARCIAL VIA ENDOSCOPICA</t>
  </si>
  <si>
    <t>TIROIDECTOMIA TOTAL VIA ABIERTA</t>
  </si>
  <si>
    <t>064100</t>
  </si>
  <si>
    <t>TIROIDECTOMIA TOTAL VIA ENDOSCOPICA</t>
  </si>
  <si>
    <t>068100</t>
  </si>
  <si>
    <t>TIROIDECTOMIA RETROESTERNAL PARCIAL VIA ABIERTA</t>
  </si>
  <si>
    <t>TIROIDECTOMIA RETROESTERNAL PARCIAL VIA ENDOSCOPICA</t>
  </si>
  <si>
    <t>065100</t>
  </si>
  <si>
    <t>TIROIDECTOMIA RETROESTERNAL TOTAL VIA ABIERTA</t>
  </si>
  <si>
    <t>065200</t>
  </si>
  <si>
    <t>TIROIDECTOMIA RETROESTERNAL TOTAL VIA ENDOSCOPICA</t>
  </si>
  <si>
    <t>RESECCION DE QUISTE O CONDUCTO TIROGLOSO VIA ABIERTA</t>
  </si>
  <si>
    <t>067100</t>
  </si>
  <si>
    <t>RESECCION DE QUISTE O CONDUCTO TIROGLOSO VIA ENDOSCOPICA</t>
  </si>
  <si>
    <t>RESECCION DE FISTULA TIROGLOSA VIA ABIERTA</t>
  </si>
  <si>
    <t>PARATIROIDECTOMIA TOTAL VIA ABIERTA</t>
  </si>
  <si>
    <t>PARATIROIDECTOMIA TOTAL VIA ENDOSCOPICA</t>
  </si>
  <si>
    <t>PARATIROIDECTOMIA PARCIAL VIA ABIERTA</t>
  </si>
  <si>
    <t>PARATIROIDECTOMIA PARCIAL VIA ENDOSCOPICA</t>
  </si>
  <si>
    <t>REEXPLORACION DE CUELLO Y MEDIASTINO VIA ABIERTA</t>
  </si>
  <si>
    <t>REEXPLORACION DE CUELLO Y MEDIASTINO VIA ENDOSCOPICA</t>
  </si>
  <si>
    <t>SUTURA DE GLANDULA TIROIDES VIA ABIERTA</t>
  </si>
  <si>
    <t>REIMPLANTE DE TEJIDO TIROIDEO (AUTOLOGO) SOD</t>
  </si>
  <si>
    <t>296301</t>
  </si>
  <si>
    <t>REIMPLANTE DE TEJIDO PARATIROIDEO VIA ABIERTA</t>
  </si>
  <si>
    <t>REIMPLANTE DE TEJIDO PARATIROIDEO VIA ENDOSCOPICA</t>
  </si>
  <si>
    <t>EXPLORACION DE AREA SUPRARENAL VIA ABIERTA</t>
  </si>
  <si>
    <t>070000</t>
  </si>
  <si>
    <t>EXPLORACION DE AREA SUPRARENAL VIA LAPAROSCOPICA</t>
  </si>
  <si>
    <t>BIOPSIA DE GLANDULA SUPRARRENAL VIA ABIERTA</t>
  </si>
  <si>
    <t>071200</t>
  </si>
  <si>
    <t>BIOPSIA DE GLANDULA SUPRARRENAL VIA PERCUTANEA</t>
  </si>
  <si>
    <t>071100</t>
  </si>
  <si>
    <t>BIOPSIA DE GLANDULA SUPRARRENAL VIA LAPAROSCOPICA</t>
  </si>
  <si>
    <t>071300</t>
  </si>
  <si>
    <t>BIOPSIA DE HIPOFISIS VIA TRANSFRONTAL SOD</t>
  </si>
  <si>
    <t>BIOPSIA DE HIPOFISIS VIA TRANSESFENOIDAL</t>
  </si>
  <si>
    <t>BIOPSIA DE HIPOFISIS TRANSESFENOIDAL VIA ENDOSCOPICA</t>
  </si>
  <si>
    <t>BIOPSIA DE TIMO VIA ABIERTA</t>
  </si>
  <si>
    <t>071600</t>
  </si>
  <si>
    <t>BIOPSIA DE TIMO POR TORACOSCOPIA</t>
  </si>
  <si>
    <t>071700</t>
  </si>
  <si>
    <t>SUPRARRENALECTOMIA PARCIAL UNILATERAL VIA ABIERTA</t>
  </si>
  <si>
    <t>072200</t>
  </si>
  <si>
    <t>SUPRARRENALECTOMIA PARCIAL UNILATERAL VIA LAPAROSCOPICA</t>
  </si>
  <si>
    <t>SUPRARRENALECTOMIA PARCIAL BILATERAL VIA ABIERTA</t>
  </si>
  <si>
    <t>SUPRARRENALECTOMIA PARCIAL BILATERAL VIA LAPAROSCOPICA</t>
  </si>
  <si>
    <t>SUPRARRENALECTOMIA TOTAL UNILATERAL VIA ABIERTA</t>
  </si>
  <si>
    <t>SUPRARRENALECTOMIA TOTAL UNILATERAL VIA LAPAROSCOPICA</t>
  </si>
  <si>
    <t>SUPRARRENALECTOMIA TOTAL BILATERAL VIA ABIERTA</t>
  </si>
  <si>
    <t>SUPRARRENALECTOMIA TOTAL BILATERAL VIA LAPAROSCOPICA</t>
  </si>
  <si>
    <t>REIMPLANTE DE TEJIDO SUPRARRENAL VIA ABIERTA</t>
  </si>
  <si>
    <t>REIMPLANTE DE TEJIDO SUPRARRENAL VIA LAPAROSCOPICA</t>
  </si>
  <si>
    <t>DRENAJE DE GLANDULA SUPRARRENAL VIA ABIERTA</t>
  </si>
  <si>
    <t>074100</t>
  </si>
  <si>
    <t>DRENAJE DE GLANDULA SUPRARRENAL VIA PERCUTANEA</t>
  </si>
  <si>
    <t>DRENAJE DE GLANDULA SUPRARRENAL VIA LAPAROSCOPICA</t>
  </si>
  <si>
    <t>REPARACION DE GLANDULA SUPRARRENAL VIA ABIERTA</t>
  </si>
  <si>
    <t>REPARACION DE GLANDULA SUPRARRENAL VIA LAPAROSCOPICA</t>
  </si>
  <si>
    <t>075300</t>
  </si>
  <si>
    <t>075400</t>
  </si>
  <si>
    <t>ESCISION TOTAL DE GLANDULA PINEAL [PINEALECTOMIA] SOD</t>
  </si>
  <si>
    <t>076100</t>
  </si>
  <si>
    <t>ESCISION PARCIAL DE HIPOFISIS VIA TRANSFRONTAL SOD</t>
  </si>
  <si>
    <t>076200</t>
  </si>
  <si>
    <t>ESCISION PARCIAL DE HIPOFISIS VIA TRANSESFENOIDAL SOD</t>
  </si>
  <si>
    <t>076400</t>
  </si>
  <si>
    <t>ESCISION TOTAL DE HIPOFISIS VIA TRANSFRONTAL SOD</t>
  </si>
  <si>
    <t>076500</t>
  </si>
  <si>
    <t>ESCISION TOTAL DE HIPOFISIS VIA TRANSESFENOIDAL SOD</t>
  </si>
  <si>
    <t>RESECCION TOTAL DEL TIMO VIA ABIERTA</t>
  </si>
  <si>
    <t>078200</t>
  </si>
  <si>
    <t>RESECCION TOTAL DEL TIMO POR TORACOSCOPIA</t>
  </si>
  <si>
    <t>RESECCION PARCIAL DEL TIMO VIA ABIERTA</t>
  </si>
  <si>
    <t>078100</t>
  </si>
  <si>
    <t>RESECCION PARCIAL DEL TIMO POR TORACOSCOPIA</t>
  </si>
  <si>
    <t>CIRUGIA OFTALMOLOGICA</t>
  </si>
  <si>
    <t>DRENAJE DE COLECCION POR BLEFAROTOMIA</t>
  </si>
  <si>
    <t>080100</t>
  </si>
  <si>
    <t>EXTRACCION DE CUERPO EXTRAÑO EN PARPADO POR BLEFAROTOMIA</t>
  </si>
  <si>
    <t>BIOPSIA EN PARPADO</t>
  </si>
  <si>
    <t>081100</t>
  </si>
  <si>
    <t>RESECCION DE CHALAZION VIA ANTERIOR</t>
  </si>
  <si>
    <t>082100</t>
  </si>
  <si>
    <t>RESECCION DE CHALAZION VIA POSTERIOR</t>
  </si>
  <si>
    <t>082301</t>
  </si>
  <si>
    <t>RESECCION DE TUMOR BENIGNO O MALIGNO DE PARPADO ESPESOR PARCIAL UN TERCIO</t>
  </si>
  <si>
    <t>082302</t>
  </si>
  <si>
    <t>RESECCION DE TUMOR BENIGNO O MALIGNO DE PARPADO ESPESOR PARCIAL DOS TERCIOS</t>
  </si>
  <si>
    <t>RESECCION DE TUMOR BENIGNO O MALIGNO DE PARPADO ESPESOR PARCIAL MAYOR DE DOS TERCIOS</t>
  </si>
  <si>
    <t>RESECCION DE TUMOR BENIGNO O MALIGNO DE PARPADO ESPESOR TOTAL UN TERCIO</t>
  </si>
  <si>
    <t>RESECCION DE TUMOR BENIGNO O MALIGNO DE PARPADO ESPESOR TOTAL DOS TERCIOS</t>
  </si>
  <si>
    <t>RESECCION DE TUMOR BENIGNO O MALIGNO DE PARPADO ESPESOR TOTAL MAYOR DE DOS TERCIOS</t>
  </si>
  <si>
    <t>RESECCION DE TUMOR BENIGNO O MALIGNO DE PARPADO ESPESOR TOTAL CON CANTO</t>
  </si>
  <si>
    <t>RESECCION DE TUMOR BENIGNO O MALIGNO DE PARPADO ESPESOR TOTAL CON CANTO Y VIA LAGRIMAL</t>
  </si>
  <si>
    <t>ABLACION DE LESION DE PARPADOS</t>
  </si>
  <si>
    <t>082501</t>
  </si>
  <si>
    <t>TARSORRAFIA</t>
  </si>
  <si>
    <t>082600</t>
  </si>
  <si>
    <t>CORRECCION DE PTOSIS PALPEBRAL POR SUSPENSION FRONTAL CON SUTURA O TEJIDO</t>
  </si>
  <si>
    <t>083100</t>
  </si>
  <si>
    <t>CORRECCION DE PTOSIS PALPEBRAL POR SUSPENSION FRONTAL CON DESLIZAMIENTO DEL MUSCULO FRONTAL</t>
  </si>
  <si>
    <t>CORRECCION DE PTOSIS PALPEBRAL POR RESECCION EXTERNA DEL ELEVADOR VIA ANTERIOR</t>
  </si>
  <si>
    <t>083300</t>
  </si>
  <si>
    <t>CORRECCION DE PTOSIS PALPEBRAL POR RESECCION EXTERNA DEL ELEVADOR VIA CONJUNTIVAL</t>
  </si>
  <si>
    <t>CORRECCION DE PTOSIS PALPEBRAL POR CONJUNTIVO MULLERECTOMIA VIA CONJUNTIVAL CON O SIN TARSO</t>
  </si>
  <si>
    <t>CORRECCION DE LAGOFTALMOS POR INSERCION DE DISPOSITIVO</t>
  </si>
  <si>
    <t>086101</t>
  </si>
  <si>
    <t>ELONGACION DEL PARPADO POR VIA CONJUNTIVAL</t>
  </si>
  <si>
    <t>ELONGACION DEL PARPADO CON INJERTO</t>
  </si>
  <si>
    <t>CORRECCION DE ENTROPION POR SUTURA (REINSERCION DE RETRACTORES)</t>
  </si>
  <si>
    <t>084100</t>
  </si>
  <si>
    <t>CORRECCION DE ENTROPION POR INJERTO</t>
  </si>
  <si>
    <t>084200</t>
  </si>
  <si>
    <t>CORRECCION DE ENTROPION POR ACORTAMIENTO HORIZONTAL [CUÑA]</t>
  </si>
  <si>
    <t>CORRECCION DE ECTROPION POR ACORTAMIENTO HORIZONTAL [CUÑA]</t>
  </si>
  <si>
    <t>084400</t>
  </si>
  <si>
    <t>CORRECCION DE ECTROPION CON INJERTO</t>
  </si>
  <si>
    <t>084300</t>
  </si>
  <si>
    <t>CORRECCION DE ECTROPION POR FIJACION CANTAL</t>
  </si>
  <si>
    <t>CANTOTOMIA</t>
  </si>
  <si>
    <t>085100</t>
  </si>
  <si>
    <t>CANTORRAFIA</t>
  </si>
  <si>
    <t>085200</t>
  </si>
  <si>
    <t>CANTOPLASTIA</t>
  </si>
  <si>
    <t>085300</t>
  </si>
  <si>
    <t>BLEFAROPLASTIA SUPERIOR</t>
  </si>
  <si>
    <t>BLEFAROPLASTIA INFERIOR VIA EXTERNA</t>
  </si>
  <si>
    <t>086102</t>
  </si>
  <si>
    <t>BLEFAROPLASTIA INFERIOR VIA CONJUNTIVAL</t>
  </si>
  <si>
    <t>REFORMA DE PLIEGUE PALPEBRAL POR FIJACION TARSAL</t>
  </si>
  <si>
    <t>086400</t>
  </si>
  <si>
    <t>CORRECCION DE EPIBLEFARON</t>
  </si>
  <si>
    <t>CORRECCION DE TELECANTO CON COLGAJO</t>
  </si>
  <si>
    <t>087100</t>
  </si>
  <si>
    <t>CORRECCION DE TELECANTO TRANSNASAL</t>
  </si>
  <si>
    <t>CORRECCION DE EPICANTO</t>
  </si>
  <si>
    <t>087401</t>
  </si>
  <si>
    <t>RECONSTRUCCION DE PARPADOS CON COLGAJO</t>
  </si>
  <si>
    <t>082401</t>
  </si>
  <si>
    <t>RECONSTRUCCION DE PARPADOS CON INJERTO</t>
  </si>
  <si>
    <t>RECONSTRUCCION DE PARPADOS POR LIBERACION DE COLGAJO</t>
  </si>
  <si>
    <t>REPARACION DE HERIDA EN CEJA</t>
  </si>
  <si>
    <t>088100</t>
  </si>
  <si>
    <t>088201</t>
  </si>
  <si>
    <t>SUTURA SUPERFICIAL DE HERIDA UNICA DE PARPADO</t>
  </si>
  <si>
    <t>SERVICIO DE URGENCIAS</t>
  </si>
  <si>
    <t>088202</t>
  </si>
  <si>
    <t>SUTURA SUPERFICIAL DE HERIDA MULTIPLE DE PARPADO</t>
  </si>
  <si>
    <t>088401</t>
  </si>
  <si>
    <t>SUTURA PROFUNDA DE HERIDA UNICA DE PARPADO</t>
  </si>
  <si>
    <t>088402</t>
  </si>
  <si>
    <t>SUTURA PROFUNDA DE HERIDA MULTIPLE DE PARPADO</t>
  </si>
  <si>
    <t>088403</t>
  </si>
  <si>
    <t>SUTURA DE PARPADO Y RECONSTRUCCION CON INJERTO O COLGAJO</t>
  </si>
  <si>
    <t>RITIDECTOMIA DE PARPADO INFERIOR SOD</t>
  </si>
  <si>
    <t>RITIDECTOMIA DE PARPADO SUPERIOR SOD</t>
  </si>
  <si>
    <t>ABLACION DE PESTAÑAS (SUPERIOR O INFERIOR)</t>
  </si>
  <si>
    <t>089101</t>
  </si>
  <si>
    <t>ABLACION DE PESTAÑAS VIA ABIERTA</t>
  </si>
  <si>
    <t>CORRECCION ESTETICA DE PTOSIS DE CEJAS POR ABORDAJE CORONAL</t>
  </si>
  <si>
    <t>PLASTIA DE REGION INTERCILIAR POR TECNICA DE RELLENO</t>
  </si>
  <si>
    <t>086300</t>
  </si>
  <si>
    <t>PLASTIA DE REGION INTERCILIAR POR RESECCION E INJERTO</t>
  </si>
  <si>
    <t>PLASTIA DE REGION INTERCILIAR POR VIA ENDOSCOPICA</t>
  </si>
  <si>
    <t>PEXIA EN GLANDULA LAGRIMAL</t>
  </si>
  <si>
    <t>097100</t>
  </si>
  <si>
    <t>DRENAJE EN LA GLANDULA LAGRIMAL</t>
  </si>
  <si>
    <t>095300</t>
  </si>
  <si>
    <t>BIOPSIA DE LA GLANDULA LAGRIMAL</t>
  </si>
  <si>
    <t>091100</t>
  </si>
  <si>
    <t>BIOPSIA DE LA VIA LAGRIMAL</t>
  </si>
  <si>
    <t>091200</t>
  </si>
  <si>
    <t>DACRIOADENECTOMIA PARCIAL</t>
  </si>
  <si>
    <t>092100</t>
  </si>
  <si>
    <t>DACRIOADENECTOMIA TOTAL</t>
  </si>
  <si>
    <t>092200</t>
  </si>
  <si>
    <t>EXTRACCION DE CUERPO EXTRAÑO DEL SACO LAGRIMAL</t>
  </si>
  <si>
    <t>094100</t>
  </si>
  <si>
    <t>SONDEO Y LAVADO DE LAS VIAS LAGRIMALES VIA EXTERNA</t>
  </si>
  <si>
    <t>094200</t>
  </si>
  <si>
    <t>SONDEO Y LAVADO DE LAS VIAS LAGRIMALES VIA ENDOSCOPICA</t>
  </si>
  <si>
    <t>INTUBACION DE VIA LAGRIMAL VIA EXTERNA</t>
  </si>
  <si>
    <t>094400</t>
  </si>
  <si>
    <t>INTUBACION DE VIA LAGRIMAL VIA ENDOSCOPICA</t>
  </si>
  <si>
    <t>DRENAJE DEL SACO LAGRIMAL</t>
  </si>
  <si>
    <t>DRENAJE DEL CANALICULO LAGRIMAL</t>
  </si>
  <si>
    <t>DACRIOCISTECTOMIA</t>
  </si>
  <si>
    <t>096100</t>
  </si>
  <si>
    <t>PLASTIA EN CANALICULOS LAGRIMALES</t>
  </si>
  <si>
    <t>PLASTIA DE PUNTO LAGRIMAL SIMPLE</t>
  </si>
  <si>
    <t>097200</t>
  </si>
  <si>
    <t>PLASTIA DE PUNTO LAGRIMAL MODIFICADA CON SUTURAS</t>
  </si>
  <si>
    <t>097300</t>
  </si>
  <si>
    <t>098101</t>
  </si>
  <si>
    <t>DACRIOCISTORRINOSTOMIA VIA ABIERTA</t>
  </si>
  <si>
    <t>DACRIOCISTORRINOSTOMIA TRANSNASAL VIA ENDOSCOPICA</t>
  </si>
  <si>
    <t>DACRIOCISTORRINOSTOMIA REVISIONAL VIA EXTERNA</t>
  </si>
  <si>
    <t>DACRIOCISTORRINOSTOMIA REVISIONAL VIA ENDOSCOPICA</t>
  </si>
  <si>
    <t>098201</t>
  </si>
  <si>
    <t>CONJUNTIVODACRIOCISTORRINOSTOMIA SIMPLE VIA EXTERNA</t>
  </si>
  <si>
    <t>CONJUNTIVODACRIOCISTORRINOSTOMIA SIMPLE TRANSANASAL VIA ENDOSCOPICA</t>
  </si>
  <si>
    <t>098301</t>
  </si>
  <si>
    <t>CONJUNTIVODACRIOCISTORRINOSTOMIA CON DISPOSITIVO VIA EXTERNA</t>
  </si>
  <si>
    <t>CONJUNTIVODACRIOCISTORRINOSTOMIA CON DISPOSITIVO VIA ENDOSCOPICA</t>
  </si>
  <si>
    <t>CIERRE DEL PUNTO LAGRIMAL CON SUTURA</t>
  </si>
  <si>
    <t>099100</t>
  </si>
  <si>
    <t>CIERRE TEMPORAL DE PUNTOS LAGRIMALES CON DISPOSITIVO</t>
  </si>
  <si>
    <t>CIERRE DE PUNTOS LAGRIMALES ASISTIDO</t>
  </si>
  <si>
    <t>EXTRACCION DE CUERPO EXTRAÑO SUBCONJUNTIVAL</t>
  </si>
  <si>
    <t>100100</t>
  </si>
  <si>
    <t>BIOPSIA DE CONJUNTIVA</t>
  </si>
  <si>
    <t>102100</t>
  </si>
  <si>
    <t>CITOLOGIA DE CONJUNTIVA</t>
  </si>
  <si>
    <t>CITOLOGIA DE IMPRESION EN CONJUNTIVA</t>
  </si>
  <si>
    <t>103101</t>
  </si>
  <si>
    <t>RESECCION DE LESION O TUMOR BENIGNO DE CONJUNTIVA</t>
  </si>
  <si>
    <t>103102</t>
  </si>
  <si>
    <t>RESECCION DE LESION O TUMOR BENIGNO DE CONJUNTIVA CON INJERTO</t>
  </si>
  <si>
    <t>103103</t>
  </si>
  <si>
    <t>RESECCION SIMPLE DE PTERIGION (NASAL O TEMPORAL)</t>
  </si>
  <si>
    <t>103104</t>
  </si>
  <si>
    <t>RESECCION DE PTERIGION (NASAL O TEMPORAL) CON INJERTO</t>
  </si>
  <si>
    <t>103105</t>
  </si>
  <si>
    <t>RESECCION DE PTERIGION REPRODUCIDO (NASAL O TEMPORAL) CON INJERTO</t>
  </si>
  <si>
    <t>103106</t>
  </si>
  <si>
    <t>RESECCION DE TUMOR MALIGNO DE CONJUNTIVA CON INJERTO</t>
  </si>
  <si>
    <t>103107</t>
  </si>
  <si>
    <t>RESECCION DE TUMOR MALIGNO DE CONJUNTIVA SIN INJERTO</t>
  </si>
  <si>
    <t>103108</t>
  </si>
  <si>
    <t>ABLACION DE LESION O TEJIDO DE CONJUNTIVA</t>
  </si>
  <si>
    <t>103202</t>
  </si>
  <si>
    <t>REPARACION SIMPLE DE SIMBLEFARON</t>
  </si>
  <si>
    <t>104100</t>
  </si>
  <si>
    <t>REPARACION DE SIMBLEFARON CON INJERTO LIBRE EN CONJUNTIVA</t>
  </si>
  <si>
    <t>REPARACION DE SIMBLEFARON CON INJERTO DE TEJIDO EXTRAOCULAR</t>
  </si>
  <si>
    <t>104400</t>
  </si>
  <si>
    <t>SUTURA EN LA CONJUNTIVA</t>
  </si>
  <si>
    <t>106100</t>
  </si>
  <si>
    <t>RECONSTRUCCION DE SUPERFICIE OCULAR CON INJERTO DE TEJIDO OCULAR</t>
  </si>
  <si>
    <t>168301</t>
  </si>
  <si>
    <t>RECONSTRUCCION DE SUPERFICIE OCULAR CON INJERTO DE TEJIDO EXTRAOCULAR</t>
  </si>
  <si>
    <t>RECONSTRUCCION DE FONDOS DE SACO CON INJERTO DE TEJIDO OCULAR</t>
  </si>
  <si>
    <t>RECONSTRUCCION DE FONDOS DE SACO CON INJERTO DE TEJIDO EXTRAOCULAR</t>
  </si>
  <si>
    <t>CORRECCION DE CONJUNTIVOCHALASIS</t>
  </si>
  <si>
    <t>EXTRACCION DE CUERPO EXTRAÑO SUPERFICIAL EN CORNEA</t>
  </si>
  <si>
    <t>982102</t>
  </si>
  <si>
    <t>EXTRACCION DE CUERPO EXTRAÑO PROFUNDO EN CORNEA</t>
  </si>
  <si>
    <t>111100</t>
  </si>
  <si>
    <t>DRENAJE DE COLECCIONES EN CORNEA</t>
  </si>
  <si>
    <t>111200</t>
  </si>
  <si>
    <t>FROTIS DE CORNEA</t>
  </si>
  <si>
    <t>112100</t>
  </si>
  <si>
    <t>CITOLOGIA DE IMPRESION DE CORNEA</t>
  </si>
  <si>
    <t>BIOPSIA DE CORNEA</t>
  </si>
  <si>
    <t>112200</t>
  </si>
  <si>
    <t>RESECCION DE TUMOR BENIGNO DE CORNEA</t>
  </si>
  <si>
    <t>114100</t>
  </si>
  <si>
    <t>RESECCION DE TUMOR MALIGNO DE CORNEA</t>
  </si>
  <si>
    <t>CAUTERIZACION DE CORNEA MANUAL</t>
  </si>
  <si>
    <t>114200</t>
  </si>
  <si>
    <t>CAUTERIZACION DE CORNEA ASISTIDA</t>
  </si>
  <si>
    <t>LIMPIEZA DE ENTRECARA MANUAL</t>
  </si>
  <si>
    <t>REPARACION DE DESHISCENCIA DE HERIDA CORNEAL</t>
  </si>
  <si>
    <t>115200</t>
  </si>
  <si>
    <t>115301</t>
  </si>
  <si>
    <t>REPARACION DE LACERACION O HERIDA CORNEAL CON INJERTO ESPESOR PARCIAL</t>
  </si>
  <si>
    <t>115302</t>
  </si>
  <si>
    <t>REPARACION DE LACERACION O HERIDA CORNEAL CON INJERTO ESPESOR TOTAL</t>
  </si>
  <si>
    <t>REPARACION DE PERFORACION DE CORNEA</t>
  </si>
  <si>
    <t>SUTURA DE CORNEA</t>
  </si>
  <si>
    <t>115100</t>
  </si>
  <si>
    <t>QUERATECTOMIA MANUAL</t>
  </si>
  <si>
    <t>117600</t>
  </si>
  <si>
    <t>QUERATECTOMIA ASISTIDA</t>
  </si>
  <si>
    <t>REPOSICION DE COLGAJO CORNEAL</t>
  </si>
  <si>
    <t>RECUBRIMIENTO DE CORNEA CON COLGAJO CONJUNTIVAL</t>
  </si>
  <si>
    <t>RECUBRIMIENTO DE CORNEA CON INJERTO</t>
  </si>
  <si>
    <t>RETIRO DE SUTURA EN CORNEA</t>
  </si>
  <si>
    <t>115800</t>
  </si>
  <si>
    <t>OFTALMOLOGIA</t>
  </si>
  <si>
    <t>TRASPLANTE TEJIDOS OCULARES</t>
  </si>
  <si>
    <t>QUERATOPLASTIA ENDOTELIAL MANUAL</t>
  </si>
  <si>
    <t>116200</t>
  </si>
  <si>
    <t>QUERATOPLASTIA ENDOTELIAL ASISTIDA</t>
  </si>
  <si>
    <t>QUERATOPLASTIA LAMELAR ANTERIOR MANUAL</t>
  </si>
  <si>
    <t>116100</t>
  </si>
  <si>
    <t>QUERATOPLASTIA LAMELAR ANTERIOR ASISTIDA</t>
  </si>
  <si>
    <t>QUERATOPLASTIA LAMELAR PROFUNDA MANUAL</t>
  </si>
  <si>
    <t>QUERATOPLASTIA LAMELAR PROFUNDA ASISTIDA</t>
  </si>
  <si>
    <t>QUERATOPLASTIA PENETRANTE MANUAL</t>
  </si>
  <si>
    <t>QUERATOPLASTIA PENETRANTE ASISTIDA</t>
  </si>
  <si>
    <t>ESCLEROQUERATOPLASTIA</t>
  </si>
  <si>
    <t>IMPLANTE DE PROTESIS CORNEANA [QUERATOPROTESIS] TEMPORAL</t>
  </si>
  <si>
    <t>117300</t>
  </si>
  <si>
    <t>IMPLANTE DE PROTESIS CORNEANA [QUERATOPROTESIS] PERMANENTE</t>
  </si>
  <si>
    <t>QUERATOTOMIA INCISIONAL MANUAL</t>
  </si>
  <si>
    <t>QUERATOTOMIA INCISIONAL ASISTIDA</t>
  </si>
  <si>
    <t>QUERATECTOMIA FOTORREFRACTIVA MAS QUERATOMILEUSIS MANUAL</t>
  </si>
  <si>
    <t>QUERATECTOMIA FOTORREFRACTIVA MAS QUERATOMILEUSIS ASISTIDA</t>
  </si>
  <si>
    <t>TERMOQUERATOPLASTIA SOD</t>
  </si>
  <si>
    <t>QUERATOPIGMENTACION [TATUAJE DE CORNEA]</t>
  </si>
  <si>
    <t>118100</t>
  </si>
  <si>
    <t>EXTRACCION DE DISPOSITIVO EN CORNEA</t>
  </si>
  <si>
    <t>IMPLANTE DE DISPOSITIVO EN CORNEA MANUAL</t>
  </si>
  <si>
    <t>IMPLANTE DE DISPOSITIVO EN CORNEA ASISTIDO</t>
  </si>
  <si>
    <t>ENTRECRUZAMIENTO DE COLAGENO CORNEAL</t>
  </si>
  <si>
    <t>EXTRACCION DE CUERPO EXTRAÑO INTRAOCULAR DEL SEGMENTO ANTERIOR DE OJO</t>
  </si>
  <si>
    <t>120000</t>
  </si>
  <si>
    <t>IRIDOTOMIA MANUAL</t>
  </si>
  <si>
    <t>121200</t>
  </si>
  <si>
    <t>IRIDOTOMIA ASISTIDA</t>
  </si>
  <si>
    <t>121301</t>
  </si>
  <si>
    <t>REDUCCION DE HERNIA DE IRIS</t>
  </si>
  <si>
    <t>IRIDECTOMIA (BASAL PERIFERICA Y TOTAL)</t>
  </si>
  <si>
    <t>121400</t>
  </si>
  <si>
    <t>PARACENTESIS DIAGNOSTICA DE CAMARA ANTERIOR DEL OJO</t>
  </si>
  <si>
    <t>549100</t>
  </si>
  <si>
    <t>BIOPSIA DE IRIS</t>
  </si>
  <si>
    <t>122200</t>
  </si>
  <si>
    <t>BIOPSIA DE ESCLEROTICA</t>
  </si>
  <si>
    <t>122300</t>
  </si>
  <si>
    <t>BIOPSIA DE CUERPO CILIAR</t>
  </si>
  <si>
    <t>122400</t>
  </si>
  <si>
    <t>123001</t>
  </si>
  <si>
    <t>IRIDOPLASTIA MANUAL</t>
  </si>
  <si>
    <t>123002</t>
  </si>
  <si>
    <t>IRIDOPLASTIA ASISTIDA</t>
  </si>
  <si>
    <t>LISIS DE GONIOSINEQUIAS</t>
  </si>
  <si>
    <t>123500</t>
  </si>
  <si>
    <t>LISIS DE SINEQUIAS ANTERIORES</t>
  </si>
  <si>
    <t>LISIS DE SINEQUIAS POSTERIORES</t>
  </si>
  <si>
    <t>REPARACION O SUTURA DE IRIDODIALISIS</t>
  </si>
  <si>
    <t>123400</t>
  </si>
  <si>
    <t>COREOPLASTIA (PUPILOPLASTIA)</t>
  </si>
  <si>
    <t>CERCLAJE PUPILAR</t>
  </si>
  <si>
    <t>ABLACION DE LESION DE IRIS</t>
  </si>
  <si>
    <t>124101</t>
  </si>
  <si>
    <t>124201</t>
  </si>
  <si>
    <t>RESECCION DE TUMOR DE IRIS</t>
  </si>
  <si>
    <t>IRIDOCISTECTOMIA</t>
  </si>
  <si>
    <t>ESCISION DE LESION DE IRIS</t>
  </si>
  <si>
    <t>ABLACION DE LESION DE CUERPO CILIAR VIA INTERNA</t>
  </si>
  <si>
    <t>124401</t>
  </si>
  <si>
    <t>ABLACION DE LESION DE CUERPO CILIAR VIA EXTERNA</t>
  </si>
  <si>
    <t>RESECCION DE LESION O TUMOR EN CUERPO CILIAR</t>
  </si>
  <si>
    <t>IRIDOCICLECTOMIA</t>
  </si>
  <si>
    <t>GONIOTOMIA</t>
  </si>
  <si>
    <t>125100</t>
  </si>
  <si>
    <t>TRABECULOTOMIA</t>
  </si>
  <si>
    <t>125400</t>
  </si>
  <si>
    <t>CICLODIALISIS (DESINSERCION PARCIAL DEL CUERPO CILIAR)</t>
  </si>
  <si>
    <t>125500</t>
  </si>
  <si>
    <t>TRABECULECTOMIA AB-EXTERNO</t>
  </si>
  <si>
    <t>126400</t>
  </si>
  <si>
    <t>ESCLERECTOMIA PROFUNDA NO PENETRANTE</t>
  </si>
  <si>
    <t>VISCOCANALOSTOMIA</t>
  </si>
  <si>
    <t>CANALOPLASTIA</t>
  </si>
  <si>
    <t>TRABECULECTOMIA CONVENCIONAL</t>
  </si>
  <si>
    <t>126601</t>
  </si>
  <si>
    <t>REVISION DE AMPOLLA FILTRANTE</t>
  </si>
  <si>
    <t>SUTURA DE COMPRESION DE AMPOLLA FILTRANTE</t>
  </si>
  <si>
    <t>126603</t>
  </si>
  <si>
    <t>SUTUROLISIS SUBCONJUNTIVAL DE COLGAJO ESCLERAL ASISTIDA</t>
  </si>
  <si>
    <t>LIBERACION DE OBSTRUCCION DE VENTANA FILTRANTE ASISTIDA</t>
  </si>
  <si>
    <t>INSERCION DE DISPOSITIVO ANCLADO A ESCLERA</t>
  </si>
  <si>
    <t>126700</t>
  </si>
  <si>
    <t>INSERCION DE DISPOSITIVO VIA GONIOSCOPICA</t>
  </si>
  <si>
    <t>INSERCION DE DISPOSITIVO VIA EXTERNA</t>
  </si>
  <si>
    <t>126705</t>
  </si>
  <si>
    <t>REVISION ANTERIOR DE TUBO DE DISPOSITIVO</t>
  </si>
  <si>
    <t>REVISION DE DISPOSITIVO CON OBSTRUCCION POSTERIOR</t>
  </si>
  <si>
    <t>REVISION DE DISPOSITIVO VIA GONIOSCOPICA</t>
  </si>
  <si>
    <t>REVISION DE DISPOSITIVO VIA EXTERNA</t>
  </si>
  <si>
    <t>127501</t>
  </si>
  <si>
    <t>TRABECULOPLASTIA ASISTIDA</t>
  </si>
  <si>
    <t>SUTURA DE LA ESCLERA [ESCLERORRAFIA]</t>
  </si>
  <si>
    <t>128100</t>
  </si>
  <si>
    <t>128401</t>
  </si>
  <si>
    <t>RESECCION DE TUMOR DE LA ESCLEROTICA VIA ABIERTA</t>
  </si>
  <si>
    <t>ABLACION DE LESION O TUMOR DE LA ESCLEROTICA</t>
  </si>
  <si>
    <t>ESCLEROPLASTIA SIMPLE</t>
  </si>
  <si>
    <t>128800</t>
  </si>
  <si>
    <t>ESCLEROPLASTIA CON INJERTO</t>
  </si>
  <si>
    <t>PARACENTESIS TERAPEUTICA DE CAMARA ANTERIOR DEL OJO</t>
  </si>
  <si>
    <t>LAVADO DE CAMARA ANTERIOR DEL OJO</t>
  </si>
  <si>
    <t>INSERCION DE LENTE INTRAOCULAR FAQUICO EN CAMARA ANTERIOR</t>
  </si>
  <si>
    <t>137200</t>
  </si>
  <si>
    <t>INSERCION DE LENTE INTRAOCULAR FAQUICO EN CAMARA POSTERIOR</t>
  </si>
  <si>
    <t>EXTRACCION DE LENTE INTRAOCULAR FAQUICO EN CAMARA ANTERIOR</t>
  </si>
  <si>
    <t>EXTRACCION DE LENTE INTRAOCULAR FAQUICO EN CAMARA POSTERIOR</t>
  </si>
  <si>
    <t>EXTRACCION INTRACAPSULAR DE CRISTALINO</t>
  </si>
  <si>
    <t>131100</t>
  </si>
  <si>
    <t>EXTRACCION EXTRACAPSULAR MANUAL DE CRISTALINO</t>
  </si>
  <si>
    <t>132200</t>
  </si>
  <si>
    <t>EXTRACCION EXTRACAPSULAR ASISTIDA DE CRISTALINO</t>
  </si>
  <si>
    <t>EXTRACCION EXTRACAPSULAR DE CRISTALINO EN PRESENCIA DE AMPOLLA FILTRANTE PREVIA</t>
  </si>
  <si>
    <t>132400</t>
  </si>
  <si>
    <t>RESECCION DE MEMBRANA SECUNDARIA MANUAL</t>
  </si>
  <si>
    <t>RESECCION DE MEMBRANA SECUNDARIA ASISTIDA</t>
  </si>
  <si>
    <t>CAPSULOTOMIA MANUAL</t>
  </si>
  <si>
    <t>136501</t>
  </si>
  <si>
    <t>CAPSULOTOMIA ASISTIDA</t>
  </si>
  <si>
    <t>INSERCION DE LENTE INTRAOCULAR EN CAMARA ANTERIOR DE APOYO ANGULAR</t>
  </si>
  <si>
    <t>INSERCION DE LENTE INTRAOCULAR EN CAMARA ANTERIOR FIJADO AL IRIS</t>
  </si>
  <si>
    <t>INSERCION DE LENTE INTRAOCULAR EN CAMARA POSTERIOR SOBRE RESTOS CAPSULARES</t>
  </si>
  <si>
    <t>INSERCION DE LENTE INTRAOCULAR EN CAMARA POSTERIOR FIJADO AL IRIS</t>
  </si>
  <si>
    <t>INSERCION DE LENTE INTRAOCULAR EN CAMARA POSTERIOR FIJADO A ESCLERA</t>
  </si>
  <si>
    <t>REPOSICIONAMIENTO DE LENTE INTRAOCULAR</t>
  </si>
  <si>
    <t>IMPLANTE DE DISPOSITIVO DE EXPANSION CAPSULAR</t>
  </si>
  <si>
    <t>EXTRACCION DE LENTE INTRAOCULAR (PSEUDOCRISTALINO) DE CAMARA ANTERIOR O POSTERIOR</t>
  </si>
  <si>
    <t>138100</t>
  </si>
  <si>
    <t>ABLACION DE LESION CORIORETINAL</t>
  </si>
  <si>
    <t>142300</t>
  </si>
  <si>
    <t>ABLACION DE RETINA AVASCULAR</t>
  </si>
  <si>
    <t>REPARACION ASISTIDA DE LESION RETINAL POR RETINOPEXIA</t>
  </si>
  <si>
    <t>143101</t>
  </si>
  <si>
    <t>REPARACION ASISTIDA DE LESION RETINAL VIA INTERNA</t>
  </si>
  <si>
    <t>143300</t>
  </si>
  <si>
    <t>REPARACION ASISTIDA DE LESION RETINAL VIA EXTERNA</t>
  </si>
  <si>
    <t>REPARACION DE LESION RETINAL POR RETINOPEXIA NEUMATICA</t>
  </si>
  <si>
    <t>144103</t>
  </si>
  <si>
    <t>REPARACION DE LESION RETINAL POR INDENTACION ESCLERAL</t>
  </si>
  <si>
    <t>VITRECTOMIA ANTERIOR</t>
  </si>
  <si>
    <t>147301</t>
  </si>
  <si>
    <t>ASPIRACION DIAGNOSTICA DE VITREO</t>
  </si>
  <si>
    <t>VITRECTOMIA ANTERIOR CON RETIRO DE MATERIAL IMPLANTADO</t>
  </si>
  <si>
    <t>147401</t>
  </si>
  <si>
    <t>VITRECTOMIA POSTERIOR CON INSERCION DE SILICON O GASES</t>
  </si>
  <si>
    <t>147402</t>
  </si>
  <si>
    <t>VITRECTOMIA POSTERIOR CON RETINOPEXIA</t>
  </si>
  <si>
    <t>VITRECTOMIA POSTERIOR ASISTIDA</t>
  </si>
  <si>
    <t>VITRECTOMIA POSTERIOR SIN INSERCION DE SILICON O GASES</t>
  </si>
  <si>
    <t>VITRECTOMIA POSTERIOR CON RETIRO DE MATERIAL IMPLANTADO</t>
  </si>
  <si>
    <t>VITRECTOMIA POSTERIOR CON RETIRO DE CUERPO EXTRAÑO INTRAOCULAR</t>
  </si>
  <si>
    <t>VITRECTOMIA POSTERIOR ENDOSCOPICA</t>
  </si>
  <si>
    <t>DRENAJE DE HEMORRAGIA COROIDEA</t>
  </si>
  <si>
    <t>IMPLANTE INTRAVITREO</t>
  </si>
  <si>
    <t>VITREOLISIS ASISTIDA</t>
  </si>
  <si>
    <t>BIOPSIA DE MUSCULO O TENDON EXTRAOCULAR</t>
  </si>
  <si>
    <t>150100</t>
  </si>
  <si>
    <t>EXPLORACION DE MUSCULOS EXTRAOCULARES</t>
  </si>
  <si>
    <t>ALARGAMIENTO EN UN MUSCULO EXTRAOCULAR</t>
  </si>
  <si>
    <t>152100</t>
  </si>
  <si>
    <t>ALARGAMIENTO EN UN MUSCULO EXTRAOCULAR CON INJERTO</t>
  </si>
  <si>
    <t>ACORTAMIENTO EN UN MUSCULO EXTRAOCULAR</t>
  </si>
  <si>
    <t>REINSERCION DE MUSCULOS RECTOS</t>
  </si>
  <si>
    <t>154101</t>
  </si>
  <si>
    <t>REINSERCION DE MUSCULOS OBLICUOS</t>
  </si>
  <si>
    <t>154102</t>
  </si>
  <si>
    <t>RETROINSERCION DE MUSCULOS RECTOS</t>
  </si>
  <si>
    <t>RETROINSERCION DE MUSCULOS OBLICUOS</t>
  </si>
  <si>
    <t>ANTEROINSERCION DE MUSCULOS RECTOS</t>
  </si>
  <si>
    <t>ANTEROINSERCION DE MUSCULOS OBLICUOS</t>
  </si>
  <si>
    <t>RESECCION DE MUSCULOS RECTOS</t>
  </si>
  <si>
    <t>RESECCION DE MUSCULOS OBLICUOS</t>
  </si>
  <si>
    <t>TRANSPOSICION DE MUSCULOS EXTRAOCULARES A ESCLERA</t>
  </si>
  <si>
    <t>TRANSPOSICION DE MUSCULOS EXTRAOCULARES A ORBITA</t>
  </si>
  <si>
    <t>REPARACION DE LESION EN MUSCULO EXTRAOCULAR TENDON O CAPSULA DE TENON</t>
  </si>
  <si>
    <t>ORBITOTOMIA CON COLGAJO OSEO</t>
  </si>
  <si>
    <t>ORBITOTOMIA CON INSERCION DE IMPLANTE ORBITAL</t>
  </si>
  <si>
    <t>LABORATORIO CLINICO</t>
  </si>
  <si>
    <t>906423</t>
  </si>
  <si>
    <t>FOSFOLIPIDOS- ANTICUERPOS IG M POR EIA (COD PROPIO - 161091)</t>
  </si>
  <si>
    <t>TOMA DE MUESTRAS DE LABORATORIO CLINICO</t>
  </si>
  <si>
    <t>EXTRACCION DE CUERPO EXTRAÑO EN ORBITA</t>
  </si>
  <si>
    <t>161100</t>
  </si>
  <si>
    <t>ASPIRACION DIAGNOSTICA EN ORBITA</t>
  </si>
  <si>
    <t>162300</t>
  </si>
  <si>
    <t>BIOPSIA DE CONTENIDO ORBITARIO</t>
  </si>
  <si>
    <t>EVISCERACION DEL GLOBO OCULAR SIN IMPLANTE</t>
  </si>
  <si>
    <t>163100</t>
  </si>
  <si>
    <t>EVISCERACION DEL GLOBO OCULAR CON IMPLANTE</t>
  </si>
  <si>
    <t>ENUCLEACION SIMPLE</t>
  </si>
  <si>
    <t>ENUCLEACION CON IMPLANTE PROTESICO</t>
  </si>
  <si>
    <t>164100</t>
  </si>
  <si>
    <t>ENUCLEACION CON IMPLANTE PROTESICO E INJERTO DE ESCLERA</t>
  </si>
  <si>
    <t>ENUCLEACION CON INJERTO DERMOGRASO</t>
  </si>
  <si>
    <t>164200</t>
  </si>
  <si>
    <t>EXENTERACION DE LA ORBITA</t>
  </si>
  <si>
    <t>165100</t>
  </si>
  <si>
    <t>166101</t>
  </si>
  <si>
    <t>INSERCION SECUNDARIA DE PROTESIS CON FORMACION DE FONDOS DE SACO CONJUNTIVALES</t>
  </si>
  <si>
    <t>REVISION E INSERCION DE IMPLANTE ORBITARIO</t>
  </si>
  <si>
    <t>RETIRO DE IMPLANTE ORBITARIO U OCULAR</t>
  </si>
  <si>
    <t>PLASTIA DE ORBITA CON RECONSTRUCCION DE FONDOS DE SACO CON INJERTOS</t>
  </si>
  <si>
    <t>168401</t>
  </si>
  <si>
    <t>DESCOMPRESION DE ORBITA VIA TECHO DE ORBITA</t>
  </si>
  <si>
    <t>168402</t>
  </si>
  <si>
    <t>DESCOMPRESION DE ORBITA VIA LATERAL</t>
  </si>
  <si>
    <t>168403</t>
  </si>
  <si>
    <t>DESCOMPRESION DE ORBITA VIA INFERIOR O MEDIAL VIA ENDOSCOPICA</t>
  </si>
  <si>
    <t>168405</t>
  </si>
  <si>
    <t>DESCOMPRESION DE ORBITA VIA INFERIOR O MEDIAL VIA ABIERTA</t>
  </si>
  <si>
    <t>INYECCION INTRAORBITARIA DE SUSTANCIA TERAPEUTICA</t>
  </si>
  <si>
    <t>INYECCION INTRAPALPEBRAL DE SUSTANCIA TERAPEUTICA</t>
  </si>
  <si>
    <t>INYECCION SUBCONJUNTIVAL DE SUSTANCIA TERAPEUTICA</t>
  </si>
  <si>
    <t>107100</t>
  </si>
  <si>
    <t>INYECCION INTRACORNEAL DE SUSTANCIA TERAPEUTICA</t>
  </si>
  <si>
    <t>INYECCION EN CAMARA ANTERIOR DE SUSTANCIA TERAPEUTICA</t>
  </si>
  <si>
    <t>INYECCION INTRAVITREA DE SUSTANCIA TERAPEUTICA</t>
  </si>
  <si>
    <t>INYECCION EN MUSCULOS EXTRAOCULARES DE SUSTANCIA TERAPEUTICA</t>
  </si>
  <si>
    <t>169201</t>
  </si>
  <si>
    <t>RESECCION DE TUMOR MALIGNO DE ORBITA</t>
  </si>
  <si>
    <t>169202</t>
  </si>
  <si>
    <t>RESECCION DE TUMOR BENIGNO DE ORBITA</t>
  </si>
  <si>
    <t>169203</t>
  </si>
  <si>
    <t>DRENAJE DE COLECCION ANTERIOR DE ORBITA</t>
  </si>
  <si>
    <t>169204</t>
  </si>
  <si>
    <t>DRENAJE DE COLECCION POSTERIOR DE ORBITA</t>
  </si>
  <si>
    <t>APICECTOMIA VIA INFRACOCLEAR</t>
  </si>
  <si>
    <t>204200</t>
  </si>
  <si>
    <t>APICECTOMIA VIA TRANSCOCLEAR</t>
  </si>
  <si>
    <t>APICECTOMIA VIA RETROLABERINTICA O TRANSLABERINTICA</t>
  </si>
  <si>
    <t>APICECTOMIA FOSA MEDIA</t>
  </si>
  <si>
    <t>PETROSECTOMIA</t>
  </si>
  <si>
    <t>205900</t>
  </si>
  <si>
    <t>RESECCION PARCIAL DE HUESO TEMPORAL</t>
  </si>
  <si>
    <t>RESECCION SUBTOTAL DE HUESO TEMPORAL</t>
  </si>
  <si>
    <t>RESECCION TOTAL DE HUESO TEMPORAL</t>
  </si>
  <si>
    <t>RESECCION DE TUMOR O LESION DE OIDO MEDIO VIA TRANSCANAL</t>
  </si>
  <si>
    <t>RESECCION DE TUMOR O LESION DE OIDO MEDIO Y MASTOIDES VIA TRANSMASTOIDEA</t>
  </si>
  <si>
    <t>RESECCION DE TUMOR O LESION DE OIDO MEDIO Y DEL FORAMEN YUGULAR VIA FOSA INFRATEMPORAL</t>
  </si>
  <si>
    <t>RESECCION DE TUMOR O LESION DE OIDO MEDIO Y DEL FORAMEN YUGULAR VIA TRANSMASTOIDEA</t>
  </si>
  <si>
    <t>RESECCION DE TUMOR O LESION DE OIDO MEDIO Y DEL FORAMEN YUGULAR VIA TRANSLABERINTICA</t>
  </si>
  <si>
    <t>RESECCION DE TUMOR O LESION DE OIDO MEDIO Y DEL FORAMEN YUGULAR VIA TRANSCOCLEAR O TRANSCONDILAR O TRANSOTICO</t>
  </si>
  <si>
    <t>180100</t>
  </si>
  <si>
    <t>DRENAJE DE COLECCION DE PABELLON AURICULAR SOD</t>
  </si>
  <si>
    <t>180200</t>
  </si>
  <si>
    <t>DRENAJE DE COLECCION DE CONDUCTO AUDITIVO EXTERNO SOD</t>
  </si>
  <si>
    <t>EXTRACCION DE CUERPO EXTRAÑO DE CONDUCTO AUDITIVO EXTERNO CON INCISION</t>
  </si>
  <si>
    <t>180300</t>
  </si>
  <si>
    <t>EXTRACCION DE CERUMEN O CUERPO EXTRAÑO DEL CONDUCTO AUDITIVO EXTERNO BAJO VISION MICROSCOPICA O ENDOSCOPICA</t>
  </si>
  <si>
    <t>MEDICINA GENERAL</t>
  </si>
  <si>
    <t>181101</t>
  </si>
  <si>
    <t>181102</t>
  </si>
  <si>
    <t>OTORRINOLARINGOLOGIA</t>
  </si>
  <si>
    <t>BIOPSIA DE OIDO EXTERNO</t>
  </si>
  <si>
    <t>182100</t>
  </si>
  <si>
    <t>RESECCION DE FISTULA O QUISTE PREAURICULAR SOD</t>
  </si>
  <si>
    <t>182200</t>
  </si>
  <si>
    <t>RESECCION DE APENDICE PREAURICULAR SOD</t>
  </si>
  <si>
    <t>182300</t>
  </si>
  <si>
    <t>RESECCION DE QUISTE DE PABELLON AURICULAR SOD</t>
  </si>
  <si>
    <t>182401</t>
  </si>
  <si>
    <t>ABLACION DE LESION DE OIDO EXTERNO POR COAGULACION CAUTERIZACION FULGURACION CRIOTERAPIA U OTRA TECNICA</t>
  </si>
  <si>
    <t>ABLACION DE LESION DE OIDO EXTERNO</t>
  </si>
  <si>
    <t>TOMA DE INJERTO CONDRAL DE PABELLON AURICULAR</t>
  </si>
  <si>
    <t>182500</t>
  </si>
  <si>
    <t>183101</t>
  </si>
  <si>
    <t>RESECCION DE TUMOR BENIGNO DE CONDUCTO AUDITIVO EXTERNO</t>
  </si>
  <si>
    <t>183102</t>
  </si>
  <si>
    <t>183103</t>
  </si>
  <si>
    <t>184100</t>
  </si>
  <si>
    <t>SUTURA DE LACERACION DE PABELLON AURICULAR SOD</t>
  </si>
  <si>
    <t>185101</t>
  </si>
  <si>
    <t>OTOPLASTIA CON REDUCCION DE TAMAÑO</t>
  </si>
  <si>
    <t>PLASTIA EN LOBULO DE OREJA</t>
  </si>
  <si>
    <t>RECONSTRUCCION DE MEATO AUDITIVO EXTERNO CON INJERTO LIBRE MICROVASCULARIZADO</t>
  </si>
  <si>
    <t>186200</t>
  </si>
  <si>
    <t>RECONSTRUCCION DE MEATO AUDITIVO EXTERNO</t>
  </si>
  <si>
    <t>RECONSTRUCCION DE MEATO AUDITIVO EXTERNO VIA ENDOSCOPICA</t>
  </si>
  <si>
    <t>187101</t>
  </si>
  <si>
    <t>RECONSTRUCCION PROTESICA DE AURICULA CON MINIPLACAS DE FIJACION INTERNA (DISPOSITIVOS DE FIJACION U OSTEOSINTESIS)</t>
  </si>
  <si>
    <t>187103</t>
  </si>
  <si>
    <t>RECONSTRUCCION POR AGENESIA DE LA AURICULA (PRIMER TIEMPO) CON IMPLANTE ALOPLASTICO</t>
  </si>
  <si>
    <t>187104</t>
  </si>
  <si>
    <t>RECONSTRUCCION POR AGENESIA DE LA AURICULA (PRIMER TIEMPO) CON INJERTO DE CARTILAGO COSTAL</t>
  </si>
  <si>
    <t>187105</t>
  </si>
  <si>
    <t>RECONSTRUCCION POR AGENESIA DE LA AURICULA TRANSPOSICION DEL LOBULO EN MICROTIA (SEGUNDO TIEMPO)</t>
  </si>
  <si>
    <t>187106</t>
  </si>
  <si>
    <t>RECONSTRUCCION POR AGENESIA DE LA AURICULA CON RECONSTRUCCION DEL TRAGO Y SURCO RETROAURICULAR (TERCER TIEMPO)</t>
  </si>
  <si>
    <t>RECONSTRUCCION DE PABELLON AURICULAR</t>
  </si>
  <si>
    <t>187100</t>
  </si>
  <si>
    <t>187200</t>
  </si>
  <si>
    <t>906422</t>
  </si>
  <si>
    <t>FOSFOLIPIDOS- ANTICUERPOS IG G POR EIA (COD PROPIO - 191062)</t>
  </si>
  <si>
    <t>ESTAPEDIOLISIS</t>
  </si>
  <si>
    <t>191100</t>
  </si>
  <si>
    <t>ESTAPEDIOLISIS VIA ENDOSCOPICA</t>
  </si>
  <si>
    <t>ESTAPEDECTOMIA O ESTAPEDOTOMIA CON COLOCACION DE PROTESIS</t>
  </si>
  <si>
    <t>ESTAPEDECTOMIA O ESTAPEDOTOMIA CON COLOCACION DE PROTESIS VIA ENDOSCOPICA</t>
  </si>
  <si>
    <t>REVISION DE ESTAPEDECTOMIA O ESTAPEDOTOMIA</t>
  </si>
  <si>
    <t>REVISION DE ESTAPEDECTOMIA O ESTAPEDOTOMIA VIA ENDOSCOPICA</t>
  </si>
  <si>
    <t>CIERRE DE PERFORACION DE MEMBRANA TIMPANICA [MIRINGOPLASTIA]</t>
  </si>
  <si>
    <t>194101</t>
  </si>
  <si>
    <t>CIERRE DE PERFORACION DE MEMBRANA TIMPANICA [MIRINGOPLASTIA] VIA ENDOSCOPICA</t>
  </si>
  <si>
    <t>TIMPANOPLASTIA CON REVISION DE LA CADENA OSICULAR</t>
  </si>
  <si>
    <t>TIMPANOPLASTIA CON REVISION DE LA CADENA OSICULAR VIA ENDOSCOPICA</t>
  </si>
  <si>
    <t>RECONSTRUCCION DE CADENA OSEA [OSICULOPLASTIA] CON INJERTO O PROTESIS SOBRE REMANENTE DE CADENA OSEA</t>
  </si>
  <si>
    <t>194102</t>
  </si>
  <si>
    <t>RECONSTRUCCION DE CADENA OSEA [OSICULOPLASTIA] CON INJERTO O PROTESIS SOBRE REMANENTE DE CADENA OSEA VIA ENDOSCOPICA</t>
  </si>
  <si>
    <t>RECONSTRUCCION DE CADENA OSEA [OSICULOPLASTIA] CON INJERTO O PROTESIS SOBRE VENTANA SIN CADENA OSEA</t>
  </si>
  <si>
    <t>RECONSTRUCCION DE CADENA OSEA [OSICULOPLASTIA] CON INJERTO O PROTESIS SOBRE VENTANA SIN CADENA OSEA VIA ENDOSCOPICA</t>
  </si>
  <si>
    <t>CIERRE DE FISTULA PERILINFATICA DE OIDO MEDIO</t>
  </si>
  <si>
    <t>199100</t>
  </si>
  <si>
    <t>CIERRE DE FISTULA PERILINFATICA DE OIDO MEDIO VIA ENDOSCOPICA</t>
  </si>
  <si>
    <t>MASTOIDOPLASTIA SOD</t>
  </si>
  <si>
    <t>TIMPANOTOMIA CON DRENAJE DE MEMBRANA TIMPANICA</t>
  </si>
  <si>
    <t>200101</t>
  </si>
  <si>
    <t>TIMPANOTOMIA CON DRENAJE DE MEMBRANA TIMPANICA VIA ENDOSCOPICA</t>
  </si>
  <si>
    <t>TIMPANOSTOMIA CON COLOCACION DE DISPOSITIVO</t>
  </si>
  <si>
    <t>TIMPANOSTOMIA CON COLOCACION DE DISPOSITIVO VIA ENDOSCOPICA</t>
  </si>
  <si>
    <t>202101</t>
  </si>
  <si>
    <t>DRENAJE DE COLECCION DE MASTOIDES</t>
  </si>
  <si>
    <t>202301</t>
  </si>
  <si>
    <t>TIMPANOTOMIA EXPLORATORIA</t>
  </si>
  <si>
    <t>TIMPANOTOMIA EXPLORATORIA VIA ENDOSCOPICA</t>
  </si>
  <si>
    <t>ASPIRACION DE OIDO MEDIO O CAVIDAD MASTOIDEA</t>
  </si>
  <si>
    <t>ASPIRACION DE OIDO MEDIO O CAVIDAD MASTOIDEA VIA ENDOSCOPICA</t>
  </si>
  <si>
    <t>INYECCION DE SUSTANCIA TERAPEUTICA INTRATIMPANICA</t>
  </si>
  <si>
    <t>BIOPSIA DE OIDO MEDIO E INTERNO</t>
  </si>
  <si>
    <t>BIOPSIA DE OIDO MEDIO E INTERNO VIA ENDOSCOPICA</t>
  </si>
  <si>
    <t>ATICO ANTROMASTOIDECTOMIA</t>
  </si>
  <si>
    <t>ATICO ANTROMASTOIDECTOMIA VIA ENDOSCOPICA</t>
  </si>
  <si>
    <t>MASTOIDECTOMIA CON EPITIMPANECTOMIA O TIMPANOTOMIA POSTERIOR</t>
  </si>
  <si>
    <t>MASTOIDECTOMIA CON EPITIMPANECTOMIA O TIMPANOTOMIA POSTERIOR VIA ENDOSCOPICA</t>
  </si>
  <si>
    <t>MASTOIDECTOMIA SIN PRESERVACION DE LA PARED POSTERIOR</t>
  </si>
  <si>
    <t>MASTOIDECTOMIA SIN PRESERVACION DE LA PARED POSTERIOR VIA ENDOSCOPICA</t>
  </si>
  <si>
    <t>DESFUNCIONALIZACION DE LA MASTOIDES</t>
  </si>
  <si>
    <t>DESFUNCIONALIZACION DE LA MASTOIDES VIA ENDOSCOPICA</t>
  </si>
  <si>
    <t>CORRECCION DE DIVERTICULO DEL SENO SIGMOIDES</t>
  </si>
  <si>
    <t>CORRECCION DE DIVERTICULO DEL SENO SIGMOIDES VIA ENDOSCOPICA</t>
  </si>
  <si>
    <t>CORRECCION DE DEFECTO OSEO EN EL TEGMEN TIMPANICO BAJO VISION MICROSCOPICA O ENDOSCOPICA VIA TRANSMASTOIDEA</t>
  </si>
  <si>
    <t>CORRECCION DE DEFECTO OSEO EN EL TEGMEN TIMPANICO BAJO VISION MICROSCOPICA O ENDOSCOPICA VIA FOSA MEDIA</t>
  </si>
  <si>
    <t>CORRECCION DE DEFECTO OSEO EN EL TEGMEN MASTOIDEO BAJO VISION MICROSCOPICA O ENDOSCOPICA VIA TRANSMASTOIDEA</t>
  </si>
  <si>
    <t>CORRECCION DE DEFECTO OSEO EN EL TEGMEN MASTOIDEO BAJO VISION MICROSCOPICA O ENDOSCOPICA VIA FOSA MEDIA</t>
  </si>
  <si>
    <t>207301</t>
  </si>
  <si>
    <t>DESCOMPRESION DE SACO ENDOLINFATICO CON DERIVACION</t>
  </si>
  <si>
    <t>DESCOMPRESION DE SACO ENDOLINFATICO</t>
  </si>
  <si>
    <t>LABERINTECTOMIA Y VESTIBULOTOMIA VIA TRANSMASTOIDEA</t>
  </si>
  <si>
    <t>LABERINTECTOMIA O VESTIBULOTOMIA</t>
  </si>
  <si>
    <t>CIERRE DE FISTULA DE CANALES SEMICIRCULARES BAJO VISION MICROSCOPICA O ENDOSCOPICA VIA TRANSMASTOIDEA</t>
  </si>
  <si>
    <t>CIERRE DE FISTULA DE CANALES SEMICIRCULARES BAJO VISION MICROSCOPICA O ENDOSCOPICA VIA FOSA MEDIA</t>
  </si>
  <si>
    <t>209100</t>
  </si>
  <si>
    <t>REVISION DE MASTOIDECTOMIAS O MASTOIDOPLASTIAS SOD</t>
  </si>
  <si>
    <t>IMPLANTACION O SUSTITUCION DE DISPOSITIVO DE CONDUCCION OSEA</t>
  </si>
  <si>
    <t>209602</t>
  </si>
  <si>
    <t>IMPLANTACION O SUSTITUCION DE DISPOSITIVO DE OIDO MEDIO</t>
  </si>
  <si>
    <t>IMPLANTACION O SUSTITUCION DE PROTESIS COCLEAR CON PRESERVACION DE RESTOS AUDITIVOS</t>
  </si>
  <si>
    <t>IMPLANTACION O SUSTITUCION DE PROTESIS COCLEAR SIN PRESERVACION DE RESTOS AUDITIVOS</t>
  </si>
  <si>
    <t>REVISION DE DISPOSITIVO AUDITIVO IMPLANTABLE</t>
  </si>
  <si>
    <t>890202</t>
  </si>
  <si>
    <t>EXTRACCION DE DISPOSITIVO AUDITIVO IMPLANTABLE</t>
  </si>
  <si>
    <t>CONTROL DE EPISTAXIS POR ABLACION VIA TRANSNASAL</t>
  </si>
  <si>
    <t>210400</t>
  </si>
  <si>
    <t>CONTROL DE EPISTAXIS POR ABLACION VIA TRANSNASAL ENDOSCOPICA</t>
  </si>
  <si>
    <t>CONTROL DE EPISTAXIS POR TAPONAMIENTO ANTERIOR VIA TRANSNASAL</t>
  </si>
  <si>
    <t>CONTROL DE EPISTAXIS POR TAPONAMIENTO POSTERIOR VIA TRANSNASAL</t>
  </si>
  <si>
    <t>CONTROL DE EPISTAXIS POR TAPONAMIENTO POSTERIOR VIA TRANSNASAL ENDOSCOPICA</t>
  </si>
  <si>
    <t>CONTROL DE EPISTAXIS POR TAPONAMIENTO ANTERIOR Y POSTERIOR</t>
  </si>
  <si>
    <t>CONTROL DE EPISTAXIS POR LIGADURA DE ARTERIAS ETMOIDALES VIA TRANSNASAL</t>
  </si>
  <si>
    <t>CONTROL DE EPISTAXIS POR LIGADURA DE ARTERIAS ETMOIDALES VIA ENDOSCOPICA</t>
  </si>
  <si>
    <t>CONTROL DE EPISTAXIS POR LIGADURA DE ARTERIA MAXILAR INTERNA VIA TRANSNASAL</t>
  </si>
  <si>
    <t>CONTROL DE EPISTAXIS POR LIGADURA DE ARTERIA MAXILAR INTERNA VIA TRANSNASAL ENDOSCOPICA</t>
  </si>
  <si>
    <t>CONTROL DE EPISTAXIS POR LIGADURA DE ARTERIA ESFENOPALATINA VIA TRANSNASAL</t>
  </si>
  <si>
    <t>CONTROL DE EPISTAXIS POR LIGADURA DE ARTERIA ESFENOPALATINA VIA TRANSNASAL ENDOSCOPICA</t>
  </si>
  <si>
    <t>CONTROL DE EPISTAXIS POR DERMOPLASTIA VIA TRANSNASAL</t>
  </si>
  <si>
    <t>210900</t>
  </si>
  <si>
    <t>CONTROL DE EPISTAXIS POR DERMOPLASTIA VIA TRANSNASAL ENDOSCOPICA</t>
  </si>
  <si>
    <t>EXTRACCION DE CUERPO EXTRAÑO DE NARIZ CON INCISION VIA TRANSNASAL</t>
  </si>
  <si>
    <t>981200</t>
  </si>
  <si>
    <t>EXTRACCION DE CUERPO EXTRAÑO DE NARIZ CON INCISION VIA TRANSNASAL ENDOSCOPICA</t>
  </si>
  <si>
    <t>EXTRACCION DE CUERPO EXTRAÑO DE NARIZ VIA ABIERTA</t>
  </si>
  <si>
    <t>211301</t>
  </si>
  <si>
    <t>DRENAJE DE LESION (COLECCION) EN PIRAMIDE NASAL</t>
  </si>
  <si>
    <t>BIOPSIA NASAL VIA TRANSNASAL</t>
  </si>
  <si>
    <t>212100</t>
  </si>
  <si>
    <t>BIOPSIA NASAL VIA ABIERTA</t>
  </si>
  <si>
    <t>BIOPSIA NASAL VIA ENDOSCOPICA</t>
  </si>
  <si>
    <t>RESECCION O ABLACION DE LESION DE PIRAMIDE NASAL</t>
  </si>
  <si>
    <t>215103</t>
  </si>
  <si>
    <t>RINECTOMIA</t>
  </si>
  <si>
    <t>SUTURA DE LACERACION DE NARIZ</t>
  </si>
  <si>
    <t>218100</t>
  </si>
  <si>
    <t>FISTULECTOMIA GINGIVONASAL</t>
  </si>
  <si>
    <t>275304</t>
  </si>
  <si>
    <t>218301</t>
  </si>
  <si>
    <t>RECONSTRUCCION NASAL CON INJERTO</t>
  </si>
  <si>
    <t>218302</t>
  </si>
  <si>
    <t>RECONSTRUCCION NASAL CON COLGAJO FRONTAL</t>
  </si>
  <si>
    <t>218304</t>
  </si>
  <si>
    <t>RECONSTRUCCION PROTESICA DE NARIZ CON MINIPLACAS DE FIJACION INTERNA (DISPOSITIVOS DE FIJACION U OSTEOSINTESIS)</t>
  </si>
  <si>
    <t>RECONSTRUCCION PROTESICA DE NARIZ CON IMPLANTE OSEOINTEGRADO</t>
  </si>
  <si>
    <t>RECONSTRUCCION NASAL REMODELACIONES EN VARIOS TIEMPOS</t>
  </si>
  <si>
    <t>RECONSTRUCCION NASAL CON TEJIDO HETEROLOGO U HOMOLOGO O DISPOSITIVO</t>
  </si>
  <si>
    <t>SEPTORRINOPLASTIA PRIMARIA VIA TRANSNASAL</t>
  </si>
  <si>
    <t>218401</t>
  </si>
  <si>
    <t>SEPTORRINOPLASTIA PRIMARIA VIA ABIERTA</t>
  </si>
  <si>
    <t>SEPTORRINOPLASTIA SECUNDARIA VIA TRANSNASAL</t>
  </si>
  <si>
    <t>SEPTORRINOPLASTIA SECUNDARIA VIA ABIERTA</t>
  </si>
  <si>
    <t>REVISION DE RINOPLASTIA VIA TRANSNASAL</t>
  </si>
  <si>
    <t>REVISION DE RINOPLASTIA VIA ABIERTA</t>
  </si>
  <si>
    <t>RINOPLASTIA DE AUMENTO CON IMPLANTE SINTETICO VIA TRANSNASAL</t>
  </si>
  <si>
    <t>RINOPLASTIA DE AUMENTO CON IMPLANTE SINTETICO VIA ABIERTA</t>
  </si>
  <si>
    <t>RINOPLASTIA DE AUMENTO CON INJERTO OSEO O CONDRAL VIA TRANSNASAL</t>
  </si>
  <si>
    <t>RINOPLASTIA DE AUMENTO CON INJERTO OSEO O CONDRAL VIA ABIERTA</t>
  </si>
  <si>
    <t>RINOPLASTIA VIA TRANSNASAL</t>
  </si>
  <si>
    <t>RINOPLASTIA VIA ABIERTA</t>
  </si>
  <si>
    <t>RECONSTRUCCION DE VALVULA NASAL</t>
  </si>
  <si>
    <t>218901</t>
  </si>
  <si>
    <t>RINOQUEILOPLASTIA UNILATERAL</t>
  </si>
  <si>
    <t>218904</t>
  </si>
  <si>
    <t>RINOQUEILOPLASTIA BILATERAL</t>
  </si>
  <si>
    <t>RINOPLASTIA ESTETICA VIA ABIERTA</t>
  </si>
  <si>
    <t>RINOPLASTIA ESTETICA VIA CERRADA</t>
  </si>
  <si>
    <t>REDUCCION CERRADA DE FRACTURA NASAL</t>
  </si>
  <si>
    <t>REDUCCION ABIERTA DE FRACTURA NASAL</t>
  </si>
  <si>
    <t>RESECCION DE TUMOR BENIGNO DE FOSA NASAL VIA TRANSNASAL ENDOSCOPICA</t>
  </si>
  <si>
    <t>RESECCION DE TUMOR BENIGNO DE FOSA NASAL VIA ABIERTA</t>
  </si>
  <si>
    <t>RESECCION DE TUMOR MALIGNO DE FOSA NASAL VIA TRANSNASAL ENDOSCOPICA</t>
  </si>
  <si>
    <t>RESECCION DE TUMOR MALIGNO DE FOSA NASAL VIA CRANEOFACIAL</t>
  </si>
  <si>
    <t>RESECCION DE TUMOR MALIGNO DE FOSA NASAL VIA TRANSORBITARIA</t>
  </si>
  <si>
    <t>RESECCION DE TUMOR MALIGNO DE FOSA NASAL POR RINOTOMIA LATERAL</t>
  </si>
  <si>
    <t>RESECCION DE TUMOR MALIGNO DE FOSA NASAL POR DESPEGAMIENTO FACIAL VIA SUBLABIAL</t>
  </si>
  <si>
    <t>ESCISION O ABLACION DE LESION INTRANASAL</t>
  </si>
  <si>
    <t>ABLACION DE LESION INTRANASAL POR INFILTRACION</t>
  </si>
  <si>
    <t>CORRECCION DE ATRESIA DE COANAS VIA TRANSNASAL</t>
  </si>
  <si>
    <t>218903</t>
  </si>
  <si>
    <t>CORRECCION DE ATRESIA DE COANAS VIA TRANSNASAL ENDOSCOPICA</t>
  </si>
  <si>
    <t>218902</t>
  </si>
  <si>
    <t>CORRECCION DE ATRESIA DE COANAS VIA TRANSPALATINA</t>
  </si>
  <si>
    <t>RESECCION DE LESION BENIGNA DE CAVUM VIA TRANSNASAL</t>
  </si>
  <si>
    <t>RESECCION DE LESION BENIGNA DE CAVUM VIA TRANSNASAL ENDOSCOPICA</t>
  </si>
  <si>
    <t>RESECCION DE TUMOR BENIGNO DE CAVUM CON EXTENSION INTRACRANEANA</t>
  </si>
  <si>
    <t>RESECCION DE TUMOR MALIGNO DE CAVUM VIA TRANSPALATINA</t>
  </si>
  <si>
    <t>RESECCION DE TUMOR MALIGNO DE CAVUM VIA TRANSCLIVAL ENDOSCOPICA</t>
  </si>
  <si>
    <t>RESECCION DE TUMOR MALIGNO DE CAVUM VIA TRANSPTERIGOIDEO ENDOSCOPICA</t>
  </si>
  <si>
    <t>TURBINECTOMIA VIA TRANSNASAL</t>
  </si>
  <si>
    <t>218701</t>
  </si>
  <si>
    <t>TURBINECTOMIA VIA TRANSNASAL ENDOSCOPICA</t>
  </si>
  <si>
    <t>218702</t>
  </si>
  <si>
    <t>TURBINOPLASTIA VIA TRANSNASAL ENDOSCOPICA</t>
  </si>
  <si>
    <t>SEPTECTOMIA VIA TRANSNASAL</t>
  </si>
  <si>
    <t>218802</t>
  </si>
  <si>
    <t>SEPTECTOMIA VIA TRANSNASAL ENDOSCOPICA</t>
  </si>
  <si>
    <t>SEPTOPLASTIA PRIMARIA TRANSNASAL</t>
  </si>
  <si>
    <t>SEPTOPLASTIA PRIMARIA VIA TRANSNASAL ENDOSCOPICA</t>
  </si>
  <si>
    <t>SEPTOPLASTIA EXTRACORPOREA</t>
  </si>
  <si>
    <t>SEPTOPLASTIA REVISIONAL TRANSNASAL</t>
  </si>
  <si>
    <t>SEPTOPLASTIA REVISIONAL VIA TRANSNASAL ENDOSCOPICA</t>
  </si>
  <si>
    <t>RECONSTRUCCION ENDONASAL VIA TRANSNASAL</t>
  </si>
  <si>
    <t>RECONSTRUCCION ENDONASAL VIA TRANSNASAL ENDOSCOPICA</t>
  </si>
  <si>
    <t>RECONSTRUCCION ENDONASAL VIA ABIERTA</t>
  </si>
  <si>
    <t>CIERRE DE PERFORACION SEPTAL</t>
  </si>
  <si>
    <t>BIOPSIA DE SENO PARANASAL VIA OROANTRAL</t>
  </si>
  <si>
    <t>221100</t>
  </si>
  <si>
    <t>BIOPSIA DE SENO PARANASAL VIA TRANSNASAL</t>
  </si>
  <si>
    <t>BIOPSIA DE SENO PARANASAL VIA ENDOSCOPICA</t>
  </si>
  <si>
    <t>221401</t>
  </si>
  <si>
    <t>ENDOSCOPIA DIGESTIVA</t>
  </si>
  <si>
    <t>221402</t>
  </si>
  <si>
    <t>ANTROSTOMIA MAXILAR POR MEATO INFERIOR VIA TRANSNASAL</t>
  </si>
  <si>
    <t>223901</t>
  </si>
  <si>
    <t>ANTROSTOMIA MAXILAR POR MEATO INFERIOR VIA TRANSNASAL ENDOSCOPICA</t>
  </si>
  <si>
    <t>223903</t>
  </si>
  <si>
    <t>ANTROSTOMIA MAXILAR POR MEATO MEDIO VIA TRANSNASAL</t>
  </si>
  <si>
    <t>ANTROSTOMIA MAXILAR POR MEATO MEDIO VIA TRANSNASAL ENDOSCOPICA</t>
  </si>
  <si>
    <t>ASPIRACION O LAVADO O DRENAJE DE SENO MAXILAR VIA OROANTRAL</t>
  </si>
  <si>
    <t>ASPIRACION O LAVADO O DRENAJE DE SENO MAXILAR VIA TRANSNASAL ENDOSCOPICA</t>
  </si>
  <si>
    <t>ANTROTOMIA MAXILAR RADICAL VIA OROANTRAL</t>
  </si>
  <si>
    <t>223100</t>
  </si>
  <si>
    <t>ANTROTOMIA MAXILAR RADICAL VIA TRANSNASAL</t>
  </si>
  <si>
    <t>ANTROTOMIA MAXILAR RADICAL VIA TRANSNASAL ENDOSCOPICA</t>
  </si>
  <si>
    <t>ANTROTOMIA MAXILAR RADICAL VIA ABIERTA</t>
  </si>
  <si>
    <t>ANTROTOMIA MAXILAR EXPLORATORIA VIA TRANSNASAL</t>
  </si>
  <si>
    <t>223902</t>
  </si>
  <si>
    <t>ANTROTOMIA MAXILAR EXPLORATORIA VIA OROANTRAL</t>
  </si>
  <si>
    <t>ANTROTOMIA MAXILAR EXPLORATORIA VIA TRANSNASAL ENDOSCOPICA</t>
  </si>
  <si>
    <t>SINUSOTOMIA FRONTAL VIA TRANSNASAL</t>
  </si>
  <si>
    <t>224102</t>
  </si>
  <si>
    <t>SINUSOTOMIA FRONTAL VIA TRANSNASAL ENDOSCOPICA</t>
  </si>
  <si>
    <t>224103</t>
  </si>
  <si>
    <t>SINUSOTOMIA FRONTAL VIA CORONAL CON COLGAJO OSTEOPLASTICO</t>
  </si>
  <si>
    <t>224104</t>
  </si>
  <si>
    <t>SINUSOTOMIA FRONTAL VIA CORONAL CON FRONTOTOMIA RADICAL</t>
  </si>
  <si>
    <t>224105</t>
  </si>
  <si>
    <t>SINUSOTOMIA FRONTAL VIA CORONAL CON CRANEALIZACION DE SENO FRONTAL</t>
  </si>
  <si>
    <t>224106</t>
  </si>
  <si>
    <t>SINUSOTOMIA FRONTAL VIA CILIAR CON TREPANACION OBLITERATIVA SIN COLGAJO OSTEOPLASTICO</t>
  </si>
  <si>
    <t>224107</t>
  </si>
  <si>
    <t>SINUSOTOMIA FRONTAL VIA CILIAR CON TREPANACION OBLITERATIVA CON COLGAJO OSTEOPLASTICO</t>
  </si>
  <si>
    <t>SINUSOTOMIA FRONTAL BILATERAL VIA TRANSNASAL ENDOSCOPICA</t>
  </si>
  <si>
    <t>RESECCION DE LESIONES BENIGNAS DE SENOS FRONTAL O ETMOIDAL VIA TRANSNASAL</t>
  </si>
  <si>
    <t>RESECCION DE LESIONES BENIGNAS DE SENOS FRONTAL O ETMOIDAL VIA TRANSNASAL ENDOSCOPICA</t>
  </si>
  <si>
    <t>SINUSECTOMIA FRONTAL VIA TRANSNASAL ENDOSCOPICA</t>
  </si>
  <si>
    <t>SINUSECTOMIA FRONTAL VIA ABIERTA</t>
  </si>
  <si>
    <t>ANTROSTOMIA MAXILAR REVISIONAL</t>
  </si>
  <si>
    <t>222101</t>
  </si>
  <si>
    <t>ETMOIDECTOMIA ANTERIOR REVISIONAL</t>
  </si>
  <si>
    <t>226303</t>
  </si>
  <si>
    <t>ETMOIDECTOMIA POSTERIOR REVISIONAL</t>
  </si>
  <si>
    <t>226305</t>
  </si>
  <si>
    <t>ETMOIDECTOMIA ANTERIOR Y POSTERIOR REVISIONAL</t>
  </si>
  <si>
    <t>SINUSOTOMIA FRONTAL REVISIONAL</t>
  </si>
  <si>
    <t>ESFENOIDECTOMIA REVISIONAL</t>
  </si>
  <si>
    <t>226400</t>
  </si>
  <si>
    <t>INCISION DE MULTIPLES SENOS PARANASALES VIA TRANSNASAL</t>
  </si>
  <si>
    <t>225300</t>
  </si>
  <si>
    <t>INCISION DE MULTIPLES SENOS PARANASALES VIA TRANSNASAL ENDOSCOPICA</t>
  </si>
  <si>
    <t>226001</t>
  </si>
  <si>
    <t>RESECCION DE TUMOR MALIGNO DE SENO PARANASAL VIA TRANSNASAL ENDOSCOPICA</t>
  </si>
  <si>
    <t>ESCISION DE LESION DE SENO MAXILAR VIA OROANTRAL</t>
  </si>
  <si>
    <t>224201</t>
  </si>
  <si>
    <t>RESECCION DE LESION BENIGNA EN SENO MAXILAR VIA TRANSNASAL</t>
  </si>
  <si>
    <t>213106</t>
  </si>
  <si>
    <t>RESECCION DE LESION BENIGNA EN SENO MAXILAR VIA TRANSNASAL ENDOSCOPICA</t>
  </si>
  <si>
    <t>RESECCION DE LESION MALIGNA EN SENO MAXILAR VIA TRANSNASAL</t>
  </si>
  <si>
    <t>RESECCION DE LESION MALIGNA EN SENO MAXILAR VIA TRANSNASAL ENDOSCOPICA</t>
  </si>
  <si>
    <t>RESECCION DE LESION MALIGNA EN SENO MAXILAR CON MAXILECTOMIA MEDIA VIA TRANSNASAL ENDOSCOPICA</t>
  </si>
  <si>
    <t>RESECCION DE LESION MALIGNA EN SENO MAXILAR VIA ABIERTA</t>
  </si>
  <si>
    <t>226301</t>
  </si>
  <si>
    <t>FRONTO ETMOIDECTOMIA EXTERNA</t>
  </si>
  <si>
    <t>226302</t>
  </si>
  <si>
    <t>ETMOIDECTOMIA EXTERNA</t>
  </si>
  <si>
    <t>ETMOIDECTOMIA ANTERIOR TRANSNASAL</t>
  </si>
  <si>
    <t>226304</t>
  </si>
  <si>
    <t>ETMOIDECTOMIA ANTERIOR VIA TRANSNASAL ENDOSCOPICA</t>
  </si>
  <si>
    <t>ETMOIDECTOMIA ANTERIOR Y POSTERIOR VIA TRANSNASAL ENDOSCOPICA</t>
  </si>
  <si>
    <t>MAXILOETMOIDECTOMIA VIA TRANSNASAL</t>
  </si>
  <si>
    <t>MAXILOETMOIDECTOMIA VIA TRANSNASAL ENDOSCOPICA</t>
  </si>
  <si>
    <t>ESFENOIDECTOMIA VIA TRANSNASAL</t>
  </si>
  <si>
    <t>ESFENOIDECTOMIA VIA TRANSNASAL ENDOSCOPICA</t>
  </si>
  <si>
    <t>DRENAJE DE SENOS ESFENOIDALES VIA TRANSNASAL</t>
  </si>
  <si>
    <t>DRENAJE DE SENOS ESFENOIDALES VIA TRANSNASAL ENDOSCOPICA</t>
  </si>
  <si>
    <t>CURACION DE SENOS PARANASALES VIA TRANSNASAL</t>
  </si>
  <si>
    <t>CURACION DE SENOS PARANASALES VIA TRANSNASAL ENDOSCOPICA</t>
  </si>
  <si>
    <t>227101</t>
  </si>
  <si>
    <t>CIERRE DE FISTULA OROANTRAL</t>
  </si>
  <si>
    <t>CIERRE DE FISTULA DE SENO MAXILAR</t>
  </si>
  <si>
    <t>SINUPLASTIA FRONTAL</t>
  </si>
  <si>
    <t>SINUPLASTIA ETMOIDAL</t>
  </si>
  <si>
    <t>SINUPLASTIA ESFENOIDAL</t>
  </si>
  <si>
    <t>SINUPLASTIA MAXILAR</t>
  </si>
  <si>
    <t>RECONSTRUCCION DE CONDUCTO FRONTONASAL</t>
  </si>
  <si>
    <t>EVALUACION FUNCIONAL DE LA TROMPA DE EUSTAQUIO VIA ENDOSCOPICA</t>
  </si>
  <si>
    <t>EVALUACION FUNCIONAL DE LA TROMPA DE EUSTAQUIO POR ESTROBOSCOPIA</t>
  </si>
  <si>
    <t>DILATACION DE TROMPA DE EUSTAQUIO CON DISPOSITIVO TRANSNASAL VIA ENDOSCOPICA</t>
  </si>
  <si>
    <t>DILATACION DE TROMPA DE EUSTAQUIO CON DISPOSITIVO TRANSTIMPANICA VIA ENDOSCOPICA</t>
  </si>
  <si>
    <t>CIERRE DE TROMPA DE EUSTAQUIO CON INJERTO O DISPOSITIVO TRANSNASAL VIA ENDOSCOPICA</t>
  </si>
  <si>
    <t>CIERRE DE TROMPA DE EUSTAQUIO CON INJERTO O DISPOSITIVO TRANSTIMPANICA VIA ENDOSCOPICA</t>
  </si>
  <si>
    <t>230101</t>
  </si>
  <si>
    <t>230102</t>
  </si>
  <si>
    <t>EXODONCIA DE DIENTE PERMANENTE MULTIRRADICULAR</t>
  </si>
  <si>
    <t>EXODONCIA DE DIENTES PERMANENTES</t>
  </si>
  <si>
    <t>230201</t>
  </si>
  <si>
    <t>230202</t>
  </si>
  <si>
    <t>EXODONCIA DE DIENTES TEMPORALES</t>
  </si>
  <si>
    <t>231100</t>
  </si>
  <si>
    <t>231200</t>
  </si>
  <si>
    <t>EXODONCIA QUIRURGICA MULTIRRADICULAR SOD</t>
  </si>
  <si>
    <t>231301</t>
  </si>
  <si>
    <t>EXODONCIA DE INCLUIDO EN POSICION ECTOPICA CON ABORDAJE INTRAORAL</t>
  </si>
  <si>
    <t>231302</t>
  </si>
  <si>
    <t>EXODONCIA DE INCLUIDO EN POSICION ECTOPICA CON ABORDAJE EXTRAORAL</t>
  </si>
  <si>
    <t>EXODONCIA DE DIENTE INCLUIDO</t>
  </si>
  <si>
    <t>231300</t>
  </si>
  <si>
    <t>231400</t>
  </si>
  <si>
    <t>EXODONCIAS MULTIPLES CON ALVEOLOPLASTIA POR CUADRANTE SOD</t>
  </si>
  <si>
    <t>231500</t>
  </si>
  <si>
    <t>COLGAJO DESPLAZADO PARA ABORDAJE DE DIENTE RETENIDO (VENTANA QUIRURGICA) SOD</t>
  </si>
  <si>
    <t>232101</t>
  </si>
  <si>
    <t>OBTURACION DENTAL CON AMALGAMA</t>
  </si>
  <si>
    <t>232102</t>
  </si>
  <si>
    <t>OBTURACION DENTAL CON RESINA DE FOTOCURADO</t>
  </si>
  <si>
    <t>232103</t>
  </si>
  <si>
    <t>OBTURACION DENTAL CON IONOMERO DE VIDRIO</t>
  </si>
  <si>
    <t>OBTURACION DENTAL</t>
  </si>
  <si>
    <t>OBTURACION DE UNA SUPERFICIE ADICIONAL EN RESINA DE FOTOCURADO (COD PROPIO - 2321AA)</t>
  </si>
  <si>
    <t>OBTURACION DE DOS SUPERFICIES EN RESINA DE FOTOCURADO (UNA PRINCIPAL MAS UNA ADICIONAL) (COD PROPIO - 2321AB)</t>
  </si>
  <si>
    <t>OBTURACION DE TRES SUPERFICIES EN RESINA DE FOTOCURADO (UNA PRINCIPAL MAS DOS ADICIONALES) (COD PROPIO - 2321AC)</t>
  </si>
  <si>
    <t>OBTURACION DEFINITIVA DE UNA SUPERFICIE ADICIONAL EN IONOMERO DE VIDRIO (COD PROPIO - 2321AD)</t>
  </si>
  <si>
    <t>OBTURACION DEFINITIVA DE DOS SUPERFICIES EN IONOMERO DE VIDRIO (UNA PRINCIPAL MAS UNA ADICIONAL) (COD PROPIO - 2321AE)</t>
  </si>
  <si>
    <t>OBTURACION DEFINITIVA DE TRES SUPERFICIES EN IONOMERO DE VIDRIO (UNA PRINCIPAL MAS DOS ADICIONALES) (COD PROPIO - 2321AF)</t>
  </si>
  <si>
    <t>OBTURACION DENTAL POR SUPERFICIE ADICIONAL CON AMALGAMA (COD PROPIO - 2321AG)</t>
  </si>
  <si>
    <t>OBTURACION TEMPORAL POR DIENTE SOD</t>
  </si>
  <si>
    <t>232300</t>
  </si>
  <si>
    <t>COLOCACION DE PIN MILIMETRICO SOD</t>
  </si>
  <si>
    <t>RECONSTRUCCION DE ANGULO INCISAL CON RESINA DE FOTOCURADO</t>
  </si>
  <si>
    <t>245100</t>
  </si>
  <si>
    <t>RECONSTRUCCION TERCIO INCISAL CON RESINA DE FOTOCURADO</t>
  </si>
  <si>
    <t>REHABILITACION ORAL</t>
  </si>
  <si>
    <t>RECONSTRUCCION DENTAL</t>
  </si>
  <si>
    <t>RESTAURACION DE DIENTES MEDIANTE INCRUSTACION METALICA SOD</t>
  </si>
  <si>
    <t>RESTAURACION DE DIENTES MEDIANTE INCRUSTACION NO METALICA SOD</t>
  </si>
  <si>
    <t>INCRUSTACION EN CIRCONIO (COD PROPIO - 2332AA)</t>
  </si>
  <si>
    <t>INCRUSTACION EN PORCELANA (COD PROPIO - 2332AB)</t>
  </si>
  <si>
    <t>234101</t>
  </si>
  <si>
    <t>COLOCACION O APLICACION DE CORONA EN ACERO INOXIDABLE (PARA DIENTES TEMPORALES)</t>
  </si>
  <si>
    <t>234102</t>
  </si>
  <si>
    <t>COLOCACION O APLICACION DE CORONA EN POLICARBOXILATO (PARA DIENTES TEMPORALES)</t>
  </si>
  <si>
    <t>234103</t>
  </si>
  <si>
    <t>COLOCACION O APLICACION DE CORONA EN FORMA PLASTICA</t>
  </si>
  <si>
    <t>234104</t>
  </si>
  <si>
    <t>COLOCACION O APLICACION DE CORONA ACRILICA TERMOCURADA</t>
  </si>
  <si>
    <t>INSERCION O APLICACION DE CORONA</t>
  </si>
  <si>
    <t>LABORATORIO PROVISIONALES ACRILICOS (COD PROPIO - 2341AA)</t>
  </si>
  <si>
    <t>COLOCACION O INSERCION DE PROTESIS FIJA CADA UNIDAD (PILAR Y PONTICOS)</t>
  </si>
  <si>
    <t>234202</t>
  </si>
  <si>
    <t>RECONSTRUCCION DE MUÑONES</t>
  </si>
  <si>
    <t>234203</t>
  </si>
  <si>
    <t>PATRON DE NUCLEO</t>
  </si>
  <si>
    <t>234204</t>
  </si>
  <si>
    <t>REPARACION DE PROTESIS FIJA</t>
  </si>
  <si>
    <t>LABORATORIO NUCLEO METALICO (COD PROPIO - 2342AA)</t>
  </si>
  <si>
    <t>LABORATORIO CORONA METAL PORCELANA (COD PROPIO - 2342AB)</t>
  </si>
  <si>
    <t>LABORATORIO CORONA METAL PORCELANA SOBRE IMPLANTE (COD PROPIO - 2342AC)</t>
  </si>
  <si>
    <t>LABORATORIO CORONA METAL PORCELANA SOBRE IMPLANTE ATORNILLADA CON ESTRUCTURA EN ORO (COD PROPIO - 2342AD)</t>
  </si>
  <si>
    <t>LABORATORIO CORONA METAL PORCELANA ATORNILLADA SOBRE IMPLANTE (COD PROPIO - 2342AE)</t>
  </si>
  <si>
    <t>LABORATORIO CORONA METAL PORCELANA SOBRE IMPLANTE CORONA METAL PORCELANA COLLARLESS (COD PROPIO - 2342AF)</t>
  </si>
  <si>
    <t>DIENTE ACRILICO NEW STETIC C/U (COD PROPIO - 2342AG)</t>
  </si>
  <si>
    <t>CARILLA EN PORCELANA (COD PROPIO - 2342AH)</t>
  </si>
  <si>
    <t>CORONA METAL PORCELANA (COD PROPIO - 2342AI)</t>
  </si>
  <si>
    <t>CORONA METAL PORCELANA COLLARLES (COD PROPIO - 2342AJ)</t>
  </si>
  <si>
    <t>DIENTE ACRILICO DURATONE C/U (COD PROPIO - 2342AK)</t>
  </si>
  <si>
    <t>DIENTE ADICIONAL DE ACKERS (COD PROPIO - 2342AL)</t>
  </si>
  <si>
    <t>PUENTE MERYLAND CERAMICO (2 PONTICOS) (COD PROPIO - 2342AM)</t>
  </si>
  <si>
    <t>PUENTE MERYLAND METALICO (2 PONTICOS) (COD PROPIO - 2342AN)</t>
  </si>
  <si>
    <t>REHABILITACION SOBRE IMPLANTE CORONA INCERAM (COD PROPIO - 2342AO)</t>
  </si>
  <si>
    <t>REHABILITACION SOBRE IMPLANTE CORONA METAL PORCELANA (COD PROPIO - 2342AP)</t>
  </si>
  <si>
    <t>PERNO EN METAL NP BIRRADICULAR (COD PROPIO - 2342AR)</t>
  </si>
  <si>
    <t>PERNO EN METAL NP MULTIRRADICULAR (COD PROPIO - 2342AS)</t>
  </si>
  <si>
    <t>PERNO EN METAL NP UNIRADICULAR (COD PROPIO - 2342AT)</t>
  </si>
  <si>
    <t>PERNO EN METAL PRECIOSO (ALBACAST) UNI - BI O MULTIRRADICULAR (COD PROPIO - 2342AU)</t>
  </si>
  <si>
    <t>RECEMENTACION DE PROVISIONAL (COD PROPIO - 2342AV)</t>
  </si>
  <si>
    <t>REMOCION DE PERNO ANTERIOR (COD PROPIO - 2342AW)</t>
  </si>
  <si>
    <t>REMOCION DE PERNO POSTERIOR (COD PROPIO - 2342AX)</t>
  </si>
  <si>
    <t>REPARACION DE PORCELANA EN EL CONSULTORIO (COD PROPIO - 2342AY)</t>
  </si>
  <si>
    <t>INSERCION ADAPTACION Y CONTROL DE PROTESIS REMOVIBLE PARCIAL (SUPERIOR O INFERIOR) MUCOSOPORTADA</t>
  </si>
  <si>
    <t>INSERCION ADAPTACION Y CONTROL DE PROTESIS REMOVIBLE PARCIAL (SUPERIOR O INFERIOR) DENTOMUCOSOPORTADA</t>
  </si>
  <si>
    <t>REPARACION DE PROTESIS REMOVIBLE PARCIAL</t>
  </si>
  <si>
    <t>LABORATORIO PROTESIS REMOVIBLE METALICA (COD PROPIO - 2343AA)</t>
  </si>
  <si>
    <t>LABORATORIO PROTESIS REMOVIBLE DEFLEX (COD PROPIO - 2343AB)</t>
  </si>
  <si>
    <t>PROTESIS PARCIAL REMOVIBLE METALICA (COD PROPIO - 2343AC)</t>
  </si>
  <si>
    <t>PLACA ESTETICA FLEXIBLE BASE (COD PROPIO - 2343AZ)</t>
  </si>
  <si>
    <t>PROTESIS PARCIAL REMOVIBLE ESTRUCTURA METALICA (COD PROPIO - 2343BA)</t>
  </si>
  <si>
    <t>REPARACION DE ESTRUCTURA METALICA (CAMBIO DE UN GANCHO SI ES VISIBLE) (COD PROPIO - 2343BB)</t>
  </si>
  <si>
    <t>REPARACION DE PROTESIS ACRILICA (COD PROPIO - 2343BC)</t>
  </si>
  <si>
    <t>REPARACION DE PROTESIS REMOVIBLE CON ACRILICO DE AUTOCURADO Y CAMBIO DE UN DIENTE (COD PROPIO - 2343BD)</t>
  </si>
  <si>
    <t>234401</t>
  </si>
  <si>
    <t>INSERCION ADAPTACION Y CONTROL DE PROTESIS MUCOSOPORTADA TOTAL MEDIO CASO SUPERIOR O INFERIOR</t>
  </si>
  <si>
    <t>234402</t>
  </si>
  <si>
    <t>INSERCION ADAPTACION Y CONTROL DE PROTESIS MUCOSOPORTADA TOTAL SUPERIOR E INFERIOR</t>
  </si>
  <si>
    <t>LABORATORIO DE PROTESIS TOTAL (COD PROPIO - 2344AA)</t>
  </si>
  <si>
    <t>PROTESIS TOTAL DIENTE DURATONE (COD PROPIO - 2344BE)</t>
  </si>
  <si>
    <t>PROTESIS TOTAL DIENTE PORCELANA (COD PROPIO - 2344BF)</t>
  </si>
  <si>
    <t>PROTESIS TOTAL FLEXIBLE (DURATONE) (COD PROPIO - 2344BG)</t>
  </si>
  <si>
    <t>PROTESIS TOTAL EN DIENTE NEW STETIC (COD PROPIO - 2344BN)</t>
  </si>
  <si>
    <t>PROTESIS TOTAL INMEDIATA DIENTE NEW STETIC (COD PROPIO - 2344BO)</t>
  </si>
  <si>
    <t>235100</t>
  </si>
  <si>
    <t>TRASPLANTE DE DIENTE (INTENCIONAL) SOD</t>
  </si>
  <si>
    <t>236100</t>
  </si>
  <si>
    <t>IMPLANTE ALOPLASTICO CERAMICO SOD</t>
  </si>
  <si>
    <t>236200</t>
  </si>
  <si>
    <t>IMPLANTE ALOPLASTICO METALICO SOD</t>
  </si>
  <si>
    <t>236300</t>
  </si>
  <si>
    <t>237101</t>
  </si>
  <si>
    <t>PULPOTOMIA CON PULPECTOMIA</t>
  </si>
  <si>
    <t>PULPOTOMIA</t>
  </si>
  <si>
    <t>237200</t>
  </si>
  <si>
    <t>APEXIFICACION (INDUCCION DE APEXOGENESIS) SOD</t>
  </si>
  <si>
    <t>237301</t>
  </si>
  <si>
    <t>237302</t>
  </si>
  <si>
    <t>237303</t>
  </si>
  <si>
    <t>237304</t>
  </si>
  <si>
    <t>237305</t>
  </si>
  <si>
    <t>DESOBTURACION DE CONDUCTO BIRRADICULAR Y RETRATAMIENTO DE CONDUCTO (CADA CONDUCTO) NO INCLUYE RX (COD PROPIO - 23730A)</t>
  </si>
  <si>
    <t>DESOBTURACION DE CONDUCTO MULTIRRADICULAR Y RETRATAMIENTO DE CONDUCTO (CADA CONDUCTO) NO INCLUYE RX (COD PROPIO - 2373AA)</t>
  </si>
  <si>
    <t>DESOBTURACION DE CONDUCTO UNIRRADICULAR Y RETRATAMIENTO DE CONDUCTO NO INCLUYE RX (COD PROPIO - 2373AB)</t>
  </si>
  <si>
    <t>237401</t>
  </si>
  <si>
    <t>CURETAJE APICAL CON APICECTOMIA Y OBTURACION RETROGADA (CIRUGIA PERIRRADICULAR)</t>
  </si>
  <si>
    <t>PROCEDIMIENTO CORRECTIVO EN RESORCION RADICULAR (INTERNA Y EXTERNA)</t>
  </si>
  <si>
    <t>PROCEDIMIENTOS CORRECTIVOS EN FRACTURAS RADICULARES</t>
  </si>
  <si>
    <t>FISTULIZACION ENDODONTICA POR TREPANACION Y DRENAJE</t>
  </si>
  <si>
    <t>FISTULIZACION ENDODONTICA POR INCISION</t>
  </si>
  <si>
    <t>FISTULIZACION ENDODONTICA</t>
  </si>
  <si>
    <t>RADECTOMIA AMPUTACION RADICULAR UNICA</t>
  </si>
  <si>
    <t>RADECTOMIA AMPUTACION RADICULAR MULTIPLE</t>
  </si>
  <si>
    <t>RADECTOMIA AMPUTACION RADICULAR</t>
  </si>
  <si>
    <t>HEMISECCION DEL DIENTE SOD</t>
  </si>
  <si>
    <t>BLANQUEAMIENTO DE DIENTE (INTRINSECO) POR CAUSAS ENDODONTICAS</t>
  </si>
  <si>
    <t>237902</t>
  </si>
  <si>
    <t>EXPLORACION Y MOVILIZACION DE NERVIO DENTARIO INFERIOR</t>
  </si>
  <si>
    <t>DESOBTURACION DE CONDUCTOS UNIRRADICULAR (COD PROPIO - 2379AA)</t>
  </si>
  <si>
    <t>DESOBTURACION DE CONDUCTOS BIRRADICULAR (COD PROPIO - 2379AB)</t>
  </si>
  <si>
    <t>DESOBTURACION DE CONDUCTOS MULTIRRADICULAR (COD PROPIO - 2379AC)</t>
  </si>
  <si>
    <t>DETARTRAJE SUBGINGIVAL SOD</t>
  </si>
  <si>
    <t>997300</t>
  </si>
  <si>
    <t>PROTECION ESPECIFICA - ATENCION PREVENTIVA EN SALUD BUCAL</t>
  </si>
  <si>
    <t>240300</t>
  </si>
  <si>
    <t>ALISADO RADICULAR CAMPO CERRADO SOD</t>
  </si>
  <si>
    <t>DRENAJE DE COLECCION PERIODONTAL (CERRADO CON ALISADO RADICULAR) SOD</t>
  </si>
  <si>
    <t>241101</t>
  </si>
  <si>
    <t>BIOPSIA INCISIONAL DE ENCIA</t>
  </si>
  <si>
    <t>241102</t>
  </si>
  <si>
    <t>BIOPSIA ESCISIONAL DE ENCIA CON CIERRE PRIMARIO</t>
  </si>
  <si>
    <t>ESTOMATOLOGIA</t>
  </si>
  <si>
    <t>241103</t>
  </si>
  <si>
    <t>BIOPSIA ESCISIONAL DE ENCIA Y RECUBRIMIENTO CON COLGAJO O INJERTO</t>
  </si>
  <si>
    <t>BIOPSIA DE ENCIA</t>
  </si>
  <si>
    <t>BIOPSIA DE PARED ALVEOLAR SOD</t>
  </si>
  <si>
    <t>PLASTIA MUCOGINGIVAL CON INJERTOS PEDICULADOS (COLGAJOS PEDICULADOS)</t>
  </si>
  <si>
    <t>242102</t>
  </si>
  <si>
    <t>PLASTIA MUCOGINGIVAL</t>
  </si>
  <si>
    <t>CURETAJE A CAMPO ABIERTO</t>
  </si>
  <si>
    <t>242202</t>
  </si>
  <si>
    <t>CIRUGIA A COLGAJO CON RESECCION RADICULAR (AMPUTACION HEMISECCION)</t>
  </si>
  <si>
    <t>AUMENTO DE REBORDE PARCIALMENTE EDENTULO (SIN MATERIAL)</t>
  </si>
  <si>
    <t>AUMENTO DE REBORDE PARCIALMENTE EDENTULO (CON MATERIAL)</t>
  </si>
  <si>
    <t>PLASTIAS PREPROTESICAS (AUMENTO DE CORONA CLINICA) SOD</t>
  </si>
  <si>
    <t>REPARACION O PLASTIA PERIODONTAL REGENERATIVA (INJERTOS MEMBRANAS) SOD</t>
  </si>
  <si>
    <t>243101</t>
  </si>
  <si>
    <t>ESCISION DE LESION BENIGNA ENCAPSULADA EN ENCIA HASTA DE TRES CENTIMETROS</t>
  </si>
  <si>
    <t>243102</t>
  </si>
  <si>
    <t>ESCISION DE LESION BENIGNA ENCAPSULADA EN ENCIA DE MAS DE TRES CENTIMETROS</t>
  </si>
  <si>
    <t>243103</t>
  </si>
  <si>
    <t>ESCISION DE LESION BENIGNA NO ENCAPSULADA EN ENCIA HASTA DE TRES CENTIMETROS</t>
  </si>
  <si>
    <t>243104</t>
  </si>
  <si>
    <t>ESCISION DE LESION BENIGNA NO ENCAPSULADA EN ENCIA DE MAS DE TRES CENTIMETROS</t>
  </si>
  <si>
    <t>243105</t>
  </si>
  <si>
    <t>ESCISION DE LESION MALIGNA DE ENCIA SIN VACIAMIENTO GANGLIONAR NI RESECCION DE ESTRUCTURAS VECINAS U OSEAS</t>
  </si>
  <si>
    <t>243106</t>
  </si>
  <si>
    <t>ESCISION DE LESION MALIGNA DE ENCIA CON VACIAMIENTO GANGLIONAR PISO DE BOCA O LENGUA CON CIERRE PRIMARIO</t>
  </si>
  <si>
    <t>243107</t>
  </si>
  <si>
    <t>ESCISION DE LESION MALIGNA DE ENCIA CON VACIAMIENTO GANGLIONAR PISO DE BOCA O LENGUA Y RECONSTRUCCION CON COLGAJO PEDICULADO</t>
  </si>
  <si>
    <t>243108</t>
  </si>
  <si>
    <t>ESCISION DE LESION MALIGNA DE ENCIA CON VACIAMIENTO GANGLIONAR RESECCION OSEA Y RECONSTRUCCION CON PLACA Y COLGAJO PEDICULADO</t>
  </si>
  <si>
    <t>243109</t>
  </si>
  <si>
    <t>ESCISION DE LESION MALIGNA DE ENCIA CON VACIAMIENTO GANGLIONAR RESECCION OSEA Y RECONSTRUCCION CON PLACA Y COLGAJO LIBRE</t>
  </si>
  <si>
    <t>RESECCION DE LESION DE ENCIA</t>
  </si>
  <si>
    <t>243201</t>
  </si>
  <si>
    <t>SUTURA DE LACERACION DE ENCIA MENOR DE TRES CENTIMETROS</t>
  </si>
  <si>
    <t>243202</t>
  </si>
  <si>
    <t>SUTURA DE LACERACION DE ENCIA MAYOR DE TRES CENTIMETROS</t>
  </si>
  <si>
    <t>SUTURA DE LACERACION DE ENCIA</t>
  </si>
  <si>
    <t>243301</t>
  </si>
  <si>
    <t>ENUCLEACION DE QUISTE EPIDERMOIDE VIA INTRAORAL</t>
  </si>
  <si>
    <t>243302</t>
  </si>
  <si>
    <t>ENUCLEACION DE QUISTE EPIDERMOIDE VIA EXTRAORAL</t>
  </si>
  <si>
    <t>ENUCLEACION DE QUISTE EPIDERMOIDE</t>
  </si>
  <si>
    <t>243400</t>
  </si>
  <si>
    <t>GINGIVECTOMIA SOD</t>
  </si>
  <si>
    <t>CUÑA DISTAL</t>
  </si>
  <si>
    <t>243500</t>
  </si>
  <si>
    <t>OPERCULECTOMIA</t>
  </si>
  <si>
    <t>244101</t>
  </si>
  <si>
    <t>ENUCLEACION DE QUISTE ODONTOGENICO HASTA DE TRES CENTIMETROS DE DIAMETRO</t>
  </si>
  <si>
    <t>244102</t>
  </si>
  <si>
    <t>ENUCLEACION DE QUISTE ODONTOGENICO DE MAS DE TRES CENTIMETROS DE DIAMETRO</t>
  </si>
  <si>
    <t>244103</t>
  </si>
  <si>
    <t>RESECCION DE TUMOR BENIGNO O MALIGNO ODONTOGENICO</t>
  </si>
  <si>
    <t>244104</t>
  </si>
  <si>
    <t>RESECCION DE TUMOR BENIGNO O MALIGNO ODONTOGENICO Y RECONSTRUCCION INMEDIATA CON INJERTO OSEO LIBRE</t>
  </si>
  <si>
    <t>244105</t>
  </si>
  <si>
    <t>RESECCION DE TUMOR BENIGNO O MALIGNO ODONTOGENICO Y RECONSTRUCCION CON COLGAJO OSEO PEDICULADO</t>
  </si>
  <si>
    <t>244106</t>
  </si>
  <si>
    <t>RESECCION DE TUMOR BENIGNO O MALIGNO ODONTOGENICO Y RECONSTRUCCION CON COLGAJO OSEO LIBRE</t>
  </si>
  <si>
    <t>244107</t>
  </si>
  <si>
    <t>RESECCION DE TUMOR BENIGNO O MALIGNO ODONTOGENICO Y RECONSTRUCCION CON PLACA</t>
  </si>
  <si>
    <t>244108</t>
  </si>
  <si>
    <t>MARSUPIALIZACION DE QUISTE ODONTOGENICO</t>
  </si>
  <si>
    <t>RESECCION DE LESION ODONTOGENICA SOD</t>
  </si>
  <si>
    <t>REGULARIZACION DE REBORDES SOD</t>
  </si>
  <si>
    <t>ALVEOLECTOMIA SOD</t>
  </si>
  <si>
    <t>768110</t>
  </si>
  <si>
    <t>ORTODONCIA</t>
  </si>
  <si>
    <t>247100</t>
  </si>
  <si>
    <t>COLOCACION DE APARATOLOGIA FIJA PARA ORTODONCIA (ARCADA) SOD</t>
  </si>
  <si>
    <t>ORTODONCIA 1 ARCADA CON RETENDOR (COD PROPIO - 2471BI)</t>
  </si>
  <si>
    <t>ORTODONCIA 2 ARCADAS CON RETENDORES (COD PROPIO - 2471BJ)</t>
  </si>
  <si>
    <t>ORTODONCIA 2 ARCADAS CON RETENDORES DEMON SYSTEM (COD PROPIO - 2471BK)</t>
  </si>
  <si>
    <t>COLOCACION DE APARATOLOGIA REMOVIBLE INTRAORAL PARA ORTODONCIA (ARCADA)</t>
  </si>
  <si>
    <t>COLOCACION DE APARATOLOGIA REMOVIBLE EXTRAORAL PARA ORTODONCIA (ARCADA)</t>
  </si>
  <si>
    <t>BANDA Y ABRAZADERA (COD PROPIO - 2472AA)</t>
  </si>
  <si>
    <t>PLACA ESSIX (COMO RETENEDOR POST ORTODONCIA) (COD PROPIO - 2472AB)</t>
  </si>
  <si>
    <t>LABORATORIO PLACA REMOVIBLE (COD PROPIO - 2472AC)</t>
  </si>
  <si>
    <t>COLOCACION DE APARATOS DE RETENCION SOD</t>
  </si>
  <si>
    <t>LABORATORIO DE PLACA NEUROMIORELAJANTE (COD PROPIO - 2473AA)</t>
  </si>
  <si>
    <t>LABORATORIO FLIPER (COD PROPIO - 2473AB)</t>
  </si>
  <si>
    <t>RETENEDOR SUPERIOR O INFERIOR CADA UNO (COD PROPIO - 2473BL)</t>
  </si>
  <si>
    <t>247401</t>
  </si>
  <si>
    <t>FERULIZACION RIGIDA (SUPERIOR O INFERIOR)</t>
  </si>
  <si>
    <t>247402</t>
  </si>
  <si>
    <t>FERULIZACION SEMIRIGIDA (SUPERIOR O INFERIOR)</t>
  </si>
  <si>
    <t>FERULIZACION</t>
  </si>
  <si>
    <t>CIERRE DE DIASTEMA (ALVEOLAR DENTAL) SOD</t>
  </si>
  <si>
    <t>248200</t>
  </si>
  <si>
    <t>REPARACION DE APARATOLOGIA FIJA O REMOVIBLE SOD</t>
  </si>
  <si>
    <t>893107</t>
  </si>
  <si>
    <t>BRACKET REPARACION DE APARATOLOGIA FIJA O REMOVIBLE SOD (COD PROPIO - 24840A)</t>
  </si>
  <si>
    <t>RETIRO BRACKETS CADA ARCADA (COD PROPIO - 2484BM)</t>
  </si>
  <si>
    <t>MASCARA FACIAL TERAPEUTICA SOD</t>
  </si>
  <si>
    <t>249100</t>
  </si>
  <si>
    <t>BIOPSIA CERRADA (PUNCION O ASPIRACION) DE LENGUA</t>
  </si>
  <si>
    <t>250100</t>
  </si>
  <si>
    <t>BIOPSIA INCISIONAL DE LENGUA (EN CUÑA)</t>
  </si>
  <si>
    <t>250202</t>
  </si>
  <si>
    <t>RESECCION DE LENGUA EN CUÑA</t>
  </si>
  <si>
    <t>252501</t>
  </si>
  <si>
    <t>RESECCION O ABLACION PARCIAL DE LENGUA</t>
  </si>
  <si>
    <t>HEMIGLOSECTOMIA CON COLGAJO LOCAL O A DISTANCIA VIA ABIERTA</t>
  </si>
  <si>
    <t>HEMIGLOSECTOMIA CON COLGAJO LOCAL O A DISTANCIA VIA ENDOSCOPICA</t>
  </si>
  <si>
    <t>HEMIGLOSECTOMIA CON RESECCION OSEA VIA ABIERTA</t>
  </si>
  <si>
    <t>HEMIGLOSECTOMIA CON RESECCION OSEA VIA ENDOSCOPICA</t>
  </si>
  <si>
    <t>GLOSECTOMIA TOTAL VIA ABIERTA</t>
  </si>
  <si>
    <t>254000</t>
  </si>
  <si>
    <t>GLOSECTOMIA TOTAL VIA ENDOSCOPICA</t>
  </si>
  <si>
    <t>GLOSECTOMIA RADICAL VIA ABIERTA</t>
  </si>
  <si>
    <t>GLOSECTOMIA RADICAL VIA ENDOSCOPICA</t>
  </si>
  <si>
    <t>GLOSOPLASTIA CON INJERTO CUTANEO O MUCOSO</t>
  </si>
  <si>
    <t>255901</t>
  </si>
  <si>
    <t>GLOSOPEXIA ANTERIOR</t>
  </si>
  <si>
    <t>255902</t>
  </si>
  <si>
    <t>GLOSOPEXIA POSTERIOR VIA ABIERTA</t>
  </si>
  <si>
    <t>GLOSOPEXIA POSTERIOR VIA ENDOSCOPICA</t>
  </si>
  <si>
    <t>PLASTIA DE FRENILLO LINGUAL</t>
  </si>
  <si>
    <t>255903</t>
  </si>
  <si>
    <t>DRENAJE DE COLECCION EN LENGUA</t>
  </si>
  <si>
    <t>256301</t>
  </si>
  <si>
    <t>SUTURA DE LACERACION DE LENGUA (GLOSORRAFIA) VIA ABIERTA</t>
  </si>
  <si>
    <t>255100</t>
  </si>
  <si>
    <t>SIALOLITOTOMIA VIA ABIERTA</t>
  </si>
  <si>
    <t>260100</t>
  </si>
  <si>
    <t>EXPLORACION DE GLANDULA SALIVAL VIA ABIERTA</t>
  </si>
  <si>
    <t>260200</t>
  </si>
  <si>
    <t>EXPLORACION DE GLANDULA SALIVAL VIA ENDOSCOPICA</t>
  </si>
  <si>
    <t>CATETERIZACION Y SIALOMETRIA</t>
  </si>
  <si>
    <t>269301</t>
  </si>
  <si>
    <t>DRENAJE DE GLANDULA SALIVAL VIA ABIERTA</t>
  </si>
  <si>
    <t>260300</t>
  </si>
  <si>
    <t>DRENAJE DE GLANDULA SALIVAL VIA ENDOSCOPICA</t>
  </si>
  <si>
    <t>BIOPSIA CERRADA DE GLANDULA O CONDUCTO SALIVAL (PUNCION O ASPIRACION CON AGUJA FINA O TRUCUT)</t>
  </si>
  <si>
    <t>261100</t>
  </si>
  <si>
    <t>BIOPSIA ABIERTA DE GLANDULA SALIVAL MENOR (CON CONDUCTO SALIVAL)</t>
  </si>
  <si>
    <t>261200</t>
  </si>
  <si>
    <t>BIOPSIA ABIERTA DE GLANDULA SALIVAL MAYOR (CON CONDUCTO SALIVAL)</t>
  </si>
  <si>
    <t>MARSUPIALIZACION DE LA RANULA</t>
  </si>
  <si>
    <t>262101</t>
  </si>
  <si>
    <t>RESECCION DE MUCOCELE DE GLANDULA SALIVAL</t>
  </si>
  <si>
    <t>262901</t>
  </si>
  <si>
    <t>263101</t>
  </si>
  <si>
    <t>SIALOADENECTOMIA PARCIAL</t>
  </si>
  <si>
    <t>263100</t>
  </si>
  <si>
    <t>263201</t>
  </si>
  <si>
    <t>263203</t>
  </si>
  <si>
    <t>SIALOADENECTOMIA DE GLANDULA SUBLINGUAL</t>
  </si>
  <si>
    <t>263204</t>
  </si>
  <si>
    <t>SIALOADENECTOMIA DE GLANDULA SUBMAXILAR (SUBMANDIBULAR)</t>
  </si>
  <si>
    <t>SIALOADENECTOMIA DE GLANDULAS SALIVALES MENORES</t>
  </si>
  <si>
    <t>263205</t>
  </si>
  <si>
    <t>REINTERVENCION DE GLANDULA SALIVAL MAYOR</t>
  </si>
  <si>
    <t>CIERRE O REPARACION DE FISTULA SALIVAL CON INJERTO VIA ABIERTA</t>
  </si>
  <si>
    <t>264901</t>
  </si>
  <si>
    <t>CIERRE O REPARACION DE FISTULA SALIVAL CON INJERTO VIA ENDOSCOPICA</t>
  </si>
  <si>
    <t>CIERRE O REPARACION DE FISTULA SALIVAL SIN INJERTO VIA ABIERTA</t>
  </si>
  <si>
    <t>CIERRE O REPARACION DE FISTULA SALIVAL SIN INJERTO VIA ENDOSCOPICA</t>
  </si>
  <si>
    <t>SIALOPLASTIA (REPARACION DEL CONDUCTO) CON INJERTO</t>
  </si>
  <si>
    <t>FISTULIZACION DE GLANDULA SALIVAL</t>
  </si>
  <si>
    <t>SIALOPLASTIA (REPARACION DEL CONDUCTO) VIA ABIERTA</t>
  </si>
  <si>
    <t>SIALOPLASTIA (REPARACION DEL CONDUCTO) VIA ENDOSCOPICA</t>
  </si>
  <si>
    <t>270101</t>
  </si>
  <si>
    <t>INCISION Y DRENAJE INTRAORAL EN CAVIDAD BUCAL</t>
  </si>
  <si>
    <t>270102</t>
  </si>
  <si>
    <t>INCISION Y DRENAJE EXTRAORAL EN CAVIDAD BUCAL</t>
  </si>
  <si>
    <t>INCISION Y DRENAJE EN CAVIDAD BUCAL</t>
  </si>
  <si>
    <t>DRENAJE DE COLECCION DE PALADAR VIA ABIERTA</t>
  </si>
  <si>
    <t>271100</t>
  </si>
  <si>
    <t>272101</t>
  </si>
  <si>
    <t>272102</t>
  </si>
  <si>
    <t>272103</t>
  </si>
  <si>
    <t>BIOPSIA ESCISIONAL DE PALADAR</t>
  </si>
  <si>
    <t>272301</t>
  </si>
  <si>
    <t>272302</t>
  </si>
  <si>
    <t>272401</t>
  </si>
  <si>
    <t>BIOPSIA DE PARED DE CAVIDAD BUCAL</t>
  </si>
  <si>
    <t>272400</t>
  </si>
  <si>
    <t>ESCISION O RESECCION O ABLACION DE LESION SUPERFICIAL DE PALADAR OSEO</t>
  </si>
  <si>
    <t>273201</t>
  </si>
  <si>
    <t>ESCISION O RESECCION O ABLACION DE LESION PROFUNDA DE PALADAR OSEO</t>
  </si>
  <si>
    <t>273202</t>
  </si>
  <si>
    <t>RESECCION EN BLOQUE DE APOFISIS ALVEOLAR Y PALADAR OSEO</t>
  </si>
  <si>
    <t>273203</t>
  </si>
  <si>
    <t>PALATECTOMIA DE PALADAR OSEO PARCIAL</t>
  </si>
  <si>
    <t>273204</t>
  </si>
  <si>
    <t>PALATECTOMIA DE PALADAR OSEO TOTAL</t>
  </si>
  <si>
    <t>ESCISION O RESECCION O ABLACION DE LESION SUPERFICIAL DE PALADAR BLANDO</t>
  </si>
  <si>
    <t>273101</t>
  </si>
  <si>
    <t>ESCISION O RESECCION O ABLACION DE LESION PROFUNDA DE PALADAR BLANDO</t>
  </si>
  <si>
    <t>PALATECTOMIA DE PALADAR BLANDO PARCIAL</t>
  </si>
  <si>
    <t>PALATECTOMIA DE PALADAR BLANDO TOTAL</t>
  </si>
  <si>
    <t>FRENILLECTOMIA LABIAL VIA ABIERTA</t>
  </si>
  <si>
    <t>274100</t>
  </si>
  <si>
    <t>274201</t>
  </si>
  <si>
    <t>RESECCION PARCIAL DE LABIO</t>
  </si>
  <si>
    <t>274202</t>
  </si>
  <si>
    <t>RESECCION PARCIAL DE LABIO CON ROTACION DE COLGAJO</t>
  </si>
  <si>
    <t>274203</t>
  </si>
  <si>
    <t>RESECCION TOTAL DE LABIO</t>
  </si>
  <si>
    <t>274301</t>
  </si>
  <si>
    <t>RESECCION DE LESION BENIGNA DE LA MUCOSA ORAL HASTA DE DOS CENTIMETROS DE DIAMETRO</t>
  </si>
  <si>
    <t>274302</t>
  </si>
  <si>
    <t>RESECCION DE LESION BENIGNA DE LA MUCOSA ORAL MAYOR DE DOS CENTIMETROS DE DIAMETRO</t>
  </si>
  <si>
    <t>274303</t>
  </si>
  <si>
    <t>RESECCION DE TUMOR MALIGNO DE MUCOSA ORAL</t>
  </si>
  <si>
    <t>274304</t>
  </si>
  <si>
    <t>RESECCION DE TUMOR MALIGNO DE MUCOSA ORAL CON COLGAJO LOCAL O A DISTANCIA</t>
  </si>
  <si>
    <t>RESECCION DE LESION EN MUCOSA ORAL</t>
  </si>
  <si>
    <t>274400</t>
  </si>
  <si>
    <t>274901</t>
  </si>
  <si>
    <t>REMOCION DE CUERPO EXTRAÑO EN TEJIDOS BLANDOS DE LA BOCA</t>
  </si>
  <si>
    <t>274902</t>
  </si>
  <si>
    <t>RESECCION DE BRIDAS INTRAORALES</t>
  </si>
  <si>
    <t>275101</t>
  </si>
  <si>
    <t>SUTURA O REPARACION DE LACERACION (HERIDA) EN LABIOS HASTA DE CINCO CENTIMETROS</t>
  </si>
  <si>
    <t>275102</t>
  </si>
  <si>
    <t>SUTURA O REPARACION DE LACERACION (HERIDA) EN LABIOS DE MAS DE CINCO CENTIMETROS</t>
  </si>
  <si>
    <t>SUTURA O PLASTIA EN AVULSION DE LABIOS</t>
  </si>
  <si>
    <t>SUTURA DE LACERACION EN LABIOS</t>
  </si>
  <si>
    <t>275201</t>
  </si>
  <si>
    <t>275202</t>
  </si>
  <si>
    <t>SUTURA DE LACERACION DE OTRA PARTE DE LA BOCA</t>
  </si>
  <si>
    <t>275301</t>
  </si>
  <si>
    <t>RESECCION INTRAORAL DE FISTULA DE BOCA</t>
  </si>
  <si>
    <t>275302</t>
  </si>
  <si>
    <t>RESECCION EXTRAORAL DE FISTULA DE BOCA</t>
  </si>
  <si>
    <t>275303</t>
  </si>
  <si>
    <t>CIERRE DE FISTULA OROSINUSAL U ORONASAL CON COLGAJO PALATINO LINGUAL O BUCAL</t>
  </si>
  <si>
    <t>CIERRE DE FISTULA OROSINUSAL CON SINUSOTOMIA CON O SIN REMOCION DE CUERPO EXTRAÑO O COLGAJO PALATINO LINGUAL O BUCAL</t>
  </si>
  <si>
    <t>ALARGAMIENTO DE PALADAR CON COLGAJO EN ISLA</t>
  </si>
  <si>
    <t>275401</t>
  </si>
  <si>
    <t>275402</t>
  </si>
  <si>
    <t>CORRECCION PRIMARIA DE LABIO FISURADO UNILATERAL</t>
  </si>
  <si>
    <t>275403</t>
  </si>
  <si>
    <t>275404</t>
  </si>
  <si>
    <t>CORRECCION DE LABIO FISURADO BILATERAL</t>
  </si>
  <si>
    <t>REPARACION DE LABIO FISURADO (QUEILOPLASTIA)</t>
  </si>
  <si>
    <t>275500</t>
  </si>
  <si>
    <t>275601</t>
  </si>
  <si>
    <t>275701</t>
  </si>
  <si>
    <t>275801</t>
  </si>
  <si>
    <t>PROFUNDIZACION O DESCENSO DE PISO DE BOCA CON DESINSERCION DE MILOHIODEO O GENIHIODEO</t>
  </si>
  <si>
    <t>275901</t>
  </si>
  <si>
    <t>275902</t>
  </si>
  <si>
    <t>275900</t>
  </si>
  <si>
    <t>276101</t>
  </si>
  <si>
    <t>PALATORRAFIA EN Z</t>
  </si>
  <si>
    <t>SUTURA DE LACERACION DE PALADAR</t>
  </si>
  <si>
    <t>276201</t>
  </si>
  <si>
    <t>CIERRE DE HENDIDURA ALVEOLAR CON INJERTO</t>
  </si>
  <si>
    <t>276205</t>
  </si>
  <si>
    <t>CIERRE DE HENDIDURA ALVEOLAR SIN INJERTO</t>
  </si>
  <si>
    <t>276204</t>
  </si>
  <si>
    <t>RECONSTRUCCION DE BOVEDA PALATINA MEDIANTE COLGAJOS PEDICULADOS</t>
  </si>
  <si>
    <t>CORRECCION DE FISURA PALATINA CON COLGAJO VOMERIANO</t>
  </si>
  <si>
    <t>276206</t>
  </si>
  <si>
    <t>INJERTO OSEO DE PALADAR O ALVEOLAR</t>
  </si>
  <si>
    <t>276207</t>
  </si>
  <si>
    <t>CORRECCION DE PALADAR FISURADO</t>
  </si>
  <si>
    <t>276200</t>
  </si>
  <si>
    <t>UVULO-PALATO-FARINGOPLASTIA POR ABLACION</t>
  </si>
  <si>
    <t>PALATOPLASTIA POR ABLACION</t>
  </si>
  <si>
    <t>PALATOPLASTIA CON COLGAJO UVULO-PALATAL</t>
  </si>
  <si>
    <t>REVISION DE REPARACION DEL PALADAR FISURADO</t>
  </si>
  <si>
    <t>INCISION DE LA UVULA</t>
  </si>
  <si>
    <t>277201</t>
  </si>
  <si>
    <t>RESECCION TOTAL DE UVULA</t>
  </si>
  <si>
    <t>RESECCION DE UVULA POR ABLACION</t>
  </si>
  <si>
    <t>INCISION DE CAVIDAD BUCAL ESTRUCTURA NO ESPECIFICADA SOD</t>
  </si>
  <si>
    <t>278301</t>
  </si>
  <si>
    <t>CORRECCION DE MACROSTOMA</t>
  </si>
  <si>
    <t>278400</t>
  </si>
  <si>
    <t>CORRECCION DE MICROSTOMA</t>
  </si>
  <si>
    <t>DRENAJE EN AMIGDALAS O ESTRUCTURAS PERIAMIGDALARES VIA TRANSORAL</t>
  </si>
  <si>
    <t>280200</t>
  </si>
  <si>
    <t>DRENAJE EN AMIGDALAS O ESTRUCTURAS PERIAMIGDALARES VIA TRANSCERVICAL</t>
  </si>
  <si>
    <t>280100</t>
  </si>
  <si>
    <t>AMIGDALECTOMIA VIA ABIERTA</t>
  </si>
  <si>
    <t>282100</t>
  </si>
  <si>
    <t>RESECCION DE RESTOS ADENOAMIGDALINOS</t>
  </si>
  <si>
    <t>284100</t>
  </si>
  <si>
    <t>RESECCION O ABLACION DE AMIGDALA LINGUAL BANDAS FARINGEAS LATERALES Y MEMBRANA CONGENITA VIA ABIERTA</t>
  </si>
  <si>
    <t>285101</t>
  </si>
  <si>
    <t>RESECCION O ABLACION DE AMIGDALA LINGUAL BANDAS FARINGEAS LATERALES Y MEMBRANA CONGENITA VIA ENDOSCOPICA</t>
  </si>
  <si>
    <t>ADENOIDECTOMIA VIA ABIERTA</t>
  </si>
  <si>
    <t>286100</t>
  </si>
  <si>
    <t>ADENOIDECTOMIA VIA ENDOSCOPICA</t>
  </si>
  <si>
    <t>CONTROL DE HEMORRAGIA POS AMIGDALECTOMIA</t>
  </si>
  <si>
    <t>287100</t>
  </si>
  <si>
    <t>CONTROL DE HEMORRAGIA POS ADENOIDECTOMIA VIA ABIERTA</t>
  </si>
  <si>
    <t>CONTROL DE HEMORRAGIA POS ADENOIDECTOMIA VIA ENDOSCOPICA</t>
  </si>
  <si>
    <t>289101</t>
  </si>
  <si>
    <t>BIOPSIA DE AMIGDALAS O VEGETACIONES ADENOIDES</t>
  </si>
  <si>
    <t>289100</t>
  </si>
  <si>
    <t>BIOPSIA DE ADENOIDES VIA ENDOSCOPICA</t>
  </si>
  <si>
    <t>898102</t>
  </si>
  <si>
    <t>BIOPSIA SIMPLE NIVEL (COD PROPIO - 2898AA)</t>
  </si>
  <si>
    <t>EXPLORACION DE AREA FARINGEA E HIPOFARINGEA VIA ABIERTA</t>
  </si>
  <si>
    <t>290301</t>
  </si>
  <si>
    <t>FARINGOSTOMIA VIA ABIERTA</t>
  </si>
  <si>
    <t>290200</t>
  </si>
  <si>
    <t>EXTRACCION DE CUERPO EXTRAÑO ENCLAVADO EN FARINGE VIA ABIERTA</t>
  </si>
  <si>
    <t>EXTRACCION DE CUERPO EXTRAÑO ENCLAVADO EN FARINGE VIA ENDOSCOPICA</t>
  </si>
  <si>
    <t>DRENAJE DE FARINGE VIA ABIERTA</t>
  </si>
  <si>
    <t>290400</t>
  </si>
  <si>
    <t>DRENAJE DE FARINGE VIA ENDOSCOPICA</t>
  </si>
  <si>
    <t>NEUMOLOGIA - FIBROBRONCOSCOPIA</t>
  </si>
  <si>
    <t>FARINGOSCOPIA DIAGNOSTICA</t>
  </si>
  <si>
    <t>291100</t>
  </si>
  <si>
    <t>BIOPSIA DE NASOFARINGE</t>
  </si>
  <si>
    <t>291200</t>
  </si>
  <si>
    <t>BIOPSIA DE OROFARINGE</t>
  </si>
  <si>
    <t>BIOPSIA DE HIPOFARINGE</t>
  </si>
  <si>
    <t>MIOTOMIA CRICOFARINGEA VIA ABIERTA</t>
  </si>
  <si>
    <t>427100</t>
  </si>
  <si>
    <t>MIOTOMIA CRICOFARINGEA VIA ENDOSCOPICA</t>
  </si>
  <si>
    <t>RESECCION DE LESION O TUMOR BENIGNO DE FARINGE VIA ABIERTA</t>
  </si>
  <si>
    <t>293301</t>
  </si>
  <si>
    <t>RESECCION DE LESION O TUMOR BENIGNO DE FARINGE VIA ENDOSCOPICA</t>
  </si>
  <si>
    <t>RESECCION DE TUMOR MALIGNO DE FARINGE VIA ABIERTA</t>
  </si>
  <si>
    <t>293302</t>
  </si>
  <si>
    <t>RESECCION DE TUMOR MALIGNO DE FARINGE VIA ENDOSCOPICA</t>
  </si>
  <si>
    <t>DIVERTICULECTOMIA FARINGEA VIA ABIERTA</t>
  </si>
  <si>
    <t>293200</t>
  </si>
  <si>
    <t>DIVERCUTILOSTOMIA FARINGEA VIA ENDOSCOPICA</t>
  </si>
  <si>
    <t>DIVERCUTILOPEXIA FARINGEA VIA ENDOSCOPICA</t>
  </si>
  <si>
    <t>FARINGECTOMIA TOTAL VIA ABIERTA</t>
  </si>
  <si>
    <t>293401</t>
  </si>
  <si>
    <t>FARINGECTOMIA TOTAL VIA ENDOSCOPICA</t>
  </si>
  <si>
    <t>RESECCION RADICAL DE OROFARINGE (TEJIDOS BLANDOS Y DUROS) VIA ABIERTA</t>
  </si>
  <si>
    <t>DILATACION DE NASOFARINGE</t>
  </si>
  <si>
    <t>296200</t>
  </si>
  <si>
    <t>DILATACION DE OROFARINGE</t>
  </si>
  <si>
    <t>296100</t>
  </si>
  <si>
    <t>DILATACION DE HIPOFARINGE</t>
  </si>
  <si>
    <t>CORRECCION DE ATRESIA NASOFARINGEA VIA ABIERTA</t>
  </si>
  <si>
    <t>294100</t>
  </si>
  <si>
    <t>CORRECCION DE ATRESIA NASOFARINGEA VIA ENDOSCOPICA</t>
  </si>
  <si>
    <t>CORRECCION DE ESTENOSIS NASOFARINGEA VIA ABIERTA</t>
  </si>
  <si>
    <t>294200</t>
  </si>
  <si>
    <t>CORRECCION DE ESTENOSIS NASOFARINGEA VIA ENDOSCOPICA</t>
  </si>
  <si>
    <t>FISTULECTOMIA FARINGEA</t>
  </si>
  <si>
    <t>295301</t>
  </si>
  <si>
    <t>LISIS DE ADHERENCIAS FARINGEAS VIA ABIERTA</t>
  </si>
  <si>
    <t>295400</t>
  </si>
  <si>
    <t>LISIS DE ADHERENCIAS FARINGEAS VIA ENDOSCOPICA</t>
  </si>
  <si>
    <t>295101</t>
  </si>
  <si>
    <t>FARINGOPLASTIA CON COLGAJO FARINGEO</t>
  </si>
  <si>
    <t>FARINGORRAFIA</t>
  </si>
  <si>
    <t>295201</t>
  </si>
  <si>
    <t>RESECCION DE FISTULA BRANQUIAL</t>
  </si>
  <si>
    <t>295202</t>
  </si>
  <si>
    <t>RESECCION DE QUISTE BRANQUIAL</t>
  </si>
  <si>
    <t>295601</t>
  </si>
  <si>
    <t>295602</t>
  </si>
  <si>
    <t>295603</t>
  </si>
  <si>
    <t>295604</t>
  </si>
  <si>
    <t>FARINGOPLASTIA LATERAL</t>
  </si>
  <si>
    <t>ESFINTEROPLASTIA DE EXPANSION</t>
  </si>
  <si>
    <t>ZPLASTIA FARINGEA LATERAL</t>
  </si>
  <si>
    <t>FARINGOPLASTIA DE TRACCION CON SUTURAS</t>
  </si>
  <si>
    <t>RECONSTRUCCION DE FARINGE CON COLGAJO FASCIOCUTANEO O MIOCUTANEO A DISTANCIA</t>
  </si>
  <si>
    <t>RECONSTRUCCION DE FARINGE CON COLGAJO LIBRE MICROVASCULAR</t>
  </si>
  <si>
    <t>IMPLANTACION O SUSTITUCION DE NEUROESTIMULADOR DEL NERVIO HIPOGLOSO</t>
  </si>
  <si>
    <t>IMPLANTACION O SUSTITUCION DE CIRCUITO DE NERVIO HIPOGLOSO</t>
  </si>
  <si>
    <t>IMPLANTACION O SUSTITUCION DE ESTIMULADOR DE NERVIO HIPOGLOSO</t>
  </si>
  <si>
    <t>EXTRACCION DE NEUROESTIMULADOR DEL NERVIO HIPOGLOSO</t>
  </si>
  <si>
    <t>EXTRACCION DE CIRCUITO DE NERVIO HIPOGLOSO</t>
  </si>
  <si>
    <t>EXTRACCION DE ESTIMULADOR DE NERVIO HIPOGLOSO</t>
  </si>
  <si>
    <t>300101</t>
  </si>
  <si>
    <t>RESECCION DE QUISTE VENTRICULAR VIA ABIERTA</t>
  </si>
  <si>
    <t>300103</t>
  </si>
  <si>
    <t>RESECCION DE QUISTE VENTRICULAR (MARSUPIALIZACION) VIA ENDOSCOPICA</t>
  </si>
  <si>
    <t>300201</t>
  </si>
  <si>
    <t>RESECCION DE LESION EN LARINGE VIA ABIERTA</t>
  </si>
  <si>
    <t>300202</t>
  </si>
  <si>
    <t>RESECCION ENDOSCOPICA DE LESION EN LARINGE</t>
  </si>
  <si>
    <t>300401</t>
  </si>
  <si>
    <t>RESECCION O LISIS DE ADHERENCIAS DE LARINGE VIA ANTERIOR [LARINGOFISURA]</t>
  </si>
  <si>
    <t>300402</t>
  </si>
  <si>
    <t>RESECCION O LISIS DE ADHERENCIAS DE LARINGE VIA ENDOSCOPICA</t>
  </si>
  <si>
    <t>LARINGECTOMIA SUPRACRICOIDEA CON CRICOHIODOEPIGLOTOPEXIA</t>
  </si>
  <si>
    <t>303200</t>
  </si>
  <si>
    <t>HEMILARINGECTOMIA SUPRAGLOTICA VIA ABIERTA</t>
  </si>
  <si>
    <t>301102</t>
  </si>
  <si>
    <t>HEMILARINGECTOMIA SUPRAGLOTICA VIA ENDOSCOPICA</t>
  </si>
  <si>
    <t>HEMILARINGECTOMIA SUPRAGLOTICA AMPLIADA VIA ABIERTA</t>
  </si>
  <si>
    <t>HEMILARINGECTOMIA SUPRAGLOTICA AMPLIADA VIA ENDOSCOPICA</t>
  </si>
  <si>
    <t>HEMILARINGECTOMIA VERTICAL VIA ABIERTA</t>
  </si>
  <si>
    <t>HEMILARINGECTOMIA VERTICAL VIA ENDOSCOPICA</t>
  </si>
  <si>
    <t>HEMILARINGECTOMIA VERTICAL AMPLIADA VIA ABIERTA</t>
  </si>
  <si>
    <t>HEMILARINGECTOMIA VERTICAL AMPLIADA VIA ENDOSCOPICA</t>
  </si>
  <si>
    <t>EPIGLOTIDECTOMIA VIA ABIERTA</t>
  </si>
  <si>
    <t>301200</t>
  </si>
  <si>
    <t>EPIGLOTIDECTOMIA VIA ENDOSCOPICA</t>
  </si>
  <si>
    <t>ARITENOIDECTOMIA BILATERAL VIA ABIERTA</t>
  </si>
  <si>
    <t>ARITENOIDECTOMIA BILATERAL VIA ENDOSCOPICA</t>
  </si>
  <si>
    <t>ARITENOIDECTOMIA UNILATERAL VIA ABIERTA</t>
  </si>
  <si>
    <t>ARITENOIDECTOMIA UNILATERAL VIA ENDOSCOPICA</t>
  </si>
  <si>
    <t>CORDECTOMIA PARCIAL VIA ABIERTA</t>
  </si>
  <si>
    <t>301400</t>
  </si>
  <si>
    <t>CORDECTOMIA PARCIAL VIA ENDOSCOPICA</t>
  </si>
  <si>
    <t>CORDECTOMIA TOTAL VIA ABIERTA</t>
  </si>
  <si>
    <t>CORDECTOMIA TOTAL VIA ENDOSCOPICA</t>
  </si>
  <si>
    <t>SUTURA DE LACERACION DE LARINGE VIA ABIERTA</t>
  </si>
  <si>
    <t>317100</t>
  </si>
  <si>
    <t>SUTURA DE LACERACION DE LARINGE VIA ENDOSCOPICA</t>
  </si>
  <si>
    <t>FISTULECTOMIA LARINGOTRAQUEAL VIA ABIERTA</t>
  </si>
  <si>
    <t>316201</t>
  </si>
  <si>
    <t>FISTULECTOMIA LARINGOTRAQUEAL VIA ENDOSCOPICA</t>
  </si>
  <si>
    <t>REVISION LARINGOSTOMIA</t>
  </si>
  <si>
    <t>317400</t>
  </si>
  <si>
    <t>REDUCCION ABIERTA DE FRACTURA LARINGEA CON SUTURA O ALAMBRE</t>
  </si>
  <si>
    <t>316401</t>
  </si>
  <si>
    <t>REDUCCION ABIERTA DE FRACTURA LARINGEA CON MINIPLACAS DE FIJACION INTERNA (DISPOSITIVOS DE FIJACION U OSTEOSINTESIS)</t>
  </si>
  <si>
    <t>REDUCCION DE LUXACION DE ARITENOIDES VIA ABIERTA</t>
  </si>
  <si>
    <t>316403</t>
  </si>
  <si>
    <t>REDUCCION DE LUXACION DE ARITENOIDES VIA ENDOSCOPICA</t>
  </si>
  <si>
    <t>EPIGLOTOPLASTIA VIA ABIERTA</t>
  </si>
  <si>
    <t>316502</t>
  </si>
  <si>
    <t>EPIGLOTOPLASTIA VIA ENDOSCOPICA</t>
  </si>
  <si>
    <t>EPIGLOTOPEXIA VIA ABIERTA</t>
  </si>
  <si>
    <t>EPIGLOTOPEXIA VIA ENDOSCOPICA</t>
  </si>
  <si>
    <t>ARITENOPLASTIA VIA ABIERTA</t>
  </si>
  <si>
    <t>ARITENOPLASTIA VIA ENDOSCOPICA</t>
  </si>
  <si>
    <t>ARITENOPEXIA VIA ABIERTA</t>
  </si>
  <si>
    <t>316501</t>
  </si>
  <si>
    <t>ARITENOPEXIA VIA ENDOSCOPICA</t>
  </si>
  <si>
    <t>LARINGOPLASTIA DE MEDIALIZACION VIA ABIERTA</t>
  </si>
  <si>
    <t>LARINGOPLASTIA DE MEDIALIZACION VIA PERCUTANEA</t>
  </si>
  <si>
    <t>LARINGOPLASTIA DE MEDIALIZACION VIA ENDOSCOPICA</t>
  </si>
  <si>
    <t>LARINGOPLASTIA CON INJERTO VIA ENDOSCOPICA</t>
  </si>
  <si>
    <t>REINERVACION EN LARINGE CON PEDICULO NEUROMUSCULAR</t>
  </si>
  <si>
    <t>316700</t>
  </si>
  <si>
    <t>LARINGOFARINGECTOMIA CON RECONSTRUCCION CON COLGAJO FASCIOCUTANEO O MIOCUTANEO A DISTANCIA</t>
  </si>
  <si>
    <t>LARINGOFARINGECTOMIA CON RECONSTRUCCION CON COLGAJO MICROVASCULAR</t>
  </si>
  <si>
    <t>LARINGECTOMIA TOTAL VIA ABIERTA</t>
  </si>
  <si>
    <t>LARINGECTOMIA RADICAL VIA ABIERTA</t>
  </si>
  <si>
    <t>EXANTERACION CERVICAL</t>
  </si>
  <si>
    <t>EXTRACCION DE CUERPO EXTRAÑO DE LARINGE VIA ABIERTA</t>
  </si>
  <si>
    <t>313102</t>
  </si>
  <si>
    <t>EXTRACCION DE CUERPO EXTRAÑO EN LARINGE VIA ENDOSCOPICA</t>
  </si>
  <si>
    <t>313202</t>
  </si>
  <si>
    <t>NASOLARINGOSCOPIA</t>
  </si>
  <si>
    <t>314201</t>
  </si>
  <si>
    <t>MICROENDOSCOPIA LARINGEA</t>
  </si>
  <si>
    <t>314204</t>
  </si>
  <si>
    <t>LARINGOSCOPIA</t>
  </si>
  <si>
    <t>EVALUACION FUNCIONAL FARINGOLARINGEA VIA ENDOSCOPICA</t>
  </si>
  <si>
    <t>EVALUACION FUNCIONAL FARINGOLARINGEA DE LA DEGLUCION VIA ENDOSCOPICA</t>
  </si>
  <si>
    <t>SOMNOSCOPIA</t>
  </si>
  <si>
    <t>BIOPSIA DE LARINGE VIA ABIERTA</t>
  </si>
  <si>
    <t>314502</t>
  </si>
  <si>
    <t>BIOPSIA DE LARINGE VIA ENDOSCOPICA</t>
  </si>
  <si>
    <t>DILATACION DE LARINGE</t>
  </si>
  <si>
    <t>319100</t>
  </si>
  <si>
    <t>INSERCION O SUSTITUCION DE DISPOSITIVO EN LARINGE VIA ABIERTA</t>
  </si>
  <si>
    <t>319300</t>
  </si>
  <si>
    <t>INSERCION O SUSTITUCION DE DISPOSITIVO EN LARINGE VIA ENDOSCOPICA</t>
  </si>
  <si>
    <t>EXTRACCION DE DISPOSITIVO LARINGEO VIA ABIERTA</t>
  </si>
  <si>
    <t>319401</t>
  </si>
  <si>
    <t>EXTRACCION DE DISPOSITIVO LARINGEO VIA ENDOSCOPICA</t>
  </si>
  <si>
    <t>INYECCION EN PLIEGUE VOCAL LATERAL CON TEJIDO AUTOLOGO VIA PERCUTANEA</t>
  </si>
  <si>
    <t>310101</t>
  </si>
  <si>
    <t>INYECCION EN PLIEGUE VOCAL LATERAL CON TEJIDO AUTOLOGO VIA ENDOSCOPICA</t>
  </si>
  <si>
    <t>INYECCION EN PLIEGUE VOCAL LATERAL CON MATERIAL INERTE VIA PERCUTANEA</t>
  </si>
  <si>
    <t>INYECCION EN PLIEGUE VOCAL LATERAL CON MATERIAL INERTE VIA ENDOSCOPICA</t>
  </si>
  <si>
    <t>INYECCION EN PLIEGUE VOCAL DE SUSTANCIA TERAPEUTICA VIA PERCUTANEA</t>
  </si>
  <si>
    <t>INYECCION EN PLIEGUE VOCAL DE SUSTANCIA TERAPEUTICA VIA ENDOSCOPICA</t>
  </si>
  <si>
    <t>CRICOTIROTOMIA VIA ABIERTA</t>
  </si>
  <si>
    <t>311100</t>
  </si>
  <si>
    <t>CRICOTIROTOMIA VIA PERCUTANEA</t>
  </si>
  <si>
    <t>TRAQUEOSTOMIA VIA ABIERTA</t>
  </si>
  <si>
    <t>311300</t>
  </si>
  <si>
    <t>TRAQUEOSTOMIA VIA PERCUTANEA</t>
  </si>
  <si>
    <t>PUNCION (ASPIRACION) TRANSTRAQUEAL VIA PERCUTANEA</t>
  </si>
  <si>
    <t>311400</t>
  </si>
  <si>
    <t>PUNCION (ASPIRACION) TRANSTRAQUEAL VIA ENDOSCOPICA</t>
  </si>
  <si>
    <t>313101</t>
  </si>
  <si>
    <t>EXTRACCION DE CUERPO EXTRAÑO DE TRAQUEA VIA ABIERTA</t>
  </si>
  <si>
    <t>EXTRACCION DE CUERPO EXTRAÑO DE TRAQUEA VIA ENDOSCOPICA</t>
  </si>
  <si>
    <t>332205</t>
  </si>
  <si>
    <t>IMPLANTE O SUSTITUCION DE DISPOSITIVO EN TRAQUEA VIA ENDOSCOPICA</t>
  </si>
  <si>
    <t>IMPLANTE O SUSTITUCION DE DISPOSITIVO TRAQUEOBRONQUIAL VIA ENDOSCOPICA</t>
  </si>
  <si>
    <t>RETIRO DE DISPOSITIVO EN TRAQUEA VIA ENDOSCOPICA</t>
  </si>
  <si>
    <t>TRAQUEOSCOPIA A TRAVES DEL ESTOMA ARTIFICIAL</t>
  </si>
  <si>
    <t>332201</t>
  </si>
  <si>
    <t>BIOPSIA DE TRAQUEA VIA ABIERTA</t>
  </si>
  <si>
    <t>314501</t>
  </si>
  <si>
    <t>BIOPSIA DE TRAQUEA VIA ENDOSCOPICA</t>
  </si>
  <si>
    <t>314400</t>
  </si>
  <si>
    <t>RESECCION O ABLACION DE LESION DE TRAQUEA VIA ABIERTA</t>
  </si>
  <si>
    <t>317501</t>
  </si>
  <si>
    <t>RESECCION O ABLACION DE LESION DE TRAQUEA CON RECONSTRUCCION E INTERPOSICION DE COLGAJO VIA ABIERTA</t>
  </si>
  <si>
    <t>RESECCION DE CARINA CON REIMPLANTACION BRONQUIAL</t>
  </si>
  <si>
    <t>RESECCION O ABLACION DE LESION DE TRAQUEA VIA ENDOSCOPICA</t>
  </si>
  <si>
    <t>RECANALIZACION DE TRAQUEA VIA ENDOSCOPICA</t>
  </si>
  <si>
    <t>SUTURA DE LACERACION DE TRAQUEA VIA ABIERTA</t>
  </si>
  <si>
    <t>SUTURA DE LACERACION DE TRAQUEA VIA ENDOSCOPICA</t>
  </si>
  <si>
    <t>317202</t>
  </si>
  <si>
    <t>CIERRE DE FISTULA TRAQUEOESOFAGICA CON RECONSTRUCCION DE ESOFAGO VIA ABIERTA</t>
  </si>
  <si>
    <t>CIERRE DE FISTULA TRAQUEOESOFAGICA CON RECONSTRUCCION DE ESOFAGO POR TORACOSCOPIA</t>
  </si>
  <si>
    <t>CIERRE DE FISTULA TRAQUEOESOFAGICA CON RECONSTRUCCION TRAQUEAL VIA ABIERTA</t>
  </si>
  <si>
    <t>317301</t>
  </si>
  <si>
    <t>CIERRE DE FISTULA TRAQUEOESOFAGICA CON RECONSTRUCCION TRAQUEAL POR TORACOSCOPIA</t>
  </si>
  <si>
    <t>CIERRE DE FISTULA TRAQUEOESOFAGICA SIN RECONSTRUCCION POR CERVICOTOMIA</t>
  </si>
  <si>
    <t>CIERRE DE FISTULA TRAQUEOESOFAGICA SIN RECONSTRUCCION POR TORACOTOMIA</t>
  </si>
  <si>
    <t>CIERRE DE FISTULA TRAQUEOESOFAGICA SIN RECONSTRUCCION VIA ENDOSCOPICA</t>
  </si>
  <si>
    <t>REVISION DE TRAQUEOSTOMIA VIA ABIERTA</t>
  </si>
  <si>
    <t>REVISION DE TRAQUEOSTOMIA VIA ENDOSCOPICA</t>
  </si>
  <si>
    <t>RECONSTRUCCION LARINGOTRAQUEAL TERMINOTERMINAL</t>
  </si>
  <si>
    <t>RECONSTRUCCION LARINGOTRAQUEAL CON INJERTO (ANTERIOR O POSTERIOR)</t>
  </si>
  <si>
    <t>RECONSTRUCCION POR RESECCION CRICOTRAQUEAL PARCIAL SIN INJERTO</t>
  </si>
  <si>
    <t>RECONSTRUCCION POR RESECCION CRICOTRAQUEAL PARCIAL CON INJERTO (EXTENDIDA)</t>
  </si>
  <si>
    <t>RECONSTRUCCION TRAQUEAL TERMINOTERMINAL VIA ABIERTA</t>
  </si>
  <si>
    <t>RECONSTRUCCION TRAQUEAL TERMINOTERMINAL POR TORACOSCOPIA</t>
  </si>
  <si>
    <t>RECONSTRUCCION TRAQUEAL CON INJERTO</t>
  </si>
  <si>
    <t>RECONSTRUCCION TRAQUEAL POR DESLIZAMIENTO</t>
  </si>
  <si>
    <t>LARINGOTRAQUEOESOFAGOPLASTIA</t>
  </si>
  <si>
    <t>TRAQUEOPEXIA ANTERIOR</t>
  </si>
  <si>
    <t>TRAQUEOPEXIA POSTERIOR</t>
  </si>
  <si>
    <t>TRAQUEOPEXIA MEDIANTE AORTOPEXIA</t>
  </si>
  <si>
    <t>TRAQUEOPEXIA CERVICAL CON FIJACION EXTERNA</t>
  </si>
  <si>
    <t>319201</t>
  </si>
  <si>
    <t>DILATACION DE LA TRAQUEA VIA ENDOSCOPICA</t>
  </si>
  <si>
    <t>DILATACION DE LA TRAQUEA VIA TRANSLARINGEA</t>
  </si>
  <si>
    <t>FISTULIZACION TRAQUEOESOFAGICA SOD</t>
  </si>
  <si>
    <t>INYECCION INTRATRAQUEAL DE SUSTANCIA TERAPEUTICA VIA ENDOSCOPICA</t>
  </si>
  <si>
    <t>INYECCION INTRATRAQUEAL DE SUSTANCIA TERAPEUTICA VIA PERCUTANEA</t>
  </si>
  <si>
    <t>320001</t>
  </si>
  <si>
    <t>RESECCION O ABLACION DE LESION O TEJIDO EN BRONQUIO CON BRONCOPLASTIA VIA ABIERTA</t>
  </si>
  <si>
    <t>RESECCION O ABLACION DE LESION O TEJIDO EN BRONQUIO CON BRONCOPLASTIA VIA ENDOSCOPICA</t>
  </si>
  <si>
    <t>RESECCION O ABLACION DE LESION O TEJIDO EN BRONQUIO CON BRONCOPLASTIA POR TORACOSCOPIA</t>
  </si>
  <si>
    <t>320201</t>
  </si>
  <si>
    <t>RESECCION DE LESION EN BRONQUIO VIA ENDOSCOPICA</t>
  </si>
  <si>
    <t>RECANALIZACION DE BRONQUIO VIA ENDOSCOPICA</t>
  </si>
  <si>
    <t>CIERRE DE FISTULA BRONCOCUTANEA O BRONCOPLEURAL VIA ABIERTA</t>
  </si>
  <si>
    <t>334201</t>
  </si>
  <si>
    <t>CIERRE DE FISTULA BRONCOCUTANEA O BRONCOPLEURAL VIA ENDOSCOPICA</t>
  </si>
  <si>
    <t>CIERRE DE FISTULA BRONCOCUTANEA O BRONCOPLEURAL POR TORACOSCOPIA</t>
  </si>
  <si>
    <t>CIERRE DE BRONCOSTOMIA VIA ABIERTA</t>
  </si>
  <si>
    <t>334202</t>
  </si>
  <si>
    <t>CIERRE DE BRONCOSTOMIA VIA ENDOSCOPICA</t>
  </si>
  <si>
    <t>CIERRE DE BRONCOSTOMIA POR TORACOSCOPIA</t>
  </si>
  <si>
    <t>BLOQUEO DE BRONQUIO VIA ENDOSCOPICA</t>
  </si>
  <si>
    <t>BRONCOPLASTIA VIA ABIERTA</t>
  </si>
  <si>
    <t>334400</t>
  </si>
  <si>
    <t>BRONCOPLASTIA VIA ENDOSCOPICA</t>
  </si>
  <si>
    <t>BRONCOPLASTIA POR TORACOSCOPIA</t>
  </si>
  <si>
    <t>RESECCION EN MANGUITO CON BRONCOPLASTIA VIA ABIERTA</t>
  </si>
  <si>
    <t>RESECCION EN MANGUITO CON BRONCOPLASTIA POR TORACOSCOPIA</t>
  </si>
  <si>
    <t>BRONCORRAFIA VIA ABIERTA</t>
  </si>
  <si>
    <t>BRONCORRAFIA POR TORACOSCOPIA</t>
  </si>
  <si>
    <t>NEUMORRAFIA VIA ABIERTA</t>
  </si>
  <si>
    <t>334301</t>
  </si>
  <si>
    <t>NEUMORRAFIA POR TORACOSCOPIA</t>
  </si>
  <si>
    <t>DILATACION DE BRONQUIO VIA ENDOSCOPICA</t>
  </si>
  <si>
    <t>IMPLANTE O SUSTITUCION DE DISPOSITIVO EN BRONQUIO VIA ENDOSCOPICA</t>
  </si>
  <si>
    <t>RETIRO DE DISPOSITIVO EN BRONQUIO VIA ENDOSCOPICA</t>
  </si>
  <si>
    <t>INYECCION DE SUSTANCIA TERAPEUTICA EN BRONQUIO O PULMON VIA ENDOSCOPICA</t>
  </si>
  <si>
    <t>RESECCION DE BULAS PULMONARES VIA ABIERTA</t>
  </si>
  <si>
    <t>322100</t>
  </si>
  <si>
    <t>RESECCION DE BULAS PULMONARES POR TORACOSCOPIA</t>
  </si>
  <si>
    <t>REDUCCION DE VOLUMEN PULMONAR VIA ABIERTA</t>
  </si>
  <si>
    <t>322200</t>
  </si>
  <si>
    <t>REDUCCION DE VOLUMEN PULMONAR VIA ENDOSCOPICA</t>
  </si>
  <si>
    <t>REDUCCION DE VOLUMEN PULMONAR POR TORACOSCOPIA</t>
  </si>
  <si>
    <t>RESECCION O ABLACION DE LESION O TEJIDO PULMONAR VIA ENDOSCOPICA</t>
  </si>
  <si>
    <t>LOBECTOMIA SEGMENTARIA VIA ABIERTA</t>
  </si>
  <si>
    <t>323100</t>
  </si>
  <si>
    <t>TRASPLANTE DE PULMON</t>
  </si>
  <si>
    <t>LOBECTOMIA SEGMENTARIA POR TORACOSCOPIA</t>
  </si>
  <si>
    <t>RESECCION EN CUÑA VIA ABIERTA</t>
  </si>
  <si>
    <t>RESECCION EN CUÑA POR TORACOSCOPIA</t>
  </si>
  <si>
    <t>RESECCION DE METASTASIS PULMONARES VIA ABIERTA</t>
  </si>
  <si>
    <t>RESECCION DE METASTASIS PULMONARES POR TORACOSCOPIA</t>
  </si>
  <si>
    <t>LOBECTOMIA TOTAL PULMONAR VIA ABIERTA</t>
  </si>
  <si>
    <t>324200</t>
  </si>
  <si>
    <t>LOBECTOMIA TOTAL PULMONAR POR TORACOSCOPIA</t>
  </si>
  <si>
    <t>BILOBECTOMIA PULMONAR VIA ABIERTA</t>
  </si>
  <si>
    <t>BILOBECTOMIA PULMONAR POR TORACOSCOPIA</t>
  </si>
  <si>
    <t>LOBECTOMIA TOTAL PULMONAR (DONANTE VIVO) VIA ABIERTA</t>
  </si>
  <si>
    <t>LOBECTOMIA TOTAL PULMONAR (DONANTE VIVO) POR TORACOSCOPIA</t>
  </si>
  <si>
    <t>NEUMONECTOMIA SIMPLE VIA ABIERTA</t>
  </si>
  <si>
    <t>325100</t>
  </si>
  <si>
    <t>NEUMONECTOMIA SIMPLE POR TORACOSCOPIA</t>
  </si>
  <si>
    <t>NEUMONECTOMIA RADICAL VIA ABIERTA</t>
  </si>
  <si>
    <t>325200</t>
  </si>
  <si>
    <t>NEUMONECTOMIA RADICAL POR TORACOSCOPIA</t>
  </si>
  <si>
    <t>NEUMONECTOMIA CON DECORTICACION CONCOMITANTE [PLEURONEUMONECTOMIA] VIA ABIERTA</t>
  </si>
  <si>
    <t>325300</t>
  </si>
  <si>
    <t>PLEURONEUMOPERICARDIECTOMIA EXTRAPLEURAL CON RECONSTRUCCION VIA ABIERTA</t>
  </si>
  <si>
    <t>NEUMONECTOMIA CON DECORTICACION CONCOMITANTE [PLEURONEUMONECTOMIA] POR TORACOSCOPIA</t>
  </si>
  <si>
    <t>OBTENCION DE PULMON PARA TRASPLANTE VIA ABIERTA</t>
  </si>
  <si>
    <t>OBTENCION DE CORAZON-PULMON PARA TRASPLANTE VIA ABIERTA</t>
  </si>
  <si>
    <t>DISECCION EN (BLOQUE) DE BRONQUIO LOBULO DE PULMON PLEJO BRAQUIAL ESTRUCTURA INTERCOSTAL COSTILLA (APOFISIS TRANSVERSAL) Y NERVIOS SIMPATICOS</t>
  </si>
  <si>
    <t>TRASPLANTE UNILATERAL DE PULMON VIA ABIERTA</t>
  </si>
  <si>
    <t>335100</t>
  </si>
  <si>
    <t>TRASPLANTE BILATERAL DE PULMON VIA ABIERTA</t>
  </si>
  <si>
    <t>335200</t>
  </si>
  <si>
    <t>TRASPLANTE DE PULMON CORAZON VIA ABIERTA</t>
  </si>
  <si>
    <t>BRONCOSCOPIA A TRAVES DE ESTOMA ARTIFICIAL</t>
  </si>
  <si>
    <t>BRONCOSCOPIA CON LAVADO BRONQUIAL</t>
  </si>
  <si>
    <t>BRONCOSCOPIA</t>
  </si>
  <si>
    <t>BRONCOSCOPIA CON LAVADO BRONCOALVEOLAR</t>
  </si>
  <si>
    <t>BRONCOSCOPIA CON CEPILLADO</t>
  </si>
  <si>
    <t>332701</t>
  </si>
  <si>
    <t>BRONCOSCOPIA CON APLICACION O RETIRO DE FUENTE RADIACTIVA</t>
  </si>
  <si>
    <t>BRONCOSCOPIA CON PUNCION (ASPIRACION) TRANSTRAQUEAL</t>
  </si>
  <si>
    <t>332001</t>
  </si>
  <si>
    <t>BRONCOSCOPIA CON PUNCION (ASPIRACION) TRANSBRONQUIAL</t>
  </si>
  <si>
    <t>BRONCOSCOPIA CON AUTOFLUORESCENCIA</t>
  </si>
  <si>
    <t>BRONCOSCOPIA CON TOMOGRAFIA DE COHERENCIA OPTICA</t>
  </si>
  <si>
    <t>BRONCOSCOPIA CON TERMOPLASTIA BRONQUIAL</t>
  </si>
  <si>
    <t>BIOPSIA DE BRONQUIO VIA ENDOSCOPICA</t>
  </si>
  <si>
    <t>BIOPSIA DE BRONQUIO VIA ABIERTA</t>
  </si>
  <si>
    <t>332500</t>
  </si>
  <si>
    <t>332601</t>
  </si>
  <si>
    <t>BIOPSIA CERRADA DE PULMON VIA PERCUTANEA</t>
  </si>
  <si>
    <t>BIOPSIA DE PULMON VIA ENDOSCOPICA</t>
  </si>
  <si>
    <t>BIOPSIA DE PULMON POR TORACOSCOPIA</t>
  </si>
  <si>
    <t>332801</t>
  </si>
  <si>
    <t>BIOPSIA DE PULMON VIA ABIERTA</t>
  </si>
  <si>
    <t>EXTRACCION DE CUERPO EXTRAÑO DE BRONQUIO O PULMON VIA ABIERTA</t>
  </si>
  <si>
    <t>339400</t>
  </si>
  <si>
    <t>EXTRACCION DE CUERPO EXTRAÑO DE BRONQUIO O PULMON VIA ENDOSCOPICA</t>
  </si>
  <si>
    <t>EXTRACCION DE CUERPO EXTRAÑO DE BRONQUIO O PULMON POR TORACOSCOPIA</t>
  </si>
  <si>
    <t>TORACOTOMIA EXPLORATORIA</t>
  </si>
  <si>
    <t>340200</t>
  </si>
  <si>
    <t>TORACOTOMIA PARA ABORDAJE DE COLUMNA</t>
  </si>
  <si>
    <t>TORACOSTOMIA VIA ABIERTA CON RESECCION COSTAL</t>
  </si>
  <si>
    <t>340300</t>
  </si>
  <si>
    <t>LAVADO O DESBRIDAMIENTO DE TORACOSTOMIA ABIERTA</t>
  </si>
  <si>
    <t>TORACOSTOMIA CERRADA PARA DRENAJE</t>
  </si>
  <si>
    <t>340400</t>
  </si>
  <si>
    <t>BIOPSIA DE LESION DE PARED TORACICA VIA PERCUTANEA</t>
  </si>
  <si>
    <t>342300</t>
  </si>
  <si>
    <t>BIOPSIA DE LESION DE PARED TORACICA VIA ABIERTA</t>
  </si>
  <si>
    <t>ESCISION O ABLACION DE LESION DE PARED TORACICA POR TORACOTOMIA</t>
  </si>
  <si>
    <t>776109</t>
  </si>
  <si>
    <t>ESCISION O ABLACION RADICAL DE PARED TORACICA</t>
  </si>
  <si>
    <t>EXTRACCION DE CUERPO EXTRAÑO EN PARED TORACICA</t>
  </si>
  <si>
    <t>344300</t>
  </si>
  <si>
    <t>EXTRACCION DE DISPOSITIVO EN PARED TORACICA VIA ABIERTA</t>
  </si>
  <si>
    <t>EXTRACCION DE DISPOSITIVO EN PARED TORACICA POR TORACOSCOPIA</t>
  </si>
  <si>
    <t>SUTURA DE LACERACION DE PARED TORACICA</t>
  </si>
  <si>
    <t>334302</t>
  </si>
  <si>
    <t>CIERRE DE TORACOSTOMIA VIA ABIERTA</t>
  </si>
  <si>
    <t>347200</t>
  </si>
  <si>
    <t>FIJACION DE ESTERNON CON DISPOSITIVO</t>
  </si>
  <si>
    <t>347802</t>
  </si>
  <si>
    <t>RECONSTRUCCION DE LA PARED TORACICA ANTERIOR CON COLGAJO (MUSCULAR O DE EPIPLON)</t>
  </si>
  <si>
    <t>347001</t>
  </si>
  <si>
    <t>RECONSTRUCCION DE LA PARED TORACICA CON DISPOSITIVO</t>
  </si>
  <si>
    <t>TORACOPLASTIA CON CIERRE DE FISTULA BRONCOPLEURAL</t>
  </si>
  <si>
    <t>347300</t>
  </si>
  <si>
    <t>TORACOPLASTIA EXTRAPLEURAL</t>
  </si>
  <si>
    <t>347600</t>
  </si>
  <si>
    <t>REPARACION DE DEFORMIDAD DE PECTUS</t>
  </si>
  <si>
    <t>347500</t>
  </si>
  <si>
    <t>REPARACION DE DEFORMIDAD DE PECTUS CON DISPOSITIVO</t>
  </si>
  <si>
    <t>RECONSTRUCCION DEL ESTERNON CON INTERPOSICION DE MUSCULOS</t>
  </si>
  <si>
    <t>347801</t>
  </si>
  <si>
    <t>RECONSTRUCCION DE ESTERNON CON DISPOSITIVO</t>
  </si>
  <si>
    <t>REPARACION DE DEFORMIDAD DE PECTUS CON DISPOSITIVO ASISTIDO POR TORACOSCOPIA</t>
  </si>
  <si>
    <t>MEDIASTINOSCOPIA DIAGNOSTICA</t>
  </si>
  <si>
    <t>342200</t>
  </si>
  <si>
    <t>341101</t>
  </si>
  <si>
    <t>EXPLORACION Y DRENAJE DE MEDIASTINO POR MEDIASTINOTOMIA</t>
  </si>
  <si>
    <t>EXPLORACION Y DRENAJE DE MEDIASTINO POR ESTERNOTOMIA</t>
  </si>
  <si>
    <t>343302</t>
  </si>
  <si>
    <t>EXPLORACION Y DRENAJE DE MEDIASTINO POR TORACOTOMIA</t>
  </si>
  <si>
    <t>343201</t>
  </si>
  <si>
    <t>EXPLORACION Y DRENAJE DE MEDIASTINO POR TORACOSCOPIA</t>
  </si>
  <si>
    <t>343303</t>
  </si>
  <si>
    <t>LAVADO O DESBRIDAMIENTO DE MEDIASTINO</t>
  </si>
  <si>
    <t>BIOPSIA DE ORGANO O TEJIDO DE MEDIASTINO VIA PERCUTANEA</t>
  </si>
  <si>
    <t>342501</t>
  </si>
  <si>
    <t>BIOPSIA DE ORGANO O TEJIDO DE MEDIASTINO VIA ABIERTA</t>
  </si>
  <si>
    <t>342600</t>
  </si>
  <si>
    <t>BIOPSIA DE ORGANO O TEJIDO DE MEDIASTINO POR MEDIASTINOSCOPIA</t>
  </si>
  <si>
    <t>BIOPSIA DE ORGANO O TEJIDO DE MEDIASTINO POR TORACOSCOPIA</t>
  </si>
  <si>
    <t>342100</t>
  </si>
  <si>
    <t>BIOPSIA DE ORGANO O TEJIDO DE MEDIASTINO POR BRONCOSCOPIA</t>
  </si>
  <si>
    <t>RESECCION DE QUISTE O TUMOR BENIGNO DEL MEDIASTINO POR TORACOTOMIA</t>
  </si>
  <si>
    <t>RESECCION DE QUISTE O TUMOR BENIGNO DEL MEDIASTINO POR ESTERNOTOMIA</t>
  </si>
  <si>
    <t>RESECCION DE QUISTE O TUMOR BENIGNO DEL MEDIASTINO POR TORACOSCOPIA</t>
  </si>
  <si>
    <t>343202</t>
  </si>
  <si>
    <t>RESECCION DE TUMOR MALIGNO DEL MEDIASTINO POR TORACOTOMIA</t>
  </si>
  <si>
    <t>343301</t>
  </si>
  <si>
    <t>RESECCION DE TUMOR MALIGNO DEL MEDIASTINO POR ESTERNOTOMIA</t>
  </si>
  <si>
    <t>RESECCION DE TUMOR MALIGNO DEL MEDIASTINO POR TORACOSCOPIA</t>
  </si>
  <si>
    <t>343401</t>
  </si>
  <si>
    <t>EXTRACCION DE CUERPO EXTRAÑO DE MEDIASTINO O LIBERACION DE ADHERENCIAS POR TORACOSCOPIA</t>
  </si>
  <si>
    <t>343402</t>
  </si>
  <si>
    <t>TORACOSCOPIA DIAGNOSTICA</t>
  </si>
  <si>
    <t>TORACENTESIS DIAGNOSTICA</t>
  </si>
  <si>
    <t>342000</t>
  </si>
  <si>
    <t>340101</t>
  </si>
  <si>
    <t>PLEURECTOMIA PARIETAL VIA ABIERTA</t>
  </si>
  <si>
    <t>345100</t>
  </si>
  <si>
    <t>PLEURECTOMIA PARIETAL POR TORACOSCOPIA</t>
  </si>
  <si>
    <t>PLEURODESIS QUIMICA VIA ABIERTA</t>
  </si>
  <si>
    <t>349201</t>
  </si>
  <si>
    <t>PLEURODESIS QUIMICA POR TORACOSCOPIA</t>
  </si>
  <si>
    <t>PLEURODESIS QUIMICA POR TORACOSTOMIA CERRADA</t>
  </si>
  <si>
    <t>PLEURODESIS MECANICA VIA ABIERTA</t>
  </si>
  <si>
    <t>PLEURODESIS MECANICA POR TORACOSCOPIA</t>
  </si>
  <si>
    <t>DECORTICACION PULMONAR VIA ABIERTA</t>
  </si>
  <si>
    <t>345300</t>
  </si>
  <si>
    <t>DECORTICACION PULMONAR POR TORACOSCOPIA</t>
  </si>
  <si>
    <t>BIOPSIA DE PLEURA PERCUTANEA</t>
  </si>
  <si>
    <t>342401</t>
  </si>
  <si>
    <t>BIOPSIAS DE PLEURA VIA ABIERTA</t>
  </si>
  <si>
    <t>342402</t>
  </si>
  <si>
    <t>BIOPSIAS DE PLEURA POR TORACOSCOPIA</t>
  </si>
  <si>
    <t>342403</t>
  </si>
  <si>
    <t>RESECCION DE TUMOR DE PLEURA VIA ABIERTA</t>
  </si>
  <si>
    <t>RESECCION DE TUMOR DE PLEURA POR TORACOSCOPIA</t>
  </si>
  <si>
    <t>LISIS DE ADHERENCIAS PLEURALES VIA ABIERTA</t>
  </si>
  <si>
    <t>LISIS DE ADHERENCIAS PLEURALES POR TORACOSCOPIA</t>
  </si>
  <si>
    <t>COLOCACION DE CATETER PLEURAL PERMANENTE</t>
  </si>
  <si>
    <t>BIOPSIA DE DIAFRAGMA VIA ABIERTA</t>
  </si>
  <si>
    <t>342700</t>
  </si>
  <si>
    <t>BIOPSIA DE DIAFRAGMA POR TORACOSCOPIA</t>
  </si>
  <si>
    <t>ESCISION TRANSTORACICA DE LESION O TEJIDO DE DIAFRAGMA VIA ABIERTA</t>
  </si>
  <si>
    <t>348201</t>
  </si>
  <si>
    <t>ESCISION TRANSTORACICA DE LESION O TEJIDO DE DIAFRAGMA POR TORACOSCOPIA</t>
  </si>
  <si>
    <t>348202</t>
  </si>
  <si>
    <t>SUTURA DE LACERACION DIAFRAGMATICA VIA ABDOMINAL POR LAPAROTOMIA</t>
  </si>
  <si>
    <t>SUTURA DE LACERACION DIAFRAGMATICA VIA ABDOMINAL POR LAPAROSCOPIA</t>
  </si>
  <si>
    <t>SUTURA DE LACERACION DIAFRAGMATICA TRANSTORACICA VIA ABIERTA</t>
  </si>
  <si>
    <t>SUTURA DE LACERACION DIAFRAGMATICA TRANSTORACICA POR TORACOSCOPIA</t>
  </si>
  <si>
    <t>348301</t>
  </si>
  <si>
    <t>348302</t>
  </si>
  <si>
    <t>348303</t>
  </si>
  <si>
    <t>ELECTROFISIOLOGIA MARCAPASOS Y ARRITMIAS CARDIACAS</t>
  </si>
  <si>
    <t>IMPLANTACION DE MARCAPASOS DIAFRAGMATICO VIA ABIERTA</t>
  </si>
  <si>
    <t>IMPLANTACION DE MARCAPASOS DIAFRAGMATICO POR TORACOSCOPIA O LAPAROSCOPIA</t>
  </si>
  <si>
    <t>PLICATURA DE DIAFRAGMA POR EVENTRACION VIA ABIERTA</t>
  </si>
  <si>
    <t>348600</t>
  </si>
  <si>
    <t>PLICATURA DE DIAFRAGMA POR EVENTRACION POR TORACOSCOPIA</t>
  </si>
  <si>
    <t>CONTROL DE HEMORRAGIA DESPUES DE INTERVENCIONES INTRATORACICAS VIA ABIERTA</t>
  </si>
  <si>
    <t>349400</t>
  </si>
  <si>
    <t>CONTROL DE HEMORRAGIA DESPUES DE INTERVENCIONES INTRATORACICAS POR TORACOSCOPIA</t>
  </si>
  <si>
    <t>VALVULOPLASTIA AORTICA VIA ABIERTA</t>
  </si>
  <si>
    <t>351100</t>
  </si>
  <si>
    <t>VALVULOPLASTIA AORTICA MINIMAMENTE INVASIVA</t>
  </si>
  <si>
    <t>VALVULOPLASTIA AORTICA PERCUTANEA (ENDOVASCULAR)</t>
  </si>
  <si>
    <t>350100</t>
  </si>
  <si>
    <t>VALVULOPLASTIA MITRAL VIA ABIERTA</t>
  </si>
  <si>
    <t>351200</t>
  </si>
  <si>
    <t>VALVULOPLASTIA MITRAL MINIMAMENTE INVASIVA</t>
  </si>
  <si>
    <t>VALVULOPLASTIA MITRAL VIA PERCUTANEA (ENDOVASCULAR)</t>
  </si>
  <si>
    <t>350200</t>
  </si>
  <si>
    <t>VALVULOPLASTIA PULMONAR VIA ABIERTA</t>
  </si>
  <si>
    <t>351300</t>
  </si>
  <si>
    <t>VALVULOPLASTIA PULMONAR MINIMAMENTE INVASIVA</t>
  </si>
  <si>
    <t>VALVULOPLASTIA PULMONAR VIA PERCUTANEA (ENDOVASCULAR)</t>
  </si>
  <si>
    <t>350300</t>
  </si>
  <si>
    <t>VALVULOPLASTIA TRICUSPIDEA VIA ABIERTA</t>
  </si>
  <si>
    <t>351400</t>
  </si>
  <si>
    <t>VALVULOPLASTIA TRICUSPIDEA MINIMAMENTE INVASIVA</t>
  </si>
  <si>
    <t>VALVULOPLASTIA TRICUSPIDEA VIA PERCUTANEA (ENDOVASCULAR)</t>
  </si>
  <si>
    <t>350400</t>
  </si>
  <si>
    <t>PERFORACION DE VALVULA PULMONAR VIA PERCUTANEA (ENDOVASCULAR)</t>
  </si>
  <si>
    <t>352500</t>
  </si>
  <si>
    <t>REPARACION DE MUSCULO PAPILAR VIA ABIERTA</t>
  </si>
  <si>
    <t>REPARACION DE MUSCULO PAPILAR MINIMAMENTE INVASIVA</t>
  </si>
  <si>
    <t>REIMPLANTACION DE MUSCULO PAPILAR VIA ABIERTA</t>
  </si>
  <si>
    <t>REIMPLANTACION DE MUSCULO PAPILAR MINIMAMENTE INVASIVA</t>
  </si>
  <si>
    <t>REPARACION DE CUERDAS TENDINOSAS VIA ABIERTA</t>
  </si>
  <si>
    <t>REPARACION DE CUERDAS TENDINOSAS MINIMAMENTE INVASIVA</t>
  </si>
  <si>
    <t>AMPLIACION DE ANILLO VIA ABIERTA</t>
  </si>
  <si>
    <t>AMPLIACION DE ANILLO MINIMAMENTE INVASIVA</t>
  </si>
  <si>
    <t>REPARACION DE ANILLO VIA ABIERTA</t>
  </si>
  <si>
    <t>REPARACION DE ANILLO MINIMAMENTE INVASIVA</t>
  </si>
  <si>
    <t>REPARACION DE ANILLO VIA PERCUTANEA (ENDOVASCULAR)</t>
  </si>
  <si>
    <t>REEMPLAZO DE LA VALVULA PULMONAR VIA ABIERTA</t>
  </si>
  <si>
    <t>358101</t>
  </si>
  <si>
    <t>REEMPLAZO DE LA VALVULA PULMONAR MINIMAMENTE INVASIVA</t>
  </si>
  <si>
    <t>REEMPLAZO DE LA VALVULA PULMONAR VIA PERCUTANEA (ENDOVASCULAR)</t>
  </si>
  <si>
    <t>REEMPLAZO DE LA VALVULA AORTICA VIA ABIERTA</t>
  </si>
  <si>
    <t>352100</t>
  </si>
  <si>
    <t>REEMPLAZO DE LA VALVULA AORTICA MINIMAMENTE INVASIVA</t>
  </si>
  <si>
    <t>REEMPLAZO DE LA VALVULA AORTICA VIA PERCUTANEA (ENDOVASCULAR)</t>
  </si>
  <si>
    <t>REEMPLAZO DE LA VALVULA MITRAL VIA ABIERTA</t>
  </si>
  <si>
    <t>352200</t>
  </si>
  <si>
    <t>REEMPLAZO DE LA VALVULA MITRAL MINIMAMENTE INVASIVA</t>
  </si>
  <si>
    <t>REEMPLAZO DE LA VALVULA MITRAL VIA PERCUTANEA (ENDOVASCULAR)</t>
  </si>
  <si>
    <t>REEMPLAZO DE LA VALVULA TRICUSPIDEA VIA ABIERTA</t>
  </si>
  <si>
    <t>352300</t>
  </si>
  <si>
    <t>REEMPLAZO DE LA VALVULA TRICUSPIDEA MINIMAMENTE INVASIVA</t>
  </si>
  <si>
    <t>REEMPLAZO DE LA VALVULA TRICUSPIDEA VIA PERCUTANEA (ENDOVASCULAR)</t>
  </si>
  <si>
    <t>AUTOINJERTO PULMONAR EN POSICION AORTICA Y REEMPLAZO DE LA VALVULA PULMONAR [ROSS]</t>
  </si>
  <si>
    <t>352400</t>
  </si>
  <si>
    <t>REINTERVENCION DE DISPOSITIVO O VALVULA PULMONAR VIA ABIERTA</t>
  </si>
  <si>
    <t>REINTERVENCION DE DISPOSITIVO O VALVULA PULMONAR MINIMAMENTE INVASIVA</t>
  </si>
  <si>
    <t>REINTERVENCION DE DISPOSITIVO O VALVULA PULMONAR VIA PERCUTANEA (ENDOVASCULAR)</t>
  </si>
  <si>
    <t>REINTERVENCION DE DISPOSITIVO O VALVULA AORTICA VIA ABIERTA</t>
  </si>
  <si>
    <t>REINTERVENCION DE DISPOSITIVO O VALVULA AORTICA MINIMAMENTE INVASIVA</t>
  </si>
  <si>
    <t>REINTERVENCION DE DISPOSITIVO O VALVULA AORTICA VIA PERCUTANEA (ENDOVASCULAR)</t>
  </si>
  <si>
    <t>REINTERVENCION DE DISPOSITIVO O VALVULA MITRAL VIA ABIERTA</t>
  </si>
  <si>
    <t>REINTERVENCION DE DISPOSITIVO O VALVULA MITRAL MINIMAMENTE INVASIVA</t>
  </si>
  <si>
    <t>REINTERVENCION DE DISPOSITIVO O VALVULA MITRAL VIA PERCUTANEA (ENDOVASCULAR)</t>
  </si>
  <si>
    <t>REINTERVENCION DE DISPOSITIVO O VALVULA TRICUSPIDEA VIA ABIERTA</t>
  </si>
  <si>
    <t>REINTERVENCION DE DISPOSITIVO O VALVULA TRICUSPIDEA MINIMAMENTE INVASIVA</t>
  </si>
  <si>
    <t>REINTERVENCION DE DISPOSITIVO O VALVULA TRICUSPIDEA VIA PERCUTANEA (ENDOVASCULAR)</t>
  </si>
  <si>
    <t>EXCLUSION DE VALVULA AORTICA VIA ABIERTA</t>
  </si>
  <si>
    <t>EXCLUSION DE VALVULA TRICUSPIDEA VIA ABIERTA</t>
  </si>
  <si>
    <t>ESCISION DE LA VALVULA TRICUSPIDEA VIA ABIERTA</t>
  </si>
  <si>
    <t>ESCISION DE LA VALVULA TRICUSPIDEA MINIMAMENTE INVASIVA</t>
  </si>
  <si>
    <t>CORRECCION DE PARAFUGAS PERIVALVULARES VIA ABIERTA</t>
  </si>
  <si>
    <t>CORRECCION DE PARAFUGAS PERIVALVULARES MINIMAMENTE INVASIVA</t>
  </si>
  <si>
    <t>CORRECCION DE PARAFUGAS PERIVALVULARES VIA PERCUTANEA (ENDOVASCULAR)</t>
  </si>
  <si>
    <t>ESCISION DE TRABECULAS CARNOSAS DEL CORAZON</t>
  </si>
  <si>
    <t>RESECCION DE MEMBRANA SUBAORTICA VIA ABIERTA</t>
  </si>
  <si>
    <t>RESECCION DE MEMBRANA SUBAORTICA MINIMAMENTE INVASIVA</t>
  </si>
  <si>
    <t>COLOCACION DE PARCHE U HOMOINJERTO SUPRAVALVULAR</t>
  </si>
  <si>
    <t>ATRIOSEPTOSTOMIA (CREACION O AMPLIACION DE DEFECTO DE TABIQUE INTERAURICULAR) VIA ABIERTA</t>
  </si>
  <si>
    <t>ATRIOSEPTOSTOMIA (CREACION O AMPLIACION DE DEFECTO DE TABIQUE INTERAURICULAR) VIA MINIMAMENTE INVASIVA</t>
  </si>
  <si>
    <t>ATRIOSEPTOSTOMIA (CREACION O AMPLIACION DE DEFECTO DE TABIQUE INTERAURICULAR) VIA PERCUTANEA (ENDOVASCULAR)</t>
  </si>
  <si>
    <t>354200</t>
  </si>
  <si>
    <t>VENTRICULOSEPTOSTOMIA VIA ABIERTA</t>
  </si>
  <si>
    <t>355102</t>
  </si>
  <si>
    <t>REPARACION DE DEFECTO DE TABIQUE INTERAURICULAR VIA PERCUTANEA (ENDOVASCULAR)</t>
  </si>
  <si>
    <t>REPARACION DE DEFECTO DE TABIQUE INTERAURICULAR VIA ABIERTA</t>
  </si>
  <si>
    <t>355101</t>
  </si>
  <si>
    <t>REPARACION DE DEFECTO DE TABIQUE INTERAURICULAR MINIMAMENTE INVASIVA</t>
  </si>
  <si>
    <t>REPARACION DE DEFECTO DE TABIQUE INTERVENTRICULAR MINIMAMENTE INVASIVA</t>
  </si>
  <si>
    <t>355201</t>
  </si>
  <si>
    <t>REPARACION DE DEFECTO DE TABIQUE INTERVENTRICULAR VIA ABIERTA</t>
  </si>
  <si>
    <t>REPARACION DE DEFECTO DE TABIQUE INTERVENTRICULAR VIA PERCUTANEA (ENDOVASCULAR)</t>
  </si>
  <si>
    <t>356101</t>
  </si>
  <si>
    <t>ATRIOSEPTOPLASTIA CON INJERTO (PARCHE) DE TEJIDO</t>
  </si>
  <si>
    <t>356100</t>
  </si>
  <si>
    <t>356201</t>
  </si>
  <si>
    <t>REPARACION DE DEFECTO INTERVENTRICULAR CON PARCHE A TRAVES DE AURICULA DERECHA VENTRICULOTOMIA DERECHA O ARTERIOTOMIA PULMONAR O AORTICA</t>
  </si>
  <si>
    <t>356202</t>
  </si>
  <si>
    <t>REPARACION DE DEFECTO DE TABIQUE INTERVENTRICULAR CON INJERTO DE TEJIDO</t>
  </si>
  <si>
    <t>358001</t>
  </si>
  <si>
    <t>358002</t>
  </si>
  <si>
    <t>REPARACION DE CANAL ATRIO-VENTRICULAR COMPLETO (RASTELLY A B C)</t>
  </si>
  <si>
    <t>358102</t>
  </si>
  <si>
    <t>358103</t>
  </si>
  <si>
    <t>REPARACION TRANSVENTRICULAR DE LA TETRALOGIA DE FALLOT</t>
  </si>
  <si>
    <t>358104</t>
  </si>
  <si>
    <t>358105</t>
  </si>
  <si>
    <t>REPARACION DE TETRALOGIA DE FALLOT CON CORONARIA ANOMALA (DESCENDENTE ANTERIOR ORIGINADA DE LA CORONARIA DERECHA)</t>
  </si>
  <si>
    <t>358106</t>
  </si>
  <si>
    <t>REPARACION DE TETRALOGIA DE FALLOT CON AGENESIA DE VALVULA PULMONAR</t>
  </si>
  <si>
    <t>358201</t>
  </si>
  <si>
    <t>358202</t>
  </si>
  <si>
    <t>358203</t>
  </si>
  <si>
    <t>358204</t>
  </si>
  <si>
    <t>358205</t>
  </si>
  <si>
    <t>358206</t>
  </si>
  <si>
    <t>358207</t>
  </si>
  <si>
    <t>REPARACION DE DRENAJE VENOSO PULMONAR ANOMALO PARCIAL DE VENAS PULMONARES DERECHAS A VENA CAVA SUPERIOR</t>
  </si>
  <si>
    <t>358208</t>
  </si>
  <si>
    <t>REPARACION DE DRENAJE VENOSO PULMONAR ANOMALO PARCIAL DE VENAS PULMONARES DERECHAS A VENA CAVA INFERIOR</t>
  </si>
  <si>
    <t>358209</t>
  </si>
  <si>
    <t>REPARACION DE DRENAJE VENOSO PULMONAR ANOMALO PARCIAL DE VENAS PULMONARES IZQUIERDA A VENA INNOMINADA</t>
  </si>
  <si>
    <t>REPARACION DE DRENAJE VENOSO PULMONAR ANOMALO TOTAL A CAMARA ACCESORIA (CORTRIATUM)</t>
  </si>
  <si>
    <t>REPARACION COMPLETA DE DRENAJE VENOSO PULMONAR ANOMALO</t>
  </si>
  <si>
    <t>CORRECCION DEL TUNEL AORTO VENTRICULAR</t>
  </si>
  <si>
    <t>358306</t>
  </si>
  <si>
    <t>VALVULOPLASTIA DE VALVULA TRUNCAL</t>
  </si>
  <si>
    <t>358307</t>
  </si>
  <si>
    <t>358308</t>
  </si>
  <si>
    <t>REEMPLAZO DE LA VALVULA TRUNCAL</t>
  </si>
  <si>
    <t>358401</t>
  </si>
  <si>
    <t>358402</t>
  </si>
  <si>
    <t>358403</t>
  </si>
  <si>
    <t>REPARACION DE LA DOBLE SALIDA DEL VENTRICULO IZQUIERDO</t>
  </si>
  <si>
    <t>358501</t>
  </si>
  <si>
    <t>358502</t>
  </si>
  <si>
    <t>REPARO DE DEFECTO VENTRICULAR POR TRANSPOSICION AORTA CABALGAMIENTO PULMONAR [CORAZON DE TAUSSING-BING]</t>
  </si>
  <si>
    <t>358503</t>
  </si>
  <si>
    <t>REPARO DEL DOBLE TRACTO DE SALIDA DEL VENTRICULO DERECHO CON CIV DOBLE/RELACIONADA</t>
  </si>
  <si>
    <t>358504</t>
  </si>
  <si>
    <t>358505</t>
  </si>
  <si>
    <t>358506</t>
  </si>
  <si>
    <t>358507</t>
  </si>
  <si>
    <t>REPARO DEL DOBLE TRACTO DE SALIDA DEL VENTRICULO DERECHO Y CONEXION ATRIOVENTRICULAR DISCORDANTE</t>
  </si>
  <si>
    <t>358508</t>
  </si>
  <si>
    <t>358509</t>
  </si>
  <si>
    <t>358510</t>
  </si>
  <si>
    <t>REPARACION DEL DOBLE TRACTO DE SALIDA DEL VENTRICULO DERECHO</t>
  </si>
  <si>
    <t>REPARACION DE HIPOPLASIA DE VENTRICULO IZQUIERDO [NORWOOD O SANO]</t>
  </si>
  <si>
    <t>ANASTOMOSIS AORTO-PULMONAR Y CREACION DE FISTULA SISTEMICO PULMONAR [DAMUS - KAYE - STANSEL]</t>
  </si>
  <si>
    <t>358701</t>
  </si>
  <si>
    <t>REPARACION DE COARTACION AORTICA CON RESECCION Y ANASTOMOSIS T-T</t>
  </si>
  <si>
    <t>358702</t>
  </si>
  <si>
    <t>REPARACION DE COARTACION AORTICA CON RESECCION Y COLGAJO DE SUBCLAVIA</t>
  </si>
  <si>
    <t>358703</t>
  </si>
  <si>
    <t>RESECCION ARTERIAL Y LIBERACION DE TEJIDOS VECINOS (CORRECCION DE ANILLO VASCULAR)</t>
  </si>
  <si>
    <t>358710</t>
  </si>
  <si>
    <t>REPARACION DE COARTACION AORTICA VIA PERCUTANEA (ENDOVASCULAR)</t>
  </si>
  <si>
    <t>358801</t>
  </si>
  <si>
    <t>358802</t>
  </si>
  <si>
    <t>358803</t>
  </si>
  <si>
    <t>REPARO DE VENTANA AORTOPULMONAR CON PARCHE AORTICO O PULMONAR</t>
  </si>
  <si>
    <t>CORRECCION DE TRANSPOSICION DE GRANDES ARTERIAS CON COMUNICACION INTERVENTRICULAR Y ESTENOSIS PULMONAR [RASTELLI]</t>
  </si>
  <si>
    <t>358800</t>
  </si>
  <si>
    <t>CORRECCION DE TRANSPOSICION DE GRANDES ARTERIAS CON COMUNICACION INTERVENTRICULAR Y ESTENOSIS PULMONAR [REV]</t>
  </si>
  <si>
    <t>CORRECION DE TRASPOSICION DE GRANDES ARTERIAS CON COMUNICACION INTERVENTRICULAR Y ESTENOSIS PULMONAR CON TRASLOCACION AORTICA [NIKAIDOH]</t>
  </si>
  <si>
    <t>CIERRE DE DUCTUS ARTERIOSO PERSISTENTE VIA ABIERTA</t>
  </si>
  <si>
    <t>358301</t>
  </si>
  <si>
    <t>CIERRE DE DUCTUS ARTERIOSO PERSISTENTE MINIMAMENTE INVASIVA</t>
  </si>
  <si>
    <t>CIERRE DE DUCTUS ARTERIOSO PERSISTENTE VIA PERCUTANEA (ENDOVASCULAR)</t>
  </si>
  <si>
    <t>358303</t>
  </si>
  <si>
    <t>DILATACION DE DUCTUS ARTERIOSO (ANGIOPLASTIA O IMPLANTE DE DISPOSITIVO) VIA PERCUTANEA (ENDOVASCULAR)</t>
  </si>
  <si>
    <t>DILATACION DE DUCTUS ARTERIOSO (ANGIOPLASTIA O IMPLANTE DE DISPOSITIVO) TRANSPULMONAR</t>
  </si>
  <si>
    <t>359200</t>
  </si>
  <si>
    <t>359300</t>
  </si>
  <si>
    <t>359401</t>
  </si>
  <si>
    <t>359402</t>
  </si>
  <si>
    <t>359403</t>
  </si>
  <si>
    <t>DERIVACION CAVO-PULMONAR TOTAL [FONTAN]</t>
  </si>
  <si>
    <t>359404</t>
  </si>
  <si>
    <t>DERIVACION CAVO SUPERIOR A ARTERIA PULMONAR (GLENN CLASICO O BIDIRECCIONAL)</t>
  </si>
  <si>
    <t>359405</t>
  </si>
  <si>
    <t>DERIVACION CAVO SUPERIOR-PULMONAR DEJANDO FLUJO ANTEROGRADO (REPARO UNO Y MEDIO VENTRICULAR)</t>
  </si>
  <si>
    <t>DERIVACION CAVO SUPERIOR A ARTERIA PULMONAR (GLENN CLASICO O BIDIRECCIONAL) BILATERAL</t>
  </si>
  <si>
    <t>REVISION O LIGADURA DE FISTULA SISTEMICO PULMONAR</t>
  </si>
  <si>
    <t>359501</t>
  </si>
  <si>
    <t>REINTERVENCION POR SANGRADO DESPUES DE CIRUGIA CARDIACA</t>
  </si>
  <si>
    <t>359502</t>
  </si>
  <si>
    <t>REOPERACION DE CONDUCTOS CARDIACOS</t>
  </si>
  <si>
    <t>CERCLAJE DE ARTERIA PULMONAR VIA ABIERTA</t>
  </si>
  <si>
    <t>359700</t>
  </si>
  <si>
    <t>CERCLAJE BILATERAL DE RAMAS DE ARTERIA PULMONAR VIA ABIERTA</t>
  </si>
  <si>
    <t>REPARACION O RECONSTRUCCION DE ARTERIA PULMONAR O RAMAS VIA ABIERTA</t>
  </si>
  <si>
    <t>REPARACION O RECONSTRUCCION DE ARTERIA PULMONAR O RAMAS MINIMAMENTE INVASIVA</t>
  </si>
  <si>
    <t>REPARACION O RECONSTRUCCION DE ARTERIA PULMONAR O RAMAS VIA PERCUTANEA (ENDOVASCULAR)</t>
  </si>
  <si>
    <t>UNIFOCALIZACION DE ARTERIAS PULMONARES</t>
  </si>
  <si>
    <t>360101</t>
  </si>
  <si>
    <t>ANGIOPLASTIA CORONARIA PERCUTANEA (ENDOVASCULAR) UNO O DOS VASOS</t>
  </si>
  <si>
    <t>360102</t>
  </si>
  <si>
    <t>ANGIOPLASTIA CORONARIA PERCUTANEA (ENDOVASCULAR) MAS DE DOS VASOS</t>
  </si>
  <si>
    <t>ANGIOPLASTIA CORONARIA PERCUTANEA (ENDOVASCULAR) DE TRONCO PRINCIPAL</t>
  </si>
  <si>
    <t>ANGIOPLASTIA CORONARIA PERCUTANEA (ENDOVASCULAR) DE BIFURCACION</t>
  </si>
  <si>
    <t>ANGIOPLASTIA CORONARIA PERCUTANEA (ENDOVASCULAR) DE OCLUSION TOTAL CRONICA</t>
  </si>
  <si>
    <t>360201</t>
  </si>
  <si>
    <t>ANGIOPLASTIA CORONARIA PERCUTANEA (ENDOVASCULAR) CON INFUSION DE SUSTANCIA TERAPEUTICA UNO O DOS VASOS</t>
  </si>
  <si>
    <t>ANGIOPLASTIA CORONARIA TRANSLUMINAL PERCUTANEA SIMPLE CON INFUSION DE SUSTANCIA TERAPEUTICA MAS DE DOS VASOS</t>
  </si>
  <si>
    <t>360300</t>
  </si>
  <si>
    <t>360401</t>
  </si>
  <si>
    <t>INFUSION ARTERIAL INTRACORONARIA DE TROMBOLITICOS VIA PERCUTANEA (ENDOVASCULAR)</t>
  </si>
  <si>
    <t>TROMBOLISIS INTRACORONARIA</t>
  </si>
  <si>
    <t>ANGIOPLASTIA CORONARIA POR VIA PERCUTANEA (ENDOVASCULAR) (ATERECTOMIA CORONARIA) REALIZADA DURANTE LA MISMA INTERVENCION</t>
  </si>
  <si>
    <t>360500</t>
  </si>
  <si>
    <t>360600</t>
  </si>
  <si>
    <t>INSERCION O IMPLANTE DE PROTESIS INTRACORONARIA (STENT) SOD</t>
  </si>
  <si>
    <t>ANASTOMOSIS SIMPLE DE ARTERIA DESCENDENTE ANTERIOR CON INJERTO VENOSO VIA ABIERTA</t>
  </si>
  <si>
    <t>362300</t>
  </si>
  <si>
    <t>ANASTOMOSIS SIMPLE DE ARTERIA DESCENDENTE ANTERIOR CON INJERTO VENOSO MINIMAMENTE INVASIVA</t>
  </si>
  <si>
    <t>ANASTOMOSIS SECUENCIAL DE ARTERIA DESCENDENTE ANTERIOR CON INJERTO VENOSO VIA ABIERTA</t>
  </si>
  <si>
    <t>ANASTOMOSIS SECUENCIAL DE ARTERIA DESCENDENTE ANTERIOR CON INJERTO VENOSO MINIMAMENTE INVASIVA</t>
  </si>
  <si>
    <t>ANASTOMOSIS SIMPLE ARTERIA DESCENDENTE ANTERIOR CON ARTERIA MAMARIA VIA ABIERTA</t>
  </si>
  <si>
    <t>ANASTOMOSIS SIMPLE ARTERIA DESCENDENTE ANTERIOR CON ARTERIA MAMARIA MINIMAMENTE INVASIVA</t>
  </si>
  <si>
    <t>ANASTOMOSIS SECUENCIAL ARTERIA DESCENDENTE ANTERIOR CON ARTERIA MAMARIA VIA ABIERTA</t>
  </si>
  <si>
    <t>ANASTOMOSIS SECUENCIAL ARTERIA DESCENDENTE ANTERIOR CON ARTERIA MAMARIA MINIMAMENTE INVASIVA</t>
  </si>
  <si>
    <t>ANASTOMOSIS SIMPLE DE ARTERIA DESCENDENTE ANTERIOR CON ARTERIA RADIAL VIA ABIERTA</t>
  </si>
  <si>
    <t>ANASTOMOSIS SIMPLE DE ARTERIA DESCENDENTE ANTERIOR CON ARTERIA RADIAL MINIMANTE INVASIVA</t>
  </si>
  <si>
    <t>ANASTOMOSIS SECUENCIAL DE ARTERIA DESCENDENTE ANTERIOR CON ARTERIA RADIAL VIA ABIERTA</t>
  </si>
  <si>
    <t>ANASTOMOSIS SECUENCIAL DE ARTERIA DESCENDENTE ANTERIOR CON ARTERIA RADIAL MINIMAMENTE INVASIVA</t>
  </si>
  <si>
    <t>ANASTOMOSIS SIMPLE ARTERIA DESCENDENTE ANTERIOR CON ARTERIA EPIGASTRICA VIA ABIERTA</t>
  </si>
  <si>
    <t>ANASTOMOSIS SIMPLE ARTERIA DESCENDENTE ANTERIOR CON ARTERIA EPIGASTRICA MINIMAMENTE INVASIVA</t>
  </si>
  <si>
    <t>ANASTOMOSIS SECUENCIAL ARTERIA DESCENDENTE ANTERIOR CON ARTERIA EPIGASTRICA VIA ABIERTA</t>
  </si>
  <si>
    <t>ANASTOMOSIS SECUENCIAL ARTERIA DESCENDENTE ANTERIOR CON ARTERIA EPIGASTRICA MINIMANTE INVASIVA</t>
  </si>
  <si>
    <t>ANASTOMOSIS SIMPLE ARTERIA DESCENDENTE ANTERIOR CON ARTERIA GASTROEPIPLOICA VIA ABIERTA</t>
  </si>
  <si>
    <t>ANASTOMOSIS SIMPLE ARTERIA DESCENDENTE ANTERIOR CON ARTERIA GASTROEPIPLOICA MINIMANTE INVASIVA</t>
  </si>
  <si>
    <t>ANASTOMOSIS SECUENCIAL ARTERIA DESCENDENTE ANTERIOR CON ARTERIA GASTROEPIPLOICA VIA ABIERTA</t>
  </si>
  <si>
    <t>ANASTOMOSIS SECUENCIAL ARTERIA DESCENDENTE ANTERIOR CON ARTERIA GASTROEPIPLOICA MINIMANTE INVASIVA</t>
  </si>
  <si>
    <t>ANASTOMOSIS SIMPLE ARTERIA DESCENDENTE ANTERIOR CON OTRAS ARTERIAS VIA ABIERTA</t>
  </si>
  <si>
    <t>ANASTOMOSIS SIMPLE ARTERIA DESCENDENTE ANTERIOR CON OTRAS ARTERIAS MINIMANTE INVASIVA</t>
  </si>
  <si>
    <t>ANASTOMOSIS SECUENCIAL ARTERIA DESCENDENTE ANTERIOR CON OTRAS ARTERIAS VIA ABIERTA</t>
  </si>
  <si>
    <t>ANASTOMOSIS SECUENCIAL ARTERIA DESCENDENTE ANTERIOR CON OTRAS ARTERIAS MINIMAMENTE INVASIVA</t>
  </si>
  <si>
    <t>ANASTOMOSIS SIMPLE DE ARTERIA CIRCUNFLEJA CON INJERTO VENOSO VIA ABIERTA</t>
  </si>
  <si>
    <t>ANASTOMOSIS SIMPLE DE ARTERIA CIRCUNFLEJA CON INJERTO VENOSO MINIMAMENTE INVASIVA</t>
  </si>
  <si>
    <t>ANASTOMOSIS SECUENCIAL DE ARTERIA CIRCUNFLEJA CON INJERTO VENOSO VIA ABIERTA</t>
  </si>
  <si>
    <t>ANASTOMOSIS SECUENCIAL DE ARTERIA CIRCUNFLEJA CON INJERTO VENOSO MINIMAMENTE INVASIVA</t>
  </si>
  <si>
    <t>ANASTOMOSIS SIMPLE ARTERIA CIRCUNFLEJA CON ARTERIA MAMARIA VIA ABIERTA</t>
  </si>
  <si>
    <t>ANASTOMOSIS SIMPLE ARTERIA CIRCUNFLEJA CON ARTERIA MAMARIA MINIMAMENTE INVASIVA</t>
  </si>
  <si>
    <t>ANASTOMOSIS SECUENCIAL ARTERIA CIRCUNFLEJA CON ARTERIA MAMARIA VIA ABIERTA</t>
  </si>
  <si>
    <t>ANASTOMOSIS SECUENCIAL ARTERIA CIRCUNFLEJA CON ARTERIA MAMARIA MINIMAMENTE INVASIVA</t>
  </si>
  <si>
    <t>ANASTOMOSIS SIMPLE DE ARTERIA CIRCUNFLEJA CON ARTERIA RADIAL VIA ABIERTA</t>
  </si>
  <si>
    <t>ANASTOMOSIS SIMPLE DE ARTERIA CIRCUNFLEJA CON ARTERIA RADIAL MINIMANTE INVASIVA</t>
  </si>
  <si>
    <t>ANASTOMOSIS SECUENCIAL DE ARTERIA CIRCUNFLEJA CON ARTERIA RADIAL VIA ABIERTA</t>
  </si>
  <si>
    <t>ANASTOMOSIS SECUENCIAL DE ARTERIA CIRCUNFLEJA CON ARTERIA RADIAL MINIMAMENTE INVASIVA</t>
  </si>
  <si>
    <t>ANASTOMOSIS SIMPLE ARTERIA CIRCUNFLEJA CON ARTERIA EPIGASTRICA VIA ABIERTA</t>
  </si>
  <si>
    <t>ANASTOMOSIS SIMPLE ARTERIA CIRCUNFLEJA CON ARTERIA EPIGASTRICA MINIMAMENTE INVASIVA</t>
  </si>
  <si>
    <t>ANASTOMOSIS SECUENCIAL ARTERIA CIRCUNFLEJA CON ARTERIA EPIGASTRICA VIA ABIERTA</t>
  </si>
  <si>
    <t>ANASTOMOSIS SECUENCIAL ARTERIA CIRCUNFLEJA CON ARTERIA EPIGASTRICA MINIMANTE INVASIVA</t>
  </si>
  <si>
    <t>ANASTOMOSIS SIMPLE ARTERIA CIRCUNFLEJA CON ARTERIA GASTROEPIPLOICA VIA ABIERTA</t>
  </si>
  <si>
    <t>ANASTOMOSIS SIMPLE ARTERIA CIRCUNFLEJA CON ARTERIA GASTROEPIPLOICA MINIMANTE INVASIVA</t>
  </si>
  <si>
    <t>ANASTOMOSIS SECUENCIAL ARTERIA CIRCUNFLEJA CON ARTERIA GASTROEPIPLOICA VIA ABIERTA</t>
  </si>
  <si>
    <t>ANASTOMOSIS SECUENCIAL ARTERIA CIRCUNFLEJA CON ARTERIA GASTROEPIPLOICA MINIMANTE INVASIVA</t>
  </si>
  <si>
    <t>ANASTOMOSIS SIMPLE ARTERIA CIRCUNFLEJA CON OTRAS ARTERIAS VIA ABIERTA</t>
  </si>
  <si>
    <t>ANASTOMOSIS SIMPLE ARTERIA CIRCUNFLEJA CON OTRAS ARTERIAS MINIMANTE INVASIVA</t>
  </si>
  <si>
    <t>ANASTOMOSIS SECUENCIAL ARTERIA CIRCUNFLEJA CON OTRAS ARTERIAS VIA ABIERTA</t>
  </si>
  <si>
    <t>ANASTOMOSIS SECUENCIAL ARTERIA CIRCUNFLEJA CON OTRAS ARTERIAS MINIMAMENTE INVASIVA</t>
  </si>
  <si>
    <t>ANASTOMOSIS SIMPLE DE ARTERIA CORONARIA DERECHA CON INJERTO VENOSO VIA ABIERTA</t>
  </si>
  <si>
    <t>ANASTOMOSIS SIMPLE DE ARTERIA CORONARIA DERECHA CON INJERTO VENOSO MINIMAMENTE INVASIVA</t>
  </si>
  <si>
    <t>ANASTOMOSIS SECUENCIAL DE ARTERIA CORONARIA DERECHA CON INJERTO VENOSO VIA ABIERTA</t>
  </si>
  <si>
    <t>ANASTOMOSIS SECUENCIAL DE ARTERIA CORONARIA DERECHA CON INJERTO VENOSO MINIMAMENTE INVASIVA</t>
  </si>
  <si>
    <t>ANASTOMOSIS SIMPLE ARTERIA CORONARIA DERECHA CON ARTERIA MAMARIA VIA ABIERTA</t>
  </si>
  <si>
    <t>ANASTOMOSIS SIMPLE ARTERIA CORONARIA DERECHA CON ARTERIA MAMARIA MINIMAMENTE INVASIVA</t>
  </si>
  <si>
    <t>ANASTOMOSIS SECUENCIAL ARTERIA CORONARIA DERECHA CON ARTERIA MAMARIA VIA ABIERTA</t>
  </si>
  <si>
    <t>ANASTOMOSIS SECUENCIAL ARTERIA CORONARIA DERECHA CON ARTERIA MAMARIA MINIMAMENTE INVASIVA</t>
  </si>
  <si>
    <t>ANASTOMOSIS SIMPLE DE ARTERIA CORONARIA DERECHA CON ARTERIA RADIAL VIA ABIERTA</t>
  </si>
  <si>
    <t>ANASTOMOSIS SIMPLE DE ARTERIA CORONARIA DERECHA CON ARTERIA RADIAL MINIMANTE INVASIVA</t>
  </si>
  <si>
    <t>ANASTOMOSIS SECUENCIAL DE ARTERIA CORONARIA DERECHA CON ARTERIA RADIAL VIA ABIERTA</t>
  </si>
  <si>
    <t>ANASTOMOSIS SECUENCIAL DE ARTERIA CORONARIA DERECHA CON ARTERIA RADIAL MINIMAMENTE INVASIVA</t>
  </si>
  <si>
    <t>ANASTOMOSIS SIMPLE ARTERIA CORONARIA DERECHA CON ARTERIA EPIGASTRICA VIA ABIERTA</t>
  </si>
  <si>
    <t>ANASTOMOSIS SIMPLE ARTERIA CORONARIA DERECHA CON ARTERIA EPIGASTRICA MINIMAMENTE INVASIVA</t>
  </si>
  <si>
    <t>ANASTOMOSIS SECUENCIAL ARTERIA CORONARIA DERECHA CON ARTERIA EPIGASTRICA VIA ABIERTA</t>
  </si>
  <si>
    <t>ANASTOMOSIS SECUENCIAL ARTERIA CORONARIA DERECHA CON ARTERIA EPIGASTRICA MINIMANTE INVASIVA</t>
  </si>
  <si>
    <t>ANASTOMOSIS SIMPLE ARTERIA CORONARIA DERECHA CON ARTERIA GASTROEPIPLOICA VIA ABIERTA</t>
  </si>
  <si>
    <t>ANASTOMOSIS SIMPLE ARTERIA CORONARIA DERECHA CON ARTERIA GASTROEPIPLOICA MINIMANTE INVASIVA</t>
  </si>
  <si>
    <t>ANASTOMOSIS SECUENCIAL ARTERIA CORONARIA DERECHA CON ARTERIA GASTROEPIPLOICA VIA ABIERTA</t>
  </si>
  <si>
    <t>ANASTOMOSIS SECUENCIAL ARTERIA CORONARIA DERECHA CON ARTERIA GASTROEPIPLOICA MINIMANTE INVASIVA</t>
  </si>
  <si>
    <t>ANASTOMOSIS SIMPLE ARTERIA CORONARIA DERECHA CON OTRAS ARTERIAS VIA ABIERTA</t>
  </si>
  <si>
    <t>ANASTOMOSIS SIMPLE ARTERIA CORONARIA DERECHA CON OTRAS ARTERIAS MINIMANTE INVASIVA</t>
  </si>
  <si>
    <t>ANASTOMOSIS SECUENCIAL ARTERIA CORONARIA DERECHA CON OTRAS ARTERIAS VIA ABIERTA</t>
  </si>
  <si>
    <t>ANASTOMOSIS SECUENCIAL ARTERIA CORONARIA DERECHA CON OTRAS ARTERIAS MINIMAMENTE INVASIVA</t>
  </si>
  <si>
    <t>REINTERVENCION DE REVASCULARIZACION CARDIACA (DERIVACION O PUENTES CORONARIOS) VIA ABIERTA</t>
  </si>
  <si>
    <t>363200</t>
  </si>
  <si>
    <t>REINTERVENCION DE REVASCULARIZACION CARDIACA (DERIVACION O PUENTES CORONARIOS) MINIMAMENTE INVASIVA</t>
  </si>
  <si>
    <t>REPARACION DE ANEURISMA DE VASO CORONARIO VIA ABIERTA</t>
  </si>
  <si>
    <t>REPARACION DE ANEURISMA DE VASO CORONARIO MINIMAMENTE INVASIVA</t>
  </si>
  <si>
    <t>REPARACION DE ANEURISMA DE VASO CORONARIO VIA PERCUTANEA (ENDOVASCULAR)</t>
  </si>
  <si>
    <t>REPARACION O CIERRE DE FISTULA CORONARIA VIA ABIERTA</t>
  </si>
  <si>
    <t>369200</t>
  </si>
  <si>
    <t>REPARACION O CIERRE DE FISTULA CORONARIA MINIMAMENTE INVASIVA</t>
  </si>
  <si>
    <t>REPARACION O CIERRE DE FISTULA CORONARIA VIA PERCUTANEA (ENDOVASCULAR)</t>
  </si>
  <si>
    <t>REPARACION DE FISTULA A CAVIDAD CARDIACA VIA ABIERTA</t>
  </si>
  <si>
    <t>REPARACION DE FISTULA A CAVIDAD CARDIACA MINIMAMENTE INVASIVA</t>
  </si>
  <si>
    <t>REPARACION DE FISTULA A CAVIDAD CARDIACA VIA PERCUTANEA (ENDOVASCULAR)</t>
  </si>
  <si>
    <t>OCLUSION O LIGADURA DE COLATERALES SISTEMICO PULMONARES VIA ABIERTA</t>
  </si>
  <si>
    <t>OCLUSION O LIGADURA DE COLATERALES SISTEMICO PULMONARES VIA PERCUTANEA (ENDOVASCULAR)</t>
  </si>
  <si>
    <t>CORRECCION DE ORIGEN ANOMALO CORONARIO EN ARTERIA PULMONAR MEDIANTE REIMPLANTE CORONARIA</t>
  </si>
  <si>
    <t>TUNELIZACION DE LA CORONARIA IZQUIERDA HACIA LA AORTA A TRAVES DE LA ARTERIA PULMONAR [TAKEUCHI]</t>
  </si>
  <si>
    <t>PERICARDIOCENTESIS</t>
  </si>
  <si>
    <t>370100</t>
  </si>
  <si>
    <t>PERICARDIOCENTESIS GUIADA POR IMAGENES</t>
  </si>
  <si>
    <t>PERICARDIOTOMIA VIA ABIERTA</t>
  </si>
  <si>
    <t>371200</t>
  </si>
  <si>
    <t>PERICARDIOTOMIA MINIMAMENTE INVASIVA</t>
  </si>
  <si>
    <t>372101</t>
  </si>
  <si>
    <t>ESTUDIO ELECTROFISIOLOGICO CARDIACO CONVENCIONAL DEL LADO DERECHO DEL CORAZON VIA PERCUTANEA (ENDOVASCULAR)</t>
  </si>
  <si>
    <t>DIAGNOSTICO CARDIOVASCULAR</t>
  </si>
  <si>
    <t>CATETERISMO CARDIACO DEL LADO DERECHO DEL CORAZON CON PRUEBA DE SUSTANCIA TERAPEUTICA</t>
  </si>
  <si>
    <t>ESTUDIO ELECTROFISIOLOGICO CARDIACO DEL LADO IZQUIERDO DEL CORAZON VIA PERCUTANEA (ENDOVASCULAR)</t>
  </si>
  <si>
    <t>372200</t>
  </si>
  <si>
    <t>CATETERISMO CARDIACO DEL LADO IZQUIERDO DEL CORAZON</t>
  </si>
  <si>
    <t>372301</t>
  </si>
  <si>
    <t>ESTUDIO ELECTROFISIOLOGICO CARDIACO COMBINADO DERECHO E IZQUIERDO DEL CORAZON VIA PERCUTANEA (ENDOVASCULAR)</t>
  </si>
  <si>
    <t>CATETERISMO COMBINADO DE LOS LADOS DERECHO E IZQUIERDO DEL CORAZON</t>
  </si>
  <si>
    <t>372300</t>
  </si>
  <si>
    <t>372401</t>
  </si>
  <si>
    <t>ESTUDIO ELECTROFISIOLOGICO CARDIACO COMBINADO DERECHO E IZQUIERDO CON PUNCION TRANSEPTAL EN CORAZON VIA PERCUTANEA (ENDOVASCULAR)</t>
  </si>
  <si>
    <t>CATETERISMO TRANSEPTAL DEL CORAZON</t>
  </si>
  <si>
    <t>372400</t>
  </si>
  <si>
    <t>372501</t>
  </si>
  <si>
    <t>ESTUDIO ELECTROFISIOLOGICO CARDIACO TRANS ESOFAGICO</t>
  </si>
  <si>
    <t>ESTUDIO ELECTROFISIOLOGICO EPICARDICO VIA PERCUTANEA</t>
  </si>
  <si>
    <t>ESTUDIO ELECTROFISIOLOGICO EPICARDICO VIA ABIERTA</t>
  </si>
  <si>
    <t>BIOPSIA DE PERICARDIO VIA ABIERTA</t>
  </si>
  <si>
    <t>372600</t>
  </si>
  <si>
    <t>BIOPSIA DE PERICARDIO MINIMAMENTE INVASIVA</t>
  </si>
  <si>
    <t>BIOPSIA DE CORAZON VIA ABIERTA</t>
  </si>
  <si>
    <t>372700</t>
  </si>
  <si>
    <t>BIOPSIA DE CORAZON VIA PERCUTANEA</t>
  </si>
  <si>
    <t>MAPEO ELECTROANATOMICO CONVENCIONAL</t>
  </si>
  <si>
    <t>373302</t>
  </si>
  <si>
    <t>MAPEO ELECTROANATOMICO TRIDIMENSIONAL</t>
  </si>
  <si>
    <t>PERICARDIECTOMIA VIA ABIERTA</t>
  </si>
  <si>
    <t>373100</t>
  </si>
  <si>
    <t>PERICARDIECTOMIA MINIMAMENTE INVASIVA</t>
  </si>
  <si>
    <t>ESCISION DE QUISTE O TUMOR PERICARDICO VIA ABIERTA</t>
  </si>
  <si>
    <t>373103</t>
  </si>
  <si>
    <t>ESCISION DE QUISTE O TUMOR PERICARDICO MINIMAMENTE INVASIVA</t>
  </si>
  <si>
    <t>373200</t>
  </si>
  <si>
    <t>373303</t>
  </si>
  <si>
    <t>RESECCION ENDOMIOCARDICA</t>
  </si>
  <si>
    <t>ESCISION DE TUMOR DEL CORAZON VIA ABIERTA</t>
  </si>
  <si>
    <t>373301</t>
  </si>
  <si>
    <t>ESCISION DE TUMOR DEL CORAZON MINIMAMENTE INVASIVA</t>
  </si>
  <si>
    <t>RESECCION DE HACES ANOMALOS DEL SISTEMA DE CONDUCCION VIA ABIERTA</t>
  </si>
  <si>
    <t>RESECCION DE HACES ANOMALOS DEL SISTEMA DE CONDUCCION MINIMAMENTE INVASIVA</t>
  </si>
  <si>
    <t>RESECCION DE LESION O TEJIDO DEL CORAZON VIA ABIERTA</t>
  </si>
  <si>
    <t>RESECCION DE LESION O TEJIDO DEL CORAZON MINIMAMENTE INVASIVA</t>
  </si>
  <si>
    <t>ABLACION DE LESION O TEJIDO CARDIACO FOCAL VIA ABIERTA</t>
  </si>
  <si>
    <t>373401</t>
  </si>
  <si>
    <t>ABLACION DE LESION O TEJIDO CARDIACO FOCAL MINIMAMENTE INVASIVA</t>
  </si>
  <si>
    <t>373402</t>
  </si>
  <si>
    <t>ABLACION DE LESION O TEJIDO CARDIACO FOCAL PERCUTANEA (ENDOVASCULAR)</t>
  </si>
  <si>
    <t>ABLACION DE LESION O TEJIDO CARDIACO MULTIFOCAL VIA ABIERTA</t>
  </si>
  <si>
    <t>ABLACION DE LESION O TEJIDO CARDIACO MULTIFOCAL MINIMAMENTE INVASIVA</t>
  </si>
  <si>
    <t>ABLACION DE LESION O TEJIDO CARDIACO MULTIFOCAL PERCUTANEA (ENDOVASCULAR)</t>
  </si>
  <si>
    <t>AISLAMIENTO ELECTRICO DE VENAS PULMONARES VIA ABIERTA</t>
  </si>
  <si>
    <t>AISLAMIENTO ELECTRICO DE VENAS PULMONARES MINIMAMENTE INVASIVA</t>
  </si>
  <si>
    <t>AISLAMIENTO ELECTRICO DE VENAS PULMONARES VIA PERCUTANEA (ENDOVASCULAR)</t>
  </si>
  <si>
    <t>MODULACION DE SUSTRATO ARRITMICO (AURICULAR O VENTRICULAR) ENDOCARDICA</t>
  </si>
  <si>
    <t>MODULACION DE SUSTRATO ARRITMICO (AURICULAR O VENTRICULAR) EPICARDICA</t>
  </si>
  <si>
    <t>373600</t>
  </si>
  <si>
    <t>373700</t>
  </si>
  <si>
    <t>374100</t>
  </si>
  <si>
    <t>374200</t>
  </si>
  <si>
    <t>REPARACION DE CORAZON POR RUPTURA POSTINFARTO SOD</t>
  </si>
  <si>
    <t>374300</t>
  </si>
  <si>
    <t>TRASPLANTE DE CORAZON VIA ABIERTA</t>
  </si>
  <si>
    <t>375100</t>
  </si>
  <si>
    <t>TRASPLANTE DE TEJIDOS CARDIOVASCULARES</t>
  </si>
  <si>
    <t>OBTENCION DE CORAZON PARA TRASPLANTE VIA ABIERTA</t>
  </si>
  <si>
    <t>375200</t>
  </si>
  <si>
    <t>376100</t>
  </si>
  <si>
    <t>IMPLANTACION DE BALON CONTRAPULSACION SOD</t>
  </si>
  <si>
    <t>EXTRACCION O RETIRO DE SISTEMA DE ASISTENCIA CARDIACA SOD</t>
  </si>
  <si>
    <t>IMPLANTE DE UN SISTEMA DE ASISTENCIA CARDIACA EXTERNO O INTERNO TEMPORAL (DISPOSITIVO NO IMPLANTABLE FUERA DEL CUERPO PERO CONECTADO AL CORAZON) UNIVENTRICULAR</t>
  </si>
  <si>
    <t>IMPLANTE DE UN SISTEMA DE ASISTENCIA CARDIACA EXTERNO O INTERNO TEMPORAL (DISPOSITIVO NO IMPLANTABLE FUERA DEL CUERPO PERO CONECTADO AL CORAZON) BIVENTRICULAR</t>
  </si>
  <si>
    <t>IMPLANTE DE UN SISTEMA DE ASISTENCIA CARDIACA DEFINITIVO (DISPOSITIVO CONECTADO DIRECTAMENTE AL CORAZON E IMPLANTADO DENTRO DEL CUERPO) UNIVENTRICULAR</t>
  </si>
  <si>
    <t>IMPLANTE DE UN SISTEMA DE ASISTENCIA CARDIACA DEFINITIVO (DISPOSITIVO CONECTADO DIRECTAMENTE AL CORAZON E IMPLANTADO DENTRO DEL CUERPO) BIVENTRICULAR</t>
  </si>
  <si>
    <t>INSERCION [IMPLANTACION] DE MONITOR DE EVENTOS</t>
  </si>
  <si>
    <t>377800</t>
  </si>
  <si>
    <t>INSERCION [IMPLANTACION] DE MARCAPASO TEMPORAL (TRANSITORIO) VIA ABIERTA</t>
  </si>
  <si>
    <t>INSERCION [IMPLANTACION] DE MARCAPASO TEMPORAL (TRANSITORIO) VIA PERCUTANEA (ENDOVASCULAR)</t>
  </si>
  <si>
    <t>INSERCION [IMPLANTACION] DE MARCAPASOS UNICAMERAL</t>
  </si>
  <si>
    <t>378200</t>
  </si>
  <si>
    <t>INSERCION [IMPLANTACION] DE MARCAPASOS BICAMERAL</t>
  </si>
  <si>
    <t>378300</t>
  </si>
  <si>
    <t>INSERCION [IMPLANTACION] DE RESINCRONIZADOR CARDIACO</t>
  </si>
  <si>
    <t>REVISION (REPROGRAMACION) DE MARCAPASOS</t>
  </si>
  <si>
    <t>378500</t>
  </si>
  <si>
    <t>REVISION (REPROGRAMACION) DE RESINCRONIZADOR CARDIACO</t>
  </si>
  <si>
    <t>379500</t>
  </si>
  <si>
    <t>REVISION (REPROGRAMACION) DE CARDIOVERSOR (DESFIBRILADOR)</t>
  </si>
  <si>
    <t>REVISION (REPROGRAMACION) DE CARDIOVERSOR (DESFIBRILADOR) CON RESINCRONIZADOR (CARDIORESINCRONIZADOR)</t>
  </si>
  <si>
    <t>REVISION (REPROGRAMACION) DE MONITOR DE EVENTOS</t>
  </si>
  <si>
    <t>REVISION DE ELECTRODO DE ESTIMULACION (AURICULAR O VENTRICULAR)</t>
  </si>
  <si>
    <t>REVISION DE ELECTRODO DE DESFIBRILACION</t>
  </si>
  <si>
    <t>REVISION DE ELECTRODO DE SENO CORONARIO</t>
  </si>
  <si>
    <t>INSERCION [IMPLANTACION] DE CARDIOVERSOR (DESFIBRILADOR) UNICAMERAL VIA ABIERTA</t>
  </si>
  <si>
    <t>379401</t>
  </si>
  <si>
    <t>INSERCION [IMPLANTACION] DE CARDIOVERSOR (DESFIBRILADOR) UNICAMERAL VIA PERCUTANEA (ENDOVASCULAR)</t>
  </si>
  <si>
    <t>379402</t>
  </si>
  <si>
    <t>INSERCION [IMPLANTACION] DE CARDIOVERSOR (DESFIBRILADOR) BICAMERAL VIA ABIERTA</t>
  </si>
  <si>
    <t>INSERCION [IMPLANTACION] DE CARDIOVERSOR (DESFIBRILADOR) BICAMERAL VIA PERCUTANEA (ENDOVASCULAR)</t>
  </si>
  <si>
    <t>INSERCION [IMPLANTACION] DE CARDIOVERSOR (DESFIBRILADOR) CON RESINCRONIZADOR (CARDIORESINCRONIZADOR) VIA ABIERTA</t>
  </si>
  <si>
    <t>INSERCION [IMPLANTACION] DE CARDIOVERSOR (DESFIBRILADOR) CON RESINCRONIZADOR (CARDIORESINCRONIZADOR) VIA PERCUTANEA (ENDOVASCULAR)</t>
  </si>
  <si>
    <t>INSERCION [IMPLANTACION] DE CARDIOVERSOR (DESFIBRILADOR) VIA SUBCUTANEA</t>
  </si>
  <si>
    <t>INSERCION O SUSTITUCION DE ELECTRODO EPICARDICO VIA ABIERTA</t>
  </si>
  <si>
    <t>377401</t>
  </si>
  <si>
    <t>INSERCION O SUSTITUCION DE ELECTRODO EPICARDICO MINIMAMENTE INVASIVA</t>
  </si>
  <si>
    <t>EXPLANTE O ELIMINACION DE MARCAPASO</t>
  </si>
  <si>
    <t>378900</t>
  </si>
  <si>
    <t>EXPLANTE O ELIMINACION DE CARDIOVERSOR (DESFIBRILADOR) O RESINCRONIZADOR O CARDIORESINCRONIZADOR</t>
  </si>
  <si>
    <t>EXTRACCION INSTRUMENTADA DE ELECTRODO DE ESTIMULACION (AURICULAR O VENTRICULAR)</t>
  </si>
  <si>
    <t>EXTRACCION INSTRUMENTADA DE ELECTRODO DE DESFIBRILACION</t>
  </si>
  <si>
    <t>EXTRACCION INSTRUMENTADA DE ELECTRODO DE SENO CORONARIO</t>
  </si>
  <si>
    <t>CIERRE U OCLUSION DE AURICULILLA VIA ABIERTA</t>
  </si>
  <si>
    <t>CIERRE U OCLUSION DE AURICULILLA MINIMAMENTE INVASIVA</t>
  </si>
  <si>
    <t>CIERRE U OCLUSION DE AURICULILLA VIA PERCUTANEA (ENDOVASCULAR)</t>
  </si>
  <si>
    <t>MASAJE CARDIACO A TORAX ABIERTO SOD</t>
  </si>
  <si>
    <t>INYECCION DE SUSTANCIA TERAPEUTICA EN CORAZON SOD</t>
  </si>
  <si>
    <t>DILATACION DE TRACTO DE SALIDA VENTRICULAR DERECHO VIA PERCUTANEA (ENDOVASCULAR)</t>
  </si>
  <si>
    <t>TROMBECTOMIA DE VASOS INTRACRANEALES VIA ENDOVASCULAR</t>
  </si>
  <si>
    <t>380101</t>
  </si>
  <si>
    <t>380110</t>
  </si>
  <si>
    <t>TROMBOLISIS FARMACOLOGICA DE VASOS INTRACRANEALES VIA ENDOVASCULAR</t>
  </si>
  <si>
    <t>TROMBOLISIS DE VASOS INTRACRANEALES VIA ENDOVENOSA</t>
  </si>
  <si>
    <t>380201</t>
  </si>
  <si>
    <t>380202</t>
  </si>
  <si>
    <t>TROMBOEMBOLECTOMIA ARTERIAL DE ZONA II DE CUELLO</t>
  </si>
  <si>
    <t>380203</t>
  </si>
  <si>
    <t>380204</t>
  </si>
  <si>
    <t>380210</t>
  </si>
  <si>
    <t>TROMBECTOMIA DE VASOS DE CABEZA Y CUELLO VIA ENDOVASCULAR</t>
  </si>
  <si>
    <t>TROMBOLISIS DE VASOS DE CABEZA Y CUELLO VIA ENDOVASCULAR</t>
  </si>
  <si>
    <t>380301</t>
  </si>
  <si>
    <t>380302</t>
  </si>
  <si>
    <t>380303</t>
  </si>
  <si>
    <t>380304</t>
  </si>
  <si>
    <t>380305</t>
  </si>
  <si>
    <t>380306</t>
  </si>
  <si>
    <t>TROMBOLISIS DE VASOS DE MIEMBROS SUPERIORES</t>
  </si>
  <si>
    <t>TROMBOEMBOLECTOMIA ARTERIAL TORACICA</t>
  </si>
  <si>
    <t>TROMBOEMBOLECTOMIA VENOSA TORACICA</t>
  </si>
  <si>
    <t>TROMBOLISIS EN VASOS TORACICOS</t>
  </si>
  <si>
    <t>TROMBOEMBOLECTOMIA ARTERIAL CORONARIA</t>
  </si>
  <si>
    <t>380500</t>
  </si>
  <si>
    <t>TROMBOEMBOLECTOMIA EN VASOS ESPINALES SOD</t>
  </si>
  <si>
    <t>380601</t>
  </si>
  <si>
    <t>380602</t>
  </si>
  <si>
    <t>TROMBOLISIS ARTERIAL ABDOMINAL VIA ENDOVASCULAR</t>
  </si>
  <si>
    <t>380701</t>
  </si>
  <si>
    <t>TROMBOEMBOLECTOMIA DE VENAS ABDOMINALES VIA ABIERTA</t>
  </si>
  <si>
    <t>380702</t>
  </si>
  <si>
    <t>TROMBOLISIS VENOSA ABDOMINAL VIA ENDOVASCULAR</t>
  </si>
  <si>
    <t>380700</t>
  </si>
  <si>
    <t>380801</t>
  </si>
  <si>
    <t>380802</t>
  </si>
  <si>
    <t>380810</t>
  </si>
  <si>
    <t>TROMBOLISIS DE ARTERIAS DE MIEMBROS INFERIORES VIA ENDOVASCULAR</t>
  </si>
  <si>
    <t>380901</t>
  </si>
  <si>
    <t>380902</t>
  </si>
  <si>
    <t>380903</t>
  </si>
  <si>
    <t>380910</t>
  </si>
  <si>
    <t>TROMBOLISIS DE VENAS DE MIEMBROS INFERIORES VIA ENDOVASCULAR</t>
  </si>
  <si>
    <t>381101</t>
  </si>
  <si>
    <t>ENDARTERECTOMIA DE LA CAROTIDA INTERNA PORCION INTRACRANEAL</t>
  </si>
  <si>
    <t>ENDARTERECTOMIA DE VASOS INTRACRANEALES</t>
  </si>
  <si>
    <t>381203</t>
  </si>
  <si>
    <t>ENDARTERECTOMIA DE ARTERIA CAROTIDA INTERNA O ARTERIA VERTEBRAL PORCION CERVICAL</t>
  </si>
  <si>
    <t>381301</t>
  </si>
  <si>
    <t>ENDARTERECTOMIA DE SUBCLAVIA</t>
  </si>
  <si>
    <t>381302</t>
  </si>
  <si>
    <t>ENDARTERECTOMIA AXILAR</t>
  </si>
  <si>
    <t>381303</t>
  </si>
  <si>
    <t>ENDARTERECTOMIA DE VASOS DE BRAZO O ANTEBRAZO</t>
  </si>
  <si>
    <t>381400</t>
  </si>
  <si>
    <t>ENDARTERECTOMIA DE AORTA SOD</t>
  </si>
  <si>
    <t>381501</t>
  </si>
  <si>
    <t>TROMBOENDARTERECTOMIA PULMONAR</t>
  </si>
  <si>
    <t>381500</t>
  </si>
  <si>
    <t>381601</t>
  </si>
  <si>
    <t>ENDARTERECTOMIA RENAL</t>
  </si>
  <si>
    <t>381602</t>
  </si>
  <si>
    <t>ENDARTERECTOMIA CELIACA O MESENTERICA</t>
  </si>
  <si>
    <t>381603</t>
  </si>
  <si>
    <t>ENDARTERECTOMIA AORTOILIACA</t>
  </si>
  <si>
    <t>381801</t>
  </si>
  <si>
    <t>ENDARTERECTOMIA SUPRAPATELAR</t>
  </si>
  <si>
    <t>381802</t>
  </si>
  <si>
    <t>ENDARTERECTOMIA INFRAPATELAR</t>
  </si>
  <si>
    <t>382101</t>
  </si>
  <si>
    <t>382102</t>
  </si>
  <si>
    <t>ANGIOSCOPIA PERCUTANEA SOD</t>
  </si>
  <si>
    <t>PRUEBA FUNCIONAL EN VASOS ESPINALES</t>
  </si>
  <si>
    <t>382301</t>
  </si>
  <si>
    <t>PRUEBA FUNCIONAL MECANICA DE VASOS INTRACRANEALES</t>
  </si>
  <si>
    <t>PRUEBA FUNCIONAL QUIMICA EN VASOS INTRACRANEALES</t>
  </si>
  <si>
    <t>CAPILAROSCOPIA (VIDEO CAPILAROSCOPIA)</t>
  </si>
  <si>
    <t>INMUNOLOGIA</t>
  </si>
  <si>
    <t>RESECCION DE MALFORMACION VASCULAR SUPRATENTORIAL</t>
  </si>
  <si>
    <t>383102</t>
  </si>
  <si>
    <t>RESECCION DE MALFORMACION VASCULAR INFRATENTORIAL</t>
  </si>
  <si>
    <t>EMBOLIZACION DE MALFORMACION VASCULAR SUPRATENTORIAL</t>
  </si>
  <si>
    <t>EMBOLIZACION DE MALFORMACION VASCULAR INFRATENTORIAL</t>
  </si>
  <si>
    <t>383201</t>
  </si>
  <si>
    <t>RESECCION DE MALFORMACION ARTERIOVENOSA DE CUERO CABELLUDO CARA O CUELLO</t>
  </si>
  <si>
    <t>383202</t>
  </si>
  <si>
    <t>RESECCION ARTERIAL CON ANASTOMOSIS TERMINO TERMINAL EN ZONA I Y III DE CUELLO</t>
  </si>
  <si>
    <t>383203</t>
  </si>
  <si>
    <t>RESECCION ARTERIAL CON ANASTOMOSIS TERMINO TERMINAL EN ZONA II DE CUELLO</t>
  </si>
  <si>
    <t>383204</t>
  </si>
  <si>
    <t>RESECCION VENOSA CON ANASTOMOSIS TERMINO TERMINAL EN ZONA I Y III DE CUELLO</t>
  </si>
  <si>
    <t>383205</t>
  </si>
  <si>
    <t>RESECCION VENOSA CON ANASTOMOSIS TERMINO TERMINAL EN ZONA II DE CUELLO</t>
  </si>
  <si>
    <t>RESECCION CON ANASTOMOSIS DE VASOS DE CABEZA Y CUELLO</t>
  </si>
  <si>
    <t>383301</t>
  </si>
  <si>
    <t>RESECCION CON ANASTOMOSIS PRIMARIA DE SUBCLAVIA</t>
  </si>
  <si>
    <t>383302</t>
  </si>
  <si>
    <t>RESECCION CON ANASTOMOSIS PRIMARIA AXILAR</t>
  </si>
  <si>
    <t>383303</t>
  </si>
  <si>
    <t>RESECCION CON ANASTOMOSIS TERMINO-TERMINAL EN BRAZO O ANTEBRAZO</t>
  </si>
  <si>
    <t>RESECCION CON ANASTOMOSIS DE VASOS DE MIEMBROS SUPERIORES</t>
  </si>
  <si>
    <t>RESECCION CON ANASTOMOSIS DE AORTA</t>
  </si>
  <si>
    <t>383405</t>
  </si>
  <si>
    <t>RECONSTRUCION AORTICA TORACO- ABDOMINAL (METODOS CLASICO DE KOUCHOUKOSY DE LA TROMPA DE ELEFANTE)</t>
  </si>
  <si>
    <t>RECONSTRUCION DE AORTA TORACICA ASCENDENTE VIA ABIERTA</t>
  </si>
  <si>
    <t>352600</t>
  </si>
  <si>
    <t>RECONSTRUCION DE AORTA TORACICA ASCENDENTE VIA PERCUTANEA (ENDOVASCULAR)</t>
  </si>
  <si>
    <t>383401</t>
  </si>
  <si>
    <t>RECONSTRUCCION DEL CAYADO AORTICO VIA ABIERTA</t>
  </si>
  <si>
    <t>383402</t>
  </si>
  <si>
    <t>RECONSTRUCCION DEL CAYADO AORTICO VIA PERCUTANEA (ENDOVASCULAR)</t>
  </si>
  <si>
    <t>RECONSTRUCION DE AORTA TORACICA DESCENDENTE VIA ABIERTA</t>
  </si>
  <si>
    <t>383403</t>
  </si>
  <si>
    <t>RECONSTRUCION DE AORTA TORACICA DESCENDENTE VIA PERCUTANEA (ENDOVASCULAR)</t>
  </si>
  <si>
    <t>REIMPLANTE O RECONSTRUCCION DE OSTIA CORONARIA VIA ABIERTA</t>
  </si>
  <si>
    <t>REIMPLANTE O RECONSTRUCCION DE OSTIA CORONARIA MINIMAMENTE INVASIVA</t>
  </si>
  <si>
    <t>REVASCULARIZACION DE VASOS DE CUELLO VIA ABIERTA</t>
  </si>
  <si>
    <t>RESECCION DE MALFORMACIONES VASCULARES EN VASOS ESPINALES</t>
  </si>
  <si>
    <t>383601</t>
  </si>
  <si>
    <t>RESECCION CON ANASTOMOSIS TERMINO-TERMINAL DE ARTERIAS ABDOMINALES</t>
  </si>
  <si>
    <t>RESECCION CON ANASTOMOSIS DE ARTERIAS ABDOMINALES</t>
  </si>
  <si>
    <t>383701</t>
  </si>
  <si>
    <t>RESECCION CON ANASTOMOSIS TERMINO-TERMINAL DE VENAS ABDOMINALES</t>
  </si>
  <si>
    <t>RESECCION CON ANASTOMOSIS DE VENAS ABDOMINALES</t>
  </si>
  <si>
    <t>383801</t>
  </si>
  <si>
    <t>ANASTOMOSIS ARTERIAL PRIMARIA SUPRAPATELAR</t>
  </si>
  <si>
    <t>383802</t>
  </si>
  <si>
    <t>ANASTOMOSIS ARTERIAL PRIMARIA INFRAPATELAR</t>
  </si>
  <si>
    <t>RESECCION CON ANASTOMOSIS DE ARTERIAS DE MIEMBROS INFERIORES</t>
  </si>
  <si>
    <t>383901</t>
  </si>
  <si>
    <t>ANASTOMOSIS VENOSA TERMINO TERMINAL SUPRAPATELAR</t>
  </si>
  <si>
    <t>383902</t>
  </si>
  <si>
    <t>ANASTOMOSIS VENOSA TERMINO TERMINAL INFRAPATELAR</t>
  </si>
  <si>
    <t>RESECCION CON ANASTOMOSIS DE VENAS DE MIEMBROS INFERIORES</t>
  </si>
  <si>
    <t>383900</t>
  </si>
  <si>
    <t>384201</t>
  </si>
  <si>
    <t>RESECCION CON INJERTO AUTOLOGO O PROTESIS DE VASOS DE LA ZONA I Y III DEL CUELLO</t>
  </si>
  <si>
    <t>384202</t>
  </si>
  <si>
    <t>RESECCION CON INJERTO AUTOLOGO O PROTESIS DE VASOS DE LA ZONA II DEL CUELLO</t>
  </si>
  <si>
    <t>ESCISION CON SUSTITUCION DE VASOS DE CABEZA Y CUELLO</t>
  </si>
  <si>
    <t>384301</t>
  </si>
  <si>
    <t>RESECCION DE SUBCLAVIA CON INTERPOSICION DE INJERTO O PROTESIS</t>
  </si>
  <si>
    <t>384302</t>
  </si>
  <si>
    <t>RESECCION AXILAR CON INTERPOSICION DE INJERTO O PROTESIS</t>
  </si>
  <si>
    <t>384303</t>
  </si>
  <si>
    <t>RESECCION EN BRAZO O ANTEBRAZO CON INTERPOSICION DE INJERTO O PROTESIS</t>
  </si>
  <si>
    <t>RESECCION CON SUSTITUCION DE VASOS DE MIEMBROS SUPERIORES</t>
  </si>
  <si>
    <t>384400</t>
  </si>
  <si>
    <t>384500</t>
  </si>
  <si>
    <t>384600</t>
  </si>
  <si>
    <t>384700</t>
  </si>
  <si>
    <t>RESECCION CON SUSTITUCION DE VENAS ABDOMINALES SOD</t>
  </si>
  <si>
    <t>384801</t>
  </si>
  <si>
    <t>RESECCION ARTERIAL SUPRAPATELAR CON INJERTO AUTOLOGO O PROTESIS</t>
  </si>
  <si>
    <t>384802</t>
  </si>
  <si>
    <t>RESECCION ARTERIAL INFRAPATELAR CON INJERTO AUTOLOGO O PROTESIS</t>
  </si>
  <si>
    <t>RESECCION CON SUSTITUCION DE ARTERIAS DE MIEMBROS INFERIORES</t>
  </si>
  <si>
    <t>384901</t>
  </si>
  <si>
    <t>TRANSPOSICION VENOSA CON SEGMENTO VALVULADO</t>
  </si>
  <si>
    <t>RESECCION CON SUSTITUCION DE VENAS DE MIEMBROS INFERIORES</t>
  </si>
  <si>
    <t>384900</t>
  </si>
  <si>
    <t>CIERRE PINZAMIENTO O LIGADURA DE VASOS INTRACRANEALES VIA ABIERTA</t>
  </si>
  <si>
    <t>385110</t>
  </si>
  <si>
    <t>PINZAMIENTO DE ANEURISMA INTRACRANEAL SUPRATENTORIAL</t>
  </si>
  <si>
    <t>385120</t>
  </si>
  <si>
    <t>PINZAMIENTO DE ANEURISMA INTRACRANEAL INFRATENTORIAL</t>
  </si>
  <si>
    <t>OCLUSION DE ANEURISMA INTRACRANEAL POR VIA ENDOVASCULAR</t>
  </si>
  <si>
    <t>REVASCULARIZACION CEREBRAL</t>
  </si>
  <si>
    <t>OCLUSION DE LESION EN VASOS INTRACRANEALES VIA ENDOVASCULAR</t>
  </si>
  <si>
    <t>385201</t>
  </si>
  <si>
    <t>OCLUSION PINZAMIENTO O LIGADURA ARTERIAL EN ZONA I Y III DEL CUELLO</t>
  </si>
  <si>
    <t>385202</t>
  </si>
  <si>
    <t>OCLUSION PINZAMIENTO O LIGADURA ARTERIAL EN ZONA II DEL CUELLO</t>
  </si>
  <si>
    <t>385203</t>
  </si>
  <si>
    <t>OCLUSION PINZAMIENTO O LIGADURA VENOSA EN ZONA I Y III DEL CUELLO</t>
  </si>
  <si>
    <t>385204</t>
  </si>
  <si>
    <t>OCLUSION PINZAMIENTO O LIGADURA VENOSA EN ZONA II DEL CUELLO</t>
  </si>
  <si>
    <t>OCLUSION PINZAMIENTO O LIGADURA DE VASOS DE CABEZA Y CUELLO</t>
  </si>
  <si>
    <t>385220</t>
  </si>
  <si>
    <t>EMBOLIZACION DE TUMORES VIA PERCUTANEA</t>
  </si>
  <si>
    <t>385320</t>
  </si>
  <si>
    <t>EMBOLIZACION DE TUMORES VIA ENDOVASCULAR</t>
  </si>
  <si>
    <t>EMBOLIZACION DE EPISTAXIS VIA ENDOVASCULAR</t>
  </si>
  <si>
    <t>OCLUSION DE VASOS DE CABEZA Y CUELLO VIA ENDOVASCULAR</t>
  </si>
  <si>
    <t>385301</t>
  </si>
  <si>
    <t>OCLUSION PINZAMIENTO O LIGADURA DE SUBCLAVIA</t>
  </si>
  <si>
    <t>OCLUSION PINZAMIENTO O LIGADURA DE VASOS AXILARES</t>
  </si>
  <si>
    <t>385303</t>
  </si>
  <si>
    <t>OCLUSION PINZAMIENTO O LIGADURA DE VASOS EN BRAZO O ANTEBRAZO</t>
  </si>
  <si>
    <t>OCLUSION PINZAMIENTO O LIGADURA DE VASOS DE MIEMBROS SUPERIORES</t>
  </si>
  <si>
    <t>OCLUSION DE VASOS DE MIEMBROS SUPERIORES VIA ENDOVASCULAR</t>
  </si>
  <si>
    <t>385401</t>
  </si>
  <si>
    <t>OCLUSION DE VASOS ESPINALES VIA ENDOVASCULAR</t>
  </si>
  <si>
    <t>CIERRE PINZAMIENTO O LIGADURA DE VASOS ESPINALES</t>
  </si>
  <si>
    <t>CIERRE PINZAMIENTO O LIGADURA DE VASOS TORACICOS</t>
  </si>
  <si>
    <t>385500</t>
  </si>
  <si>
    <t>385520</t>
  </si>
  <si>
    <t>OCLUSION DE VASOS TORACICOS VIA PERCUTANEA (ENDOVASCULAR)</t>
  </si>
  <si>
    <t>OCLUSION DE COLATERALES AORTO PULMONARES VIA PERCUTANEA (ENDOVASCULAR)</t>
  </si>
  <si>
    <t>385601</t>
  </si>
  <si>
    <t>OCLUSION PINZAMIENTO O LIGADURA DE ARTERIAS ABDOMINALES UNA O MAS (SELECTIVAS)</t>
  </si>
  <si>
    <t>CIERRE PINZAMIENTO O LIGADURA DE ARTERIAS ABDOMINALES</t>
  </si>
  <si>
    <t>385620</t>
  </si>
  <si>
    <t>OCLUSION DE ARTERIAS ABDOMINALES VIA ENDOVASCULAR</t>
  </si>
  <si>
    <t>385701</t>
  </si>
  <si>
    <t>OCLUSION PINZAMIENTO O LIGADURA DE VENAS INTRAABDOMINALES UNA O MAS</t>
  </si>
  <si>
    <t>CIRUGIA VASCULAR</t>
  </si>
  <si>
    <t>CIERRE PINZAMIENTO O LIGADURA DE VENAS INTRAABDOMINALES</t>
  </si>
  <si>
    <t>385720</t>
  </si>
  <si>
    <t>OCLUSION DE VENAS INTRAABDOMINALES VIA ENDOVASCULAR</t>
  </si>
  <si>
    <t>385801</t>
  </si>
  <si>
    <t>OCLUSION PINZAMIENTO O LIGADURA ARTERIAL SUPRAPATELAR</t>
  </si>
  <si>
    <t>385802</t>
  </si>
  <si>
    <t>OCLUSION PINZAMIENTO O LIGADURA ARTERIAL INFRAPATELAR</t>
  </si>
  <si>
    <t>OCLUSION PINZAMIENTO O LIGADURA DE ARTERIAS DE MIEMBROS INFERIORES</t>
  </si>
  <si>
    <t>385820</t>
  </si>
  <si>
    <t>OCLUSION DE ARTERIAS DE MIEMBROS INFERIORES VIA ENDOVASCULAR</t>
  </si>
  <si>
    <t>385901</t>
  </si>
  <si>
    <t>OCLUSION PINZAMIENTO O LIGADURA VENOSA PROFUNDA SUPRAPATELAR</t>
  </si>
  <si>
    <t>385902</t>
  </si>
  <si>
    <t>OCLUSION PINZAMIENTO O LIGADURA VENOSA PROFUNDA INFRAPATELAR</t>
  </si>
  <si>
    <t>385903</t>
  </si>
  <si>
    <t>LIGADURA ENDOSCOPICA DE PERFORANTES</t>
  </si>
  <si>
    <t>OCLUSION PINZAMIENTO O LIGADURAS DE VENAS DE MIEMBROS INFERIORES</t>
  </si>
  <si>
    <t>388902</t>
  </si>
  <si>
    <t>385920</t>
  </si>
  <si>
    <t>OCLUSION DE VENAS DE MIEMBROS INFERIORES VIA ENDOVASCULAR</t>
  </si>
  <si>
    <t>386100</t>
  </si>
  <si>
    <t>386200</t>
  </si>
  <si>
    <t>386301</t>
  </si>
  <si>
    <t>ESCLEROSIS DE LESION EN VASOS SANGUINEOS VIA PERCUTANEA</t>
  </si>
  <si>
    <t>ESCLEROSIS DE LESION DE VASOS SANGUINEOS</t>
  </si>
  <si>
    <t>EXTRACCION DE CUERPO EXTRAÑO INTRAVASCULAR (ARTERIAL) (VENOSO) VIA ABIERTA</t>
  </si>
  <si>
    <t>386402</t>
  </si>
  <si>
    <t>EXTRACCION DE CUERPO EXTRAÑO INTRAVASCULAR (ARTERIAL) (VENOSO) VIA ENDOVASCULAR [PERCUTANEA]</t>
  </si>
  <si>
    <t>LIGADURA DE VENA CAVA (INFERIOR) (SUPERIOR) SOD</t>
  </si>
  <si>
    <t>388700</t>
  </si>
  <si>
    <t>387300</t>
  </si>
  <si>
    <t>LIGADURA O ESCISION DE VENAS VARICOSAS ABDOMINALES</t>
  </si>
  <si>
    <t>LIGADURA O ESCISION DE VENAS VARICOSAS PELVICAS POR LAPAROTOMIA</t>
  </si>
  <si>
    <t>LIGADURA O ESCISION DE VENAS VARICOSAS PELVICAS POR LAPAROSCOPIA</t>
  </si>
  <si>
    <t>388901</t>
  </si>
  <si>
    <t>LIGADURA Y ESCISION SUPRAPATELAR DE VENAS VARICOSAS</t>
  </si>
  <si>
    <t>LIGADURA Y ESCISION INFRAPATELAR DE VENAS VARICOSAS</t>
  </si>
  <si>
    <t>388903</t>
  </si>
  <si>
    <t>LIGADURA Y ESCISION DE SAFENA EXTERNA</t>
  </si>
  <si>
    <t>388904</t>
  </si>
  <si>
    <t>LIGADURA Y ESCISION DE SAFENA INTERNA</t>
  </si>
  <si>
    <t>LIGADURA Y ESCISION DE VENAS VARICOSAS DE MIEMBROS INFERIORES</t>
  </si>
  <si>
    <t>389001</t>
  </si>
  <si>
    <t>389002</t>
  </si>
  <si>
    <t>COLOCACION CATETER ARTERIAL PERIFERICO (LINEA ARTERIAL)</t>
  </si>
  <si>
    <t>389101</t>
  </si>
  <si>
    <t>IMPLANTACION DE CATETER VENOSO SUBCLAVIO O FEMORAL</t>
  </si>
  <si>
    <t>TRASPLANTE RENAL</t>
  </si>
  <si>
    <t>TRASPLANTE DE HIGADO</t>
  </si>
  <si>
    <t>TRASPLANTE DE RIÑON PANCREAS</t>
  </si>
  <si>
    <t>TRASPLANTE DE INSTESTINO</t>
  </si>
  <si>
    <t>TRASPLANTE MULTIVISCERAL</t>
  </si>
  <si>
    <t>TRASPLANTE DE PROGENITORES HEMATOPOYETICOS</t>
  </si>
  <si>
    <t>TRASPLANTE DE PIEL Y COMPONENTES DE LA PIEL</t>
  </si>
  <si>
    <t>HEMODIALISIS</t>
  </si>
  <si>
    <t>389102</t>
  </si>
  <si>
    <t>INSERCION DE CATETER YUGULAR</t>
  </si>
  <si>
    <t>CIRUGIA DE MAMA Y TUMORES TEJIDOS BLANDOS</t>
  </si>
  <si>
    <t>INTERNACION GENERAL PEDIATRICA</t>
  </si>
  <si>
    <t>INTERNACION OBSTETRICIA</t>
  </si>
  <si>
    <t>INTERNACION GENERAL ADULTOS</t>
  </si>
  <si>
    <t>389103</t>
  </si>
  <si>
    <t>INSERCION DE CATETER CENTRAL VIA PERIFERICA</t>
  </si>
  <si>
    <t>DIALISIS PERITONEAL</t>
  </si>
  <si>
    <t>CUIDADO INTERMEDIO NEONATAL</t>
  </si>
  <si>
    <t>CUIDADO INTENSIVO NEONATAL</t>
  </si>
  <si>
    <t>INTERNACION ATENCION INSTITUCIONAL DE PACIENTE CRONICO</t>
  </si>
  <si>
    <t>INSERCION DE CATETER CENTRAL VIA ABIERTA</t>
  </si>
  <si>
    <t>INSERCION DE CATETER CENTRAL MINIMAMENTE INVASIVA</t>
  </si>
  <si>
    <t>INSERCION DE DISPOSITIVO DE ACCESO VASCULAR IMPLANTABLE</t>
  </si>
  <si>
    <t>549002</t>
  </si>
  <si>
    <t>INSERCION DE CATETER PERMANENTE</t>
  </si>
  <si>
    <t>INSERCION DE CATETER EN VENA CAVA VIA TRANSLUMBAR (TRANSCAVO)</t>
  </si>
  <si>
    <t>CATETERISMO DE VENA UMBILICAL SOD</t>
  </si>
  <si>
    <t>CATETERISMO O CANALIZACION DE VENA SOD</t>
  </si>
  <si>
    <t>UROLOGIA - LITOTRIPSIA UROLOGICA</t>
  </si>
  <si>
    <t>ECOCARDIOGRAFIA</t>
  </si>
  <si>
    <t>ATENCION A CONSUMIDOR DE SUSTANCIAS PSICOACTIVAS</t>
  </si>
  <si>
    <t>ENFERMERIA</t>
  </si>
  <si>
    <t>TRANSFUSION SANGUINEA</t>
  </si>
  <si>
    <t>ATENCION PREHOSPITALARIA</t>
  </si>
  <si>
    <t>INTERNACION CUIDADO BASICO NEONATAL</t>
  </si>
  <si>
    <t>INTERNACION ATENCION A CONSUMIDOR DE SUSTANCIAS PSICOACTIVAS PACIENTE AGUDO</t>
  </si>
  <si>
    <t>INTERNACION HOSPITALARIA CONSUMIDOR DE SUSTANCIAS PSICOACTIVAS</t>
  </si>
  <si>
    <t>INTERNACION PARCIAL CONSUMIDOR DE SUSTANCIAS PSICOACTIVAS</t>
  </si>
  <si>
    <t>INTERNACION PSIQUIATRIA O UNIDAD DE SALUD MENTAL</t>
  </si>
  <si>
    <t>INTERNACION CUIDADO AGUDO EN SALUD MENTAL O PSIQUIATRIA</t>
  </si>
  <si>
    <t>INTERNACION CUIDADO INTERMEDIO EN SALUD MENTAL O PSIQUIATRIA</t>
  </si>
  <si>
    <t>INTERNACION PARCIAL EN HOSPITAL</t>
  </si>
  <si>
    <t>HOSPITALIZACION EN UNIDAD DE SALUD MENTAL</t>
  </si>
  <si>
    <t>ATENCION DOMICILIARIA DE PACIENTE CRONICO CON VENTILADOR</t>
  </si>
  <si>
    <t>ATENCION DOMICILIARIA DE PACIENTE CRONICO SIN VENTILADOR</t>
  </si>
  <si>
    <t>ATENCION DOMICILIARIA DE PACIENTE AGUDO</t>
  </si>
  <si>
    <t>389400</t>
  </si>
  <si>
    <t>389500</t>
  </si>
  <si>
    <t>389900</t>
  </si>
  <si>
    <t>HEMATOLOGIA ONCOLOGICA</t>
  </si>
  <si>
    <t>390100</t>
  </si>
  <si>
    <t>390200</t>
  </si>
  <si>
    <t>391201</t>
  </si>
  <si>
    <t>391202</t>
  </si>
  <si>
    <t>DERIVACION YUGULO-ATRIAL</t>
  </si>
  <si>
    <t>391701</t>
  </si>
  <si>
    <t>DERIVACION PORTO-CAVA</t>
  </si>
  <si>
    <t>391702</t>
  </si>
  <si>
    <t>DERIVACION MESENTERICO-CAVA</t>
  </si>
  <si>
    <t>391703</t>
  </si>
  <si>
    <t>391704</t>
  </si>
  <si>
    <t>DERIVACION PORTO-SISTEMICA TRANSYUGULAR INTRAHEPATICA</t>
  </si>
  <si>
    <t>DERIVACION O PUENTE VASCULAR EXTRACRANEAL- INTRACRANEANO SOD</t>
  </si>
  <si>
    <t>392100</t>
  </si>
  <si>
    <t>392201</t>
  </si>
  <si>
    <t>392202</t>
  </si>
  <si>
    <t>DERIVACION O PUENTE AXILO-AXILAR</t>
  </si>
  <si>
    <t>392203</t>
  </si>
  <si>
    <t>DERIVACION O PUENTE SUBCLAVIO-SUBCLAVIO</t>
  </si>
  <si>
    <t>392204</t>
  </si>
  <si>
    <t>DERIVACION O PUENTE AORTO-SUBCLAVIO</t>
  </si>
  <si>
    <t>392400</t>
  </si>
  <si>
    <t>DERIVACION AORTA-RENAL SOD</t>
  </si>
  <si>
    <t>392501</t>
  </si>
  <si>
    <t>DERIVACION AORTO-FEMORAL</t>
  </si>
  <si>
    <t>392502</t>
  </si>
  <si>
    <t>DERIVACION AORTO-ILIACA</t>
  </si>
  <si>
    <t>DERIVACION O PUENTE ILIO-FEMORAL</t>
  </si>
  <si>
    <t>392601</t>
  </si>
  <si>
    <t>DERIVACION O PUENTE FEMORO-FEMORAL (CRUZADO)</t>
  </si>
  <si>
    <t>392602</t>
  </si>
  <si>
    <t>DERIVACION O PUENTE AXILO-FEMORAL UNILATERAL</t>
  </si>
  <si>
    <t>392603</t>
  </si>
  <si>
    <t>DERIVACION O PUENTE AXILO-FEMORAL BIFEMORAL (CRUZADO)</t>
  </si>
  <si>
    <t>392604</t>
  </si>
  <si>
    <t>DERIVACION ILIO-FEMORAL POR AGUJERO OBTURADOR</t>
  </si>
  <si>
    <t>DERIVACION O PUENTE AORTO-AORTICO</t>
  </si>
  <si>
    <t>392701</t>
  </si>
  <si>
    <t>392702</t>
  </si>
  <si>
    <t>DERIVACION (INJERTO) AXILAR-BRAQUIAL</t>
  </si>
  <si>
    <t>392802</t>
  </si>
  <si>
    <t>392803</t>
  </si>
  <si>
    <t>392804</t>
  </si>
  <si>
    <t>DERIVACION O PUENTES DE VASOS PERIFERICOS</t>
  </si>
  <si>
    <t>392800</t>
  </si>
  <si>
    <t>393201</t>
  </si>
  <si>
    <t>SUTURA DE ARTERIAS EN ZONA I Y III DEL CUELLO</t>
  </si>
  <si>
    <t>393202</t>
  </si>
  <si>
    <t>SUTURA DE ARTERIAS EN ZONA II DEL CUELLO</t>
  </si>
  <si>
    <t>393203</t>
  </si>
  <si>
    <t>SUTURA DE VENAS ZONA I Y III DE CUELLO</t>
  </si>
  <si>
    <t>393204</t>
  </si>
  <si>
    <t>SUTURA DE VENAS ZONA II DE CUELLO</t>
  </si>
  <si>
    <t>SUTURA DE VASOS DE CABEZA Y CUELLO</t>
  </si>
  <si>
    <t>SUTURA DE VASOS DE CUERO CABELLUDO</t>
  </si>
  <si>
    <t>SUTURA DE ARTERIA SUBCLAVIA</t>
  </si>
  <si>
    <t>393306</t>
  </si>
  <si>
    <t>SUTURA DE ARTERIA AXILAR</t>
  </si>
  <si>
    <t>SUTURA DE ARTERIA DE BRAZO O ANTEBRAZO</t>
  </si>
  <si>
    <t>SUTURA DE VENA AXILAR</t>
  </si>
  <si>
    <t>SUTURA DE VENA DE BRAZO O ANTEBRAZO</t>
  </si>
  <si>
    <t>RECONSTRUCCION DE VASOS PERIFERICOS EN MANO</t>
  </si>
  <si>
    <t>SUTURA DE VASOS DE MIEMBROS SUPERIORES</t>
  </si>
  <si>
    <t>SUTURA DE ARTERIAS ABDOMINALES SOD</t>
  </si>
  <si>
    <t>SUTURA DE VENAS ABDOMINALES SOD</t>
  </si>
  <si>
    <t>SUTURA SUPRAPATELAR DE ARTERIAS VIA ABIERTA</t>
  </si>
  <si>
    <t>SUTURA SUPRAPATELAR DE ARTERIAS VIA PERCUTANEA (ENDOVASCULAR)</t>
  </si>
  <si>
    <t>SUTURA INFRAPATELAR DE ARTERIAS VIA ABIERTA</t>
  </si>
  <si>
    <t>SUTURA INFRAPATELAR DE ARTERIAS VIA PERCUTANEA (ENDOVASCULAR)</t>
  </si>
  <si>
    <t>SUTURA SUPRAPATELAR DE VENAS VIA ABIERTA</t>
  </si>
  <si>
    <t>SUTURA SUPRAPATELAR DE VENAS VIA PERCUTANEA (ENDOVASCULAR)</t>
  </si>
  <si>
    <t>SUTURA INFRAPATELAR DE VENAS VIA ABIERTA</t>
  </si>
  <si>
    <t>SUTURA INFRAPATELAR DE VENAS VIA PERCUTANEA (ENDOVASCULAR)</t>
  </si>
  <si>
    <t>394100</t>
  </si>
  <si>
    <t>REVISION DE DERIVACION (FISTULA) ARTERIOVENOSA PARA DIALISIS RENAL SOD</t>
  </si>
  <si>
    <t>395301</t>
  </si>
  <si>
    <t>EXTRACCION DE DERIVACION ARTERIOVENOSA PARA DIALISIS RENAL SOD</t>
  </si>
  <si>
    <t>ANGIOPLASTIA O ATERECTOMIA DE VASOS NO CORONARIOS CON IMPLANTE DE DISPOSITIVO O INJERTO</t>
  </si>
  <si>
    <t>395010</t>
  </si>
  <si>
    <t>ANGIOPLASTIA DE VASOS INTRACRANEALES CON O SIN IMPLANTE DE DISPOSITIVO</t>
  </si>
  <si>
    <t>ANGIOPLASTIA DE VASOS CERVICALES CON O SIN IMPLANTE DE DISPOSITIVO</t>
  </si>
  <si>
    <t>395021</t>
  </si>
  <si>
    <t>ANGIOPLASTIA DE VASOS TORACICOS VIA ABIERTA</t>
  </si>
  <si>
    <t>ANGIOPLASTIA DE VASOS TORACICOS MINIMAMENTE INVASIVA</t>
  </si>
  <si>
    <t>ANGIOPLASTIA DE VASOS TORACICOS VIA PERCUTANEA (ENDOVASCULAR)</t>
  </si>
  <si>
    <t>ANGIOPLASTIA DE VENAS PULMONARES VIA ABIERTA</t>
  </si>
  <si>
    <t>ANGIOPLASTIA DE VENAS PULMONARES MINIMAMENTE INVASIVA</t>
  </si>
  <si>
    <t>ANGIOPLASTIA DE VENAS PULMONARES VIA PERCUTANEA (ENDOVASCULAR)</t>
  </si>
  <si>
    <t>MARSUPIALIZACION AL PERICARDIO Y COLOCACION DE PARCHE EN VENAS PULMONARES</t>
  </si>
  <si>
    <t>395030</t>
  </si>
  <si>
    <t>ANGIOPLASTIA CON BALON DE VASOS DE MIEMBROS SUPERIORES</t>
  </si>
  <si>
    <t>395031</t>
  </si>
  <si>
    <t>ANGIOPLASTIA CON BALON DE VASOS DE MIEMBROS SUPERIORES CON PROTESIS (STENT) O INJERTO (S) PROTESICO (S)</t>
  </si>
  <si>
    <t>395060</t>
  </si>
  <si>
    <t>ANGIOPLASTIA O ATERECTOMIA DE VASOS ABDOMINALES CON BALON</t>
  </si>
  <si>
    <t>395061</t>
  </si>
  <si>
    <t>ANGIOPLASTIA O ATERECTOMIA DE VASOS ABDOMINALES CON BALON CON PROTESIS (STENT) O INJERTO (S) PROTESICO (S)</t>
  </si>
  <si>
    <t>ANGIOPLASTIA O ATERECTOMIA DE ARTERIA MESENTERICA</t>
  </si>
  <si>
    <t>ANGIOPLASTIA O ATERECTOMIA DE ARTERIA RENAL</t>
  </si>
  <si>
    <t>395080</t>
  </si>
  <si>
    <t>ANGIOPLASTIA O ATERECTOMIA DE VASOS DE MIEMBROS INFERIORES CON BALON</t>
  </si>
  <si>
    <t>395081</t>
  </si>
  <si>
    <t>ANGIOPLASTIA O ATERECTOMIA DE VASOS DE MIEMBROS INFERIORES CON BALON PROTESIS (STENT) O INJERTO (S) PROTESICO (S)</t>
  </si>
  <si>
    <t>DENERVACION DE ARTERIAS RENALES VIA PERCUTANEA (ENDOVASCULAR)</t>
  </si>
  <si>
    <t>PLASTIA POR ESTENOSIS DE VENAS SISTEMICAS VIA ABIERTA</t>
  </si>
  <si>
    <t>TUNELIZACION DE VENA CAVA IZQUIERDA A LA AURICULA DERECHA</t>
  </si>
  <si>
    <t>395200</t>
  </si>
  <si>
    <t>ANGIOPLASTIA QUIMICA DE VASOS INTRACRANEALES</t>
  </si>
  <si>
    <t>REPARACION DE ANEURISMA POR ENVOLTURA [REFORZAMIENTO DE PARED]</t>
  </si>
  <si>
    <t>REPARACION DE ANEURISMA POR OCLUSION VIA PERCUTANEA (ENDOVASCULAR)</t>
  </si>
  <si>
    <t>REPARO DE VASOS DE GRAN CALIBRE VIA ABIERTA</t>
  </si>
  <si>
    <t>REPARO DE VASOS DE GRAN CALIBRE VIA ENDOSCOPICA</t>
  </si>
  <si>
    <t>REPARO DE VASOS DE GRAN CALIBRE VIA PERCUTANEA (ENDOVASCULAR)</t>
  </si>
  <si>
    <t>REPARO DE VASOS DE MEDIANO CALIBRE VIA ABIERTA</t>
  </si>
  <si>
    <t>REPARO DE VASOS DE MEDIANO CALIBRE VIA ENDOSCOPICA</t>
  </si>
  <si>
    <t>REPARO DE VASOS DE MEDIANO CALIBRE VIA PERCUTANEA (ENDOVASCULAR)</t>
  </si>
  <si>
    <t>REPARO DE VASOS DE PEQUEÑO CALIBRE VIA ABIERTA</t>
  </si>
  <si>
    <t>REPARO DE VASOS DE PEQUEÑO CALIBRE VIA ENDOSCOPICA</t>
  </si>
  <si>
    <t>REPARO DE VASOS DE PEQUEÑO CALIBRE VIA PERCUTANEA (ENDOVASCULAR)</t>
  </si>
  <si>
    <t>REPARACION DE ANEURISMA DE AORTA VIA PERCUTANEA (ENDOVASCULAR)</t>
  </si>
  <si>
    <t>CIERRE DE FISTULA ARTERIOVENOSA VIA ABIERTA</t>
  </si>
  <si>
    <t>395302</t>
  </si>
  <si>
    <t>CIERRE DE FISTULA ARTERIOVENOSA VIA PERCUTANEA (ENDOVASCULAR)</t>
  </si>
  <si>
    <t>CIERRE DE FISTULA ARTERIOVENOSA MINIMAMENTE INVASIVA</t>
  </si>
  <si>
    <t>CIERRE DE FISTULA ARTERIOARTERIAL VIA ABIERTA</t>
  </si>
  <si>
    <t>CIERRE DE FISTULA ARTERIOARTERIAL MINIMAMENTE INVASIVA</t>
  </si>
  <si>
    <t>CIERRE DE FISTULA ARTERIOARTERIAL VIA PERCUTANEA (ENDOVASCULAR)</t>
  </si>
  <si>
    <t>CIERRE DE FISTULA VENOVENOSA VIA ABIERTA</t>
  </si>
  <si>
    <t>CIERRE DE FISTULA VENOVENOSA MINIMAMENTE INVASIVA</t>
  </si>
  <si>
    <t>CIERRE DE FISTULA VENOVENOSA VIA PERCUTANEA (ENDOVASCULAR)</t>
  </si>
  <si>
    <t>OPERACION DE RE-ENTRADA (AORTA) SOD</t>
  </si>
  <si>
    <t>REPARACION DE VASO SANGUINEO CON INJERTO DE PARCHE DE TEJIDO SOD</t>
  </si>
  <si>
    <t>REPARACION DE VASO SANGUINEO CON INJERTO DE PARCHE SINTETICO SOD</t>
  </si>
  <si>
    <t>REPARACION DE VASO SANGUINEO CON INJERTO DE PARCHE NO ESPECIFICADO SOD</t>
  </si>
  <si>
    <t>CIRCULACION EXTRACORPOREA AUXILIAR PARA CIRUGIA CARDIACA ABIERTA [DERIVACION CARDIOPULMONAR] SOD</t>
  </si>
  <si>
    <t>HIPOTERMIA (SISTEMICA) ACCESORIA DE CIRUGIA CARDIACA ABIERTA SOD</t>
  </si>
  <si>
    <t>OXIGENACION EXTRACORPOREA DE MEMBRANA [ECMO]</t>
  </si>
  <si>
    <t>CANULACION PERIFERICA PARA DISPOSITIVO DE OXIGENACION DE MEMBRANA EXTRACORPOREA [ECMO]</t>
  </si>
  <si>
    <t>CANULACION CENTRAL PARA DISPOSITIVO DE OXIGENACION DE MEMBRANA EXTRACORPOREA [ECMO]</t>
  </si>
  <si>
    <t>REACOMODACION O RECANULACION DE DISPOSITIVO DE OXIGENACION DE MEMBRANA EXTRACORPOREA [ECMO]</t>
  </si>
  <si>
    <t>RETIRO DE DISPOSITIVO DE OXIGENACION DE MEMBRANA EXTRACORPOREA [ECMO]</t>
  </si>
  <si>
    <t>DERIVACION CARDIOPULMONAR PERCUTANEA SOD</t>
  </si>
  <si>
    <t>397201</t>
  </si>
  <si>
    <t>397202</t>
  </si>
  <si>
    <t>397203</t>
  </si>
  <si>
    <t>397204</t>
  </si>
  <si>
    <t>397205</t>
  </si>
  <si>
    <t>397206</t>
  </si>
  <si>
    <t>397301</t>
  </si>
  <si>
    <t>EXPLORACION DE ARTERIA SUBCLAVIA</t>
  </si>
  <si>
    <t>397302</t>
  </si>
  <si>
    <t>EXPLORACION DE ARTERIA AXILAR</t>
  </si>
  <si>
    <t>397303</t>
  </si>
  <si>
    <t>EXPLORACION DE ARTERIA DE BRAZO O ANTEBRAZO</t>
  </si>
  <si>
    <t>397304</t>
  </si>
  <si>
    <t>EXPLORACION DE VENA SUBCLAVIA</t>
  </si>
  <si>
    <t>397305</t>
  </si>
  <si>
    <t>EXPLORACION DE VENA AXILAR</t>
  </si>
  <si>
    <t>397306</t>
  </si>
  <si>
    <t>EXPLORACION DE VENA DE BRAZO O ANTEBRAZO</t>
  </si>
  <si>
    <t>397400</t>
  </si>
  <si>
    <t>EXPLORACION DE VASOS TORACICOS POR ESTERNOTOMIA</t>
  </si>
  <si>
    <t>EXPLORACION DE VASOS TORACICOS POR TORACOTOMIA</t>
  </si>
  <si>
    <t>EXPLORACION DE VASOS TORACICOS POR TORACOSCOPIA</t>
  </si>
  <si>
    <t>397601</t>
  </si>
  <si>
    <t>397700</t>
  </si>
  <si>
    <t>397801</t>
  </si>
  <si>
    <t>EXPLORACION ARTERIAL SUPRAPATELAR</t>
  </si>
  <si>
    <t>397802</t>
  </si>
  <si>
    <t>EXPLORACION ARTERIAL INFRAPATELAR</t>
  </si>
  <si>
    <t>397901</t>
  </si>
  <si>
    <t>EXPLORACION VENOSA SUPRAPATELAR</t>
  </si>
  <si>
    <t>397902</t>
  </si>
  <si>
    <t>EXPLORACION VENOSA INFRAPATELAR</t>
  </si>
  <si>
    <t>398001</t>
  </si>
  <si>
    <t>RESECCION DE TUMOR DE CUERPO CAROTIDEO (QUEMODECTOMIA) SIN ESCISION DE LA CAROTIDA</t>
  </si>
  <si>
    <t>398002</t>
  </si>
  <si>
    <t>RESECCION DE TUMOR DE CUERPO CAROTIDEO (QUEMODECTOMIA) CON ESCISION DE LA CAROTIDA</t>
  </si>
  <si>
    <t>IMPLANTACION EN CUERPO CAROTIDEO DE MARCAPASOS O ESTIMULADOR ELECTRONICO SOD</t>
  </si>
  <si>
    <t>COLOCACION DE OTROS DISPOSITIVOS ENDOVASCULARES SOD</t>
  </si>
  <si>
    <t>LIBERACION DE VASO SANGUINEO (ADHERENCIAS DE HAZ VASCULAR) SOD</t>
  </si>
  <si>
    <t>399200</t>
  </si>
  <si>
    <t>INYECCION DE AGENTE ESCLEROSANTE EN VENA (ESCLEROTERAPIA) SOD</t>
  </si>
  <si>
    <t>399400</t>
  </si>
  <si>
    <t>399501</t>
  </si>
  <si>
    <t>HEMODIALISIS ESTANDAR CON BICARBONATO</t>
  </si>
  <si>
    <t>SESION DE HEMODIALISIS INTERMITENTE (SLEED) CON BICARBONATO PARA PACIENTE AGUDO O CRONICO HASTA 4 HORAS (COD PROPIO - 39950A)</t>
  </si>
  <si>
    <t>SESION DE HEMODIALISIS INTERMITENTE (SLEED) CON BICARBONATO PARA PACIENTE AGUDO O CRONICO HASTA 8 HORAS (COD PROPIO - 39950B)</t>
  </si>
  <si>
    <t>SESION DE HEMODIALISIS INTERMITENTE (SLEED) CON BICARBONATO PARA PACIENTE AGUDO O CRONICO HASTA 12 HORAS (COD PROPIO - 39950C)</t>
  </si>
  <si>
    <t>HEMODIALISIS SESION (COD PROPIO - 39950E)</t>
  </si>
  <si>
    <t>SESION DE HEMODIALISIS INTERMITENTE (SLEED) CON BICARBONATO PARA PACIENTE AGUDO O CRONICO HASTA 6 HORAS (COD PROPIO - 39950G)</t>
  </si>
  <si>
    <t>399601</t>
  </si>
  <si>
    <t>PERFUSION DE CUERPO ENTERO EN ASISTENCIA CIRCULATORIA</t>
  </si>
  <si>
    <t>PERFUSION DE CUERPO ENTERO EN ASISTENCIA RESPIRATORIA</t>
  </si>
  <si>
    <t>PERFUSION LOCAL (REGIONAL) DIRIGIDA CON CATETER</t>
  </si>
  <si>
    <t>PERFUSION LOCAL</t>
  </si>
  <si>
    <t>HEMOFILTRACION ARTERIOVENOSA CONTINUA (CAVH)</t>
  </si>
  <si>
    <t>HEMOFILTRACION VENOVENOSA CONTINUA (CVVH)</t>
  </si>
  <si>
    <t>HEMODIAFILTRACION ARTERIOVENOSA</t>
  </si>
  <si>
    <t>HEMODIAFILTRACION VENOVENOSA</t>
  </si>
  <si>
    <t>RETIRO DE CATETER INTRARTERIAL</t>
  </si>
  <si>
    <t>549012</t>
  </si>
  <si>
    <t>RETIRO DE CATETER INTRARTERIAL O INTRAVENOSO PERMANENTE</t>
  </si>
  <si>
    <t>RESECCION DE MALFORMACION VASCULAR EN CUERO CABELLUDO CARA O CUELLO</t>
  </si>
  <si>
    <t>BIOPSIA DE GANGLIO LINFATICO CENTINELA CON TINCION</t>
  </si>
  <si>
    <t>401102</t>
  </si>
  <si>
    <t>BIOPSIA DE GANGLIO LINFATICO CENTINELA CON RADIOMARCACION</t>
  </si>
  <si>
    <t>401101</t>
  </si>
  <si>
    <t>BUSQUEDA DE LESION OCULTA RADIOGUIADA</t>
  </si>
  <si>
    <t>ESCISION DE GANGLIO LINFATICO CERVICAL PROFUNDO</t>
  </si>
  <si>
    <t>404200</t>
  </si>
  <si>
    <t>ESCISION DE GANGLIO LINFATICO MAMARIO INTERNO</t>
  </si>
  <si>
    <t>405100</t>
  </si>
  <si>
    <t>ESCISION DE GANGLIO LINFATICO AXILAR VIA ABIERTA</t>
  </si>
  <si>
    <t>402400</t>
  </si>
  <si>
    <t>ESCISION DE GANGLIO LINFATICO INGUINAL SOD</t>
  </si>
  <si>
    <t>402500</t>
  </si>
  <si>
    <t>ESCISION DE HIGROMA QUISTICO DE CUELLO SOD</t>
  </si>
  <si>
    <t>402600</t>
  </si>
  <si>
    <t>ESCISION DE LINFANGIOMA DE CUELLO SOD</t>
  </si>
  <si>
    <t>ESCISION DE GANGLIO LINFATICO REGIONAL EXTENDIDA AL AREA DE DRENAJE LINFATICO INCLUSO PIEL Y TEJIDO CELULAR SUBCUTANEO SOD</t>
  </si>
  <si>
    <t>404100</t>
  </si>
  <si>
    <t>VACIAMIENTO LINFATICO RADICAL O RADICAL MODIFICADO DE CUELLO UNILATERAL VIA ABIERTA</t>
  </si>
  <si>
    <t>404301</t>
  </si>
  <si>
    <t>VACIAMIENTO LINFATICO RADICAL O RADICAL MODIFICADO DE CUELLO UNILATERAL VIA ENDOSCOPICA</t>
  </si>
  <si>
    <t>VACIAMIENTO LINFATICO RADICAL O RADICAL MODIFICADO DE CUELLO BILATERAL VIA ABIERTA</t>
  </si>
  <si>
    <t>404302</t>
  </si>
  <si>
    <t>VACIAMIENTO LINFATICO RADICAL O RADICAL MODIFICADO DE CUELLO BILATERAL VIA ENDOSCOPICA</t>
  </si>
  <si>
    <t>VACIAMIENTO LINFATICO SELECTIVO [FUNCIONAL] DE CUELLO VIA ABIERTA</t>
  </si>
  <si>
    <t>VACIAMIENTO LINFATICO SELECTIVO [FUNCIONAL] DE CUELLO VIA ENDOSCOPICA</t>
  </si>
  <si>
    <t>VACIAMIENTO LINFATICO SELECTIVO [FUNCIONAL] DE MEDIASTINO POR CERVICOTOMIA</t>
  </si>
  <si>
    <t>VACIAMIENTO LINFATICO SELECTIVO [FUNCIONAL] DE MEDIASTINO POR ESTERNOTOMIA LIMITADA</t>
  </si>
  <si>
    <t>VACIAMIENTO RADICAL LINFATICO AXILAR VIA ABIERTA</t>
  </si>
  <si>
    <t>VACIAMIENTO RADICAL LINFATICO AXILAR VIA ENDOSCOPICA</t>
  </si>
  <si>
    <t>VACIAMIENTO RADICAL LINFATICO (LINFADENECTOMIA) DE MEDIASTINO VIA ABIERTA</t>
  </si>
  <si>
    <t>VACIAMIENTO RADICAL LINFATICO (LINFADENECTOMIA) DE MEDIASTINO VIA TORACOSCOPICA</t>
  </si>
  <si>
    <t>VACIAMIENTO RADICAL LINFATICO (LINFADENECTOMIA) DE MEDIASTINO POR MEDIASTINOSCOPIA</t>
  </si>
  <si>
    <t>LINFADENECTOMIA RADICAL INGUINOFEMORAL UNILATERAL VIA ABIERTA</t>
  </si>
  <si>
    <t>405300</t>
  </si>
  <si>
    <t>LINFADENECTOMIA RADICAL INGUINOFEMORAL UNILATERAL VIA LAPAROSCOPICA</t>
  </si>
  <si>
    <t>LINFADENECTOMIA RADICAL INGUINOILIACO BILATERAL VIA ABIERTA</t>
  </si>
  <si>
    <t>LINFADENECTOMIA RADICAL INGUINOILIACO BILATERAL VIA LAPAROSCOPICA</t>
  </si>
  <si>
    <t>LINFADENECTOMIA RADICAL ABDOMINAL VIA ABIERTA</t>
  </si>
  <si>
    <t>LINFADENECTOMIA RADICAL ABDOMINAL VIA LAPAROSCOPICA</t>
  </si>
  <si>
    <t>LINFADENECTOMIA RADICAL PELVICA VIA ABIERTA</t>
  </si>
  <si>
    <t>LINFADENECTOMIA RADICAL PELVICA VIA LAPAROSCOPICA</t>
  </si>
  <si>
    <t>LINFADENECTOMIA RADICAL EXTRAPERITONEAL VIA ABIERTA</t>
  </si>
  <si>
    <t>LINFADENECTOMIA RADICAL EXTRAPERITONEAL VIA LAPAROSCOPICA</t>
  </si>
  <si>
    <t>LINFADENECTOMIA RADICAL ABDOMINO INGUINAL VIA ABIERTA</t>
  </si>
  <si>
    <t>LINFADENECTOMIA RADICAL ABDOMINO INGUINAL VIA LAPAROSCOPICA</t>
  </si>
  <si>
    <t>RESECCION RADICAL DE GANGLIOS LINFATICOS RETROPERITONEALES VIA ABIERTA</t>
  </si>
  <si>
    <t>405500</t>
  </si>
  <si>
    <t>LINFADENECTOMIA RETROPERITONEAL VIA LAPAROSCOPICA</t>
  </si>
  <si>
    <t>405402</t>
  </si>
  <si>
    <t>VACIAMIENTO RADICAL EPITROCLEAR VIA ABIERTA</t>
  </si>
  <si>
    <t>VACIAMIENTO RADICAL POPLITEO VIA ABIERTA</t>
  </si>
  <si>
    <t>CANULACION DE CONDUCTO TORACICO SOD</t>
  </si>
  <si>
    <t>FISTULIZACION DE CONDUCTO TORACICO SOD</t>
  </si>
  <si>
    <t>406300</t>
  </si>
  <si>
    <t>LIGADURA DEL CONDUCTO TORACICO VIA ABIERTA</t>
  </si>
  <si>
    <t>406400</t>
  </si>
  <si>
    <t>LIGADURA DEL CONDUCTO TORACICO POR TORACOSCOPIA</t>
  </si>
  <si>
    <t>406500</t>
  </si>
  <si>
    <t>406600</t>
  </si>
  <si>
    <t>407101</t>
  </si>
  <si>
    <t>407200</t>
  </si>
  <si>
    <t>407300</t>
  </si>
  <si>
    <t>407400</t>
  </si>
  <si>
    <t>TRASPLANTE AUTOLOGO DE MEDULA OSEA</t>
  </si>
  <si>
    <t>TRASPLANTE AUTOLOGO DE CELULAS MADRES HEMATOPOYETICAS DE SANGRE PERIFERICA</t>
  </si>
  <si>
    <t>TRASPLANTE ALOGENICO DE MEDULA OSEA</t>
  </si>
  <si>
    <t>TRASPLANTE ALOGENICO DE CELULAS MADRES HEMATOPOYETICAS DE SANGRE PERIFERICA</t>
  </si>
  <si>
    <t>TRASPLANTE ALOGENICO DE CELULAS MADRES HEMATOPOYETICAS DE CORDON UMBILICAL</t>
  </si>
  <si>
    <t>413101</t>
  </si>
  <si>
    <t>HEMATOLOGIA</t>
  </si>
  <si>
    <t>ONCOLOGIA Y HEMATOLOGIA PEDIATRICA</t>
  </si>
  <si>
    <t>413201</t>
  </si>
  <si>
    <t>BIOPSIA DE BAZO VIA PERCUTANEA</t>
  </si>
  <si>
    <t>413202</t>
  </si>
  <si>
    <t>BIOPSIA DE BAZO VIA ABIERTA</t>
  </si>
  <si>
    <t>BIOPSIA DE BAZO VIA LAPAROSCOPICA</t>
  </si>
  <si>
    <t>MARSUPIALIZACION DE QUISTE ESPLENICO VIA ABIERTA</t>
  </si>
  <si>
    <t>MARSUPIALIZACION DE QUISTE ESPLENICO VIA LAPAROSCOPICA</t>
  </si>
  <si>
    <t>ESCISION O ABLACION DE LESION O TEJIDO DE BAZO VIA ABIERTA</t>
  </si>
  <si>
    <t>414300</t>
  </si>
  <si>
    <t>ESCISION O ABLACION DE LESION O TEJIDO DE BAZO VIA LAPAROSCOPICA</t>
  </si>
  <si>
    <t>ESPLENECTOMIA PARCIAL VIA ABIERTA</t>
  </si>
  <si>
    <t>ESPLENECTOMIA PARCIAL VIA LAPAROSCOPICA</t>
  </si>
  <si>
    <t>EXTRACCION DE CUERPO EXTRAÑO DEL BAZO VIA ABIERTA</t>
  </si>
  <si>
    <t>414400</t>
  </si>
  <si>
    <t>EXTRACCION DE CUERPO EXTRAÑO DEL BAZO VIA LAPAROSCOPICA</t>
  </si>
  <si>
    <t>ESCISION DE BAZO ACCESORIO VIA ABIERTA</t>
  </si>
  <si>
    <t>415100</t>
  </si>
  <si>
    <t>ESCISION DE BAZO ACCESORIO VIA LAPAROSCOPICA</t>
  </si>
  <si>
    <t>ESPLENECTOMIA TOTAL VIA ABIERTA</t>
  </si>
  <si>
    <t>ESPLENECTOMIA TOTAL VIA LAPAROSCOPICA</t>
  </si>
  <si>
    <t>ESPLENORRAFIA VIA ABIERTA</t>
  </si>
  <si>
    <t>416100</t>
  </si>
  <si>
    <t>ESPLENORRAFIA VIA LAPAROSCOPICA</t>
  </si>
  <si>
    <t>ESPLENONEUMOPEXIA VIA ABIERTA</t>
  </si>
  <si>
    <t>ESPLENONEUMOPEXIA VIA LAPAROSCOPICA</t>
  </si>
  <si>
    <t>ASPIRACION DE MEDULA OSEA DE DONANTE SOD</t>
  </si>
  <si>
    <t>INYECCION O INFUSION DE MEDULA OSEA SOD</t>
  </si>
  <si>
    <t>TRASPLANTE DE BAZO SOD</t>
  </si>
  <si>
    <t>DRENAJE DE COLECCION DE ESOFAGO POR ESOFAGOTOMIA VIA ABIERTA</t>
  </si>
  <si>
    <t>420100</t>
  </si>
  <si>
    <t>NUTRICION PARENTERAL NEONATOS CON LIPIDOS (COD PROPIO - 420101014S)</t>
  </si>
  <si>
    <t>DRENAJE DE COLECCION DE ESOFAGO POR ESOFAGOTOMIA VIA ENDOSCOPICA</t>
  </si>
  <si>
    <t>NUTRICION PARENTERAL PEDIATRICO CON LIPIDOS (COD PROPIO - 420102014S)</t>
  </si>
  <si>
    <t>DRENAJE DE COLECCION DE ESOFAGO POR ESOFAGOTOMIA VIA TORACOSCOPICA</t>
  </si>
  <si>
    <t>NUTRICION PARENTERAL ADULTOS CON LIPIDOS (COD PROPIO - 420103016S)</t>
  </si>
  <si>
    <t>NUTRICION PARENTERAL ADULTOS SIN LIPIDOS (COD PROPIO - 420103017S)</t>
  </si>
  <si>
    <t>NUTRICION PARENTERAL MAS GLUTAMINA (COD PROPIO - 420103020S)</t>
  </si>
  <si>
    <t>DRENAJE DE COLECCION DE ESOFAGO POR ESOFAGOTOMIA VIA LAPAROSCOPICA</t>
  </si>
  <si>
    <t>ESOFAGOSTOMIA CON MIOTOMIA CERVICAL VIA ABIERTA</t>
  </si>
  <si>
    <t>421100</t>
  </si>
  <si>
    <t>ESOFAGOSTOMIA CON MIOTOMIA CERVICAL VIA ENDOSCOPICA</t>
  </si>
  <si>
    <t>ESOFAGOSCOPIA OPERATORIA POR INCISION</t>
  </si>
  <si>
    <t>422100</t>
  </si>
  <si>
    <t>ESOFAGOSCOPIA A TRAVES DE ESTOMA ARTIFICIAL</t>
  </si>
  <si>
    <t>422200</t>
  </si>
  <si>
    <t>ESOFAGOSCOPIA VIA ORAL EXPLORATORIA O DIAGNOSTICA SIN BIOPSIA</t>
  </si>
  <si>
    <t>422300</t>
  </si>
  <si>
    <t>INYECCION EN ESOFAGO DE SUSTANCIA PROFILACTICA O TERAPEUTICA VIA ENDOSCOPICA</t>
  </si>
  <si>
    <t>423304</t>
  </si>
  <si>
    <t>BIOPSIA DE ESOFAGO VIA ABIERTA</t>
  </si>
  <si>
    <t>422500</t>
  </si>
  <si>
    <t>BIOPSIA DE ESOFAGO VIA ENDOSCOPICA</t>
  </si>
  <si>
    <t>DIVERTICULOSTOMIA DE ESOFAGO TRANSORAL</t>
  </si>
  <si>
    <t>423101</t>
  </si>
  <si>
    <t>DIVERTICULECTOMIA DE ESOFAGO CERVICAL VIA ABIERTA</t>
  </si>
  <si>
    <t>DIVERTICULECTOMIA DE ESOFAGO CERVICAL VIA ENDOSCOPICA</t>
  </si>
  <si>
    <t>423102</t>
  </si>
  <si>
    <t>DIVERTICULECTOMIA DE ESOFAGO TORACICO VIA ABIERTA</t>
  </si>
  <si>
    <t>DIVERTICULECTOMIA DE ESOFAGO TORACICO VIA TORACOSCOPICA</t>
  </si>
  <si>
    <t>DIVERTICULECTOMIA DE ESOFAGO VIA LAPAROSCOPICA</t>
  </si>
  <si>
    <t>RESECCION DE LESION O TUMOR DE ESOFAGO CERVICAL VIA ABIERTA</t>
  </si>
  <si>
    <t>423201</t>
  </si>
  <si>
    <t>RESECCION DE LESION O TUMOR DE ESOFAGO TORACICO VIA ABIERTA</t>
  </si>
  <si>
    <t>423202</t>
  </si>
  <si>
    <t>RESECCION DE LESION O TUMOR DE ESOFAGO TORACICO VIA TORACOSCOPICA</t>
  </si>
  <si>
    <t>RESECCION DE LESION O TUMOR DE ESOFAGO ABDOMINAL VIA ABIERTA</t>
  </si>
  <si>
    <t>423203</t>
  </si>
  <si>
    <t>RESECCION DE LESION O TUMOR DE ESOFAGO ABDOMINAL VIA LAPAROSCOPICA</t>
  </si>
  <si>
    <t>423301</t>
  </si>
  <si>
    <t>POLIPECTOMIA DE ESOFAGO VIA ENDOSCOPICA</t>
  </si>
  <si>
    <t>423302</t>
  </si>
  <si>
    <t>CONTROL DE HEMORRAGIA DE ESOFAGO VIA ENDOSCOPICA</t>
  </si>
  <si>
    <t>INYECCION (ESCLEROSIS) DE VARICES ESOFAGICAS VIA ENDOSCOPICA</t>
  </si>
  <si>
    <t>423305</t>
  </si>
  <si>
    <t>LIGADURA DE VARICES ESOFAGICAS VIA ENDOSCOPICA</t>
  </si>
  <si>
    <t>423306</t>
  </si>
  <si>
    <t>ABLACION DE LESION ESOFAGICA VIA ENDOSCOPICA</t>
  </si>
  <si>
    <t>RESECCION DE LESION MUCOSA DE ESOFAGO VIA ENDOSCOPICA</t>
  </si>
  <si>
    <t>RESECCION DE LESION SUBMUCOSA DE ESOFAGO VIA ENDOSCOPICA</t>
  </si>
  <si>
    <t>ESOFAGOSCOPIA CON BANDA LIGADORA DE VARICES (COD PROPIO - 4233AA)</t>
  </si>
  <si>
    <t>ESOFAGECTOMIA PARCIAL VIA ABIERTA</t>
  </si>
  <si>
    <t>424100</t>
  </si>
  <si>
    <t>ESOFAGECTOMIA PARCIAL VIA TORACOSCOPICA</t>
  </si>
  <si>
    <t>ESOFAGECTOMIA PARCIAL VIA LAPAROSCOPICA</t>
  </si>
  <si>
    <t>ESOFAGECTOMIA TOTAL VIA ABIERTA</t>
  </si>
  <si>
    <t>424200</t>
  </si>
  <si>
    <t>ESOFAGECTOMIA TOTAL VIA TORACOSCOPICA</t>
  </si>
  <si>
    <t>ESOFAGECTOMIA TOTAL VIA LAPAROSCOPICA</t>
  </si>
  <si>
    <t>ESOFAGOESOFAGOSTOMIA INTRATORACICA O CERVICAL VIA ABIERTA</t>
  </si>
  <si>
    <t>425100</t>
  </si>
  <si>
    <t>ESOFAGOESOFAGOSTOMIA INTRATORACICA O CERVICAL VIA TORACOSCOPICA</t>
  </si>
  <si>
    <t>ESOFAGOESOFAGOSTOMIA INTRATORACICA O CERVICAL VIA LAPAROSCOPICA</t>
  </si>
  <si>
    <t>RECONSTRUCCION O ANASTOMOSIS ESOFAGICA CON INTERPOSICION DEL ESTOMAGO VIA ABIERTA</t>
  </si>
  <si>
    <t>425000</t>
  </si>
  <si>
    <t>RECONSTRUCCION O ANASTOMOSIS ESOFAGICA CON INTERPOSICION DEL ESTOMAGO VIA TORACOSCOPICA</t>
  </si>
  <si>
    <t>RECONSTRUCCION O ANASTOMOSIS ESOFAGICA CON INTERPOSICION DEL ESTOMAGO VIA LAPAROSCOPICA</t>
  </si>
  <si>
    <t>RECONSTRUCCION O ANASTOMOSIS ESOFAGICA CON TUBO GASTRICO VIA ABIERTA</t>
  </si>
  <si>
    <t>RECONSTRUCCION O ANASTOMOSIS ESOFAGICA CON TUBO GASTRICO VIA LAPAROSCOPICA</t>
  </si>
  <si>
    <t>RECONSTRUCCION O ANASTOMOSIS ESOFAGICA CON ASCENSO GASTRICO RETROESTERNAL VIA ABIERTA</t>
  </si>
  <si>
    <t>RECONSTRUCCION O ANASTOMOSIS ESOFAGICA CON ASCENSO GASTRICO RETROESTERNAL POR TORACOSCOPIA</t>
  </si>
  <si>
    <t>RECONSTRUCCION O ANASTOMOSIS ESOFAGICA CON ASCENSO GASTRICO MEDIASTINAL VIA ABIERTA</t>
  </si>
  <si>
    <t>RECONSTRUCCION O ANASTOMOSIS ESOFAGICA CON ASCENSO GASTRICO MEDIASTINAL POR TORACOSCOPIA</t>
  </si>
  <si>
    <t>RECONSTRUCCION O ANASTOMOSIS ESOFAGICA CON INTERPOSICION DEL INTESTINO DELGADO VIA ABIERTA</t>
  </si>
  <si>
    <t>425300</t>
  </si>
  <si>
    <t>RECONSTRUCCION O ANASTOMOSIS ESOFAGICA CON INTERPOSICION DEL INTESTINO DELGADO VIA TORACOSCOPICA</t>
  </si>
  <si>
    <t>RECONSTRUCCION O ANASTOMOSIS ESOFAGICA CON INTERPOSICION DEL INTESTINO DELGADO VIA LAPAROSCOPICA</t>
  </si>
  <si>
    <t>RECONSTRUCCION ESOFAGICA CON INTERPOSICION DE COLON VIA ABIERTA</t>
  </si>
  <si>
    <t>425502</t>
  </si>
  <si>
    <t>RECONSTRUCCION ESOFAGICA CON INTERPOSICION DE COLON VIA TORACOSCOPICA</t>
  </si>
  <si>
    <t>RECONSTRUCCION ESOFAGICA CON INTERPOSICION DE COLON VIA LAPAROSCOPICA</t>
  </si>
  <si>
    <t>RECONSTRUCCION DE ESOFAGO CON COLGAJO LIBRE CON TECNICA MICROVASCULAR</t>
  </si>
  <si>
    <t>CIERRE DE PERFORACION O FISTULA ESOFAGICA VIA ENDOSCOPICA</t>
  </si>
  <si>
    <t>ESOFAGOTOMIA CERVICAL VIA ABIERTA</t>
  </si>
  <si>
    <t>ESOFAGOTOMIA CERVICAL VIA ENDOSCOPICA</t>
  </si>
  <si>
    <t>427200</t>
  </si>
  <si>
    <t>427300</t>
  </si>
  <si>
    <t>427401</t>
  </si>
  <si>
    <t>ESOFAGOCARDIOMIOTOMIA ABDOMINAL O TORACICA [HELLER] VIA ABIERTA</t>
  </si>
  <si>
    <t>ESOFAGOCARDIOMIOTOMIA ABDOMINAL O TORACICA [HELLER] POR LAPAROSCOPIA</t>
  </si>
  <si>
    <t>428100</t>
  </si>
  <si>
    <t>428201</t>
  </si>
  <si>
    <t>428202</t>
  </si>
  <si>
    <t>ESOFAGORRAFIA POR TORACOSCOPIA</t>
  </si>
  <si>
    <t>428300</t>
  </si>
  <si>
    <t>428500</t>
  </si>
  <si>
    <t>CREACION DE TUNEL SUBCUTANEO SIN ANASTOMOSIS ESOFAGICA SOD</t>
  </si>
  <si>
    <t>REPARACION DE ATRESIA ESOFAGICA VIA ABIERTA</t>
  </si>
  <si>
    <t>REPARACION DE ATRESIA ESOFAGICA POR TORACOSCOPIA</t>
  </si>
  <si>
    <t>429102</t>
  </si>
  <si>
    <t>LIGADURA DE VARICES ESOFAGICAS POR TORACOTOMIA</t>
  </si>
  <si>
    <t>LIGADURA DE VARICES ESOFAGICAS POR TORACOSCOPICA</t>
  </si>
  <si>
    <t>429101</t>
  </si>
  <si>
    <t>DILATACION ESOFAGICA CON DISPOSITIVO</t>
  </si>
  <si>
    <t>429202</t>
  </si>
  <si>
    <t>INSERCION DE DISPOSITIVO EN ESOFAGO VIA ENDOSCOPICA</t>
  </si>
  <si>
    <t>429300</t>
  </si>
  <si>
    <t>429401</t>
  </si>
  <si>
    <t>EXTRACCION DE CUERPO EXTRAÑO O LESION LOCALIZADA EN ESOFAGO CON REPARO PRIMARIO VIA CERVICAL</t>
  </si>
  <si>
    <t>429402</t>
  </si>
  <si>
    <t>EXTRACCION DE CUERPO EXTRAÑO O LESION LOCALIZADA EN ESOFAGO CON REPARO PRIMARIO VIA TRANSTORACICA</t>
  </si>
  <si>
    <t>429405</t>
  </si>
  <si>
    <t>EXTRACCION ENDOSCOPICA DE CUERPO EXTRAÑO EN ESOFAGO</t>
  </si>
  <si>
    <t>INSERCION DE OTRO DISPOSITIVO ESOFAGOGASTRICO</t>
  </si>
  <si>
    <t>REPOSICIONAMIENTO DE DISPOSITIVO EN ESOFAGO VIA ENDOSCOPICA</t>
  </si>
  <si>
    <t>EXTRACCION DE DISPOSITIVO EN ESOFAGO VIA ENDOSCOPICA</t>
  </si>
  <si>
    <t>EXTRACCION DE CUERPO EXTRAÑO MULTIPLE (BEZOARD) POR GASTROTOMIA VIA ABIERTA</t>
  </si>
  <si>
    <t>430101</t>
  </si>
  <si>
    <t>EXTRACCION DE CUERPO EXTRAÑO MULTIPLE (BEZOARD) POR GASTROTOMIA POR LAPAROSCOPIA</t>
  </si>
  <si>
    <t>GASTROSTOMIA VIA ABIERTA</t>
  </si>
  <si>
    <t>431200</t>
  </si>
  <si>
    <t>GASTROSTOMIA VIA PERCUTANEA (ENDOSCOPICA)</t>
  </si>
  <si>
    <t>431100</t>
  </si>
  <si>
    <t>GASTROSTOMIA VIA LAPAROSCOPICA</t>
  </si>
  <si>
    <t>PILOROMIOTOMIA VIA ABIERTA</t>
  </si>
  <si>
    <t>433100</t>
  </si>
  <si>
    <t>PILOROMIOTOMIA VIA LAPAROSCOPICA</t>
  </si>
  <si>
    <t>ESCISION DE POLIPOS GASTRICOS VIA ENDOSCOPICA</t>
  </si>
  <si>
    <t>434000</t>
  </si>
  <si>
    <t>434101</t>
  </si>
  <si>
    <t>434102</t>
  </si>
  <si>
    <t>434103</t>
  </si>
  <si>
    <t>CONTROL DE HEMORRAGIA FULGURACION ARGON PLASMA POR ENDOSCOPIA (COD PROPIO - 4341AA)</t>
  </si>
  <si>
    <t>RESECCION DE LESION O TUMOR SUBMUCOSO GASTRICO VIA ENDOSCOPICA</t>
  </si>
  <si>
    <t>434200</t>
  </si>
  <si>
    <t>434500</t>
  </si>
  <si>
    <t>GASTRODUODENOSTOMIA VIA ABIERTA</t>
  </si>
  <si>
    <t>436100</t>
  </si>
  <si>
    <t>GASTRODUODENOSTOMIA VIA LAPAROSCOPICA</t>
  </si>
  <si>
    <t>GASTROYEYUNOSTOMIA VIA ABIERTA</t>
  </si>
  <si>
    <t>437100</t>
  </si>
  <si>
    <t>GASTROYEYUNOSTOMIA VIA LAPAROSCOPICA</t>
  </si>
  <si>
    <t>GASTRECTOMIA SUBTOTAL RADICAL VIA ABIERTA</t>
  </si>
  <si>
    <t>438100</t>
  </si>
  <si>
    <t>GASTRECTOMIA SUBTOTAL RADICAL VIA LAPAROSCOPICA</t>
  </si>
  <si>
    <t>GASTRECTOMIA PARCIAL CON RECONSTRUCCION CON VAGOTOMIA VIA ABIERTA</t>
  </si>
  <si>
    <t>438200</t>
  </si>
  <si>
    <t>GASTRECTOMIA PARCIAL CON RECONSTRUCCION CON VAGOTOMIA VIA LAPAROSCOPICA</t>
  </si>
  <si>
    <t>GASTRECTOMIA PARCIAL CON RECONSTRUCCION SIN VAGOTOMIA VIA ABIERTA</t>
  </si>
  <si>
    <t>GASTRECTOMIA PARCIAL CON RECONSTRUCCION SIN VAGOTOMIA VIA LAPAROSCOPICA</t>
  </si>
  <si>
    <t>GASTROENTEROANASTOMOSIS DERIVATIVA (DUODENO O YEYUNO) CON EXCLUSION PILORICA VIA ABIERTA</t>
  </si>
  <si>
    <t>438300</t>
  </si>
  <si>
    <t>GASTROENTEROANASTOMOSIS DERIVATIVA (DUODENO O YEYUNO) CON EXCLUSION PILORICA VIA LAPAROSCOPICA</t>
  </si>
  <si>
    <t>GASTROENTEROANASTOMOSIS DERIVATIVA (DUODENO O YEYUNO) SIN EXCLUSION PILORICA VIA ABIERTA</t>
  </si>
  <si>
    <t>GASTROENTEROANASTOMOSIS DERIVATIVA (DUODENO O YEYUNO) SIN EXCLUSION PILORICA VIA LAPAROSCOPICA</t>
  </si>
  <si>
    <t>GASTRECTOMIA VERTICAL [MANGA GASTRICA] VIA ABIERTA</t>
  </si>
  <si>
    <t>GASTRECTOMIA VERTICAL [MANGA GASTRICA] POR LAPAROSCOPIA</t>
  </si>
  <si>
    <t>REINTERVENCION O REVISION DE GASTRECTOMIA VERTICAL [MANGA GASTRICA] VIA ABIERTA</t>
  </si>
  <si>
    <t>REINTERVENCION O REVISION DE GASTRECTOMIA VERTICAL [MANGA GASTRICA] POR LAPAROSCOPIA</t>
  </si>
  <si>
    <t>CONVERSION DE GASTRECTOMIA VERTICAL [MANGA GASTRICA] A OTRA CIRUGIA VIA ABIERTA</t>
  </si>
  <si>
    <t>CONVERSION DE GASTRECTOMIA VERTICAL [MANGA GASTRICA] A OTRA CIRUGIA POR LAPAROSCOPIA</t>
  </si>
  <si>
    <t>GASTRECTOMIA TOTAL VIA ABIERTA</t>
  </si>
  <si>
    <t>439100</t>
  </si>
  <si>
    <t>GASTRECTOMIA TOTAL VIA LAPAROSCOPICA</t>
  </si>
  <si>
    <t>GASTRECTOMIA TOTAL RADICAL VIA ABIERTA</t>
  </si>
  <si>
    <t>GASTRECTOMIA TOTAL RADICAL VIA LAPAROSCOPICA</t>
  </si>
  <si>
    <t>RECONSTRUCCION GASTRICA CON INTERPOSICION INTESTINAL VIA ABIERTA</t>
  </si>
  <si>
    <t>RECONSTRUCCION GASTRICA CON INTERPOSICION INTESTINAL VIA LAPAROSCOPICA</t>
  </si>
  <si>
    <t>RECONSTRUCCION GASTROINTESTINAL EN Y DE ROUX VIA ABIERTA</t>
  </si>
  <si>
    <t>RECONSTRUCCION GASTROINTESTINAL EN Y DE ROUX VIA LAPAROSCOPICA</t>
  </si>
  <si>
    <t>ESOFAGOGASTRECTOMIA VIA ABIERTA</t>
  </si>
  <si>
    <t>439300</t>
  </si>
  <si>
    <t>ESOFAGOGASTRECTOMIA VIA LAPAROSCOPICA</t>
  </si>
  <si>
    <t>DISECCION DEL VAGO TRONCAL [VAGOTOMIA TRONCAL] CON O SIN PILOROPLASTIA VIA ABIERTA</t>
  </si>
  <si>
    <t>DISECCION DEL VAGO TRONCAL [VAGOTOMIA TRONCAL] CON O SIN PILOROPLASTIA VIA LAPAROSCOPICA</t>
  </si>
  <si>
    <t>VAGOTOMIA TRONCAL (SERIOTOMIA ANTERIOR) VIA LAPAROSCOPICA</t>
  </si>
  <si>
    <t>VAGOTOMIA SELECTIVA O SUPRASELECTIVA VIA ABIERTA</t>
  </si>
  <si>
    <t>440200</t>
  </si>
  <si>
    <t>VAGOTOMIA SELECTIVA O SUPRASELECTIVA VIA LAPAROSCOPICA</t>
  </si>
  <si>
    <t>GASTROSCOPIA TRANSABDOMINAL (INTRAQUIRURGICA) VIA ABIERTA</t>
  </si>
  <si>
    <t>441100</t>
  </si>
  <si>
    <t>GASTROSCOPIA TRANSABDOMINAL (INTRAQUIRURGICA) VIA LAPAROSCOPICA</t>
  </si>
  <si>
    <t>441200</t>
  </si>
  <si>
    <t>441301</t>
  </si>
  <si>
    <t>ESOFAGOGASTRODUODEOSCOPIA [EGD] CON EXTRACCION DE CUERPO EXTRAÑO</t>
  </si>
  <si>
    <t>ESOFAGOGASTRODUODENOSCOPIA [EGD] CON O SIN BIOPSIA</t>
  </si>
  <si>
    <t>451301</t>
  </si>
  <si>
    <t>ESOFAGOGASTRODUODENOSCOPIA [EGD] CON MAGNIFICACION O CROMOENDOSCOPIA</t>
  </si>
  <si>
    <t>MARCACION DE LESION EN ESOFAGO ESTOMAGO O DUODENO VIA ENDOSCOPICA</t>
  </si>
  <si>
    <t>BIOPSIA DE ESTOMAGO VIA ABIERTA</t>
  </si>
  <si>
    <t>441500</t>
  </si>
  <si>
    <t>BIOPSIA DE ESTOMAGO VIA LAPAROSCOPICA</t>
  </si>
  <si>
    <t>DILATACION DE PILORO MEDIANTE INCISION VIA ABIERTA</t>
  </si>
  <si>
    <t>442100</t>
  </si>
  <si>
    <t>DILATACION DE PILORO MEDIANTE INCISION VIA LAPAROSCOPICA</t>
  </si>
  <si>
    <t>DILATACION DE PILORO VIA ENDOSCOPICA</t>
  </si>
  <si>
    <t>442200</t>
  </si>
  <si>
    <t>DILATACION DE ANASTOMOSIS GASTROENTERICA VIA ENDOSCOPICA</t>
  </si>
  <si>
    <t>PILOROPLASTIA VIA ABIERTA</t>
  </si>
  <si>
    <t>442000</t>
  </si>
  <si>
    <t>PILOROPLASTIA VIA LAPAROSCOPICA</t>
  </si>
  <si>
    <t>SUTURA DE ULCERA PERFORADA CON O SIN VAGOTOMIA CON EPIPLOPLASTIA VIA ABIERTA</t>
  </si>
  <si>
    <t>444000</t>
  </si>
  <si>
    <t>SUTURA DE ULCERA PERFORADA CON O SIN VAGOTOMIA CON EPIPLOPLASTIA VIA LAPAROSCOPICA</t>
  </si>
  <si>
    <t>SUTURA DE ULCERA GASTRICA VIA ABIERTA</t>
  </si>
  <si>
    <t>444100</t>
  </si>
  <si>
    <t>SUTURA DE ULCERA GASTRICA VIA LAPAROSCOPICA</t>
  </si>
  <si>
    <t>SUTURA DE ULCERA DUODENAL VIA ABIERTA</t>
  </si>
  <si>
    <t>444200</t>
  </si>
  <si>
    <t>SUTURA DE ULCERA DUODENAL VIA LAPAROSCOPICA</t>
  </si>
  <si>
    <t>CONTROL DE HEMORRAGIA GASTRICA O DUODENAL CON DISPOSITIVO VIA ENDOSCOPICA</t>
  </si>
  <si>
    <t>444300</t>
  </si>
  <si>
    <t>ENDOSCOPIA INTESTINO DELGADO CON POLIPECTOMIA CONTROL HEMORRAGIA (COD PROPIO - 4443AA)</t>
  </si>
  <si>
    <t>REANASTOMOSIS DEL ESTOMAGO POR DEHISCENCIA DE LA SUTURA VIA ABIERTA</t>
  </si>
  <si>
    <t>REANASTOMOSIS DEL ESTOMAGO POR DEHISCENCIA DE LA SUTURA VIA LAPAROSCOPICA</t>
  </si>
  <si>
    <t>SUTURA DE DESGARRO O HERIDA DE ESTOMAGO [GASTRORRAFIA] VIA ABIERTA</t>
  </si>
  <si>
    <t>446100</t>
  </si>
  <si>
    <t>SUTURA DE DESGARRO O HERIDA DE ESTOMAGO [GASTRORRAFIA] VIA LAPAROSCOPICA</t>
  </si>
  <si>
    <t>CIERRE DE GASTROSTOMIA VIA ABIERTA</t>
  </si>
  <si>
    <t>446200</t>
  </si>
  <si>
    <t>CIERRE DE GASTROSTOMIA VIA LAPAROSCOPICA</t>
  </si>
  <si>
    <t>CIERRE DE OTRA FISTULA GASTRICA VIA ABIERTA</t>
  </si>
  <si>
    <t>446300</t>
  </si>
  <si>
    <t>CIERRE DE OTRA FISTULA GASTRICA VIA LAPAROSCOPICA</t>
  </si>
  <si>
    <t>CIERRE DE PERFORACION O FISTULA GASTRICA VIA ENDOSCOPICA</t>
  </si>
  <si>
    <t>GASTROPEXIA VIA ABIERTA</t>
  </si>
  <si>
    <t>446602</t>
  </si>
  <si>
    <t>GASTROPEXIA VIA LAPAROSCOPICA</t>
  </si>
  <si>
    <t>ESOFAGOGASTROPLASTIA VIA ABIERTA</t>
  </si>
  <si>
    <t>ESOFAGOGASTROPLASTIA VIA LAPAROSCOPICA</t>
  </si>
  <si>
    <t>446601</t>
  </si>
  <si>
    <t>CIRUGIA ANTIRREFLUJO GASTRESOFAGICO CON RECONSTRUCCION DEL ESFINTER ESOFAGICO VIA INFERIOR TRANSTORACICA</t>
  </si>
  <si>
    <t>CIRUGIA ANTIRREFLUJO GASTRESOFAGICO CON RECONSTRUCCION DEL ESFINTER ESOFAGICO INFERIOR VIA ABDOMINAL</t>
  </si>
  <si>
    <t>446603</t>
  </si>
  <si>
    <t>REINTERVENCION EN ANTIRREFLUJO GASTRESOFAGICO CON RECONSTRUCCION DEL ESFINTER ESOFAGICO INFERIOR</t>
  </si>
  <si>
    <t>446604</t>
  </si>
  <si>
    <t>ABLACION DE LESION GASTRICA VIA ENDOSCOPICA</t>
  </si>
  <si>
    <t>LIGADURA DE VARICES GASTRICAS VIA ABIERTA</t>
  </si>
  <si>
    <t>449100</t>
  </si>
  <si>
    <t>LIGADURA DE VARICES GASTRICAS VIA LAPAROSCOPICA</t>
  </si>
  <si>
    <t>MANIPULACION INTRAOPERATORIA DE ESTOMAGO (REDUCCION DE VOLVULO) VIA ABIERTA</t>
  </si>
  <si>
    <t>449200</t>
  </si>
  <si>
    <t>MANIPULACION INTRAOPERATORIA DE ESTOMAGO (REDUCCION DE VOLVULO) VIA LAPAROSCOPICA</t>
  </si>
  <si>
    <t>INSERCION DE DISPOSITIVO INTRAGASTRICO RESTRICTIVO POR ENDOSCOPIA</t>
  </si>
  <si>
    <t>INSERCION DE DISPOSITIVO PERIGASTRICO RESTRICTIVO (FIJO O AJUSTABLE) VIA ABIERTA</t>
  </si>
  <si>
    <t>INSERCION DE DISPOSITIVO PERIGASTRICO RESTRICTIVO (FIJO O AJUSTABLE) POR LAPAROSCOPIA</t>
  </si>
  <si>
    <t>REVISION DE DISPOSITIVO PERIGASTRICO RESTRICTIVO (FIJO O AJUSTABLE) VIA ABIERTA</t>
  </si>
  <si>
    <t>REVISION DE DISPOSITIVO PERIGASTRICO RESTRICTIVO (FIJO O AJUSTABLE) POR LAPAROSCOPIA</t>
  </si>
  <si>
    <t>CONVERSION DE CIRUGIA CON DISPOSITIVO PERIGASTRICO RESTRICTIVO (FIJO O AJUSTABLE) A OTRA CIRUGIA VIA ABIERTA</t>
  </si>
  <si>
    <t>CONVERSION DE CIRUGIA CON DISPOSITIVO PERIGASTRICO RESTRICTIVO (FIJO O AJUSTABLE) A OTRA CIRUGIA POR LAPAROSCOPIA</t>
  </si>
  <si>
    <t>EXTRACCION DE DISPOSITIVO INTRAGASTRICO RESTRICTIVO POR ENDOSCOPIA</t>
  </si>
  <si>
    <t>EXTRACCION DE DISPOSITIVO PERIGASTRICO RESTRICTIVO (FIJO O AJUSTABLE) VIA ABIERTA</t>
  </si>
  <si>
    <t>EXTRACCION DE DISPOSITIVO PERIGASTRICO RESTRICTIVO (FIJO O AJUSTABLE) POR LAPAROSCOPIA</t>
  </si>
  <si>
    <t>BAIPAS O DERIVACION O PUENTE DUODENAL PARA REFLUJO DUODENOGASTRICO VIA ABIERTA</t>
  </si>
  <si>
    <t>BAIPAS O DERIVACION O PUENTE DUODENAL PARA REFLUJO DUODENOGASTRICO VIA LAPAROSCOPICA</t>
  </si>
  <si>
    <t>BAIPAS O DERIVACION O PUENTE GASTRICO VIA ABIERTA</t>
  </si>
  <si>
    <t>BAIPAS O DERIVACION O PUENTE GASTRICO POR LAPAROSCOPIA</t>
  </si>
  <si>
    <t>DERIVACION BILIOPANCREATICA VIA ABIERTA</t>
  </si>
  <si>
    <t>DERIVACION BILIOPANCREATICA POR LAPAROSCOPIA</t>
  </si>
  <si>
    <t>REINTERVENCION O REVISION DE CIRUGIA TIPO BAIPAS O DERIVACION O PUENTE GASTRICO VIA ABIERTA</t>
  </si>
  <si>
    <t>REINTERVENCION O REVISION DE CIRUGIA TIPO BAIPAS O DERIVACION O PUENTE GASTRICO POR LAPAROSCOPIA</t>
  </si>
  <si>
    <t>CONVERSION DE CIRUGIA TIPO BAIPAS O DERIVACION O PUENTE GASTRICO A OTRA CIRUGIA VIA ABIERTA</t>
  </si>
  <si>
    <t>CONVERSION DE CIRUGIA TIPO BAIPAS O DERIVACION O PUENTE GASTRICO A OTRA CIRUGIA POR LAPAROSCOPIA</t>
  </si>
  <si>
    <t>REVERSION DE BAIPAS O DERIVACION O PUENTE GASTRICO VIA ABIERTA</t>
  </si>
  <si>
    <t>REVERSION DE BAIPAS O DERIVACION O PUENTE GASTRICO POR LAPAROSCOPIA</t>
  </si>
  <si>
    <t>REINTERVENCION O REVISION DE CIRUGIA TIPO DERIVACION BILIOPANCREATICA VIA ABIERTA</t>
  </si>
  <si>
    <t>REINTERVENCION O REVISION DE CIRUGIA TIPO DERIVACION BILIOPANCREATICA POR LAPAROSCOPIA</t>
  </si>
  <si>
    <t>CONVERSION DE CIRUGIA TIPO DERIVACION BILIOPANCREATICA A OTRA CIRUGIA VIA ABIERTA</t>
  </si>
  <si>
    <t>CONVERSION DE CIRUGIA TIPO DERIVACION BILIOPANCREATICA A OTRA CIRUGIA POR LAPAROSCOPIA</t>
  </si>
  <si>
    <t>REVERSION DE DERIVACION BILIOPANCREATICA VIA ABIERTA</t>
  </si>
  <si>
    <t>REVERSION DE DERIVACION BILIOPANCREATICA POR LAPAROSCOPIA</t>
  </si>
  <si>
    <t>450001</t>
  </si>
  <si>
    <t>EXTRACCION DE CUERPO EXTRAÑO INTESTINAL POR ENTEROTOMIA VIA ABIERTA</t>
  </si>
  <si>
    <t>EXTRACCION DE CUERPO EXTRAÑO INTESTINAL POR ENTEROTOMIA VIA LAPAROSCOPICA</t>
  </si>
  <si>
    <t>DRENAJE DE COLECCION DE DIVERTICULO VIA ABIERTA</t>
  </si>
  <si>
    <t>DRENAJE DE COLECCION DE DIVERTICULO VIA LAPAROSCOPICA</t>
  </si>
  <si>
    <t>451100</t>
  </si>
  <si>
    <t>451200</t>
  </si>
  <si>
    <t>451302</t>
  </si>
  <si>
    <t>INSERCION ENDOSCOPICA DE DISPOSTIVO DUODENAL</t>
  </si>
  <si>
    <t>453001</t>
  </si>
  <si>
    <t>ENTEROSCOPIA (INTRAQUIRURGICA) TRANSABDOMINAL VIA ABIERTA</t>
  </si>
  <si>
    <t>ENTEROSCOPIA (INTRAQUIRURGICA) TRANSABDOMINAL VIA LAPAROSCOPICA</t>
  </si>
  <si>
    <t>ENTEROSCOPIA O ENDOSCOPIA DE INTESTINO DELGADO DESPUES DE DUODENO CON BIOPSIA</t>
  </si>
  <si>
    <t>CONTROL DE HEMORRAGIA DE INTESTINO DELGADO CON DISPOSITIVO VIA ENDOSCOPICA</t>
  </si>
  <si>
    <t>RESECCION O ABLACION DE LESION DE INTESTINO DELGADO VIA ENDOSCOPICA</t>
  </si>
  <si>
    <t>DILATACION DE INTESTINO DELGADO VIA ENDOSCOPICA</t>
  </si>
  <si>
    <t>MARCACION DE LESION EN INTESTINO DELGADO VIA ENDOSCOPICA</t>
  </si>
  <si>
    <t>BIOPSIA DE INTESTINO DELGADO VIA ABIERTA</t>
  </si>
  <si>
    <t>451500</t>
  </si>
  <si>
    <t>BIOPSIA DE INTESTINO DELGADO VIA LAPAROSCOPICA</t>
  </si>
  <si>
    <t>451401</t>
  </si>
  <si>
    <t>ENDOSCOPIA TRANSABDOMINAL DE INTESTINO GRUESO (INTRAQUIRURGICA) VIA ABIERTA</t>
  </si>
  <si>
    <t>452100</t>
  </si>
  <si>
    <t>ENDOSCOPIA TRANSABDOMINAL DE INTESTINO GRUESO (INTRAQUIRURGICA) VIA LAPAROSCOPICA</t>
  </si>
  <si>
    <t>ENDOSCOPIA DEL INTESTINO GRUESO A TRAVES DE ESTOMA ARTIFICIAL</t>
  </si>
  <si>
    <t>452301</t>
  </si>
  <si>
    <t>COLONOSCOPIA CON MAGNIFICACION O CROMOENDOSCOPICA</t>
  </si>
  <si>
    <t>MARCACION DE LESION EN COLON VIA ENDOSCOPICA</t>
  </si>
  <si>
    <t>COLONOSCOPIA TOTAL CON O SIN BIOPSIA (COD PROPIO - 452305)</t>
  </si>
  <si>
    <t>452401</t>
  </si>
  <si>
    <t>BIOPSIA DE INTESTINO GRUESO ESCALONADA VIA ENDOSCOPICA (10 O MAS)</t>
  </si>
  <si>
    <t>BIOPSIA DE INTESTINO GRUESO VIA ABIERTA</t>
  </si>
  <si>
    <t>482500</t>
  </si>
  <si>
    <t>BIOPSIA DE INTESTINO GRUESO VIA LAPAROSCOPICA</t>
  </si>
  <si>
    <t>RESECCION O ABLACION DE LESION DE DUODENO VIA ENDOSCOPICA</t>
  </si>
  <si>
    <t>OTRA ELIMINACION O ESCISION DE LESION DE DUODENO SOD</t>
  </si>
  <si>
    <t>RESECCION LOCAL DE LESION O TEJIDO DE INTESTINO DELGADO SALVO DUODENO VIA ABIERTA</t>
  </si>
  <si>
    <t>RESECCION LOCAL DE LESION O TEJIDO DE INTESTINO DELGADO SALVO DUODENO VIA LAPAROSCOPICA</t>
  </si>
  <si>
    <t>RESECCION INTESTINAL DE DIVERTICULOS VIA ABIERTA</t>
  </si>
  <si>
    <t>RESECCION INTESTINAL DE DIVERTICULOS VIA LAPAROSCOPICA</t>
  </si>
  <si>
    <t>RESECCION DE LESION O TEJIDO DE INTESTINO GRUESO VIA ABIERTA</t>
  </si>
  <si>
    <t>RESECCION DE LESION O TEJIDO DE INTESTINO GRUESO VIA LAPAROSCOPICA</t>
  </si>
  <si>
    <t>454203</t>
  </si>
  <si>
    <t>CONTROL DE HEMORRAGIA DE COLON O RECTO VIA ENDOSCOPICA</t>
  </si>
  <si>
    <t>MUCOSECTOMIA DE COLON O RECTO VIA ENDOSCOPICA</t>
  </si>
  <si>
    <t>454202</t>
  </si>
  <si>
    <t>DISECCION DE LA SUBMUCOSA EN COLON O RECTO VIA ENDOSCOPICA</t>
  </si>
  <si>
    <t>RESECCION DE LESION DE INTESTINO GRUESO VIA ENDOSCOPICA (1- 3)</t>
  </si>
  <si>
    <t>RESECCION DE LESION DE INTESTINO GRUESO VIA ENDOSCOPICA (4 - 10)</t>
  </si>
  <si>
    <t>RESECCION DE LESION DE INTESTINO GRUESO VIA ENDOSCOPICA (11 O MAS)</t>
  </si>
  <si>
    <t>ABLACION DE LESION EN INTESTINO GRUESO VIA ENDOSCOPICA</t>
  </si>
  <si>
    <t>INSERCION DE DISPOSITIVO EN INTESTINO GRUESO VIA ENDOSCOPICA</t>
  </si>
  <si>
    <t>AISLAMIENTO DE SEGMENTO DE INTESTINO DELGADO VIA ABIERTA</t>
  </si>
  <si>
    <t>AISLAMIENTO DE SEGMENTO DE INTESTINO DELGADO VIA LAPAROSCOPICA</t>
  </si>
  <si>
    <t>AISLAMIENTO DE SEGMENTO DE INTESTINO GRUESO VIA ABIERTA</t>
  </si>
  <si>
    <t>AISLAMIENTO DE SEGMENTO DE INTESTINO GRUESO VIA LAPAROSCOPICA</t>
  </si>
  <si>
    <t>RESECCION SEGMENTARIA DE INTESTINO DELGADO VIA ABIERTA</t>
  </si>
  <si>
    <t>456100</t>
  </si>
  <si>
    <t>RESECCION SEGMENTARIA DE INTESTINO DELGADO VIA LAPAROSCOPICA</t>
  </si>
  <si>
    <t>RESECCION SEGMENTARIA MULTIPLE DE INTESTINO DELGADO VIA ABIERTA</t>
  </si>
  <si>
    <t>RESECCION SEGMENTARIA MULTIPLE DE INTESTINO DELGADO VIA LAPAROSCOPICA</t>
  </si>
  <si>
    <t>456201</t>
  </si>
  <si>
    <t>DUODENECTOMIA VIA ABIERTA</t>
  </si>
  <si>
    <t>456202</t>
  </si>
  <si>
    <t>YEYUNECTOMIA VIA ABIERTA</t>
  </si>
  <si>
    <t>456203</t>
  </si>
  <si>
    <t>ILECTOMIA VIA ABIERTA</t>
  </si>
  <si>
    <t>DUODENECTOMIA VIA LAPAROSCOPICA</t>
  </si>
  <si>
    <t>YEYUNECTOMIA VIA LAPAROSCOPICA</t>
  </si>
  <si>
    <t>ILECTOMIA VIA LAPAROSCOPICA</t>
  </si>
  <si>
    <t>RESECCION TOTAL DE INTESTINO DELGADO VIA ABIERTA</t>
  </si>
  <si>
    <t>RESECCION TOTAL DE INTESTINO DELGADO VIA LAPAROSCOPICA</t>
  </si>
  <si>
    <t>456400</t>
  </si>
  <si>
    <t>RESECCION INTESTINAL CONDUCTO ONFALOMESENTERICO SOD</t>
  </si>
  <si>
    <t>RESECCION INTESTINAL TOTAL (OBTENCION DE ORGANO)</t>
  </si>
  <si>
    <t>RESECCION INTESTINAL PARCIAL (OBTENCION DE ORGANO)</t>
  </si>
  <si>
    <t>TRASPLANTE DE INTESTINO VIA ABIERTA</t>
  </si>
  <si>
    <t>OBTENCION DE BLOQUE MULTIVISCERAL (ESTOMAGO DUODENO PANCREAS E INTESTINO DELGADO) VIA ABIERTA</t>
  </si>
  <si>
    <t>TRASPLANTE MULTIVISCERAL (ESTOMAGO DUODENO PANCREAS E INTESTINO DELGADO EN BLOQUE) VIA ABIERTA</t>
  </si>
  <si>
    <t>COLECTOMIA PARCIAL CON COLOSTOMIA Y CIERRE DE SEGMENTO DISTAL [HARTMAN] VIA ABIERTA</t>
  </si>
  <si>
    <t>457000</t>
  </si>
  <si>
    <t>COLECTOMIA PARCIAL CON COLOSTOMIA Y CIERRE DE SEGMENTO DISTAL [HARTMAN] VIA LAPAROSCOPICA</t>
  </si>
  <si>
    <t>457101</t>
  </si>
  <si>
    <t>COLECTOMIA PARCIAL CON COLOSTOMIA O ILEOSTOMIA Y FISTULA MUCOSA VIA ABIERTA</t>
  </si>
  <si>
    <t>COLECTOMIA PARCIAL CON COLOSTOMIA O ILEOSTOMIA Y FISTULA MUCOSA VIA LAPAROSCOPICA</t>
  </si>
  <si>
    <t>CECECTOMIA VIA ABIERTA</t>
  </si>
  <si>
    <t>457200</t>
  </si>
  <si>
    <t>CECECTOMIA VIA LAPAROSCOPICA</t>
  </si>
  <si>
    <t>HEMICOLECTOMIA DERECHA VIA ABIERTA</t>
  </si>
  <si>
    <t>457300</t>
  </si>
  <si>
    <t>HEMICOLECTOMIA DERECHA VIA LAPAROSCOPICA</t>
  </si>
  <si>
    <t>RESECCION DE COLON TRANSVERSO VIA ABIERTA</t>
  </si>
  <si>
    <t>457400</t>
  </si>
  <si>
    <t>RESECCION DE COLON TRANSVERSO VIA LAPAROSCOPICA</t>
  </si>
  <si>
    <t>HEMICOLECTOMIA IZQUIERDA VIA ABIERTA</t>
  </si>
  <si>
    <t>457500</t>
  </si>
  <si>
    <t>HEMICOLECTOMIA IZQUIERDA VIA LAPAROSCOPICA</t>
  </si>
  <si>
    <t>SIGMOIDECTOMIA VIA ABIERTA</t>
  </si>
  <si>
    <t>457600</t>
  </si>
  <si>
    <t>SIGMOIDECTOMIA VIA LAPAROSCOPICA</t>
  </si>
  <si>
    <t>COLECTOMIA TOTAL CON ILEOSTOMIA Y PROCTECTOMIA VIA ABIERTA</t>
  </si>
  <si>
    <t>458100</t>
  </si>
  <si>
    <t>COLECTOMIA TOTAL CON ILEOSTOMIA Y PROCTECTOMIA VIA LAPAROSCOPICA</t>
  </si>
  <si>
    <t>COLECTOMIA TOTAL VIA ABIERTA</t>
  </si>
  <si>
    <t>COLECTOMIA TOTAL VIA LAPAROSCOPICA</t>
  </si>
  <si>
    <t>COLECTOMIA TOTAL CON ILEOSTOMIA Y CIERRE DE SEGMENTO DISTAL [HARTMAN] VIA ABIERTA</t>
  </si>
  <si>
    <t>COLECTOMIA TOTAL CON ILEOSTOMIA Y CIERRE DE SEGMENTO DISTAL [HARTMAN] VIA LAPAROSCOPICA</t>
  </si>
  <si>
    <t>ANASTOMOSIS DE INTESTINO DELGADO A INTESTINO DELGADO VIA ABIERTA</t>
  </si>
  <si>
    <t>459100</t>
  </si>
  <si>
    <t>ANASTOMOSIS DE INTESTINO DELGADO A INTESTINO DELGADO VIA LAPAROSCOPICA</t>
  </si>
  <si>
    <t>ANASTOMOSIS DE INTESTINO DELGADO AL MUÑON RECTAL VIA ABIERTA</t>
  </si>
  <si>
    <t>459200</t>
  </si>
  <si>
    <t>ANASTOMOSIS DE INTESTINO DELGADO AL MUÑON RECTAL VIA LAPAROSCOPICA</t>
  </si>
  <si>
    <t>ANASTOMOSIS DE INTESTINO DELGADO A INTESTINO GRUESO VIA ABIERTA</t>
  </si>
  <si>
    <t>459400</t>
  </si>
  <si>
    <t>ANASTOMOSIS DE INTESTINO DELGADO A INTESTINO GRUESO VIA LAPAROSCOPICA</t>
  </si>
  <si>
    <t>ANASTOMOSIS DE INTESTINO GRUESO A INTESTINO GRUESO VIA ABIERTA</t>
  </si>
  <si>
    <t>ANASTOMOSIS DE INTESTINO GRUESO A INTESTINO GRUESO VIA LAPAROSCOPICA</t>
  </si>
  <si>
    <t>459501</t>
  </si>
  <si>
    <t>ANASTOMOSIS DE INTESTINO DELGADO AL ANO CON FORMACION DE RESERVORIO VIA ABIERTA</t>
  </si>
  <si>
    <t>ANASTOMOSIS DE INTESTINO DELGADO AL ANO CON FORMACION DE RESERVORIO VIA LAPAROSCOPICA</t>
  </si>
  <si>
    <t>ANASTOMOSIS DE INTESTINO GRUESO AL ANO VIA ABIERTA</t>
  </si>
  <si>
    <t>ANASTOMOSIS DE INTESTINO GRUESO AL ANO VIA LAPAROSCOPICA</t>
  </si>
  <si>
    <t>EXTERIORIZACION DE INTESTINO DELGADO VIA ABIERTA</t>
  </si>
  <si>
    <t>462200</t>
  </si>
  <si>
    <t>EXTERIORIZACION DE INTESTINO DELGADO VIA LAPAROSCOPICA</t>
  </si>
  <si>
    <t>COLOSTOMIA VIA ABIERTA</t>
  </si>
  <si>
    <t>461200</t>
  </si>
  <si>
    <t>COLOSTOMIA VIA LAPAROSCOPICA</t>
  </si>
  <si>
    <t>463200</t>
  </si>
  <si>
    <t>YEYUNOSTOMIA PERCUTANEA (ENDOSCOPICA) SOD</t>
  </si>
  <si>
    <t>464001</t>
  </si>
  <si>
    <t>REMODELACION DE ESTOMA INTESTINAL</t>
  </si>
  <si>
    <t>REUBICACION DE ESTOMA INTESTINAL VIA ABIERTA</t>
  </si>
  <si>
    <t>REUBICACION DE ESTOMA INTESTINAL VIA LAPAROSCOPICA</t>
  </si>
  <si>
    <t>465101</t>
  </si>
  <si>
    <t>CIERRE DE ESTOMA DE INTESTINO DELGADO VIA ABIERTA</t>
  </si>
  <si>
    <t>CIERRE ESTOMA DEL INTESTINO DELGADO VIA LAPAROSCOPICA</t>
  </si>
  <si>
    <t>465100</t>
  </si>
  <si>
    <t>465201</t>
  </si>
  <si>
    <t>CIERRE DE ESTOMA DE INTESTINO GRUESO VIA ABIERTA</t>
  </si>
  <si>
    <t>CIERRE ESTOMA DEL INTESTINO GRUESO VIA LAPAROSCOPICA</t>
  </si>
  <si>
    <t>465200</t>
  </si>
  <si>
    <t>ILEOPEXIA</t>
  </si>
  <si>
    <t>466200</t>
  </si>
  <si>
    <t>PLICATURA INTESTINAL [OPERACION DE NOBLE] SOD</t>
  </si>
  <si>
    <t>CECOCOLOPEXIA</t>
  </si>
  <si>
    <t>487601</t>
  </si>
  <si>
    <t>ENTERORRAFIA VIA ABIERTA</t>
  </si>
  <si>
    <t>467301</t>
  </si>
  <si>
    <t>ENTERORRAFIA VIA LAPAROSCOPICA</t>
  </si>
  <si>
    <t>CIERRE DE FISTULA DE DUODENO VIA ABIERTA</t>
  </si>
  <si>
    <t>467200</t>
  </si>
  <si>
    <t>CIERRE DE FISTULA DE DUODENO VIA LAPAROSCOPICA</t>
  </si>
  <si>
    <t>CIERRE DE FISTULA DE INTESTINO DELGADO SALVO DUODENO VIA ABIERTA</t>
  </si>
  <si>
    <t>467400</t>
  </si>
  <si>
    <t>CIERRE DE FISTULA DE INTESTINO DELGADO SALVO DUODENO VIA LAPAROSCOPICA</t>
  </si>
  <si>
    <t>467601</t>
  </si>
  <si>
    <t>CIERRE DE FISTULA ENTEROCOLICA (UNA O MAS) VIA ABIERTA</t>
  </si>
  <si>
    <t>CIERRE DE FISTULA ENTEROCOLICA (UNA O MAS) VIA LAPAROSCOPICA</t>
  </si>
  <si>
    <t>CIERRE DE FISTULA ENTEROCUTANEA VIA ABIERTA</t>
  </si>
  <si>
    <t>467700</t>
  </si>
  <si>
    <t>CIERRE DE FISTULA ENTEROCUTANEA VIA LAPAROSCOPICA</t>
  </si>
  <si>
    <t>CORRECCION DE ATRESIA DE INTESTINO CON PLASTIA PROXIMAL VIA ABIERTA</t>
  </si>
  <si>
    <t>CORRECCION DE ATRESIA DE INTESTINO CON PLASTIA PROXIMAL VIA LAPAROSCOPICA</t>
  </si>
  <si>
    <t>CORRECCION DE ATRESIA DE DUODENO YEYUNO E ILEON VIA ABIERTA</t>
  </si>
  <si>
    <t>CORRECCION DE ATRESIA DE DUODENO YEYUNO E ILEON VIA LAPAROSCOPICA</t>
  </si>
  <si>
    <t>CORRECCION DE ATRESIAS INTESTINALES MULTIPLES VIA ABIERTA</t>
  </si>
  <si>
    <t>CORRECCION DE ATRESIAS INTESTINALES MULTIPLES VIA LAPAROSCOPICA</t>
  </si>
  <si>
    <t>CORRECCION DE ATRESIA DE COLON VIA ABIERTA</t>
  </si>
  <si>
    <t>CORRECCION DE ATRESIA DE COLON VIA LAPAROSCOPICA</t>
  </si>
  <si>
    <t>467901</t>
  </si>
  <si>
    <t>RESECCION INTESTINAL Y DE QUISTE POR PERITONITIS MECONIAL</t>
  </si>
  <si>
    <t>467902</t>
  </si>
  <si>
    <t>467903</t>
  </si>
  <si>
    <t>ALARGAMIENTO INTESTINAL</t>
  </si>
  <si>
    <t>RECONSTRUCCION GASTROINTESTINAL AUTOLOGA</t>
  </si>
  <si>
    <t>REPARACION O CIERRE DE PERFORACION DE INTESTINO GRUESO VIA ENDOSCOPICA</t>
  </si>
  <si>
    <t>CORRECCION DE MALROTACION INTESTINAL</t>
  </si>
  <si>
    <t>468000</t>
  </si>
  <si>
    <t>468011</t>
  </si>
  <si>
    <t>REDUCCION INTESTINAL SIN RESECCION INTESTINAL VIA ABIERTA</t>
  </si>
  <si>
    <t>468012</t>
  </si>
  <si>
    <t>REDUCCION INTESTINAL CON RESECCION INTESTINAL VIA ABIERTA</t>
  </si>
  <si>
    <t>MOVILIZACION DE INTESTINO GRUESO VIA ABIERTA</t>
  </si>
  <si>
    <t>MOVILIZACION DE INTESTINO GRUESO VIA LAPAROSCOPICA</t>
  </si>
  <si>
    <t>REDUCCION INTESTINAL SIN RESECCION INTESTINAL VIA LAPAROSCOPICA</t>
  </si>
  <si>
    <t>REDUCCION INTESTINAL CON RESECCION INTESTINAL VIA LAPAROSCOPICA</t>
  </si>
  <si>
    <t>468020</t>
  </si>
  <si>
    <t>468021</t>
  </si>
  <si>
    <t>DESCOMPRESION ENDOSCOPICA DE VOLVULO DE COLON (SIGMOIDE)</t>
  </si>
  <si>
    <t>DESCOMPRESION HIDROSTATICA DE INVAGINACION DE INTESTINO</t>
  </si>
  <si>
    <t>DESPLAZAMIENTO DE CONTENIDO INTESTINAL POR LAPAROTOMIA</t>
  </si>
  <si>
    <t>DESPLAZAMIENTO DE CONTENIDO INTESTINAL POR ENDOSCOPIA</t>
  </si>
  <si>
    <t>DILATACION DEL COLON POR COLONOSCOPIA</t>
  </si>
  <si>
    <t>MIOTOMIA DEL COLON SIGMOIDEO SOD</t>
  </si>
  <si>
    <t>MIOTOMIA DE OTRAS PARTES DEL COLON SOD</t>
  </si>
  <si>
    <t>REINTERVENCION DE ANASTOMOSIS INTESTINAL VIA ABIERTA</t>
  </si>
  <si>
    <t>REINTERVENCION DE ANASTOMOSIS INTESTINAL VIA LAPAROSCOPICA</t>
  </si>
  <si>
    <t>PERFUSION LOCAL DE INTESTINO DELGADO SOD</t>
  </si>
  <si>
    <t>453302</t>
  </si>
  <si>
    <t>PERFUSION LOCAL DE INTESTINO GRUESO SOD</t>
  </si>
  <si>
    <t>469701</t>
  </si>
  <si>
    <t>469702</t>
  </si>
  <si>
    <t>APENDICECTOMIA VIA ABIERTA</t>
  </si>
  <si>
    <t>471100</t>
  </si>
  <si>
    <t>APENDICECTOMIA VIA LAPAROSCOPICA</t>
  </si>
  <si>
    <t>APENDICOSTOMIA VIA ABIERTA</t>
  </si>
  <si>
    <t>APENDICOSTOMIA VIA LAPAROSCOPICA</t>
  </si>
  <si>
    <t>480100</t>
  </si>
  <si>
    <t>PROCTOTOMIA VIA ABDOMINAL O PERINEAL SOD</t>
  </si>
  <si>
    <t>PROCTOSIGMOIDOSCOPIA TRANSABDOMINAL</t>
  </si>
  <si>
    <t>PROCTOSIGMOIDOSCOPIA A TRAVES DEL ESTOMA ARTIFICIAL</t>
  </si>
  <si>
    <t>482301</t>
  </si>
  <si>
    <t>PROCTOSIGMOIDOSCOPIA</t>
  </si>
  <si>
    <t>482400</t>
  </si>
  <si>
    <t>BIOPSIA CERRADA (ENDOSCOPICA) DE RECTO O SIGMOIDE SOD</t>
  </si>
  <si>
    <t>482600</t>
  </si>
  <si>
    <t>MANOMETRIA ANORECTAL</t>
  </si>
  <si>
    <t>482700</t>
  </si>
  <si>
    <t>ABLACION DE LESION O TEJIDO RECTAL O ANAL</t>
  </si>
  <si>
    <t>483801</t>
  </si>
  <si>
    <t>EXTRACCION DE CUERPO EXTRAÑO EN RECTO VIA RECTAL ABIERTA</t>
  </si>
  <si>
    <t>483802</t>
  </si>
  <si>
    <t>EXTRACCION DE CUERPO EXTRAÑO EN RECTO VIA ABDOMINAL</t>
  </si>
  <si>
    <t>PROCTECTOMIA ABORDAJE PERINEAL (TRANS-ANAL) VIA ABIERTA</t>
  </si>
  <si>
    <t>486700</t>
  </si>
  <si>
    <t>COLOPROCTOLOGIA</t>
  </si>
  <si>
    <t>PROCTECTOMIA ABORDAJE PERINEAL (TRANS-ANAL) VIA LAPAROSCOPICA</t>
  </si>
  <si>
    <t>PROCTECTOMIA VIA TRANS-SACRA</t>
  </si>
  <si>
    <t>485100</t>
  </si>
  <si>
    <t>PROCTOSIGMOIDECTOMIA ABORDAJE PERINEAL</t>
  </si>
  <si>
    <t>PROCTECTOMIA CON DESCENSO ABDOMINO-PERINEAL VIA ABIERTA</t>
  </si>
  <si>
    <t>485400</t>
  </si>
  <si>
    <t>PROCTECTOMIA CON DESCENSO ABDOMINO-PERINEAL VIA LAPAROSCOPICA</t>
  </si>
  <si>
    <t>RESECCION ANTERIOR DE RECTO VIA ABIERTA</t>
  </si>
  <si>
    <t>486200</t>
  </si>
  <si>
    <t>RESECCION ANTERIOR DE RECTO VIA LAPAROSCOPICA</t>
  </si>
  <si>
    <t>486500</t>
  </si>
  <si>
    <t>RESECCION DE MUÑON RECTAL POST-DUHAMEL SOD</t>
  </si>
  <si>
    <t>RESECCION DE LESION O TUMOR RECTAL ABORDAJE TRANS-ANAL VIA ABIERTA</t>
  </si>
  <si>
    <t>RESECCION DE LESION O TUMOR RECTAL ABORDAJE TRANS-ANAL VIA LAPAROSCOPICA</t>
  </si>
  <si>
    <t>RESECCION DE RECTO CON RECONSTRUCCION TIPO PULL- THROUGH</t>
  </si>
  <si>
    <t>486800</t>
  </si>
  <si>
    <t>SUTURA DE LACERACION DE RECTO [PROCTORRAFIA] VIA ABIERTA</t>
  </si>
  <si>
    <t>487100</t>
  </si>
  <si>
    <t>SUTURA DE LACERACION DE RECTO [PROCTORRAFIA] VIA LAPAROSCOPICA</t>
  </si>
  <si>
    <t>487301</t>
  </si>
  <si>
    <t>FISTULECTOMIA RECTO-VAGINAL CON COLOSTOMIA</t>
  </si>
  <si>
    <t>487302</t>
  </si>
  <si>
    <t>FISTULECTOMIA RECTO-VESICAL CON COLOSTOMIA</t>
  </si>
  <si>
    <t>487303</t>
  </si>
  <si>
    <t>FISTULECTOMIA RECTO-URETRAL CON COLOSTOMIA</t>
  </si>
  <si>
    <t>PROCTOPEXIA ABDOMINAL VIA ABIERTA</t>
  </si>
  <si>
    <t>487500</t>
  </si>
  <si>
    <t>PROCTOPEXIA ABDOMINAL VIA LAPAROSCOPICA</t>
  </si>
  <si>
    <t>487602</t>
  </si>
  <si>
    <t>CORRECCION DE PROLAPSO POR RESECCION DE PROCIDENCIA RECTAL CON ANASTOMOSIS VIA PERINEAL</t>
  </si>
  <si>
    <t>RECTOPEXIA VENTRAL ANTERIOR VIA ABIERTA</t>
  </si>
  <si>
    <t>RECTOPEXIA VENTRAL ANTERIOR VIA LAPAROSCOPICA</t>
  </si>
  <si>
    <t>COLPOPROCTOPEXIA VENTRAL ANTERIOR VIA ABIERTA</t>
  </si>
  <si>
    <t>COLPOPROCTOPEXIA VENTRAL ANTERIOR VIA LAPAROSCOPICA</t>
  </si>
  <si>
    <t>PROCTOSIGMOIDOPEXIA VIA ABIERTA</t>
  </si>
  <si>
    <t>PROCTOSIGMOIDOPEXIA VIA LAPAROSCOPICA</t>
  </si>
  <si>
    <t>487701</t>
  </si>
  <si>
    <t>DESCENSO RECTAL VIA SAGITAL POSTERIOR</t>
  </si>
  <si>
    <t>487702</t>
  </si>
  <si>
    <t>DESCENSO RECTAL VIA ANTERIOR Y POSTERIOR</t>
  </si>
  <si>
    <t>DESCENSO RECTAL ABDOMINOPERINEAL POR AGANGLIOSIS VIA ABIERTA</t>
  </si>
  <si>
    <t>487703</t>
  </si>
  <si>
    <t>DESCENSO RECTAL ABDOMINOPERINEAL POR AGANGLIOSIS VIA LAPAROSCOPICA</t>
  </si>
  <si>
    <t>DESCENSO RECTAL ABDOMINOPERINEAL ENDOANAL</t>
  </si>
  <si>
    <t>DESCENSO RECTAL ABDOMINOPERINEAL ENDOANAL ASISTIDO POR LAPAROTOMIA</t>
  </si>
  <si>
    <t>DESCENSO RECTAL ABDOMINOPERINEAL ENDOANAL ASISTIDO POR LAPAROSCOPIA</t>
  </si>
  <si>
    <t>487901</t>
  </si>
  <si>
    <t>487902</t>
  </si>
  <si>
    <t>REPARACION DE RECTO PROLAPSADO POR INFILTRACION PERIRRECTAL</t>
  </si>
  <si>
    <t>487903</t>
  </si>
  <si>
    <t>CORRECCION DE ATRESIA RECTAL VIA SAGITAL POSTERIOR</t>
  </si>
  <si>
    <t>487904</t>
  </si>
  <si>
    <t>CORRECCION DE LA ESTENOSIS RECTAL VIA SAGITAL POSTERIOR</t>
  </si>
  <si>
    <t>487905</t>
  </si>
  <si>
    <t>REPARACION DE LA ESTENOSIS RECTAL CON RESECCION DE ANILLO RECTAL</t>
  </si>
  <si>
    <t>488101</t>
  </si>
  <si>
    <t>DRENAJE DE COLECCION PERIRRECTAL RETRORECTAL O PELVICA VIA ABIERTA</t>
  </si>
  <si>
    <t>DRENAJE DE COLECCION PERIRRECTAL RETRORECTAL O PELVICA POR LAPAROSCOPIA</t>
  </si>
  <si>
    <t>ESCISION DE LESION O TEJIDO PERIRRECTAL (RETRORECTAL) VIA PERINEAL O TRANSACRA</t>
  </si>
  <si>
    <t>PERINEOPLASTIA O COLGAJO MAYOR (PIEL MUSCULO) VIA ABIERTA</t>
  </si>
  <si>
    <t>717930</t>
  </si>
  <si>
    <t>489100</t>
  </si>
  <si>
    <t>489200</t>
  </si>
  <si>
    <t>MIOMECTOMIA ANO-RECTAL SOD</t>
  </si>
  <si>
    <t>REPARACION DE FISTULA PERIRRECTAL VIA ABIERTA</t>
  </si>
  <si>
    <t>489300</t>
  </si>
  <si>
    <t>REPARACION DE FISTULA PERIRRECTAL VIA ENDOSCOPICA</t>
  </si>
  <si>
    <t>489400</t>
  </si>
  <si>
    <t>DILATACION INSTRUMENTAL ENDOSCOPICA DE RECTO SOD</t>
  </si>
  <si>
    <t>CORRECCION DE EXTROFIA DE CLOACA</t>
  </si>
  <si>
    <t>CORRECCION DE CLOACA</t>
  </si>
  <si>
    <t>490100</t>
  </si>
  <si>
    <t>DRENAJE DE COLECCION ISQUIORRECTAL SOD</t>
  </si>
  <si>
    <t>DRENAJE DE COLECCION PERIANAL VIA ABIERTA</t>
  </si>
  <si>
    <t>490200</t>
  </si>
  <si>
    <t>ESCISION DE LESION O TEJIDO PERIANAL VIA ABIERTA</t>
  </si>
  <si>
    <t>490400</t>
  </si>
  <si>
    <t>ANOSCOPIA CON MAPEO</t>
  </si>
  <si>
    <t>492100</t>
  </si>
  <si>
    <t>492200</t>
  </si>
  <si>
    <t>492300</t>
  </si>
  <si>
    <t>ELECTROESTIMULACION PERINEAL</t>
  </si>
  <si>
    <t>FISIOTERAPIA</t>
  </si>
  <si>
    <t>EVALUACION ANATOMICA O FUNCIONAL DE CLOACA</t>
  </si>
  <si>
    <t>LIGADURA DE HEMORROIDES</t>
  </si>
  <si>
    <t>494601</t>
  </si>
  <si>
    <t>HEMORROIDOPEXIA</t>
  </si>
  <si>
    <t>RESECCION DE HEMORROIDES INTERNAS</t>
  </si>
  <si>
    <t>RESECCION DE HEMORROIDES EXTERNAS</t>
  </si>
  <si>
    <t>494602</t>
  </si>
  <si>
    <t>INYECCION (ESCLEROSIS) EN HEMORROIDES</t>
  </si>
  <si>
    <t>494700</t>
  </si>
  <si>
    <t>CAUTERIZACION DE HEMORROIDES SOD</t>
  </si>
  <si>
    <t>ABLACION DE HEMORROIDES POR CRIOTERAPIA SOD</t>
  </si>
  <si>
    <t>EVACUACION EN HEMORROIDES TROMBOSADAS</t>
  </si>
  <si>
    <t>ESFINTEROTOMIA ANAL VIA ABIERTA</t>
  </si>
  <si>
    <t>495100</t>
  </si>
  <si>
    <t>SUTURA DE LACERACION O DESGARRO DE ANO</t>
  </si>
  <si>
    <t>497100</t>
  </si>
  <si>
    <t>REPARACION DE LACERACIONES O DESGARROS NO OBSTETRICOS QUE INVOLUCRAN RECTO Y ESFINTER ANAL (GRADO III)</t>
  </si>
  <si>
    <t>497503</t>
  </si>
  <si>
    <t>IMPLANTACION DE UN DISPOSITIVO ANAL</t>
  </si>
  <si>
    <t>497200</t>
  </si>
  <si>
    <t>497301</t>
  </si>
  <si>
    <t>497302</t>
  </si>
  <si>
    <t>497303</t>
  </si>
  <si>
    <t>497401</t>
  </si>
  <si>
    <t>TRANSPOSICION DEL MUSCULO RECTO INTERNO PARA INCONTINENCIA ANAL VIA SAGITAL POSTERIOR</t>
  </si>
  <si>
    <t>TRANSPOSICION DEL MUSCULO RECTO INTERNO PARA INCONTINENCIA ANAL</t>
  </si>
  <si>
    <t>497501</t>
  </si>
  <si>
    <t>CONSTRUCCION DE ANO POR AGENESIA CONGENITA</t>
  </si>
  <si>
    <t>497502</t>
  </si>
  <si>
    <t>RECONSTRUCCION DE ANO POR ATRESIA ANAL</t>
  </si>
  <si>
    <t>ESFINTEROPLASTIA ANAL</t>
  </si>
  <si>
    <t>497504</t>
  </si>
  <si>
    <t>ANOPLASTIA POR ESTENOSIS</t>
  </si>
  <si>
    <t>497505</t>
  </si>
  <si>
    <t>CORRECCION DE ANO IMPERFORADO Y FISTULA RECTO-VAGINAL</t>
  </si>
  <si>
    <t>497506</t>
  </si>
  <si>
    <t>CORRECCION DE ANO IMPERFORADO Y FISTULA RECTO-VESICAL VIA SAGITAL POSTERIOR</t>
  </si>
  <si>
    <t>497507</t>
  </si>
  <si>
    <t>CORRECCION DE ANO IMPERFORADO Y FISTULA RECTO-VESICAL VIA COMBINADA</t>
  </si>
  <si>
    <t>497508</t>
  </si>
  <si>
    <t>CORRECCION DE ANO IMPERFORADO Y FISTULA RECTO-URETRAL</t>
  </si>
  <si>
    <t>PLASTIA DE ANO [ANOPLASTIA]</t>
  </si>
  <si>
    <t>COLGAJO LOCAL (MUCOSO O SUBMUCOSO) ENDORECTAL</t>
  </si>
  <si>
    <t>COLGAJO O TRANSPOSICION MUSCULAR PERINEAL O PERIRRECTAL</t>
  </si>
  <si>
    <t>REVISION DE DISPOSITIVO EN ANO</t>
  </si>
  <si>
    <t>499600</t>
  </si>
  <si>
    <t>RETIRO DE DISPOSITIVO EN ANO</t>
  </si>
  <si>
    <t>499100</t>
  </si>
  <si>
    <t>INSERCION SUBCUTANEA DE ESTIMULADOR ANAL ELECTRICO SOD</t>
  </si>
  <si>
    <t>INYECCION DE SUSTANCIA MIORELAJANTE EN ESFINTER ANAL</t>
  </si>
  <si>
    <t>499400</t>
  </si>
  <si>
    <t>499500</t>
  </si>
  <si>
    <t>EXTRACCION DE CUERPO EXTRAÑO INTRAHEPATICO VIA ABIERTA</t>
  </si>
  <si>
    <t>500100</t>
  </si>
  <si>
    <t>EXTRACCION DE CUERPO EXTRAÑO INTRAHEPATICO VIA LAPAROSCOPICA</t>
  </si>
  <si>
    <t>BIOPSIA ABIERTA DE HIGADO</t>
  </si>
  <si>
    <t>501200</t>
  </si>
  <si>
    <t>BIOPSIA CERRADA (PERCUTANEA) (AGUJA) DE HIGADO</t>
  </si>
  <si>
    <t>501100</t>
  </si>
  <si>
    <t>BIOPSIA POR LAPAROSCOPIA DE HIGADO</t>
  </si>
  <si>
    <t>501300</t>
  </si>
  <si>
    <t>BIOPSIA POR VIA ENDOVASCULAR (TRANSYUGULAR) DE HIGADO</t>
  </si>
  <si>
    <t>RESECCION DEL DOMO DE QUISTE HEPATICO VIA ABIERTA</t>
  </si>
  <si>
    <t>RESECCION DEL DOMO DE QUISTE HEPATICO VIA LAPAROSCOPICA</t>
  </si>
  <si>
    <t>502101</t>
  </si>
  <si>
    <t>DRENAJE DE LESION HEPATICA VIA ABIERTA</t>
  </si>
  <si>
    <t>502102</t>
  </si>
  <si>
    <t>DRENAJE DE LESION HEPATICA VIA PERCUTANEA</t>
  </si>
  <si>
    <t>502103</t>
  </si>
  <si>
    <t>DRENAJE DE LESION HEPATICA VIA LAPAROSCOPICA</t>
  </si>
  <si>
    <t>HEPATECTOMIA PARCIAL SEGMENTARIA DE DONANTE</t>
  </si>
  <si>
    <t>502203</t>
  </si>
  <si>
    <t>RESECCION EN CUÑA DE HIGADO VIA ABIERTA</t>
  </si>
  <si>
    <t>RESECCION EN CUÑA DE HIGADO VIA LAPAROSCOPICA</t>
  </si>
  <si>
    <t>HEPATECTOMIA DE UN SEGMENTO VIA ABIERTA</t>
  </si>
  <si>
    <t>HEPATECTOMIA DE UN SEGMENTO VIA LAPAROSCOPICA</t>
  </si>
  <si>
    <t>HEPATECTOMIA DE DOS SEGMENTOS VIA ABIERTA</t>
  </si>
  <si>
    <t>502202</t>
  </si>
  <si>
    <t>HEPATECTOMIA DE DOS SEGMENTOS VIA LAPAROSCOPICA</t>
  </si>
  <si>
    <t>HEPATECTOMIA TRISEGMENTARIA VIA ABIERTA</t>
  </si>
  <si>
    <t>502204</t>
  </si>
  <si>
    <t>HEPATECTOMIA TRISEGMENTARIA VIA LAPAROSCOPICA</t>
  </si>
  <si>
    <t>HEMIHEPATECTOMIA VIA ABIERTA</t>
  </si>
  <si>
    <t>HEMIHEPATECTOMIA VIA LAPAROSCOPICA</t>
  </si>
  <si>
    <t>LOBECTOMIA HEPATICA DERECHA DE DONANTE VIA ABIERTA</t>
  </si>
  <si>
    <t>504000</t>
  </si>
  <si>
    <t>LOBECTOMIA HEPATICA DERECHA DE DONANTE VIA LAPAROSCOPICA</t>
  </si>
  <si>
    <t>LOBECTOMIA HEPATICA IZQUIERDA DE DONANTE VIA ABIERTA</t>
  </si>
  <si>
    <t>LOBECTOMIA HEPATICA IZQUIERDA DE DONANTE VIA LAPAROSCOPICA</t>
  </si>
  <si>
    <t>ABLACION DE LESION HEPATICA VIA ABIERTA</t>
  </si>
  <si>
    <t>ABLACION DE LESION HEPATICA VIA LAPAROSCOPICA</t>
  </si>
  <si>
    <t>ENUCLEACION DE LESION HEPATICA VIA ABIERTA</t>
  </si>
  <si>
    <t>ENUCLEACION DE LESION HEPATICA VIA LAPAROSCOPICA</t>
  </si>
  <si>
    <t>HEPATECTOMIA TOTAL (OBTENCION DE ORGANO) SIN CIRUGIA DE BANCO VIA ABIERTA</t>
  </si>
  <si>
    <t>HEPATECTOMIA TOTAL (OBTENCION DE ORGANO) CON CIRUGIA DE BANCO CON REDUCCION ANATOMICA</t>
  </si>
  <si>
    <t>HEPATECTOMIA TOTAL (OBTENCION DE ORGANO) CON CIRUGIA DE BANCO CON DIVISION ANATOMICA</t>
  </si>
  <si>
    <t>HEPATECTOMIA TOTAL (OBTENCION DE ORGANO) CON CIRUGIA DE BANCO VIA ABIERTA</t>
  </si>
  <si>
    <t>TRASPLANTE AUXILIAR DE HIGADO SIN CIRUGIA DE BANCO VIA ABIERTA</t>
  </si>
  <si>
    <t>505100</t>
  </si>
  <si>
    <t>TRASPLANTE AUXILIAR DE HIGADO CON CIRUGIA DE BANCO CON REDUCCION ANATOMICA</t>
  </si>
  <si>
    <t>TRASPLANTE AUXILIAR DE HIGADO CON CIRUGIA DE BANCO CON DIVISION ANATOMICA</t>
  </si>
  <si>
    <t>TRASPLANTE AUXILIAR DE HIGADO CON CIRUGIA DE BANCO VIA ABIERTA</t>
  </si>
  <si>
    <t>TRASPLANTE ORTOTOPICO DE HIGADO SIN CIRUGIA DE BANCO VIA ABIERTA</t>
  </si>
  <si>
    <t>TRASPLANTE ORTOTOPICO DE HIGADO CON CIRUGIA DE BANCO CON REDUCCION ANATOMICA</t>
  </si>
  <si>
    <t>TRASPLANTE ORTOTOPICO DE HIGADO CON CIRUGIA DE BANCO CON DIVISION ANATOMICA</t>
  </si>
  <si>
    <t>TRASPLANTE ORTOTOPICO DE HIGADO CON CIRUGIA DE BANCO VIA ABIERTA</t>
  </si>
  <si>
    <t>HEPATORRAFIA SIMPLE VIA ABIERTA</t>
  </si>
  <si>
    <t>506101</t>
  </si>
  <si>
    <t>HEPATORRAFIA SIMPLE VIA LAPAROSCOPICA</t>
  </si>
  <si>
    <t>HEPATORRAFIA MULTIPLE VIA ABIERTA</t>
  </si>
  <si>
    <t>506102</t>
  </si>
  <si>
    <t>HEPATORRAFIA MULTIPLE VIA LAPAROSCOPICA</t>
  </si>
  <si>
    <t>HEPATOPEXIA SOD</t>
  </si>
  <si>
    <t>ASPIRACION DE HIGADO VIA PERCUTANEA</t>
  </si>
  <si>
    <t>ASISTENCIA HEPATICA EXTRACORPOREA SOD</t>
  </si>
  <si>
    <t>PERFUSION LOCALIZADA DE HIGADO SOD</t>
  </si>
  <si>
    <t>509400</t>
  </si>
  <si>
    <t>COLECISTOSTOMIA VIA ABIERTA</t>
  </si>
  <si>
    <t>512101</t>
  </si>
  <si>
    <t>COLECISTOSTOMIA VIA PERCUTANEA</t>
  </si>
  <si>
    <t>510400</t>
  </si>
  <si>
    <t>COLECISTOSTOMIA VIA LAPAROSCOPICA</t>
  </si>
  <si>
    <t>512104</t>
  </si>
  <si>
    <t>CIERRE DE COLECISTOSTOMIA VIA ABIERTA</t>
  </si>
  <si>
    <t>CIERRE DE COLECISTOSTOMIA VIA LAPAROSCOPICA</t>
  </si>
  <si>
    <t>519200</t>
  </si>
  <si>
    <t>HEPATICOTOMIA O HEPATICOSTOMIA CON DRENAJE O EXTRACCION DE CALCULOS VIA ABIERTA</t>
  </si>
  <si>
    <t>510100</t>
  </si>
  <si>
    <t>HEPATICOTOMIA O HEPATICOSTOMIA CON DRENAJE O EXTRACCION DE CALCULOS VIA LAPAROSCOPICA</t>
  </si>
  <si>
    <t>DRENAJE BILIAR VIA PERCUTANEA Y COLOCACION DE DISPOSITIVO</t>
  </si>
  <si>
    <t>510300</t>
  </si>
  <si>
    <t>DRENAJE BILIAR VIA ENDOSCOPICA Y COLOCACION DE DISPOSITIVO</t>
  </si>
  <si>
    <t>511000</t>
  </si>
  <si>
    <t>COLANGIO-PANCREATOGRAFIA RETROGRADA ENDOSCOPICA SOD</t>
  </si>
  <si>
    <t>COLANGIOGRAFIA ENDOSCOPICA RETROGRADA (TRANSDUODENAL)</t>
  </si>
  <si>
    <t>511100</t>
  </si>
  <si>
    <t>511500</t>
  </si>
  <si>
    <t>MEDICION DE LA PRESION DEL ESFINTER DE ODDI SOD</t>
  </si>
  <si>
    <t>COLANGIOGRAFIA VIA ABIERTA</t>
  </si>
  <si>
    <t>COLANGIOGRAFIA VIA LAPAROSCOPICA</t>
  </si>
  <si>
    <t>BIOPSIA DE VESICULA BILIAR O VIAS BILIARES VIA ABIERTA</t>
  </si>
  <si>
    <t>511300</t>
  </si>
  <si>
    <t>BIOPSIA DE VESICULA BILIAR O VIAS BILIARES VIA PERCUTANEA</t>
  </si>
  <si>
    <t>511200</t>
  </si>
  <si>
    <t>BIOPSIA DE VESICULA BILIAR O VIAS BILIARES VIA LAPAROSCOPICA</t>
  </si>
  <si>
    <t>BIOPSIA ESFINTER DE ODDI VIA ABIERTA</t>
  </si>
  <si>
    <t>BIOPSIA ESFINTER DE ODDI VIA ENDOSCOPICA</t>
  </si>
  <si>
    <t>BIOPSIA ESFINTER DE ODDI VIA LAPAROSCOPICA</t>
  </si>
  <si>
    <t>BIOPSIA DE VIA BILIAR POR COLEDOCOSCOPIA</t>
  </si>
  <si>
    <t>COLECISTECTOMIA VIA ABIERTA</t>
  </si>
  <si>
    <t>COLECISTECTOMIA VIA LAPAROSCOPICA</t>
  </si>
  <si>
    <t>512200</t>
  </si>
  <si>
    <t>FULGURACION DE LESIONES POR COLANGIOPANCREATOGRAFIA ENDOSCOPICA RETROGRADA SOD</t>
  </si>
  <si>
    <t>LITOTRIPSIA BILIAR POR COLANGIOPANCREATOGRAFIA RETROGRADA ENDOSCOPICA</t>
  </si>
  <si>
    <t>512300</t>
  </si>
  <si>
    <t>LITOTRIPSIA INTRADUCTAL POR COLEDOSCOPIA</t>
  </si>
  <si>
    <t>RESECCION DE QUISTE DEL COLEDOCO CON DERIVACION BILIODIGESTIVA VIA ABIERTA</t>
  </si>
  <si>
    <t>512501</t>
  </si>
  <si>
    <t>RESECCION DE QUISTE DEL COLEDOCO CON DERIVACION BILIODIGESTIVA VIA LAPAROSCOPICA</t>
  </si>
  <si>
    <t>RESECCION DE QUISTES DEL COLEDOCO CON DERIVACION BILIODIGESTIVA Y VALVULA ANTIRREFLUJO VIA ABIERTA</t>
  </si>
  <si>
    <t>RESECCION DE QUISTES DEL COLEDOCO CON DERIVACION BILIODIGESTIVA Y VALVULA ANTIRREFLUJO POR LAPAROSCOPIA</t>
  </si>
  <si>
    <t>RESECCION DE LESION BENIGNA O MALIGNA DE VIAS BILIARES VIA ABIERTA</t>
  </si>
  <si>
    <t>512600</t>
  </si>
  <si>
    <t>RESECCION DE LESION BENIGNA O MALIGNA DE VIAS BILIARES VIA LAPAROSCOPICA</t>
  </si>
  <si>
    <t>ANASTOMOSIS DE VESICULA BILIAR A INTESTINO VIA ABIERTA</t>
  </si>
  <si>
    <t>513200</t>
  </si>
  <si>
    <t>ANASTOMOSIS DE VESICULA BILIAR A INTESTINO VIA LAPAROSCOPICA</t>
  </si>
  <si>
    <t>COLEDOCODUODENOSTOMIA VIA ABIERTA</t>
  </si>
  <si>
    <t>513600</t>
  </si>
  <si>
    <t>COLEDOCODUODENOSTOMIA VIA LAPAROSCOPICA</t>
  </si>
  <si>
    <t>HEPATICOYEYUNOSTOMIA VIA ABIERTA</t>
  </si>
  <si>
    <t>HEPATICOYEYUNOSTOMIA VIA LAPAROSCOPICA</t>
  </si>
  <si>
    <t>PORTOENTEROSTOMIA VIA ABIERTA</t>
  </si>
  <si>
    <t>PORTOENTEROSTOMIA VIA LAPAROSCOPICA</t>
  </si>
  <si>
    <t>EXPLORACION DE VIAS BILIARES VIA ABIERTA</t>
  </si>
  <si>
    <t>514300</t>
  </si>
  <si>
    <t>EXPLORACION DE VIAS BILIARES VIA LAPAROSCOPICA</t>
  </si>
  <si>
    <t>COLEDOCOSCOPIA INTRAOPERATORIA</t>
  </si>
  <si>
    <t>RE EXPLORACION DE VIAS BILIARES VIA ABIERTA</t>
  </si>
  <si>
    <t>RE EXPLORACION DE VIAS BILIARES VIA LAPAROSCOPICA</t>
  </si>
  <si>
    <t>INSERCION DE DISPOSITIVO COLEDOCOHEPATICO PARA DESCOMPRESION VIA ABIERTA</t>
  </si>
  <si>
    <t>514400</t>
  </si>
  <si>
    <t>INSERCION DE DISPOSITIVO COLEDOCOHEPATICO PARA DESCOMPRESION VIA LAPAROSCOPICA</t>
  </si>
  <si>
    <t>ESCISION DE CONDUCTO CISTICO REMANENTE (MUÑON CISTICO) VIA ABIERTA</t>
  </si>
  <si>
    <t>ESCISION DE CONDUCTO CISTICO REMANENTE (MUÑON CISTICO) VIA LAPAROSCOPICA</t>
  </si>
  <si>
    <t>ESCISION DE LA AMPOLLA DE VATER (AMPULECTOMIA) CON REIMPLANTACION DE COLEDOCO VIA ABIERTA</t>
  </si>
  <si>
    <t>516200</t>
  </si>
  <si>
    <t>ESCISION DE LA AMPOLLA DE VATER (AMPULECTOMIA) CON REIMPLANTACION DE COLEDOCO VIA LAPAROSCOPICA</t>
  </si>
  <si>
    <t>ESCISION DE LESION EN LAS VIAS BILIARES VIA ENDOSCOPICA</t>
  </si>
  <si>
    <t>516400</t>
  </si>
  <si>
    <t>ESCISION DE LA AMPOLLA DE VATER VIA ENDOSCOPICA</t>
  </si>
  <si>
    <t>SUTURA SIMPLE DE COLEDOCO VIA ABIERTA</t>
  </si>
  <si>
    <t>517100</t>
  </si>
  <si>
    <t>SUTURA SIMPLE DE COLEDOCO VIA LAPAROSCOPICA</t>
  </si>
  <si>
    <t>COLEDOCOPLASTIA VIA ABIERTA</t>
  </si>
  <si>
    <t>517200</t>
  </si>
  <si>
    <t>COLEDOCOPLASTIA VIA LAPAROSCOPICA</t>
  </si>
  <si>
    <t>RECONSTRUCCION DE VIAS BILIARES VIA ABIERTA</t>
  </si>
  <si>
    <t>517300</t>
  </si>
  <si>
    <t>RECONSTRUCCION DE VIAS BILIARES VIA LAPAROSCOPICA</t>
  </si>
  <si>
    <t>DILATACION DE ESFINTER DE ODDI</t>
  </si>
  <si>
    <t>518100</t>
  </si>
  <si>
    <t>ESFINTEROPLASTIA VIA ABIERTA</t>
  </si>
  <si>
    <t>518300</t>
  </si>
  <si>
    <t>ESFINTEROPLASTIA VIA LAPAROSCOPICA</t>
  </si>
  <si>
    <t>DILATACION ENDOSCOPICA DE AMPOLLA Y DEL CONDUCTO BILIAR</t>
  </si>
  <si>
    <t>518400</t>
  </si>
  <si>
    <t>DILATACION PERCUTANEA DE AMPOLLA Y DEL CONDUCTO BILIAR</t>
  </si>
  <si>
    <t>518500</t>
  </si>
  <si>
    <t>ESFINTERECTOMIA Y PAPILOTOMIA ENDOSCOPICA SOD</t>
  </si>
  <si>
    <t>518600</t>
  </si>
  <si>
    <t>INSERCION ENDOSCOPICA DE TUBO DE DRENAJE NASOBILIAR SOD</t>
  </si>
  <si>
    <t>518801</t>
  </si>
  <si>
    <t>EXTRACCION ENDOSCOPICA DE CALCULOS DE LAS VIAS BILIARES CON ESFINTEROTOMIA</t>
  </si>
  <si>
    <t>INSERCION DE DISPOSITIVO EN VIA BILIAR VIA ABIERTA</t>
  </si>
  <si>
    <t>518700</t>
  </si>
  <si>
    <t>INSERCION DE DISPOSITIVO EN VIA BILIAR VIA ENDOSCOPICA</t>
  </si>
  <si>
    <t>INSERCION DE DISPOSITIVO EN VIA BILIAR VIA PERCUTANEA</t>
  </si>
  <si>
    <t>INSERCION DE DISPOSITIVO EN VIA BILIAR VIA LAPAROSCOPICA</t>
  </si>
  <si>
    <t>REPARACION DE LESION DE VESICULA BILIAR SOD</t>
  </si>
  <si>
    <t>CIERRE DE FISTULA BILIAR VIA ABIERTA</t>
  </si>
  <si>
    <t>CIERRE DE FISTULA BILIAR VIA LAPAROSCOPICA</t>
  </si>
  <si>
    <t>REVISION DE ANASTOMOSIS DE LAS VIAS BILIARES VIA ABIERTA</t>
  </si>
  <si>
    <t>519400</t>
  </si>
  <si>
    <t>REVISION DE ANASTOMOSIS DE LAS VIAS BILIARES VIA LAPAROSCOPICA</t>
  </si>
  <si>
    <t>EXTRACCION DE DISPOSITIVO DE VIA BILIAR VIA ABIERTA</t>
  </si>
  <si>
    <t>EXTRACCION DE DISPOSITIVO DE VIA BILIAR VIA LAPAROSCOPICA</t>
  </si>
  <si>
    <t>EXTRACCION DE DISPOSITIVO DE VIA BILIAR VIA ENDOSCOPICA</t>
  </si>
  <si>
    <t>519500</t>
  </si>
  <si>
    <t>EXTRACCION DE CALCULOS EN VIA BILIAR VIA PERCUTANEA</t>
  </si>
  <si>
    <t>519600</t>
  </si>
  <si>
    <t>INSERCION DE CATETER BILIAR SOD</t>
  </si>
  <si>
    <t>DRENAJE DE COLECCION DE PANCREAS VIA ABIERTA</t>
  </si>
  <si>
    <t>520100</t>
  </si>
  <si>
    <t>DRENAJE DE COLECCION DE PANCREAS VIA LAPAROSCOPICA</t>
  </si>
  <si>
    <t>MARSUPIALIZACION DE QUISTE DEL PANCREAS VIA ABIERTA</t>
  </si>
  <si>
    <t>520200</t>
  </si>
  <si>
    <t>MARSUPIALIZACION DE QUISTE DEL PANCREAS VIA LAPAROSCOPICA</t>
  </si>
  <si>
    <t>BIOPSIA DE PANCREAS VIA ABIERTA</t>
  </si>
  <si>
    <t>521200</t>
  </si>
  <si>
    <t>BIOPSIA DE PANCREAS VIA PERCUTANEA</t>
  </si>
  <si>
    <t>521100</t>
  </si>
  <si>
    <t>BIOPSIA DE PANCREAS VIA LAPAROSCOPICA</t>
  </si>
  <si>
    <t>521400</t>
  </si>
  <si>
    <t>BIOPSIA DE PANCREAS VIA ENDOSCOPICA</t>
  </si>
  <si>
    <t>BIOPSIA DE DUCTO PANCREATICO VIA ENDOSCOPICA</t>
  </si>
  <si>
    <t>RESECCION DE LESION O TEJIDO DE PANCREAS VIA ABIERTA</t>
  </si>
  <si>
    <t>522200</t>
  </si>
  <si>
    <t>RESECCION DE LESION O TEJIDO DE PANCREAS VIA ENDOSCOPICA</t>
  </si>
  <si>
    <t>522100</t>
  </si>
  <si>
    <t>RESECCION DE LESION O TEJIDO DE PANCREAS VIA LAPAROSCOPICA</t>
  </si>
  <si>
    <t>EXTRACCION DE CUERPO EXTRAÑO DE PANCREAS VIA ABIERTA</t>
  </si>
  <si>
    <t>523100</t>
  </si>
  <si>
    <t>EXTRACCION DE CUERPO EXTRAÑO DE PANCREAS VIA LAPAROSCOPICA</t>
  </si>
  <si>
    <t>EXTRACCION DE CUERPO EXTRAÑO DEL CONDUCTO PANCREATICO VIA ENDOSCOPICA</t>
  </si>
  <si>
    <t>EXTRACCION DE DISPOSITIVO DEL CONDUCTO PANCREATICO VIA ENDOSCOPICA</t>
  </si>
  <si>
    <t>DRENAJE DE QUISTE O SEUDOQUISTE PANCREATICO VIA ABIERTA</t>
  </si>
  <si>
    <t>DRENAJE DE QUISTE O SEUDOQUISTE PANCREATICO VIA PERCUTANEA</t>
  </si>
  <si>
    <t>DRENAJE DE QUISTE O SEUDOQUISTE PANCREATICO VIA LAPAROSCOPICA</t>
  </si>
  <si>
    <t>DRENAJE TRANSGASTRICO ENDOSCOPICO DE QUISTE O SEUDOQUISTE PANCREATICO</t>
  </si>
  <si>
    <t>DRENAJE TRANSAMPULAR ENDOSCOPICO DE QUISTE O SEUDOQUISTE PANCREATICO</t>
  </si>
  <si>
    <t>DRENAJE INTERNO DE QUISTE PANCREATICO POR CISTOENTEROSTOMIA VIA ABIERTA</t>
  </si>
  <si>
    <t>524400</t>
  </si>
  <si>
    <t>DRENAJE INTERNO DE QUISTE PANCREATICO POR CISTOENTEROSTOMIA VIA LAPAROSCOPICA</t>
  </si>
  <si>
    <t>PANCREATECTOMIA CENTRAL VIA ABIERTA</t>
  </si>
  <si>
    <t>526100</t>
  </si>
  <si>
    <t>PANCREATECTOMIA CENTRAL VIA LAPAROSCOPICA</t>
  </si>
  <si>
    <t>PANCREATECTOMIA PROXIMAL VIA ABIERTA</t>
  </si>
  <si>
    <t>PANCREATECTOMIA PROXIMAL VIA LAPAROSCOPICA</t>
  </si>
  <si>
    <t>PANCREATECTOMIA DISTAL VIA ABIERTA</t>
  </si>
  <si>
    <t>525201</t>
  </si>
  <si>
    <t>PANCREATECTOMIA DISTAL VIA LAPAROSCOPICA</t>
  </si>
  <si>
    <t>PANCREATECTOMIA DISTAL CON PRESERVACION DE BAZO VIA ABIERTA</t>
  </si>
  <si>
    <t>PANCREATECTOMIA DISTAL CON PRESERVACION DE BAZO VIA LAPAROSCOPICA</t>
  </si>
  <si>
    <t>PANCREATECTOMIA SUBTOTAL VIA ABIERTA</t>
  </si>
  <si>
    <t>525300</t>
  </si>
  <si>
    <t>PANCREATECTOMIA SUBTOTAL VIA LAPAROSCOPICA</t>
  </si>
  <si>
    <t>PANCREATECTOMIA PARCIAL (OBTENCION DEL ORGANO) VIA ABIERTA</t>
  </si>
  <si>
    <t>526200</t>
  </si>
  <si>
    <t>PANCREATECTOMIA PARCIAL (OBTENCION DEL ORGANO) VIA LAPAROSCOPICA</t>
  </si>
  <si>
    <t>PANCREATECTOMIA TOTAL VIA ABIERTA</t>
  </si>
  <si>
    <t>PANCREATECTOMIA TOTAL VIA LAPAROSCOPICA</t>
  </si>
  <si>
    <t>PANCREATECTOMIA TOTAL (OBTENCION DEL ORGANO) VIA ABIERTA</t>
  </si>
  <si>
    <t>PANCREATICODUODENECTOMIA TOTAL VIA ABIERTA</t>
  </si>
  <si>
    <t>527100</t>
  </si>
  <si>
    <t>PANCREATICODUODENECTOMIA TOTAL VIA LAPAROSCOPICA</t>
  </si>
  <si>
    <t>PANCREATICODUODENECTOMIA PROXIMAL VIA ABIERTA</t>
  </si>
  <si>
    <t>527200</t>
  </si>
  <si>
    <t>PANCREATICODUODENECTOMIA PROXIMAL VIA LAPAROSCOPICA</t>
  </si>
  <si>
    <t>TRASPLANTE TOTAL DE PANCREAS</t>
  </si>
  <si>
    <t>528300</t>
  </si>
  <si>
    <t>TRASPLANTE PARCIAL DE PANCREAS</t>
  </si>
  <si>
    <t>529300</t>
  </si>
  <si>
    <t>INSERCION ENDOSCOPICA DE TUBO TUTOR (PROTESIS STENT) EN EL CONDUCTO PANCREATICO SOD</t>
  </si>
  <si>
    <t>529400</t>
  </si>
  <si>
    <t>EXTRACCION ENDOSCOPICA DE CALCULOS DEL CONDUCTO PANCREATICO SOD</t>
  </si>
  <si>
    <t>FISTULECTOMIA DE PANCREAS VIA ABIERTA</t>
  </si>
  <si>
    <t>529501</t>
  </si>
  <si>
    <t>FISTULECTOMIA DE PANCREAS VIA LAPAROSCOPICA</t>
  </si>
  <si>
    <t>SUTURA SIMPLE DE PANCREAS VIA ABIERTA</t>
  </si>
  <si>
    <t>529502</t>
  </si>
  <si>
    <t>SUTURA SIMPLE DE PANCREAS VIA LAPAROSCOPICA</t>
  </si>
  <si>
    <t>ANASTOMOSIS DEL PANCREAS VIA LAPAROSCOPICA</t>
  </si>
  <si>
    <t>ANASTOMOSIS DEL PANCREAS VIA ENDOSCOPICA</t>
  </si>
  <si>
    <t>ANASTOMOSIS PANCREATOENTERICA VIA ABIERTA</t>
  </si>
  <si>
    <t>529602</t>
  </si>
  <si>
    <t>ANASTOMOSIS PANCREATOENTERICA VIA LAPAROSCOPICA</t>
  </si>
  <si>
    <t>PANCREATOYEYUNOSTOMIA TERMINO LATERAL VIA ABIERTA</t>
  </si>
  <si>
    <t>PANCREATOYEYUNOSTOMIA TERMINO LATERAL VIA LAPAROSCOPICA</t>
  </si>
  <si>
    <t>529700</t>
  </si>
  <si>
    <t>INSERCION ENDOSCOPICA DE TUBO DE DRENAJE NASOPANCREATICO SOD</t>
  </si>
  <si>
    <t>529800</t>
  </si>
  <si>
    <t>DILATACION ENDOSCOPICA DE DUCTO PANCREATICO SOD</t>
  </si>
  <si>
    <t>HERNIORRAFIA INGUINAL UNILATERAL VIA ABIERTA</t>
  </si>
  <si>
    <t>530100</t>
  </si>
  <si>
    <t>HERNIORRAFIA INGUINAL UNILATERAL VIA LAPAROSCOPICA</t>
  </si>
  <si>
    <t>HERNIORRAFIA INGUINAL INDIRECTA UNILATERAL POR MICROCIRUGIA</t>
  </si>
  <si>
    <t>HERNIORRAFIA INGUINAL ENCARCELADA VIA ABIERTA</t>
  </si>
  <si>
    <t>530300</t>
  </si>
  <si>
    <t>HERNIORRAFIA INGUINAL ENCARCELADA VIA LAPAROSCOPICA</t>
  </si>
  <si>
    <t>HERNIORRAFIA INGUINAL REPRODUCIDA VIA ABIERTA</t>
  </si>
  <si>
    <t>530400</t>
  </si>
  <si>
    <t>HERNIORRAFIA INGUINAL REPRODUCIDA VIA LAPAROSCOPICA</t>
  </si>
  <si>
    <t>HERNIORRAFIA UNILATERAL INGUINO ESCROTAL VIA ABIERTA</t>
  </si>
  <si>
    <t>HERNIORRAFIA UNILATERAL INGUINO ESCROTAL VIA LAPAROSCOPICA</t>
  </si>
  <si>
    <t>HERNIORRAFIA INGUINAL BILATERAL VIA ABIERTA</t>
  </si>
  <si>
    <t>HERNIORRAFIA INGUINAL BILATERAL VIA LAPAROSCOPICA</t>
  </si>
  <si>
    <t>HERNIORRAFIA INGUINAL INDIRECTA BILATERAL POR MICROCIRUGIA</t>
  </si>
  <si>
    <t>530200</t>
  </si>
  <si>
    <t>HERNIORRAFIA BILATERAL INGUINAL REPRODUCIDA VIA ABIERTA</t>
  </si>
  <si>
    <t>HERNIORRAFIA BILATERAL INGUINAL REPRODUCIDA VIA LAPAROSCOPICA</t>
  </si>
  <si>
    <t>HERNIORRAFIA BILATERAL INGUINAL ENCARCELADA VIA ABIERTA</t>
  </si>
  <si>
    <t>HERNIORRAFIA BILATERAL INGUINAL ENCARCELADA VIA LAPAROSCOPICA</t>
  </si>
  <si>
    <t>HERNIORRAFIA BILATERAL INGUINO ESCROTAL VIA ABIERTA</t>
  </si>
  <si>
    <t>HERNIORRAFIA BILATERAL INGUINO ESCROTAL VIA LAPAROSCOPICA</t>
  </si>
  <si>
    <t>HERNIORRAFIA UMBILICAL VIA ABIERTA</t>
  </si>
  <si>
    <t>534000</t>
  </si>
  <si>
    <t>HERNIORRAFIA UMBILICAL VIA LAPAROSCOPICA</t>
  </si>
  <si>
    <t>HERNIORRAFIA UMBILICAL REPRODUCIDA VIA ABIERTA</t>
  </si>
  <si>
    <t>534100</t>
  </si>
  <si>
    <t>HERNIORRAFIA UMBILICAL REPRODUCIDA VIA LAPAROSCOPICA</t>
  </si>
  <si>
    <t>HERNIORRAFIA UMBILICAL ENCARCELADA VIA ABIERTA</t>
  </si>
  <si>
    <t>HERNIORRAFIA UMBILICAL ENCARCELADA VIA LAPAROSCOPICA</t>
  </si>
  <si>
    <t>REPARACION DE HERNIA INCISIONAL (EVENTRACION) ENCARCELADA VIA ABIERTA</t>
  </si>
  <si>
    <t>535100</t>
  </si>
  <si>
    <t>REPARACION DE HERNIA INCISIONAL (EVENTRACION) ENCARCELADA VIA LAPAROSCOPICA</t>
  </si>
  <si>
    <t>REPARACION DE HERNIA INCISIONAL (EVENTRACION) VIA ABIERTA</t>
  </si>
  <si>
    <t>REPARACION DE HERNIA INCISIONAL (EVENTRACION) VIA LAPAROSCOPICA</t>
  </si>
  <si>
    <t>HERNIORRAFIA EPIGASTRICA VIA ABIERTA</t>
  </si>
  <si>
    <t>535200</t>
  </si>
  <si>
    <t>HERNIORRAFIA EPIGASTRICA VIA LAPAROSCOPICA</t>
  </si>
  <si>
    <t>HERNIORRAFIA EPIGASTRICA ENCARCELADA VIA ABIERTA</t>
  </si>
  <si>
    <t>HERNIORRAFIA EPIGASTRICA ENCARCELADA VIA LAPAROSCOPICA</t>
  </si>
  <si>
    <t>HERNIORRAFIA LUMBAR VIA ABIERTA</t>
  </si>
  <si>
    <t>536000</t>
  </si>
  <si>
    <t>HERNIORRAFIA LUMBAR VIA LAPAROSCOPICA</t>
  </si>
  <si>
    <t>HERNIORRAFIA OBTURADORA VIA ABIERTA</t>
  </si>
  <si>
    <t>536100</t>
  </si>
  <si>
    <t>HERNIORRAFIA OBTURADORA VIA LAPAROSCOPICA</t>
  </si>
  <si>
    <t>HERNIORRAFIA ISQUIATICA VIA ABIERTA</t>
  </si>
  <si>
    <t>536200</t>
  </si>
  <si>
    <t>HERNIORRAFIA PERINEAL VIA ABIERTA</t>
  </si>
  <si>
    <t>536300</t>
  </si>
  <si>
    <t>HERNIORRAFIA PERINEAL VIA LAPAROSCOPICA</t>
  </si>
  <si>
    <t>HERNIORRAFIA PERINEAL ABORDAJE PERINEAL</t>
  </si>
  <si>
    <t>HERNIORRAFIA LUMBAR ENCARCELADA VIA ABIERTA</t>
  </si>
  <si>
    <t>HERNIORRAFIA LUMBAR ENCARCELADA VIA LAPAROSCOPICA</t>
  </si>
  <si>
    <t>HERNIORRAFIA OBTURADORA ENCARCELADA VIA ABIERTA</t>
  </si>
  <si>
    <t>HERNIORRAFIA OBTURADORA ENCARCELADA VIA LAPAROSCOPICA</t>
  </si>
  <si>
    <t>HERNIORRAFIA PERINEAL ENCARCELADA VIA ABIERTA</t>
  </si>
  <si>
    <t>HERNIORRAFIA PERINEAL ENCARCELADA VIA LAPAROSCOPICA</t>
  </si>
  <si>
    <t>HERNIORRAFIA PARAESTOMAL VIA ABIERTA</t>
  </si>
  <si>
    <t>HERNIORRAFIA PARAESTOMAL VIA LAPAROSCOPICA</t>
  </si>
  <si>
    <t>HERNIORRAFIA SEMILUNAR [SPIEGEL] VIA ABIERTA</t>
  </si>
  <si>
    <t>HERNIORRAFIA SEMILUNAR [SPIEGEL] VIA LAPAROSCOPICA</t>
  </si>
  <si>
    <t>HERNIORRAFIA PARAESTOMAL ENCARCELADA VIA ABIERTA</t>
  </si>
  <si>
    <t>HERNIORRAFIA PARAESTOMAL ENCARCELADA VIA LAPAROSCOPICA</t>
  </si>
  <si>
    <t>HERNIORRAFIA SEMILUNAR [SPIEGEL] ENCARCELADA VIA ABIERTA</t>
  </si>
  <si>
    <t>HERNIORRAFIA SEMILUNAR [SPIEGEL] ENCARCELADA VIA LAPAROSCOPICA</t>
  </si>
  <si>
    <t>REPARACION DE HERNIA DIAFRAGMATICA VIA ABIERTA</t>
  </si>
  <si>
    <t>537000</t>
  </si>
  <si>
    <t>REPARACION DE HERNIA DIAFRAGMATICA VIA TORACOSCOPICA</t>
  </si>
  <si>
    <t>REPARACION DE HERNIA DIAFRAGMATICA VIA LAPAROSCOPICA</t>
  </si>
  <si>
    <t>REPARACION DE HERNIA DIAFRAGMATICA ENCARCELADA VIA ABIERTA</t>
  </si>
  <si>
    <t>REPARACION DE HERNIA DIAFRAGMATICA ENCARCELADA VIA TORACOSCOPICA</t>
  </si>
  <si>
    <t>REPARACION DE HERNIA DIAFRAGMATICA ENCARCELADA VIA LAPAROSCOPICA</t>
  </si>
  <si>
    <t>REPARACION DE HERNIA DIAFRAGMATICA REPRODUCIDA VIA ABIERTA</t>
  </si>
  <si>
    <t>REPARACION DE HERNIA DIAFRAGMATICA REPRODUCIDA VIA TORACOSCOPICA</t>
  </si>
  <si>
    <t>REPARACION DE HERNIA DIAFRAGMATICA REPRODUCIDA VIA LAPAROSCOPICA</t>
  </si>
  <si>
    <t>REPARACION DE HERNIA PARAESTERNAL [MORGAGNI] VIA ABIERTA</t>
  </si>
  <si>
    <t>REPARACION DE HERNIA PARAESTERNAL [MORGAGNI] VIA TORACOSCOPICA</t>
  </si>
  <si>
    <t>REPARACION DE HERNIA PARAESTERNAL [MORGAGNI] VIA LAPAROSCOPICA</t>
  </si>
  <si>
    <t>DRENAJE DE COLECCION EXTRAPERITONEAL VIA ABIERTA</t>
  </si>
  <si>
    <t>540001</t>
  </si>
  <si>
    <t>DRENAJE DE COLECCION EXTRAPERITONEAL VIA PERCUTANEA</t>
  </si>
  <si>
    <t>DRENAJE DE COLECCION EXTRAPERITONEAL VIA LAPAROSCOPICA</t>
  </si>
  <si>
    <t>DRENAJE DE COLECCION RETROPERITONEAL VIA ABIERTA</t>
  </si>
  <si>
    <t>540002</t>
  </si>
  <si>
    <t>DRENAJE DE COLECCION RETROPERITONEAL VIA PERCUTANEA</t>
  </si>
  <si>
    <t>DRENAJE DE COLECCION RETROPERITONEAL VIA LAPAROSCOPICA</t>
  </si>
  <si>
    <t>DRENAJE DE COLECCION DE LA PARED ABDOMINAL VIA ABIERTA</t>
  </si>
  <si>
    <t>540000</t>
  </si>
  <si>
    <t>DRENAJE DE COLECCION DE LA PARED ABDOMINAL VIA PERCUTANEA</t>
  </si>
  <si>
    <t>DRENAJE DE COLECCION DE LA PARED ABDOMINAL VIA LAPAROSCOPICA</t>
  </si>
  <si>
    <t>DRENAJE DE COLECCION INTRAPERITONEAL VIA ABIERTA</t>
  </si>
  <si>
    <t>541301</t>
  </si>
  <si>
    <t>DRENAJE DE COLECCION INTRAPERITONEAL VIA PERCUTANEA</t>
  </si>
  <si>
    <t>541302</t>
  </si>
  <si>
    <t>DRENAJE DE COLECCION INTRAPERITONEAL VIA LAPAROSCOPICA</t>
  </si>
  <si>
    <t>LIBERACION DE PLASTRON EN ABDOMEN VIA ABIERTA</t>
  </si>
  <si>
    <t>LIBERACION DE PLASTRON EN ABDOMEN VIA LAPAROSCOPICA</t>
  </si>
  <si>
    <t>LAPAROTOMIA DE PRECISION (ESTADIFICACION)</t>
  </si>
  <si>
    <t>541200</t>
  </si>
  <si>
    <t>LAPAROTOMIA EXPLORATORIA</t>
  </si>
  <si>
    <t>541501</t>
  </si>
  <si>
    <t>RESECCION DE TUMOR RETROPERITONEAL VIA ABIERTA</t>
  </si>
  <si>
    <t>541502</t>
  </si>
  <si>
    <t>RESECCION DE TUMOR RETROPERITONEAL VIA LAPAROSCOPICA</t>
  </si>
  <si>
    <t>RESECCION DE TUMOR RETROPERITONEAL CON DISECCION DE ESTRUCTURAS VASCULARES U ORGANOS RETROPERITONEALES VIA ABIERTA</t>
  </si>
  <si>
    <t>541503</t>
  </si>
  <si>
    <t>RESECCION DE TUMOR RETROPERITONEAL CON DISECCION DE ESTRUCTURAS VASCULARES U ORGANOS RETROPERITONEALES VIA LAPAROSCOPICA</t>
  </si>
  <si>
    <t>RESECCION DE LESION BENIGNA O MALIGNA EN EPIPLON O EN MESENTERIO VIA ABIERTA</t>
  </si>
  <si>
    <t>541600</t>
  </si>
  <si>
    <t>RESECCION DE LESION BENIGNA O MALIGNA EN EPIPLON O EN MESENTERIO VIA LAPAROSCOPICA</t>
  </si>
  <si>
    <t>LAVADO PERITONEAL TERAPEUTICO VIA ABIERTA</t>
  </si>
  <si>
    <t>541400</t>
  </si>
  <si>
    <t>LAVADO PERITONEAL TERAPEUTICO VIA LAPAROSCOPICA</t>
  </si>
  <si>
    <t>LAVADO PERITONEAL DIAGNOSTICO VIA ABIERTA</t>
  </si>
  <si>
    <t>542500</t>
  </si>
  <si>
    <t>LAVADO PERITONEAL DIAGNOSTICO VIA LAPAROSCOPICA</t>
  </si>
  <si>
    <t>541801</t>
  </si>
  <si>
    <t>MARSUPIALIZACION ABDOMINAL POR PANCREATITIS</t>
  </si>
  <si>
    <t>CITORREDUCCION VIA ABIERTA</t>
  </si>
  <si>
    <t>CITORREDUCCION VIA LAPAROSCOPICA</t>
  </si>
  <si>
    <t>EXPLORACION INGUINAL VIA ABIERTA</t>
  </si>
  <si>
    <t>EXPLORACION INGUINAL VIA LAPAROSCOPICA</t>
  </si>
  <si>
    <t>LAPAROSCOPIA EXPLORATORIA</t>
  </si>
  <si>
    <t>542100</t>
  </si>
  <si>
    <t>LAPAROSCOPIA DE PRECISION (ESTADIFICACION)</t>
  </si>
  <si>
    <t>BIOPSIA DE PARED ABDOMINAL VIA ABIERTA</t>
  </si>
  <si>
    <t>542200</t>
  </si>
  <si>
    <t>BIOPSIA DE PARED ABDOMINAL VIA PERCUTANEA</t>
  </si>
  <si>
    <t>BIOPSIA DE PARED ABDOMINAL VIA LAPAROSCOPICA</t>
  </si>
  <si>
    <t>BIOPSIA DE PERITONEO VIA ABIERTA</t>
  </si>
  <si>
    <t>542301</t>
  </si>
  <si>
    <t>BIOPSIA DE PERITONEO VIA PERCUTANEA</t>
  </si>
  <si>
    <t>BIOPSIA DE PERITONEO VIA LAPAROSCOPICA</t>
  </si>
  <si>
    <t>BIOPSIA DE MASA INTRAABDOMINAL VIA ABIERTA</t>
  </si>
  <si>
    <t>BIOPSIA DE MASA INTRAABDOMINAL VIA PERCUTANEA</t>
  </si>
  <si>
    <t>542400</t>
  </si>
  <si>
    <t>BIOPSIA DE MASA INTRAABDOMINAL VIA LAPAROSCOPICA</t>
  </si>
  <si>
    <t>PARACENTESIS ABDOMINAL DIAGNOSTICA VIA PERCUTANEA</t>
  </si>
  <si>
    <t>542700</t>
  </si>
  <si>
    <t>PARACENTESIS ABDOMINAL TERAPEUTICA VIA PERCUTANEA</t>
  </si>
  <si>
    <t>PARACENTESIS ABDOMINAL TERAPEUTICA VIA LAPAROSCOPICA</t>
  </si>
  <si>
    <t>ULTRASONIDO</t>
  </si>
  <si>
    <t>BIOPSIA POR PUNCION Y ASPIRACION GUIADA POR ECOENDOSCOPIA</t>
  </si>
  <si>
    <t>451600</t>
  </si>
  <si>
    <t>RESECCION DE TUMOR BENIGNO EN LA PARED ABDOMINAL VIA ABIERTA</t>
  </si>
  <si>
    <t>543100</t>
  </si>
  <si>
    <t>RESECCION DE TUMOR BENIGNO EN LA PARED ABDOMINAL VIA LAPAROSCOPICA</t>
  </si>
  <si>
    <t>RESECCION DE TUMOR MALIGNO EN LA PARED ABDOMINAL VIA ABIERTA</t>
  </si>
  <si>
    <t>543200</t>
  </si>
  <si>
    <t>RESECCION DE TUMOR MALIGNO EN LA PARED ABDOMINAL VIA LAPAROSCOPICA</t>
  </si>
  <si>
    <t>543301</t>
  </si>
  <si>
    <t>ESCISION DE LESION AMPLIA EN LA PARED ABDOMINAL CON ROTACION DE COLGAJO</t>
  </si>
  <si>
    <t>543302</t>
  </si>
  <si>
    <t>ESCISION DE LESION AMPLIA EN LA PARED ABDOMINAL CON PROTESIS</t>
  </si>
  <si>
    <t>RESECCION DE LESION AMPLIA EN LA PARED ABDOMINAL</t>
  </si>
  <si>
    <t>OMENTECTOMIA PARCIAL VIA ABIERTA</t>
  </si>
  <si>
    <t>544102</t>
  </si>
  <si>
    <t>OMENTECTOMIA PARCIAL VIA LAPAROSCOPICA</t>
  </si>
  <si>
    <t>OMENTECTOMIA TOTAL VIA ABIERTA</t>
  </si>
  <si>
    <t>OMENTECTOMIA TOTAL VIA LAPAROSCOPICA</t>
  </si>
  <si>
    <t>544200</t>
  </si>
  <si>
    <t>ONFALECTOMIA SOD</t>
  </si>
  <si>
    <t>LISIS DE ADHERENCIAS PERITONEALES VIA ABIERTA</t>
  </si>
  <si>
    <t>545000</t>
  </si>
  <si>
    <t>LISIS DE ADHERENCIAS PERITONEALES VIA LAPAROSCOPICA</t>
  </si>
  <si>
    <t>546100</t>
  </si>
  <si>
    <t>CIERRE RETARDADO DE HERIDA ABDOMINAL EN FASE DE GRANULACION SOD</t>
  </si>
  <si>
    <t>CORRECCION PARCIAL DE GASTROSQUISIS CON DISPOSITIVO</t>
  </si>
  <si>
    <t>CORRECCION TOTAL DE GASTROSQUISIS INTRAPARTO</t>
  </si>
  <si>
    <t>CORRECCION TOTAL DE GASTROSQUISIS</t>
  </si>
  <si>
    <t>CORRECCION TOTAL DE GASTROSQUISIS CON SEPARACION DE COMPONENTES DE PARED ABDOMINAL</t>
  </si>
  <si>
    <t>CORRECCION PARCIAL DE ONFALOCELE CON DISPOSITIVO</t>
  </si>
  <si>
    <t>CORRECCION TOTAL DE ONFALOCELE</t>
  </si>
  <si>
    <t>CORRECCION TOTAL DE ONFALOCELE CON SEPARACION DE COMPONENTES DE PARED ABDOMINAL</t>
  </si>
  <si>
    <t>547401</t>
  </si>
  <si>
    <t>EVENTRORRAFIA VIA ABIERTA</t>
  </si>
  <si>
    <t>547400</t>
  </si>
  <si>
    <t>EVENTRORRAFIA VIA LAPAROSCOPICA</t>
  </si>
  <si>
    <t>REPARACION DE DIASTASIS DE RECTOS ABDOMINALES VIA ABIERTA</t>
  </si>
  <si>
    <t>836010</t>
  </si>
  <si>
    <t>REPARACION DE DIASTASIS DE RECTOS ABDOMINALES VIA LAPAROSCOPICA</t>
  </si>
  <si>
    <t>PLASTIA DE PARED ABDOMINAL VIA ABIERTA</t>
  </si>
  <si>
    <t>549501</t>
  </si>
  <si>
    <t>PLASTIA DE PARED ABDOMINAL VIA LAPAROSCOPICA</t>
  </si>
  <si>
    <t>RECONSTRUCCION DE PARED ABDOMINAL ANATOMICA Y FUNCIONAL VIA ABIERTA</t>
  </si>
  <si>
    <t>RECONSTRUCCION DE PARED ABDOMINAL ANATOMICA Y FUNCIONAL VIA LAPAROSCOPICA</t>
  </si>
  <si>
    <t>RESECCION DE QUISTE VITELINO O SENO UMBILICAL VIA ABIERTA</t>
  </si>
  <si>
    <t>CIERRE TEMPORAL DE PARED ABDOMINAL CON O SIN DISPOSITIVO VIA ABIERTA</t>
  </si>
  <si>
    <t>RETIRO DE DISPOSITIVO PARA CIERRE TEMPORAL DE PARED ABDOMINAL VIA ABIERTA</t>
  </si>
  <si>
    <t>SUSTITUCION O CAMBIO DE DISPOSITIVO PARA CIERRE TEMPORAL DE PARED ABDOMINAL VIA ABIERTA</t>
  </si>
  <si>
    <t>549004</t>
  </si>
  <si>
    <t>ONCOLOGIA CLINICA</t>
  </si>
  <si>
    <t>COLOCACION DE CATETER PARA DIALISIS PERITONEAL VIA ABIERTA</t>
  </si>
  <si>
    <t>549001</t>
  </si>
  <si>
    <t>COLOCACION DE CATETER PARA DIALISIS PERITONEAL VIA PERCUTANEA</t>
  </si>
  <si>
    <t>COLOCACION DE CATETER PARA DIALISIS PERITONEAL VIA LAPAROSCOPICA</t>
  </si>
  <si>
    <t>RETIRO DE CATETER PERITONEAL PARA QUIMIOTERAPIA INTRAARTERIAL</t>
  </si>
  <si>
    <t>549013</t>
  </si>
  <si>
    <t>RETIRO DE OTRO CATETER PERITONEAL</t>
  </si>
  <si>
    <t>HEMODIALISIS SESION (COD PROPIO - 549020)</t>
  </si>
  <si>
    <t>549201</t>
  </si>
  <si>
    <t>EXTRACCION DE CUERPO EXTRAÑO INTRAPERITONEAL (O DIU PERDIDO) POR LAPAROTOMIA</t>
  </si>
  <si>
    <t>549202</t>
  </si>
  <si>
    <t>EXTRACCION DE CUERPO EXTRAÑO INTRAPERITONEAL (O DIU PERDIDO) POR LAPAROSCOPIA</t>
  </si>
  <si>
    <t>CREACION DE FISTULA CUTANEOPERITONEAL SOD</t>
  </si>
  <si>
    <t>CREACION DE DERIVACION [CORTOCIRCUITO] PERITONEO- VASCULAR SOD</t>
  </si>
  <si>
    <t>INYECCION DE AIRE EN CAVIDAD PERITONEAL SOD</t>
  </si>
  <si>
    <t>INYECCION DE SUSTANCIA TERAPEUTICA DE ACCION LOCAL EN CAVIDAD PERITONEAL SOD</t>
  </si>
  <si>
    <t>549802</t>
  </si>
  <si>
    <t>DIALISIS PERITONEAL MANUAL DIA (COD PROPIO - 54980B)</t>
  </si>
  <si>
    <t>DIALISIS PERITONEAL AUTOMATIZADA DIA (COD PROPIO - 54980F)</t>
  </si>
  <si>
    <t>550101</t>
  </si>
  <si>
    <t>MARSUPIALIZACION DE QUISTE RENAL POR NEFROTOMIA POR VIA ABIERTA</t>
  </si>
  <si>
    <t>550102</t>
  </si>
  <si>
    <t>EXPLORACION DE RIÑON POR NEFROTOMIA</t>
  </si>
  <si>
    <t>550104</t>
  </si>
  <si>
    <t>DRENAJE DE COLECCION RENAL POR NEFROTOMIA</t>
  </si>
  <si>
    <t>MARSUPIALIZACION DE QUISTE RENAL POR LAPAROSCOPIA</t>
  </si>
  <si>
    <t>NEFROSTOMIA VIA ABIERTA</t>
  </si>
  <si>
    <t>NEFROSTOMIA VIA PERCUTANEA</t>
  </si>
  <si>
    <t>550401</t>
  </si>
  <si>
    <t>NEFROSTOMIA VIA LAPAROSCOPICA</t>
  </si>
  <si>
    <t>RETIRO DE NEFROSTOMIA</t>
  </si>
  <si>
    <t>EXPLORACION DE PELVIS RENAL POR PIELOTOMIA VIA ABIERTA</t>
  </si>
  <si>
    <t>551110</t>
  </si>
  <si>
    <t>EXPLORACION DE PELVIS RENAL POR PIELOTOMIA VIA LAPAROSCOPICA</t>
  </si>
  <si>
    <t>PIELOSTOMIA O INSERCION DE TUBO PARA DRENAJE DE PELVIS RENAL VIA ABIERTA</t>
  </si>
  <si>
    <t>PIELOSTOMIA O INSERCION DE TUBO PARA DRENAJE DE PELVIS RENAL VIA PERCUTANEA</t>
  </si>
  <si>
    <t>PIELOSTOMIA O INSERCION DE TUBO PARA DRENAJE DE PELVIS RENAL VIA LAPAROSCOPICA</t>
  </si>
  <si>
    <t>RETIRO DE PIELOSTOMIA</t>
  </si>
  <si>
    <t>NEFROSCOPIA VIA PERCUTANEA</t>
  </si>
  <si>
    <t>NEFROSCOPIA VIA LAPAROSCOPICA</t>
  </si>
  <si>
    <t>NEFROSCOPIA VIA ENDOSCOPICA RETROGRADA</t>
  </si>
  <si>
    <t>552100</t>
  </si>
  <si>
    <t>PIELOSCOPIA VIA PERCUTANEA</t>
  </si>
  <si>
    <t>PIELOSCOPIA VIA LAPAROSCOPICA</t>
  </si>
  <si>
    <t>552200</t>
  </si>
  <si>
    <t>PIELOSCOPIA VIA ENDOSCOPICA RETROGRADA</t>
  </si>
  <si>
    <t>BIOPSIA RIÑON POR LUMBOTOMIA</t>
  </si>
  <si>
    <t>552401</t>
  </si>
  <si>
    <t>BIOPSIA RIÑON POR LAPAROTOMIA</t>
  </si>
  <si>
    <t>BIOPSIA DE RIÑON VIA PERCUTANEA</t>
  </si>
  <si>
    <t>552310</t>
  </si>
  <si>
    <t>BIOPSIA DE RIÑON VIA ENDOSCOPICA</t>
  </si>
  <si>
    <t>BIOPSIA DE RIÑON VIA LAPAROSCOPICA</t>
  </si>
  <si>
    <t>BIOPSIA TEJIDOS PERIRRENALES POR LUMBOTOMIA</t>
  </si>
  <si>
    <t>BIOPSIA TEJIDOS PERIRRENALES POR LAPAROTOMIA</t>
  </si>
  <si>
    <t>BIOPSIA TEJIDOS PERIRRENALES VIA PERCUTANEA</t>
  </si>
  <si>
    <t>552500</t>
  </si>
  <si>
    <t>BIOPSIA TEJIDOS PERIRRENALES VIA LAPAROSCOPICA</t>
  </si>
  <si>
    <t>553101</t>
  </si>
  <si>
    <t>ESCISION LOCAL O ABLACION DE LESION RENAL VIA ABIERTA</t>
  </si>
  <si>
    <t>553102</t>
  </si>
  <si>
    <t>ESCISION LOCAL O ABLACION DE LESION RENAL VIA PERCUTANEA</t>
  </si>
  <si>
    <t>ESCISION LOCAL O ABLACION DE LESION RENAL VIA LAPAROSCOPICA</t>
  </si>
  <si>
    <t>DIVERTICULECTOMIA U OBLITERACION DE DIVERTICULO DE CALIZ VIA ABIERTA</t>
  </si>
  <si>
    <t>DIVERTICULECTOMIA U OBLITERACION DE DIVERTICULO DE CALIZ VIA PERCUTANEA</t>
  </si>
  <si>
    <t>DIVERTICULECTOMIA U OBLITERACION DE DIVERTICULO DE CALIZ VIA LAPAROSCOPICA</t>
  </si>
  <si>
    <t>ABLACION DE LESION EN PELVIS RENAL VIA ENDOSCOPICA</t>
  </si>
  <si>
    <t>NEFRECTOMIA PARCIAL POR LAPAROTOMIA</t>
  </si>
  <si>
    <t>NEFRECTOMIA PARCIAL POR LUMBOTOMIA</t>
  </si>
  <si>
    <t>555600</t>
  </si>
  <si>
    <t>NEFRECTOMIA PARCIAL POR LAPAROSCOPIA</t>
  </si>
  <si>
    <t>HEMINEFRECTOMIA POR LUMBOTOMIA</t>
  </si>
  <si>
    <t>HEMINEFRECTOMIA POR LAPAROTOMIA</t>
  </si>
  <si>
    <t>HEMINEFRECTOMIA POR LAPAROSCOPIA</t>
  </si>
  <si>
    <t>555101</t>
  </si>
  <si>
    <t>NEFROURETERECTOMIA CON SEGMENTO DE VEJIGA VIA ABIERTA</t>
  </si>
  <si>
    <t>555102</t>
  </si>
  <si>
    <t>NEFROURETERECTOMIA TOTAL (UNILATERAL)</t>
  </si>
  <si>
    <t>NEFROURETERECTOMIA CON SEGMENTO VESICAL VIA LAPAROSCOPICA</t>
  </si>
  <si>
    <t>NEFRECTOMIA DE RIÑON RESIDUAL O UNICO POR LUMBOTOMIA</t>
  </si>
  <si>
    <t>NEFRECTOMIA DE RIÑON RESIDUAL O UNICO POR LAPAROTOMIA</t>
  </si>
  <si>
    <t>NEFRECTOMIA DE RIÑON RESIDUAL O UNICO VIA LAPAROSCOPICA</t>
  </si>
  <si>
    <t>555200</t>
  </si>
  <si>
    <t>REMOCION DE RIÑON TRASPLANTADO O RECHAZADO VIA ABIERTA</t>
  </si>
  <si>
    <t>REMOCION DE RIÑON TRASPLANTADO O RECHAZADO VIA LAPAROSCOPICA</t>
  </si>
  <si>
    <t>555601</t>
  </si>
  <si>
    <t>NEFRECTOMIA (OBTENCION DE ORGANO)</t>
  </si>
  <si>
    <t>NEFRECTOMIA DE DONANTE VIVO POR LUMBOTOMIA</t>
  </si>
  <si>
    <t>NEFRECTOMIA DE DONANTE VIVO POR LAPAROTOMIA</t>
  </si>
  <si>
    <t>NEFRECTOMIA DE DONANTE VIVO VIA LAPAROSCOPICA</t>
  </si>
  <si>
    <t>RESECCION DE RIÑON UNILATERAL TOTAL [NEFRECTOMIA SIMPLE] POR LUMBOTOMIA</t>
  </si>
  <si>
    <t>RESECCION DE RIÑON UNILATERAL TOTAL [NEFRECTOMIA SIMPLE] POR LAPAROTOMIA</t>
  </si>
  <si>
    <t>RESECCION DE RIÑON UNILATERAL TOTAL [NEFRECTOMIA SIMPLE] VIA LAPAROSCOPICA</t>
  </si>
  <si>
    <t>NEFRECTOMIA RADICAL POR LUMBOTOMIA</t>
  </si>
  <si>
    <t>NEFRECTOMIA RADICAL POR LAPAROTOMIA</t>
  </si>
  <si>
    <t>NEFRECTOMIA RADICAL POR LAPAROSCOPIA</t>
  </si>
  <si>
    <t>AUTOTRASPLANTE RENAL POR VIA ABIERTA</t>
  </si>
  <si>
    <t>556200</t>
  </si>
  <si>
    <t>AUTOTRASPLANTE RENAL POR LAPAROSCOPIA</t>
  </si>
  <si>
    <t>TRASPLANTE RENAL DE DONANTE VIA ABIERTA</t>
  </si>
  <si>
    <t>TRASPLANTE RENAL DE DONANTE VIA LAPAROSCOPICA</t>
  </si>
  <si>
    <t>NEFROPEXIA POR VIA ABIERTA</t>
  </si>
  <si>
    <t>557000</t>
  </si>
  <si>
    <t>NEFROPEXIA POR LAPAROSCOPIA</t>
  </si>
  <si>
    <t>558101</t>
  </si>
  <si>
    <t>NEFRORRAFIA O SUTURA DE LACERACION RENAL VIA ABIERTA</t>
  </si>
  <si>
    <t>NEFRORRAFIA POR LAPAROSCOPIA</t>
  </si>
  <si>
    <t>CIERRE DE NEFROSTOMIA O PIELOSTOMIA VIA ABIERTA</t>
  </si>
  <si>
    <t>CIERRE DE NEFROSTOMIA O PIELOSTOMIA VIA LAPAROSCOPICA</t>
  </si>
  <si>
    <t>558201</t>
  </si>
  <si>
    <t>CIERRE DE FISTULA NEFROVISCERAL VIA ABIERTA</t>
  </si>
  <si>
    <t>CIERRE DE FISTULA NEFROVISCERAL VIA LAPAROSCOPICA</t>
  </si>
  <si>
    <t>SINFISIOTOMIA DE RIÑON EN HERRADURA VIA ABIERTA</t>
  </si>
  <si>
    <t>SINFISIOTOMIA DE RIÑON EN HERRADURA VIA LAPAROSCOPICA</t>
  </si>
  <si>
    <t>NEFRO-PIELO-URETEROSTOMIA VIA ABIERTA</t>
  </si>
  <si>
    <t>NEFRO-PIELO-URETEROSTOMIA VIA LAPAROSCOPICA</t>
  </si>
  <si>
    <t>558630</t>
  </si>
  <si>
    <t>ANASTOMOSIS PIELO-URETERO-VESICAL VIA ABIERTA</t>
  </si>
  <si>
    <t>ANASTOMOSIS PIELO-URETERO-VESICAL VIA LAPAROSCOPICA</t>
  </si>
  <si>
    <t>ANASTOMOSIS URETERO CALICIAL O NEFROCALICOSTOMIA VIA ABIERTA</t>
  </si>
  <si>
    <t>ANASTOMOSIS URETERO CALICIAL O NEFROCALICOSTOMIA VIA LAPAROSCOPICA</t>
  </si>
  <si>
    <t>NEFROENTEROSTOMIA CUTANEA VIA ABIERTA</t>
  </si>
  <si>
    <t>NEFROENTEROSTOMIA CUTANEA VIA LAPAROSCOPICA</t>
  </si>
  <si>
    <t>558701</t>
  </si>
  <si>
    <t>558720</t>
  </si>
  <si>
    <t>PIELOPLASTIA ENDOSCOPICA (POR ENDOPIELOTOMIA O ANTEROGRADA)</t>
  </si>
  <si>
    <t>PIELOPLASTIA POR LAPAROSCOPIA</t>
  </si>
  <si>
    <t>PIELOPLASTIA ENDOSCOPICA (RETROGRADA)</t>
  </si>
  <si>
    <t>LIBERACION DE ADHERENCIAS PIELICAS O URETEROPIELICAS POR VIA ABIERTA</t>
  </si>
  <si>
    <t>558800</t>
  </si>
  <si>
    <t>LIBERACION DE ADHERENCIAS PIELICAS O URETEROPIELICAS POR LAPAROSCOPIA</t>
  </si>
  <si>
    <t>COLOCACION DE DISPOSITIVO (CATETER DOBLE J) ANTEROGRADO DE RIÑON A VEJIGA</t>
  </si>
  <si>
    <t>585010</t>
  </si>
  <si>
    <t>559210</t>
  </si>
  <si>
    <t>RENOPUNCION O PUNCION RENAL PERCUTANEA</t>
  </si>
  <si>
    <t>559220</t>
  </si>
  <si>
    <t>DRENAJE PERCUTANEO DE COLECCION O QUISTE RENAL</t>
  </si>
  <si>
    <t>REEMPLAZO DE CATETER DE NEFROSTOMIA SOD</t>
  </si>
  <si>
    <t>REEMPLAZO DE CATETER DE PIELOSTOMIA SOD</t>
  </si>
  <si>
    <t>550200</t>
  </si>
  <si>
    <t>PERFUSION LOCAL DE RIÑON SOD</t>
  </si>
  <si>
    <t>920810</t>
  </si>
  <si>
    <t>559601</t>
  </si>
  <si>
    <t>INYECCION RENAL ESCLEROSANTE VIA PERCUTANEA</t>
  </si>
  <si>
    <t>561101</t>
  </si>
  <si>
    <t>MEATOTOMIA URETERAL VIA ABIERTA</t>
  </si>
  <si>
    <t>561102</t>
  </si>
  <si>
    <t>562101</t>
  </si>
  <si>
    <t>EXPLORACION DE URETER POR URETEROTOMIA (VIA ABIERTA)</t>
  </si>
  <si>
    <t>TRANSPORTE ASISTENCIAL BASICO</t>
  </si>
  <si>
    <t>AMBULANCIA BASICA TERRESTRE REDONDO MEDELLIN PERIMETRO URBANO (COD PROPIO - 56273)</t>
  </si>
  <si>
    <t>URETEROSCOPIA ANTEROGRADA DIAGNOSTICA</t>
  </si>
  <si>
    <t>563100</t>
  </si>
  <si>
    <t>URETEROSCOPIA RETROGRADA DIAGNOSTICA</t>
  </si>
  <si>
    <t>BIOPSIA DE URETER ANTEROGRADA VIA ENDOSCOPICA</t>
  </si>
  <si>
    <t>563300</t>
  </si>
  <si>
    <t>BIOPSIA DE URETER RETROGRADA VIA ENDOSCOPICA</t>
  </si>
  <si>
    <t>TRANSPORTE ASISTENCIAL MEDICALIZADO</t>
  </si>
  <si>
    <t>TRASLADO AEREO BOGOTA - MEDELLIN (BASE DE OPERACION MEDELLIN O BOGOTA) (COD PROPIO - 56332)</t>
  </si>
  <si>
    <t>BIOPSIADE URETER VIA LAPAROSCOPICA</t>
  </si>
  <si>
    <t>BIOPSIA DE URETER VIA ABIERTA</t>
  </si>
  <si>
    <t>563510</t>
  </si>
  <si>
    <t>ENDOSCOPIA (FLEXIBLE) DEL CONDUCTO ILEAL</t>
  </si>
  <si>
    <t>UROLOGIA</t>
  </si>
  <si>
    <t>563520</t>
  </si>
  <si>
    <t>ENDOSCOPIA (FLEXIBLE) DEL CONDUCTO COLONICO</t>
  </si>
  <si>
    <t>TRASLADO AEREO MONTERIA - MEDELLIN (BASE DE OPERACION BOGOTA) (COD PROPIO - 56356)</t>
  </si>
  <si>
    <t>TRASLADO AEREO APARTADO - MEDELLIN (BASE DE OPERACION BOGOTA) (COD PROPIO - 56366)</t>
  </si>
  <si>
    <t>URETERECTOMIA PARCIAL VIA ABIERTA</t>
  </si>
  <si>
    <t>564200</t>
  </si>
  <si>
    <t>URETERECTOMIA PARCIAL POR LAPAROSCOPIA</t>
  </si>
  <si>
    <t>564120</t>
  </si>
  <si>
    <t>ESCISION DE LESION URETERAL O PARA URETERAL</t>
  </si>
  <si>
    <t>ABLACION DE LESION URETERAL VIA ENDOSCOPICA</t>
  </si>
  <si>
    <t>564130</t>
  </si>
  <si>
    <t>ACORTAMIENTO O REMODELACION DE URETER CON REIMPLANTACION URETEROVESICAL</t>
  </si>
  <si>
    <t>ACORTAMIENTO O REMODELACION DE URETER CON REIMPLANTACION URETEROVESICAL POR LAPAROSCOPIA</t>
  </si>
  <si>
    <t>URETERECTOMIA TOTAL O RESIDUAL POR VIA ABIERTA</t>
  </si>
  <si>
    <t>URETERECTOMIA TOTAL O RESIDUAL POR LAPAROSCOPIA</t>
  </si>
  <si>
    <t>565101</t>
  </si>
  <si>
    <t>URETEROILEOSTOMIA CUTANEA [CIRUGIA DE BRICKER]</t>
  </si>
  <si>
    <t>565201</t>
  </si>
  <si>
    <t>URETEROSIGMOIDOSTOMIA</t>
  </si>
  <si>
    <t>ANASTOMOSIS URETEROCOLONICA TUNELIZADA</t>
  </si>
  <si>
    <t>565200</t>
  </si>
  <si>
    <t>APENDICOVESICOSTOMIA CUTANEA VIA ABIERTA</t>
  </si>
  <si>
    <t>APENDICOVESICOSTOMIA CUTANEA VIA LAPAROSCOPICA</t>
  </si>
  <si>
    <t>565410</t>
  </si>
  <si>
    <t>URETEROENTEROSTOMIA CUTANEA</t>
  </si>
  <si>
    <t>565600</t>
  </si>
  <si>
    <t>565610</t>
  </si>
  <si>
    <t>URETEROCOLOSTOMIA</t>
  </si>
  <si>
    <t>565710</t>
  </si>
  <si>
    <t>URETERONEOPROCTOSTOMIA (ANASTOMOSIS DE URETERES A RECTO AISLADO IN SITU) [OPERACION DE HEINZ-BOYER]</t>
  </si>
  <si>
    <t>REVISION DE ANASTOMOSIS URETERO INTESTINAL VIA ABIERTA</t>
  </si>
  <si>
    <t>REVISION DE ANASTOMOSIS URETERO INTESTINAL VIA LAPAROSCOPICA</t>
  </si>
  <si>
    <t>URETEROSTOMIA CUTANEA VIA ABIERTA</t>
  </si>
  <si>
    <t>566000</t>
  </si>
  <si>
    <t>URETEROSTOMIA CUTANEA VIA LAPAROSCOPICA</t>
  </si>
  <si>
    <t>REVISION DE ESTOMA DE URETEROSTOMIA CUTANEA VIA ABIERTA</t>
  </si>
  <si>
    <t>REVISION DE ESTOMA DE URETEROSTOMIA CUTANEA VIA LAPAROSCOPICA</t>
  </si>
  <si>
    <t>TRASLADO AEREO QUIBDO - MEDELLIN (BASE DE OPERACION BOGOTA) (COD PROPIO - 56698)</t>
  </si>
  <si>
    <t>TRASLADO AEREO CAUCASIA - MEDELLIN (BASE DE OPERACION BOGOTA) (COD PROPIO - 56699)</t>
  </si>
  <si>
    <t>URETERONEOCISTOSTOMIA POR ANASTOMOSIS O REIMPLANTACION URETEROVESICAL VIA ABIERTA</t>
  </si>
  <si>
    <t>567440</t>
  </si>
  <si>
    <t>URETERONEOCISTOSTOMIA POR ANASTOMOSIS O REIMPLANTACION URETEROVESICAL VIA LAPAROSCOPICA</t>
  </si>
  <si>
    <t>URETERONEOCISTOSTOMIA CON TECNICA DE ALARGAMIENTO VESICAL (CON COLGAJO O PLIEGUE VESICAL) VIA ABIERTA</t>
  </si>
  <si>
    <t>567441</t>
  </si>
  <si>
    <t>URETERONEOCISTOSTOMIA CON TECNICA DE ALARGAMIENTO VESICAL (CON COLGAJO O PLIEGUE VESICAL) VIA LAPAROSCOPICA</t>
  </si>
  <si>
    <t>REANASTOMOSIS URETERO-VESICAL VIA ABIERTA</t>
  </si>
  <si>
    <t>567460</t>
  </si>
  <si>
    <t>REANASTOMOSIS URETERO-VESICAL VIA LAPAROSCOPICA</t>
  </si>
  <si>
    <t>TRANSURETERO-URETEROSTOMIA VIA ABIERTA</t>
  </si>
  <si>
    <t>TRANSURETERO-URETEROSTOMIA VIA LAPAROSCOPICA</t>
  </si>
  <si>
    <t>SUTURA DE LACERACION DE URETER O URETERORRAFIA VIA ABIERTA</t>
  </si>
  <si>
    <t>568200</t>
  </si>
  <si>
    <t>SUTURA DE LACERACION DE URETER O URETERORRAFIA VIA LAPAROSCOPICA</t>
  </si>
  <si>
    <t>CIERRE DE URETEROSTOMIA VIA ABIERTA</t>
  </si>
  <si>
    <t>CIERRE DE FISTULA URETERO-ENTERICA O URETEROVISCERAL VIA ABIERTA</t>
  </si>
  <si>
    <t>CIERRE DE FISTULA URETERO-ENTERICA O URETEROVISCERAL VIA LAPAROSCOPICA</t>
  </si>
  <si>
    <t>568410</t>
  </si>
  <si>
    <t>FISTULECTOMIA VESICO-URETERO-VAGINAL Y REIMPLANTE URETERAL VIA ABIERTA</t>
  </si>
  <si>
    <t>FISTULECTOMIA VESICO-URETERO-VAGINAL Y REIMPLANTE URETERAL VIA LAPAROSCOPICA</t>
  </si>
  <si>
    <t>568440</t>
  </si>
  <si>
    <t>URETEROPLASTIA O ANASTOMOSIS TERMINO-TERMINAL VIA ABIERTA</t>
  </si>
  <si>
    <t>568700</t>
  </si>
  <si>
    <t>URETEROPLASTIA O ANASTOMOSIS TERMINO-TERMINAL DE URETER POR LAPAROSCOPIA</t>
  </si>
  <si>
    <t>INJERTO DE URETER VIA ABIERTA</t>
  </si>
  <si>
    <t>INJERTO DE URETER VIA LAPAROSCOPICA</t>
  </si>
  <si>
    <t>RESECCION DE URETEROCELE Y REIMPLANTE DE URETER IPSILATERAL VIA ABIERTA</t>
  </si>
  <si>
    <t>568941</t>
  </si>
  <si>
    <t>RESECCION DE URETEROCELE Y REIMPLANTE DE URETER IPSILATERAL VIA LAPAROSCOPICA</t>
  </si>
  <si>
    <t>RESECCION ENDOSCOPICA DE URETEROCELE</t>
  </si>
  <si>
    <t>568942</t>
  </si>
  <si>
    <t>REEMPLAZO DE URETER CON SEGMENTO ILEAL IMPLANTADO EN VEJIGA VIA ABIERTA</t>
  </si>
  <si>
    <t>REEMPLAZO DE URETER CON SEGMENTO ILEAL IMPLANTADO EN VEJIGA VIA LAPAROSCOPICA</t>
  </si>
  <si>
    <t>RECONSTRUCCION DE VIA URINARIA EN RIÑON TRASPLANTADO</t>
  </si>
  <si>
    <t>569001</t>
  </si>
  <si>
    <t>DILATACION DE MEATO URETERAL</t>
  </si>
  <si>
    <t>569002</t>
  </si>
  <si>
    <t>LIGADURA DE URETER VIA ABIERTA</t>
  </si>
  <si>
    <t>LIGADURA DE URETER VIA LAPAROSCOPICA</t>
  </si>
  <si>
    <t>INYECCION O INFILTRACION PARAURETERAL</t>
  </si>
  <si>
    <t>LIMPIEZA Y DRENAJE TRANSURETRAL DE VEJIGA</t>
  </si>
  <si>
    <t>HEMOSTASIA O CONTROL DE HEMORRAGIA VESICAL VIA ABIERTA</t>
  </si>
  <si>
    <t>HEMOSTASIA O CONTROL DE HEMORRAGIA VESICAL VIA LAPAROSCOPICA</t>
  </si>
  <si>
    <t>HEMOSTASIA O CONTROL DE HEMORRAGIA VESICAL VIA ENDOSCOPICA</t>
  </si>
  <si>
    <t>HEMOSTASIA O CONTROL DE HEMORRAGIA POR ABLACION</t>
  </si>
  <si>
    <t>CISTOTOMIA VIA ABIERTA</t>
  </si>
  <si>
    <t>571101</t>
  </si>
  <si>
    <t>CISTOTOMIA VIA PERCUTANEA</t>
  </si>
  <si>
    <t>CISTOTOMIA VIA LAPAROSCOPICA</t>
  </si>
  <si>
    <t>CISTOSTOMIA VIA LAPAROSCOPICA</t>
  </si>
  <si>
    <t>571210</t>
  </si>
  <si>
    <t>CISTOSTOMIA VIA ABIERTA</t>
  </si>
  <si>
    <t>CISTOSTOMIA VIA PERCUTANEA</t>
  </si>
  <si>
    <t>572101</t>
  </si>
  <si>
    <t>VESICOSTOMIA (CUTANEA)</t>
  </si>
  <si>
    <t>REVISION DE VESICOSTOMIA VIA ABIERTA</t>
  </si>
  <si>
    <t>CISTOSCOPIA A TRAVES DE ESTOMA ARTIFICIAL O CISTOSTOMIA</t>
  </si>
  <si>
    <t>573100</t>
  </si>
  <si>
    <t>CISTOSCOPIA A TRAVES DE ESTOMA CONGENITO</t>
  </si>
  <si>
    <t>CISTOSCOPIA A TRAVES DE ESTOMA TRAUMATICO</t>
  </si>
  <si>
    <t>573201</t>
  </si>
  <si>
    <t>CISTOSCOPIA TRANSURETRAL</t>
  </si>
  <si>
    <t>573301</t>
  </si>
  <si>
    <t>BIOPSIA UNICA DE VEJIGA TRANSURETRAL</t>
  </si>
  <si>
    <t>573302</t>
  </si>
  <si>
    <t>BIOPSIA MULTIPLE DE VEJIGA TRANSURETRAL</t>
  </si>
  <si>
    <t>BIOPSIA UNICA DE VEJIGA VIA LAPAROSCOPICA</t>
  </si>
  <si>
    <t>BIOPSIA MULTIPLE DE VEJIGA VIA LAPAROSCOPICA</t>
  </si>
  <si>
    <t>BIOPSIA UNICA DE VEJIGA VIA ABIERTA</t>
  </si>
  <si>
    <t>573400</t>
  </si>
  <si>
    <t>BIOPSIA MULTIPLE DE VEJIGA VIA ABIERTA</t>
  </si>
  <si>
    <t>573500</t>
  </si>
  <si>
    <t>574100</t>
  </si>
  <si>
    <t>ABLACION TRANSURETRAL DE ADHERENCIAS INTRALUMINALES VESICALES SOD</t>
  </si>
  <si>
    <t>574201</t>
  </si>
  <si>
    <t>RESECCION DE LESION VESICAL VIA ENDOSCOPICA</t>
  </si>
  <si>
    <t>574202</t>
  </si>
  <si>
    <t>ABLACION DE LESION VESICAL VIA ENDOSCOPICA</t>
  </si>
  <si>
    <t>RESECCION DE SENO URACAL DE VEJIGA (URACOVESICAL) VIA ABIERTA</t>
  </si>
  <si>
    <t>575101</t>
  </si>
  <si>
    <t>RESECCION DE SENO URACAL DE VEJIGA (URACOVESICAL) VIA LAPAROSCOPICA</t>
  </si>
  <si>
    <t>RESECCION DE FISTULA URACAL VIA ABIERTA</t>
  </si>
  <si>
    <t>RESECCION DE FISTULA URACAL VIA LAPAROSCOPICA</t>
  </si>
  <si>
    <t>RESECCION DE URACO VIA ABIERTA</t>
  </si>
  <si>
    <t>RESECCION DE URACO VIA LAPAROSCOPICA</t>
  </si>
  <si>
    <t>575202</t>
  </si>
  <si>
    <t>RESECCION O FULGURACION SUPRAPUBICA DE LESION VESICAL VIA ABIERTA</t>
  </si>
  <si>
    <t>ENDOMETRECTOMIA DE VEJIGA VIA ABIERTA</t>
  </si>
  <si>
    <t>ENDOMETRECTOMIA DE VEJIGA VIA LAPAROSCOPICA</t>
  </si>
  <si>
    <t>RESECCION O FULGURACION SUPRAPUBICA DE LESION VESICAL VIA LAPAROSCOPICA</t>
  </si>
  <si>
    <t>RESECCION DE DIVERTICULO VESICAL VIA LAPAROSCOPICA</t>
  </si>
  <si>
    <t>CISTECTOMIA PARCIAL VIA ABIERTA</t>
  </si>
  <si>
    <t>576000</t>
  </si>
  <si>
    <t>CISTECTOMIA PARCIAL POR LAPAROSCOPIA</t>
  </si>
  <si>
    <t>576060</t>
  </si>
  <si>
    <t>576061</t>
  </si>
  <si>
    <t>RESECCION TRANSURETRAL (ENDOSCOPICA) DE CUELLO VESICAL</t>
  </si>
  <si>
    <t>EXTIRPACION TOTAL DE VEJIGA URINARIA [CISTECTOMIA] VIA ABIERTA</t>
  </si>
  <si>
    <t>577005</t>
  </si>
  <si>
    <t>EXTIRPACION TOTAL DE VEJIGA URINARIA [CISTECTOMIA] VIA LAPAROSCOPICA</t>
  </si>
  <si>
    <t>CISTECTOMIA TOTAL CON URETRECTOMIA VIA ABIERTA</t>
  </si>
  <si>
    <t>CISTECTOMIA TOTAL CON URETRECTOMIA VIA LAPAROSCOPICA</t>
  </si>
  <si>
    <t>EXENTERACION PELVICA MASCULINA (CON RECTO) VIA ABIERTA</t>
  </si>
  <si>
    <t>577120</t>
  </si>
  <si>
    <t>EXENTERACION PELVICA MASCULINA (CON RECTO) VIA LAPAROSCOPICA</t>
  </si>
  <si>
    <t>ESCISION O REMOCION DE VEJIGA PROSTATA VESICULAS SEMINALES Y TEJIDO GRASO [CISTOPROSTATECTOMIA] VIA ABIERTA</t>
  </si>
  <si>
    <t>577130</t>
  </si>
  <si>
    <t>ESCISION O REMOCION DE VEJIGA PROSTATA VESICULAS SEMINALES Y TEJIDO GRASO [CISTOPROSTATECTOMIA] VIA LAPAROSCOPICA</t>
  </si>
  <si>
    <t>ESCISION O REMOCION DE VEJIGA URETRA Y TEJIDO GRASO EN MUJER VIA ABIERTA</t>
  </si>
  <si>
    <t>ESCISION O REMOCION DE VEJIGA URETRA Y TEJIDO GRASO EN MUJER VIA LAPAROSCOPICA</t>
  </si>
  <si>
    <t>CISTOPROSTATECTOMIA RADICAL POR LAPAROSCOPIA MAS DERIVACION URINARIA (CONDUCTO ILEAL O SIMILAR) VIA ABIERTA</t>
  </si>
  <si>
    <t>CISTOPROSTATECTOMIA RADICAL POR LAPAROSCOPIA MAS DERIVACION URINARIA (CONDUCTO ILEAL O SIMILAR) VIA LAPAROSCOPICA</t>
  </si>
  <si>
    <t>CISTOPROSTATECTOMIA RADICAL MAS DERIVACION URINARIA (BOLSA CONTINENTE ORTOTOPICA) VIA ABIERTA</t>
  </si>
  <si>
    <t>CISTOPROSTATECTOMIA RADICAL MAS DERIVACION URINARIA (BOLSA CONTINENTE ORTOTOPICA) VIA LAPAROSCOPICA</t>
  </si>
  <si>
    <t>CISTOPROSTATECTOMIA RADICAL MAS DERIVACION URINARIA (BOLSA CONTINENTE NO ORTOTOPICA) VIA ABIERTA</t>
  </si>
  <si>
    <t>CISTOPROSTATECTOMIA RADICAL MAS DERIVACION URINARIA (BOLSA CONTINENTE NO ORTOTOPICA) VIA LAPAROSCOPICA</t>
  </si>
  <si>
    <t>SUTURA DE LACERACION O DESGARRO VESICAL [CISTORRAFIA] VIA ABIERTA</t>
  </si>
  <si>
    <t>578100</t>
  </si>
  <si>
    <t>SUTURA DE VEJIGA POR LAPAROSCOPIA</t>
  </si>
  <si>
    <t>578201</t>
  </si>
  <si>
    <t>CIERRE DE CISTOSTOMIA (FISTULECTOMIA VESICO-CUTANEA)</t>
  </si>
  <si>
    <t>578202</t>
  </si>
  <si>
    <t>CIERRE DE VESICOSTOMIA</t>
  </si>
  <si>
    <t>FISTULECTOMIA RECTO-VESICAL O RECTO-VESICO-VAGINAL VIA ABIERTA</t>
  </si>
  <si>
    <t>578301</t>
  </si>
  <si>
    <t>FISTULECTOMIA RECTO-VESICAL O RECTO-VESICO-VAGINAL VIA LAPAROSCOPICA</t>
  </si>
  <si>
    <t>FISTULECTOMIA VESICO-SIGMOIDO-VAGINAL VIA ABIERTA</t>
  </si>
  <si>
    <t>578302</t>
  </si>
  <si>
    <t>FISTULECTOMIA VESICO-SIGMOIDO-VAGINAL VIA LAPAROSCOPICA</t>
  </si>
  <si>
    <t>578401</t>
  </si>
  <si>
    <t>578402</t>
  </si>
  <si>
    <t>FISTULECTOMIA VESICO-VAGINAL</t>
  </si>
  <si>
    <t>578403</t>
  </si>
  <si>
    <t>578450</t>
  </si>
  <si>
    <t>578501</t>
  </si>
  <si>
    <t>CISTOURETROPLASTIA Y PLASTIA DE CUELLO VESICAL</t>
  </si>
  <si>
    <t>578600</t>
  </si>
  <si>
    <t>578701</t>
  </si>
  <si>
    <t>AMPLIACION DE VEJIGA CON SEGMENTO AISLADO DE ILEON</t>
  </si>
  <si>
    <t>578702</t>
  </si>
  <si>
    <t>AMPLIACION DE VEJIGA CON SEGMENTO DE COLON</t>
  </si>
  <si>
    <t>AMPLIACION DE VEJIGA CON SEGMENTO DE ESTOMAGO</t>
  </si>
  <si>
    <t>578704</t>
  </si>
  <si>
    <t>578801</t>
  </si>
  <si>
    <t>ANASTOMOSIS DE VEJIGA CON SEGMENTO INTESTINAL</t>
  </si>
  <si>
    <t>578802</t>
  </si>
  <si>
    <t>ANASTOMOSIS CISTOCOLICA</t>
  </si>
  <si>
    <t>CISTOPEXIA (SUSPENSION VESICAL)</t>
  </si>
  <si>
    <t>578900</t>
  </si>
  <si>
    <t>REPARACION DE LACERACIONES O DESGARROS NO OBSTETRICOS QUE INVOLUCRAN VEJIGA Y URETRA (GRADO IV)</t>
  </si>
  <si>
    <t>756100</t>
  </si>
  <si>
    <t>579101</t>
  </si>
  <si>
    <t>ESFINTEROTOMIA VESICAL CERRADA ENDOSCOPICA</t>
  </si>
  <si>
    <t>ESFINTEROTOMIA DE VEJIGA</t>
  </si>
  <si>
    <t>DILATACION DE CUELLO VESICAL SOD</t>
  </si>
  <si>
    <t>INSERCION DE DISPOSITIVO URINARIO (VESICAL)</t>
  </si>
  <si>
    <t>579400</t>
  </si>
  <si>
    <t>REEMPLAZO DE DISPOSITIVO URINARIO (VESICAL)</t>
  </si>
  <si>
    <t>579500</t>
  </si>
  <si>
    <t>ASPIRACION DE VEJIGA VIA PERCUTANEA</t>
  </si>
  <si>
    <t>LIBERACION DE ADHERENCIAS EN VEJIGA</t>
  </si>
  <si>
    <t>579950</t>
  </si>
  <si>
    <t>PROCEDIMIENTO ANTI-INCONTINENCIA URINARIA MASCULINA</t>
  </si>
  <si>
    <t>580010</t>
  </si>
  <si>
    <t>RESECCION O ESCISION DE TABIQUE URETRAL</t>
  </si>
  <si>
    <t>580050</t>
  </si>
  <si>
    <t>URETROTOMIA INTERNA POR ABLACION</t>
  </si>
  <si>
    <t>URETROSTOMIA</t>
  </si>
  <si>
    <t>580100</t>
  </si>
  <si>
    <t>580110</t>
  </si>
  <si>
    <t>URETROSTOMIA PERINEAL</t>
  </si>
  <si>
    <t>UROLOGIA ONCOLOGICA</t>
  </si>
  <si>
    <t>581010</t>
  </si>
  <si>
    <t>URETROSCOPIA PERINEAL</t>
  </si>
  <si>
    <t>582301</t>
  </si>
  <si>
    <t>BIOPSIA DE URETRA VIA ENDOSCOPICA</t>
  </si>
  <si>
    <t>582401</t>
  </si>
  <si>
    <t>BIOPSIA DE TEJIDO PERIURETRAL VIA ABIERTA</t>
  </si>
  <si>
    <t>BIOPSIA DE TEJIDO PERIURETRAL VIA PERCUTANEA</t>
  </si>
  <si>
    <t>583101</t>
  </si>
  <si>
    <t>FULGURACION ENDOSCOPICA DE LESIONES URETRALES</t>
  </si>
  <si>
    <t>583102</t>
  </si>
  <si>
    <t>ESCISION ENDOSCOPICA DE VALVA CONGENITA DE URETRA</t>
  </si>
  <si>
    <t>RESECCION O ABLACION ENDOSCOPICA DE LESION O TEJIDO URETRAL</t>
  </si>
  <si>
    <t>583201</t>
  </si>
  <si>
    <t>FULGURACION DE LESIONES URETRALES VIA ABIERTA</t>
  </si>
  <si>
    <t>583202</t>
  </si>
  <si>
    <t>ESCISION DE VALVA CONGENITA DE URETRA VIA ABIERTA</t>
  </si>
  <si>
    <t>RESECCION O ABLACION ABIERTA DE LESION O TEJIDO URETRAL</t>
  </si>
  <si>
    <t>583230</t>
  </si>
  <si>
    <t>URETRECTOMIA SIMPLE VIA ABIERTA</t>
  </si>
  <si>
    <t>583240</t>
  </si>
  <si>
    <t>URETRECTOMIA RADICAL VIA ABIERTA</t>
  </si>
  <si>
    <t>584101</t>
  </si>
  <si>
    <t>584102</t>
  </si>
  <si>
    <t>584103</t>
  </si>
  <si>
    <t>584200</t>
  </si>
  <si>
    <t>CIERRE DE URETROSTOMIA SOD</t>
  </si>
  <si>
    <t>584301</t>
  </si>
  <si>
    <t>CIERRE DE FISTULA URETRORECTAL</t>
  </si>
  <si>
    <t>584302</t>
  </si>
  <si>
    <t>CIERRE DE FISTULA URETRO-PERINEO-ESCROTAL</t>
  </si>
  <si>
    <t>584303</t>
  </si>
  <si>
    <t>RESECCION DE FISTULA URETROCUTANEA</t>
  </si>
  <si>
    <t>584304</t>
  </si>
  <si>
    <t>CIERRE DE FISTULA URETRO -VAGINAL</t>
  </si>
  <si>
    <t>584305</t>
  </si>
  <si>
    <t>CIERRE DE FISTULA DE NEOURETRA</t>
  </si>
  <si>
    <t>584401</t>
  </si>
  <si>
    <t>ANASTOMOSIS DE URETRA - URETRA</t>
  </si>
  <si>
    <t>584402</t>
  </si>
  <si>
    <t>REVISION DE ANASTOMOSIS DE URETRA</t>
  </si>
  <si>
    <t>CORRECCION DE EPISPADIAS O HIPOSPADIAS</t>
  </si>
  <si>
    <t>584500</t>
  </si>
  <si>
    <t>584530</t>
  </si>
  <si>
    <t>MEATOPLASTIA GLANDULOPLASTIA AVANZAMIENTO [MAGPI]</t>
  </si>
  <si>
    <t>584601</t>
  </si>
  <si>
    <t>URETROPLASTIA TRANSPUBICA</t>
  </si>
  <si>
    <t>584602</t>
  </si>
  <si>
    <t>584603</t>
  </si>
  <si>
    <t>584700</t>
  </si>
  <si>
    <t>584901</t>
  </si>
  <si>
    <t>MARSUPIALIZACION DE DIVERTICULO URETRAL</t>
  </si>
  <si>
    <t>LIBERACION DE ADHERENCIAS EN URETRA [URETROLISIS]</t>
  </si>
  <si>
    <t>585000</t>
  </si>
  <si>
    <t>586101</t>
  </si>
  <si>
    <t>DILATACION DE URETRA POR URETROTOMIA EXTERNA</t>
  </si>
  <si>
    <t>586102</t>
  </si>
  <si>
    <t>DILATACION DE URETRA POR URETROTOMIA INTERNA</t>
  </si>
  <si>
    <t>586200</t>
  </si>
  <si>
    <t>DILATACION DE UNION URETROVESICAL SOD</t>
  </si>
  <si>
    <t>586300</t>
  </si>
  <si>
    <t>DILATACION DE URETRA POR SONDEO SOD</t>
  </si>
  <si>
    <t>INSERCION DE DISPOSITIVO MEDICO URETRAL VIA ABIERTA</t>
  </si>
  <si>
    <t>588202</t>
  </si>
  <si>
    <t>INSERCION DE DISPOSITIVO MEDICO URETRAL VIA ENDOSCOPICA</t>
  </si>
  <si>
    <t>589110</t>
  </si>
  <si>
    <t>DRENAJE DE GLANDULA BULBOURETRAL</t>
  </si>
  <si>
    <t>589120</t>
  </si>
  <si>
    <t>INCISION Y DRENAJE DE COLECCIONES PERIURETRALES O URINOSOS</t>
  </si>
  <si>
    <t>589200</t>
  </si>
  <si>
    <t>ESCISION DE TEJIDO PERIURETRAL SOD</t>
  </si>
  <si>
    <t>IMPLANTACION DE APARATO DE ESFINTER URINARIO INFLABLE VIA ABDOMINAL</t>
  </si>
  <si>
    <t>IMPLANTACION DE APARATO DE ESFINTER URINARIO INFLABLE VIA PERINEAL</t>
  </si>
  <si>
    <t>IMPLANTACION DE APARATO DE ESFINTER URINARIO INFLABLE VIA LAPAROSCOPICA</t>
  </si>
  <si>
    <t>IMPLANTACION DE DISPOSITIVO PERIURETRAL</t>
  </si>
  <si>
    <t>RETIRO DE APARATO DE ESFINTER URINARIO INFLABLE VIA ABDOMINAL</t>
  </si>
  <si>
    <t>RETIRO DE APARATO DE ESFINTER URINARIO INFLABLE VIA PERINEAL</t>
  </si>
  <si>
    <t>RETIRO DE APARATO DE ESFINTER URINARIO INFLABLE VIA LAPAROSCOPICA</t>
  </si>
  <si>
    <t>RETIRO DE DISPOSITIVO PERIURETRAL</t>
  </si>
  <si>
    <t>REVISION O SUSTITUCION QUIRURGICA DE DISPOSITIVO DE ESFINTER URINARIO ARTIFICIAL VIA ABDOMINAL</t>
  </si>
  <si>
    <t>REVISION O SUSTITUCION QUIRURGICA DE DISPOSITIVO DE ESFINTER URINARIO ARTIFICIAL VIA PERINEAL</t>
  </si>
  <si>
    <t>REVISION O SUSTITUCION QUIRURGICA DE DISPOSITIVO DE ESFINTER URINARIO ARTIFICIAL VIA LAPAROSCOPICA</t>
  </si>
  <si>
    <t>REVISION O SUSTITUCION QUIRURGICA DE DISPOSITIVO DE DISPOSITIVO PERIURETRAL</t>
  </si>
  <si>
    <t>EXPLORACION RETROPERITONEAL (LUMBOTOMIA EXPLORADORA) VIA ABIERTA</t>
  </si>
  <si>
    <t>590100</t>
  </si>
  <si>
    <t>EXPLORACION RETROPERITONEAL (LUMBOTOMIA EXPLORADORA) POR LAPAROSCOPIA</t>
  </si>
  <si>
    <t>590200</t>
  </si>
  <si>
    <t>URETEROLISIS CON LIBERACION O REPOSICIONAMIENTO DE URETER SOD</t>
  </si>
  <si>
    <t>LIBERACION DE ADHERENCIAS PERIURETERALES Y PERICALICIALES [URETEROLISIS] O [PIELOURETEROLISIS]</t>
  </si>
  <si>
    <t>590300</t>
  </si>
  <si>
    <t>URETEROLISIS O PIELOURETEROLISIS POR LAPAROSCOPIA</t>
  </si>
  <si>
    <t>590400</t>
  </si>
  <si>
    <t>INCISION Y DRENAJE DE COLECCION PERIRRENAL SOD</t>
  </si>
  <si>
    <t>590500</t>
  </si>
  <si>
    <t>DRENAJE PERCUTANEO DE COLECCION EN AREA PERIRRENAL SOD</t>
  </si>
  <si>
    <t>591100</t>
  </si>
  <si>
    <t>LIBERACION O LISIS DE ADHERENCIAS PERIVESICALES SOD</t>
  </si>
  <si>
    <t>591910</t>
  </si>
  <si>
    <t>EXPLORACION DE TEJIDO PERIVESICAL</t>
  </si>
  <si>
    <t>591920</t>
  </si>
  <si>
    <t>INCISION Y DRENAJE DE COLECCION EN TEJIDO PERIVESICAL Y ESPACIO DE RETZIUS</t>
  </si>
  <si>
    <t>NEFROLITOTOMIA O EXTRACCION DE CUERPO EXTRAÑO EN RIÑON VIA ABIERTA</t>
  </si>
  <si>
    <t>550103</t>
  </si>
  <si>
    <t>NEFROLITOTOMIA O EXTRACCION DE CUERPO EXTRAÑO EN RIÑON VIA PERCUTANEA</t>
  </si>
  <si>
    <t>NEFROLITOTOMIA O EXTRACCION DE CUERPO EXTRAÑO EN RIÑON VIA LAPAROSCOPICA</t>
  </si>
  <si>
    <t>NEFROLITOTOMIA O EXTRACCION DE CUERPO EXTRAÑO EN RIÑON VIA ENDOSCOPICA RETROGADA</t>
  </si>
  <si>
    <t>PIELOLITOTOMIA O EXTRACCION DE CUERPO EXTRAÑO EN PELVIS RENAL VIA ABIERTA</t>
  </si>
  <si>
    <t>PIELOLITOTOMIA O EXTRACCION DE CUERPO EXTRAÑO EN PELVIS RENAL VIA PERCUTANEA</t>
  </si>
  <si>
    <t>PIELOLITOTOMIA O EXTRACCION DE CUERPO EXTRAÑO EN PELVIS RENAL VIA LAPAROSCOPICA</t>
  </si>
  <si>
    <t>PIELOLITOTOMIA O EXTRACCION DE CUERPO EXTRAÑO EN PELVIS RENAL VIA ENDOSCOPICA RETROGADA</t>
  </si>
  <si>
    <t>URETEROLITOTOMIA O EXTRACCION DE CUERPO EXTRAÑO EN URETER VIA ABIERTA</t>
  </si>
  <si>
    <t>562201</t>
  </si>
  <si>
    <t>URETEROLITOTOMIA O EXTRACCION DE CUERPO EXTRAÑO EN URETER VIA LAPAROSCOPICA</t>
  </si>
  <si>
    <t>560100</t>
  </si>
  <si>
    <t>URETEROLITOTOMIA O EXTRACCION DE CUERPO EXTRAÑO EN URETER VIA ENDOSCOPICA</t>
  </si>
  <si>
    <t>CISTOLITOTOMIA O EXTRACCION DE CUERPO EXTRAÑO EN VEJIGA VIA ABIERTA</t>
  </si>
  <si>
    <t>CISTOLITOTOMIA O EXTRACCION DE CUERPO EXTRAÑO EN VEJIGA VIA PERCUTANEA</t>
  </si>
  <si>
    <t>CISTOLITOTOMIA O EXTRACCION DE CUERPO EXTRAÑO EN VEJIGA VIA LAPAROSCOPICA</t>
  </si>
  <si>
    <t>CISTOLITOTOMIA O EXTRACCION DE CUERPO EXTRAÑO EN VEJIGA VIA ENDOSCOPICA</t>
  </si>
  <si>
    <t>URETROLITOTOMIA O EXTRACCION DE CUERPO EXTRAÑO EN URETRA VIA ABIERTA</t>
  </si>
  <si>
    <t>580030</t>
  </si>
  <si>
    <t>URETROLITOTOMIA O EXTRACCION DE CUERPO EXTRAÑO EN URETRA VIA PERCUTANEA</t>
  </si>
  <si>
    <t>URETROLITOTOMIA O EXTRACCION DE CUERPO EXTRAÑO EN URETRA VIA ENDOSCOPICA</t>
  </si>
  <si>
    <t>LITOTRICIA (FRAGMENTACION) INTRACORPOREA DE CALCULOS EN VIA URINARIA</t>
  </si>
  <si>
    <t>LITOTRICIA (FRAGMENTACION) EXTRACORPOREA DE CALCULOS SIMPLES EN VIA URINARIA</t>
  </si>
  <si>
    <t>LITOTRICIA (FRAGMENTACION) EXTRACORPOREA DE CALCULOS COMPLEJOS EN VIA URINARIA</t>
  </si>
  <si>
    <t>PLICATURA URETRAL SOD</t>
  </si>
  <si>
    <t>595101</t>
  </si>
  <si>
    <t>SUSPENSION URETRO VESICAL RETROPUBICA</t>
  </si>
  <si>
    <t>PEXIA URETRAL RETROPUBICA</t>
  </si>
  <si>
    <t>595100</t>
  </si>
  <si>
    <t>595103</t>
  </si>
  <si>
    <t>SUSPENSION PARAURETRAL ENDOSCOPICA</t>
  </si>
  <si>
    <t>PEXIA PARAURETRAL O PERIURETRAL</t>
  </si>
  <si>
    <t>597101</t>
  </si>
  <si>
    <t>CISTOURETROPEXIA CON DISPOSITIVO (SUSPENSION DEL MUSCULO ELEVADOR)</t>
  </si>
  <si>
    <t>597104</t>
  </si>
  <si>
    <t>AJUSTE DE DISPOSITIVO DE CISTOURETROPEXIA</t>
  </si>
  <si>
    <t>REVISION O RETIRO DE DISPOSITIVO DE CISTOURETROPEXIA</t>
  </si>
  <si>
    <t>INYECCION DE IMPLANTE EN CUELLO DE VEJIGA O INTRAURETRAL</t>
  </si>
  <si>
    <t>INYECCION DE TOXINA BOTULINICA INTRAVESICAL</t>
  </si>
  <si>
    <t>INYECCION ENDOSCOPICA DE IMPLANTE EN CUELLO VESICAL O INTRAURETRAL</t>
  </si>
  <si>
    <t>INYECCION PERIURETRAL ENDOSCOPICA</t>
  </si>
  <si>
    <t>597910</t>
  </si>
  <si>
    <t>597920</t>
  </si>
  <si>
    <t>URETROPLASTIA DE AMPLIACION</t>
  </si>
  <si>
    <t>597940</t>
  </si>
  <si>
    <t>597941</t>
  </si>
  <si>
    <t>REPARACION DE INCONTINENCIA URINARIA DE ESFUERZO</t>
  </si>
  <si>
    <t>598001</t>
  </si>
  <si>
    <t>CATETERISMO URETERAL DE AUTORETENCION VIA PERCUTANEA</t>
  </si>
  <si>
    <t>AMBULANCIA BASICA TERRESTRE SIMPLE APARTADO - CHIGORODO (COD PROPIO - 59837)</t>
  </si>
  <si>
    <t>AMBULANCIA BASICA TERRESTRE SIMPLE APARTADO - AEROPUERTO (COD PROPIO - 59857)</t>
  </si>
  <si>
    <t>AMBULANCIA MEDICALIZADA TERRESTRE SIMPLE AREA URBANA (COD PROPIO - 59858)</t>
  </si>
  <si>
    <t>RESECCION DE TEJIDO PERIRRENAL O PERIVESICAL</t>
  </si>
  <si>
    <t>599110</t>
  </si>
  <si>
    <t>ESCISION DE TUMOR RETROPERITONEAL CON DISECCION DE GRANDES VASOS</t>
  </si>
  <si>
    <t>REEMPLAZO DE DISPOSITIVO DE URETEROSTOMIA</t>
  </si>
  <si>
    <t>REEMPLAZO DE DISPOSITIVO DE CISTOSTOMIA</t>
  </si>
  <si>
    <t>AMBULANCIA BASICA TERRESTRE SIMPLE APARTADO - MONTERIA (COD PROPIO - 59996)</t>
  </si>
  <si>
    <t>AMBULANCIA BASICA TERRESTRE SIMPLE APARTADO - CAREPA (COD PROPIO - 59998)</t>
  </si>
  <si>
    <t>600110</t>
  </si>
  <si>
    <t>DRENAJE DE COLECCION EN PROSTATA VIA ABIERTA</t>
  </si>
  <si>
    <t>600112</t>
  </si>
  <si>
    <t>DRENAJE DE COLECCION EN PROSTATA VIA ENDOSCOPICA</t>
  </si>
  <si>
    <t>PROSTATOLITOTOMIA VIA ABIERTA</t>
  </si>
  <si>
    <t>600200</t>
  </si>
  <si>
    <t>PROSTATOLITOTOMIA VIA PERCUTANEA</t>
  </si>
  <si>
    <t>PROSTATOLITOTOMIA VIA ENDOSCOPICA</t>
  </si>
  <si>
    <t>601101</t>
  </si>
  <si>
    <t>BIOPSIA CERRADA DE PROSTATA POR ABORDAJE TRANSRECTAL</t>
  </si>
  <si>
    <t>601102</t>
  </si>
  <si>
    <t>BIOPSIA CERRADA DE PROSTATA POR ABORDAJE PERINEAL</t>
  </si>
  <si>
    <t>BIOPSIA CERRADA DE PROSTATA POR SATURACION ABORDAJE TRANSRECTAL</t>
  </si>
  <si>
    <t>BIOPSIA CERRADA DE PROSTATA POR SATURACION ABORDAJE PERINEAL</t>
  </si>
  <si>
    <t>BIOPSIA DE PROSTATA VIA ABIERTA</t>
  </si>
  <si>
    <t>601200</t>
  </si>
  <si>
    <t>601301</t>
  </si>
  <si>
    <t>BIOPSIA CERRADA (PERCUTANEA) (AGUJA) DE VESICULAS SEMINALES POR ABORDAJE TRANSRECTAL</t>
  </si>
  <si>
    <t>BIOPSIA DE VESICULA SEMINAL POR LAPAROSCOPIA</t>
  </si>
  <si>
    <t>BIOPSIA DE VESICULA SEMINAL VIA ABIERTA</t>
  </si>
  <si>
    <t>BIOPSIA DE TEJIDO PERIPROSTATICO VIA ABIERTA</t>
  </si>
  <si>
    <t>601500</t>
  </si>
  <si>
    <t>BIOPSIA DE TEJIDO PERIPROSTATICO VIA LAPAROSCOPICA</t>
  </si>
  <si>
    <t>RESECCCION O ENUCLEACION TRANSURETRAL DE ADENOMA DE PROSTATA [RTUP] O ADENOMECTOMIA</t>
  </si>
  <si>
    <t>602901</t>
  </si>
  <si>
    <t>ADENOMECTOMIA O PROSTATECTOMIA TRANSVESICAL</t>
  </si>
  <si>
    <t>603100</t>
  </si>
  <si>
    <t>ADENOMECTOMIA O PROSTATECTOMIA RETROPUBICA O TRANSVESICOCAPSULAR</t>
  </si>
  <si>
    <t>604100</t>
  </si>
  <si>
    <t>ADENOMECTOMIA O PROSTATECTOMIA POR LAPAROSCOPIA</t>
  </si>
  <si>
    <t>602902</t>
  </si>
  <si>
    <t>ADENOMECTOMIA POR ABLACION DE PROSTATA</t>
  </si>
  <si>
    <t>604000</t>
  </si>
  <si>
    <t>ABLACION DE PROSTATA POR LASER (CONTACTO) (SIN CONTACTO) (INTERSTICIAL) (COD PROPIO - 602101)</t>
  </si>
  <si>
    <t>RESECCION DE CONDUCTOS EYACULADORES VIA ENDOSCOPICA</t>
  </si>
  <si>
    <t>RESECCION DE PROSTATA [PROSTATECTOMIA] RADICAL [PROSTATOVESICULECTOMIA]</t>
  </si>
  <si>
    <t>605100</t>
  </si>
  <si>
    <t>PROSTATECTOMIA RADICAL POR LAPAROSCOPIA</t>
  </si>
  <si>
    <t>PROSTATECTOMIA RADICAL POR ABLACION</t>
  </si>
  <si>
    <t>607100</t>
  </si>
  <si>
    <t>ASPIRACION (PERCUTANEA) CON (AGUJA) DE VESICULAS SEMINALES SOD</t>
  </si>
  <si>
    <t>RESECCION DE VESICULA SEMINAL [VESICULOTOMIA]</t>
  </si>
  <si>
    <t>607200</t>
  </si>
  <si>
    <t>VESICULOTOMIA SEMINAL UNILATERAL POR LAPAROSCOPIA</t>
  </si>
  <si>
    <t>VESICULOTOMIA SEMINAL BILATERAL POR LAPAROSCOPIA</t>
  </si>
  <si>
    <t>607301</t>
  </si>
  <si>
    <t>VESICULECTOMIA O ESPERMATOCISTECTOMIA</t>
  </si>
  <si>
    <t>VESICULECTOMIA O ESPERMATOCISTECTOMIA UNILATERAL POR LAPAROSCOPIA</t>
  </si>
  <si>
    <t>VESICULECTOMIA O ESPERMATOCISTECTOMIA BILATERAL POR LAPAROSCOPIA</t>
  </si>
  <si>
    <t>608101</t>
  </si>
  <si>
    <t>DRENAJE DE COLECCION PERIPROSTATICA</t>
  </si>
  <si>
    <t>608201</t>
  </si>
  <si>
    <t>ESCISION DE LESION DE TEJIDO PERIPROSTATICO</t>
  </si>
  <si>
    <t>609100</t>
  </si>
  <si>
    <t>ASPIRACION PERCUTANEA DE PROSTATA SOD</t>
  </si>
  <si>
    <t>609301</t>
  </si>
  <si>
    <t>609401</t>
  </si>
  <si>
    <t>CONTROL DE HEMORRAGIA (POSQUIRURGICA) DE PROSTATA VIA ABIERTA</t>
  </si>
  <si>
    <t>609402</t>
  </si>
  <si>
    <t>CONTROL DE HEMORRAGIA PROSTATICA VIA ENDOSCOPICA</t>
  </si>
  <si>
    <t>COLOCACION DE DISPOSITIVO TRANSURETRAL EN URETRA PROSTATICA VIA ABIERTA</t>
  </si>
  <si>
    <t>COLOCACION DE DISPOSITIVO TRANSURETRAL EN URETRA PROSTATICA VIA PERCUTANEA</t>
  </si>
  <si>
    <t>COLOCACION DE DISPOSITIVO TRANSURETRAL EN URETRA PROSTATICA VIA ENDOSCOPICA</t>
  </si>
  <si>
    <t>AMBULANCIA BASICA TERRESTRE SIMPLE APARTADO - MEDELLIN (COD PROPIO - 61000)</t>
  </si>
  <si>
    <t>AMBULANCIA BASICA TERRESTRE SIMPLE APARTADO - TURBO (COD PROPIO - 61003)</t>
  </si>
  <si>
    <t>AMBULANCIA BASICA TERRESTRE SIMPLE APARTADO - NECOCLI (COD PROPIO - 61007)</t>
  </si>
  <si>
    <t>610101</t>
  </si>
  <si>
    <t>INCISION Y DRENAJE DE ESCROTO Y TUNICA VAGINALIS</t>
  </si>
  <si>
    <t>AMBULANCIA MEDICALIZADA TERRESTRE SIMPLE APARTADO -AEROPUERTO (COD PROPIO - 61015)</t>
  </si>
  <si>
    <t>AMBULANCIA MEDICALIZADA TERRESTRE SIMPLE APARTADO -CAREPA (COD PROPIO - 61016)</t>
  </si>
  <si>
    <t>AMBULANCIA MEDICALIZADA TERRESTRE SIMPLE APARTADO -MEDELLIN (COD PROPIO - 61018)</t>
  </si>
  <si>
    <t>AMBULANCIA MEDICALIZADA TERRESTRE SIMPLE APARTADO -MONTERIA (COD PROPIO - 61019)</t>
  </si>
  <si>
    <t>AMBULANCIA MEDICALIZADA TERRESTRE SIMPLE APARTADO -NECOCLI (COD PROPIO - 61020)</t>
  </si>
  <si>
    <t>AMBULANCIA MEDICALIZADA TERRESTRE SIMPLE APARTADO -TURBO (COD PROPIO - 61022)</t>
  </si>
  <si>
    <t>611101</t>
  </si>
  <si>
    <t>611102</t>
  </si>
  <si>
    <t>BIOPSIA DE TUNICA VAGINALIS</t>
  </si>
  <si>
    <t>AMBULANCIA MEDICALIZADA TERRESTRE SIMPLE APARTADO - CHIGORODO (COD PROPIO - 61185)</t>
  </si>
  <si>
    <t>612100</t>
  </si>
  <si>
    <t>REPARACION O ESCISION DE HIDROCELE [HIDROCELECTOMIA] DE TUNICA VAGINALIS SOD</t>
  </si>
  <si>
    <t>613101</t>
  </si>
  <si>
    <t>613102</t>
  </si>
  <si>
    <t>FULGURACION DE LESION ESCROTAL</t>
  </si>
  <si>
    <t>RESECCION O ABLACION DE LESION EN ESCROTO</t>
  </si>
  <si>
    <t>613401</t>
  </si>
  <si>
    <t>RESECCION PARCIAL DEL ESCROTO</t>
  </si>
  <si>
    <t>613402</t>
  </si>
  <si>
    <t>RESECCION TOTAL DEL ESCROTO</t>
  </si>
  <si>
    <t>AMBULANCIA BASICA TERRESTRE SIMPLE APARTADO - PUERTO DE LAS BRISAS (COD PROPIO - 61372)</t>
  </si>
  <si>
    <t>614100</t>
  </si>
  <si>
    <t>SUTURA DE LACERACION DE ESCROTO Y TUNICA VAGINALIS SOD</t>
  </si>
  <si>
    <t>614200</t>
  </si>
  <si>
    <t>FISTULECTOMIA DEL ESCROTO SOD</t>
  </si>
  <si>
    <t>614910</t>
  </si>
  <si>
    <t>RECONSTRUCCION DE ESCROTO CON COLGAJO O INJERTO PEDICULAR</t>
  </si>
  <si>
    <t>619100</t>
  </si>
  <si>
    <t>619201</t>
  </si>
  <si>
    <t>DRENAJE DE COLECCION DE TUNICA VAGINALIS</t>
  </si>
  <si>
    <t>619202</t>
  </si>
  <si>
    <t>EXTRACCION DE CUERPO EXTRAÑO DEL ESCROTO POR INCISION</t>
  </si>
  <si>
    <t>620100</t>
  </si>
  <si>
    <t>DRENAJE POR INCISION EN TESTICULO SOD</t>
  </si>
  <si>
    <t>621100</t>
  </si>
  <si>
    <t>BIOPSIA CERRADA (PERCUTANEA) (AGUJA) DE TESTICULO SOD</t>
  </si>
  <si>
    <t>621200</t>
  </si>
  <si>
    <t>EXPLORACION ABDOMINAL DE TESTICULO NO DESCENDIDO VIA ABIERTA</t>
  </si>
  <si>
    <t>EXPLORACION ABDOMINAL DE TESTICULO NO DESCENDIDO POR LAPAROSCOPIA</t>
  </si>
  <si>
    <t>622100</t>
  </si>
  <si>
    <t>RESECCION DE LESION TESTICULAR SOD</t>
  </si>
  <si>
    <t>623001</t>
  </si>
  <si>
    <t>ORQUIECTOMIA CON EPIDIDIDECTOMIA (RADICAL)</t>
  </si>
  <si>
    <t>RESECCION DE TESTICULO [ORQUIECTOMIA]</t>
  </si>
  <si>
    <t>623000</t>
  </si>
  <si>
    <t>ORQUIECTOMIA DE UN TESTICULO INTRAABDOMINAL UNILATERAL POR LAPAROSCOPIA</t>
  </si>
  <si>
    <t>ORQUIECTOMIA DE UN TESTICULO INTRAABDOMINAL BILATERAL POR LAPAROSCOPIA</t>
  </si>
  <si>
    <t>625101</t>
  </si>
  <si>
    <t>ORQUIDOPEXIA CON DESTORSION DE TESTICULO O DE CORDON ESPERMATICO</t>
  </si>
  <si>
    <t>625104</t>
  </si>
  <si>
    <t>625201</t>
  </si>
  <si>
    <t>IMPLANTACION DEL TESTICULO EN TEJIDOS VECINOS</t>
  </si>
  <si>
    <t>ORQUIDOPEXIA UNILATERAL VIA ABIERTA</t>
  </si>
  <si>
    <t>625202</t>
  </si>
  <si>
    <t>ORQUIDOPEXIA UNILATERAL VIA LAPAROSCOPICA</t>
  </si>
  <si>
    <t>ORQUIDOPEXIA BILATERAL VIA ABIERTA</t>
  </si>
  <si>
    <t>ORQUIDOPEXIA BILATERAL VIA LAPAROSCOPICA</t>
  </si>
  <si>
    <t>625210</t>
  </si>
  <si>
    <t>626100</t>
  </si>
  <si>
    <t>ORQUIDORRAFIA O SUTURA DE TESTICULO SOD</t>
  </si>
  <si>
    <t>627100</t>
  </si>
  <si>
    <t>IMPLANTE DE PROTESIS TESTICULAR SOD</t>
  </si>
  <si>
    <t>ASPIRACION DE TESTICULO VIA ABIERTA</t>
  </si>
  <si>
    <t>629100</t>
  </si>
  <si>
    <t>ASPIRACION DE TESTICULO VIA PERCUTANEA</t>
  </si>
  <si>
    <t>629300</t>
  </si>
  <si>
    <t>EXTRACCION DE CUERPO EXTRAÑO DEL TESTICULO SOD</t>
  </si>
  <si>
    <t>630100</t>
  </si>
  <si>
    <t>BIOPSIA DE EPIDIDIMO SOD</t>
  </si>
  <si>
    <t>630200</t>
  </si>
  <si>
    <t>BIOPSIA DE CORDON ESPERMATICO SOD</t>
  </si>
  <si>
    <t>630300</t>
  </si>
  <si>
    <t>631001</t>
  </si>
  <si>
    <t>LIGADURA ALTA DE VENA ESPERMATICA VIA RETROPERITONEAL</t>
  </si>
  <si>
    <t>LIGADURA ALTA DE VENA ESPERMATICA POR LAPAROSCOPIA</t>
  </si>
  <si>
    <t>631010</t>
  </si>
  <si>
    <t>VARICOCELECTOMIA CON LIGADURA ALTA DE VENA ESPERMATICA</t>
  </si>
  <si>
    <t>631011</t>
  </si>
  <si>
    <t>CLIPAJE DE ARTERIA ESPERMATICA VIA RETROPERITONEAL</t>
  </si>
  <si>
    <t>CLIPAJE DE ARTERIA ESPERMATICA POR LAPAROSCOPIA</t>
  </si>
  <si>
    <t>631301</t>
  </si>
  <si>
    <t>HIDROCELECTOMIA DE CORDON ESPERMATICO VIA INGUINAL</t>
  </si>
  <si>
    <t>DRENAJE DE LIQUIDO [HIDROCELECTOMIA] DE CORDON ESPERMATICO</t>
  </si>
  <si>
    <t>632100</t>
  </si>
  <si>
    <t>ESPERMATOCELECTOMIA O RESECCION QUISTE DEL EPIDIDIMO SOD</t>
  </si>
  <si>
    <t>633200</t>
  </si>
  <si>
    <t>634000</t>
  </si>
  <si>
    <t>EPIDIDIMECTOMIA SOD</t>
  </si>
  <si>
    <t>SUTURA DE LACERACION EN CORDON ESPERMATICO Y EPIDIDIMO SOD</t>
  </si>
  <si>
    <t>638200</t>
  </si>
  <si>
    <t>635200</t>
  </si>
  <si>
    <t>REDUCCION DE TORSION TESTICULAR O CORDON ESPERMATICO SOD</t>
  </si>
  <si>
    <t>636100</t>
  </si>
  <si>
    <t>VASOTOMIA SOD</t>
  </si>
  <si>
    <t>637100</t>
  </si>
  <si>
    <t>LIGADURA O SECCION DE CONDUCTO DEFERENTE SOD</t>
  </si>
  <si>
    <t>637200</t>
  </si>
  <si>
    <t>LIGADURA DE CORDON ESPERMATICO SOD</t>
  </si>
  <si>
    <t>637300</t>
  </si>
  <si>
    <t>VASECTOMIA SOD</t>
  </si>
  <si>
    <t>SUTURA DE LACERACION DE CONDUCTO DEFERENTE Y EPIDIDIMO SOD</t>
  </si>
  <si>
    <t>RECONSTRUCCION DEL CONDUCTO DEFERENTE SECCIONADO O VASO-VASOSTOMIA VIA ABIERTA</t>
  </si>
  <si>
    <t>638300</t>
  </si>
  <si>
    <t>EPIDIDIMOVASOSTOMIA SOD</t>
  </si>
  <si>
    <t>ASPIRACION DE EPIDIDIMO VIA ABIERTA</t>
  </si>
  <si>
    <t>ASPIRACION DE EPIDIDIMO VIA PERCUTANEA</t>
  </si>
  <si>
    <t>ASPIRACION DE ESPERMATOCELE VIA PERCUTANEA</t>
  </si>
  <si>
    <t>INCISION DEL EPIDIDIMO [EPIDIDIMOTOMIA] Y DRENAJE VIA ABIERTA</t>
  </si>
  <si>
    <t>639200</t>
  </si>
  <si>
    <t>INCISION DEL EPIDIDIMO [EPIDIDIMOTOMIA] Y DRENAJE VIA PERCUTANEO</t>
  </si>
  <si>
    <t>639300</t>
  </si>
  <si>
    <t>INCISION Y DRENAJE DE CORDON ESPERMATICO SOD</t>
  </si>
  <si>
    <t>639600</t>
  </si>
  <si>
    <t>EXTRACCION DE CUERPO EXTRAÑO DE CORDON ESPERMATICO Y EPIDIDIMO SOD</t>
  </si>
  <si>
    <t>640000</t>
  </si>
  <si>
    <t>CIRCUNCISION SOD</t>
  </si>
  <si>
    <t>641100</t>
  </si>
  <si>
    <t>ENDOSCOPIA DE URETRA PENEANA</t>
  </si>
  <si>
    <t>641200</t>
  </si>
  <si>
    <t>642100</t>
  </si>
  <si>
    <t>FULGURACION O RESECCION DE LESION EN PENE SOD</t>
  </si>
  <si>
    <t>643100</t>
  </si>
  <si>
    <t>AMPUTACION PARCIAL DEL PENE O PENECTOMIA PARCIAL SOD</t>
  </si>
  <si>
    <t>643200</t>
  </si>
  <si>
    <t>AMPUTACION TOTAL DEL PENE O PENECTOMIA TOTAL SOD</t>
  </si>
  <si>
    <t>644100</t>
  </si>
  <si>
    <t>SUTURA DE LACERACION O HERIDA EN PENE SOD</t>
  </si>
  <si>
    <t>644200</t>
  </si>
  <si>
    <t>LIBERACION DE CORDEE SOD</t>
  </si>
  <si>
    <t>644300</t>
  </si>
  <si>
    <t>CONSTRUCCION (DE NOVO) DE PENE SOD</t>
  </si>
  <si>
    <t>644400</t>
  </si>
  <si>
    <t>RECONSTRUCCION PENEANA SOD</t>
  </si>
  <si>
    <t>644500</t>
  </si>
  <si>
    <t>TRASPLANTE DE PENE</t>
  </si>
  <si>
    <t>NEUROTOMIA PENEANA</t>
  </si>
  <si>
    <t>ESCISION DE NODULOS DE ENFERMEDAD DE PEYRONIE SIN INJERTO</t>
  </si>
  <si>
    <t>644910</t>
  </si>
  <si>
    <t>ESCISION DE NODULOS DE ENFERMEDAD DE PEYRONIE CON INJERTO</t>
  </si>
  <si>
    <t>644920</t>
  </si>
  <si>
    <t>644930</t>
  </si>
  <si>
    <t>TRANSFORMACION DE GENITALES EXTERNOS DE MUJER A HOMBRE</t>
  </si>
  <si>
    <t>TRANSFORMACION DE GENITALES EXTERNOS DE HOMBRE A MUJER</t>
  </si>
  <si>
    <t>CIRUGIA DE GENITALES AMBIGUOS FEMINIZANTE</t>
  </si>
  <si>
    <t>CIRUGIA DE GENITALES AMBIGUOS VIRILIZANTE</t>
  </si>
  <si>
    <t>BIOPSIAS GONADAL EN GENITALES AMBIGUOS VIA ABIERTA</t>
  </si>
  <si>
    <t>BIOPSIAS GONADAL EN GENITALES AMBIGUOS VIA LAPAROSCOPICA</t>
  </si>
  <si>
    <t>649100</t>
  </si>
  <si>
    <t>CORTE DORSAL O LATERAL EN PREPUCIO SOD</t>
  </si>
  <si>
    <t>649300</t>
  </si>
  <si>
    <t>INSERCION O REEMPLAZO DE PROTESIS INTERNA DE PENE NO INFLABLE (RIGIDA O SEMIRIGIDA)</t>
  </si>
  <si>
    <t>649500</t>
  </si>
  <si>
    <t>RETIRO DE PROTESIS PENEANA INFLABLE</t>
  </si>
  <si>
    <t>RETIRO DE PROTESIS PENEANA NO INFLABLE</t>
  </si>
  <si>
    <t>INSERCION DE PROTESIS DE PENE INFLABLE</t>
  </si>
  <si>
    <t>REVISION O SUSTITUCION DE PROTESIS DE PENE INFLABLE</t>
  </si>
  <si>
    <t>649801</t>
  </si>
  <si>
    <t>DERIVACION CUERPO CAVERNOSA - CUERPO ESPONJOSA O BULBO - CAVERNOSA</t>
  </si>
  <si>
    <t>649802</t>
  </si>
  <si>
    <t>DERIVACION CUERPO-SAFENA O SAFENO-CAVERNOSA</t>
  </si>
  <si>
    <t>649803</t>
  </si>
  <si>
    <t>IRRIGACION PUNCION O DRENAJE DE CUERPO CAVERNOSO</t>
  </si>
  <si>
    <t>649804</t>
  </si>
  <si>
    <t>CORRECCION DE ANGULACION PENEANA</t>
  </si>
  <si>
    <t>649805</t>
  </si>
  <si>
    <t>INCISION Y DRENAJE DE FLEGMON PENEANO</t>
  </si>
  <si>
    <t>RESECCION DE VENAS DEL PENE</t>
  </si>
  <si>
    <t>651201</t>
  </si>
  <si>
    <t>BIOPSIA EN OVARIO POR LAPAROTOMIA</t>
  </si>
  <si>
    <t>651202</t>
  </si>
  <si>
    <t>651203</t>
  </si>
  <si>
    <t>BIOPSIA DE OVARIO VIA PERCUTANEA</t>
  </si>
  <si>
    <t>BIOPSIA DE OVARIO VIA VAGINAL</t>
  </si>
  <si>
    <t>652101</t>
  </si>
  <si>
    <t>CISTECTOMIA DE OVARIO POR LAPAROTOMIA</t>
  </si>
  <si>
    <t>652102</t>
  </si>
  <si>
    <t>CISTECTOMIA DE OVARIO POR LAPAROSCOPIA</t>
  </si>
  <si>
    <t>CISTECTOMIA DE OVARIO VIA VAGINAL</t>
  </si>
  <si>
    <t>RESECCION PARCIAL DE OVARIO POR LAPAROTOMIA</t>
  </si>
  <si>
    <t>652200</t>
  </si>
  <si>
    <t>RESECCION PARCIAL DE OVARIO POR LAPAROSCOPIA</t>
  </si>
  <si>
    <t>652302</t>
  </si>
  <si>
    <t>RESECCION PARCIAL DE OVARIO VIA VAGINAL</t>
  </si>
  <si>
    <t>652301</t>
  </si>
  <si>
    <t>RESECCION DE TUMOR DE OVARIO POR LAPAROTOMIA</t>
  </si>
  <si>
    <t>RESECCION DE TUMOR DE OVARIO POR LAPAROSCOPIA</t>
  </si>
  <si>
    <t>RESECCION DE TUMOR DE OVARIO VIA VAGINAL</t>
  </si>
  <si>
    <t>CITORREDUCCION DE TUMOR DE OVARIO POR LAPAROTOMIA</t>
  </si>
  <si>
    <t>652910</t>
  </si>
  <si>
    <t>CITORREDUCCION DE TUMOR DE OVARIO POR LAPAROSCOPIA</t>
  </si>
  <si>
    <t>652401</t>
  </si>
  <si>
    <t>PUNCION Y DRENAJE DE LESION DE OVARIO POR LAPAROTOMIA</t>
  </si>
  <si>
    <t>652402</t>
  </si>
  <si>
    <t>PUNCION Y DRENAJE DE LESION DE OVARIO POR LAPAROSCOPIA</t>
  </si>
  <si>
    <t>652403</t>
  </si>
  <si>
    <t>PUNCION Y DRENAJE DE LESION DE OVARIO VIA PERCUTANEA</t>
  </si>
  <si>
    <t>PUNCION Y DRENAJE DE LESION DE OVARIO VIA VAGINAL</t>
  </si>
  <si>
    <t>652410</t>
  </si>
  <si>
    <t>FULGURACION EN OVARIO POR LAPAROTOMIA</t>
  </si>
  <si>
    <t>652801</t>
  </si>
  <si>
    <t>652702</t>
  </si>
  <si>
    <t>FULGURACION EN OVARIO POR LAPAROSCOPIA</t>
  </si>
  <si>
    <t>RESECCION DE QUISTE PARAOVARICO POR LAPAROTOMIA</t>
  </si>
  <si>
    <t>652802</t>
  </si>
  <si>
    <t>RESECCION DE QUISTE PARAOVARICO POR LAPAROSCOPIA</t>
  </si>
  <si>
    <t>GINECOLOGIA ONCOLOGICA</t>
  </si>
  <si>
    <t>RESECCION DE QUISTE PARAOVARICO VIA VAGINAL</t>
  </si>
  <si>
    <t>652901</t>
  </si>
  <si>
    <t>LIBERACION O LISIS DE ADHERENCIAS (LEVES MODERADAS O SEVERAS) DE OVARIO POR LAPAROTOMIA</t>
  </si>
  <si>
    <t>652902</t>
  </si>
  <si>
    <t>LIBERACION O LISIS DE ADHERENCIAS (LEVES MODERADAS O SEVERAS) DE OVARIO POR LAPAROSCOPIA</t>
  </si>
  <si>
    <t>653101</t>
  </si>
  <si>
    <t>OOFORECTOMIA UNILATERAL POR LAPAROTOMIA</t>
  </si>
  <si>
    <t>653102</t>
  </si>
  <si>
    <t>OOFORECTOMIA UNILATERAL POR LAPAROSCOPIA</t>
  </si>
  <si>
    <t>OOFORECTOMIA UNILATERAL VIA VAGINAL</t>
  </si>
  <si>
    <t>655101</t>
  </si>
  <si>
    <t>OOFORECTOMIA BILATERAL POR LAPAROTOMIA</t>
  </si>
  <si>
    <t>655102</t>
  </si>
  <si>
    <t>OOFORECTOMIA BILATERAL POR LAPAROSCOPIA</t>
  </si>
  <si>
    <t>OOFORECTOMIA BILATERAL VIA VAGINAL</t>
  </si>
  <si>
    <t>OFOROPLASTIA POR LAPAROTOMIA</t>
  </si>
  <si>
    <t>657000</t>
  </si>
  <si>
    <t>OFOROPLASTIA POR LAPAROSCOPIA</t>
  </si>
  <si>
    <t>657801</t>
  </si>
  <si>
    <t>OOFOROPEXIA UNILATERAL POR LAPAROTOMIA</t>
  </si>
  <si>
    <t>657802</t>
  </si>
  <si>
    <t>657803</t>
  </si>
  <si>
    <t>OOFOROPEXIA BILATERAL POR LAPAROTOMIA</t>
  </si>
  <si>
    <t>OOFOROPEXIA BILATERAL POR LAPAROSCOPIA</t>
  </si>
  <si>
    <t>ASPIRACION FOLICULAR DE OVARIO VIA VAGINAL</t>
  </si>
  <si>
    <t>ASPIRACION FOLICULAR DE OVARIO POR LAPAROSCOPIA</t>
  </si>
  <si>
    <t>ESCISION DE EMBARAZO ECTOPICO OVARICO SIN OOFORECTOMIA POR LAPAROTOMIA</t>
  </si>
  <si>
    <t>ESCISION DE EMBARAZO ECTOPICO OVARICO SIN OOFORECTOMIA POR LAPAROSCOPIA</t>
  </si>
  <si>
    <t>LIBERACION DE TORSION DE OVARIO POR LAPAROTOMIA</t>
  </si>
  <si>
    <t>LIBERACION DE TORSION DE OVARIO POR LAPAROSCOPIA</t>
  </si>
  <si>
    <t>660201</t>
  </si>
  <si>
    <t>SALPINGOSTOMIA POR LAPAROTOMIA</t>
  </si>
  <si>
    <t>SALPINGOSTOMIA POR LAPAROSCOPIA</t>
  </si>
  <si>
    <t>667302</t>
  </si>
  <si>
    <t>661110</t>
  </si>
  <si>
    <t>BIOPSIA DE TROMPAS DE FALOPIO POR LAPAROTOMIA</t>
  </si>
  <si>
    <t>661120</t>
  </si>
  <si>
    <t>ABLACION U OCLUSION DE TROMPA DE FALOPIO UNICA POR LAPAROTOMIA</t>
  </si>
  <si>
    <t>663100</t>
  </si>
  <si>
    <t>ABLACION U OCLUSION DE TROMPA DE FALOPIO UNICA POR LAPAROSCOPIA</t>
  </si>
  <si>
    <t>ABLACION U OCLUSION DE TROMPA DE FALOPIO UNICA POR VIA VAGINAL</t>
  </si>
  <si>
    <t>ABLACION U OCLUSION DE TROMPA DE FALOPIO UNICA POR HISTEROSCOPIA</t>
  </si>
  <si>
    <t>ABLACION U OCLUSION DE TROMPA DE FALOPIO BILATERAL POR LAPAROTOMIA</t>
  </si>
  <si>
    <t>ABLACION U OCLUSION DE TROMPA DE FALOPIO BILATERAL POR LAPAROSCOPIA</t>
  </si>
  <si>
    <t>ABLACION U OCLUSION DE TROMPA DE FALOPIO BILATERAL POR VIA VAGINAL</t>
  </si>
  <si>
    <t>ABLACION U OCLUSION DE TROMPA DE FALOPIO BILATERAL POR HISTEROSCOPIA</t>
  </si>
  <si>
    <t>664001</t>
  </si>
  <si>
    <t>SALPINGECTOMIA UNILATERAL TOTAL POR LAPAROTOMIA</t>
  </si>
  <si>
    <t>SALPINGECTOMIA UNILATERAL TOTAL POR LAPAROSCOPIA</t>
  </si>
  <si>
    <t>SALPINGECTOMIA UNILATERAL TOTAL POR VIA VAGINAL</t>
  </si>
  <si>
    <t>665001</t>
  </si>
  <si>
    <t>SALPINGECTOMIA BILATERAL TOTAL POR LAPAROTOMIA</t>
  </si>
  <si>
    <t>SALPINGECTOMIA BILATERAL TOTAL POR LAPAROSCOPIA</t>
  </si>
  <si>
    <t>SALPINGECTOMIA BILATERAL TOTAL POR VIA VAGINAL</t>
  </si>
  <si>
    <t>RESECCION DE LESION EN TROMPA DE FALOPIO POR LAPAROTOMIA</t>
  </si>
  <si>
    <t>666110</t>
  </si>
  <si>
    <t>RESECCION DE LESION EN TROMPA DE FALOPIO POR LAPAROSCOPIA</t>
  </si>
  <si>
    <t>ESCISION DE LESION CON SALPINGECTOMIA PARCIAL</t>
  </si>
  <si>
    <t>ESCISION DE LESION CON SALPINGECTOMIA PARCIAL POR LAPAROSCOPIA</t>
  </si>
  <si>
    <t>666210</t>
  </si>
  <si>
    <t>RESECCION DE LESION EN MESOSALPINX POR LAPAROTOMIA</t>
  </si>
  <si>
    <t>666220</t>
  </si>
  <si>
    <t>RESECCION DE LESION EN MESOSALPINX POR LAPAROSCOPIA</t>
  </si>
  <si>
    <t>667101</t>
  </si>
  <si>
    <t>SUTURA SIMPLE DE TROMPA DE FALOPIO POR LAPAROTOMIA</t>
  </si>
  <si>
    <t>SUTURA SIMPLE DE TROMPA DE FALOPIO POR LAPAROSCOPIA</t>
  </si>
  <si>
    <t>SALPINGO-SALPINGOSTOMIA POR LAPAROTOMIA</t>
  </si>
  <si>
    <t>669110</t>
  </si>
  <si>
    <t>SALPINGO-SALPINGOSTOMIA POR LAPAROSCOPIA</t>
  </si>
  <si>
    <t>SALPINGOHISTEROTOMIA (SALPINGO-UTEROSTOMIA) POR LAPAROTOMIA</t>
  </si>
  <si>
    <t>SALPINGOHISTEROTOMIA (SALPINGO-UTEROSTOMIA) POR LAPAROSCOPIA</t>
  </si>
  <si>
    <t>667601</t>
  </si>
  <si>
    <t>667610</t>
  </si>
  <si>
    <t>SALPINGOLISIS POR LAPAROSCOPIA</t>
  </si>
  <si>
    <t>667901</t>
  </si>
  <si>
    <t>SALPINGOPLASTIA (FIMBRIOPLASTIA) POR LAPAROTOMIA</t>
  </si>
  <si>
    <t>667902</t>
  </si>
  <si>
    <t>SALPINGOPLASTIA (FIMBRIOPLASTIA) POR LAPAROSCOPIA</t>
  </si>
  <si>
    <t>INSUFLACION DE TROMPAS DE FALOPIO VIA VAGINAL</t>
  </si>
  <si>
    <t>SALPINGO-OOFORECTOMIA UNILATERAL POR LAPAROTOMIA</t>
  </si>
  <si>
    <t>SALPINGO-OOFORECTOMIA UNILATERAL POR LAPAROSCOPIA</t>
  </si>
  <si>
    <t>669120</t>
  </si>
  <si>
    <t>SALPINGO-OOFORECTOMIA UNILATERAL POR VIA VAGINAL</t>
  </si>
  <si>
    <t>SALPINGO-OOFORECTOMIA BILATERAL POR LAPAROTOMIA</t>
  </si>
  <si>
    <t>669210</t>
  </si>
  <si>
    <t>SALPINGO-OOFORECTOMIA BILATERAL POR LAPAROSCOPIA</t>
  </si>
  <si>
    <t>669220</t>
  </si>
  <si>
    <t>SALPINGO-OOFORECTOMIA BILATERAL POR VIA VAGINAL</t>
  </si>
  <si>
    <t>669410</t>
  </si>
  <si>
    <t>SALPINGO-OOFOROPLASTIA [OPERACION DE ESTES]</t>
  </si>
  <si>
    <t>INSERCION O SUSTITUCION DE DISPOSITIVO EN TROMPA DE FALOPIO POR LAPAROTOMIA</t>
  </si>
  <si>
    <t>INSERCION O SUSTITUCION DE DISPOSITIVO EN TROMPA DE FALOPIO POR LAPAROSCOPIA</t>
  </si>
  <si>
    <t>INSERCION O SUSTITUCION DE DISPOSITIVO EN TROMPA DE FALOPIO POR HISTEROSCOPIA</t>
  </si>
  <si>
    <t>EXTRACCION DE PROTESIS DE TROMPA DE FALOPIO POR LAPAROTOMIA</t>
  </si>
  <si>
    <t>EXTRACCION DE PROTESIS DE TROMPA DE FALOPIO POR LAPAROSCOPIA</t>
  </si>
  <si>
    <t>EXTRACCION DE PROTESIS DE TROMPA DE FALOPIO POR HISTEROSCOPIA</t>
  </si>
  <si>
    <t>ESCISION Y DRENAJE POR ABORTO TUBARICO POR LAPAROTOMIA</t>
  </si>
  <si>
    <t>ESCISION Y DRENAJE POR ABORTO TUBARICO POR LAPAROSCOPIA</t>
  </si>
  <si>
    <t>669901</t>
  </si>
  <si>
    <t>LIBERACION O LISIS DE ADHERENCIAS DE OVARIO Y TROMPAS DE FALOPIO POR LAPAROTOMIA</t>
  </si>
  <si>
    <t>669902</t>
  </si>
  <si>
    <t>LIBERACION O LISIS DE ADHERENCIAS DE OVARIO Y TROMPAS DE FALOPIO POR LAPAROSCOPIA</t>
  </si>
  <si>
    <t>DILATACION Y CURETAJE DEL MUÑON CERVICAL</t>
  </si>
  <si>
    <t>670100</t>
  </si>
  <si>
    <t>671201</t>
  </si>
  <si>
    <t>BIOPSIA EN SACABOCADO DE CUELLO UTERINO</t>
  </si>
  <si>
    <t>671202</t>
  </si>
  <si>
    <t>672001</t>
  </si>
  <si>
    <t>CONIZACION CERVICAL</t>
  </si>
  <si>
    <t>GINECOBSTETRICIA</t>
  </si>
  <si>
    <t>CIRUGIA GINECOLOGICA LAPAROSCOPICA</t>
  </si>
  <si>
    <t>673101</t>
  </si>
  <si>
    <t>ESCISION DE POLIPO EN CUELLO UTERINO [CERVIX]</t>
  </si>
  <si>
    <t>RESECCION DE LESION CUELLO UTERINO</t>
  </si>
  <si>
    <t>ABLACION DE LESION O TEJIDO DE CUELLO UTERINO</t>
  </si>
  <si>
    <t>673310</t>
  </si>
  <si>
    <t>AMPUTACION DE CUELLO O TRAQUELECTOMIA POR LAPAROTOMIA</t>
  </si>
  <si>
    <t>674000</t>
  </si>
  <si>
    <t>AMPUTACION DE CUELLO O TRAQUELECTOMIA POR LAPAROSCOPIA</t>
  </si>
  <si>
    <t>AMPUTACION DE CUELLO O TRAQUELECTOMIA POR VIA VAGINAL</t>
  </si>
  <si>
    <t>ESCISION DE MUÑON CERVICAL POR LAPAROTOMIA</t>
  </si>
  <si>
    <t>674100</t>
  </si>
  <si>
    <t>ESCISION DE MUÑON CERVICAL POR LAPAROSCOPIA</t>
  </si>
  <si>
    <t>ESCISION DE MUÑON CERVICAL POR VIA VAGINAL</t>
  </si>
  <si>
    <t>TRAQUELECTOMIA RADICAL POR LAPAROTOMIA</t>
  </si>
  <si>
    <t>TRAQUELECTOMIA RADICAL POR LAPAROSCOPIA</t>
  </si>
  <si>
    <t>CERCLAJE DE ISTMO UTERINO POR LAPAROTOMIA</t>
  </si>
  <si>
    <t>675100</t>
  </si>
  <si>
    <t>CERCLAJE DE ISTMO UTERINO POR LAPAROSCOPIA</t>
  </si>
  <si>
    <t>CERCLAJE DE ISTMO UTERINO POR VIA VAGINAL</t>
  </si>
  <si>
    <t>SUTURA DE LACERACION O DESGARRO DE CUELLO UTERINO [CERVIX] VIA VAGINAL</t>
  </si>
  <si>
    <t>676100</t>
  </si>
  <si>
    <t>SUTURA DE ANILLO PERICERVICAL POR LAPAROSCOPIA</t>
  </si>
  <si>
    <t>SUTURA DE ANILLO PERICERVICAL VIA VAGINAL</t>
  </si>
  <si>
    <t>FISTULECTOMIA CERVICOSIGMOIDAL</t>
  </si>
  <si>
    <t>694920</t>
  </si>
  <si>
    <t>676910</t>
  </si>
  <si>
    <t>CORRECCION DE DESGARRO OBSTETRICO ANTIGUO DE CUELLO UTERINO</t>
  </si>
  <si>
    <t>676920</t>
  </si>
  <si>
    <t>HISTEROTOMIA</t>
  </si>
  <si>
    <t>680100</t>
  </si>
  <si>
    <t>BIOPSIA DE UTERO POR LAPAROTOMIA</t>
  </si>
  <si>
    <t>BIOPSIA DE UTERO POR LAPAROSCOPIA</t>
  </si>
  <si>
    <t>BIOPSIA DE LIGAMENTOS UTERINOS POR LAPAROTOMIA</t>
  </si>
  <si>
    <t>BIOPSIA DE LIGAMENTOS UTERINOS POR LAPAROSCOPIA</t>
  </si>
  <si>
    <t>BIOPSIA DE ENDOMETRIO</t>
  </si>
  <si>
    <t>681601</t>
  </si>
  <si>
    <t>HISTEROSCOPIA</t>
  </si>
  <si>
    <t>681200</t>
  </si>
  <si>
    <t>LIBERACION DE ADHERENCIAS INTRALUMINALES DEL UTERO</t>
  </si>
  <si>
    <t>691301</t>
  </si>
  <si>
    <t>682201</t>
  </si>
  <si>
    <t>INCISION O ESCISION DE TABIQUE CONGENITO UTERINO POR LAPAROTOMIA</t>
  </si>
  <si>
    <t>682202</t>
  </si>
  <si>
    <t>INCISION O ESCISION DE TABIQUE CONGENITO UTERINO POR HISTEROSCOPIA</t>
  </si>
  <si>
    <t>INCISION O ESCISION DE TABIQUE CONGENITO UTERINO POR LAPAROSCOPIA</t>
  </si>
  <si>
    <t>682302</t>
  </si>
  <si>
    <t>RESECCION DE POLIPO ENDOMETRIAL POR HISTEROSCOPIA</t>
  </si>
  <si>
    <t>ESCISION DE POLIPO ENDOMETRIAL POR LEGRADO</t>
  </si>
  <si>
    <t>682300</t>
  </si>
  <si>
    <t>682401</t>
  </si>
  <si>
    <t>MIOMECTOMIA UTERINA UNICA O MULTIPLE POR LAPAROTOMIA</t>
  </si>
  <si>
    <t>682402</t>
  </si>
  <si>
    <t>MIOMECTOMIA UTERINA UNICA O MULTIPLE POR VIA VAGINAL</t>
  </si>
  <si>
    <t>682403</t>
  </si>
  <si>
    <t>MIOMECTOMIA UTERINA UNICA O MULTIPLE POR LAPAROSCOPIA</t>
  </si>
  <si>
    <t>682404</t>
  </si>
  <si>
    <t>MIOMECTOMIA UTERINA UNICA O MULTIPLE POR HISTEROSCOPIA</t>
  </si>
  <si>
    <t>ABLACION ENDOMETRIAL O ENDOMETRECTOMIA POR VIA VAGINAL</t>
  </si>
  <si>
    <t>682510</t>
  </si>
  <si>
    <t>ABLACION ENDOMETRIAL O ENDOMETRECTOMIA POR HISTEROSCOPIA</t>
  </si>
  <si>
    <t>HISTERECTOMIA SUBTOTAL O SUPRACERVICAL POR LAPAROTOMIA</t>
  </si>
  <si>
    <t>683100</t>
  </si>
  <si>
    <t>HISTERECTOMIA SUBTOTAL O SUPRACERVICAL POR LAPAROSCOPIA</t>
  </si>
  <si>
    <t>684001</t>
  </si>
  <si>
    <t>HISTERECTOMIA TOTAL ABDOMINAL CON REMOCION DE MOLA O FETO MUERTO POR LAPAROTOMIA</t>
  </si>
  <si>
    <t>HISTERECTOMIA TOTAL POR LAPAROTOMIA</t>
  </si>
  <si>
    <t>684000</t>
  </si>
  <si>
    <t>684020</t>
  </si>
  <si>
    <t>HISTERECTOMIA TOTAL POR LAPAROSCOPIA</t>
  </si>
  <si>
    <t>HISTERECTOMIA TOTAL ABDOMINAL AMPLIADA POR LAPAROTOMIA</t>
  </si>
  <si>
    <t>684101</t>
  </si>
  <si>
    <t>HISTERECTOMIA TOTAL ABDOMINAL AMPLIADA POR LAPAROSCOPIA</t>
  </si>
  <si>
    <t>HISTERECTOMIA POR VIA VAGINAL</t>
  </si>
  <si>
    <t>685100</t>
  </si>
  <si>
    <t>HISTERECTOMIA RADICAL POR LAPAROTOMIA</t>
  </si>
  <si>
    <t>HISTERECTOMIA RADICAL POR LAPAROSCOPIA</t>
  </si>
  <si>
    <t>HISTERECTOMIA RADICAL MODIFICADA POR LAPAROTOMIA</t>
  </si>
  <si>
    <t>686100</t>
  </si>
  <si>
    <t>HISTERECTOMIA RADICAL MODIFICADA POR LAPAROSCOPIA</t>
  </si>
  <si>
    <t>HISTERECTOMIA RADICAL POR VIA VAGINAL</t>
  </si>
  <si>
    <t>688101</t>
  </si>
  <si>
    <t>EXENTERACION O EVISCERACION PELVICA FEMENINA TOTAL O COMPLETA</t>
  </si>
  <si>
    <t>EXENTERACION ANTERIOR UTERO Y VEJIGA</t>
  </si>
  <si>
    <t>EXENTERACION POSTERIOR UTERO Y RECTO</t>
  </si>
  <si>
    <t>LEGRADO UTERINO GINECOLOGICO</t>
  </si>
  <si>
    <t>690102</t>
  </si>
  <si>
    <t>ESCISION Y ABLACION DE ENDOMETRIOSIS POR LAPAROTOMIA</t>
  </si>
  <si>
    <t>ESCISION O ABLACION DE LESION O TEJIDO EN ESTRUCTURAS DE SOPORTE</t>
  </si>
  <si>
    <t>ESCISION O ABLACION DE ENDOMETRIOSIS PROFUNDA POR LAPAROTOMIA</t>
  </si>
  <si>
    <t>691110</t>
  </si>
  <si>
    <t>691130</t>
  </si>
  <si>
    <t>SECCION DE LIGAMENTO UTERO SACRO POR LAPAROTOMIA</t>
  </si>
  <si>
    <t>691201</t>
  </si>
  <si>
    <t>ESCISION Y ABLACION DE ENDOMETROSIS ESTADOS I Y II POR LAPAROSCOPIA</t>
  </si>
  <si>
    <t>691202</t>
  </si>
  <si>
    <t>ESCISION Y ABLACION DE ENDOMETROSIS ESTADOS III Y IV POR LAPAROSCOPIA</t>
  </si>
  <si>
    <t>ESCISION O ABLACION ENDOSCOPICA DE LESION O TEJIDO EN ESTRUCTURAS DE SOPORTE</t>
  </si>
  <si>
    <t>ESCISION O ABLACION DE ENDOMETRIOSIS PROFUNDA POR LAPAROSCOPIA</t>
  </si>
  <si>
    <t>RESECCION DE LESION DE LIGAMENTO ANCHO POR LAPAROSCOPIA</t>
  </si>
  <si>
    <t>691230</t>
  </si>
  <si>
    <t>SECCION DE LIGAMENTO UTERO SACRO POR LAPAROSCOPIA</t>
  </si>
  <si>
    <t>SECCION DE ADHERENCIAS UTERINAS A PARED ABDOMINAL VIA LAPAROTOMIA</t>
  </si>
  <si>
    <t>691302</t>
  </si>
  <si>
    <t>SECCION DE ADHERENCIAS UTERINAS A PARED ABDOMINAL VIA LAPAROSCOPICA</t>
  </si>
  <si>
    <t>691901</t>
  </si>
  <si>
    <t>DRENAJE DE COLECCION DE LIGAMENTO ANCHO POR LAPAROTOMIA</t>
  </si>
  <si>
    <t>691902</t>
  </si>
  <si>
    <t>DRENAJE DE COLECCION DE LIGAMENTO ANCHO POR LAPAROSCOPIA</t>
  </si>
  <si>
    <t>691910</t>
  </si>
  <si>
    <t>CITORREDUCCION DE TUMOR DE LIGAMENTO ANCHO O DE LIGAMENTO UTERO SACRO</t>
  </si>
  <si>
    <t>692110</t>
  </si>
  <si>
    <t>INTERPOSICION UTERINA [WATKINS]</t>
  </si>
  <si>
    <t>HISTEROPEXIA POR LAPAROTOMIA</t>
  </si>
  <si>
    <t>692210</t>
  </si>
  <si>
    <t>HISTEROPEXIA POR LAPAROSCOPIA</t>
  </si>
  <si>
    <t>HISTEROPEXIA POR VIA VAGINAL</t>
  </si>
  <si>
    <t>CERVICOPEXIA POR LAPAROTOMIA</t>
  </si>
  <si>
    <t>CERVICOPEXIA POR LAPAROSCOPIA</t>
  </si>
  <si>
    <t>CERVICOPEXIA POR VIA VAGINAL</t>
  </si>
  <si>
    <t>694101</t>
  </si>
  <si>
    <t>HISTERORRAFIA POR LAPAROTOMIA</t>
  </si>
  <si>
    <t>694102</t>
  </si>
  <si>
    <t>CIERRE DE FISTULA DE UTERO (ISTMOCELE) POR LAPAROTOMIA</t>
  </si>
  <si>
    <t>CIERRE DE FISTULA DE UTERO (ISTMOCELE) POR LAPAROSCOPIA</t>
  </si>
  <si>
    <t>CIERRE DE FISTULA DE UTERO (ISTMOCELE) POR VIA VAGINAL</t>
  </si>
  <si>
    <t>CIERRE DE FISTULA DE UTERO (ISTMOCELE) POR HISTEROSCOPIA</t>
  </si>
  <si>
    <t>REPARACION DE UTERO BICORNE POR LAPAROTOMIA</t>
  </si>
  <si>
    <t>REPARACION DE UTERO BICORNE POR LAPAROSCOPIA</t>
  </si>
  <si>
    <t>HISTEROPLASTIA [OPERACION DE STRASMAN] POR LAPAROTOMIA</t>
  </si>
  <si>
    <t>HISTEROPLASTIA POR LAPAROSCOPIA</t>
  </si>
  <si>
    <t>INSERCION DE DISPOSITIVO INTRAUTERINO ANTICONCEPTIVO [DIU]</t>
  </si>
  <si>
    <t>697100</t>
  </si>
  <si>
    <t>PROTECION ESPECIFICA - ATENCION EN PLANIFICACION FAMILIAR HOMBRES Y MUJERES</t>
  </si>
  <si>
    <t>EXTRACCION DE CUERPO EXTRAÑO INTRAUTERINO POR LAPAROTOMIA</t>
  </si>
  <si>
    <t>699700</t>
  </si>
  <si>
    <t>EXTRACCION DE CUERPO EXTRAÑO INTRAUTERINO POR LAPAROSCOPIA</t>
  </si>
  <si>
    <t>698102</t>
  </si>
  <si>
    <t>EXTRACCION DE CUERPO EXTRAÑO INTRAUTERINO POR HISTEROSCOPIA</t>
  </si>
  <si>
    <t>EXTRACCION DE CUERPO EXTRAÑO INTRAUTERINO POR LEGRADO</t>
  </si>
  <si>
    <t>INSERCION DE DISPOSITIVO TERAPEUTICO NO ANTICONCEPTIVO EN EL UTERO</t>
  </si>
  <si>
    <t>699120</t>
  </si>
  <si>
    <t>INSERCION DE DISPOSITIVO TERAPEUTICO NO ANTICONCEPTIVO EN CERVIX</t>
  </si>
  <si>
    <t>INSERCION DE DISPOSITIVO TERAPEUTICO NO ANTICONCEPTIVO EN VAGINA</t>
  </si>
  <si>
    <t>RETIRO DE MATERIAL DE CERCLAJE DE CUELLO UTERINO POR LAPAROSCOPIA</t>
  </si>
  <si>
    <t>RETIRO DE MATERIAL DE CERCLAJE DE CUELLO UTERINO VIA VAGINAL</t>
  </si>
  <si>
    <t>699600</t>
  </si>
  <si>
    <t>RETIRO DE DISPOSITIVO EN CUELLO UTERINO VIA VAGINAL</t>
  </si>
  <si>
    <t>977100</t>
  </si>
  <si>
    <t>RETIRO CUERPO EXTRAÑO PENETRANTE EN CUELLO UTERINO VIA VAGINAL</t>
  </si>
  <si>
    <t>CULDOCENTESIS [COLPOCENTESIS]</t>
  </si>
  <si>
    <t>COLPOTOMIA</t>
  </si>
  <si>
    <t>701201</t>
  </si>
  <si>
    <t>LIBERACION DE ADHERENCIAS INTRALUMINALES EN VAGINA</t>
  </si>
  <si>
    <t>701300</t>
  </si>
  <si>
    <t>701410</t>
  </si>
  <si>
    <t>SECCION O INCISION DE TABIQUE VAGINAL</t>
  </si>
  <si>
    <t>701420</t>
  </si>
  <si>
    <t>DRENAJE DE COLECCION DE FONDO DE SACO (CUPULA VAGINAL)</t>
  </si>
  <si>
    <t>701430</t>
  </si>
  <si>
    <t>VAGINOPERINEOTOMIA</t>
  </si>
  <si>
    <t>VAGINOSCOPIA</t>
  </si>
  <si>
    <t>702110</t>
  </si>
  <si>
    <t>COLPOSCOPIA</t>
  </si>
  <si>
    <t>702201</t>
  </si>
  <si>
    <t>DETECCION TEMPRANA - CANCER DE CUELLO UTERINO</t>
  </si>
  <si>
    <t>BIOPSIA DE VAGINA</t>
  </si>
  <si>
    <t>702400</t>
  </si>
  <si>
    <t>HIMENECTOMIA</t>
  </si>
  <si>
    <t>HIMENOTOMIA</t>
  </si>
  <si>
    <t>703310</t>
  </si>
  <si>
    <t>RESECCION O ABLACION DE LESION O TEJIDO VAGINAL</t>
  </si>
  <si>
    <t>703320</t>
  </si>
  <si>
    <t>703340</t>
  </si>
  <si>
    <t>RESECCION DE TUMOR MALIGNO DE VAGINA</t>
  </si>
  <si>
    <t>VAGINECTOMIA O COLPECTOMIA TOTAL</t>
  </si>
  <si>
    <t>704100</t>
  </si>
  <si>
    <t>VAGINECTOMIA O COLPECTOMIA PARCIAL</t>
  </si>
  <si>
    <t>OBLITERACION VAGINAL [COLPOCLEISIS]</t>
  </si>
  <si>
    <t>708100</t>
  </si>
  <si>
    <t>VAGINECTOMIA RADICAL POR LAPAROTOMIA</t>
  </si>
  <si>
    <t>VAGINECTOMIA RADICAL POR LAPAROSCOPIA</t>
  </si>
  <si>
    <t>VAGINECTOMIA RADICAL VIA VAGINAL</t>
  </si>
  <si>
    <t>705110</t>
  </si>
  <si>
    <t>COLPORRAFIA ANTERIOR CON PLASTIA O REPARACION DE URETROCELE</t>
  </si>
  <si>
    <t>705210</t>
  </si>
  <si>
    <t>705301</t>
  </si>
  <si>
    <t>705302</t>
  </si>
  <si>
    <t>705303</t>
  </si>
  <si>
    <t>COLPORRAFIA ANTERIOR Y POSTERIOR CON AMPUTACION DE CUELLO</t>
  </si>
  <si>
    <t>RECONSTRUCCION DE VAGINA</t>
  </si>
  <si>
    <t>706000</t>
  </si>
  <si>
    <t>706102</t>
  </si>
  <si>
    <t>VAGINOPLASTIA VIA PERINEAL</t>
  </si>
  <si>
    <t>706103</t>
  </si>
  <si>
    <t>VAGINOPLASTIA VIA ABDOMINOPERINEAL</t>
  </si>
  <si>
    <t>VAGINOPLASTIA POR LAPAROTOMIA</t>
  </si>
  <si>
    <t>VAGINOPLASTIA POR LAPAROSCOPIA</t>
  </si>
  <si>
    <t>REPARACION DE DESGARRO VAGINAL NO OBSTETRICO GRADO I-II (COMPROMISO MUCOSO O MUSCULAR)</t>
  </si>
  <si>
    <t>717920</t>
  </si>
  <si>
    <t>707120</t>
  </si>
  <si>
    <t>707130</t>
  </si>
  <si>
    <t>CORRECCION DE FISTULA COLOVAGINAL</t>
  </si>
  <si>
    <t>CORRECCION DE FISTULA RECTO-VAGINAL O PERINEAL</t>
  </si>
  <si>
    <t>707300</t>
  </si>
  <si>
    <t>CORRECCION DE OTRA FISTULA VAGINOINTESTINAL</t>
  </si>
  <si>
    <t>707400</t>
  </si>
  <si>
    <t>CIERRE DE FISTULA URETROVAGINAL O VESICO VAGINALPOR LAPAROTOMIA</t>
  </si>
  <si>
    <t>707510</t>
  </si>
  <si>
    <t>CIERRE DE FISTULA URETROVAGINAL O VESICO VAGINAL VIA LAPAROSCOPICA</t>
  </si>
  <si>
    <t>CIERRE DE FISTULA URETROVAGINAL O VESICO VAGINAL VIA VAGINAL</t>
  </si>
  <si>
    <t>HIMENORRAFIA</t>
  </si>
  <si>
    <t>HIMENOPLASTIA</t>
  </si>
  <si>
    <t>707701</t>
  </si>
  <si>
    <t>COLPOPEXIA POR LAPAROTOMIA</t>
  </si>
  <si>
    <t>707702</t>
  </si>
  <si>
    <t>707703</t>
  </si>
  <si>
    <t>707920</t>
  </si>
  <si>
    <t>CORRECCION DE LACERACION OBSTETRICA ANTIGUA EN VAGINA</t>
  </si>
  <si>
    <t>707930</t>
  </si>
  <si>
    <t>CORRECCION DE SENO UROGENITAL</t>
  </si>
  <si>
    <t>EXTRACCION DE DISPOSITIVO O CUERPO EXTRAÑO EN VAGINA SIN INCISION</t>
  </si>
  <si>
    <t>EXTRACCION DE DISPOSITIVO O CUERPO EXTRAÑO EN VAGINA CON INCISION</t>
  </si>
  <si>
    <t>709100</t>
  </si>
  <si>
    <t>REPARACION DE ENTEROCELE POR LAPAROTOMIA</t>
  </si>
  <si>
    <t>REPARACION DE ENTEROCELE POR LAPAROSCOPIA</t>
  </si>
  <si>
    <t>709220</t>
  </si>
  <si>
    <t>REPARACION DE DEFECTO PARAVAGINAL POR LAPAROTOMIA</t>
  </si>
  <si>
    <t>REPARACION DE DEFECTO PARAVAGINAL POR LAPAROSCOPIA</t>
  </si>
  <si>
    <t>REPARACION DE DEFECTO PARAVAGINAL VIA VAGINAL</t>
  </si>
  <si>
    <t>LISIS DE ADHERENCIAS EN LA VULVA</t>
  </si>
  <si>
    <t>710100</t>
  </si>
  <si>
    <t>AMPLIACION DEL INTROITO</t>
  </si>
  <si>
    <t>710921</t>
  </si>
  <si>
    <t>INCISION Y DRENAJE DE COLECCION DE VULVA O DE GLANDULA DE SKENE</t>
  </si>
  <si>
    <t>MARSUPIALIZACION O DRENAJE EN GLANDULA DE SKENE</t>
  </si>
  <si>
    <t>712300</t>
  </si>
  <si>
    <t>VULVOSCOPIA</t>
  </si>
  <si>
    <t>711110</t>
  </si>
  <si>
    <t>DERMATOLOGIA</t>
  </si>
  <si>
    <t>DERMATOLOGIA ONCOLOGICA</t>
  </si>
  <si>
    <t>711120</t>
  </si>
  <si>
    <t>711130</t>
  </si>
  <si>
    <t>BIOPSIA DE GLANDULA DE BARTHOLIN</t>
  </si>
  <si>
    <t>BIOPSIA EN PERINE</t>
  </si>
  <si>
    <t>DRENAJE POR PUNCION DE LA GLANDULA DE BARTHOLIN</t>
  </si>
  <si>
    <t>INCISION Y DRENAJE DE LA GLANDULA DE BARTHOLIN</t>
  </si>
  <si>
    <t>712200</t>
  </si>
  <si>
    <t>MARSUPIALIZACION O DRENAJE EN LA GLANDULA DE BARTHOLIN</t>
  </si>
  <si>
    <t>712401</t>
  </si>
  <si>
    <t>RESECCION O ABLACION DE GLANDULA DE BARTHOLIN</t>
  </si>
  <si>
    <t>RESECCION O ABLACION DE GLANDULA DE SKENE</t>
  </si>
  <si>
    <t>713100</t>
  </si>
  <si>
    <t>RESECCION DE ENDOMETRIOMA EN PERINE</t>
  </si>
  <si>
    <t>713400</t>
  </si>
  <si>
    <t>RESECCION DE GRANULOMA VULVO-PERINEAL</t>
  </si>
  <si>
    <t>713500</t>
  </si>
  <si>
    <t>RESECCION DE LESION VULVO-PERINEAL</t>
  </si>
  <si>
    <t>RESECCION TOTAL DE CLITORIS</t>
  </si>
  <si>
    <t>RESECCION PARCIAL DE CLITORIS</t>
  </si>
  <si>
    <t>VULVECTOMIA SUPERFICIAL UNILATERAL</t>
  </si>
  <si>
    <t>716120</t>
  </si>
  <si>
    <t>VULVECTOMIA SUPERFICIAL BILATERAL</t>
  </si>
  <si>
    <t>VULVECTOMIA SIMPLE UNILATERAL</t>
  </si>
  <si>
    <t>VULVECTOMIA SIMPLE BILATERAL</t>
  </si>
  <si>
    <t>716200</t>
  </si>
  <si>
    <t>VULVECTOMIA TOTAL UNILATERAL</t>
  </si>
  <si>
    <t>VULVECTOMIA TOTAL BILATERAL</t>
  </si>
  <si>
    <t>715200</t>
  </si>
  <si>
    <t>VULVECTOMIA RADICAL</t>
  </si>
  <si>
    <t>715100</t>
  </si>
  <si>
    <t>CORRECCION DE FISTULA DE VULVA</t>
  </si>
  <si>
    <t>717200</t>
  </si>
  <si>
    <t>CORRECCION DE FISTULA DE PERINE</t>
  </si>
  <si>
    <t>DRENAJE DE COLECCION VULVOPERINEAL</t>
  </si>
  <si>
    <t>PLASTIA DE LABIOS MENORES</t>
  </si>
  <si>
    <t>CORRECCION DE DESGARRO ANTIGUO EN VULVA Y PERINE</t>
  </si>
  <si>
    <t>SUTURA DE DESGARRO O LACERACION NO OBSTETRICA RECIENTE QUE INVOLUCRA VULVA O PERINE (MUCOSA O MUSCULO) (GRADO I- II)</t>
  </si>
  <si>
    <t>EXTRACCION DE CUERPO EXTRAÑO DE VULVA O PERINE SIN INCISION</t>
  </si>
  <si>
    <t>718100</t>
  </si>
  <si>
    <t>EXTRACCION DE CUERPO EXTRAÑO DE VULVA O PERINE CON INCISION</t>
  </si>
  <si>
    <t>PARTO INSTRUMENTADO</t>
  </si>
  <si>
    <t>721001</t>
  </si>
  <si>
    <t>PROTECCION ESPECIFICA - ATENCION DEL PARTO</t>
  </si>
  <si>
    <t>732201</t>
  </si>
  <si>
    <t>PARTO INTERVENIDO CON MANIOBRAS DE VERSION</t>
  </si>
  <si>
    <t>ASISTENCIA DEL PARTO CON O SIN EPISIORRAFIA O PERINEORRAFIA</t>
  </si>
  <si>
    <t>735300</t>
  </si>
  <si>
    <t>735930</t>
  </si>
  <si>
    <t>ASISTENCIA DEL PARTO ESPONTANEO GEMELAR O MULTIPLE</t>
  </si>
  <si>
    <t>735931</t>
  </si>
  <si>
    <t>ASISTENCIA DEL PARTO INTERVENIDO GEMELAR O MULTIPLE</t>
  </si>
  <si>
    <t>OTRA ASISTENCIA MANUAL DEL PARTO ESPONTANEO</t>
  </si>
  <si>
    <t>CESAREA SEGMENTARIA TRANSPERITONEAL</t>
  </si>
  <si>
    <t>740100</t>
  </si>
  <si>
    <t>CESAREA CORPORAL</t>
  </si>
  <si>
    <t>740200</t>
  </si>
  <si>
    <t>CESAREA EXTRAPERITONEAL</t>
  </si>
  <si>
    <t>740300</t>
  </si>
  <si>
    <t>REMOCION DE EMBARAZO ECTOPICO ABDOMINAL POR LAPAROTOMIA</t>
  </si>
  <si>
    <t>REMOCION DE EMBARAZO ECTOPICO ABDOMINAL POR LAPAROSCOPIA</t>
  </si>
  <si>
    <t>REMOCION DE FETO EN CAVIDAD PERITONEAL SUBSIGUIENTE A RUPTURA UTERINA O TUBARICA POR LAPAROTOMIA</t>
  </si>
  <si>
    <t>REMOCION DE FETO EN CAVIDAD PERITONEAL SUBSIGUIENTE A RUPTURA UTERINA O TUBARICA POR LAPAROSCOPIA</t>
  </si>
  <si>
    <t>750101</t>
  </si>
  <si>
    <t>LEGRADO UTERINO OBSTETRICO POSPARTO O POSABORTO POR DILATACION Y CURETAJE</t>
  </si>
  <si>
    <t>750105</t>
  </si>
  <si>
    <t>LEGRADO UTERINO OBSTETRICO POSPARTO O POSABORTO POR ASPIRACION AL VACIO</t>
  </si>
  <si>
    <t>EVACUACION UTERINA PARA TERMINACION DEL EMBARAZO POR DILATACION Y CURETAJE</t>
  </si>
  <si>
    <t>EVACUACION UTERINA PARA TERMINACION DEL EMBARAZO POR ASPIRACION AL VACIO</t>
  </si>
  <si>
    <t>EVACUACION UTERINA PARA TERMINACION DEL EMBARAZO POR OTROS METODOS</t>
  </si>
  <si>
    <t>AMNIOCENTESIS DIAGNOSTICA</t>
  </si>
  <si>
    <t>751100</t>
  </si>
  <si>
    <t>AMNIOREDUCCION</t>
  </si>
  <si>
    <t>AMNIOINFUSION</t>
  </si>
  <si>
    <t>TRANSFUSION FETAL INTRAUTERINA</t>
  </si>
  <si>
    <t>AMNIOSCOPIA</t>
  </si>
  <si>
    <t>BIOPSIA DE VELLOSIDAD CORIAL VIA PERCUTANEA</t>
  </si>
  <si>
    <t>BIOPSIA DE VELLOSIDAD CORIAL VIA VAGINAL</t>
  </si>
  <si>
    <t>CORDOCENTESIS VIA PERCUTANEA</t>
  </si>
  <si>
    <t>FETOSCOPIA</t>
  </si>
  <si>
    <t>ABLACION DE LESION O TUMOR EN FETO VIA PERCUTANEA</t>
  </si>
  <si>
    <t>ABLACION DE LESION O TUMOR EN FETO POR FETOSCOPIA</t>
  </si>
  <si>
    <t>ABLACION INTERSTICIAL VIA PERCUTANEA</t>
  </si>
  <si>
    <t>ABLACION INTERSTICIAL POR FETOSCOPIA</t>
  </si>
  <si>
    <t>VENTRICULOCENTESIS VIA PERCUTANEA</t>
  </si>
  <si>
    <t>VENTRICULOCENTESIS POR FETOSCOPIA</t>
  </si>
  <si>
    <t>DERIVACION VENTRICULOAMNIOTICA VIA PERCUTANEA</t>
  </si>
  <si>
    <t>DERIVACION VENTRICULOAMNIOTICA VIA ENDOSCOPICA (FETOSCOPIA)</t>
  </si>
  <si>
    <t>CORRECCION DE DEFECTO DE TUBO NEURAL POR LAPAROTOMIA</t>
  </si>
  <si>
    <t>CORRECCION DE DEFECTO DE TUBO NEURAL VIA ENDOSCOPICA (FETOSCOPIA)</t>
  </si>
  <si>
    <t>RESECCION DE LESION O TUMOR CERVICAL EN FETO POR LAPAROTOMIA</t>
  </si>
  <si>
    <t>INTUBACION OROTRAQUEAL POR FETOSCOPIA</t>
  </si>
  <si>
    <t>INSERCION DE DISPOSITIVO TRAQUEAL POR FETOSCOPIA</t>
  </si>
  <si>
    <t>EXTRACCION O RETIRO DE DISPOSITIVO TRAQUEAL POR FETOSCOPIA</t>
  </si>
  <si>
    <t>RESECCION DE LESION O TUMOR TORACICO EN FETO POR LAPAROTOMIA</t>
  </si>
  <si>
    <t>TORACOCENTESIS FETAL</t>
  </si>
  <si>
    <t>DERIVACION TORACOAMNIOTICA</t>
  </si>
  <si>
    <t>CARDIOCENTESIS FETAL</t>
  </si>
  <si>
    <t>VALVULOPLASTIA CARDIACA EN FETO</t>
  </si>
  <si>
    <t>ATRIOSEPTOSTOMIA CARDIACA EN FETO</t>
  </si>
  <si>
    <t>PARACENTESIS FETAL</t>
  </si>
  <si>
    <t>NEFROCENTESIS FETAL</t>
  </si>
  <si>
    <t>DERIVACION NEFROAMNIOTICA</t>
  </si>
  <si>
    <t>VESICOCENTESIS FETAL</t>
  </si>
  <si>
    <t>DERIVACION VESICOAMNIOTICA</t>
  </si>
  <si>
    <t>CISTOSCOPIA FETAL</t>
  </si>
  <si>
    <t>RESECCION O ABLACION DE VALVAS URETRALES POSTERIORES POR CISTOSCOPIA FETAL</t>
  </si>
  <si>
    <t>LIGADURA DE CORDON UMBILICAL INTRAUTERINO VIA PERCUTANEA</t>
  </si>
  <si>
    <t>LIGADURA DE CORDON UMBILICAL INTRAUTERINO POR FETOSCOPIA</t>
  </si>
  <si>
    <t>RESECCION DE LESION O TUMOR ABDOMINAL O PELVICO EN FETO POR LAPAROTOMIA</t>
  </si>
  <si>
    <t>BIOPSIA DE TEJIDOS FETALES VIA PERCUTANEA</t>
  </si>
  <si>
    <t>PUNCION FETAL</t>
  </si>
  <si>
    <t>REDUCCION EMBRIONARIA</t>
  </si>
  <si>
    <t>BIOPSIA DE PLACENTA VIA PERCUTANEA</t>
  </si>
  <si>
    <t>ABLACION DE VASOS COMUNICANTES PLACENTARIOS</t>
  </si>
  <si>
    <t>ABLACION DE LESION O TUMOR PLACENTARIO</t>
  </si>
  <si>
    <t>LIBERACION DE BANDAS AMNIOTICAS POR FETOSCOPIA</t>
  </si>
  <si>
    <t>754101</t>
  </si>
  <si>
    <t>REMOCION MANUAL DE PLACENTA RETENIDA O REVISION UTERINA SIN ATENCION DEL PARTO</t>
  </si>
  <si>
    <t>REPARACION DE DESGARRO OBSTETRICO RECIENTE DE CUELLO UTERINO [CERVIX] POR LAPAROTOMIA</t>
  </si>
  <si>
    <t>REPARACION DE DESGARRO OBSTETRICO RECIENTE DE CUELLO UTERINO [CERVIX] POR VIA VAGINAL</t>
  </si>
  <si>
    <t>REPARACION DE DESGARRO OBSTETRICO RECIENTE DE CUERPO UTERINO POR LAPAROTOMIA</t>
  </si>
  <si>
    <t>REPARACION DE LACERACIONES O DESGARROS OBSTETRICOS RECIENTES QUE INVOLUCRAN VEJIGA Y URETRA POR LAPAROTOMIA</t>
  </si>
  <si>
    <t>REPARACION DE LACERACIONES O DESGARROS OBSTETRICOS RECIENTES QUE INVOLUCRAN VEJIGA Y URETRA POR VIA VAGINAL</t>
  </si>
  <si>
    <t>REPARACION DE LACERACIONES O DESGARROS OBSTETRICOS RECIENTES QUE INVOLUCRAN RECTO Y ESFINTER ANAL VIA VAGINAL</t>
  </si>
  <si>
    <t>756200</t>
  </si>
  <si>
    <t>PLASTIA O REPARACION DE DESGARRO OBSTETRICO DE PERINE</t>
  </si>
  <si>
    <t>PLASTIA O REPARACION DE DESGARRO OBSTETRICO VAGINAL</t>
  </si>
  <si>
    <t>PLASTIA O REPARACION DE DESGARRO OBSTETRICO VULVAR</t>
  </si>
  <si>
    <t>756910</t>
  </si>
  <si>
    <t>REPARO SECUNDARIO DE EPISIOTOMIA</t>
  </si>
  <si>
    <t>TAPONAMIENTO OBSTETRICO DE UTERO</t>
  </si>
  <si>
    <t>TAPONAMIENTO OBSTETRICO DE VAGINA</t>
  </si>
  <si>
    <t>COMPRESION HEMOSTATICA POR LAPAROTOMIA</t>
  </si>
  <si>
    <t>759101</t>
  </si>
  <si>
    <t>DRENAJE DE COLECCION OBSTETRICA (DE EPISIOTOMIA O EPISIORRAFIA) EN PERINE POR INCISION</t>
  </si>
  <si>
    <t>CORRECCION O REPOSICION MANUAL DE UTERO INVERTIDO POR LAPAROTOMIA</t>
  </si>
  <si>
    <t>CORRECCION O REPOSICION MANUAL DE UTERO INVERTIDO POR VIA VAGINAL</t>
  </si>
  <si>
    <t>760101</t>
  </si>
  <si>
    <t>SECUESTRECTOMIA INTRAORAL CON FIJACION INTERNA</t>
  </si>
  <si>
    <t>760102</t>
  </si>
  <si>
    <t>SECUESTRECTOMIA EXTRAORAL CON FIJACION INTERNA</t>
  </si>
  <si>
    <t>SECUESTRECTOMIA INTRAORAL O EXTRAORAL</t>
  </si>
  <si>
    <t>760901</t>
  </si>
  <si>
    <t>760902</t>
  </si>
  <si>
    <t>761101</t>
  </si>
  <si>
    <t>761102</t>
  </si>
  <si>
    <t>761201</t>
  </si>
  <si>
    <t>REUMATOLOGIA</t>
  </si>
  <si>
    <t>761301</t>
  </si>
  <si>
    <t>ARTROSCOPIA DIAGNOSTICA FACIAL</t>
  </si>
  <si>
    <t>762101</t>
  </si>
  <si>
    <t>ENUCLEACION RESECCION Y CURETAJE DE LESIONES BENIGNAS EN MAXILAR SUPERIOR O INFERIOR DE MENOS DE TRES CMS VIA TRANSMUCOSA</t>
  </si>
  <si>
    <t>762102</t>
  </si>
  <si>
    <t>ENUCLEACION RESECCION Y CURETAJE DE LESIONES BENIGNAS EN MAXILAR SUPERIOR O INFERIOR DE MENOS DE TRES CMS VIA TRANSCUTANEA</t>
  </si>
  <si>
    <t>762103</t>
  </si>
  <si>
    <t>ENUCLEACION RESECCION Y CURETAJE DE LESIONES BENIGNAS EN MAXILAR SUPERIOR O INFERIOR DE MAS DE TRES CMS VIA TRANSMUCOSA</t>
  </si>
  <si>
    <t>762104</t>
  </si>
  <si>
    <t>ENUCLEACION RESECCION Y CURETAJE DE LESIONES BENIGNAS EN MAXILAR SUPERIOR O INFERIOR DE MAS DE TRES CMS VIA TRANSCUTANEA</t>
  </si>
  <si>
    <t>762105</t>
  </si>
  <si>
    <t>ELIMINACION DE EXOSTOSIS O TUBEROSIDADES FIBROSAS EN MAXILAR SUPERIOR O INFERIOR</t>
  </si>
  <si>
    <t>762201</t>
  </si>
  <si>
    <t>RESECCION DE TUMOR MALIGNO MAXILAR O MANDIBULAR</t>
  </si>
  <si>
    <t>762202</t>
  </si>
  <si>
    <t>ESCLEROSIS DE REBORDE DE MAXILAR SUPERIOR O INFERIOR</t>
  </si>
  <si>
    <t>763101</t>
  </si>
  <si>
    <t>MANDIBULECTOMIA PARCIAL SIMPLE MARGINAL</t>
  </si>
  <si>
    <t>763102</t>
  </si>
  <si>
    <t>MANDIBULECTOMIA PARCIAL SIMPLE SEGMENTARIA</t>
  </si>
  <si>
    <t>763103</t>
  </si>
  <si>
    <t>HEMIMANDIBULECTOMIA SIN DESARTICULACION</t>
  </si>
  <si>
    <t>763104</t>
  </si>
  <si>
    <t>HEMIMANDIBULECTOMIA CON DESARTICULACION</t>
  </si>
  <si>
    <t>763901</t>
  </si>
  <si>
    <t>763902</t>
  </si>
  <si>
    <t>763903</t>
  </si>
  <si>
    <t>MANDIBULECTOMIA TOTAL CON RECONSTRUCCION OSEA</t>
  </si>
  <si>
    <t>764201</t>
  </si>
  <si>
    <t>MANDIBULECTOMIA TOTAL SIN RECONSTRUCCION OSEA</t>
  </si>
  <si>
    <t>764301</t>
  </si>
  <si>
    <t>RECONSTRUCCION MANDIBULAR (TOTAL O PARCIAL)</t>
  </si>
  <si>
    <t>764302</t>
  </si>
  <si>
    <t>RECONSTRUCCION MANDIBULAR (TOTAL O PARCIAL) CON INJERTO OSEO AUTOLOGO O HETEROLOGO</t>
  </si>
  <si>
    <t>764303</t>
  </si>
  <si>
    <t>RECONSTRUCCION MANDIBULAR (TOTAL O PARCIAL) CON INJERTO LIBRE OSEO AUTOLOGO O HETEROLOGO</t>
  </si>
  <si>
    <t>764304</t>
  </si>
  <si>
    <t>RECONSTRUCCION MANDIBULAR (TOTAL O PARCIAL) CON INJERTO OSEO AUTOLOGO O HETEROLOGO COLGAJO PEDICULADO</t>
  </si>
  <si>
    <t>764305</t>
  </si>
  <si>
    <t>RECONSTRUCCION MANDIBULAR (TOTAL O PARCIAL) CON INJERTO OSEO VASCULARIZADO AUTOLOGO O HETEROLOGO</t>
  </si>
  <si>
    <t>764401</t>
  </si>
  <si>
    <t>764402</t>
  </si>
  <si>
    <t>RESECCION TOTAL DE MAXILAR CON RECONSTRUCCION SIMULTANEA</t>
  </si>
  <si>
    <t>764601</t>
  </si>
  <si>
    <t>765101</t>
  </si>
  <si>
    <t>MENISCOPEXIA TEMPOROMANDIBULAR VIA ENDOSCOPICA</t>
  </si>
  <si>
    <t>765105</t>
  </si>
  <si>
    <t>MENISCOPEXIA TEMPOROMANDIBULAR VIA EXTERNA</t>
  </si>
  <si>
    <t>765201</t>
  </si>
  <si>
    <t>765202</t>
  </si>
  <si>
    <t>MENISECTOMIA TEMPOROMANDIBULAR CON COLGAJO</t>
  </si>
  <si>
    <t>765301</t>
  </si>
  <si>
    <t>REEMPLAZO TOTAL DE ARTICULACION TEMPOROMANDIBULAR CON INJERTO</t>
  </si>
  <si>
    <t>765302</t>
  </si>
  <si>
    <t>REEMPLAZO TOTAL DE ARTICULACION TEMPOROMANDIBULAR CON IMPLANTE ALOPLASTICO</t>
  </si>
  <si>
    <t>REMODELACION DEL CARTILAGO ARTICULAR TEMPOROMANDIBULAR VIA ENDOSCOPICA</t>
  </si>
  <si>
    <t>766100</t>
  </si>
  <si>
    <t>766201</t>
  </si>
  <si>
    <t>OSTEOTOMIA DE RAMA MANDIBULAR VIA TRANS MUCOSA CON FIJACION INTERNA</t>
  </si>
  <si>
    <t>766202</t>
  </si>
  <si>
    <t>OSTEOTOMIA RAMA MANDIBULAR VIA TRANSCUTANEA CON FIJACION INTERNA</t>
  </si>
  <si>
    <t>OSTEOTOMIA DE RAMA MANDIBULAR VIA TRANS MUCOSA O VIA TRANSCUTANEA</t>
  </si>
  <si>
    <t>766205</t>
  </si>
  <si>
    <t>OSTEOTOMIA DE CUERPO MANDIBULAR VIA TRANS MUCOSA CON FIJACION INTERNA</t>
  </si>
  <si>
    <t>766302</t>
  </si>
  <si>
    <t>OSTEOTOMIA DE CUERPO MANDIBULAR VIA TRANSCUTANEA CON FIJACION INTERNA</t>
  </si>
  <si>
    <t>OSTEOTOMIA DE CUERPO MANDIBULAR VIA TRANS MUCOSA O TRANSCUTANEA</t>
  </si>
  <si>
    <t>OSTEOTOMIA SUBAPICAL MANDIBULAR</t>
  </si>
  <si>
    <t>766403</t>
  </si>
  <si>
    <t>CORTICOTOMIA MANDIBULAR</t>
  </si>
  <si>
    <t>OSTEOTOMIA DE MENTON CON FIJACION INTERNA</t>
  </si>
  <si>
    <t>766501</t>
  </si>
  <si>
    <t>OSTEOTOMIA LEFORT I SEGMENTARIA CON FIJACION INTERNA</t>
  </si>
  <si>
    <t>766601</t>
  </si>
  <si>
    <t>OSTEOTOMIA LEFORT I CON FIJACION INTERNA</t>
  </si>
  <si>
    <t>OSTEOTOMIA SUBAPICAL CON FIJACION INTERNA</t>
  </si>
  <si>
    <t>766603</t>
  </si>
  <si>
    <t>OSTEOTOMIA LEFORT II CON FIJACION INTERNA</t>
  </si>
  <si>
    <t>766604</t>
  </si>
  <si>
    <t>OSTEOTOMIA LEFORT III CON FIJACION INTERNA</t>
  </si>
  <si>
    <t>766605</t>
  </si>
  <si>
    <t>CORTICOTOMIA TIPO LEFORT II</t>
  </si>
  <si>
    <t>CORTICOTOMIA TIPO LEFORT III</t>
  </si>
  <si>
    <t>GENIOPLASTIA CON FIJACION INTERNA</t>
  </si>
  <si>
    <t>766901</t>
  </si>
  <si>
    <t>766902</t>
  </si>
  <si>
    <t>766903</t>
  </si>
  <si>
    <t>766970</t>
  </si>
  <si>
    <t>767201</t>
  </si>
  <si>
    <t>REDUCCION ABIERTA DE FRACTURA DE ARCO CIGOMATICO CON FIJACION INTERNA</t>
  </si>
  <si>
    <t>REDUCCION ABIERTA DE FRACTURA DE ARCO CIGOMATICO</t>
  </si>
  <si>
    <t>767200</t>
  </si>
  <si>
    <t>767203</t>
  </si>
  <si>
    <t>REDUCCION ABIERTA DE FRACTURA MALAR CON REDUCCION PISO DE ORBITA INJERTO O FIJACION INTERNA</t>
  </si>
  <si>
    <t>767301</t>
  </si>
  <si>
    <t>REDUCCION CERRADA DE FRACTURA HEMI LEFORT I CON FIJACION INTERMAXILAR TUTORES Y HALOS DE TRACCION</t>
  </si>
  <si>
    <t>767302</t>
  </si>
  <si>
    <t>REDUCCION CERRADA DE FRACTURA LEFORT I CON FIJACION INTERMAXILAR TUTORES Y HALOS DE TRACCION</t>
  </si>
  <si>
    <t>767303</t>
  </si>
  <si>
    <t>REDUCCION CERRADA DE FRACTURA LEFORT II CON FIJACION INTERMAXILAR TUTORES Y HALOS DE TRACCION</t>
  </si>
  <si>
    <t>767304</t>
  </si>
  <si>
    <t>REDUCCION CERRADA DE FRACTURA LEFORT III CON FIJACION INTERMAXILAR TUTORES Y HALOS DE TRACCION</t>
  </si>
  <si>
    <t>767401</t>
  </si>
  <si>
    <t>REDUCCION ABIERTA DE FRACTURA HEMI LEFORT I CON FIJACION INTERNA</t>
  </si>
  <si>
    <t>767402</t>
  </si>
  <si>
    <t>REDUCCION ABIERTA DE FRACTURA LEFORT I CON FIJACION INTERNA</t>
  </si>
  <si>
    <t>767403</t>
  </si>
  <si>
    <t>REDUCCION ABIERTA DE FRACTURA LEFORT II CON FIJACION INTERNA</t>
  </si>
  <si>
    <t>767404</t>
  </si>
  <si>
    <t>REDUCCION ABIERTA DE FRACTURA LEFORT III CON FIJACION INTERNA</t>
  </si>
  <si>
    <t>767501</t>
  </si>
  <si>
    <t>767502</t>
  </si>
  <si>
    <t>767503</t>
  </si>
  <si>
    <t>767601</t>
  </si>
  <si>
    <t>REDUCCION ABIERTA DE FRACTURA DE CONDILO CON FIJACION INTERNA</t>
  </si>
  <si>
    <t>767602</t>
  </si>
  <si>
    <t>REDUCCION ABIERTA DE FRACTURA SIMPLE DE CUERPO O RAMA MANDIBULAR CON FIJACION INTERNA</t>
  </si>
  <si>
    <t>767603</t>
  </si>
  <si>
    <t>REDUCCION ABIERTA DE FRACTURA MULTIPLE DE CUERPO O RAMA MANDIBULAR CON FIJACION INTERNA</t>
  </si>
  <si>
    <t>REDUCCION ABIERTA DE FRACTURA MULTIPLE DE CUERPO O RAMA MANDIBULAR CON FIJACION EXTERNA</t>
  </si>
  <si>
    <t>REDUCCION DE FRACTURA CONDILAR CON FIJACION INTERNA VIA ENDOSCOPICA</t>
  </si>
  <si>
    <t>767701</t>
  </si>
  <si>
    <t>REDUCCION ABIERTA DE FRACTURAS DENTOALVEOLARES CON FIJACION</t>
  </si>
  <si>
    <t>767702</t>
  </si>
  <si>
    <t>REDUCCION ABIERTA DE FRACTURAS DENTOALVEOLARES CON REIMPLANTE HASTA TRES DIENTES CON FIJACION</t>
  </si>
  <si>
    <t>767703</t>
  </si>
  <si>
    <t>REDUCCION ABIERTA DE FRACTURAS DENTOALVEOLARES CON REIMPLANTE DE MAS DE TRES DIENTES CON FIJACION</t>
  </si>
  <si>
    <t>767705</t>
  </si>
  <si>
    <t>REDUCCION Y FIJACION DE LUXACION DENTOALVEOLAR QUE COMPROMETE HASTA TRES DIENTES</t>
  </si>
  <si>
    <t>767706</t>
  </si>
  <si>
    <t>REDUCCION Y FIJACION DE LUXACION DENTOALVEOLAR QUE COMPROMETE MAS DE TRES DIENTES</t>
  </si>
  <si>
    <t>767801</t>
  </si>
  <si>
    <t>767802</t>
  </si>
  <si>
    <t>REDUCCION CERRADA DE FRACTURAS ALVEOLARES CON REIMPLANTE DENTAL Y FIJACION</t>
  </si>
  <si>
    <t>767901</t>
  </si>
  <si>
    <t>767902</t>
  </si>
  <si>
    <t>767903</t>
  </si>
  <si>
    <t>767904</t>
  </si>
  <si>
    <t>REDUCCION ABIERTA DE FRACTURA DE PISO DE ORBITA Y RECONSTRUCCION CON INJERTO</t>
  </si>
  <si>
    <t>767905</t>
  </si>
  <si>
    <t>REDUCCION ABIERTA DE FRACTURA DE PARED MEDIAL DE ORBITA Y RECONSTRUCCION CON INJERTO</t>
  </si>
  <si>
    <t>767907</t>
  </si>
  <si>
    <t>REDUCCION ABIERTA DE FRACTURA NASO-ORBITO-ETMOIDAL CON FIJACION INTERNA (DISPOSITIVOS DE FIJACION U OSTEOSINTESIS)</t>
  </si>
  <si>
    <t>767908</t>
  </si>
  <si>
    <t>REDUCCION ABIERTA DE FRACTURAS MULTIPLES DE HUESOS FACIALES CON IMPLANTE O INJERTO DEL PISO ORBITARIO</t>
  </si>
  <si>
    <t>FIJACION INTERMAXILAR O CERCLAJE INTER MAXILAR</t>
  </si>
  <si>
    <t>FIJACION INTERMAXILAR O CERCLAJE INTRA MAXILAR</t>
  </si>
  <si>
    <t>INJERTO OSEO EN HUESO FACIAL</t>
  </si>
  <si>
    <t>768100</t>
  </si>
  <si>
    <t>INJERTO OSEO AUTOLOGO O HETEROLOGO POR REBORDE ALVEOLAR</t>
  </si>
  <si>
    <t>INSERCION DE IMPLANTE SINTETICO EN HUESO FACIAL SOD</t>
  </si>
  <si>
    <t>768301</t>
  </si>
  <si>
    <t>REDUCCION CERRADA DE LUXACION ARTICULACION TEMPORO MANDIBULAR</t>
  </si>
  <si>
    <t>768302</t>
  </si>
  <si>
    <t>REDUCCION CERRADA DE LUXACION ARTICULACION TEMPORO MANDIBULAR CON FIJACION INTERMAXILAR</t>
  </si>
  <si>
    <t>768401</t>
  </si>
  <si>
    <t>REDUCCION ABIERTA DE LUXACION TEMPOROMANDIBULAR RECIDIVANTE POR CONDILECTOMIA DEL TEMPORAL</t>
  </si>
  <si>
    <t>768500</t>
  </si>
  <si>
    <t>INSERCION DE EXPANSOR DE PERIOSTO EN HUESO O ARTICULACION FACIAL SOD</t>
  </si>
  <si>
    <t>768600</t>
  </si>
  <si>
    <t>768701</t>
  </si>
  <si>
    <t>RETIRO DE MATERIAL DE FIJACION INTERNA DE HUESO FACIAL</t>
  </si>
  <si>
    <t>768702</t>
  </si>
  <si>
    <t>RETIRO DE CERCLAJE INTER O INTRA MAXILAR</t>
  </si>
  <si>
    <t>768801</t>
  </si>
  <si>
    <t>RETIRO DE DISPOSITIVO DE FIJACION INTERNA EN MANDIBULA</t>
  </si>
  <si>
    <t>RETIRO DE DISPOSITIVO DE FIJACION EXTERNA EN MANDIBULA</t>
  </si>
  <si>
    <t>770100</t>
  </si>
  <si>
    <t>SECUESTRECTOMIA DRENAJE DESBRIDAMIENTO O CURETAJE DE ESCAPULA CLAVICULA O TORAX (COSTILLAS Y ESTERNON) SOD</t>
  </si>
  <si>
    <t>770200</t>
  </si>
  <si>
    <t>SECUESTRECTOMIA DRENAJE DESBRIDAMIENTO DE HUMERO SOD</t>
  </si>
  <si>
    <t>770301</t>
  </si>
  <si>
    <t>SECUESTRECTOMIA DRENAJE DESBRIDAMIENTO DE RADIO O CUBITO</t>
  </si>
  <si>
    <t>770302</t>
  </si>
  <si>
    <t>SECUESTRECTOMIA DRENAJE DESBRIDAMIENTO DE RADIO Y CUBITO</t>
  </si>
  <si>
    <t>770401</t>
  </si>
  <si>
    <t>DRENAJE CURETAJE O SECUESTRECTOMIA EN HUESOS DEL CARPO (UNO O MAS)</t>
  </si>
  <si>
    <t>770402</t>
  </si>
  <si>
    <t>DRENAJE CURETAJE O SECUESTRECTOMIA EN METACARPIANOS (UNO O MAS)</t>
  </si>
  <si>
    <t>SECUESTRECTOMIA DRENAJE DESBRIDAMIENTO DE FEMUR VIA ABIERTA</t>
  </si>
  <si>
    <t>770500</t>
  </si>
  <si>
    <t>SECUESTRECTOMIA DRENAJE DESBRIDAMIENTO DE ROTULA VIA ABIERTA</t>
  </si>
  <si>
    <t>770701</t>
  </si>
  <si>
    <t>SECUESTRECTOMIA DRENAJE DESBRIDAMIENTO DE TIBIA O PERONE</t>
  </si>
  <si>
    <t>770702</t>
  </si>
  <si>
    <t>SECUESTRECTOMIA DRENAJE DESBRIDAMIENTO DE TIBIA Y PERONE</t>
  </si>
  <si>
    <t>770801</t>
  </si>
  <si>
    <t>SECUESTRECTOMIA DRENAJE DESBRIDAMIENTO DE TARSO O METATARSO (CADA UNO)</t>
  </si>
  <si>
    <t>770802</t>
  </si>
  <si>
    <t>SECUESTRECTOMIA DRENAJE DESBRIDAMIENTO DE TARSIANOS Y METATARSIANOS (CADA UNO)</t>
  </si>
  <si>
    <t>770901</t>
  </si>
  <si>
    <t>SECUESTRECTOMIA DRENAJE DESBRIDAMIENTO DE ARTEJO O DE FALANGE DE PIE (CADA UNO)</t>
  </si>
  <si>
    <t>770902</t>
  </si>
  <si>
    <t>SECUESTRECTOMIA DRENAJE DESBRIDAMIENTO DE FALANGES DE MANO (UNA O MAS)</t>
  </si>
  <si>
    <t>770920</t>
  </si>
  <si>
    <t>SECUESTRECTOMIA DRENAJE DESBRIDAMIENTO DE HUESOS PELVIANOS</t>
  </si>
  <si>
    <t>770930</t>
  </si>
  <si>
    <t>DRENAJE CURETAJE SECUESTRECTOMIA DE COLUMNA VERTEBRAL VIA ANTERIOR</t>
  </si>
  <si>
    <t>770931</t>
  </si>
  <si>
    <t>DRENAJE CURETAJE SECUESTRECTOMIA DE COLUMNA VERTEBRAL VIA POSTERIOR O POSTEROLATERAL</t>
  </si>
  <si>
    <t>770932</t>
  </si>
  <si>
    <t>DRENAJE EN COLUMNA VERTEBRAL VIA PERCUTANEA</t>
  </si>
  <si>
    <t>DRENAJE EN COLUMNA VERTEBRAL VIA ENDOSCOPICA</t>
  </si>
  <si>
    <t>DRENAJE EN COLUMNA VERTEBRAL VIA ABIERTA</t>
  </si>
  <si>
    <t>REAPERTURA DE SITIO DE OSTEOTOMIA VIA ABIERTA</t>
  </si>
  <si>
    <t>REAPERTURA DE SITIO DE OSTEOTOMIA VIA PERCUTANEA</t>
  </si>
  <si>
    <t>772101</t>
  </si>
  <si>
    <t>OSTEOTOMIA DE CLAVICULA CON FIJACION INTERNA (DISPOSITIVOS DE FIJACION U OSTEOSINTESIS)</t>
  </si>
  <si>
    <t>OSTEOTOMIA DE CLAVICULA</t>
  </si>
  <si>
    <t>772100</t>
  </si>
  <si>
    <t>772103</t>
  </si>
  <si>
    <t>772104</t>
  </si>
  <si>
    <t>OSTEOTOMIA DE ESCAPULA</t>
  </si>
  <si>
    <t>772105</t>
  </si>
  <si>
    <t>OSTEOTOMIA DE ESTERNON</t>
  </si>
  <si>
    <t>OSTEOTOMIA DE HUMERO CON FIJACION INTERNA</t>
  </si>
  <si>
    <t>772201</t>
  </si>
  <si>
    <t>OSTEOTOMIA DE HUMERO CON FIJACION EXTERNA</t>
  </si>
  <si>
    <t>OSTEOTOMIA EN RADIO O CUBITO CON FIJACION INTERNA</t>
  </si>
  <si>
    <t>772301</t>
  </si>
  <si>
    <t>OSTEOTOMIA EN RADIO O CUBITO CON FIJACION EXTERNA</t>
  </si>
  <si>
    <t>OSTEOTOMIA EN RADIO Y CUBITO CON FIJACION INTERNA</t>
  </si>
  <si>
    <t>772302</t>
  </si>
  <si>
    <t>OSTEOTOMIA EN RADIO Y CUBITO CON FIJACION EXTERNA</t>
  </si>
  <si>
    <t>OSTEOTOMIA EN CARPIANO O METACARPIANO CON FIJACION INTERNA</t>
  </si>
  <si>
    <t>772401</t>
  </si>
  <si>
    <t>OSTEOTOMIA EN CARPIANO O METACARPIANO CON FIJACION EXTERNA</t>
  </si>
  <si>
    <t>OSTEOTOMIA EN CARPIANO Y METACARPIANO CON FIJACION INTERNA</t>
  </si>
  <si>
    <t>772402</t>
  </si>
  <si>
    <t>OSTEOTOMIA EN CARPIANO Y METACARPIANO CON FIJACION EXTERNA</t>
  </si>
  <si>
    <t>OSTEOTOMIA EN FEMUR MULTIPLE CON FIJACION INTERNA O EXTERNA</t>
  </si>
  <si>
    <t>772501</t>
  </si>
  <si>
    <t>OSTEOTOMIA EN FEMUR PROXIMAL (CUELLO DE FEMUR O INTERTROCANTERICA O SUBTROCANTERICA) CON FIJACION INTERNA</t>
  </si>
  <si>
    <t>OSTEOTOMIA EN FEMUR PROXIMAL (CUELLO DE FEMUR O INTERTROCANTERICA O SUBTROCANTERICA) CON FIJACION EXTERNA</t>
  </si>
  <si>
    <t>OSTEOTOMIA EN DIAFISIS DE FEMUR CON FIJACION INTERNA</t>
  </si>
  <si>
    <t>772503</t>
  </si>
  <si>
    <t>OSTEOTOMIA EN DIAFISIS DE FEMUR CON FIJACION EXTERNA</t>
  </si>
  <si>
    <t>OSTEOTOMIA EN FEMUR DISTAL (SUPRA O INTERCONDILEA) CON FIJACION INTERNA</t>
  </si>
  <si>
    <t>OSTEOTOMIA EN FEMUR DISTAL (SUPRA O INTERCONDILEA) CON FIJACION EXTERNA</t>
  </si>
  <si>
    <t>772502</t>
  </si>
  <si>
    <t>OSTEOTOMIA CON DESCENSO DEL TROCANTER MAYOR CON FIJACION INTERNA</t>
  </si>
  <si>
    <t>772520</t>
  </si>
  <si>
    <t>OSTEOTOMIA DEL TROCANTER MAYOR CON LUXACION QUIRURGICA CON FIJACION INTERNA</t>
  </si>
  <si>
    <t>REVISION DE OSTEOTOMIA UNICA DE FEMUR</t>
  </si>
  <si>
    <t>REVISION DE OSTEOTOMIA MULTIPLE DE FEMUR</t>
  </si>
  <si>
    <t>OSTEOTOMIA EN ROTULA CON FIJACION</t>
  </si>
  <si>
    <t>772600</t>
  </si>
  <si>
    <t>OSTEOTOMIA DE TIBIA PROXIMAL CON FIJACION INTERNA</t>
  </si>
  <si>
    <t>772701</t>
  </si>
  <si>
    <t>OSTEOTOMIA DE TIBIA PROXIMAL CON FIJACION EXTERNA</t>
  </si>
  <si>
    <t>OSTEOTOMIA DE DIAFISIS DE TIBIA CON FIJACION INTERNA</t>
  </si>
  <si>
    <t>OSTEOTOMIA DE DIAFISIS DE TIBIA CON FIJACION EXTERNA</t>
  </si>
  <si>
    <t>OSTEOTOMIA DE TIBIA DISTAL CON FIJACION INTERNA</t>
  </si>
  <si>
    <t>OSTEOTOMIA DE TIBIA DISTAL CON FIJACION EXTERNA</t>
  </si>
  <si>
    <t>OSTEOTOMIA DE PERONE PROXIMAL CON FIJACION INTERNA</t>
  </si>
  <si>
    <t>772702</t>
  </si>
  <si>
    <t>OSTEOTOMIA DIAFISIARIA DE PERONE CON FIJACION INTERNA</t>
  </si>
  <si>
    <t>OSTEOTOMIA DE PERONE DISTAL CON FIJACION INTERNA</t>
  </si>
  <si>
    <t>OSTEOTOMIA MULTIPLE DE TIBIA O PERONE</t>
  </si>
  <si>
    <t>OSTEOTOMIA DE TIBIA PROXIMAL SIN FIJACION</t>
  </si>
  <si>
    <t>782541</t>
  </si>
  <si>
    <t>OSTEOTOMIA DE DIAFISIS DE TIBIA SIN FIJACION</t>
  </si>
  <si>
    <t>OSTEOTOMIA DE TIBIA DISTAL SIN FIJACION</t>
  </si>
  <si>
    <t>OSTEOTOMIA DE PERONE PROXIMAL SIN FIJACION</t>
  </si>
  <si>
    <t>OSTEOTOMIA DE PERONE DISTAL SIN FIJACION</t>
  </si>
  <si>
    <t>REVISION DE OSTEOTOMIA UNICA DE TIBIA</t>
  </si>
  <si>
    <t>REVISION DE OSTEOTOMIA MULTIPLE DE TIBIA</t>
  </si>
  <si>
    <t>REVISION DE OSTEOTOMIA UNICA DE PERONE</t>
  </si>
  <si>
    <t>REVISION DE OSTEOTOMIA MULTIPLE DE PERONE</t>
  </si>
  <si>
    <t>OSTEOTOMIA DE HUESO DEL TARSO CON FIJACION INTERNA</t>
  </si>
  <si>
    <t>772801</t>
  </si>
  <si>
    <t>OSTEOTOMIA DE HUESO DEL TARSO CON FIJACION EXTERNA</t>
  </si>
  <si>
    <t>OSTEOTOMIA DE HUESO DEL METATARSO CON FIJACION INTERNA</t>
  </si>
  <si>
    <t>OSTEOTOMIA DE HUESO DEL METATARSO CON FIJACION EXTERNA</t>
  </si>
  <si>
    <t>OSTEOTOMIA DE HUESO DEL TARSO SIN FIJACION</t>
  </si>
  <si>
    <t>792801</t>
  </si>
  <si>
    <t>OSTEOTOMIA DE HUESO DEL METATARSO SIN FIJACION</t>
  </si>
  <si>
    <t>799801</t>
  </si>
  <si>
    <t>OSTEOTOMIA EN FALANGES DE MANO (UNO O MAS HUESOS) CON FIJACION INTERNA</t>
  </si>
  <si>
    <t>772901</t>
  </si>
  <si>
    <t>OSTEOTOMIA EN FALANGES DE MANO (UNO O MAS HUESOS) CON FIJACION EXTERNA</t>
  </si>
  <si>
    <t>OSTEOTOMIA EN FALANGE DE DEDO DE PIE (EXCEPTO GRUESO ARTEJO) CON FIJACION INTERNA</t>
  </si>
  <si>
    <t>OSTEOTOMIA EN FALANGES DE GRUESO ARTEJO CON FIJACION INTERNA</t>
  </si>
  <si>
    <t>775101</t>
  </si>
  <si>
    <t>OSTEOTOMIA EN FALANGE DE DEDO DE PIE (EXCEPTO GRUESO ARTEJO) SIN FIJACION</t>
  </si>
  <si>
    <t>OSTEOTOMIA EN FALANGES DE GRUESO ARTEJO SIN FIJACION</t>
  </si>
  <si>
    <t>OSTEOTOMIA DE PELVIS VIA ABIERTA</t>
  </si>
  <si>
    <t>772920</t>
  </si>
  <si>
    <t>OSTEOTOMIAS PERIACETABULARES (MULTIPLES CORTES) VIA ABIERTA</t>
  </si>
  <si>
    <t>REVISION DE OSTEOTOMIA UNICA DE PELVIS</t>
  </si>
  <si>
    <t>REVISION DE OSTEOTOMIA MULTIPLE DE PELVIS</t>
  </si>
  <si>
    <t>RECONSTRUCCION DE PELVIS EN EXTROFIA VESICAL</t>
  </si>
  <si>
    <t>OSTEOTOMIA FACETARIA EN COLUMNA CERVICAL HASTA 3 SEGMENTOS VIA POSTERIOR</t>
  </si>
  <si>
    <t>OSTEOTOMIA FACETARIA EN COLUMNA CERVICAL MAS DE 3 SEGMENTOS VIA POSTERIOR</t>
  </si>
  <si>
    <t>OSTEOTOMIA FACETARIA EN COLUMNA TORACICA HASTA 3 SEGMENTOS VIA POSTERIOR</t>
  </si>
  <si>
    <t>OSTEOTOMIA FACETARIA EN COLUMNA TORACICA MAS DE 3 SEGMENTOS VIA POSTERIOR</t>
  </si>
  <si>
    <t>OSTEOTOMIA FACETARIA EN COLUMNA LUMBOSACRA HASTA 3 SEGMENTOS VIA POSTERIOR</t>
  </si>
  <si>
    <t>OSTEOTOMIA FACETARIA EN COLUMNA LUMBOSACRA MAS DE 3 SEGMENTOS VIA POSTERIOR</t>
  </si>
  <si>
    <t>OSTEOTOMIA DE ARCO POSTERIOR DE COLUMNA CERVICAL HASTA DOS SEGMENTOS VIA POSTERIOR</t>
  </si>
  <si>
    <t>OSTEOTOMIA DE ARCO POSTERIOR DE COLUMNA CERVICAL MAS DE DOS SEGMENTOS VIA POSTERIOR</t>
  </si>
  <si>
    <t>OSTEOTOMIA DE ARCO POSTERIOR DE COLUMNA TORACICA HASTA DOS SEGMENTOS VIA POSTERIOR</t>
  </si>
  <si>
    <t>OSTEOTOMIA DE ARCO POSTERIOR DE COLUMNA TORACICA MAS DE DOS SEGMENTOS VIA POSTERIOR</t>
  </si>
  <si>
    <t>OSTEOTOMIA DE ARCO POSTERIOR DE COLUMNA LUMBOSACRA HASTA DOS SEGMENTOS VIA POSTERIOR</t>
  </si>
  <si>
    <t>OSTEOTOMIA DE ARCO POSTERIOR DE COLUMNA LUMBOSACRA MAS DE DOS SEGMENTOS VIA POSTERIOR</t>
  </si>
  <si>
    <t>OSTEOTOMIA DE SUBSTRACCION PEDICULAR DE COLUMNA CERVICAL HASTA DOS SEGMENTOS</t>
  </si>
  <si>
    <t>OSTEOTOMIA DE SUBSTRACCION PEDICULAR DE COLUMNA CERVICAL MAS DE DOS SEGMENTOS</t>
  </si>
  <si>
    <t>OSTEOTOMIA DE SUBSTRACCION PEDICULAR DE COLUMNA TORACICA HASTA DOS SEGMENTOS</t>
  </si>
  <si>
    <t>OSTEOTOMIA DE SUBSTRACCION PEDICULAR DE COLUMNA TORACICA MAS DE DOS SEGMENTOS</t>
  </si>
  <si>
    <t>OSTEOTOMIA DE SUBSTRACCION PEDICULAR DE COLUMNA LUMBOSACRA HASTA DOS SEGMENTOS</t>
  </si>
  <si>
    <t>OSTEOTOMIA DE SUBSTRACCION PEDICULAR DE COLUMNA LUMBOSACRA MAS DE DOS SEGMENTOS</t>
  </si>
  <si>
    <t>REVISION DE OSTEOTOMIA VERTEBRAL</t>
  </si>
  <si>
    <t>TORACOPLASTIA UNILATERAL</t>
  </si>
  <si>
    <t>TORACOPLASTIA BILATERAL</t>
  </si>
  <si>
    <t>LUXACION QUIRURGICA DE LA ARTICULACION COXOFEMORAL</t>
  </si>
  <si>
    <t>OSTEOCONDROPLASTIA DE CUELLO FEMORAL VIA ABIERTA</t>
  </si>
  <si>
    <t>772505</t>
  </si>
  <si>
    <t>OSTEOCONDROPLASTIA DE CUELLO FEMORAL POR ARTROSCOPIA</t>
  </si>
  <si>
    <t>OSTEOCONDROPLASTIA ACETABULAR VIA ABIERTA</t>
  </si>
  <si>
    <t>OSTEOCONDROPLASTIA ACETABULAR POR ARTROSCOPIA</t>
  </si>
  <si>
    <t>REPARACION DEL LABRUM ACETABULAR VIA ABIERTA</t>
  </si>
  <si>
    <t>REPARACION DEL LABRUM ACETABULAR VIA ARTROSCOPICA</t>
  </si>
  <si>
    <t>REMODELACION DEL LABRUM ACETABULAR VIA ABIERTA</t>
  </si>
  <si>
    <t>REMODELACION DEL LABRUM ACETABULAR VIA ARTROSCOPICA</t>
  </si>
  <si>
    <t>OSTEOTOMIA PERIARTICULAR UNICA</t>
  </si>
  <si>
    <t>OSTEOTOMIA PERIARTICULAR MULTIPLE</t>
  </si>
  <si>
    <t>OSTEOTOMIA INTRAARTICULAR UNICA</t>
  </si>
  <si>
    <t>OSTEOTOMIA INTRAARTICULAR MULTIPLE</t>
  </si>
  <si>
    <t>774001</t>
  </si>
  <si>
    <t>BIOPSIA DE HUESO EN SITIO NO ESPECIFICADO VIA ABIERTA</t>
  </si>
  <si>
    <t>774002</t>
  </si>
  <si>
    <t>BIOPSIA DE HUESO EN SITIO NO ESPECIFICADO VIA PERCUTANEA</t>
  </si>
  <si>
    <t>BIOPSIA DE HUESO EN SITIO NO ESPECIFICADO VIA ENDOSCOPICA</t>
  </si>
  <si>
    <t>774910</t>
  </si>
  <si>
    <t>BIOPSIA DE VERTEBRA VIA ABIERTA</t>
  </si>
  <si>
    <t>774911</t>
  </si>
  <si>
    <t>BIOPSIA DE VERTEBRA VIA PERCUTANEA</t>
  </si>
  <si>
    <t>BIOPSIA DE VERTEBRA VIA ENDOSCOPICA</t>
  </si>
  <si>
    <t>CORRECCION HALLUX VALGUS CON OSTEOTOMIA DISTAL DEL PRIMER METATARSIANO CON FIJACION INTERNA</t>
  </si>
  <si>
    <t>CORRECCION HALLUX VALGUS CON OSTEOTOMIA DIAFISIARIA DEL PRIMER METATARSIANO CON FIJACION INTERNA</t>
  </si>
  <si>
    <t>CORRECCION HALLUX VALGUS CON OSTEOTOMIA PROXIMAL DEL PRIMER METATARSIANO CON FIJACION INTERNA</t>
  </si>
  <si>
    <t>CORRECCION HALLUX VALGUS CON OSTEOTOMIA COMBINADA DEL PRIMER METATARSIANO CON FIJACION INTERNA</t>
  </si>
  <si>
    <t>REPARACION DE DEDO DE PIE EN MARTILLO O EN GARRA CON ARTRODESIS O ARTROPLASTIA (CADA ARTEJO) VIA ABIERTA</t>
  </si>
  <si>
    <t>775701</t>
  </si>
  <si>
    <t>REPARACION DE DEDO DE PIE EN MARTILLO O EN GARRA CON TRANSFERENCIA TENDINOSA (CADA ARTEJO) VIA ABIERTA</t>
  </si>
  <si>
    <t>775600</t>
  </si>
  <si>
    <t>REPARACION DE DEDO DE PIE EN MARTILLO O EN GARRA CON REPARACION DE LA PLACA PLANTAR (CADA ARTEJO) VIA ABIERTA</t>
  </si>
  <si>
    <t>REVISION DE DEDO DE PIE EN MARTILLO O EN GARRA (CADA ARTEJO) VIA ABIERTA</t>
  </si>
  <si>
    <t>776001</t>
  </si>
  <si>
    <t>RESECCION DE EXOSTOSIS EN HUESO NO ESPECIFICADO (UNA O MAS)</t>
  </si>
  <si>
    <t>776101</t>
  </si>
  <si>
    <t>ESCISION TUMOR BENIGNO DE CLAVICULA</t>
  </si>
  <si>
    <t>776102</t>
  </si>
  <si>
    <t>ESCISION TUMOR MALIGNO DE CLAVICULA</t>
  </si>
  <si>
    <t>776104</t>
  </si>
  <si>
    <t>ESCISION TUMOR BENIGNO DE ESCAPULA</t>
  </si>
  <si>
    <t>776105</t>
  </si>
  <si>
    <t>ESCISION TUMOR MALIGNO DE ESCAPULA</t>
  </si>
  <si>
    <t>776110</t>
  </si>
  <si>
    <t>776201</t>
  </si>
  <si>
    <t>ESCISION TUMOR BENIGNO EN HUMERO</t>
  </si>
  <si>
    <t>776202</t>
  </si>
  <si>
    <t>ESCISION TUMOR BENIGNO EN HUMERO CON INJERTO</t>
  </si>
  <si>
    <t>776203</t>
  </si>
  <si>
    <t>ESCISION TUMOR MALIGNO EN HUMERO</t>
  </si>
  <si>
    <t>RESECCION DE LESION OSEA EN HUMERO</t>
  </si>
  <si>
    <t>776301</t>
  </si>
  <si>
    <t>ESCISION TUMOR BENIGNO EN RADIO O CUBITO</t>
  </si>
  <si>
    <t>776302</t>
  </si>
  <si>
    <t>ESCISION TUMOR MALIGNO EN RADIO O CUBITO</t>
  </si>
  <si>
    <t>776401</t>
  </si>
  <si>
    <t>ESCISION TUMOR BENIGNO EN CARPIANOS O METACARPIANOS</t>
  </si>
  <si>
    <t>776402</t>
  </si>
  <si>
    <t>ESCISION TUMOR MALIGNO EN CARPIANOS O METACARPIANOS</t>
  </si>
  <si>
    <t>776501</t>
  </si>
  <si>
    <t>ESCISION TUMOR BENIGNO EN FEMUR</t>
  </si>
  <si>
    <t>776502</t>
  </si>
  <si>
    <t>ESCISION TUMOR BENIGNO EN FEMUR CON FIJACION INTERNA (DISPOSITIVOS DE FIJACION U OSTEOSINTESIS)</t>
  </si>
  <si>
    <t>776503</t>
  </si>
  <si>
    <t>ESCISION TUMOR MALIGNO EN FEMUR</t>
  </si>
  <si>
    <t>776601</t>
  </si>
  <si>
    <t>ESCISION TUMOR BENIGNO EN ROTULA</t>
  </si>
  <si>
    <t>776602</t>
  </si>
  <si>
    <t>ESCISION TUMOR MALIGNO EN ROTULA</t>
  </si>
  <si>
    <t>776701</t>
  </si>
  <si>
    <t>ESCISION TUMOR BENIGNO EN TIBIA O PERONE</t>
  </si>
  <si>
    <t>776702</t>
  </si>
  <si>
    <t>ESCISION TUMOR MALIGNO EN TIBIA O PERONE</t>
  </si>
  <si>
    <t>776801</t>
  </si>
  <si>
    <t>RESECCION DE LESION MALIGNA OSEA EN TARSIANOS O METATARSIANOS</t>
  </si>
  <si>
    <t>776802</t>
  </si>
  <si>
    <t>RESECCION DE TUMOR BENIGNO EN TARSIANOS O METATARSIANOS</t>
  </si>
  <si>
    <t>776803</t>
  </si>
  <si>
    <t>RESECCION DEL ESPOLON CALCANEO</t>
  </si>
  <si>
    <t>776804</t>
  </si>
  <si>
    <t>RESECCION DE OSTEOFITOS TIBIALES O TALARES POR ENDOSCOPIA</t>
  </si>
  <si>
    <t>776805</t>
  </si>
  <si>
    <t>RESECCION DE EXOSTOSIS NO ARTICULAR DE PIE POR ENDOSCOPIA</t>
  </si>
  <si>
    <t>776901</t>
  </si>
  <si>
    <t>ESCISION DE TUMOR BENIGNO EN FALANGES DE PIE O DE MANO</t>
  </si>
  <si>
    <t>776902</t>
  </si>
  <si>
    <t>ESCISION DE TUMOR MALIGNO EN FALANGES DE PIE O DE MANO</t>
  </si>
  <si>
    <t>776920</t>
  </si>
  <si>
    <t>ESCISION DE TUMOR BENIGNO EN HUESOS PELVIANOS</t>
  </si>
  <si>
    <t>776921</t>
  </si>
  <si>
    <t>ESCISION DE TUMOR MALIGNO EN HUESOS PELVIANOS</t>
  </si>
  <si>
    <t>ESCISION DE TUMOR (BENIGNO O MALIGNO) EN COLUMNA VERTEBRAL VIA ANTERIOR O LATERAL CERVICOTORACICA</t>
  </si>
  <si>
    <t>776930</t>
  </si>
  <si>
    <t>ESCISION DE TUMOR (BENIGNO O MALIGNO) EN COLUMNA VERTEBRAL VIA ANTERIOR O LATERAL TORACOABDOMINAL</t>
  </si>
  <si>
    <t>776931</t>
  </si>
  <si>
    <t>ESCISION DE TUMOR (BENIGNO O MALIGNO) EN COLUMNA VERTEBRAL VIA POSTERIOR O POSTEROLATERAL</t>
  </si>
  <si>
    <t>776932</t>
  </si>
  <si>
    <t>ESCISION DE TUMOR (BENIGNO O MALIGNO) SACROCOCCIGEO VIA ANTERIOR</t>
  </si>
  <si>
    <t>776933</t>
  </si>
  <si>
    <t>ESCISION DE TUMOR (BENIGNO O MALIGNO) SACROCOCCIGEO VIA POSTERIOR O POSTEROLATERAL</t>
  </si>
  <si>
    <t>RESECCION DE TUMOR O LESION DEL CUERPO O DISCO VERTEBRAL NIVEL C1 C2 VIA TRANSORAL ABIERTA</t>
  </si>
  <si>
    <t>RESECCION DE TUMOR O LESION DEL CUERPO O DISCO VERTEBRAL NIVEL C1 C2 VIA TRANSORAL O TRANSNASAL ENDOSCOPICA</t>
  </si>
  <si>
    <t>RESECCION DE TUMOR O LESION DEL CUERPO O DISCO VERTEBRAL NIVEL C1 C2 VIA ANTERIOR O LATERAL TRANSCERVICAL</t>
  </si>
  <si>
    <t>RESECCION DE TUMOR O LESION DEL CUERPO O DISCO VERTEBRAL SUBAXIAL VIA ANTERIOR O LATERAL HASTA DOS VERTEBRAS</t>
  </si>
  <si>
    <t>RESECCION DE TUMOR O LESION DEL CUERPO O DISCO VERTEBRAL SUBAXIAL VIA ANTERIOR O LATERAL MAS DE DOS VERTEBRAS</t>
  </si>
  <si>
    <t>RESECCION DE TUMOR O LESION DEL CUERPO O DISCO VERTEBRAL DE LA UNION CERVICOTORACICA VIA ANTERIOR O LATERAL</t>
  </si>
  <si>
    <t>RESECCION DE TUMOR O LESION DEL CUERPO O DISCO VERTEBRAL TORACICO HASTA DOS VERTEBRAS ANTERIOR O LATERAL VIA ABIERTA</t>
  </si>
  <si>
    <t>RESECCION DE TUMOR O LESION DEL CUERPO O DISCO VERTEBRAL TORACICO HASTA DOS VERTEBRAS ANTERIOR O LATERAL VIA PERCUTANEA</t>
  </si>
  <si>
    <t>RESECCION DE TUMOR O LESION DEL CUERPO O DISCO VERTEBRAL TORACICO HASTA DOS VERTEBRAS ANTERIOR O LATERAL VIA ENDOSCOPICA</t>
  </si>
  <si>
    <t>RESECCION DE TUMOR O LESION DEL CUERPO O DISCO VERTEBRAL TORACICO MAS DE DOS VERTEBRAS ANTERIOR O LATERAL VIA ABIERTA</t>
  </si>
  <si>
    <t>RESECCION DE TUMOR O LESION DEL CUERPO O DISCO VERTEBRAL TORACICO MAS DE DOS VERTEBRAS ANTERIOR O LATERAL VIA PERCUTANEA</t>
  </si>
  <si>
    <t>RESECCION DE TUMOR O LESION DEL CUERPO O DISCO VERTEBRAL TORACICO MAS DE DOS VERTEBRAS ANTERIOR O LATERAL VIA ENDOSCOPICA</t>
  </si>
  <si>
    <t>RESECCION DE TUMOR O LESION DEL CUERPO O DISCO VERTEBRAL DE LA UNION CERVICOTORACICA POSTERIOR VIA ABIERTA</t>
  </si>
  <si>
    <t>RESECCION DE TUMOR O LESION DEL CUERPO O DISCO VERTEBRAL DE LA UNION CERVICOTORACICA POSTERIOR VIA PERCUTANEA</t>
  </si>
  <si>
    <t>RESECCION DE TUMOR O LESION DEL CUERPO O DISCO VERTEBRAL DE LA UNION CERVICOTORACICA POSTERIOR VIA ENDOSCOPICA</t>
  </si>
  <si>
    <t>RESECCION DE TUMOR O LESION DEL CUERPO O DISCO VERTEBRAL TORACICO HASTA DOS VERTEBRAS VIA POSTERIOR ABIERTA</t>
  </si>
  <si>
    <t>RESECCION DE TUMOR O LESION DEL CUERPO O DISCO VERTEBRAL TORACICO HASTA DOS VERTEBRAS VIA POSTERIOR PERCUTANEA</t>
  </si>
  <si>
    <t>RESECCION DE TUMOR O LESION DEL CUERPO O DISCO VERTEBRAL TORACICO HASTA DOS VERTEBRAS VIA POSTERIOR ENDOSCOPICA</t>
  </si>
  <si>
    <t>RESECCION DE TUMOR O LESION DEL CUERPO O DISCO VERTEBRAL TORACICO MAS DE DOS VERTEBRAS VIA POSTERIOR ABIERTA</t>
  </si>
  <si>
    <t>RESECCION DE TUMOR O LESION DEL CUERPO O DISCO VERTEBRAL TORACICO MAS DE DOS VERTEBRAS VIA POSTERIOR PERCUTANEA</t>
  </si>
  <si>
    <t>RESECCION DE TUMOR O LESION DEL CUERPO O DISCO VERTEBRAL TORACICO MAS DE DOS VERTEBRAS VIA POSTERIOR ENDOSCOPICA</t>
  </si>
  <si>
    <t>RESECCION DE TUMOR O LESION DEL CUERPO O DISCO VERTEBRAL LUMBAR HASTA DOS VERTEBRAS ANTERIOR O LATERAL VIA ABIERTA</t>
  </si>
  <si>
    <t>RESECCION DE TUMOR O LESION DEL CUERPO O DISCO VERTEBRAL LUMBAR HASTA DOS VERTEBRAS ANTERIOR O LATERAL VIA PERCUTANEA</t>
  </si>
  <si>
    <t>RESECCION DE TUMOR O LESION DEL CUERPO O DISCO VERTEBRAL LUMBAR HASTA DOS VERTEBRAS ANTERIOR O LATERAL VIA ENDOSCOPICA</t>
  </si>
  <si>
    <t>RESECCION DE TUMOR O LESION DEL CUERPO O DISCO VERTEBRAL LUMBAR MAS DE DOS VERTEBRAS ANTERIOR O LATERAL VIA ABIERTA</t>
  </si>
  <si>
    <t>RESECCION DE TUMOR O LESION DEL CUERPO O DISCO VERTEBRAL LUMBAR MAS DE DOS VERTEBRAS ANTERIOR O LATERAL VIA PERCUTANEA</t>
  </si>
  <si>
    <t>RESECCION DE TUMOR O LESION DEL CUERPO O DISCO VERTEBRAL LUMBAR MAS DE DOS VERTEBRAS ANTERIOR O LATERAL VIA ENDOSCOPICA</t>
  </si>
  <si>
    <t>RESECCION DE TUMOR O LESION DEL CUERPO O DISCO VERTEBRAL LUMBAR HASTA DOS VERTEBRAS VIA POSTERIOR ABIERTA</t>
  </si>
  <si>
    <t>RESECCION DE TUMOR O LESION DEL CUERPO O DISCO VERTEBRAL LUMBAR HASTA DOS VERTEBRAS VIA POSTERIOR PERCUTANEA</t>
  </si>
  <si>
    <t>RESECCION DE TUMOR O LESION DEL CUERPO O DISCO VERTEBRAL LUMBAR HASTA DOS VERTEBRAS VIA POSTERIOR ENDOSCOPICA</t>
  </si>
  <si>
    <t>RESECCION DE TUMOR O LESION DEL CUERPO O DISCO VERTEBRAL LUMBAR MAS DE DOS VERTEBRAS VIA POSTERIOR ABIERTA</t>
  </si>
  <si>
    <t>RESECCION DE TUMOR O LESION DEL CUERPO O DISCO VERTEBRAL LUMBAR MAS DE DOS VERTEBRAS VIA POSTERIOR PERCUTANEA</t>
  </si>
  <si>
    <t>RESECCION DE TUMOR O LESION DEL CUERPO O DISCO VERTEBRAL LUMBAR MAS DE DOS VERTEBRAS VIA POSTERIOR ENDOSCOPICA</t>
  </si>
  <si>
    <t>RESECCION DE TUMOR O LESION SACRO VIA ANTERIOR</t>
  </si>
  <si>
    <t>RESECCION DE TUMOR O LESION SACRO VIA POSTERIOR ABIERTA</t>
  </si>
  <si>
    <t>RESECCION DE TUMOR O LESION SACRO VIA POSTERIOR PERCUTANEA</t>
  </si>
  <si>
    <t>RESECCION DE TUMOR O LESION DEL ARCO POSTERIOR O MUSCULATURA ANEXA C1 C2 VIA POSTERIOR ABIERTA</t>
  </si>
  <si>
    <t>RESECCION DE TUMOR O LESION DEL ARCO POSTERIOR O MUSCULATURA ANEXA C1 C2 VIA POSTERIOR PERCUTANEA</t>
  </si>
  <si>
    <t>RESECCION DE TUMOR O LESION DEL ARCO POSTERIOR O MUSCULATURA ANEXA C1 C2 VIA POSTERIOR ENDOSCOPICA</t>
  </si>
  <si>
    <t>RESECCION DE TUMOR O LESION DEL ARCO POSTERIOR O MUSCULATURA ANEXA SUBAXIAL HASTA DOS VERTEBRAS VIA POSTERIOR ABIERTA</t>
  </si>
  <si>
    <t>RESECCION DE TUMOR O LESION DEL ARCO POSTERIOR O MUSCULATURA ANEXA SUBAXIAL HASTA DOS VERTEBRAS VIA POSTERIOR PERCUTANEA</t>
  </si>
  <si>
    <t>RESECCION DE TUMOR O LESION DEL ARCO POSTERIOR O MUSCULATURA ANEXA SUBAXIAL HASTA DOS VERTEBRAS VIA POSTERIOR ENDOSCOPICA</t>
  </si>
  <si>
    <t>RESECCION DE TUMOR O LESION DEL ARCO POSTERIOR O MUSCULATURA ANEXA SUBAXIAL MAS DE DOS VERTEBRAS VIA POSTERIOR ABIERTA</t>
  </si>
  <si>
    <t>RESECCION DE TUMOR O LESION DEL ARCO POSTERIOR O MUSCULATURA ANEXA SUBAXIAL MAS DE DOS VERTEBRAS VIA POSTERIOR PERCUTANEA</t>
  </si>
  <si>
    <t>RESECCION DE TUMOR O LESION DEL ARCO POSTERIOR O MUSCULATURA ANEXA SUBAXIAL MAS DE DOS VERTEBRAS VIA POSTERIOR ENDOSCOPICA</t>
  </si>
  <si>
    <t>RESECCION DE TUMOR O LESION DEL ARCO POSTERIOR O MUSCULATURA ANEXA TORACICO HASTA DOS VERTEBRAS VIA POSTERIOR ABIERTA</t>
  </si>
  <si>
    <t>RESECCION DE TUMOR O LESION DEL ARCO POSTERIOR O MUSCULATURA ANEXA TORACICO HASTA DOS VERTEBRAS VIA POSTERIOR PERCUTANEA</t>
  </si>
  <si>
    <t>RESECCION DE TUMOR O LESION DEL ARCO POSTERIOR O MUSCULATURA ANEXA TORACICO HASTA DOS VERTEBRAS VIA POSTERIOR ENDOSCOPICA</t>
  </si>
  <si>
    <t>RESECCION DE TUMOR O LESION DEL ARCO POSTERIOR O MUSCULATURA ANEXA TORACICO MAS DE DOS VERTEBRAS VIA POSTERIOR ABIERTA</t>
  </si>
  <si>
    <t>RESECCION DE TUMOR O LESION DEL ARCO POSTERIOR O MUSCULATURA ANEXA TORACICO MAS DE DOS VERTEBRAS VIA POSTERIOR PERCUTANEA</t>
  </si>
  <si>
    <t>RESECCION DE TUMOR O LESION DEL ARCO POSTERIOR O MUSCULATURA ANEXA TORACICO MAS DE DOS VERTEBRAS VIA POSTERIOR ENDOSCOPICA</t>
  </si>
  <si>
    <t>RESECCION DE TUMOR O LESION DEL ARCO POSTERIOR O MUSCULATURA ANEXA LUMBAR HASTA DOS VERTEBRAS VIA POSTERIOR ABIERTA</t>
  </si>
  <si>
    <t>RESECCION DE TUMOR O LESION DEL ARCO POSTERIOR O MUSCULATURA ANEXA LUMBAR HASTA DOS VERTEBRAS VIA POSTERIOR PERCUTANEA</t>
  </si>
  <si>
    <t>RESECCION DE TUMOR O LESION DEL ARCO POSTERIOR O MUSCULATURA ANEXA LUMBAR HASTA DOS VERTEBRAS VIA POSTERIOR ENDOSCOPICA</t>
  </si>
  <si>
    <t>RESECCION DE TUMOR O LESION DEL ARCO POSTERIOR O MUSCULATURA ANEXA LUMBAR MAS DE DOS VERTEBRAS VIA POSTERIOR ABIERTA</t>
  </si>
  <si>
    <t>RESECCION DE TUMOR O LESION DEL ARCO POSTERIOR O MUSCULATURA ANEXA LUMBAR MAS DE DOS VERTEBRAS VIA POSTERIOR PERCUTANEA</t>
  </si>
  <si>
    <t>RESECCION DE TUMOR O LESION DEL ARCO POSTERIOR O MUSCULATURA ANEXA LUMBAR MAS DE DOS VERTEBRAS VIA POSTERIOR ENDOSCOPICA</t>
  </si>
  <si>
    <t>RESECCION DE TUMOR O LESION DEL ARCO POSTERIOR O MUSCULATURA ANEXA SACRA VIA ABIERTA</t>
  </si>
  <si>
    <t>RESECCION DE TUMOR O LESION DEL ARCO POSTERIOR O MUSCULATURA ANEXA SACRA VIA PERCUTANEA</t>
  </si>
  <si>
    <t>TOMA DE INJERTOS OSEOS</t>
  </si>
  <si>
    <t>777902</t>
  </si>
  <si>
    <t>OBTENCION DE TEJIDO OSEO (DONANTE)</t>
  </si>
  <si>
    <t>TOMA DE INJERTO OSEO DE ESCAPULA</t>
  </si>
  <si>
    <t>780101</t>
  </si>
  <si>
    <t>TOMA DE INJERTO OSEO DE CLAVICULA</t>
  </si>
  <si>
    <t>777103</t>
  </si>
  <si>
    <t>TOMA DE INJERTO OSEO DE COSTILLA [COSTOCONDRAL] O ESTERNON</t>
  </si>
  <si>
    <t>TOMA DE INJERTO OSEO EN HUMERO SOD</t>
  </si>
  <si>
    <t>780200</t>
  </si>
  <si>
    <t>TOMA DE INJERTO OSEO EN RADIO O CUBITO SOD</t>
  </si>
  <si>
    <t>780300</t>
  </si>
  <si>
    <t>TOMA DE INJERTO OSEO DE CARPO O METACARPO SOD</t>
  </si>
  <si>
    <t>780403</t>
  </si>
  <si>
    <t>TOMA DE INJERTO OSEO DE FEMUR SOD</t>
  </si>
  <si>
    <t>780500</t>
  </si>
  <si>
    <t>TOMA DE INJERTO OSEO DE ROTULA SOD</t>
  </si>
  <si>
    <t>780600</t>
  </si>
  <si>
    <t>777700</t>
  </si>
  <si>
    <t>TOMA DE INJERTO DE TIBIA O PERONE SOD</t>
  </si>
  <si>
    <t>TOMA DE INJERTO OSEO DE TARSO O METATARSO SOD</t>
  </si>
  <si>
    <t>780800</t>
  </si>
  <si>
    <t>778101</t>
  </si>
  <si>
    <t>RESECCION PARCIAL DE ESCAPULA</t>
  </si>
  <si>
    <t>778102</t>
  </si>
  <si>
    <t>RESECCION PARCIAL DE CLAVICULA</t>
  </si>
  <si>
    <t>778103</t>
  </si>
  <si>
    <t>RESECCION PARCIAL DE CLAVICULA VIA ENDOSCOPICA</t>
  </si>
  <si>
    <t>778104</t>
  </si>
  <si>
    <t>RESECCION PARCIAL DE COSTILLAS</t>
  </si>
  <si>
    <t>778105</t>
  </si>
  <si>
    <t>RESECCION PARCIAL DE ESTERNON</t>
  </si>
  <si>
    <t>778201</t>
  </si>
  <si>
    <t>RESECCION DE EPICONDILO O EPITROCLEA HUMERAL</t>
  </si>
  <si>
    <t>778202</t>
  </si>
  <si>
    <t>HEMI O DIAFISECTOMIA DE HUMERO</t>
  </si>
  <si>
    <t>778203</t>
  </si>
  <si>
    <t>RESECCION DE CABEZA HUMERAL</t>
  </si>
  <si>
    <t>778301</t>
  </si>
  <si>
    <t>RESECCION PARCIAL DE DIAFISIS EN CUBITO (HEMIDIAFISECTOMIA)</t>
  </si>
  <si>
    <t>778302</t>
  </si>
  <si>
    <t>RESECCION DE EPIFISIS DE CUBITO</t>
  </si>
  <si>
    <t>778303</t>
  </si>
  <si>
    <t>RESECCION PARCIAL DE DIAFISIS EN RADIO</t>
  </si>
  <si>
    <t>778304</t>
  </si>
  <si>
    <t>RESECCION DE CUPULA DE RADIO</t>
  </si>
  <si>
    <t>778305</t>
  </si>
  <si>
    <t>RESECCION DE OLECRANON</t>
  </si>
  <si>
    <t>778306</t>
  </si>
  <si>
    <t>RESECCION DE CABEZA DE RADIO</t>
  </si>
  <si>
    <t>RESECCION DE EPIFISIS DE HUESO EN MIEMBRO SUPERIOR VIA ARTROSCOPICA</t>
  </si>
  <si>
    <t>RESECCION PARCIAL DE HUESO DE CARPO VIA ABIERTA</t>
  </si>
  <si>
    <t>RESECCION PARCIAL DE HUESO DE CARPO VIA ARTROSCOPICA</t>
  </si>
  <si>
    <t>RESECCION PARCIAL DE HUESO DE METACARPO VIA ABIERTA</t>
  </si>
  <si>
    <t>RESECCION PARCIAL DE HUESO DE METACARPO VIA ARTROSCOPICA</t>
  </si>
  <si>
    <t>778501</t>
  </si>
  <si>
    <t>HEMIDIAFISECTOMIA EN FEMUR</t>
  </si>
  <si>
    <t>778600</t>
  </si>
  <si>
    <t>RESECCION PARCIAL DE ROTULA O HEMIPATELECTOMIA SOD</t>
  </si>
  <si>
    <t>778701</t>
  </si>
  <si>
    <t>RESECCION PARCIAL DE LA TIBIA (HEMIDIAFISECTOMIA)</t>
  </si>
  <si>
    <t>778702</t>
  </si>
  <si>
    <t>RESECCION PARCIAL DE PERONE (HEMIDIAFISECTOMIA)</t>
  </si>
  <si>
    <t>778703</t>
  </si>
  <si>
    <t>HEMIDIAFISECTOMIA EN TIBIA Y PERONE</t>
  </si>
  <si>
    <t>778800</t>
  </si>
  <si>
    <t>RESECCION PARCIAL DE TARSIANOS O METATARSIANOS (UNO O MAS) SOD</t>
  </si>
  <si>
    <t>778901</t>
  </si>
  <si>
    <t>HEMIDIAFISECTOMIA FALANGES DE MANO (UNA O MAS)</t>
  </si>
  <si>
    <t>778902</t>
  </si>
  <si>
    <t>RESECCION CABEZA DE FALANGE DE MANO (UNA O MAS)</t>
  </si>
  <si>
    <t>778911</t>
  </si>
  <si>
    <t>HEMIDIAFISECTOMIA FALANGES DE PIE (UNA O MAS)</t>
  </si>
  <si>
    <t>778912</t>
  </si>
  <si>
    <t>RESECCION CABEZA DE FALANGE DE PIE (UNA O MAS)</t>
  </si>
  <si>
    <t>778921</t>
  </si>
  <si>
    <t>RESECCION PARCIAL DE HUESOS PELVIANOS</t>
  </si>
  <si>
    <t>778922</t>
  </si>
  <si>
    <t>HEMIHEMIPELVECTOMIA</t>
  </si>
  <si>
    <t>778923</t>
  </si>
  <si>
    <t>HEMIPELVECTOMIA</t>
  </si>
  <si>
    <t>778931</t>
  </si>
  <si>
    <t>RESECCION DE APOFISIS ODONTOIDES POR ABORDAJE TRANSORAL</t>
  </si>
  <si>
    <t>RESECCION DE APOFISIS ODONTOIDES POR ABORDAJE TRANSLATERAL</t>
  </si>
  <si>
    <t>RESECCION DE APOFISIS ODONTOIDES POR CRANEOTOMIA SUBOCCIPITAL</t>
  </si>
  <si>
    <t>CERVICOTOMIA CERVICAL ANTERIOR</t>
  </si>
  <si>
    <t>779932</t>
  </si>
  <si>
    <t>VERTEBRECTOMIA PARCIAL CERVICAL TRANSORAL O TRANSNASAL</t>
  </si>
  <si>
    <t>VERTEBRECTOMIA PARCIAL CERVICAL UN SEGMENTO VIA ANTERIOR</t>
  </si>
  <si>
    <t>034204</t>
  </si>
  <si>
    <t>VERTEBRECTOMIA PARCIAL CERVICAL MAS DE UN SEGMENTO VIA ANTERIOR</t>
  </si>
  <si>
    <t>VERTEBRECTOMIA PARCIAL CERVICAL UN SEGMENTO VIA LATERAL</t>
  </si>
  <si>
    <t>VERTEBRECTOMIA PARCIAL CERVICAL MAS DE UN SEGMENTO VIA LATERAL</t>
  </si>
  <si>
    <t>VERTEBRECTOMIA PARCIAL CERVICAL MAS DE UN SEGMENTO VIA POSTERIOR</t>
  </si>
  <si>
    <t>VERTEBRECTOMIA PARCIAL CERVICOTORACICA POR ESTERNOTOMIA</t>
  </si>
  <si>
    <t>VERTEBRECTOMIA PARCIAL TORACICA ANTEROLATERAL TRANSPLEURAL</t>
  </si>
  <si>
    <t>VERTEBRECTOMIA PARCIAL TORACICA ANTEROLATERAL TRANSPLEURAL POR TORACOSCOPIA</t>
  </si>
  <si>
    <t>VERTEBRECTOMIA PARCIAL TORACICA ANTEROLATERAL EXTRACAVITARIA</t>
  </si>
  <si>
    <t>VERTEBRECTOMIA PARCIAL TORACICA VIA POSTERIOR</t>
  </si>
  <si>
    <t>VERTEBRECTOMIA PARCIAL LUMBAR ANTEROLATERAL TRANSPERITONEAL</t>
  </si>
  <si>
    <t>VERTEBRECTOMIA PARCIAL LUMBAR ANTEROLATERAL RETROPERITONEAL</t>
  </si>
  <si>
    <t>VERTEBRECTOMIA PARCIAL LUMBAR VIA POSTERIOR</t>
  </si>
  <si>
    <t>VERTEBRECTOMIA PARCIAL DE COLUMNA SACRA VIA ANTERIOR</t>
  </si>
  <si>
    <t>VERTEBRECTOMIA PARCIAL DE COLUMNA SACRA VIA POSTERIOR</t>
  </si>
  <si>
    <t>779101</t>
  </si>
  <si>
    <t>RESECCION TOTAL DE ESCAPULA</t>
  </si>
  <si>
    <t>779102</t>
  </si>
  <si>
    <t>RESECCION TOTAL DE CLAVICULA</t>
  </si>
  <si>
    <t>779105</t>
  </si>
  <si>
    <t>RESECCION TOTAL DE ESTERNON</t>
  </si>
  <si>
    <t>779131</t>
  </si>
  <si>
    <t>RESECCION TOTAL DE COSTILLA O COSTOCONDRECTOMIA (UNA O MAS)</t>
  </si>
  <si>
    <t>779134</t>
  </si>
  <si>
    <t>RESECCION DE COSTILLA CERVICAL O SUPERNUMERARIA</t>
  </si>
  <si>
    <t>779201</t>
  </si>
  <si>
    <t>RESECCION DE HUMERO (PROXIMAL O DISTAL)</t>
  </si>
  <si>
    <t>779202</t>
  </si>
  <si>
    <t>RESECCION RADICAL DE HUMERO SIN INJERTO</t>
  </si>
  <si>
    <t>779203</t>
  </si>
  <si>
    <t>RESECCION TOTAL O RADICAL DE HUMERO CON INJERTO</t>
  </si>
  <si>
    <t>779301</t>
  </si>
  <si>
    <t>RESECCION TOTAL O RADICAL DE CUBITO O RADIO</t>
  </si>
  <si>
    <t>CARPECTOMIA (CADA UNO) VIA ABIERTA</t>
  </si>
  <si>
    <t>CARPECTOMIA (CADA UNO) VIA ARTROSCOPICA</t>
  </si>
  <si>
    <t>RESECCION TOTAL DE HUESO DE METACARPO VIA ABIERTA</t>
  </si>
  <si>
    <t>779500</t>
  </si>
  <si>
    <t>RESECCION TOTAL DE FEMUR SOD</t>
  </si>
  <si>
    <t>779600</t>
  </si>
  <si>
    <t>RESECCION TOTAL DE ROTULA O PATELECTOMIA SOD</t>
  </si>
  <si>
    <t>779701</t>
  </si>
  <si>
    <t>RESECCION TOTAL DE LA TIBIA O PERONE</t>
  </si>
  <si>
    <t>779801</t>
  </si>
  <si>
    <t>RESECCION TOTAL RADICAL DEL TARSO O METATARSO</t>
  </si>
  <si>
    <t>779802</t>
  </si>
  <si>
    <t>ASTRAGALECTOMIA</t>
  </si>
  <si>
    <t>779901</t>
  </si>
  <si>
    <t>RESECCION TOTAL DE FALANGES DE MANO (UNA O MAS)</t>
  </si>
  <si>
    <t>779902</t>
  </si>
  <si>
    <t>RESECCION TOTAL DE FALANGES DE PIE (UNA O MAS)</t>
  </si>
  <si>
    <t>779941</t>
  </si>
  <si>
    <t>RESECCION TOTAL DE COCCIX [COCCIGECTOMIA]</t>
  </si>
  <si>
    <t>VERTEBRECTOMIA TOTAL CERVICAL TRANSORAL</t>
  </si>
  <si>
    <t>VERTEBRECTOMIA TOTAL CERVICAL UN SEGMENTO VIA ANTERIOR</t>
  </si>
  <si>
    <t>VERTEBRECTOMIA TOTAL CERVICAL MAS DE UN SEGMENTO VIA ANTERIOR</t>
  </si>
  <si>
    <t>VERTEBRECTOMIA TOTAL CERVICAL UN SEGMENTO VIA LATERAL</t>
  </si>
  <si>
    <t>VERTEBRECTOMIA TOTAL CERVICAL MAS DE UN SEGMENTO VIA LATERAL</t>
  </si>
  <si>
    <t>VERTEBRECTOMIA TOTAL CERVICAL UN SEGMENTO VIA POSTERIOR</t>
  </si>
  <si>
    <t>VERTEBRECTOMIA TOTAL CERVICAL MAS DE UN SEGMENTO VIA POSTERIOR</t>
  </si>
  <si>
    <t>VERTEBRECTOMIA TOTAL CERVICOTORACICA POR ESTERNOTOMIA UN SEGMENTO</t>
  </si>
  <si>
    <t>VERTEBRECTOMIA TOTAL CERVICOTORACICA POR ESTERNOTOMIA MAS DE UN SEGMENTO</t>
  </si>
  <si>
    <t>VERTEBRECTOMIA TOTAL TORACICA ANTEROLATERAL TRANSPLEURAL UN SEGMENTO</t>
  </si>
  <si>
    <t>VERTEBRECTOMIA TOTAL TORACICA ANTEROLATERAL TRANSPLEURAL MAS DE UN SEGMENTO</t>
  </si>
  <si>
    <t>VERTEBRECTOMIA TOTAL TORACICA ANTEROLATERAL TRANSPLEURAL POR TORACOSCOPIA UN SEGMENTO</t>
  </si>
  <si>
    <t>VERTEBRECTOMIA TOTAL TORACICA ANTEROLATERAL TRANSPLEURAL POR TORACOSCOPIA MAS DE UN SEGMENTO</t>
  </si>
  <si>
    <t>VERTEBRECTOMIA TOTAL TORACICA ANTEROLATERAL EXTRACAVITARIA UN SEGMENTO</t>
  </si>
  <si>
    <t>VERTEBRECTOMIA TOTAL TORACICA ANTEROLATERAL EXTRACAVITARIA MAS DE UN SEGMENTO</t>
  </si>
  <si>
    <t>VERTEBRECTOMIA TOTAL TORACICA VIA POSTERIOR UN SEGMENTO</t>
  </si>
  <si>
    <t>VERTEBRECTOMIA TOTAL TORACICA VIA POSTERIOR MAS DE UN SEGMENTO</t>
  </si>
  <si>
    <t>VERTEBRECTOMIA TOTAL LUMBAR ANTEROLATERAL TRANSPERITONEAL UN SEGMENTO</t>
  </si>
  <si>
    <t>VERTEBRECTOMIA TOTAL LUMBAR ANTEROLATERAL TRANSPERITONEAL MAS DE UN SEGMENTO</t>
  </si>
  <si>
    <t>VERTEBRECTOMIA TOTAL LUMBAR ANTEROLATERAL RETROPERITONEAL UN SEGMENTO</t>
  </si>
  <si>
    <t>VERTEBRECTOMIA TOTAL LUMBAR ANTEROLATERAL RETROPERITONEAL MAS DE UN SEGMENTO</t>
  </si>
  <si>
    <t>VERTEBRECTOMIA TOTAL LUMBAR VIA POSTERIOR UN SEGMENTO</t>
  </si>
  <si>
    <t>VERTEBRECTOMIA TOTAL LUMBAR VIA POSTERIOR MAS DE UN SEGMENTO</t>
  </si>
  <si>
    <t>VERTEBRECTOMIA TOTAL DE COLUMNA SACRA VIA ANTERIOR UN SEGMENTO</t>
  </si>
  <si>
    <t>VERTEBRECTOMIA TOTAL DE COLUMNA SACRA VIA ANTERIOR MAS DE UN SEGMENTO</t>
  </si>
  <si>
    <t>VERTEBRECTOMIA TOTAL DE COLUMNA SACRA VIA POSTERIOR UN SEGMENTO</t>
  </si>
  <si>
    <t>VERTEBRECTOMIA TOTAL DE COLUMNA SACRA VIA POSTERIOR MAS DE UN SEGMENTO</t>
  </si>
  <si>
    <t>INJERTO OSEO EN CLAVICULA</t>
  </si>
  <si>
    <t>APLICACION DE ALOINJERTO ESTRUCTURAL EN CLAVICULA VIA ABIERTA</t>
  </si>
  <si>
    <t>INJERTO OSEO EN ESCAPULA VIA ABIERTA</t>
  </si>
  <si>
    <t>INJERTO OSEO EN ESCAPULA VIA ARTROSCOPICA</t>
  </si>
  <si>
    <t>APLICACION DE ALOINJERTO ESTRUCTURAL EN ESCAPULA VIA ABIERTA</t>
  </si>
  <si>
    <t>APLICACION DE ALOINJERTO ESTRUCTURAL EN ESCAPULA VIA ARTROSCOPICA</t>
  </si>
  <si>
    <t>INJERTO OSEO EN HUMERO</t>
  </si>
  <si>
    <t>780202</t>
  </si>
  <si>
    <t>APLICACION DE ALOINJERTO ESTRUCTURAL EN HUMERO</t>
  </si>
  <si>
    <t>INJERTO OSEO EN CUBITO O RADIO SOD</t>
  </si>
  <si>
    <t>780401</t>
  </si>
  <si>
    <t>INJERTO OSEO EN HUESOS DEL CARPO (EXCEPTO ESCAFOIDES)</t>
  </si>
  <si>
    <t>780402</t>
  </si>
  <si>
    <t>INJERTO OSEO EN ESCAFOIDES</t>
  </si>
  <si>
    <t>INJERTO OSEO EN METACARPIANOS (UNO O MAS)</t>
  </si>
  <si>
    <t>INJERTO OSEO VASCULARIZADO EN ESCAFOIDES</t>
  </si>
  <si>
    <t>INJERTO OSEO EN FEMUR</t>
  </si>
  <si>
    <t>780502</t>
  </si>
  <si>
    <t>APLICACION DE ALOINJERTO ESTRUCTURAL EN DIAFISIS DE FEMUR</t>
  </si>
  <si>
    <t>780503</t>
  </si>
  <si>
    <t>APLICACION DE ALOINJERTO ESTRUCTURAL OSTEOCONDRAL EN FEMUR</t>
  </si>
  <si>
    <t>INJERTO OSEO EN ROTULA SOD</t>
  </si>
  <si>
    <t>INJERTO OSEO EN TIBIA O PERONE</t>
  </si>
  <si>
    <t>780700</t>
  </si>
  <si>
    <t>780702</t>
  </si>
  <si>
    <t>APLICACION DE ALOINJERTO ESTRUCTURAL EN DIAFISIS DE TIBIA</t>
  </si>
  <si>
    <t>780703</t>
  </si>
  <si>
    <t>APLICACION DE ALOINJERTO ESTRUCTURAL OSTEOCONDRAL EN TIBIA</t>
  </si>
  <si>
    <t>INJERTO OSEO VASCULARIZADO (MICRO) DE PERONE</t>
  </si>
  <si>
    <t>780706</t>
  </si>
  <si>
    <t>APLICACION DE ALOINJERTO ESTRUCTURAL EN DIAFISIS DE PERONE</t>
  </si>
  <si>
    <t>INJERTO OSEO EN HUESOS TARSIANOS O METATARSIANOS SOD</t>
  </si>
  <si>
    <t>780901</t>
  </si>
  <si>
    <t>APLICACION DE INJERTO OSEO EN FALANGE DE LA MANO</t>
  </si>
  <si>
    <t>780902</t>
  </si>
  <si>
    <t>INJERTO OSEO EN FALANGES DEL PIE (UNA O MAS)</t>
  </si>
  <si>
    <t>INJERTO OSEO EN MANO CON FIJACION INTERNA</t>
  </si>
  <si>
    <t>INJERTO OSEO CON CARTILAGO EN MANO CON FIJACION INTERNA</t>
  </si>
  <si>
    <t>APLICACION DE INJERTO ESTRUCTURAL EN PIE</t>
  </si>
  <si>
    <t>780920</t>
  </si>
  <si>
    <t>INJERTO OSEO EN PELVIS</t>
  </si>
  <si>
    <t>780921</t>
  </si>
  <si>
    <t>APLICACION DE ALOINJERTO ESTRUCTURAL EN PELVIS</t>
  </si>
  <si>
    <t>780931</t>
  </si>
  <si>
    <t>780932</t>
  </si>
  <si>
    <t>781201</t>
  </si>
  <si>
    <t>APLICACION DE TUTORES EXTERNOS EN HUMERO</t>
  </si>
  <si>
    <t>781202</t>
  </si>
  <si>
    <t>COLOCACION DE DISPOSITIVO DE FIJACION EN CODO</t>
  </si>
  <si>
    <t>781301</t>
  </si>
  <si>
    <t>APLICACION DE TUTOR EXTERNO EN RADIO O CUBITO</t>
  </si>
  <si>
    <t>781302</t>
  </si>
  <si>
    <t>APLICACION DE TUTORES EXTERNOS EN RADIO Y CUBITO</t>
  </si>
  <si>
    <t>781304</t>
  </si>
  <si>
    <t>APLICACION DE TUTORES EXTERNOS EN PUÑO O MUÑECA</t>
  </si>
  <si>
    <t>781401</t>
  </si>
  <si>
    <t>APLICACION DE TUTOR EXTERNO EN MANO</t>
  </si>
  <si>
    <t>781501</t>
  </si>
  <si>
    <t>APLICACION DE TUTOR EXTERNO EN FEMUR</t>
  </si>
  <si>
    <t>781502</t>
  </si>
  <si>
    <t>APLICACION DE TUTORES EXTERNOS EN MUSLO</t>
  </si>
  <si>
    <t>781503</t>
  </si>
  <si>
    <t>COLOCACION QUIRURGICA DE DISPOSITIVO PARA TRACCION ESQUELETICA EN MUSLO (TRANSCONDILEA)</t>
  </si>
  <si>
    <t>781601</t>
  </si>
  <si>
    <t>APLICACION DE TUTOR EXTERNO RODILLA</t>
  </si>
  <si>
    <t>781701</t>
  </si>
  <si>
    <t>APLICACION DE TUTORES EXTERNOS EN TIBIA O PERONE</t>
  </si>
  <si>
    <t>781702</t>
  </si>
  <si>
    <t>APLICACION DE TUTORES EXTERNOS EN TIBIA Y PERONE</t>
  </si>
  <si>
    <t>781703</t>
  </si>
  <si>
    <t>APLICACION DE TUTOR EXTERNO EN CUELLO DE PIE</t>
  </si>
  <si>
    <t>781704</t>
  </si>
  <si>
    <t>COLOCACION DE DISPOSITIVO EXTERNO DE FIJACION TRANSTIBIAL</t>
  </si>
  <si>
    <t>781801</t>
  </si>
  <si>
    <t>APLICACION DE TUTOR EXTERNO PIE</t>
  </si>
  <si>
    <t>781802</t>
  </si>
  <si>
    <t>781901</t>
  </si>
  <si>
    <t>APLICACION DE DISPOSITIVO EXTERNO DE FIJACION DE FALANGES DE MANO</t>
  </si>
  <si>
    <t>781902</t>
  </si>
  <si>
    <t>APLICACION DE DISPOSITIVO EXTERNO DE FIJACION DE FALANGES DE PIE</t>
  </si>
  <si>
    <t>781920</t>
  </si>
  <si>
    <t>APLICACION DE TUTORES EXTERNOS EN PELVIS POR VIA ANTERIOR O POSTERIOR</t>
  </si>
  <si>
    <t>APLICACION DE TUTORES EXTERNOS EN COLUMNA VERTEBRAL</t>
  </si>
  <si>
    <t>EPIFISIODESIS ABIERTA DE HUMERO</t>
  </si>
  <si>
    <t>EPIFISIODESIS PERCUTANEA DE HUMERO</t>
  </si>
  <si>
    <t>GRAPADO EPIFISIARIO DE HUMERO</t>
  </si>
  <si>
    <t>782104</t>
  </si>
  <si>
    <t>ACORTAMIENTO DE HUMERO MEDIANTE RESECCION (OSTEOTOMIA)</t>
  </si>
  <si>
    <t>782211</t>
  </si>
  <si>
    <t>782213</t>
  </si>
  <si>
    <t>782221</t>
  </si>
  <si>
    <t>EPIFISIODESIS PERCUTANEA DE CUBITO O RADIO</t>
  </si>
  <si>
    <t>782223</t>
  </si>
  <si>
    <t>EPIFISIODESIS PERCUTANEA DE RADIO Y CUBITO</t>
  </si>
  <si>
    <t>GRAPADO EPIFISIARIO DE CUBITO O RADIO</t>
  </si>
  <si>
    <t>GRAPADO EPIFISIARIO DE RADIO Y CUBITO</t>
  </si>
  <si>
    <t>782241</t>
  </si>
  <si>
    <t>ACORTAMIENTO DE CUBITO O RADIO MEDIANTE RESECCION (OSTEOTOMIA)</t>
  </si>
  <si>
    <t>782243</t>
  </si>
  <si>
    <t>ACORTAMIENTO DE RADIO Y CUBITO MEDIANTE RESECCION (OSTEOTOMIA)</t>
  </si>
  <si>
    <t>EPIFISIODESIS ABIERTA DE METACARPIANOS</t>
  </si>
  <si>
    <t>782341</t>
  </si>
  <si>
    <t>EPIFISIODESIS PERCUTANEA DE METACARPIANOS</t>
  </si>
  <si>
    <t>GRAPADO EPIFISIARIO DE METACARPIANOS</t>
  </si>
  <si>
    <t>RESECCION (OSTEOTOMIA) DE CARPIANOS O METACARPIANOS PARA ACORTAMIENTO</t>
  </si>
  <si>
    <t>782401</t>
  </si>
  <si>
    <t>EPIFISIODESIS ABIERTA DE FEMUR</t>
  </si>
  <si>
    <t>782402</t>
  </si>
  <si>
    <t>EPIFISIODESIS PERCUTANEA DE FEMUR</t>
  </si>
  <si>
    <t>782403</t>
  </si>
  <si>
    <t>GRAPADO EPIFISIARIO DE FEMUR</t>
  </si>
  <si>
    <t>782404</t>
  </si>
  <si>
    <t>ACORTAMIENTO DE FEMUR MEDIANTE RESECCION (OSTEOTOMIA)</t>
  </si>
  <si>
    <t>782511</t>
  </si>
  <si>
    <t>782513</t>
  </si>
  <si>
    <t>782521</t>
  </si>
  <si>
    <t>EPIFISIODESIS PERCUTANEA DE TIBIA O PERONE</t>
  </si>
  <si>
    <t>782523</t>
  </si>
  <si>
    <t>EPIFISIODESIS PERCUTANEA DE TIBIA Y PERONE</t>
  </si>
  <si>
    <t>GRAPADO EPIFISIARIO DE TIBIA O PERONE</t>
  </si>
  <si>
    <t>GRAPADO EPIFISIARIO DE TIBIA Y PERONE</t>
  </si>
  <si>
    <t>ACORTAMIENTO DE TIBIA O PERONE MEDIANTE RESECCION (OSTEOTOMIA)</t>
  </si>
  <si>
    <t>782543</t>
  </si>
  <si>
    <t>ACORTAMIENTO DE TIBIA Y PERONE MEDIANTE RESECCION (OSTEOTOMIA)</t>
  </si>
  <si>
    <t>EPIFISIODESIS ABIERTA DE TARSIANOS O METATARSIANOS (UNA O MAS)</t>
  </si>
  <si>
    <t>782641</t>
  </si>
  <si>
    <t>EPIFISIODESIS PERCUTANEA DE TARSIANOS O METATARSIANOS (UNA O MAS)</t>
  </si>
  <si>
    <t>GRAPADO EPIFISIARIO DE TARSIANOS O METATARSIANOS (UNA O MAS)</t>
  </si>
  <si>
    <t>ACORTAMIENTO DE TARSIANOS O METATARSIANOS MEDIANTE RESECCION (OSTEOTOMIA) (UNA O MAS)</t>
  </si>
  <si>
    <t>EPIFISIODESIS ABIERTA DE FALANGES DE MANO (UNA O MAS)</t>
  </si>
  <si>
    <t>782721</t>
  </si>
  <si>
    <t>EPIFISIODESIS PERCUTANEA DE FALANGES DE MANO (UNA O MAS)</t>
  </si>
  <si>
    <t>GRAPADO EPIFISIARIO DE FALANGES DE MANO (UNA O MAS)</t>
  </si>
  <si>
    <t>782741</t>
  </si>
  <si>
    <t>ACORTAMIENTO DE FALANGES DE MANO MEDIANTE RESECCION (OSTEOTOMIA) (UNA O MAS)</t>
  </si>
  <si>
    <t>EPIFISIODESIS ABIERTA DE FALANGES DE PIE (UNA O MAS)</t>
  </si>
  <si>
    <t>EPIFISIODESIS PERCUTANEA DE FALANGES DE PIE (UNA O MAS)</t>
  </si>
  <si>
    <t>GRAPADO EPIFISIARIO DE FALANGES DE PIE (UNA O MAS)</t>
  </si>
  <si>
    <t>782781</t>
  </si>
  <si>
    <t>ACORTAMIENTO DE FALANGES DE PIE MEDIANTE RESECCION (OSTEOTOMIA) (UNA O MAS)</t>
  </si>
  <si>
    <t>TRANSPOSICION OSEA EN HUESOS LARGOS CON COLOCACION DE TUTOR EXTERNO</t>
  </si>
  <si>
    <t>783503</t>
  </si>
  <si>
    <t>ALARGAMIENTO DE HUMERO POR INJERTO SIN DISPOSITIVOS INTERNOS DE FIJACION U OSTEOTOMIA</t>
  </si>
  <si>
    <t>783202</t>
  </si>
  <si>
    <t>ALARGAMIENTO DE HUMERO POR INJERTO CON DISPOSITIVOS INTERNOS DE FIJACION U OSTEOTOMIA</t>
  </si>
  <si>
    <t>ALARGAMIENTO DE HUMERO POR TECNICA DE DISTRACCION SIN (CORTICOTOMIA OSTEOTOMIA)</t>
  </si>
  <si>
    <t>ALARGAMIENTO DE HUMERO POR TECNICA DE DISTRACCION CON (CORTICOTOMIA OSTEOTOMIA)</t>
  </si>
  <si>
    <t>ALARGAMIENTO DE RADIO O CUBITO POR INJERTO SIN DISPOSITIVOS INTERNOS DE FIJACION Y OSTEOTOMIA</t>
  </si>
  <si>
    <t>ALARGAMIENTO DE RADIO Y CUBITO POR INJERTO CON DISPOSITIVOS INTERNOS DE FIJACION Y OSTEOTOMIA</t>
  </si>
  <si>
    <t>ALARGAMIENTO DE CUBITO O RADIO PROGRESIVO CON DISPOSITIVO DE FIJACION EXTERNA</t>
  </si>
  <si>
    <t>ALARGAMIENTO DE CUBITO Y RADIO PROGRESIVO CON DISPOSITIVO DE FIJACION EXTERNA</t>
  </si>
  <si>
    <t>ALARGAMIENTO DE RADIO O CUBITO POR TECNICA DE DISTRACCION SIN (CORTICOTOMIA OSTEOTOMIA)</t>
  </si>
  <si>
    <t>ALARGAMIENTO DE RADIO Y CUBITO POR TECNICA DE DISTRACCION CON (CORTICOTOMIA OSTEOTOMIA)</t>
  </si>
  <si>
    <t>783401</t>
  </si>
  <si>
    <t>ALARGAMIENTO DE METACARPIANOS (UNO O MAS) POR INJERTO SIN DISPOSITIVOS INTERNOS DE FIJACION Y OSTEOTOMIA</t>
  </si>
  <si>
    <t>783402</t>
  </si>
  <si>
    <t>ALARGAMIENTO DE METACARPIANOS (UNO O MAS) POR INJERTO CON DISPOSITIVOS INTERNOS DE FIJACION Y OSTEOTOMIA</t>
  </si>
  <si>
    <t>ALARGAMIENTO DE METACARPIANOS (UNO O MAS) POR TECNICA DE DISTRACCION SIN (CORTICOTOMIA OSTEOTOMIA)</t>
  </si>
  <si>
    <t>ALARGAMIENTO DE METACARPIANOS (UNO O MAS) POR TECNICA DE DISTRACCION CON (CORTICOTOMIA OSTEOTOMIA)</t>
  </si>
  <si>
    <t>783501</t>
  </si>
  <si>
    <t>ALARGAMIENTO DE FEMUR POR INJERTO SIN DISPOSITIVOS INTERNOS DE FIJACION Y OSTEOTOMIA</t>
  </si>
  <si>
    <t>783502</t>
  </si>
  <si>
    <t>ALARGAMIENTO DE FEMUR POR INJERTO CON DISPOSITIVOS INTERNOS DE FIJACION Y OSTEOTOMIA</t>
  </si>
  <si>
    <t>ALARGAMIENTO DE FEMUR POR TECNICA DE DISTRACCION SIN (CORTICOTOMIA OSTEOTOMIA)</t>
  </si>
  <si>
    <t>783504</t>
  </si>
  <si>
    <t>ALARGAMIENTO DE FEMUR POR TECNICA DE DISTRACCION CON (CORTICOTOMIA OSTEOTOMIA)</t>
  </si>
  <si>
    <t>783701</t>
  </si>
  <si>
    <t>ALARGAMIENTO DE TIBIA POR INJERTO SIN DISPOSITIVOS INTERNOS DE FIJACION Y OSTEOTOMIA</t>
  </si>
  <si>
    <t>783702</t>
  </si>
  <si>
    <t>ALARGAMIENTO DE TIBIA POR INJERTO CON DISPOSITIVOS INTERNOS DE FIJACION Y OSTEOTOMIA</t>
  </si>
  <si>
    <t>783703</t>
  </si>
  <si>
    <t>ALARGAMIENTO DE PERONE POR INJERTO SIN DISPOSITIVOS INTERNOS DE FIJACION Y OSTEOTOMIA</t>
  </si>
  <si>
    <t>783704</t>
  </si>
  <si>
    <t>ALARGAMIENTO DE PERONE POR INJERTO CON DISPOSITIVOS INTERNOS DE FIJACION Y OSTEOTOMIA</t>
  </si>
  <si>
    <t>783705</t>
  </si>
  <si>
    <t>ALARGAMIENTO DE TIBIA POR TECNICA DE DISTRACCION SIN (CORTICOTOMIA OSTEOTOMIA)</t>
  </si>
  <si>
    <t>783706</t>
  </si>
  <si>
    <t>ALARGAMIENTO DE TIBIA POR TECNICA DE DISTRACCION CON (CORTICOTOMIA OSTEOTOMIA)</t>
  </si>
  <si>
    <t>783707</t>
  </si>
  <si>
    <t>ALARGAMIENTO DE PERONE POR TECNICA DE DISTRACCION SIN (CORTICOTOMIA OSTEOTOMIA)</t>
  </si>
  <si>
    <t>783708</t>
  </si>
  <si>
    <t>ALARGAMIENTO DE PERONE POR TECNICA DE DISTRACCION CON (CORTICOTOMIA OSTEOTOMIA)</t>
  </si>
  <si>
    <t>ALARGAMIENTO DE TARSIANOS (UNO O MAS) POR INJERTO SIN DISPOSITIVOS INTERNOS DE FIJACION Y OSTEOTOMIA</t>
  </si>
  <si>
    <t>ALARGAMIENTO DE TARSIANOS (UNO O MAS) POR INJERTO CON DISPOSITIVOS INTERNOS DE FIJACION Y OSTEOTOMIA</t>
  </si>
  <si>
    <t>ALARGAMIENTO DE METATARSIANOS (UNO O MAS) POR INJERTO SIN DISPOSITIVOS INTERNOS DE FIJACION Y OSTEOTOMIA</t>
  </si>
  <si>
    <t>ALARGAMIENTO DE METATARSIANOS (UNO O MAS) POR INJERTO CON DISPOSITIVOS INTERNOS DE FIJACION Y OSTEOTOMIA</t>
  </si>
  <si>
    <t>ALARGAMIENTO DE TARSIANOS (UNO O MAS) POR TECNICA DE DISTRACCION SIN (CORTICOTOMIA OSTEOTOMIA)</t>
  </si>
  <si>
    <t>ALARGAMIENTO DE TARSIANOS (UNO O MAS) POR TECNICA DE DISTRACCION CON (CORTICOTOMIA OSTEOTOMIA)</t>
  </si>
  <si>
    <t>ALARGAMIENTO DE METATARSIANOS (UNO O MAS) POR TECNICA DE DISTRACCION SIN (CORTICOTOMIA OSTEOTOMIA)</t>
  </si>
  <si>
    <t>ALARGAMIENTO DE METATARSIANOS (UNO O MAS) POR TECNICA DE DISTRACCION CON (CORTICOTOMIA OSTEOTOMIA)</t>
  </si>
  <si>
    <t>783901</t>
  </si>
  <si>
    <t>ALARGAMIENTO DE FALANGES DE MANO CON INJERTO SIN DISPOSITIVOS INTERNOS DE FIJACION Y OSTEOTOMIA</t>
  </si>
  <si>
    <t>ALARGAMIENTO DE FALANGES DE MANO POR TECNICA DE DISTRACCION SIN (CORTICOTOMIA OSTEOTOMIA)</t>
  </si>
  <si>
    <t>ALARGAMIENTO DE FALANGES DE MANO POR TECNICA DE DISTRACCION CON (CORTICOTOMIA OSTEOTOMIA)</t>
  </si>
  <si>
    <t>ALARGAMIENTO DE FALANGES DE PIE POR INJERTO SIN DISPOSITIVOS INTERNOS DE FIJACION Y OSTEOTOMIA</t>
  </si>
  <si>
    <t>ALARGAMIENTO DE FALANGES DE PIE POR INJERTO CON DISPOSITIVOS INTERNOS DE FIJACION Y OSTEOTOMIA</t>
  </si>
  <si>
    <t>ALARGAMIENTO DE FALANGES DE PIE POR TECNICA DE DISTRACCION SIN (CORTICOTOMIA OSTEOTOMIA)</t>
  </si>
  <si>
    <t>ALARGAMIENTO DE FALANGES DE PIE POR TECNICA DE DISTRACCION CON (CORTICOTOMIA OSTEOTOMIA)</t>
  </si>
  <si>
    <t>REPARACION DE PSEUDOARTROSIS DE CLAVICULA</t>
  </si>
  <si>
    <t>REPARACION DE PSEUDOARTROSIS DE ESCAPULA</t>
  </si>
  <si>
    <t>REPARACION DE PSEUDOARTROSIS DE HUMERO</t>
  </si>
  <si>
    <t>785200</t>
  </si>
  <si>
    <t>REPARACION DE PSEUDOARTROSIS DE CUBITO</t>
  </si>
  <si>
    <t>REPARACION DE PSEUDOARTROSIS DE RADIO</t>
  </si>
  <si>
    <t>REPARACION DE PSEUDOARTROSIS DE HUESOS DEL CARPO</t>
  </si>
  <si>
    <t>REPARACION DE PSEUDOARTROSIS DE METACARPIANO</t>
  </si>
  <si>
    <t>REPARACION DE PSEUDOARTROSIS DE FALANGES DE MANO</t>
  </si>
  <si>
    <t>REPARACION DE PSEUDOARTROSIS DE SACROILIACA</t>
  </si>
  <si>
    <t>REPARACION DE PSEUDOARTROSIS DE COLUMNA ANTERIOR DEL ACETABULO</t>
  </si>
  <si>
    <t>REPARACION DE PSEUDOARTROSIS DE COLUMNA POSTERIOR DEL ACETABULO</t>
  </si>
  <si>
    <t>REPARACION DE PSEUDOARTROSIS DE PARED POSTERIOR ACETABULO</t>
  </si>
  <si>
    <t>REPARACION DE PSEUDOARTROSIS DE LAS RAMAS ILIO O ISQUIOPUBICA</t>
  </si>
  <si>
    <t>REPARACION DE PSEUDOARTROSIS DE CUELLO FEMORAL</t>
  </si>
  <si>
    <t>REPARACION DE PSEUDOARTROSIS DE FEMUR</t>
  </si>
  <si>
    <t>REPARACION DE PSEUDOARTROSIS DE ROTULA</t>
  </si>
  <si>
    <t>REPARACION DE PSEUDOARTROSIS DE TIBIA</t>
  </si>
  <si>
    <t>REPARACION DE PSEUDOARTROSIS DE PERONE</t>
  </si>
  <si>
    <t>REPARACION DE PSEUDOARTROSIS DE ASTRAGALO</t>
  </si>
  <si>
    <t>REPARACION DE PSEUDOARTROSIS DE CALCANEO</t>
  </si>
  <si>
    <t>REPARACION DE PSEUDOARTROSIS DE HUESOS DEL TARSO</t>
  </si>
  <si>
    <t>797802</t>
  </si>
  <si>
    <t>REPARACION DE PSEUDOARTROSIS DE METATARSIANOS</t>
  </si>
  <si>
    <t>REPARACION DE PSEUDOARTROSIS DE FALANGES DE PIE</t>
  </si>
  <si>
    <t>785100</t>
  </si>
  <si>
    <t>FIJACION INTERNA SIN REDUCCION DE FRACTURA EN ESCAPULA CLAVICULA O TORAX (COSTILLAS Y ESTERNON) SOD</t>
  </si>
  <si>
    <t>FIJACION INTERNA SIN REDUCCION DE FRACTURA DE HUMERO SOD</t>
  </si>
  <si>
    <t>785300</t>
  </si>
  <si>
    <t>FIJACION INTERNA SIN REDUCCION DE FRACTURA DE RADIO O CUBITO SOD</t>
  </si>
  <si>
    <t>785400</t>
  </si>
  <si>
    <t>FIJACION INTERNA SIN REDUCCION DE FRACTURA DE CARPIANOS O METACARPIANOS SOD</t>
  </si>
  <si>
    <t>785500</t>
  </si>
  <si>
    <t>FIJACION INTERNA SIN REDUCCION DE FRACTURA DE FEMUR SOD</t>
  </si>
  <si>
    <t>785600</t>
  </si>
  <si>
    <t>FIJACION INTERNA SIN REDUCCION DE FRACTURA DE ROTULA SOD</t>
  </si>
  <si>
    <t>785800</t>
  </si>
  <si>
    <t>FIJACION INTERNA SIN REDUCCION DE FRACTURA DE TARSIANOS O METATARSIANOS SOD</t>
  </si>
  <si>
    <t>FIJACION INTERNA SIN REDUCCION DE FRACTURA DE FALANGES DE PIE O DE MANO SOD</t>
  </si>
  <si>
    <t>EXTRACCION DE DISPOSITIVO IMPLANTADO EN HUESO NO ESPECIFICADO</t>
  </si>
  <si>
    <t>786701</t>
  </si>
  <si>
    <t>EXTRACCION DE CUERPO EXTRAÑO EN HUESO NO ESPECIFICADO VIA ABIERTA</t>
  </si>
  <si>
    <t>786101</t>
  </si>
  <si>
    <t>EXTRACCION DE DISPOSITIVO IMPLANTADO EN ESCAPULA CLAVICULA O TORAX (COSTILLAS Y ESTERNON)</t>
  </si>
  <si>
    <t>786102</t>
  </si>
  <si>
    <t>EXTRACCION DE CUERPO EXTRAÑO EN ESCAPULA CLAVICULA O TORAX (COSTILLAS Y ESTERNON) VIA ABIERTA</t>
  </si>
  <si>
    <t>786201</t>
  </si>
  <si>
    <t>EXTRACCION DE DISPOSITIVO IMPLANTADO EN HUMERO</t>
  </si>
  <si>
    <t>786202</t>
  </si>
  <si>
    <t>EXTRACCION DE CUERPO EXTRAÑO EN HUMERO VIA ABIERTA</t>
  </si>
  <si>
    <t>786301</t>
  </si>
  <si>
    <t>EXTRACCION DE DISPOSITIVO IMPLANTADO EN RADIO O CUBITO</t>
  </si>
  <si>
    <t>786302</t>
  </si>
  <si>
    <t>EXTRACCION DE CUERPO EXTRAÑO EN RADIO O CUBITO VIA ABIERTA</t>
  </si>
  <si>
    <t>786401</t>
  </si>
  <si>
    <t>EXTRACCION DE DISPOSITIVO IMPLANTADO EN CARPIANOS O METACARPIANOS (UNO O MAS)</t>
  </si>
  <si>
    <t>786402</t>
  </si>
  <si>
    <t>EXTRACCION DE CUERPO EXTRAÑO EN CARPIANOS O METACARPIANOS (UNO O MAS) VIA ABIERTA</t>
  </si>
  <si>
    <t>786501</t>
  </si>
  <si>
    <t>EXTRACCION DE DISPOSITIVO IMPLANTADO EN FEMUR</t>
  </si>
  <si>
    <t>786502</t>
  </si>
  <si>
    <t>EXTRACCION DE CUERPO EXTRAÑO EN FEMUR VIA ABIERTA</t>
  </si>
  <si>
    <t>786601</t>
  </si>
  <si>
    <t>EXTRACCION DE DISPOSITIVO IMPLANTADO EN ROTULA</t>
  </si>
  <si>
    <t>786602</t>
  </si>
  <si>
    <t>EXTRACCION DE CUERPO EXTRAÑO EN ROTULA VIA ABIERTA</t>
  </si>
  <si>
    <t>EXTRACCION DE DISPOSITIVO IMPLANTADO EN TIBIA O PERONE</t>
  </si>
  <si>
    <t>786702</t>
  </si>
  <si>
    <t>EXTRACCION DE CUERPO EXTRAÑO EN TIBIA O PERONE VIA ABIERTA</t>
  </si>
  <si>
    <t>786801</t>
  </si>
  <si>
    <t>EXTRACCION DE DISPOSITIVO IMPLANTADO EN TARSIANOS O METATARSIANOS (CADA UNO)</t>
  </si>
  <si>
    <t>786802</t>
  </si>
  <si>
    <t>EXTRACCION DE CUERPO EXTRAÑO EN TARSIANOS O METATARSIANOS (CADA UNO) VIA ABIERTA</t>
  </si>
  <si>
    <t>786901</t>
  </si>
  <si>
    <t>EXTRACCION DE DISPOSITIVO IMPLANTADO EN FALANGES (UNO O MAS) DE MANO</t>
  </si>
  <si>
    <t>786902</t>
  </si>
  <si>
    <t>EXTRACCION DE CUERPO EXTRAÑO EN FALANGES (UNO O MAS) DE MANO VIA ABIERTA</t>
  </si>
  <si>
    <t>786910</t>
  </si>
  <si>
    <t>EXTRACCION DE DISPOSITIVO IMPLANTADO EN FALANGES (UNO O MAS) DE PIE</t>
  </si>
  <si>
    <t>786911</t>
  </si>
  <si>
    <t>EXTRACCION DE CUERPO EXTRAÑO EN FALANGES (UNO O MAS) DE PIE VIA ABIERTA</t>
  </si>
  <si>
    <t>786920</t>
  </si>
  <si>
    <t>EXTRACCION DE DISPOSITIVO IMPLANTADO EN HUESOS PELVIANOS</t>
  </si>
  <si>
    <t>786921</t>
  </si>
  <si>
    <t>EXTRACCION DE CUERPO EXTRAÑO EN HUESOS PELVIANOS VIA ABIERTA</t>
  </si>
  <si>
    <t>786930</t>
  </si>
  <si>
    <t>EXTRACCION DE DISPOSITIVO IMPLANTADO EN COLUMNA VERTEBRAL VIA ANTERIOR</t>
  </si>
  <si>
    <t>786931</t>
  </si>
  <si>
    <t>EXTRACCION DE CUERPO EXTRAÑO EN COLUMNA VERTEBRAL O TEJIDO PARAVERTEBRAL VIA ANTERIOR</t>
  </si>
  <si>
    <t>EXTRACCION DE CUERPO EXTRAÑO EN COLUMNA VERTEBRAL O TEJIDO PARAVERTEBRAL VIA LATERAL</t>
  </si>
  <si>
    <t>786935</t>
  </si>
  <si>
    <t>EXTRACCION DE DISPOSITIVO IMPLANTADO EN COLUMNA VERTEBRAL VIA POSTERIOR</t>
  </si>
  <si>
    <t>786936</t>
  </si>
  <si>
    <t>EXTRACCION DE CUERPO EXTRAÑO EN COLUMNA VERTEBRAL O TEJIDO PARAVERTEBRAL VIA POSTERIOR</t>
  </si>
  <si>
    <t>787100</t>
  </si>
  <si>
    <t>OSTEOCLASTIA DE ESCAPULA CLAVICULA O TORAX (COSTILLAS Y ESTERNON) SOD</t>
  </si>
  <si>
    <t>OSTEOCLASTIA DE HUMERO SOD</t>
  </si>
  <si>
    <t>795101</t>
  </si>
  <si>
    <t>OSTEOCLASTIA DE RADIO O CUBITO SOD</t>
  </si>
  <si>
    <t>795201</t>
  </si>
  <si>
    <t>OSTEOCLASTIA DE CARPIANOS O METACARPIANOS SOD</t>
  </si>
  <si>
    <t>790402</t>
  </si>
  <si>
    <t>OSTEOCLASTIA DE FEMUR SOD</t>
  </si>
  <si>
    <t>795501</t>
  </si>
  <si>
    <t>OSTEOCLASTIA DE ROTULA SOD</t>
  </si>
  <si>
    <t>OSTEOCLASTIA DE TIBIA O PERONE SOD</t>
  </si>
  <si>
    <t>795601</t>
  </si>
  <si>
    <t>787800</t>
  </si>
  <si>
    <t>OSTEOCLASTIA DE FALANGES (UNO O MAS) DE MANO</t>
  </si>
  <si>
    <t>792901</t>
  </si>
  <si>
    <t>787902</t>
  </si>
  <si>
    <t>INSERCION DE ESTIMULADOR DEL CRECIMIENTO OSEO DE HUMERO</t>
  </si>
  <si>
    <t>INSERCION DE ESTIMULADOR DE CRECIMIENTO OSEO DE CUBITO</t>
  </si>
  <si>
    <t>INSERCION DE ESTIMULADOR DE CRECIMIENTO OSEO DE RADIO</t>
  </si>
  <si>
    <t>INSERCION DE ESTIMULADOR DE CRECIMIENTO OSEO DE RADIO Y CUBITO</t>
  </si>
  <si>
    <t>INSERCION DE ESTIMULADOR DE CRECIMIENTO OSEO DE CARPIANOS</t>
  </si>
  <si>
    <t>INSERCION DE ESTIMULADOR DE CRECIMIENTO OSEO DE METACARPIANOS</t>
  </si>
  <si>
    <t>INSERCION DE ESTIMULADOR DE CRECIMIENTO OSEO DE CARPIANOS Y METACARPIANOS</t>
  </si>
  <si>
    <t>INSERCION DE ESTIMULADOR DE CRECIMIENTO OSEO DE FEMUR SOD</t>
  </si>
  <si>
    <t>INSERCION DE ESTIMULADOR DE CRECIMIENTO OSEO DE PERONE</t>
  </si>
  <si>
    <t>INSERCION DE ESTIMULADOR DE CRECIMIENTO OSEO DE TIBIA</t>
  </si>
  <si>
    <t>INSERCION DE ESTIMULADOR DE CRECIMIENTO OSEO DE TIBIA Y PERONE</t>
  </si>
  <si>
    <t>INSERCION DE ESTIMULADOR DE CRECIMIENTO OSEO DE TARSIANOS</t>
  </si>
  <si>
    <t>INSERCION DE ESTIMULADOR DE CRECIMIENTO OSEO DE METATARSIANOS</t>
  </si>
  <si>
    <t>INSERCION DE ESTIMULADOR DE CRECIMIENTO OSEO DE TARSIANOS Y METATARSIANOS</t>
  </si>
  <si>
    <t>INSERCION DE ESTIMULADOR DE CRECIMIENTO OSEO DE FALANGES</t>
  </si>
  <si>
    <t>INSERCION DE ESTIMULADOR DE CRECIMIENTO OSEO DE HUESOS PELVIANOS</t>
  </si>
  <si>
    <t>790100</t>
  </si>
  <si>
    <t>REDUCCION CERRADA DE FRACTURA SIN FIJACION INTERNA DE ESCAPULA CLAVICULA O TORAX (COSTILLAS O ESTERNON) SOD</t>
  </si>
  <si>
    <t>790200</t>
  </si>
  <si>
    <t>REDUCCION CERRADA DE FRACTURA SIN FIJACION INTERNA DE HUMERO SOD</t>
  </si>
  <si>
    <t>790301</t>
  </si>
  <si>
    <t>REDUCCION CERRADA SIN FIJACION DE FRACTURA DE RADIO Y CUBITO (RADIOCUBITAL PROXIMAL O DISTAL)</t>
  </si>
  <si>
    <t>REDUCCION CERRADA DE FRACTURA SIN FIJACION INTERNA DE CUBITO O RADIO</t>
  </si>
  <si>
    <t>790300</t>
  </si>
  <si>
    <t>790401</t>
  </si>
  <si>
    <t>REDUCCION CERRADA DE FRACTURA SIN FIJACION DE FRACTURA DE HUESOS DEL CARPO (UNO O MAS)</t>
  </si>
  <si>
    <t>REDUCCION CERRADA DE FRACTURA SIN FIJACION DE FRACTURA DE METACARPIANOS (UNO O MAS)</t>
  </si>
  <si>
    <t>790500</t>
  </si>
  <si>
    <t>REDUCCION CERRADA DE FRACTURA DE FEMUR SIN FIJACION INTERNA SOD</t>
  </si>
  <si>
    <t>790600</t>
  </si>
  <si>
    <t>REDUCCION CERRADA DE FRACTURA SIN FIJACION INTERNA DE ROTULA SOD</t>
  </si>
  <si>
    <t>REDUCCION CERRADA DE FRACTURA DE TIBIA</t>
  </si>
  <si>
    <t>790701</t>
  </si>
  <si>
    <t>REDUCCION CERRADA DE FRACTURA DE PERONE</t>
  </si>
  <si>
    <t>REDUCCION CERRADA SIN FIJACION INTERNA FRACTURA TARSO O METATARSO</t>
  </si>
  <si>
    <t>790800</t>
  </si>
  <si>
    <t>790901</t>
  </si>
  <si>
    <t>REDUCCION CERRADA DE FRACTURA SIN FIJACION INTERNA DE FALANGES DE MANO (UNA O MAS)</t>
  </si>
  <si>
    <t>790902</t>
  </si>
  <si>
    <t>REDUCCION CERRADA DE FRACTURA SIN FIJACION INTERNA DE FALANGES DE PIE (UNA O MAS)</t>
  </si>
  <si>
    <t>REDUCCION CERRADA DE FRACTURA SIN FIJACION INTERNA DE FRACTURA DE HUESOS PELVIANOS</t>
  </si>
  <si>
    <t>790903</t>
  </si>
  <si>
    <t>REDUCCION CERRADA DE FRACTURA CERVICAL E INMOVILIZACION CON HALOYESO O HALOCHAQUETA</t>
  </si>
  <si>
    <t>790906</t>
  </si>
  <si>
    <t>REDUCCION CERRADA DE FRACTURA DE COLUMNA CERVICAL E INMOVILIZACION CON DISPOSITIVO</t>
  </si>
  <si>
    <t>790907</t>
  </si>
  <si>
    <t>REDUCCION CERRADA DE FRACTURA COLUMNA VERTEBRAL (DORSAL O LUMBAR) E INMOVILIZACION</t>
  </si>
  <si>
    <t>790908</t>
  </si>
  <si>
    <t>REDUCCION CERRADA DE FRACTURA DE SACRO O SACROILIACA O COCCIGEA</t>
  </si>
  <si>
    <t>790909</t>
  </si>
  <si>
    <t>REDUCCION INDIRECTA DE FRACTURA CON FIJACION INTERNA DE ESCAPULA CLAVICULA O TORAX (COSTILLAS Y ESTERNON)</t>
  </si>
  <si>
    <t>REDUCCION INDIRECTA DE FRACTURA CON FIJACION INTERNA DE LESIONES INTRAARTICULARES DE HOMBRO VIA ARTROSCOPICA</t>
  </si>
  <si>
    <t>791201</t>
  </si>
  <si>
    <t>REDUCCION INDIRECTA DE FRACTURA CON FIJACION INTERNA DE HUMERO (EPIFISIS O DIAFISIS) PERCUTANEA CON PINES</t>
  </si>
  <si>
    <t>791301</t>
  </si>
  <si>
    <t>REDUCCION INDIRECTA DE FRACTURA DE CUBITO O RADIO CON FIJACION</t>
  </si>
  <si>
    <t>REDUCCION INDIRECTA DE FRACTURA DE CUBITO Y RADIO CON FIJACION</t>
  </si>
  <si>
    <t>791401</t>
  </si>
  <si>
    <t>FIJACION INTERNA DE FRACTURA E INESTABILIDAD DE MUÑECA POR ARTROSCOPIA</t>
  </si>
  <si>
    <t>791402</t>
  </si>
  <si>
    <t>REDUCCION INDIRECTA DE FRACTURA DE METACARPIANOS Y FIJACION PERCUTANEA CON DISPOSITIVO</t>
  </si>
  <si>
    <t>REDUCCION DE FRACTURA DE HUESOS DE CARPO Y FIJACION PERCUTANEA CON DISPOSITIVO</t>
  </si>
  <si>
    <t>791403</t>
  </si>
  <si>
    <t>REDUCCION DE FRACTURA DE HUESO DE CARPO CON DISPOSITIVO VIA ARTROSCOPICA</t>
  </si>
  <si>
    <t>791501</t>
  </si>
  <si>
    <t>REDUCCION INDIRECTA CON FIJACION INTERNA DE CUELLO DE FEMUR O INTERTROCANTERICA</t>
  </si>
  <si>
    <t>791502</t>
  </si>
  <si>
    <t>REDUCCION INDIRECTA DE FRACTURA DE FEMUR SUPRACONDILEA CON FIJACION INTERNA</t>
  </si>
  <si>
    <t>791503</t>
  </si>
  <si>
    <t>REDUCCION INDIRECTA DE FRACTURA DE FEMUR SUPRACONDILEA E INTERCONDILEA CON FIJACION INTERNA</t>
  </si>
  <si>
    <t>REDUCCION INDIRECTA DE FRACTURA CON FIJACION INTERNA DE ROTULA</t>
  </si>
  <si>
    <t>791600</t>
  </si>
  <si>
    <t>791701</t>
  </si>
  <si>
    <t>REDUCCION INDIRECTA DE PILON CON FIJACION EXTERNA</t>
  </si>
  <si>
    <t>791702</t>
  </si>
  <si>
    <t>REDUCCION INDIRECTA DE FRACTURAS OSTEOCONDRALES O DE LA ESPINA TIBIAL CON FIJACION INTERNA VIA ARTROSCOPICA</t>
  </si>
  <si>
    <t>791703</t>
  </si>
  <si>
    <t>REDUCCION INDIRECTA DE FRACTURAS DEL TERCIO PROXIMAL DE LA TIBIA CON FIJACION INTERNA</t>
  </si>
  <si>
    <t>REDUCCION INDIRECTA DE FRACTURAS DE LA TIBIA DIAFISIARIA CON FIJACION INTERNA</t>
  </si>
  <si>
    <t>REDUCCION INDIRECTA DE FRACTURAS DE PERONE CON FIJACION INTERNA</t>
  </si>
  <si>
    <t>REVISION ENDOSCOPICA DE DISPOSITIVOS DE FIJACION (OSTEOSINTESIS) DE LAS FRACTURAS DEL TERCIO PROXIMAL DE LA TIBIA</t>
  </si>
  <si>
    <t>791901</t>
  </si>
  <si>
    <t>REDUCCION INDIRECTA DE FRACTURA CON FIJACION PERCUTANEA CON DISPOSITIVO DE FALANGES DE PIE O DE MANO</t>
  </si>
  <si>
    <t>REDUCCION DE FRACTURA DESCOMPRESION CON INSTRUMENTACION EN SEGMENTO TORACICO O LUMBAR VIA ENDOSCOPICA</t>
  </si>
  <si>
    <t>797901</t>
  </si>
  <si>
    <t>792101</t>
  </si>
  <si>
    <t>REDUCCION ABIERTA SIN FIJACION INTERNA DE FRACTURA DE UNA O MAS COSTILLAS</t>
  </si>
  <si>
    <t>792102</t>
  </si>
  <si>
    <t>REDUCCION ABIERTA SIN FIJACION INTERNA DE FRACTURA DE ESCAPULA O CLAVICULA</t>
  </si>
  <si>
    <t>792103</t>
  </si>
  <si>
    <t>REDUCCION ABIERTA SIN FIJACION INTERNA DE FRACTURA CUELLO Y GLENOIDES</t>
  </si>
  <si>
    <t>792200</t>
  </si>
  <si>
    <t>REDUCCION ABIERTA DE FRACTURA SIN FIJACION INTERNA DE HUMERO SOD</t>
  </si>
  <si>
    <t>792301</t>
  </si>
  <si>
    <t>REDUCCION ABIERTA DE FRACTURA SIN FIJACION INTERNA DE RADIO O CUBITO</t>
  </si>
  <si>
    <t>792302</t>
  </si>
  <si>
    <t>REDUCCION ABIERTA DE FRACTURA SIN FIJACION INTERNA DE RADIO Y CUBITO</t>
  </si>
  <si>
    <t>792401</t>
  </si>
  <si>
    <t>REDUCCION ABIERTA SIN FIJACION DE FRACTURA DE HUESO DEL CARPO O METACARPO</t>
  </si>
  <si>
    <t>REDUCCION ABIERTA SIN FIJACION DE FRACTURA DE HUESO DEL CARPO O METACARPO VIA ARTROSCOPICA</t>
  </si>
  <si>
    <t>792500</t>
  </si>
  <si>
    <t>REDUCCION ABIERTA DE FRACTURA DE FEMUR SIN FIJACION INTERNA SOD</t>
  </si>
  <si>
    <t>792600</t>
  </si>
  <si>
    <t>REDUCCION ABIERTA DE FRACTURA DE ROTULA SIN FIJACION INTERNA SOD</t>
  </si>
  <si>
    <t>REDUCCION ABIERTA FRACTURA SIN FIJACION INTERNA DE HUESOS DEL TARSO O METATARSO (UNO O MAS)</t>
  </si>
  <si>
    <t>REDUCCION ABIERTA DE FRACTURA SIN FIJACION INTERNA DE FALANGES DE MANO</t>
  </si>
  <si>
    <t>792902</t>
  </si>
  <si>
    <t>REDUCCION ABIERTA DE FRACTURA SIN FIJACION INTERNA DE FALANGES DE PIE</t>
  </si>
  <si>
    <t>REDUCCION ABIERTA DE FRACTURA SIN FIJACION INTERNA DE HUESOS PELVIANOS</t>
  </si>
  <si>
    <t>792903</t>
  </si>
  <si>
    <t>793101</t>
  </si>
  <si>
    <t>REDUCCION ABIERTA DE FRACTURA CON FIJACION INTERNA (DISPOSITIVOS DE FIJACION U OSTEOSINTESIS) DE CLAVICULA</t>
  </si>
  <si>
    <t>REDUCCION ABIERTA DE FRACTURA CON FIJACION INTERNA DE ESCAPULA</t>
  </si>
  <si>
    <t>793103</t>
  </si>
  <si>
    <t>REDUCCION ABIERTA DE FRACTURA CON FIJACION INTERNA DE COSTILLA O ESTERNON</t>
  </si>
  <si>
    <t>793201</t>
  </si>
  <si>
    <t>REDUCCION ABIERTA DE FRACTURA SUBCAPITAL DE HUMERO CON FIJACION INTERNA (DISPOSITIVOS DE FIJACION U OSTEOSINTESIS)</t>
  </si>
  <si>
    <t>793202</t>
  </si>
  <si>
    <t>REDUCCION ABIERTA DE FRACTURA DE TUBEROSIDAD PROXIMAL DE HUMERO CON FIJACION INTERNA (DISPOSITIVOS DE FIJACION U OSTEOSINTESIS)</t>
  </si>
  <si>
    <t>793203</t>
  </si>
  <si>
    <t>REDUCCION ABIERTA DE FRACTURA CONMINUTA DE TERCIO PROXIMAL HUMERO CON FIJACION INTERNA (DISPOSITIVOS DE FIJACION U OSTEOSINTESIS)</t>
  </si>
  <si>
    <t>793204</t>
  </si>
  <si>
    <t>REDUCCION ABIERTA DE FRACTURA SUPRACONDILEA DE HUMERO CON FIJACION INTERNA (DISPOSITIVOS DE FIJACION U OSTEOSINTESIS)</t>
  </si>
  <si>
    <t>793205</t>
  </si>
  <si>
    <t>REDUCCION ABIERTA DE FRACTURA SUPRACONDILEA E INTERCONDILEA DE HUMERO CON FIJACION INTERNA (DISPOSITIVOS DE FIJACION U OSTEOSINTESIS)</t>
  </si>
  <si>
    <t>793206</t>
  </si>
  <si>
    <t>REDUCCION ABIERTA DE FRACTURA DE EPICONDILO O EPITROCLEA DE HUMERO CON FIJACION INTERNA (DISPOSITIVOS DE FIJACION U OSTEOSINTESIS)</t>
  </si>
  <si>
    <t>793210</t>
  </si>
  <si>
    <t>REDUCCION ABIERTA DE FRACTURA EN DIAFISIS DE HUMERO CON FIJACION INTERNA (DISPOSITIVOS DE FIJACION U OSTEOSINTESIS)</t>
  </si>
  <si>
    <t>793301</t>
  </si>
  <si>
    <t>REDUCCION ABIERTA DE FRACTURA EN DIAFISIS DE CUBITO O RADIO CON FIJACION INTERNA</t>
  </si>
  <si>
    <t>793302</t>
  </si>
  <si>
    <t>REDUCCION ABIERTA DE FRACTURA EN SEGMENTO PROXIMAL DE CUBITO O DE OLECRANON CON FIJACION INTERNA</t>
  </si>
  <si>
    <t>793303</t>
  </si>
  <si>
    <t>REDUCCION ABIERTA DE FRACTURA EN SEGMENTO DISTAL DE CUBITO O RADIO CON FIJACION INTERNA</t>
  </si>
  <si>
    <t>793304</t>
  </si>
  <si>
    <t>REDUCCION ABIERTA DE FRACTURA EN SEGMENTO PROXIMAL DE RADIO (CUPULA RADIAL) CON FIJACION INTERNA</t>
  </si>
  <si>
    <t>793305</t>
  </si>
  <si>
    <t>REDUCCION ABIERTA DE FRACTURA EN SEGMENTO PROXIMAL DE RADIO Y CUBITO CON FIJACION INTERNA</t>
  </si>
  <si>
    <t>793306</t>
  </si>
  <si>
    <t>REDUCCION ABIERTA DE FRACTURA EN SEGMENTO DISTAL DE RADIO Y CUBITO CON FIJACION INTERNA</t>
  </si>
  <si>
    <t>793307</t>
  </si>
  <si>
    <t>REDUCCION ABIERTA DE FRACTURA EN DIAFISIS DE CUBITO Y RADIO CON FIJACION INTERNA</t>
  </si>
  <si>
    <t>REDUCCION ABIERTA DE FRACTURA DE HUESOS DE CARPO CON FIJACION INTERNA</t>
  </si>
  <si>
    <t>793401</t>
  </si>
  <si>
    <t>REDUCCION ABIERTA DE FRACTURA DE HUESOS DE CARPO CON FIJACION INTERNA VIA ARTROSCOPICA</t>
  </si>
  <si>
    <t>REDUCCION ABIERTA DE FRACTURA DE METACARPIANOS CON FIJACION INTERNA</t>
  </si>
  <si>
    <t>793402</t>
  </si>
  <si>
    <t>REDUCCION ABIERTA DE FRACTURA DE METACARPIANOS CON FIJACION INTERNA VIA ARTROSCOPICA</t>
  </si>
  <si>
    <t>793501</t>
  </si>
  <si>
    <t>REDUCCION ABIERTA DE FRACTURA EN FEMUR (CUELLO INTERTROCANTERICA SUPRACONDILEA) CON FIJACION INTERNA (DISPOSITIVOS DE FIJACION U OSTEOSINTESIS)</t>
  </si>
  <si>
    <t>793502</t>
  </si>
  <si>
    <t>REDUCCION ABIERTA DE FRACTURA EN DIAFISIS DE FEMUR CON FIJACION INTERNA (DISPOSITIVOS DE FIJACION U OSTEOSINTESIS)</t>
  </si>
  <si>
    <t>793600</t>
  </si>
  <si>
    <t>REDUCCION ABIERTA DE FRACTURA EN ROTULA CON FIJACION INTERNA (DISPOSITIVOS DE FIJACION U OSTEOSINTESIS) SOD</t>
  </si>
  <si>
    <t>REDUCCION ABIERTA DE FRACTURA DE PERONE PROXIMAL CON FIJACION INTERNA</t>
  </si>
  <si>
    <t>795602</t>
  </si>
  <si>
    <t>REDUCCION ABIERTA DE FRACTURA DE PERONE PROXIMAL CON FIJACION EXTERNA</t>
  </si>
  <si>
    <t>REDUCCION ABIERTA DE FRACTURA DE PERONE DIAFISIARIO CON FIJACION INTERNA</t>
  </si>
  <si>
    <t>793701</t>
  </si>
  <si>
    <t>REDUCCION ABIERTA DE FRACTURA DE PERONE DIAFISIARIO CON FIJACION EXTERNA</t>
  </si>
  <si>
    <t>REDUCCION ABIERTA DE FRACTURA DE PERONE DISTAL CON FIJACION INTERNA</t>
  </si>
  <si>
    <t>REDUCCION ABIERTA DE FRACTURA DE PERONE DISTAL CON FIJACION EXTERNA</t>
  </si>
  <si>
    <t>REDUCCION ABIERTA DE FRACTURA DE TIBIA PROXIMAL CON FIJACION INTERNA</t>
  </si>
  <si>
    <t>793702</t>
  </si>
  <si>
    <t>REDUCCION ABIERTA DE FRACTURA DE ESPINA TIBIAL CON FIJACION INTERNA</t>
  </si>
  <si>
    <t>REDUCCION ABIERTA DE FRACTURA DE TIBIA PROXIMAL CON FIJACION EXTERNA</t>
  </si>
  <si>
    <t>795604</t>
  </si>
  <si>
    <t>REDUCCION ABIERTA DE FRACTURA DE TIBIA DIAFISIARIA CON FIJACION INTERNA</t>
  </si>
  <si>
    <t>REDUCCION ABIERTA DE FRACTURA DE TIBIA DIAFISIARIA CON FIJACION EXTERNA</t>
  </si>
  <si>
    <t>REDUCCION ABIERTA DE FRACTURA DE TIBIA DISTAL CON FIJACION INTERNA</t>
  </si>
  <si>
    <t>REDUCCION ABIERTA DE FRACTURA DE TIBIA DISTAL CON FIJACION EXTERNA</t>
  </si>
  <si>
    <t>793801</t>
  </si>
  <si>
    <t>REDUCCION ABIERTA DE FRACTURA DE TARSO (CADA UNO) CON FIJACION INTERNA (DISPOSITIVOS DE FIJACION U OSTEOSINTESIS)</t>
  </si>
  <si>
    <t>793802</t>
  </si>
  <si>
    <t>REDUCCION ABIERTA DE FRACTURA DE METATARSIANO (CADA UNO) CON FIJACION INTERNA (DISPOSITIVOS DE FIJACION U OSTEOSINTESIS)</t>
  </si>
  <si>
    <t>793804</t>
  </si>
  <si>
    <t>REDUCCION ABIERTA DE FRACTURA CALCANEO CON FIJACION INTERNA</t>
  </si>
  <si>
    <t>793901</t>
  </si>
  <si>
    <t>REDUCCION ABIERTA DE FRACTURA EN FALANGES DE MANO (UNA O MAS) CON FIJACION INTERNA</t>
  </si>
  <si>
    <t>793902</t>
  </si>
  <si>
    <t>REDUCCION ABIERTA DE FRACTURA EN FALANGES DE PIE (UNA O MAS) CON FIJACION INTERNA</t>
  </si>
  <si>
    <t>793910</t>
  </si>
  <si>
    <t>REDUCCION ABIERTA DE FRACTURA DEL ILIACO CON FIJACION INTERNA (DISPOSITIVOS DE FIJACION U OSTEOSINTESIS)</t>
  </si>
  <si>
    <t>793911</t>
  </si>
  <si>
    <t>REDUCCION ABIERTA DE FRACTURA EN RAMAS PUBIS CON FIJACION INTERNA (DISPOSITIVOS DE FIJACION U OSTEOSINTESIS)</t>
  </si>
  <si>
    <t>793912</t>
  </si>
  <si>
    <t>REDUCCION ABIERTA DE FRACTURA EN SINFISIS PUBICA CON FIJACION INTERNA (DISPOSITIVOS DE FIJACION U OSTEOSINTESIS)</t>
  </si>
  <si>
    <t>793920</t>
  </si>
  <si>
    <t>REDUCCION ABIERTA DE FRACTURA EN PELVIS [ACETABULO REBORDE ANTERIOR O POSTERIOR] CON FIJACION INTERNA (DISPOSITIVOS DE FIJACION U OSTEOSINTESIS)</t>
  </si>
  <si>
    <t>793921</t>
  </si>
  <si>
    <t>REDUCCION ABIERTA DE FRACTURA COMPLEJA EN PELVIS (ACETABULO REBORDE ANTERIOR POSTERIOR Y SUPERIOR) CON FIJACION INTERNA (DISPOSITIVOS DE FIJACION U OSTEOSINTESIS)</t>
  </si>
  <si>
    <t>REDUCCION ABIERTA DE FRACTURA DE LAMINA CUADRILATERA CON ABORDAJE ANTERIOR MAS VENTANA LATERAL ILIOINGUINAL CON FIJACION INTERNA</t>
  </si>
  <si>
    <t>793930</t>
  </si>
  <si>
    <t>REDUCCION ABIERTA DE FRACTURA DE ODONTOIDES VIA ANTERIOR</t>
  </si>
  <si>
    <t>793932</t>
  </si>
  <si>
    <t>REDUCCION ABIERTA DE FRACTURA DE ODONTOIDES VIA POSTERIOR</t>
  </si>
  <si>
    <t>793935</t>
  </si>
  <si>
    <t>REDUCCION DE FRACTURA OCCIPITOCERVICAL VIA ANTERIOR</t>
  </si>
  <si>
    <t>793937</t>
  </si>
  <si>
    <t>REDUCCION DE FRACTURA OCCIPITOCERVICAL VIA POSTERIOR</t>
  </si>
  <si>
    <t>793940</t>
  </si>
  <si>
    <t>REDUCCION DE FRACTURA COLUMNA CERVICAL EN C1 VIA ANTERIOR</t>
  </si>
  <si>
    <t>793942</t>
  </si>
  <si>
    <t>REDUCCION DE FRACTURA COLUMNA CERVICAL EN C1 VIA POSTERIOR</t>
  </si>
  <si>
    <t>793944</t>
  </si>
  <si>
    <t>REDUCCION DE FRACTURA COLUMNA CERVICAL POR DEBAJO DE C2 VIA ANTERIOR</t>
  </si>
  <si>
    <t>793946</t>
  </si>
  <si>
    <t>REDUCCION DE FRACTURA COLUMNA CERVICAL POR DEBAJO DE C2 VIA POSTERIOR</t>
  </si>
  <si>
    <t>793950</t>
  </si>
  <si>
    <t>REDUCCION ABIERTA DE FRACTURA DE COLUMNA VERTEBRAL (TORACICA LUMBAR O SACRA) VIA ANTERIOR</t>
  </si>
  <si>
    <t>793952</t>
  </si>
  <si>
    <t>REDUCCION ABIERTA DE FRACTURA DE COLUMNA VERTEBRAL (TORACICA LUMBAR O SACRA) VIA POSTERIOR O POSTEROLATERAL</t>
  </si>
  <si>
    <t>794101</t>
  </si>
  <si>
    <t>794102</t>
  </si>
  <si>
    <t>794201</t>
  </si>
  <si>
    <t>794202</t>
  </si>
  <si>
    <t>REDUCCION CERRADA DE EPIFISIS SEPARADA EN CUBITO O RADIO CON FIJACION</t>
  </si>
  <si>
    <t>794203</t>
  </si>
  <si>
    <t>794204</t>
  </si>
  <si>
    <t>794501</t>
  </si>
  <si>
    <t>REDUCCION CERRADA DE EPIFISIS SEPARADA EN FEMUR SIN FIJACION</t>
  </si>
  <si>
    <t>794502</t>
  </si>
  <si>
    <t>REDUCCION CERRADA DE EPIFISIS SEPARADA EN FEMUR CON FIJACION</t>
  </si>
  <si>
    <t>794601</t>
  </si>
  <si>
    <t>REDUCCION CERRADA DE EPIFISIS SEPARADA DE TIBIA O PERONE SIN FIJACION</t>
  </si>
  <si>
    <t>794602</t>
  </si>
  <si>
    <t>REDUCCION INDIRECTA DE EPIFISIS SEPARADA DE TIBIA O PERONE CON FIJACION</t>
  </si>
  <si>
    <t>794603</t>
  </si>
  <si>
    <t>REDUCCION CERRADA DE EPIFISIS SEPARADA DE TIBIA Y PERONE SIN FIJACION</t>
  </si>
  <si>
    <t>794604</t>
  </si>
  <si>
    <t>REDUCCION INDIRECTA DE EPIFISIS SEPARADA DE TIBIA Y PERONE CON FIJACION</t>
  </si>
  <si>
    <t>REDUCCION ABIERTA SIN FIJACION INTERNA DE EPIFISIS SEPARADA DE HUMERO</t>
  </si>
  <si>
    <t>795102</t>
  </si>
  <si>
    <t>REDUCCION ABIERTA CON FIJACION INTERNA DE EPIFISIS SEPARADA DE HUMERO</t>
  </si>
  <si>
    <t>REDUCCION ABIERTA DE EPIFISIS SEPARADA DE RADIO O CUBITO SIN FIJACION</t>
  </si>
  <si>
    <t>795202</t>
  </si>
  <si>
    <t>REDUCCION ABIERTA DE EPIFISIS SEPARADA DE RADIO O CUBITO CON FIJACION</t>
  </si>
  <si>
    <t>795203</t>
  </si>
  <si>
    <t>REDUCCION ABIERTA DE EPIFISIS SEPARADA DE RADIO Y CUBITO SIN FIJACION</t>
  </si>
  <si>
    <t>795204</t>
  </si>
  <si>
    <t>REDUCCION ABIERTA DE EPIFISIS SEPARADA DE RADIO Y CUBITO CON FIJACION</t>
  </si>
  <si>
    <t>REDUCCION ABIERTA SIN FIJACION INTERNA DE EPIFISIS SEPARADA DE FEMUR</t>
  </si>
  <si>
    <t>795502</t>
  </si>
  <si>
    <t>REDUCCION ABIERTA CON FIJACION INTERNA DE EPIFISIS SEPARADA DE FEMUR</t>
  </si>
  <si>
    <t>REDUCCION ABIERTA DE EPIFISIS SEPARADA DE TIBIA O PERONE SIN FIJACION</t>
  </si>
  <si>
    <t>REDUCCION ABIERTA DE EPIFISIS SEPARADA DE TIBIA O PERONE CON FIJACION</t>
  </si>
  <si>
    <t>795603</t>
  </si>
  <si>
    <t>REDUCCION ABIERTA DE EPIFISIS SEPARADA DE TIBIA Y PERONE SIN FIJACION</t>
  </si>
  <si>
    <t>REDUCCION ABIERTA DE EPIFISIS SEPARADA DE TIBIA Y PERONE CON FIJACION</t>
  </si>
  <si>
    <t>796100</t>
  </si>
  <si>
    <t>LAVADO Y DESBRIDAMIENTO DE FRACTURA ABIERTA DE HUMERO SOD</t>
  </si>
  <si>
    <t>796201</t>
  </si>
  <si>
    <t>LAVADO Y DESBRIDAMIENTO DE FRACTURA ABIERTA DE CUBITO O RADIO</t>
  </si>
  <si>
    <t>796301</t>
  </si>
  <si>
    <t>LAVADO Y DESBRIDAMIENTO DE FRACTURA ABIERTA O EXPUESTA EN MANO (EXCEPTO FALANGES)</t>
  </si>
  <si>
    <t>796400</t>
  </si>
  <si>
    <t>LAVADO Y DESBRIDAMIENTO DE FRACTURAS EXPUESTAS DE FALANGES EN MANO SOD</t>
  </si>
  <si>
    <t>796500</t>
  </si>
  <si>
    <t>LAVADO Y DESBRIDAMIENTO DE FRACTURA ABIERTA DE FEMUR SOD</t>
  </si>
  <si>
    <t>796600</t>
  </si>
  <si>
    <t>LAVADO Y DESBRIDAMIENTO DE FRACTURA ABIERTA DE TIBIA O PERONE SOD</t>
  </si>
  <si>
    <t>796700</t>
  </si>
  <si>
    <t>LAVADO Y DESBRIDAMIENTO DE FRACTURA ABIERTA DE TARSIANOS O METATARSIANOS SOD</t>
  </si>
  <si>
    <t>796800</t>
  </si>
  <si>
    <t>LAVADO Y DESBRIDAMIENTO DE FRACTURA ABIERTA DE DEDOS DE PIE SOD</t>
  </si>
  <si>
    <t>796902</t>
  </si>
  <si>
    <t>LAVADO Y DESBRIDAMIENTO DE FRACTURA EXPUESTA DE ROTULA</t>
  </si>
  <si>
    <t>796903</t>
  </si>
  <si>
    <t>LAVADO Y DESBRIDAMIENTO DE FRACTURA EXPUESTA DE PELVIS</t>
  </si>
  <si>
    <t>796905</t>
  </si>
  <si>
    <t>LAVADO Y DESBRIDAMIENTO DE FRACTURA ABIERTA DE RAQUIS O COLUMNA</t>
  </si>
  <si>
    <t>797100</t>
  </si>
  <si>
    <t>REDUCCION CERRADA DE LUXACION EN HOMBRO SOD</t>
  </si>
  <si>
    <t>797200</t>
  </si>
  <si>
    <t>REDUCCION CERRADA DE LUXACION EN CODO SOD</t>
  </si>
  <si>
    <t>797300</t>
  </si>
  <si>
    <t>REDUCCION CERRADA DE LUXACION EN MUÑECA SOD</t>
  </si>
  <si>
    <t>797401</t>
  </si>
  <si>
    <t>REDUCCION CERRADA DE LUXACION CARPIANA</t>
  </si>
  <si>
    <t>797402</t>
  </si>
  <si>
    <t>REDUCCION CERRADA DE LUXACION CARPOMETACARPIANA</t>
  </si>
  <si>
    <t>797403</t>
  </si>
  <si>
    <t>REDUCCION CERRADA DE LUXACION METACARPOFALANGICA (UNA O MAS)</t>
  </si>
  <si>
    <t>797404</t>
  </si>
  <si>
    <t>REDUCCION CERRADA DE LUXACION INTERFALANGICA (UNA O MAS)</t>
  </si>
  <si>
    <t>797501</t>
  </si>
  <si>
    <t>REDUCCION CERRADA DE DISPLASIA O LUXACION CONGENITA DE CADERA (UNI O BILATERAL)</t>
  </si>
  <si>
    <t>797502</t>
  </si>
  <si>
    <t>REDUCCION CERRADA DE LUXACION TRAUMATICA DE CADERA</t>
  </si>
  <si>
    <t>797503</t>
  </si>
  <si>
    <t>REDUCCION CERRADA DE DISPLASIA O LUXACION CONGENITA DE CADERA CON TENOTOMIA DE ADUCTORES O PSOAS</t>
  </si>
  <si>
    <t>797601</t>
  </si>
  <si>
    <t>REDUCCION CERRADA DE LUXACION TRAUMATICA DE RODILLA</t>
  </si>
  <si>
    <t>797602</t>
  </si>
  <si>
    <t>REDUCCION CERRADA DE LUXACION TIBIOPERONERA PROXIMAL</t>
  </si>
  <si>
    <t>797603</t>
  </si>
  <si>
    <t>REDUCCION CERRADA DE LUXACION TRAUMATICA DE ROTULA</t>
  </si>
  <si>
    <t>797701</t>
  </si>
  <si>
    <t>REDUCCION CERRADA DE LUXACION TRAUMATICA TOBILLO (CUELLO DE PIE)</t>
  </si>
  <si>
    <t>797801</t>
  </si>
  <si>
    <t>REDUCCION CERRADA DE LUXACION TARSO-METATARSIANOS</t>
  </si>
  <si>
    <t>REDUCCION CERRADA DE LUXACION TARSO-METATARSIANOS CON FIJACION PERCUTANEA</t>
  </si>
  <si>
    <t>797803</t>
  </si>
  <si>
    <t>REDUCCION CERRADA DE LUXACIONES METATARSO-FALANGICAS O INTERFALANGICAS EN PIE</t>
  </si>
  <si>
    <t>REDUCCION CERRADA DE LUXACION DE COLUMNA TORACICA O LUMBAR</t>
  </si>
  <si>
    <t>797902</t>
  </si>
  <si>
    <t>REDUCCION CERRADA DE LUXACION DE SACRO Y COCCIX</t>
  </si>
  <si>
    <t>798101</t>
  </si>
  <si>
    <t>REDUCCION ABIERTA DE LUXACION ACROMIOCLAVICULAR</t>
  </si>
  <si>
    <t>798102</t>
  </si>
  <si>
    <t>REDUCCION ABIERTA DE LA LUXACION GLENOHUMERAL</t>
  </si>
  <si>
    <t>REDUCCION ABIERTA DE LA LUXACION ESTERNOCLAVICULAR</t>
  </si>
  <si>
    <t>798106</t>
  </si>
  <si>
    <t>FIJACION DE ESCAPULA A COSTILLAS [ESCAPULOPEXIA] (TRATAMIENTO DE LA LUXACION CONGENITA DE ESCAPULA ALADA)</t>
  </si>
  <si>
    <t>798201</t>
  </si>
  <si>
    <t>REDUCCION ABIERTA DE LUXACION DE LA CABEZA RADIAL</t>
  </si>
  <si>
    <t>REDUCCION DE LUXACION RADIOCUBITAL VIA ABIERTA</t>
  </si>
  <si>
    <t>798301</t>
  </si>
  <si>
    <t>REDUCCION ABIERTA DE LUXACION RADIOCUBITAL VIA ARTROSCOPICA</t>
  </si>
  <si>
    <t>REDUCCION CON FIJACION DE LUXACION CARPIANA VIA ABIERTA</t>
  </si>
  <si>
    <t>REDUCCION CON FIJACION DE LUXACION CARPIANA VIA ARTROSCOPICA</t>
  </si>
  <si>
    <t>REDUCCION CON FIJACION DE LUXACION CARPO-METACARPIANA VIA ABIERTA</t>
  </si>
  <si>
    <t>798421</t>
  </si>
  <si>
    <t>REDUCCION CON FIJACION DE LUXACION CARPO-METACARPIANA VIA ARTROSCOPICA</t>
  </si>
  <si>
    <t>REDUCCION CON FIJACION DE LUXACION METACARPOFALANGICA O INTERFALANGICA VIA ABIERTA</t>
  </si>
  <si>
    <t>798431</t>
  </si>
  <si>
    <t>REDUCCION CON FIJACION DE LUXACION METACARPOFALANGICA O INTERFALANGICA VIA ARTROSCOPICA</t>
  </si>
  <si>
    <t>798501</t>
  </si>
  <si>
    <t>REDUCCION ABIERTA DE LUXACION CONGENITA DE CADERA</t>
  </si>
  <si>
    <t>798502</t>
  </si>
  <si>
    <t>REDUCCION ABIERTA DE LUXACION TRAUMATICA DE CADERA</t>
  </si>
  <si>
    <t>798601</t>
  </si>
  <si>
    <t>REDUCCION ABIERTA DE LUXACION DE LA RODILLA</t>
  </si>
  <si>
    <t>798602</t>
  </si>
  <si>
    <t>REDUCCION ABIERTA DE LUXACION DE ROTULA</t>
  </si>
  <si>
    <t>798701</t>
  </si>
  <si>
    <t>REDUCCION ABIERTA DE LUXACION DE TOBILLO (TIBIOASTRAGALINA)</t>
  </si>
  <si>
    <t>798801</t>
  </si>
  <si>
    <t>REDUCCION ABIERTA DE LUXACION TARSO-METATARSIANOS (UNO O MAS) CON DISPOSITIVO DE FIJACION</t>
  </si>
  <si>
    <t>798901</t>
  </si>
  <si>
    <t>799100</t>
  </si>
  <si>
    <t>799201</t>
  </si>
  <si>
    <t>REDUCCION CERRADA DE LUXOFRACTURA RADIOCUBITAL [MONTEGGIA-GALLEAZI]</t>
  </si>
  <si>
    <t>799202</t>
  </si>
  <si>
    <t>REDUCCION CERRADA DE FRACTURA DE CODO</t>
  </si>
  <si>
    <t>799203</t>
  </si>
  <si>
    <t>REDUCCION ABIERTA FRACTURA CODO SIN FIJACION INTERNA (DISPOSITIVOS DE FIJACION U OSTEOSINTESIS)</t>
  </si>
  <si>
    <t>799204</t>
  </si>
  <si>
    <t>REDUCCION ABIERTA FRACTURA O LUXOFRACTURA CODO CON FIJACION INTERNA (DISPOSITIVOS DE FIJACION U OSTEOSINTESIS)</t>
  </si>
  <si>
    <t>799301</t>
  </si>
  <si>
    <t>REDUCCION ABIERTA Y FIJACION DE LUXOFRACTURA DE BENNET</t>
  </si>
  <si>
    <t>REDUCCION CERRADA Y FIJACION DE LUXOFRACTURA DE BENNET</t>
  </si>
  <si>
    <t>799401</t>
  </si>
  <si>
    <t>REDUCCION ABIERTA CON FIJACION DE FRACTURA INTRAARTICULAR DE MANO (UNA O MAS ARTICULACIONES)</t>
  </si>
  <si>
    <t>REDUCCION ABIERTA CON FIJACION DE FRACTURA INTRAARTICULAR DE MANO VIA ARTROSCOPICA</t>
  </si>
  <si>
    <t>REDUCCION DE FRACTURA INTRAARTICULAR Y LUXOFRACTURA DE CADERA</t>
  </si>
  <si>
    <t>REDUCCION INDIRECTA DE FRACTURA DEL ILIACO CON FIJACION INTERNA</t>
  </si>
  <si>
    <t>REDUCCION INDIRECTA DE FRACTURA SACROILIACO CON FIJACION INTERNA</t>
  </si>
  <si>
    <t>REDUCCION INDIRECTA DE FRACTURA EN RAMAS PUBIS CON FIJACION INTERNA</t>
  </si>
  <si>
    <t>REDUCCION INDIRECTA DE FRACTURA EN SINFISIS PUBICA CON FIJACION INTERNA</t>
  </si>
  <si>
    <t>REDUCCION INDIRECTA DE FRACTURA EN PELVIS (ACETABULO REBORDE ANTERIOR O POSTERIOR) CON FIJACION INTERNA</t>
  </si>
  <si>
    <t>REDUCCION INDIRECTA DE FRACTURA COMPLEJA EN PELVIS (ACETABULO REBORDE ANTERIOR POSTERIOR Y SUPERIOR) CON FIJACION INTERNA</t>
  </si>
  <si>
    <t>799601</t>
  </si>
  <si>
    <t>799602</t>
  </si>
  <si>
    <t>799701</t>
  </si>
  <si>
    <t>REDUCCION ABIERTA DE LUXO-FRACTURA TOBILLO SIN FIJACION INTERNA (DISPOSITIVOS DE FIJACION U OSTEOSINTESIS)</t>
  </si>
  <si>
    <t>799702</t>
  </si>
  <si>
    <t>799703</t>
  </si>
  <si>
    <t>REDUCCION ABIERTA CON FIJACION DE LUXO FRACTURA O FRACTURA (UNI O BIMALEOLAR) DE TOBILLO</t>
  </si>
  <si>
    <t>799704</t>
  </si>
  <si>
    <t>REDUCCION ABIERTA CON FIJACION DE LUXO FRACTURA TRIMALEOLAR DE TOBILLO</t>
  </si>
  <si>
    <t>799710</t>
  </si>
  <si>
    <t>REDUCCION CON FIJACION DE LAS FRACTURAS DE TOBILLO POR ARTROSCOPIA</t>
  </si>
  <si>
    <t>REDUCCION ABIERTA DE LUXOFRACTURA CON FIJACION DE HUESOS DEL TARSO (CADA UNO)</t>
  </si>
  <si>
    <t>REDUCCION ABIERTA DE LUXOFRACTURA CON FIJACION DE HUESOS DEL METATARSO (CADA UNO)</t>
  </si>
  <si>
    <t>799802</t>
  </si>
  <si>
    <t>REDUCCION ABIERTA DE LUXOFRACTURA CON FIJACION DE HALLUX</t>
  </si>
  <si>
    <t>REDUCCION ABIERTA DE LUXOFRACTURA CON FIJACION DE HUESOS SESAMOIDEOS</t>
  </si>
  <si>
    <t>REDUCCION ABIERTA DE LUXOFRACTURA CON FIJACION DE HUESO DE DEDO DE PIE (CADA UNO)</t>
  </si>
  <si>
    <t>800101</t>
  </si>
  <si>
    <t>EXTRACCION DE DISPOSITIVO IMPLANTADO EN HOMBRO POR ARTROTOMIA</t>
  </si>
  <si>
    <t>800102</t>
  </si>
  <si>
    <t>EXTRACCION DE CUERPO EXTRAÑO INTRAARTICULAR EN HOMBRO POR ARTROTOMIA</t>
  </si>
  <si>
    <t>EXTRACCION DE DISPOSITIVO IMPLANTADO EN HOMBRO VIA ARTROSCOPICA</t>
  </si>
  <si>
    <t>808112</t>
  </si>
  <si>
    <t>EXTRACCION DE CUERPO EXTRAÑO INTRAARTICULAR EN HOMBRO VIA ARTROSCOPICA</t>
  </si>
  <si>
    <t>800201</t>
  </si>
  <si>
    <t>EXTRACCION DE DISPOSITIVO IMPLANTADO EN CODO POR ARTROTOMIA</t>
  </si>
  <si>
    <t>800202</t>
  </si>
  <si>
    <t>EXTRACCION DE CUERPO EXTRAÑO INTRAARTICULAR EN CODO POR ARTROTOMIA</t>
  </si>
  <si>
    <t>800301</t>
  </si>
  <si>
    <t>EXTRACCION DE DISPOSITIVO IMPLANTADO EN MUÑECA POR ARTROTOMIA</t>
  </si>
  <si>
    <t>800302</t>
  </si>
  <si>
    <t>EXTRACCION DE CUERPO EXTRAÑO INTRAARTICULAR EN MUÑECA POR ARTROTOMIA</t>
  </si>
  <si>
    <t>800401</t>
  </si>
  <si>
    <t>EXTRACCION DE DISPOSITIVO IMPLANTADO EN MANO Y DEDO POR ARTROTOMIA</t>
  </si>
  <si>
    <t>800402</t>
  </si>
  <si>
    <t>EXTRACCION DE CUERPO EXTRAÑO EN ARTICULACION DE MANO POR ARTROTOMIA</t>
  </si>
  <si>
    <t>800501</t>
  </si>
  <si>
    <t>EXTRACCION DE DISPOSITIVO IMPLANTADO EN CADERA POR ARTROTOMIA</t>
  </si>
  <si>
    <t>800502</t>
  </si>
  <si>
    <t>EXTRACCION DE CUERPO EXTRAÑO INTRAARTICULAR EN CADERA POR ARTROTOMIA</t>
  </si>
  <si>
    <t>800601</t>
  </si>
  <si>
    <t>EXTRACCION DE DISPOSITIVO IMPLANTADO EN RODILLA POR ARTROTOMIA</t>
  </si>
  <si>
    <t>800602</t>
  </si>
  <si>
    <t>EXTRACCION DE CUERPO EXTRAÑO INTRAARTICULAR EN RODILLA POR ARTROTOMIA</t>
  </si>
  <si>
    <t>800701</t>
  </si>
  <si>
    <t>EXTRACCION DE DISPOSITIVO IMPLANTADO EN TOBILLO POR ARTROTOMIA</t>
  </si>
  <si>
    <t>800702</t>
  </si>
  <si>
    <t>EXTRACCION DE CUERPO EXTRAÑO INTRAARTICULAR EN TOBILLO POR ARTROTOMIA</t>
  </si>
  <si>
    <t>800801</t>
  </si>
  <si>
    <t>EXTRACCION DE DISPOSITIVO IMPLANTADO EN PIE Y ARTEJOS POR ARTROTOMIA</t>
  </si>
  <si>
    <t>800802</t>
  </si>
  <si>
    <t>EXTRACCION DE CUERPO EXTRAÑO EN PIE O ARTEJOS POR ARTROTOMIA</t>
  </si>
  <si>
    <t>801101</t>
  </si>
  <si>
    <t>ARTROTOMIA DE HOMBRO CON EXPLORACION DE ARTICULACION ACROMIOCLAVICULAR O ESTERNO CLAVICULAR</t>
  </si>
  <si>
    <t>801200</t>
  </si>
  <si>
    <t>ARTROTOMIA DE CODO SOD</t>
  </si>
  <si>
    <t>801300</t>
  </si>
  <si>
    <t>ARTROTOMIA DE MUÑECA SOD</t>
  </si>
  <si>
    <t>801400</t>
  </si>
  <si>
    <t>ARTROTOMIA EN MANO SOD</t>
  </si>
  <si>
    <t>801500</t>
  </si>
  <si>
    <t>ARTROTOMIA DE PELVIS SOD</t>
  </si>
  <si>
    <t>801600</t>
  </si>
  <si>
    <t>ARTROTOMIA DE RODILLA SOD</t>
  </si>
  <si>
    <t>801700</t>
  </si>
  <si>
    <t>ARTROTOMIA DE TOBILLO O CUELLO DE PIE SOD</t>
  </si>
  <si>
    <t>ARTROTOMIA EN PIE SOD</t>
  </si>
  <si>
    <t>801801</t>
  </si>
  <si>
    <t>802101</t>
  </si>
  <si>
    <t>802201</t>
  </si>
  <si>
    <t>802301</t>
  </si>
  <si>
    <t>802401</t>
  </si>
  <si>
    <t>802501</t>
  </si>
  <si>
    <t>ARTROSCOPIA DE PELVIS</t>
  </si>
  <si>
    <t>ARTROSCOPIA DE CADERA</t>
  </si>
  <si>
    <t>802601</t>
  </si>
  <si>
    <t>802701</t>
  </si>
  <si>
    <t>ARTROSCOPIA DE TOBILLO</t>
  </si>
  <si>
    <t>802801</t>
  </si>
  <si>
    <t>ARTROSCOPIA EN PIE O ARTEJOS (CADA UNO)</t>
  </si>
  <si>
    <t>803101</t>
  </si>
  <si>
    <t>803201</t>
  </si>
  <si>
    <t>803301</t>
  </si>
  <si>
    <t>803401</t>
  </si>
  <si>
    <t>803501</t>
  </si>
  <si>
    <t>803601</t>
  </si>
  <si>
    <t>803701</t>
  </si>
  <si>
    <t>803801</t>
  </si>
  <si>
    <t>DIVISION DE CAPSULA LIGAMENTO O CARTILAGO ARTICULAR</t>
  </si>
  <si>
    <t>804101</t>
  </si>
  <si>
    <t>COLOCACION DE DISPOSITIVO INTERESPINOSO O INTERFACETARIO O INTERLAMINAR</t>
  </si>
  <si>
    <t>DIVISION DE CAPSULA LIGAMENTO O CARTILAGO ARTICULAR DE HOMBRO POR ARTROSCOPIA</t>
  </si>
  <si>
    <t>DIVISION DE CAPSULA LIGAMENTO O CARTILAGO ARTICULAR DE CODO SOD</t>
  </si>
  <si>
    <t>804301</t>
  </si>
  <si>
    <t>CAPSULOTOMIA METACARPOFALANGICA (UNA O MAS)</t>
  </si>
  <si>
    <t>804302</t>
  </si>
  <si>
    <t>CAPSULOTOMIA INTERFALANGICA (UNA O MAS)</t>
  </si>
  <si>
    <t>804303</t>
  </si>
  <si>
    <t>DESBRIDAMIENTO DE FIBROCARTILAGO TRIANGULAR O EXTRACCION DE CUERPO EXTRAÑO EN MUÑECA POR ARTROSCOPIA</t>
  </si>
  <si>
    <t>804304</t>
  </si>
  <si>
    <t>RESECCION DE LESION EN MUÑECA POR ARTROSCOPIA</t>
  </si>
  <si>
    <t>804310</t>
  </si>
  <si>
    <t>LIBERACION DE BANDAS CONSTRICTIVAS</t>
  </si>
  <si>
    <t>804401</t>
  </si>
  <si>
    <t>CAPSULODESIS EN MANO</t>
  </si>
  <si>
    <t>DIVISION DE CAPSULA LIGAMENTO O CARTILAGO ARTICULAR DE CADERA VIA ABIERTA</t>
  </si>
  <si>
    <t>DIVISION DE CAPSULA LIGAMENTO O CARTILAGO ARTICULAR DE CADERA VIA ARTROSCOPICA</t>
  </si>
  <si>
    <t>807503</t>
  </si>
  <si>
    <t>RESECCION O PLICATURA DE LIGAMENTO REDONDO VIA ABIERTA</t>
  </si>
  <si>
    <t>RESECCION O PLICATURA DE LIGAMENTO REDONDO VIA ARTROSCOPICA</t>
  </si>
  <si>
    <t>DIVISION DE CAPSULA LIGAMENTO O CARTILAGO ARTICULAR DE RODILLA SOD</t>
  </si>
  <si>
    <t>807603</t>
  </si>
  <si>
    <t>804701</t>
  </si>
  <si>
    <t>DIVISION DE CAPSULA LIGAMENTO O CARTILAGO ARTICULAR DE TOBILLO POR ARTROSCOPIA</t>
  </si>
  <si>
    <t>804802</t>
  </si>
  <si>
    <t>CORRECCION DE VARO METATARSIANO O PIE ADUCTO [HEYMAN- HERNDON-STRONG]</t>
  </si>
  <si>
    <t>LIBERACION DE PIE TALO [GOLDNER]</t>
  </si>
  <si>
    <t>ESCISION DE DISCO INTERVERTEBRAL EN SEGMENTO CERVICAL VIA ANTERIOR ABIERTA</t>
  </si>
  <si>
    <t>805101</t>
  </si>
  <si>
    <t>ESCISION DE DISCO INTERVERTEBRAL EN SEGMENTO CERVICAL VIA ANTERIOR PERCUTANEO</t>
  </si>
  <si>
    <t>805103</t>
  </si>
  <si>
    <t>ESCISION DE DISCO INTERVERTEBRAL EN SEGMENTO CERVICAL VIA ANTERIOR ENDOSCOPICA</t>
  </si>
  <si>
    <t>ESCISION DE DISCO INTERVERTEBRAL EN SEGMENTO CERVICAL VIA POSTERIOR ABIERTA</t>
  </si>
  <si>
    <t>805102</t>
  </si>
  <si>
    <t>ESCISION DE DISCO INTERVERTEBRAL EN SEGMENTO CERVICAL VIA POSTERIOR PERCUTANEO</t>
  </si>
  <si>
    <t>ESCISION DE DISCO INTERVERTEBRAL EN SEGMENTO CERVICAL VIA POSTERIOR ENDOSCOPICA</t>
  </si>
  <si>
    <t>ESCISION DE DISCO INTERVERTEBRAL EN SEGMENTO TORACICO VIA ANTERIOR O LATERAL ABIERTA</t>
  </si>
  <si>
    <t>805121</t>
  </si>
  <si>
    <t>ESCISION DE DISCO INTERVERTEBRAL EN SEGMENTO TORACICO VIA ANTERIOR O LATERAL PERCUTANEA</t>
  </si>
  <si>
    <t>805125</t>
  </si>
  <si>
    <t>ESCISION DE DISCO INTERVERTEBRAL EN SEGMENTO TORACICO VIA ANTERIOR O LATERAL ENDOSCOPICA</t>
  </si>
  <si>
    <t>ESCISION DE DISCO INTERVERTEBRAL EN SEGMENTO TORACICO VIA POSTERIOR ABIERTA</t>
  </si>
  <si>
    <t>805122</t>
  </si>
  <si>
    <t>ESCISION DE DISCO INTERVERTEBRAL EN SEGMENTO TORACICO VIA POSTERIOR PERCUTANEA</t>
  </si>
  <si>
    <t>ESCISION DE DISCO INTERVERTEBRAL EN SEGMENTO TORACICO VIA POSTERIOR ENDOSCOPICA</t>
  </si>
  <si>
    <t>ESCISION DE DISCO INTERVERTEBRAL EN SEGMENTO LUMBAR VIA ANTERIOR O LATERAL ABIERTA</t>
  </si>
  <si>
    <t>805131</t>
  </si>
  <si>
    <t>ESCISION DE DISCO INTERVERTEBRAL EN SEGMENTO LUMBAR VIA ANTERIOR O LATERAL PERCUTANEA</t>
  </si>
  <si>
    <t>805135</t>
  </si>
  <si>
    <t>ESCISION DE DISCO INTERVERTEBRAL EN SEGMENTO LUMBAR VIA ANTERIOR O LATERAL ENDOSCOPICA</t>
  </si>
  <si>
    <t>ESCISION DE DISCO INTERVERTEBRAL EN SEGMENTO LUMBAR VIA POSTERIOR ABIERTA</t>
  </si>
  <si>
    <t>805132</t>
  </si>
  <si>
    <t>ESCISION DE DISCO INTERVERTEBRAL EN SEGMENTO LUMBAR VIA POSTERIOR PERCUTANEA</t>
  </si>
  <si>
    <t>ESCISION DE DISCO INTERVERTEBRAL EN SEGMENTO LUMBAR VIA POSTERIOR ENDOSCOPICA</t>
  </si>
  <si>
    <t>QUIMIONUCLEOLISIS DISCAL CERVICAL</t>
  </si>
  <si>
    <t>805200</t>
  </si>
  <si>
    <t>QUIMIONUCLEOLISIS DISCAL TORACICA</t>
  </si>
  <si>
    <t>QUIMIONUCLEOLISIS DISCAL LUMBAR</t>
  </si>
  <si>
    <t>ABLACION DE DISCO CERVICAL (NUCLEOLISIS) INTERVERTEBRAL VIA ABIERTA</t>
  </si>
  <si>
    <t>ABLACION DE DISCO CERVICAL (NUCLEOLISIS) INTERVERTEBRAL VIA PERCUTANEA</t>
  </si>
  <si>
    <t>ABLACION DE DISCO CERVICAL (NUCLEOLISIS) INTERVERTEBRAL VIA ENDOSCOPICA</t>
  </si>
  <si>
    <t>ABLACION DE DISCO TORACICO (NUCLEOLISIS) INTERVERTEBRAL VIA ABIERTA</t>
  </si>
  <si>
    <t>ABLACION DE DISCO TORACICO (NUCLEOLISIS) INTERVERTEBRAL VIA PERCUTANEA</t>
  </si>
  <si>
    <t>ABLACION DE DISCO TORACICO (NUCLEOLISIS) INTERVERTEBRAL VIA ENDOSCOPICA</t>
  </si>
  <si>
    <t>ABLACION DE DISCO LUMBAR (NUCLEOLISIS) INTERVERTEBRAL VIA ABIERTA</t>
  </si>
  <si>
    <t>ABLACION DE DISCO LUMBAR (NUCLEOLISIS) INTERVERTEBRAL VIA PERCUTANEA</t>
  </si>
  <si>
    <t>ABLACION DE DISCO LUMBAR (NUCLEOLISIS) INTERVERTEBRAL VIA ENDOSCOPICA</t>
  </si>
  <si>
    <t>ABLACION DE FORAMEN NEURAL CERVICAL (FORAMINOPLASTIA) VIA ABIERTA</t>
  </si>
  <si>
    <t>ABLACION DE FORAMEN NEURAL CERVICAL (FORAMINOPLASTIA) VIA PERCUTANEA</t>
  </si>
  <si>
    <t>805110</t>
  </si>
  <si>
    <t>ABLACION DE FORAMEN NEURAL CERVICAL (FORAMINOPLASTIA) VIA ENDOSCOPICA</t>
  </si>
  <si>
    <t>ABLACION DE FORAMEN NEURAL TORACICO (FORAMINOPLASTIA) VIA ABIERTA</t>
  </si>
  <si>
    <t>ABLACION DE FORAMEN NEURAL TORACICO (FORAMINOPLASTIA) VIA PERCUTANEA</t>
  </si>
  <si>
    <t>805123</t>
  </si>
  <si>
    <t>ABLACION DE FORAMEN NEURAL TORACICO (FORAMINOPLASTIA) VIA ENDOSCOPICA</t>
  </si>
  <si>
    <t>805133</t>
  </si>
  <si>
    <t>ABLACION DE FORAMEN NEURAL LUMBAR (FORAMINOPLASTIA) VIA ABIERTA</t>
  </si>
  <si>
    <t>ABLACION DE FORAMEN NEURAL LUMBAR (FORAMINOPLASTIA) VIA PERCUTANEA</t>
  </si>
  <si>
    <t>ABLACION DE FORAMEN NEURAL LUMBAR (FORAMINOPLASTIA) VIA ENDOSCOPICA</t>
  </si>
  <si>
    <t>806101</t>
  </si>
  <si>
    <t>MENISCECTOMIA SIMPLE MEDIAL O LATERAL DE RODILLA VIA ABIERTA</t>
  </si>
  <si>
    <t>806102</t>
  </si>
  <si>
    <t>MENISECTOMIA MEDIAL Y LATERAL DE RODILLA VIA ABIERTA</t>
  </si>
  <si>
    <t>806103</t>
  </si>
  <si>
    <t>MENISCECTOMIA MEDIAL O LATERAL POR ARTROSCOPIA</t>
  </si>
  <si>
    <t>806104</t>
  </si>
  <si>
    <t>MENISCECTOMIA MEDIAL Y LATERAL POR ARTROSCOPIA</t>
  </si>
  <si>
    <t>807001</t>
  </si>
  <si>
    <t>RESECCION COMPLETA O PARCIAL DE MEMBRANA SINOVIAL</t>
  </si>
  <si>
    <t>807101</t>
  </si>
  <si>
    <t>SINOVECTOMIA DE HOMBRO PARCIAL VIA ABIERTA</t>
  </si>
  <si>
    <t>807102</t>
  </si>
  <si>
    <t>SINOVECTOMIA DE HOMBRO TOTAL VIA ABIERTA</t>
  </si>
  <si>
    <t>807103</t>
  </si>
  <si>
    <t>SINOVECTOMIA DE HOMBRO PARCIAL POR ARTROSCOPIA</t>
  </si>
  <si>
    <t>807104</t>
  </si>
  <si>
    <t>SINOVECTOMIA DE HOMBRO TOTAL POR ARTROSCOPIA</t>
  </si>
  <si>
    <t>807201</t>
  </si>
  <si>
    <t>SINOVECTOMIA DE CODO PARCIAL VIA ABIERTA</t>
  </si>
  <si>
    <t>807202</t>
  </si>
  <si>
    <t>SINOVECTOMIA DE CODO TOTAL VIA ABIERTA</t>
  </si>
  <si>
    <t>807203</t>
  </si>
  <si>
    <t>SINOVECTOMIA DE CODO PARCIAL POR ARTROSCOPIA</t>
  </si>
  <si>
    <t>807204</t>
  </si>
  <si>
    <t>SINOVECTOMIA DE CODO TOTAL POR ARTROSCOPIA</t>
  </si>
  <si>
    <t>807301</t>
  </si>
  <si>
    <t>SINOVECTOMIA DE MUÑECA PARCIAL VIA ABIERTA</t>
  </si>
  <si>
    <t>807302</t>
  </si>
  <si>
    <t>SINOVECTOMIA DE MUÑECA TOTAL VIA ABIERTA</t>
  </si>
  <si>
    <t>807303</t>
  </si>
  <si>
    <t>SINOVECTOMIA DE MUÑECA PARCIAL POR ARTROSCOPIA</t>
  </si>
  <si>
    <t>807304</t>
  </si>
  <si>
    <t>SINOVECTOMIA DE MUÑECA TOTAL POR ARTROSCOPIA</t>
  </si>
  <si>
    <t>807401</t>
  </si>
  <si>
    <t>SINOVECTOMIA INTERFALANGICA (UNA O MAS) VIA ABIERTA</t>
  </si>
  <si>
    <t>807402</t>
  </si>
  <si>
    <t>SINOVECTOMIA EN CARPO VIA ABIERTA</t>
  </si>
  <si>
    <t>807403</t>
  </si>
  <si>
    <t>SINOVECTOMIA METACARPOFALANGICA (UNA O MAS) VIA ABIERTA</t>
  </si>
  <si>
    <t>807404</t>
  </si>
  <si>
    <t>SINOVECTOMIA DE FALANGES (UNA O MAS) POR ARTROSCOPIA</t>
  </si>
  <si>
    <t>807501</t>
  </si>
  <si>
    <t>SINOVECTOMIA PARCIAL DE CADERA VIA ABIERTA</t>
  </si>
  <si>
    <t>807502</t>
  </si>
  <si>
    <t>SINOVECTOMIA TOTAL DE CADERA VIA ABIERTA</t>
  </si>
  <si>
    <t>SINOVECTOMIA PARCIAL DE CADERA POR ARTROSCOPIA</t>
  </si>
  <si>
    <t>807504</t>
  </si>
  <si>
    <t>SINOVECTOMIA TOTAL DE CADERA POR ARTROSCOPIA</t>
  </si>
  <si>
    <t>807601</t>
  </si>
  <si>
    <t>SINOVECTOMIA DE RODILLA PARCIAL VIA ABIERTA</t>
  </si>
  <si>
    <t>807602</t>
  </si>
  <si>
    <t>SINOVECTOMIA DE RODILLA TOTAL VIA ABIERTA</t>
  </si>
  <si>
    <t>SINOVECTOMIA DE RODILLA PARCIAL POR ARTROSCOPIA</t>
  </si>
  <si>
    <t>807604</t>
  </si>
  <si>
    <t>SINOVECTOMIA DE RODILLA TOTAL POR ARTROSCOPIA</t>
  </si>
  <si>
    <t>SINOVECTOMIA DE TOBILLO ANTERIOR VIA ABIERTA</t>
  </si>
  <si>
    <t>807702</t>
  </si>
  <si>
    <t>SINOVECTOMIA DE TOBILLO POSTERIOR VIA ABIERTA</t>
  </si>
  <si>
    <t>SINOVECTOMIA DE TOBILLO ANTERIOR VIA ARTROSCOPICA</t>
  </si>
  <si>
    <t>807704</t>
  </si>
  <si>
    <t>SINOVECTOMIA DE TOBILLO POSTERIOR VIA ARTROSCOPICA</t>
  </si>
  <si>
    <t>SINOVECTOMIA DE ARTICULACIONES DEL TARSO (CADA UNA) VIA ABIERTA</t>
  </si>
  <si>
    <t>SINOVECTOMIA DE ARTICULACIONES DEL TARSO (CADA UNA) VIA ARTROSCOPICA</t>
  </si>
  <si>
    <t>SINOVECTOMIA DE ARTICULACIONES METATARSOFALANGICA (CADA UNA) VIA ABIERTA</t>
  </si>
  <si>
    <t>SINOVECTOMIA DE ARTICULACIONES METATARSOFALANGICA (CADA UNA) VIA ARTROSCOPICA</t>
  </si>
  <si>
    <t>808011</t>
  </si>
  <si>
    <t>DESBRIDAMIENTO LAVADO Y LIMPIEZA DE ARTICULACION DE HOMBRO VIA ABIERTA</t>
  </si>
  <si>
    <t>808012</t>
  </si>
  <si>
    <t>DESBRIDAMIENTO LAVADO Y LIMPIEZA DE ARTICULACION DE HOMBRO POR ARTROSCOPIA</t>
  </si>
  <si>
    <t>808021</t>
  </si>
  <si>
    <t>DESBRIDAMIENTO LAVADO Y LIMPIEZA DE ARTICULACION DE CODO VIA ABIERTA</t>
  </si>
  <si>
    <t>808022</t>
  </si>
  <si>
    <t>DESBRIDAMIENTO LAVADO Y LIMPIEZA DE ARTICULACION DE CODO POR ARTROSCOPIA</t>
  </si>
  <si>
    <t>808031</t>
  </si>
  <si>
    <t>DESBRIDAMIENTO LAVADO Y LIMPIEZA DE ARTICULACION DE MUÑECA O PUÑO VIA ABIERTA</t>
  </si>
  <si>
    <t>808032</t>
  </si>
  <si>
    <t>DESBRIDAMIENTO LAVADO Y LIMPIEZA DE ARTICULACION DE MUÑECA POR ARTROSCOPIA</t>
  </si>
  <si>
    <t>808041</t>
  </si>
  <si>
    <t>DESBRIDAMIENTO LAVADO Y LIMPIEZA DE ARTICULACION EN MANO O DEDOS VIA ABIERTA</t>
  </si>
  <si>
    <t>808042</t>
  </si>
  <si>
    <t>DESBRIDAMIENTO LAVADO Y LIMPIEZA DE ARTICULACION EN MANO O DEDOS POR ARTROSCOPIA</t>
  </si>
  <si>
    <t>808051</t>
  </si>
  <si>
    <t>DESBRIDAMIENTO LAVADO Y LIMPIEZA DE ARTICULACION DE CADERA VIA ABIERTA</t>
  </si>
  <si>
    <t>808052</t>
  </si>
  <si>
    <t>LAVADO O DESBRIDAMIENTO DE CADERA POR ARTROSCOPIA</t>
  </si>
  <si>
    <t>808061</t>
  </si>
  <si>
    <t>DESBRIDAMIENTO LAVADO Y LIMPIEZA DE RODILLA VIA ABIERTA</t>
  </si>
  <si>
    <t>808062</t>
  </si>
  <si>
    <t>LAVADO O DESBRIDAMIENTO DE RODILLA POR ARTROSCOPIA</t>
  </si>
  <si>
    <t>808071</t>
  </si>
  <si>
    <t>DESBRIDAMIENTO LAVADO Y LIMPIEZA DE TOBILLO VIA ABIERTA</t>
  </si>
  <si>
    <t>808072</t>
  </si>
  <si>
    <t>DESBRIDAMIENTO LAVADO Y LIMPIEZA DE TOBILLO VIA ARTROSCOPICA</t>
  </si>
  <si>
    <t>DESBRIDAMIENTO LAVADO Y LIMPIEZA DEL TARSO VIA ABIERTA</t>
  </si>
  <si>
    <t>DESBRIDAMIENTO LAVADO Y LIMPIEZA DEL TARSO VIA ARTROSCOPICA</t>
  </si>
  <si>
    <t>DESBRIDAMIENTO LAVADO Y LIMPIEZA METATARSOFALANGICA VIA ABIERTA</t>
  </si>
  <si>
    <t>DESBRIDAMIENTO LAVADO Y LIMPIEZA METATARSOFALANGICA VIA ARTROSCOPICA</t>
  </si>
  <si>
    <t>DESBRIDAMIENTO LAVADO Y LIMPIEZA DE FALANGES DE DEDO DEL PIE (CADA UNO) VIA ABIERTA</t>
  </si>
  <si>
    <t>RESECCION DE LESION O TEJIDO DE HOMBRO VIA ABIERTA</t>
  </si>
  <si>
    <t>808111</t>
  </si>
  <si>
    <t>RESECCION DE LESION O TEJIDO DE HOMBRO VIA ARTROSCOPICA</t>
  </si>
  <si>
    <t>EXTRACCION DE CUERPOS LIBRES INTRA-ARTICULARES DE HOMBRO POR ARTROSCOPIA</t>
  </si>
  <si>
    <t>808114</t>
  </si>
  <si>
    <t>REMOCION DE EXOSTOSIS DE HOMBRO POR ARTROSCOPIA</t>
  </si>
  <si>
    <t>808201</t>
  </si>
  <si>
    <t>RESECCION DE HIGROMA DE CODO</t>
  </si>
  <si>
    <t>808202</t>
  </si>
  <si>
    <t>EXTRACCION DE CUERPOS LIBRES INTRA-ARTICULARES DE CODO POR ARTROSCOPIA</t>
  </si>
  <si>
    <t>808204</t>
  </si>
  <si>
    <t>808302</t>
  </si>
  <si>
    <t>EXTRACCION DE CUERPOS LIBRES INTRA-ARTICULARES DE MUÑECA POR ARTROSCOPIA</t>
  </si>
  <si>
    <t>808402</t>
  </si>
  <si>
    <t>EXTRACCION DE CUERPOS LIBRES INTRA-ARTICULARES DE FALANGES (UNA O MAS) POR ARTROSCOPIA</t>
  </si>
  <si>
    <t>808502</t>
  </si>
  <si>
    <t>EXTRACCION DE CUERPOS LIBRES INTRA-ARTICULARES DE CADERA POR ARTROSCOPIA</t>
  </si>
  <si>
    <t>808601</t>
  </si>
  <si>
    <t>RESECCION DE HIGROMA DE RODILLA VIA ABIERTA</t>
  </si>
  <si>
    <t>808602</t>
  </si>
  <si>
    <t>EXTRACCION DE CUERPOS LIBRES INTRA-ARTICULARES DE RODILLA POR ARTROSCOPIA</t>
  </si>
  <si>
    <t>808604</t>
  </si>
  <si>
    <t>RESECCION DE PLICAS DE RODILLA POR ARTROSCOPIA</t>
  </si>
  <si>
    <t>808702</t>
  </si>
  <si>
    <t>EXTRACCION DE CUERPOS LIBRES INTRA-ARTICULARES DE TOBILLO POR ARTROSCOPIA</t>
  </si>
  <si>
    <t>RESECCION DE LESION OSTEOCONDRAL EN TOBILLO SIN INJERTO VIA ABIERTA</t>
  </si>
  <si>
    <t>RESECCION DE LESION OSTEOCONDRAL EN TOBILLO SIN INJERTO VIA ARTROSCOPICA</t>
  </si>
  <si>
    <t>808701</t>
  </si>
  <si>
    <t>RESECCION DE LESION OSTEOCONDRAL EN TOBILLO CON INJERTO VIA ABIERTA</t>
  </si>
  <si>
    <t>RESECCION DE LESION OSTEOCONDRAL EN TOBILLO CON INJERTO VIA ARTROSCOPICA</t>
  </si>
  <si>
    <t>808802</t>
  </si>
  <si>
    <t>EXTRACCION DE CUERPOS LIBRES INTRA-ARTICULARES DE PIE O ARTEJOS (UNO O MAS) POR ARTROSCOPIA</t>
  </si>
  <si>
    <t>CORRECCION O RECONSTRUCCION DE DEFORMIDAD HASTA SEIS VERTEBRAS VIA POSTERIOR EN UN TIEMPO</t>
  </si>
  <si>
    <t>810802</t>
  </si>
  <si>
    <t>CORRECCION O RECONSTRUCCION DE DEFORMIDAD HASTA SEIS VERTEBRAS VIA POSTERIOR EN DOS TIEMPOS</t>
  </si>
  <si>
    <t>CORRECCION O RECONSTRUCCION DE DEFORMIDAD HASTA SEIS VERTEBRAS VIA POSTERIOR TRES O MAS TIEMPOS</t>
  </si>
  <si>
    <t>CORRECCION O RECONSTRUCCION DE DEFORMIDAD DE SIETE A DOCE VERTEBRAS VIA POSTERIOR EN UN TIEMPO</t>
  </si>
  <si>
    <t>CORRECCION O RECONSTRUCCION DE DEFORMIDAD DE SIETE A DOCE VERTEBRAS VIA POSTERIOR EN DOS TIEMPOS</t>
  </si>
  <si>
    <t>CORRECCION O RECONSTRUCCION DE DEFORMIDAD DE SIETE A DOCE VERTEBRAS VIA POSTERIOR TRES O MAS TIEMPOS</t>
  </si>
  <si>
    <t>CORRECCION O RECONSTRUCCION DE DEFORMIDAD DE TRECE O MAS VERTEBRAS VIA POSTERIOR EN UN TIEMPO</t>
  </si>
  <si>
    <t>CORRECCION O RECONSTRUCCION DE DEFORMIDAD DE TRECE O MAS VERTEBRAS VIA POSTERIOR EN DOS TIEMPOS</t>
  </si>
  <si>
    <t>CORRECCION O RECONSTRUCCION DE DEFORMIDAD DE TRECE O MAS VERTEBRAS VIA POSTERIOR TRES O MAS TIEMPOS</t>
  </si>
  <si>
    <t>CORRECCION O RECONSTRUCCION DE DEFORMIDAD DE DOS A TRES VERTEBRAS VIA ANTERIOR EN UN TIEMPO</t>
  </si>
  <si>
    <t>810602</t>
  </si>
  <si>
    <t>CORRECCION O RECONSTRUCCION DE DEFORMIDAD DE DOS A TRES VERTEBRAS VIA ANTERIOR EN DOS TIEMPOS</t>
  </si>
  <si>
    <t>CORRECCION O RECONSTRUCCION DE DEFORMIDAD DE DOS A TRES VERTEBRAS VIA ANTERIOR TRES O MAS TIEMPOS</t>
  </si>
  <si>
    <t>CORRECCION O RECONSTRUCCION DE DEFORMIDAD DE CUATRO A SIETE VERTEBRAS VIA ANTERIOR EN UN TIEMPO</t>
  </si>
  <si>
    <t>CORRECCION O RECONSTRUCCION DE DEFORMIDAD DE CUATRO A SIETE VERTEBRAS VIA ANTERIOR EN DOS TIEMPOS</t>
  </si>
  <si>
    <t>CORRECCION O RECONSTRUCCION DE DEFORMIDAD CUATRO A SIETEVERTEBRAS VIA ANTERIOR TRES O MAS TIEMPOS</t>
  </si>
  <si>
    <t>CORRECCION O RECONSTRUCCION DE DEFORMIDAD DE OCHO O MAS VERTEBRAS VIA ANTERIOR EN UN TIEMPO</t>
  </si>
  <si>
    <t>CORRECCION O RECONSTRUCCION DE DEFORMIDADDE OCHO O MAS VERTEBRAS VIA ANTERIOR EN DOS TIEMPOS</t>
  </si>
  <si>
    <t>CORRECCION O RECONSTRUCCION DE DEFORMIDAD DE OCHO O MAS VERTEBRAS VIA ANTERIOR TRES O MAS TIEMPOS</t>
  </si>
  <si>
    <t>CORRECCION O RECONSTRUCCION DE DEFORMIDAD CON DISPOSITIVO DE ELONGACION VERTEBRAL</t>
  </si>
  <si>
    <t>CORRECCION O RECONSTRUCCION DE DEFORMIDAD CON DISPOSITIVO DE ELONGACION COSTOVERTEBRAL</t>
  </si>
  <si>
    <t>CORRECCION O RECONSTRUCCION DE DEFORMIDAD CON DISPOSITIVO DE ELONGACION COSTOCOSTAL</t>
  </si>
  <si>
    <t>CORRECCION O RECONSTRUCCION DE DEFORMIDAD CON DISPOSITIVO DE ELONGACION COSTOPELVICO</t>
  </si>
  <si>
    <t>REVISION O AJUSTE DE DISPOSITIVO DE ELONGACION</t>
  </si>
  <si>
    <t>REFUSION DE CORRECCION O RECOSTRUCCION DE DEFORMIDAD DE COLUMNA VIA ANTERIOR EN UN TIEMPO</t>
  </si>
  <si>
    <t>810922</t>
  </si>
  <si>
    <t>REFUSION DE CORRECCION O RECOSTRUCCION DE DEFORMIDAD DE COLUMNA VIA ANTERIOR EN DOS TIEMPOS</t>
  </si>
  <si>
    <t>REFUSION DE CORRECCION O RECOSTRUCCION DE DEFORMIDAD DE COLUMNA VIA ANTERIOR EN TRES TIEMPOS</t>
  </si>
  <si>
    <t>REFUSION DE CORRECCION O RECOSTRUCCION DE DEFORMIDAD DE COLUMNA VIA ANTERIOR EN CUATRO O MAS TIEMPOS</t>
  </si>
  <si>
    <t>REFUSION DE CORRECCION O RECOSTRUCCION DE DEFORMIDAD DE COLUMNA VIA POSTERIOR EN UN TIEMPO</t>
  </si>
  <si>
    <t>REFUSION DE CORRECCION O RECOSTRUCCION DE DEFORMIDAD DE COLUMNA VIA POSTERIOR EN DOS TIEMPOS</t>
  </si>
  <si>
    <t>REFUSION DE CORRECCION O RECOSTRUCCION DE DEFORMIDAD DE COLUMNA VIA POSTERIOR EN TRES TIEMPOS</t>
  </si>
  <si>
    <t>REFUSION DE CORRECCION O RECOSTRUCCION DE DEFORMIDAD DE COLUMNA VIA POSTERIOR EN CUATRO O MAS TIEMPOS</t>
  </si>
  <si>
    <t>810101</t>
  </si>
  <si>
    <t>ARTRODESIS OCCIPITOCERVICAL MEDIANTE TECNICA TRANSORAL SIN INSTRUMENTACION</t>
  </si>
  <si>
    <t>810102</t>
  </si>
  <si>
    <t>ARTRODESIS OCCIPITOCERVICAL MEDIANTE TECNICA TRANSORAL CON INSTRUMENTACION</t>
  </si>
  <si>
    <t>810103</t>
  </si>
  <si>
    <t>ARTRODESIS OCCIPITOCERVICAL VIA POSTERIOR SIN INSTRUMENTACION</t>
  </si>
  <si>
    <t>810106</t>
  </si>
  <si>
    <t>ARTRODESIS C1-C2 MEDIANTE TECNICA TRANSORAL ANTERIOR SIN INSTRUMENTACION</t>
  </si>
  <si>
    <t>810107</t>
  </si>
  <si>
    <t>ARTRODESIS C1-C2 MEDIANTE TECNICA TRANSORAL ANTERIOR CON INSTRUMENTACION</t>
  </si>
  <si>
    <t>810108</t>
  </si>
  <si>
    <t>ARTRODESIS C1-C2 MEDIANTE VIA POSTERIOR SIN INSTRUMENTACION</t>
  </si>
  <si>
    <t>810109</t>
  </si>
  <si>
    <t>ARTRODESIS C1-C2 MEDIANTE VIA POSTERIOR CON INSTRUMENTACION</t>
  </si>
  <si>
    <t>ARTRODESIS OCCIPITOCERVICAL DE UNA A TRES VERTEBRAS VIA POSTERIOR CON INSTRUMENTACION</t>
  </si>
  <si>
    <t>810104</t>
  </si>
  <si>
    <t>ARTRODESIS OCCIPITOCERVICAL DE MAS DE TRES VERTEBRAS VIA POSTERIOR CON INSTRUMENTACION</t>
  </si>
  <si>
    <t>ARTRODESIS C1-C2 MEDIANTE TECNICA TRANSCERVICAL SIN INSTRUMENTACION</t>
  </si>
  <si>
    <t>ARTRODESIS C1-C2 MEDIANTE TECNICA TRANSCERVICAL CON INSTRUMENTACION</t>
  </si>
  <si>
    <t>810201</t>
  </si>
  <si>
    <t>ARTRODESIS UNION CERVICOTORACICA VIA ANTERIOR SIN INSTRUMENTACION ABIERTA</t>
  </si>
  <si>
    <t>ARTRODESIS UNION CERVICOTORACICA VIA ANTERIOR SIN INSTRUMENTACION PERCUTANEA</t>
  </si>
  <si>
    <t>ARTRODESIS UNION CERVICOTORACICA VIA ANTERIOR CON INSTRUMENTACION ABIERTA</t>
  </si>
  <si>
    <t>810202</t>
  </si>
  <si>
    <t>ARTRODESIS UNION CERVICOTORACICA VIA ANTERIOR CON INSTRUMENTACION PERCUTANEA</t>
  </si>
  <si>
    <t>ARTRODESIS UNION CERVICOTORACICA VIA POSTERIOR SIN INSTRUMENTACION ABIERTA</t>
  </si>
  <si>
    <t>810301</t>
  </si>
  <si>
    <t>ARTRODESIS UNION CERVICOTORACICA VIA POSTERIOR SIN INSTRUMENTACION PERCUTANEA</t>
  </si>
  <si>
    <t>ARTRODESIS UNION CERVICOTORACICA VIA POSTERIOR CON INSTRUMENTACION ABIERTA</t>
  </si>
  <si>
    <t>810303</t>
  </si>
  <si>
    <t>ARTRODESIS UNION CERVICOTORACICA VIA POSTERIOR CON INSTRUMENTACION PERCUTANEA</t>
  </si>
  <si>
    <t>ARTRODESIS CERVICAL DE NIVEL C2 O POR DEBAJO DE UNA A TRES VERTEBRAS VIA ANTERIOR O LATERAL CON INSTRUMENTACION</t>
  </si>
  <si>
    <t>ARTRODESIS CERVICAL DE NIVEL C2 O POR DEBAJO DE MAS DE TRES VERTEBRAS VIA ANTERIOR O LATERAL CON INSTRUMENTACION</t>
  </si>
  <si>
    <t>ARTRODESIS CERVICAL DE NIVEL C2 O POR DEBAJO DE UNA A TRES VERTEBRAS VIA ANTERIOR O LATERAL SIN INSTRUMENTACION</t>
  </si>
  <si>
    <t>ARTRODESIS CERVICAL DE NIVEL C2 O POR DEBAJO DE MAS DE TRES VERTEBRAS VIA ANTERIOR O LATERAL SIN INSTRUMENTACION</t>
  </si>
  <si>
    <t>ARTRODESIS INTERSOMATICA CERVICAL DE UNO A TRES SEGMENTOS VIA ANTERIOR O LATERAL</t>
  </si>
  <si>
    <t>ARTRODESIS INTERSOMATICA CERVICAL MAS DE TRES SEGMENTOS VIA ANTERIOR O LATERAL</t>
  </si>
  <si>
    <t>ARTRODESIS CERVICAL INTERCOPORAL DE UNO A TRES SEGMENTOS VIA ANTERIOR O LATERAL</t>
  </si>
  <si>
    <t>ARTRODESIS CERVICAL INTERCOPORAL MAS DE TRES SEGMENTOS VIA ANTERIOR O LATERAL</t>
  </si>
  <si>
    <t>ARTRODESIS DE NIVEL C2 O POR DEBAJO DE UNA A TRES VERTEBRAS VIA POSTERIOR O LATERAL CON INSTRUMENTACION</t>
  </si>
  <si>
    <t>810302</t>
  </si>
  <si>
    <t>ARTRODESIS DE NIVEL C2 O POR DEBAJO DE MAS DE TRES VERTEBRAS VIA POSTERIOR O LATERAL CON INSTRUMENTACION</t>
  </si>
  <si>
    <t>ARTRODESIS DE NIVEL C2 O POR DEBAJO DE UNA A TRES VERTEBRAS VIA POSTERIOR O LATERAL SIN INSTRUMENTACION</t>
  </si>
  <si>
    <t>ARTRODESIS DE NIVEL C2 O POR DEBAJO DE MAS DE TRES VERTEBRAS VIA POSTERIOR O LATERAL SIN INSTRUMENTACION</t>
  </si>
  <si>
    <t>LAMINOPLASTIA CERVICAL HASTA DOS SEGMENTOS VIA POSTERIOR</t>
  </si>
  <si>
    <t>LAMINOPLASTIA CERVICAL MAS DE DOS SEGMENTOS VIA POSTERIOR</t>
  </si>
  <si>
    <t>ARTRODESIS DE LA REGION TORACICA TECNICA ANTERIOR O LATERAL DE UNA A TRES SIN INSTRUMENTACION VIA ABIERTA</t>
  </si>
  <si>
    <t>810401</t>
  </si>
  <si>
    <t>ARTRODESIS DE LA REGION TORACICA TECNICA ANTERIOR O LATERAL DE UNA A TRES SIN INSTRUMENTACION VIA PERCUTANEA</t>
  </si>
  <si>
    <t>ARTRODESIS DE LA REGION TORACICA TECNICA ANTERIOR O LATERAL DE UNA A TRES SIN INSTRUMENTACION VIA ENDOSCOPICA</t>
  </si>
  <si>
    <t>ARTRODESIS DE LA REGION TORACICA TECNICA ANTERIOR O LATERAL DE MAS DE TRES SIN INSTRUMENTACION VIA ABIERTA</t>
  </si>
  <si>
    <t>ARTRODESIS DE LA REGION TORACICA TECNICA ANTERIOR O LATERAL DE MAS DE TRES SIN INSTRUMENTACION VIA PERCUTANEA</t>
  </si>
  <si>
    <t>ARTRODESIS DE LA REGION TORACICA TECNICA ANTERIOR O LATERAL DE MAS DE TRES SIN INSTRUMENTACION VIA ENDOSCOPICA</t>
  </si>
  <si>
    <t>ARTRODESIS DE LA REGION TORACICA DE UNA A TRES VERTEBRAS VIA ANTERIOR O LATERAL CON INSTRUMENTACION VIA ABIERTA</t>
  </si>
  <si>
    <t>810402</t>
  </si>
  <si>
    <t>ARTRODESIS DE LA REGION TORACICA DE UNA A TRES VERTEBRAS VIA ANTERIOR O LATERAL CON INSTRUMENTACION VIA PERCUTANEA</t>
  </si>
  <si>
    <t>ARTRODESIS DE LA REGION TORACICA DE UNA A TRES VERTEBRAS VIA ANTERIOR O LATERAL CON INSTRUMENTACION VIA ENDOSCOPICA</t>
  </si>
  <si>
    <t>ARTRODESIS DE LA REGION TORACICA DE MAS DE TRES VERTEBRAS VIA ANTERIOR O LATERAL CON INSTRUMENTACION VIA ABIERTA</t>
  </si>
  <si>
    <t>ARTRODESIS DE LA REGION TORACICA DE MAS DE TRES VERTEBRAS VIA ANTERIOR O LATERAL CON INSTRUMENTACION VIA PERCUTANEA</t>
  </si>
  <si>
    <t>ARTRODESIS DE LA REGION TORACICA DE MAS DE TRES VERTEBRAS VIA ANTERIOR O LATERAL CON INSTRUMENTACION VIA ENDOSCOPICA</t>
  </si>
  <si>
    <t>ARTRODESIS DE LA UNION TORACOLUMBAR VIA ANTERIOR O LATERAL SIN INSTRUMENTACION VIA ABIERTA</t>
  </si>
  <si>
    <t>ARTRODESIS DE LA UNION TORACOLUMBAR VIA ANTERIOR O LATERAL SIN INSTRUMENTACION VIA PERCUTANEA</t>
  </si>
  <si>
    <t>ARTRODESIS DE LA UNION TORACOLUMBAR VIA ANTERIOR O LATERAL SIN INSTRUMENTACION VIA ENDOSCOPICA</t>
  </si>
  <si>
    <t>ARTRODESIS DE LA UNION TORACOLUMBAR VIA ANTERIOR O LATERAL CON INSTRUMENTACION VIA ABIERTA</t>
  </si>
  <si>
    <t>ARTRODESIS DE LA UNION TORACOLUMBAR VIA ANTERIOR O LATERAL CON INSTRUMENTACION VIA PERCUTANEA</t>
  </si>
  <si>
    <t>ARTRODESIS DE LA UNION TORACOLUMBAR VIA ANTERIOR O LATERAL CON INSTRUMENTACION VIA ENDOSCOPICA</t>
  </si>
  <si>
    <t>ARTRODESIS INTERSOMATICA TORACICA DE UNO A TRES SEGMENTOS VIA ANTERIOR O LATERAL ABIERTA</t>
  </si>
  <si>
    <t>ARTRODESIS INTERSOMATICA TORACICA DE UNO A TRES SEGMENTOS VIA ANTERIOR O LATERAL PERCUTANEA</t>
  </si>
  <si>
    <t>ARTRODESIS INTERSOMATICA TORACICA DE UNO A TRES SEGMENTOS VIA ANTERIOR O LATERAL ENDOSCOPICA</t>
  </si>
  <si>
    <t>ARTRODESIS INTERSOMATICA TORACICO MAS DE TRES SEGMENTOS VIA ANTERIOR O LATERAL ABIERTA</t>
  </si>
  <si>
    <t>ARTRODESIS INTERSOMATICA TORACICA MAS DE TRES SEGMENTOS VIA ANTERIOR O LATERAL PERCUTANEA</t>
  </si>
  <si>
    <t>ARTRODESIS INTERSOMATICA TORACICA MAS DE TRES SEGMENTOS VIA ANTERIOR O LATERAL ENDOSCOPICA</t>
  </si>
  <si>
    <t>ARTRODESIS INTERCORPORAL TORACICO DE UNO A TRES SEGMENTOS VIA ANTERIOR O LATERAL ABIERTA</t>
  </si>
  <si>
    <t>ARTRODESIS INTERCORPORAL TORACICA DE UNO A TRES SEGMENTOS VIA ANTERIOR O LATERAL PERCUTANEA</t>
  </si>
  <si>
    <t>810612</t>
  </si>
  <si>
    <t>ARTRODESIS INTERCORPORAL TORACICA DE UNO A TRES SEGMENTOS VIA ANTERIOR O LATERAL ENDOSCOPICA</t>
  </si>
  <si>
    <t>ARTRODESIS INTERCORPORAL TORACICO MAS DE TRES SEGMENTOS VIA ANTERIOR O LATERAL ABIERTA</t>
  </si>
  <si>
    <t>ARTRODESIS INTERCORPORAL TORACICA MAS DE TRES SEGMENTOS VIA ANTERIOR O LATERAL PERCUTANEA</t>
  </si>
  <si>
    <t>ARTRODESIS INTERCORPORAL TORACICA MAS DE TRES SEGMENTOS VIA ANTERIOR O LATERAL ENDOSCOPICA</t>
  </si>
  <si>
    <t>LAMINOPLASTIA TORACICA HASTA TRES SEGMENTOS VIA POSTERIOR</t>
  </si>
  <si>
    <t>810502</t>
  </si>
  <si>
    <t>LAMINOPLASTIA TORACICA MAS DE TRES SEGMENTOS VIA POSTERIOR</t>
  </si>
  <si>
    <t>ARTRODESIS DE LA REGION TORACICA DE UNA A TRES VERTEBRAS TECNICA POSTERIOR SIN INSTRUMENTACION VIA ABIERTA</t>
  </si>
  <si>
    <t>810501</t>
  </si>
  <si>
    <t>ARTRODESIS DE LA REGION TORACICA DE UNA A TRES VERTEBRAS TECNICA POSTERIOR SIN INSTRUMENTACION VIA PERCUTANEA</t>
  </si>
  <si>
    <t>ARTRODESIS DE LA REGION TORACICA DE CUATRO A SEIS VERTEBRAS TECNICA POSTERIOR SIN INSTRUMENTACION VIA ABIERTA</t>
  </si>
  <si>
    <t>ARTRODESIS DE LA REGION TORACICA DE CUATRO A SEIS VERTEBRAS TECNICA POSTERIOR SIN INSTRUMENTACION VIA PERCUTANEA</t>
  </si>
  <si>
    <t>ARTRODESIS DE LA REGION TORACICA MAS DE SEIS VERTEBRAS TECNICA POSTERIOR SIN INSTRUMENTACION VIA ABIERTA</t>
  </si>
  <si>
    <t>ARTRODESIS DE LA REGION TORACICA MAS DE SEIS VERTEBRAS TECNICA POSTERIOR SIN INSTRUMENTACION VIA PERCUTANEA</t>
  </si>
  <si>
    <t>ARTRODESIS DE LA REGION TORACICA DE UNA A TRES VERTEBRAS TECNICA POSTERIOR CON INSTRUMENTACION VIA ABIERTA</t>
  </si>
  <si>
    <t>ARTRODESIS DE LA REGION TORACICA DE UNA A TRES VERTEBRAS TECNICA POSTERIOR CON INSTRUMENTACION VIA PERCUTANEA</t>
  </si>
  <si>
    <t>ARTRODESIS DE LA REGION TORACICA DE CUATRO A SEIS VERTEBRAS TECNICA POSTERIOR CON INSTRUMENTACION VIA ABIERTA</t>
  </si>
  <si>
    <t>ARTRODESIS DE LA REGION TORACICA DE CUATRO A SEIS VERTEBRAS TECNICA POSTERIOR CON INSTRUMENTACION VIA PERCUTANEA</t>
  </si>
  <si>
    <t>ARTRODESIS DE LA REGION TORACICA MAS DE SEIS VERTEBRAS TECNICA POSTERIOR CON INSTRUMENTACION VIA ABIERTA</t>
  </si>
  <si>
    <t>ARTRODESIS DE LA REGION TORACICA MAS DE SEIS VERTEBRAS TECNICA POSTERIOR CON INSTRUMENTACION VIA PERCUTANEA</t>
  </si>
  <si>
    <t>ARTRODESIS DE LA REGION TORACOLUMBAR TECNICA POSTERIOR SIN INSTRUMENTACION VIA ABIERTA</t>
  </si>
  <si>
    <t>ARTRODESIS DE LA REGION TORACOLUMBAR TECNICA POSTERIOR SIN INSTRUMENTACION VIA PERCUTANEA</t>
  </si>
  <si>
    <t>ARTRODESIS DE LA REGION TORACOLUMBAR TECNICA POSTERIOR CON INSTRUMENTACION VIA ABIERTA</t>
  </si>
  <si>
    <t>ARTRODESIS DE LA REGION TORACOLUMBAR TECNICA POSTERIOR CON INSTRUMENTACION VIA PERCUTANEA</t>
  </si>
  <si>
    <t>ARTRODESIS INTERSOMATICA TORACICA VIA POSTERIOR DE UNO A TRES SEGMENTOS TRANSFORAMINAL ABIERTA</t>
  </si>
  <si>
    <t>810503</t>
  </si>
  <si>
    <t>ARTRODESIS INTERSOMATICA TORACICA VIA POSTERIOR DE UNO A TRES SEGMENTOS TRANSFORAMINAL PERCUTANEA</t>
  </si>
  <si>
    <t>ARTRODESIS INTERSOMATICA TORACICA VIA POSTERIOR MAS DE TRES SEGMENTOS TRANSFORAMINAL ABIERTA</t>
  </si>
  <si>
    <t>ARTRODESIS INTERSOMATICA TORACICA VIA POSTERIOR MAS DE TRES SEGMENTOS TRANSFORAMINAL PERCUTANEA</t>
  </si>
  <si>
    <t>ARTRODESIS INTERSOMATICA TORACICA VIA POSTEROLATERAL DE UNO A TRES SEGMENTOS ABIERTA</t>
  </si>
  <si>
    <t>ARTRODESIS INTERSOMATICA TORACICA VIA POSTEROLATERAL DE UNO A TRES SEGMENTOS PERCUTANEA</t>
  </si>
  <si>
    <t>ARTRODESIS INTERSOMATICA TORACICA VIA POSTEROLATERAL MAS DE TRES SEGMENTOS ABIERTA</t>
  </si>
  <si>
    <t>ARTRODESIS INTERSOMATICA TORACICA VIA POSTEROLATERAL MAS DE TRES SEGMENTOS PERCUTANEA</t>
  </si>
  <si>
    <t>ARTRODESIS INTERCORPORAL TORACICA VIA POSTEROLATERAL DE UNA VERTEBRA</t>
  </si>
  <si>
    <t>ARTRODESIS INTERCORPORAL TORACICA VIA POSTEROLATERAL MAS DE UNA VERTEBRA</t>
  </si>
  <si>
    <t>ARTRODESIS DE LA REGION LUMBAR TECNICA ANTERIOR O LATERAL DE UNA A TRES VERTEBRAS SIN INSTRUMENTACION VIA ABIERTA</t>
  </si>
  <si>
    <t>810601</t>
  </si>
  <si>
    <t>ARTRODESIS DE LA REGION LUMBAR TECNICA ANTERIOR O LATERAL DE UNA A TRES VERTEBRAS SIN INSTRUMENTACION VIA PERCUTANEA</t>
  </si>
  <si>
    <t>ARTRODESIS DE LA REGION LUMBAR TECNICA ANTERIOR O LATERAL DE UNA A TRES VERTEBRAS SIN INSTRUMENTACION VIA ENDOSCOPICA</t>
  </si>
  <si>
    <t>ARTRODESIS DE LA REGION LUMBAR TECNICA ANTERIOR O LATERAL MAS DE TRES VERTEBRAS SIN INSTRUMENTACION VIA ABIERTA</t>
  </si>
  <si>
    <t>ARTRODESIS DE LA REGION LUMBAR TECNICA ANTERIOR O LATERAL MAS DE TRES VERTEBRAS SIN INSTRUMENTACION VIA PERCUTANEA</t>
  </si>
  <si>
    <t>ARTRODESIS DE LA REGION LUMBAR TECNICA ANTERIOR O LATERAL MAS DE TRES VERTEBRAS SIN INSTRUMENTACION VIA ENDOSCOPICA</t>
  </si>
  <si>
    <t>ARTRODESIS DE LA REGION LUMBAR TECNICA ANTERIOR O LATERAL DE UNA A TRES VERTEBRAS CON INSTRUMENTACION VIA ABIERTA</t>
  </si>
  <si>
    <t>ARTRODESIS DE LA REGION LUMBAR TECNICA ANTERIOR O LATERAL DE UNA A TRES VERTEBRAS CON INSTRUMENTACION VIA PERCUTANEA</t>
  </si>
  <si>
    <t>ARTRODESIS DE LA REGION LUMBAR TECNICA ANTERIOR O LATERAL DE UNA A TRES VERTEBRAS CON INSTRUMENTACION VIA ENDOSCOPICA</t>
  </si>
  <si>
    <t>ARTRODESIS DE LA REGION LUMBAR TECNICA ANTERIOR O LATERAL MAS DE TRES VERTEBRAS CON INSTRUMENTACION VIA ABIERTA</t>
  </si>
  <si>
    <t>ARTRODESIS DE LA REGION LUMBAR TECNICA ANTERIOR O LATERAL MAS DE TRES VERTEBRAS CON INSTRUMENTACION VIA PERCUTANEA</t>
  </si>
  <si>
    <t>ARTRODESIS DE LA REGION LUMBAR TECNICA ANTERIOR O LATERAL MAS DE TRES VERTEBRAS CON INSTRUMENTACION VIA ENDOSCOPICA</t>
  </si>
  <si>
    <t>ARTRODESIS DE LA UNION LUMBOSACRA TECNICA ANTERIOR O LATERAL SIN INSTRUMENTACION VIA ABIERTA</t>
  </si>
  <si>
    <t>ARTRODESIS DE LA UNION LUMBOSACRA TECNICA ANTERIOR O LATERAL SIN INSTRUMENTACION VIA PERCUTANEA</t>
  </si>
  <si>
    <t>ARTRODESIS DE LA UNION LUMBOSACRA TECNICA ANTERIOR O LATERAL SIN INSTRUMENTACION VIA ENDOSCOPICA</t>
  </si>
  <si>
    <t>ARTRODESIS DE LA UNION LUMBOSACRA TECNICA ANTERIOR O LATERAL CON INSTRUMENTACION VIA ABIERTA</t>
  </si>
  <si>
    <t>ARTRODESIS DE LA UNION LUMBOSACRA TECNICA ANTERIOR O LATERAL CON INSTRUMENTACION VIA PERCUTANEA</t>
  </si>
  <si>
    <t>ARTRODESIS DE LA UNION LUMBOSACRA TECNICA ANTERIOR O LATERAL CON INSTRUMENTACION VIA ENDOSCOPICA</t>
  </si>
  <si>
    <t>ARTRODESIS DE LA UNION LUMBOSACRA TECNICA ANTERIOR TRANSACRA CON INSTRUMENTACION VIA RETROPERITONEAL</t>
  </si>
  <si>
    <t>ARTRODESIS DE LA UNION LUMBOPELVICA TECNICA ANTERIOR SIN INSTRUMENTACION VIA ABIERTA</t>
  </si>
  <si>
    <t>ARTRODESIS DE LA UNION LUMBOPELVICA TECNICA ANTERIOR SIN INSTRUMENTACION VIA PERCUTANEA</t>
  </si>
  <si>
    <t>ARTRODESIS DE LA UNION LUMBOPELVICA TECNICA ANTERIOR CON INSTRUMENTACION VIA ABIERTA</t>
  </si>
  <si>
    <t>ARTRODESIS DE LA UNION LUMBOPELVICA TECNICA ANTERIOR CON INSTRUMENTACION VIA PERCUTANEA</t>
  </si>
  <si>
    <t>ARTRODESIS DE LA UNION SACROILIACA TECNICA ANTERIOR SIN INSTRUMENTACION VIA ABIERTA</t>
  </si>
  <si>
    <t>ARTRODESIS DE LA UNION SACROILIACA TECNICA ANTERIOR SIN INSTRUMENTACION VIA PERCUTANEA</t>
  </si>
  <si>
    <t>ARTRODESIS DE LA UNION SACROILIACA TECNICA ANTERIOR CON INSTRUMENTACION VIA ABIERTA</t>
  </si>
  <si>
    <t>ARTRODESIS DE LA UNION SACROILIACA TECNICA ANTERIOR CON INSTRUMENTACION VIA PERCUTANEA</t>
  </si>
  <si>
    <t>ARTRODESIS INTERSOMATICA LUMBOSACRA HASTA DOS SEGMENTOS TECNICA ANTERIOR O LATERAL VIA ABIERTA</t>
  </si>
  <si>
    <t>ARTRODESIS INTERSOMATICA LUMBOSACRA HASTA DOS SEGMENTOS TECNICA ANTERIOR O LATERAL VIA PERCUTANEA</t>
  </si>
  <si>
    <t>ARTRODESIS INTERSOMATICA LUMBOSACRA HASTA DOS SEGMENTOS TECNICA ANTERIOR O LATERAL VIA ENDOSCOPICA</t>
  </si>
  <si>
    <t>ARTRODESIS INTERSOMATICA LUMBOSACRA MAS DE DOS SEGMENTOS TECNICA ANTERIOR O LATERAL VIA ABIERTA</t>
  </si>
  <si>
    <t>ARTRODESIS INTERSOMATICA LUMBOSACRA MAS DE DOS SEGMENTOS TECNICA ANTERIOR O LATERAL VIA PERCUTANEA</t>
  </si>
  <si>
    <t>ARTRODESIS INTERSOMATICA LUMBOSACRA MAS DE DOS SEGMENTOS TECNICA ANTERIOR O LATERAL VIA ENDOSCOPICA</t>
  </si>
  <si>
    <t>ARTRODESIS INTERSOMATICA TRANSACRA ANTERIOR VIA ABIERTA</t>
  </si>
  <si>
    <t>ARTRODESIS INTERSOMATICA TRANSACRA ANTERIOR VIA PERCUTANEA</t>
  </si>
  <si>
    <t>ARTRODESIS INTERCORPORAL LUMBOSACRA UNA VERTEBRA TECNICA ANTERIOR O LATERAL VIA ABIERTA</t>
  </si>
  <si>
    <t>ARTRODESIS INTERCORPORAL LUMBOSACRA UNA VERTEBRA TECNICA ANTERIOR O LATERAL VIA PERCUTANEA</t>
  </si>
  <si>
    <t>ARTRODESIS INTERCORPORAL LUMBOSACRA UNA VERTEBRA TECNICA ANTERIOR O LATERAL VIA ENDOSCOPICA</t>
  </si>
  <si>
    <t>ARTRODESIS INTERCORPORAL LUMBOSACRA MAS DE UNA VERTEBRA TECNICA ANTERIOR O LATERAL VIA ABIERTA</t>
  </si>
  <si>
    <t>ARTRODESIS INTERCORPORAL LUMBOSACRA MAS DE UNA VERTEBRA TECNICA ANTERIOR O LATERAL VIA PERCUTANEA</t>
  </si>
  <si>
    <t>ARTRODESIS INTERCORPORAL LUMBOSACRA MAS DE UNA VERTEBRA TECNICA ANTERIOR O LATERAL VIA ENDOSCOPICA</t>
  </si>
  <si>
    <t>LAMINOPLASTIA LUMBAR HASTA DOS SEGMENTOS VIA POSTERIOR</t>
  </si>
  <si>
    <t>LAMINOPLASTIA LUMBAR MAS DE DOS SEGMENTOS VIA POSTERIOR</t>
  </si>
  <si>
    <t>ARTRODESIS DE LA REGION LUMBAR TECNICA POSTERIOR DE UNA A TRES VERTEBRAS SIN INSTRUMENTACION VIA ABIERTA</t>
  </si>
  <si>
    <t>ARTRODESIS DE LA REGION LUMBAR TECNICA POSTERIOR DE UNA A TRES VERTEBRAS SIN INSTRUMENTACION VIA PERCUTANEA</t>
  </si>
  <si>
    <t>ARTRODESIS DE LA REGION LUMBAR TECNICA POSTERIOR MAS DE TRES VERTEBRAS SIN INSTRUMENTACION VIA ABIERTA</t>
  </si>
  <si>
    <t>ARTRODESIS DE LA REGION LUMBAR TECNICA POSTERIOR MAS DE TRES VERTEBRAS SIN INSTRUMENTACION VIA PERCUTANEA</t>
  </si>
  <si>
    <t>ARTRODESIS DE LA REGION LUMBAR TECNICA POSTERIOR DE UNA A TRES VERTEBRAS CON INSTRUMENTACION VIA ABIERTA</t>
  </si>
  <si>
    <t>ARTRODESIS DE LA REGION LUMBAR TECNICA POSTERIOR DE UNA A TRES VERTEBRAS CON INSTRUMENTACION VIA PERCUTANEA</t>
  </si>
  <si>
    <t>ARTRODESIS DE LA REGION LUMBAR TECNICA POSTERIOR MAS DE TRES VERTEBRAS CON INSTRUMENTACION VIA ABIERTA</t>
  </si>
  <si>
    <t>ARTRODESIS DE LA REGION LUMBAR TECNICA POSTERIOR MAS DE TRES VERTEBRAS CON INSTRUMENTACION VIA PERCUTANEA</t>
  </si>
  <si>
    <t>ARTRODESIS DE LA UNION LUMBOSACRA TECNICA POSTERIOR SIN INSTRUMENTACION VIA ABIERTA</t>
  </si>
  <si>
    <t>810801</t>
  </si>
  <si>
    <t>ARTRODESIS DE LA UNION LUMBOSACRA TECNICA POSTERIOR SIN INSTRUMENTACION VIA PERCUTANEA</t>
  </si>
  <si>
    <t>ARTRODESIS DE LA UNION LUMBOSACRA TECNICA POSTERIOR CON INSTRUMENTACION VIA ABIERTA</t>
  </si>
  <si>
    <t>ARTRODESIS DE LA UNION LUMBOSACRA TECNICA POSTERIOR CON INSTRUMENTACION VIA PERCUTANEA</t>
  </si>
  <si>
    <t>ARTRODESIS DE LA UNION LUMBOPELVICA TECNICA POSTERIOR SIN INSTRUMENTACION VIA ABIERTA</t>
  </si>
  <si>
    <t>ARTRODESIS DE LA UNION LUMBOPELVICA TECNICA POSTERIOR SIN INSTRUMENTACION VIA PERCUTANEA</t>
  </si>
  <si>
    <t>ARTRODESIS DE LA UNION LUMBOPELVICA TECNICA POSTERIOR CON INSTRUMENTACION VIA ABIERTA</t>
  </si>
  <si>
    <t>ARTRODESIS DE LA UNION LUMBOPELVICA TECNICA POSTERIOR CON INSTRUMENTACION VIA PERCUTANEA</t>
  </si>
  <si>
    <t>ARTRODESIS DE LA UNION LUMBOPELVICA TECNICA POSTERIOR CON INSTRUMENTACION INTERCRESTILIA</t>
  </si>
  <si>
    <t>ARTRODESIS DE LA UNION SACROILIACA TECNICA POSTERIOR SIN INSTRUMENTACION VIA ABIERTA</t>
  </si>
  <si>
    <t>812907</t>
  </si>
  <si>
    <t>ARTRODESIS DE LA UNION SACROILIACA TECNICA POSTERIOR SIN INSTRUMENTACION VIA PERCUTANEA</t>
  </si>
  <si>
    <t>ARTRODESIS DE LA UNION SACROILIACA TECNICA POSTERIOR CON INSTRUMENTACION VIA ABIERTA</t>
  </si>
  <si>
    <t>ARTRODESIS DE LA UNION SACROILIACA TECNICA POSTERIOR CON INSTRUMENTACION VIA PERCUTANEA</t>
  </si>
  <si>
    <t>ARTRODESIS INTERSOMATICA POSTEROLATERAL O TRANSFORAMINAL HASTA DOS SEGMENTOS VIA ABIERTA</t>
  </si>
  <si>
    <t>ARTRODESIS INTERSOMATICA POSTEROLATERAL O TRANSFORAMINAL HASTA DOS SEGMENTOS VIA PERCUTANEA</t>
  </si>
  <si>
    <t>ARTRODESIS INTERSOMATICA POSTEROLATERAL O TRANSFORAMINAL HASTA DOS SEGMENTOS VIA ENDOSCOPICA</t>
  </si>
  <si>
    <t>ARTRODESIS INTERSOMATICA POSTEROLATERAL O TRANSFORAMINAL MAS DE DOS SEGMENTOS VIA ABIERTA</t>
  </si>
  <si>
    <t>ARTRODESIS INTERSOMATICA POSTEROLATERAL O TRANSFORAMINAL MAS DE DOS SEGMENTOS VIA PERCUTANEA</t>
  </si>
  <si>
    <t>ARTRODESIS INTERSOMATICA POSTEROLATERAL O TRANSFORAMINAL MAS DE DOS SEGMENTOS VIA ENDOSCOPICA</t>
  </si>
  <si>
    <t>ARTRODESIS INTERSOMATICA TRANSACRA POSTERIOR VIA ABIERTA</t>
  </si>
  <si>
    <t>ARTRODESIS INTERSOMATICA TRANSACRA POSTERIOR VIA PERCUTANEA</t>
  </si>
  <si>
    <t>ARTRODESIS INTERSOMATICA INTERESPINOSA POSTERIOR VIA ABIERTA</t>
  </si>
  <si>
    <t>ARTRODESIS INTERSOMATICA INTERESPINOSA POSTERIOR VIA PERCUTANEA</t>
  </si>
  <si>
    <t>ARTRODESIS INTERSOMATICA INTERESPINOSA POSTERIOR VIA ENDOSCOPICA</t>
  </si>
  <si>
    <t>ARTRODESIS INTERCORPORAL LUMBOSACRA VIA POSTEROLATERAL DE UNA VERTEBRA</t>
  </si>
  <si>
    <t>ARTRODESIS INTERCORPORAL LUMBOSACRA VIA POSTEROLATERAL MAS DE UNA VERTEBRA</t>
  </si>
  <si>
    <t>ARTRODESIS INTERFACETARIA POSTERIOR VIA ABIERTA</t>
  </si>
  <si>
    <t>ARTRODESIS INTERFACETARIA POSTERIOR VIA PERCUTANEA</t>
  </si>
  <si>
    <t>ARTRODESIS INTERFACETARIA POSTERIOR VIA ENDOSCOPICA</t>
  </si>
  <si>
    <t>MANIOBRAS DE MANIPULACION (DESROTACION TRASLACION ENTRE OTRAS) DE IMPLANTE VERTEBRAL PARA ALINEACION DE COLUMNA</t>
  </si>
  <si>
    <t>REFUSION DE COLUMNA OCCIPITOCERVICAL ANTERIOR O LATERAL</t>
  </si>
  <si>
    <t>REFUSION DE COLUMNA OCCIPITOCERVICAL POSTERIOR</t>
  </si>
  <si>
    <t>REFUSION DE COLUMNA CERVICAL ANTERIOR O LATERAL</t>
  </si>
  <si>
    <t>REFUSION DE COLUMNA CERVICAL POSTERIOR</t>
  </si>
  <si>
    <t>REFUSION DE COLUMNA CERVICOTORACICA ANTERIOR O LATERAL</t>
  </si>
  <si>
    <t>810912</t>
  </si>
  <si>
    <t>REFUSION DE COLUMNA CERVICOTORACICA POSTERIOR</t>
  </si>
  <si>
    <t>810914</t>
  </si>
  <si>
    <t>REFUSION DE COLUMNA TORACICA ANTERIOR O LATERAL</t>
  </si>
  <si>
    <t>REFUSION DE COLUMNA TORACICA POSTERIOR</t>
  </si>
  <si>
    <t>REFUSION DE COLUMNA TORACOLUMBAR ANTERIOR O LATERAL</t>
  </si>
  <si>
    <t>REFUSION DE COLUMNA TORACOLUMBAR POSTERIOR</t>
  </si>
  <si>
    <t>REFUSION DE COLUMNA LUMBOSACRA ANTERIOR O LATERAL</t>
  </si>
  <si>
    <t>REFUSION DE COLUMNA LUMBOSACRA POSTERIOR</t>
  </si>
  <si>
    <t>810934</t>
  </si>
  <si>
    <t>REFUSION DE COLUMNA LUMBOPELVICA ANTERIOR O LATERAL</t>
  </si>
  <si>
    <t>REFUSION DE COLUMNA LUMBOPELVICA POSTERIOR</t>
  </si>
  <si>
    <t>810924</t>
  </si>
  <si>
    <t>811101</t>
  </si>
  <si>
    <t>ARTRODESIS TIBIO-TALAR VIA ABIERTA</t>
  </si>
  <si>
    <t>811102</t>
  </si>
  <si>
    <t>ARTRODESIS TIBIO-TALAR VIA ARTROSCOPICA</t>
  </si>
  <si>
    <t>REVISION DE ARTRODESIS TIBIO-TALAR VIA ABIERTA</t>
  </si>
  <si>
    <t>REVISION DE ARTRODESIS TIBIO-TALAR VIA ARTROSCOPICA</t>
  </si>
  <si>
    <t>ARTRODESIS SUBTALAR VIA ABIERTA</t>
  </si>
  <si>
    <t>811300</t>
  </si>
  <si>
    <t>ARTRODESIS SUBTALAR VIA ARTROSCOPICA</t>
  </si>
  <si>
    <t>ARTRODESIS SUBTALAR DISTRACTORA CON INJERTO ESTRUCTURAL VIA ABIERTA</t>
  </si>
  <si>
    <t>ARTRODESIS CALCANEOCUBOIDEA VIA ABIERTA</t>
  </si>
  <si>
    <t>811201</t>
  </si>
  <si>
    <t>ARTRODESIS CALCANEOCUBOIDEA VIA ARTROSCOPICA</t>
  </si>
  <si>
    <t>ARTRODESIS TALONAVICULAR VIA ABIERTA</t>
  </si>
  <si>
    <t>ARTRODESIS TALONAVICULAR VIA ARTROSCOPICA</t>
  </si>
  <si>
    <t>ARTRODESIS TARSOMETATARSAL (CADA COLUMNA) VIA ABIERTA</t>
  </si>
  <si>
    <t>811500</t>
  </si>
  <si>
    <t>ARTRODESIS METATARSOFALANGICA (CADA UNA) VIA ABIERTA</t>
  </si>
  <si>
    <t>811600</t>
  </si>
  <si>
    <t>ARTRODESIS METATARSOFALANGICA (CADA UNA) VIA ARTROSCOPICA</t>
  </si>
  <si>
    <t>ARTRODESIS INTERFALANGICA DE DEDO DEL PIE (CADA UNO) VIA ABIERTA</t>
  </si>
  <si>
    <t>775702</t>
  </si>
  <si>
    <t>REVISION DE ARTRODESIS DE MEDIOPIE O RETROPIE (CADA UNA) VIA ABIERTA</t>
  </si>
  <si>
    <t>811701</t>
  </si>
  <si>
    <t>REVISION DE ARTRODESIS DE MEDIOPIE O RETROPIE (CADA UNA) VIA ARTROSCOPICA</t>
  </si>
  <si>
    <t>REVISION DE ARTRODESIS METATARSOFALANGICA (CADA UNA) VIA ABIERTA</t>
  </si>
  <si>
    <t>REVISION DE ARTRODESIS INTERFALANGICA (CADA UNA) VIA ABIERTA</t>
  </si>
  <si>
    <t>ARTRODESIS DE ARTICULACION</t>
  </si>
  <si>
    <t>812100</t>
  </si>
  <si>
    <t>812200</t>
  </si>
  <si>
    <t>812301</t>
  </si>
  <si>
    <t>812302</t>
  </si>
  <si>
    <t>812401</t>
  </si>
  <si>
    <t>ARTRODESIS DE CODO</t>
  </si>
  <si>
    <t>812400</t>
  </si>
  <si>
    <t>ARTRODESIS RADIOCARPIANA SIN INJERTO OSEO VIA ABIERTA</t>
  </si>
  <si>
    <t>812501</t>
  </si>
  <si>
    <t>ARTRODESIS RADIOCARPIANA CON INJERTO OSEO VIA ABIERTA</t>
  </si>
  <si>
    <t>812502</t>
  </si>
  <si>
    <t>ARTRODESIS RADIOCARPIANA SIN INJERTO OSEO VIA ARTROSCOPICA</t>
  </si>
  <si>
    <t>ARTRODESIS RADIOCARPIANA CON INJERTO OSEO VIA ARTROSCOPICA</t>
  </si>
  <si>
    <t>812601</t>
  </si>
  <si>
    <t>ARTRODESIS CARPO-METACARPIANA</t>
  </si>
  <si>
    <t>812600</t>
  </si>
  <si>
    <t>812700</t>
  </si>
  <si>
    <t>ARTRODESIS METACARPO-FALANGICA SOD</t>
  </si>
  <si>
    <t>812801</t>
  </si>
  <si>
    <t>ARTRODESIS INTERFALANGICA EN MANO SIN INJERTO (UNA O MAS)</t>
  </si>
  <si>
    <t>812802</t>
  </si>
  <si>
    <t>ARTRODESIS INTERFALANGICA EN MANO CON INJERTO (UNA O MAS)</t>
  </si>
  <si>
    <t>812903</t>
  </si>
  <si>
    <t>ARTRODESIS INTERCARPIANA SIN INJERTO OSEO VIA ABIERTA</t>
  </si>
  <si>
    <t>812901</t>
  </si>
  <si>
    <t>ARTRODESIS INTERCARPIANA CON INJERTO OSEO VIA ABIERTA</t>
  </si>
  <si>
    <t>ARTRODESIS INTERCARPIANA SIN INJERTO OSEO VIA ARTROSCOPICA</t>
  </si>
  <si>
    <t>ARTRODESIS INTERCARPIANA CON INJERTO OSEO VIA ARTROSCOPICA</t>
  </si>
  <si>
    <t>ARTRODESIS SACROILIACA SIN INSTRUMENTACION</t>
  </si>
  <si>
    <t>ARTRODESIS SACROILIACA CON INSTRUMENTACION</t>
  </si>
  <si>
    <t>ARTROPLASTIA DE PIE Y ARTEJOS CON PROTESIS</t>
  </si>
  <si>
    <t>813100</t>
  </si>
  <si>
    <t>ARTROPLASTIA DE PIE Y ARTEJOS SIN PROTESIS</t>
  </si>
  <si>
    <t>ARTROPLASTIA POR INTERPOSICION DE HUESOS DEL TARSO</t>
  </si>
  <si>
    <t>813240</t>
  </si>
  <si>
    <t>ARTROPLASTIA POR INTERPOSICION DE HUESOS DEL METATARSO</t>
  </si>
  <si>
    <t>813250</t>
  </si>
  <si>
    <t>814101</t>
  </si>
  <si>
    <t>ARTROPLASTIA POR INTERPOSICION O RESECCION DE CADERA</t>
  </si>
  <si>
    <t>814102</t>
  </si>
  <si>
    <t>CONDROPLASTIA DE ABRASION DE CADERA POR ARTROSCOPIA</t>
  </si>
  <si>
    <t>OSTEOCONDROPLASTIA DE CADERA VIA ABIERTA</t>
  </si>
  <si>
    <t>OSTEOCONDROPLASTIA DE CADERA POR ARTROSCOPIA</t>
  </si>
  <si>
    <t>REPARACION DE RODILLA CINCO EN UNO [MENISCOPLASTIA REPARACION DE LIGAMENTO COLATERAL MEDIAL AVANZAMIENTO DE VASTUS MEDIAL O INTERNO AVANZAMIENTO SEMITENDINOSO Y TRANSPOSICION DE (PATA DE GANSO O PES ANSERINUS)]</t>
  </si>
  <si>
    <t>814220</t>
  </si>
  <si>
    <t>REPARACION TRIADA DE RODILLA [MENISCOPLASTIAL CON REPARACION DE LIGAMENTO CRUZADO ANTERIOR Y LIGAMENTO MEDIAL COLATERAL]</t>
  </si>
  <si>
    <t>CAPSULORRAFIA DE RODILLA</t>
  </si>
  <si>
    <t>798105</t>
  </si>
  <si>
    <t>814410</t>
  </si>
  <si>
    <t>REALINEAMIENTO DE ROTULA CON CIRUGIA DE TEJIDOS BLANDOS</t>
  </si>
  <si>
    <t>814420</t>
  </si>
  <si>
    <t>REALINEAMIENTO DE ROTULA CON OSTEOTOMIA DE TUBEROSIDAD ANTERIOR</t>
  </si>
  <si>
    <t>REALINEAMIENTO DE ROTULA CON TROCLEOPLASTIA FEMORAL</t>
  </si>
  <si>
    <t>814501</t>
  </si>
  <si>
    <t>REPARACION DE LIGAMENTO CRUZADO</t>
  </si>
  <si>
    <t>814502</t>
  </si>
  <si>
    <t>RECONSTRUCCION DE LIGAMENTO CRUZADO ANTERIOR CON AUTOINJERTO O ALOINJERTO VIA ABIERTA</t>
  </si>
  <si>
    <t>814503</t>
  </si>
  <si>
    <t>RECONSTRUCCION DE LIGAMENTO CRUZADO POSTERIOR CON AUTOINJERTO O ALOINJERTO VIA ABIERTA</t>
  </si>
  <si>
    <t>814504</t>
  </si>
  <si>
    <t>RECONSTRUCCION DE LIGAMENTO CRUZADO ANTERIOR CON INJERTO AUTOLOGO O CON ALOINJERTO POR ARTROSCOPIA</t>
  </si>
  <si>
    <t>814505</t>
  </si>
  <si>
    <t>RECONSTRUCCION DE LIGAMENTO CRUZADO POSTERIOR CON INJERTO AUTOLOGO O CON ALOINJERTO POR ARTROSCOPIA</t>
  </si>
  <si>
    <t>RECONSTRUCCION LIGAMENTARIA DE ESQUINA POSTEROLATERAL O POSTEROMEDIAL CON INJERTO AUTOLOGO O ALOINJERTO</t>
  </si>
  <si>
    <t>REVISION DE RECONSTRUCCION DE LIGAMENTO CRUZADO ANTERIOR CON AUTOINJERTO O ALOINJERTO VIA ABIERTA</t>
  </si>
  <si>
    <t>REVISION DE RECONSTRUCCION DE LIGAMENTO CRUZADO POSTERIOR CON AUTOINJERTO O ALOINJERTO VIA ABIERTA</t>
  </si>
  <si>
    <t>REVISION DE RECONSTRUCCION DE LIGAMENTO CRUZADO ANTERIOR CON INJERTO AUTOLOGO O CON ALOINJERTO POR ARTROSCOPIA</t>
  </si>
  <si>
    <t>REVISION DE RECONSTRUCCION DE LIGAMENTO CRUZADO POSTERIOR CON INJERTO AUTOLOGO O CON ALOINJERTO POR ARTROSCOPIA</t>
  </si>
  <si>
    <t>814601</t>
  </si>
  <si>
    <t>OTRA CORRECCION LIGAMENTARIA MEDIAL O LATERAL O CAPSULAR</t>
  </si>
  <si>
    <t>814602</t>
  </si>
  <si>
    <t>OTRA RECONSTRUCCION O TRANSFERENCIAS PARA LIGAMENTOS MEDIAL O LATERAL</t>
  </si>
  <si>
    <t>CORRECCION LIGAMENTARIA O CAPSULAR EN LUXACION GLENOHUMERAL VIA ABIERTA</t>
  </si>
  <si>
    <t>CORRECCION LIGAMENTARIA O CAPSULAR EN LUXACION GLENOHUMERAL VIA ARTROSCOPICA</t>
  </si>
  <si>
    <t>CORRECCION LIGAMENTARIA O CAPSULAR EN LUXACION ACROMIOCLAVICULAR VIA ABIERTA</t>
  </si>
  <si>
    <t>CORRECCION LIGAMENTARIA O CAPSULAR EN LUXACION ACROMIOCLAVICULAR VIA ARTROSCOPICA</t>
  </si>
  <si>
    <t>RECONSTRUCCION LIGAMENTARIA DE LUXACION ACROMIOCLAVICULAR CON AUTO O ALOINJERTO VIA ABIERTA</t>
  </si>
  <si>
    <t>RECONSTRUCCION LIGAMENTARIA DE LUXACION ACROMIOCLAVICULAR CON AUTO O ALOINJERTO VIA ARTROSCOPICA</t>
  </si>
  <si>
    <t>CORRECCION LIGAMENTARIA O CAPSULAR EN LUXACION ESTERNOCLAVICULAR VIA ABIERTA</t>
  </si>
  <si>
    <t>RECONSTRUCCION LIGAMENTARIA DE LUXACION ESTERNOCLAVICULAR CON AUTO O ALOINJERTO VIA ABIERTA</t>
  </si>
  <si>
    <t>CORRECCION CAPSULAR SUPERIOR DE HOMBRO CON INJERTO VIA ABIERTA</t>
  </si>
  <si>
    <t>CORRECCION CAPSULAR SUPERIOR DE HOMBRO CON INJERTO VIA ARTROSCOPICA</t>
  </si>
  <si>
    <t>819310</t>
  </si>
  <si>
    <t>814703</t>
  </si>
  <si>
    <t>RETINACULOPLASTIA (PARA LIBERACION DE LA ROTULA)</t>
  </si>
  <si>
    <t>814704</t>
  </si>
  <si>
    <t>CONDROPLASTIA DE ABRASION MAS OSTEOTOMIA TIBIAL POR ARTROSCOPIA</t>
  </si>
  <si>
    <t>814705</t>
  </si>
  <si>
    <t>RELAJACION DE RETINACULO LATERAL MAS OSTEOTOMIA DE REALINEACION MAS PLICATURA DE RETINACULO MEDIAL POR ARTROSCOPIA</t>
  </si>
  <si>
    <t>814706</t>
  </si>
  <si>
    <t>RELAJACION DE RETINACULO LATERAL POR ARTROSCOPIA</t>
  </si>
  <si>
    <t>814707</t>
  </si>
  <si>
    <t>RELAJACION DE RETINACULO LATERAL MAS REALINEACION DISTAL O PROXIMAL POR ARTROSCOPIA</t>
  </si>
  <si>
    <t>814708</t>
  </si>
  <si>
    <t>FIJACION DE LA RODILLA POR ARTROSCOPIA</t>
  </si>
  <si>
    <t>814709</t>
  </si>
  <si>
    <t>FIJACION E INJERTO OSEO DE LA RODILLA POR ARTROSCOPIA</t>
  </si>
  <si>
    <t>SUTURA DE MENISCO MEDIAL O LATERAL ABIERTA</t>
  </si>
  <si>
    <t>814712</t>
  </si>
  <si>
    <t>SUTURA DE MENISCO MEDIAL O LATERAL POR ARTROSCOPIA</t>
  </si>
  <si>
    <t>SUTURA DE MENISCO MEDIAL Y LATERAL ABIERTA</t>
  </si>
  <si>
    <t>814722</t>
  </si>
  <si>
    <t>814723</t>
  </si>
  <si>
    <t>LIBERACION DE ADHERENCIAS DE RODILLA POR ARTROSCOPIA</t>
  </si>
  <si>
    <t>814724</t>
  </si>
  <si>
    <t>REMODELACION DE MENISCO MEDIAL Y LATERAL POR ARTROSCOPIA</t>
  </si>
  <si>
    <t>814725</t>
  </si>
  <si>
    <t>814726</t>
  </si>
  <si>
    <t>814727</t>
  </si>
  <si>
    <t>REPARACION O FIJACION DE RAIZ DEL MENISCO MEDIAL O LATERAL POR ARTROSCOPIA</t>
  </si>
  <si>
    <t>TRASPLANTE MENISCAL MEDIAL O LATERAL VIA ABIERTA</t>
  </si>
  <si>
    <t>TRASPLANTE MENISCAL MEDIAL O LATERAL POR ARTROSCOPIA</t>
  </si>
  <si>
    <t>CONDROPLASTIA DE RODILLA POR ARTROSCOPIA</t>
  </si>
  <si>
    <t>CONDROPLASTIA DE RODILLA CON INJERTO AUTOLOGO O ALOINJERTO VIA ABIERTA</t>
  </si>
  <si>
    <t>CONDROPLASTIA DE RODILLA CON INJERTO AUTOLOGO O ALOINJERTO POR ARTROSCOPIA</t>
  </si>
  <si>
    <t>814905</t>
  </si>
  <si>
    <t>RESECCION DE LESION OSTEOCONDRAL PERFORACIONES O CURETAJE DE TOBILLO POR ARTROSCOPIA</t>
  </si>
  <si>
    <t>814906</t>
  </si>
  <si>
    <t>RECONSTRUCCION PRIMARIA DE LIGAMENTOS DEL TOBILLO VIA ABIERTA</t>
  </si>
  <si>
    <t>RECONSTRUCCION SECUNDARIA DE LIGAMENTOS DE TOBILLO CON AUTO O ALOINJERTO O DISPOSTIVO VIA ABIERTA</t>
  </si>
  <si>
    <t>814902</t>
  </si>
  <si>
    <t>RECONSTRUCCION PRIMARIA DE LIGAMENTOS DEL TOBILLO VIA ARTROSCOPICA</t>
  </si>
  <si>
    <t>814901</t>
  </si>
  <si>
    <t>RECONSTRUCCION SECUNDARIA DE LIGAMENTOS DE TOBILLO CON INJERTO O DISPOSTIVO VIA ARTROSCOPICA</t>
  </si>
  <si>
    <t>CAPSULORRAFIA DE TOBILLO</t>
  </si>
  <si>
    <t>815102</t>
  </si>
  <si>
    <t>REEMPLAZO PROTESICO TOTAL EN ARTRODESIS DE CADERA</t>
  </si>
  <si>
    <t>REEMPLAZO PROTESICO TOTAL PRIMARIO SIMPLE DE CADERA</t>
  </si>
  <si>
    <t>815101</t>
  </si>
  <si>
    <t>REEMPLAZO PROTESICO TOTAL PRIMARIO COMPLEJO DE CADERA (ARTROSIS SECUNDARIA)</t>
  </si>
  <si>
    <t>REEMPLAZO PARCIAL DE CADERA</t>
  </si>
  <si>
    <t>815200</t>
  </si>
  <si>
    <t>815301</t>
  </si>
  <si>
    <t>REVISION REEMPLAZO PROTESICO PARCIAL DE CADERA</t>
  </si>
  <si>
    <t>815302</t>
  </si>
  <si>
    <t>REVISION REEMPLAZO TOTAL DE CADERA CON RECONSTRUCION DE AMBOS COMPONENTES (ACETABULAR Y FEMORAL)</t>
  </si>
  <si>
    <t>REVISION REEMPLAZO TOTAL DE CADERA CON RECONSTRUCCION DE COMPONENTE ACETABULAR</t>
  </si>
  <si>
    <t>REVISION REEMPLAZO TOTAL DE CADERA CON RECONSTRUCCION DE COMPONENTE FEMORAL</t>
  </si>
  <si>
    <t>815401</t>
  </si>
  <si>
    <t>815403</t>
  </si>
  <si>
    <t>REEMPLAZO TOTAL DE RODILLA UNICOMPARTIMENTAL (HEMIARTICULACION)</t>
  </si>
  <si>
    <t>REEMPLAZO PROTESICO TOTAL PRIMARIO TRICOMPARTIMENTAL SIMPLE DE RODILLA</t>
  </si>
  <si>
    <t>815402</t>
  </si>
  <si>
    <t>REEMPLAZO PROTESICO TOTAL PRIMARIO TRICOMPARTIMENTAL COMPLEJO DE RODILLA (ARTROSIS SECUNDARIA)</t>
  </si>
  <si>
    <t>815502</t>
  </si>
  <si>
    <t>REEMPLAZO PROTESICO TOTAL EN ARTRODESIS DE RODILLA</t>
  </si>
  <si>
    <t>REVISION REEMPLAZO TOTAL DE RODILLA CON RECONSTRUCCION DE COMPONENTE FEMORAL</t>
  </si>
  <si>
    <t>REVISION REEMPLAZO TOTAL DE RODILLA CON RECONSTRUCCION DE COMPONENTE TIBIAL</t>
  </si>
  <si>
    <t>REVISION REEMPLAZO TOTAL DE RODILLA CON RECONSTRUCCION DE COMPONENTE PATELAR</t>
  </si>
  <si>
    <t>REVISION REEMPLAZO TOTAL DE RODILLA CON RECONSTRUCION DE LOS TRES COMPONENTES (FEMORAL TIBIAL Y PATELAR)</t>
  </si>
  <si>
    <t>REEMPLAZO PROTESICO TOTAL DE TOBILLO VIA ABIERTA</t>
  </si>
  <si>
    <t>CONVERSION DE ARTRODESIS DE TOBILLO A REEMPLAZO PROTESICO TOTAL DE TOBILLO VIA ABIERTA</t>
  </si>
  <si>
    <t>REVISION DE REEMPLAZO PROTESICO TOTAL DE TOBILLO VIA ABIERTA</t>
  </si>
  <si>
    <t>REEMPLAZO METATARSOFALANGICO CON DISPOSTIVO</t>
  </si>
  <si>
    <t>815810</t>
  </si>
  <si>
    <t>REVISION REEMPLAZO PROTESICO TOTAL DE TOBILLO</t>
  </si>
  <si>
    <t>817101</t>
  </si>
  <si>
    <t>REEMPLAZO PROTESICO EN HUESOS DEL CARPO (UNO O MAS)</t>
  </si>
  <si>
    <t>817102</t>
  </si>
  <si>
    <t>REEMPLAZO PROTESICO DE LA ARTICULACION TRAPECIO- METACARPIANA</t>
  </si>
  <si>
    <t>817201</t>
  </si>
  <si>
    <t>ARTROPLASTIA POR INTERPOSICION O RESECCION MUÑECA</t>
  </si>
  <si>
    <t>817202</t>
  </si>
  <si>
    <t>ARTROPLASTIA RESECCION TRAPECIO-METACARPIANA</t>
  </si>
  <si>
    <t>817203</t>
  </si>
  <si>
    <t>ARTROPLASTIA METACARPO-FALANGICA (UNA O MAS)</t>
  </si>
  <si>
    <t>LIGAMENTORRAFIA O REINSERCION DE LIGAMENTOS VIA ABIERTA</t>
  </si>
  <si>
    <t>817205</t>
  </si>
  <si>
    <t>LIGAMENTORRAFIA O REINSERCION DE LIGAMENTOS VIA ARTROSCOPICA</t>
  </si>
  <si>
    <t>817207</t>
  </si>
  <si>
    <t>CONDROPLASTIA DE ABRASION DE FALANGES POR ARTROSCOPIA</t>
  </si>
  <si>
    <t>817208</t>
  </si>
  <si>
    <t>ARTROPLASTIA RADIOCARPIANA (MUÑECA O PUÑO)</t>
  </si>
  <si>
    <t>817301</t>
  </si>
  <si>
    <t>REEMPLAZO PROTESICO DE LA MUÑECA</t>
  </si>
  <si>
    <t>817302</t>
  </si>
  <si>
    <t>REVISION DE REEMPLAZO TOTAL DE MUÑECA</t>
  </si>
  <si>
    <t>817901</t>
  </si>
  <si>
    <t>ARTROPLASTIAS INTERFALANGICAS (POR CADA DEDO)</t>
  </si>
  <si>
    <t>DESCOMPRESION DE HUESO DE MUÑECA O MANO VIA ABIERTA</t>
  </si>
  <si>
    <t>DESCOMPRESION DE HUESO DE MUÑECA O MANO VIA ARTROSCOPICA</t>
  </si>
  <si>
    <t>818010</t>
  </si>
  <si>
    <t>REEMPLAZO PROTESICO PRIMARIO TOTAL DE HOMBRO</t>
  </si>
  <si>
    <t>818020</t>
  </si>
  <si>
    <t>REEMPLAZO PROTESICO SECUNDARIO TOTAL DE HOMBRO</t>
  </si>
  <si>
    <t>REEMPLAZO PROTESICO PARCIAL DE HOMBRO VIA ABIERTA</t>
  </si>
  <si>
    <t>818100</t>
  </si>
  <si>
    <t>REPARACION DE LUXACION RECURRENTE DE HOMBRO VIA ABIERTA</t>
  </si>
  <si>
    <t>818200</t>
  </si>
  <si>
    <t>REPARACION DE LUXACION RECURRENTE DE HOMBRO VIA ARTROSCOPICA</t>
  </si>
  <si>
    <t>REVISION DE REPARACION DE LUXACION RECURRENTE DE HOMBRO VIA ABIERTA</t>
  </si>
  <si>
    <t>REVISION DE REPARACION DE LUXACION RECURRENTE DE HOMBRO VIA ARTROSCOPICA</t>
  </si>
  <si>
    <t>818301</t>
  </si>
  <si>
    <t>818302</t>
  </si>
  <si>
    <t>CORACOPLASTIA POR ARTROSCOPIA</t>
  </si>
  <si>
    <t>818606</t>
  </si>
  <si>
    <t>818305</t>
  </si>
  <si>
    <t>ARTROPLASTIA ACROMIO-CLAVICULAR</t>
  </si>
  <si>
    <t>818306</t>
  </si>
  <si>
    <t>ARTROPLASTIA POR INTERPOSICION O RESECCION HOMBRO</t>
  </si>
  <si>
    <t>818307</t>
  </si>
  <si>
    <t>818400</t>
  </si>
  <si>
    <t>REEMPLAZO TOTAL PROTESICO DE CODO SOD</t>
  </si>
  <si>
    <t>818500</t>
  </si>
  <si>
    <t>REEMPLAZO PARCIAL PROTESICO DE CODO SOD</t>
  </si>
  <si>
    <t>818601</t>
  </si>
  <si>
    <t>ARTROPLASTIA POR INTERPOSICION O RESECCION DEL CODO</t>
  </si>
  <si>
    <t>818602</t>
  </si>
  <si>
    <t>RECONSTRUCCION SECUNDARIA DE LIGAMENTOS DE CODO CON AUTO O ALOINJERTO</t>
  </si>
  <si>
    <t>818603</t>
  </si>
  <si>
    <t>LIBERACION ANTERIOR O POSTERIOR DE CODO PARA CONTRACTURA</t>
  </si>
  <si>
    <t>818604</t>
  </si>
  <si>
    <t>CONDROPLASTIA DEL CODO VIA ARTROSCOPICA</t>
  </si>
  <si>
    <t>CONDROPLASTIA DE HOMBRO VIA ABIERTA</t>
  </si>
  <si>
    <t>CONDROPLASTIA DE HOMBRO VIA ARTROSCOPICA</t>
  </si>
  <si>
    <t>CAPSULORRAFIA DE CODO VIA ABIERTA</t>
  </si>
  <si>
    <t>CAPSULORRAFIA DE CODO VIA ARTROSCOPICA</t>
  </si>
  <si>
    <t>REVISION DE REEMPLAZO PARCIAL PROTESICO DE HOMBRO</t>
  </si>
  <si>
    <t>REVISION DE REEMPLAZO TOTAL PROTESICO DE HOMBRO</t>
  </si>
  <si>
    <t>REVISION DE REEMPLAZO PARCIAL PROTESICO DE CODO</t>
  </si>
  <si>
    <t>REVISION DE REEMPLAZO TOTAL PROTESICO DE CODO</t>
  </si>
  <si>
    <t>VERTEBROPLASTIA CON COLOCACION DE DISPOSITIVO INTRACORPORAL</t>
  </si>
  <si>
    <t>REEMPLAZO DE ARTICULACION FACETARIA</t>
  </si>
  <si>
    <t>VERTEBROPLASTIA</t>
  </si>
  <si>
    <t>CIFOPLASTIA</t>
  </si>
  <si>
    <t>ARTROPLASTIA CERVICAL UN NIVEL</t>
  </si>
  <si>
    <t>ARTROPLASTIA CERVICAL MAS DE UN NIVEL</t>
  </si>
  <si>
    <t>ARTROPLASTIA LUMBAR O LUMBOSACRA UN NIVEL</t>
  </si>
  <si>
    <t>ARTROPLASTIA LUMBAR O LUMBOSACRA MAS DE UN NIVEL</t>
  </si>
  <si>
    <t>REVISION O RETIRO DE PROTESIS Y COLOCACION DE ESPACIADOR ARTICULAR</t>
  </si>
  <si>
    <t>819101</t>
  </si>
  <si>
    <t>ASPIRACION ARTICULAR</t>
  </si>
  <si>
    <t>INYECCION DE SUSTANCIA TERAPEUTICA DENTRO DE LA ARTICULACION O EL LIGAMENTO</t>
  </si>
  <si>
    <t>839600</t>
  </si>
  <si>
    <t>APLICACION DE PLASMA RICO EN PLAQUETAS DENTRO DEL SISTEMA OSTEOMUSCULAR</t>
  </si>
  <si>
    <t>CAPSULORRAFIA DE HOMBRO POR ARTROSCOPIA</t>
  </si>
  <si>
    <t>819330</t>
  </si>
  <si>
    <t>SUTURA DEL FIBROCARTILAGO TRIANGULAR O DE LIGAMENTOS INTERCARPIANOS VIA ARTROSCOPICA</t>
  </si>
  <si>
    <t>CAPSULORRAFIA ARTICULAR EN MUÑECA VIA ABIERTA</t>
  </si>
  <si>
    <t>819341</t>
  </si>
  <si>
    <t>CAPSULORRAFIA ARTICULAR EN MUÑECA VIA ARTROSCOPICA</t>
  </si>
  <si>
    <t>RECONSTRUCCION PRIMARIA DE TENDON DE AQUILES VIA ABIERTA</t>
  </si>
  <si>
    <t>819410</t>
  </si>
  <si>
    <t>RECONSTRUCCION PRIMARIA DE TENDON DE AQUILES VIA ENDOSCOPICA</t>
  </si>
  <si>
    <t>RECONSTRUCCION DE TENDON DE AQUILES CON TRANSFERENCIAS TENDINOSAS</t>
  </si>
  <si>
    <t>819420</t>
  </si>
  <si>
    <t>RECONSTRUCCION DE TENDON DE AQUILES CON CALCANEOPLASTIA VIA ABIERTA</t>
  </si>
  <si>
    <t>RECONSTRUCCION DE TENDON DE AQUILES CON CALCANEOPLASTIA VIA ENDOSCOPICA</t>
  </si>
  <si>
    <t>RECONSTRUCCION DE TENDONES PERONEOS VIA ABIERTA</t>
  </si>
  <si>
    <t>RECONSTRUCCION DE TENDONES PERONEOS VIA ENDOSCOPICA</t>
  </si>
  <si>
    <t>RECONSTRUCCION DE TENDONES TIBIALES VIA ABIERTA</t>
  </si>
  <si>
    <t>RECONSTRUCCION DE TENDONES TIBIALES VIA ENDOSCOPICA</t>
  </si>
  <si>
    <t>REPARACION O RECONSTRUCCION DE LIGAMENTO CALCANEO NAVICULAR</t>
  </si>
  <si>
    <t>819520</t>
  </si>
  <si>
    <t>REPARACION O RECONSTRUCCION DEL TENDON ROTULIANO</t>
  </si>
  <si>
    <t>ARTRODIASTASIS CON FIJADOR EXTERNO</t>
  </si>
  <si>
    <t>819701</t>
  </si>
  <si>
    <t>CONDRODIASTASIS CON FIJADOR EXTERNO</t>
  </si>
  <si>
    <t>819702</t>
  </si>
  <si>
    <t>819703</t>
  </si>
  <si>
    <t>REVISION REEMPLAZO PROTESICO DE HOMBRO COMPONENTE GLENOIDEO</t>
  </si>
  <si>
    <t>819704</t>
  </si>
  <si>
    <t>819706</t>
  </si>
  <si>
    <t>REVISION REEMPLAZO TOTAL DE CODO</t>
  </si>
  <si>
    <t>OTROS PROCEDIMIENTOS DIAGNOSTICOS EN ESTRUCTURAS ARTICULARES</t>
  </si>
  <si>
    <t>819810</t>
  </si>
  <si>
    <t>ENDOSCOPIA DIAGNOSTICA DE COLUMNA VERTEBRAL</t>
  </si>
  <si>
    <t>820101</t>
  </si>
  <si>
    <t>EXPLORACION DE VAINA DE TENDON DE MANO</t>
  </si>
  <si>
    <t>820102</t>
  </si>
  <si>
    <t>ELIMINACION DE CUERPOS RICIFORMES DE VAINA DE TENDON DE MANO</t>
  </si>
  <si>
    <t>820200</t>
  </si>
  <si>
    <t>MIOTOMIA DE MANO SOD</t>
  </si>
  <si>
    <t>BURSOTOMIA DE MANO SOD</t>
  </si>
  <si>
    <t>823100</t>
  </si>
  <si>
    <t>820400</t>
  </si>
  <si>
    <t>INCISION Y DRENAJE DE ESPACIO PALMAR O TENAR SOD</t>
  </si>
  <si>
    <t>OTRA INCISION DE TEJIDO FLEXIBLE DE MANO SOD</t>
  </si>
  <si>
    <t>821101</t>
  </si>
  <si>
    <t>TENOTOMIA DE MANO PALMAR</t>
  </si>
  <si>
    <t>821102</t>
  </si>
  <si>
    <t>TENOTOMIA DE MANO DORSAL</t>
  </si>
  <si>
    <t>821200</t>
  </si>
  <si>
    <t>FASCIOTOMIA DE MANO SOD</t>
  </si>
  <si>
    <t>821901</t>
  </si>
  <si>
    <t>DIVISION DE MUSCULO DE MANO</t>
  </si>
  <si>
    <t>822101</t>
  </si>
  <si>
    <t>RESECCION DE GANGLION EN DEDOS DE MANO</t>
  </si>
  <si>
    <t>RESECCION DE GANGLION DORSAL DE MUÑECA VIA ABIERTA</t>
  </si>
  <si>
    <t>822102</t>
  </si>
  <si>
    <t>RESECCION DE GANGLION DORSAL DE MUÑECA VIA ARTROSCOPICA</t>
  </si>
  <si>
    <t>RESECCION DE GANGLION PALMAR DE MUÑECA VIA ABIERTA</t>
  </si>
  <si>
    <t>822103</t>
  </si>
  <si>
    <t>RESECCION DE GANGLION PALMAR DE MUÑECA VIA ARTROSCOPICA</t>
  </si>
  <si>
    <t>822201</t>
  </si>
  <si>
    <t>ESCISION DE TUMOR BENIGNO EN MUSCULO DE MANO</t>
  </si>
  <si>
    <t>822202</t>
  </si>
  <si>
    <t>ESCISION DE TUMOR MALIGNO EN MUSCULO DE MANO</t>
  </si>
  <si>
    <t>BURSECTOMIA DE MANO SOD</t>
  </si>
  <si>
    <t>823200</t>
  </si>
  <si>
    <t>ESCISION DE TENDON DE MANO PARA INJERTO (DIFERENTE REGION OPERATORIA) SOD</t>
  </si>
  <si>
    <t>823301</t>
  </si>
  <si>
    <t>TENOSINOVECTOMIA EN EXTENSORES DE MANO (UNO O MAS)</t>
  </si>
  <si>
    <t>823303</t>
  </si>
  <si>
    <t>TENOSINOVECTOMIA FLEXORES MANO (UNO O MAS)</t>
  </si>
  <si>
    <t>823307</t>
  </si>
  <si>
    <t>TENOSINOVECTOMIA EN COMPARTIMENTO EXTENSOR</t>
  </si>
  <si>
    <t>823311</t>
  </si>
  <si>
    <t>TENOSINOVECTOMIA EN DEDOS DE MANO (UNO O MAS)</t>
  </si>
  <si>
    <t>823400</t>
  </si>
  <si>
    <t>ESCISION DE MUSCULO O FASCIA DE MANO PARA INJERTO SOD</t>
  </si>
  <si>
    <t>823501</t>
  </si>
  <si>
    <t>ESCISION DE APONEUROSIS EN MANO</t>
  </si>
  <si>
    <t>823502</t>
  </si>
  <si>
    <t>ESCISION DE APONEUROSIS EN DEDOS</t>
  </si>
  <si>
    <t>OTRA MIECTOMIA DE MANO SOD</t>
  </si>
  <si>
    <t>824100</t>
  </si>
  <si>
    <t>SUTURA DE ENVOLTURA O VAINA DE TENDON DE MANO SOD</t>
  </si>
  <si>
    <t>824201</t>
  </si>
  <si>
    <t>TENORRAFIA DE FLEXORES DE DEDOS (CADA UNO) CON NEURORRAFIA</t>
  </si>
  <si>
    <t>824202</t>
  </si>
  <si>
    <t>TENORRAFIA DE FLEXORES DE DEDOS (CADA UNO) CON NEURORRAFIA Y VASCULARIZACION</t>
  </si>
  <si>
    <t>CIRUGIA DE MANO</t>
  </si>
  <si>
    <t>824203</t>
  </si>
  <si>
    <t>824211</t>
  </si>
  <si>
    <t>824213</t>
  </si>
  <si>
    <t>824215</t>
  </si>
  <si>
    <t>824301</t>
  </si>
  <si>
    <t>TENORRAFIA DE EXTENSORES DE DEDOS (CADA UNO)</t>
  </si>
  <si>
    <t>824321</t>
  </si>
  <si>
    <t>824601</t>
  </si>
  <si>
    <t>MIORRAFIA DE EXTENSORES DE MANO (UNO O MAS)</t>
  </si>
  <si>
    <t>824611</t>
  </si>
  <si>
    <t>AVANZAMIENTO DE TENDON DE MANO SOD</t>
  </si>
  <si>
    <t>825301</t>
  </si>
  <si>
    <t>RETROCESO DE TENDON DE MANO SOD</t>
  </si>
  <si>
    <t>TRANSFERENCIA TENDON MANO Y PUÑO (UNO O MAS)</t>
  </si>
  <si>
    <t>825303</t>
  </si>
  <si>
    <t>825304</t>
  </si>
  <si>
    <t>TRANSFERENCIA DE FLEXORES A EXTENSORES (ESPASTICOS)</t>
  </si>
  <si>
    <t>825305</t>
  </si>
  <si>
    <t>825306</t>
  </si>
  <si>
    <t>REINSERCION DE TENDON EN MANO (UNO O MAS)</t>
  </si>
  <si>
    <t>825307</t>
  </si>
  <si>
    <t>TRASFERENCIA DE TENDON EN MANO O MUÑECA (UNO O MAS)</t>
  </si>
  <si>
    <t>825400</t>
  </si>
  <si>
    <t>REFIJACION DE MUSCULO DE MANO SOD</t>
  </si>
  <si>
    <t>825501</t>
  </si>
  <si>
    <t>ALARGAMIENTO DE TENDON EN MANO (UNO O MAS)</t>
  </si>
  <si>
    <t>OTRO TRASPLANTE O TRANSFERENCIA DE TENDON DE MANO SOD</t>
  </si>
  <si>
    <t>OTRO TRASPLANTE O TRANSFERENCIA DE MUSCULO DE MANO SOD</t>
  </si>
  <si>
    <t>826100</t>
  </si>
  <si>
    <t>PULGARIZACION O POLICITACION CON SUMINISTRO NEUROVASCULAR SOD</t>
  </si>
  <si>
    <t>826920</t>
  </si>
  <si>
    <t>INJERTOS AL PULGAR (OSEO Y PEDICULO DE PIEL)</t>
  </si>
  <si>
    <t>RECONSTRUCCION PARA PLASTIA DE OPONENTE</t>
  </si>
  <si>
    <t>827102</t>
  </si>
  <si>
    <t>INJERTO DE TENDON DE FLEXOR DE UN DEDO CON RECONSTRUCCION DE POLEAS</t>
  </si>
  <si>
    <t>827103</t>
  </si>
  <si>
    <t>INJERTO DE TENDON DE FLEXOR DE DOS O MAS DEDOS CON RECONSTRUCCION DE POLEAS</t>
  </si>
  <si>
    <t>RECONSTRUCCION DE POLEA DEL TENDON</t>
  </si>
  <si>
    <t>PROCEDIMIENTOS PLASTICOS EN MANO CON INJERTO DE MUSCULO O FASCIA SOD</t>
  </si>
  <si>
    <t>827901</t>
  </si>
  <si>
    <t>INJERTO DE TENDON EXTENSOR DE MANO O DEDOS (UNO O MAS)</t>
  </si>
  <si>
    <t>827902</t>
  </si>
  <si>
    <t>INJERTO DE TENDON FLEXOR DE MANO O DEDOS (UNO O MAS)</t>
  </si>
  <si>
    <t>827910</t>
  </si>
  <si>
    <t>828101</t>
  </si>
  <si>
    <t>TRASPOSICION DE DEDO</t>
  </si>
  <si>
    <t>828102</t>
  </si>
  <si>
    <t>TRASPLANTE DE ARTEJO A MANO</t>
  </si>
  <si>
    <t>828200</t>
  </si>
  <si>
    <t>828302</t>
  </si>
  <si>
    <t>CORRECCION DE SINDACTILIA SIMPLE (UNO O MAS ESPACIOS)</t>
  </si>
  <si>
    <t>828304</t>
  </si>
  <si>
    <t>CORRECCION DE SINDACTILIA COMPLEJA</t>
  </si>
  <si>
    <t>828310</t>
  </si>
  <si>
    <t>828320</t>
  </si>
  <si>
    <t>CORRECCION SIMPLE DE CAMPTODACTILIA (UNO O MAS DEDOS)</t>
  </si>
  <si>
    <t>828330</t>
  </si>
  <si>
    <t>CORRECCION DE CAMPTODACTILIA CON OSTEOTOMIA (UNO O MAS DEDOS)</t>
  </si>
  <si>
    <t>828340</t>
  </si>
  <si>
    <t>CORRECCION QUIRURGICA DE CLINODACTILIA (UNO O MAS DEDOS)</t>
  </si>
  <si>
    <t>828350</t>
  </si>
  <si>
    <t>CORRECCION DE POLIDACTILIA CON RECONSTRUCCION</t>
  </si>
  <si>
    <t>828351</t>
  </si>
  <si>
    <t>CORRECCION DE POLIDACTILIA CON ESCISION SIMPLE</t>
  </si>
  <si>
    <t>828355</t>
  </si>
  <si>
    <t>CORRECCION DE ACORTAMIENTO Y ARQUEAMIENTO DE RADIO Y CUBITO</t>
  </si>
  <si>
    <t>828401</t>
  </si>
  <si>
    <t>CORRECCION QUIRURGICA DE DEDO EN BOTONERA</t>
  </si>
  <si>
    <t>828402</t>
  </si>
  <si>
    <t>CORRECCION QUIRURGICA DE DEDO EN CUELLO DE CISNE</t>
  </si>
  <si>
    <t>828403</t>
  </si>
  <si>
    <t>CORRECCION QUIRURGICA DE DEDO EN MARTILLO</t>
  </si>
  <si>
    <t>828404</t>
  </si>
  <si>
    <t>CORRECCION QUIRURGICA DE DEDO EN GATILLO [DEDO DE RESORTE]</t>
  </si>
  <si>
    <t>828501</t>
  </si>
  <si>
    <t>MIOTENOPLASTIA DE MANO</t>
  </si>
  <si>
    <t>828910</t>
  </si>
  <si>
    <t>PLICATURA DE FASCIA EN MANO VIA ABIERTA</t>
  </si>
  <si>
    <t>PLICATURA DE FASCIA EN MANO VIA ARTROSCOPICA</t>
  </si>
  <si>
    <t>REPARACION DE HERNIA FASCIAL VIA ABIERTA</t>
  </si>
  <si>
    <t>REPARACION DE HERNIA FASCIAL VIA ARTROSCOPICA</t>
  </si>
  <si>
    <t>RECONSTRUCCION DE LIGAMENTOS EN MANO CON AUTOINJERTO VIA ABIERTA</t>
  </si>
  <si>
    <t>RECONSTRUCCION DE LIGAMENTOS EN MANO CON AUTOINJERTO VIA ARTROSCOPICA</t>
  </si>
  <si>
    <t>RECONSTRUCCION DE LIGAMENTO EN MANO</t>
  </si>
  <si>
    <t>829101</t>
  </si>
  <si>
    <t>LIBERACION DE ADHESIONES DE FASCIA MUSCULO Y TENDON DE MANO</t>
  </si>
  <si>
    <t>829111</t>
  </si>
  <si>
    <t>ORTOPEDIA PEDIATRICA</t>
  </si>
  <si>
    <t>829115</t>
  </si>
  <si>
    <t>829121</t>
  </si>
  <si>
    <t>829125</t>
  </si>
  <si>
    <t>829200</t>
  </si>
  <si>
    <t>ASPIRACION DE BURSA DE MANO SOD</t>
  </si>
  <si>
    <t>ASPIRACION DE OTRO TEJIDO BLANDO DE MANO SOD</t>
  </si>
  <si>
    <t>829400</t>
  </si>
  <si>
    <t>INYECCION DE SUSTANCIA TERAPEUTICA DENTRO DE BURSA DE MANO SOD</t>
  </si>
  <si>
    <t>829500</t>
  </si>
  <si>
    <t>INYECCION DE SUSTANCIA TERAPEUTICA DENTRO DE TENDON DE MANO SOD</t>
  </si>
  <si>
    <t>DESBRIDAMIENTO DE MUSCULO TENDON Y FASCIA EN MANO</t>
  </si>
  <si>
    <t>829900</t>
  </si>
  <si>
    <t>829910</t>
  </si>
  <si>
    <t>EXTRACCION DE CUERPO EXTRAÑO EN TEJIDOS BLANDOS DE DEDOS DE LA MANO</t>
  </si>
  <si>
    <t>829911</t>
  </si>
  <si>
    <t>EXTRACCION DE CUERPO EXTRAÑO EN REGION TENAR O TUNEL CARPIANO</t>
  </si>
  <si>
    <t>829912</t>
  </si>
  <si>
    <t>EXTRACCION DE CUERPO EXTRAÑO EN TEJIDOS BLANDOS DE MANO (EXCEPTO DEDOS)</t>
  </si>
  <si>
    <t>830101</t>
  </si>
  <si>
    <t>EXPLORACION DE VAINA DE TENDON</t>
  </si>
  <si>
    <t>830102</t>
  </si>
  <si>
    <t>ELIMINACION DE CUERPOS RICIFORMES DE VAINA DE TENDON</t>
  </si>
  <si>
    <t>830231</t>
  </si>
  <si>
    <t>MIOTOMIA DEL TEMPORAL</t>
  </si>
  <si>
    <t>830232</t>
  </si>
  <si>
    <t>830233</t>
  </si>
  <si>
    <t>MIOTOMIA DE MASETERO</t>
  </si>
  <si>
    <t>830301</t>
  </si>
  <si>
    <t>EXTRACCION DE DEPOSITOS CALCAREOS O BURSA- SUBDELTOIDEOS O INTRATENDINOSOS</t>
  </si>
  <si>
    <t>831101</t>
  </si>
  <si>
    <t>TENOTOMIAS EN PIE (UNA O MAS)</t>
  </si>
  <si>
    <t>831202</t>
  </si>
  <si>
    <t>LIBERACION PERIARTICULAR DE LA CADERA CON TENOTOMIAS (CADERA COLGANTE)</t>
  </si>
  <si>
    <t>831203</t>
  </si>
  <si>
    <t>LIBERACION DE FLEXORES DE CADERA</t>
  </si>
  <si>
    <t>831204</t>
  </si>
  <si>
    <t>LIBERACION DE MUSCULATURA PELVITROCANTERICA</t>
  </si>
  <si>
    <t>TENOTOMIA DE CADERA VIA ABIERTA</t>
  </si>
  <si>
    <t>831201</t>
  </si>
  <si>
    <t>TENOTOMIA DE CADERA VIA ENDOSCOPICA</t>
  </si>
  <si>
    <t>CAPSULORRAFIA DE CADERA</t>
  </si>
  <si>
    <t>831303</t>
  </si>
  <si>
    <t>TENOTOMIAS EN BRAZO (UNA O MAS)</t>
  </si>
  <si>
    <t>831304</t>
  </si>
  <si>
    <t>TENOTOMIAS EN ANTEBRAZO (UNA O MAS)</t>
  </si>
  <si>
    <t>831305</t>
  </si>
  <si>
    <t>TENOTOMIA SIMPLE EN CUELLO (TORTICOLIS CONGENITA)</t>
  </si>
  <si>
    <t>831306</t>
  </si>
  <si>
    <t>TENOTOMIA MULTIPLE EN CUELLO</t>
  </si>
  <si>
    <t>831307</t>
  </si>
  <si>
    <t>TENOTOMIA DE MUSCULOS ESPASTICOS (EXCEPTO MANO)</t>
  </si>
  <si>
    <t>831308</t>
  </si>
  <si>
    <t>TENOTOMIA EN PIERNA (UNA O MAS)</t>
  </si>
  <si>
    <t>831309</t>
  </si>
  <si>
    <t>TENOTOMIAS DE ISQUIOTIBIALES (UNA O MAS)</t>
  </si>
  <si>
    <t>TENOTOMIA TORACICA (EN DESCOMPRESION)</t>
  </si>
  <si>
    <t>TENOTOMIAS EN HOMBRO (UNA O MAS) VIA ABIERTA</t>
  </si>
  <si>
    <t>831302</t>
  </si>
  <si>
    <t>TENOTOMIAS EN HOMBRO (UNA O MAS) VIA ARTROSCOPICA</t>
  </si>
  <si>
    <t>FASCIOTOMIA O INCISION DE FASCIA</t>
  </si>
  <si>
    <t>831402</t>
  </si>
  <si>
    <t>INCISION DE BANDA ILIOTIBIAL</t>
  </si>
  <si>
    <t>831403</t>
  </si>
  <si>
    <t>ESCISION PARCIAL DE FASCIA</t>
  </si>
  <si>
    <t>831450</t>
  </si>
  <si>
    <t>FASCIOTOMIA EN ANTEBRAZO CON LIBERACION EN CODO Y MUÑECA</t>
  </si>
  <si>
    <t>831451</t>
  </si>
  <si>
    <t>FASCIOTOMIA DESCOMPRESIVA DE LA ARTERIA BRAQUIAL</t>
  </si>
  <si>
    <t>831461</t>
  </si>
  <si>
    <t>FASCIOTOMIA EN MUSLO POR UNA O MAS INCISIONES</t>
  </si>
  <si>
    <t>831471</t>
  </si>
  <si>
    <t>FASCIOTOMIA EN PIERNA POR UNA O MAS INCISIONES</t>
  </si>
  <si>
    <t>831481</t>
  </si>
  <si>
    <t>FASCIOTOMIA EN PIE UNA O MAS INCISIONES</t>
  </si>
  <si>
    <t>INCISION DE MUSCULO</t>
  </si>
  <si>
    <t>LIBERACION DE MUSCULO</t>
  </si>
  <si>
    <t>831905</t>
  </si>
  <si>
    <t>ESCALENOTOMIA O SECCION DE ESCALENO ANTERIOR SIN RESECCION DE COSTILLA CERVICAL</t>
  </si>
  <si>
    <t>831910</t>
  </si>
  <si>
    <t>SECCION DE ESTERNOCLEIDOMASTOIDEO</t>
  </si>
  <si>
    <t>BIOPSIA DE TEJIDO BLANDO MUSCULOS TENDON FASCIA Y BURSA (INCLUYENDO MANO) VIA ABIERTA</t>
  </si>
  <si>
    <t>832100</t>
  </si>
  <si>
    <t>BIOPSIA DE TEJIDO BLANDO MUSCULOS TENDON FASCIA Y BURSA (INCLUYENDO MANO) VIA PERCUTANEA</t>
  </si>
  <si>
    <t>BIOPSIA DE DISCO INTERVERTEBRAL VIA ABIERTA</t>
  </si>
  <si>
    <t>BIOPSIA DE DISCO INTERVERTEBRAL VIA PERCUTANEA</t>
  </si>
  <si>
    <t>BIOPSIA DE DISCO INTERVERTEBRAL VIA ENDOSCOPICA</t>
  </si>
  <si>
    <t>833001</t>
  </si>
  <si>
    <t>RESECCION DE TUMOR BENIGNO DE FASCIA MUSCULO TENDON O SINOVIAL</t>
  </si>
  <si>
    <t>833002</t>
  </si>
  <si>
    <t>RESECCION DE TUMOR MALIGNO DE FASCIA MUSCULO TENDON O SINOVIAL</t>
  </si>
  <si>
    <t>833101</t>
  </si>
  <si>
    <t>ESCISION DE GANGLION DE ENVOLTURA DE TENDON EXCEPTO DE MANO</t>
  </si>
  <si>
    <t>833201</t>
  </si>
  <si>
    <t>ESCISION DE MIOSITIS OSIFICANTE</t>
  </si>
  <si>
    <t>833202</t>
  </si>
  <si>
    <t>ESCISION O RESECCION DE HUESO HETEROTOPICO O CALCIFICACIONES HETEROTOPICAS EN MUSCULO</t>
  </si>
  <si>
    <t>ESCISION DE CICATRIZ DE MUSCULO</t>
  </si>
  <si>
    <t>833901</t>
  </si>
  <si>
    <t>ESCISION DE QUISTE POPLITEO [DE BAKER]</t>
  </si>
  <si>
    <t>834100</t>
  </si>
  <si>
    <t>ESCISION DE TENDON PARA INJERTO (DIFERENTE REGION OPERATORIA) SOD</t>
  </si>
  <si>
    <t>ESCISION DE APONEUROSIS O VAINA DE TENDON</t>
  </si>
  <si>
    <t>TENOSINOVECTOMIA</t>
  </si>
  <si>
    <t>DESBRIDAMIENTO DE MUSCULO TENDON Y FASCIA EXCEPTO MANO</t>
  </si>
  <si>
    <t>834200</t>
  </si>
  <si>
    <t>ESCISION DE MUSCULO O FASCIA PARA INJERTO SOD</t>
  </si>
  <si>
    <t>OTRA FASCIECTOMIA VIA ABIERTA</t>
  </si>
  <si>
    <t>OTRA FASCIECTOMIA VIA ENDOSCOPICA</t>
  </si>
  <si>
    <t>DESBRIDAMIENTO DE MUSCULO</t>
  </si>
  <si>
    <t>862304</t>
  </si>
  <si>
    <t>ESCALENECTOMIA</t>
  </si>
  <si>
    <t>RESECCION DE VAINA TENDINOSA FASCIA MUSCULO O TENDON EXCEPTO MANO Y PIE VIA ABIERTA</t>
  </si>
  <si>
    <t>RESECCION DE VAINA TENDINOSA FASCIA MUSCULO O TENDON EXCEPTO MANO Y PIE VIA ENDOSCOPICA</t>
  </si>
  <si>
    <t>834910</t>
  </si>
  <si>
    <t>LIMPIEZA Y DESBRIDAMIENTO QUIRURGICOS DE MUSCULOS TENDONES Y FASCIA EN BRAZO</t>
  </si>
  <si>
    <t>834920</t>
  </si>
  <si>
    <t>LIMPIEZA Y DESBRIDAMIENTO QUIRURGICOS DE MUSCULOS TENDONES Y FASCIA EN ANTEBRAZO</t>
  </si>
  <si>
    <t>834930</t>
  </si>
  <si>
    <t>LIMPIEZA Y DESBRIDAMIENTO QUIRURGICOS DE MUSCULOS TENDONES Y FASCIA EN MUSLO</t>
  </si>
  <si>
    <t>834940</t>
  </si>
  <si>
    <t>LIMPIEZA Y DESBRIDAMIENTO QUIRURGICOS DE MUSCULOS TENDONES Y FASCIA EN PIERNA</t>
  </si>
  <si>
    <t>834950</t>
  </si>
  <si>
    <t>LIMPIEZA Y DESBRIDAMIENTO QUIRURGICOS DE MUSCULOS TENDONES Y FASCIA EN PIE</t>
  </si>
  <si>
    <t>BURSECTOMIA ABIERTA SOD</t>
  </si>
  <si>
    <t>835101</t>
  </si>
  <si>
    <t>835500</t>
  </si>
  <si>
    <t>BURSECTOMIA POR ARTROSCOPIA SOD</t>
  </si>
  <si>
    <t>SUTURA DE MUSCULO O TENDON O FASCIA O APONEUROSIS VIA ABIERTA</t>
  </si>
  <si>
    <t>SUTURA DE MUSCULO O TENDON O FASCIA O APONEUROSIS VIA ENDOSCOPICA</t>
  </si>
  <si>
    <t>SUTURA DE ENVOLTURA DE TENDON SOD</t>
  </si>
  <si>
    <t>836201</t>
  </si>
  <si>
    <t>836202</t>
  </si>
  <si>
    <t>836301</t>
  </si>
  <si>
    <t>REPARACION DEL MANGUITO ROTADOR VIA ABIERTA</t>
  </si>
  <si>
    <t>SUTURA DEL MANGUITO ROTADOR VIA ENDOSCOPICA</t>
  </si>
  <si>
    <t>836305</t>
  </si>
  <si>
    <t>REVISION DE REPARACION DEL MANGUITO ROTADOR SIN AUMENTACION VIA ABIERTA</t>
  </si>
  <si>
    <t>REVISION DE REPARACION DEL MANGUITO ROTADOR CON AUMENTACION VIA ABIERTA</t>
  </si>
  <si>
    <t>REVISION DE REPARACION DEL MANGUITO ROTADOR SIN AUMENTACION VIA ARTROSCOPICA</t>
  </si>
  <si>
    <t>REVISION DE REPARACION DEL MANGUITO ROTADOR CON AUMENTACION VIA ARTROSCOPICA</t>
  </si>
  <si>
    <t>836405</t>
  </si>
  <si>
    <t>SUTURA DEL TENDON [TENODESIS] BICIPITAL POR ENDOSCOPIA</t>
  </si>
  <si>
    <t>SUTURA DE TENDONES DE CADERA VIA ABIERTA</t>
  </si>
  <si>
    <t>SUTURA DE TENDONES DE CADERA VIA ENDOSCOPICA</t>
  </si>
  <si>
    <t>AVANZAMIENTO DE TENDON SOD</t>
  </si>
  <si>
    <t>RETROCESO DE TENDON SOD</t>
  </si>
  <si>
    <t>REFIJACION DE TENDON SOD</t>
  </si>
  <si>
    <t>REFIJACION DE MUSCULO SOD</t>
  </si>
  <si>
    <t>837601</t>
  </si>
  <si>
    <t>837501</t>
  </si>
  <si>
    <t>TRANSFERENCIAS DEL PRONADOR REDONDO</t>
  </si>
  <si>
    <t>837502</t>
  </si>
  <si>
    <t>TRANSFERENCIAS DE TENDON EN PARALISIS RADIAL</t>
  </si>
  <si>
    <t>837503</t>
  </si>
  <si>
    <t>TRANSFERENCIA TENDINOSA O MIOTENDINOSA CON ESCAPULOPEXIA</t>
  </si>
  <si>
    <t>TRANSFERENCIAS MIOTENDINOSAS DE HOMBRO</t>
  </si>
  <si>
    <t>837602</t>
  </si>
  <si>
    <t>TRANSFERENCIAS MIOTENDINOSAS DE ANTEBRAZO</t>
  </si>
  <si>
    <t>837603</t>
  </si>
  <si>
    <t>TRANSFERENCIAS MIOTENDINOSAS DE CODO</t>
  </si>
  <si>
    <t>837604</t>
  </si>
  <si>
    <t>TRANSFERENCIAS MIOTENDINOSAS DE MUÑECA</t>
  </si>
  <si>
    <t>837605</t>
  </si>
  <si>
    <t>TRANSFERENCIAS MIOTENDINOSAS DE CADERA</t>
  </si>
  <si>
    <t>837606</t>
  </si>
  <si>
    <t>TRANSFERENCIAS MIOTENDINOSAS DE MUSLO</t>
  </si>
  <si>
    <t>837607</t>
  </si>
  <si>
    <t>TRANSFERENCIAS MIOTENDINOSAS DE RODILLA</t>
  </si>
  <si>
    <t>837608</t>
  </si>
  <si>
    <t>TRANSFERENCIAS MIOTENDINOSAS DE PIERNA</t>
  </si>
  <si>
    <t>837609</t>
  </si>
  <si>
    <t>TRANSFERENCIAS MIOTENDINOSAS DE PIE</t>
  </si>
  <si>
    <t>TRASPLANTE DE MUSCULO</t>
  </si>
  <si>
    <t>TRANSPOSICION DE MUSCULO</t>
  </si>
  <si>
    <t>TRANSPOSICION DE MUSCULO CON DESCENSO DE TROCANTER MAYOR Y OSTEOTOMIA</t>
  </si>
  <si>
    <t>INJERTO DE TENDON SOD</t>
  </si>
  <si>
    <t>INJERTO DE MUSCULO O FASCIA SOD</t>
  </si>
  <si>
    <t>LIBERACION DE MUSCULO TENDON Y FASCIA DE PIE TALO</t>
  </si>
  <si>
    <t>839101</t>
  </si>
  <si>
    <t>838501</t>
  </si>
  <si>
    <t>ALARGAMIENTO TENDON POPLITEO</t>
  </si>
  <si>
    <t>838502</t>
  </si>
  <si>
    <t>ALARGAMIENTO O ACORTAMIENTO DEL TENDON DE AQUILES</t>
  </si>
  <si>
    <t>838505</t>
  </si>
  <si>
    <t>REPARACION DEL TENDON DEL CUADRICEPS CON FIJACION</t>
  </si>
  <si>
    <t>838601</t>
  </si>
  <si>
    <t>CUADRICESPLASTIA ABIERTA</t>
  </si>
  <si>
    <t>838602</t>
  </si>
  <si>
    <t>MUSCULOPLASTIA O MIOPLASTIA</t>
  </si>
  <si>
    <t>MIOTENOPLASTIA</t>
  </si>
  <si>
    <t>FIJACION DE TENDON</t>
  </si>
  <si>
    <t>838830</t>
  </si>
  <si>
    <t>TENODESIS</t>
  </si>
  <si>
    <t>ALARGAMIENTO DE FASCIA</t>
  </si>
  <si>
    <t>FASCIOPLASTIA</t>
  </si>
  <si>
    <t>PLICATURA DE FASCIA</t>
  </si>
  <si>
    <t>LISIS DE ADHERENCIAS DE TENDON [TENOLISIS]</t>
  </si>
  <si>
    <t>INSERCION O REEMPLAZO DE ESTIMULADOR MUSCULO ESQUELETICO SOD</t>
  </si>
  <si>
    <t>ELIMINACION DE ESTIMULADOR MUSCULO ESQUELETICO SOD</t>
  </si>
  <si>
    <t>839400</t>
  </si>
  <si>
    <t>ASPIRACION DE BURSA SOD</t>
  </si>
  <si>
    <t>839500</t>
  </si>
  <si>
    <t>ASPIRACION DE OTRO TEJIDO BLANDO SOD</t>
  </si>
  <si>
    <t>INYECCION O INFILTRACION DE SUSTANCIA TERAPEUTICA DENTRO DE BURSA SOD</t>
  </si>
  <si>
    <t>839700</t>
  </si>
  <si>
    <t>INYECCION O INFILTRACION DE SUSTANCIA TERAPEUTICA DENTRO DE TENDON SOD</t>
  </si>
  <si>
    <t>839901</t>
  </si>
  <si>
    <t>EXTRACCION DE CUERPO EXTRAÑO EN TEJIDOS BLANDOS DE HOMBRO (MUSCULOS TENDON SINOVIAL)</t>
  </si>
  <si>
    <t>839902</t>
  </si>
  <si>
    <t>EXTRACCION DE CUERPO EXTRAÑO EN TEJIDOS BLANDOS DE BRAZO (MUSCULOS TENDON SINOVIAL)</t>
  </si>
  <si>
    <t>839903</t>
  </si>
  <si>
    <t>EXTRACCION DE CUERPO EXTRAÑO EN TEJIDOS BLANDOS DE ANTEBRAZO (MUSCULO TENDON SINOVIAL)</t>
  </si>
  <si>
    <t>839906</t>
  </si>
  <si>
    <t>EXTRACCION DE CUERPO EXTRAÑO EN TEJIDOS BLANDOS DE CADERA (MUSCULO TENDON SINOVIAL)</t>
  </si>
  <si>
    <t>839907</t>
  </si>
  <si>
    <t>EXTRACCION DE CUERPO EXTRAÑO EN TEJIDOS BLANDOS DE MUSLO (MUSCULO TENDON SINOVIAL)</t>
  </si>
  <si>
    <t>839908</t>
  </si>
  <si>
    <t>EXTRACCION DE CUERPO EXTRAÑO EN TEJIDOS BLANDOS DE PIERNA (MUSCULO TENDON SINOVIAL)</t>
  </si>
  <si>
    <t>839909</t>
  </si>
  <si>
    <t>EXTRACCION DE CUERPO EXTRAÑO EN TEJIDOS BLANDOS DE PIE (MUSCULO TENDON SINOVIAL)</t>
  </si>
  <si>
    <t>840001</t>
  </si>
  <si>
    <t>AMPUTACION CON COLGAJO CERRADO DE MIEMBRO SUPERIOR SITIO NO ESPECIFICADO</t>
  </si>
  <si>
    <t>AMPUTACION KINEPLASTICA DE MIEMBRO SUPERIOR SITIO NO ESPECIFICADO</t>
  </si>
  <si>
    <t>AMPUTACION ABIERTA O DE GUILLOTINA DE MIEMBRO SUPERIOR SITIO NO ESPECIFICADO</t>
  </si>
  <si>
    <t>840100</t>
  </si>
  <si>
    <t>AMPUTACION Y DESARTICULACION DE DEDOS DE LA MANO (UNO O MAS) SOD</t>
  </si>
  <si>
    <t>840200</t>
  </si>
  <si>
    <t>AMPUTACION Y DESARTICULACION DE PULGAR SOD</t>
  </si>
  <si>
    <t>840300</t>
  </si>
  <si>
    <t>AMPUTACION A TRAVES DE MANO (CARPO) SOD</t>
  </si>
  <si>
    <t>840400</t>
  </si>
  <si>
    <t>DESARTICULACION DE MUÑECA SOD</t>
  </si>
  <si>
    <t>840500</t>
  </si>
  <si>
    <t>AMPUTACION A TRAVES DE ANTEBRAZO SOD</t>
  </si>
  <si>
    <t>840600</t>
  </si>
  <si>
    <t>DESARTICULACION DE CODO SOD</t>
  </si>
  <si>
    <t>840701</t>
  </si>
  <si>
    <t>AMPUTACION DE BRAZO</t>
  </si>
  <si>
    <t>840800</t>
  </si>
  <si>
    <t>DESARTICULACION DE HOMBRO SOD</t>
  </si>
  <si>
    <t>840900</t>
  </si>
  <si>
    <t>AMPUTACION INTERTORACO ESCAPULAR SOD</t>
  </si>
  <si>
    <t>841001</t>
  </si>
  <si>
    <t>AMPUTACION CON COLGAJO CERRADO DE MIEMBRO INFERIOR SITIO NO ESPECIFICADO</t>
  </si>
  <si>
    <t>AMPUTACION KINEPLASTICA DE MIEMBRO INFERIOR SITIO NO ESPECIFICADO</t>
  </si>
  <si>
    <t>AMPUTACION ABIERTA O DE GUILLOTINA DE MIEMBRO INFERIOR SITIO NO ESPECIFICADO</t>
  </si>
  <si>
    <t>AMPUTACION O DESARTICULACION DE DEDO DE PIE (CADA UNO)</t>
  </si>
  <si>
    <t>841100</t>
  </si>
  <si>
    <t>AMPUTACION O DESARTICULACION DE RETROPIE</t>
  </si>
  <si>
    <t>841200</t>
  </si>
  <si>
    <t>AMPUTACION O DESARTICULACION DE MEDIOPIE</t>
  </si>
  <si>
    <t>AMPUTACION O DESARTICULACION DE ANTEPIE</t>
  </si>
  <si>
    <t>841300</t>
  </si>
  <si>
    <t>DESARTICULACION DE TOBILLO SOD</t>
  </si>
  <si>
    <t>841400</t>
  </si>
  <si>
    <t>AMPUTACION DE TOBILLO A TRAVES DEL MALEOLO DE TIBIA Y PERONE SOD</t>
  </si>
  <si>
    <t>841500</t>
  </si>
  <si>
    <t>AMPUTACION O DESARTICULACION DE PIERNA SOD</t>
  </si>
  <si>
    <t>841600</t>
  </si>
  <si>
    <t>DESARTICULACION DE RODILLA SOD</t>
  </si>
  <si>
    <t>841700</t>
  </si>
  <si>
    <t>841800</t>
  </si>
  <si>
    <t>DESARTICULACION DE CADERA SOD</t>
  </si>
  <si>
    <t>842100</t>
  </si>
  <si>
    <t>842202</t>
  </si>
  <si>
    <t>842203</t>
  </si>
  <si>
    <t>842204</t>
  </si>
  <si>
    <t>842205</t>
  </si>
  <si>
    <t>842301</t>
  </si>
  <si>
    <t>842302</t>
  </si>
  <si>
    <t>842303</t>
  </si>
  <si>
    <t>842401</t>
  </si>
  <si>
    <t>REIMPLANTE DE MIEMBRO SUPERIOR A NIVEL DE BRAZO</t>
  </si>
  <si>
    <t>REIMPLANTE DE ARTEJOS SOD</t>
  </si>
  <si>
    <t>842600</t>
  </si>
  <si>
    <t>842700</t>
  </si>
  <si>
    <t>REIMPLANTE DE MUSLO SOD</t>
  </si>
  <si>
    <t>843100</t>
  </si>
  <si>
    <t>REMODELACION [RECONSTRUCCION] (REVISION) DEL MUÑON DE AMPUTACION DE HOMBRO SOD</t>
  </si>
  <si>
    <t>843200</t>
  </si>
  <si>
    <t>REMODELACION [RECONSTRUCCION] (REVISION) DEL MUÑON DE AMPUTACION DE ANTEBRAZO SOD</t>
  </si>
  <si>
    <t>843300</t>
  </si>
  <si>
    <t>REMODELACION [RECONSTRUCCION] (REVISION) DEL MUÑON DE AMPUTACION DE BRAZO SOD</t>
  </si>
  <si>
    <t>843400</t>
  </si>
  <si>
    <t>REMODELACION [RECONSTRUCCION] (REVISION) DEL MUÑON DE AMPUTACION DE MANO SOD</t>
  </si>
  <si>
    <t>843500</t>
  </si>
  <si>
    <t>REMODELACION [RECONSTRUCCION] (REVISION) DEL MUÑON DE AMPUTACION DE DEDOS DE MANO (UNO O MAS) SOD</t>
  </si>
  <si>
    <t>843600</t>
  </si>
  <si>
    <t>REMODELACION [RECONSTRUCCION] (REVISION) DEL MUÑON DE AMPUTACION DE MUSLO SOD</t>
  </si>
  <si>
    <t>843700</t>
  </si>
  <si>
    <t>REMODELACION [RECONSTRUCCION] (REVISION) DEL MUÑON DE AMPUTACION DE LA PIERNA SOD</t>
  </si>
  <si>
    <t>843800</t>
  </si>
  <si>
    <t>REMODELACION [RECONSTRUCCION] (REVISION) DEL MUÑON DE AMPUTACION DEL PIE O ARTEJOS SOD</t>
  </si>
  <si>
    <t>843900</t>
  </si>
  <si>
    <t>REMODELACION [RECONSTRUCCION] (REVISION) DEL MUÑON DE AMPUTACION DE CADERA SOD</t>
  </si>
  <si>
    <t>IMPLANTACION DE PROTESIS DE BRAZO Y HOMBRO SOD</t>
  </si>
  <si>
    <t>IMPLANTACION DE PROTESIS DE ANTEBRAZO Y MANO SOD</t>
  </si>
  <si>
    <t>IMPLANTACION DE PROTESIS POR ENCIMA DE RODILLA SOD</t>
  </si>
  <si>
    <t>815411</t>
  </si>
  <si>
    <t>IMPLANTACION DE PROTESIS POR DEBAJO DE RODILLA SOD</t>
  </si>
  <si>
    <t>IMPLANTACION DE PROTESIS DE PIERNA SOD</t>
  </si>
  <si>
    <t>849001</t>
  </si>
  <si>
    <t>CORRECCION DE MALFORMACION CONGENITA DE PIE CON LIBERACION DE PARTES BLANDAS POSTERIORES</t>
  </si>
  <si>
    <t>849002</t>
  </si>
  <si>
    <t>CORRECCION DE MALFORMACION CONGENITA DE PIE CON LIBERACION DE PARTES BLANDAS POSTERIORES Y MEDIALES</t>
  </si>
  <si>
    <t>849003</t>
  </si>
  <si>
    <t>OTRA AMPUTACION</t>
  </si>
  <si>
    <t>SEPARACION DE GEMELOS UNIDOS IGUALES SOD</t>
  </si>
  <si>
    <t>SEPARACION DE GEMELOS UNIDOS DESIGUALES SOD</t>
  </si>
  <si>
    <t>849400</t>
  </si>
  <si>
    <t>CORRECCION DE SINOSTOSIS RADIOCUBITAL SOD</t>
  </si>
  <si>
    <t>849501</t>
  </si>
  <si>
    <t>CIRUGIA RECONSTRUCTIVA MULTIPLE OSTEOTOMIAS O FIJACION INTERNA (DISPOSITIVOS DE FIJACION U OSTEOSINTESIS) EN FEMUR TIBIA Y PERONE TRANSFERENCIAS MUSCULOTENDINOSAS TENOTOMIAS O ALARGAMIENTOS TENDINOSOS EN MUSLO PIERNA Y PIE TRIPLE ARTRODESIS EN PIE</t>
  </si>
  <si>
    <t>INFUSION AISLADA DE EXTREMIDAD</t>
  </si>
  <si>
    <t>PERFUSION AISLADA DE EXTREMIDAD</t>
  </si>
  <si>
    <t>RECONSTRUCCION MULTIPLE DE FEMUR POR MALFORMACION CONGENITA CON FIJACION INTERNA (INTERVENCION DE PARTES BLANDAS OSEAS O ARTICULARES)</t>
  </si>
  <si>
    <t>RECONSTRUCCION MULTIPLE DE FEMUR POR MALFORMACION CONGENITA CON FIJACION EXTERNA (INTERVENCION DE PARTES BLANDAS OSEAS O ARTICULARES)</t>
  </si>
  <si>
    <t>RECONSTRUCCION MULTIPLE DE TIBIA POR MALFORMACION CONGENITA CON FIJACION INTERNA (INTERVENCION DE PARTES BLANDAS OSEAS O ARTICULARES)</t>
  </si>
  <si>
    <t>RECONSTRUCCION MULTIPLE DE TIBIA POR MALFORMACION CONGENITA CON FIJACION EXTERNA (INTERVENCION DE PARTES BLANDAS OSEAS O ARTICULARES)</t>
  </si>
  <si>
    <t>RECONSTRUCCION MULTIPLE DE PIE POR MALFORMACION CONGENITA CON FIJACION INTERNA (INTERVENCION DE PARTES BLANDAS OSEAS O ARTICULARES)</t>
  </si>
  <si>
    <t>RECONSTRUCCION MULTIPLE DE PIE POR MALFORMACION CONGENITA CON FIJACION EXTERNA (INTERVENCION DE PARTES BLANDAS OSEAS O ARTICULARES)</t>
  </si>
  <si>
    <t>RECONSTRUCCION MULTIPLE DE ARTICULACION POR MALFORMACION CONGENITA SIN FIJACION INTERNA (INTERVENCION DE PARTES BLANDAS OSEAS O ARTICULARES)</t>
  </si>
  <si>
    <t>RECONSTRUCCION MULTIPLE DE ARTICULACION POR MALFORMACION CONGENITA CON FIJACION EXTERNA (INTERVENCION DE PARTES BLANDAS OSEAS O ARTICULARES)</t>
  </si>
  <si>
    <t>CIRUGIA RECONSTRUCTIVA MULTIPLE DE PIE OSTEOTOMIAS EN RETROPIE O MEDIOPIE O ANTEPIE CON FIJACION INTERNA INTERVENCION DE TENDONES O ARTICULACIONES O LIGAMENTOS</t>
  </si>
  <si>
    <t>CIRUGIA RECONSTRUCTIVA MULTIPLE DE PIE OSTEOTOMIAS EN RETROPIE O MEDIOPIE O ANTEPIE CON FIJACION EXTERNA INTERVENCION DE TENDONES O ARTICULACIONES O LIGAMENTOS</t>
  </si>
  <si>
    <t>LITOTRICIA ORTOPEDICA DE ALTA ENERGIA</t>
  </si>
  <si>
    <t>CIRUGIA RECONSTRUCTIVA MULTIPLE OSTEOTOMIAS O FIJACION INTERNA (DISPOSITIVOS DE FIJACION U OSTEOSINTESIS) EN HUMERO CUBITO O RADIO TRANSFERENCIAS MUSCULOTENDINOSAS TENOTOMIAS O ALARGAMIENTOS TENDINOSOS EN BRAZO ANTEBRAZO MUÑECA O MANO</t>
  </si>
  <si>
    <t>850100</t>
  </si>
  <si>
    <t>DRENAJE EN MAMA DE COLECCION POR MASTOTOMIA O MAMOTOMIA SOD</t>
  </si>
  <si>
    <t>850201</t>
  </si>
  <si>
    <t>EXTRACCION DE CUERPO EXTRAÑO DE MAMA POR MASTOTOMIA</t>
  </si>
  <si>
    <t>851101</t>
  </si>
  <si>
    <t>851102</t>
  </si>
  <si>
    <t>BIOPSIA DE MAMA CON AGUJA (TRUCUT)</t>
  </si>
  <si>
    <t>BIOPSIA DE MAMA POR ESTEREOTAXIA</t>
  </si>
  <si>
    <t>851200</t>
  </si>
  <si>
    <t>851301</t>
  </si>
  <si>
    <t>LOCALIZACION DE LESION NO PALPABLE DE MAMA CON ARPON U OTRO DISPOSITIVO</t>
  </si>
  <si>
    <t>851302</t>
  </si>
  <si>
    <t>LOCALIZACION DE LESION NO PALPABLE DE MAMA POR ESTEREOTAXIA</t>
  </si>
  <si>
    <t>LOCALIZACION DE LESION NO PALPABLE DE MAMA RADIOGUIADA</t>
  </si>
  <si>
    <t>852002</t>
  </si>
  <si>
    <t>ESCISION SELECTIVA DE CANAL GALACTOFORO</t>
  </si>
  <si>
    <t>852003</t>
  </si>
  <si>
    <t>ESCISION EN BLOQUE DE CONDUCTOS GALACTOFOROS</t>
  </si>
  <si>
    <t>852100</t>
  </si>
  <si>
    <t>RESECCION LOCAL DE LESION DE MAMA SOD</t>
  </si>
  <si>
    <t>RESECCION DE CUADRANTE DE MAMA</t>
  </si>
  <si>
    <t>852200</t>
  </si>
  <si>
    <t>RESECCION DE CUADRANTE DE MAMA CON CONDUCTOS TERMINALES</t>
  </si>
  <si>
    <t>852300</t>
  </si>
  <si>
    <t>852401</t>
  </si>
  <si>
    <t>ESCISION DE PEZON ACCESORIO O SUPERNUMERARIO</t>
  </si>
  <si>
    <t>ESCISION DE PEZON</t>
  </si>
  <si>
    <t>852500</t>
  </si>
  <si>
    <t>ESCISION DE COMPLEJO AREOLA PEZON</t>
  </si>
  <si>
    <t>PEXIA MAMARIA [MAMOPEXIA] UNILATERAL</t>
  </si>
  <si>
    <t>PEXIA MAMARIA [MAMOPEXIA] BILATERAL</t>
  </si>
  <si>
    <t>MAMOPLASTIA DE REDUCCION UNILATERAL</t>
  </si>
  <si>
    <t>853101</t>
  </si>
  <si>
    <t>MAMOPLASTIA DE REDUCCION BILATERAL</t>
  </si>
  <si>
    <t>MAMOPLASTIA DE AUMENTO UNILATERAL CON DISPOSITIVO</t>
  </si>
  <si>
    <t>MAMOPLASTIA DE AUMENTO BILATERAL CON DISPOSITIVO</t>
  </si>
  <si>
    <t>MAMOPLASTIA ESTETICA DE AUMENTO UNILATERAL CON TEJIDO AUTOLOGO</t>
  </si>
  <si>
    <t>MAMOPLASTIA ESTETICA DE AUMENTO BILATERAL CON TEJIDO AUTOLOGO</t>
  </si>
  <si>
    <t>MAMOPLASTIA ONCOLOGICA UNILATERAL</t>
  </si>
  <si>
    <t>MAMOPLASTIA ONCOLOGICA BILATERAL</t>
  </si>
  <si>
    <t>853301</t>
  </si>
  <si>
    <t>EXTIRPACION DE TEJIDO MAMARIO [MASTECTOMIA] SUBCUTANEA</t>
  </si>
  <si>
    <t>MASTECTOMIA SIMPLE UNILATERAL</t>
  </si>
  <si>
    <t>854100</t>
  </si>
  <si>
    <t>MASTECTOMIA SIMPLE UNILATERAL POR GLANDULA SUPERNUMERARIA</t>
  </si>
  <si>
    <t>MASTECTOMIA SIMPLE UNILATERAL CON PRESERVACION DE PIEL O COMPLEJO AREOLA PEZON</t>
  </si>
  <si>
    <t>MASTECTOMIA SIMPLE BILATERAL</t>
  </si>
  <si>
    <t>854200</t>
  </si>
  <si>
    <t>MASTECTOMIA SIMPLE BILATERAL POR GLANDULA SUPERNUMERARIA</t>
  </si>
  <si>
    <t>MASTECTOMIA SIMPLE BILATERAL CON PRESERVACION DE PIEL O COMPLEJO AREOLA PEZON</t>
  </si>
  <si>
    <t>854301</t>
  </si>
  <si>
    <t>MASTECTOMIA SIMPLE CON ESCISION DE GANGLIOS LINFATICOS REGIONALES</t>
  </si>
  <si>
    <t>MASTECTOMIA SIMPLE AMPLIADA BILATERAL VIA ABIERTA</t>
  </si>
  <si>
    <t>854501</t>
  </si>
  <si>
    <t>ESCISION DE MAMA MUSCULOS PECTORALES Y GANGLIO LINFATICO REGIONALES</t>
  </si>
  <si>
    <t>854502</t>
  </si>
  <si>
    <t>MASTECTOMIA RADICAL BILATERAL VIA ABIERTA</t>
  </si>
  <si>
    <t>854600</t>
  </si>
  <si>
    <t>854701</t>
  </si>
  <si>
    <t>ESCISION DE MAMA MUSCULOS GANGLIOS LINFATICOS (AXILARES CLAVICULARES SUPRACLAVICULARES MAMARIOS INTERNOS Y MEDIASTINICOS)</t>
  </si>
  <si>
    <t>MASTECTOMIA RADICAL AMPLIADA BILATERAL VIA ABIERTA</t>
  </si>
  <si>
    <t>854800</t>
  </si>
  <si>
    <t>RECONSTRUCCION DE MAMA UNILATERAL CON DISPOSITIVO</t>
  </si>
  <si>
    <t>857100</t>
  </si>
  <si>
    <t>RECONSTRUCCION DE MAMA BILATERAL CON DISPOSITIVO</t>
  </si>
  <si>
    <t>RECONSTRUCCION DE MAMA UNILATERAL CON COLGAJO</t>
  </si>
  <si>
    <t>857200</t>
  </si>
  <si>
    <t>RECONSTRUCCION DE MAMA BILATERAL CON COLGAJO</t>
  </si>
  <si>
    <t>RECONSTRUCCION DE MAMA UNILATERAL CON TEJIDO AUTOLOGO</t>
  </si>
  <si>
    <t>RECONSTRUCCION DE MAMA BILATERAL CON TEJIDO AUTOLOGO</t>
  </si>
  <si>
    <t>SUTURA DE HERIDA DE MAMA</t>
  </si>
  <si>
    <t>858100</t>
  </si>
  <si>
    <t>INJERTO DE GROSOR PARCIAL EN LA PIEL DE LA MAMA SOD</t>
  </si>
  <si>
    <t>867002</t>
  </si>
  <si>
    <t>INJERTO DE GROSOR TOTAL EN LA PIEL DE LA MAMA SOD</t>
  </si>
  <si>
    <t>COLGAJO LOCAL EN LA MAMA</t>
  </si>
  <si>
    <t>COLGAJO LOCAL CUTANEO EN LA MAMA</t>
  </si>
  <si>
    <t>COLGAJO LOCAL MUSCULOCUTANEO EN LA MAMA</t>
  </si>
  <si>
    <t>COLGAJO LIBRE CON TECNICA MICROVASCULAR EN LA MAMA</t>
  </si>
  <si>
    <t>867105</t>
  </si>
  <si>
    <t>858701</t>
  </si>
  <si>
    <t>RECONSTRUCCION DEL COMPLEJO AREOLA PEZON</t>
  </si>
  <si>
    <t>DIFERIMIENTO DEL COMPLEJO AREOLA PEZON</t>
  </si>
  <si>
    <t>INCISION DE CAPSULA DE DISPOSITIVO EN MAMA (CAPSULOTOMIA EN MAMA)</t>
  </si>
  <si>
    <t>EXTRACCION DE CAPSULA DE DISPOSITIVO EN MAMA (CAPSULECTOMIA EN MAMA)</t>
  </si>
  <si>
    <t>EXTRACCION DE DISPOSITIVO DE MAMA UNILATERAL</t>
  </si>
  <si>
    <t>859400</t>
  </si>
  <si>
    <t>EXTRACCION DE DISPOSITIVO DE MAMA BILATERAL</t>
  </si>
  <si>
    <t>860101</t>
  </si>
  <si>
    <t>860102</t>
  </si>
  <si>
    <t>BIOPSIA INCISIONAL O ESCISIONAL DE PIEL TEJIDO CELULAR SUBCUTANEO O MUCOSA (CON SUTURA)</t>
  </si>
  <si>
    <t>860103</t>
  </si>
  <si>
    <t>BIOPSIA ESCISIONAL DE UÑA (LECHO O MATRIZ)</t>
  </si>
  <si>
    <t>PRUEBA INTRADERMICA DE ALERGIA</t>
  </si>
  <si>
    <t>901407</t>
  </si>
  <si>
    <t>OTRAS CONSULTAS DE ESPECIALIDAD</t>
  </si>
  <si>
    <t>PRUEBA EPICUTANEA DE ALERGIA (PRUEBA DE PARCHE)</t>
  </si>
  <si>
    <t>PEDIATRIA</t>
  </si>
  <si>
    <t>PRUEBA INTRAEPIDERMICA DE ALERGIA CON ESCARIFICACION O PUNTURA (AEROALERGENOS ALIMENTOS VENENOS DE INSECTOS O MEDICAMENTOS)</t>
  </si>
  <si>
    <t>PRUEBA INTRADERMOREACCION DE ESPOROTRIQUINA</t>
  </si>
  <si>
    <t>TUBERCULINA PRUEBA [DE MANTOUX]</t>
  </si>
  <si>
    <t>901404</t>
  </si>
  <si>
    <t>LEPROMINA PRUEBA [DE MITSUDA]</t>
  </si>
  <si>
    <t>LEISHMANIA PRUEBA [DE MONTENEGRO]</t>
  </si>
  <si>
    <t>901406</t>
  </si>
  <si>
    <t>PRUEBA DE INTRADERMOREACCION PARA COMPROBAR INMUNIDAD CONTRA MICROORGANISMOS</t>
  </si>
  <si>
    <t>901402</t>
  </si>
  <si>
    <t>TRYPANOSOMA CRUZI PRUEBA [DE MACHADO GUERREIRO]</t>
  </si>
  <si>
    <t>901403</t>
  </si>
  <si>
    <t>ESTUDIO FOTOBIOLOGICO (FOTOPARCHE)</t>
  </si>
  <si>
    <t>RESECCION QUIRURGICA DE MATERIALES EXOGENOS POR ALOGENOSIS EN BLOQUE</t>
  </si>
  <si>
    <t>RESECCION QUIRURGICA DE MATERIALES EXOGENOS POR ALOGENOSIS CIRCUNFERENCIAL</t>
  </si>
  <si>
    <t>861101</t>
  </si>
  <si>
    <t>DRENAJE DE COLECCION SUPERFICIAL DE PIEL O TEJIDO CELULAR SUBCUTANEO POR INCISION O ASPIRACION</t>
  </si>
  <si>
    <t>861102</t>
  </si>
  <si>
    <t>DRENAJE DE COLECCION PROFUNDA EN PIEL O TEJIDO CELULAR SUBCUTANEO POR INCISION O ASPIRACION</t>
  </si>
  <si>
    <t>861103</t>
  </si>
  <si>
    <t>DRENAJE DE HEMATOMA SUBUNGUEAL POR INCISION O ASPIRACION</t>
  </si>
  <si>
    <t>DRENAJE DE COLECCION PROFUNDA DE TEJIDOS BLANDOS</t>
  </si>
  <si>
    <t>861201</t>
  </si>
  <si>
    <t>861202</t>
  </si>
  <si>
    <t>EXTRACCION DE CUERPO EXTRAÑO EN PIEL O TEJIDO CELULAR SUBCUTANEO DE AREA ESPECIAL POR INCISION</t>
  </si>
  <si>
    <t>861203</t>
  </si>
  <si>
    <t>861401</t>
  </si>
  <si>
    <t>861402</t>
  </si>
  <si>
    <t>861403</t>
  </si>
  <si>
    <t>861410</t>
  </si>
  <si>
    <t>861411</t>
  </si>
  <si>
    <t>INYECCION DE MATERIAL MIORELAJANTE (TOXINA BOTULINICA)</t>
  </si>
  <si>
    <t>NEUROLOGIA</t>
  </si>
  <si>
    <t>861801</t>
  </si>
  <si>
    <t>861803</t>
  </si>
  <si>
    <t>INSERCION DE ESTIMULADOR ELECTRICO TRANSCUTANEO</t>
  </si>
  <si>
    <t>861805</t>
  </si>
  <si>
    <t>REVISION DE DISPOSITIVO DE INFUSION</t>
  </si>
  <si>
    <t>RECAMBIO DE SUSTANCIA TERAPEUTICA EN DISPOSITIVO DE INFUSION</t>
  </si>
  <si>
    <t>PROGRAMACION O REPROGRAMACION DE DISPOSITIVO DE INFUSION</t>
  </si>
  <si>
    <t>RETIRO O SUSTITUCION DE DISPOSITIVO DE INFUSION</t>
  </si>
  <si>
    <t>DESBRIDAMIENTO ESCISIONAL EN AREA ESPECIAL EN CARA Y CUELLO</t>
  </si>
  <si>
    <t>862201</t>
  </si>
  <si>
    <t>DESBRIDAMIENTO ESCISIONAL EN AREA ESPECIAL EN PLIEGUES DE FLEXION (AXILA ANTECUBITAL HUECOS POPLITEOS INGUINAL)</t>
  </si>
  <si>
    <t>DESBRIDAMIENTO ESCISIONAL EN AREA ESPECIAL EN MUÑECAS O MANOS</t>
  </si>
  <si>
    <t>DESBRIDAMIENTO ESCISIONAL EN AREA ESPECIAL EN TOBILLOS O PIES</t>
  </si>
  <si>
    <t>DESBRIDAMIENTO ESCISIONAL EN AREA ESPECIAL EN GENITALES</t>
  </si>
  <si>
    <t>DESBRIDAMIENTO ESCISIONAL MENOR DEL 10% DE SUPERFICIE CORPORAL EN AREA GENERAL</t>
  </si>
  <si>
    <t>862203</t>
  </si>
  <si>
    <t>DESBRIDAMIENTO ESCISIONAL ENTRE EL 10% AL 19% DE SUPERFICIE CORPORAL EN AREA GENERAL</t>
  </si>
  <si>
    <t>862205</t>
  </si>
  <si>
    <t>DESBRIDAMIENTO ESCISIONAL ENTRE EL 20% AL 29% DE SUPERFICIE CORPORAL EN AREA GENERAL</t>
  </si>
  <si>
    <t>DESBRIDAMIENTO ESCISIONAL ENTRE EL 30% AL 49% DE SUPERFICIE CORPORAL EN AREA GENERAL</t>
  </si>
  <si>
    <t>862206</t>
  </si>
  <si>
    <t>DESBRIDAMIENTO ESCISIONAL DEL 50% O MAS DE SUPERFICIE CORPORAL EN AREA GENERAL</t>
  </si>
  <si>
    <t>862207</t>
  </si>
  <si>
    <t>862102</t>
  </si>
  <si>
    <t>862103</t>
  </si>
  <si>
    <t>RESECCION QUISTE PILONIDAL (CIERRE PARCIAL O ESCISION ABIERTA)</t>
  </si>
  <si>
    <t>RESECCION QUISTE PILONIDAL CON RECONSTRUCCION CON COLGAJO</t>
  </si>
  <si>
    <t>862310</t>
  </si>
  <si>
    <t>ESCISION DE ULCERA (SACRA ISQUIATICA TROCANTERICA Y OTRAS LOCALIZACIONES) CON CIERRE PRIMARIO</t>
  </si>
  <si>
    <t>862311</t>
  </si>
  <si>
    <t>ESCISION DE ULCERA (SACRA ISQUIATICA TROCANTERICA Y OTRAS LOCALIZACIONES) CON OSTECTOMIA RESECCION DE BURSA POR ULCERA Y CIERRE CON COLGAJO COMPUESTO</t>
  </si>
  <si>
    <t>862312</t>
  </si>
  <si>
    <t>DESBRIDAMIENTO DE LESION PROFUNDA (ULCERA) CON COCCIGECTOMIA</t>
  </si>
  <si>
    <t>862320</t>
  </si>
  <si>
    <t>ESCAROTOMIA DESCOMPRESIVA EN MUÑECA O MANOS</t>
  </si>
  <si>
    <t>862324</t>
  </si>
  <si>
    <t>ESCARECTOMIA MENOR DEL 10 % DE SUPERFICIE CORPORAL</t>
  </si>
  <si>
    <t>862326</t>
  </si>
  <si>
    <t>ESCARECTOMIA DEL 10% AL 19% DE SUPERFICIE CORPORAL</t>
  </si>
  <si>
    <t>ESCARECTOMIA DEL 20% AL 29% DE SUPERFICIE CORPORAL</t>
  </si>
  <si>
    <t>862327</t>
  </si>
  <si>
    <t>ESCARECTOMIA DEL 30% O MAS DE SUPERFICIE CORPORAL</t>
  </si>
  <si>
    <t>ESCAROTOMIA DESCOMPRESIVA EN MUÑECAS O MANOS</t>
  </si>
  <si>
    <t>ESCAROTOMIA DESCOMPRESIVA EN TOBILLOS O PIES</t>
  </si>
  <si>
    <t>862321</t>
  </si>
  <si>
    <t>ESCAROTOMIA DESCOMPRESIVA EN EXTREMIDAD SUPERIOR EXCEPTO MUÑECA MANOS</t>
  </si>
  <si>
    <t>ESCAROTOMIA DESCOMPRESIVA EN EXTREMIDAD INFERIOR EXCEPTO TOBILLO PIE</t>
  </si>
  <si>
    <t>ESCAROTOMIA DESCOMPRESIVA EN TRONCO (TORAX O ABDOMEN)</t>
  </si>
  <si>
    <t>DERMOEXFOLIACION SUPERFICIAL</t>
  </si>
  <si>
    <t>DERMOEXFOLIACION MEDIA</t>
  </si>
  <si>
    <t>DERMOEXFOLIACION PROFUNDA</t>
  </si>
  <si>
    <t>DERMOEXFOLIACION CON LASER PARCIAL O TOTAL</t>
  </si>
  <si>
    <t>DERMOABRASION (QUIMICA O MECANICA) DE AREA GENERAL MENOR DEL 10% DE SUPERFICIE CORPORAL</t>
  </si>
  <si>
    <t>862501</t>
  </si>
  <si>
    <t>DERMOABRASION (QUIMICA O MECANICA) DE AREA GENERAL ENTRE EL 10% AL 19 % DE SUPERFICIE CORPORAL</t>
  </si>
  <si>
    <t>DERMOABRASION (QUIMICA O MECANICA) DE AREA GENERAL ENTRE EL 20% AL 29 % DE SUPERFICIE CORPORAL</t>
  </si>
  <si>
    <t>DERMOABRASION (QUIMICA O MECANICA) DE AREA GENERAL DEL 30 % AL 49% DE SUPERFICIE CORPORAL</t>
  </si>
  <si>
    <t>DERMOABRASION (QUIMICA O MECANICA) DE AREA GENERAL DEL 50% O MAS DE SUPERFICIE CORPORAL</t>
  </si>
  <si>
    <t>DERMOABRASION (QUIMICA O MECANICA) EN AREA ESPECIAL EN CARA O CUELLO</t>
  </si>
  <si>
    <t>862502</t>
  </si>
  <si>
    <t>DERMOABRASION (QUIMICA O MECANICA) EN AREA ESPECIAL EN PLIEGUES DE FLEXION (AXILA ANTECUBITAL HUECOS POPLITEOS INGUINAL)</t>
  </si>
  <si>
    <t>DERMOABRASION (QUIMICA O MECANICA) EN AREA ESPECIAL EN MUÑECAS Y MANOS</t>
  </si>
  <si>
    <t>DERMOABRASION (QUIMICA O MECANICA) EN AREA ESPECIAL EN TOBILLOS Y PIES</t>
  </si>
  <si>
    <t>DERMOABRASION (QUIMICA O MECANICA) EN AREA ESPECIAL EN GENITALES</t>
  </si>
  <si>
    <t>DESBRIDAMIENTO CON COLOCACION DE DISPOSITIVO DE PRESION SUBATMOSFERICA</t>
  </si>
  <si>
    <t>SUSTITUCION DE DISPOSITIVO DE PRESION SUBATMOSFERICA</t>
  </si>
  <si>
    <t>862701</t>
  </si>
  <si>
    <t>ONICECTOMIA</t>
  </si>
  <si>
    <t>862702</t>
  </si>
  <si>
    <t>862703</t>
  </si>
  <si>
    <t>862801</t>
  </si>
  <si>
    <t>862802</t>
  </si>
  <si>
    <t>862803</t>
  </si>
  <si>
    <t>862804</t>
  </si>
  <si>
    <t>862805</t>
  </si>
  <si>
    <t>862806</t>
  </si>
  <si>
    <t>862807</t>
  </si>
  <si>
    <t>862900</t>
  </si>
  <si>
    <t>FISTULECTOMIA DE PIEL Y TEJIDO CELULAR SUBCUTANEO SOD</t>
  </si>
  <si>
    <t>863101</t>
  </si>
  <si>
    <t>RESECCION DE LESIONES CUTANEAS POR CAUTERIZACION FULGURACION O CRIOTERAPIA EN AREA GENERAL HASTA SEIS LESIONES</t>
  </si>
  <si>
    <t>863102</t>
  </si>
  <si>
    <t>RESECCION DE LESIONES CUTANEAS POR CAUTERIZACION FULGURACION O CRIOTERAPIA EN AREA GENERAL MAS DE SEIS LESIONES</t>
  </si>
  <si>
    <t>863103</t>
  </si>
  <si>
    <t>RESECCION DE LESIONES CUTANEAS POR CAUTERIZACION FULGURACION O CRIOTERAPIA EN AREA ESPECIAL HASTA TRES LESIONES</t>
  </si>
  <si>
    <t>863104</t>
  </si>
  <si>
    <t>RESECCION DE LESIONES CUTANEAS POR CAUTERIZACION FULGURACION O CRIOTERAPIA EN AREA ESPECIAL ENTRE TRES A DIEZ LESIONES</t>
  </si>
  <si>
    <t>863105</t>
  </si>
  <si>
    <t>RESECCION DE LESIONES CUTANEAS POR CAUTERIZACION FULGURACION O CRIOTERAPIA EN AREA ESPECIAL MAS DE DIEZ LESIONES</t>
  </si>
  <si>
    <t>ESCISION DE LESIONES CUTANEAS POR RADIOFRECUENCIA HASTA CINCO LESIONES</t>
  </si>
  <si>
    <t>ESCISION DE LESIONES CUTANEAS POR RADIOFRECUENCIA ENTRE CINCO A DIEZ LESIONES</t>
  </si>
  <si>
    <t>ESCISION DE LESIONES CUTANEAS POR RADIOFRECUENCIA MAS DE DIEZ LESIONES</t>
  </si>
  <si>
    <t>APERTURA O RESECCION DE QUISTES O PUSTULAS (CIRUGIA PARA ACNE)</t>
  </si>
  <si>
    <t>EXTRACCION DE COMEDONES (COMEDOLISIS)</t>
  </si>
  <si>
    <t>ABLACION DE TELANGIECTASIAS POR ESCLEROTERAPIA</t>
  </si>
  <si>
    <t>ESCISION O ABLACION LOCAL DE LESION CUTANEA</t>
  </si>
  <si>
    <t>ABLACION DE LESIONES CUTANEAS (TATUAJE) POR HAZ DE LASER SOD</t>
  </si>
  <si>
    <t>864101</t>
  </si>
  <si>
    <t>RESECCION DE TUMOR BENIGNO O MALIGNO DE PIEL O TEJIDO CELULAR SUBCUTANEO AREA GENERAL HASTA TRES CENTIMETROS</t>
  </si>
  <si>
    <t>864102</t>
  </si>
  <si>
    <t>RESECCION DE TUMOR BENIGNO O MALIGNO DE PIEL O TEJIDO CELULAR SUBCUTANEO AREA GENERAL ENTRE TRES A CINCO CENTIMETROS</t>
  </si>
  <si>
    <t>864103</t>
  </si>
  <si>
    <t>RESECCION DE TUMOR BENIGNO O MALIGNO DE PIEL O TEJIDO CELULAR SUBCUTANEO AREA GENERAL ENTRE CINCO A DIEZ CENTIMETROS</t>
  </si>
  <si>
    <t>864104</t>
  </si>
  <si>
    <t>RESECCION DE TUMOR BENIGNO O MALIGNO DE PIEL O TEJIDO CELULAR SUBCUTANEO AREA GENERAL DE MAS DE DIEZ CENTIMETROS</t>
  </si>
  <si>
    <t>864105</t>
  </si>
  <si>
    <t>RESECCION DE TUMOR BENIGNO DE PIEL O TEJIDO CELULAR SUBCUTANEO AREA GENERAL CON REPARACION (COLGAJO O INJERTO)</t>
  </si>
  <si>
    <t>864106</t>
  </si>
  <si>
    <t>RESECCION DE TUMOR MALIGNO DE PIEL O TEJIDO CELULAR SUBCUTANEO AREA GENERAL CON REPARACION (COLGAJO O INJERTO)</t>
  </si>
  <si>
    <t>864201</t>
  </si>
  <si>
    <t>RESECCION DE TUMOR BENIGNO O MALIGNO DE PIEL O TEJIDO CELULAR SUBCUTANEO DE AREA ESPECIAL HASTA UN CENTIMETRO</t>
  </si>
  <si>
    <t>864202</t>
  </si>
  <si>
    <t>RESECCION DE TUMOR BENIGNO O MALIGNO DE PIEL O TEJIDO CELULAR SUBCUTANEO DE AREA ESPECIAL ENTRE UNO A DOS CENTIMETROS</t>
  </si>
  <si>
    <t>864203</t>
  </si>
  <si>
    <t>RESECCION DE TUMOR BENIGNO O MALIGNO DE PIEL O TEJIDO CELULAR SUBCUTANEO DE AREA ESPECIAL ENTRE DOS A TRES CENTIMETROS</t>
  </si>
  <si>
    <t>864204</t>
  </si>
  <si>
    <t>RESECCION DE TUMOR BENIGNO O MALIGNO DE PIEL O TEJIDO CELULAR SUBCUTANEO DE AREA ESPECIAL ENTRE TRES A CINCO CENTIMETROS</t>
  </si>
  <si>
    <t>864205</t>
  </si>
  <si>
    <t>RESECCION DE TUMOR BENIGNO O MALIGNO DE PIEL O TEJIDO CELULAR SUBCUTANEO DE AREA ESPECIAL DE MAS DE CINCO CENTIMETROS</t>
  </si>
  <si>
    <t>CIRUGIA MICROGRAFICA [DE MOHS] POR CORTE</t>
  </si>
  <si>
    <t>865101</t>
  </si>
  <si>
    <t>SUTURA DE HERIDA UNICA EN AREA GENERAL</t>
  </si>
  <si>
    <t>865102</t>
  </si>
  <si>
    <t>SUTURA DE HERIDA MULTIPLE EN AREA GENERAL</t>
  </si>
  <si>
    <t>SUTURA DE HERIDA UNICA DE CARA</t>
  </si>
  <si>
    <t>865202</t>
  </si>
  <si>
    <t>SUTURA DE HERIDA UNICA DE CARA SIN COMPROMISO DE LABIOS O PARPADOS</t>
  </si>
  <si>
    <t>865203</t>
  </si>
  <si>
    <t>SUTURA DE HERIDA UNICA DE PLIEGUES DE FLEXION GENITALES MANOS Y PIES</t>
  </si>
  <si>
    <t>865204</t>
  </si>
  <si>
    <t>SUTURA DE HERIDA MULTIPLE DE CARA</t>
  </si>
  <si>
    <t>SUTURA DE HERIDA MULTIPLE DE CARA SIN COMPROMISO DE LABIOS O PARPADOS</t>
  </si>
  <si>
    <t>SUTURA DE HERIDA MULTIPLE DE PLIEGUES DE FLEXION GENITALES MANOS Y PIES</t>
  </si>
  <si>
    <t>865207</t>
  </si>
  <si>
    <t>865208</t>
  </si>
  <si>
    <t>SUTURA DE AVULSION EN PABELLON AURICULAR NARIZ LABIOS PARPADOS O GENITALES</t>
  </si>
  <si>
    <t>RECONSTRUCCION DE AVULSION (TOTAL O PARCIAL) DE CUERO CABELLUDO O AREA ESPECIAL CON TECNICA MICROVASCULAR</t>
  </si>
  <si>
    <t>865210</t>
  </si>
  <si>
    <t>866101</t>
  </si>
  <si>
    <t>INJERTO DE PIEL PARCIAL EN AREA GENERAL MENOR DEL DIEZ 10% DE SUPERFICIE CORPORAL TOTAL</t>
  </si>
  <si>
    <t>866102</t>
  </si>
  <si>
    <t>INJERTO DE PIEL PARCIAL EN AREA GENERAL DEL DIEZ 10% AL 19% DE SUPERFICIE CORPORAL TOTAL</t>
  </si>
  <si>
    <t>866103</t>
  </si>
  <si>
    <t>INJERTO DE PIEL PARCIAL EN AREA GENERAL DEL VEINTE 20% AL 29% DE SUPERFICIE CORPORAL TOTAL</t>
  </si>
  <si>
    <t>866104</t>
  </si>
  <si>
    <t>INJERTO DE PIEL PARCIAL EN AREA GENERAL MAYOR DEL TREINTA 30% DE SUPERFICIE CORPORAL TOTAL</t>
  </si>
  <si>
    <t>INJERTO DE PIEL TOTAL EN AREA ESPECIAL EN CARA O CUELLO</t>
  </si>
  <si>
    <t>866120</t>
  </si>
  <si>
    <t>INJERTO DE PIEL TOTAL EN AREA ESPECIAL EN PLIEGUES DE FLEXION (AXILA ANTECUBITAL HUECOS POPLITEOS INGUINAL)</t>
  </si>
  <si>
    <t>866220</t>
  </si>
  <si>
    <t>INJERTO DE PIEL TOTAL EN AREA ESPECIAL EN MUÑECAS O MANOS</t>
  </si>
  <si>
    <t>866221</t>
  </si>
  <si>
    <t>INJERTO DE PIEL TOTAL EN AREA ESPECIAL EN TOBILLO O PIES</t>
  </si>
  <si>
    <t>INJERTO DE PIEL TOTAL EN AREA ESPECIAL EN GENITALES</t>
  </si>
  <si>
    <t>866201</t>
  </si>
  <si>
    <t>INJERTO DE PIEL TOTAL EN AREA GENERAL MENOR DEL DIEZ 10% DE SUPERFICIE CORPORAL TOTAL</t>
  </si>
  <si>
    <t>866202</t>
  </si>
  <si>
    <t>INJERTO DE PIEL TOTAL EN AREA GENERAL DEL DIEZ 10% AL 19% DE SUPERFICIE CORPORAL TOTAL</t>
  </si>
  <si>
    <t>866203</t>
  </si>
  <si>
    <t>INJERTO DE PIEL TOTAL EN AREA GENERAL DEL 20% AL 29% DE SUPERFICIE CORPORAL TOTAL</t>
  </si>
  <si>
    <t>866204</t>
  </si>
  <si>
    <t>INJERTO DE PIEL TOTAL EN AREA GENERAL DEL 30% O MAS DE SUPERFICIE CORPORAL TOTAL</t>
  </si>
  <si>
    <t>866300</t>
  </si>
  <si>
    <t>INJERTO CONDROCUTANEO SOD</t>
  </si>
  <si>
    <t>866401</t>
  </si>
  <si>
    <t>INJERTO DE CUERO CABELLUDO (ALOPECIA SECUELA POST- TRAUMA)</t>
  </si>
  <si>
    <t>MICROINJERTO DE CUERO CABELLUDO</t>
  </si>
  <si>
    <t>INJERTO DE REGION PILOSA</t>
  </si>
  <si>
    <t>INJERTO HETEROLOGO DE PIEL</t>
  </si>
  <si>
    <t>INJERTO HOMOLOGO DE PIEL</t>
  </si>
  <si>
    <t>HOMOINJERTO O AUTOINJERTO DE PIEL POR CULTIVO</t>
  </si>
  <si>
    <t>INJERTO GRASO</t>
  </si>
  <si>
    <t>866702</t>
  </si>
  <si>
    <t>INJERTO DERMOGRASO</t>
  </si>
  <si>
    <t>867001</t>
  </si>
  <si>
    <t>867003</t>
  </si>
  <si>
    <t>COLGAJO LOCAL SIMPLE DE PIEL DE CINCO A DIEZ CENTIMETROS CUADRADOS</t>
  </si>
  <si>
    <t>COLGAJO LOCAL SIMPLE DE PIEL DE MAS DE DIEZ CENTIMETROS CUADRADOS</t>
  </si>
  <si>
    <t>867101</t>
  </si>
  <si>
    <t>867102</t>
  </si>
  <si>
    <t>867103</t>
  </si>
  <si>
    <t>COLGAJO CUTANEO A DISTANCIA EN VARIOS TIEMPOS</t>
  </si>
  <si>
    <t>867104</t>
  </si>
  <si>
    <t>COLGAJO COMPUESTO A DISTANCIA EN VARIOS TIEMPOS</t>
  </si>
  <si>
    <t>COLGAJO LIBRE CUTANEO CON TECNICA MICROVASCULAR</t>
  </si>
  <si>
    <t>867106</t>
  </si>
  <si>
    <t>COLGAJO LIBRE COMPUESTO CON TECNICA MICROVASCULAR</t>
  </si>
  <si>
    <t>867107</t>
  </si>
  <si>
    <t>COLGAJO NEUROVASCULAR (EN ISLA)</t>
  </si>
  <si>
    <t>COLGAJO COMPUESTO CON TECNICA MICROVASCULAR (EN PROPELA)</t>
  </si>
  <si>
    <t>867201</t>
  </si>
  <si>
    <t>867202</t>
  </si>
  <si>
    <t>867203</t>
  </si>
  <si>
    <t>DIFERIMIENTO DE CUALQUIER COLGAJO [DELAY]</t>
  </si>
  <si>
    <t>867300</t>
  </si>
  <si>
    <t>COLGAJO COMPUESTO PREFABRICADO</t>
  </si>
  <si>
    <t>REVISION DE INJERTO O COLGAJO SOD</t>
  </si>
  <si>
    <t>868101</t>
  </si>
  <si>
    <t>RESECCION SIMPLE DE CICATRIZ EN AREA ESPECIAL</t>
  </si>
  <si>
    <t>868103</t>
  </si>
  <si>
    <t>RESECCION DE CICATRIZ HIPERTROFICA O QUELOIDE EN AREA GENERAL</t>
  </si>
  <si>
    <t>868104</t>
  </si>
  <si>
    <t>RESECCION DE CICATRIZ HIPERTROFICA O QUELOIDE EN AREA ESPECIAL</t>
  </si>
  <si>
    <t>RITIDECTOMIA ARRUGAS GLABELARES</t>
  </si>
  <si>
    <t>RITIDECTOMIA ARRUGAS ANGULO EXTERNO DEL OJO VIA CORONAL</t>
  </si>
  <si>
    <t>RITIDECTOMIA CERVICOFACIAL SIN FRENTE</t>
  </si>
  <si>
    <t>RITIDECTOMIA TOTAL (FRENTE PARPADOS MEJILLA Y CUELLO)</t>
  </si>
  <si>
    <t>RITIDECTOMIA DE FRENTE (VIA CORONAL O ENDOSCOPICA)</t>
  </si>
  <si>
    <t>RITIDECTOMIA SUBPERIOSTICA</t>
  </si>
  <si>
    <t>868302</t>
  </si>
  <si>
    <t>REDUCCION DE TEJIDO ADIPOSO EN CARA POR LIPOSUCCION</t>
  </si>
  <si>
    <t>868301</t>
  </si>
  <si>
    <t>REDUCCION DE TEJIDO ADIPOSO EN CARA POR LIPECTOMIA</t>
  </si>
  <si>
    <t>REDUCCION DE TEJIDO ADIPOSO EN AREA SUBMANDIBULAR POR LIPOSUCCION</t>
  </si>
  <si>
    <t>868303</t>
  </si>
  <si>
    <t>REDUCCION DE TEJIDO ADIPOSO EN AREA SUBMANDIBULAR POR LIPECTOMIA</t>
  </si>
  <si>
    <t>REDUCCION DE TEJIDO ADIPOSO DE PARED ABDOMINAL POR LIPOSUCCION</t>
  </si>
  <si>
    <t>868304</t>
  </si>
  <si>
    <t>REDUCCION DE TEJIDO ADIPOSO DE PARED ABDOMINAL POR LIPECTOMIA</t>
  </si>
  <si>
    <t>REDUCCION DE TEJIDO ADIPOSO EN MUSLOS PELVIS GLUTEOS O BRAZOS POR LIPOSUCCION</t>
  </si>
  <si>
    <t>868305</t>
  </si>
  <si>
    <t>REDUCCION DE TEJIDO ADIPOSO EN MUSLOS PELVIS GLUTEOS O BRAZOS POR LIPECTOMIA</t>
  </si>
  <si>
    <t>PANICULECTOMIA DE TORAX</t>
  </si>
  <si>
    <t>PANICULECTOMIA DE ABDOMEN</t>
  </si>
  <si>
    <t>PANICULECTOMIA DE MUSLOS PELVIS GLUTEOS O BRAZOS</t>
  </si>
  <si>
    <t>868401</t>
  </si>
  <si>
    <t>PLASTIA EN Z O W EN AREA GENERAL ENTRE UNA A DOS</t>
  </si>
  <si>
    <t>868402</t>
  </si>
  <si>
    <t>PLASTIA EN Z O W EN AREA GENERAL ENTRE TRES A CINCO</t>
  </si>
  <si>
    <t>868403</t>
  </si>
  <si>
    <t>PLASTIA EN Z O W EN AREA GENERAL MAS DE CINCO</t>
  </si>
  <si>
    <t>868501</t>
  </si>
  <si>
    <t>PLASTIA EN Z O W EN AREA ESPECIAL (CARA CUELLO MANOS PIES PLIEGUES DE FLEXION GENITALES) ENTRE UNO A DOS</t>
  </si>
  <si>
    <t>868502</t>
  </si>
  <si>
    <t>PLASTIA EN Z O W EN AREA ESPECIAL (CARA CUELLO MANOS PIES PLIEGUES DE FLEXION GENITALES) ENTRE TRES A CINCO</t>
  </si>
  <si>
    <t>868503</t>
  </si>
  <si>
    <t>PLASTIA EN Z O W EN AREA ESPECIAL (CARA CUELLO MANOS PIES PLIEGUES DE FLEXION GENITALES) MAS DE CINCO</t>
  </si>
  <si>
    <t>868504</t>
  </si>
  <si>
    <t>PLASTIA EN Z O W EN MANO (SIN INCLUIR DEDOS) ENTRE UNA A DOS</t>
  </si>
  <si>
    <t>868505</t>
  </si>
  <si>
    <t>PLASTIA EN Z O W EN MANO (SIN INCLUIR DEDOS) ENTRE TRES A CINCO</t>
  </si>
  <si>
    <t>868506</t>
  </si>
  <si>
    <t>PLASTIA EN Z O W EN MANO (SIN INCLUIR DEDOS) MAS DE CINCO</t>
  </si>
  <si>
    <t>868507</t>
  </si>
  <si>
    <t>PLASTIA EN Z EN CADA DEDO DE LA MANO O DEL PIE</t>
  </si>
  <si>
    <t>868510</t>
  </si>
  <si>
    <t>PLASTIA EN Z O W EN ZONAS DE FLEXION</t>
  </si>
  <si>
    <t>ONICOPLASTIA CON COLGAJO DE UÑA</t>
  </si>
  <si>
    <t>868602</t>
  </si>
  <si>
    <t>REPOSICION UÑA DE POLIETILENO</t>
  </si>
  <si>
    <t>868603</t>
  </si>
  <si>
    <t>RECONSTRUCCION DEL LECHO UNGUEAL CON INJERTO DE MATRIZ UNGUEAL</t>
  </si>
  <si>
    <t>868604</t>
  </si>
  <si>
    <t>RECONSTRUCCION DE MATRIZ UNGUEAL CON INJERTO COMPUESTO</t>
  </si>
  <si>
    <t>PLASTIA DE PECTORALES DE AUMENTO CON DISPOSITIVO</t>
  </si>
  <si>
    <t>PLASTIA DE PECTORALES DE AUMENTO CON TEJIDO AUTOLOGO</t>
  </si>
  <si>
    <t>GLUTEOPLASTIA DE AUMENTO CON DISPOSITIVO</t>
  </si>
  <si>
    <t>GLUTEOPLASTIA DE AUMENTO CON TEJIDO AUTOLOGO</t>
  </si>
  <si>
    <t>PLASTIA DE PANTORILLA CON DISPOSITIVO</t>
  </si>
  <si>
    <t>869101</t>
  </si>
  <si>
    <t>RESECCION DE GLANDULAS SUDORIPARAS AXILARES SIMPLE CON RESECCION GANGLIONAR</t>
  </si>
  <si>
    <t>869102</t>
  </si>
  <si>
    <t>RESECCION DE GLANDULAS SUDORIPARAS AXILARES CON RESECCION TOTAL DEL AREA</t>
  </si>
  <si>
    <t>869103</t>
  </si>
  <si>
    <t>RESECCION PARCIAL DE GLANDULAS SUDORIPARAS</t>
  </si>
  <si>
    <t>869104</t>
  </si>
  <si>
    <t>RESECCION TOTAL DE GLANDULAS SUDORIPARAS</t>
  </si>
  <si>
    <t>869201</t>
  </si>
  <si>
    <t>DERIVACION LINFATICA (MANEJO DE LINFEDEMA)</t>
  </si>
  <si>
    <t>ANASTOMOSIS LINFATICO VENOSO</t>
  </si>
  <si>
    <t>ANASTOMOSIS LINFATICO LINFATICA</t>
  </si>
  <si>
    <t>TRANSPOSICION DE GANGLIOS LINFATICOS CON ANASTOMOSIS</t>
  </si>
  <si>
    <t>REDUCCION DE TEJIDO CELULAR SUBCUTANEO (MANEJO DE LINFEDEMA)</t>
  </si>
  <si>
    <t>RETIRO DE SUTURA EN PIEL O TEJIDO CELULAR SUBCUTANEO SOD</t>
  </si>
  <si>
    <t>ORTOPEDIA ONCOLOGICA</t>
  </si>
  <si>
    <t>MEDICINA ESTETICA</t>
  </si>
  <si>
    <t>CARDIOLOGIA</t>
  </si>
  <si>
    <t>NEUROCIRUGIA</t>
  </si>
  <si>
    <t>869500</t>
  </si>
  <si>
    <t>CURACION DE LESION EN PIEL O TEJIDO CELULAR SUBCUTANEO SOD</t>
  </si>
  <si>
    <t>869601</t>
  </si>
  <si>
    <t>INSERCION (SUBCUTANEA) (TEJIDO BLANDO) DE EXPANSOR DE TEJIDOS (UNICO O MULTIPLE)</t>
  </si>
  <si>
    <t>869700</t>
  </si>
  <si>
    <t>RETIRO DE EXPANSOR TISULAR (UNICO O MULTIPLE) SOD</t>
  </si>
  <si>
    <t>870001</t>
  </si>
  <si>
    <t>TOMA E INTERPRETACION DE RADIOGRAFIAS ODONTOLOGICAS</t>
  </si>
  <si>
    <t>870002</t>
  </si>
  <si>
    <t>870003</t>
  </si>
  <si>
    <t>870004</t>
  </si>
  <si>
    <t>870005</t>
  </si>
  <si>
    <t>870006</t>
  </si>
  <si>
    <t>870007</t>
  </si>
  <si>
    <t>USO DE INTENSIFICADOR DE IMAGEN - GRUPOS 02 A 06 (COD PROPIO - 8700AA)</t>
  </si>
  <si>
    <t>870101</t>
  </si>
  <si>
    <t>870102</t>
  </si>
  <si>
    <t>870103</t>
  </si>
  <si>
    <t>870104</t>
  </si>
  <si>
    <t>870105</t>
  </si>
  <si>
    <t>870107</t>
  </si>
  <si>
    <t>870108</t>
  </si>
  <si>
    <t>870112</t>
  </si>
  <si>
    <t>870113</t>
  </si>
  <si>
    <t>870114</t>
  </si>
  <si>
    <t>RADIOGRAFIA PANORAMICA DE MAXILARES SUPERIOR E INFERIOR [ORTOPANTOMOGRAFIA]</t>
  </si>
  <si>
    <t>870131</t>
  </si>
  <si>
    <t>RADIOGRAFIA DE ARTICULACION TEMPOROMAXILAR [ATM]</t>
  </si>
  <si>
    <t>870440</t>
  </si>
  <si>
    <t>RADIOGRAFIAS INTRAORALES PERIAPICALES MILIMETRADAS</t>
  </si>
  <si>
    <t>870451</t>
  </si>
  <si>
    <t>870452</t>
  </si>
  <si>
    <t>870453</t>
  </si>
  <si>
    <t>870454</t>
  </si>
  <si>
    <t>870455</t>
  </si>
  <si>
    <t>RADIOGRAFIAS INTRAORALES PERIAPICALES JUEGO COMPLETO</t>
  </si>
  <si>
    <t>870460</t>
  </si>
  <si>
    <t>870601</t>
  </si>
  <si>
    <t>RADIOGRAFIA DE TEJIDOS BLANDOS DE CUELLO</t>
  </si>
  <si>
    <t>870602</t>
  </si>
  <si>
    <t>870603</t>
  </si>
  <si>
    <t>871010</t>
  </si>
  <si>
    <t>871019</t>
  </si>
  <si>
    <t>871020</t>
  </si>
  <si>
    <t>871030</t>
  </si>
  <si>
    <t>871040</t>
  </si>
  <si>
    <t>871050</t>
  </si>
  <si>
    <t>RADIOGRAFIA DE COLUMNA VERTEBRAL TOTAL</t>
  </si>
  <si>
    <t>871061</t>
  </si>
  <si>
    <t>RADIOGRAFIA PANORAMICA DE COLUMNA (GONIOMETRIA U ORTOGRAMA) FORMATO 14" X 36" (ADULTOS)</t>
  </si>
  <si>
    <t>871062</t>
  </si>
  <si>
    <t>RADIOGRAFIA PANORAMICA DE COLUMNA (GONIOMETRIA U ORTOGRAMA) FORMATO 14" X 17" (NIÑOS)</t>
  </si>
  <si>
    <t>RADIOGRAFIA DINAMICA DE COLUMNA VERTEBRAL</t>
  </si>
  <si>
    <t>871091</t>
  </si>
  <si>
    <t>871111</t>
  </si>
  <si>
    <t>871112</t>
  </si>
  <si>
    <t>871121</t>
  </si>
  <si>
    <t>RADIOGRAFIA DE TORAX (P.A. O A.P. Y LATERAL DECUBITO LATERAL OBLICUAS O LATERAL)</t>
  </si>
  <si>
    <t>871129</t>
  </si>
  <si>
    <t>871181</t>
  </si>
  <si>
    <t>MOVILIDAD DIAFRAGMATICA POR FLUOROSCOPIA PULMONAR</t>
  </si>
  <si>
    <t>871202</t>
  </si>
  <si>
    <t>APICOGRAMA</t>
  </si>
  <si>
    <t>871208</t>
  </si>
  <si>
    <t>RADIOGRAFIA PARA SERIE CARDIOVASCULAR (CORAZON Y GRANDES VASOS SILUETA CARDIACA) CON BARIO EN ESOFAGO</t>
  </si>
  <si>
    <t>871320</t>
  </si>
  <si>
    <t>879301</t>
  </si>
  <si>
    <t>TOMOGRAFIA DE ALTA RESOLUCION DE TORAX SIMPLE (TACAR) (COD PROPIO - 87140A)</t>
  </si>
  <si>
    <t>872002</t>
  </si>
  <si>
    <t>872101</t>
  </si>
  <si>
    <t>872102</t>
  </si>
  <si>
    <t>RADIOGRAFIA DE TRANSITO INTESTINAL CON MARCADORES</t>
  </si>
  <si>
    <t>872104</t>
  </si>
  <si>
    <t>872105</t>
  </si>
  <si>
    <t>872121</t>
  </si>
  <si>
    <t>RADIOGRAFIA DE VIAS DIGESTIVAS ALTAS (ESOFAGO ESTOMAGO Y DUODENO)</t>
  </si>
  <si>
    <t>872122</t>
  </si>
  <si>
    <t>RADIOGRAFIA DE VIAS DIGESTIVAS ALTAS (ESOFAGO ESTOMAGO Y DUODENO) CON DOBLE CONTRASTE</t>
  </si>
  <si>
    <t>872123</t>
  </si>
  <si>
    <t>RADIOGRAFIA DE VIAS DIGESTIVAS ALTAS (ESOFAGO ESTOMAGO Y DUODENO) Y TRANSITO INTESTINAL</t>
  </si>
  <si>
    <t>872201</t>
  </si>
  <si>
    <t>872202</t>
  </si>
  <si>
    <t>872510</t>
  </si>
  <si>
    <t>872520</t>
  </si>
  <si>
    <t>COLANGIOGRAFIA-TOMOGRAFIA</t>
  </si>
  <si>
    <t>RADIOGRAFIA PARA SERIE ESQUELETICA</t>
  </si>
  <si>
    <t>873002</t>
  </si>
  <si>
    <t>RADIOGRAFIA DE HUESOS LARGOS SERIE COMPLETA (ESQUELETO AXIAL Y APENDICULAR)</t>
  </si>
  <si>
    <t>RADIOGRAFIA PARA ESTUDIOS DE LONGITUD DE LOS HUESOS (ORTORRADIOGRAFIA Y ESCANOGRAMA)</t>
  </si>
  <si>
    <t>873004</t>
  </si>
  <si>
    <t>873111</t>
  </si>
  <si>
    <t>873112</t>
  </si>
  <si>
    <t>873121</t>
  </si>
  <si>
    <t>873122</t>
  </si>
  <si>
    <t>RADIOGRAFIAS COMPARATIVAS DE EXTREMIDADES SUPERIORES</t>
  </si>
  <si>
    <t>873202</t>
  </si>
  <si>
    <t>RADIOGRAFIA DE ARTICULACIONES ACROMIO CLAVICULARES COMPARATIVAS</t>
  </si>
  <si>
    <t>873204</t>
  </si>
  <si>
    <t>873205</t>
  </si>
  <si>
    <t>873206</t>
  </si>
  <si>
    <t>RADIOGRAFIA DE PUÑO O MUÑECA</t>
  </si>
  <si>
    <t>873210</t>
  </si>
  <si>
    <t>RADIOGRAFIA DE MANO</t>
  </si>
  <si>
    <t>873302</t>
  </si>
  <si>
    <t>RADIOGRAFIA PARA MEDICION DE MIEMBROS INFERIORES [ESTUDIO DE FARILL U OSTEOMETRIA]</t>
  </si>
  <si>
    <t>RADIOGRAFIA COMPARATIVA DE PIES CON APOYO (AP Y LATERAL)</t>
  </si>
  <si>
    <t>873443</t>
  </si>
  <si>
    <t>RADIOGRAFIA AXIAL DE SESAMOIDEOS Y CABEZAS DE LOS METATARSIANOS</t>
  </si>
  <si>
    <t>873333</t>
  </si>
  <si>
    <t>RADIOGRAFIA PANORAMICA DE MIEMBROS INFERIORES (GONIOMETRIA U ORTOGRAMA) EN FORMATO 14" X 36" (ADULTOS)</t>
  </si>
  <si>
    <t>RADIOGRAFIA PANORAMICA DE MIEMBROS INFERIORES (GONIOMETRIA U ORTOGRAMA) EN FORMATO 14" X 17" (NIÑOS)</t>
  </si>
  <si>
    <t>RADIOGRAFIA DIGITAL DE MIEMBROS INFERIORES (ESTUDIO DE LONGITUD)</t>
  </si>
  <si>
    <t>873340</t>
  </si>
  <si>
    <t>873311</t>
  </si>
  <si>
    <t>873312</t>
  </si>
  <si>
    <t>RADIOGRAFIA DE FEMUR (AP LATERAL)</t>
  </si>
  <si>
    <t>873313</t>
  </si>
  <si>
    <t>RADIOGRAFIA DE PIERNA (AP LATERAL)</t>
  </si>
  <si>
    <t>873314</t>
  </si>
  <si>
    <t>RADIOGRAFIA DE PIE (AP LATERAL Y OBLICUA)</t>
  </si>
  <si>
    <t>873335</t>
  </si>
  <si>
    <t>RADIOGRAFIA DE CALCANEO (AXIAL Y LATERAL)</t>
  </si>
  <si>
    <t>RADIOGRAFIA DE MIEMBRO INFERIOR (AP LATERAL)</t>
  </si>
  <si>
    <t>873411</t>
  </si>
  <si>
    <t>RADIOGRAFIA DE CADERA O ARTICULACION COXO-FEMORAL (AP LATERAL)</t>
  </si>
  <si>
    <t>873412</t>
  </si>
  <si>
    <t>RADIOGRAFIA DE CADERA COMPARATIVA</t>
  </si>
  <si>
    <t>873420</t>
  </si>
  <si>
    <t>RADIOGRAFIA DE RODILLA (AP LATERAL)</t>
  </si>
  <si>
    <t>873422</t>
  </si>
  <si>
    <t>RADIOGRAFIA DE RODILLAS COMPARATIVAS POSICION VERTICAL (UNICAMENTE VISTA ANTEROPOSTERIOR)</t>
  </si>
  <si>
    <t>RADIOGRAFIA TANGENCIAL O AXIAL DE ROTULA</t>
  </si>
  <si>
    <t>873424</t>
  </si>
  <si>
    <t>873431</t>
  </si>
  <si>
    <t>RADIOGRAFIA DE TOBILLO (AP LATERAL Y ROTACION INTERNA)</t>
  </si>
  <si>
    <t>RADIOGRAFIAS COMPARATIVAS DE EXTREMIDADES INFERIORES</t>
  </si>
  <si>
    <t>873444</t>
  </si>
  <si>
    <t>RADIOGRAFIAS EN EXTREMIDADES PROYECCIONES ADICIONALES (STRESS TUNEL OBLICUAS)</t>
  </si>
  <si>
    <t>FLUOROSCOPIA COMO GUIA PARA PROCEDIMIENTOS</t>
  </si>
  <si>
    <t>874111</t>
  </si>
  <si>
    <t>ARTERIOGRAFIA DE CAROTIDA EXTERNA BILATERAL SELECTIVA EXTRACRANENANA</t>
  </si>
  <si>
    <t>874112</t>
  </si>
  <si>
    <t>ARTERIOGRAFIA DE CAROTIDA EXTERNA BILATERAL SELECTIVA INTRACRANEANA</t>
  </si>
  <si>
    <t>874113</t>
  </si>
  <si>
    <t>ARTERIOGRAFIA DE CAROTIDA EXTERNA UNILATERAL SELECTIVA EXTRACRANEANA</t>
  </si>
  <si>
    <t>874114</t>
  </si>
  <si>
    <t>ARTERIOGRAFIA DE CAROTIDA EXTERNA UNILATERAL SELECTIVA INTRACRANEANA</t>
  </si>
  <si>
    <t>874121</t>
  </si>
  <si>
    <t>ARTERIOGRAFIA DE CAROTIDA INTERNA BILATERAL SELECTIVA EXTRACRANENANA</t>
  </si>
  <si>
    <t>874122</t>
  </si>
  <si>
    <t>ARTERIOGRAFIA DE CAROTIDA INTERNA BILATERAL SELECTIVA INTRACRANENANA</t>
  </si>
  <si>
    <t>874123</t>
  </si>
  <si>
    <t>ARTERIOGRAFIA DE CAROTIDA INTERNA UNILATERAL SELECTIVA EXTRACRANEANA</t>
  </si>
  <si>
    <t>874124</t>
  </si>
  <si>
    <t>ARTERIOGRAFIA DE CAROTIDA INTERNA UNILATERAL SELECTIVA INTRACRANEANA</t>
  </si>
  <si>
    <t>874125</t>
  </si>
  <si>
    <t>ARTERIOGRAFIA VERTEBRAL</t>
  </si>
  <si>
    <t>874131</t>
  </si>
  <si>
    <t>ARTERIOGRAFIA VERTEBRAL SELECTIVA EXTRACRANEANA</t>
  </si>
  <si>
    <t>874132</t>
  </si>
  <si>
    <t>ARTERIOGRAFIA VERTEBRAL SELECTIVA INTRACRANEANA</t>
  </si>
  <si>
    <t>874133</t>
  </si>
  <si>
    <t>874134</t>
  </si>
  <si>
    <t>ARTERIOGRAFIA VERTEBRAL BILATERAL SELECTIVA EXTRACRANEANA CON AORTOGRAMA DE CAYADO</t>
  </si>
  <si>
    <t>ARTERIOGRAFIA DE CAVUM FARINGEO</t>
  </si>
  <si>
    <t>874200</t>
  </si>
  <si>
    <t>VENOGRAFIA SELECTIVA DIAGNOSTICA DE CABEZA Y CUELLO (UNO O MAS VASOS)</t>
  </si>
  <si>
    <t>874300</t>
  </si>
  <si>
    <t>FLEBOGRAFIA DE SENO SAGITAL SUPERIOR</t>
  </si>
  <si>
    <t>FLEBOGRAFIA EPIDURAL</t>
  </si>
  <si>
    <t>FLEBOGRAFIA ORBITARIA</t>
  </si>
  <si>
    <t>FLEBOGRAFIA YUGULAR CON CATETER</t>
  </si>
  <si>
    <t>874510</t>
  </si>
  <si>
    <t>874601</t>
  </si>
  <si>
    <t>DACRIOCISTOGRAFIA UNILATERAL</t>
  </si>
  <si>
    <t>874602</t>
  </si>
  <si>
    <t>DACRIOCISTOGRAFIA BILATERAL</t>
  </si>
  <si>
    <t>874700</t>
  </si>
  <si>
    <t>SIALOGRAFIA (CUALQUIER GLANDULA) SOD</t>
  </si>
  <si>
    <t>FARINGOLARINGOGRAFIA</t>
  </si>
  <si>
    <t>874800</t>
  </si>
  <si>
    <t>FARINGOLARINGOGRAFIA DINAMICA (CON CINE O VIDEO)</t>
  </si>
  <si>
    <t>874910</t>
  </si>
  <si>
    <t>FARINGOGRAFIA O ESOFAGOGRAMA (ESTUDIO DE LA DEGLUCION)</t>
  </si>
  <si>
    <t>ESTUDIO DE DERIVACION [CORTOCIRCUITO] O DRENAJE A TRAVES DE CATETER PERMANENTE NO VASCULAR</t>
  </si>
  <si>
    <t>ANGIOGRAFIA ESPINAL</t>
  </si>
  <si>
    <t>875100</t>
  </si>
  <si>
    <t>875411</t>
  </si>
  <si>
    <t>875412</t>
  </si>
  <si>
    <t>DISCOGRAFIA CERVICAL (DOS O MAS DISCOS)</t>
  </si>
  <si>
    <t>875421</t>
  </si>
  <si>
    <t>DISCOGRAFIA SEGMENTO TORACICO (UN DISCO)</t>
  </si>
  <si>
    <t>875422</t>
  </si>
  <si>
    <t>DISCOGRAFIA SEGMENTO TORACICO (DOS O MAS DISCOS)</t>
  </si>
  <si>
    <t>875431</t>
  </si>
  <si>
    <t>DISCOGRAFIA DE SEGMENTO LUMBAR (UN DISCO)</t>
  </si>
  <si>
    <t>875432</t>
  </si>
  <si>
    <t>DISCOGRAFIA DESEGMENTO LUMBAR (DOS O MAS DISCOS)</t>
  </si>
  <si>
    <t>875441</t>
  </si>
  <si>
    <t>DISCOGRAFIA LUMBOSACRA (UN DISCO)</t>
  </si>
  <si>
    <t>875442</t>
  </si>
  <si>
    <t>DISCOGRAFIA LUMBOSACRA (DOS O MAS DISCOS)</t>
  </si>
  <si>
    <t>875501</t>
  </si>
  <si>
    <t>MIELOGRAFIA TOTAL DE COLUMNA</t>
  </si>
  <si>
    <t>875510</t>
  </si>
  <si>
    <t>875520</t>
  </si>
  <si>
    <t>875530</t>
  </si>
  <si>
    <t>MIELOGRAFIA DINAMICA LUMBAR</t>
  </si>
  <si>
    <t>875601</t>
  </si>
  <si>
    <t>875603</t>
  </si>
  <si>
    <t>876110</t>
  </si>
  <si>
    <t>MAPEO DEL ARBOL PULMONAR VIA PERCUTANEA (ENDOVASCULAR)</t>
  </si>
  <si>
    <t>876120</t>
  </si>
  <si>
    <t>ARTERIOGRAFIA CORONARIA</t>
  </si>
  <si>
    <t>876121</t>
  </si>
  <si>
    <t>876122</t>
  </si>
  <si>
    <t>ARTERIOGRAFIA CORONARIA CON CATETERISMO IZQUIERDO</t>
  </si>
  <si>
    <t>VALORACION ANATOMICA O FUNCIONAL DE ARTERIAS CORONARIAS</t>
  </si>
  <si>
    <t>876130</t>
  </si>
  <si>
    <t>876131</t>
  </si>
  <si>
    <t>876132</t>
  </si>
  <si>
    <t>ARTERIOGRAFIA PULMONAR UNILATERAL SELECTIVA</t>
  </si>
  <si>
    <t>876137</t>
  </si>
  <si>
    <t>876140</t>
  </si>
  <si>
    <t>ARTERIOGRAFIA TORACICA DE ARTERIA MAMARIA INTERNA</t>
  </si>
  <si>
    <t>876190</t>
  </si>
  <si>
    <t>ARTERIOGRAFIA SELECTIVA TORACICA DE OTROS VASOS</t>
  </si>
  <si>
    <t>876212</t>
  </si>
  <si>
    <t>ANGIOCARDIOGRAFIA DE CORAZON DERECHO</t>
  </si>
  <si>
    <t>ANGIOCARDIOGRAFIA DE CORAZON IZQUIERDO</t>
  </si>
  <si>
    <t>ANGIOCARDIOGRAFIA DE CORAZON DERECHO E IZQUIERDO</t>
  </si>
  <si>
    <t>876241</t>
  </si>
  <si>
    <t>RADIOGRAFIA CARDIACA DE CONTRASTE NEGATIVO</t>
  </si>
  <si>
    <t>876320</t>
  </si>
  <si>
    <t>FLEBOGRAFIA TORACICA (VENAS PULMONARES)</t>
  </si>
  <si>
    <t>FLEBOGRAFIA TORACICA (OTRAS VENAS INTRATORACICAS)</t>
  </si>
  <si>
    <t>876400</t>
  </si>
  <si>
    <t>876500</t>
  </si>
  <si>
    <t>FISTULOGRAFIA DE PARED TORACICA SOD</t>
  </si>
  <si>
    <t>876611</t>
  </si>
  <si>
    <t>876612</t>
  </si>
  <si>
    <t>876801</t>
  </si>
  <si>
    <t>MAMOGRAFIA UNILATERAL O DE PIEZA QUIRURGICA</t>
  </si>
  <si>
    <t>DETECCION TEMPRANA - CANCER SENO</t>
  </si>
  <si>
    <t>876802</t>
  </si>
  <si>
    <t>MAMOGRAFIA BILATERAL</t>
  </si>
  <si>
    <t>TOMOSINTESIS</t>
  </si>
  <si>
    <t>876901</t>
  </si>
  <si>
    <t>876902</t>
  </si>
  <si>
    <t>877110</t>
  </si>
  <si>
    <t>877111</t>
  </si>
  <si>
    <t>ARTERIOGRAFIA DE VASOS ABDOMINALES (SELECTIVA)</t>
  </si>
  <si>
    <t>877121</t>
  </si>
  <si>
    <t>877161</t>
  </si>
  <si>
    <t>877171</t>
  </si>
  <si>
    <t>ARTERIOGRAFIA PELVICA (SELECTIVA)</t>
  </si>
  <si>
    <t>FLEBOGRAFIA [VENOGRAFIA] ABDOMINAL O PELVICA (SELECTIVA)</t>
  </si>
  <si>
    <t>877281</t>
  </si>
  <si>
    <t>877210</t>
  </si>
  <si>
    <t>FLEBOGRAFIA ABDOMINAL (SISTEMA DE LA VENA PORTA)</t>
  </si>
  <si>
    <t>877214</t>
  </si>
  <si>
    <t>877301</t>
  </si>
  <si>
    <t>877302</t>
  </si>
  <si>
    <t>FISTULOGRAFIA EN PARED ABDOMINAL</t>
  </si>
  <si>
    <t>877400</t>
  </si>
  <si>
    <t>FISTULOGRAFIA EN REGION PERINEAL</t>
  </si>
  <si>
    <t>FISTULOGRAFIA EN REGION PERIANAL</t>
  </si>
  <si>
    <t>PERITONEOGRAFIA</t>
  </si>
  <si>
    <t>COLANGIOGRAFIA POR TUBO O CATETER EN LA VIA BILIAR</t>
  </si>
  <si>
    <t>877601</t>
  </si>
  <si>
    <t>COLANGIOGRAFIA PERCUTANEA</t>
  </si>
  <si>
    <t>877802</t>
  </si>
  <si>
    <t>UROGRAFIA INTRAVENOSA</t>
  </si>
  <si>
    <t>877812</t>
  </si>
  <si>
    <t>877814</t>
  </si>
  <si>
    <t>877815</t>
  </si>
  <si>
    <t>877816</t>
  </si>
  <si>
    <t>877831</t>
  </si>
  <si>
    <t>877851</t>
  </si>
  <si>
    <t>877861</t>
  </si>
  <si>
    <t>877862</t>
  </si>
  <si>
    <t>877863</t>
  </si>
  <si>
    <t>877871</t>
  </si>
  <si>
    <t>PIELOGRAFIA RETROGRADA (COD PROPIO - 8778AA)</t>
  </si>
  <si>
    <t>877901</t>
  </si>
  <si>
    <t>877932</t>
  </si>
  <si>
    <t>SALPINGOGRAFIA SELECTIVA CON RECANALIZACION DE TROMPA</t>
  </si>
  <si>
    <t>877940</t>
  </si>
  <si>
    <t>GENITOGRAFIA</t>
  </si>
  <si>
    <t>VESICULOGRAFIA</t>
  </si>
  <si>
    <t>EPIDIDIMOGRAFIA DE CONTRASTE</t>
  </si>
  <si>
    <t>877980</t>
  </si>
  <si>
    <t>DEFERENTOGRAFIA O VASOGRAFIA</t>
  </si>
  <si>
    <t>878101</t>
  </si>
  <si>
    <t>ARTERIOGRAFIA PERIFERICA DE UNA EXTREMIDAD SUPERIOR</t>
  </si>
  <si>
    <t>878111</t>
  </si>
  <si>
    <t>878201</t>
  </si>
  <si>
    <t>ARTERIOGRAFIA PERIFERICA DE UNA EXTREMIDAD INFERIOR POR PUNCION</t>
  </si>
  <si>
    <t>878301</t>
  </si>
  <si>
    <t>FLEBOGRAFIA DE MIEMBRO SUPERIOR</t>
  </si>
  <si>
    <t>878401</t>
  </si>
  <si>
    <t>FLEBOGRAFIA DE MIEMBRO INFERIOR</t>
  </si>
  <si>
    <t>878501</t>
  </si>
  <si>
    <t>LINFANGIOGRAFIA DE UN MIEMBRO SUPERIOR</t>
  </si>
  <si>
    <t>878502</t>
  </si>
  <si>
    <t>878601</t>
  </si>
  <si>
    <t>LINFANGIOGRAFIA DE MIEMBRO INFERIOR</t>
  </si>
  <si>
    <t>878602</t>
  </si>
  <si>
    <t>878711</t>
  </si>
  <si>
    <t>878721</t>
  </si>
  <si>
    <t>878731</t>
  </si>
  <si>
    <t>878811</t>
  </si>
  <si>
    <t>ARTROGRAFIA DE CADERA</t>
  </si>
  <si>
    <t>878812</t>
  </si>
  <si>
    <t>878831</t>
  </si>
  <si>
    <t>878912</t>
  </si>
  <si>
    <t>878922</t>
  </si>
  <si>
    <t>VENOGRAFIA SELECTIVA</t>
  </si>
  <si>
    <t>878933</t>
  </si>
  <si>
    <t>LINFANGIOGRAFIA</t>
  </si>
  <si>
    <t>878941</t>
  </si>
  <si>
    <t>ABLACION DE LESION O TEJIDO VIA PERCUTANEA</t>
  </si>
  <si>
    <t>879111</t>
  </si>
  <si>
    <t>TOMOGRAFIA COMPUTADA DE CRANEO SIMPLE</t>
  </si>
  <si>
    <t>879114</t>
  </si>
  <si>
    <t>CISTERNOGRAFIA POR TOMOGRAFIA COMPUTADA (TC)</t>
  </si>
  <si>
    <t>879116</t>
  </si>
  <si>
    <t>TOMOGRAFIA COMPUTADA DE SILLA TURCA (HIPOFISIS)</t>
  </si>
  <si>
    <t>879121</t>
  </si>
  <si>
    <t>TOMOGRAFIA COMPUTADA DE ORBITAS</t>
  </si>
  <si>
    <t>879122</t>
  </si>
  <si>
    <t>TOMOGRAFIA COMPUTADA DE OIDO PEÑASCO Y CONDUCTO AUDITIVO INTERNO</t>
  </si>
  <si>
    <t>879131</t>
  </si>
  <si>
    <t>TOMOGRAFIA COMPUTADA DE SENOS PARANASALES O CARA</t>
  </si>
  <si>
    <t>879132</t>
  </si>
  <si>
    <t>TOMOGRAFIA COMPUTADA DE RINOFARINGE</t>
  </si>
  <si>
    <t>TOMOGRAFIA COMPUTADA DE MAXILARES (ESTUDIO IMPLANTOLOGIA)</t>
  </si>
  <si>
    <t>879150</t>
  </si>
  <si>
    <t>TOMOGRAFIA COMPUTADA DE ARTICULACION TEMPORO MANDIBULAR (BILATERAL)</t>
  </si>
  <si>
    <t>879161</t>
  </si>
  <si>
    <t>TOMOGRAFIA COMPUTADA DE CUELLO</t>
  </si>
  <si>
    <t>879162</t>
  </si>
  <si>
    <t>TOMOGRAFIA COMPUTADA DE LARINGE</t>
  </si>
  <si>
    <t>TOMOGRAFIA COMPUTADA DE CUELLO Y LARINGE (COD PROPIO - 8791AA)</t>
  </si>
  <si>
    <t>879201</t>
  </si>
  <si>
    <t>TOMOGRAFIA COMPUTADA DE COLUMNA SEGMENTOS CERVICAL TORACICO LUMBAR O SACRO POR CADA NIVEL (TRES ESPACIOS)</t>
  </si>
  <si>
    <t>879205</t>
  </si>
  <si>
    <t>TOMOGRAFIA COMPUTADA DE COLUMNA SEGMENTOS CERVICAL TORACICO LUMBAR O SACRO COMPLEMENTO A MIELOGRAFIA (CADA SEGMENTO)</t>
  </si>
  <si>
    <t>TOMOGRAFIA COMPUTADA COLUMNA LUMBAR SIMPLE (COD PROPIO - 87920A)</t>
  </si>
  <si>
    <t>TOMOGRAFIA COMPUTADA COLUMNA CERVICAL SIMPLE (COD PROPIO - 87920B)</t>
  </si>
  <si>
    <t>TOMOGRAFIA COMPUTADA COLUMNA DORSAL SIMPLE (COD PROPIO - 87920C)</t>
  </si>
  <si>
    <t>TOMOGRAFIA COMPUTADA COLUMNA TOTAL SIMPLE (COD PROPIO - 87920D)</t>
  </si>
  <si>
    <t>TOMOGRAFIA COMPUTADA DE COLUMNA ESPACIO ADICIONAL (COD PROPIO - 8792AA)</t>
  </si>
  <si>
    <t>TOMOGRAFIA COMPUTADA DE TORAX</t>
  </si>
  <si>
    <t>TOMOGRAFIA COMPUTADA DE CORAZON Y GRANDES VASOS</t>
  </si>
  <si>
    <t>879391</t>
  </si>
  <si>
    <t>TOMOGRAFIA COMPUTADA DE TORAX EXTENDIDO AL ABDOMEN SUPERIOR CON SUPRARRENALES</t>
  </si>
  <si>
    <t>879410</t>
  </si>
  <si>
    <t>TOMOGRAFIA COMPUTADA DE ABDOMEN SUPERIOR</t>
  </si>
  <si>
    <t>TOMOGRAFIA COMPUTADA DE INTESTINO [ENTEROTC]</t>
  </si>
  <si>
    <t>879420</t>
  </si>
  <si>
    <t>TOMOGRAFIA COMPUTADA DE ABDOMEN Y PELVIS (ABDOMEN TOTAL)</t>
  </si>
  <si>
    <t>TOMOGRAFIA COMPUTADA DE CADERA</t>
  </si>
  <si>
    <t>879520</t>
  </si>
  <si>
    <t>TOMOGRAFIA COMPUTADA DE VIAS URINARIAS [UROTC]</t>
  </si>
  <si>
    <t>879460</t>
  </si>
  <si>
    <t>UROGRAFIA CON TOMOGRAFIA COMPUTADA</t>
  </si>
  <si>
    <t>877801</t>
  </si>
  <si>
    <t>TOMOGRAFIA COMPUTADA DE VIAS URINARIAS [CISTOTAC] (COD PROPIO - 87943A)</t>
  </si>
  <si>
    <t>TOMOGRAFIA COMPUTADA DE PELVIS</t>
  </si>
  <si>
    <t>879510</t>
  </si>
  <si>
    <t>TOMOGRAFIA COMPUTADA DE MIEMBROS SUPERIORES Y ARTICULACIONES</t>
  </si>
  <si>
    <t>TOMOGRAFIA COMPUTADA DE MIEMBROS INFERIORES Y ARTICULACIONES</t>
  </si>
  <si>
    <t>879522</t>
  </si>
  <si>
    <t>TOMOGRAFIA COMPUTADA DE MIEMBROS INFERIORES (ANTEVERSION FEMORAL O TORSION TIBIAL)</t>
  </si>
  <si>
    <t>879523</t>
  </si>
  <si>
    <t>TOMOGRAFIA COMPUTADA DE MIEMBROS INFERIORES (AXIALES DE ROTULA O LONGITUD DE MIEMBROS INFERIORES)</t>
  </si>
  <si>
    <t>TOMOGRAFIA POR EMISION DE POSITRONES [PET-TC]</t>
  </si>
  <si>
    <t>TOMOGRAFIA POR EMISION DE POSITRONES CT COLINA[PET-TC] (COD PROPIO - 8796AA)</t>
  </si>
  <si>
    <t>TOMOGRAFIA COMPUTADA DE VASOS</t>
  </si>
  <si>
    <t>879910</t>
  </si>
  <si>
    <t>TOMOGRAFIA COMPUTADA DE CORONARIAS [ANGIOTC CORONARIO]</t>
  </si>
  <si>
    <t>TOMOGRAFIA COMPUTADA CON PERFUSION</t>
  </si>
  <si>
    <t>TOMOGRAFIA DE COHERENCIA OPTICA ENDOVASCULAR (INTRAVASCULAR)</t>
  </si>
  <si>
    <t>ANGIOTAC CEREBRAL (COD PROPIO - 87990A)</t>
  </si>
  <si>
    <t>ANGIOTAC DE CUELLO (COD PROPIO - 87990B)</t>
  </si>
  <si>
    <t>ANGIOTAC DE TORAX (COD PROPIO - 87990C)</t>
  </si>
  <si>
    <t>ANGIOTAC DE ABDOMEN (COD PROPIO - 87990D)</t>
  </si>
  <si>
    <t>ANGIOTAC DE PELVIS (COD PROPIO - 87990E)</t>
  </si>
  <si>
    <t>ANGIOTAC DE MIEMBRO INFERIOR (COD PROPIO - 87990F)</t>
  </si>
  <si>
    <t>ANGIOTAC DE MIEMBRO SUPERIOR (COD PROPIO - 87990G)</t>
  </si>
  <si>
    <t>ANGIOTAC TORACOABDOMINAL (COD PROPIO - 87990H)</t>
  </si>
  <si>
    <t>ANGIOTAC DE AORTA TORACOABDOMINAL (COD PROPIO - 87990I)</t>
  </si>
  <si>
    <t>ANGIOTAC DE SILLA TURCA (COD PROPIO - 87990J)</t>
  </si>
  <si>
    <t>ANGIOTAC DE SILLA TURCA (COD PROPIO - 87990K)</t>
  </si>
  <si>
    <t>ANGIOTAC DE SENOS PARANASALES O CARA (COD PROPIO - 87990L)</t>
  </si>
  <si>
    <t>ANGIOTAC DE RINOFARINGE (COD PROPIO - 87990M)</t>
  </si>
  <si>
    <t>ANGIOTAC DE ORBITAS (COD PROPIO - 87990N)</t>
  </si>
  <si>
    <t>ANGIOTAC DE CORAZON (COD PROPIO - 87990O)</t>
  </si>
  <si>
    <t>ANGIOTAC DE LARINGE (COD PROPIO - 87990P)</t>
  </si>
  <si>
    <t>ANGIOTAC DE TORAX EXTENDIDO AL ABDOMEN SUPERIOR (COD PROPIO - 87990Q)</t>
  </si>
  <si>
    <t>ANGIOTAC DE ABDOMEN Y PELVIS (COD PROPIO - 87990R)</t>
  </si>
  <si>
    <t>ANGIOTAC ARTICULACION TEMPOROMANDIBULAR (COD PROPIO - 87990S)</t>
  </si>
  <si>
    <t>ANGIOTAC ARTERIAS CORONARIAS SIMPLE (COD PROPIO - 87990T)</t>
  </si>
  <si>
    <t>ANGIOTAC DE ABDOMEN SUPERIOR (COD PROPIO - 87990U)</t>
  </si>
  <si>
    <t>ANGIOTAC DE MIEMBROS INFERIORES Y ARTICULACIONES (COD PROPIO - 87990V)</t>
  </si>
  <si>
    <t>ANGIOTAC AORTA TORACICA (COD PROPIO - 87990W)</t>
  </si>
  <si>
    <t>ANGIOTAC DE MIEMBROS SUPERIORES Y ARTICULACIONES (COD PROPIO - 87990X)</t>
  </si>
  <si>
    <t>ANGIOTAC DE ARTERIAS PULMONARES (COD PROPIO - 87990Y)</t>
  </si>
  <si>
    <t>ANGIOTAC DE CAROTIDAS (COD PROPIO - 87990Z)</t>
  </si>
  <si>
    <t>TOMOGRAFIA COMPUTADA EN RECONSTRUCCION TRIDIMENSIONAL</t>
  </si>
  <si>
    <t>TOMOGRAFIA COMPUTADA RECONSTRUCCION VIRTUAL</t>
  </si>
  <si>
    <t>879920</t>
  </si>
  <si>
    <t>TOMOGRAFIA COMPUTADA CON MODALIDAD DINAMICA (SECUENCIA RAPIDA)</t>
  </si>
  <si>
    <t>879990</t>
  </si>
  <si>
    <t>TOMOGRAFIA COMPUTADA COMO GUIA PARA PROCEDIMIENTOS</t>
  </si>
  <si>
    <t>ANGIOTAC RENAL (COD PROPIO - 8799AA)</t>
  </si>
  <si>
    <t>ANGIOTAC DE CADERA (COD PROPIO - 8799AB)</t>
  </si>
  <si>
    <t>ANGIOTAC DE EXTREMIDADES Y ARTICULACIONES (COD PROPIO - 8799AC)</t>
  </si>
  <si>
    <t>881112</t>
  </si>
  <si>
    <t>ECOGRAFIA CEREBRAL TRANSFONTANELAR CON TRANSDUCTOR DE 7.MHZ O MAS</t>
  </si>
  <si>
    <t>881118</t>
  </si>
  <si>
    <t>ECOGRAFIA CEREBRAL TRANSFONTANELAR CON ANALISIS DOPPLER</t>
  </si>
  <si>
    <t>ECOGRAFIA DE TEJIDOS BLANDOS DE CARA</t>
  </si>
  <si>
    <t>881601</t>
  </si>
  <si>
    <t>881131</t>
  </si>
  <si>
    <t>ECOGRAFIA DE GLANDULAS SALIVALES CON TRANSDUCTOR DE 7 MHZ O MAS</t>
  </si>
  <si>
    <t>ECOGRAFIA DE CUELLO</t>
  </si>
  <si>
    <t>881141</t>
  </si>
  <si>
    <t>ECOGRAFIA DE TIROIDES CON TRANSDUCTOR DE 7 MHZ O MAS</t>
  </si>
  <si>
    <t>ECOGRAFIA DE GLANGLIOS CERVICALES (MAPEO)</t>
  </si>
  <si>
    <t>881201</t>
  </si>
  <si>
    <t>ECOGRAFIA DE MAMA CON TRANSDUCTOR DE 7 MHZ O MAS</t>
  </si>
  <si>
    <t>ECOCARDIOGRAMA TRANSTORACICO</t>
  </si>
  <si>
    <t>881231</t>
  </si>
  <si>
    <t>ECOCARDIOGRAMA TRANSTORACICO CON CONTRASTE</t>
  </si>
  <si>
    <t>881237</t>
  </si>
  <si>
    <t>ECOCARDIOGRAMA TRANSTORACICO TRIDIMENSIONAL</t>
  </si>
  <si>
    <t>881234</t>
  </si>
  <si>
    <t>881235</t>
  </si>
  <si>
    <t>ECOCARDIOGRAMA TRANSESOFAGICO CON CONTRASTE</t>
  </si>
  <si>
    <t>ECOCARDIOGRAMA TRANSESOFAGICO TRIDIMENSIONAL</t>
  </si>
  <si>
    <t>MONITOREO ECOCARDIOGRAFICO TRANSESOFAGICO</t>
  </si>
  <si>
    <t>ECOCARDIOGRAFIA INTRACARDIACA</t>
  </si>
  <si>
    <t>881236</t>
  </si>
  <si>
    <t>ECOGRAFIA DE TORAX (PERICARDIO O PLEURA)</t>
  </si>
  <si>
    <t>881240</t>
  </si>
  <si>
    <t>ECOGRAFIA DE OTROS SITIOS TORACICOS</t>
  </si>
  <si>
    <t>ECOGRAFIA ENDOSCOPICA DE TRAQUEA BRONQUIOS Y MEDIASTINO</t>
  </si>
  <si>
    <t>881301</t>
  </si>
  <si>
    <t>ECOGRAFIA DE TEJIDOS BLANDOS DE PARED ABDOMINAL Y DE PELVIS</t>
  </si>
  <si>
    <t>881302</t>
  </si>
  <si>
    <t>ECOGRAFIA DE ABDOMEN TOTAL (HIGADO PANCREAS VESICULA VIAS BILIARES RIÑONES BAZO GRANDES VASOS PELVIS Y FLANCOS)</t>
  </si>
  <si>
    <t>881305</t>
  </si>
  <si>
    <t>ECOGRAFIA DE ABDOMEN SUPERIOR (HIGADO PANCREAS VIAS BILIARES RIÑONES BAZO Y GRANDES VASOS)</t>
  </si>
  <si>
    <t>881306</t>
  </si>
  <si>
    <t>ECOGRAFIA DE HIGADO PANCREAS VIA BILIAR Y VESICULA</t>
  </si>
  <si>
    <t>ECOGRAFIA ENDOSCOPICA DE ESOFAGO</t>
  </si>
  <si>
    <t>881313</t>
  </si>
  <si>
    <t>ECOGRAFIA DE ABDOMEN (PILORO)</t>
  </si>
  <si>
    <t>ECOGRAFIA ENDOSCOPICA DE ESTOMAGO O DUODENO</t>
  </si>
  <si>
    <t>ECOGRAFIA ENDOSCOPICA BILIOPANCREATICA</t>
  </si>
  <si>
    <t>881318</t>
  </si>
  <si>
    <t>ECOGRAFIA DE RECTO</t>
  </si>
  <si>
    <t>ECOGRAFIA ENDOSCOPICA DE RECTO</t>
  </si>
  <si>
    <t>ECOGRAFIA DE ANO</t>
  </si>
  <si>
    <t>ECOGRAFIA LAPAROSCOPICA DE ABDOMEN</t>
  </si>
  <si>
    <t>881331</t>
  </si>
  <si>
    <t>ECOGRAFIA DE RIÑONES BAZO AORTA O ADRENALES</t>
  </si>
  <si>
    <t>881332</t>
  </si>
  <si>
    <t>ECOGRAFIA DE VIAS URINARIAS (RIÑONES VEJIGA Y PROSTATA TRANSABDOMINAL)</t>
  </si>
  <si>
    <t>881340</t>
  </si>
  <si>
    <t>ECOGRAFIA DE ABDOMEN (MASAS ABDOMINALES Y DE RETROPERITONEO)</t>
  </si>
  <si>
    <t>881360</t>
  </si>
  <si>
    <t>ECOGRAFIA PELVICA CON ANALISIS DOPPLER</t>
  </si>
  <si>
    <t>881362</t>
  </si>
  <si>
    <t>ECOGRAFIA DE TEJIDOS BLANDOS DE ABDOMEN CON ANALISIS DOPPLER</t>
  </si>
  <si>
    <t>881390</t>
  </si>
  <si>
    <t>ECOGRAFIA DEL ABDOMEN Y PELVIS COMO GUIA DE PROCEDIMIENTO QUIRURGICO O INTERVENCIONISTA</t>
  </si>
  <si>
    <t>ECOGRAFIA FAST EXTENDIDO (COD PROPIO - 8813AE)</t>
  </si>
  <si>
    <t>ECOGRAFIA FAST (COD PROPIO - 8813AG)</t>
  </si>
  <si>
    <t>881401</t>
  </si>
  <si>
    <t>ECOGRAFIA PELVICA GINECOLOGICA TRANSVAGINAL</t>
  </si>
  <si>
    <t>881402</t>
  </si>
  <si>
    <t>ECOGRAFIA PELVICA GINECOLOGICA TRANSABDOMINAL</t>
  </si>
  <si>
    <t>881403</t>
  </si>
  <si>
    <t>ECOGRAFIA PELVICA GINECOLOGICA (ESTUDIO INTEGRAL FOLICULAR CON ECO VAGINAL)</t>
  </si>
  <si>
    <t>881410</t>
  </si>
  <si>
    <t>ECOGRAFIA PELVICA GINECOLOGICA (HISTEROSONOGRAFIA O HISTEROSALPINGOSONOGRAFIA)</t>
  </si>
  <si>
    <t>ECOGRAFIA DINAMICA DE PISO PELVICO</t>
  </si>
  <si>
    <t>881431</t>
  </si>
  <si>
    <t>ECOGRAFIA OBSTETRICA TRANSABDOMINAL</t>
  </si>
  <si>
    <t>881432</t>
  </si>
  <si>
    <t>ECOGRAFIA OBSTETRICA TRANSVAGINAL</t>
  </si>
  <si>
    <t>881434</t>
  </si>
  <si>
    <t>PERFIL BIOFISICO</t>
  </si>
  <si>
    <t>ECOGRAFIA OBSTETRICA CON EVALUACION DE CIRCULACION PLACENTARIA Y FETAL</t>
  </si>
  <si>
    <t>ECOGRAFIA OBSTETRICA CON TRANSLUCENCIA NUCAL</t>
  </si>
  <si>
    <t>882298</t>
  </si>
  <si>
    <t>ECOGRAFIA OBSTETRICA CON DETALLE ANATOMICO</t>
  </si>
  <si>
    <t>ECOCARDIOGRAFIA FETAL</t>
  </si>
  <si>
    <t>NEUROSONOGRAFIA FETAL</t>
  </si>
  <si>
    <t>ECOGRAFIA OBSTETRICA 3D (COD PROPIO - 8814AA)</t>
  </si>
  <si>
    <t>ECOGRAFIA OBSTETRICA 4D (COD PROPIO - 8814AB)</t>
  </si>
  <si>
    <t>ECOGRAFIA DE MAPEO PARA ENDOMETRIOSIS (COD PROPIO - 8814AC)</t>
  </si>
  <si>
    <t>881501</t>
  </si>
  <si>
    <t>ECOGRAFIA DE PROSTATA TRANSABDOMINAL</t>
  </si>
  <si>
    <t>881502</t>
  </si>
  <si>
    <t>ECOGRAFIA DE PROSTATA TRANSRECTAL</t>
  </si>
  <si>
    <t>881510</t>
  </si>
  <si>
    <t>ECOGRAFIA TESTICULAR CON TRANSDUCTOR DE 7 MHZ O MAS</t>
  </si>
  <si>
    <t>881511</t>
  </si>
  <si>
    <t>ECOGRAFIA TESTICULAR CON ANALISIS DOPPLER</t>
  </si>
  <si>
    <t>881521</t>
  </si>
  <si>
    <t>ECOGRAFIA DE PENE CON TRANSDUCTOR DE 7 MHZ O MAS</t>
  </si>
  <si>
    <t>ECOGRAFIA DE TEJIDOS BLANDOS EN LAS EXTREMIDADES SUPERIORES CON TRANSDUCTOR DE 7 MHZ O MAS</t>
  </si>
  <si>
    <t>881602</t>
  </si>
  <si>
    <t>ECOGRAFIA DE TEJIDOS BLANDOS EN LAS EXTREMIDADES INFERIORES CON TRANSDUCTOR DE 7 MHZ O MAS</t>
  </si>
  <si>
    <t>ECOGRAFIA DE ALTA RESOLUCION EN NERVIOS DE EXTREMIDADES</t>
  </si>
  <si>
    <t>881610</t>
  </si>
  <si>
    <t>ECOGRAFIA ARTICULAR DE HOMBRO</t>
  </si>
  <si>
    <t>ECOGRAFIA ARTICULAR DE CODO</t>
  </si>
  <si>
    <t>ECOGRAFIA ARTICULAR DE PUÑO (MUÑECA)</t>
  </si>
  <si>
    <t>ECOGRAFIA ARTICULAR DE MANO</t>
  </si>
  <si>
    <t>881620</t>
  </si>
  <si>
    <t>ECOGRAFIA ARTICULAR DE RODILLA</t>
  </si>
  <si>
    <t>ECOGRAFIA ARTICULAR DE TOBILLO</t>
  </si>
  <si>
    <t>ECOGRAFIA ARTICULAR DE PIE</t>
  </si>
  <si>
    <t>881630</t>
  </si>
  <si>
    <t>ECOGRAFIA ARTICULAR DE CADERA</t>
  </si>
  <si>
    <t>ECOGRAFIA DE CALCANEO</t>
  </si>
  <si>
    <t>ECOGRAFIA COMO GUIA PARA PROCEDIMIENTOS</t>
  </si>
  <si>
    <t>881220</t>
  </si>
  <si>
    <t>ECOGRAFIA COMO GUIA PARA PROCEDIMIENTOS CON MARCACION</t>
  </si>
  <si>
    <t>ELASTOSONOGRAFIA</t>
  </si>
  <si>
    <t>ECOGRAFIA DOPPLER TRANSCRANEAL</t>
  </si>
  <si>
    <t>882101</t>
  </si>
  <si>
    <t>882105</t>
  </si>
  <si>
    <t>DOPPLER TRANSCRANEAL CON MONITOREO DE 24 HORAS</t>
  </si>
  <si>
    <t>ECOGRAFIA DOPPLER DE VASOS DEL CUELLO</t>
  </si>
  <si>
    <t>882110</t>
  </si>
  <si>
    <t>882132</t>
  </si>
  <si>
    <t>ECOGRAFIA DOPPLER DE OTROS VASOS PERIFERICOS DEL CUELLO</t>
  </si>
  <si>
    <t>882130</t>
  </si>
  <si>
    <t>ECOGRAFIA DOPPLER DE VASOS ABDOMINALES O PELVICOS</t>
  </si>
  <si>
    <t>882201</t>
  </si>
  <si>
    <t>ECOGRAFIA DOPPLER DE AORTA ABDOMINAL</t>
  </si>
  <si>
    <t>882211</t>
  </si>
  <si>
    <t>ECOGRAFIA DOPPLER DE ARTERIAS RENALES</t>
  </si>
  <si>
    <t>882220</t>
  </si>
  <si>
    <t>ECOGRAFIA DOPPLER DE ARTERIAS MESENTERICAS</t>
  </si>
  <si>
    <t>882230</t>
  </si>
  <si>
    <t>ECOGRAFIA DOPPLER DE TRONCO CELIACO</t>
  </si>
  <si>
    <t>882240</t>
  </si>
  <si>
    <t>ECOGRAFIA DOPPLER DE VENA CAVA</t>
  </si>
  <si>
    <t>882250</t>
  </si>
  <si>
    <t>ECOGRAFIA DOPPLER DE ARTERIAS ILIACAS</t>
  </si>
  <si>
    <t>882260</t>
  </si>
  <si>
    <t>882270</t>
  </si>
  <si>
    <t>ECOGRAFIA DOPPLER DE VASOS DEL PENE</t>
  </si>
  <si>
    <t>882271</t>
  </si>
  <si>
    <t>ECOGRAFIA DOPPLER DE VASOS ESCROTALES</t>
  </si>
  <si>
    <t>882281</t>
  </si>
  <si>
    <t>ECOGRAFIA DOPPLER CON EVALUACION DE FLUJO SANGUINEO EN MASAS ABDOMINALES</t>
  </si>
  <si>
    <t>882291</t>
  </si>
  <si>
    <t>ECOGRAFIA DOPPLER CON EVALUACION DE FLUJO SANGUINEO EN MASAS PELVICAS</t>
  </si>
  <si>
    <t>882293</t>
  </si>
  <si>
    <t>ECOGRAFIA DOPPLER CON EVALUACION DE FLUJO SANGUINEO EN HIPERTENSION PORTAL</t>
  </si>
  <si>
    <t>882295</t>
  </si>
  <si>
    <t>ECOGRAFIA DOPPLER OBSTETRICA CON EVALUACION DE CIRCULACION PLACENTARIA</t>
  </si>
  <si>
    <t>FOTOPLETISMOGRAFIA DE VASOS ARTERIALES EN MIEMBROS SUPERIORES</t>
  </si>
  <si>
    <t>882305</t>
  </si>
  <si>
    <t>FOTOPLETISMOGRAFIA DE VASOS VENOSOS EN MIEMBROS SUPERIORES</t>
  </si>
  <si>
    <t>882306</t>
  </si>
  <si>
    <t>ECOGRAFIA DOPPLER DE VASOS ARTERIALES DE MIEMBROS SUPERIORES</t>
  </si>
  <si>
    <t>882310</t>
  </si>
  <si>
    <t>ECOGRAFIA DOPPLER DE VASOS ARTERIALES DE MIEMBROS INFERIORES</t>
  </si>
  <si>
    <t>882330</t>
  </si>
  <si>
    <t>ECOGRAFIA DOPPLER DE VASOS VENOSOS DE MIEMBROS SUPERIORES</t>
  </si>
  <si>
    <t>882311</t>
  </si>
  <si>
    <t>ECOGRAFIA DOPPLER DE VASOS VENOSOS DE MIEMBRO SUPERIOR</t>
  </si>
  <si>
    <t>ECOGRAFIA DOPPLER DE VASOS VENOSOS DE MIEMBROS INFERIORES</t>
  </si>
  <si>
    <t>882331</t>
  </si>
  <si>
    <t>ECOGRAFIA DOPPLER DE VASOS VENOSOS DE MIEMBRO INFERIOR</t>
  </si>
  <si>
    <t>FOTOPLETISMOGRAFIA DE VASOS ARTERIALES EN MIEMBROS INFERIORES</t>
  </si>
  <si>
    <t>882325</t>
  </si>
  <si>
    <t>FOTOPLETISMOGRAFIA DE VASOS VENOSOS EN MIEMBROS INFERIORES</t>
  </si>
  <si>
    <t>882326</t>
  </si>
  <si>
    <t>882340</t>
  </si>
  <si>
    <t>PLETISMOGRAFIA ARTERIAL DE MIEMBROS INFERIORES POST EJERCICIO</t>
  </si>
  <si>
    <t>882350</t>
  </si>
  <si>
    <t>PLETISMOGRAFIA VENOSA CUANTITATIVA DE AIRE EN MIEMBROS INFERIORES</t>
  </si>
  <si>
    <t>FLEBOGRAFIA DE IMPEDANCIA</t>
  </si>
  <si>
    <t>882390</t>
  </si>
  <si>
    <t>ECOGRAFIA DOPPLER DE OTROS ORGANOS TRASPLANTADOS</t>
  </si>
  <si>
    <t>882600</t>
  </si>
  <si>
    <t>ECOGRAFIA DOPPLER DE RIÑON TRASPLANTADO</t>
  </si>
  <si>
    <t>882610</t>
  </si>
  <si>
    <t>ECOGRAFIA DOPPLER DE VASOS</t>
  </si>
  <si>
    <t>882840</t>
  </si>
  <si>
    <t>ECOGRAFIA DOPPLER COMO GUIA EN COLOCACION DE CATETERES</t>
  </si>
  <si>
    <t>883101</t>
  </si>
  <si>
    <t>RESONANCIA MAGNETICA DE CEREBRO</t>
  </si>
  <si>
    <t>883102</t>
  </si>
  <si>
    <t>RESONANCIA MAGNETICA DE BASE DE CRANEO O SILLA TURCA</t>
  </si>
  <si>
    <t>883103</t>
  </si>
  <si>
    <t>RESONANCIA MAGNETICA DE ORBITAS</t>
  </si>
  <si>
    <t>RESONANCIA MAGNETICA DE CEREBRO FUNCIONAL</t>
  </si>
  <si>
    <t>883105</t>
  </si>
  <si>
    <t>RESONANCIA MAGNETICA DE ARTICULACION TEMPOROMANDIBULAR</t>
  </si>
  <si>
    <t>RESONANCIA MAGNETICA DE CEREBRO CON TRACTOGRAFIA</t>
  </si>
  <si>
    <t>RESONANCIA MAGNETICA PARA EVALUACION DINAMICA DE LIQUIDO CEFALORRAQUIDEO</t>
  </si>
  <si>
    <t>883108</t>
  </si>
  <si>
    <t>RESONANCIA MAGNETICA DE PARES CRANEANOS</t>
  </si>
  <si>
    <t>RESONANCIA MAGNETICA DE OIDOS</t>
  </si>
  <si>
    <t>RESONANCIA MAGNETICA DE SENOS PARANASALES O CARA</t>
  </si>
  <si>
    <t>RESONANCIA MAGNETICA DE CUELLO</t>
  </si>
  <si>
    <t>RESONANCIA MAGNETICA DEL HIPOCAMPO CON ANALISIS VOLUMETRICO</t>
  </si>
  <si>
    <t>883210</t>
  </si>
  <si>
    <t>RESONANCIA MAGNETICA DE COLUMNA CERVICAL SIMPLE</t>
  </si>
  <si>
    <t>883220</t>
  </si>
  <si>
    <t>RESONANCIA MAGNETICA DE COLUMNA TORACICA SIMPLE</t>
  </si>
  <si>
    <t>883230</t>
  </si>
  <si>
    <t>RESONANCIA MAGNETICA DE COLUMNA LUMBOSACRA SIMPLE</t>
  </si>
  <si>
    <t>RESONANCIA MAGNETICA DE COLUMNA SACROILIACA SIMPLE</t>
  </si>
  <si>
    <t>RESONANCIA MAGNETICA DE COLUMNA SACROCOXIGEA SIMPLE</t>
  </si>
  <si>
    <t>RASTREO DE COLUMNA TOTAL POR RESONANCIA MAGNETICA</t>
  </si>
  <si>
    <t>883301</t>
  </si>
  <si>
    <t>RESONANCIA MAGNETICA DEL TORAX</t>
  </si>
  <si>
    <t>883321</t>
  </si>
  <si>
    <t>RESONANCIA MAGNETICA DE CORAZON CON VALORACION DE LA MORFOLOGIA (CARACTERIZACION TISULAR)</t>
  </si>
  <si>
    <t>RESONANCIA MAGNETICA DE CORAZON CON MAPEO DE LA VELOCIDAD DE FLUJO</t>
  </si>
  <si>
    <t>RESONANCIA MAGNETICA DE CORAZON CON VALORACION FUNCIONAL</t>
  </si>
  <si>
    <t>RESONANCIA MAGNETICA DE CORAZON CON ESTRES (FISICO O FARMACOLOGICO)</t>
  </si>
  <si>
    <t>883341</t>
  </si>
  <si>
    <t>883351</t>
  </si>
  <si>
    <t>RESONANCIA MAGNETICA DE MAMA</t>
  </si>
  <si>
    <t>RESONANCIA MAGNETICA DE OTRAS ESTRUCTURAS NO ESPECIFICADAS DEL TORAX Y SISTEMA CARDIOVASCULAR</t>
  </si>
  <si>
    <t>883306</t>
  </si>
  <si>
    <t>883401</t>
  </si>
  <si>
    <t>RESONANCIA MAGNETICA DE ABDOMEN</t>
  </si>
  <si>
    <t>883430</t>
  </si>
  <si>
    <t>RESONANCIA MAGNETICA DE VIAS BILIARES</t>
  </si>
  <si>
    <t>883434</t>
  </si>
  <si>
    <t>COLANGIORESONANCIA</t>
  </si>
  <si>
    <t>RESONANCIA MAGNETICA DE VIA URINARIA [URORRESONANCIA]</t>
  </si>
  <si>
    <t>883440</t>
  </si>
  <si>
    <t>RESONANCIA MAGNETICA DE INTESTINO [ENTERORM]</t>
  </si>
  <si>
    <t>RESONANCIA MAGNETICA DE PELVIS</t>
  </si>
  <si>
    <t>RESONANCIA MAGNETICA DINAMICA DE PISO PELVICO</t>
  </si>
  <si>
    <t>RESONANCIA MAGNETICA OBSTETRICA</t>
  </si>
  <si>
    <t>RESONANCIA MAGNETICA DE PLACENTA</t>
  </si>
  <si>
    <t>RESONANCIA DE PELVIS CON ENFASIS EN PISO PELVICO (COD PROPIO - 8834AA)</t>
  </si>
  <si>
    <t>883511</t>
  </si>
  <si>
    <t>RESONANCIA MAGNETICA DE MIEMBRO SUPERIOR SIN INCLUIR ARTICULACIONES</t>
  </si>
  <si>
    <t>883512</t>
  </si>
  <si>
    <t>RESONANCIA MAGNETICA DE ARTICULACIONES DE MIEMBRO SUPERIOR (ESPECIFICO)</t>
  </si>
  <si>
    <t>883521</t>
  </si>
  <si>
    <t>RESONANCIA MAGNETICA DE MIEMBRO INFERIOR SIN INCLUIR ARTICULACIONES</t>
  </si>
  <si>
    <t>883522</t>
  </si>
  <si>
    <t>RESONANCIA MAGNETICA DE ARTICULACIONES DE MIEMBRO INFERIOR (ESPECIFICO)</t>
  </si>
  <si>
    <t>883545</t>
  </si>
  <si>
    <t>RESONANCIA MAGNETICA DE ARTICULACIONES COMPARATIVA</t>
  </si>
  <si>
    <t>883560</t>
  </si>
  <si>
    <t>RESONANCIA MAGNETICA DE PLEJO BRAQUIAL</t>
  </si>
  <si>
    <t>883590</t>
  </si>
  <si>
    <t>RESONANCIA MAGNETICA DE SISTEMA MUSCULO ESQUELETICO</t>
  </si>
  <si>
    <t>ARTRORESONANCIA INDIRECTA (COD PROPIO - 88359A)</t>
  </si>
  <si>
    <t>ARTRORESONANCIA DIRECTA (COD PROPIO - 8835AA)</t>
  </si>
  <si>
    <t>883701</t>
  </si>
  <si>
    <t>RESONANCIA MAGNETICA DE MEDULA OSEA (ESTUDIO DE SUPLENCIA VASCULAR)</t>
  </si>
  <si>
    <t>RESONANCIA MAGNETICA DE CUERPO ENTERO</t>
  </si>
  <si>
    <t>RESONANCIA MAGNETICA DE SITIO NO ESPECIFICADO</t>
  </si>
  <si>
    <t>RESONANCIA MAGNETICA COMO GUIA PARA PROCEDIMIENTOS</t>
  </si>
  <si>
    <t>RESONANCIA MAGNETICA CON PERFUSION</t>
  </si>
  <si>
    <t>887002</t>
  </si>
  <si>
    <t>ESPECTROSCOPIA</t>
  </si>
  <si>
    <t>RESONANCIA MAGNETICA DE VASOS</t>
  </si>
  <si>
    <t>RESONANCIA MAGNETICA CON ANGIOGRAFIA</t>
  </si>
  <si>
    <t>RESONANCIA DE PROSTATA (MULTIPARAMETRICO DE PROSTATA SIN ANTENA ENDORECTAL) (COD PROPIO - 88390A)</t>
  </si>
  <si>
    <t>RESONANCIA MAGNETICA CON ESTUDIO DINAMICO (CINE RESONANCIA)</t>
  </si>
  <si>
    <t>RESONANCIA MAGNETICA CON RECONSTRUCCION TRIDIMENSIONAL</t>
  </si>
  <si>
    <t>RESONANCIA MAGNETICA CON RECONSTRUCCION VIRTUAL</t>
  </si>
  <si>
    <t>DIFUSION POR RESONANCIA MAGNETICA</t>
  </si>
  <si>
    <t>886011</t>
  </si>
  <si>
    <t>OSTEODENSITOMETRIA POR TC</t>
  </si>
  <si>
    <t>886012</t>
  </si>
  <si>
    <t>OSTEODENSITOMETRIA POR ABSORCION DUAL</t>
  </si>
  <si>
    <t>OSTEODENSITOMETRIA Y COMPOSICION CORPORAL (TEJIDOS BLANDOS)</t>
  </si>
  <si>
    <t>MORFOMETRIA VERTEBRAL</t>
  </si>
  <si>
    <t>CINERADIOGRAFIA</t>
  </si>
  <si>
    <t>NAVEGACION ELECTROMAGNETICA COMO GUIA DE PROCEDIMIENTOS</t>
  </si>
  <si>
    <t>NAVEGACION OPTICA COMO GUIA DE PROCEDIMIENTOS</t>
  </si>
  <si>
    <t>DEFECOGRAFIA</t>
  </si>
  <si>
    <t>ATENCION (VISITA) DOMICILIARIA POR MEDICINA GENERAL</t>
  </si>
  <si>
    <t>ATENCION (VISITA) DOMICILIARIA POR MEDICINA ESPECIALIZADA</t>
  </si>
  <si>
    <t>ATENCION (VISITA) DOMICILIARIA POR ODONTOLOGIA GENERAL</t>
  </si>
  <si>
    <t>ATENCION (VISITA) DOMICILIARIA POR ENFERMERIA</t>
  </si>
  <si>
    <t>NUTRICION Y DIETETICA</t>
  </si>
  <si>
    <t>ATENCION (VISITA) DOMICILIARIA POR NUTRICION Y DIETETICA</t>
  </si>
  <si>
    <t>ATENCION (VISITA) DOMICILIARIA POR PSICOLOGIA</t>
  </si>
  <si>
    <t>ATENCION (VISITA) DOMICILIARIA POR TRABAJO SOCIAL</t>
  </si>
  <si>
    <t>ATENCION (VISITA) DOMICILIARIA POR FONIATRIA Y FONOAUDIOLOGIA</t>
  </si>
  <si>
    <t>ATENCION (VISITA) DOMICILIARIA POR FISIOTERAPIA</t>
  </si>
  <si>
    <t>ATENCION (VISITA) DOMICILIARIA POR TERAPIA RESPIRATORIA</t>
  </si>
  <si>
    <t>ATENCION (VISITA) DOMICILIARIA POR TERAPIA OCUPACIONAL</t>
  </si>
  <si>
    <t>ATENCION (VISITA) DOMICILIARIA POR PROMOTOR DE LA SALUD</t>
  </si>
  <si>
    <t>ATENCION (VISITA) DOMICILIARIA POR EQUIPO INTERDISCIPLINARIO</t>
  </si>
  <si>
    <t>ATENCION (VISITA) DOMICILIARIA POR OTRO PROFESIONAL DE LA SALUD</t>
  </si>
  <si>
    <t>MEDICINA DEL TRABAJO Y MEDICINA LABORAL</t>
  </si>
  <si>
    <t>ATENCION (VISITA) AL SITIO DE TRABAJO POR TERAPIA (OCUPACIONAL O FISICA)</t>
  </si>
  <si>
    <t>ATENCION (VISITA) AL SITIO DE TRABAJO POR EQUIPO INTERDISCIPLINARIO</t>
  </si>
  <si>
    <t>DETECCION TEMPRANA - ALTERACIONES DEL CRECIMIENTO Y DESARROLLO (MENOR A 10 AÑOS)</t>
  </si>
  <si>
    <t>890201</t>
  </si>
  <si>
    <t>DETECCION TEMPRANA - ALTERACIONES DEL DESARROLL DEL JOVEN (DE 10 A 29 AÑOS)</t>
  </si>
  <si>
    <t>DETECCION TEMPRANA - ALTERACIONES EN EL ADULTO (MAYOR A 45 AÑOS)</t>
  </si>
  <si>
    <t>CONSULTA PRIORITARIA</t>
  </si>
  <si>
    <t>CONSULTA DE PRIMERA VEZ POR OTRAS ESPECIALIDADES MEDICAS</t>
  </si>
  <si>
    <t>REHABILITACION ONCOLOGICA</t>
  </si>
  <si>
    <t>OFTALMOLOGIA ONCOLOGICA</t>
  </si>
  <si>
    <t>890203</t>
  </si>
  <si>
    <t>DETECCION TEMPRANA - ALTERACIONES DEL EMBARAZO</t>
  </si>
  <si>
    <t>890204</t>
  </si>
  <si>
    <t>CONSULTA DE PRIMERA VEZ POR OTRAS ESPECIALIDADES EN ODONTOLOGIA</t>
  </si>
  <si>
    <t>CONSULTA DE PRIMERA VEZ POR ENFERMERIA</t>
  </si>
  <si>
    <t>890305</t>
  </si>
  <si>
    <t>ATENCION INSTITUCIONAL NO HOSPITALARIA AL CONSUMIDOR DE SUSTANCIAS PSICOACTIVAS</t>
  </si>
  <si>
    <t>PROTECCION ESPECIFICA - ATENCION AL RECIEN NACIDO</t>
  </si>
  <si>
    <t>PROTECION ESPECIFICA - VACUNACION</t>
  </si>
  <si>
    <t>890206</t>
  </si>
  <si>
    <t>CONSULTA DE PRIMERA VEZ POR NUTRICION Y DIETETICA</t>
  </si>
  <si>
    <t>OPTOMETRIA</t>
  </si>
  <si>
    <t>CONSULTA DE PRIMERA VEZ POR OPTOMETRIA</t>
  </si>
  <si>
    <t>950601</t>
  </si>
  <si>
    <t>DETECCION TEMPRANA - ALTERACIONES DE LA AGUDEZA VISUAL</t>
  </si>
  <si>
    <t>890208</t>
  </si>
  <si>
    <t>PSICOLOGIA</t>
  </si>
  <si>
    <t>890209</t>
  </si>
  <si>
    <t>CONSULTA DE PRIMERA VEZ POR TRABAJO SOCIAL</t>
  </si>
  <si>
    <t>TAMIZAJE DE HOMBRE (COD PROPIO - 89020A)</t>
  </si>
  <si>
    <t>TAMIZAJE DE MAMA (COD PROPIO - 89020B)</t>
  </si>
  <si>
    <t>TAMIZAJE DE PIEL (COD PROPIO - 89020C)</t>
  </si>
  <si>
    <t>FONOAUDIOLOGIA Y/O TERAPIA DEL LENGUAJE</t>
  </si>
  <si>
    <t>CONSULTA DE PRIMERA VEZ POR FONOAUDIOLOGIA</t>
  </si>
  <si>
    <t>937000</t>
  </si>
  <si>
    <t>CONSULTA DE PRIMERA VEZ POR FISIOTERAPIA</t>
  </si>
  <si>
    <t>931000</t>
  </si>
  <si>
    <t>TERAPIA RESPIRATORIA</t>
  </si>
  <si>
    <t>CONSULTA DE PRIMERA VEZ POR TERAPIA RESPIRATORIA</t>
  </si>
  <si>
    <t>939400</t>
  </si>
  <si>
    <t>CONSULTA DE PRIMERA VEZ POR TERAPIA OCUPACIONAL</t>
  </si>
  <si>
    <t>938300</t>
  </si>
  <si>
    <t>MEDICINAS ALTERNATIVAS - HOMEOPATIA</t>
  </si>
  <si>
    <t>CONSULTA DE PRIMERA VEZ POR TERAPIAS ALTERNATIVAS</t>
  </si>
  <si>
    <t>MEDICINAS ALTERNATIVAS - AYURVEDA</t>
  </si>
  <si>
    <t>MEDICINAS ALTERNATIVAS - MEDICINA TRADICIONAL CHINA</t>
  </si>
  <si>
    <t>MEDICINAS ALTERNATIVAS - NATUROPATIA</t>
  </si>
  <si>
    <t>MEDICINAS ALTERNATIVAS - NEURALTERAPIA</t>
  </si>
  <si>
    <t>CONSULTA DE PRIMERA VEZ POR EQUIPO INTERDISCIPLINARIO</t>
  </si>
  <si>
    <t>NEUROPEDIATRIA</t>
  </si>
  <si>
    <t>MEDICINA FAMILIAR</t>
  </si>
  <si>
    <t>CONSULTA DE PRIMERA VEZ POR ESPECIALISTA EN SALUD FAMILIAR Y COMUNITARIA</t>
  </si>
  <si>
    <t>CONSULTA DE PRIMERA VEZ POR ESPECIALISTA EN CIRUGIA ORAL</t>
  </si>
  <si>
    <t>CONSULTA DE PRIMERA VEZ POR ESPECIALISTA EN ENDODONCIA</t>
  </si>
  <si>
    <t>CONSULTA DE PRIMERA VEZ POR ESPECIALISTA EN ESTOMATOLOGIA Y CIRUGIA ORAL</t>
  </si>
  <si>
    <t>CONSULTA DE PRIMERA VEZ POR ESPECIALISTA EN ODONTOPEDIATRIA</t>
  </si>
  <si>
    <t>CONSULTA DE PRIMERA VEZ POR ESPECIALISTA EN PERIODONCIA</t>
  </si>
  <si>
    <t>CONSULTA DE PRIMERA VEZ POR ESPECIALISTA EN ORTODONCIA</t>
  </si>
  <si>
    <t>CONSULTA DE PRIMERA VEZ POR ESPECIALISTA EN RADIOLOGIA ORAL Y MAXILOFACIAL</t>
  </si>
  <si>
    <t>CONSULTA DE PRIMERA VEZ POR ESPECIALISTA EN REHABILITACION ORAL</t>
  </si>
  <si>
    <t>CONSULTA DE PRIMERA VEZ POR ESPECIALISTA EN ALERGOLOGIA</t>
  </si>
  <si>
    <t>CONSULTA DE PRIMERA VEZ POR ESPECIALISTA EN ANESTESIOLOGIA</t>
  </si>
  <si>
    <t>CONSULTA DE PRIMERA VEZ POR ESPECIALISTA EN ANESTESIOLOGIA CARDIOVASCULAR</t>
  </si>
  <si>
    <t>CONSULTA DE PRIMERA VEZ POR ESPECIALISTA EN CARDIOLOGIA</t>
  </si>
  <si>
    <t>CARDIOLOGIA PEDIATRICA</t>
  </si>
  <si>
    <t>CONSULTA DE PRIMERA VEZ POR ESPECIALISTA EN CARDIOLOGIA PEDIATRICA</t>
  </si>
  <si>
    <t>CONSULTA DE PRIMERA VEZ POR ESPECIALISTA EN CIRUGIA CARDIOVASCULAR</t>
  </si>
  <si>
    <t>CONSULTA DE PRIMERA VEZ POR ESPECIALISTA EN CIRUGIA DE CABEZA Y CUELLO</t>
  </si>
  <si>
    <t>CONSULTA DE PRIMERA VEZ POR ESPECIALISTA EN CIRUGIA DE MAMA Y TUMORES DE TEJIDOS BLANDOS</t>
  </si>
  <si>
    <t>CONSULTA DE PRIMERA VEZ POR ESPECIALISTA EN CIRUGIA DE TORAX</t>
  </si>
  <si>
    <t>CONSULTA DE PRIMERA VEZ POR ESPECIALISTA EN CIRUGIA GASTROINTESTINAL</t>
  </si>
  <si>
    <t>CONSULTA DE PRIMERA VEZ POR ESPECIALISTA EN CIRUGIA GENERAL</t>
  </si>
  <si>
    <t>CONSULTA DE PRIMERA VEZ POR ESPECIALISTA EN CIRUGIA MAXILOFACIAL</t>
  </si>
  <si>
    <t>CONSULTA DE PRIMERA VEZ POR ESPECIALISTA EN CIRUGIA ONCOLOGICA</t>
  </si>
  <si>
    <t>CONSULTA DE PRIMERA VEZ POR ESPECIALISTA EN CIRUGIA PEDIATRICA</t>
  </si>
  <si>
    <t>CONSULTA DE PRIMERA VEZ POR ESPECIALISTA EN CIRUGIA PLASTICA ESTETICA Y RECONSTRUCTIVA</t>
  </si>
  <si>
    <t>CONSULTA DE PRIMERA VEZ POR ESPECIALISTA EN CIRUGIA VASCULAR</t>
  </si>
  <si>
    <t>CONSULTA DE PRIMERA VEZ POR ESPECIALISTA EN COLOPROCTOLOGIA</t>
  </si>
  <si>
    <t>CONSULTA DE PRIMERA VEZ POR ESPECIALISTA EN DERMATOLOGIA</t>
  </si>
  <si>
    <t>CONSULTA DE PRIMERA VEZ POR ESPECIALISTA EN DOLOR Y CUIDADOS PALIATIVOS</t>
  </si>
  <si>
    <t>ENDOCRINOLOGIA</t>
  </si>
  <si>
    <t>CONSULTA DE PRIMERA VEZ POR ESPECIALISTA EN ENDOCRINOLOGIA</t>
  </si>
  <si>
    <t>CONSULTA DE PRIMERA VEZ POR ESPECIALISTA EN ENDOCRINOLOGIA PEDIATRICA</t>
  </si>
  <si>
    <t>CONSULTA DE PRIMERA VEZ POR ESPECIALISTA EN GASTROENTEROLOGIA</t>
  </si>
  <si>
    <t>CONSULTA DE PRIMERA VEZ POR ESPECIALISTA EN GASTROENTEROLOGIA PEDIATRICA</t>
  </si>
  <si>
    <t>GENETICA</t>
  </si>
  <si>
    <t>CONSULTA DE PRIMERA VEZ POR ESPECIALISTA EN GENETICA MEDICA</t>
  </si>
  <si>
    <t>GERIATRIA</t>
  </si>
  <si>
    <t>CONSULTA DE PRIMERA VEZ POR ESPECIALISTA EN GERIATRIA</t>
  </si>
  <si>
    <t>CONSULTA DE PRIMERA VEZ POR ESPECIALISTA EN GINECOLOGIA Y OBSTETRICIA</t>
  </si>
  <si>
    <t>CONSULTA DE PRIMERA VEZ POR ESPECIALISTA EN HEMATOLOGIA</t>
  </si>
  <si>
    <t>CONSULTA DE PRIMERA VEZ POR ESPECIALISTA EN HEMATOLOGIA PEDIATRICA</t>
  </si>
  <si>
    <t>CONSULTA DE PRIMERA VEZ POR ESPECIALISTA EN HEPATOLOGIA</t>
  </si>
  <si>
    <t>INFECTOLOGIA</t>
  </si>
  <si>
    <t>CONSULTA DE PRIMERA VEZ POR ESPECIALISTA EN INFECTOLOGIA</t>
  </si>
  <si>
    <t>CONSULTA DE PRIMERA VEZ POR ESPECIALISTA EN MASTOLOGIA</t>
  </si>
  <si>
    <t>CONSULTA DE PRIMERA VEZ POR ESPECIALISTA EN MEDICINA AEROESPACIAL</t>
  </si>
  <si>
    <t>CONSULTA DE PRIMERA VEZ POR ESPECIALISTA EN MEDICINA ALTERNATIVA (AYURVEDA)</t>
  </si>
  <si>
    <t>CONSULTA DE PRIMERA VEZ POR ESPECIALISTA EN MEDICINA ALTERNATIVA (HOMEOPATICA)</t>
  </si>
  <si>
    <t>CONSULTA DE PRIMERA VEZ POR ESPECIALISTA EN MEDICINA ALTERNATIVA (MEDICINA TRADICIONAL CHINA)</t>
  </si>
  <si>
    <t>CONSULTA DE PRIMERA VEZ POR ESPECIALISTA EN MEDICINA ALTERNATIVA (NATUROPATIA)</t>
  </si>
  <si>
    <t>MEDICINA FISICA Y DEL DEPORTE</t>
  </si>
  <si>
    <t>CONSULTA DE PRIMERA VEZ POR ESPECIALISTA EN MEDICINA DEL DEPORTE</t>
  </si>
  <si>
    <t>CONSULTA DE PRIMERA VEZ POR ESPECIALISTA EN MEDICINA DEL TRABAJO O SEGURIDAD Y SALUD EN EL TRABAJO</t>
  </si>
  <si>
    <t>CONSULTA DE PRIMERA VEZ POR ESPECIALISTA EN MEDICINA FAMILIAR</t>
  </si>
  <si>
    <t>CONSULTA DE PRIMERA VEZ POR ESPECIALISTA EN MEDICINA FISICA Y REHABILITACION</t>
  </si>
  <si>
    <t>CONSULTA DE PRIMERA VEZ POR ESPECIALISTA EN MEDICINA FORENSE</t>
  </si>
  <si>
    <t>MEDICINA INTERNA</t>
  </si>
  <si>
    <t>CONSULTA DE PRIMERA VEZ POR ESPECIALISTA EN MEDICINA INTERNA</t>
  </si>
  <si>
    <t>CONSULTA DE PRIMERA VEZ POR ESPECIALISTA EN MEDICINA NUCLEAR</t>
  </si>
  <si>
    <t>CONSULTA DE PRIMERA VEZ POR ESPECIALISTA EN NEFROLOGIA</t>
  </si>
  <si>
    <t>NEFROLOGIA PEDIATRICA</t>
  </si>
  <si>
    <t>CONSULTA DE PRIMERA VEZ POR ESPECIALISTA EN NEFROLOGIA PEDIATRICA</t>
  </si>
  <si>
    <t>NEONATOLOGIA</t>
  </si>
  <si>
    <t>CONSULTA DE PRIMERA VEZ POR ESPECIALISTA EN NEONATOLOGIA</t>
  </si>
  <si>
    <t>NEUMOLOGIA</t>
  </si>
  <si>
    <t>CONSULTA DE PRIMERA VEZ POR ESPECIALISTA EN NEUMOLOGIA</t>
  </si>
  <si>
    <t>NEUMOLOGIA PEDIATRICA</t>
  </si>
  <si>
    <t>CONSULTA DE PRIMERA VEZ POR ESPECIALISTA EN NEUMOLOGIA PEDIATRICA</t>
  </si>
  <si>
    <t>CONSULTA DE PRIMERA VEZ POR ESPECIALISTA EN NEUROCIRUGIA</t>
  </si>
  <si>
    <t>CONSULTA DE PRIMERA VEZ POR ESPECIALISTA EN NEUROLOGIA</t>
  </si>
  <si>
    <t>CONSULTA DE PRIMERA VEZ POR ESPECIALISTA EN NEUROLOGIA PEDIATRICA</t>
  </si>
  <si>
    <t>CONSULTA DE PRIMERA VEZ POR ESPECIALISTA EN OFTALMOLOGIA</t>
  </si>
  <si>
    <t>CONSULTA DE PRIMERA VEZ POR ESPECIALISTA EN ONCOHEMATOLOGIA PEDIATRICA</t>
  </si>
  <si>
    <t>CONSULTA DE PRIMERA VEZ POR ESPECIALISTA EN ONCOLOGIA</t>
  </si>
  <si>
    <t>CONSULTA DE PRIMERA VEZ POR ESPECIALISTA EN ONCOLOGIA PEDIATRICA</t>
  </si>
  <si>
    <t>CONSULTA DE PRIMERA VEZ POR ESPECIALISTA EN ORTOPEDIA Y TRAUMATOLOGIA</t>
  </si>
  <si>
    <t>CONSULTA DE PRIMERA VEZ POR ESPECIALISTA EN ORTOPEDIA Y TRAUMATOLOGIA PEDIATRICA</t>
  </si>
  <si>
    <t>CONSULTA DE PRIMERA VEZ POR ESPECIALISTA EN OTORRINOLARINGOLOGIA</t>
  </si>
  <si>
    <t>CONSULTA DE PRIMERA VEZ POR ESPECIALISTA EN PEDIATRIA</t>
  </si>
  <si>
    <t>PSIQUIATRIA</t>
  </si>
  <si>
    <t>CONSULTA DE PRIMERA VEZ POR ESPECIALISTA EN PSIQUIATRIA</t>
  </si>
  <si>
    <t>CONSULTA DE PRIMERA VEZ POR ESPECIALISTA EN PSIQUIATRIA PEDIATRICA</t>
  </si>
  <si>
    <t>CONSULTA DE PRIMERA VEZ POR ESPECIALISTA EN RADIOLOGIA E IMAGENES DIAGNOSTICAS</t>
  </si>
  <si>
    <t>CONSULTA DE PRIMERA VEZ POR ESPECIALISTA EN RADIOTERAPIA</t>
  </si>
  <si>
    <t>CONSULTA DE PRIMERA VEZ POR ESPECIALISTA EN REUMATOLOGIA</t>
  </si>
  <si>
    <t>CONSULTA DE PRIMERA VEZ POR ESPECIALISTA EN REUMATOLOGIA PEDIATRICA</t>
  </si>
  <si>
    <t>CONSULTA DE PRIMERA VEZ POR ESPECIALISTA EN SEXOLOGIA CLINICA</t>
  </si>
  <si>
    <t>TOXICOLOGIA</t>
  </si>
  <si>
    <t>CONSULTA DE PRIMERA VEZ POR ESPECIALISTA EN TOXICOLOGIA CLINICA</t>
  </si>
  <si>
    <t>CONSULTA DE PRIMERA VEZ POR ESPECIALISTA EN TRASPLANTES</t>
  </si>
  <si>
    <t>CONSULTA DE PRIMERA VEZ POR ESPECIALISTA EN UROLOGIA</t>
  </si>
  <si>
    <t>CONSULTA DE PRIMERA VEZ POR ESPECIALISTA EN MEDICINA ALTERNATIVA (OSTEOPATICA)</t>
  </si>
  <si>
    <t>CONSULTA DE PRIMERA VEZ POR ESPECIALISTA EN MEDICINA ALTERNATIVA (NEURALTERAPEUTICA)</t>
  </si>
  <si>
    <t>CONSULTA DE PRIMERA VEZ POR OTRAS ESPECIALIDADES DE PSICOLOGIA</t>
  </si>
  <si>
    <t>CONSULTA DE PRIMERA VEZ POR ESPECIALISTA EN MEDICINA ESTETICA</t>
  </si>
  <si>
    <t>CONSULTA DE CONTROL PROTESIS OCULAR (COD PROPIO - 8902AA)</t>
  </si>
  <si>
    <t>CONSULTA ELECTROFISIOLOGIA (COD PROPIO - 8902AB)</t>
  </si>
  <si>
    <t>CONSULTA CIRUGIA BARIATRICA (COD PROPIO - 8902AC)</t>
  </si>
  <si>
    <t>CONSULTA RETINOLOGIA (COD PROPIO - 8902AD)</t>
  </si>
  <si>
    <t>CONSULTA DE ENDOCRINOLOGIA GINECOLOGICA (COD PROPIO - 8902AE)</t>
  </si>
  <si>
    <t>CONSULTA PISO PELVICO FEMENINO (COD PROPIO - 8902AF)</t>
  </si>
  <si>
    <t>CONSULTA NEUROLOGIA ONCOLOGICA (COD PROPIO - 8902AG)</t>
  </si>
  <si>
    <t>CONSULTA DE CORNEOLOGIA (COD PROPIO - 8902AH)</t>
  </si>
  <si>
    <t>CONSULTA NEUROPSICOLOGIA (COD PROPIO - 8902AI)</t>
  </si>
  <si>
    <t>CONSULTA REHABILITACION ONCOLOGICA (COD PROPIO - 8902AJ)</t>
  </si>
  <si>
    <t>CONSULTA RADIOLOGIA INTERVENCIONISTA (COD PROPIO - 8902AK)</t>
  </si>
  <si>
    <t>CONSULTA DE OTOLOGIA (COD PROPIO - 8902AL)</t>
  </si>
  <si>
    <t>CONSULTA CIRUGIA DE MANO (COD PROPIO - 8902AM)</t>
  </si>
  <si>
    <t>CONSULTA CIRUGIA PLASTICA ONCOLOGICA (COD PROPIO - 8902AO)</t>
  </si>
  <si>
    <t>CONSULTA DERMATOLOGIA ONCOLOGICA (COD PROPIO - 8902AP)</t>
  </si>
  <si>
    <t>CONSULTA FARMACODEPENDENCIA (COD PROPIO - 8902AQ)</t>
  </si>
  <si>
    <t>CONSULTA HEMATOLOGIA ONCOLOGICA (COD PROPIO - 8902AR)</t>
  </si>
  <si>
    <t>CONSULTA CIRUGIA DERMATOLOGICA (COD PROPIO - 8902AS)</t>
  </si>
  <si>
    <t>CONSULTA GLAUCOMATOLOGIA (COD PROPIO - 8902AT)</t>
  </si>
  <si>
    <t>CONSULTA GINECOLOGIA ONCOLOGICA (COD PROPIO - 8902AU)</t>
  </si>
  <si>
    <t>CONSULTA MEDICINA MATERNO FETAL (COD PROPIO - 8902AV)</t>
  </si>
  <si>
    <t>CONSULTA HEMODINAMIA (COD PROPIO - 8902AW)</t>
  </si>
  <si>
    <t>CONSULTA MEDICINA BIOENERGETICA (COD PROPIO - 8902AY)</t>
  </si>
  <si>
    <t>TERAPIA ALTERNATIVA BIOENERGETICA</t>
  </si>
  <si>
    <t>CONSULTA INMUNOLOGIA (COD PROPIO - 8902AZ)</t>
  </si>
  <si>
    <t>CONSULTA CIRUGIA HEPATOBILIOPANCREATICA (COD PROPIO - 8902BA)</t>
  </si>
  <si>
    <t>CONSULTA BAJA VISION (COD PROPIO - 8902BB)</t>
  </si>
  <si>
    <t>CONSULTA UVEITIS (COD PROPIO - 8902BC)</t>
  </si>
  <si>
    <t>CONSULTA NEURO OFTALMOLOGICA (COD PROPIO - 8902BD)</t>
  </si>
  <si>
    <t>CONSULTA OFTALMO PEDIATRIA (COD PROPIO - 8902BE)</t>
  </si>
  <si>
    <t>CONSULTA NEUROINTERVENCIONISMO (COD PROPIO - 8902BF)</t>
  </si>
  <si>
    <t>CONSULTA INFECTOLOGIA PEDIATRICA (COD PROPIO - 8902BG)</t>
  </si>
  <si>
    <t>CONSULTA ORTOPEDIA ONCOLOGICA (COD PROPIO - 8902BH)</t>
  </si>
  <si>
    <t>CONSULTA UROLOGIA ONCOLOGICA (COD PROPIO - 8902BI)</t>
  </si>
  <si>
    <t>CONSULTA OCULOPLASTIA (COD PROPIO - 8902BJ)</t>
  </si>
  <si>
    <t>CONSULTA DE NEUROLOGIA ONCOLOGICA (COD PROPIO - 8902BL)</t>
  </si>
  <si>
    <t>CONSULTA ONCOLOGIA OCULAR (COD PROPIO - 8902BM)</t>
  </si>
  <si>
    <t>CONSULTA OFTALMOLOGIA ONCOLOGICA (COD PROPIO - 8902BN)</t>
  </si>
  <si>
    <t>CONSULTA PSIQUIATRIA PRIMERA VEZ POR TELEMEDICINA (COD PROPIO - 8902BO)</t>
  </si>
  <si>
    <t>CONSULTA ESTRABISMO (COD PROPIO - 8902BP)</t>
  </si>
  <si>
    <t>CONSULTA RADIOCIRUGIA (COD PROPIO - 8902BQ)</t>
  </si>
  <si>
    <t>CONSULTA POR PRIMERA VEZ POR ELECTROFISIOLOGIA (COD PROPIO - 8902BR)</t>
  </si>
  <si>
    <t>CONSULTA PRECONCEPCIONAL (COD PROPIO - 8902BS)</t>
  </si>
  <si>
    <t>TERAPIA NEUROPSICOLOGIA (COD PROPIO - 8902BT)</t>
  </si>
  <si>
    <t>CONSULTA NEURORADIOLOGIA (COD PROPIO - 8902BU)</t>
  </si>
  <si>
    <t>EVALUACION PRIMERA VEZ FONOAUDIOLOGIA HOSPITALARIA (COD PROPIO - 8902BV)</t>
  </si>
  <si>
    <t>CONSULTA DE CIRUGIA INFANTIL (COD PROPIO - 8902BW)</t>
  </si>
  <si>
    <t>CONSULTA ESPECIALIZADA MICROCIRUGIA (COD PROPIO - 8902BX)</t>
  </si>
  <si>
    <t>CONSULTA OBSTETRICIA POR TELEMEDICINA (COD PROPIO - 8902BY)</t>
  </si>
  <si>
    <t>CONSULTA CIRUGIA VASCULAR PERIFERICA (COD PROPIO - 8902BZ)</t>
  </si>
  <si>
    <t>CONSULTA DE MEDICINA INTERNA VASCULAR (COD PROPIO - 8902CA)</t>
  </si>
  <si>
    <t>CONSULTA NEUROLOGIA DE EPILEPSIA (COD PROPIO - 8902CB)</t>
  </si>
  <si>
    <t>CONSULTA DE PERINATOLOGIA (COD PROPIO - 8902CD)</t>
  </si>
  <si>
    <t>CONSULTA INFANTOJUVENIL (COD PROPIO - 8902CE)</t>
  </si>
  <si>
    <t>890301</t>
  </si>
  <si>
    <t>890302</t>
  </si>
  <si>
    <t>CONSULTA DE CONTROL O DE SEGUIMIENTO POR OTRAS ESPECIALIDADES MEDICAS</t>
  </si>
  <si>
    <t>890303</t>
  </si>
  <si>
    <t>890304</t>
  </si>
  <si>
    <t>CONSULTA DE CONTROL O DE SEGUIMIENTO POR OTRAS ESPECIALIDADES EN ODONTOLOGIA</t>
  </si>
  <si>
    <t>890306</t>
  </si>
  <si>
    <t>CONSULTA DE CONTROL O DE SEGUIMIENTO POR NUTRICION Y DIETETICA</t>
  </si>
  <si>
    <t>CONSULTA DE CONTROL O DE SEGUIMIENTO POR OPTOMETRIA</t>
  </si>
  <si>
    <t>890308</t>
  </si>
  <si>
    <t>890309</t>
  </si>
  <si>
    <t>CONSULTA DE CONTROL O DE SEGUIMIENTO POR TRABAJO SOCIAL</t>
  </si>
  <si>
    <t>CONSULTA DE CONTROL O DE SEGUIMIENTO POR FONOAUDIOLOGIA</t>
  </si>
  <si>
    <t>CONSULTA DE CONTROL O DE SEGUIMIENTO POR FISIOTERAPIA</t>
  </si>
  <si>
    <t>CONSULTA DE CONTROL O DE SEGUIMIENTO POR TERAPIA RESPIRATORIA</t>
  </si>
  <si>
    <t>CONSULTA DE CONTROL O DE SEGUIMIENTO POR TERAPIA OCUPACIONAL</t>
  </si>
  <si>
    <t>CONSULTA DE CONTROL O DE SEGUIMIENTO POR TERAPIAS ALTERNATIVAS</t>
  </si>
  <si>
    <t>CONSULTA INTEGRAL DE CONTROL O DE SEGUIMIENTO POR EQUIPO INTERDISCIPLINARIO</t>
  </si>
  <si>
    <t>CONSULTA DE CONTROL O DE SEGUIMIENTO POR ESPECIALISTA EN SALUD FAMILIAR Y COMUNITARIA</t>
  </si>
  <si>
    <t>CONSULTA DE CONTROL O DE SEGUIMIENTO POR ESPECIALISTA EN CIRUGIA ORAL</t>
  </si>
  <si>
    <t>CONSULTA DE CONTROL O DE SEGUIMIENTO POR ESPECIALISTA EN ENDODONCIA</t>
  </si>
  <si>
    <t>CONSULTA DE CONTROL O DE SEGUIMIENTO POR ESPECIALISTA EN ESTOMATOLOGIA Y CIRUGIA ORAL</t>
  </si>
  <si>
    <t>CONSULTA DE CONTROL O DE SEGUIMIENTO POR ESPECIALISTA EN ODONTOPEDIATRIA</t>
  </si>
  <si>
    <t>CONSULTA DE CONTROL O DE SEGUIMIENTO POR ESPECIALISTA EN PERIODONCIA</t>
  </si>
  <si>
    <t>CONSULTA DE CONTROL O DE SEGUIMIENTO POR ESPECIALISTA EN ORTODONCIA</t>
  </si>
  <si>
    <t>CONSULTA DE CONTROL O DE SEGUIMIENTO POR ESPECIALISTA EN RADIOLOGIA ORAL Y MAXILOFACIAL</t>
  </si>
  <si>
    <t>CONSULTA DE CONTROL O DE SEGUIMIENTO POR ESPECIALISTA EN REHABILITACION ORAL</t>
  </si>
  <si>
    <t>CONSULTA DE CONTROL O DE SEGUIMIENTO POR ESPECIALISTA EN ALERGOLOGIA</t>
  </si>
  <si>
    <t>CONSULTA DE CONTROL O DE SEGUIMIENTO POR ESPECIALISTA EN ANESTESIOLOGIA</t>
  </si>
  <si>
    <t>CONSULTA DE CONTROL O DE SEGUIMIENTO POR ESPECIALISTA EN ANESTESIOLOGIA CARDIOVASCULAR</t>
  </si>
  <si>
    <t>CONSULTA DE CONTROL O DE SEGUIMIENTO POR ESPECIALISTA EN CARDIOLOGIA</t>
  </si>
  <si>
    <t>CONSULTA DE CONTROL O DE SEGUIMIENTO POR ESPECIALISTA EN CARDIOLOGIA PEDIATRICA</t>
  </si>
  <si>
    <t>CONSULTA DE CONTROL O DE SEGUIMIENTO POR ESPECIALISTA EN CIRUGIA CARDIOVASCULAR</t>
  </si>
  <si>
    <t>CONSULTA DE CONTROL O DE SEGUIMIENTO POR ESPECIALISTA EN CIRUGIA DE CABEZA Y CUELLO</t>
  </si>
  <si>
    <t>CONSULTA DE CONTROL O DE SEGUIMIENTO POR ESPECIALISTA EN CIRUGIA DE MAMA Y TUMORES DE TEJIDOS BLANDOS</t>
  </si>
  <si>
    <t>CONSULTA DE CONTROL O DE SEGUIMIENTO POR ESPECIALISTA EN CIRUGIA DE TORAX</t>
  </si>
  <si>
    <t>CONSULTA DE CONTROL O DE SEGUIMIENTO POR ESPECIALISTA EN CIRUGIA GASTROINTESTINAL</t>
  </si>
  <si>
    <t>CONSULTA DE CONTROL O DE SEGUIMIENTO POR ESPECIALISTA EN CIRUGIA GENERAL</t>
  </si>
  <si>
    <t>CONSULTA DE CONTROL O DE SEGUIMIENTO POR ESPECIALISTA EN CIRUGIA MAXILOFACIAL</t>
  </si>
  <si>
    <t>CONSULTA DE CONTROL O DE SEGUIMIENTO POR ESPECIALISTA EN CIRUGIA ONCOLOGICA</t>
  </si>
  <si>
    <t>CONSULTA DE CONTROL O DE SEGUIMIENTO POR ESPECIALISTA EN CIRUGIA PEDIATRICA</t>
  </si>
  <si>
    <t>CONSULTA DE CONTROL O DE SEGUIMIENTO POR ESPECIALISTA EN CIRUGIA PLASTICA ESTETICA Y RECONSTRUCTIVA</t>
  </si>
  <si>
    <t>CONSULTA DE CONTROL O DE SEGUIMIENTO POR ESPECIALISTA EN CIRUGIA VASCULAR</t>
  </si>
  <si>
    <t>CONSULTA DE CONTROL O DE SEGUIMIENTO POR ESPECIALISTA EN COLOPROCTOLOGIA</t>
  </si>
  <si>
    <t>CONSULTA DE CONTROL O DE SEGUIMIENTO POR ESPECIALISTA EN DERMATOLOGIA</t>
  </si>
  <si>
    <t>CONSULTA DE CONTROL O DE SEGUIMIENTO POR ESPECIALISTA EN DOLOR Y CUIDADOS PALIATIVOS</t>
  </si>
  <si>
    <t>CONSULTA DE CONTROL O DE SEGUIMIENTO POR ESPECIALISTA EN ENDOCRINOLOGIA</t>
  </si>
  <si>
    <t>CONSULTA DE CONTROL O DE SEGUIMIENTO POR ESPECIALISTA EN ENDOCRINOLOGIA PEDIATRICA</t>
  </si>
  <si>
    <t>CONSULTA DE CONTROL O DE SEGUIMIENTO POR ESPECIALISTA EN GASTROENTEROLOGIA</t>
  </si>
  <si>
    <t>CONSULTA DE CONTROL O DE SEGUIMIENTO POR ESPECIALISTA EN GASTROENTEROLOGIA PEDIATRICA</t>
  </si>
  <si>
    <t>CONSULTA DE CONTROL O DE SEGUIMIENTO POR ESPECIALISTA EN GENETICA MEDICA</t>
  </si>
  <si>
    <t>CONSULTA DE CONTROL O DE SEGUIMIENTO POR ESPECIALISTA EN GERIATRIA</t>
  </si>
  <si>
    <t>CONSULTA DE CONTROL O DE SEGUIMIENTO POR ESPECIALISTA EN GINECOLOGIA Y OBSTETRICIA</t>
  </si>
  <si>
    <t>CONSULTA DE CONTROL O DE SEGUIMIENTO POR ESPECIALISTA EN HEMATOLOGIA</t>
  </si>
  <si>
    <t>CONSULTA DE CONTROL O DE SEGUIMIENTO POR ESPECIALISTA EN HEMATOLOGIA PEDIATRICA</t>
  </si>
  <si>
    <t>CONSULTA DE CONTROL O DE SEGUIMIENTO POR ESPECIALISTA EN HEPATOLOGIA</t>
  </si>
  <si>
    <t>CONSULTA DE CONTROL O DE SEGUIMIENTO POR ESPECIALISTA EN INFECTOLOGIA</t>
  </si>
  <si>
    <t>CONSULTA DE CONTROL O DE SEGUIMIENTO POR ESPECIALISTA EN MASTOLOGIA</t>
  </si>
  <si>
    <t>CONSULTA DE CONTROL O DE SEGUIMIENTO POR ESPECIALISTA EN MEDICINA AEROESPACIAL</t>
  </si>
  <si>
    <t>CONSULTA DE CONTROL O DE SEGUIMIENTO POR ESPECIALISTA EN MEDICINA ALTERNATIVA (AYURVEDA)</t>
  </si>
  <si>
    <t>CONSULTA DE CONTROL O DE SEGUIMIENTO POR ESPECIALISTA EN MEDICINA ALTERNATIVA (HOMEOPATICA)</t>
  </si>
  <si>
    <t>CONSULTA DE CONTROL O DE SEGUIMIENTO POR ESPECIALISTA EN MEDICINA ALTERNATIVA (MEDICINA TRADICIONAL CHINA)</t>
  </si>
  <si>
    <t>CONSULTA DE CONTROL O DE SEGUIMIENTO POR ESPECIALISTA EN MEDICINA ALTERNATIVA (NATUROPATIA)</t>
  </si>
  <si>
    <t>CONSULTA DE CONTROL O DE SEGUIMIENTO POR ESPECIALISTA EN MEDICINA DEL DEPORTE</t>
  </si>
  <si>
    <t>CONSULTA DE CONTROL O DE SEGUIMIENTO POR ESPECIALISTA EN MEDICINA DEL TRABAJO</t>
  </si>
  <si>
    <t>CONSULTA DE CONTROL O DE SEGUIMIENTO POR ESPECIALISTA EN MEDICINA FAMILIAR</t>
  </si>
  <si>
    <t>CONSULTA DE CONTROL O DE SEGUIMIENTO POR ESPECIALISTA EN MEDICINA FISICA Y REHABILITACION</t>
  </si>
  <si>
    <t>CONSULTA DE CONTROL O DE SEGUIMIENTO POR ESPECIALISTA EN MEDICINA FORENSE</t>
  </si>
  <si>
    <t>CONSULTA DE CONTROL O DE SEGUIMIENTO POR ESPECIALISTA EN MEDICINA INTERNA</t>
  </si>
  <si>
    <t>CONSULTA DE CONTROL O DE SEGUIMIENTO POR ESPECIALISTA EN MEDICINA NUCLEAR</t>
  </si>
  <si>
    <t>CONSULTA DE CONTROL O DE SEGUIMIENTO POR ESPECIALISTA EN NEFROLOGIA</t>
  </si>
  <si>
    <t>CONSULTA DE CONTROL O DE SEGUIMIENTO POR ESPECIALISTA EN NEFROLOGIA PEDIATRICA</t>
  </si>
  <si>
    <t>CONSULTA DE CONTROL O DE SEGUIMIENTO POR ESPECIALISTA EN NEONATOLOGIA</t>
  </si>
  <si>
    <t>CONSULTA DE CONTROL O DE SEGUIMIENTO POR ESPECIALISTA EN NEUMOLOGIA</t>
  </si>
  <si>
    <t>CONSULTA DE CONTROL O DE SEGUIMIENTO POR ESPECIALISTA EN NEUMOLOGIA PEDIATRICA</t>
  </si>
  <si>
    <t>CONSULTA DE CONTROL O DE SEGUIMIENTO POR ESPECIALISTA EN NEUROCIRUGIA</t>
  </si>
  <si>
    <t>CONSULTA DE CONTROL O DE SEGUIMIENTO POR ESPECIALISTA EN NEUROLOGIA</t>
  </si>
  <si>
    <t>CONSULTA DE CONTROL O DE SEGUIMIENTO POR ESPECIALISTA EN NEUROLOGIA PEDIATRICA</t>
  </si>
  <si>
    <t>CONSULTA DE CONTROL O DE SEGUIMIENTO POR ESPECIALISTA EN OFTALMOLOGIA</t>
  </si>
  <si>
    <t>CONSULTA DE CONTROL O DE SEGUIMIENTO POR ESPECIALISTA EN ONCOHEMATOLOGIA PEDIATRICA</t>
  </si>
  <si>
    <t>CONSULTA DE CONTROL O DE SEGUIMIENTO POR ESPECIALISTA EN ONCOLOGIA</t>
  </si>
  <si>
    <t>CONSULTA DE CONTROL O DE SEGUIMIENTO POR ESPECIALISTA EN ONCOLOGIA PEDIATRICA</t>
  </si>
  <si>
    <t>CONSULTA DE CONTROL O DE SEGUIMIENTO POR ESPECIALISTA EN ORTOPEDIA Y TRAUMATOLOGIA</t>
  </si>
  <si>
    <t>CONSULTA DE CONTROL O DE SEGUIMIENTO POR ESPECIALISTA EN ORTOPEDIA Y TRAUMATOLOGIA PEDIATRICA</t>
  </si>
  <si>
    <t>CONSULTA DE CONTROL O DE SEGUIMIENTO POR ESPECIALISTA EN OTORRINOLARINGOLOGIA</t>
  </si>
  <si>
    <t>CONSULTA DE CONTROL O DE SEGUIMIENTO POR ESPECIALISTA EN PEDIATRIA</t>
  </si>
  <si>
    <t>CONSULTA DE CONTROL O DE SEGUIMIENTO POR ESPECIALISTA EN PSIQUIATRIA</t>
  </si>
  <si>
    <t>CONSULTA DE CONTROL O DE SEGUIMIENTO POR ESPECIALISTA EN PSIQUIATRIA PEDIATRICA</t>
  </si>
  <si>
    <t>CONSULTA DE CONTROL O DE SEGUIMIENTO POR ESPECIALISTA EN RADIOLOGIA E IMAGENES DIAGNOSTICAS</t>
  </si>
  <si>
    <t>CONSULTA DE CONTROL O DE SEGUIMIENTO POR ESPECIALISTA EN RADIOTERAPIA</t>
  </si>
  <si>
    <t>CONSULTA DE CONTROL O DE SEGUIMIENTO POR ESPECIALISTA EN REUMATOLOGIA</t>
  </si>
  <si>
    <t>CONSULTA DE CONTROL O DE SEGUIMIENTO POR ESPECIALISTA EN REUMATOLOGIA PEDIATRICA</t>
  </si>
  <si>
    <t>CONSULTA DE CONTROL O DE SEGUIMIENTO POR ESPECIALISTA EN SEXOLOGIA CLINICA</t>
  </si>
  <si>
    <t>CONSULTA DE CONTROL O DE SEGUIMIENTO POR ESPECIALISTA EN TOXICOLOGIA CLINICA</t>
  </si>
  <si>
    <t>CONSULTA DE CONTROL O DE SEGUIMIENTO POR ESPECIALISTA EN TRASPLANTES</t>
  </si>
  <si>
    <t>CONSULTA DE CONTROL O DE SEGUIMIENTO POR ESPECIALISTA EN UROLOGIA</t>
  </si>
  <si>
    <t>CONSULTA DE CONTROL O DE SEGUIMIENTO POR ESPECIALISTA EN MEDICINA ALTERNATIVA (OSTEOPATICA)</t>
  </si>
  <si>
    <t>CONSULTA DE CONTROL O DE SEGUIMIENTO POR ESPECIALISTA EN MEDICINA ALTERNATIVA (NEURALTERAPEUTICA)</t>
  </si>
  <si>
    <t>CONSULTA DE CONTROL O DE SEGUIMIENTO POR OTRAS ESPECIALIDADES DE PSICOLOGIA</t>
  </si>
  <si>
    <t>CONSULTA DE CONTROL O DE SEGUIMIENTO POR ESPECIALISTA EN MEDICINA ESTETICA</t>
  </si>
  <si>
    <t>CONSULTA ENDOCRINOLOGIA POR TELEMEDICINA (COD PROPIO - 8903AD)</t>
  </si>
  <si>
    <t>CONSULTA MEDICINA INTERNA POR TELEMEDICINA (COD PROPIO - 8903AE)</t>
  </si>
  <si>
    <t>CONSULTA CARDIOLOGIA PEDIATRICA POR TELEMEDICINA (COD PROPIO - 8903AH)</t>
  </si>
  <si>
    <t>CONSULTA CARDIOLOGIA POR TELEMEDICINA (COD PROPIO - 8903AJ)</t>
  </si>
  <si>
    <t>CONSULTA MEDICINA GENERAL EXPERTO POR TELEMEDICINA (COD PROPIO - 8903AU)</t>
  </si>
  <si>
    <t>CONSULTA MEDICINA GENERAL EXPERTO (COD PROPIO - 8903AV)</t>
  </si>
  <si>
    <t>MANTENIMIENTO DE PROTESIS OCULAR (COD PROPIO - 8903BF)</t>
  </si>
  <si>
    <t>LIMPIEZA DE PROTESIS OCULAR (COD PROPIO - 8903BG)</t>
  </si>
  <si>
    <t>CONSULTA CALIFICACION PERDIDA DE CAPACIDAD LABORAL (COD PROPIO - 8903BH)</t>
  </si>
  <si>
    <t>CERTIFICADO DE DISCAPACIDAD (COD PROPIO - 8903BI)</t>
  </si>
  <si>
    <t>CONSULTA DE ENDOCRINOLOGIA BARIATRICA (COD PROPIO - 8903BR)</t>
  </si>
  <si>
    <t>CONSULTA DE CIRUGIA ENDOCRINO (COD PROPIO - 8903BS)</t>
  </si>
  <si>
    <t>CONSULTA DE HEPATOLOGIA PEDIATRICA (COD PROPIO - 8903BT)</t>
  </si>
  <si>
    <t>CONSULTA DE NUTRICION BARIATRICA (COD PROPIO - 8903BU)</t>
  </si>
  <si>
    <t>CONSULTA DE OTORRINO-ONCOLOGIA (COD PROPIO - 8903BV)</t>
  </si>
  <si>
    <t>CONSULTA DE ALERGOLOGO PEDIATRICO (COD PROPIO - 8903BW)</t>
  </si>
  <si>
    <t>CONSULTA DE TRASPLANTE HEPATICO (COD PROPIO - 8903BX)</t>
  </si>
  <si>
    <t>CONSULTA DE TRASPLANTE RENAL (COD PROPIO - 8903BY)</t>
  </si>
  <si>
    <t>CONSULTA DE TRASPLANTE DE INTESTINO DELGADO (COD PROPIO - 8903BZ)</t>
  </si>
  <si>
    <t>CONSULTA DE TRASPLANTE RENAL PEDIATRICO (COD PROPIO - 8903CA)</t>
  </si>
  <si>
    <t>CONSULTA DE MEDICINA INTERNA Y DOLOR (COD PROPIO - 8903CB)</t>
  </si>
  <si>
    <t>CONSULTA DE ALERGIAS ALIMENTARIAS GASTRO ALERGOLOGO (COD PROPIO - 8903CC)</t>
  </si>
  <si>
    <t>CONSULTA DE CIRUJANO DE MAMA ONCOLOGICA (COD PROPIO - 8903CD)</t>
  </si>
  <si>
    <t>CONSULTA DE COLOPROCTO-ONCOLOGICA (COD PROPIO - 8903CE)</t>
  </si>
  <si>
    <t>CONSULTA PEDIATRIA POR TELEMEDICINA (COD PROPIO - 8903CH)</t>
  </si>
  <si>
    <t>CONSULTA PSIQUIATRIA CONTROL POR TELEMEDICINA (COD PROPIO - 8903CI)</t>
  </si>
  <si>
    <t>CONSULTA PSICOLOGIA POR TELEMEDICINA (COD PROPIO - 8903CJ)</t>
  </si>
  <si>
    <t>CONSULTA NUTRICION POR TELEMEDICINA (COD PROPIO - 8903CK)</t>
  </si>
  <si>
    <t>CONSULTA CIRUGIA GENERAL POR TELEMEDICINA (COD PROPIO - 8903CM)</t>
  </si>
  <si>
    <t>CONSULTA NEFROLOGIA POR TELEMEDICINA (COD PROPIO - 8903CN)</t>
  </si>
  <si>
    <t>CONSULTA SEGMENTO ANTERIOR (COD PROPIO - 8903CU)</t>
  </si>
  <si>
    <t>INTERCONSULTA POR MEDICINA GENERAL</t>
  </si>
  <si>
    <t>890402</t>
  </si>
  <si>
    <t>INTERCONSULTA POR OTRAS ESPECIALIDADES MEDICAS</t>
  </si>
  <si>
    <t>INTERCONSULTA POR ODONTOLOGIA GENERAL</t>
  </si>
  <si>
    <t>890703</t>
  </si>
  <si>
    <t>890404</t>
  </si>
  <si>
    <t>INTERCONSULTA POR OTRAS ESPECIALIDADES EN ODONTOLOGIA</t>
  </si>
  <si>
    <t>INTERCONSULTA POR ENFERMERIA</t>
  </si>
  <si>
    <t>INTERCONSULTA POR NUTRICION Y DIETETICA</t>
  </si>
  <si>
    <t>INTERCONSULTA POR PSICOLOGIA</t>
  </si>
  <si>
    <t>INTERCONSULTA POR TRABAJO SOCIAL</t>
  </si>
  <si>
    <t>INTERCONSULTA POR FONOAUDIOLOGIA</t>
  </si>
  <si>
    <t>INTERCONSULTA POR FISIOTERAPIA</t>
  </si>
  <si>
    <t>INTERCONSULTA POR TERAPIA RESPIRATORIA</t>
  </si>
  <si>
    <t>INTERCONSULTA POR TERAPIA OCUPACIONAL</t>
  </si>
  <si>
    <t>INTERCONSULTA POR ESPECIALISTA EN SALUD FAMILIAR Y COMUNITARIA</t>
  </si>
  <si>
    <t>INTERCONSULTA POR ESPECIALISTA EN CIRUGIA ORAL</t>
  </si>
  <si>
    <t>INTERCONSULTA POR ESPECIALISTA EN ENDODONCIA</t>
  </si>
  <si>
    <t>INTERCONSULTA POR ESPECIALISTA EN ESTOMATOLOGIA Y CIRUGIA ORAL</t>
  </si>
  <si>
    <t>INTERCONSULTA POR ESPECIALISTA EN ODONTOPEDIATRIA</t>
  </si>
  <si>
    <t>INTERCONSULTA POR ESPECIALISTA EN PERIODONCIA</t>
  </si>
  <si>
    <t>INTERCONSULTA POR ESPECIALISTA EN ORTODONCIA</t>
  </si>
  <si>
    <t>INTERCONSULTA POR ESPECIALISTA EN RADIOLOGIA ORAL Y MAXILOFACIAL</t>
  </si>
  <si>
    <t>INTERCONSULTA POR ESPECIALISTA EN REHABILITACION ORAL</t>
  </si>
  <si>
    <t>INTERCONSULTA POR ESPECIALISTA EN ALERGOLOGIA</t>
  </si>
  <si>
    <t>INTERCONSULTA POR ESPECIALISTA EN ANESTESIOLOGIA</t>
  </si>
  <si>
    <t>INTERCONSULTA POR ESPECIALISTA EN ANESTESIOLOGIA CARDIOVASCULAR</t>
  </si>
  <si>
    <t>INTERCONSULTA POR ESPECIALISTA EN CARDIOLOGIA</t>
  </si>
  <si>
    <t>INTERCONSULTA POR ESPECIALISTA EN CARDIOLOGIA PEDIATRICA</t>
  </si>
  <si>
    <t>INTERCONSULTA POR ESPECIALISTA EN CIRUGIA CARDIOVASCULAR</t>
  </si>
  <si>
    <t>INTERCONSULTA POR ESPECIALISTA EN CIRUGIA DE CABEZA Y CUELLO</t>
  </si>
  <si>
    <t>INTERCONSULTA POR ESPECIALISTA EN CIRUGIA DE MAMA Y TUMORES DE TEJIDOS BLANDOS</t>
  </si>
  <si>
    <t>INTERCONSULTA POR ESPECIALISTA EN CIRUGIA DE TORAX</t>
  </si>
  <si>
    <t>INTERCONSULTA POR ESPECIALISTA EN CIRUGIA GASTROINTESTINAL</t>
  </si>
  <si>
    <t>INTERCONSULTA POR ESPECIALISTA EN CIRUGIA GENERAL</t>
  </si>
  <si>
    <t>INTERCONSULTA POR ESPECIALISTA EN CIRUGIA MAXILOFACIAL</t>
  </si>
  <si>
    <t>INTERCONSULTA POR ESPECIALISTA EN CIRUGIA ONCOLOGICA</t>
  </si>
  <si>
    <t>INTERCONSULTA POR ESPECIALISTA EN CIRUGIA PEDIATRICA</t>
  </si>
  <si>
    <t>INTERCONSULTA POR ESPECIALISTA EN CIRUGIA PLASTICA ESTETICA Y RECONSTRUCTIVA</t>
  </si>
  <si>
    <t>INTERCONSULTA POR ESPECIALISTA EN CIRUGIA VASCULAR</t>
  </si>
  <si>
    <t>INTERCONSULTA POR ESPECIALISTA EN COLOPROCTOLOGIA</t>
  </si>
  <si>
    <t>INTERCONSULTA POR ESPECIALISTA EN DERMATOLOGIA</t>
  </si>
  <si>
    <t>INTERCONSULTA POR ESPECIALISTA EN DOLOR Y CUIDADOS PALIATIVOS</t>
  </si>
  <si>
    <t>INTERCONSULTA POR ESPECIALISTA EN ENDOCRINOLOGIA</t>
  </si>
  <si>
    <t>INTERCONSULTA POR ESPECIALISTA EN ENDOCRINOLOGIA PEDIATRICA</t>
  </si>
  <si>
    <t>INTERCONSULTA POR ESPECIALISTA EN GASTROENTEROLOGIA</t>
  </si>
  <si>
    <t>INTERCONSULTA POR ESPECIALISTA EN GASTROENTEROLOGIA PEDIATRICA</t>
  </si>
  <si>
    <t>INTERCONSULTA POR ESPECIALISTA EN GENETICA MEDICA</t>
  </si>
  <si>
    <t>INTERCONSULTA POR ESPECIALISTA EN GERIATRIA</t>
  </si>
  <si>
    <t>INTERCONSULTA POR ESPECIALISTA EN GINECOLOGIA Y OBSTETRICIA</t>
  </si>
  <si>
    <t>INTERCONSULTA POR ESPECIALISTA EN HEMATOLOGIA</t>
  </si>
  <si>
    <t>INTERCONSULTA POR ESPECIALISTA EN HEMATOLOGIA PEDIATRICA</t>
  </si>
  <si>
    <t>INTERCONSULTA POR ESPECIALISTA EN HEPATOLOGIA</t>
  </si>
  <si>
    <t>INTERCONSULTA POR ESPECIALISTA EN INFECTOLOGIA</t>
  </si>
  <si>
    <t>INTERCONSULTA POR ESPECIALISTA EN MASTOLOGIA</t>
  </si>
  <si>
    <t>INTERCONSULTA POR ESPECIALISTA EN MEDICINA AEROESPACIAL</t>
  </si>
  <si>
    <t>INTERCONSULTA POR ESPECIALISTA EN MEDICINA ALTERNATIVA (AYURVEDA)</t>
  </si>
  <si>
    <t>INTERCONSULTA POR ESPECIALISTA EN MEDICINA ALTERNATIVA (HOMEOPATICA)</t>
  </si>
  <si>
    <t>INTERCONSULTA POR ESPECIALISTA EN MEDICINA ALTERNATIVA (MEDICINA TRADICIONAL CHINA)</t>
  </si>
  <si>
    <t>INTERCONSULTA POR ESPECIALISTA EN MEDICINA ALTERNATIVA (NATUROPATIA)</t>
  </si>
  <si>
    <t>INTERCONSULTA POR ESPECIALISTA EN MEDICINA DEL DEPORTE</t>
  </si>
  <si>
    <t>INTERCONSULTA POR ESPECIALISTA EN MEDICINA DEL TRABAJO</t>
  </si>
  <si>
    <t>INTERCONSULTA POR ESPECIALISTA EN MEDICINA FAMILIAR</t>
  </si>
  <si>
    <t>INTERCONSULTA POR ESPECIALISTA EN MEDICINA FISICA Y REHABILITACION</t>
  </si>
  <si>
    <t>INTERCONSULTA POR ESPECIALISTA EN MEDICINA FORENSE</t>
  </si>
  <si>
    <t>INTERCONSULTA POR ESPECIALISTA EN MEDICINA INTERNA</t>
  </si>
  <si>
    <t>INTERCONSULTA POR ESPECIALISTA EN MEDICINA NUCLEAR</t>
  </si>
  <si>
    <t>INTERCONSULTA POR ESPECIALISTA EN NEFROLOGIA</t>
  </si>
  <si>
    <t>INTERCONSULTA POR ESPECIALISTA EN NEFROLOGIA PEDIATRICA</t>
  </si>
  <si>
    <t>INTERCONSULTA POR ESPECIALISTA EN NEONATOLOGIA</t>
  </si>
  <si>
    <t>INTERCONSULTA POR ESPECIALISTA EN NEUMOLOGIA</t>
  </si>
  <si>
    <t>INTERCONSULTA POR ESPECIALISTA EN NEUMOLOGIA PEDIATRICA</t>
  </si>
  <si>
    <t>INTERCONSULTA POR ESPECIALISTA EN NEUROCIRUGIA</t>
  </si>
  <si>
    <t>INTERCONSULTA POR ESPECIALISTA EN NEUROLOGIA</t>
  </si>
  <si>
    <t>INTERCONSULTA POR ESPECIALISTA EN NEUROLOGIA PEDIATRICA</t>
  </si>
  <si>
    <t>INTERCONSULTA POR ESPECIALISTA EN OFTALMOLOGIA</t>
  </si>
  <si>
    <t>INTERCONSULTA POR ESPECIALISTA EN ONCOHEMATOLOGIA PEDIATRICA</t>
  </si>
  <si>
    <t>INTERCONSULTA POR ESPECIALISTA EN ONCOLOGIA</t>
  </si>
  <si>
    <t>INTERCONSULTA POR ESPECIALISTA EN ONCOLOGIA PEDIATRICA</t>
  </si>
  <si>
    <t>INTERCONSULTA POR ESPECIALISTA EN ORTOPEDIA Y TRAUMATOLOGIA</t>
  </si>
  <si>
    <t>INTERCONSULTA POR ESPECIALISTA EN ORTOPEDIA Y TRAUMATOLOGIA PEDIATRICA</t>
  </si>
  <si>
    <t>INTERCONSULTA POR ESPECIALISTA EN OTORRINOLARINGOLOGIA</t>
  </si>
  <si>
    <t>INTERCONSULTA POR ESPECIALISTA EN PEDIATRIA</t>
  </si>
  <si>
    <t>INTERCONSULTA POR ESPECIALISTA EN PSIQUIATRIA</t>
  </si>
  <si>
    <t>INTERCONSULTA POR ESPECIALISTA EN PSIQUIATRIA PEDIATRICA</t>
  </si>
  <si>
    <t>INTERCONSULTA POR ESPECIALISTA EN RADIOLOGIA E IMAGENES DIAGNOSTICAS</t>
  </si>
  <si>
    <t>INTERCONSULTA POR ESPECIALISTA EN RADIOTERAPIA</t>
  </si>
  <si>
    <t>INTERCONSULTA POR ESPECIALISTA EN REUMATOLOGIA</t>
  </si>
  <si>
    <t>INTERCONSULTA POR ESPECIALISTA EN REUMATOLOGIA PEDIATRICA</t>
  </si>
  <si>
    <t>INTERCONSULTA POR ESPECIALISTA EN SEXOLOGIA CLINICA</t>
  </si>
  <si>
    <t>INTERCONSULTA POR ESPECIALISTA EN TOXICOLOGIA CLINICA</t>
  </si>
  <si>
    <t>INTERCONSULTA POR ESPECIALISTA EN TRASPLANTES</t>
  </si>
  <si>
    <t>INTERCONSULTA POR ESPECIALISTA EN UROLOGIA</t>
  </si>
  <si>
    <t>INTERCONSULTA POR ESPECIALISTA EN MEDICINA ALTERNATIVA (OSTEOPATICA)</t>
  </si>
  <si>
    <t>INTERCONSULTA POR ESPECIALISTA EN MEDICINA ALTERNATIVA (NEURALTERAPEUTICA)</t>
  </si>
  <si>
    <t>INTERCONSULTA POR ESPECIALISTA EN MEDICINA ESTETICA</t>
  </si>
  <si>
    <t>INTERCONSULTA POR ELECTROFISIOLOGIA (COD PROPIO - 8904AA)</t>
  </si>
  <si>
    <t>INTERCONSULTA RETINOLOGIA NEONATAL (COD PROPIO - 8904AB)</t>
  </si>
  <si>
    <t>INTERCONSULTA ALERGOLOGO PEDIATRICO (COD PROPIO - 8904CF)</t>
  </si>
  <si>
    <t>INTERCONSULTA ALERGIAS ALIMENTARIAS GASTRO ALERGOLOGO (COD PROPIO - 8904CG)</t>
  </si>
  <si>
    <t>INTERCONSULTA GENETICA PEDIATRICA (COD PROPIO - 8904CH)</t>
  </si>
  <si>
    <t>INTERCONSULTA NEURORADIOLOGIA (COD PROPIO - 8904CI)</t>
  </si>
  <si>
    <t>INTERCONSULTA TRANSPLANTE RENAL PEDIATRICO (COD PROPIO - 8904CJ)</t>
  </si>
  <si>
    <t>INTERCONSULTA TRASPLANTE INTESTINO DELGADO (COD PROPIO - 8904CK)</t>
  </si>
  <si>
    <t>INTERCONSULTA TRASPLANTE HEPATICO (COD PROPIO - 8904CL)</t>
  </si>
  <si>
    <t>INTERCONSULTA TRASPLANTE RENAL ADULTO (COD PROPIO - 8904CM)</t>
  </si>
  <si>
    <t>INTERCONSULTA TRASPLANTE RENAL ADULTO (COD PROPIO - 8904CN)</t>
  </si>
  <si>
    <t>INTERCONSULTA O EVALUACION PSICOLOGO (COD PROPIO - 8904CO)</t>
  </si>
  <si>
    <t>PARTICIPACION EN JUNTA MEDICA O EQUIPO INTERDISCIPLINARIO POR MEDICINA GENERAL Y CASO (PACIENTE)</t>
  </si>
  <si>
    <t>890502</t>
  </si>
  <si>
    <t>PARTICIPACION EN JUNTA MEDICA O EQUIPO INTERDISCIPLINARIO POR MEDICINA ESPECIALIZADA Y CASO (PACIENTE)</t>
  </si>
  <si>
    <t>890503</t>
  </si>
  <si>
    <t>PARTICIPACION EN JUNTA MEDICA O EQUIPO INTERDISCIPLINARIO POR OTRO PROFESIONAL DE LA SALUD Y CASO (PACIENTE)</t>
  </si>
  <si>
    <t>890601</t>
  </si>
  <si>
    <t>CUIDADO (MANEJO) INTRAHOSPITALARIO POR MEDICINA GENERAL</t>
  </si>
  <si>
    <t>INTERNACION PSIQUIATRIA (UNIDAD SALUD MENTAL)</t>
  </si>
  <si>
    <t>890602</t>
  </si>
  <si>
    <t>CUIDADO (MANEJO) INTRAHOSPITALARIO POR MEDICINA ESPECIALIZADA</t>
  </si>
  <si>
    <t>CUIDADO (MANEJO) INTRAHOSPITALARIO POR ODONTOLOGIA ESPECIALIZADA</t>
  </si>
  <si>
    <t>ASISTENCIA INTRAHOSPITALARIA POR ENFERMERIA</t>
  </si>
  <si>
    <t>ASISTENCIA INTRAHOSPITALARIA POR NUTRICION Y DIETETICA</t>
  </si>
  <si>
    <t>ASISTENCIA INTRAHOSPITALARIA POR PSICOLOGIA</t>
  </si>
  <si>
    <t>ASISTENCIA INTRAHOSPITALARIA POR TRABAJO SOCIAL</t>
  </si>
  <si>
    <t>ASISTENCIA INTRAHOSPITALARIA POR TERAPIA FONIATRIA Y FONOAUDIOLOGIA</t>
  </si>
  <si>
    <t>ASISTENCIA INTRAHOSPITALARIA POR TERAPIA FISICA</t>
  </si>
  <si>
    <t>ASISTENCIA INTRAHOSPITALARIA POR TERAPIA RESPIRATORIA</t>
  </si>
  <si>
    <t>ASISTENCIA INTRAHOSPITALARIA POR TERAPIA OCUPACIONAL</t>
  </si>
  <si>
    <t>ASISTENCIA INTRAHOSPITALARIA POR EQUIPO INTERDISCIPLINARIO</t>
  </si>
  <si>
    <t>890701</t>
  </si>
  <si>
    <t>CONSULTA DE URGENCIAS POR MEDICINA GENERAL</t>
  </si>
  <si>
    <t>890702</t>
  </si>
  <si>
    <t>CONSULTA DE URGENCIAS POR OTRAS ESPECIALIDADES MEDICAS</t>
  </si>
  <si>
    <t>CONSULTA DE URGENCIAS POR ODONTOLOGIA GENERAL</t>
  </si>
  <si>
    <t>890704</t>
  </si>
  <si>
    <t>CONSULTA DE URGENCIAS POR ODONTOLOGIA ESPECIALIZADA</t>
  </si>
  <si>
    <t>CONSULTA DE URGENCIAS POR ESPECIALISTA EN CIRUGIA GENERAL</t>
  </si>
  <si>
    <t>CONSULTA DE URGENCIAS POR ESPECIALISTA EN GINECOLOGIA Y OBSTETRICIA</t>
  </si>
  <si>
    <t>CONSULTA DE URGENCIAS POR ESPECIALISTA EN MEDICINA FAMILIAR</t>
  </si>
  <si>
    <t>CONSULTA DE URGENCIAS POR ESPECIALISTA EN ORTOPEDIA Y TRAUMATOLOGIA</t>
  </si>
  <si>
    <t>CONSULTA DE URGENCIAS POR ESPECIALISTA EN ORTOPEDIA Y TRAUMATOLOGIA PEDIATRICA</t>
  </si>
  <si>
    <t>CONSULTA DE URGENCIAS POR ESPECIALISTA EN PEDIATRIA</t>
  </si>
  <si>
    <t>CONSULTA DE URGENCIAS POR ESPECIALISTA EN URGENCIAS O EMERGENCIAS</t>
  </si>
  <si>
    <t>CONSULTA DE URGENCIAS NOCTURNAS POR ODONTOLOGIA GENERAL (COD PROPIO - 8907AA)</t>
  </si>
  <si>
    <t>CONSULTA PRIORITARIA POR MEDICINA ESPECIALIZADA PEDIATRIA (COD PROPIO - 8907AB)</t>
  </si>
  <si>
    <t>CONSULTA PRIORITARIA POR MEDICINA GENERAL (COD PROPIO - 8907AC)</t>
  </si>
  <si>
    <t>INTERCONSULTA DE ORTOPEDIA EN URGENCIAS (COD PROPIO - 8907CQ)</t>
  </si>
  <si>
    <t>CONSULTA URGENCIAS MEDICO PEDIATRA (COD PROPIO - 8907CR)</t>
  </si>
  <si>
    <t>INTERCONSULTA DE MEDICO ESPECIALISTA EN URGENCIAS (COD PROPIO - 8907CS)</t>
  </si>
  <si>
    <t>PRUEBA DEL AMOBARBITAL INTRACAROTIDEO [WADA] SOD</t>
  </si>
  <si>
    <t>TONOMETRIA SOD</t>
  </si>
  <si>
    <t>891201</t>
  </si>
  <si>
    <t>RINOMANOMETRIA</t>
  </si>
  <si>
    <t>RINOMANOMETRIA CON ALERGENO</t>
  </si>
  <si>
    <t>RINOMETRIA ACUSTICA</t>
  </si>
  <si>
    <t>PRUEBA DE PROVOCACION NASAL CON ALERGENO (ESPECIFICO)</t>
  </si>
  <si>
    <t>893815</t>
  </si>
  <si>
    <t>PRUEBA DE PROVOCACION NASAL CON ALERGENO VALORADA POR PICO FLUJO NASAL INSPIRATORIO</t>
  </si>
  <si>
    <t>891401</t>
  </si>
  <si>
    <t>891402</t>
  </si>
  <si>
    <t>ELECTROENCEFALOGRAMA COMPUTARIZADO</t>
  </si>
  <si>
    <t>891410</t>
  </si>
  <si>
    <t>891501</t>
  </si>
  <si>
    <t>891503</t>
  </si>
  <si>
    <t>REFLEJO NEUROLOGICO TRIGEMINO FACIAL (PALPEBRAL)</t>
  </si>
  <si>
    <t>PRUEBA DE ESTIMULACION MAXIMA DE NERVIO FACIAL [HILGER]</t>
  </si>
  <si>
    <t>ESTIMULACION ELECTRICA CORTICAL</t>
  </si>
  <si>
    <t>891502</t>
  </si>
  <si>
    <t>891507</t>
  </si>
  <si>
    <t>REFLEJOS NEUROLOGICOS BULBO CAVERNOSO</t>
  </si>
  <si>
    <t>NEUROCONDUCCION (CADA NERVIO)</t>
  </si>
  <si>
    <t>891508</t>
  </si>
  <si>
    <t>891510</t>
  </si>
  <si>
    <t>PRUEBA COMPLETA CON TENSILON</t>
  </si>
  <si>
    <t>891511</t>
  </si>
  <si>
    <t>PRUEBA DE ESTIMULO REPETITIVO</t>
  </si>
  <si>
    <t>891512</t>
  </si>
  <si>
    <t>PRUEBA FUNCIONAL DE RESPUESTA A MEDICAMENTOS</t>
  </si>
  <si>
    <t>891530</t>
  </si>
  <si>
    <t>POTENCIALES EVOCADOS SOMATOSENSORIALES (CADA EXTREMIDAD)</t>
  </si>
  <si>
    <t>POTENCIALES EVOCADOS DE LATENCIA MEDIA Y LARGA</t>
  </si>
  <si>
    <t>POTENCIALES EVOCADOS MOTORES CON ESTIMULACION MAGNETICA</t>
  </si>
  <si>
    <t>930860</t>
  </si>
  <si>
    <t>ELECTROMIOGRAFIA Y NEUROCONDUCCION 1 O 2 EXTREMIDADES (COD PROPIO - 8915AA)</t>
  </si>
  <si>
    <t>REFLEJO H F O PALPEBRAL (COD PROPIO - 8915AB)</t>
  </si>
  <si>
    <t>891703</t>
  </si>
  <si>
    <t>POLISOMNOGRAMA EN TITULACION DE DISPOSITIVO MEDICO</t>
  </si>
  <si>
    <t>NEUMOLOGIA LABORATORIO FUNCION PULMONAR</t>
  </si>
  <si>
    <t>PRUEBAS DE LATENCIA MULTIPLE DE SUEÑO</t>
  </si>
  <si>
    <t>891702</t>
  </si>
  <si>
    <t>PRUEBA DE MANTENIMIENTO DE LA VIGILIA</t>
  </si>
  <si>
    <t>MONITORIZACION ELECTROENCEFALOGRAFICA POR VIDEO Y RADIO</t>
  </si>
  <si>
    <t>895400</t>
  </si>
  <si>
    <t>MONITOREO CONTINUO ELECTROENCEFALOGRAFICO 2 HORAS (COD PROPIO - 8919AA)</t>
  </si>
  <si>
    <t>MONITOREO CONTINUO ELECTROENCEFALOGRAFICO 3 HORAS (COD PROPIO - 8919AB)</t>
  </si>
  <si>
    <t>MONITOREO CONTINUO ELECTROENCEFALOGRAFICO 4 HORAS (COD PROPIO - 8919AC)</t>
  </si>
  <si>
    <t>MONITOREO CONTINUO ELECTROENCEFALOGRAFICO 6 HORAS (COD PROPIO - 8919AD)</t>
  </si>
  <si>
    <t>MONITOREO CONTINUO ELECTROENCEFALOGRAFICO 8 HORAS (COD PROPIO - 8919AE)</t>
  </si>
  <si>
    <t>MONITOREO CONTINUO ELECTROENCEFALOGRAFICO 12 HORAS (COD PROPIO - 8919AF)</t>
  </si>
  <si>
    <t>892001</t>
  </si>
  <si>
    <t>URODINAMIA ESTANDAR</t>
  </si>
  <si>
    <t>URODINAMIA CON VALORACION ANATOMICA</t>
  </si>
  <si>
    <t>892002</t>
  </si>
  <si>
    <t>VIDEOURODINAMIA (COD PROPIO - 8920AA)</t>
  </si>
  <si>
    <t>MANOMETRIA PIELICA SOD</t>
  </si>
  <si>
    <t>892200</t>
  </si>
  <si>
    <t>892301</t>
  </si>
  <si>
    <t>892302</t>
  </si>
  <si>
    <t>892400</t>
  </si>
  <si>
    <t>UROFLUJOMETRIA SOD</t>
  </si>
  <si>
    <t>892500</t>
  </si>
  <si>
    <t>PERFIL DE PRESION URETRAL SOD</t>
  </si>
  <si>
    <t>892600</t>
  </si>
  <si>
    <t>892800</t>
  </si>
  <si>
    <t>892901</t>
  </si>
  <si>
    <t>LABORATORIO CITOLOGIAS CERVICO-UTERINAS</t>
  </si>
  <si>
    <t>TAMIZACION DE CANCER DE CUELLO UTERINO</t>
  </si>
  <si>
    <t>PENOSCOPIA</t>
  </si>
  <si>
    <t>582100</t>
  </si>
  <si>
    <t>TECNICAS DE INSPECCION VISUAL CON ACIDO ACETICO Y LUGOL</t>
  </si>
  <si>
    <t>CAVERNOSOMETRIA</t>
  </si>
  <si>
    <t>CAVERNOSOGRAFIA</t>
  </si>
  <si>
    <t>MONITOREO PENEANO</t>
  </si>
  <si>
    <t>BIOTESIOMETRIA</t>
  </si>
  <si>
    <t>PRUEBA FARMACOLOGICA INTRACAVERNOSA</t>
  </si>
  <si>
    <t>893101</t>
  </si>
  <si>
    <t>IMPRESION DE ARCO DENTARIO SUPERIOR O INFERIOR CON MODELO DE ESTUDIO Y CONCEPTO</t>
  </si>
  <si>
    <t>893102</t>
  </si>
  <si>
    <t>FOTOGRAFIA CLINICA EXTRAORAL INTRAORAL FRONTAL O LATERAL</t>
  </si>
  <si>
    <t>EVALUACION Y MEDICION ORTODONTICA Y ORTOPEDICA ORAL</t>
  </si>
  <si>
    <t>893104</t>
  </si>
  <si>
    <t>ESTUDIO DE OCLUSION Y ARTICULACION TEMPOROMANDIBULAR</t>
  </si>
  <si>
    <t>MASCARA FACIAL DIAGNOSTICA</t>
  </si>
  <si>
    <t>893106</t>
  </si>
  <si>
    <t>CONTROL DE ORTODONCIA FIJA REMOVIBLE O TRATAMIENTO ORTOPEDICO FUNCIONAL Y MECANICO</t>
  </si>
  <si>
    <t>ELABORACION Y ADAPTACION DE APARATO ORTOPEDICO</t>
  </si>
  <si>
    <t>893108</t>
  </si>
  <si>
    <t>EXAMEN O RECONOCIMIENTO DE MUCOSA ORAL Y PERIODONTAL</t>
  </si>
  <si>
    <t>ELABORACION Y ADAPTACION DE APARATO ORTESICO INTRAORAL</t>
  </si>
  <si>
    <t>MANOMETRIA ESOFAGICA SIN IMPEDANCIOMETRIA</t>
  </si>
  <si>
    <t>893200</t>
  </si>
  <si>
    <t>MANOMETRIA ESOFAGICA CON IMPEDANCIOMETRIA</t>
  </si>
  <si>
    <t>EXAMEN DIGITAL DE ESTOMA DE ENTEROSTOMIA SOD</t>
  </si>
  <si>
    <t>EXAMEN DIGITAL DE RECTO SOD</t>
  </si>
  <si>
    <t>ELECTROMIOGRAFIA DE ESFINTER ANAL</t>
  </si>
  <si>
    <t>893600</t>
  </si>
  <si>
    <t>ADAPTACION Y COLOCACION DE PNMR (COD PROPIO - 8936AA)</t>
  </si>
  <si>
    <t>VOLUMENES PULMONARES POR PLETISMOGRAFIA PRE Y POST BRONCODILATADORES</t>
  </si>
  <si>
    <t>893702</t>
  </si>
  <si>
    <t>VOLUMENES PULMONARES POR GASES (HELIO OTROS.) PRE Y POST BRONCODILATADORES</t>
  </si>
  <si>
    <t>ESPIROMETRIA</t>
  </si>
  <si>
    <t>893700</t>
  </si>
  <si>
    <t>LECTURA DE ESPIROMETRIA POR TELEMEDICINA (COD PROPIO - 8937AA)</t>
  </si>
  <si>
    <t>893801</t>
  </si>
  <si>
    <t>893802</t>
  </si>
  <si>
    <t>CURVA DE HIPEROXIA</t>
  </si>
  <si>
    <t>893804</t>
  </si>
  <si>
    <t>893805</t>
  </si>
  <si>
    <t>893806</t>
  </si>
  <si>
    <t>CAPACIDAD DE DIFUSION CON MONOXIDO DE CARBONO</t>
  </si>
  <si>
    <t>893807</t>
  </si>
  <si>
    <t>893808</t>
  </si>
  <si>
    <t>893809</t>
  </si>
  <si>
    <t>893810</t>
  </si>
  <si>
    <t>MEDICION DE LA FUERZA MUSCULAR RESPIRATORIA (PIM-PEM AJUSTADO CON VOLUMENES PULMONARES)</t>
  </si>
  <si>
    <t>893811</t>
  </si>
  <si>
    <t>MEDICION DE PRESION INSPIRATORIA Y ESPIRATORIA MAXIMA CON EQUIPO PORTATIL</t>
  </si>
  <si>
    <t>893812</t>
  </si>
  <si>
    <t>REGISTRO DE OXIMETRIA CUTANEA</t>
  </si>
  <si>
    <t>893813</t>
  </si>
  <si>
    <t>893814</t>
  </si>
  <si>
    <t>RESPUESTA VENTILATORIA A LA HIPOXIA</t>
  </si>
  <si>
    <t>893817</t>
  </si>
  <si>
    <t>893818</t>
  </si>
  <si>
    <t>893820</t>
  </si>
  <si>
    <t>893821</t>
  </si>
  <si>
    <t>PRUEBA DE BRONCOMOTRICIDAD CON EJERCICIO Y MONITOREO</t>
  </si>
  <si>
    <t>893822</t>
  </si>
  <si>
    <t>MEDICION DE CALORIMETRIA INDIRECTA</t>
  </si>
  <si>
    <t>PRUEBA DE HIDROGENO ESPIRADO</t>
  </si>
  <si>
    <t>OSCILOMETRIA DE IMPULSO</t>
  </si>
  <si>
    <t>ESPIROMETRIA O CURVA DE FLUJO VOLUMEN SIMPLE (COD PROPIO - 8938AA)</t>
  </si>
  <si>
    <t>893901</t>
  </si>
  <si>
    <t>MONITOREO DE PH ESOFAGICO EN 24 HORAS [PHMETRIA] SIN IMPEDANCIOMETRIA</t>
  </si>
  <si>
    <t>893902</t>
  </si>
  <si>
    <t>ESTUDIO DE MOTILIDAD ESOFAGICA</t>
  </si>
  <si>
    <t>893903</t>
  </si>
  <si>
    <t>893904</t>
  </si>
  <si>
    <t>PRUEBA ENDOSCOPICA DE UREASA RAPIDA PARA DETERMINACION DE HELICOBACTER PYLORI</t>
  </si>
  <si>
    <t>MONITOREO DE PH ESOFAGICO EN 24 HORAS [PHMETRIA] CON IMPEDANCIOMETRIA</t>
  </si>
  <si>
    <t>COLORACIONES VITALES EN MUCOSA DIGESTIVA VIA ENDOSCOPICA</t>
  </si>
  <si>
    <t>893909</t>
  </si>
  <si>
    <t>893910</t>
  </si>
  <si>
    <t>PRUEBA DE SENSIBILIZACION CON ALERGENO VIA ORAL [PROVOCACION]</t>
  </si>
  <si>
    <t>MONITORIZACION CONTINUA DE GLUCOSA</t>
  </si>
  <si>
    <t>PRUEBA DE SENSIBILIZACION CON ALERGENO VIA PARENTERAL [PROVOCACION]</t>
  </si>
  <si>
    <t>PRUEBA DE EJERCICIO CARDIO-PULMONAR INTEGRADA (ERGOESPIROMETRIA)</t>
  </si>
  <si>
    <t>PRUEBA DE ESFUERZO CARDIOVASCULAR</t>
  </si>
  <si>
    <t>PRUEBA DE ESFUERZO EN FASES DE MASTERS</t>
  </si>
  <si>
    <t>894103</t>
  </si>
  <si>
    <t>OTRA PRUEBA DE ESFUERZO CARDIOVASCULAR</t>
  </si>
  <si>
    <t>PRUEBA DE CAMINATA DE 6 MINUTOS</t>
  </si>
  <si>
    <t>PRUEBA DE 12 MINUTOS [COOPER]</t>
  </si>
  <si>
    <t>COMPROBACION DE RITMO DE MARCAPASOS ARTIFICIAL SOD</t>
  </si>
  <si>
    <t>COMPROBACION DE FORMA DE ONDA DE ARTEFACTO DE MARCAPASOS ARTIFICIAL SOD</t>
  </si>
  <si>
    <t>COMPROBACION DE IMPEDANCIA DE ELECTRODO DE MARCAPASOS ARTIFICIAL SOD</t>
  </si>
  <si>
    <t>COMPROBACION DE UMBRAL DE TENSION (AMPERAJE) DE MARCAPASO ARTIFICIAL SOD</t>
  </si>
  <si>
    <t>895001</t>
  </si>
  <si>
    <t>MONITOREO ELECTROCARDIOGRAFICO CONTINUO (HOLTER)</t>
  </si>
  <si>
    <t>MONITOREO ELECTROCARDIOGRAFICO DE EVENTOS</t>
  </si>
  <si>
    <t>MONITOREO AMBULATORIO DE PRESION ARTERIAL SISTEMICA</t>
  </si>
  <si>
    <t>990104</t>
  </si>
  <si>
    <t>MONITOREO AMBULATORIO DE PRESION ARTERIAL CENTRAL</t>
  </si>
  <si>
    <t>MONITOREO CARDIACO CON TRANSMISION REMOTA</t>
  </si>
  <si>
    <t>LECTURA DE MONITOREO MAPA POR TELEMEDICINA (COD PROPIO - 8950AA)</t>
  </si>
  <si>
    <t>LECTURA DE MONITOREO HOLTER POR TELEMEDICINA (COD PROPIO - 8950AB)</t>
  </si>
  <si>
    <t>ELECTROCARDIOGRAFIA DINAMICA 24 HORAS - TEST DE HOLTER (COD PROPIO - 8950AC)</t>
  </si>
  <si>
    <t>ELECTROCARDIOGRAFIA DINAMICA 24 HORAS [TEST DE HOLTER] (COD PROPIO - 8950AD)</t>
  </si>
  <si>
    <t>895101</t>
  </si>
  <si>
    <t>LECTURA ELECTROCARDIOGRAMA POR TELEMEDICINA (COD PROPIO - 8951AA)</t>
  </si>
  <si>
    <t>895201</t>
  </si>
  <si>
    <t>ELECTROCARDIOGRAMA DE ALTA RESOLUCION (ESTUDIO DE POTENCIALES TARDIOS)</t>
  </si>
  <si>
    <t>895300</t>
  </si>
  <si>
    <t>MONITORIZACION ELECTROCARDIOGRAFICA (TELEMETRIA)</t>
  </si>
  <si>
    <t>895500</t>
  </si>
  <si>
    <t>DETECCION DE PULSO CAROTIDEO CON ELECTRODO DE ECG SOD</t>
  </si>
  <si>
    <t>APICOGRAMA (CON ELECTRODO DE ECG) SOD</t>
  </si>
  <si>
    <t>895801</t>
  </si>
  <si>
    <t>MEDICION DE PRESION DE MUÑON CAROTIDEO</t>
  </si>
  <si>
    <t>895903</t>
  </si>
  <si>
    <t>MEDICION DE SATURACION VENOSA CEREBRAL</t>
  </si>
  <si>
    <t>895910</t>
  </si>
  <si>
    <t>PRUEBAS DE FUNCION AUTONOMICA CARDIOVASCULAR</t>
  </si>
  <si>
    <t>ESTUDIO HEMODINAMICO NO INVASIVO PARA MEDICIONES VOLUMETRICAS INTRATORACICAS (CARDIOIMPEDANCIA)</t>
  </si>
  <si>
    <t>ESTUDIO HEMODINAMICO NO INVASIVO PARA MEDICIONES DE PRESIONES CENTRALES</t>
  </si>
  <si>
    <t>COLOCACION DE CATETER (FRACCION DE EYECCION VENTRICULO DERECHO)</t>
  </si>
  <si>
    <t>MONITOREO DE PRESION ARTERIAL SISTEMICA (TELEMETRIA)</t>
  </si>
  <si>
    <t>896100</t>
  </si>
  <si>
    <t>MONITORIZACION DE PRESION VENOSA CENTRAL SOD</t>
  </si>
  <si>
    <t>MONITORIZACION DE PRESION DE ARTERIA PULMONAR SOD</t>
  </si>
  <si>
    <t>MONITORIZACION DE PRESION DE CAPILAR PULMONAR SOD</t>
  </si>
  <si>
    <t>MONITORIZACION DE PRESION EN AURICULA IZQUIERDA VIA ABIERTA</t>
  </si>
  <si>
    <t>MONITORIZACION DE PRESION EN AURICULA IZQUIERDA MINIMAMENTE INVASIVA</t>
  </si>
  <si>
    <t>MONITORIZACION DE GASTO CARDIACO POR TECNICAS DE CONSUMO DE OXIGENO SOD</t>
  </si>
  <si>
    <t>MONITORIZACION DE GASTO CARDIACO CON SONDA ESOFAGICA</t>
  </si>
  <si>
    <t>MONITORIZACION DE GASTO CARDIACO CON IMPEDANCIA TORACICA</t>
  </si>
  <si>
    <t>MONITORIZACION DE GASTO CARDIACO POR ANALISIS DE CURVA DE PRESION ARTERIAL</t>
  </si>
  <si>
    <t>MONITORIZACION DE FLUJO SANGUINEO CORONARIO</t>
  </si>
  <si>
    <t>897011</t>
  </si>
  <si>
    <t>MONITORIA FETAL ANTEPARTO</t>
  </si>
  <si>
    <t>897012</t>
  </si>
  <si>
    <t>MONITORIA FETAL INTRAPARTO</t>
  </si>
  <si>
    <t>898001</t>
  </si>
  <si>
    <t>ESTUDIO DE COLORACION BASICA EN CITOLOGIA VAGINAL TUMORAL O FUNCIONAL</t>
  </si>
  <si>
    <t>LABORATORIO DE PATOLOGIA</t>
  </si>
  <si>
    <t>LABORATORIO DE HISTOTECNOLOGIA</t>
  </si>
  <si>
    <t>898002</t>
  </si>
  <si>
    <t>898003</t>
  </si>
  <si>
    <t>ESTUDIO DE COLORACION BASICA EN CITOLOGIA POR ASPIRACION DE CUALQUIER TEJIDO U ORGANO [BACAF]</t>
  </si>
  <si>
    <t>898004</t>
  </si>
  <si>
    <t>898005</t>
  </si>
  <si>
    <t>ESTUDIO DE COLORACION HISTOQUIMICA EN CITOLOGIA VAGINAL TUMORAL O FUNCIONAL</t>
  </si>
  <si>
    <t>898006</t>
  </si>
  <si>
    <t>ESTUDIO DE COLORACION HISTOQUIMICA EN CITOLOGIA DE LIQUIDO CORPORAL O SECRECION</t>
  </si>
  <si>
    <t>898007</t>
  </si>
  <si>
    <t>ESTUDIO DE COLORACION HISTOQUIMICA EN CITOLOGIA POR ASPIRACION DE CUALQUIER TEJIDO U ORGANO [BACAF]</t>
  </si>
  <si>
    <t>898008</t>
  </si>
  <si>
    <t>ESTUDIO DE COLORACION INMUNOHISTOQUIMICA EN CITOLOGIA VAGINAL TUMORAL O FUNCIONAL</t>
  </si>
  <si>
    <t>ESTUDIO DE COLORACION INMUNOHISTOQUIMICA EN CITOLOGIA DE LIQUIDO CORPORAL O SECRECION</t>
  </si>
  <si>
    <t>ESTUDIO DE COLORACION INMUNOHISTOQUIMICA EN CITOLOGIA POR ASPIRACION DE CUALQUIER TEJIDO U ORGANO [BACAF]</t>
  </si>
  <si>
    <t>898012</t>
  </si>
  <si>
    <t>ESTUDIO DE COLORACION DE INMUNOFLUORESCENCIA EN CITOLOGIA DE LIQUIDO CORPORAL O SECRECION</t>
  </si>
  <si>
    <t>ESTUDIO DE BIOLOGIA MOLECULAR EN CITOLOGIA</t>
  </si>
  <si>
    <t>908412</t>
  </si>
  <si>
    <t>ESTUDIO DE CITOMETRIA DE FLUJO EN CITOLOGIA</t>
  </si>
  <si>
    <t>ESTUDIO DE MICROSCOPIA ELECTRONICA EN CITOLOGIA</t>
  </si>
  <si>
    <t>898247</t>
  </si>
  <si>
    <t>ESTUDIO DE RECEPTORES HORMONALES EN CITOLOGIA</t>
  </si>
  <si>
    <t>898110</t>
  </si>
  <si>
    <t>ESTUDIO DE COLORACION BASICA EN CITOLOGIA ANAL</t>
  </si>
  <si>
    <t>ESTUDIO DE COLORACION BASICA EN CITOLOGIA VAGINAL TUMORAL (COD PROPIO - 8980AA)</t>
  </si>
  <si>
    <t>FOTOGRAFIA DE ULTRAESTRUCTURA CON MICROSCOPIO ELECTRONICO (COD PROPIO - 8980AB)</t>
  </si>
  <si>
    <t>TEST DE TZANCK (COD PROPIO - 8980AC)</t>
  </si>
  <si>
    <t>898101</t>
  </si>
  <si>
    <t>ESTUDIO DE COLORACION HISTOQUIMICA EN BIOPSIA</t>
  </si>
  <si>
    <t>898103</t>
  </si>
  <si>
    <t>ESTUDIO DE COLORACION INMUNOHISTOQUIMICA EN BIOPSIA</t>
  </si>
  <si>
    <t>898104</t>
  </si>
  <si>
    <t>ESTUDIO DE COLORACION DE INMUNOFLUORESCENCIA EN BIOPSIA</t>
  </si>
  <si>
    <t>ESTUDIO DE BIOLOGIA MOLECULAR EN BIOPSIA</t>
  </si>
  <si>
    <t>ESTUDIO DE CITOMETRIA DE FLUJO EN BIOPSIA</t>
  </si>
  <si>
    <t>898107</t>
  </si>
  <si>
    <t>ESTUDIO DE MICROSCOPIA ELECTRONICA EN BIOPSIA</t>
  </si>
  <si>
    <t>ESTUDIO DE COLORACION BASICA EN BIOPSIA (MULTIPLE) (COD PROPIO - 89810A)</t>
  </si>
  <si>
    <t>ESTUDIO GENOMICO DE 21 GENES ONCOTYPE DX (COD PROPIO - 89810B)</t>
  </si>
  <si>
    <t>ESTUDIO DE RECEPTORES HORMONALES EN BIOPSIA</t>
  </si>
  <si>
    <t>ESTUDIO DE CITOGENETICA EN BIOPSIA</t>
  </si>
  <si>
    <t>ESTUDIO DE ONCOGENES EN BIOPSIA</t>
  </si>
  <si>
    <t>ESTUDIO DE RECEPTORES HORMONALES EN BIOPSIA HER2 (COD PROPIO - 89811A)</t>
  </si>
  <si>
    <t>ESTUDIO DE RECEPTORES HORMONALES EN BIOPSIA HER2 HIBRIDACION "IN SITU" CON FLUORESCENCIA [FISH] (COD PROPIO - 89811B)</t>
  </si>
  <si>
    <t>ESTUDIO DE COLORACION INMUNOHISTOQUIMICA EN BIOPSIA (FUNDACION SANTA FE) (COD PROPIO - 8981AA)</t>
  </si>
  <si>
    <t>ESTUDIO DE COLORACION HISTOQUIMICA EN BIOPSIA (FUNDACION SANTA FE) (COD PROPIO - 8981AB)</t>
  </si>
  <si>
    <t>ESTUDIO DE COLORACION BASICA EN BIOPSIA (FUNDACION SANTA FE) (COD PROPIO - 8981AC)</t>
  </si>
  <si>
    <t>COLORACIONES INMUNOCITO E HISTOQUIMICAS (COD PROPIO - 8981AD)</t>
  </si>
  <si>
    <t>HER2 NEU POR INMUNOHISTOQUIMICA (COD PROPIO - 8981AE)</t>
  </si>
  <si>
    <t>COLORACION INMUNOHISTOQUIMICA BIOPSIA [ALK D5F3 PULMON] (COD PROPIO - 8981AF)</t>
  </si>
  <si>
    <t>ESTUDIO BIOLOGIA MOLECULAR BIOPSIA MUTACION [GEN BRAF -V600E] (COD PROPIO - 8981AG)</t>
  </si>
  <si>
    <t>VIRUS EPSTEIN BARR HIBRIDACION "IN SITU" CON FLUORESCENCIA [FISH] EN BIOPSIA (COD PROPIO - 8981AH)</t>
  </si>
  <si>
    <t>ESTUDIO BIOLOGIA MOLECULAR BIOPSIA IDENTIFICACION AMILOIDE (COD PROPIO - 8981AI)</t>
  </si>
  <si>
    <t>INMUNOTIPIFICACION MARCADOR ADICIONAL (COD PROPIO - 8981AJ)</t>
  </si>
  <si>
    <t>ESTUDIO DE MICROSCOPIA ELECTRONICA EN BIOPSIA (COD PROPIO - 8981AK)</t>
  </si>
  <si>
    <t>ESTUDIO DE MICROSCOPIA ELETRONICA EN BIOPSIA CILIAS (COD PROPIO - 8981AL)</t>
  </si>
  <si>
    <t>C-MYC INMUNOHISTOQUIMICA (COD PROPIO - 8981AM)</t>
  </si>
  <si>
    <t>898201</t>
  </si>
  <si>
    <t>898202</t>
  </si>
  <si>
    <t>ESTUDIO DE COLORACION HISTOQUIMICA EN ESPECIMEN DE RECONOCIMIENTO</t>
  </si>
  <si>
    <t>ESTUDIO DE COLORACION INMUNOHISTOQUIMICA EN ESPECIMEN DE RECONOCIMIENTO</t>
  </si>
  <si>
    <t>898243</t>
  </si>
  <si>
    <t>898204</t>
  </si>
  <si>
    <t>ESTUDIO DE BIOLOGIA MOLECULAR EN ESPECIMEN DE RECONOCIMIENTO</t>
  </si>
  <si>
    <t>ESTUDIO DE CITOMETRIA DE FLUJO EN ESPECIMEN DE RECONOCIMIENTO</t>
  </si>
  <si>
    <t>898207</t>
  </si>
  <si>
    <t>ESTUDIO DE MICROSCOPIA ELECTRONICA EN ESPECIMEN DE RECONOCIMIENTO</t>
  </si>
  <si>
    <t>ESTUDIO DE RECEPTORES HORMONALES EN ESPECIMEN DE RECONOCIMIENTO</t>
  </si>
  <si>
    <t>ESTUDIO DE COLORACION BASICA EN ESPECIMEN CON MULTIPLE MUESTREO</t>
  </si>
  <si>
    <t>ESTUDIO DE COLORACION HISTOQUIMICA EN ESPECIMEN CON MULTIPLE MUESTREO</t>
  </si>
  <si>
    <t>ESTUDIO DE COLORACION INMUNOHISTOQUIMICA EN ESPECIMEN CON MULTIPLE MUESTREO</t>
  </si>
  <si>
    <t>ESTUDIO DE COLORACION INMUNOFLUORESCENCIA EN ESPECIMEN CON MULTIPLE MUESTREO</t>
  </si>
  <si>
    <t>ESTUDIO DE BIOLOGIA MOLECULAR EN ESPECIMEN CON MULTIPLE MUESTREO</t>
  </si>
  <si>
    <t>ESTUDIO DE CITOMETRIA DE FLUJO EN ESPECIMEN CON MULTIPLE MUESTREO</t>
  </si>
  <si>
    <t>ESTUDIO DE MICROSCOPIA ELECTRONICA EN ESPECIMEN CON MULTIPLE MUESTREO</t>
  </si>
  <si>
    <t>ESTUDIO DE RECEPTORES HORMONALES EN ESPECIMEN CON MULTIPLE MUESTREO</t>
  </si>
  <si>
    <t>898241</t>
  </si>
  <si>
    <t>ESTUDIO DE COLORACION BASICA EN ESPECIMEN CON RESECCION DE MARGENES</t>
  </si>
  <si>
    <t>ESTUDIO DE COLORACION HISTOQUIMICA EN ESPECIMEN CON RESECCION DE MARGENES</t>
  </si>
  <si>
    <t>ESTUDIO DE COLORACION INMUNOHISTOQUIMICA EN ESPECIMEN CON RESECCION DE MARGENES</t>
  </si>
  <si>
    <t>898244</t>
  </si>
  <si>
    <t>ESTUDIO DE COLORACION INMUNOFLUORESCENCIA EN ESPECIMEN CON RESECCION DE MARGENES</t>
  </si>
  <si>
    <t>ESTUDIO DE BIOLOGIA MOLECULAR EN ESPECIMEN CON RESECCION DE MARGENES</t>
  </si>
  <si>
    <t>ESTUDIO DE CITOMETRIA DE FLUJO EN ESPECIMEN CON RESECCION DE MARGENES</t>
  </si>
  <si>
    <t>ESTUDIO DE MICROSCOPIA ELECTRONICA EN ESPECIMEN CON RESECCION DE MARGENES</t>
  </si>
  <si>
    <t>ESTUDIO DE RECEPTORES HORMONALES EN ESPECIMEN CON RESECCION DE MARGENES</t>
  </si>
  <si>
    <t>ESTUDIO DE COLORACION BASICA EN ESPECIMEN CON MAPEO</t>
  </si>
  <si>
    <t>ESTUDIO DE COLORACION HISTOQUIMICA EN ESPECIMEN CON MAPEO</t>
  </si>
  <si>
    <t>ESTUDIO DE COLORACION INMUNOHISTOQUIMICA EN ESPECIMEN CON MAPEO</t>
  </si>
  <si>
    <t>ESTUDIO DE COLORACION INMUNOFLUORESCENCIA EN ESPECIMEN CON MAPEO</t>
  </si>
  <si>
    <t>ESTUDIO DE BIOLOGIA MOLECULAR EN ESPECIMEN CON MAPEO</t>
  </si>
  <si>
    <t>ESTUDIO DE CITOMETRIA DE FLUJO EN ESPECIMEN CON MAPEO</t>
  </si>
  <si>
    <t>ESTUDIO DE MICROSCOPIA ELECTRONICA EN ESPECIMEN CON MAPEO</t>
  </si>
  <si>
    <t>ESTUDIO MOLECULAR TRIPLETAS GEN FMR1 X FRAGIL (COD PROPIO - 898269)</t>
  </si>
  <si>
    <t>ESTUDIO DE RECEPTORES HORMONALES EN ESPECIMEN CON MAPEO</t>
  </si>
  <si>
    <t>CLASIFICACION INMUNOLOGICA DE LEUCEMIA POR CITOMETRIA DE FLUJO (INMUNOFENOTIPO PARA LEUCEMIA MIELOIDE CRONICA) (COD PROPIO - 898272)</t>
  </si>
  <si>
    <t>HER2 NEU POR INMUNOHISTOQUIMICA (COD PROPIO - 8982AA)</t>
  </si>
  <si>
    <t>898301</t>
  </si>
  <si>
    <t>AUTOPSIA [NECROPSIA] PARCIAL (VISCEROTOMIA)</t>
  </si>
  <si>
    <t>ESTUDIOS ANATOMOPATOLOGICOS POST MORTEM DE ORGANOS O TEJIDOS</t>
  </si>
  <si>
    <t>898304</t>
  </si>
  <si>
    <t>ESTUDIOS ANATOMOPATOLOGICOS POST MORTEM DE FETO Y PLACENTA</t>
  </si>
  <si>
    <t>898801</t>
  </si>
  <si>
    <t>VERIFICACION INTEGRAL SIN PREPARACION DE MATERIAL DE RUTINA</t>
  </si>
  <si>
    <t>VERIFICACION INTEGRAL CON PREPARACION DE MATERIAL DE RUTINA</t>
  </si>
  <si>
    <t>ESTUDIO MACROSCOPICO DE MATERIAL BIOLOGICO O NO BIOLOGICO</t>
  </si>
  <si>
    <t>BIOPSIA POR CONGELACION 2 MUESTRAS (COD PROPIO - 8988AB)</t>
  </si>
  <si>
    <t>901001</t>
  </si>
  <si>
    <t>901002</t>
  </si>
  <si>
    <t>ANTIBIOGRAMA CONCENTRACION MINIMA INHIBITORIA METODO AUTOMATIZADO</t>
  </si>
  <si>
    <t>901003</t>
  </si>
  <si>
    <t>ANTIBIOGRAMA CONCENTRACION MINIMA INHIBITORIA METODO MANUAL</t>
  </si>
  <si>
    <t>HONGOS PRUEBAS DE SENSIBILIDAD</t>
  </si>
  <si>
    <t>LEVADURAS PRUEBA DE SENSIBILIDAD POR DILUCION</t>
  </si>
  <si>
    <t>LEVADURAS PRUEBA DE SENSIBILIDAD POR E-TEST</t>
  </si>
  <si>
    <t>MYCOBACTERIUM PRUEBAS DE SENSIBILIDAD</t>
  </si>
  <si>
    <t>NEISSERIA GONORRHOEAE PRUEBA DE SENSIBILIDAD</t>
  </si>
  <si>
    <t>DETECCION DE CARBAPENEMASAS (EDTA TEST DE HODGE MODIFICADO ACIDO BORONICO)</t>
  </si>
  <si>
    <t>LEVADURAS PRUEBA DE SENSIBILIDAD POR DILUCION HONGOS PRUEBAS DE SENSIBILIDAD PANEL DE 7 ANTIMICOTICOS (COD PROPIO - 90100A)</t>
  </si>
  <si>
    <t>CONCENTRACION INHIBITORIA MINIMA ANIDULOFUNGINA (COD PROPIO - 9010AA)</t>
  </si>
  <si>
    <t>CONCENTRACION INHIBITORIA MINIMA CASPOFUNGINA (COD PROPIO - 9010AB)</t>
  </si>
  <si>
    <t>CONCENTRACION INHIBITORIA MINIMA FLUCONAZOL (COD PROPIO - 9010AC)</t>
  </si>
  <si>
    <t>CONCENTRACION INHIBITORIA MINIMA FLUCONAZOL + VORICONAZOL (COD PROPIO - 9010AD)</t>
  </si>
  <si>
    <t>CONCENTRACION INHIBITORIA MINIMA ITRACONAZOL (COD PROPIO - 9010AE)</t>
  </si>
  <si>
    <t>CONCENTRACION INHIBITORIA MINIMA VORICONAZOL (COD PROPIO - 9010AF)</t>
  </si>
  <si>
    <t>CONCENTRACION INHIBITORIA MINIMA POSACONAZOL B (COD PROPIO - 9010AG)</t>
  </si>
  <si>
    <t>901101</t>
  </si>
  <si>
    <t>BACILOSCOPIA COLORACION ACIDO ALCOHOL-RESISTENTE [ZIEHL- NEELSEN]</t>
  </si>
  <si>
    <t>901102</t>
  </si>
  <si>
    <t>COLORACION ACIDO ALCOHOL RESISTENTE MODIFICADA Y LECTURA</t>
  </si>
  <si>
    <t>901103</t>
  </si>
  <si>
    <t>COLORACION ALBERT [LOEFFLER] Y LECTURA</t>
  </si>
  <si>
    <t>901104</t>
  </si>
  <si>
    <t>COLORACION AZUL DE METILENO Y LECTURA PARA CUALQUIER MUESTRA</t>
  </si>
  <si>
    <t>COLORACION FLUORESCENTE NARANJA DE ACRIDINA Y LECTURA</t>
  </si>
  <si>
    <t>COLORACION GIEMSA Y LECTURA</t>
  </si>
  <si>
    <t>901107</t>
  </si>
  <si>
    <t>COLORACION GRAM Y LECTURA PARA CUALQUIER MUESTRA</t>
  </si>
  <si>
    <t>COLORACION ROMANOWSKY Y LECTURA</t>
  </si>
  <si>
    <t>901109</t>
  </si>
  <si>
    <t>COLORACION TINTA CHINA Y LECTURA</t>
  </si>
  <si>
    <t>COLORACION TRICROMICA MODIFICADA Y LECTURA</t>
  </si>
  <si>
    <t>BACILOSCOPIA COLORACION ACIDO ALCOHOL RESISTENTE [ZIELH- NEELSEN] LECTURA SERIADA TRES MUESTRAS</t>
  </si>
  <si>
    <t>CRYPTOSPORIDIUM COLORACION ACIDO ALCOHOL RESISTENTE MODIFICADA (COD PROPIO - 9011AA)</t>
  </si>
  <si>
    <t>SECRECION URETRAL (COLORACION DE GRAM Y LECTURA) (COD PROPIO - 9011AB)</t>
  </si>
  <si>
    <t>901201</t>
  </si>
  <si>
    <t>ACTINOMYCES CULTIVO</t>
  </si>
  <si>
    <t>901202</t>
  </si>
  <si>
    <t>BORDETELLA PERTUSSIS CULTIVO</t>
  </si>
  <si>
    <t>901203</t>
  </si>
  <si>
    <t>BRUCELLA CULTIVO</t>
  </si>
  <si>
    <t>901204</t>
  </si>
  <si>
    <t>CLOSTRIDIUM BOTULINUM CULTIVO</t>
  </si>
  <si>
    <t>CLOSTRIDIUM DIFFICILE CULTIVO</t>
  </si>
  <si>
    <t>901206</t>
  </si>
  <si>
    <t>901207</t>
  </si>
  <si>
    <t>CORYNEBACTERIUM DIFTERIAE CULTIVO</t>
  </si>
  <si>
    <t>901208</t>
  </si>
  <si>
    <t>CRYPTOCOCCUS NEOFORMANS CULTIVO</t>
  </si>
  <si>
    <t>901209</t>
  </si>
  <si>
    <t>CULTIVO DE LIQUIDOS CORPORALES (BILIS L.C.R PERITONEAL PLEURAL ASCITICO SINOVIAL OTROS DIFERENTE A ORINA)</t>
  </si>
  <si>
    <t>CULTIVO ESPECIAL PARA OTROS MICROORGANISMOS EN CUALQUIER MUESTRA</t>
  </si>
  <si>
    <t>901216</t>
  </si>
  <si>
    <t>901211</t>
  </si>
  <si>
    <t>CULTIVO PARA HONGOS EN MEDULA OSEA</t>
  </si>
  <si>
    <t>901212</t>
  </si>
  <si>
    <t>901213</t>
  </si>
  <si>
    <t>901214</t>
  </si>
  <si>
    <t>CULTIVO PARA MICOBACTERIAS EN MEDULA OSEA</t>
  </si>
  <si>
    <t>901215</t>
  </si>
  <si>
    <t>CULTIVO PARA MICROORGANISMOS AEROBIOS EN MEDULA OSEA</t>
  </si>
  <si>
    <t>CULTIVO PARA MICROORGANISMOS ANAEROBIOS EN MEDULA OSEA</t>
  </si>
  <si>
    <t>901217</t>
  </si>
  <si>
    <t>CULTIVO PARA MICROORGANISMOS EN CUALQUIER MUESTRA DIFERENTE A MEDULA OSEA ORINA Y HECES</t>
  </si>
  <si>
    <t>901218</t>
  </si>
  <si>
    <t>CULTIVO PARA MICROORGANISMOS ANAEROBIOS DE CUALQUIER MUESTRA DIFERENTE A MEDULAOSEA</t>
  </si>
  <si>
    <t>CULTIVO PARA VIRUS</t>
  </si>
  <si>
    <t>901220</t>
  </si>
  <si>
    <t>HELICOBACTER PYLORI CULTIVO</t>
  </si>
  <si>
    <t>901221</t>
  </si>
  <si>
    <t>HEMOCULTIVO AEROBIO AUTOMATIZADO CADA MUESTRA</t>
  </si>
  <si>
    <t>901222</t>
  </si>
  <si>
    <t>HEMOCULTIVO AEROBIO MANUAL CADA MUESTRA</t>
  </si>
  <si>
    <t>901223</t>
  </si>
  <si>
    <t>HEMOCULTIVO ANAEROBIO AUTOMATIZADO CADA MUESTRA</t>
  </si>
  <si>
    <t>901224</t>
  </si>
  <si>
    <t>HEMOCULTIVO ANAEROBIO MANUAL CADA MUESTRA</t>
  </si>
  <si>
    <t>HEMOCULTIVO PARA HONGOS CADA MUESTRA</t>
  </si>
  <si>
    <t>HEMOCULTIVO LISIS CENTRIFUGACION</t>
  </si>
  <si>
    <t>HEMOCULTIVO CON RESINA CADA MUESTRA</t>
  </si>
  <si>
    <t>901228</t>
  </si>
  <si>
    <t>LEGIONELLA CULTIVO</t>
  </si>
  <si>
    <t>901229</t>
  </si>
  <si>
    <t>MICOBACTERIAS NO TUBERCULOSAS CULTIVO</t>
  </si>
  <si>
    <t>901230</t>
  </si>
  <si>
    <t>MYCOBACTERIUM TUBERCULOSIS CULTIVO</t>
  </si>
  <si>
    <t>901231</t>
  </si>
  <si>
    <t>MYCOPLASMA CULTIVO</t>
  </si>
  <si>
    <t>901232</t>
  </si>
  <si>
    <t>NEISSERIA GONORRHOEAE CULTIVO</t>
  </si>
  <si>
    <t>901233</t>
  </si>
  <si>
    <t>NEISSERIA MENINGITIDIS CULTIVO</t>
  </si>
  <si>
    <t>901234</t>
  </si>
  <si>
    <t>NOCARDIA SPP CULTIVO HONGOS</t>
  </si>
  <si>
    <t>901235</t>
  </si>
  <si>
    <t>UROCULTIVO (ANTIBIOGRAMA DE DISCO)</t>
  </si>
  <si>
    <t>901236</t>
  </si>
  <si>
    <t>UROCULTIVO (ANTIBIOGRAMA CONCENTRACION MINIMA INHIBITORIA AUTOMATIZADO)</t>
  </si>
  <si>
    <t>901237</t>
  </si>
  <si>
    <t>UROCULTIVO (ANTIBIOGRAMA CONCENTRACION MINIMA INHIBITORIA MANUAL)</t>
  </si>
  <si>
    <t>901238</t>
  </si>
  <si>
    <t>YERSINIA ENTEROCOLITICA CULTIVO</t>
  </si>
  <si>
    <t>TRICHOMONA CULTIVO</t>
  </si>
  <si>
    <t>IDENTIFICACION DE CULTIVO AISLADO</t>
  </si>
  <si>
    <t>CAMPYLOBACTER SPP CULTIVO</t>
  </si>
  <si>
    <t>CORYNEBACTERIUM DIFTERIAE PRUEBA DE TOXIGENICIDAD</t>
  </si>
  <si>
    <t>901301</t>
  </si>
  <si>
    <t>BETA LACTAMASA PRUEBA DE PENICILINASA</t>
  </si>
  <si>
    <t>DEMODEX EXAMEN DIRECTO</t>
  </si>
  <si>
    <t>901303</t>
  </si>
  <si>
    <t>ESCHERICHIA COLI ENTEROPATOGENA EN MATERIA FECAL POR SEROTIPIFICACION</t>
  </si>
  <si>
    <t>901304</t>
  </si>
  <si>
    <t>901305</t>
  </si>
  <si>
    <t>EXAMEN DIRECTO PARA HONGOS (KOH)</t>
  </si>
  <si>
    <t>EXAMEN DIRECTO PARA HONGOS CON CALCOFLUOR</t>
  </si>
  <si>
    <t>HONGOS PRUEBA DE VIABILIDAD</t>
  </si>
  <si>
    <t>LEISHMANIA ANTICUERPOS AUTOMATIZADO</t>
  </si>
  <si>
    <t>LEISHMANIA TIPIFICACION POR SONDAS DE DNA</t>
  </si>
  <si>
    <t>901311</t>
  </si>
  <si>
    <t>LEPTOSPIRA SEROTIPIFICACION</t>
  </si>
  <si>
    <t>901312</t>
  </si>
  <si>
    <t>LISTERIA SEROTIPIFICACION</t>
  </si>
  <si>
    <t>901313</t>
  </si>
  <si>
    <t>MYCOBACTERIUM IDENTIFICACION</t>
  </si>
  <si>
    <t>MYCOBACTERIUM LEPRAE DETECCION DE GLICOLIPIDO FENOLICO AUTOMATIZADO</t>
  </si>
  <si>
    <t>901317</t>
  </si>
  <si>
    <t>NEISSERIA MENINGITIDIS SEROTIPIFICACION POR LATEX</t>
  </si>
  <si>
    <t>SARCOPTES EXAMEN DIRECTO</t>
  </si>
  <si>
    <t>901319</t>
  </si>
  <si>
    <t>SHIGUELLA SEROTIPIFICACION</t>
  </si>
  <si>
    <t>901320</t>
  </si>
  <si>
    <t>STAPHYLOCOCCUS AUREUS SEROTIPIFICACION</t>
  </si>
  <si>
    <t>901321</t>
  </si>
  <si>
    <t>STREPTOCOCCUS BETA HEMOLITICO GRUPO A (PRUEBA RAPIDA O DIRECTA)</t>
  </si>
  <si>
    <t>901322</t>
  </si>
  <si>
    <t>STREPTOCOCCUS PNEUMONIAE [PNEUMOCOCCUS] SEROTIPIFICACION</t>
  </si>
  <si>
    <t>MYCOBACTERIUM LEPRAE PRUEBA DE VIABILIDAD</t>
  </si>
  <si>
    <t>FILARIA EXAMEN DIRECTO</t>
  </si>
  <si>
    <t>EXAMEN DIRECTO DE CUALQUIER MUESTRA</t>
  </si>
  <si>
    <t>LEISHMANIA EXAMEN DIRECTO</t>
  </si>
  <si>
    <t>FILARIA ANTICUERPOS IG G (COD PROPIO - 9013AA)</t>
  </si>
  <si>
    <t>901501</t>
  </si>
  <si>
    <t>PRUEBA DE CONCENTRACION BACTERICIDA EN SUERO O LCR U OTROS</t>
  </si>
  <si>
    <t>CLOSTRIDIUM TOXINA</t>
  </si>
  <si>
    <t>901401</t>
  </si>
  <si>
    <t>ADHESIVIDAD PLAQUETARIA</t>
  </si>
  <si>
    <t>902002</t>
  </si>
  <si>
    <t>AGREGACION PLAQUETARIA CON RISTOCETINA 2 DILUCIONES [RIPA]</t>
  </si>
  <si>
    <t>902003</t>
  </si>
  <si>
    <t>AGREGACION PLAQUETARIA CURVA</t>
  </si>
  <si>
    <t>902004</t>
  </si>
  <si>
    <t>ANTICOAGULANTE LUPICO</t>
  </si>
  <si>
    <t>902005</t>
  </si>
  <si>
    <t>PRUEBA CONFIRMATORIA TIEMPO VENENO DE VIBORA DE RUSSELL</t>
  </si>
  <si>
    <t>902006</t>
  </si>
  <si>
    <t>ANTIGENO ANTITROMBINA III (CONCENTRACION) AUTOMATIZADA</t>
  </si>
  <si>
    <t>902007</t>
  </si>
  <si>
    <t>ANTITROMBINA III FUNCIONAL AUTOMATIZADA</t>
  </si>
  <si>
    <t>902008</t>
  </si>
  <si>
    <t>ANTIGENO ANTITROMBINA III (CONCENTRACION) MANUAL</t>
  </si>
  <si>
    <t>902009</t>
  </si>
  <si>
    <t>ANTITROMBINA III FUNCIONAL MANUAL</t>
  </si>
  <si>
    <t>902010</t>
  </si>
  <si>
    <t>DILUCIONES DE TIEMPO DE PROTROMBINA (TP CRUZADO O ANTICOAGULANTE CIRCULANTE)</t>
  </si>
  <si>
    <t>902011</t>
  </si>
  <si>
    <t>DILUCIONES DE TIEMPO DE TROMBOPLASTINA PARCIAL (TTP CRUZADO O ANTICOAGULANTE CIRCULANTE)</t>
  </si>
  <si>
    <t>902012</t>
  </si>
  <si>
    <t>FACTOR II DE LA COAGULACION CUANTIFICACION [PROTROMBINA]</t>
  </si>
  <si>
    <t>902014</t>
  </si>
  <si>
    <t>FACTOR IX DE LA COAGULACION [CHRISTMAS O PTC]</t>
  </si>
  <si>
    <t>902015</t>
  </si>
  <si>
    <t>902016</t>
  </si>
  <si>
    <t>FACTOR V DE LA COAGULACION [LABIL O PROACELERINA]</t>
  </si>
  <si>
    <t>902017</t>
  </si>
  <si>
    <t>FACTOR VII DE LA COAGULACION [ESTABLE O PROCONVERTINA]</t>
  </si>
  <si>
    <t>902018</t>
  </si>
  <si>
    <t>FACTOR VIII DE LA COAGULACION</t>
  </si>
  <si>
    <t>902019</t>
  </si>
  <si>
    <t>ANTIGENO DEL FACTOR VON WILLEBRAND</t>
  </si>
  <si>
    <t>902020</t>
  </si>
  <si>
    <t>FACTOR X [STUART PROWER]</t>
  </si>
  <si>
    <t>902021</t>
  </si>
  <si>
    <t>902022</t>
  </si>
  <si>
    <t>FACTOR XII [FACTOR DE HAGEMAN]</t>
  </si>
  <si>
    <t>902023</t>
  </si>
  <si>
    <t>FACTOR XIII [FSF FACTOR ESTABILIZANTE DE LA FIBRINA O TIEMPO DE LISIS COAGULO]</t>
  </si>
  <si>
    <t>902024</t>
  </si>
  <si>
    <t>FIBRINOGENO</t>
  </si>
  <si>
    <t>902025</t>
  </si>
  <si>
    <t>HEPARINA NO FRACCIONADA DOSIFICACION</t>
  </si>
  <si>
    <t>HEPARINA DE BAJO PESO MOLECULAR DOSIFICACION [ANTIFACTOR XA]</t>
  </si>
  <si>
    <t>902027</t>
  </si>
  <si>
    <t>INHIBIDOR DEL ACTIVADOR DE PLASMINOGENO [PAI 1]</t>
  </si>
  <si>
    <t>PLASMINA [FIBRINOLISINA]</t>
  </si>
  <si>
    <t>902029</t>
  </si>
  <si>
    <t>PLASMINOGENO</t>
  </si>
  <si>
    <t>PRECALICREINA</t>
  </si>
  <si>
    <t>902031</t>
  </si>
  <si>
    <t>PRODUCTOS DE DEGRADACION DE FIBRINOGENO</t>
  </si>
  <si>
    <t>902032</t>
  </si>
  <si>
    <t>PROTEINA C DE LA COAGULACION ACTIVIDAD</t>
  </si>
  <si>
    <t>902034</t>
  </si>
  <si>
    <t>PROTEINA C DE LA COAGULACION ANTIGENO</t>
  </si>
  <si>
    <t>PROTEINA S DE LA COAGULACION ACTIVIDAD</t>
  </si>
  <si>
    <t>902036</t>
  </si>
  <si>
    <t>PROTEINA S DE LA COAGULACION ANTIGENO TOTAL</t>
  </si>
  <si>
    <t>902037</t>
  </si>
  <si>
    <t>PROTEINA S DE LA COAGULACION ANTIGENO LIBRE</t>
  </si>
  <si>
    <t>902038</t>
  </si>
  <si>
    <t>902039</t>
  </si>
  <si>
    <t>RESISTENCIA A LA PROTEINA C ACTIVADA (ASOCIADA A FACTOR V)</t>
  </si>
  <si>
    <t>902041</t>
  </si>
  <si>
    <t>RETRACCION DE COAGULO</t>
  </si>
  <si>
    <t>902042</t>
  </si>
  <si>
    <t>TIEMPO ACTIVADO DE COAGULACION</t>
  </si>
  <si>
    <t>902043</t>
  </si>
  <si>
    <t>TIEMPO DE COAGULACION</t>
  </si>
  <si>
    <t>902044</t>
  </si>
  <si>
    <t>EUGLOBULINA TIEMPO DE LISIS</t>
  </si>
  <si>
    <t>902045</t>
  </si>
  <si>
    <t>TIEMPO DE PROTROMBINA [TP]</t>
  </si>
  <si>
    <t>902046</t>
  </si>
  <si>
    <t>902047</t>
  </si>
  <si>
    <t>902048</t>
  </si>
  <si>
    <t>902049</t>
  </si>
  <si>
    <t>TIEMPO DE TROMBOPLASTINA PARCIAL [TTP]</t>
  </si>
  <si>
    <t>HEPARINA COFACTOR II</t>
  </si>
  <si>
    <t>CRIOFIBRINOGENO</t>
  </si>
  <si>
    <t>AGREGACION PLAQUETARIA CON RISTOCETINA 3 DILUCIONES</t>
  </si>
  <si>
    <t>INHIBIDOR DE TROMBOPLASTINA TISULAR</t>
  </si>
  <si>
    <t>INHIBIDOR DE FACTOR II</t>
  </si>
  <si>
    <t>INHIBIDOR DE FACTOR IX</t>
  </si>
  <si>
    <t>INHIBIDOR DE FACTOR V</t>
  </si>
  <si>
    <t>INHIBIDOR DE FACTOR VII</t>
  </si>
  <si>
    <t>INHIBIDOR DE FACTOR VIII</t>
  </si>
  <si>
    <t>INHIBIDOR DE FACTOR X</t>
  </si>
  <si>
    <t>INHIBIDOR DE FACTOR XI</t>
  </si>
  <si>
    <t>INHIBIDOR DE FACTOR XII</t>
  </si>
  <si>
    <t>PROTROMBINA FRAGMENTOS 1.2</t>
  </si>
  <si>
    <t>UNION DE VON WILLEBRAND A COLAGENO (VWFCB)</t>
  </si>
  <si>
    <t>UNION DE VON WILLEBRAND A FACTOR VIII (VWFFVIIIB)</t>
  </si>
  <si>
    <t>MULTIMEROS DEL FACTOR DE VON WILLEBRAND (VWFMA)</t>
  </si>
  <si>
    <t>FACTOR VON WILLEBRAND PROTEASA DE CLIVAJE</t>
  </si>
  <si>
    <t>ACTIVIDAD DEL FACTOR VON WILLEBAND</t>
  </si>
  <si>
    <t>VISCOELASTICIDAD DE LA SANGRE</t>
  </si>
  <si>
    <t>ANTIGENO DE FACTOR VON WILLEBRAND PRE Y POST ESTIMULO (ESPECIFICO) HASTA 6 MUESTRAS</t>
  </si>
  <si>
    <t>ACTIVIDAD DE FACTOR VON WILLEBRAND PRE Y POST ESTIMULO (ESPECIFICO) HASTA 6 MUESTRAS</t>
  </si>
  <si>
    <t>ESTUDIO DE LAS MEZCLAS PARA [PTT] (COD PROPIO - 9020AA)</t>
  </si>
  <si>
    <t>GENOTIPIFICACION PARA FACTOR V DE LEIDEN (COD PROPIO - 9020AB)</t>
  </si>
  <si>
    <t>RESISTENCIA A LA PROTEINA C ACTIVADA (COD PROPIO - 9020AC)</t>
  </si>
  <si>
    <t>FIBRINOGENO DE CLAUS (COD PROPIO - 9020AD)</t>
  </si>
  <si>
    <t>INHIBIDOR/ANTICUERPOS ANTI-FACTOR VON WILLEBRAND METOD NIJMEGE (COD PROPIO - 9020AE)</t>
  </si>
  <si>
    <t>902101</t>
  </si>
  <si>
    <t>CELULAS L.E.</t>
  </si>
  <si>
    <t>902102</t>
  </si>
  <si>
    <t>CUERPOS DE HEINZ PRUEBA DIRECTA</t>
  </si>
  <si>
    <t>902103</t>
  </si>
  <si>
    <t>CUERPOS DE HEINZ PRUEBA INDUCIDA POR FENILHIDRAZINA</t>
  </si>
  <si>
    <t>902104</t>
  </si>
  <si>
    <t>DIMERO D AUTOMATIZADO</t>
  </si>
  <si>
    <t>902105</t>
  </si>
  <si>
    <t>DIMERO D MANUAL</t>
  </si>
  <si>
    <t>902106</t>
  </si>
  <si>
    <t>902107</t>
  </si>
  <si>
    <t>FRAGILIDAD OSMOTICA DE ERITROCITOS</t>
  </si>
  <si>
    <t>902108</t>
  </si>
  <si>
    <t>GLUCOSA 6 FOSFATO DESHIDROGENASA CUALITATIVA</t>
  </si>
  <si>
    <t>902109</t>
  </si>
  <si>
    <t>GLUCOSA 6 FOSFATO DESHIDROGENASA CUANTITATIVA</t>
  </si>
  <si>
    <t>902110</t>
  </si>
  <si>
    <t>HEMOGLOBINA A 2</t>
  </si>
  <si>
    <t>902111</t>
  </si>
  <si>
    <t>HEMOGLOBINA FETAL SEMIAUTOMATIZADA</t>
  </si>
  <si>
    <t>HEMOGLOBINA FETAL AUTOMATIZADA</t>
  </si>
  <si>
    <t>902113</t>
  </si>
  <si>
    <t>HEMOGLOBINA PLASMATICA</t>
  </si>
  <si>
    <t>902114</t>
  </si>
  <si>
    <t>HEMOGLOBINA MATERNA Y FETAL</t>
  </si>
  <si>
    <t>902115</t>
  </si>
  <si>
    <t>HEMOLISIS ACIDA [PRUEBA DE HAM]</t>
  </si>
  <si>
    <t>902116</t>
  </si>
  <si>
    <t>902118</t>
  </si>
  <si>
    <t>METAHEMOGLOBINA CUANTITATIVA</t>
  </si>
  <si>
    <t>902119</t>
  </si>
  <si>
    <t>PRUEBA DE NEUTRALIZACION PLAQUETARIA</t>
  </si>
  <si>
    <t>PLASMINOGENO ACTIVADOR TISULAR</t>
  </si>
  <si>
    <t>902121</t>
  </si>
  <si>
    <t>PRUEBA DE CICLAJE [CELULAS FALCIFORMES O DREPANOCITOS]</t>
  </si>
  <si>
    <t>902122</t>
  </si>
  <si>
    <t>SULFOHEMOGLOBINA CUANTITATIVA</t>
  </si>
  <si>
    <t>VISCOCIDAD RELATIVA DEL SUERO</t>
  </si>
  <si>
    <t>902204</t>
  </si>
  <si>
    <t>ERITROSEDIMENTACION [VELOCIDAD SEDIMENTACION GLOBULAR - VSG] MANUAL</t>
  </si>
  <si>
    <t>902205</t>
  </si>
  <si>
    <t>ERITROSEDIMENTACION [VELOCIDAD SEDIMENTACION GLOBULAR - VSG] AUTOMATIZADA</t>
  </si>
  <si>
    <t>902206</t>
  </si>
  <si>
    <t>EXTENDIDO DE SANGRE PERIFERICA ESTUDIO DE MORFOLOGIA</t>
  </si>
  <si>
    <t>902207</t>
  </si>
  <si>
    <t>HEMOGRAMA I (HEMOGLOBINA HEMATOCRITO Y LEUCOGRAMA) MANUAL</t>
  </si>
  <si>
    <t>902208</t>
  </si>
  <si>
    <t>HEMOGRAMA II (HEMOGLOBINA HEMATOCRITO RECUENTO DE ERITROCITOS INDICES ERITROCITARIOS LEUCOGRAMA RECUENTO DE PLAQUETAS E INDICES PLAQUETARIOS) SEMIAUTOMATIZADO</t>
  </si>
  <si>
    <t>902209</t>
  </si>
  <si>
    <t>HEMOGRAMA III (HEMOGLOBINA HEMATOCRITO RECUENTO DE ERITROCITOS INDICES ERITROCITARIOS LEUCOGRAMA RECUENTO DE PLAQUETAS INDICES PLAQUETARIOS Y MORFOLOGIA ELECTRONICA) AUTOMATIZADO</t>
  </si>
  <si>
    <t>902210</t>
  </si>
  <si>
    <t>HEMOGRAMA IV (HEMOGLOBINA HEMATOCRITO RECUENTO DE ERITROCITOS INDICES ERITROCITARIOS LEUCOGRAMA RECUENTO DE PLAQUETAS INDICES PLAQUETARIOS Y MORFOLOGIA ELECTRONICA E HISTOGRAMA) AUTOMATIZADO</t>
  </si>
  <si>
    <t>902211</t>
  </si>
  <si>
    <t>902213</t>
  </si>
  <si>
    <t>902214</t>
  </si>
  <si>
    <t>HEMOPARASITOS EXTENDIDO DE GOTA GRUESA</t>
  </si>
  <si>
    <t>902215</t>
  </si>
  <si>
    <t>HEMOPARASITOS EXTENDIDO DE SANGRE PERIFERICA</t>
  </si>
  <si>
    <t>902216</t>
  </si>
  <si>
    <t>LEUCOGRAMA (RECUENTO TOTAL Y DIFERENCIAL)</t>
  </si>
  <si>
    <t>902217</t>
  </si>
  <si>
    <t>902218</t>
  </si>
  <si>
    <t>902219</t>
  </si>
  <si>
    <t>EOSINOFILOS EN MOCO NASAL</t>
  </si>
  <si>
    <t>902220</t>
  </si>
  <si>
    <t>RECUENTO DE PLAQUETAS AUTOMATIZADO</t>
  </si>
  <si>
    <t>902221</t>
  </si>
  <si>
    <t>RECUENTO DE PLAQUETAS MANUAL</t>
  </si>
  <si>
    <t>902223</t>
  </si>
  <si>
    <t>RECUENTO DE RETICULOCITOS METODO MANUAL</t>
  </si>
  <si>
    <t>902224</t>
  </si>
  <si>
    <t>RECUENTO DE RETICULOCITOS AUTOMATIZADO</t>
  </si>
  <si>
    <t>TITULO ANTI D</t>
  </si>
  <si>
    <t>PRUEBA DE SUCROSA EN ERITROCITOS [TEST DE HARTMAN]</t>
  </si>
  <si>
    <t>HEMOGLOBINA Y HEMATOCRITO (COD PROPIO - 9022AA)</t>
  </si>
  <si>
    <t>903001</t>
  </si>
  <si>
    <t>903002</t>
  </si>
  <si>
    <t>ALFA FETOPROTEINA [AFP] EN LIQUIDO AMNIOTICO</t>
  </si>
  <si>
    <t>BICARBONATO</t>
  </si>
  <si>
    <t>903605</t>
  </si>
  <si>
    <t>903004</t>
  </si>
  <si>
    <t>CALCULO BILIAR ANALISIS FISICO-QUIMICO CUANTITATIVO</t>
  </si>
  <si>
    <t>903005</t>
  </si>
  <si>
    <t>CALCULO RENAL ANALISIS FISICO-QUIMICO CUANTITATIVO</t>
  </si>
  <si>
    <t>903006</t>
  </si>
  <si>
    <t>903007</t>
  </si>
  <si>
    <t>CATECOLAMINAS FRACCIONADAS O DIFERENCIADAS (ADRENALINA [EPINEFRINA] Y NORADRENALINA [NOREPINEFRINA]) EN ORINA DE 24 H</t>
  </si>
  <si>
    <t>903008</t>
  </si>
  <si>
    <t>CATECOLAMINAS FRACCIONADAS O DIFERENCIADAS (ADRENALINA [EPINEFRINA] Y NORADRENALINA [NOREPINEFRINA]) EN PLASMA</t>
  </si>
  <si>
    <t>CATECOLAMINAS TOTALES EN ORINA DE 24 H</t>
  </si>
  <si>
    <t>CATECOLAMINAS TOTALES EN PLASMA</t>
  </si>
  <si>
    <t>903011</t>
  </si>
  <si>
    <t>903012</t>
  </si>
  <si>
    <t>DIOXIDO DE CARBON</t>
  </si>
  <si>
    <t>903013</t>
  </si>
  <si>
    <t>ESPERMOGRAMA COMPLETO</t>
  </si>
  <si>
    <t>903014</t>
  </si>
  <si>
    <t>ESTERASA PANCREATICA ENZIMA ALFA NAFTIL-BUTIRATO</t>
  </si>
  <si>
    <t>903015</t>
  </si>
  <si>
    <t>ESTERASA PANCREATICA ENZIMA ALFA NAFTIL-CLORACETATO</t>
  </si>
  <si>
    <t>903016</t>
  </si>
  <si>
    <t>FOSFATASA ALCALINA ISOENZIMA</t>
  </si>
  <si>
    <t>903833</t>
  </si>
  <si>
    <t>FOSFATASA ALCALINA TERMOESTABLE</t>
  </si>
  <si>
    <t>FRACCION EXCRETADA DE BICARBONATO</t>
  </si>
  <si>
    <t>903020</t>
  </si>
  <si>
    <t>HAPTOGLOBINA SEMIAUTOMATIZADA</t>
  </si>
  <si>
    <t>903021</t>
  </si>
  <si>
    <t>HAPTOGLOBINA AUTOMATIZADA</t>
  </si>
  <si>
    <t>HOMOCISTEINA</t>
  </si>
  <si>
    <t>HIDROXIPROLINA EN ORINA</t>
  </si>
  <si>
    <t>903024</t>
  </si>
  <si>
    <t>LACTOGENO PLACENTARIO</t>
  </si>
  <si>
    <t>903025</t>
  </si>
  <si>
    <t>METANEFRINAS TOTALES EN ORINA DE 24 HORAS</t>
  </si>
  <si>
    <t>903026</t>
  </si>
  <si>
    <t>MICROALBUMINURIA AUTOMATIZADA EN ORINA PARCIAL</t>
  </si>
  <si>
    <t>903027</t>
  </si>
  <si>
    <t>MICROALBUMINURIA AUTOMATIZADA EN ORINA DE 24 HORAS</t>
  </si>
  <si>
    <t>903028</t>
  </si>
  <si>
    <t>MICROALBUMINURIA SEMIAUTOMATIZADA</t>
  </si>
  <si>
    <t>903030</t>
  </si>
  <si>
    <t>MIOGLOBINA CARDIACA</t>
  </si>
  <si>
    <t>903031</t>
  </si>
  <si>
    <t>MIOGLOBINA EN ORINA O EN SUERO</t>
  </si>
  <si>
    <t>N-TELOPEPTIDO</t>
  </si>
  <si>
    <t>903033</t>
  </si>
  <si>
    <t>903034</t>
  </si>
  <si>
    <t>903035</t>
  </si>
  <si>
    <t>OSTEOCALCINA</t>
  </si>
  <si>
    <t>903036</t>
  </si>
  <si>
    <t>OXALATOS EN ORINA O EN SANGRE</t>
  </si>
  <si>
    <t>903037</t>
  </si>
  <si>
    <t>903038</t>
  </si>
  <si>
    <t>PORFIRINAS CUANTITATIVAS EN ORINA 24 HORAS</t>
  </si>
  <si>
    <t>PORFIRINAS TOTALES EN SANGRE</t>
  </si>
  <si>
    <t>903433</t>
  </si>
  <si>
    <t>903040</t>
  </si>
  <si>
    <t>PORFOBILINOGENO CUALITATIVO EN ORINA PARCIAL</t>
  </si>
  <si>
    <t>903041</t>
  </si>
  <si>
    <t>PORFOBILINOGENO CUANTITATIVO EN ORINA DE 24 HORAS</t>
  </si>
  <si>
    <t>903042</t>
  </si>
  <si>
    <t>PROTEINA TRANSPORTADORA DE HORMONAS SEXUALES [PTHS]</t>
  </si>
  <si>
    <t>903043</t>
  </si>
  <si>
    <t>PRUEBA DE ALIENTO [13 C UREA] PARA HELICOBACTER PILORY</t>
  </si>
  <si>
    <t>903044</t>
  </si>
  <si>
    <t>SATURACION DE TRANSFERRINA</t>
  </si>
  <si>
    <t>903045</t>
  </si>
  <si>
    <t>TRANSFERRINA SEMIAUTOMATIZADA</t>
  </si>
  <si>
    <t>903046</t>
  </si>
  <si>
    <t>TRANSFERRINA AUTOMATIZADA</t>
  </si>
  <si>
    <t>TRIPSINA EN SUERO O EN MATERIA FECAL</t>
  </si>
  <si>
    <t>PROTEINA PLASMATICA ASOCIADA AL EMBARAZO [PAPPA-A]</t>
  </si>
  <si>
    <t>PROTEINA PLASMATICA ASOCIADA AL EMBARAZO [PAPPA-A] Y BETAGONADOTROPINA CORIONICA LIBRE [BHCG LIBRE] DOBLE MARCADOR</t>
  </si>
  <si>
    <t>ALFAFETOPROTEINA [AFP] BETAGONADOTROPINA CORIONICA LIBRE [BHCG LIBRE] Y ESTRIOL TRIPLE MARCADOR</t>
  </si>
  <si>
    <t>UROPORFIRINAS CUALITATIVAS</t>
  </si>
  <si>
    <t>CITRATOS EN ORINA DE 24 HORAS</t>
  </si>
  <si>
    <t>CITRATOS EN ORINA PARCIAL</t>
  </si>
  <si>
    <t>C-TELOPEPTIDO</t>
  </si>
  <si>
    <t>ESPERMATOZOIDES PEROXIDACION LIPIDICA</t>
  </si>
  <si>
    <t>PORFIRINAS CUANTITATIVAS EN ORINA PARCIAL</t>
  </si>
  <si>
    <t>PORFIRINAS DIFERENCIADAS EN SANGRE</t>
  </si>
  <si>
    <t>METANEFRINAS EN ORINA PARCIAL</t>
  </si>
  <si>
    <t>METANEFRINAS FRACCIONADAS EN ORINA DE 24 HORAS</t>
  </si>
  <si>
    <t>ANTIOXIDANTES TOTALES</t>
  </si>
  <si>
    <t>DELTA DE PCO2 EN ORINA</t>
  </si>
  <si>
    <t>MEDICION DE GASES EN SANGRE VENOSA</t>
  </si>
  <si>
    <t>896600</t>
  </si>
  <si>
    <t>GLICOPROTEINA P</t>
  </si>
  <si>
    <t>HEMOPEXINA</t>
  </si>
  <si>
    <t>PRO PEPTIDO ATRIAL NATRIURETICO [PRO-BNP] (PEPTIDO CEREBRAL NATRIURETICO)</t>
  </si>
  <si>
    <t>PEPTIDO ATRIAL NATRIURETICO [BNP] [PEPTIDO CEREBRAL NATRIURETICO]</t>
  </si>
  <si>
    <t>METANEFRINAS LIBRES EN PLASMA SEMIAUTOMATIZADO O AUTOMATIZADO</t>
  </si>
  <si>
    <t>METANEFRINAS FRACCIONADAS EN PLASMA SEMIAUTOMATIZADO O AUTOMATIZADO</t>
  </si>
  <si>
    <t>NORMETANEFRINAS EN PLASMA SEMIAUTOMATIZADO O AUTOMATIZADO</t>
  </si>
  <si>
    <t>HOMOCISTEINA EN ORINA (COD PROPIO - 9030AA)</t>
  </si>
  <si>
    <t>TRANSFERRINA DEFICIT EN CARBOHIDRATOS PARA DESORDENES CONGENI GLICOSIL (COD PROPIO - 9030AB)</t>
  </si>
  <si>
    <t>903101</t>
  </si>
  <si>
    <t>ACIDOS BILIARES TOTALES</t>
  </si>
  <si>
    <t>ACIDO CITRICO EN ORINA DE 24 HORAS</t>
  </si>
  <si>
    <t>903103</t>
  </si>
  <si>
    <t>ACIDO 5 HIDROXI INDOLACETICO EN ORINA DE 24 HORAS</t>
  </si>
  <si>
    <t>903104</t>
  </si>
  <si>
    <t>ACIDO DELTA AMINOLEVULINICO [ALA] EN ORINA DE 24 HORAS</t>
  </si>
  <si>
    <t>903105</t>
  </si>
  <si>
    <t>ACIDO FOLICO [FOLATOS] EN SUERO</t>
  </si>
  <si>
    <t>903106</t>
  </si>
  <si>
    <t>ACIDO FOLICO EN ERITROCITOS</t>
  </si>
  <si>
    <t>903107</t>
  </si>
  <si>
    <t>ACIDO FORMICO EN ORINA</t>
  </si>
  <si>
    <t>ACIDO HOMOGENTESICO EN ORINA</t>
  </si>
  <si>
    <t>903109</t>
  </si>
  <si>
    <t>ACIDO HOMOVALINICO EN ORINA DE 24 HORAS</t>
  </si>
  <si>
    <t>903110</t>
  </si>
  <si>
    <t>ACIDO LACTICO [L-LACTATO] SEMIAUTOMATIZADO</t>
  </si>
  <si>
    <t>903111</t>
  </si>
  <si>
    <t>ACIDO LACTICO [L-LACTATO] AUTOMATIZADO</t>
  </si>
  <si>
    <t>903112</t>
  </si>
  <si>
    <t>ACIDO PIRUVICO [PIRUVATO]</t>
  </si>
  <si>
    <t>903113</t>
  </si>
  <si>
    <t>ACIDO VANILMANDELICO [VMA] EN ORINA DE 24 HORAS</t>
  </si>
  <si>
    <t>ACIDOS BILIARES FRACCIONADOS</t>
  </si>
  <si>
    <t>FENILALANINA POST CURVA DE TOLERANCIA CON ESTIMULO BH-4</t>
  </si>
  <si>
    <t>FENILALANINA CUALITATIVA</t>
  </si>
  <si>
    <t>903301</t>
  </si>
  <si>
    <t>GALACTOSA CUANTITATIVA</t>
  </si>
  <si>
    <t>CURVA DE LACTOSA</t>
  </si>
  <si>
    <t>903844</t>
  </si>
  <si>
    <t>ALMIDONES</t>
  </si>
  <si>
    <t>DISACARIDASA (LACTOSA SUCROSA MALTOSA Y PALATINASA)</t>
  </si>
  <si>
    <t>FRUCTOSA</t>
  </si>
  <si>
    <t>903401</t>
  </si>
  <si>
    <t>ADENOSIN DEAMINASA [ADA]</t>
  </si>
  <si>
    <t>903402</t>
  </si>
  <si>
    <t>903403</t>
  </si>
  <si>
    <t>ALFA 1 ANTIQUIMIOTRIPSINA SEMIAUTOMATIZADA</t>
  </si>
  <si>
    <t>903404</t>
  </si>
  <si>
    <t>ALFA 1 ANTIQUIMIOTRIPSINA AUTOMATIZADA</t>
  </si>
  <si>
    <t>903405</t>
  </si>
  <si>
    <t>ALFA 1 ANTITRIPSINA SEMIAUTOMATIZADO</t>
  </si>
  <si>
    <t>903406</t>
  </si>
  <si>
    <t>ALFA 1 ANTITRIPSINA AUTOMATIZADA</t>
  </si>
  <si>
    <t>903407</t>
  </si>
  <si>
    <t>ALFA 1 GLICOPROTEINA ACIDA U OROMUCOIDE</t>
  </si>
  <si>
    <t>ALFA 2 ANTIPLASMINA FUNCIONAL</t>
  </si>
  <si>
    <t>APOLIPOPROTEINAS A1 SEMIAUTOMATIZADA</t>
  </si>
  <si>
    <t>APOLIPOPROTEINAS B SEMIAUTOMATIZADA</t>
  </si>
  <si>
    <t>903411</t>
  </si>
  <si>
    <t>APOLIPOPROTEINAS A1 AUTOMATIZADA</t>
  </si>
  <si>
    <t>903412</t>
  </si>
  <si>
    <t>APOLIPOPROTEINAS B AUTOMATIZADA</t>
  </si>
  <si>
    <t>BETA TROMBOGLOBULINA</t>
  </si>
  <si>
    <t>903416</t>
  </si>
  <si>
    <t>CERULOPLASMINA SEMIAUTOMATIZADA</t>
  </si>
  <si>
    <t>903417</t>
  </si>
  <si>
    <t>CERULOPLASMINA AUTOMATIZADA</t>
  </si>
  <si>
    <t>903418</t>
  </si>
  <si>
    <t>903419</t>
  </si>
  <si>
    <t>COLINESTERASA EN ERITROCITOS [ACETILCOLINESTERASA]</t>
  </si>
  <si>
    <t>903420</t>
  </si>
  <si>
    <t>COLINESTERASA SERICA</t>
  </si>
  <si>
    <t>903421</t>
  </si>
  <si>
    <t>COPROPORFIRINAS EN ORINA DE 24 HORAS</t>
  </si>
  <si>
    <t>903422</t>
  </si>
  <si>
    <t>COPROPORFIRINAS EN ORINA DE 24 HORAS AUTOMATIZADA</t>
  </si>
  <si>
    <t>903423</t>
  </si>
  <si>
    <t>D- XILOSA PRUEBA DE ABSORCION</t>
  </si>
  <si>
    <t>903424</t>
  </si>
  <si>
    <t>DESHIDROGENASA HIDROXIBUTIRICA</t>
  </si>
  <si>
    <t>903425</t>
  </si>
  <si>
    <t>903426</t>
  </si>
  <si>
    <t>HEMOGLOBINA GLICOSILADA AUTOMATIZADA</t>
  </si>
  <si>
    <t>903427</t>
  </si>
  <si>
    <t>HEMOGLOBINA GLICOSILADA MANUAL O SEMIAUTOMATIZADA</t>
  </si>
  <si>
    <t>903428</t>
  </si>
  <si>
    <t>903429</t>
  </si>
  <si>
    <t>ISOCITRATO DESHIDROGENASA</t>
  </si>
  <si>
    <t>903430</t>
  </si>
  <si>
    <t>LEUCINA AMINOPEPTIDASA</t>
  </si>
  <si>
    <t>903431</t>
  </si>
  <si>
    <t>LIPOPROTEINA A</t>
  </si>
  <si>
    <t>NUCLEOTIDASA 5</t>
  </si>
  <si>
    <t>PROTOPORFIRINA ZINC ERITROCITARIA</t>
  </si>
  <si>
    <t>903434</t>
  </si>
  <si>
    <t>SEROTONINA-5 HIDROXI-TRIPTAMINA</t>
  </si>
  <si>
    <t>903435</t>
  </si>
  <si>
    <t>SEROTONINA-5 HIDROXI-TRIPTAMINA EN ORINA DE 24HORAS</t>
  </si>
  <si>
    <t>TROPONINA I CUALITATIVA</t>
  </si>
  <si>
    <t>903438</t>
  </si>
  <si>
    <t>TROPONINA I CUANTITATIVA</t>
  </si>
  <si>
    <t>903439</t>
  </si>
  <si>
    <t>TROPONINA T CUALITATIVA</t>
  </si>
  <si>
    <t>TROPONINA T CUANTITATIVA</t>
  </si>
  <si>
    <t>TRIPTASA NIVELES SEMIAUTOMATIZADO O AUTOMATIZADO</t>
  </si>
  <si>
    <t>ALFA-1 ANTITRIPSINA EN MATERIA FECAL (COD PROPIO - 9034AA)</t>
  </si>
  <si>
    <t>903501</t>
  </si>
  <si>
    <t>LIQUIDO AMNIOTICO CURVA ESPECTRAL O DE LILEY</t>
  </si>
  <si>
    <t>903502</t>
  </si>
  <si>
    <t>LIQUIDO AMNIOTICO INDICE DE MADUREZ FETAL PULMONAR (LECITINA-ESFINGOMIELINA O SULFACTANTE-ALBUMINA FOSFATIDIL GLICEROL RECUENTO DE CELULAS LAMELARES O ESPECTROFOTOMETRIA 650 NM)</t>
  </si>
  <si>
    <t>903503</t>
  </si>
  <si>
    <t>LIQUIDO PERICARDICO (EXAMEN FISICO Y CITOQUIMICO CON DENSIDAD Y PROTEINAS)</t>
  </si>
  <si>
    <t>903504</t>
  </si>
  <si>
    <t>LIQUIDO SINOVIAL (EXAMEN FISICO Y CITOQUIMICO CON RECUENTO Y MORFOLOGIA DE ERITROCITOS Y LEUCOCITOS GLUCOSA PROTEINAS FACTOR R.A. COMPLEMENTO TEST DE MUCINA Y ANALISIS CON LUZ POLARIZADA)</t>
  </si>
  <si>
    <t>LIQUIDO SINOVIAL CRISTALES</t>
  </si>
  <si>
    <t>OTROS LIQUIDOS (EXAMEN FISICO Y CITOQUIMICO CON RECUENTO Y MORFOLOGIA DE ERITROCITOS Y LEUCOCITOS GLUCOSA PROTEINAS)</t>
  </si>
  <si>
    <t>ALUMINIO EN ORINA DE 24 HORAS</t>
  </si>
  <si>
    <t>903602</t>
  </si>
  <si>
    <t>903603</t>
  </si>
  <si>
    <t>CALCIO AUTOMATIZADO</t>
  </si>
  <si>
    <t>903604</t>
  </si>
  <si>
    <t>IONOGRAMA [CLORO SODIO POTASIO Y BICARBONATO O CALCIO]</t>
  </si>
  <si>
    <t>903606</t>
  </si>
  <si>
    <t>ELECTROLITOS EN SUDOR [IONTOFORESIS]</t>
  </si>
  <si>
    <t>IONTOFORESIS POST ESTIMULACION CON PILOCARPINA</t>
  </si>
  <si>
    <t>903608</t>
  </si>
  <si>
    <t>903609</t>
  </si>
  <si>
    <t>ZINC EN ORINA DE 24 HORAS</t>
  </si>
  <si>
    <t>ALUMINIO EN ORINA PARCIAL</t>
  </si>
  <si>
    <t>ALUMINIO EN SUERO</t>
  </si>
  <si>
    <t>ANION GAP URINARIO - SODIO (COD PROPIO - 9036AA)</t>
  </si>
  <si>
    <t>ANION GAP SERICO URINARIO -SODIO (COD PROPIO - 9036AB)</t>
  </si>
  <si>
    <t>903701</t>
  </si>
  <si>
    <t>903702</t>
  </si>
  <si>
    <t>VITAMINA B1 [TIAMINA]</t>
  </si>
  <si>
    <t>903703</t>
  </si>
  <si>
    <t>VITAMINA B12 [CIANOCOBALAMINA]</t>
  </si>
  <si>
    <t>903704</t>
  </si>
  <si>
    <t>VITAMINA B2 [RIBOFLAVINA]</t>
  </si>
  <si>
    <t>903705</t>
  </si>
  <si>
    <t>VITAMINA B6 [PIRIDOXINA]</t>
  </si>
  <si>
    <t>903706</t>
  </si>
  <si>
    <t>VITAMINA D 25 HIDROXI TOTAL [D2-D3] [CALCIFEROL]</t>
  </si>
  <si>
    <t>903707</t>
  </si>
  <si>
    <t>VITAMINA D 125 DIHIDROXI [D2-D3] [CALCIFIDOL]</t>
  </si>
  <si>
    <t>903708</t>
  </si>
  <si>
    <t>VITAMINA C [ACIDO ASCORBICO]</t>
  </si>
  <si>
    <t>VITAMINA K</t>
  </si>
  <si>
    <t>903801</t>
  </si>
  <si>
    <t>ACIDO URICO EN SUERO U OTROS FLUIDOS</t>
  </si>
  <si>
    <t>903802</t>
  </si>
  <si>
    <t>ACIDO URICO EN ORINA DE 24 HORAS</t>
  </si>
  <si>
    <t>903803</t>
  </si>
  <si>
    <t>ALBUMINA EN SUERO U OTROS FLUIDOS</t>
  </si>
  <si>
    <t>903804</t>
  </si>
  <si>
    <t>ALBUMINA EN ORINA DE 24 HORAS</t>
  </si>
  <si>
    <t>903805</t>
  </si>
  <si>
    <t>AMILASA EN SUERO U OTROS FLUIDOS</t>
  </si>
  <si>
    <t>903806</t>
  </si>
  <si>
    <t>AMILASA EN ORINA DE 24 HORAS</t>
  </si>
  <si>
    <t>ASPIRADO GASTRICO (EXAMEN FISICO Y CITOQUIMICO CON RECUENTO DE POLIMORFONUCLEARES)</t>
  </si>
  <si>
    <t>903849</t>
  </si>
  <si>
    <t>903808</t>
  </si>
  <si>
    <t>BALANCE NITROGENADO [INDICE CATABOLICO]</t>
  </si>
  <si>
    <t>903809</t>
  </si>
  <si>
    <t>RELACION ALBUMINA CREATININA (COD PROPIO - 90380A)</t>
  </si>
  <si>
    <t>903810</t>
  </si>
  <si>
    <t>CALCIO SEMIAUTOMATIZADO</t>
  </si>
  <si>
    <t>903811</t>
  </si>
  <si>
    <t>CALCIO AUTOMATIZADO EN ORINA DE 24 HORAS</t>
  </si>
  <si>
    <t>903812</t>
  </si>
  <si>
    <t>CAPACIDAD DE COMBINACION DEL HIERRO</t>
  </si>
  <si>
    <t>903813</t>
  </si>
  <si>
    <t>CLORO</t>
  </si>
  <si>
    <t>903814</t>
  </si>
  <si>
    <t>CLORO EN ORINA DE 24 HORAS</t>
  </si>
  <si>
    <t>903815</t>
  </si>
  <si>
    <t>COLESTEROL DE ALTA DENSIDAD</t>
  </si>
  <si>
    <t>903816</t>
  </si>
  <si>
    <t>COLESTEROL DE BAJA DENSIDAD SEMIAUTOMATIZADO</t>
  </si>
  <si>
    <t>903817</t>
  </si>
  <si>
    <t>COLESTEROL DE BAJA DENSIDAD [LDL] AUTOMATIZADO</t>
  </si>
  <si>
    <t>903818</t>
  </si>
  <si>
    <t>903819</t>
  </si>
  <si>
    <t>CREATIN QUINASA (FRACCION MB) SEMIAUTOMATIZADA</t>
  </si>
  <si>
    <t>903820</t>
  </si>
  <si>
    <t>CREATIN QUINASA (FRACCION MB) AUTOMATIZADA</t>
  </si>
  <si>
    <t>903821</t>
  </si>
  <si>
    <t>CREATIN QUINASA TOTAL [CK-CPK]</t>
  </si>
  <si>
    <t>903822</t>
  </si>
  <si>
    <t>903823</t>
  </si>
  <si>
    <t>CREATININA DEPURACION</t>
  </si>
  <si>
    <t>903824</t>
  </si>
  <si>
    <t>CREATININA EN ORINA DE 24 HORAS</t>
  </si>
  <si>
    <t>903826</t>
  </si>
  <si>
    <t>CUERPOS CETONICOS O CETONAS EN ORINA</t>
  </si>
  <si>
    <t>903827</t>
  </si>
  <si>
    <t>CUERPOS CETONICOS O CETONAS EN SANGRE</t>
  </si>
  <si>
    <t>903828</t>
  </si>
  <si>
    <t>DESHIDROGENASA LACTICA</t>
  </si>
  <si>
    <t>903829</t>
  </si>
  <si>
    <t>DESHIDROGENASA LACTICA ISOENZIMAS</t>
  </si>
  <si>
    <t>RELACION CALCIO CREATININA (COD PROPIO - 90382A)</t>
  </si>
  <si>
    <t>903830</t>
  </si>
  <si>
    <t>FOSFATASA ACIDA FRACCION PROSTATICA SEMIAUTOMATIZADA</t>
  </si>
  <si>
    <t>903832</t>
  </si>
  <si>
    <t>FOSFATASA ACIDA FRACCION PROSTATICA AUTOMATIZADA</t>
  </si>
  <si>
    <t>903834</t>
  </si>
  <si>
    <t>FOSFATASA ALCALINA ESPECIFICA DE HUESO</t>
  </si>
  <si>
    <t>903835</t>
  </si>
  <si>
    <t>FOSFORO EN SUERO U OTROS FLUIDOS</t>
  </si>
  <si>
    <t>903836</t>
  </si>
  <si>
    <t>FOSFORO EN ORINA DE 24 HORAS</t>
  </si>
  <si>
    <t>903837</t>
  </si>
  <si>
    <t>FRACCION EXCRETADA DE SODIO</t>
  </si>
  <si>
    <t>903838</t>
  </si>
  <si>
    <t>GAMMA GLUTAMIL TRANSFERASA</t>
  </si>
  <si>
    <t>903839</t>
  </si>
  <si>
    <t>FRACCION EXCRETADA DE POTASIO (COD PROPIO - 90383A)</t>
  </si>
  <si>
    <t>903840</t>
  </si>
  <si>
    <t>903841</t>
  </si>
  <si>
    <t>GLUCOSA EN SUERO U OTRO FLUIDO DIFERENTE A ORINA</t>
  </si>
  <si>
    <t>903842</t>
  </si>
  <si>
    <t>GLUCOSA PRE Y POST CARGA DE GLUCOSA</t>
  </si>
  <si>
    <t>903843</t>
  </si>
  <si>
    <t>GLUCOSA CURVA DE TOLERANCIA</t>
  </si>
  <si>
    <t>903845</t>
  </si>
  <si>
    <t>GLUCOSA TEST O’ SULLIVAN</t>
  </si>
  <si>
    <t>903846</t>
  </si>
  <si>
    <t>903847</t>
  </si>
  <si>
    <t>903848</t>
  </si>
  <si>
    <t>LIQUIDO AMNIOTICO (EXAMEN FISICO Y CITOQUIMICO CELULAS ANARANJADAS TEST DE CLEMENS Y CREATININA)</t>
  </si>
  <si>
    <t>LIQUIDO ASCITICO (EXAMEN FISICO Y CITOQUIMICO)</t>
  </si>
  <si>
    <t>INSULINA PRE Y POST PRANDIAL [DOS MUESTRAS] (COD PROPIO - 90384A)</t>
  </si>
  <si>
    <t>903850</t>
  </si>
  <si>
    <t>LIQUIDO CEFALORRAQUIDEO (LCR EXAMEN FISICO Y CITOQUIMICO CON GLUCOSA PROTEINAS MORFOLOGIA DE ERITROCITOS Y DIFERENCIAL DE LEUCOCITOS)</t>
  </si>
  <si>
    <t>903851</t>
  </si>
  <si>
    <t>LIQUIDO PERITONEAL (EXAMEN FISICO Y CITOQUIMICO CON DETECCION DE ERITROCITOS RECUENTO Y MORFOLOGIA DE LEUCOCITOS GLUCOSA PROTEINAS Y AMILASA)</t>
  </si>
  <si>
    <t>903852</t>
  </si>
  <si>
    <t>LIQUIDO PLEURAL (EXAMEN FISICO Y CITOQUIMICO CON RECUENTO Y MORFOLOGIA DE LEUCOCITOS GLUCOSA Y DESHIDROGENASA LACTICA)</t>
  </si>
  <si>
    <t>903853</t>
  </si>
  <si>
    <t>LIQUIDO SINOVIAL (EXAMEN FISICO Y CITOQUIMICO CON RECUENTO Y MORFOLOGIA DE ERITROCITOS Y LEUCOCITOS GLUCOSA PROTEINAS Y TEST DE MUCINA)</t>
  </si>
  <si>
    <t>903854</t>
  </si>
  <si>
    <t>MAGNESIO EN SUERO U OTROS FLUIDOS</t>
  </si>
  <si>
    <t>903855</t>
  </si>
  <si>
    <t>MAGNESIO EN ORINA DE 24 HORAS</t>
  </si>
  <si>
    <t>903856</t>
  </si>
  <si>
    <t>NITROGENO UREICO</t>
  </si>
  <si>
    <t>903857</t>
  </si>
  <si>
    <t>NITROGENO UREICO EN ORINA DE 24 HORAS</t>
  </si>
  <si>
    <t>903858</t>
  </si>
  <si>
    <t>OSMOLARIDAD CALCULADA</t>
  </si>
  <si>
    <t>903859</t>
  </si>
  <si>
    <t>POTASIO EN SUERO U OTROS FLUIDOS</t>
  </si>
  <si>
    <t>903860</t>
  </si>
  <si>
    <t>POTASIO EN ORINA DE 24 HORAS</t>
  </si>
  <si>
    <t>903861</t>
  </si>
  <si>
    <t>PROTEINAS DIFERENCIADAS [ALBUMINA-GLOBULINA]</t>
  </si>
  <si>
    <t>903862</t>
  </si>
  <si>
    <t>PROTEINAS EN ORINA DE 24 HORAS</t>
  </si>
  <si>
    <t>903863</t>
  </si>
  <si>
    <t>PROTEINAS TOTALES EN SUERO Y OTROS FLUIDOS</t>
  </si>
  <si>
    <t>903864</t>
  </si>
  <si>
    <t>SODIO EN SUERO U OTROS FLUIDOS</t>
  </si>
  <si>
    <t>903865</t>
  </si>
  <si>
    <t>903866</t>
  </si>
  <si>
    <t>TRANSAMINASA GLUTAMICO-PIRUVICA [ALANINO AMINO TRANSFERASA]</t>
  </si>
  <si>
    <t>903867</t>
  </si>
  <si>
    <t>TRANSAMINASA GLUTAMICO OXALACETICA [ASPARTATO AMINO TRANSFERASA]</t>
  </si>
  <si>
    <t>903868</t>
  </si>
  <si>
    <t>TRIGLICERIDOS</t>
  </si>
  <si>
    <t>903869</t>
  </si>
  <si>
    <t>UREA EN SANGRE U OTROS FLUIDOS</t>
  </si>
  <si>
    <t>UREA EN ORINA DE 24 HORAS</t>
  </si>
  <si>
    <t>AMILASA EN ORINA PARCIAL</t>
  </si>
  <si>
    <t>SODIO EN ORINA PARCIAL</t>
  </si>
  <si>
    <t>CALCIO EN ORINA PARCIAL</t>
  </si>
  <si>
    <t>PROTEINAS TOTALES EN ORINA PARCIAL</t>
  </si>
  <si>
    <t>FOSFORO EN ORINA PARCIAL</t>
  </si>
  <si>
    <t>CREATININA EN ORINA PARCIAL</t>
  </si>
  <si>
    <t>903825</t>
  </si>
  <si>
    <t>ACIDO URICO EN ORINA PARCIAL</t>
  </si>
  <si>
    <t>POTASIO EN ORINA PARCIAL</t>
  </si>
  <si>
    <t>MAGNESIO EN ORINA PARCIAL</t>
  </si>
  <si>
    <t>CLORO EN ORINA PARCIAL</t>
  </si>
  <si>
    <t>CREATINA EN ORINA DE 24 HORAS</t>
  </si>
  <si>
    <t>PRUEBA DE RIFAMPICINA (4 MUESTRAS)</t>
  </si>
  <si>
    <t>GLUCOSA SEMIAUTOMATIZADA [GLUCOMETRIA]</t>
  </si>
  <si>
    <t>TEST DE O'SULLIVAN CONFIRMATORIO (CUATRO MUESTRAS)</t>
  </si>
  <si>
    <t>PRUEBA DE TOLERANCIA A LA GLUCOSA POR 3 HORAS (6 MUESTRAS 0 30 60 90 120 Y 180 MINUTOS)</t>
  </si>
  <si>
    <t>PRUEBA DE TOLERANCIA A LA GLUCOSA POR 2 HORAS (3 MUESTRAS 0 60 Y 120 MINUTOS)</t>
  </si>
  <si>
    <t>PRUEBA DE TOLERANCIA A LA GLUCOSA POR 2 HORAS (4 MUESTRAS 0 30 60 Y 120 MINUTOS)</t>
  </si>
  <si>
    <t>PRUEBA DE TOLERANCIA A LA GLUCOSA POR 2 HORAS (5 MUESTRAS 0 30 60 90 Y 120 MINUTOS)</t>
  </si>
  <si>
    <t>PRUEBA DE TOLERANCIA A LA GLUCOSA POR 3 HORAS (5 MUESTRAS 0 30 60 120 Y 180 MINUTOS)</t>
  </si>
  <si>
    <t>PRUEBA DE TOLERANCIA A LA GLUCOSA POR 4 HORAS (6 MUESTRAS 0 30 60 120 180 Y 240 MINUTOS)</t>
  </si>
  <si>
    <t>PRUEBA DE TOLERANCIA A LA GLUCOSA POR 4 HORAS (7 MUESTRAS 0 30 60 90 120 180 Y 240 MINUTOS)</t>
  </si>
  <si>
    <t>PRUEBA DE TOLERANCIA A LA GLUCOSA POR 5 HORAS (7 MUESTRAS 0 30 60 120 180 240 Y 300 MINUTOS)</t>
  </si>
  <si>
    <t>PRUEBA DE TOLERANCIA A LA GLUCOSA POR 5 HORAS (8 MUESTRAS 0 30 60 90 120 180 240 Y 300 MINUTOS)</t>
  </si>
  <si>
    <t>PRUEBA DE TOLERANCIA A LA GLUCOSA POR 6 HORAS (8 MUESTRAS 0 30 60 120 180 240 300 Y 360)</t>
  </si>
  <si>
    <t>CREATININA EN SUERO U OTROS FLUIDOS</t>
  </si>
  <si>
    <t>GLUCOSA TEST O SULLIVAN [3 HORAS] EN SUERO (COD PROPIO - 9038AA)</t>
  </si>
  <si>
    <t>AMINOACIDOS CUALITATIVOS POR CROMATOGRAFIA EN ORINA (COD PROPIO - 9038AB)</t>
  </si>
  <si>
    <t>PRUEBA DE TOLERANCIA A LA GLUCOSA POR 3 HORAS (5 MUESTRAS 0 30 60 120 Y 180 MINUTOS) (COD PROPIO - 9038AC)</t>
  </si>
  <si>
    <t>CETONA POR MICROMETODO (COD PROPIO - 9038AD)</t>
  </si>
  <si>
    <t>CALCIO BARRERA DE VOLTAJE AUTOANTICUERPOS IG G (COD PROPIO - 9038AE)</t>
  </si>
  <si>
    <t>CANAL DE POTASIO DEPENDIENTE DE VOLTAJE (VGKC) ANTICUERPOS (COD PROPIO - 9038AF)</t>
  </si>
  <si>
    <t>CREUTZFELDT JAKOB PROTEINA 14-3-3 EN LCR (COD PROPIO - 9038AG)</t>
  </si>
  <si>
    <t>PTERINAS EN LIQUIDO CEFALORRAQUIDEO (COD PROPIO - 9038AH)</t>
  </si>
  <si>
    <t>HEPCIDINA (COD PROPIO - 9038AI)</t>
  </si>
  <si>
    <t>CANAL DE POTASIO DEPENDIENTE DE VOLTAJE (LGI1 CASPR2) ANTICUERPOS LCR (COD PROPIO - 9038AJ)</t>
  </si>
  <si>
    <t>904001</t>
  </si>
  <si>
    <t>ENZIMA CONVERTIDORA DE ANGIOTENSINA</t>
  </si>
  <si>
    <t>RENINA TOTAL</t>
  </si>
  <si>
    <t>904003</t>
  </si>
  <si>
    <t>RENINA ACTIVIDAD PLASMATICA</t>
  </si>
  <si>
    <t>LEPTINA</t>
  </si>
  <si>
    <t>ENZIMA CONVERTIDORA DE ANGIOTENSINA EN LCR (COD PROPIO - 9040AA)</t>
  </si>
  <si>
    <t>904101</t>
  </si>
  <si>
    <t>SOMATOMEDINA C [FACTOR I DE CRECIMIENTO SIMILAR A LA INSULINA O IGF-1]</t>
  </si>
  <si>
    <t>HORMONA ANTIDIURETICA</t>
  </si>
  <si>
    <t>904103</t>
  </si>
  <si>
    <t>HORMONA ADRENOCORTICOTROPICA</t>
  </si>
  <si>
    <t>904104</t>
  </si>
  <si>
    <t>HORMONA DE CRECIMIENTO [SOMATOTROPICA]</t>
  </si>
  <si>
    <t>904105</t>
  </si>
  <si>
    <t>HORMONA FOLICULO ESTIMULANTE</t>
  </si>
  <si>
    <t>904106</t>
  </si>
  <si>
    <t>HORMONA FOLICULO ESTIMULANTE Y HORMONA LUTEINIZANTE PRE Y POST HORMONA LIBERADORA DE GONADOTROPINA CADA MUESTRA</t>
  </si>
  <si>
    <t>904107</t>
  </si>
  <si>
    <t>HORMONA LUTEINIZANTE</t>
  </si>
  <si>
    <t>904108</t>
  </si>
  <si>
    <t>PROLACTINA</t>
  </si>
  <si>
    <t>904109</t>
  </si>
  <si>
    <t>PROLACTINA (MEZCLA DE TRES MUESTRAS)</t>
  </si>
  <si>
    <t>HORMONA ADRENOCORTICOTROPICA PRE Y POST CADA MUESTRA</t>
  </si>
  <si>
    <t>904201</t>
  </si>
  <si>
    <t>HORMONA DE CRECIMIENTO [SOMATOTROPICA] PRE Y POST ESTIMULACION CADA MUESTRA</t>
  </si>
  <si>
    <t>904202</t>
  </si>
  <si>
    <t>HORMONA DEL CRECIMIENTO [SOMATOTROPICA] PRE Y POST EJERCICIO CADA MUESTRA</t>
  </si>
  <si>
    <t>HORMONA FOLICULO ESTIMULANTE Y HORMONA LUTEINIZANTE PRE Y POST OTRO ESTIMULO CADA MUESTRA</t>
  </si>
  <si>
    <t>904204</t>
  </si>
  <si>
    <t>PROLACTINA PRE Y POST ESTIMULACION</t>
  </si>
  <si>
    <t>HORMONA DEL CRECIMIENTO [SOMATOTROPICA] PRE Y POST ESTIMULO CLONIDINA CADA MUESTRA</t>
  </si>
  <si>
    <t>HORMONA DEL CRECIMIENTO [SOMATOTROPICA] PRE Y POST ESTIMULO GLUCAGON CADA MUESTRA</t>
  </si>
  <si>
    <t>HORMONA DEL CRECIMIENTO [SOMATOTROPICA] PRE Y POST ESTIMULO GLUCOSA CADA MUESTRA</t>
  </si>
  <si>
    <t>HORMONA DEL CRECIMIENTO [SOMATOTROPICA] PRE Y POST ESTIMULO INSULINA CADA MUESTRA</t>
  </si>
  <si>
    <t>HORMONA DEL CRECIMIENTO PRE Y POST GLUCOSA [CINCO MUESTRAS] (COD PROPIO - 90420A)</t>
  </si>
  <si>
    <t>PROLACTINA PRE Y POST TRH CADA MUESTRA</t>
  </si>
  <si>
    <t>HORMONA DEL CRECIMIENTO PRE Y POST GLUCOSA [TRES MUESTRAS] (COD PROPIO - 9042AA)</t>
  </si>
  <si>
    <t>HORMONA DEL CRECIMIENTO PRE Y POST CLONIDINA [CINCO MUESTRAS] (COD PROPIO - 9042AB)</t>
  </si>
  <si>
    <t>904301</t>
  </si>
  <si>
    <t>CORTISOL PRE Y POST ESTIMULACION 2 MUESTRAS</t>
  </si>
  <si>
    <t>904302</t>
  </si>
  <si>
    <t>CORTISOL PRE Y POSTSUPRESION CON DEXAMETASONA</t>
  </si>
  <si>
    <t>904303</t>
  </si>
  <si>
    <t>CORTISOL Y GLUCOSA PRE Y POST INSULINA HASTA 4 MUESTRAS</t>
  </si>
  <si>
    <t>904401</t>
  </si>
  <si>
    <t>ESTRADIOL PRE Y POST GONADOTROPINA CORIONICA CADA MUESTRA</t>
  </si>
  <si>
    <t>904402</t>
  </si>
  <si>
    <t>HIDROXIPROGESTERONA 17 ALFA PRE Y POST HORMONA ADRENOCORTICOTROPICA CADA MUESTRA</t>
  </si>
  <si>
    <t>INHIBINA A</t>
  </si>
  <si>
    <t>INHIBINA B</t>
  </si>
  <si>
    <t>MACROPROLACTINA</t>
  </si>
  <si>
    <t>17 ALFA HIDROXIPREGNENOLONA (COD PROPIO - 9044AA)</t>
  </si>
  <si>
    <t>HIDROXIPROGESTERONA 17 BASAL Y POS ACTH 2 MUESTRAS (COD PROPIO - 9044AB)</t>
  </si>
  <si>
    <t>904501</t>
  </si>
  <si>
    <t>904503</t>
  </si>
  <si>
    <t>904504</t>
  </si>
  <si>
    <t>ESTRIOL LIBRE</t>
  </si>
  <si>
    <t>904506</t>
  </si>
  <si>
    <t>ESTROGENOS (ESTRADIOL 17 BETA)</t>
  </si>
  <si>
    <t>ESTRONA SEMIAUTOMATIZADO O AUTOMATIZADO</t>
  </si>
  <si>
    <t>904508</t>
  </si>
  <si>
    <t>GONADOTROPINA CORIONICA SUBUNIDAD BETA CUALITATIVA PRUEBA DE EMBARAZO EN ORINA O SUERO</t>
  </si>
  <si>
    <t>904509</t>
  </si>
  <si>
    <t>HIDROXIPROGESTERONA 17 ALFA</t>
  </si>
  <si>
    <t>904510</t>
  </si>
  <si>
    <t>HORMONA ANTIMULLERIANA</t>
  </si>
  <si>
    <t>904601</t>
  </si>
  <si>
    <t>904602</t>
  </si>
  <si>
    <t>TESTOSTERONA TOTAL PRE Y POST HORMONA ADRENOCORTICOTROPICA CADA MUESTRA</t>
  </si>
  <si>
    <t>ACROSINA ACTIVIDAD TOTAL (PRUEBA DE CAPACIDAD FECUNDANTE)</t>
  </si>
  <si>
    <t>DIHIDROTESTOSTERONA</t>
  </si>
  <si>
    <t>5 ALFA DIHIDROTESTOSTERONA (COD PROPIO - 9046AA)</t>
  </si>
  <si>
    <t>GLUCAGON</t>
  </si>
  <si>
    <t>904702</t>
  </si>
  <si>
    <t>904703</t>
  </si>
  <si>
    <t>INSULINA CURVA (CINCO MUESTRAS)</t>
  </si>
  <si>
    <t>904704</t>
  </si>
  <si>
    <t>INSULINA (CADA MUESTRA)</t>
  </si>
  <si>
    <t>904705</t>
  </si>
  <si>
    <t>904706</t>
  </si>
  <si>
    <t>PEPTIDO C</t>
  </si>
  <si>
    <t>PROINSULINA</t>
  </si>
  <si>
    <t>904708</t>
  </si>
  <si>
    <t>ADIPONECTINA</t>
  </si>
  <si>
    <t>PROTEINA TRANSPORTADORA DE LA SOMATOMEDINA C</t>
  </si>
  <si>
    <t>INSULINA CURVA DE 2 HORAS (3 MUESTRAS 0 60 Y 120 MINUTOS)</t>
  </si>
  <si>
    <t>INSULINA CURVA DE 2 HORAS (4 MUESTRAS 0 30 60 Y 120 MINUTOS)</t>
  </si>
  <si>
    <t>INSULINA CURVA DE 3 HORAS (6 MUESTRAS 0 30 60 90 120 Y 180 MINUTOS)</t>
  </si>
  <si>
    <t>INSULINA CURVA DE 4 HORAS (6 MUESTRAS 0 30 60 120 180 Y 240 MINUTOS)</t>
  </si>
  <si>
    <t>INSULINA CURVA DE 4 HORAS (7 MUESTRAS 0 30 60 90 120 180 Y 240 MINUTOS)</t>
  </si>
  <si>
    <t>INSULINA CURVA DE 5 HORAS (7 MUESTRAS 0 30 60 120 180 240 Y 300 MINUTOS)</t>
  </si>
  <si>
    <t>INSULINA CURVA DE 5 HORAS (8 MUESTRAS 0 30 60 90 120 180 240 Y 300 MINUTOS)</t>
  </si>
  <si>
    <t>INSULINA CURVA DE 6 HORAS (8 MUESTRAS 0 30 60 120 180 240 300 Y 360)</t>
  </si>
  <si>
    <t>PEPTIDO C PRE Y POST GLUCAGON</t>
  </si>
  <si>
    <t>ELASTASA PANCREATICA</t>
  </si>
  <si>
    <t>PEPTIDO INTESTINAL VASOACTIVO</t>
  </si>
  <si>
    <t>904801</t>
  </si>
  <si>
    <t>904802</t>
  </si>
  <si>
    <t>904803</t>
  </si>
  <si>
    <t>ANDROSTENEDIOL GLUCURONIDO 3 ALFA</t>
  </si>
  <si>
    <t>904804</t>
  </si>
  <si>
    <t>904805</t>
  </si>
  <si>
    <t>CORTISOL DIFERENTES MUESTRAS</t>
  </si>
  <si>
    <t>904806</t>
  </si>
  <si>
    <t>CORTISOL (DOS MUESTRAS AM-PM)</t>
  </si>
  <si>
    <t>904807</t>
  </si>
  <si>
    <t>CORTISOL LIBRE EN ORINA DE 24 HORAS</t>
  </si>
  <si>
    <t>904808</t>
  </si>
  <si>
    <t>904809</t>
  </si>
  <si>
    <t>DEHIDROEPINANDROSTERONA SULFATO [EPINANDROSTERONA - DHEA-SO4] CADA MUESTRA</t>
  </si>
  <si>
    <t>DEOXICORTISOL 11</t>
  </si>
  <si>
    <t>904811</t>
  </si>
  <si>
    <t>HIDROXICORTICOSTEROIDES 17</t>
  </si>
  <si>
    <t>CORTISOL AM</t>
  </si>
  <si>
    <t>CORTISOL PM</t>
  </si>
  <si>
    <t>HIDROXICORTICOESTEROIDES EN ORINA PARCIAL</t>
  </si>
  <si>
    <t>CORTISOL EN ORINA (COD PROPIO - 9048AA)</t>
  </si>
  <si>
    <t>904901</t>
  </si>
  <si>
    <t>GLOBULINA TRANSPORTADORA DE TIROXINA</t>
  </si>
  <si>
    <t>904902</t>
  </si>
  <si>
    <t>HORMONA ESTIMULANTE DEL TIROIDES</t>
  </si>
  <si>
    <t>904903</t>
  </si>
  <si>
    <t>HORMONA ESTIMULANTE DEL TIROIDES NEONATAL (COD PROPIO - 904903)</t>
  </si>
  <si>
    <t>904904</t>
  </si>
  <si>
    <t>HORMONA ESTIMULANTE DEL TIROIDES ULTRASENSIBLE</t>
  </si>
  <si>
    <t>904905</t>
  </si>
  <si>
    <t>HORMONA ESTIMULANTE DEL TIROIDES PRE Y POST ESTIMULACION</t>
  </si>
  <si>
    <t>904906</t>
  </si>
  <si>
    <t>HORMONA ESTIMULANTE DEL TIROIDES PRE Y POST ESTIMULACION ULTRASENSIBLE</t>
  </si>
  <si>
    <t>HORMONA ESTIMULANTE DEL TIROIDES PRE Y POST HORMONA LIBERADORA DE TIROTROPINA 1 HORA TRES MUESTRAS</t>
  </si>
  <si>
    <t>HORMONA ESTIMULANTE DEL TIROIDES PRE Y POST HORMONA LIBERADORA DE TIROTROPINA 2 HORAS CUATRO MUESTRAS</t>
  </si>
  <si>
    <t>HORMONA ESTIMULANTE DEL TIROIDES PRE Y POST DOS MUESTRAS ULTRASENSIBLE</t>
  </si>
  <si>
    <t>HORMONA ESTIMULANTE DEL TIROIDES PRE Y POST HORMONA LIBERADORA DE TIROTROPINA 1 HORA TRES MUESTRAS ULTRASENSIBLE</t>
  </si>
  <si>
    <t>904911</t>
  </si>
  <si>
    <t>904912</t>
  </si>
  <si>
    <t>HORMONA PARATIROIDEA MOLECULA INTACTA</t>
  </si>
  <si>
    <t>904913</t>
  </si>
  <si>
    <t>HORMONA PARATIROIDEA MOLECULA MEDIA</t>
  </si>
  <si>
    <t>904914</t>
  </si>
  <si>
    <t>HORMONA ESTIMULANTE DEL TIROIDES PRE Y POST HORMONA LIBERADORA DE TIROTROPINA 2 HORAS CUATRO MUESTRAS ULTRASENSIBLE</t>
  </si>
  <si>
    <t>904920</t>
  </si>
  <si>
    <t>904921</t>
  </si>
  <si>
    <t>904922</t>
  </si>
  <si>
    <t>TIROXINA TOTAL</t>
  </si>
  <si>
    <t>904923</t>
  </si>
  <si>
    <t>TRIYODOTIRONINA (CAPTACION)</t>
  </si>
  <si>
    <t>904924</t>
  </si>
  <si>
    <t>TRIYODOTIRONINA LIBRE</t>
  </si>
  <si>
    <t>904925</t>
  </si>
  <si>
    <t>TRIYODOTIRONINA TOTAL</t>
  </si>
  <si>
    <t>TIROXINA NORMALIZADA</t>
  </si>
  <si>
    <t>TRIYODOTIRONINA REVERSA</t>
  </si>
  <si>
    <t>HORMONA ESTIMULANTE DEL TIROIDES PRE Y POST HORMONA LIBERADORA DE TIROTROPINA CUATRO MUESTRAS (COD PROPIO - 9049AA)</t>
  </si>
  <si>
    <t>TIROGLOBULINA ASPIRADO (COD PROPIO - 9049AB)</t>
  </si>
  <si>
    <t>NIVEL DE LIDOCAINA [MONOETILGLICINEXILIDIDA-MEGX] EN SUERO SEMIAUTOMATIZADO O AUTOMATIZADO</t>
  </si>
  <si>
    <t>905002</t>
  </si>
  <si>
    <t>NIVEL DE LIDOCAINA [MONOETILGLICINEXILIDIDA-MEGX] EN ORINA SEMIAUTOMATIZADO O AUTOMATIZADO</t>
  </si>
  <si>
    <t>905003</t>
  </si>
  <si>
    <t>NIVEL DE PROCAINAMIDA METABOLITOS N-ACETIL PROCAINAMIDA SEMIAUTOMATIZADO O AUTOMATIZADO</t>
  </si>
  <si>
    <t>CUMARINICOS</t>
  </si>
  <si>
    <t>905103</t>
  </si>
  <si>
    <t>905102</t>
  </si>
  <si>
    <t>WARFARINA CUALITATIVA SEMIAUTOMATIZADA O AUTOMATIZADA</t>
  </si>
  <si>
    <t>WARFARINA CUANTITATIVA SEMIAUTOMATIZADA O AUTOMATIZADA</t>
  </si>
  <si>
    <t>905201</t>
  </si>
  <si>
    <t>ACIDO VALPROICO AUTOMATIZADO</t>
  </si>
  <si>
    <t>905202</t>
  </si>
  <si>
    <t>ACIDO VALPROICO LIBRE AUTOMATIZADO</t>
  </si>
  <si>
    <t>BARBITURICOS CUANTITATIVO SEMIAUTOMATIZADO O AUTOMATIZADO</t>
  </si>
  <si>
    <t>905204</t>
  </si>
  <si>
    <t>BARBITURICOS SEMICUANTITATIVO MANUAL O SEMIAUTOMATIZADO</t>
  </si>
  <si>
    <t>CARBAMAZEPINA CUANTITATIVA SEMIAUTOMATIZADA</t>
  </si>
  <si>
    <t>905207</t>
  </si>
  <si>
    <t>CARBAMAZEPINA CUANTITATIVA AUTOMATIZADA</t>
  </si>
  <si>
    <t>ETOSUXIMIDA CUANTITATIVA AUTOMATIZADA</t>
  </si>
  <si>
    <t>905210</t>
  </si>
  <si>
    <t>ETOSUXIMIDA CUANTITATIVA SEMIAUTOMATIZADA</t>
  </si>
  <si>
    <t>FENITOINA LIBRE AUTOMATIZADA</t>
  </si>
  <si>
    <t>905213</t>
  </si>
  <si>
    <t>FENITOINA TOTAL AUTOMATIZADA</t>
  </si>
  <si>
    <t>FENOBARBITAL NIVELES SERICOS AUTOMATIZADO</t>
  </si>
  <si>
    <t>905216</t>
  </si>
  <si>
    <t>TAMIZAJE TOXICOLOGICO (COD PROPIO - 9052AA)</t>
  </si>
  <si>
    <t>ANFETAMINAS Y METANFETAMINAS CUANTITATIVAS AUTOMATIZADO</t>
  </si>
  <si>
    <t>905302</t>
  </si>
  <si>
    <t>ANFETAMINAS Y METANFETAMINAS SEMICUANTITATIVA MANUAL O SEMIAUTOMATIZADO</t>
  </si>
  <si>
    <t>ANTIDEPRESIVOS TRICICLICOS CUANTITATIVO AUTOMATIZADO</t>
  </si>
  <si>
    <t>905304</t>
  </si>
  <si>
    <t>ANTIDEPRESIVOS TRICICLICOS SEMICUANTITATIVO MANUAL O SEMIAUTOMATIZADO</t>
  </si>
  <si>
    <t>BENZODIACEPINAS CUANTITATIVAS AUTOMATIZADO</t>
  </si>
  <si>
    <t>905306</t>
  </si>
  <si>
    <t>BENZODIACEPINAS SEMICUANTITATIVO MANUAL O SEMIAUTOMATIZADO</t>
  </si>
  <si>
    <t>905307</t>
  </si>
  <si>
    <t>905308</t>
  </si>
  <si>
    <t>FENOTIAZINAS AUTOMATIZADO</t>
  </si>
  <si>
    <t>905310</t>
  </si>
  <si>
    <t>FENOTIAZINAS MANUAL O SEMIAUTOMATIZADO</t>
  </si>
  <si>
    <t>FLUOXETINA Y NORFLUOXETINA MANUAL O SEMIAUTOMATIZADO</t>
  </si>
  <si>
    <t>905312</t>
  </si>
  <si>
    <t>LITIO AUTOMATIZADO</t>
  </si>
  <si>
    <t>LITIO SEMIAUTOMATIZADO</t>
  </si>
  <si>
    <t>AMIKACINA AUTOMATIZADO</t>
  </si>
  <si>
    <t>905403</t>
  </si>
  <si>
    <t>GENTAMICINA AUTOMATIZADA</t>
  </si>
  <si>
    <t>905405</t>
  </si>
  <si>
    <t>905406</t>
  </si>
  <si>
    <t>KANAMICINA AUTOMATIZADO</t>
  </si>
  <si>
    <t>905407</t>
  </si>
  <si>
    <t>NETILMICINA AUTOMATIZADO</t>
  </si>
  <si>
    <t>TOBRAMICINA AUTOMATIZADO</t>
  </si>
  <si>
    <t>905411</t>
  </si>
  <si>
    <t>VANCOMICINA AUTOMATIZADO</t>
  </si>
  <si>
    <t>ANFOTERICINA B AUTOMATIZADO</t>
  </si>
  <si>
    <t>ACIDO NALIDIXICO AUTOMATIZADO</t>
  </si>
  <si>
    <t>CIPROFLOXACINA AUTOMATIZADO</t>
  </si>
  <si>
    <t>FLUCONAZOLE AUTOMATIZADO</t>
  </si>
  <si>
    <t>ITRACONAZOLE AUTOMATIZADO</t>
  </si>
  <si>
    <t>KETOCONAZOLE AUTOMATIZADO</t>
  </si>
  <si>
    <t>MICONAZOL AUTOMATIZADO</t>
  </si>
  <si>
    <t>CICLOSERINA SEMIAUTOMATIZADO</t>
  </si>
  <si>
    <t>905502</t>
  </si>
  <si>
    <t>CICLOSPORINA A O METABOLITOS SEMIAUTOMATIZADO O AUTOMATIZADO</t>
  </si>
  <si>
    <t>TACROLIMUS SEMIAUTOMATIZADO O AUTOMATIZADO</t>
  </si>
  <si>
    <t>METOTREXATO SEMIAUTOMATIZADO O AUTOMATIZADO</t>
  </si>
  <si>
    <t>EVEROLIMUS SEMIAUTOMATIZADO O AUTOMATIZADO</t>
  </si>
  <si>
    <t>DIGITOXINA AUTOMATIZADO</t>
  </si>
  <si>
    <t>905602</t>
  </si>
  <si>
    <t>DIGITOXINA SEMIAUTOMATIZADO</t>
  </si>
  <si>
    <t>DIGOXINA AUTOMATIZADO</t>
  </si>
  <si>
    <t>905605</t>
  </si>
  <si>
    <t>DIGOXINA SEMIAUTOMATIZADO</t>
  </si>
  <si>
    <t>905606</t>
  </si>
  <si>
    <t>905607</t>
  </si>
  <si>
    <t>TEOFILINA SEMIAUTOMATIZADO</t>
  </si>
  <si>
    <t>TEOFILINA AUTOMATIZADO</t>
  </si>
  <si>
    <t>ACETAMINOFEN AUTOMATIZADO</t>
  </si>
  <si>
    <t>905702</t>
  </si>
  <si>
    <t>ACETAMINOFEN SEMIAUTOMATIZADO</t>
  </si>
  <si>
    <t>ALCALOIDES AUTOMATIZADO</t>
  </si>
  <si>
    <t>905704</t>
  </si>
  <si>
    <t>ALCALOIDES SEMIAUTOMATIZADO</t>
  </si>
  <si>
    <t>ALCOHOL ETILICO AUTOMATIZADO</t>
  </si>
  <si>
    <t>905706</t>
  </si>
  <si>
    <t>ALCOHOL ETILICO SEMIAUTOMATIZADO</t>
  </si>
  <si>
    <t>905707</t>
  </si>
  <si>
    <t>ALCOHOL METILICO [FORMALDEHIDO] MANUAL</t>
  </si>
  <si>
    <t>ALCOHOL METILICO [FORMALDEHIDO] SEMIAUTOMATIZADO O AUTOMATIZADO</t>
  </si>
  <si>
    <t>905709</t>
  </si>
  <si>
    <t>ARSENICO SEMIAUTOMATIZADO</t>
  </si>
  <si>
    <t>ATROPINICOS AUTOMATIZADO</t>
  </si>
  <si>
    <t>905711</t>
  </si>
  <si>
    <t>ATROPINICOS SEMIAUTOMATIZADO</t>
  </si>
  <si>
    <t>BIPIRIDILO SEMIAUTOMATIZADO</t>
  </si>
  <si>
    <t>905713</t>
  </si>
  <si>
    <t>BIPIRIDILO AUTOMATIZADO</t>
  </si>
  <si>
    <t>CAFEINA AUTOMATIZADO</t>
  </si>
  <si>
    <t>905715</t>
  </si>
  <si>
    <t>CAFEINA SEMIAUTOMATIZADO</t>
  </si>
  <si>
    <t>CANNABINOIDES AUTOMATIZADO</t>
  </si>
  <si>
    <t>905717</t>
  </si>
  <si>
    <t>CANNABINOIDES MANUAL O SEMIAUTOMATIZADO</t>
  </si>
  <si>
    <t>905718</t>
  </si>
  <si>
    <t>CARBAMATOS O METABOLITOS AUTOMATIZADO</t>
  </si>
  <si>
    <t>905719</t>
  </si>
  <si>
    <t>CARBAMATOS O METABOLITOS SEMIAUTOMATIZADO</t>
  </si>
  <si>
    <t>CIANUROS SEMIAUTOMATIZADO</t>
  </si>
  <si>
    <t>905721</t>
  </si>
  <si>
    <t>CIANUROS AUTOMATIZADO</t>
  </si>
  <si>
    <t>HIDROCARBUROS AUTOMATIZADO</t>
  </si>
  <si>
    <t>905723</t>
  </si>
  <si>
    <t>HIDROCARBUROS SEMIAUTOMATIZADO</t>
  </si>
  <si>
    <t>COCAINA O METABOLITOS MANUAL</t>
  </si>
  <si>
    <t>905726</t>
  </si>
  <si>
    <t>905725</t>
  </si>
  <si>
    <t>COCAINA O METABOLITOS SEMIAUTOMATIZADO</t>
  </si>
  <si>
    <t>COCAINA O METABOLITOS AUTOMATIZADO</t>
  </si>
  <si>
    <t>905727</t>
  </si>
  <si>
    <t>ESTRICNINA SEMIAUTOMATIZADO</t>
  </si>
  <si>
    <t>905729</t>
  </si>
  <si>
    <t>ESTRICNINA AUTOMATIZADO</t>
  </si>
  <si>
    <t>DROGAS DE ABUSO (PANEL DE 10 SUSTANCIAS) (COD PROPIO - 90572A)</t>
  </si>
  <si>
    <t>DROGAS DE ABUSO (PANEL DE 2 SUSTANCIAS) (COD PROPIO - 90572B)</t>
  </si>
  <si>
    <t>DROGAS DE ABUSO (PANEL DE 5 SUSTANCIAS) (COD PROPIO - 90572C)</t>
  </si>
  <si>
    <t>DROGAS DE ABUSO (PANEL DE 10 SUSTANCIAS) (COD PROPIO - 90572D)</t>
  </si>
  <si>
    <t>DROGAS DE ABUSO (PANEL DE 12 SUSTANCIAS) (COD PROPIO - 90572E)</t>
  </si>
  <si>
    <t>905730</t>
  </si>
  <si>
    <t>MERCURIO SEMIAUTOMATIZADO</t>
  </si>
  <si>
    <t>905731</t>
  </si>
  <si>
    <t>MERCURIO AUTOMATIZADO</t>
  </si>
  <si>
    <t>METACUALONA SEMIAUTOMATIZADO O AUTOMATIZADO</t>
  </si>
  <si>
    <t>905733</t>
  </si>
  <si>
    <t>METACUALONA MANUAL</t>
  </si>
  <si>
    <t>METADONA SEMIAUTOMATIZADO O AUTOMATIZADO</t>
  </si>
  <si>
    <t>905735</t>
  </si>
  <si>
    <t>METADONA MANUAL</t>
  </si>
  <si>
    <t>905736</t>
  </si>
  <si>
    <t>METALES PESADOS CADA UNO SEMIAUTOMATIZADO</t>
  </si>
  <si>
    <t>MONOXIDO DE CARBONO [CARBOXIHEMOGLOBINA] SEMIAUTOMATIZADO</t>
  </si>
  <si>
    <t>905738</t>
  </si>
  <si>
    <t>MONOXIDO DE CARBONO [CARBOXIHEMOGLOBINA] AUTOMATIZADO</t>
  </si>
  <si>
    <t>OPIACEOS SEMIAUTOMATIZADO O AUTOMATIZADO</t>
  </si>
  <si>
    <t>905740</t>
  </si>
  <si>
    <t>METALES PESADOS COBRE SERICO (COD PROPIO - 90573A)</t>
  </si>
  <si>
    <t>OPIACEOS MANUAL</t>
  </si>
  <si>
    <t>905741</t>
  </si>
  <si>
    <t>ORGANOCLORADOS SEMIAUTOMATIZADO</t>
  </si>
  <si>
    <t>ORGANOFOSFORADOS SEMIAUTOMATIZADO</t>
  </si>
  <si>
    <t>905743</t>
  </si>
  <si>
    <t>ORGANOFOSFORADOS MANUAL</t>
  </si>
  <si>
    <t>905744</t>
  </si>
  <si>
    <t>PARANITROFENOL SEMIAUTOMATIZADO</t>
  </si>
  <si>
    <t>PIRETRINAS MANUAL</t>
  </si>
  <si>
    <t>PIRETRINAS SEMIAUTOMATIZADO</t>
  </si>
  <si>
    <t>PIRETROIDES SEMIAUTOMATIZADO</t>
  </si>
  <si>
    <t>PIRETROIDES MANUAL</t>
  </si>
  <si>
    <t>PRIMIDONA SEMIAUTOMATIZADO O AUTOMATIZADO</t>
  </si>
  <si>
    <t>905750</t>
  </si>
  <si>
    <t>PRIMIDONA MANUAL</t>
  </si>
  <si>
    <t>PROPOXIFENO AUTOMATIZADO</t>
  </si>
  <si>
    <t>905752</t>
  </si>
  <si>
    <t>PROPOXIFENO MANUAL O SEMIAUTOMATIZADO</t>
  </si>
  <si>
    <t>QUININA SEMIAUTOMATIZADO</t>
  </si>
  <si>
    <t>RODENTICIDAS ANTICOAGULANTES</t>
  </si>
  <si>
    <t>SALICILATOS AUTOMATIZADO</t>
  </si>
  <si>
    <t>905756</t>
  </si>
  <si>
    <t>SALICILATOS SEMIAUTOMATIZADO</t>
  </si>
  <si>
    <t>SOLVENTES O METABOLITOS SEMIAUTOMATIZADO</t>
  </si>
  <si>
    <t>SOLVENTES O METABOLITOS AUTOMATIZADO</t>
  </si>
  <si>
    <t>905759</t>
  </si>
  <si>
    <t>SUSTANCIAS ALUCINOGENAS</t>
  </si>
  <si>
    <t>905760</t>
  </si>
  <si>
    <t>TALIO SEMIAUTOMATIZADO</t>
  </si>
  <si>
    <t>FENOL SEMIAUTOMATIZADO</t>
  </si>
  <si>
    <t>ACIDO HIPURICO SEMIAUTOMATIZADO</t>
  </si>
  <si>
    <t>METALES PESADOS COBRE EN ORINA (COD PROPIO - 9057AA)</t>
  </si>
  <si>
    <t>METALES PESADOS PLOMO EN ORINA (COD PROPIO - 9057AB)</t>
  </si>
  <si>
    <t>METALES PESADOS COBRE ORINA DE 24 HORAS (COD PROPIO - 9057AC)</t>
  </si>
  <si>
    <t>METALES PESADOS PLOMO EN ORINA DE 24 HORAS (COD PROPIO - 9057AD)</t>
  </si>
  <si>
    <t>METALES PESADOS PLOMO EN SANGRE (COD PROPIO - 9057AE)</t>
  </si>
  <si>
    <t>COBALTO EN SANGRE (COD PROPIO - 9057AF)</t>
  </si>
  <si>
    <t>METALES PESADO CROMO EN SANGRE (COD PROPIO - 9057AG)</t>
  </si>
  <si>
    <t>OPIACEOS SEMIAUTOMATIZADO O AUTOMATIZADO (COD PROPIO - 9057AH)</t>
  </si>
  <si>
    <t>NIVEL DE SUSTANCIA TERAPEUTICA (ESPECIFICA)</t>
  </si>
  <si>
    <t>NIVELES SERICOS DE VORICONAZOL (COD PROPIO - 90580A)</t>
  </si>
  <si>
    <t>NIVEL DE SUSTANCIA TERAPEUTICA (SIROLIMUS) (COD PROPIO - 90580B)</t>
  </si>
  <si>
    <t>SULFONILUREA HIPOGLICEMICOS TAMIZAJE (COD PROPIO - 9058AA)</t>
  </si>
  <si>
    <t>NIVELES SERICOS POSACONAZOL (COD PROPIO - 9058AB)</t>
  </si>
  <si>
    <t>NIVELES SERICOS DE MITOTANE (COD PROPIO - 9058AC)</t>
  </si>
  <si>
    <t>906001</t>
  </si>
  <si>
    <t>ANTIESTREPTOLISINA AUTOMATIZADO</t>
  </si>
  <si>
    <t>906002</t>
  </si>
  <si>
    <t>ANTIESTREPTOLISINA MANUAL</t>
  </si>
  <si>
    <t>BORDETELLA PERTUSSI ANTICUERPOS IG A SEMIAUTOMATIZADO O AUTOMATIZADO</t>
  </si>
  <si>
    <t>906008</t>
  </si>
  <si>
    <t>BORDETELLA PERTUSSI ANTICUERPOS IG G SEMIAUTOMATIZADO</t>
  </si>
  <si>
    <t>BORDETELLA PERTUSSI ANTICUERPOS IG G AUTOMATIZADO</t>
  </si>
  <si>
    <t>BORDETELLA PERTUSSI ANTICUERPOS IG M SEMIAUTOMATIZADO</t>
  </si>
  <si>
    <t>BORDETELLA PERTUSSI ANTICUERPOS IG M AUTOMATIZADO</t>
  </si>
  <si>
    <t>BORRELIA BURGDORFERI ANTICUERPOS IG G SEMIAUTOMATIZADO O AUTOMATIZADO</t>
  </si>
  <si>
    <t>BORRELIA BURGDORFERI ANTICUERPOS IG M SEMIAUTOMATIZADO O AUTOMATIZADO</t>
  </si>
  <si>
    <t>906010</t>
  </si>
  <si>
    <t>BRUCELLA ABORTUS ANTICUERPOS IG G SEMIAUTOMATIZADA O AUTOMATIZADA</t>
  </si>
  <si>
    <t>BRUCELLA ABORTUS ANTICUERPOS IG M SEMIAUTOMATIZADA O AUTOMATIZADO</t>
  </si>
  <si>
    <t>906012</t>
  </si>
  <si>
    <t>BRUCELLA SPP ANTICUERPOS SEMIAUTOMATIZADO</t>
  </si>
  <si>
    <t>906013</t>
  </si>
  <si>
    <t>BRUCELLA SPP ANTICUERPOS MANUAL</t>
  </si>
  <si>
    <t>CAMPYLOBACTER JEJUNI ANTICUERPOS IG G SEMIAUTOMATIZADO O AUTOMATIZADO</t>
  </si>
  <si>
    <t>906015</t>
  </si>
  <si>
    <t>CAMPYLOBACTER JEJUNI ANTICUERPOS IG M SEMIAUTOMATIZADO O AUTOMATIZADO</t>
  </si>
  <si>
    <t>CHLAMYDIA PNEUMONIAE ANTICUERPOS SEMIAUTOMATIZADO O AUTOMATIZADO</t>
  </si>
  <si>
    <t>906018</t>
  </si>
  <si>
    <t>CHLAMYDIA PSITTACI ANTICUERPOS IG M SEMIAUTOMATIZADO O AUTOMATIZADO</t>
  </si>
  <si>
    <t>CHLAMYDIA TRACHOMATIS ANTICUERPOS IG A SEMIAUTOMATIZADO O AUTOMATIZADO</t>
  </si>
  <si>
    <t>906019</t>
  </si>
  <si>
    <t>CHLAMYDIA TRACHOMATIS ANTICUERPOS IG G SEMIAUTOMATIZADO O AUTOMATIZADO</t>
  </si>
  <si>
    <t>BRUCELLA ANTICUERPOS (AGLUTINACION) (COD PROPIO - 90601A)</t>
  </si>
  <si>
    <t>906020</t>
  </si>
  <si>
    <t>CHLAMYDIA TRACHOMATIS ANTICUERPOS IG M SEMIAUTOMATIZADO O AUTOMATIZADO</t>
  </si>
  <si>
    <t>906021</t>
  </si>
  <si>
    <t>CHLAMYDIA TRACHOMATIS ANTICUERPOS TOTALES SEMIAUTOMATIZADO O AUTOMATIZADO</t>
  </si>
  <si>
    <t>906022</t>
  </si>
  <si>
    <t>HELICOBACTER PYLORI ANTICUERPOS IG A SEMIAUTOMATIZADO O AUTOMATIZADO</t>
  </si>
  <si>
    <t>906023</t>
  </si>
  <si>
    <t>HELICOBACTER PYLORI ANTICUERPOS IG G SEMIAUTOMATIZADO O AUTOMATIZADO</t>
  </si>
  <si>
    <t>906024</t>
  </si>
  <si>
    <t>HELICOBACTER PYLORI ANTICUERPOS IG M SEMIAUTOMATIZADO O AUTOMATIZADO</t>
  </si>
  <si>
    <t>906025</t>
  </si>
  <si>
    <t>HELICOBACTER PYLORI ANTICUERPOS TOTALES SEMIAUTOMATIZADO O AUTOMATIZADO</t>
  </si>
  <si>
    <t>LEGIONELLA SPP ANTICUERPOS IG G SEROTIPOS 1-14 SEMIAUTOMATIZADO O AUTOMATIZADO</t>
  </si>
  <si>
    <t>906028</t>
  </si>
  <si>
    <t>LEGIONELLA PNEUMONIAE ANTICUERPOS SEMIAUTOMATIZADO</t>
  </si>
  <si>
    <t>LEGIONELLA PNEUMONIAE ANTICUERPOS AUTOMATIZADO</t>
  </si>
  <si>
    <t>LEPTOSPIRA ANTICUERPOS IG G SEMIAUTOMATIZADO O AUTOMATIZADO</t>
  </si>
  <si>
    <t>LEPTOSPIRA ANTICUERPOS IG M SEMIAUTOMATIZADO O AUTOMATIZADO</t>
  </si>
  <si>
    <t>MYCOBACTERIUM LEPRAE ANTICUERPOS IG M SEMIAUTOMATIZADO O AUTOMATIZADO</t>
  </si>
  <si>
    <t>906032</t>
  </si>
  <si>
    <t>MYCOBACTERIUM TUBERCULOSIS ANTICUERPOS SEMIAUTOMATIZADO O AUTOMATIZADO</t>
  </si>
  <si>
    <t>MYCOPLASMA PNEUMONIAE ANTICUERPOS IG A SEMIAUTOMATIZADO O AUTOMATIZADO</t>
  </si>
  <si>
    <t>906035</t>
  </si>
  <si>
    <t>MYCOPLASMA PNEUMONIAE ANTICUERPOS IG G SEMIAUTOMATIZADO O AUTOMATIZADO</t>
  </si>
  <si>
    <t>MYCOPLASMA PNEUMONIAE ANTICUERPOS TOTALES SEMIAUTOMATIZADO O AUTOMATIZADO</t>
  </si>
  <si>
    <t>MYCOPLASMA PNEUMONIAE ANTICUERPOS IG M SEMIAUTOMATIZADO O AUTOMATIZADO</t>
  </si>
  <si>
    <t>SHIGUELLA ANTICUERPOS IG G SEMIAUTOMATIZADO O AUTOMATIZADO</t>
  </si>
  <si>
    <t>STREPTOCOCCUS B HEMOLITICO ANTICUERPOS DESOXIRIBONUCLEASA B</t>
  </si>
  <si>
    <t>906039</t>
  </si>
  <si>
    <t>TREPONEMA PALLIDUM ANTICUERPOS (PRUEBA TREPONEMICA) MANUAL O SEMIAUTOMATIZADA O AUTOMATIZADA</t>
  </si>
  <si>
    <t>906040</t>
  </si>
  <si>
    <t>TREPONEMA PALLIDUM ANTICUERPOS IG G SEMIAUTOMATIZADO O AUTOMATIZADO</t>
  </si>
  <si>
    <t>906041</t>
  </si>
  <si>
    <t>TREPONEMA PALLIDUM ANTICUERPOS IG M SEMIAUTOMATIZADO O AUTOMATIZADO</t>
  </si>
  <si>
    <t>BARTONELLA HENSELAE ANTICUERPOS IG G SEMIAUTOMATIZADO O AUTOMATIZADO</t>
  </si>
  <si>
    <t>BARTONELLA HENSELAE ANTICUERPOS IG M SEMIAUTOMATIZADO O AUTOMATIZADO</t>
  </si>
  <si>
    <t>BARTONELLA QUINTANA ANTICUERPOS SEMIAUTOMATIZADO O AUTOMATIZADO</t>
  </si>
  <si>
    <t>COXIELLA BURNETII ANTICUERPOS IG G SEMIAUTOMATIZADO O AUTOMATIZADO</t>
  </si>
  <si>
    <t>COXIELLA BURNETII ANTICUERPOS IG M SEMIAUTOMATIZADO O AUTOMATIZADO</t>
  </si>
  <si>
    <t>ACTYNOMICES ANTICUERPOS</t>
  </si>
  <si>
    <t>NEISSERIA GONORRHOEAE ANTICUERPOS</t>
  </si>
  <si>
    <t>STREPTOCOCCUS PNEUMONIAE (SEROTIPOS ESPECIFICOS) ANTICUERPOS IG G SEMIAUTOMATIZADO O AUTOMATIZADO</t>
  </si>
  <si>
    <t>906829</t>
  </si>
  <si>
    <t>TREPONEMA PALLIDUM ANTICUERPOS [PRUEBA TREPONEMICA MANUAL] (COD PROPIO - 9060AA)</t>
  </si>
  <si>
    <t>906102</t>
  </si>
  <si>
    <t>ASPERGILLUS ANTICUERPOS MANUAL</t>
  </si>
  <si>
    <t>906103</t>
  </si>
  <si>
    <t>BLASTOMYCES ANTICUERPOS SEMIAUTOMATIZADO O AUTOMATIZADO</t>
  </si>
  <si>
    <t>CANDIDA ALBICANS ANTICUERPOS IG A SEMIAUTOMATIZADO O AUTOMATIZADO</t>
  </si>
  <si>
    <t>CANDIDA ALBICANS ANTICUERPOS IG G SEMIAUTOMATIZADO O AUTOMATIZADO</t>
  </si>
  <si>
    <t>CANDIDA ALBICANS ANTICUERPOS IG M SEMIAUTOMATIZADO O AUTOMATIZADO</t>
  </si>
  <si>
    <t>906119</t>
  </si>
  <si>
    <t>906107</t>
  </si>
  <si>
    <t>CISTICERCO ANTICUERPOS IG G SEMIAUTOMATIZADO O AUTOMATIZADO</t>
  </si>
  <si>
    <t>CISTICERCO ANTICUERPOS IG G CONFIRMATORIO MANUAL O SEMIAUTOMATIZADO</t>
  </si>
  <si>
    <t>906109</t>
  </si>
  <si>
    <t>CISTICERCO ANTICUERPOS TOTALES</t>
  </si>
  <si>
    <t>ECHINOCOCCUS ANTICUERPOS</t>
  </si>
  <si>
    <t>906111</t>
  </si>
  <si>
    <t>COCCIDIOIDES ANTICUERPOS</t>
  </si>
  <si>
    <t>906112</t>
  </si>
  <si>
    <t>CRYPTOCOCCUS NEOFORMANS ANTICUERPOS MANUAL</t>
  </si>
  <si>
    <t>906113</t>
  </si>
  <si>
    <t>ENTAMOEBA HISTOLITICA ANTICUERPOS SEMIAUTOMATIZADO O AUTOMATIZADO</t>
  </si>
  <si>
    <t>ENTAMOEBA HISTOLITICA ANTICUERPOS MANUAL</t>
  </si>
  <si>
    <t>GIARDIA LAMBLIA ANTICUERPO IG A SEMIAUTOMATIZADO O AUTOMATIZADO</t>
  </si>
  <si>
    <t>906116</t>
  </si>
  <si>
    <t>GIARDIA LAMBLIA ANTICUERPO IG G SEMIAUTOMATIZADO O AUTOMATIZADO</t>
  </si>
  <si>
    <t>GIARDIA LAMBLIA ANTICUERPO IG M SEMIAUTOMATIZADO O AUTOMATIZADO</t>
  </si>
  <si>
    <t>906118</t>
  </si>
  <si>
    <t>HISTOPLASMA CAPSULATUM ANTICUERPOS SEMIAUTOMATIZADO O AUTOMATIZADO</t>
  </si>
  <si>
    <t>HONGOS ANTICUERPOS TOTALES MANUAL</t>
  </si>
  <si>
    <t>HONGOS ANTICUERPOS TOTALES SEMIAUTOMATIZADO O AUTOMATIZADO</t>
  </si>
  <si>
    <t>LEISHMANIA ANTICUERPOS MANUAL O SEMIAUTOMATIZADO</t>
  </si>
  <si>
    <t>PLASMODIUM ANTICUERPOS MANUAL O SEMIAUTOMATIZADO</t>
  </si>
  <si>
    <t>PARACOCCIDIODES ANTICUERPOS SEMIAUTOMATIZADO O AUTOMATIZADO</t>
  </si>
  <si>
    <t>SPOROTRIX ANTICUERPOS SEMIAUTOMATIZADO O AUTOMATIZADO</t>
  </si>
  <si>
    <t>906125</t>
  </si>
  <si>
    <t>TOXOCARA CANIS ANTICUERPOS SEMIAUTOMATIZADO O AUTOMATIZADO</t>
  </si>
  <si>
    <t>906126</t>
  </si>
  <si>
    <t>TOXOPLASMA GONDII ANTICUERPOS IG A SEMIAUTOMATIZADO O AUTOMATIZADO</t>
  </si>
  <si>
    <t>906127</t>
  </si>
  <si>
    <t>TOXOPLASMA GONDII ANTICUERPOS IG G AUTOMATIZADO</t>
  </si>
  <si>
    <t>906128</t>
  </si>
  <si>
    <t>TOXOPLASMA GONDII ANTICUERPOS IG G MANUAL O SEMIAUTOMATIZADO</t>
  </si>
  <si>
    <t>906129</t>
  </si>
  <si>
    <t>TOXOPLASMA GONDII ANTICUERPOS IG M AUTOMATIZADO</t>
  </si>
  <si>
    <t>TOXOPLASMA GONDII ANTICUERPOS IG M MANUAL O SEMIAUTOMATIZADO</t>
  </si>
  <si>
    <t>906131</t>
  </si>
  <si>
    <t>TRYPANOSOMA CRUZI ANTICUERPOS IG G SEMIAUTOMATIZADO O AUTOMATIZADO</t>
  </si>
  <si>
    <t>906132</t>
  </si>
  <si>
    <t>TRYPANOSOMA CRUZI ANTICUERPOS MANUAL</t>
  </si>
  <si>
    <t>TRYPANOSOMA CRUZI ANTICUERPOS IG M SEMIAUTOMATIZADO O AUTOMATIZADO</t>
  </si>
  <si>
    <t>TEST DE AVIDEZ ANTICUERPOS IG G TOXOPLASMA SEMIAUTOMATIZADO O AUTOMATIZADO</t>
  </si>
  <si>
    <t>ASPERGILLUS ANTICUERPOS IG G SEMIAUTOMATIZADO O AUTOMATIZADO</t>
  </si>
  <si>
    <t>ASPERGILLUS ANTICUERPOS IG M SEMIAUTOMATIZADO O AUTOMATIZADO</t>
  </si>
  <si>
    <t>TRICHENELLA ANTICUERPOS IG G SEMIAUTOMATIZADO O AUTOMATIZADO</t>
  </si>
  <si>
    <t>SACCHAROMYCES CEREVISIAE ANTICUERPOS IG A SEMIAUTOMATIZADO O AUTOMATIZADO</t>
  </si>
  <si>
    <t>906101</t>
  </si>
  <si>
    <t>SACCHAROMYCES CEREVISIAE ANTICUERPOS IG G SEMIAUTOMATIZADO O AUTOMATIZADO</t>
  </si>
  <si>
    <t>RICKETTSIA SPP ANTICUERPOS IG G SEMIAUTOMATIZADO O AUTOMATIZADO</t>
  </si>
  <si>
    <t>RICKETTSIA SPP ANTICUERPOS IG M SEMIAUTOMATIZADO O AUTOMATIZADO</t>
  </si>
  <si>
    <t>TOXOPLASMA GONDII ANTICUERPOS IG AUTOMATIZADO LCR (COD PROPIO - 9061AA)</t>
  </si>
  <si>
    <t>TRIPANOSOMA CRUZI CHAGAS - ANTICUERPO IG G IFI (COD PROPIO - 9061AB)</t>
  </si>
  <si>
    <t>RICKETTSIA RICKETTSII ANTICUERPOS IG M (COD PROPIO - 9061AC)</t>
  </si>
  <si>
    <t>RICKETTSIA CONORII ANTICUERPOS IG M (COD PROPIO - 9061AD)</t>
  </si>
  <si>
    <t>RICKETTSIA TYPHI ANTICUERPOS IGM (COD PROPIO - 9061AE)</t>
  </si>
  <si>
    <t>NEURONAL NUCLEAR HU AUTOANTICUERPOS (COD PROPIO - 9061AF)</t>
  </si>
  <si>
    <t>BETA 2 GLICOPROTEINA I IG M (COD PROPIO - 9061AG)</t>
  </si>
  <si>
    <t>ADENOVIRUS ANTICUERPOS IG G SEMIAUTOMATIZADO O AUTOMATIZADO</t>
  </si>
  <si>
    <t>ADENOVIRUS ANTICUERPOS IG G MANUAL</t>
  </si>
  <si>
    <t>906203</t>
  </si>
  <si>
    <t>ADENOVIRUS ANTICUERPOS IG M SEMIAUTOMATIZADO O AUTOMATIZADO</t>
  </si>
  <si>
    <t>ADENOVIRUS ANTICUERPOS IG M MANUAL</t>
  </si>
  <si>
    <t>906205</t>
  </si>
  <si>
    <t>CITOMEGALOVIRUS ANTICUERPOS IG G SEMIAUTOMATIZADO O AUTOMATIZADO</t>
  </si>
  <si>
    <t>906206</t>
  </si>
  <si>
    <t>CITOMEGALOVIRUS ANTICUERPOS IG M SEMIAUTOMATIZADO O AUTOMATIZADO</t>
  </si>
  <si>
    <t>906207</t>
  </si>
  <si>
    <t>DENGUE ANTICUERPOS IG G</t>
  </si>
  <si>
    <t>906208</t>
  </si>
  <si>
    <t>DENGUE ANTICUERPOS IG M</t>
  </si>
  <si>
    <t>906209</t>
  </si>
  <si>
    <t>DENGUE ANTICUERPOS TOTALES</t>
  </si>
  <si>
    <t>906210</t>
  </si>
  <si>
    <t>ENTEROVIRUS ANTICUERPOS SEMIAUTOMATIZADO O AUTOMATIZADO</t>
  </si>
  <si>
    <t>EPSTEIN-BARR ANTICUERPOS IG A (CAPSULA EB-VCA-A) SEMIAUTOMATIZADO O AUTOMATIZADO</t>
  </si>
  <si>
    <t>906212</t>
  </si>
  <si>
    <t>EPSTEIN-BARR ANTICUERPOS IG G (CAPSULA EB-VCA-G) SEMIAUTOMATIZADO O AUTOMATIZADO</t>
  </si>
  <si>
    <t>906213</t>
  </si>
  <si>
    <t>EPSTEIN-BARR ANTICUERPOS IG G (NUCLEARES EBNA-G) SEMIAUTOMATIZADO O AUTOMATIZADO</t>
  </si>
  <si>
    <t>906214</t>
  </si>
  <si>
    <t>EPSTEIN-BARR ANTICUERPOS IG G (TEMPRANOS G) SEMIAUTOMATIZADO O AUTOMATIZADO</t>
  </si>
  <si>
    <t>906215</t>
  </si>
  <si>
    <t>EPSTEIN-BARR ANTICUERPOS IG M (CAPSULA EB-VCA-M) SEMIAUTOMATIZADO O AUTOMATIZADO</t>
  </si>
  <si>
    <t>906216</t>
  </si>
  <si>
    <t>EPSTEIN-BARR ANTICUERPOS IG M (NUCLEARES EBNA-M) SEMIAUTOMATIZADO O AUTOMATIZADO</t>
  </si>
  <si>
    <t>906217</t>
  </si>
  <si>
    <t>EPSTEIN-BARR ANTICUERPOS IG A (TEMPRANOS A) SEMIAUTOMATIZADO O AUTOMATIZADO</t>
  </si>
  <si>
    <t>906218</t>
  </si>
  <si>
    <t>HEPATITIS A ANTICUERPOS IG M SEMIAUTOMATIZADO O AUTOMATIZADO</t>
  </si>
  <si>
    <t>906219</t>
  </si>
  <si>
    <t>HEPATITIS A ANTICUERPOS TOTALES SEMIAUTOMATIZADO O AUTOMATIZADO</t>
  </si>
  <si>
    <t>EPSTEIN BARR EARLY ANTIGENO IGM ANTICUERPOS SUERO (COD PROPIO - 90621A)</t>
  </si>
  <si>
    <t>906220</t>
  </si>
  <si>
    <t>HEPATITIS B ANTICUERPOS CENTRAL IG M [ANTI-CORE HBC-M] SEMIAUTOMATIZADO O AUTOMATIZADO</t>
  </si>
  <si>
    <t>906221</t>
  </si>
  <si>
    <t>HEPATITIS B ANTICUERPOS CENTRAL TOTALES [ANTI-CORE HBC] SEMIAUTOMATIZADO O AUTOMATIZADO</t>
  </si>
  <si>
    <t>906222</t>
  </si>
  <si>
    <t>HEPATITIS B ANTICUERPOS E [ANTI-HBE] SEMIAUTOMATIZADO O AUTOMATIZADO</t>
  </si>
  <si>
    <t>906223</t>
  </si>
  <si>
    <t>HEPATITIS B ANTICUERPOS S [ANTI-HBS] SEMIAUTOMATIZADO O AUTOMATIZADO</t>
  </si>
  <si>
    <t>HEPATITIS B ANTICUERPOS DNA POLIMERASA AUTOMATIZADA</t>
  </si>
  <si>
    <t>901314</t>
  </si>
  <si>
    <t>906225</t>
  </si>
  <si>
    <t>HEPATITIS C ANTICUERPO SEMIAUTOMATIZADO O AUTOMATIZADO</t>
  </si>
  <si>
    <t>906226</t>
  </si>
  <si>
    <t>HEPATITIS DELTA ANTICUERPOS SEMIAUTOMATIZADO O AUTOMATIZADO</t>
  </si>
  <si>
    <t>HEPATITIS DELTA ANTICUERPOS IG M SEMIAUTOMATIZADO O AUTOMATIZADO</t>
  </si>
  <si>
    <t>906228</t>
  </si>
  <si>
    <t>HERPES I ANTICUERPOS IG G SEMIAUTOMATIZADO O AUTOMATIZADO</t>
  </si>
  <si>
    <t>906229</t>
  </si>
  <si>
    <t>HERPES I ANTICUERPOS IG M SEMIAUTOMATIZADO O AUTOMATIZADO</t>
  </si>
  <si>
    <t>906230</t>
  </si>
  <si>
    <t>HERPES II ANTICUERPOS IG G SEMIAUTOMATIZADO O AUTOMATIZADO</t>
  </si>
  <si>
    <t>906231</t>
  </si>
  <si>
    <t>HERPES II ANTICUERPOS IG M SEMIAUTOMATIZADO O AUTOMATIZADO</t>
  </si>
  <si>
    <t>906232</t>
  </si>
  <si>
    <t>HTLV-I Y II ANTICUERPOS TOTALES SEMIAUTOMATIZADO O AUTOMATIZADO</t>
  </si>
  <si>
    <t>906233</t>
  </si>
  <si>
    <t>HTLV-I Y II ANTICUERPOS TOTALES CONFIRMATORIO SEMIAUTOMATIZADO O AUTOMATIZADO</t>
  </si>
  <si>
    <t>INFLUENZA TIPO A ANTICUERPOS IG G</t>
  </si>
  <si>
    <t>INFLUENZA TIPO A ANTICUERPOS IG M</t>
  </si>
  <si>
    <t>INFLUENZA TIPO B ANTICUERPOS IG G</t>
  </si>
  <si>
    <t>INFLUENZA TIPO B ANTICUERPOS IG M</t>
  </si>
  <si>
    <t>906238</t>
  </si>
  <si>
    <t>PAROTIDITIS ANTICUERPOS IG G SEMIAUTOMATIZADO O AUTOMATIZADO</t>
  </si>
  <si>
    <t>POLIOVIRUS ANTICUERPOS SEMIAUTOMATIZADO O AUTOMATIZADO</t>
  </si>
  <si>
    <t>POLIOVIRUS ANTICUERPOS SEROTIPOS 1-3 SEMIAUTOMATIZADO O AUTOMATIZADO</t>
  </si>
  <si>
    <t>906241</t>
  </si>
  <si>
    <t>RUBEOLA ANTICUERPOS IG G AUTOMATIZADO</t>
  </si>
  <si>
    <t>RUBEOLA ANTICUERPOS IG G SEMIAUTOMATIZADO</t>
  </si>
  <si>
    <t>906243</t>
  </si>
  <si>
    <t>RUBEOLA ANTICUERPOS IG M AUTOMATIZADO</t>
  </si>
  <si>
    <t>906244</t>
  </si>
  <si>
    <t>RUBEOLA ANTICUERPOS IG M SEMIAUTOMATIZADO</t>
  </si>
  <si>
    <t>906245</t>
  </si>
  <si>
    <t>SARAMPION ANTICUERPOS IG G SEMIAUTOMATIZADO O AUTOMATIZADO</t>
  </si>
  <si>
    <t>SARAMPION ANTICUERPOS IG M SEMIAUTOMATIZADO O AUTOMATIZADO</t>
  </si>
  <si>
    <t>906247</t>
  </si>
  <si>
    <t>VARICELA ZOSTER ANTICUERPOS IG G SEMIAUTOMATIZADO O AUTOMATIZADO</t>
  </si>
  <si>
    <t>906248</t>
  </si>
  <si>
    <t>VARICELA ZOSTER ANTICUERPOS IG M SEMIAUTOMATIZADO O AUTOMATIZADO</t>
  </si>
  <si>
    <t>906249</t>
  </si>
  <si>
    <t>VIRUS DE INMUNODEFICIENCIA HUMANA 1 Y 2 ANTICUERPOS</t>
  </si>
  <si>
    <t>906250</t>
  </si>
  <si>
    <t>VIRUS DE INMUNODEFICIENCIA HUMANA PRUEBA CONFIRMATORIA</t>
  </si>
  <si>
    <t>906251</t>
  </si>
  <si>
    <t>VIRUS DE ENCEFALITIS ANTICUERPOS SEMIAUTOMATIZADO O AUTOMATIZADO</t>
  </si>
  <si>
    <t>VIRUS DE FIEBRE AMARILLA ANTICUERPOS IG M SEMIAUTOMATIZADO O AUTOMATIZADO</t>
  </si>
  <si>
    <t>VIRUS SINCITIAL RESPIRATORIO ANTICUERPOS IG G</t>
  </si>
  <si>
    <t>VIRUS SINCITIAL RESPIRATORIO ANTICUERPOS IG M</t>
  </si>
  <si>
    <t>TOXOCARA SPP ANTICUERPOS IG G SEMIAUTOMATIZADO O AUTOMATIZADO</t>
  </si>
  <si>
    <t>HELICOBACTER PYLORI ANTIGENO</t>
  </si>
  <si>
    <t>PNEUMOCYSTIS CARINII ANTICUERPOS SEMIAUTOMATIZADO O AUTOMATIZADO</t>
  </si>
  <si>
    <t>PAROTIDITIS ANTICUERPOS IG M SEMIAUTOMATIZADO O AUTOMATIZADO</t>
  </si>
  <si>
    <t>PARVOVIRUS B19 ANTICUERPOS SEMIAUTOMATIZADO O AUTOMATIZADO</t>
  </si>
  <si>
    <t>CITOMEGALOVIRUS ANTICUERPOS IG G MANUAL</t>
  </si>
  <si>
    <t>CITOMEGALOVIRUS ANTICUERPOS IG M MANUAL</t>
  </si>
  <si>
    <t>HEPATITIS B ANTICUERPOS S [ANTI-HBS] MANUAL</t>
  </si>
  <si>
    <t>HEPATITIS C ANTICUERPOS MANUAL</t>
  </si>
  <si>
    <t>RUBEOLA ANTICUERPOS MANUAL</t>
  </si>
  <si>
    <t>SARAMPION ANTICUERPOS MANUAL</t>
  </si>
  <si>
    <t>HEPATITIS E ANTICUERPOS IG G SEMIAUTOMATIZADO O AUTOMATIZADO</t>
  </si>
  <si>
    <t>HEPATITIS E ANTICUERPOS IG M SEMIAUTOMATIZADO O AUTOMATIZADO</t>
  </si>
  <si>
    <t>TEST DE AVIDEZ ANTICUERPOS IG G RUBEOLA SEMIAUTOMATIZADO O AUTOMATIZADO</t>
  </si>
  <si>
    <t>TEST DE AVIDEZ ANTICUERPOS IG G CITOMEGALOVIRUS SEMIAUTOMATIZADO O AUTOMATIZADO</t>
  </si>
  <si>
    <t>HTLV-I Y II ANTICUERPOS TOTALES EN LCR (COD PROPIO - 9062AA)</t>
  </si>
  <si>
    <t>ADENOVIRUS ANTIGENO</t>
  </si>
  <si>
    <t>ANTIGENO P 24 VIRUS DE INMUNODEFICIENCIA HUMANA 1</t>
  </si>
  <si>
    <t>906303</t>
  </si>
  <si>
    <t>ANTIGENOS BACTERIANOS MANUAL O SEMIAUTOMATIZADO</t>
  </si>
  <si>
    <t>906304</t>
  </si>
  <si>
    <t>ANTIGENOS FEBRILES MANUAL O SEMIAUTOMATIZADO</t>
  </si>
  <si>
    <t>906305</t>
  </si>
  <si>
    <t>ARBOVIRUS ANTIGENO SEMIAUTOMATIZADO O AUTOMATIZADO</t>
  </si>
  <si>
    <t>906306</t>
  </si>
  <si>
    <t>BORDETELLA PERTUSSI ANTIGENO SEMIAUTOMATIZADO O AUTOMATIZADO</t>
  </si>
  <si>
    <t>906307</t>
  </si>
  <si>
    <t>CHLAMYDIA TRACHOMATIS ANTIGENO SEMIAUTOMATIZADO O AUTOMATIZADO</t>
  </si>
  <si>
    <t>906308</t>
  </si>
  <si>
    <t>CHLAMYDIA TRACHOMATIS ANTIGENO MANUAL</t>
  </si>
  <si>
    <t>COXSACKIE A ANTIGENO POR NEUTRALIZACION SEMIAUTOMATIZADO O AUTOMATIZADO</t>
  </si>
  <si>
    <t>COXSACKIE B ANTIGENO SEMIAUTOMATIZADO O AUTOMATIZADO</t>
  </si>
  <si>
    <t>906314</t>
  </si>
  <si>
    <t>CRYPTOCOCCUS NEOFORMANS ANTIGENO</t>
  </si>
  <si>
    <t>ENTAMOEBA HISTOLITICA ANTIGENO SEMIAUTOMATIZADO O AUTOMATIZADO</t>
  </si>
  <si>
    <t>GIARDIA LAMBLIA MANUAL</t>
  </si>
  <si>
    <t>906317</t>
  </si>
  <si>
    <t>HEPATITIS B ANTIGENO DE SUPERFICIE [AG HBS]</t>
  </si>
  <si>
    <t>906318</t>
  </si>
  <si>
    <t>HEPATITIS B ANTIGENO E [AG HBE] SEMIAUTOMATIZADO O AUTOMATIZADO</t>
  </si>
  <si>
    <t>906319</t>
  </si>
  <si>
    <t>HEPATITIS DELTA ANTIGENO [AG HVD] SEMIAUTOMATIZADO O AUTOMATIZADO</t>
  </si>
  <si>
    <t>906320</t>
  </si>
  <si>
    <t>HERPES SIMPLEX ANTIGENO SEMIAUTOMATIZADO O AUTOMATIZADO</t>
  </si>
  <si>
    <t>INFLUENZA ANTIGENO</t>
  </si>
  <si>
    <t>906322</t>
  </si>
  <si>
    <t>LEGIONELLA SPP ANTIGENO</t>
  </si>
  <si>
    <t>906323</t>
  </si>
  <si>
    <t>NEISSERIA GONORRHOEAE ANTIGENO</t>
  </si>
  <si>
    <t>PARAINFLUENZA TIPO 1 3 ANTIGENO</t>
  </si>
  <si>
    <t>906325</t>
  </si>
  <si>
    <t>PNEUMOCYSTIS CARINII ANTIGENO MANUAL O SEMIAUTOMATIZADO O AUTOMATIZADO</t>
  </si>
  <si>
    <t>906326</t>
  </si>
  <si>
    <t>ROTAVIRUS ANTIGENOS SEMIAUTOMATIZADO O AUTOMATIZADO</t>
  </si>
  <si>
    <t>906327</t>
  </si>
  <si>
    <t>ROTAVIRUS ANTIGENOS MANUAL</t>
  </si>
  <si>
    <t>906328</t>
  </si>
  <si>
    <t>SALMONELLA SPP IDENTIFICACION MANUAL</t>
  </si>
  <si>
    <t>906329</t>
  </si>
  <si>
    <t>VIRUS SINCITIAL RESPIRATORIO ANTIGENO</t>
  </si>
  <si>
    <t>STREPTOCOCCUS PNEUMONIAE ANTIGENO</t>
  </si>
  <si>
    <t>HEPATITIS B [HBSAG] ANTIGENO DE SUPERFICIE PRUEBA DE NEUTRALIZACION AUTOMATIZADA</t>
  </si>
  <si>
    <t>ASPERGILLUS SPP ANTIGENO (GALACTOMANAN) SEMIAUTOMATIZADO O AUTOMATIZADO</t>
  </si>
  <si>
    <t>CANDIDA SPP ANTIGENO</t>
  </si>
  <si>
    <t>CRYPTOSPORIDIUM SPP ANTIGENO SEMIAUTOMATIZADO O AUTOMATIZADO</t>
  </si>
  <si>
    <t>GIARDIA LAMBLIA ANTIGENO SEMIAUTOMATIZADO O AUTOMATIZADO</t>
  </si>
  <si>
    <t>HISTOPLASMA CAPSULATUM ANTIGENO SEMIAUTOMATIZADO O AUTOMATIZADO</t>
  </si>
  <si>
    <t>PLASMODIUM SPP ANTIGENO MAUAL O SEMIAUTOMATIZADO O AUTOMATIZADO</t>
  </si>
  <si>
    <t>CLOSTRIDIUM DIFFICILE ANTIGENO A Y B</t>
  </si>
  <si>
    <t>ANTIGENOS FEBRILES [VIDAL O WEIL FELIX] (COD PROPIO - 9063AA)</t>
  </si>
  <si>
    <t>PRUEBA DE BRUCELLOSIS (ANTIGENOS MICROBIANO) (COD PROPIO - 9063AB)</t>
  </si>
  <si>
    <t>906401</t>
  </si>
  <si>
    <t>ACETILCOLINA RECEPTORES ANTICUERPOS BLOQUEADORES AUTOMATIZADO</t>
  </si>
  <si>
    <t>ADN CADENA SENCILLA ANTICUERPOS SEMIAUTOMATIZADO O AUTOMATIZADO</t>
  </si>
  <si>
    <t>ADRENAL AUTOANTICUERPOS SEMIAUTOMATIZADA O AUTOMATIZADA</t>
  </si>
  <si>
    <t>906406</t>
  </si>
  <si>
    <t>ANTICUERPOS NUCLEARES EXTRACTABLES TOTALES [ENA] SS-A [RO] SS-B [LA] RNP Y SM SEMIAUTOMATIZADO O AUTOMATIZADO</t>
  </si>
  <si>
    <t>CARDIOLIPINA ANTICUERPOS IG A SEMIAUTOMATIZADO O AUTOMATIZADO</t>
  </si>
  <si>
    <t>906409</t>
  </si>
  <si>
    <t>906408</t>
  </si>
  <si>
    <t>CARDIOLIPINA ANTICUERPOS IG G SEMIAUTOMATIZADO O AUTOMATIZADO</t>
  </si>
  <si>
    <t>CARDIOLIPINA ANTICUERPOS IG M SEMIAUTOMATIZADO O AUTOMATIZADO</t>
  </si>
  <si>
    <t>CELULAS DE PURKINGE ANTICUERPOS SEMIAUTOMATIZADO O AUTOMATIZADO</t>
  </si>
  <si>
    <t>906411</t>
  </si>
  <si>
    <t>CELULAS PARIETALES ANTICUERPOS SEMIAUTOMATIZADO O AUTOMATIZADO</t>
  </si>
  <si>
    <t>906412</t>
  </si>
  <si>
    <t>CEMENTO INTERCELULAR ANTICUERPOS SEMIAUTOMATIZADO O AUTOMATIZADO</t>
  </si>
  <si>
    <t>906413</t>
  </si>
  <si>
    <t>CENTROMERO ANTICUERPOS SEMIAUTOMATIZADO O AUTOMATIZADO</t>
  </si>
  <si>
    <t>906414</t>
  </si>
  <si>
    <t>CITOPLASMA DE NEUTROFILOS ANTICUERPOS TOTALES [C-ANCA O P-ANCA] MANUAL O SEMIAUTOMATIZADO</t>
  </si>
  <si>
    <t>906415</t>
  </si>
  <si>
    <t>CITOPLASMA DE NEUTROFILOS ANTICUERPOS TOTALES [C ANCA O P ANCA] AUTOMATIZADO</t>
  </si>
  <si>
    <t>DEOXIRRIBONUCLEASA B AUTOANTICUERPOS [ANTI ADN B] AUTOMATIZADO</t>
  </si>
  <si>
    <t>906417</t>
  </si>
  <si>
    <t>DNA N ANTICUERPOS SEMIAUTOMATIZADO O AUTOMATIZADO</t>
  </si>
  <si>
    <t>906418</t>
  </si>
  <si>
    <t>DNA N ANTICUERPOS MANUAL</t>
  </si>
  <si>
    <t>906419</t>
  </si>
  <si>
    <t>ESPERMATOZOIDES ANTICUERPOS AUTOMATIZADO</t>
  </si>
  <si>
    <t>906420</t>
  </si>
  <si>
    <t>ESPERMATOZOIDES ANTICUERPOS MANUAL O SEMIAUTOMATIZADO</t>
  </si>
  <si>
    <t>FACTOR ANTINUCLEO ANTICUERPOS SEMIAUTOMATIZADO O AUTOMATIZADO</t>
  </si>
  <si>
    <t>FOSFOLIPIDOS ANTICUERPOS IG G SEMIAUTOMATIZADO O AUTOMATIZADO</t>
  </si>
  <si>
    <t>FOSFOLIPIDOS ANTICUERPOS IG M SEMIAUTOMATIZADO O AUTOMATIZADO</t>
  </si>
  <si>
    <t>HISTONA ANTICUERPOS SEMIAUTOMATIZADO O AUTOMATIZADO</t>
  </si>
  <si>
    <t>906425</t>
  </si>
  <si>
    <t>INSULINA ANTICUERPOS SEMIAUTOMATIZADO O AUTOMATIZADO</t>
  </si>
  <si>
    <t>906426</t>
  </si>
  <si>
    <t>INSULINA ANTICUERPOS ISLOTES SEMIAUTOMATIZADO O AUTOMATIZADO</t>
  </si>
  <si>
    <t>906428</t>
  </si>
  <si>
    <t>906429</t>
  </si>
  <si>
    <t>JO1 ANTICUERPOS SEMIAUTOMATIZADO O AUTOMATIZADO</t>
  </si>
  <si>
    <t>906430</t>
  </si>
  <si>
    <t>SSB [LA] ANTICUERPOS IG G SEMIAUTOMATIZADO O AUTOMATIZADO</t>
  </si>
  <si>
    <t>MEMBRANA BASAL DEL GLOMERULO ANTICUERPOS IG G SEMIAUTOMATIZADO O AUTOMATIZADO</t>
  </si>
  <si>
    <t>906432</t>
  </si>
  <si>
    <t>MITOCONDRIA ANTICUERPOS AUTOMATIZADO</t>
  </si>
  <si>
    <t>906433</t>
  </si>
  <si>
    <t>MITOCONDRIA ANTICUERPOS MANUAL</t>
  </si>
  <si>
    <t>906434</t>
  </si>
  <si>
    <t>MITOCONDRIA ANTICUERPOS SEMIAUTOMATIZADO</t>
  </si>
  <si>
    <t>MUSCULO ESTRIADO ANTICUERPOS</t>
  </si>
  <si>
    <t>906436</t>
  </si>
  <si>
    <t>MUSCULO LISO ANTICUERPOS AUTOMATIZADO</t>
  </si>
  <si>
    <t>906437</t>
  </si>
  <si>
    <t>MUSCULO LISO ANTICUERPOS MANUAL</t>
  </si>
  <si>
    <t>906438</t>
  </si>
  <si>
    <t>MUSCULO LISO ANTICUERPOS SEMIAUTOMATIZADO</t>
  </si>
  <si>
    <t>906440</t>
  </si>
  <si>
    <t>ANTICUERPOS ANTINUCLEARES AUTOMATIZADO</t>
  </si>
  <si>
    <t>906441</t>
  </si>
  <si>
    <t>ANTICUERPOS ANTINUCLEARES MANUAL</t>
  </si>
  <si>
    <t>906442</t>
  </si>
  <si>
    <t>ANTICUERPOS ANTINUCLEARES SEMIAUTOMATIZADO</t>
  </si>
  <si>
    <t>906443</t>
  </si>
  <si>
    <t>ANTICUERPOS PLAQUETARIOS DETECCION MANUAL O SEMIAUTOMATIZADO</t>
  </si>
  <si>
    <t>906444</t>
  </si>
  <si>
    <t>ANTICUERPOS PLAQUETARIOS DETECCION AUTOMATIZADO</t>
  </si>
  <si>
    <t>PLAQUETAS ANTICUERPOS CIRCULANTES IG G IG M E IG A SEMIAUTOMATIZADO O AUTOMATIZADO</t>
  </si>
  <si>
    <t>PLAQUETAS ANTIGENOS ASOCIADOS A ANTICUERPOS IG G IG M E IG A SEMIAUTOMATIZADO O AUTOMATIZADO</t>
  </si>
  <si>
    <t>906447</t>
  </si>
  <si>
    <t>PM/SCL ANTICUERPOS SEMIAUTOMATIZADO O AUTOMATIZADO</t>
  </si>
  <si>
    <t>906448</t>
  </si>
  <si>
    <t>PM1 ANTICUERPOS ASOCIADOS A POLIMIOSITIS AUTOMATIZADO</t>
  </si>
  <si>
    <t>PM2 ANTICUERPOS AUTOMATIZADO</t>
  </si>
  <si>
    <t>PROTEINA RIBOSOMAL P ANTICUERPOS SEMIAUTOMATIZADO O AUTOMATIZADO</t>
  </si>
  <si>
    <t>QUERATINA ANTICUERPOS</t>
  </si>
  <si>
    <t>RECEPTORES BETA-2 ADRENERGICOS ANTICUERPOS SEMIAUTOMATIZADO O AUTOMATIZADO</t>
  </si>
  <si>
    <t>906453</t>
  </si>
  <si>
    <t>RNP ANTICUERPOS SEMIAUTOMATIZADO O AUTOMATIZADO</t>
  </si>
  <si>
    <t>906454</t>
  </si>
  <si>
    <t>SSA [RO] ANTICUERPOS SEMIAUTOMATIZADO O AUTOMATIZADO</t>
  </si>
  <si>
    <t>906455</t>
  </si>
  <si>
    <t>SCL-70 ANTICUERPOS SEMIAUTOMATIZADO O AUTOMATIZADO</t>
  </si>
  <si>
    <t>906456</t>
  </si>
  <si>
    <t>SM ANTICUERPOS SEMIAUTOMATIZADO O AUTOMATIZADO</t>
  </si>
  <si>
    <t>906457</t>
  </si>
  <si>
    <t>TIROIDEOS COLOIDALES ANTICUERPOS</t>
  </si>
  <si>
    <t>906458</t>
  </si>
  <si>
    <t>TIROIDEOS MICROSOMALES ANTICUERPOS (TIROIDEOS PEROXIDASA ANTICUERPOS) AUTOMATIZADO</t>
  </si>
  <si>
    <t>TIROIDEOS MICROSOMALES ANTICUERPOS (TIROIDEOS PEROXIDASA ANTICUERPOS) MANUAL</t>
  </si>
  <si>
    <t>906460</t>
  </si>
  <si>
    <t>TIROIDEOS MICROSOMALES ANTICUERPOS (TIROIDEOS PEROXIDASA ANTICUERPOS) SEMIAUTOMATIZADO</t>
  </si>
  <si>
    <t>TIROIDEOS PEROXIDASA ANTICUERPOS</t>
  </si>
  <si>
    <t>906463</t>
  </si>
  <si>
    <t>TIROIDEOS TIROGLOBULINICOS ANTICUERPOS AUTOMATIZADO</t>
  </si>
  <si>
    <t>TIROIDEOS TIROGLOBULINICOS ANTICUERPOS MANUAL</t>
  </si>
  <si>
    <t>906465</t>
  </si>
  <si>
    <t>TIROIDEOS TIROGLOBULINICOS ANTICUERPOS SEMIAUTOMATIZADO</t>
  </si>
  <si>
    <t>CITRULINA ANTICUERPOS [ANTI PEPTIDO CICLICO CITRULINADO] SEMIAUTOMATIZADO O AUTOMATIZADO</t>
  </si>
  <si>
    <t>HORMONA PARATIROIDEA ANTICUERPOS SEMIAUTOMATIZADO O AUTOMATIZADO</t>
  </si>
  <si>
    <t>ACETILCOLINA RECEPTORES ANTICUERPOS FIJADORES SEMIAUTOMATIZADO O AUTOMATIZADO</t>
  </si>
  <si>
    <t>ACETILCOLINA RECEPTORES ANTICUERPOS MODULADORES SEMIAUTOMATIZADO O AUTOMATIZADO</t>
  </si>
  <si>
    <t>ANTICUERPOS ACUAPORINA 4 SEMIAUTOMATIZADO O AUTOMATIZADO</t>
  </si>
  <si>
    <t>ENDOMISIO ANTICUERPOS IG A SEMIAUTOMATIZADO O AUTOMATIZADO</t>
  </si>
  <si>
    <t>ENDOMISIO ANTICUERPOS IG G SEMIAUTOMATIZADO O AUTOMATIZADO</t>
  </si>
  <si>
    <t>ENDOMISIO ANTICUERPOS IG M SEMIAUTOMATIZADO O AUTOMATIZADO</t>
  </si>
  <si>
    <t>GLIADINA ANTICUERPOS IG A SEMIAUTOMATIZADO O AUTOMATIZADO</t>
  </si>
  <si>
    <t>GLIADINA ANTICUERPOS IG G SEMIAUTOMATIZADO O AUTOMATIZADO</t>
  </si>
  <si>
    <t>GLIADINA ANTICUERPOS IG M SEMIAUTOMATIZADO O AUTOMATIZADO</t>
  </si>
  <si>
    <t>TRANSGLUTAMINASA ANTICUERPOS IG A SEMIAUTOMATIZADO O AUTOMATIZADO</t>
  </si>
  <si>
    <t>TRANSGLUTAMINASA ANTICUERPOS IG G SEMIAUTOMATIZADO O AUTOMATIZADO</t>
  </si>
  <si>
    <t>TRANSGLUTAMINASA ANTICUERPOS SEMIAUTOMATIZADO O AUTOMATIZADO</t>
  </si>
  <si>
    <t>BETA 2 GLICOPROTEINA I IG G</t>
  </si>
  <si>
    <t>BETA 2 GLICOPROTEINA I IG G SEMIAUTOMATIZADO O AUTOMATIZADO</t>
  </si>
  <si>
    <t>BETA 2 GLICOPROTEINA I IG M SEMIAUTOMATIZADO O AUTOMATIZADO</t>
  </si>
  <si>
    <t>ACIDO GLUTAMICO DECARBOXILASA ANTICUERPO SEMIAUTOMATIZADO O AUTOMATIZADO</t>
  </si>
  <si>
    <t>MICROSOMALES HIGADO Y RIÑON ANTICUERPOS SEMIAUTOMATIZADO O AUTOMATIZADO</t>
  </si>
  <si>
    <t>MIELOPEROXIDASA ANTICUERPOS SEMIAUTOMATIZADO O AUTOMATIZADO</t>
  </si>
  <si>
    <t>PROTEINASA 3 ANTICUERPOS SEMIAUTOMATIZADO O AUTOMATIZADO</t>
  </si>
  <si>
    <t>NEURONALES ANTICUERPOS (ANTI-HU YO RI FIFISINA CV2 MA2) SEMIAUTOMATIZADO O AUTOMATIZADO</t>
  </si>
  <si>
    <t>GANGLIOSIDOS ANTICUERPOS IG G SEMIAUTOMATIZADO O AUTOMATIZADO</t>
  </si>
  <si>
    <t>GANGLIOSIDOS ANTICUERPOS IG M SEMIAUTOMATIZADO O AUTOMATIZADO</t>
  </si>
  <si>
    <t>ANTIGENO SOLUBLE DE HIGADO ANTICUERPOS SEMIAUTOMATIZADO O AUTOMATIZADO</t>
  </si>
  <si>
    <t>TIROSINASA MUSCULO ESPECIFICA [MUSK] ANTICUERPOS SEMIAUTOMATIZADO O AUTOMATIZADO</t>
  </si>
  <si>
    <t>ANTICUERPOS ANTI RECEPTOR DE TSH SEMIAUTOMATIZADO O AUTOMATIZADO</t>
  </si>
  <si>
    <t>N-METIL ASPARTATO RECEPTOR ANTICUERPOS SEMIAUTOMATIZADO O AUTOMATIZADO</t>
  </si>
  <si>
    <t>21 HIDROXILASA ANTICUERPOS SEMIAUTOMATIZADO O AUTOMATIZADO</t>
  </si>
  <si>
    <t>OTRO ANTICUERPO (ESPECIFICO) PARA LA UNION NEUROMUSCULAR SEMIAUTOMATIZADO O AUTOMATIZADO</t>
  </si>
  <si>
    <t>ANTICUERPOS ANTIFOSFOLIPASA A2</t>
  </si>
  <si>
    <t>ANTICUERPOS ANTI RECEPTOR NMDA (NR1 Y NR2) (ANTINEURONALES) LCR (COD PROPIO - 9064AA)</t>
  </si>
  <si>
    <t>NEURONALES ANTICUERPOS SUERO SEMIAUTOMATIZADO AUTOMATIZADO (COD PROPIO - 9064AB)</t>
  </si>
  <si>
    <t>NEURONALES ANTICUERPOS (ANTI-HU YO RI FIFISINA CV2 MA2) (COD PROPIO - 9064AC)</t>
  </si>
  <si>
    <t>GANGLIOSIDOS ANTICUERPOS IG G PANEL LCR (COD PROPIO - 9064AD)</t>
  </si>
  <si>
    <t>ANTICUERPOS ANTICROMATINA (COD PROPIO - 9064AE)</t>
  </si>
  <si>
    <t>ANTICUERPOS NEURONALES [ANTI-HU-YO-RI- FIFISINA-CV2-MA2-MGT-30-AGNA-RECOVERINA] (COD PROPIO - 9064AF)</t>
  </si>
  <si>
    <t>906501</t>
  </si>
  <si>
    <t>TIPIFICACION ANTIGENO LEUCOCITARIO HUMANO CLASE I (A B C)</t>
  </si>
  <si>
    <t>906502</t>
  </si>
  <si>
    <t>TIPIFICACION ANTIGENO LEUCOCITARIO HUMANO CLASE I Y II (A B C DR DQ DP)</t>
  </si>
  <si>
    <t>TIPIFICACION ANTIGENO LEUCOCITARIO HUMANO LOCUS B</t>
  </si>
  <si>
    <t>906504</t>
  </si>
  <si>
    <t>TIPIFICACION ANTIGENO LEUCOCITARIO HUMANO LOCUS DR</t>
  </si>
  <si>
    <t>906506</t>
  </si>
  <si>
    <t>TIPIFICACION ANTIGENO LEUCOCITARIO HUMANO CLASE II (DR DQ DP)</t>
  </si>
  <si>
    <t>906505</t>
  </si>
  <si>
    <t>906509</t>
  </si>
  <si>
    <t>ANTICUERPOS CITOTOXICOS ANTI HLA</t>
  </si>
  <si>
    <t>TIPIFICACION DE ANTIGENO LEUCOCITARIO HUMANO LOCUS A</t>
  </si>
  <si>
    <t>906507</t>
  </si>
  <si>
    <t>TIPIFICACION DE ANTIGENO LEUCOCITARIO HUMANO LOCUS DR ALTA RESOLUCION</t>
  </si>
  <si>
    <t>TIPIFICACION DE ANTIGENO LEUCOCITARIO HUMANO LOCUS DQ</t>
  </si>
  <si>
    <t>TIPIFICACION ANTIGENO LEUCOCITARIO HUMANO LOCUS B27</t>
  </si>
  <si>
    <t>TIPIFICACION DE ANTIGENO LEUCOCITARIO HUMANO LOCUS C</t>
  </si>
  <si>
    <t>TIPIFICACION DE ANTIGENO LEUCOCITARIO HUMANO LOCUS DP</t>
  </si>
  <si>
    <t>ANTICUERPOS DONANTE ESPECIFICO (DONANTE - RECEPTOR TRASPLANTE)</t>
  </si>
  <si>
    <t>ANTICUERPOS ANTI HLA CLASE I (P.R.A) CUALITATIVO</t>
  </si>
  <si>
    <t>ANTICUERPOS ANTI HLA CLASE II (P.R.A) CUALITATIVO</t>
  </si>
  <si>
    <t>ANTICUERPOS ANTI HLA CLASE I (P.R.A) CUANTITATIVO</t>
  </si>
  <si>
    <t>ANTICUERPOS ANTI HLA CLASE II (P.R.A) CUANTITATIVO</t>
  </si>
  <si>
    <t>ANTICUERPOS ANTI HLA ANTIGENO AISLADO CLASE I</t>
  </si>
  <si>
    <t>ANTICUERPOS ANTI HLA ANTIGENO AISLADO CLASE II</t>
  </si>
  <si>
    <t>PRUEBA DE QUIMERISMO</t>
  </si>
  <si>
    <t>HLA B-27 ANTIGENO POR CITOMETRIA DE FLUJO (COD PROPIO - 9065AA)</t>
  </si>
  <si>
    <t>906601</t>
  </si>
  <si>
    <t>ACIDO SIALICO SEMIAUTOMATIZADO O AUTOMATIZADO</t>
  </si>
  <si>
    <t>906602</t>
  </si>
  <si>
    <t>ALFA FETOPROTEINA SEMIAUTOMATIZADO O AUTOMATIZADO</t>
  </si>
  <si>
    <t>906603</t>
  </si>
  <si>
    <t>ANTIGENO CARCINOEMBRIONARIO SEMIAUTOMATIZADO O AUTOMATIZADO</t>
  </si>
  <si>
    <t>906604</t>
  </si>
  <si>
    <t>ANTIGENO DE CANCER DE MAMA [CA 15-3] SEMIAUTOMATIZADO O AUTOMATIZADO</t>
  </si>
  <si>
    <t>906605</t>
  </si>
  <si>
    <t>ANTIGENO DE CANCER DE OVARIO [CA 125] SEMIAUTOMATIZADO O AUTOMATIZADO</t>
  </si>
  <si>
    <t>906606</t>
  </si>
  <si>
    <t>ANTIGENO DE CANCER DE TUBO DIGESTIVO [CA 19-9] SEMIAUTOMATIZADO O AUTOMATIZADO</t>
  </si>
  <si>
    <t>906610</t>
  </si>
  <si>
    <t>ANTIGENO ESPECIFICO DE PROSTATA SEMIAUTOMATIZADO O AUTOMATIZADO</t>
  </si>
  <si>
    <t>906611</t>
  </si>
  <si>
    <t>ANTIGENO ESPECIFICO DE PROSTATA FRACCION LIBRE SEMIAUTOMATIZADO O AUTOMATIZADO</t>
  </si>
  <si>
    <t>906612</t>
  </si>
  <si>
    <t>ANTIGENO ESPECIFICO DE PROSTATA VELOCIDAD DE CAMBIO 2 MUESTRAS SEMIAUTOMATIZADO O AUTOMATIZADO</t>
  </si>
  <si>
    <t>906613</t>
  </si>
  <si>
    <t>ANTIGENO POLIPEPTIDO DE TEJIDO O ANTIGENO DE PROLIFERACION CELULAR AUTOMATIZADO</t>
  </si>
  <si>
    <t>ANTIGENO POLIPEPTIDO DE TEJIDO O ANTIGENO DE PROLIFERACION CELULAR SEMIAUTOMATIZADO</t>
  </si>
  <si>
    <t>ANTIGENO TUMORAL DE VEJIGA SEMIAUTOMATIZADO O AUTOMATIZADO</t>
  </si>
  <si>
    <t>BETA 2 MICROGLOBULINA SEMIAUTOMATIZADO O AUTOMATIZADO</t>
  </si>
  <si>
    <t>906621</t>
  </si>
  <si>
    <t>CALCITONINA SEMIAUTOMATIZADO O AUTOMATIZADO</t>
  </si>
  <si>
    <t>ENOLASA NEURONAL ESPECIFICA SEMIAUTOMATIZADO O AUTOMATIZADO</t>
  </si>
  <si>
    <t>FACTOR ALFA DE NECROSIS TUMORAL SEMIAUTOMATIZADO O AUTOMATIZADO</t>
  </si>
  <si>
    <t>906624</t>
  </si>
  <si>
    <t>GASTRINA SEMIAUTOMATIZADO O AUTOMATIZADO</t>
  </si>
  <si>
    <t>906625</t>
  </si>
  <si>
    <t>GONADOTROPINA CORIONICA SUBUNIDAD BETA SEMIAUTOMATIZADO O AUTOMATIZADO</t>
  </si>
  <si>
    <t>GONADOTROPINA CORIONICA SUBUNIDAD BETA FRACCION LIBRE SEMIAUTOMATIZADO O AUTOMATIZADO</t>
  </si>
  <si>
    <t>CROMOGRANINA A SEMIAUTOMATIZADO O AUTOMATIZADO</t>
  </si>
  <si>
    <t>PROTEINA EPIDIDIMAL HUMANA 4 (HE-4) SEMIAUTOMATIZADO O AUTOMATIZADO</t>
  </si>
  <si>
    <t>ANTIGENO ESPECIFICO DE PROSTATA FRACCION LIBRE PROPSA PHI (COD PROPIO - 9066AA)</t>
  </si>
  <si>
    <t>ANTICUERPOS ANTIOVARIO (COD PROPIO - 9066AB)</t>
  </si>
  <si>
    <t>906701</t>
  </si>
  <si>
    <t>906702</t>
  </si>
  <si>
    <t>LEUCOCITOS CD14 MONOCITOS GRANULOCITOS SEMIAUTOMATIZADO O AUTOMATIZADO</t>
  </si>
  <si>
    <t>LEUCOCITOS CD14 MONOCITOS GRANULOCITOS POR INMUNOHISTOQUIMICA</t>
  </si>
  <si>
    <t>906704</t>
  </si>
  <si>
    <t>LEUCOCITOS CD33 MONOCITOS GRANULOCITOS SEMIAUTOMATIZADO O AUTOMATIZADO</t>
  </si>
  <si>
    <t>LEUCOCITOS CD33 MONOCITOS GRANULOCITOS POR INMUNOHISTOQUIMICA</t>
  </si>
  <si>
    <t>906706</t>
  </si>
  <si>
    <t>LEUCOCITOS CD34 CELULAS PROGENITORAS SEMIAUTOMATIZADO O AUTOMATIZADO</t>
  </si>
  <si>
    <t>LEUCOCITOS CD34 CELULAS PROGENITORAS POR INMUNOHISTOQUIMICA</t>
  </si>
  <si>
    <t>LEUCOCITOS CD45 LEUCOCITOS TOTALES SEMIAUTOMATIZADO O AUTOMATIZADO</t>
  </si>
  <si>
    <t>906709</t>
  </si>
  <si>
    <t>LEUCOCITOS CD45 LEUCOCITOS TOTALES POR INMUNOHISTOQUIMICA</t>
  </si>
  <si>
    <t>LEUCOCITOS MPO SEMIAUTOMATIZADO O AUTOMATIZADO</t>
  </si>
  <si>
    <t>906711</t>
  </si>
  <si>
    <t>LINFOCITOS B (CD19 Y CD20) SEMIAUTOMATIZADO O AUTOMATIZADO</t>
  </si>
  <si>
    <t>906712</t>
  </si>
  <si>
    <t>LINFOCITOS T CD3 SEMIAUTOMATIZADO O AUTOMATIZADO</t>
  </si>
  <si>
    <t>906713</t>
  </si>
  <si>
    <t>906714</t>
  </si>
  <si>
    <t>LINFOCITOS T CD4 SEMIAUTOMATIZADO O AUTOMATIZADO</t>
  </si>
  <si>
    <t>906715</t>
  </si>
  <si>
    <t>LINFOCITOS CD5 SEMIAUTOMATIZADO O AUTOMATIZADO</t>
  </si>
  <si>
    <t>LINFOCITOS CD5 POR INMUNOFLUORESCENCIA</t>
  </si>
  <si>
    <t>906718</t>
  </si>
  <si>
    <t>LINFOCITOS CD7 LINFOCITOS T Y NK SEMIAUTOMATIZADO O AUTOMATIZADO</t>
  </si>
  <si>
    <t>LINFOCITOS CD7 LINFOCITOS T Y NK POR INMUNOHISTOQUIMICA</t>
  </si>
  <si>
    <t>906720</t>
  </si>
  <si>
    <t>LINFOCITOS T CD8 SEMIAUTOMATIZADO O AUTOMATIZADO</t>
  </si>
  <si>
    <t>906721</t>
  </si>
  <si>
    <t>906722</t>
  </si>
  <si>
    <t>LINFOCITOS CD10 LINFOCITOS PRE-B [CALLA] SEMIAUTOMATIZADO O AUTOMATIZADO</t>
  </si>
  <si>
    <t>LINFOCITOS CD10 LINFOCITOS PRE-B [CALLA] POR INMUNOHISTOQUIMICA</t>
  </si>
  <si>
    <t>906725</t>
  </si>
  <si>
    <t>906724</t>
  </si>
  <si>
    <t>LINFOCITOS CD11 SEMIAUTOMATIZADO O AUTOMATIZADO</t>
  </si>
  <si>
    <t>LINFOCITOS CD11 POR INMUNOHISTOQUIMICA</t>
  </si>
  <si>
    <t>LINFOCITOS CD13 SEMIAUTOMATIZADO O AUTOMATIZADO</t>
  </si>
  <si>
    <t>LINFOCITOS CD13 POR INMUNOHISTOQUIMICA</t>
  </si>
  <si>
    <t>LINFOCITOS CD15 SEMIAUTOMATIZADO O AUTOMATIZADO</t>
  </si>
  <si>
    <t>LINFOCITOS CD15 POR INMUNOHISTOQUIMICA</t>
  </si>
  <si>
    <t>906730</t>
  </si>
  <si>
    <t>LINFOCITOS CD16 LINFOCITOS NK SEMIAUTOMATIZADO O AUTOMATIZADO</t>
  </si>
  <si>
    <t>LINFOCITOS CD16 LINFOCITOS NK POR INMUNOHISTOQUIMICA</t>
  </si>
  <si>
    <t>LINFOCITOS CD22 SEMIAUTOMATIZADO O AUTOMATIZADO</t>
  </si>
  <si>
    <t>LINFOCITOS CD22 POR INMUNOHISTOQUIMICA</t>
  </si>
  <si>
    <t>LINFOCITOS CD23 SEMIAUTOMATIZADO O AUTOMATIZADO</t>
  </si>
  <si>
    <t>LINFOCITOS CD23 POR INMUNOHISTOQUIMICA</t>
  </si>
  <si>
    <t>906736</t>
  </si>
  <si>
    <t>LINFOCITOS CD38 LINFOCITOS T ACTIVADOS Y B LINFOCITOS NK SEMIAUTOMATIZADO O AUTOMATIZADO</t>
  </si>
  <si>
    <t>LINFOCITOS CD38 LINFOCITOS T ACTIVADOS Y B LINFOCITOS NK POR INMUNOHISTOQUIMICA</t>
  </si>
  <si>
    <t>906738</t>
  </si>
  <si>
    <t>LINFOCITOS CD56 LINFOCITOS NK SEMIAUTOMATIZADO O AUTOMATIZADO</t>
  </si>
  <si>
    <t>LINFOCITOS CD56 LINFOCITOS NK POR INMUNOHISTOQUIMICA</t>
  </si>
  <si>
    <t>LINFOCITOS CD79A SEMIAUTOMATIZADO O AUTOMATIZADO</t>
  </si>
  <si>
    <t>LINFOCITOS CD79A POR INMUNOHISTOQUIMICA</t>
  </si>
  <si>
    <t>LINFOCITOS CD79B SEMIAUTOMATIZADO O AUTOMATIZADO</t>
  </si>
  <si>
    <t>LINFOCITOS CD79B POR INMUNOHISTOQUIMICA</t>
  </si>
  <si>
    <t>906744</t>
  </si>
  <si>
    <t>LINFOCITOS T CUANTIFICACION CD3 CD4 CD8 SEMIAUTOMATIZADO O AUTOMATIZADO</t>
  </si>
  <si>
    <t>LINFOCITOS T INMADUROS CD1 POR INMUNOHISTOQUIMICA</t>
  </si>
  <si>
    <t>MONOCITOS CD45 SEMIAUTOMATIZADO O AUTOMATIZADO</t>
  </si>
  <si>
    <t>MONOCITOS CD45 POR INMUNOHISTOQUIMICA</t>
  </si>
  <si>
    <t>906748</t>
  </si>
  <si>
    <t>MONOCITOS CD64 SEMIAUTOMATIZADO O AUTOMATIZADO</t>
  </si>
  <si>
    <t>MONOCITOS CD64 POR INMUNOHISTOQUIMICA</t>
  </si>
  <si>
    <t>906750</t>
  </si>
  <si>
    <t>PLAQUETAS CD41 SEMIAUTOMATIZADO O AUTOMATIZADO</t>
  </si>
  <si>
    <t>PLAQUETAS CD41 POR INMUNOHISTOQUIMICA</t>
  </si>
  <si>
    <t>PLAQUETAS CD61 SEMIAUTOMATIZADO O AUTOMATIZADO</t>
  </si>
  <si>
    <t>PLAQUETAS CD61 POR INMUNOHISTOQUIMICA</t>
  </si>
  <si>
    <t>LINFOCITOS B DE MEMORIA SUBPOBLACIONES IGD CD27 CD19 SEMIAUTOMATIZADO O AUTOMATIZADO</t>
  </si>
  <si>
    <t>EXPRESION DE PERFORINAS EN CELULAS NK SEMIAUTOMATIZADO O AUTOMATIZADO</t>
  </si>
  <si>
    <t>PLASMOBLASTOS CD38 CD19 IGD CD38 SEMIAUTOMATIZADO O AUTOMATIZADO</t>
  </si>
  <si>
    <t>LINFOCITOS ALFA BETA (CD4 CD8) TC RAB CD4 CD8 SEMIAUTOMATIZADO O AUTOMATIZADO</t>
  </si>
  <si>
    <t>LINFOCITOS B TOTALES MAS EXPRESION DEL RECEPTOR DEL COMPLEMENTO CR2 CD45 CD19 CD21 SEMIAUTOMATIZADO O AUTOMATIZADO</t>
  </si>
  <si>
    <t>LINFOCITOS B TRANSICIONALES CD24 CD19 CD38 SEMIAUTOMATIZADO O AUTOMATIZADO</t>
  </si>
  <si>
    <t>LINFOCITOS NK EXPRESION DE CD107A SEMIAUTOMATIZADO O AUTOMATIZADO</t>
  </si>
  <si>
    <t>LINFOCITOS NK ENSAYO DE CITOTOXICIDAD SEMIAUTOMATIZADO O AUTOMATIZADO</t>
  </si>
  <si>
    <t>LINFOCITOS T (CD3 CD4 CD8 DOBLEMENTE NEGATIVOS) SEMIAUTOMATIZADO O AUTOMATIZADO</t>
  </si>
  <si>
    <t>LINFOCITOS T (CD3 CD4 CD8 RELACION CD4/CD8) Y LINFOCITOS B (CD19 CD20) RECUENTO SEMIAUTOMATIZADO O AUTOMATIZADO</t>
  </si>
  <si>
    <t>LINFOCITOS T SUBPOBLACIONES PRINCIPALES CD45 CD3 CD4 CD8 SEMIAUTOMATIZADO O AUTOMATIZADO</t>
  </si>
  <si>
    <t>MARCADOR TCR ALFA BETA (TCRAB) SEMIAUTOMATIZADO O AUTOMATIZADO</t>
  </si>
  <si>
    <t>MONOCITOS CD14</t>
  </si>
  <si>
    <t>SUBPOBLACIONES DE LINFOCITOS T B NK Y MONOCITOS EN LEUCOCITOS CD45 SEMIAUTOMATIZADO O AUTOMATIZADO</t>
  </si>
  <si>
    <t>SUBPOBLACIONES EXTENDIDAS DE LINFOCITOS B (VIRGENES Y DE MEMORIA CON O SIN CAMBIO DE ISOTIPO PLASMOBLASTOS Y TRANSICIONALES) SEMIAUTOMATIZADO O AUTOMATIZADO</t>
  </si>
  <si>
    <t>SUBPOBLACIONES EXTENDIDAS DE LINFOCITOS T (AYUDADORES Y CITOTOXICOS VIRGENES Y DE MEMORIA CENTRAL Y EFECTORA) SEMIAUTOMATIZADO O AUTOMATIZADO</t>
  </si>
  <si>
    <t>EXPRESION DE CD40 EN LINFOCITOS B</t>
  </si>
  <si>
    <t>EXPRESION DE CD40L EN LINFOCITOS T</t>
  </si>
  <si>
    <t>EXPRESION DE HLA CLASE II EN LINFOCITOS T Y B A PARTIR DE LEUCOCITOS CD45+</t>
  </si>
  <si>
    <t>EXPRESION DE IFNGR1 E IL12RB1 EN LINFOCITOS</t>
  </si>
  <si>
    <t>EXPRESION INTRACELULAR DE SAP EN LINFOCITOS</t>
  </si>
  <si>
    <t>LINFOPROLIFERACION A ANTI-CD3+ ANTI-CD28</t>
  </si>
  <si>
    <t>LINFOPROLIFERACION A MITOGENO</t>
  </si>
  <si>
    <t>APOPTOSIS DE LINFOCITOS T</t>
  </si>
  <si>
    <t>EXPRESION DE CD18 A PARTIR DE LEUCOCITOS CD45+</t>
  </si>
  <si>
    <t>DOCK8 INTRACELULAR EN LINFOCITOS</t>
  </si>
  <si>
    <t>EXPRESION DE HLA DR EN LINFOCITOS T CD8+</t>
  </si>
  <si>
    <t>LINFOCITOS T NK INVARIANTES</t>
  </si>
  <si>
    <t>LINFOCITOS T DOBLEMENTE NEGATIVOS TCR ALFA-BETA</t>
  </si>
  <si>
    <t>LINFOCITOS T REGULADORES</t>
  </si>
  <si>
    <t>LINFOCITOS T EMIGRANTES TIMICOS</t>
  </si>
  <si>
    <t>XIAP INTRACELULAR EN LEUCOCITOS</t>
  </si>
  <si>
    <t>WASP INTRACELULAR EN LEUCOCITOS</t>
  </si>
  <si>
    <t>PRUEBA FUNCIONAL PARA XIAP EN MONOCITOS</t>
  </si>
  <si>
    <t>BETA 2 GLICOPROTEINA I SEMIAUTOMATIZADO O AUTOMATIZADO</t>
  </si>
  <si>
    <t>906802</t>
  </si>
  <si>
    <t>CELULAS ROJAS GLICOFORINA SEMIAUTOMATIZADO O AUTOMATIZADO</t>
  </si>
  <si>
    <t>906805</t>
  </si>
  <si>
    <t>COMPLEJOS INMUNES CIRCULANTES SEMIAUTOMATIZADO O AUTOMATIZADO</t>
  </si>
  <si>
    <t>906806</t>
  </si>
  <si>
    <t>COMPLEMENTO C1Q SEMIAUTOMATIZADO O AUTOMATIZADO</t>
  </si>
  <si>
    <t>906807</t>
  </si>
  <si>
    <t>906808</t>
  </si>
  <si>
    <t>ELECTROFORESIS DE HEMOGLOBINA SEMIAUTOMATIZADO</t>
  </si>
  <si>
    <t>906809</t>
  </si>
  <si>
    <t>ELECTROFORESIS DE HEMOGLOBINA AUTOMATIZADO</t>
  </si>
  <si>
    <t>906810</t>
  </si>
  <si>
    <t>ELECTROFORESIS DE LIPOPROTEINAS SEMIAUTOMATIZADO Y AUTOMATIZADO</t>
  </si>
  <si>
    <t>906811</t>
  </si>
  <si>
    <t>ELECTROFORESIS DE PROTEINAS DE LIQUIDO CEFALORRAQUIDEO [DETECCION DE BANDAS OLIGOCLONALES] SEMIAUTOMATIZADO Y AUTOMATIZADO</t>
  </si>
  <si>
    <t>906812</t>
  </si>
  <si>
    <t>ELECTROFORESIS DE PROTEINAS SEMIAUTOMATIZADO Y AUTOMATIZADO</t>
  </si>
  <si>
    <t>906813</t>
  </si>
  <si>
    <t>FACTOR INTRINSECO ANTICUERPOS SEMIAUTOMATIZADO Y AUTOMATIZADO</t>
  </si>
  <si>
    <t>906814</t>
  </si>
  <si>
    <t>FAGOCITOSIS ESTUDIO</t>
  </si>
  <si>
    <t>HEPATITIS C PRUEBA CONFIRMATORIA SEMIAUTOMATIZADO O AUTOMATIZADO</t>
  </si>
  <si>
    <t>ELECTROFORESIS DE PROTEINAS EN ORINA (COD PROPIO - 90681A)</t>
  </si>
  <si>
    <t>HISTAMINA SEMIAUTOMATIZADO O AUTOMATIZADO</t>
  </si>
  <si>
    <t>906823</t>
  </si>
  <si>
    <t>INHIBIDOR C1 ESTERASA CONCENTRACION O FUNCIONAL SEMIAUTOMATIZADO O AUTOMATIZADO</t>
  </si>
  <si>
    <t>906824</t>
  </si>
  <si>
    <t>INMUNOFIJACION SEMIAUTOMATIZADO</t>
  </si>
  <si>
    <t>906825</t>
  </si>
  <si>
    <t>INMUNOFIJACION AUTOMATIZADA</t>
  </si>
  <si>
    <t>906826</t>
  </si>
  <si>
    <t>INMUNOGLOBULINA A [IG A] SEMIAUTOMATIZADO</t>
  </si>
  <si>
    <t>906827</t>
  </si>
  <si>
    <t>INMUNOGLOBULINA A [IG A] AUTOMATIZADO</t>
  </si>
  <si>
    <t>906828</t>
  </si>
  <si>
    <t>INMUNOGLOBULINA G [IG G] SEMIAUTOMATIZADO</t>
  </si>
  <si>
    <t>INMUNOGLOBULINA G [IG G] AUTOMATIZADO</t>
  </si>
  <si>
    <t>INMUNOGLOBULINA G [IG G] SUBCLASES 1 2 3 4 SEMIAUTOMATIZADO O AUTOMATIZADO</t>
  </si>
  <si>
    <t>906831</t>
  </si>
  <si>
    <t>INMUNOGLOBULINA M [IG M] SEMIAUTOMATIZADO</t>
  </si>
  <si>
    <t>906832</t>
  </si>
  <si>
    <t>INMUNOGLOBULINA M [IG M] AUTOMATIZADO</t>
  </si>
  <si>
    <t>906833</t>
  </si>
  <si>
    <t>INMUNOGLOBULINA D [IG D] SEMIAUTOMATIZADO O AUTOMATIZADO</t>
  </si>
  <si>
    <t>906834</t>
  </si>
  <si>
    <t>INMUNOGLOBULINA E [IG E] ESPECIFICA (DOSIFICACION CADA ALERGENO) SEMIAUTOMATIZADO O AUTOMATIZADO</t>
  </si>
  <si>
    <t>906835</t>
  </si>
  <si>
    <t>INMUNOGLOBULINA E [IG E] SEMIAUTOMATIZADO</t>
  </si>
  <si>
    <t>906836</t>
  </si>
  <si>
    <t>INMUNOGLOBULINA E [IG E] AUTOMATIZADO</t>
  </si>
  <si>
    <t>906837</t>
  </si>
  <si>
    <t>INMUNOGLOBULINAS CADENAS LIVIANAS KAPPA Y LAMBDA SEMIAUTOMATIZADO O AUTOMATIZADO</t>
  </si>
  <si>
    <t>PLAQUETAS FACTOR 4 SEMIAUTOMATIZADO O AUTOMATIZADO</t>
  </si>
  <si>
    <t>RECEPTORES DE INTERLEUQUINA 2 CD25 POR INMUNOHISTOQUIMICA</t>
  </si>
  <si>
    <t>PROCALCITONINA SEMIAUTOMATIZADO O AUTOMATIZADO</t>
  </si>
  <si>
    <t>INMUNOGLOBULINAS CADENAS LIVIANAS LIBRES KAPPA SEMIAUTOMATIZADO O AUTOMATIZADO</t>
  </si>
  <si>
    <t>INMUNOGLOBULINAS CADENAS LIVIANAS LIBRES LAMBDA SEMIAUTOMATIZADO O AUTOMATIZADO</t>
  </si>
  <si>
    <t>DETERMINACION DE LA EXPLOSION RESPIRATORIA DE LOS GRANULOCITOS</t>
  </si>
  <si>
    <t>TOXOIDE DIFTERICO ANTICUERPOS IG G</t>
  </si>
  <si>
    <t>TOXOIDE TETANICO ANTICUERPOS IG G</t>
  </si>
  <si>
    <t>PROCALCITONINA MANUAL</t>
  </si>
  <si>
    <t>INTERFERON GAMMA [GAMMAINTERFERON]</t>
  </si>
  <si>
    <t>PRESEPSINA SEMIAUTOMATIZADO O AUTOMATIZADO</t>
  </si>
  <si>
    <t>CALPROTECTINA SEMIAUTOMATIZADO O AUTOMATIZADO</t>
  </si>
  <si>
    <t>INTERLEUQUINA 1</t>
  </si>
  <si>
    <t>INTERLEUQUINA 6</t>
  </si>
  <si>
    <t>FACTOR DE CRECIMIENTO PLACENTARIO (PGIF)</t>
  </si>
  <si>
    <t>TIROSINQUINASA SOLUBLE (SFLT1)</t>
  </si>
  <si>
    <t>CADENAS LIVIANAS KAPPA LIBRES EN SUERO (COD PROPIO - 9068AA)</t>
  </si>
  <si>
    <t>CADENAS LIVIANAS LAMBDA LIBRES EN SUERO (COD PROPIO - 9068AB)</t>
  </si>
  <si>
    <t>CADENAS LIGERAS LIBRES KAPPA-LAMBDA EN ORINA DE 24 HORAS (COD PROPIO - 9068AC)</t>
  </si>
  <si>
    <t>BETA 2 GLICOPROTEINA I IG A (COD PROPIO - 9068AD)</t>
  </si>
  <si>
    <t>ELECTROFORESIS DE PROTEINAS DE LIQUIDO CEFALORRAQUIDEO (COD PROPIO - 9068AE)</t>
  </si>
  <si>
    <t>DERMATHOPHAGOIDES FARINAE (COD PROPIO - 9068AF)</t>
  </si>
  <si>
    <t>INHIBIDOR C1 ESTERASA FUNCIONAL SEMIAUTOMATIZADO O AUTOMATIZADO (COD PROPIO - 9068AG)</t>
  </si>
  <si>
    <t>ANTICUERPOS IGE ESPECIFICOS A CLORHEXIDINA EN SUERO (COD PROPIO - 9068AH)</t>
  </si>
  <si>
    <t>INMUNOGLOBULINA E ESPECIFICA AUTOMATIZADO [TARTRAZINA] (COD PROPIO - 9068AI)</t>
  </si>
  <si>
    <t>FACTOR DE CRECIMIENTO ENDOTELIAL VASCULAR (VEGF) (COD PROPIO - 9068AJ)</t>
  </si>
  <si>
    <t>906901</t>
  </si>
  <si>
    <t>AGLUTININAS AL CALOR</t>
  </si>
  <si>
    <t>906903</t>
  </si>
  <si>
    <t>ANTICUERPOS HETEROFILOS MANUAL SEMIAUTOMATIZADO O AUTOMATIZADO</t>
  </si>
  <si>
    <t>906904</t>
  </si>
  <si>
    <t>COMPLEMENTO HEMOLITICO AL 50% [CH 50] MANUAL O SEMIAUTOMATIZADO</t>
  </si>
  <si>
    <t>906905</t>
  </si>
  <si>
    <t>COMPLEMENTO SERICO C3 SEMIAUTOMATIZADO</t>
  </si>
  <si>
    <t>906906</t>
  </si>
  <si>
    <t>COMPLEMENTO SERICO C3 AUTOMATIZADO</t>
  </si>
  <si>
    <t>906907</t>
  </si>
  <si>
    <t>COMPLEMENTO SERICO C4 SEMIAUTOMATIZADO</t>
  </si>
  <si>
    <t>906908</t>
  </si>
  <si>
    <t>COMPLEMENTO SERICO C4 AUTOMATIZADO</t>
  </si>
  <si>
    <t>CRIOGLOBULINAS (COD PROPIO - 90690A)</t>
  </si>
  <si>
    <t>906910</t>
  </si>
  <si>
    <t>FACTOR REUMATOIDEO SEMIAUTOMATIZADO O AUTOMATIZADO</t>
  </si>
  <si>
    <t>906911</t>
  </si>
  <si>
    <t>FACTOR REUMATOIDEO MANUAL</t>
  </si>
  <si>
    <t>906912</t>
  </si>
  <si>
    <t>PREALBUMINA SEMIAUTOMATIZADO O AUTOMATIZADO</t>
  </si>
  <si>
    <t>906913</t>
  </si>
  <si>
    <t>PROTEINA C REACTIVA ALTA PRECISION AUTOMATIZADO</t>
  </si>
  <si>
    <t>906914</t>
  </si>
  <si>
    <t>PROTEINA C REACTIVA MANUAL O SEMIAUTOMATIZADO</t>
  </si>
  <si>
    <t>PRUEBA NO TREPONEMICA MANUAL</t>
  </si>
  <si>
    <t>906916</t>
  </si>
  <si>
    <t>906909</t>
  </si>
  <si>
    <t>SEROLOGIA [PRUEBA NO TREPOMENICA] VDRL EN LCR (COD PROPIO - 90691A)</t>
  </si>
  <si>
    <t>907001</t>
  </si>
  <si>
    <t>907002</t>
  </si>
  <si>
    <t>COPROLOGICO</t>
  </si>
  <si>
    <t>907003</t>
  </si>
  <si>
    <t>COPROLOGICO POR CONCENTRACION</t>
  </si>
  <si>
    <t>907004</t>
  </si>
  <si>
    <t>COPROSCOPICO</t>
  </si>
  <si>
    <t>907005</t>
  </si>
  <si>
    <t>FROTIS RECTAL (IDENTIFICACION DE TROFOZOITOS)</t>
  </si>
  <si>
    <t>907006</t>
  </si>
  <si>
    <t>907007</t>
  </si>
  <si>
    <t>OXIUROS IDENTIFICACION PERIANAL [CINTA ADHESIVA O PRUEBA DE GRAHAM]</t>
  </si>
  <si>
    <t>907008</t>
  </si>
  <si>
    <t>907009</t>
  </si>
  <si>
    <t>SANGRE OCULTA EN MATERIA FECAL (DETERMINACION DE HEMOGLOBINA HUMANA ESPECIFICA)</t>
  </si>
  <si>
    <t>907010</t>
  </si>
  <si>
    <t>UROBILINOGENO EN MATERIA FECAL CUALITATIVO</t>
  </si>
  <si>
    <t>907011</t>
  </si>
  <si>
    <t>UROBILINOGENO EN MATERIA FECAL CUANTITATIVO</t>
  </si>
  <si>
    <t>SANGRE OCULTA EN MATERIA FECAL [GUAYACO O EQUIVALENTE] SERIADO TRES MUESTRAS</t>
  </si>
  <si>
    <t>COPROLOGICO SERIADO TRES MUESTRAS</t>
  </si>
  <si>
    <t>COPROSCOPICO SERIADO TRES MUESTRAS</t>
  </si>
  <si>
    <t>ESTEATOCRITO ACIDO</t>
  </si>
  <si>
    <t>AZUCARES REDUCTORES EN ORINA</t>
  </si>
  <si>
    <t>908201</t>
  </si>
  <si>
    <t>HEMOGLOBINURIA</t>
  </si>
  <si>
    <t>907103</t>
  </si>
  <si>
    <t>PROTEINAS DE BENCE JONES MANUAL</t>
  </si>
  <si>
    <t>907104</t>
  </si>
  <si>
    <t>RECUENTO HAMBURGUER</t>
  </si>
  <si>
    <t>907106</t>
  </si>
  <si>
    <t>UROANALISIS</t>
  </si>
  <si>
    <t>907107</t>
  </si>
  <si>
    <t>UROBILINOGENO EN ORINA PARCIAL</t>
  </si>
  <si>
    <t>907108</t>
  </si>
  <si>
    <t>GLOBULOS ROJOS MORFOLOGIA EN ORINA</t>
  </si>
  <si>
    <t>DENSIDAD URINARIA</t>
  </si>
  <si>
    <t>MORFOLOGIA ERITROCITARIA EN ORINA (COD PROPIO - 90710A)</t>
  </si>
  <si>
    <t>HISTOGRAMA DE ERITROCITOS EN ORINA (COD PROPIO - 90710B)</t>
  </si>
  <si>
    <t>907201</t>
  </si>
  <si>
    <t>ESPERMOGRAMA BASICO</t>
  </si>
  <si>
    <t>907202</t>
  </si>
  <si>
    <t>MOCO CERVICAL ANALISIS</t>
  </si>
  <si>
    <t>LIQUIDO PROSTATICO (EXAMEN MICROSCOPICO)</t>
  </si>
  <si>
    <t>PARASITOS EN BILIS JUGO DUODENAL EXPECTORACIONES U OTRAS SECRECIONES</t>
  </si>
  <si>
    <t>FRAGILIDAD OSMOTICA ESPERMATICA</t>
  </si>
  <si>
    <t>ANALISIS MOLECULAR MEDIANTE RT PCR PARA T 15 17 EN SANGRE PERIFERICA (COD PROPIO - 908115)</t>
  </si>
  <si>
    <t>AMINOACIDOS CUANTITATIVOS POR CROMATOGRAFIA DE ALTA EFICIENCIA HPLC EN ORINA (COD PROPIO - 908117)</t>
  </si>
  <si>
    <t>AMINOACIDOS CUANTITATIVOS POR CROMATOGRAFIA DE ALTA EFICIENCIA HPLC EN SANGRE (COD PROPIO - 908118)</t>
  </si>
  <si>
    <t>ASPARTILCILASA ACTIVIDAD</t>
  </si>
  <si>
    <t>908302</t>
  </si>
  <si>
    <t>GALACTOSA CURVA DE TOLERANCIA</t>
  </si>
  <si>
    <t>GANGLIOSIDOS CUALITATIVOS</t>
  </si>
  <si>
    <t>FOSFOFRUCTOCINASA ACTIVIDAD</t>
  </si>
  <si>
    <t>PIRUVATOCINASA ACTIVIDAD</t>
  </si>
  <si>
    <t>908306</t>
  </si>
  <si>
    <t>PIRUVATO DESHIDROGENASA ACTIVIDAD</t>
  </si>
  <si>
    <t>ACIDO OROTICO</t>
  </si>
  <si>
    <t>908002</t>
  </si>
  <si>
    <t>AMINOACIDOS CUALITATIVOS</t>
  </si>
  <si>
    <t>908101</t>
  </si>
  <si>
    <t>AMINOACIDOS POR CLORURO FERRICO</t>
  </si>
  <si>
    <t>908103</t>
  </si>
  <si>
    <t>908104</t>
  </si>
  <si>
    <t>908105</t>
  </si>
  <si>
    <t>908106</t>
  </si>
  <si>
    <t>CISTINA CUANTITATIVA</t>
  </si>
  <si>
    <t>FENILALANINA CURVA DE TOLERANCIA</t>
  </si>
  <si>
    <t>FENILALANINA CUANTITATIVA</t>
  </si>
  <si>
    <t>908109</t>
  </si>
  <si>
    <t>TIROSINASA TEST CON RAIZ DE CABELLO</t>
  </si>
  <si>
    <t>908114</t>
  </si>
  <si>
    <t>CARBOHIDRATOS CUALITATIVOS</t>
  </si>
  <si>
    <t>FOSFORILASA ACTIVIDAD</t>
  </si>
  <si>
    <t>GALACTOSA 1 - FOSFATO URIDIL TRANSFERASA ACTIVIDAD</t>
  </si>
  <si>
    <t>GLUCOSA 6 FOSFATASA ACTIVIDAD</t>
  </si>
  <si>
    <t>GLUCOSA 6 FOSFATASA TRANSPORTADOR ACTIVIDAD</t>
  </si>
  <si>
    <t>GLUCOGENO CURVA DE ESTIMULACION CON GLUCAGON (DETERMINACION DE GLUCOSA Y ACIDO LACTICO)</t>
  </si>
  <si>
    <t>ARILSULFATASA B ACTIVIDAD</t>
  </si>
  <si>
    <t>ALFA L IDURONIDASA ACTIVIDAD</t>
  </si>
  <si>
    <t>BETA GALACTOCIDASA ACTIVIDAD</t>
  </si>
  <si>
    <t>908503</t>
  </si>
  <si>
    <t>GALACTOSA 6 SULFATO SULFATASA ACTIVIDAD</t>
  </si>
  <si>
    <t>GLICOSAMINOGLICANOS [MUCOPOLISACARIDOS] CUALITATIVOS</t>
  </si>
  <si>
    <t>908507</t>
  </si>
  <si>
    <t>ACIDOS GRASOS DE CADENA MUY LARGA CUANTITATIVO</t>
  </si>
  <si>
    <t>908701</t>
  </si>
  <si>
    <t>TAMIZAJE MUCOPOLISACARIDOS [ALBUMINA ACIDA Y CLORURO DE CETIL PIRIDINIO] (COD PROPIO - 90832A)</t>
  </si>
  <si>
    <t>ARILSULFATASA A ACTIVIDAD</t>
  </si>
  <si>
    <t>908702</t>
  </si>
  <si>
    <t>BETA GLUCORONIDASA ACTIVIDAD</t>
  </si>
  <si>
    <t>908704</t>
  </si>
  <si>
    <t>HEXOSAMINIDASA A Y B ACTIVIDAD</t>
  </si>
  <si>
    <t>OLIGOSACARIDOS CUALITATIVOS</t>
  </si>
  <si>
    <t>ALFA GALACTOSIDASA ACTIVIDAD</t>
  </si>
  <si>
    <t>ALFA GLUCOSIDASA ACTIVIDAD</t>
  </si>
  <si>
    <t>ALFA N ACETIL NEURAMINIDASA ACTIVIDAD</t>
  </si>
  <si>
    <t>RELACION LACTATO/PIRUVATO</t>
  </si>
  <si>
    <t>AMINOACIDOS CUANTITATIVOS</t>
  </si>
  <si>
    <t>908113</t>
  </si>
  <si>
    <t>GALACTOKINASA ACTIVIDAD</t>
  </si>
  <si>
    <t>AMINOACIDOS CUALITATIVOS POR CROMATOGRAFIA EN SANGRE (COD PROPIO - 90833A)</t>
  </si>
  <si>
    <t>CARBOHIDRATOS CUANTITATIVOS</t>
  </si>
  <si>
    <t>ACIDO SIALICO CUANTITATIVO</t>
  </si>
  <si>
    <t>GLICOSAMINOGLICANOS [MUCOPOLISACARIDOS] CUANTITATIVOS</t>
  </si>
  <si>
    <t>ACIDOS ORGANICOS DE CADENA CORTA Y MEDIA CUALITATIVO O CUANTITATIVO</t>
  </si>
  <si>
    <t>908001</t>
  </si>
  <si>
    <t>IDURONATO 2 SULFATO SULFATASA ACTIVIDAD</t>
  </si>
  <si>
    <t>GALACTOSILCEREBROSIDASA ACTIVIDAD</t>
  </si>
  <si>
    <t>BETA GLUCOCEREBROSIDASA ACTIVIDAD</t>
  </si>
  <si>
    <t>ACIDO LACTICO CURVA POST GLUCOSA</t>
  </si>
  <si>
    <t>ACIDO LACTICO CURVA POST EJERCICIO ISQUEMICO</t>
  </si>
  <si>
    <t>OTRAS ENZIMAS ACTIVIDAD (ESPECIFICO)</t>
  </si>
  <si>
    <t>ACIDOS ORGANICOS CADENA CORTA Y MEDIA EN ORINA (COD PROPIO - 90834A)</t>
  </si>
  <si>
    <t>SULFATIDOS EN ORINA (COD PROPIO - 90834B)</t>
  </si>
  <si>
    <t>OTROS METABOLITOS DETERMINACION (ESPECIFICO)</t>
  </si>
  <si>
    <t>ACIDOS ORGANICOS CUANTIFICACION EN ORINA PANEL COMPLETO (COD PROPIO - 9083AA)</t>
  </si>
  <si>
    <t>CERAMIDAS TRIHEXOSIDO Y SULFATIDOS ORINA OTROS METABOLITOS (COD PROPIO - 9083AB)</t>
  </si>
  <si>
    <t>BCL-2 TRANSLOCACION (14-18)</t>
  </si>
  <si>
    <t>BCR/ABL TRANSLOCACION DE GENES CUALITATIVO</t>
  </si>
  <si>
    <t>908404</t>
  </si>
  <si>
    <t>CARIOTIPO CON BANDEO G</t>
  </si>
  <si>
    <t>908405</t>
  </si>
  <si>
    <t>CARIOTIPO CON BANDEO Q</t>
  </si>
  <si>
    <t>CARIOTIPO CON BANDEO C</t>
  </si>
  <si>
    <t>CARIOTIPO CON BANDEO RT</t>
  </si>
  <si>
    <t>908408</t>
  </si>
  <si>
    <t>908409</t>
  </si>
  <si>
    <t>CARIOTIPO PARA CROMOSOMA X FRAGIL</t>
  </si>
  <si>
    <t>908410</t>
  </si>
  <si>
    <t>908411</t>
  </si>
  <si>
    <t>CARIOTIPO PARA ESTADOS LEUCEMICOS</t>
  </si>
  <si>
    <t>ESTUDIO MOLECULAR DE ENFERMEDADES</t>
  </si>
  <si>
    <t>908413</t>
  </si>
  <si>
    <t>ERBB2 [HER-2/NEU] (ONCOGEN) HIBRIDACION "IN SITU" CON FLUORESCENCIA [FISH]</t>
  </si>
  <si>
    <t>PRUEBA DE CROMATINA</t>
  </si>
  <si>
    <t>REORGANIZACION DE GENE BCR/ABL</t>
  </si>
  <si>
    <t>ESTUDIO DE PENETRACION DE ESPERMATOZOIDES EN OOCITOS DESNUDOS DE HAMSTER</t>
  </si>
  <si>
    <t>BCR/ABL TRANSLOCACION DE GENES CUANTITATIVO</t>
  </si>
  <si>
    <t>ESTUDIOS GENETICOS DE CROMOSOMAS (ESPECIFICOS)</t>
  </si>
  <si>
    <t>ESTUDIOS GENETICOS DE ADN MITOCONDRIAL (ESPECIFICO)</t>
  </si>
  <si>
    <t>ESTUDIOS MOLECULARES DE GENES (ESPECIFICOS)</t>
  </si>
  <si>
    <t>ESTUDIO MOLECULAR DE REARREGLOS (ESPECIFICOS)</t>
  </si>
  <si>
    <t>ESTUDIO MOLECULAR DE EXONES (ESPECIFICOS)</t>
  </si>
  <si>
    <t>ESTUDIO MOLECULAR DE DELECIONES Y DUPLICACIONES (ESPECIFICAS)</t>
  </si>
  <si>
    <t>ESTUDIO MOLECULAR DE MUTACIONES (ESPECIFICAS)</t>
  </si>
  <si>
    <t>ESTUDIOS GENETICOS DE LOS CROMOSOMAS 14 23 Y 1</t>
  </si>
  <si>
    <t>METILENTETRAHIDROFOLATO REDUCTASA [MTHFR] MUTACION</t>
  </si>
  <si>
    <t>F2 (FACTOR II O PROTROMBINA) MUTACION G20210A</t>
  </si>
  <si>
    <t>HFE (HEMOCROMATOSIS)</t>
  </si>
  <si>
    <t>CARIOTIPO PARA ANEMIA DE FANCONI</t>
  </si>
  <si>
    <t>ABL MUTACION DE LA REGION TIROSINA KINASA</t>
  </si>
  <si>
    <t>CARIOTIPO EN RESTOS OVULARES O MATERIAL DE ABORTO</t>
  </si>
  <si>
    <t>BRCA1 Y BRCA2 PERFIL COLOMBIA</t>
  </si>
  <si>
    <t>BRCA1 Y BRCA2 SECUENCIACION COMPLETA</t>
  </si>
  <si>
    <t>BRCA1 Y BRCA2 MUTACION FAMILIAR CONOCIDA</t>
  </si>
  <si>
    <t>PCA3 PARA CANCER DE PROSTATA</t>
  </si>
  <si>
    <t>DETECCION VIRUS DEL PAPILOMA HUMANO PRUEBAS DE ADN</t>
  </si>
  <si>
    <t>PRF1 SECUENCIACION DE EXONES 2 Y 3</t>
  </si>
  <si>
    <t>EXTRACCION DE ACIDOS NUCLEICOS</t>
  </si>
  <si>
    <t>CARIOTIPO CON FRAGILIDAD CROMOSOMICA</t>
  </si>
  <si>
    <t>ANALISIS DE LA SECUENCIA COMPLETA DE BRCA1 Y BRCA2 + PRUEBA PARA LOS CINCO GRANDES REORDENAMIENTOS (LR) MAS COMUNES EN BRCA1 (MYRIAD) (COD PROPIO - 90843A)</t>
  </si>
  <si>
    <t>PATERNIDAD O FILIACION PRUEBA</t>
  </si>
  <si>
    <t>FACTOR DE LEIDEN MUTACION</t>
  </si>
  <si>
    <t>JANUS KINASA 2 GENOTIPO [JAK 2] EN SANGRE (COD PROPIO - 9084AA)</t>
  </si>
  <si>
    <t>MAMMAPRINT (COD PROPIO - 9084AB)</t>
  </si>
  <si>
    <t>DISTROFIA MUSCULAR DE DUCHENNE-BECKER SECUENCIACION COMPLETA DEL GEN DMD (COD PROPIO - 9084AC)</t>
  </si>
  <si>
    <t>SINDROME DE DIGEORGE/VELOCARDIOFACIAL (22Q11) (COD PROPIO - 9084AD)</t>
  </si>
  <si>
    <t>DETECCION DE GRANDES DELECIONES Y DUPLICACIONES EN EL GEN RB1 MEDIANTE MLPA (COD PROPIO - 9084AE)</t>
  </si>
  <si>
    <t>CARIOTIPO EN LIQUIDO AMNIOTICO + FISH PRENATAL (COD PROPIO - 9084AF)</t>
  </si>
  <si>
    <t>ENFERMEDAD DE HUNTINGTON DETECCION DE LA EXPANSION CAG EN EL GEN HTT (COD PROPIO - 9084AG)</t>
  </si>
  <si>
    <t>ANALISIS POR RT PCR DE LA T (15 17) (Q22 Q21) CON LA FUSION GENETICA PML RARA CUANTITATIVA (COD PROPIO - 9084AH)</t>
  </si>
  <si>
    <t>ANALISIS DE MUTACION DE LOS GENES IDH1/IDH2 (COD PROPIO - 9084AI)</t>
  </si>
  <si>
    <t>CARIOTIPO EN LIQUIDO AMNIOTICO (COD PROPIO - 9084AJ)</t>
  </si>
  <si>
    <t>HIPERPLASIA ADRENAL CONGENITA POR DEFICIT DE LA 21-HIDROXILASA (SECUENCIACION COMPLETA DEL GEN CYP21A2) (COD PROPIO - 9084AK)</t>
  </si>
  <si>
    <t>PCR PARA PML/RAR ALFA CUALITATIVO (COD PROPIO - 9084AL)</t>
  </si>
  <si>
    <t>HIBRIDACION GENOMICA COMPARADA (HGC) (COD PROPIO - 9084AM)</t>
  </si>
  <si>
    <t>OLIGODENDROGLIOMA 1P/19Q (FISH) (COD PROPIO - 9084AN)</t>
  </si>
  <si>
    <t>TRASLOCACION 9/22 POR PCR EN SANGRE PERIFERICA (COD PROPIO - 9084AO)</t>
  </si>
  <si>
    <t>SECUENCIACION EXOMICA COMPLETA (COD PROPIO - 9084AP)</t>
  </si>
  <si>
    <t>PANEL GENES GLDC - AMT - GCSH (COD PROPIO - 9084AQ)</t>
  </si>
  <si>
    <t>CALRETICULINA (EX 9 CALR) (COD PROPIO - 9084AR)</t>
  </si>
  <si>
    <t>SECUENCIACION DEL GEN OCRL1 (COD PROPIO - 9084AS)</t>
  </si>
  <si>
    <t>LEUDEMIA MIELOIDE CRONICA (GEN ABL MUTACION T3151 SECUENCIACION) (COD PROPIO - 9084AT)</t>
  </si>
  <si>
    <t>ESTUDIO MOLECULAR DE ENFERMEDADES VIRUS RESPIRATORIOS PANEL POR BIOLOGIA MOLECULAR (COD PROPIO - 9084AU)</t>
  </si>
  <si>
    <t>ESTUDIO MOLECULAR DE ENFERMEDADES PNEUMOCYSTIS JEROVECCI PCR (COD PROPIO - 9084AV)</t>
  </si>
  <si>
    <t>LUCOGENOSIS TIPO 3 SECUENCIACION GEN AGL (COD PROPIO - 9084AX)</t>
  </si>
  <si>
    <t>PCR CUANTITATIVA PARA EL GEN PML RARA TRANSLOCACION 15 17 (COD PROPIO - 9084AY)</t>
  </si>
  <si>
    <t>ATROFIA MUSCULAR ESPINAL (AME) GEN SMN1 (COD PROPIO - 9084AZ)</t>
  </si>
  <si>
    <t>FIBROSIS QUISTICA SECUENCIACION COMPLETA DEL GEN CFTR (COD PROPIO - 9084BA)</t>
  </si>
  <si>
    <t>PANEL PARA RASOPATIAS (BRAF-CBL-KRAS-NF1-PTPN11-RAF1-SOS1-SOS2-A2ML1-HRAS-LZTR1-MAP2K1-MAP2K2-NRAS-RASA2-RIT1-RRAS-HOC2-SPRED1) (COD PROPIO - 9084BB)</t>
  </si>
  <si>
    <t>PANEL ONCOLOGICO DE 31 GENES (COD PROPIO - 9084BC)</t>
  </si>
  <si>
    <t>PCR CUANTITATIVA PARA EL GEN PML RARA TR ANSLOCACION 15 17 (COD PROPIO - 9084BD)</t>
  </si>
  <si>
    <t>ANALISIS DE SECUENCIA DEL GEN EMX2 (COD PROPIO - 9084BE)</t>
  </si>
  <si>
    <t>ANALISIS DE SECUENCIA DEL GEN FGF 23 (COD PROPIO - 9084BF)</t>
  </si>
  <si>
    <t>PANEL MOLECULAR PARA ACIDEMIA METILMALONICA (COD PROPIO - 9084BG)</t>
  </si>
  <si>
    <t>SINDROME DE HIPEREOSINOFILIA (FIP1L1/PDGFRA DE 4Q12) (COD PROPIO - 9084BH)</t>
  </si>
  <si>
    <t>SECUENCIACION VHL (VON HIPEL LINDAU SINDROME) (COD PROPIO - 9084BI)</t>
  </si>
  <si>
    <t>ATROFIA MEDULAR ESPINAL (ESTUDIO DE DELECIONES DUPLICACIONES EN LOS GENES SMN1 Y SMN2 MEDIANTE MLPA) (COD PROPIO - 9084BJ)</t>
  </si>
  <si>
    <t>FISH PARA LA TRASLOCACION 11 - 14 [BCL1-IGH] (COD PROPIO - 9084BK)</t>
  </si>
  <si>
    <t>METIL GUANANINA METIL TRANSFERASA [ESTUDIO DE METILACION DEL GEN MGMT] (COD PROPIO - 9084BL)</t>
  </si>
  <si>
    <t>PANEL PARA GLIOMA [NOTCH2-E2F2-PLAVR-ERC2-SPOKI-SPAG16] (COD PROPIO - 9084BM)</t>
  </si>
  <si>
    <t>ATAXIA ESPINOCEREBROSA PANEL [SCA1-SCA2-SCA6-SCA7] (COD PROPIO - 9084BN)</t>
  </si>
  <si>
    <t>ATAXIA CON DEFICIENCIA DE LA VITAMINA E (COD PROPIO - 9084BO)</t>
  </si>
  <si>
    <t>TRIEXOME (COD PROPIO - 9084BP)</t>
  </si>
  <si>
    <t>ESTUDIO MOLECULAR SINDROME DE ONDINE [SECUENCIACION COMPLETA DEL GEN PHOX2B] (COD PROPIO - 9084BQ)</t>
  </si>
  <si>
    <t>ANALISIS DE DELECIONES DUPLICACIONES POR MLPA EN EL GEN ATP7B (COD PROPIO - 9084BR)</t>
  </si>
  <si>
    <t>ESTUDIO PARA SINDROME DE HIPOVENTILACION CENTRAL CONGENITA GEN PHOX2B (EXPANSION POLIA) (COD PROPIO - 9084BS)</t>
  </si>
  <si>
    <t>ANALISIS DE SECUENCIA IDH1/IDH2 (INCLUYE MUTACION) (COD PROPIO - 9084BT)</t>
  </si>
  <si>
    <t>CITOMETRIA DE FLUJO PARA HEMOGLOBINURIA PAROXISTICA NOCTURNA [CD55-CD59] (COD PROPIO - 9084BU)</t>
  </si>
  <si>
    <t>PANEL DE SINDROME DE FIEBRE PERIODICA-7 GENES MEFV-TNFRSF1A-MVK-NLRP3-ELANE STPIP1 Y LPIN2 (COD PROPIO - 9084BV)</t>
  </si>
  <si>
    <t>DIABETES MELLITUS - PANEL - MODY 1/2/3 [ABCC8-BLK-CEL-GCK-HNF1A-HNF1B-HNF4A-INS-IPF1-KCNJ11-KLF11-NEUROD1-NKX2-2-PAX4-PDX1-RFK6-SLC16A-ZFP57] (COD PROPIO - 9084BW)</t>
  </si>
  <si>
    <t>SECUENCIACION DEL GEN AAAS (COD PROPIO - 9084BX)</t>
  </si>
  <si>
    <t>GENOMA MITOCONDRIAL (COD PROPIO - 9084BY)</t>
  </si>
  <si>
    <t>ANALISIS DEL GEN P53 POR FISH (17P13) (COD PROPIO - 9084BZ)</t>
  </si>
  <si>
    <t>SINDROME DE PRADER-WILLI ESTUDIO DE METILACION EN LA REGION GENOMICA PWSAS (COD PROPIO - 9084CA)</t>
  </si>
  <si>
    <t>PANEL CANCER DE COLON - APC-ATM-AXIN2-BLM-BMPR1A-BUB1B-CDH1-CHEK2-ENG-EPCAM-FLCN-GALNT12-GREM1-MLH1-MLH3-MSH2-MSH6-MUTYH-PMS2-POLD1-POLE-PTEN-SMAD4-STK11-TP53 (COD PROPIO - 9084CB)</t>
  </si>
  <si>
    <t>ESTUDIO MOLECULAR DE REARREGLOS (PANEL SEPSIS) (COD PROPIO - 9084CC)</t>
  </si>
  <si>
    <t>ESTUDIO MOLECULAR DE REARREGLOS (PANEL RESPIRATORIO) (COD PROPIO - 9084CD)</t>
  </si>
  <si>
    <t>ESTUDIO MOLECULAR DE REARREGLOS (PANEL GASTROINTESTINAL) (COD PROPIO - 9084CE)</t>
  </si>
  <si>
    <t>ESTUDIO MOLECULAR DE REARREGLOS (PANEL MENINGITIS) (COD PROPIO - 9084CF)</t>
  </si>
  <si>
    <t>SINDROME HIPER IGE-GEN STAT3 (COD PROPIO - 9084CG)</t>
  </si>
  <si>
    <t>PANEL PARA LIPODISTROFIA [GPAT2-BSCL2-CAV1-CIDEC-LIPE-LMNA-PIK3R1-PLIN1-PPARG-PTRF] (COD PROPIO - 9084CH)</t>
  </si>
  <si>
    <t>SINDROME UREMICO HEMOLITICO ATIPICO -PANEL 14 GENES (NGS)-CFH CFI-MCP(CD46)-CFB-C3-THBD-DGKE-CFHR1-CFHR2-CFHR3-CFHR4-CFHR5-CFP-ADAMTS13 (COD PROPIO - 9084CI)</t>
  </si>
  <si>
    <t>SECUENCIACION COMPLETA DEL GEN PCDH19 (COD PROPIO - 9084CJ)</t>
  </si>
  <si>
    <t>ANALISIS DE BIOMARCADOR (COD PROPIO - 9084CK)</t>
  </si>
  <si>
    <t>ESTUDIO MOLECULAR GEN IDS (COD PROPIO - 9084CL)</t>
  </si>
  <si>
    <t>ESTUDIO MOLECULAR GEN GNH- HGSNAT-NAGLU- SGSH (COD PROPIO - 9084CM)</t>
  </si>
  <si>
    <t>ESTUDIO MOLECULAR GEN GLB1-GALNS (COD PROPIO - 9084CN)</t>
  </si>
  <si>
    <t>ESTUDIO MOLECULAR GEN ARSB (COD PROPIO - 9084CO)</t>
  </si>
  <si>
    <t>ESTUDIO MOLECULAR GEN GUSB (COD PROPIO - 9084CP)</t>
  </si>
  <si>
    <t>ESTUDIO MOLECULAR DEL GEN GLA (COD PROPIO - 9084CQ)</t>
  </si>
  <si>
    <t>ESTUDIO DE MUTACIONES SMPD1 (COD PROPIO - 9084CR)</t>
  </si>
  <si>
    <t>ESTUDIO MOLECULAR GEN GLB1 (COD PROPIO - 9084CS)</t>
  </si>
  <si>
    <t>ESTUDIO MOLECULAR GEN PAH-TAMIZAJE NEONATAL (COD PROPIO - 9084CT)</t>
  </si>
  <si>
    <t>ESTUDIO MOLECULAR C1NH-GEN F12 (COD PROPIO - 9084CU)</t>
  </si>
  <si>
    <t>GEN SLC25A20-CPT2 GENE (COD PROPIO - 9084CV)</t>
  </si>
  <si>
    <t>ESTUDIO DE MUTACIONES GENES PHKA1-PHKG1-PHKA2 Y PHKG2 (COD PROPIO - 9084CW)</t>
  </si>
  <si>
    <t>ESTUDIO MOLECULAR GEN NEFH-SOD1-PRPH-DCTN1-UBQLN2-MATR3-FUS-VAPB-ANG-TARDBP-FIG4-OPTN-VCP-CHMP2B-PFN1-HNRNPA1-ERBB4-TUBA4A Y SQSTM1 (COD PROPIO - 9084CX)</t>
  </si>
  <si>
    <t>ANALISIS DEL GEN DMD MLPA Y/O SECUENCIACION Y/O PRUEBAS DE INMUNOHISTOQUIMIA O WESTEN BLOT PARA DISTROFIA (COD PROPIO - 9084CY)</t>
  </si>
  <si>
    <t>ESTUDIO MOLECULAR PARA ABCD1 (COD PROPIO - 9084CZ)</t>
  </si>
  <si>
    <t>ESTUDIO MOLECULAR GEN PHOX2B-RET-GNDF-EDN3-BDNF-ASCL1-PHOX2B Y ASCL1 (COD PROPIO - 9084DA)</t>
  </si>
  <si>
    <t>ESTUDIO MOLECULAR GEN OCLN (COD PROPIO - 9084DB)</t>
  </si>
  <si>
    <t>ESTUDIO MOLECULAR GEN ANK1-SLC4A1 Y EPB42 (COD PROPIO - 9084DC)</t>
  </si>
  <si>
    <t>ESTUDIO MOLECULAR GEN SIL1 (COD PROPIO - 9084DD)</t>
  </si>
  <si>
    <t>GEN NF1 NEUROFIBROMATISIS TIPO 1 (COD PROPIO - 9084DE)</t>
  </si>
  <si>
    <t>ESTUDIO MOLECULAR DEL GEN ASAH1 (COD PROPIO - 9084DF)</t>
  </si>
  <si>
    <t>ARRAY CGH (COD PROPIO - 9084DG)</t>
  </si>
  <si>
    <t>ESTUDIO MOLECULAR GEN ADLH3A2 (COD PROPIO - 9084DH)</t>
  </si>
  <si>
    <t>PANEL DE DIAGNOSTICO MOLECULAR DE SINDROME EHLER-DANIOS TIPOS 1-4-6B-7A-C (ADAMTS2-COL1A1 COL1A2-COL3A1-COL5A1-COL5A2-ZNF469) (COD PROPIO - 9084DI)</t>
  </si>
  <si>
    <t>ESTUDIO MOLECULAR GEN FBN1 Y TGFBR2 (COD PROPIO - 9084DJ)</t>
  </si>
  <si>
    <t>ESTUDIO MOLECULAR GEN PIGA Y PIGT (EXOMA DIRIGIDO) (COD PROPIO - 9084DK)</t>
  </si>
  <si>
    <t>ESTUDIO MOLECULAR GEN CFHR1-CFHR3-HF1-MCP-CFI-CFB-CFB-C3-THBD Y DGKE (COD PROPIO - 9084DL)</t>
  </si>
  <si>
    <t>ESTUDIO MOLECULAR GEN HMBS (COD PROPIO - 9084DM)</t>
  </si>
  <si>
    <t>PANEL DE DIAGNOSTICO MOLECULAR DE TROMBOCITOPENIAS ( ADAMTS13-GATA1-GP1BA-GP1BB-GP9-MATL-MYH9-RUNX1-WAS) (COD PROPIO - 9084DN)</t>
  </si>
  <si>
    <t>ESTUDIO DE MUTACIONES GENES RPS7-RPS17-RPS19-RPS24-RPL5-RPL11-RPL35A PANEL (COD PROPIO - 9084DO)</t>
  </si>
  <si>
    <t>ESTUDIO MOLECULAR GEN ANK1-SPATA1-SLC4A1 Y PB42 (COD PROPIO - 9084DP)</t>
  </si>
  <si>
    <t>ESTUDIOS MOLECULAR DE LOS GENES DEL SINDROME BRUGADA TIPO 1-8 [CACNA1C-CACNB2-GPD1L-HCN4-KCNE3-SCN1B-SCN1B-SCN3B-SCN5A] (COD PROPIO - 9084DQ)</t>
  </si>
  <si>
    <t>PANEL PARA PORFIRIA NGS INTRONES Y EXONES CPOX-PPOX-HMBS-ALAD (COD PROPIO - 9084DR)</t>
  </si>
  <si>
    <t>ESTUDIO MOLECULAR DE ENFERMEDADES-EXOMA CLINICO CON ANALISIS EN EL NUMERO DE COPIAS (COD PROPIO - 9084DS)</t>
  </si>
  <si>
    <t>SINDROME DE CHARGE-GEN CHD7 (COD PROPIO - 9084DT)</t>
  </si>
  <si>
    <t>SECUENCIACION COMPLETA DEL GEN SEMA3E (COD PROPIO - 9084DU)</t>
  </si>
  <si>
    <t>DISTROFIA MUSCULAR DE DUCHENNE-BECKER DETECCION DE DELECIONES Y DUPLICACIONES EN LOS EXONES DEL GEN DMD-MEDIANTE MLPA (COD PROPIO - 9084DV)</t>
  </si>
  <si>
    <t>SECUENCIACION DE GENES-KMT2D Y KDM6A (COD PROPIO - 9084DW)</t>
  </si>
  <si>
    <t>GEN MYD88 (L265P) TAMIZAJE (PCR TIEMPO REAL) (COD PROPIO - 9084DX)</t>
  </si>
  <si>
    <t>GEN KRAS (EXONES 2-3-4)-TAMIZAJE (PCR TIEMPO REAL) (COD PROPIO - 9084DY)</t>
  </si>
  <si>
    <t>GEN NRAS (G12N-G13N-Q61N-A146N) TAMIZAJE (PCR TIEMPO REAL) (COD PROPIO - 9084DZ)</t>
  </si>
  <si>
    <t>ANALISIS DE MUTACIONES NPM1 NUCLEOFOSMINA (COD PROPIO - 9084EA)</t>
  </si>
  <si>
    <t>SINDROME DE EHLERS-DANLOS PANEL NGS - ADAMTS2-ATP7A-B4GALT7-C1R-C1S-CBS-CHST14-COL12A1-COL1A1-COL1A2-COL3A1-COL5A1-COL5A2-DES-FKBP14-FLNA-PLOD1-PRDM5-TNXB-SLC39A13 Y ZNF469 (COD PROPIO - 9084EB)</t>
  </si>
  <si>
    <t>PANEL NGS HIPERCOLESTEROLEMIA FAMILIAR-LDLR-AP1-APOB-APOE-PSCK9-SLC1B1 (COD PROPIO - 9084EC)</t>
  </si>
  <si>
    <t>SINDROME MIELOPROLIFERATIVO CRONICO (SMC)-GEN MPL (S505N) TAMIZAJE (PCR TIEMPO REAL) (COD PROPIO - 9084ED)</t>
  </si>
  <si>
    <t>EXOMA DIRIGIDO PARA HIPERPLASIA SUPRARRENAL-GENES-CYP11B1-CYP17A1-CYP21A2-HSD3B2-POR-PRKAR1A-STAR (COD PROPIO - 9084EE)</t>
  </si>
  <si>
    <t>EXOMA DIRIGIDO DE PARA FIBROSIS PULMONAR 6 GENES-TERC-TERT-PARN-RTEL1-SFTPA1-SFTPA2 (COD PROPIO - 9084EF)</t>
  </si>
  <si>
    <t>GLOMERULOESCLEROSIS FOCAL SEGMENTARIA-ACTN4-COQ6-NXF5-ALDH1A2-CRB2-PAX2-ANLN-INF2-PLCE1-APOL1-MYO1E-TRPC6-ARHGAP24-NPHS1-WDR73-CD2AP-NPHS2-WT1 (COD PROPIO - 9084EG)</t>
  </si>
  <si>
    <t>PANEL MOLECULAR PARA CANCER BASOCELULAR HEREDITARIO-PTCH2-PTCH1-SUFU-TP53 (COD PROPIO - 9084EH)</t>
  </si>
  <si>
    <t>HIPERINSULINISMO CONGENITO - PANEL - ABCC8-AKT2-GCK-GLUD1-HADH-HNF1A-HNF4A-INSR-KCNJ11-SLC16A1 Y UCP2 (COD PROPIO - 9084EI)</t>
  </si>
  <si>
    <t>SINDROME ALPORT-COL4A4-COL4A3 Y COL4A5 (COD PROPIO - 9084EJ)</t>
  </si>
  <si>
    <t>SECUENCIACION COMPLETA GENES-EXT1-EXT2 (COD PROPIO - 9084EK)</t>
  </si>
  <si>
    <t>FISH PARA LA TRASLOCACION 8-14 (CMYC-IGH) (COD PROPIO - 9084EL)</t>
  </si>
  <si>
    <t>BCL2/IGH T(14-18) FISH (COD PROPIO - 9084EM)</t>
  </si>
  <si>
    <t>CANCER RENAL PANEL 10 GENES [NGS-FLCN-GPC3-MET-PTEN-SDHA-SDHB-SDHC-SDHD-VHL Y WT1] (COD PROPIO - 9084EN)</t>
  </si>
  <si>
    <t>ANALISIS DE SECUENCIA DEL GEN RMRP (COD PROPIO - 9084EO)</t>
  </si>
  <si>
    <t>SINDROME DE WILLIAMS-BEUREN (7Q11) (COD PROPIO - 9084EP)</t>
  </si>
  <si>
    <t>SINDROME DE LI FRAUMENI [SECUENCIACION MASIVA DE 2 GENES-CHEK2-TP53] (COD PROPIO - 9084EQ)</t>
  </si>
  <si>
    <t>EXOMA DIRIGIDO MACROCEFALIA Y SOBRECRECIMIENTO [ABCC6-AKT1-AKT3-ASPA-BRWD3-CCND2-CDKN1C-CHD8-CUL4B-DHCR24-DIS3L2-DNMT3A-EIF2B5-EZH2-GFAP-GLI3-GPC3-GPSM2-GRIA3-HEPACAM-HUWE1-KIF7-L1CAM-MED12-MLC1-NFIX-NSD1-RAB39B-OFD1-SYN1-TSC1-PIGA-TSC2-PIK3CA-UPF3B-PTCH1] (COD PROPIO - 9084ER)</t>
  </si>
  <si>
    <t>RETINOBLASTOMA-SECUENCIACION COMPLETA DEL GEN RB1 (COD PROPIO - 9084ES)</t>
  </si>
  <si>
    <t>DELECION 1P19Q + METILACION DEL PROMOTOR MGMT + SECUENCIACION DE IDH1/IDH2 + H3F3A (HISTONA H3.3K27M Y G34R) + TERT Y BRAF (INCLUYE LOH) Y SI SE REQUIERE ATRX O OLIGO2 (COD PROPIO - 9084ET)</t>
  </si>
  <si>
    <t>PANEL OSTEOGENESIS IMPERFECTA (COD PROPIO - 9084EU)</t>
  </si>
  <si>
    <t>SINDROME DE GORLIN GEN PTCH 1 (COD PROPIO - 9084EV)</t>
  </si>
  <si>
    <t>REANALISIS DE LA SECUENCIACION COMPLETA DEL EXOMA (COD PROPIO - 9084EX)</t>
  </si>
  <si>
    <t>ANALISIS MOLECULAR MEDIANTE RT-PCR PARA  T-1-19- (COD PROPIO - 9084EY)</t>
  </si>
  <si>
    <t>CHLAMYDIA TRACHOMATIS PCR (COD PROPIO - 9084EZ)</t>
  </si>
  <si>
    <t>PCR UNIVERSAL PARA EL DIAGNOSTICO DE LAS MICOSIS [PANFUNGAL] (COD PROPIO - 9084FA)</t>
  </si>
  <si>
    <t>PCR PARA PNEUMOCYSTIS JIROVENCII (COD PROPIO - 9084FB)</t>
  </si>
  <si>
    <t>HEPATITIS DELTA HDV RNA DETECTOR (COD PROPIO - 9084FC)</t>
  </si>
  <si>
    <t>RETINOBLASTOMA GEN RB1 (COD PROPIO - 9084FD)</t>
  </si>
  <si>
    <t>PCR PARA LEPTOSPIRA (COD PROPIO - 9084FE)</t>
  </si>
  <si>
    <t>HEPATITIS DELTA CARGA VIRAL (COD PROPIO - 9084FF)</t>
  </si>
  <si>
    <t>AMPLIFICACION DEL GEN N-MYC HIBRIDACION "IN SITU" CON FLUORESCENCIA [FISH] (COD PROPIO - 9084FG)</t>
  </si>
  <si>
    <t>ANALISIS  DE LA FUSION FIP1L1-PDGFR HIBRIDACION "IN SITU" CON FLUORESCENCIA [FISH] (COD PROPIO - 9084FH)</t>
  </si>
  <si>
    <t>ANALISIS FUSION AP12/MALT1 T-11-18 Q21-Q21 HIBRIDACION "IN SITU" CON FLUORESCENCIA [FISH] TEJIDO PARAFINADO (COD PROPIO - 9084FI)</t>
  </si>
  <si>
    <t>ANALISIS FUSION IGH/BCL2 T-14-18 HIBRIDACION "IN SITU" CON FLUORESCENCIA [FISH] TEJIDO PARAFINADO (COD PROPIO - 9084FJ)</t>
  </si>
  <si>
    <t>ANALISIS FUS IGH/CICL D1 T-11-14 HIBRIDACION "IN SITU" CON FLUORESCENCIA [FISH] TEJIDO PARAFINADO (COD PROPIO - 9084FK)</t>
  </si>
  <si>
    <t>ANALISIS DEL GEN IGH HIBRIDACION "IN SITU" CON FLUORESCENCIA [FISH] (COD PROPIO - 9084FL)</t>
  </si>
  <si>
    <t>ANALISIS MOLECULAR MEDIANTE RT-PCR PARA  T-15-17- (COD PROPIO - 9084FM)</t>
  </si>
  <si>
    <t>ANALISIS DE LA T-11-14- IGH-CICLINA D1 HIBRIDACION "IN SITU" CON FLUORESCENCIA [FISH] (COD PROPIO - 9084FN)</t>
  </si>
  <si>
    <t>GEN HMBS PARA PORFIRIA INTERMI (COD PROPIO - 9084FO)</t>
  </si>
  <si>
    <t>ANALISIS DE LA T-15-17- PML-RAR HIBRIDACION "IN SITU" CON FLUORESCENCIA [FISH] (COD PROPIO - 9084FP)</t>
  </si>
  <si>
    <t>SINDROME DE WISKOTT ALDRICH - GEN WAS (COD PROPIO - 9084FQ)</t>
  </si>
  <si>
    <t>DISTROFIA MUSCULAR OCULOFARINGEA DETECCION DEL GEN PABP2 (COD PROPIO - 9084FR)</t>
  </si>
  <si>
    <t>ANALISIS DE LA T-12-21- TEL -AML1 HIBRIDACION "IN SITU" CON FLUORESCENCIA [FISH] (COD PROPIO - 9084FS)</t>
  </si>
  <si>
    <t>ANALISIS MOLECULAR MEDIANTE RT-PCR PARA T-12-21 (COD PROPIO - 9084FT)</t>
  </si>
  <si>
    <t>SINDROME DRAVET (SECUENCIACION COMPLETA DEL GEN SCN1A) (COD PROPIO - 9084FU)</t>
  </si>
  <si>
    <t>ANALISIS DEL GEN MLL HIBRIDACION "IN SITU" CON FLUORESCENCIA [FISH] (COD PROPIO - 9084FV)</t>
  </si>
  <si>
    <t>ANALISIS DEL CROMOSOMA 12 HIBRIDACION "IN SITU" CON FLUORESCENCIA [FISH] (COD PROPIO - 9084FW)</t>
  </si>
  <si>
    <t>ANALISIS DEL GEN P53 HIBRIDACION "IN SITU" CON FLUORESCENCIA [FISH] (COD PROPIO - 9084FX)</t>
  </si>
  <si>
    <t>ANALISIS DE LA T-4-14- IGH-FGFR3 HIBRIDACION "IN SITU" CON FLUORESCENCIA [FISH] (COD PROPIO - 9084FY)</t>
  </si>
  <si>
    <t>NEOPLASIA ENDOCRINA MULTIPLE TIPO 1 GEN MEN 1 MENINA (COD PROPIO - 9084FZ)</t>
  </si>
  <si>
    <t>ANALISIS DE LA T-14-16- IGH-MAF HIBRIDACION "IN SITU" CON FLUORESCENCIA [FISH] (COD PROPIO - 9084GA)</t>
  </si>
  <si>
    <t>DISTROFIA MIOTONICA TIPO 1 GEN DMPK (COD PROPIO - 9084GB)</t>
  </si>
  <si>
    <t>FIBROSIS QUISTICA SECUENCIACION COMPLETA DEL GEN CFTR (COD PROPIO - 9084GC)</t>
  </si>
  <si>
    <t>SINDROME DE RETT GEN MECP2 NGS (COD PROPIO - 9084GD)</t>
  </si>
  <si>
    <t>TRANSLOCACION 4-11-Q21-Q23 MLL-AF4 PCR (COD PROPIO - 9084GE)</t>
  </si>
  <si>
    <t>TRANSLOCACION 8Q-24 C-MYC HIBRIDACION "IN SITU" CON FLUORESCENCIA [FISH] (COD PROPIO - 9084GF)</t>
  </si>
  <si>
    <t>SECUENCIACION GEN GRHPR HIPEROXALURIA PRIMARIA TIPO 2 (COD PROPIO - 9084GG)</t>
  </si>
  <si>
    <t>GEN AGXT HIPEROXALURIA PRIMARIA TIPO1 (COD PROPIO - 9084GH)</t>
  </si>
  <si>
    <t>DEFICIENCIA DE FENILALANINA HIDROXILASA GEN PAH (COD PROPIO - 9084GI)</t>
  </si>
  <si>
    <t>IGH 14 Q 32 HIBRIDACION "IN SITU" CON FLUORESCENCIA [FISH] (COD PROPIO - 9084GJ)</t>
  </si>
  <si>
    <t>AMPLIFICACION 1Q21 HIBRIDACION "IN SITU" CON FLUORESCENCIA [FISH] (COD PROPIO - 9084GK)</t>
  </si>
  <si>
    <t>PORFIRIA VARIEGATA VP GEN PPOX (COD PROPIO - 9084GL)</t>
  </si>
  <si>
    <t>ALFA TALASEMIA GENES HBA1 Y HBA2 (COD PROPIO - 9084GM)</t>
  </si>
  <si>
    <t>EGR1 DEL 5Q/MONOSOMIA 5 HIBRIDACION "IN SITU" CON FLUORESCENCIA [FISH] (COD PROPIO - 9084GN)</t>
  </si>
  <si>
    <t>PCR PARA GEN PML/RAR ALFA T-15-17 (COD PROPIO - 9084GO)</t>
  </si>
  <si>
    <t>TRANSLOCACION 8-21 HIBRIDACION "IN SITU" CON FLUORESCENCIA [FISH] (COD PROPIO - 9084GP)</t>
  </si>
  <si>
    <t>SINDROME DE COWDEN GEN PTEN (COD PROPIO - 9084GQ)</t>
  </si>
  <si>
    <t>TRIMETILAMINURIA TMAU GEN FM03 (COD PROPIO - 9084GR)</t>
  </si>
  <si>
    <t>SINDROME DE FIEBRE PERIODICA PANEL 7 GENES (COD PROPIO - 9084GS)</t>
  </si>
  <si>
    <t>ANALISIS GEN EWSR1 SARCOMA DE EWING EN TEJIDOS PARAFINADOS HIBRIDACION "IN SITU" CON FLUORESCENCIA [FISH] (COD PROPIO - 9084GT)</t>
  </si>
  <si>
    <t>ESTUDIO MOLECULAR GENES FRIEDREICH ATAXIA EXPANSION REPETICION (COD PROPIO - 9084GU)</t>
  </si>
  <si>
    <t>SINDROME DE LEIGH GEN PDHA1 (COD PROPIO - 9084GV)</t>
  </si>
  <si>
    <t>GEN NF1 NEUROFIBROMATISIS TIPO 1 (COD PROPIO - 9084GW)</t>
  </si>
  <si>
    <t>PANEL PORFIRIAS AGUDAS- GENES HMBS CPOX Y PPOX (COD PROPIO - 9084GX)</t>
  </si>
  <si>
    <t>ANALISIS GEN BCL-6 HIBRIDACION "IN SITU" CON FLUORESCENCIA [FISH] (COD PROPIO - 9084GY)</t>
  </si>
  <si>
    <t>OLIGODENDROGLIOMA 1P/19Q CODELECION HIBRIDACION "IN SITU" CON FLUORESCENCIA [FISH] (COD PROPIO - 9084GZ)</t>
  </si>
  <si>
    <t>FISH MUTACION 11Q23 HIBRIDACION "IN SITU" CON FLUORESCENCIA [FISH] (COD PROPIO - 9084HA)</t>
  </si>
  <si>
    <t>DISTROFIA MUSCULAR DE DUCHENNE-BECKER SECUENCIACION COMPLETA DEL GEN DMD (COD PROPIO - 9084HB)</t>
  </si>
  <si>
    <t>SINDROME DE CORNELIA DE LANGE GEN NIPBL (COD PROPIO - 9084HC)</t>
  </si>
  <si>
    <t>CARDIOMIOPATIA DILATADA PANEL 38 GENES (COD PROPIO - 9084HD)</t>
  </si>
  <si>
    <t>METIL GUANANINA METIL TRANSFERASA [ESTUDIO DE METILACION DEL GEN MGMT] (COD PROPIO - 9084HE)</t>
  </si>
  <si>
    <t>MUTACION GEN KIT EXON 17-MASTOCITOSIS PCR Y SECUENCIACION (COD PROPIO - 9084HF)</t>
  </si>
  <si>
    <t>HIPOVENTILACION CENTRAL GEN PHOX2B (COD PROPIO - 9084HG)</t>
  </si>
  <si>
    <t>AMPLIFICACION DEL GEN MDM2 -12Q15 HIBRIDACION "IN SITU" CON FLUORESCENCIA [FISH] (COD PROPIO - 9084HH)</t>
  </si>
  <si>
    <t>ESTUDIOS MOLECULARES DE GENES ESPECIFICOS SARCOMA SINOVIAL (COD PROPIO - 9084HI)</t>
  </si>
  <si>
    <t>HIPERPLASIA SUPRARRENAL GEN HSD3B2 (COD PROPIO - 9084HJ)</t>
  </si>
  <si>
    <t>MIASTENIA CONGENITA 4 GENES (COD PROPIO - 9084HK)</t>
  </si>
  <si>
    <t>GEN ABCB4 COLESTASIS INTRAHEPATICA (COD PROPIO - 9084HL)</t>
  </si>
  <si>
    <t>SINDROME DE GAUCHER GEN GBA (COD PROPIO - 9084HM)</t>
  </si>
  <si>
    <t>ESTUDIO MOLECULAR DE GENES ESPECIFICOS CYP24A1 (COD PROPIO - 9084HN)</t>
  </si>
  <si>
    <t>ESTUDIO MOLECULAR DE GENES ESPECIFICOS ONCOTYPE (COD PROPIO - 9084HO)</t>
  </si>
  <si>
    <t>SINDROME ALPORT COL4 A3A4A5 (COD PROPIO - 9084HP)</t>
  </si>
  <si>
    <t>GEN FMR1 SINDROME CROMOSOMA X FRAGIL (COD PROPIO - 9084HQ)</t>
  </si>
  <si>
    <t>DISTROFIA MIOTONICA TIPO 1 GEN DMPK (COD PROPIO - 9084HR)</t>
  </si>
  <si>
    <t>PANEL DE 35 GENES PARA CANCER HEREDITARIO (MYRISK) MYRIAD (COD PROPIO - 9084HS)</t>
  </si>
  <si>
    <t>ESTUDIO MOLECULAR DE EXONES 2- 3 Y 4 DEL KRAS Y NRAS (COD PROPIO - 9084HT)</t>
  </si>
  <si>
    <t>MUTACION JANUS KINASA 2 [JAK2] PCR Y SECUENCIACION (COD PROPIO - 9084HU)</t>
  </si>
  <si>
    <t>LEUCEMIA MIELOIDE AGUDA GEN FLT3 MUTACION (COD PROPIO - 9084HV)</t>
  </si>
  <si>
    <t>NUCLEOFOSMINA NPM1 MUTACION (COD PROPIO - 9084HW)</t>
  </si>
  <si>
    <t>MUTACIONES EN EL GEN C-KIT -EXONES 9-11 PCR Y SECUENCIACION (COD PROPIO - 9084HX)</t>
  </si>
  <si>
    <t>MUTACIONES EN EL GEN C-KIT -EXONES 9-11-13 PCR Y SECUENCIACION (COD PROPIO - 9084HY)</t>
  </si>
  <si>
    <t>ANALISIS DE LA MUTACION DEL PDGFRA (COD PROPIO - 9084HZ)</t>
  </si>
  <si>
    <t>MUTACION GEN IDH1 CODON 132 (COD PROPIO - 9084IA)</t>
  </si>
  <si>
    <t>MUTACIONES EN EL EXON 12 DEL GEN JAK2 POR PCR (COD PROPIO - 9084IB)</t>
  </si>
  <si>
    <t>GEN MPL - W515L- EXON 10 (COD PROPIO - 9084IC)</t>
  </si>
  <si>
    <t>MUTACION EXON 9 GEN CALR PCR (COD PROPIO - 9084ID)</t>
  </si>
  <si>
    <t>MUTACION EXON 5 GEN MYD88 (COD PROPIO - 9084IE)</t>
  </si>
  <si>
    <t>MUTACION GEN IDH2 172 PCR SEC (COD PROPIO - 9084IF)</t>
  </si>
  <si>
    <t>DETECCION VIRUS DEL PAPILOMA HUMANO PRUEBAS DE ADN EN BIOPSIA (COD PROPIO - 9084IG)</t>
  </si>
  <si>
    <t>METILENTETRAHIDROFOLATO REDUCTASA [MTHFR] MUTACION [C677T Y A1298C] (COD PROPIO - 9084IH)</t>
  </si>
  <si>
    <t>ANTICUERPOS IA-2 (COD PROPIO - 9084II)</t>
  </si>
  <si>
    <t>SINDROME X FRAGIL POR PCR (COD PROPIO - 9084IJ)</t>
  </si>
  <si>
    <t>ESCLEROSIS TUBEROSA SECUENCIACION COMPLETA DE LOS GENES TSC1 Y TSC2 (COD PROPIO - 9084IK)</t>
  </si>
  <si>
    <t>SINDROME DE MARFAN TIPO 1 SECUENCIACION COMPLETA DEL GEN FBN1 (COD PROPIO - 9084IL)</t>
  </si>
  <si>
    <t>SECUENCIACION COMPLETA DEL GEN F8 (COD PROPIO - 9084IM)</t>
  </si>
  <si>
    <t>PANEL PARA HIPERCOLESTEROLEMIA (6 GENES) (COD PROPIO - 9084IN)</t>
  </si>
  <si>
    <t>MUTACION FAMILIAR CONOCIDA EN EL GEN ATP1A3 (COD PROPIO - 9084IO)</t>
  </si>
  <si>
    <t>MUTACIONES C-KIT SECUENCIACION DE LOS EXONES 9 11 13 Y 17 (COD PROPIO - 9084IP)</t>
  </si>
  <si>
    <t>MUTACION PUNTUAL CONOCIDA EN EL GEN FGFR3 -C 1138G-MAYOR QUE-A P-GLY380ARG (COD PROPIO - 9084IQ)</t>
  </si>
  <si>
    <t>SECUENCIACION DEL GEN STAT3 STAT5B (COD PROPIO - 9084IR)</t>
  </si>
  <si>
    <t>MICROCEFALIA PANEL NGS AKT3 ANKLE2 ARFGEF2 ASPM ATR ATRIP ATRX BUB1B CASK CDK5RAP2 CDKL5 CDK6 CENPE CENPF CENPJ CEP135 CEP152 CEP63 CKAP2L COX7B CRIPT DIAPH1 DNM1L   DHCR7 EFTUD2 HMGB3 IER3IP1 KATNB1 KIF11 KNL1 LIG4 FOXG1 MCPH1 MED17 MFSD2A MIR17HG MRE11 (COD PROPIO - 9084IS)</t>
  </si>
  <si>
    <t>EXOMA DIRIGIDO PARA PORFIRIA 11 GENES CENTODX (COD PROPIO - 9084IT)</t>
  </si>
  <si>
    <t>ANALISIS DE SECUENCIACION COMPLETA DEL GEN ZEB2 (COD PROPIO - 9084IU)</t>
  </si>
  <si>
    <t>PANEL AMPLIADO MULTIGEN NGS PARA POLINEUROPATIAS (94 GENES) (COD PROPIO - 9084IV)</t>
  </si>
  <si>
    <t>EXOMA DIRIGIDO PARA EPILEPSIA Y ENFERMEDAD DE ALZHEIMER ATIPICA 181 GENES (COD PROPIO - 9084IW)</t>
  </si>
  <si>
    <t>HIBRIDACION GENOMICA COMPARATIVA 750K (COD PROPIO - 9084IX)</t>
  </si>
  <si>
    <t>PANEL PARA SINDROME NEFROTICO [ACTN4 CD2AP COQ2 INF2 LAMB2 LMX1B NPHS1 NPHS2 PDSS2 PLCE1 SCARB2 SMARCAL1 TRPC6 WT1] (COD PROPIO - 9084IY)</t>
  </si>
  <si>
    <t>SECUENCIACION COMPLETA DEL GEN RET (COD PROPIO - 9084IZ)</t>
  </si>
  <si>
    <t>MUTACION PUNTUAL CONOCIDA EN EL GEN MPL (COD PROPIO - 9084JA)</t>
  </si>
  <si>
    <t>PANEL PARA CANCER HEREDITARIO 47 GENES (COD PROPIO - 9084JB)</t>
  </si>
  <si>
    <t>ENZIMAS RELACIONADAS CON ENFERMEDADES DE LA SUSTANCIA BLANCA MEDICION DE CADA UNA</t>
  </si>
  <si>
    <t>ENZIMAS RELACIONADAS CON ENFERMEDADES DE LA SUSTANCIA GRIS MEDICION DE CADA UNA</t>
  </si>
  <si>
    <t>ENZIMAS GLICOLITICAS MEDICION DE CADA UNA</t>
  </si>
  <si>
    <t>ENZIMAS LISOSOMALES MEDICION DE CADA UNA</t>
  </si>
  <si>
    <t>ENZIMAS DEL METABOLISMO DEL GLICOGENO MEDICION DE CADA UNA</t>
  </si>
  <si>
    <t>908606</t>
  </si>
  <si>
    <t>HIPOXANTINA GUANINA FOSFORIBOSIL TRANSFERASA ACTIVIDAD</t>
  </si>
  <si>
    <t>GLUCOGENO ESTRUCTURA Y CUANTIFICACION</t>
  </si>
  <si>
    <t>ACILCARNITINAS CUANTITATIVAS</t>
  </si>
  <si>
    <t>CARNITINA TOTAL Y LIBRE CUANTITATIVA</t>
  </si>
  <si>
    <t>VIRUS DE INMUNODEFICIENCIA HUMANA DETECCION DEL PROVIRUS REACCION EN CADENA DE LA POLIMERASA</t>
  </si>
  <si>
    <t>VIRUS DE INMUNODEFICIENCIA HUMANA GENOTIPO</t>
  </si>
  <si>
    <t>HEPATITIS B GENOTIPO</t>
  </si>
  <si>
    <t>CITOMEGALOVIRUS GENOTIPO</t>
  </si>
  <si>
    <t>CITOMEGALOVIRUS CARGA VIRAL</t>
  </si>
  <si>
    <t>HEPATITIS B CARGA VIRAL</t>
  </si>
  <si>
    <t>906815</t>
  </si>
  <si>
    <t>HEPATITIS C CARGA VIRAL</t>
  </si>
  <si>
    <t>906817</t>
  </si>
  <si>
    <t>HERPES SIMPLEX CARGA VIRAL</t>
  </si>
  <si>
    <t>906840</t>
  </si>
  <si>
    <t>BK POLIOMAVIRUS CARGA VIRAL</t>
  </si>
  <si>
    <t>JC POLIOMAVIRUS CARGA VIRAL</t>
  </si>
  <si>
    <t>EPSTEIN-BARR CARGA VIRAL</t>
  </si>
  <si>
    <t>ADENOVIRUS CARGA VIRAL</t>
  </si>
  <si>
    <t>PARVOVIRUS CARGA VIRAL</t>
  </si>
  <si>
    <t>CITOMEGALOVIRUS IDENTIFICACION REACCION EN CADENA DE LA POLIMERASA</t>
  </si>
  <si>
    <t>COXSACKIE A IDENTIFICACION REACCION EN CADENA DE LA POLIMERASA</t>
  </si>
  <si>
    <t>COXSACKIE B IDENTIFICACION REACCION EN CADENA DE LA POLIMERASA</t>
  </si>
  <si>
    <t>VIRUS DE INMUNODEFICIENCIA HUMANA 1 IDENTIFICACION REACCION EN CADENA DE LA POLIMERASA</t>
  </si>
  <si>
    <t>HEPATITIS B IDENTIFICACION REACCION EN CADENA DE LA POLIMERASA</t>
  </si>
  <si>
    <t>TOXOCARA SPP IDENTIFICACION REACCION EN CADENA DE LA POLIMERASA</t>
  </si>
  <si>
    <t>TOXOPLASMA GONDII IDENTIFICACION REACCION EN CADENA DE LA POLIMERASA</t>
  </si>
  <si>
    <t>VARICELA ZOSTER IDENTIFICACION REACCION EN CADENA DE LA POLIMERASA</t>
  </si>
  <si>
    <t>EPSTEIN BARR IDENTIFICACION REACCION EN CADENA DE LA POLIMERASA</t>
  </si>
  <si>
    <t>HEPATITIS C IDENTIFICACION REACCION EN CADENA DE LA POLIMERASA</t>
  </si>
  <si>
    <t>HERPES SIMPLEX I Y II IDENTIFICACION REACCION EN CADENA DE LA POLIMERASA</t>
  </si>
  <si>
    <t>MYCOBACTERIUM TUBERCULOSIS IDENTIFICACION REACCION EN CADENA DE LA POLIMERASA</t>
  </si>
  <si>
    <t>MYCOBACTERIUM NO TUBERCULOSO IDENTIFICACION REACCION EN CADENA DE LA POLIMERASA</t>
  </si>
  <si>
    <t>MYCOBACTERIUM LEPRAE IDENTIFICACION REACCION EN CADENA DE LA POLIMERASA</t>
  </si>
  <si>
    <t>LEISHMANIA IDENTIFICACION REACCION EN CADENA DE LA POLIMERASA</t>
  </si>
  <si>
    <t>VIRUS DE INMUNODEFICIENCIA HUMANA CARGA VIRAL</t>
  </si>
  <si>
    <t>HEPATITIS C GENOTIPO</t>
  </si>
  <si>
    <t>CLOSTRIDIUM DIFFICILE IDENTIFICACION REACCION EN CADENA DE LA POLIMERASA</t>
  </si>
  <si>
    <t>STREPTOCOCCUS PNEUMONIAE IDENTIFICACION REACCION EN CADENA DE LA POLIMERASA</t>
  </si>
  <si>
    <t>BORDETELLA PERTUSSIS IDENTIFICACION REACCION EN CADENA DE LA POLIMERASA</t>
  </si>
  <si>
    <t>BORDETELLA PARAPERTUSSIS IDENTIFICACION REACCION EN CADENA DE LA POLIMERASA</t>
  </si>
  <si>
    <t>HAEMOPHILUS INFLUENZAE IDENTIFICACION REACCION EN CADENA DE LA POLIMERASA</t>
  </si>
  <si>
    <t>NEISSERIA MENINGITIDIS IDENTIFICACION REACCION EN CADENA DE LA POLIMERASA</t>
  </si>
  <si>
    <t>HEPATITIS E IDENTIFICACION REACCION EN CADENA DE LA POLIMERASA</t>
  </si>
  <si>
    <t>SARAMPION IDENTIFICACION REACCION EN CADENA DE LA POLIMERASA</t>
  </si>
  <si>
    <t>MYCOBACTERIUM TUBERCULOSIS PRUEBAS DE SENSIBILIDAD POR REACCION EN CADENA DE LA POLIMERASA</t>
  </si>
  <si>
    <t>ADENOVIRUS IDENTIFICACION REACCION EN CADENA DE LA POLIMERASA</t>
  </si>
  <si>
    <t>HISTOPLASMA IDENTIFICACION REACCION EN CADENA DE LA POLIMERASA</t>
  </si>
  <si>
    <t>CHLAMYDIA IDENTIFICACION REACCION EN CADENA DE LA POLIMERASA</t>
  </si>
  <si>
    <t>NEISSERIA GONORRHOEAE IDENTIFICACION REACCION EN CADENA DE LA POLIMERASA</t>
  </si>
  <si>
    <t>IDENTIFICACION DE OTRA BACTERIA (ESPECIFICA) POR PRUEBAS MOLECULARES</t>
  </si>
  <si>
    <t>IDENTIFICACION DE OTRO VIRUS (ESPECIFICA) POR PRUEBAS MOLECULARES</t>
  </si>
  <si>
    <t>IDENTIFICACION DE OTRO PARASITO (ESPECIFICO) POR PRUEBAS MOLECULARES</t>
  </si>
  <si>
    <t>IDENTIFICACION DE OTRO HONGO (ESPECIFICO) POR PRUEBAS MOLECULARES</t>
  </si>
  <si>
    <t>IDENTIFICACION SIMULTANEA DE MULTIPLES PATOGENOS POR PRUEBAS MOLECULARES</t>
  </si>
  <si>
    <t>MYCOBACTERIUM TUBERCULOSIS IDENTIFICACION PCR (COD PROPIO - 9088AA)</t>
  </si>
  <si>
    <t>MYCOBACTERIUM TUBERCULOSIS IDENTIFICACION POR PCR CUALITATIVO (COD PROPIO - 9088AB)</t>
  </si>
  <si>
    <t>ANTICUERPOS IRREGULARES TITULACION POR MICROTECNICA</t>
  </si>
  <si>
    <t>911005</t>
  </si>
  <si>
    <t>ANTICUERPOS IRREGULARES TITULACION EN TUBO</t>
  </si>
  <si>
    <t>911004</t>
  </si>
  <si>
    <t>ANTICUERPOS IRREGULARES DETECCION (COOMBS INDIRECTO RASTREO ANTICUERPOS IRREGULARES PRUEBA DE ANTIGLOBULINA INDIRECTA ESCRUTINIO DE ANTICUERPOS IRREGULARES) POR MICROTECNICA</t>
  </si>
  <si>
    <t>ANTICUERPOS IRREGULARES DETECCION (COOMBS INDIRECTO RASTREO ANTICUERPOS IRREGULARES PRUEBA DE ANTIGLOBULINA INDIRECTA ESCRUTINIO DE ANTICUERPOS IRREGULARES) EN TUBO</t>
  </si>
  <si>
    <t>ANTICUERPOS IRREGULARES IDENTIFICACION POR MICROTECNICA</t>
  </si>
  <si>
    <t>ANTICUERPOS IRREGULARES IDENTIFICACION EN TUBO</t>
  </si>
  <si>
    <t>COOMBS DIRECTO FRACCIONADO MONOESPECIFICO (INMUNOGLOBULINAS Y FRACCIONES DEL COMPLEMENTO) POR MICROTECNICA</t>
  </si>
  <si>
    <t>911008</t>
  </si>
  <si>
    <t>COOMBS DIRECTO FRACCIONADO MONOESPECIFICO (INMUNOGLOBULINAS Y FRACCIONES DEL COMPLEMENTO) EN TUBO</t>
  </si>
  <si>
    <t>COOMBS DIRECTO CUALITATIVO POR MICROTECNICA</t>
  </si>
  <si>
    <t>902201</t>
  </si>
  <si>
    <t>ANTICUERPOS IRREGULARES DETECCION [RASTREO O RAI] POR MICROTECNICA (COD PROPIO - 91100A)</t>
  </si>
  <si>
    <t>COOMBS DIRECTO CUALITATIVO EN TUBO</t>
  </si>
  <si>
    <t>FENOTIPO ERITROCITARIO EXTENDIDO POR MICROTECNICA CUALQUIER ANTIGENO</t>
  </si>
  <si>
    <t>FENOTIPO ERITROCITARIO EXTENDIDO EN TUBO CUALQUIER ANTIGENO</t>
  </si>
  <si>
    <t>911013</t>
  </si>
  <si>
    <t>FENOTIPO SISTEMA RH CUALQUIER ANTIGENO POR MICROTECNICA</t>
  </si>
  <si>
    <t>911014</t>
  </si>
  <si>
    <t>FENOTIPO SISTEMA RH CUALQUIER ANTIGENO EN TUBO</t>
  </si>
  <si>
    <t>HEMOCLASIFICACION SISTEMA RH [ANTIGENO RH D] POR MICROTECNICA</t>
  </si>
  <si>
    <t>911016</t>
  </si>
  <si>
    <t>HEMOCLASIFICACION SISTEMA RH [ANTIGENO RH D] EN TUBO</t>
  </si>
  <si>
    <t>HEMOCLASIFICACION SISTEMA ABO DIRECTA [HEMOCLASIFICACION GLOBULAR] POR MICROTECNICA</t>
  </si>
  <si>
    <t>911018</t>
  </si>
  <si>
    <t>HEMOCLASIFICACION SISTEMA ABO DIRECTA [HEMOCLASIFICACION GLOBULAR] EN TUBO</t>
  </si>
  <si>
    <t>HEMOCLASIFICACION SISTEMA ABO INVERSA [HEMOCLASIFICACION SERICA] POR MICROTECNICA</t>
  </si>
  <si>
    <t>911020</t>
  </si>
  <si>
    <t>HEMOCLASIFICACION SISTEMA ABO INVERSA [HEMOCLASIFICACION SERICA] EN TUBO</t>
  </si>
  <si>
    <t>PRUEBA CRUZADA MAYOR ERITROCITARIA POR MICROTECNICA</t>
  </si>
  <si>
    <t>911022</t>
  </si>
  <si>
    <t>PRUEBA CRUZADA MAYOR ERITROCITARIA EN TUBO</t>
  </si>
  <si>
    <t>ESTUDIO DEL ANTIGENO RH D VARIANTE POR MICROTECNICA</t>
  </si>
  <si>
    <t>ESTUDIO DEL ANTIGENO RH D VARIANTE EN TUBO</t>
  </si>
  <si>
    <t>FENOTIPO SISTEMA ABO [SUBGRUPOS] POR MICROTECNICA</t>
  </si>
  <si>
    <t>911026</t>
  </si>
  <si>
    <t>FENOTIPO SISTEMA ABO [SUBGRUPOS] EN TUBO</t>
  </si>
  <si>
    <t>ADSORCION (ABSORCION) AUTOLOGA O ALOGENICA POR MEDIOS FISICOS</t>
  </si>
  <si>
    <t>ADSORCION (ABSORCION) AUTOLOGA O ALOGENICA POR MEDIOS QUIMICOS</t>
  </si>
  <si>
    <t>ELUCION (DISOCIACION) AUTOLOGA O ALOGENICA POR MEDIOS FISICOS</t>
  </si>
  <si>
    <t>ELUCION (DISOCIACION) O MODIFICACION DE MEMBRANA ERITROCITARIA AUTOLOGA O ALOGENICA POR MEDIOS QUIMICOS</t>
  </si>
  <si>
    <t>PRUEBA CRUZADA PLAQUETARIA</t>
  </si>
  <si>
    <t>DETECCION DE AUTOANTICUERPO [CONTROL AUTOLOGO] EN TUBO</t>
  </si>
  <si>
    <t>DETECCION DE AUTOANTICUERPO [CONTROL AUTOLOGO] POR MICROTECNICA</t>
  </si>
  <si>
    <t>DETECCION DE ISOAGLUTININAS EN TUBO</t>
  </si>
  <si>
    <t>906427</t>
  </si>
  <si>
    <t>DETECCION DE ISOAGLUTININAS POR MICROTECNICA</t>
  </si>
  <si>
    <t>TITULACION DE ISOAGLUTININAS EN TUBO</t>
  </si>
  <si>
    <t>TITULACION DE ISOAGLUTININAS POR MICROTECNICA</t>
  </si>
  <si>
    <t>COOMBS INDIRECTO CUANTITATIVO (COD PROPIO - 9110AA)</t>
  </si>
  <si>
    <t>PRUEBA RAPIDA DE AUTOANTICUERPOS (COD PROPIO - 9110AB)</t>
  </si>
  <si>
    <t>ALFA FODRINA ANTICUERPOS IGA IGG (COD PROPIO - 9110AC)</t>
  </si>
  <si>
    <t>911101</t>
  </si>
  <si>
    <t>911102</t>
  </si>
  <si>
    <t>PROCESAMIENTO DE LA UNIDAD DE CONCENTRADO DE PLAQUETAS ESTANDAR</t>
  </si>
  <si>
    <t>911103</t>
  </si>
  <si>
    <t>PROCESAMIENTO DE LA UNIDAD DE CONCENTRADO DE PLAQUETAS LEUCORREDUCIDAS</t>
  </si>
  <si>
    <t>911105</t>
  </si>
  <si>
    <t>911106</t>
  </si>
  <si>
    <t>PROCESAMIENTO DE LA UNIDAD DE GLOBULOS ROJOS ESTANDAR</t>
  </si>
  <si>
    <t>911107</t>
  </si>
  <si>
    <t>PROCESAMIENTO DE LA UNIDAD DE CONCENTRADO DE GLOBULOS ROJOS LEUCORREDUCIDOS</t>
  </si>
  <si>
    <t>911110</t>
  </si>
  <si>
    <t>PROCESAMIENTO DE LA UNIDAD DE GLOBULOS ROJOS O ERITROCITOS LAVADOS</t>
  </si>
  <si>
    <t>911111</t>
  </si>
  <si>
    <t>PROCESAMIENTO DE LA UNIDAD DE PLASMA FRESCO CONGELADO</t>
  </si>
  <si>
    <t>911112</t>
  </si>
  <si>
    <t>IRRADIACION DE HEMOCOMPONENTE</t>
  </si>
  <si>
    <t>911108</t>
  </si>
  <si>
    <t>PROCESAMIENTO DE MEZCLA DE PLAQUETAS A PARTIR DE CAPA LEUCOPLAQUETARIA</t>
  </si>
  <si>
    <t>PROCESAMIENTO DE LA UNIDAD DE CONCENTRADO DE PLAQUETAS POBRE EN LEUCOCITOS (CAPA LEUCOPLAQUETARIA)</t>
  </si>
  <si>
    <t>PROCESAMIENTO DE LA UNIDAD DE CONCENTRADO DE GLOBULOS ROJOS POBRE EN LEUCOCITOS (CAPA LEUCOPLAQUETARIA)</t>
  </si>
  <si>
    <t>CONCENTRACION DE UNIDAD DE HEMOCOMPONENTES CELULARES</t>
  </si>
  <si>
    <t>PROCESAMIENTO DE HEMOCOMPONENTE ALICUOTA PEDIATRICA</t>
  </si>
  <si>
    <t>PROCESAMIENTO DE CELULAS PROGENITORAS HEMATOPOYETICAS</t>
  </si>
  <si>
    <t>REDUCCION DE PATOGENOS EN SANGRE TOTAL COMPONENTES DE PLASMA O PLAQUETAS (HASTA 6 PLASMAS O PLAQUETAS ESTANDAR) O POR AFERESIS.</t>
  </si>
  <si>
    <t>911301</t>
  </si>
  <si>
    <t>PLAQUETAS MANUALES IRRADIADAS UNIDAD (COD PROPIO - 9111AA)</t>
  </si>
  <si>
    <t>PLAQUETAS POR AFERESIS IRRADIADAS POR 6 UNIDADES (COD PROPIO - 9111AB)</t>
  </si>
  <si>
    <t>GLOBULOS ROJOS IRRADIADOS (COD PROPIO - 9111AC)</t>
  </si>
  <si>
    <t>PROCESO DE CRIOPRESERVACION (COD PROPIO - 9111AD)</t>
  </si>
  <si>
    <t>ALMACENAMIENTO C P H CADA BOLSA O FRACCION (COD PROPIO - 9111AE)</t>
  </si>
  <si>
    <t>911201</t>
  </si>
  <si>
    <t>PROCESAMIENTO DE LA UNIDAD DE PLAQUETAS POR AFERESIS</t>
  </si>
  <si>
    <t>911202</t>
  </si>
  <si>
    <t>PROCESAMIENTO DE CONCENTRADO DE LEUCOCITOS POR AFERESIS O LEUCOFERESIS</t>
  </si>
  <si>
    <t>PROCESAMIENTO DE PLASMA POR AFERESIS O PLASMAFERESIS</t>
  </si>
  <si>
    <t>911204</t>
  </si>
  <si>
    <t>PROCESAMIENTO DE LA UNIDAD DE GLOBULOS ROJOS O ERITROCITOS POR AFERESIS O ERITROFERESIS</t>
  </si>
  <si>
    <t>CITAFERESIS REDUCTIVA (LEUCOCITOS ERITROCITOS O PLAQUETAS)</t>
  </si>
  <si>
    <t>911302</t>
  </si>
  <si>
    <t>RECAMBIO PLASMATICO TERAPEUTICO</t>
  </si>
  <si>
    <t>TAMIZAJE MOLECULAR DE ANTIGENOS EN MEZCLA DE SUEROS DE DONANTES</t>
  </si>
  <si>
    <t>TAMIZAJE MOLECULAR DE ANTIGENO INDIVIDUAL EN SUERO DE DONANTE</t>
  </si>
  <si>
    <t>912001</t>
  </si>
  <si>
    <t>TRANSFUSION DE LA UNIDAD DE CRIOPRECIPITADO</t>
  </si>
  <si>
    <t>912002</t>
  </si>
  <si>
    <t>TRANSFUSION DE LA UNIDAD DE GLOBULOS ROJOS O ERITROCITOS</t>
  </si>
  <si>
    <t>912003</t>
  </si>
  <si>
    <t>TRANSFUSION DE LA UNIDAD DE PLAQUETAS</t>
  </si>
  <si>
    <t>912004</t>
  </si>
  <si>
    <t>TRANSFUSION DE LA UNIDAD DE SANGRE TOTAL</t>
  </si>
  <si>
    <t>912005</t>
  </si>
  <si>
    <t>TRANSFUSION DE LA UNIDAD DE PLASMA FRESCO CONGELADO</t>
  </si>
  <si>
    <t>912010</t>
  </si>
  <si>
    <t>EXSANGUINO TRANSFUSION</t>
  </si>
  <si>
    <t>912011</t>
  </si>
  <si>
    <t>HEMODILUCION NORMOVOLEMICA INTRAOPERATORIA</t>
  </si>
  <si>
    <t>912012</t>
  </si>
  <si>
    <t>TRANSFUSION AUTOLOGA POR OBTENCION MECANICA INTRAOPERATORIA</t>
  </si>
  <si>
    <t>INFUSION DE EXPANSORES PLASMATICOS</t>
  </si>
  <si>
    <t>INFUSION (TRANSFUSION) DE LINFOCITOS DEL DONANTE DEL TRASPLANTE</t>
  </si>
  <si>
    <t>920101</t>
  </si>
  <si>
    <t>920102</t>
  </si>
  <si>
    <t>920103</t>
  </si>
  <si>
    <t>920104</t>
  </si>
  <si>
    <t>GAMAGRAFIA DE DERIVACIONES</t>
  </si>
  <si>
    <t>920105</t>
  </si>
  <si>
    <t>GAMAGRAFIA METABOLICA CEREBRAL CON 18- FDG.</t>
  </si>
  <si>
    <t>920201</t>
  </si>
  <si>
    <t>CAPTACION TIROIDEA DE I-131 A 4 O 24 HORAS</t>
  </si>
  <si>
    <t>920202</t>
  </si>
  <si>
    <t>920203</t>
  </si>
  <si>
    <t>920204</t>
  </si>
  <si>
    <t>GAMAGRAFIA CON METAIODO BENCILGUANIDINA [MIBG]</t>
  </si>
  <si>
    <t>920208</t>
  </si>
  <si>
    <t>GAMAGRAFIA DE GLANDULAS PARATIROIDES O TETROFOSMIN</t>
  </si>
  <si>
    <t>920209</t>
  </si>
  <si>
    <t>920210</t>
  </si>
  <si>
    <t>920211</t>
  </si>
  <si>
    <t>920214</t>
  </si>
  <si>
    <t>GAMAGRAFIA DE GLANDULA MAMARIA</t>
  </si>
  <si>
    <t>920301</t>
  </si>
  <si>
    <t>GAMAGRAFIA PULMONAR PERFUSION</t>
  </si>
  <si>
    <t>920302</t>
  </si>
  <si>
    <t>GAMAGRAFIA PULMONAR VENTILACION</t>
  </si>
  <si>
    <t>920303</t>
  </si>
  <si>
    <t>920304</t>
  </si>
  <si>
    <t>GAMAGRAFIA PULMONAR PERFUSION Y VENTILACION</t>
  </si>
  <si>
    <t>920305</t>
  </si>
  <si>
    <t>GAMAGRAFIA DE ACLARAMIENTO MUCOCILIAR</t>
  </si>
  <si>
    <t>920306</t>
  </si>
  <si>
    <t>GAMAGRAFIA DE PERMEABILIDAD ALVEOLO CAPILAR</t>
  </si>
  <si>
    <t>920307</t>
  </si>
  <si>
    <t>GAMAGRAFIA SPECT TORAX</t>
  </si>
  <si>
    <t>920401</t>
  </si>
  <si>
    <t>920402</t>
  </si>
  <si>
    <t>920403</t>
  </si>
  <si>
    <t>920404</t>
  </si>
  <si>
    <t>920405</t>
  </si>
  <si>
    <t>920406</t>
  </si>
  <si>
    <t>920407</t>
  </si>
  <si>
    <t>PERFUSION MIOCARDICA EN REPOSO Y POST-EJERCICIO</t>
  </si>
  <si>
    <t>920408</t>
  </si>
  <si>
    <t>920410</t>
  </si>
  <si>
    <t>920411</t>
  </si>
  <si>
    <t>GAMAGRAFIA DE PERFUSION ARTERIAL</t>
  </si>
  <si>
    <t>920412</t>
  </si>
  <si>
    <t>920413</t>
  </si>
  <si>
    <t>GAMAGRAFIA DE VIABILIDAD MIOCARDICA CON 18 FDG.</t>
  </si>
  <si>
    <t>920414</t>
  </si>
  <si>
    <t>GAMAGRAFIA DE VIABILIDAD MIOCARDICA CON TALIO O MARCADORES DE TC.</t>
  </si>
  <si>
    <t>920415</t>
  </si>
  <si>
    <t>GAMAGRAFIA DE TRASPLANTE CARDIACO</t>
  </si>
  <si>
    <t>920501</t>
  </si>
  <si>
    <t>920502</t>
  </si>
  <si>
    <t>920503</t>
  </si>
  <si>
    <t>920504</t>
  </si>
  <si>
    <t>GAMAGRAFIA DE FERROCINETICA</t>
  </si>
  <si>
    <t>920505</t>
  </si>
  <si>
    <t>GAMAGRAFIA CON LEUCOCITOS MARCADOS</t>
  </si>
  <si>
    <t>920506</t>
  </si>
  <si>
    <t>MEDICION DE ABSORCION GASTROINTESTINAL DE VITAMINA B12 [SHILLING]</t>
  </si>
  <si>
    <t>920507</t>
  </si>
  <si>
    <t>GAMAGRAFIA DE INFECCION CON HIG</t>
  </si>
  <si>
    <t>920508</t>
  </si>
  <si>
    <t>920509</t>
  </si>
  <si>
    <t>920510</t>
  </si>
  <si>
    <t>920511</t>
  </si>
  <si>
    <t>DETECCION POR GAMASONDA (COD PROPIO - 9205AA)</t>
  </si>
  <si>
    <t>920601</t>
  </si>
  <si>
    <t>GAMAGRAFIA DE GLANDULAS SALIVALES</t>
  </si>
  <si>
    <t>920602</t>
  </si>
  <si>
    <t>GAMAGRAFIA EN HEMORRAGIA DIGESTIVA CON ERITROCITOS MARCADOS</t>
  </si>
  <si>
    <t>920603</t>
  </si>
  <si>
    <t>GAMAGRAFIA EN HEMORRAGIA DIGESTIVA CON COLOIDE</t>
  </si>
  <si>
    <t>920604</t>
  </si>
  <si>
    <t>GAMAGRAFIA PARA MUCOSA GASTRICA ECTOPICA</t>
  </si>
  <si>
    <t>920605</t>
  </si>
  <si>
    <t>GAMAGRAFIA DE TRANSITO ESOFAGICO</t>
  </si>
  <si>
    <t>920606</t>
  </si>
  <si>
    <t>GAMAGRAFIA DE REFLUJO GASTROESOFAGICO</t>
  </si>
  <si>
    <t>920607</t>
  </si>
  <si>
    <t>GAMAGRAFIA DE VACIAMIENTO GASTRICO EN FASE SOLIDA</t>
  </si>
  <si>
    <t>920608</t>
  </si>
  <si>
    <t>GAMAGRAFIA DE VACIAMIENTO GASTRICO EN FASE LIQUIDA</t>
  </si>
  <si>
    <t>GAMAGRAFIA SPECT ABDOMEN</t>
  </si>
  <si>
    <t>920701</t>
  </si>
  <si>
    <t>920702</t>
  </si>
  <si>
    <t>GAMAGRAFIA HEPATOBILIAR CON COLECISTOQUININA</t>
  </si>
  <si>
    <t>GAMAGRAFIA DE TRASPLANTE HEPATICO</t>
  </si>
  <si>
    <t>GAMAGRAFIA HEPATOESPLENICA CON SPECT</t>
  </si>
  <si>
    <t>920707</t>
  </si>
  <si>
    <t>GAMAGRAFIA DE POOL SANGUINEO HEPATICO</t>
  </si>
  <si>
    <t>920708</t>
  </si>
  <si>
    <t>GAMAGRAFIA DE REFLUJO BILIAR</t>
  </si>
  <si>
    <t>920801</t>
  </si>
  <si>
    <t>920802</t>
  </si>
  <si>
    <t>920803</t>
  </si>
  <si>
    <t>GAMAGRAFIA DE FLUJO PLASMATICO RENAL EFECTIVO</t>
  </si>
  <si>
    <t>920804</t>
  </si>
  <si>
    <t>GAMAGRAFIA DE RESIDUO VESICAL</t>
  </si>
  <si>
    <t>920805</t>
  </si>
  <si>
    <t>GAMAGRAFIA DE FILTRACION GLOMERULAR</t>
  </si>
  <si>
    <t>920806</t>
  </si>
  <si>
    <t>GAMAGRAFIA DE PERFUSION TESTICULAR Y CONTENIDO ESCROTAL</t>
  </si>
  <si>
    <t>920807</t>
  </si>
  <si>
    <t>920808</t>
  </si>
  <si>
    <t>920809</t>
  </si>
  <si>
    <t>920811</t>
  </si>
  <si>
    <t>920812</t>
  </si>
  <si>
    <t>920813</t>
  </si>
  <si>
    <t>GAMAGRAFIA DE TRASPLANTE RENAL</t>
  </si>
  <si>
    <t>920901</t>
  </si>
  <si>
    <t>920902</t>
  </si>
  <si>
    <t>920903</t>
  </si>
  <si>
    <t>GAMAGRAFIA SPECT COLUMNA</t>
  </si>
  <si>
    <t>921100</t>
  </si>
  <si>
    <t>DACRIOCISTOGAMAGRAFIA [GAMAGRAFIA DE VIAS LAGRIMALES] SOD</t>
  </si>
  <si>
    <t>921200</t>
  </si>
  <si>
    <t>GAMAGRAFIA CON GALIO 67 SOD</t>
  </si>
  <si>
    <t>921301</t>
  </si>
  <si>
    <t>GAMAGRAFIA DE VIABILIDAD TUMORAL CON MIBI TETROFOSMIN TALIO U OCTEOTRIDE</t>
  </si>
  <si>
    <t>GAMAGRAFIA TUMORAL CON 18 FDG.</t>
  </si>
  <si>
    <t>GAMAGRAFIA TUMORAL CON 11 C. METIONINA</t>
  </si>
  <si>
    <t>921600</t>
  </si>
  <si>
    <t>GAMAGRAFIA DE ANTICUERPOS MONOCLONALES SOD</t>
  </si>
  <si>
    <t>GAMAGRAFIA CON DMSA. PENTAVALENTE SOD</t>
  </si>
  <si>
    <t>GAMAGRAFIA DE PANCREAS SOD</t>
  </si>
  <si>
    <t>TELETERAPIA CON ORTOVOLTAJE</t>
  </si>
  <si>
    <t>922100</t>
  </si>
  <si>
    <t>TELETERAPIA CON COBALTO (PLANEACION COMPUTARIZADA BIDIMENSIONAL Y SIMULACION CONVENCIONAL)</t>
  </si>
  <si>
    <t>922301</t>
  </si>
  <si>
    <t>TELETERAPIA CON COBALTO (PLANEACION COMPUTARIZADA TRIDIMENSIONAL Y SIMULACION VIRTUAL)</t>
  </si>
  <si>
    <t>TELETERAPIA CON ACELERADOR LINEAL (PLANEACION COMPUTARIZADA BIDIMENSIONAL Y SIMULACION CONVENCIONAL) TECNICA RADIOTERAPIA CONVENCIONAL</t>
  </si>
  <si>
    <t>922401</t>
  </si>
  <si>
    <t>TELETERAPIA CON ACELERADOR LINEAL (PLANEACION COMPUTARIZADA TRIDIMENSIONAL Y SIMULACION VIRTUAL) TECNICA RADIOTERAPIA CONVENCIONAL</t>
  </si>
  <si>
    <t>TELETERAPIA CON ACELERADOR LINEAL (PLANEACION COMPUTARIZADA TRIDIMENSIONAL Y SIMULACION VIRTUAL) TECNICA CONFORMACIONAL [3D - CRT]</t>
  </si>
  <si>
    <t>922437</t>
  </si>
  <si>
    <t>TELETERAPIA CON ACELERADOR LINEAL (PLANEACION COMPUTARIZADA TRIDIMENSIONAL Y SIMULACION VIRTUAL) TECNICA RADIOTERAPIA DE INTENSIDAD MODULADA [IMRT]</t>
  </si>
  <si>
    <t>TELETERAPIA CON ACELERADOR LINEAL (PLANEACION COMPUTARIZADA TRIDIMENSIONAL Y SIMULACION VIRTUAL) TECNICA RADIOTERAPIA GUIADA POR IMAGENES [IGRT]</t>
  </si>
  <si>
    <t>TELETERAPIA CON ACELERADOR LINEAL (PLANEACION COMPUTARIZADA TRIDIMENSIONAL Y SIMULACION VIRTUAL) TECNICA RADIOTERAPIA - ARCOTERAPIA DE MODULACION VOLUMETRICA [VMAT]</t>
  </si>
  <si>
    <t>IRRADIACION CORPORAL TOTAL</t>
  </si>
  <si>
    <t>IRRADIACION CUTANEA TOTAL</t>
  </si>
  <si>
    <t>TELETERAPIA &gt; 10 M-V- - GRUPO 5 TIPO 1 (COD PROPIO - 9224AA)</t>
  </si>
  <si>
    <t>TELETERAPIA CON ACELERADOR LINEAL DE ELECTRONES (PLANEACION COMPUTARIZADA BIDIMENSIONAL Y SIMULACION CONVENCIONAL)</t>
  </si>
  <si>
    <t>TELETERAPIA CON ACELERADOR LINEAL DE ELECTRONES (PLANEACION COMPUTARIZADA TRIDIMENSIONAL Y SIMULACION VIRTUAL)</t>
  </si>
  <si>
    <t>RADIOTERAPIA INTRAOPERATORIA</t>
  </si>
  <si>
    <t>922602</t>
  </si>
  <si>
    <t>BRAQUITERAPIA INTERSTICIAL (PLANEACION COMPUTARIZADA TRIDIMENSIONAL Y SIMULACION VIRTUAL) CON BAJA TASA DE DOSIS</t>
  </si>
  <si>
    <t>922603</t>
  </si>
  <si>
    <t>BRAQUITERAPIA INTRALUMINAL (PLANEACION COMPUTARIZADA BIDIMENSIONAL Y SIMULACION CONVENCIONAL) CON ALTA TASA DE DOSIS</t>
  </si>
  <si>
    <t>922604</t>
  </si>
  <si>
    <t>BRAQUITERAPIA INTRALUMINAL CON BAJA TASA DE DOSIS</t>
  </si>
  <si>
    <t>922605</t>
  </si>
  <si>
    <t>BRAQUITERAPIA INTRACAVITARIA (PLANEACION COMPUTARIZADA BIDIMENSIONAL Y SIMULACION CONVENCIONAL) CON ALTA TASA DE DOSIS</t>
  </si>
  <si>
    <t>922606</t>
  </si>
  <si>
    <t>BRAQUITERAPIA INTRACAVITARIA (PLANEACION COMPUTARIZADA BIDIMENSIONAL Y SIMULACION CONVENCIONAL) CON BAJA TASA DE DOSIS</t>
  </si>
  <si>
    <t>BRAQUITERAPIA INTRACAVITARIA (PLANEACION COMPUTARIZADA TRIDIMENSIONAL Y SIMULACION VIRTUAL) CON ALTA TASA DE DOSIS</t>
  </si>
  <si>
    <t>BRAQUITERAPIA INTRACAVITARIA (PLANEACION COMPUTARIZADA TRIDIMENSIONAL Y SIMULACION VIRTUAL) CON BAJA TASA DE DOSIS</t>
  </si>
  <si>
    <t>BRAQUITERAPIA INTRALUMINAL (PLANEACION COMPUTARIZADA TRIDIMENSIONAL Y SIMULACION VIRTUAL) CON ALTA TASA DE DOSIS</t>
  </si>
  <si>
    <t>BRAQUITERAPIA DE CONTACTO (PLANEACION COMPUTARIZADA BIDIMENSIONAL Y SIMULACION CONVENCIONAL) CON ALTA TASA DE DOSIS</t>
  </si>
  <si>
    <t>BRAQUITERAPIA DE CONTACTO (PLANEACION COMPUTARIZADA TRIDIMENSIONAL Y SIMULACION VIRTUAL) CON ALTA TASA DE DOSIS</t>
  </si>
  <si>
    <t>BRAQUITERAPIA EPIESCLERAL DE CONTACTO (PLANEACION COMPUTARIZADA TRIDIMENSIONAL Y SIMULACION VIRTUAL) CON BAJA TASA DE DOSIS</t>
  </si>
  <si>
    <t>922601</t>
  </si>
  <si>
    <t>BRAQUITERAPIA METABOLICA</t>
  </si>
  <si>
    <t>922610</t>
  </si>
  <si>
    <t>BRAQUITERAPIA INTERSTICIAL (PLANEACION COMPUTARIZADA BIDIMENSIONAL Y SIMULACION CONVENCIONAL) CON ALTA TASA DE DOSIS</t>
  </si>
  <si>
    <t>BRAQUITERAPIA INTERSTICIAL (PLANEACION COMPUTARIZADA TRIDIMENSIONAL Y SIMULACION VIRTUAL) CON ALTA TASA DE DOSIS</t>
  </si>
  <si>
    <t>922800</t>
  </si>
  <si>
    <t>922805</t>
  </si>
  <si>
    <t>922810</t>
  </si>
  <si>
    <t>922830</t>
  </si>
  <si>
    <t>TERAPIA DE METASTASIS CON ESTRONCIO</t>
  </si>
  <si>
    <t>RADIOCIRUGIA INTRACRANEAL DE FUENTE UNICA DE FOTONES (PLANEACION COMPUTARIZADA Y SIMULACION VIRTUAL)</t>
  </si>
  <si>
    <t>923101</t>
  </si>
  <si>
    <t>RADIOCIRUGIA EXTRACRANEAL DE FUENTE UNICA DE FOTONES (PLANEACION COMPUTARIZADA Y SIMULACION VIRTUAL)</t>
  </si>
  <si>
    <t>RADIOCIRUGIA INTRACRANEAL DE MULTIPLE FUENTE DE FOTONES (PLANEACION COMPUTARIZADA Y SIMULACION VIRTUAL)</t>
  </si>
  <si>
    <t>EVALUACION DE INTEGRACION SENSORIAL</t>
  </si>
  <si>
    <t>PRUEBA COGNITIVA (CADA UNA)</t>
  </si>
  <si>
    <t>EVALUACION DEL COMPONENTE COGNITIVO</t>
  </si>
  <si>
    <t>EVALUACION DEL DESEMPEÑO OCUPACIONAL</t>
  </si>
  <si>
    <t>EVALUACION FONOAUDIOLOGICA DE DESORDENES DE LENGUAJE</t>
  </si>
  <si>
    <t>PRUEBAS FONOAUDIOLOGICAS DEL HABLA</t>
  </si>
  <si>
    <t>ANALISIS ACUSTICO DE LA VOZ</t>
  </si>
  <si>
    <t>ANALISIS ACUSTICO DE LA PALABRA</t>
  </si>
  <si>
    <t>ANALISIS AERODINAMICO DEL HABLA</t>
  </si>
  <si>
    <t>ANALISIS MIOFUNCIONAL OROFACIAL</t>
  </si>
  <si>
    <t>EVALUACION CLINICA DE LA DEGLUCION HOSPITALIZADO (COD PROPIO - 9301AA)</t>
  </si>
  <si>
    <t>EVALUACION ORTESICA SOD</t>
  </si>
  <si>
    <t>EVALUACION PROTESICA EN EXTREMIDADES SOD</t>
  </si>
  <si>
    <t>ANALISIS COMPUTARIZADO DE LA MARCHA (COD PROPIO - 930301)</t>
  </si>
  <si>
    <t>EVALUACION DE LA FUNCION OSTEOMUSCULAR</t>
  </si>
  <si>
    <t>EVALUACION DE FUNCION MUSCULAR ESTATICA DINAMICA Y FLEXIBILIDAD</t>
  </si>
  <si>
    <t>ESTUDIO COMPUTARIZADO DE LA MARCHA</t>
  </si>
  <si>
    <t>930801</t>
  </si>
  <si>
    <t>ELECTROMIOGRAFIA CON ELECTRODO DE FIBRA UNICA</t>
  </si>
  <si>
    <t>ELECTROMIOGRAFIA CUANTITATIVA</t>
  </si>
  <si>
    <t>ANALISIS DE UNIDADES MOTORAS POR NEUROCONDUCCION</t>
  </si>
  <si>
    <t>ANALISIS CUANTITATIVO SENSITIVO</t>
  </si>
  <si>
    <t>ELECTROMIOGRAFIA DE SUPERFICIE</t>
  </si>
  <si>
    <t>ELECTROMIOGRAFIA DE PARAESPINALES</t>
  </si>
  <si>
    <t>930810</t>
  </si>
  <si>
    <t>ELECTROMIOGRAFIA LARINGEA O DE CUELLO</t>
  </si>
  <si>
    <t>930820</t>
  </si>
  <si>
    <t>ELECTROMIOGRAFIA EN CARA</t>
  </si>
  <si>
    <t>ELECTRONEURONOGRAFIA [ENOG]</t>
  </si>
  <si>
    <t>ELECTROMIOGRAFIA EN CADA EXTREMIDAD (UNO O MAS MUSCULOS)</t>
  </si>
  <si>
    <t>ESTUDIO DEL TUNEL CARPIANO BILATERAL (COD PROPIO - 9308AB)</t>
  </si>
  <si>
    <t>MONITOREO ELECTROMIOGRAFICO ELECTROFISIOLOGICO (COD PROPIO - 9308AC)</t>
  </si>
  <si>
    <t>ELECTROMIOGRAFIA DINAMICA (COD PROPIO - 9308AD)</t>
  </si>
  <si>
    <t>PRUEBA DE ACTIVIDAD SIMPATICA MIEMBROS SUPERIORIORES (COD PROPIO - 9308AE)</t>
  </si>
  <si>
    <t>PRUEBA DE ACTIVIDAD SIMPATICA MIEMBROS INFERIORES (COD PROPIO - 9308AF)</t>
  </si>
  <si>
    <t>ELECTROMIOGRAFIA Y NEUROCONDUCCION 3 O 4 EXTREMIDADES (COD PROPIO - 9308AG)</t>
  </si>
  <si>
    <t>OTROS PROCEDIMIENTOS DIAGNOSTICOS EN DESEMPEÑO FUNCIONAL Y REHABILITACION SOD</t>
  </si>
  <si>
    <t>TERAPIA FISICA INTEGRAL</t>
  </si>
  <si>
    <t>TERAPIA CON ONDAS DE CHOQUE</t>
  </si>
  <si>
    <t>MODALIDADES CINETICAS DE TERAPIA</t>
  </si>
  <si>
    <t>MODALIDADES ELECTRICAS O ELECTROMAGNETICAS DE TERAPIA</t>
  </si>
  <si>
    <t>ESTIMULACION MAGNETICA TRANSCRANEAL REPETITIVA</t>
  </si>
  <si>
    <t>RADIOFRECUENCIA [TERAPIA FISICA] (COD PROPIO - 9315AA)</t>
  </si>
  <si>
    <t>APLICACION DE LASER DE BAJA INTENSIDAD (COD PROPIO - 9315AB)</t>
  </si>
  <si>
    <t>APLICACION DE LASER DE ALTA INTENSIDAD (COD PROPIO - 9315AC)</t>
  </si>
  <si>
    <t>MAGNETOTERAPIA DE BAJA INTENSIDAD (COD PROPIO - 9315AD)</t>
  </si>
  <si>
    <t>MAGNETOTERAPIA DE ALTA INTENSIDAD INDUCTIVO (COD PROPIO - 9315AE)</t>
  </si>
  <si>
    <t>MODALIDADES MECANICAS DE TERAPIA SOD</t>
  </si>
  <si>
    <t>933600</t>
  </si>
  <si>
    <t>MODALIDADES NEUMATICAS DE TERAPIA SOD</t>
  </si>
  <si>
    <t>DISEÑO ADECUACION Y ENTRENAMIENTO EN USO DE TECNOLOGIA DE REHABILITACION SOD</t>
  </si>
  <si>
    <t>TERAPIA MODALIDADES HIDRAULICAS E HIDRICAS SOD</t>
  </si>
  <si>
    <t>TERAPIA DE REHABILITACION CARDIOVASCULAR</t>
  </si>
  <si>
    <t>CONTRAPULSACION EXTERNA MEJORADA</t>
  </si>
  <si>
    <t>TERAPIA DE ONDAS DE CHOQUE MIOCARDICA</t>
  </si>
  <si>
    <t>933700</t>
  </si>
  <si>
    <t>ENTRENAMIENTO PRE PERI Y POST PARTO SOD</t>
  </si>
  <si>
    <t>TRACCION ESPINAL CON EMPLEO DEL DISPOSITIVO CRANEAL</t>
  </si>
  <si>
    <t>TRACCION CUTANEA PARA DESCOMPRESION DE CANAL RAQUIDEO SEGMENTO LUMBAR</t>
  </si>
  <si>
    <t>934100</t>
  </si>
  <si>
    <t>TRACCION ESQUELETICA DE MIEMBROS</t>
  </si>
  <si>
    <t>TRACCION CUTANEA DE MIEMBROS</t>
  </si>
  <si>
    <t>INMOVILIZACION PRESION Y CUIDADO DE HERIDA SOD</t>
  </si>
  <si>
    <t>APLICACION DE VENDAJE ENYESADO SOD</t>
  </si>
  <si>
    <t>935301</t>
  </si>
  <si>
    <t>APLICACION O CAMBIO DE SOPORTE CERVICAL MOLDEADO</t>
  </si>
  <si>
    <t>APLICACION O CAMBIO DE SOPORTE CERVICAL PREVIAMENTE FABRICADO</t>
  </si>
  <si>
    <t>APLICACION O CAMBIO DE YESO PARA INMOVILIZACION EN MIEMBRO SUPERIOR (EXCEPTO MANO)</t>
  </si>
  <si>
    <t>935302</t>
  </si>
  <si>
    <t>APLICACION O CAMBIO DE YESO PARA INMOVILIZACION EN MANO</t>
  </si>
  <si>
    <t>935303</t>
  </si>
  <si>
    <t>APLICACION O CAMBIO DE YESO O ARNES TORACOLUMBOSACRO</t>
  </si>
  <si>
    <t>935304</t>
  </si>
  <si>
    <t>APLICACION O CAMBIO DE YESO PARA INMOVILIZACION EN MIEMBRO INFERIOR (MUSLO PIERNA O TOBILLO)</t>
  </si>
  <si>
    <t>935305</t>
  </si>
  <si>
    <t>APLICACION O CAMBIO DE YESO EN PIE</t>
  </si>
  <si>
    <t>935306</t>
  </si>
  <si>
    <t>APLICACION O CAMBIO DE YESO ESPICA ARNES O ALMOHADILLA PARA INMOVILIZACION DE PELVIS (CADERA)</t>
  </si>
  <si>
    <t>935307</t>
  </si>
  <si>
    <t>APLICACION O CAMBIO DE YESO PARA INMOVILIZACION DE PELVIS (CADERA) Y COCCIX</t>
  </si>
  <si>
    <t>MANIPULACION Y APLICACION DE YESO PARA MALFORMACION CONGENITA DE PIE</t>
  </si>
  <si>
    <t>935400</t>
  </si>
  <si>
    <t>APLICACION DE FERULA SOD</t>
  </si>
  <si>
    <t>APLICACION DE ALAMBRE DENTAL SOD</t>
  </si>
  <si>
    <t>APLICACION DE VENDAJE DE PRESION (VENDA DE GIBNEY ROBERT JONES SHANTZ) SOD</t>
  </si>
  <si>
    <t>APLICACION DE OTRO VENDAJE (NO COMPRESIVO) EN HERIDA SOD</t>
  </si>
  <si>
    <t>APLICACION DE VENDAJE DE VELPEAU</t>
  </si>
  <si>
    <t>TRATAMIENTO MANIPULATIVO OSTEOPATICO PARA MOVILIZACION GENERAL (TRATAMIENTO GENERAL DE ARTICULACIONES) SOD</t>
  </si>
  <si>
    <t>936800</t>
  </si>
  <si>
    <t>TRATAMIENTO MANIPULATIVO OSTEOPATICO CON EMPLEO DE FUERZAS DE ALTA VELOCIDAD Y BAJA AMPLITUD (FUERZAS DE EMPUJE) SOD</t>
  </si>
  <si>
    <t>TRATAMIENTO MANIPULATIVO OSTEOPATICO CON EMPLEO DE FUERZAS DE BAJA VELOCIDAD Y ALTA AMPLITUD (FUERZAS DE RESORTE) SOD</t>
  </si>
  <si>
    <t>TRATAMIENTO MANIPULATIVO OSTEOPATICO CON EMPLEO DE FUERZAS ISOTONICAS E ISOMETRICAS SOD</t>
  </si>
  <si>
    <t>TRATAMIENTO MANIPULATIVO OSTEOPATICO CON EMPLEO DE FUERZAS INDIRECTAS SOD</t>
  </si>
  <si>
    <t>TRATAMIENTO MANIPULATIVO OSTEOPATICO PARA DESPLAZAR LIQUIDOS DE TEJIDOS (BOMBA LINFATICA) SOD</t>
  </si>
  <si>
    <t>INMOVILIZACION O MANIPULACION ARTICULAR INESPECIFICA SOD</t>
  </si>
  <si>
    <t>TERAPIA FONOAUDIOLOGICA INTEGRAL SOD</t>
  </si>
  <si>
    <t>TERAPIA GRUPAL FONOAUDIOLOGIA HOSPITALIZADO (COD PROPIO - 9370AA)</t>
  </si>
  <si>
    <t>TERAPIA FONOAUDIOLOGICA PARA PROBLEMAS EVOLUTIVOS Y ADQUIRIDOS DEL LENGUAJE ORAL Y ESCRITO</t>
  </si>
  <si>
    <t>TERAPIA FONOAUDIOLOGICA DEL HABLA</t>
  </si>
  <si>
    <t>TERAPIA FONOAUDIOLOGICA DE LA VOZ</t>
  </si>
  <si>
    <t>TERAPIA FONOAUDIOLOGICA DE LA DEGLUCION</t>
  </si>
  <si>
    <t>TERAPIA DE LA DEGLUCION HOSPITALIZADO (COD PROPIO - 9372AA)</t>
  </si>
  <si>
    <t>TERAPIA FONOAUDIOLOGICA PARA DESORDENES AUDITIVOS COMUNICATIVOS SOD</t>
  </si>
  <si>
    <t>TERAPIA FONOAUDIOLOGICA PARA DESORDENES COGNITIVO COMUNICATIVOS SOD</t>
  </si>
  <si>
    <t>ADAPTACION DE DISPOSITIVOS DE VOZ O DISPOSITIVOS ORALES</t>
  </si>
  <si>
    <t>ADAPTACION DE OTROS DISPOSITIVOS DE COMUNICACION</t>
  </si>
  <si>
    <t>ENTRENAMIENTO FUNCIONAL EN AUTOCUIDADO (ACTIVIDADES BASICAS E INSTRUMENTALES DE LA VIDA DIARIA)</t>
  </si>
  <si>
    <t>TERAPIA OCUPACIONAL EN MANEJO ADECUADO DE TIEMPO LIBRE Y JUEGO</t>
  </si>
  <si>
    <t>TERAPIA OCUPACIONAL INTEGRAL</t>
  </si>
  <si>
    <t>ENTRENAMIENTO FUNCIONAL EN INTEGRACION LABORAL Y SOCIAL</t>
  </si>
  <si>
    <t>REHABILITACION PROFESIONAL (VOCACIONAL) FAMILIAR ESCOLAR O LABORAL</t>
  </si>
  <si>
    <t>REHABILITACION FUNCIONAL DE LA DEFICIENCIA-DISCAPACIDAD TRANSITORIA LEVE</t>
  </si>
  <si>
    <t>REHABILITACION FUNCIONAL DE LA DEFICIENCIA-DISCAPACIDAD TRANSITORIA MODERADA</t>
  </si>
  <si>
    <t>REHABILITACION FUNCIONAL DE LA DEFICIENCIA-DISCAPACIDAD TRANSITORIA SEVERA</t>
  </si>
  <si>
    <t>REHABILITACION FUNCIONAL DE LA DEFICIENCIA-DISCAPACIDAD DEFINITIVA LEVE</t>
  </si>
  <si>
    <t>REHABILITACION FUNCIONAL DE LA DEFICIENCIA-DISCAPACIDAD DEFINITIVA MODERADA</t>
  </si>
  <si>
    <t>REHABILITACION FUNCIONAL DE LA DEFICIENCIA-DISCAPACIDAD DEFINITIVA SEVERA</t>
  </si>
  <si>
    <t>RESPIRACION DE PRESION POSITIVA CONTINUA [RPPC] SOD</t>
  </si>
  <si>
    <t>RESPIRACION DE PRESION POSITIVA INTERMITENTE [RPPI] SOD</t>
  </si>
  <si>
    <t>METODOS DE RESUCITACION NO MECANICOS (RESPIRACION ARTIFICIAL BOCA A BOCA MANUAL) SOD</t>
  </si>
  <si>
    <t>MEDICACION RESPIRATORIA ADMINISTRADA MEDIANTE NEBULIZACION (AEROSOLTERAPIA)</t>
  </si>
  <si>
    <t>939402</t>
  </si>
  <si>
    <t>NEBULIZACION</t>
  </si>
  <si>
    <t>TERAPIA RESPIRATORIA INTEGRAL</t>
  </si>
  <si>
    <t>OXIGENACION HIPERBARICA SOD</t>
  </si>
  <si>
    <t>OTRA TERAPIA CON OXIGENO (EFECTO CITOREDUCTIVO OXIGENADORES TERAPIA CATALITICA POR OXIGENOTERAPIA CON OXIGENO)</t>
  </si>
  <si>
    <t>CAMARA DE DESCOMPRESION SOD</t>
  </si>
  <si>
    <t>OTRO CONTROL DE PRESION Y COMPOSICION ATMOSFERICA (TERAPIA CON HELIO Y AIRE ACONDICIONADO LIBRE DE ANTIGENOS) SOD</t>
  </si>
  <si>
    <t>ADMINISTRACION [APLICACION] DE PRUEBA DE INTELIGENCIA (CUALQUIER TIPO) (CADA UNA)</t>
  </si>
  <si>
    <t>ADMINISTRACION [APLICACION] DE PRUEBA DE PERSONALIDAD (CUALQUIER TIPO) (CADA UNA)</t>
  </si>
  <si>
    <t>EVALUACION EN ALTERACIONES EMOCIONALES (AFECTIVAS) O DE CONDUCTA</t>
  </si>
  <si>
    <t>940700</t>
  </si>
  <si>
    <t>ADMINISTRACION [APLICACION] DE PRUEBA EN ALTERACIONES EMOCIONALES (AFECTIVAS) O DE CONDUCTA</t>
  </si>
  <si>
    <t>ADMINISTRACION [APLICACION] DE PRUEBA NEUROPSICOLOGICA (CUALQUIER TIPO) (CADA UNA)</t>
  </si>
  <si>
    <t>DETERMINACION DEL ESTADO MENTAL POR PSICOLOGIA</t>
  </si>
  <si>
    <t>940200</t>
  </si>
  <si>
    <t>DETERMINACION DEL ESTADO MENTAL POR PSIQUIATRIA</t>
  </si>
  <si>
    <t>OTRA ENTREVISTA Y EVALUACION PSIQUIATRICAS</t>
  </si>
  <si>
    <t>943101</t>
  </si>
  <si>
    <t>EVALUACION DE SALUD MENTAL POR EQUIPO INTERDISCIPLINARIO SOD</t>
  </si>
  <si>
    <t>990113</t>
  </si>
  <si>
    <t>942600</t>
  </si>
  <si>
    <t>TERAPIA ELECTROCONVULSIVA CON ANESTESIA Y RELAJACIONES TECAR SOD</t>
  </si>
  <si>
    <t>PSICOTERAPIA INDIVIDUAL POR PSIQUIATRIA</t>
  </si>
  <si>
    <t>943102</t>
  </si>
  <si>
    <t>PSICOTERAPIA INDIVIDUAL POR PSICOLOGIA</t>
  </si>
  <si>
    <t>INTERVENCION EN CRISIS SOD</t>
  </si>
  <si>
    <t>944001</t>
  </si>
  <si>
    <t>PSICOTERAPIA DE PAREJA POR PSIQUIATRIA</t>
  </si>
  <si>
    <t>944002</t>
  </si>
  <si>
    <t>PSICOTERAPIA DE PAREJA POR PSICOLOGIA</t>
  </si>
  <si>
    <t>944101</t>
  </si>
  <si>
    <t>PSICOTERAPIA FAMILIAR POR PSIQUIATRIA</t>
  </si>
  <si>
    <t>944102</t>
  </si>
  <si>
    <t>PSICOTERAPIA FAMILIAR POR PSICOLOGIA</t>
  </si>
  <si>
    <t>944201</t>
  </si>
  <si>
    <t>PSICOTERAPIA DE GRUPO POR PSIQUIATRIA</t>
  </si>
  <si>
    <t>944202</t>
  </si>
  <si>
    <t>PSICOTERAPIA DE GRUPO POR PSICOLOGIA</t>
  </si>
  <si>
    <t>TERAPIA DE REHABILITACION COGNITIVA</t>
  </si>
  <si>
    <t>INTERVENCION EN SALUD MENTAL COMUNITARIA POR MEDICINA GENERAL</t>
  </si>
  <si>
    <t>990211</t>
  </si>
  <si>
    <t>INTERVENCION EN SALUD MENTAL COMUNITARIA POR PSIQUIATRIA</t>
  </si>
  <si>
    <t>INTERVENCION EN SALUD MENTAL COMUNITARIA POR ENFERMERIA</t>
  </si>
  <si>
    <t>INTERVENCION EN SALUD MENTAL COMUNITARIA POR PSICOLOGIA</t>
  </si>
  <si>
    <t>INTERVENCION EN SALUD MENTAL COMUNITARIA POR TRABAJO SOCIAL</t>
  </si>
  <si>
    <t>INTERVENCION EN SALUD MENTAL COMUNITARIA POR TERAPIA OCUPACIONAL</t>
  </si>
  <si>
    <t>INTERVENCION EN SALUD MENTAL COMUNITARIA POR OTRO PROFESIONAL DE LA SALUD</t>
  </si>
  <si>
    <t>INTERVENCION EN SALUD MENTAL COMUNITARIA POR EQUIPO INTERDISCIPLINARIO</t>
  </si>
  <si>
    <t>EVALUACION ORTOPTICA</t>
  </si>
  <si>
    <t>950100</t>
  </si>
  <si>
    <t>EVALUACION PARA BAJA VISION</t>
  </si>
  <si>
    <t>950501</t>
  </si>
  <si>
    <t>950505</t>
  </si>
  <si>
    <t>INTERFEROMETRIA</t>
  </si>
  <si>
    <t>950310</t>
  </si>
  <si>
    <t>ESTUDIO DE SENSIBILIDAD DE CONTRASTE</t>
  </si>
  <si>
    <t>EXAMEN ONCOLOGICO DE FONDO DE OJO BAJO ANESTESIA GENERAL (COD PROPIO - 95060A)</t>
  </si>
  <si>
    <t>950610</t>
  </si>
  <si>
    <t>FOTOGRAFIA A COLOR DE SEGMENTO ANTERIOR DEL OJO</t>
  </si>
  <si>
    <t>951101</t>
  </si>
  <si>
    <t>FOTOGRAFIA A COLOR DE SEGMENTO POSTERIOR DEL OJO</t>
  </si>
  <si>
    <t>ANGIOGRAFIA OCULAR DE SEGMENTO ANTERIOR DEL OJO</t>
  </si>
  <si>
    <t>951200</t>
  </si>
  <si>
    <t>ANGIOGRAFIA OCULAR DE SEGMENTO POSTERIOR DEL OJO</t>
  </si>
  <si>
    <t>ECOGRAFIA OCULAR MODO A Y B</t>
  </si>
  <si>
    <t>951301</t>
  </si>
  <si>
    <t>ECOGRAFIA DE ORBITA MODO A Y B</t>
  </si>
  <si>
    <t>ULTRABIOMICROSCOPIA OCULAR</t>
  </si>
  <si>
    <t>951321</t>
  </si>
  <si>
    <t>ECOGRAFIA DOPPLER DE VASOS OCULARES</t>
  </si>
  <si>
    <t>ECOGRAFIA OCULAR MODO A Y B CON CONTENIDO ORBITARIO Y TRANSDUCTOR DE 7 MHZ O MAS – ACR (COD PROPIO - 9513AA)</t>
  </si>
  <si>
    <t>ESTUDIO RADIOLOGICO DE OJO</t>
  </si>
  <si>
    <t>TOPOGRAFIA COMPUTADA CORNEAL SIMPLE</t>
  </si>
  <si>
    <t>951500</t>
  </si>
  <si>
    <t>TOPOGRAFIA COMPUTADA CORNEAL POR ELEVACION</t>
  </si>
  <si>
    <t>ABERROMETRIA OCULAR</t>
  </si>
  <si>
    <t>OCULOPLETISMOGRAFIA</t>
  </si>
  <si>
    <t>TOMOGRAFIA OPTICA DE SEGMENTO ANTERIOR</t>
  </si>
  <si>
    <t>TOMOGRAFIA OPTICA DE SEGMENTO POSTERIOR</t>
  </si>
  <si>
    <t>ANGIOTOMOGRAFIA OPTICA COHERENTE</t>
  </si>
  <si>
    <t>BIOMETRIA OCULAR</t>
  </si>
  <si>
    <t>952000</t>
  </si>
  <si>
    <t>ELECTRORRETINOGRAMA MONOFOCAL</t>
  </si>
  <si>
    <t>952100</t>
  </si>
  <si>
    <t>ELECTRORRETINOGRAMA MULTIFOCAL</t>
  </si>
  <si>
    <t>ELECTROOCULOGRAMA</t>
  </si>
  <si>
    <t>952200</t>
  </si>
  <si>
    <t>POTENCIALES VISUALES EVOCADOS MONOFOCALES</t>
  </si>
  <si>
    <t>952301</t>
  </si>
  <si>
    <t>POTENCIALES VISUALES EVOCADOS MULTIFOCALES</t>
  </si>
  <si>
    <t>PAQUIMETRIA</t>
  </si>
  <si>
    <t>952500</t>
  </si>
  <si>
    <t>952601</t>
  </si>
  <si>
    <t>CURVA DE PRESION INTRAOCULAR (DIURNA O 24 HORAS)</t>
  </si>
  <si>
    <t>PRUEBA DE SOBRECARGA HIDRICA</t>
  </si>
  <si>
    <t>PRUEBA DE PROVOCACION CON SUSTANCIA TERAPEUTICA</t>
  </si>
  <si>
    <t>PRUEBA DE PROVOCACION CONJUNTIVAL CON ALERGENOS ESPECIFICOS</t>
  </si>
  <si>
    <t>ADAPTACION DE PROTESIS OCULAR</t>
  </si>
  <si>
    <t>953501</t>
  </si>
  <si>
    <t>TERAPIA ORTOPTICA</t>
  </si>
  <si>
    <t>953502</t>
  </si>
  <si>
    <t>TERAPIA PLEOPTICA</t>
  </si>
  <si>
    <t>953800</t>
  </si>
  <si>
    <t>REACTOMETRIA</t>
  </si>
  <si>
    <t>954103</t>
  </si>
  <si>
    <t>AUDIOMETRIA POR OBSERVACION DEL COMPORTAMIENTO</t>
  </si>
  <si>
    <t>AUDIOMETRIA POR REFUERZO VISUAL</t>
  </si>
  <si>
    <t>AUDIOMETRIA POR JUEGO CONDICIONADO</t>
  </si>
  <si>
    <t>LOGOAUDIOMETRIA POR SEÑALAMIENTO DE LAMINAS Y REPETICION DE PALABRAS</t>
  </si>
  <si>
    <t>MEDIDAS DE COMUNICACION FUNCIONAL</t>
  </si>
  <si>
    <t>954107</t>
  </si>
  <si>
    <t>AUDIOMETRIA DE TONOS PUROS AEREOS Y OSEOS CON ENMASCARAMIENTO [AUDIOMETRIA TONAL]</t>
  </si>
  <si>
    <t>PRUEBA DE GLICEROL (COD PROPIO - 9541AA)</t>
  </si>
  <si>
    <t>954301</t>
  </si>
  <si>
    <t>LOGOAUDIOMETRIA</t>
  </si>
  <si>
    <t>954302</t>
  </si>
  <si>
    <t>INMITANCIA ACUSTICA (IMPEDANCIOMETRIA)</t>
  </si>
  <si>
    <t>INMITANCIA ACUSTICA MULTIFRECUENCIA</t>
  </si>
  <si>
    <t>ACUFENOMETRIA [TINNITUGRAMA]</t>
  </si>
  <si>
    <t>EVALUACION ELECTROACUSTICA FUNCIONAL DE LA TROMPA DE EUSTAQUIO</t>
  </si>
  <si>
    <t>LOGOAUDIOMETRIA SENSIBILIZADA</t>
  </si>
  <si>
    <t>PRUEBAS DE CONTEXTO CERRADO Y CONTEXTO ABIERTO (DISCRIMINACION)</t>
  </si>
  <si>
    <t>PRUEBAS DE DESORDENES DEL PROCESAMIENTO AUDITIVO CENTRAL</t>
  </si>
  <si>
    <t>PRUEBAS DE SIMULACION Y DISIMULACION</t>
  </si>
  <si>
    <t>954313</t>
  </si>
  <si>
    <t>PRUEBAS DE RECLUTAMIENTO</t>
  </si>
  <si>
    <t>954314</t>
  </si>
  <si>
    <t>PRUEBAS DE FATIGA ACUSTICA</t>
  </si>
  <si>
    <t>PRUEBA DE FUNCION TUBARICA (COD PROPIO - 9543AA)</t>
  </si>
  <si>
    <t>PRUEBAS CLINICAS DE LA FUNCION VESTIBULAR</t>
  </si>
  <si>
    <t>954400</t>
  </si>
  <si>
    <t>ELECTRONISTAGMOGRAFIA [ENG] O FOTOELECTRONISTAGMOGRAFIA</t>
  </si>
  <si>
    <t>952400</t>
  </si>
  <si>
    <t>EVALUACION DEL REFLEJO VESTIBULO OCULO MOTOR ASISTIDO</t>
  </si>
  <si>
    <t>POSTUROGRAFIA ESTATICA</t>
  </si>
  <si>
    <t>POSTUROGRAFIA DINAMICA</t>
  </si>
  <si>
    <t>EMISIONES OTOACUSTICAS</t>
  </si>
  <si>
    <t>954602</t>
  </si>
  <si>
    <t>ELECTROCOCLEOGRAFIA [ECOG]</t>
  </si>
  <si>
    <t>954603</t>
  </si>
  <si>
    <t>METODO DE DESPLAZAMIENTO [PROETZ]</t>
  </si>
  <si>
    <t>LIBERACION Y REPOSICIONAMIENTO CANALICULAR (TERAPIA DE REHABILITACION VESTIBULAR PERIFERICA)</t>
  </si>
  <si>
    <t>PRUEBA DE PROMONTORIO</t>
  </si>
  <si>
    <t>POTENCIALES EVOCADOS MIOGENICOS VESTIBULARES OCULARES</t>
  </si>
  <si>
    <t>954621</t>
  </si>
  <si>
    <t>POTENCIALES EVOCADOS MIOGENICOS VESTIBULARES CERVICALES</t>
  </si>
  <si>
    <t>POTENCIALES EVOCADOS AUDITIVOS DE CORTA LATENCIA MEDICION DE INTEGRIDAD</t>
  </si>
  <si>
    <t>POTENCIALES EVOCADOS AUDITIVOS DE CORTA LATENCIA ANALISIS DE HABITUACION Y SINCRONIA NEURAL</t>
  </si>
  <si>
    <t>POTENCIALES EVOCADOS AUDITIVOS DE CORTA LATENCIA POR VIA OSEA</t>
  </si>
  <si>
    <t>POTENCIALES EVOCADOS AUDITIVOS DE CORTA LATENCIA CON CURVA FUNCION INTENSIDAD-LATENCIA</t>
  </si>
  <si>
    <t>POTENCIALES EVOCADOS AUDITIVOS DE LATENCIA MEDIA Y LATENCIA TARDIA</t>
  </si>
  <si>
    <t>POTENCIALES EVOCADOS AUDITIVOS CON IMPLANTE COCLEAR U OTRAS PROTESIS AUDITIVAS</t>
  </si>
  <si>
    <t>954801</t>
  </si>
  <si>
    <t>EVALUACION Y ADAPTACION DE PROTESIS Y AYUDAS AUDITIVAS</t>
  </si>
  <si>
    <t>MONITOREO DE PROTESIS Y AYUDAS AUDITIVAS</t>
  </si>
  <si>
    <t>EVALUACION DE LA GANANCIA FUNCIONAL CON DISPOSITIVO AUDITIVO</t>
  </si>
  <si>
    <t>ELABORACION DE TAPON AUDITIVO PAR (COD PROPIO - 9548AA)</t>
  </si>
  <si>
    <t>ELABORACION DE TAPON AUDITIVO SOLO UNO (COD PROPIO - 9548AB)</t>
  </si>
  <si>
    <t>FOTOGRAFIA DEL PABELLON AURICULAR (PREQUIRURGICA EN OTOPLASTIAS O RECONSTRUCCION)</t>
  </si>
  <si>
    <t>REVISION Y AJUSTE DE COMPONENTES EXTERNOS DE DISPOSITIVO AUDITIVO IMPLANTABLE</t>
  </si>
  <si>
    <t>REVISION Y AJUSTE DE COMPONENTES EXTERNOS DE DISPOSITIVO AUDITIVO NO IMPLANTABLE</t>
  </si>
  <si>
    <t>960100</t>
  </si>
  <si>
    <t>INSERCION DE VIA AEREA NASOFARINGEA SOD</t>
  </si>
  <si>
    <t>960200</t>
  </si>
  <si>
    <t>INSERCION DE VIA AEREA OROFARINGEA SOD</t>
  </si>
  <si>
    <t>INSERCION DE VIA AEREA OBTURADA ESOFAGICA SOD</t>
  </si>
  <si>
    <t>960401</t>
  </si>
  <si>
    <t>INSERCION DE TUBO ENDOTRAQUEAL CON TECNICA RETROGRADA</t>
  </si>
  <si>
    <t>960402</t>
  </si>
  <si>
    <t>INSERCION DE TUBO ENDOTRAQUEAL DOBLE LUZ</t>
  </si>
  <si>
    <t>INSERCION DE TUBO ENDOTRAQUEAL CON BLOQUEADOR SELECTIVO</t>
  </si>
  <si>
    <t>INSERCION DE TUBO ENDOTRAQUEAL CON SONDA LUMINOSA</t>
  </si>
  <si>
    <t>INSERCION DE CANULA JET TRANSTRAQUEAL</t>
  </si>
  <si>
    <t>INSERCION DE DISPOSITIVO SUPRAGLOTICO</t>
  </si>
  <si>
    <t>INSERCION DE TUBO O SONDA (TAPONAMIENTO ESOFAGICO) SOD</t>
  </si>
  <si>
    <t>970100</t>
  </si>
  <si>
    <t>INSERCION DE OTRO TUBO O SONDA NASO-GASTRICA (INTUBACION PARA DECOMPRESION) SOD</t>
  </si>
  <si>
    <t>INSERCION ENDOSCOPICA DE SONDA NASOYEYUNAL</t>
  </si>
  <si>
    <t>INSERCION O SUSTITUCION DE TUBO O SONDA RECTAL SOD</t>
  </si>
  <si>
    <t>INSERCION ADAPTACION DE APARATO ORTOPEDICO ORAL SOD</t>
  </si>
  <si>
    <t>MANTENEDOR DE ESPACIO UNILATERAL BANDA Y ANSA (COD PROPIO - 9612AA)</t>
  </si>
  <si>
    <t>MANTENEDOR DE ESPACIO DE ACRILICO BILATERAL (COD PROPIO - 9612AB)</t>
  </si>
  <si>
    <t>PLANO INCLINADO (COD PROPIO - 9612AC)</t>
  </si>
  <si>
    <t>BIMLER (COD PROPIO - 9612AD)</t>
  </si>
  <si>
    <t>BIONATOR (COD PROPIO - 9612AE)</t>
  </si>
  <si>
    <t>FRANKEL (COD PROPIO - 9612AF)</t>
  </si>
  <si>
    <t>KLAMMT (COD PROPIO - 9612AG)</t>
  </si>
  <si>
    <t>MASCARA FACIAL CON HIRAX (COD PROPIO - 9612AH)</t>
  </si>
  <si>
    <t>QUAD HELIX (COD PROPIO - 9612AI)</t>
  </si>
  <si>
    <t>HIRAX (COD PROPIO - 9612AJ)</t>
  </si>
  <si>
    <t>MENTONERA (COD PROPIO - 9612AK)</t>
  </si>
  <si>
    <t>MASCARA FACIAL MAS SOPORTE INTRA ORAL NO HIRAX (COD PROPIO - 9612AL)</t>
  </si>
  <si>
    <t>TRACCION EXTRAORAL (COD PROPIO - 9612AM)</t>
  </si>
  <si>
    <t>PROGENIE ORTOPEDIA CON TORNILO (COD PROPIO - 9612AN)</t>
  </si>
  <si>
    <t>PLACA DE PROGENIE (COD PROPIO - 9612AP)</t>
  </si>
  <si>
    <t>REJILLA PALATINA (COD PROPIO - 9612AQ)</t>
  </si>
  <si>
    <t>CROZAT (COD PROPIO - 9612AR)</t>
  </si>
  <si>
    <t>BOMPERETA (COD PROPIO - 9612AS)</t>
  </si>
  <si>
    <t>BOTON PALATINO (COD PROPIO - 9612AT)</t>
  </si>
  <si>
    <t>ARCO LINGUAL (COD PROPIO - 9612AU)</t>
  </si>
  <si>
    <t>PLACA DE HAWLEY (COD PROPIO - 9612AV)</t>
  </si>
  <si>
    <t>ADAMS PORTER (COD PROPIO - 9612AW)</t>
  </si>
  <si>
    <t>BARRA TRANSPALATINA (COD PROPIO - 9612AX)</t>
  </si>
  <si>
    <t>PLACAS CON TORNILLO DE EXPANSION (COD PROPIO - 9612AY)</t>
  </si>
  <si>
    <t>PLACA CON TORNILLO EN BISAGRA (COD PROPIO - 9612AZ)</t>
  </si>
  <si>
    <t>PENDULO A 4 BANDAS (COD PROPIO - 9612BA)</t>
  </si>
  <si>
    <t>PENDULO A 2 BANDAS (COD PROPIO - 9612BB)</t>
  </si>
  <si>
    <t>VELTRI MONOLATERAL (COD PROPIO - 9612BC)</t>
  </si>
  <si>
    <t>VELTRI BILATERAL (COD PROPIO - 9612BD)</t>
  </si>
  <si>
    <t>MODELOS DE ESTUDIO POR ARCADA (COD PROPIO - 9612BE)</t>
  </si>
  <si>
    <t>PISTAS PLANAS DIRECTAS (COD PROPIO - 9612BF)</t>
  </si>
  <si>
    <t>PISTAS PLANAS INDIRECTAS SIMPLES (COD PROPIO - 9612BG)</t>
  </si>
  <si>
    <t>PISTAS PLANAS INDIRECTAS COMPUESTAS (COD PROPIO - 9612BH)</t>
  </si>
  <si>
    <t>INSTALACION DE MINI IMPLANTE (COD PROPIO - 9612BI)</t>
  </si>
  <si>
    <t>MONTAJE DE MODELOS EN ARTICULADOR EN 3 TIEMPOS (COD PROPIO - 9612BJ)</t>
  </si>
  <si>
    <t>PREDETERMINACION QUIRURGICA (COD PROPIO - 9612BK)</t>
  </si>
  <si>
    <t>PLACA OBTURADORA BLANDA (COD PROPIO - 9612BL)</t>
  </si>
  <si>
    <t>PLACA OBTURADORA DURA CON MOLDEADO NASOALVEOLAR (COD PROPIO - 9612BM)</t>
  </si>
  <si>
    <t>MOLDEADOR NASOALVEOLAR SIN OBTURADOR (COD PROPIO - 9612BN)</t>
  </si>
  <si>
    <t>ABUTMENTS SUPERIOR E INFERIOR (COD PROPIO - 9612BO)</t>
  </si>
  <si>
    <t>BIOMODELO ENDOPROTESIS MANDIBULAR (COD PROPIO - 9612BP)</t>
  </si>
  <si>
    <t>SIMOES NETWORK SN 1 2 3 8 10 Y 11 (COD PROPIO - 9612BQ)</t>
  </si>
  <si>
    <t>SIMOES NETWORK SN 4 6 7 Y 9 (COD PROPIO - 9612BR)</t>
  </si>
  <si>
    <t>ACTIVADOR DE ANDRESSEN MONOBLOC (COD PROPIO - 9612BS)</t>
  </si>
  <si>
    <t>HERBS (COD PROPIO - 9612BT)</t>
  </si>
  <si>
    <t>BOLIDEGLUTOR (COD PROPIO - 9612BU)</t>
  </si>
  <si>
    <t>PLACA DEFLECTORA ACRILICA (COD PROPIO - 9612BV)</t>
  </si>
  <si>
    <t>PLACA DEFLECTORA PLASTICA (COD PROPIO - 9612BW)</t>
  </si>
  <si>
    <t>PLACA CON ACCESORIOS (COD PROPIO - 9612BY)</t>
  </si>
  <si>
    <t>TWIN BLOCK BLOQUES GEMELOS (COD PROPIO - 9612BZ)</t>
  </si>
  <si>
    <t>READAPTACION APARATO FUNCIONAL (COD PROPIO - 9612CA)</t>
  </si>
  <si>
    <t>REPARACION MAYOR DE APARATO (COD PROPIO - 9612CB)</t>
  </si>
  <si>
    <t>REPARACION MENOR DE APARATO (COD PROPIO - 9612CC)</t>
  </si>
  <si>
    <t>MOLDEADOR NASOALVEOLAR POST QUEILORRAFIA (COD PROPIO - 9612CD)</t>
  </si>
  <si>
    <t>PLANO DE MORDIDA POSTERIOR O ANTERIOR (COD PROPIO - 9612CE)</t>
  </si>
  <si>
    <t>PLACA CON PONTICO (COD PROPIO - 9612CF)</t>
  </si>
  <si>
    <t>PLACA (COD PROPIO - 9612CG)</t>
  </si>
  <si>
    <t>CADA PONTICO (COD PROPIO - 9612CH)</t>
  </si>
  <si>
    <t>COLADO DE PERNO (COD PROPIO - 9612CI)</t>
  </si>
  <si>
    <t>CORONA ZIRCONIO (COD PROPIO - 9612CJ)</t>
  </si>
  <si>
    <t>CUBETA ACRILICA (COD PROPIO - 9612CK)</t>
  </si>
  <si>
    <t>CUBETA ODONTOLOGIA (COD PROPIO - 9612CL)</t>
  </si>
  <si>
    <t>DISTRACCION OSTEOGENICA MANDIBULAR - DISTRACTOR DE 30MM (COD PROPIO - 9612CN)</t>
  </si>
  <si>
    <t>DISTRACTOR MAXILAR CONVENCIONAL (COD PROPIO - 9612CO)</t>
  </si>
  <si>
    <t>IMPLANTES SENDAX SUPERIORES E INFERIORES PARA SOBREDENTADURA SUPERIOR E INFERIOR (COD PROPIO - 9612CP)</t>
  </si>
  <si>
    <t>POSTES PARA IMPRESION (COD PROPIO - 9612CR)</t>
  </si>
  <si>
    <t>TEMPORALES (COD PROPIO - 9612CT)</t>
  </si>
  <si>
    <t>961400</t>
  </si>
  <si>
    <t>961601</t>
  </si>
  <si>
    <t>INSERCION DE DISPOSITIVO EN URETRA</t>
  </si>
  <si>
    <t>DILATACION DEL RECTO SOD</t>
  </si>
  <si>
    <t>DILATACION DEL ESFINTER ANAL SOD</t>
  </si>
  <si>
    <t>962300</t>
  </si>
  <si>
    <t>DILATACION INSTRUMENTAL O MANUAL DE LA VAGINA SOD</t>
  </si>
  <si>
    <t>962400</t>
  </si>
  <si>
    <t>DILATACION Y MANIPULACION DE ESTOMA DE ENTEROSTOMIA SOD</t>
  </si>
  <si>
    <t>REDUCCION MANUAL DE PROLAPSO RECTAL SOD</t>
  </si>
  <si>
    <t>REDUCCION MANUAL DE HERNIA SOD</t>
  </si>
  <si>
    <t>963100</t>
  </si>
  <si>
    <t>963300</t>
  </si>
  <si>
    <t>963800</t>
  </si>
  <si>
    <t>IRRIGACION O ENEMA TRANSANAL SOD</t>
  </si>
  <si>
    <t>965902</t>
  </si>
  <si>
    <t>IRRIGACION LAVADO O LIMPIEZA E INSTILACION LOCAL DE COLECISTOSMIA Y OTRO TUBO BILIAR SOD</t>
  </si>
  <si>
    <t>964900</t>
  </si>
  <si>
    <t>IRRIGACION Y LAVADO DEL OJO SOD</t>
  </si>
  <si>
    <t>LAVADO E IRRIGACION DE OIDOS</t>
  </si>
  <si>
    <t>965200</t>
  </si>
  <si>
    <t>CURACION DE OIDO</t>
  </si>
  <si>
    <t>CURACION DE OIDO VIA ENDOSCOPICA</t>
  </si>
  <si>
    <t>965301</t>
  </si>
  <si>
    <t>LIMPIEZA Y CUIDADOS DE TRAQUEOSTOMIA SOD</t>
  </si>
  <si>
    <t>965901</t>
  </si>
  <si>
    <t>LAVADO IRRIGACION Y CUIDADOS DE HERIDA EN AREA GENERAL</t>
  </si>
  <si>
    <t>LAVADO IRRIGACION Y CUIDADOS DE HERIDA EN AREA ESPECIAL</t>
  </si>
  <si>
    <t>INFUSION DE ALIMENTACION ENTERAL POR SONDA</t>
  </si>
  <si>
    <t>INSEMINACION ARTIFICIAL</t>
  </si>
  <si>
    <t>FERTILIZACION IN VITRO</t>
  </si>
  <si>
    <t>TRANSFERENCIA EMBRIONARIA</t>
  </si>
  <si>
    <t>970200</t>
  </si>
  <si>
    <t>970300</t>
  </si>
  <si>
    <t>970400</t>
  </si>
  <si>
    <t>970500</t>
  </si>
  <si>
    <t>971100</t>
  </si>
  <si>
    <t>971200</t>
  </si>
  <si>
    <t>971400</t>
  </si>
  <si>
    <t>SUSTITUCION DE CATETER DE HERIDA SOD</t>
  </si>
  <si>
    <t>SUSTITUCION DE TAPON O DRENAJE DE HERIDA SOD</t>
  </si>
  <si>
    <t>SUSTITUCION DE TAPON NASAL SOD</t>
  </si>
  <si>
    <t>210100</t>
  </si>
  <si>
    <t>SUSTITUCION DE TAPON DENTAL SOD</t>
  </si>
  <si>
    <t>972300</t>
  </si>
  <si>
    <t>SUSTITUCION DE DIAFRAGMA VAGINAL SOD</t>
  </si>
  <si>
    <t>972600</t>
  </si>
  <si>
    <t>EXTRACCION DE PROTESIS OCULAR SOD</t>
  </si>
  <si>
    <t>EXTRACCION DE TAPON NASAL SOD</t>
  </si>
  <si>
    <t>EXTRACCION DE FERULAS DENTALES SOD</t>
  </si>
  <si>
    <t>EXTRACCION DE APARATOLOGIA ORTODONTICA FIJA SOD</t>
  </si>
  <si>
    <t>EXTRACCION DE PROTESIS DENTAL SOD</t>
  </si>
  <si>
    <t>973700</t>
  </si>
  <si>
    <t>RETIRO DE SUTURAS DE CABEZA Y CUELLO (RETIRO DE PUNTOS) SOD</t>
  </si>
  <si>
    <t>EXTRACCION DE TUBO DE TORACOTOMIA O DE DRENAJE DE CAVIDAD PLEURAL SOD</t>
  </si>
  <si>
    <t>EXTRACCION DE DREN MEDIASTINICO SOD</t>
  </si>
  <si>
    <t>974300</t>
  </si>
  <si>
    <t>RETIRO DE SUTURAS DE TORAX (RETIRO DE PUNTOS) SOD</t>
  </si>
  <si>
    <t>EXTRACCION DE TUBO DE GASTROSTOMIA SOD</t>
  </si>
  <si>
    <t>EXTRACCION DE TUBO DE INTESTINO DELGADO SOD</t>
  </si>
  <si>
    <t>EXTRACCION DE TUBO DE INTESTINO GRUESO O APENDICE SOD</t>
  </si>
  <si>
    <t>EXTRACCION DE TUBO DE COLECISTOSTOMIA SOD</t>
  </si>
  <si>
    <t>EXTRACCION DE TUBO EN T U OTRO TUBO DE VIA BILIAR O TUBO HEPATICO SOD</t>
  </si>
  <si>
    <t>EXTRACCION DE TUBO O DREN PANCREATICO SOD</t>
  </si>
  <si>
    <t>EXTRACCION DE OTRO DISPOSITIVO TERAPEUTICO DEL APARATO DIGESTIVO SOD</t>
  </si>
  <si>
    <t>EXTRACCION DE DISPOSITIVO DE PIELOSTOMIA</t>
  </si>
  <si>
    <t>EXTRACCION DE DISPOSITIVO DE NEFROSTOMIA</t>
  </si>
  <si>
    <t>EXTRACCION DE DISPOSITIVO DE URETEROSTOMIA</t>
  </si>
  <si>
    <t>EXTRACCION DE CATETER URETERAL VIA ABIERTA</t>
  </si>
  <si>
    <t>EXTRACCION DE CATETER URETERAL VIA ENDOSCOPICA</t>
  </si>
  <si>
    <t>EXTRACCION DE DISPOSITIVO DE CISTOSTOMIA</t>
  </si>
  <si>
    <t>EXTRACCION DE DISPOSITIVO URETRAL</t>
  </si>
  <si>
    <t>EXTRACCION DE TAPON INTRAUTERINO SOD</t>
  </si>
  <si>
    <t>EXTRACCION DE DIAFRAGMA VAGINAL SOD</t>
  </si>
  <si>
    <t>EXTRACCION DE TAPON (MECHA) VAGINAL O VULVAR SOD</t>
  </si>
  <si>
    <t>EXTRACCION DE DISPOSITIVO DE DRENAJE RETROPERITONEAL SOD</t>
  </si>
  <si>
    <t>EXTRACCION DE DISPOSITIVO DE DRENAJE PERITONEAL SOD</t>
  </si>
  <si>
    <t>EXTRACCION DE SUTURAS DE PARED ABDOMINAL SOD</t>
  </si>
  <si>
    <t>EXTRACCION NO QUIRURGICA DE DISPOSITIVO DE INMOVILIZACION EXTERNO</t>
  </si>
  <si>
    <t>981100</t>
  </si>
  <si>
    <t>EXTRACCION SIN INCISION DE CUERPO EXTRAÑO DE CONDUCTO AUDITIVO EXTERNO SOD</t>
  </si>
  <si>
    <t>EXTRACCION DE CUERPO EXTRAÑO DE LA NARIZ SIN INCISION VIA TRANSNASAL</t>
  </si>
  <si>
    <t>EXTRACCION DE CUERPO EXTRAÑO DE LA NARIZ SIN INCISION VIA ENDOSCOPICA</t>
  </si>
  <si>
    <t>EXTRACCION SIN INCISION DE CUERPO EXTRAÑO INTRALUMINAL DE LA FARINGE SOD</t>
  </si>
  <si>
    <t>EXTRACCION SIN INCISION DE CUERPO EXTRAÑO INTRALUMINAL DE LA LARINGE SOD</t>
  </si>
  <si>
    <t>EXTRACCION SIN INCISION DE CUERPO EXTRAÑO INTRALUMINAL DE LA TRAQUEA Y BRONQUIO SOD</t>
  </si>
  <si>
    <t>EXTRACCION SIN INCISION DE CUERPO EXTRAÑO INTRALUMINAL DEL UTERO SOD</t>
  </si>
  <si>
    <t>EXTRACCION SIN INCISION DE CUERPO EXTRAÑO INTRALUMINAL DE LA VAGINA SOD</t>
  </si>
  <si>
    <t>EXTRACCION SIN INCISION DE CUERPO EXTRAÑO INTRALUMINAL EN ESTOMA ARTIFICIAL SOD</t>
  </si>
  <si>
    <t>EXTRACCION SIN INCISION DE CUERPO EXTRAÑO INTRALUMINAL DE LA URETRA</t>
  </si>
  <si>
    <t>981905</t>
  </si>
  <si>
    <t>EXTRACCION ENDOSCOPICA DE CUERPO EXTRAÑO DE URETRA</t>
  </si>
  <si>
    <t>EXTRACCION SIN INCISION DE CUERPO EXTRAÑO NO INTRALUMINAL</t>
  </si>
  <si>
    <t>982700</t>
  </si>
  <si>
    <t>982101</t>
  </si>
  <si>
    <t>EXTRACCION DE CUERPO EXTRAÑO SUPERFICIAL DE LA CONJUNTIVA</t>
  </si>
  <si>
    <t>EXTRACCION DE CUERPO EXTRAÑO SUPERFICIAL EN CORNEA O ESCLEROTICA</t>
  </si>
  <si>
    <t>EXTRACCION SIN INCISION DE CUERPO EXTRAÑO NO INTRALUMINAL EN CUELLO O CABEZA SOD</t>
  </si>
  <si>
    <t>EXTRACCION SIN INCISION DE CUERPO EXTRAÑO NO INTRALUMINAL EN PENE O ESCROTO SOD</t>
  </si>
  <si>
    <t>EXTRACCION SIN INCISION DE CUERPO EXTRAÑO NO INTRALUMINAL EN OTRO SITIO SALVO EN VULVA PENE O ESCROTO SOD</t>
  </si>
  <si>
    <t>EXTRACCION SIN INCISION DE CUERPO EXTRAÑO EN MANO SOD</t>
  </si>
  <si>
    <t>EXTRACCION SIN INCISION DE CUERPO EXTRAÑO EN BRAZO Y ANTEBRAZO SOD</t>
  </si>
  <si>
    <t>982800</t>
  </si>
  <si>
    <t>EXTRACCION SIN INCISION DE CUERPO EXTRAÑO EN PIE SOD</t>
  </si>
  <si>
    <t>982900</t>
  </si>
  <si>
    <t>EXTRACCION SIN INCISION DE CUERPO EXTRAÑO EN MIEMBRO INFERIOR SALVO PIE SOD</t>
  </si>
  <si>
    <t>LITOTRIPCIA EXTRACORPOREA POR ONDAS DE CHOQUE EN VESICULA O CONDUCTO BILIAR SOD</t>
  </si>
  <si>
    <t>510000</t>
  </si>
  <si>
    <t>990101</t>
  </si>
  <si>
    <t>EDUCACION GRUPAL EN SALUD POR MEDICINA GENERAL</t>
  </si>
  <si>
    <t>EDUCACION GRUPAL EN SALUD POR MEDICINA ESPECIALIZADA</t>
  </si>
  <si>
    <t>990103</t>
  </si>
  <si>
    <t>EDUCACION GRUPAL EN SALUD POR ODONTOLOGIA</t>
  </si>
  <si>
    <t>EDUCACION GRUPAL EN SALUD POR ENFERMERIA</t>
  </si>
  <si>
    <t>990105</t>
  </si>
  <si>
    <t>EDUCACION GRUPAL EN SALUD POR NUTRICION Y DIETETICA</t>
  </si>
  <si>
    <t>990106</t>
  </si>
  <si>
    <t>EDUCACION GRUPAL EN SALUD POR PSICOLOGIA</t>
  </si>
  <si>
    <t>990107</t>
  </si>
  <si>
    <t>EDUCACION GRUPAL EN SALUD POR TRABAJO SOCIAL</t>
  </si>
  <si>
    <t>EDUCACION GRUPAL EN SALUD POR FISIOTERAPIA</t>
  </si>
  <si>
    <t>EDUCACION GRUPAL EN SALUD POR TERAPIA OCUPACIONAL</t>
  </si>
  <si>
    <t>EDUCACION GRUPAL EN SALUD POR FONIATRIA Y FONOAUDIOLOGIA</t>
  </si>
  <si>
    <t>EDUCACION GRUPAL EN SALUD POR AGENTE EDUCATIVO</t>
  </si>
  <si>
    <t>990112</t>
  </si>
  <si>
    <t>EDUCACION GRUPAL EN SALUD POR HIGIENE ORAL</t>
  </si>
  <si>
    <t>EDUCACION GRUPAL EN SALUD POR EQUIPO INTERDISCIPLINARIO</t>
  </si>
  <si>
    <t>EDUCACION INDIVIDUAL EN SALUD POR MEDICINA GENERAL</t>
  </si>
  <si>
    <t>EDUCACION INDIVIDUAL EN SALUD POR MEDICINA ESPECIALIZADA</t>
  </si>
  <si>
    <t>EDUCACION INDIVIDUAL EN SALUD POR ODONTOLOGIA</t>
  </si>
  <si>
    <t>EDUCACION INDIVIDUAL EN SALUD POR ENFERMERIA</t>
  </si>
  <si>
    <t>EDUCACION INDIVIDUAL EN SALUD POR NUTRICION Y DIETETICA</t>
  </si>
  <si>
    <t>EDUCACION INDIVIDUAL EN SALUD POR PSICOLOGIA</t>
  </si>
  <si>
    <t>EDUCACION INDIVIDUAL EN SALUD POR TRABAJO SOCIAL</t>
  </si>
  <si>
    <t>EDUCACION INDIVIDUAL EN SALUD POR FISIOTERAPIA</t>
  </si>
  <si>
    <t>EDUCACION INDIVIDUAL EN SALUD POR TERAPIA OCUPACIONAL</t>
  </si>
  <si>
    <t>EDUCACION INDIVIDUAL EN SALUD POR FONIATRIA Y FONOAUDIOLOGIA</t>
  </si>
  <si>
    <t>EDUCACION INDIVIDUAL EN SALUD POR AGENTE EDUCATIVO</t>
  </si>
  <si>
    <t>990212</t>
  </si>
  <si>
    <t>EDUCACION INDIVIDUAL EN SALUD POR HIGIENE ORAL</t>
  </si>
  <si>
    <t>EDUCACION INDIVIDUAL EN SALUD POR EQUIPO INTERDISCIPLINARIO</t>
  </si>
  <si>
    <t>EDUCACION INDIVIDUAL EN SALUD POR EQUIPO INTERDISCIPLINARIO Y COMUNICACION EN POBLACION INFANTIL Y ADOLESCENTE</t>
  </si>
  <si>
    <t>EDUCACION INDIVIDUAL EN SALUD POR EQUIPO INTERDISCIPLINARIO Y COMUNICACION EN POBLACION DE HOMBRES Y MUJERES EN EDAD FERTIL</t>
  </si>
  <si>
    <t>EDUCACION INDIVIDUAL EN SALUD POR EQUIPO INTERDISCIPLINARIO Y COMUNICACION EN POBLACION DE MUJERES GESTANTES Y LACTANTES</t>
  </si>
  <si>
    <t>EDUCACION INDIVIDUAL EN SALUD POR EQUIPO INTERDISCIPLINARIO Y COMUNICACION EN POBLACION DE ADULTO MAYOR</t>
  </si>
  <si>
    <t>INYECCION DE GLOBULINA INMUNE RH SOD</t>
  </si>
  <si>
    <t>INMUNOTERAPIA CON EXTRACTO ALERGENICO POR VIA SUBCUTANEA</t>
  </si>
  <si>
    <t>991201</t>
  </si>
  <si>
    <t>INMUNOTERAPIA CON EXTRACTO ALERGENICO POR VIA SUBLINGUAL</t>
  </si>
  <si>
    <t>INDUCCION DE TOLERANCIA ORAL A ALIMENTO</t>
  </si>
  <si>
    <t>INYECCION DE GAMMA GLOBULINA O DE SUEROS INMUNES</t>
  </si>
  <si>
    <t>APLICACION INMUNOGLOBULINA ANTIRRABICA</t>
  </si>
  <si>
    <t>APLICACION INMUNOGLOBULINA ANTITETANICA</t>
  </si>
  <si>
    <t>INFUSION DE ALIMENTACION PARENTERAL</t>
  </si>
  <si>
    <t>INYECCION DE ANTIDOTO SOD</t>
  </si>
  <si>
    <t>INFUSION O ADMINISTRACION DE SOLUCIONES DE LIQUIDOS Y ELECTROLITOS SOD</t>
  </si>
  <si>
    <t>INFILTRACION IRRIGACION O INSTILACION DE MEDICAMENTOS EN SUBESCARA</t>
  </si>
  <si>
    <t>INYECCION O INFUSION DE ANTIBIOTICO</t>
  </si>
  <si>
    <t>INYECCION O INFUSION DE SUSTANCIA HORMONAL SOD</t>
  </si>
  <si>
    <t>992503</t>
  </si>
  <si>
    <t>INYECCION O INFILTRACION DE ESTEROIDE SOD</t>
  </si>
  <si>
    <t>992501</t>
  </si>
  <si>
    <t>TERAPIA ANTINEOPLASICA DE INDUCCION</t>
  </si>
  <si>
    <t>ADECUACION MEDICAMENTOS</t>
  </si>
  <si>
    <t>ADECUACION DE UN MEDICAMENTO DE PREMEDICACION (COD PROPIO - 9925011)</t>
  </si>
  <si>
    <t>MAQUILA DE NUTRICIONES PARENTERALES (COD PROPIO - 99250110)</t>
  </si>
  <si>
    <t>ADECUACION DE PLASMAFERESIS (COD PROPIO - 99250111)</t>
  </si>
  <si>
    <t>REEMPAQUE Y REENVASE POR UNIDAD (SUPERIOR A 100 UNIDADES ) Y LAS DEMAS QUE SE REQUIERAN (COD PROPIO - 99250112)</t>
  </si>
  <si>
    <t>MEZCLAS ELECTROLITICAS (COD PROPIO - 9925012)</t>
  </si>
  <si>
    <t>ADECUACUACION DE MEDICAMENTOS ONCOLOGICOS Y PRODUCTOS DE RIESGO BIOLOGICO (COD PROPIO - 9925013)</t>
  </si>
  <si>
    <t>ADECUACION DE FORMULAS MAGISTRALES ESTERILES (COMBINACION DE PRODUCTOS EN UN INFUSOR O BURETROL) (COD PROPIO - 9925014)</t>
  </si>
  <si>
    <t>ADECUACION DE MEDICAMENTOS ESTERILES (ANTIBIOTICOS-ANTIVIRALES-ANTIMICOTICO-PALIATIVOS EN JERINGA 1-3-5-10 ML) (COD PROPIO - 9925015)</t>
  </si>
  <si>
    <t>ADECUACION DE MEDICAMENTOS ESTERILES (EN MINI BOLSA HASTA 250 ML) (COD PROPIO - 9925017)</t>
  </si>
  <si>
    <t>ADECUACION DE MEDICAMENTOS ESTERILES (EN BOLSA HASTA 500 ML) (COD PROPIO - 9925018)</t>
  </si>
  <si>
    <t>ADECUACION DE MEDICAMENTOS ANTIRETROVIRALES (COD PROPIO - 9925019)</t>
  </si>
  <si>
    <t>992502</t>
  </si>
  <si>
    <t>TERAPIA ANTINEOPLASICA INTRATECAL</t>
  </si>
  <si>
    <t>992504</t>
  </si>
  <si>
    <t>POLITERAPIA ANTINEOPLASICA DE BAJA TOXICIDAD</t>
  </si>
  <si>
    <t>992505</t>
  </si>
  <si>
    <t>POLITERAPIA ANTINEOPLASICA DE ALTA TOXICIDAD</t>
  </si>
  <si>
    <t>ADMINISTRACION (INFUSION O PERFUSION) DE TERAPIA ANTINEOPLASICA INTRARTERIAL (REGIONAL)</t>
  </si>
  <si>
    <t>ADMINISTRACION (INFUSION O PERFUSION) DE TERAPIA ANTINEOPLASICA EN CAVIDADES</t>
  </si>
  <si>
    <t>TERAPIA ANTINEOPLASICA MIELOABLATIVA</t>
  </si>
  <si>
    <t>MONOTERAPIA ANTINEOPLASICA DE BAJA TOXICIDAD</t>
  </si>
  <si>
    <t>MONOTERAPIA ANTINEOPLASICA DE ALTA TOXICIDAD</t>
  </si>
  <si>
    <t>INYECCION O INFUSION DE MODIFICADOR DE RESPUESTA BIOLOGICA</t>
  </si>
  <si>
    <t>INYECCION DE VITAMINA K</t>
  </si>
  <si>
    <t>INYECCION O INFUSION DE OTRA SUSTANCIA TERAPEUTICA O PROFILACTICA</t>
  </si>
  <si>
    <t>VACUNACION CONTRA COLERA</t>
  </si>
  <si>
    <t>993102</t>
  </si>
  <si>
    <t>VACUNACION CONTRA TUBERCULOSIS [BCG]</t>
  </si>
  <si>
    <t>VACUNACION CONTRA MENINGOCOCO (AC O BC)</t>
  </si>
  <si>
    <t>993104</t>
  </si>
  <si>
    <t>VACUNACION CONTRA HAEMOPHILUS INFLUENZA TIPO B</t>
  </si>
  <si>
    <t>993105</t>
  </si>
  <si>
    <t>VACUNACION CONTRA NEUMOCOCO</t>
  </si>
  <si>
    <t>ADMINISTRACION DE TOXOIDE DE TETANOS</t>
  </si>
  <si>
    <t>VACUNACION COMBINADA CONTRA TETANOS Y DIFTERIA [TD]</t>
  </si>
  <si>
    <t>VACUNACION COMBINADA CONTRA FIEBRE TIFOIDEA Y PARATIFOIDEA [TAB]</t>
  </si>
  <si>
    <t>993122</t>
  </si>
  <si>
    <t>VACUNACION COMBINADA CONTRA DIFTERIA TETANOS Y TOS FERINA [DPT]</t>
  </si>
  <si>
    <t>VACUNACION COMBINADA CONTRA HAEMOPHILUS INFLUENZA TIPO B DIFTERIATETANOS Y TOS FERINA (TETRAVALENTE)</t>
  </si>
  <si>
    <t>VACUNACION COMBINADA CONTRA DIFTERIA TETANOS TOS FERINA Y HEPATITIS B (TETRAVALENTE)</t>
  </si>
  <si>
    <t>VACUNACION COMBINADA CONTRA DIFTERIA TETANOS TOS FERINA Y POLIOMELITIS (IVP)</t>
  </si>
  <si>
    <t>VACUNACION COMBINADA CONTRA HAEMOPHILUS INFLUENZA TIPO B DIFTERIA TETANOS TOS FERINA Y HEPATITIS B (PENTAVALENTE)</t>
  </si>
  <si>
    <t>VACUNACION COMBINADA CONTRA HAEMOPHILUS INFLUENZA TIPO B DIFTERIA TETANOS TOS FERINA Y POLIOMELITIS IVP (PENTAVALENTE)</t>
  </si>
  <si>
    <t>993501</t>
  </si>
  <si>
    <t>VACUNACION CONTRA POLIOMIELITIS (VOP O IVP)</t>
  </si>
  <si>
    <t>VACUNACION CONTRA HEPATITIS A</t>
  </si>
  <si>
    <t>993503</t>
  </si>
  <si>
    <t>VACUNACION CONTRA HEPATITIS B</t>
  </si>
  <si>
    <t>993504</t>
  </si>
  <si>
    <t>993505</t>
  </si>
  <si>
    <t>VACUNACION CONTRA PAROTIDITIS</t>
  </si>
  <si>
    <t>VACUNACION CONTRA RUBEOLA</t>
  </si>
  <si>
    <t>VACUNACION CONTRA VARICELA</t>
  </si>
  <si>
    <t>VACUNACION CONTRA INFLUENZA</t>
  </si>
  <si>
    <t>VACUNACION CONTRA ROTAVIRUS</t>
  </si>
  <si>
    <t>VACUNACION CONTRA VIRUS PAPILOMA HUMANO [VPH]</t>
  </si>
  <si>
    <t>VACUNACION COMBINADA CONTRA SARAMPION Y RUBEOLA [SR] (DOBLE VIRAL)</t>
  </si>
  <si>
    <t>VACUNACION COMBINADA CONTRA HEPATITIS A Y HEPATITIS B</t>
  </si>
  <si>
    <t>993522</t>
  </si>
  <si>
    <t>VACUNACION COMBINADA CONTRA SARAMPION PAROTIDITIS Y RUBEOLA [SRP] (TRIPLE VIRAL)</t>
  </si>
  <si>
    <t>ADMINISTRACION DE ANTITOXINA TETANICA SOD</t>
  </si>
  <si>
    <t>ADMINISTRACION DE ANTITOXINA DE BOTULISMO SOD</t>
  </si>
  <si>
    <t>ADMINISTRACION DE ANTITOXINA DIFTERICA SOD</t>
  </si>
  <si>
    <t>VACUNACION CONTRA LA MALARIA</t>
  </si>
  <si>
    <t>OTRA VACUNACION DEL PROGRAMA AMPLIADO DE INMUNIZACIONES</t>
  </si>
  <si>
    <t>OTRA VACUNACION DEL PROGRAMA AMPLIADO DE INMUNIZACIONES EXTRAMURAL (COD PROPIO - 9952AA)</t>
  </si>
  <si>
    <t>DEMANDA INDUCIDA VACUNACION DEL PROGRAMA AMPLIADO DE INMUNIZACIONES LLAMADA EFECTIVA (COD PROPIO - 9952AB)</t>
  </si>
  <si>
    <t>DEMANDA INDUCIDA VACUNACION DEL PROGRAMA AMPLIADO DE INMUNIZACIONES LLAMADA NO EFECTIVA (COD PROPIO - 9952AC)</t>
  </si>
  <si>
    <t>996101</t>
  </si>
  <si>
    <t>CARDIOVERSION ELECTRICA A TORAX CERRADO ELECTIVA</t>
  </si>
  <si>
    <t>CARDIOVERSION ELECTRICA A TORAX CERRADO</t>
  </si>
  <si>
    <t>MASAJE CARDIACO A TORAX CERRADO SOD</t>
  </si>
  <si>
    <t>ESTIMULACION DE SENO CAROTIDEO SOD</t>
  </si>
  <si>
    <t>OTRA CONVERSION DE RITMO CARDIACO O RESUCITACION CARDIOPULMONAR</t>
  </si>
  <si>
    <t>997101</t>
  </si>
  <si>
    <t>APLICACION DE SELLANTES DE AUTOCURADO</t>
  </si>
  <si>
    <t>997102</t>
  </si>
  <si>
    <t>APLICACION DE SELLANTES DE FOTOCURADO</t>
  </si>
  <si>
    <t>997103</t>
  </si>
  <si>
    <t>997104</t>
  </si>
  <si>
    <t>997105</t>
  </si>
  <si>
    <t>APLICACION DE RESINA PREVENTIVA</t>
  </si>
  <si>
    <t>TOPICACION DE FLUOR EN BARNIZ</t>
  </si>
  <si>
    <t>DETARTRAJE SUPRAGINGIVAL</t>
  </si>
  <si>
    <t>997310</t>
  </si>
  <si>
    <t>CONTROL DE PLACA DENTAL</t>
  </si>
  <si>
    <t>MONITOREO Y CONTROL DE HIPOTERMIA PERIOPERATORIA CON USO DE COBIJAS CONVECTIVAS</t>
  </si>
  <si>
    <t>MONITOREO Y CONTROL DE HIPOTERMIA PERIOPERATORIA CON USO DE CALENTADORES DE LIQUIDOS</t>
  </si>
  <si>
    <t>MONITOREO Y CONTROL DE HIPOTERMIA PERIOPERATORIA CON USO DE CALENTADORES ARTERIOVENOSOS</t>
  </si>
  <si>
    <t>MONITOREO Y CONTROL DE HIPOTERMIA PERIOPERATORIA CON USO DE COLCHONES CALENTADORES</t>
  </si>
  <si>
    <t>SEGUIMIENTO Y CONTROL DE TEMPERATURA PERIOPERATORIA</t>
  </si>
  <si>
    <t>MONITOREO Y CONTROL DE HIPOTERMIA CENTRAL</t>
  </si>
  <si>
    <t>MONITOREO Y CONTROL DE HIPOTERMIA LOCAL</t>
  </si>
  <si>
    <t>MONITOREO DE LA PROFUNDIDAD ANESTESICA</t>
  </si>
  <si>
    <t>MONITOREO DEL ESTADO DE LA RELAJACION MUSCULAR (UNION MIONEURAL)</t>
  </si>
  <si>
    <t>MONITOREO DE LA PERFUSION TISULAR</t>
  </si>
  <si>
    <t>MONITOREO DE OXIGENACION CEREBRAL</t>
  </si>
  <si>
    <t>MONITOREO DE FLUJO SANGUINEO CEREBRAL</t>
  </si>
  <si>
    <t>MONITOREO DE METABOLISMO CEREBRAL</t>
  </si>
  <si>
    <t>MONITOREO DE PRESION INTRACRANEAL</t>
  </si>
  <si>
    <t>FOTOTERAPIA CONTINUA</t>
  </si>
  <si>
    <t>998302</t>
  </si>
  <si>
    <t>FOTOFERESIS TERAPEUTICA [FOTOQUIMIOTERAPIA] (PSORIASIS VITILIGO LINFOMAS) (COD PROPIO - 998302)</t>
  </si>
  <si>
    <t>FOTOTERAPIA INTERMITENTE</t>
  </si>
  <si>
    <t>FOTOQUIMIOTERAPIA</t>
  </si>
  <si>
    <t>FOTOFERESIS</t>
  </si>
  <si>
    <t>MONITOREO Y CONTROL DE HIPERTERMIA INDUCIDA (TERAPIA COMPLEMENTARIA)</t>
  </si>
  <si>
    <t>COLOCACION TRANSCUTANEA DE APOSITOS O PARCHES PARA LA ESTIMULACION DEL CRECIMIENTO OSEO</t>
  </si>
  <si>
    <t>SOPORTE ANESTESICO PARA CONSULTA O APOYO DIAGNOSTICO</t>
  </si>
  <si>
    <t>SOPORTE DE SEDACION PARA CONSULTA O APOYO DIAGNOSTICO</t>
  </si>
  <si>
    <t>MAPEO CORPORAL AUTOMATIZADO</t>
  </si>
  <si>
    <t>TERAPIA ALTERNATIVA CON FILTROS</t>
  </si>
  <si>
    <t>TERAPIA DE FILTROS SOD</t>
  </si>
  <si>
    <t>ACUPUNTURA</t>
  </si>
  <si>
    <t>TERAPIA ALTERNATIVA MANUAL</t>
  </si>
  <si>
    <t>NEURALTERAPIA SUPERFICIAL (INFILTRACION)</t>
  </si>
  <si>
    <t>NEURALTERAPIA PROFUNDA (INFILTRACION)</t>
  </si>
  <si>
    <t>INFORMACION EDUCACION Y COMUNICACION EN POBLACION INFANTIL Y ADOLESCENTE</t>
  </si>
  <si>
    <t>INFORMACION EDUCACION Y COMUNICACION EN POBLACION DE HOMBRES Y MUJERES EN EDAD FERTIL</t>
  </si>
  <si>
    <t>INFORMACION EDUCACION Y COMUNICACION EN POBLACION DE MUJERES GESTANTES Y LACTANTES</t>
  </si>
  <si>
    <t>INFORMACION EDUCACION Y COMUNICACION EN POBLACION DE ADULTO MAYOR</t>
  </si>
  <si>
    <t>DENGUE DETERMINACION DE ANTIGENO</t>
  </si>
  <si>
    <t>DENGUE TIPIFICACION</t>
  </si>
  <si>
    <t>FIEBRE AMARILLA DETERMINACION</t>
  </si>
  <si>
    <t>FIEBRE AMARILLA TIPIFICACION</t>
  </si>
  <si>
    <t>POLIOMELITIS DETERMINACION</t>
  </si>
  <si>
    <t>POLIOMELITIS TIPIFICACION</t>
  </si>
  <si>
    <t>RABIA DETERMINACION DE ANTIGENO SEMIAUTOMATIZADO O AUTOMATIZADO</t>
  </si>
  <si>
    <t>RABIA TIPIFICACION PRUEBA BIOLOGICA INOCULACION EN RATON</t>
  </si>
  <si>
    <t>INFECCION RESPIRATORIA AGUDA VIRAL DETERMINACION</t>
  </si>
  <si>
    <t>INFECCION RESPIRATORIA AGUDA VIRAL TIPIFICACION</t>
  </si>
  <si>
    <t>DETECCION ANTIGENO VIRUS (ESPECIFICO) REACCION EN CADENA DE LA POLIMERASA</t>
  </si>
  <si>
    <t>DETECCION VIRUS (ESPECIFICO) REACCION EN CADENA DE LA POLIMERASA</t>
  </si>
  <si>
    <t>ENTEROVIRUS DETECCION REACCION EN CADENA DE LA POLIMERASA</t>
  </si>
  <si>
    <t>NOROVIRUS DETECCION SEMIAUTOMATIZADO O AUTOMATIZADO</t>
  </si>
  <si>
    <t>INFLUENZA A Y B DETECCION REACCION EN CADENA DE LA POLIMERASA</t>
  </si>
  <si>
    <t>CHIKUNGUNYA DETECCION REACCION EN CADENA DE LA POLIMERASA</t>
  </si>
  <si>
    <t>FIEBRE AMARILLA DETECCION REACCION EN CADENA DE LA POLIMERASA</t>
  </si>
  <si>
    <t>VIRUS DE ENCEFALITIS EQUINA DETECCION REACCION EN CADENA DE LA POLIMERASA</t>
  </si>
  <si>
    <t>CHIKUNGUNYA ANTICUERPOS IG G</t>
  </si>
  <si>
    <t>CHIKUNGUNYA ANTICUERPOS IG M</t>
  </si>
  <si>
    <t>DENGUE AISLAMIENTO VIRAL</t>
  </si>
  <si>
    <t>FIEBRE AMARILLA AISLAMIENTO VIRAL</t>
  </si>
  <si>
    <t>HAEMOPHILUS INFLUENZAE CULTIVO</t>
  </si>
  <si>
    <t>HAEMOPHILUS INFLUENZAE BIOTIPIFICACION</t>
  </si>
  <si>
    <t>HAEMOPHILUS INFLUENZAE PRUEBA DE SUSCEPTIBILIDAD (KIRBY BAUER)</t>
  </si>
  <si>
    <t>HAEMOPHILUS INFLUENZAE SEROTIPIFICACION</t>
  </si>
  <si>
    <t>LEISHMANIA CULTIVO PRIMARIO</t>
  </si>
  <si>
    <t>LISTERIA MONOCYTOGENES CULTIVO</t>
  </si>
  <si>
    <t>NEISSERIA GONORRHOEAE PRUEBA DE SUSCEPTIBILIDAD (CONCENTRACION MINIMA INHIBITORIA)</t>
  </si>
  <si>
    <t>NEISSERIA GONORRHOEAE PRUEBA DE SUSCEPTIBILIDAD (KIRBY BAUER)</t>
  </si>
  <si>
    <t>NEISSERIA MENINGITIDIS PRUEBA DE SUSCEPTIBILIDAD (CONCENTRACION MINIMA INHIBITORIA)</t>
  </si>
  <si>
    <t>NEISSERIA MENINGITIDIS SEROTIPIFICACION</t>
  </si>
  <si>
    <t>NEISSERIA MENINGITIDIS SUBTIPIFICACION</t>
  </si>
  <si>
    <t>STREPTOCOCCUS PNEUMONIAE CULTIVO</t>
  </si>
  <si>
    <t>STREPTOCOCCUS PNEUMONIAE SEROTIPIFICACION</t>
  </si>
  <si>
    <t>STREPTOCOCCUS PNEUMONIAE PRUEBA DE SUSCEPTIBILIDAD CONCENTRACION MINIMA INHIBITORIA</t>
  </si>
  <si>
    <t>STREPTOCOCCUS PNEUMONIAE PRUEBA DE SUSCEPTIBILIDAD (KIRBY BAUER)</t>
  </si>
  <si>
    <t>STREPTOCOCCUS PNEUMONIAE PRUEBA DE TAMIZ OXACILINA</t>
  </si>
  <si>
    <t>STREPTOCOCCUS AGALACTIAE CULTIVO</t>
  </si>
  <si>
    <t>SALMONELLA SPP SEROTIPIFICACION</t>
  </si>
  <si>
    <t>SALMONELLA SPP PRUEBA DE SUSCEPTIBILIDAD (KIRBY BAUER)</t>
  </si>
  <si>
    <t>SHIGUELLA SPP PRUEBA DE SUSCEPTIBILIDAD (KIRBY BAUER)</t>
  </si>
  <si>
    <t>TRYPANOSOMA EXAMEN DIRECTO POR METODO DE STROUT</t>
  </si>
  <si>
    <t>TRYPANOSOMA CULTIVO PRIMARIO</t>
  </si>
  <si>
    <t>TRYPANOSOMA IDENTIFICACION REACCION EN CADENA DE LA POLIMERASA</t>
  </si>
  <si>
    <t>VIBRIO CHOLERAE CULTIVO</t>
  </si>
  <si>
    <t>VIBRIO CHOLERAE SEROTIPIFICACION</t>
  </si>
  <si>
    <t>VIBRIO CHOLERAE PRUEBA DE SUSCEPTIBILIDAD (KIRBY BAUER)</t>
  </si>
  <si>
    <t>PCR EN LIQUIDO AMNIOTICO TOXOPLASMOSIS (COD PROPIO - A32129)</t>
  </si>
  <si>
    <t>BRUCELLOSIS AISLAMIENTO</t>
  </si>
  <si>
    <t>ENCEFALITIS EQUINA AISLAMIENTO</t>
  </si>
  <si>
    <t>LEPTOSPIROSIS AISLAMIENTO</t>
  </si>
  <si>
    <t>ANGIOTAC DE OIDO- PEÑASCO Y CONDUCTO AUDITIVO (COD PROPIO - A79122)</t>
  </si>
  <si>
    <t>ANGIORRESONANCIA DE CEREBRO (COD PROPIO - A83101)</t>
  </si>
  <si>
    <t>ANGIORRESONANCIA DE CUELLO (COD PROPIO - A83210)</t>
  </si>
  <si>
    <t>ANGIORRESONANCIA DE ABDOMEN SIMPLE (COD PROPIO - A83401)</t>
  </si>
  <si>
    <t>ANGIORRESONANCIA DE PELVIS (COD PROPIO - A83440)</t>
  </si>
  <si>
    <t>ANGIORRESONANCIA DE MIEMBRO SUPERIOR SIN INCLUIR ARTICULACIONES (COD PROPIO - A83511)</t>
  </si>
  <si>
    <t>ANGIORRESONANCIA DE ARTICULACIONES DE MIEMBRO SUPERIOR (COD PROPIO - A83512)</t>
  </si>
  <si>
    <t>ANGIORRESONANCIA DE MIEMBRO INFERIOR SIN INCLUIR ARTICULACIONES (COD PROPIO - A83521)</t>
  </si>
  <si>
    <t>ANGIORRESONANCIA DE ARTICULACIONES DE MIEMBRO INFERIOR (COD PROPIO - A83522)</t>
  </si>
  <si>
    <t>PRUEBAS DE ADN PARA DETECCION DE VIRUS DE PAPILOMA HUMANO VPH (COD PROPIO - C00011)</t>
  </si>
  <si>
    <t>SECUENCIACION EXOMICA COMPLETA TRIO (COD PROPIO - C50004)</t>
  </si>
  <si>
    <t>FISH PARA GEN DE FUSION PML RARA T(15 -17) T(15 -17) (COD PROPIO - C50007)</t>
  </si>
  <si>
    <t>ANALISIS DE SECUENCIA DEL GEN SLC22A5 (COD PROPIO - C50009)</t>
  </si>
  <si>
    <t>ONCOFISH PARA SINDROME MIELODISPLASICO (COD PROPIO - C50019)</t>
  </si>
  <si>
    <t>FISTULOGRAFIA PERIANAL (COD PROPIO - F00002)</t>
  </si>
  <si>
    <t>ANGIOTAC CEREBRAL (COD PROPIO - F00003)</t>
  </si>
  <si>
    <t>CERVICOMETRIA (COD PROPIO - F00011)</t>
  </si>
  <si>
    <t>ESCLEROSIS LESION VASOS SANGUINEOS (LASER VASCULAR NIVEL II) (COD PROPIO - F00015)</t>
  </si>
  <si>
    <t>NEUROESPECTROSCOPIA (COD PROPIO - F00018)</t>
  </si>
  <si>
    <t>GEN NF1 NEUROFIBROMATISIS TIPO 1 (COD PROPIO - GEN003)</t>
  </si>
  <si>
    <t>MINIIMPLANTES PARA TRACCION EN ORTODONCIA (COD PROPIO - I50095)</t>
  </si>
  <si>
    <t>HER2 NEU POR INMUNOHISTOQUIMICA (COD PROPIO - L00029)</t>
  </si>
  <si>
    <t>PLACA DE HAWLEY SUPERIOR CON ADITAMENTOS (COD PROPIO - MI0233)</t>
  </si>
  <si>
    <t>PLACAS CON TORNILLO DE EXPANSION (COD PROPIO - MI0284)</t>
  </si>
  <si>
    <t>MONTAJE DE MODELOS EN ARTICULADOR (COD PROPIO - MI0288)</t>
  </si>
  <si>
    <t>ARCO LINGUAL (COD PROPIO - MI0321)</t>
  </si>
  <si>
    <t>MODELOS DE ESTUDIO (COD PROPIO - MI0367)</t>
  </si>
  <si>
    <t>REJILLA PARA HABITO DE SUCCION DIGITAL (COD PROPIO - MI0405)</t>
  </si>
  <si>
    <t>CUBETA ODONTOLOGIA (COD PROPIO - MI0414)</t>
  </si>
  <si>
    <t>PLACA HAWLEY INFERIOR CON TORNILLO (COD PROPIO - MI0419)</t>
  </si>
  <si>
    <t>PLACA HAWLEY CON PLANOS POSTERIORES (COD PROPIO - MI0421)</t>
  </si>
  <si>
    <t>UROTOMOGRAFIA EXCRETORA (COD PROPIO - P00014)</t>
  </si>
  <si>
    <t>COLANGIOGRAFIA-TOMOGRAFIA (COD PROPIO - P00015)</t>
  </si>
  <si>
    <t>MAPEO DE LUNARES (COD PROPIO - P01158)</t>
  </si>
  <si>
    <t>CAMA DIA UNIDAD CUIDADOS INTENSIVOS EN UNIDAD DE AISLAMIENTO (COD PROPIO - S121AA)</t>
  </si>
  <si>
    <t>AMBULANCIA BASICA TERRESTRE SIMPLE MEDELLIN (COD PROPIO - S31301001)</t>
  </si>
  <si>
    <t>AMBULANCIA BASICA TERRESTRE SIMPLE MEDELLIN - SAN ANTONIO DE PRADO -SAN CRISTOBAL PALMITAS (COD PROPIO - S31301001001)</t>
  </si>
  <si>
    <t>AMBULANCIA BASICA TERRESTRE SIMPLE MEDELLIN - GIRARDOTA -BARBOSA (COD PROPIO - S31301001079)</t>
  </si>
  <si>
    <t>AMBULANCIA BASICA TERRESTRE REDONDO MEDELLIN - GIRARDOTA - BARBOSA (COD PROPIO - S313010010791)</t>
  </si>
  <si>
    <t>AMBULANCIA BASICA TERRESTRE SIMPLE MEDELLIN - BELLO (COD PROPIO - S31301001088)</t>
  </si>
  <si>
    <t>AMBULANCIA BASICA TERRESTRE REDONDO MEDELLIN PERIMETRO URBANO (COD PROPIO - S313010011)</t>
  </si>
  <si>
    <t>AMBULANCIA BASICA TERRESTRE SIMPLE MEDELLIN - CALDAS (COD PROPIO - S31301001129)</t>
  </si>
  <si>
    <t>AMBULANCIA BASICA TERRESTRE SIMPLE MEDELLIN - CALDAS - COPACABANA - SAN CRISTOBAL - GIRARDOTA (COD PROPIO - S313010011291)</t>
  </si>
  <si>
    <t>AMBULANCIA BASICA TERRESTRE REDONDO DE MEDELLIN - CALDAS - COPACABANA - SAN CRISTOBAL - GIRARDOTA (COD PROPIO - S3130100112911)</t>
  </si>
  <si>
    <t>AMBULANCIA BASICA TERRESTRE SIMPLE MEDELLIN - COPACABANA (COD PROPIO - S31301001212)</t>
  </si>
  <si>
    <t>AMBULANCIA BASICA TERRESTRE SIMPLE MEDELLIN - ENVIGADO (COD PROPIO - S31301001266)</t>
  </si>
  <si>
    <t>AMBULANCIA BASICA TERRESTRE SIMPLE MEDELLIN - ITAGUI (COD PROPIO - S31301001360)</t>
  </si>
  <si>
    <t>AMBULANCIA BASICA TERRESTRE REDONDO MEDELLIN - SABANETA - LA ESTRELLA -ITAGUI -BELLO - COPACABANA- ENVIGADO (COD PROPIO - S313010013801)</t>
  </si>
  <si>
    <t>AMBULANCIA BASICA TERRESTRE SIMPLE MEDELLIN - RIONEGRO (COD PROPIO - S31301001615)</t>
  </si>
  <si>
    <t>AMBULANCIA BASICA TERRESTRE REDONDO MEDELLIN - RIONEGRO (COD PROPIO - S313010016151)</t>
  </si>
  <si>
    <t>AMBULANCIA BASICA TERRESTRE SIMPLE MEDELLIN - SABANETA (COD PROPIO - S31301001631)</t>
  </si>
  <si>
    <t>AMBULANCIA BASICA TERRESTRE SIMPLE MONTERIA - MEDELLIN (COD PROPIO - S31301023001)</t>
  </si>
  <si>
    <t>AMBULANCIA BASICA TERRESTRE SIMPLE APARTADO ZONA URBANA (COD PROPIO - S31301045)</t>
  </si>
  <si>
    <t>AMBULANCIA BASICA TERRESTRE SIMPLE APARTADO - MEDELLIN (COD PROPIO - S31301045001)</t>
  </si>
  <si>
    <t>AMBULANCIA BASICA TERRESTRE SIMPLE APARTADO - MONTERIA (COD PROPIO - S31301045023)</t>
  </si>
  <si>
    <t>AMBULANCIA BASICA TERRESTRE SIMPLE APARTADO - SANTA FE DE ANTIOQUIA (COD PROPIO - S31301045042)</t>
  </si>
  <si>
    <t>AMBULANCIA BASICA TERRESTRE SIMPLE APARTADO - ARBOLETES (COD PROPIO - S31301045051)</t>
  </si>
  <si>
    <t>AMBULANCIA BASICA TERRESTRE SIMPLE APARTADO - BELLO (COD PROPIO - S31301045088)</t>
  </si>
  <si>
    <t>AMBULANCIA BASICA TERRESTRE SIMPLE APARTADO - CAÑASGORDAS (COD PROPIO - S31301045138)</t>
  </si>
  <si>
    <t>AMBULANCIA BASICA TERRESTRE SIMPLE APARTADO - CAREPA (COD PROPIO - S31301045147)</t>
  </si>
  <si>
    <t>AMBULANCIA BASICA TERRESTRE SIMPLE APARTADO - AREOPUERTO (COD PROPIO - S31301045148)</t>
  </si>
  <si>
    <t>AMBULANCIA BASICA TERRESTRE SIMPLE APARTADO - ZUNGO (COD PROPIO - S31301045149)</t>
  </si>
  <si>
    <t>AMBULANCIA BASICA TERRESTRE SIMPLE APARTADO - CHIGORODO (COD PROPIO - S31301045172)</t>
  </si>
  <si>
    <t>AMBULANCIA BASICA TERRESTRE REDONDO APARTADO AREA URBANA (COD PROPIO - S313010452)</t>
  </si>
  <si>
    <t>AMBULANCIA BASICA TERRESTRE SIMPLE APARTADO - DABEIBA (COD PROPIO - S31301045234)</t>
  </si>
  <si>
    <t>AMBULANCIA BASICA TERRESTRE SIMPLE APARTADO - ENVIGADO (COD PROPIO - S31301045266)</t>
  </si>
  <si>
    <t>AMBULANCIA BASICA TERRESTRE SIMPLE APARTADO - ITAGUI (COD PROPIO - S31301045360)</t>
  </si>
  <si>
    <t>AMBULANCIA BASICA TERRESTRE SIMPLE APARTADO - MUTATA (COD PROPIO - S31301045480)</t>
  </si>
  <si>
    <t>AMBULANCIA BASICA TERRESTRE SIMPLE APARTADO - NECOCLI (COD PROPIO - S31301045490)</t>
  </si>
  <si>
    <t>AMBULANCIA BASICA TERRESTRE SIMPLE APARTADO - MELLITOS (COD PROPIO - S31301045491)</t>
  </si>
  <si>
    <t>AMBULANCIA BASICA TERRESTRE SIMPLE APARTADO - RIONEGRO (COD PROPIO - S31301045615)</t>
  </si>
  <si>
    <t>AMBULANCIA BASICA TERRESTRE SIMPLE APARTADO - SABANETA (COD PROPIO - S31301045631)</t>
  </si>
  <si>
    <t>AMBULANCIA BASICA TERRESTRE SIMPLE APARTADO - SAN JERONIMO (COD PROPIO - S31301045656)</t>
  </si>
  <si>
    <t>AMBULANCIA BASICA TERRESTRE SIMPLE APARTADO - SAN PEDRO DE URABA (COD PROPIO - S31301045665)</t>
  </si>
  <si>
    <t>AMBULANCIA BASICA TERRESTRE SIMPLE APARTADO - TURBO (COD PROPIO - S31301045837)</t>
  </si>
  <si>
    <t>AMBULANCIA BASICA TERRESTRE SIMPLE APARTADO - CURRULAO (COD PROPIO - S31301045838)</t>
  </si>
  <si>
    <t>AMBULANCIA BASICA TERRESTRE SIMPLE APARTADO - URAMITA (COD PROPIO - S31301045842)</t>
  </si>
  <si>
    <t>AMBULANCIA BASICA TERRESTRE SIMPLE MEDELLIN - CALDAS (COD PROPIO - S31301129)</t>
  </si>
  <si>
    <t>AMBULANCIA BASICA TERRESTRE REDONDO MEDELLIN - CALDAS (COD PROPIO - S313011291)</t>
  </si>
  <si>
    <t>AMBULANCIA BASICA TERRESTRE SIMPLE CAREPA - MEDELLIN (COD PROPIO - S31301147001)</t>
  </si>
  <si>
    <t>AMBULANCIA BASICA TERRESTRE SIMPLE CAREPA - MONTERIA (COD PROPIO - S31301147023)</t>
  </si>
  <si>
    <t>AMBULANCIA BASICA TERRESTRE SIMPLE CAREPA - SANTA FE DE ANTIOQUIA (COD PROPIO - S31301147042)</t>
  </si>
  <si>
    <t>AMBULANCIA BASICA TERRESTRE SIMPLE CAREPA - ARBOLETES (COD PROPIO - S31301147051)</t>
  </si>
  <si>
    <t>AMBULANCIA BASICA TERRESTRE SIMPLE CAREPA - BELLO (COD PROPIO - S31301147088)</t>
  </si>
  <si>
    <t>AMBULANCIA BASICA TERRESTRE SIMPLE CAREPA - CAÑASGORDAS (COD PROPIO - S31301147138)</t>
  </si>
  <si>
    <t>AMBULANCIA BASICA TERRESTRE SIMPLE CAREPA - DABEIBA (COD PROPIO - S31301147234)</t>
  </si>
  <si>
    <t>AMBULANCIA BASICA TERRESTRE SIMPLE CAREPA - ENVIGADO (COD PROPIO - S31301147266)</t>
  </si>
  <si>
    <t>AMBULANCIA BASICA TERRESTRE SIMPLE CAREPA - ITAGUI (COD PROPIO - S31301147360)</t>
  </si>
  <si>
    <t>AMBULANCIA BASICA TERRESTRE SIMPLE CAREPA - MUTATA (COD PROPIO - S31301147480)</t>
  </si>
  <si>
    <t>AMBULANCIA BASICA TERRESTRE SIMPLE CAREPA - NECOCLI (COD PROPIO - S31301147490)</t>
  </si>
  <si>
    <t>AMBULANCIA BASICA TERRESTRE SIMPLE CAREPA - MELLITOS (COD PROPIO - S31301147491)</t>
  </si>
  <si>
    <t>AMBULANCIA BASICA TERRESTRE SIMPLE CAREPA - SABANETA (COD PROPIO - S31301147631)</t>
  </si>
  <si>
    <t>AMBULANCIA BASICA TERRESTRE SIMPLE CAREPA - SAN JUAN DE URABA (COD PROPIO - S31301147659)</t>
  </si>
  <si>
    <t>AMBULANCIA BASICA TERRESTRE SIMPLE CAREPA - URAMITA (COD PROPIO - S31301147842)</t>
  </si>
  <si>
    <t>AMBULANCIA BASICA TERRESTRE SIMPLE CHIGORODO - MEDELLIN (COD PROPIO - S31301172001)</t>
  </si>
  <si>
    <t>AMBULANCIA BASICA TERRESTRE SIMPLE CHIGORODO - SANTA FE DE ANTIOQUIA (COD PROPIO - S31301172042)</t>
  </si>
  <si>
    <t>AMBULANCIA BASICA TERRESTRE SIMPLE CHIGORODO - AEROPUERTO DE CAREPA (COD PROPIO - S31301172047)</t>
  </si>
  <si>
    <t>AMBULANCIA BASICA TERRESTRE SIMPLE CHIGORODO - ARBOLETES (COD PROPIO - S31301172051)</t>
  </si>
  <si>
    <t>AMBULANCIA BASICA TERRESTRE SIMPLE CHIGORODO - BELLO (COD PROPIO - S31301172088)</t>
  </si>
  <si>
    <t>AMBULANCIA BASICA TERRESTRE SIMPLE CHIGORODO - CALDAS (COD PROPIO - S31301172129)</t>
  </si>
  <si>
    <t>AMBULANCIA BASICA TERRESTRE SIMPLE CHIGORODO - CAÑASGOR (COD PROPIO - S31301172138)</t>
  </si>
  <si>
    <t>AMBULANCIA BASICA TERRESTRE SIMPLE CHIGORODO - CAREPA (COD PROPIO - S31301172147)</t>
  </si>
  <si>
    <t>AMBULANCIA BASICA TERRESTRE SIMPLE CHIGORODO - DABEIBA (COD PROPIO - S31301172234)</t>
  </si>
  <si>
    <t>AMBULANCIA BASICA TERRESTRE SIMPLE CHIGORODO - ENVIGADO (COD PROPIO - S31301172266)</t>
  </si>
  <si>
    <t>AMBULANCIA BASICA TERRESTRE SIMPLE CHIGORODO - ITAGUI (COD PROPIO - S31301172360)</t>
  </si>
  <si>
    <t>AMBULANCIA BASICA TERRESTRE SIMPLE CHIGORODO - NECOCLI (COD PROPIO - S31301172490)</t>
  </si>
  <si>
    <t>AMBULANCIA BASICA TERRESTRE SIMPLE CHIGORODO - MELLITOS (COD PROPIO - S31301172491)</t>
  </si>
  <si>
    <t>AMBULANCIA BASICA TERRESTRE SIMPLE CHIGORODO - RIONEGRO (COD PROPIO - S31301172615)</t>
  </si>
  <si>
    <t>AMBULANCIA BASICA TERRESTRE SIMPLE CHIGORODO - SAN JERONIMO (COD PROPIO - S31301172656)</t>
  </si>
  <si>
    <t>AMBULANCIA BASICA TERRESTRE SIMPLE CHIGORODO - SAN JUAN URABA (COD PROPIO - S31301172659)</t>
  </si>
  <si>
    <t>AMBULANCIA BASICA TERRESTRE SIMPLE CHIGORODO - URAMITA (COD PROPIO - S31301172842)</t>
  </si>
  <si>
    <t>AMBULANCIA BASICA TERRESTRE SIMPLE MUTATA - MEDELLIN (COD PROPIO - S31301480001)</t>
  </si>
  <si>
    <t>AMBULANCIA BASICA TERRESTRE SIMPLE NECOCLI - MEDELLIN (COD PROPIO - S31301490001)</t>
  </si>
  <si>
    <t>AMBULANCIA BASICA TERRESTRE SIMPLE NECOCLI - MONTERIA (COD PROPIO - S31301490023)</t>
  </si>
  <si>
    <t>AMBULANCIA BASICA TERRESTRE SIMPLE NECOCLI - BELLO (COD PROPIO - S31301490088)</t>
  </si>
  <si>
    <t>AMBULANCIA BASICA TERRESTRE SIMPLE NECOCLI - CALDAS (COD PROPIO - S31301490129)</t>
  </si>
  <si>
    <t>AMBULANCIA BASICA TERRESTRE SIMPLE NECOCLI - ENVIGADO (COD PROPIO - S31301490266)</t>
  </si>
  <si>
    <t>AMBULANCIA BASICA TERRESTRE SIMPLE NECOCLI - ITAGUI (COD PROPIO - S31301490360)</t>
  </si>
  <si>
    <t>AMBULANCIA BASICA TERRESTRE SIMPLE NECOCLI - RIONEGRO (COD PROPIO - S31301490615)</t>
  </si>
  <si>
    <t>AMBULANCIA BASICA TERRESTRE SIMPLE RIONEGRO PERIMETRO URBANO (COD PROPIO - S31301615)</t>
  </si>
  <si>
    <t>AMBULANCIA BASICA TERRESTRE REDONDO RIONEGRO PERIMETRO URBANO (COD PROPIO - S313016152)</t>
  </si>
  <si>
    <t>AMBULANCIA BASICA TERRESTRE SIMPLE RIONEGRO - LA CEJA (COD PROPIO - S31301615376)</t>
  </si>
  <si>
    <t>AMBULANCIA MEDICALIZADA TERRESTRE REDONDO RIONEGRO PERIMETRO URBANO (COD PROPIO - S313016154)</t>
  </si>
  <si>
    <t>AMBULANCIA BASICA TERRESTRE SIMPLE RIONEGRO - MARINILLA (COD PROPIO - S31301615440)</t>
  </si>
  <si>
    <t>AMBULANCIA BASICA TERRESTRE SIMPLE TURBO - MEDELLIN (COD PROPIO - S31301837001)</t>
  </si>
  <si>
    <t>AMBULANCIA BASICA TERRESTRE SIMPLE TURBO - MONTERIA (COD PROPIO - S31301837023)</t>
  </si>
  <si>
    <t>AMBULANCIA BASICA TERRESTRE SIMPLE TURBO - SANTA FE DE ANTIOQUIA (COD PROPIO - S31301837042)</t>
  </si>
  <si>
    <t>AMBULANCIA BASICA TERRESTRE SIMPLE TURBO - APARTADO (COD PROPIO - S31301837045)</t>
  </si>
  <si>
    <t>AMBULANCIA BASICA TERRESTRE SIMPLE TURBO - ARBOLETES (COD PROPIO - S31301837051)</t>
  </si>
  <si>
    <t>AMBULANCIA BASICA TERRESTRE SIMPLE TURBO - BELLO (COD PROPIO - S31301837088)</t>
  </si>
  <si>
    <t>AMBULANCIA BASICA TERRESTRE SIMPLE TURBO - CAÑASGORDAS (COD PROPIO - S31301837138)</t>
  </si>
  <si>
    <t>AMBULANCIA BASICA TERRESTRE SIMPLE TURBO - CAREPA (COD PROPIO - S31301837147)</t>
  </si>
  <si>
    <t>AMBULANCIA BASICA TERRESTRE SIMPLE TURBO - CHIGORODO (COD PROPIO - S31301837172)</t>
  </si>
  <si>
    <t>AMBULANCIA BASICA TERRESTRE SIMPLE TURBO - DABEIBA (COD PROPIO - S31301837234)</t>
  </si>
  <si>
    <t>AMBULANCIA BASICA TERRESTRE SIMPLE TURBO - ENVIGADO (COD PROPIO - S31301837266)</t>
  </si>
  <si>
    <t>AMBULANCIA BASICA TERRESTRE SIMPLE TURBO - ITAGUI (COD PROPIO - S31301837360)</t>
  </si>
  <si>
    <t>AMBULANCIA BASICA TERRESTRE SIMPLE TURBO - MUTATA (COD PROPIO - S31301837480)</t>
  </si>
  <si>
    <t>AMBULANCIA BASICA TERRESTRE SIMPLE TURBO - NECOCLI (COD PROPIO - S31301837490)</t>
  </si>
  <si>
    <t>AMBULANCIA BASICA TERRESTRE SIMPLE TURBO - MELLITOS (COD PROPIO - S31301837491)</t>
  </si>
  <si>
    <t>AMBULANCIA BASICA TERRESTRE SIMPLE TURBO - SAN JERONIMO (COD PROPIO - S31301837656)</t>
  </si>
  <si>
    <t>AMBULANCIA BASICA TERRESTRE SIMPLE TURBO - SAN JUAN DE URABA (COD PROPIO - S31301837659)</t>
  </si>
  <si>
    <t>AMBULANCIA BASICA TERRESTRE SIMPLE TURBO - URAMITA (COD PROPIO - S31301837842)</t>
  </si>
  <si>
    <t>TRASLADO FALLIDO AMBULANCIA BASICA SENCILLA MEDELLIN (COD PROPIO - S31301F01)</t>
  </si>
  <si>
    <t>TRASLADO FALLIDO AMBULANCIA BASICA SENCILLA BELLO-ITAGUI-SABANETA-LA ESTRELLA (COD PROPIO - S31301F02)</t>
  </si>
  <si>
    <t>TRASLADO FALLIDO AMBULANCIA BASICA SENCILLA CALDAS-SAN ANTONIO DE PRADO-COPACABANA-SAN CRISTOBAL (COD PROPIO - S31301F03)</t>
  </si>
  <si>
    <t>TRASLADO FALLIDO AMBULANCIA BASICA SENCILLA RIONEGRO-LA CEJA (COD PROPIO - S31301F04)</t>
  </si>
  <si>
    <t>TRASLADO FALLIDO AMBULANCIA BASICA SENCILLA GIRARDOTA O BARBOSA (COD PROPIO - S31301F05)</t>
  </si>
  <si>
    <t>AMBULANCIA BASICA TERRESTRE REDONDO RIONEGRO-LA CEJA (COD PROPIO - S3130213)</t>
  </si>
  <si>
    <t>AMBULANCIA BASICA TERRESTRE SIMPLE CAREPA - RIONEGRO (COD PROPIO - S31302147615)</t>
  </si>
  <si>
    <t>AMBULANCIA BASICA KILOMETRO ADICIONAL (COD PROPIO - S3130216)</t>
  </si>
  <si>
    <t>AMBULANCIA BASICA TERRESTRE SIMPLE CHIGORODO - MONTERIA (COD PROPIO - S31302172023)</t>
  </si>
  <si>
    <t>AMBULANCIA BASICA TERRESTRE SIMPLE TURBO - RIONEGRO (COD PROPIO - S31302837615)</t>
  </si>
  <si>
    <t>TRASLADO FALLIDO AMBULANCIA BASICA DOBLE MEDELLIN (COD PROPIO - S31302F01)</t>
  </si>
  <si>
    <t>TRASLADO FALLIDO AMBULANCIA BASICA REDONDO BELLO-ENVIGADO-ITAGUI_SABANETA (COD PROPIO - S31302F02)</t>
  </si>
  <si>
    <t>TRASLADO FALLIDO AMBULANCIA BASICA DOBLE CALDAS-PRADO-COPACABANA-SAN CRISTOBAL (COD PROPIO - S31302F03)</t>
  </si>
  <si>
    <t>TRASLADO FALLIDO AMBULANCIA BASICA DOBLE RIONEGRO-LA CEJA (COD PROPIO - S31302F04)</t>
  </si>
  <si>
    <t>TRASLADO FALLIDO AMBULANCIA BASICA DOBLE GIRARDOTA-BARBOSA (COD PROPIO - S31302F05)</t>
  </si>
  <si>
    <t>AMBULANCIA INTERMUNICIPAL MAYOR A 25 KMS Y MENOR A 300 KMS VALOR ADICIONAL POR CADA KMS (COD PROPIO - S31307)</t>
  </si>
  <si>
    <t>AMBULANCIA INTERMUNICIPAL MAYOR A 300 KMS VALOR ADICIONAL POR CADA KMS (COD PROPIO - S31308)</t>
  </si>
  <si>
    <t>AMBULANCIA MEDICALIZADA TERRESTRE SIMPLE MONTERIA- MEDELLIN (COD PROPIO - S31330223001)</t>
  </si>
  <si>
    <t>AMBULANCIA BASICA TERRESTRE SIMPLE BELLO - BARBOSA (COD PROPIO - S313AA)</t>
  </si>
  <si>
    <t>AMBULANCIA BASICA TERRESTRE SIMPLE BELLO - COPACABANA (COD PROPIO - S313AB)</t>
  </si>
  <si>
    <t>AMBULANCIA BASICA TERRESTRE SIMPLE BELLO - EL POBLADO (COD PROPIO - S313AC)</t>
  </si>
  <si>
    <t>AMBULANCIA BASICA TERRESTRE SIMPLE BELLO - ENVIGADO (COD PROPIO - S313AD)</t>
  </si>
  <si>
    <t>AMBULANCIA BASICA TERRESTRE SIMPLE BELLO - GIRARDOTA (COD PROPIO - S313AF)</t>
  </si>
  <si>
    <t>AMBULANCIA BASICA TERRESTRE SIMPLE BELLO - ITAGUI (COD PROPIO - S313AG)</t>
  </si>
  <si>
    <t>AMBULANCIA BASICA TERRESTRE SIMPLE BELLO - LA CEJA (COD PROPIO - S313AH)</t>
  </si>
  <si>
    <t>AMBULANCIA BASICA TERRESTRE SIMPLE BELLO - MEDELLIN (COD PROPIO - S313AI)</t>
  </si>
  <si>
    <t>AMBULANCIA BASICA TERRESTRE SIMPLE BELLO - CALDAS (COD PROPIO - S313AJ)</t>
  </si>
  <si>
    <t>AMBULANCIA BASICA TERRESTRE SIMPLE BELLO - RIONEGRO (COD PROPIO - S313AL)</t>
  </si>
  <si>
    <t>AMBULANCIA BASICA TERRESTRE SIMPLE BELLO - SABANETA (COD PROPIO - S313AM)</t>
  </si>
  <si>
    <t>AMBULANCIA BASICA TERRESTRE SIMPLE BELLO - YARUMAL (COD PROPIO - S313AN)</t>
  </si>
  <si>
    <t>AMBULANCIA BASICA TERRESTRE SIMPLE BELLO PERIMETRO URBANO (COD PROPIO - S313AO)</t>
  </si>
  <si>
    <t>AMBULANCIA BASICA TERRESTRE SIMPLE CON ACOMPAÑAMIENTO MEDICO BELLO - BARBOSA (COD PROPIO - S313AP)</t>
  </si>
  <si>
    <t>AMBULANCIA BASICA TERRESTRE SIMPLE CON ACOMPAÑAMIENTO MEDICO BELLO - CALDAS (COD PROPIO - S313AQ)</t>
  </si>
  <si>
    <t>AMBULANCIA BASICA TERRESTRE SIMPLE CON ACOMPAÑAMIENTO MEDICO BELLO - COPACABANA (COD PROPIO - S313AR)</t>
  </si>
  <si>
    <t>AMBULANCIA BASICA TERRESTRE SIMPLE CON ACOMPAÑAMIENTO MEDICO BELLO - EL POBLADO (COD PROPIO - S313AS)</t>
  </si>
  <si>
    <t>AMBULANCIA BASICA TERRESTRE SIMPLE CON ACOMPAÑAMIENTO MEDICO BELLO - ENVIGADO (COD PROPIO - S313AT)</t>
  </si>
  <si>
    <t>AMBULANCIA BASICA TERRESTRE SIMPLE CON ACOMPAÑAMIENTO MEDICO BELLO - GIRARDOTA (COD PROPIO - S313AU)</t>
  </si>
  <si>
    <t>AMBULANCIA BASICA TERRESTRE SIMPLE CON ACOMPAÑAMIENTO MEDICO BELLO - ITAGUI (COD PROPIO - S313AV)</t>
  </si>
  <si>
    <t>AMBULANCIA BASICA TERRESTRE SIMPLE CON ACOMPAÑAMIENTO MEDICO BELLO - LA CEJA (COD PROPIO - S313AW)</t>
  </si>
  <si>
    <t>AMBULANCIA BASICA TERRESTRE SIMPLE CON ACOMPAÑAMIENTO MEDICO BELLO - MEDELLIN (COD PROPIO - S313AX)</t>
  </si>
  <si>
    <t>AMBULANCIA BASICA TERRESTRE SIMPLE CON ACOMPAÑAMIENTO MEDICO BELLO - RIONEGRO (COD PROPIO - S313AY)</t>
  </si>
  <si>
    <t>AMBULANCIA BASICA TERRESTRE SIMPLE CON ACOMPAÑAMIENTO MEDICO BELLO - SABANETA (COD PROPIO - S313AZ)</t>
  </si>
  <si>
    <t>AMBULANCIA BASICA TERRESTRE SIMPLE CON ACOMPAÑAMIENTO MEDICO BELLO - YARUMAL (COD PROPIO - S313BA)</t>
  </si>
  <si>
    <t>AMBULANCIA BASICA TERRESTRE SIMPLE CON ACOMPAÑAMIENTO MEDICO BELLO PERIMETRO URBANO (COD PROPIO - S313BB)</t>
  </si>
  <si>
    <t>AMBULANCIA BASICA TERRESTRE SIMPLE MEDELLIN - BELLO (COD PROPIO - S313BC)</t>
  </si>
  <si>
    <t>AMBULANCIA BASICA TERRESTRE SIMPLE MEDELLIN - ENVIGADO (COD PROPIO - S313BD)</t>
  </si>
  <si>
    <t>AMBULANCIA BASICA TERRESTRE SIMPLE MEDELLIN - ITAGUI (COD PROPIO - S313BE)</t>
  </si>
  <si>
    <t>AMBULANCIA BASICA TERRESTRE SIMPLE MEDELLIN - SABANETA (COD PROPIO - S313BF)</t>
  </si>
  <si>
    <t>AMBULANCIA BASICA TERRESTRE SIMPLE APARTADO - SAN JUAN (COD PROPIO - S313BG)</t>
  </si>
  <si>
    <t>AMBULANCIA BASICA TERRESTRE SIMPLE APARTADO - NUEVA COLOMBIA (COD PROPIO - S313BH)</t>
  </si>
  <si>
    <t>AMBULANCIA BASICA TERRESTRE SIMPLE APARTADO - BELLO CON MEDICO (COD PROPIO - S313BI)</t>
  </si>
  <si>
    <t>AMBULANCIA BASICA TERRESTRE SIMPLE APARTADO - ENVIGADO CON MEDICO (COD PROPIO - S313BJ)</t>
  </si>
  <si>
    <t>AMBULANCIA BASICA TERRESTRE SIMPLE APARTADO - ITAGUI CON MEDICO (COD PROPIO - S313BK)</t>
  </si>
  <si>
    <t>AMBULANCIA BASICA TERRESTRE SIMPLE APARTADO - CALDAS CON MEDICO (COD PROPIO - S313BL)</t>
  </si>
  <si>
    <t>AMBULANCIA BASICA TERRESTRE SIMPLE MEDELLIN - RIONEGRO (COD PROPIO - S313BM)</t>
  </si>
  <si>
    <t>AMBULANCIA BASICA TERRESTRE SIMPLE PUERTO DE BRISAS - APARTADO (COD PROPIO - S313BN)</t>
  </si>
  <si>
    <t>AMBULANCIA BASICA TERRESTRE SIMPLE PUERTO DE BRISAS - MEDELLIN (COD PROPIO - S313BO)</t>
  </si>
  <si>
    <t>AMBULANCIA BASICA TERRESTRE SIMPLE CAREPA - SAN JERONIMO (COD PROPIO - S313BP)</t>
  </si>
  <si>
    <t>AMBULANCIA BASICA TERRESTRE REDONDO MEDELLIN - BARBOSA (COD PROPIO - S313BQ)</t>
  </si>
  <si>
    <t>AMBULANCIA BASICA TERRESTRE REDONDO MEDELLIN - COPACABANA (COD PROPIO - S313BR)</t>
  </si>
  <si>
    <t>AMBULANCIA BASICA TERRESTRE REDONDO MEDELLIN - EL RETIRO (COD PROPIO - S313BS)</t>
  </si>
  <si>
    <t>AMBULANCIA BASICA TERRESTRE REDONDO MEDELLIN - ENVIGADO (COD PROPIO - S313BT)</t>
  </si>
  <si>
    <t>AMBULANCIA BASICA TERRESTRE REDONDO MEDELLIN - GIRARDOTA (COD PROPIO - S313BU)</t>
  </si>
  <si>
    <t>AMBULANCIA BASICA TERRESTRE REDONDO MEDELLIN - GUARNE (COD PROPIO - S313BV)</t>
  </si>
  <si>
    <t>AMBULANCIA BASICA TERRESTRE REDONDO MEDELLIN - ITAGUI (COD PROPIO - S313BW)</t>
  </si>
  <si>
    <t>AMBULANCIA BASICA TERRESTRE REDONDO MEDELLIN - LA ESTRELLA (COD PROPIO - S313BX)</t>
  </si>
  <si>
    <t>AMBULANCIA BASICA TERRESTRE REDONDO MEDELLIN - SABANETA (COD PROPIO - S313BY)</t>
  </si>
  <si>
    <t>AMBULANCIA BASICA TERRESTRE REDONDO MEDELLIN - SANTA ELENA (COD PROPIO - S313BZ)</t>
  </si>
  <si>
    <t>AMBULANCIA BASICA TERRESTRE REDONDO MEDELLIN -BELLO (COD PROPIO - S313CA)</t>
  </si>
  <si>
    <t>AMBULANCIA BASICA TERRESTRE REDONDO MEDELLIN -SAN ANTONIO DE PRADO (COD PROPIO - S313CB)</t>
  </si>
  <si>
    <t>AMBULANCIA BASICA TERRESTRE SIMPLE MEDELLIN - BARBOSA (COD PROPIO - S313CC)</t>
  </si>
  <si>
    <t>AMBULANCIA BASICA TERRESTRE SIMPLE MEDELLIN - GIRARDOTA (COD PROPIO - S313CD)</t>
  </si>
  <si>
    <t>AMBULANCIA BASICA TERRESTRE SIMPLE MEDELLIN - GUARNE (COD PROPIO - S313CE)</t>
  </si>
  <si>
    <t>AMBULANCIA BASICA TERRESTRE SIMPLE MEDELLIN - LA ESTRELLA (COD PROPIO - S313CF)</t>
  </si>
  <si>
    <t>AMBULANCIA BASICA TERRESTRE SIMPLE MEDELLIN - SAN ANTONIO DE PRADO (COD PROPIO - S313CG)</t>
  </si>
  <si>
    <t>AMBULANCIA BASICA TERRESTRE SIMPLE MEDELLIN - SANTA ELENA (COD PROPIO - S313CH)</t>
  </si>
  <si>
    <t>CAMILLA ESPECIAL VALOR ADICONAL TRASLADO PACIENTE OBESO (+ 120 KILOS) BASICO Y MEDICALIZADO (COD PROPIO - S313CI)</t>
  </si>
  <si>
    <t>AMBULANCIA MEDICALIZADA TERRESTRE NEONATAL REDONDO MEDELLIN - BELLO (COD PROPIO - S313CJ)</t>
  </si>
  <si>
    <t>AMBULANCIA MEDICALIZADA TERRESTRE NEONATAL REDONDO MEDELLIN - CALDAS (COD PROPIO - S313CK)</t>
  </si>
  <si>
    <t>AMBULANCIA MEDICALIZADA TERRESTRE NEONATAL REDONDO MEDELLIN - COPACABANA (COD PROPIO - S313CL)</t>
  </si>
  <si>
    <t>AMBULANCIA MEDICALIZADA TERRESTRE NEONATAL REDONDO MEDELLIN - ENVIGADO (COD PROPIO - S313CM)</t>
  </si>
  <si>
    <t>AMBULANCIA MEDICALIZADA TERRESTRE NEONATAL REDONDO MEDELLIN - ITAGUI (COD PROPIO - S313CN)</t>
  </si>
  <si>
    <t>AMBULANCIA MEDICALIZADA TERRESTRE NEONATAL REDONDO MEDELLIN - LA ESTRELLA (COD PROPIO - S313CO)</t>
  </si>
  <si>
    <t>AMBULANCIA MEDICALIZADA TERRESTRE NEONATAL REDONDO MEDELLIN - SABANETA (COD PROPIO - S313CP)</t>
  </si>
  <si>
    <t>AMBULANCIA MEDICALIZADA TERRESTRE NEONATAL REDONDO MEDELLIN - SAN ANTONIO DE PRADO (COD PROPIO - S313CQ)</t>
  </si>
  <si>
    <t>AMBULANCIA MEDICALIZADA TERRESTRE NEONATAL REDONDO MEDELLIN - SAN CRISTOBAL (COD PROPIO - S313CR)</t>
  </si>
  <si>
    <t>AMBULANCIA MEDICALIZADA TERRESTRE NEONATAL SIMPLE MEDELLIN - BELLO (COD PROPIO - S313CS)</t>
  </si>
  <si>
    <t>AMBULANCIA MEDICALIZADA TERRESTRE NEONATAL SIMPLE MEDELLIN - CALDAS (COD PROPIO - S313CT)</t>
  </si>
  <si>
    <t>AMBULANCIA MEDICALIZADA TERRESTRE NEONATAL SIMPLE MEDELLIN - COPACABANA (COD PROPIO - S313CU)</t>
  </si>
  <si>
    <t>AMBULANCIA MEDICALIZADA TERRESTRE NEONATAL SIMPLE MEDELLIN - ENVIGADO (COD PROPIO - S313CV)</t>
  </si>
  <si>
    <t>AMBULANCIA MEDICALIZADA TERRESTRE NEONATAL SIMPLE MEDELLIN - ITAGUI (COD PROPIO - S313CW)</t>
  </si>
  <si>
    <t>AMBULANCIA MEDICALIZADA TERRESTRE NEONATAL SIMPLE MEDELLIN - LA ESTRELLA (COD PROPIO - S313CX)</t>
  </si>
  <si>
    <t>AMBULANCIA MEDICALIZADA TERRESTRE NEONATAL SIMPLE MEDELLIN - SABANETA (COD PROPIO - S313CY)</t>
  </si>
  <si>
    <t>AMBULANCIA MEDICALIZADA TERRESTRE NEONATAL SIMPLE MEDELLIN - SAN ANTONIO DE PRADO (COD PROPIO - S313CZ)</t>
  </si>
  <si>
    <t>AMBULANCIA MEDICALIZADA TERRESTRE NEONATAL SIMPLE MEDELLIN - SAN CRISTOBAL (COD PROPIO - S313DA)</t>
  </si>
  <si>
    <t>AMBULANCIA MEDICALIZADA TERRESTRE REDONDO MEDELLIN - BELLO (COD PROPIO - S313DB)</t>
  </si>
  <si>
    <t>AMBULANCIA MEDICALIZADA TERRESTRE REDONDO MEDELLIN - COPACABANA (COD PROPIO - S313DC)</t>
  </si>
  <si>
    <t>AMBULANCIA MEDICALIZADA TERRESTRE REDONDO MEDELLIN - ENVIGADO (COD PROPIO - S313DD)</t>
  </si>
  <si>
    <t>AMBULANCIA MEDICALIZADA TERRESTRE REDONDO MEDELLIN - ITAGUI (COD PROPIO - S313DE)</t>
  </si>
  <si>
    <t>AMBULANCIA MEDICALIZADA TERRESTRE REDONDO MEDELLIN - LA ESTRELLA (COD PROPIO - S313DF)</t>
  </si>
  <si>
    <t>AMBULANCIA MEDICALIZADA TERRESTRE REDONDO MEDELLIN - SABANETA (COD PROPIO - S313DG)</t>
  </si>
  <si>
    <t>AMBULANCIA MEDICALIZADA TERRESTRE REDONDO MEDELLIN - SAN ANTONIO DE PRADO (COD PROPIO - S313DH)</t>
  </si>
  <si>
    <t>AMBULANCIA MEDICALIZADA TERRESTRE REDONDO MEDELLIN - SAN CRISTOBAL (COD PROPIO - S313DI)</t>
  </si>
  <si>
    <t>AMBULANCIA MEDICALIZADA TERRESTRE SIMPLE MEDELLIN - COPACABANA (COD PROPIO - S313DJ)</t>
  </si>
  <si>
    <t>AMBULANCIA MEDICALIZADA TERRESTRE SIMPLE MEDELLIN - ENVIGADO (COD PROPIO - S313DK)</t>
  </si>
  <si>
    <t>AMBULANCIA MEDICALIZADA TERRESTRE SIMPLE MEDELLIN - ITAGUI (COD PROPIO - S313DL)</t>
  </si>
  <si>
    <t>AMBULANCIA MEDICALIZADA TERRESTRE SIMPLE MEDELLIN - LA ESTRELLA (COD PROPIO - S313DM)</t>
  </si>
  <si>
    <t>AMBULANCIA MEDICALIZADA TERRESTRE SIMPLE MEDELLIN - SABANETA (COD PROPIO - S313DN)</t>
  </si>
  <si>
    <t>AMBULANCIA MEDICALIZADA TERRESTRE SIMPLE MEDELLIN - SAN ANTONIO DE PRADO (COD PROPIO - S313DO)</t>
  </si>
  <si>
    <t>AMBULANCIA MEDICALIZADA TERRESTRE SIMPLE MEDELLIN - SAN CRISTOBAL (COD PROPIO - S313DP)</t>
  </si>
  <si>
    <t>AMBULANCIA MEDICALIZADA TERRESTRE SIMPLE MEDELLIN - BELLO (COD PROPIO - S313DQ)</t>
  </si>
  <si>
    <t>AMBULANCIA BASICA TERRESTRE REDONDO ENVIGADO - BELLO (COD PROPIO - S313DR)</t>
  </si>
  <si>
    <t>AMBULANCIA BASICA TERRESTRE REDONDO ITAGUI - BELLO (COD PROPIO - S313DS)</t>
  </si>
  <si>
    <t>AMBULANCIA BASICA TERRESTRE REDONDO LA ESTRELLA - BELLO (COD PROPIO - S313DT)</t>
  </si>
  <si>
    <t>AMBULANCIA BASICA TERRESTRE REDONDO MEDELLIN - BELLO (COD PROPIO - S313DU)</t>
  </si>
  <si>
    <t>AMBULANCIA BASICA TERRESTRE REDONDO MEDELLIN - LA CEJA (COD PROPIO - S313DV)</t>
  </si>
  <si>
    <t>AMBULANCIA BASICA TERRESTRE REDONDO MEDELLIN - MARINILLA (COD PROPIO - S313DW)</t>
  </si>
  <si>
    <t>AMBULANCIA BASICA TERRESTRE REDONDO MEDELLIN - SAN ANTONIO DE PRADO (COD PROPIO - S313DX)</t>
  </si>
  <si>
    <t>AMBULANCIA BASICA TERRESTRE REDONDO MEDELLIN - SAN CRISTOBAL ALTAVISTA (COD PROPIO - S313DY)</t>
  </si>
  <si>
    <t>AMBULANCIA BASICA TERRESTRE REDONDO RIONEGRO - CARMEN DE VIBORAL (COD PROPIO - S313DZ)</t>
  </si>
  <si>
    <t>AMBULANCIA BASICA TERRESTRE REDONDO RIONEGRO - EL RETIRO (COD PROPIO - S313EA)</t>
  </si>
  <si>
    <t>AMBULANCIA BASICA TERRESTRE REDONDO RIONEGRO - LA CEJA (COD PROPIO - S313EB)</t>
  </si>
  <si>
    <t>AMBULANCIA BASICA TERRESTRE REDONDO RIONEGRO - MARINILLA (COD PROPIO - S313EC)</t>
  </si>
  <si>
    <t>AMBULANCIA BASICA TERRESTRE REDONDO RIONEGRO - SANTUARIO (COD PROPIO - S313ED)</t>
  </si>
  <si>
    <t>AMBULANCIA BASICA TERRESTRE REDONDO SABANETA - BELLO (COD PROPIO - S313EE)</t>
  </si>
  <si>
    <t>AMBULANCIA BASICA TERRESTRE SIMPLE EL RETIRO - MEDELLIN (COD PROPIO - S313EF)</t>
  </si>
  <si>
    <t>AMBULANCIA BASICA TERRESTRE SIMPLE ENVIGADO - BELLO (COD PROPIO - S313EG)</t>
  </si>
  <si>
    <t>AMBULANCIA BASICA TERRESTRE SIMPLE GUARNE - MEDELLIN (COD PROPIO - S313EH)</t>
  </si>
  <si>
    <t>AMBULANCIA BASICA TERRESTRE SIMPLE ITAGUI - BELLO (COD PROPIO - S313EI)</t>
  </si>
  <si>
    <t>AMBULANCIA BASICA TERRESTRE SIMPLE LA CEJA - MEDELLIN (COD PROPIO - S313EJ)</t>
  </si>
  <si>
    <t>AMBULANCIA BASICA TERRESTRE SIMPLE LA ESTRELLA - BELLO (COD PROPIO - S313EK)</t>
  </si>
  <si>
    <t>AMBULANCIA BASICA TERRESTRE SIMPLE MARINILLA - MEDELLIN (COD PROPIO - S313EL)</t>
  </si>
  <si>
    <t>AMBULANCIA BASICA TERRESTRE SIMPLE MEDELLIN - PALMITAS (COD PROPIO - S313EM)</t>
  </si>
  <si>
    <t>AMBULANCIA TERRESTRE BASICA DISPONIBILIDAD HOSPITAL PABLO TOBON URIBE (COD PROPIO - S313EN)</t>
  </si>
  <si>
    <t>AMBULANCIA BASICA TERRESTRE SIMPLE MEDELLIN - SAN CRISTOBAL ALTAVISTA (COD PROPIO - S313EO)</t>
  </si>
  <si>
    <t>AMBULANCIA BASICA TERRESTRE SIMPLE MEDELLIN -BELLO (COD PROPIO - S313EP)</t>
  </si>
  <si>
    <t>AMBULANCIA BASICA TERRESTRE SIMPLE RIONEGRO - CARMEN DE VIBORAL (COD PROPIO - S313EQ)</t>
  </si>
  <si>
    <t>AMBULANCIA BASICA TERRESTRE SIMPLE RIONEGRO - EL RETIRO (COD PROPIO - S313ER)</t>
  </si>
  <si>
    <t>AMBULANCIA BASICA TERRESTRE SIMPLE RIONEGRO - MEDELLIN (COD PROPIO - S313ES)</t>
  </si>
  <si>
    <t>AMBULANCIA BASICA TERRESTRE SIMPLE RIONEGRO - SANTUARIO (COD PROPIO - S313ET)</t>
  </si>
  <si>
    <t>AMBULANCIA BASICA TERRESTRE SIMPLE SABANETA - BELLO (COD PROPIO - S313EU)</t>
  </si>
  <si>
    <t>AMBULANCIA TERRESTRE BASICA DISPONIBILIDAD FUNDACION HOSPITAL SAN VICENTE DE PAUL MEDELLIN (COD PROPIO - S313EV)</t>
  </si>
  <si>
    <t>AMBULANCIA TERRESTRE BASICA DISPONIBILIDAD HOSPITAL GENERAL DE MEDELLIN (COD PROPIO - S313EW)</t>
  </si>
  <si>
    <t>AMBULANCIA BASICA TERRESTRE SIMPLE MEDELLIN - ALTAVISTA (COD PROPIO - S313EX)</t>
  </si>
  <si>
    <t>AMBULANCIA BASICA TERRESTRE REDONDO MEDELLIN - SAN CRISTOBAL (COD PROPIO - S313EY)</t>
  </si>
  <si>
    <t>AMBULANCIA BASICA TERRESTRE REDONDO MEDELLIN - ALTAVISTA (COD PROPIO - S313EZ)</t>
  </si>
  <si>
    <t>AMBULANCIA BASICA TERRESTRE SIMPLE MEDELLIN - SAN CRISTOBAL (COD PROPIO - S313FA)</t>
  </si>
  <si>
    <t>AMBULANCIA BASICA TERRESTRE SIMPLE SAN PEDRO DE URABA - CAUCASIA (COD PROPIO - S313FB)</t>
  </si>
  <si>
    <t>AMBULANCIA BASICA TERRESTRE SIMPLE SAN PEDRO DE URABA - MONTERIA (COD PROPIO - S313FC)</t>
  </si>
  <si>
    <t>AMBULANCIA BASICA TERRESTRE SIMPLE MEDELLIN - MARINILLA (COD PROPIO - S313FD)</t>
  </si>
  <si>
    <t>AMBULANCIA BASICA TERRESTRE SIMPLE MEDELLIN - LA CEJA (COD PROPIO - S313FE)</t>
  </si>
  <si>
    <t>AMBULANCIA BASICA TERRESTRE SIMPLE MEDELLIN - EL RETIRO (COD PROPIO - S313FF)</t>
  </si>
  <si>
    <t>AMBULANCIA BASICA TERRESTRE REDONDO MEDELLIN - LA CEJA (COD PROPIO - S313FG)</t>
  </si>
  <si>
    <t>AMBULANCIA BASICA TERRESTRE SIMPLE RIONEGRO - ITAGUI (COD PROPIO - S313FH)</t>
  </si>
  <si>
    <t>AMBULANCIA BASICA TERRESTRE SIMPLE RIONEGRO - SABANETA (COD PROPIO - S313FI)</t>
  </si>
  <si>
    <t>AMBULANCIA BASICA TERRESTRE SIMPLE RIONEGRO - ENVIGADO (COD PROPIO - S313FJ)</t>
  </si>
  <si>
    <t>AMBULANCIA BASICA TERRESTRE SIMPLE LA CEJA - ITAGUI (COD PROPIO - S313FK)</t>
  </si>
  <si>
    <t>AMBULANCIA BASICA TERRESTRE SIMPLE LA CEJA - ENVIGADO (COD PROPIO - S313FL)</t>
  </si>
  <si>
    <t>AMBULANCIA BASICA TERRESTRE SIMPLE LA CEJA - SABANETA (COD PROPIO - S313FM)</t>
  </si>
  <si>
    <t>AMBULANCIA BASICA TERRESTRE REDONDO RIONEGRO - ITAGUI (COD PROPIO - S313FN)</t>
  </si>
  <si>
    <t>AMBULANCIA BASICA TERRESTRE REDONDO RIONEGRO - ENVIGADO (COD PROPIO - S313FO)</t>
  </si>
  <si>
    <t>AMBULANCIA BASICA TERRESTRE REDONDO RIONEGRO - SABANETA (COD PROPIO - S313FP)</t>
  </si>
  <si>
    <t>AMBULANCIA BASICA TERRESTRE REDONDO LA CEJA - ITAGUI (COD PROPIO - S313FQ)</t>
  </si>
  <si>
    <t>AMBULANCIA BASICA TERRESTRE REDONDO LA CEJA - ENVIGADO (COD PROPIO - S313FR)</t>
  </si>
  <si>
    <t>AMBULANCIA BASICA TERRESTRE REDONDO LA CEJA - SABANETA (COD PROPIO - S313FS)</t>
  </si>
  <si>
    <t>AMBULANCIA BASICA TERRESTRE SIMPLE APARTADO - BAJIRA (COD PROPIO - S313FT)</t>
  </si>
  <si>
    <t>AMBULANCIA BASICA TERRESTRE SIMPLE SAN JUAN DE URABA - MEDELLIN (COD PROPIO - S313FU)</t>
  </si>
  <si>
    <t>AMBULANCIA BASICA TERRESTRE SIMPLE ARBOLETES - MEDELLIN (COD PROPIO - S313FV)</t>
  </si>
  <si>
    <t>AMBULANCIA NEONATAL INTERMUNICIPAL MAYOR A 25 KMS Y MENOR A 300 KMS VALOR ADICIONAL POR CADA KMS (COD PROPIO - S313FW)</t>
  </si>
  <si>
    <t>AMBULANCIA NEONATAL INTERMUNICIPAL MAYOR A 300 KMS VALOR ADICIONAL POR CADA KMS (COD PROPIO - S313FX)</t>
  </si>
  <si>
    <t>AMBULANCIA MEDICALIZADA TERRESTRE NEONATAL SIMPLE MEDELLIN PERIMETRO URBANO (COD PROPIO - S32302001)</t>
  </si>
  <si>
    <t>AMBULANCIA MEDICALIZADA TERRESTRE NEONATAL REDONDO MEDELLIN PERIMETRO URBANO (COD PROPIO - S323020011)</t>
  </si>
  <si>
    <t>AMBULANCIA MEDICALIZADA TERRESTRE NEONATAL SIMPLE MEDELLIN - RIONEGRO (COD PROPIO - S32302001615)</t>
  </si>
  <si>
    <t>AMBULANCIA MEDICALIZADA TERRESTRE NEONATAL REDONDO MEDELLIN - RIONEGRO (COD PROPIO - S323020016151)</t>
  </si>
  <si>
    <t>VALOR HORA VUELO (AMBULANCIA AEREA MEDICALIZADA) (COD PROPIO - S332AA)</t>
  </si>
  <si>
    <t>VALOR PERNOCTA AVION NOCHE (AMBULANCIA AEREA MEDICALIZADA) (COD PROPIO - S332AB)</t>
  </si>
  <si>
    <t>VALOR EXTENSION AEROPORTUARIA (AMBULANCIA AEREA MEDICALIZADA) (COD PROPIO - S332AC)</t>
  </si>
  <si>
    <t>AMBULANCIA MEDICALIZADA TERRESTRE REDONDO RIONEGRO-LA CEJA (COD PROPIO - S3330114)</t>
  </si>
  <si>
    <t>AMBULANCIA MEDICALIZADA TERRESTRE SIMPLE RIONEGRO-LA CEJA (COD PROPIO - S3330115)</t>
  </si>
  <si>
    <t>TRASLADO FALLIDO AMBULANCIA MEDICALIZADA SENCILLA MEDELLIN (COD PROPIO - S33301F01)</t>
  </si>
  <si>
    <t>TRASLADO FALLIDO AMBULANCIA MEDICALIZADA SENCILLA ITAGUI-SABANETA-ENVIGADO-BELLO-ESTRELLA (COD PROPIO - S33301F02)</t>
  </si>
  <si>
    <t>TRASLADO FALLIDO AMBULANCIA MEDICALIZADA SENCILLA CALDAS-COPACABANA-SANCRISTOBAL-PRADO (COD PROPIO - S33301F03)</t>
  </si>
  <si>
    <t>TRASLADO FALLIDO AMBULANCIA MEDICALIZADA SENCILLA RIONEGRO- LA CEJA (COD PROPIO - S33301F04)</t>
  </si>
  <si>
    <t>TRASLADO FALLIDO AMBULANCIA MEDICALIZADA SENCILLA GIRARDOTA-BARBOSA (COD PROPIO - S33301F05)</t>
  </si>
  <si>
    <t>AMBULANCIA MEDICALIZADA TERRESTRE SIMPLE MEDELLIN PERIMETRO URBANO (COD PROPIO - S33302001)</t>
  </si>
  <si>
    <t>AMBULANCIA MEDICALIZADA TERRESTRE SIMPLE MEDELLIN - GIRARDOTA - BARBOSA (COD PROPIO - S33302001079)</t>
  </si>
  <si>
    <t>AMBULANCIA MEDICALIZADA TERRESTRE REDONDO MEDELLIN - GIRARDOTA -BARBOSA (COD PROPIO - S333020010791)</t>
  </si>
  <si>
    <t>AMBULANCIA MEDICALIZADA TERRESTRE REDONDO MEDELLIN - ITAGUI - SABANETA - ENVIGADO - LA ESTRELLA - BELLO (COD PROPIO - S333020010881)</t>
  </si>
  <si>
    <t>AMBULANCIA MEDICALIZADA TERRESTRE REDONDO MEDELLIN PERIMETRO URBANO (COD PROPIO - S333020011)</t>
  </si>
  <si>
    <t>AMBULANCIA MEDICALIZADA TERRESTRE SIMPLE MEDELLIN - CALDAS - SAN ANTONIO DE PRADO - COPACABANA - SAN CRISTOBAL (COD PROPIO - S33302001129)</t>
  </si>
  <si>
    <t>AMBULANCIA MEDICALIZADA TERRESTRE REDONDO MEDELLIN - SABANETA - LA ESTRELLA - ITAGUI - BELLO - COPACABANA - ENVIGADO (COD PROPIO - S333020013801)</t>
  </si>
  <si>
    <t>AMBULANCIA MEDICALIZADA TERRESTRE SIMPLE MEDELLIN - RIONEGRO (COD PROPIO - S33302001615)</t>
  </si>
  <si>
    <t>AMBULANCIA MEDICALIZADA TERRESTRE REDONDO MEDELLIN - RIONEGRO (COD PROPIO - S333020016151)</t>
  </si>
  <si>
    <t>AMBULANCIA MEDICALIZADA TERRESTRE SIMPLE MEDELLIN - CALDAS (COD PROPIO - S33302129)</t>
  </si>
  <si>
    <t>AMBULANCIA MEDICALIZADA TERRESTRE REDONDO MEDELLIN - CALDAS (COD PROPIO - S333021291)</t>
  </si>
  <si>
    <t>TRASLADO FALLIDO AMBULANCIA MEDICALIZADA DOBLE MEDELLIN (COD PROPIO - S33302F01)</t>
  </si>
  <si>
    <t>TRASLADO FALLIDO AMBULANCIA MEDICALIZADA DOBLE ITAGUI-SABANETA-ENVIGADO-LA ESTRELLA-BELLO (COD PROPIO - S33302F02)</t>
  </si>
  <si>
    <t>TRASLADO FALLIDO AMBULANCIA MEDICALIZADA DOBLE CALDAS-SAN ANTONIO DE PRADO-COPACABANA-SAN CRISTOBAL (COD PROPIO - S33302F03)</t>
  </si>
  <si>
    <t>TRASLADO FALLIDO AMBULANCIA MEDICALIZADA DOBLE RIONEGRO - LA CEJA (COD PROPIO - S33302F04)</t>
  </si>
  <si>
    <t>TRASLADO FALLIDO AMBULANCIA MEDICALIZADA DOBLE GIRARDOTA-BARBOSA (COD PROPIO - S33302F05)</t>
  </si>
  <si>
    <t>AMBULANCIA TERRESTRE MEDICALIZADA TRASLADO REDONDO (COD PROPIO - S33303)</t>
  </si>
  <si>
    <t>AMBULANCIA MEDICALIZADA TERRESTRE SIMPLE BELLO - MEDELLIN (COD PROPIO - S333AA)</t>
  </si>
  <si>
    <t>AMBULANCIA MEDICALIZADA TERRESTRE SIMPLE BELLO - POBLADO (COD PROPIO - S333AB)</t>
  </si>
  <si>
    <t>AMBULANCIA MEDICALIZADA TERRESTRE SIMPLE BELLO - RIONEGRO (COD PROPIO - S333AC)</t>
  </si>
  <si>
    <t>AMBULANCIA MEDICALIZADA TERRESTRE SIMPLE BELLO - ITAGUI (COD PROPIO - S333AD)</t>
  </si>
  <si>
    <t>AMBULANCIA MEDICALIZADA TERRESTRE SIMPLE BELLO - ENVIGADO (COD PROPIO - S333AE)</t>
  </si>
  <si>
    <t>AMBULANCIA MEDICALIZADA TERRESTRE SIMPLE PERIMETRO URBANO BELLO (COD PROPIO - S333AF)</t>
  </si>
  <si>
    <t>AMBULANCIA MEDICALIZADA TERRESTRE SIMPLE BELLO - LA CEJA (COD PROPIO - S333AG)</t>
  </si>
  <si>
    <t>AMBULANCIA MEDICALIZADA TERRESTRE NEONATAL SIMPLE MEDELLIN - ALTAVISTA (COD PROPIO - S333AH)</t>
  </si>
  <si>
    <t>AMBULANCIA MEDICALIZADA TERRESTRE NEONATAL SIMPLE MEDELLIN - PALMITAS (COD PROPIO - S333AI)</t>
  </si>
  <si>
    <t>AMBULANCIA MEDICALIZADA TERRESTRE NEONATAL SIMPLE MEDELLIN - SANTA ELENA (COD PROPIO - S333AJ)</t>
  </si>
  <si>
    <t>AMBULANCIA MEDICALIZADA TERRESTRE REDONDO MEDELLIN - ALTAVISTA (COD PROPIO - S333AK)</t>
  </si>
  <si>
    <t>AMBULANCIA MEDICALIZADA TERRESTRE REDONDO MEDELLIN - BARBOSA (COD PROPIO - S333AL)</t>
  </si>
  <si>
    <t>AMBULANCIA MEDICALIZADA TERRESTRE REDONDO MEDELLIN - CARMEN DE VIBORAL (COD PROPIO - S333AM)</t>
  </si>
  <si>
    <t>AMBULANCIA MEDICALIZADA TERRESTRE REDONDO MEDELLIN - EL RETIRO (COD PROPIO - S333AN)</t>
  </si>
  <si>
    <t>AMBULANCIA MEDICALIZADA TERRESTRE REDONDO MEDELLIN - GUARNE (COD PROPIO - S333AO)</t>
  </si>
  <si>
    <t>AMBULANCIA MEDICALIZADA TERRESTRE REDONDO MEDELLIN - LA CEJA (COD PROPIO - S333AP)</t>
  </si>
  <si>
    <t>AMBULANCIA MEDICALIZADA TERRESTRE REDONDO MEDELLIN - MARINILLA (COD PROPIO - S333AR)</t>
  </si>
  <si>
    <t>AMBULANCIA MEDICALIZADA TERRESTRE REDONDO MEDELLIN - SANTA ELENA (COD PROPIO - S333AS)</t>
  </si>
  <si>
    <t>AMBULANCIA MEDICALIZADA TERRESTRE REDONDO MEDELLIN - SANTUARIO (COD PROPIO - S333AT)</t>
  </si>
  <si>
    <t>AMBULANCIA MEDICALIZADA TERRESTRE REDONDO MEDELLIN -RIONEGRO (COD PROPIO - S333AU)</t>
  </si>
  <si>
    <t>AMBULANCIA MEDICALIZADA TERRESTRE SIMPLE ENVIGADO - BELLO (COD PROPIO - S333AV)</t>
  </si>
  <si>
    <t>AMBULANCIA MEDICALIZADA TERRESTRE SIMPLE ITAGUI - BELLO (COD PROPIO - S333AW)</t>
  </si>
  <si>
    <t>AMBULANCIA MEDICALIZADA TERRESTRE SIMPLE LA ESTRELLA - BELLO (COD PROPIO - S333AX)</t>
  </si>
  <si>
    <t>AMBULANCIA MEDICALIZADA TERRESTRE SIMPLE MEDELLIN - BARBOSA (COD PROPIO - S333AY)</t>
  </si>
  <si>
    <t>AMBULANCIA MEDICALIZADA TERRESTRE SIMPLE MEDELLIN - CARMEN DE VIBORAL (COD PROPIO - S333AZ)</t>
  </si>
  <si>
    <t>AMBULANCIA MEDICALIZADA TERRESTRE SIMPLE MEDELLIN - EL RETIRO (COD PROPIO - S333BA)</t>
  </si>
  <si>
    <t>AMBULANCIA MEDICALIZADA TERRESTRE SIMPLE MEDELLIN - GIRARDOTA (COD PROPIO - S333BB)</t>
  </si>
  <si>
    <t>AMBULANCIA MEDICALIZADA TERRESTRE SIMPLE MEDELLIN - GUARNE (COD PROPIO - S333BC)</t>
  </si>
  <si>
    <t>AMBULANCIA MEDICALIZADA TERRESTRE SIMPLE MEDELLIN - LA CEJA (COD PROPIO - S333BD)</t>
  </si>
  <si>
    <t>AMBULANCIA MEDICALIZADA TERRESTRE SIMPLE MEDELLIN - MARINILLA (COD PROPIO - S333BE)</t>
  </si>
  <si>
    <t>AMBULANCIA MEDICALIZADA TERRESTRE SIMPLE MEDELLIN - SANTUARIO (COD PROPIO - S333BF)</t>
  </si>
  <si>
    <t>AMBULANCIA MEDICALIZADA TERRESTRE SIMPLE SABANETA - BELLO (COD PROPIO - S333BG)</t>
  </si>
  <si>
    <t>AMBULANCIA MEDICALIZADA TERRESTRE REDONDO ENVIGADO - BELLO (COD PROPIO - S333BH)</t>
  </si>
  <si>
    <t>AMBULANCIA MEDICALIZADA TERRESTRE REDONDO ITAGUI - BELLO (COD PROPIO - S333BI)</t>
  </si>
  <si>
    <t>AMBULANCIA MEDICALIZADA TERRESTRE REDONDO LA ESTRELLA - BELLO (COD PROPIO - S333BJ)</t>
  </si>
  <si>
    <t>AMBULANCIA MEDICALIZADA TERRESTRE REDONDO SABANETA - BELLO (COD PROPIO - S333BK)</t>
  </si>
  <si>
    <t>AMBULANCIA MEDICALIZADA TERRESTRE SIMPLE MEDELLIN - ALTAVISTA (COD PROPIO - S333BL)</t>
  </si>
  <si>
    <t>AMBULANCIA MEDICALIZADA TERRESTRE SIMPLE MEDELLIN - BELLO (COD PROPIO - S333BM)</t>
  </si>
  <si>
    <t>AMBULANCIA MEDICALIZADA TERRESTRE SIMPLE MEDELLIN - ENVIGADO (COD PROPIO - S333BN)</t>
  </si>
  <si>
    <t>AMBULANCIA MEDICALIZADA TERRESTRE SIMPLE MEDELLIN - ITAGUI (COD PROPIO - S333BO)</t>
  </si>
  <si>
    <t>AMBULANCIA MEDICALIZADA TERRESTRE SIMPLE MEDELLIN - LA ESTRELLA (COD PROPIO - S333BP)</t>
  </si>
  <si>
    <t>AMBULANCIA MEDICALIZADA TERRESTRE SIMPLE MEDELLIN - SABANETA (COD PROPIO - S333BQ)</t>
  </si>
  <si>
    <t>AMBULANCIA MEDICALIZADA TERRESTRE SIMPLE MEDELLIN - SAN ANTONIO DE PRADO (COD PROPIO - S333BR)</t>
  </si>
  <si>
    <t>AMBULANCIA MEDICALIZADA TERRESTRE SIMPLE MEDELLIN - SAN CRISTOBAL (COD PROPIO - S333BS)</t>
  </si>
  <si>
    <t>AMBULANCIA MEDICALIZADA TERRESTRE SIMPLE MEDELLIN - SANTA ELENA (COD PROPIO - S333BT)</t>
  </si>
  <si>
    <t>AMBULANCIA MEDICALIZADA TERRESTRE SIMPLE EN RIONEGRO PERIMETRO URBANO (COD PROPIO - S333BU)</t>
  </si>
  <si>
    <t>AMBULANCIA MEDICALIZADA TERRESTRE SIMPLE PUERTO DE LAS BRISAS - APARTADO (COD PROPIO - S333BV)</t>
  </si>
  <si>
    <t>AMBULANCIA MEDICALIZADA TERRESTRE SIMPLE SAN PEDRO DE URABA - CAUCASIA (COD PROPIO - S333BW)</t>
  </si>
  <si>
    <t>AMBULANCIA MEDICALIZADA TERRESTRE SIMPLE SAN PEDRO DE URABA - MONTERIA (COD PROPIO - S333BX)</t>
  </si>
  <si>
    <t>AMBULANCIA MEDICALIZADA TERRESTRE SIMPLE APARTADO - ITAGUI (COD PROPIO - S333BY)</t>
  </si>
  <si>
    <t>AMBULANCIA MEDICALIZADA TERRESTRE SIMPLE APARTADO - BELLO (COD PROPIO - S333BZ)</t>
  </si>
  <si>
    <t>AMBULANCIA MEDICALIZADA TERRESTRE NEONATAL SIMPLE ITAGUI - BELLO (COD PROPIO - S333CA)</t>
  </si>
  <si>
    <t>AMBULANCIA MEDICALIZADA TERRESTRE NEONATAL SIMPLE SABANETA - BELLO (COD PROPIO - S333CB)</t>
  </si>
  <si>
    <t>AMBULANCIA MEDICALIZADA TERRESTRE NEONATAL SIMPLE LA ESTRELLA - BELLO (COD PROPIO - S333CC)</t>
  </si>
  <si>
    <t>AMBULANCIA MEDICALIZADA TERRESTRE NEONATAL SIMPLE ENVIGADO - BELLO (COD PROPIO - S333CD)</t>
  </si>
  <si>
    <t>AMBULANCIA MEDICALIZADA TERRESTRE NEONATAL REDONDO ITAGUI - BELLO (COD PROPIO - S333CE)</t>
  </si>
  <si>
    <t>AMBULANCIA MEDICALIZADA TERRESTRE NEONATAL REDONDO SABANETA - BELLO (COD PROPIO - S333CF)</t>
  </si>
  <si>
    <t>AMBULANCIA MEDICALIZADA TERRESTRE NEONATAL REDONDO LA ESTRELLA - BELLO (COD PROPIO - S333CG)</t>
  </si>
  <si>
    <t>AMBULANCIA MEDICALIZADA TERRESTRE NEONATAL REDONDO ENVIGADO - BELLO (COD PROPIO - S333CH)</t>
  </si>
  <si>
    <t>AMBULANCIA MEDICALIZADA TERRESTRE REDONDO EN RIONEGRO PERIMETRO URBANO (COD PROPIO - S333CI)</t>
  </si>
  <si>
    <t>AMBULANCIA MEDICALIZADA TERRESTRE NEONATAL SIMPLE EN RIONEGRO PERIMETRO URBANO (COD PROPIO - S333CJ)</t>
  </si>
  <si>
    <t>AMBULANCIA MEDICALIZADA TERRESTRE NEONATAL REDONDO EN RIONEGRO PERIMETRO URBANO (COD PROPIO - S333CK)</t>
  </si>
  <si>
    <t>AMBULANCIA MEDICALIZADA TERRESTRE SIMPLE RIONEGRO - ITAGUI (COD PROPIO - S333CL)</t>
  </si>
  <si>
    <t>AMBULANCIA MEDICALIZADA TERRESTRE SIMPLE RIONEGRO - ENVIGADO (COD PROPIO - S333CM)</t>
  </si>
  <si>
    <t>AMBULANCIA MEDICALIZADA TERRESTRE SIMPLE RIONEGRO - SABANETA (COD PROPIO - S333CN)</t>
  </si>
  <si>
    <t>AMBULANCIA MEDICALIZADA TERRESTRE SIMPLE LA CEJA - ITAGUI (COD PROPIO - S333CO)</t>
  </si>
  <si>
    <t>AMBULANCIA MEDICALIZADA TERRESTRE SIMPLE LA CEJA - ENVIGADO (COD PROPIO - S333CP)</t>
  </si>
  <si>
    <t>AMBULANCIA MEDICALIZADA TERRESTRE SIMPLE LA CEJA - SABANETA (COD PROPIO - S333CQ)</t>
  </si>
  <si>
    <t>AMBULANCIA MEDICALIZADA TERRESTRE REDONDO RIONEGRO - ITAGUI (COD PROPIO - S333CR)</t>
  </si>
  <si>
    <t>AMBULANCIA MEDICALIZADA TERRESTRE REDONDO RIONEGRO - ENVIGADO (COD PROPIO - S333CS)</t>
  </si>
  <si>
    <t>AMBULANCIA MEDICALIZADA TERRESTRE REDONDO RIONEGRO - SABANETA (COD PROPIO - S333CT)</t>
  </si>
  <si>
    <t>AMBULANCIA MEDICALIZADA TERRESTRE REDONDO LA CEJA - ITAGUI (COD PROPIO - S333CU)</t>
  </si>
  <si>
    <t>AMBULANCIA MEDICALIZADA TERRESTRE REDONDO LA CEJA - ENVIGADO (COD PROPIO - S333CV)</t>
  </si>
  <si>
    <t>AMBULANCIA MEDICALIZADA TERRESTRE REDONDO LA CEJA - SABANETA (COD PROPIO - S333CW)</t>
  </si>
  <si>
    <t>AMBULANCIA MEDICALIZADA TERRESTRE NEONATAL SIMPLE RIONEGRO - ITAGUI (COD PROPIO - S333CX)</t>
  </si>
  <si>
    <t>AMBULANCIA MEDICALIZADA TERRESTRE NEONATAL SIMPLE RIONEGRO - ENVIGADO (COD PROPIO - S333CY)</t>
  </si>
  <si>
    <t>AMBULANCIA MEDICALIZADA TERRESTRE NEONATAL SIMPLE RIONEGRO - SABANETA (COD PROPIO - S333CZ)</t>
  </si>
  <si>
    <t>AMBULANCIA MEDICALIZADA TERRESTRE NEONATAL SIMPLE LA CEJA - ITAGUI (COD PROPIO - S333DA)</t>
  </si>
  <si>
    <t>AMBULANCIA MEDICALIZADA TERRESTRE NEONATAL SIMPLE LA CEJA - ENVIGADO (COD PROPIO - S333DB)</t>
  </si>
  <si>
    <t>AMBULANCIA MEDICALIZADA TERRESTRE NEONATAL SIMPLE LA CEJA - SABANETA (COD PROPIO - S333DC)</t>
  </si>
  <si>
    <t>AMBULANCIA MEDICALIZADA TERRESTRE NEONATAL REDONDO RIONEGRO - ITAGUI (COD PROPIO - S333DD)</t>
  </si>
  <si>
    <t>AMBULANCIA MEDICALIZADA TERRESTRE NEONATAL REDONDO RIONEGRO - ENVIGADO (COD PROPIO - S333DE)</t>
  </si>
  <si>
    <t>AMBULANCIA MEDICALIZADA TERRESTRE NEONATAL REDONDO RIONEGRO - SABANETA (COD PROPIO - S333DF)</t>
  </si>
  <si>
    <t>AMBULANCIA MEDICALIZADA TERRESTRE NEONATAL REDONDO LA CEJA - ITAGUI (COD PROPIO - S333DG)</t>
  </si>
  <si>
    <t>AMBULANCIA MEDICALIZADA TERRESTRE NEONATAL REDONDO LA CEJA - ENVIGADO (COD PROPIO - S333DH)</t>
  </si>
  <si>
    <t>AMBULANCIA MEDICALIZADA TERRESTRE NEONATAL REDONDO LA CEJA - SABANETA (COD PROPIO - S333DI)</t>
  </si>
  <si>
    <t>AMBULANCIA MEDICALIZADA TERRESTRE NEONATAL SIMPLE MEDELLIN - LA CEJA (COD PROPIO - S333DJ)</t>
  </si>
  <si>
    <t>AMBULANCIA MEDICALIZADA TERRESTRE NEONATAL REDONDO MEDELLIN - LA CEJA (COD PROPIO - S333DK)</t>
  </si>
  <si>
    <t>AMBULANCIA MEDICALIZADA TERRESTRE SIMPLE CAUCASIA - MONTERIA (COD PROPIO - S333DL)</t>
  </si>
  <si>
    <t>AMBULANCIA MEDICALIZADA TERRESTRE SIMPLE CAUCASIA - MEDELLIN (COD PROPIO - S333DM)</t>
  </si>
  <si>
    <t>AMBULANCIA MEDICALIZADA TERRESTRE SIMPLE CAUCASIA - RIONEGRO (COD PROPIO - S333DN)</t>
  </si>
  <si>
    <t>AMBULANCIA MEDICALIZADA TERRESTRE SIMPLE VALLE DE ABURRA (COD PROPIO - S333DO)</t>
  </si>
  <si>
    <t>AMBULANCIA MEDICALIZADA TERRESTRE DOBLE VALLE DE ABURRA (COD PROPIO - S333DP)</t>
  </si>
  <si>
    <t>AMBULANCIA MEDICALIZADA TERRESTRE VALLE DE ABURRA TIEMPO DE ESPERA HORA O FRACCION (COD PROPIO - S333DQ)</t>
  </si>
  <si>
    <t>AMBULANCIA MEDICALIZADA TERRESTRE SIMPLE RIONEGRO Y ORIENTE (COD PROPIO - S333DR)</t>
  </si>
  <si>
    <t>AMBULANCIA MEDICALIZADA TERRESTRE DOBLE RIONEGRO Y ORIENTE (COD PROPIO - S333DS)</t>
  </si>
  <si>
    <t>AMBULANCIA MEDICALIZADA TERRESTRE RIONEGRO Y ORIENTE TIEMPO DE ESPERA HORA O FRACCION (COD PROPIO - S333DT)</t>
  </si>
  <si>
    <t>AMBULANCIA MEDICALIZADA TERRESTRE REDONDO MEDELLIN - GIRARDOTA (COD PROPIO - S333DU)</t>
  </si>
  <si>
    <t>AMBULANCIA BASICA SENCILLA FALLIDA POR PARTE DE LA EPS (COD PROPIO - S33400)</t>
  </si>
  <si>
    <t>AMBULANCIA MEDICALIZADA SENCILLA FALLIDA POR PARTE DE LA EPS (COD PROPIO - S33401)</t>
  </si>
  <si>
    <t>AMBULANCIA INTERMUNICIPAL MAYOR A 25 KMS Y MENOR A 300 KMS VALOR ADICIONAL POR CADA KMS (COD PROPIO - S33418)</t>
  </si>
  <si>
    <t>AMBULANCIA MEDICALIZADA TERRESTRE TRASLADO INTERMUNICIPA MAYOR A 25 KMS Y MENOR A 300 KMS VALOR ADICIONAL POR CADA KMS (COD PROPIO - S33419)</t>
  </si>
  <si>
    <t>AMBULANCIA MEDICALIZADA TERRESTRE TRASLADO INTERMUNICIPAL MAYOR A 300 KMS VALOR ADICIONAL POR CADA KMS (COD PROPIO - S33422)</t>
  </si>
  <si>
    <t>TIEMPO DE ESPERA AMBULANCIA BASICA VALOR POR HORA (COD PROPIO - S33424)</t>
  </si>
  <si>
    <t>TIEMPO DE ESPERA AMBULANCIA MEDICALIZADA VALOR POR HORA (COD PROPIO - S33425)</t>
  </si>
  <si>
    <t>TIEMPO DE ESPERA AMBULANCIA MEDICALIZADA NEONATAL VALOR POR HORA (COD PROPIO - S33426)</t>
  </si>
  <si>
    <t>TRANSPORTE NO ASISTENCIAL</t>
  </si>
  <si>
    <t>TRANSPORTE NO AMBULANCIA MEDELLIN - INTERIOR (IDA Y REGRESO) (COD PROPIO - S343AA)</t>
  </si>
  <si>
    <t>TRANSPORTE NO AMBULANCIA MEDELLIN - ENVIGADO (IDA Y REGRESO) (COD PROPIO - S343AB)</t>
  </si>
  <si>
    <t>TRANSPORTE NO AMBULANCIA MEDELLIN - ITAGUI (IDA Y REGRESO) (COD PROPIO - S343AC)</t>
  </si>
  <si>
    <t>TRANSPORTE NO AMBULANCIA MEDELLIN - CALDAS (IDA Y REGRESO) (COD PROPIO - S343AD)</t>
  </si>
  <si>
    <t>TRANSPORTE NO AMBULANCIA MEDELLIN - COPACABANA (IDA Y REGRESO) (COD PROPIO - S343AE)</t>
  </si>
  <si>
    <t>TRANSPORTE NO AMBULANCIA MEDELLIN - SABANETA (IDA Y REGRESO) (COD PROPIO - S343AF)</t>
  </si>
  <si>
    <t>TRANSPORTE NO AMBULANCIA MEDELLIN - BELLO (IDA Y REGRESO) (COD PROPIO - S343AG)</t>
  </si>
  <si>
    <t>TRANSPORTE NO AMBULANCIA MEDELLIN - LA ESTRELLA (IDA Y REGRESO) (COD PROPIO - S343AH)</t>
  </si>
  <si>
    <t>TRANSPORTE NO AMBULANCIA MEDELLIN - GIRARDOTA (IDA Y REGRESO) (COD PROPIO - S343AI)</t>
  </si>
  <si>
    <t>TRANSPORTE NO AMBULANCIA MEDELLIN - SANTA ELENA (IDA Y REGRESO) (COD PROPIO - S343AJ)</t>
  </si>
  <si>
    <t>TRANSPORTE NO AMBULANCIA MEDELLIN - SAN CRISTOBAL (IDA Y REGRESO) (COD PROPIO - S343AK)</t>
  </si>
  <si>
    <t>TRANSPORTE NO AMBULANCIA MEDELLIN - BARBOSA (IDA Y REGRESO) (COD PROPIO - S343AL)</t>
  </si>
  <si>
    <t>TRANSPORTE NO AMBULANCIA MEDELLIN - RIONEGRO (IDA Y REGRESO) (COD PROPIO - S343AM)</t>
  </si>
  <si>
    <t>TRANSPORTE NO AMBULANCIA MEDELLIN - PALMITAS (IDA Y REGRESO) (COD PROPIO - S343AN)</t>
  </si>
  <si>
    <t>TRANSPORTE NO AMBULANCIA BELLO - ITAGUI (IDA Y REGRESO) (COD PROPIO - S343AO)</t>
  </si>
  <si>
    <t>TRANSPORTE NO AMBULANCIA BELLO - ENVIGADO (IDA Y REGRESO) (COD PROPIO - S343AP)</t>
  </si>
  <si>
    <t>TRANSPORTE NO AMBULANCIA TERMINAL DEL NORTE - PRADO CENTRO (COD PROPIO - S343AQ)</t>
  </si>
  <si>
    <t>CASA DE PASO</t>
  </si>
  <si>
    <t>GUIAS BILINGUES</t>
  </si>
  <si>
    <t>ACCIONES INDIVIDUALES DE MEDICINA TRADICIONAL</t>
  </si>
  <si>
    <t>ACCIONES INDIVIDUALES DE ADECUACION SOCIOCULTURAL DE LOS SERVICIOS DE SALUD NO INDIGENA</t>
  </si>
  <si>
    <t>ACCIONES INDIVIDUALES DE PROMOCION Y PREVENCION EN SALUD INDIGENA</t>
  </si>
  <si>
    <t>TRANSPORTE URBANO</t>
  </si>
  <si>
    <t>TRANSPORTE NO AMBULANCIA CAREPA - APARTADO (ZONA ESPECIAL DISPERSION GEOGRAFICA) (COD PROPIO - S5000700)</t>
  </si>
  <si>
    <t>TRANSPORTE NO AMBULANCIA CHIGORODO - APARTADO (ZONA ESPECIAL DISPERSION GEOGRAFICA) (COD PROPIO - S5000701)</t>
  </si>
  <si>
    <t>TRANSPORTE NO AMBULANCIA APARTADO - CURRULAO (ZONA ESPECIAL DISPERSION GEOGRAFICA) (COD PROPIO - S5000702)</t>
  </si>
  <si>
    <t>TRANSPORTE NO AMBULANCIA TURBO - APARTADO (ZONA ESPECIAL DISPERSION GEOGRAFICA) (COD PROPIO - S5000703)</t>
  </si>
  <si>
    <t>TRANSPORTE NO AMBULANCIA CAREPA - TURBO (ZONA ESPECIAL DISPERSION GEOGRAFICA) (COD PROPIO - S5000704)</t>
  </si>
  <si>
    <t>TRANSPORTE NO AMBULANCIA NECOCLI - TURBO (ZONA ESPECIAL DISPERSION GEOGRAFICA) (COD PROPIO - S5000705)</t>
  </si>
  <si>
    <t>TRANSPORTE NO AMBULANCIA TURBO - CHIGORODO (ZONA ESPECIAL DISPERSION GEOGRAFICA) (COD PROPIO - S5000706)</t>
  </si>
  <si>
    <t>TRANSPORTE NO AMBULANCIA NECOCLI - APARTADO (ZONA ESPECIAL DISPERSION GEOGRAFICA) (COD PROPIO - S5000707)</t>
  </si>
  <si>
    <t>TRANSPORTE NO AMBULANCIA NECOCLI - CHIGORODO (ZONA ESPECIAL DISPERSION GEOGRAFICA) (COD PROPIO - S5000708)</t>
  </si>
  <si>
    <t>TRANSPORTE NO AMBULANCIA NECOCLI - CAREPA (ZONA ESPECIAL DISPERSION GEOGRAFICA) (COD PROPIO - S5000709)</t>
  </si>
  <si>
    <t>TRANSPORTE NO AMBULANCIA MUTATA - MEDELLIN (ZONA ESPECIAL DISPERSION GEOGRAFICA) (COD PROPIO - S5000710)</t>
  </si>
  <si>
    <t>TRANSPORTE NO AMBULANCIA CHIGORODO - MEDELLIN (ZONA ESPECIAL DISPERSION GEOGRAFICA) (COD PROPIO - S5000711)</t>
  </si>
  <si>
    <t>TRANSPORTE NO AMBULANCIA CAREPA - MEDELLIN (ZONA ESPECIAL DISPERSION GEOGRAFICA) (COD PROPIO - S5000712)</t>
  </si>
  <si>
    <t>TRANSPORTE NO AMBULANCIA APARTADO - MEDELLIN (ZONA ESPECIAL DISPERSION GEOGRAFICA) (COD PROPIO - S5000713)</t>
  </si>
  <si>
    <t>TRANSPORTE NO AMBULANCIA CURRULAO - MEDELLIN (ZONA ESPECIAL DISPERSION GEOGRAFICA) (COD PROPIO - S5000714)</t>
  </si>
  <si>
    <t>TRANSPORTE NO AMBULANCIA TURBO - MEDELLIN (ZONA ESPECIAL DISPERSION GEOGRAFICA) (COD PROPIO - S5000715)</t>
  </si>
  <si>
    <t>TRANSPORTE NO AMBULANCIA NECOCLI - MEDELLIN (ZONA ESPECIAL DISPERSION GEOGRAFICA) (COD PROPIO - S5000716)</t>
  </si>
  <si>
    <t>TRANSPORTE NO AMBULANCIA APARTADO - MONTERIA (ZONA ESPECIAL DISPERSION GEOGRAFICA) (COD PROPIO - S5000717)</t>
  </si>
  <si>
    <t>TRANSPORTE NO AMBULANCIA ARBOLETES - MONTERIA (ZONA ESPECIAL DISPERSION GEOGRAFICA) (COD PROPIO - S5000718)</t>
  </si>
  <si>
    <t>TRANSPORTE NO AMBULANCIA ARBOLETES - TURBO (ZONA ESPECIAL DISPERSION GEOGRAFICA) (COD PROPIO - S5000719)</t>
  </si>
  <si>
    <t>TRANSPORTE NO AMBULANCIA ARBOLETES - NECOCLI (ZONA ESPECIAL DISPERSION GEOGRAFICA) (COD PROPIO - S5000720)</t>
  </si>
  <si>
    <t>TRANSPORTE NO AMBULANCIA ARBOLETES - APARTADO (ZONA ESPECIAL DISPERSION GEOGRAFICA) (COD PROPIO - S5000721)</t>
  </si>
  <si>
    <t>TRANSPORTE NO AMBULANCIA BAJIRA - TURBO (ZONA ESPECIAL DISPERSION GEOGRAFICA) (COD PROPIO - S5000722)</t>
  </si>
  <si>
    <t>TRANSPORTE NO AMBULANCIA BAJIRA - CHIGORODO (ZONA ESPECIAL DISPERSION GEOGRAFICA) (COD PROPIO - S5000724)</t>
  </si>
  <si>
    <t>TRANSPORTE NO AMBULANCIA BAJIRA - APARTADO (ZONA ESPECIAL DISPERSION GEOGRAFICA) (COD PROPIO - S5000725)</t>
  </si>
  <si>
    <t>TRANSPORTE NO AMBULANCIA CAREPA - MONTERIA (ZONA ESPECIAL DISPERSION GEOGRAFICA) (COD PROPIO - S5000726)</t>
  </si>
  <si>
    <t>TRANSPORTE NO AMBULANCIA CAREPA - ARBOLETES (ZONA ESPECIAL DISPERSION GEOGRAFICA) (COD PROPIO - S5000727)</t>
  </si>
  <si>
    <t>TRANSPORTE NO AMBULANCIA CAREPA - CHIGORODO (ZONA ESPECIAL DISPERSION GEOGRAFICA) (COD PROPIO - S5000728)</t>
  </si>
  <si>
    <t>TRANSPORTE NO AMBULANCIA CHIGORODO - MONTERIA (ZONA ESPECIAL DISPERSION GEOGRAFICA) (COD PROPIO - S5000729)</t>
  </si>
  <si>
    <t>TRANSPORTE NO AMBULANCIA ARBOLETES- CHIGORODO (ZONA ESPECIAL DISPERSION GEOGRAFICA) (COD PROPIO - S5000730)</t>
  </si>
  <si>
    <t>TRANSPORTE NO AMBULANCIA MUTATA - APARTADO (ZONA ESPECIAL DISPERSION GEOGRAFICA) (COD PROPIO - S5000731)</t>
  </si>
  <si>
    <t>TRANSPORTE NO AMBULANCIA MUTATA - CAREPA (ZONA ESPECIAL DISPERSION GEOGRAFICA) (COD PROPIO - S5000732)</t>
  </si>
  <si>
    <t>TRANSPORTE NO AMBULANCIA MUTATA - BRISAS (ZONA ESPECIAL DISPERSION GEOGRAFICA) (COD PROPIO - S5000733)</t>
  </si>
  <si>
    <t>TRANSPORTE NO AMBULANCIA MUTATA - CHIGORODO (ZONA ESPECIAL DISPERSION GEOGRAFICA) (COD PROPIO - S5000734)</t>
  </si>
  <si>
    <t>TRANSPORTE NO AMBULANCIA SAN JUAN DE URABA - NECOCLI (ZONA ESPECIAL DISPERSION GEOGRAFICA) (COD PROPIO - S5000736)</t>
  </si>
  <si>
    <t>TRANSPORTE NO AMBULANCIA SAN JUAN DE URABA - MONTERIA (ZONA ESPECIAL DISPERSION GEOGRAFICA) (COD PROPIO - S5000737)</t>
  </si>
  <si>
    <t>TRANSPORTE NO AMBULANCIA SAN JUAN DE URABA - APARTADO (ZONA ESPECIAL DISPERSION GEOGRAFICA) (COD PROPIO - S5000738)</t>
  </si>
  <si>
    <t>TRANSPORTE NO AMBULANCIA SAN JUAN DE URABA - ARBOLETES (ZONA ESPECIAL DISPERSION GEOGRAFICA) (COD PROPIO - S5000739)</t>
  </si>
  <si>
    <t>TRANSPORTE NO AMBULANCIA SAN JUAN DE URABA - CHIGORODO (ZONA ESPECIAL DISPERSION GEOGRAFICA) (COD PROPIO - S5000740)</t>
  </si>
  <si>
    <t>TRANSPORTE NO AMBULANCIA SAN JUAN DE URABA - TURBO (ZONA ESPECIAL DISPERSION GEOGRAFICA) (COD PROPIO - S5000741)</t>
  </si>
  <si>
    <t>TRANSPORTE NO AMBULANCIA SAN PEDRO DE URABA - TURBO (ZONA ESPECIAL DISPERSION GEOGRAFICA) (COD PROPIO - S5000742)</t>
  </si>
  <si>
    <t>TRANSPORTE NO AMBULANCIA SAN PEDRO DE URABA - APARTADO (ZONA ESPECIAL DISPERSION GEOGRAFICA) (COD PROPIO - S5000743)</t>
  </si>
  <si>
    <t>TRANSPORTE NO AMBULANCIA SAN PEDRO DE URABA - CHIGORODO (ZONA ESPECIAL DISPERSION GEOGRAFICA) (COD PROPIO - S5000744)</t>
  </si>
  <si>
    <t>TRANSPORTE NO AMBULANCIA SAN PEDRO DE URABA - CAREPA (ZONA ESPECIAL DISPERSION GEOGRAFICA) (COD PROPIO - S5000745)</t>
  </si>
  <si>
    <t>TRANSPORTE NO AMBULANCIA SAN PEDRO DE URABA - MONTERIA (ZONA ESPECIAL DISPERSION GEOGRAFICA) (COD PROPIO - S5000746)</t>
  </si>
  <si>
    <t>TRANSPORTE NO AMBULANCIA ARBOLETES - MEDELLIN (ZONA ESPECIAL DISPERSION GEOGRAFICA) (COD PROPIO - S5000748)</t>
  </si>
  <si>
    <t>TRANSPORTE NO AMBULANCIA SAN JUAN DE URABA - MEDELLIN (ZONA ESPECIAL DISPERSION GEOGRAFICA) (COD PROPIO - S5000749)</t>
  </si>
  <si>
    <t>TRANSPORTE NO AMBULANCIA SAN JUAN DE URABA - CAREPA (ZONA ESPECIAL DISPERSION GEOGRAFICA) (COD PROPIO - S5000751)</t>
  </si>
  <si>
    <t>TRANSPORTE NO AMBULANCIA BAJIRA - CAREPA (ZONA ESPECIAL DISPERSION GEOGRAFICA) (COD PROPIO - S5000752)</t>
  </si>
  <si>
    <t>TRANSPORTE NO AMBULANCIA BRISAS - APARTADO (ZONA ESPECIAL DISPERSION GEOGRAFICA) (COD PROPIO - S5000753)</t>
  </si>
  <si>
    <t>TRANSPORTE NO AMBULANCIA BRISAS - CHIGORODO (ZONA ESPECIAL DISPERSION GEOGRAFICA) (COD PROPIO - S5000754)</t>
  </si>
  <si>
    <t>TRANSPORTE NO AMBULANCIA BAJIRA - MONTERIA (ZONA ESPECIAL DISPERSION GEOGRAFICA) (COD PROPIO - S5000755)</t>
  </si>
  <si>
    <t>TRANSPORTE NO AMBULANCIA BAJIRA- BRISAS (ZONA ESPECIAL DISPERSION GEOGRAFICA) (COD PROPIO - S5000756)</t>
  </si>
  <si>
    <t>TRANSPORTE NO AMBULANCIA MUTATA - TURBO (ZONA ESPECIAL DISPERSION GEOGRAFICA) (COD PROPIO - S5000765)</t>
  </si>
  <si>
    <t>TRANSPORTE NO AMBULANCIA BRISAS - TURBO (ZONA ESPECIAL DISPERSION GEOGRAFICA) (COD PROPIO - S5000766)</t>
  </si>
  <si>
    <t>TRANSPORTE NO AMBULANCIA BRISAS - CAREPA (ZONA ESPECIAL DISPERSION GEOGRAFICA) (COD PROPIO - S5000767)</t>
  </si>
  <si>
    <t>TRANSPORTE NO AMBULANCIA AREA METROPOLITANA (COD PROPIO - S5000768)</t>
  </si>
  <si>
    <t>TRANSPORTE NO AMBULANCIA POR FUERA DEL AREA METROPOLITANA (COD PROPIO - S5000769)</t>
  </si>
  <si>
    <t>TRANSPORTE NO AMBULANCIA SAN JERONIMO - MEDELLIN (COD PROPIO - S5000770)</t>
  </si>
  <si>
    <t>TRANSPORTE NO AMBULANCIA SANTA FE DE ANTIOQUIA - MEDELLIN (COD PROPIO - S5000771)</t>
  </si>
  <si>
    <t>TRANSPORTE NO AMBULANCIA SOPETRAN - MEDELLIN (COD PROPIO - S5000772)</t>
  </si>
  <si>
    <t>TRANSPORTE NO AMBULANCIA CAÑASGORDAS - MEDELLIN (COD PROPIO - S5000773)</t>
  </si>
  <si>
    <t>TRANSPORTE NO AMBULANCIA URAMITA - MEDELLIN (COD PROPIO - S5000774)</t>
  </si>
  <si>
    <t>TRANSPORTE NO AMBULANCIA DABEIBA - MEDELLIN (ZONA ESPECIAL DISPERSION GEOGRAFICA) (COD PROPIO - S5000775)</t>
  </si>
  <si>
    <t>TRANSPORTE NO AMBULANCIA ANZA - MEDELLIN (COD PROPIO - S5000776)</t>
  </si>
  <si>
    <t>TRANSPORTE NO AMBULANCIA BURITICA - MEDELLIN (COD PROPIO - S5000777)</t>
  </si>
  <si>
    <t>TRANSPORTE NO AMBULANCIA TABACAL BURITICA - MEDELLIN (COD PROPIO - S5000778)</t>
  </si>
  <si>
    <t>TRANSPORTE NO AMBULANCIA CESTILLAL CAÑASGORDAS - MEDELLIN (COD PROPIO - S5000779)</t>
  </si>
  <si>
    <t>TRANSPORTE NO AMBULANCIA FRONTINO - MEDELLIN (COD PROPIO - S5000780)</t>
  </si>
  <si>
    <t>TRANSPORTE NO AMBULANCIA NUTIBARA - MEDELLIN (COD PROPIO - S5000781)</t>
  </si>
  <si>
    <t>TRANSPORTE NO AMBULANCIA ABRIAQUI - MEDELLIN (ZONA ESPECIAL DISPERSION GEOGRAFICA) (COD PROPIO - S5000782)</t>
  </si>
  <si>
    <t>TRANSPORTE NO AMBULANCIA PEQUE - MEDELLIN (ZONA ESPECIAL DISPERSION GEOGRAFICA) (COD PROPIO - S5000783)</t>
  </si>
  <si>
    <t>TRANSPORTE NO AMBULANCIA BAJIRA - MEDELLIN (COD PROPIO - S5000784)</t>
  </si>
  <si>
    <t>TRANSPORTE NO AMBULANCIA LLANADAS - MEDELLIN (COD PROPIO - S5000785)</t>
  </si>
  <si>
    <t>TRANSPORTE NO AMBULANCIA SUCRE (ANTIOQUIA) - MEDELLIN (COD PROPIO - S5000786)</t>
  </si>
  <si>
    <t>TRANSPORTE NO AMBULANCIA OLAYA - MEDELLIN (COD PROPIO - S5000787)</t>
  </si>
  <si>
    <t>TRANSPORTE NO AMBULANCIA LIBORINA - MEDELLIN (COD PROPIO - S5000788)</t>
  </si>
  <si>
    <t>TRANSPORTE NO AMBULANCIA SAN DIEGO - MEDELLIN (COD PROPIO - S5000789)</t>
  </si>
  <si>
    <t>TRANSPORTE NO AMBULANCIA EL PLAYON - MEDELLIN (COD PROPIO - S5000790)</t>
  </si>
  <si>
    <t>TRANSPORTE NO AMBULANCIA SABANALARGA - MEDELLIN (COD PROPIO - S5000791)</t>
  </si>
  <si>
    <t>TRANSPORTE NO AMBULANCIA LA PINTADA - MEDELLIN (COD PROPIO - S5000792)</t>
  </si>
  <si>
    <t>TRANSPORTE NO AMBULANCIA PALERMO - MEDELLIN (COD PROPIO - S5000793)</t>
  </si>
  <si>
    <t>TRANSPORTE NO AMBULANCIA TAMESIS - MEDELLIN (COD PROPIO - S5000794)</t>
  </si>
  <si>
    <t>TRANSPORTE NO AMBULANCIA SANTA FE DE ANTIOQUIA - PEQUE (ZONA ESPECIAL DISPERSION GEOGRAFICA) (COD PROPIO - S5000795)</t>
  </si>
  <si>
    <t>TRANSPORTE NO AMBULANCIA SANTA DE ANTIOQUIA - ABRIAQUI (ZONA ESPECIAL DISPERSION GEOGRAFICA) (COD PROPIO - S5000796)</t>
  </si>
  <si>
    <t>TRANSPORTE NO AMBULANCIA CAUCASIA-MONTERIA-CAUCASIA (COD PROPIO - S5000797)</t>
  </si>
  <si>
    <t>TRANSPORTE NO AMBULANCIA BELLO INTERIOR (IDA Y REGRESO) (COD PROPIO - S5000798)</t>
  </si>
  <si>
    <t>TRANSPORTE NO AMBULANCIA ZONA RURAL CALDAS - ITAGUI (IDA Y REGRESO) (COD PROPIO - S5000799)</t>
  </si>
  <si>
    <t>TRANSPORTE INTERMUNICIPAL TERRESTRE</t>
  </si>
  <si>
    <t>TRANSPORTE NO AMBULANCIA ZONA RURAL CALDAS - ENVIGADO (IDA Y REGRESO) (COD PROPIO - S5000800)</t>
  </si>
  <si>
    <t>TRANSPORTE NO AMBULANCIA SAN CRISTOBAL -ENVIGADO (IDA Y REGRESO) (COD PROPIO - S5000801)</t>
  </si>
  <si>
    <t>TRANSPORTE NO AMBULANCIA BARBOSA - BELLO (IDA Y REGRESO) (COD PROPIO - S5000802)</t>
  </si>
  <si>
    <t>TRANSPORTE INTERMUNICIPAL FLUVIAL</t>
  </si>
  <si>
    <t>CONSULTA PRIMERA VEZ NEUROLOGIA DE EPILEPSIA (COD PROPIO - 8902CF)</t>
  </si>
  <si>
    <t>CONSULTA  PRIMERA VEZ DE HEMODINAMIA (COD PROPIO - 8902CG)</t>
  </si>
  <si>
    <t>CONSULTA  PRIMERA VEZ  DE PATOLOGIA (COD PROPIO - 8902CH)</t>
  </si>
  <si>
    <t>CONSULTA  PRIMERA VEZ ESPECIALISTA EN URGENCIAS O EMERGENCIAS (COD PROPIO - 8902CI)</t>
  </si>
  <si>
    <t>CONSULTA DE CONTROL O SEGUIMIENTO POR PATOLOGIA (COD PROPIO - 8903CV)</t>
  </si>
  <si>
    <t>INTERCONSULTA NEUROLOGIA DE EPILEPSIA (COD PROPIO - 8904AK)</t>
  </si>
  <si>
    <t>INTERCONSULTA DE HEMODINAMIA (COD PROPIO - 8904AJ)</t>
  </si>
  <si>
    <t>INTERCONSULTA DE PATOLOGIA (COD PROPIO - 8904AH)</t>
  </si>
  <si>
    <t>QUIMIOTERAPIA INTRATECAL AMBULATORIO (COD PROPIO - 9925AA)</t>
  </si>
  <si>
    <t>POLIQUIMIOTERAPIA DE ALTO RIESGO CICLO DE TRATAMIENTO AMBULATORIO (COD PROPIO - 9925AC)</t>
  </si>
  <si>
    <t>ACIDO LACTICO EN LCR (COD PROPIO - 9031AA)</t>
  </si>
  <si>
    <t>CULTIVO TAMIZAJE GRAM NEGATIVOS MR (COD PROPIO - 9012AB)</t>
  </si>
  <si>
    <t>EXOMA CLINICO (CLINEXOME ANALISIS DE 5117 ENFERMEDADES GENETICAS-3985 GENES) (COD PROPIO - 9084JJ)</t>
  </si>
  <si>
    <t>TIPIFICACION PARA PAPILOMA VIRUS HUMANO (EN BLOQUE) (COD PROPIO - 9084JE)</t>
  </si>
  <si>
    <t>CLONALIDAD B REORDENAMIENTO (COD PROPIO - 9084JH)</t>
  </si>
  <si>
    <t>CITOLOGIA EN BASE LIQUIDA (COD PROPIO - 8980AD)</t>
  </si>
  <si>
    <t>CLONALIDAD T (TCRG GEN RECEPTOR GAMMA ) REORDENAMIENTO POR PCR MULTIPLEX (COD PROPIO - 9084JI)</t>
  </si>
  <si>
    <t>GENOMESCAN PRENATAL 60K (ACGH HIBRIDACION GENOMICA COMPARADA 60K) EN LIQUIDO AMNIOTICO (COD PROPIO - 9084JC)</t>
  </si>
  <si>
    <t>EXAMEN PARA RESONANCIA MAGNETICA (GADOLINIO DTPA) AL VALOR DEL EXAMEN AGREGAR (COD PROPIO - 031307)</t>
  </si>
  <si>
    <t>ANALISIS DE SECUENCIA DE LOS GENES CHD7 SEMA3E (COD PROPIO - 9084JG)</t>
  </si>
  <si>
    <t>PANEL NGS PARA INMUNODEFICIENCIAS PRIMARIAS (51 GENES) (COD PROPIO - 9084JD)</t>
  </si>
  <si>
    <t>PANEL PARA CANCER DE MAMA (12 GENES) (COD PROPIO - 9084JF)</t>
  </si>
  <si>
    <t>CONSULTA  DERMATOLOGIA POR TELEMEDICINA (COD PROPIO - 8903CO)</t>
  </si>
  <si>
    <t>ABLACION DE GANGLIO LINFATICO CERVICAL PROFUNDO VIA PERCUTANEA</t>
  </si>
  <si>
    <t>402100</t>
  </si>
  <si>
    <t>ABLACION PARCIAL DE PARATIROIDES VIA PERCUTANEA</t>
  </si>
  <si>
    <t>ABLACION PARCIAL DE TIROIDES VIA PERCUTANEA</t>
  </si>
  <si>
    <t>062200</t>
  </si>
  <si>
    <t>ACIDOS ORGANICOS DE CADENA CORTA Y MEDIA CUALITATIVO</t>
  </si>
  <si>
    <t>ACIDOS ORGANICOS DE CADENA CORTA Y MEDIA CUANTITATIVO</t>
  </si>
  <si>
    <t>ANDROSTERONA</t>
  </si>
  <si>
    <t>904502</t>
  </si>
  <si>
    <t>ATENCION PREHOSPITALARIA SIN TRASLADO DEL PACIENTE</t>
  </si>
  <si>
    <t>BIOTINIDASA ACTIVIDAD</t>
  </si>
  <si>
    <t>DESENSIBILIZACION A MEDICAMENTO POR VIA ORAL</t>
  </si>
  <si>
    <t>DESENSIBILIZACION A MEDICAMENTO POR VIA PARENTERAL</t>
  </si>
  <si>
    <t>DESFUNCIONALIZACION DE OIDO MEDIO VIA ABIERTA</t>
  </si>
  <si>
    <t>DESFUNCIONALIZACION DE OIDO MEDIO VIA ENDOSCOPICA</t>
  </si>
  <si>
    <t>DETECCION INTRAHOSPITALARIA DE DONANTE DE ORGANOS Y TEJIDOS (VALORACION)</t>
  </si>
  <si>
    <t>DETERMINACION DEL ANTIGENO H EN EL GLOBULO ROJO O EN OTROS FLUIDOS CUALQUIER TECNICA</t>
  </si>
  <si>
    <t>ECOCARDIOGRAMA TRANSTORACICO CON ANALISIS DE LA DEFORMIDAD MIOCARDICA</t>
  </si>
  <si>
    <t>ECOGRAFIA DOPPLER DE ARTERIAS TEMPORALES</t>
  </si>
  <si>
    <t>ECOGRAFIA FUNCIONAL (DOPPLER DE BAJO FLUJO)</t>
  </si>
  <si>
    <t>ELECTROMIOGRAFIA COMO GUIA PARA PROCEDIMIENTOS</t>
  </si>
  <si>
    <t>ELECTROMIOGRAFIA DIAFRAGMATICA (CADA LADO)</t>
  </si>
  <si>
    <t>ESCISION DE ULCERA (SACRA, ISQUIATICA, TROCANTERICA Y OTRAS LOCALIZACIONES)</t>
  </si>
  <si>
    <t>ESCISION DE ULCERA (SACRA, ISQUIATICA, TROCANTERICA Y OTRAS LOCALIZACIONES) CON OSTECTOMIA</t>
  </si>
  <si>
    <t>ESCISION DE ULCERA (SACRA, ISQUIATICA, TROCANTERICA Y OTRAS LOCALIZACIONES) CON RESECCION DE BURSA POR ULCERA Y CIERRE CON COLGAJO COMPUESTO</t>
  </si>
  <si>
    <t>ESTIMULACION ACUSTICA CON DISPOSITIVO</t>
  </si>
  <si>
    <t>ESTIMULACION ELECTRICA SUBCORTICAL</t>
  </si>
  <si>
    <t>ESTUDIO FISIOLOGICO COMPLETO DEL SUEÑO [POLISOMNOGRAFIA]</t>
  </si>
  <si>
    <t>891701</t>
  </si>
  <si>
    <t>EXPANSION O SUSPENSION DE HIOIDES VIA ABIERTA</t>
  </si>
  <si>
    <t>EXPANSION Y SUSPENSION DE HIOIDES VIA ABIERTA</t>
  </si>
  <si>
    <t>GALACTOSA 1 FOSFATO</t>
  </si>
  <si>
    <t>GALACTOSA EPIMERASA ACTIVIDAD</t>
  </si>
  <si>
    <t>GLOTOPLASTIA VIA ABIERTA</t>
  </si>
  <si>
    <t>GLOTOPLASTIA VIA ENDOSCOPICA</t>
  </si>
  <si>
    <t>INTERNACION COMPLEJIDAD ALTA CUATRO O MAS CAMAS</t>
  </si>
  <si>
    <t>INTERNACION COMPLEJIDAD ALTA HABITACION BIPERSONAL</t>
  </si>
  <si>
    <t>INTERNACION COMPLEJIDAD ALTA HABITACION UNIPERSONAL (INCLUYE AISLAMIENTO)</t>
  </si>
  <si>
    <t>INTERNACION COMPLEJIDAD ALTA TRES CAMAS</t>
  </si>
  <si>
    <t>INTERNACION COMPLEJIDAD BAJA CUATRO O MAS CAMAS</t>
  </si>
  <si>
    <t>INTERNACION COMPLEJIDAD BAJA HABITACION BIPERSONAL</t>
  </si>
  <si>
    <t>INTERNACION COMPLEJIDAD BAJA HABITACION UNIPERSONAL (INCLUYE AISLAMIENTO)</t>
  </si>
  <si>
    <t>INTERNACION COMPLEJIDAD BAJA TRES CAMAS</t>
  </si>
  <si>
    <t>INTERNACION COMPLEJIDAD MEDIANA HABITACION BIPERSONAL</t>
  </si>
  <si>
    <t>INTERNACION COMPLEJIDAD MEDIANA HABITACION CUATRO O MAS CAMAS</t>
  </si>
  <si>
    <t>INTERNACION COMPLEJIDAD MEDIANA HABITACION TRES CAMAS</t>
  </si>
  <si>
    <t>INTERNACION COMPLEJIDAD MEDIANA HABITACION UNIPERSONAL (INCLUYE AISLAMIENTO)</t>
  </si>
  <si>
    <t>INTERNACION DE PACIENTE CRONICO TERMINAL CON VENTILADOR COMPLEJIDAD MEDIANA</t>
  </si>
  <si>
    <t>INTERNACION DE PACIENTE CRONICO TERMINAL SIN VENTILADOR COMPLEJIDAD BAJA</t>
  </si>
  <si>
    <t>INTERNACION DE PACIENTE CRONICO TERMINAL SIN VENTILADOR COMPLEJIDAD MEDIANA</t>
  </si>
  <si>
    <t>INTERNACION EN UNIDAD DE CUIDADO BASICO NEONATAL (CUNA O INCUBADORA)</t>
  </si>
  <si>
    <t>INTERNACION EN UNIDAD DE CUIDADO INTENSIVO ADULTOS</t>
  </si>
  <si>
    <t>INTERNACION EN UNIDAD DE CUIDADO INTENSIVO NEONATAL</t>
  </si>
  <si>
    <t>INTERNACION EN UNIDAD DE CUIDADO INTENSIVO PACIENTE QUEMADO ADULTOS</t>
  </si>
  <si>
    <t>INTERNACION EN UNIDAD DE CUIDADO INTENSIVO PACIENTE QUEMADO PEDIATRICO</t>
  </si>
  <si>
    <t>INTERNACION EN UNIDAD DE CUIDADO INTENSIVO PEDIATRICO</t>
  </si>
  <si>
    <t>INTERNACION EN UNIDAD DE CUIDADO INTERMEDIO ADULTO</t>
  </si>
  <si>
    <t>INTERNACION EN UNIDAD DE CUIDADO INTERMEDIO NEONATAL</t>
  </si>
  <si>
    <t>INTERNACION EN UNIDAD DE CUIDADO INTERMEDIO PACIENTE QUEMADO ADULTO</t>
  </si>
  <si>
    <t>INTERNACION EN UNIDAD DE CUIDADO INTERMEDIO PACIENTE QUEMADO PEDIATRICO</t>
  </si>
  <si>
    <t>INTERNACION EN UNIDAD DE CUIDADO INTERMEDIO PEDIATRICO</t>
  </si>
  <si>
    <t>INTERNACION EN UNIDAD DE SALUD MENTAL (INCLUYE CONSUMO DE SUSTANCIAS PSICOACTIVAS) COMPLEJIDAD ALTA HABITACION BIPERSONAL</t>
  </si>
  <si>
    <t>INTERNACION EN UNIDAD DE SALUD MENTAL (INCLUYE CONSUMO DE SUSTANCIAS PSICOACTIVAS) COMPLEJIDAD ALTA HABITACION CUATRO O M S CAMAS</t>
  </si>
  <si>
    <t>INTERNACION EN UNIDAD DE SALUD MENTAL (INCLUYE CONSUMO DE SUSTANCIAS PSICOACTIVAS) COMPLEJIDAD ALTA HABITACION TRES CAMAS</t>
  </si>
  <si>
    <t>INTERNACION EN UNIDAD DE SALUD MENTAL (INCLUYE CONSUMO DE SUSTANCIAS PSICOACTIVAS) COMPLEJIDAD ALTA HABITACION UNIPERSONAL</t>
  </si>
  <si>
    <t>INTERNACION EN UNIDAD DE SALUD MENTAL (INCLUYE CONSUMO DE SUSTANCIAS PSICOACTIVAS) COMPLEJIDAD MEDIANA HABITACION BIPERSONAL</t>
  </si>
  <si>
    <t>INTERNACION EN UNIDAD DE SALUD MENTAL (INCLUYE CONSUMO DE SUSTANCIAS PSICOACTIVAS) COMPLEJIDAD MEDIANA HABITACION CUATRO O M S CAMAS</t>
  </si>
  <si>
    <t>INTERNACION EN UNIDAD DE SALUD MENTAL (INCLUYE CONSUMO DE SUSTANCIAS PSICOACTIVAS) COMPLEJIDAD MEDIANA HABITACION TRES CAMAS</t>
  </si>
  <si>
    <t>INTERNACION EN UNIDAD DE SALUD MENTAL (INCLUYE CONSUMO DE SUSTANCIAS PSICOACTIVAS) COMPLEJIDAD MEDIANA HABITACION UNIPERSONAL</t>
  </si>
  <si>
    <t>INTERNACION EN UNIDAD DE TRASPLANTE</t>
  </si>
  <si>
    <t>INTERNACION PARCIAL EN INSTITUCION HOSPITALARIA</t>
  </si>
  <si>
    <t>INTERNACION PARCIAL EN INSTITUCION NO HOSPITALARIA</t>
  </si>
  <si>
    <t>MEDICION DE EYECCION URETERAL</t>
  </si>
  <si>
    <t>MEDICION DE LA FRACCION EXHALADA DE OXIDO NITRICO</t>
  </si>
  <si>
    <t>MEDICION NO INVASIVA DE RIGIDEZ VASCULAR</t>
  </si>
  <si>
    <t>MONITOREO DE ACTIVIDAD SUEÑO VIGILIA [ACTIGRAFIA]</t>
  </si>
  <si>
    <t>MONITOREO DE FLUJO RESPIRATORIO DURANTE EL SUEÑO [POLIGRAFIA RESPIRATORIA]</t>
  </si>
  <si>
    <t>MONITOREO DE PRESION POSITIVA DURANTE EL SUEÑO</t>
  </si>
  <si>
    <t>MONITORIZACION INTRAOPERATORIA CEREBRAL EN CIRUGIA CARDIOVASCULAR</t>
  </si>
  <si>
    <t>MONITORIZACION INTRAOPERATORIA CORTICAL Y SUBCORTICAL</t>
  </si>
  <si>
    <t>MONITORIZACION INTRAOPERATORIA DE BASE DE CRANEO, TRONCO CEREBRAL Y PARES CRANEANOS</t>
  </si>
  <si>
    <t>MONITORIZACION INTRAOPERATORIA DE COLUMNA VERTEBRAL Y MEDULA ESPINAL</t>
  </si>
  <si>
    <t>MONITORIZACION INTRAOPERATORIA DEL SISTEMA NERVIOSO PERIFERICO</t>
  </si>
  <si>
    <t>MONITORIZACION INTRAOPERATORIA DEL X PAR O DEL NERVIO LARINGEO RECURRENTE</t>
  </si>
  <si>
    <t>ONDA F (POR NERVIO)</t>
  </si>
  <si>
    <t>PLASTIA DE CEJAS (FRONTOPLASTIA) POR VIA ENDOSCOPICA</t>
  </si>
  <si>
    <t>PLASTIA DE CEJAS CON COLGAJO</t>
  </si>
  <si>
    <t>PLASTIA DE CEJAS CON INJERTO</t>
  </si>
  <si>
    <t>PLASTIA DE CEJAS POR RESECCION</t>
  </si>
  <si>
    <t>PLASTIA DE CEJAS POR SUSPENSION CON SUTURA</t>
  </si>
  <si>
    <t>PTERINAS CUANTITATIVAS</t>
  </si>
  <si>
    <t>RECONSTRUCCION DE CEJAS (FRONTOPLASTIA) POR VIA ENDOSCOPICA</t>
  </si>
  <si>
    <t>RECONSTRUCCION DE CEJAS CON COLGAJO</t>
  </si>
  <si>
    <t>RECONSTRUCCION DE CEJAS CON INJERTO</t>
  </si>
  <si>
    <t>RECONSTRUCCION DE CEJAS POR RESECCION</t>
  </si>
  <si>
    <t>RECONSTRUCCION DE CEJAS POR SUSPENSION CON SUTURA</t>
  </si>
  <si>
    <t>REFLEJO H (POR NERVIO)</t>
  </si>
  <si>
    <t>TERAPIA DE INTEGRACION SENSORIAL</t>
  </si>
  <si>
    <t>TERAPIA DE REHABILITACION PULMONAR</t>
  </si>
  <si>
    <t>TRANSPORTE NO ASISTENCIAL ACUATICO EN ZONA DE DISPERSION</t>
  </si>
  <si>
    <t>TRANSPORTE NO ASISTENCIAL AEREO EN ZONA DE DISPERSION</t>
  </si>
  <si>
    <t>TRANSPORTE NO ASISTENCIAL DEL PACIENTE (SIN APH O APOYO TERAPEUTICO DURANTE EL TRASLADO)</t>
  </si>
  <si>
    <t>TRANSPORTE NO ASISTENCIAL TERRESTRE EN ZONA DE DISPERSION</t>
  </si>
  <si>
    <t>TRASLADO ASISTENCIAL BASICO ACUATICO PRIMARIO</t>
  </si>
  <si>
    <t>TRASLADO ASISTENCIAL BASICO ACUATICO SECUNDARIO</t>
  </si>
  <si>
    <t>TRASLADO ASISTENCIAL BASICO TERRESTRE PRIMARIO</t>
  </si>
  <si>
    <t>TRASLADO ASISTENCIAL BASICO TERRESTRE SECUNDARIO</t>
  </si>
  <si>
    <t>TRASLADO ASISTENCIAL MEDICALIZADO ACUATICO PRIMARIO</t>
  </si>
  <si>
    <t>TRASLADO ASISTENCIAL MEDICALIZADO ACUATICO SECUNDARIO</t>
  </si>
  <si>
    <t>TRASLADO ASISTENCIAL MEDICALIZADO AEREO PRIMARIO</t>
  </si>
  <si>
    <t>TRASLADO ASISTENCIAL MEDICALIZADO AEREO SECUNDARIO</t>
  </si>
  <si>
    <t>TRASLADO ASISTENCIAL MEDICALIZADO TERRESTRE PRIMARIO</t>
  </si>
  <si>
    <t>TRASLADO ASISTENCIAL MEDICALIZADO TERRESTRE SECUNDARIO</t>
  </si>
  <si>
    <t>TRIPSINOGENO INMUNOREACTIVO</t>
  </si>
  <si>
    <t>INSERCION DE TUBO ENDOTRAQUEAL BAJO VISION ENDOSCOPICA</t>
  </si>
  <si>
    <t>PANEL NGS PARA ANIRIDIA (4 GENES) (COD PROPIO - 9084JK)</t>
  </si>
  <si>
    <t>PANEL NGS PARA ERCC6 ERCC8 (COD PROPIO - 9084JL)</t>
  </si>
  <si>
    <t>SECUENCIACION DEL GEN TRPV4 (COD PROPIO - 9084JM)</t>
  </si>
  <si>
    <t>FISH PARA GEN MLL/11Q23 (COD PROPIO - C50013)</t>
  </si>
  <si>
    <t>TALAMOTOMIA (HIPOTALAMOTOMIA) POR ESTEREOTAXIA OTRAS ESTRUCTURAS SUBCORTICALES UNILATERAL (COD PROPIO - 01410A)</t>
  </si>
  <si>
    <t>RECONSTRUCCION CRANEOFACIAL COMPLEJA (TIEMPO DE QUIROFANO 480 MINUTOS - COMPLEJIDAD ALTA) (COD PROPIO - 0201AA)</t>
  </si>
  <si>
    <t>PRUEBA DE IMPLANTACION DE ELECTRODOS O RECEPTOR DE NEUROESTIMULACION ESPINAL VIA PERCUTANEA HASTA 16 CONTACTOS (COD PROPIO - 03930A)</t>
  </si>
  <si>
    <t>IMPLANTACION DE NEUROESTIMULADOR ESPINAL FASE II NO RECARGABLE (COD PROPIO - 03930B)</t>
  </si>
  <si>
    <t>IMPLANTACION DE NEUROESTIMULADOR ESPINAL FASE II RECARGABLE (COD PROPIO - 03930C)</t>
  </si>
  <si>
    <t>DESCOMPRENSION SELECTIVA DEL APEX ORBITARIO VIA ENDOSCOPICA BILATERAL (COD PROPIO - 04421A)</t>
  </si>
  <si>
    <t>DESCOMPRENSION SELECTIVA DEL APEX ORBITARIO VIA ENDOSCOPICA UNILATERAL (COD PROPIO - 04421B)</t>
  </si>
  <si>
    <t>SIMPATECTOMIA BILATERAL POR VIDEOTORACOSCOPIA (COD PROPIO - 05200A)</t>
  </si>
  <si>
    <t>SIMPATECTOMIA TORACICA UNILATERAL POR TORACOSCOPIA (COD PROPIO - 05260A)</t>
  </si>
  <si>
    <t>BLOQUEO CELIACO O ESPLACNICO (COD PROPIO - 0531AA)</t>
  </si>
  <si>
    <t>NEUROLISIS QUIMICA FENOL O ALCOHOL DE PLEXO CELIACO (COD PROPIO - 0532AA)</t>
  </si>
  <si>
    <t>BLOQUEO DEL SIMPATICO PRESACRO (GANGLIO IMPAR DE WALTER) (COD PROPIO - 0532AB)</t>
  </si>
  <si>
    <t>NEUROLISIS QUIMICA FENOL O ALCOHOL DE PLEXO HIPOGASTRICO SUPERIOR (COD PROPIO - 0532AC)</t>
  </si>
  <si>
    <t>GANGLIOLISIS POR RADIOFRECUENCIA DE GANGLIO DE LA RAIZ DORSAL (COD PROPIO - 0533AD)</t>
  </si>
  <si>
    <t>GANGLIOLISIS POR RADIOFRECUENCIA SACRO ILIACA (COD PROPIO - 0533AE)</t>
  </si>
  <si>
    <t>GANGLIOLISIS POR RADIOFRECUENCIA DE NERVIO PERIFERICO Y/O NEUROMAS (COD PROPIO - 0533AF)</t>
  </si>
  <si>
    <t>PLEJO BRAQUIAL TRANSFERENCIA (TIEMPO DE QUIROFANO HASTA 4 HORAS) (COD PROPIO - 0541AA)</t>
  </si>
  <si>
    <t>PARATIROIDECTOMIA TOTAL [SIN HONORARIOS CIRUJANO] (COD PROPIO - 06810A)</t>
  </si>
  <si>
    <t>BLEFAROPLASTIA 2 PARPADOS (COD PROPIO - 08380A)</t>
  </si>
  <si>
    <t>BLEFAROPLASTIA 4 PARPADOS (COD PROPIO - 08380B)</t>
  </si>
  <si>
    <t>BLEFAROPLASTIA DOS PARPADOS SUPERIOR O INFERIOR (COD PROPIO - 0838AA)</t>
  </si>
  <si>
    <t>PLASTIA DE LA CONJUNTIVA INCLUYE TRASPLANTE PLASTIA O PERITOMIA (COD PROPIO - 1031AA)</t>
  </si>
  <si>
    <t>IMPLANTE DE ANILLOS Y/O SEGMENTOS INTRAESTROMALES CORNEALES (3 O 4 SEGMENTOS) (COD PROPIO - 1182AA)</t>
  </si>
  <si>
    <t>ENTRECRUZAMIENTO DEL COLAGENO CORNEAL BILATERAL (CROSSLINKING) (COD PROPIO - 1183AA)</t>
  </si>
  <si>
    <t>FIJACION DE IRIS (COD PROPIO - 1213AA)</t>
  </si>
  <si>
    <t>ENDOFOTOCOAGULACION DE PROCESOS CILIARES CON LASER DIODO UNILATERAL (COD PROPIO - 1243AA)</t>
  </si>
  <si>
    <t>ENDOFOTOCOAGULACION DE PROCESOS CILIARES CON LASER DIODO BILATERAL (COD PROPIO - 1243AB)</t>
  </si>
  <si>
    <t>FOTOCOAGULACION O TERMOTERAPIA TRASPUPILAR UNILATERAL (COD PROPIO - 1243AC)</t>
  </si>
  <si>
    <t>FOTOCOAGULACION O TERMOTERAPIA TRASPUPILAR BILATERAL (COD PROPIO - 1243AD)</t>
  </si>
  <si>
    <t>EXTRACCION DE CATARATA POR FACOEMULSIFICACION + LENTE INTRAOCULAR (COD PROPIO - 1300AA)</t>
  </si>
  <si>
    <t>EXTRACCION DE CATARATA + IMPLANTE DE LENTE INTRAOCULAR SUTURADO (COD PROPIO - 1300AB)</t>
  </si>
  <si>
    <t>137100</t>
  </si>
  <si>
    <t>TERAPIA ANTIOANGIOGENICA (COD PROPIO - 140001)</t>
  </si>
  <si>
    <t>IMPLANTE DE DISPOSITIVO INTRAVITREO BILATERAL (COD PROPIO - 1475AA)</t>
  </si>
  <si>
    <t>REINSERCION DE MUSCULOS RECTOS (DOS MUSCULOS) (COD PROPIO - 1540AA)</t>
  </si>
  <si>
    <t>REINSERCION DE MUSCULOS RECTOS (TRES MUSCULOS) (COD PROPIO - 1540AB)</t>
  </si>
  <si>
    <t>REINSERCION DE MUSCULOS OBLICUOS (DOS MUSCULOS) (COD PROPIO - 1540AC)</t>
  </si>
  <si>
    <t>REINSERCION DE MUSCULOS OBLICUOS (TRES MUSCULOS) (COD PROPIO - 1540AD)</t>
  </si>
  <si>
    <t>RETROINSERCION DE MUSCULOS RECTOS (DOS MUSCULOS) (COD PROPIO - 1540AE)</t>
  </si>
  <si>
    <t>RETROINSERCION DE MUSCULOS RECTOS (TRES MUSCULOS) (COD PROPIO - 1540AF)</t>
  </si>
  <si>
    <t>RETROINSERCION DE MUSCULOS OBLICUOS (DOS MUSCULOS) (COD PROPIO - 1540AG)</t>
  </si>
  <si>
    <t>RETROINSERCION DE MUSCULOS OBLICUOS (TRES MUSCULOS) (COD PROPIO - 1540AH)</t>
  </si>
  <si>
    <t>ANTEROINSERCION DE MUSCULOS RECTOS (DOS MUSCULOS) (COD PROPIO - 1540AI)</t>
  </si>
  <si>
    <t>ANTEROINSERCION DE MUSCULOS RECTOS (TRES MUSCULOS) (COD PROPIO - 1540AJ)</t>
  </si>
  <si>
    <t>ANTEROINSERCION DE MUSCULOS OBLICUOS (DOS MUSCULOS) (COD PROPIO - 1540AK)</t>
  </si>
  <si>
    <t>ANTEROINSERCION DE MUSCULOS OBLICUOS (TRES MUSCULOS) (COD PROPIO - 1540AL)</t>
  </si>
  <si>
    <t>RESECCION DE MUSCULOS RECTOS (DOS MUSCULOS) (COD PROPIO - 1540AM)</t>
  </si>
  <si>
    <t>RESECCION DE MUSCULOS RECTOS (TRES MUSCULOS) (COD PROPIO - 1540AN)</t>
  </si>
  <si>
    <t>RESECCION DE MUSCULOS OBLICUOS (DOS MUSCULOS) (COD PROPIO - 1540AO)</t>
  </si>
  <si>
    <t>PALATORRAFIA + COLGAJOS + INJERTO OSEO + OSTEOTOMIA LEFORT + DISYUNCION PALATINA + Z PLASTIA (COD PROPIO - 16243P)</t>
  </si>
  <si>
    <t>TERAPIA ANTIOANGIOGENICA BILATERAL (COD PROPIO - 1690AA)</t>
  </si>
  <si>
    <t>TIMPANOPLASTIA CON APLICACION DE IMPLANTE COCLEAR SISTEMA BASICO MED EL OPUS II (COD PROPIO - 1931AA)</t>
  </si>
  <si>
    <t>TIMPANOPLASTIA CON APLICACION DE IMPLANTE COCLEAR ALTA TECNOLOGIA (COD PROPIO - 1931AB)</t>
  </si>
  <si>
    <t>IMPLANTE COCLEAR BILATERAL (COD PROPIO - 20960A)</t>
  </si>
  <si>
    <t>PROTESIS TOTALES 2 CASOS (SUPERIOR E INFERIOR) EN DIENTE NEW STETIC CON ODONTOLOGO GENERAL - INCLUYE 4 CITAS DE ELABORACION Y ADAPTACION Y 3 CITAS DE REVISION (COD PROPIO - 2344BP)</t>
  </si>
  <si>
    <t>TRASPLANTE HEPATICO ADULTO SIN NO PBS (COD PROPIO - 235203)</t>
  </si>
  <si>
    <t>TRASPLANTE HEPATICO PEDIATRICO CON DONANTE CADAVERICO SIN NO PBS (COD PROPIO - 235204)</t>
  </si>
  <si>
    <t>TRASPLANTE RENAL CON DONANTE CADAVERICO ADULTO Y PEDIATRICO (COD PROPIO - 235211)</t>
  </si>
  <si>
    <t>TRASPLANTE RENAL CON DONANTE VIVO RELACIONADO SIN NO PBS ADULTO Y PEDIATRICO (COD PROPIO - 235212)</t>
  </si>
  <si>
    <t>TRASPLANTE COMBINADO HIGADO - RIÑON DE DONANTE CADAVERICO (COD PROPIO - 235213)</t>
  </si>
  <si>
    <t>TRASPLANTE DE HIGADO PEDIATRICO CON DONANTE VIVO SIN NO PBS (COD PROPIO - 235234)</t>
  </si>
  <si>
    <t>CIRUGIA DE REGENERACION OSEA (COD PROPIO - 24240A)</t>
  </si>
  <si>
    <t>REPARACION O PLASTIA PERIODONTAL REGENERATIVA (INJERTOS MEMBRANAS) SOD (COD PROPIO - 2424BH)</t>
  </si>
  <si>
    <t>FRENILLECTOMIA LINGUAL NCOC (COD PROPIO - 2741AA)</t>
  </si>
  <si>
    <t>ADENOAMIGDALECTOMIA (COD PROPIO - 28210A)</t>
  </si>
  <si>
    <t>283100</t>
  </si>
  <si>
    <t>RESECCION DE FISTULA BRANQUIAL [SIN HONORARIOS CIRUJANO] (COD PROPIO - 29520A)</t>
  </si>
  <si>
    <t>TRAQUEOSTOMIA PERCUTANEA (TIEMPO DE QUIROFANO 60 MINUTOS - COMPLEJIDAD BAJA) (COD PROPIO - 3113AA)</t>
  </si>
  <si>
    <t>RESECCION O ABLACION DE LESION DE TRAQUEA CON VIDEOBRONCOSCOPIO RIGIDO PARA LESIONES BENIGNAS (COD PROPIO - 31510A)</t>
  </si>
  <si>
    <t>CIERRE DE FISTULA TRAQUEOESOFAGICA [SIN HONORARIOS CIRUJANO] (COD PROPIO - 31730A)</t>
  </si>
  <si>
    <t>CIERRE DE FISTULA TRAQUEOESOFAGICA CON ANASTOMOSIS ESOFAGICA E INTERPOSICION DE TEJIDO MEDIASTINAL [SIN HONORARIOS CIRUJANO] (COD PROPIO - 31730B)</t>
  </si>
  <si>
    <t>RESECCION O ABLACION DE LESION DE TRAQUEA VIA ENDOSCOPICA, CON LASER, BRAQUITERAPIA, CRIOTERAPIA, ELECTROTERAPIA O DIATERMIA (TIEMPO DE QUIROFANO 80 MINUTOS - COMPLEJIDAD MEDIA) (COD PROPIO - 3175AA)</t>
  </si>
  <si>
    <t>RECONSTRUCCION LARINGOTRAQUEAL TERMINOTERMINAL RECONSTRUCCION DE LARINGE TRAQUEA Y ESOFAGO (TIEMPO DE QUIROFANO 360 MINUTOS - COMPLEJIDAD ALTA) (COD PROPIO - 3175AB)</t>
  </si>
  <si>
    <t>RESECCION DE LESION EN BRONQUIO CON VIDEOBRONCOSCOPIO RIGIDO PARA LESIONES MALIGNAS (COD PROPIO - 32020A)</t>
  </si>
  <si>
    <t>REPARACION DE LACERACION PULMONAR POR TORACOSCOPIA (COD PROPIO - 32130A)</t>
  </si>
  <si>
    <t>RECONSTRUCCION DE LA PARED TORACICA CON DISPOSITIVO CLIPS DE TITANIO MAS DE DOS ARCOS COSTALES (COD PROPIO - 34090A)</t>
  </si>
  <si>
    <t>RECONSTRUCCION DE LA PARED TORACICA CON DISPOSITIVO CLIPS DE TITANIO MAS DE DOS ARCOS COSTALES POR VIDEO (COD PROPIO - 34090B)</t>
  </si>
  <si>
    <t>RECONSTRUCCION DE LA PARED TORACICA CON DISPOSITIVO CON BARRA POR VIDEO (COD PROPIO - 34090C)</t>
  </si>
  <si>
    <t>RECONSTRUCCION DE LA PARED TORACICA CON DISPOSITIVO CLIPS DE TITANIO HASTA DOS ARCOS COSTALES (COD PROPIO - 34090D)</t>
  </si>
  <si>
    <t>RECONSTRUCCION DE LA PARED TORACICA CON DISPOSITIVO CLIPS DE TITANIO HASTA DOS ARCOS COSTALES POR VIDEO (COD PROPIO - 34090E)</t>
  </si>
  <si>
    <t>RECONSTRUCCION DE PARED TORACICA CON COLGAJO [SIN HONORARIOS CIRUJANO] (COD PROPIO - 34090F)</t>
  </si>
  <si>
    <t>COLOCACION PROTESIS DIAFRAGMATICA POR TORACOSCOPIA (COD PROPIO - 34090G)</t>
  </si>
  <si>
    <t>RECONSTRUCCION DE LA PARED TORACICA CON DISPOSITIVO (TIEMPO DE QUIROFANO 240 MINUTOS - COMPLEJIDAD ALTA) (COD PROPIO - 3409AA)</t>
  </si>
  <si>
    <t>ENUCLEACION EXTRAPLEURAL POR TORACOSCOPIA (COD PROPIO - 34530A)</t>
  </si>
  <si>
    <t>REEMPLAZO DE LA VALVULA (UNA VALVULA) BIOLOGICA (COD PROPIO - 35210A)</t>
  </si>
  <si>
    <t>REEMPLAZO DE LA VALVULA (UNA VALVULA) MECANICA (COD PROPIO - 35210B)</t>
  </si>
  <si>
    <t>REEMPLAZO DE DOS O TRES VALVULAS BIOLOGICA (COD PROPIO - 35240A)</t>
  </si>
  <si>
    <t>REEMPLAZO DE DOS O TRES VALVULAS MECANICA (COD PROPIO - 35240B)</t>
  </si>
  <si>
    <t>ANGIOPLASTIA CORONARIA TRANSLUMINAL PERCUTANEA DE UN VASO + INSERCION DE STENT (RADIAL O FEMORAL) (COD PROPIO - 36010A)</t>
  </si>
  <si>
    <t>ANGIOPLASTIA CORONARIA TRANSLUMINAL PERCUTANEA MULTIPLE + INSERCION DE STENT (RADIAL O FEMORAL) (COD PROPIO - 36010B)</t>
  </si>
  <si>
    <t>ELABORACION Y ADAPTACION DE APARATO ORTOPEDICO PLACA OBTURADORA PARA PACIENTES CON LPH OBTURADOR BLANDO (COD PROPIO - 36707P)</t>
  </si>
  <si>
    <t>INSERCION ADAPTACION DE APARATO ORTOPEDICO ORAL SOD PLACA OBTURADORA PARA PACIENTES CON LPH OBTURADOR DURO CON MOLDEADO NASOALVEOLAR (COD PROPIO - 36708P)</t>
  </si>
  <si>
    <t>INSERCION ADAPTACION DE APARATO ORTOPEDICO ORAL SOD MOLDEADO NASOALVEOLAR SIN OBTURADOR (COD PROPIO - 36709P)</t>
  </si>
  <si>
    <t>MAPEO ABLACION ESTUDIO ELECTROFISIOLOGICO (COD PROPIO - 37230A)</t>
  </si>
  <si>
    <t>CATETERISMO COMBINADO DE LOS LADOS DERECHO E IZQUIERDO DEL CORAZON CON ESTUDIO ELECTROFISIOLOGICO + MAPEO Y ABLACION (COD PROPIO - 3723AA)</t>
  </si>
  <si>
    <t>EXPLANTE E IMPLANTE DE MARCAPASO UNICAMERAL (COD PROPIO - 3782AA)</t>
  </si>
  <si>
    <t>EXPLANTE E IMPLANTE MARCAPASOS BICAMERAL (COD PROPIO - 3783AA)</t>
  </si>
  <si>
    <t>EXPLANTE E IMPLANTE DE CARDIODESFIBRILADOR (COD PROPIO - 3786AA)</t>
  </si>
  <si>
    <t>IMPLANTACION DE CARDIOVERSOR DESFIBRILADOR VIA SUBCUTANEA SUBPECTORAL (COD PROPIO - 3786AB)</t>
  </si>
  <si>
    <t>TROMBECTOMIA DE ARTERIAS DE LOS MIEMBROS INFERIORES [SIN HONORARIOS CIRUJANO] (COD PROPIO - 38080A)</t>
  </si>
  <si>
    <t>TROMBECTOMIA DE VENAS DE LOS MIEMBROS INFERIORES [SIN HONORARIOS CIRUJANO] (COD PROPIO - 38090A)</t>
  </si>
  <si>
    <t>RESECCION DE VASOS DE CABEZA Y CUELLO [SIN HONORARIOS CIRUJANO] (COD PROPIO - 38320A)</t>
  </si>
  <si>
    <t>RESECCION CON SUSTITUCION DE VASOS DE CABEZA Y CUELLO [SIN HONORARIOS CIRUJANO] (COD PROPIO - 38420A)</t>
  </si>
  <si>
    <t>RESECCION VASOS DE MIEMBROS SUPERIORES [SIN HONORARIOS CIRUJANO] (COD PROPIO - 38430A)</t>
  </si>
  <si>
    <t>RESECCION CON SUSTITUCION DE VASOS DE MIEMBROS SUPERIORES [SIN HONORARIOS CIRUJANO] (COD PROPIO - 38430B)</t>
  </si>
  <si>
    <t>RESECCION VASOS DE MIEMBROS INFERIORES [SIN HONORARIOS CIRUJANO] (COD PROPIO - 38490A)</t>
  </si>
  <si>
    <t>OCLUSION PINZAMIENTO O LIGADURA DE VASOS DE CABEZA Y CUELLO [SIN HONORARIOS CIRUJANO] (COD PROPIO - 38520A)</t>
  </si>
  <si>
    <t>OCLUSION PINZAMIENTO O LIGADURA DE VASOS DE MIEMBROS SUPERIORES [SIN HONORARIOS CIRUJANO] (COD PROPIO - 38530A)</t>
  </si>
  <si>
    <t>ESCLEROSIS LESION VASOS SANGUINEOS (LASER VASCULAR NIVEL I) (COD PROPIO - 38630A)</t>
  </si>
  <si>
    <t>ESCLEROSIS LESION VASOS SANGUINEOS (LASER VASCULAR NIVEL II) (COD PROPIO - 38630B)</t>
  </si>
  <si>
    <t>ESCLEROSIS LESION VASOS SANGUINEOS(LASER VASCULAR NIVEL III) (COD PROPIO - 38630C)</t>
  </si>
  <si>
    <t>ESCLEROSIS LESION VASOS SANGUINEOS (LASER VASCULAR NIVEL IV) (COD PROPIO - 38630D)</t>
  </si>
  <si>
    <t>ESCLEROSIS LESION VASOS SANGUIN (LASER VASCULAR NIVEL V BAG) (COD PROPIO - 38630E)</t>
  </si>
  <si>
    <t>ESCLEROSIS LESION VASOS SANGUIN (LASER VASCULAR NIVEL VI BAG) (COD PROPIO - 38630F)</t>
  </si>
  <si>
    <t>COLOCACION DE CATETER CAMARA IMPLANTABLE (TIEMPO DE QUIROFANO 120 MINUTOS - COMPLEJIDAD MEDIA) (COD PROPIO - 3891AA)</t>
  </si>
  <si>
    <t>ANGIOPLASTIA EXTRACRANEANA CON BALON (CAROTIDA O VERTEBRAL) DOS VASOS + COLOCACION INTRAVASCULAR DE UNO O MAS STENTS (COD PROPIO - 39501A)</t>
  </si>
  <si>
    <t>RESECCION DE TUMOR DEL CUERPO CAROTIDEO [SIN HONORARIOS CIRUJANO] (COD PROPIO - 39800A)</t>
  </si>
  <si>
    <t>HEMODIALISIS PAQUETE MENSUAL (COD PROPIO - 39950D)</t>
  </si>
  <si>
    <t>RESECCION DE LINFAGIOMA DE CUELLO [SIN HONORARIOS CIRUJANO] (COD PROPIO - 40260A)</t>
  </si>
  <si>
    <t>VACIAMIENTO DE CUELLO RADICAL (COD PROPIO - 40400A)</t>
  </si>
  <si>
    <t>VACIAMIENTO LINFATICO RADICAL O RADICAL MODIFICADO DE CUELLO UNILATERAL VIA ABIERTA (CIRUJANO DE CABEZA Y CUELLO) (COD PROPIO - 40400B)</t>
  </si>
  <si>
    <t>TRASPLANTE AUTOLOGO DE MEDULA OSEA Y/O CELULAS PROGENITORAS EXTRAIDAS DE SANGRE PERIFERICA CON CRIOPRESERVACION POBLACION DE MEDELLIN (COD PROPIO - 41050A)</t>
  </si>
  <si>
    <t>TRASPLANTE AUTOLOGO DE MEDULA OSEA Y/O CELULAS PROGENITORAS EXTRAIDAS DE SANGRE PERIFERICA CON CRIOPRESERVACION POBLACION FUERA DE MEDELLIN (COD PROPIO - 41050B)</t>
  </si>
  <si>
    <t>TRASPLANTE ALOGENICO DE MEDULA OSEA Y/O CELULAS PROGENITORAS EXTRAIDAS DE SANGRE PERIFERICA POBLACION DE MEDELLIN (COD PROPIO - 41060A)</t>
  </si>
  <si>
    <t>TRASPLANTE ALOGENICO DE MEDULA OSEA Y/O CELULAS PROGENITORAS EXTRAIDAS DE SANGRE PERIFERICA POBLACION FUERA DE MEDELLIN (COD PROPIO - 41060B)</t>
  </si>
  <si>
    <t>TRASPLANTE HAPLOIDENTICO DE MEDULA OSEA POBLACION DE MEDELLIN (COD PROPIO - 41060C)</t>
  </si>
  <si>
    <t>TRASPLANTE HAPLOIDENTICO DE MEDULA OSEA POBLACION FUERA DE MEDELLIN (COD PROPIO - 41060D)</t>
  </si>
  <si>
    <t>TRASPLANTE DE CELULAS DE CORDON UMBILICAL (COD PROPIO - 41060E)</t>
  </si>
  <si>
    <t>TRASPLANTE ALOGENICO DE MEDULA OSEA DONANTE NO IDENTICO SIN NO PBS (COD PROPIO - 41060F)</t>
  </si>
  <si>
    <t>ESCISION DE POLIPOS GASTRICOS VIA ENDOSCOPICA (MULTIPLES) (COD PROPIO - 43400A)</t>
  </si>
  <si>
    <t>GASTRECTOMIA TOTAL RADICAL CON LINFADENECTOMIA TIPO D2 (COD PROPIO - 43900A)</t>
  </si>
  <si>
    <t>ESOFAGOGASTRODUODENOSCOPIA [EGD] PEDIATRICA (COD PROPIO - 44130A)</t>
  </si>
  <si>
    <t>ESOFAGOGASTRODUODENOSCOPIA [EGD] DIAGNOSTICA O EXPLORATORIA (ACTO QUIRURGICO) (COD PROPIO - 44130B)</t>
  </si>
  <si>
    <t>CIRUGIA ANTIRREFLUJO GASTROESOFAGICO MAS RECONSTRUCCION DE ESFINTER POR LAPAROSCOPIA (TIEMPO DE QUIROFANO 180 MINUTOS - COMPLEJIDAD ALTA) (COD PROPIO - 4466AA)</t>
  </si>
  <si>
    <t>ENTEROSCOPIA O ENDOSCOPIA DE INTESTINO DELGADO DESPUES DE DUODENO TERAPEUTICA (COD PROPIO - 4513AA)</t>
  </si>
  <si>
    <t>ENTEROSCOPIA DE DOBLE BALON, ANTEROGRADA O RETROGRADA TERAPEUTICA (TIEMPO DE QUIROFANO 180 MINUTOS - COMPLEJIDAD ALTA) (COD PROPIO - 4513AB)</t>
  </si>
  <si>
    <t>COLONOSCOPIA TOTAL (ACTO QUIRURGICO) (COD PROPIO - 45230A)</t>
  </si>
  <si>
    <t>COLONOSCOPIA TOTAL PEDIATRICA (COD PROPIO - 45230B)</t>
  </si>
  <si>
    <t>COLONOSCOPIA TOTAL CON O SIN BIOPSIA BAJO ANESTESIA GENERAL (COD PROPIO - 45230C)</t>
  </si>
  <si>
    <t>COLONOSCOPIA CON TERAPIA DE ARGON (COD PROPIO - 45420A)</t>
  </si>
  <si>
    <t>COLECTOMIA PARCIAL CON COLOSTOMIA O ILEOSTOMIA Y FISTULA MUCOSA VIA ABIERTA (TIEMPO DE QUIROFANO 180 MINUTOS - COMPLEJIDAD ALTA) (COD PROPIO - 4571AA)</t>
  </si>
  <si>
    <t>HERNIORRAFIA ABDOMINAL CON MALLA (COD PROPIO - 461202)</t>
  </si>
  <si>
    <t>PROCTOSIGMOIDOSCOPIA (FLEXIBLE ACTO QUIRURGICO) (COD PROPIO - 48230A)</t>
  </si>
  <si>
    <t>MANOMETRIA ANORECTAL (BAJO ANESTESIA GENERAL) (COD PROPIO - 48270A)</t>
  </si>
  <si>
    <t>RESECCION ULTRA BAJA DE RECTO CON PRESERVACION DE ESFINTERES (COD PROPIO - 48540A)</t>
  </si>
  <si>
    <t>RESECCION ULTRA BAJA DE RECTO CON PRESERVACION DE ESFINTERES LAPAROSCOPICO (COD PROPIO - 48540B)</t>
  </si>
  <si>
    <t>BIOPSIA CERRADA (PERCUTANEA) (AGUJA) DE HIGADO POR TOMOGRAFIA (COD PROPIO - 50100A)</t>
  </si>
  <si>
    <t>PROTOCOLO TRASPLANTE DE HIGADO CON DONANTE CADAVERICO (COD PROPIO - 5054AA)</t>
  </si>
  <si>
    <t>COLECISTECTOMIA POR LAPAROSCOPICA (TIEMPO DE QUIROFANO 120 MINUTOS - COMPLEJIDAD MEDIA) (COD PROPIO - 5121AA)</t>
  </si>
  <si>
    <t>DRENAJE DE COLECCION INTRAPERITONEAL, EPIPLOICO, OMENTAL, PERIESPLENICO, PERIGASTRICO, SUBHEPATICO, SUBFRENICO DE LA FOSA ILIACA O PLASTRON APENDICULAR POR LAPAROSCOPIA (TIEMPO DE QUIROFANO 120 MINUTOS - COMPLEJIDAD MEDIA) (COD PROPIO - 5400AA)</t>
  </si>
  <si>
    <t>DRENAJE DE COLECCION DE LA PARED ABDOMINAL VIA ABIERTA (TIEMPO DE QUIROFANO 70 MINUTOS) (COD PROPIO - 5400AB)</t>
  </si>
  <si>
    <t>RESECCION DE TUMOR RETROPERITONEAL DISECCION ESTRUCTURA VASCULAR ORGANOS RETROPERITONEALES VIA ABIERTA (TIEMPO DE QUIROFANO 600 MINUTOS - COMPLEJIDAD ALTA) (COD PROPIO - 5415AA)</t>
  </si>
  <si>
    <t>CITORREDUCCION Y QUIMIOTERAPIA INTRAPERITONEAL PARA CARCINOMATOSIS PERITONEAL [CIRUGIA DE SUGARBAKER] (COD PROPIO - 54190A)</t>
  </si>
  <si>
    <t>LISIS DE ADHERENCIAS PERITONEALES VIA LAPAROSCOPICA (TIEMPO DE QUIROFANO 120 MINUTOS - COMPLEJIDAD BAJA) (COD PROPIO - 5451AA)</t>
  </si>
  <si>
    <t>RETIRO DE OTRO CATETER PERITONEAL POR LAPAROSCOPIA (TIEMPO DE QUIROFANO 90 MINUTOS - COMPLEJIDAD MEDIA) (COD PROPIO - 5490AA)</t>
  </si>
  <si>
    <t>DIALISIS PERITONEAL MANUAL MENSUAL (COD PROPIO - 54980A)</t>
  </si>
  <si>
    <t>DIALISIS PERITONEAL CON EXTRANEAL MENSUAL (COD PROPIO - 54980C)</t>
  </si>
  <si>
    <t>DIALISIS PERITONEAL AUTOMATIZADA MENSUAL (COD PROPIO - 54980E)</t>
  </si>
  <si>
    <t>BIOPSIA DE RIÑON VIA PERCUTANEA (BAJO ANESTESIA GENERAL) (COD PROPIO - 5526AA)</t>
  </si>
  <si>
    <t>PROTOCOLO PRE TRASPLANTE RENAL DONANTE CADAVERICO SIN INMUNOLOGIA (COD PROPIO - 5562AA)</t>
  </si>
  <si>
    <t>PROTOCOLO DE TRASPLANTE RENAL (COD PROPIO - 5562AB)</t>
  </si>
  <si>
    <t>URETEROPIELORENOSCOPIA FLEXIBLE CON LASER + COLOCACION CATETER DOBLE J BILATERAL (COD PROPIO - 55860A)</t>
  </si>
  <si>
    <t>URETEROPIELORENOSCOPIA FLEXIBLE SIN LASER + COLOCACION CATETER DOBLE J UNILATERAL (COD PROPIO - 55860B)</t>
  </si>
  <si>
    <t>URETEROPIELORENOSCOPIA FLEXIBLE CON LASER (COD PROPIO - 5586AA)</t>
  </si>
  <si>
    <t>PIELOPLASTIA LASER Y FLEXIBLE + COLOCACION DE CATETER JJ (COD PROPIO - 5586AB)</t>
  </si>
  <si>
    <t>PIELOPLASTIA LAPAROSCOPICA CON CATETER DOBLE J (COD PROPIO - 5587AA)</t>
  </si>
  <si>
    <t>URETEROLITOTOMIA ENDOSCOPICA CON LASER [DESTRUCCION DE CALCULO EN TERCIO DISTAL URETER] (COD PROPIO - 562222)</t>
  </si>
  <si>
    <t>ALBERGUE</t>
  </si>
  <si>
    <t>ALBERGUE PACIENTE POR DIA RESIDENTES FUERA DE MEDELLIN (COD PROPIO - 56369)</t>
  </si>
  <si>
    <t>ALBERGUE ACOMPAÑANTE POR DIA RESIDENTES FUERA DE MEDELLIN (COD PROPIO - 56370)</t>
  </si>
  <si>
    <t>URETERECTOMIA PARCIAL VIA ABIERTA (COD PROPIO - 564100)</t>
  </si>
  <si>
    <t>PAQUETE DIAGNOSTICO [RX PANORAMICA - CEFALICA - MODELO] (COD PROPIO - 566851)</t>
  </si>
  <si>
    <t>PAQUETE DIAGNOSTICO [RX PANORAMICA - ESTUDIO FOTOGRAFICO Y MODELO DE ESTUDIO] (COD PROPIO - 566852)</t>
  </si>
  <si>
    <t>PAQUETE DIAGNOSTICO [RX PANORAMICA - ESTUDIO FOTOGRAFICO Y MODELO DE ESTUDIO] (COD PROPIO - 566853)</t>
  </si>
  <si>
    <t>URETERONEFROLITOTOMIA ENDOSCOPICA CON LASER HOLMIUN (COD PROPIO - 567442)</t>
  </si>
  <si>
    <t>ENDOURETEROTOMIA CON LASER (TIEMPO DE QUIROFANO 120 MINUTOS - COMPLEJIDAD MEDIA) (COD PROPIO - 5690AA)</t>
  </si>
  <si>
    <t>CISTOSCOPIA Y CALIBRACION URETRAL (COD PROPIO - 5731AA)</t>
  </si>
  <si>
    <t>URETROCISTOSCOPIA + EXTRACCION DE CUERPO EXTRAÑO (COD PROPIO - 57420A)</t>
  </si>
  <si>
    <t>ESCISION O REMOCION DE VEJIGA PROSTATA VESICULAS SEMINALES Y TEJIDO GRASO CISTOPROSTATECTOMIA VIA ABIERTA (TIEMPO DE QUIROFANO 360 MINUTOS - COMPLEJIDAD ALTA) (COD PROPIO - 5773AA)</t>
  </si>
  <si>
    <t>FULGURACION DE VALVAS URETRALES CON LASER (TIEMPO DE QUIROFANO 120 MINUTOS - COMPLEJIDAD MEDIA) (COD PROPIO - 5831AA)</t>
  </si>
  <si>
    <t>URETROPLASTIA TRANSPUBICA (TIEMPO DE QUIROFANO 300 MINUTOS - COMPLEJIDAD ALTA) (COD PROPIO - 5846AA)</t>
  </si>
  <si>
    <t>NEFROPIELOLITOTOMIA ENDOSCOPICA FLEXIBLE LASER (COD PROPIO - 59200A)</t>
  </si>
  <si>
    <t>URETERONEFROLITOTOMIA ENDOSCOPICA CON LASER [URETERORRENOSCOPIO FLEXIBLE UNILATERAL] (COD PROPIO - 5920AA)</t>
  </si>
  <si>
    <t>PIELONEFROLITOTOMIA ENDOSCOPICA + COLOCACION CATETER DOBLE (COD PROPIO - 5920AB)</t>
  </si>
  <si>
    <t>NEFROLITOTOMIA PERCUTANEA (COD PROPIO - 59240A)</t>
  </si>
  <si>
    <t>URETEROLITOTOMIA ENDOSCOPICA CON LASER [URETEROSCOPIA RIGIDA] (COD PROPIO - 59240B)</t>
  </si>
  <si>
    <t>LITOTRIPCIA INTRACORPOREA CON LASER (COD PROPIO - 59240C)</t>
  </si>
  <si>
    <t>URETEROLITOTOMIA ENDOSCOPICA CON LASER [URETEROSCOPIA RIGIDA] (COD PROPIO - 59240D)</t>
  </si>
  <si>
    <t>URETEROLITOTOMIA ENDOSCOPICA CON LASER [URETEROSCOPIA FLEXIBLE] (COD PROPIO - 5924AA)</t>
  </si>
  <si>
    <t>PROSTATECTOMIA RADICAL POR CANCER DE PROSTATA [INCLUYE LINFADENECTOMIA PELVICA AMPLIADA] (COD PROPIO - 6051AA)</t>
  </si>
  <si>
    <t>ALBERGUE PACIENTE CON VENTILACION MECANICA Y/O PACIENTE AISLADO POR DIA (COD PROPIO - 61438)</t>
  </si>
  <si>
    <t>ALBERGUE PACIENTE OXIGENO DEPENDIENTE POR DIA (COD PROPIO - 63826)</t>
  </si>
  <si>
    <t>RESECCION DE TUMOR DE OVARIO POR LAPAROSCOPIA (TIEMPO DE QUIROFANO 150 MINUTOS - COMPLEJIDAD MEDIA) (COD PROPIO - 6523AA)</t>
  </si>
  <si>
    <t>HISTERECTOMIA VAGINAL [UN DIA DE HOSPITALIZACION] (COD PROPIO - 6851AA)</t>
  </si>
  <si>
    <t>HISTERECTOMIA VAGINAL + PLASTIAS [UN DIA DE HOSPITALIZACION] (COD PROPIO - 6851AB)</t>
  </si>
  <si>
    <t>INSERCION/RETIRO DISPOSITIVO INTRAUTERINO EN CIRUGIA (COD PROPIO - 6971AA)</t>
  </si>
  <si>
    <t>INSERCION/RETIRO DISPOSITIVO INTRAUTERINO EN CONSULTORIO (COD PROPIO - 6971AB)</t>
  </si>
  <si>
    <t>COLPOSCOPIA CON TOMA DE BIOPSIA EN BRIGADAS FURA DEL AREA METROPOLITANA (COD PROPIO - 7022AA)</t>
  </si>
  <si>
    <t>COLPOPEXIA VIA VAGINAL (CON MALLA) (COD PROPIO - 70770A)</t>
  </si>
  <si>
    <t>CESAREA + TUBECTOMIA [1 DIA DE HOSPITALIZACION] (COD PROPIO - 7400AA)</t>
  </si>
  <si>
    <t>CESAREA SEGMENTARIA TRANSPERITONEAL SOD [UN DIA DE HOSPITALIZACION] (COD PROPIO - 7400AB)</t>
  </si>
  <si>
    <t>CESAREA SEGMENTARIA TRANSPERITONEAL SOD [DOS DIAS DE HOSPITALIZACION] (COD PROPIO - 7400AC)</t>
  </si>
  <si>
    <t>CESAREA + TUBECTOMIA [DOS DIAS DE HOSPITALIZACION] (COD PROPIO - 7400AD)</t>
  </si>
  <si>
    <t>RECONSTRUCCION LESIONES COMPLEJAS EN CARA (TIEMPO DE QUIROFANO 300 MINUTOS - COMPLEJIDAD ALTA) (COD PROPIO - 7679AA)</t>
  </si>
  <si>
    <t>ESCISION DE TUMOR MALIGNO DE HUMERO - SALVAMENTO DE EXTREMIDADES MIEMBROS SUPERIORES O ENDOPROTESIS (TIEMPO DE QUIROFANO 360 MINUTOS - COMPLEJIDAD ALTA) (COD PROPIO - 7762AA)</t>
  </si>
  <si>
    <t>TRANSPOSICION OSEA EN HUESOS LARGOS CON FIJADOR EXTERNO O PLACAS [SIN HONORARIOS CIRUJANO] (COD PROPIO - 78300A)</t>
  </si>
  <si>
    <t>ALARGAMIENTO DE HUMERO POR INJERTO CON DISPOSITIVO FIJACION [SIN HONORARIOS CIRUJANO] (COD PROPIO - 78320A)</t>
  </si>
  <si>
    <t>ALARGAMIENTO DE METACARPIANOS (UNO O MAS) POR INJERTO SIN DISPOSITIVOS INTERNOS [SIN HONORARIOS CIRUJANO] (COD PROPIO - 78340A)</t>
  </si>
  <si>
    <t>ALARGAMIENTO DE EXTREMIDADES (TIEMPO DE QUIROFANO 450 MINUTOS - COMPLEJIDAD ALTA) (COD PROPIO - 7835AA)</t>
  </si>
  <si>
    <t>REDUCCION ABIERTA DE LUXACION INTERFALANGICA UNA A DOS (COD PROPIO - 79843A)</t>
  </si>
  <si>
    <t>ARTROSCOPIA (TIEMPO DE QUIROFANO 120 MINUTOS - COMPLEJIDAD BAJA) (COD PROPIO - 8026AA)</t>
  </si>
  <si>
    <t>ARTROSCOPIA (TIEMPO DE QUIROFANO 180 MINUTOS - COMPLEJIDAD BAJA) (COD PROPIO - 8026AB)</t>
  </si>
  <si>
    <t>MICRODISCOIDECTOMIA CERVICAL DORSAL O LUMBAR (COD PROPIO - 80510A)</t>
  </si>
  <si>
    <t>PROTESIS TOTAL DE CADERA NO CEMENTADA (COD PROPIO - 81510A)</t>
  </si>
  <si>
    <t>PROTESIS TOTAL DE CADERA CEMENTADA (COD PROPIO - 81510B)</t>
  </si>
  <si>
    <t>TRASPOSICION DE DEDO [SIN HONORARIOS CIRUJANO] (COD PROPIO - 82810A)</t>
  </si>
  <si>
    <t>TRANSPOSICION MIOTENDINOSAS DE ANTEBRAZO [SIN HONORARIOS CIRUJANO] (COD PROPIO - 83760A)</t>
  </si>
  <si>
    <t>TRANSPOSICION MIOTENDINOSAS DE CODO [SIN HONORARIOS CIRUJANO] (COD PROPIO - 83760B)</t>
  </si>
  <si>
    <t>TRANSPOSICION MIOTENDINOSAS DE HOMBRO [SIN HONORARIOS CIRUJANO] (COD PROPIO - 83760C)</t>
  </si>
  <si>
    <t>TRANSPOSICION MIOTENDINOSAS DE MUÑECA [SIN HONORARIOS CIRUJANO] (COD PROPIO - 83760D)</t>
  </si>
  <si>
    <t>REIMPLANTE DE CUATRO O MAS DEDOS EN MANO [SIN HONORARIOS CIRUJANO] (COD PROPIO - 84220A)</t>
  </si>
  <si>
    <t>REIMPLANTE DE DOS DEDOS EN MANO [SIN HONORARIOS CIRUJANO] (COD PROPIO - 84220B)</t>
  </si>
  <si>
    <t>REIMPLANTE DE TRES DEDOS EN MANO [SIN HONORARIOS CIRUJANO] (COD PROPIO - 84220C)</t>
  </si>
  <si>
    <t>REIMPLANTE DE UN DEDO EN MANO [SIN HONORARIOS CIRUJANO] (COD PROPIO - 84220D)</t>
  </si>
  <si>
    <t>REIMPLANTE DE MANO A NIVEL DE LA MUÑECA [SIN HONORARIOS CIRUJANO] (COD PROPIO - 84230A)</t>
  </si>
  <si>
    <t>REIMPLANTE DE MANO A NIVEL DEL METACARPO [SIN HONORARIOS CIRUJANO] (COD PROPIO - 84230B)</t>
  </si>
  <si>
    <t>REIMPLANTE DE MIEMBRO SUPERIOR [SIN HONORARIOS CIRUJANO] (COD PROPIO - 84240A)</t>
  </si>
  <si>
    <t>CORRECCION PEVA UNILATERAL 7 YESOS (COD PROPIO - 8490AA)</t>
  </si>
  <si>
    <t>CORRECCION PEVA UNILATERAL 10 YESOS (COD PROPIO - 8490AB)</t>
  </si>
  <si>
    <t>CORRECCION PEVA UNILATERAL 14 YESOS (COD PROPIO - 8490AC)</t>
  </si>
  <si>
    <t>CORRECCION PEVA UNILATERAL 20 YESOS (COD PROPIO - 8490AD)</t>
  </si>
  <si>
    <t>TRATAMIENTO OSTEOGENESIS IMPERFECTA BILATERAL FRAGILIDAD OSEA SIN MOS (COD PROPIO - 8495AA)</t>
  </si>
  <si>
    <t>TRATAMIENTO OSTEOGENESIS IMPERFECTA BILATERAL FRAGILIDAD OSEA SIN MOS (COD PROPIO - 8495AB)</t>
  </si>
  <si>
    <t>RECONSTRUCCION DE MAMA CON DORSAL ANCHO Y PROTESIS EXPANSORA-CIRUGIA EN UN TIEMPO (COD PROPIO - 85710A)</t>
  </si>
  <si>
    <t>RECONSTRUCCION DE MAMA CON DORSAL ANCHO Y EXPANSOR-SEGUNDO TIEMPO-CAMBIO DE EXPANSOR POR PROTESIS (COD PROPIO - 85710B)</t>
  </si>
  <si>
    <t>RECONSTRUCCION MAMARIA POST ONCOLOGICO (COD PROPIO - 85720A)</t>
  </si>
  <si>
    <t>PRUEBA DE BOMBA INTRATECAL PARA DOLOR CRONICO O ESPASTICIDAD (COD PROPIO - 86180A)</t>
  </si>
  <si>
    <t>ESCARECTOMIA EN AREA GENERAL HASTA 10 POR CIENTO DE SUPERFICIE CORPORAL (COD PROPIO - 86232A)</t>
  </si>
  <si>
    <t>RECONTRUCCION DE CARA POR CANCER CON COLGAJO LIBRE (COD PROPIO - 86410A)</t>
  </si>
  <si>
    <t>CIRUGIA MICROGRAFICA DE MOHS HASTA DOS CORTES (COD PROPIO - 8643AA)</t>
  </si>
  <si>
    <t>CIRUGIA DE MOHS CON ANESTESIA GENERAL O LOCAL ASISTIDA - TARIFA PRIMER ESTADIO (COD PROPIO - 8643GA)</t>
  </si>
  <si>
    <t>CIRUGIA DE MOHS CON ANESTESIA GENERAL O LOCAL ASISTIDA - TARIFA PRIMER ESTADIO ESTADIO 2 (COD PROPIO - 8643GB)</t>
  </si>
  <si>
    <t>CIRUGIA DE MOHS CON ANESTESIA GENERAL O LOCAL ASISTIDA - TARIFA PRIMER ESTADIO ESTADIO 3 (COD PROPIO - 8643GC)</t>
  </si>
  <si>
    <t>CIRUGIA DE MOHS CON ANESTESIA GENERAL O LOCAL ASISTIDA - TARIFA PRIMER ESTADIO ESTADIO 4 (COD PROPIO - 8643GD)</t>
  </si>
  <si>
    <t>CIRUGIA DE MOHS CON ANESTESIA GENERAL O LOCAL ASISTIDA - TARIFA PRIMER ESTADIO ESTADIO 5 (COD PROPIO - 8643GE)</t>
  </si>
  <si>
    <t>CIRUGIA DE MOHS CON ANESTESIA GENERAL O LOCAL ASISTIDA - TARIFA PRIMER ESTADIO ESTADIO 6 (COD PROPIO - 8643GF)</t>
  </si>
  <si>
    <t>CIRUGIA DE MOHS CON ANESTESIA GENERAL O LOCAL ASISTIDA - TARIFA PRIMER ESTADIO ESTADIO 7 (COD PROPIO - 8643GG)</t>
  </si>
  <si>
    <t>CIRUGIA DE MOHS CON ANESTESIA GENERAL O LOCAL ASISTIDA - TARIFA PRIMER ESTADIO ESTADIO 8 (COD PROPIO - 8643GH)</t>
  </si>
  <si>
    <t>CIRUGIA DE MOHS CON ANESTESIA GENERAL O LOCAL ASISTIDA - TARIFA PRIMER ESTADIO ESTADIO 9 (COD PROPIO - 8643GI)</t>
  </si>
  <si>
    <t>CIRUGIA DE MOHS CON ANESTESIA GENERAL O LOCAL ASISTIDA - TARIFA PRIMER ESTADIO ESTADIO 10 (COD PROPIO - 8643GJ)</t>
  </si>
  <si>
    <t>CIRUGIA DE MOHS CON ANESTESIA LOCAL - TARIFA PRIMER ESTADIO (DERMATOLOGIA) (COD PROPIO - 8643LA)</t>
  </si>
  <si>
    <t>CIRUGIA DE MOHS CON ANESTESIA LOCAL - TARIFA ESTADIO ADICIONAL A PARTIR DEL SEGUNDO ESTADIO (DERMATOLOGIA) ESTADIO 2 (COD PROPIO - 8643LB)</t>
  </si>
  <si>
    <t>CIRUGIA DE MOHS CON ANESTESIA LOCAL - TARIFA ESTADIO ADICIONAL A PARTIR DEL SEGUNDO ESTADIO (DERMATOLOGIA) ESTADIO 3 (COD PROPIO - 8643LC)</t>
  </si>
  <si>
    <t>CIRUGIA DE MOHS CON ANESTESIA LOCAL - TARIFA ESTADIO ADICIONAL A PARTIR DEL SEGUNDO ESTADIO (DERMATOLOGIA) ESTADIO 4 (COD PROPIO - 8643LD)</t>
  </si>
  <si>
    <t>CIRUGIA DE MOHS CON ANESTESIA LOCAL - TARIFA ESTADIO ADICIONAL A PARTIR DEL SEGUNDO ESTADIO (DERMATOLOGIA) ESTADIO 5 (COD PROPIO - 8643LE)</t>
  </si>
  <si>
    <t>CIRUGIA DE MOHS CON ANESTESIA LOCAL - TARIFA ESTADIO ADICIONAL A PARTIR DEL SEGUNDO ESTADIO (DERMATOLOGIA) ESTADIO 6 (COD PROPIO - 8643LF)</t>
  </si>
  <si>
    <t>CIRUGIA DE MOHS CON ANESTESIA LOCAL - TARIFA ESTADIO ADICIONAL A PARTIR DEL SEGUNDO ESTADIO (DERMATOLOGIA) ESTADIO 6 (COD PROPIO - 8643LG)</t>
  </si>
  <si>
    <t>CIRUGIA DE MOHS CON ANESTESIA LOCAL - TARIFA ESTADIO ADICIONAL A PARTIR DEL SEGUNDO ESTADIO (DERMATOLOGIA) ESTADIO 8 (COD PROPIO - 8643LH)</t>
  </si>
  <si>
    <t>CIRUGIA DE MOHS CON ANESTESIA LOCAL - TARIFA ESTADIO ADICIONAL A PARTIR DEL SEGUNDO ESTADIO (DERMATOLOGIA) ESTADIO 9 (COD PROPIO - 8643LI)</t>
  </si>
  <si>
    <t>CIRUGIA DE MOHS CON ANESTESIA LOCAL - TARIFA ESTADIO ADICIONAL A PARTIR DEL SEGUNDO ESTADIO (DERMATOLOGIA) (COD PROPIO - 8643LJ)</t>
  </si>
  <si>
    <t>SUTURA O REPARACION DE HERIDA UNICA MAS DE 20 CM EXCEPTO CARA (COD PROPIO - 86510A)</t>
  </si>
  <si>
    <t>INJERTO DE PIEL TOTAL LIBRE EN AREA ESPECIAL (CARA CUERO CABELLUDO CUELLO MANOS PIES PLIEGUES DE FLEXION GENITALES) HASTA EL CINCO 5% DE SUPERFICIE CORPORAL TOTAL (COD PROPIO - 86610A)</t>
  </si>
  <si>
    <t>COLGAJO COMPUESTO CON TECNICA MICROVASCULAR [SIN HONORARIOS CIRUJANO] (COD PROPIO - 86710A)</t>
  </si>
  <si>
    <t>COLGAJO LIBRE COMPUESTO CON TECNICA MICROVASCULAR (COLGAJO DORSAL) (COD PROPIO - 8671AA)</t>
  </si>
  <si>
    <t>COLGAJO LIBRE COMPUESTO CON TECNICA MICROVASCULAR (COLGAJO TRAM) (COD PROPIO - 8671AB)</t>
  </si>
  <si>
    <t>COLGAJO LIBRE COMPUESTO CON TECNICA MICROVASCULAR (COLGAJO PEDICULADO MICROSCOPICO) (COD PROPIO - 8671AC)</t>
  </si>
  <si>
    <t>COLGAJO LIBRE COMPUESTO CON TECNICA MICROVASCULAR (COLGAJO PERONE) (COD PROPIO - 8671AD)</t>
  </si>
  <si>
    <t>COLGAJO LIBRE COMPUESTO CON TECNICA MICROVASCULAR (COLGAJO YEYUNO) (COD PROPIO - 8671AE)</t>
  </si>
  <si>
    <t>COLGAJO LIBRE COMPUESTO CON TECNICA MICROVASCULAR (COLGAJO PECTORAL) (COD PROPIO - 8671AF)</t>
  </si>
  <si>
    <t>CRUROPLASTIA BILATERAL (COD PROPIO - 86831A)</t>
  </si>
  <si>
    <t>BRAQUIOPLASTIA BILATERAL (COD PROPIO - 86831B)</t>
  </si>
  <si>
    <t>ABDOMINOPLASTIA POSTBARIATRICA (COD PROPIO - 86831C)</t>
  </si>
  <si>
    <t>LIPOSUCCION (COD PROPIO - 86831D)</t>
  </si>
  <si>
    <t>BRAQUIOPLASTIA POR LIPOSUCCION UNILATERAL (COD PROPIO - 8683AA)</t>
  </si>
  <si>
    <t>BRAQUIOPLASTIA POR LIPECTOMIA UNILATERAL (COD PROPIO - 8683AB)</t>
  </si>
  <si>
    <t>CURACION DE LESION EN PIEL O TEJIDO CELULAR SUBCUTANEO (CURACION CATETER CAMARA IMPLANTABLE) (COD PROPIO - 8695AA)</t>
  </si>
  <si>
    <t>CURACION DE LESION EN PIEL O TEJIDO CELULAR SUBCUTANEO (CURACION CATETER PICC) (COD PROPIO - 8695AB)</t>
  </si>
  <si>
    <t>CIRUGIA DE MOHS CON ANESTESIA GENERAL O LOCAL ASISTIDA - TARIFA PRIMER ESTADIO (COD PROPIO - 8743GA)</t>
  </si>
  <si>
    <t>CIRUGIA DE MOHS CON ANESTESIA GENERAL O LOCAL ASISTIDA - TARIFA PRIMER ESTADIO ESTADIO 2 (COD PROPIO - 8743GB)</t>
  </si>
  <si>
    <t>CIRUGIA DE MOHS CON ANESTESIA GENERAL O LOCAL ASISTIDA - TARIFA PRIMER ESTADIO ESTADIO 3 (COD PROPIO - 8743GC)</t>
  </si>
  <si>
    <t>CIRUGIA DE MOHS CON ANESTESIA GENERAL O LOCAL ASISTIDA - TARIFA PRIMER ESTADIO ESTADIO 4 (COD PROPIO - 8743GD)</t>
  </si>
  <si>
    <t>CIRUGIA DE MOHS CON ANESTESIA GENERAL O LOCAL ASISTIDA - TARIFA PRIMER ESTADIO ESTADIO 5 (COD PROPIO - 8743GE)</t>
  </si>
  <si>
    <t>CIRUGIA DE MOHS CON ANESTESIA GENERAL O LOCAL ASISTIDA - TARIFA PRIMER ESTADIO ESTADIO 6 (COD PROPIO - 8743GF)</t>
  </si>
  <si>
    <t>CIRUGIA DE MOHS CON ANESTESIA GENERAL O LOCAL ASISTIDA - TARIFA PRIMER ESTADIO ESTADIO 8 (COD PROPIO - 8743GH)</t>
  </si>
  <si>
    <t>CIRUGIA DE MOHS CON ANESTESIA GENERAL O LOCAL ASISTIDA - TARIFA PRIMER ESTADIO ESTADIO 9 (COD PROPIO - 8743GI)</t>
  </si>
  <si>
    <t>CIRUGIA DE MOHS CON ANESTESIA GENERAL O LOCAL ASISTIDA - TARIFA PRIMER ESTADIO ESTADIO 10 (COD PROPIO - 8743GJ)</t>
  </si>
  <si>
    <t>CIRUGIA DE MOHS CON ANESTESIA GENERAL 10 ESTADIO (CX PLASTICA) (COD PROPIO - 8743GK)</t>
  </si>
  <si>
    <t>CIRUGIA DE MOHS CON ANESTESIA LOCAL - TARIFA PRIMER ESTADIO (CX PLASTICA) (COD PROPIO - 8743LA)</t>
  </si>
  <si>
    <t>CIRUGIA DE MOHS CON ANESTESIA LOCAL - TARIFA ESTADIO ADICIONAL A PARTIR DEL SEGUNDO ESTADIO (CX PLASTICA) ESTADIO 2 (COD PROPIO - 8743LB)</t>
  </si>
  <si>
    <t>CIRUGIA DE MOHS CON ANESTESIA LOCAL - TARIFA ESTADIO ADICIONAL A PARTIR DEL SEGUNDO ESTADIO (CX PLASTICA) ESTADIO 3 (COD PROPIO - 8743LC)</t>
  </si>
  <si>
    <t>CIRUGIA DE MOHS CON ANESTESIA LOCAL - TARIFA ESTADIO ADICIONAL A PARTIR DEL SEGUNDO ESTADIO (CX PLASTICA) ESTADIO 4 (COD PROPIO - 8743LD)</t>
  </si>
  <si>
    <t>CIRUGIA DE MOHS CON ANESTESIA LOCAL - TARIFA ESTADIO ADICIONAL A PARTIR DEL SEGUNDO ESTADIO (CX PLASTICA) ESTADIO 5 (COD PROPIO - 8743LE)</t>
  </si>
  <si>
    <t>CIRUGIA DE MOHS CON ANESTESIA LOCAL - TARIFA ESTADIO ADICIONAL A PARTIR DEL SEGUNDO ESTADIO (CX PLASTICA) ESTADIO 6 (COD PROPIO - 8743LF)</t>
  </si>
  <si>
    <t>CIRUGIA DE MOHS CON ANESTESIA LOCAL - TARIFA ESTADIO ADICIONAL A PARTIR DEL SEGUNDO ESTADIO (DERMATOLOGIA) ESTADIO 7 (COD PROPIO - 8743LG)</t>
  </si>
  <si>
    <t>CIRUGIA DE MOHS CON ANESTESIA LOCAL - TARIFA ESTADIO ADICIONAL A PARTIR DEL SEGUNDO ESTADIO (CX PLASTICA) ESTADIO 8 (COD PROPIO - 8743LH)</t>
  </si>
  <si>
    <t>CIRUGIA DE MOHS CON ANESTESIA LOCAL - TARIFA ESTADIO ADICIONAL A PARTIR DEL SEGUNDO ESTADIO (CX PLASTICA) ESTADIO 9 (COD PROPIO - 8743LI)</t>
  </si>
  <si>
    <t>CIRUGIA DE MOHS CON ANESTESIA LOCAL - TARIFA ESTADIO ADICIONAL A PARTIR DEL SEGUNDO ESTADIO (DERMATOLOGIA CX PLATICA) ESTADIO 10 (COD PROPIO - 8743LJ)</t>
  </si>
  <si>
    <t>ARTERIOGRAFIA CORONARIA + CATETERISMO IZQUIERDO + AORTOGRAMA (FEMORAL O RADIAL) (COD PROPIO - 8761AA)</t>
  </si>
  <si>
    <t>ARTERIOGRAFIA PULMONAR BILATERAL CON CATETERISMO DERECHO E IZQUIERDO + AORTOGRAMA TORACICO + CAVOGRAFIA (COD PROPIO - 8761AB)</t>
  </si>
  <si>
    <t>TOMOGRAFIA COMPUTADA DE CRANEO CONTRASTADA</t>
  </si>
  <si>
    <t>879113</t>
  </si>
  <si>
    <t>TOMOGRAFIA COMPUTADA DE CRANEO SIMPLE Y CONTRASTADA</t>
  </si>
  <si>
    <t>TOMOGRAFIA COMPUTADA DE SILLA TURCA (HIPOFISIS) CONTRASTADA (COD PROPIO - 87911A)</t>
  </si>
  <si>
    <t>TOMOGRAFIA COMPUTADA DE SILLA TURCA (HIPOFISIS) SIMPLE Y CONTRASTADA (COD PROPIO - 87911B)</t>
  </si>
  <si>
    <t>TOMOGRAFIA COMPUTADA DE ORBITAS CONTRASTADA (COD PROPIO - 87912A)</t>
  </si>
  <si>
    <t>TOMOGRAFIA COMPUTADA DE ORBITAS (CORTES AXIALES Y CORONALES) SIMPLE Y CONTRASTADA (COD PROPIO - 87912B)</t>
  </si>
  <si>
    <t>TOMOGRAFIA COMPUTADA DE OIDO-PEÑASCO Y CONDUCTOS AUDITIVOS CONTRASTADA (COD PROPIO - 87912C)</t>
  </si>
  <si>
    <t>TOMOGRAFIA COMPUTADA DE OIDO PEÑASCO Y CONDUCTO AUDITIVO INTERNO SIMPLE Y CONTRASTADA (COD PROPIO - 87912D)</t>
  </si>
  <si>
    <t>TOMOGRAFIA COMPUTADA DE SENOS PARANASALES O CARA CONTRASTADA (COD PROPIO - 87913A)</t>
  </si>
  <si>
    <t>TOMOGRAFIA COMPUTADA DE SENOS PARANASALES O CARA (CORTES AX Y COR) SIMPLE Y CONTRASTADA (COD PROPIO - 87913B)</t>
  </si>
  <si>
    <t>TOMOGRAFIA COMPUTADA DE RINOFARINGE CONTRASTADA (COD PROPIO - 87913C)</t>
  </si>
  <si>
    <t>TOMOGRAFIA COMPUTADA DE RINOFARINGE (CORTES AXIALES Y CORONALES) SIMPLE Y CONTRASTADA (COD PROPIO - 87913D)</t>
  </si>
  <si>
    <t>TOMOGRAFIA COMPUTADA DE ARTICULACION TEMPORO MANDIBULAR (BILATERAL) CONTRASTADA (COD PROPIO - 87915A)</t>
  </si>
  <si>
    <t>TOMOGRAFIA COMPUTADA DE ARTICULACION TEMPORO MANDIBULAR BILATERAL) SIMPLE Y CONTRASTADA (COD PROPIO - 87915B)</t>
  </si>
  <si>
    <t>TOMOGRAFIA COMPUTADA DE CUELLO (TEJIDOS BLANDOS) SIMPLE Y CONTRASTADA (COD PROPIO - 87916A)</t>
  </si>
  <si>
    <t>TOMOGRAFIA COMPUTADA DE CUELLO (TEJIDOS BLANDOS) CONTRASTADA (COD PROPIO - 87916B)</t>
  </si>
  <si>
    <t>TOMOGRAFIA COMPUTADA DE LARINGE CONTRASTADA (COD PROPIO - 87916C)</t>
  </si>
  <si>
    <t>TOMOGRAFIA COMPUTADA DE LARINGE SIMPLE Y CONTRASTADA (COD PROPIO - 87916D)</t>
  </si>
  <si>
    <t>TOMOGRAFIA COMPUTADA COLUMNA LUMBAR CONTRASTADA (COD PROPIO - 87920E)</t>
  </si>
  <si>
    <t>TOMOGRAFIA COMPUTADA COLUMNA CERVICAL CONTRASTADA (COD PROPIO - 87920F)</t>
  </si>
  <si>
    <t>TOMOGRAFIA COMPUTADA COLUMNA DORSAL CONTRASTADA (COD PROPIO - 87920G)</t>
  </si>
  <si>
    <t>TOMOGRAFIA COMPUTADA COLUMNA TOTAL CONTRASTADA (COD PROPIO - 87920H)</t>
  </si>
  <si>
    <t>TOMOGRAFIA COMPUTADA DE COLUMNA SEGMENTOS CERVICAL TORACICO LUMBAR O SACRO POR CADA NIVEL (TRES ESPACIOS) CONTRASTADA (COD PROPIO - 87920I)</t>
  </si>
  <si>
    <t>TOMOGRAFIA COMPUTADA DE COLUMNA SEGMENTO CERVICAL TORACICO LUMBAR Y/O SACRO 3 SIMPLE Y CONTRASTADA (COD PROPIO - 87920J)</t>
  </si>
  <si>
    <t>TOMOGRAFIA COMPUTADA DE TORAX SIMPLE Y CONTRASTADA (COD PROPIO - 87930A)</t>
  </si>
  <si>
    <t>TOMOGRAFIA COMPUTADA DE TORAX CONTRASTADA (COD PROPIO - 87930B)</t>
  </si>
  <si>
    <t>TOMOGRAFIA COMPUTADA DE TORAX SIMPLE Y CONTRASTADA (COD PROPIO - 87933A)</t>
  </si>
  <si>
    <t>TOMOGRAFIA COMPUTADA DE TORAX CONTRASTADA (COD PROPIO - 87933B)</t>
  </si>
  <si>
    <t>TOMOGRAFIA COMPUTADA DE TORAX EXTENDIDO AL ABDOMEN SUPERIOR CON SUPRARRENALES CONTRASTADA (COD PROPIO - 87939A)</t>
  </si>
  <si>
    <t>TOMOGRAFIA COMPUTADA DE TORAX EXTENDIDO AL ABDOMEN SUP CON SUPRARENALES SIMPLE Y CONTRASTADA (COD PROPIO - 87939B)</t>
  </si>
  <si>
    <t>TOMOGRAFIA COMPUTADA DE ABDOMEN SUPERIOR CONTRASTADA (COD PROPIO - 87941A)</t>
  </si>
  <si>
    <t>TOMOGRAFIA COMPUTADA DE ABDOMEN SUPERIOR SIMPLE Y CONTRASTADO (COD PROPIO - 87941B)</t>
  </si>
  <si>
    <t>TOMOGRAFIA COMPUTADA DE ABDOMEN Y PELVIS (ABDOMEN TOTAL) SIMPLE Y CONTRASTADA (COD PROPIO - 87942A)</t>
  </si>
  <si>
    <t>TOMOGRAFIA COMPUTADA DE ABDOMEN Y PELVIS (ABDOMEN TOTAL) CONTRASTADA (COD PROPIO - 87942B)</t>
  </si>
  <si>
    <t>TOMOGRAFIA COMPUTADA ABDOMEN TRIFASICO CONTRASTADA (COD PROPIO - 87942C)</t>
  </si>
  <si>
    <t>TOMOGRAFIA COMPUTADA DE CADERA SIMPLE Y CONTRASTADA (COD PROPIO - 87942D)</t>
  </si>
  <si>
    <t>TOMOGRAFIA COMPUTADA DE CADERA CONTRASTADA (COD PROPIO - 87942E)</t>
  </si>
  <si>
    <t>TOMOGRAFIA COMPUTADA DE PELVIS CONTRASTADA (COD PROPIO - 87946A)</t>
  </si>
  <si>
    <t>TOMOGRAFIA COMPUTADA DE PELVIS SIMPLE Y CONTRASTADA (COD PROPIO - 87946B)</t>
  </si>
  <si>
    <t>TOMOGRAFIA COMPUTADA DE MIEMBROS SUPERIORES Y ARTICULACIONES CONTRASTADA (COD PROPIO - 87951A)</t>
  </si>
  <si>
    <t>TOMOGRAFIA COMPUTADA DE MIEMBROS SUPERIORES Y ARTICULACIONES SIMPLE Y CONTRASTADA (COD PROPIO - 87951B)</t>
  </si>
  <si>
    <t>TOMOGRAFIA COMPUTADA DE MIEMBROS INFERIORES Y ARTICULACIONES CONTRASTADA (COD PROPIO - 87952A)</t>
  </si>
  <si>
    <t>TOMOGRAFIA COMPUTADA DE MIEMBROS INFERIORES Y ARTICULACIONES SIMPLE Y CONTRASTADA (COD PROPIO - 87952B)</t>
  </si>
  <si>
    <t>TOMOGRAFIA COMPUTADA DE MIEMBROS INFERIORES ANTEVERSION FEMORAL O TORSION TIBIAL CONTRASTADA (COD PROPIO - 87952C)</t>
  </si>
  <si>
    <t>TOMOGRAFIA COMPUTADA DE MIEMBROS INFERIORES ANTEVERSION FEMORAL O TORSION TIBIAL + SIMPLE Y CONTRASTADA (COD PROPIO - 87952D)</t>
  </si>
  <si>
    <t>TOMOGRAFIA COMPUTADA DE MIEMBROS INFERIORES (AXIALES DE ROTULA O LONGITUD DE MIEMBROS INFERIORES) CONTRASTADA (COD PROPIO - 87952E)</t>
  </si>
  <si>
    <t>TOMOGRAFIA COMPUTADA DE MIEMBROS INFERIORES (AXIALES DE ROTULA O LONGITUD DE MIEMBROS INFERIORES) SIMPLE Y CONTRASTADA (COD PROPIO - 87952F)</t>
  </si>
  <si>
    <t>MEDIO DE CONTRASTE TOMOGRAFIA (COD PROPIO - 8799AD)</t>
  </si>
  <si>
    <t>MEDIO DE CONTRASTE TOMOGRAFIA ABDOMINAL (COD PROPIO - 8799AE)</t>
  </si>
  <si>
    <t>ECOCARDIOGRAFIA CON DOBUTAMINA (COD PROPIO - 8812AA)</t>
  </si>
  <si>
    <t>ECOGRAFIA ENDOSCOPICA DE ESOFAGO TERAPEUTICA (COD PROPIO - 8813AA)</t>
  </si>
  <si>
    <t>ECOGRAFIA ENDOSCOPICA DE ESTOMAGO O DUODENO TERAPEUTICA (COD PROPIO - 8813AB)</t>
  </si>
  <si>
    <t>ECOGRAFIA ENDOSCOPICA BILIOPANCREATICA TERAPEUTICA (COD PROPIO - 8813AC)</t>
  </si>
  <si>
    <t>ECOGRAFIA ENDOSCOPICA DE RECTO TERAPEUTICA (COD PROPIO - 8813AD)</t>
  </si>
  <si>
    <t>BLOQUEO GUIADO POR ECOGRAFIA PARA TENDINOPATIAS DEL HOMBRO CODO Y MANO (COD PROPIO - 8817AA)</t>
  </si>
  <si>
    <t>RESONANCIA MAGNETICA DE CEREBRO CONTRASTADA (COD PROPIO - 8831AA)</t>
  </si>
  <si>
    <t>RESONANCIA MAGNETICA DE ORBITAS CONTRASTADA (COD PROPIO - 8831AB)</t>
  </si>
  <si>
    <t>RESONANCIA MAGNETICA DE BASE DE CRANEO O SILLA TURCA CONTRASTADA (COD PROPIO - 8831AC)</t>
  </si>
  <si>
    <t>RESONANCIA MAGNETICA DE CUELLO CONTRASTADA (COD PROPIO - 8831AD)</t>
  </si>
  <si>
    <t>RESONANCIA MAGNETICA DE ARTICULACION TEMPOROMANDIBULAR CONTRASTADA (COD PROPIO - 8831AI)</t>
  </si>
  <si>
    <t>RESONANCIA MAGNETICA DE OIDOS CONTRASTADA (COD PROPIO - 8831AN)</t>
  </si>
  <si>
    <t>RESONANCIA MAGNETICA DE SENOS PARANASALES O CARA CONTRASTADA (COD PROPIO - 8831AO)</t>
  </si>
  <si>
    <t>RESONANCIA MAGNETICA DE COLUMNA CERVICAL CONTRASTADA</t>
  </si>
  <si>
    <t>RESONANCIA MAGNETICA DE COLUMNA TORACICA CONTRASTADA</t>
  </si>
  <si>
    <t>RESONANCIA MAGNETICA DE COLUMNA LUMBAR CONTRASTADA</t>
  </si>
  <si>
    <t>RESONANCIA MAGNETICA DE COLUMNA SACROILIACA CONTRASTADA</t>
  </si>
  <si>
    <t>RESONANCIA MAGNETICA DE COLUMNA SACROCOXIGEA CONTRASTADA</t>
  </si>
  <si>
    <t>RESONANCIA MAGNETICA DE MAMA CONTRASTADA (COD PROPIO - 88335A)</t>
  </si>
  <si>
    <t>RESONANCIA MAGNETICA DEL TORAX CONTRASTADA (COD PROPIO - 8833AA)</t>
  </si>
  <si>
    <t>RESONANCIA MAGNETICA DE ABDOMEN CONTRASTADA (COD PROPIO - 8834AE)</t>
  </si>
  <si>
    <t>RESONANCIA MAGNETICA DE PELVIS CONTRASTADA (COD PROPIO - 8834AF)</t>
  </si>
  <si>
    <t>RESONANCIA MAGNETICA DE VIAS BILIARES CONTRASTADA (COD PROPIO - 8834AK)</t>
  </si>
  <si>
    <t>RESONANCIA MAGNETICA DE MIEMBRO SUPERIOR SIN INCLUIR ARTICULACIONES CONTRASTADA (COD PROPIO - 8835AG)</t>
  </si>
  <si>
    <t>RESONANCIA MAGNETICA DE ARTICULACIONES DE MIEMBRO SUPERIOR (ESPECIFICO) CONTRASTADA (COD PROPIO - 8835AH)</t>
  </si>
  <si>
    <t>RESONANCIA MAGNETICA DE ARTICULACIONES COMPARATIVA CONTRASTADA (COD PROPIO - 8835AJ)</t>
  </si>
  <si>
    <t>RESONANCIA MAGNETICA DE MIEMBRO INFERIOR SIN INCLUIR ARTICULACIONES CONTRASTADA (COD PROPIO - 8835AL)</t>
  </si>
  <si>
    <t>RESONANCIA MAGNETICA DE ARTICULACIONES DE MIEMBRO INFERIOR (ESPECIFICO) CONTRASTADA (COD PROPIO - 8835AM)</t>
  </si>
  <si>
    <t>RESONANCIA MAGNETICA DE PROSTATA CONTRASTADA (COD PROPIO - 88390B)</t>
  </si>
  <si>
    <t>MEDIO DE CONTRASTE RESONANCIA MAGNETICA (COD PROPIO - 8839AA)</t>
  </si>
  <si>
    <t>CIRUGIA DE MOHS CON ANESTESIA GENERAL O LOCAL ASISTIDA - TARIFA PRIMER ESTADIO (COD PROPIO - 8843GA)</t>
  </si>
  <si>
    <t>CIRUGIA DE MOHS CON ANESTESIA GENERAL O LOCAL ASISTIDA - TARIFA SEGUNDO ESTADIO ESTADIO 2 (COD PROPIO - 8843GB)</t>
  </si>
  <si>
    <t>CIRUGIA DE MOHS CON ANESTESIA GENERAL O LOCAL ASISTIDA - TARIFA TERCER ESTADIO ESTADIO 3 (COD PROPIO - 8843GC)</t>
  </si>
  <si>
    <t>CIRUGIA DE MOHS CON ANESTESIA GENERAL O LOCAL ASISTIDA - TARIFA CUARTO ESTADIO ESTADIO 4 (COD PROPIO - 8843GD)</t>
  </si>
  <si>
    <t>CIRUGIA DE MOHS CON ANESTESIA GENERAL O LOCAL ASISTIDA - TARIFA QUINTO ESTADIO ESTADIO 5 (COD PROPIO - 8843GE)</t>
  </si>
  <si>
    <t>CIRUGIA DE MOHS CON ANESTESIA GENERAL O LOCAL ASISTIDA - TARIFA SEXTO ESTADIO ESTADIO 6 (COD PROPIO - 8843GF)</t>
  </si>
  <si>
    <t>CIRUGIA DE MOHS CON ANESTESIA GENERAL O LOCAL ASISTIDA - TARIFA OCTAVO ESTADIO ESTADIO 8 (COD PROPIO - 8843GH)</t>
  </si>
  <si>
    <t>CIRUGIA DE MOHS CON ANESTESIA GENERAL O LOCAL ASISTIDA - TARIFA NOVENO ESTADIO ESTADIO 9 (COD PROPIO - 8843GI)</t>
  </si>
  <si>
    <t>CIRUGIA DE MOHS CON ANESTESIA GENERAL O LOCAL ASISTIDA - TARIFA DECIMO ESTADIO ESTADIO 10 (COD PROPIO - 8843GJ)</t>
  </si>
  <si>
    <t>CIRUGIA DE MOHS CON ANESTESIA GENERAL O LOCAL ASISTIDA - TARIFA UNDECIMO ESTADIO ESTADIO 11 (COD PROPIO - 8843GK)</t>
  </si>
  <si>
    <t>CIRUGIA DE MOHS CON ANESTESIA LOCAL - TARIFA PRIMER ESTADIO (DERMATOLOGIA - CX PLASTICA) (COD PROPIO - 8843LA)</t>
  </si>
  <si>
    <t>CIRUGIA DE MOHS CON ANESTESIA LOCAL - TARIFA ESTADIO ADICIONAL A PARTIR DEL SEGUNDO ESTADIO (DERMATOLOGIA - CX PLASTICA) (COD PROPIO - 8843LB)</t>
  </si>
  <si>
    <t>CIRUGIA DE MOHS CON ANESTESIA LOCAL - TARIFA ESTADIO ADICIONAL A PARTIR DEL TERCER ESTADIO (DERMATOLOGIA - CX PLATICA) (COD PROPIO - 8843LC)</t>
  </si>
  <si>
    <t>CIRUGIA DE MOHS CON ANESTESIA LOCAL - TARIFA ESTADIO ADICIONAL A PARTIR DEL CUARTO ESTADIO (DERMATOLOGIA - CX PLATICA) (COD PROPIO - 8843LD)</t>
  </si>
  <si>
    <t>PROTOCOLO PRETRASPLANTE RENAL DONANTE VIVO (COD PROPIO - 8902CC)</t>
  </si>
  <si>
    <t>PROGRAMA INTEGRAL DE ATENCION AL CONSUMO DE SUSTANCIAS PSICOACTIVAS POR MES (COD PROPIO - 89031A)</t>
  </si>
  <si>
    <t>PROGRAMA NEFROPROTECCION AFILIADO CON ENFERMEDAD RENAL CRONICA ESTADIO 3 POR MES (COD PROPIO - 89031B)</t>
  </si>
  <si>
    <t>PROGRAMA NEFROPROTECCION AFILIADO CON ENFERMEDAD RENAL CRONICA ESTADIO 4 POR MES (COD PROPIO - 89031C)</t>
  </si>
  <si>
    <t>PROGRAMA NEFROPROTECCION AFILIADO CON ENFERMEDAD RENAL CRONICA ESTADIO 5 POR MES (COD PROPIO - 89031D)</t>
  </si>
  <si>
    <t>PROGRAMA NEFROPROTECCION AFILIADO CON ENFERMEDAD RENAL CRONICA ESTADIO 1 POR MES (COD PROPIO - 89031E)</t>
  </si>
  <si>
    <t>PROGRAMA NEFROPROTECCION AFILIADO CON ENFERMEDAD RENAL CRONICA ESTADIO 2 POR MES (COD PROPIO - 89031F)</t>
  </si>
  <si>
    <t>PROGRAMA INTEGRAL DE ATENCION AL CONSUMO DE SUSTANCIAS PSICOACTIVAS POR MES (AMBULATORIO) (COD PROPIO - 89031G)</t>
  </si>
  <si>
    <t>PROGRAMA INTEGRAL DE ATENCION AL CONSUMO DE SUSTANCIAS PSICOACTIVAS POR MES (SOSTENIMIENTO) (COD PROPIO - 89031H)</t>
  </si>
  <si>
    <t>PROGRAMA INTEGRAL DE ATENCION AL CONSUMO DE SUSTANCIAS PSICOACTIVAS POR MES (GRUPOS DE AUTOAYUDA) (COD PROPIO - 89031I)</t>
  </si>
  <si>
    <t>SERVICIO DE GESTION DE RIESGO EN PATOLOGIA CERVICAL MEDELLIN (COD PROPIO - 8903AA)</t>
  </si>
  <si>
    <t>SERVICIO DE GESTION DE RIESGO EN PATOLOGIA CERVICAL URABA Y BAJO CAUCA (COD PROPIO - 8903AB)</t>
  </si>
  <si>
    <t>CONSULTA NEUMOLOGIA POR TELEMEDICINA (COD PROPIO - 8903AC)</t>
  </si>
  <si>
    <t>PROGRAMA INTEGRAL INSTITUTO DEL CORAZON (COD PROPIO - 8903AF)</t>
  </si>
  <si>
    <t>PROGRAMA RIESGO CARDIOVASCULAR AVANZADO (COD PROPIO - 8903AG)</t>
  </si>
  <si>
    <t>PROGRAMA ANTICOAGULACION CON TP (COD PROPIO - 8903AI)</t>
  </si>
  <si>
    <t>PROGRAMA ANTICOAGULACION SIN TP (COD PROPIO - 8903AK)</t>
  </si>
  <si>
    <t>PROGRAMA DIABETES MELLITUS (COD PROPIO - 8903AL)</t>
  </si>
  <si>
    <t>PROGRAMA EPOC (COD PROPIO - 8903AM)</t>
  </si>
  <si>
    <t>PROGRAMA FALLA CARDIACA (COD PROPIO - 8903AN)</t>
  </si>
  <si>
    <t>MANEJO INTEGRAL DE PACIENTES CON DIAGNOSTICO DE DIABETES MELLITUS TIPO 1 Y 2 (COD PROPIO - 8903AO)</t>
  </si>
  <si>
    <t>MANEJO INTEGRAL DE USUARIAS CON DIAGNOSTICO DE DIABETES MELLITUS GESTACIONAL (COD PROPIO - 8903AP)</t>
  </si>
  <si>
    <t>FIBROSIS QUISTICA EVALUACION GRUPO MILTIDICIPLINARIO (COD PROPIO - 8903AQ)</t>
  </si>
  <si>
    <t>FIBROSIS QUISTICA MENORES DE UN AÑO MENSUAL (COD PROPIO - 8903AR)</t>
  </si>
  <si>
    <t>FIBROSIS QUISTICA DE UNO A TRES AÑOS BIMENSUAL (COD PROPIO - 8903AS)</t>
  </si>
  <si>
    <t>FIBROSIS QUISTICA MAYORES DE TRES AÑOS TRIMESTRAL (COD PROPIO - 8903AT)</t>
  </si>
  <si>
    <t>ATENCION USUARIOS CON DIAGNOSTICO DE TB-MDR-RR-XDR EN TRATAMIENTO (COD PROPIO - 8903AW)</t>
  </si>
  <si>
    <t>ATENCION USUARIOS EN SEGUIMIENTO POST-TRATAMIENTO PARA TB-MDR-MONO R-XDR EN TRATAMIENTO (COD PROPIO - 8903AX)</t>
  </si>
  <si>
    <t>ATENCION PARA USUARIOS CON DIAGNOSTICO DE TB MONO-POLIRESISTENTE INCLUYE H (COD PROPIO - 8903AY)</t>
  </si>
  <si>
    <t>ATENCION USUARIOS CON DIAGNOSTICO DE HANSEN-LEPRA EN TRATAMIENTO (COD PROPIO - 8903AZ)</t>
  </si>
  <si>
    <t>ATENCION USUARIOS EN SEGUIMIENTO POST TRATAMIENTO PARA ENFERMEDADES DE HASEN-LEPRA (COD PROPIO - 8903BA)</t>
  </si>
  <si>
    <t>ATENCION INTEGRAL CANCER DE MAMA DIAGNOSTICO (COD PROPIO - 8903BB)</t>
  </si>
  <si>
    <t>ATENCION INTEGRAL CANCER DE MAMA PATOLOGIA DISCORDANTE (COD PROPIO - 8903BC)</t>
  </si>
  <si>
    <t>ATENCION INTEGRAL CANCER DE MAMA ESTADIFICACION Y TRATAMIENTO (COD PROPIO - 8903BD)</t>
  </si>
  <si>
    <t>ATENCION INTEGRAL CANCER DE MAMA TEMPRANO LOCALMENTE AVANZADO (COD PROPIO - 8903BE)</t>
  </si>
  <si>
    <t>HEMOFILIA SEVERA (PAQUETE DE ATENCION AMBULATORIA Y HOSPITALARIA) (COD PROPIO - 8903BJ)</t>
  </si>
  <si>
    <t>HEMOFILIA MODERADA (PAQUETE DE ATENCION AMBULATORIA Y HOSPITALARIA) (COD PROPIO - 8903BK)</t>
  </si>
  <si>
    <t>HEMOFILIA LEVE (PAQUETE DE ATENCION AMBULATORIA Y HOSPITALARIA) (COD PROPIO - 8903BL)</t>
  </si>
  <si>
    <t>MANEJO OTROS TRASTORNOS DE LA COAGULACION AFINES (PAQUETE DE ATENCION AMBULATORIA Y HOSPITALARIA) PACIENTES SIN PROFILAXIS (COD PROPIO - 8903BM)</t>
  </si>
  <si>
    <t>PAQUETE DE ATENCION A PORTADORAS TRASTORNOS DE LA COAGULACION (COD PROPIO - 8903BN)</t>
  </si>
  <si>
    <t>PROTOCOLO PRE TRASPLANTE RENAL SIN NO PBS [RECEPTOR MENOR DE 45 AÑOS] (COD PROPIO - 8903BO)</t>
  </si>
  <si>
    <t>PROTOCOLO PRE TRASPLANTE RENAL SIN NO PBS [RECEPTOR MAYOR DE 45 AÑOS] (COD PROPIO - 8903BP)</t>
  </si>
  <si>
    <t>PROGRAMA DIABETES MELLITUS TIPO 1 Y TIPO 2 PARA PACIENTES OBESOS (COD PROPIO - 8903BQ)</t>
  </si>
  <si>
    <t>CLINICA DE ANTICOAGULACION PARA PACIENTE NUEVO (COD PROPIO - 8903CF)</t>
  </si>
  <si>
    <t>CLINICA DE ANTICOAGULACION SEGUIMIENTO (COD PROPIO - 8903CG)</t>
  </si>
  <si>
    <t>CONSULTA CLINICA DE HERIDAS (COD PROPIO - 8903CP)</t>
  </si>
  <si>
    <t>CLINICA DE HERIDAS AMBULATORIA SESION (COD PROPIO - 8903CQ)</t>
  </si>
  <si>
    <t>CLINICA DE HERIDAS HOSPITALARIA SESION (COD PROPIO - 8903CR)</t>
  </si>
  <si>
    <t>PROTOCOLO TRASPLANTE RENAL DONANTE VIVO (COD PROPIO - 8903CS)</t>
  </si>
  <si>
    <t>PROTOCOLO TRASPLANTE PANCREAS (COD PROPIO - 8903CT)</t>
  </si>
  <si>
    <t>PAQUETE PRUEBA RAPIDA (HIV - VDRL - HEPATITIS B) (COD PROPIO - 9088AC)</t>
  </si>
  <si>
    <t>YODOTERAPIA (COD PROPIO - 922811)</t>
  </si>
  <si>
    <t>TERAPIA FISICA INTEGRAL BIOFEEDBACK 6 SESIONES CON HONORARIOS (COD PROPIO - 9310AA)</t>
  </si>
  <si>
    <t>TERAPIA BIOFEEDBACK (COD PROPIO - 933305)</t>
  </si>
  <si>
    <t>EVALUACION NEUROPSICOLOGICA COMPLETA (ATENCION-MEMORIA-FUNCION EJECUTIVA-PRAXIAS-NOXIAS) (COD PROPIO - 94070A)</t>
  </si>
  <si>
    <t>PAQUETE OPTOMETRIA Y LENTE MONOFOCAL (COD PROPIO - 9506AA)</t>
  </si>
  <si>
    <t>PAQUETE OPTOMETRIA Y LENTE BIFOCAL (COD PROPIO - 9506AB)</t>
  </si>
  <si>
    <t>BLOQUE DE MORDIDA (COD PROPIO - 9612BX)</t>
  </si>
  <si>
    <t>CUNA DISTAL POR ODONTOLOGO ESPECIALISTA (COD PROPIO - 9612CM)</t>
  </si>
  <si>
    <t>PERNO METALICO POR ODONTOLOGO ESPECIALISTA (COD PROPIO - 9612CQ)</t>
  </si>
  <si>
    <t>TOPICACION DE LESIONES GENITALES CON ACETICO TRICLOROACETICO (COD PROPIO - 99299A)</t>
  </si>
  <si>
    <t>ATENCION DE EVENTO HEMORRAGICO EN HEMOFILIA POR DIA (COD PROPIO - 99299B)</t>
  </si>
  <si>
    <t>PAQUETE APLICACION DE HIERROS (COD PROPIO - 9929AA)</t>
  </si>
  <si>
    <t>PAQUETE APLICACION REUMATOLOGIA (JERINGA PRELLENADA) (COD PROPIO - 9929AB)</t>
  </si>
  <si>
    <t>PAQUETE APLICACION REUMATOLOGIA (POR INFUSION) (COD PROPIO - 9929AC)</t>
  </si>
  <si>
    <t>BAJO ANESTESIA GENERAL PACIENTES DIFICIL MANEJO CON HONORARIOS HASTA TRES HORAS QUIROFANO (COD PROPIO - 9987AA)</t>
  </si>
  <si>
    <t>BAJO ANESTESIA GENERAL PACIENTES DIFICIL MANEJO SIN HONORARIOS HASTA DOS HORAS QUIROFANO (COD PROPIO - 9987AB)</t>
  </si>
  <si>
    <t>BAJO SEDACION PACIENTES DIFICIL MANEJO CON HONORARIOS HASTA TRES HORAS (COD PROPIO - 9987AC)</t>
  </si>
  <si>
    <t>PAQUETE DIAGNOSTICO [RX PANORAMICA - CEFALICA - TRAZOS - MODELOS Y ESTUDIO FOTOGRAFICO] (COD PROPIO - 999991)</t>
  </si>
  <si>
    <t>PAQUETE DIAGNOSTICO [RX PANORAMICA - CEFALICA - TRAZOS - ESTUDIO FOTOGRAFICO] (COD PROPIO - 999992)</t>
  </si>
  <si>
    <t>PAQUETE DIAGNOSTICO [RX PANORAMICA - CEFALICA - ESTUDIO FOTOGRAFICO] (COD PROPIO - 999995)</t>
  </si>
  <si>
    <t>PLAN CANGURO FASE IA (40 SEMANAS EC Y 2500 GRAMOS) (COD PROPIO - A11111)</t>
  </si>
  <si>
    <t>PLAN CANGURO FASE IB (40 SEMANAS EC Y 2500 GRAMOS) (COD PROPIO - A11112)</t>
  </si>
  <si>
    <t>PLAN CANGURO FASE IIA1 (40 SEMANAS A 3 MESES DE EC) (COD PROPIO - A11113)</t>
  </si>
  <si>
    <t>PLAN CANGURO FASE IIA2 (3 MESES A 6 MESES DE EC) (COD PROPIO - A11114)</t>
  </si>
  <si>
    <t>PLAN CANGURO FASE IIAB1 (6 MESES A 9 MESES DE EC) (COD PROPIO - A11115)</t>
  </si>
  <si>
    <t>PLAN CANGURO FASE IIAB2 (9 MESES A 12 MESES DE EC) (COD PROPIO - A11116)</t>
  </si>
  <si>
    <t>RESECCION DE LESION EN TROMPA DE FALOPIO POR LAPAROSCOPIA (COD PROPIO - C00013)</t>
  </si>
  <si>
    <t>TRAQUELECTOMIA RADICAL POR LAPAROSCOPIA (COD PROPIO - C00016)</t>
  </si>
  <si>
    <t>BYPASS GASTRICO POR LAPAROSCOPIA (COD PROPIO - C00021)</t>
  </si>
  <si>
    <t>PLAN CANGURO ETAPA 1 (40 SEMANAS EC Y 2500 GRAMOS) (COD PROPIO - C50024)</t>
  </si>
  <si>
    <t>PLAN CANGURO ETAPA 2 (COD PROPIO - C50025)</t>
  </si>
  <si>
    <t>ABDOMINOPLASTIA + MASTOPEXIA (COD PROPIO - CX0012)</t>
  </si>
  <si>
    <t>RADIOTERAPIA CONFORMACIONAL 3D (COD PROPIO - F00016)</t>
  </si>
  <si>
    <t>PERNO METALICO POR ODONTOLOGO ESPECIALISTA (COD PROPIO - O00031)</t>
  </si>
  <si>
    <t>MANEJO DE PACIENTE ANTICOAGULADO (COD PROPIO - P00016)</t>
  </si>
  <si>
    <t>INTERNACION EN ALBERGUE HABITACION COMPARTIDA POR MES (COD PROPIO - S12701-01)</t>
  </si>
  <si>
    <t>INTERNACION EN ALBERGUE HABITACION UNIPERSONAL POR MES (COD PROPIO - S12701-02)</t>
  </si>
  <si>
    <t>HABITACION BIPERSONAL POR 10 DIAS (COD PROPIO - S12711)</t>
  </si>
  <si>
    <t>PROGRAMA FARMACODEPENDENCIA (COD PROPIO - S1271A)</t>
  </si>
  <si>
    <t>HABITACION BIPERSONAL POR 20 DIAS (COD PROPIO - S12721)</t>
  </si>
  <si>
    <t>MASTECTOMIA RADICAL MODIFICADA + LINFADENECTOMIA AXILAR (COD PROPIO - 8545AA)</t>
  </si>
  <si>
    <t>HISTERECTOMIA AMPLIADA CON O SIN SALPINGOOFERECTOMIA + HISTERECTOMIA EN CAUSA BENIGNA POR LAPAROTOMIA (COD PROPIO - 6841AA)</t>
  </si>
  <si>
    <t>PAQUETE ATENCION INTEGRAL PACIENTE CON VIH - GESTANTES	 (COD PROPIO - 8903CW)</t>
  </si>
  <si>
    <t>INMUNOGLOBULINA E [IG E] ESPECIFICA (PLATANO) (COD PROPIO - 9068AK)</t>
  </si>
  <si>
    <t>INSERCION DE BOMBA DE INFUSION TOTALMENTE IMPLANTABLE [BOMBA BACLOFENO] (COD PROPIO - 8618AA)</t>
  </si>
  <si>
    <t>PRUEBA DE DETECCION HLA-B 5701 (COD PROPIO - 9084JN)</t>
  </si>
  <si>
    <t>CORRECCION DE CRANEO ESTENOSIS CON ALTERACION CRANEO FACIAL COMPLEJA POR CRANEOTOMIA CON AVANCE FRONTO-ORBITARIO (COD PROPIO - 0201AB)</t>
  </si>
  <si>
    <t>INSERCION DE DISPOSITIVO INTRAUTERINO ANTICONCEPTIVO POR MEDICO GENERAL (JAYDESS) (COD PROPIO - 6971AC)</t>
  </si>
  <si>
    <t>INSERCION DE DISPOSITIVO INTRAUTERINO ANTICONCEPTIVO POR ESPECIALISTA (JAYDESS) (COD PROPIO - 6971AD)</t>
  </si>
  <si>
    <t>INSERCION DE DISPOSITIVO INTRAUTERINO ANTICONCEPTIVO BAJO ANESTESIA GENERAL (MIRENA) (COD PROPIO - 6971AE)</t>
  </si>
  <si>
    <t>INSERCION DE DISPOSITIVO INTRAUTERINO ANTICONCEPTIVO EN CONSULTORIO (MIRENA) (COD PROPIO - 6971AF)</t>
  </si>
  <si>
    <t>MANEJO INTEGRAL DE PACIENTES CON BOMBA DE INSULINA (COD PROPIO - 8903CX)</t>
  </si>
  <si>
    <t>ANGIOPLASTIA CORONARIA Y/O ATERECTOMIA DE DOS O MAS VASOS + COLOCACION INTRAVASCULAR DE UNO O MAS STENTS (COD PROPIO - 36010C)</t>
  </si>
  <si>
    <t>INTERVENCION CON MICROCIRUGIA HASTA 8 HORAS (COD PROPIO - 8671AG)</t>
  </si>
  <si>
    <t>RECONSTRUCCION DE PARED ABDOMINAL ANATOMICA Y FUNCIONAL VIA ABIERTA [TIEMPO DE QUIROFANO 300 MINUTOS COMPLEJIDAD MEDIA] (COD PROPIO - 5475AA)</t>
  </si>
  <si>
    <t>VIRUS RESPIRATORIOS (PANEL) (COD PROPIO - 90632A)</t>
  </si>
  <si>
    <t>IMPLANTACION DE ESTIMULADOR CEREBRAL PROFUNDO BILATERAL CON BATERIA RECARGABLE (COD PROPIO - 0283AA)</t>
  </si>
  <si>
    <t>IMPLANTACION DE ESTIMULADOR CEREBRAL PROFUNDO BILATERAL CON BATERIA NO RECARGABLE (COD PROPIO - 0283AB)</t>
  </si>
  <si>
    <t>IMPLANTACION DE ESTIMULADOR CEREBRAL PROFUNDO UNILATERAL CON BATERIA NO RECARGABLE (COD PROPIO - 0283AC)</t>
  </si>
  <si>
    <t>IMPLANTACION DE ESTIMULADOR CEREBRAL PROFUNDO UNILATERAL CON BATERIA NO RECARGABLE (COD PROPIO - 0283AD)</t>
  </si>
  <si>
    <t>ESTUDIO DE CROMOSOMAS EN CULTIVO DE FIBROBLASTOS (COD PROPIO - 9084JP)</t>
  </si>
  <si>
    <t>TRANSPORTE NO AMBULANCIA CAICEDO - SANTA FE DE ANTIOQUIA (ZONA ESPECIAL DISPERSION GEOGRAFICA) (COD PROPIO - S343AR)</t>
  </si>
  <si>
    <t>TRANSPORTE NO AMBULANCIA  SANTA FE DE ANTIOQUIA  - CAICEDO (ZONA ESPECIAL DISPERSION GEOGRAFICA) (COD PROPIO - S343AS)</t>
  </si>
  <si>
    <t>TRANSPORTE NO AMBULANCIA CAICEDO - MEDELLIN (ZONA ESPECIAL DISPERSION GEOGRAFICA) (COD PROPIO - S343AT)</t>
  </si>
  <si>
    <t>TRANSPORTE NO AMBULANCIA MEDELLIN - SANTA FE DE ANTIOQUIA  (COD PROPIO - S343AU)</t>
  </si>
  <si>
    <t>CONSULTA DE TELEORIENTACION POR PSIQUIATRIA PEDIATRICA (COD PROPIO - 8903CY)</t>
  </si>
  <si>
    <t>CONSULTA DE TELEORIENTACION POR REUMATOLOGIA (COD PROPIO - 8903CZ)</t>
  </si>
  <si>
    <t>CONSULTA DE TELEORIENTACION POR ALERGOLOGIA (COD PROPIO - 8903DA)</t>
  </si>
  <si>
    <t>CONSULTA DE TELEORIENTACION POR CARDIOLOGIA (COD PROPIO - 8903DB)</t>
  </si>
  <si>
    <t>CONSULTA DE TELEORIENTACION POR CARDIOLOGIA PEDIATRICA (COD PROPIO - 8903DC)</t>
  </si>
  <si>
    <t>CONSULTA DE TELEORIENTACION POR NEUROLOGIA DE EPILEPSIA (COD PROPIO - 8903DD)</t>
  </si>
  <si>
    <t>CONSULTA DE TELEORIENTACION POR DERMATOLOGIA (COD PROPIO - 8903DE)</t>
  </si>
  <si>
    <t>CONSULTA DE TELEORIENTACION POR DOLOR Y CUIDADOS PALIATIVOS (COD PROPIO - 8903DF)</t>
  </si>
  <si>
    <t>CONSULTA DE TELEORIENTACION POR ENDOCRINOLOGIA (COD PROPIO - 8903DG)</t>
  </si>
  <si>
    <t>CONSULTA DE TELEORIENTACION POR ENDOCRINOLOGIA PEDIATRICA (COD PROPIO - 8903DH)</t>
  </si>
  <si>
    <t>CONSULTA DE TELEORIENTACION POR GASTROENTEROLOGIA (COD PROPIO - 8903DJ)</t>
  </si>
  <si>
    <t>CONSULTA DE TELEORIENTACION POR GASTROENTEROLOGIA PEDIATRICA (COD PROPIO - 8903DK)</t>
  </si>
  <si>
    <t>CONSULTA DE TELEORIENTACION POR GENETICA MEDICA (COD PROPIO - 8903DL)</t>
  </si>
  <si>
    <t>CONSULTA DE TELEORIENTACION POR GINECOLOGIA Y OBSTETRICIA (COD PROPIO - 8903DM)</t>
  </si>
  <si>
    <t>CONSULTA DE TELEORIENTACION POR HEMATOLOGIA (COD PROPIO - 8903DN)</t>
  </si>
  <si>
    <t>CONSULTA DE TELEORIENTACION POR HEMATOLOGIA PEDIATRICA (COD PROPIO - 8903DO)</t>
  </si>
  <si>
    <t>CONSULTA DE TELEORIENTACION POR HEPATOLOGIA (COD PROPIO - 8903DP)</t>
  </si>
  <si>
    <t>CONSULTA DE TELEORIENTACION POR MEDICINA INTERNA (COD PROPIO - 8903DQ)</t>
  </si>
  <si>
    <t>CONSULTA DE TELEORIENTACION POR NEFROLOGIA (COD PROPIO - 8903DR)</t>
  </si>
  <si>
    <t>CONSULTA DE TELEORIENTACION POR NEFROLOGIA PEDIATRICA (COD PROPIO - 8903DS)</t>
  </si>
  <si>
    <t>CONSULTA DE TELEORIENTACION POR NEUMOLOGIA (COD PROPIO - 8903DT)</t>
  </si>
  <si>
    <t>CONSULTA DE TELEORIENTACION POR NEUMOLOGIA PEDIATRICA (COD PROPIO - 8903DU)</t>
  </si>
  <si>
    <t>CONSULTA DE TELEORIENTACION POR NEUROLOGIA (COD PROPIO - 8903DV)</t>
  </si>
  <si>
    <t>CONSULTA DE TELEORIENTACION POR NEUROLOGIA PEDIATRICA (COD PROPIO - 8903DW)</t>
  </si>
  <si>
    <t>CONSULTA DE TELEORIENTACION POR OFTALMOLOGIA (COD PROPIO - 8903DX)</t>
  </si>
  <si>
    <t>CONSULTA DE TELEORIENTACION POR PEDIATRIA (COD PROPIO - 8903DY)</t>
  </si>
  <si>
    <t>CONSULTA DE TELEORIENTACION POR PSIQUIATRIA (COD PROPIO - 8903DZ)</t>
  </si>
  <si>
    <t>CONSULTA DE TELEORIENTACION POR REUMATOLOGIA PEDIATRICA (COD PROPIO - 8903EA)</t>
  </si>
  <si>
    <t>CONSULTA DE TELEORIENTACION POR TOXICOLOGIA CLINICA (COD PROPIO - 8903EB)</t>
  </si>
  <si>
    <t>CONSULTA DE TELEORIENTACION POR TRASPLANTES (COD PROPIO - 8903EC)</t>
  </si>
  <si>
    <t>PROGRAMA TRANSTORNOS DEL APRENDIZAJE (COD PROPIO - 8903ED)</t>
  </si>
  <si>
    <t>TOMA DE MUESTRAS DE EXAMENES DE LABORATORIO DOMICILIARIAS (COD PROPIO - 8901AA)</t>
  </si>
  <si>
    <t>CONSULTA DE TELEORIENTACION POR NEUROPSICOLOGIA (COD PROPIO - 8903EJ)</t>
  </si>
  <si>
    <t>CONSULTA DE TELEORIENTACION POR PSICOLOGIA (COD PROPIO - 8903EM)</t>
  </si>
  <si>
    <t>CONSULTA DE TELEORIENTACION POR FONOAUDIOLOGIA (COD PROPIO - 8903EH)</t>
  </si>
  <si>
    <t>CONSULTA DE TELEORIENTACION POR FISIOTERAPIA (COD PROPIO - 8903EG)</t>
  </si>
  <si>
    <t>CONSULTA DE TELEORIENTACION POR CIRUGIA PLASTICA ESTETICA Y RECONSTRUCTIVA (COD PROPIO - 8903EF)</t>
  </si>
  <si>
    <t>CONSULTA DE TELEORIENTACION POR ORTOPEDIA Y TRAUMATOLOGIA PEDIATRICA (COD PROPIO - 8903EK)</t>
  </si>
  <si>
    <t>CONSULTA DE TELEORIENTACION POR OTORRINOLARINGOLOGIA (COD PROPIO - 8903EL)</t>
  </si>
  <si>
    <t>CONSULTA DE TELEORIENTACION POR TRABAJO SOCIAL (COD PROPIO - 8903EP)</t>
  </si>
  <si>
    <t>CONSULTA DE TELEORIENTACION POR NEUROCIRUGIA (COD PROPIO - 8903EQ)</t>
  </si>
  <si>
    <t>CONSULTA DE TELEORIENTACION POR CIRUGIA CARDIOVASCULAR (COD PROPIO - 8903ER)</t>
  </si>
  <si>
    <t>CONSULTA DE TELEORIENTACION POR CIRUGIA VASCULAR (COD PROPIO - 8903ES)</t>
  </si>
  <si>
    <t>CONSULTA DE TELEORIENTACION POR CIRUGIA GENERAL (COD PROPIO - 8903EN)</t>
  </si>
  <si>
    <t>CONSULTA DE TELEORIENTACION POR CIRUGIA DE CABEZA Y CUELLO (COD PROPIO - 8903FA)</t>
  </si>
  <si>
    <t>CONSULTA DE TELEORIENTACION POR CIRUGIA DE TORAX (COD PROPIO - 8903EX)</t>
  </si>
  <si>
    <t>CONSULTA DE TELEORIENTACION POR CIRUGIA MAXILOFACIAL (COD PROPIO - 8903EY)</t>
  </si>
  <si>
    <t>CONSULTA DE TELEORIENTACION POR CIRUGIA ONCOLOGICA (COD PROPIO - 8903EW)</t>
  </si>
  <si>
    <t>CONSULTA DE TELEORIENTACION POR INFECTOLOGIA (COD PROPIO - 8903EU)</t>
  </si>
  <si>
    <t>CONSULTA DE TELEORIENTACION POR MASTOLOGIA (COD PROPIO - 8903FB)</t>
  </si>
  <si>
    <t>CONSULTA DE TELEORIENTACION POR MEDICINA FISICA Y REHABILITACION (COD PROPIO - 8903ET)</t>
  </si>
  <si>
    <t>CONSULTA DE TELEORIENTACION POR ONCOLOGIA (COD PROPIO - 8903EZ)</t>
  </si>
  <si>
    <t>CONSULTA DE TELEORIENTACION POR ORTOPEDIA Y TRAUMATOLOGIA (COD PROPIO - 8903EV)</t>
  </si>
  <si>
    <t>CONSULTA DE TELEORIENTACION POR CIRUGIA BARIATRICA (COD PROPIO - 8903FT)</t>
  </si>
  <si>
    <t>CONSULTA DE TELEORIENTACION POR INMUNOLOGIA (COD PROPIO - 8903FE)</t>
  </si>
  <si>
    <t>CONSULTA DE TELEORIENTACION POR CIRUGIA DE MANO (COD PROPIO - 8903FD)</t>
  </si>
  <si>
    <t>CONSULTA DE TELEORIENTACION POR OFTALMOLOGIA ONCOLOGICA (COD PROPIO - 8903GB)</t>
  </si>
  <si>
    <t>CONSULTA DE TELEORIENTACION POR ORTOPEDIA ONCOLOGICA (COD PROPIO - 8903FQ)</t>
  </si>
  <si>
    <t>CONSULTA DE TELEORIENTACION POR UROLOGIA ONCOLOGICA (COD PROPIO - 8903DI)</t>
  </si>
  <si>
    <t>CONSULTA DE TELEORIENTACION POR NUTRICION Y DIETETICA (COD PROPIO - 8903FO)</t>
  </si>
  <si>
    <t>CONSULTA DE TELEORIENTACION POR TERAPIA OCUPACIONAL (COD PROPIO - 8903FU)</t>
  </si>
  <si>
    <t>CONSULTA DE TELEORIENTACION POR ANESTESIOLOGIA (COD PROPIO - 8903FI)</t>
  </si>
  <si>
    <t>CONSULTA DE TELEORIENTACION POR CIRUGIA DE MAMA Y TUMORES DE TEJIDOS BLANDOS (COD PROPIO - 8903FF)</t>
  </si>
  <si>
    <t>CONSULTA DE TELEORIENTACION POR CIRUGIA GASTROINTESTINAL (COD PROPIO - 8903FS)</t>
  </si>
  <si>
    <t>CONSULTA DE TELEORIENTACION POR CIRUGIA PEDIATRICA (COD PROPIO - 8903FP)</t>
  </si>
  <si>
    <t>CONSULTA DE TELEORIENTACION POR CIRUGIA PLASTICA ONCOLOGICA (COD PROPIO - 8903FX)</t>
  </si>
  <si>
    <t>CONSULTA DE TELEORIENTACION POR COLOPROCTOLOGIA (COD PROPIO - 8903FR)</t>
  </si>
  <si>
    <t>CONSULTA DE TELEORIENTACION POR GINECOLOGIA ONCOLOGICA (COD PROPIO - 8903FN)</t>
  </si>
  <si>
    <t>CONSULTA DE TELEORIENTACION POR INFECTOLOGIA PEDIATRICA (COD PROPIO - 8903EO)</t>
  </si>
  <si>
    <t>CONSULTA DE TELEORIENTACION POR MEDICINA NUCLEAR (COD PROPIO - 8903FV)</t>
  </si>
  <si>
    <t>CONSULTA DE TELEORIENTACION POR NEURORADIOLOGIA (COD PROPIO - 8903FM)</t>
  </si>
  <si>
    <t>CONSULTA DE TELEORIENTACION POR RETINOLOGIA (COD PROPIO - 8903FW)</t>
  </si>
  <si>
    <t>CONSULTA DE TELEORIENTACION POR ONCOHEMATOLOGIA PEDIATRICA (COD PROPIO - 8903FY)</t>
  </si>
  <si>
    <t>CONSULTA DE TELEORIENTACION POR ONCOLOGIA PEDIATRICA (COD PROPIO - 8903FK)</t>
  </si>
  <si>
    <t>CONSULTA DE TELEORIENTACION POR CORNEOLOGIA (COD PROPIO - 8903FZ)</t>
  </si>
  <si>
    <t>CONSULTA DE TELEORIENTACION POR GLAUCOMATOLOGIA (COD PROPIO - 8903GA)</t>
  </si>
  <si>
    <t>CONSULTA DE TELEORIENTACION POR UVEITIS (COD PROPIO - 8903FC)</t>
  </si>
  <si>
    <t>CONSULTA DE TELEORIENTACION POR OCULOPLASTIA (COD PROPIO - 8903FG)</t>
  </si>
  <si>
    <t>CONSULTA DE TELEORIENTACION POR ESTRABISMO (COD PROPIO - 8903FH)</t>
  </si>
  <si>
    <t>CONSULTA DE TELEORIENTACION POR OFTALMOLOGIA PEDIATRICA (COD PROPIO - 8903FJ)</t>
  </si>
  <si>
    <t>CONSULTA DE TELEORIENTACION POR SEGMENTO ANTERIOR (COD PROPIO - 8903FL)</t>
  </si>
  <si>
    <t>CONSULTA DE TELEORIENTACION POR MEDICINA MATERNO FETAL (COD PROPIO - 8903EI)</t>
  </si>
  <si>
    <t>TERAPIA DE REHABILITACION COGNITIVA POR TELEORIENTACION (COD PROPIO - 94430A)</t>
  </si>
  <si>
    <t>PSICOTERAPIA INDIVIDUAL POR PSICOLOGIA POR TELEORIENTACION (COD PROPIO - 94430B)</t>
  </si>
  <si>
    <t>ADMINISTRACION [APLICACION] DE PRUEBA NEUROPSICOLOGICA (CUALQUIER TIPO) (CADA UNA) POR TELEORIENTACION (COD PROPIO - 94070B)</t>
  </si>
  <si>
    <t>FACTOR DE CRECIMIENTO II SIMILAR A LA INSULINA [IGFII] (COD PROPIO - 90410A)</t>
  </si>
  <si>
    <t>SECUENCIACION COMPLETA DEL GEN SHOX (COD PROPIO - 9084JO)</t>
  </si>
  <si>
    <t>PROCTECTOMIA CON DESCENSO ABDOMINO PERINEAL VIA LAPAROSCOPICA [RESECCION ULTRA BAJA DE RECTO CON PRESERVACION DE ESFINTERES LAPAROSCOPICO - TIEMPO DE QUIROFANO 240 MINUTOS COMPLEJIDAD ALTA] (COD PROPIO - 48540C)</t>
  </si>
  <si>
    <t>CONSULTA DE TELEORIENTACION POR UROLOGIA (COD PROPIO - 8903GC)</t>
  </si>
  <si>
    <t>SARS COV2 [COVID-19] ANTICUERPOS IG G</t>
  </si>
  <si>
    <t>SARS COV2 [COVID-19] ANTICUERPOS IG M</t>
  </si>
  <si>
    <t>SARS COV2 [COVID-19] ANTIGENO</t>
  </si>
  <si>
    <t>DERECHOS DE SALA DE OBSERVACION EN URGENCIAS COMPLEJIDAD BAJA</t>
  </si>
  <si>
    <t>DERECHOS DE SALA DE OBSERVACION EN URGENCIAS COMPLEJIDAD MEDIANA</t>
  </si>
  <si>
    <t>DERECHOS DE SALA DE OBSERVACION EN URGENCIAS COMPLEJIDAD ALTA</t>
  </si>
  <si>
    <t>DERECHOS DE SALA DE DIALISIS PERITONEAL</t>
  </si>
  <si>
    <t>DERECHOS DE SALA DE HEMODIALISIS</t>
  </si>
  <si>
    <t>DERECHOS DE SALA DE HEMODINAMIA</t>
  </si>
  <si>
    <t>DERECHOS DE SALA DE QUIMIOTERAPIA</t>
  </si>
  <si>
    <t>DERECHOS DE SALA DE CIRUGIA (QUIROFANOS)</t>
  </si>
  <si>
    <t>OTRAS CIRUGIAS</t>
  </si>
  <si>
    <t>DERECHOS DE SALA DE PROCEDIMIENTOS ENDOSCOPICOS</t>
  </si>
  <si>
    <t>DERECHOS DE SALA DE YESOS</t>
  </si>
  <si>
    <t>DERECHOS DE SALA DE PEQUEÑA CIRUGIA (SUTURAS)</t>
  </si>
  <si>
    <t>DERECHOS DE SALA DE CURACIONES O PROCEDIMIENTOS</t>
  </si>
  <si>
    <t>DERECHOS DE SALA DE PROCEDIMIENTOS ESPECIAL</t>
  </si>
  <si>
    <t>DERECHOS DE SALA DE PARTO</t>
  </si>
  <si>
    <t>TRASPLANTE RENAL PANCREATICO COMPONENTE RENAL (COD PROPIO - 5280AA)</t>
  </si>
  <si>
    <t>TIEMPO DE ESPERA TRASLADO ASISTENCIAL AEREO ENTRE 10 Y 30 MINUTOS (COD PROPIO - S332AD)</t>
  </si>
  <si>
    <t>TIEMPO DE ESPERA TRASLADO ASISTENCIAL AEREO ENTRE 31 Y 60 MINUTOS (COD PROPIO - S332AE)</t>
  </si>
  <si>
    <t>TRASLADO ASISTENCIAL AEREO HELICOPORTADO (COD PROPIO - S332AF)</t>
  </si>
  <si>
    <t>RT- PCR SARS COV2 [COVID-19] TOMA Y PROCESAMIENTO (COD PROPIO - 9088AD)</t>
  </si>
  <si>
    <t>CARGA VIRAL SARS COV2 [COVID-19] (COD PROPIO - 9088AE)</t>
  </si>
  <si>
    <t>CONSULTA DE TELEORIENTACION POR OPTOMETRIA (COD PROPIO - 9506AC)</t>
  </si>
  <si>
    <t>TERAPIA ORTOPTICA POR TELEORIENTACION (COD PROPIO - 9535AA)</t>
  </si>
  <si>
    <t>TOMA DE MUESTRA PARA EXAMENES DE LABORATORIO SALUD PUBLICA (COD PROPIO - A300AA)</t>
  </si>
  <si>
    <t>CONSULTA DE TELEORIENTACION POR MEDICINA GENERAL (COD PROPIO - 8903CL)</t>
  </si>
  <si>
    <t>CONSULTA DE TELEORIENTACION POR ENDOCRINOLOGIA BOMBA DE INSULINA (COD PROPIO - 8903GE)</t>
  </si>
  <si>
    <t>CONSULTA DE TELEORIENTACION POR OBSTETRICIA ALTO RIESGO (INCLUYE CLINICA CARDIO-OBSTETRICA) (COD PROPIO - 8903GH)</t>
  </si>
  <si>
    <t>CONSULTA DE TELEORIENTACION POR NEUROLOGIA MOVIMIENTOS ANORMALES (COD PROPIO - 8903GF)</t>
  </si>
  <si>
    <t>CONSULTA DE TELEORIENTACION POR ORTOPEDIA MODULO HOMBRO Y MIEMBRO SUPERIOR (COD PROPIO - 8903GI)</t>
  </si>
  <si>
    <t>CONSULTA DE TELEORIENTACION POR NEUROPSIQUIATRIA (COD PROPIO - 8903GD)</t>
  </si>
  <si>
    <t>CONSULTA DE TELEORIENTACION POR PSIQUIATRIA ADICCIONES (COD PROPIO - 8903GG)</t>
  </si>
  <si>
    <t>CONSULTA DE TELEORIENTACION POR ORTOPEDIA MODULO ARTROSCOPIA HOMBRO Y RODILLA (COD PROPIO - 8903GJ)</t>
  </si>
  <si>
    <t>CONSULTA DE TELEORIENTACION POR ORTOPEDIA MODULO MANO (COD PROPIO - 8903GK)</t>
  </si>
  <si>
    <t>CONSULTA DE TELEORIENTACION POR ORTOPEDIA MODULO COLUMNA (COD PROPIO - 8903GL)</t>
  </si>
  <si>
    <t>CONSULTA DE TELEORIENTACION POR ORTOPEDIA MODULO CADERA (COD PROPIO - 8903GM)</t>
  </si>
  <si>
    <t>CONSULTA DE TELEORIENTACION POR ORTOPEDIA MODULO RODILLA (COD PROPIO - 8903GN)</t>
  </si>
  <si>
    <t>CONSULTA DE TELEORIENTACION POR ORTOPEDIA MODULO TOBILLO Y PIE (COD PROPIO - 8903GO)</t>
  </si>
  <si>
    <t>CONSULTA DE TELEORIENTACION POR ORTOPEDIA MODULO RECONSTRUCTIVA (COD PROPIO - 8903GP)</t>
  </si>
  <si>
    <t>ESTUDIO MOLECULAR DE DELECIONES Y DUPLICACIONES [DELECION MLL-11q23] (COD PROPIO - 9084JT)</t>
  </si>
  <si>
    <t>DECORTICACION + PLEURECTOMIA POR TORACOTOMIA (COD PROPIO - 3451AA)</t>
  </si>
  <si>
    <t>DELECION 5Q POR HIBRIDACION "IN SITU" CON FLUORESCENCIA [FISH] (COD PROPIO - 9084JQ)</t>
  </si>
  <si>
    <t>TP53 HIBRIDACION "IN SITU" CON FLUORESCENCIA [FISH] (COD PROPIO - 9084JR)</t>
  </si>
  <si>
    <t>PANEL PARA DIPLASIA ECTODERMICA GENES [CST6-EDA-EDARADD-EDAR-GJB6-HOXC13-KDF1-KREMEN1-KRT85-KRT74-MSX1-TSPEAR] (COD PROPIO - 9084JS)</t>
  </si>
  <si>
    <t>CONSULTA DE TELEORIENTACION POR MEDICINA ALTERNATIVA (COD PROPIO - 8903GQ)</t>
  </si>
  <si>
    <t>VAGINECTOMIA TOTAL O PARCIAL + RESECCION DE TUMOR MALIGNO DE VAGINA + LINFADENECTOMIA RETROPERITONEAL (COD PROPIO - 7043AA)</t>
  </si>
  <si>
    <t>RT- PCR SARS COV2 [COVID-19] - TOMA DE MUESTRA DOMICILIARIA Y TRANSPORTE (COD PROPIO - 8901AB)</t>
  </si>
  <si>
    <t>MUERTE DIGNA [EUTANASIA] MEDIANTE INYECCION O INFUSION DE OTRA SUSTANCIA TERAPEUTICA O PROFILACTICA (COD PROPIO - 9929AD)</t>
  </si>
  <si>
    <t>[HEMIHEMIPELVECTOMIA] SALVAMENTO DE EXTREMIDAD MIEMBROS INFERIORES Y/O ENDOPROTESIS [TIEMPO DE QUIROFANO 360 MINUTOS - COMPLEJIDAD ALTA] (COD PROPIO - 7789AB)</t>
  </si>
  <si>
    <t>ABLACION PERCUTANEA DE 4 O MAS TUMORES CON RADIOFRECUENCIA (COD PROPIO - 8789AA)</t>
  </si>
  <si>
    <t>ADENOMECTOMIA O PROSTATECTOMIA RETROPUBICA O TRANSVESICOCAPSULAR [TIEMPO DE QUIROFANO 150 MINUTOS - COMPLEJIDAD MEDIA] (COD PROPIO - 6020AA)</t>
  </si>
  <si>
    <t>ADENOMECTOMIA POR ABLACION DE PROSTATA [TIEMPO DE QUIROFANO 120 MINUTOS - COMPLEJIDAD ALTA] (COD PROPIO - 6020AB)</t>
  </si>
  <si>
    <t>ALARGAMIENTO DE RADIO Y CUBITO POR TECNICA DE DISTRACCION CON [CORTICOTOMIA OSTEOTOMIA] [TIEMPO DE QUIROFANO 450 MINUTOS - COMPLEJIDAD ALTA] (COD PROPIO - 7833AB)</t>
  </si>
  <si>
    <t>ALARGAMIENTO TENDINOSO MULTIPLE [TIEMPO DE QUIROFANO 320 MINUTOS - COMPLEJIDAD ALTA] (COD PROPIO - 8371AA)</t>
  </si>
  <si>
    <t>ANASTOMOSIS URETEROCALICIAL-NEFROCALICOSTOMIA X LAPAROSCOPIA [TIEMPO DE QUIROFANO 260 MINUTOS - COMPLEJIDAD ALTA] (COD PROPIO - 5586AC)</t>
  </si>
  <si>
    <t>ARTROSCOPIA 210 MINUTOS [TIEMPO DE QUIROFANO 210 MINUTOS - COMPLEJIDAD BAJA] (COD PROPIO - 8735AA)</t>
  </si>
  <si>
    <t>ASPIRACION DIAGNOSTICA DE VITREO [TIEMPO DE QUIROFANO 30 MINUTOS - COMPLEJIDAD MEDIA] (COD PROPIO - 1471AA)</t>
  </si>
  <si>
    <t>BAIPAS O DERIVACION O PUENTE GASTRICO POR LAPAROSCOPIA [TIEMPO DE QUIROFANO 180 MINUTOS - COMPLEJIDAD MEDIA] (COD PROPIO - 4496AA)</t>
  </si>
  <si>
    <t>BIOPSIA DE DIAFRAGMA POR VIDEOTORACOSCOPIA [TIEMPO DE QUIROFANO 120 MINUTOS - COMPLEJIDAD BAJA] (COD PROPIO - 3480AA)</t>
  </si>
  <si>
    <t>BIOPSIA DE ORGANO O TEJIDO DE MEDIASTINO POR TORACOSCOPIA [TIEMPO DE QUIROFANO 120 MINUTOS - COMPLEJIDAD MEDIA] (COD PROPIO - 3412AA)</t>
  </si>
  <si>
    <t>BLOQUEO NERVIO SIMPATICO [SIMPATICO CERVICAL LUMBAR TORACICO CELIACO HIPOGASTRICO] (COD PROPIO - 0531AB)</t>
  </si>
  <si>
    <t>CATETER IMPLANTABLE SUBCLAVIO CON RESERVORIO PARA QUIMIOTERAPIA [TIEMPO DE QUIROFANO 60 MINUTOS - COMPLEJIDAD BAJA] (COD PROPIO - 5490AB)</t>
  </si>
  <si>
    <t>CIERRE DE FISTULA BRONCOCUTANEA O BRONCOPLEURAL POR VIDEOTORACOSCOPIA [INCLUYE DECORTICACION Y/O PLEURECTOMIA] [TIEMPO DE QUIROFANO 180 MINUTOS - COMPLEJIDAD ALTA] (COD PROPIO - 3210AA)</t>
  </si>
  <si>
    <t>CIERRE FISTULA BRONCOPLEURAL - BRONCOCUTANEA POR BRONCOSCOPIO EN CIRUGIA [TIEMPO DE QUIROFANO 140 MINUTOS - COMPLEJIDAD MEDIA] (COD PROPIO - 3210AA)</t>
  </si>
  <si>
    <t>CIRUGIA RECONSTRUCTIVA MULTIPLE DE MIEMBRO INFERIOR [TIEMPO DE QUIROFANO 360 MINUTOS - COMPLEJIDAD ALTA] (COD PROPIO - 8495AC)</t>
  </si>
  <si>
    <t>CIRUGIA ULTRARADICAL DE CANCER DE OVARIO INCLUYE PERITONECTOMIA ABDOMINAL TOTAL HASTA 6 HORAS [TIEMPO DE QUIROFANO 360 MINUTOS - COMPLEJIDAD ALTA] (COD PROPIO - 6523AB)</t>
  </si>
  <si>
    <t>CISTOLITOTOMIA O EXTRACCION DE CUERPO EXTRAÑO EN VEJIGA VIA ENDOSCOPICA [CON LASER] [TIEMPO DE QUIROFANO 120 MINUTOS - COMPLEJIDAD MEDIA] (COD PROPIO - 6523AB)</t>
  </si>
  <si>
    <t>COLECTOMIA PARCIAL CON COLOSTOMIA Y CIERRE DE SEGMENTO DISTAL [HARTMAN] VIA LAPAROSCOPICA [TIEMPO DE QUIROFANO 180 MINUTOS - COMPLEJIDAD ALTA] (COD PROPIO - 4570AA)</t>
  </si>
  <si>
    <t>COLECTOMIA TOTAL CON ILEOSTOMIA Y PROTECTOMIA VIA LAPAROSCOPICA [TIEMPO DE QUIROFANO 360 MINUTOS - COMPLEJIDAD ALTA] (COD PROPIO - 4581AA)</t>
  </si>
  <si>
    <t>COLOCACION DE CATETER PARA DIALISIS PERITONEAL POR LAPAROSCOPIA [TIEMPO DE QUIROFANO 90 MINUTOS - COMPLEJIDAD MEDIA] (COD PROPIO - 5490AC)</t>
  </si>
  <si>
    <t>COLOCACION DE CATETER PERIFERICO GUIADO POR ULTRASONIDO [TIEMPO DE QUIROFANO 40 MINUTOS - COMPLEJIDAD BAJA] (COD PROPIO - 3890AA)</t>
  </si>
  <si>
    <t>COLPOPEXIA POR LAPAROSCOPIA [TIEMPO DE QUIROFANO 260 MINUTOS - COMPLEJIDAD MEDIA] (COD PROPIO - 7077AA)</t>
  </si>
  <si>
    <t>CORRECCION DE CLOACA [TIEMPO DE QUIROFANO 500 MINUTOS - COMPLEJIDAD ALTA] (COD PROPIO - 4896AA)</t>
  </si>
  <si>
    <t>CORRECCION DE EXTROFIA DE CLOACA [TIEMPO DE QUIROFANO 500 MINUTOS - COMPLEJIDAD ALTA] (COD PROPIO - 4896AA)</t>
  </si>
  <si>
    <t>CRANEOTOMIA CON FENESTRACION ENDOSCOPICA [TIEMPO DE QUIROFANO 190 MINUTOS - COMPLEJIDAD ALTA] (COD PROPIO - 0221AA)</t>
  </si>
  <si>
    <t>DERIVACION PERCUTANEA PERITONEO- VENOSA (COD PROPIO - 5494AA)</t>
  </si>
  <si>
    <t>DERIVACION Y DRENAJE LUMBAR EXTERNA [TIEMPO DE QUIROFANO 60 MINUTOS - COMPLEJIDAD MEDIA] (COD PROPIO - 0374AA)</t>
  </si>
  <si>
    <t>DESCENSO RECTAL ABDOMINOPERINEAL POR AGANGLIOSIS LAPAROSCOPICO [TIEMPO DE QUIROFANO 470 MINUTOS - COMPLEJIDAD ALTA] (COD PROPIO - 4877AA)</t>
  </si>
  <si>
    <t>DILATACION DE TROMPA DE EUSTAQUIO CON DISPOSITIVO TRANSNASAL VIA ENDOSCOPICA [TIEMPO DE QUIROFANO 60 MINUTOS - COMPLEJIDAD BAJA] (COD PROPIO - 2281AA)</t>
  </si>
  <si>
    <t>DILATACION ENDOSCOPICA DE BRONQUIO [TIEMPO DE QUIROFANO 45 MINUTOS - COMPLEJIDAD MEDIA] (COD PROPIO - 3215AA)</t>
  </si>
  <si>
    <t>DILATACION ENDOSCOPICA DE BRONQUIO CON COLOCACION DE PROTESIS [STENT] (COD PROPIO - 3215AA)</t>
  </si>
  <si>
    <t>DIVERTICULECTOMIA DE ESOFAGO CERVICAL VIA ENDOSCOPICA [TIEMPO DE QUIROFANO 90 MINUTOS - COMPLEJIDAD MEDIA] (COD PROPIO - 4231AA)</t>
  </si>
  <si>
    <t>DRENAJE ABSCESO ISQUIORRECTAL [TIEMPO DE QUIROFANO 120 MINUTOS - COMPLEJIDAD MEDIA] (COD PROPIO - 4901AA)</t>
  </si>
  <si>
    <t>DRENAJE DE COLECCION PERIRRECTAL RETRORECTAL O PELVICA VIA ABIERTA [TIEMPO DE QUIROFANO 145 MINUTOS - COMPLEJIDAD MEDIA] (COD PROPIO - 4881AA)</t>
  </si>
  <si>
    <t>DRENAJE DE LESION HEPATICA VIA LAPAROSCOPICA [TIEMPO DE QUIROFANO 120 MINUTOS - COMPLEJIDAD MEDIA] (COD PROPIO - 5021AA)</t>
  </si>
  <si>
    <t>EDUCACION ENFERMERIA EN DIABETES (COD PROPIO - 9902AA)</t>
  </si>
  <si>
    <t>ENTEROSCOPIA DE DOBLE BALON ANTEROGRADA O RETROGRADA DIAGNOSTICA [COMPLEJIDAD ALTA] (COD PROPIO - 4513AC)</t>
  </si>
  <si>
    <t>EPIFISIODESIS ABIERTA DE FEMUR [TIEMPO DE QUIROFANO 180 MINUTOS - COMPLEJIDAD MEDIA] (COD PROPIO - 7824AB)</t>
  </si>
  <si>
    <t>EPIFISIODESIS PERCUTANEA DE FEMUR [TIEMPO DE QUIROFANO 90 MINUTOS - COMPLEJIDAD MEDIA] (COD PROPIO - 7824AA)</t>
  </si>
  <si>
    <t>ESCISION DE LESION O TEJIDO PERIRRECTAL [RETRORECTAL] VIA PERINEAL O TRANSACRA [TIEMPO DE QUIROFANO 315 MINUTOS - COMPLEJIDAD ALTA] (COD PROPIO - 4882AA)</t>
  </si>
  <si>
    <t>ESCISION O ABLACION DE ENDOMETRIOSIS PROFUNDA POR LAPAROSCOPIA [TIEMPO DE QUIROFANO 90 MINUTOS - COMPLEJIDAD BAJA] (COD PROPIO - 6912AA)</t>
  </si>
  <si>
    <t>ESCISION O ABLACION DE LESION O TEJIDO DE BAZO VIA LAPAROSCOPICA [TIEMPO DE QUIROFANO 150 MINUTOS - COMPLEJIDAD ALTA] (COD PROPIO - 4142AA)</t>
  </si>
  <si>
    <t>ESCISION TUMOR MALIGNO EN FEMUR [SALVAMENTO DE EXTREMIDADES MIEMBROS INFERIORES Y/O ENDOPROTESIS] [TIEMPO DE QUIROFANO 360 MINUTOS - COMPLEJIDAD ALTA] (COD PROPIO - 7765AA)</t>
  </si>
  <si>
    <t>ESCISION TUMOR MALIGNO EN RADIO O CUBITO [SALVAMENTO DE EXTREMIDADES MIEMBROS SUPERIORES Y/O ENDOPROTESIS] [TIEMPO DE QUIROFANO 360 MINUTOS - COMPLEJIDAD ALTA] (COD PROPIO - 7763AA)</t>
  </si>
  <si>
    <t>ESCISION TUMOR MALIGNO EN TIBIA O PERONE [SALVAMENTO DE EXTREMIDADES MIEMBROS INFERIORES Y/O ENDOPROTESIS] [TIEMPO DE QUIROFANO 360 MINUTOS - COMPLEJIDAD ALTA] (COD PROPIO - 7767AA)</t>
  </si>
  <si>
    <t>ESOFAGECTOMIA PARCIAL VIA ABIERTA [TIEMPO DE QUIROFANO 360 MINUTOS - COMPLEJIDAD ALTA] (COD PROPIO - 4241AA)</t>
  </si>
  <si>
    <t>ESOFAGECTOMIA POR LAPAROSCOPIA [TIEMPO DE QUIROFANO 360 MINUTOS - COMPLEJIDAD ALTA] (COD PROPIO - 4242AA)</t>
  </si>
  <si>
    <t>ESOFAGECTOMIA TOTAL VIA ABIERTA [MAS ASCENSO GASTRICO] [TIEMPO DE QUIROFANO 360 MINUTOS - COMPLEJIDAD ALTA] (COD PROPIO - 4241AA)</t>
  </si>
  <si>
    <t>ESOFAGECTOMIA TOTAL VIA TORACOSCOPICA [TIEMPO DE QUIROFANO 360 MINUTOS - COMPLEJIDAD ALTA] (COD PROPIO - 4242AB)</t>
  </si>
  <si>
    <t>ESOFAGOCARDIO MIOTOMIA ABDOMINAL O TORACICA [HELLER] POR LAPAROSCOPIA [TIEMPO DE QUIROFANO 180 MINUTOS - COMPLEJIDAD ALTA] (COD PROPIO - 4242AB)</t>
  </si>
  <si>
    <t>EXENTERACION ANTERIOR UTERO Y VEJIGA [TIEMPO DE QUIROFANO 480 MINUTOS - COMPLEJIDAD ALTA] (COD PROPIO - 6882AA)</t>
  </si>
  <si>
    <t>EXENTERACION PELVICA TOTAL HASTA 10 HORAS [TIEMPO DE QUIROFANO 600 MINUTOS - COMPLEJIDAD ALTA] (COD PROPIO - 6881AA)</t>
  </si>
  <si>
    <t>EXENTERACION POSTERIOR UTERO Y RECTO [TIEMPO DE QUIROFANO 360 MINUTOS - COMPLEJIDAD ALTA] (COD PROPIO - 6881AA)</t>
  </si>
  <si>
    <t>EXPLORACION Y TRATAMIENTO DE PLEJO HASTA 7 HORAS (COD PROPIO - 0542AA)</t>
  </si>
  <si>
    <t>EXTRACCION DE DISPOSITIVO LARINGEO VIA ENDOSCOPICA [TIEMPO DE QUIROFANO 90 MINUTOS - COMPLEJIDAD MEDIA] (COD PROPIO - 3064AA)</t>
  </si>
  <si>
    <t>EXTRACCION DE OTRO DISPOSITIVO TERAPEUTICO DEL APARATO DIGESTIVO [TIEMPO DE QUIROFANO 135 MINUTOS - COMPLEJIDAD ALTA] (COD PROPIO - 9759AA)</t>
  </si>
  <si>
    <t>FULGURACION ENDOSCOPICA DE LESIONES URETRALES CON LASER [TIEMPO DE QUIROFANO 130 MINUTOS - COMPLEJIDAD MEDIA] (COD PROPIO - 5831AB)</t>
  </si>
  <si>
    <t>GASTRECTOMIA TOTAL RADICAL VIA LAPAROSCOPICA [TIEMPO DE QUIROFANO 360 MINUTOS - COMPLEJIDAD ALTA] (COD PROPIO - 4390AB)</t>
  </si>
  <si>
    <t>GASTRECTOMIA VERTICAL [MANGA GASTRICA] POR LAPAROSCOPIA [TIEMPO DE QUIROFANO 120 MINUTOS - COMPLEJIDAD MEDIA] (COD PROPIO - 4384AA)</t>
  </si>
  <si>
    <t>GASTROSTOMIA POR LAPAROSCOPIA [TIEMPO DE QUIROFANO 120 MINUTOS - COMPLEJIDAD MEDIA] (COD PROPIO - 4310AA)</t>
  </si>
  <si>
    <t>GASTROYEYUNOSTOMIA [TIEMPO DE QUIROFANO 120 MINUTOS - COMPLEJIDAD MEDIA] (COD PROPIO - 4371AA)</t>
  </si>
  <si>
    <t>HEMICOLECTOMIA DERECHA VIA LAPAROSCOPICA [TIEMPO DE QUIROFANO 315 MINUTOS - COMPLEJIDAD ALTA] (COD PROPIO - 4573AA)</t>
  </si>
  <si>
    <t>HEMICOLECTOMIA IZQUIERDA VIA LAPAROSCOPICA [TIEMPO DE QUIROFANO 240 MINUTOS - COMPLEJIDAD ALTA] (COD PROPIO - 4575AA)</t>
  </si>
  <si>
    <t>HEMORROIDOPEXIA CON SUTURA MECANICA PPH [TIEMPO DE QUIROFANO 120 MINUTOS - COMPLEJIDAD MEDIA] (COD PROPIO - 4940AA)</t>
  </si>
  <si>
    <t>HEPATECTOMIA POR LAPAROSCOPIA HASTA 3 HORAS [TIEMPO DE QUIROFANO 180 MINUTOS - COMPLEJIDAD ALTA] (COD PROPIO - 5022AA)</t>
  </si>
  <si>
    <t>HERNIORRAFIA DIAFRAGMATICA POR LAPAROSCOSCOPIA [TIEMPO DE QUIROFANO 180 MINUTOS - COMPLEJIDAD MEDIA] (COD PROPIO - 5370AA)</t>
  </si>
  <si>
    <t>HERNIORRAFIA INGUINAL POR LAPAROSCOPIA [TIEMPO DE QUIROFANO 150 MINUTOS - COMPLEJIDAD BAJA] (COD PROPIO - 5300AA)</t>
  </si>
  <si>
    <t>HIDROXIPROGESTERONA 17 ALFA PRE Y POST ACTH+ [CORTO] (COD PROPIO - 9044AC)</t>
  </si>
  <si>
    <t>HISTERECTOMIA TOTAL ABDOMINAL AMPLIADA POR LAPAROSCOPIA [TIEMPO DE QUIROFANO 200 MINUTOS - COMPLEJIDAD MEDIA] (COD PROPIO - 6841AB)</t>
  </si>
  <si>
    <t>HISTERECTOMIA TOTAL POR LAPAROSCOPIA [TIEMPO DE QUIROFANO 120 MINUTOS - COMPLEJIDAD MEDIA] (COD PROPIO - 6840AA)</t>
  </si>
  <si>
    <t>IMPLANTACION DE APARATO DE ESFINTER URINARIO INFLABLE VIA ABDOMINAL [TIEMPO DE QUIROFANO 120 MINUTOS - COMPLEJIDAD MEDIA] (COD PROPIO - 5893AA)</t>
  </si>
  <si>
    <t>IMPLANTACION DE APARATO DE ESFINTER URINARIO INFLABLE VIA PERINEAL [TIEMPO DE QUIROFANO 180 MINUTOS - COMPLEJIDAD MEDIA] (COD PROPIO - 5893AB)</t>
  </si>
  <si>
    <t>IMPLANTACION DE DISPOSITIVO PERIURETRAL [TIEMPO DE QUIROFANO 180 MINUTOS - COMPLEJIDAD MEDIA] (COD PROPIO - 5893AC)</t>
  </si>
  <si>
    <t>IMPLANTACION DE NEUROESTIMULADOR ESPINAL POR LAMINECTOMIA [SARS SISTEMA DE ESTIMULACION VEJIGA Y ERECCION] [TIEMPO DE QUIROFANO 360 MINUTOS - COMPLEJIDAD ALTA] (COD PROPIO - 0393AB)</t>
  </si>
  <si>
    <t>IMPLANTACION DE UN DISPOSITIVO ANAL [ESFINTER ARTIFICIAL] [TIEMPO DE QUIROFANO 230 MINUTOS - COMPLEJIDAD ALTA] (COD PROPIO - 4972AA)</t>
  </si>
  <si>
    <t>IMPLANTE DE PROTESIS TESTICULAR [TIEMPO DE QUIROFANO 120 MINUTOS - COMPLEJIDAD MEDIA] (COD PROPIO - 6271AA)</t>
  </si>
  <si>
    <t>IMPLANTE O SUSTITUCION DE DISPOSITIVO EN TRAQUEA VIA ENDOSCOPICA [TIEMPO DE QUIROFANO 150 MINUTOS - COMPLEJIDAD ALTA] (COD PROPIO - 3133AA)</t>
  </si>
  <si>
    <t>INFUSION DE SOLUCION SALINA PARA EL DIAGNOSTICO DE HIPERALDOSTERONISMO (COD PROPIO - 9918AA)</t>
  </si>
  <si>
    <t>INSERCION DE DISPOSITIVO MEDICO URETRAL VIA ABIERTA [TIEMPO DE QUIROFANO 180 MINUTOS - COMPLEJIDAD ALTA] (COD PROPIO - 5882AA)</t>
  </si>
  <si>
    <t>INSERCION DE DISPOSITIVO MEDICO URETRAL VIA ENDOSCOPICA [TIEMPO DE QUIROFANO 180 MINUTOS - COMPLEJIDAD ALTA] (COD PROPIO - 5882AB)</t>
  </si>
  <si>
    <t>INSERCION DE PROTESIS DE PENE INFLABLE [TIEMPO DE QUIROFANO 150 MINUTOS - COMPLEJIDAD MEDIA] (COD PROPIO - 6497AA)</t>
  </si>
  <si>
    <t>INTERVENCIONES CON MICROCIRUGIA HASTA 8 HORAS [INCLUYE COLGAJOS] [TIEMPO DE QUIROFANO 480 MINUTOS - COMPLEJIDAD ALTA] (COD PROPIO - 8671AH)</t>
  </si>
  <si>
    <t>INYECCION DE SUSTANCIA TERAPEUTICA DENTRO DE ARTICULACION O LIGAMENTO [BAG EN CX] [TIEMPO DE QUIROFANO: NO APLICA COMPLEJIDAD BAJA] (COD PROPIO - 8192AA)</t>
  </si>
  <si>
    <t>INYECCION DE SUSTANCIA TERAPEUTICA EN BRONQUIO O PULMON VIA ENDOSCOPICA [LAVADO PULMONAR TOTAL] [TIEMPO DE QUIROFANO 360 MINUTOS - COMPLEJIDAD ALTA] (COD PROPIO - 3217AA)</t>
  </si>
  <si>
    <t>INYECCION DE TOXINA BOTULINICA INTRAVESICAL [INCLUYE ENDOSCOPICA] [TIEMPO DE QUIROFANO 60 MINUTOS - COMPLEJIDAD MEDIA] (COD PROPIO - 5972AA)</t>
  </si>
  <si>
    <t>INYECCION INTRATRAQUEAL DE SUSTANCIA TERAPEUTICA VIA ENDOSCOPICA [TIEMPO DE QUIROFANO 215 MINUTOS - COMPLEJIDAD MEDIA] (COD PROPIO - 3196AA)</t>
  </si>
  <si>
    <t>INYECCION INTRAVITREA DE SUSTANCIA TERAPEUTICA [TIEMPO DE QUIROFANO 30 MINUTOS - COMPLEJIDAD BAJA] (COD PROPIO - 1690AB)</t>
  </si>
  <si>
    <t>INYECCION O INFILTRACION DE ESTEROIDE [CERVICOTOMIA ENDOSCOPICA] [TIEMPO DE QUIROFANO 120 MINUTOS - COMPLEJIDAD MEDIA] (COD PROPIO - 9923AA)</t>
  </si>
  <si>
    <t>INYECCION O INFILTRACION PARAURETERAL HASTA 90 MINUTOS [TIEMPO DE QUIROFANO 90 MINUTOS - COMPLEJIDAD MEDIA] (COD PROPIO - 5698AA)</t>
  </si>
  <si>
    <t>LARINGOPLASTIA DE MEDIALIZACION VIA ABIERTA [TIROPLASTIA] [TIEMPO DE QUIROFANO 90 MINUTOS - COMPLEJIDAD MEDIA] (COD PROPIO - 3024AA)</t>
  </si>
  <si>
    <t>LIBERACION DE TORSION DE OVARIO POR LAPAROSCOPIA [TIEMPO DE QUIROFANO 75 MINUTOS - COMPLEJIDAD BAJA] (COD PROPIO - 6595AA)</t>
  </si>
  <si>
    <t>LIGADURA ALTA DE VENA ESPERMATICA POR LAPAROSCOPIA [TIEMPO DE QUIROFANO 100 MINUTOS - COMPLEJIDAD BAJA] (COD PROPIO - 6310AA)</t>
  </si>
  <si>
    <t>LIGADURA DE CONDUCTO TORACICO POR VIDEOTORACOSCOPIA [INCLUYE DECORTICACION Y/O PLEURECTOMIA] [TIEMPO DE QUIROFANO 120 MINUTOS - COMPLEJIDAD MEDIA] (COD PROPIO - 4064AA)</t>
  </si>
  <si>
    <t>LINFADENECTOMIA PELVICA POR LAPAROSCOPIA [TIEMPO DE QUIROFANO 300 MINUTOS - COMPLEJIDAD ALTA] (COD PROPIO - 4054AA)</t>
  </si>
  <si>
    <t>LIPOINJERTO EN CARA [INCLUYE TOMA DE INJERTO ADIPOSO POR LIPOSUCCION] [TIEMPO DE QUIROFANO 120 MINUTOS - COMPLEJIDAD MEDIA] (COD PROPIO - 2756AA)</t>
  </si>
  <si>
    <t>LITOTRIPSIA INTRADUCTAL POR COLEDOSCOPIA [TIEMPO DE QUIROFANO 130 MINUTOS - COMPLEJIDAD ALTA] (COD PROPIO - 5123AA)</t>
  </si>
  <si>
    <t>MUCOSECTOMIA ENDOSCOPICA INFERIOR ASA POLIPECTOMIA (COD PROPIO - 4345AA)</t>
  </si>
  <si>
    <t>NEFRECTOMIA RADICAL POR LAPAROSCOPIA [TIEMPO DE QUIROFANO 180 MINUTOS - COMPLEJIDAD ALTA] (COD PROPIO - 5557AA)</t>
  </si>
  <si>
    <t>NEFROLITOTOMIA O EXTRACCION CUERPO DE EXTRAÑO RIÑON VIA PERCUTANEA SIMPLE [TIEMPO DE QUIROFANO 200 MINUTOS - COMPLEJIDAD MEDIA] (COD PROPIO - 5920AC)</t>
  </si>
  <si>
    <t>NEFROLITOTOMIA O EXTRACCION DE CUERPO EXTRAÑO EN RIÑON VIA ENDOSCOPICA RETROGRADA LASER [TIEMPO DE QUIROFANO 120 MINUTOS - COMPLEJIDAD MEDIA] (COD PROPIO - 5920AD)</t>
  </si>
  <si>
    <t>NEFROLITOTOMIA O EXTRACCION DE CUERPO EXTRAÑO POR LAPAROSCOPIA [TIEMPO DE QUIROFANO 180 MINUTOS - COMPLEJIDAD MEDIA] (COD PROPIO - 5920AE)</t>
  </si>
  <si>
    <t>NEFROURETERECTOMIA CON SEGMENTO VESICAL POR LAPAROSCOPIA [TIEMPO DE QUIROFANO 300 MINUTOS - COMPLEJIDAD ALTA] (COD PROPIO - 5551AA)</t>
  </si>
  <si>
    <t>NEUMONECTOMIA POR VIDEOTORACOSCOPIA [INCLUYE SIMPLE RADICAL DECORTICACION Y/O PLEURECTOMIA Y LINFADENECTOMIA MEDIASTINAL] [TIEMPO DE QUIROFANO 240 MINUTOS - COMPLEJIDAD ALTA] (COD PROPIO - 3252AA)</t>
  </si>
  <si>
    <t>NEUMORRAFIA POR TORACOSCOPIA [TIEMPO DE QUIROFANO 120 MINUTOS - COMPLEJIDAD MEDIA] (COD PROPIO - 3213AA)</t>
  </si>
  <si>
    <t>NEUROLISIS DE NERVIO EN PIERNA [TIEMPO DE QUIROFANO 30 MINUTOS - COMPLEJIDAD MEDIA] (COD PROPIO - 0423AA)</t>
  </si>
  <si>
    <t>ONICOPLASTIA CON COLGAJO DE UÑA [TIEMPO DE QUIROFANO 150 MINUTOS - COMPLEJIDAD BAJA] (COD PROPIO - 8686AA)</t>
  </si>
  <si>
    <t>ORQUIDOPEXIA UNILATERAL VIA LAPAROSCOPICA [TIEMPO DE QUIROFANO 120 MINUTOS - COMPLEJIDAD MEDIA] (COD PROPIO - 6252AA)</t>
  </si>
  <si>
    <t>PANCREATECTOMIA SUBTOTAL LAPAROSCOPICA [TIEMPO DE QUIROFANO 300 MINUTOS - COMPLEJIDAD ALTA] (COD PROPIO - 5253AA)</t>
  </si>
  <si>
    <t>PETROSECTOMIA [TIEMPO DE QUIROFANO 240 MINUTOS - COMPLEJIDAD ALTA] (COD PROPIO - 1700AA)</t>
  </si>
  <si>
    <t>PIELOPLASTIA POR LAPARASCOPIA [TIEMPO DE QUIROFANO 180 MINUTOS - COMPLEJIDAD MEDIA] (COD PROPIO - 5587AB)</t>
  </si>
  <si>
    <t>PLICATURA DIAFRAGMATICA POR VIDEOTORACOSCOPIA [TIEMPO DE QUIROFANO 180 MINUTOS - COMPLEJIDAD MEDIA] (COD PROPIO - 3486AA)</t>
  </si>
  <si>
    <t>PROCTECTOMIA CON DESCENSO ABDOMINO-PERINEAL VIA ABIERTA [TIEMPO DE QUIROFANO 240 MINUTOS - COMPLEJIDAD ALTA] (COD PROPIO - 4854AA)</t>
  </si>
  <si>
    <t>PROSTATECTOMIA RADICAL LAPAROSCOPICA [TIEMPO DE QUIROFANO 300 MINUTOS - COMPLEJIDAD MEDIA] (COD PROPIO - 6051AB)</t>
  </si>
  <si>
    <t>PRUEBA DE ABSORCION DE LEVOTIROXINA (COD PROPIO - 9049AC)</t>
  </si>
  <si>
    <t>PRUEBA DE PENICILINA (COD PROPIO - 8602AA)</t>
  </si>
  <si>
    <t>PRUEBA NEUROESTIMULACION DOLOR (COD PROPIO - 0393AA)</t>
  </si>
  <si>
    <t>QUIMIOTERAPIA BOLOS 5 - FLUORACILO PARA COLON Y RECTO (COD PROPIO - 9925AF)</t>
  </si>
  <si>
    <t>QUIMIOTERAPIA CAPECITABINE PARA COLON Y RECTO (COD PROPIO - 9925AE)</t>
  </si>
  <si>
    <t>QUIMIOTERAPIA ESQUEMA FOLFOX PARA COLON Y RECTO (COD PROPIO - 9925AD)</t>
  </si>
  <si>
    <t>RECONSTRUCCION DE ANO POR ATRESIA ANAL [LAPAROSCOPICA] [TIEMPO DE QUIROFANO 270 MINUTOS - COMPLEJIDAD ALTA] (COD PROPIO - 4975AA)</t>
  </si>
  <si>
    <t>RECONSTRUCCION LARINGOTRAQUEAL CON INJERTO [ANTERIOR O POSTERIOR] [TIEMPO DE QUIROFANO 360 MINUTOS - COMPLEJIDAD ALTA] (COD PROPIO - 3175AC)</t>
  </si>
  <si>
    <t>RECTOPEXIA POR LAPAROSCOPIA [TIEMPO DE QUIROFANO 230 MINUTOS - COMPLEJIDAD MEDIA] (COD PROPIO - 4876AA)</t>
  </si>
  <si>
    <t>REDUCCION DE TEJIDO CELULAR SUBCUTANEO [MANEJO DE LINFEDEMA] POR HORA [TIEMPO DE QUIROFANO 60 MINUTOS - COMPLEJIDAD ALTA] (COD PROPIO - 8692AA)</t>
  </si>
  <si>
    <t>REDUCCION DE VOLVULO GASTRICO POR LAPAROSCOPIA [TIEMPO DE QUIROFANO 195 MINUTOS - COMPLEJIDAD ALTA] (COD PROPIO - 4492AA)</t>
  </si>
  <si>
    <t>REDUCCION HERNIA INTERNA SIN RESECCION  INTESTINAL POR LAPAROSCOPIA [TIEMPO DE QUIROFANO 150 MINUTOS - COMPLEJIDAD MEDIA] (COD PROPIO - 5350AA)</t>
  </si>
  <si>
    <t>REDUCCION INTESTINAL SIN RESECCION INTESTINAL VIA LAPAROSCOPICA [INCLUYE APENDICETOMIA] [TIEMPO DE QUIROFANO 100 MINUTOS - COMPLEJIDAD MEDIA] (COD PROPIO - 4680AA)</t>
  </si>
  <si>
    <t>REDUCCION QUIRURGICA DE VOLUMEN PULMONAR UNILATERAL POR VIDEOTORACOSCOPIA [TIEMPO DE QUIROFANO 120 MINUTOS - COMPLEJIDAD ALTA] (COD PROPIO - 3222AA)</t>
  </si>
  <si>
    <t>REIMPLANTE DE TEJIDO PARATIROIDEO VIA ABIERTA [TIEMPO DE QUIROFANO 120 MINUTOS - COMPLEJIDAD MEDIA] (COD PROPIO - 0695AA)</t>
  </si>
  <si>
    <t>REINTERVENCION O REVISION DE CIRUGIA TIPO BAIPAS O DERIVACION O PUENTE GASTRICO POR LAPAROSCOPIA[CX REVISIONAL] [TIEMPO DE QUIROFANO 180 MINUTOS - COMPLEJIDAD ALTA] (COD PROPIO - 4498AA)</t>
  </si>
  <si>
    <t>REPARACION DE HERNIA DIAFRAGMATICA VIA TORACOSCOPICA [TIEMPO DE QUIROFANO 180 MINUTOS - COMPLEJIDAD MEDIA] (COD PROPIO - 5370AB)</t>
  </si>
  <si>
    <t>REPARACION DE HERNIA INCISIONAL [EVENTRACION] LAPAROSCOPICA [TIEMPO DE QUIROFANO 135 MINUTOS - COMPLEJIDAD MEDIA] (COD PROPIO - 5351AA)</t>
  </si>
  <si>
    <t>RESECCION DE DIVERTICULO DE MECKEL POR LAPAROSCOPIA [TIEMPO DE QUIROFANO 120 MINUTOS - COMPLEJIDAD MEDIA] (COD PROPIO - 4533AA)</t>
  </si>
  <si>
    <t>RESECCION DE HEMANGIOMA GIGANTE [TIEMPO DE QUIROFANO 300 MINUTOS - COMPLEJIDAD ALTA] (COD PROPIO - 3832AA)</t>
  </si>
  <si>
    <t>RESECCION DE LESION MUCOSA DE ESOFAGO VIA ENDOSCOPICA [CON LASER] [TIEMPO DE QUIROFANO 135 MINUTOS - COMPLEJIDAD MEDIA] (COD PROPIO - 4233AB)</t>
  </si>
  <si>
    <t>RESECCION DE LESIONES VENTRICULARES SUPRATENTORIALES POR ENDOSCOPIA [TIEMPO DE QUIROFANO 110 MINUTOS - COMPLEJIDAD MEDIA] (COD PROPIO - 0176AA)</t>
  </si>
  <si>
    <t>RESECCION DE QUISTE RENAL POR LAPARASCOPIA [TIEMPO DE QUIROFANO 110 MINUTOS - COMPLEJIDAD MEDIA] (COD PROPIO - 5501AA)</t>
  </si>
  <si>
    <t>RESECCION DE RIÑON UNILATERAL TOTAL [NEFRECTOMIA SIMPLE] VIA LAPAROSCOPICA [TIEMPO DE QUIROFANO 150 MINUTOS - COMPLEJIDAD BAJA] (COD PROPIO - 5556AA)</t>
  </si>
  <si>
    <t>RESECCION DE TUMOR BENIGNO DE PLEURA POR VIDEOTORACOSCOPIA [TIEMPO DE QUIROFANO 120 MINUTOS - COMPLEJIDAD MEDIA] (COD PROPIO - 3455AA)</t>
  </si>
  <si>
    <t>RESECCION DE TUMOR DE CUERPO CAROTIDEO [QUEMODECTOMIA] CON ESCISION DE LA CAROTIDA [TIEMPO DE QUIROFANO 315 MINUTOS - COMPLEJIDAD MEDIA] (COD PROPIO - 3980AA)</t>
  </si>
  <si>
    <t>RESECCION DE TUMOR DE LA BASE DEL CRANEO FOSA MEDIA VIA TRANSESFENOIDAL ENDOSCOPICA [TIEMPO DE QUIROFANO 720 MINUTOS - COMPLEJIDAD ALTA] (COD PROPIO - 0153AA)</t>
  </si>
  <si>
    <t>RESECCION DE TUMOR MALIGNO DE FASCIA MUSCULO TENDON O SINOVIAL[SALVAMENTO DE EXTREMIDADES POR TEJIDOS BLANDOS] [TIEMPO DE QUIROFANO 360 MINUTOS - COMPLEJIDAD ALTA] (COD PROPIO - 8330AA)</t>
  </si>
  <si>
    <t>RESECCION DE TUMOR MALIGNO DE FOSA NASAL POR RINOTOMIA LATERAL [TIEMPO DE QUIROFANO 325 MINUTOS - COMPLEJIDAD ALTA] (COD PROPIO - 2190AA)</t>
  </si>
  <si>
    <t>RESECCION DE TUMOR MALIGNO DEL MEDIASTINO POR TORACOSCOPIA[INCLUYE VACIAMIENTO GANGLIONAR] [TIEMPO DE QUIROFANO 180 MINUTOS - COMPLEJIDAD ALTA] (COD PROPIO - 3414AA)</t>
  </si>
  <si>
    <t>RESECCION DE TUMOR PERITONEAL POR LAPAROSCOPIA [TIEMPO DE QUIROFANO 145 MINUTOS - COMPLEJIDAD BAJA] (COD PROPIO - 5416AA)</t>
  </si>
  <si>
    <t>RESECCION DE TUMOR RECTAL VIA LAPAROSCOPICA [TIEMPO DE QUIROFANO 180 MINUTOS - COMPLEJIDAD ALTA] (COD PROPIO - 4867AA)</t>
  </si>
  <si>
    <t>RESECCION DE TUMOR RETROPERITONEAL POR LAPAROSCOPIA [TIEMPO DE QUIROFANO 180 MINUTOS - COMPLEJIDAD ALTA] (COD PROPIO - 5415AB)</t>
  </si>
  <si>
    <t>RESECCION DE URACO POR LAPAROSCOPIA [TIEMPO DE QUIROFANO 360 MINUTOS - COMPLEJIDAD ALTA] (COD PROPIO - 5751AA)</t>
  </si>
  <si>
    <t>RESECCION ENDOSCOPICA DE LESION EN BRONQUIO CON LASER O CRIOTERAPIA U OTRAS TECNICAS [TIEMPO DE QUIROFANO 120 MINUTOS - COMPLEJIDAD ALTA] (COD PROPIO - 3202AA)</t>
  </si>
  <si>
    <t>RESECCION ENDOSCOPICA DE URETEROCELE [TIEMPO DE QUIROFANO 100 MINUTOS - COMPLEJIDAD MEDIA] (COD PROPIO - 5689AA)</t>
  </si>
  <si>
    <t>RESECCION O PLICATURA DE BULAS POR VIDEOTORACOSCOPIA [INCLUYE DECORTICACION Y/O PLEURECTOMIA Y/O PLEURODESIS] [TIEMPO DE QUIROFANO 120 MINUTOS - COMPLEJIDAD MEDIA] (COD PROPIO - 3221AA)</t>
  </si>
  <si>
    <t>RESECCION SEGMENTARIA MULTIPLE INTESTINO DELGADO VIA ABIERTA [ALARGAMIENTO INTESTINAL] [TIEMPO DE QUIROFANO 600 MINUTOS - COMPLEJIDAD ALTA] (COD PROPIO - 4679AA)</t>
  </si>
  <si>
    <t>RESECCION TOTAL INTESTINO DELGADO ABIE ENTERECTOMIA [RESCATE (COD PROPIO - 4563AA)</t>
  </si>
  <si>
    <t>RESECCION TUMOR BENIGNO DE ESOFAGO POR VIDEOTORACOSCOPIA [TIEMPO DE QUIROFANO 180 MINUTOS - COMPLEJIDAD ALTA] (COD PROPIO - 4232AA)</t>
  </si>
  <si>
    <t>RESECCION TUMOR BENIGNO DE MEDIASTINO POR VIDEOTORACOSCOPIA [INCLUYE RESECCION QUISTES DE PERICARDIO Y QUISTES BRONCOGENICOS] [TIEMPO DE QUIROFANO 180 MINUTOS - COMPLEJIDAD MEDIA] (COD PROPIO - 3413AA)</t>
  </si>
  <si>
    <t>RETIRO DE DISPOSITIVO PERIURETRAL [TIEMPO DE QUIROFANO 145 MINUTOS - COMPLEJIDAD MEDIA] (COD PROPIO - 5894AA)</t>
  </si>
  <si>
    <t>REVERSION DE BAIPAS GASTRICO [TIEMPO DE QUIROFANO 180 MINUTOS - COMPLEJIDAD ALTA] (COD PROPIO - 4498AB)</t>
  </si>
  <si>
    <t>REVISION DE ELECTRODOS O RECEPTORES DE NEUROESTIMULACION ESPINAL[SARS] [TIEMPO DE QUIROFANO 120 MINUTOS - COMPLEJIDAD MEDIA] (COD PROPIO - 0399AA)</t>
  </si>
  <si>
    <t>SALPINGECTOMIA UNILATERAL TOTAL POR LAPAROSCOPIA [TIEMPO DE QUIROFANO 120 MINUTOS - COMPLEJIDAD BAJA] (COD PROPIO - 6640AA)</t>
  </si>
  <si>
    <t>SALPINGO-OOFORECTOMIA BILATERAL POR LAPAROSCOPIA [TIEMPO DE QUIROFANO 105 MINUTOS - COMPLEJIDAD BAJA] (COD PROPIO - 6692AA)</t>
  </si>
  <si>
    <t>SALPINGO-OOFORECTOMIA UNILATERAL POR LAPAROSCOPIA [TIEMPO DE QUIROFANO 110 MINUTOS - COMPLEJIDAD BAJA] (COD PROPIO - 6691AA)</t>
  </si>
  <si>
    <t>SALPINGOSTOMIA Y DRENAJE TROMPA DE FALOPIO POR LAPAROSCOPIA [TIEMPO DE QUIROFANO 120 MINUTOS - COMPLEJIDAD BAJA] (COD PROPIO - 6602AA)</t>
  </si>
  <si>
    <t>SECCION DE TEJIDO CEREBRAL [TRACTOS CEREBRALES] POR CRANEOTOMIA [TIEMPO DE QUIROFANO 250 MINUTOS - COMPLEJIDAD ALTA] (COD PROPIO - 0132AA)</t>
  </si>
  <si>
    <t>SIALOENDOSCOPIA TERAPEUTICA [TIEMPO DE QUIROFANO 120 MINUTOS - COMPLEJIDAD MEDIA] (COD PROPIO - 2640AA)</t>
  </si>
  <si>
    <t>SIGMOIDOSCOPIA CON TERAPIA DE ARGON (COD PROPIO - 4524AA)</t>
  </si>
  <si>
    <t>SIMPATECTOMIA TORACICA BILATERAL POR VIDEOTORACOSCOPIA [TIEMPO DE QUIROFANO 120 MINUTOS - COMPLEJIDAD MEDIA] (COD PROPIO - 0520AA)</t>
  </si>
  <si>
    <t>SUPRARRENALECTOMIA TOTAL UNILATERAL VIA LAPAROSCOPICA [TIEMPO DE QUIROFANO 180 MINUTOS - COMPLEJIDAD ALTA] (COD PROPIO - 0725AA)</t>
  </si>
  <si>
    <t>SUTURA DE LACERACION DIAFRAGMATICA TRANSTORACICA POR TORACOSCOPIA - CIRUGIA GENERAL [TIEMPO DE QUIROFANO 165 MINUTOS - COMPLEJIDAD MEDIA] (COD PROPIO - 3482AA)</t>
  </si>
  <si>
    <t>SUTURA DE VEJIGA POR LAPAROSCOPIA [TIEMPO DE QUIROFANO 160 MINUTOS - COMPLEJIDAD BAJA] (COD PROPIO - 5781AA)</t>
  </si>
  <si>
    <t>TERCER VENTRICULOSTOMIA VIA ENDOSCOPICA [TIEMPO DE QUIROFANO 120 MINUTOS - COMPLEJIDAD MEDIA] (COD PROPIO - 0221AB)</t>
  </si>
  <si>
    <t>TEST DE ESTIMULO CON ACTH CORTO PARA INSUFICIENCIA ADRENAL (COD PROPIO - 9043AA)</t>
  </si>
  <si>
    <t>TEST DE ESTIMULO CON GLUCOSA ORAL PARA SINDROME DE DUMPING (COD PROPIO - 9038AK)</t>
  </si>
  <si>
    <t>TEST DE SUPRESION DE HORMONA DE CRECIMIENTO (COD PROPIO - 9042AD)</t>
  </si>
  <si>
    <t>TEST HORMONAL CON CLONIDINA (COD PROPIO - 9042AC)</t>
  </si>
  <si>
    <t>TEST HORMONAL DELTA PCO2 (COD PROPIO - 9030AD)</t>
  </si>
  <si>
    <t>TEST HORMONAL FRACCION EXCRETADA BICARBONATO (COD PROPIO - 9030AC)</t>
  </si>
  <si>
    <t>TIMECTOMIA POR VIDEOTORACOSCOPIA [TIEMPO DE QUIROFANO 240 MINUTOS - COMPLEJIDAD ALTA] (COD PROPIO - 0782AA)</t>
  </si>
  <si>
    <t>TRATAMIENTO MAMA BENIGNO - BIOPSIA DE MAMA (COD PROPIO - 8511AA)</t>
  </si>
  <si>
    <t>TRATAMIENTO MAMA BENIGNO - QUIRURGICO (COD PROPIO - 8521AA)</t>
  </si>
  <si>
    <t>URETERECTOMIA TOTAL O RESIDUAL POR LAPAROSCOPIA [TIEMPO DE QUIROFANO 135 MINUTOS - COMPLEJIDAD MEDIA] (COD PROPIO - 5642AA)</t>
  </si>
  <si>
    <t>URETEROLISIS O PIELOURETEROLISIS POR LAPAROSCOPIA [TIEMPO DE QUIROFANO 180 MINUTOS - COMPLEJIDAD MEDIA] (COD PROPIO - 5642AA)</t>
  </si>
  <si>
    <t>URETERONEOCISTOSTOMIA POR ANASTOMOSIS O REIMPLANTACION URETEROVESICAL POR LAPAROSCOPIA [TIEMPO DE QUIROFANO 120 MINUTOS - COMPLEJIDAD ALTA] (COD PROPIO - 5674AA)</t>
  </si>
  <si>
    <t>URETEROPLASTIA Y/O ANASTOMOSIS TERMINO - TERMINAL DE URETER POR LAPAROSCOPIA [TIEMPO DE QUIROFANO 240 MINUTOS - COMPLEJIDAD MEDIA] (COD PROPIO - 5687AA)</t>
  </si>
  <si>
    <t>URETROPLASTIA CON INJERTO DE MUCOSA ORAL [TIEMPO DE QUIROFANO 350 MINUTOS - COMPLEJIDAD ALTA] (COD PROPIO - 5687AA)</t>
  </si>
  <si>
    <t>URETROPLASTIA PERINEAL [TIEMPO DE QUIROFANO 250 MINUTOS - COMPLEJIDAD ALTA] (COD PROPIO - 5846AB)</t>
  </si>
  <si>
    <t>URETROTOMIA INTERNA ENDOSCOPICA CON LASER [TIEMPO DE QUIROFANO 95 MINUTOS - COMPLEJIDAD MEDIA] (COD PROPIO - 5800AA)</t>
  </si>
  <si>
    <t>VERTEBRECTOMIA PARCIAL LUMBAR VIA POSTERIOR [TIEMPO DE QUIROFANO 390 MINUTOS - COMPLEJIDAD ALTA] (COD PROPIO - 7789AA)</t>
  </si>
  <si>
    <t>VERTEBRECTOMIA TOTAL CERVICAL MAS DE UN SEGMENTO VIA ANTERIOR [TIEMPO DE QUIROFANO 520 MINUTOS - COMPLEJIDAD ALTA] (COD PROPIO - 7799AD)</t>
  </si>
  <si>
    <t>VERTEBRECTOMIA TOTAL DE COLUMNA SACRA VIA POSTERIOR MAS DE UN SEGMENTO [INCLUYE ARTRODESIS] [TIEMPO DE QUIROFANO 720 MINUTOS - COMPLEJIDAD ALTA] (COD PROPIO - 7799AC)</t>
  </si>
  <si>
    <t>VERTEBRECTOMIA TOTAL LUMBAR ANTEROLATERAL RETROPERITONEAL DE UN SEGMENTO [TIEMPO DE QUIROFANO 420 MINUTOS - COMPLEJIDAD ALTA] (COD PROPIO - 7799AB)</t>
  </si>
  <si>
    <t>VERTEBRECTOMIA TOTAL TORACICA O LUMBAR CON ARTRODESIS CON INSTRUMENTACION INCLUYE CORPECTOMIA [TIEMPO DE QUIROFANO 275 MINUTOS - COMPLEJIDAD ALTA] (COD PROPIO - 7799AA)</t>
  </si>
  <si>
    <t>VERTEBROPLASTIA [TIEMPO DE QUIROFANO 110 MINUTOS - COMPLEJIDAD ALTA] (COD PROPIO - 8190AA)</t>
  </si>
  <si>
    <t>VOLUMENES PULMONARES POR PLETISMOGRAFIA Y DIFUSION DE CO2 (COD PROPIO - 8937AB)</t>
  </si>
  <si>
    <t>TAMIZACION O DIAGNOSTICO MAMA BENIGNA (COD PROPIO - 8903GR)</t>
  </si>
  <si>
    <t>CONFIRMACION  PARA MAMA BENIGNA (COD PROPIO - 8903GS)</t>
  </si>
  <si>
    <t>SEGUIMIENTO PARA MAMA BENIGNA (COD PROPIO - 8903GT)</t>
  </si>
  <si>
    <t>DIAGNOSTICO CANCER DE COLON O CANCER DE RECTO (COD PROPIO - 8903GU)</t>
  </si>
  <si>
    <t>TRATAMIENTO CANCER DE COLON (COD PROPIO - 8903GV)</t>
  </si>
  <si>
    <t>TRATAMIENTO CANCER DE RECTO (COD PROPIO - 8903GW)</t>
  </si>
  <si>
    <t>EVALUACION INICIAL DE DIABETES (COD PROPIO - 8903GR)</t>
  </si>
  <si>
    <t>HOSPITALIZACION EN CONSUMO DE SUSTANCIAS PSICOACTIVAS</t>
  </si>
  <si>
    <t>IMAGENES DIAGNOSTICAS- IONIZANTES</t>
  </si>
  <si>
    <t>CERTIFICACION DEFUNCION DIURNA EN DOMICILIO POR COVID - 19  (COD PROPIO - 8907AD)</t>
  </si>
  <si>
    <t>CERTIFICACION DEFUNCION NOCTURNA EN DOMICILIO POR COVID - 19  (COD PROPIO - 8907AE)</t>
  </si>
  <si>
    <t>PANEL HIPEREOSINOFILIA [PDGFRA - PDGFRB - FGFR1] (COD PROPIO - 8980AE)</t>
  </si>
  <si>
    <t>PANEL HIPEREOSINOFILIA [PDGFRA - PDGFRB - FGFR1] (COD PROPIO - 8907AE)</t>
  </si>
  <si>
    <t>RT- PCR SARS COV2 [COVID-19]  - TOMA DE MUESTRA INTRAHOSPITALARIA Y TRANSPORTE (COD PROPIO - A300AB)</t>
  </si>
  <si>
    <t>AMBULANCIA BASICA TERRESTRE REDONDO MEDELLIN - PALMITAS (COD PROPIO - S313FY)</t>
  </si>
  <si>
    <t>TOMA DE MUESTRAS PARA COVID-19 EN DOMICILIO [POR FUERA DEL AREA METROPOLITANA] (COD PROPIO - 8901AC)</t>
  </si>
  <si>
    <t>ABLACION PERCUTANEA DE 1 TUMOR CON RADIOFRECUENCIA (COD PROPIO - 8789AB)</t>
  </si>
  <si>
    <t>ABLACION PERCUTANEA DE 2 TUMORES CON RADIOFRECUENCIA (COD PROPIO - 8789AC)</t>
  </si>
  <si>
    <t>ABLACION PERCUTANEA DE 3 TUMORES CON RADIOFRECUENCIA (COD PROPIO - 8789AD)</t>
  </si>
  <si>
    <t>INSERCION DE ANTICONCEPTIVO SUBDERMICO (JADELLE) (COD PROPIO - 8618AB)</t>
  </si>
  <si>
    <t>INSERCION DE ANTICONCEPTIVO SUBDERMICO (IMPLANON) (COD PROPIO - 8618AC)</t>
  </si>
  <si>
    <t>INSERCION DE ANTICONCEPTIVO SUBDERMICO (SINOIMPLANT) (COD PROPIO - 8618AD)</t>
  </si>
  <si>
    <t>047101</t>
  </si>
  <si>
    <t>REPARACION DE NERVIO FACIAL POR INTERPOSICION DE NERVIO HIPOGLOSO (COD PROPIO - 047101)</t>
  </si>
  <si>
    <t>BIOPSIA POR ASPIRACION (PERCUTANEA) DE TIROIDES (TRUCUT) SOD (COD PROPIO - 061100)</t>
  </si>
  <si>
    <t>ESCISION DE LESION EN GLANDULA SUPRARRENAL (COD PROPIO - 072101)</t>
  </si>
  <si>
    <t>072100</t>
  </si>
  <si>
    <t>072301</t>
  </si>
  <si>
    <t>TOMA DE INJERTO (SUPRARRENALECTOMIA) PARA IMPLANTE (COD PROPIO - 072301)</t>
  </si>
  <si>
    <t>CORRECCION DE ENTROPION CON INJERTO SOD (COD PROPIO - 084200)</t>
  </si>
  <si>
    <t>ABLACION DE LESION O TEJIDO DE CONJUNTIVA POR FOTOCOAGULACION (LASER) (COD PROPIO - 103202)</t>
  </si>
  <si>
    <t>CAUTERIZACION DE CORNEA (TERMO QUIMIO O CRIOAPLICACION) SOD (COD PROPIO - 114200)</t>
  </si>
  <si>
    <t>115101</t>
  </si>
  <si>
    <t>CORNOESCLERORRAFIA (REPARACION DE HERIDA CORNEOESCLERAL) (COD PROPIO - 115101)</t>
  </si>
  <si>
    <t>116300</t>
  </si>
  <si>
    <t>QUERATOPLASTIA PENETRANTE COMBINADA CON CIRUGIA DE CATARATA ANTIGLAUCOMATOSA O LENTE INTRAOCULAR (CIRUGIA TRIPLE) SOD (COD PROPIO - 116300)</t>
  </si>
  <si>
    <t>LISIS DE SINEQUIAS ANTERIORES DE OJO (COD PROPIO - 123102)</t>
  </si>
  <si>
    <t>123701</t>
  </si>
  <si>
    <t>REPARACION DE COLOBOMA DEL IRIS (COD PROPIO - 123701)</t>
  </si>
  <si>
    <t>ABLACION DE LESION DE IRIS POR CAUTERIZACION CRIOTERAPIA O FOTOCOAGULACION (LASER) (COD PROPIO - 124101)</t>
  </si>
  <si>
    <t>ABLACION DE LESION CORIORETINAL POR DIATERMIA O CRIOTERAPIA (COD PROPIO - 142101)</t>
  </si>
  <si>
    <t>ABLACION DE LESION CORIORETINAL (COD PROPIO - 142102)</t>
  </si>
  <si>
    <t>IDENTACION ESCLERAL CON IMPLANTACION TAMPONAMIENTO INTERNO CON GAS (NEUMORETINOPEXIA) Y CRIOTERAPIA (COD PROPIO - 144102)</t>
  </si>
  <si>
    <t>IDENTACION ESCLERAL CON IMPLANTACION TAMPONAMIENTO INTERNO CON GAS (NEUMORETINOPEXIA) Y FOTOCOAGULACION (LASER) (COD PROPIO - 144103)</t>
  </si>
  <si>
    <t>213101</t>
  </si>
  <si>
    <t>RESECCION DE TUMOR BENIGNO DE FOSA NASAL VIA TRANSNASAL (COD PROPIO - 213101)</t>
  </si>
  <si>
    <t>213104</t>
  </si>
  <si>
    <t>RESECCION DE TUMOR MALIGNO DE FOSA NASAL VIA CRANEOFACIAL (COD PROPIO - 213104)</t>
  </si>
  <si>
    <t>213110</t>
  </si>
  <si>
    <t>ABLACION LOCAL DE LESION INTRANASAL POR INFILTRACION (COD PROPIO - 213110)</t>
  </si>
  <si>
    <t>216100</t>
  </si>
  <si>
    <t>TURBINECTOMIA POR DIATERMIA - CRIO O ELECTROCOAGULACION SOD (COD PROPIO - 216100)</t>
  </si>
  <si>
    <t>220100</t>
  </si>
  <si>
    <t>PUNCION DE SENO MAXILAR (ASPIRACION O LAVADO) SOD (COD PROPIO - 220100)</t>
  </si>
  <si>
    <t>251100</t>
  </si>
  <si>
    <t>RESECCION DE LESION PROFUNDA EN LA LENGUA SOD (COD PROPIO - 251100)</t>
  </si>
  <si>
    <t>SIALOADENECTOMIA SOD (COD PROPIO - 263000)</t>
  </si>
  <si>
    <t>SIALOADENECTOMIA DE GLANDULAS PALATINAS (COD PROPIO - 263205)</t>
  </si>
  <si>
    <t>FRENILLECTOMIA LABIAL SOD (COD PROPIO - 274100)</t>
  </si>
  <si>
    <t>293303</t>
  </si>
  <si>
    <t>RESECCION DE LESIONES DE FARINGE CON LASER (COD PROPIO - 293303)</t>
  </si>
  <si>
    <t>295500</t>
  </si>
  <si>
    <t>DIVERTICULOPEXIA DE LA HIPOFARINGE SOD (COD PROPIO - 295500)</t>
  </si>
  <si>
    <t>REPARACION DE LACERACION PULMONAR CON CONTROL DE HEMORRAGIA POR TORACOTOMIA (COD PROPIO - 334302)</t>
  </si>
  <si>
    <t>RECONSTRUCCION DE LA PARED TORACICA ANTERIOR CON COLGAJO (MUSCULAR O DE EPIPLON) (COD PROPIO - 347001)</t>
  </si>
  <si>
    <t>347005</t>
  </si>
  <si>
    <t>RECONSTRUCCION DE LA PARED TORACICA CON PROTESIS (COD PROPIO - 347005)</t>
  </si>
  <si>
    <t>347400</t>
  </si>
  <si>
    <t>CERCLAJE ESTERNAL SOD (COD PROPIO - 347400)</t>
  </si>
  <si>
    <t>COMISUROTOMIA O VALVULOTOMIA AORTICA CON BALON (VIA ENDOVASCULAR) SOD (COD PROPIO - 350100)</t>
  </si>
  <si>
    <t>REINTERVENCION POR DISFUNCION PROTESICA VALVULAR SIN REEMPLAZO O SUSTITUCION SOD (COD PROPIO - 352700)</t>
  </si>
  <si>
    <t>CIERRE DE DUCTUS ARTERIOSO PERSISTENTE POR TORACOTOMIA (COD PROPIO - 358301)</t>
  </si>
  <si>
    <t>ANASTOMOSIS AORTOCORONARIA DE CUATRO O MAS ARTERIAS CORONARIAS SOD (COD PROPIO - 361400)</t>
  </si>
  <si>
    <t>395013</t>
  </si>
  <si>
    <t>ANGIOPLASTIA O ATERECTOMIA CON BALON DE ARTERIA VERTEBRAL (COD PROPIO - 395013)</t>
  </si>
  <si>
    <t>395016</t>
  </si>
  <si>
    <t>ANGIOPLASTIA ARTERIA VERTEBRAL CON PROTESIS (STENT) O INJERTO (S) PROTESICO (S) (COD PROPIO - 395016)</t>
  </si>
  <si>
    <t>404400</t>
  </si>
  <si>
    <t>VACIAMIENTO RADICAL SUPRAHIOIDEO DE CUELLO SOD (COD PROPIO - 404400)</t>
  </si>
  <si>
    <t>DILATACION NEUMATICA ENDOSCOPICA CON BALON (COD PROPIO - 429202)</t>
  </si>
  <si>
    <t>429203</t>
  </si>
  <si>
    <t>DILATACION ENDOSCOPICA CONDUCIDA TIPO EDER-PUESTOW O SAVARY (COD PROPIO - 429203)</t>
  </si>
  <si>
    <t>DILATACION ESOFAGICA ENDOSCOPICA MEDIANTE LASER (COD PROPIO - 429204)</t>
  </si>
  <si>
    <t>452302</t>
  </si>
  <si>
    <t>COLONOSCOPIA IZQUIERDA (COD PROPIO - 452302)</t>
  </si>
  <si>
    <t>467802</t>
  </si>
  <si>
    <t>CORRECCION DE ATRESIA DE DUODENO YEYUNO E ILEON (COD PROPIO - 467802)</t>
  </si>
  <si>
    <t>471200</t>
  </si>
  <si>
    <t>APENDICECTOMIA POR PERFORACION CON DRENAJE DE ABCESO Y LIBERACION DE PLASTRON O DRENAJE DE PERITONITIS LOCALIZADA SOD (COD PROPIO - 471200)</t>
  </si>
  <si>
    <t>471300</t>
  </si>
  <si>
    <t>APENDICECTOMIA CON DRENAJE DE PERITONITIS GENERALIZADA SOD (COD PROPIO - 471300)</t>
  </si>
  <si>
    <t>483803</t>
  </si>
  <si>
    <t>EXTRACCION ENDOSCOPICA DE CUERPO EXTRAÑO EN RECTO (COD PROPIO - 483803)</t>
  </si>
  <si>
    <t>486101</t>
  </si>
  <si>
    <t>RESECCION DE TUMOR RECTAL POR PROCTECTOMIA TRANS-SACRA O TRANS-COCCIGEA (COD PROPIO - 486101)</t>
  </si>
  <si>
    <t>490700</t>
  </si>
  <si>
    <t>RESECCION DE FISURA ANAL [FISURECTOMIA] SOD (COD PROPIO - 490700)</t>
  </si>
  <si>
    <t>493100</t>
  </si>
  <si>
    <t>ABLACION DE LESION DE ANO POR DIATERMIA - CRIO O ELECTROCOAGULACION SOD (COD PROPIO - 493100)</t>
  </si>
  <si>
    <t>RESECCION DE HEMORROIDES (COD PROPIO - 494603)</t>
  </si>
  <si>
    <t>495300</t>
  </si>
  <si>
    <t>ESFINTEROTOMIA ANAL CON COLOSTOMIA SOD (COD PROPIO - 495300)</t>
  </si>
  <si>
    <t>COLANGIOGRAFIA POR LAPAROSCOPIA (COD PROPIO - 511101)</t>
  </si>
  <si>
    <t>512102</t>
  </si>
  <si>
    <t>COLECISTECTOMIA POR MINILAPAROTOMIA SUBXIFOIDEA (COD PROPIO - 512102)</t>
  </si>
  <si>
    <t>532100</t>
  </si>
  <si>
    <t>HERNIORRAFIA FEMORAL O CRURAL ENCARCELADA SOD (COD PROPIO - 532100)</t>
  </si>
  <si>
    <t>533000</t>
  </si>
  <si>
    <t>HERNIORRAFIA BILATERAL FEMORAL O CRURAL REPRODUCIDA SOD (COD PROPIO - 533000)</t>
  </si>
  <si>
    <t>537200</t>
  </si>
  <si>
    <t>REPARACION DE HERNIA DIAFRAGMATICA VIA TORACOABDOMINAL SOD (COD PROPIO - 537200)</t>
  </si>
  <si>
    <t>579302</t>
  </si>
  <si>
    <t>CONTROL DE HEMORRAGIA (POSTQUIRURGICA) DE VEJIGA VIA ENDOSCOPICA (COD PROPIO - 579302)</t>
  </si>
  <si>
    <t>REMOCION DE CALCULO O CUERPO EXTRAÑO URETRAL CON INCISION (COD PROPIO - 580030)</t>
  </si>
  <si>
    <t>653103</t>
  </si>
  <si>
    <t>OOFORECTOMIA UNILATERAL CON OMENTECTOMIA POR LAPAROTOMIA (COD PROPIO - 653103)</t>
  </si>
  <si>
    <t>668100</t>
  </si>
  <si>
    <t>INSUFLACION DE TROMPA DE FALOPIO SOD (COD PROPIO - 668100)</t>
  </si>
  <si>
    <t>673110</t>
  </si>
  <si>
    <t>ESCISION DE POLIPO PEDICULADO O SESIL EN CUELLO UTERINO [CERVIX] (COD PROPIO - 673110)</t>
  </si>
  <si>
    <t>CONIZACION LASER (COD PROPIO - 673230)</t>
  </si>
  <si>
    <t>673401</t>
  </si>
  <si>
    <t>CRIOCAUTERIZACION DE CUELLO UTERINO [CERVIX] (COD PROPIO - 673310)</t>
  </si>
  <si>
    <t>674200</t>
  </si>
  <si>
    <t>ESCISION DE MUÑON CERVICAL CON REPARACION DEL PISO PELVICO SOD (COD PROPIO - 674200)</t>
  </si>
  <si>
    <t>674300</t>
  </si>
  <si>
    <t>ESCISION DE MUÑON CERVICAL CON COLPORRAFIA ANTERIOR Y POSTERIOR SOD (COD PROPIO - 674300)</t>
  </si>
  <si>
    <t>674400</t>
  </si>
  <si>
    <t>ESCISION DE MUÑON CERVICAL CON CORRECCION DE ENTEROCELE SOD (COD PROPIO - 674400)</t>
  </si>
  <si>
    <t>681602</t>
  </si>
  <si>
    <t>BIOPSIA DE ENDOMETRIO POR LAVADO (COD PROPIO - 681602)</t>
  </si>
  <si>
    <t>681611</t>
  </si>
  <si>
    <t>BIOPSIA DE ENDOMETRIO Y LESION ENDOMETRIAL POR HISTEROSCOPIA (COD PROPIO - 681611)</t>
  </si>
  <si>
    <t>ESCISION DE POLIPO ENDOMETRIAL (COD PROPIO - 682301)</t>
  </si>
  <si>
    <t>684010</t>
  </si>
  <si>
    <t>HISTERECTOMIA TOTAL CON CERVICECTOMIA REMOCION DE VEJIGA TRASPLANTE URETERAL O RESECCION ABDOMINOPERINEAL DE COLON RECTO Y COLOSTOMIA O CUALQUIER COMBINACION ANTERIOR. (COD PROPIO - 684010)</t>
  </si>
  <si>
    <t>HISTERECTOMIA TOTAL ABDOMINAL AMPLIADA CON VAGINECTOMIA PARCIAL (COD PROPIO - 684101)</t>
  </si>
  <si>
    <t>685110</t>
  </si>
  <si>
    <t>HISTERECTOMIA VAGINAL CON COLPOURETROCISTOPEXIA (COD PROPIO - 685110)</t>
  </si>
  <si>
    <t>685120</t>
  </si>
  <si>
    <t>HISTERECTOMIA VAGINAL CON REPARACION DE ENTEROCELE (COD PROPIO - 685120)</t>
  </si>
  <si>
    <t>685130</t>
  </si>
  <si>
    <t>HISTERECTOMIA VAGINAL CON REPARACION PLASTICA DE VAGINA Y COLPORRAFIA ANTERIOR Y POSTERIOR (COD PROPIO - 685130)</t>
  </si>
  <si>
    <t>692211</t>
  </si>
  <si>
    <t>HISTEROPEXIA POR LAPAROTOMIA CON SIMPATECTOMIA PRESACRA (COD PROPIO - 692211)</t>
  </si>
  <si>
    <t>701202</t>
  </si>
  <si>
    <t>COLPOTOMIA CON DRENAJE DE COLECCION PELVICA (COD PROPIO - 701202)</t>
  </si>
  <si>
    <t>CESAREA SEGMENTARIA TRANSPERITONEAL SOD (COD PROPIO - 740100)</t>
  </si>
  <si>
    <t>743100</t>
  </si>
  <si>
    <t>REMOCION DE EMBARAZO ECTOPICO ABDOMINAL SOD (COD PROPIO - 743100)</t>
  </si>
  <si>
    <t>OSTEOTOMIA DE HUMERO CON FIJACION INTERNA O EXTERNA (DISPOSITIVOS DE FIJACION U OSTEOSINTESIS) (COD PROPIO - 772201)</t>
  </si>
  <si>
    <t>775103</t>
  </si>
  <si>
    <t>CORRECCION DE HALLUX VALGUS CON BUNIECTOMIA SIMPLE Y CAPSULOPLASTIA (COD PROPIO - 775103)</t>
  </si>
  <si>
    <t>REPARACION DEL QUINTO DEDO DE PIE EN GARRA CON ARTRODESIS (COD PROPIO - 775702)</t>
  </si>
  <si>
    <t>REDUCCION ABIERTA DE FRACTURA DE HUESOS DE CARPO (UNA O MAS) CON FIJACION INTERNA (DISPOSITIVOS DE FIJACION U OSTEOSINTESIS) (COD PROPIO - 793401)</t>
  </si>
  <si>
    <t>REDUCCION ABIERTA DE FRACTURA DE METACARPIANOS (UNA O MAS) CON FIJACION INTERNA (DISPOSITIVOS DE FIJACION U OSTEOSINTESIS) (COD PROPIO - 793402)</t>
  </si>
  <si>
    <t>793705</t>
  </si>
  <si>
    <t>REDUCCION ABIERTA DE FRACTURA EN PLATILLOS TIBIALES O PLAFON CON FIJACION INTERNA E INJERTO (COD PROPIO - 793705)</t>
  </si>
  <si>
    <t>PANARTRODESIS DEL PIE (COD PROPIO - 811701)</t>
  </si>
  <si>
    <t>RECONSTRUCCION DE TENDON DE AQUILES (COD PROPIO - 819420)</t>
  </si>
  <si>
    <t>862204</t>
  </si>
  <si>
    <t>DESBRIDAMIENTO ESCISIONAL POR LESION SUPERFICIAL ENTRE EL 10% AL 20% DE SUPERFICIE CORPORAL EN AREA GENERAL (COD PROPIO - 862204)</t>
  </si>
  <si>
    <t>DESBRIDAMIENTO ESCISIONAL POR LESION SUPERFICIAL ENTRE EL 20% AL 30% DE SUPERFICIE CORPORAL EN AREA GENERAL (COD PROPIO - 862205)</t>
  </si>
  <si>
    <t>DESBRIDAMIENTO ESCISIONAL POR LESION SUPERFICIAL DE MAS DEL 50% DE SUPERFICIE CORPORAL EN AREA GENERAL (COD PROPIO - 862207)</t>
  </si>
  <si>
    <t>872530</t>
  </si>
  <si>
    <t>COLECISTOGRAFIA-TOMOGRAFIA (COD PROPIO - 872530)</t>
  </si>
  <si>
    <t>ECOCARDIOGRAMA MODO M (COD PROPIO - 881231)</t>
  </si>
  <si>
    <t>ECOCARDIOGRAMA MODO M Y BIDIMENSIONAL CON DOPPLER (COD PROPIO - 881233)</t>
  </si>
  <si>
    <t>ECOCARDIOGRAMA DE CONTRASTE (EN CORTOCIRCUITOS) (COD PROPIO - 881237)</t>
  </si>
  <si>
    <t>URODINAMIA CON PRUEBA DE MEDICAMENTO (COD PROPIO - 892002)</t>
  </si>
  <si>
    <t>922200</t>
  </si>
  <si>
    <t>TELETERAPIA ORTOVOLTAJE MAYOR DE 120 KV SOD (COD PROPIO - 922200)</t>
  </si>
  <si>
    <t>922302</t>
  </si>
  <si>
    <t>TELETERAPIA COBALTO TIPO II - GRUPO 1 (COD PROPIO - 922302)</t>
  </si>
  <si>
    <t>922303</t>
  </si>
  <si>
    <t>TELETERAPIA COBALTO TIPO III - GRUPO 1 (COD PROPIO - 922303)</t>
  </si>
  <si>
    <t>922304</t>
  </si>
  <si>
    <t>TELETERAPIA COBALTO TIPO IV - GRUPO 1 (COD PROPIO - 922304)</t>
  </si>
  <si>
    <t>922305</t>
  </si>
  <si>
    <t>TELETERAPIA COBALTO TIPO I - GRUPO 2 (COD PROPIO - 922305)</t>
  </si>
  <si>
    <t>922306</t>
  </si>
  <si>
    <t>TELETERAPIA COBALTO TIPO II - GRUPO 2 (COD PROPIO - 922306)</t>
  </si>
  <si>
    <t>922307</t>
  </si>
  <si>
    <t>TELETERAPIA COBALTO TIPO III - GRUPO 2 (COD PROPIO - 922307)</t>
  </si>
  <si>
    <t>922308</t>
  </si>
  <si>
    <t>TELETERAPIA COBALTO TIPO IV - GRUPO 2 (COD PROPIO - 922308)</t>
  </si>
  <si>
    <t>922309</t>
  </si>
  <si>
    <t>TELETERAPIA COBALTO TIPO I - GRUPO 3 (COD PROPIO - 922309)</t>
  </si>
  <si>
    <t>922310</t>
  </si>
  <si>
    <t>TELETERAPIA COBALTO TIPO II - GRUPO 3 (COD PROPIO - 922310)</t>
  </si>
  <si>
    <t>922311</t>
  </si>
  <si>
    <t>TELETERAPIA COBALTO TIPO III - GRUPO 3 (COD PROPIO - 922311)</t>
  </si>
  <si>
    <t>922312</t>
  </si>
  <si>
    <t>TELETERAPIA COBALTO TIPO IV - GRUPO 3 (COD PROPIO - 922312)</t>
  </si>
  <si>
    <t>922313</t>
  </si>
  <si>
    <t>TELETERAPIA COBALTO TIPO I - GRUPO 4 (COD PROPIO - 922313)</t>
  </si>
  <si>
    <t>922314</t>
  </si>
  <si>
    <t>TELETERAPIA COBALTO TIPO II - GRUPO 4 (COD PROPIO - 922314)</t>
  </si>
  <si>
    <t>922315</t>
  </si>
  <si>
    <t>TELETERAPIA COBALTO TIPO III - GRUPO 4 (COD PROPIO - 922315)</t>
  </si>
  <si>
    <t>922317</t>
  </si>
  <si>
    <t>TELETERAPIA COBALTO TIPO I - GRUPO 5 (COD PROPIO - 922317)</t>
  </si>
  <si>
    <t>922318</t>
  </si>
  <si>
    <t>TELETERAPIA COBALTO TIPO II - GRUPO 5 (COD PROPIO - 922318)</t>
  </si>
  <si>
    <t>922319</t>
  </si>
  <si>
    <t>TELETERAPIA COBALTO TIPO III - GRUPO 5 (COD PROPIO - 922319)</t>
  </si>
  <si>
    <t>922320</t>
  </si>
  <si>
    <t>TELETERAPIA COBALTO TIPO IV - GRUPO 5 (COD PROPIO - 922320)</t>
  </si>
  <si>
    <t>922402</t>
  </si>
  <si>
    <t>ACELERADOR LINEAL HASTA 10 MV - TIPO II - GRUPO 1 (COD PROPIO - 922402)</t>
  </si>
  <si>
    <t>922403</t>
  </si>
  <si>
    <t>ACELERADOR LINEAL HASTA 10 MV - TIPO III - GRUPO 1 (COD PROPIO - 922403)</t>
  </si>
  <si>
    <t>922404</t>
  </si>
  <si>
    <t>ACELERADOR LINEAL HASTA 10 MV - TIPO IV - GRUPO 1 (COD PROPIO - 922404)</t>
  </si>
  <si>
    <t>922405</t>
  </si>
  <si>
    <t>ACELERADOR LINEAL HASTA 10 MV - TIPO I - GRUPO 2 (COD PROPIO - 922405)</t>
  </si>
  <si>
    <t>922406</t>
  </si>
  <si>
    <t>ACELERADOR LINEAL HASTA 10 MV - TIPO II - GRUPO 2 (COD PROPIO - 922406)</t>
  </si>
  <si>
    <t>922407</t>
  </si>
  <si>
    <t>ACELERADOR LINEAL HASTA 10 MV - TIPO III - GRUPO 2 (COD PROPIO - 922407)</t>
  </si>
  <si>
    <t>922408</t>
  </si>
  <si>
    <t>ACELERADOR LINEAL HASTA 10 MV - TIPO IV - GRUPO 2 (COD PROPIO - 922408)</t>
  </si>
  <si>
    <t>922409</t>
  </si>
  <si>
    <t>ACELERADOR LINEAL HASTA 10 MV - TIPO I - GRUPO 3 (COD PROPIO - 922409)</t>
  </si>
  <si>
    <t>922410</t>
  </si>
  <si>
    <t>ACELERADOR LINEAL HASTA 10 MV - TIPO II - GRUPO 3 (COD PROPIO - 922410)</t>
  </si>
  <si>
    <t>922411</t>
  </si>
  <si>
    <t>ACELERADOR LINEAL HASTA 10 MV - TIPO III - GRUPO 3 (COD PROPIO - 922411)</t>
  </si>
  <si>
    <t>922412</t>
  </si>
  <si>
    <t>ACELERADOR LINEAL HASTA 10 MV - TIPO IV - GRUPO 3 (COD PROPIO - 922412)</t>
  </si>
  <si>
    <t>922413</t>
  </si>
  <si>
    <t>ACELERADOR LINEAL HASTA 10 MV - TIPO I - GRUPO 4 (COD PROPIO - 922413)</t>
  </si>
  <si>
    <t>922414</t>
  </si>
  <si>
    <t>ACELERADOR LINEAL HASTA 10 MV - TIPO II - GRUPO 4 (COD PROPIO - 922414)</t>
  </si>
  <si>
    <t>922415</t>
  </si>
  <si>
    <t>ACELERADOR LINEAL HASTA 10 MV - TIPO III - GRUPO 4 (COD PROPIO - 922415)</t>
  </si>
  <si>
    <t>922416</t>
  </si>
  <si>
    <t>ACELERADOR LINEAL HASTA 10 MV - TIPO IV - GRUPO 4 (COD PROPIO - 922416)</t>
  </si>
  <si>
    <t>922417</t>
  </si>
  <si>
    <t>ACELERADOR LINEAL HASTA 10 MV - TIPO I - GRUPO 5 (COD PROPIO - 922417)</t>
  </si>
  <si>
    <t>922418</t>
  </si>
  <si>
    <t>ACELERADOR LINEAL HASTA 10 MV - TIPO II - GRUPO 5 (COD PROPIO - 922418)</t>
  </si>
  <si>
    <t>922419</t>
  </si>
  <si>
    <t>ACELERADOR LINEAL HASTA 10 MV - TIPO III - GRUPO 5 (COD PROPIO - 922419)</t>
  </si>
  <si>
    <t>922420</t>
  </si>
  <si>
    <t>ACELERADOR LINEAL HASTA 10 MV - TIPO IV - GRUPO 5 (COD PROPIO - 922420)</t>
  </si>
  <si>
    <t>922421</t>
  </si>
  <si>
    <t>ACELERADOR LINEAL MAYOR DE 10 MV- TIPO I - GRUPO 1 (COD PROPIO - 922421)</t>
  </si>
  <si>
    <t>922422</t>
  </si>
  <si>
    <t>ACELERADOR LINEAL MAYOR DE 10 MV- TIPO II - GRUPO 1 (COD PROPIO - 922422)</t>
  </si>
  <si>
    <t>922423</t>
  </si>
  <si>
    <t>ACELERADOR LINEAL MAYOR DE 10 MV- TIPO III - GRUPO 1 (COD PROPIO - 922423)</t>
  </si>
  <si>
    <t>922424</t>
  </si>
  <si>
    <t>ACELERADOR LINEAL MAYOR DE 10 MV- TIPO IV - GRUPO 1 (COD PROPIO - 922424)</t>
  </si>
  <si>
    <t>922425</t>
  </si>
  <si>
    <t>ACELERADOR LINEAL MAYOR DE 10 MV- TIPO I - GRUPO 2 (COD PROPIO - 922425)</t>
  </si>
  <si>
    <t>922426</t>
  </si>
  <si>
    <t>ACELERADOR LINEAL MAYOR DE 10 MV- TIPO II - GRUPO 2 (COD PROPIO - 922426)</t>
  </si>
  <si>
    <t>922427</t>
  </si>
  <si>
    <t>ACELERADOR LINEAL MAYOR DE 10 MV- TIPO III - GRUPO 2 (COD PROPIO - 922427)</t>
  </si>
  <si>
    <t>922428</t>
  </si>
  <si>
    <t>ACELERADOR LINEAL MAYOR DE 10 MV- TIPO IV - GRUPO 2 (COD PROPIO - 922428)</t>
  </si>
  <si>
    <t>922429</t>
  </si>
  <si>
    <t>ACELERADOR LINEAL MAYOR DE 10 MV- TIPO I - GRUPO 3 (COD PROPIO - 922429)</t>
  </si>
  <si>
    <t>922430</t>
  </si>
  <si>
    <t>ACELERADOR LINEAL MAYOR DE 10 MV- TIPO II - GRUPO 3 (COD PROPIO - 922430)</t>
  </si>
  <si>
    <t>922431</t>
  </si>
  <si>
    <t>ACELERADOR LINEAL MAYOR DE 10 MV- TIPO III - GRUPO 3 (COD PROPIO - 922431)</t>
  </si>
  <si>
    <t>922432</t>
  </si>
  <si>
    <t>ACELERADOR LINEAL MAYOR DE 10 MV- TIPO IV - GRUPO 3 (COD PROPIO - 922432)</t>
  </si>
  <si>
    <t>922433</t>
  </si>
  <si>
    <t>ACELERADOR LINEAL MAYOR DE 10 MV- TIPO I - GRUPO 4 (COD PROPIO - 922433)</t>
  </si>
  <si>
    <t>922434</t>
  </si>
  <si>
    <t>ACELERADOR LINEAL MAYOR DE 10 MV- TIPO II - GRUPO 4 (COD PROPIO - 922434)</t>
  </si>
  <si>
    <t>922435</t>
  </si>
  <si>
    <t>ACELERADOR LINEAL MAYOR DE 10 MV- TIPO III - GRUPO 4 (COD PROPIO - 922435)</t>
  </si>
  <si>
    <t>922436</t>
  </si>
  <si>
    <t>ACELERADOR LINEAL MAYOR DE 10 MV- TIPO IV - GRUPO 4 (COD PROPIO - 922436)</t>
  </si>
  <si>
    <t>922438</t>
  </si>
  <si>
    <t>ACELERADOR LINEAL MAYOR DE 10 MV- TIPO II - GRUPO 5 (COD PROPIO - 922438)</t>
  </si>
  <si>
    <t>922439</t>
  </si>
  <si>
    <t>ACELERADOR LINEAL MAYOR DE 10 MV- TIPO III - GRUPO 5 (COD PROPIO - 922439)</t>
  </si>
  <si>
    <t>922440</t>
  </si>
  <si>
    <t>ACELERADOR LINEAL MAYOR DE 10 MV- TIPO IV - GRUPO 5 (COD PROPIO - 922440)</t>
  </si>
  <si>
    <t>ADMINISTRACION [APLICACION] DE PRUEBA DE PERSONALIDAD (CUALQUIER TIPO) SOD (COD PROPIO - 940200)</t>
  </si>
  <si>
    <t>ELECTRONISTAGMOGRAFIA [ENG] O FOTOELECTRONISTAGMOGRAFIA SOD (COD PROPIO - 952400)</t>
  </si>
  <si>
    <t>IMPLANTACION INTRAUTERINA DE PLATINAS RADIOACTIVAS (COD PROPIO - 699120)</t>
  </si>
  <si>
    <t>CONSULTA DE TELEORIENTACION POR CIRUGIA HEPATOBILIOPANCREATICA (COD PROPIO - 8903GX)</t>
  </si>
  <si>
    <t>CONSULTA DE TELEORIENTACION POR RADIOTERAPIA (COD PROPIO - 8903GY)</t>
  </si>
  <si>
    <t>CARIOTIPO ALTA RESOLUCION (COD PROPIO - 9084JU)</t>
  </si>
  <si>
    <t>ESTUDIO MOLECULAR DE ENFERMEDADES [PANEL MULTIGEN PARA ENFERMEDAD PULMONAR] (COD PROPIO - 9084JV)</t>
  </si>
  <si>
    <t>AMBULANCIA BASICA TERRESTRE REDONDO MEDELLIN - CARMEN DE VIBORAL (COD PROPIO - S313FZ)</t>
  </si>
  <si>
    <t>AMBULANCIA BASICA TERRESTRE SIMPLE MEDELLIN - CARMEN DE VIBORAL (COD PROPIO - S313GA)</t>
  </si>
  <si>
    <t>AMBULANCIA BASICA TERRESTRE REDONDO MEDELLIN - LA UNION (COD PROPIO - S313010014001)</t>
  </si>
  <si>
    <t>AMBULANCIA BASICA TERRESTRE SIMPLE MEDELLIN - LA UNION (COD PROPIO - S31301001400)</t>
  </si>
  <si>
    <t>AMBULANCIA BASICA TERRESTRE REDONDO ENVIGADO - RIONEGRO (COD PROPIO - S313GB)</t>
  </si>
  <si>
    <t>AMBULANCIA BASICA TERRESTRE SIMPLE ENVIGADO - RIONEGRO (COD PROPIO - S313GC)</t>
  </si>
  <si>
    <t>CERTIFICACION DEFUNCION DIURNA EN DOMICILIO POR COVID - 19 MEDELLIN (COD PROPIO - 8907AF)</t>
  </si>
  <si>
    <t>CERTIFICACION DEFUNCION NOCTURNA EN DOMICILIO POR COVID - 19 MEDELLIN (COD PROPIO - 8907AG)</t>
  </si>
  <si>
    <t>CERTIFICACION DEFUNCION DIURNA EN DOMICILIO POR COVID - 19 BELLO (COD PROPIO - 8907AH)</t>
  </si>
  <si>
    <t>CERTIFICACION DEFUNCION NOCTURNA EN DOMICILIO POR COVID - 19 BELLO (COD PROPIO - 8907AI)</t>
  </si>
  <si>
    <t>CERTIFICACION DEFUNCION DIURNA EN DOMICILIO POR COVID - 19 ENVIGADO (COD PROPIO - 8907AJ)</t>
  </si>
  <si>
    <t>CERTIFICACION DEFUNCION NOCTURNA EN DOMICILIO POR COVID - 19 ENVIGADO (COD PROPIO - 8907AK)</t>
  </si>
  <si>
    <t>CERTIFICACION DEFUNCION DIURNA EN DOMICILIO POR COVID - 19 ITAGUI (COD PROPIO - 8907AL)</t>
  </si>
  <si>
    <t>CERTIFICACION DEFUNCION NOCTURNA EN DOMICILIO POR COVID - 19 ITAGUI (COD PROPIO - 8907AM)</t>
  </si>
  <si>
    <t>CERTIFICACION DEFUNCION DIURNA EN DOMICILIO POR COVID - 19 SABANETA (COD PROPIO - 8907AN)</t>
  </si>
  <si>
    <t>CERTIFICACION DEFUNCION NOCTURNA EN DOMICILIO POR COVID - 19 SABANETA (COD PROPIO - 8907AO)</t>
  </si>
  <si>
    <t>CERTIFICACION DEFUNCION DIURNA EN DOMICILIO POR COVID - 19 LA ESTRELLA (COD PROPIO - 8907AP)</t>
  </si>
  <si>
    <t>CERTIFICACION DEFUNCION NOCTURNA EN DOMICILIO POR COVID - 19 LA ESTRELLA (COD PROPIO - 8907AQ)</t>
  </si>
  <si>
    <t>CERTIFICACION DEFUNCION DIURNA EN DOMICILIO POR COVID - 19 SAN ANTONIO DE PRADO (COD PROPIO - 8907AR)</t>
  </si>
  <si>
    <t>CERTIFICACION DEFUNCION NOCTURNA EN DOMICILIO POR COVID - 19 SAN ANTONIO DE PRADO (COD PROPIO - 8907AS)</t>
  </si>
  <si>
    <t>CERTIFICACION DEFUNCION DIURNA EN DOMICILIO POR COVID - 19 SAN CRISTOBAL (COD PROPIO - 8907AT)</t>
  </si>
  <si>
    <t>CERTIFICACION DEFUNCION NOCTURNA EN DOMICILIO POR COVID - 19 SAN CRISTOBAL (COD PROPIO - 8907AU)</t>
  </si>
  <si>
    <t>CERTIFICACION DEFUNCION DIURNA EN DOMICILIO POR COVID - 19 CALDAS (COD PROPIO - 8907AV)</t>
  </si>
  <si>
    <t>CERTIFICACION DEFUNCION NOCTURNA EN DOMICILIO POR COVID - 19 CALDAS (COD PROPIO - 8907AW)</t>
  </si>
  <si>
    <t>CERTIFICACION DEFUNCION DIURNA EN DOMICILIO POR COVID - 19 COPACABANA (COD PROPIO - 8907AX)</t>
  </si>
  <si>
    <t>CERTIFICACION DEFUNCION NOCTURNA EN DOMICILIO POR COVID - 19 COPACABANA (COD PROPIO - 8907AY)</t>
  </si>
  <si>
    <t>CERTIFICACION DEFUNCION DIURNA EN DOMICILIO POR COVID - 19 GIRARDOTA (COD PROPIO - 8907AZ)</t>
  </si>
  <si>
    <t>CERTIFICACION DEFUNCION NOCTURNA EN DOMICILIO POR COVID - 19 GIRARDOTA (COD PROPIO - 8907BA)</t>
  </si>
  <si>
    <t>CERTIFICACION DEFUNCION DIURNA EN DOMICILIO POR COVID - 19 BARBOSA (COD PROPIO - 8907BB)</t>
  </si>
  <si>
    <t>CERTIFICACION DEFUNCION NOCTURNA EN DOMICILIO POR COVID - 19 BARBOSA (COD PROPIO - 8907BC)</t>
  </si>
  <si>
    <t>CERTIFICACION DEFUNCION DIURNA EN DOMICILIO POR COVID - 19 GUARNE (COD PROPIO - 8907BD)</t>
  </si>
  <si>
    <t>CERTIFICACION DEFUNCION NOCTURNA EN DOMICILIO POR COVID - 19 GUARNE (COD PROPIO - 8907BE)</t>
  </si>
  <si>
    <t>CERTIFICACION DEFUNCION DIURNA EN DOMICILIO POR COVID - 19 MARINILLA (COD PROPIO - 8907BF)</t>
  </si>
  <si>
    <t>CERTIFICACION DEFUNCION NOCTURNA EN DOMICILIO POR COVID - 19 MARINILLA (COD PROPIO - 8907BG)</t>
  </si>
  <si>
    <t>CERTIFICACION DEFUNCION DIURNA EN DOMICILIO POR COVID - 19 EL RETIRO (COD PROPIO - 8907BH)</t>
  </si>
  <si>
    <t>CERTIFICACION DEFUNCION NOCTURNA EN DOMICILIO POR COVID - 19 EL RETIRO (COD PROPIO - 8907BI)</t>
  </si>
  <si>
    <t>CERTIFICACION DEFUNCION DIURNA EN DOMICILIO POR COVID - 19 LA CEJA (COD PROPIO - 8907BJ)</t>
  </si>
  <si>
    <t>CERTIFICACION DEFUNCION NOCTURNA EN DOMICILIO POR COVID - 19 LA CEJA (COD PROPIO - 8907BK)</t>
  </si>
  <si>
    <t>CERTIFICACION DEFUNCION DIURNA EN DOMICILIO POR COVID - 19 EL CARMEN DE VIBORAL (COD PROPIO - 8907BL)</t>
  </si>
  <si>
    <t>CERTIFICACION DEFUNCION NOCTURNA EN DOMICILIO POR COVID - 19 EL CARMEN DE VIBORAL (COD PROPIO - 8907BM)</t>
  </si>
  <si>
    <t>CERTIFICACION DEFUNCION DIURNA EN DOMICILIO POR COVID - 19 RIONEGRO (COD PROPIO - 8907BN)</t>
  </si>
  <si>
    <t>CERTIFICACION DEFUNCION NOCTURNA EN DOMICILIO POR COVID - 19 RIONEGRO (COD PROPIO - 8907BO)</t>
  </si>
  <si>
    <t>SECUENCIACION DE LOS GENES RET - MEN1 - CDKN1B (COD PROPIO - 9084JW)</t>
  </si>
  <si>
    <t>RESECCION DE TUMOR BENIGNO O MALIGNO CON REPARACION DE COLGAJO LIBRE (MICRO-VASCULAR) EN PIEL O TEJIDO CELULAR SUBCUTANEO - AREA GENERAL (COD PROPIO - 8641AC)</t>
  </si>
  <si>
    <t>DERECHOS DE SALA DE CIRUGIA (QUIROFANOS) - SEGUNDO NIVEL (COD PROPIO - 2DS00B)</t>
  </si>
  <si>
    <t>DERECHOS DE SALA DE CIRUGIA (QUIROFANOS) - PRIMER NIVEL (COD PROPIO - 2DS00A)</t>
  </si>
  <si>
    <t>TOMA DE BIOPSIAS ESTEROTAXICA EN TEJIDO NERVIOSO (COD PROPIO - 0113AA)</t>
  </si>
  <si>
    <t>AMIGDALOTOMIA (CIRUGIA PARA EPILEPSIA) (COD PROPIO - 0132AB)</t>
  </si>
  <si>
    <t>TRATAMIENTO QUIRURGICO DE HERIDA PENETRANTE EN CEREBRO (INCLUYE ESQUIRLECTOMIA Y REPARO DE DURAMADRE) (COD PROPIO - 0212AA)</t>
  </si>
  <si>
    <t>LAMINECTOMIA Y ARTRODESIS LUMBAR (COD PROPIO - 0302AA)</t>
  </si>
  <si>
    <t>EVACUACION DE HEMATOMA INTRARRAQUIDEO POR RUPTURA DE MALFORMACION ARTERIO VENOSA (COD PROPIO - 0304AA)</t>
  </si>
  <si>
    <t>BIOPSIA DE TUMOR INTRA-AXIAL - COLUMNA Y MEDULA ESPINAL (COD PROPIO - 0332AA)</t>
  </si>
  <si>
    <t>CORRECCION DE MENINGOCELE DORSAL O LUMBOSACRO (COD PROPIO - 0351AA)</t>
  </si>
  <si>
    <t>CORRECCION DE ANCLAJE DE FILUM TERMINAL (COD PROPIO - 0351AB)</t>
  </si>
  <si>
    <t>CORRECCION DE DIASTEMATOMIELIA (COD PROPIO - 0351AC)</t>
  </si>
  <si>
    <t>RESECCION DE NEUROMA DE MORTON EN PIE (COD PROPIO - 0407AA)</t>
  </si>
  <si>
    <t>NEURECTOMIA MAXILAR SUPERIOR (COD PROPIO - 0407AB)</t>
  </si>
  <si>
    <t>NEUROLISIS INTRANEURAL POR MICROCIRUGIA (COD PROPIO - 0423AB)</t>
  </si>
  <si>
    <t>NEUROLISIS EN DEDOS (TRES O MAS) (COD PROPIO - 0423AC)</t>
  </si>
  <si>
    <t>NEURORRAFIA DE DOS NERVIOS EN BRAZO (COD PROPIO - 0431AA)</t>
  </si>
  <si>
    <t>NEURORRAFIA DE DOS NERVIOS EN ANTEBRAZO (COD PROPIO - 0431AB)</t>
  </si>
  <si>
    <t>NEURORRAFIA DE UN NERVIO EN BRAZO CON INJERTO (COD PROPIO - 0431AC)</t>
  </si>
  <si>
    <t>NEURORRAFIA DE DOS NERVIOS EN BRAZO CON INJERTO (COD PROPIO - 0431AD)</t>
  </si>
  <si>
    <t>NEURORRAFIA DE UN NERVIO EN ANTEBRAZO CON INJERTO (COD PROPIO - 0431AE)</t>
  </si>
  <si>
    <t>NEURORRAFIA DE DOS NERVIOS EN ANTEBRAZO CON INJERTO (COD PROPIO - 0431AF)</t>
  </si>
  <si>
    <t>NEURORRAFIA DE CIATICO MAYOR A NIVEL DE CADERA (INCLUYE INJERTO) (COD PROPIO - 0431AG)</t>
  </si>
  <si>
    <t>NEURORRAFIA DOS NERVIOS EN MANO (COD PROPIO - 0431AH)</t>
  </si>
  <si>
    <t>NEURORRAFIA DE UN NERVIO EN MANO CON INJERTO (COD PROPIO - 0431AK)</t>
  </si>
  <si>
    <t>NEURORRAFIA DE DOS NERVIOS EN MANO CON INJERTO (COD PROPIO - 0431AL)</t>
  </si>
  <si>
    <t>NEURORRAFIA POST TRAUMATICA CON INJERTO (COD PROPIO - 0431AP)</t>
  </si>
  <si>
    <t>DESCOMPRESION QUIRURGICA INTEGRAL EN EL TUNEL CARPIANO (INCLUYE NEUROLISIS O TENOLISIS CON O SIN SINOVECTOMIA) (COD PROPIO - 0443AA)</t>
  </si>
  <si>
    <t>DESCOMPRESION DE NERVIO EN DEDOS (TRES O MAS) (COD PROPIO - 0445AA)</t>
  </si>
  <si>
    <t>CORRECCION SECUELAS DE PARALISIS FACIAL (TECNICA MICROQUIRURGICA) (COD PROPIO - 0471AA)</t>
  </si>
  <si>
    <t>SIMPATECTOMIA LUMBAR O TORACICA (COD PROPIO - 0523AA)</t>
  </si>
  <si>
    <t>NEUROTIZACION DE DOS O MAS NERVIOS EN PLEXO BRAQUIAL (COD PROPIO - 0542AB)</t>
  </si>
  <si>
    <t>RESECCION DE QUISTE Y/O CONDUCTO TIROGLOSO - AMBULATORIA (COD PROPIO - 0670AA)</t>
  </si>
  <si>
    <t>ABORDAJE TRANSESFENOIDAL PARA PATOLOGIA DE HIPOFISIS (COD PROPIO - 0762AA)</t>
  </si>
  <si>
    <t>DRENAJE DE CHALAZION (COD PROPIO - 0821AA)</t>
  </si>
  <si>
    <t>BLEFAROPLASTIA POR SECUELA DE QUEMADURA (COD PROPIO - 0838AB)</t>
  </si>
  <si>
    <t>RESECCION DE PTERIGION NASAL Y/O TEMPORAL CON PLASTIA - AMBULATORIA (COD PROPIO - 1031AC)</t>
  </si>
  <si>
    <t>CORRECCION DE SIMBLEFARON CON O SIN INJERTO - AMBULATORIA (COD PROPIO - 1040AA)</t>
  </si>
  <si>
    <t>UCE SEGUNDO NIVEL SALA ESPECIAL (COD PROPIO - 105MAA)</t>
  </si>
  <si>
    <t>HABITACION UNIPERSONAL TERCER NIVEL VARIAS ESPECIALIDADES (COD PROPIO - 10A0AA)</t>
  </si>
  <si>
    <t>HABITACION BIPERSONAL TERCER NIVEL VARIAS ESPECIALIDADES (COD PROPIO - 10A0AB)</t>
  </si>
  <si>
    <t>HABITACION DE TRES CAMAS TERCER NIVEL VARIAS ESPECIALIDADES (COD PROPIO - 10A0AC)</t>
  </si>
  <si>
    <t>HABITACION DE CUATRO O MAS CAMAS TERCER NIVEL VARIAS ESPECIALIDADES (COD PROPIO - 10A0AD)</t>
  </si>
  <si>
    <t>HABITACION UNIPERSONAL SEGUNDO NIVEL VARIAS ESPECIALIDADES (COD PROPIO - 10M0AA)</t>
  </si>
  <si>
    <t>HABITACION BIPERSONAL SEGUNDO NIVEL VARIAS ESPECIALIDADES (COD PROPIO - 10M0AB)</t>
  </si>
  <si>
    <t>HABITACION DE TRES CAMAS SEGUNDO NIVEL VARIAS ESPECIALIDADES (COD PROPIO - 10M0AC)</t>
  </si>
  <si>
    <t>HABITACION DE CUATRO O MAS CAMAS SEGUNDO NIVEL VARIAS ESPECIALIDADES (COD PROPIO - 10M0AD)</t>
  </si>
  <si>
    <t>REPARACION DE HERIDA O SUTURA CORNEO ESCLERAL - URGENCIAS (COD PROPIO - 1152AA)</t>
  </si>
  <si>
    <t>QUERATECTOMIA CON EXCIMER LASER (FOTORREFRACTIVA O FOTOTERAPEUTICA) - AMBULATORIA (COD PROPIO - 1153AA)</t>
  </si>
  <si>
    <t>QUERATOFAQUIA (COD PROPIO - 1162AA)</t>
  </si>
  <si>
    <t>QUERATOPLASTIA PENETRANTE - AMBULATORIA (COD PROPIO - 1162AB)</t>
  </si>
  <si>
    <t>QUERATOTOMIA RADIAL MIOPICA O ASTIGMATICA - AMBULATORIA (COD PROPIO - 1174AA)</t>
  </si>
  <si>
    <t>(LASIK) QUERATOTOMIA FOTORREFRACTIVA CON EXCIMER LASER MAS QUERATOMILEUSIS - AMBULATORIA (COD PROPIO - 1175AA)</t>
  </si>
  <si>
    <t>INCUBADORA PRIMER NIVEL SALA ESPECIAL (COD PROPIO - 120NAA)</t>
  </si>
  <si>
    <t>INCUBADORA SEGUNDO NIVEL SALA ESPECIAL (COD PROPIO - 120NAB)</t>
  </si>
  <si>
    <t>FIJACION DEL IRIS (COD PROPIO - 1213AB)</t>
  </si>
  <si>
    <t>CICLODIATERMIA (COD PROPIO - 1241AA)</t>
  </si>
  <si>
    <t>CICLOCRIOCOAGULACION (COD PROPIO - 1241AB)</t>
  </si>
  <si>
    <t>IRIDENCLEISIS O IRIDOTASIS (COD PROPIO - 1255AA)</t>
  </si>
  <si>
    <t>UNIDAD DE QUEMADOS SEGUNDO Y TERCER NIVEL CUIDADO INTERMEDIO (COD PROPIO - 125AAA)</t>
  </si>
  <si>
    <t>CIRUGIA FILTRANTE EN PACIENTES CON CIRUGIA PREVIA - AMBULATORIA (COD PROPIO - 1264AA)</t>
  </si>
  <si>
    <t>CIRUGIA FILTRANTE - URGENCIAS (COD PROPIO - 1264AB)</t>
  </si>
  <si>
    <t>CIRUGIA PARA GLAUCOMAS CON IMPLANTES - AMBULATORIA (COD PROPIO - 1267AA)</t>
  </si>
  <si>
    <t>EXTRACCION DE CATARATA + IMPLANTE DE LENTE INTRAOCULAR (COD PROPIO - 1300AC)</t>
  </si>
  <si>
    <t>EXTRACCION DE CATARATA MAS IMPLANTE DE LENTE INTRAOCULAR - AMBULATORIA (COD PROPIO - 1370AA)</t>
  </si>
  <si>
    <t>PANTOFOTOCOAGULACION DE RETINA CON LASER DE ARGON O KRYPTON (SESION) (COD PROPIO - 1434AA)</t>
  </si>
  <si>
    <t>RETINOPEXIA QUIRURGICA - AMBULATORIA (COD PROPIO - 1434AB)</t>
  </si>
  <si>
    <t>VITRECTOMIA POSTERIOR - AMBULATORIA (COD PROPIO - 1474AA)</t>
  </si>
  <si>
    <t>VITRECTOMIA CON RETINOPEXIA - AMBULATORIA (COD PROPIO - 1474AB)</t>
  </si>
  <si>
    <t>CIRUGIA DE ESTRABISMOS - AMBULATORIA (COD PROPIO - 1520AA)</t>
  </si>
  <si>
    <t>EVISCERACION CON O SIN IMPLANTE - PROGRAMADA Y URGENCIAS (COD PROPIO - 1630AA)</t>
  </si>
  <si>
    <t>ENUCLEACION CON INJERTO DERMOGRASO - AMBULATORIA (COD PROPIO - 1640AA)</t>
  </si>
  <si>
    <t>ENUCLEACION CON O SIN IMPLANTE PROTESICO - PROGRAMADA Y URGENCIAS (COD PROPIO - 1640AB)</t>
  </si>
  <si>
    <t>DESCOMPRESION DE ORBITA VIA LATEROINFERIOR CON RESECCION DE LESION INFRAORBITARIA (COD PROPIO - 1684AA)</t>
  </si>
  <si>
    <t>REINSERCION DE OREJA CON TECNICA MICROVASCULAR (COD PROPIO - 1872AA)</t>
  </si>
  <si>
    <t>TIMPANOPLASTIA - AMBULATORIA (COD PROPIO - 1941AA)</t>
  </si>
  <si>
    <t>ELECTROCOAGULACION DE MUCOSA NASAL (COD PROPIO - 2100AA)</t>
  </si>
  <si>
    <t>RESECCION DE QUISTE DERMOIDE EN LA NARIZ (COD PROPIO - 2180AA)</t>
  </si>
  <si>
    <t>SEPTORRINOPLASTIA SECUNDARIA BILATERAL + TURBINOPLASTIA BILATERAL (COD PROPIO - 2184AA)</t>
  </si>
  <si>
    <t>SEPTOPLASTIA INCLUYE TURBINOPLASTIA BILATERAL - AMBULATORIA (COD PROPIO - 2184AB)</t>
  </si>
  <si>
    <t>SEPTORRINOPLASTIA FUNCIONAL BILATERAL (INCLUYE TURBINOPLASTIA BILATERAL) - AMBULATORIA (COD PROPIO - 2184AC)</t>
  </si>
  <si>
    <t>CORRECCION DE MALFORMACION CONGENITA DE PALADAR BILATERAL (COD PROPIO - 2189AA)</t>
  </si>
  <si>
    <t>RESECCION DE POLIPO GIGANTE NASO ANTROCOANAL (COD PROPIO - 2190AB)</t>
  </si>
  <si>
    <t>MAXILOETMOIDECTOMIA - AMBULATORIA (COD PROPIO - 2263AA)</t>
  </si>
  <si>
    <t>OBTURACION DE DOS SUPERFICIES EN AMALGAMA (COD PROPIO - 2321AH)</t>
  </si>
  <si>
    <t>OBTURACION DE TRES SUPERFICIES EN AMALGAMA (COD PROPIO - 2321AI)</t>
  </si>
  <si>
    <t>INJERTOS ALOPLASTICOS METALICOS (TECNICA SUBPERIOSTICA) (COD PROPIO - 2362AA)</t>
  </si>
  <si>
    <t>INJERTOS ALOPLASTICOS METALICOS (TECNICA DE TORNILLO ESPIRAL O AUTOPENETRANTE) (COD PROPIO - 2362AB)</t>
  </si>
  <si>
    <t>IMPLANTE DE OSEOINTEGRACION E INJERTO (COD PROPIO - 2363AA)</t>
  </si>
  <si>
    <t>IMPLANTE DE OSEOINTEGRACION CON DESPLAZAMIENTO DEL NERVIO DENTARIO INFERIOR E INJERTO OSEO (COD PROPIO - 2363AB)</t>
  </si>
  <si>
    <t>DESOBTURACION Y TRATAMIENTO DE CONDUCTO EN DIENTE BIRRADICULAR CON RADIOGRAFIA PREVIA Y DE CONTROL (CADA CONDUCTO) (COD PROPIO - 2373AC)</t>
  </si>
  <si>
    <t>DESCENSO DE NERVIO MENTONIANO (COD PROPIO - 2379AD)</t>
  </si>
  <si>
    <t>DESCENSO DE AGUJERO MENTONERO (COD PROPIO - 2379AE)</t>
  </si>
  <si>
    <t>IMPLANTE DE HIDROXILAPATITA (CADA HEMIMAXILAR) (COD PROPIO - 2424AA)</t>
  </si>
  <si>
    <t>RESECCION PARCIAL EN BLOQUE MAXILAR O MANDIBULAR (COD PROPIO - 2441AA)</t>
  </si>
  <si>
    <t>FERULIZACION (CADA CUADRANTE) (COD PROPIO - 2474AA)</t>
  </si>
  <si>
    <t>LIBERACION DE LA LENGUA EN ANQUILOGLOSIA (COD PROPIO - 2550AA)</t>
  </si>
  <si>
    <t>SIALOMETRIA (COD PROPIO - 2602AA)</t>
  </si>
  <si>
    <t>PAROTIDECTOMIA SIMPLE - AMBULATORIA (COD PROPIO - 2631AA)</t>
  </si>
  <si>
    <t>RESECCION DE GLANDULA SUBLINGUAL O SUBMAXILAR CON VACIAMIENTO GANGLIONAR (COD PROPIO - 2632AA)</t>
  </si>
  <si>
    <t>PAROTIDECTOMIA TOTAL CON VACIAMIENTO DE CUELLO (COD PROPIO - 2632AB)</t>
  </si>
  <si>
    <t>PAROTIDECTOMIA TOTAL - AMBULATORIA (COD PROPIO - 2632AC)</t>
  </si>
  <si>
    <t>SIALOPLASTIA (REPARACION DEL CONDUCTO) SIN INJERTO (COD PROPIO - 2640AB)</t>
  </si>
  <si>
    <t>RESECCION DE PAPILOMATOSIS PALATINA (COD PROPIO - 2731AA)</t>
  </si>
  <si>
    <t>REGULARIZACION DE LINEA OBLICUA INTERNA O MILOHIOIDEA (COD PROPIO - 2758AA)</t>
  </si>
  <si>
    <t>AMIGDALECTOMIA O ADENOAMIGDALECTOMIA - AMBULATORIA (COD PROPIO - 2821AA)</t>
  </si>
  <si>
    <t>RESECCION DE TUMOR MALIGNO EN FARINGE CON VACIAMIENTO RADICAL DE CUELLO (COD PROPIO - 2933AA)</t>
  </si>
  <si>
    <t>TRAQUEOSTOMIA - PROGRAMADA Y URGENCIAS (COD PROPIO - 3113AB)</t>
  </si>
  <si>
    <t>LOBECTOMIA + BRONCOPLASTIA (COD PROPIO - 3212AA)</t>
  </si>
  <si>
    <t>FIBROBRONCOSCOPIA CON BIOPSIA PULMONAR TRANSBRONQUIAL - INCLUYE LAVADO Y CEPILLADO BRONQUIAL Y/O LAVADO BRONCOALVEOLAR (COD PROPIO - 3322AA)</t>
  </si>
  <si>
    <t>FIBROBRONCOSCOPIA CON ASPIRACION BRONQUIAL POR ATELECTASIAS LOBARES O SEGMENTARIAS (COD PROPIO - 3322AB)</t>
  </si>
  <si>
    <t>TOMA DE BIOPSIAS EN PULMON POR PUNCION CON AGUJA FINA (COD PROPIO - 3326AA)</t>
  </si>
  <si>
    <t>CORRECCION DE HERNIA PULMONAR A TRAVES DE LA PARED TORACICA (COD PROPIO - 3409AB)</t>
  </si>
  <si>
    <t>ENUCLEACION EXTRAPLEURAL DE EMPIEMA (COD PROPIO - 3453AA)</t>
  </si>
  <si>
    <t>LOBECTOMIA + DECORTICACION CONCOMITANTE (COD PROPIO - 3453AB)</t>
  </si>
  <si>
    <t>VALVULOTOMIA MITRAL (COD PROPIO - 3512AA)</t>
  </si>
  <si>
    <t>VALVULOPLASTIA MITRAL - AMBULATORIA (COD PROPIO - 3512AB)</t>
  </si>
  <si>
    <t>REEMPLAZO VALVULA MITRAL O AORTICA - AMBULATORIA (COD PROPIO - 3521AA)</t>
  </si>
  <si>
    <t>REEMPLAZO O RECONSTRUCCION DE DOS O TRES VALVULAS - AMBULATORIA (COD PROPIO - 3524AA)</t>
  </si>
  <si>
    <t>REINTERVENCION POR SANGRADO POST-CIRUGIA DE CORAZON - URGENCIAS (COD PROPIO - 3595AA)</t>
  </si>
  <si>
    <t>ANGIOPLASTIA CORONARIA CON BALON HASTA DOS VASOS - AMBULATORIA (COD PROPIO - 3601AA)</t>
  </si>
  <si>
    <t>ANGIOPLASTIA CORONARIA CON BALON EN MAS DE DOS VASOS - AMBULATORIA (COD PROPIO - 3601AB)</t>
  </si>
  <si>
    <t>ANGIOPLASTIA CORONARIA Y/O ATERECTOMIA DE UN VASO + COLOCACION INTRAVASCULAR DE UNO O MAS STENTS - AMBULATORIA (COD PROPIO - 3601AC)</t>
  </si>
  <si>
    <t>ANGIOPLASTIA CORONARIA Y/O ATERECTOMIA DE DOS O MAS VASOS + COLOCACION INTRAVASCULAR DE UNO O MAS STENTS - AMBULATORIA (COD PROPIO - 3601AD)</t>
  </si>
  <si>
    <t>PUENTES AORTOCORONARIOS - AMBULATORIA (COD PROPIO - 3618AA)</t>
  </si>
  <si>
    <t>CATETERISMO IZQUIERDO Y DERECHO CON O SIN ANGIOGRAFIA - AMBULATORIA (COD PROPIO - 3723AB)</t>
  </si>
  <si>
    <t>EXTIRPACION DE QUISTE PERICARDICO (COD PROPIO - 3731AA)</t>
  </si>
  <si>
    <t>MAPEO PERCUTANEO DE ARRITMIAS (COD PROPIO - 3733AA)</t>
  </si>
  <si>
    <t>IMPLANTACION DE CARDIODESFIBRILADOR (PROCEDIMIENTO INTEGRAL) (COD PROPIO - 3786AC)</t>
  </si>
  <si>
    <t>EXPLANTACION DE MARCAPASO DEFINITIVO UNICAMERAL O BICAMERAL E IMPLANTACION DE MARCAPASO TRANSITORIO (COD PROPIO - 3789AA)</t>
  </si>
  <si>
    <t>RESECCION DE MALFORMACION ARTERIO VENOSA DORSAL (COD PROPIO - 3835AA)</t>
  </si>
  <si>
    <t>RESECCION DE MALFORMACION ARTERIO VENOSA LUMBOSACRA (COD PROPIO - 3835AB)</t>
  </si>
  <si>
    <t>OCLUSION DE LA ARTERIA CAROTIDA INTRACEREBRAL (COD PROPIO - 385102)</t>
  </si>
  <si>
    <t>OCLUSION DE LA ARTERIA VERTEBRAL (COD PROPIO - 385111)</t>
  </si>
  <si>
    <t>OCLUSION DE LA ARTERIA CAROTIDA INTERNA EN CUELLO (COD PROPIO - 3852AA)</t>
  </si>
  <si>
    <t>EXTRACCION PERCUTANEA DE CUERPO EXTRAÑO INTRAVASCULAR VENOSO (COD PROPIO - 3864AA)</t>
  </si>
  <si>
    <t>LIGADURAS SUB- APONEUROTICAS CON INJERTOS CUTANEOS (COD PROPIO - 3889AA)</t>
  </si>
  <si>
    <t>SAFENO-VARICECTOMIA - AMBULATORIA (COD PROPIO - 3889AB)</t>
  </si>
  <si>
    <t>VENODISECCION Y CATETER SUBCLAVIO (COD PROPIO - 3894AA)</t>
  </si>
  <si>
    <t>EXPLORACION Y RAFIA DE VASOS PERIFERICOS POR SANGRADO POST PROCEDIMIENTO DE HEMODINAMIA URGENCIAS (COD PROPIO - 3933AA)</t>
  </si>
  <si>
    <t>ANGIOPLASTIA PERIFERICA CON BALON UNO A DOS VASOS - AMBULATORIA (COD PROPIO - 3950AA)</t>
  </si>
  <si>
    <t>ANGIOPLASTIA PERIFERICA CON BALON MAS DE DOS VASOS - AMBULATORIA (COD PROPIO - 3950AB)</t>
  </si>
  <si>
    <t>ANGIOPLASTIA PERIFERICA Y/O ATERECTOMIA UN VASO + COLOCACION INTRAVASCULAR DE UNO O MAS STENTS - AMBULATORIA (COD PROPIO - 3950AC)</t>
  </si>
  <si>
    <t>ANGIOPLASTIA EXTRACRANEANA CON BALON (CAROTIDA O VERTEBRAL) DOS VASOS - AMBULATORIA (COD PROPIO - 3950AD)</t>
  </si>
  <si>
    <t>ANGIOPLASTIA EXTRACRANEANA CON BALON (CAROTIDA O VERTEBRAL) UN VASO + COLOCACION INTRAVASCULAR DE UNO O MAS STENTS - AMBULATORIA (COD PROPIO - 3950AE)</t>
  </si>
  <si>
    <t>ANGIOPLASTIA EXTRACRANEANA CON BALON (CAROTIDA O VERTEBRAL) DOS VASOS + COLOCACION INTRAVASCULAR DE UNO O MAS STENTS - AMBULATORIA (COD PROPIO - 3950AF)</t>
  </si>
  <si>
    <t>ANGIOPLASTIA PERIFERICA CON BALON MAS DE DOS VASOS (COD PROPIO - 3950AG)</t>
  </si>
  <si>
    <t>ANGIOPLASTIA EXTRACRANEANA CON BALON (CAROTIDA O VERTEBRAL) UN VASO (COD PROPIO - 3950AH)</t>
  </si>
  <si>
    <t>ANGIOPLASTIA EXTRACRANEANA CON BALON (CAROTIDA O VERTEBRAL) DOS VASOS + COLOCACION INTRAVASCULAR DE UNO O MAS STENTS (COD PROPIO - 3950AI)</t>
  </si>
  <si>
    <t>ATERECTOMIA PERIFERICA (INCLUYE ATERECTOMIA DIRECCIONAL - ROTACIONAL O DE EXTRACCION) (COD PROPIO - 3950AJ)</t>
  </si>
  <si>
    <t>OCLUSION DE ANEURISMA CON GANCHO EN CIRCULACION ANTERIOR (COD PROPIO - 3952AA)</t>
  </si>
  <si>
    <t>RESECCION DE FISTULAS ARTERIOVENOSAS CONGENITAS MULTIPLES (COD PROPIO - 3953AA)</t>
  </si>
  <si>
    <t>TORACOTOMIA MAYOR CON CONTROL DE HEMORRAGIA TRAUMATICA - URGENCIAS (COD PROPIO - 3975AA)</t>
  </si>
  <si>
    <t>RESECCION DE TUMOR DE CUERPO CAROTIDEO SIN EXCISION DE LA CAROTIDA - AMBULATORIA (COD PROPIO - 3980AB)</t>
  </si>
  <si>
    <t>RESECCION TUMOR DE CUERPO CAROTIDEO (QUEMODECTOMIA) CON EXCISION DE LA CAROTIDA - AMBULATORIA (COD PROPIO - 3980AC)</t>
  </si>
  <si>
    <t>EXTIRPACION DE HIGROMA QUISTICO DE CUELLO - AMBULATORIA (COD PROPIO - 4025AA)</t>
  </si>
  <si>
    <t>EXTIRPACION DE LINFANGIOMA DE CUELLO - AMBULATORIA (COD PROPIO - 4026AA)</t>
  </si>
  <si>
    <t>TIROIDECTOMIA CON VACIAMIENTO RADICAL DE CUELLO (COD PROPIO - 4040AA)</t>
  </si>
  <si>
    <t>VACIAMIENTO LINFATICO INGUINOILIACO - AMBULATORIA (COD PROPIO - 4053AA)</t>
  </si>
  <si>
    <t>TOMA DE BIOPSIAS EN MEDULA OSEA (COD PROPIO - 4131AA)</t>
  </si>
  <si>
    <t>ESPLENECTOMIA - PROGRAMADA Y URGENCIAS (COD PROPIO - 4151AA)</t>
  </si>
  <si>
    <t>GASTROTOMIA CON DILATACION ESOFAGICA E INSERCION DE TUBO DE PLASTICO (COD PROPIO - 4310AB)</t>
  </si>
  <si>
    <t>GASTRECTOMIA PARCIAL + RECONSTRUCCION CON O SIN VAGOTOMIA - AMBULATORIA (COD PROPIO - 4382AA)</t>
  </si>
  <si>
    <t>GASTRECTOMIA TOTAL - AMBULATORIA (COD PROPIO - 4390AC)</t>
  </si>
  <si>
    <t>SUTURA DE ULCERA PERFORADA + LAVADO PERITONEAL - URGENCIAS (COD PROPIO - 4441AA)</t>
  </si>
  <si>
    <t>REANASTOMOSIS DEL ESTOMAGO POST-DEHISCENCIA DE LA SUTURA - URGENCIAS (COD PROPIO - 4451AA)</t>
  </si>
  <si>
    <t>CIERRE DE FISTULA GASTROCOLICA (COD PROPIO - 4463AA)</t>
  </si>
  <si>
    <t>OPERACION ANTIRREFLUJO GASTROESOFAGICO POR HERNIA HIATAL VIA TRANSTORACICA - AMBULATORIA (COD PROPIO - 4466AB)</t>
  </si>
  <si>
    <t>OPERACION ANTIRREFLUJO POR HERNIA HIATAL VIA ABDOMINAL - AMBULATORIA (COD PROPIO - 4466AC)</t>
  </si>
  <si>
    <t>COLECTOMIA SUBTOTAL - AMBULATORIA (COD PROPIO - 4572AA)</t>
  </si>
  <si>
    <t>COLECTOMIA TOTAL MAS DESCENSO ILEAL (COD PROPIO - 4583AA)</t>
  </si>
  <si>
    <t>ILIOTRASVERSOANASTOMOSIS DERIVATIVA (COD PROPIO - 4593AA)</t>
  </si>
  <si>
    <t>CIERRE DE OSTOMIA CON LAPAROTOMIA - AMBULATORIA (COD PROPIO - 4651AA)</t>
  </si>
  <si>
    <t>TRATAMIENTO QUIRURGICO DE LA DEHISCENCIA DE ANASTOMOSIS INTESTINAL - URGENCIAS (COD PROPIO - 4670AA)</t>
  </si>
  <si>
    <t>REDUCCION DE VOLVULO INTESTINAL - INTUSUSCEPCION - DESINVAGINACION INTESTINAL O HERNIA INTERNA CON O SIN RESECCION INTESTINAL - URGENCIAS (COD PROPIO - 4680AB)</t>
  </si>
  <si>
    <t>TRATAMIENTO QUIRURGICO DE LA OBSTRUCCION SIN RESECCION INTESTINAL (COD PROPIO - 4681AA)</t>
  </si>
  <si>
    <t>TRATAMIENTO QUIRURGICO DE LA OBSTRUCCION CON RESECCION INTESTINAL (COD PROPIO - 4681AB)</t>
  </si>
  <si>
    <t>APENDICECTOMIA APENDICE NO PERFORADO - URGENCIAS (COD PROPIO - 4711AA)</t>
  </si>
  <si>
    <t>APENDICECTOMIA - APENDICE PERFORADO + DRENAJE DE APENDICITIS LOCALIZADA - URGENCIAS (COD PROPIO - 4711AB)</t>
  </si>
  <si>
    <t>TOMA DE BIOPSIAS EN COLON POR LAPAROTOMIA (BIOPSIAS MULTIPLES) (COD PROPIO - 4825AA)</t>
  </si>
  <si>
    <t>CRIPTECTOMIA O PAPILECTOMIA (COD PROPIO - 4831AA)</t>
  </si>
  <si>
    <t>EXTRACCION DE CUERPO EXTRAÑO EN RECTO POR VIA ABDOMINAL + COLOSTOMIA (COD PROPIO - 4838AA)</t>
  </si>
  <si>
    <t>PROCTOSIGMOIDECTOMIA CON COLOSTOMIA - AMBULATORIA (COD PROPIO - 4850AA)</t>
  </si>
  <si>
    <t>FISTULOTOMIA SUBCUTANEA (COD PROPIO - 4893AA)</t>
  </si>
  <si>
    <t>CORRECCION DE CLOACA (COD PROPIO - 4896AC)</t>
  </si>
  <si>
    <t>CORRECCION DE MALFORMACION ANOGENITAL VIA SAGITAL POSTERIOR Y ABDOMINAL (COD PROPIO - 4975AB)</t>
  </si>
  <si>
    <t>RESECCION DE QUISTE HIDATIDICO (COD PROPIO - 5001AA)</t>
  </si>
  <si>
    <t>RADIOLOGIA - COLANGIOGRAFIA POST-OPERATORIA (COD PROPIO - 5116AA)</t>
  </si>
  <si>
    <t>COLECISTECTOMIA SIMPLE - PROGRAMADA Y URGENCIAS (COD PROPIO - 5121AB)</t>
  </si>
  <si>
    <t>COLECISTECTOMIA LAPAROSCOPICA - AMBULATORIA (COD PROPIO - 5121AC)</t>
  </si>
  <si>
    <t>HERNIORRAFIA INGUINAL - PROGRAMADA Y URGENCIAS (COD PROPIO - 5300AB)</t>
  </si>
  <si>
    <t>HERNIORRAFIA FEMORAL O CRURAL - PROGRAMADA Y URGENCIAS (COD PROPIO - 5303AA)</t>
  </si>
  <si>
    <t>HERNIORRAFIA UMBILICAL - PROGRAMADA Y URGENCIAS (COD PROPIO - 5340AA)</t>
  </si>
  <si>
    <t>HERNIORRAFIA DIAFRAGMATICA - AMBULATORIA (COD PROPIO - 5370AC)</t>
  </si>
  <si>
    <t>LAPAROTOMIA PARA HEMOSTASIA Y EVACUACION DE HEMOPERITONEO - URGENCIAS (COD PROPIO - 5400AC)</t>
  </si>
  <si>
    <t>REVISION POR HEMORRAGIA POST-NEFRECTOMIA - URGENCIAS (COD PROPIO - 5400AD)</t>
  </si>
  <si>
    <t>DRENAJE DE ABSCESO INTRAPERITONEAL - SUBFRENICO O SUBDIAFRAGMATICO - PROGRAMADA Y URGENCIAS (COD PROPIO - 5400AE)</t>
  </si>
  <si>
    <t>DRENAJE DE ABSCESO SUBFRENICO O SUBDIAFRAGMATICO POR CUALQUIER VIA (COD PROPIO - 5400AF)</t>
  </si>
  <si>
    <t>REVISION POR HEMORRAGIA POST-NEFRECTOMIA (COMPRENDE HEMOSTASIA Y EVACUACION DE HEMORRETROPERITONEO) (COD PROPIO - 5400AG)</t>
  </si>
  <si>
    <t>TOMA DE BIOPSIAS EN OMENTO (COD PROPIO - 5423AA)</t>
  </si>
  <si>
    <t>CIERRE DE EVISCERACION - URGENCIAS (COD PROPIO - 5461AA)</t>
  </si>
  <si>
    <t>EVENTRORRAFIA - AMBULATORIA (COD PROPIO - 5474AA)</t>
  </si>
  <si>
    <t>COLOCACION DE CATETER PERITONEAL POR LAPARATOMIA (COD PROPIO - 5490AD)</t>
  </si>
  <si>
    <t>NEFRECTOMIA SIMPLE - AMBULATORIA (COD PROPIO - 5556AB)</t>
  </si>
  <si>
    <t>URETEROPIELORRENOSCOPIA - AMBULATORIA (COD PROPIO - 5631AA)</t>
  </si>
  <si>
    <t>REVISION Y HEMOSTASIA POR SANGRADO POST-CISTOURETROPEXIA - URGENCIAS (COD PROPIO - 5705AA)</t>
  </si>
  <si>
    <t>URETROCISTOSCOPIA TERAPEUTICA PARA EXTRACCION DE CUERPO EXTRAÑO EN VEJIGA - LAVADO VESICAL - CATETERISMO Y/O CALIBRACION URETERAL - PROGRAMADA Y URGENCIAS (COD PROPIO - 5742AA)</t>
  </si>
  <si>
    <t>DIVERTICULECTOMIA DE VEJIGA (COD PROPIO - 5752AA)</t>
  </si>
  <si>
    <t>CORRECCION DE FISTULA VESICOCUTANEA (COD PROPIO - 5782AA)</t>
  </si>
  <si>
    <t>RESECCION TRANSURETRAL DE DIVERTICULOS URETRALES POR ENDOSCOPIA (COD PROPIO - 5831AC)</t>
  </si>
  <si>
    <t>DRENAJE DE ABSCESO URINOSO (COD PROPIO - 5891AA)</t>
  </si>
  <si>
    <t>EXTRACCION DE CALCULOS RENALES O CUERPOS EXTRAÑOS POR VIA PERCUTANEA (COD PROPIO - 5920AF)</t>
  </si>
  <si>
    <t>PIELOLITOTOMIA - AMBULATORIA (COD PROPIO - 5920AG)</t>
  </si>
  <si>
    <t>NEFROLITOTOMIA PERCUTANEA - AMBULATORIA (COD PROPIO - 5920AH)</t>
  </si>
  <si>
    <t>PIELONEFROLITOTOMIA PARA CALCULO CORALIFORME - AMBULATORIA (COD PROPIO - 5920AI)</t>
  </si>
  <si>
    <t>NEFROSTOMIA PERCUTANEA - PROGRAMADA Y URGENCIAS (COD PROPIO - 5920AJ)</t>
  </si>
  <si>
    <t>NEFROSTOMIA PERCUTANEA (COD PROPIO - 5920AK)</t>
  </si>
  <si>
    <t>URETEROLITOTOMIA ENDOSCOPICA - AMBULATORIA (COD PROPIO - 5921AA)</t>
  </si>
  <si>
    <t>CISTOLITOTOMIA (COD PROPIO - 5922AA)</t>
  </si>
  <si>
    <t>TRATAMIENTO HIDROSTATICO PARA TUMOR VESICAL (COD PROPIO - 5922AB)</t>
  </si>
  <si>
    <t>EVACUACION ENDOSCOPICA DE COAGULOS O DETRITUS ENDOVESICALES (COD PROPIO - 5922AC)</t>
  </si>
  <si>
    <t>CISTOSCOPIA CON EXTRACCION DE COAGULOS Y LAVADO VESICAL POST-PROSTATECTOMIA - PROGRAMADA Y URGENCIAS (COD PROPIO - 5922AD)</t>
  </si>
  <si>
    <t>CISTOURETROPEXIA SUPRAPUBICA - AMBULATORIA (COD PROPIO - 5951AA)</t>
  </si>
  <si>
    <t>URETROCISTOPEXIA POR RETZIUSCOPIA - AMBULATORIA (COD PROPIO - 5951AB)</t>
  </si>
  <si>
    <t>CISTOURETROPEXIA VAGINAL CON CONTROL ENDOSCOPICO (COD PROPIO - 5971AA)</t>
  </si>
  <si>
    <t>MATERIALES DE CURACION POR COMPLICACIONES INTRAHOSPITALARIAS (COD PROPIO - 5DS0AA)</t>
  </si>
  <si>
    <t>MATERIALES DE SUTURA Y CURACION - AGENTES Y GASES ANESTESICOS (ISS 39316) (COD PROPIO - 5DS0AB)</t>
  </si>
  <si>
    <t>MATERIALES DE SUTURA Y CURACION - AGENTES Y GASES ANESTESICOS (ISS 39326) (COD PROPIO - 5DS0AC)</t>
  </si>
  <si>
    <t>CONTROL HEMORRAGIA PROSTATICA EN PACIENTE NO INTERVENIDO POR ENDOSCOPIA (COD PROPIO - 6001AA)</t>
  </si>
  <si>
    <t>PROSTATECTOMIA RADICAL - AMBULATORIA (COD PROPIO - 6051AC)</t>
  </si>
  <si>
    <t>PROSTATECTOMIA TOTAL (COD PROPIO - 6051AD)</t>
  </si>
  <si>
    <t>PROSTATECTOMIA ABIERTA - AMBULATORIA (COD PROPIO - 6051AE)</t>
  </si>
  <si>
    <t>REVISION POR RUPTURA DE LA CAPSULA PROSTATICA VIA TRANSVESICAL - URGENCIAS (COD PROPIO - 6093AA)</t>
  </si>
  <si>
    <t>REVISION DE PROSTATECTOMIA ABIERTA PARA HEMOSTASIA VIA TRANSVESICAL - URGENCIAS (COD PROPIO - 6094AA)</t>
  </si>
  <si>
    <t>REVISION EN RTU PARA HEMOSTASIA VIA TRANSURETRAL - URGENCIAS (COD PROPIO - 6094AB)</t>
  </si>
  <si>
    <t>DRENAJE DE ABSCESO ESCROTAL O PERINEAL (COD PROPIO - 6101AA)</t>
  </si>
  <si>
    <t>ORQUIDOPEXIA INCLUYE TRATAMIENTO DEL SACO HERNIARIO Y RESECCION DE HIDATIDES - AMBULATORIA (COD PROPIO - 6251AA)</t>
  </si>
  <si>
    <t>VARICOCELECTOMIA O HIDROCELECTOMIA - AMBULATORIA (COD PROPIO - 6310AB)</t>
  </si>
  <si>
    <t>CIRCUNCISION - INCLUYE PLASTIA DEL FRENILLO Y/O LIBERACION DE ADHERENCIAS BALANO PREPUCIALES - AMBULATORIA (COD PROPIO - 6400AA)</t>
  </si>
  <si>
    <t>PENECTOMIA TOTAL + LINFADENECTOMIA (COD PROPIO - 6432AA)</t>
  </si>
  <si>
    <t>TRATAMIENTO DEL EMBARAZO ECTOPICO OVARICO O TUBARICO VIA ABDOMINAL CON O SIN OOFORECTOMIA O SALPINGUECTOMIA - URGENCIAS (COD PROPIO - 6593AA)</t>
  </si>
  <si>
    <t>TRATAMIENTO DEL EMBARAZO ECTOPICO CON SALPINGOSTOMIA Y SALPINGOPLASTIA - URGENCIAS (COD PROPIO - 6593AB)</t>
  </si>
  <si>
    <t>SECCION Y/O LIGADURA DE AMBAS TROMPAS (CUALQUIER TECNICA) POR VIA ABDOMINAL O VAGINAL - AMBULATORIA (COD PROPIO - 6622AA)</t>
  </si>
  <si>
    <t>SALPINGOLISIS Y/O OVARIOLISIS POR ADHERENCIAS MODERADAS O SEVERAS UNILATERAL O BILATERAL POR LAPAROSCOPIA (COD PROPIO - 6699AA)</t>
  </si>
  <si>
    <t>MIOMECTOMIA - MIOMAS PEDICULADOS UNICO O MULTIPLE POR LAPAROSCOPIA (COD PROPIO - 6824AA)</t>
  </si>
  <si>
    <t>MIOMECTOMIA - EXCISION DE TUMOR FIBROIDE UNICO O MULTIPLE POR VIA VAGINAL O ABDOMINAL - AMBULATORIA (COD PROPIO - 6824AB)</t>
  </si>
  <si>
    <t>HISTERECTOMIA ABDOMINAL TOTAL CON O SIN REMOCION DE TROMPAS U OVARIOS - PROGRAMADA Y URGENCIAS (COD PROPIO - 6840AB)</t>
  </si>
  <si>
    <t>HISTERECTOMIA POR LAPAROSCOPIA (CON O SIN REMOCION DE TROMPAS U OVARIOS) - AMBULATORIA (COD PROPIO - 6840AC)</t>
  </si>
  <si>
    <t>HISTERECTOMIA VAGINAL - AMBULATORIA (COD PROPIO - 6851AC)</t>
  </si>
  <si>
    <t>LEGRADO UTERINO GINECOLOGICO (DIAGNOSTICO O TERAPEUTICO) - AMBULATORIA (COD PROPIO - 6901AA)</t>
  </si>
  <si>
    <t>SUSPENSION UTERINA POR LAPAROSCOPIA (COD PROPIO - 6922AA)</t>
  </si>
  <si>
    <t>COLPORRAFIA ANTERIOR Y POSTERIOR - AMBULATORIA (COD PROPIO - 7053AA)</t>
  </si>
  <si>
    <t>COLPORRAFIA ANTERIOR Y POSTERIOR CON AMPUTACION DE CUELLO (MANCHESTER) - AMBULATORIA (COD PROPIO - 7053AB)</t>
  </si>
  <si>
    <t>COLPORRAFIA ANTERIOR Y POSTERIOR CON REPARACION DE ENTEROCELE - AMBULATORIA (COD PROPIO - 7053AC)</t>
  </si>
  <si>
    <t>PERINEORRAFIA POR TRAUMA NO OBSTETRICO (COD PROPIO - 7071AA)</t>
  </si>
  <si>
    <t>VULVECTOMIA RADICAL (INCLUYE LINFADENECTOMIA INGUINOFEMORAL - ILIACA Y PELVICA UNI O BILATERAL) (COD PROPIO - 7150AA)</t>
  </si>
  <si>
    <t>PARTO VAGINAL NORMAL O INTERVENIDO CON FORCEPS O ESPATULAS (INCLUYE EPISIORRAFIA Y/O PERINEORRAFIA) - PROGRAMADA Y URGENCIAS (COD PROPIO - 7210AA)</t>
  </si>
  <si>
    <t>PARTO VAGINAL DE BAJO RIESGO ATENDIDO POR MEDICO GENERAL - PROGRAMADA Y URGENCIAS (COD PROPIO - 7353AA)</t>
  </si>
  <si>
    <t>TRATAMIENTO DEL EMBARAZO ECTOPICO ABDOMINAL - URGENCIAS (COD PROPIO - 7431AA)</t>
  </si>
  <si>
    <t>LEGRADO UTERINO POST-PARTO O POST ABORTO - URGENCIAS (COD PROPIO - 7501AA)</t>
  </si>
  <si>
    <t>DECORTICACION EN CUERPO O RAMA MANDIBULAR (COD PROPIO - 7609AA)</t>
  </si>
  <si>
    <t>REDUCCION DE TUBEROSIDADES FIBROSAS EN MAXILAR SUPERIOR O INFERIOR (COD PROPIO - 7621AA)</t>
  </si>
  <si>
    <t>EXOSTOSIS MAXILAR SUPERIOR (COD PROPIO - 7621AB)</t>
  </si>
  <si>
    <t>RESECCION DE HIPERPLASIAS EN MAXILAR SUPERIOR E INFERIOR (COD PROPIO - 7621AC)</t>
  </si>
  <si>
    <t>ELIMINACION DE EXOSTOSIS MANDIBULAR O MAXILAR UNILATERAL (COD PROPIO - 7621AD)</t>
  </si>
  <si>
    <t>MANDIBULECTOMIA PARCIAL CON RECONSTRUCCION (COD PROPIO - 7631AA)</t>
  </si>
  <si>
    <t>RESECCION TOTAL DE MAXILARES (COD PROPIO - 7644AA)</t>
  </si>
  <si>
    <t>ELEVACION DEL PISO DE SENO MAXILAR (COD PROPIO - 7651AA)</t>
  </si>
  <si>
    <t>OSTEOTOMIA PARA CORRECCION DE MICROSOMIA HEMIFACIAL (COD PROPIO - 7662AA)</t>
  </si>
  <si>
    <t>OSTEOTOMIA LEFORT I OSTEOTOMIA SEGMENTARIA (COD PROPIO - 7665AA)</t>
  </si>
  <si>
    <t>CORTICOTOMIA LEFORT I PARA EXPANSION DE MAXILAR (COD PROPIO - 7666AA)</t>
  </si>
  <si>
    <t>OSTEOPLASTIA MAXILAR DE LESION FIBRO-OSEA (COD PROPIO - 7669AA)</t>
  </si>
  <si>
    <t>REDUCCION ABIERTA DE FRACTURA MALAR - INCLUYE FRACTURA DEL PISO DE LA ORBITA (BLOW-OUT) CON OSTEOSINTESIS (COD PROPIO - 7672AA)</t>
  </si>
  <si>
    <t>REDUCCION ABIERTA DE FRACTURA DE ARCO CIGOMATICO CON OSTEOSINTESIS - AMBULATORIA (COD PROPIO - 7672AB)</t>
  </si>
  <si>
    <t>REDUCCION ABIERTA DE FRACTURA DE MALAR - AMBULATORIA (COD PROPIO - 7672AC)</t>
  </si>
  <si>
    <t>REDUCCION ABIERTA DE FRACTURA DE MAXILAR SUPERIOR (LEFORT I) - AMBULATORIA (COD PROPIO - 7674AA)</t>
  </si>
  <si>
    <t>REDUCCION ABIERTA DE FRACTURA DE MAXILAR SUPERIOR (LEFORT II Y III) - AMBULATORIA (COD PROPIO - 7674AB)</t>
  </si>
  <si>
    <t>REDUCCION ABIERTA DE FRACTURA DE MAXILAR INFERIOR - AMBULATORIA (COD PROPIO - 7676AA)</t>
  </si>
  <si>
    <t>INJERTO OSEO AUTOGENO EN MAXILARES INCLUYE IMPLANTES PROTESICOS (COD PROPIO - 7681AA)</t>
  </si>
  <si>
    <t>DRENAJE - CURETAJE Y SECUESTRECTOMIA DE ESTERNON O COSTILLAS POR OSTEOMIELITIS - TUMOR BENIGNO O LESIONES PARATUMORALES (COD PROPIO - 7701AA)</t>
  </si>
  <si>
    <t>DRENAJE - CURETAJE Y SECUESTRECTOMIA DE TERCIO DISTAL DE HUMERO POR OSTEOMIELITIS - QUISTE O TUMOR BENIGNO (COD PROPIO - 7702AA)</t>
  </si>
  <si>
    <t>DRENAJE - CURETAJE O SECUESTRECTOMIA EN METACARPIANOS (TRES O MAS) (COD PROPIO - 7704AA)</t>
  </si>
  <si>
    <t>DRENAJE - CURETAJE Y SECUESTRECTOMIA DE DOS O MAS FALANGES POR OSTEOMIELITIS - TUMOR BENIGNO O LESIONES PARATUMORALES (COD PROPIO - 7709AA)</t>
  </si>
  <si>
    <t>DRENAJE - CURETAJE O SECUESTRECTOMIA EN FALANGES (TRES O MAS) (COD PROPIO - 7709AB)</t>
  </si>
  <si>
    <t>OSTEOTOMIA VALGUIZANTE O VARIZANTE DE CUELLO DE FEMUR CON FIJACION (UNILATERAL) - AMBULATORIA (COD PROPIO - 7725AA)</t>
  </si>
  <si>
    <t>OSTEOTOMIA VALGUIZANTE O VARIZANTE DE CUELLO DE FEMUR CON FIJACION (BILATERAL) - AMBULATORIA (COD PROPIO - 7725AB)</t>
  </si>
  <si>
    <t>OSTEOTOMIA EN FALANGES CON PLACA Y TORNILLOS O FIJACION EXTERNA (COD PROPIO - 7729AA)</t>
  </si>
  <si>
    <t>OSTEOTOMIAS EN PELVIS (PENBERTON-STAHELI TRIPLE SALTER-CHIARI) UNILATERAL - AMBULATORIA (COD PROPIO - 7729AB)</t>
  </si>
  <si>
    <t>OSTEOTOMIAS EN PELVIS (PENBERTON-STAHELI TRIPLE SALTER-CHIARI) BILATERAL - AMBULATORIA (COD PROPIO - 7729AC)</t>
  </si>
  <si>
    <t>TOMA DE BIOPSIAS EN PERIOSTIO (COD PROPIO - 7740AA)</t>
  </si>
  <si>
    <t>CORRECCION QUIRURGICA DE HALLUX VALGUS CON OSTEOTOMIA PROXIMAL O DISTAL METATARSIANA - AMBULATORIA (COD PROPIO - 7751AA)</t>
  </si>
  <si>
    <t>CORRECCION QUIRURGICA DE TRES O MAS ARTEJOS EN GARRA (INCLUYE ARTRODESIS) (COD PROPIO - 7754AA)</t>
  </si>
  <si>
    <t>RESECCION DE TERATOMA SACROCOXIGEO (COD PROPIO - 7769AA)</t>
  </si>
  <si>
    <t>TOMA DE INJERTO DE PERONE (EXCEPTO PARA APLICAR EN LA TIBIA HOMOLATERAL) (COD PROPIO - 7777AA)</t>
  </si>
  <si>
    <t>RESECCION DE CABEZA DE METACARPIANOS (TRES O MAS) (COD PROPIO - 7784AA)</t>
  </si>
  <si>
    <t>RESECCION DE CABEZA DE MATATARSIANOS TRES O MAS (COD PROPIO - 7788AA)</t>
  </si>
  <si>
    <t>RESECCION DE CABEZA DE FALANGES (TRES O MAS) (COD PROPIO - 7789AC)</t>
  </si>
  <si>
    <t>RESECCION RADICAL DE CUBITO O RADIO (INCLUYE PARTES BLANDAS) (COD PROPIO - 7793AA)</t>
  </si>
  <si>
    <t>CARPECTOMIA (TRES O MAS) HUESOS (COD PROPIO - 7794AA)</t>
  </si>
  <si>
    <t>RESECCION DE COCCIX (COD PROPIO - 7799AE)</t>
  </si>
  <si>
    <t>INJERTO OSEO EN FALANGES (TRES O MAS) (COD PROPIO - 7809AA)</t>
  </si>
  <si>
    <t>CORRECCION DE PSEUDOARTROSIS EN CUBITO Y RADIO CON OSTEOSINTESIS CON O SIN INJERTO (COD PROPIO - 7853AA)</t>
  </si>
  <si>
    <t>TRATAMIENTO DE SEUDOARTROSIS MAS INJERTO EN PIE POR ARTROSCOPIA (COD PROPIO - 7859AA)</t>
  </si>
  <si>
    <t>EXTRACCIONES DE CUERPO EXTRAÑO INTRA-OSEO O DE ELEMENTOS DE OSTEOSINTESIS EN ESTERNON O COSTILLAS (COD PROPIO - 7861AA)</t>
  </si>
  <si>
    <t>EXTRACCION DE MATERIAL DE OSTEOSINTESIS DE FEMUR (CLAVO INTRAMEDULAR NO BLOQUEADO) (COD PROPIO - 7865AA)</t>
  </si>
  <si>
    <t>EXTRACCION DE MATERIAL DE OSTEOSINTESIS DE FEMUR (CLAVO INTRAMEDULAR BLOQUEADO) (COD PROPIO - 7865AB)</t>
  </si>
  <si>
    <t>EXTRACCION DE TORNILLOS DE FEMUR INCLUYE PARA DINAMIZACION (COD PROPIO - 7865AC)</t>
  </si>
  <si>
    <t>EXTRACCION DE MATERIAL DE OSTEOSINTESIS DE PLATILLO O PLAFONT TIBIAL (COD PROPIO - 7867AA)</t>
  </si>
  <si>
    <t>EXTRACCION DE MATERIAL DE OSTEOSINTESIS PLACAS O TORNILLOS DE CADERA O PELVIS (COD PROPIO - 7869AA)</t>
  </si>
  <si>
    <t>CORRECCION EN PSEUDOARTROSIS EN TIBIA CON OSTEOSINTESIS CON O SIN INJERTO (COD PROPIO - 7907AA)</t>
  </si>
  <si>
    <t>OSTEOSINTESIS DE HUMERO PROXIMAL O DISTAL PERCUTANEA CON PINES - AMBULATORIA (COD PROPIO - 7912AA)</t>
  </si>
  <si>
    <t>OSTEOSINTESIS DE FRACTURA RADIODISTAL CON PINES PERCUTANEOS - AMBULATORIA (COD PROPIO - 7913AA)</t>
  </si>
  <si>
    <t>OSTEOSINTESIS DE CLAVICULA - AMBULATORIA (COD PROPIO - 7931AA)</t>
  </si>
  <si>
    <t>OSTEOSINTESIS DE HUMERO EN DIAFISIS CON PLACAS CON CLAVO INTRAMEDULAR BLOQUEADO - AMBULATORIA (COD PROPIO - 7932AA)</t>
  </si>
  <si>
    <t>OSTEOSINTESIS DE HUMERO EN DIAFISIS CON CLAVO INTRAMEDULAR BLOQUEADO - AMBULATORIA (COD PROPIO - 7932AB)</t>
  </si>
  <si>
    <t>OSTEOSINTESIS DE FRACTURA SUPRACONDILEA - AMBULATORIA (COD PROPIO - 7932AC)</t>
  </si>
  <si>
    <t>OSTEOSINTESIS DE CONDILO HUMERAL AISLADA - AMBULATORIA (COD PROPIO - 7932AD)</t>
  </si>
  <si>
    <t>OSTEOSINTESIS DE DIAFISIS DE CUBITO O RADIO - AMBULATORIA (COD PROPIO - 7933AA)</t>
  </si>
  <si>
    <t>OSTEOSINTESIS DE DIAFISIS DE CUBITO Y RADIO - AMBULATORIA (COD PROPIO - 7933AB)</t>
  </si>
  <si>
    <t>OSTEOSINTESIS DE FRACTURA RADIODISTAL (COLLES - ETC) CON PLACAS - AMBULATORIA (COD PROPIO - 7933AC)</t>
  </si>
  <si>
    <t>OSTEOSINTESIS DE OLECRANON - AMBULATORIA (COD PROPIO - 7933AD)</t>
  </si>
  <si>
    <t>OSTEOSINTESIS CON PLACA Y TORNILLOS O FIJACION EXTERNA DE FRACTURA DE METACARPIANOS O FALANGES (TRES O MAS) (COD PROPIO - 7934AA)</t>
  </si>
  <si>
    <t>OSTEOSINTESIS DE DIAFISIS DEL FEMUR CON CLAVO INTRAMEDULAR BLOQUEADO (COD PROPIO - 7935AA)</t>
  </si>
  <si>
    <t>OSTEOSINTESIS DE DIAFISIS DEL FEMUR CON CLAVO INTRAMEDULAR O PLACA - AMBULATORIA (COD PROPIO - 7935AB)</t>
  </si>
  <si>
    <t>OSTEOSINTESIS DE DIAFISIS DEL FEMUR CON CLAVO INTRAMEDULAR BLOQUEADO - AMBULATORIA (COD PROPIO - 7935AC)</t>
  </si>
  <si>
    <t>OSTEOSINTESIS DE CUELLO DE FEMUR (SUBCAPITAL - INTERTROCANTERICA O SUB- TROCANTERICA) CONDILEA O SUPRACONDILEA - AMBULATORIA (COD PROPIO - 7935AD)</t>
  </si>
  <si>
    <t>OSTEOSINTESIS DE ROTULA - AMBULATORIA (COD PROPIO - 7936AA)</t>
  </si>
  <si>
    <t>OSTEOSINTESIS DE TIBIA CON CLAVO INTRAMEDULAR O PLACA - AMBULATORIA (COD PROPIO - 7937AA)</t>
  </si>
  <si>
    <t>OSTEOSINTESIS DE PERONE CON CLAVO INTRAMEDULAR O PLACA - AMBULATORIA (COD PROPIO - 7937AB)</t>
  </si>
  <si>
    <t>OSTEOSINTESIS DE FRACTURA COMPLICADA CON CLAVO INTRAMEDULAR BLOQUEADO EN TIBIA - AMBULATORIA (COD PROPIO - 7937AC)</t>
  </si>
  <si>
    <t>OSTEOSINTESIS DE PLATILLOS TIBIALES O PLAFONT TIBIAL SIN INJERTO - AMBULATORIA (COD PROPIO - 7937AD)</t>
  </si>
  <si>
    <t>OSTEOSINTESIS DE PLATILLOS TIBIALES O PLAFONT TIBIAL CON INJERTO - AMBULATORIA (COD PROPIO - 7937AE)</t>
  </si>
  <si>
    <t>REDUCCION ABIERTA DE FRACTURA DE METATARSO CON OSTEOSINTESIS TRES O MAS HUESOS (COD PROPIO - 7938AA)</t>
  </si>
  <si>
    <t>OSTEOSINTESIS DE FRACTURA DE PELVIS O REBORDE POSTERIOR ACETABULAR CON PLACA - AMBULATORIA (COD PROPIO - 7939AA)</t>
  </si>
  <si>
    <t>OSTEOSINTESIS DE ACETABULO REBORDE POSTERIOR CON TORNILLOS - AMBULATORIA (COD PROPIO - 7939AB)</t>
  </si>
  <si>
    <t>OSTEOSINTESIS DE ACETABULO COMPUESTA (ANTERIOR - POSTERIOR Y SUPERIOR) - AMBULATORIA (COD PROPIO - 7939AC)</t>
  </si>
  <si>
    <t>REDUCCION CERRADA DE LUXACION METACARPOFALANGICA (TRES O MAS) (COD PROPIO - 7974AA)</t>
  </si>
  <si>
    <t>REDUCCION CERRADA DE LUXACION INTERFALANGICA (TRES O MAS) (COD PROPIO - 7974AB)</t>
  </si>
  <si>
    <t>TRATAMIENTO DE ESGUINCE METACARPOFALANGICO (UNA A DOS) (COD PROPIO - 7974AC)</t>
  </si>
  <si>
    <t>TRATAMIENTO DE ESGUINCE METACARPOFALANGICO (TRES O MAS) (COD PROPIO - 7974AD)</t>
  </si>
  <si>
    <t>TRATAMIENTO DE ESGUINCE INTERFALANGICO (UNA A DOS) (COD PROPIO - 7974AE)</t>
  </si>
  <si>
    <t>TRATAMIENTO DE ESGUINCE INTERFALANGICO (TRES O MAS) (COD PROPIO - 7974AF)</t>
  </si>
  <si>
    <t>ATENCION INICIAL CON APLICACION DE ARNES - ALMOHADILLA O FERULA DE LA DISPLASIA DE CADERA UNI O BILATERAL (COD PROPIO - 7975AA)</t>
  </si>
  <si>
    <t>CONTROL O TRATAMIENTOS ORTOPEDICOS SUBSECUENTES DE LA DISPLASIA DE CADERA (COD PROPIO - 7975AB)</t>
  </si>
  <si>
    <t>TRATAMIENTO ORTOPEDICO DE ESGUINCE DE CUELLO DE PIE - PROGRAMADA Y URGENCIAS (COD PROPIO - 7977AA)</t>
  </si>
  <si>
    <t>TRATAMIENTO QUIRURGICO DE LA LUXACION CONGENITA DE LA CABEZA RADIAL (COD PROPIO - 7982AA)</t>
  </si>
  <si>
    <t>REDUCCION CON PINES DE LUXACION METACARPOFALANGICA (TRES O MAS) (COD PROPIO - 7984AA)</t>
  </si>
  <si>
    <t>REDUCCION CON PINES DE LUXACION INTERFALANGICA (UNA A DOS) (COD PROPIO - 7984AB)</t>
  </si>
  <si>
    <t>REDUCCION CON PINES DE LUXACION INTERFALANGICA (TRES O MAS) (COD PROPIO - 7984AC)</t>
  </si>
  <si>
    <t>OSTEOSINTESIS Y FIJACION CON CLAVOS DE LUXACION CARPIANA (COD PROPIO - 7984AD)</t>
  </si>
  <si>
    <t>OSTEOSINTESIS CON PLACA Y TORNILLOS O FIJACION EXTERNA DE LUXACION CARPIANA (COD PROPIO - 7984AE)</t>
  </si>
  <si>
    <t>OSTEOSINTESIS Y FIJACION CON CLAVOS DE LUXACION CARPOMETACARPIANA (COD PROPIO - 7984AF)</t>
  </si>
  <si>
    <t>OSTEOSINTESIS CON PLACAS Y TORNILLOS O FIJACION EXTERNA DE LUXACION CARPO-METACARPIANA (COD PROPIO - 7984AG)</t>
  </si>
  <si>
    <t>OSTEOSINTESIS Y FIJACION CON CLAVOS DE LUXACION METACARPOFALANGICA O INTERFALANGICA (UNA A DOS) (COD PROPIO - 7984AH)</t>
  </si>
  <si>
    <t>OSTEOSINTESIS CON PLACAS Y TORNILLOS O FIJACION EXTERNA DE LUXACION METACARPOFALANGICA O INTERFALANGICA (UNA A DOS) (COD PROPIO - 7984AI)</t>
  </si>
  <si>
    <t>OSTEOSINTESIS Y FIJACION CON CLAVOS DE LUXACION METACARPOFALANGICA O INTEFALANGICA (TRES O MAS) (COD PROPIO - 7984AJ)</t>
  </si>
  <si>
    <t>OSTEOSINTESIS CON PLACA Y TORNILLOS O FIJACION EXTERNA DE LUXACION METACARPOFALANGICA O INTERFALANGICA (TRES O MAS) (COD PROPIO - 7984AK)</t>
  </si>
  <si>
    <t>REDUCCION ABIERTA DE LUXACION CONGENITA DE CADERA POR VIA ANTERIOR (COD PROPIO - 7985AA)</t>
  </si>
  <si>
    <t>REDUCCION CON PINES DE LUXOFRACTURA DE BENNET (COD PROPIO - 7993AA)</t>
  </si>
  <si>
    <t>OSTEOSINTESIS CON PLACA Y TORNILLOS O FIJACION EXTERNA DE FRACTURA LUXOFRACTURA DE BENNET (COD PROPIO - 7993AB)</t>
  </si>
  <si>
    <t>OSTEOSINTESIS Y FIJACION CON CLAVOS DE FRACTURA INTRA-ARTICULAR DE MANO (TRES O MAS) (COD PROPIO - 7994AA)</t>
  </si>
  <si>
    <t>OSTEOSINTESIS CON PLACA Y TORNILLOS O FIJACION EXTERNA FRACTURA INTRA-ARTICULAR DE MANO (TRES O MAS) (COD PROPIO - 7994AB)</t>
  </si>
  <si>
    <t>OSTEOSINTESIS DE FRACTURA UNI O BIMALEOLAR - AMBULATORIA (COD PROPIO - 7997AA)</t>
  </si>
  <si>
    <t>OSTEOSINTESIS DE FRACTURA TRIMALEOLAR O LUXOFRACTURA - AMBULATORIA (COD PROPIO - 7997AB)</t>
  </si>
  <si>
    <t>EXTRACCION DE MATERIAL DE OSTEOSINTESIS DE CUELLO DE PIE DE MALEOLO PERONERO (COD PROPIO - 8007AA)</t>
  </si>
  <si>
    <t>TOMA DE BIOPSIAS EN CAPSULA ARTICULAR O TEJIDO SINOVIAL (COD PROPIO - 8031AA)</t>
  </si>
  <si>
    <t>TOMA DE BIOPSIAS EN CARTILAGO (COD PROPIO - 8031AB)</t>
  </si>
  <si>
    <t>TOMA DE BIOPSIAS EN LIGAMENTO (COD PROPIO - 8031AC)</t>
  </si>
  <si>
    <t>TRATAMIENTO DE LA OSTEOCONDRITIS DISECANTE DE HOMBRO POR ARTROSCOPIA (COD PROPIO - 8041AA)</t>
  </si>
  <si>
    <t>CAPSULOTOMIA METACARPOFALANGICA (TRES O MAS) (COD PROPIO - 8043AA)</t>
  </si>
  <si>
    <t>CAPSULOTOMIA INTERFALANGICA (TRES O MAS) (COD PROPIO - 8043AB)</t>
  </si>
  <si>
    <t>SINOVECTOMIA INTERFALANGICA (TRES O MAS) (COD PROPIO - 8074AA)</t>
  </si>
  <si>
    <t>ARTRODESIS POSTERIOR DE COLUMNA CON INSTRUMENTACION - AMBULATORIA (COD PROPIO - 8101AA)</t>
  </si>
  <si>
    <t>ARTRODESIS ANTERIOR DE COLUMNA CON INSTRUMENTACION - AMBULATORIA (COD PROPIO - 8102AA)</t>
  </si>
  <si>
    <t>REVISION DE ARTRODESIS DE COLUMNA (COD PROPIO - 8108AA)</t>
  </si>
  <si>
    <t>ARTRODESIS DE COLUMNA CON FIJACION TRANSPEDICULAR - AMBULATORIA (COD PROPIO - 8108AB)</t>
  </si>
  <si>
    <t>ARTRODESIS RADIOCUBITAL DISTAL (COD PROPIO - 8124AA)</t>
  </si>
  <si>
    <t>REPARACION DE LIGAMENTO CRUZADO POR ARTROSCOPIA (COD PROPIO - 8145AA)</t>
  </si>
  <si>
    <t>REEMPLAZO PROTESICO TOTAL PRIMARIO DE CADERA - AMBULATORIA (COD PROPIO - 8151AA)</t>
  </si>
  <si>
    <t>REEMPLAZO PROTESICO TOTAL PRIMARIO DE RODILLA - AMBULATORIA (COD PROPIO - 8154AA)</t>
  </si>
  <si>
    <t>ARTROPLASTIA METACARPO-FALANGICAS (TRES O MAS) (COD PROPIO - 8172AA)</t>
  </si>
  <si>
    <t>LIGAMENTORRAFIA O REINSERCION DE LIGAMENTOS (TRES O MAS) (COD PROPIO - 8172AB)</t>
  </si>
  <si>
    <t>ARTROPLASTIA INTERFALANGICAS (TRES O MAS) (COD PROPIO - 8179AA)</t>
  </si>
  <si>
    <t>ACROMIOPLASTIA MAS EXTRACCION DE CALCIFICACION POR ARTROSCOPIA (COD PROPIO - 8183AA)</t>
  </si>
  <si>
    <t>RESECCION DE LABRUN ROTO DE HOMBRO POR ARTROSCOPIA (COD PROPIO - 8183AB)</t>
  </si>
  <si>
    <t>CAPSULORRAFIA ARTICULAR (TRES O MAS) (COD PROPIO - 8193AA)</t>
  </si>
  <si>
    <t>TRATAMIENTO DE LA TENOSINOVITIS INFECCIOSA (COD PROPIO - 8233AA)</t>
  </si>
  <si>
    <t>TENOSINOVECTOMIA EN EXTENSORES DE MANO (TRES O MAS) (COD PROPIO - 8233AB)</t>
  </si>
  <si>
    <t>TENOSINOVECTOMIA EN FLEXORES DE MANO (TRES O MAS) (COD PROPIO - 8233AC)</t>
  </si>
  <si>
    <t>TENOSINOVECTOMIA EN DEDOS (TRES O MAS) (COD PROPIO - 8233AD)</t>
  </si>
  <si>
    <t>TENORRAFIA DE FLEXORES DE MANO (CINCO O MAS) SIN NEURORRAFIA (COD PROPIO - 8242AA)</t>
  </si>
  <si>
    <t>TENORRAFIA DE FLEXORES DE MANO (CINCO O MAS) CON NEURORRAFIA (COD PROPIO - 8242AB)</t>
  </si>
  <si>
    <t>TENORRAFIA DE FLEXORES DE MANO (CINCO O MAS) CON CIRUGIA MICROVASCULAR (COD PROPIO - 8242AC)</t>
  </si>
  <si>
    <t>TENORRAFIA DE EXTENSORES DE MANO (TRES O MAS) (COD PROPIO - 8243AA)</t>
  </si>
  <si>
    <t>MIORRAFIA EN EXTENSORES DE MANO (TRES O MAS) (COD PROPIO - 8246AA)</t>
  </si>
  <si>
    <t>MIORRAFIA EN FLEXORES DE MANO (TRES O MAS) (COD PROPIO - 8246AB)</t>
  </si>
  <si>
    <t>REINSERCION DE TENDON EN MANO (TRES O MAS) (COD PROPIO - 8253AA)</t>
  </si>
  <si>
    <t>TRASFERENCIA DE TENDON EN MANO O MUÑECA (TRES O MAS) (COD PROPIO - 8253AB)</t>
  </si>
  <si>
    <t>ALARGAMIENTO DE TENDON EN MANO (TRES O MAS) (COD PROPIO - 8255AA)</t>
  </si>
  <si>
    <t>INJERTO DE TENDON EXTENSOR DE MANO O DEDOS (TRES O MAS) (COD PROPIO - 8279AA)</t>
  </si>
  <si>
    <t>INJERTO TENDINOSO CON IMPLANTE EN DOS DEDOS CADA TIEMPO (COD PROPIO - 8279AB)</t>
  </si>
  <si>
    <t>TRATAMIENTO QUIRURGICO DE MANO ZAMBA RADIAL O DEFICIENCIAS CUBITALES (COD PROPIO - 8282AA)</t>
  </si>
  <si>
    <t>CORRECCION DE SINDACTILIA SIMPLE (DOS ESPACIOS) (COD PROPIO - 8283AA)</t>
  </si>
  <si>
    <t>CORRECCION DE SINDACTILIA COMPLEJA (DOS ESPACIOS) (COD PROPIO - 8283AB)</t>
  </si>
  <si>
    <t>CORRECCION SIMPLE DE CAMPTODACTILIA (TRES O MAS DEDOS) (COD PROPIO - 8283AC)</t>
  </si>
  <si>
    <t>CORRECCION DE CAMPTODACTILIA CON OSTEOTOMIA (TRES O MAS DEDOS) (COD PROPIO - 8283AD)</t>
  </si>
  <si>
    <t>CORRECCION QUIRURGICA DE CLINODACTILIA (TRES O MAS DEDOS) (COD PROPIO - 8283AE)</t>
  </si>
  <si>
    <t>TRATAMIENTO ORTOPEDICO DEDO EN MARTILLO - BOTONERA - CUELLO DE CISNE O GATILLO (COD PROPIO - 8284AA)</t>
  </si>
  <si>
    <t>TENODESIS EN MANO (TRES O MAS) (COD PROPIO - 8285AA)</t>
  </si>
  <si>
    <t>TENOLISIS EN EXTENSORES DE MANO (TRES O MAS) (COD PROPIO - 8291AA)</t>
  </si>
  <si>
    <t>TENOLISIS EN FLEXORES DE MANO (TRES O MAS) (COD PROPIO - 8291AB)</t>
  </si>
  <si>
    <t>TENOLISIS EN FLEXORES DE DEDOS (TRES O MAS) (COD PROPIO - 8291AC)</t>
  </si>
  <si>
    <t>TENOLISIS EN EXTENSORES DE DEDO (TRES O MAS) (COD PROPIO - 8291AD)</t>
  </si>
  <si>
    <t>TENOTOMIAS EN PIE TRES O MAS (COD PROPIO - 8311AA)</t>
  </si>
  <si>
    <t>TOMA DE BIOPSIAS EN APONEUROSIS (COD PROPIO - 8321AA)</t>
  </si>
  <si>
    <t>EXTRACCION DE CUERPO EXTRAÑO SUPERFICIAL EN TEJIDOS BLANDOS EXCEPTO MANO (COD PROPIO - 8399AA)</t>
  </si>
  <si>
    <t>EXTRACCION DE CUERPO EXTRAÑO PROFUNDO EN TEJIDOS BLANDOS EXCEPTO MANO (COD PROPIO - 8399AB)</t>
  </si>
  <si>
    <t>AMPUTACION O DESARTICULACION DE DEDOS DE MANO (TRES O MAS) (COD PROPIO - 8401AA)</t>
  </si>
  <si>
    <t>AMPUTACION O DESARTICULACION DE DEDOS DEL PIE TRES O MAS (COD PROPIO - 8411AA)</t>
  </si>
  <si>
    <t>AMPUTACION O DESARTICULACION DE LA PIERNA - PROGRAMADA Y URGENCIAS (COD PROPIO - 8415AA)</t>
  </si>
  <si>
    <t>REVISION Y/O RECONSTRUCCION DE MUÑON DE AMPUTACION DE DEDOS DE MANO (TRES O MAS) (COD PROPIO - 8435AA)</t>
  </si>
  <si>
    <t>CIRUGIA RECONSTRUCTIVA MULTIPLE DE MIEMBRO INFERIOR - (UNILATERAL) - AMBULATORIA (COD PROPIO - 8495AD)</t>
  </si>
  <si>
    <t>ECOGRAFIAS - LOCALIZACION CON ARPON LESION SENO A LA TARIFA DEL ESTUDIO AGREGAR POR SERVICIOS PROFESIONALES (COD PROPIO - 8513AA)</t>
  </si>
  <si>
    <t>CUADRANTECTOMIA CON VACIAMIENTO GANGLIONAR (COD PROPIO - 8522AA)</t>
  </si>
  <si>
    <t>CUADRANTECTOMIA SIN VACIAMIENTO GANGLIONAR - AMBULATORIA (COD PROPIO - 8522AB)</t>
  </si>
  <si>
    <t>CUADRANTECTOMIA CON VACIAMIENTO GANGLIONAR - AMBULATORIA (COD PROPIO - 8522AC)</t>
  </si>
  <si>
    <t>RESECCION DE GINECOMASTIA (COD PROPIO - 8531AA)</t>
  </si>
  <si>
    <t>MASTECTOMIA RADICAL MODIFICADA CON DISECCION AXILAR Y CONSERVACION DE MUSCULOS PECTORALES - AMBULATORIA (COD PROPIO - 8545AB)</t>
  </si>
  <si>
    <t>RECONSTRUCCION DE SENO CON COLGAJO - AMBULATORIA (COD PROPIO - 8572AA)</t>
  </si>
  <si>
    <t>REACCION DE MONTENEGRO (COD PROPIO - 8602AB)</t>
  </si>
  <si>
    <t>TATUAJE EN CARA CUELLO O MANOS (COD PROPIO - 8614AA)</t>
  </si>
  <si>
    <t>TRATAMIENTO QUIRURGICO DE QUEMADURAS EN CUELLO (COD PROPIO - 8620AA)</t>
  </si>
  <si>
    <t>RESECCION DE QUISTE PILONIDAL - EXTIRPACION ABIERTA O MARSUPIALIZACION - AMBULATORIA (COD PROPIO - 8621AA)</t>
  </si>
  <si>
    <t>TRATAMIENTO QUIRURGICO DE QUEMADURAS UNO A DOS DEDOS (COD PROPIO - 8623AA)</t>
  </si>
  <si>
    <t>TRATAMIENTO QUIRURGICO DE QUEMADURAS EN TRES O MAS DEDOS (COD PROPIO - 8623AB)</t>
  </si>
  <si>
    <t>DERMOABRASION AREA GENERAL (COD PROPIO - 8625AA)</t>
  </si>
  <si>
    <t>ABRASION QUIMICA EN CARA CUELLO O MANOS (COD PROPIO - 8625AB)</t>
  </si>
  <si>
    <t>ONICECTOMIA UNA UÑA (POR INFECCION) (COD PROPIO - 8627AA)</t>
  </si>
  <si>
    <t>DESBRIDAMIENTO INICIAL DE QUEMADURAS EN AREA GENERAL ENTRE UN 6% Y UN 15 % DE SUPERFICIE CORPORAL AREA GENERAL (COD PROPIO - 8628AA)</t>
  </si>
  <si>
    <t>RESECCION DE VERRUGAS - LUNARES Y CLAVOS PLANTARES EN AREA GENERAL DE UNA A TRES (COD PROPIO - 8631AA)</t>
  </si>
  <si>
    <t>RESECCION DE VERRUGAS - LUNARES Y CLAVOS PLANTARES EN AREA GENERAL DE CUATRO A SIETE (COD PROPIO - 8631AB)</t>
  </si>
  <si>
    <t>RESECCION DE TUMOR BENIGNO O MALIGNO DE MAS DE 10 CENTIMETROS CON REPARACION CON INJERTO O COLGAJOS DE VECINDAD EN PIEL O TEJIDO CELULAR SUBCUTANEO AREA GENERAL (COD PROPIO - 8641AA)</t>
  </si>
  <si>
    <t>RESECCION DE TUMOR BENIGNO O MALIGNO CON REPARACION CON COLGAJO A DISTANCIA EN PIEL O TEJIDO CELULAR SUBCUTANEO AREA GENERAL (COD PROPIO - 8641AB)</t>
  </si>
  <si>
    <t>RESECCION TUMOR BENIGNO O MALIGNO DE CUERO CABELLUDO (INCLUYE RECONSTRUCCION) (COD PROPIO - 8642AA)</t>
  </si>
  <si>
    <t>SUTURA O REPARACION DE HERIDA ENTRE 6 Y 10 CENTIMETROS AREA GENERAL EXCEPTO CARA (COD PROPIO - 8651AA)</t>
  </si>
  <si>
    <t>SUTURA O REPARACION DE HERIDA DE MAS DE 20 CENTIMETROS AREA GENERAL EXCEPTO CARA (COD PROPIO - 8651AB)</t>
  </si>
  <si>
    <t>SUTURA O REPARACION DE HERIDA DE 3 A 4 CENTIMETROS EN CARA INCLUYE LABIOS (COD PROPIO - 8652AA)</t>
  </si>
  <si>
    <t>SUTURA O REPARACION DE HERIDA DE MAS DE 10 CENTIMETROS EN CARA INCLUYE LABIOS (COD PROPIO - 8652AB)</t>
  </si>
  <si>
    <t>INJERTO DE PIEL EN DEDOS CADA DEDO (COD PROPIO - 8661AA)</t>
  </si>
  <si>
    <t>CORRECCION QUIRURGICA DE CICATRIZ EN MANO CON SUTURA PRIMARIA HASTA 2 CENTIMETROS (COD PROPIO - 8681AA)</t>
  </si>
  <si>
    <t>CORRECCION QUIRURGICA DE CICATRIZ EN MANO CON SUTURA PRIMARIA DE 3 A 5 CMS (COD PROPIO - 8681AB)</t>
  </si>
  <si>
    <t>CORRECCION QUIRURGICA DE CICATRIZ EN MANO CON SUTURA PRIMARIA DE MAS DE 5 CMS (COD PROPIO - 8681AC)</t>
  </si>
  <si>
    <t>CORRECCION QUIRURGICA DE CICATRIZ HIPERTROFICA O QUELOIDE EN MANO (COD PROPIO - 8681AD)</t>
  </si>
  <si>
    <t>CORRECCION QUIRURGICA DE CICATRIZ EN MANO CON COLGAJO A DISTANCIA (COD PROPIO - 8681AE)</t>
  </si>
  <si>
    <t>CORRECCION QUIRURGICA DE CICATRIZ PLANA ENTRE 11 Y 20 CENTIMETROS AREA GENERAL (COD PROPIO - 8681AF)</t>
  </si>
  <si>
    <t>CORRECCION QUIRURGICA DE CICATRIZ PLANA DE MAS DE 20 CENTIMETROS AREA GENERAL (COD PROPIO - 8681AG)</t>
  </si>
  <si>
    <t>CORRECCION QUIRURGICA DE CICATRIZ HIPERTROFICA O QUELOIDE ENTRE 6 Y 10 CENTIMETROS DE DIAMETRO MAYOR AREA GENERAL (COD PROPIO - 8681AH)</t>
  </si>
  <si>
    <t>CORRECCION QUIRURGICA DE CICATRIZ HIPERTROFICA O QUELOIDE DE MAS DE 10 CENTIMETROS DE DIAMETRO MAYOR AREA GENERAL (COD PROPIO - 8681AI)</t>
  </si>
  <si>
    <t>CORRECCION QUIRURGICA DE CICATRIZ O SECUELA DE QUEMADURA DE 3 A 4 CENTIMETROS EN CARA (COD PROPIO - 8681AJ)</t>
  </si>
  <si>
    <t>CORRECCION QUIRURGICA DE CICATRIZ O SECUELA DE QUEMADURA DE MAS DE 10 CENTIMETROS EN CARA (COD PROPIO - 8681AK)</t>
  </si>
  <si>
    <t>CORRECCION QUIRURGICA DE CICATRIZ O SECUELA DE QUEMADURA EN CUELLO (COD PROPIO - 8681AL)</t>
  </si>
  <si>
    <t>CORRECCION QUIRURGICA DE CICATRIZ O SECUELAS DE QUEMADURA EN PLANTA DE PIE (COD PROPIO - 8681AM)</t>
  </si>
  <si>
    <t>CORRECCION QUIRURGICA MAS INJERTOS Y/O COLGAJOS PARA EL TRATAMIENTO DE BRIDAS RETRACTILES EN AREA DE FLEXION DE CUELLO UNILATERAL (COD PROPIO - 8685AA)</t>
  </si>
  <si>
    <t>PLASTIA EN Z (UNA A DOS) EN CARA - GENITALES - ZONAS DE FLEXION DE AXILA - CUELLO - CODO - MUÑECA - DORSO DE PIE - HUECO POPLITEO - REGION INGUINAL (COD PROPIO - 8685AB)</t>
  </si>
  <si>
    <t>PLASTIA EN ARTEJOS (TRES O MAS) (COD PROPIO - 8685AC)</t>
  </si>
  <si>
    <t>CURACION E INMOVILIZACION POSTERIOR EN QUEMADURAS QUE NECESITEN DE ANESTESIA GENERAL AREA GENERAL (COD PROPIO - 8695AC)</t>
  </si>
  <si>
    <t>CURACION E INMOVILIZACION POSTERIOR EN QUEMADURAS QUE NO NECESITEN DE ANESTESIA GENERAL AREA GENERAL (COD PROPIO - 8695AD)</t>
  </si>
  <si>
    <t>RADIOLOGIA - PANORAMICA DE MAXILAR SUPERIOR (COD PROPIO - 8701AA)</t>
  </si>
  <si>
    <t>RADIOLOGIA - PANORAMICA DE MANDIBULA (COD PROPIO - 8701AB)</t>
  </si>
  <si>
    <t>RADIOLOGIA - PROYECCIONES DINAMICAS O ADICIONALES - AL VALOR DEL EXAMEN AGREGAR EN COLUMNA VERTEBRAL (COD PROPIO - 8710AA)</t>
  </si>
  <si>
    <t>RADIOLOGIA - FOTOPODOGRAFIA (COD PROPIO - 8733AA)</t>
  </si>
  <si>
    <t>RADIOLOGIA - FLUOROSCOPIA PARA IMPLANTACION DE MARCAPASO - AL VALOR DEL EXAMEN AGREGAR EN TORAX (COD PROPIO - 8735AB)</t>
  </si>
  <si>
    <t>RADIOLOGIA - FLUOROSCOPIA PARA COLANGIOGRAFIA ENDOSCOPICA RETROGRADA (TRANSDUODENAL) (COD PROPIO - 8735AC)</t>
  </si>
  <si>
    <t>RADIOLOGIA - FLUOROSCOPIA PARA PAPILECTOMIA Y/O EXTRACCION DE CALCULOS BILIARES (COD PROPIO - 8735AD)</t>
  </si>
  <si>
    <t>RADIOLOGIA - PROCEDIMIENTO ESPECIAL CON FLUOROSCOPIA AL VALOR DE LA REGION AGREGAR EN VIAS BILIARES (COD PROPIO - 8735AE)</t>
  </si>
  <si>
    <t>FLUOROSCOPIA PARA CUERPO EXTRAÑO ENDO-OCULAR (SWEET) (COD PROPIO - 8735AF)</t>
  </si>
  <si>
    <t>FLUOROSCOPIA PARA GASTROSTOMIA PERCUTANEA O ENDOSCOPICA (COD PROPIO - 8735AG)</t>
  </si>
  <si>
    <t>FLUOROSCOPIA PARA LITOTRIPSIA O DISOLUCION DE CALCULOS (COD PROPIO - 8735AH)</t>
  </si>
  <si>
    <t>PORTATILES SIN FLUOROSCOPIA E INTENSIFICADOR DE IMAGEN PRACTICADO EN HABITACION - UCI - RN O QUIROFANOS AL VALOR DEL ESTUDIO AGREGAR (COD PROPIO - 8735AI)</t>
  </si>
  <si>
    <t>RADIOLOGIA - PROYECCIONES ADICIONALES CRANEO - CARA Y CUELLO (COD PROPIO - 8735AK)</t>
  </si>
  <si>
    <t>ARTERIOGRAFIA CAROTIDEA Y/O VERTEBRAL EXTRACRANEANA - AMBULATORIA (COD PROPIO - 8741AA)</t>
  </si>
  <si>
    <t>ARTERIOGRAFIA SELECTIVA DE AMBAS CAROTIDAS Y VERTEBRALES - EXTRA E INTRACRANEANA BILATERAL - AMBULATORIA (COD PROPIO - 8741AB)</t>
  </si>
  <si>
    <t>ARTERIOGRAFIA PULMONAR - AMBULATORIA (COD PROPIO - 8761AC)</t>
  </si>
  <si>
    <t>CATETERISMO IZQUIERDO + CATETERISMO DERECHO + ARTERIOGRAFIA CORONARIA - AMBULATORIA (COD PROPIO - 8761AD)</t>
  </si>
  <si>
    <t>ARTERIOGRAFIA CORONARIA + CATETERISMO IZQUIERDO CON O SIN ANGIOGRAFIA - AMBULATORIA (COD PROPIO - 8761AE)</t>
  </si>
  <si>
    <t>ARTERIOGRAFIA RENAL - AMBULATORIA (COD PROPIO - 8771AA)</t>
  </si>
  <si>
    <t>ARTERIOGRAFIA ABDOMINAL SELECTIVA - AMBULATORIA (COD PROPIO - 8771AB)</t>
  </si>
  <si>
    <t>ARTERIOGRAFIA RENAL (INCLUYE AORTOGRAMA ABDOMINAL Y ARTERIOGRAFIA RENAL SELECTIVA) BILATERAL (COD PROPIO - 8771AC)</t>
  </si>
  <si>
    <t>ESTUDIO DE HIPERTENSION PORTAL CON HEMODINAMIA (INCLUYE ESPLENOPORTOGRAFIA) (COD PROPIO - 8771AD)</t>
  </si>
  <si>
    <t>TOMOGRAFIA COMPUTADA - BIOPSIA PERCUTANEA POR PUNCION O ASPIRACION AGREGAR A LA TARIFA DEL ESTUDIO (COD PROPIO - 8799AF)</t>
  </si>
  <si>
    <t>TOMOGRAFIA COMPUTADA - DERIVACION O DRENAJE - AGREGAR A LA TARIFA DEL ESTUDIO (COD PROPIO - 8799AG)</t>
  </si>
  <si>
    <t>ECOGRAFIAS - BIOPSIA O PUNCION POR VIA TRANSRECTAL O TRANSVAGINAL (TRANSDUCTOR DE 7 MHZ O MAS) (COD PROPIO - 8817AB)</t>
  </si>
  <si>
    <t>ECOGRAFIAS - PORTATIL PARA PRACTICA DEL PROCEDIMIENTO EN HABITACION - QUIROFANO O UNIDAD ESPECIAL - ADICIONAL A LA TARIFA DEL EXAMEN (COD PROPIO - 8735AJ)</t>
  </si>
  <si>
    <t>ECOGRAFIAS - ESTUDIO DE IMPOTENCIA (COD PROPIO - 8822AA)</t>
  </si>
  <si>
    <t>ECOGRAFIAS - GUIA PUNCION VASCULAR PARA COLOCACION DE CATETERES (COD PROPIO - 8828AA)</t>
  </si>
  <si>
    <t>RESONANCIA MAGNETICA ESTUDIO DE PLEJO BRAQUIAL (COD PROPIO - 8835AB)</t>
  </si>
  <si>
    <t>RESONANCIA MAGNETICA EXAMEN CON EL MEDIO DE CONTRASTE GADOLINIO DTPA (COD PROPIO - 8839AB)</t>
  </si>
  <si>
    <t>CONSULTA INTRAHOSPITALARIA PRE-QUIRURGICA POR EL ESPECIALISTA EN CLINICAS QUIRURGICAS (COD PROPIO - 8902CJ)</t>
  </si>
  <si>
    <t>CONSULTA INTRAHOSPITALARIA PREANESTESICA (COD PROPIO - 8902CK)</t>
  </si>
  <si>
    <t>CONSULTA PREANESTESICA DERECHOS DE SALA (COD PROPIO - 8902CL)</t>
  </si>
  <si>
    <t>CONSULTA TRABAJO SOCIAL FAMILIAR SESION (COD PROPIO - 8903GZ)</t>
  </si>
  <si>
    <t>TERAPIA FAMILIAR SESION (COD PROPIO - 8903HA)</t>
  </si>
  <si>
    <t>MANEJO DIARIA INTRAHOSPITALARIA DEL PACIENTE EN UCI POR ESPECIALISTAS INTERCONSULTANTES (COD PROPIO - 8904AC)</t>
  </si>
  <si>
    <t>VALORACION INICIAL INTRAHOSPITALARIA POR EL MEDICO GENERAL TRATANTE DEL PACIENTE INGRESADO PARA TRATAMIENTO NO QUIRURGICO U OBSTETRICO (COD PROPIO - 8906AF)</t>
  </si>
  <si>
    <t>VALORACION INTRAHOSPITALARIA POR EL MEDICO GENERAL DEL RECIEN NACIDO Y EL TOTAL DE CONTROLES DEL SANO DURANTE SU PERMANENCIA EN EL SERVICIO DE HOSPITALIZACION (COD PROPIO - 8906AH)</t>
  </si>
  <si>
    <t>CONSULTA MEDICA DE URGENCIA CON CUIDADO DIARIO EN HIDRATACION (ASISTENCIA INTRAHOSPITALARIA) (COD PROPIO - 8906AK)</t>
  </si>
  <si>
    <t>CONSULTA MEDICA DE URGENCIA MAS SUTURA DE HERIDAS (ASISTENCIA INTRAHOSPITALARIA) (COD PROPIO - 8907BP)</t>
  </si>
  <si>
    <t>ELECTROENCEFALOGRAMA CONVENCIONAL CON ELECTRODOS NASOFARINGEOS (COD PROPIO - 8914AA)</t>
  </si>
  <si>
    <t>REFLEJO H UNILATERAL O BILATERAL (COD PROPIO - 8915AC)</t>
  </si>
  <si>
    <t>POTENCIAL DE LATENCIA LARGA CON O SIN TAREA P 300 (UNILATERAL O BILATERAL ) (COD PROPIO - 8915AD)</t>
  </si>
  <si>
    <t>ESTUDIO DE URODINAMIA STANDARD CON PERFILOMETRIA URETRAL (UROFLUJOMETRIA ESPONTANEA - ELECTROMIOGRAFIA ESFINTERIANA - CISTOMETRIA - ESTUDIO FLUJO PRESION INSTRUMENTADA Y PERFIL URETRAL ) (COD PROPIO - 8920AB)</t>
  </si>
  <si>
    <t>PERFIL DE PRESION URETRAL CON TEST DE DENERVACION URETRAL (COD PROPIO - 8925AA)</t>
  </si>
  <si>
    <t>ESTUDIO COMPLETO DE IMPOTENCIA - INCLUYE (PRUEBA FARMACOLOGICA CON AGENTE INTRACAVERNOSO - INSTRUCCION AUTOINYECCION - DOPPLER ARTERIAS CAVERNOSAS - INDICE PENOBRAQUIAL - CAVERNOSOMETRIA - CAVERNOSOGRAFIA - ULTRASONIDO - DOPPLER PENEANO - MONITOREO PENEANO NOCTURNO - BIOTESIOMETRIA Y POTENCIALES EVOCADOS NERVIO PUDENDO- DORSAL - PENE) (COD PROPIO - 8929AA)</t>
  </si>
  <si>
    <t>VOLUMENES PULMONARES SIMPLES CON DILUCION DE HELIO (INCLUYE EL HELIO) (COD PROPIO - 8937AC)</t>
  </si>
  <si>
    <t>PLETISMOGRAFIA TORACICA SIMPLE (INCLUYE CURVA FLUJO VOLUMEN SIMPLE - RESISTENCIA DE LAS VIAS AEREAS Y VOLUMENES PULMONARES) (COD PROPIO - 8937AD)</t>
  </si>
  <si>
    <t>VOLUMEN DE CIERRE (COD PROPIO - 8938AB)</t>
  </si>
  <si>
    <t>GASES ARTERIOVENOSOS MIXTOS (COD PROPIO - 8938AC)</t>
  </si>
  <si>
    <t>ESTUDIO DE MOTILIDAD ESOFAGICA CON ESTIMULACION FARMACOLOGICA (COD PROPIO - 8939AA)</t>
  </si>
  <si>
    <t>ESTUDIO DE POTENCIALES TARDIOS (COD PROPIO - 8952AA)</t>
  </si>
  <si>
    <t>TDT (CITOMETRIA DE FLUJO) (COD PROPIO - 8980AH)</t>
  </si>
  <si>
    <t>BIOPSIAS MULTIPLES DOS O MAS MUESTRAS ESTUDIO CON TINCIONES ESPECIALES (COD PROPIO - 8980AI)</t>
  </si>
  <si>
    <t>BIOPSIAS MULTIPLES DOS O MAS MUESTRAS ESTUDIO CON TINCIONES ESPECIALES - INMUNOFLUORESCENCIA Y MICROSCOPIA ELECTRONICO (COD PROPIO - 8980AJ)</t>
  </si>
  <si>
    <t>CITOLOGIAS - ESTUDIO DE LIQUIDOS (PLEURAL - GASTRICO - ASCITICO - LCR - LAVADO BRONQUIAL O BRONCOALVEOLAR - ESPUTO U ORINA - ETC) EN BLOQUE DE PARAFINA (COD PROPIO - 8980AK)</t>
  </si>
  <si>
    <t>INDICE DE ANEUPLOIDIA-CONTENIDO DE ADN EN TUMORES SOLIDOS DE MUESTRA EN FRESCO - INCLUYE ANALISIS DE CICLO CELULAR (CITOMETRIA DE FLUJO) (COD PROPIO - 8981AN)</t>
  </si>
  <si>
    <t>RECEPTORES DE ESTROGENOS Y PROGESTERONA EN BLOQUE DE PARAFINA (COD PROPIO - 8981AO)</t>
  </si>
  <si>
    <t>INMUNOTIPIFICACION BASICA DE LEUCEMIA LINFOCITICA AGUDA - 5 MARCADORES (CITOMETRIA DE FLUJO) (COD PROPIO - 8982AB)</t>
  </si>
  <si>
    <t>INMUNOTIPIFICACION BASICA DE LEUCEMIA LINFOCITICA CRONICA - 5 MARCADORES (CITOMETRIA DE FLUJO) (COD PROPIO - 8982AC)</t>
  </si>
  <si>
    <t>INMUNOTIPIFICACION BASICA DE LEUCEMIA MIELOCITICA AGUDA - 5 MARCADORES (CITOMETRIA FLUJO) (COD PROPIO - 8982AD)</t>
  </si>
  <si>
    <t>INMUNOTIPIFICACION BASICA DE LEUCEMIA MIELOCITICA CRONICA -5 MARCADORES CITOMETRIA FLUJO) (COD PROPIO - 8982AE)</t>
  </si>
  <si>
    <t>INMUNOTIPIFICACION BASICA DE LINFOMAS (CITOMETRIA DE FLUJO) (COD PROPIO - 8982AF)</t>
  </si>
  <si>
    <t>BIOPSIAS MULTIPLES DOS O MAS MUESTRAS ESTUDIO CON TINCIONES DE RUTINA (COD PROPIO - 8982AG)</t>
  </si>
  <si>
    <t>BIOPSIAS MULTIPLES DOS O MAS MUESTRAS ESTUDIO POR CONGELACION Y/O EN PARAFINA (COD PROPIO - 8988AA)</t>
  </si>
  <si>
    <t>COLORACION ACIDO ALCOHOL RESISTENTE (COD PROPIO - 9011AC)</t>
  </si>
  <si>
    <t>CRYPTOCOCCUS NEOFORMANS - PRUEBA DIRECTA CON TINTA CHINA (COD PROPIO - 9011AD)</t>
  </si>
  <si>
    <t>CULTIVO PARA GERMENES AEROBIOS DE ABSCESO SITIO CONTAMINADO HASTA ESPECIE Y ANTIBIOGRAMA POR MIC - CADA GERMAN IDENTIFICADO (COD PROPIO - 9012AC)</t>
  </si>
  <si>
    <t>CULTIVO PARA GERMENES AEROBIOS DE ABSCESOS SITIO CONTAMINADO HASTA ESPECIE Y ANTIBIOGRAMA DE DISCO - CADA GERMEN IDENTIFICADO (COD PROPIO - 9012AD)</t>
  </si>
  <si>
    <t>CULTIVO PARA GERMENES AEROBIOS DE LIQUIDOS CORPORALES O SITIOS NO CONTAMINADOS - INCLUYE IDENTIFICACION HASTA ESPECIE CON ANTIBIOGRAMA DE DISCO (COD PROPIO - 9012AE)</t>
  </si>
  <si>
    <t>CULTIVO PARA GERMENES AEROBIOS DE LIQUIDOS CORPORALES O SITIOS NO CONTAMINADOS - INCLUYE IDENTIFICACION HASTA ESPECIE CON ANTIBIOGRAMA POR MIC (COD PROPIO - 9012AF)</t>
  </si>
  <si>
    <t>STREPTOCOCCUS PYOGENES CULTIVO DE GARGANTA (COD PROPIO - 9012AG)</t>
  </si>
  <si>
    <t>CULTIVO DE MATERIA FECAL - COPROCULTIVO - INCLUYE IDENTIFICACION - ANTIBIOGRAMA Y CONFIRMACION SEROLOGICA (COD PROPIO - 9012AH)</t>
  </si>
  <si>
    <t>CULTIVO PARA GERMENES AEROBIOS DE ABSCESO SITIO CONTAMINADO HASTA GENERO Y ANTIBIOGRAMA DE DISCO - CADA GERMEN IDENTIFICADO (COD PROPIO - 9012AI)</t>
  </si>
  <si>
    <t>LEISHMANIASIS PRUEBA LATEX (COD PROPIO - 9013AB)</t>
  </si>
  <si>
    <t>EXAMEN VAGINAL DIRECTO - GRAM Y AMINAS (COD PROPIO - 9013AC)</t>
  </si>
  <si>
    <t>CLOSTRIDIUM TOXINA (COD PROPIO - 901401)</t>
  </si>
  <si>
    <t>CRIOFIBRINOGENO (COD PROPIO - 9020AF)</t>
  </si>
  <si>
    <t>PRUEBA DE NEUTRALIZACION DE PLAQUETAS PNP (COD PROPIO - 9020AG)</t>
  </si>
  <si>
    <t>RETRACCION DEL COAGULO CUALITATIVO (COD PROPIO - 9020AH)</t>
  </si>
  <si>
    <t>METAHEMOGLOBINA CUALITATIVA (COD PROPIO - 902117)</t>
  </si>
  <si>
    <t>FRAGILIDAD OSMOTICA INCUBADA DE LOS ERITROCITOS (COD PROPIO - 9021AA)</t>
  </si>
  <si>
    <t>SULFAHEMOGLOBINA CUALITATIVA (COD PROPIO - 9021AC)</t>
  </si>
  <si>
    <t>RECUENTO DE EOSINOFILOS EN ESPUTO (COD PROPIO - 9022AB)</t>
  </si>
  <si>
    <t>RECUENTO DE EOSINOFILOS EN ORINA (COD PROPIO - 9022AC)</t>
  </si>
  <si>
    <t>RECUENTO DE RETICULOCITOS (CITOMETRIA DE FLUJO) (COD PROPIO - 9022AD)</t>
  </si>
  <si>
    <t>HEMOGRAMA TIPO V (HEMOGLOBINA - HEMATOCRITO - ROJOS - INDICES ERITROCITARIOS - ANCHO DE DISTRIBUCION DE LOS ERITROCITOS - RECUENTO TOTAL Y DIFERENCIAL DE LEUCOCITOS DE CINCO LINEAS - PLAQUETAS Y VOLUMEN MEDIO PLAQUETARIO POR METODOS ELECTRONICOS Y MORFOLOGIA - INCLUYE SEDIMENTACION (COD PROPIO - 9022AE)</t>
  </si>
  <si>
    <t>CITRATO (COD PROPIO - 9030AE)</t>
  </si>
  <si>
    <t>HAPTOGLOBINA (NEFELOMETRIA) (COD PROPIO - 9030AF)</t>
  </si>
  <si>
    <t>HEMOPEXINA (IDR) (COD PROPIO - 9030AG)</t>
  </si>
  <si>
    <t>PRUEBA DE SIA PARA MACROGLOBULINAS (COD PROPIO - 9030AH)</t>
  </si>
  <si>
    <t>ACIDO HOMOVANILICO (COD PROPIO - 9031AB)</t>
  </si>
  <si>
    <t>SUCROSA (COD PROPIO - 9033AA)</t>
  </si>
  <si>
    <t>ACETILCOLINESTERASA (COD PROPIO - 9034AB)</t>
  </si>
  <si>
    <t>ELECTROFORESIS DE PROTEINAS EN LIQUIDO SINOVIAL (COD PROPIO - 9035AA)</t>
  </si>
  <si>
    <t>HISTOGRAMA DE ERITROCITOS EN ORINA (COD PROPIO - 9035AB)</t>
  </si>
  <si>
    <t>CALCIO (ABSORCION ATOMICA) (COD PROPIO - 9036AC)</t>
  </si>
  <si>
    <t>GASES ARTERIALES EN REPOSO Y EN EJERCICIO (COD PROPIO - 9038AL)</t>
  </si>
  <si>
    <t>ACETALDEHIDO (COD PROPIO - 9038AM)</t>
  </si>
  <si>
    <t>CAPACIDAD TOTAL DE FIJACION DE LA TRANSFERRINA (NEFELOMETRIA) (COD PROPIO - 9038AN)</t>
  </si>
  <si>
    <t>GASES EN ORINA (COD PROPIO - 9038AO)</t>
  </si>
  <si>
    <t>GLUCOSA CUANTITATIVA EN ORINA (COD PROPIO - 9038AP)</t>
  </si>
  <si>
    <t>HIERRO TOTAL (FLUOROMETRIA) (COD PROPIO - 9038AQ)</t>
  </si>
  <si>
    <t>LIPIDOS TOTALES (COD PROPIO - 9038AR)</t>
  </si>
  <si>
    <t>TRIGLICERIDOS (COD PROPIO - 9038AS)</t>
  </si>
  <si>
    <t>HORMONA DEL CRECIMIENTO PRE Y POST-L-DOPA 4 MUESTRAS INCLUYE GLOCUMETRIAS (COD PROPIO - 9041AA)</t>
  </si>
  <si>
    <t>PROLACTINA PRE Y POST HORMONA LIBERADORA DE TIROTROPINA(TRH) 3 MUESTRAS (COD PROPIO - 9042AE)</t>
  </si>
  <si>
    <t>HORMONA DEL CRECIMIENTO PRE Y POST-CLONIDINA - 5 MUESTRAS (COD PROPIO - 9042AF)</t>
  </si>
  <si>
    <t>HORMONA DEL CRECIMIENTO PRE Y POST-GLUCOSA 5 MUESTRAS INCLUYE CARGA DE GLUCOSA (COD PROPIO - 9042AG)</t>
  </si>
  <si>
    <t>HORMONA DEL CRECIMIENTO PRE Y POST-CLONIDINA 4 MUESTRAS (COD PROPIO - 9042AH)</t>
  </si>
  <si>
    <t>HORMONA DEL CRECIMIENTO PRE Y POST-GLUCOSA 3 MUESTRAS INCLUYE CARGA DE GLUCOSA (COD PROPIO - 9042AI)</t>
  </si>
  <si>
    <t>CORTISOL PRE Y POST-SUPRESION CON DEXAMETASONA 3 MUESTRAS (COD PROPIO - 9043AB)</t>
  </si>
  <si>
    <t>CORTISOL PRE Y POST-ACTH 2 MUESTRAS (COD PROPIO - 9043AC)</t>
  </si>
  <si>
    <t>HIDROXIPROGESTERONA 20 (COD PROPIO - 9045AA)</t>
  </si>
  <si>
    <t>PRUEBA INMUNOLOGICA DE EMBARAZO EN ORINA (EIA MODIFICADO) (COD PROPIO - 9045AB)</t>
  </si>
  <si>
    <t>PRUEBA INMUNOLOGICA DE EMBARAZO EN ORINA O SUERO EN PLACA (LATEX) (COD PROPIO - 9045AC)</t>
  </si>
  <si>
    <t>YODUROS (COD PROPIO - 9049AD)</t>
  </si>
  <si>
    <t>PROCAINAMIDA (COD PROPIO - 9050AA)</t>
  </si>
  <si>
    <t>DESIPRAMINA (COD PROPIO - 9053AA)</t>
  </si>
  <si>
    <t>IMIPRAMINA (COD PROPIO - 9053AB)</t>
  </si>
  <si>
    <t>NORTRIPTILINA (COD PROPIO - 9053AC)</t>
  </si>
  <si>
    <t>BORAX (COD PROPIO - 9057AI)</t>
  </si>
  <si>
    <t>CADMIO (COD PROPIO - 9057AJ)</t>
  </si>
  <si>
    <t>DROGAS DE ABUSO - TAMIZACION POR CROMATOGRAFIA EN CAPA FINA Y EIA (INCLUYE ALCALOIDES - CANABINOIDES Y OPIACEOS) (COD PROPIO - 9057AK)</t>
  </si>
  <si>
    <t>HONGOS ALUCINOGENOS (COD PROPIO - 9057AL)</t>
  </si>
  <si>
    <t>MEPERIDINA (COD PROPIO - 9057AM)</t>
  </si>
  <si>
    <t>QUINIDINA (COD PROPIO - 9057AN)</t>
  </si>
  <si>
    <t>ACIDO SUCCINICO (COD PROPIO - 9058AD)</t>
  </si>
  <si>
    <t>TREPONEMA PALLIDUM FTA EN LCR (COD PROPIO - 9060AB)</t>
  </si>
  <si>
    <t>BRUCELLA SEROAGLUTINACION (COD PROPIO - 9060AC)</t>
  </si>
  <si>
    <t>TOXOPLASMA GONDII - ANTICUERPOS IGG (EIA) - SUEROS PAREADOS (AGUDO Y CONVALECIENTE) (COD PROPIO - 9061AH)</t>
  </si>
  <si>
    <t>TOXOPLASMA GONDII - ANTICUERPOS IGG (IFI) - SUEROS PAREADOS (AGUDO Y CONVALECIENTE) (COD PROPIO - 9061AI)</t>
  </si>
  <si>
    <t>TOXOPLASMA GONDII - ANTICUERPOS IGM (EIA) SUEROS PAREADOS - (AGUDO Y CONVALECIENTE) (COD PROPIO - 9061AJ)</t>
  </si>
  <si>
    <t>TOXOPLASMA GONDII ANTICUERPOS IGM (IFI) (COD PROPIO - 9061AK)</t>
  </si>
  <si>
    <t>HTLV-II ANTICUERPOS ANTI HTLV-II (COD PROPIO - 9062AB)</t>
  </si>
  <si>
    <t>PAROTIDITIS VIRAL ANTICUERPOS IGG (EIA) SUEROS PAREADOS AGUDO Y CONVALECIENTE (COD PROPIO - 9062AC)</t>
  </si>
  <si>
    <t>PNEUMOCYSTIS CARINII COLORACION DE PLATA METENAMINA (COD PROPIO - 9062AD)</t>
  </si>
  <si>
    <t>RUBEOLA ANTICUERPOS IGG (IHA) (COD PROPIO - 9062AE)</t>
  </si>
  <si>
    <t>RUBEOLA ANTICUERPOS IGG (IHA) - SUEROS PAREADOS (AGUDO Y CONVALECIENTE) (COD PROPIO - 9062AF)</t>
  </si>
  <si>
    <t>RUBEOLA ANTICUERPOS IGM (IHA) (COD PROPIO - 9062AG)</t>
  </si>
  <si>
    <t>SARAMPION - ANTICUERPOS IGG (EIA) - SUEROS PAREADOS (AGUDO Y CONVALECIENTE) (COD PROPIO - 9062AH)</t>
  </si>
  <si>
    <t>VARICELA ZOSTER - ANTICUERPOS IGG - SUEROS PAREADOS (AGUDO Y CONVALECIENTE) (COD PROPIO - 9062AI)</t>
  </si>
  <si>
    <t>VIH ANTICUERPOS ANTI VIH (EIA) (COD PROPIO - 9062AJ)</t>
  </si>
  <si>
    <t>CITOMEGALOVIRUS ANTICUERPOS IGG - ANTI CMV-G (EIA) SUEROS PAREADOS (AGUDO Y CONVALECIENTE) (COD PROPIO - 9062AK)</t>
  </si>
  <si>
    <t>PROTEUS OX-2 SEROAGLUTINACION (COD PROPIO - 9063AC)</t>
  </si>
  <si>
    <t>PROTEUS OX-K SEROAGLUTINACION (COD PROPIO - 9063AD)</t>
  </si>
  <si>
    <t>SEROAGLUTINACION PARA FEBRILES (COD PROPIO - 9063AI)</t>
  </si>
  <si>
    <t>MONONUCLEOSIS INFECCIOSA LATEX (COD PROPIO - 9063AJ)</t>
  </si>
  <si>
    <t>PROTEUS OX-19 SEROAGLUTINACION (COD PROPIO - 9063AK)</t>
  </si>
  <si>
    <t>ANTICUERPOS ANTI ESPERMA (CITOMETRIA DE FLUJO) (COD PROPIO - 9064AG)</t>
  </si>
  <si>
    <t>ANTIGENOS NUCLEARES EXTRACTABLES ENA - PRUEBA CUALITATIVA DE TAMIZACION PARA RNP - RO/SSA SM Y LA/SSB1 (EIA) (COD PROPIO - 9064AH)</t>
  </si>
  <si>
    <t>HLA DR - DQ CLASE II (SEROLOGIA) (COD PROPIO - 9065AB)</t>
  </si>
  <si>
    <t>CULTIVO MIXTO DE LINFOCITOS (COD PROPIO - 9067AA)</t>
  </si>
  <si>
    <t>LINFOCITOS CD20 Y LINFOCITOS B MADUROS POR CITOMETRIA DE FLUJO (COD PROPIO - 9067AB)</t>
  </si>
  <si>
    <t>ELECTROFORESIS DE PROTEINAS EN ORINA (COD PROPIO - 9068AL)</t>
  </si>
  <si>
    <t>FAGOCITOSIS ESTUDIO CAPACIDAD FAGOCITARIA DE LEUCOCITOS (COD PROPIO - 9068AM)</t>
  </si>
  <si>
    <t>IMNUNOGLOBULINAS DE SUPERFICIE (CITOMETRIA DE FLUJO) (COD PROPIO - 9068AN)</t>
  </si>
  <si>
    <t>MALARIA ANTICUERPOS IGG (IFI) (COD PROPIO - 9068AO)</t>
  </si>
  <si>
    <t>REAGINA PLASMATICA RAPIDA EN SUERO (RPR) (COD PROPIO - 9069AA)</t>
  </si>
  <si>
    <t>PH EN FECALES (COD PROPIO - 9070AA)</t>
  </si>
  <si>
    <t>SUDAN TINCION Y LECTURA (COD PROPIO - 9070AB)</t>
  </si>
  <si>
    <t>UROANALISIS QUIMICA CON TIRILLA SIN SEDIMENTO (COD PROPIO - 9071AA)</t>
  </si>
  <si>
    <t>UROANALISIS SEDIMENTO URINARIO SOLO (COD PROPIO - 9071AB)</t>
  </si>
  <si>
    <t>TIROSINA CUANTITATIVA EN ORINA O SANGRE (COD PROPIO - 908113)</t>
  </si>
  <si>
    <t>FRUCTOSA (COD PROPIO - 9083AC)</t>
  </si>
  <si>
    <t>ALBUMINA ACIDA (COD PROPIO - 9083AE)</t>
  </si>
  <si>
    <t>HIPOXANTINA GUANINA FOSFORIBOSIL TRANSFERASA ACTIVIDAD (HPRT EN ERITROCITOS) (COD PROPIO - 9086AA)</t>
  </si>
  <si>
    <t>HIPOXANTINA GUANINA FOSFORIBOSIL TRANSFERASA ACTIVIDAD (HPRT EN RAICES DE CABELLO) (COD PROPIO - 9086AB)</t>
  </si>
  <si>
    <t>HIPOXANTINA GUANINA FOSFORIBOSIL TRANSFERASA ACTIVIDAD (HPRT EN LEUCOCITOS) (COD PROPIO - 9086AC)</t>
  </si>
  <si>
    <t>ARILSULFATASA A EN LEUCOCITOS (COD PROPIO - 908702)</t>
  </si>
  <si>
    <t>VIRUS CARGA VIRAL - PRUEBA CUALITATIVA POR PCR (HEPATITIS C) (COD PROPIO - 9088AF)</t>
  </si>
  <si>
    <t>PRUEBA DE COMPATIBILIDAD CRUZADA MENOR (INCLUYE HEMOCLASIFICACION DE DONANTE Y RECEPTOR) (COD PROPIO - 9110AD)</t>
  </si>
  <si>
    <t>ANTICUERPOS ABSORCION (COD PROPIO - 9110AE)</t>
  </si>
  <si>
    <t>ANTICUERPOS ANTI RH CUANTITATIVOS (CITOMETRIA DE FLUJO) (COD PROPIO - 9110AF)</t>
  </si>
  <si>
    <t>ANTICUERPOS ELUSION (COD PROPIO - 9110AG)</t>
  </si>
  <si>
    <t>UNIDAD DE GLOBULOS ROJOS IRRADIADOS (COD PROPIO - 9111AF)</t>
  </si>
  <si>
    <t>CONCENTRADO DE LEUCOCITOS (COD PROPIO - 9112AA)</t>
  </si>
  <si>
    <t>PLAQUETAFERESIS (SISTEMA ABIERTO O CERRADO) (COD PROPIO - 9112AB)</t>
  </si>
  <si>
    <t>APLICACION DE GLOBULOS ROJOS DELEUCOCITADOS (UNIDAD) (COD PROPIO - 9120AA)</t>
  </si>
  <si>
    <t>APLICACION DE PLAQUETAS DELEUCOCITADAS (UNIDAD) (COD PROPIO - 9120AB)</t>
  </si>
  <si>
    <t>TRANSFUSION AUTOLOGA PREDEPOSITO (UNIDAD) (COD PROPIO - 9120AC)</t>
  </si>
  <si>
    <t>ESTUDIO DE PERFUSION CAROTIDEA (COD PROPIO - 9204AA)</t>
  </si>
  <si>
    <t>TERAPIA PARA HIPERTIROIDISMO (COD PROPIO - 9228AA)</t>
  </si>
  <si>
    <t>TERAPIA CON FOSFORO 32 (COD PROPIO - 9228AB)</t>
  </si>
  <si>
    <t>ESTUDIO ELECTROMIOGRAFICO DE DOS EXTREMIDADES INCLUYE (NEUROCONDUCCIONES MOTORAS Y SENSITIVAS Y ELECTROMIOGRAFIA DE DOS O MAS MUSCULOS CON O SIN LAS AREAS PARAVERTEBRALES RELACIONADAS) (COD PROPIO - 9308AH)</t>
  </si>
  <si>
    <t>TERAPIA INTEGRAL CON MONITORIA ELECTROCARDIOGRAFICA PARA REHABILITACION CARDIACA SESION (COD PROPIO - 9336AA)</t>
  </si>
  <si>
    <t>TRACCION CERVICAL CEFALICA (COD PROPIO - 9341AA)</t>
  </si>
  <si>
    <t>ECOGRAFIAS - TRATAMIENTO INTEGRAL COMPRESIVO PARA SEUDOANEURISMA EN PACIENTES POST-PUNCION ARTERIAL POR CATETERISMOS O POST-TRAUMATICA (COD PROPIO - 9350AA)</t>
  </si>
  <si>
    <t>TRATAMIENTO ORTOPEDICO DE FRACTURA DE COSTILLA (COD PROPIO - 9353AA)</t>
  </si>
  <si>
    <t>INMOVILIZACION TORACOPELVICA O PELVIPEDICA UNILATERAL O BILATERAL (COD PROPIO - 9353AB)</t>
  </si>
  <si>
    <t>MICRONEBULIZACION NO MEDICADA SESION (COD PROPIO - 9394AA)</t>
  </si>
  <si>
    <t>INTERFEROMETRIA BILATERAL (COD PROPIO - 9506AD)</t>
  </si>
  <si>
    <t>POTENCIAL EVOCADO AUDITIVO DE LATENCIA CORTA CON EVOCACION DE LA ONDA V A DIFERENTES UMBRALES BERA (UNILATERAL O BILATERAL) (COD PROPIO - 9546AA)</t>
  </si>
  <si>
    <t>EXTRACCION DE CUERPO EXTRAÑO DE CONDUCTO AUDITIVO EXTERNO SIN INCISION (COD PROPIO - 9811AA)</t>
  </si>
  <si>
    <t>EXTRACCION DE CUERPO EXTRAÑO EN AMIGDALAS (COD PROPIO - 9813AA)</t>
  </si>
  <si>
    <t>EXTRACCION CUERPO EXTRAÑO SUPERFICIAL DE ESCLEROTICA (COD PROPIO - 9821AA)</t>
  </si>
  <si>
    <t>SESION GRUPAL DE APOYO PSICOLOGICO Y AUTOAYUDA (TALLER DE PADRES) (COD PROPIO - 9901AA)</t>
  </si>
  <si>
    <t>QUIMIOTERAPIA ORAL (CICLO HASTA POR 4 SEMANAS DE TRATAMIENTO) (COD PROPIO - 9925AG)</t>
  </si>
  <si>
    <t>ANESTESIA PARA CARDIOVERSION DE PACIENTES EN TRATAMIENTO NO QUIRURGICO (COD PROPIO - 9987AD)</t>
  </si>
  <si>
    <t>ANESTESIA PARA PROCEDIMIENTOS DE SALUD ORAL EN NIÑOS (PROCEDIMIENTO INTEGRAL) (COD PROPIO - 9987AE)</t>
  </si>
  <si>
    <t>ANESTESIA PARA PROCEDIMIENTOS DE QUIMIOTERAPIA EN NIÑOS (SESION) (COD PROPIO - 9987AF)</t>
  </si>
  <si>
    <t>ANESTESIA PARA ESTUDIOS RADIOLOGICOS CONVENCIONALES - TAC O RESONANCIA (COD PROPIO - 9987AG)</t>
  </si>
  <si>
    <t>ANESTESIA PARA EXAMEN MEDICO (COD PROPIO - 9987AH)</t>
  </si>
  <si>
    <t>HISTERECTOMIA TOTAL AMPLIADA + VAGINECTOMIA PARCIAL + LINFADENECTOMIA PELVICA BILATERAL (COD PROPIO - 6841AE)</t>
  </si>
  <si>
    <t>HISTERECTOMIA TOTAL AMPLIADA + LINFADENECTOMIA PELVICA RADICAL BILATERAL (COD PROPIO - 6841AF)</t>
  </si>
  <si>
    <t>HISTERECTOMIA TOTAL AMPLIADA + VAGINECTOMIA PARCIAL + LINFADENECTOMIA PELVICA BILATERAL - AMBULATORIA (COD PROPIO - 6841AC)</t>
  </si>
  <si>
    <t>HISTERECTOMIA TOTAL AMPLIADA + LINFADENECTOMIA PELVICA RADICAL BILATERAL - AMBULATORIA (COD PROPIO - 6841AD)</t>
  </si>
  <si>
    <t>EVALUACION FUNCIONAL SINUSAL INCLUYE CATETERISMO DERECHO (COD PROPIO - 3721AA)</t>
  </si>
  <si>
    <t>EVALUACION DE CONDUCCION AV INCLUYE CATETERISMO DERECHO (COD PROPIO - 3721AB)</t>
  </si>
  <si>
    <t>ESTIMULACION ATRIAL O VENTRICULAR INCLUYE CATETERISMO DERECHO (COD PROPIO - 3721AC)</t>
  </si>
  <si>
    <t>CATETERISMO DERECHO CON O SIN ANGIOGRAFIA - AMBULATORIA (COD PROPIO - 3721AD)</t>
  </si>
  <si>
    <t>RESECCION SIMPLE DE TUMOR BENIGNO O MALIGNO DE MAS DE 10 CENTIMETROS EN PIEL O TEJIDO CELULAR SUBCUTANEO DE CARA (COD PROPIO - 8642AB)</t>
  </si>
  <si>
    <t>RESECCION DE TUMOR BENIGNO O MALIGNO ENTRE 5 Y 10 CENTIMETROS CON REPARACION CON INJERTO O COLGAJOS DE VECINDAD EN PIEL O TEJIDO CELULAR SUBCUTANEO DE CARA (COD PROPIO - 8642AC)</t>
  </si>
  <si>
    <t>RESECCION DE TUMOR BENIGNO O MALIGNO CON REPARACION CON COLGAJO A DISTANCIA EN PIEL O TEJIDO CELULAR SUBCUTANEO DE CARA (COD PROPIO - 8642AD)</t>
  </si>
  <si>
    <t>RESECCION DE TUMOR BENIGNO O MALIGNO CON REPARACION CON COLGAJO LIBRE (MICROVASCULAR) EN PIEL O TEJIDO CELULAR SUBCUTANEO DE CARA (COD PROPIO - 8642AE)</t>
  </si>
  <si>
    <t>SALMONELLA PARATYPHI A SEROAGLUTINACION (COD PROPIO - 9063AE)</t>
  </si>
  <si>
    <t>SALMONELLA PARATYPHI B SEROAGLUTINACION (COD PROPIO - 9063AF)</t>
  </si>
  <si>
    <t>SALMONELLA TYPHI H SEROAGLUTINACION (COD PROPIO - 9063AG)</t>
  </si>
  <si>
    <t>SALMONELLA TYPHI O SEROAGLUTINACION (COD PROPIO - 9063AH)</t>
  </si>
  <si>
    <t>COLORACION DE FOSFATASA ACIDA EN SANGRE O MEDULA OSEA (NO INCLUYE TOMA DE MUESTRA) (COD PROPIO - 8980AL)</t>
  </si>
  <si>
    <t>COLORACION DE PAS EN SANGRE O MEDULA OSEA (NO INCLUYE TOMA DE MUESTRA) (COD PROPIO - 8980AM)</t>
  </si>
  <si>
    <t>COLORACION DE PEROXIDASA EN SANGRE O MEDULA OSEA (NO INCLUYE TOMA DE MUESTRA) (COD PROPIO - 8980AF)</t>
  </si>
  <si>
    <t>COLORACION DE RETICULINA EN MEDULA OSEA (NO INCLUYE TOMA DE MUESTRA) (COD PROPIO - 8980AG)</t>
  </si>
  <si>
    <t>NEURORRAFIA DE COLATERALES EN DOS DEDOS (COD PROPIO - 0431AI)</t>
  </si>
  <si>
    <t>NEURORRAFIA DE COLATERALES EN TRES O MAS DEDOS (COD PROPIO - 0431AJ)</t>
  </si>
  <si>
    <t>NEURORRAFIA DE COLATERALES EN UN DEDO CON INJERTO (COD PROPIO - 0431AM)</t>
  </si>
  <si>
    <t>NEURORRAFIA DE COLATERALES EN DOS DEDOS CON INJERTO (COD PROPIO - 0431AN)</t>
  </si>
  <si>
    <t>NEURORRAFIA DE COLATERALES EN TRES O MAS DEDOS CON INJERTO (COD PROPIO - 0431AO)</t>
  </si>
  <si>
    <t>TRATAMIENTO INTEGRAL DE LA PERITONITIS QUIMICA (COD PROPIO - 5417AA)</t>
  </si>
  <si>
    <t>TRATAMIENTO INTEGRAL DE LA PERITONITIS PURULENTA SECUNDARIA (COD PROPIO - 5417AB)</t>
  </si>
  <si>
    <t>TRATAMIENTO INTEGRAL DE LA PERITONITIS QUIMICA - URGENCIAS (COD PROPIO - 5417AC)</t>
  </si>
  <si>
    <t>TRATAMIENTO INTEGRAL DE LA PERITONITIS PURULENTA SECUNDARIA - URGENCIAS (COD PROPIO - 5417AD)</t>
  </si>
  <si>
    <t>LAVADO PERITONEAL POSTQUIRURGICO POR LAPAROTOMIA - URGENCIAS (COD PROPIO - 5417AE)</t>
  </si>
  <si>
    <t>CORRECCION DE PLAGIOCEFALIA POSTERIOR (COD PROPIO - 0201AC)</t>
  </si>
  <si>
    <t>ATENCION INTRAHOSPITALARIA DIARIA EN SALA DE OBSERVACION DE URGENCIAS (COD PROPIO - 8906AJ)</t>
  </si>
  <si>
    <t>ATENCION DIARIA INTRAHOSPITALARIA POR EL ESPECIALISTA TRATANTE DEL PACIENTE NO QUIRURGICO - OBSTETRICO O PSIQUIATRICO EN INSTITUCIONES DE TERCER NIVEL DE COMPLEJIDAD (COD PROPIO - 8906AA)</t>
  </si>
  <si>
    <t>ATENCION DIARIA INTRAHOSPITALARIA POR EL ESPECIALISTA TRATANTE DEL PACIENTE QUIRURGICO U OBSTETRICO (COD PROPIO - 8906AB)</t>
  </si>
  <si>
    <t>VALORACION INICIAL INTRAHOSPITALARIA PREPARTO (COD PROPIO - 8906AI)</t>
  </si>
  <si>
    <t>VALORACION INICIAL INTRAHOSPITALARIA POR EL ESPECIALISTA TRATANTE DEL PACIENTE INGRESADO PARA ESTUDIO Y/O TRATAMIENTO NO QUIRURGICO U OBSTETRICO (COD PROPIO - 8906AE)</t>
  </si>
  <si>
    <t>ATENCION DIARIA INTRAHOSPITALARIA POR EL ESPECIALISTA TRATANTE DEL PACIENTE PSIQUIATRICO EN INSTITUCIONES DE SEGUNDO Y TERCER NIVEL DE COMPLEJIDAD (COD PROPIO - 8906AC)</t>
  </si>
  <si>
    <t>ATENCION DIARIA INTRAHOSPITALARIA POR EL ESPECIALISTA TRATANTE PARA EL PACIENTE PSIQUIATRICO EN TRATAMIENTO Y REHABILITACION INTEGRAL A NIVEL AMBULATORIO (COD PROPIO - 8906AD)</t>
  </si>
  <si>
    <t>VALORACION INTRAHOSPITALARIA POR EL ESPECIALISTA DE CLINICAS PEDIATRICAS DEL RECIEN NACIDO Y EL TOTAL DE CONTROLES DEL SANO DURANTE SU PERMANENCIA EN EL SERVICIO DE HOSPITALIZACION (COD PROPIO - 8906AG)</t>
  </si>
  <si>
    <t>CUIDADO BASICO DEL CONSUMO DE SUSTANCIAS PSICOACTIVAS</t>
  </si>
  <si>
    <t>OTRAS CONSULTAS GENERALES</t>
  </si>
  <si>
    <t>TOMA Y ENVIO DE CITOLOGIA A MEDELLIN (COD PROPIO - 8929AB)</t>
  </si>
  <si>
    <t>SINDROME DE PRADER-WILLI GEN SNRPN MLPA METILACION ESPECIFICA (COD PROPIO - 9084JX)</t>
  </si>
  <si>
    <t>TOMOGRAFIA POR EMISION DE POSITRONES CT CON PSMA [PET-TC] (COD PROPIO - 8796AB)</t>
  </si>
  <si>
    <t>RT- PCR SARS COV2 [COVID-19] - TOMA DE MUESTRA Y TRANSPORTE (COD PROPIO - 9088AG)</t>
  </si>
  <si>
    <t>RT- PCR SARS COV2 [COVID-19]  - PROCESAMIENTO DE MUESTRA (COD PROPIO - 9088AH)</t>
  </si>
  <si>
    <t>SARS COV2 [COVID-19] ANTIGENO - TOMA DE MUESTRA Y TRANSPORTE (COD PROPIO - 9063AL)</t>
  </si>
  <si>
    <t>SARS COV2 [COVID-19] ANTIGENO - PROCESAMIENTO DE MUESTRA (COD PROPIO - 9063AM)</t>
  </si>
  <si>
    <t>SARS COV2 [COVID-19] ANTICUERPOS IG G - TOMA Y PROCESAMIENTO DE MUESTRA (COD PROPIO - 9062AL)</t>
  </si>
  <si>
    <t>SARS COV2 [COVID-19] ANTICUERPOS IG G - PROCESAMIENTO DE MUESTRA (COD PROPIO - 9062AN)</t>
  </si>
  <si>
    <t>SARS COV2 [COVID-19] ANTICUERPOS IG M - TOMA Y PROCESAMIENTO DE MUESTRA (COD PROPIO - 9062AM)</t>
  </si>
  <si>
    <t>SARS COV2 [COVID-19] ANTICUERPOS IG M - TOMA DE MUESTRA Y TRANSPORTE (COD PROPIO - 9062AO)</t>
  </si>
  <si>
    <t>TRANSPORTE NO ASISTENCIAL AEREO MEDELLIN - APARTADO (IDA Y REGRESO) (COD PROPIO - S5001000)</t>
  </si>
  <si>
    <t>TRANSPORTE NO ASISTENCIAL AEREO APARTADO - MEDELLIN (IDA Y REGRESO) (COD PROPIO - S5001001)</t>
  </si>
  <si>
    <t>TRANSPORTE NO ASISTENCIAL AEREO MEDELLIN - MONTELIBANO (IDA Y REGRESO) (COD PROPIO - S5001002)</t>
  </si>
  <si>
    <t>TRANSPORTE NO ASISTENCIAL AEREO MONTELIBANO - MEDELLIN (IDA Y REGRESO) (COD PROPIO - S5001003)</t>
  </si>
  <si>
    <t>TRANSPORTE NO ASISTENCIAL AEREO MEDELLIN - PUERTO BERRIO (IDA Y REGRESO) (COD PROPIO - S5001004)</t>
  </si>
  <si>
    <t>TRANSPORTE NO ASISTENCIAL AEREO PUERTO BERRIO - MEDELLIN (IDA Y REGRESO) (COD PROPIO - S5001005)</t>
  </si>
  <si>
    <t>TRANSPORTE NO ASISTENCIAL AEREO MEDELLIN - BOGOTA (IDA Y REGRESO) (COD PROPIO - S5001006)</t>
  </si>
  <si>
    <t>TRANSPORTE NO ASISTENCIAL AEREO BOGOTA - MEDELLIN (IDA Y REGRESO) (COD PROPIO - S5001007)</t>
  </si>
  <si>
    <t>TRANSPORTE NO ASISTENCIAL AEREO MEDELLIN - MONTERIA (IDA Y REGRESO) (COD PROPIO - S5001008)</t>
  </si>
  <si>
    <t>TRANSPORTE NO ASISTENCIAL AEREO MONTERIA - MEDELLIN (IDA Y REGRESO) (COD PROPIO - S5001009)</t>
  </si>
  <si>
    <t>TRANSPORTE NO ASISTENCIAL AEREO MEDELLIN - CARTAGENA (IDA Y REGRESO) (COD PROPIO - S5001010)</t>
  </si>
  <si>
    <t>TRANSPORTE NO ASISTENCIAL AEREO CARTAGENA - MEDELLIN (IDA Y REGRESO) (COD PROPIO - S5001011)</t>
  </si>
  <si>
    <t>CITOREDUCCION DE TUMOR DE OVARIO HISTERECTOMIA SALPINGOOFERECTOMIA BILATERAL OMENTECTOMIA LINFADENECTOMIA PELVICA LINFADENECTOMIA PARAAORTICA APENDICECTOMIA POR LAPAROTOMIAA COD PROPIO - 6523AD</t>
  </si>
  <si>
    <t>RESECCION DE TUMOR BENIGNO O MALIGNO DE PIEL O TEJIDO CELULAR SUBCUTANEO DE AREA ESPECIAL ENTRE TRES A CINCO CENTIMETROS + COLGAJO LOCAL DE PIEL COMPUESTO DE VECINDAD ENTRE CINCO A DIEZ CENTÍMETROS CUADRADOS + INJERTO DE PIEL PARCIAL EN AREA GENERAL MENOR DEL DIEZ 10% DE SUPERFICIE CORPORAL TOTAL + VACIAMIENTO LINFATICO RADICAL O RADICAL MODIFICADO DE CUELLO UNILATERAL VIA ABIERTA (COD PROPIO - 8642AF)</t>
  </si>
  <si>
    <t>RESECCION COMPLEJA DE TUMOR EN CABEZA QUE COMPROMETE FOSA DE CRANEO MANDIBULA Y OROFARINGE + VACIAMIENTO LINFATICO DE CUELLO + RECONSTRUCCION Y COLGAJO LIBRE MICROVASCULAR (COD PROPIO - 0153AB)</t>
  </si>
  <si>
    <t>SARS COV2 [COVID-19] ANTIGENO - TOMA Y PROCESAMIENTO DE MUESTRA (COD PROPIO - 9063AN)</t>
  </si>
  <si>
    <t>ESTUDIOS GENETICOS DE CROMOSOMAS [FISH BCL-6 (3q27)] (COD PROPIO - 9084JY)</t>
  </si>
  <si>
    <t>SECUENCIACION COMPLETA DEL GEN F9 (COD PROPIO - 9084JZ)</t>
  </si>
  <si>
    <t>PANEL NGS MIOCARDIOPATIA HIPERTROFICA [ACTC1-ACTN2-ANKP-DES-FLNC-GLA-JPH2-LAMP2-LDB3-MYBPC3-MYH6-MYH7-MYL2-MYL3-MYLK2-MYPN-NEXN-PDLIM3-PLN-PRKAG2-PTPN11-TTN-TNNC1-TNNI3-TNNT2-TPM1-TTR-TRIM63-VCL] (COD PROPIO -9084KA)</t>
  </si>
  <si>
    <t>cruce</t>
  </si>
  <si>
    <t>VALOR AL 100% ( SI APLICA)</t>
  </si>
  <si>
    <t>GRUPO QX</t>
  </si>
  <si>
    <t>honorario</t>
  </si>
  <si>
    <t>25-30%</t>
  </si>
  <si>
    <t>SERVICIO</t>
  </si>
  <si>
    <t>QUIRURGICO</t>
  </si>
  <si>
    <t>ESTANCIA</t>
  </si>
  <si>
    <t>PROCEDIMIENTOS NO CRUENTOS</t>
  </si>
  <si>
    <t>LABORATORIO</t>
  </si>
  <si>
    <t>TRASLADO</t>
  </si>
  <si>
    <t>MATERIALES</t>
  </si>
  <si>
    <t>AYUDANTIA</t>
  </si>
  <si>
    <t>CIRUJANO</t>
  </si>
  <si>
    <t>ANESTESIOLOGO</t>
  </si>
  <si>
    <t>Grupo  02</t>
  </si>
  <si>
    <t>Grupo  03</t>
  </si>
  <si>
    <t>Grupo  04</t>
  </si>
  <si>
    <t>Grupo  05</t>
  </si>
  <si>
    <t>Grupo  06</t>
  </si>
  <si>
    <t>Grupo  07</t>
  </si>
  <si>
    <t>Grupo  08</t>
  </si>
  <si>
    <t>Grupo  09</t>
  </si>
  <si>
    <t>Grupo  10</t>
  </si>
  <si>
    <t>Grupo  11</t>
  </si>
  <si>
    <t>Grupo  12</t>
  </si>
  <si>
    <t>Grupo  13</t>
  </si>
  <si>
    <t>Grupo especial  20</t>
  </si>
  <si>
    <t>Grupo especial  21</t>
  </si>
  <si>
    <t>Grupo especial  22</t>
  </si>
  <si>
    <t>Grupo especial  23</t>
  </si>
  <si>
    <t>PUNTOS</t>
  </si>
  <si>
    <t>VALOR 2020</t>
  </si>
  <si>
    <t>VALOR 2021</t>
  </si>
  <si>
    <t>AÑO</t>
  </si>
  <si>
    <t>SOAT AÑO</t>
  </si>
  <si>
    <t>SMLV</t>
  </si>
  <si>
    <t>SOAT 2008</t>
  </si>
  <si>
    <t>SOAT 2009</t>
  </si>
  <si>
    <t>SOAT 2010</t>
  </si>
  <si>
    <t>SOAT 2011</t>
  </si>
  <si>
    <t>SOAT 2012</t>
  </si>
  <si>
    <t>SOAT 2013</t>
  </si>
  <si>
    <t>SOAT 2014</t>
  </si>
  <si>
    <t>SOAT 2015</t>
  </si>
  <si>
    <t>SOAT 2016</t>
  </si>
  <si>
    <t>SOAT 2017</t>
  </si>
  <si>
    <t>SOAT 2018</t>
  </si>
  <si>
    <t>SOAT 2019</t>
  </si>
  <si>
    <t>SOAT 2020</t>
  </si>
  <si>
    <t>SOAT 2021</t>
  </si>
  <si>
    <t>GRUPO DERECHOS DE SALA</t>
  </si>
  <si>
    <t xml:space="preserve">GRUPO </t>
  </si>
  <si>
    <t>Grupo 02</t>
  </si>
  <si>
    <t>Grupo 03</t>
  </si>
  <si>
    <t>Grupo 04</t>
  </si>
  <si>
    <t xml:space="preserve">Grupo 05 </t>
  </si>
  <si>
    <t>Grupo 06</t>
  </si>
  <si>
    <t>Grupo 07</t>
  </si>
  <si>
    <t>Grupo 08</t>
  </si>
  <si>
    <t>Grupo 09</t>
  </si>
  <si>
    <t>Grupo 10</t>
  </si>
  <si>
    <t>Grupo 11</t>
  </si>
  <si>
    <t>Grupo 12</t>
  </si>
  <si>
    <t>Grupo 13</t>
  </si>
  <si>
    <t>Grupo  especial 20</t>
  </si>
  <si>
    <t>Grupo  especial 21</t>
  </si>
  <si>
    <t>Grupo especial 22</t>
  </si>
  <si>
    <t>Grupo especial 23</t>
  </si>
  <si>
    <t>Grupo 05</t>
  </si>
  <si>
    <t xml:space="preserve">Grupo  08 </t>
  </si>
  <si>
    <t xml:space="preserve">Grupo especial 20 </t>
  </si>
  <si>
    <t>Grupo especial 21</t>
  </si>
  <si>
    <t>cod. Soat</t>
  </si>
  <si>
    <t>cod. Cups</t>
  </si>
  <si>
    <t>NOMBRE</t>
  </si>
  <si>
    <t>CUPS</t>
  </si>
  <si>
    <t>Denominacion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</si>
</sst>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 #,##0.00_-;\-&quot;$&quot;\ * #,##0.00_-;_-&quot;$&quot;\ * &quot;-&quot;??_-;_-@_-"/>
    <numFmt numFmtId="43" formatCode="_-* #,##0.00_-;\-* #,##0.00_-;_-* &quot;-&quot;??_-;_-@_-"/>
    <numFmt numFmtId="164" formatCode="_-* #,##0.00\ [$€]_-;\-* #,##0.00\ [$€]_-;_-* \-??\ [$€]_-;_-@_-"/>
    <numFmt numFmtId="165" formatCode="_-* #,##0.00&quot; pta&quot;_-;\-* #,##0.00&quot; pta&quot;_-;_-* \-??&quot; pta&quot;_-;_-@_-"/>
    <numFmt numFmtId="166" formatCode="_(* #,##0.00_);_(* \(#,##0.00\);_(* \-??_);_(@_)"/>
    <numFmt numFmtId="167" formatCode="_(* #,##0_);_(* \(#,##0\);_(* \-??_);_(@_)"/>
    <numFmt numFmtId="168" formatCode="0.0"/>
    <numFmt numFmtId="169" formatCode="_(* #,##0_);_(* \(#,##0\);_(* \-_);_(@_)"/>
    <numFmt numFmtId="170" formatCode="&quot;$ &quot;#,##0"/>
    <numFmt numFmtId="171" formatCode="_-&quot;$&quot;\ * #,##0_-;\-&quot;$&quot;\ * #,##0_-;_-&quot;$&quot;\ * &quot;-&quot;??_-;_-@_-"/>
    <numFmt numFmtId="172" formatCode="_-* #,##0&quot; pta&quot;_-;\-* #,##0&quot; pta&quot;_-;_-* \-??&quot; pta&quot;_-;_-@_-"/>
    <numFmt numFmtId="173" formatCode="&quot;$ &quot;#,##0.000"/>
    <numFmt numFmtId="174" formatCode="_-* #,##0.000&quot; pta&quot;_-;\-* #,##0.000&quot; pta&quot;_-;_-* \-??&quot; pta&quot;_-;_-@_-"/>
  </numFmts>
  <fonts count="43" x14ac:knownFonts="1">
    <font>
      <sz val="11"/>
      <color indexed="8"/>
      <name val="Calibri"/>
      <family val="2"/>
    </font>
    <font>
      <sz val="11"/>
      <color indexed="9"/>
      <name val="Calibri"/>
      <family val="2"/>
    </font>
    <font>
      <sz val="11"/>
      <color indexed="17"/>
      <name val="Calibri"/>
      <family val="2"/>
    </font>
    <font>
      <b/>
      <sz val="11"/>
      <color indexed="9"/>
      <name val="Calibri"/>
      <family val="2"/>
    </font>
    <font>
      <sz val="11"/>
      <color indexed="52"/>
      <name val="Calibri"/>
      <family val="2"/>
    </font>
    <font>
      <b/>
      <sz val="11"/>
      <color indexed="52"/>
      <name val="Calibri"/>
      <family val="2"/>
    </font>
    <font>
      <b/>
      <sz val="11"/>
      <color indexed="56"/>
      <name val="Calibri"/>
      <family val="2"/>
    </font>
    <font>
      <sz val="11"/>
      <color indexed="62"/>
      <name val="Calibri"/>
      <family val="2"/>
    </font>
    <font>
      <sz val="10"/>
      <name val="Arial"/>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1"/>
      <color indexed="8"/>
      <name val="Calibri"/>
      <family val="2"/>
    </font>
    <font>
      <b/>
      <sz val="18"/>
      <color indexed="56"/>
      <name val="Cambria"/>
      <family val="2"/>
    </font>
    <font>
      <b/>
      <sz val="15"/>
      <color indexed="56"/>
      <name val="Calibri"/>
      <family val="2"/>
    </font>
    <font>
      <b/>
      <sz val="13"/>
      <color indexed="56"/>
      <name val="Calibri"/>
      <family val="2"/>
    </font>
    <font>
      <b/>
      <sz val="8"/>
      <color indexed="8"/>
      <name val="Tahoma"/>
      <family val="2"/>
      <charset val="1"/>
    </font>
    <font>
      <sz val="8"/>
      <color indexed="60"/>
      <name val="Calibri"/>
      <family val="2"/>
    </font>
    <font>
      <b/>
      <sz val="12"/>
      <color indexed="10"/>
      <name val="Calibri"/>
      <family val="2"/>
    </font>
    <font>
      <sz val="13"/>
      <color indexed="10"/>
      <name val="Calibri"/>
      <family val="2"/>
    </font>
    <font>
      <b/>
      <sz val="15"/>
      <color indexed="8"/>
      <name val="Calibri"/>
      <family val="2"/>
    </font>
    <font>
      <sz val="8"/>
      <color indexed="8"/>
      <name val="Tahoma"/>
      <family val="2"/>
    </font>
    <font>
      <sz val="12"/>
      <color indexed="8"/>
      <name val="Calibri"/>
      <family val="2"/>
    </font>
    <font>
      <sz val="11"/>
      <color indexed="23"/>
      <name val="Calibri"/>
      <family val="2"/>
    </font>
    <font>
      <sz val="11"/>
      <color indexed="49"/>
      <name val="Calibri"/>
      <family val="2"/>
    </font>
    <font>
      <sz val="10"/>
      <color indexed="18"/>
      <name val="Arial"/>
      <family val="2"/>
    </font>
    <font>
      <b/>
      <sz val="10"/>
      <color indexed="18"/>
      <name val="Arial"/>
      <family val="2"/>
    </font>
    <font>
      <sz val="10"/>
      <color indexed="9"/>
      <name val="Arial"/>
      <family val="2"/>
    </font>
    <font>
      <b/>
      <sz val="10"/>
      <color indexed="10"/>
      <name val="Arial"/>
      <family val="2"/>
    </font>
    <font>
      <b/>
      <sz val="10"/>
      <color indexed="9"/>
      <name val="Arial"/>
      <family val="2"/>
    </font>
    <font>
      <b/>
      <sz val="10"/>
      <name val="Arial"/>
      <family val="2"/>
    </font>
    <font>
      <sz val="11"/>
      <color indexed="18"/>
      <name val="Arial"/>
      <family val="2"/>
    </font>
    <font>
      <b/>
      <sz val="11"/>
      <color indexed="18"/>
      <name val="Arial"/>
      <family val="2"/>
    </font>
    <font>
      <sz val="11"/>
      <color indexed="8"/>
      <name val="Calibri"/>
      <family val="2"/>
    </font>
    <font>
      <b/>
      <sz val="11"/>
      <color theme="0"/>
      <name val="Calibri"/>
      <family val="2"/>
    </font>
    <font>
      <sz val="11"/>
      <name val="Calibri"/>
      <family val="2"/>
      <scheme val="minor"/>
    </font>
    <font>
      <sz val="10"/>
      <name val="Calibri"/>
      <family val="2"/>
      <scheme val="minor"/>
    </font>
    <font>
      <sz val="11"/>
      <name val="Cambria"/>
      <family val="2"/>
      <scheme val="major"/>
    </font>
    <font>
      <sz val="10"/>
      <color theme="1"/>
      <name val="Calibri"/>
      <family val="2"/>
      <scheme val="minor"/>
    </font>
    <font>
      <sz val="11"/>
      <color rgb="FF202124"/>
      <name val="Arial"/>
      <family val="2"/>
    </font>
    <font>
      <b/>
      <sz val="11"/>
      <color theme="1"/>
      <name val="Calibri"/>
      <family val="2"/>
      <scheme val="minor"/>
    </font>
  </fonts>
  <fills count="28">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22"/>
        <bgColor indexed="31"/>
      </patternFill>
    </fill>
    <fill>
      <patternFill patternType="solid">
        <fgColor indexed="55"/>
        <bgColor indexed="23"/>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theme="8"/>
        <bgColor indexed="64"/>
      </patternFill>
    </fill>
    <fill>
      <patternFill patternType="solid">
        <fgColor rgb="FFFFFF00"/>
        <bgColor indexed="64"/>
      </patternFill>
    </fill>
    <fill>
      <patternFill patternType="solid">
        <fgColor theme="5" tint="0.59999389629810485"/>
        <bgColor indexed="64"/>
      </patternFill>
    </fill>
  </fills>
  <borders count="3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right style="medium">
        <color indexed="8"/>
      </right>
      <top/>
      <bottom style="medium">
        <color indexed="8"/>
      </bottom>
      <diagonal/>
    </border>
    <border>
      <left/>
      <right style="medium">
        <color indexed="8"/>
      </right>
      <top/>
      <bottom/>
      <diagonal/>
    </border>
    <border>
      <left/>
      <right style="medium">
        <color indexed="8"/>
      </right>
      <top style="medium">
        <color indexed="8"/>
      </top>
      <bottom/>
      <diagonal/>
    </border>
    <border>
      <left style="medium">
        <color indexed="8"/>
      </left>
      <right/>
      <top style="medium">
        <color indexed="8"/>
      </top>
      <bottom/>
      <diagonal/>
    </border>
    <border>
      <left style="medium">
        <color indexed="8"/>
      </left>
      <right/>
      <top/>
      <bottom style="medium">
        <color indexed="8"/>
      </bottom>
      <diagonal/>
    </border>
    <border>
      <left style="medium">
        <color indexed="8"/>
      </left>
      <right/>
      <top/>
      <bottom/>
      <diagonal/>
    </border>
    <border>
      <left style="thin">
        <color indexed="8"/>
      </left>
      <right style="thin">
        <color indexed="8"/>
      </right>
      <top style="medium">
        <color indexed="8"/>
      </top>
      <bottom/>
      <diagonal/>
    </border>
    <border>
      <left style="thin">
        <color indexed="8"/>
      </left>
      <right style="thin">
        <color indexed="8"/>
      </right>
      <top/>
      <bottom/>
      <diagonal/>
    </border>
    <border>
      <left style="thin">
        <color indexed="8"/>
      </left>
      <right style="thin">
        <color indexed="8"/>
      </right>
      <top/>
      <bottom style="medium">
        <color indexed="8"/>
      </bottom>
      <diagonal/>
    </border>
    <border>
      <left style="thin">
        <color indexed="8"/>
      </left>
      <right style="thin">
        <color indexed="8"/>
      </right>
      <top style="thin">
        <color indexed="8"/>
      </top>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medium">
        <color indexed="8"/>
      </right>
      <top style="thin">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64"/>
      </left>
      <right style="thin">
        <color indexed="64"/>
      </right>
      <top style="thin">
        <color indexed="64"/>
      </top>
      <bottom style="thin">
        <color indexed="64"/>
      </bottom>
      <diagonal/>
    </border>
  </borders>
  <cellStyleXfs count="50">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1" fillId="12"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 fillId="4" borderId="0" applyNumberFormat="0" applyBorder="0" applyAlignment="0" applyProtection="0"/>
    <xf numFmtId="0" fontId="5" fillId="16" borderId="1" applyNumberFormat="0" applyAlignment="0" applyProtection="0"/>
    <xf numFmtId="0" fontId="3" fillId="17" borderId="2" applyNumberFormat="0" applyAlignment="0" applyProtection="0"/>
    <xf numFmtId="0" fontId="4" fillId="0" borderId="3" applyNumberFormat="0" applyFill="0" applyAlignment="0" applyProtection="0"/>
    <xf numFmtId="0" fontId="6" fillId="0" borderId="0" applyNumberFormat="0" applyFill="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21" borderId="0" applyNumberFormat="0" applyBorder="0" applyAlignment="0" applyProtection="0"/>
    <xf numFmtId="0" fontId="7" fillId="7" borderId="1" applyNumberFormat="0" applyAlignment="0" applyProtection="0"/>
    <xf numFmtId="164" fontId="8" fillId="0" borderId="0" applyFill="0" applyBorder="0" applyAlignment="0" applyProtection="0"/>
    <xf numFmtId="0" fontId="9" fillId="3" borderId="0" applyNumberFormat="0" applyBorder="0" applyAlignment="0" applyProtection="0"/>
    <xf numFmtId="166" fontId="35" fillId="0" borderId="0" applyFill="0" applyBorder="0" applyAlignment="0" applyProtection="0"/>
    <xf numFmtId="169" fontId="35" fillId="0" borderId="0" applyFill="0" applyBorder="0" applyAlignment="0" applyProtection="0"/>
    <xf numFmtId="165" fontId="8" fillId="0" borderId="0" applyFill="0" applyBorder="0" applyAlignment="0" applyProtection="0"/>
    <xf numFmtId="0" fontId="10" fillId="22" borderId="0" applyNumberFormat="0" applyBorder="0" applyAlignment="0" applyProtection="0"/>
    <xf numFmtId="0" fontId="8" fillId="0" borderId="0"/>
    <xf numFmtId="0" fontId="35" fillId="23" borderId="4" applyNumberFormat="0" applyAlignment="0" applyProtection="0"/>
    <xf numFmtId="9" fontId="8" fillId="0" borderId="0" applyFill="0" applyBorder="0" applyAlignment="0" applyProtection="0"/>
    <xf numFmtId="0" fontId="11" fillId="16" borderId="5" applyNumberFormat="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5" fillId="0" borderId="0" applyNumberFormat="0" applyFill="0" applyBorder="0" applyAlignment="0" applyProtection="0"/>
    <xf numFmtId="0" fontId="16" fillId="0" borderId="6" applyNumberFormat="0" applyFill="0" applyAlignment="0" applyProtection="0"/>
    <xf numFmtId="0" fontId="17" fillId="0" borderId="7" applyNumberFormat="0" applyFill="0" applyAlignment="0" applyProtection="0"/>
    <xf numFmtId="0" fontId="6" fillId="0" borderId="8" applyNumberFormat="0" applyFill="0" applyAlignment="0" applyProtection="0"/>
    <xf numFmtId="0" fontId="14" fillId="0" borderId="9" applyNumberFormat="0" applyFill="0" applyAlignment="0" applyProtection="0"/>
    <xf numFmtId="44" fontId="35" fillId="0" borderId="0" applyFont="0" applyFill="0" applyBorder="0" applyAlignment="0" applyProtection="0"/>
    <xf numFmtId="9" fontId="35" fillId="0" borderId="0" applyFont="0" applyFill="0" applyBorder="0" applyAlignment="0" applyProtection="0"/>
  </cellStyleXfs>
  <cellXfs count="158">
    <xf numFmtId="0" fontId="0" fillId="0" borderId="0" xfId="0"/>
    <xf numFmtId="0" fontId="0" fillId="0" borderId="0" xfId="0" applyAlignment="1">
      <alignment vertical="top" wrapText="1"/>
    </xf>
    <xf numFmtId="0" fontId="0" fillId="0" borderId="10" xfId="0" applyBorder="1"/>
    <xf numFmtId="0" fontId="0" fillId="16" borderId="0" xfId="0" applyFill="1" applyProtection="1">
      <protection locked="0"/>
    </xf>
    <xf numFmtId="0" fontId="14" fillId="3" borderId="10" xfId="0" applyFont="1" applyFill="1" applyBorder="1" applyAlignment="1">
      <alignment horizontal="center" vertical="center"/>
    </xf>
    <xf numFmtId="0" fontId="14" fillId="17" borderId="10" xfId="0" applyFont="1" applyFill="1" applyBorder="1" applyAlignment="1">
      <alignment horizontal="center" vertical="center"/>
    </xf>
    <xf numFmtId="0" fontId="19" fillId="8" borderId="10" xfId="0" applyFont="1" applyFill="1" applyBorder="1" applyAlignment="1">
      <alignment vertical="center"/>
    </xf>
    <xf numFmtId="0" fontId="14" fillId="22" borderId="10" xfId="0" applyFont="1" applyFill="1" applyBorder="1" applyAlignment="1">
      <alignment horizontal="center" vertical="center"/>
    </xf>
    <xf numFmtId="0" fontId="0" fillId="11" borderId="10" xfId="0" applyFill="1" applyBorder="1" applyAlignment="1">
      <alignment horizontal="center" vertical="center"/>
    </xf>
    <xf numFmtId="0" fontId="0" fillId="15" borderId="10" xfId="0" applyFill="1" applyBorder="1" applyAlignment="1">
      <alignment horizontal="left"/>
    </xf>
    <xf numFmtId="0" fontId="0" fillId="11" borderId="11" xfId="0" applyFill="1" applyBorder="1" applyAlignment="1">
      <alignment horizontal="center"/>
    </xf>
    <xf numFmtId="0" fontId="0" fillId="0" borderId="0" xfId="0" applyAlignment="1">
      <alignment horizontal="center" vertical="center"/>
    </xf>
    <xf numFmtId="167" fontId="0" fillId="2" borderId="12" xfId="0" applyNumberFormat="1" applyFill="1" applyBorder="1"/>
    <xf numFmtId="0" fontId="0" fillId="2" borderId="13" xfId="0" applyFill="1" applyBorder="1"/>
    <xf numFmtId="0" fontId="14" fillId="16" borderId="10" xfId="0" applyFont="1" applyFill="1" applyBorder="1" applyAlignment="1">
      <alignment horizontal="center" wrapText="1"/>
    </xf>
    <xf numFmtId="0" fontId="14" fillId="16" borderId="10" xfId="0" applyFont="1" applyFill="1" applyBorder="1" applyAlignment="1">
      <alignment horizontal="center" vertical="center"/>
    </xf>
    <xf numFmtId="0" fontId="14" fillId="16" borderId="11" xfId="0" applyFont="1" applyFill="1" applyBorder="1" applyAlignment="1">
      <alignment horizontal="center" vertical="center"/>
    </xf>
    <xf numFmtId="0" fontId="12" fillId="22" borderId="10" xfId="0" applyFont="1" applyFill="1" applyBorder="1" applyAlignment="1">
      <alignment horizontal="center" vertical="center"/>
    </xf>
    <xf numFmtId="167" fontId="0" fillId="0" borderId="10" xfId="33" applyNumberFormat="1" applyFont="1" applyFill="1" applyBorder="1" applyAlignment="1" applyProtection="1">
      <alignment horizontal="right" vertical="top" wrapText="1"/>
    </xf>
    <xf numFmtId="167" fontId="0" fillId="24" borderId="10" xfId="33" applyNumberFormat="1" applyFont="1" applyFill="1" applyBorder="1" applyAlignment="1" applyProtection="1"/>
    <xf numFmtId="167" fontId="0" fillId="9" borderId="10" xfId="33" applyNumberFormat="1" applyFont="1" applyFill="1" applyBorder="1" applyAlignment="1" applyProtection="1"/>
    <xf numFmtId="167" fontId="0" fillId="22" borderId="10" xfId="33" applyNumberFormat="1" applyFont="1" applyFill="1" applyBorder="1" applyAlignment="1" applyProtection="1"/>
    <xf numFmtId="0" fontId="0" fillId="8" borderId="10" xfId="33" applyNumberFormat="1" applyFont="1" applyFill="1" applyBorder="1" applyAlignment="1" applyProtection="1">
      <alignment horizontal="center"/>
    </xf>
    <xf numFmtId="0" fontId="14" fillId="20" borderId="10" xfId="0" applyFont="1" applyFill="1" applyBorder="1" applyAlignment="1">
      <alignment horizontal="center" vertical="center"/>
    </xf>
    <xf numFmtId="167" fontId="0" fillId="0" borderId="0" xfId="0" applyNumberFormat="1"/>
    <xf numFmtId="167" fontId="0" fillId="24" borderId="10" xfId="33" applyNumberFormat="1" applyFont="1" applyFill="1" applyBorder="1" applyAlignment="1" applyProtection="1">
      <alignment horizontal="right"/>
    </xf>
    <xf numFmtId="167" fontId="0" fillId="9" borderId="10" xfId="33" applyNumberFormat="1" applyFont="1" applyFill="1" applyBorder="1" applyAlignment="1" applyProtection="1">
      <alignment horizontal="right"/>
    </xf>
    <xf numFmtId="167" fontId="0" fillId="0" borderId="10" xfId="0" applyNumberFormat="1" applyBorder="1" applyAlignment="1">
      <alignment vertical="top" wrapText="1"/>
    </xf>
    <xf numFmtId="167" fontId="0" fillId="0" borderId="10" xfId="33" applyNumberFormat="1" applyFont="1" applyFill="1" applyBorder="1" applyAlignment="1" applyProtection="1"/>
    <xf numFmtId="167" fontId="0" fillId="0" borderId="0" xfId="0" applyNumberFormat="1" applyAlignment="1">
      <alignment vertical="top" wrapText="1"/>
    </xf>
    <xf numFmtId="167" fontId="0" fillId="0" borderId="0" xfId="33" applyNumberFormat="1" applyFont="1" applyFill="1" applyBorder="1" applyAlignment="1" applyProtection="1"/>
    <xf numFmtId="0" fontId="22" fillId="0" borderId="0" xfId="0" applyFont="1" applyAlignment="1">
      <alignment horizontal="center" vertical="center"/>
    </xf>
    <xf numFmtId="0" fontId="14" fillId="8" borderId="10" xfId="0" applyFont="1" applyFill="1" applyBorder="1" applyAlignment="1">
      <alignment horizontal="center" vertical="center"/>
    </xf>
    <xf numFmtId="0" fontId="14" fillId="10" borderId="10" xfId="0" applyFont="1" applyFill="1" applyBorder="1" applyAlignment="1">
      <alignment horizontal="center" vertical="center"/>
    </xf>
    <xf numFmtId="0" fontId="14" fillId="9" borderId="10" xfId="0" applyFont="1" applyFill="1" applyBorder="1" applyAlignment="1">
      <alignment horizontal="center" vertical="center"/>
    </xf>
    <xf numFmtId="0" fontId="0" fillId="14" borderId="10" xfId="0" applyFill="1" applyBorder="1" applyAlignment="1">
      <alignment horizontal="center" vertical="center"/>
    </xf>
    <xf numFmtId="169" fontId="0" fillId="0" borderId="10" xfId="34" applyFont="1" applyFill="1" applyBorder="1" applyAlignment="1" applyProtection="1">
      <alignment horizontal="center"/>
    </xf>
    <xf numFmtId="0" fontId="25" fillId="0" borderId="14" xfId="0" applyFont="1" applyBorder="1"/>
    <xf numFmtId="169" fontId="25" fillId="0" borderId="15" xfId="34" applyFont="1" applyFill="1" applyBorder="1" applyAlignment="1" applyProtection="1"/>
    <xf numFmtId="0" fontId="25" fillId="0" borderId="0" xfId="0" applyFont="1"/>
    <xf numFmtId="0" fontId="25" fillId="0" borderId="0" xfId="0" applyFont="1" applyAlignment="1">
      <alignment vertical="top" wrapText="1"/>
    </xf>
    <xf numFmtId="0" fontId="25" fillId="0" borderId="16" xfId="0" applyFont="1" applyBorder="1"/>
    <xf numFmtId="169" fontId="25" fillId="0" borderId="10" xfId="34" applyFont="1" applyFill="1" applyBorder="1" applyAlignment="1" applyProtection="1"/>
    <xf numFmtId="0" fontId="25" fillId="0" borderId="17" xfId="0" applyFont="1" applyBorder="1"/>
    <xf numFmtId="169" fontId="25" fillId="0" borderId="18" xfId="34" applyFont="1" applyFill="1" applyBorder="1" applyAlignment="1" applyProtection="1"/>
    <xf numFmtId="0" fontId="26" fillId="0" borderId="19" xfId="0" applyFont="1" applyBorder="1"/>
    <xf numFmtId="169" fontId="26" fillId="0" borderId="20" xfId="34" applyFont="1" applyFill="1" applyBorder="1" applyAlignment="1" applyProtection="1"/>
    <xf numFmtId="0" fontId="26" fillId="0" borderId="0" xfId="0" applyFont="1"/>
    <xf numFmtId="0" fontId="12" fillId="0" borderId="14" xfId="0" applyFont="1" applyBorder="1"/>
    <xf numFmtId="169" fontId="12" fillId="0" borderId="15" xfId="34" applyFont="1" applyFill="1" applyBorder="1" applyAlignment="1" applyProtection="1"/>
    <xf numFmtId="0" fontId="12" fillId="0" borderId="0" xfId="0" applyFont="1" applyAlignment="1">
      <alignment horizontal="left" vertical="top" wrapText="1"/>
    </xf>
    <xf numFmtId="0" fontId="12" fillId="0" borderId="16" xfId="0" applyFont="1" applyBorder="1"/>
    <xf numFmtId="169" fontId="12" fillId="0" borderId="10" xfId="34" applyFont="1" applyFill="1" applyBorder="1" applyAlignment="1" applyProtection="1"/>
    <xf numFmtId="0" fontId="12" fillId="0" borderId="0" xfId="0" applyFont="1"/>
    <xf numFmtId="0" fontId="12" fillId="0" borderId="17" xfId="0" applyFont="1" applyBorder="1"/>
    <xf numFmtId="169" fontId="12" fillId="0" borderId="18" xfId="34" applyFont="1" applyFill="1" applyBorder="1" applyAlignment="1" applyProtection="1"/>
    <xf numFmtId="0" fontId="0" fillId="0" borderId="0" xfId="0" applyAlignment="1">
      <alignment horizontal="left" vertical="top"/>
    </xf>
    <xf numFmtId="0" fontId="0" fillId="0" borderId="0" xfId="0" applyAlignment="1">
      <alignment horizontal="left"/>
    </xf>
    <xf numFmtId="0" fontId="27" fillId="0" borderId="0" xfId="37" applyFont="1" applyAlignment="1">
      <alignment horizontal="left"/>
    </xf>
    <xf numFmtId="0" fontId="27" fillId="0" borderId="0" xfId="37" applyFont="1"/>
    <xf numFmtId="3" fontId="28" fillId="0" borderId="0" xfId="37" applyNumberFormat="1" applyFont="1"/>
    <xf numFmtId="170" fontId="27" fillId="0" borderId="0" xfId="37" applyNumberFormat="1" applyFont="1"/>
    <xf numFmtId="165" fontId="27" fillId="0" borderId="0" xfId="35" applyFont="1" applyFill="1" applyBorder="1" applyAlignment="1" applyProtection="1"/>
    <xf numFmtId="165" fontId="29" fillId="24" borderId="0" xfId="35" applyFont="1" applyFill="1" applyBorder="1" applyAlignment="1" applyProtection="1"/>
    <xf numFmtId="0" fontId="30" fillId="0" borderId="0" xfId="37" applyFont="1" applyAlignment="1" applyProtection="1">
      <alignment horizontal="left"/>
      <protection locked="0"/>
    </xf>
    <xf numFmtId="0" fontId="30" fillId="0" borderId="0" xfId="37" applyFont="1" applyAlignment="1">
      <alignment horizontal="center"/>
    </xf>
    <xf numFmtId="3" fontId="30" fillId="0" borderId="0" xfId="37" applyNumberFormat="1" applyFont="1" applyAlignment="1">
      <alignment horizontal="center"/>
    </xf>
    <xf numFmtId="170" fontId="30" fillId="0" borderId="0" xfId="37" applyNumberFormat="1" applyFont="1" applyAlignment="1">
      <alignment horizontal="center"/>
    </xf>
    <xf numFmtId="165" fontId="30" fillId="0" borderId="0" xfId="35" applyFont="1" applyFill="1" applyBorder="1" applyAlignment="1" applyProtection="1">
      <alignment horizontal="center"/>
    </xf>
    <xf numFmtId="165" fontId="31" fillId="24" borderId="0" xfId="35" applyFont="1" applyFill="1" applyBorder="1" applyAlignment="1" applyProtection="1">
      <alignment horizontal="center"/>
    </xf>
    <xf numFmtId="170" fontId="27" fillId="0" borderId="0" xfId="37" applyNumberFormat="1" applyFont="1" applyAlignment="1">
      <alignment horizontal="center"/>
    </xf>
    <xf numFmtId="170" fontId="28" fillId="0" borderId="0" xfId="37" applyNumberFormat="1" applyFont="1"/>
    <xf numFmtId="0" fontId="28" fillId="0" borderId="0" xfId="37" applyFont="1"/>
    <xf numFmtId="170" fontId="27" fillId="0" borderId="0" xfId="37" applyNumberFormat="1" applyFont="1" applyAlignment="1">
      <alignment horizontal="right"/>
    </xf>
    <xf numFmtId="0" fontId="27" fillId="0" borderId="0" xfId="37" applyFont="1" applyAlignment="1">
      <alignment horizontal="center"/>
    </xf>
    <xf numFmtId="3" fontId="27" fillId="0" borderId="0" xfId="37" applyNumberFormat="1" applyFont="1"/>
    <xf numFmtId="4" fontId="28" fillId="0" borderId="0" xfId="37" applyNumberFormat="1" applyFont="1"/>
    <xf numFmtId="9" fontId="32" fillId="16" borderId="24" xfId="39" applyFont="1" applyFill="1" applyBorder="1" applyAlignment="1" applyProtection="1">
      <alignment horizontal="center"/>
    </xf>
    <xf numFmtId="165" fontId="8" fillId="16" borderId="27" xfId="35" applyFill="1" applyBorder="1" applyAlignment="1" applyProtection="1"/>
    <xf numFmtId="9" fontId="32" fillId="16" borderId="23" xfId="39" applyFont="1" applyFill="1" applyBorder="1" applyAlignment="1" applyProtection="1">
      <alignment horizontal="center"/>
    </xf>
    <xf numFmtId="0" fontId="32" fillId="16" borderId="26" xfId="37" applyFont="1" applyFill="1" applyBorder="1" applyAlignment="1">
      <alignment horizontal="center"/>
    </xf>
    <xf numFmtId="165" fontId="32" fillId="16" borderId="28" xfId="35" applyFont="1" applyFill="1" applyBorder="1" applyAlignment="1" applyProtection="1">
      <alignment horizontal="center"/>
    </xf>
    <xf numFmtId="9" fontId="32" fillId="16" borderId="22" xfId="39" applyFont="1" applyFill="1" applyBorder="1" applyAlignment="1" applyProtection="1">
      <alignment horizontal="center"/>
    </xf>
    <xf numFmtId="9" fontId="8" fillId="0" borderId="24" xfId="39" applyFill="1" applyBorder="1" applyAlignment="1" applyProtection="1">
      <alignment horizontal="left"/>
    </xf>
    <xf numFmtId="165" fontId="8" fillId="0" borderId="27" xfId="35" applyFill="1" applyBorder="1" applyAlignment="1" applyProtection="1"/>
    <xf numFmtId="9" fontId="8" fillId="0" borderId="23" xfId="39" applyFill="1" applyBorder="1" applyAlignment="1" applyProtection="1"/>
    <xf numFmtId="9" fontId="8" fillId="0" borderId="26" xfId="39" applyFill="1" applyBorder="1" applyAlignment="1" applyProtection="1">
      <alignment horizontal="left"/>
    </xf>
    <xf numFmtId="165" fontId="8" fillId="0" borderId="28" xfId="35" applyFill="1" applyBorder="1" applyAlignment="1" applyProtection="1">
      <alignment horizontal="center"/>
    </xf>
    <xf numFmtId="9" fontId="8" fillId="0" borderId="22" xfId="39" applyFill="1" applyBorder="1" applyAlignment="1" applyProtection="1"/>
    <xf numFmtId="9" fontId="8" fillId="0" borderId="25" xfId="39" applyFill="1" applyBorder="1" applyAlignment="1" applyProtection="1"/>
    <xf numFmtId="165" fontId="8" fillId="0" borderId="29" xfId="35" applyFill="1" applyBorder="1" applyAlignment="1" applyProtection="1">
      <alignment horizontal="center"/>
    </xf>
    <xf numFmtId="9" fontId="8" fillId="0" borderId="21" xfId="39" applyFill="1" applyBorder="1" applyAlignment="1" applyProtection="1"/>
    <xf numFmtId="2" fontId="27" fillId="0" borderId="0" xfId="37" applyNumberFormat="1" applyFont="1"/>
    <xf numFmtId="0" fontId="33" fillId="0" borderId="0" xfId="37" applyFont="1" applyAlignment="1">
      <alignment horizontal="left"/>
    </xf>
    <xf numFmtId="0" fontId="33" fillId="0" borderId="0" xfId="37" applyFont="1"/>
    <xf numFmtId="0" fontId="34" fillId="0" borderId="0" xfId="37" applyFont="1"/>
    <xf numFmtId="3" fontId="34" fillId="0" borderId="0" xfId="37" applyNumberFormat="1" applyFont="1"/>
    <xf numFmtId="43" fontId="27" fillId="0" borderId="0" xfId="37" applyNumberFormat="1" applyFont="1"/>
    <xf numFmtId="0" fontId="36" fillId="25" borderId="0" xfId="0" applyFont="1" applyFill="1" applyAlignment="1">
      <alignment horizontal="left" vertical="center" wrapText="1"/>
    </xf>
    <xf numFmtId="49" fontId="37" fillId="0" borderId="0" xfId="0" applyNumberFormat="1" applyFont="1"/>
    <xf numFmtId="0" fontId="37" fillId="0" borderId="0" xfId="0" applyFont="1"/>
    <xf numFmtId="0" fontId="37" fillId="26" borderId="0" xfId="0" applyFont="1" applyFill="1"/>
    <xf numFmtId="49" fontId="39" fillId="0" borderId="0" xfId="0" applyNumberFormat="1" applyFont="1" applyAlignment="1">
      <alignment vertical="top" wrapText="1"/>
    </xf>
    <xf numFmtId="0" fontId="0" fillId="26" borderId="0" xfId="0" applyFill="1"/>
    <xf numFmtId="44" fontId="27" fillId="0" borderId="0" xfId="48" applyFont="1" applyFill="1" applyBorder="1" applyAlignment="1" applyProtection="1"/>
    <xf numFmtId="44" fontId="27" fillId="0" borderId="0" xfId="48" applyFont="1" applyFill="1" applyAlignment="1"/>
    <xf numFmtId="171" fontId="27" fillId="0" borderId="0" xfId="48" applyNumberFormat="1" applyFont="1" applyFill="1" applyAlignment="1"/>
    <xf numFmtId="44" fontId="27" fillId="0" borderId="0" xfId="37" applyNumberFormat="1" applyFont="1"/>
    <xf numFmtId="172" fontId="27" fillId="0" borderId="0" xfId="35" applyNumberFormat="1" applyFont="1" applyFill="1" applyBorder="1" applyAlignment="1" applyProtection="1"/>
    <xf numFmtId="173" fontId="27" fillId="0" borderId="0" xfId="37" applyNumberFormat="1" applyFont="1"/>
    <xf numFmtId="174" fontId="27" fillId="0" borderId="0" xfId="35" applyNumberFormat="1" applyFont="1" applyFill="1" applyBorder="1" applyAlignment="1" applyProtection="1"/>
    <xf numFmtId="0" fontId="41" fillId="0" borderId="0" xfId="0" applyFont="1"/>
    <xf numFmtId="44" fontId="28" fillId="0" borderId="0" xfId="48" applyFont="1" applyFill="1" applyAlignment="1"/>
    <xf numFmtId="44" fontId="0" fillId="0" borderId="0" xfId="48" applyFont="1"/>
    <xf numFmtId="44" fontId="0" fillId="0" borderId="0" xfId="0" applyNumberFormat="1"/>
    <xf numFmtId="9" fontId="0" fillId="0" borderId="0" xfId="49" applyFont="1"/>
    <xf numFmtId="0" fontId="0" fillId="0" borderId="0" xfId="0" applyAlignment="1">
      <alignment wrapText="1"/>
    </xf>
    <xf numFmtId="3" fontId="0" fillId="0" borderId="0" xfId="0" applyNumberFormat="1"/>
    <xf numFmtId="0" fontId="42" fillId="27" borderId="0" xfId="0" applyFont="1" applyFill="1" applyAlignment="1">
      <alignment horizontal="center"/>
    </xf>
    <xf numFmtId="0" fontId="0" fillId="0" borderId="0" xfId="0" applyAlignment="1">
      <alignment horizontal="center"/>
    </xf>
    <xf numFmtId="0" fontId="0" fillId="0" borderId="35" xfId="0" applyBorder="1"/>
    <xf numFmtId="44" fontId="28" fillId="0" borderId="35" xfId="48" applyFont="1" applyBorder="1"/>
    <xf numFmtId="0" fontId="27" fillId="0" borderId="35" xfId="37" applyFont="1" applyBorder="1" applyAlignment="1">
      <alignment horizontal="left"/>
    </xf>
    <xf numFmtId="1" fontId="36" fillId="25" borderId="0" xfId="0" applyNumberFormat="1" applyFont="1" applyFill="1" applyAlignment="1">
      <alignment horizontal="left" vertical="center" wrapText="1"/>
    </xf>
    <xf numFmtId="1" fontId="37" fillId="0" borderId="0" xfId="0" applyNumberFormat="1" applyFont="1"/>
    <xf numFmtId="1" fontId="38" fillId="0" borderId="0" xfId="0" applyNumberFormat="1" applyFont="1" applyAlignment="1">
      <alignment horizontal="left" vertical="top"/>
    </xf>
    <xf numFmtId="1" fontId="0" fillId="0" borderId="0" xfId="0" applyNumberFormat="1" applyFont="1"/>
    <xf numFmtId="1" fontId="38" fillId="0" borderId="0" xfId="0" applyNumberFormat="1" applyFont="1"/>
    <xf numFmtId="1" fontId="39" fillId="0" borderId="0" xfId="0" applyNumberFormat="1" applyFont="1"/>
    <xf numFmtId="1" fontId="40" fillId="0" borderId="0" xfId="0" applyNumberFormat="1" applyFont="1" applyAlignment="1">
      <alignment horizontal="left"/>
    </xf>
    <xf numFmtId="1" fontId="38" fillId="0" borderId="0" xfId="0" applyNumberFormat="1" applyFont="1" applyAlignment="1">
      <alignment horizontal="left"/>
    </xf>
    <xf numFmtId="0" fontId="12" fillId="0" borderId="10" xfId="0" applyFont="1" applyBorder="1" applyAlignment="1">
      <alignment horizontal="left"/>
    </xf>
    <xf numFmtId="0" fontId="12" fillId="0" borderId="32" xfId="0" applyFont="1" applyBorder="1" applyAlignment="1">
      <alignment horizontal="left" vertical="top" wrapText="1"/>
    </xf>
    <xf numFmtId="0" fontId="12" fillId="0" borderId="18" xfId="0" applyFont="1" applyBorder="1" applyAlignment="1">
      <alignment horizontal="left"/>
    </xf>
    <xf numFmtId="0" fontId="12" fillId="0" borderId="33" xfId="0" applyFont="1" applyBorder="1" applyAlignment="1">
      <alignment horizontal="left" vertical="top" wrapText="1"/>
    </xf>
    <xf numFmtId="0" fontId="12" fillId="0" borderId="15" xfId="0" applyFont="1" applyBorder="1" applyAlignment="1">
      <alignment horizontal="left"/>
    </xf>
    <xf numFmtId="0" fontId="12" fillId="0" borderId="31" xfId="0" applyFont="1" applyBorder="1" applyAlignment="1">
      <alignment horizontal="left" vertical="top" wrapText="1"/>
    </xf>
    <xf numFmtId="0" fontId="25" fillId="0" borderId="18" xfId="0" applyFont="1" applyBorder="1" applyAlignment="1">
      <alignment horizontal="left"/>
    </xf>
    <xf numFmtId="0" fontId="25" fillId="0" borderId="33" xfId="0" applyFont="1" applyBorder="1" applyAlignment="1">
      <alignment horizontal="left" vertical="top" wrapText="1"/>
    </xf>
    <xf numFmtId="0" fontId="26" fillId="0" borderId="20" xfId="0" applyFont="1" applyBorder="1" applyAlignment="1">
      <alignment horizontal="left"/>
    </xf>
    <xf numFmtId="0" fontId="26" fillId="0" borderId="34" xfId="0" applyFont="1" applyBorder="1" applyAlignment="1">
      <alignment horizontal="left" vertical="top" wrapText="1"/>
    </xf>
    <xf numFmtId="0" fontId="25" fillId="0" borderId="10" xfId="0" applyFont="1" applyBorder="1" applyAlignment="1">
      <alignment horizontal="left"/>
    </xf>
    <xf numFmtId="0" fontId="25" fillId="0" borderId="32" xfId="0" applyFont="1" applyBorder="1" applyAlignment="1">
      <alignment horizontal="left" vertical="top" wrapText="1"/>
    </xf>
    <xf numFmtId="0" fontId="25" fillId="0" borderId="15" xfId="0" applyFont="1" applyBorder="1" applyAlignment="1">
      <alignment horizontal="left"/>
    </xf>
    <xf numFmtId="0" fontId="25" fillId="0" borderId="31" xfId="0" applyFont="1" applyBorder="1" applyAlignment="1">
      <alignment horizontal="left" vertical="top" wrapText="1"/>
    </xf>
    <xf numFmtId="167" fontId="20" fillId="0" borderId="10" xfId="33" applyNumberFormat="1" applyFont="1" applyFill="1" applyBorder="1" applyAlignment="1" applyProtection="1">
      <alignment horizontal="center" vertical="center"/>
    </xf>
    <xf numFmtId="167" fontId="0" fillId="11" borderId="10" xfId="33" applyNumberFormat="1" applyFont="1" applyFill="1" applyBorder="1" applyAlignment="1" applyProtection="1">
      <alignment horizontal="center" vertical="center"/>
    </xf>
    <xf numFmtId="167" fontId="12" fillId="24" borderId="10" xfId="33" applyNumberFormat="1" applyFont="1" applyFill="1" applyBorder="1" applyAlignment="1" applyProtection="1">
      <alignment horizontal="center" vertical="center"/>
    </xf>
    <xf numFmtId="2" fontId="22" fillId="24" borderId="10" xfId="0" applyNumberFormat="1" applyFont="1" applyFill="1" applyBorder="1" applyAlignment="1">
      <alignment horizontal="center" vertical="center"/>
    </xf>
    <xf numFmtId="0" fontId="0" fillId="11" borderId="10" xfId="0" applyFill="1" applyBorder="1" applyAlignment="1">
      <alignment horizontal="center"/>
    </xf>
    <xf numFmtId="0" fontId="24" fillId="0" borderId="10" xfId="0" applyFont="1" applyBorder="1" applyAlignment="1">
      <alignment horizontal="left" vertical="top" wrapText="1"/>
    </xf>
    <xf numFmtId="167" fontId="0" fillId="0" borderId="10" xfId="33" applyNumberFormat="1" applyFont="1" applyFill="1" applyBorder="1" applyAlignment="1" applyProtection="1">
      <alignment horizontal="center" vertical="center"/>
    </xf>
    <xf numFmtId="0" fontId="0" fillId="11" borderId="10" xfId="0" applyFill="1" applyBorder="1" applyAlignment="1">
      <alignment horizontal="center" vertical="center"/>
    </xf>
    <xf numFmtId="168" fontId="22" fillId="24" borderId="10" xfId="0" applyNumberFormat="1" applyFont="1" applyFill="1" applyBorder="1" applyAlignment="1">
      <alignment horizontal="center" vertical="center"/>
    </xf>
    <xf numFmtId="0" fontId="21" fillId="0" borderId="10" xfId="0" applyFont="1" applyBorder="1" applyAlignment="1">
      <alignment horizontal="center" vertical="center"/>
    </xf>
    <xf numFmtId="0" fontId="0" fillId="0" borderId="10" xfId="0" applyBorder="1" applyAlignment="1">
      <alignment vertical="top" wrapText="1"/>
    </xf>
    <xf numFmtId="167" fontId="0" fillId="0" borderId="30" xfId="33" applyNumberFormat="1" applyFont="1" applyFill="1" applyBorder="1" applyAlignment="1" applyProtection="1">
      <alignment horizontal="center" vertical="center"/>
    </xf>
    <xf numFmtId="1" fontId="0" fillId="0" borderId="0" xfId="0" applyNumberFormat="1"/>
  </cellXfs>
  <cellStyles count="50">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44"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Euro" xfId="31" xr:uid="{00000000-0005-0000-0000-00001F000000}"/>
    <cellStyle name="Incorrecto" xfId="32" builtinId="27" customBuiltin="1"/>
    <cellStyle name="Millares" xfId="33" builtinId="3"/>
    <cellStyle name="Millares [0]" xfId="34" builtinId="6"/>
    <cellStyle name="Moneda" xfId="48" builtinId="4"/>
    <cellStyle name="Moneda 2" xfId="35" xr:uid="{00000000-0005-0000-0000-000024000000}"/>
    <cellStyle name="Neutral" xfId="36" builtinId="28" customBuiltin="1"/>
    <cellStyle name="Normal" xfId="0" builtinId="0"/>
    <cellStyle name="Normal 2" xfId="37" xr:uid="{00000000-0005-0000-0000-000027000000}"/>
    <cellStyle name="Notas" xfId="38" builtinId="10" customBuiltin="1"/>
    <cellStyle name="Porcentaje" xfId="49" builtinId="5"/>
    <cellStyle name="Porcentual 2" xfId="39" xr:uid="{00000000-0005-0000-0000-000029000000}"/>
    <cellStyle name="Salida" xfId="40" builtinId="21" customBuiltin="1"/>
    <cellStyle name="Texto de advertencia" xfId="41" builtinId="11" customBuiltin="1"/>
    <cellStyle name="Texto explicativo" xfId="42" builtinId="53" customBuiltin="1"/>
    <cellStyle name="Título" xfId="43" builtinId="15" customBuiltin="1"/>
    <cellStyle name="Título 2" xfId="45" builtinId="17" customBuiltin="1"/>
    <cellStyle name="Título 3" xfId="46" builtinId="18" customBuiltin="1"/>
    <cellStyle name="Total" xfId="47" builtinId="25"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534168</xdr:colOff>
      <xdr:row>0</xdr:row>
      <xdr:rowOff>0</xdr:rowOff>
    </xdr:from>
    <xdr:to>
      <xdr:col>13</xdr:col>
      <xdr:colOff>655598</xdr:colOff>
      <xdr:row>27</xdr:row>
      <xdr:rowOff>65761</xdr:rowOff>
    </xdr:to>
    <xdr:pic>
      <xdr:nvPicPr>
        <xdr:cNvPr id="2" name="Imagen 1">
          <a:extLst>
            <a:ext uri="{FF2B5EF4-FFF2-40B4-BE49-F238E27FC236}">
              <a16:creationId xmlns:a16="http://schemas.microsoft.com/office/drawing/2014/main" id="{81CD957B-28C2-07CE-C137-19A43D9C6C41}"/>
            </a:ext>
          </a:extLst>
        </xdr:cNvPr>
        <xdr:cNvPicPr>
          <a:picLocks noChangeAspect="1"/>
        </xdr:cNvPicPr>
      </xdr:nvPicPr>
      <xdr:blipFill>
        <a:blip xmlns:r="http://schemas.openxmlformats.org/officeDocument/2006/relationships" r:embed="rId1"/>
        <a:stretch>
          <a:fillRect/>
        </a:stretch>
      </xdr:blipFill>
      <xdr:spPr>
        <a:xfrm>
          <a:off x="1296168" y="0"/>
          <a:ext cx="9265430" cy="52092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theran\Desktop\backup\contrataci&#243;n\liquidadores\LIQUIDADOR%20MANUAL%20TARIFARIO%20ISS-2001%20VS%205171-2017%20Y%20SOAT%20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EVO MANUAL"/>
      <sheetName val="NO SE PUEDE LIQUIDAR A ISS"/>
      <sheetName val="SOAT 2020"/>
      <sheetName val="SOAT REVISAR 2021"/>
      <sheetName val="HOMOLOGO SOAT - ISS"/>
    </sheetNames>
    <sheetDataSet>
      <sheetData sheetId="0"/>
      <sheetData sheetId="1"/>
      <sheetData sheetId="2"/>
      <sheetData sheetId="3"/>
      <sheetData sheetId="4">
        <row r="1855">
          <cell r="K1855" t="str">
            <v>36601</v>
          </cell>
          <cell r="L1855" t="str">
            <v>EXODONCIA DE DIENTE PERMANENTE UNIRRADICULAR</v>
          </cell>
        </row>
        <row r="1856">
          <cell r="K1856" t="str">
            <v>36601</v>
          </cell>
          <cell r="L1856" t="str">
            <v>EXODONCIA DE DIENTE PERMANENTE UNIRRADICULAR</v>
          </cell>
        </row>
        <row r="1857">
          <cell r="K1857" t="str">
            <v>36601</v>
          </cell>
          <cell r="L1857" t="str">
            <v>EXODONCIA DE DIENTE PERMANENTE UNIRRADICULAR</v>
          </cell>
        </row>
        <row r="1858">
          <cell r="K1858" t="str">
            <v>36601</v>
          </cell>
          <cell r="L1858" t="str">
            <v>EXODONCIA DE DIENTE PERMANENTE UNIRRADICULAR</v>
          </cell>
        </row>
        <row r="1859">
          <cell r="K1859" t="str">
            <v>36602</v>
          </cell>
          <cell r="L1859" t="str">
            <v>EXODONCIA DE DIENTE PERMANENTE MULTIRRADICULAR</v>
          </cell>
        </row>
        <row r="1860">
          <cell r="K1860" t="str">
            <v>36602</v>
          </cell>
          <cell r="L1860" t="str">
            <v>EXODONCIA DE DIENTE PERMANENTE MULTIRRADICULAR</v>
          </cell>
        </row>
        <row r="1861">
          <cell r="K1861" t="str">
            <v>36602</v>
          </cell>
          <cell r="L1861" t="str">
            <v>EXODONCIA DE DIENTE PERMANENTE MULTIRRADICULAR</v>
          </cell>
        </row>
        <row r="1862">
          <cell r="K1862" t="str">
            <v>36602</v>
          </cell>
          <cell r="L1862" t="str">
            <v>EXODONCIA DE DIENTE PERMANENTE MULTIRRADICULAR</v>
          </cell>
        </row>
        <row r="1863">
          <cell r="K1863" t="str">
            <v>36601</v>
          </cell>
          <cell r="L1863" t="e">
            <v>#N/A</v>
          </cell>
        </row>
        <row r="1864">
          <cell r="K1864" t="str">
            <v>36601</v>
          </cell>
          <cell r="L1864" t="e">
            <v>#N/A</v>
          </cell>
        </row>
        <row r="1865">
          <cell r="K1865" t="str">
            <v>36601</v>
          </cell>
          <cell r="L1865" t="e">
            <v>#N/A</v>
          </cell>
        </row>
        <row r="1866">
          <cell r="K1866" t="str">
            <v>36601</v>
          </cell>
          <cell r="L1866" t="e">
            <v>#N/A</v>
          </cell>
        </row>
        <row r="1867">
          <cell r="K1867" t="str">
            <v>36601</v>
          </cell>
          <cell r="L1867" t="e">
            <v>#N/A</v>
          </cell>
        </row>
        <row r="1868">
          <cell r="K1868" t="str">
            <v>36601</v>
          </cell>
          <cell r="L1868" t="e">
            <v>#N/A</v>
          </cell>
        </row>
        <row r="1869">
          <cell r="K1869" t="str">
            <v>36804</v>
          </cell>
          <cell r="L1869" t="str">
            <v>EXODONCIA DE DIENTE TEMPORAL UNIRRADICULAR</v>
          </cell>
        </row>
        <row r="1870">
          <cell r="K1870" t="str">
            <v>36804</v>
          </cell>
          <cell r="L1870" t="str">
            <v>EXODONCIA DE DIENTE TEMPORAL UNIRRADICULAR</v>
          </cell>
        </row>
        <row r="1871">
          <cell r="K1871" t="str">
            <v>36804</v>
          </cell>
          <cell r="L1871" t="str">
            <v>EXODONCIA DE DIENTE TEMPORAL UNIRRADICULAR</v>
          </cell>
        </row>
        <row r="1872">
          <cell r="K1872" t="str">
            <v>36804</v>
          </cell>
          <cell r="L1872" t="str">
            <v>EXODONCIA DE DIENTE TEMPORAL MULTIRRADICULAR</v>
          </cell>
        </row>
        <row r="1873">
          <cell r="K1873" t="str">
            <v>36804</v>
          </cell>
          <cell r="L1873" t="str">
            <v>EXODONCIA DE DIENTE TEMPORAL MULTIRRADICULAR</v>
          </cell>
        </row>
        <row r="1874">
          <cell r="K1874" t="str">
            <v>36804</v>
          </cell>
          <cell r="L1874" t="str">
            <v>EXODONCIA DE DIENTE TEMPORAL MULTIRRADICULAR</v>
          </cell>
        </row>
        <row r="1875">
          <cell r="K1875" t="str">
            <v>36804</v>
          </cell>
          <cell r="L1875" t="str">
            <v>EXODONCIA DE DIENTE TEMPORAL MULTIRRADICULAR</v>
          </cell>
        </row>
        <row r="1876">
          <cell r="K1876" t="str">
            <v>36804</v>
          </cell>
          <cell r="L1876" t="e">
            <v>#N/A</v>
          </cell>
        </row>
        <row r="1877">
          <cell r="K1877" t="str">
            <v>36804</v>
          </cell>
          <cell r="L1877" t="e">
            <v>#N/A</v>
          </cell>
        </row>
        <row r="1878">
          <cell r="K1878" t="str">
            <v>36804</v>
          </cell>
          <cell r="L1878" t="e">
            <v>#N/A</v>
          </cell>
        </row>
        <row r="1879">
          <cell r="K1879" t="str">
            <v>36603</v>
          </cell>
          <cell r="L1879" t="e">
            <v>#N/A</v>
          </cell>
        </row>
        <row r="1880">
          <cell r="K1880" t="str">
            <v>36603</v>
          </cell>
          <cell r="L1880" t="e">
            <v>#N/A</v>
          </cell>
        </row>
        <row r="1881">
          <cell r="K1881" t="str">
            <v>36604</v>
          </cell>
          <cell r="L1881" t="e">
            <v>#N/A</v>
          </cell>
        </row>
        <row r="1882">
          <cell r="K1882" t="str">
            <v>36604</v>
          </cell>
          <cell r="L1882" t="e">
            <v>#N/A</v>
          </cell>
        </row>
        <row r="1883">
          <cell r="K1883" t="str">
            <v>36604</v>
          </cell>
          <cell r="L1883" t="e">
            <v>#N/A</v>
          </cell>
        </row>
        <row r="1884">
          <cell r="K1884" t="str">
            <v>36604</v>
          </cell>
          <cell r="L1884" t="e">
            <v>#N/A</v>
          </cell>
        </row>
        <row r="1885">
          <cell r="K1885" t="str">
            <v>36604</v>
          </cell>
          <cell r="L1885" t="e">
            <v>#N/A</v>
          </cell>
        </row>
        <row r="1886">
          <cell r="K1886" t="str">
            <v>36604</v>
          </cell>
          <cell r="L1886" t="e">
            <v>#N/A</v>
          </cell>
        </row>
        <row r="1887">
          <cell r="K1887" t="str">
            <v>16503</v>
          </cell>
          <cell r="L1887" t="e">
            <v>#N/A</v>
          </cell>
        </row>
        <row r="1888">
          <cell r="K1888" t="str">
            <v>16503</v>
          </cell>
          <cell r="L1888" t="e">
            <v>#N/A</v>
          </cell>
        </row>
        <row r="1889">
          <cell r="K1889" t="str">
            <v>16503</v>
          </cell>
          <cell r="L1889" t="e">
            <v>#N/A</v>
          </cell>
        </row>
        <row r="1890">
          <cell r="K1890" t="str">
            <v>36604</v>
          </cell>
          <cell r="L1890" t="e">
            <v>#N/A</v>
          </cell>
        </row>
        <row r="1891">
          <cell r="K1891" t="str">
            <v>36604</v>
          </cell>
          <cell r="L1891" t="e">
            <v>#N/A</v>
          </cell>
        </row>
        <row r="1892">
          <cell r="K1892" t="str">
            <v>36604</v>
          </cell>
          <cell r="L1892" t="e">
            <v>#N/A</v>
          </cell>
        </row>
        <row r="1893">
          <cell r="K1893" t="str">
            <v>36604</v>
          </cell>
          <cell r="L1893" t="e">
            <v>#N/A</v>
          </cell>
        </row>
        <row r="1894">
          <cell r="K1894" t="str">
            <v>36604</v>
          </cell>
          <cell r="L1894" t="e">
            <v>#N/A</v>
          </cell>
        </row>
        <row r="1895">
          <cell r="K1895" t="str">
            <v>36604</v>
          </cell>
          <cell r="L1895" t="e">
            <v>#N/A</v>
          </cell>
        </row>
        <row r="1896">
          <cell r="K1896" t="str">
            <v>16332</v>
          </cell>
          <cell r="L1896" t="e">
            <v>#N/A</v>
          </cell>
        </row>
        <row r="1897">
          <cell r="K1897" t="str">
            <v>16332</v>
          </cell>
          <cell r="L1897" t="e">
            <v>#N/A</v>
          </cell>
        </row>
        <row r="1898">
          <cell r="K1898" t="str">
            <v>16332</v>
          </cell>
          <cell r="L1898" t="e">
            <v>#N/A</v>
          </cell>
        </row>
        <row r="1899">
          <cell r="K1899" t="str">
            <v>36201</v>
          </cell>
          <cell r="L1899" t="str">
            <v>OBTURACION DENTAL CON AMALGAMA</v>
          </cell>
        </row>
        <row r="1900">
          <cell r="K1900" t="str">
            <v>36201</v>
          </cell>
          <cell r="L1900" t="str">
            <v>OBTURACION DENTAL CON AMALGAMA</v>
          </cell>
        </row>
        <row r="1901">
          <cell r="K1901" t="str">
            <v>36201</v>
          </cell>
          <cell r="L1901" t="str">
            <v>OBTURACION DENTAL CON AMALGAMA</v>
          </cell>
        </row>
        <row r="1902">
          <cell r="K1902" t="str">
            <v>36201</v>
          </cell>
          <cell r="L1902" t="str">
            <v>OBTURACION DENTAL CON AMALGAMA</v>
          </cell>
        </row>
        <row r="1903">
          <cell r="K1903" t="str">
            <v>36203</v>
          </cell>
          <cell r="L1903" t="str">
            <v>OBTURACION DENTAL CON RESINA DE FOTOCURADO</v>
          </cell>
        </row>
        <row r="1904">
          <cell r="K1904" t="str">
            <v>36203</v>
          </cell>
          <cell r="L1904" t="str">
            <v>OBTURACION DENTAL CON RESINA DE FOTOCURADO</v>
          </cell>
        </row>
        <row r="1905">
          <cell r="K1905" t="str">
            <v>36203</v>
          </cell>
          <cell r="L1905" t="str">
            <v>OBTURACION DENTAL CON RESINA DE FOTOCURADO</v>
          </cell>
        </row>
        <row r="1906">
          <cell r="K1906" t="str">
            <v>36203</v>
          </cell>
          <cell r="L1906" t="str">
            <v>OBTURACION DENTAL CON RESINA DE FOTOCURADO</v>
          </cell>
        </row>
        <row r="1907">
          <cell r="K1907" t="str">
            <v>36205</v>
          </cell>
          <cell r="L1907" t="e">
            <v>#N/A</v>
          </cell>
        </row>
        <row r="1908">
          <cell r="K1908" t="str">
            <v>36205</v>
          </cell>
          <cell r="L1908" t="e">
            <v>#N/A</v>
          </cell>
        </row>
        <row r="1909">
          <cell r="K1909" t="str">
            <v>36205</v>
          </cell>
          <cell r="L1909" t="e">
            <v>#N/A</v>
          </cell>
        </row>
        <row r="1910">
          <cell r="K1910" t="str">
            <v>36205</v>
          </cell>
          <cell r="L1910" t="e">
            <v>#N/A</v>
          </cell>
        </row>
        <row r="1911">
          <cell r="K1911" t="str">
            <v>36202</v>
          </cell>
          <cell r="L1911" t="e">
            <v>#N/A</v>
          </cell>
        </row>
        <row r="1912">
          <cell r="K1912" t="str">
            <v>36202</v>
          </cell>
          <cell r="L1912" t="e">
            <v>#N/A</v>
          </cell>
        </row>
        <row r="1913">
          <cell r="K1913" t="str">
            <v>36202</v>
          </cell>
          <cell r="L1913" t="e">
            <v>#N/A</v>
          </cell>
        </row>
        <row r="1914">
          <cell r="K1914" t="str">
            <v>36204</v>
          </cell>
          <cell r="L1914" t="str">
            <v>OBTURACION DENTAL CON RESINA DE FOTOCURADO</v>
          </cell>
        </row>
        <row r="1915">
          <cell r="K1915" t="str">
            <v>36204</v>
          </cell>
          <cell r="L1915" t="str">
            <v>OBTURACION DENTAL CON RESINA DE FOTOCURADO</v>
          </cell>
        </row>
        <row r="1916">
          <cell r="K1916" t="str">
            <v>36204</v>
          </cell>
          <cell r="L1916" t="str">
            <v>OBTURACION DENTAL CON RESINA DE FOTOCURADO</v>
          </cell>
        </row>
        <row r="1917">
          <cell r="K1917" t="str">
            <v>36204</v>
          </cell>
          <cell r="L1917" t="str">
            <v>OBTURACION DENTAL CON RESINA DE FOTOCURADO</v>
          </cell>
        </row>
        <row r="1918">
          <cell r="L1918" t="str">
            <v>OBTURACION DENTAL CON RESINA DE FOTOCURADO</v>
          </cell>
        </row>
        <row r="1919">
          <cell r="L1919" t="str">
            <v>OBTURACION DENTAL CON RESINA DE FOTOCURADO</v>
          </cell>
        </row>
        <row r="1920">
          <cell r="L1920" t="str">
            <v>OBTURACION DENTAL CON RESINA DE FOTOCURADO</v>
          </cell>
        </row>
        <row r="1921">
          <cell r="L1921" t="str">
            <v>OBTURACION DENTAL CON RESINA DE FOTOCURADO</v>
          </cell>
        </row>
        <row r="1922">
          <cell r="L1922" t="str">
            <v>OBTURACION DENTAL CON RESINA DE FOTOCURADO</v>
          </cell>
        </row>
        <row r="1923">
          <cell r="L1923" t="str">
            <v>OBTURACION DENTAL CON RESINA DE FOTOCURADO</v>
          </cell>
        </row>
        <row r="1924">
          <cell r="K1924" t="str">
            <v>36206</v>
          </cell>
          <cell r="L1924" t="e">
            <v>#N/A</v>
          </cell>
        </row>
        <row r="1925">
          <cell r="K1925" t="str">
            <v>36206</v>
          </cell>
          <cell r="L1925" t="e">
            <v>#N/A</v>
          </cell>
        </row>
        <row r="1926">
          <cell r="L1926" t="e">
            <v>#N/A</v>
          </cell>
        </row>
        <row r="1927">
          <cell r="L1927" t="e">
            <v>#N/A</v>
          </cell>
        </row>
        <row r="1928">
          <cell r="L1928" t="e">
            <v>#N/A</v>
          </cell>
        </row>
        <row r="1929">
          <cell r="L1929" t="e">
            <v>#N/A</v>
          </cell>
        </row>
        <row r="1930">
          <cell r="K1930" t="str">
            <v>36202</v>
          </cell>
          <cell r="L1930" t="str">
            <v>OBTURACION DENTAL CON AMALGAMA</v>
          </cell>
        </row>
        <row r="1931">
          <cell r="K1931" t="str">
            <v>36203</v>
          </cell>
          <cell r="L1931" t="e">
            <v>#N/A</v>
          </cell>
        </row>
        <row r="1932">
          <cell r="K1932" t="str">
            <v>36203</v>
          </cell>
          <cell r="L1932" t="e">
            <v>#N/A</v>
          </cell>
        </row>
        <row r="1933">
          <cell r="K1933" t="str">
            <v>36203</v>
          </cell>
          <cell r="L1933" t="e">
            <v>#N/A</v>
          </cell>
        </row>
        <row r="1934">
          <cell r="K1934" t="str">
            <v>36203</v>
          </cell>
          <cell r="L1934" t="e">
            <v>#N/A</v>
          </cell>
        </row>
        <row r="1935">
          <cell r="K1935" t="str">
            <v>36203</v>
          </cell>
          <cell r="L1935" t="e">
            <v>#N/A</v>
          </cell>
        </row>
        <row r="1936">
          <cell r="K1936" t="str">
            <v>36203</v>
          </cell>
          <cell r="L1936" t="e">
            <v>#N/A</v>
          </cell>
        </row>
        <row r="1937">
          <cell r="K1937" t="str">
            <v>36208</v>
          </cell>
          <cell r="L1937" t="e">
            <v>#N/A</v>
          </cell>
        </row>
        <row r="1938">
          <cell r="K1938" t="str">
            <v>36208</v>
          </cell>
          <cell r="L1938" t="e">
            <v>#N/A</v>
          </cell>
        </row>
        <row r="1939">
          <cell r="K1939" t="str">
            <v>36208</v>
          </cell>
          <cell r="L1939" t="e">
            <v>#N/A</v>
          </cell>
        </row>
        <row r="1940">
          <cell r="K1940" t="str">
            <v>36209</v>
          </cell>
          <cell r="L1940" t="str">
            <v>RECONSTRUCCION DE ANGULO INCISAL. CON RESINA DE FOTOCURADO</v>
          </cell>
        </row>
        <row r="1941">
          <cell r="K1941" t="str">
            <v>36209</v>
          </cell>
          <cell r="L1941" t="str">
            <v>RECONSTRUCCION DE ANGULO INCISAL. CON RESINA DE FOTOCURADO</v>
          </cell>
        </row>
        <row r="1942">
          <cell r="K1942" t="str">
            <v>36210</v>
          </cell>
          <cell r="L1942" t="str">
            <v>RECONSTRUCCION TERCIO INCISAL. CON RESINA DE FOTOCURADO</v>
          </cell>
        </row>
        <row r="1943">
          <cell r="K1943" t="str">
            <v>36210</v>
          </cell>
          <cell r="L1943" t="str">
            <v>RECONSTRUCCION TERCIO INCISAL. CON RESINA DE FOTOCURADO</v>
          </cell>
        </row>
        <row r="1944">
          <cell r="K1944" t="str">
            <v>36209</v>
          </cell>
          <cell r="L1944" t="e">
            <v>#N/A</v>
          </cell>
        </row>
        <row r="1945">
          <cell r="K1945" t="str">
            <v>36209</v>
          </cell>
          <cell r="L1945" t="e">
            <v>#N/A</v>
          </cell>
        </row>
        <row r="1946">
          <cell r="K1946" t="str">
            <v>36209</v>
          </cell>
          <cell r="L1946" t="e">
            <v>#N/A</v>
          </cell>
        </row>
        <row r="1947">
          <cell r="K1947" t="str">
            <v>36209</v>
          </cell>
          <cell r="L1947" t="e">
            <v>#N/A</v>
          </cell>
        </row>
        <row r="1948">
          <cell r="K1948" t="str">
            <v>36209</v>
          </cell>
          <cell r="L1948" t="e">
            <v>#N/A</v>
          </cell>
        </row>
        <row r="1949">
          <cell r="K1949" t="str">
            <v>36209</v>
          </cell>
          <cell r="L1949" t="e">
            <v>#N/A</v>
          </cell>
        </row>
        <row r="1950">
          <cell r="K1950" t="str">
            <v>36209</v>
          </cell>
          <cell r="L1950" t="e">
            <v>#N/A</v>
          </cell>
        </row>
        <row r="1951">
          <cell r="L1951" t="e">
            <v>#N/A</v>
          </cell>
        </row>
        <row r="1952">
          <cell r="L1952" t="e">
            <v>#N/A</v>
          </cell>
        </row>
        <row r="1953">
          <cell r="K1953" t="str">
            <v>36801</v>
          </cell>
          <cell r="L1953" t="e">
            <v>#N/A</v>
          </cell>
        </row>
        <row r="1954">
          <cell r="K1954" t="str">
            <v>36801</v>
          </cell>
          <cell r="L1954" t="e">
            <v>#N/A</v>
          </cell>
        </row>
        <row r="1955">
          <cell r="K1955" t="str">
            <v>36801</v>
          </cell>
          <cell r="L1955" t="e">
            <v>#N/A</v>
          </cell>
        </row>
        <row r="1956">
          <cell r="K1956" t="str">
            <v>36802</v>
          </cell>
          <cell r="L1956" t="e">
            <v>#N/A</v>
          </cell>
        </row>
        <row r="1957">
          <cell r="K1957" t="str">
            <v>36802</v>
          </cell>
          <cell r="L1957" t="e">
            <v>#N/A</v>
          </cell>
        </row>
        <row r="1958">
          <cell r="K1958" t="str">
            <v>36802</v>
          </cell>
          <cell r="L1958" t="e">
            <v>#N/A</v>
          </cell>
        </row>
        <row r="1959">
          <cell r="K1959" t="str">
            <v>36207</v>
          </cell>
          <cell r="L1959" t="e">
            <v>#N/A</v>
          </cell>
        </row>
        <row r="1960">
          <cell r="K1960" t="str">
            <v>36207</v>
          </cell>
          <cell r="L1960" t="e">
            <v>#N/A</v>
          </cell>
        </row>
        <row r="1961">
          <cell r="K1961" t="str">
            <v>36207</v>
          </cell>
          <cell r="L1961" t="e">
            <v>#N/A</v>
          </cell>
        </row>
        <row r="1962">
          <cell r="K1962" t="str">
            <v>36207</v>
          </cell>
          <cell r="L1962" t="e">
            <v>#N/A</v>
          </cell>
        </row>
        <row r="1963">
          <cell r="K1963" t="str">
            <v>36207</v>
          </cell>
          <cell r="L1963" t="e">
            <v>#N/A</v>
          </cell>
        </row>
        <row r="1964">
          <cell r="K1964" t="str">
            <v>36207</v>
          </cell>
          <cell r="L1964" t="e">
            <v>#N/A</v>
          </cell>
        </row>
        <row r="1965">
          <cell r="K1965" t="str">
            <v>36207</v>
          </cell>
          <cell r="L1965" t="e">
            <v>#N/A</v>
          </cell>
        </row>
        <row r="1966">
          <cell r="K1966" t="str">
            <v>36207</v>
          </cell>
          <cell r="L1966" t="e">
            <v>#N/A</v>
          </cell>
        </row>
        <row r="1967">
          <cell r="K1967" t="str">
            <v>36207</v>
          </cell>
          <cell r="L1967" t="e">
            <v>#N/A</v>
          </cell>
        </row>
        <row r="1968">
          <cell r="L1968" t="e">
            <v>#N/A</v>
          </cell>
        </row>
        <row r="1969">
          <cell r="K1969" t="str">
            <v>36703</v>
          </cell>
          <cell r="L1969" t="e">
            <v>#N/A</v>
          </cell>
        </row>
        <row r="1970">
          <cell r="K1970" t="str">
            <v>36703</v>
          </cell>
          <cell r="L1970" t="e">
            <v>#N/A</v>
          </cell>
        </row>
        <row r="1971">
          <cell r="K1971" t="str">
            <v>36703</v>
          </cell>
          <cell r="L1971" t="e">
            <v>#N/A</v>
          </cell>
        </row>
        <row r="1972">
          <cell r="K1972" t="str">
            <v>36703</v>
          </cell>
          <cell r="L1972" t="e">
            <v>#N/A</v>
          </cell>
        </row>
        <row r="1973">
          <cell r="K1973" t="str">
            <v>36706</v>
          </cell>
          <cell r="L1973" t="e">
            <v>#N/A</v>
          </cell>
        </row>
        <row r="1974">
          <cell r="K1974" t="str">
            <v>36706</v>
          </cell>
          <cell r="L1974" t="e">
            <v>#N/A</v>
          </cell>
        </row>
        <row r="1975">
          <cell r="K1975" t="str">
            <v>36706</v>
          </cell>
          <cell r="L1975" t="e">
            <v>#N/A</v>
          </cell>
        </row>
        <row r="1976">
          <cell r="K1976" t="str">
            <v>36706</v>
          </cell>
          <cell r="L1976" t="e">
            <v>#N/A</v>
          </cell>
        </row>
        <row r="1977">
          <cell r="K1977" t="str">
            <v>36706</v>
          </cell>
          <cell r="L1977" t="e">
            <v>#N/A</v>
          </cell>
        </row>
        <row r="1978">
          <cell r="K1978" t="str">
            <v>36706</v>
          </cell>
          <cell r="L1978" t="e">
            <v>#N/A</v>
          </cell>
        </row>
        <row r="1979">
          <cell r="K1979" t="str">
            <v>36710</v>
          </cell>
          <cell r="L1979" t="e">
            <v>#N/A</v>
          </cell>
        </row>
        <row r="1980">
          <cell r="K1980" t="str">
            <v>36710</v>
          </cell>
          <cell r="L1980" t="e">
            <v>#N/A</v>
          </cell>
        </row>
        <row r="1981">
          <cell r="K1981" t="str">
            <v>36710</v>
          </cell>
          <cell r="L1981" t="e">
            <v>#N/A</v>
          </cell>
        </row>
        <row r="1982">
          <cell r="L1982" t="e">
            <v>#N/A</v>
          </cell>
        </row>
        <row r="1983">
          <cell r="L1983" t="e">
            <v>#N/A</v>
          </cell>
        </row>
        <row r="1984">
          <cell r="L1984" t="e">
            <v>#N/A</v>
          </cell>
        </row>
        <row r="1985">
          <cell r="L1985" t="e">
            <v>#N/A</v>
          </cell>
        </row>
        <row r="1986">
          <cell r="L1986" t="e">
            <v>#N/A</v>
          </cell>
        </row>
        <row r="1987">
          <cell r="L1987" t="e">
            <v>#N/A</v>
          </cell>
        </row>
        <row r="1988">
          <cell r="L1988" t="e">
            <v>#N/A</v>
          </cell>
        </row>
        <row r="1989">
          <cell r="L1989" t="e">
            <v>#N/A</v>
          </cell>
        </row>
        <row r="1990">
          <cell r="L1990" t="e">
            <v>#N/A</v>
          </cell>
        </row>
        <row r="1991">
          <cell r="L1991" t="e">
            <v>#N/A</v>
          </cell>
        </row>
        <row r="1992">
          <cell r="L1992" t="e">
            <v>#N/A</v>
          </cell>
        </row>
        <row r="1993">
          <cell r="L1993" t="e">
            <v>#N/A</v>
          </cell>
        </row>
        <row r="1994">
          <cell r="L1994" t="e">
            <v>#N/A</v>
          </cell>
        </row>
        <row r="1995">
          <cell r="L1995" t="e">
            <v>#N/A</v>
          </cell>
        </row>
        <row r="1996">
          <cell r="L1996" t="e">
            <v>#N/A</v>
          </cell>
        </row>
        <row r="1997">
          <cell r="L1997" t="e">
            <v>#N/A</v>
          </cell>
        </row>
        <row r="1998">
          <cell r="L1998" t="e">
            <v>#N/A</v>
          </cell>
        </row>
        <row r="1999">
          <cell r="L1999" t="e">
            <v>#N/A</v>
          </cell>
        </row>
        <row r="2000">
          <cell r="L2000" t="e">
            <v>#N/A</v>
          </cell>
        </row>
        <row r="2001">
          <cell r="L2001" t="e">
            <v>#N/A</v>
          </cell>
        </row>
        <row r="2002">
          <cell r="L2002" t="e">
            <v>#N/A</v>
          </cell>
        </row>
        <row r="2003">
          <cell r="L2003" t="e">
            <v>#N/A</v>
          </cell>
        </row>
        <row r="2004">
          <cell r="L2004" t="e">
            <v>#N/A</v>
          </cell>
        </row>
        <row r="2005">
          <cell r="L2005" t="e">
            <v>#N/A</v>
          </cell>
        </row>
        <row r="2006">
          <cell r="K2006" t="str">
            <v>36702</v>
          </cell>
          <cell r="L2006" t="e">
            <v>#N/A</v>
          </cell>
        </row>
        <row r="2007">
          <cell r="K2007" t="str">
            <v>36702</v>
          </cell>
          <cell r="L2007" t="e">
            <v>#N/A</v>
          </cell>
        </row>
        <row r="2008">
          <cell r="K2008" t="str">
            <v>36702</v>
          </cell>
          <cell r="L2008" t="e">
            <v>#N/A</v>
          </cell>
        </row>
        <row r="2009">
          <cell r="K2009" t="str">
            <v>36702</v>
          </cell>
          <cell r="L2009" t="e">
            <v>#N/A</v>
          </cell>
        </row>
        <row r="2010">
          <cell r="K2010" t="str">
            <v>36702</v>
          </cell>
          <cell r="L2010" t="e">
            <v>#N/A</v>
          </cell>
        </row>
        <row r="2011">
          <cell r="K2011" t="str">
            <v>36710</v>
          </cell>
          <cell r="L2011" t="e">
            <v>#N/A</v>
          </cell>
        </row>
        <row r="2012">
          <cell r="K2012" t="str">
            <v>36710</v>
          </cell>
          <cell r="L2012" t="e">
            <v>#N/A</v>
          </cell>
        </row>
        <row r="2013">
          <cell r="L2013" t="e">
            <v>#N/A</v>
          </cell>
        </row>
        <row r="2014">
          <cell r="L2014" t="e">
            <v>#N/A</v>
          </cell>
        </row>
        <row r="2015">
          <cell r="L2015" t="e">
            <v>#N/A</v>
          </cell>
        </row>
        <row r="2016">
          <cell r="L2016" t="e">
            <v>#N/A</v>
          </cell>
        </row>
        <row r="2017">
          <cell r="L2017" t="e">
            <v>#N/A</v>
          </cell>
        </row>
        <row r="2018">
          <cell r="L2018" t="e">
            <v>#N/A</v>
          </cell>
        </row>
        <row r="2019">
          <cell r="L2019" t="e">
            <v>#N/A</v>
          </cell>
        </row>
        <row r="2020">
          <cell r="L2020" t="e">
            <v>#N/A</v>
          </cell>
        </row>
        <row r="2021">
          <cell r="K2021" t="str">
            <v>36701</v>
          </cell>
          <cell r="L2021" t="e">
            <v>#N/A</v>
          </cell>
        </row>
        <row r="2022">
          <cell r="K2022" t="str">
            <v>36701</v>
          </cell>
          <cell r="L2022" t="e">
            <v>#N/A</v>
          </cell>
        </row>
        <row r="2023">
          <cell r="K2023" t="str">
            <v>36701</v>
          </cell>
          <cell r="L2023" t="e">
            <v>#N/A</v>
          </cell>
        </row>
        <row r="2024">
          <cell r="L2024" t="e">
            <v>#N/A</v>
          </cell>
        </row>
        <row r="2025">
          <cell r="L2025" t="e">
            <v>#N/A</v>
          </cell>
        </row>
        <row r="2026">
          <cell r="L2026" t="e">
            <v>#N/A</v>
          </cell>
        </row>
        <row r="2027">
          <cell r="L2027" t="e">
            <v>#N/A</v>
          </cell>
        </row>
        <row r="2028">
          <cell r="L2028" t="e">
            <v>#N/A</v>
          </cell>
        </row>
        <row r="2029">
          <cell r="L2029" t="e">
            <v>#N/A</v>
          </cell>
        </row>
        <row r="2030">
          <cell r="L2030" t="e">
            <v>#N/A</v>
          </cell>
        </row>
        <row r="2031">
          <cell r="L2031" t="e">
            <v>#N/A</v>
          </cell>
        </row>
        <row r="2032">
          <cell r="K2032" t="str">
            <v>36614</v>
          </cell>
          <cell r="L2032" t="e">
            <v>#N/A</v>
          </cell>
        </row>
        <row r="2033">
          <cell r="K2033" t="str">
            <v>36614</v>
          </cell>
          <cell r="L2033" t="e">
            <v>#N/A</v>
          </cell>
        </row>
        <row r="2034">
          <cell r="K2034" t="str">
            <v>36614</v>
          </cell>
          <cell r="L2034" t="e">
            <v>#N/A</v>
          </cell>
        </row>
        <row r="2035">
          <cell r="K2035" t="str">
            <v>36614</v>
          </cell>
          <cell r="L2035" t="e">
            <v>#N/A</v>
          </cell>
        </row>
        <row r="2036">
          <cell r="K2036" t="str">
            <v>36614</v>
          </cell>
          <cell r="L2036" t="e">
            <v>#N/A</v>
          </cell>
        </row>
        <row r="2037">
          <cell r="K2037" t="str">
            <v>36610</v>
          </cell>
          <cell r="L2037" t="e">
            <v>#N/A</v>
          </cell>
        </row>
        <row r="2038">
          <cell r="K2038" t="str">
            <v>36610</v>
          </cell>
          <cell r="L2038" t="e">
            <v>#N/A</v>
          </cell>
        </row>
        <row r="2039">
          <cell r="K2039" t="str">
            <v>36610</v>
          </cell>
          <cell r="L2039" t="e">
            <v>#N/A</v>
          </cell>
        </row>
        <row r="2040">
          <cell r="K2040" t="str">
            <v>16342</v>
          </cell>
          <cell r="L2040" t="e">
            <v>#N/A</v>
          </cell>
        </row>
        <row r="2041">
          <cell r="K2041" t="str">
            <v>16342</v>
          </cell>
          <cell r="L2041" t="e">
            <v>#N/A</v>
          </cell>
        </row>
        <row r="2042">
          <cell r="K2042" t="str">
            <v>16347</v>
          </cell>
          <cell r="L2042" t="e">
            <v>#N/A</v>
          </cell>
        </row>
        <row r="2043">
          <cell r="K2043" t="str">
            <v>16347</v>
          </cell>
          <cell r="L2043" t="e">
            <v>#N/A</v>
          </cell>
        </row>
        <row r="2044">
          <cell r="K2044" t="str">
            <v>16347</v>
          </cell>
          <cell r="L2044" t="e">
            <v>#N/A</v>
          </cell>
        </row>
        <row r="2045">
          <cell r="K2045" t="str">
            <v>36301</v>
          </cell>
          <cell r="L2045" t="e">
            <v>#N/A</v>
          </cell>
        </row>
        <row r="2046">
          <cell r="K2046" t="str">
            <v>36301</v>
          </cell>
          <cell r="L2046" t="e">
            <v>#N/A</v>
          </cell>
        </row>
        <row r="2047">
          <cell r="K2047" t="str">
            <v>36301</v>
          </cell>
          <cell r="L2047" t="e">
            <v>#N/A</v>
          </cell>
        </row>
        <row r="2048">
          <cell r="K2048" t="str">
            <v>36301</v>
          </cell>
          <cell r="L2048" t="e">
            <v>#N/A</v>
          </cell>
        </row>
        <row r="2049">
          <cell r="K2049" t="str">
            <v>36301</v>
          </cell>
          <cell r="L2049" t="e">
            <v>#N/A</v>
          </cell>
        </row>
        <row r="2050">
          <cell r="K2050" t="str">
            <v>36301</v>
          </cell>
          <cell r="L2050" t="e">
            <v>#N/A</v>
          </cell>
        </row>
        <row r="2051">
          <cell r="K2051" t="str">
            <v>36301</v>
          </cell>
          <cell r="L2051" t="e">
            <v>#N/A</v>
          </cell>
        </row>
        <row r="2052">
          <cell r="K2052" t="str">
            <v>36301</v>
          </cell>
          <cell r="L2052" t="e">
            <v>#N/A</v>
          </cell>
        </row>
        <row r="2053">
          <cell r="K2053" t="str">
            <v>36301</v>
          </cell>
          <cell r="L2053" t="e">
            <v>#N/A</v>
          </cell>
        </row>
        <row r="2054">
          <cell r="K2054" t="str">
            <v>36301</v>
          </cell>
          <cell r="L2054" t="e">
            <v>#N/A</v>
          </cell>
        </row>
        <row r="2055">
          <cell r="K2055" t="str">
            <v>36301</v>
          </cell>
          <cell r="L2055" t="e">
            <v>#N/A</v>
          </cell>
        </row>
        <row r="2056">
          <cell r="K2056" t="str">
            <v>36301</v>
          </cell>
          <cell r="L2056" t="e">
            <v>#N/A</v>
          </cell>
        </row>
        <row r="2057">
          <cell r="K2057" t="str">
            <v>36301</v>
          </cell>
          <cell r="L2057" t="e">
            <v>#N/A</v>
          </cell>
        </row>
        <row r="2058">
          <cell r="K2058" t="str">
            <v>36301</v>
          </cell>
          <cell r="L2058" t="e">
            <v>#N/A</v>
          </cell>
        </row>
        <row r="2059">
          <cell r="K2059" t="str">
            <v>36401</v>
          </cell>
          <cell r="L2059" t="e">
            <v>#N/A</v>
          </cell>
        </row>
        <row r="2060">
          <cell r="K2060" t="str">
            <v>36401</v>
          </cell>
          <cell r="L2060" t="e">
            <v>#N/A</v>
          </cell>
        </row>
        <row r="2061">
          <cell r="K2061" t="str">
            <v>36401</v>
          </cell>
          <cell r="L2061" t="e">
            <v>#N/A</v>
          </cell>
        </row>
        <row r="2062">
          <cell r="K2062" t="str">
            <v>36401</v>
          </cell>
          <cell r="L2062" t="e">
            <v>#N/A</v>
          </cell>
        </row>
        <row r="2063">
          <cell r="K2063" t="str">
            <v>36401</v>
          </cell>
          <cell r="L2063" t="str">
            <v>TERAPIA DE CONDUCTO RADICULAR EN DIENTE UNIRRADICULAR</v>
          </cell>
        </row>
        <row r="2064">
          <cell r="K2064" t="str">
            <v>36401</v>
          </cell>
          <cell r="L2064" t="str">
            <v>TERAPIA DE CONDUCTO RADICULAR EN DIENTE UNIRRADICULAR</v>
          </cell>
        </row>
        <row r="2065">
          <cell r="K2065" t="str">
            <v>36401</v>
          </cell>
          <cell r="L2065" t="str">
            <v>TERAPIA DE CONDUCTO RADICULAR EN DIENTE UNIRRADICULAR</v>
          </cell>
        </row>
        <row r="2066">
          <cell r="K2066" t="str">
            <v>36402</v>
          </cell>
          <cell r="L2066" t="e">
            <v>#N/A</v>
          </cell>
        </row>
        <row r="2067">
          <cell r="K2067" t="str">
            <v>36402</v>
          </cell>
          <cell r="L2067" t="e">
            <v>#N/A</v>
          </cell>
        </row>
        <row r="2068">
          <cell r="K2068" t="str">
            <v>36402</v>
          </cell>
          <cell r="L2068" t="e">
            <v>#N/A</v>
          </cell>
        </row>
        <row r="2069">
          <cell r="K2069" t="str">
            <v>36402</v>
          </cell>
          <cell r="L2069" t="e">
            <v>#N/A</v>
          </cell>
        </row>
        <row r="2070">
          <cell r="K2070" t="str">
            <v>36403</v>
          </cell>
          <cell r="L2070" t="e">
            <v>#N/A</v>
          </cell>
        </row>
        <row r="2071">
          <cell r="K2071" t="str">
            <v>36403</v>
          </cell>
          <cell r="L2071" t="e">
            <v>#N/A</v>
          </cell>
        </row>
        <row r="2072">
          <cell r="K2072" t="str">
            <v>36403</v>
          </cell>
          <cell r="L2072" t="e">
            <v>#N/A</v>
          </cell>
        </row>
        <row r="2073">
          <cell r="K2073" t="str">
            <v>36403</v>
          </cell>
          <cell r="L2073" t="e">
            <v>#N/A</v>
          </cell>
        </row>
        <row r="2074">
          <cell r="K2074" t="str">
            <v>36803</v>
          </cell>
          <cell r="L2074" t="e">
            <v>#N/A</v>
          </cell>
        </row>
        <row r="2075">
          <cell r="K2075" t="str">
            <v>36803</v>
          </cell>
          <cell r="L2075" t="e">
            <v>#N/A</v>
          </cell>
        </row>
        <row r="2076">
          <cell r="K2076" t="str">
            <v>36803</v>
          </cell>
          <cell r="L2076" t="e">
            <v>#N/A</v>
          </cell>
        </row>
        <row r="2077">
          <cell r="K2077" t="str">
            <v>36803</v>
          </cell>
          <cell r="L2077" t="e">
            <v>#N/A</v>
          </cell>
        </row>
        <row r="2078">
          <cell r="K2078" t="str">
            <v>36803</v>
          </cell>
          <cell r="L2078" t="e">
            <v>#N/A</v>
          </cell>
        </row>
        <row r="2079">
          <cell r="K2079" t="str">
            <v>36803</v>
          </cell>
          <cell r="L2079" t="e">
            <v>#N/A</v>
          </cell>
        </row>
        <row r="2080">
          <cell r="K2080" t="str">
            <v>36803</v>
          </cell>
          <cell r="L2080" t="e">
            <v>#N/A</v>
          </cell>
        </row>
        <row r="2081">
          <cell r="K2081" t="str">
            <v>36403</v>
          </cell>
          <cell r="L2081" t="e">
            <v>#N/A</v>
          </cell>
        </row>
        <row r="2082">
          <cell r="K2082" t="str">
            <v>36403</v>
          </cell>
          <cell r="L2082" t="e">
            <v>#N/A</v>
          </cell>
        </row>
        <row r="2083">
          <cell r="L2083" t="e">
            <v>#N/A</v>
          </cell>
        </row>
        <row r="2084">
          <cell r="L2084" t="e">
            <v>#N/A</v>
          </cell>
        </row>
        <row r="2085">
          <cell r="L2085" t="e">
            <v>#N/A</v>
          </cell>
        </row>
        <row r="2086">
          <cell r="L2086" t="e">
            <v>#N/A</v>
          </cell>
        </row>
        <row r="2087">
          <cell r="L2087" t="str">
            <v>TERAPIA DE CONDUCTO RADICULAR EN DIENTE UNIRRADICULAR</v>
          </cell>
        </row>
        <row r="2088">
          <cell r="L2088" t="str">
            <v>TERAPIA DE CONDUCTO RADICULAR EN DIENTE UNIRRADICULAR</v>
          </cell>
        </row>
        <row r="2089">
          <cell r="K2089" t="str">
            <v>36605</v>
          </cell>
          <cell r="L2089" t="e">
            <v>#N/A</v>
          </cell>
        </row>
        <row r="2090">
          <cell r="K2090" t="str">
            <v>36605</v>
          </cell>
          <cell r="L2090" t="e">
            <v>#N/A</v>
          </cell>
        </row>
        <row r="2091">
          <cell r="K2091" t="str">
            <v>36403</v>
          </cell>
          <cell r="L2091" t="e">
            <v>#N/A</v>
          </cell>
        </row>
        <row r="2092">
          <cell r="K2092" t="str">
            <v>36403</v>
          </cell>
          <cell r="L2092" t="e">
            <v>#N/A</v>
          </cell>
        </row>
        <row r="2093">
          <cell r="K2093" t="str">
            <v>36403</v>
          </cell>
          <cell r="L2093" t="e">
            <v>#N/A</v>
          </cell>
        </row>
        <row r="2094">
          <cell r="K2094" t="str">
            <v>36403</v>
          </cell>
          <cell r="L2094" t="e">
            <v>#N/A</v>
          </cell>
        </row>
        <row r="2095">
          <cell r="K2095" t="str">
            <v>36403</v>
          </cell>
          <cell r="L2095" t="e">
            <v>#N/A</v>
          </cell>
        </row>
        <row r="2096">
          <cell r="K2096" t="str">
            <v>36403</v>
          </cell>
          <cell r="L2096" t="e">
            <v>#N/A</v>
          </cell>
        </row>
        <row r="2097">
          <cell r="K2097" t="str">
            <v>36403</v>
          </cell>
          <cell r="L2097" t="e">
            <v>#N/A</v>
          </cell>
        </row>
        <row r="2098">
          <cell r="K2098" t="str">
            <v>36608</v>
          </cell>
          <cell r="L2098" t="e">
            <v>#N/A</v>
          </cell>
        </row>
        <row r="2099">
          <cell r="K2099" t="str">
            <v>36608</v>
          </cell>
          <cell r="L2099" t="e">
            <v>#N/A</v>
          </cell>
        </row>
        <row r="2100">
          <cell r="K2100" t="str">
            <v>36608</v>
          </cell>
          <cell r="L2100" t="e">
            <v>#N/A</v>
          </cell>
        </row>
        <row r="2101">
          <cell r="K2101" t="str">
            <v>36608</v>
          </cell>
          <cell r="L2101" t="e">
            <v>#N/A</v>
          </cell>
        </row>
        <row r="2102">
          <cell r="K2102" t="str">
            <v>36608</v>
          </cell>
          <cell r="L2102" t="e">
            <v>#N/A</v>
          </cell>
        </row>
        <row r="2103">
          <cell r="K2103" t="str">
            <v>36608</v>
          </cell>
          <cell r="L2103" t="e">
            <v>#N/A</v>
          </cell>
        </row>
        <row r="2104">
          <cell r="K2104" t="str">
            <v>36608</v>
          </cell>
          <cell r="L2104" t="e">
            <v>#N/A</v>
          </cell>
        </row>
        <row r="2105">
          <cell r="K2105" t="str">
            <v>36608</v>
          </cell>
          <cell r="L2105" t="e">
            <v>#N/A</v>
          </cell>
        </row>
        <row r="2106">
          <cell r="K2106" t="str">
            <v>16551</v>
          </cell>
          <cell r="L2106" t="e">
            <v>#N/A</v>
          </cell>
        </row>
        <row r="2107">
          <cell r="K2107" t="str">
            <v>16551</v>
          </cell>
          <cell r="L2107" t="e">
            <v>#N/A</v>
          </cell>
        </row>
        <row r="2108">
          <cell r="L2108" t="e">
            <v>#N/A</v>
          </cell>
        </row>
        <row r="2109">
          <cell r="L2109" t="e">
            <v>#N/A</v>
          </cell>
        </row>
        <row r="2110">
          <cell r="L2110" t="e">
            <v>#N/A</v>
          </cell>
        </row>
        <row r="2111">
          <cell r="L2111" t="e">
            <v>#N/A</v>
          </cell>
        </row>
        <row r="2112">
          <cell r="K2112" t="str">
            <v>36303</v>
          </cell>
          <cell r="L2112" t="e">
            <v>#N/A</v>
          </cell>
        </row>
        <row r="2113">
          <cell r="K2113" t="str">
            <v>36303</v>
          </cell>
          <cell r="L2113" t="e">
            <v>#N/A</v>
          </cell>
        </row>
        <row r="2114">
          <cell r="K2114" t="str">
            <v>36303</v>
          </cell>
          <cell r="L2114" t="e">
            <v>#N/A</v>
          </cell>
        </row>
        <row r="2115">
          <cell r="K2115" t="str">
            <v>36303</v>
          </cell>
          <cell r="L2115" t="e">
            <v>#N/A</v>
          </cell>
        </row>
        <row r="2116">
          <cell r="K2116" t="str">
            <v>36303</v>
          </cell>
          <cell r="L2116" t="e">
            <v>#N/A</v>
          </cell>
        </row>
        <row r="2117">
          <cell r="K2117" t="str">
            <v>36303</v>
          </cell>
          <cell r="L2117" t="e">
            <v>#N/A</v>
          </cell>
        </row>
        <row r="2118">
          <cell r="K2118" t="str">
            <v>36303</v>
          </cell>
          <cell r="L2118" t="e">
            <v>#N/A</v>
          </cell>
        </row>
        <row r="2119">
          <cell r="K2119" t="str">
            <v>36303</v>
          </cell>
          <cell r="L2119" t="e">
            <v>#N/A</v>
          </cell>
        </row>
        <row r="2120">
          <cell r="K2120" t="str">
            <v>36307</v>
          </cell>
          <cell r="L2120" t="e">
            <v>#N/A</v>
          </cell>
        </row>
        <row r="2121">
          <cell r="K2121" t="str">
            <v>36307</v>
          </cell>
          <cell r="L2121" t="e">
            <v>#N/A</v>
          </cell>
        </row>
        <row r="2122">
          <cell r="K2122" t="str">
            <v>36307</v>
          </cell>
          <cell r="L2122" t="e">
            <v>#N/A</v>
          </cell>
        </row>
        <row r="2123">
          <cell r="K2123" t="str">
            <v>36307</v>
          </cell>
          <cell r="L2123" t="e">
            <v>#N/A</v>
          </cell>
        </row>
        <row r="2124">
          <cell r="K2124" t="str">
            <v>36307</v>
          </cell>
          <cell r="L2124" t="e">
            <v>#N/A</v>
          </cell>
        </row>
        <row r="2125">
          <cell r="K2125" t="str">
            <v>36307</v>
          </cell>
          <cell r="L2125" t="e">
            <v>#N/A</v>
          </cell>
        </row>
        <row r="2126">
          <cell r="K2126" t="str">
            <v>36307</v>
          </cell>
          <cell r="L2126" t="e">
            <v>#N/A</v>
          </cell>
        </row>
        <row r="2127">
          <cell r="K2127" t="str">
            <v>36307</v>
          </cell>
          <cell r="L2127" t="e">
            <v>#N/A</v>
          </cell>
        </row>
        <row r="2128">
          <cell r="K2128" t="str">
            <v>17302</v>
          </cell>
          <cell r="L2128" t="e">
            <v>#N/A</v>
          </cell>
        </row>
        <row r="2129">
          <cell r="K2129" t="str">
            <v>17302</v>
          </cell>
          <cell r="L2129" t="e">
            <v>#N/A</v>
          </cell>
        </row>
        <row r="2130">
          <cell r="K2130" t="str">
            <v>17302</v>
          </cell>
          <cell r="L2130" t="e">
            <v>#N/A</v>
          </cell>
        </row>
        <row r="2131">
          <cell r="K2131" t="str">
            <v>17302</v>
          </cell>
          <cell r="L2131" t="e">
            <v>#N/A</v>
          </cell>
        </row>
        <row r="2132">
          <cell r="K2132" t="str">
            <v>17302</v>
          </cell>
          <cell r="L2132" t="e">
            <v>#N/A</v>
          </cell>
        </row>
        <row r="2133">
          <cell r="K2133" t="str">
            <v>17302</v>
          </cell>
          <cell r="L2133" t="e">
            <v>#N/A</v>
          </cell>
        </row>
        <row r="2134">
          <cell r="K2134" t="str">
            <v>17302</v>
          </cell>
          <cell r="L2134" t="e">
            <v>#N/A</v>
          </cell>
        </row>
        <row r="2135">
          <cell r="K2135" t="str">
            <v>17302</v>
          </cell>
          <cell r="L2135" t="e">
            <v>#N/A</v>
          </cell>
        </row>
        <row r="2136">
          <cell r="K2136" t="str">
            <v>17302</v>
          </cell>
          <cell r="L2136" t="e">
            <v>#N/A</v>
          </cell>
        </row>
        <row r="2137">
          <cell r="K2137" t="str">
            <v>17302</v>
          </cell>
          <cell r="L2137" t="e">
            <v>#N/A</v>
          </cell>
        </row>
        <row r="2138">
          <cell r="K2138" t="str">
            <v>17302</v>
          </cell>
          <cell r="L2138" t="e">
            <v>#N/A</v>
          </cell>
        </row>
        <row r="2139">
          <cell r="K2139" t="str">
            <v>17302</v>
          </cell>
          <cell r="L2139" t="e">
            <v>#N/A</v>
          </cell>
        </row>
        <row r="2140">
          <cell r="K2140" t="str">
            <v>17302</v>
          </cell>
          <cell r="L2140" t="e">
            <v>#N/A</v>
          </cell>
        </row>
        <row r="2141">
          <cell r="K2141" t="str">
            <v>17302</v>
          </cell>
          <cell r="L2141" t="e">
            <v>#N/A</v>
          </cell>
        </row>
        <row r="2142">
          <cell r="K2142" t="str">
            <v>17302</v>
          </cell>
          <cell r="L2142" t="e">
            <v>#N/A</v>
          </cell>
        </row>
        <row r="2143">
          <cell r="K2143" t="str">
            <v>17302</v>
          </cell>
          <cell r="L2143" t="e">
            <v>#N/A</v>
          </cell>
        </row>
        <row r="2144">
          <cell r="K2144" t="str">
            <v>17302</v>
          </cell>
          <cell r="L2144" t="e">
            <v>#N/A</v>
          </cell>
        </row>
        <row r="2145">
          <cell r="K2145" t="str">
            <v>17302</v>
          </cell>
          <cell r="L2145" t="e">
            <v>#N/A</v>
          </cell>
        </row>
        <row r="2146">
          <cell r="K2146" t="str">
            <v>17302</v>
          </cell>
          <cell r="L2146" t="e">
            <v>#N/A</v>
          </cell>
        </row>
        <row r="2147">
          <cell r="K2147" t="str">
            <v>36305</v>
          </cell>
          <cell r="L2147" t="e">
            <v>#N/A</v>
          </cell>
        </row>
        <row r="2148">
          <cell r="K2148" t="str">
            <v>36305</v>
          </cell>
          <cell r="L2148" t="e">
            <v>#N/A</v>
          </cell>
        </row>
        <row r="2149">
          <cell r="K2149" t="str">
            <v>36304</v>
          </cell>
          <cell r="L2149" t="e">
            <v>#N/A</v>
          </cell>
        </row>
        <row r="2150">
          <cell r="K2150" t="str">
            <v>36304</v>
          </cell>
          <cell r="L2150" t="e">
            <v>#N/A</v>
          </cell>
        </row>
        <row r="2151">
          <cell r="K2151" t="str">
            <v>36304</v>
          </cell>
          <cell r="L2151" t="e">
            <v>#N/A</v>
          </cell>
        </row>
        <row r="2152">
          <cell r="K2152" t="str">
            <v>36304</v>
          </cell>
          <cell r="L2152" t="e">
            <v>#N/A</v>
          </cell>
        </row>
        <row r="2153">
          <cell r="K2153" t="str">
            <v>36305</v>
          </cell>
          <cell r="L2153" t="e">
            <v>#N/A</v>
          </cell>
        </row>
        <row r="2154">
          <cell r="K2154" t="str">
            <v>36305</v>
          </cell>
          <cell r="L2154" t="e">
            <v>#N/A</v>
          </cell>
        </row>
        <row r="2155">
          <cell r="K2155" t="str">
            <v>36305</v>
          </cell>
          <cell r="L2155" t="e">
            <v>#N/A</v>
          </cell>
        </row>
        <row r="2156">
          <cell r="K2156" t="str">
            <v>36308</v>
          </cell>
          <cell r="L2156" t="e">
            <v>#N/A</v>
          </cell>
        </row>
        <row r="2157">
          <cell r="K2157" t="str">
            <v>36308</v>
          </cell>
          <cell r="L2157" t="e">
            <v>#N/A</v>
          </cell>
        </row>
        <row r="2158">
          <cell r="K2158" t="str">
            <v>36308</v>
          </cell>
          <cell r="L2158" t="e">
            <v>#N/A</v>
          </cell>
        </row>
        <row r="2159">
          <cell r="K2159" t="str">
            <v>36308</v>
          </cell>
          <cell r="L2159" t="e">
            <v>#N/A</v>
          </cell>
        </row>
        <row r="2160">
          <cell r="K2160" t="str">
            <v>36608</v>
          </cell>
          <cell r="L2160" t="e">
            <v>#N/A</v>
          </cell>
        </row>
        <row r="2161">
          <cell r="K2161" t="str">
            <v>36608</v>
          </cell>
          <cell r="L2161" t="e">
            <v>#N/A</v>
          </cell>
        </row>
        <row r="2162">
          <cell r="K2162" t="str">
            <v>36304</v>
          </cell>
          <cell r="L2162" t="e">
            <v>#N/A</v>
          </cell>
        </row>
        <row r="2163">
          <cell r="K2163" t="str">
            <v>36304</v>
          </cell>
          <cell r="L2163" t="e">
            <v>#N/A</v>
          </cell>
        </row>
        <row r="2164">
          <cell r="K2164" t="str">
            <v>36304</v>
          </cell>
          <cell r="L2164" t="e">
            <v>#N/A</v>
          </cell>
        </row>
        <row r="2165">
          <cell r="K2165" t="str">
            <v>36304</v>
          </cell>
          <cell r="L2165" t="e">
            <v>#N/A</v>
          </cell>
        </row>
        <row r="2166">
          <cell r="K2166" t="str">
            <v>36304</v>
          </cell>
          <cell r="L2166" t="e">
            <v>#N/A</v>
          </cell>
        </row>
        <row r="2167">
          <cell r="K2167" t="str">
            <v>36304</v>
          </cell>
          <cell r="L2167" t="e">
            <v>#N/A</v>
          </cell>
        </row>
        <row r="2168">
          <cell r="K2168" t="str">
            <v>36304</v>
          </cell>
          <cell r="L2168" t="e">
            <v>#N/A</v>
          </cell>
        </row>
        <row r="2169">
          <cell r="K2169" t="str">
            <v>36304</v>
          </cell>
          <cell r="L2169" t="e">
            <v>#N/A</v>
          </cell>
        </row>
        <row r="2170">
          <cell r="K2170" t="str">
            <v>36304</v>
          </cell>
          <cell r="L2170" t="e">
            <v>#N/A</v>
          </cell>
        </row>
        <row r="2171">
          <cell r="K2171" t="str">
            <v>16505</v>
          </cell>
          <cell r="L2171" t="e">
            <v>#N/A</v>
          </cell>
        </row>
        <row r="2172">
          <cell r="K2172" t="str">
            <v>16505</v>
          </cell>
          <cell r="L2172" t="e">
            <v>#N/A</v>
          </cell>
        </row>
        <row r="2173">
          <cell r="K2173" t="str">
            <v>16505</v>
          </cell>
          <cell r="L2173" t="e">
            <v>#N/A</v>
          </cell>
        </row>
        <row r="2174">
          <cell r="K2174" t="str">
            <v>16265</v>
          </cell>
          <cell r="L2174" t="e">
            <v>#N/A</v>
          </cell>
        </row>
        <row r="2175">
          <cell r="K2175" t="str">
            <v>16500</v>
          </cell>
          <cell r="L2175" t="e">
            <v>#N/A</v>
          </cell>
        </row>
        <row r="2176">
          <cell r="K2176" t="str">
            <v>16500</v>
          </cell>
          <cell r="L2176" t="e">
            <v>#N/A</v>
          </cell>
        </row>
        <row r="2177">
          <cell r="K2177" t="str">
            <v>16501</v>
          </cell>
          <cell r="L2177" t="e">
            <v>#N/A</v>
          </cell>
        </row>
        <row r="2178">
          <cell r="K2178" t="str">
            <v>16501</v>
          </cell>
          <cell r="L2178" t="e">
            <v>#N/A</v>
          </cell>
        </row>
        <row r="2179">
          <cell r="K2179" t="str">
            <v>16501</v>
          </cell>
          <cell r="L2179" t="e">
            <v>#N/A</v>
          </cell>
        </row>
        <row r="2180">
          <cell r="K2180" t="str">
            <v>16501</v>
          </cell>
          <cell r="L2180" t="e">
            <v>#N/A</v>
          </cell>
        </row>
        <row r="2181">
          <cell r="K2181" t="str">
            <v>16501</v>
          </cell>
          <cell r="L2181" t="e">
            <v>#N/A</v>
          </cell>
        </row>
        <row r="2182">
          <cell r="K2182" t="str">
            <v>16501</v>
          </cell>
          <cell r="L2182" t="e">
            <v>#N/A</v>
          </cell>
        </row>
        <row r="2183">
          <cell r="K2183" t="str">
            <v>16501</v>
          </cell>
          <cell r="L2183" t="e">
            <v>#N/A</v>
          </cell>
        </row>
        <row r="2184">
          <cell r="K2184" t="str">
            <v>16501</v>
          </cell>
          <cell r="L2184" t="e">
            <v>#N/A</v>
          </cell>
        </row>
        <row r="2185">
          <cell r="K2185" t="str">
            <v>16501</v>
          </cell>
          <cell r="L2185" t="e">
            <v>#N/A</v>
          </cell>
        </row>
        <row r="2186">
          <cell r="K2186" t="str">
            <v>16505</v>
          </cell>
          <cell r="L2186" t="e">
            <v>#N/A</v>
          </cell>
        </row>
        <row r="2187">
          <cell r="K2187" t="str">
            <v>16505</v>
          </cell>
          <cell r="L2187" t="e">
            <v>#N/A</v>
          </cell>
        </row>
        <row r="2188">
          <cell r="K2188" t="str">
            <v>16505</v>
          </cell>
          <cell r="L2188" t="e">
            <v>#N/A</v>
          </cell>
        </row>
        <row r="2189">
          <cell r="K2189" t="str">
            <v>15110</v>
          </cell>
          <cell r="L2189" t="e">
            <v>#N/A</v>
          </cell>
        </row>
        <row r="2190">
          <cell r="K2190" t="str">
            <v>15110</v>
          </cell>
          <cell r="L2190" t="e">
            <v>#N/A</v>
          </cell>
        </row>
        <row r="2191">
          <cell r="K2191" t="str">
            <v>15110</v>
          </cell>
          <cell r="L2191" t="e">
            <v>#N/A</v>
          </cell>
        </row>
        <row r="2192">
          <cell r="K2192" t="str">
            <v>15110</v>
          </cell>
          <cell r="L2192" t="e">
            <v>#N/A</v>
          </cell>
        </row>
        <row r="2193">
          <cell r="K2193" t="str">
            <v>15110</v>
          </cell>
          <cell r="L2193" t="e">
            <v>#N/A</v>
          </cell>
        </row>
        <row r="2194">
          <cell r="K2194" t="str">
            <v>15110</v>
          </cell>
          <cell r="L2194" t="e">
            <v>#N/A</v>
          </cell>
        </row>
        <row r="2195">
          <cell r="K2195" t="str">
            <v>15110</v>
          </cell>
          <cell r="L2195" t="e">
            <v>#N/A</v>
          </cell>
        </row>
        <row r="2196">
          <cell r="K2196" t="str">
            <v>15110</v>
          </cell>
          <cell r="L2196" t="e">
            <v>#N/A</v>
          </cell>
        </row>
        <row r="2197">
          <cell r="K2197" t="str">
            <v>15110</v>
          </cell>
          <cell r="L2197" t="e">
            <v>#N/A</v>
          </cell>
        </row>
        <row r="2198">
          <cell r="K2198" t="str">
            <v>15110</v>
          </cell>
          <cell r="L2198" t="e">
            <v>#N/A</v>
          </cell>
        </row>
        <row r="2199">
          <cell r="K2199" t="str">
            <v>15110</v>
          </cell>
          <cell r="L2199" t="e">
            <v>#N/A</v>
          </cell>
        </row>
        <row r="2200">
          <cell r="K2200" t="str">
            <v>15110</v>
          </cell>
          <cell r="L2200" t="e">
            <v>#N/A</v>
          </cell>
        </row>
        <row r="2201">
          <cell r="K2201" t="str">
            <v>15110</v>
          </cell>
          <cell r="L2201" t="e">
            <v>#N/A</v>
          </cell>
        </row>
        <row r="2202">
          <cell r="K2202" t="str">
            <v>15110</v>
          </cell>
          <cell r="L2202" t="e">
            <v>#N/A</v>
          </cell>
        </row>
        <row r="2203">
          <cell r="K2203" t="str">
            <v>15110</v>
          </cell>
          <cell r="L2203" t="e">
            <v>#N/A</v>
          </cell>
        </row>
        <row r="2204">
          <cell r="K2204" t="str">
            <v>15110</v>
          </cell>
          <cell r="L2204" t="e">
            <v>#N/A</v>
          </cell>
        </row>
        <row r="2205">
          <cell r="K2205" t="str">
            <v>16513</v>
          </cell>
          <cell r="L2205" t="e">
            <v>#N/A</v>
          </cell>
        </row>
        <row r="2206">
          <cell r="K2206" t="str">
            <v>16513</v>
          </cell>
          <cell r="L2206" t="e">
            <v>#N/A</v>
          </cell>
        </row>
        <row r="2207">
          <cell r="K2207" t="str">
            <v>16513</v>
          </cell>
          <cell r="L2207" t="e">
            <v>#N/A</v>
          </cell>
        </row>
        <row r="2208">
          <cell r="K2208" t="str">
            <v>16514</v>
          </cell>
          <cell r="L2208" t="e">
            <v>#N/A</v>
          </cell>
        </row>
        <row r="2209">
          <cell r="K2209" t="str">
            <v>16514</v>
          </cell>
          <cell r="L2209" t="e">
            <v>#N/A</v>
          </cell>
        </row>
        <row r="2210">
          <cell r="K2210" t="str">
            <v>16514</v>
          </cell>
          <cell r="L2210" t="e">
            <v>#N/A</v>
          </cell>
        </row>
        <row r="2211">
          <cell r="K2211" t="str">
            <v>16513</v>
          </cell>
          <cell r="L2211" t="e">
            <v>#N/A</v>
          </cell>
        </row>
        <row r="2212">
          <cell r="K2212" t="str">
            <v>16513</v>
          </cell>
          <cell r="L2212" t="e">
            <v>#N/A</v>
          </cell>
        </row>
        <row r="2213">
          <cell r="K2213" t="str">
            <v>16513</v>
          </cell>
          <cell r="L2213" t="e">
            <v>#N/A</v>
          </cell>
        </row>
        <row r="2214">
          <cell r="K2214" t="str">
            <v>16513</v>
          </cell>
          <cell r="L2214" t="e">
            <v>#N/A</v>
          </cell>
        </row>
        <row r="2215">
          <cell r="K2215" t="str">
            <v>36306</v>
          </cell>
          <cell r="L2215" t="e">
            <v>#N/A</v>
          </cell>
        </row>
        <row r="2216">
          <cell r="K2216" t="str">
            <v>36306</v>
          </cell>
          <cell r="L2216" t="e">
            <v>#N/A</v>
          </cell>
        </row>
        <row r="2217">
          <cell r="K2217" t="str">
            <v>36306</v>
          </cell>
          <cell r="L2217" t="e">
            <v>#N/A</v>
          </cell>
        </row>
        <row r="2218">
          <cell r="K2218" t="str">
            <v>36306</v>
          </cell>
          <cell r="L2218" t="e">
            <v>#N/A</v>
          </cell>
        </row>
        <row r="2219">
          <cell r="K2219" t="str">
            <v>36616</v>
          </cell>
          <cell r="L2219" t="e">
            <v>#N/A</v>
          </cell>
        </row>
        <row r="2220">
          <cell r="K2220" t="str">
            <v>36616</v>
          </cell>
          <cell r="L2220" t="e">
            <v>#N/A</v>
          </cell>
        </row>
        <row r="2221">
          <cell r="K2221" t="str">
            <v>36616</v>
          </cell>
          <cell r="L2221" t="e">
            <v>#N/A</v>
          </cell>
        </row>
        <row r="2222">
          <cell r="K2222" t="str">
            <v>36616</v>
          </cell>
          <cell r="L2222" t="e">
            <v>#N/A</v>
          </cell>
        </row>
        <row r="2223">
          <cell r="K2223" t="str">
            <v>36616</v>
          </cell>
          <cell r="L2223" t="e">
            <v>#N/A</v>
          </cell>
        </row>
        <row r="2224">
          <cell r="K2224" t="str">
            <v>36616</v>
          </cell>
          <cell r="L2224" t="e">
            <v>#N/A</v>
          </cell>
        </row>
        <row r="2225">
          <cell r="K2225" t="str">
            <v>16510</v>
          </cell>
          <cell r="L2225" t="e">
            <v>#N/A</v>
          </cell>
        </row>
        <row r="2226">
          <cell r="K2226" t="str">
            <v>16510</v>
          </cell>
          <cell r="L2226" t="e">
            <v>#N/A</v>
          </cell>
        </row>
        <row r="2227">
          <cell r="K2227" t="str">
            <v>16510</v>
          </cell>
          <cell r="L2227" t="e">
            <v>#N/A</v>
          </cell>
        </row>
        <row r="2228">
          <cell r="K2228" t="str">
            <v>16510</v>
          </cell>
          <cell r="L2228" t="e">
            <v>#N/A</v>
          </cell>
        </row>
        <row r="2229">
          <cell r="K2229" t="str">
            <v>16510</v>
          </cell>
          <cell r="L2229" t="e">
            <v>#N/A</v>
          </cell>
        </row>
        <row r="2230">
          <cell r="K2230" t="str">
            <v>16512</v>
          </cell>
          <cell r="L2230" t="e">
            <v>#N/A</v>
          </cell>
        </row>
        <row r="2231">
          <cell r="K2231" t="str">
            <v>16512</v>
          </cell>
          <cell r="L2231" t="e">
            <v>#N/A</v>
          </cell>
        </row>
        <row r="2232">
          <cell r="K2232" t="str">
            <v>16518</v>
          </cell>
          <cell r="L2232" t="e">
            <v>#N/A</v>
          </cell>
        </row>
        <row r="2233">
          <cell r="K2233" t="str">
            <v>16518</v>
          </cell>
          <cell r="L2233" t="e">
            <v>#N/A</v>
          </cell>
        </row>
        <row r="2234">
          <cell r="K2234" t="str">
            <v>16518</v>
          </cell>
          <cell r="L2234" t="e">
            <v>#N/A</v>
          </cell>
        </row>
        <row r="2235">
          <cell r="K2235" t="str">
            <v>16518</v>
          </cell>
          <cell r="L2235" t="e">
            <v>#N/A</v>
          </cell>
        </row>
        <row r="2236">
          <cell r="K2236" t="str">
            <v>16518</v>
          </cell>
          <cell r="L2236" t="e">
            <v>#N/A</v>
          </cell>
        </row>
        <row r="2237">
          <cell r="K2237" t="str">
            <v>16518</v>
          </cell>
          <cell r="L2237" t="e">
            <v>#N/A</v>
          </cell>
        </row>
        <row r="2238">
          <cell r="K2238" t="str">
            <v>16518</v>
          </cell>
          <cell r="L2238" t="e">
            <v>#N/A</v>
          </cell>
        </row>
        <row r="2239">
          <cell r="K2239" t="str">
            <v>16518</v>
          </cell>
          <cell r="L2239" t="e">
            <v>#N/A</v>
          </cell>
        </row>
        <row r="2240">
          <cell r="K2240" t="str">
            <v>16518</v>
          </cell>
          <cell r="L2240" t="e">
            <v>#N/A</v>
          </cell>
        </row>
        <row r="2241">
          <cell r="K2241" t="str">
            <v>16511</v>
          </cell>
          <cell r="L2241" t="e">
            <v>#N/A</v>
          </cell>
        </row>
        <row r="2242">
          <cell r="K2242" t="str">
            <v>16511</v>
          </cell>
          <cell r="L2242" t="e">
            <v>#N/A</v>
          </cell>
        </row>
        <row r="2243">
          <cell r="K2243" t="str">
            <v>16511</v>
          </cell>
          <cell r="L2243" t="e">
            <v>#N/A</v>
          </cell>
        </row>
        <row r="2244">
          <cell r="K2244" t="str">
            <v>16511</v>
          </cell>
          <cell r="L2244" t="e">
            <v>#N/A</v>
          </cell>
        </row>
        <row r="2245">
          <cell r="K2245" t="str">
            <v>16518</v>
          </cell>
          <cell r="L2245" t="e">
            <v>#N/A</v>
          </cell>
        </row>
        <row r="2246">
          <cell r="K2246" t="str">
            <v>16518</v>
          </cell>
          <cell r="L2246" t="e">
            <v>#N/A</v>
          </cell>
        </row>
        <row r="2247">
          <cell r="K2247" t="str">
            <v>36607</v>
          </cell>
          <cell r="L2247" t="e">
            <v>#N/A</v>
          </cell>
        </row>
        <row r="2248">
          <cell r="K2248" t="str">
            <v>36607</v>
          </cell>
          <cell r="L2248" t="e">
            <v>#N/A</v>
          </cell>
        </row>
        <row r="2249">
          <cell r="K2249" t="str">
            <v>36607</v>
          </cell>
          <cell r="L2249" t="e">
            <v>#N/A</v>
          </cell>
        </row>
        <row r="2250">
          <cell r="K2250" t="str">
            <v>36607</v>
          </cell>
          <cell r="L2250" t="e">
            <v>#N/A</v>
          </cell>
        </row>
        <row r="2251">
          <cell r="K2251" t="str">
            <v>36613</v>
          </cell>
          <cell r="L2251" t="e">
            <v>#N/A</v>
          </cell>
        </row>
        <row r="2252">
          <cell r="K2252" t="str">
            <v>36613</v>
          </cell>
          <cell r="L2252" t="e">
            <v>#N/A</v>
          </cell>
        </row>
        <row r="2253">
          <cell r="K2253" t="str">
            <v>36613</v>
          </cell>
          <cell r="L2253" t="e">
            <v>#N/A</v>
          </cell>
        </row>
        <row r="2254">
          <cell r="K2254" t="str">
            <v>36613</v>
          </cell>
          <cell r="L2254" t="e">
            <v>#N/A</v>
          </cell>
        </row>
        <row r="2255">
          <cell r="K2255" t="str">
            <v>36508</v>
          </cell>
          <cell r="L2255" t="e">
            <v>#N/A</v>
          </cell>
        </row>
        <row r="2256">
          <cell r="K2256" t="str">
            <v>36508</v>
          </cell>
          <cell r="L2256" t="e">
            <v>#N/A</v>
          </cell>
        </row>
        <row r="2257">
          <cell r="K2257" t="str">
            <v>36508</v>
          </cell>
          <cell r="L2257" t="e">
            <v>#N/A</v>
          </cell>
        </row>
        <row r="2258">
          <cell r="L2258" t="e">
            <v>#N/A</v>
          </cell>
        </row>
        <row r="2259">
          <cell r="L2259" t="e">
            <v>#N/A</v>
          </cell>
        </row>
        <row r="2260">
          <cell r="L2260" t="e">
            <v>#N/A</v>
          </cell>
        </row>
        <row r="2261">
          <cell r="L2261" t="e">
            <v>#N/A</v>
          </cell>
        </row>
        <row r="2262">
          <cell r="L2262" t="e">
            <v>#N/A</v>
          </cell>
        </row>
        <row r="2263">
          <cell r="L2263" t="e">
            <v>#N/A</v>
          </cell>
        </row>
        <row r="2264">
          <cell r="K2264" t="str">
            <v>36502</v>
          </cell>
          <cell r="L2264" t="e">
            <v>#N/A</v>
          </cell>
        </row>
        <row r="2265">
          <cell r="K2265" t="str">
            <v>36509</v>
          </cell>
          <cell r="L2265" t="e">
            <v>#N/A</v>
          </cell>
        </row>
        <row r="2266">
          <cell r="K2266" t="str">
            <v>36509</v>
          </cell>
          <cell r="L2266" t="e">
            <v>#N/A</v>
          </cell>
        </row>
        <row r="2267">
          <cell r="L2267" t="e">
            <v>#N/A</v>
          </cell>
        </row>
        <row r="2268">
          <cell r="L2268" t="e">
            <v>#N/A</v>
          </cell>
        </row>
        <row r="2269">
          <cell r="L2269" t="e">
            <v>#N/A</v>
          </cell>
        </row>
        <row r="2270">
          <cell r="K2270" t="str">
            <v>36502</v>
          </cell>
          <cell r="L2270" t="e">
            <v>#N/A</v>
          </cell>
        </row>
        <row r="2271">
          <cell r="L2271" t="e">
            <v>#N/A</v>
          </cell>
        </row>
        <row r="2272">
          <cell r="L2272" t="e">
            <v>#N/A</v>
          </cell>
        </row>
        <row r="2273">
          <cell r="L2273" t="e">
            <v>#N/A</v>
          </cell>
        </row>
        <row r="2274">
          <cell r="K2274" t="str">
            <v>36704</v>
          </cell>
          <cell r="L2274" t="e">
            <v>#N/A</v>
          </cell>
        </row>
        <row r="2275">
          <cell r="K2275" t="str">
            <v>36704</v>
          </cell>
          <cell r="L2275" t="e">
            <v>#N/A</v>
          </cell>
        </row>
        <row r="2276">
          <cell r="K2276" t="str">
            <v>36704</v>
          </cell>
          <cell r="L2276" t="e">
            <v>#N/A</v>
          </cell>
        </row>
        <row r="2277">
          <cell r="K2277" t="str">
            <v>36704</v>
          </cell>
          <cell r="L2277" t="e">
            <v>#N/A</v>
          </cell>
        </row>
        <row r="2278">
          <cell r="K2278" t="str">
            <v>36705</v>
          </cell>
          <cell r="L2278" t="e">
            <v>#N/A</v>
          </cell>
        </row>
        <row r="2279">
          <cell r="K2279" t="str">
            <v>36705</v>
          </cell>
          <cell r="L2279" t="e">
            <v>#N/A</v>
          </cell>
        </row>
        <row r="2280">
          <cell r="K2280" t="str">
            <v>36705</v>
          </cell>
          <cell r="L2280" t="e">
            <v>#N/A</v>
          </cell>
        </row>
        <row r="2281">
          <cell r="K2281" t="str">
            <v>36704</v>
          </cell>
          <cell r="L2281" t="e">
            <v>#N/A</v>
          </cell>
        </row>
        <row r="2282">
          <cell r="K2282" t="str">
            <v>36611</v>
          </cell>
          <cell r="L2282" t="e">
            <v>#N/A</v>
          </cell>
        </row>
        <row r="2283">
          <cell r="K2283" t="str">
            <v>36301</v>
          </cell>
          <cell r="L2283" t="e">
            <v>#N/A</v>
          </cell>
        </row>
        <row r="2284">
          <cell r="K2284" t="str">
            <v>36509</v>
          </cell>
          <cell r="L2284" t="e">
            <v>#N/A</v>
          </cell>
        </row>
        <row r="2285">
          <cell r="L2285" t="e">
            <v>#N/A</v>
          </cell>
        </row>
        <row r="2286">
          <cell r="L2286" t="e">
            <v>#N/A</v>
          </cell>
        </row>
        <row r="2287">
          <cell r="K2287" t="str">
            <v>36515</v>
          </cell>
          <cell r="L2287" t="e">
            <v>#N/A</v>
          </cell>
        </row>
        <row r="2288">
          <cell r="K2288" t="str">
            <v>36515</v>
          </cell>
          <cell r="L2288" t="e">
            <v>#N/A</v>
          </cell>
        </row>
        <row r="2289">
          <cell r="K2289" t="str">
            <v>36613</v>
          </cell>
          <cell r="L2289" t="e">
            <v>#N/A</v>
          </cell>
        </row>
        <row r="2290">
          <cell r="K2290" t="str">
            <v>36613</v>
          </cell>
          <cell r="L2290" t="e">
            <v>#N/A</v>
          </cell>
        </row>
        <row r="2291">
          <cell r="K2291" t="str">
            <v>36613</v>
          </cell>
          <cell r="L2291" t="e">
            <v>#N/A</v>
          </cell>
        </row>
        <row r="2292">
          <cell r="K2292" t="str">
            <v>17307</v>
          </cell>
          <cell r="L2292" t="e">
            <v>#N/A</v>
          </cell>
        </row>
        <row r="2293">
          <cell r="K2293" t="str">
            <v>17307</v>
          </cell>
          <cell r="L2293" t="e">
            <v>#N/A</v>
          </cell>
        </row>
        <row r="2294">
          <cell r="K2294" t="str">
            <v>17307</v>
          </cell>
          <cell r="L2294" t="e">
            <v>#N/A</v>
          </cell>
        </row>
        <row r="2295">
          <cell r="K2295" t="str">
            <v>17307</v>
          </cell>
          <cell r="L2295" t="e">
            <v>#N/A</v>
          </cell>
        </row>
        <row r="2296">
          <cell r="K2296" t="str">
            <v>17307</v>
          </cell>
          <cell r="L2296" t="e">
            <v>#N/A</v>
          </cell>
        </row>
        <row r="2297">
          <cell r="K2297" t="str">
            <v>17307</v>
          </cell>
          <cell r="L2297" t="e">
            <v>#N/A</v>
          </cell>
        </row>
        <row r="2298">
          <cell r="K2298" t="str">
            <v>17307</v>
          </cell>
          <cell r="L2298" t="e">
            <v>#N/A</v>
          </cell>
        </row>
        <row r="2299">
          <cell r="K2299" t="str">
            <v>17307</v>
          </cell>
          <cell r="L2299" t="e">
            <v>#N/A</v>
          </cell>
        </row>
        <row r="2300">
          <cell r="K2300" t="str">
            <v>17307</v>
          </cell>
          <cell r="L2300" t="e">
            <v>#N/A</v>
          </cell>
        </row>
        <row r="2301">
          <cell r="K2301" t="str">
            <v>17307</v>
          </cell>
          <cell r="L2301" t="e">
            <v>#N/A</v>
          </cell>
        </row>
        <row r="2302">
          <cell r="K2302" t="str">
            <v>16211</v>
          </cell>
          <cell r="L2302" t="e">
            <v>#N/A</v>
          </cell>
        </row>
        <row r="2303">
          <cell r="K2303" t="str">
            <v>16211</v>
          </cell>
          <cell r="L2303" t="e">
            <v>#N/A</v>
          </cell>
        </row>
        <row r="2304">
          <cell r="K2304" t="str">
            <v>16211</v>
          </cell>
          <cell r="L2304" t="e">
            <v>#N/A</v>
          </cell>
        </row>
        <row r="2305">
          <cell r="K2305" t="str">
            <v>16211</v>
          </cell>
          <cell r="L2305" t="e">
            <v>#N/A</v>
          </cell>
        </row>
        <row r="2306">
          <cell r="K2306" t="str">
            <v>16211</v>
          </cell>
          <cell r="L2306" t="e">
            <v>#N/A</v>
          </cell>
        </row>
        <row r="2307">
          <cell r="K2307" t="str">
            <v>16211</v>
          </cell>
          <cell r="L2307" t="e">
            <v>#N/A</v>
          </cell>
        </row>
        <row r="2308">
          <cell r="K2308" t="str">
            <v>16211</v>
          </cell>
          <cell r="L2308" t="e">
            <v>#N/A</v>
          </cell>
        </row>
        <row r="2309">
          <cell r="K2309" t="str">
            <v>16211</v>
          </cell>
          <cell r="L2309" t="e">
            <v>#N/A</v>
          </cell>
        </row>
        <row r="2310">
          <cell r="K2310" t="str">
            <v>16211</v>
          </cell>
          <cell r="L2310" t="e">
            <v>#N/A</v>
          </cell>
        </row>
        <row r="2311">
          <cell r="K2311" t="str">
            <v>16211</v>
          </cell>
          <cell r="L2311" t="e">
            <v>#N/A</v>
          </cell>
        </row>
        <row r="2312">
          <cell r="K2312" t="str">
            <v>16211</v>
          </cell>
          <cell r="L2312" t="e">
            <v>#N/A</v>
          </cell>
        </row>
        <row r="2313">
          <cell r="K2313" t="str">
            <v>16211</v>
          </cell>
          <cell r="L2313" t="e">
            <v>#N/A</v>
          </cell>
        </row>
        <row r="2314">
          <cell r="K2314" t="str">
            <v>16211</v>
          </cell>
          <cell r="L2314" t="e">
            <v>#N/A</v>
          </cell>
        </row>
        <row r="2315">
          <cell r="K2315" t="str">
            <v>16210</v>
          </cell>
          <cell r="L2315" t="e">
            <v>#N/A</v>
          </cell>
        </row>
        <row r="2316">
          <cell r="K2316" t="str">
            <v>16210</v>
          </cell>
          <cell r="L2316" t="e">
            <v>#N/A</v>
          </cell>
        </row>
        <row r="2317">
          <cell r="K2317" t="str">
            <v>16210</v>
          </cell>
          <cell r="L2317" t="e">
            <v>#N/A</v>
          </cell>
        </row>
        <row r="2318">
          <cell r="K2318" t="str">
            <v>16210</v>
          </cell>
          <cell r="L2318" t="e">
            <v>#N/A</v>
          </cell>
        </row>
        <row r="2319">
          <cell r="K2319" t="str">
            <v>16210</v>
          </cell>
          <cell r="L2319" t="e">
            <v>#N/A</v>
          </cell>
        </row>
        <row r="2320">
          <cell r="K2320" t="str">
            <v>16210</v>
          </cell>
          <cell r="L2320" t="e">
            <v>#N/A</v>
          </cell>
        </row>
        <row r="2321">
          <cell r="K2321" t="str">
            <v>16210</v>
          </cell>
          <cell r="L2321" t="e">
            <v>#N/A</v>
          </cell>
        </row>
        <row r="2322">
          <cell r="K2322" t="str">
            <v>16210</v>
          </cell>
          <cell r="L2322" t="e">
            <v>#N/A</v>
          </cell>
        </row>
        <row r="2323">
          <cell r="K2323" t="str">
            <v>16210</v>
          </cell>
          <cell r="L2323" t="e">
            <v>#N/A</v>
          </cell>
        </row>
        <row r="2324">
          <cell r="K2324" t="str">
            <v>16210</v>
          </cell>
          <cell r="L2324" t="e">
            <v>#N/A</v>
          </cell>
        </row>
        <row r="2325">
          <cell r="K2325" t="str">
            <v>16210</v>
          </cell>
          <cell r="L2325" t="e">
            <v>#N/A</v>
          </cell>
        </row>
        <row r="2326">
          <cell r="K2326" t="str">
            <v>16210</v>
          </cell>
          <cell r="L2326" t="e">
            <v>#N/A</v>
          </cell>
        </row>
        <row r="2327">
          <cell r="K2327" t="str">
            <v>16210</v>
          </cell>
          <cell r="L2327" t="e">
            <v>#N/A</v>
          </cell>
        </row>
        <row r="2328">
          <cell r="K2328" t="str">
            <v>16210</v>
          </cell>
          <cell r="L2328" t="e">
            <v>#N/A</v>
          </cell>
        </row>
        <row r="2329">
          <cell r="K2329" t="str">
            <v>16210</v>
          </cell>
          <cell r="L2329" t="e">
            <v>#N/A</v>
          </cell>
        </row>
        <row r="2330">
          <cell r="K2330" t="str">
            <v>16210</v>
          </cell>
          <cell r="L2330" t="e">
            <v>#N/A</v>
          </cell>
        </row>
        <row r="2331">
          <cell r="K2331" t="str">
            <v>16210</v>
          </cell>
          <cell r="L2331" t="e">
            <v>#N/A</v>
          </cell>
        </row>
        <row r="2332">
          <cell r="K2332" t="str">
            <v>16210</v>
          </cell>
          <cell r="L2332" t="e">
            <v>#N/A</v>
          </cell>
        </row>
        <row r="2333">
          <cell r="K2333" t="str">
            <v>16210</v>
          </cell>
          <cell r="L2333" t="e">
            <v>#N/A</v>
          </cell>
        </row>
        <row r="2334">
          <cell r="K2334" t="str">
            <v>16210</v>
          </cell>
          <cell r="L2334" t="e">
            <v>#N/A</v>
          </cell>
        </row>
        <row r="2335">
          <cell r="K2335" t="str">
            <v>16210</v>
          </cell>
          <cell r="L2335" t="e">
            <v>#N/A</v>
          </cell>
        </row>
        <row r="2336">
          <cell r="K2336" t="str">
            <v>16210</v>
          </cell>
          <cell r="L2336" t="e">
            <v>#N/A</v>
          </cell>
        </row>
        <row r="2337">
          <cell r="K2337" t="str">
            <v>16210</v>
          </cell>
          <cell r="L2337" t="e">
            <v>#N/A</v>
          </cell>
        </row>
        <row r="2338">
          <cell r="K2338" t="str">
            <v>16210</v>
          </cell>
          <cell r="L2338" t="e">
            <v>#N/A</v>
          </cell>
        </row>
        <row r="2339">
          <cell r="K2339" t="str">
            <v>16214</v>
          </cell>
          <cell r="L2339" t="e">
            <v>#N/A</v>
          </cell>
        </row>
        <row r="2340">
          <cell r="K2340" t="str">
            <v>16214</v>
          </cell>
          <cell r="L2340" t="e">
            <v>#N/A</v>
          </cell>
        </row>
        <row r="2341">
          <cell r="K2341" t="str">
            <v>16214</v>
          </cell>
          <cell r="L2341" t="e">
            <v>#N/A</v>
          </cell>
        </row>
        <row r="2342">
          <cell r="K2342" t="str">
            <v>16214</v>
          </cell>
          <cell r="L2342" t="e">
            <v>#N/A</v>
          </cell>
        </row>
        <row r="2343">
          <cell r="K2343" t="str">
            <v>16214</v>
          </cell>
          <cell r="L2343" t="e">
            <v>#N/A</v>
          </cell>
        </row>
        <row r="2344">
          <cell r="K2344" t="str">
            <v>16213</v>
          </cell>
          <cell r="L2344" t="e">
            <v>#N/A</v>
          </cell>
        </row>
        <row r="2345">
          <cell r="K2345" t="str">
            <v>16213</v>
          </cell>
          <cell r="L2345" t="e">
            <v>#N/A</v>
          </cell>
        </row>
        <row r="2346">
          <cell r="K2346" t="str">
            <v>16213</v>
          </cell>
          <cell r="L2346" t="e">
            <v>#N/A</v>
          </cell>
        </row>
        <row r="2347">
          <cell r="K2347" t="str">
            <v>16213</v>
          </cell>
          <cell r="L2347" t="e">
            <v>#N/A</v>
          </cell>
        </row>
        <row r="2348">
          <cell r="K2348" t="str">
            <v>16213</v>
          </cell>
          <cell r="L2348" t="e">
            <v>#N/A</v>
          </cell>
        </row>
        <row r="2349">
          <cell r="K2349" t="str">
            <v>16213</v>
          </cell>
          <cell r="L2349" t="e">
            <v>#N/A</v>
          </cell>
        </row>
        <row r="2350">
          <cell r="K2350" t="str">
            <v>16213</v>
          </cell>
          <cell r="L2350" t="e">
            <v>#N/A</v>
          </cell>
        </row>
        <row r="2351">
          <cell r="K2351" t="str">
            <v>16213</v>
          </cell>
          <cell r="L2351" t="e">
            <v>#N/A</v>
          </cell>
        </row>
        <row r="2352">
          <cell r="K2352" t="str">
            <v>16213</v>
          </cell>
          <cell r="L2352" t="e">
            <v>#N/A</v>
          </cell>
        </row>
        <row r="2353">
          <cell r="K2353" t="str">
            <v>16213</v>
          </cell>
          <cell r="L2353" t="e">
            <v>#N/A</v>
          </cell>
        </row>
        <row r="2354">
          <cell r="K2354" t="str">
            <v>16212</v>
          </cell>
          <cell r="L2354" t="e">
            <v>#N/A</v>
          </cell>
        </row>
        <row r="2355">
          <cell r="K2355" t="str">
            <v>16212</v>
          </cell>
          <cell r="L2355" t="e">
            <v>#N/A</v>
          </cell>
        </row>
        <row r="2356">
          <cell r="K2356" t="str">
            <v>16212</v>
          </cell>
          <cell r="L2356" t="e">
            <v>#N/A</v>
          </cell>
        </row>
        <row r="2357">
          <cell r="K2357" t="str">
            <v>16212</v>
          </cell>
          <cell r="L2357" t="e">
            <v>#N/A</v>
          </cell>
        </row>
        <row r="2358">
          <cell r="K2358" t="str">
            <v>16212</v>
          </cell>
          <cell r="L2358" t="e">
            <v>#N/A</v>
          </cell>
        </row>
        <row r="2359">
          <cell r="K2359" t="str">
            <v>16212</v>
          </cell>
          <cell r="L2359" t="e">
            <v>#N/A</v>
          </cell>
        </row>
        <row r="2360">
          <cell r="K2360" t="str">
            <v>16212</v>
          </cell>
          <cell r="L2360" t="e">
            <v>#N/A</v>
          </cell>
        </row>
        <row r="2361">
          <cell r="K2361" t="str">
            <v>16212</v>
          </cell>
          <cell r="L2361" t="e">
            <v>#N/A</v>
          </cell>
        </row>
        <row r="2362">
          <cell r="K2362" t="str">
            <v>16201</v>
          </cell>
          <cell r="L2362" t="e">
            <v>#N/A</v>
          </cell>
        </row>
        <row r="2363">
          <cell r="K2363" t="str">
            <v>16201</v>
          </cell>
          <cell r="L2363" t="e">
            <v>#N/A</v>
          </cell>
        </row>
        <row r="2364">
          <cell r="K2364" t="str">
            <v>16201</v>
          </cell>
          <cell r="L2364" t="e">
            <v>#N/A</v>
          </cell>
        </row>
        <row r="2365">
          <cell r="K2365" t="str">
            <v>16201</v>
          </cell>
          <cell r="L2365" t="e">
            <v>#N/A</v>
          </cell>
        </row>
        <row r="2366">
          <cell r="K2366" t="str">
            <v>16215</v>
          </cell>
          <cell r="L2366" t="e">
            <v>#N/A</v>
          </cell>
        </row>
        <row r="2367">
          <cell r="K2367" t="str">
            <v>16215</v>
          </cell>
          <cell r="L2367" t="e">
            <v>#N/A</v>
          </cell>
        </row>
        <row r="2368">
          <cell r="K2368" t="str">
            <v>16215</v>
          </cell>
          <cell r="L2368" t="e">
            <v>#N/A</v>
          </cell>
        </row>
        <row r="2369">
          <cell r="K2369" t="str">
            <v>16215</v>
          </cell>
          <cell r="L2369" t="e">
            <v>#N/A</v>
          </cell>
        </row>
        <row r="2370">
          <cell r="K2370" t="str">
            <v>16215</v>
          </cell>
          <cell r="L2370" t="e">
            <v>#N/A</v>
          </cell>
        </row>
        <row r="2371">
          <cell r="K2371" t="str">
            <v>16111</v>
          </cell>
          <cell r="L2371" t="e">
            <v>#N/A</v>
          </cell>
        </row>
        <row r="2372">
          <cell r="K2372" t="str">
            <v>16111</v>
          </cell>
          <cell r="L2372" t="e">
            <v>#N/A</v>
          </cell>
        </row>
        <row r="2373">
          <cell r="K2373" t="str">
            <v>16111</v>
          </cell>
          <cell r="L2373" t="e">
            <v>#N/A</v>
          </cell>
        </row>
        <row r="2374">
          <cell r="K2374" t="str">
            <v>16111</v>
          </cell>
          <cell r="L2374" t="e">
            <v>#N/A</v>
          </cell>
        </row>
        <row r="2375">
          <cell r="K2375" t="str">
            <v>16111</v>
          </cell>
          <cell r="L2375" t="e">
            <v>#N/A</v>
          </cell>
        </row>
        <row r="2376">
          <cell r="K2376" t="str">
            <v>16108</v>
          </cell>
          <cell r="L2376" t="e">
            <v>#N/A</v>
          </cell>
        </row>
        <row r="2377">
          <cell r="K2377" t="str">
            <v>16108</v>
          </cell>
          <cell r="L2377" t="e">
            <v>#N/A</v>
          </cell>
        </row>
        <row r="2378">
          <cell r="K2378" t="str">
            <v>16108</v>
          </cell>
          <cell r="L2378" t="e">
            <v>#N/A</v>
          </cell>
        </row>
        <row r="2379">
          <cell r="K2379" t="str">
            <v>16108</v>
          </cell>
          <cell r="L2379" t="e">
            <v>#N/A</v>
          </cell>
        </row>
        <row r="2380">
          <cell r="K2380" t="str">
            <v>16108</v>
          </cell>
          <cell r="L2380" t="e">
            <v>#N/A</v>
          </cell>
        </row>
        <row r="2381">
          <cell r="K2381" t="str">
            <v>16108</v>
          </cell>
          <cell r="L2381" t="e">
            <v>#N/A</v>
          </cell>
        </row>
        <row r="2382">
          <cell r="K2382" t="str">
            <v>16108</v>
          </cell>
          <cell r="L2382" t="e">
            <v>#N/A</v>
          </cell>
        </row>
        <row r="2383">
          <cell r="K2383" t="str">
            <v>16108</v>
          </cell>
          <cell r="L2383" t="e">
            <v>#N/A</v>
          </cell>
        </row>
        <row r="2384">
          <cell r="K2384" t="str">
            <v>16100</v>
          </cell>
          <cell r="L2384" t="e">
            <v>#N/A</v>
          </cell>
        </row>
        <row r="2385">
          <cell r="K2385" t="str">
            <v>16100</v>
          </cell>
          <cell r="L2385" t="e">
            <v>#N/A</v>
          </cell>
        </row>
        <row r="2386">
          <cell r="K2386" t="str">
            <v>16100</v>
          </cell>
          <cell r="L2386" t="e">
            <v>#N/A</v>
          </cell>
        </row>
        <row r="2387">
          <cell r="K2387" t="str">
            <v>16100</v>
          </cell>
          <cell r="L2387" t="e">
            <v>#N/A</v>
          </cell>
        </row>
        <row r="2388">
          <cell r="K2388" t="str">
            <v>16100</v>
          </cell>
          <cell r="L2388" t="e">
            <v>#N/A</v>
          </cell>
        </row>
        <row r="2389">
          <cell r="K2389" t="str">
            <v>16100</v>
          </cell>
          <cell r="L2389" t="e">
            <v>#N/A</v>
          </cell>
        </row>
        <row r="2390">
          <cell r="K2390" t="str">
            <v>16100</v>
          </cell>
          <cell r="L2390" t="e">
            <v>#N/A</v>
          </cell>
        </row>
        <row r="2391">
          <cell r="K2391" t="str">
            <v>16100</v>
          </cell>
          <cell r="L2391" t="e">
            <v>#N/A</v>
          </cell>
        </row>
        <row r="2392">
          <cell r="K2392" t="str">
            <v>16100</v>
          </cell>
          <cell r="L2392" t="e">
            <v>#N/A</v>
          </cell>
        </row>
        <row r="2393">
          <cell r="K2393" t="str">
            <v>16100</v>
          </cell>
          <cell r="L2393" t="e">
            <v>#N/A</v>
          </cell>
        </row>
        <row r="2394">
          <cell r="K2394" t="str">
            <v>16100</v>
          </cell>
          <cell r="L2394" t="e">
            <v>#N/A</v>
          </cell>
        </row>
        <row r="2395">
          <cell r="K2395" t="str">
            <v>16100</v>
          </cell>
          <cell r="L2395" t="e">
            <v>#N/A</v>
          </cell>
        </row>
        <row r="2396">
          <cell r="K2396" t="str">
            <v>17304</v>
          </cell>
          <cell r="L2396" t="e">
            <v>#N/A</v>
          </cell>
        </row>
        <row r="2397">
          <cell r="K2397" t="str">
            <v>17304</v>
          </cell>
          <cell r="L2397" t="e">
            <v>#N/A</v>
          </cell>
        </row>
        <row r="2398">
          <cell r="K2398" t="str">
            <v>17304</v>
          </cell>
          <cell r="L2398" t="e">
            <v>#N/A</v>
          </cell>
        </row>
        <row r="2399">
          <cell r="K2399" t="str">
            <v>17304</v>
          </cell>
          <cell r="L2399" t="e">
            <v>#N/A</v>
          </cell>
        </row>
        <row r="2400">
          <cell r="K2400" t="str">
            <v>17304</v>
          </cell>
          <cell r="L2400" t="e">
            <v>#N/A</v>
          </cell>
        </row>
        <row r="2401">
          <cell r="K2401" t="str">
            <v>17304</v>
          </cell>
          <cell r="L2401" t="e">
            <v>#N/A</v>
          </cell>
        </row>
        <row r="2402">
          <cell r="K2402" t="str">
            <v>17304</v>
          </cell>
          <cell r="L2402" t="e">
            <v>#N/A</v>
          </cell>
        </row>
        <row r="2403">
          <cell r="K2403" t="str">
            <v>17304</v>
          </cell>
          <cell r="L2403" t="e">
            <v>#N/A</v>
          </cell>
        </row>
        <row r="2404">
          <cell r="K2404" t="str">
            <v>17304</v>
          </cell>
          <cell r="L2404" t="e">
            <v>#N/A</v>
          </cell>
        </row>
        <row r="2405">
          <cell r="K2405" t="str">
            <v>17304</v>
          </cell>
          <cell r="L2405" t="e">
            <v>#N/A</v>
          </cell>
        </row>
        <row r="2406">
          <cell r="K2406" t="str">
            <v>17304</v>
          </cell>
          <cell r="L2406" t="e">
            <v>#N/A</v>
          </cell>
        </row>
        <row r="2407">
          <cell r="K2407" t="str">
            <v>17304</v>
          </cell>
          <cell r="L2407" t="e">
            <v>#N/A</v>
          </cell>
        </row>
        <row r="2408">
          <cell r="K2408" t="str">
            <v>17304</v>
          </cell>
          <cell r="L2408" t="e">
            <v>#N/A</v>
          </cell>
        </row>
        <row r="2409">
          <cell r="K2409" t="str">
            <v>17304</v>
          </cell>
          <cell r="L2409" t="e">
            <v>#N/A</v>
          </cell>
        </row>
        <row r="2410">
          <cell r="K2410" t="str">
            <v>17304</v>
          </cell>
          <cell r="L2410" t="e">
            <v>#N/A</v>
          </cell>
        </row>
        <row r="2411">
          <cell r="K2411" t="str">
            <v>16104</v>
          </cell>
          <cell r="L2411" t="e">
            <v>#N/A</v>
          </cell>
        </row>
        <row r="2412">
          <cell r="K2412" t="str">
            <v>16104</v>
          </cell>
          <cell r="L2412" t="e">
            <v>#N/A</v>
          </cell>
        </row>
        <row r="2413">
          <cell r="K2413" t="str">
            <v>16104</v>
          </cell>
          <cell r="L2413" t="e">
            <v>#N/A</v>
          </cell>
        </row>
        <row r="2414">
          <cell r="K2414" t="str">
            <v>16104</v>
          </cell>
          <cell r="L2414" t="e">
            <v>#N/A</v>
          </cell>
        </row>
        <row r="2415">
          <cell r="K2415" t="str">
            <v>16104</v>
          </cell>
          <cell r="L2415" t="e">
            <v>#N/A</v>
          </cell>
        </row>
        <row r="2416">
          <cell r="K2416" t="str">
            <v>16104</v>
          </cell>
          <cell r="L2416" t="e">
            <v>#N/A</v>
          </cell>
        </row>
        <row r="2417">
          <cell r="K2417" t="str">
            <v>16104</v>
          </cell>
          <cell r="L2417" t="e">
            <v>#N/A</v>
          </cell>
        </row>
        <row r="2418">
          <cell r="K2418" t="str">
            <v>16104</v>
          </cell>
          <cell r="L2418" t="e">
            <v>#N/A</v>
          </cell>
        </row>
        <row r="2419">
          <cell r="K2419" t="str">
            <v>16104</v>
          </cell>
          <cell r="L2419" t="e">
            <v>#N/A</v>
          </cell>
        </row>
        <row r="2420">
          <cell r="K2420" t="str">
            <v>16104</v>
          </cell>
          <cell r="L2420" t="e">
            <v>#N/A</v>
          </cell>
        </row>
        <row r="2421">
          <cell r="K2421" t="str">
            <v>16104</v>
          </cell>
          <cell r="L2421" t="e">
            <v>#N/A</v>
          </cell>
        </row>
        <row r="2422">
          <cell r="K2422" t="str">
            <v>16104</v>
          </cell>
          <cell r="L2422" t="e">
            <v>#N/A</v>
          </cell>
        </row>
        <row r="2423">
          <cell r="K2423" t="str">
            <v>16104</v>
          </cell>
          <cell r="L2423" t="e">
            <v>#N/A</v>
          </cell>
        </row>
        <row r="2424">
          <cell r="K2424" t="str">
            <v>16103</v>
          </cell>
          <cell r="L2424" t="e">
            <v>#N/A</v>
          </cell>
        </row>
        <row r="2425">
          <cell r="K2425" t="str">
            <v>16103</v>
          </cell>
          <cell r="L2425" t="e">
            <v>#N/A</v>
          </cell>
        </row>
        <row r="2426">
          <cell r="K2426" t="str">
            <v>16103</v>
          </cell>
          <cell r="L2426" t="e">
            <v>#N/A</v>
          </cell>
        </row>
        <row r="2427">
          <cell r="K2427" t="str">
            <v>16103</v>
          </cell>
          <cell r="L2427" t="e">
            <v>#N/A</v>
          </cell>
        </row>
        <row r="2428">
          <cell r="K2428" t="str">
            <v>16101</v>
          </cell>
          <cell r="L2428" t="e">
            <v>#N/A</v>
          </cell>
        </row>
        <row r="2429">
          <cell r="K2429" t="str">
            <v>16101</v>
          </cell>
          <cell r="L2429" t="e">
            <v>#N/A</v>
          </cell>
        </row>
        <row r="2430">
          <cell r="K2430" t="str">
            <v>16101</v>
          </cell>
          <cell r="L2430" t="e">
            <v>#N/A</v>
          </cell>
        </row>
        <row r="2431">
          <cell r="K2431" t="str">
            <v>16101</v>
          </cell>
          <cell r="L2431" t="e">
            <v>#N/A</v>
          </cell>
        </row>
        <row r="2432">
          <cell r="K2432" t="str">
            <v>16103</v>
          </cell>
          <cell r="L2432" t="e">
            <v>#N/A</v>
          </cell>
        </row>
        <row r="2433">
          <cell r="K2433" t="str">
            <v>16103</v>
          </cell>
          <cell r="L2433" t="e">
            <v>#N/A</v>
          </cell>
        </row>
        <row r="2434">
          <cell r="K2434" t="str">
            <v>16103</v>
          </cell>
          <cell r="L2434" t="e">
            <v>#N/A</v>
          </cell>
        </row>
        <row r="2435">
          <cell r="K2435" t="str">
            <v>16103</v>
          </cell>
          <cell r="L2435" t="e">
            <v>#N/A</v>
          </cell>
        </row>
        <row r="2436">
          <cell r="K2436" t="str">
            <v>16103</v>
          </cell>
          <cell r="L2436" t="e">
            <v>#N/A</v>
          </cell>
        </row>
        <row r="2437">
          <cell r="K2437" t="str">
            <v>16103</v>
          </cell>
          <cell r="L2437" t="e">
            <v>#N/A</v>
          </cell>
        </row>
        <row r="2438">
          <cell r="K2438" t="str">
            <v>16101</v>
          </cell>
          <cell r="L2438" t="e">
            <v>#N/A</v>
          </cell>
        </row>
        <row r="2439">
          <cell r="K2439" t="str">
            <v>16101</v>
          </cell>
          <cell r="L2439" t="e">
            <v>#N/A</v>
          </cell>
        </row>
        <row r="2440">
          <cell r="K2440" t="str">
            <v>16101</v>
          </cell>
          <cell r="L2440" t="e">
            <v>#N/A</v>
          </cell>
        </row>
        <row r="2441">
          <cell r="K2441" t="str">
            <v>16101</v>
          </cell>
          <cell r="L2441" t="e">
            <v>#N/A</v>
          </cell>
        </row>
        <row r="2442">
          <cell r="K2442" t="str">
            <v>16101</v>
          </cell>
          <cell r="L2442" t="e">
            <v>#N/A</v>
          </cell>
        </row>
        <row r="2443">
          <cell r="K2443" t="str">
            <v>16101</v>
          </cell>
          <cell r="L2443" t="e">
            <v>#N/A</v>
          </cell>
        </row>
        <row r="2444">
          <cell r="K2444" t="str">
            <v>16101</v>
          </cell>
          <cell r="L2444" t="e">
            <v>#N/A</v>
          </cell>
        </row>
        <row r="2445">
          <cell r="K2445" t="str">
            <v>16101</v>
          </cell>
          <cell r="L2445" t="e">
            <v>#N/A</v>
          </cell>
        </row>
        <row r="2446">
          <cell r="K2446" t="str">
            <v>16101</v>
          </cell>
          <cell r="L2446" t="e">
            <v>#N/A</v>
          </cell>
        </row>
        <row r="2447">
          <cell r="K2447" t="str">
            <v>16101</v>
          </cell>
          <cell r="L2447" t="e">
            <v>#N/A</v>
          </cell>
        </row>
        <row r="2448">
          <cell r="K2448" t="str">
            <v>16101</v>
          </cell>
          <cell r="L2448" t="e">
            <v>#N/A</v>
          </cell>
        </row>
        <row r="2449">
          <cell r="K2449" t="str">
            <v>16101</v>
          </cell>
          <cell r="L2449" t="e">
            <v>#N/A</v>
          </cell>
        </row>
        <row r="2450">
          <cell r="K2450" t="str">
            <v>16101</v>
          </cell>
          <cell r="L2450" t="e">
            <v>#N/A</v>
          </cell>
        </row>
        <row r="2451">
          <cell r="K2451" t="str">
            <v>16101</v>
          </cell>
          <cell r="L2451" t="e">
            <v>#N/A</v>
          </cell>
        </row>
        <row r="2452">
          <cell r="K2452" t="str">
            <v>16101</v>
          </cell>
          <cell r="L2452" t="e">
            <v>#N/A</v>
          </cell>
        </row>
        <row r="2453">
          <cell r="K2453" t="str">
            <v>16101</v>
          </cell>
          <cell r="L2453" t="e">
            <v>#N/A</v>
          </cell>
        </row>
        <row r="2454">
          <cell r="K2454" t="str">
            <v>16101</v>
          </cell>
          <cell r="L2454" t="e">
            <v>#N/A</v>
          </cell>
        </row>
        <row r="2455">
          <cell r="K2455" t="str">
            <v>16101</v>
          </cell>
          <cell r="L2455" t="e">
            <v>#N/A</v>
          </cell>
        </row>
        <row r="2456">
          <cell r="K2456" t="str">
            <v>16101</v>
          </cell>
          <cell r="L2456" t="e">
            <v>#N/A</v>
          </cell>
        </row>
        <row r="2457">
          <cell r="K2457" t="str">
            <v>16101</v>
          </cell>
          <cell r="L2457" t="e">
            <v>#N/A</v>
          </cell>
        </row>
        <row r="2458">
          <cell r="K2458" t="str">
            <v>16109</v>
          </cell>
          <cell r="L2458" t="e">
            <v>#N/A</v>
          </cell>
        </row>
        <row r="2459">
          <cell r="K2459" t="str">
            <v>16109</v>
          </cell>
          <cell r="L2459" t="e">
            <v>#N/A</v>
          </cell>
        </row>
        <row r="2460">
          <cell r="K2460" t="str">
            <v>16109</v>
          </cell>
          <cell r="L2460" t="e">
            <v>#N/A</v>
          </cell>
        </row>
        <row r="2461">
          <cell r="K2461" t="str">
            <v>16109</v>
          </cell>
          <cell r="L2461" t="e">
            <v>#N/A</v>
          </cell>
        </row>
        <row r="2462">
          <cell r="K2462" t="str">
            <v>16110</v>
          </cell>
          <cell r="L2462" t="e">
            <v>#N/A</v>
          </cell>
        </row>
        <row r="2463">
          <cell r="K2463" t="str">
            <v>16110</v>
          </cell>
          <cell r="L2463" t="e">
            <v>#N/A</v>
          </cell>
        </row>
        <row r="2464">
          <cell r="K2464" t="str">
            <v>16110</v>
          </cell>
          <cell r="L2464" t="e">
            <v>#N/A</v>
          </cell>
        </row>
        <row r="2465">
          <cell r="K2465" t="str">
            <v>16110</v>
          </cell>
          <cell r="L2465" t="e">
            <v>#N/A</v>
          </cell>
        </row>
        <row r="2466">
          <cell r="K2466" t="str">
            <v>16106</v>
          </cell>
          <cell r="L2466" t="e">
            <v>#N/A</v>
          </cell>
        </row>
        <row r="2467">
          <cell r="K2467" t="str">
            <v>16106</v>
          </cell>
          <cell r="L2467" t="e">
            <v>#N/A</v>
          </cell>
        </row>
        <row r="2468">
          <cell r="K2468" t="str">
            <v>16106</v>
          </cell>
          <cell r="L2468" t="e">
            <v>#N/A</v>
          </cell>
        </row>
        <row r="2469">
          <cell r="K2469" t="str">
            <v>16106</v>
          </cell>
          <cell r="L2469" t="e">
            <v>#N/A</v>
          </cell>
        </row>
        <row r="2470">
          <cell r="K2470" t="str">
            <v>16106</v>
          </cell>
          <cell r="L2470" t="e">
            <v>#N/A</v>
          </cell>
        </row>
        <row r="2471">
          <cell r="K2471" t="str">
            <v>16106</v>
          </cell>
          <cell r="L2471" t="e">
            <v>#N/A</v>
          </cell>
        </row>
        <row r="2472">
          <cell r="K2472" t="str">
            <v>16109</v>
          </cell>
          <cell r="L2472" t="e">
            <v>#N/A</v>
          </cell>
        </row>
        <row r="2473">
          <cell r="K2473" t="str">
            <v>16109</v>
          </cell>
          <cell r="L2473" t="e">
            <v>#N/A</v>
          </cell>
        </row>
        <row r="2474">
          <cell r="K2474" t="str">
            <v>16109</v>
          </cell>
          <cell r="L2474" t="e">
            <v>#N/A</v>
          </cell>
        </row>
        <row r="2475">
          <cell r="K2475" t="str">
            <v>16109</v>
          </cell>
          <cell r="L2475" t="e">
            <v>#N/A</v>
          </cell>
        </row>
        <row r="2476">
          <cell r="K2476" t="str">
            <v>16109</v>
          </cell>
          <cell r="L2476" t="e">
            <v>#N/A</v>
          </cell>
        </row>
        <row r="2477">
          <cell r="K2477" t="str">
            <v>16109</v>
          </cell>
          <cell r="L2477" t="e">
            <v>#N/A</v>
          </cell>
        </row>
        <row r="2478">
          <cell r="K2478" t="str">
            <v>16109</v>
          </cell>
          <cell r="L2478" t="e">
            <v>#N/A</v>
          </cell>
        </row>
        <row r="2479">
          <cell r="K2479" t="str">
            <v>16109</v>
          </cell>
          <cell r="L2479" t="e">
            <v>#N/A</v>
          </cell>
        </row>
        <row r="2480">
          <cell r="K2480" t="str">
            <v>16109</v>
          </cell>
          <cell r="L2480" t="e">
            <v>#N/A</v>
          </cell>
        </row>
        <row r="2481">
          <cell r="K2481" t="str">
            <v>16109</v>
          </cell>
          <cell r="L2481" t="e">
            <v>#N/A</v>
          </cell>
        </row>
        <row r="2482">
          <cell r="K2482" t="str">
            <v>16109</v>
          </cell>
          <cell r="L2482" t="e">
            <v>#N/A</v>
          </cell>
        </row>
        <row r="2483">
          <cell r="K2483" t="str">
            <v>16109</v>
          </cell>
          <cell r="L2483" t="e">
            <v>#N/A</v>
          </cell>
        </row>
        <row r="2484">
          <cell r="K2484" t="str">
            <v>16109</v>
          </cell>
          <cell r="L2484" t="e">
            <v>#N/A</v>
          </cell>
        </row>
        <row r="2485">
          <cell r="K2485" t="str">
            <v>16109</v>
          </cell>
          <cell r="L2485" t="e">
            <v>#N/A</v>
          </cell>
        </row>
        <row r="2486">
          <cell r="K2486" t="str">
            <v>16109</v>
          </cell>
          <cell r="L2486" t="e">
            <v>#N/A</v>
          </cell>
        </row>
        <row r="2487">
          <cell r="K2487" t="str">
            <v>16201</v>
          </cell>
          <cell r="L2487" t="e">
            <v>#N/A</v>
          </cell>
        </row>
        <row r="2488">
          <cell r="K2488" t="str">
            <v>16201</v>
          </cell>
          <cell r="L2488" t="e">
            <v>#N/A</v>
          </cell>
        </row>
        <row r="2489">
          <cell r="K2489" t="str">
            <v>16201</v>
          </cell>
          <cell r="L2489" t="e">
            <v>#N/A</v>
          </cell>
        </row>
        <row r="2490">
          <cell r="K2490" t="str">
            <v>16201</v>
          </cell>
          <cell r="L2490" t="e">
            <v>#N/A</v>
          </cell>
        </row>
        <row r="2491">
          <cell r="K2491" t="str">
            <v>16201</v>
          </cell>
          <cell r="L2491" t="e">
            <v>#N/A</v>
          </cell>
        </row>
        <row r="2492">
          <cell r="K2492" t="str">
            <v>16202</v>
          </cell>
          <cell r="L2492" t="e">
            <v>#N/A</v>
          </cell>
        </row>
        <row r="2493">
          <cell r="K2493" t="str">
            <v>16202</v>
          </cell>
          <cell r="L2493" t="e">
            <v>#N/A</v>
          </cell>
        </row>
        <row r="2494">
          <cell r="K2494" t="str">
            <v>16202</v>
          </cell>
          <cell r="L2494" t="e">
            <v>#N/A</v>
          </cell>
        </row>
        <row r="2495">
          <cell r="K2495" t="str">
            <v>16202</v>
          </cell>
          <cell r="L2495" t="e">
            <v>#N/A</v>
          </cell>
        </row>
        <row r="2496">
          <cell r="K2496" t="str">
            <v>16202</v>
          </cell>
          <cell r="L2496" t="e">
            <v>#N/A</v>
          </cell>
        </row>
        <row r="2497">
          <cell r="K2497" t="str">
            <v>16202</v>
          </cell>
          <cell r="L2497" t="e">
            <v>#N/A</v>
          </cell>
        </row>
        <row r="2498">
          <cell r="K2498" t="str">
            <v>16201</v>
          </cell>
          <cell r="L2498" t="e">
            <v>#N/A</v>
          </cell>
        </row>
        <row r="2499">
          <cell r="K2499" t="str">
            <v>16201</v>
          </cell>
          <cell r="L2499" t="e">
            <v>#N/A</v>
          </cell>
        </row>
        <row r="2500">
          <cell r="K2500" t="str">
            <v>16201</v>
          </cell>
          <cell r="L2500" t="e">
            <v>#N/A</v>
          </cell>
        </row>
        <row r="2501">
          <cell r="K2501" t="str">
            <v>16201</v>
          </cell>
          <cell r="L2501" t="e">
            <v>#N/A</v>
          </cell>
        </row>
        <row r="2502">
          <cell r="K2502" t="str">
            <v>16201</v>
          </cell>
          <cell r="L2502" t="e">
            <v>#N/A</v>
          </cell>
        </row>
        <row r="2503">
          <cell r="K2503" t="str">
            <v>16201</v>
          </cell>
          <cell r="L2503" t="e">
            <v>#N/A</v>
          </cell>
        </row>
        <row r="2504">
          <cell r="K2504" t="str">
            <v>16201</v>
          </cell>
          <cell r="L2504" t="e">
            <v>#N/A</v>
          </cell>
        </row>
        <row r="2505">
          <cell r="K2505" t="str">
            <v>16201</v>
          </cell>
          <cell r="L2505" t="e">
            <v>#N/A</v>
          </cell>
        </row>
        <row r="2506">
          <cell r="K2506" t="str">
            <v>17308</v>
          </cell>
          <cell r="L2506" t="e">
            <v>#N/A</v>
          </cell>
        </row>
        <row r="2507">
          <cell r="K2507" t="str">
            <v>17308</v>
          </cell>
          <cell r="L2507" t="e">
            <v>#N/A</v>
          </cell>
        </row>
        <row r="2508">
          <cell r="K2508" t="str">
            <v>17308</v>
          </cell>
          <cell r="L2508" t="e">
            <v>#N/A</v>
          </cell>
        </row>
        <row r="2509">
          <cell r="K2509" t="str">
            <v>17308</v>
          </cell>
          <cell r="L2509" t="e">
            <v>#N/A</v>
          </cell>
        </row>
        <row r="2510">
          <cell r="K2510" t="str">
            <v>17308</v>
          </cell>
          <cell r="L2510" t="e">
            <v>#N/A</v>
          </cell>
        </row>
        <row r="2511">
          <cell r="K2511" t="str">
            <v>17308</v>
          </cell>
          <cell r="L2511" t="e">
            <v>#N/A</v>
          </cell>
        </row>
        <row r="2512">
          <cell r="K2512" t="str">
            <v>17308</v>
          </cell>
          <cell r="L2512" t="e">
            <v>#N/A</v>
          </cell>
        </row>
        <row r="2513">
          <cell r="K2513" t="str">
            <v>17308</v>
          </cell>
          <cell r="L2513" t="e">
            <v>#N/A</v>
          </cell>
        </row>
        <row r="2514">
          <cell r="K2514" t="str">
            <v>17308</v>
          </cell>
          <cell r="L2514" t="e">
            <v>#N/A</v>
          </cell>
        </row>
        <row r="2515">
          <cell r="K2515" t="str">
            <v>17308</v>
          </cell>
          <cell r="L2515" t="e">
            <v>#N/A</v>
          </cell>
        </row>
        <row r="2516">
          <cell r="K2516" t="str">
            <v>17308</v>
          </cell>
          <cell r="L2516" t="e">
            <v>#N/A</v>
          </cell>
        </row>
        <row r="2517">
          <cell r="K2517" t="str">
            <v>17308</v>
          </cell>
          <cell r="L2517" t="e">
            <v>#N/A</v>
          </cell>
        </row>
        <row r="2518">
          <cell r="K2518" t="str">
            <v>17308</v>
          </cell>
          <cell r="L2518" t="e">
            <v>#N/A</v>
          </cell>
        </row>
        <row r="2519">
          <cell r="K2519" t="str">
            <v>17308</v>
          </cell>
          <cell r="L2519" t="e">
            <v>#N/A</v>
          </cell>
        </row>
        <row r="2520">
          <cell r="K2520" t="str">
            <v>17308</v>
          </cell>
          <cell r="L2520" t="e">
            <v>#N/A</v>
          </cell>
        </row>
        <row r="2521">
          <cell r="K2521" t="str">
            <v>17308</v>
          </cell>
          <cell r="L2521" t="e">
            <v>#N/A</v>
          </cell>
        </row>
        <row r="2522">
          <cell r="K2522" t="str">
            <v>17308</v>
          </cell>
          <cell r="L2522" t="e">
            <v>#N/A</v>
          </cell>
        </row>
        <row r="2523">
          <cell r="K2523" t="str">
            <v>17308</v>
          </cell>
          <cell r="L2523" t="e">
            <v>#N/A</v>
          </cell>
        </row>
        <row r="2524">
          <cell r="K2524" t="str">
            <v>17308</v>
          </cell>
          <cell r="L2524" t="e">
            <v>#N/A</v>
          </cell>
        </row>
        <row r="2525">
          <cell r="K2525" t="str">
            <v>17305</v>
          </cell>
          <cell r="L2525" t="e">
            <v>#N/A</v>
          </cell>
        </row>
        <row r="2526">
          <cell r="K2526" t="str">
            <v>17305</v>
          </cell>
          <cell r="L2526" t="e">
            <v>#N/A</v>
          </cell>
        </row>
        <row r="2527">
          <cell r="K2527" t="str">
            <v>17305</v>
          </cell>
          <cell r="L2527" t="e">
            <v>#N/A</v>
          </cell>
        </row>
        <row r="2528">
          <cell r="K2528" t="str">
            <v>17305</v>
          </cell>
          <cell r="L2528" t="e">
            <v>#N/A</v>
          </cell>
        </row>
        <row r="2529">
          <cell r="K2529" t="str">
            <v>17305</v>
          </cell>
          <cell r="L2529" t="e">
            <v>#N/A</v>
          </cell>
        </row>
        <row r="2530">
          <cell r="K2530" t="str">
            <v>17305</v>
          </cell>
          <cell r="L2530" t="e">
            <v>#N/A</v>
          </cell>
        </row>
        <row r="2531">
          <cell r="K2531" t="str">
            <v>17305</v>
          </cell>
          <cell r="L2531" t="e">
            <v>#N/A</v>
          </cell>
        </row>
        <row r="2532">
          <cell r="K2532" t="str">
            <v>17305</v>
          </cell>
          <cell r="L2532" t="e">
            <v>#N/A</v>
          </cell>
        </row>
        <row r="2533">
          <cell r="K2533" t="str">
            <v>17305</v>
          </cell>
          <cell r="L2533" t="e">
            <v>#N/A</v>
          </cell>
        </row>
        <row r="2534">
          <cell r="K2534" t="str">
            <v>17305</v>
          </cell>
          <cell r="L2534" t="e">
            <v>#N/A</v>
          </cell>
        </row>
        <row r="2535">
          <cell r="K2535" t="str">
            <v>17305</v>
          </cell>
          <cell r="L2535" t="e">
            <v>#N/A</v>
          </cell>
        </row>
        <row r="2536">
          <cell r="K2536" t="str">
            <v>17305</v>
          </cell>
          <cell r="L2536" t="e">
            <v>#N/A</v>
          </cell>
        </row>
        <row r="2537">
          <cell r="K2537" t="str">
            <v>17301</v>
          </cell>
          <cell r="L2537" t="e">
            <v>#N/A</v>
          </cell>
        </row>
        <row r="2538">
          <cell r="K2538" t="str">
            <v>17301</v>
          </cell>
          <cell r="L2538" t="e">
            <v>#N/A</v>
          </cell>
        </row>
        <row r="2539">
          <cell r="K2539" t="str">
            <v>17301</v>
          </cell>
          <cell r="L2539" t="e">
            <v>#N/A</v>
          </cell>
        </row>
        <row r="2540">
          <cell r="K2540" t="str">
            <v>17301</v>
          </cell>
          <cell r="L2540" t="e">
            <v>#N/A</v>
          </cell>
        </row>
        <row r="2541">
          <cell r="K2541" t="str">
            <v>17301</v>
          </cell>
          <cell r="L2541" t="e">
            <v>#N/A</v>
          </cell>
        </row>
        <row r="2542">
          <cell r="K2542" t="str">
            <v>17301</v>
          </cell>
          <cell r="L2542" t="e">
            <v>#N/A</v>
          </cell>
        </row>
        <row r="2543">
          <cell r="K2543" t="str">
            <v>17301</v>
          </cell>
          <cell r="L2543" t="e">
            <v>#N/A</v>
          </cell>
        </row>
        <row r="2544">
          <cell r="K2544" t="str">
            <v>17301</v>
          </cell>
          <cell r="L2544" t="e">
            <v>#N/A</v>
          </cell>
        </row>
        <row r="2545">
          <cell r="K2545" t="str">
            <v>17301</v>
          </cell>
          <cell r="L2545" t="e">
            <v>#N/A</v>
          </cell>
        </row>
        <row r="2546">
          <cell r="K2546" t="str">
            <v>16243</v>
          </cell>
          <cell r="L2546" t="e">
            <v>#N/A</v>
          </cell>
        </row>
        <row r="2547">
          <cell r="K2547" t="str">
            <v>16243</v>
          </cell>
          <cell r="L2547" t="e">
            <v>#N/A</v>
          </cell>
        </row>
        <row r="2548">
          <cell r="K2548" t="str">
            <v>16243</v>
          </cell>
          <cell r="L2548" t="e">
            <v>#N/A</v>
          </cell>
        </row>
        <row r="2549">
          <cell r="K2549" t="str">
            <v>16243</v>
          </cell>
          <cell r="L2549" t="e">
            <v>#N/A</v>
          </cell>
        </row>
        <row r="2550">
          <cell r="K2550" t="str">
            <v>16243</v>
          </cell>
          <cell r="L2550" t="e">
            <v>#N/A</v>
          </cell>
        </row>
        <row r="2551">
          <cell r="K2551" t="str">
            <v>16243</v>
          </cell>
          <cell r="L2551" t="e">
            <v>#N/A</v>
          </cell>
        </row>
        <row r="2552">
          <cell r="K2552" t="str">
            <v>16243</v>
          </cell>
          <cell r="L2552" t="e">
            <v>#N/A</v>
          </cell>
        </row>
        <row r="2553">
          <cell r="K2553" t="str">
            <v>16243</v>
          </cell>
          <cell r="L2553" t="e">
            <v>#N/A</v>
          </cell>
        </row>
        <row r="2554">
          <cell r="K2554" t="str">
            <v>16244</v>
          </cell>
          <cell r="L2554" t="e">
            <v>#N/A</v>
          </cell>
        </row>
        <row r="2555">
          <cell r="K2555" t="str">
            <v>16244</v>
          </cell>
          <cell r="L2555" t="e">
            <v>#N/A</v>
          </cell>
        </row>
        <row r="2556">
          <cell r="K2556" t="str">
            <v>16244</v>
          </cell>
          <cell r="L2556" t="e">
            <v>#N/A</v>
          </cell>
        </row>
        <row r="2557">
          <cell r="K2557" t="str">
            <v>16244</v>
          </cell>
          <cell r="L2557" t="e">
            <v>#N/A</v>
          </cell>
        </row>
        <row r="2558">
          <cell r="K2558" t="str">
            <v>16244</v>
          </cell>
          <cell r="L2558" t="e">
            <v>#N/A</v>
          </cell>
        </row>
        <row r="2559">
          <cell r="K2559" t="str">
            <v>16244</v>
          </cell>
          <cell r="L2559" t="e">
            <v>#N/A</v>
          </cell>
        </row>
        <row r="2560">
          <cell r="K2560" t="str">
            <v>16244</v>
          </cell>
          <cell r="L2560" t="e">
            <v>#N/A</v>
          </cell>
        </row>
        <row r="2561">
          <cell r="K2561" t="str">
            <v>16244</v>
          </cell>
          <cell r="L2561" t="e">
            <v>#N/A</v>
          </cell>
        </row>
        <row r="2562">
          <cell r="K2562" t="str">
            <v>16244</v>
          </cell>
          <cell r="L2562" t="e">
            <v>#N/A</v>
          </cell>
        </row>
        <row r="2563">
          <cell r="K2563" t="str">
            <v>16244</v>
          </cell>
          <cell r="L2563" t="e">
            <v>#N/A</v>
          </cell>
        </row>
        <row r="2564">
          <cell r="K2564" t="str">
            <v>16244</v>
          </cell>
          <cell r="L2564" t="e">
            <v>#N/A</v>
          </cell>
        </row>
        <row r="2565">
          <cell r="K2565" t="str">
            <v>16244</v>
          </cell>
          <cell r="L2565" t="e">
            <v>#N/A</v>
          </cell>
        </row>
        <row r="2566">
          <cell r="K2566" t="str">
            <v>16244</v>
          </cell>
          <cell r="L2566" t="e">
            <v>#N/A</v>
          </cell>
        </row>
        <row r="2567">
          <cell r="K2567" t="str">
            <v>16244</v>
          </cell>
          <cell r="L2567" t="e">
            <v>#N/A</v>
          </cell>
        </row>
        <row r="2568">
          <cell r="K2568" t="str">
            <v>16244</v>
          </cell>
          <cell r="L2568" t="e">
            <v>#N/A</v>
          </cell>
        </row>
        <row r="2569">
          <cell r="K2569" t="str">
            <v>16244</v>
          </cell>
          <cell r="L2569" t="e">
            <v>#N/A</v>
          </cell>
        </row>
        <row r="2570">
          <cell r="K2570" t="str">
            <v>16244</v>
          </cell>
          <cell r="L2570" t="e">
            <v>#N/A</v>
          </cell>
        </row>
        <row r="2571">
          <cell r="K2571" t="str">
            <v>16244</v>
          </cell>
          <cell r="L2571" t="e">
            <v>#N/A</v>
          </cell>
        </row>
        <row r="2572">
          <cell r="K2572" t="str">
            <v>16244</v>
          </cell>
          <cell r="L2572" t="e">
            <v>#N/A</v>
          </cell>
        </row>
        <row r="2573">
          <cell r="K2573" t="str">
            <v>16244</v>
          </cell>
          <cell r="L2573" t="e">
            <v>#N/A</v>
          </cell>
        </row>
        <row r="2574">
          <cell r="K2574" t="str">
            <v>16244</v>
          </cell>
          <cell r="L2574" t="e">
            <v>#N/A</v>
          </cell>
        </row>
        <row r="2575">
          <cell r="K2575" t="str">
            <v>16244</v>
          </cell>
          <cell r="L2575" t="e">
            <v>#N/A</v>
          </cell>
        </row>
        <row r="2576">
          <cell r="K2576" t="str">
            <v>16244</v>
          </cell>
          <cell r="L2576" t="e">
            <v>#N/A</v>
          </cell>
        </row>
        <row r="2577">
          <cell r="K2577" t="str">
            <v>16244</v>
          </cell>
          <cell r="L2577" t="e">
            <v>#N/A</v>
          </cell>
        </row>
        <row r="2578">
          <cell r="K2578" t="str">
            <v>16244</v>
          </cell>
          <cell r="L2578" t="e">
            <v>#N/A</v>
          </cell>
        </row>
        <row r="2579">
          <cell r="K2579" t="str">
            <v>16244</v>
          </cell>
          <cell r="L2579" t="e">
            <v>#N/A</v>
          </cell>
        </row>
        <row r="2580">
          <cell r="K2580" t="str">
            <v>16244</v>
          </cell>
          <cell r="L2580" t="e">
            <v>#N/A</v>
          </cell>
        </row>
        <row r="2581">
          <cell r="K2581" t="str">
            <v>16244</v>
          </cell>
          <cell r="L2581" t="e">
            <v>#N/A</v>
          </cell>
        </row>
        <row r="2582">
          <cell r="K2582" t="str">
            <v>16244</v>
          </cell>
          <cell r="L2582" t="e">
            <v>#N/A</v>
          </cell>
        </row>
        <row r="2583">
          <cell r="K2583" t="str">
            <v>16243</v>
          </cell>
          <cell r="L2583" t="e">
            <v>#N/A</v>
          </cell>
        </row>
        <row r="2584">
          <cell r="K2584" t="str">
            <v>16243</v>
          </cell>
          <cell r="L2584" t="e">
            <v>#N/A</v>
          </cell>
        </row>
        <row r="2585">
          <cell r="K2585" t="str">
            <v>16243</v>
          </cell>
          <cell r="L2585" t="e">
            <v>#N/A</v>
          </cell>
        </row>
        <row r="2586">
          <cell r="K2586" t="str">
            <v>16243</v>
          </cell>
          <cell r="L2586" t="e">
            <v>#N/A</v>
          </cell>
        </row>
        <row r="2587">
          <cell r="K2587" t="str">
            <v>16244</v>
          </cell>
          <cell r="L2587" t="e">
            <v>#N/A</v>
          </cell>
        </row>
        <row r="2588">
          <cell r="K2588" t="str">
            <v>16244</v>
          </cell>
          <cell r="L2588" t="e">
            <v>#N/A</v>
          </cell>
        </row>
        <row r="2589">
          <cell r="K2589" t="str">
            <v>16244</v>
          </cell>
          <cell r="L2589" t="e">
            <v>#N/A</v>
          </cell>
        </row>
        <row r="2590">
          <cell r="K2590" t="str">
            <v>16244</v>
          </cell>
          <cell r="L2590" t="e">
            <v>#N/A</v>
          </cell>
        </row>
        <row r="2591">
          <cell r="K2591" t="str">
            <v>16244</v>
          </cell>
          <cell r="L2591" t="e">
            <v>#N/A</v>
          </cell>
        </row>
        <row r="2592">
          <cell r="K2592" t="str">
            <v>16244</v>
          </cell>
          <cell r="L2592" t="e">
            <v>#N/A</v>
          </cell>
        </row>
        <row r="2593">
          <cell r="K2593" t="str">
            <v>16244</v>
          </cell>
          <cell r="L2593" t="e">
            <v>#N/A</v>
          </cell>
        </row>
        <row r="2594">
          <cell r="K2594" t="str">
            <v>16244</v>
          </cell>
          <cell r="L2594" t="e">
            <v>#N/A</v>
          </cell>
        </row>
        <row r="2595">
          <cell r="K2595" t="str">
            <v>16244</v>
          </cell>
          <cell r="L2595" t="e">
            <v>#N/A</v>
          </cell>
        </row>
        <row r="2596">
          <cell r="K2596" t="str">
            <v>16244</v>
          </cell>
          <cell r="L2596" t="e">
            <v>#N/A</v>
          </cell>
        </row>
        <row r="2597">
          <cell r="K2597" t="str">
            <v>16244</v>
          </cell>
          <cell r="L2597" t="e">
            <v>#N/A</v>
          </cell>
        </row>
        <row r="2598">
          <cell r="K2598" t="str">
            <v>16244</v>
          </cell>
          <cell r="L2598" t="e">
            <v>#N/A</v>
          </cell>
        </row>
        <row r="2599">
          <cell r="K2599" t="str">
            <v>15225</v>
          </cell>
          <cell r="L2599" t="e">
            <v>#N/A</v>
          </cell>
        </row>
        <row r="2600">
          <cell r="K2600" t="str">
            <v>15225</v>
          </cell>
          <cell r="L2600" t="e">
            <v>#N/A</v>
          </cell>
        </row>
        <row r="2601">
          <cell r="K2601" t="str">
            <v>15225</v>
          </cell>
          <cell r="L2601" t="e">
            <v>#N/A</v>
          </cell>
        </row>
        <row r="2602">
          <cell r="K2602" t="str">
            <v>15225</v>
          </cell>
          <cell r="L2602" t="e">
            <v>#N/A</v>
          </cell>
        </row>
        <row r="2603">
          <cell r="K2603" t="str">
            <v>15225</v>
          </cell>
          <cell r="L2603" t="e">
            <v>#N/A</v>
          </cell>
        </row>
        <row r="2604">
          <cell r="K2604" t="str">
            <v>15225</v>
          </cell>
          <cell r="L2604" t="e">
            <v>#N/A</v>
          </cell>
        </row>
        <row r="2605">
          <cell r="K2605" t="str">
            <v>15225</v>
          </cell>
          <cell r="L2605" t="e">
            <v>#N/A</v>
          </cell>
        </row>
        <row r="2606">
          <cell r="K2606" t="str">
            <v>15225</v>
          </cell>
          <cell r="L2606" t="e">
            <v>#N/A</v>
          </cell>
        </row>
        <row r="2607">
          <cell r="K2607" t="str">
            <v>15203</v>
          </cell>
          <cell r="L2607" t="e">
            <v>#N/A</v>
          </cell>
        </row>
        <row r="2608">
          <cell r="K2608" t="str">
            <v>15203</v>
          </cell>
          <cell r="L2608" t="e">
            <v>#N/A</v>
          </cell>
        </row>
        <row r="2609">
          <cell r="K2609" t="str">
            <v>15203</v>
          </cell>
          <cell r="L2609" t="e">
            <v>#N/A</v>
          </cell>
        </row>
        <row r="2610">
          <cell r="K2610" t="str">
            <v>15203</v>
          </cell>
          <cell r="L2610" t="e">
            <v>#N/A</v>
          </cell>
        </row>
        <row r="2611">
          <cell r="K2611" t="str">
            <v>15203</v>
          </cell>
          <cell r="L2611" t="e">
            <v>#N/A</v>
          </cell>
        </row>
        <row r="2612">
          <cell r="K2612" t="str">
            <v>15203</v>
          </cell>
          <cell r="L2612" t="e">
            <v>#N/A</v>
          </cell>
        </row>
        <row r="2613">
          <cell r="K2613" t="str">
            <v>15203</v>
          </cell>
          <cell r="L2613" t="e">
            <v>#N/A</v>
          </cell>
        </row>
        <row r="2614">
          <cell r="K2614" t="str">
            <v>15108</v>
          </cell>
          <cell r="L2614" t="e">
            <v>#N/A</v>
          </cell>
        </row>
        <row r="2615">
          <cell r="K2615" t="str">
            <v>15108</v>
          </cell>
          <cell r="L2615" t="e">
            <v>#N/A</v>
          </cell>
        </row>
        <row r="2616">
          <cell r="K2616" t="str">
            <v>15108</v>
          </cell>
          <cell r="L2616" t="e">
            <v>#N/A</v>
          </cell>
        </row>
        <row r="2617">
          <cell r="K2617" t="str">
            <v>15108</v>
          </cell>
          <cell r="L2617" t="e">
            <v>#N/A</v>
          </cell>
        </row>
        <row r="2618">
          <cell r="K2618" t="str">
            <v>15108</v>
          </cell>
          <cell r="L2618" t="e">
            <v>#N/A</v>
          </cell>
        </row>
        <row r="2619">
          <cell r="K2619" t="str">
            <v>15108</v>
          </cell>
          <cell r="L2619" t="e">
            <v>#N/A</v>
          </cell>
        </row>
        <row r="2620">
          <cell r="K2620" t="str">
            <v>15108</v>
          </cell>
          <cell r="L2620" t="e">
            <v>#N/A</v>
          </cell>
        </row>
        <row r="2621">
          <cell r="K2621" t="str">
            <v>15108</v>
          </cell>
          <cell r="L2621" t="e">
            <v>#N/A</v>
          </cell>
        </row>
        <row r="2622">
          <cell r="K2622" t="str">
            <v>15203</v>
          </cell>
          <cell r="L2622" t="e">
            <v>#N/A</v>
          </cell>
        </row>
        <row r="2623">
          <cell r="K2623" t="str">
            <v>15203</v>
          </cell>
          <cell r="L2623" t="e">
            <v>#N/A</v>
          </cell>
        </row>
        <row r="2624">
          <cell r="K2624" t="str">
            <v>15203</v>
          </cell>
          <cell r="L2624" t="e">
            <v>#N/A</v>
          </cell>
        </row>
        <row r="2625">
          <cell r="K2625" t="str">
            <v>15203</v>
          </cell>
          <cell r="L2625" t="e">
            <v>#N/A</v>
          </cell>
        </row>
        <row r="2626">
          <cell r="K2626" t="str">
            <v>15203</v>
          </cell>
          <cell r="L2626" t="e">
            <v>#N/A</v>
          </cell>
        </row>
        <row r="2627">
          <cell r="K2627" t="str">
            <v>15203</v>
          </cell>
          <cell r="L2627" t="e">
            <v>#N/A</v>
          </cell>
        </row>
        <row r="2628">
          <cell r="K2628" t="str">
            <v>15203</v>
          </cell>
          <cell r="L2628" t="e">
            <v>#N/A</v>
          </cell>
        </row>
        <row r="2629">
          <cell r="K2629" t="str">
            <v>15203</v>
          </cell>
          <cell r="L2629" t="e">
            <v>#N/A</v>
          </cell>
        </row>
        <row r="2630">
          <cell r="K2630" t="str">
            <v>16262</v>
          </cell>
          <cell r="L2630" t="e">
            <v>#N/A</v>
          </cell>
        </row>
        <row r="2631">
          <cell r="K2631" t="str">
            <v>16262</v>
          </cell>
          <cell r="L2631" t="e">
            <v>#N/A</v>
          </cell>
        </row>
        <row r="2632">
          <cell r="K2632" t="str">
            <v>16262</v>
          </cell>
          <cell r="L2632" t="e">
            <v>#N/A</v>
          </cell>
        </row>
        <row r="2633">
          <cell r="K2633" t="str">
            <v>16263</v>
          </cell>
          <cell r="L2633" t="e">
            <v>#N/A</v>
          </cell>
        </row>
        <row r="2634">
          <cell r="K2634" t="str">
            <v>16263</v>
          </cell>
          <cell r="L2634" t="e">
            <v>#N/A</v>
          </cell>
        </row>
        <row r="2635">
          <cell r="K2635" t="str">
            <v>16263</v>
          </cell>
          <cell r="L2635" t="e">
            <v>#N/A</v>
          </cell>
        </row>
        <row r="2636">
          <cell r="K2636" t="str">
            <v>16263</v>
          </cell>
          <cell r="L2636" t="e">
            <v>#N/A</v>
          </cell>
        </row>
        <row r="2637">
          <cell r="K2637" t="str">
            <v>16263</v>
          </cell>
          <cell r="L2637" t="e">
            <v>#N/A</v>
          </cell>
        </row>
        <row r="2638">
          <cell r="K2638" t="str">
            <v>16263</v>
          </cell>
          <cell r="L2638" t="e">
            <v>#N/A</v>
          </cell>
        </row>
        <row r="2639">
          <cell r="K2639" t="str">
            <v>16263</v>
          </cell>
          <cell r="L2639" t="e">
            <v>#N/A</v>
          </cell>
        </row>
        <row r="2640">
          <cell r="K2640" t="str">
            <v>16263</v>
          </cell>
          <cell r="L2640" t="e">
            <v>#N/A</v>
          </cell>
        </row>
        <row r="2641">
          <cell r="K2641" t="str">
            <v>16263</v>
          </cell>
          <cell r="L2641" t="e">
            <v>#N/A</v>
          </cell>
        </row>
        <row r="2642">
          <cell r="K2642" t="str">
            <v>16263</v>
          </cell>
          <cell r="L2642" t="e">
            <v>#N/A</v>
          </cell>
        </row>
        <row r="2643">
          <cell r="K2643" t="str">
            <v>16263</v>
          </cell>
          <cell r="L2643" t="e">
            <v>#N/A</v>
          </cell>
        </row>
        <row r="2644">
          <cell r="K2644" t="str">
            <v>16263</v>
          </cell>
          <cell r="L2644" t="e">
            <v>#N/A</v>
          </cell>
        </row>
        <row r="2645">
          <cell r="K2645" t="str">
            <v>16263</v>
          </cell>
          <cell r="L2645" t="e">
            <v>#N/A</v>
          </cell>
        </row>
        <row r="2646">
          <cell r="K2646" t="str">
            <v>16263</v>
          </cell>
          <cell r="L2646" t="e">
            <v>#N/A</v>
          </cell>
        </row>
        <row r="2647">
          <cell r="K2647" t="str">
            <v>16263</v>
          </cell>
          <cell r="L2647" t="e">
            <v>#N/A</v>
          </cell>
        </row>
        <row r="2648">
          <cell r="K2648" t="str">
            <v>16262</v>
          </cell>
          <cell r="L2648" t="e">
            <v>#N/A</v>
          </cell>
        </row>
        <row r="2649">
          <cell r="K2649" t="str">
            <v>16262</v>
          </cell>
          <cell r="L2649" t="e">
            <v>#N/A</v>
          </cell>
        </row>
        <row r="2650">
          <cell r="K2650" t="str">
            <v>16262</v>
          </cell>
          <cell r="L2650" t="e">
            <v>#N/A</v>
          </cell>
        </row>
        <row r="2651">
          <cell r="K2651" t="str">
            <v>16262</v>
          </cell>
          <cell r="L2651" t="e">
            <v>#N/A</v>
          </cell>
        </row>
        <row r="2652">
          <cell r="K2652" t="str">
            <v>16262</v>
          </cell>
          <cell r="L2652" t="e">
            <v>#N/A</v>
          </cell>
        </row>
        <row r="2653">
          <cell r="K2653" t="str">
            <v>15227</v>
          </cell>
          <cell r="L2653" t="e">
            <v>#N/A</v>
          </cell>
        </row>
        <row r="2654">
          <cell r="K2654" t="str">
            <v>15227</v>
          </cell>
          <cell r="L2654" t="e">
            <v>#N/A</v>
          </cell>
        </row>
        <row r="2655">
          <cell r="K2655" t="str">
            <v>15227</v>
          </cell>
          <cell r="L2655" t="e">
            <v>#N/A</v>
          </cell>
        </row>
        <row r="2656">
          <cell r="K2656" t="str">
            <v>15227</v>
          </cell>
          <cell r="L2656" t="e">
            <v>#N/A</v>
          </cell>
        </row>
        <row r="2657">
          <cell r="K2657" t="str">
            <v>16265</v>
          </cell>
          <cell r="L2657" t="e">
            <v>#N/A</v>
          </cell>
        </row>
        <row r="2658">
          <cell r="K2658" t="str">
            <v>16265</v>
          </cell>
          <cell r="L2658" t="e">
            <v>#N/A</v>
          </cell>
        </row>
        <row r="2659">
          <cell r="K2659" t="str">
            <v>16265</v>
          </cell>
          <cell r="L2659" t="e">
            <v>#N/A</v>
          </cell>
        </row>
        <row r="2660">
          <cell r="K2660" t="str">
            <v>16265</v>
          </cell>
          <cell r="L2660" t="e">
            <v>#N/A</v>
          </cell>
        </row>
        <row r="2661">
          <cell r="K2661" t="str">
            <v>16265</v>
          </cell>
          <cell r="L2661" t="e">
            <v>#N/A</v>
          </cell>
        </row>
        <row r="2662">
          <cell r="K2662" t="str">
            <v>36805</v>
          </cell>
          <cell r="L2662" t="e">
            <v>#N/A</v>
          </cell>
        </row>
        <row r="2663">
          <cell r="K2663" t="str">
            <v>36805</v>
          </cell>
          <cell r="L2663" t="e">
            <v>#N/A</v>
          </cell>
        </row>
        <row r="2664">
          <cell r="K2664" t="str">
            <v>36805</v>
          </cell>
          <cell r="L2664" t="e">
            <v>#N/A</v>
          </cell>
        </row>
        <row r="2665">
          <cell r="K2665" t="str">
            <v>36805</v>
          </cell>
          <cell r="L2665" t="e">
            <v>#N/A</v>
          </cell>
        </row>
        <row r="2666">
          <cell r="K2666" t="str">
            <v>15210</v>
          </cell>
          <cell r="L2666" t="e">
            <v>#N/A</v>
          </cell>
        </row>
        <row r="2667">
          <cell r="K2667" t="str">
            <v>15210</v>
          </cell>
          <cell r="L2667" t="e">
            <v>#N/A</v>
          </cell>
        </row>
        <row r="2668">
          <cell r="K2668" t="str">
            <v>15210</v>
          </cell>
          <cell r="L2668" t="e">
            <v>#N/A</v>
          </cell>
        </row>
        <row r="2669">
          <cell r="K2669" t="str">
            <v>15211</v>
          </cell>
          <cell r="L2669" t="e">
            <v>#N/A</v>
          </cell>
        </row>
        <row r="2670">
          <cell r="K2670" t="str">
            <v>15211</v>
          </cell>
          <cell r="L2670" t="e">
            <v>#N/A</v>
          </cell>
        </row>
        <row r="2671">
          <cell r="K2671" t="str">
            <v>15211</v>
          </cell>
          <cell r="L2671" t="e">
            <v>#N/A</v>
          </cell>
        </row>
        <row r="2672">
          <cell r="K2672" t="str">
            <v>15210</v>
          </cell>
          <cell r="L2672" t="e">
            <v>#N/A</v>
          </cell>
        </row>
        <row r="2673">
          <cell r="K2673" t="str">
            <v>15210</v>
          </cell>
          <cell r="L2673" t="e">
            <v>#N/A</v>
          </cell>
        </row>
        <row r="2674">
          <cell r="K2674" t="str">
            <v>15210</v>
          </cell>
          <cell r="L2674" t="e">
            <v>#N/A</v>
          </cell>
        </row>
        <row r="2675">
          <cell r="K2675" t="str">
            <v>15210</v>
          </cell>
          <cell r="L2675" t="e">
            <v>#N/A</v>
          </cell>
        </row>
        <row r="2676">
          <cell r="K2676" t="str">
            <v>15210</v>
          </cell>
          <cell r="L2676" t="e">
            <v>#N/A</v>
          </cell>
        </row>
        <row r="2677">
          <cell r="K2677" t="str">
            <v>15210</v>
          </cell>
          <cell r="L2677" t="e">
            <v>#N/A</v>
          </cell>
        </row>
        <row r="2678">
          <cell r="K2678" t="str">
            <v>16261</v>
          </cell>
          <cell r="L2678" t="e">
            <v>#N/A</v>
          </cell>
        </row>
        <row r="2679">
          <cell r="K2679" t="str">
            <v>16261</v>
          </cell>
          <cell r="L2679" t="e">
            <v>#N/A</v>
          </cell>
        </row>
        <row r="2680">
          <cell r="K2680" t="str">
            <v>16261</v>
          </cell>
          <cell r="L2680" t="e">
            <v>#N/A</v>
          </cell>
        </row>
        <row r="2681">
          <cell r="K2681" t="str">
            <v>16261</v>
          </cell>
          <cell r="L2681" t="e">
            <v>#N/A</v>
          </cell>
        </row>
        <row r="2682">
          <cell r="K2682" t="str">
            <v>16261</v>
          </cell>
          <cell r="L2682" t="e">
            <v>#N/A</v>
          </cell>
        </row>
        <row r="2683">
          <cell r="K2683" t="str">
            <v>16261</v>
          </cell>
          <cell r="L2683" t="e">
            <v>#N/A</v>
          </cell>
        </row>
        <row r="2684">
          <cell r="K2684" t="str">
            <v>16261</v>
          </cell>
          <cell r="L2684" t="e">
            <v>#N/A</v>
          </cell>
        </row>
        <row r="2685">
          <cell r="K2685" t="str">
            <v>16261</v>
          </cell>
          <cell r="L2685" t="e">
            <v>#N/A</v>
          </cell>
        </row>
        <row r="2686">
          <cell r="K2686" t="str">
            <v>16261</v>
          </cell>
          <cell r="L2686" t="e">
            <v>#N/A</v>
          </cell>
        </row>
        <row r="2687">
          <cell r="K2687" t="str">
            <v>16261</v>
          </cell>
          <cell r="L2687" t="e">
            <v>#N/A</v>
          </cell>
        </row>
        <row r="2688">
          <cell r="K2688" t="str">
            <v>16261</v>
          </cell>
          <cell r="L2688" t="e">
            <v>#N/A</v>
          </cell>
        </row>
        <row r="2689">
          <cell r="K2689" t="str">
            <v>16271</v>
          </cell>
          <cell r="L2689" t="e">
            <v>#N/A</v>
          </cell>
        </row>
        <row r="2690">
          <cell r="K2690" t="str">
            <v>16271</v>
          </cell>
          <cell r="L2690" t="e">
            <v>#N/A</v>
          </cell>
        </row>
        <row r="2691">
          <cell r="K2691" t="str">
            <v>16271</v>
          </cell>
          <cell r="L2691" t="e">
            <v>#N/A</v>
          </cell>
        </row>
        <row r="2692">
          <cell r="K2692" t="str">
            <v>16273</v>
          </cell>
          <cell r="L2692" t="e">
            <v>#N/A</v>
          </cell>
        </row>
        <row r="2693">
          <cell r="K2693" t="str">
            <v>16273</v>
          </cell>
          <cell r="L2693" t="e">
            <v>#N/A</v>
          </cell>
        </row>
        <row r="2694">
          <cell r="K2694" t="str">
            <v>16273</v>
          </cell>
          <cell r="L2694" t="e">
            <v>#N/A</v>
          </cell>
        </row>
        <row r="2695">
          <cell r="K2695" t="str">
            <v>16273</v>
          </cell>
          <cell r="L2695" t="e">
            <v>#N/A</v>
          </cell>
        </row>
        <row r="2696">
          <cell r="K2696" t="str">
            <v>16273</v>
          </cell>
          <cell r="L2696" t="e">
            <v>#N/A</v>
          </cell>
        </row>
        <row r="2697">
          <cell r="K2697" t="str">
            <v>16270</v>
          </cell>
          <cell r="L2697" t="e">
            <v>#N/A</v>
          </cell>
        </row>
        <row r="2698">
          <cell r="K2698" t="str">
            <v>16270</v>
          </cell>
          <cell r="L2698" t="e">
            <v>#N/A</v>
          </cell>
        </row>
        <row r="2699">
          <cell r="K2699" t="str">
            <v>16270</v>
          </cell>
          <cell r="L2699" t="e">
            <v>#N/A</v>
          </cell>
        </row>
        <row r="2700">
          <cell r="K2700" t="str">
            <v>16270</v>
          </cell>
          <cell r="L2700" t="e">
            <v>#N/A</v>
          </cell>
        </row>
        <row r="2701">
          <cell r="K2701" t="str">
            <v>16270</v>
          </cell>
          <cell r="L2701" t="e">
            <v>#N/A</v>
          </cell>
        </row>
        <row r="2702">
          <cell r="K2702" t="str">
            <v>16270</v>
          </cell>
          <cell r="L2702" t="e">
            <v>#N/A</v>
          </cell>
        </row>
        <row r="2703">
          <cell r="K2703" t="str">
            <v>16274</v>
          </cell>
          <cell r="L2703" t="e">
            <v>#N/A</v>
          </cell>
        </row>
        <row r="2704">
          <cell r="K2704" t="str">
            <v>16274</v>
          </cell>
          <cell r="L2704" t="e">
            <v>#N/A</v>
          </cell>
        </row>
        <row r="2705">
          <cell r="K2705" t="str">
            <v>16274</v>
          </cell>
          <cell r="L2705" t="e">
            <v>#N/A</v>
          </cell>
        </row>
        <row r="2706">
          <cell r="K2706" t="str">
            <v>16274</v>
          </cell>
          <cell r="L2706" t="e">
            <v>#N/A</v>
          </cell>
        </row>
        <row r="2707">
          <cell r="K2707" t="str">
            <v>16274</v>
          </cell>
          <cell r="L2707" t="e">
            <v>#N/A</v>
          </cell>
        </row>
        <row r="2708">
          <cell r="K2708" t="str">
            <v>16274</v>
          </cell>
          <cell r="L2708" t="e">
            <v>#N/A</v>
          </cell>
        </row>
        <row r="2709">
          <cell r="K2709" t="str">
            <v>16274</v>
          </cell>
          <cell r="L2709" t="e">
            <v>#N/A</v>
          </cell>
        </row>
        <row r="2710">
          <cell r="K2710" t="str">
            <v>15221</v>
          </cell>
          <cell r="L2710" t="e">
            <v>#N/A</v>
          </cell>
        </row>
        <row r="2711">
          <cell r="K2711" t="str">
            <v>15221</v>
          </cell>
          <cell r="L2711" t="e">
            <v>#N/A</v>
          </cell>
        </row>
        <row r="2712">
          <cell r="K2712" t="str">
            <v>15221</v>
          </cell>
          <cell r="L2712" t="e">
            <v>#N/A</v>
          </cell>
        </row>
        <row r="2713">
          <cell r="K2713" t="str">
            <v>15221</v>
          </cell>
          <cell r="L2713" t="e">
            <v>#N/A</v>
          </cell>
        </row>
        <row r="2714">
          <cell r="K2714" t="str">
            <v>15221</v>
          </cell>
          <cell r="L2714" t="e">
            <v>#N/A</v>
          </cell>
        </row>
        <row r="2715">
          <cell r="K2715" t="str">
            <v>15221</v>
          </cell>
          <cell r="L2715" t="e">
            <v>#N/A</v>
          </cell>
        </row>
        <row r="2716">
          <cell r="K2716" t="str">
            <v>15221</v>
          </cell>
          <cell r="L2716" t="e">
            <v>#N/A</v>
          </cell>
        </row>
        <row r="2717">
          <cell r="K2717" t="str">
            <v>15221</v>
          </cell>
          <cell r="L2717" t="e">
            <v>#N/A</v>
          </cell>
        </row>
        <row r="2718">
          <cell r="K2718" t="str">
            <v>15221</v>
          </cell>
          <cell r="L2718" t="e">
            <v>#N/A</v>
          </cell>
        </row>
        <row r="2719">
          <cell r="K2719" t="str">
            <v>15221</v>
          </cell>
          <cell r="L2719" t="e">
            <v>#N/A</v>
          </cell>
        </row>
        <row r="2720">
          <cell r="K2720" t="str">
            <v>15221</v>
          </cell>
          <cell r="L2720" t="e">
            <v>#N/A</v>
          </cell>
        </row>
        <row r="2721">
          <cell r="K2721" t="str">
            <v>15221</v>
          </cell>
          <cell r="L2721" t="e">
            <v>#N/A</v>
          </cell>
        </row>
        <row r="2722">
          <cell r="K2722" t="str">
            <v>15221</v>
          </cell>
          <cell r="L2722" t="e">
            <v>#N/A</v>
          </cell>
        </row>
        <row r="2723">
          <cell r="K2723" t="str">
            <v>15221</v>
          </cell>
          <cell r="L2723" t="e">
            <v>#N/A</v>
          </cell>
        </row>
        <row r="2724">
          <cell r="K2724" t="str">
            <v>15221</v>
          </cell>
          <cell r="L2724" t="e">
            <v>#N/A</v>
          </cell>
        </row>
        <row r="2725">
          <cell r="K2725" t="str">
            <v>15221</v>
          </cell>
          <cell r="L2725" t="e">
            <v>#N/A</v>
          </cell>
        </row>
        <row r="2726">
          <cell r="K2726" t="str">
            <v>15221</v>
          </cell>
          <cell r="L2726" t="e">
            <v>#N/A</v>
          </cell>
        </row>
        <row r="2727">
          <cell r="K2727" t="str">
            <v>15221</v>
          </cell>
          <cell r="L2727" t="e">
            <v>#N/A</v>
          </cell>
        </row>
        <row r="2728">
          <cell r="K2728" t="str">
            <v>15221</v>
          </cell>
          <cell r="L2728" t="e">
            <v>#N/A</v>
          </cell>
        </row>
        <row r="2729">
          <cell r="K2729" t="str">
            <v>15222</v>
          </cell>
          <cell r="L2729" t="e">
            <v>#N/A</v>
          </cell>
        </row>
        <row r="2730">
          <cell r="K2730" t="str">
            <v>15222</v>
          </cell>
          <cell r="L2730" t="e">
            <v>#N/A</v>
          </cell>
        </row>
        <row r="2731">
          <cell r="K2731" t="str">
            <v>15230</v>
          </cell>
          <cell r="L2731" t="e">
            <v>#N/A</v>
          </cell>
        </row>
        <row r="2732">
          <cell r="K2732" t="str">
            <v>15230</v>
          </cell>
          <cell r="L2732" t="e">
            <v>#N/A</v>
          </cell>
        </row>
        <row r="2733">
          <cell r="K2733" t="str">
            <v>15230</v>
          </cell>
          <cell r="L2733" t="e">
            <v>#N/A</v>
          </cell>
        </row>
        <row r="2734">
          <cell r="K2734" t="str">
            <v>15230</v>
          </cell>
          <cell r="L2734" t="e">
            <v>#N/A</v>
          </cell>
        </row>
        <row r="2735">
          <cell r="K2735" t="str">
            <v>15230</v>
          </cell>
          <cell r="L2735" t="e">
            <v>#N/A</v>
          </cell>
        </row>
        <row r="2736">
          <cell r="K2736" t="str">
            <v>15230</v>
          </cell>
          <cell r="L2736" t="e">
            <v>#N/A</v>
          </cell>
        </row>
        <row r="2737">
          <cell r="K2737" t="str">
            <v>15230</v>
          </cell>
          <cell r="L2737" t="e">
            <v>#N/A</v>
          </cell>
        </row>
        <row r="2738">
          <cell r="K2738" t="str">
            <v>15238</v>
          </cell>
          <cell r="L2738" t="e">
            <v>#N/A</v>
          </cell>
        </row>
        <row r="2739">
          <cell r="K2739" t="str">
            <v>15238</v>
          </cell>
          <cell r="L2739" t="e">
            <v>#N/A</v>
          </cell>
        </row>
        <row r="2740">
          <cell r="K2740" t="str">
            <v>15230</v>
          </cell>
          <cell r="L2740" t="e">
            <v>#N/A</v>
          </cell>
        </row>
        <row r="2741">
          <cell r="K2741" t="str">
            <v>15230</v>
          </cell>
          <cell r="L2741" t="e">
            <v>#N/A</v>
          </cell>
        </row>
        <row r="2742">
          <cell r="K2742" t="str">
            <v>15230</v>
          </cell>
          <cell r="L2742" t="e">
            <v>#N/A</v>
          </cell>
        </row>
        <row r="2743">
          <cell r="K2743" t="str">
            <v>15230</v>
          </cell>
          <cell r="L2743" t="e">
            <v>#N/A</v>
          </cell>
        </row>
        <row r="2744">
          <cell r="K2744" t="str">
            <v>15230</v>
          </cell>
          <cell r="L2744" t="e">
            <v>#N/A</v>
          </cell>
        </row>
        <row r="2745">
          <cell r="K2745" t="str">
            <v>15230</v>
          </cell>
          <cell r="L2745" t="e">
            <v>#N/A</v>
          </cell>
        </row>
        <row r="2746">
          <cell r="K2746" t="str">
            <v>16330</v>
          </cell>
          <cell r="L2746" t="e">
            <v>#N/A</v>
          </cell>
        </row>
        <row r="2747">
          <cell r="K2747" t="str">
            <v>16330</v>
          </cell>
          <cell r="L2747" t="e">
            <v>#N/A</v>
          </cell>
        </row>
        <row r="2748">
          <cell r="K2748" t="str">
            <v>16330</v>
          </cell>
          <cell r="L2748" t="e">
            <v>#N/A</v>
          </cell>
        </row>
        <row r="2749">
          <cell r="K2749" t="str">
            <v>16330</v>
          </cell>
          <cell r="L2749" t="e">
            <v>#N/A</v>
          </cell>
        </row>
        <row r="2750">
          <cell r="K2750" t="str">
            <v>16330</v>
          </cell>
          <cell r="L2750" t="e">
            <v>#N/A</v>
          </cell>
        </row>
        <row r="2751">
          <cell r="K2751" t="str">
            <v>16330</v>
          </cell>
          <cell r="L2751" t="e">
            <v>#N/A</v>
          </cell>
        </row>
        <row r="2752">
          <cell r="K2752" t="str">
            <v>16330</v>
          </cell>
          <cell r="L2752" t="e">
            <v>#N/A</v>
          </cell>
        </row>
        <row r="2753">
          <cell r="K2753" t="str">
            <v>16330</v>
          </cell>
          <cell r="L2753" t="e">
            <v>#N/A</v>
          </cell>
        </row>
        <row r="2754">
          <cell r="K2754" t="str">
            <v>16330</v>
          </cell>
          <cell r="L2754" t="e">
            <v>#N/A</v>
          </cell>
        </row>
        <row r="2755">
          <cell r="K2755" t="str">
            <v>16330</v>
          </cell>
          <cell r="L2755" t="e">
            <v>#N/A</v>
          </cell>
        </row>
        <row r="2756">
          <cell r="K2756" t="str">
            <v>16330</v>
          </cell>
          <cell r="L2756" t="e">
            <v>#N/A</v>
          </cell>
        </row>
        <row r="2757">
          <cell r="K2757" t="str">
            <v>16330</v>
          </cell>
          <cell r="L2757" t="e">
            <v>#N/A</v>
          </cell>
        </row>
        <row r="2758">
          <cell r="K2758" t="str">
            <v>16330</v>
          </cell>
          <cell r="L2758" t="e">
            <v>#N/A</v>
          </cell>
        </row>
        <row r="2759">
          <cell r="K2759" t="str">
            <v>16332</v>
          </cell>
          <cell r="L2759" t="e">
            <v>#N/A</v>
          </cell>
        </row>
        <row r="2760">
          <cell r="K2760" t="str">
            <v>16332</v>
          </cell>
          <cell r="L2760" t="e">
            <v>#N/A</v>
          </cell>
        </row>
        <row r="2761">
          <cell r="K2761" t="str">
            <v>16332</v>
          </cell>
          <cell r="L2761" t="e">
            <v>#N/A</v>
          </cell>
        </row>
        <row r="2762">
          <cell r="K2762" t="str">
            <v>16332</v>
          </cell>
          <cell r="L2762" t="e">
            <v>#N/A</v>
          </cell>
        </row>
        <row r="2763">
          <cell r="K2763" t="str">
            <v>16332</v>
          </cell>
          <cell r="L2763" t="e">
            <v>#N/A</v>
          </cell>
        </row>
        <row r="2764">
          <cell r="K2764" t="str">
            <v>16332</v>
          </cell>
          <cell r="L2764" t="e">
            <v>#N/A</v>
          </cell>
        </row>
        <row r="2765">
          <cell r="K2765" t="str">
            <v>16332</v>
          </cell>
          <cell r="L2765" t="e">
            <v>#N/A</v>
          </cell>
        </row>
        <row r="2766">
          <cell r="K2766" t="str">
            <v>16331</v>
          </cell>
          <cell r="L2766" t="e">
            <v>#N/A</v>
          </cell>
        </row>
        <row r="2767">
          <cell r="K2767" t="str">
            <v>16331</v>
          </cell>
          <cell r="L2767" t="e">
            <v>#N/A</v>
          </cell>
        </row>
        <row r="2768">
          <cell r="K2768" t="str">
            <v>16331</v>
          </cell>
          <cell r="L2768" t="e">
            <v>#N/A</v>
          </cell>
        </row>
        <row r="2769">
          <cell r="K2769" t="str">
            <v>16242</v>
          </cell>
          <cell r="L2769" t="e">
            <v>#N/A</v>
          </cell>
        </row>
        <row r="2770">
          <cell r="K2770" t="str">
            <v>16242</v>
          </cell>
          <cell r="L2770" t="e">
            <v>#N/A</v>
          </cell>
        </row>
        <row r="2771">
          <cell r="K2771" t="str">
            <v>16242</v>
          </cell>
          <cell r="L2771" t="e">
            <v>#N/A</v>
          </cell>
        </row>
        <row r="2772">
          <cell r="K2772" t="str">
            <v>16242</v>
          </cell>
          <cell r="L2772" t="e">
            <v>#N/A</v>
          </cell>
        </row>
        <row r="2773">
          <cell r="K2773" t="str">
            <v>16242</v>
          </cell>
          <cell r="L2773" t="e">
            <v>#N/A</v>
          </cell>
        </row>
        <row r="2774">
          <cell r="K2774" t="str">
            <v>16242</v>
          </cell>
          <cell r="L2774" t="e">
            <v>#N/A</v>
          </cell>
        </row>
        <row r="2775">
          <cell r="K2775" t="str">
            <v>16242</v>
          </cell>
          <cell r="L2775" t="e">
            <v>#N/A</v>
          </cell>
        </row>
        <row r="2776">
          <cell r="K2776" t="str">
            <v>16242</v>
          </cell>
          <cell r="L2776" t="e">
            <v>#N/A</v>
          </cell>
        </row>
        <row r="2777">
          <cell r="K2777" t="str">
            <v>16242</v>
          </cell>
          <cell r="L2777" t="e">
            <v>#N/A</v>
          </cell>
        </row>
        <row r="2778">
          <cell r="K2778" t="str">
            <v>16242</v>
          </cell>
          <cell r="L2778" t="e">
            <v>#N/A</v>
          </cell>
        </row>
        <row r="2779">
          <cell r="K2779" t="str">
            <v>16242</v>
          </cell>
          <cell r="L2779" t="e">
            <v>#N/A</v>
          </cell>
        </row>
        <row r="2780">
          <cell r="K2780" t="str">
            <v>16242</v>
          </cell>
          <cell r="L2780" t="e">
            <v>#N/A</v>
          </cell>
        </row>
        <row r="2781">
          <cell r="K2781" t="str">
            <v>16242</v>
          </cell>
          <cell r="L2781" t="e">
            <v>#N/A</v>
          </cell>
        </row>
        <row r="2782">
          <cell r="K2782" t="str">
            <v>16242</v>
          </cell>
          <cell r="L2782" t="e">
            <v>#N/A</v>
          </cell>
        </row>
        <row r="2783">
          <cell r="K2783" t="str">
            <v>16242</v>
          </cell>
          <cell r="L2783" t="e">
            <v>#N/A</v>
          </cell>
        </row>
        <row r="2784">
          <cell r="K2784" t="str">
            <v>16242</v>
          </cell>
          <cell r="L2784" t="e">
            <v>#N/A</v>
          </cell>
        </row>
        <row r="2785">
          <cell r="K2785" t="str">
            <v>16242</v>
          </cell>
          <cell r="L2785" t="e">
            <v>#N/A</v>
          </cell>
        </row>
        <row r="2786">
          <cell r="K2786" t="str">
            <v>16242</v>
          </cell>
          <cell r="L2786" t="e">
            <v>#N/A</v>
          </cell>
        </row>
        <row r="2787">
          <cell r="K2787" t="str">
            <v>16242</v>
          </cell>
          <cell r="L2787" t="e">
            <v>#N/A</v>
          </cell>
        </row>
        <row r="2788">
          <cell r="K2788" t="str">
            <v>16270</v>
          </cell>
          <cell r="L2788" t="e">
            <v>#N/A</v>
          </cell>
        </row>
        <row r="2789">
          <cell r="K2789" t="str">
            <v>16270</v>
          </cell>
          <cell r="L2789" t="e">
            <v>#N/A</v>
          </cell>
        </row>
        <row r="2790">
          <cell r="K2790" t="str">
            <v>16270</v>
          </cell>
          <cell r="L2790" t="e">
            <v>#N/A</v>
          </cell>
        </row>
        <row r="2791">
          <cell r="K2791" t="str">
            <v>16270</v>
          </cell>
          <cell r="L2791" t="e">
            <v>#N/A</v>
          </cell>
        </row>
        <row r="2792">
          <cell r="K2792" t="str">
            <v>16270</v>
          </cell>
          <cell r="L2792" t="e">
            <v>#N/A</v>
          </cell>
        </row>
        <row r="2793">
          <cell r="K2793" t="str">
            <v>16270</v>
          </cell>
          <cell r="L2793" t="e">
            <v>#N/A</v>
          </cell>
        </row>
        <row r="2794">
          <cell r="K2794" t="str">
            <v>16270</v>
          </cell>
          <cell r="L2794" t="e">
            <v>#N/A</v>
          </cell>
        </row>
        <row r="2795">
          <cell r="K2795" t="str">
            <v>15221</v>
          </cell>
          <cell r="L2795" t="e">
            <v>#N/A</v>
          </cell>
        </row>
        <row r="2796">
          <cell r="K2796" t="str">
            <v>15221</v>
          </cell>
          <cell r="L2796" t="e">
            <v>#N/A</v>
          </cell>
        </row>
        <row r="2797">
          <cell r="K2797" t="str">
            <v>15221</v>
          </cell>
          <cell r="L2797" t="e">
            <v>#N/A</v>
          </cell>
        </row>
        <row r="2798">
          <cell r="K2798" t="str">
            <v>15221</v>
          </cell>
          <cell r="L2798" t="e">
            <v>#N/A</v>
          </cell>
        </row>
        <row r="2799">
          <cell r="K2799" t="str">
            <v>15221</v>
          </cell>
          <cell r="L2799" t="e">
            <v>#N/A</v>
          </cell>
        </row>
        <row r="2800">
          <cell r="K2800" t="str">
            <v>16241</v>
          </cell>
          <cell r="L2800" t="e">
            <v>#N/A</v>
          </cell>
        </row>
        <row r="2801">
          <cell r="K2801" t="str">
            <v>16241</v>
          </cell>
          <cell r="L2801" t="e">
            <v>#N/A</v>
          </cell>
        </row>
        <row r="2802">
          <cell r="K2802" t="str">
            <v>16241</v>
          </cell>
          <cell r="L2802" t="e">
            <v>#N/A</v>
          </cell>
        </row>
        <row r="2803">
          <cell r="K2803" t="str">
            <v>16241</v>
          </cell>
          <cell r="L2803" t="e">
            <v>#N/A</v>
          </cell>
        </row>
        <row r="2804">
          <cell r="K2804" t="str">
            <v>16241</v>
          </cell>
          <cell r="L2804" t="e">
            <v>#N/A</v>
          </cell>
        </row>
        <row r="2805">
          <cell r="K2805" t="str">
            <v>16241</v>
          </cell>
          <cell r="L2805" t="e">
            <v>#N/A</v>
          </cell>
        </row>
        <row r="2806">
          <cell r="K2806" t="str">
            <v>16240</v>
          </cell>
          <cell r="L2806" t="e">
            <v>#N/A</v>
          </cell>
        </row>
        <row r="2807">
          <cell r="K2807" t="str">
            <v>16240</v>
          </cell>
          <cell r="L2807" t="e">
            <v>#N/A</v>
          </cell>
        </row>
        <row r="2808">
          <cell r="K2808" t="str">
            <v>16240</v>
          </cell>
          <cell r="L2808" t="e">
            <v>#N/A</v>
          </cell>
        </row>
        <row r="2809">
          <cell r="K2809" t="str">
            <v>16240</v>
          </cell>
          <cell r="L2809" t="e">
            <v>#N/A</v>
          </cell>
        </row>
        <row r="2810">
          <cell r="K2810" t="str">
            <v>16242</v>
          </cell>
          <cell r="L2810" t="e">
            <v>#N/A</v>
          </cell>
        </row>
        <row r="2811">
          <cell r="K2811" t="str">
            <v>16242</v>
          </cell>
          <cell r="L2811" t="e">
            <v>#N/A</v>
          </cell>
        </row>
        <row r="2812">
          <cell r="K2812" t="str">
            <v>16242</v>
          </cell>
          <cell r="L2812" t="e">
            <v>#N/A</v>
          </cell>
        </row>
        <row r="2813">
          <cell r="K2813" t="str">
            <v>16240</v>
          </cell>
          <cell r="L2813" t="e">
            <v>#N/A</v>
          </cell>
        </row>
        <row r="2814">
          <cell r="K2814" t="str">
            <v>16240</v>
          </cell>
          <cell r="L2814" t="e">
            <v>#N/A</v>
          </cell>
        </row>
        <row r="2815">
          <cell r="K2815" t="str">
            <v>16240</v>
          </cell>
          <cell r="L2815" t="e">
            <v>#N/A</v>
          </cell>
        </row>
        <row r="2816">
          <cell r="K2816" t="str">
            <v>16240</v>
          </cell>
          <cell r="L2816" t="e">
            <v>#N/A</v>
          </cell>
        </row>
        <row r="2817">
          <cell r="K2817" t="str">
            <v>16240</v>
          </cell>
          <cell r="L2817" t="e">
            <v>#N/A</v>
          </cell>
        </row>
        <row r="2818">
          <cell r="K2818" t="str">
            <v>16240</v>
          </cell>
          <cell r="L2818" t="e">
            <v>#N/A</v>
          </cell>
        </row>
        <row r="2819">
          <cell r="K2819" t="str">
            <v>16240</v>
          </cell>
          <cell r="L2819" t="e">
            <v>#N/A</v>
          </cell>
        </row>
        <row r="2820">
          <cell r="K2820" t="str">
            <v>16240</v>
          </cell>
          <cell r="L2820" t="e">
            <v>#N/A</v>
          </cell>
        </row>
        <row r="2821">
          <cell r="K2821" t="str">
            <v>16240</v>
          </cell>
          <cell r="L2821" t="e">
            <v>#N/A</v>
          </cell>
        </row>
        <row r="2822">
          <cell r="K2822" t="str">
            <v>16242</v>
          </cell>
          <cell r="L2822" t="e">
            <v>#N/A</v>
          </cell>
        </row>
        <row r="2823">
          <cell r="K2823" t="str">
            <v>16242</v>
          </cell>
          <cell r="L2823" t="e">
            <v>#N/A</v>
          </cell>
        </row>
        <row r="2824">
          <cell r="K2824" t="str">
            <v>16242</v>
          </cell>
          <cell r="L2824" t="e">
            <v>#N/A</v>
          </cell>
        </row>
        <row r="2825">
          <cell r="K2825" t="str">
            <v>16231</v>
          </cell>
          <cell r="L2825" t="e">
            <v>#N/A</v>
          </cell>
        </row>
        <row r="2826">
          <cell r="K2826" t="str">
            <v>16231</v>
          </cell>
          <cell r="L2826" t="e">
            <v>#N/A</v>
          </cell>
        </row>
        <row r="2827">
          <cell r="K2827" t="str">
            <v>16231</v>
          </cell>
          <cell r="L2827" t="e">
            <v>#N/A</v>
          </cell>
        </row>
        <row r="2828">
          <cell r="K2828" t="str">
            <v>16231</v>
          </cell>
          <cell r="L2828" t="e">
            <v>#N/A</v>
          </cell>
        </row>
        <row r="2829">
          <cell r="K2829" t="str">
            <v>16230</v>
          </cell>
          <cell r="L2829" t="e">
            <v>#N/A</v>
          </cell>
        </row>
        <row r="2830">
          <cell r="K2830" t="str">
            <v>16230</v>
          </cell>
          <cell r="L2830" t="e">
            <v>#N/A</v>
          </cell>
        </row>
        <row r="2831">
          <cell r="K2831" t="str">
            <v>16230</v>
          </cell>
          <cell r="L2831" t="e">
            <v>#N/A</v>
          </cell>
        </row>
        <row r="2832">
          <cell r="K2832" t="str">
            <v>16230</v>
          </cell>
          <cell r="L2832" t="e">
            <v>#N/A</v>
          </cell>
        </row>
        <row r="2833">
          <cell r="K2833" t="str">
            <v>16230</v>
          </cell>
          <cell r="L2833" t="e">
            <v>#N/A</v>
          </cell>
        </row>
        <row r="2834">
          <cell r="K2834" t="str">
            <v>16230</v>
          </cell>
          <cell r="L2834" t="e">
            <v>#N/A</v>
          </cell>
        </row>
        <row r="2835">
          <cell r="K2835" t="str">
            <v>16230</v>
          </cell>
          <cell r="L2835" t="e">
            <v>#N/A</v>
          </cell>
        </row>
        <row r="2836">
          <cell r="K2836" t="str">
            <v>16230</v>
          </cell>
          <cell r="L2836" t="e">
            <v>#N/A</v>
          </cell>
        </row>
        <row r="2837">
          <cell r="K2837" t="str">
            <v>16230</v>
          </cell>
          <cell r="L2837" t="e">
            <v>#N/A</v>
          </cell>
        </row>
        <row r="2838">
          <cell r="K2838" t="str">
            <v>16230</v>
          </cell>
          <cell r="L2838" t="e">
            <v>#N/A</v>
          </cell>
        </row>
        <row r="2839">
          <cell r="K2839" t="str">
            <v>16230</v>
          </cell>
          <cell r="L2839" t="e">
            <v>#N/A</v>
          </cell>
        </row>
        <row r="2840">
          <cell r="K2840" t="str">
            <v>16230</v>
          </cell>
          <cell r="L2840" t="e">
            <v>#N/A</v>
          </cell>
        </row>
        <row r="2841">
          <cell r="K2841" t="str">
            <v>16230</v>
          </cell>
          <cell r="L2841" t="e">
            <v>#N/A</v>
          </cell>
        </row>
        <row r="2842">
          <cell r="K2842" t="str">
            <v>16231</v>
          </cell>
          <cell r="L2842" t="e">
            <v>#N/A</v>
          </cell>
        </row>
        <row r="2843">
          <cell r="K2843" t="str">
            <v>16231</v>
          </cell>
          <cell r="L2843" t="e">
            <v>#N/A</v>
          </cell>
        </row>
        <row r="2844">
          <cell r="K2844" t="str">
            <v>16231</v>
          </cell>
          <cell r="L2844" t="e">
            <v>#N/A</v>
          </cell>
        </row>
        <row r="2845">
          <cell r="K2845" t="str">
            <v>16231</v>
          </cell>
          <cell r="L2845" t="e">
            <v>#N/A</v>
          </cell>
        </row>
        <row r="2846">
          <cell r="K2846" t="str">
            <v>16231</v>
          </cell>
          <cell r="L2846" t="e">
            <v>#N/A</v>
          </cell>
        </row>
        <row r="2847">
          <cell r="K2847" t="str">
            <v>16201</v>
          </cell>
          <cell r="L2847" t="e">
            <v>#N/A</v>
          </cell>
        </row>
        <row r="2848">
          <cell r="K2848" t="str">
            <v>16201</v>
          </cell>
          <cell r="L2848" t="e">
            <v>#N/A</v>
          </cell>
        </row>
        <row r="2849">
          <cell r="K2849" t="str">
            <v>16201</v>
          </cell>
          <cell r="L2849" t="e">
            <v>#N/A</v>
          </cell>
        </row>
        <row r="2850">
          <cell r="K2850" t="str">
            <v>16201</v>
          </cell>
          <cell r="L2850" t="e">
            <v>#N/A</v>
          </cell>
        </row>
        <row r="2851">
          <cell r="K2851" t="str">
            <v>16240</v>
          </cell>
          <cell r="L2851" t="e">
            <v>#N/A</v>
          </cell>
        </row>
        <row r="2852">
          <cell r="K2852" t="str">
            <v>16240</v>
          </cell>
          <cell r="L2852" t="e">
            <v>#N/A</v>
          </cell>
        </row>
        <row r="2853">
          <cell r="K2853" t="str">
            <v>16240</v>
          </cell>
          <cell r="L2853" t="e">
            <v>#N/A</v>
          </cell>
        </row>
        <row r="2854">
          <cell r="K2854" t="str">
            <v>16240</v>
          </cell>
          <cell r="L2854" t="e">
            <v>#N/A</v>
          </cell>
        </row>
        <row r="2855">
          <cell r="K2855" t="str">
            <v>15220</v>
          </cell>
          <cell r="L2855" t="e">
            <v>#N/A</v>
          </cell>
        </row>
        <row r="2856">
          <cell r="K2856" t="str">
            <v>15220</v>
          </cell>
          <cell r="L2856" t="e">
            <v>#N/A</v>
          </cell>
        </row>
        <row r="2857">
          <cell r="K2857" t="str">
            <v>15220</v>
          </cell>
          <cell r="L2857" t="e">
            <v>#N/A</v>
          </cell>
        </row>
        <row r="2858">
          <cell r="K2858" t="str">
            <v>15220</v>
          </cell>
          <cell r="L2858" t="e">
            <v>#N/A</v>
          </cell>
        </row>
        <row r="2859">
          <cell r="K2859" t="str">
            <v>15220</v>
          </cell>
          <cell r="L2859" t="e">
            <v>#N/A</v>
          </cell>
        </row>
        <row r="2860">
          <cell r="K2860" t="str">
            <v>15220</v>
          </cell>
          <cell r="L2860" t="e">
            <v>#N/A</v>
          </cell>
        </row>
        <row r="2861">
          <cell r="K2861" t="str">
            <v>15220</v>
          </cell>
          <cell r="L2861" t="e">
            <v>#N/A</v>
          </cell>
        </row>
        <row r="2862">
          <cell r="K2862" t="str">
            <v>15220</v>
          </cell>
          <cell r="L2862" t="e">
            <v>#N/A</v>
          </cell>
        </row>
        <row r="2863">
          <cell r="K2863" t="str">
            <v>27123</v>
          </cell>
          <cell r="L2863" t="e">
            <v>#N/A</v>
          </cell>
        </row>
        <row r="2864">
          <cell r="K2864" t="str">
            <v>27123</v>
          </cell>
          <cell r="L2864" t="e">
            <v>#N/A</v>
          </cell>
        </row>
        <row r="2865">
          <cell r="K2865" t="str">
            <v>3601</v>
          </cell>
          <cell r="L2865" t="e">
            <v>#N/A</v>
          </cell>
        </row>
        <row r="2866">
          <cell r="K2866" t="str">
            <v>3601</v>
          </cell>
          <cell r="L2866" t="e">
            <v>#N/A</v>
          </cell>
        </row>
        <row r="2867">
          <cell r="K2867" t="str">
            <v>3631</v>
          </cell>
          <cell r="L2867" t="e">
            <v>#N/A</v>
          </cell>
        </row>
        <row r="2868">
          <cell r="K2868" t="str">
            <v>3631</v>
          </cell>
          <cell r="L2868" t="e">
            <v>#N/A</v>
          </cell>
        </row>
        <row r="2869">
          <cell r="K2869" t="str">
            <v>3644</v>
          </cell>
          <cell r="L2869" t="e">
            <v>#N/A</v>
          </cell>
        </row>
        <row r="2870">
          <cell r="K2870" t="str">
            <v>3644</v>
          </cell>
          <cell r="L2870" t="e">
            <v>#N/A</v>
          </cell>
        </row>
        <row r="2871">
          <cell r="K2871" t="str">
            <v>3603</v>
          </cell>
          <cell r="L2871" t="e">
            <v>#N/A</v>
          </cell>
        </row>
        <row r="2872">
          <cell r="K2872" t="str">
            <v>3603</v>
          </cell>
          <cell r="L2872" t="e">
            <v>#N/A</v>
          </cell>
        </row>
        <row r="2873">
          <cell r="K2873" t="str">
            <v>3603</v>
          </cell>
          <cell r="L2873" t="e">
            <v>#N/A</v>
          </cell>
        </row>
        <row r="2874">
          <cell r="K2874" t="str">
            <v>3630</v>
          </cell>
          <cell r="L2874" t="e">
            <v>#N/A</v>
          </cell>
        </row>
        <row r="2875">
          <cell r="K2875" t="str">
            <v>3630</v>
          </cell>
          <cell r="L2875" t="e">
            <v>#N/A</v>
          </cell>
        </row>
        <row r="2876">
          <cell r="K2876" t="str">
            <v>3630</v>
          </cell>
          <cell r="L2876" t="e">
            <v>#N/A</v>
          </cell>
        </row>
        <row r="2877">
          <cell r="K2877" t="str">
            <v>17300</v>
          </cell>
          <cell r="L2877" t="e">
            <v>#N/A</v>
          </cell>
        </row>
        <row r="2878">
          <cell r="K2878" t="str">
            <v>17300</v>
          </cell>
          <cell r="L2878" t="e">
            <v>#N/A</v>
          </cell>
        </row>
        <row r="2879">
          <cell r="K2879" t="str">
            <v>17300</v>
          </cell>
          <cell r="L2879" t="e">
            <v>#N/A</v>
          </cell>
        </row>
        <row r="2880">
          <cell r="K2880" t="str">
            <v>17300</v>
          </cell>
          <cell r="L2880" t="e">
            <v>#N/A</v>
          </cell>
        </row>
        <row r="2881">
          <cell r="L2881" t="e">
            <v>#N/A</v>
          </cell>
        </row>
        <row r="2882">
          <cell r="L2882" t="e">
            <v>#N/A</v>
          </cell>
        </row>
        <row r="2883">
          <cell r="K2883" t="str">
            <v>3672</v>
          </cell>
          <cell r="L2883" t="e">
            <v>#N/A</v>
          </cell>
        </row>
        <row r="2884">
          <cell r="K2884" t="str">
            <v>3672</v>
          </cell>
          <cell r="L2884" t="e">
            <v>#N/A</v>
          </cell>
        </row>
        <row r="2885">
          <cell r="K2885" t="str">
            <v>16240</v>
          </cell>
          <cell r="L2885" t="e">
            <v>#N/A</v>
          </cell>
        </row>
        <row r="2886">
          <cell r="K2886" t="str">
            <v>16240</v>
          </cell>
          <cell r="L2886" t="e">
            <v>#N/A</v>
          </cell>
        </row>
        <row r="2887">
          <cell r="K2887" t="str">
            <v>16240</v>
          </cell>
          <cell r="L2887" t="e">
            <v>#N/A</v>
          </cell>
        </row>
        <row r="2888">
          <cell r="K2888" t="str">
            <v>3672</v>
          </cell>
          <cell r="L2888" t="e">
            <v>#N/A</v>
          </cell>
        </row>
        <row r="2889">
          <cell r="K2889" t="str">
            <v>3672</v>
          </cell>
          <cell r="L2889" t="e">
            <v>#N/A</v>
          </cell>
        </row>
        <row r="2890">
          <cell r="K2890" t="str">
            <v>3672</v>
          </cell>
          <cell r="L2890" t="e">
            <v>#N/A</v>
          </cell>
        </row>
        <row r="2891">
          <cell r="K2891" t="str">
            <v>3672</v>
          </cell>
          <cell r="L2891" t="e">
            <v>#N/A</v>
          </cell>
        </row>
        <row r="2892">
          <cell r="K2892" t="str">
            <v>3640</v>
          </cell>
          <cell r="L2892" t="e">
            <v>#N/A</v>
          </cell>
        </row>
        <row r="2893">
          <cell r="K2893" t="str">
            <v>3640</v>
          </cell>
          <cell r="L2893" t="e">
            <v>#N/A</v>
          </cell>
        </row>
        <row r="2894">
          <cell r="K2894" t="str">
            <v>3640</v>
          </cell>
          <cell r="L2894" t="e">
            <v>#N/A</v>
          </cell>
        </row>
        <row r="2895">
          <cell r="K2895" t="str">
            <v>3640</v>
          </cell>
          <cell r="L2895" t="e">
            <v>#N/A</v>
          </cell>
        </row>
        <row r="2896">
          <cell r="K2896" t="str">
            <v>3640</v>
          </cell>
          <cell r="L2896" t="e">
            <v>#N/A</v>
          </cell>
        </row>
        <row r="2897">
          <cell r="K2897" t="str">
            <v>3640</v>
          </cell>
          <cell r="L2897" t="e">
            <v>#N/A</v>
          </cell>
        </row>
        <row r="2898">
          <cell r="K2898" t="str">
            <v>3640</v>
          </cell>
          <cell r="L2898" t="e">
            <v>#N/A</v>
          </cell>
        </row>
        <row r="2899">
          <cell r="K2899" t="str">
            <v>18102</v>
          </cell>
          <cell r="L2899" t="e">
            <v>#N/A</v>
          </cell>
        </row>
        <row r="2900">
          <cell r="K2900" t="str">
            <v>18102</v>
          </cell>
          <cell r="L2900" t="e">
            <v>#N/A</v>
          </cell>
        </row>
        <row r="2901">
          <cell r="K2901" t="str">
            <v>17303</v>
          </cell>
          <cell r="L2901" t="e">
            <v>#N/A</v>
          </cell>
        </row>
        <row r="2902">
          <cell r="K2902" t="str">
            <v>17303</v>
          </cell>
          <cell r="L2902" t="e">
            <v>#N/A</v>
          </cell>
        </row>
        <row r="2903">
          <cell r="K2903" t="str">
            <v>17303</v>
          </cell>
          <cell r="L2903" t="e">
            <v>#N/A</v>
          </cell>
        </row>
        <row r="2904">
          <cell r="K2904" t="str">
            <v>17303</v>
          </cell>
          <cell r="L2904" t="e">
            <v>#N/A</v>
          </cell>
        </row>
        <row r="2905">
          <cell r="K2905" t="str">
            <v>17303</v>
          </cell>
          <cell r="L2905" t="e">
            <v>#N/A</v>
          </cell>
        </row>
        <row r="2906">
          <cell r="K2906" t="str">
            <v>17303</v>
          </cell>
          <cell r="L2906" t="e">
            <v>#N/A</v>
          </cell>
        </row>
        <row r="2907">
          <cell r="K2907" t="str">
            <v>17303</v>
          </cell>
          <cell r="L2907" t="e">
            <v>#N/A</v>
          </cell>
        </row>
        <row r="2908">
          <cell r="K2908" t="str">
            <v>17303</v>
          </cell>
          <cell r="L2908" t="e">
            <v>#N/A</v>
          </cell>
        </row>
        <row r="2909">
          <cell r="K2909" t="str">
            <v>17303</v>
          </cell>
          <cell r="L2909" t="e">
            <v>#N/A</v>
          </cell>
        </row>
        <row r="2910">
          <cell r="K2910" t="str">
            <v>17303</v>
          </cell>
          <cell r="L2910" t="e">
            <v>#N/A</v>
          </cell>
        </row>
        <row r="2911">
          <cell r="K2911" t="str">
            <v>17303</v>
          </cell>
          <cell r="L2911" t="e">
            <v>#N/A</v>
          </cell>
        </row>
        <row r="2912">
          <cell r="K2912" t="str">
            <v>17303</v>
          </cell>
          <cell r="L2912" t="e">
            <v>#N/A</v>
          </cell>
        </row>
        <row r="2913">
          <cell r="K2913" t="str">
            <v>3642</v>
          </cell>
          <cell r="L2913" t="e">
            <v>#N/A</v>
          </cell>
        </row>
        <row r="2914">
          <cell r="K2914" t="str">
            <v>3642</v>
          </cell>
          <cell r="L2914" t="e">
            <v>#N/A</v>
          </cell>
        </row>
        <row r="2915">
          <cell r="K2915" t="str">
            <v>3642</v>
          </cell>
          <cell r="L2915" t="e">
            <v>#N/A</v>
          </cell>
        </row>
        <row r="2916">
          <cell r="K2916" t="str">
            <v>3642</v>
          </cell>
          <cell r="L2916" t="e">
            <v>#N/A</v>
          </cell>
        </row>
        <row r="2917">
          <cell r="K2917" t="str">
            <v>3645</v>
          </cell>
          <cell r="L2917" t="e">
            <v>#N/A</v>
          </cell>
        </row>
        <row r="2918">
          <cell r="K2918" t="str">
            <v>3645</v>
          </cell>
          <cell r="L2918" t="e">
            <v>#N/A</v>
          </cell>
        </row>
        <row r="2919">
          <cell r="K2919" t="str">
            <v>3645</v>
          </cell>
          <cell r="L2919" t="e">
            <v>#N/A</v>
          </cell>
        </row>
        <row r="2920">
          <cell r="K2920" t="str">
            <v>3645</v>
          </cell>
          <cell r="L2920" t="e">
            <v>#N/A</v>
          </cell>
        </row>
        <row r="2921">
          <cell r="K2921" t="str">
            <v>3646</v>
          </cell>
          <cell r="L2921" t="e">
            <v>#N/A</v>
          </cell>
        </row>
        <row r="2922">
          <cell r="K2922" t="str">
            <v>3646</v>
          </cell>
          <cell r="L2922" t="e">
            <v>#N/A</v>
          </cell>
        </row>
        <row r="2923">
          <cell r="K2923" t="str">
            <v>3646</v>
          </cell>
          <cell r="L2923" t="e">
            <v>#N/A</v>
          </cell>
        </row>
        <row r="2924">
          <cell r="K2924" t="str">
            <v>3646</v>
          </cell>
          <cell r="L2924" t="e">
            <v>#N/A</v>
          </cell>
        </row>
        <row r="2925">
          <cell r="K2925" t="str">
            <v>3646</v>
          </cell>
          <cell r="L2925" t="e">
            <v>#N/A</v>
          </cell>
        </row>
        <row r="2926">
          <cell r="K2926" t="str">
            <v>3646</v>
          </cell>
          <cell r="L2926" t="e">
            <v>#N/A</v>
          </cell>
        </row>
        <row r="2927">
          <cell r="K2927" t="str">
            <v>3646</v>
          </cell>
          <cell r="L2927" t="e">
            <v>#N/A</v>
          </cell>
        </row>
        <row r="2928">
          <cell r="K2928" t="str">
            <v>3646</v>
          </cell>
          <cell r="L2928" t="e">
            <v>#N/A</v>
          </cell>
        </row>
        <row r="2929">
          <cell r="K2929" t="str">
            <v>3642</v>
          </cell>
          <cell r="L2929" t="e">
            <v>#N/A</v>
          </cell>
        </row>
        <row r="2930">
          <cell r="K2930" t="str">
            <v>3642</v>
          </cell>
          <cell r="L2930" t="e">
            <v>#N/A</v>
          </cell>
        </row>
        <row r="2931">
          <cell r="K2931" t="str">
            <v>3642</v>
          </cell>
          <cell r="L2931" t="e">
            <v>#N/A</v>
          </cell>
        </row>
        <row r="2932">
          <cell r="K2932" t="str">
            <v>3642</v>
          </cell>
          <cell r="L2932" t="e">
            <v>#N/A</v>
          </cell>
        </row>
        <row r="2933">
          <cell r="K2933" t="str">
            <v>3642</v>
          </cell>
          <cell r="L2933" t="e">
            <v>#N/A</v>
          </cell>
        </row>
        <row r="2934">
          <cell r="K2934" t="str">
            <v>3642</v>
          </cell>
          <cell r="L2934" t="e">
            <v>#N/A</v>
          </cell>
        </row>
        <row r="2935">
          <cell r="K2935" t="str">
            <v>3642</v>
          </cell>
          <cell r="L2935" t="e">
            <v>#N/A</v>
          </cell>
        </row>
        <row r="2936">
          <cell r="K2936" t="str">
            <v>3642</v>
          </cell>
          <cell r="L2936" t="e">
            <v>#N/A</v>
          </cell>
        </row>
        <row r="2937">
          <cell r="K2937" t="str">
            <v>3646</v>
          </cell>
          <cell r="L2937" t="e">
            <v>#N/A</v>
          </cell>
        </row>
        <row r="2938">
          <cell r="K2938" t="str">
            <v>3646</v>
          </cell>
          <cell r="L2938" t="e">
            <v>#N/A</v>
          </cell>
        </row>
        <row r="2939">
          <cell r="K2939" t="str">
            <v>3632</v>
          </cell>
          <cell r="L2939" t="e">
            <v>#N/A</v>
          </cell>
        </row>
        <row r="2940">
          <cell r="K2940" t="str">
            <v>3632</v>
          </cell>
          <cell r="L2940" t="e">
            <v>#N/A</v>
          </cell>
        </row>
        <row r="2941">
          <cell r="K2941" t="str">
            <v>3670</v>
          </cell>
          <cell r="L2941" t="e">
            <v>#N/A</v>
          </cell>
        </row>
        <row r="2942">
          <cell r="K2942" t="str">
            <v>3670</v>
          </cell>
          <cell r="L2942" t="e">
            <v>#N/A</v>
          </cell>
        </row>
        <row r="2943">
          <cell r="K2943" t="str">
            <v>3670</v>
          </cell>
          <cell r="L2943" t="e">
            <v>#N/A</v>
          </cell>
        </row>
        <row r="2944">
          <cell r="K2944" t="str">
            <v>3670</v>
          </cell>
          <cell r="L2944" t="e">
            <v>#N/A</v>
          </cell>
        </row>
        <row r="2945">
          <cell r="K2945" t="str">
            <v>3670</v>
          </cell>
          <cell r="L2945" t="e">
            <v>#N/A</v>
          </cell>
        </row>
        <row r="2946">
          <cell r="K2946" t="str">
            <v>3670</v>
          </cell>
          <cell r="L2946" t="e">
            <v>#N/A</v>
          </cell>
        </row>
        <row r="2947">
          <cell r="K2947" t="str">
            <v>3670</v>
          </cell>
          <cell r="L2947" t="e">
            <v>#N/A</v>
          </cell>
        </row>
        <row r="2948">
          <cell r="K2948" t="str">
            <v>3670</v>
          </cell>
          <cell r="L2948" t="e">
            <v>#N/A</v>
          </cell>
        </row>
        <row r="2949">
          <cell r="K2949" t="str">
            <v>3661</v>
          </cell>
          <cell r="L2949" t="e">
            <v>#N/A</v>
          </cell>
        </row>
        <row r="2950">
          <cell r="K2950" t="str">
            <v>3661</v>
          </cell>
          <cell r="L2950" t="e">
            <v>#N/A</v>
          </cell>
        </row>
        <row r="2951">
          <cell r="K2951" t="str">
            <v>3661</v>
          </cell>
          <cell r="L2951" t="e">
            <v>#N/A</v>
          </cell>
        </row>
        <row r="2952">
          <cell r="K2952" t="str">
            <v>3661</v>
          </cell>
          <cell r="L2952" t="e">
            <v>#N/A</v>
          </cell>
        </row>
        <row r="2953">
          <cell r="K2953" t="str">
            <v>3643</v>
          </cell>
          <cell r="L2953" t="e">
            <v>#N/A</v>
          </cell>
        </row>
        <row r="2954">
          <cell r="K2954" t="str">
            <v>3643</v>
          </cell>
          <cell r="L2954" t="e">
            <v>#N/A</v>
          </cell>
        </row>
        <row r="2955">
          <cell r="K2955" t="str">
            <v>3671</v>
          </cell>
          <cell r="L2955" t="e">
            <v>#N/A</v>
          </cell>
        </row>
        <row r="2956">
          <cell r="K2956" t="str">
            <v>3671</v>
          </cell>
          <cell r="L2956" t="e">
            <v>#N/A</v>
          </cell>
        </row>
        <row r="2957">
          <cell r="K2957" t="str">
            <v>3671</v>
          </cell>
          <cell r="L2957" t="e">
            <v>#N/A</v>
          </cell>
        </row>
        <row r="2958">
          <cell r="K2958" t="str">
            <v>3671</v>
          </cell>
          <cell r="L2958" t="e">
            <v>#N/A</v>
          </cell>
        </row>
        <row r="2959">
          <cell r="K2959" t="str">
            <v>16240</v>
          </cell>
          <cell r="L2959" t="e">
            <v>#N/A</v>
          </cell>
        </row>
        <row r="2960">
          <cell r="K2960" t="str">
            <v>16240</v>
          </cell>
          <cell r="L2960" t="e">
            <v>#N/A</v>
          </cell>
        </row>
        <row r="2961">
          <cell r="K2961" t="str">
            <v>16240</v>
          </cell>
          <cell r="L2961" t="e">
            <v>#N/A</v>
          </cell>
        </row>
        <row r="2962">
          <cell r="K2962" t="str">
            <v>16240</v>
          </cell>
          <cell r="L2962" t="e">
            <v>#N/A</v>
          </cell>
        </row>
        <row r="2963">
          <cell r="K2963" t="str">
            <v>16240</v>
          </cell>
          <cell r="L2963" t="e">
            <v>#N/A</v>
          </cell>
        </row>
        <row r="2964">
          <cell r="K2964" t="str">
            <v>16240</v>
          </cell>
          <cell r="L2964" t="e">
            <v>#N/A</v>
          </cell>
        </row>
        <row r="2965">
          <cell r="K2965" t="str">
            <v>16240</v>
          </cell>
          <cell r="L2965" t="e">
            <v>#N/A</v>
          </cell>
        </row>
        <row r="2966">
          <cell r="K2966" t="str">
            <v>16240</v>
          </cell>
          <cell r="L2966" t="e">
            <v>#N/A</v>
          </cell>
        </row>
        <row r="2967">
          <cell r="K2967" t="str">
            <v>3660</v>
          </cell>
          <cell r="L2967" t="e">
            <v>#N/A</v>
          </cell>
        </row>
        <row r="2968">
          <cell r="K2968" t="str">
            <v>3660</v>
          </cell>
          <cell r="L2968" t="e">
            <v>#N/A</v>
          </cell>
        </row>
        <row r="2969">
          <cell r="K2969" t="str">
            <v>3660</v>
          </cell>
          <cell r="L2969" t="e">
            <v>#N/A</v>
          </cell>
        </row>
        <row r="2970">
          <cell r="K2970" t="str">
            <v>3660</v>
          </cell>
          <cell r="L2970" t="e">
            <v>#N/A</v>
          </cell>
        </row>
        <row r="2971">
          <cell r="K2971" t="str">
            <v>3660</v>
          </cell>
          <cell r="L2971" t="e">
            <v>#N/A</v>
          </cell>
        </row>
        <row r="2972">
          <cell r="K2972" t="str">
            <v>3645</v>
          </cell>
          <cell r="L2972" t="e">
            <v>#N/A</v>
          </cell>
        </row>
        <row r="2973">
          <cell r="K2973" t="str">
            <v>3645</v>
          </cell>
          <cell r="L2973" t="e">
            <v>#N/A</v>
          </cell>
        </row>
        <row r="2974">
          <cell r="K2974" t="str">
            <v>3645</v>
          </cell>
          <cell r="L2974" t="e">
            <v>#N/A</v>
          </cell>
        </row>
        <row r="2975">
          <cell r="K2975" t="str">
            <v>16240</v>
          </cell>
          <cell r="L2975" t="e">
            <v>#N/A</v>
          </cell>
        </row>
        <row r="2976">
          <cell r="K2976" t="str">
            <v>16240</v>
          </cell>
          <cell r="L2976" t="e">
            <v>#N/A</v>
          </cell>
        </row>
        <row r="2977">
          <cell r="K2977" t="str">
            <v>16240</v>
          </cell>
          <cell r="L2977" t="e">
            <v>#N/A</v>
          </cell>
        </row>
        <row r="2978">
          <cell r="K2978" t="str">
            <v>16240</v>
          </cell>
          <cell r="L2978" t="e">
            <v>#N/A</v>
          </cell>
        </row>
        <row r="2979">
          <cell r="K2979" t="str">
            <v>16240</v>
          </cell>
          <cell r="L2979" t="e">
            <v>#N/A</v>
          </cell>
        </row>
        <row r="2980">
          <cell r="K2980" t="str">
            <v>16240</v>
          </cell>
          <cell r="L2980" t="e">
            <v>#N/A</v>
          </cell>
        </row>
        <row r="2981">
          <cell r="K2981" t="str">
            <v>16240</v>
          </cell>
          <cell r="L2981" t="e">
            <v>#N/A</v>
          </cell>
        </row>
        <row r="2982">
          <cell r="K2982" t="str">
            <v>16240</v>
          </cell>
          <cell r="L2982" t="e">
            <v>#N/A</v>
          </cell>
        </row>
        <row r="2983">
          <cell r="K2983" t="str">
            <v>16240</v>
          </cell>
          <cell r="L2983" t="e">
            <v>#N/A</v>
          </cell>
        </row>
        <row r="2984">
          <cell r="K2984" t="str">
            <v>16240</v>
          </cell>
          <cell r="L2984" t="e">
            <v>#N/A</v>
          </cell>
        </row>
        <row r="2985">
          <cell r="K2985" t="str">
            <v>16240</v>
          </cell>
          <cell r="L2985" t="e">
            <v>#N/A</v>
          </cell>
        </row>
        <row r="2986">
          <cell r="K2986" t="str">
            <v>16240</v>
          </cell>
          <cell r="L2986" t="e">
            <v>#N/A</v>
          </cell>
        </row>
        <row r="2987">
          <cell r="K2987" t="str">
            <v>16240</v>
          </cell>
          <cell r="L2987" t="e">
            <v>#N/A</v>
          </cell>
        </row>
        <row r="2988">
          <cell r="K2988" t="str">
            <v>16240</v>
          </cell>
          <cell r="L2988" t="e">
            <v>#N/A</v>
          </cell>
        </row>
        <row r="2989">
          <cell r="K2989" t="str">
            <v>16240</v>
          </cell>
          <cell r="L2989" t="e">
            <v>#N/A</v>
          </cell>
        </row>
        <row r="2990">
          <cell r="K2990" t="str">
            <v>16240</v>
          </cell>
          <cell r="L2990" t="e">
            <v>#N/A</v>
          </cell>
        </row>
        <row r="2991">
          <cell r="K2991" t="str">
            <v>16240</v>
          </cell>
          <cell r="L2991" t="e">
            <v>#N/A</v>
          </cell>
        </row>
        <row r="2992">
          <cell r="K2992" t="str">
            <v>16240</v>
          </cell>
          <cell r="L2992" t="e">
            <v>#N/A</v>
          </cell>
        </row>
        <row r="2993">
          <cell r="K2993" t="str">
            <v>16240</v>
          </cell>
          <cell r="L2993" t="e">
            <v>#N/A</v>
          </cell>
        </row>
        <row r="2994">
          <cell r="K2994" t="str">
            <v>16240</v>
          </cell>
          <cell r="L2994" t="e">
            <v>#N/A</v>
          </cell>
        </row>
        <row r="2995">
          <cell r="K2995" t="str">
            <v>16240</v>
          </cell>
          <cell r="L2995" t="e">
            <v>#N/A</v>
          </cell>
        </row>
        <row r="2996">
          <cell r="L2996" t="e">
            <v>#N/A</v>
          </cell>
        </row>
        <row r="2997">
          <cell r="L2997" t="e">
            <v>#N/A</v>
          </cell>
        </row>
        <row r="2998">
          <cell r="L2998" t="e">
            <v>#N/A</v>
          </cell>
        </row>
        <row r="2999">
          <cell r="L2999" t="e">
            <v>#N/A</v>
          </cell>
        </row>
        <row r="3000">
          <cell r="L3000" t="e">
            <v>#N/A</v>
          </cell>
        </row>
        <row r="3001">
          <cell r="L3001" t="e">
            <v>#N/A</v>
          </cell>
        </row>
        <row r="3002">
          <cell r="L3002" t="e">
            <v>#N/A</v>
          </cell>
        </row>
        <row r="3003">
          <cell r="L3003" t="e">
            <v>#N/A</v>
          </cell>
        </row>
        <row r="3004">
          <cell r="L3004" t="e">
            <v>#N/A</v>
          </cell>
        </row>
        <row r="3005">
          <cell r="L3005" t="e">
            <v>#N/A</v>
          </cell>
        </row>
        <row r="3006">
          <cell r="L3006" t="e">
            <v>#N/A</v>
          </cell>
        </row>
        <row r="3007">
          <cell r="L3007" t="e">
            <v>#N/A</v>
          </cell>
        </row>
        <row r="3008">
          <cell r="K3008" t="str">
            <v>3510</v>
          </cell>
          <cell r="L3008" t="e">
            <v>#N/A</v>
          </cell>
        </row>
        <row r="3009">
          <cell r="K3009" t="str">
            <v>3510</v>
          </cell>
          <cell r="L3009" t="e">
            <v>#N/A</v>
          </cell>
        </row>
        <row r="3010">
          <cell r="K3010" t="str">
            <v>3510</v>
          </cell>
          <cell r="L3010" t="e">
            <v>#N/A</v>
          </cell>
        </row>
        <row r="3011">
          <cell r="K3011" t="str">
            <v>3510</v>
          </cell>
          <cell r="L3011" t="e">
            <v>#N/A</v>
          </cell>
        </row>
        <row r="3012">
          <cell r="K3012" t="str">
            <v>3510</v>
          </cell>
          <cell r="L3012" t="e">
            <v>#N/A</v>
          </cell>
        </row>
        <row r="3013">
          <cell r="K3013" t="str">
            <v>3510</v>
          </cell>
          <cell r="L3013" t="e">
            <v>#N/A</v>
          </cell>
        </row>
        <row r="3014">
          <cell r="K3014" t="str">
            <v>3510</v>
          </cell>
          <cell r="L3014" t="e">
            <v>#N/A</v>
          </cell>
        </row>
        <row r="3015">
          <cell r="K3015" t="str">
            <v>3510</v>
          </cell>
          <cell r="L3015" t="e">
            <v>#N/A</v>
          </cell>
        </row>
        <row r="3016">
          <cell r="K3016" t="str">
            <v>3510</v>
          </cell>
          <cell r="L3016" t="e">
            <v>#N/A</v>
          </cell>
        </row>
        <row r="3017">
          <cell r="K3017" t="str">
            <v>3510</v>
          </cell>
          <cell r="L3017" t="e">
            <v>#N/A</v>
          </cell>
        </row>
        <row r="3018">
          <cell r="K3018" t="str">
            <v>3510</v>
          </cell>
          <cell r="L3018" t="e">
            <v>#N/A</v>
          </cell>
        </row>
        <row r="3019">
          <cell r="K3019" t="str">
            <v>3585</v>
          </cell>
          <cell r="L3019" t="e">
            <v>#N/A</v>
          </cell>
        </row>
        <row r="3020">
          <cell r="K3020" t="str">
            <v>3585</v>
          </cell>
          <cell r="L3020" t="e">
            <v>#N/A</v>
          </cell>
        </row>
        <row r="3021">
          <cell r="K3021" t="str">
            <v>3585</v>
          </cell>
          <cell r="L3021" t="e">
            <v>#N/A</v>
          </cell>
        </row>
        <row r="3022">
          <cell r="K3022" t="str">
            <v>3585</v>
          </cell>
          <cell r="L3022" t="e">
            <v>#N/A</v>
          </cell>
        </row>
        <row r="3023">
          <cell r="K3023" t="str">
            <v>3585</v>
          </cell>
          <cell r="L3023" t="e">
            <v>#N/A</v>
          </cell>
        </row>
        <row r="3024">
          <cell r="K3024" t="str">
            <v>3550</v>
          </cell>
          <cell r="L3024" t="e">
            <v>#N/A</v>
          </cell>
        </row>
        <row r="3025">
          <cell r="K3025" t="str">
            <v>3550</v>
          </cell>
          <cell r="L3025" t="e">
            <v>#N/A</v>
          </cell>
        </row>
        <row r="3026">
          <cell r="K3026" t="str">
            <v>3550</v>
          </cell>
          <cell r="L3026" t="e">
            <v>#N/A</v>
          </cell>
        </row>
        <row r="3027">
          <cell r="K3027" t="str">
            <v>3550</v>
          </cell>
          <cell r="L3027" t="e">
            <v>#N/A</v>
          </cell>
        </row>
        <row r="3028">
          <cell r="K3028" t="str">
            <v>3550</v>
          </cell>
          <cell r="L3028" t="e">
            <v>#N/A</v>
          </cell>
        </row>
        <row r="3029">
          <cell r="K3029" t="str">
            <v>3550</v>
          </cell>
          <cell r="L3029" t="e">
            <v>#N/A</v>
          </cell>
        </row>
        <row r="3030">
          <cell r="K3030" t="str">
            <v>3550</v>
          </cell>
          <cell r="L3030" t="e">
            <v>#N/A</v>
          </cell>
        </row>
        <row r="3031">
          <cell r="K3031" t="str">
            <v>3550</v>
          </cell>
          <cell r="L3031" t="e">
            <v>#N/A</v>
          </cell>
        </row>
        <row r="3032">
          <cell r="K3032" t="str">
            <v>3550</v>
          </cell>
          <cell r="L3032" t="e">
            <v>#N/A</v>
          </cell>
        </row>
        <row r="3033">
          <cell r="K3033" t="str">
            <v>3550</v>
          </cell>
          <cell r="L3033" t="e">
            <v>#N/A</v>
          </cell>
        </row>
        <row r="3034">
          <cell r="K3034" t="str">
            <v>3550</v>
          </cell>
          <cell r="L3034" t="e">
            <v>#N/A</v>
          </cell>
        </row>
        <row r="3035">
          <cell r="K3035" t="str">
            <v>3550</v>
          </cell>
          <cell r="L3035" t="e">
            <v>#N/A</v>
          </cell>
        </row>
        <row r="3036">
          <cell r="K3036" t="str">
            <v>3550</v>
          </cell>
          <cell r="L3036" t="e">
            <v>#N/A</v>
          </cell>
        </row>
        <row r="3037">
          <cell r="K3037" t="str">
            <v>3550</v>
          </cell>
          <cell r="L3037" t="e">
            <v>#N/A</v>
          </cell>
        </row>
        <row r="3038">
          <cell r="K3038" t="str">
            <v>3550</v>
          </cell>
          <cell r="L3038" t="e">
            <v>#N/A</v>
          </cell>
        </row>
        <row r="3039">
          <cell r="K3039" t="str">
            <v>3550</v>
          </cell>
          <cell r="L3039" t="e">
            <v>#N/A</v>
          </cell>
        </row>
        <row r="3040">
          <cell r="K3040" t="str">
            <v>3550</v>
          </cell>
          <cell r="L3040" t="e">
            <v>#N/A</v>
          </cell>
        </row>
        <row r="3041">
          <cell r="K3041" t="str">
            <v>3550</v>
          </cell>
          <cell r="L3041" t="e">
            <v>#N/A</v>
          </cell>
        </row>
        <row r="3042">
          <cell r="K3042" t="str">
            <v>3550</v>
          </cell>
          <cell r="L3042" t="e">
            <v>#N/A</v>
          </cell>
        </row>
        <row r="3043">
          <cell r="K3043" t="str">
            <v>3550</v>
          </cell>
          <cell r="L3043" t="e">
            <v>#N/A</v>
          </cell>
        </row>
        <row r="3044">
          <cell r="K3044" t="str">
            <v>3550</v>
          </cell>
          <cell r="L3044" t="e">
            <v>#N/A</v>
          </cell>
        </row>
        <row r="3045">
          <cell r="K3045" t="str">
            <v>3550</v>
          </cell>
          <cell r="L3045" t="e">
            <v>#N/A</v>
          </cell>
        </row>
        <row r="3046">
          <cell r="K3046" t="str">
            <v>3550</v>
          </cell>
          <cell r="L3046" t="e">
            <v>#N/A</v>
          </cell>
        </row>
        <row r="3047">
          <cell r="K3047" t="str">
            <v>3550</v>
          </cell>
          <cell r="L3047" t="e">
            <v>#N/A</v>
          </cell>
        </row>
        <row r="3048">
          <cell r="K3048" t="str">
            <v>3550</v>
          </cell>
          <cell r="L3048" t="e">
            <v>#N/A</v>
          </cell>
        </row>
        <row r="3049">
          <cell r="K3049" t="str">
            <v>3550</v>
          </cell>
          <cell r="L3049" t="e">
            <v>#N/A</v>
          </cell>
        </row>
        <row r="3050">
          <cell r="K3050" t="str">
            <v>3550</v>
          </cell>
          <cell r="L3050" t="e">
            <v>#N/A</v>
          </cell>
        </row>
        <row r="3051">
          <cell r="K3051" t="str">
            <v>3550</v>
          </cell>
          <cell r="L3051" t="e">
            <v>#N/A</v>
          </cell>
        </row>
        <row r="3052">
          <cell r="K3052" t="str">
            <v>3550</v>
          </cell>
          <cell r="L3052" t="e">
            <v>#N/A</v>
          </cell>
        </row>
        <row r="3053">
          <cell r="K3053" t="str">
            <v>3550</v>
          </cell>
          <cell r="L3053" t="e">
            <v>#N/A</v>
          </cell>
        </row>
        <row r="3054">
          <cell r="K3054" t="str">
            <v>3550</v>
          </cell>
          <cell r="L3054" t="e">
            <v>#N/A</v>
          </cell>
        </row>
        <row r="3055">
          <cell r="K3055" t="str">
            <v>3550</v>
          </cell>
          <cell r="L3055" t="e">
            <v>#N/A</v>
          </cell>
        </row>
        <row r="3056">
          <cell r="K3056" t="str">
            <v>3550</v>
          </cell>
          <cell r="L3056" t="e">
            <v>#N/A</v>
          </cell>
        </row>
        <row r="3057">
          <cell r="K3057" t="str">
            <v>3545</v>
          </cell>
          <cell r="L3057" t="e">
            <v>#N/A</v>
          </cell>
        </row>
        <row r="3058">
          <cell r="K3058" t="str">
            <v>3545</v>
          </cell>
          <cell r="L3058" t="e">
            <v>#N/A</v>
          </cell>
        </row>
        <row r="3059">
          <cell r="K3059" t="str">
            <v>3545</v>
          </cell>
          <cell r="L3059" t="e">
            <v>#N/A</v>
          </cell>
        </row>
        <row r="3060">
          <cell r="K3060" t="str">
            <v>3545</v>
          </cell>
          <cell r="L3060" t="e">
            <v>#N/A</v>
          </cell>
        </row>
        <row r="3061">
          <cell r="K3061" t="str">
            <v>3580</v>
          </cell>
          <cell r="L3061" t="e">
            <v>#N/A</v>
          </cell>
        </row>
        <row r="3062">
          <cell r="K3062" t="str">
            <v>3580</v>
          </cell>
          <cell r="L3062" t="e">
            <v>#N/A</v>
          </cell>
        </row>
        <row r="3063">
          <cell r="K3063" t="str">
            <v>3580</v>
          </cell>
          <cell r="L3063" t="e">
            <v>#N/A</v>
          </cell>
        </row>
        <row r="3064">
          <cell r="K3064" t="str">
            <v>3580</v>
          </cell>
          <cell r="L3064" t="e">
            <v>#N/A</v>
          </cell>
        </row>
        <row r="3065">
          <cell r="K3065" t="str">
            <v>3580</v>
          </cell>
          <cell r="L3065" t="e">
            <v>#N/A</v>
          </cell>
        </row>
        <row r="3066">
          <cell r="K3066" t="str">
            <v>3580</v>
          </cell>
          <cell r="L3066" t="e">
            <v>#N/A</v>
          </cell>
        </row>
        <row r="3067">
          <cell r="K3067" t="str">
            <v>3580</v>
          </cell>
          <cell r="L3067" t="e">
            <v>#N/A</v>
          </cell>
        </row>
        <row r="3068">
          <cell r="K3068" t="str">
            <v>3580</v>
          </cell>
          <cell r="L3068" t="e">
            <v>#N/A</v>
          </cell>
        </row>
        <row r="3069">
          <cell r="K3069" t="str">
            <v>3501</v>
          </cell>
          <cell r="L3069" t="e">
            <v>#N/A</v>
          </cell>
        </row>
        <row r="3070">
          <cell r="K3070" t="str">
            <v>3501</v>
          </cell>
          <cell r="L3070" t="e">
            <v>#N/A</v>
          </cell>
        </row>
        <row r="3071">
          <cell r="K3071" t="str">
            <v>3501</v>
          </cell>
          <cell r="L3071" t="e">
            <v>#N/A</v>
          </cell>
        </row>
        <row r="3072">
          <cell r="K3072" t="str">
            <v>3501</v>
          </cell>
          <cell r="L3072" t="e">
            <v>#N/A</v>
          </cell>
        </row>
        <row r="3073">
          <cell r="K3073" t="str">
            <v>3570</v>
          </cell>
          <cell r="L3073" t="e">
            <v>#N/A</v>
          </cell>
        </row>
        <row r="3074">
          <cell r="K3074" t="str">
            <v>3570</v>
          </cell>
          <cell r="L3074" t="e">
            <v>#N/A</v>
          </cell>
        </row>
        <row r="3075">
          <cell r="K3075" t="str">
            <v>3570</v>
          </cell>
          <cell r="L3075" t="e">
            <v>#N/A</v>
          </cell>
        </row>
        <row r="3076">
          <cell r="K3076" t="str">
            <v>3570</v>
          </cell>
          <cell r="L3076" t="e">
            <v>#N/A</v>
          </cell>
        </row>
        <row r="3077">
          <cell r="K3077" t="str">
            <v>3542</v>
          </cell>
          <cell r="L3077" t="e">
            <v>#N/A</v>
          </cell>
        </row>
        <row r="3078">
          <cell r="K3078" t="str">
            <v>3542</v>
          </cell>
          <cell r="L3078" t="e">
            <v>#N/A</v>
          </cell>
        </row>
        <row r="3079">
          <cell r="K3079" t="str">
            <v>3570</v>
          </cell>
          <cell r="L3079" t="e">
            <v>#N/A</v>
          </cell>
        </row>
        <row r="3080">
          <cell r="K3080" t="str">
            <v>3570</v>
          </cell>
          <cell r="L3080" t="e">
            <v>#N/A</v>
          </cell>
        </row>
        <row r="3081">
          <cell r="K3081" t="str">
            <v>3570</v>
          </cell>
          <cell r="L3081" t="e">
            <v>#N/A</v>
          </cell>
        </row>
        <row r="3082">
          <cell r="K3082" t="str">
            <v>3570</v>
          </cell>
          <cell r="L3082" t="e">
            <v>#N/A</v>
          </cell>
        </row>
        <row r="3083">
          <cell r="K3083" t="str">
            <v>3570</v>
          </cell>
          <cell r="L3083" t="e">
            <v>#N/A</v>
          </cell>
        </row>
        <row r="3084">
          <cell r="K3084" t="str">
            <v>3570</v>
          </cell>
          <cell r="L3084" t="e">
            <v>#N/A</v>
          </cell>
        </row>
        <row r="3085">
          <cell r="K3085" t="str">
            <v>3542</v>
          </cell>
          <cell r="L3085" t="e">
            <v>#N/A</v>
          </cell>
        </row>
        <row r="3086">
          <cell r="K3086" t="str">
            <v>3570</v>
          </cell>
          <cell r="L3086" t="e">
            <v>#N/A</v>
          </cell>
        </row>
        <row r="3087">
          <cell r="K3087" t="str">
            <v>3570</v>
          </cell>
          <cell r="L3087" t="e">
            <v>#N/A</v>
          </cell>
        </row>
        <row r="3088">
          <cell r="K3088" t="str">
            <v>3570</v>
          </cell>
          <cell r="L3088" t="e">
            <v>#N/A</v>
          </cell>
        </row>
        <row r="3089">
          <cell r="K3089" t="str">
            <v>3570</v>
          </cell>
          <cell r="L3089" t="e">
            <v>#N/A</v>
          </cell>
        </row>
        <row r="3090">
          <cell r="K3090" t="str">
            <v>3570</v>
          </cell>
          <cell r="L3090" t="e">
            <v>#N/A</v>
          </cell>
        </row>
        <row r="3091">
          <cell r="K3091" t="str">
            <v>3570</v>
          </cell>
          <cell r="L3091" t="e">
            <v>#N/A</v>
          </cell>
        </row>
        <row r="3092">
          <cell r="K3092" t="str">
            <v>3632</v>
          </cell>
          <cell r="L3092" t="e">
            <v>#N/A</v>
          </cell>
        </row>
        <row r="3093">
          <cell r="K3093" t="str">
            <v>3632</v>
          </cell>
          <cell r="L3093" t="e">
            <v>#N/A</v>
          </cell>
        </row>
        <row r="3094">
          <cell r="K3094" t="str">
            <v>3632</v>
          </cell>
          <cell r="L3094" t="e">
            <v>#N/A</v>
          </cell>
        </row>
        <row r="3095">
          <cell r="K3095" t="str">
            <v>3530</v>
          </cell>
          <cell r="L3095" t="e">
            <v>#N/A</v>
          </cell>
        </row>
        <row r="3096">
          <cell r="K3096" t="str">
            <v>3530</v>
          </cell>
          <cell r="L3096" t="e">
            <v>#N/A</v>
          </cell>
        </row>
        <row r="3097">
          <cell r="K3097" t="str">
            <v>3530</v>
          </cell>
          <cell r="L3097" t="e">
            <v>#N/A</v>
          </cell>
        </row>
        <row r="3098">
          <cell r="K3098" t="str">
            <v>3530</v>
          </cell>
          <cell r="L3098" t="e">
            <v>#N/A</v>
          </cell>
        </row>
        <row r="3099">
          <cell r="K3099" t="str">
            <v>3530</v>
          </cell>
          <cell r="L3099" t="e">
            <v>#N/A</v>
          </cell>
        </row>
        <row r="3100">
          <cell r="K3100" t="str">
            <v>3530</v>
          </cell>
          <cell r="L3100" t="e">
            <v>#N/A</v>
          </cell>
        </row>
        <row r="3101">
          <cell r="K3101" t="str">
            <v>3530</v>
          </cell>
          <cell r="L3101" t="e">
            <v>#N/A</v>
          </cell>
        </row>
        <row r="3102">
          <cell r="K3102" t="str">
            <v>3530</v>
          </cell>
          <cell r="L3102" t="e">
            <v>#N/A</v>
          </cell>
        </row>
        <row r="3103">
          <cell r="K3103" t="str">
            <v>3672</v>
          </cell>
          <cell r="L3103" t="e">
            <v>#N/A</v>
          </cell>
        </row>
        <row r="3104">
          <cell r="K3104" t="str">
            <v>3501</v>
          </cell>
          <cell r="L3104" t="e">
            <v>#N/A</v>
          </cell>
        </row>
        <row r="3105">
          <cell r="K3105" t="str">
            <v>18109</v>
          </cell>
          <cell r="L3105" t="e">
            <v>#N/A</v>
          </cell>
        </row>
        <row r="3106">
          <cell r="K3106" t="str">
            <v>18109</v>
          </cell>
          <cell r="L3106" t="e">
            <v>#N/A</v>
          </cell>
        </row>
        <row r="3107">
          <cell r="K3107" t="str">
            <v>18109</v>
          </cell>
          <cell r="L3107" t="e">
            <v>#N/A</v>
          </cell>
        </row>
        <row r="3108">
          <cell r="K3108" t="str">
            <v>18109</v>
          </cell>
          <cell r="L3108" t="e">
            <v>#N/A</v>
          </cell>
        </row>
        <row r="3109">
          <cell r="K3109" t="str">
            <v>18101</v>
          </cell>
          <cell r="L3109" t="e">
            <v>#N/A</v>
          </cell>
        </row>
        <row r="3110">
          <cell r="K3110" t="str">
            <v>18101</v>
          </cell>
          <cell r="L3110" t="e">
            <v>#N/A</v>
          </cell>
        </row>
        <row r="3111">
          <cell r="K3111" t="str">
            <v>18109</v>
          </cell>
          <cell r="L3111" t="e">
            <v>#N/A</v>
          </cell>
        </row>
        <row r="3112">
          <cell r="K3112" t="str">
            <v>18109</v>
          </cell>
          <cell r="L3112" t="e">
            <v>#N/A</v>
          </cell>
        </row>
        <row r="3113">
          <cell r="K3113" t="str">
            <v>18100</v>
          </cell>
          <cell r="L3113" t="e">
            <v>#N/A</v>
          </cell>
        </row>
        <row r="3114">
          <cell r="K3114" t="str">
            <v>18100</v>
          </cell>
          <cell r="L3114" t="e">
            <v>#N/A</v>
          </cell>
        </row>
        <row r="3115">
          <cell r="K3115" t="str">
            <v>18109</v>
          </cell>
          <cell r="L3115" t="e">
            <v>#N/A</v>
          </cell>
        </row>
        <row r="3116">
          <cell r="K3116" t="str">
            <v>18109</v>
          </cell>
          <cell r="L3116" t="e">
            <v>#N/A</v>
          </cell>
        </row>
        <row r="3117">
          <cell r="K3117" t="str">
            <v>18109</v>
          </cell>
          <cell r="L3117" t="e">
            <v>#N/A</v>
          </cell>
        </row>
        <row r="3118">
          <cell r="K3118" t="str">
            <v>18109</v>
          </cell>
          <cell r="L3118" t="e">
            <v>#N/A</v>
          </cell>
        </row>
        <row r="3119">
          <cell r="K3119" t="str">
            <v>18109</v>
          </cell>
          <cell r="L3119" t="e">
            <v>#N/A</v>
          </cell>
        </row>
        <row r="3120">
          <cell r="K3120" t="str">
            <v>18109</v>
          </cell>
          <cell r="L3120" t="e">
            <v>#N/A</v>
          </cell>
        </row>
        <row r="3121">
          <cell r="K3121" t="str">
            <v>24111</v>
          </cell>
          <cell r="L3121" t="e">
            <v>#N/A</v>
          </cell>
        </row>
        <row r="3122">
          <cell r="K3122" t="str">
            <v>24111</v>
          </cell>
          <cell r="L3122" t="e">
            <v>#N/A</v>
          </cell>
        </row>
        <row r="3123">
          <cell r="K3123" t="str">
            <v>24111</v>
          </cell>
          <cell r="L3123" t="e">
            <v>#N/A</v>
          </cell>
        </row>
        <row r="3124">
          <cell r="K3124" t="str">
            <v>17306</v>
          </cell>
          <cell r="L3124" t="e">
            <v>#N/A</v>
          </cell>
        </row>
        <row r="3125">
          <cell r="K3125" t="str">
            <v>17306</v>
          </cell>
          <cell r="L3125" t="e">
            <v>#N/A</v>
          </cell>
        </row>
        <row r="3126">
          <cell r="K3126" t="str">
            <v>17306</v>
          </cell>
          <cell r="L3126" t="e">
            <v>#N/A</v>
          </cell>
        </row>
        <row r="3127">
          <cell r="K3127" t="str">
            <v>17306</v>
          </cell>
          <cell r="L3127" t="e">
            <v>#N/A</v>
          </cell>
        </row>
        <row r="3128">
          <cell r="K3128" t="str">
            <v>17306</v>
          </cell>
          <cell r="L3128" t="e">
            <v>#N/A</v>
          </cell>
        </row>
        <row r="3129">
          <cell r="K3129" t="str">
            <v>3582</v>
          </cell>
          <cell r="L3129" t="e">
            <v>#N/A</v>
          </cell>
        </row>
        <row r="3130">
          <cell r="K3130" t="str">
            <v>3582</v>
          </cell>
          <cell r="L3130" t="e">
            <v>#N/A</v>
          </cell>
        </row>
        <row r="3131">
          <cell r="K3131" t="str">
            <v>3582</v>
          </cell>
          <cell r="L3131" t="e">
            <v>#N/A</v>
          </cell>
        </row>
        <row r="3132">
          <cell r="K3132" t="str">
            <v>3582</v>
          </cell>
          <cell r="L3132" t="e">
            <v>#N/A</v>
          </cell>
        </row>
        <row r="3133">
          <cell r="K3133" t="str">
            <v>3541</v>
          </cell>
          <cell r="L3133" t="e">
            <v>#N/A</v>
          </cell>
        </row>
        <row r="3134">
          <cell r="K3134" t="str">
            <v>3541</v>
          </cell>
          <cell r="L3134" t="e">
            <v>#N/A</v>
          </cell>
        </row>
        <row r="3135">
          <cell r="K3135" t="str">
            <v>3541</v>
          </cell>
          <cell r="L3135" t="e">
            <v>#N/A</v>
          </cell>
        </row>
        <row r="3136">
          <cell r="K3136" t="str">
            <v>3541</v>
          </cell>
          <cell r="L3136" t="e">
            <v>#N/A</v>
          </cell>
        </row>
        <row r="3137">
          <cell r="K3137" t="str">
            <v>3541</v>
          </cell>
          <cell r="L3137" t="e">
            <v>#N/A</v>
          </cell>
        </row>
        <row r="3138">
          <cell r="K3138" t="str">
            <v>3543</v>
          </cell>
          <cell r="L3138" t="e">
            <v>#N/A</v>
          </cell>
        </row>
        <row r="3139">
          <cell r="K3139" t="str">
            <v>3543</v>
          </cell>
          <cell r="L3139" t="e">
            <v>#N/A</v>
          </cell>
        </row>
        <row r="3140">
          <cell r="K3140" t="str">
            <v>3543</v>
          </cell>
          <cell r="L3140" t="e">
            <v>#N/A</v>
          </cell>
        </row>
        <row r="3141">
          <cell r="K3141" t="str">
            <v>3543</v>
          </cell>
          <cell r="L3141" t="e">
            <v>#N/A</v>
          </cell>
        </row>
        <row r="3142">
          <cell r="K3142" t="str">
            <v>3584</v>
          </cell>
          <cell r="L3142" t="e">
            <v>#N/A</v>
          </cell>
        </row>
        <row r="3143">
          <cell r="K3143" t="str">
            <v>3584</v>
          </cell>
          <cell r="L3143" t="e">
            <v>#N/A</v>
          </cell>
        </row>
        <row r="3144">
          <cell r="K3144" t="str">
            <v>3584</v>
          </cell>
          <cell r="L3144" t="e">
            <v>#N/A</v>
          </cell>
        </row>
        <row r="3145">
          <cell r="K3145" t="str">
            <v>3584</v>
          </cell>
          <cell r="L3145" t="e">
            <v>#N/A</v>
          </cell>
        </row>
        <row r="3146">
          <cell r="K3146" t="str">
            <v>3584</v>
          </cell>
          <cell r="L3146" t="e">
            <v>#N/A</v>
          </cell>
        </row>
        <row r="3147">
          <cell r="K3147" t="str">
            <v>3584</v>
          </cell>
          <cell r="L3147" t="e">
            <v>#N/A</v>
          </cell>
        </row>
        <row r="3148">
          <cell r="K3148" t="str">
            <v>3584</v>
          </cell>
          <cell r="L3148" t="e">
            <v>#N/A</v>
          </cell>
        </row>
        <row r="3149">
          <cell r="K3149" t="str">
            <v>3502</v>
          </cell>
          <cell r="L3149" t="e">
            <v>#N/A</v>
          </cell>
        </row>
        <row r="3150">
          <cell r="K3150" t="str">
            <v>3502</v>
          </cell>
          <cell r="L3150" t="e">
            <v>#N/A</v>
          </cell>
        </row>
        <row r="3151">
          <cell r="K3151" t="str">
            <v>3502</v>
          </cell>
          <cell r="L3151" t="e">
            <v>#N/A</v>
          </cell>
        </row>
        <row r="3152">
          <cell r="K3152" t="str">
            <v>3502</v>
          </cell>
          <cell r="L3152" t="e">
            <v>#N/A</v>
          </cell>
        </row>
        <row r="3153">
          <cell r="K3153" t="str">
            <v>3502</v>
          </cell>
          <cell r="L3153" t="e">
            <v>#N/A</v>
          </cell>
        </row>
        <row r="3154">
          <cell r="K3154" t="str">
            <v>3502</v>
          </cell>
          <cell r="L3154" t="e">
            <v>#N/A</v>
          </cell>
        </row>
        <row r="3155">
          <cell r="K3155" t="str">
            <v>3502</v>
          </cell>
          <cell r="L3155" t="e">
            <v>#N/A</v>
          </cell>
        </row>
        <row r="3156">
          <cell r="K3156" t="str">
            <v>3502</v>
          </cell>
          <cell r="L3156" t="e">
            <v>#N/A</v>
          </cell>
        </row>
        <row r="3157">
          <cell r="K3157" t="str">
            <v>3502</v>
          </cell>
          <cell r="L3157" t="e">
            <v>#N/A</v>
          </cell>
        </row>
        <row r="3158">
          <cell r="K3158" t="str">
            <v>3502</v>
          </cell>
          <cell r="L3158" t="e">
            <v>#N/A</v>
          </cell>
        </row>
        <row r="3159">
          <cell r="K3159" t="str">
            <v>3502</v>
          </cell>
          <cell r="L3159" t="e">
            <v>#N/A</v>
          </cell>
        </row>
        <row r="3160">
          <cell r="K3160" t="str">
            <v>3502</v>
          </cell>
          <cell r="L3160" t="e">
            <v>#N/A</v>
          </cell>
        </row>
        <row r="3161">
          <cell r="K3161" t="str">
            <v>3502</v>
          </cell>
          <cell r="L3161" t="e">
            <v>#N/A</v>
          </cell>
        </row>
        <row r="3162">
          <cell r="K3162" t="str">
            <v>3502</v>
          </cell>
          <cell r="L3162" t="e">
            <v>#N/A</v>
          </cell>
        </row>
        <row r="3163">
          <cell r="K3163" t="str">
            <v>3502</v>
          </cell>
          <cell r="L3163" t="e">
            <v>#N/A</v>
          </cell>
        </row>
        <row r="3164">
          <cell r="K3164" t="str">
            <v>3502</v>
          </cell>
          <cell r="L3164" t="e">
            <v>#N/A</v>
          </cell>
        </row>
        <row r="3165">
          <cell r="K3165" t="str">
            <v>3502</v>
          </cell>
          <cell r="L3165" t="e">
            <v>#N/A</v>
          </cell>
        </row>
        <row r="3166">
          <cell r="K3166" t="str">
            <v>3502</v>
          </cell>
          <cell r="L3166" t="e">
            <v>#N/A</v>
          </cell>
        </row>
        <row r="3167">
          <cell r="K3167" t="str">
            <v>3583</v>
          </cell>
          <cell r="L3167" t="e">
            <v>#N/A</v>
          </cell>
        </row>
        <row r="3168">
          <cell r="K3168" t="str">
            <v>3583</v>
          </cell>
          <cell r="L3168" t="e">
            <v>#N/A</v>
          </cell>
        </row>
        <row r="3169">
          <cell r="K3169" t="str">
            <v>3583</v>
          </cell>
          <cell r="L3169" t="e">
            <v>#N/A</v>
          </cell>
        </row>
        <row r="3170">
          <cell r="K3170" t="str">
            <v>3583</v>
          </cell>
          <cell r="L3170" t="e">
            <v>#N/A</v>
          </cell>
        </row>
        <row r="3171">
          <cell r="K3171" t="str">
            <v>3583</v>
          </cell>
          <cell r="L3171" t="e">
            <v>#N/A</v>
          </cell>
        </row>
        <row r="3172">
          <cell r="K3172" t="str">
            <v>3583</v>
          </cell>
          <cell r="L3172" t="e">
            <v>#N/A</v>
          </cell>
        </row>
        <row r="3173">
          <cell r="K3173" t="str">
            <v>3583</v>
          </cell>
          <cell r="L3173" t="e">
            <v>#N/A</v>
          </cell>
        </row>
        <row r="3174">
          <cell r="K3174" t="str">
            <v>3583</v>
          </cell>
          <cell r="L3174" t="e">
            <v>#N/A</v>
          </cell>
        </row>
        <row r="3175">
          <cell r="K3175" t="str">
            <v>3501</v>
          </cell>
          <cell r="L3175" t="e">
            <v>#N/A</v>
          </cell>
        </row>
        <row r="3176">
          <cell r="K3176" t="str">
            <v>3501</v>
          </cell>
          <cell r="L3176" t="e">
            <v>#N/A</v>
          </cell>
        </row>
        <row r="3177">
          <cell r="K3177" t="str">
            <v>3501</v>
          </cell>
          <cell r="L3177" t="e">
            <v>#N/A</v>
          </cell>
        </row>
        <row r="3178">
          <cell r="K3178" t="str">
            <v>3501</v>
          </cell>
          <cell r="L3178" t="e">
            <v>#N/A</v>
          </cell>
        </row>
        <row r="3179">
          <cell r="K3179" t="str">
            <v>3501</v>
          </cell>
          <cell r="L3179" t="e">
            <v>#N/A</v>
          </cell>
        </row>
        <row r="3180">
          <cell r="K3180" t="str">
            <v>18120</v>
          </cell>
          <cell r="L3180" t="e">
            <v>#N/A</v>
          </cell>
        </row>
        <row r="3181">
          <cell r="K3181" t="str">
            <v>18120</v>
          </cell>
          <cell r="L3181" t="e">
            <v>#N/A</v>
          </cell>
        </row>
        <row r="3182">
          <cell r="K3182" t="str">
            <v>18120</v>
          </cell>
          <cell r="L3182" t="e">
            <v>#N/A</v>
          </cell>
        </row>
        <row r="3183">
          <cell r="L3183" t="e">
            <v>#N/A</v>
          </cell>
        </row>
        <row r="3184">
          <cell r="L3184" t="e">
            <v>#N/A</v>
          </cell>
        </row>
        <row r="3185">
          <cell r="L3185" t="e">
            <v>#N/A</v>
          </cell>
        </row>
        <row r="3186">
          <cell r="L3186" t="e">
            <v>#N/A</v>
          </cell>
        </row>
        <row r="3187">
          <cell r="L3187" t="e">
            <v>#N/A</v>
          </cell>
        </row>
        <row r="3188">
          <cell r="L3188" t="e">
            <v>#N/A</v>
          </cell>
        </row>
        <row r="3189">
          <cell r="L3189" t="e">
            <v>#N/A</v>
          </cell>
        </row>
        <row r="3190">
          <cell r="L3190" t="e">
            <v>#N/A</v>
          </cell>
        </row>
        <row r="3191">
          <cell r="L3191" t="e">
            <v>#N/A</v>
          </cell>
        </row>
        <row r="3192">
          <cell r="L3192" t="e">
            <v>#N/A</v>
          </cell>
        </row>
        <row r="3193">
          <cell r="L3193" t="e">
            <v>#N/A</v>
          </cell>
        </row>
        <row r="3194">
          <cell r="L3194" t="e">
            <v>#N/A</v>
          </cell>
        </row>
        <row r="3195">
          <cell r="L3195" t="e">
            <v>#N/A</v>
          </cell>
        </row>
        <row r="3196">
          <cell r="L3196" t="e">
            <v>#N/A</v>
          </cell>
        </row>
        <row r="3197">
          <cell r="K3197" t="str">
            <v>18105</v>
          </cell>
          <cell r="L3197" t="e">
            <v>#N/A</v>
          </cell>
        </row>
        <row r="3198">
          <cell r="K3198" t="str">
            <v>18105</v>
          </cell>
          <cell r="L3198" t="e">
            <v>#N/A</v>
          </cell>
        </row>
        <row r="3199">
          <cell r="K3199" t="str">
            <v>17408</v>
          </cell>
          <cell r="L3199" t="e">
            <v>#N/A</v>
          </cell>
        </row>
        <row r="3200">
          <cell r="K3200" t="str">
            <v>17408</v>
          </cell>
          <cell r="L3200" t="e">
            <v>#N/A</v>
          </cell>
        </row>
        <row r="3201">
          <cell r="K3201" t="str">
            <v>17408</v>
          </cell>
          <cell r="L3201" t="e">
            <v>#N/A</v>
          </cell>
        </row>
        <row r="3202">
          <cell r="K3202" t="str">
            <v>18103</v>
          </cell>
          <cell r="L3202" t="e">
            <v>#N/A</v>
          </cell>
        </row>
        <row r="3203">
          <cell r="K3203" t="str">
            <v>18103</v>
          </cell>
          <cell r="L3203" t="e">
            <v>#N/A</v>
          </cell>
        </row>
        <row r="3204">
          <cell r="K3204" t="str">
            <v>18103</v>
          </cell>
          <cell r="L3204" t="e">
            <v>#N/A</v>
          </cell>
        </row>
        <row r="3205">
          <cell r="K3205" t="str">
            <v>3510</v>
          </cell>
          <cell r="L3205" t="e">
            <v>#N/A</v>
          </cell>
        </row>
        <row r="3206">
          <cell r="K3206" t="str">
            <v>3510</v>
          </cell>
          <cell r="L3206" t="e">
            <v>#N/A</v>
          </cell>
        </row>
        <row r="3207">
          <cell r="K3207" t="str">
            <v>3510</v>
          </cell>
          <cell r="L3207" t="e">
            <v>#N/A</v>
          </cell>
        </row>
        <row r="3208">
          <cell r="K3208" t="str">
            <v>3510</v>
          </cell>
          <cell r="L3208" t="e">
            <v>#N/A</v>
          </cell>
        </row>
        <row r="3209">
          <cell r="K3209" t="str">
            <v>6210</v>
          </cell>
          <cell r="L3209" t="e">
            <v>#N/A</v>
          </cell>
        </row>
        <row r="3210">
          <cell r="K3210" t="str">
            <v>6210</v>
          </cell>
          <cell r="L3210" t="e">
            <v>#N/A</v>
          </cell>
        </row>
        <row r="3211">
          <cell r="K3211" t="str">
            <v>6210</v>
          </cell>
          <cell r="L3211" t="e">
            <v>#N/A</v>
          </cell>
        </row>
        <row r="3212">
          <cell r="K3212" t="str">
            <v>3510</v>
          </cell>
          <cell r="L3212" t="e">
            <v>#N/A</v>
          </cell>
        </row>
        <row r="3213">
          <cell r="K3213" t="str">
            <v>3510</v>
          </cell>
          <cell r="L3213" t="e">
            <v>#N/A</v>
          </cell>
        </row>
        <row r="3214">
          <cell r="K3214" t="str">
            <v>3510</v>
          </cell>
          <cell r="L3214" t="e">
            <v>#N/A</v>
          </cell>
        </row>
        <row r="3215">
          <cell r="K3215" t="str">
            <v>3511</v>
          </cell>
          <cell r="L3215" t="e">
            <v>#N/A</v>
          </cell>
        </row>
        <row r="3216">
          <cell r="K3216" t="str">
            <v>3511</v>
          </cell>
          <cell r="L3216" t="e">
            <v>#N/A</v>
          </cell>
        </row>
        <row r="3217">
          <cell r="K3217" t="str">
            <v>3511</v>
          </cell>
          <cell r="L3217" t="e">
            <v>#N/A</v>
          </cell>
        </row>
        <row r="3218">
          <cell r="K3218" t="str">
            <v>3511</v>
          </cell>
          <cell r="L3218" t="e">
            <v>#N/A</v>
          </cell>
        </row>
        <row r="3219">
          <cell r="K3219" t="str">
            <v>3540</v>
          </cell>
          <cell r="L3219" t="e">
            <v>#N/A</v>
          </cell>
        </row>
        <row r="3220">
          <cell r="K3220" t="str">
            <v>3540</v>
          </cell>
          <cell r="L3220" t="e">
            <v>#N/A</v>
          </cell>
        </row>
        <row r="3221">
          <cell r="K3221" t="str">
            <v>3540</v>
          </cell>
          <cell r="L3221" t="e">
            <v>#N/A</v>
          </cell>
        </row>
        <row r="3222">
          <cell r="K3222" t="str">
            <v>3540</v>
          </cell>
          <cell r="L3222" t="e">
            <v>#N/A</v>
          </cell>
        </row>
        <row r="3223">
          <cell r="K3223" t="str">
            <v>3581</v>
          </cell>
          <cell r="L3223" t="e">
            <v>#N/A</v>
          </cell>
        </row>
        <row r="3224">
          <cell r="K3224" t="str">
            <v>3581</v>
          </cell>
          <cell r="L3224" t="e">
            <v>#N/A</v>
          </cell>
        </row>
        <row r="3225">
          <cell r="K3225" t="str">
            <v>3581</v>
          </cell>
          <cell r="L3225" t="e">
            <v>#N/A</v>
          </cell>
        </row>
        <row r="3226">
          <cell r="K3226" t="str">
            <v>3581</v>
          </cell>
          <cell r="L3226" t="e">
            <v>#N/A</v>
          </cell>
        </row>
        <row r="3227">
          <cell r="K3227" t="str">
            <v>3581</v>
          </cell>
          <cell r="L3227" t="e">
            <v>#N/A</v>
          </cell>
        </row>
        <row r="3228">
          <cell r="K3228" t="str">
            <v>3581</v>
          </cell>
          <cell r="L3228" t="e">
            <v>#N/A</v>
          </cell>
        </row>
        <row r="3229">
          <cell r="K3229" t="str">
            <v>3581</v>
          </cell>
          <cell r="L3229" t="e">
            <v>#N/A</v>
          </cell>
        </row>
        <row r="3230">
          <cell r="K3230" t="str">
            <v>3581</v>
          </cell>
          <cell r="L3230" t="e">
            <v>#N/A</v>
          </cell>
        </row>
        <row r="3231">
          <cell r="K3231" t="str">
            <v>3580</v>
          </cell>
          <cell r="L3231" t="e">
            <v>#N/A</v>
          </cell>
        </row>
        <row r="3232">
          <cell r="K3232" t="str">
            <v>3580</v>
          </cell>
          <cell r="L3232" t="e">
            <v>#N/A</v>
          </cell>
        </row>
        <row r="3233">
          <cell r="K3233" t="str">
            <v>3580</v>
          </cell>
          <cell r="L3233" t="e">
            <v>#N/A</v>
          </cell>
        </row>
        <row r="3234">
          <cell r="K3234" t="str">
            <v>6450</v>
          </cell>
          <cell r="L3234" t="e">
            <v>#N/A</v>
          </cell>
        </row>
        <row r="3235">
          <cell r="K3235" t="str">
            <v>6450</v>
          </cell>
          <cell r="L3235" t="e">
            <v>#N/A</v>
          </cell>
        </row>
        <row r="3236">
          <cell r="K3236" t="str">
            <v>6450</v>
          </cell>
          <cell r="L3236" t="e">
            <v>#N/A</v>
          </cell>
        </row>
        <row r="3237">
          <cell r="K3237" t="str">
            <v>6450</v>
          </cell>
          <cell r="L3237" t="e">
            <v>#N/A</v>
          </cell>
        </row>
        <row r="3238">
          <cell r="K3238" t="str">
            <v>3570</v>
          </cell>
          <cell r="L3238" t="e">
            <v>#N/A</v>
          </cell>
        </row>
        <row r="3239">
          <cell r="K3239" t="str">
            <v>3570</v>
          </cell>
          <cell r="L3239" t="e">
            <v>#N/A</v>
          </cell>
        </row>
        <row r="3240">
          <cell r="K3240" t="str">
            <v>6450</v>
          </cell>
          <cell r="L3240" t="e">
            <v>#N/A</v>
          </cell>
        </row>
        <row r="3241">
          <cell r="K3241" t="str">
            <v>6450</v>
          </cell>
          <cell r="L3241" t="e">
            <v>#N/A</v>
          </cell>
        </row>
        <row r="3242">
          <cell r="K3242" t="str">
            <v>6450</v>
          </cell>
          <cell r="L3242" t="e">
            <v>#N/A</v>
          </cell>
        </row>
        <row r="3243">
          <cell r="K3243" t="str">
            <v>6450</v>
          </cell>
          <cell r="L3243" t="e">
            <v>#N/A</v>
          </cell>
        </row>
        <row r="3244">
          <cell r="K3244" t="str">
            <v>6450</v>
          </cell>
          <cell r="L3244" t="e">
            <v>#N/A</v>
          </cell>
        </row>
        <row r="3245">
          <cell r="K3245" t="str">
            <v>6450</v>
          </cell>
          <cell r="L3245" t="e">
            <v>#N/A</v>
          </cell>
        </row>
        <row r="3246">
          <cell r="K3246" t="str">
            <v>6450</v>
          </cell>
          <cell r="L3246" t="e">
            <v>#N/A</v>
          </cell>
        </row>
        <row r="3247">
          <cell r="K3247" t="str">
            <v>6450</v>
          </cell>
          <cell r="L3247" t="e">
            <v>#N/A</v>
          </cell>
        </row>
        <row r="3248">
          <cell r="K3248" t="str">
            <v>3583</v>
          </cell>
          <cell r="L3248" t="e">
            <v>#N/A</v>
          </cell>
        </row>
        <row r="3249">
          <cell r="K3249" t="str">
            <v>3583</v>
          </cell>
          <cell r="L3249" t="e">
            <v>#N/A</v>
          </cell>
        </row>
        <row r="3250">
          <cell r="K3250" t="str">
            <v>3583</v>
          </cell>
          <cell r="L3250" t="e">
            <v>#N/A</v>
          </cell>
        </row>
        <row r="3251">
          <cell r="K3251" t="str">
            <v>3583</v>
          </cell>
          <cell r="L3251" t="e">
            <v>#N/A</v>
          </cell>
        </row>
        <row r="3252">
          <cell r="K3252" t="str">
            <v>3583</v>
          </cell>
          <cell r="L3252" t="e">
            <v>#N/A</v>
          </cell>
        </row>
        <row r="3253">
          <cell r="K3253" t="str">
            <v>3583</v>
          </cell>
          <cell r="L3253" t="e">
            <v>#N/A</v>
          </cell>
        </row>
        <row r="3254">
          <cell r="K3254" t="str">
            <v>3583</v>
          </cell>
          <cell r="L3254" t="e">
            <v>#N/A</v>
          </cell>
        </row>
        <row r="3255">
          <cell r="K3255" t="str">
            <v>3583</v>
          </cell>
          <cell r="L3255" t="e">
            <v>#N/A</v>
          </cell>
        </row>
        <row r="3256">
          <cell r="K3256" t="str">
            <v>3583</v>
          </cell>
          <cell r="L3256" t="e">
            <v>#N/A</v>
          </cell>
        </row>
        <row r="3257">
          <cell r="K3257" t="str">
            <v>3570</v>
          </cell>
          <cell r="L3257" t="e">
            <v>#N/A</v>
          </cell>
        </row>
        <row r="3258">
          <cell r="K3258" t="str">
            <v>3570</v>
          </cell>
          <cell r="L3258" t="e">
            <v>#N/A</v>
          </cell>
        </row>
        <row r="3259">
          <cell r="K3259" t="str">
            <v>3570</v>
          </cell>
          <cell r="L3259" t="e">
            <v>#N/A</v>
          </cell>
        </row>
        <row r="3260">
          <cell r="K3260" t="str">
            <v>3570</v>
          </cell>
          <cell r="L3260" t="e">
            <v>#N/A</v>
          </cell>
        </row>
        <row r="3261">
          <cell r="K3261" t="str">
            <v>3570</v>
          </cell>
          <cell r="L3261" t="e">
            <v>#N/A</v>
          </cell>
        </row>
        <row r="3262">
          <cell r="K3262" t="str">
            <v>3570</v>
          </cell>
          <cell r="L3262" t="e">
            <v>#N/A</v>
          </cell>
        </row>
        <row r="3263">
          <cell r="K3263" t="str">
            <v>3570</v>
          </cell>
          <cell r="L3263" t="e">
            <v>#N/A</v>
          </cell>
        </row>
        <row r="3264">
          <cell r="K3264" t="str">
            <v>3570</v>
          </cell>
          <cell r="L3264" t="e">
            <v>#N/A</v>
          </cell>
        </row>
        <row r="3265">
          <cell r="K3265" t="str">
            <v>3570</v>
          </cell>
          <cell r="L3265" t="e">
            <v>#N/A</v>
          </cell>
        </row>
        <row r="3266">
          <cell r="K3266" t="str">
            <v>3570</v>
          </cell>
          <cell r="L3266" t="e">
            <v>#N/A</v>
          </cell>
        </row>
        <row r="3267">
          <cell r="K3267" t="str">
            <v>3570</v>
          </cell>
          <cell r="L3267" t="e">
            <v>#N/A</v>
          </cell>
        </row>
        <row r="3268">
          <cell r="K3268" t="str">
            <v>3570</v>
          </cell>
          <cell r="L3268" t="e">
            <v>#N/A</v>
          </cell>
        </row>
        <row r="3269">
          <cell r="K3269" t="str">
            <v>3570</v>
          </cell>
          <cell r="L3269" t="e">
            <v>#N/A</v>
          </cell>
        </row>
        <row r="3270">
          <cell r="K3270" t="str">
            <v>3570</v>
          </cell>
          <cell r="L3270" t="e">
            <v>#N/A</v>
          </cell>
        </row>
        <row r="3271">
          <cell r="K3271" t="str">
            <v>3570</v>
          </cell>
          <cell r="L3271" t="e">
            <v>#N/A</v>
          </cell>
        </row>
        <row r="3272">
          <cell r="K3272" t="str">
            <v>3570</v>
          </cell>
          <cell r="L3272" t="e">
            <v>#N/A</v>
          </cell>
        </row>
        <row r="3273">
          <cell r="K3273" t="str">
            <v>3570</v>
          </cell>
          <cell r="L3273" t="e">
            <v>#N/A</v>
          </cell>
        </row>
        <row r="3274">
          <cell r="K3274" t="str">
            <v>3570</v>
          </cell>
          <cell r="L3274" t="e">
            <v>#N/A</v>
          </cell>
        </row>
        <row r="3275">
          <cell r="K3275" t="str">
            <v>3570</v>
          </cell>
          <cell r="L3275" t="e">
            <v>#N/A</v>
          </cell>
        </row>
        <row r="3276">
          <cell r="K3276" t="str">
            <v>3570</v>
          </cell>
          <cell r="L3276" t="e">
            <v>#N/A</v>
          </cell>
        </row>
        <row r="3277">
          <cell r="K3277" t="str">
            <v>3570</v>
          </cell>
          <cell r="L3277" t="e">
            <v>#N/A</v>
          </cell>
        </row>
        <row r="3278">
          <cell r="K3278" t="str">
            <v>3570</v>
          </cell>
          <cell r="L3278" t="e">
            <v>#N/A</v>
          </cell>
        </row>
        <row r="3279">
          <cell r="K3279" t="str">
            <v>3570</v>
          </cell>
          <cell r="L3279" t="e">
            <v>#N/A</v>
          </cell>
        </row>
        <row r="3280">
          <cell r="K3280" t="str">
            <v>3570</v>
          </cell>
          <cell r="L3280" t="e">
            <v>#N/A</v>
          </cell>
        </row>
        <row r="3281">
          <cell r="K3281" t="str">
            <v>3570</v>
          </cell>
          <cell r="L3281" t="e">
            <v>#N/A</v>
          </cell>
        </row>
        <row r="3282">
          <cell r="K3282" t="str">
            <v>3570</v>
          </cell>
          <cell r="L3282" t="e">
            <v>#N/A</v>
          </cell>
        </row>
        <row r="3283">
          <cell r="K3283" t="str">
            <v>3570</v>
          </cell>
          <cell r="L3283" t="e">
            <v>#N/A</v>
          </cell>
        </row>
        <row r="3284">
          <cell r="K3284" t="str">
            <v>3570</v>
          </cell>
          <cell r="L3284" t="e">
            <v>#N/A</v>
          </cell>
        </row>
        <row r="3285">
          <cell r="K3285" t="str">
            <v>3570</v>
          </cell>
          <cell r="L3285" t="e">
            <v>#N/A</v>
          </cell>
        </row>
        <row r="3286">
          <cell r="K3286" t="str">
            <v>3570</v>
          </cell>
          <cell r="L3286" t="e">
            <v>#N/A</v>
          </cell>
        </row>
        <row r="3287">
          <cell r="K3287" t="str">
            <v>3570</v>
          </cell>
          <cell r="L3287" t="e">
            <v>#N/A</v>
          </cell>
        </row>
        <row r="3288">
          <cell r="K3288" t="str">
            <v>3570</v>
          </cell>
          <cell r="L3288" t="e">
            <v>#N/A</v>
          </cell>
        </row>
        <row r="3289">
          <cell r="K3289" t="str">
            <v>3570</v>
          </cell>
          <cell r="L3289" t="e">
            <v>#N/A</v>
          </cell>
        </row>
        <row r="3290">
          <cell r="K3290" t="str">
            <v>3570</v>
          </cell>
          <cell r="L3290" t="e">
            <v>#N/A</v>
          </cell>
        </row>
        <row r="3291">
          <cell r="K3291" t="str">
            <v>3570</v>
          </cell>
          <cell r="L3291" t="e">
            <v>#N/A</v>
          </cell>
        </row>
        <row r="3292">
          <cell r="K3292" t="str">
            <v>3570</v>
          </cell>
          <cell r="L3292" t="e">
            <v>#N/A</v>
          </cell>
        </row>
        <row r="3293">
          <cell r="K3293" t="str">
            <v>3570</v>
          </cell>
          <cell r="L3293" t="e">
            <v>#N/A</v>
          </cell>
        </row>
        <row r="3294">
          <cell r="K3294" t="str">
            <v>3570</v>
          </cell>
          <cell r="L3294" t="e">
            <v>#N/A</v>
          </cell>
        </row>
        <row r="3295">
          <cell r="K3295" t="str">
            <v>3570</v>
          </cell>
          <cell r="L3295" t="e">
            <v>#N/A</v>
          </cell>
        </row>
        <row r="3296">
          <cell r="K3296" t="str">
            <v>3570</v>
          </cell>
          <cell r="L3296" t="e">
            <v>#N/A</v>
          </cell>
        </row>
        <row r="3297">
          <cell r="K3297" t="str">
            <v>3570</v>
          </cell>
          <cell r="L3297" t="e">
            <v>#N/A</v>
          </cell>
        </row>
        <row r="3298">
          <cell r="K3298" t="str">
            <v>3570</v>
          </cell>
          <cell r="L3298" t="e">
            <v>#N/A</v>
          </cell>
        </row>
        <row r="3299">
          <cell r="K3299" t="str">
            <v>3570</v>
          </cell>
          <cell r="L3299" t="e">
            <v>#N/A</v>
          </cell>
        </row>
        <row r="3300">
          <cell r="K3300" t="str">
            <v>3570</v>
          </cell>
          <cell r="L3300" t="e">
            <v>#N/A</v>
          </cell>
        </row>
        <row r="3301">
          <cell r="L3301" t="e">
            <v>#N/A</v>
          </cell>
        </row>
        <row r="3302">
          <cell r="L3302" t="e">
            <v>#N/A</v>
          </cell>
        </row>
        <row r="3303">
          <cell r="L3303" t="e">
            <v>#N/A</v>
          </cell>
        </row>
        <row r="3304">
          <cell r="L3304" t="e">
            <v>#N/A</v>
          </cell>
        </row>
        <row r="3305">
          <cell r="L3305" t="e">
            <v>#N/A</v>
          </cell>
        </row>
        <row r="3306">
          <cell r="L3306" t="e">
            <v>#N/A</v>
          </cell>
        </row>
        <row r="3307">
          <cell r="L3307" t="e">
            <v>#N/A</v>
          </cell>
        </row>
        <row r="3308">
          <cell r="L3308" t="e">
            <v>#N/A</v>
          </cell>
        </row>
        <row r="3309">
          <cell r="K3309" t="str">
            <v>3583</v>
          </cell>
          <cell r="L3309" t="e">
            <v>#N/A</v>
          </cell>
        </row>
        <row r="3310">
          <cell r="K3310" t="str">
            <v>3583</v>
          </cell>
          <cell r="L3310" t="e">
            <v>#N/A</v>
          </cell>
        </row>
        <row r="3311">
          <cell r="K3311" t="str">
            <v>3583</v>
          </cell>
          <cell r="L3311" t="e">
            <v>#N/A</v>
          </cell>
        </row>
        <row r="3312">
          <cell r="K3312" t="str">
            <v>3583</v>
          </cell>
          <cell r="L3312" t="e">
            <v>#N/A</v>
          </cell>
        </row>
        <row r="3313">
          <cell r="K3313" t="str">
            <v>3583</v>
          </cell>
          <cell r="L3313" t="e">
            <v>#N/A</v>
          </cell>
        </row>
        <row r="3314">
          <cell r="K3314" t="str">
            <v>3583</v>
          </cell>
          <cell r="L3314" t="e">
            <v>#N/A</v>
          </cell>
        </row>
        <row r="3315">
          <cell r="K3315" t="str">
            <v>3583</v>
          </cell>
          <cell r="L3315" t="e">
            <v>#N/A</v>
          </cell>
        </row>
        <row r="3316">
          <cell r="K3316" t="str">
            <v>3583</v>
          </cell>
          <cell r="L3316" t="e">
            <v>#N/A</v>
          </cell>
        </row>
        <row r="3317">
          <cell r="K3317" t="str">
            <v>3502</v>
          </cell>
          <cell r="L3317" t="e">
            <v>#N/A</v>
          </cell>
        </row>
        <row r="3318">
          <cell r="K3318" t="str">
            <v>3502</v>
          </cell>
          <cell r="L3318" t="e">
            <v>#N/A</v>
          </cell>
        </row>
        <row r="3319">
          <cell r="K3319" t="str">
            <v>3502</v>
          </cell>
          <cell r="L3319" t="e">
            <v>#N/A</v>
          </cell>
        </row>
        <row r="3320">
          <cell r="K3320" t="str">
            <v>3502</v>
          </cell>
          <cell r="L3320" t="e">
            <v>#N/A</v>
          </cell>
        </row>
        <row r="3321">
          <cell r="K3321" t="str">
            <v>3502</v>
          </cell>
          <cell r="L3321" t="e">
            <v>#N/A</v>
          </cell>
        </row>
        <row r="3322">
          <cell r="K3322" t="str">
            <v>3584</v>
          </cell>
          <cell r="L3322" t="e">
            <v>#N/A</v>
          </cell>
        </row>
        <row r="3323">
          <cell r="K3323" t="str">
            <v>3584</v>
          </cell>
          <cell r="L3323" t="e">
            <v>#N/A</v>
          </cell>
        </row>
        <row r="3324">
          <cell r="K3324" t="str">
            <v>3584</v>
          </cell>
          <cell r="L3324" t="e">
            <v>#N/A</v>
          </cell>
        </row>
        <row r="3325">
          <cell r="K3325" t="str">
            <v>3584</v>
          </cell>
          <cell r="L3325" t="e">
            <v>#N/A</v>
          </cell>
        </row>
        <row r="3326">
          <cell r="K3326" t="str">
            <v>3584</v>
          </cell>
          <cell r="L3326" t="e">
            <v>#N/A</v>
          </cell>
        </row>
        <row r="3327">
          <cell r="K3327" t="str">
            <v>3584</v>
          </cell>
          <cell r="L3327" t="e">
            <v>#N/A</v>
          </cell>
        </row>
        <row r="3328">
          <cell r="K3328" t="str">
            <v>3584</v>
          </cell>
          <cell r="L3328" t="e">
            <v>#N/A</v>
          </cell>
        </row>
        <row r="3329">
          <cell r="K3329" t="str">
            <v>3584</v>
          </cell>
          <cell r="L3329" t="e">
            <v>#N/A</v>
          </cell>
        </row>
        <row r="3330">
          <cell r="K3330" t="str">
            <v>6210</v>
          </cell>
          <cell r="L3330" t="e">
            <v>#N/A</v>
          </cell>
        </row>
        <row r="3331">
          <cell r="K3331" t="str">
            <v>6210</v>
          </cell>
          <cell r="L3331" t="e">
            <v>#N/A</v>
          </cell>
        </row>
        <row r="3332">
          <cell r="K3332" t="str">
            <v>6210</v>
          </cell>
          <cell r="L3332" t="e">
            <v>#N/A</v>
          </cell>
        </row>
        <row r="3333">
          <cell r="K3333" t="str">
            <v>18120</v>
          </cell>
          <cell r="L3333" t="e">
            <v>#N/A</v>
          </cell>
        </row>
        <row r="3334">
          <cell r="K3334" t="str">
            <v>18120</v>
          </cell>
          <cell r="L3334" t="e">
            <v>#N/A</v>
          </cell>
        </row>
        <row r="3335">
          <cell r="K3335" t="str">
            <v>6210</v>
          </cell>
          <cell r="L3335" t="e">
            <v>#N/A</v>
          </cell>
        </row>
        <row r="3336">
          <cell r="K3336" t="str">
            <v>6210</v>
          </cell>
          <cell r="L3336" t="e">
            <v>#N/A</v>
          </cell>
        </row>
        <row r="3337">
          <cell r="K3337" t="str">
            <v>6223</v>
          </cell>
          <cell r="L3337" t="e">
            <v>#N/A</v>
          </cell>
        </row>
        <row r="3338">
          <cell r="K3338" t="str">
            <v>6223</v>
          </cell>
          <cell r="L3338" t="e">
            <v>#N/A</v>
          </cell>
        </row>
        <row r="3339">
          <cell r="K3339" t="str">
            <v>6223</v>
          </cell>
          <cell r="L3339" t="e">
            <v>#N/A</v>
          </cell>
        </row>
        <row r="3340">
          <cell r="K3340" t="str">
            <v>6223</v>
          </cell>
          <cell r="L3340" t="e">
            <v>#N/A</v>
          </cell>
        </row>
        <row r="3341">
          <cell r="K3341" t="str">
            <v>6223</v>
          </cell>
          <cell r="L3341" t="e">
            <v>#N/A</v>
          </cell>
        </row>
        <row r="3342">
          <cell r="K3342" t="str">
            <v>6223</v>
          </cell>
          <cell r="L3342" t="e">
            <v>#N/A</v>
          </cell>
        </row>
        <row r="3343">
          <cell r="K3343" t="str">
            <v>6223</v>
          </cell>
          <cell r="L3343" t="e">
            <v>#N/A</v>
          </cell>
        </row>
        <row r="3344">
          <cell r="K3344" t="str">
            <v>6222</v>
          </cell>
          <cell r="L3344" t="e">
            <v>#N/A</v>
          </cell>
        </row>
        <row r="3345">
          <cell r="K3345" t="str">
            <v>6222</v>
          </cell>
          <cell r="L3345" t="e">
            <v>#N/A</v>
          </cell>
        </row>
        <row r="3346">
          <cell r="K3346" t="str">
            <v>6222</v>
          </cell>
          <cell r="L3346" t="e">
            <v>#N/A</v>
          </cell>
        </row>
        <row r="3347">
          <cell r="K3347" t="str">
            <v>6222</v>
          </cell>
          <cell r="L3347" t="e">
            <v>#N/A</v>
          </cell>
        </row>
        <row r="3348">
          <cell r="K3348" t="str">
            <v>6222</v>
          </cell>
          <cell r="L3348" t="e">
            <v>#N/A</v>
          </cell>
        </row>
        <row r="3349">
          <cell r="K3349" t="str">
            <v>6222</v>
          </cell>
          <cell r="L3349" t="e">
            <v>#N/A</v>
          </cell>
        </row>
        <row r="3350">
          <cell r="K3350" t="str">
            <v>6222</v>
          </cell>
          <cell r="L3350" t="e">
            <v>#N/A</v>
          </cell>
        </row>
        <row r="3351">
          <cell r="L3351" t="e">
            <v>#N/A</v>
          </cell>
        </row>
        <row r="3352">
          <cell r="L3352" t="e">
            <v>#N/A</v>
          </cell>
        </row>
        <row r="3353">
          <cell r="K3353" t="str">
            <v>6220</v>
          </cell>
          <cell r="L3353" t="e">
            <v>#N/A</v>
          </cell>
        </row>
        <row r="3354">
          <cell r="K3354" t="str">
            <v>6220</v>
          </cell>
          <cell r="L3354" t="e">
            <v>#N/A</v>
          </cell>
        </row>
        <row r="3355">
          <cell r="K3355" t="str">
            <v>6220</v>
          </cell>
          <cell r="L3355" t="e">
            <v>#N/A</v>
          </cell>
        </row>
        <row r="3356">
          <cell r="K3356" t="str">
            <v>6220</v>
          </cell>
          <cell r="L3356" t="e">
            <v>#N/A</v>
          </cell>
        </row>
        <row r="3357">
          <cell r="K3357" t="str">
            <v>6220</v>
          </cell>
          <cell r="L3357" t="e">
            <v>#N/A</v>
          </cell>
        </row>
        <row r="3358">
          <cell r="K3358" t="str">
            <v>6221</v>
          </cell>
          <cell r="L3358" t="e">
            <v>#N/A</v>
          </cell>
        </row>
        <row r="3359">
          <cell r="K3359" t="str">
            <v>6221</v>
          </cell>
          <cell r="L3359" t="e">
            <v>#N/A</v>
          </cell>
        </row>
        <row r="3360">
          <cell r="K3360" t="str">
            <v>6221</v>
          </cell>
          <cell r="L3360" t="e">
            <v>#N/A</v>
          </cell>
        </row>
        <row r="3361">
          <cell r="K3361" t="str">
            <v>6320</v>
          </cell>
          <cell r="L3361" t="e">
            <v>#N/A</v>
          </cell>
        </row>
        <row r="3362">
          <cell r="K3362" t="str">
            <v>6320</v>
          </cell>
          <cell r="L3362" t="e">
            <v>#N/A</v>
          </cell>
        </row>
        <row r="3363">
          <cell r="K3363" t="str">
            <v>6320</v>
          </cell>
          <cell r="L3363" t="e">
            <v>#N/A</v>
          </cell>
        </row>
        <row r="3364">
          <cell r="K3364" t="str">
            <v>6320</v>
          </cell>
          <cell r="L3364" t="e">
            <v>#N/A</v>
          </cell>
        </row>
        <row r="3365">
          <cell r="L3365" t="e">
            <v>#N/A</v>
          </cell>
        </row>
        <row r="3366">
          <cell r="L3366" t="e">
            <v>#N/A</v>
          </cell>
        </row>
        <row r="3367">
          <cell r="K3367" t="str">
            <v>18104</v>
          </cell>
          <cell r="L3367" t="e">
            <v>#N/A</v>
          </cell>
        </row>
        <row r="3368">
          <cell r="K3368" t="str">
            <v>18120</v>
          </cell>
          <cell r="L3368" t="e">
            <v>#N/A</v>
          </cell>
        </row>
        <row r="3369">
          <cell r="L3369" t="e">
            <v>#N/A</v>
          </cell>
        </row>
        <row r="3370">
          <cell r="K3370" t="str">
            <v>6120</v>
          </cell>
          <cell r="L3370" t="e">
            <v>#N/A</v>
          </cell>
        </row>
        <row r="3371">
          <cell r="K3371" t="str">
            <v>6120</v>
          </cell>
          <cell r="L3371" t="e">
            <v>#N/A</v>
          </cell>
        </row>
        <row r="3372">
          <cell r="K3372" t="str">
            <v>6312</v>
          </cell>
          <cell r="L3372" t="e">
            <v>#N/A</v>
          </cell>
        </row>
        <row r="3373">
          <cell r="K3373" t="str">
            <v>6120</v>
          </cell>
          <cell r="L3373" t="e">
            <v>#N/A</v>
          </cell>
        </row>
        <row r="3374">
          <cell r="K3374" t="str">
            <v>6120</v>
          </cell>
          <cell r="L3374" t="e">
            <v>#N/A</v>
          </cell>
        </row>
        <row r="3375">
          <cell r="K3375" t="str">
            <v>18120</v>
          </cell>
          <cell r="L3375" t="e">
            <v>#N/A</v>
          </cell>
        </row>
        <row r="3376">
          <cell r="K3376" t="str">
            <v>18120</v>
          </cell>
          <cell r="L3376" t="e">
            <v>#N/A</v>
          </cell>
        </row>
        <row r="3377">
          <cell r="K3377" t="str">
            <v>6310</v>
          </cell>
          <cell r="L3377" t="e">
            <v>#N/A</v>
          </cell>
        </row>
        <row r="3378">
          <cell r="K3378" t="str">
            <v>6310</v>
          </cell>
          <cell r="L3378" t="e">
            <v>#N/A</v>
          </cell>
        </row>
        <row r="3379">
          <cell r="K3379" t="str">
            <v>6310</v>
          </cell>
          <cell r="L3379" t="e">
            <v>#N/A</v>
          </cell>
        </row>
        <row r="3380">
          <cell r="K3380" t="str">
            <v>6310</v>
          </cell>
          <cell r="L3380" t="e">
            <v>#N/A</v>
          </cell>
        </row>
        <row r="3381">
          <cell r="K3381" t="str">
            <v>6310</v>
          </cell>
          <cell r="L3381" t="e">
            <v>#N/A</v>
          </cell>
        </row>
        <row r="3382">
          <cell r="K3382" t="str">
            <v>6310</v>
          </cell>
          <cell r="L3382" t="e">
            <v>#N/A</v>
          </cell>
        </row>
        <row r="3383">
          <cell r="K3383" t="str">
            <v>6312</v>
          </cell>
          <cell r="L3383" t="e">
            <v>#N/A</v>
          </cell>
        </row>
        <row r="3384">
          <cell r="K3384" t="str">
            <v>6312</v>
          </cell>
          <cell r="L3384" t="e">
            <v>#N/A</v>
          </cell>
        </row>
        <row r="3385">
          <cell r="K3385" t="str">
            <v>6312</v>
          </cell>
          <cell r="L3385" t="e">
            <v>#N/A</v>
          </cell>
        </row>
        <row r="3386">
          <cell r="K3386" t="str">
            <v>6312</v>
          </cell>
          <cell r="L3386" t="e">
            <v>#N/A</v>
          </cell>
        </row>
        <row r="3387">
          <cell r="K3387" t="str">
            <v>6312</v>
          </cell>
          <cell r="L3387" t="e">
            <v>#N/A</v>
          </cell>
        </row>
        <row r="3388">
          <cell r="K3388" t="str">
            <v>6312</v>
          </cell>
          <cell r="L3388" t="e">
            <v>#N/A</v>
          </cell>
        </row>
        <row r="3389">
          <cell r="K3389" t="str">
            <v>6312</v>
          </cell>
          <cell r="L3389" t="e">
            <v>#N/A</v>
          </cell>
        </row>
        <row r="3390">
          <cell r="K3390" t="str">
            <v>6312</v>
          </cell>
          <cell r="L3390" t="e">
            <v>#N/A</v>
          </cell>
        </row>
        <row r="3391">
          <cell r="K3391" t="str">
            <v>6311</v>
          </cell>
          <cell r="L3391" t="e">
            <v>#N/A</v>
          </cell>
        </row>
        <row r="3392">
          <cell r="K3392" t="str">
            <v>6311</v>
          </cell>
          <cell r="L3392" t="e">
            <v>#N/A</v>
          </cell>
        </row>
        <row r="3393">
          <cell r="K3393" t="str">
            <v>6311</v>
          </cell>
          <cell r="L3393" t="e">
            <v>#N/A</v>
          </cell>
        </row>
        <row r="3394">
          <cell r="K3394" t="str">
            <v>6311</v>
          </cell>
          <cell r="L3394" t="e">
            <v>#N/A</v>
          </cell>
        </row>
        <row r="3395">
          <cell r="K3395" t="str">
            <v>6311</v>
          </cell>
          <cell r="L3395" t="e">
            <v>#N/A</v>
          </cell>
        </row>
        <row r="3396">
          <cell r="K3396" t="str">
            <v>6311</v>
          </cell>
          <cell r="L3396" t="e">
            <v>#N/A</v>
          </cell>
        </row>
        <row r="3397">
          <cell r="K3397" t="str">
            <v>6311</v>
          </cell>
          <cell r="L3397" t="e">
            <v>#N/A</v>
          </cell>
        </row>
        <row r="3398">
          <cell r="K3398" t="str">
            <v>6311</v>
          </cell>
          <cell r="L3398" t="e">
            <v>#N/A</v>
          </cell>
        </row>
        <row r="3399">
          <cell r="K3399" t="str">
            <v>6311</v>
          </cell>
          <cell r="L3399" t="e">
            <v>#N/A</v>
          </cell>
        </row>
        <row r="3400">
          <cell r="K3400" t="str">
            <v>6311</v>
          </cell>
          <cell r="L3400" t="e">
            <v>#N/A</v>
          </cell>
        </row>
        <row r="3401">
          <cell r="K3401" t="str">
            <v>6311</v>
          </cell>
          <cell r="L3401" t="e">
            <v>#N/A</v>
          </cell>
        </row>
        <row r="3402">
          <cell r="K3402" t="str">
            <v>6311</v>
          </cell>
          <cell r="L3402" t="e">
            <v>#N/A</v>
          </cell>
        </row>
        <row r="3403">
          <cell r="K3403" t="str">
            <v>6311</v>
          </cell>
          <cell r="L3403" t="e">
            <v>#N/A</v>
          </cell>
        </row>
        <row r="3404">
          <cell r="K3404" t="str">
            <v>6311</v>
          </cell>
          <cell r="L3404" t="e">
            <v>#N/A</v>
          </cell>
        </row>
        <row r="3405">
          <cell r="K3405" t="str">
            <v>6313</v>
          </cell>
          <cell r="L3405" t="e">
            <v>#N/A</v>
          </cell>
        </row>
        <row r="3406">
          <cell r="K3406" t="str">
            <v>6313</v>
          </cell>
          <cell r="L3406" t="e">
            <v>#N/A</v>
          </cell>
        </row>
        <row r="3407">
          <cell r="K3407" t="str">
            <v>6313</v>
          </cell>
          <cell r="L3407" t="e">
            <v>#N/A</v>
          </cell>
        </row>
        <row r="3408">
          <cell r="K3408" t="str">
            <v>6313</v>
          </cell>
          <cell r="L3408" t="e">
            <v>#N/A</v>
          </cell>
        </row>
        <row r="3409">
          <cell r="K3409" t="str">
            <v>6314</v>
          </cell>
          <cell r="L3409" t="e">
            <v>#N/A</v>
          </cell>
        </row>
        <row r="3410">
          <cell r="K3410" t="str">
            <v>6314</v>
          </cell>
          <cell r="L3410" t="e">
            <v>#N/A</v>
          </cell>
        </row>
        <row r="3411">
          <cell r="K3411" t="str">
            <v>6314</v>
          </cell>
          <cell r="L3411" t="e">
            <v>#N/A</v>
          </cell>
        </row>
        <row r="3412">
          <cell r="K3412" t="str">
            <v>6314</v>
          </cell>
          <cell r="L3412" t="e">
            <v>#N/A</v>
          </cell>
        </row>
        <row r="3413">
          <cell r="K3413" t="str">
            <v>6314</v>
          </cell>
          <cell r="L3413" t="e">
            <v>#N/A</v>
          </cell>
        </row>
        <row r="3414">
          <cell r="K3414" t="str">
            <v>6314</v>
          </cell>
          <cell r="L3414" t="e">
            <v>#N/A</v>
          </cell>
        </row>
        <row r="3415">
          <cell r="K3415" t="str">
            <v>6314</v>
          </cell>
          <cell r="L3415" t="e">
            <v>#N/A</v>
          </cell>
        </row>
        <row r="3416">
          <cell r="K3416" t="str">
            <v>6314</v>
          </cell>
          <cell r="L3416" t="e">
            <v>#N/A</v>
          </cell>
        </row>
        <row r="3417">
          <cell r="L3417" t="e">
            <v>#N/A</v>
          </cell>
        </row>
        <row r="3418">
          <cell r="K3418" t="str">
            <v>6331</v>
          </cell>
          <cell r="L3418" t="e">
            <v>#N/A</v>
          </cell>
        </row>
        <row r="3419">
          <cell r="K3419" t="str">
            <v>6331</v>
          </cell>
          <cell r="L3419" t="e">
            <v>#N/A</v>
          </cell>
        </row>
        <row r="3420">
          <cell r="K3420" t="str">
            <v>6331</v>
          </cell>
          <cell r="L3420" t="e">
            <v>#N/A</v>
          </cell>
        </row>
        <row r="3421">
          <cell r="K3421" t="str">
            <v>6314</v>
          </cell>
          <cell r="L3421" t="e">
            <v>#N/A</v>
          </cell>
        </row>
        <row r="3422">
          <cell r="K3422" t="str">
            <v>6330</v>
          </cell>
          <cell r="L3422" t="e">
            <v>#N/A</v>
          </cell>
        </row>
        <row r="3423">
          <cell r="K3423" t="str">
            <v>6330</v>
          </cell>
          <cell r="L3423" t="e">
            <v>#N/A</v>
          </cell>
        </row>
        <row r="3424">
          <cell r="K3424" t="str">
            <v>6330</v>
          </cell>
          <cell r="L3424" t="e">
            <v>#N/A</v>
          </cell>
        </row>
        <row r="3425">
          <cell r="K3425" t="str">
            <v>6330</v>
          </cell>
          <cell r="L3425" t="e">
            <v>#N/A</v>
          </cell>
        </row>
        <row r="3426">
          <cell r="K3426" t="str">
            <v>18105</v>
          </cell>
          <cell r="L3426" t="e">
            <v>#N/A</v>
          </cell>
        </row>
        <row r="3427">
          <cell r="K3427" t="str">
            <v>18104</v>
          </cell>
          <cell r="L3427" t="e">
            <v>#N/A</v>
          </cell>
        </row>
        <row r="3428">
          <cell r="K3428" t="str">
            <v>18105</v>
          </cell>
          <cell r="L3428" t="e">
            <v>#N/A</v>
          </cell>
        </row>
        <row r="3429">
          <cell r="K3429" t="str">
            <v>18104</v>
          </cell>
          <cell r="L3429" t="e">
            <v>#N/A</v>
          </cell>
        </row>
        <row r="3430">
          <cell r="K3430" t="str">
            <v>18104</v>
          </cell>
          <cell r="L3430" t="e">
            <v>#N/A</v>
          </cell>
        </row>
        <row r="3431">
          <cell r="K3431" t="str">
            <v>18120</v>
          </cell>
          <cell r="L3431" t="e">
            <v>#N/A</v>
          </cell>
        </row>
        <row r="3432">
          <cell r="K3432" t="str">
            <v>18103</v>
          </cell>
          <cell r="L3432" t="e">
            <v>#N/A</v>
          </cell>
        </row>
        <row r="3433">
          <cell r="K3433" t="str">
            <v>18103</v>
          </cell>
          <cell r="L3433" t="e">
            <v>#N/A</v>
          </cell>
        </row>
        <row r="3434">
          <cell r="K3434" t="str">
            <v>18103</v>
          </cell>
          <cell r="L3434" t="e">
            <v>#N/A</v>
          </cell>
        </row>
        <row r="3435">
          <cell r="K3435" t="str">
            <v>18103</v>
          </cell>
          <cell r="L3435" t="e">
            <v>#N/A</v>
          </cell>
        </row>
        <row r="3436">
          <cell r="K3436" t="str">
            <v>18104</v>
          </cell>
          <cell r="L3436" t="e">
            <v>#N/A</v>
          </cell>
        </row>
        <row r="3437">
          <cell r="K3437" t="str">
            <v>18103</v>
          </cell>
          <cell r="L3437" t="e">
            <v>#N/A</v>
          </cell>
        </row>
        <row r="3438">
          <cell r="K3438" t="str">
            <v>18104</v>
          </cell>
          <cell r="L3438" t="e">
            <v>#N/A</v>
          </cell>
        </row>
        <row r="3439">
          <cell r="K3439" t="str">
            <v>18103</v>
          </cell>
          <cell r="L3439" t="e">
            <v>#N/A</v>
          </cell>
        </row>
        <row r="3440">
          <cell r="K3440" t="str">
            <v>17400</v>
          </cell>
          <cell r="L3440" t="e">
            <v>#N/A</v>
          </cell>
        </row>
        <row r="3441">
          <cell r="K3441" t="str">
            <v>17406</v>
          </cell>
          <cell r="L3441" t="e">
            <v>#N/A</v>
          </cell>
        </row>
        <row r="3442">
          <cell r="K3442" t="str">
            <v>17406</v>
          </cell>
          <cell r="L3442" t="e">
            <v>#N/A</v>
          </cell>
        </row>
        <row r="3443">
          <cell r="K3443" t="str">
            <v>17406</v>
          </cell>
          <cell r="L3443" t="e">
            <v>#N/A</v>
          </cell>
        </row>
        <row r="3444">
          <cell r="K3444" t="str">
            <v>17406</v>
          </cell>
          <cell r="L3444" t="e">
            <v>#N/A</v>
          </cell>
        </row>
        <row r="3445">
          <cell r="K3445" t="str">
            <v>18103</v>
          </cell>
          <cell r="L3445" t="e">
            <v>#N/A</v>
          </cell>
        </row>
        <row r="3446">
          <cell r="K3446" t="str">
            <v>18103</v>
          </cell>
          <cell r="L3446" t="e">
            <v>#N/A</v>
          </cell>
        </row>
        <row r="3447">
          <cell r="K3447" t="str">
            <v>17407</v>
          </cell>
          <cell r="L3447" t="e">
            <v>#N/A</v>
          </cell>
        </row>
        <row r="3448">
          <cell r="K3448" t="str">
            <v>17407</v>
          </cell>
          <cell r="L3448" t="e">
            <v>#N/A</v>
          </cell>
        </row>
        <row r="3449">
          <cell r="K3449" t="str">
            <v>6201</v>
          </cell>
          <cell r="L3449" t="e">
            <v>#N/A</v>
          </cell>
        </row>
        <row r="3450">
          <cell r="K3450" t="str">
            <v>6201</v>
          </cell>
          <cell r="L3450" t="e">
            <v>#N/A</v>
          </cell>
        </row>
        <row r="3451">
          <cell r="K3451" t="str">
            <v>6201</v>
          </cell>
          <cell r="L3451" t="e">
            <v>#N/A</v>
          </cell>
        </row>
        <row r="3452">
          <cell r="K3452" t="str">
            <v>18120</v>
          </cell>
          <cell r="L3452" t="e">
            <v>#N/A</v>
          </cell>
        </row>
        <row r="3453">
          <cell r="K3453" t="str">
            <v>18120</v>
          </cell>
          <cell r="L3453" t="e">
            <v>#N/A</v>
          </cell>
        </row>
        <row r="3454">
          <cell r="K3454" t="str">
            <v>6201</v>
          </cell>
          <cell r="L3454" t="e">
            <v>#N/A</v>
          </cell>
        </row>
        <row r="3455">
          <cell r="K3455" t="str">
            <v>6101</v>
          </cell>
          <cell r="L3455" t="e">
            <v>#N/A</v>
          </cell>
        </row>
        <row r="3456">
          <cell r="K3456" t="str">
            <v>6101</v>
          </cell>
          <cell r="L3456" t="e">
            <v>#N/A</v>
          </cell>
        </row>
        <row r="3457">
          <cell r="K3457" t="str">
            <v>6101</v>
          </cell>
          <cell r="L3457" t="e">
            <v>#N/A</v>
          </cell>
        </row>
        <row r="3458">
          <cell r="K3458" t="str">
            <v>6101</v>
          </cell>
          <cell r="L3458" t="e">
            <v>#N/A</v>
          </cell>
        </row>
        <row r="3459">
          <cell r="K3459" t="str">
            <v>6101</v>
          </cell>
          <cell r="L3459" t="e">
            <v>#N/A</v>
          </cell>
        </row>
        <row r="3460">
          <cell r="K3460" t="str">
            <v>6101</v>
          </cell>
          <cell r="L3460" t="e">
            <v>#N/A</v>
          </cell>
        </row>
        <row r="3461">
          <cell r="K3461" t="str">
            <v>6101</v>
          </cell>
          <cell r="L3461" t="e">
            <v>#N/A</v>
          </cell>
        </row>
        <row r="3462">
          <cell r="K3462" t="str">
            <v>6101</v>
          </cell>
          <cell r="L3462" t="e">
            <v>#N/A</v>
          </cell>
        </row>
        <row r="3463">
          <cell r="K3463" t="str">
            <v>6101</v>
          </cell>
          <cell r="L3463" t="e">
            <v>#N/A</v>
          </cell>
        </row>
        <row r="3464">
          <cell r="K3464" t="str">
            <v>6101</v>
          </cell>
          <cell r="L3464" t="e">
            <v>#N/A</v>
          </cell>
        </row>
        <row r="3465">
          <cell r="K3465" t="str">
            <v>6102</v>
          </cell>
          <cell r="L3465" t="e">
            <v>#N/A</v>
          </cell>
        </row>
        <row r="3466">
          <cell r="K3466" t="str">
            <v>6102</v>
          </cell>
          <cell r="L3466" t="e">
            <v>#N/A</v>
          </cell>
        </row>
        <row r="3467">
          <cell r="K3467" t="str">
            <v>6102</v>
          </cell>
          <cell r="L3467" t="e">
            <v>#N/A</v>
          </cell>
        </row>
        <row r="3468">
          <cell r="K3468" t="str">
            <v>6102</v>
          </cell>
          <cell r="L3468" t="e">
            <v>#N/A</v>
          </cell>
        </row>
        <row r="3469">
          <cell r="K3469" t="str">
            <v>6102</v>
          </cell>
          <cell r="L3469" t="e">
            <v>#N/A</v>
          </cell>
        </row>
        <row r="3470">
          <cell r="K3470" t="str">
            <v>6102</v>
          </cell>
          <cell r="L3470" t="e">
            <v>#N/A</v>
          </cell>
        </row>
        <row r="3471">
          <cell r="K3471" t="str">
            <v>17407</v>
          </cell>
          <cell r="L3471" t="e">
            <v>#N/A</v>
          </cell>
        </row>
        <row r="3472">
          <cell r="K3472" t="str">
            <v>17407</v>
          </cell>
          <cell r="L3472" t="e">
            <v>#N/A</v>
          </cell>
        </row>
        <row r="3473">
          <cell r="K3473" t="str">
            <v>17407</v>
          </cell>
          <cell r="L3473" t="e">
            <v>#N/A</v>
          </cell>
        </row>
        <row r="3474">
          <cell r="K3474" t="str">
            <v>17407</v>
          </cell>
          <cell r="L3474" t="e">
            <v>#N/A</v>
          </cell>
        </row>
        <row r="3475">
          <cell r="K3475" t="str">
            <v>17407</v>
          </cell>
          <cell r="L3475" t="e">
            <v>#N/A</v>
          </cell>
        </row>
        <row r="3476">
          <cell r="K3476" t="str">
            <v>17407</v>
          </cell>
          <cell r="L3476" t="e">
            <v>#N/A</v>
          </cell>
        </row>
        <row r="3477">
          <cell r="K3477" t="str">
            <v>17407</v>
          </cell>
          <cell r="L3477" t="e">
            <v>#N/A</v>
          </cell>
        </row>
        <row r="3478">
          <cell r="K3478" t="str">
            <v>6105</v>
          </cell>
          <cell r="L3478" t="e">
            <v>#N/A</v>
          </cell>
        </row>
        <row r="3479">
          <cell r="K3479" t="str">
            <v>6105</v>
          </cell>
          <cell r="L3479" t="e">
            <v>#N/A</v>
          </cell>
        </row>
        <row r="3480">
          <cell r="K3480" t="str">
            <v>6105</v>
          </cell>
          <cell r="L3480" t="e">
            <v>#N/A</v>
          </cell>
        </row>
        <row r="3481">
          <cell r="K3481" t="str">
            <v>13610</v>
          </cell>
          <cell r="L3481" t="e">
            <v>#N/A</v>
          </cell>
        </row>
        <row r="3482">
          <cell r="K3482" t="str">
            <v>13610</v>
          </cell>
          <cell r="L3482" t="e">
            <v>#N/A</v>
          </cell>
        </row>
        <row r="3483">
          <cell r="K3483" t="str">
            <v>6110</v>
          </cell>
          <cell r="L3483" t="e">
            <v>#N/A</v>
          </cell>
        </row>
        <row r="3484">
          <cell r="K3484" t="str">
            <v>6110</v>
          </cell>
          <cell r="L3484" t="e">
            <v>#N/A</v>
          </cell>
        </row>
        <row r="3485">
          <cell r="K3485" t="str">
            <v>6110</v>
          </cell>
          <cell r="L3485" t="e">
            <v>#N/A</v>
          </cell>
        </row>
        <row r="3486">
          <cell r="K3486" t="str">
            <v>6110</v>
          </cell>
          <cell r="L3486" t="e">
            <v>#N/A</v>
          </cell>
        </row>
        <row r="3487">
          <cell r="K3487" t="str">
            <v>6110</v>
          </cell>
          <cell r="L3487" t="e">
            <v>#N/A</v>
          </cell>
        </row>
        <row r="3488">
          <cell r="K3488" t="str">
            <v>6105</v>
          </cell>
          <cell r="L3488" t="e">
            <v>#N/A</v>
          </cell>
        </row>
        <row r="3489">
          <cell r="K3489" t="str">
            <v>6105</v>
          </cell>
          <cell r="L3489" t="e">
            <v>#N/A</v>
          </cell>
        </row>
        <row r="3490">
          <cell r="K3490" t="str">
            <v>6105</v>
          </cell>
          <cell r="L3490" t="e">
            <v>#N/A</v>
          </cell>
        </row>
        <row r="3491">
          <cell r="K3491" t="str">
            <v>6105</v>
          </cell>
          <cell r="L3491" t="e">
            <v>#N/A</v>
          </cell>
        </row>
        <row r="3492">
          <cell r="K3492" t="str">
            <v>6103</v>
          </cell>
          <cell r="L3492" t="e">
            <v>#N/A</v>
          </cell>
        </row>
        <row r="3493">
          <cell r="K3493" t="str">
            <v>6103</v>
          </cell>
          <cell r="L3493" t="e">
            <v>#N/A</v>
          </cell>
        </row>
        <row r="3494">
          <cell r="K3494" t="str">
            <v>6107</v>
          </cell>
          <cell r="L3494" t="e">
            <v>#N/A</v>
          </cell>
        </row>
        <row r="3495">
          <cell r="K3495" t="str">
            <v>6107</v>
          </cell>
          <cell r="L3495" t="e">
            <v>#N/A</v>
          </cell>
        </row>
        <row r="3496">
          <cell r="K3496" t="str">
            <v>6107</v>
          </cell>
          <cell r="L3496" t="e">
            <v>#N/A</v>
          </cell>
        </row>
        <row r="3497">
          <cell r="K3497" t="str">
            <v>6107</v>
          </cell>
          <cell r="L3497" t="e">
            <v>#N/A</v>
          </cell>
        </row>
        <row r="3498">
          <cell r="K3498" t="str">
            <v>6107</v>
          </cell>
          <cell r="L3498" t="e">
            <v>#N/A</v>
          </cell>
        </row>
        <row r="3499">
          <cell r="K3499" t="str">
            <v>6107</v>
          </cell>
          <cell r="L3499" t="e">
            <v>#N/A</v>
          </cell>
        </row>
        <row r="3500">
          <cell r="K3500" t="str">
            <v>6107</v>
          </cell>
          <cell r="L3500" t="e">
            <v>#N/A</v>
          </cell>
        </row>
        <row r="3501">
          <cell r="K3501" t="str">
            <v>6107</v>
          </cell>
          <cell r="L3501" t="e">
            <v>#N/A</v>
          </cell>
        </row>
        <row r="3502">
          <cell r="K3502" t="str">
            <v>6107</v>
          </cell>
          <cell r="L3502" t="e">
            <v>#N/A</v>
          </cell>
        </row>
        <row r="3503">
          <cell r="K3503" t="str">
            <v>6107</v>
          </cell>
          <cell r="L3503" t="e">
            <v>#N/A</v>
          </cell>
        </row>
        <row r="3504">
          <cell r="K3504" t="str">
            <v>6107</v>
          </cell>
          <cell r="L3504" t="e">
            <v>#N/A</v>
          </cell>
        </row>
        <row r="3505">
          <cell r="K3505" t="str">
            <v>6107</v>
          </cell>
          <cell r="L3505" t="e">
            <v>#N/A</v>
          </cell>
        </row>
        <row r="3506">
          <cell r="K3506" t="str">
            <v>6107</v>
          </cell>
          <cell r="L3506" t="e">
            <v>#N/A</v>
          </cell>
        </row>
        <row r="3507">
          <cell r="K3507" t="str">
            <v>6107</v>
          </cell>
          <cell r="L3507" t="e">
            <v>#N/A</v>
          </cell>
        </row>
        <row r="3508">
          <cell r="K3508" t="str">
            <v>6107</v>
          </cell>
          <cell r="L3508" t="e">
            <v>#N/A</v>
          </cell>
        </row>
        <row r="3509">
          <cell r="K3509" t="str">
            <v>6107</v>
          </cell>
          <cell r="L3509" t="e">
            <v>#N/A</v>
          </cell>
        </row>
        <row r="3510">
          <cell r="K3510" t="str">
            <v>6107</v>
          </cell>
          <cell r="L3510" t="e">
            <v>#N/A</v>
          </cell>
        </row>
        <row r="3511">
          <cell r="L3511" t="e">
            <v>#N/A</v>
          </cell>
        </row>
        <row r="3512">
          <cell r="L3512" t="e">
            <v>#N/A</v>
          </cell>
        </row>
        <row r="3513">
          <cell r="K3513" t="str">
            <v>18107</v>
          </cell>
          <cell r="L3513" t="e">
            <v>#N/A</v>
          </cell>
        </row>
        <row r="3514">
          <cell r="K3514" t="str">
            <v>6110</v>
          </cell>
          <cell r="L3514" t="e">
            <v>#N/A</v>
          </cell>
        </row>
        <row r="3515">
          <cell r="K3515" t="str">
            <v>6110</v>
          </cell>
          <cell r="L3515" t="e">
            <v>#N/A</v>
          </cell>
        </row>
        <row r="3516">
          <cell r="K3516" t="str">
            <v>6110</v>
          </cell>
          <cell r="L3516" t="e">
            <v>#N/A</v>
          </cell>
        </row>
        <row r="3517">
          <cell r="K3517" t="str">
            <v>6110</v>
          </cell>
          <cell r="L3517" t="e">
            <v>#N/A</v>
          </cell>
        </row>
        <row r="3518">
          <cell r="K3518" t="str">
            <v>6110</v>
          </cell>
          <cell r="L3518" t="e">
            <v>#N/A</v>
          </cell>
        </row>
        <row r="3519">
          <cell r="K3519" t="str">
            <v>6110</v>
          </cell>
          <cell r="L3519" t="e">
            <v>#N/A</v>
          </cell>
        </row>
        <row r="3520">
          <cell r="K3520" t="str">
            <v>6110</v>
          </cell>
          <cell r="L3520" t="e">
            <v>#N/A</v>
          </cell>
        </row>
        <row r="3521">
          <cell r="K3521" t="str">
            <v>6110</v>
          </cell>
          <cell r="L3521" t="e">
            <v>#N/A</v>
          </cell>
        </row>
        <row r="3522">
          <cell r="K3522" t="str">
            <v>6110</v>
          </cell>
          <cell r="L3522" t="e">
            <v>#N/A</v>
          </cell>
        </row>
        <row r="3523">
          <cell r="K3523" t="str">
            <v>6110</v>
          </cell>
          <cell r="L3523" t="e">
            <v>#N/A</v>
          </cell>
        </row>
        <row r="3524">
          <cell r="K3524" t="str">
            <v>6110</v>
          </cell>
          <cell r="L3524" t="e">
            <v>#N/A</v>
          </cell>
        </row>
        <row r="3525">
          <cell r="K3525" t="str">
            <v>6110</v>
          </cell>
          <cell r="L3525" t="e">
            <v>#N/A</v>
          </cell>
        </row>
        <row r="3526">
          <cell r="K3526" t="str">
            <v>6110</v>
          </cell>
          <cell r="L3526" t="e">
            <v>#N/A</v>
          </cell>
        </row>
        <row r="3527">
          <cell r="K3527" t="str">
            <v>6110</v>
          </cell>
          <cell r="L3527" t="e">
            <v>#N/A</v>
          </cell>
        </row>
        <row r="3528">
          <cell r="K3528" t="str">
            <v>17402</v>
          </cell>
          <cell r="L3528" t="e">
            <v>#N/A</v>
          </cell>
        </row>
        <row r="3529">
          <cell r="K3529" t="str">
            <v>17402</v>
          </cell>
          <cell r="L3529" t="e">
            <v>#N/A</v>
          </cell>
        </row>
        <row r="3530">
          <cell r="K3530" t="str">
            <v>17402</v>
          </cell>
          <cell r="L3530" t="e">
            <v>#N/A</v>
          </cell>
        </row>
        <row r="3531">
          <cell r="K3531" t="str">
            <v>17402</v>
          </cell>
          <cell r="L3531" t="e">
            <v>#N/A</v>
          </cell>
        </row>
        <row r="3532">
          <cell r="K3532" t="str">
            <v>17402</v>
          </cell>
          <cell r="L3532" t="e">
            <v>#N/A</v>
          </cell>
        </row>
        <row r="3533">
          <cell r="K3533" t="str">
            <v>17402</v>
          </cell>
          <cell r="L3533" t="e">
            <v>#N/A</v>
          </cell>
        </row>
        <row r="3534">
          <cell r="K3534" t="str">
            <v>17402</v>
          </cell>
          <cell r="L3534" t="e">
            <v>#N/A</v>
          </cell>
        </row>
        <row r="3535">
          <cell r="K3535" t="str">
            <v>17402</v>
          </cell>
          <cell r="L3535" t="e">
            <v>#N/A</v>
          </cell>
        </row>
        <row r="3536">
          <cell r="K3536" t="str">
            <v>17402</v>
          </cell>
          <cell r="L3536" t="e">
            <v>#N/A</v>
          </cell>
        </row>
        <row r="3537">
          <cell r="K3537" t="str">
            <v>6110</v>
          </cell>
          <cell r="L3537" t="e">
            <v>#N/A</v>
          </cell>
        </row>
        <row r="3538">
          <cell r="K3538" t="str">
            <v>6110</v>
          </cell>
          <cell r="L3538" t="e">
            <v>#N/A</v>
          </cell>
        </row>
        <row r="3539">
          <cell r="K3539" t="str">
            <v>6110</v>
          </cell>
          <cell r="L3539" t="e">
            <v>#N/A</v>
          </cell>
        </row>
        <row r="3540">
          <cell r="K3540" t="str">
            <v>6110</v>
          </cell>
          <cell r="L3540" t="e">
            <v>#N/A</v>
          </cell>
        </row>
        <row r="3541">
          <cell r="K3541" t="str">
            <v>6110</v>
          </cell>
          <cell r="L3541" t="e">
            <v>#N/A</v>
          </cell>
        </row>
        <row r="3542">
          <cell r="K3542" t="str">
            <v>6110</v>
          </cell>
          <cell r="L3542" t="e">
            <v>#N/A</v>
          </cell>
        </row>
        <row r="3543">
          <cell r="K3543" t="str">
            <v>6110</v>
          </cell>
          <cell r="L3543" t="e">
            <v>#N/A</v>
          </cell>
        </row>
        <row r="3544">
          <cell r="K3544" t="str">
            <v>6110</v>
          </cell>
          <cell r="L3544" t="e">
            <v>#N/A</v>
          </cell>
        </row>
        <row r="3545">
          <cell r="K3545" t="str">
            <v>6110</v>
          </cell>
          <cell r="L3545" t="e">
            <v>#N/A</v>
          </cell>
        </row>
        <row r="3546">
          <cell r="K3546" t="str">
            <v>6110</v>
          </cell>
          <cell r="L3546" t="e">
            <v>#N/A</v>
          </cell>
        </row>
        <row r="3547">
          <cell r="K3547" t="str">
            <v>6110</v>
          </cell>
          <cell r="L3547" t="e">
            <v>#N/A</v>
          </cell>
        </row>
        <row r="3548">
          <cell r="K3548" t="str">
            <v>6110</v>
          </cell>
          <cell r="L3548" t="e">
            <v>#N/A</v>
          </cell>
        </row>
        <row r="3549">
          <cell r="K3549" t="str">
            <v>6110</v>
          </cell>
          <cell r="L3549" t="e">
            <v>#N/A</v>
          </cell>
        </row>
        <row r="3550">
          <cell r="K3550" t="str">
            <v>6110</v>
          </cell>
          <cell r="L3550" t="e">
            <v>#N/A</v>
          </cell>
        </row>
        <row r="3551">
          <cell r="K3551" t="str">
            <v>6110</v>
          </cell>
          <cell r="L3551" t="e">
            <v>#N/A</v>
          </cell>
        </row>
        <row r="3552">
          <cell r="K3552" t="str">
            <v>6110</v>
          </cell>
          <cell r="L3552" t="e">
            <v>#N/A</v>
          </cell>
        </row>
        <row r="3553">
          <cell r="K3553" t="str">
            <v>6110</v>
          </cell>
          <cell r="L3553" t="e">
            <v>#N/A</v>
          </cell>
        </row>
        <row r="3554">
          <cell r="K3554" t="str">
            <v>6110</v>
          </cell>
          <cell r="L3554" t="e">
            <v>#N/A</v>
          </cell>
        </row>
        <row r="3555">
          <cell r="K3555" t="str">
            <v>6110</v>
          </cell>
          <cell r="L3555" t="e">
            <v>#N/A</v>
          </cell>
        </row>
        <row r="3556">
          <cell r="K3556" t="str">
            <v>6110</v>
          </cell>
          <cell r="L3556" t="e">
            <v>#N/A</v>
          </cell>
        </row>
        <row r="3557">
          <cell r="K3557" t="str">
            <v>6110</v>
          </cell>
          <cell r="L3557" t="e">
            <v>#N/A</v>
          </cell>
        </row>
        <row r="3558">
          <cell r="K3558" t="str">
            <v>6110</v>
          </cell>
          <cell r="L3558" t="e">
            <v>#N/A</v>
          </cell>
        </row>
        <row r="3559">
          <cell r="K3559" t="str">
            <v>18107</v>
          </cell>
          <cell r="L3559" t="e">
            <v>#N/A</v>
          </cell>
        </row>
        <row r="3560">
          <cell r="K3560" t="str">
            <v>18107</v>
          </cell>
          <cell r="L3560" t="e">
            <v>#N/A</v>
          </cell>
        </row>
        <row r="3561">
          <cell r="K3561" t="str">
            <v>24122</v>
          </cell>
          <cell r="L3561" t="e">
            <v>#N/A</v>
          </cell>
        </row>
        <row r="3562">
          <cell r="K3562" t="str">
            <v>24122</v>
          </cell>
          <cell r="L3562" t="e">
            <v>#N/A</v>
          </cell>
        </row>
        <row r="3563">
          <cell r="K3563" t="str">
            <v>24122</v>
          </cell>
          <cell r="L3563" t="e">
            <v>#N/A</v>
          </cell>
        </row>
        <row r="3564">
          <cell r="K3564" t="str">
            <v>24122</v>
          </cell>
          <cell r="L3564" t="e">
            <v>#N/A</v>
          </cell>
        </row>
        <row r="3565">
          <cell r="K3565" t="str">
            <v>24122</v>
          </cell>
          <cell r="L3565" t="e">
            <v>#N/A</v>
          </cell>
        </row>
        <row r="3566">
          <cell r="K3566" t="str">
            <v>24122</v>
          </cell>
          <cell r="L3566" t="e">
            <v>#N/A</v>
          </cell>
        </row>
        <row r="3567">
          <cell r="K3567" t="str">
            <v>6102</v>
          </cell>
          <cell r="L3567" t="e">
            <v>#N/A</v>
          </cell>
        </row>
        <row r="3568">
          <cell r="K3568" t="str">
            <v>6102</v>
          </cell>
          <cell r="L3568" t="e">
            <v>#N/A</v>
          </cell>
        </row>
        <row r="3569">
          <cell r="K3569" t="str">
            <v>6102</v>
          </cell>
          <cell r="L3569" t="e">
            <v>#N/A</v>
          </cell>
        </row>
        <row r="3570">
          <cell r="K3570" t="str">
            <v>6102</v>
          </cell>
          <cell r="L3570" t="e">
            <v>#N/A</v>
          </cell>
        </row>
        <row r="3571">
          <cell r="K3571" t="str">
            <v>6102</v>
          </cell>
          <cell r="L3571" t="e">
            <v>#N/A</v>
          </cell>
        </row>
        <row r="3572">
          <cell r="K3572" t="str">
            <v>6102</v>
          </cell>
          <cell r="L3572" t="e">
            <v>#N/A</v>
          </cell>
        </row>
        <row r="3573">
          <cell r="K3573" t="str">
            <v>6120</v>
          </cell>
          <cell r="L3573" t="e">
            <v>#N/A</v>
          </cell>
        </row>
        <row r="3574">
          <cell r="K3574" t="str">
            <v>6120</v>
          </cell>
          <cell r="L3574" t="e">
            <v>#N/A</v>
          </cell>
        </row>
        <row r="3575">
          <cell r="K3575" t="str">
            <v>6120</v>
          </cell>
          <cell r="L3575" t="e">
            <v>#N/A</v>
          </cell>
        </row>
        <row r="3576">
          <cell r="K3576" t="str">
            <v>6120</v>
          </cell>
          <cell r="L3576" t="e">
            <v>#N/A</v>
          </cell>
        </row>
        <row r="3577">
          <cell r="K3577" t="str">
            <v>6120</v>
          </cell>
          <cell r="L3577" t="e">
            <v>#N/A</v>
          </cell>
        </row>
        <row r="3578">
          <cell r="K3578" t="str">
            <v>6120</v>
          </cell>
          <cell r="L3578" t="e">
            <v>#N/A</v>
          </cell>
        </row>
        <row r="3579">
          <cell r="K3579" t="str">
            <v>6102</v>
          </cell>
          <cell r="L3579" t="e">
            <v>#N/A</v>
          </cell>
        </row>
        <row r="3580">
          <cell r="K3580" t="str">
            <v>6102</v>
          </cell>
          <cell r="L3580" t="e">
            <v>#N/A</v>
          </cell>
        </row>
        <row r="3581">
          <cell r="K3581" t="str">
            <v>6120</v>
          </cell>
          <cell r="L3581" t="e">
            <v>#N/A</v>
          </cell>
        </row>
        <row r="3582">
          <cell r="K3582" t="str">
            <v>6120</v>
          </cell>
          <cell r="L3582" t="e">
            <v>#N/A</v>
          </cell>
        </row>
        <row r="3583">
          <cell r="K3583" t="str">
            <v>6102</v>
          </cell>
          <cell r="L3583" t="e">
            <v>#N/A</v>
          </cell>
        </row>
        <row r="3584">
          <cell r="K3584" t="str">
            <v>6102</v>
          </cell>
          <cell r="L3584" t="e">
            <v>#N/A</v>
          </cell>
        </row>
        <row r="3585">
          <cell r="K3585" t="str">
            <v>6102</v>
          </cell>
          <cell r="L3585" t="e">
            <v>#N/A</v>
          </cell>
        </row>
        <row r="3586">
          <cell r="K3586" t="str">
            <v>6102</v>
          </cell>
          <cell r="L3586" t="e">
            <v>#N/A</v>
          </cell>
        </row>
        <row r="3587">
          <cell r="K3587" t="str">
            <v>6120</v>
          </cell>
          <cell r="L3587" t="e">
            <v>#N/A</v>
          </cell>
        </row>
        <row r="3588">
          <cell r="K3588" t="str">
            <v>6120</v>
          </cell>
          <cell r="L3588" t="e">
            <v>#N/A</v>
          </cell>
        </row>
        <row r="3589">
          <cell r="K3589" t="str">
            <v>6120</v>
          </cell>
          <cell r="L3589" t="e">
            <v>#N/A</v>
          </cell>
        </row>
        <row r="3590">
          <cell r="K3590" t="str">
            <v>6120</v>
          </cell>
          <cell r="L3590" t="e">
            <v>#N/A</v>
          </cell>
        </row>
        <row r="3591">
          <cell r="K3591" t="str">
            <v>6120</v>
          </cell>
          <cell r="L3591" t="e">
            <v>#N/A</v>
          </cell>
        </row>
        <row r="3592">
          <cell r="K3592" t="str">
            <v>6120</v>
          </cell>
          <cell r="L3592" t="e">
            <v>#N/A</v>
          </cell>
        </row>
        <row r="3593">
          <cell r="K3593" t="str">
            <v>6120</v>
          </cell>
          <cell r="L3593" t="e">
            <v>#N/A</v>
          </cell>
        </row>
        <row r="3594">
          <cell r="K3594" t="str">
            <v>6120</v>
          </cell>
          <cell r="L3594" t="e">
            <v>#N/A</v>
          </cell>
        </row>
        <row r="3595">
          <cell r="K3595" t="str">
            <v>17404</v>
          </cell>
          <cell r="L3595" t="e">
            <v>#N/A</v>
          </cell>
        </row>
        <row r="3596">
          <cell r="K3596" t="str">
            <v>17404</v>
          </cell>
          <cell r="L3596" t="e">
            <v>#N/A</v>
          </cell>
        </row>
        <row r="3597">
          <cell r="K3597" t="str">
            <v>17404</v>
          </cell>
          <cell r="L3597" t="e">
            <v>#N/A</v>
          </cell>
        </row>
        <row r="3598">
          <cell r="K3598" t="str">
            <v>17404</v>
          </cell>
          <cell r="L3598" t="e">
            <v>#N/A</v>
          </cell>
        </row>
        <row r="3599">
          <cell r="K3599" t="str">
            <v>17405</v>
          </cell>
          <cell r="L3599" t="e">
            <v>#N/A</v>
          </cell>
        </row>
        <row r="3600">
          <cell r="K3600" t="str">
            <v>17405</v>
          </cell>
          <cell r="L3600" t="e">
            <v>#N/A</v>
          </cell>
        </row>
        <row r="3601">
          <cell r="K3601" t="str">
            <v>17405</v>
          </cell>
          <cell r="L3601" t="e">
            <v>#N/A</v>
          </cell>
        </row>
        <row r="3602">
          <cell r="K3602" t="str">
            <v>6110</v>
          </cell>
          <cell r="L3602" t="e">
            <v>#N/A</v>
          </cell>
        </row>
        <row r="3603">
          <cell r="K3603" t="str">
            <v>6110</v>
          </cell>
          <cell r="L3603" t="e">
            <v>#N/A</v>
          </cell>
        </row>
        <row r="3604">
          <cell r="K3604" t="str">
            <v>6110</v>
          </cell>
          <cell r="L3604" t="e">
            <v>#N/A</v>
          </cell>
        </row>
        <row r="3605">
          <cell r="K3605" t="str">
            <v>6110</v>
          </cell>
          <cell r="L3605" t="e">
            <v>#N/A</v>
          </cell>
        </row>
        <row r="3606">
          <cell r="K3606" t="str">
            <v>6110</v>
          </cell>
          <cell r="L3606" t="e">
            <v>#N/A</v>
          </cell>
        </row>
        <row r="3607">
          <cell r="K3607" t="str">
            <v>6120</v>
          </cell>
          <cell r="L3607" t="e">
            <v>#N/A</v>
          </cell>
        </row>
        <row r="3608">
          <cell r="K3608" t="str">
            <v>6120</v>
          </cell>
          <cell r="L3608" t="e">
            <v>#N/A</v>
          </cell>
        </row>
        <row r="3609">
          <cell r="K3609" t="str">
            <v>6120</v>
          </cell>
          <cell r="L3609" t="e">
            <v>#N/A</v>
          </cell>
        </row>
        <row r="3610">
          <cell r="L3610" t="e">
            <v>#N/A</v>
          </cell>
        </row>
        <row r="3611">
          <cell r="L3611" t="e">
            <v>#N/A</v>
          </cell>
        </row>
        <row r="3612">
          <cell r="L3612" t="e">
            <v>#N/A</v>
          </cell>
        </row>
        <row r="3613">
          <cell r="K3613" t="str">
            <v>6102</v>
          </cell>
          <cell r="L3613" t="e">
            <v>#N/A</v>
          </cell>
        </row>
        <row r="3614">
          <cell r="K3614" t="str">
            <v>6102</v>
          </cell>
          <cell r="L3614" t="e">
            <v>#N/A</v>
          </cell>
        </row>
        <row r="3615">
          <cell r="K3615" t="str">
            <v>17500</v>
          </cell>
          <cell r="L3615" t="e">
            <v>#N/A</v>
          </cell>
        </row>
        <row r="3616">
          <cell r="K3616" t="str">
            <v>17500</v>
          </cell>
          <cell r="L3616" t="e">
            <v>#N/A</v>
          </cell>
        </row>
        <row r="3617">
          <cell r="K3617" t="str">
            <v>17500</v>
          </cell>
          <cell r="L3617" t="e">
            <v>#N/A</v>
          </cell>
        </row>
        <row r="3618">
          <cell r="K3618" t="str">
            <v>17500</v>
          </cell>
          <cell r="L3618" t="e">
            <v>#N/A</v>
          </cell>
        </row>
        <row r="3619">
          <cell r="K3619" t="str">
            <v>17500</v>
          </cell>
          <cell r="L3619" t="e">
            <v>#N/A</v>
          </cell>
        </row>
        <row r="3620">
          <cell r="K3620" t="str">
            <v>17500</v>
          </cell>
          <cell r="L3620" t="e">
            <v>#N/A</v>
          </cell>
        </row>
        <row r="3621">
          <cell r="K3621" t="str">
            <v>6110</v>
          </cell>
          <cell r="L3621" t="e">
            <v>#N/A</v>
          </cell>
        </row>
        <row r="3622">
          <cell r="K3622" t="str">
            <v>6110</v>
          </cell>
          <cell r="L3622" t="e">
            <v>#N/A</v>
          </cell>
        </row>
        <row r="3623">
          <cell r="K3623" t="str">
            <v>6110</v>
          </cell>
          <cell r="L3623" t="e">
            <v>#N/A</v>
          </cell>
        </row>
        <row r="3624">
          <cell r="K3624" t="str">
            <v>6110</v>
          </cell>
          <cell r="L3624" t="e">
            <v>#N/A</v>
          </cell>
        </row>
        <row r="3625">
          <cell r="K3625" t="str">
            <v>6101</v>
          </cell>
          <cell r="L3625" t="e">
            <v>#N/A</v>
          </cell>
        </row>
        <row r="3626">
          <cell r="K3626" t="str">
            <v>6101</v>
          </cell>
          <cell r="L3626" t="e">
            <v>#N/A</v>
          </cell>
        </row>
        <row r="3627">
          <cell r="K3627" t="str">
            <v>6101</v>
          </cell>
          <cell r="L3627" t="e">
            <v>#N/A</v>
          </cell>
        </row>
        <row r="3628">
          <cell r="K3628" t="str">
            <v>6101</v>
          </cell>
          <cell r="L3628" t="e">
            <v>#N/A</v>
          </cell>
        </row>
        <row r="3629">
          <cell r="K3629" t="str">
            <v>6120</v>
          </cell>
          <cell r="L3629" t="e">
            <v>#N/A</v>
          </cell>
        </row>
        <row r="3630">
          <cell r="K3630" t="str">
            <v>6120</v>
          </cell>
          <cell r="L3630" t="e">
            <v>#N/A</v>
          </cell>
        </row>
        <row r="3631">
          <cell r="K3631" t="str">
            <v>6120</v>
          </cell>
          <cell r="L3631" t="e">
            <v>#N/A</v>
          </cell>
        </row>
        <row r="3632">
          <cell r="K3632" t="str">
            <v>6120</v>
          </cell>
          <cell r="L3632" t="e">
            <v>#N/A</v>
          </cell>
        </row>
        <row r="3633">
          <cell r="K3633" t="str">
            <v>6101</v>
          </cell>
          <cell r="L3633" t="e">
            <v>#N/A</v>
          </cell>
        </row>
        <row r="3634">
          <cell r="K3634" t="str">
            <v>6101</v>
          </cell>
          <cell r="L3634" t="e">
            <v>#N/A</v>
          </cell>
        </row>
        <row r="3635">
          <cell r="K3635" t="str">
            <v>7114</v>
          </cell>
          <cell r="L3635" t="e">
            <v>#N/A</v>
          </cell>
        </row>
        <row r="3636">
          <cell r="K3636" t="str">
            <v>7114</v>
          </cell>
          <cell r="L3636" t="e">
            <v>#N/A</v>
          </cell>
        </row>
        <row r="3637">
          <cell r="K3637" t="str">
            <v>3580</v>
          </cell>
          <cell r="L3637" t="e">
            <v>#N/A</v>
          </cell>
        </row>
        <row r="3638">
          <cell r="K3638" t="str">
            <v>3580</v>
          </cell>
          <cell r="L3638" t="e">
            <v>#N/A</v>
          </cell>
        </row>
        <row r="3639">
          <cell r="K3639" t="str">
            <v>3580</v>
          </cell>
          <cell r="L3639" t="e">
            <v>#N/A</v>
          </cell>
        </row>
        <row r="3640">
          <cell r="K3640" t="str">
            <v>3580</v>
          </cell>
          <cell r="L3640" t="e">
            <v>#N/A</v>
          </cell>
        </row>
        <row r="3641">
          <cell r="K3641" t="str">
            <v>3580</v>
          </cell>
          <cell r="L3641" t="e">
            <v>#N/A</v>
          </cell>
        </row>
        <row r="3642">
          <cell r="K3642" t="str">
            <v>3580</v>
          </cell>
          <cell r="L3642" t="e">
            <v>#N/A</v>
          </cell>
        </row>
        <row r="3643">
          <cell r="K3643" t="str">
            <v>3580</v>
          </cell>
          <cell r="L3643" t="e">
            <v>#N/A</v>
          </cell>
        </row>
        <row r="3644">
          <cell r="K3644" t="str">
            <v>3580</v>
          </cell>
          <cell r="L3644" t="e">
            <v>#N/A</v>
          </cell>
        </row>
        <row r="3645">
          <cell r="K3645" t="str">
            <v>3580</v>
          </cell>
          <cell r="L3645" t="e">
            <v>#N/A</v>
          </cell>
        </row>
        <row r="3646">
          <cell r="K3646" t="str">
            <v>3580</v>
          </cell>
          <cell r="L3646" t="e">
            <v>#N/A</v>
          </cell>
        </row>
        <row r="3647">
          <cell r="K3647" t="str">
            <v>3580</v>
          </cell>
          <cell r="L3647" t="e">
            <v>#N/A</v>
          </cell>
        </row>
        <row r="3648">
          <cell r="K3648" t="str">
            <v>3580</v>
          </cell>
          <cell r="L3648" t="e">
            <v>#N/A</v>
          </cell>
        </row>
        <row r="3649">
          <cell r="K3649" t="str">
            <v>5705</v>
          </cell>
          <cell r="L3649" t="e">
            <v>#N/A</v>
          </cell>
        </row>
        <row r="3650">
          <cell r="K3650" t="str">
            <v>5705</v>
          </cell>
          <cell r="L3650" t="e">
            <v>#N/A</v>
          </cell>
        </row>
        <row r="3651">
          <cell r="L3651" t="e">
            <v>#N/A</v>
          </cell>
        </row>
        <row r="3652">
          <cell r="L3652" t="e">
            <v>#N/A</v>
          </cell>
        </row>
        <row r="3653">
          <cell r="K3653" t="str">
            <v>7114</v>
          </cell>
          <cell r="L3653" t="e">
            <v>#N/A</v>
          </cell>
        </row>
        <row r="3654">
          <cell r="K3654" t="str">
            <v>7114</v>
          </cell>
          <cell r="L3654" t="e">
            <v>#N/A</v>
          </cell>
        </row>
        <row r="3655">
          <cell r="K3655" t="str">
            <v>7114</v>
          </cell>
          <cell r="L3655" t="e">
            <v>#N/A</v>
          </cell>
        </row>
        <row r="3656">
          <cell r="K3656" t="str">
            <v>7114</v>
          </cell>
          <cell r="L3656" t="e">
            <v>#N/A</v>
          </cell>
        </row>
        <row r="3657">
          <cell r="K3657" t="str">
            <v>7114</v>
          </cell>
          <cell r="L3657" t="e">
            <v>#N/A</v>
          </cell>
        </row>
        <row r="3658">
          <cell r="K3658" t="str">
            <v>7114</v>
          </cell>
          <cell r="L3658" t="e">
            <v>#N/A</v>
          </cell>
        </row>
        <row r="3659">
          <cell r="K3659" t="str">
            <v>6101</v>
          </cell>
          <cell r="L3659" t="e">
            <v>#N/A</v>
          </cell>
        </row>
        <row r="3660">
          <cell r="K3660" t="str">
            <v>6101</v>
          </cell>
          <cell r="L3660" t="e">
            <v>#N/A</v>
          </cell>
        </row>
        <row r="3661">
          <cell r="K3661" t="str">
            <v>6101</v>
          </cell>
          <cell r="L3661" t="e">
            <v>#N/A</v>
          </cell>
        </row>
        <row r="3662">
          <cell r="K3662" t="str">
            <v>6101</v>
          </cell>
          <cell r="L3662" t="e">
            <v>#N/A</v>
          </cell>
        </row>
        <row r="3663">
          <cell r="K3663" t="str">
            <v>6101</v>
          </cell>
          <cell r="L3663" t="e">
            <v>#N/A</v>
          </cell>
        </row>
        <row r="3664">
          <cell r="K3664" t="str">
            <v>5620</v>
          </cell>
          <cell r="L3664" t="e">
            <v>#N/A</v>
          </cell>
        </row>
        <row r="3665">
          <cell r="K3665" t="str">
            <v>5620</v>
          </cell>
          <cell r="L3665" t="e">
            <v>#N/A</v>
          </cell>
        </row>
        <row r="3666">
          <cell r="K3666" t="str">
            <v>5620</v>
          </cell>
          <cell r="L3666" t="e">
            <v>#N/A</v>
          </cell>
        </row>
        <row r="3667">
          <cell r="K3667" t="str">
            <v>25129</v>
          </cell>
          <cell r="L3667" t="e">
            <v>#N/A</v>
          </cell>
        </row>
        <row r="3668">
          <cell r="K3668" t="str">
            <v>5620</v>
          </cell>
          <cell r="L3668" t="e">
            <v>#N/A</v>
          </cell>
        </row>
        <row r="3669">
          <cell r="K3669" t="str">
            <v>5620</v>
          </cell>
          <cell r="L3669" t="e">
            <v>#N/A</v>
          </cell>
        </row>
        <row r="3670">
          <cell r="K3670" t="str">
            <v>5620</v>
          </cell>
          <cell r="L3670" t="e">
            <v>#N/A</v>
          </cell>
        </row>
        <row r="3671">
          <cell r="K3671" t="str">
            <v>5620</v>
          </cell>
          <cell r="L3671" t="e">
            <v>#N/A</v>
          </cell>
        </row>
        <row r="3672">
          <cell r="K3672" t="str">
            <v>5620</v>
          </cell>
          <cell r="L3672" t="e">
            <v>#N/A</v>
          </cell>
        </row>
        <row r="3673">
          <cell r="K3673" t="str">
            <v>5620</v>
          </cell>
          <cell r="L3673" t="e">
            <v>#N/A</v>
          </cell>
        </row>
        <row r="3674">
          <cell r="K3674" t="str">
            <v>5620</v>
          </cell>
          <cell r="L3674" t="e">
            <v>#N/A</v>
          </cell>
        </row>
        <row r="3675">
          <cell r="K3675" t="str">
            <v>5620</v>
          </cell>
          <cell r="L3675" t="e">
            <v>#N/A</v>
          </cell>
        </row>
        <row r="3676">
          <cell r="K3676" t="str">
            <v>5620</v>
          </cell>
          <cell r="L3676" t="e">
            <v>#N/A</v>
          </cell>
        </row>
        <row r="3677">
          <cell r="K3677" t="str">
            <v>5620</v>
          </cell>
          <cell r="L3677" t="e">
            <v>#N/A</v>
          </cell>
        </row>
        <row r="3678">
          <cell r="K3678" t="str">
            <v>5620</v>
          </cell>
          <cell r="L3678" t="e">
            <v>#N/A</v>
          </cell>
        </row>
        <row r="3679">
          <cell r="K3679" t="str">
            <v>5620</v>
          </cell>
          <cell r="L3679" t="e">
            <v>#N/A</v>
          </cell>
        </row>
        <row r="3680">
          <cell r="K3680" t="str">
            <v>5620</v>
          </cell>
          <cell r="L3680" t="e">
            <v>#N/A</v>
          </cell>
        </row>
        <row r="3681">
          <cell r="K3681" t="str">
            <v>5620</v>
          </cell>
          <cell r="L3681" t="e">
            <v>#N/A</v>
          </cell>
        </row>
        <row r="3682">
          <cell r="K3682" t="str">
            <v>5622</v>
          </cell>
          <cell r="L3682" t="e">
            <v>#N/A</v>
          </cell>
        </row>
        <row r="3683">
          <cell r="K3683" t="str">
            <v>5622</v>
          </cell>
          <cell r="L3683" t="e">
            <v>#N/A</v>
          </cell>
        </row>
        <row r="3684">
          <cell r="K3684" t="str">
            <v>5622</v>
          </cell>
          <cell r="L3684" t="e">
            <v>#N/A</v>
          </cell>
        </row>
        <row r="3685">
          <cell r="K3685" t="str">
            <v>5622</v>
          </cell>
          <cell r="L3685" t="e">
            <v>#N/A</v>
          </cell>
        </row>
        <row r="3686">
          <cell r="K3686" t="str">
            <v>5622</v>
          </cell>
          <cell r="L3686" t="e">
            <v>#N/A</v>
          </cell>
        </row>
        <row r="3687">
          <cell r="K3687" t="str">
            <v>5622</v>
          </cell>
          <cell r="L3687" t="e">
            <v>#N/A</v>
          </cell>
        </row>
        <row r="3688">
          <cell r="K3688" t="str">
            <v>5622</v>
          </cell>
          <cell r="L3688" t="e">
            <v>#N/A</v>
          </cell>
        </row>
        <row r="3689">
          <cell r="K3689" t="str">
            <v>5622</v>
          </cell>
          <cell r="L3689" t="e">
            <v>#N/A</v>
          </cell>
        </row>
        <row r="3690">
          <cell r="K3690" t="str">
            <v>5622</v>
          </cell>
          <cell r="L3690" t="e">
            <v>#N/A</v>
          </cell>
        </row>
        <row r="3691">
          <cell r="K3691" t="str">
            <v>5622</v>
          </cell>
          <cell r="L3691" t="e">
            <v>#N/A</v>
          </cell>
        </row>
        <row r="3692">
          <cell r="K3692" t="str">
            <v>5622</v>
          </cell>
          <cell r="L3692" t="e">
            <v>#N/A</v>
          </cell>
        </row>
        <row r="3693">
          <cell r="K3693" t="str">
            <v>5654</v>
          </cell>
          <cell r="L3693" t="e">
            <v>#N/A</v>
          </cell>
        </row>
        <row r="3694">
          <cell r="K3694" t="str">
            <v>5654</v>
          </cell>
          <cell r="L3694" t="e">
            <v>#N/A</v>
          </cell>
        </row>
        <row r="3695">
          <cell r="K3695" t="str">
            <v>5654</v>
          </cell>
          <cell r="L3695" t="e">
            <v>#N/A</v>
          </cell>
        </row>
        <row r="3696">
          <cell r="K3696" t="str">
            <v>5654</v>
          </cell>
          <cell r="L3696" t="e">
            <v>#N/A</v>
          </cell>
        </row>
        <row r="3697">
          <cell r="K3697" t="str">
            <v>5622</v>
          </cell>
          <cell r="L3697" t="e">
            <v>#N/A</v>
          </cell>
        </row>
        <row r="3698">
          <cell r="K3698" t="str">
            <v>5622</v>
          </cell>
          <cell r="L3698" t="e">
            <v>#N/A</v>
          </cell>
        </row>
        <row r="3699">
          <cell r="K3699" t="str">
            <v>5622</v>
          </cell>
          <cell r="L3699" t="e">
            <v>#N/A</v>
          </cell>
        </row>
        <row r="3700">
          <cell r="K3700" t="str">
            <v>5622</v>
          </cell>
          <cell r="L3700" t="e">
            <v>#N/A</v>
          </cell>
        </row>
        <row r="3701">
          <cell r="K3701" t="str">
            <v>5622</v>
          </cell>
          <cell r="L3701" t="e">
            <v>#N/A</v>
          </cell>
        </row>
        <row r="3702">
          <cell r="K3702" t="str">
            <v>5622</v>
          </cell>
          <cell r="L3702" t="e">
            <v>#N/A</v>
          </cell>
        </row>
        <row r="3703">
          <cell r="K3703" t="str">
            <v>5622</v>
          </cell>
          <cell r="L3703" t="e">
            <v>#N/A</v>
          </cell>
        </row>
        <row r="3704">
          <cell r="K3704" t="str">
            <v>5622</v>
          </cell>
          <cell r="L3704" t="e">
            <v>#N/A</v>
          </cell>
        </row>
        <row r="3705">
          <cell r="K3705" t="str">
            <v>5622</v>
          </cell>
          <cell r="L3705" t="e">
            <v>#N/A</v>
          </cell>
        </row>
        <row r="3706">
          <cell r="K3706" t="str">
            <v>5622</v>
          </cell>
          <cell r="L3706" t="e">
            <v>#N/A</v>
          </cell>
        </row>
        <row r="3707">
          <cell r="K3707" t="str">
            <v>5622</v>
          </cell>
          <cell r="L3707" t="e">
            <v>#N/A</v>
          </cell>
        </row>
        <row r="3708">
          <cell r="K3708" t="str">
            <v>5622</v>
          </cell>
          <cell r="L3708" t="e">
            <v>#N/A</v>
          </cell>
        </row>
        <row r="3709">
          <cell r="K3709" t="str">
            <v>5622</v>
          </cell>
          <cell r="L3709" t="e">
            <v>#N/A</v>
          </cell>
        </row>
        <row r="3710">
          <cell r="K3710" t="str">
            <v>5622</v>
          </cell>
          <cell r="L3710" t="e">
            <v>#N/A</v>
          </cell>
        </row>
        <row r="3711">
          <cell r="K3711" t="str">
            <v>5622</v>
          </cell>
          <cell r="L3711" t="e">
            <v>#N/A</v>
          </cell>
        </row>
        <row r="3712">
          <cell r="K3712" t="str">
            <v>5622</v>
          </cell>
          <cell r="L3712" t="e">
            <v>#N/A</v>
          </cell>
        </row>
        <row r="3713">
          <cell r="K3713" t="str">
            <v>5622</v>
          </cell>
          <cell r="L3713" t="e">
            <v>#N/A</v>
          </cell>
        </row>
        <row r="3714">
          <cell r="K3714" t="str">
            <v>5622</v>
          </cell>
          <cell r="L3714" t="e">
            <v>#N/A</v>
          </cell>
        </row>
        <row r="3715">
          <cell r="K3715" t="str">
            <v>5622</v>
          </cell>
          <cell r="L3715" t="e">
            <v>#N/A</v>
          </cell>
        </row>
        <row r="3716">
          <cell r="K3716" t="str">
            <v>5622</v>
          </cell>
          <cell r="L3716" t="e">
            <v>#N/A</v>
          </cell>
        </row>
        <row r="3717">
          <cell r="K3717" t="str">
            <v>5622</v>
          </cell>
          <cell r="L3717" t="e">
            <v>#N/A</v>
          </cell>
        </row>
        <row r="3718">
          <cell r="K3718" t="str">
            <v>5622</v>
          </cell>
          <cell r="L3718" t="e">
            <v>#N/A</v>
          </cell>
        </row>
        <row r="3719">
          <cell r="K3719" t="str">
            <v>5622</v>
          </cell>
          <cell r="L3719" t="e">
            <v>#N/A</v>
          </cell>
        </row>
        <row r="3720">
          <cell r="K3720" t="str">
            <v>5622</v>
          </cell>
          <cell r="L3720" t="e">
            <v>#N/A</v>
          </cell>
        </row>
        <row r="3721">
          <cell r="K3721" t="str">
            <v>5622</v>
          </cell>
          <cell r="L3721" t="e">
            <v>#N/A</v>
          </cell>
        </row>
        <row r="3722">
          <cell r="K3722" t="str">
            <v>5620</v>
          </cell>
          <cell r="L3722" t="e">
            <v>#N/A</v>
          </cell>
        </row>
        <row r="3723">
          <cell r="K3723" t="str">
            <v>5620</v>
          </cell>
          <cell r="L3723" t="e">
            <v>#N/A</v>
          </cell>
        </row>
        <row r="3724">
          <cell r="K3724" t="str">
            <v>5620</v>
          </cell>
          <cell r="L3724" t="e">
            <v>#N/A</v>
          </cell>
        </row>
        <row r="3725">
          <cell r="K3725" t="str">
            <v>5620</v>
          </cell>
          <cell r="L3725" t="e">
            <v>#N/A</v>
          </cell>
        </row>
        <row r="3726">
          <cell r="K3726" t="str">
            <v>5622</v>
          </cell>
          <cell r="L3726" t="e">
            <v>#N/A</v>
          </cell>
        </row>
        <row r="3727">
          <cell r="K3727" t="str">
            <v>5622</v>
          </cell>
          <cell r="L3727" t="e">
            <v>#N/A</v>
          </cell>
        </row>
        <row r="3728">
          <cell r="K3728" t="str">
            <v>5622</v>
          </cell>
          <cell r="L3728" t="e">
            <v>#N/A</v>
          </cell>
        </row>
        <row r="3729">
          <cell r="K3729" t="str">
            <v>5622</v>
          </cell>
          <cell r="L3729" t="e">
            <v>#N/A</v>
          </cell>
        </row>
        <row r="3730">
          <cell r="K3730" t="str">
            <v>5622</v>
          </cell>
          <cell r="L3730" t="e">
            <v>#N/A</v>
          </cell>
        </row>
        <row r="3731">
          <cell r="K3731" t="str">
            <v>5622</v>
          </cell>
          <cell r="L3731" t="e">
            <v>#N/A</v>
          </cell>
        </row>
        <row r="3732">
          <cell r="K3732" t="str">
            <v>5622</v>
          </cell>
          <cell r="L3732" t="e">
            <v>#N/A</v>
          </cell>
        </row>
        <row r="3733">
          <cell r="K3733" t="str">
            <v>5650</v>
          </cell>
          <cell r="L3733" t="e">
            <v>#N/A</v>
          </cell>
        </row>
        <row r="3734">
          <cell r="K3734" t="str">
            <v>5650</v>
          </cell>
          <cell r="L3734" t="e">
            <v>#N/A</v>
          </cell>
        </row>
        <row r="3735">
          <cell r="K3735" t="str">
            <v>5650</v>
          </cell>
          <cell r="L3735" t="e">
            <v>#N/A</v>
          </cell>
        </row>
        <row r="3736">
          <cell r="K3736" t="str">
            <v>5650</v>
          </cell>
          <cell r="L3736" t="e">
            <v>#N/A</v>
          </cell>
        </row>
        <row r="3737">
          <cell r="K3737" t="str">
            <v>5650</v>
          </cell>
          <cell r="L3737" t="e">
            <v>#N/A</v>
          </cell>
        </row>
        <row r="3738">
          <cell r="K3738" t="str">
            <v>5650</v>
          </cell>
          <cell r="L3738" t="e">
            <v>#N/A</v>
          </cell>
        </row>
        <row r="3739">
          <cell r="K3739" t="str">
            <v>25149</v>
          </cell>
          <cell r="L3739" t="e">
            <v>#N/A</v>
          </cell>
        </row>
        <row r="3740">
          <cell r="K3740" t="str">
            <v>25149</v>
          </cell>
          <cell r="L3740" t="e">
            <v>#N/A</v>
          </cell>
        </row>
        <row r="3741">
          <cell r="K3741" t="str">
            <v>5651</v>
          </cell>
          <cell r="L3741" t="e">
            <v>#N/A</v>
          </cell>
        </row>
        <row r="3742">
          <cell r="K3742" t="str">
            <v>5651</v>
          </cell>
          <cell r="L3742" t="e">
            <v>#N/A</v>
          </cell>
        </row>
        <row r="3743">
          <cell r="K3743" t="str">
            <v>5650</v>
          </cell>
          <cell r="L3743" t="e">
            <v>#N/A</v>
          </cell>
        </row>
        <row r="3744">
          <cell r="K3744" t="str">
            <v>5652</v>
          </cell>
          <cell r="L3744" t="e">
            <v>#N/A</v>
          </cell>
        </row>
        <row r="3745">
          <cell r="K3745" t="str">
            <v>5652</v>
          </cell>
          <cell r="L3745" t="e">
            <v>#N/A</v>
          </cell>
        </row>
        <row r="3746">
          <cell r="K3746" t="str">
            <v>5653</v>
          </cell>
          <cell r="L3746" t="e">
            <v>#N/A</v>
          </cell>
        </row>
        <row r="3747">
          <cell r="K3747" t="str">
            <v>5653</v>
          </cell>
          <cell r="L3747" t="e">
            <v>#N/A</v>
          </cell>
        </row>
        <row r="3748">
          <cell r="K3748" t="str">
            <v>5652</v>
          </cell>
          <cell r="L3748" t="e">
            <v>#N/A</v>
          </cell>
        </row>
        <row r="3749">
          <cell r="K3749" t="str">
            <v>5652</v>
          </cell>
          <cell r="L3749" t="e">
            <v>#N/A</v>
          </cell>
        </row>
        <row r="3750">
          <cell r="K3750" t="str">
            <v>5651</v>
          </cell>
          <cell r="L3750" t="e">
            <v>#N/A</v>
          </cell>
        </row>
        <row r="3751">
          <cell r="K3751" t="str">
            <v>5651</v>
          </cell>
          <cell r="L3751" t="e">
            <v>#N/A</v>
          </cell>
        </row>
        <row r="3752">
          <cell r="K3752" t="str">
            <v>5651</v>
          </cell>
          <cell r="L3752" t="e">
            <v>#N/A</v>
          </cell>
        </row>
        <row r="3753">
          <cell r="K3753" t="str">
            <v>5651</v>
          </cell>
          <cell r="L3753" t="e">
            <v>#N/A</v>
          </cell>
        </row>
        <row r="3754">
          <cell r="K3754" t="str">
            <v>5653</v>
          </cell>
          <cell r="L3754" t="e">
            <v>#N/A</v>
          </cell>
        </row>
        <row r="3755">
          <cell r="K3755" t="str">
            <v>5653</v>
          </cell>
          <cell r="L3755" t="e">
            <v>#N/A</v>
          </cell>
        </row>
        <row r="3756">
          <cell r="K3756" t="str">
            <v>5653</v>
          </cell>
          <cell r="L3756" t="e">
            <v>#N/A</v>
          </cell>
        </row>
        <row r="3757">
          <cell r="K3757" t="str">
            <v>5653</v>
          </cell>
          <cell r="L3757" t="e">
            <v>#N/A</v>
          </cell>
        </row>
        <row r="3758">
          <cell r="K3758" t="str">
            <v>5653</v>
          </cell>
          <cell r="L3758" t="e">
            <v>#N/A</v>
          </cell>
        </row>
        <row r="3759">
          <cell r="K3759" t="str">
            <v>5653</v>
          </cell>
          <cell r="L3759" t="e">
            <v>#N/A</v>
          </cell>
        </row>
        <row r="3760">
          <cell r="K3760" t="str">
            <v>5654</v>
          </cell>
          <cell r="L3760" t="e">
            <v>#N/A</v>
          </cell>
        </row>
        <row r="3761">
          <cell r="K3761" t="str">
            <v>5420</v>
          </cell>
          <cell r="L3761" t="e">
            <v>#N/A</v>
          </cell>
        </row>
        <row r="3762">
          <cell r="K3762" t="str">
            <v>5654</v>
          </cell>
          <cell r="L3762" t="e">
            <v>#N/A</v>
          </cell>
        </row>
        <row r="3763">
          <cell r="K3763" t="str">
            <v>5654</v>
          </cell>
          <cell r="L3763" t="e">
            <v>#N/A</v>
          </cell>
        </row>
        <row r="3764">
          <cell r="K3764" t="str">
            <v>5654</v>
          </cell>
          <cell r="L3764" t="e">
            <v>#N/A</v>
          </cell>
        </row>
        <row r="3765">
          <cell r="K3765" t="str">
            <v>5654</v>
          </cell>
          <cell r="L3765" t="e">
            <v>#N/A</v>
          </cell>
        </row>
        <row r="3766">
          <cell r="K3766" t="str">
            <v>5654</v>
          </cell>
          <cell r="L3766" t="e">
            <v>#N/A</v>
          </cell>
        </row>
        <row r="3767">
          <cell r="K3767" t="str">
            <v>5654</v>
          </cell>
          <cell r="L3767" t="e">
            <v>#N/A</v>
          </cell>
        </row>
        <row r="3768">
          <cell r="K3768" t="str">
            <v>5654</v>
          </cell>
          <cell r="L3768" t="e">
            <v>#N/A</v>
          </cell>
        </row>
        <row r="3769">
          <cell r="K3769" t="str">
            <v>5654</v>
          </cell>
          <cell r="L3769" t="e">
            <v>#N/A</v>
          </cell>
        </row>
        <row r="3770">
          <cell r="K3770" t="str">
            <v>5654</v>
          </cell>
          <cell r="L3770" t="e">
            <v>#N/A</v>
          </cell>
        </row>
        <row r="3771">
          <cell r="K3771" t="str">
            <v>5654</v>
          </cell>
          <cell r="L3771" t="e">
            <v>#N/A</v>
          </cell>
        </row>
        <row r="3772">
          <cell r="K3772" t="str">
            <v>5654</v>
          </cell>
          <cell r="L3772" t="e">
            <v>#N/A</v>
          </cell>
        </row>
        <row r="3773">
          <cell r="K3773" t="str">
            <v>5654</v>
          </cell>
          <cell r="L3773" t="e">
            <v>#N/A</v>
          </cell>
        </row>
        <row r="3774">
          <cell r="K3774" t="str">
            <v>5654</v>
          </cell>
          <cell r="L3774" t="e">
            <v>#N/A</v>
          </cell>
        </row>
        <row r="3775">
          <cell r="K3775" t="str">
            <v>5654</v>
          </cell>
          <cell r="L3775" t="e">
            <v>#N/A</v>
          </cell>
        </row>
        <row r="3776">
          <cell r="K3776" t="str">
            <v>5654</v>
          </cell>
          <cell r="L3776" t="e">
            <v>#N/A</v>
          </cell>
        </row>
        <row r="3777">
          <cell r="K3777" t="str">
            <v>5654</v>
          </cell>
          <cell r="L3777" t="e">
            <v>#N/A</v>
          </cell>
        </row>
        <row r="3778">
          <cell r="K3778" t="str">
            <v>5654</v>
          </cell>
          <cell r="L3778" t="e">
            <v>#N/A</v>
          </cell>
        </row>
        <row r="3779">
          <cell r="K3779" t="str">
            <v>5654</v>
          </cell>
          <cell r="L3779" t="e">
            <v>#N/A</v>
          </cell>
        </row>
        <row r="3780">
          <cell r="K3780" t="str">
            <v>5654</v>
          </cell>
          <cell r="L3780" t="e">
            <v>#N/A</v>
          </cell>
        </row>
        <row r="3781">
          <cell r="K3781" t="str">
            <v>5654</v>
          </cell>
          <cell r="L3781" t="e">
            <v>#N/A</v>
          </cell>
        </row>
        <row r="3782">
          <cell r="K3782" t="str">
            <v>5654</v>
          </cell>
          <cell r="L3782" t="e">
            <v>#N/A</v>
          </cell>
        </row>
        <row r="3783">
          <cell r="K3783" t="str">
            <v>5654</v>
          </cell>
          <cell r="L3783" t="e">
            <v>#N/A</v>
          </cell>
        </row>
        <row r="3784">
          <cell r="K3784" t="str">
            <v>5654</v>
          </cell>
          <cell r="L3784" t="e">
            <v>#N/A</v>
          </cell>
        </row>
        <row r="3785">
          <cell r="K3785" t="str">
            <v>5420</v>
          </cell>
          <cell r="L3785" t="e">
            <v>#N/A</v>
          </cell>
        </row>
        <row r="3786">
          <cell r="K3786" t="str">
            <v>5420</v>
          </cell>
          <cell r="L3786" t="e">
            <v>#N/A</v>
          </cell>
        </row>
        <row r="3787">
          <cell r="K3787" t="str">
            <v>5654</v>
          </cell>
          <cell r="L3787" t="e">
            <v>#N/A</v>
          </cell>
        </row>
        <row r="3788">
          <cell r="K3788" t="str">
            <v>5654</v>
          </cell>
          <cell r="L3788" t="e">
            <v>#N/A</v>
          </cell>
        </row>
        <row r="3789">
          <cell r="K3789" t="str">
            <v>5654</v>
          </cell>
          <cell r="L3789" t="e">
            <v>#N/A</v>
          </cell>
        </row>
        <row r="3790">
          <cell r="K3790" t="str">
            <v>5654</v>
          </cell>
          <cell r="L3790" t="e">
            <v>#N/A</v>
          </cell>
        </row>
        <row r="3791">
          <cell r="K3791" t="str">
            <v>5654</v>
          </cell>
          <cell r="L3791" t="e">
            <v>#N/A</v>
          </cell>
        </row>
        <row r="3792">
          <cell r="K3792" t="str">
            <v>5654</v>
          </cell>
          <cell r="L3792" t="e">
            <v>#N/A</v>
          </cell>
        </row>
        <row r="3793">
          <cell r="K3793" t="str">
            <v>5654</v>
          </cell>
          <cell r="L3793" t="e">
            <v>#N/A</v>
          </cell>
        </row>
        <row r="3794">
          <cell r="K3794" t="str">
            <v>5654</v>
          </cell>
          <cell r="L3794" t="e">
            <v>#N/A</v>
          </cell>
        </row>
        <row r="3795">
          <cell r="K3795" t="str">
            <v>5420</v>
          </cell>
          <cell r="L3795" t="e">
            <v>#N/A</v>
          </cell>
        </row>
        <row r="3796">
          <cell r="K3796" t="str">
            <v>5420</v>
          </cell>
          <cell r="L3796" t="e">
            <v>#N/A</v>
          </cell>
        </row>
        <row r="3797">
          <cell r="K3797" t="str">
            <v>5654</v>
          </cell>
          <cell r="L3797" t="e">
            <v>#N/A</v>
          </cell>
        </row>
        <row r="3798">
          <cell r="K3798" t="str">
            <v>5654</v>
          </cell>
          <cell r="L3798" t="e">
            <v>#N/A</v>
          </cell>
        </row>
        <row r="3799">
          <cell r="K3799" t="str">
            <v>5654</v>
          </cell>
          <cell r="L3799" t="e">
            <v>#N/A</v>
          </cell>
        </row>
        <row r="3800">
          <cell r="K3800" t="str">
            <v>5654</v>
          </cell>
          <cell r="L3800" t="e">
            <v>#N/A</v>
          </cell>
        </row>
        <row r="3801">
          <cell r="K3801" t="str">
            <v>5654</v>
          </cell>
          <cell r="L3801" t="e">
            <v>#N/A</v>
          </cell>
        </row>
        <row r="3802">
          <cell r="K3802" t="str">
            <v>5654</v>
          </cell>
          <cell r="L3802" t="e">
            <v>#N/A</v>
          </cell>
        </row>
        <row r="3803">
          <cell r="K3803" t="str">
            <v>5654</v>
          </cell>
          <cell r="L3803" t="e">
            <v>#N/A</v>
          </cell>
        </row>
        <row r="3804">
          <cell r="K3804" t="str">
            <v>5654</v>
          </cell>
          <cell r="L3804" t="e">
            <v>#N/A</v>
          </cell>
        </row>
        <row r="3805">
          <cell r="K3805" t="str">
            <v>5654</v>
          </cell>
          <cell r="L3805" t="e">
            <v>#N/A</v>
          </cell>
        </row>
        <row r="3806">
          <cell r="K3806" t="str">
            <v>5654</v>
          </cell>
          <cell r="L3806" t="e">
            <v>#N/A</v>
          </cell>
        </row>
        <row r="3807">
          <cell r="K3807" t="str">
            <v>5654</v>
          </cell>
          <cell r="L3807" t="e">
            <v>#N/A</v>
          </cell>
        </row>
        <row r="3808">
          <cell r="K3808" t="str">
            <v>5654</v>
          </cell>
          <cell r="L3808" t="e">
            <v>#N/A</v>
          </cell>
        </row>
        <row r="3809">
          <cell r="K3809" t="str">
            <v>5654</v>
          </cell>
          <cell r="L3809" t="e">
            <v>#N/A</v>
          </cell>
        </row>
        <row r="3810">
          <cell r="K3810" t="str">
            <v>5420</v>
          </cell>
          <cell r="L3810" t="e">
            <v>#N/A</v>
          </cell>
        </row>
        <row r="3811">
          <cell r="K3811" t="str">
            <v>5420</v>
          </cell>
          <cell r="L3811" t="e">
            <v>#N/A</v>
          </cell>
        </row>
        <row r="3812">
          <cell r="K3812" t="str">
            <v>5654</v>
          </cell>
          <cell r="L3812" t="e">
            <v>#N/A</v>
          </cell>
        </row>
        <row r="3813">
          <cell r="K3813" t="str">
            <v>5654</v>
          </cell>
          <cell r="L3813" t="e">
            <v>#N/A</v>
          </cell>
        </row>
        <row r="3814">
          <cell r="K3814" t="str">
            <v>5654</v>
          </cell>
          <cell r="L3814" t="e">
            <v>#N/A</v>
          </cell>
        </row>
        <row r="3815">
          <cell r="K3815" t="str">
            <v>5530</v>
          </cell>
          <cell r="L3815" t="e">
            <v>#N/A</v>
          </cell>
        </row>
        <row r="3816">
          <cell r="K3816" t="str">
            <v>5530</v>
          </cell>
          <cell r="L3816" t="e">
            <v>#N/A</v>
          </cell>
        </row>
        <row r="3817">
          <cell r="K3817" t="str">
            <v>5530</v>
          </cell>
          <cell r="L3817" t="e">
            <v>#N/A</v>
          </cell>
        </row>
        <row r="3818">
          <cell r="K3818" t="str">
            <v>5654</v>
          </cell>
          <cell r="L3818" t="e">
            <v>#N/A</v>
          </cell>
        </row>
        <row r="3819">
          <cell r="K3819" t="str">
            <v>5530</v>
          </cell>
          <cell r="L3819" t="e">
            <v>#N/A</v>
          </cell>
        </row>
        <row r="3820">
          <cell r="K3820" t="str">
            <v>5654</v>
          </cell>
          <cell r="L3820" t="e">
            <v>#N/A</v>
          </cell>
        </row>
        <row r="3821">
          <cell r="K3821" t="str">
            <v>5654</v>
          </cell>
          <cell r="L3821" t="e">
            <v>#N/A</v>
          </cell>
        </row>
        <row r="3822">
          <cell r="K3822" t="str">
            <v>5530</v>
          </cell>
          <cell r="L3822" t="e">
            <v>#N/A</v>
          </cell>
        </row>
        <row r="3823">
          <cell r="K3823" t="str">
            <v>5654</v>
          </cell>
          <cell r="L3823" t="e">
            <v>#N/A</v>
          </cell>
        </row>
        <row r="3824">
          <cell r="K3824" t="str">
            <v>5654</v>
          </cell>
          <cell r="L3824" t="e">
            <v>#N/A</v>
          </cell>
        </row>
        <row r="3825">
          <cell r="K3825" t="str">
            <v>5654</v>
          </cell>
          <cell r="L3825" t="e">
            <v>#N/A</v>
          </cell>
        </row>
        <row r="3826">
          <cell r="K3826" t="str">
            <v>5532</v>
          </cell>
          <cell r="L3826" t="e">
            <v>#N/A</v>
          </cell>
        </row>
        <row r="3827">
          <cell r="K3827" t="str">
            <v>5531</v>
          </cell>
          <cell r="L3827" t="e">
            <v>#N/A</v>
          </cell>
        </row>
        <row r="3828">
          <cell r="K3828" t="str">
            <v>25148</v>
          </cell>
          <cell r="L3828" t="e">
            <v>#N/A</v>
          </cell>
        </row>
        <row r="3829">
          <cell r="K3829" t="str">
            <v>25148</v>
          </cell>
          <cell r="L3829" t="e">
            <v>#N/A</v>
          </cell>
        </row>
        <row r="3830">
          <cell r="K3830" t="str">
            <v>25148</v>
          </cell>
          <cell r="L3830" t="e">
            <v>#N/A</v>
          </cell>
        </row>
        <row r="3831">
          <cell r="K3831" t="str">
            <v>5530</v>
          </cell>
          <cell r="L3831" t="e">
            <v>#N/A</v>
          </cell>
        </row>
        <row r="3832">
          <cell r="K3832" t="str">
            <v>5530</v>
          </cell>
          <cell r="L3832" t="e">
            <v>#N/A</v>
          </cell>
        </row>
        <row r="3833">
          <cell r="K3833" t="str">
            <v>5530</v>
          </cell>
          <cell r="L3833" t="e">
            <v>#N/A</v>
          </cell>
        </row>
        <row r="3834">
          <cell r="K3834" t="str">
            <v>5530</v>
          </cell>
          <cell r="L3834" t="e">
            <v>#N/A</v>
          </cell>
        </row>
        <row r="3835">
          <cell r="K3835" t="str">
            <v>5530</v>
          </cell>
          <cell r="L3835" t="e">
            <v>#N/A</v>
          </cell>
        </row>
        <row r="3836">
          <cell r="K3836" t="str">
            <v>5530</v>
          </cell>
          <cell r="L3836" t="e">
            <v>#N/A</v>
          </cell>
        </row>
        <row r="3837">
          <cell r="K3837" t="str">
            <v>5530</v>
          </cell>
          <cell r="L3837" t="e">
            <v>#N/A</v>
          </cell>
        </row>
        <row r="3838">
          <cell r="K3838" t="str">
            <v>5530</v>
          </cell>
          <cell r="L3838" t="e">
            <v>#N/A</v>
          </cell>
        </row>
        <row r="3839">
          <cell r="K3839" t="str">
            <v>5530</v>
          </cell>
          <cell r="L3839" t="e">
            <v>#N/A</v>
          </cell>
        </row>
        <row r="3840">
          <cell r="K3840" t="str">
            <v>5530</v>
          </cell>
          <cell r="L3840" t="e">
            <v>#N/A</v>
          </cell>
        </row>
        <row r="3841">
          <cell r="K3841" t="str">
            <v>5530</v>
          </cell>
          <cell r="L3841" t="e">
            <v>#N/A</v>
          </cell>
        </row>
        <row r="3842">
          <cell r="K3842" t="str">
            <v>5654</v>
          </cell>
          <cell r="L3842" t="e">
            <v>#N/A</v>
          </cell>
        </row>
        <row r="3843">
          <cell r="K3843" t="str">
            <v>5654</v>
          </cell>
          <cell r="L3843" t="e">
            <v>#N/A</v>
          </cell>
        </row>
        <row r="3844">
          <cell r="K3844" t="str">
            <v>5550</v>
          </cell>
          <cell r="L3844" t="e">
            <v>#N/A</v>
          </cell>
        </row>
        <row r="3845">
          <cell r="K3845" t="str">
            <v>5550</v>
          </cell>
          <cell r="L3845" t="e">
            <v>#N/A</v>
          </cell>
        </row>
        <row r="3846">
          <cell r="K3846" t="str">
            <v>5550</v>
          </cell>
          <cell r="L3846" t="e">
            <v>#N/A</v>
          </cell>
        </row>
        <row r="3847">
          <cell r="K3847" t="str">
            <v>5550</v>
          </cell>
          <cell r="L3847" t="e">
            <v>#N/A</v>
          </cell>
        </row>
        <row r="3848">
          <cell r="K3848" t="str">
            <v>5550</v>
          </cell>
          <cell r="L3848" t="e">
            <v>#N/A</v>
          </cell>
        </row>
        <row r="3849">
          <cell r="K3849" t="str">
            <v>5550</v>
          </cell>
          <cell r="L3849" t="e">
            <v>#N/A</v>
          </cell>
        </row>
        <row r="3850">
          <cell r="K3850" t="str">
            <v>5654</v>
          </cell>
          <cell r="L3850" t="e">
            <v>#N/A</v>
          </cell>
        </row>
        <row r="3851">
          <cell r="K3851" t="str">
            <v>5654</v>
          </cell>
          <cell r="L3851" t="e">
            <v>#N/A</v>
          </cell>
        </row>
        <row r="3852">
          <cell r="K3852" t="str">
            <v>5654</v>
          </cell>
          <cell r="L3852" t="e">
            <v>#N/A</v>
          </cell>
        </row>
        <row r="3853">
          <cell r="K3853" t="str">
            <v>5654</v>
          </cell>
          <cell r="L3853" t="e">
            <v>#N/A</v>
          </cell>
        </row>
        <row r="3854">
          <cell r="K3854" t="str">
            <v>5654</v>
          </cell>
          <cell r="L3854" t="e">
            <v>#N/A</v>
          </cell>
        </row>
        <row r="3855">
          <cell r="K3855" t="str">
            <v>5654</v>
          </cell>
          <cell r="L3855" t="e">
            <v>#N/A</v>
          </cell>
        </row>
        <row r="3856">
          <cell r="K3856" t="str">
            <v>5654</v>
          </cell>
          <cell r="L3856" t="e">
            <v>#N/A</v>
          </cell>
        </row>
        <row r="3857">
          <cell r="K3857" t="str">
            <v>5654</v>
          </cell>
          <cell r="L3857" t="e">
            <v>#N/A</v>
          </cell>
        </row>
        <row r="3858">
          <cell r="K3858" t="str">
            <v>25127</v>
          </cell>
          <cell r="L3858" t="e">
            <v>#N/A</v>
          </cell>
        </row>
        <row r="3859">
          <cell r="K3859" t="str">
            <v>25127</v>
          </cell>
          <cell r="L3859" t="e">
            <v>#N/A</v>
          </cell>
        </row>
        <row r="3860">
          <cell r="K3860" t="str">
            <v>25127</v>
          </cell>
          <cell r="L3860" t="e">
            <v>#N/A</v>
          </cell>
        </row>
        <row r="3861">
          <cell r="K3861" t="str">
            <v>25127</v>
          </cell>
          <cell r="L3861" t="e">
            <v>#N/A</v>
          </cell>
        </row>
        <row r="3862">
          <cell r="K3862" t="str">
            <v>25127</v>
          </cell>
          <cell r="L3862" t="e">
            <v>#N/A</v>
          </cell>
        </row>
        <row r="3863">
          <cell r="K3863" t="str">
            <v>25127</v>
          </cell>
          <cell r="L3863" t="e">
            <v>#N/A</v>
          </cell>
        </row>
        <row r="3864">
          <cell r="K3864" t="str">
            <v>25127</v>
          </cell>
          <cell r="L3864" t="e">
            <v>#N/A</v>
          </cell>
        </row>
        <row r="3865">
          <cell r="K3865" t="str">
            <v>25127</v>
          </cell>
          <cell r="L3865" t="e">
            <v>#N/A</v>
          </cell>
        </row>
        <row r="3866">
          <cell r="K3866" t="str">
            <v>25127</v>
          </cell>
          <cell r="L3866" t="e">
            <v>#N/A</v>
          </cell>
        </row>
        <row r="3867">
          <cell r="K3867" t="str">
            <v>25127</v>
          </cell>
          <cell r="L3867" t="e">
            <v>#N/A</v>
          </cell>
        </row>
        <row r="3868">
          <cell r="K3868" t="str">
            <v>25127</v>
          </cell>
          <cell r="L3868" t="e">
            <v>#N/A</v>
          </cell>
        </row>
        <row r="3869">
          <cell r="K3869" t="str">
            <v>25127</v>
          </cell>
          <cell r="L3869" t="e">
            <v>#N/A</v>
          </cell>
        </row>
        <row r="3870">
          <cell r="K3870" t="str">
            <v>25127</v>
          </cell>
          <cell r="L3870" t="e">
            <v>#N/A</v>
          </cell>
        </row>
        <row r="3871">
          <cell r="K3871" t="str">
            <v>25127</v>
          </cell>
          <cell r="L3871" t="e">
            <v>#N/A</v>
          </cell>
        </row>
        <row r="3872">
          <cell r="K3872" t="str">
            <v>25127</v>
          </cell>
          <cell r="L3872" t="e">
            <v>#N/A</v>
          </cell>
        </row>
        <row r="3873">
          <cell r="K3873" t="str">
            <v>25127</v>
          </cell>
          <cell r="L3873" t="e">
            <v>#N/A</v>
          </cell>
        </row>
        <row r="3874">
          <cell r="K3874" t="str">
            <v>25127</v>
          </cell>
          <cell r="L3874" t="e">
            <v>#N/A</v>
          </cell>
        </row>
        <row r="3875">
          <cell r="K3875" t="str">
            <v>25127</v>
          </cell>
          <cell r="L3875" t="e">
            <v>#N/A</v>
          </cell>
        </row>
        <row r="3876">
          <cell r="K3876" t="str">
            <v>25127</v>
          </cell>
          <cell r="L3876" t="e">
            <v>#N/A</v>
          </cell>
        </row>
        <row r="3877">
          <cell r="K3877" t="str">
            <v>25130</v>
          </cell>
          <cell r="L3877" t="e">
            <v>#N/A</v>
          </cell>
        </row>
        <row r="3878">
          <cell r="K3878" t="str">
            <v>25130</v>
          </cell>
          <cell r="L3878" t="e">
            <v>#N/A</v>
          </cell>
        </row>
        <row r="3879">
          <cell r="K3879" t="str">
            <v>25130</v>
          </cell>
          <cell r="L3879" t="e">
            <v>#N/A</v>
          </cell>
        </row>
        <row r="3880">
          <cell r="K3880" t="str">
            <v>25130</v>
          </cell>
          <cell r="L3880" t="e">
            <v>#N/A</v>
          </cell>
        </row>
        <row r="3881">
          <cell r="K3881" t="str">
            <v>25130</v>
          </cell>
          <cell r="L3881" t="e">
            <v>#N/A</v>
          </cell>
        </row>
        <row r="3882">
          <cell r="K3882" t="str">
            <v>25127</v>
          </cell>
          <cell r="L3882" t="e">
            <v>#N/A</v>
          </cell>
        </row>
        <row r="3883">
          <cell r="K3883" t="str">
            <v>25135</v>
          </cell>
          <cell r="L3883" t="e">
            <v>#N/A</v>
          </cell>
        </row>
        <row r="3884">
          <cell r="K3884" t="str">
            <v>25135</v>
          </cell>
          <cell r="L3884" t="e">
            <v>#N/A</v>
          </cell>
        </row>
        <row r="3885">
          <cell r="K3885" t="str">
            <v>5682</v>
          </cell>
          <cell r="L3885" t="e">
            <v>#N/A</v>
          </cell>
        </row>
        <row r="3886">
          <cell r="K3886" t="str">
            <v>5682</v>
          </cell>
          <cell r="L3886" t="e">
            <v>#N/A</v>
          </cell>
        </row>
        <row r="3887">
          <cell r="K3887" t="str">
            <v>5682</v>
          </cell>
          <cell r="L3887" t="e">
            <v>#N/A</v>
          </cell>
        </row>
        <row r="3888">
          <cell r="K3888" t="str">
            <v>5682</v>
          </cell>
          <cell r="L3888" t="e">
            <v>#N/A</v>
          </cell>
        </row>
        <row r="3889">
          <cell r="K3889" t="str">
            <v>5682</v>
          </cell>
          <cell r="L3889" t="e">
            <v>#N/A</v>
          </cell>
        </row>
        <row r="3890">
          <cell r="K3890" t="str">
            <v>5682</v>
          </cell>
          <cell r="L3890" t="e">
            <v>#N/A</v>
          </cell>
        </row>
        <row r="3891">
          <cell r="K3891" t="str">
            <v>5682</v>
          </cell>
          <cell r="L3891" t="e">
            <v>#N/A</v>
          </cell>
        </row>
        <row r="3892">
          <cell r="K3892" t="str">
            <v>5682</v>
          </cell>
          <cell r="L3892" t="e">
            <v>#N/A</v>
          </cell>
        </row>
        <row r="3893">
          <cell r="K3893" t="str">
            <v>5682</v>
          </cell>
          <cell r="L3893" t="e">
            <v>#N/A</v>
          </cell>
        </row>
        <row r="3894">
          <cell r="K3894" t="str">
            <v>5682</v>
          </cell>
          <cell r="L3894" t="e">
            <v>#N/A</v>
          </cell>
        </row>
        <row r="3895">
          <cell r="K3895" t="str">
            <v>5682</v>
          </cell>
          <cell r="L3895" t="e">
            <v>#N/A</v>
          </cell>
        </row>
        <row r="3896">
          <cell r="K3896" t="str">
            <v>5682</v>
          </cell>
          <cell r="L3896" t="e">
            <v>#N/A</v>
          </cell>
        </row>
        <row r="3897">
          <cell r="K3897" t="str">
            <v>5682</v>
          </cell>
          <cell r="L3897" t="e">
            <v>#N/A</v>
          </cell>
        </row>
        <row r="3898">
          <cell r="K3898" t="str">
            <v>5682</v>
          </cell>
          <cell r="L3898" t="e">
            <v>#N/A</v>
          </cell>
        </row>
        <row r="3899">
          <cell r="K3899" t="str">
            <v>5682</v>
          </cell>
          <cell r="L3899" t="e">
            <v>#N/A</v>
          </cell>
        </row>
        <row r="3900">
          <cell r="K3900" t="str">
            <v>5682</v>
          </cell>
          <cell r="L3900" t="e">
            <v>#N/A</v>
          </cell>
        </row>
        <row r="3901">
          <cell r="K3901" t="str">
            <v>5682</v>
          </cell>
          <cell r="L3901" t="e">
            <v>#N/A</v>
          </cell>
        </row>
        <row r="3902">
          <cell r="K3902" t="str">
            <v>5682</v>
          </cell>
          <cell r="L3902" t="e">
            <v>#N/A</v>
          </cell>
        </row>
        <row r="3903">
          <cell r="K3903" t="str">
            <v>5682</v>
          </cell>
          <cell r="L3903" t="e">
            <v>#N/A</v>
          </cell>
        </row>
        <row r="3904">
          <cell r="K3904" t="str">
            <v>5682</v>
          </cell>
          <cell r="L3904" t="e">
            <v>#N/A</v>
          </cell>
        </row>
        <row r="3905">
          <cell r="K3905" t="str">
            <v>5682</v>
          </cell>
          <cell r="L3905" t="e">
            <v>#N/A</v>
          </cell>
        </row>
        <row r="3906">
          <cell r="K3906" t="str">
            <v>5682</v>
          </cell>
          <cell r="L3906" t="e">
            <v>#N/A</v>
          </cell>
        </row>
        <row r="3907">
          <cell r="K3907" t="str">
            <v>5682</v>
          </cell>
          <cell r="L3907" t="e">
            <v>#N/A</v>
          </cell>
        </row>
        <row r="3908">
          <cell r="K3908" t="str">
            <v>5682</v>
          </cell>
          <cell r="L3908" t="e">
            <v>#N/A</v>
          </cell>
        </row>
        <row r="3909">
          <cell r="K3909" t="str">
            <v>5682</v>
          </cell>
          <cell r="L3909" t="e">
            <v>#N/A</v>
          </cell>
        </row>
        <row r="3910">
          <cell r="K3910" t="str">
            <v>5682</v>
          </cell>
          <cell r="L3910" t="e">
            <v>#N/A</v>
          </cell>
        </row>
        <row r="3911">
          <cell r="K3911" t="str">
            <v>5682</v>
          </cell>
          <cell r="L3911" t="e">
            <v>#N/A</v>
          </cell>
        </row>
        <row r="3912">
          <cell r="K3912" t="str">
            <v>5682</v>
          </cell>
          <cell r="L3912" t="e">
            <v>#N/A</v>
          </cell>
        </row>
        <row r="3913">
          <cell r="K3913" t="str">
            <v>5682</v>
          </cell>
          <cell r="L3913" t="e">
            <v>#N/A</v>
          </cell>
        </row>
        <row r="3914">
          <cell r="K3914" t="str">
            <v>5682</v>
          </cell>
          <cell r="L3914" t="e">
            <v>#N/A</v>
          </cell>
        </row>
        <row r="3915">
          <cell r="K3915" t="str">
            <v>5682</v>
          </cell>
          <cell r="L3915" t="e">
            <v>#N/A</v>
          </cell>
        </row>
        <row r="3916">
          <cell r="K3916" t="str">
            <v>5682</v>
          </cell>
          <cell r="L3916" t="e">
            <v>#N/A</v>
          </cell>
        </row>
        <row r="3917">
          <cell r="K3917" t="str">
            <v>5682</v>
          </cell>
          <cell r="L3917" t="e">
            <v>#N/A</v>
          </cell>
        </row>
        <row r="3918">
          <cell r="K3918" t="str">
            <v>5682</v>
          </cell>
          <cell r="L3918" t="e">
            <v>#N/A</v>
          </cell>
        </row>
        <row r="3919">
          <cell r="K3919" t="str">
            <v>5682</v>
          </cell>
          <cell r="L3919" t="e">
            <v>#N/A</v>
          </cell>
        </row>
        <row r="3920">
          <cell r="K3920" t="str">
            <v>5682</v>
          </cell>
          <cell r="L3920" t="e">
            <v>#N/A</v>
          </cell>
        </row>
        <row r="3921">
          <cell r="K3921" t="str">
            <v>5682</v>
          </cell>
          <cell r="L3921" t="e">
            <v>#N/A</v>
          </cell>
        </row>
        <row r="3922">
          <cell r="K3922" t="str">
            <v>5682</v>
          </cell>
          <cell r="L3922" t="e">
            <v>#N/A</v>
          </cell>
        </row>
        <row r="3923">
          <cell r="K3923" t="str">
            <v>5682</v>
          </cell>
          <cell r="L3923" t="e">
            <v>#N/A</v>
          </cell>
        </row>
        <row r="3924">
          <cell r="K3924" t="str">
            <v>5682</v>
          </cell>
          <cell r="L3924" t="e">
            <v>#N/A</v>
          </cell>
        </row>
        <row r="3925">
          <cell r="K3925" t="str">
            <v>5682</v>
          </cell>
          <cell r="L3925" t="e">
            <v>#N/A</v>
          </cell>
        </row>
        <row r="3926">
          <cell r="K3926" t="str">
            <v>5682</v>
          </cell>
          <cell r="L3926" t="e">
            <v>#N/A</v>
          </cell>
        </row>
        <row r="3927">
          <cell r="K3927" t="str">
            <v>5682</v>
          </cell>
          <cell r="L3927" t="e">
            <v>#N/A</v>
          </cell>
        </row>
        <row r="3928">
          <cell r="K3928" t="str">
            <v>5682</v>
          </cell>
          <cell r="L3928" t="e">
            <v>#N/A</v>
          </cell>
        </row>
        <row r="3929">
          <cell r="K3929" t="str">
            <v>5682</v>
          </cell>
          <cell r="L3929" t="e">
            <v>#N/A</v>
          </cell>
        </row>
        <row r="3930">
          <cell r="K3930" t="str">
            <v>5682</v>
          </cell>
          <cell r="L3930" t="e">
            <v>#N/A</v>
          </cell>
        </row>
        <row r="3931">
          <cell r="K3931" t="str">
            <v>5682</v>
          </cell>
          <cell r="L3931" t="e">
            <v>#N/A</v>
          </cell>
        </row>
        <row r="3932">
          <cell r="K3932" t="str">
            <v>5682</v>
          </cell>
          <cell r="L3932" t="e">
            <v>#N/A</v>
          </cell>
        </row>
        <row r="3933">
          <cell r="K3933" t="str">
            <v>5682</v>
          </cell>
          <cell r="L3933" t="e">
            <v>#N/A</v>
          </cell>
        </row>
        <row r="3934">
          <cell r="K3934" t="str">
            <v>5682</v>
          </cell>
          <cell r="L3934" t="e">
            <v>#N/A</v>
          </cell>
        </row>
        <row r="3935">
          <cell r="K3935" t="str">
            <v>5682</v>
          </cell>
          <cell r="L3935" t="e">
            <v>#N/A</v>
          </cell>
        </row>
        <row r="3936">
          <cell r="K3936" t="str">
            <v>5682</v>
          </cell>
          <cell r="L3936" t="e">
            <v>#N/A</v>
          </cell>
        </row>
        <row r="3937">
          <cell r="K3937" t="str">
            <v>5682</v>
          </cell>
          <cell r="L3937" t="e">
            <v>#N/A</v>
          </cell>
        </row>
        <row r="3938">
          <cell r="K3938" t="str">
            <v>5682</v>
          </cell>
          <cell r="L3938" t="e">
            <v>#N/A</v>
          </cell>
        </row>
        <row r="3939">
          <cell r="K3939" t="str">
            <v>5682</v>
          </cell>
          <cell r="L3939" t="e">
            <v>#N/A</v>
          </cell>
        </row>
        <row r="3940">
          <cell r="K3940" t="str">
            <v>5682</v>
          </cell>
          <cell r="L3940" t="e">
            <v>#N/A</v>
          </cell>
        </row>
        <row r="3941">
          <cell r="K3941" t="str">
            <v>5682</v>
          </cell>
          <cell r="L3941" t="e">
            <v>#N/A</v>
          </cell>
        </row>
        <row r="3942">
          <cell r="K3942" t="str">
            <v>5682</v>
          </cell>
          <cell r="L3942" t="e">
            <v>#N/A</v>
          </cell>
        </row>
        <row r="3943">
          <cell r="K3943" t="str">
            <v>5682</v>
          </cell>
          <cell r="L3943" t="e">
            <v>#N/A</v>
          </cell>
        </row>
        <row r="3944">
          <cell r="K3944" t="str">
            <v>5682</v>
          </cell>
          <cell r="L3944" t="e">
            <v>#N/A</v>
          </cell>
        </row>
        <row r="3945">
          <cell r="K3945" t="str">
            <v>5682</v>
          </cell>
          <cell r="L3945" t="e">
            <v>#N/A</v>
          </cell>
        </row>
        <row r="3946">
          <cell r="K3946" t="str">
            <v>5682</v>
          </cell>
          <cell r="L3946" t="e">
            <v>#N/A</v>
          </cell>
        </row>
        <row r="3947">
          <cell r="K3947" t="str">
            <v>5682</v>
          </cell>
          <cell r="L3947" t="e">
            <v>#N/A</v>
          </cell>
        </row>
        <row r="3948">
          <cell r="K3948" t="str">
            <v>5682</v>
          </cell>
          <cell r="L3948" t="e">
            <v>#N/A</v>
          </cell>
        </row>
        <row r="3949">
          <cell r="K3949" t="str">
            <v>5682</v>
          </cell>
          <cell r="L3949" t="e">
            <v>#N/A</v>
          </cell>
        </row>
        <row r="3950">
          <cell r="K3950" t="str">
            <v>5682</v>
          </cell>
          <cell r="L3950" t="e">
            <v>#N/A</v>
          </cell>
        </row>
        <row r="3951">
          <cell r="K3951" t="str">
            <v>5682</v>
          </cell>
          <cell r="L3951" t="e">
            <v>#N/A</v>
          </cell>
        </row>
        <row r="3952">
          <cell r="K3952" t="str">
            <v>5682</v>
          </cell>
          <cell r="L3952" t="e">
            <v>#N/A</v>
          </cell>
        </row>
        <row r="3953">
          <cell r="K3953" t="str">
            <v>5682</v>
          </cell>
          <cell r="L3953" t="e">
            <v>#N/A</v>
          </cell>
        </row>
        <row r="3954">
          <cell r="K3954" t="str">
            <v>5682</v>
          </cell>
          <cell r="L3954" t="e">
            <v>#N/A</v>
          </cell>
        </row>
        <row r="3955">
          <cell r="K3955" t="str">
            <v>5682</v>
          </cell>
          <cell r="L3955" t="e">
            <v>#N/A</v>
          </cell>
        </row>
        <row r="3956">
          <cell r="K3956" t="str">
            <v>5682</v>
          </cell>
          <cell r="L3956" t="e">
            <v>#N/A</v>
          </cell>
        </row>
        <row r="3957">
          <cell r="K3957" t="str">
            <v>5682</v>
          </cell>
          <cell r="L3957" t="e">
            <v>#N/A</v>
          </cell>
        </row>
        <row r="3958">
          <cell r="K3958" t="str">
            <v>5682</v>
          </cell>
          <cell r="L3958" t="e">
            <v>#N/A</v>
          </cell>
        </row>
        <row r="3959">
          <cell r="K3959" t="str">
            <v>5682</v>
          </cell>
          <cell r="L3959" t="e">
            <v>#N/A</v>
          </cell>
        </row>
        <row r="3960">
          <cell r="K3960" t="str">
            <v>5682</v>
          </cell>
          <cell r="L3960" t="e">
            <v>#N/A</v>
          </cell>
        </row>
        <row r="3961">
          <cell r="K3961" t="str">
            <v>5682</v>
          </cell>
          <cell r="L3961" t="e">
            <v>#N/A</v>
          </cell>
        </row>
        <row r="3962">
          <cell r="K3962" t="str">
            <v>5682</v>
          </cell>
          <cell r="L3962" t="e">
            <v>#N/A</v>
          </cell>
        </row>
        <row r="3963">
          <cell r="K3963" t="str">
            <v>5682</v>
          </cell>
          <cell r="L3963" t="e">
            <v>#N/A</v>
          </cell>
        </row>
        <row r="3964">
          <cell r="K3964" t="str">
            <v>5682</v>
          </cell>
          <cell r="L3964" t="e">
            <v>#N/A</v>
          </cell>
        </row>
        <row r="3965">
          <cell r="K3965" t="str">
            <v>5682</v>
          </cell>
          <cell r="L3965" t="e">
            <v>#N/A</v>
          </cell>
        </row>
        <row r="3966">
          <cell r="K3966" t="str">
            <v>5682</v>
          </cell>
          <cell r="L3966" t="e">
            <v>#N/A</v>
          </cell>
        </row>
        <row r="3967">
          <cell r="K3967" t="str">
            <v>5682</v>
          </cell>
          <cell r="L3967" t="e">
            <v>#N/A</v>
          </cell>
        </row>
        <row r="3968">
          <cell r="K3968" t="str">
            <v>5682</v>
          </cell>
          <cell r="L3968" t="e">
            <v>#N/A</v>
          </cell>
        </row>
        <row r="3969">
          <cell r="K3969" t="str">
            <v>5682</v>
          </cell>
          <cell r="L3969" t="e">
            <v>#N/A</v>
          </cell>
        </row>
        <row r="3970">
          <cell r="K3970" t="str">
            <v>5682</v>
          </cell>
          <cell r="L3970" t="e">
            <v>#N/A</v>
          </cell>
        </row>
        <row r="3971">
          <cell r="K3971" t="str">
            <v>5682</v>
          </cell>
          <cell r="L3971" t="e">
            <v>#N/A</v>
          </cell>
        </row>
        <row r="3972">
          <cell r="K3972" t="str">
            <v>5682</v>
          </cell>
          <cell r="L3972" t="e">
            <v>#N/A</v>
          </cell>
        </row>
        <row r="3973">
          <cell r="K3973" t="str">
            <v>5682</v>
          </cell>
          <cell r="L3973" t="e">
            <v>#N/A</v>
          </cell>
        </row>
        <row r="3974">
          <cell r="K3974" t="str">
            <v>5682</v>
          </cell>
          <cell r="L3974" t="e">
            <v>#N/A</v>
          </cell>
        </row>
        <row r="3975">
          <cell r="K3975" t="str">
            <v>5682</v>
          </cell>
          <cell r="L3975" t="e">
            <v>#N/A</v>
          </cell>
        </row>
        <row r="3976">
          <cell r="K3976" t="str">
            <v>5682</v>
          </cell>
          <cell r="L3976" t="e">
            <v>#N/A</v>
          </cell>
        </row>
        <row r="3977">
          <cell r="K3977" t="str">
            <v>5682</v>
          </cell>
          <cell r="L3977" t="e">
            <v>#N/A</v>
          </cell>
        </row>
        <row r="3978">
          <cell r="K3978" t="str">
            <v>5682</v>
          </cell>
          <cell r="L3978" t="e">
            <v>#N/A</v>
          </cell>
        </row>
        <row r="3979">
          <cell r="K3979" t="str">
            <v>5682</v>
          </cell>
          <cell r="L3979" t="e">
            <v>#N/A</v>
          </cell>
        </row>
        <row r="3980">
          <cell r="K3980" t="str">
            <v>5682</v>
          </cell>
          <cell r="L3980" t="e">
            <v>#N/A</v>
          </cell>
        </row>
        <row r="3981">
          <cell r="K3981" t="str">
            <v>5682</v>
          </cell>
          <cell r="L3981" t="e">
            <v>#N/A</v>
          </cell>
        </row>
        <row r="3982">
          <cell r="K3982" t="str">
            <v>5682</v>
          </cell>
          <cell r="L3982" t="e">
            <v>#N/A</v>
          </cell>
        </row>
        <row r="3983">
          <cell r="K3983" t="str">
            <v>5682</v>
          </cell>
          <cell r="L3983" t="e">
            <v>#N/A</v>
          </cell>
        </row>
        <row r="3984">
          <cell r="K3984" t="str">
            <v>5682</v>
          </cell>
          <cell r="L3984" t="e">
            <v>#N/A</v>
          </cell>
        </row>
        <row r="3985">
          <cell r="K3985" t="str">
            <v>5682</v>
          </cell>
          <cell r="L3985" t="e">
            <v>#N/A</v>
          </cell>
        </row>
        <row r="3986">
          <cell r="K3986" t="str">
            <v>5682</v>
          </cell>
          <cell r="L3986" t="e">
            <v>#N/A</v>
          </cell>
        </row>
        <row r="3987">
          <cell r="K3987" t="str">
            <v>5682</v>
          </cell>
          <cell r="L3987" t="e">
            <v>#N/A</v>
          </cell>
        </row>
        <row r="3988">
          <cell r="K3988" t="str">
            <v>5682</v>
          </cell>
          <cell r="L3988" t="e">
            <v>#N/A</v>
          </cell>
        </row>
        <row r="3989">
          <cell r="K3989" t="str">
            <v>5682</v>
          </cell>
          <cell r="L3989" t="e">
            <v>#N/A</v>
          </cell>
        </row>
        <row r="3990">
          <cell r="K3990" t="str">
            <v>5682</v>
          </cell>
          <cell r="L3990" t="e">
            <v>#N/A</v>
          </cell>
        </row>
        <row r="3991">
          <cell r="K3991" t="str">
            <v>5682</v>
          </cell>
          <cell r="L3991" t="e">
            <v>#N/A</v>
          </cell>
        </row>
        <row r="3992">
          <cell r="K3992" t="str">
            <v>5682</v>
          </cell>
          <cell r="L3992" t="e">
            <v>#N/A</v>
          </cell>
        </row>
        <row r="3993">
          <cell r="K3993" t="str">
            <v>5682</v>
          </cell>
          <cell r="L3993" t="e">
            <v>#N/A</v>
          </cell>
        </row>
        <row r="3994">
          <cell r="K3994" t="str">
            <v>5682</v>
          </cell>
          <cell r="L3994" t="e">
            <v>#N/A</v>
          </cell>
        </row>
        <row r="3995">
          <cell r="K3995" t="str">
            <v>5682</v>
          </cell>
          <cell r="L3995" t="e">
            <v>#N/A</v>
          </cell>
        </row>
        <row r="3996">
          <cell r="K3996" t="str">
            <v>5682</v>
          </cell>
          <cell r="L3996" t="e">
            <v>#N/A</v>
          </cell>
        </row>
        <row r="3997">
          <cell r="K3997" t="str">
            <v>5682</v>
          </cell>
          <cell r="L3997" t="e">
            <v>#N/A</v>
          </cell>
        </row>
        <row r="3998">
          <cell r="K3998" t="str">
            <v>5682</v>
          </cell>
          <cell r="L3998" t="e">
            <v>#N/A</v>
          </cell>
        </row>
        <row r="3999">
          <cell r="K3999" t="str">
            <v>5682</v>
          </cell>
          <cell r="L3999" t="e">
            <v>#N/A</v>
          </cell>
        </row>
        <row r="4000">
          <cell r="K4000" t="str">
            <v>5682</v>
          </cell>
          <cell r="L4000" t="e">
            <v>#N/A</v>
          </cell>
        </row>
        <row r="4001">
          <cell r="K4001" t="str">
            <v>5682</v>
          </cell>
          <cell r="L4001" t="e">
            <v>#N/A</v>
          </cell>
        </row>
        <row r="4002">
          <cell r="K4002" t="str">
            <v>5682</v>
          </cell>
          <cell r="L4002" t="e">
            <v>#N/A</v>
          </cell>
        </row>
        <row r="4003">
          <cell r="K4003" t="str">
            <v>5682</v>
          </cell>
          <cell r="L4003" t="e">
            <v>#N/A</v>
          </cell>
        </row>
        <row r="4004">
          <cell r="K4004" t="str">
            <v>5682</v>
          </cell>
          <cell r="L4004" t="e">
            <v>#N/A</v>
          </cell>
        </row>
        <row r="4005">
          <cell r="K4005" t="str">
            <v>5682</v>
          </cell>
          <cell r="L4005" t="e">
            <v>#N/A</v>
          </cell>
        </row>
        <row r="4006">
          <cell r="K4006" t="str">
            <v>5682</v>
          </cell>
          <cell r="L4006" t="e">
            <v>#N/A</v>
          </cell>
        </row>
        <row r="4007">
          <cell r="K4007" t="str">
            <v>5682</v>
          </cell>
          <cell r="L4007" t="e">
            <v>#N/A</v>
          </cell>
        </row>
        <row r="4008">
          <cell r="K4008" t="str">
            <v>5682</v>
          </cell>
          <cell r="L4008" t="e">
            <v>#N/A</v>
          </cell>
        </row>
        <row r="4009">
          <cell r="K4009" t="str">
            <v>5682</v>
          </cell>
          <cell r="L4009" t="e">
            <v>#N/A</v>
          </cell>
        </row>
        <row r="4010">
          <cell r="K4010" t="str">
            <v>5682</v>
          </cell>
          <cell r="L4010" t="e">
            <v>#N/A</v>
          </cell>
        </row>
        <row r="4011">
          <cell r="K4011" t="str">
            <v>5682</v>
          </cell>
          <cell r="L4011" t="e">
            <v>#N/A</v>
          </cell>
        </row>
        <row r="4012">
          <cell r="K4012" t="str">
            <v>5682</v>
          </cell>
          <cell r="L4012" t="e">
            <v>#N/A</v>
          </cell>
        </row>
        <row r="4013">
          <cell r="K4013" t="str">
            <v>5682</v>
          </cell>
          <cell r="L4013" t="e">
            <v>#N/A</v>
          </cell>
        </row>
        <row r="4014">
          <cell r="K4014" t="str">
            <v>5682</v>
          </cell>
          <cell r="L4014" t="e">
            <v>#N/A</v>
          </cell>
        </row>
        <row r="4015">
          <cell r="K4015" t="str">
            <v>5682</v>
          </cell>
          <cell r="L4015" t="e">
            <v>#N/A</v>
          </cell>
        </row>
        <row r="4016">
          <cell r="K4016" t="str">
            <v>5682</v>
          </cell>
          <cell r="L4016" t="e">
            <v>#N/A</v>
          </cell>
        </row>
        <row r="4017">
          <cell r="K4017" t="str">
            <v>5682</v>
          </cell>
          <cell r="L4017" t="e">
            <v>#N/A</v>
          </cell>
        </row>
        <row r="4018">
          <cell r="K4018" t="str">
            <v>5682</v>
          </cell>
          <cell r="L4018" t="e">
            <v>#N/A</v>
          </cell>
        </row>
        <row r="4019">
          <cell r="K4019" t="str">
            <v>5682</v>
          </cell>
          <cell r="L4019" t="e">
            <v>#N/A</v>
          </cell>
        </row>
        <row r="4020">
          <cell r="K4020" t="str">
            <v>5682</v>
          </cell>
          <cell r="L4020" t="e">
            <v>#N/A</v>
          </cell>
        </row>
        <row r="4021">
          <cell r="K4021" t="str">
            <v>5682</v>
          </cell>
          <cell r="L4021" t="e">
            <v>#N/A</v>
          </cell>
        </row>
        <row r="4022">
          <cell r="K4022" t="str">
            <v>5682</v>
          </cell>
          <cell r="L4022" t="e">
            <v>#N/A</v>
          </cell>
        </row>
        <row r="4023">
          <cell r="K4023" t="str">
            <v>5682</v>
          </cell>
          <cell r="L4023" t="e">
            <v>#N/A</v>
          </cell>
        </row>
        <row r="4024">
          <cell r="K4024" t="str">
            <v>5682</v>
          </cell>
          <cell r="L4024" t="e">
            <v>#N/A</v>
          </cell>
        </row>
        <row r="4025">
          <cell r="K4025" t="str">
            <v>5682</v>
          </cell>
          <cell r="L4025" t="e">
            <v>#N/A</v>
          </cell>
        </row>
        <row r="4026">
          <cell r="K4026" t="str">
            <v>5682</v>
          </cell>
          <cell r="L4026" t="e">
            <v>#N/A</v>
          </cell>
        </row>
        <row r="4027">
          <cell r="K4027" t="str">
            <v>5682</v>
          </cell>
          <cell r="L4027" t="e">
            <v>#N/A</v>
          </cell>
        </row>
        <row r="4028">
          <cell r="K4028" t="str">
            <v>5682</v>
          </cell>
          <cell r="L4028" t="e">
            <v>#N/A</v>
          </cell>
        </row>
        <row r="4029">
          <cell r="K4029" t="str">
            <v>5680</v>
          </cell>
          <cell r="L4029" t="e">
            <v>#N/A</v>
          </cell>
        </row>
        <row r="4030">
          <cell r="K4030" t="str">
            <v>5680</v>
          </cell>
          <cell r="L4030" t="e">
            <v>#N/A</v>
          </cell>
        </row>
        <row r="4031">
          <cell r="K4031" t="str">
            <v>5520</v>
          </cell>
          <cell r="L4031" t="e">
            <v>#N/A</v>
          </cell>
        </row>
        <row r="4032">
          <cell r="K4032" t="str">
            <v>5520</v>
          </cell>
          <cell r="L4032" t="e">
            <v>#N/A</v>
          </cell>
        </row>
        <row r="4033">
          <cell r="K4033" t="str">
            <v>5520</v>
          </cell>
          <cell r="L4033" t="e">
            <v>#N/A</v>
          </cell>
        </row>
        <row r="4034">
          <cell r="K4034" t="str">
            <v>5520</v>
          </cell>
          <cell r="L4034" t="e">
            <v>#N/A</v>
          </cell>
        </row>
        <row r="4035">
          <cell r="K4035" t="str">
            <v>5520</v>
          </cell>
          <cell r="L4035" t="e">
            <v>#N/A</v>
          </cell>
        </row>
        <row r="4036">
          <cell r="K4036" t="str">
            <v>5520</v>
          </cell>
          <cell r="L4036" t="e">
            <v>#N/A</v>
          </cell>
        </row>
        <row r="4037">
          <cell r="K4037" t="str">
            <v>5704</v>
          </cell>
          <cell r="L4037" t="e">
            <v>#N/A</v>
          </cell>
        </row>
        <row r="4038">
          <cell r="K4038" t="str">
            <v>5704</v>
          </cell>
          <cell r="L4038" t="e">
            <v>#N/A</v>
          </cell>
        </row>
        <row r="4039">
          <cell r="K4039" t="str">
            <v>5704</v>
          </cell>
          <cell r="L4039" t="e">
            <v>#N/A</v>
          </cell>
        </row>
        <row r="4040">
          <cell r="K4040" t="str">
            <v>5704</v>
          </cell>
          <cell r="L4040" t="e">
            <v>#N/A</v>
          </cell>
        </row>
        <row r="4041">
          <cell r="K4041" t="str">
            <v>5704</v>
          </cell>
          <cell r="L4041" t="e">
            <v>#N/A</v>
          </cell>
        </row>
        <row r="4042">
          <cell r="K4042" t="str">
            <v>5704</v>
          </cell>
          <cell r="L4042" t="e">
            <v>#N/A</v>
          </cell>
        </row>
        <row r="4043">
          <cell r="K4043" t="str">
            <v>5704</v>
          </cell>
          <cell r="L4043" t="e">
            <v>#N/A</v>
          </cell>
        </row>
        <row r="4044">
          <cell r="K4044" t="str">
            <v>5704</v>
          </cell>
          <cell r="L4044" t="e">
            <v>#N/A</v>
          </cell>
        </row>
        <row r="4045">
          <cell r="K4045" t="str">
            <v>5654</v>
          </cell>
          <cell r="L4045" t="e">
            <v>#N/A</v>
          </cell>
        </row>
        <row r="4046">
          <cell r="K4046" t="str">
            <v>5704</v>
          </cell>
          <cell r="L4046" t="e">
            <v>#N/A</v>
          </cell>
        </row>
        <row r="4047">
          <cell r="K4047" t="str">
            <v>25103</v>
          </cell>
          <cell r="L4047" t="e">
            <v>#N/A</v>
          </cell>
        </row>
        <row r="4048">
          <cell r="K4048" t="str">
            <v>25103</v>
          </cell>
          <cell r="L4048" t="e">
            <v>#N/A</v>
          </cell>
        </row>
        <row r="4049">
          <cell r="K4049" t="str">
            <v>25103</v>
          </cell>
          <cell r="L4049" t="e">
            <v>#N/A</v>
          </cell>
        </row>
        <row r="4050">
          <cell r="K4050" t="str">
            <v>25103</v>
          </cell>
          <cell r="L4050" t="e">
            <v>#N/A</v>
          </cell>
        </row>
        <row r="4051">
          <cell r="K4051" t="str">
            <v>5603</v>
          </cell>
          <cell r="L4051" t="e">
            <v>#N/A</v>
          </cell>
        </row>
        <row r="4052">
          <cell r="K4052" t="str">
            <v>5603</v>
          </cell>
          <cell r="L4052" t="e">
            <v>#N/A</v>
          </cell>
        </row>
        <row r="4053">
          <cell r="K4053" t="str">
            <v>5603</v>
          </cell>
          <cell r="L4053" t="e">
            <v>#N/A</v>
          </cell>
        </row>
        <row r="4054">
          <cell r="K4054" t="str">
            <v>25113</v>
          </cell>
          <cell r="L4054" t="e">
            <v>#N/A</v>
          </cell>
        </row>
        <row r="4055">
          <cell r="K4055" t="str">
            <v>25113</v>
          </cell>
          <cell r="L4055" t="e">
            <v>#N/A</v>
          </cell>
        </row>
        <row r="4056">
          <cell r="K4056" t="str">
            <v>25113</v>
          </cell>
          <cell r="L4056" t="e">
            <v>#N/A</v>
          </cell>
        </row>
        <row r="4057">
          <cell r="K4057" t="str">
            <v>25113</v>
          </cell>
          <cell r="L4057" t="e">
            <v>#N/A</v>
          </cell>
        </row>
        <row r="4058">
          <cell r="K4058" t="str">
            <v>25114</v>
          </cell>
          <cell r="L4058" t="e">
            <v>#N/A</v>
          </cell>
        </row>
        <row r="4059">
          <cell r="K4059" t="str">
            <v>25114</v>
          </cell>
          <cell r="L4059" t="e">
            <v>#N/A</v>
          </cell>
        </row>
        <row r="4060">
          <cell r="K4060" t="str">
            <v>25114</v>
          </cell>
          <cell r="L4060" t="e">
            <v>#N/A</v>
          </cell>
        </row>
        <row r="4061">
          <cell r="K4061" t="str">
            <v>25115</v>
          </cell>
          <cell r="L4061" t="e">
            <v>#N/A</v>
          </cell>
        </row>
        <row r="4062">
          <cell r="K4062" t="str">
            <v>25115</v>
          </cell>
          <cell r="L4062" t="e">
            <v>#N/A</v>
          </cell>
        </row>
        <row r="4063">
          <cell r="K4063" t="str">
            <v>25115</v>
          </cell>
          <cell r="L4063" t="e">
            <v>#N/A</v>
          </cell>
        </row>
        <row r="4064">
          <cell r="K4064" t="str">
            <v>25115</v>
          </cell>
          <cell r="L4064" t="e">
            <v>#N/A</v>
          </cell>
        </row>
        <row r="4065">
          <cell r="K4065" t="str">
            <v>25115</v>
          </cell>
          <cell r="L4065" t="e">
            <v>#N/A</v>
          </cell>
        </row>
        <row r="4066">
          <cell r="K4066" t="str">
            <v>25116</v>
          </cell>
          <cell r="L4066" t="e">
            <v>#N/A</v>
          </cell>
        </row>
        <row r="4067">
          <cell r="K4067" t="str">
            <v>25116</v>
          </cell>
          <cell r="L4067" t="e">
            <v>#N/A</v>
          </cell>
        </row>
        <row r="4068">
          <cell r="K4068" t="str">
            <v>25116</v>
          </cell>
          <cell r="L4068" t="e">
            <v>#N/A</v>
          </cell>
        </row>
        <row r="4069">
          <cell r="K4069" t="str">
            <v>25116</v>
          </cell>
          <cell r="L4069" t="e">
            <v>#N/A</v>
          </cell>
        </row>
        <row r="4070">
          <cell r="K4070" t="str">
            <v>25100</v>
          </cell>
          <cell r="L4070" t="e">
            <v>#N/A</v>
          </cell>
        </row>
        <row r="4071">
          <cell r="K4071" t="str">
            <v>25101</v>
          </cell>
          <cell r="L4071" t="e">
            <v>#N/A</v>
          </cell>
        </row>
        <row r="4072">
          <cell r="K4072" t="str">
            <v>25101</v>
          </cell>
          <cell r="L4072" t="e">
            <v>#N/A</v>
          </cell>
        </row>
        <row r="4073">
          <cell r="K4073" t="str">
            <v>17403</v>
          </cell>
          <cell r="L4073" t="e">
            <v>#N/A</v>
          </cell>
        </row>
        <row r="4074">
          <cell r="K4074" t="str">
            <v>17403</v>
          </cell>
          <cell r="L4074" t="e">
            <v>#N/A</v>
          </cell>
        </row>
        <row r="4075">
          <cell r="K4075" t="str">
            <v>17403</v>
          </cell>
          <cell r="L4075" t="e">
            <v>#N/A</v>
          </cell>
        </row>
        <row r="4076">
          <cell r="K4076" t="str">
            <v>17403</v>
          </cell>
          <cell r="L4076" t="e">
            <v>#N/A</v>
          </cell>
        </row>
        <row r="4077">
          <cell r="K4077" t="str">
            <v>17409</v>
          </cell>
          <cell r="L4077" t="e">
            <v>#N/A</v>
          </cell>
        </row>
        <row r="4078">
          <cell r="K4078" t="str">
            <v>17409</v>
          </cell>
          <cell r="L4078" t="e">
            <v>#N/A</v>
          </cell>
        </row>
        <row r="4079">
          <cell r="K4079" t="str">
            <v>17409</v>
          </cell>
          <cell r="L4079" t="e">
            <v>#N/A</v>
          </cell>
        </row>
        <row r="4080">
          <cell r="K4080" t="str">
            <v>17409</v>
          </cell>
          <cell r="L4080" t="e">
            <v>#N/A</v>
          </cell>
        </row>
        <row r="4081">
          <cell r="K4081" t="str">
            <v>25144</v>
          </cell>
          <cell r="L4081" t="e">
            <v>#N/A</v>
          </cell>
        </row>
        <row r="4082">
          <cell r="K4082" t="str">
            <v>25144</v>
          </cell>
          <cell r="L4082" t="e">
            <v>#N/A</v>
          </cell>
        </row>
        <row r="4083">
          <cell r="K4083" t="str">
            <v>25144</v>
          </cell>
          <cell r="L4083" t="e">
            <v>#N/A</v>
          </cell>
        </row>
        <row r="4084">
          <cell r="L4084" t="e">
            <v>#N/A</v>
          </cell>
        </row>
        <row r="4085">
          <cell r="L4085" t="e">
            <v>#N/A</v>
          </cell>
        </row>
        <row r="4086">
          <cell r="L4086" t="e">
            <v>#N/A</v>
          </cell>
        </row>
        <row r="4087">
          <cell r="K4087" t="str">
            <v>5613</v>
          </cell>
          <cell r="L4087" t="e">
            <v>#N/A</v>
          </cell>
        </row>
        <row r="4088">
          <cell r="K4088" t="str">
            <v>5613</v>
          </cell>
          <cell r="L4088" t="e">
            <v>#N/A</v>
          </cell>
        </row>
        <row r="4089">
          <cell r="K4089" t="str">
            <v>5610</v>
          </cell>
          <cell r="L4089" t="e">
            <v>#N/A</v>
          </cell>
        </row>
        <row r="4090">
          <cell r="K4090" t="str">
            <v>5610</v>
          </cell>
          <cell r="L4090" t="e">
            <v>#N/A</v>
          </cell>
        </row>
        <row r="4091">
          <cell r="K4091" t="str">
            <v>5614</v>
          </cell>
          <cell r="L4091" t="e">
            <v>#N/A</v>
          </cell>
        </row>
        <row r="4092">
          <cell r="K4092" t="str">
            <v>5611</v>
          </cell>
          <cell r="L4092" t="e">
            <v>#N/A</v>
          </cell>
        </row>
        <row r="4093">
          <cell r="K4093" t="str">
            <v>5611</v>
          </cell>
          <cell r="L4093" t="e">
            <v>#N/A</v>
          </cell>
        </row>
        <row r="4094">
          <cell r="K4094" t="str">
            <v>5611</v>
          </cell>
          <cell r="L4094" t="e">
            <v>#N/A</v>
          </cell>
        </row>
        <row r="4095">
          <cell r="K4095" t="str">
            <v>5706</v>
          </cell>
          <cell r="L4095" t="e">
            <v>#N/A</v>
          </cell>
        </row>
        <row r="4096">
          <cell r="K4096" t="str">
            <v>5706</v>
          </cell>
          <cell r="L4096" t="e">
            <v>#N/A</v>
          </cell>
        </row>
        <row r="4097">
          <cell r="K4097" t="str">
            <v>5611</v>
          </cell>
          <cell r="L4097" t="e">
            <v>#N/A</v>
          </cell>
        </row>
        <row r="4098">
          <cell r="K4098" t="str">
            <v>5611</v>
          </cell>
          <cell r="L4098" t="e">
            <v>#N/A</v>
          </cell>
        </row>
        <row r="4099">
          <cell r="K4099" t="str">
            <v>25136</v>
          </cell>
          <cell r="L4099" t="e">
            <v>#N/A</v>
          </cell>
        </row>
        <row r="4100">
          <cell r="K4100" t="str">
            <v>25136</v>
          </cell>
          <cell r="L4100" t="e">
            <v>#N/A</v>
          </cell>
        </row>
        <row r="4101">
          <cell r="K4101" t="str">
            <v>25136</v>
          </cell>
          <cell r="L4101" t="e">
            <v>#N/A</v>
          </cell>
        </row>
        <row r="4102">
          <cell r="K4102" t="str">
            <v>25136</v>
          </cell>
          <cell r="L4102" t="e">
            <v>#N/A</v>
          </cell>
        </row>
        <row r="4103">
          <cell r="K4103" t="str">
            <v>25136</v>
          </cell>
          <cell r="L4103" t="e">
            <v>#N/A</v>
          </cell>
        </row>
        <row r="4104">
          <cell r="K4104" t="str">
            <v>25136</v>
          </cell>
          <cell r="L4104" t="e">
            <v>#N/A</v>
          </cell>
        </row>
        <row r="4105">
          <cell r="K4105" t="str">
            <v>25136</v>
          </cell>
          <cell r="L4105" t="e">
            <v>#N/A</v>
          </cell>
        </row>
        <row r="4106">
          <cell r="K4106" t="str">
            <v>25136</v>
          </cell>
          <cell r="L4106" t="e">
            <v>#N/A</v>
          </cell>
        </row>
        <row r="4107">
          <cell r="K4107" t="str">
            <v>25136</v>
          </cell>
          <cell r="L4107" t="e">
            <v>#N/A</v>
          </cell>
        </row>
        <row r="4108">
          <cell r="K4108" t="str">
            <v>25136</v>
          </cell>
          <cell r="L4108" t="e">
            <v>#N/A</v>
          </cell>
        </row>
        <row r="4109">
          <cell r="K4109" t="str">
            <v>25136</v>
          </cell>
          <cell r="L4109" t="e">
            <v>#N/A</v>
          </cell>
        </row>
        <row r="4110">
          <cell r="K4110" t="str">
            <v>25136</v>
          </cell>
          <cell r="L4110" t="e">
            <v>#N/A</v>
          </cell>
        </row>
        <row r="4111">
          <cell r="K4111" t="str">
            <v>25136</v>
          </cell>
          <cell r="L4111" t="e">
            <v>#N/A</v>
          </cell>
        </row>
        <row r="4112">
          <cell r="K4112" t="str">
            <v>25136</v>
          </cell>
          <cell r="L4112" t="e">
            <v>#N/A</v>
          </cell>
        </row>
        <row r="4113">
          <cell r="K4113" t="str">
            <v>25136</v>
          </cell>
          <cell r="L4113" t="e">
            <v>#N/A</v>
          </cell>
        </row>
        <row r="4114">
          <cell r="K4114" t="str">
            <v>25136</v>
          </cell>
          <cell r="L4114" t="e">
            <v>#N/A</v>
          </cell>
        </row>
        <row r="4115">
          <cell r="K4115" t="str">
            <v>25136</v>
          </cell>
          <cell r="L4115" t="e">
            <v>#N/A</v>
          </cell>
        </row>
        <row r="4116">
          <cell r="K4116" t="str">
            <v>25136</v>
          </cell>
          <cell r="L4116" t="e">
            <v>#N/A</v>
          </cell>
        </row>
        <row r="4117">
          <cell r="K4117" t="str">
            <v>25136</v>
          </cell>
          <cell r="L4117" t="e">
            <v>#N/A</v>
          </cell>
        </row>
        <row r="4118">
          <cell r="K4118" t="str">
            <v>25136</v>
          </cell>
          <cell r="L4118" t="e">
            <v>#N/A</v>
          </cell>
        </row>
        <row r="4119">
          <cell r="K4119" t="str">
            <v>25136</v>
          </cell>
          <cell r="L4119" t="e">
            <v>#N/A</v>
          </cell>
        </row>
        <row r="4120">
          <cell r="K4120" t="str">
            <v>25136</v>
          </cell>
          <cell r="L4120" t="e">
            <v>#N/A</v>
          </cell>
        </row>
        <row r="4121">
          <cell r="K4121" t="str">
            <v>25136</v>
          </cell>
          <cell r="L4121" t="e">
            <v>#N/A</v>
          </cell>
        </row>
        <row r="4122">
          <cell r="K4122" t="str">
            <v>25136</v>
          </cell>
          <cell r="L4122" t="e">
            <v>#N/A</v>
          </cell>
        </row>
        <row r="4123">
          <cell r="K4123" t="str">
            <v>25136</v>
          </cell>
          <cell r="L4123" t="e">
            <v>#N/A</v>
          </cell>
        </row>
        <row r="4124">
          <cell r="K4124" t="str">
            <v>25136</v>
          </cell>
          <cell r="L4124" t="e">
            <v>#N/A</v>
          </cell>
        </row>
        <row r="4125">
          <cell r="K4125" t="str">
            <v>25136</v>
          </cell>
          <cell r="L4125" t="e">
            <v>#N/A</v>
          </cell>
        </row>
        <row r="4126">
          <cell r="K4126" t="str">
            <v>5601</v>
          </cell>
          <cell r="L4126" t="e">
            <v>#N/A</v>
          </cell>
        </row>
        <row r="4127">
          <cell r="K4127" t="str">
            <v>5602</v>
          </cell>
          <cell r="L4127" t="e">
            <v>#N/A</v>
          </cell>
        </row>
        <row r="4128">
          <cell r="K4128" t="str">
            <v>5670</v>
          </cell>
          <cell r="L4128" t="e">
            <v>#N/A</v>
          </cell>
        </row>
        <row r="4129">
          <cell r="K4129" t="str">
            <v>5670</v>
          </cell>
          <cell r="L4129" t="e">
            <v>#N/A</v>
          </cell>
        </row>
        <row r="4130">
          <cell r="K4130" t="str">
            <v>5670</v>
          </cell>
          <cell r="L4130" t="e">
            <v>#N/A</v>
          </cell>
        </row>
        <row r="4131">
          <cell r="K4131" t="str">
            <v>5710</v>
          </cell>
          <cell r="L4131" t="e">
            <v>#N/A</v>
          </cell>
        </row>
        <row r="4132">
          <cell r="K4132" t="str">
            <v>5710</v>
          </cell>
          <cell r="L4132" t="e">
            <v>#N/A</v>
          </cell>
        </row>
        <row r="4133">
          <cell r="K4133" t="str">
            <v>5711</v>
          </cell>
          <cell r="L4133" t="e">
            <v>#N/A</v>
          </cell>
        </row>
        <row r="4134">
          <cell r="K4134" t="str">
            <v>5702</v>
          </cell>
          <cell r="L4134" t="e">
            <v>#N/A</v>
          </cell>
        </row>
        <row r="4135">
          <cell r="K4135" t="str">
            <v>5702</v>
          </cell>
          <cell r="L4135" t="e">
            <v>#N/A</v>
          </cell>
        </row>
        <row r="4136">
          <cell r="K4136" t="str">
            <v>5702</v>
          </cell>
          <cell r="L4136" t="e">
            <v>#N/A</v>
          </cell>
        </row>
        <row r="4137">
          <cell r="K4137" t="str">
            <v>5701</v>
          </cell>
          <cell r="L4137" t="e">
            <v>#N/A</v>
          </cell>
        </row>
        <row r="4138">
          <cell r="K4138" t="str">
            <v>5701</v>
          </cell>
          <cell r="L4138" t="e">
            <v>#N/A</v>
          </cell>
        </row>
        <row r="4139">
          <cell r="K4139" t="str">
            <v>5701</v>
          </cell>
          <cell r="L4139" t="e">
            <v>#N/A</v>
          </cell>
        </row>
        <row r="4140">
          <cell r="K4140" t="str">
            <v>5701</v>
          </cell>
          <cell r="L4140" t="e">
            <v>#N/A</v>
          </cell>
        </row>
        <row r="4141">
          <cell r="K4141" t="str">
            <v>5701</v>
          </cell>
          <cell r="L4141" t="e">
            <v>#N/A</v>
          </cell>
        </row>
        <row r="4142">
          <cell r="K4142" t="str">
            <v>5701</v>
          </cell>
          <cell r="L4142" t="e">
            <v>#N/A</v>
          </cell>
        </row>
        <row r="4143">
          <cell r="K4143" t="str">
            <v>5701</v>
          </cell>
          <cell r="L4143" t="e">
            <v>#N/A</v>
          </cell>
        </row>
        <row r="4144">
          <cell r="K4144" t="str">
            <v>5701</v>
          </cell>
          <cell r="L4144" t="e">
            <v>#N/A</v>
          </cell>
        </row>
        <row r="4145">
          <cell r="K4145" t="str">
            <v>25124</v>
          </cell>
          <cell r="L4145" t="e">
            <v>#N/A</v>
          </cell>
        </row>
        <row r="4146">
          <cell r="K4146" t="str">
            <v>25124</v>
          </cell>
          <cell r="L4146" t="e">
            <v>#N/A</v>
          </cell>
        </row>
        <row r="4147">
          <cell r="K4147" t="str">
            <v>25124</v>
          </cell>
          <cell r="L4147" t="e">
            <v>#N/A</v>
          </cell>
        </row>
        <row r="4148">
          <cell r="K4148" t="str">
            <v>25124</v>
          </cell>
          <cell r="L4148" t="e">
            <v>#N/A</v>
          </cell>
        </row>
        <row r="4149">
          <cell r="K4149" t="str">
            <v>25124</v>
          </cell>
          <cell r="L4149" t="e">
            <v>#N/A</v>
          </cell>
        </row>
        <row r="4150">
          <cell r="K4150" t="str">
            <v>25124</v>
          </cell>
          <cell r="L4150" t="e">
            <v>#N/A</v>
          </cell>
        </row>
        <row r="4151">
          <cell r="K4151" t="str">
            <v>25124</v>
          </cell>
          <cell r="L4151" t="e">
            <v>#N/A</v>
          </cell>
        </row>
        <row r="4152">
          <cell r="K4152" t="str">
            <v>25124</v>
          </cell>
          <cell r="L4152" t="e">
            <v>#N/A</v>
          </cell>
        </row>
        <row r="4153">
          <cell r="K4153" t="str">
            <v>25124</v>
          </cell>
          <cell r="L4153" t="e">
            <v>#N/A</v>
          </cell>
        </row>
        <row r="4154">
          <cell r="K4154" t="str">
            <v>25124</v>
          </cell>
          <cell r="L4154" t="e">
            <v>#N/A</v>
          </cell>
        </row>
        <row r="4155">
          <cell r="K4155" t="str">
            <v>25124</v>
          </cell>
          <cell r="L4155" t="e">
            <v>#N/A</v>
          </cell>
        </row>
        <row r="4156">
          <cell r="K4156" t="str">
            <v>25124</v>
          </cell>
          <cell r="L4156" t="e">
            <v>#N/A</v>
          </cell>
        </row>
        <row r="4157">
          <cell r="K4157" t="str">
            <v>25124</v>
          </cell>
          <cell r="L4157" t="e">
            <v>#N/A</v>
          </cell>
        </row>
        <row r="4158">
          <cell r="K4158" t="str">
            <v>25124</v>
          </cell>
          <cell r="L4158" t="e">
            <v>#N/A</v>
          </cell>
        </row>
        <row r="4159">
          <cell r="K4159" t="str">
            <v>25124</v>
          </cell>
          <cell r="L4159" t="e">
            <v>#N/A</v>
          </cell>
        </row>
        <row r="4160">
          <cell r="K4160" t="str">
            <v>5701</v>
          </cell>
          <cell r="L4160" t="e">
            <v>#N/A</v>
          </cell>
        </row>
        <row r="4161">
          <cell r="K4161" t="str">
            <v>5701</v>
          </cell>
          <cell r="L4161" t="e">
            <v>#N/A</v>
          </cell>
        </row>
        <row r="4162">
          <cell r="K4162" t="str">
            <v>5701</v>
          </cell>
          <cell r="L4162" t="e">
            <v>#N/A</v>
          </cell>
        </row>
        <row r="4163">
          <cell r="K4163" t="str">
            <v>5701</v>
          </cell>
          <cell r="L4163" t="e">
            <v>#N/A</v>
          </cell>
        </row>
        <row r="4164">
          <cell r="K4164" t="str">
            <v>5701</v>
          </cell>
          <cell r="L4164" t="e">
            <v>#N/A</v>
          </cell>
        </row>
        <row r="4165">
          <cell r="K4165" t="str">
            <v>5701</v>
          </cell>
          <cell r="L4165" t="e">
            <v>#N/A</v>
          </cell>
        </row>
        <row r="4166">
          <cell r="K4166" t="str">
            <v>5705</v>
          </cell>
          <cell r="L4166" t="e">
            <v>#N/A</v>
          </cell>
        </row>
        <row r="4167">
          <cell r="K4167" t="str">
            <v>5705</v>
          </cell>
          <cell r="L4167" t="e">
            <v>#N/A</v>
          </cell>
        </row>
        <row r="4168">
          <cell r="K4168" t="str">
            <v>5705</v>
          </cell>
          <cell r="L4168" t="e">
            <v>#N/A</v>
          </cell>
        </row>
        <row r="4169">
          <cell r="K4169" t="str">
            <v>25140</v>
          </cell>
          <cell r="L4169" t="e">
            <v>#N/A</v>
          </cell>
        </row>
        <row r="4170">
          <cell r="K4170" t="str">
            <v>25140</v>
          </cell>
          <cell r="L4170" t="e">
            <v>#N/A</v>
          </cell>
        </row>
        <row r="4171">
          <cell r="K4171" t="str">
            <v>25140</v>
          </cell>
          <cell r="L4171" t="e">
            <v>#N/A</v>
          </cell>
        </row>
        <row r="4172">
          <cell r="K4172" t="str">
            <v>25140</v>
          </cell>
          <cell r="L4172" t="e">
            <v>#N/A</v>
          </cell>
        </row>
        <row r="4173">
          <cell r="K4173" t="str">
            <v>25140</v>
          </cell>
          <cell r="L4173" t="e">
            <v>#N/A</v>
          </cell>
        </row>
        <row r="4174">
          <cell r="K4174" t="str">
            <v>25140</v>
          </cell>
          <cell r="L4174" t="e">
            <v>#N/A</v>
          </cell>
        </row>
        <row r="4175">
          <cell r="K4175" t="str">
            <v>25140</v>
          </cell>
          <cell r="L4175" t="e">
            <v>#N/A</v>
          </cell>
        </row>
        <row r="4176">
          <cell r="K4176" t="str">
            <v>25140</v>
          </cell>
          <cell r="L4176" t="e">
            <v>#N/A</v>
          </cell>
        </row>
        <row r="4177">
          <cell r="K4177" t="str">
            <v>25140</v>
          </cell>
          <cell r="L4177" t="e">
            <v>#N/A</v>
          </cell>
        </row>
        <row r="4178">
          <cell r="K4178" t="str">
            <v>25140</v>
          </cell>
          <cell r="L4178" t="e">
            <v>#N/A</v>
          </cell>
        </row>
        <row r="4179">
          <cell r="K4179" t="str">
            <v>25140</v>
          </cell>
          <cell r="L4179" t="e">
            <v>#N/A</v>
          </cell>
        </row>
        <row r="4180">
          <cell r="K4180" t="str">
            <v>25140</v>
          </cell>
          <cell r="L4180" t="e">
            <v>#N/A</v>
          </cell>
        </row>
        <row r="4181">
          <cell r="K4181" t="str">
            <v>25140</v>
          </cell>
          <cell r="L4181" t="e">
            <v>#N/A</v>
          </cell>
        </row>
        <row r="4182">
          <cell r="K4182" t="str">
            <v>25140</v>
          </cell>
          <cell r="L4182" t="e">
            <v>#N/A</v>
          </cell>
        </row>
        <row r="4183">
          <cell r="K4183" t="str">
            <v>25140</v>
          </cell>
          <cell r="L4183" t="e">
            <v>#N/A</v>
          </cell>
        </row>
        <row r="4184">
          <cell r="K4184" t="str">
            <v>25140</v>
          </cell>
          <cell r="L4184" t="e">
            <v>#N/A</v>
          </cell>
        </row>
        <row r="4185">
          <cell r="K4185" t="str">
            <v>25140</v>
          </cell>
          <cell r="L4185" t="e">
            <v>#N/A</v>
          </cell>
        </row>
        <row r="4186">
          <cell r="K4186" t="str">
            <v>25140</v>
          </cell>
          <cell r="L4186" t="e">
            <v>#N/A</v>
          </cell>
        </row>
        <row r="4187">
          <cell r="K4187" t="str">
            <v>25140</v>
          </cell>
          <cell r="L4187" t="e">
            <v>#N/A</v>
          </cell>
        </row>
        <row r="4188">
          <cell r="K4188" t="str">
            <v>25140</v>
          </cell>
          <cell r="L4188" t="e">
            <v>#N/A</v>
          </cell>
        </row>
        <row r="4189">
          <cell r="K4189" t="str">
            <v>25140</v>
          </cell>
          <cell r="L4189" t="e">
            <v>#N/A</v>
          </cell>
        </row>
        <row r="4190">
          <cell r="K4190" t="str">
            <v>25140</v>
          </cell>
          <cell r="L4190" t="e">
            <v>#N/A</v>
          </cell>
        </row>
        <row r="4191">
          <cell r="K4191" t="str">
            <v>25140</v>
          </cell>
          <cell r="L4191" t="e">
            <v>#N/A</v>
          </cell>
        </row>
        <row r="4192">
          <cell r="K4192" t="str">
            <v>25140</v>
          </cell>
          <cell r="L4192" t="e">
            <v>#N/A</v>
          </cell>
        </row>
        <row r="4193">
          <cell r="K4193" t="str">
            <v>5705</v>
          </cell>
          <cell r="L4193" t="e">
            <v>#N/A</v>
          </cell>
        </row>
        <row r="4194">
          <cell r="K4194" t="str">
            <v>5705</v>
          </cell>
          <cell r="L4194" t="e">
            <v>#N/A</v>
          </cell>
        </row>
        <row r="4195">
          <cell r="K4195" t="str">
            <v>5705</v>
          </cell>
          <cell r="L4195" t="e">
            <v>#N/A</v>
          </cell>
        </row>
        <row r="4196">
          <cell r="K4196" t="str">
            <v>5705</v>
          </cell>
          <cell r="L4196" t="e">
            <v>#N/A</v>
          </cell>
        </row>
        <row r="4197">
          <cell r="K4197" t="str">
            <v>5705</v>
          </cell>
          <cell r="L4197" t="e">
            <v>#N/A</v>
          </cell>
        </row>
        <row r="4198">
          <cell r="K4198" t="str">
            <v>5705</v>
          </cell>
          <cell r="L4198" t="e">
            <v>#N/A</v>
          </cell>
        </row>
        <row r="4199">
          <cell r="K4199" t="str">
            <v>5705</v>
          </cell>
          <cell r="L4199" t="e">
            <v>#N/A</v>
          </cell>
        </row>
        <row r="4200">
          <cell r="K4200" t="str">
            <v>5705</v>
          </cell>
          <cell r="L4200" t="e">
            <v>#N/A</v>
          </cell>
        </row>
        <row r="4201">
          <cell r="K4201" t="str">
            <v>5705</v>
          </cell>
          <cell r="L4201" t="e">
            <v>#N/A</v>
          </cell>
        </row>
        <row r="4202">
          <cell r="K4202" t="str">
            <v>5705</v>
          </cell>
          <cell r="L4202" t="e">
            <v>#N/A</v>
          </cell>
        </row>
        <row r="4203">
          <cell r="K4203" t="str">
            <v>5705</v>
          </cell>
          <cell r="L4203" t="e">
            <v>#N/A</v>
          </cell>
        </row>
        <row r="4204">
          <cell r="K4204" t="str">
            <v>5705</v>
          </cell>
          <cell r="L4204" t="e">
            <v>#N/A</v>
          </cell>
        </row>
        <row r="4205">
          <cell r="K4205" t="str">
            <v>5705</v>
          </cell>
          <cell r="L4205" t="e">
            <v>#N/A</v>
          </cell>
        </row>
        <row r="4206">
          <cell r="K4206" t="str">
            <v>5705</v>
          </cell>
          <cell r="L4206" t="e">
            <v>#N/A</v>
          </cell>
        </row>
        <row r="4207">
          <cell r="K4207" t="str">
            <v>5705</v>
          </cell>
          <cell r="L4207" t="e">
            <v>#N/A</v>
          </cell>
        </row>
        <row r="4208">
          <cell r="K4208" t="str">
            <v>5705</v>
          </cell>
          <cell r="L4208" t="e">
            <v>#N/A</v>
          </cell>
        </row>
        <row r="4209">
          <cell r="K4209" t="str">
            <v>5705</v>
          </cell>
          <cell r="L4209" t="e">
            <v>#N/A</v>
          </cell>
        </row>
        <row r="4210">
          <cell r="K4210" t="str">
            <v>5705</v>
          </cell>
          <cell r="L4210" t="e">
            <v>#N/A</v>
          </cell>
        </row>
        <row r="4211">
          <cell r="K4211" t="str">
            <v>5705</v>
          </cell>
          <cell r="L4211" t="e">
            <v>#N/A</v>
          </cell>
        </row>
        <row r="4212">
          <cell r="K4212" t="str">
            <v>5701</v>
          </cell>
          <cell r="L4212" t="e">
            <v>#N/A</v>
          </cell>
        </row>
        <row r="4213">
          <cell r="K4213" t="str">
            <v>5701</v>
          </cell>
          <cell r="L4213" t="e">
            <v>#N/A</v>
          </cell>
        </row>
        <row r="4214">
          <cell r="K4214" t="str">
            <v>5701</v>
          </cell>
          <cell r="L4214" t="e">
            <v>#N/A</v>
          </cell>
        </row>
        <row r="4215">
          <cell r="K4215" t="str">
            <v>5701</v>
          </cell>
          <cell r="L4215" t="e">
            <v>#N/A</v>
          </cell>
        </row>
        <row r="4216">
          <cell r="K4216" t="str">
            <v>5701</v>
          </cell>
          <cell r="L4216" t="e">
            <v>#N/A</v>
          </cell>
        </row>
        <row r="4217">
          <cell r="K4217" t="str">
            <v>5701</v>
          </cell>
          <cell r="L4217" t="e">
            <v>#N/A</v>
          </cell>
        </row>
        <row r="4218">
          <cell r="K4218" t="str">
            <v>5701</v>
          </cell>
          <cell r="L4218" t="e">
            <v>#N/A</v>
          </cell>
        </row>
        <row r="4219">
          <cell r="K4219" t="str">
            <v>5701</v>
          </cell>
          <cell r="L4219" t="e">
            <v>#N/A</v>
          </cell>
        </row>
        <row r="4220">
          <cell r="K4220" t="str">
            <v>5701</v>
          </cell>
          <cell r="L4220" t="e">
            <v>#N/A</v>
          </cell>
        </row>
        <row r="4221">
          <cell r="K4221" t="str">
            <v>5701</v>
          </cell>
          <cell r="L4221" t="e">
            <v>#N/A</v>
          </cell>
        </row>
        <row r="4222">
          <cell r="K4222" t="str">
            <v>5701</v>
          </cell>
          <cell r="L4222" t="e">
            <v>#N/A</v>
          </cell>
        </row>
        <row r="4223">
          <cell r="K4223" t="str">
            <v>5701</v>
          </cell>
          <cell r="L4223" t="e">
            <v>#N/A</v>
          </cell>
        </row>
        <row r="4224">
          <cell r="K4224" t="str">
            <v>5701</v>
          </cell>
          <cell r="L4224" t="e">
            <v>#N/A</v>
          </cell>
        </row>
        <row r="4225">
          <cell r="K4225" t="str">
            <v>5701</v>
          </cell>
          <cell r="L4225" t="e">
            <v>#N/A</v>
          </cell>
        </row>
        <row r="4226">
          <cell r="K4226" t="str">
            <v>5706</v>
          </cell>
          <cell r="L4226" t="e">
            <v>#N/A</v>
          </cell>
        </row>
        <row r="4227">
          <cell r="K4227" t="str">
            <v>5706</v>
          </cell>
          <cell r="L4227" t="e">
            <v>#N/A</v>
          </cell>
        </row>
        <row r="4228">
          <cell r="K4228" t="str">
            <v>5706</v>
          </cell>
          <cell r="L4228" t="e">
            <v>#N/A</v>
          </cell>
        </row>
        <row r="4229">
          <cell r="K4229" t="str">
            <v>5706</v>
          </cell>
          <cell r="L4229" t="e">
            <v>#N/A</v>
          </cell>
        </row>
        <row r="4230">
          <cell r="K4230" t="str">
            <v>5706</v>
          </cell>
          <cell r="L4230" t="e">
            <v>#N/A</v>
          </cell>
        </row>
        <row r="4231">
          <cell r="K4231" t="str">
            <v>5603</v>
          </cell>
          <cell r="L4231" t="e">
            <v>#N/A</v>
          </cell>
        </row>
        <row r="4232">
          <cell r="K4232" t="str">
            <v>25130</v>
          </cell>
          <cell r="L4232" t="e">
            <v>#N/A</v>
          </cell>
        </row>
        <row r="4233">
          <cell r="K4233" t="str">
            <v>5706</v>
          </cell>
          <cell r="L4233" t="e">
            <v>#N/A</v>
          </cell>
        </row>
        <row r="4234">
          <cell r="K4234" t="str">
            <v>5706</v>
          </cell>
          <cell r="L4234" t="e">
            <v>#N/A</v>
          </cell>
        </row>
        <row r="4235">
          <cell r="K4235" t="str">
            <v>5302</v>
          </cell>
          <cell r="L4235" t="e">
            <v>#N/A</v>
          </cell>
        </row>
        <row r="4236">
          <cell r="K4236" t="str">
            <v>5302</v>
          </cell>
          <cell r="L4236" t="e">
            <v>#N/A</v>
          </cell>
        </row>
        <row r="4237">
          <cell r="K4237" t="str">
            <v>5302</v>
          </cell>
          <cell r="L4237" t="e">
            <v>#N/A</v>
          </cell>
        </row>
        <row r="4238">
          <cell r="K4238" t="str">
            <v>5302</v>
          </cell>
          <cell r="L4238" t="e">
            <v>#N/A</v>
          </cell>
        </row>
        <row r="4239">
          <cell r="K4239" t="str">
            <v>5302</v>
          </cell>
          <cell r="L4239" t="e">
            <v>#N/A</v>
          </cell>
        </row>
        <row r="4240">
          <cell r="K4240" t="str">
            <v>5302</v>
          </cell>
          <cell r="L4240" t="e">
            <v>#N/A</v>
          </cell>
        </row>
        <row r="4241">
          <cell r="K4241" t="str">
            <v>5302</v>
          </cell>
          <cell r="L4241" t="e">
            <v>#N/A</v>
          </cell>
        </row>
        <row r="4242">
          <cell r="K4242" t="str">
            <v>5302</v>
          </cell>
          <cell r="L4242" t="e">
            <v>#N/A</v>
          </cell>
        </row>
        <row r="4243">
          <cell r="K4243" t="str">
            <v>21513</v>
          </cell>
          <cell r="L4243" t="e">
            <v>#N/A</v>
          </cell>
        </row>
        <row r="4244">
          <cell r="K4244" t="str">
            <v>21513</v>
          </cell>
          <cell r="L4244" t="e">
            <v>#N/A</v>
          </cell>
        </row>
        <row r="4245">
          <cell r="K4245" t="str">
            <v>21513</v>
          </cell>
          <cell r="L4245" t="e">
            <v>#N/A</v>
          </cell>
        </row>
        <row r="4246">
          <cell r="K4246" t="str">
            <v>21513</v>
          </cell>
          <cell r="L4246" t="e">
            <v>#N/A</v>
          </cell>
        </row>
        <row r="4247">
          <cell r="K4247" t="str">
            <v>5302</v>
          </cell>
          <cell r="L4247" t="e">
            <v>#N/A</v>
          </cell>
        </row>
        <row r="4248">
          <cell r="K4248" t="str">
            <v>5302</v>
          </cell>
          <cell r="L4248" t="e">
            <v>#N/A</v>
          </cell>
        </row>
        <row r="4249">
          <cell r="K4249" t="str">
            <v>5302</v>
          </cell>
          <cell r="L4249" t="e">
            <v>#N/A</v>
          </cell>
        </row>
        <row r="4250">
          <cell r="K4250" t="str">
            <v>5302</v>
          </cell>
          <cell r="L4250" t="e">
            <v>#N/A</v>
          </cell>
        </row>
        <row r="4251">
          <cell r="K4251" t="str">
            <v>5302</v>
          </cell>
          <cell r="L4251" t="e">
            <v>#N/A</v>
          </cell>
        </row>
        <row r="4252">
          <cell r="K4252" t="str">
            <v>5302</v>
          </cell>
          <cell r="L4252" t="e">
            <v>#N/A</v>
          </cell>
        </row>
        <row r="4253">
          <cell r="K4253" t="str">
            <v>5302</v>
          </cell>
          <cell r="L4253" t="e">
            <v>#N/A</v>
          </cell>
        </row>
        <row r="4254">
          <cell r="K4254" t="str">
            <v>5302</v>
          </cell>
          <cell r="L4254" t="e">
            <v>#N/A</v>
          </cell>
        </row>
        <row r="4255">
          <cell r="K4255" t="str">
            <v>5302</v>
          </cell>
          <cell r="L4255" t="e">
            <v>#N/A</v>
          </cell>
        </row>
        <row r="4256">
          <cell r="K4256" t="str">
            <v>5302</v>
          </cell>
          <cell r="L4256" t="e">
            <v>#N/A</v>
          </cell>
        </row>
        <row r="4257">
          <cell r="K4257" t="str">
            <v>5302</v>
          </cell>
          <cell r="L4257" t="e">
            <v>#N/A</v>
          </cell>
        </row>
        <row r="4258">
          <cell r="K4258" t="str">
            <v>5302</v>
          </cell>
          <cell r="L4258" t="e">
            <v>#N/A</v>
          </cell>
        </row>
        <row r="4259">
          <cell r="K4259" t="str">
            <v>5102</v>
          </cell>
          <cell r="L4259" t="e">
            <v>#N/A</v>
          </cell>
        </row>
        <row r="4260">
          <cell r="K4260" t="str">
            <v>5102</v>
          </cell>
          <cell r="L4260" t="e">
            <v>#N/A</v>
          </cell>
        </row>
        <row r="4261">
          <cell r="K4261" t="str">
            <v>5102</v>
          </cell>
          <cell r="L4261" t="e">
            <v>#N/A</v>
          </cell>
        </row>
        <row r="4262">
          <cell r="K4262" t="str">
            <v>5302</v>
          </cell>
          <cell r="L4262" t="e">
            <v>#N/A</v>
          </cell>
        </row>
        <row r="4263">
          <cell r="K4263" t="str">
            <v>21513</v>
          </cell>
          <cell r="L4263" t="e">
            <v>#N/A</v>
          </cell>
        </row>
        <row r="4264">
          <cell r="K4264" t="str">
            <v>21513</v>
          </cell>
          <cell r="L4264" t="e">
            <v>#N/A</v>
          </cell>
        </row>
        <row r="4265">
          <cell r="K4265" t="str">
            <v>5102</v>
          </cell>
          <cell r="L4265" t="e">
            <v>#N/A</v>
          </cell>
        </row>
        <row r="4266">
          <cell r="K4266" t="str">
            <v>5102</v>
          </cell>
          <cell r="L4266" t="e">
            <v>#N/A</v>
          </cell>
        </row>
        <row r="4267">
          <cell r="K4267" t="str">
            <v>5102</v>
          </cell>
          <cell r="L4267" t="e">
            <v>#N/A</v>
          </cell>
        </row>
        <row r="4268">
          <cell r="K4268" t="str">
            <v>5102</v>
          </cell>
          <cell r="L4268" t="e">
            <v>#N/A</v>
          </cell>
        </row>
        <row r="4269">
          <cell r="K4269" t="str">
            <v>5102</v>
          </cell>
          <cell r="L4269" t="e">
            <v>#N/A</v>
          </cell>
        </row>
        <row r="4270">
          <cell r="K4270" t="str">
            <v>5102</v>
          </cell>
          <cell r="L4270" t="e">
            <v>#N/A</v>
          </cell>
        </row>
        <row r="4271">
          <cell r="K4271" t="str">
            <v>5102</v>
          </cell>
          <cell r="L4271" t="e">
            <v>#N/A</v>
          </cell>
        </row>
        <row r="4272">
          <cell r="K4272" t="str">
            <v>5102</v>
          </cell>
          <cell r="L4272" t="e">
            <v>#N/A</v>
          </cell>
        </row>
        <row r="4273">
          <cell r="K4273" t="str">
            <v>5102</v>
          </cell>
          <cell r="L4273" t="e">
            <v>#N/A</v>
          </cell>
        </row>
        <row r="4274">
          <cell r="K4274" t="str">
            <v>5102</v>
          </cell>
          <cell r="L4274" t="e">
            <v>#N/A</v>
          </cell>
        </row>
        <row r="4275">
          <cell r="K4275" t="str">
            <v>5102</v>
          </cell>
          <cell r="L4275" t="e">
            <v>#N/A</v>
          </cell>
        </row>
        <row r="4276">
          <cell r="K4276" t="str">
            <v>5102</v>
          </cell>
          <cell r="L4276" t="e">
            <v>#N/A</v>
          </cell>
        </row>
        <row r="4277">
          <cell r="K4277" t="str">
            <v>5102</v>
          </cell>
          <cell r="L4277" t="e">
            <v>#N/A</v>
          </cell>
        </row>
        <row r="4278">
          <cell r="K4278" t="str">
            <v>5102</v>
          </cell>
          <cell r="L4278" t="e">
            <v>#N/A</v>
          </cell>
        </row>
        <row r="4279">
          <cell r="K4279" t="str">
            <v>5102</v>
          </cell>
          <cell r="L4279" t="e">
            <v>#N/A</v>
          </cell>
        </row>
        <row r="4280">
          <cell r="K4280" t="str">
            <v>5102</v>
          </cell>
          <cell r="L4280" t="e">
            <v>#N/A</v>
          </cell>
        </row>
        <row r="4281">
          <cell r="K4281" t="str">
            <v>5102</v>
          </cell>
          <cell r="L4281" t="e">
            <v>#N/A</v>
          </cell>
        </row>
        <row r="4282">
          <cell r="K4282" t="str">
            <v>5102</v>
          </cell>
          <cell r="L4282" t="e">
            <v>#N/A</v>
          </cell>
        </row>
        <row r="4283">
          <cell r="K4283" t="str">
            <v>5102</v>
          </cell>
          <cell r="L4283" t="e">
            <v>#N/A</v>
          </cell>
        </row>
        <row r="4284">
          <cell r="K4284" t="str">
            <v>5102</v>
          </cell>
          <cell r="L4284" t="e">
            <v>#N/A</v>
          </cell>
        </row>
        <row r="4285">
          <cell r="K4285" t="str">
            <v>5104</v>
          </cell>
          <cell r="L4285" t="e">
            <v>#N/A</v>
          </cell>
        </row>
        <row r="4286">
          <cell r="K4286" t="str">
            <v>5104</v>
          </cell>
          <cell r="L4286" t="e">
            <v>#N/A</v>
          </cell>
        </row>
        <row r="4287">
          <cell r="K4287" t="str">
            <v>5104</v>
          </cell>
          <cell r="L4287" t="e">
            <v>#N/A</v>
          </cell>
        </row>
        <row r="4288">
          <cell r="K4288" t="str">
            <v>5102</v>
          </cell>
          <cell r="L4288" t="e">
            <v>#N/A</v>
          </cell>
        </row>
        <row r="4289">
          <cell r="K4289" t="str">
            <v>5102</v>
          </cell>
          <cell r="L4289" t="e">
            <v>#N/A</v>
          </cell>
        </row>
        <row r="4290">
          <cell r="K4290" t="str">
            <v>5102</v>
          </cell>
          <cell r="L4290" t="e">
            <v>#N/A</v>
          </cell>
        </row>
        <row r="4291">
          <cell r="K4291" t="str">
            <v>5102</v>
          </cell>
          <cell r="L4291" t="e">
            <v>#N/A</v>
          </cell>
        </row>
        <row r="4292">
          <cell r="K4292" t="str">
            <v>5102</v>
          </cell>
          <cell r="L4292" t="e">
            <v>#N/A</v>
          </cell>
        </row>
        <row r="4293">
          <cell r="K4293" t="str">
            <v>25130</v>
          </cell>
          <cell r="L4293" t="e">
            <v>#N/A</v>
          </cell>
        </row>
        <row r="4294">
          <cell r="K4294" t="str">
            <v>25130</v>
          </cell>
          <cell r="L4294" t="e">
            <v>#N/A</v>
          </cell>
        </row>
        <row r="4295">
          <cell r="K4295" t="str">
            <v>5102</v>
          </cell>
          <cell r="L4295" t="e">
            <v>#N/A</v>
          </cell>
        </row>
        <row r="4296">
          <cell r="K4296" t="str">
            <v>5102</v>
          </cell>
          <cell r="L4296" t="e">
            <v>#N/A</v>
          </cell>
        </row>
        <row r="4297">
          <cell r="K4297" t="str">
            <v>5410</v>
          </cell>
          <cell r="L4297" t="e">
            <v>#N/A</v>
          </cell>
        </row>
        <row r="4298">
          <cell r="K4298" t="str">
            <v>5410</v>
          </cell>
          <cell r="L4298" t="e">
            <v>#N/A</v>
          </cell>
        </row>
        <row r="4299">
          <cell r="K4299" t="str">
            <v>21513</v>
          </cell>
          <cell r="L4299" t="e">
            <v>#N/A</v>
          </cell>
        </row>
        <row r="4300">
          <cell r="K4300" t="str">
            <v>21513</v>
          </cell>
          <cell r="L4300" t="e">
            <v>#N/A</v>
          </cell>
        </row>
        <row r="4301">
          <cell r="K4301" t="str">
            <v>5401</v>
          </cell>
          <cell r="L4301" t="e">
            <v>#N/A</v>
          </cell>
        </row>
        <row r="4302">
          <cell r="K4302" t="str">
            <v>5401</v>
          </cell>
          <cell r="L4302" t="e">
            <v>#N/A</v>
          </cell>
        </row>
        <row r="4303">
          <cell r="K4303" t="str">
            <v>5401</v>
          </cell>
          <cell r="L4303" t="e">
            <v>#N/A</v>
          </cell>
        </row>
        <row r="4304">
          <cell r="K4304" t="str">
            <v>5401</v>
          </cell>
          <cell r="L4304" t="e">
            <v>#N/A</v>
          </cell>
        </row>
        <row r="4305">
          <cell r="K4305" t="str">
            <v>5401</v>
          </cell>
          <cell r="L4305" t="e">
            <v>#N/A</v>
          </cell>
        </row>
        <row r="4306">
          <cell r="K4306" t="str">
            <v>5102</v>
          </cell>
          <cell r="L4306" t="e">
            <v>#N/A</v>
          </cell>
        </row>
        <row r="4307">
          <cell r="K4307" t="str">
            <v>5102</v>
          </cell>
          <cell r="L4307" t="e">
            <v>#N/A</v>
          </cell>
        </row>
        <row r="4308">
          <cell r="K4308" t="str">
            <v>5401</v>
          </cell>
          <cell r="L4308" t="e">
            <v>#N/A</v>
          </cell>
        </row>
        <row r="4309">
          <cell r="K4309" t="str">
            <v>5102</v>
          </cell>
          <cell r="L4309" t="e">
            <v>#N/A</v>
          </cell>
        </row>
        <row r="4310">
          <cell r="K4310" t="str">
            <v>5102</v>
          </cell>
          <cell r="L4310" t="e">
            <v>#N/A</v>
          </cell>
        </row>
        <row r="4311">
          <cell r="K4311" t="str">
            <v>5102</v>
          </cell>
          <cell r="L4311" t="e">
            <v>#N/A</v>
          </cell>
        </row>
        <row r="4312">
          <cell r="K4312" t="str">
            <v>5102</v>
          </cell>
          <cell r="L4312" t="e">
            <v>#N/A</v>
          </cell>
        </row>
        <row r="4313">
          <cell r="K4313" t="str">
            <v>5102</v>
          </cell>
          <cell r="L4313" t="e">
            <v>#N/A</v>
          </cell>
        </row>
        <row r="4314">
          <cell r="K4314" t="str">
            <v>5102</v>
          </cell>
          <cell r="L4314" t="e">
            <v>#N/A</v>
          </cell>
        </row>
        <row r="4315">
          <cell r="K4315" t="str">
            <v>5102</v>
          </cell>
          <cell r="L4315" t="e">
            <v>#N/A</v>
          </cell>
        </row>
        <row r="4316">
          <cell r="K4316" t="str">
            <v>5102</v>
          </cell>
          <cell r="L4316" t="e">
            <v>#N/A</v>
          </cell>
        </row>
        <row r="4317">
          <cell r="K4317" t="str">
            <v>5102</v>
          </cell>
          <cell r="L4317" t="e">
            <v>#N/A</v>
          </cell>
        </row>
        <row r="4318">
          <cell r="K4318" t="str">
            <v>5104</v>
          </cell>
          <cell r="L4318" t="e">
            <v>#N/A</v>
          </cell>
        </row>
        <row r="4319">
          <cell r="K4319" t="str">
            <v>5104</v>
          </cell>
          <cell r="L4319" t="e">
            <v>#N/A</v>
          </cell>
        </row>
        <row r="4320">
          <cell r="K4320" t="str">
            <v>5102</v>
          </cell>
          <cell r="L4320" t="e">
            <v>#N/A</v>
          </cell>
        </row>
        <row r="4321">
          <cell r="K4321" t="str">
            <v>5102</v>
          </cell>
          <cell r="L4321" t="e">
            <v>#N/A</v>
          </cell>
        </row>
        <row r="4322">
          <cell r="K4322" t="str">
            <v>5102</v>
          </cell>
          <cell r="L4322" t="e">
            <v>#N/A</v>
          </cell>
        </row>
        <row r="4323">
          <cell r="K4323" t="str">
            <v>5102</v>
          </cell>
          <cell r="L4323" t="e">
            <v>#N/A</v>
          </cell>
        </row>
        <row r="4324">
          <cell r="K4324" t="str">
            <v>5102</v>
          </cell>
          <cell r="L4324" t="e">
            <v>#N/A</v>
          </cell>
        </row>
        <row r="4325">
          <cell r="K4325" t="str">
            <v>5102</v>
          </cell>
          <cell r="L4325" t="e">
            <v>#N/A</v>
          </cell>
        </row>
        <row r="4326">
          <cell r="K4326" t="str">
            <v>5102</v>
          </cell>
          <cell r="L4326" t="e">
            <v>#N/A</v>
          </cell>
        </row>
        <row r="4327">
          <cell r="K4327" t="str">
            <v>5102</v>
          </cell>
          <cell r="L4327" t="e">
            <v>#N/A</v>
          </cell>
        </row>
        <row r="4328">
          <cell r="K4328" t="str">
            <v>5102</v>
          </cell>
          <cell r="L4328" t="e">
            <v>#N/A</v>
          </cell>
        </row>
        <row r="4329">
          <cell r="K4329" t="str">
            <v>5102</v>
          </cell>
          <cell r="L4329" t="e">
            <v>#N/A</v>
          </cell>
        </row>
        <row r="4330">
          <cell r="K4330" t="str">
            <v>5104</v>
          </cell>
          <cell r="L4330" t="e">
            <v>#N/A</v>
          </cell>
        </row>
        <row r="4331">
          <cell r="K4331" t="str">
            <v>5104</v>
          </cell>
          <cell r="L4331" t="e">
            <v>#N/A</v>
          </cell>
        </row>
        <row r="4332">
          <cell r="K4332" t="str">
            <v>5310</v>
          </cell>
          <cell r="L4332" t="e">
            <v>#N/A</v>
          </cell>
        </row>
        <row r="4333">
          <cell r="K4333" t="str">
            <v>5310</v>
          </cell>
          <cell r="L4333" t="e">
            <v>#N/A</v>
          </cell>
        </row>
        <row r="4334">
          <cell r="K4334" t="str">
            <v>5310</v>
          </cell>
          <cell r="L4334" t="e">
            <v>#N/A</v>
          </cell>
        </row>
        <row r="4335">
          <cell r="K4335" t="str">
            <v>25133</v>
          </cell>
          <cell r="L4335" t="e">
            <v>#N/A</v>
          </cell>
        </row>
        <row r="4336">
          <cell r="K4336" t="str">
            <v>25133</v>
          </cell>
          <cell r="L4336" t="e">
            <v>#N/A</v>
          </cell>
        </row>
        <row r="4337">
          <cell r="K4337" t="str">
            <v>5310</v>
          </cell>
          <cell r="L4337" t="e">
            <v>#N/A</v>
          </cell>
        </row>
        <row r="4338">
          <cell r="K4338" t="str">
            <v>5310</v>
          </cell>
          <cell r="L4338" t="e">
            <v>#N/A</v>
          </cell>
        </row>
        <row r="4339">
          <cell r="K4339" t="str">
            <v>5310</v>
          </cell>
          <cell r="L4339" t="e">
            <v>#N/A</v>
          </cell>
        </row>
        <row r="4340">
          <cell r="K4340" t="str">
            <v>5110</v>
          </cell>
          <cell r="L4340" t="e">
            <v>#N/A</v>
          </cell>
        </row>
        <row r="4341">
          <cell r="K4341" t="str">
            <v>5110</v>
          </cell>
          <cell r="L4341" t="e">
            <v>#N/A</v>
          </cell>
        </row>
        <row r="4342">
          <cell r="K4342" t="str">
            <v>5110</v>
          </cell>
          <cell r="L4342" t="e">
            <v>#N/A</v>
          </cell>
        </row>
        <row r="4343">
          <cell r="K4343" t="str">
            <v>5110</v>
          </cell>
          <cell r="L4343" t="e">
            <v>#N/A</v>
          </cell>
        </row>
        <row r="4344">
          <cell r="K4344" t="str">
            <v>5110</v>
          </cell>
          <cell r="L4344" t="e">
            <v>#N/A</v>
          </cell>
        </row>
        <row r="4345">
          <cell r="K4345" t="str">
            <v>5110</v>
          </cell>
          <cell r="L4345" t="e">
            <v>#N/A</v>
          </cell>
        </row>
        <row r="4346">
          <cell r="K4346" t="str">
            <v>5110</v>
          </cell>
          <cell r="L4346" t="e">
            <v>#N/A</v>
          </cell>
        </row>
        <row r="4347">
          <cell r="K4347" t="str">
            <v>5110</v>
          </cell>
          <cell r="L4347" t="e">
            <v>#N/A</v>
          </cell>
        </row>
        <row r="4348">
          <cell r="K4348" t="str">
            <v>5510</v>
          </cell>
          <cell r="L4348" t="e">
            <v>#N/A</v>
          </cell>
        </row>
        <row r="4349">
          <cell r="K4349" t="str">
            <v>5510</v>
          </cell>
          <cell r="L4349" t="e">
            <v>#N/A</v>
          </cell>
        </row>
        <row r="4350">
          <cell r="K4350" t="str">
            <v>5510</v>
          </cell>
          <cell r="L4350" t="e">
            <v>#N/A</v>
          </cell>
        </row>
        <row r="4351">
          <cell r="K4351" t="str">
            <v>5510</v>
          </cell>
          <cell r="L4351" t="e">
            <v>#N/A</v>
          </cell>
        </row>
        <row r="4352">
          <cell r="K4352" t="str">
            <v>5510</v>
          </cell>
          <cell r="L4352" t="e">
            <v>#N/A</v>
          </cell>
        </row>
        <row r="4353">
          <cell r="K4353" t="str">
            <v>5510</v>
          </cell>
          <cell r="L4353" t="e">
            <v>#N/A</v>
          </cell>
        </row>
        <row r="4354">
          <cell r="K4354" t="str">
            <v>5510</v>
          </cell>
          <cell r="L4354" t="e">
            <v>#N/A</v>
          </cell>
        </row>
        <row r="4355">
          <cell r="K4355" t="str">
            <v>5410</v>
          </cell>
          <cell r="L4355" t="e">
            <v>#N/A</v>
          </cell>
        </row>
        <row r="4356">
          <cell r="K4356" t="str">
            <v>5410</v>
          </cell>
          <cell r="L4356" t="e">
            <v>#N/A</v>
          </cell>
        </row>
        <row r="4357">
          <cell r="K4357" t="str">
            <v>5410</v>
          </cell>
          <cell r="L4357" t="e">
            <v>#N/A</v>
          </cell>
        </row>
        <row r="4358">
          <cell r="K4358" t="str">
            <v>5410</v>
          </cell>
          <cell r="L4358" t="e">
            <v>#N/A</v>
          </cell>
        </row>
        <row r="4359">
          <cell r="K4359" t="str">
            <v>5410</v>
          </cell>
          <cell r="L4359" t="e">
            <v>#N/A</v>
          </cell>
        </row>
        <row r="4360">
          <cell r="K4360" t="str">
            <v>5401</v>
          </cell>
          <cell r="L4360" t="e">
            <v>#N/A</v>
          </cell>
        </row>
        <row r="4361">
          <cell r="K4361" t="str">
            <v>5401</v>
          </cell>
          <cell r="L4361" t="e">
            <v>#N/A</v>
          </cell>
        </row>
        <row r="4362">
          <cell r="K4362" t="str">
            <v>5401</v>
          </cell>
          <cell r="L4362" t="e">
            <v>#N/A</v>
          </cell>
        </row>
        <row r="4363">
          <cell r="K4363" t="str">
            <v>5410</v>
          </cell>
          <cell r="L4363" t="e">
            <v>#N/A</v>
          </cell>
        </row>
        <row r="4364">
          <cell r="K4364" t="str">
            <v>5410</v>
          </cell>
          <cell r="L4364" t="e">
            <v>#N/A</v>
          </cell>
        </row>
        <row r="4365">
          <cell r="K4365" t="str">
            <v>5410</v>
          </cell>
          <cell r="L4365" t="e">
            <v>#N/A</v>
          </cell>
        </row>
        <row r="4366">
          <cell r="K4366" t="str">
            <v>5110</v>
          </cell>
          <cell r="L4366" t="e">
            <v>#N/A</v>
          </cell>
        </row>
        <row r="4367">
          <cell r="K4367" t="str">
            <v>5110</v>
          </cell>
          <cell r="L4367" t="e">
            <v>#N/A</v>
          </cell>
        </row>
        <row r="4368">
          <cell r="K4368" t="str">
            <v>5110</v>
          </cell>
          <cell r="L4368" t="e">
            <v>#N/A</v>
          </cell>
        </row>
        <row r="4369">
          <cell r="K4369" t="str">
            <v>5110</v>
          </cell>
          <cell r="L4369" t="e">
            <v>#N/A</v>
          </cell>
        </row>
        <row r="4370">
          <cell r="K4370" t="str">
            <v>5110</v>
          </cell>
          <cell r="L4370" t="e">
            <v>#N/A</v>
          </cell>
        </row>
        <row r="4371">
          <cell r="K4371" t="str">
            <v>5110</v>
          </cell>
          <cell r="L4371" t="e">
            <v>#N/A</v>
          </cell>
        </row>
        <row r="4372">
          <cell r="K4372" t="str">
            <v>17700</v>
          </cell>
          <cell r="L4372" t="e">
            <v>#N/A</v>
          </cell>
        </row>
        <row r="4373">
          <cell r="K4373" t="str">
            <v>17700</v>
          </cell>
          <cell r="L4373" t="e">
            <v>#N/A</v>
          </cell>
        </row>
        <row r="4374">
          <cell r="K4374" t="str">
            <v>17701</v>
          </cell>
          <cell r="L4374" t="e">
            <v>#N/A</v>
          </cell>
        </row>
        <row r="4375">
          <cell r="K4375" t="str">
            <v>17701</v>
          </cell>
          <cell r="L4375" t="e">
            <v>#N/A</v>
          </cell>
        </row>
        <row r="4376">
          <cell r="L4376" t="e">
            <v>#N/A</v>
          </cell>
        </row>
        <row r="4377">
          <cell r="L4377" t="e">
            <v>#N/A</v>
          </cell>
        </row>
        <row r="4378">
          <cell r="L4378" t="e">
            <v>#N/A</v>
          </cell>
        </row>
        <row r="4379">
          <cell r="K4379" t="str">
            <v>21421</v>
          </cell>
          <cell r="L4379" t="e">
            <v>#N/A</v>
          </cell>
        </row>
        <row r="4380">
          <cell r="K4380" t="str">
            <v>21502</v>
          </cell>
          <cell r="L4380" t="e">
            <v>#N/A</v>
          </cell>
        </row>
        <row r="4381">
          <cell r="K4381" t="str">
            <v>21502</v>
          </cell>
          <cell r="L4381" t="e">
            <v>#N/A</v>
          </cell>
        </row>
        <row r="4382">
          <cell r="K4382" t="str">
            <v>31122</v>
          </cell>
          <cell r="L4382" t="e">
            <v>#N/A</v>
          </cell>
        </row>
        <row r="4383">
          <cell r="K4383" t="str">
            <v>31122</v>
          </cell>
          <cell r="L4383" t="e">
            <v>#N/A</v>
          </cell>
        </row>
        <row r="4384">
          <cell r="K4384" t="str">
            <v>1110</v>
          </cell>
          <cell r="L4384" t="e">
            <v>#N/A</v>
          </cell>
        </row>
        <row r="4385">
          <cell r="K4385" t="str">
            <v>1111</v>
          </cell>
          <cell r="L4385" t="e">
            <v>#N/A</v>
          </cell>
        </row>
        <row r="4386">
          <cell r="L4386" t="e">
            <v>#N/A</v>
          </cell>
        </row>
        <row r="4387">
          <cell r="L4387" t="e">
            <v>#N/A</v>
          </cell>
        </row>
        <row r="4388">
          <cell r="L4388" t="e">
            <v>#N/A</v>
          </cell>
        </row>
        <row r="4389">
          <cell r="L4389" t="e">
            <v>#N/A</v>
          </cell>
        </row>
        <row r="4390">
          <cell r="K4390" t="str">
            <v>1162</v>
          </cell>
          <cell r="L4390" t="e">
            <v>#N/A</v>
          </cell>
        </row>
        <row r="4391">
          <cell r="K4391" t="str">
            <v>1162</v>
          </cell>
          <cell r="L4391" t="e">
            <v>#N/A</v>
          </cell>
        </row>
        <row r="4392">
          <cell r="K4392" t="str">
            <v>1162</v>
          </cell>
          <cell r="L4392" t="e">
            <v>#N/A</v>
          </cell>
        </row>
        <row r="4393">
          <cell r="K4393" t="str">
            <v>5170</v>
          </cell>
          <cell r="L4393" t="e">
            <v>#N/A</v>
          </cell>
        </row>
        <row r="4394">
          <cell r="K4394" t="str">
            <v>5170</v>
          </cell>
          <cell r="L4394" t="e">
            <v>#N/A</v>
          </cell>
        </row>
        <row r="4395">
          <cell r="K4395" t="str">
            <v>5170</v>
          </cell>
          <cell r="L4395" t="e">
            <v>#N/A</v>
          </cell>
        </row>
        <row r="4396">
          <cell r="K4396" t="str">
            <v>5170</v>
          </cell>
          <cell r="L4396" t="e">
            <v>#N/A</v>
          </cell>
        </row>
        <row r="4397">
          <cell r="K4397" t="str">
            <v>5170</v>
          </cell>
          <cell r="L4397" t="e">
            <v>#N/A</v>
          </cell>
        </row>
        <row r="4398">
          <cell r="K4398" t="str">
            <v>5170</v>
          </cell>
          <cell r="L4398" t="e">
            <v>#N/A</v>
          </cell>
        </row>
        <row r="4399">
          <cell r="K4399" t="str">
            <v>5302</v>
          </cell>
          <cell r="L4399" t="e">
            <v>#N/A</v>
          </cell>
        </row>
        <row r="4400">
          <cell r="K4400" t="str">
            <v>5302</v>
          </cell>
          <cell r="L4400" t="e">
            <v>#N/A</v>
          </cell>
        </row>
        <row r="4401">
          <cell r="K4401" t="str">
            <v>5302</v>
          </cell>
          <cell r="L4401" t="e">
            <v>#N/A</v>
          </cell>
        </row>
        <row r="4402">
          <cell r="K4402" t="str">
            <v>5302</v>
          </cell>
          <cell r="L4402" t="e">
            <v>#N/A</v>
          </cell>
        </row>
        <row r="4403">
          <cell r="K4403" t="str">
            <v>5302</v>
          </cell>
          <cell r="L4403" t="e">
            <v>#N/A</v>
          </cell>
        </row>
        <row r="4404">
          <cell r="K4404" t="str">
            <v>5302</v>
          </cell>
          <cell r="L4404" t="e">
            <v>#N/A</v>
          </cell>
        </row>
        <row r="4405">
          <cell r="K4405" t="str">
            <v>5320</v>
          </cell>
          <cell r="L4405" t="e">
            <v>#N/A</v>
          </cell>
        </row>
        <row r="4406">
          <cell r="K4406" t="str">
            <v>5320</v>
          </cell>
          <cell r="L4406" t="e">
            <v>#N/A</v>
          </cell>
        </row>
        <row r="4407">
          <cell r="K4407" t="str">
            <v>5141</v>
          </cell>
          <cell r="L4407" t="e">
            <v>#N/A</v>
          </cell>
        </row>
        <row r="4408">
          <cell r="K4408" t="str">
            <v>5141</v>
          </cell>
          <cell r="L4408" t="e">
            <v>#N/A</v>
          </cell>
        </row>
        <row r="4409">
          <cell r="K4409" t="str">
            <v>5160</v>
          </cell>
          <cell r="L4409" t="e">
            <v>#N/A</v>
          </cell>
        </row>
        <row r="4410">
          <cell r="K4410" t="str">
            <v>5160</v>
          </cell>
          <cell r="L4410" t="e">
            <v>#N/A</v>
          </cell>
        </row>
        <row r="4411">
          <cell r="K4411" t="str">
            <v>5170</v>
          </cell>
          <cell r="L4411" t="e">
            <v>#N/A</v>
          </cell>
        </row>
        <row r="4412">
          <cell r="K4412" t="str">
            <v>5170</v>
          </cell>
          <cell r="L4412" t="e">
            <v>#N/A</v>
          </cell>
        </row>
        <row r="4413">
          <cell r="K4413" t="str">
            <v>5110</v>
          </cell>
          <cell r="L4413" t="e">
            <v>#N/A</v>
          </cell>
        </row>
        <row r="4414">
          <cell r="K4414" t="str">
            <v>5443</v>
          </cell>
          <cell r="L4414" t="e">
            <v>#N/A</v>
          </cell>
        </row>
        <row r="4415">
          <cell r="K4415" t="str">
            <v>5443</v>
          </cell>
          <cell r="L4415" t="e">
            <v>#N/A</v>
          </cell>
        </row>
        <row r="4416">
          <cell r="K4416" t="str">
            <v>5530</v>
          </cell>
          <cell r="L4416" t="e">
            <v>#N/A</v>
          </cell>
        </row>
        <row r="4417">
          <cell r="K4417" t="str">
            <v>5530</v>
          </cell>
          <cell r="L4417" t="e">
            <v>#N/A</v>
          </cell>
        </row>
        <row r="4418">
          <cell r="K4418" t="str">
            <v>5622</v>
          </cell>
          <cell r="L4418" t="e">
            <v>#N/A</v>
          </cell>
        </row>
        <row r="4419">
          <cell r="K4419" t="str">
            <v>5622</v>
          </cell>
          <cell r="L4419" t="e">
            <v>#N/A</v>
          </cell>
        </row>
        <row r="4420">
          <cell r="K4420" t="str">
            <v>5520</v>
          </cell>
          <cell r="L4420" t="e">
            <v>#N/A</v>
          </cell>
        </row>
        <row r="4421">
          <cell r="K4421" t="str">
            <v>5520</v>
          </cell>
          <cell r="L4421" t="e">
            <v>#N/A</v>
          </cell>
        </row>
        <row r="4422">
          <cell r="K4422" t="str">
            <v>5520</v>
          </cell>
          <cell r="L4422" t="e">
            <v>#N/A</v>
          </cell>
        </row>
        <row r="4423">
          <cell r="K4423" t="str">
            <v>5540</v>
          </cell>
          <cell r="L4423" t="e">
            <v>#N/A</v>
          </cell>
        </row>
        <row r="4424">
          <cell r="K4424" t="str">
            <v>5540</v>
          </cell>
          <cell r="L4424" t="e">
            <v>#N/A</v>
          </cell>
        </row>
        <row r="4425">
          <cell r="K4425" t="str">
            <v>5540</v>
          </cell>
          <cell r="L4425" t="e">
            <v>#N/A</v>
          </cell>
        </row>
        <row r="4426">
          <cell r="K4426" t="str">
            <v>5521</v>
          </cell>
          <cell r="L4426" t="e">
            <v>#N/A</v>
          </cell>
        </row>
        <row r="4427">
          <cell r="K4427" t="str">
            <v>5521</v>
          </cell>
          <cell r="L4427" t="e">
            <v>#N/A</v>
          </cell>
        </row>
        <row r="4428">
          <cell r="K4428" t="str">
            <v>5521</v>
          </cell>
          <cell r="L4428" t="e">
            <v>#N/A</v>
          </cell>
        </row>
        <row r="4429">
          <cell r="K4429" t="str">
            <v>5521</v>
          </cell>
          <cell r="L4429" t="e">
            <v>#N/A</v>
          </cell>
        </row>
        <row r="4430">
          <cell r="K4430" t="str">
            <v>5521</v>
          </cell>
          <cell r="L4430" t="e">
            <v>#N/A</v>
          </cell>
        </row>
        <row r="4431">
          <cell r="K4431" t="str">
            <v>5704</v>
          </cell>
          <cell r="L4431" t="e">
            <v>#N/A</v>
          </cell>
        </row>
        <row r="4432">
          <cell r="K4432" t="str">
            <v>5704</v>
          </cell>
          <cell r="L4432" t="e">
            <v>#N/A</v>
          </cell>
        </row>
        <row r="4433">
          <cell r="K4433" t="str">
            <v>5704</v>
          </cell>
          <cell r="L4433" t="e">
            <v>#N/A</v>
          </cell>
        </row>
        <row r="4434">
          <cell r="K4434" t="str">
            <v>5704</v>
          </cell>
          <cell r="L4434" t="e">
            <v>#N/A</v>
          </cell>
        </row>
        <row r="4435">
          <cell r="K4435" t="str">
            <v>5320</v>
          </cell>
          <cell r="L4435" t="e">
            <v>#N/A</v>
          </cell>
        </row>
        <row r="4436">
          <cell r="K4436" t="str">
            <v>5320</v>
          </cell>
          <cell r="L4436" t="e">
            <v>#N/A</v>
          </cell>
        </row>
        <row r="4437">
          <cell r="K4437" t="str">
            <v>1386</v>
          </cell>
          <cell r="L4437" t="e">
            <v>#N/A</v>
          </cell>
        </row>
        <row r="4438">
          <cell r="K4438" t="str">
            <v>1386</v>
          </cell>
          <cell r="L4438" t="e">
            <v>#N/A</v>
          </cell>
        </row>
        <row r="4439">
          <cell r="K4439" t="str">
            <v>1386</v>
          </cell>
          <cell r="L4439" t="e">
            <v>#N/A</v>
          </cell>
        </row>
        <row r="4440">
          <cell r="K4440" t="str">
            <v>5443</v>
          </cell>
          <cell r="L4440" t="e">
            <v>#N/A</v>
          </cell>
        </row>
        <row r="4441">
          <cell r="K4441" t="str">
            <v>5443</v>
          </cell>
          <cell r="L4441" t="e">
            <v>#N/A</v>
          </cell>
        </row>
        <row r="4442">
          <cell r="K4442" t="str">
            <v>5443</v>
          </cell>
          <cell r="L4442" t="e">
            <v>#N/A</v>
          </cell>
        </row>
        <row r="4443">
          <cell r="K4443" t="str">
            <v>5444</v>
          </cell>
          <cell r="L4443" t="e">
            <v>#N/A</v>
          </cell>
        </row>
        <row r="4444">
          <cell r="K4444" t="str">
            <v>5444</v>
          </cell>
          <cell r="L4444" t="e">
            <v>#N/A</v>
          </cell>
        </row>
        <row r="4445">
          <cell r="K4445" t="str">
            <v>5444</v>
          </cell>
          <cell r="L4445" t="e">
            <v>#N/A</v>
          </cell>
        </row>
        <row r="4446">
          <cell r="K4446" t="str">
            <v>5444</v>
          </cell>
          <cell r="L4446" t="e">
            <v>#N/A</v>
          </cell>
        </row>
        <row r="4447">
          <cell r="K4447" t="str">
            <v>5160</v>
          </cell>
          <cell r="L4447" t="e">
            <v>#N/A</v>
          </cell>
        </row>
        <row r="4448">
          <cell r="K4448" t="str">
            <v>5160</v>
          </cell>
          <cell r="L4448" t="e">
            <v>#N/A</v>
          </cell>
        </row>
        <row r="4449">
          <cell r="K4449" t="str">
            <v>5160</v>
          </cell>
          <cell r="L4449" t="e">
            <v>#N/A</v>
          </cell>
        </row>
        <row r="4450">
          <cell r="K4450" t="str">
            <v>5160</v>
          </cell>
          <cell r="L4450" t="e">
            <v>#N/A</v>
          </cell>
        </row>
        <row r="4451">
          <cell r="K4451" t="str">
            <v>5170</v>
          </cell>
          <cell r="L4451" t="e">
            <v>#N/A</v>
          </cell>
        </row>
        <row r="4452">
          <cell r="K4452" t="str">
            <v>5170</v>
          </cell>
          <cell r="L4452" t="e">
            <v>#N/A</v>
          </cell>
        </row>
        <row r="4453">
          <cell r="K4453" t="str">
            <v>5170</v>
          </cell>
          <cell r="L4453" t="e">
            <v>#N/A</v>
          </cell>
        </row>
        <row r="4454">
          <cell r="K4454" t="str">
            <v>5170</v>
          </cell>
          <cell r="L4454" t="e">
            <v>#N/A</v>
          </cell>
        </row>
        <row r="4455">
          <cell r="K4455" t="str">
            <v>5170</v>
          </cell>
          <cell r="L4455" t="e">
            <v>#N/A</v>
          </cell>
        </row>
        <row r="4456">
          <cell r="K4456" t="str">
            <v>5170</v>
          </cell>
          <cell r="L4456" t="e">
            <v>#N/A</v>
          </cell>
        </row>
        <row r="4457">
          <cell r="K4457" t="str">
            <v>5170</v>
          </cell>
          <cell r="L4457" t="e">
            <v>#N/A</v>
          </cell>
        </row>
        <row r="4458">
          <cell r="K4458" t="str">
            <v>5160</v>
          </cell>
          <cell r="L4458" t="e">
            <v>#N/A</v>
          </cell>
        </row>
        <row r="4459">
          <cell r="K4459" t="str">
            <v>5160</v>
          </cell>
          <cell r="L4459" t="e">
            <v>#N/A</v>
          </cell>
        </row>
        <row r="4460">
          <cell r="K4460" t="str">
            <v>5160</v>
          </cell>
          <cell r="L4460" t="e">
            <v>#N/A</v>
          </cell>
        </row>
        <row r="4461">
          <cell r="K4461" t="str">
            <v>5160</v>
          </cell>
          <cell r="L4461" t="e">
            <v>#N/A</v>
          </cell>
        </row>
        <row r="4462">
          <cell r="K4462" t="str">
            <v>5160</v>
          </cell>
          <cell r="L4462" t="e">
            <v>#N/A</v>
          </cell>
        </row>
        <row r="4463">
          <cell r="K4463" t="str">
            <v>5160</v>
          </cell>
          <cell r="L4463" t="e">
            <v>#N/A</v>
          </cell>
        </row>
        <row r="4464">
          <cell r="K4464" t="str">
            <v>5110</v>
          </cell>
          <cell r="L4464" t="e">
            <v>#N/A</v>
          </cell>
        </row>
        <row r="4465">
          <cell r="K4465" t="str">
            <v>5110</v>
          </cell>
          <cell r="L4465" t="e">
            <v>#N/A</v>
          </cell>
        </row>
        <row r="4466">
          <cell r="K4466" t="str">
            <v>5160</v>
          </cell>
          <cell r="L4466" t="e">
            <v>#N/A</v>
          </cell>
        </row>
        <row r="4467">
          <cell r="K4467" t="str">
            <v>5160</v>
          </cell>
          <cell r="L4467" t="e">
            <v>#N/A</v>
          </cell>
        </row>
        <row r="4468">
          <cell r="K4468" t="str">
            <v>5160</v>
          </cell>
          <cell r="L4468" t="e">
            <v>#N/A</v>
          </cell>
        </row>
        <row r="4469">
          <cell r="K4469" t="str">
            <v>5160</v>
          </cell>
          <cell r="L4469" t="e">
            <v>#N/A</v>
          </cell>
        </row>
        <row r="4470">
          <cell r="K4470" t="str">
            <v>5160</v>
          </cell>
          <cell r="L4470" t="e">
            <v>#N/A</v>
          </cell>
        </row>
        <row r="4471">
          <cell r="K4471" t="str">
            <v>5160</v>
          </cell>
          <cell r="L4471" t="e">
            <v>#N/A</v>
          </cell>
        </row>
        <row r="4472">
          <cell r="K4472" t="str">
            <v>5420</v>
          </cell>
          <cell r="L4472" t="e">
            <v>#N/A</v>
          </cell>
        </row>
        <row r="4473">
          <cell r="K4473" t="str">
            <v>5420</v>
          </cell>
          <cell r="L4473" t="e">
            <v>#N/A</v>
          </cell>
        </row>
        <row r="4474">
          <cell r="K4474" t="str">
            <v>5530</v>
          </cell>
          <cell r="L4474" t="e">
            <v>#N/A</v>
          </cell>
        </row>
        <row r="4475">
          <cell r="K4475" t="str">
            <v>5530</v>
          </cell>
          <cell r="L4475" t="e">
            <v>#N/A</v>
          </cell>
        </row>
        <row r="4476">
          <cell r="K4476" t="str">
            <v>5421</v>
          </cell>
          <cell r="L4476" t="e">
            <v>#N/A</v>
          </cell>
        </row>
        <row r="4477">
          <cell r="K4477" t="str">
            <v>5421</v>
          </cell>
          <cell r="L4477" t="e">
            <v>#N/A</v>
          </cell>
        </row>
        <row r="4478">
          <cell r="K4478" t="str">
            <v>5444</v>
          </cell>
          <cell r="L4478" t="e">
            <v>#N/A</v>
          </cell>
        </row>
        <row r="4479">
          <cell r="K4479" t="str">
            <v>5444</v>
          </cell>
          <cell r="L4479" t="e">
            <v>#N/A</v>
          </cell>
        </row>
        <row r="4480">
          <cell r="K4480" t="str">
            <v>5110</v>
          </cell>
          <cell r="L4480" t="e">
            <v>#N/A</v>
          </cell>
        </row>
        <row r="4481">
          <cell r="K4481" t="str">
            <v>5110</v>
          </cell>
          <cell r="L4481" t="e">
            <v>#N/A</v>
          </cell>
        </row>
        <row r="4482">
          <cell r="K4482" t="str">
            <v>5110</v>
          </cell>
          <cell r="L4482" t="e">
            <v>#N/A</v>
          </cell>
        </row>
        <row r="4483">
          <cell r="K4483" t="str">
            <v>5110</v>
          </cell>
          <cell r="L4483" t="e">
            <v>#N/A</v>
          </cell>
        </row>
        <row r="4484">
          <cell r="K4484" t="str">
            <v>5140</v>
          </cell>
          <cell r="L4484" t="e">
            <v>#N/A</v>
          </cell>
        </row>
        <row r="4485">
          <cell r="K4485" t="str">
            <v>5160</v>
          </cell>
          <cell r="L4485" t="e">
            <v>#N/A</v>
          </cell>
        </row>
        <row r="4486">
          <cell r="K4486" t="str">
            <v>5121</v>
          </cell>
          <cell r="L4486" t="e">
            <v>#N/A</v>
          </cell>
        </row>
        <row r="4487">
          <cell r="K4487" t="str">
            <v>5121</v>
          </cell>
          <cell r="L4487" t="e">
            <v>#N/A</v>
          </cell>
        </row>
        <row r="4488">
          <cell r="K4488" t="str">
            <v>1117</v>
          </cell>
          <cell r="L4488" t="e">
            <v>#N/A</v>
          </cell>
        </row>
        <row r="4489">
          <cell r="K4489" t="str">
            <v>1117</v>
          </cell>
          <cell r="L4489" t="e">
            <v>#N/A</v>
          </cell>
        </row>
        <row r="4490">
          <cell r="K4490" t="str">
            <v>1117</v>
          </cell>
          <cell r="L4490" t="e">
            <v>#N/A</v>
          </cell>
        </row>
        <row r="4491">
          <cell r="K4491" t="str">
            <v>1117</v>
          </cell>
          <cell r="L4491" t="e">
            <v>#N/A</v>
          </cell>
        </row>
        <row r="4492">
          <cell r="K4492" t="str">
            <v>1117</v>
          </cell>
          <cell r="L4492" t="e">
            <v>#N/A</v>
          </cell>
        </row>
        <row r="4493">
          <cell r="K4493" t="str">
            <v>1117</v>
          </cell>
          <cell r="L4493" t="e">
            <v>#N/A</v>
          </cell>
        </row>
        <row r="4494">
          <cell r="K4494" t="str">
            <v>1117</v>
          </cell>
          <cell r="L4494" t="e">
            <v>#N/A</v>
          </cell>
        </row>
        <row r="4495">
          <cell r="K4495" t="str">
            <v>1117</v>
          </cell>
          <cell r="L4495" t="e">
            <v>#N/A</v>
          </cell>
        </row>
        <row r="4496">
          <cell r="K4496" t="str">
            <v>1114</v>
          </cell>
          <cell r="L4496" t="e">
            <v>#N/A</v>
          </cell>
        </row>
        <row r="4497">
          <cell r="K4497" t="str">
            <v>1114</v>
          </cell>
          <cell r="L4497" t="e">
            <v>#N/A</v>
          </cell>
        </row>
        <row r="4498">
          <cell r="K4498" t="str">
            <v>5321</v>
          </cell>
          <cell r="L4498" t="e">
            <v>#N/A</v>
          </cell>
        </row>
        <row r="4499">
          <cell r="K4499" t="str">
            <v>5321</v>
          </cell>
          <cell r="L4499" t="e">
            <v>#N/A</v>
          </cell>
        </row>
        <row r="4500">
          <cell r="K4500" t="str">
            <v>5321</v>
          </cell>
          <cell r="L4500" t="e">
            <v>#N/A</v>
          </cell>
        </row>
        <row r="4501">
          <cell r="K4501" t="str">
            <v>5321</v>
          </cell>
          <cell r="L4501" t="e">
            <v>#N/A</v>
          </cell>
        </row>
        <row r="4502">
          <cell r="K4502" t="str">
            <v>5350</v>
          </cell>
          <cell r="L4502" t="e">
            <v>#N/A</v>
          </cell>
        </row>
        <row r="4503">
          <cell r="K4503" t="str">
            <v>5350</v>
          </cell>
          <cell r="L4503" t="e">
            <v>#N/A</v>
          </cell>
        </row>
        <row r="4504">
          <cell r="K4504" t="str">
            <v>5350</v>
          </cell>
          <cell r="L4504" t="e">
            <v>#N/A</v>
          </cell>
        </row>
        <row r="4505">
          <cell r="K4505" t="str">
            <v>5350</v>
          </cell>
          <cell r="L4505" t="e">
            <v>#N/A</v>
          </cell>
        </row>
        <row r="4506">
          <cell r="K4506" t="str">
            <v>5350</v>
          </cell>
          <cell r="L4506" t="e">
            <v>#N/A</v>
          </cell>
        </row>
        <row r="4507">
          <cell r="K4507" t="str">
            <v>5350</v>
          </cell>
          <cell r="L4507" t="e">
            <v>#N/A</v>
          </cell>
        </row>
        <row r="4508">
          <cell r="K4508" t="str">
            <v>5350</v>
          </cell>
          <cell r="L4508" t="e">
            <v>#N/A</v>
          </cell>
        </row>
        <row r="4509">
          <cell r="K4509" t="str">
            <v>5350</v>
          </cell>
          <cell r="L4509" t="e">
            <v>#N/A</v>
          </cell>
        </row>
        <row r="4510">
          <cell r="K4510" t="str">
            <v>5350</v>
          </cell>
          <cell r="L4510" t="e">
            <v>#N/A</v>
          </cell>
        </row>
        <row r="4511">
          <cell r="K4511" t="str">
            <v>5350</v>
          </cell>
          <cell r="L4511" t="e">
            <v>#N/A</v>
          </cell>
        </row>
        <row r="4512">
          <cell r="K4512" t="str">
            <v>5350</v>
          </cell>
          <cell r="L4512" t="e">
            <v>#N/A</v>
          </cell>
        </row>
        <row r="4513">
          <cell r="K4513" t="str">
            <v>5350</v>
          </cell>
          <cell r="L4513" t="e">
            <v>#N/A</v>
          </cell>
        </row>
        <row r="4514">
          <cell r="K4514" t="str">
            <v>21501</v>
          </cell>
          <cell r="L4514" t="e">
            <v>#N/A</v>
          </cell>
        </row>
        <row r="4515">
          <cell r="K4515" t="str">
            <v>21501</v>
          </cell>
          <cell r="L4515" t="e">
            <v>#N/A</v>
          </cell>
        </row>
        <row r="4516">
          <cell r="K4516" t="str">
            <v>21501</v>
          </cell>
          <cell r="L4516" t="e">
            <v>#N/A</v>
          </cell>
        </row>
        <row r="4517">
          <cell r="K4517" t="str">
            <v>21501</v>
          </cell>
          <cell r="L4517" t="e">
            <v>#N/A</v>
          </cell>
        </row>
        <row r="4518">
          <cell r="L4518" t="e">
            <v>#N/A</v>
          </cell>
        </row>
        <row r="4519">
          <cell r="L4519" t="e">
            <v>#N/A</v>
          </cell>
        </row>
        <row r="4520">
          <cell r="K4520" t="str">
            <v>5350</v>
          </cell>
          <cell r="L4520" t="e">
            <v>#N/A</v>
          </cell>
        </row>
        <row r="4521">
          <cell r="K4521" t="str">
            <v>5350</v>
          </cell>
          <cell r="L4521" t="e">
            <v>#N/A</v>
          </cell>
        </row>
        <row r="4522">
          <cell r="K4522" t="str">
            <v>5350</v>
          </cell>
          <cell r="L4522" t="e">
            <v>#N/A</v>
          </cell>
        </row>
        <row r="4523">
          <cell r="K4523" t="str">
            <v>5110</v>
          </cell>
          <cell r="L4523" t="e">
            <v>#N/A</v>
          </cell>
        </row>
        <row r="4524">
          <cell r="K4524" t="str">
            <v>5120</v>
          </cell>
          <cell r="L4524" t="e">
            <v>#N/A</v>
          </cell>
        </row>
        <row r="4525">
          <cell r="K4525" t="str">
            <v>5120</v>
          </cell>
          <cell r="L4525" t="e">
            <v>#N/A</v>
          </cell>
        </row>
        <row r="4526">
          <cell r="K4526" t="str">
            <v>5102</v>
          </cell>
          <cell r="L4526" t="e">
            <v>#N/A</v>
          </cell>
        </row>
        <row r="4527">
          <cell r="K4527" t="str">
            <v>5102</v>
          </cell>
          <cell r="L4527" t="e">
            <v>#N/A</v>
          </cell>
        </row>
        <row r="4528">
          <cell r="K4528" t="str">
            <v>5120</v>
          </cell>
          <cell r="L4528" t="e">
            <v>#N/A</v>
          </cell>
        </row>
        <row r="4529">
          <cell r="K4529" t="str">
            <v>21501</v>
          </cell>
          <cell r="L4529" t="e">
            <v>#N/A</v>
          </cell>
        </row>
        <row r="4530">
          <cell r="K4530" t="str">
            <v>21501</v>
          </cell>
          <cell r="L4530" t="e">
            <v>#N/A</v>
          </cell>
        </row>
        <row r="4531">
          <cell r="K4531" t="str">
            <v>21501</v>
          </cell>
          <cell r="L4531" t="e">
            <v>#N/A</v>
          </cell>
        </row>
        <row r="4532">
          <cell r="K4532" t="str">
            <v>21501</v>
          </cell>
          <cell r="L4532" t="e">
            <v>#N/A</v>
          </cell>
        </row>
        <row r="4533">
          <cell r="K4533" t="str">
            <v>21501</v>
          </cell>
          <cell r="L4533" t="e">
            <v>#N/A</v>
          </cell>
        </row>
        <row r="4534">
          <cell r="K4534" t="str">
            <v>5120</v>
          </cell>
          <cell r="L4534" t="e">
            <v>#N/A</v>
          </cell>
        </row>
        <row r="4535">
          <cell r="K4535" t="str">
            <v>5501</v>
          </cell>
          <cell r="L4535" t="e">
            <v>#N/A</v>
          </cell>
        </row>
        <row r="4536">
          <cell r="K4536" t="str">
            <v>5501</v>
          </cell>
          <cell r="L4536" t="e">
            <v>#N/A</v>
          </cell>
        </row>
        <row r="4537">
          <cell r="K4537" t="str">
            <v>5501</v>
          </cell>
          <cell r="L4537" t="e">
            <v>#N/A</v>
          </cell>
        </row>
        <row r="4538">
          <cell r="K4538" t="str">
            <v>5501</v>
          </cell>
          <cell r="L4538" t="e">
            <v>#N/A</v>
          </cell>
        </row>
        <row r="4539">
          <cell r="K4539" t="str">
            <v>5501</v>
          </cell>
          <cell r="L4539" t="e">
            <v>#N/A</v>
          </cell>
        </row>
        <row r="4540">
          <cell r="K4540" t="str">
            <v>5501</v>
          </cell>
          <cell r="L4540" t="e">
            <v>#N/A</v>
          </cell>
        </row>
        <row r="4541">
          <cell r="K4541" t="str">
            <v>21501</v>
          </cell>
          <cell r="L4541" t="e">
            <v>#N/A</v>
          </cell>
        </row>
        <row r="4542">
          <cell r="K4542" t="str">
            <v>21501</v>
          </cell>
          <cell r="L4542" t="e">
            <v>#N/A</v>
          </cell>
        </row>
        <row r="4543">
          <cell r="K4543" t="str">
            <v>21501</v>
          </cell>
          <cell r="L4543" t="e">
            <v>#N/A</v>
          </cell>
        </row>
        <row r="4544">
          <cell r="K4544" t="str">
            <v>5231</v>
          </cell>
          <cell r="L4544" t="e">
            <v>#N/A</v>
          </cell>
        </row>
        <row r="4545">
          <cell r="K4545" t="str">
            <v>5231</v>
          </cell>
          <cell r="L4545" t="e">
            <v>#N/A</v>
          </cell>
        </row>
        <row r="4546">
          <cell r="K4546" t="str">
            <v>5231</v>
          </cell>
          <cell r="L4546" t="e">
            <v>#N/A</v>
          </cell>
        </row>
        <row r="4547">
          <cell r="K4547" t="str">
            <v>5120</v>
          </cell>
          <cell r="L4547" t="e">
            <v>#N/A</v>
          </cell>
        </row>
        <row r="4548">
          <cell r="K4548" t="str">
            <v>5120</v>
          </cell>
          <cell r="L4548" t="e">
            <v>#N/A</v>
          </cell>
        </row>
        <row r="4549">
          <cell r="K4549" t="str">
            <v>5120</v>
          </cell>
          <cell r="L4549" t="e">
            <v>#N/A</v>
          </cell>
        </row>
        <row r="4550">
          <cell r="K4550" t="str">
            <v>5120</v>
          </cell>
          <cell r="L4550" t="e">
            <v>#N/A</v>
          </cell>
        </row>
        <row r="4551">
          <cell r="K4551" t="str">
            <v>5120</v>
          </cell>
          <cell r="L4551" t="e">
            <v>#N/A</v>
          </cell>
        </row>
        <row r="4552">
          <cell r="K4552" t="str">
            <v>5120</v>
          </cell>
          <cell r="L4552" t="e">
            <v>#N/A</v>
          </cell>
        </row>
        <row r="4553">
          <cell r="K4553" t="str">
            <v>5401</v>
          </cell>
          <cell r="L4553" t="e">
            <v>#N/A</v>
          </cell>
        </row>
        <row r="4554">
          <cell r="K4554" t="str">
            <v>5401</v>
          </cell>
          <cell r="L4554" t="e">
            <v>#N/A</v>
          </cell>
        </row>
        <row r="4555">
          <cell r="K4555" t="str">
            <v>5401</v>
          </cell>
          <cell r="L4555" t="e">
            <v>#N/A</v>
          </cell>
        </row>
        <row r="4556">
          <cell r="K4556" t="str">
            <v>5401</v>
          </cell>
          <cell r="L4556" t="e">
            <v>#N/A</v>
          </cell>
        </row>
        <row r="4557">
          <cell r="K4557" t="str">
            <v>5401</v>
          </cell>
          <cell r="L4557" t="e">
            <v>#N/A</v>
          </cell>
        </row>
        <row r="4558">
          <cell r="K4558" t="str">
            <v>5401</v>
          </cell>
          <cell r="L4558" t="e">
            <v>#N/A</v>
          </cell>
        </row>
        <row r="4559">
          <cell r="K4559" t="str">
            <v>5401</v>
          </cell>
          <cell r="L4559" t="e">
            <v>#N/A</v>
          </cell>
        </row>
        <row r="4560">
          <cell r="K4560" t="str">
            <v>5120</v>
          </cell>
          <cell r="L4560" t="e">
            <v>#N/A</v>
          </cell>
        </row>
        <row r="4561">
          <cell r="K4561" t="str">
            <v>5120</v>
          </cell>
          <cell r="L4561" t="e">
            <v>#N/A</v>
          </cell>
        </row>
        <row r="4562">
          <cell r="K4562" t="str">
            <v>5120</v>
          </cell>
          <cell r="L4562" t="e">
            <v>#N/A</v>
          </cell>
        </row>
        <row r="4563">
          <cell r="K4563" t="str">
            <v>5120</v>
          </cell>
          <cell r="L4563" t="e">
            <v>#N/A</v>
          </cell>
        </row>
        <row r="4564">
          <cell r="K4564" t="str">
            <v>5120</v>
          </cell>
          <cell r="L4564" t="e">
            <v>#N/A</v>
          </cell>
        </row>
        <row r="4565">
          <cell r="K4565" t="str">
            <v>5120</v>
          </cell>
          <cell r="L4565" t="e">
            <v>#N/A</v>
          </cell>
        </row>
        <row r="4566">
          <cell r="K4566" t="str">
            <v>5120</v>
          </cell>
          <cell r="L4566" t="e">
            <v>#N/A</v>
          </cell>
        </row>
        <row r="4567">
          <cell r="K4567" t="str">
            <v>5120</v>
          </cell>
          <cell r="L4567" t="e">
            <v>#N/A</v>
          </cell>
        </row>
        <row r="4568">
          <cell r="K4568" t="str">
            <v>5130</v>
          </cell>
          <cell r="L4568" t="e">
            <v>#N/A</v>
          </cell>
        </row>
        <row r="4569">
          <cell r="K4569" t="str">
            <v>5121</v>
          </cell>
          <cell r="L4569" t="e">
            <v>#N/A</v>
          </cell>
        </row>
        <row r="4570">
          <cell r="K4570" t="str">
            <v>5121</v>
          </cell>
          <cell r="L4570" t="e">
            <v>#N/A</v>
          </cell>
        </row>
        <row r="4571">
          <cell r="K4571" t="str">
            <v>5130</v>
          </cell>
          <cell r="L4571" t="e">
            <v>#N/A</v>
          </cell>
        </row>
        <row r="4572">
          <cell r="K4572" t="str">
            <v>5130</v>
          </cell>
          <cell r="L4572" t="e">
            <v>#N/A</v>
          </cell>
        </row>
        <row r="4573">
          <cell r="K4573" t="str">
            <v>5131</v>
          </cell>
          <cell r="L4573" t="e">
            <v>#N/A</v>
          </cell>
        </row>
        <row r="4574">
          <cell r="K4574" t="str">
            <v>5130</v>
          </cell>
          <cell r="L4574" t="e">
            <v>#N/A</v>
          </cell>
        </row>
        <row r="4575">
          <cell r="K4575" t="str">
            <v>5130</v>
          </cell>
          <cell r="L4575" t="e">
            <v>#N/A</v>
          </cell>
        </row>
        <row r="4576">
          <cell r="K4576" t="str">
            <v>5130</v>
          </cell>
          <cell r="L4576" t="e">
            <v>#N/A</v>
          </cell>
        </row>
        <row r="4577">
          <cell r="K4577" t="str">
            <v>5130</v>
          </cell>
          <cell r="L4577" t="e">
            <v>#N/A</v>
          </cell>
        </row>
        <row r="4578">
          <cell r="K4578" t="str">
            <v>5101</v>
          </cell>
          <cell r="L4578" t="e">
            <v>#N/A</v>
          </cell>
        </row>
        <row r="4579">
          <cell r="K4579" t="str">
            <v>5101</v>
          </cell>
          <cell r="L4579" t="e">
            <v>#N/A</v>
          </cell>
        </row>
        <row r="4580">
          <cell r="K4580" t="str">
            <v>5101</v>
          </cell>
          <cell r="L4580" t="e">
            <v>#N/A</v>
          </cell>
        </row>
        <row r="4581">
          <cell r="K4581" t="str">
            <v>5101</v>
          </cell>
          <cell r="L4581" t="e">
            <v>#N/A</v>
          </cell>
        </row>
        <row r="4582">
          <cell r="K4582" t="str">
            <v>5130</v>
          </cell>
          <cell r="L4582" t="e">
            <v>#N/A</v>
          </cell>
        </row>
        <row r="4583">
          <cell r="K4583" t="str">
            <v>5130</v>
          </cell>
          <cell r="L4583" t="e">
            <v>#N/A</v>
          </cell>
        </row>
        <row r="4584">
          <cell r="K4584" t="str">
            <v>5130</v>
          </cell>
          <cell r="L4584" t="e">
            <v>#N/A</v>
          </cell>
        </row>
        <row r="4585">
          <cell r="K4585" t="str">
            <v>5130</v>
          </cell>
          <cell r="L4585" t="e">
            <v>#N/A</v>
          </cell>
        </row>
        <row r="4586">
          <cell r="K4586" t="str">
            <v>25139</v>
          </cell>
          <cell r="L4586" t="e">
            <v>#N/A</v>
          </cell>
        </row>
        <row r="4587">
          <cell r="K4587" t="str">
            <v>25139</v>
          </cell>
          <cell r="L4587" t="e">
            <v>#N/A</v>
          </cell>
        </row>
        <row r="4588">
          <cell r="K4588" t="str">
            <v>21507</v>
          </cell>
          <cell r="L4588" t="e">
            <v>#N/A</v>
          </cell>
        </row>
        <row r="4589">
          <cell r="K4589" t="str">
            <v>21507</v>
          </cell>
          <cell r="L4589" t="e">
            <v>#N/A</v>
          </cell>
        </row>
        <row r="4590">
          <cell r="K4590" t="str">
            <v>21507</v>
          </cell>
          <cell r="L4590" t="e">
            <v>#N/A</v>
          </cell>
        </row>
        <row r="4591">
          <cell r="K4591" t="str">
            <v>5121</v>
          </cell>
          <cell r="L4591" t="e">
            <v>#N/A</v>
          </cell>
        </row>
        <row r="4592">
          <cell r="K4592" t="str">
            <v>5121</v>
          </cell>
          <cell r="L4592" t="e">
            <v>#N/A</v>
          </cell>
        </row>
        <row r="4593">
          <cell r="K4593" t="str">
            <v>5121</v>
          </cell>
          <cell r="L4593" t="e">
            <v>#N/A</v>
          </cell>
        </row>
        <row r="4594">
          <cell r="K4594" t="str">
            <v>25132</v>
          </cell>
          <cell r="L4594" t="e">
            <v>#N/A</v>
          </cell>
        </row>
        <row r="4595">
          <cell r="K4595" t="str">
            <v>25132</v>
          </cell>
          <cell r="L4595" t="e">
            <v>#N/A</v>
          </cell>
        </row>
        <row r="4596">
          <cell r="K4596" t="str">
            <v>25132</v>
          </cell>
          <cell r="L4596" t="e">
            <v>#N/A</v>
          </cell>
        </row>
        <row r="4597">
          <cell r="K4597" t="str">
            <v>5130</v>
          </cell>
          <cell r="L4597" t="e">
            <v>#N/A</v>
          </cell>
        </row>
        <row r="4598">
          <cell r="K4598" t="str">
            <v>5130</v>
          </cell>
          <cell r="L4598" t="e">
            <v>#N/A</v>
          </cell>
        </row>
        <row r="4599">
          <cell r="K4599" t="str">
            <v>7121</v>
          </cell>
          <cell r="L4599" t="e">
            <v>#N/A</v>
          </cell>
        </row>
        <row r="4600">
          <cell r="K4600" t="str">
            <v>7121</v>
          </cell>
          <cell r="L4600" t="e">
            <v>#N/A</v>
          </cell>
        </row>
        <row r="4601">
          <cell r="K4601" t="str">
            <v>7121</v>
          </cell>
          <cell r="L4601" t="e">
            <v>#N/A</v>
          </cell>
        </row>
        <row r="4602">
          <cell r="K4602" t="str">
            <v>7121</v>
          </cell>
          <cell r="L4602" t="e">
            <v>#N/A</v>
          </cell>
        </row>
        <row r="4603">
          <cell r="K4603" t="str">
            <v>5130</v>
          </cell>
          <cell r="L4603" t="e">
            <v>#N/A</v>
          </cell>
        </row>
        <row r="4604">
          <cell r="K4604" t="str">
            <v>5130</v>
          </cell>
          <cell r="L4604" t="e">
            <v>#N/A</v>
          </cell>
        </row>
        <row r="4605">
          <cell r="K4605" t="str">
            <v>5130</v>
          </cell>
          <cell r="L4605" t="e">
            <v>#N/A</v>
          </cell>
        </row>
        <row r="4606">
          <cell r="K4606" t="str">
            <v>5130</v>
          </cell>
          <cell r="L4606" t="e">
            <v>#N/A</v>
          </cell>
        </row>
        <row r="4607">
          <cell r="K4607" t="str">
            <v>5130</v>
          </cell>
          <cell r="L4607" t="e">
            <v>#N/A</v>
          </cell>
        </row>
        <row r="4608">
          <cell r="K4608" t="str">
            <v>5130</v>
          </cell>
          <cell r="L4608" t="e">
            <v>#N/A</v>
          </cell>
        </row>
        <row r="4609">
          <cell r="K4609" t="str">
            <v>5130</v>
          </cell>
          <cell r="L4609" t="e">
            <v>#N/A</v>
          </cell>
        </row>
        <row r="4610">
          <cell r="K4610" t="str">
            <v>5130</v>
          </cell>
          <cell r="L4610" t="e">
            <v>#N/A</v>
          </cell>
        </row>
        <row r="4611">
          <cell r="K4611" t="str">
            <v>5130</v>
          </cell>
          <cell r="L4611" t="e">
            <v>#N/A</v>
          </cell>
        </row>
        <row r="4612">
          <cell r="K4612" t="str">
            <v>5130</v>
          </cell>
          <cell r="L4612" t="e">
            <v>#N/A</v>
          </cell>
        </row>
        <row r="4613">
          <cell r="K4613" t="str">
            <v>5130</v>
          </cell>
          <cell r="L4613" t="e">
            <v>#N/A</v>
          </cell>
        </row>
        <row r="4614">
          <cell r="K4614" t="str">
            <v>5132</v>
          </cell>
          <cell r="L4614" t="e">
            <v>#N/A</v>
          </cell>
        </row>
        <row r="4615">
          <cell r="K4615" t="str">
            <v>37506</v>
          </cell>
          <cell r="L4615" t="e">
            <v>#N/A</v>
          </cell>
        </row>
        <row r="4616">
          <cell r="K4616" t="str">
            <v>37506</v>
          </cell>
          <cell r="L4616" t="e">
            <v>#N/A</v>
          </cell>
        </row>
        <row r="4617">
          <cell r="K4617" t="str">
            <v>37506</v>
          </cell>
          <cell r="L4617" t="e">
            <v>#N/A</v>
          </cell>
        </row>
        <row r="4618">
          <cell r="K4618" t="str">
            <v>37506</v>
          </cell>
          <cell r="L4618" t="e">
            <v>#N/A</v>
          </cell>
        </row>
        <row r="4619">
          <cell r="K4619" t="str">
            <v>37506</v>
          </cell>
          <cell r="L4619" t="e">
            <v>#N/A</v>
          </cell>
        </row>
        <row r="4620">
          <cell r="K4620" t="str">
            <v>37506</v>
          </cell>
          <cell r="L4620" t="e">
            <v>#N/A</v>
          </cell>
        </row>
        <row r="4621">
          <cell r="K4621" t="str">
            <v>37506</v>
          </cell>
          <cell r="L4621" t="e">
            <v>#N/A</v>
          </cell>
        </row>
        <row r="4622">
          <cell r="K4622" t="str">
            <v>37506</v>
          </cell>
          <cell r="L4622" t="e">
            <v>#N/A</v>
          </cell>
        </row>
        <row r="4623">
          <cell r="K4623" t="str">
            <v>37506</v>
          </cell>
          <cell r="L4623" t="e">
            <v>#N/A</v>
          </cell>
        </row>
        <row r="4624">
          <cell r="K4624" t="str">
            <v>37506</v>
          </cell>
          <cell r="L4624" t="e">
            <v>#N/A</v>
          </cell>
        </row>
        <row r="4625">
          <cell r="K4625" t="str">
            <v>37506</v>
          </cell>
          <cell r="L4625" t="e">
            <v>#N/A</v>
          </cell>
        </row>
        <row r="4626">
          <cell r="K4626" t="str">
            <v>37506</v>
          </cell>
          <cell r="L4626" t="e">
            <v>#N/A</v>
          </cell>
        </row>
        <row r="4627">
          <cell r="K4627" t="str">
            <v>37506</v>
          </cell>
          <cell r="L4627" t="e">
            <v>#N/A</v>
          </cell>
        </row>
        <row r="4628">
          <cell r="K4628" t="str">
            <v>37506</v>
          </cell>
          <cell r="L4628" t="e">
            <v>#N/A</v>
          </cell>
        </row>
        <row r="4629">
          <cell r="K4629" t="str">
            <v>37506</v>
          </cell>
          <cell r="L4629" t="e">
            <v>#N/A</v>
          </cell>
        </row>
        <row r="4630">
          <cell r="K4630" t="str">
            <v>9185</v>
          </cell>
          <cell r="L4630" t="e">
            <v>#N/A</v>
          </cell>
        </row>
        <row r="4631">
          <cell r="K4631" t="str">
            <v>9185</v>
          </cell>
          <cell r="L4631" t="e">
            <v>#N/A</v>
          </cell>
        </row>
        <row r="4632">
          <cell r="K4632" t="str">
            <v>9185</v>
          </cell>
          <cell r="L4632" t="e">
            <v>#N/A</v>
          </cell>
        </row>
        <row r="4633">
          <cell r="K4633" t="str">
            <v>9185</v>
          </cell>
          <cell r="L4633" t="e">
            <v>#N/A</v>
          </cell>
        </row>
        <row r="4634">
          <cell r="K4634" t="str">
            <v>9185</v>
          </cell>
          <cell r="L4634" t="e">
            <v>#N/A</v>
          </cell>
        </row>
        <row r="4635">
          <cell r="K4635" t="str">
            <v>9185</v>
          </cell>
          <cell r="L4635" t="e">
            <v>#N/A</v>
          </cell>
        </row>
        <row r="4636">
          <cell r="K4636" t="str">
            <v>9185</v>
          </cell>
          <cell r="L4636" t="e">
            <v>#N/A</v>
          </cell>
        </row>
        <row r="4637">
          <cell r="K4637" t="str">
            <v>9185</v>
          </cell>
          <cell r="L4637" t="e">
            <v>#N/A</v>
          </cell>
        </row>
        <row r="4638">
          <cell r="K4638" t="str">
            <v>9185</v>
          </cell>
          <cell r="L4638" t="e">
            <v>#N/A</v>
          </cell>
        </row>
        <row r="4639">
          <cell r="K4639" t="str">
            <v>9185</v>
          </cell>
          <cell r="L4639" t="e">
            <v>#N/A</v>
          </cell>
        </row>
        <row r="4640">
          <cell r="K4640" t="str">
            <v>9185</v>
          </cell>
          <cell r="L4640" t="e">
            <v>#N/A</v>
          </cell>
        </row>
        <row r="4641">
          <cell r="K4641" t="str">
            <v>9185</v>
          </cell>
          <cell r="L4641" t="e">
            <v>#N/A</v>
          </cell>
        </row>
        <row r="4642">
          <cell r="K4642" t="str">
            <v>9185</v>
          </cell>
          <cell r="L4642" t="e">
            <v>#N/A</v>
          </cell>
        </row>
        <row r="4643">
          <cell r="K4643" t="str">
            <v>9185</v>
          </cell>
          <cell r="L4643" t="e">
            <v>#N/A</v>
          </cell>
        </row>
        <row r="4644">
          <cell r="K4644" t="str">
            <v>9185</v>
          </cell>
          <cell r="L4644" t="e">
            <v>#N/A</v>
          </cell>
        </row>
        <row r="4645">
          <cell r="K4645" t="str">
            <v>9185</v>
          </cell>
          <cell r="L4645" t="e">
            <v>#N/A</v>
          </cell>
        </row>
        <row r="4646">
          <cell r="K4646" t="str">
            <v>9185</v>
          </cell>
          <cell r="L4646" t="e">
            <v>#N/A</v>
          </cell>
        </row>
        <row r="4647">
          <cell r="K4647" t="str">
            <v>9185</v>
          </cell>
          <cell r="L4647" t="e">
            <v>#N/A</v>
          </cell>
        </row>
        <row r="4648">
          <cell r="K4648" t="str">
            <v>9185</v>
          </cell>
          <cell r="L4648" t="e">
            <v>#N/A</v>
          </cell>
        </row>
        <row r="4649">
          <cell r="K4649" t="str">
            <v>9185</v>
          </cell>
          <cell r="L4649" t="e">
            <v>#N/A</v>
          </cell>
        </row>
        <row r="4650">
          <cell r="K4650" t="str">
            <v>9185</v>
          </cell>
          <cell r="L4650" t="e">
            <v>#N/A</v>
          </cell>
        </row>
        <row r="4651">
          <cell r="K4651" t="str">
            <v>9185</v>
          </cell>
          <cell r="L4651" t="e">
            <v>#N/A</v>
          </cell>
        </row>
        <row r="4652">
          <cell r="K4652" t="str">
            <v>9185</v>
          </cell>
          <cell r="L4652" t="e">
            <v>#N/A</v>
          </cell>
        </row>
        <row r="4653">
          <cell r="K4653" t="str">
            <v>9185</v>
          </cell>
          <cell r="L4653" t="e">
            <v>#N/A</v>
          </cell>
        </row>
        <row r="4654">
          <cell r="K4654" t="str">
            <v>9185</v>
          </cell>
          <cell r="L4654" t="e">
            <v>#N/A</v>
          </cell>
        </row>
        <row r="4655">
          <cell r="K4655" t="str">
            <v>9185</v>
          </cell>
          <cell r="L4655" t="e">
            <v>#N/A</v>
          </cell>
        </row>
        <row r="4656">
          <cell r="K4656" t="str">
            <v>9185</v>
          </cell>
          <cell r="L4656" t="e">
            <v>#N/A</v>
          </cell>
        </row>
        <row r="4657">
          <cell r="K4657" t="str">
            <v>9185</v>
          </cell>
          <cell r="L4657" t="e">
            <v>#N/A</v>
          </cell>
        </row>
        <row r="4658">
          <cell r="K4658" t="str">
            <v>9185</v>
          </cell>
          <cell r="L4658" t="e">
            <v>#N/A</v>
          </cell>
        </row>
        <row r="4659">
          <cell r="K4659" t="str">
            <v>9185</v>
          </cell>
          <cell r="L4659" t="e">
            <v>#N/A</v>
          </cell>
        </row>
        <row r="4660">
          <cell r="K4660" t="str">
            <v>9185</v>
          </cell>
          <cell r="L4660" t="e">
            <v>#N/A</v>
          </cell>
        </row>
        <row r="4661">
          <cell r="K4661" t="str">
            <v>9185</v>
          </cell>
          <cell r="L4661" t="e">
            <v>#N/A</v>
          </cell>
        </row>
        <row r="4662">
          <cell r="K4662" t="str">
            <v>9185</v>
          </cell>
          <cell r="L4662" t="e">
            <v>#N/A</v>
          </cell>
        </row>
        <row r="4663">
          <cell r="K4663" t="str">
            <v>9185</v>
          </cell>
          <cell r="L4663" t="e">
            <v>#N/A</v>
          </cell>
        </row>
        <row r="4664">
          <cell r="K4664" t="str">
            <v>9185</v>
          </cell>
          <cell r="L4664" t="e">
            <v>#N/A</v>
          </cell>
        </row>
        <row r="4665">
          <cell r="K4665" t="str">
            <v>9185</v>
          </cell>
          <cell r="L4665" t="e">
            <v>#N/A</v>
          </cell>
        </row>
        <row r="4666">
          <cell r="K4666" t="str">
            <v>9185</v>
          </cell>
          <cell r="L4666" t="e">
            <v>#N/A</v>
          </cell>
        </row>
        <row r="4667">
          <cell r="K4667" t="str">
            <v>9185</v>
          </cell>
          <cell r="L4667" t="e">
            <v>#N/A</v>
          </cell>
        </row>
        <row r="4668">
          <cell r="K4668" t="str">
            <v>9185</v>
          </cell>
          <cell r="L4668" t="e">
            <v>#N/A</v>
          </cell>
        </row>
        <row r="4669">
          <cell r="K4669" t="str">
            <v>9185</v>
          </cell>
          <cell r="L4669" t="e">
            <v>#N/A</v>
          </cell>
        </row>
        <row r="4670">
          <cell r="K4670" t="str">
            <v>9185</v>
          </cell>
          <cell r="L4670" t="e">
            <v>#N/A</v>
          </cell>
        </row>
        <row r="4671">
          <cell r="K4671" t="str">
            <v>9185</v>
          </cell>
          <cell r="L4671" t="e">
            <v>#N/A</v>
          </cell>
        </row>
        <row r="4672">
          <cell r="K4672" t="str">
            <v>9185</v>
          </cell>
          <cell r="L4672" t="e">
            <v>#N/A</v>
          </cell>
        </row>
        <row r="4673">
          <cell r="K4673" t="str">
            <v>9185</v>
          </cell>
          <cell r="L4673" t="e">
            <v>#N/A</v>
          </cell>
        </row>
        <row r="4674">
          <cell r="K4674" t="str">
            <v>9185</v>
          </cell>
          <cell r="L4674" t="e">
            <v>#N/A</v>
          </cell>
        </row>
        <row r="4675">
          <cell r="K4675" t="str">
            <v>9185</v>
          </cell>
          <cell r="L4675" t="e">
            <v>#N/A</v>
          </cell>
        </row>
        <row r="4676">
          <cell r="K4676" t="str">
            <v>9185</v>
          </cell>
          <cell r="L4676" t="e">
            <v>#N/A</v>
          </cell>
        </row>
        <row r="4677">
          <cell r="K4677" t="str">
            <v>9185</v>
          </cell>
          <cell r="L4677" t="e">
            <v>#N/A</v>
          </cell>
        </row>
        <row r="4678">
          <cell r="K4678" t="str">
            <v>9185</v>
          </cell>
          <cell r="L4678" t="e">
            <v>#N/A</v>
          </cell>
        </row>
        <row r="4679">
          <cell r="K4679" t="str">
            <v>9185</v>
          </cell>
          <cell r="L4679" t="e">
            <v>#N/A</v>
          </cell>
        </row>
        <row r="4680">
          <cell r="K4680" t="str">
            <v>9185</v>
          </cell>
          <cell r="L4680" t="e">
            <v>#N/A</v>
          </cell>
        </row>
        <row r="4681">
          <cell r="K4681" t="str">
            <v>9185</v>
          </cell>
          <cell r="L4681" t="e">
            <v>#N/A</v>
          </cell>
        </row>
        <row r="4682">
          <cell r="K4682" t="str">
            <v>9185</v>
          </cell>
          <cell r="L4682" t="e">
            <v>#N/A</v>
          </cell>
        </row>
        <row r="4683">
          <cell r="K4683" t="str">
            <v>9185</v>
          </cell>
          <cell r="L4683" t="e">
            <v>#N/A</v>
          </cell>
        </row>
        <row r="4684">
          <cell r="K4684" t="str">
            <v>9185</v>
          </cell>
          <cell r="L4684" t="e">
            <v>#N/A</v>
          </cell>
        </row>
        <row r="4685">
          <cell r="K4685" t="str">
            <v>9185</v>
          </cell>
          <cell r="L4685" t="e">
            <v>#N/A</v>
          </cell>
        </row>
        <row r="4686">
          <cell r="K4686" t="str">
            <v>9185</v>
          </cell>
          <cell r="L4686" t="e">
            <v>#N/A</v>
          </cell>
        </row>
        <row r="4687">
          <cell r="K4687" t="str">
            <v>9185</v>
          </cell>
          <cell r="L4687" t="e">
            <v>#N/A</v>
          </cell>
        </row>
        <row r="4688">
          <cell r="K4688" t="str">
            <v>9185</v>
          </cell>
          <cell r="L4688" t="e">
            <v>#N/A</v>
          </cell>
        </row>
        <row r="4689">
          <cell r="K4689" t="str">
            <v>9185</v>
          </cell>
          <cell r="L4689" t="e">
            <v>#N/A</v>
          </cell>
        </row>
        <row r="4690">
          <cell r="K4690" t="str">
            <v>9185</v>
          </cell>
          <cell r="L4690" t="e">
            <v>#N/A</v>
          </cell>
        </row>
        <row r="4691">
          <cell r="K4691" t="str">
            <v>9185</v>
          </cell>
          <cell r="L4691" t="e">
            <v>#N/A</v>
          </cell>
        </row>
        <row r="4692">
          <cell r="K4692" t="str">
            <v>9185</v>
          </cell>
          <cell r="L4692" t="e">
            <v>#N/A</v>
          </cell>
        </row>
        <row r="4693">
          <cell r="K4693" t="str">
            <v>9185</v>
          </cell>
          <cell r="L4693" t="e">
            <v>#N/A</v>
          </cell>
        </row>
        <row r="4694">
          <cell r="K4694" t="str">
            <v>9185</v>
          </cell>
          <cell r="L4694" t="e">
            <v>#N/A</v>
          </cell>
        </row>
        <row r="4695">
          <cell r="K4695" t="str">
            <v>9185</v>
          </cell>
          <cell r="L4695" t="e">
            <v>#N/A</v>
          </cell>
        </row>
        <row r="4696">
          <cell r="K4696" t="str">
            <v>9185</v>
          </cell>
          <cell r="L4696" t="e">
            <v>#N/A</v>
          </cell>
        </row>
        <row r="4697">
          <cell r="K4697" t="str">
            <v>37506</v>
          </cell>
          <cell r="L4697" t="e">
            <v>#N/A</v>
          </cell>
        </row>
        <row r="4698">
          <cell r="K4698" t="str">
            <v>37506</v>
          </cell>
          <cell r="L4698" t="e">
            <v>#N/A</v>
          </cell>
        </row>
        <row r="4699">
          <cell r="K4699" t="str">
            <v>37506</v>
          </cell>
          <cell r="L4699" t="e">
            <v>#N/A</v>
          </cell>
        </row>
        <row r="4700">
          <cell r="K4700" t="str">
            <v>37506</v>
          </cell>
          <cell r="L4700" t="e">
            <v>#N/A</v>
          </cell>
        </row>
        <row r="4701">
          <cell r="K4701" t="str">
            <v>37506</v>
          </cell>
          <cell r="L4701" t="e">
            <v>#N/A</v>
          </cell>
        </row>
        <row r="4702">
          <cell r="K4702" t="str">
            <v>37506</v>
          </cell>
          <cell r="L4702" t="e">
            <v>#N/A</v>
          </cell>
        </row>
        <row r="4703">
          <cell r="K4703" t="str">
            <v>37506</v>
          </cell>
          <cell r="L4703" t="e">
            <v>#N/A</v>
          </cell>
        </row>
        <row r="4704">
          <cell r="K4704" t="str">
            <v>37506</v>
          </cell>
          <cell r="L4704" t="e">
            <v>#N/A</v>
          </cell>
        </row>
        <row r="4705">
          <cell r="K4705" t="str">
            <v>37506</v>
          </cell>
          <cell r="L4705" t="e">
            <v>#N/A</v>
          </cell>
        </row>
        <row r="4706">
          <cell r="K4706" t="str">
            <v>37506</v>
          </cell>
          <cell r="L4706" t="e">
            <v>#N/A</v>
          </cell>
        </row>
        <row r="4707">
          <cell r="K4707" t="str">
            <v>37506</v>
          </cell>
          <cell r="L4707" t="e">
            <v>#N/A</v>
          </cell>
        </row>
        <row r="4708">
          <cell r="K4708" t="str">
            <v>37506</v>
          </cell>
          <cell r="L4708" t="e">
            <v>#N/A</v>
          </cell>
        </row>
        <row r="4709">
          <cell r="K4709" t="str">
            <v>37506</v>
          </cell>
          <cell r="L4709" t="e">
            <v>#N/A</v>
          </cell>
        </row>
        <row r="4710">
          <cell r="K4710" t="str">
            <v>37506</v>
          </cell>
          <cell r="L4710" t="e">
            <v>#N/A</v>
          </cell>
        </row>
        <row r="4711">
          <cell r="K4711" t="str">
            <v>37506</v>
          </cell>
          <cell r="L4711" t="e">
            <v>#N/A</v>
          </cell>
        </row>
        <row r="4712">
          <cell r="K4712" t="str">
            <v>37506</v>
          </cell>
          <cell r="L4712" t="e">
            <v>#N/A</v>
          </cell>
        </row>
        <row r="4713">
          <cell r="K4713" t="str">
            <v>37506</v>
          </cell>
          <cell r="L4713" t="e">
            <v>#N/A</v>
          </cell>
        </row>
        <row r="4714">
          <cell r="K4714" t="str">
            <v>37506</v>
          </cell>
          <cell r="L4714" t="e">
            <v>#N/A</v>
          </cell>
        </row>
        <row r="4715">
          <cell r="K4715" t="str">
            <v>37506</v>
          </cell>
          <cell r="L4715" t="e">
            <v>#N/A</v>
          </cell>
        </row>
        <row r="4716">
          <cell r="K4716" t="str">
            <v>37506</v>
          </cell>
          <cell r="L4716" t="e">
            <v>#N/A</v>
          </cell>
        </row>
        <row r="4717">
          <cell r="K4717" t="str">
            <v>37506</v>
          </cell>
          <cell r="L4717" t="e">
            <v>#N/A</v>
          </cell>
        </row>
        <row r="4718">
          <cell r="K4718" t="str">
            <v>37506</v>
          </cell>
          <cell r="L4718" t="e">
            <v>#N/A</v>
          </cell>
        </row>
        <row r="4719">
          <cell r="K4719" t="str">
            <v>37506</v>
          </cell>
          <cell r="L4719" t="e">
            <v>#N/A</v>
          </cell>
        </row>
        <row r="4720">
          <cell r="K4720" t="str">
            <v>37506</v>
          </cell>
          <cell r="L4720" t="e">
            <v>#N/A</v>
          </cell>
        </row>
        <row r="4721">
          <cell r="K4721" t="str">
            <v>37506</v>
          </cell>
          <cell r="L4721" t="e">
            <v>#N/A</v>
          </cell>
        </row>
        <row r="4722">
          <cell r="K4722" t="str">
            <v>37506</v>
          </cell>
          <cell r="L4722" t="e">
            <v>#N/A</v>
          </cell>
        </row>
        <row r="4723">
          <cell r="K4723" t="str">
            <v>37506</v>
          </cell>
          <cell r="L4723" t="e">
            <v>#N/A</v>
          </cell>
        </row>
        <row r="4724">
          <cell r="K4724" t="str">
            <v>37506</v>
          </cell>
          <cell r="L4724" t="e">
            <v>#N/A</v>
          </cell>
        </row>
        <row r="4725">
          <cell r="K4725" t="str">
            <v>37506</v>
          </cell>
          <cell r="L4725" t="e">
            <v>#N/A</v>
          </cell>
        </row>
        <row r="4726">
          <cell r="K4726" t="str">
            <v>37506</v>
          </cell>
          <cell r="L4726" t="e">
            <v>#N/A</v>
          </cell>
        </row>
        <row r="4727">
          <cell r="K4727" t="str">
            <v>37506</v>
          </cell>
          <cell r="L4727" t="e">
            <v>#N/A</v>
          </cell>
        </row>
        <row r="4728">
          <cell r="K4728" t="str">
            <v>37506</v>
          </cell>
          <cell r="L4728" t="e">
            <v>#N/A</v>
          </cell>
        </row>
        <row r="4729">
          <cell r="K4729" t="str">
            <v>37506</v>
          </cell>
          <cell r="L4729" t="e">
            <v>#N/A</v>
          </cell>
        </row>
        <row r="4730">
          <cell r="K4730" t="str">
            <v>37506</v>
          </cell>
          <cell r="L4730" t="e">
            <v>#N/A</v>
          </cell>
        </row>
        <row r="4731">
          <cell r="K4731" t="str">
            <v>37506</v>
          </cell>
          <cell r="L4731" t="e">
            <v>#N/A</v>
          </cell>
        </row>
        <row r="4732">
          <cell r="K4732" t="str">
            <v>37506</v>
          </cell>
          <cell r="L4732" t="e">
            <v>#N/A</v>
          </cell>
        </row>
        <row r="4733">
          <cell r="K4733" t="str">
            <v>37506</v>
          </cell>
          <cell r="L4733" t="e">
            <v>#N/A</v>
          </cell>
        </row>
        <row r="4734">
          <cell r="K4734" t="str">
            <v>37506</v>
          </cell>
          <cell r="L4734" t="e">
            <v>#N/A</v>
          </cell>
        </row>
        <row r="4735">
          <cell r="K4735" t="str">
            <v>37506</v>
          </cell>
          <cell r="L4735" t="e">
            <v>#N/A</v>
          </cell>
        </row>
        <row r="4736">
          <cell r="K4736" t="str">
            <v>37506</v>
          </cell>
          <cell r="L4736" t="e">
            <v>#N/A</v>
          </cell>
        </row>
        <row r="4737">
          <cell r="K4737" t="str">
            <v>37506</v>
          </cell>
          <cell r="L4737" t="e">
            <v>#N/A</v>
          </cell>
        </row>
        <row r="4738">
          <cell r="K4738" t="str">
            <v>37506</v>
          </cell>
          <cell r="L4738" t="e">
            <v>#N/A</v>
          </cell>
        </row>
        <row r="4739">
          <cell r="K4739" t="str">
            <v>37506</v>
          </cell>
          <cell r="L4739" t="e">
            <v>#N/A</v>
          </cell>
        </row>
        <row r="4740">
          <cell r="K4740" t="str">
            <v>37506</v>
          </cell>
          <cell r="L4740" t="e">
            <v>#N/A</v>
          </cell>
        </row>
        <row r="4741">
          <cell r="K4741" t="str">
            <v>37506</v>
          </cell>
          <cell r="L4741" t="e">
            <v>#N/A</v>
          </cell>
        </row>
        <row r="4742">
          <cell r="K4742" t="str">
            <v>37506</v>
          </cell>
          <cell r="L4742" t="e">
            <v>#N/A</v>
          </cell>
        </row>
        <row r="4743">
          <cell r="K4743" t="str">
            <v>37506</v>
          </cell>
          <cell r="L4743" t="e">
            <v>#N/A</v>
          </cell>
        </row>
        <row r="4744">
          <cell r="K4744" t="str">
            <v>37506</v>
          </cell>
          <cell r="L4744" t="e">
            <v>#N/A</v>
          </cell>
        </row>
        <row r="4745">
          <cell r="K4745" t="str">
            <v>37506</v>
          </cell>
          <cell r="L4745" t="e">
            <v>#N/A</v>
          </cell>
        </row>
        <row r="4746">
          <cell r="K4746" t="str">
            <v>37506</v>
          </cell>
          <cell r="L4746" t="e">
            <v>#N/A</v>
          </cell>
        </row>
        <row r="4747">
          <cell r="K4747" t="str">
            <v>25138</v>
          </cell>
          <cell r="L4747" t="e">
            <v>#N/A</v>
          </cell>
        </row>
        <row r="4748">
          <cell r="K4748" t="str">
            <v>25138</v>
          </cell>
          <cell r="L4748" t="e">
            <v>#N/A</v>
          </cell>
        </row>
        <row r="4749">
          <cell r="K4749" t="str">
            <v>25138</v>
          </cell>
          <cell r="L4749" t="e">
            <v>#N/A</v>
          </cell>
        </row>
        <row r="4750">
          <cell r="K4750" t="str">
            <v>25138</v>
          </cell>
          <cell r="L4750" t="e">
            <v>#N/A</v>
          </cell>
        </row>
        <row r="4751">
          <cell r="K4751" t="str">
            <v>25138</v>
          </cell>
          <cell r="L4751" t="e">
            <v>#N/A</v>
          </cell>
        </row>
        <row r="4752">
          <cell r="K4752" t="str">
            <v>25138</v>
          </cell>
          <cell r="L4752" t="e">
            <v>#N/A</v>
          </cell>
        </row>
        <row r="4753">
          <cell r="K4753" t="str">
            <v>25138</v>
          </cell>
          <cell r="L4753" t="e">
            <v>#N/A</v>
          </cell>
        </row>
        <row r="4754">
          <cell r="K4754" t="str">
            <v>25138</v>
          </cell>
          <cell r="L4754" t="e">
            <v>#N/A</v>
          </cell>
        </row>
        <row r="4755">
          <cell r="K4755" t="str">
            <v>25138</v>
          </cell>
          <cell r="L4755" t="e">
            <v>#N/A</v>
          </cell>
        </row>
        <row r="4756">
          <cell r="K4756" t="str">
            <v>25138</v>
          </cell>
          <cell r="L4756" t="e">
            <v>#N/A</v>
          </cell>
        </row>
        <row r="4757">
          <cell r="K4757" t="str">
            <v>25138</v>
          </cell>
          <cell r="L4757" t="e">
            <v>#N/A</v>
          </cell>
        </row>
        <row r="4758">
          <cell r="K4758" t="str">
            <v>25138</v>
          </cell>
          <cell r="L4758" t="e">
            <v>#N/A</v>
          </cell>
        </row>
        <row r="4759">
          <cell r="K4759" t="str">
            <v>25138</v>
          </cell>
          <cell r="L4759" t="e">
            <v>#N/A</v>
          </cell>
        </row>
        <row r="4760">
          <cell r="K4760" t="str">
            <v>25138</v>
          </cell>
          <cell r="L4760" t="e">
            <v>#N/A</v>
          </cell>
        </row>
        <row r="4761">
          <cell r="K4761" t="str">
            <v>25138</v>
          </cell>
          <cell r="L4761" t="e">
            <v>#N/A</v>
          </cell>
        </row>
        <row r="4762">
          <cell r="K4762" t="str">
            <v>25138</v>
          </cell>
          <cell r="L4762" t="e">
            <v>#N/A</v>
          </cell>
        </row>
        <row r="4763">
          <cell r="K4763" t="str">
            <v>25138</v>
          </cell>
          <cell r="L4763" t="e">
            <v>#N/A</v>
          </cell>
        </row>
        <row r="4764">
          <cell r="K4764" t="str">
            <v>25138</v>
          </cell>
          <cell r="L4764" t="e">
            <v>#N/A</v>
          </cell>
        </row>
        <row r="4765">
          <cell r="K4765" t="str">
            <v>25138</v>
          </cell>
          <cell r="L4765" t="e">
            <v>#N/A</v>
          </cell>
        </row>
        <row r="4766">
          <cell r="K4766" t="str">
            <v>25138</v>
          </cell>
          <cell r="L4766" t="e">
            <v>#N/A</v>
          </cell>
        </row>
        <row r="4767">
          <cell r="K4767" t="str">
            <v>25138</v>
          </cell>
          <cell r="L4767" t="e">
            <v>#N/A</v>
          </cell>
        </row>
        <row r="4768">
          <cell r="K4768" t="str">
            <v>25138</v>
          </cell>
          <cell r="L4768" t="e">
            <v>#N/A</v>
          </cell>
        </row>
        <row r="4769">
          <cell r="K4769" t="str">
            <v>25138</v>
          </cell>
          <cell r="L4769" t="e">
            <v>#N/A</v>
          </cell>
        </row>
        <row r="4770">
          <cell r="K4770" t="str">
            <v>25138</v>
          </cell>
          <cell r="L4770" t="e">
            <v>#N/A</v>
          </cell>
        </row>
        <row r="4771">
          <cell r="K4771" t="str">
            <v>25138</v>
          </cell>
          <cell r="L4771" t="e">
            <v>#N/A</v>
          </cell>
        </row>
        <row r="4772">
          <cell r="K4772" t="str">
            <v>25138</v>
          </cell>
          <cell r="L4772" t="e">
            <v>#N/A</v>
          </cell>
        </row>
        <row r="4773">
          <cell r="K4773" t="str">
            <v>25138</v>
          </cell>
          <cell r="L4773" t="e">
            <v>#N/A</v>
          </cell>
        </row>
        <row r="4774">
          <cell r="K4774" t="str">
            <v>25138</v>
          </cell>
          <cell r="L4774" t="e">
            <v>#N/A</v>
          </cell>
        </row>
        <row r="4775">
          <cell r="K4775" t="str">
            <v>25138</v>
          </cell>
          <cell r="L4775" t="e">
            <v>#N/A</v>
          </cell>
        </row>
        <row r="4776">
          <cell r="K4776" t="str">
            <v>25138</v>
          </cell>
          <cell r="L4776" t="e">
            <v>#N/A</v>
          </cell>
        </row>
        <row r="4777">
          <cell r="K4777" t="str">
            <v>25138</v>
          </cell>
          <cell r="L4777" t="e">
            <v>#N/A</v>
          </cell>
        </row>
        <row r="4778">
          <cell r="K4778" t="str">
            <v>25138</v>
          </cell>
          <cell r="L4778" t="e">
            <v>#N/A</v>
          </cell>
        </row>
        <row r="4779">
          <cell r="K4779" t="str">
            <v>25138</v>
          </cell>
          <cell r="L4779" t="e">
            <v>#N/A</v>
          </cell>
        </row>
        <row r="4780">
          <cell r="K4780" t="str">
            <v>25138</v>
          </cell>
          <cell r="L4780" t="e">
            <v>#N/A</v>
          </cell>
        </row>
        <row r="4781">
          <cell r="K4781" t="str">
            <v>25138</v>
          </cell>
          <cell r="L4781" t="e">
            <v>#N/A</v>
          </cell>
        </row>
        <row r="4782">
          <cell r="K4782" t="str">
            <v>25138</v>
          </cell>
          <cell r="L4782" t="e">
            <v>#N/A</v>
          </cell>
        </row>
        <row r="4783">
          <cell r="K4783" t="str">
            <v>25138</v>
          </cell>
          <cell r="L4783" t="e">
            <v>#N/A</v>
          </cell>
        </row>
        <row r="4784">
          <cell r="K4784" t="str">
            <v>25138</v>
          </cell>
          <cell r="L4784" t="e">
            <v>#N/A</v>
          </cell>
        </row>
        <row r="4785">
          <cell r="K4785" t="str">
            <v>25138</v>
          </cell>
          <cell r="L4785" t="e">
            <v>#N/A</v>
          </cell>
        </row>
        <row r="4786">
          <cell r="K4786" t="str">
            <v>25138</v>
          </cell>
          <cell r="L4786" t="e">
            <v>#N/A</v>
          </cell>
        </row>
        <row r="4787">
          <cell r="K4787" t="str">
            <v>25138</v>
          </cell>
          <cell r="L4787" t="e">
            <v>#N/A</v>
          </cell>
        </row>
        <row r="4788">
          <cell r="K4788" t="str">
            <v>25138</v>
          </cell>
          <cell r="L4788" t="e">
            <v>#N/A</v>
          </cell>
        </row>
        <row r="4789">
          <cell r="K4789" t="str">
            <v>25138</v>
          </cell>
          <cell r="L4789" t="e">
            <v>#N/A</v>
          </cell>
        </row>
        <row r="4790">
          <cell r="K4790" t="str">
            <v>25138</v>
          </cell>
          <cell r="L4790" t="e">
            <v>#N/A</v>
          </cell>
        </row>
        <row r="4791">
          <cell r="K4791" t="str">
            <v>25138</v>
          </cell>
          <cell r="L4791" t="e">
            <v>#N/A</v>
          </cell>
        </row>
        <row r="4792">
          <cell r="K4792" t="str">
            <v>25138</v>
          </cell>
          <cell r="L4792" t="e">
            <v>#N/A</v>
          </cell>
        </row>
        <row r="4793">
          <cell r="K4793" t="str">
            <v>25138</v>
          </cell>
          <cell r="L4793" t="e">
            <v>#N/A</v>
          </cell>
        </row>
        <row r="4794">
          <cell r="K4794" t="str">
            <v>25138</v>
          </cell>
          <cell r="L4794" t="e">
            <v>#N/A</v>
          </cell>
        </row>
        <row r="4795">
          <cell r="K4795" t="str">
            <v>25138</v>
          </cell>
          <cell r="L4795" t="e">
            <v>#N/A</v>
          </cell>
        </row>
        <row r="4796">
          <cell r="K4796" t="str">
            <v>25138</v>
          </cell>
          <cell r="L4796" t="e">
            <v>#N/A</v>
          </cell>
        </row>
        <row r="4797">
          <cell r="K4797" t="str">
            <v>25138</v>
          </cell>
          <cell r="L4797" t="e">
            <v>#N/A</v>
          </cell>
        </row>
        <row r="4798">
          <cell r="K4798" t="str">
            <v>25138</v>
          </cell>
          <cell r="L4798" t="e">
            <v>#N/A</v>
          </cell>
        </row>
        <row r="4799">
          <cell r="K4799" t="str">
            <v>25138</v>
          </cell>
          <cell r="L4799" t="e">
            <v>#N/A</v>
          </cell>
        </row>
        <row r="4800">
          <cell r="K4800" t="str">
            <v>25138</v>
          </cell>
          <cell r="L4800" t="e">
            <v>#N/A</v>
          </cell>
        </row>
        <row r="4801">
          <cell r="K4801" t="str">
            <v>25138</v>
          </cell>
          <cell r="L4801" t="e">
            <v>#N/A</v>
          </cell>
        </row>
        <row r="4802">
          <cell r="K4802" t="str">
            <v>25138</v>
          </cell>
          <cell r="L4802" t="e">
            <v>#N/A</v>
          </cell>
        </row>
        <row r="4803">
          <cell r="K4803" t="str">
            <v>25138</v>
          </cell>
          <cell r="L4803" t="e">
            <v>#N/A</v>
          </cell>
        </row>
        <row r="4804">
          <cell r="K4804" t="str">
            <v>25138</v>
          </cell>
          <cell r="L4804" t="e">
            <v>#N/A</v>
          </cell>
        </row>
        <row r="4805">
          <cell r="K4805" t="str">
            <v>25138</v>
          </cell>
          <cell r="L4805" t="e">
            <v>#N/A</v>
          </cell>
        </row>
        <row r="4806">
          <cell r="K4806" t="str">
            <v>25138</v>
          </cell>
          <cell r="L4806" t="e">
            <v>#N/A</v>
          </cell>
        </row>
        <row r="4807">
          <cell r="K4807" t="str">
            <v>25138</v>
          </cell>
          <cell r="L4807" t="e">
            <v>#N/A</v>
          </cell>
        </row>
        <row r="4808">
          <cell r="K4808" t="str">
            <v>25138</v>
          </cell>
          <cell r="L4808" t="e">
            <v>#N/A</v>
          </cell>
        </row>
        <row r="4809">
          <cell r="K4809" t="str">
            <v>25138</v>
          </cell>
          <cell r="L4809" t="e">
            <v>#N/A</v>
          </cell>
        </row>
        <row r="4810">
          <cell r="K4810" t="str">
            <v>25138</v>
          </cell>
          <cell r="L4810" t="e">
            <v>#N/A</v>
          </cell>
        </row>
        <row r="4811">
          <cell r="K4811" t="str">
            <v>25138</v>
          </cell>
          <cell r="L4811" t="e">
            <v>#N/A</v>
          </cell>
        </row>
        <row r="4812">
          <cell r="K4812" t="str">
            <v>25138</v>
          </cell>
          <cell r="L4812" t="e">
            <v>#N/A</v>
          </cell>
        </row>
        <row r="4813">
          <cell r="K4813" t="str">
            <v>25138</v>
          </cell>
          <cell r="L4813" t="e">
            <v>#N/A</v>
          </cell>
        </row>
        <row r="4814">
          <cell r="K4814" t="str">
            <v>25138</v>
          </cell>
          <cell r="L4814" t="e">
            <v>#N/A</v>
          </cell>
        </row>
        <row r="4815">
          <cell r="K4815" t="str">
            <v>25138</v>
          </cell>
          <cell r="L4815" t="e">
            <v>#N/A</v>
          </cell>
        </row>
        <row r="4816">
          <cell r="K4816" t="str">
            <v>25138</v>
          </cell>
          <cell r="L4816" t="e">
            <v>#N/A</v>
          </cell>
        </row>
        <row r="4817">
          <cell r="K4817" t="str">
            <v>25138</v>
          </cell>
          <cell r="L4817" t="e">
            <v>#N/A</v>
          </cell>
        </row>
        <row r="4818">
          <cell r="K4818" t="str">
            <v>25138</v>
          </cell>
          <cell r="L4818" t="e">
            <v>#N/A</v>
          </cell>
        </row>
        <row r="4819">
          <cell r="K4819" t="str">
            <v>25138</v>
          </cell>
          <cell r="L4819" t="e">
            <v>#N/A</v>
          </cell>
        </row>
        <row r="4820">
          <cell r="K4820" t="str">
            <v>25138</v>
          </cell>
          <cell r="L4820" t="e">
            <v>#N/A</v>
          </cell>
        </row>
        <row r="4821">
          <cell r="K4821" t="str">
            <v>25138</v>
          </cell>
          <cell r="L4821" t="e">
            <v>#N/A</v>
          </cell>
        </row>
        <row r="4822">
          <cell r="K4822" t="str">
            <v>25138</v>
          </cell>
          <cell r="L4822" t="e">
            <v>#N/A</v>
          </cell>
        </row>
        <row r="4823">
          <cell r="K4823" t="str">
            <v>25138</v>
          </cell>
          <cell r="L4823" t="e">
            <v>#N/A</v>
          </cell>
        </row>
        <row r="4824">
          <cell r="K4824" t="str">
            <v>25138</v>
          </cell>
          <cell r="L4824" t="e">
            <v>#N/A</v>
          </cell>
        </row>
        <row r="4825">
          <cell r="K4825" t="str">
            <v>25138</v>
          </cell>
          <cell r="L4825" t="e">
            <v>#N/A</v>
          </cell>
        </row>
        <row r="4826">
          <cell r="K4826" t="str">
            <v>25138</v>
          </cell>
          <cell r="L4826" t="e">
            <v>#N/A</v>
          </cell>
        </row>
        <row r="4827">
          <cell r="K4827" t="str">
            <v>25138</v>
          </cell>
          <cell r="L4827" t="e">
            <v>#N/A</v>
          </cell>
        </row>
        <row r="4828">
          <cell r="K4828" t="str">
            <v>25138</v>
          </cell>
          <cell r="L4828" t="e">
            <v>#N/A</v>
          </cell>
        </row>
        <row r="4829">
          <cell r="K4829" t="str">
            <v>25138</v>
          </cell>
          <cell r="L4829" t="e">
            <v>#N/A</v>
          </cell>
        </row>
        <row r="4830">
          <cell r="K4830" t="str">
            <v>25138</v>
          </cell>
          <cell r="L4830" t="e">
            <v>#N/A</v>
          </cell>
        </row>
        <row r="4831">
          <cell r="K4831" t="str">
            <v>25138</v>
          </cell>
          <cell r="L4831" t="e">
            <v>#N/A</v>
          </cell>
        </row>
        <row r="4832">
          <cell r="K4832" t="str">
            <v>25138</v>
          </cell>
          <cell r="L4832" t="e">
            <v>#N/A</v>
          </cell>
        </row>
        <row r="4833">
          <cell r="K4833" t="str">
            <v>25138</v>
          </cell>
          <cell r="L4833" t="e">
            <v>#N/A</v>
          </cell>
        </row>
        <row r="4834">
          <cell r="K4834" t="str">
            <v>25138</v>
          </cell>
          <cell r="L4834" t="e">
            <v>#N/A</v>
          </cell>
        </row>
        <row r="4835">
          <cell r="K4835" t="str">
            <v>25138</v>
          </cell>
          <cell r="L4835" t="e">
            <v>#N/A</v>
          </cell>
        </row>
        <row r="4836">
          <cell r="K4836" t="str">
            <v>25138</v>
          </cell>
          <cell r="L4836" t="e">
            <v>#N/A</v>
          </cell>
        </row>
        <row r="4837">
          <cell r="K4837" t="str">
            <v>25138</v>
          </cell>
          <cell r="L4837" t="e">
            <v>#N/A</v>
          </cell>
        </row>
        <row r="4838">
          <cell r="K4838" t="str">
            <v>25138</v>
          </cell>
          <cell r="L4838" t="e">
            <v>#N/A</v>
          </cell>
        </row>
        <row r="4839">
          <cell r="K4839" t="str">
            <v>25138</v>
          </cell>
          <cell r="L4839" t="e">
            <v>#N/A</v>
          </cell>
        </row>
        <row r="4840">
          <cell r="K4840" t="str">
            <v>25138</v>
          </cell>
          <cell r="L4840" t="e">
            <v>#N/A</v>
          </cell>
        </row>
        <row r="4841">
          <cell r="K4841" t="str">
            <v>25138</v>
          </cell>
          <cell r="L4841" t="e">
            <v>#N/A</v>
          </cell>
        </row>
        <row r="4842">
          <cell r="K4842" t="str">
            <v>25138</v>
          </cell>
          <cell r="L4842" t="e">
            <v>#N/A</v>
          </cell>
        </row>
        <row r="4843">
          <cell r="K4843" t="str">
            <v>25138</v>
          </cell>
          <cell r="L4843" t="e">
            <v>#N/A</v>
          </cell>
        </row>
        <row r="4844">
          <cell r="K4844" t="str">
            <v>25138</v>
          </cell>
          <cell r="L4844" t="e">
            <v>#N/A</v>
          </cell>
        </row>
        <row r="4845">
          <cell r="K4845" t="str">
            <v>25138</v>
          </cell>
          <cell r="L4845" t="e">
            <v>#N/A</v>
          </cell>
        </row>
        <row r="4846">
          <cell r="K4846" t="str">
            <v>25138</v>
          </cell>
          <cell r="L4846" t="e">
            <v>#N/A</v>
          </cell>
        </row>
        <row r="4847">
          <cell r="K4847" t="str">
            <v>9185</v>
          </cell>
          <cell r="L4847" t="e">
            <v>#N/A</v>
          </cell>
        </row>
        <row r="4848">
          <cell r="K4848" t="str">
            <v>9185</v>
          </cell>
          <cell r="L4848" t="e">
            <v>#N/A</v>
          </cell>
        </row>
        <row r="4849">
          <cell r="K4849" t="str">
            <v>9185</v>
          </cell>
          <cell r="L4849" t="e">
            <v>#N/A</v>
          </cell>
        </row>
        <row r="4850">
          <cell r="K4850" t="str">
            <v>9185</v>
          </cell>
          <cell r="L4850" t="e">
            <v>#N/A</v>
          </cell>
        </row>
        <row r="4851">
          <cell r="K4851" t="str">
            <v>9185</v>
          </cell>
          <cell r="L4851" t="e">
            <v>#N/A</v>
          </cell>
        </row>
        <row r="4852">
          <cell r="K4852" t="str">
            <v>9185</v>
          </cell>
          <cell r="L4852" t="e">
            <v>#N/A</v>
          </cell>
        </row>
        <row r="4853">
          <cell r="K4853" t="str">
            <v>9185</v>
          </cell>
          <cell r="L4853" t="e">
            <v>#N/A</v>
          </cell>
        </row>
        <row r="4854">
          <cell r="K4854" t="str">
            <v>9185</v>
          </cell>
          <cell r="L4854" t="e">
            <v>#N/A</v>
          </cell>
        </row>
        <row r="4855">
          <cell r="K4855" t="str">
            <v>9185</v>
          </cell>
          <cell r="L4855" t="e">
            <v>#N/A</v>
          </cell>
        </row>
        <row r="4856">
          <cell r="K4856" t="str">
            <v>9185</v>
          </cell>
          <cell r="L4856" t="e">
            <v>#N/A</v>
          </cell>
        </row>
        <row r="4857">
          <cell r="K4857" t="str">
            <v>9185</v>
          </cell>
          <cell r="L4857" t="e">
            <v>#N/A</v>
          </cell>
        </row>
        <row r="4858">
          <cell r="K4858" t="str">
            <v>9185</v>
          </cell>
          <cell r="L4858" t="e">
            <v>#N/A</v>
          </cell>
        </row>
        <row r="4859">
          <cell r="K4859" t="str">
            <v>9185</v>
          </cell>
          <cell r="L4859" t="e">
            <v>#N/A</v>
          </cell>
        </row>
        <row r="4860">
          <cell r="K4860" t="str">
            <v>9185</v>
          </cell>
          <cell r="L4860" t="e">
            <v>#N/A</v>
          </cell>
        </row>
        <row r="4861">
          <cell r="K4861" t="str">
            <v>9185</v>
          </cell>
          <cell r="L4861" t="e">
            <v>#N/A</v>
          </cell>
        </row>
        <row r="4862">
          <cell r="K4862" t="str">
            <v>9185</v>
          </cell>
          <cell r="L4862" t="e">
            <v>#N/A</v>
          </cell>
        </row>
        <row r="4863">
          <cell r="K4863" t="str">
            <v>9185</v>
          </cell>
          <cell r="L4863" t="e">
            <v>#N/A</v>
          </cell>
        </row>
        <row r="4864">
          <cell r="K4864" t="str">
            <v>9185</v>
          </cell>
          <cell r="L4864" t="e">
            <v>#N/A</v>
          </cell>
        </row>
        <row r="4865">
          <cell r="K4865" t="str">
            <v>9185</v>
          </cell>
          <cell r="L4865" t="e">
            <v>#N/A</v>
          </cell>
        </row>
        <row r="4866">
          <cell r="K4866" t="str">
            <v>9185</v>
          </cell>
          <cell r="L4866" t="e">
            <v>#N/A</v>
          </cell>
        </row>
        <row r="4867">
          <cell r="K4867" t="str">
            <v>9185</v>
          </cell>
          <cell r="L4867" t="e">
            <v>#N/A</v>
          </cell>
        </row>
        <row r="4868">
          <cell r="K4868" t="str">
            <v>9185</v>
          </cell>
          <cell r="L4868" t="e">
            <v>#N/A</v>
          </cell>
        </row>
        <row r="4869">
          <cell r="K4869" t="str">
            <v>9185</v>
          </cell>
          <cell r="L4869" t="e">
            <v>#N/A</v>
          </cell>
        </row>
        <row r="4870">
          <cell r="K4870" t="str">
            <v>9185</v>
          </cell>
          <cell r="L4870" t="e">
            <v>#N/A</v>
          </cell>
        </row>
        <row r="4871">
          <cell r="K4871" t="str">
            <v>9185</v>
          </cell>
          <cell r="L4871" t="e">
            <v>#N/A</v>
          </cell>
        </row>
        <row r="4872">
          <cell r="K4872" t="str">
            <v>9185</v>
          </cell>
          <cell r="L4872" t="e">
            <v>#N/A</v>
          </cell>
        </row>
        <row r="4873">
          <cell r="K4873" t="str">
            <v>9185</v>
          </cell>
          <cell r="L4873" t="e">
            <v>#N/A</v>
          </cell>
        </row>
        <row r="4874">
          <cell r="K4874" t="str">
            <v>9185</v>
          </cell>
          <cell r="L4874" t="e">
            <v>#N/A</v>
          </cell>
        </row>
        <row r="4875">
          <cell r="K4875" t="str">
            <v>9185</v>
          </cell>
          <cell r="L4875" t="e">
            <v>#N/A</v>
          </cell>
        </row>
        <row r="4876">
          <cell r="K4876" t="str">
            <v>9185</v>
          </cell>
          <cell r="L4876" t="e">
            <v>#N/A</v>
          </cell>
        </row>
        <row r="4877">
          <cell r="K4877" t="str">
            <v>9185</v>
          </cell>
          <cell r="L4877" t="e">
            <v>#N/A</v>
          </cell>
        </row>
        <row r="4878">
          <cell r="K4878" t="str">
            <v>9185</v>
          </cell>
          <cell r="L4878" t="e">
            <v>#N/A</v>
          </cell>
        </row>
        <row r="4879">
          <cell r="K4879" t="str">
            <v>9185</v>
          </cell>
          <cell r="L4879" t="e">
            <v>#N/A</v>
          </cell>
        </row>
        <row r="4880">
          <cell r="K4880" t="str">
            <v>9185</v>
          </cell>
          <cell r="L4880" t="e">
            <v>#N/A</v>
          </cell>
        </row>
        <row r="4881">
          <cell r="K4881" t="str">
            <v>9185</v>
          </cell>
          <cell r="L4881" t="e">
            <v>#N/A</v>
          </cell>
        </row>
        <row r="4882">
          <cell r="K4882" t="str">
            <v>9185</v>
          </cell>
          <cell r="L4882" t="e">
            <v>#N/A</v>
          </cell>
        </row>
        <row r="4883">
          <cell r="K4883" t="str">
            <v>9185</v>
          </cell>
          <cell r="L4883" t="e">
            <v>#N/A</v>
          </cell>
        </row>
        <row r="4884">
          <cell r="K4884" t="str">
            <v>9185</v>
          </cell>
          <cell r="L4884" t="e">
            <v>#N/A</v>
          </cell>
        </row>
        <row r="4885">
          <cell r="K4885" t="str">
            <v>9185</v>
          </cell>
          <cell r="L4885" t="e">
            <v>#N/A</v>
          </cell>
        </row>
        <row r="4886">
          <cell r="K4886" t="str">
            <v>9185</v>
          </cell>
          <cell r="L4886" t="e">
            <v>#N/A</v>
          </cell>
        </row>
        <row r="4887">
          <cell r="K4887" t="str">
            <v>9185</v>
          </cell>
          <cell r="L4887" t="e">
            <v>#N/A</v>
          </cell>
        </row>
        <row r="4888">
          <cell r="K4888" t="str">
            <v>9185</v>
          </cell>
          <cell r="L4888" t="e">
            <v>#N/A</v>
          </cell>
        </row>
        <row r="4889">
          <cell r="K4889" t="str">
            <v>9185</v>
          </cell>
          <cell r="L4889" t="e">
            <v>#N/A</v>
          </cell>
        </row>
        <row r="4890">
          <cell r="K4890" t="str">
            <v>9185</v>
          </cell>
          <cell r="L4890" t="e">
            <v>#N/A</v>
          </cell>
        </row>
        <row r="4891">
          <cell r="K4891" t="str">
            <v>9185</v>
          </cell>
          <cell r="L4891" t="e">
            <v>#N/A</v>
          </cell>
        </row>
        <row r="4892">
          <cell r="K4892" t="str">
            <v>9185</v>
          </cell>
          <cell r="L4892" t="e">
            <v>#N/A</v>
          </cell>
        </row>
        <row r="4893">
          <cell r="K4893" t="str">
            <v>9185</v>
          </cell>
          <cell r="L4893" t="e">
            <v>#N/A</v>
          </cell>
        </row>
        <row r="4894">
          <cell r="K4894" t="str">
            <v>9185</v>
          </cell>
          <cell r="L4894" t="e">
            <v>#N/A</v>
          </cell>
        </row>
        <row r="4895">
          <cell r="K4895" t="str">
            <v>9185</v>
          </cell>
          <cell r="L4895" t="e">
            <v>#N/A</v>
          </cell>
        </row>
        <row r="4896">
          <cell r="K4896" t="str">
            <v>9185</v>
          </cell>
          <cell r="L4896" t="e">
            <v>#N/A</v>
          </cell>
        </row>
        <row r="4897">
          <cell r="K4897" t="str">
            <v>9185</v>
          </cell>
          <cell r="L4897" t="e">
            <v>#N/A</v>
          </cell>
        </row>
        <row r="4898">
          <cell r="K4898" t="str">
            <v>9185</v>
          </cell>
          <cell r="L4898" t="e">
            <v>#N/A</v>
          </cell>
        </row>
        <row r="4899">
          <cell r="K4899" t="str">
            <v>9185</v>
          </cell>
          <cell r="L4899" t="e">
            <v>#N/A</v>
          </cell>
        </row>
        <row r="4900">
          <cell r="K4900" t="str">
            <v>9185</v>
          </cell>
          <cell r="L4900" t="e">
            <v>#N/A</v>
          </cell>
        </row>
        <row r="4901">
          <cell r="K4901" t="str">
            <v>9185</v>
          </cell>
          <cell r="L4901" t="e">
            <v>#N/A</v>
          </cell>
        </row>
        <row r="4902">
          <cell r="K4902" t="str">
            <v>9185</v>
          </cell>
          <cell r="L4902" t="e">
            <v>#N/A</v>
          </cell>
        </row>
        <row r="4903">
          <cell r="K4903" t="str">
            <v>9185</v>
          </cell>
          <cell r="L4903" t="e">
            <v>#N/A</v>
          </cell>
        </row>
        <row r="4904">
          <cell r="K4904" t="str">
            <v>9185</v>
          </cell>
          <cell r="L4904" t="e">
            <v>#N/A</v>
          </cell>
        </row>
        <row r="4905">
          <cell r="K4905" t="str">
            <v>25132</v>
          </cell>
          <cell r="L4905" t="e">
            <v>#N/A</v>
          </cell>
        </row>
        <row r="4906">
          <cell r="K4906" t="str">
            <v>25132</v>
          </cell>
          <cell r="L4906" t="e">
            <v>#N/A</v>
          </cell>
        </row>
        <row r="4907">
          <cell r="K4907" t="str">
            <v>25132</v>
          </cell>
          <cell r="L4907" t="e">
            <v>#N/A</v>
          </cell>
        </row>
        <row r="4908">
          <cell r="K4908" t="str">
            <v>25132</v>
          </cell>
          <cell r="L4908" t="e">
            <v>#N/A</v>
          </cell>
        </row>
        <row r="4909">
          <cell r="K4909" t="str">
            <v>37506</v>
          </cell>
          <cell r="L4909" t="e">
            <v>#N/A</v>
          </cell>
        </row>
        <row r="4910">
          <cell r="K4910" t="str">
            <v>37506</v>
          </cell>
          <cell r="L4910" t="e">
            <v>#N/A</v>
          </cell>
        </row>
        <row r="4911">
          <cell r="K4911" t="str">
            <v>25138</v>
          </cell>
          <cell r="L4911" t="e">
            <v>#N/A</v>
          </cell>
        </row>
        <row r="4912">
          <cell r="K4912" t="str">
            <v>25138</v>
          </cell>
          <cell r="L4912" t="e">
            <v>#N/A</v>
          </cell>
        </row>
        <row r="4913">
          <cell r="K4913" t="str">
            <v>25138</v>
          </cell>
          <cell r="L4913" t="e">
            <v>#N/A</v>
          </cell>
        </row>
        <row r="4914">
          <cell r="K4914" t="str">
            <v>25138</v>
          </cell>
          <cell r="L4914" t="e">
            <v>#N/A</v>
          </cell>
        </row>
        <row r="4915">
          <cell r="K4915" t="str">
            <v>25138</v>
          </cell>
          <cell r="L4915" t="e">
            <v>#N/A</v>
          </cell>
        </row>
        <row r="4916">
          <cell r="K4916" t="str">
            <v>25138</v>
          </cell>
          <cell r="L4916" t="e">
            <v>#N/A</v>
          </cell>
        </row>
        <row r="4917">
          <cell r="K4917" t="str">
            <v>25138</v>
          </cell>
          <cell r="L4917" t="e">
            <v>#N/A</v>
          </cell>
        </row>
        <row r="4918">
          <cell r="K4918" t="str">
            <v>25138</v>
          </cell>
          <cell r="L4918" t="e">
            <v>#N/A</v>
          </cell>
        </row>
        <row r="4919">
          <cell r="K4919" t="str">
            <v>25138</v>
          </cell>
          <cell r="L4919" t="e">
            <v>#N/A</v>
          </cell>
        </row>
        <row r="4920">
          <cell r="K4920" t="str">
            <v>25138</v>
          </cell>
          <cell r="L4920" t="e">
            <v>#N/A</v>
          </cell>
        </row>
        <row r="4921">
          <cell r="K4921" t="str">
            <v>25138</v>
          </cell>
          <cell r="L4921" t="e">
            <v>#N/A</v>
          </cell>
        </row>
        <row r="4922">
          <cell r="K4922" t="str">
            <v>25138</v>
          </cell>
          <cell r="L4922" t="e">
            <v>#N/A</v>
          </cell>
        </row>
        <row r="4923">
          <cell r="K4923" t="str">
            <v>25138</v>
          </cell>
          <cell r="L4923" t="e">
            <v>#N/A</v>
          </cell>
        </row>
        <row r="4924">
          <cell r="K4924" t="str">
            <v>25138</v>
          </cell>
          <cell r="L4924" t="e">
            <v>#N/A</v>
          </cell>
        </row>
        <row r="4925">
          <cell r="K4925" t="str">
            <v>25138</v>
          </cell>
          <cell r="L4925" t="e">
            <v>#N/A</v>
          </cell>
        </row>
        <row r="4926">
          <cell r="K4926" t="str">
            <v>25138</v>
          </cell>
          <cell r="L4926" t="e">
            <v>#N/A</v>
          </cell>
        </row>
        <row r="4927">
          <cell r="K4927" t="str">
            <v>25138</v>
          </cell>
          <cell r="L4927" t="e">
            <v>#N/A</v>
          </cell>
        </row>
        <row r="4928">
          <cell r="K4928" t="str">
            <v>25138</v>
          </cell>
          <cell r="L4928" t="e">
            <v>#N/A</v>
          </cell>
        </row>
        <row r="4929">
          <cell r="K4929" t="str">
            <v>25138</v>
          </cell>
          <cell r="L4929" t="e">
            <v>#N/A</v>
          </cell>
        </row>
        <row r="4930">
          <cell r="K4930" t="str">
            <v>25138</v>
          </cell>
          <cell r="L4930" t="e">
            <v>#N/A</v>
          </cell>
        </row>
        <row r="4931">
          <cell r="K4931" t="str">
            <v>25138</v>
          </cell>
          <cell r="L4931" t="e">
            <v>#N/A</v>
          </cell>
        </row>
        <row r="4932">
          <cell r="K4932" t="str">
            <v>25138</v>
          </cell>
          <cell r="L4932" t="e">
            <v>#N/A</v>
          </cell>
        </row>
        <row r="4933">
          <cell r="K4933" t="str">
            <v>25138</v>
          </cell>
          <cell r="L4933" t="e">
            <v>#N/A</v>
          </cell>
        </row>
        <row r="4934">
          <cell r="K4934" t="str">
            <v>25138</v>
          </cell>
          <cell r="L4934" t="e">
            <v>#N/A</v>
          </cell>
        </row>
        <row r="4935">
          <cell r="K4935" t="str">
            <v>25138</v>
          </cell>
          <cell r="L4935" t="e">
            <v>#N/A</v>
          </cell>
        </row>
        <row r="4936">
          <cell r="K4936" t="str">
            <v>25138</v>
          </cell>
          <cell r="L4936" t="e">
            <v>#N/A</v>
          </cell>
        </row>
        <row r="4937">
          <cell r="K4937" t="str">
            <v>25138</v>
          </cell>
          <cell r="L4937" t="e">
            <v>#N/A</v>
          </cell>
        </row>
        <row r="4938">
          <cell r="K4938" t="str">
            <v>25138</v>
          </cell>
          <cell r="L4938" t="e">
            <v>#N/A</v>
          </cell>
        </row>
        <row r="4939">
          <cell r="K4939" t="str">
            <v>25138</v>
          </cell>
          <cell r="L4939" t="e">
            <v>#N/A</v>
          </cell>
        </row>
        <row r="4940">
          <cell r="K4940" t="str">
            <v>25138</v>
          </cell>
          <cell r="L4940" t="e">
            <v>#N/A</v>
          </cell>
        </row>
        <row r="4941">
          <cell r="K4941" t="str">
            <v>25138</v>
          </cell>
          <cell r="L4941" t="e">
            <v>#N/A</v>
          </cell>
        </row>
        <row r="4942">
          <cell r="K4942" t="str">
            <v>25138</v>
          </cell>
          <cell r="L4942" t="e">
            <v>#N/A</v>
          </cell>
        </row>
        <row r="4943">
          <cell r="K4943" t="str">
            <v>25138</v>
          </cell>
          <cell r="L4943" t="e">
            <v>#N/A</v>
          </cell>
        </row>
        <row r="4944">
          <cell r="K4944" t="str">
            <v>25138</v>
          </cell>
          <cell r="L4944" t="e">
            <v>#N/A</v>
          </cell>
        </row>
        <row r="4945">
          <cell r="K4945" t="str">
            <v>25138</v>
          </cell>
          <cell r="L4945" t="e">
            <v>#N/A</v>
          </cell>
        </row>
        <row r="4946">
          <cell r="K4946" t="str">
            <v>25138</v>
          </cell>
          <cell r="L4946" t="e">
            <v>#N/A</v>
          </cell>
        </row>
        <row r="4947">
          <cell r="K4947" t="str">
            <v>25138</v>
          </cell>
          <cell r="L4947" t="e">
            <v>#N/A</v>
          </cell>
        </row>
        <row r="4948">
          <cell r="K4948" t="str">
            <v>25138</v>
          </cell>
          <cell r="L4948" t="e">
            <v>#N/A</v>
          </cell>
        </row>
        <row r="4949">
          <cell r="K4949" t="str">
            <v>25138</v>
          </cell>
          <cell r="L4949" t="e">
            <v>#N/A</v>
          </cell>
        </row>
        <row r="4950">
          <cell r="K4950" t="str">
            <v>25138</v>
          </cell>
          <cell r="L4950" t="e">
            <v>#N/A</v>
          </cell>
        </row>
        <row r="4951">
          <cell r="K4951" t="str">
            <v>25138</v>
          </cell>
          <cell r="L4951" t="e">
            <v>#N/A</v>
          </cell>
        </row>
        <row r="4952">
          <cell r="K4952" t="str">
            <v>25138</v>
          </cell>
          <cell r="L4952" t="e">
            <v>#N/A</v>
          </cell>
        </row>
        <row r="4953">
          <cell r="K4953" t="str">
            <v>25138</v>
          </cell>
          <cell r="L4953" t="e">
            <v>#N/A</v>
          </cell>
        </row>
        <row r="4954">
          <cell r="K4954" t="str">
            <v>25138</v>
          </cell>
          <cell r="L4954" t="e">
            <v>#N/A</v>
          </cell>
        </row>
        <row r="4955">
          <cell r="K4955" t="str">
            <v>25138</v>
          </cell>
          <cell r="L4955" t="e">
            <v>#N/A</v>
          </cell>
        </row>
        <row r="4956">
          <cell r="K4956" t="str">
            <v>25138</v>
          </cell>
          <cell r="L4956" t="e">
            <v>#N/A</v>
          </cell>
        </row>
        <row r="4957">
          <cell r="K4957" t="str">
            <v>25138</v>
          </cell>
          <cell r="L4957" t="e">
            <v>#N/A</v>
          </cell>
        </row>
        <row r="4958">
          <cell r="K4958" t="str">
            <v>25138</v>
          </cell>
          <cell r="L4958" t="e">
            <v>#N/A</v>
          </cell>
        </row>
        <row r="4959">
          <cell r="K4959" t="str">
            <v>25138</v>
          </cell>
          <cell r="L4959" t="e">
            <v>#N/A</v>
          </cell>
        </row>
        <row r="4960">
          <cell r="K4960" t="str">
            <v>25138</v>
          </cell>
          <cell r="L4960" t="e">
            <v>#N/A</v>
          </cell>
        </row>
        <row r="4961">
          <cell r="K4961" t="str">
            <v>25138</v>
          </cell>
          <cell r="L4961" t="e">
            <v>#N/A</v>
          </cell>
        </row>
        <row r="4962">
          <cell r="K4962" t="str">
            <v>25138</v>
          </cell>
          <cell r="L4962" t="e">
            <v>#N/A</v>
          </cell>
        </row>
        <row r="4963">
          <cell r="K4963" t="str">
            <v>25138</v>
          </cell>
          <cell r="L4963" t="e">
            <v>#N/A</v>
          </cell>
        </row>
        <row r="4964">
          <cell r="K4964" t="str">
            <v>25138</v>
          </cell>
          <cell r="L4964" t="e">
            <v>#N/A</v>
          </cell>
        </row>
        <row r="4965">
          <cell r="K4965" t="str">
            <v>25138</v>
          </cell>
          <cell r="L4965" t="e">
            <v>#N/A</v>
          </cell>
        </row>
        <row r="4966">
          <cell r="K4966" t="str">
            <v>25138</v>
          </cell>
          <cell r="L4966" t="e">
            <v>#N/A</v>
          </cell>
        </row>
        <row r="4967">
          <cell r="K4967" t="str">
            <v>25138</v>
          </cell>
          <cell r="L4967" t="e">
            <v>#N/A</v>
          </cell>
        </row>
        <row r="4968">
          <cell r="K4968" t="str">
            <v>25138</v>
          </cell>
          <cell r="L4968" t="e">
            <v>#N/A</v>
          </cell>
        </row>
        <row r="4969">
          <cell r="K4969" t="str">
            <v>25138</v>
          </cell>
          <cell r="L4969" t="e">
            <v>#N/A</v>
          </cell>
        </row>
        <row r="4970">
          <cell r="K4970" t="str">
            <v>25138</v>
          </cell>
          <cell r="L4970" t="e">
            <v>#N/A</v>
          </cell>
        </row>
        <row r="4971">
          <cell r="K4971" t="str">
            <v>25138</v>
          </cell>
          <cell r="L4971" t="e">
            <v>#N/A</v>
          </cell>
        </row>
        <row r="4972">
          <cell r="K4972" t="str">
            <v>25138</v>
          </cell>
          <cell r="L4972" t="e">
            <v>#N/A</v>
          </cell>
        </row>
        <row r="4973">
          <cell r="K4973" t="str">
            <v>25138</v>
          </cell>
          <cell r="L4973" t="e">
            <v>#N/A</v>
          </cell>
        </row>
        <row r="4974">
          <cell r="K4974" t="str">
            <v>25138</v>
          </cell>
          <cell r="L4974" t="e">
            <v>#N/A</v>
          </cell>
        </row>
        <row r="4975">
          <cell r="K4975" t="str">
            <v>25138</v>
          </cell>
          <cell r="L4975" t="e">
            <v>#N/A</v>
          </cell>
        </row>
        <row r="4976">
          <cell r="K4976" t="str">
            <v>25138</v>
          </cell>
          <cell r="L4976" t="e">
            <v>#N/A</v>
          </cell>
        </row>
        <row r="4977">
          <cell r="K4977" t="str">
            <v>25138</v>
          </cell>
          <cell r="L4977" t="e">
            <v>#N/A</v>
          </cell>
        </row>
        <row r="4978">
          <cell r="K4978" t="str">
            <v>25138</v>
          </cell>
          <cell r="L4978" t="e">
            <v>#N/A</v>
          </cell>
        </row>
        <row r="4979">
          <cell r="K4979" t="str">
            <v>25138</v>
          </cell>
          <cell r="L4979" t="e">
            <v>#N/A</v>
          </cell>
        </row>
        <row r="4980">
          <cell r="K4980" t="str">
            <v>25138</v>
          </cell>
          <cell r="L4980" t="e">
            <v>#N/A</v>
          </cell>
        </row>
        <row r="4981">
          <cell r="K4981" t="str">
            <v>25138</v>
          </cell>
          <cell r="L4981" t="e">
            <v>#N/A</v>
          </cell>
        </row>
        <row r="4982">
          <cell r="K4982" t="str">
            <v>25138</v>
          </cell>
          <cell r="L4982" t="e">
            <v>#N/A</v>
          </cell>
        </row>
        <row r="4983">
          <cell r="K4983" t="str">
            <v>25138</v>
          </cell>
          <cell r="L4983" t="e">
            <v>#N/A</v>
          </cell>
        </row>
        <row r="4984">
          <cell r="K4984" t="str">
            <v>25138</v>
          </cell>
          <cell r="L4984" t="e">
            <v>#N/A</v>
          </cell>
        </row>
        <row r="4985">
          <cell r="K4985" t="str">
            <v>37502</v>
          </cell>
          <cell r="L4985" t="e">
            <v>#N/A</v>
          </cell>
        </row>
        <row r="4986">
          <cell r="K4986" t="str">
            <v>37502</v>
          </cell>
          <cell r="L4986" t="e">
            <v>#N/A</v>
          </cell>
        </row>
        <row r="4987">
          <cell r="K4987" t="str">
            <v>37502</v>
          </cell>
          <cell r="L4987" t="e">
            <v>#N/A</v>
          </cell>
        </row>
        <row r="4988">
          <cell r="K4988" t="str">
            <v>37502</v>
          </cell>
          <cell r="L4988" t="e">
            <v>#N/A</v>
          </cell>
        </row>
        <row r="4989">
          <cell r="K4989" t="str">
            <v>9184</v>
          </cell>
          <cell r="L4989" t="e">
            <v>#N/A</v>
          </cell>
        </row>
        <row r="4990">
          <cell r="K4990" t="str">
            <v>9184</v>
          </cell>
          <cell r="L4990" t="e">
            <v>#N/A</v>
          </cell>
        </row>
        <row r="4991">
          <cell r="K4991" t="str">
            <v>9184</v>
          </cell>
          <cell r="L4991" t="e">
            <v>#N/A</v>
          </cell>
        </row>
        <row r="4992">
          <cell r="K4992" t="str">
            <v>9184</v>
          </cell>
          <cell r="L4992" t="e">
            <v>#N/A</v>
          </cell>
        </row>
        <row r="4993">
          <cell r="K4993" t="str">
            <v>30207</v>
          </cell>
          <cell r="L4993" t="e">
            <v>#N/A</v>
          </cell>
        </row>
        <row r="4994">
          <cell r="K4994" t="str">
            <v>30207</v>
          </cell>
          <cell r="L4994" t="e">
            <v>#N/A</v>
          </cell>
        </row>
        <row r="4995">
          <cell r="K4995" t="str">
            <v>30207</v>
          </cell>
          <cell r="L4995" t="e">
            <v>#N/A</v>
          </cell>
        </row>
        <row r="4996">
          <cell r="K4996" t="str">
            <v>30207</v>
          </cell>
          <cell r="L4996" t="e">
            <v>#N/A</v>
          </cell>
        </row>
        <row r="4997">
          <cell r="K4997" t="str">
            <v>30207</v>
          </cell>
          <cell r="L4997" t="e">
            <v>#N/A</v>
          </cell>
        </row>
        <row r="4998">
          <cell r="K4998" t="str">
            <v>30207</v>
          </cell>
          <cell r="L4998" t="e">
            <v>#N/A</v>
          </cell>
        </row>
        <row r="4999">
          <cell r="K4999" t="str">
            <v>30207</v>
          </cell>
          <cell r="L4999" t="e">
            <v>#N/A</v>
          </cell>
        </row>
        <row r="5000">
          <cell r="K5000" t="str">
            <v>30207</v>
          </cell>
          <cell r="L5000" t="e">
            <v>#N/A</v>
          </cell>
        </row>
        <row r="5001">
          <cell r="K5001" t="str">
            <v>5530</v>
          </cell>
          <cell r="L5001" t="e">
            <v>#N/A</v>
          </cell>
        </row>
        <row r="5002">
          <cell r="K5002" t="str">
            <v>5530</v>
          </cell>
          <cell r="L5002" t="e">
            <v>#N/A</v>
          </cell>
        </row>
        <row r="5003">
          <cell r="K5003" t="str">
            <v>5530</v>
          </cell>
          <cell r="L5003" t="e">
            <v>#N/A</v>
          </cell>
        </row>
        <row r="5004">
          <cell r="K5004" t="str">
            <v>5530</v>
          </cell>
          <cell r="L5004" t="e">
            <v>#N/A</v>
          </cell>
        </row>
        <row r="5005">
          <cell r="K5005" t="str">
            <v>5540</v>
          </cell>
          <cell r="L5005" t="e">
            <v>#N/A</v>
          </cell>
        </row>
        <row r="5006">
          <cell r="K5006" t="str">
            <v>5540</v>
          </cell>
          <cell r="L5006" t="e">
            <v>#N/A</v>
          </cell>
        </row>
        <row r="5007">
          <cell r="K5007" t="str">
            <v>5540</v>
          </cell>
          <cell r="L5007" t="e">
            <v>#N/A</v>
          </cell>
        </row>
        <row r="5008">
          <cell r="K5008" t="str">
            <v>5540</v>
          </cell>
          <cell r="L5008" t="e">
            <v>#N/A</v>
          </cell>
        </row>
        <row r="5009">
          <cell r="K5009" t="str">
            <v>5540</v>
          </cell>
          <cell r="L5009" t="e">
            <v>#N/A</v>
          </cell>
        </row>
        <row r="5010">
          <cell r="K5010" t="str">
            <v>5540</v>
          </cell>
          <cell r="L5010" t="e">
            <v>#N/A</v>
          </cell>
        </row>
        <row r="5011">
          <cell r="K5011" t="str">
            <v>5540</v>
          </cell>
          <cell r="L5011" t="e">
            <v>#N/A</v>
          </cell>
        </row>
        <row r="5012">
          <cell r="K5012" t="str">
            <v>5340</v>
          </cell>
          <cell r="L5012" t="e">
            <v>#N/A</v>
          </cell>
        </row>
        <row r="5013">
          <cell r="K5013" t="str">
            <v>5340</v>
          </cell>
          <cell r="L5013" t="e">
            <v>#N/A</v>
          </cell>
        </row>
        <row r="5014">
          <cell r="K5014" t="str">
            <v>5530</v>
          </cell>
          <cell r="L5014" t="e">
            <v>#N/A</v>
          </cell>
        </row>
        <row r="5015">
          <cell r="K5015" t="str">
            <v>5530</v>
          </cell>
          <cell r="L5015" t="e">
            <v>#N/A</v>
          </cell>
        </row>
        <row r="5016">
          <cell r="K5016" t="str">
            <v>5160</v>
          </cell>
          <cell r="L5016" t="e">
            <v>#N/A</v>
          </cell>
        </row>
        <row r="5017">
          <cell r="K5017" t="str">
            <v>5121</v>
          </cell>
          <cell r="L5017" t="e">
            <v>#N/A</v>
          </cell>
        </row>
        <row r="5018">
          <cell r="K5018" t="str">
            <v>5530</v>
          </cell>
          <cell r="L5018" t="e">
            <v>#N/A</v>
          </cell>
        </row>
        <row r="5019">
          <cell r="K5019" t="str">
            <v>5442</v>
          </cell>
          <cell r="L5019" t="e">
            <v>#N/A</v>
          </cell>
        </row>
        <row r="5020">
          <cell r="K5020" t="str">
            <v>5442</v>
          </cell>
          <cell r="L5020" t="e">
            <v>#N/A</v>
          </cell>
        </row>
        <row r="5021">
          <cell r="K5021" t="str">
            <v>5440</v>
          </cell>
          <cell r="L5021" t="e">
            <v>#N/A</v>
          </cell>
        </row>
        <row r="5022">
          <cell r="K5022" t="str">
            <v>5440</v>
          </cell>
          <cell r="L5022" t="e">
            <v>#N/A</v>
          </cell>
        </row>
        <row r="5023">
          <cell r="K5023" t="str">
            <v>5440</v>
          </cell>
          <cell r="L5023" t="e">
            <v>#N/A</v>
          </cell>
        </row>
        <row r="5024">
          <cell r="K5024" t="str">
            <v>5440</v>
          </cell>
          <cell r="L5024" t="e">
            <v>#N/A</v>
          </cell>
        </row>
        <row r="5025">
          <cell r="K5025" t="str">
            <v>5440</v>
          </cell>
          <cell r="L5025" t="e">
            <v>#N/A</v>
          </cell>
        </row>
        <row r="5026">
          <cell r="K5026" t="str">
            <v>5440</v>
          </cell>
          <cell r="L5026" t="e">
            <v>#N/A</v>
          </cell>
        </row>
        <row r="5027">
          <cell r="K5027" t="str">
            <v>5160</v>
          </cell>
          <cell r="L5027" t="e">
            <v>#N/A</v>
          </cell>
        </row>
        <row r="5028">
          <cell r="K5028" t="str">
            <v>5160</v>
          </cell>
          <cell r="L5028" t="e">
            <v>#N/A</v>
          </cell>
        </row>
        <row r="5029">
          <cell r="K5029" t="str">
            <v>5160</v>
          </cell>
          <cell r="L5029" t="e">
            <v>#N/A</v>
          </cell>
        </row>
        <row r="5030">
          <cell r="K5030" t="str">
            <v>5443</v>
          </cell>
          <cell r="L5030" t="e">
            <v>#N/A</v>
          </cell>
        </row>
        <row r="5031">
          <cell r="K5031" t="str">
            <v>5443</v>
          </cell>
          <cell r="L5031" t="e">
            <v>#N/A</v>
          </cell>
        </row>
        <row r="5032">
          <cell r="K5032" t="str">
            <v>5160</v>
          </cell>
          <cell r="L5032" t="e">
            <v>#N/A</v>
          </cell>
        </row>
        <row r="5033">
          <cell r="K5033" t="str">
            <v>5160</v>
          </cell>
          <cell r="L5033" t="e">
            <v>#N/A</v>
          </cell>
        </row>
        <row r="5034">
          <cell r="K5034" t="str">
            <v>5443</v>
          </cell>
          <cell r="L5034" t="e">
            <v>#N/A</v>
          </cell>
        </row>
        <row r="5035">
          <cell r="K5035" t="str">
            <v>5443</v>
          </cell>
          <cell r="L5035" t="e">
            <v>#N/A</v>
          </cell>
        </row>
        <row r="5036">
          <cell r="K5036" t="str">
            <v>9183</v>
          </cell>
          <cell r="L5036" t="e">
            <v>#N/A</v>
          </cell>
        </row>
        <row r="5037">
          <cell r="K5037" t="str">
            <v>9183</v>
          </cell>
          <cell r="L5037" t="e">
            <v>#N/A</v>
          </cell>
        </row>
        <row r="5038">
          <cell r="K5038" t="str">
            <v>9183</v>
          </cell>
          <cell r="L5038" t="e">
            <v>#N/A</v>
          </cell>
        </row>
        <row r="5039">
          <cell r="K5039" t="str">
            <v>9184</v>
          </cell>
          <cell r="L5039" t="e">
            <v>#N/A</v>
          </cell>
        </row>
        <row r="5040">
          <cell r="K5040" t="str">
            <v>9184</v>
          </cell>
          <cell r="L5040" t="e">
            <v>#N/A</v>
          </cell>
        </row>
        <row r="5041">
          <cell r="K5041" t="str">
            <v>9184</v>
          </cell>
          <cell r="L5041" t="e">
            <v>#N/A</v>
          </cell>
        </row>
        <row r="5042">
          <cell r="K5042" t="str">
            <v>9184</v>
          </cell>
          <cell r="L5042" t="e">
            <v>#N/A</v>
          </cell>
        </row>
        <row r="5043">
          <cell r="K5043" t="str">
            <v>5160</v>
          </cell>
          <cell r="L5043" t="e">
            <v>#N/A</v>
          </cell>
        </row>
        <row r="5044">
          <cell r="K5044" t="str">
            <v>5160</v>
          </cell>
          <cell r="L5044" t="e">
            <v>#N/A</v>
          </cell>
        </row>
        <row r="5045">
          <cell r="K5045" t="str">
            <v>5160</v>
          </cell>
          <cell r="L5045" t="e">
            <v>#N/A</v>
          </cell>
        </row>
        <row r="5046">
          <cell r="K5046" t="str">
            <v>5441</v>
          </cell>
          <cell r="L5046" t="e">
            <v>#N/A</v>
          </cell>
        </row>
        <row r="5047">
          <cell r="K5047" t="str">
            <v>5441</v>
          </cell>
          <cell r="L5047" t="e">
            <v>#N/A</v>
          </cell>
        </row>
        <row r="5048">
          <cell r="K5048" t="str">
            <v>5160</v>
          </cell>
          <cell r="L5048" t="e">
            <v>#N/A</v>
          </cell>
        </row>
        <row r="5049">
          <cell r="K5049" t="str">
            <v>5160</v>
          </cell>
          <cell r="L5049" t="e">
            <v>#N/A</v>
          </cell>
        </row>
        <row r="5050">
          <cell r="K5050" t="str">
            <v>5160</v>
          </cell>
          <cell r="L5050" t="e">
            <v>#N/A</v>
          </cell>
        </row>
        <row r="5051">
          <cell r="K5051" t="str">
            <v>5160</v>
          </cell>
          <cell r="L5051" t="e">
            <v>#N/A</v>
          </cell>
        </row>
        <row r="5052">
          <cell r="K5052" t="str">
            <v>5172</v>
          </cell>
          <cell r="L5052" t="e">
            <v>#N/A</v>
          </cell>
        </row>
        <row r="5053">
          <cell r="K5053" t="str">
            <v>5172</v>
          </cell>
          <cell r="L5053" t="e">
            <v>#N/A</v>
          </cell>
        </row>
        <row r="5054">
          <cell r="K5054" t="str">
            <v>5172</v>
          </cell>
          <cell r="L5054" t="e">
            <v>#N/A</v>
          </cell>
        </row>
        <row r="5055">
          <cell r="K5055" t="str">
            <v>5172</v>
          </cell>
          <cell r="L5055" t="e">
            <v>#N/A</v>
          </cell>
        </row>
        <row r="5056">
          <cell r="K5056" t="str">
            <v>5172</v>
          </cell>
          <cell r="L5056" t="e">
            <v>#N/A</v>
          </cell>
        </row>
        <row r="5057">
          <cell r="K5057" t="str">
            <v>5172</v>
          </cell>
          <cell r="L5057" t="e">
            <v>#N/A</v>
          </cell>
        </row>
        <row r="5058">
          <cell r="K5058" t="str">
            <v>5301</v>
          </cell>
          <cell r="L5058" t="e">
            <v>#N/A</v>
          </cell>
        </row>
        <row r="5059">
          <cell r="K5059" t="str">
            <v>5301</v>
          </cell>
          <cell r="L5059" t="e">
            <v>#N/A</v>
          </cell>
        </row>
        <row r="5060">
          <cell r="K5060" t="str">
            <v>5301</v>
          </cell>
          <cell r="L5060" t="e">
            <v>#N/A</v>
          </cell>
        </row>
        <row r="5061">
          <cell r="K5061" t="str">
            <v>5301</v>
          </cell>
          <cell r="L5061" t="e">
            <v>#N/A</v>
          </cell>
        </row>
        <row r="5062">
          <cell r="K5062" t="str">
            <v>5301</v>
          </cell>
          <cell r="L5062" t="e">
            <v>#N/A</v>
          </cell>
        </row>
        <row r="5063">
          <cell r="K5063" t="str">
            <v>5301</v>
          </cell>
          <cell r="L5063" t="e">
            <v>#N/A</v>
          </cell>
        </row>
        <row r="5064">
          <cell r="K5064" t="str">
            <v>5350</v>
          </cell>
          <cell r="L5064" t="e">
            <v>#N/A</v>
          </cell>
        </row>
        <row r="5065">
          <cell r="K5065" t="str">
            <v>5350</v>
          </cell>
          <cell r="L5065" t="e">
            <v>#N/A</v>
          </cell>
        </row>
        <row r="5066">
          <cell r="K5066" t="str">
            <v>13830</v>
          </cell>
          <cell r="L5066" t="e">
            <v>#N/A</v>
          </cell>
        </row>
        <row r="5067">
          <cell r="K5067" t="str">
            <v>5172</v>
          </cell>
          <cell r="L5067" t="e">
            <v>#N/A</v>
          </cell>
        </row>
        <row r="5068">
          <cell r="K5068" t="str">
            <v>5172</v>
          </cell>
          <cell r="L5068" t="e">
            <v>#N/A</v>
          </cell>
        </row>
        <row r="5069">
          <cell r="K5069" t="str">
            <v>5172</v>
          </cell>
          <cell r="L5069" t="e">
            <v>#N/A</v>
          </cell>
        </row>
        <row r="5070">
          <cell r="K5070" t="str">
            <v>5172</v>
          </cell>
          <cell r="L5070" t="e">
            <v>#N/A</v>
          </cell>
        </row>
        <row r="5071">
          <cell r="K5071" t="str">
            <v>5172</v>
          </cell>
          <cell r="L5071" t="e">
            <v>#N/A</v>
          </cell>
        </row>
        <row r="5072">
          <cell r="K5072" t="str">
            <v>5172</v>
          </cell>
          <cell r="L5072" t="e">
            <v>#N/A</v>
          </cell>
        </row>
        <row r="5073">
          <cell r="K5073" t="str">
            <v>5172</v>
          </cell>
          <cell r="L5073" t="e">
            <v>#N/A</v>
          </cell>
        </row>
        <row r="5074">
          <cell r="K5074" t="str">
            <v>5172</v>
          </cell>
          <cell r="L5074" t="e">
            <v>#N/A</v>
          </cell>
        </row>
        <row r="5075">
          <cell r="K5075" t="str">
            <v>5172</v>
          </cell>
          <cell r="L5075" t="e">
            <v>#N/A</v>
          </cell>
        </row>
        <row r="5076">
          <cell r="K5076" t="str">
            <v>5172</v>
          </cell>
          <cell r="L5076" t="e">
            <v>#N/A</v>
          </cell>
        </row>
        <row r="5077">
          <cell r="K5077" t="str">
            <v>5172</v>
          </cell>
          <cell r="L5077" t="e">
            <v>#N/A</v>
          </cell>
        </row>
        <row r="5078">
          <cell r="K5078" t="str">
            <v>5172</v>
          </cell>
          <cell r="L5078" t="e">
            <v>#N/A</v>
          </cell>
        </row>
        <row r="5079">
          <cell r="K5079" t="str">
            <v>5160</v>
          </cell>
          <cell r="L5079" t="e">
            <v>#N/A</v>
          </cell>
        </row>
        <row r="5080">
          <cell r="K5080" t="str">
            <v>5160</v>
          </cell>
          <cell r="L5080" t="e">
            <v>#N/A</v>
          </cell>
        </row>
        <row r="5081">
          <cell r="K5081" t="str">
            <v>5160</v>
          </cell>
          <cell r="L5081" t="e">
            <v>#N/A</v>
          </cell>
        </row>
        <row r="5082">
          <cell r="K5082" t="str">
            <v>5160</v>
          </cell>
          <cell r="L5082" t="e">
            <v>#N/A</v>
          </cell>
        </row>
        <row r="5083">
          <cell r="K5083" t="str">
            <v>5172</v>
          </cell>
          <cell r="L5083" t="e">
            <v>#N/A</v>
          </cell>
        </row>
        <row r="5084">
          <cell r="K5084" t="str">
            <v>5172</v>
          </cell>
          <cell r="L5084" t="e">
            <v>#N/A</v>
          </cell>
        </row>
        <row r="5085">
          <cell r="K5085" t="str">
            <v>5172</v>
          </cell>
          <cell r="L5085" t="e">
            <v>#N/A</v>
          </cell>
        </row>
        <row r="5086">
          <cell r="K5086" t="str">
            <v>5130</v>
          </cell>
          <cell r="L5086" t="e">
            <v>#N/A</v>
          </cell>
        </row>
        <row r="5087">
          <cell r="K5087" t="str">
            <v>5130</v>
          </cell>
          <cell r="L5087" t="e">
            <v>#N/A</v>
          </cell>
        </row>
        <row r="5088">
          <cell r="K5088" t="str">
            <v>5172</v>
          </cell>
          <cell r="L5088" t="e">
            <v>#N/A</v>
          </cell>
        </row>
        <row r="5089">
          <cell r="K5089" t="str">
            <v>5172</v>
          </cell>
          <cell r="L5089" t="e">
            <v>#N/A</v>
          </cell>
        </row>
        <row r="5090">
          <cell r="K5090" t="str">
            <v>5172</v>
          </cell>
          <cell r="L5090" t="e">
            <v>#N/A</v>
          </cell>
        </row>
        <row r="5091">
          <cell r="K5091" t="str">
            <v>5172</v>
          </cell>
          <cell r="L5091" t="e">
            <v>#N/A</v>
          </cell>
        </row>
        <row r="5092">
          <cell r="K5092" t="str">
            <v>5172</v>
          </cell>
          <cell r="L5092" t="e">
            <v>#N/A</v>
          </cell>
        </row>
        <row r="5093">
          <cell r="K5093" t="str">
            <v>5172</v>
          </cell>
          <cell r="L5093" t="e">
            <v>#N/A</v>
          </cell>
        </row>
        <row r="5094">
          <cell r="K5094" t="str">
            <v>5172</v>
          </cell>
          <cell r="L5094" t="e">
            <v>#N/A</v>
          </cell>
        </row>
        <row r="5095">
          <cell r="K5095" t="str">
            <v>5172</v>
          </cell>
          <cell r="L5095" t="e">
            <v>#N/A</v>
          </cell>
        </row>
        <row r="5096">
          <cell r="K5096" t="str">
            <v>5172</v>
          </cell>
          <cell r="L5096" t="e">
            <v>#N/A</v>
          </cell>
        </row>
        <row r="5097">
          <cell r="K5097" t="str">
            <v>5172</v>
          </cell>
          <cell r="L5097" t="e">
            <v>#N/A</v>
          </cell>
        </row>
        <row r="5098">
          <cell r="K5098" t="str">
            <v>5172</v>
          </cell>
          <cell r="L5098" t="e">
            <v>#N/A</v>
          </cell>
        </row>
        <row r="5099">
          <cell r="K5099" t="str">
            <v>5172</v>
          </cell>
          <cell r="L5099" t="e">
            <v>#N/A</v>
          </cell>
        </row>
        <row r="5100">
          <cell r="K5100" t="str">
            <v>5172</v>
          </cell>
          <cell r="L5100" t="e">
            <v>#N/A</v>
          </cell>
        </row>
        <row r="5101">
          <cell r="K5101" t="str">
            <v>5172</v>
          </cell>
          <cell r="L5101" t="e">
            <v>#N/A</v>
          </cell>
        </row>
        <row r="5102">
          <cell r="K5102" t="str">
            <v>5172</v>
          </cell>
          <cell r="L5102" t="e">
            <v>#N/A</v>
          </cell>
        </row>
        <row r="5103">
          <cell r="K5103" t="str">
            <v>5172</v>
          </cell>
          <cell r="L5103" t="e">
            <v>#N/A</v>
          </cell>
        </row>
        <row r="5104">
          <cell r="K5104" t="str">
            <v>5172</v>
          </cell>
          <cell r="L5104" t="e">
            <v>#N/A</v>
          </cell>
        </row>
        <row r="5105">
          <cell r="K5105" t="str">
            <v>5172</v>
          </cell>
          <cell r="L5105" t="e">
            <v>#N/A</v>
          </cell>
        </row>
        <row r="5106">
          <cell r="K5106" t="str">
            <v>5172</v>
          </cell>
          <cell r="L5106" t="e">
            <v>#N/A</v>
          </cell>
        </row>
        <row r="5107">
          <cell r="K5107" t="str">
            <v>5172</v>
          </cell>
          <cell r="L5107" t="e">
            <v>#N/A</v>
          </cell>
        </row>
        <row r="5108">
          <cell r="K5108" t="str">
            <v>5172</v>
          </cell>
          <cell r="L5108" t="e">
            <v>#N/A</v>
          </cell>
        </row>
        <row r="5109">
          <cell r="K5109" t="str">
            <v>5172</v>
          </cell>
          <cell r="L5109" t="e">
            <v>#N/A</v>
          </cell>
        </row>
        <row r="5110">
          <cell r="K5110" t="str">
            <v>5172</v>
          </cell>
          <cell r="L5110" t="e">
            <v>#N/A</v>
          </cell>
        </row>
        <row r="5111">
          <cell r="K5111" t="str">
            <v>5172</v>
          </cell>
          <cell r="L5111" t="e">
            <v>#N/A</v>
          </cell>
        </row>
        <row r="5112">
          <cell r="K5112" t="str">
            <v>5172</v>
          </cell>
          <cell r="L5112" t="e">
            <v>#N/A</v>
          </cell>
        </row>
        <row r="5113">
          <cell r="K5113" t="str">
            <v>5172</v>
          </cell>
          <cell r="L5113" t="e">
            <v>#N/A</v>
          </cell>
        </row>
        <row r="5114">
          <cell r="K5114" t="str">
            <v>5172</v>
          </cell>
          <cell r="L5114" t="e">
            <v>#N/A</v>
          </cell>
        </row>
        <row r="5115">
          <cell r="K5115" t="str">
            <v>5172</v>
          </cell>
          <cell r="L5115" t="e">
            <v>#N/A</v>
          </cell>
        </row>
        <row r="5116">
          <cell r="K5116" t="str">
            <v>5172</v>
          </cell>
          <cell r="L5116" t="e">
            <v>#N/A</v>
          </cell>
        </row>
        <row r="5117">
          <cell r="K5117" t="str">
            <v>5172</v>
          </cell>
          <cell r="L5117" t="e">
            <v>#N/A</v>
          </cell>
        </row>
        <row r="5118">
          <cell r="K5118" t="str">
            <v>5172</v>
          </cell>
          <cell r="L5118" t="e">
            <v>#N/A</v>
          </cell>
        </row>
        <row r="5119">
          <cell r="K5119" t="str">
            <v>5102</v>
          </cell>
          <cell r="L5119" t="e">
            <v>#N/A</v>
          </cell>
        </row>
        <row r="5120">
          <cell r="K5120" t="str">
            <v>5102</v>
          </cell>
          <cell r="L5120" t="e">
            <v>#N/A</v>
          </cell>
        </row>
        <row r="5121">
          <cell r="K5121" t="str">
            <v>9183</v>
          </cell>
          <cell r="L5121" t="e">
            <v>#N/A</v>
          </cell>
        </row>
        <row r="5122">
          <cell r="K5122" t="str">
            <v>9183</v>
          </cell>
          <cell r="L5122" t="e">
            <v>#N/A</v>
          </cell>
        </row>
        <row r="5123">
          <cell r="K5123" t="str">
            <v>9183</v>
          </cell>
          <cell r="L5123" t="e">
            <v>#N/A</v>
          </cell>
        </row>
        <row r="5124">
          <cell r="K5124" t="str">
            <v>9183</v>
          </cell>
          <cell r="L5124" t="e">
            <v>#N/A</v>
          </cell>
        </row>
        <row r="5125">
          <cell r="K5125" t="str">
            <v>9183</v>
          </cell>
          <cell r="L5125" t="e">
            <v>#N/A</v>
          </cell>
        </row>
        <row r="5126">
          <cell r="K5126" t="str">
            <v>9183</v>
          </cell>
          <cell r="L5126" t="e">
            <v>#N/A</v>
          </cell>
        </row>
        <row r="5127">
          <cell r="K5127" t="str">
            <v>25128</v>
          </cell>
          <cell r="L5127" t="e">
            <v>#N/A</v>
          </cell>
        </row>
        <row r="5128">
          <cell r="K5128" t="str">
            <v>25128</v>
          </cell>
          <cell r="L5128" t="e">
            <v>#N/A</v>
          </cell>
        </row>
        <row r="5129">
          <cell r="K5129" t="str">
            <v>21445</v>
          </cell>
          <cell r="L5129" t="e">
            <v>#N/A</v>
          </cell>
        </row>
        <row r="5130">
          <cell r="K5130" t="str">
            <v>21445</v>
          </cell>
          <cell r="L5130" t="e">
            <v>#N/A</v>
          </cell>
        </row>
        <row r="5131">
          <cell r="K5131" t="str">
            <v>21445</v>
          </cell>
          <cell r="L5131" t="e">
            <v>#N/A</v>
          </cell>
        </row>
        <row r="5132">
          <cell r="K5132" t="str">
            <v>21445</v>
          </cell>
          <cell r="L5132" t="e">
            <v>#N/A</v>
          </cell>
        </row>
        <row r="5133">
          <cell r="K5133" t="str">
            <v>25128</v>
          </cell>
          <cell r="L5133" t="e">
            <v>#N/A</v>
          </cell>
        </row>
        <row r="5134">
          <cell r="K5134" t="str">
            <v>25128</v>
          </cell>
          <cell r="L5134" t="e">
            <v>#N/A</v>
          </cell>
        </row>
        <row r="5135">
          <cell r="K5135" t="str">
            <v>25128</v>
          </cell>
          <cell r="L5135" t="e">
            <v>#N/A</v>
          </cell>
        </row>
        <row r="5136">
          <cell r="K5136" t="str">
            <v>25128</v>
          </cell>
          <cell r="L5136" t="e">
            <v>#N/A</v>
          </cell>
        </row>
        <row r="5137">
          <cell r="K5137" t="str">
            <v>25128</v>
          </cell>
          <cell r="L5137" t="e">
            <v>#N/A</v>
          </cell>
        </row>
        <row r="5138">
          <cell r="K5138" t="str">
            <v>25128</v>
          </cell>
          <cell r="L5138" t="e">
            <v>#N/A</v>
          </cell>
        </row>
        <row r="5139">
          <cell r="K5139" t="str">
            <v>25128</v>
          </cell>
          <cell r="L5139" t="e">
            <v>#N/A</v>
          </cell>
        </row>
        <row r="5140">
          <cell r="K5140" t="str">
            <v>25128</v>
          </cell>
          <cell r="L5140" t="e">
            <v>#N/A</v>
          </cell>
        </row>
        <row r="5141">
          <cell r="K5141" t="str">
            <v>25128</v>
          </cell>
          <cell r="L5141" t="e">
            <v>#N/A</v>
          </cell>
        </row>
        <row r="5142">
          <cell r="K5142" t="str">
            <v>25128</v>
          </cell>
          <cell r="L5142" t="e">
            <v>#N/A</v>
          </cell>
        </row>
        <row r="5143">
          <cell r="K5143" t="str">
            <v>25128</v>
          </cell>
          <cell r="L5143" t="e">
            <v>#N/A</v>
          </cell>
        </row>
        <row r="5144">
          <cell r="K5144" t="str">
            <v>25128</v>
          </cell>
          <cell r="L5144" t="e">
            <v>#N/A</v>
          </cell>
        </row>
        <row r="5145">
          <cell r="K5145" t="str">
            <v>25128</v>
          </cell>
          <cell r="L5145" t="e">
            <v>#N/A</v>
          </cell>
        </row>
        <row r="5146">
          <cell r="K5146" t="str">
            <v>25128</v>
          </cell>
          <cell r="L5146" t="e">
            <v>#N/A</v>
          </cell>
        </row>
        <row r="5147">
          <cell r="K5147" t="str">
            <v>25128</v>
          </cell>
          <cell r="L5147" t="e">
            <v>#N/A</v>
          </cell>
        </row>
        <row r="5148">
          <cell r="K5148" t="str">
            <v>25128</v>
          </cell>
          <cell r="L5148" t="e">
            <v>#N/A</v>
          </cell>
        </row>
        <row r="5149">
          <cell r="K5149" t="str">
            <v>25128</v>
          </cell>
          <cell r="L5149" t="e">
            <v>#N/A</v>
          </cell>
        </row>
        <row r="5150">
          <cell r="K5150" t="str">
            <v>25128</v>
          </cell>
          <cell r="L5150" t="e">
            <v>#N/A</v>
          </cell>
        </row>
        <row r="5151">
          <cell r="K5151" t="str">
            <v>25128</v>
          </cell>
          <cell r="L5151" t="e">
            <v>#N/A</v>
          </cell>
        </row>
        <row r="5152">
          <cell r="K5152" t="str">
            <v>25128</v>
          </cell>
          <cell r="L5152" t="e">
            <v>#N/A</v>
          </cell>
        </row>
        <row r="5153">
          <cell r="K5153" t="str">
            <v>25128</v>
          </cell>
          <cell r="L5153" t="e">
            <v>#N/A</v>
          </cell>
        </row>
        <row r="5154">
          <cell r="K5154" t="str">
            <v>25128</v>
          </cell>
          <cell r="L5154" t="e">
            <v>#N/A</v>
          </cell>
        </row>
        <row r="5155">
          <cell r="K5155" t="str">
            <v>25128</v>
          </cell>
          <cell r="L5155" t="e">
            <v>#N/A</v>
          </cell>
        </row>
        <row r="5156">
          <cell r="K5156" t="str">
            <v>5103</v>
          </cell>
          <cell r="L5156" t="e">
            <v>#N/A</v>
          </cell>
        </row>
        <row r="5157">
          <cell r="K5157" t="str">
            <v>5103</v>
          </cell>
          <cell r="L5157" t="e">
            <v>#N/A</v>
          </cell>
        </row>
        <row r="5158">
          <cell r="K5158" t="str">
            <v>5103</v>
          </cell>
          <cell r="L5158" t="e">
            <v>#N/A</v>
          </cell>
        </row>
        <row r="5159">
          <cell r="K5159" t="str">
            <v>5103</v>
          </cell>
          <cell r="L5159" t="e">
            <v>#N/A</v>
          </cell>
        </row>
        <row r="5160">
          <cell r="K5160" t="str">
            <v>25128</v>
          </cell>
          <cell r="L5160" t="e">
            <v>#N/A</v>
          </cell>
        </row>
        <row r="5161">
          <cell r="K5161" t="str">
            <v>25128</v>
          </cell>
          <cell r="L5161" t="e">
            <v>#N/A</v>
          </cell>
        </row>
        <row r="5162">
          <cell r="K5162" t="str">
            <v>25128</v>
          </cell>
          <cell r="L5162" t="e">
            <v>#N/A</v>
          </cell>
        </row>
        <row r="5163">
          <cell r="K5163" t="str">
            <v>25128</v>
          </cell>
          <cell r="L5163" t="e">
            <v>#N/A</v>
          </cell>
        </row>
        <row r="5164">
          <cell r="K5164" t="str">
            <v>25128</v>
          </cell>
          <cell r="L5164" t="e">
            <v>#N/A</v>
          </cell>
        </row>
        <row r="5165">
          <cell r="K5165" t="str">
            <v>5103</v>
          </cell>
          <cell r="L5165" t="e">
            <v>#N/A</v>
          </cell>
        </row>
        <row r="5166">
          <cell r="K5166" t="str">
            <v>5103</v>
          </cell>
          <cell r="L5166" t="e">
            <v>#N/A</v>
          </cell>
        </row>
        <row r="5167">
          <cell r="K5167" t="str">
            <v>5444</v>
          </cell>
          <cell r="L5167" t="e">
            <v>#N/A</v>
          </cell>
        </row>
        <row r="5168">
          <cell r="K5168" t="str">
            <v>5444</v>
          </cell>
          <cell r="L5168" t="e">
            <v>#N/A</v>
          </cell>
        </row>
        <row r="5169">
          <cell r="K5169" t="str">
            <v>5444</v>
          </cell>
          <cell r="L5169" t="e">
            <v>#N/A</v>
          </cell>
        </row>
        <row r="5170">
          <cell r="K5170" t="str">
            <v>5654</v>
          </cell>
          <cell r="L5170" t="e">
            <v>#N/A</v>
          </cell>
        </row>
        <row r="5171">
          <cell r="K5171" t="str">
            <v>5654</v>
          </cell>
          <cell r="L5171" t="e">
            <v>#N/A</v>
          </cell>
        </row>
        <row r="5172">
          <cell r="K5172" t="str">
            <v>5654</v>
          </cell>
          <cell r="L5172" t="e">
            <v>#N/A</v>
          </cell>
        </row>
        <row r="5173">
          <cell r="K5173" t="str">
            <v>21445</v>
          </cell>
          <cell r="L5173" t="e">
            <v>#N/A</v>
          </cell>
        </row>
        <row r="5174">
          <cell r="K5174" t="str">
            <v>21445</v>
          </cell>
          <cell r="L5174" t="e">
            <v>#N/A</v>
          </cell>
        </row>
        <row r="5175">
          <cell r="K5175" t="str">
            <v>5140</v>
          </cell>
          <cell r="L5175" t="e">
            <v>#N/A</v>
          </cell>
        </row>
        <row r="5176">
          <cell r="K5176" t="str">
            <v>5140</v>
          </cell>
          <cell r="L5176" t="e">
            <v>#N/A</v>
          </cell>
        </row>
        <row r="5177">
          <cell r="K5177" t="str">
            <v>5140</v>
          </cell>
          <cell r="L5177" t="e">
            <v>#N/A</v>
          </cell>
        </row>
        <row r="5178">
          <cell r="K5178" t="str">
            <v>5140</v>
          </cell>
          <cell r="L5178" t="e">
            <v>#N/A</v>
          </cell>
        </row>
        <row r="5179">
          <cell r="K5179" t="str">
            <v>5140</v>
          </cell>
          <cell r="L5179" t="e">
            <v>#N/A</v>
          </cell>
        </row>
        <row r="5180">
          <cell r="K5180" t="str">
            <v>5140</v>
          </cell>
          <cell r="L5180" t="e">
            <v>#N/A</v>
          </cell>
        </row>
        <row r="5181">
          <cell r="K5181" t="str">
            <v>5140</v>
          </cell>
          <cell r="L5181" t="e">
            <v>#N/A</v>
          </cell>
        </row>
        <row r="5182">
          <cell r="K5182" t="str">
            <v>5172</v>
          </cell>
          <cell r="L5182" t="e">
            <v>#N/A</v>
          </cell>
        </row>
        <row r="5183">
          <cell r="K5183" t="str">
            <v>5172</v>
          </cell>
          <cell r="L5183" t="e">
            <v>#N/A</v>
          </cell>
        </row>
        <row r="5184">
          <cell r="K5184" t="str">
            <v>5140</v>
          </cell>
          <cell r="L5184" t="e">
            <v>#N/A</v>
          </cell>
        </row>
        <row r="5185">
          <cell r="K5185" t="str">
            <v>5140</v>
          </cell>
          <cell r="L5185" t="e">
            <v>#N/A</v>
          </cell>
        </row>
        <row r="5186">
          <cell r="K5186" t="str">
            <v>5140</v>
          </cell>
          <cell r="L5186" t="e">
            <v>#N/A</v>
          </cell>
        </row>
        <row r="5187">
          <cell r="K5187" t="str">
            <v>5140</v>
          </cell>
          <cell r="L5187" t="e">
            <v>#N/A</v>
          </cell>
        </row>
        <row r="5188">
          <cell r="K5188" t="str">
            <v>5140</v>
          </cell>
          <cell r="L5188" t="e">
            <v>#N/A</v>
          </cell>
        </row>
        <row r="5189">
          <cell r="K5189" t="str">
            <v>5140</v>
          </cell>
          <cell r="L5189" t="e">
            <v>#N/A</v>
          </cell>
        </row>
        <row r="5190">
          <cell r="K5190" t="str">
            <v>5140</v>
          </cell>
          <cell r="L5190" t="e">
            <v>#N/A</v>
          </cell>
        </row>
        <row r="5191">
          <cell r="K5191" t="str">
            <v>5140</v>
          </cell>
          <cell r="L5191" t="e">
            <v>#N/A</v>
          </cell>
        </row>
        <row r="5192">
          <cell r="K5192" t="str">
            <v>5140</v>
          </cell>
          <cell r="L5192" t="e">
            <v>#N/A</v>
          </cell>
        </row>
        <row r="5193">
          <cell r="K5193" t="str">
            <v>5140</v>
          </cell>
          <cell r="L5193" t="e">
            <v>#N/A</v>
          </cell>
        </row>
        <row r="5194">
          <cell r="K5194" t="str">
            <v>5140</v>
          </cell>
          <cell r="L5194" t="e">
            <v>#N/A</v>
          </cell>
        </row>
        <row r="5195">
          <cell r="K5195" t="str">
            <v>5140</v>
          </cell>
          <cell r="L5195" t="e">
            <v>#N/A</v>
          </cell>
        </row>
        <row r="5196">
          <cell r="K5196" t="str">
            <v>5140</v>
          </cell>
          <cell r="L5196" t="e">
            <v>#N/A</v>
          </cell>
        </row>
        <row r="5197">
          <cell r="K5197" t="str">
            <v>5140</v>
          </cell>
          <cell r="L5197" t="e">
            <v>#N/A</v>
          </cell>
        </row>
        <row r="5198">
          <cell r="K5198" t="str">
            <v>5140</v>
          </cell>
          <cell r="L5198" t="e">
            <v>#N/A</v>
          </cell>
        </row>
        <row r="5199">
          <cell r="K5199" t="str">
            <v>5140</v>
          </cell>
          <cell r="L5199" t="e">
            <v>#N/A</v>
          </cell>
        </row>
        <row r="5200">
          <cell r="K5200" t="str">
            <v>5140</v>
          </cell>
          <cell r="L5200" t="e">
            <v>#N/A</v>
          </cell>
        </row>
        <row r="5201">
          <cell r="K5201" t="str">
            <v>5140</v>
          </cell>
          <cell r="L5201" t="e">
            <v>#N/A</v>
          </cell>
        </row>
        <row r="5202">
          <cell r="K5202" t="str">
            <v>5140</v>
          </cell>
          <cell r="L5202" t="e">
            <v>#N/A</v>
          </cell>
        </row>
        <row r="5203">
          <cell r="K5203" t="str">
            <v>5141</v>
          </cell>
          <cell r="L5203" t="e">
            <v>#N/A</v>
          </cell>
        </row>
        <row r="5204">
          <cell r="K5204" t="str">
            <v>5141</v>
          </cell>
          <cell r="L5204" t="e">
            <v>#N/A</v>
          </cell>
        </row>
        <row r="5205">
          <cell r="K5205" t="str">
            <v>5141</v>
          </cell>
          <cell r="L5205" t="e">
            <v>#N/A</v>
          </cell>
        </row>
        <row r="5206">
          <cell r="K5206" t="str">
            <v>5141</v>
          </cell>
          <cell r="L5206" t="e">
            <v>#N/A</v>
          </cell>
        </row>
        <row r="5207">
          <cell r="K5207" t="str">
            <v>5141</v>
          </cell>
          <cell r="L5207" t="e">
            <v>#N/A</v>
          </cell>
        </row>
        <row r="5208">
          <cell r="K5208" t="str">
            <v>5141</v>
          </cell>
          <cell r="L5208" t="e">
            <v>#N/A</v>
          </cell>
        </row>
        <row r="5209">
          <cell r="K5209" t="str">
            <v>5141</v>
          </cell>
          <cell r="L5209" t="e">
            <v>#N/A</v>
          </cell>
        </row>
        <row r="5210">
          <cell r="K5210" t="str">
            <v>5141</v>
          </cell>
          <cell r="L5210" t="e">
            <v>#N/A</v>
          </cell>
        </row>
        <row r="5211">
          <cell r="K5211" t="str">
            <v>5141</v>
          </cell>
          <cell r="L5211" t="e">
            <v>#N/A</v>
          </cell>
        </row>
        <row r="5212">
          <cell r="K5212" t="str">
            <v>5141</v>
          </cell>
          <cell r="L5212" t="e">
            <v>#N/A</v>
          </cell>
        </row>
        <row r="5213">
          <cell r="K5213" t="str">
            <v>5141</v>
          </cell>
          <cell r="L5213" t="e">
            <v>#N/A</v>
          </cell>
        </row>
        <row r="5214">
          <cell r="K5214" t="str">
            <v>5141</v>
          </cell>
          <cell r="L5214" t="e">
            <v>#N/A</v>
          </cell>
        </row>
        <row r="5215">
          <cell r="K5215" t="str">
            <v>5141</v>
          </cell>
          <cell r="L5215" t="e">
            <v>#N/A</v>
          </cell>
        </row>
        <row r="5216">
          <cell r="K5216" t="str">
            <v>5141</v>
          </cell>
          <cell r="L5216" t="e">
            <v>#N/A</v>
          </cell>
        </row>
        <row r="5217">
          <cell r="K5217" t="str">
            <v>5141</v>
          </cell>
          <cell r="L5217" t="e">
            <v>#N/A</v>
          </cell>
        </row>
        <row r="5218">
          <cell r="K5218" t="str">
            <v>5141</v>
          </cell>
          <cell r="L5218" t="e">
            <v>#N/A</v>
          </cell>
        </row>
        <row r="5219">
          <cell r="K5219" t="str">
            <v>5410</v>
          </cell>
          <cell r="L5219" t="e">
            <v>#N/A</v>
          </cell>
        </row>
        <row r="5220">
          <cell r="K5220" t="str">
            <v>5410</v>
          </cell>
          <cell r="L5220" t="e">
            <v>#N/A</v>
          </cell>
        </row>
        <row r="5221">
          <cell r="K5221" t="str">
            <v>5110</v>
          </cell>
          <cell r="L5221" t="e">
            <v>#N/A</v>
          </cell>
        </row>
        <row r="5222">
          <cell r="K5222" t="str">
            <v>5110</v>
          </cell>
          <cell r="L5222" t="e">
            <v>#N/A</v>
          </cell>
        </row>
        <row r="5223">
          <cell r="K5223" t="str">
            <v>5110</v>
          </cell>
          <cell r="L5223" t="e">
            <v>#N/A</v>
          </cell>
        </row>
        <row r="5224">
          <cell r="K5224" t="str">
            <v>5110</v>
          </cell>
          <cell r="L5224" t="e">
            <v>#N/A</v>
          </cell>
        </row>
        <row r="5225">
          <cell r="K5225" t="str">
            <v>5110</v>
          </cell>
          <cell r="L5225" t="e">
            <v>#N/A</v>
          </cell>
        </row>
        <row r="5226">
          <cell r="K5226" t="str">
            <v>5110</v>
          </cell>
          <cell r="L5226" t="e">
            <v>#N/A</v>
          </cell>
        </row>
        <row r="5227">
          <cell r="K5227" t="str">
            <v>5613</v>
          </cell>
          <cell r="L5227" t="e">
            <v>#N/A</v>
          </cell>
        </row>
        <row r="5228">
          <cell r="K5228" t="str">
            <v>5613</v>
          </cell>
          <cell r="L5228" t="e">
            <v>#N/A</v>
          </cell>
        </row>
        <row r="5229">
          <cell r="K5229" t="str">
            <v>5613</v>
          </cell>
          <cell r="L5229" t="e">
            <v>#N/A</v>
          </cell>
        </row>
        <row r="5230">
          <cell r="L5230" t="e">
            <v>#N/A</v>
          </cell>
        </row>
        <row r="5231">
          <cell r="L5231" t="e">
            <v>#N/A</v>
          </cell>
        </row>
        <row r="5232">
          <cell r="L5232" t="e">
            <v>#N/A</v>
          </cell>
        </row>
        <row r="5233">
          <cell r="L5233" t="e">
            <v>#N/A</v>
          </cell>
        </row>
        <row r="5234">
          <cell r="L5234" t="e">
            <v>#N/A</v>
          </cell>
        </row>
        <row r="5235">
          <cell r="L5235" t="e">
            <v>#N/A</v>
          </cell>
        </row>
        <row r="5236">
          <cell r="L5236" t="e">
            <v>#N/A</v>
          </cell>
        </row>
        <row r="5237">
          <cell r="L5237" t="e">
            <v>#N/A</v>
          </cell>
        </row>
        <row r="5238">
          <cell r="L5238" t="e">
            <v>#N/A</v>
          </cell>
        </row>
        <row r="5239">
          <cell r="L5239" t="e">
            <v>#N/A</v>
          </cell>
        </row>
        <row r="5240">
          <cell r="L5240" t="e">
            <v>#N/A</v>
          </cell>
        </row>
        <row r="5241">
          <cell r="L5241" t="e">
            <v>#N/A</v>
          </cell>
        </row>
        <row r="5242">
          <cell r="L5242" t="e">
            <v>#N/A</v>
          </cell>
        </row>
        <row r="5243">
          <cell r="L5243" t="e">
            <v>#N/A</v>
          </cell>
        </row>
        <row r="5244">
          <cell r="L5244" t="e">
            <v>#N/A</v>
          </cell>
        </row>
        <row r="5245">
          <cell r="L5245" t="e">
            <v>#N/A</v>
          </cell>
        </row>
        <row r="5246">
          <cell r="L5246" t="e">
            <v>#N/A</v>
          </cell>
        </row>
        <row r="5247">
          <cell r="L5247" t="e">
            <v>#N/A</v>
          </cell>
        </row>
        <row r="5248">
          <cell r="K5248" t="str">
            <v>5301</v>
          </cell>
          <cell r="L5248" t="e">
            <v>#N/A</v>
          </cell>
        </row>
        <row r="5249">
          <cell r="K5249" t="str">
            <v>5301</v>
          </cell>
          <cell r="L5249" t="e">
            <v>#N/A</v>
          </cell>
        </row>
        <row r="5250">
          <cell r="K5250" t="str">
            <v>5301</v>
          </cell>
          <cell r="L5250" t="e">
            <v>#N/A</v>
          </cell>
        </row>
        <row r="5251">
          <cell r="K5251" t="str">
            <v>5301</v>
          </cell>
          <cell r="L5251" t="e">
            <v>#N/A</v>
          </cell>
        </row>
        <row r="5252">
          <cell r="K5252" t="str">
            <v>5301</v>
          </cell>
          <cell r="L5252" t="e">
            <v>#N/A</v>
          </cell>
        </row>
        <row r="5253">
          <cell r="K5253" t="str">
            <v>5301</v>
          </cell>
          <cell r="L5253" t="e">
            <v>#N/A</v>
          </cell>
        </row>
        <row r="5254">
          <cell r="K5254" t="str">
            <v>5301</v>
          </cell>
          <cell r="L5254" t="e">
            <v>#N/A</v>
          </cell>
        </row>
        <row r="5255">
          <cell r="K5255" t="str">
            <v>5301</v>
          </cell>
          <cell r="L5255" t="e">
            <v>#N/A</v>
          </cell>
        </row>
        <row r="5256">
          <cell r="K5256" t="str">
            <v>5301</v>
          </cell>
          <cell r="L5256" t="e">
            <v>#N/A</v>
          </cell>
        </row>
        <row r="5257">
          <cell r="K5257" t="str">
            <v>5301</v>
          </cell>
          <cell r="L5257" t="e">
            <v>#N/A</v>
          </cell>
        </row>
        <row r="5258">
          <cell r="K5258" t="str">
            <v>5301</v>
          </cell>
          <cell r="L5258" t="e">
            <v>#N/A</v>
          </cell>
        </row>
        <row r="5259">
          <cell r="K5259" t="str">
            <v>5301</v>
          </cell>
          <cell r="L5259" t="e">
            <v>#N/A</v>
          </cell>
        </row>
        <row r="5260">
          <cell r="K5260" t="str">
            <v>5301</v>
          </cell>
          <cell r="L5260" t="e">
            <v>#N/A</v>
          </cell>
        </row>
        <row r="5261">
          <cell r="K5261" t="str">
            <v>5301</v>
          </cell>
          <cell r="L5261" t="e">
            <v>#N/A</v>
          </cell>
        </row>
        <row r="5262">
          <cell r="K5262" t="str">
            <v>5301</v>
          </cell>
          <cell r="L5262" t="e">
            <v>#N/A</v>
          </cell>
        </row>
        <row r="5263">
          <cell r="K5263" t="str">
            <v>5301</v>
          </cell>
          <cell r="L5263" t="e">
            <v>#N/A</v>
          </cell>
        </row>
        <row r="5264">
          <cell r="K5264" t="str">
            <v>5301</v>
          </cell>
          <cell r="L5264" t="e">
            <v>#N/A</v>
          </cell>
        </row>
        <row r="5265">
          <cell r="K5265" t="str">
            <v>5301</v>
          </cell>
          <cell r="L5265" t="e">
            <v>#N/A</v>
          </cell>
        </row>
        <row r="5266">
          <cell r="K5266" t="str">
            <v>5301</v>
          </cell>
          <cell r="L5266" t="e">
            <v>#N/A</v>
          </cell>
        </row>
        <row r="5267">
          <cell r="K5267" t="str">
            <v>5301</v>
          </cell>
          <cell r="L5267" t="e">
            <v>#N/A</v>
          </cell>
        </row>
        <row r="5268">
          <cell r="K5268" t="str">
            <v>5101</v>
          </cell>
          <cell r="L5268" t="e">
            <v>#N/A</v>
          </cell>
        </row>
        <row r="5269">
          <cell r="K5269" t="str">
            <v>5101</v>
          </cell>
          <cell r="L5269" t="e">
            <v>#N/A</v>
          </cell>
        </row>
        <row r="5270">
          <cell r="K5270" t="str">
            <v>5101</v>
          </cell>
          <cell r="L5270" t="e">
            <v>#N/A</v>
          </cell>
        </row>
        <row r="5271">
          <cell r="K5271" t="str">
            <v>5101</v>
          </cell>
          <cell r="L5271" t="e">
            <v>#N/A</v>
          </cell>
        </row>
        <row r="5272">
          <cell r="K5272" t="str">
            <v>5101</v>
          </cell>
          <cell r="L5272" t="e">
            <v>#N/A</v>
          </cell>
        </row>
        <row r="5273">
          <cell r="K5273" t="str">
            <v>5101</v>
          </cell>
          <cell r="L5273" t="e">
            <v>#N/A</v>
          </cell>
        </row>
        <row r="5274">
          <cell r="K5274" t="str">
            <v>5101</v>
          </cell>
          <cell r="L5274" t="e">
            <v>#N/A</v>
          </cell>
        </row>
        <row r="5275">
          <cell r="K5275" t="str">
            <v>5101</v>
          </cell>
          <cell r="L5275" t="e">
            <v>#N/A</v>
          </cell>
        </row>
        <row r="5276">
          <cell r="K5276" t="str">
            <v>5101</v>
          </cell>
          <cell r="L5276" t="e">
            <v>#N/A</v>
          </cell>
        </row>
        <row r="5277">
          <cell r="K5277" t="str">
            <v>5101</v>
          </cell>
          <cell r="L5277" t="e">
            <v>#N/A</v>
          </cell>
        </row>
        <row r="5278">
          <cell r="K5278" t="str">
            <v>5101</v>
          </cell>
          <cell r="L5278" t="e">
            <v>#N/A</v>
          </cell>
        </row>
        <row r="5279">
          <cell r="K5279" t="str">
            <v>5101</v>
          </cell>
          <cell r="L5279" t="e">
            <v>#N/A</v>
          </cell>
        </row>
        <row r="5280">
          <cell r="K5280" t="str">
            <v>5101</v>
          </cell>
          <cell r="L5280" t="e">
            <v>#N/A</v>
          </cell>
        </row>
        <row r="5281">
          <cell r="K5281" t="str">
            <v>5101</v>
          </cell>
          <cell r="L5281" t="e">
            <v>#N/A</v>
          </cell>
        </row>
        <row r="5282">
          <cell r="K5282" t="str">
            <v>5101</v>
          </cell>
          <cell r="L5282" t="e">
            <v>#N/A</v>
          </cell>
        </row>
        <row r="5283">
          <cell r="K5283" t="str">
            <v>5101</v>
          </cell>
          <cell r="L5283" t="e">
            <v>#N/A</v>
          </cell>
        </row>
        <row r="5284">
          <cell r="K5284" t="str">
            <v>5101</v>
          </cell>
          <cell r="L5284" t="e">
            <v>#N/A</v>
          </cell>
        </row>
        <row r="5285">
          <cell r="K5285" t="str">
            <v>5101</v>
          </cell>
          <cell r="L5285" t="e">
            <v>#N/A</v>
          </cell>
        </row>
        <row r="5286">
          <cell r="K5286" t="str">
            <v>5401</v>
          </cell>
          <cell r="L5286" t="e">
            <v>#N/A</v>
          </cell>
        </row>
        <row r="5287">
          <cell r="K5287" t="str">
            <v>5401</v>
          </cell>
          <cell r="L5287" t="e">
            <v>#N/A</v>
          </cell>
        </row>
        <row r="5288">
          <cell r="K5288" t="str">
            <v>5401</v>
          </cell>
          <cell r="L5288" t="e">
            <v>#N/A</v>
          </cell>
        </row>
        <row r="5289">
          <cell r="K5289" t="str">
            <v>5401</v>
          </cell>
          <cell r="L5289" t="e">
            <v>#N/A</v>
          </cell>
        </row>
        <row r="5290">
          <cell r="K5290" t="str">
            <v>5401</v>
          </cell>
          <cell r="L5290" t="e">
            <v>#N/A</v>
          </cell>
        </row>
        <row r="5291">
          <cell r="K5291" t="str">
            <v>5501</v>
          </cell>
          <cell r="L5291" t="e">
            <v>#N/A</v>
          </cell>
        </row>
        <row r="5292">
          <cell r="K5292" t="str">
            <v>5501</v>
          </cell>
          <cell r="L5292" t="e">
            <v>#N/A</v>
          </cell>
        </row>
        <row r="5293">
          <cell r="K5293" t="str">
            <v>5501</v>
          </cell>
          <cell r="L5293" t="e">
            <v>#N/A</v>
          </cell>
        </row>
        <row r="5294">
          <cell r="K5294" t="str">
            <v>5501</v>
          </cell>
          <cell r="L5294" t="e">
            <v>#N/A</v>
          </cell>
        </row>
        <row r="5295">
          <cell r="K5295" t="str">
            <v>5501</v>
          </cell>
          <cell r="L5295" t="e">
            <v>#N/A</v>
          </cell>
        </row>
        <row r="5296">
          <cell r="K5296" t="str">
            <v>5501</v>
          </cell>
          <cell r="L5296" t="e">
            <v>#N/A</v>
          </cell>
        </row>
        <row r="5297">
          <cell r="K5297" t="str">
            <v>5501</v>
          </cell>
          <cell r="L5297" t="e">
            <v>#N/A</v>
          </cell>
        </row>
        <row r="5298">
          <cell r="K5298" t="str">
            <v>5501</v>
          </cell>
          <cell r="L5298" t="e">
            <v>#N/A</v>
          </cell>
        </row>
        <row r="5299">
          <cell r="K5299" t="str">
            <v>5501</v>
          </cell>
          <cell r="L5299" t="e">
            <v>#N/A</v>
          </cell>
        </row>
        <row r="5300">
          <cell r="K5300" t="str">
            <v>5501</v>
          </cell>
          <cell r="L5300" t="e">
            <v>#N/A</v>
          </cell>
        </row>
        <row r="5301">
          <cell r="K5301" t="str">
            <v>5501</v>
          </cell>
          <cell r="L5301" t="e">
            <v>#N/A</v>
          </cell>
        </row>
        <row r="5302">
          <cell r="K5302" t="str">
            <v>5501</v>
          </cell>
          <cell r="L5302" t="e">
            <v>#N/A</v>
          </cell>
        </row>
        <row r="5303">
          <cell r="K5303" t="str">
            <v>5401</v>
          </cell>
          <cell r="L5303" t="e">
            <v>#N/A</v>
          </cell>
        </row>
        <row r="5304">
          <cell r="K5304" t="str">
            <v>5401</v>
          </cell>
          <cell r="L5304" t="e">
            <v>#N/A</v>
          </cell>
        </row>
        <row r="5305">
          <cell r="K5305" t="str">
            <v>5401</v>
          </cell>
          <cell r="L5305" t="e">
            <v>#N/A</v>
          </cell>
        </row>
        <row r="5306">
          <cell r="K5306" t="str">
            <v>5401</v>
          </cell>
          <cell r="L5306" t="e">
            <v>#N/A</v>
          </cell>
        </row>
        <row r="5307">
          <cell r="K5307" t="str">
            <v>5401</v>
          </cell>
          <cell r="L5307" t="e">
            <v>#N/A</v>
          </cell>
        </row>
        <row r="5308">
          <cell r="K5308" t="str">
            <v>5401</v>
          </cell>
          <cell r="L5308" t="e">
            <v>#N/A</v>
          </cell>
        </row>
        <row r="5309">
          <cell r="K5309" t="str">
            <v>5401</v>
          </cell>
          <cell r="L5309" t="e">
            <v>#N/A</v>
          </cell>
        </row>
        <row r="5310">
          <cell r="K5310" t="str">
            <v>5401</v>
          </cell>
          <cell r="L5310" t="e">
            <v>#N/A</v>
          </cell>
        </row>
        <row r="5311">
          <cell r="K5311" t="str">
            <v>5101</v>
          </cell>
          <cell r="L5311" t="e">
            <v>#N/A</v>
          </cell>
        </row>
        <row r="5312">
          <cell r="K5312" t="str">
            <v>5101</v>
          </cell>
          <cell r="L5312" t="e">
            <v>#N/A</v>
          </cell>
        </row>
        <row r="5313">
          <cell r="K5313" t="str">
            <v>5101</v>
          </cell>
          <cell r="L5313" t="e">
            <v>#N/A</v>
          </cell>
        </row>
        <row r="5314">
          <cell r="K5314" t="str">
            <v>5101</v>
          </cell>
          <cell r="L5314" t="e">
            <v>#N/A</v>
          </cell>
        </row>
        <row r="5315">
          <cell r="K5315" t="str">
            <v>5101</v>
          </cell>
          <cell r="L5315" t="e">
            <v>#N/A</v>
          </cell>
        </row>
        <row r="5316">
          <cell r="K5316" t="str">
            <v>5101</v>
          </cell>
          <cell r="L5316" t="e">
            <v>#N/A</v>
          </cell>
        </row>
        <row r="5317">
          <cell r="K5317" t="str">
            <v>5101</v>
          </cell>
          <cell r="L5317" t="e">
            <v>#N/A</v>
          </cell>
        </row>
        <row r="5318">
          <cell r="K5318" t="str">
            <v>5101</v>
          </cell>
          <cell r="L5318" t="e">
            <v>#N/A</v>
          </cell>
        </row>
        <row r="5319">
          <cell r="K5319" t="str">
            <v>5101</v>
          </cell>
          <cell r="L5319" t="e">
            <v>#N/A</v>
          </cell>
        </row>
        <row r="5320">
          <cell r="K5320" t="str">
            <v>5101</v>
          </cell>
          <cell r="L5320" t="e">
            <v>#N/A</v>
          </cell>
        </row>
        <row r="5321">
          <cell r="K5321" t="str">
            <v>3240</v>
          </cell>
          <cell r="L5321" t="e">
            <v>#N/A</v>
          </cell>
        </row>
        <row r="5322">
          <cell r="K5322" t="str">
            <v>3240</v>
          </cell>
          <cell r="L5322" t="e">
            <v>#N/A</v>
          </cell>
        </row>
        <row r="5323">
          <cell r="K5323" t="str">
            <v>3240</v>
          </cell>
          <cell r="L5323" t="e">
            <v>#N/A</v>
          </cell>
        </row>
        <row r="5324">
          <cell r="K5324" t="str">
            <v>3240</v>
          </cell>
          <cell r="L5324" t="e">
            <v>#N/A</v>
          </cell>
        </row>
        <row r="5325">
          <cell r="K5325" t="str">
            <v>3240</v>
          </cell>
          <cell r="L5325" t="e">
            <v>#N/A</v>
          </cell>
        </row>
        <row r="5326">
          <cell r="K5326" t="str">
            <v>3240</v>
          </cell>
          <cell r="L5326" t="e">
            <v>#N/A</v>
          </cell>
        </row>
        <row r="5327">
          <cell r="K5327" t="str">
            <v>5705</v>
          </cell>
          <cell r="L5327" t="e">
            <v>#N/A</v>
          </cell>
        </row>
        <row r="5328">
          <cell r="K5328" t="str">
            <v>5705</v>
          </cell>
          <cell r="L5328" t="e">
            <v>#N/A</v>
          </cell>
        </row>
        <row r="5329">
          <cell r="K5329" t="str">
            <v>5705</v>
          </cell>
          <cell r="L5329" t="e">
            <v>#N/A</v>
          </cell>
        </row>
        <row r="5330">
          <cell r="K5330" t="str">
            <v>5705</v>
          </cell>
          <cell r="L5330" t="e">
            <v>#N/A</v>
          </cell>
        </row>
        <row r="5331">
          <cell r="K5331" t="str">
            <v>5705</v>
          </cell>
          <cell r="L5331" t="e">
            <v>#N/A</v>
          </cell>
        </row>
        <row r="5332">
          <cell r="K5332" t="str">
            <v>5705</v>
          </cell>
          <cell r="L5332" t="e">
            <v>#N/A</v>
          </cell>
        </row>
        <row r="5333">
          <cell r="K5333" t="str">
            <v>5104</v>
          </cell>
          <cell r="L5333" t="e">
            <v>#N/A</v>
          </cell>
        </row>
        <row r="5334">
          <cell r="K5334" t="str">
            <v>37509</v>
          </cell>
          <cell r="L5334" t="e">
            <v>#N/A</v>
          </cell>
        </row>
        <row r="5335">
          <cell r="K5335" t="str">
            <v>37509</v>
          </cell>
          <cell r="L5335" t="e">
            <v>#N/A</v>
          </cell>
        </row>
        <row r="5336">
          <cell r="K5336" t="str">
            <v>9184</v>
          </cell>
          <cell r="L5336" t="e">
            <v>#N/A</v>
          </cell>
        </row>
        <row r="5337">
          <cell r="K5337" t="str">
            <v>9184</v>
          </cell>
          <cell r="L5337" t="e">
            <v>#N/A</v>
          </cell>
        </row>
        <row r="5338">
          <cell r="K5338" t="str">
            <v>39160</v>
          </cell>
          <cell r="L5338" t="e">
            <v>#N/A</v>
          </cell>
        </row>
        <row r="5339">
          <cell r="K5339" t="str">
            <v>39160</v>
          </cell>
          <cell r="L5339" t="e">
            <v>#N/A</v>
          </cell>
        </row>
        <row r="5340">
          <cell r="K5340" t="str">
            <v>39160</v>
          </cell>
          <cell r="L5340" t="e">
            <v>#N/A</v>
          </cell>
        </row>
        <row r="5341">
          <cell r="K5341" t="str">
            <v>39160</v>
          </cell>
          <cell r="L5341" t="e">
            <v>#N/A</v>
          </cell>
        </row>
        <row r="5342">
          <cell r="L5342" t="e">
            <v>#N/A</v>
          </cell>
        </row>
        <row r="5343">
          <cell r="L5343" t="e">
            <v>#N/A</v>
          </cell>
        </row>
        <row r="5344">
          <cell r="L5344" t="e">
            <v>#N/A</v>
          </cell>
        </row>
        <row r="5345">
          <cell r="L5345" t="e">
            <v>#N/A</v>
          </cell>
        </row>
        <row r="5346">
          <cell r="L5346" t="e">
            <v>#N/A</v>
          </cell>
        </row>
        <row r="5347">
          <cell r="L5347" t="e">
            <v>#N/A</v>
          </cell>
        </row>
        <row r="5348">
          <cell r="L5348" t="e">
            <v>#N/A</v>
          </cell>
        </row>
        <row r="5349">
          <cell r="L5349" t="e">
            <v>#N/A</v>
          </cell>
        </row>
        <row r="5350">
          <cell r="L5350" t="e">
            <v>#N/A</v>
          </cell>
        </row>
        <row r="5351">
          <cell r="L5351" t="e">
            <v>#N/A</v>
          </cell>
        </row>
        <row r="5352">
          <cell r="L5352" t="e">
            <v>#N/A</v>
          </cell>
        </row>
        <row r="5353">
          <cell r="L5353" t="e">
            <v>#N/A</v>
          </cell>
        </row>
        <row r="5354">
          <cell r="L5354" t="e">
            <v>#N/A</v>
          </cell>
        </row>
        <row r="5355">
          <cell r="L5355" t="e">
            <v>#N/A</v>
          </cell>
        </row>
        <row r="5356">
          <cell r="L5356" t="e">
            <v>#N/A</v>
          </cell>
        </row>
        <row r="5357">
          <cell r="L5357" t="e">
            <v>#N/A</v>
          </cell>
        </row>
        <row r="5358">
          <cell r="L5358" t="e">
            <v>#N/A</v>
          </cell>
        </row>
        <row r="5359">
          <cell r="K5359" t="str">
            <v>39129</v>
          </cell>
          <cell r="L5359" t="e">
            <v>#N/A</v>
          </cell>
        </row>
        <row r="5360">
          <cell r="K5360" t="str">
            <v>39129</v>
          </cell>
          <cell r="L5360" t="e">
            <v>#N/A</v>
          </cell>
        </row>
        <row r="5361">
          <cell r="K5361" t="str">
            <v>39129</v>
          </cell>
          <cell r="L5361" t="e">
            <v>#N/A</v>
          </cell>
        </row>
        <row r="5362">
          <cell r="K5362" t="str">
            <v>39129</v>
          </cell>
          <cell r="L5362" t="e">
            <v>#N/A</v>
          </cell>
        </row>
        <row r="5363">
          <cell r="K5363" t="str">
            <v>39129</v>
          </cell>
          <cell r="L5363" t="e">
            <v>#N/A</v>
          </cell>
        </row>
        <row r="5364">
          <cell r="K5364" t="str">
            <v>39129</v>
          </cell>
          <cell r="L5364" t="e">
            <v>#N/A</v>
          </cell>
        </row>
        <row r="5365">
          <cell r="K5365" t="str">
            <v>39129</v>
          </cell>
          <cell r="L5365" t="e">
            <v>#N/A</v>
          </cell>
        </row>
        <row r="5366">
          <cell r="K5366" t="str">
            <v>39129</v>
          </cell>
          <cell r="L5366" t="e">
            <v>#N/A</v>
          </cell>
        </row>
        <row r="5367">
          <cell r="K5367" t="str">
            <v>39129</v>
          </cell>
          <cell r="L5367" t="e">
            <v>#N/A</v>
          </cell>
        </row>
        <row r="5368">
          <cell r="K5368" t="str">
            <v>40101</v>
          </cell>
          <cell r="L5368" t="e">
            <v>#N/A</v>
          </cell>
        </row>
        <row r="5369">
          <cell r="K5369" t="str">
            <v>40101</v>
          </cell>
          <cell r="L5369" t="e">
            <v>#N/A</v>
          </cell>
        </row>
        <row r="5370">
          <cell r="K5370" t="str">
            <v>40101</v>
          </cell>
          <cell r="L5370" t="e">
            <v>#N/A</v>
          </cell>
        </row>
        <row r="5371">
          <cell r="K5371" t="str">
            <v>40101</v>
          </cell>
          <cell r="L5371" t="e">
            <v>#N/A</v>
          </cell>
        </row>
        <row r="5372">
          <cell r="K5372" t="str">
            <v>40101</v>
          </cell>
          <cell r="L5372" t="e">
            <v>#N/A</v>
          </cell>
        </row>
        <row r="5373">
          <cell r="K5373" t="str">
            <v>40101</v>
          </cell>
          <cell r="L5373" t="e">
            <v>#N/A</v>
          </cell>
        </row>
        <row r="5374">
          <cell r="K5374" t="str">
            <v>40101</v>
          </cell>
          <cell r="L5374" t="e">
            <v>#N/A</v>
          </cell>
        </row>
        <row r="5375">
          <cell r="K5375" t="str">
            <v>40101</v>
          </cell>
          <cell r="L5375" t="e">
            <v>#N/A</v>
          </cell>
        </row>
        <row r="5376">
          <cell r="K5376" t="str">
            <v>40101</v>
          </cell>
          <cell r="L5376" t="e">
            <v>#N/A</v>
          </cell>
        </row>
        <row r="5377">
          <cell r="K5377" t="str">
            <v>9180</v>
          </cell>
          <cell r="L5377" t="e">
            <v>#N/A</v>
          </cell>
        </row>
        <row r="5378">
          <cell r="K5378" t="str">
            <v>9180</v>
          </cell>
          <cell r="L5378" t="e">
            <v>#N/A</v>
          </cell>
        </row>
        <row r="5379">
          <cell r="K5379" t="str">
            <v>9180</v>
          </cell>
          <cell r="L5379" t="e">
            <v>#N/A</v>
          </cell>
        </row>
        <row r="5380">
          <cell r="K5380" t="str">
            <v>9180</v>
          </cell>
          <cell r="L5380" t="e">
            <v>#N/A</v>
          </cell>
        </row>
        <row r="5381">
          <cell r="K5381" t="str">
            <v>9180</v>
          </cell>
          <cell r="L5381" t="e">
            <v>#N/A</v>
          </cell>
        </row>
        <row r="5382">
          <cell r="K5382" t="str">
            <v>9180</v>
          </cell>
          <cell r="L5382" t="e">
            <v>#N/A</v>
          </cell>
        </row>
        <row r="5383">
          <cell r="K5383" t="str">
            <v>9180</v>
          </cell>
          <cell r="L5383" t="e">
            <v>#N/A</v>
          </cell>
        </row>
        <row r="5384">
          <cell r="K5384" t="str">
            <v>9180</v>
          </cell>
          <cell r="L5384" t="e">
            <v>#N/A</v>
          </cell>
        </row>
        <row r="5385">
          <cell r="K5385" t="str">
            <v>9180</v>
          </cell>
          <cell r="L5385" t="e">
            <v>#N/A</v>
          </cell>
        </row>
        <row r="5386">
          <cell r="K5386" t="str">
            <v>9180</v>
          </cell>
          <cell r="L5386" t="e">
            <v>#N/A</v>
          </cell>
        </row>
        <row r="5387">
          <cell r="K5387" t="str">
            <v>9180</v>
          </cell>
          <cell r="L5387" t="e">
            <v>#N/A</v>
          </cell>
        </row>
        <row r="5388">
          <cell r="K5388" t="str">
            <v>9180</v>
          </cell>
          <cell r="L5388" t="e">
            <v>#N/A</v>
          </cell>
        </row>
        <row r="5389">
          <cell r="K5389" t="str">
            <v>9180</v>
          </cell>
          <cell r="L5389" t="e">
            <v>#N/A</v>
          </cell>
        </row>
        <row r="5390">
          <cell r="K5390" t="str">
            <v>9180</v>
          </cell>
          <cell r="L5390" t="e">
            <v>#N/A</v>
          </cell>
        </row>
        <row r="5391">
          <cell r="K5391" t="str">
            <v>9180</v>
          </cell>
          <cell r="L5391" t="e">
            <v>#N/A</v>
          </cell>
        </row>
        <row r="5392">
          <cell r="K5392" t="str">
            <v>9180</v>
          </cell>
          <cell r="L5392" t="e">
            <v>#N/A</v>
          </cell>
        </row>
        <row r="5393">
          <cell r="K5393" t="str">
            <v>9180</v>
          </cell>
          <cell r="L5393" t="e">
            <v>#N/A</v>
          </cell>
        </row>
        <row r="5394">
          <cell r="K5394" t="str">
            <v>9180</v>
          </cell>
          <cell r="L5394" t="e">
            <v>#N/A</v>
          </cell>
        </row>
        <row r="5395">
          <cell r="K5395" t="str">
            <v>9180</v>
          </cell>
          <cell r="L5395" t="e">
            <v>#N/A</v>
          </cell>
        </row>
        <row r="5396">
          <cell r="K5396" t="str">
            <v>9180</v>
          </cell>
          <cell r="L5396" t="e">
            <v>#N/A</v>
          </cell>
        </row>
        <row r="5397">
          <cell r="K5397" t="str">
            <v>9180</v>
          </cell>
          <cell r="L5397" t="e">
            <v>#N/A</v>
          </cell>
        </row>
        <row r="5398">
          <cell r="K5398" t="str">
            <v>9180</v>
          </cell>
          <cell r="L5398" t="e">
            <v>#N/A</v>
          </cell>
        </row>
        <row r="5399">
          <cell r="K5399" t="str">
            <v>9180</v>
          </cell>
          <cell r="L5399" t="e">
            <v>#N/A</v>
          </cell>
        </row>
        <row r="5400">
          <cell r="K5400" t="str">
            <v>9180</v>
          </cell>
          <cell r="L5400" t="e">
            <v>#N/A</v>
          </cell>
        </row>
        <row r="5401">
          <cell r="K5401" t="str">
            <v>9180</v>
          </cell>
          <cell r="L5401" t="e">
            <v>#N/A</v>
          </cell>
        </row>
        <row r="5402">
          <cell r="K5402" t="str">
            <v>9180</v>
          </cell>
          <cell r="L5402" t="e">
            <v>#N/A</v>
          </cell>
        </row>
        <row r="5403">
          <cell r="K5403" t="str">
            <v>9180</v>
          </cell>
          <cell r="L5403" t="e">
            <v>#N/A</v>
          </cell>
        </row>
        <row r="5404">
          <cell r="K5404" t="str">
            <v>9180</v>
          </cell>
          <cell r="L5404" t="e">
            <v>#N/A</v>
          </cell>
        </row>
        <row r="5405">
          <cell r="K5405" t="str">
            <v>9180</v>
          </cell>
          <cell r="L5405" t="e">
            <v>#N/A</v>
          </cell>
        </row>
        <row r="5406">
          <cell r="K5406" t="str">
            <v>9180</v>
          </cell>
          <cell r="L5406" t="e">
            <v>#N/A</v>
          </cell>
        </row>
        <row r="5407">
          <cell r="K5407" t="str">
            <v>9180</v>
          </cell>
          <cell r="L5407" t="e">
            <v>#N/A</v>
          </cell>
        </row>
        <row r="5408">
          <cell r="K5408" t="str">
            <v>9180</v>
          </cell>
          <cell r="L5408" t="e">
            <v>#N/A</v>
          </cell>
        </row>
        <row r="5409">
          <cell r="K5409" t="str">
            <v>9180</v>
          </cell>
          <cell r="L5409" t="e">
            <v>#N/A</v>
          </cell>
        </row>
        <row r="5410">
          <cell r="K5410" t="str">
            <v>9180</v>
          </cell>
          <cell r="L5410" t="e">
            <v>#N/A</v>
          </cell>
        </row>
        <row r="5411">
          <cell r="K5411" t="str">
            <v>9180</v>
          </cell>
          <cell r="L5411" t="e">
            <v>#N/A</v>
          </cell>
        </row>
        <row r="5412">
          <cell r="K5412" t="str">
            <v>9180</v>
          </cell>
          <cell r="L5412" t="e">
            <v>#N/A</v>
          </cell>
        </row>
        <row r="5413">
          <cell r="K5413" t="str">
            <v>9180</v>
          </cell>
          <cell r="L5413" t="e">
            <v>#N/A</v>
          </cell>
        </row>
        <row r="5414">
          <cell r="K5414" t="str">
            <v>9180</v>
          </cell>
          <cell r="L5414" t="e">
            <v>#N/A</v>
          </cell>
        </row>
        <row r="5415">
          <cell r="K5415" t="str">
            <v>9180</v>
          </cell>
          <cell r="L5415" t="e">
            <v>#N/A</v>
          </cell>
        </row>
        <row r="5416">
          <cell r="K5416" t="str">
            <v>9180</v>
          </cell>
          <cell r="L5416" t="e">
            <v>#N/A</v>
          </cell>
        </row>
        <row r="5417">
          <cell r="K5417" t="str">
            <v>9180</v>
          </cell>
          <cell r="L5417" t="e">
            <v>#N/A</v>
          </cell>
        </row>
        <row r="5418">
          <cell r="K5418" t="str">
            <v>9180</v>
          </cell>
          <cell r="L5418" t="e">
            <v>#N/A</v>
          </cell>
        </row>
        <row r="5419">
          <cell r="K5419" t="str">
            <v>9180</v>
          </cell>
          <cell r="L5419" t="e">
            <v>#N/A</v>
          </cell>
        </row>
        <row r="5420">
          <cell r="K5420" t="str">
            <v>9180</v>
          </cell>
          <cell r="L5420" t="e">
            <v>#N/A</v>
          </cell>
        </row>
        <row r="5421">
          <cell r="K5421" t="str">
            <v>9180</v>
          </cell>
          <cell r="L5421" t="e">
            <v>#N/A</v>
          </cell>
        </row>
        <row r="5422">
          <cell r="K5422" t="str">
            <v>9180</v>
          </cell>
          <cell r="L5422" t="e">
            <v>#N/A</v>
          </cell>
        </row>
        <row r="5423">
          <cell r="K5423" t="str">
            <v>9180</v>
          </cell>
          <cell r="L5423" t="e">
            <v>#N/A</v>
          </cell>
        </row>
        <row r="5424">
          <cell r="K5424" t="str">
            <v>9180</v>
          </cell>
          <cell r="L5424" t="e">
            <v>#N/A</v>
          </cell>
        </row>
        <row r="5425">
          <cell r="K5425" t="str">
            <v>9180</v>
          </cell>
          <cell r="L5425" t="e">
            <v>#N/A</v>
          </cell>
        </row>
        <row r="5426">
          <cell r="K5426" t="str">
            <v>9180</v>
          </cell>
          <cell r="L5426" t="e">
            <v>#N/A</v>
          </cell>
        </row>
        <row r="5427">
          <cell r="K5427" t="str">
            <v>9180</v>
          </cell>
          <cell r="L5427" t="e">
            <v>#N/A</v>
          </cell>
        </row>
        <row r="5428">
          <cell r="L5428" t="e">
            <v>#N/A</v>
          </cell>
        </row>
        <row r="5429">
          <cell r="L5429" t="e">
            <v>#N/A</v>
          </cell>
        </row>
        <row r="5430">
          <cell r="K5430" t="str">
            <v>17703</v>
          </cell>
          <cell r="L5430" t="e">
            <v>#N/A</v>
          </cell>
        </row>
        <row r="5431">
          <cell r="K5431" t="str">
            <v>17703</v>
          </cell>
          <cell r="L5431" t="e">
            <v>#N/A</v>
          </cell>
        </row>
        <row r="5432">
          <cell r="K5432" t="str">
            <v>17703</v>
          </cell>
          <cell r="L5432" t="e">
            <v>#N/A</v>
          </cell>
        </row>
        <row r="5433">
          <cell r="K5433" t="str">
            <v>17703</v>
          </cell>
          <cell r="L5433" t="e">
            <v>#N/A</v>
          </cell>
        </row>
        <row r="5434">
          <cell r="K5434" t="str">
            <v>17703</v>
          </cell>
          <cell r="L5434" t="e">
            <v>#N/A</v>
          </cell>
        </row>
        <row r="5435">
          <cell r="K5435" t="str">
            <v>17703</v>
          </cell>
          <cell r="L5435" t="e">
            <v>#N/A</v>
          </cell>
        </row>
        <row r="5436">
          <cell r="K5436" t="str">
            <v>17703</v>
          </cell>
          <cell r="L5436" t="e">
            <v>#N/A</v>
          </cell>
        </row>
        <row r="5437">
          <cell r="K5437" t="str">
            <v>17703</v>
          </cell>
          <cell r="L5437" t="e">
            <v>#N/A</v>
          </cell>
        </row>
        <row r="5438">
          <cell r="K5438" t="str">
            <v>17703</v>
          </cell>
          <cell r="L5438" t="e">
            <v>#N/A</v>
          </cell>
        </row>
        <row r="5439">
          <cell r="K5439" t="str">
            <v>17703</v>
          </cell>
          <cell r="L5439" t="e">
            <v>#N/A</v>
          </cell>
        </row>
        <row r="5440">
          <cell r="K5440" t="str">
            <v>17703</v>
          </cell>
          <cell r="L5440" t="e">
            <v>#N/A</v>
          </cell>
        </row>
        <row r="5441">
          <cell r="K5441" t="str">
            <v>17703</v>
          </cell>
          <cell r="L5441" t="e">
            <v>#N/A</v>
          </cell>
        </row>
        <row r="5442">
          <cell r="K5442" t="str">
            <v>17702</v>
          </cell>
          <cell r="L5442" t="e">
            <v>#N/A</v>
          </cell>
        </row>
        <row r="5443">
          <cell r="K5443" t="str">
            <v>17702</v>
          </cell>
          <cell r="L5443" t="e">
            <v>#N/A</v>
          </cell>
        </row>
        <row r="5444">
          <cell r="K5444" t="str">
            <v>17702</v>
          </cell>
          <cell r="L5444" t="e">
            <v>#N/A</v>
          </cell>
        </row>
        <row r="5445">
          <cell r="K5445" t="str">
            <v>17702</v>
          </cell>
          <cell r="L5445" t="e">
            <v>#N/A</v>
          </cell>
        </row>
        <row r="5446">
          <cell r="K5446" t="str">
            <v>17703</v>
          </cell>
          <cell r="L5446" t="e">
            <v>#N/A</v>
          </cell>
        </row>
        <row r="5447">
          <cell r="K5447" t="str">
            <v>17703</v>
          </cell>
          <cell r="L5447" t="e">
            <v>#N/A</v>
          </cell>
        </row>
        <row r="5448">
          <cell r="K5448" t="str">
            <v>17703</v>
          </cell>
          <cell r="L5448" t="e">
            <v>#N/A</v>
          </cell>
        </row>
        <row r="5449">
          <cell r="K5449" t="str">
            <v>17703</v>
          </cell>
          <cell r="L5449" t="e">
            <v>#N/A</v>
          </cell>
        </row>
        <row r="5450">
          <cell r="K5450" t="str">
            <v>17703</v>
          </cell>
          <cell r="L5450" t="e">
            <v>#N/A</v>
          </cell>
        </row>
        <row r="5451">
          <cell r="K5451" t="str">
            <v>5212</v>
          </cell>
          <cell r="L5451" t="e">
            <v>#N/A</v>
          </cell>
        </row>
        <row r="5452">
          <cell r="K5452" t="str">
            <v>5212</v>
          </cell>
          <cell r="L5452" t="e">
            <v>#N/A</v>
          </cell>
        </row>
        <row r="5453">
          <cell r="K5453" t="str">
            <v>5212</v>
          </cell>
          <cell r="L5453" t="e">
            <v>#N/A</v>
          </cell>
        </row>
        <row r="5454">
          <cell r="K5454" t="str">
            <v>5213</v>
          </cell>
          <cell r="L5454" t="e">
            <v>#N/A</v>
          </cell>
        </row>
        <row r="5455">
          <cell r="K5455" t="str">
            <v>5213</v>
          </cell>
          <cell r="L5455" t="e">
            <v>#N/A</v>
          </cell>
        </row>
        <row r="5456">
          <cell r="K5456" t="str">
            <v>5213</v>
          </cell>
          <cell r="L5456" t="e">
            <v>#N/A</v>
          </cell>
        </row>
        <row r="5457">
          <cell r="K5457" t="str">
            <v>5213</v>
          </cell>
          <cell r="L5457" t="e">
            <v>#N/A</v>
          </cell>
        </row>
        <row r="5458">
          <cell r="K5458" t="str">
            <v>5213</v>
          </cell>
          <cell r="L5458" t="e">
            <v>#N/A</v>
          </cell>
        </row>
        <row r="5459">
          <cell r="K5459" t="str">
            <v>5213</v>
          </cell>
          <cell r="L5459" t="e">
            <v>#N/A</v>
          </cell>
        </row>
        <row r="5460">
          <cell r="K5460" t="str">
            <v>5213</v>
          </cell>
          <cell r="L5460" t="e">
            <v>#N/A</v>
          </cell>
        </row>
        <row r="5461">
          <cell r="K5461" t="str">
            <v>5213</v>
          </cell>
          <cell r="L5461" t="e">
            <v>#N/A</v>
          </cell>
        </row>
        <row r="5462">
          <cell r="K5462" t="str">
            <v>5213</v>
          </cell>
          <cell r="L5462" t="e">
            <v>#N/A</v>
          </cell>
        </row>
        <row r="5463">
          <cell r="K5463" t="str">
            <v>5213</v>
          </cell>
          <cell r="L5463" t="e">
            <v>#N/A</v>
          </cell>
        </row>
        <row r="5464">
          <cell r="K5464" t="str">
            <v>5211</v>
          </cell>
          <cell r="L5464" t="e">
            <v>#N/A</v>
          </cell>
        </row>
        <row r="5465">
          <cell r="K5465" t="str">
            <v>5211</v>
          </cell>
          <cell r="L5465" t="e">
            <v>#N/A</v>
          </cell>
        </row>
        <row r="5466">
          <cell r="K5466" t="str">
            <v>5211</v>
          </cell>
          <cell r="L5466" t="e">
            <v>#N/A</v>
          </cell>
        </row>
        <row r="5467">
          <cell r="K5467" t="str">
            <v>5201</v>
          </cell>
          <cell r="L5467" t="e">
            <v>#N/A</v>
          </cell>
        </row>
        <row r="5468">
          <cell r="K5468" t="str">
            <v>5201</v>
          </cell>
          <cell r="L5468" t="e">
            <v>#N/A</v>
          </cell>
        </row>
        <row r="5469">
          <cell r="K5469" t="str">
            <v>5202</v>
          </cell>
          <cell r="L5469" t="e">
            <v>#N/A</v>
          </cell>
        </row>
        <row r="5470">
          <cell r="K5470" t="str">
            <v>5202</v>
          </cell>
          <cell r="L5470" t="e">
            <v>#N/A</v>
          </cell>
        </row>
        <row r="5471">
          <cell r="K5471" t="str">
            <v>5213</v>
          </cell>
          <cell r="L5471" t="e">
            <v>#N/A</v>
          </cell>
        </row>
        <row r="5472">
          <cell r="K5472" t="str">
            <v>5213</v>
          </cell>
          <cell r="L5472" t="e">
            <v>#N/A</v>
          </cell>
        </row>
        <row r="5473">
          <cell r="K5473" t="str">
            <v>5213</v>
          </cell>
          <cell r="L5473" t="e">
            <v>#N/A</v>
          </cell>
        </row>
        <row r="5474">
          <cell r="K5474" t="str">
            <v>5213</v>
          </cell>
          <cell r="L5474" t="e">
            <v>#N/A</v>
          </cell>
        </row>
        <row r="5475">
          <cell r="K5475" t="str">
            <v>5212</v>
          </cell>
          <cell r="L5475" t="e">
            <v>#N/A</v>
          </cell>
        </row>
        <row r="5476">
          <cell r="K5476" t="str">
            <v>5212</v>
          </cell>
          <cell r="L5476" t="e">
            <v>#N/A</v>
          </cell>
        </row>
        <row r="5477">
          <cell r="K5477" t="str">
            <v>5212</v>
          </cell>
          <cell r="L5477" t="e">
            <v>#N/A</v>
          </cell>
        </row>
        <row r="5478">
          <cell r="K5478" t="str">
            <v>5212</v>
          </cell>
          <cell r="L5478" t="e">
            <v>#N/A</v>
          </cell>
        </row>
        <row r="5479">
          <cell r="K5479" t="str">
            <v>5212</v>
          </cell>
          <cell r="L5479" t="e">
            <v>#N/A</v>
          </cell>
        </row>
        <row r="5480">
          <cell r="K5480" t="str">
            <v>5212</v>
          </cell>
          <cell r="L5480" t="e">
            <v>#N/A</v>
          </cell>
        </row>
        <row r="5481">
          <cell r="K5481" t="str">
            <v>5212</v>
          </cell>
          <cell r="L5481" t="e">
            <v>#N/A</v>
          </cell>
        </row>
        <row r="5482">
          <cell r="K5482" t="str">
            <v>5212</v>
          </cell>
          <cell r="L5482" t="e">
            <v>#N/A</v>
          </cell>
        </row>
        <row r="5483">
          <cell r="K5483" t="str">
            <v>5212</v>
          </cell>
          <cell r="L5483" t="e">
            <v>#N/A</v>
          </cell>
        </row>
        <row r="5484">
          <cell r="K5484" t="str">
            <v>5212</v>
          </cell>
          <cell r="L5484" t="e">
            <v>#N/A</v>
          </cell>
        </row>
        <row r="5485">
          <cell r="K5485" t="str">
            <v>5212</v>
          </cell>
          <cell r="L5485" t="e">
            <v>#N/A</v>
          </cell>
        </row>
        <row r="5486">
          <cell r="K5486" t="str">
            <v>5212</v>
          </cell>
          <cell r="L5486" t="e">
            <v>#N/A</v>
          </cell>
        </row>
        <row r="5487">
          <cell r="K5487" t="str">
            <v>5212</v>
          </cell>
          <cell r="L5487" t="e">
            <v>#N/A</v>
          </cell>
        </row>
        <row r="5488">
          <cell r="K5488" t="str">
            <v>5212</v>
          </cell>
          <cell r="L5488" t="e">
            <v>#N/A</v>
          </cell>
        </row>
        <row r="5489">
          <cell r="K5489" t="str">
            <v>5212</v>
          </cell>
          <cell r="L5489" t="e">
            <v>#N/A</v>
          </cell>
        </row>
        <row r="5490">
          <cell r="K5490" t="str">
            <v>5212</v>
          </cell>
          <cell r="L5490" t="e">
            <v>#N/A</v>
          </cell>
        </row>
        <row r="5491">
          <cell r="K5491" t="str">
            <v>5212</v>
          </cell>
          <cell r="L5491" t="e">
            <v>#N/A</v>
          </cell>
        </row>
        <row r="5492">
          <cell r="K5492" t="str">
            <v>5212</v>
          </cell>
          <cell r="L5492" t="e">
            <v>#N/A</v>
          </cell>
        </row>
        <row r="5493">
          <cell r="K5493" t="str">
            <v>5212</v>
          </cell>
          <cell r="L5493" t="e">
            <v>#N/A</v>
          </cell>
        </row>
        <row r="5494">
          <cell r="K5494" t="str">
            <v>5212</v>
          </cell>
          <cell r="L5494" t="e">
            <v>#N/A</v>
          </cell>
        </row>
        <row r="5495">
          <cell r="K5495" t="str">
            <v>5212</v>
          </cell>
          <cell r="L5495" t="e">
            <v>#N/A</v>
          </cell>
        </row>
        <row r="5496">
          <cell r="K5496" t="str">
            <v>5212</v>
          </cell>
          <cell r="L5496" t="e">
            <v>#N/A</v>
          </cell>
        </row>
        <row r="5497">
          <cell r="K5497" t="str">
            <v>5212</v>
          </cell>
          <cell r="L5497" t="e">
            <v>#N/A</v>
          </cell>
        </row>
        <row r="5498">
          <cell r="K5498" t="str">
            <v>5212</v>
          </cell>
          <cell r="L5498" t="e">
            <v>#N/A</v>
          </cell>
        </row>
        <row r="5499">
          <cell r="K5499" t="str">
            <v>5212</v>
          </cell>
          <cell r="L5499" t="e">
            <v>#N/A</v>
          </cell>
        </row>
        <row r="5500">
          <cell r="K5500" t="str">
            <v>5213</v>
          </cell>
          <cell r="L5500" t="e">
            <v>#N/A</v>
          </cell>
        </row>
        <row r="5501">
          <cell r="K5501" t="str">
            <v>5213</v>
          </cell>
          <cell r="L5501" t="e">
            <v>#N/A</v>
          </cell>
        </row>
        <row r="5502">
          <cell r="K5502" t="str">
            <v>5213</v>
          </cell>
          <cell r="L5502" t="e">
            <v>#N/A</v>
          </cell>
        </row>
        <row r="5503">
          <cell r="K5503" t="str">
            <v>5213</v>
          </cell>
          <cell r="L5503" t="e">
            <v>#N/A</v>
          </cell>
        </row>
        <row r="5504">
          <cell r="K5504" t="str">
            <v>5213</v>
          </cell>
          <cell r="L5504" t="e">
            <v>#N/A</v>
          </cell>
        </row>
        <row r="5505">
          <cell r="K5505" t="str">
            <v>5213</v>
          </cell>
          <cell r="L5505" t="e">
            <v>#N/A</v>
          </cell>
        </row>
        <row r="5506">
          <cell r="K5506" t="str">
            <v>5213</v>
          </cell>
          <cell r="L5506" t="e">
            <v>#N/A</v>
          </cell>
        </row>
        <row r="5507">
          <cell r="K5507" t="str">
            <v>5213</v>
          </cell>
          <cell r="L5507" t="e">
            <v>#N/A</v>
          </cell>
        </row>
        <row r="5508">
          <cell r="K5508" t="str">
            <v>5213</v>
          </cell>
          <cell r="L5508" t="e">
            <v>#N/A</v>
          </cell>
        </row>
        <row r="5509">
          <cell r="K5509" t="str">
            <v>5213</v>
          </cell>
          <cell r="L5509" t="e">
            <v>#N/A</v>
          </cell>
        </row>
        <row r="5510">
          <cell r="K5510" t="str">
            <v>5213</v>
          </cell>
          <cell r="L5510" t="e">
            <v>#N/A</v>
          </cell>
        </row>
        <row r="5511">
          <cell r="K5511" t="str">
            <v>5213</v>
          </cell>
          <cell r="L5511" t="e">
            <v>#N/A</v>
          </cell>
        </row>
        <row r="5512">
          <cell r="K5512" t="str">
            <v>5213</v>
          </cell>
          <cell r="L5512" t="e">
            <v>#N/A</v>
          </cell>
        </row>
        <row r="5513">
          <cell r="K5513" t="str">
            <v>5213</v>
          </cell>
          <cell r="L5513" t="e">
            <v>#N/A</v>
          </cell>
        </row>
        <row r="5514">
          <cell r="K5514" t="str">
            <v>5213</v>
          </cell>
          <cell r="L5514" t="e">
            <v>#N/A</v>
          </cell>
        </row>
        <row r="5515">
          <cell r="K5515" t="str">
            <v>5213</v>
          </cell>
          <cell r="L5515" t="e">
            <v>#N/A</v>
          </cell>
        </row>
        <row r="5516">
          <cell r="K5516" t="str">
            <v>5213</v>
          </cell>
          <cell r="L5516" t="e">
            <v>#N/A</v>
          </cell>
        </row>
        <row r="5517">
          <cell r="K5517" t="str">
            <v>5213</v>
          </cell>
          <cell r="L5517" t="e">
            <v>#N/A</v>
          </cell>
        </row>
        <row r="5518">
          <cell r="K5518" t="str">
            <v>5213</v>
          </cell>
          <cell r="L5518" t="e">
            <v>#N/A</v>
          </cell>
        </row>
        <row r="5519">
          <cell r="K5519" t="str">
            <v>5213</v>
          </cell>
          <cell r="L5519" t="e">
            <v>#N/A</v>
          </cell>
        </row>
        <row r="5520">
          <cell r="K5520" t="str">
            <v>5213</v>
          </cell>
          <cell r="L5520" t="e">
            <v>#N/A</v>
          </cell>
        </row>
        <row r="5521">
          <cell r="K5521" t="str">
            <v>5211</v>
          </cell>
          <cell r="L5521" t="e">
            <v>#N/A</v>
          </cell>
        </row>
        <row r="5522">
          <cell r="K5522" t="str">
            <v>5211</v>
          </cell>
          <cell r="L5522" t="e">
            <v>#N/A</v>
          </cell>
        </row>
        <row r="5523">
          <cell r="K5523" t="str">
            <v>5211</v>
          </cell>
          <cell r="L5523" t="e">
            <v>#N/A</v>
          </cell>
        </row>
        <row r="5524">
          <cell r="K5524" t="str">
            <v>5211</v>
          </cell>
          <cell r="L5524" t="e">
            <v>#N/A</v>
          </cell>
        </row>
        <row r="5525">
          <cell r="K5525" t="str">
            <v>5211</v>
          </cell>
          <cell r="L5525" t="e">
            <v>#N/A</v>
          </cell>
        </row>
        <row r="5526">
          <cell r="K5526" t="str">
            <v>5211</v>
          </cell>
          <cell r="L5526" t="e">
            <v>#N/A</v>
          </cell>
        </row>
        <row r="5527">
          <cell r="K5527" t="str">
            <v>5211</v>
          </cell>
          <cell r="L5527" t="e">
            <v>#N/A</v>
          </cell>
        </row>
        <row r="5528">
          <cell r="K5528" t="str">
            <v>5211</v>
          </cell>
          <cell r="L5528" t="e">
            <v>#N/A</v>
          </cell>
        </row>
        <row r="5529">
          <cell r="K5529" t="str">
            <v>5211</v>
          </cell>
          <cell r="L5529" t="e">
            <v>#N/A</v>
          </cell>
        </row>
        <row r="5530">
          <cell r="K5530" t="str">
            <v>5211</v>
          </cell>
          <cell r="L5530" t="e">
            <v>#N/A</v>
          </cell>
        </row>
        <row r="5531">
          <cell r="K5531" t="str">
            <v>5211</v>
          </cell>
          <cell r="L5531" t="e">
            <v>#N/A</v>
          </cell>
        </row>
        <row r="5532">
          <cell r="K5532" t="str">
            <v>5211</v>
          </cell>
          <cell r="L5532" t="e">
            <v>#N/A</v>
          </cell>
        </row>
        <row r="5533">
          <cell r="K5533" t="str">
            <v>5211</v>
          </cell>
          <cell r="L5533" t="e">
            <v>#N/A</v>
          </cell>
        </row>
        <row r="5534">
          <cell r="K5534" t="str">
            <v>5211</v>
          </cell>
          <cell r="L5534" t="e">
            <v>#N/A</v>
          </cell>
        </row>
        <row r="5535">
          <cell r="K5535" t="str">
            <v>5211</v>
          </cell>
          <cell r="L5535" t="e">
            <v>#N/A</v>
          </cell>
        </row>
        <row r="5536">
          <cell r="K5536" t="str">
            <v>5211</v>
          </cell>
          <cell r="L5536" t="e">
            <v>#N/A</v>
          </cell>
        </row>
        <row r="5537">
          <cell r="K5537" t="str">
            <v>5211</v>
          </cell>
          <cell r="L5537" t="e">
            <v>#N/A</v>
          </cell>
        </row>
        <row r="5538">
          <cell r="K5538" t="str">
            <v>5211</v>
          </cell>
          <cell r="L5538" t="e">
            <v>#N/A</v>
          </cell>
        </row>
        <row r="5539">
          <cell r="K5539" t="str">
            <v>5210</v>
          </cell>
          <cell r="L5539" t="e">
            <v>#N/A</v>
          </cell>
        </row>
        <row r="5540">
          <cell r="K5540" t="str">
            <v>5210</v>
          </cell>
          <cell r="L5540" t="e">
            <v>#N/A</v>
          </cell>
        </row>
        <row r="5541">
          <cell r="K5541" t="str">
            <v>5210</v>
          </cell>
          <cell r="L5541" t="e">
            <v>#N/A</v>
          </cell>
        </row>
        <row r="5542">
          <cell r="K5542" t="str">
            <v>5210</v>
          </cell>
          <cell r="L5542" t="e">
            <v>#N/A</v>
          </cell>
        </row>
        <row r="5543">
          <cell r="K5543" t="str">
            <v>5210</v>
          </cell>
          <cell r="L5543" t="e">
            <v>#N/A</v>
          </cell>
        </row>
        <row r="5544">
          <cell r="K5544" t="str">
            <v>5210</v>
          </cell>
          <cell r="L5544" t="e">
            <v>#N/A</v>
          </cell>
        </row>
        <row r="5545">
          <cell r="K5545" t="str">
            <v>5210</v>
          </cell>
          <cell r="L5545" t="e">
            <v>#N/A</v>
          </cell>
        </row>
        <row r="5546">
          <cell r="K5546" t="str">
            <v>5210</v>
          </cell>
          <cell r="L5546" t="e">
            <v>#N/A</v>
          </cell>
        </row>
        <row r="5547">
          <cell r="K5547" t="str">
            <v>5210</v>
          </cell>
          <cell r="L5547" t="e">
            <v>#N/A</v>
          </cell>
        </row>
        <row r="5548">
          <cell r="K5548" t="str">
            <v>5210</v>
          </cell>
          <cell r="L5548" t="e">
            <v>#N/A</v>
          </cell>
        </row>
        <row r="5549">
          <cell r="K5549" t="str">
            <v>5210</v>
          </cell>
          <cell r="L5549" t="e">
            <v>#N/A</v>
          </cell>
        </row>
        <row r="5550">
          <cell r="K5550" t="str">
            <v>5210</v>
          </cell>
          <cell r="L5550" t="e">
            <v>#N/A</v>
          </cell>
        </row>
        <row r="5551">
          <cell r="K5551" t="str">
            <v>5210</v>
          </cell>
          <cell r="L5551" t="e">
            <v>#N/A</v>
          </cell>
        </row>
        <row r="5552">
          <cell r="K5552" t="str">
            <v>5210</v>
          </cell>
          <cell r="L5552" t="e">
            <v>#N/A</v>
          </cell>
        </row>
        <row r="5553">
          <cell r="K5553" t="str">
            <v>5210</v>
          </cell>
          <cell r="L5553" t="e">
            <v>#N/A</v>
          </cell>
        </row>
        <row r="5554">
          <cell r="K5554" t="str">
            <v>5210</v>
          </cell>
          <cell r="L5554" t="e">
            <v>#N/A</v>
          </cell>
        </row>
        <row r="5555">
          <cell r="K5555" t="str">
            <v>5210</v>
          </cell>
          <cell r="L5555" t="e">
            <v>#N/A</v>
          </cell>
        </row>
        <row r="5556">
          <cell r="K5556" t="str">
            <v>5210</v>
          </cell>
          <cell r="L5556" t="e">
            <v>#N/A</v>
          </cell>
        </row>
        <row r="5557">
          <cell r="K5557" t="str">
            <v>5210</v>
          </cell>
          <cell r="L5557" t="e">
            <v>#N/A</v>
          </cell>
        </row>
        <row r="5558">
          <cell r="K5558" t="str">
            <v>5210</v>
          </cell>
          <cell r="L5558" t="e">
            <v>#N/A</v>
          </cell>
        </row>
        <row r="5559">
          <cell r="K5559" t="str">
            <v>5210</v>
          </cell>
          <cell r="L5559" t="e">
            <v>#N/A</v>
          </cell>
        </row>
        <row r="5560">
          <cell r="K5560" t="str">
            <v>5210</v>
          </cell>
          <cell r="L5560" t="e">
            <v>#N/A</v>
          </cell>
        </row>
        <row r="5561">
          <cell r="K5561" t="str">
            <v>5210</v>
          </cell>
          <cell r="L5561" t="e">
            <v>#N/A</v>
          </cell>
        </row>
        <row r="5562">
          <cell r="K5562" t="str">
            <v>5210</v>
          </cell>
          <cell r="L5562" t="e">
            <v>#N/A</v>
          </cell>
        </row>
        <row r="5563">
          <cell r="K5563" t="str">
            <v>5210</v>
          </cell>
          <cell r="L5563" t="e">
            <v>#N/A</v>
          </cell>
        </row>
        <row r="5564">
          <cell r="K5564" t="str">
            <v>5210</v>
          </cell>
          <cell r="L5564" t="e">
            <v>#N/A</v>
          </cell>
        </row>
        <row r="5565">
          <cell r="K5565" t="str">
            <v>5210</v>
          </cell>
          <cell r="L5565" t="e">
            <v>#N/A</v>
          </cell>
        </row>
        <row r="5566">
          <cell r="K5566" t="str">
            <v>5210</v>
          </cell>
          <cell r="L5566" t="e">
            <v>#N/A</v>
          </cell>
        </row>
        <row r="5567">
          <cell r="K5567" t="str">
            <v>5210</v>
          </cell>
          <cell r="L5567" t="e">
            <v>#N/A</v>
          </cell>
        </row>
        <row r="5568">
          <cell r="K5568" t="str">
            <v>5210</v>
          </cell>
          <cell r="L5568" t="e">
            <v>#N/A</v>
          </cell>
        </row>
        <row r="5569">
          <cell r="K5569" t="str">
            <v>5210</v>
          </cell>
          <cell r="L5569" t="e">
            <v>#N/A</v>
          </cell>
        </row>
        <row r="5570">
          <cell r="K5570" t="str">
            <v>5210</v>
          </cell>
          <cell r="L5570" t="e">
            <v>#N/A</v>
          </cell>
        </row>
        <row r="5571">
          <cell r="K5571" t="str">
            <v>5210</v>
          </cell>
          <cell r="L5571" t="e">
            <v>#N/A</v>
          </cell>
        </row>
        <row r="5572">
          <cell r="K5572" t="str">
            <v>5210</v>
          </cell>
          <cell r="L5572" t="e">
            <v>#N/A</v>
          </cell>
        </row>
        <row r="5573">
          <cell r="K5573" t="str">
            <v>5210</v>
          </cell>
          <cell r="L5573" t="e">
            <v>#N/A</v>
          </cell>
        </row>
        <row r="5574">
          <cell r="K5574" t="str">
            <v>9333</v>
          </cell>
          <cell r="L5574" t="e">
            <v>#N/A</v>
          </cell>
        </row>
        <row r="5575">
          <cell r="K5575" t="str">
            <v>9333</v>
          </cell>
          <cell r="L5575" t="e">
            <v>#N/A</v>
          </cell>
        </row>
        <row r="5576">
          <cell r="K5576" t="str">
            <v>9333</v>
          </cell>
          <cell r="L5576" t="e">
            <v>#N/A</v>
          </cell>
        </row>
        <row r="5577">
          <cell r="K5577" t="str">
            <v>9333</v>
          </cell>
          <cell r="L5577" t="e">
            <v>#N/A</v>
          </cell>
        </row>
        <row r="5578">
          <cell r="K5578" t="str">
            <v>5210</v>
          </cell>
          <cell r="L5578" t="e">
            <v>#N/A</v>
          </cell>
        </row>
        <row r="5579">
          <cell r="K5579" t="str">
            <v>5210</v>
          </cell>
          <cell r="L5579" t="e">
            <v>#N/A</v>
          </cell>
        </row>
        <row r="5580">
          <cell r="K5580" t="str">
            <v>5210</v>
          </cell>
          <cell r="L5580" t="e">
            <v>#N/A</v>
          </cell>
        </row>
        <row r="5581">
          <cell r="K5581" t="str">
            <v>5210</v>
          </cell>
          <cell r="L5581" t="e">
            <v>#N/A</v>
          </cell>
        </row>
        <row r="5582">
          <cell r="K5582" t="str">
            <v>5210</v>
          </cell>
          <cell r="L5582" t="e">
            <v>#N/A</v>
          </cell>
        </row>
        <row r="5583">
          <cell r="K5583" t="str">
            <v>5210</v>
          </cell>
          <cell r="L5583" t="e">
            <v>#N/A</v>
          </cell>
        </row>
        <row r="5584">
          <cell r="K5584" t="str">
            <v>5210</v>
          </cell>
          <cell r="L5584" t="e">
            <v>#N/A</v>
          </cell>
        </row>
        <row r="5585">
          <cell r="K5585" t="str">
            <v>5210</v>
          </cell>
          <cell r="L5585" t="e">
            <v>#N/A</v>
          </cell>
        </row>
        <row r="5586">
          <cell r="L5586" t="e">
            <v>#N/A</v>
          </cell>
        </row>
        <row r="5587">
          <cell r="L5587" t="e">
            <v>#N/A</v>
          </cell>
        </row>
        <row r="5588">
          <cell r="L5588" t="e">
            <v>#N/A</v>
          </cell>
        </row>
        <row r="5589">
          <cell r="L5589" t="e">
            <v>#N/A</v>
          </cell>
        </row>
        <row r="5590">
          <cell r="K5590" t="str">
            <v>5230</v>
          </cell>
          <cell r="L5590" t="e">
            <v>#N/A</v>
          </cell>
        </row>
        <row r="5591">
          <cell r="K5591" t="str">
            <v>5230</v>
          </cell>
          <cell r="L5591" t="e">
            <v>#N/A</v>
          </cell>
        </row>
        <row r="5592">
          <cell r="K5592" t="str">
            <v>5230</v>
          </cell>
          <cell r="L5592" t="e">
            <v>#N/A</v>
          </cell>
        </row>
        <row r="5593">
          <cell r="K5593" t="str">
            <v>5230</v>
          </cell>
          <cell r="L5593" t="e">
            <v>#N/A</v>
          </cell>
        </row>
        <row r="5594">
          <cell r="K5594" t="str">
            <v>5230</v>
          </cell>
          <cell r="L5594" t="e">
            <v>#N/A</v>
          </cell>
        </row>
        <row r="5595">
          <cell r="K5595" t="str">
            <v>5230</v>
          </cell>
          <cell r="L5595" t="e">
            <v>#N/A</v>
          </cell>
        </row>
        <row r="5596">
          <cell r="K5596" t="str">
            <v>5230</v>
          </cell>
          <cell r="L5596" t="e">
            <v>#N/A</v>
          </cell>
        </row>
        <row r="5597">
          <cell r="K5597" t="str">
            <v>5230</v>
          </cell>
          <cell r="L5597" t="e">
            <v>#N/A</v>
          </cell>
        </row>
        <row r="5598">
          <cell r="K5598" t="str">
            <v>5230</v>
          </cell>
          <cell r="L5598" t="e">
            <v>#N/A</v>
          </cell>
        </row>
        <row r="5599">
          <cell r="K5599" t="str">
            <v>5230</v>
          </cell>
          <cell r="L5599" t="e">
            <v>#N/A</v>
          </cell>
        </row>
        <row r="5600">
          <cell r="K5600" t="str">
            <v>5232</v>
          </cell>
          <cell r="L5600" t="e">
            <v>#N/A</v>
          </cell>
        </row>
        <row r="5601">
          <cell r="K5601" t="str">
            <v>5232</v>
          </cell>
          <cell r="L5601" t="e">
            <v>#N/A</v>
          </cell>
        </row>
        <row r="5602">
          <cell r="K5602" t="str">
            <v>5232</v>
          </cell>
          <cell r="L5602" t="e">
            <v>#N/A</v>
          </cell>
        </row>
        <row r="5603">
          <cell r="K5603" t="str">
            <v>5232</v>
          </cell>
          <cell r="L5603" t="e">
            <v>#N/A</v>
          </cell>
        </row>
        <row r="5604">
          <cell r="K5604" t="str">
            <v>5232</v>
          </cell>
          <cell r="L5604" t="e">
            <v>#N/A</v>
          </cell>
        </row>
        <row r="5605">
          <cell r="K5605" t="str">
            <v>5232</v>
          </cell>
          <cell r="L5605" t="e">
            <v>#N/A</v>
          </cell>
        </row>
        <row r="5606">
          <cell r="K5606" t="str">
            <v>5224</v>
          </cell>
          <cell r="L5606" t="e">
            <v>#N/A</v>
          </cell>
        </row>
        <row r="5607">
          <cell r="K5607" t="str">
            <v>5224</v>
          </cell>
          <cell r="L5607" t="e">
            <v>#N/A</v>
          </cell>
        </row>
        <row r="5608">
          <cell r="K5608" t="str">
            <v>5231</v>
          </cell>
          <cell r="L5608" t="e">
            <v>#N/A</v>
          </cell>
        </row>
        <row r="5609">
          <cell r="K5609" t="str">
            <v>5231</v>
          </cell>
          <cell r="L5609" t="e">
            <v>#N/A</v>
          </cell>
        </row>
        <row r="5610">
          <cell r="K5610" t="str">
            <v>5220</v>
          </cell>
          <cell r="L5610" t="e">
            <v>#N/A</v>
          </cell>
        </row>
        <row r="5611">
          <cell r="K5611" t="str">
            <v>5220</v>
          </cell>
          <cell r="L5611" t="e">
            <v>#N/A</v>
          </cell>
        </row>
        <row r="5612">
          <cell r="K5612" t="str">
            <v>5222</v>
          </cell>
          <cell r="L5612" t="e">
            <v>#N/A</v>
          </cell>
        </row>
        <row r="5613">
          <cell r="K5613" t="str">
            <v>5222</v>
          </cell>
          <cell r="L5613" t="e">
            <v>#N/A</v>
          </cell>
        </row>
        <row r="5614">
          <cell r="K5614" t="str">
            <v>5222</v>
          </cell>
          <cell r="L5614" t="e">
            <v>#N/A</v>
          </cell>
        </row>
        <row r="5615">
          <cell r="K5615" t="str">
            <v>5222</v>
          </cell>
          <cell r="L5615" t="e">
            <v>#N/A</v>
          </cell>
        </row>
        <row r="5616">
          <cell r="K5616" t="str">
            <v>5221</v>
          </cell>
          <cell r="L5616" t="e">
            <v>#N/A</v>
          </cell>
        </row>
        <row r="5617">
          <cell r="K5617" t="str">
            <v>5221</v>
          </cell>
          <cell r="L5617" t="e">
            <v>#N/A</v>
          </cell>
        </row>
        <row r="5618">
          <cell r="K5618" t="str">
            <v>5221</v>
          </cell>
          <cell r="L5618" t="e">
            <v>#N/A</v>
          </cell>
        </row>
        <row r="5619">
          <cell r="K5619" t="str">
            <v>5221</v>
          </cell>
          <cell r="L5619" t="e">
            <v>#N/A</v>
          </cell>
        </row>
        <row r="5620">
          <cell r="K5620" t="str">
            <v>5223</v>
          </cell>
          <cell r="L5620" t="e">
            <v>#N/A</v>
          </cell>
        </row>
        <row r="5621">
          <cell r="K5621" t="str">
            <v>7800</v>
          </cell>
          <cell r="L5621" t="e">
            <v>#N/A</v>
          </cell>
        </row>
        <row r="5622">
          <cell r="K5622" t="str">
            <v>7800</v>
          </cell>
          <cell r="L5622" t="e">
            <v>#N/A</v>
          </cell>
        </row>
        <row r="5623">
          <cell r="K5623" t="str">
            <v>7800</v>
          </cell>
          <cell r="L5623" t="e">
            <v>#N/A</v>
          </cell>
        </row>
        <row r="5624">
          <cell r="K5624" t="str">
            <v>7800</v>
          </cell>
          <cell r="L5624" t="e">
            <v>#N/A</v>
          </cell>
        </row>
        <row r="5625">
          <cell r="L5625" t="e">
            <v>#N/A</v>
          </cell>
        </row>
        <row r="5626">
          <cell r="K5626" t="str">
            <v>17800</v>
          </cell>
          <cell r="L5626" t="e">
            <v>#N/A</v>
          </cell>
        </row>
        <row r="5627">
          <cell r="K5627" t="str">
            <v>17800</v>
          </cell>
          <cell r="L5627" t="e">
            <v>#N/A</v>
          </cell>
        </row>
        <row r="5628">
          <cell r="K5628" t="str">
            <v>17800</v>
          </cell>
          <cell r="L5628" t="e">
            <v>#N/A</v>
          </cell>
        </row>
        <row r="5629">
          <cell r="K5629" t="str">
            <v>17800</v>
          </cell>
          <cell r="L5629" t="e">
            <v>#N/A</v>
          </cell>
        </row>
        <row r="5630">
          <cell r="K5630" t="str">
            <v>17800</v>
          </cell>
          <cell r="L5630" t="e">
            <v>#N/A</v>
          </cell>
        </row>
        <row r="5631">
          <cell r="K5631" t="str">
            <v>17511</v>
          </cell>
          <cell r="L5631" t="e">
            <v>#N/A</v>
          </cell>
        </row>
        <row r="5632">
          <cell r="K5632" t="str">
            <v>17511</v>
          </cell>
          <cell r="L5632" t="e">
            <v>#N/A</v>
          </cell>
        </row>
        <row r="5633">
          <cell r="K5633" t="str">
            <v>17511</v>
          </cell>
          <cell r="L5633" t="e">
            <v>#N/A</v>
          </cell>
        </row>
        <row r="5634">
          <cell r="K5634" t="str">
            <v>17511</v>
          </cell>
          <cell r="L5634" t="e">
            <v>#N/A</v>
          </cell>
        </row>
        <row r="5635">
          <cell r="K5635" t="str">
            <v>17510</v>
          </cell>
          <cell r="L5635" t="e">
            <v>#N/A</v>
          </cell>
        </row>
        <row r="5636">
          <cell r="K5636" t="str">
            <v>17510</v>
          </cell>
          <cell r="L5636" t="e">
            <v>#N/A</v>
          </cell>
        </row>
        <row r="5637">
          <cell r="K5637" t="str">
            <v>17510</v>
          </cell>
          <cell r="L5637" t="e">
            <v>#N/A</v>
          </cell>
        </row>
        <row r="5638">
          <cell r="K5638" t="str">
            <v>18601</v>
          </cell>
          <cell r="L5638" t="e">
            <v>#N/A</v>
          </cell>
        </row>
        <row r="5639">
          <cell r="K5639" t="str">
            <v>18601</v>
          </cell>
          <cell r="L5639" t="e">
            <v>#N/A</v>
          </cell>
        </row>
        <row r="5640">
          <cell r="K5640" t="str">
            <v>18601</v>
          </cell>
          <cell r="L5640" t="e">
            <v>#N/A</v>
          </cell>
        </row>
        <row r="5641">
          <cell r="K5641" t="str">
            <v>7501</v>
          </cell>
          <cell r="L5641" t="e">
            <v>#N/A</v>
          </cell>
        </row>
        <row r="5642">
          <cell r="K5642" t="str">
            <v>7501</v>
          </cell>
          <cell r="L5642" t="e">
            <v>#N/A</v>
          </cell>
        </row>
        <row r="5643">
          <cell r="K5643" t="str">
            <v>7501</v>
          </cell>
          <cell r="L5643" t="e">
            <v>#N/A</v>
          </cell>
        </row>
        <row r="5644">
          <cell r="K5644" t="str">
            <v>7501</v>
          </cell>
          <cell r="L5644" t="e">
            <v>#N/A</v>
          </cell>
        </row>
        <row r="5645">
          <cell r="K5645" t="str">
            <v>7501</v>
          </cell>
          <cell r="L5645" t="e">
            <v>#N/A</v>
          </cell>
        </row>
        <row r="5646">
          <cell r="K5646" t="str">
            <v>7501</v>
          </cell>
          <cell r="L5646" t="e">
            <v>#N/A</v>
          </cell>
        </row>
        <row r="5647">
          <cell r="K5647" t="str">
            <v>7501</v>
          </cell>
          <cell r="L5647" t="e">
            <v>#N/A</v>
          </cell>
        </row>
        <row r="5648">
          <cell r="K5648" t="str">
            <v>7501</v>
          </cell>
          <cell r="L5648" t="e">
            <v>#N/A</v>
          </cell>
        </row>
        <row r="5649">
          <cell r="K5649" t="str">
            <v>7501</v>
          </cell>
          <cell r="L5649" t="e">
            <v>#N/A</v>
          </cell>
        </row>
        <row r="5650">
          <cell r="K5650" t="str">
            <v>7501</v>
          </cell>
          <cell r="L5650" t="e">
            <v>#N/A</v>
          </cell>
        </row>
        <row r="5651">
          <cell r="K5651" t="str">
            <v>7501</v>
          </cell>
          <cell r="L5651" t="e">
            <v>#N/A</v>
          </cell>
        </row>
        <row r="5652">
          <cell r="K5652" t="str">
            <v>7501</v>
          </cell>
          <cell r="L5652" t="e">
            <v>#N/A</v>
          </cell>
        </row>
        <row r="5653">
          <cell r="K5653" t="str">
            <v>7501</v>
          </cell>
          <cell r="L5653" t="e">
            <v>#N/A</v>
          </cell>
        </row>
        <row r="5654">
          <cell r="K5654" t="str">
            <v>7501</v>
          </cell>
          <cell r="L5654" t="e">
            <v>#N/A</v>
          </cell>
        </row>
        <row r="5655">
          <cell r="K5655" t="str">
            <v>7501</v>
          </cell>
          <cell r="L5655" t="e">
            <v>#N/A</v>
          </cell>
        </row>
        <row r="5656">
          <cell r="K5656" t="str">
            <v>7501</v>
          </cell>
          <cell r="L5656" t="e">
            <v>#N/A</v>
          </cell>
        </row>
        <row r="5657">
          <cell r="K5657" t="str">
            <v>7501</v>
          </cell>
          <cell r="L5657" t="e">
            <v>#N/A</v>
          </cell>
        </row>
        <row r="5658">
          <cell r="K5658" t="str">
            <v>7501</v>
          </cell>
          <cell r="L5658" t="e">
            <v>#N/A</v>
          </cell>
        </row>
        <row r="5659">
          <cell r="K5659" t="str">
            <v>7501</v>
          </cell>
          <cell r="L5659" t="e">
            <v>#N/A</v>
          </cell>
        </row>
        <row r="5660">
          <cell r="K5660" t="str">
            <v>7501</v>
          </cell>
          <cell r="L5660" t="e">
            <v>#N/A</v>
          </cell>
        </row>
        <row r="5661">
          <cell r="K5661" t="str">
            <v>7501</v>
          </cell>
          <cell r="L5661" t="e">
            <v>#N/A</v>
          </cell>
        </row>
        <row r="5662">
          <cell r="K5662" t="str">
            <v>7501</v>
          </cell>
          <cell r="L5662" t="e">
            <v>#N/A</v>
          </cell>
        </row>
        <row r="5663">
          <cell r="K5663" t="str">
            <v>7501</v>
          </cell>
          <cell r="L5663" t="e">
            <v>#N/A</v>
          </cell>
        </row>
        <row r="5664">
          <cell r="K5664" t="str">
            <v>7501</v>
          </cell>
          <cell r="L5664" t="e">
            <v>#N/A</v>
          </cell>
        </row>
        <row r="5665">
          <cell r="K5665" t="str">
            <v>7501</v>
          </cell>
          <cell r="L5665" t="e">
            <v>#N/A</v>
          </cell>
        </row>
        <row r="5666">
          <cell r="K5666" t="str">
            <v>7501</v>
          </cell>
          <cell r="L5666" t="e">
            <v>#N/A</v>
          </cell>
        </row>
        <row r="5667">
          <cell r="K5667" t="str">
            <v>7501</v>
          </cell>
          <cell r="L5667" t="e">
            <v>#N/A</v>
          </cell>
        </row>
        <row r="5668">
          <cell r="K5668" t="str">
            <v>7501</v>
          </cell>
          <cell r="L5668" t="e">
            <v>#N/A</v>
          </cell>
        </row>
        <row r="5669">
          <cell r="K5669" t="str">
            <v>7510</v>
          </cell>
          <cell r="L5669" t="e">
            <v>#N/A</v>
          </cell>
        </row>
        <row r="5670">
          <cell r="K5670" t="str">
            <v>7510</v>
          </cell>
          <cell r="L5670" t="e">
            <v>#N/A</v>
          </cell>
        </row>
        <row r="5671">
          <cell r="K5671" t="str">
            <v>7510</v>
          </cell>
          <cell r="L5671" t="e">
            <v>#N/A</v>
          </cell>
        </row>
        <row r="5672">
          <cell r="K5672" t="str">
            <v>7510</v>
          </cell>
          <cell r="L5672" t="e">
            <v>#N/A</v>
          </cell>
        </row>
        <row r="5673">
          <cell r="K5673" t="str">
            <v>7510</v>
          </cell>
          <cell r="L5673" t="e">
            <v>#N/A</v>
          </cell>
        </row>
        <row r="5674">
          <cell r="K5674" t="str">
            <v>7510</v>
          </cell>
          <cell r="L5674" t="e">
            <v>#N/A</v>
          </cell>
        </row>
        <row r="5675">
          <cell r="K5675" t="str">
            <v>7510</v>
          </cell>
          <cell r="L5675" t="e">
            <v>#N/A</v>
          </cell>
        </row>
        <row r="5676">
          <cell r="K5676" t="str">
            <v>7510</v>
          </cell>
          <cell r="L5676" t="e">
            <v>#N/A</v>
          </cell>
        </row>
        <row r="5677">
          <cell r="K5677" t="str">
            <v>7510</v>
          </cell>
          <cell r="L5677" t="e">
            <v>#N/A</v>
          </cell>
        </row>
        <row r="5678">
          <cell r="L5678" t="e">
            <v>#N/A</v>
          </cell>
        </row>
        <row r="5679">
          <cell r="L5679" t="e">
            <v>#N/A</v>
          </cell>
        </row>
        <row r="5680">
          <cell r="K5680" t="str">
            <v>17800</v>
          </cell>
          <cell r="L5680" t="e">
            <v>#N/A</v>
          </cell>
        </row>
        <row r="5681">
          <cell r="K5681" t="str">
            <v>17800</v>
          </cell>
          <cell r="L5681" t="e">
            <v>#N/A</v>
          </cell>
        </row>
        <row r="5682">
          <cell r="L5682" t="e">
            <v>#N/A</v>
          </cell>
        </row>
        <row r="5683">
          <cell r="K5683" t="str">
            <v>6401</v>
          </cell>
          <cell r="L5683" t="e">
            <v>#N/A</v>
          </cell>
        </row>
        <row r="5684">
          <cell r="K5684" t="str">
            <v>6401</v>
          </cell>
          <cell r="L5684" t="e">
            <v>#N/A</v>
          </cell>
        </row>
        <row r="5685">
          <cell r="K5685" t="str">
            <v>6401</v>
          </cell>
          <cell r="L5685" t="e">
            <v>#N/A</v>
          </cell>
        </row>
        <row r="5686">
          <cell r="K5686" t="str">
            <v>6401</v>
          </cell>
          <cell r="L5686" t="e">
            <v>#N/A</v>
          </cell>
        </row>
        <row r="5687">
          <cell r="L5687" t="e">
            <v>#N/A</v>
          </cell>
        </row>
        <row r="5688">
          <cell r="K5688" t="str">
            <v>6401</v>
          </cell>
          <cell r="L5688" t="e">
            <v>#N/A</v>
          </cell>
        </row>
        <row r="5689">
          <cell r="K5689" t="str">
            <v>6401</v>
          </cell>
          <cell r="L5689" t="e">
            <v>#N/A</v>
          </cell>
        </row>
        <row r="5690">
          <cell r="K5690" t="str">
            <v>6401</v>
          </cell>
          <cell r="L5690" t="e">
            <v>#N/A</v>
          </cell>
        </row>
        <row r="5691">
          <cell r="L5691" t="e">
            <v>#N/A</v>
          </cell>
        </row>
        <row r="5692">
          <cell r="K5692" t="str">
            <v>6401</v>
          </cell>
          <cell r="L5692" t="e">
            <v>#N/A</v>
          </cell>
        </row>
        <row r="5693">
          <cell r="K5693" t="str">
            <v>6401</v>
          </cell>
          <cell r="L5693" t="e">
            <v>#N/A</v>
          </cell>
        </row>
        <row r="5694">
          <cell r="L5694" t="e">
            <v>#N/A</v>
          </cell>
        </row>
        <row r="5695">
          <cell r="L5695" t="e">
            <v>#N/A</v>
          </cell>
        </row>
        <row r="5696">
          <cell r="L5696" t="e">
            <v>#N/A</v>
          </cell>
        </row>
        <row r="5697">
          <cell r="K5697" t="str">
            <v>6401</v>
          </cell>
          <cell r="L5697" t="e">
            <v>#N/A</v>
          </cell>
        </row>
        <row r="5698">
          <cell r="K5698" t="str">
            <v>6401</v>
          </cell>
          <cell r="L5698" t="e">
            <v>#N/A</v>
          </cell>
        </row>
        <row r="5699">
          <cell r="K5699" t="str">
            <v>6401</v>
          </cell>
          <cell r="L5699" t="e">
            <v>#N/A</v>
          </cell>
        </row>
        <row r="5700">
          <cell r="K5700" t="str">
            <v>6402</v>
          </cell>
          <cell r="L5700" t="e">
            <v>#N/A</v>
          </cell>
        </row>
        <row r="5701">
          <cell r="K5701" t="str">
            <v>6402</v>
          </cell>
          <cell r="L5701" t="e">
            <v>#N/A</v>
          </cell>
        </row>
        <row r="5702">
          <cell r="K5702" t="str">
            <v>6402</v>
          </cell>
          <cell r="L5702" t="e">
            <v>#N/A</v>
          </cell>
        </row>
        <row r="5703">
          <cell r="K5703" t="str">
            <v>6402</v>
          </cell>
          <cell r="L5703" t="e">
            <v>#N/A</v>
          </cell>
        </row>
        <row r="5704">
          <cell r="K5704" t="str">
            <v>6402</v>
          </cell>
          <cell r="L5704" t="e">
            <v>#N/A</v>
          </cell>
        </row>
        <row r="5705">
          <cell r="K5705" t="str">
            <v>6402</v>
          </cell>
          <cell r="L5705" t="e">
            <v>#N/A</v>
          </cell>
        </row>
        <row r="5706">
          <cell r="K5706" t="str">
            <v>6402</v>
          </cell>
          <cell r="L5706" t="e">
            <v>#N/A</v>
          </cell>
        </row>
        <row r="5707">
          <cell r="K5707" t="str">
            <v>18301</v>
          </cell>
          <cell r="L5707" t="e">
            <v>#N/A</v>
          </cell>
        </row>
        <row r="5708">
          <cell r="K5708" t="str">
            <v>18302</v>
          </cell>
          <cell r="L5708" t="e">
            <v>#N/A</v>
          </cell>
        </row>
        <row r="5709">
          <cell r="K5709" t="str">
            <v>18302</v>
          </cell>
          <cell r="L5709" t="e">
            <v>#N/A</v>
          </cell>
        </row>
        <row r="5710">
          <cell r="K5710" t="str">
            <v>18302</v>
          </cell>
          <cell r="L5710" t="e">
            <v>#N/A</v>
          </cell>
        </row>
        <row r="5711">
          <cell r="K5711" t="str">
            <v>18314</v>
          </cell>
          <cell r="L5711" t="e">
            <v>#N/A</v>
          </cell>
        </row>
        <row r="5712">
          <cell r="K5712" t="str">
            <v>18314</v>
          </cell>
          <cell r="L5712" t="e">
            <v>#N/A</v>
          </cell>
        </row>
        <row r="5713">
          <cell r="K5713" t="str">
            <v>17401</v>
          </cell>
          <cell r="L5713" t="e">
            <v>#N/A</v>
          </cell>
        </row>
        <row r="5714">
          <cell r="K5714" t="str">
            <v>17401</v>
          </cell>
          <cell r="L5714" t="e">
            <v>#N/A</v>
          </cell>
        </row>
        <row r="5715">
          <cell r="K5715" t="str">
            <v>17401</v>
          </cell>
          <cell r="L5715" t="e">
            <v>#N/A</v>
          </cell>
        </row>
        <row r="5716">
          <cell r="K5716" t="str">
            <v>17401</v>
          </cell>
          <cell r="L5716" t="e">
            <v>#N/A</v>
          </cell>
        </row>
        <row r="5717">
          <cell r="K5717" t="str">
            <v>6410</v>
          </cell>
          <cell r="L5717" t="e">
            <v>#N/A</v>
          </cell>
        </row>
        <row r="5718">
          <cell r="K5718" t="str">
            <v>6410</v>
          </cell>
          <cell r="L5718" t="e">
            <v>#N/A</v>
          </cell>
        </row>
        <row r="5719">
          <cell r="K5719" t="str">
            <v>6410</v>
          </cell>
          <cell r="L5719" t="e">
            <v>#N/A</v>
          </cell>
        </row>
        <row r="5720">
          <cell r="K5720" t="str">
            <v>6410</v>
          </cell>
          <cell r="L5720" t="e">
            <v>#N/A</v>
          </cell>
        </row>
        <row r="5721">
          <cell r="K5721" t="str">
            <v>6410</v>
          </cell>
          <cell r="L5721" t="e">
            <v>#N/A</v>
          </cell>
        </row>
        <row r="5722">
          <cell r="K5722" t="str">
            <v>6410</v>
          </cell>
          <cell r="L5722" t="e">
            <v>#N/A</v>
          </cell>
        </row>
        <row r="5723">
          <cell r="K5723" t="str">
            <v>6410</v>
          </cell>
          <cell r="L5723" t="e">
            <v>#N/A</v>
          </cell>
        </row>
        <row r="5724">
          <cell r="K5724" t="str">
            <v>6410</v>
          </cell>
          <cell r="L5724" t="e">
            <v>#N/A</v>
          </cell>
        </row>
        <row r="5725">
          <cell r="K5725" t="str">
            <v>6410</v>
          </cell>
          <cell r="L5725" t="e">
            <v>#N/A</v>
          </cell>
        </row>
        <row r="5726">
          <cell r="K5726" t="str">
            <v>6410</v>
          </cell>
          <cell r="L5726" t="e">
            <v>#N/A</v>
          </cell>
        </row>
        <row r="5727">
          <cell r="K5727" t="str">
            <v>6410</v>
          </cell>
          <cell r="L5727" t="e">
            <v>#N/A</v>
          </cell>
        </row>
        <row r="5728">
          <cell r="K5728" t="str">
            <v>6410</v>
          </cell>
          <cell r="L5728" t="e">
            <v>#N/A</v>
          </cell>
        </row>
        <row r="5729">
          <cell r="K5729" t="str">
            <v>6410</v>
          </cell>
          <cell r="L5729" t="e">
            <v>#N/A</v>
          </cell>
        </row>
        <row r="5730">
          <cell r="K5730" t="str">
            <v>6410</v>
          </cell>
          <cell r="L5730" t="e">
            <v>#N/A</v>
          </cell>
        </row>
        <row r="5731">
          <cell r="K5731" t="str">
            <v>6410</v>
          </cell>
          <cell r="L5731" t="e">
            <v>#N/A</v>
          </cell>
        </row>
        <row r="5732">
          <cell r="K5732" t="str">
            <v>6411</v>
          </cell>
          <cell r="L5732" t="e">
            <v>#N/A</v>
          </cell>
        </row>
        <row r="5733">
          <cell r="K5733" t="str">
            <v>6411</v>
          </cell>
          <cell r="L5733" t="e">
            <v>#N/A</v>
          </cell>
        </row>
        <row r="5734">
          <cell r="K5734" t="str">
            <v>6411</v>
          </cell>
          <cell r="L5734" t="e">
            <v>#N/A</v>
          </cell>
        </row>
        <row r="5735">
          <cell r="K5735" t="str">
            <v>6411</v>
          </cell>
          <cell r="L5735" t="e">
            <v>#N/A</v>
          </cell>
        </row>
        <row r="5736">
          <cell r="K5736" t="str">
            <v>6411</v>
          </cell>
          <cell r="L5736" t="e">
            <v>#N/A</v>
          </cell>
        </row>
        <row r="5737">
          <cell r="K5737" t="str">
            <v>6411</v>
          </cell>
          <cell r="L5737" t="e">
            <v>#N/A</v>
          </cell>
        </row>
        <row r="5738">
          <cell r="K5738" t="str">
            <v>6411</v>
          </cell>
          <cell r="L5738" t="e">
            <v>#N/A</v>
          </cell>
        </row>
        <row r="5739">
          <cell r="K5739" t="str">
            <v>6411</v>
          </cell>
          <cell r="L5739" t="e">
            <v>#N/A</v>
          </cell>
        </row>
        <row r="5740">
          <cell r="K5740" t="str">
            <v>6411</v>
          </cell>
          <cell r="L5740" t="e">
            <v>#N/A</v>
          </cell>
        </row>
        <row r="5741">
          <cell r="K5741" t="str">
            <v>6411</v>
          </cell>
          <cell r="L5741" t="e">
            <v>#N/A</v>
          </cell>
        </row>
        <row r="5742">
          <cell r="K5742" t="str">
            <v>6411</v>
          </cell>
          <cell r="L5742" t="e">
            <v>#N/A</v>
          </cell>
        </row>
        <row r="5743">
          <cell r="K5743" t="str">
            <v>6411</v>
          </cell>
          <cell r="L5743" t="e">
            <v>#N/A</v>
          </cell>
        </row>
        <row r="5744">
          <cell r="K5744" t="str">
            <v>6411</v>
          </cell>
          <cell r="L5744" t="e">
            <v>#N/A</v>
          </cell>
        </row>
        <row r="5745">
          <cell r="K5745" t="str">
            <v>6411</v>
          </cell>
          <cell r="L5745" t="e">
            <v>#N/A</v>
          </cell>
        </row>
        <row r="5746">
          <cell r="K5746" t="str">
            <v>6411</v>
          </cell>
          <cell r="L5746" t="e">
            <v>#N/A</v>
          </cell>
        </row>
        <row r="5747">
          <cell r="K5747" t="str">
            <v>6411</v>
          </cell>
          <cell r="L5747" t="e">
            <v>#N/A</v>
          </cell>
        </row>
        <row r="5748">
          <cell r="K5748" t="str">
            <v>6411</v>
          </cell>
          <cell r="L5748" t="e">
            <v>#N/A</v>
          </cell>
        </row>
        <row r="5749">
          <cell r="K5749" t="str">
            <v>6411</v>
          </cell>
          <cell r="L5749" t="e">
            <v>#N/A</v>
          </cell>
        </row>
        <row r="5750">
          <cell r="K5750" t="str">
            <v>6411</v>
          </cell>
          <cell r="L5750" t="e">
            <v>#N/A</v>
          </cell>
        </row>
        <row r="5751">
          <cell r="K5751" t="str">
            <v>6411</v>
          </cell>
          <cell r="L5751" t="e">
            <v>#N/A</v>
          </cell>
        </row>
        <row r="5752">
          <cell r="K5752" t="str">
            <v>18600</v>
          </cell>
          <cell r="L5752" t="e">
            <v>#N/A</v>
          </cell>
        </row>
        <row r="5753">
          <cell r="K5753" t="str">
            <v>18600</v>
          </cell>
          <cell r="L5753" t="e">
            <v>#N/A</v>
          </cell>
        </row>
        <row r="5754">
          <cell r="K5754" t="str">
            <v>18600</v>
          </cell>
          <cell r="L5754" t="e">
            <v>#N/A</v>
          </cell>
        </row>
        <row r="5755">
          <cell r="K5755" t="str">
            <v>18311</v>
          </cell>
          <cell r="L5755" t="e">
            <v>#N/A</v>
          </cell>
        </row>
        <row r="5756">
          <cell r="K5756" t="str">
            <v>18311</v>
          </cell>
          <cell r="L5756" t="e">
            <v>#N/A</v>
          </cell>
        </row>
        <row r="5757">
          <cell r="K5757" t="str">
            <v>18311</v>
          </cell>
          <cell r="L5757" t="e">
            <v>#N/A</v>
          </cell>
        </row>
        <row r="5758">
          <cell r="K5758" t="str">
            <v>18311</v>
          </cell>
          <cell r="L5758" t="e">
            <v>#N/A</v>
          </cell>
        </row>
        <row r="5759">
          <cell r="K5759" t="str">
            <v>18316</v>
          </cell>
          <cell r="L5759" t="e">
            <v>#N/A</v>
          </cell>
        </row>
        <row r="5760">
          <cell r="K5760" t="str">
            <v>18316</v>
          </cell>
          <cell r="L5760" t="e">
            <v>#N/A</v>
          </cell>
        </row>
        <row r="5761">
          <cell r="K5761" t="str">
            <v>18316</v>
          </cell>
          <cell r="L5761" t="e">
            <v>#N/A</v>
          </cell>
        </row>
        <row r="5762">
          <cell r="K5762" t="str">
            <v>18314</v>
          </cell>
          <cell r="L5762" t="e">
            <v>#N/A</v>
          </cell>
        </row>
        <row r="5763">
          <cell r="K5763" t="str">
            <v>18314</v>
          </cell>
          <cell r="L5763" t="e">
            <v>#N/A</v>
          </cell>
        </row>
        <row r="5764">
          <cell r="K5764" t="str">
            <v>18314</v>
          </cell>
          <cell r="L5764" t="e">
            <v>#N/A</v>
          </cell>
        </row>
        <row r="5765">
          <cell r="K5765" t="str">
            <v>18314</v>
          </cell>
          <cell r="L5765" t="e">
            <v>#N/A</v>
          </cell>
        </row>
        <row r="5766">
          <cell r="K5766" t="str">
            <v>18314</v>
          </cell>
          <cell r="L5766" t="e">
            <v>#N/A</v>
          </cell>
        </row>
        <row r="5767">
          <cell r="K5767" t="str">
            <v>18314</v>
          </cell>
          <cell r="L5767" t="e">
            <v>#N/A</v>
          </cell>
        </row>
        <row r="5768">
          <cell r="K5768" t="str">
            <v>18314</v>
          </cell>
          <cell r="L5768" t="e">
            <v>#N/A</v>
          </cell>
        </row>
        <row r="5769">
          <cell r="K5769" t="str">
            <v>18314</v>
          </cell>
          <cell r="L5769" t="e">
            <v>#N/A</v>
          </cell>
        </row>
        <row r="5770">
          <cell r="K5770" t="str">
            <v>18316</v>
          </cell>
          <cell r="L5770" t="e">
            <v>#N/A</v>
          </cell>
        </row>
        <row r="5771">
          <cell r="K5771" t="str">
            <v>18316</v>
          </cell>
          <cell r="L5771" t="e">
            <v>#N/A</v>
          </cell>
        </row>
        <row r="5772">
          <cell r="K5772" t="str">
            <v>18316</v>
          </cell>
          <cell r="L5772" t="e">
            <v>#N/A</v>
          </cell>
        </row>
        <row r="5773">
          <cell r="K5773" t="str">
            <v>18316</v>
          </cell>
          <cell r="L5773" t="e">
            <v>#N/A</v>
          </cell>
        </row>
        <row r="5774">
          <cell r="K5774" t="str">
            <v>18316</v>
          </cell>
          <cell r="L5774" t="e">
            <v>#N/A</v>
          </cell>
        </row>
        <row r="5775">
          <cell r="K5775" t="str">
            <v>18316</v>
          </cell>
          <cell r="L5775" t="e">
            <v>#N/A</v>
          </cell>
        </row>
        <row r="5776">
          <cell r="K5776" t="str">
            <v>18316</v>
          </cell>
          <cell r="L5776" t="e">
            <v>#N/A</v>
          </cell>
        </row>
        <row r="5777">
          <cell r="L5777" t="e">
            <v>#N/A</v>
          </cell>
        </row>
        <row r="5778">
          <cell r="L5778" t="e">
            <v>#N/A</v>
          </cell>
        </row>
        <row r="5779">
          <cell r="K5779" t="str">
            <v>6420</v>
          </cell>
          <cell r="L5779" t="e">
            <v>#N/A</v>
          </cell>
        </row>
        <row r="5780">
          <cell r="K5780" t="str">
            <v>6420</v>
          </cell>
          <cell r="L5780" t="e">
            <v>#N/A</v>
          </cell>
        </row>
        <row r="5781">
          <cell r="K5781" t="str">
            <v>6420</v>
          </cell>
          <cell r="L5781" t="e">
            <v>#N/A</v>
          </cell>
        </row>
        <row r="5782">
          <cell r="K5782" t="str">
            <v>6420</v>
          </cell>
          <cell r="L5782" t="e">
            <v>#N/A</v>
          </cell>
        </row>
        <row r="5783">
          <cell r="K5783" t="str">
            <v>6420</v>
          </cell>
          <cell r="L5783" t="e">
            <v>#N/A</v>
          </cell>
        </row>
        <row r="5784">
          <cell r="K5784" t="str">
            <v>6420</v>
          </cell>
          <cell r="L5784" t="e">
            <v>#N/A</v>
          </cell>
        </row>
        <row r="5785">
          <cell r="K5785" t="str">
            <v>6420</v>
          </cell>
          <cell r="L5785" t="e">
            <v>#N/A</v>
          </cell>
        </row>
        <row r="5786">
          <cell r="K5786" t="str">
            <v>6420</v>
          </cell>
          <cell r="L5786" t="e">
            <v>#N/A</v>
          </cell>
        </row>
        <row r="5787">
          <cell r="K5787" t="str">
            <v>6420</v>
          </cell>
          <cell r="L5787" t="e">
            <v>#N/A</v>
          </cell>
        </row>
        <row r="5788">
          <cell r="K5788" t="str">
            <v>6420</v>
          </cell>
          <cell r="L5788" t="e">
            <v>#N/A</v>
          </cell>
        </row>
        <row r="5789">
          <cell r="K5789" t="str">
            <v>6420</v>
          </cell>
          <cell r="L5789" t="e">
            <v>#N/A</v>
          </cell>
        </row>
        <row r="5790">
          <cell r="K5790" t="str">
            <v>6420</v>
          </cell>
          <cell r="L5790" t="e">
            <v>#N/A</v>
          </cell>
        </row>
        <row r="5791">
          <cell r="K5791" t="str">
            <v>6420</v>
          </cell>
          <cell r="L5791" t="e">
            <v>#N/A</v>
          </cell>
        </row>
        <row r="5792">
          <cell r="K5792" t="str">
            <v>6420</v>
          </cell>
          <cell r="L5792" t="e">
            <v>#N/A</v>
          </cell>
        </row>
        <row r="5793">
          <cell r="K5793" t="str">
            <v>6420</v>
          </cell>
          <cell r="L5793" t="e">
            <v>#N/A</v>
          </cell>
        </row>
        <row r="5794">
          <cell r="K5794" t="str">
            <v>6420</v>
          </cell>
          <cell r="L5794" t="e">
            <v>#N/A</v>
          </cell>
        </row>
        <row r="5795">
          <cell r="K5795" t="str">
            <v>6420</v>
          </cell>
          <cell r="L5795" t="e">
            <v>#N/A</v>
          </cell>
        </row>
        <row r="5796">
          <cell r="K5796" t="str">
            <v>6420</v>
          </cell>
          <cell r="L5796" t="e">
            <v>#N/A</v>
          </cell>
        </row>
        <row r="5797">
          <cell r="K5797" t="str">
            <v>6420</v>
          </cell>
          <cell r="L5797" t="e">
            <v>#N/A</v>
          </cell>
        </row>
        <row r="5798">
          <cell r="K5798" t="str">
            <v>6420</v>
          </cell>
          <cell r="L5798" t="e">
            <v>#N/A</v>
          </cell>
        </row>
        <row r="5799">
          <cell r="K5799" t="str">
            <v>6420</v>
          </cell>
          <cell r="L5799" t="e">
            <v>#N/A</v>
          </cell>
        </row>
        <row r="5800">
          <cell r="K5800" t="str">
            <v>6420</v>
          </cell>
          <cell r="L5800" t="e">
            <v>#N/A</v>
          </cell>
        </row>
        <row r="5801">
          <cell r="K5801" t="str">
            <v>6420</v>
          </cell>
          <cell r="L5801" t="e">
            <v>#N/A</v>
          </cell>
        </row>
        <row r="5802">
          <cell r="K5802" t="str">
            <v>6420</v>
          </cell>
          <cell r="L5802" t="e">
            <v>#N/A</v>
          </cell>
        </row>
        <row r="5803">
          <cell r="K5803" t="str">
            <v>6420</v>
          </cell>
          <cell r="L5803" t="e">
            <v>#N/A</v>
          </cell>
        </row>
        <row r="5804">
          <cell r="K5804" t="str">
            <v>6420</v>
          </cell>
          <cell r="L5804" t="e">
            <v>#N/A</v>
          </cell>
        </row>
        <row r="5805">
          <cell r="K5805" t="str">
            <v>6420</v>
          </cell>
          <cell r="L5805" t="e">
            <v>#N/A</v>
          </cell>
        </row>
        <row r="5806">
          <cell r="K5806" t="str">
            <v>6420</v>
          </cell>
          <cell r="L5806" t="e">
            <v>#N/A</v>
          </cell>
        </row>
        <row r="5807">
          <cell r="K5807" t="str">
            <v>6420</v>
          </cell>
          <cell r="L5807" t="e">
            <v>#N/A</v>
          </cell>
        </row>
        <row r="5808">
          <cell r="K5808" t="str">
            <v>6420</v>
          </cell>
          <cell r="L5808" t="e">
            <v>#N/A</v>
          </cell>
        </row>
        <row r="5809">
          <cell r="K5809" t="str">
            <v>6420</v>
          </cell>
          <cell r="L5809" t="e">
            <v>#N/A</v>
          </cell>
        </row>
        <row r="5810">
          <cell r="K5810" t="str">
            <v>6430</v>
          </cell>
          <cell r="L5810" t="e">
            <v>#N/A</v>
          </cell>
        </row>
        <row r="5811">
          <cell r="K5811" t="str">
            <v>6430</v>
          </cell>
          <cell r="L5811" t="e">
            <v>#N/A</v>
          </cell>
        </row>
        <row r="5812">
          <cell r="K5812" t="str">
            <v>6430</v>
          </cell>
          <cell r="L5812" t="e">
            <v>#N/A</v>
          </cell>
        </row>
        <row r="5813">
          <cell r="K5813" t="str">
            <v>6451</v>
          </cell>
          <cell r="L5813" t="e">
            <v>#N/A</v>
          </cell>
        </row>
        <row r="5814">
          <cell r="K5814" t="str">
            <v>6451</v>
          </cell>
          <cell r="L5814" t="e">
            <v>#N/A</v>
          </cell>
        </row>
        <row r="5815">
          <cell r="K5815" t="str">
            <v>6451</v>
          </cell>
          <cell r="L5815" t="e">
            <v>#N/A</v>
          </cell>
        </row>
        <row r="5816">
          <cell r="K5816" t="str">
            <v>6451</v>
          </cell>
          <cell r="L5816" t="e">
            <v>#N/A</v>
          </cell>
        </row>
        <row r="5817">
          <cell r="K5817" t="str">
            <v>6451</v>
          </cell>
          <cell r="L5817" t="e">
            <v>#N/A</v>
          </cell>
        </row>
        <row r="5818">
          <cell r="K5818" t="str">
            <v>6452</v>
          </cell>
          <cell r="L5818" t="e">
            <v>#N/A</v>
          </cell>
        </row>
        <row r="5819">
          <cell r="K5819" t="str">
            <v>6452</v>
          </cell>
          <cell r="L5819" t="e">
            <v>#N/A</v>
          </cell>
        </row>
        <row r="5820">
          <cell r="K5820" t="str">
            <v>6452</v>
          </cell>
          <cell r="L5820" t="e">
            <v>#N/A</v>
          </cell>
        </row>
        <row r="5821">
          <cell r="K5821" t="str">
            <v>6452</v>
          </cell>
          <cell r="L5821" t="e">
            <v>#N/A</v>
          </cell>
        </row>
        <row r="5822">
          <cell r="K5822" t="str">
            <v>6452</v>
          </cell>
          <cell r="L5822" t="e">
            <v>#N/A</v>
          </cell>
        </row>
        <row r="5823">
          <cell r="K5823" t="str">
            <v>6452</v>
          </cell>
          <cell r="L5823" t="e">
            <v>#N/A</v>
          </cell>
        </row>
        <row r="5824">
          <cell r="K5824" t="str">
            <v>6452</v>
          </cell>
          <cell r="L5824" t="e">
            <v>#N/A</v>
          </cell>
        </row>
        <row r="5825">
          <cell r="K5825" t="str">
            <v>6452</v>
          </cell>
          <cell r="L5825" t="e">
            <v>#N/A</v>
          </cell>
        </row>
        <row r="5826">
          <cell r="K5826" t="str">
            <v>6452</v>
          </cell>
          <cell r="L5826" t="e">
            <v>#N/A</v>
          </cell>
        </row>
        <row r="5827">
          <cell r="K5827" t="str">
            <v>6452</v>
          </cell>
          <cell r="L5827" t="e">
            <v>#N/A</v>
          </cell>
        </row>
        <row r="5828">
          <cell r="K5828" t="str">
            <v>6452</v>
          </cell>
          <cell r="L5828" t="e">
            <v>#N/A</v>
          </cell>
        </row>
        <row r="5829">
          <cell r="K5829" t="str">
            <v>6452</v>
          </cell>
          <cell r="L5829" t="e">
            <v>#N/A</v>
          </cell>
        </row>
        <row r="5830">
          <cell r="K5830" t="str">
            <v>6452</v>
          </cell>
          <cell r="L5830" t="e">
            <v>#N/A</v>
          </cell>
        </row>
        <row r="5831">
          <cell r="K5831" t="str">
            <v>6452</v>
          </cell>
          <cell r="L5831" t="e">
            <v>#N/A</v>
          </cell>
        </row>
        <row r="5832">
          <cell r="K5832" t="str">
            <v>6452</v>
          </cell>
          <cell r="L5832" t="e">
            <v>#N/A</v>
          </cell>
        </row>
        <row r="5833">
          <cell r="K5833" t="str">
            <v>6452</v>
          </cell>
          <cell r="L5833" t="e">
            <v>#N/A</v>
          </cell>
        </row>
        <row r="5834">
          <cell r="K5834" t="str">
            <v>6452</v>
          </cell>
          <cell r="L5834" t="e">
            <v>#N/A</v>
          </cell>
        </row>
        <row r="5835">
          <cell r="K5835" t="str">
            <v>6452</v>
          </cell>
          <cell r="L5835" t="e">
            <v>#N/A</v>
          </cell>
        </row>
        <row r="5836">
          <cell r="K5836" t="str">
            <v>6430</v>
          </cell>
          <cell r="L5836" t="e">
            <v>#N/A</v>
          </cell>
        </row>
        <row r="5837">
          <cell r="K5837" t="str">
            <v>6430</v>
          </cell>
          <cell r="L5837" t="e">
            <v>#N/A</v>
          </cell>
        </row>
        <row r="5838">
          <cell r="K5838" t="str">
            <v>6430</v>
          </cell>
          <cell r="L5838" t="e">
            <v>#N/A</v>
          </cell>
        </row>
        <row r="5839">
          <cell r="K5839" t="str">
            <v>6430</v>
          </cell>
          <cell r="L5839" t="e">
            <v>#N/A</v>
          </cell>
        </row>
        <row r="5840">
          <cell r="K5840" t="str">
            <v>6430</v>
          </cell>
          <cell r="L5840" t="e">
            <v>#N/A</v>
          </cell>
        </row>
        <row r="5841">
          <cell r="K5841" t="str">
            <v>6430</v>
          </cell>
          <cell r="L5841" t="e">
            <v>#N/A</v>
          </cell>
        </row>
        <row r="5842">
          <cell r="K5842" t="str">
            <v>6430</v>
          </cell>
          <cell r="L5842" t="e">
            <v>#N/A</v>
          </cell>
        </row>
        <row r="5843">
          <cell r="K5843" t="str">
            <v>6430</v>
          </cell>
          <cell r="L5843" t="e">
            <v>#N/A</v>
          </cell>
        </row>
        <row r="5844">
          <cell r="K5844" t="str">
            <v>6430</v>
          </cell>
          <cell r="L5844" t="e">
            <v>#N/A</v>
          </cell>
        </row>
        <row r="5845">
          <cell r="K5845" t="str">
            <v>6430</v>
          </cell>
          <cell r="L5845" t="e">
            <v>#N/A</v>
          </cell>
        </row>
        <row r="5846">
          <cell r="K5846" t="str">
            <v>6430</v>
          </cell>
          <cell r="L5846" t="e">
            <v>#N/A</v>
          </cell>
        </row>
        <row r="5847">
          <cell r="K5847" t="str">
            <v>6440</v>
          </cell>
          <cell r="L5847" t="e">
            <v>#N/A</v>
          </cell>
        </row>
        <row r="5848">
          <cell r="K5848" t="str">
            <v>6440</v>
          </cell>
          <cell r="L5848" t="e">
            <v>#N/A</v>
          </cell>
        </row>
        <row r="5849">
          <cell r="K5849" t="str">
            <v>6440</v>
          </cell>
          <cell r="L5849" t="e">
            <v>#N/A</v>
          </cell>
        </row>
        <row r="5850">
          <cell r="K5850" t="str">
            <v>6440</v>
          </cell>
          <cell r="L5850" t="e">
            <v>#N/A</v>
          </cell>
        </row>
        <row r="5851">
          <cell r="K5851" t="str">
            <v>6430</v>
          </cell>
          <cell r="L5851" t="e">
            <v>#N/A</v>
          </cell>
        </row>
        <row r="5852">
          <cell r="K5852" t="str">
            <v>6430</v>
          </cell>
          <cell r="L5852" t="e">
            <v>#N/A</v>
          </cell>
        </row>
        <row r="5853">
          <cell r="K5853" t="str">
            <v>6430</v>
          </cell>
          <cell r="L5853" t="e">
            <v>#N/A</v>
          </cell>
        </row>
        <row r="5854">
          <cell r="K5854" t="str">
            <v>6430</v>
          </cell>
          <cell r="L5854" t="e">
            <v>#N/A</v>
          </cell>
        </row>
        <row r="5855">
          <cell r="K5855" t="str">
            <v>6430</v>
          </cell>
          <cell r="L5855" t="e">
            <v>#N/A</v>
          </cell>
        </row>
        <row r="5856">
          <cell r="K5856" t="str">
            <v>6430</v>
          </cell>
          <cell r="L5856" t="e">
            <v>#N/A</v>
          </cell>
        </row>
        <row r="5857">
          <cell r="K5857" t="str">
            <v>6451</v>
          </cell>
          <cell r="L5857" t="e">
            <v>#N/A</v>
          </cell>
        </row>
        <row r="5858">
          <cell r="K5858" t="str">
            <v>6451</v>
          </cell>
          <cell r="L5858" t="e">
            <v>#N/A</v>
          </cell>
        </row>
        <row r="5859">
          <cell r="K5859" t="str">
            <v>6451</v>
          </cell>
          <cell r="L5859" t="e">
            <v>#N/A</v>
          </cell>
        </row>
        <row r="5860">
          <cell r="K5860" t="str">
            <v>6450</v>
          </cell>
          <cell r="L5860" t="e">
            <v>#N/A</v>
          </cell>
        </row>
        <row r="5861">
          <cell r="K5861" t="str">
            <v>6450</v>
          </cell>
          <cell r="L5861" t="e">
            <v>#N/A</v>
          </cell>
        </row>
        <row r="5862">
          <cell r="K5862" t="str">
            <v>6450</v>
          </cell>
          <cell r="L5862" t="e">
            <v>#N/A</v>
          </cell>
        </row>
        <row r="5863">
          <cell r="K5863" t="str">
            <v>6401</v>
          </cell>
          <cell r="L5863" t="e">
            <v>#N/A</v>
          </cell>
        </row>
        <row r="5864">
          <cell r="K5864" t="str">
            <v>6401</v>
          </cell>
          <cell r="L5864" t="e">
            <v>#N/A</v>
          </cell>
        </row>
        <row r="5865">
          <cell r="K5865" t="str">
            <v>6401</v>
          </cell>
          <cell r="L5865" t="e">
            <v>#N/A</v>
          </cell>
        </row>
        <row r="5866">
          <cell r="K5866" t="str">
            <v>6401</v>
          </cell>
          <cell r="L5866" t="e">
            <v>#N/A</v>
          </cell>
        </row>
        <row r="5867">
          <cell r="K5867" t="str">
            <v>6401</v>
          </cell>
          <cell r="L5867" t="e">
            <v>#N/A</v>
          </cell>
        </row>
        <row r="5868">
          <cell r="K5868" t="str">
            <v>6401</v>
          </cell>
          <cell r="L5868" t="e">
            <v>#N/A</v>
          </cell>
        </row>
        <row r="5869">
          <cell r="K5869" t="str">
            <v>6401</v>
          </cell>
          <cell r="L5869" t="e">
            <v>#N/A</v>
          </cell>
        </row>
        <row r="5870">
          <cell r="K5870" t="str">
            <v>6401</v>
          </cell>
          <cell r="L5870" t="e">
            <v>#N/A</v>
          </cell>
        </row>
        <row r="5871">
          <cell r="K5871" t="str">
            <v>6401</v>
          </cell>
          <cell r="L5871" t="e">
            <v>#N/A</v>
          </cell>
        </row>
        <row r="5872">
          <cell r="K5872" t="str">
            <v>6401</v>
          </cell>
          <cell r="L5872" t="e">
            <v>#N/A</v>
          </cell>
        </row>
        <row r="5873">
          <cell r="K5873" t="str">
            <v>6401</v>
          </cell>
          <cell r="L5873" t="e">
            <v>#N/A</v>
          </cell>
        </row>
        <row r="5874">
          <cell r="K5874" t="str">
            <v>6401</v>
          </cell>
          <cell r="L5874" t="e">
            <v>#N/A</v>
          </cell>
        </row>
        <row r="5875">
          <cell r="K5875" t="str">
            <v>6401</v>
          </cell>
          <cell r="L5875" t="e">
            <v>#N/A</v>
          </cell>
        </row>
        <row r="5876">
          <cell r="K5876" t="str">
            <v>6461</v>
          </cell>
          <cell r="L5876" t="e">
            <v>#N/A</v>
          </cell>
        </row>
        <row r="5877">
          <cell r="K5877" t="str">
            <v>6461</v>
          </cell>
          <cell r="L5877" t="e">
            <v>#N/A</v>
          </cell>
        </row>
        <row r="5878">
          <cell r="K5878" t="str">
            <v>6461</v>
          </cell>
          <cell r="L5878" t="e">
            <v>#N/A</v>
          </cell>
        </row>
        <row r="5879">
          <cell r="K5879" t="str">
            <v>6461</v>
          </cell>
          <cell r="L5879" t="e">
            <v>#N/A</v>
          </cell>
        </row>
        <row r="5880">
          <cell r="K5880" t="str">
            <v>6461</v>
          </cell>
          <cell r="L5880" t="e">
            <v>#N/A</v>
          </cell>
        </row>
        <row r="5881">
          <cell r="K5881" t="str">
            <v>6461</v>
          </cell>
          <cell r="L5881" t="e">
            <v>#N/A</v>
          </cell>
        </row>
        <row r="5882">
          <cell r="K5882" t="str">
            <v>6461</v>
          </cell>
          <cell r="L5882" t="e">
            <v>#N/A</v>
          </cell>
        </row>
        <row r="5883">
          <cell r="K5883" t="str">
            <v>6453</v>
          </cell>
          <cell r="L5883" t="e">
            <v>#N/A</v>
          </cell>
        </row>
        <row r="5884">
          <cell r="K5884" t="str">
            <v>6453</v>
          </cell>
          <cell r="L5884" t="e">
            <v>#N/A</v>
          </cell>
        </row>
        <row r="5885">
          <cell r="K5885" t="str">
            <v>6453</v>
          </cell>
          <cell r="L5885" t="e">
            <v>#N/A</v>
          </cell>
        </row>
        <row r="5886">
          <cell r="K5886" t="str">
            <v>6453</v>
          </cell>
          <cell r="L5886" t="e">
            <v>#N/A</v>
          </cell>
        </row>
        <row r="5887">
          <cell r="K5887" t="str">
            <v>6452</v>
          </cell>
          <cell r="L5887" t="e">
            <v>#N/A</v>
          </cell>
        </row>
        <row r="5888">
          <cell r="K5888" t="str">
            <v>6452</v>
          </cell>
          <cell r="L5888" t="e">
            <v>#N/A</v>
          </cell>
        </row>
        <row r="5889">
          <cell r="K5889" t="str">
            <v>6452</v>
          </cell>
          <cell r="L5889" t="e">
            <v>#N/A</v>
          </cell>
        </row>
        <row r="5890">
          <cell r="K5890" t="str">
            <v>6452</v>
          </cell>
          <cell r="L5890" t="e">
            <v>#N/A</v>
          </cell>
        </row>
        <row r="5891">
          <cell r="K5891" t="str">
            <v>6452</v>
          </cell>
          <cell r="L5891" t="e">
            <v>#N/A</v>
          </cell>
        </row>
        <row r="5892">
          <cell r="K5892" t="str">
            <v>6452</v>
          </cell>
          <cell r="L5892" t="e">
            <v>#N/A</v>
          </cell>
        </row>
        <row r="5893">
          <cell r="K5893" t="str">
            <v>6452</v>
          </cell>
          <cell r="L5893" t="e">
            <v>#N/A</v>
          </cell>
        </row>
        <row r="5894">
          <cell r="K5894" t="str">
            <v>6452</v>
          </cell>
          <cell r="L5894" t="e">
            <v>#N/A</v>
          </cell>
        </row>
        <row r="5895">
          <cell r="K5895" t="str">
            <v>6452</v>
          </cell>
          <cell r="L5895" t="e">
            <v>#N/A</v>
          </cell>
        </row>
        <row r="5896">
          <cell r="K5896" t="str">
            <v>6452</v>
          </cell>
          <cell r="L5896" t="e">
            <v>#N/A</v>
          </cell>
        </row>
        <row r="5897">
          <cell r="K5897" t="str">
            <v>6452</v>
          </cell>
          <cell r="L5897" t="e">
            <v>#N/A</v>
          </cell>
        </row>
        <row r="5898">
          <cell r="K5898" t="str">
            <v>6452</v>
          </cell>
          <cell r="L5898" t="e">
            <v>#N/A</v>
          </cell>
        </row>
        <row r="5899">
          <cell r="K5899" t="str">
            <v>6452</v>
          </cell>
          <cell r="L5899" t="e">
            <v>#N/A</v>
          </cell>
        </row>
        <row r="5900">
          <cell r="K5900" t="str">
            <v>6452</v>
          </cell>
          <cell r="L5900" t="e">
            <v>#N/A</v>
          </cell>
        </row>
        <row r="5901">
          <cell r="K5901" t="str">
            <v>6452</v>
          </cell>
          <cell r="L5901" t="e">
            <v>#N/A</v>
          </cell>
        </row>
        <row r="5902">
          <cell r="K5902" t="str">
            <v>6452</v>
          </cell>
          <cell r="L5902" t="e">
            <v>#N/A</v>
          </cell>
        </row>
        <row r="5903">
          <cell r="K5903" t="str">
            <v>6452</v>
          </cell>
          <cell r="L5903" t="e">
            <v>#N/A</v>
          </cell>
        </row>
        <row r="5904">
          <cell r="K5904" t="str">
            <v>6452</v>
          </cell>
          <cell r="L5904" t="e">
            <v>#N/A</v>
          </cell>
        </row>
        <row r="5905">
          <cell r="K5905" t="str">
            <v>6452</v>
          </cell>
          <cell r="L5905" t="e">
            <v>#N/A</v>
          </cell>
        </row>
        <row r="5906">
          <cell r="K5906" t="str">
            <v>6431</v>
          </cell>
          <cell r="L5906" t="e">
            <v>#N/A</v>
          </cell>
        </row>
        <row r="5907">
          <cell r="K5907" t="str">
            <v>6431</v>
          </cell>
          <cell r="L5907" t="e">
            <v>#N/A</v>
          </cell>
        </row>
        <row r="5908">
          <cell r="K5908" t="str">
            <v>6431</v>
          </cell>
          <cell r="L5908" t="e">
            <v>#N/A</v>
          </cell>
        </row>
        <row r="5909">
          <cell r="K5909" t="str">
            <v>6431</v>
          </cell>
          <cell r="L5909" t="e">
            <v>#N/A</v>
          </cell>
        </row>
        <row r="5910">
          <cell r="K5910" t="str">
            <v>6431</v>
          </cell>
          <cell r="L5910" t="e">
            <v>#N/A</v>
          </cell>
        </row>
        <row r="5911">
          <cell r="K5911" t="str">
            <v>6431</v>
          </cell>
          <cell r="L5911" t="e">
            <v>#N/A</v>
          </cell>
        </row>
        <row r="5912">
          <cell r="K5912" t="str">
            <v>6460</v>
          </cell>
          <cell r="L5912" t="e">
            <v>#N/A</v>
          </cell>
        </row>
        <row r="5913">
          <cell r="K5913" t="str">
            <v>6460</v>
          </cell>
          <cell r="L5913" t="e">
            <v>#N/A</v>
          </cell>
        </row>
        <row r="5914">
          <cell r="K5914" t="str">
            <v>6460</v>
          </cell>
          <cell r="L5914" t="e">
            <v>#N/A</v>
          </cell>
        </row>
        <row r="5915">
          <cell r="K5915" t="str">
            <v>6460</v>
          </cell>
          <cell r="L5915" t="e">
            <v>#N/A</v>
          </cell>
        </row>
        <row r="5916">
          <cell r="K5916" t="str">
            <v>6460</v>
          </cell>
          <cell r="L5916" t="e">
            <v>#N/A</v>
          </cell>
        </row>
        <row r="5917">
          <cell r="K5917" t="str">
            <v>6460</v>
          </cell>
          <cell r="L5917" t="e">
            <v>#N/A</v>
          </cell>
        </row>
        <row r="5918">
          <cell r="K5918" t="str">
            <v>6460</v>
          </cell>
          <cell r="L5918" t="e">
            <v>#N/A</v>
          </cell>
        </row>
        <row r="5919">
          <cell r="K5919" t="str">
            <v>6460</v>
          </cell>
          <cell r="L5919" t="e">
            <v>#N/A</v>
          </cell>
        </row>
        <row r="5920">
          <cell r="K5920" t="str">
            <v>6460</v>
          </cell>
          <cell r="L5920" t="e">
            <v>#N/A</v>
          </cell>
        </row>
        <row r="5921">
          <cell r="K5921" t="str">
            <v>18312</v>
          </cell>
          <cell r="L5921" t="e">
            <v>#N/A</v>
          </cell>
        </row>
        <row r="5922">
          <cell r="K5922" t="str">
            <v>18312</v>
          </cell>
          <cell r="L5922" t="e">
            <v>#N/A</v>
          </cell>
        </row>
        <row r="5923">
          <cell r="K5923" t="str">
            <v>18315</v>
          </cell>
          <cell r="L5923" t="e">
            <v>#N/A</v>
          </cell>
        </row>
        <row r="5924">
          <cell r="K5924" t="str">
            <v>18315</v>
          </cell>
          <cell r="L5924" t="e">
            <v>#N/A</v>
          </cell>
        </row>
        <row r="5925">
          <cell r="K5925" t="str">
            <v>6403</v>
          </cell>
          <cell r="L5925" t="e">
            <v>#N/A</v>
          </cell>
        </row>
        <row r="5926">
          <cell r="K5926" t="str">
            <v>6403</v>
          </cell>
          <cell r="L5926" t="e">
            <v>#N/A</v>
          </cell>
        </row>
        <row r="5927">
          <cell r="K5927" t="str">
            <v>6403</v>
          </cell>
          <cell r="L5927" t="e">
            <v>#N/A</v>
          </cell>
        </row>
        <row r="5928">
          <cell r="K5928" t="str">
            <v>6403</v>
          </cell>
          <cell r="L5928" t="e">
            <v>#N/A</v>
          </cell>
        </row>
        <row r="5929">
          <cell r="K5929" t="str">
            <v>6403</v>
          </cell>
          <cell r="L5929" t="e">
            <v>#N/A</v>
          </cell>
        </row>
        <row r="5930">
          <cell r="K5930" t="str">
            <v>6403</v>
          </cell>
          <cell r="L5930" t="e">
            <v>#N/A</v>
          </cell>
        </row>
        <row r="5931">
          <cell r="K5931" t="str">
            <v>6403</v>
          </cell>
          <cell r="L5931" t="e">
            <v>#N/A</v>
          </cell>
        </row>
        <row r="5932">
          <cell r="K5932" t="str">
            <v>18311</v>
          </cell>
          <cell r="L5932" t="e">
            <v>#N/A</v>
          </cell>
        </row>
        <row r="5933">
          <cell r="K5933" t="str">
            <v>18311</v>
          </cell>
          <cell r="L5933" t="e">
            <v>#N/A</v>
          </cell>
        </row>
        <row r="5934">
          <cell r="K5934" t="str">
            <v>18311</v>
          </cell>
          <cell r="L5934" t="e">
            <v>#N/A</v>
          </cell>
        </row>
        <row r="5935">
          <cell r="K5935" t="str">
            <v>18315</v>
          </cell>
          <cell r="L5935" t="e">
            <v>#N/A</v>
          </cell>
        </row>
        <row r="5936">
          <cell r="K5936" t="str">
            <v>18315</v>
          </cell>
          <cell r="L5936" t="e">
            <v>#N/A</v>
          </cell>
        </row>
        <row r="5937">
          <cell r="K5937" t="str">
            <v>18315</v>
          </cell>
          <cell r="L5937" t="e">
            <v>#N/A</v>
          </cell>
        </row>
        <row r="5938">
          <cell r="K5938" t="str">
            <v>18315</v>
          </cell>
          <cell r="L5938" t="e">
            <v>#N/A</v>
          </cell>
        </row>
        <row r="5939">
          <cell r="K5939" t="str">
            <v>18315</v>
          </cell>
          <cell r="L5939" t="e">
            <v>#N/A</v>
          </cell>
        </row>
        <row r="5940">
          <cell r="K5940" t="str">
            <v>18315</v>
          </cell>
          <cell r="L5940" t="e">
            <v>#N/A</v>
          </cell>
        </row>
        <row r="5941">
          <cell r="K5941" t="str">
            <v>18310</v>
          </cell>
          <cell r="L5941" t="e">
            <v>#N/A</v>
          </cell>
        </row>
        <row r="5942">
          <cell r="K5942" t="str">
            <v>18310</v>
          </cell>
          <cell r="L5942" t="e">
            <v>#N/A</v>
          </cell>
        </row>
        <row r="5943">
          <cell r="K5943" t="str">
            <v>18310</v>
          </cell>
          <cell r="L5943" t="e">
            <v>#N/A</v>
          </cell>
        </row>
        <row r="5944">
          <cell r="K5944" t="str">
            <v>7601</v>
          </cell>
          <cell r="L5944" t="e">
            <v>#N/A</v>
          </cell>
        </row>
        <row r="5945">
          <cell r="K5945" t="str">
            <v>7601</v>
          </cell>
          <cell r="L5945" t="e">
            <v>#N/A</v>
          </cell>
        </row>
        <row r="5946">
          <cell r="K5946" t="str">
            <v>7601</v>
          </cell>
          <cell r="L5946" t="e">
            <v>#N/A</v>
          </cell>
        </row>
        <row r="5947">
          <cell r="K5947" t="str">
            <v>7601</v>
          </cell>
          <cell r="L5947" t="e">
            <v>#N/A</v>
          </cell>
        </row>
        <row r="5948">
          <cell r="K5948" t="str">
            <v>7601</v>
          </cell>
          <cell r="L5948" t="e">
            <v>#N/A</v>
          </cell>
        </row>
        <row r="5949">
          <cell r="K5949" t="str">
            <v>7601</v>
          </cell>
          <cell r="L5949" t="e">
            <v>#N/A</v>
          </cell>
        </row>
        <row r="5950">
          <cell r="K5950" t="str">
            <v>7601</v>
          </cell>
          <cell r="L5950" t="e">
            <v>#N/A</v>
          </cell>
        </row>
        <row r="5951">
          <cell r="K5951" t="str">
            <v>7601</v>
          </cell>
          <cell r="L5951" t="e">
            <v>#N/A</v>
          </cell>
        </row>
        <row r="5952">
          <cell r="K5952" t="str">
            <v>7601</v>
          </cell>
          <cell r="L5952" t="e">
            <v>#N/A</v>
          </cell>
        </row>
        <row r="5953">
          <cell r="K5953" t="str">
            <v>18318</v>
          </cell>
          <cell r="L5953" t="e">
            <v>#N/A</v>
          </cell>
        </row>
        <row r="5954">
          <cell r="K5954" t="str">
            <v>18318</v>
          </cell>
          <cell r="L5954" t="e">
            <v>#N/A</v>
          </cell>
        </row>
        <row r="5955">
          <cell r="K5955" t="str">
            <v>18318</v>
          </cell>
          <cell r="L5955" t="e">
            <v>#N/A</v>
          </cell>
        </row>
        <row r="5956">
          <cell r="K5956" t="str">
            <v>18318</v>
          </cell>
          <cell r="L5956" t="e">
            <v>#N/A</v>
          </cell>
        </row>
        <row r="5957">
          <cell r="K5957" t="str">
            <v>7601</v>
          </cell>
          <cell r="L5957" t="e">
            <v>#N/A</v>
          </cell>
        </row>
        <row r="5958">
          <cell r="K5958" t="str">
            <v>7601</v>
          </cell>
          <cell r="L5958" t="e">
            <v>#N/A</v>
          </cell>
        </row>
        <row r="5959">
          <cell r="K5959" t="str">
            <v>7601</v>
          </cell>
          <cell r="L5959" t="e">
            <v>#N/A</v>
          </cell>
        </row>
        <row r="5960">
          <cell r="K5960" t="str">
            <v>7610</v>
          </cell>
          <cell r="L5960" t="e">
            <v>#N/A</v>
          </cell>
        </row>
        <row r="5961">
          <cell r="K5961" t="str">
            <v>7610</v>
          </cell>
          <cell r="L5961" t="e">
            <v>#N/A</v>
          </cell>
        </row>
        <row r="5962">
          <cell r="K5962" t="str">
            <v>7610</v>
          </cell>
          <cell r="L5962" t="e">
            <v>#N/A</v>
          </cell>
        </row>
        <row r="5963">
          <cell r="K5963" t="str">
            <v>7610</v>
          </cell>
          <cell r="L5963" t="e">
            <v>#N/A</v>
          </cell>
        </row>
        <row r="5964">
          <cell r="K5964" t="str">
            <v>7610</v>
          </cell>
          <cell r="L5964" t="e">
            <v>#N/A</v>
          </cell>
        </row>
        <row r="5965">
          <cell r="K5965" t="str">
            <v>7610</v>
          </cell>
          <cell r="L5965" t="e">
            <v>#N/A</v>
          </cell>
        </row>
        <row r="5966">
          <cell r="K5966" t="str">
            <v>18317</v>
          </cell>
          <cell r="L5966" t="e">
            <v>#N/A</v>
          </cell>
        </row>
        <row r="5967">
          <cell r="K5967" t="str">
            <v>18317</v>
          </cell>
          <cell r="L5967" t="e">
            <v>#N/A</v>
          </cell>
        </row>
        <row r="5968">
          <cell r="K5968" t="str">
            <v>18319</v>
          </cell>
          <cell r="L5968" t="e">
            <v>#N/A</v>
          </cell>
        </row>
        <row r="5969">
          <cell r="K5969" t="str">
            <v>18319</v>
          </cell>
          <cell r="L5969" t="e">
            <v>#N/A</v>
          </cell>
        </row>
        <row r="5970">
          <cell r="K5970" t="str">
            <v>18319</v>
          </cell>
          <cell r="L5970" t="e">
            <v>#N/A</v>
          </cell>
        </row>
        <row r="5971">
          <cell r="K5971" t="str">
            <v>18319</v>
          </cell>
          <cell r="L5971" t="e">
            <v>#N/A</v>
          </cell>
        </row>
        <row r="5972">
          <cell r="K5972" t="str">
            <v>18319</v>
          </cell>
          <cell r="L5972" t="e">
            <v>#N/A</v>
          </cell>
        </row>
        <row r="5973">
          <cell r="K5973" t="str">
            <v>18319</v>
          </cell>
          <cell r="L5973" t="e">
            <v>#N/A</v>
          </cell>
        </row>
        <row r="5974">
          <cell r="L5974" t="e">
            <v>#N/A</v>
          </cell>
        </row>
        <row r="5975">
          <cell r="L5975" t="e">
            <v>#N/A</v>
          </cell>
        </row>
        <row r="5976">
          <cell r="K5976" t="str">
            <v>18319</v>
          </cell>
          <cell r="L5976" t="e">
            <v>#N/A</v>
          </cell>
        </row>
        <row r="5977">
          <cell r="K5977" t="str">
            <v>18319</v>
          </cell>
          <cell r="L5977" t="e">
            <v>#N/A</v>
          </cell>
        </row>
        <row r="5978">
          <cell r="K5978" t="str">
            <v>18319</v>
          </cell>
          <cell r="L5978" t="e">
            <v>#N/A</v>
          </cell>
        </row>
        <row r="5979">
          <cell r="K5979" t="str">
            <v>18319</v>
          </cell>
          <cell r="L5979" t="e">
            <v>#N/A</v>
          </cell>
        </row>
        <row r="5980">
          <cell r="K5980" t="str">
            <v>18319</v>
          </cell>
          <cell r="L5980" t="e">
            <v>#N/A</v>
          </cell>
        </row>
        <row r="5981">
          <cell r="K5981" t="str">
            <v>7630</v>
          </cell>
          <cell r="L5981" t="e">
            <v>#N/A</v>
          </cell>
        </row>
        <row r="5982">
          <cell r="K5982" t="str">
            <v>7630</v>
          </cell>
          <cell r="L5982" t="e">
            <v>#N/A</v>
          </cell>
        </row>
        <row r="5983">
          <cell r="K5983" t="str">
            <v>7630</v>
          </cell>
          <cell r="L5983" t="e">
            <v>#N/A</v>
          </cell>
        </row>
        <row r="5984">
          <cell r="K5984" t="str">
            <v>7630</v>
          </cell>
          <cell r="L5984" t="e">
            <v>#N/A</v>
          </cell>
        </row>
        <row r="5985">
          <cell r="K5985" t="str">
            <v>7630</v>
          </cell>
          <cell r="L5985" t="e">
            <v>#N/A</v>
          </cell>
        </row>
        <row r="5986">
          <cell r="K5986" t="str">
            <v>7630</v>
          </cell>
          <cell r="L5986" t="e">
            <v>#N/A</v>
          </cell>
        </row>
        <row r="5987">
          <cell r="K5987" t="str">
            <v>7630</v>
          </cell>
          <cell r="L5987" t="e">
            <v>#N/A</v>
          </cell>
        </row>
        <row r="5988">
          <cell r="K5988" t="str">
            <v>7630</v>
          </cell>
          <cell r="L5988" t="e">
            <v>#N/A</v>
          </cell>
        </row>
        <row r="5989">
          <cell r="K5989" t="str">
            <v>7630</v>
          </cell>
          <cell r="L5989" t="e">
            <v>#N/A</v>
          </cell>
        </row>
        <row r="5990">
          <cell r="K5990" t="str">
            <v>7630</v>
          </cell>
          <cell r="L5990" t="e">
            <v>#N/A</v>
          </cell>
        </row>
        <row r="5991">
          <cell r="K5991" t="str">
            <v>7621</v>
          </cell>
          <cell r="L5991" t="e">
            <v>#N/A</v>
          </cell>
        </row>
        <row r="5992">
          <cell r="K5992" t="str">
            <v>7621</v>
          </cell>
          <cell r="L5992" t="e">
            <v>#N/A</v>
          </cell>
        </row>
        <row r="5993">
          <cell r="K5993" t="str">
            <v>7621</v>
          </cell>
          <cell r="L5993" t="e">
            <v>#N/A</v>
          </cell>
        </row>
        <row r="5994">
          <cell r="K5994" t="str">
            <v>7621</v>
          </cell>
          <cell r="L5994" t="e">
            <v>#N/A</v>
          </cell>
        </row>
        <row r="5995">
          <cell r="K5995" t="str">
            <v>7620</v>
          </cell>
          <cell r="L5995" t="e">
            <v>#N/A</v>
          </cell>
        </row>
        <row r="5996">
          <cell r="K5996" t="str">
            <v>7620</v>
          </cell>
          <cell r="L5996" t="e">
            <v>#N/A</v>
          </cell>
        </row>
        <row r="5997">
          <cell r="K5997" t="str">
            <v>7620</v>
          </cell>
          <cell r="L5997" t="e">
            <v>#N/A</v>
          </cell>
        </row>
        <row r="5998">
          <cell r="K5998" t="str">
            <v>7620</v>
          </cell>
          <cell r="L5998" t="e">
            <v>#N/A</v>
          </cell>
        </row>
        <row r="5999">
          <cell r="K5999" t="str">
            <v>7620</v>
          </cell>
          <cell r="L5999" t="e">
            <v>#N/A</v>
          </cell>
        </row>
        <row r="6000">
          <cell r="K6000" t="str">
            <v>7620</v>
          </cell>
          <cell r="L6000" t="e">
            <v>#N/A</v>
          </cell>
        </row>
        <row r="6001">
          <cell r="K6001" t="str">
            <v>7620</v>
          </cell>
          <cell r="L6001" t="e">
            <v>#N/A</v>
          </cell>
        </row>
        <row r="6002">
          <cell r="K6002" t="str">
            <v>7620</v>
          </cell>
          <cell r="L6002" t="e">
            <v>#N/A</v>
          </cell>
        </row>
        <row r="6003">
          <cell r="K6003" t="str">
            <v>7630</v>
          </cell>
          <cell r="L6003" t="e">
            <v>#N/A</v>
          </cell>
        </row>
        <row r="6004">
          <cell r="K6004" t="str">
            <v>7630</v>
          </cell>
          <cell r="L6004" t="e">
            <v>#N/A</v>
          </cell>
        </row>
        <row r="6005">
          <cell r="K6005" t="str">
            <v>7630</v>
          </cell>
          <cell r="L6005" t="e">
            <v>#N/A</v>
          </cell>
        </row>
        <row r="6006">
          <cell r="K6006" t="str">
            <v>7630</v>
          </cell>
          <cell r="L6006" t="e">
            <v>#N/A</v>
          </cell>
        </row>
        <row r="6007">
          <cell r="K6007" t="str">
            <v>7630</v>
          </cell>
          <cell r="L6007" t="e">
            <v>#N/A</v>
          </cell>
        </row>
        <row r="6008">
          <cell r="K6008" t="str">
            <v>7630</v>
          </cell>
          <cell r="L6008" t="e">
            <v>#N/A</v>
          </cell>
        </row>
        <row r="6009">
          <cell r="K6009" t="str">
            <v>7630</v>
          </cell>
          <cell r="L6009" t="e">
            <v>#N/A</v>
          </cell>
        </row>
        <row r="6010">
          <cell r="K6010" t="str">
            <v>7630</v>
          </cell>
          <cell r="L6010" t="e">
            <v>#N/A</v>
          </cell>
        </row>
        <row r="6011">
          <cell r="K6011" t="str">
            <v>7630</v>
          </cell>
          <cell r="L6011" t="e">
            <v>#N/A</v>
          </cell>
        </row>
        <row r="6012">
          <cell r="K6012" t="str">
            <v>7622</v>
          </cell>
          <cell r="L6012" t="e">
            <v>#N/A</v>
          </cell>
        </row>
        <row r="6013">
          <cell r="K6013" t="str">
            <v>7622</v>
          </cell>
          <cell r="L6013" t="e">
            <v>#N/A</v>
          </cell>
        </row>
        <row r="6014">
          <cell r="K6014" t="str">
            <v>7622</v>
          </cell>
          <cell r="L6014" t="e">
            <v>#N/A</v>
          </cell>
        </row>
        <row r="6015">
          <cell r="K6015" t="str">
            <v>7622</v>
          </cell>
          <cell r="L6015" t="e">
            <v>#N/A</v>
          </cell>
        </row>
        <row r="6016">
          <cell r="K6016" t="str">
            <v>7622</v>
          </cell>
          <cell r="L6016" t="e">
            <v>#N/A</v>
          </cell>
        </row>
        <row r="6017">
          <cell r="K6017" t="str">
            <v>7622</v>
          </cell>
          <cell r="L6017" t="e">
            <v>#N/A</v>
          </cell>
        </row>
        <row r="6018">
          <cell r="K6018" t="str">
            <v>7622</v>
          </cell>
          <cell r="L6018" t="e">
            <v>#N/A</v>
          </cell>
        </row>
        <row r="6019">
          <cell r="K6019" t="str">
            <v>7622</v>
          </cell>
          <cell r="L6019" t="e">
            <v>#N/A</v>
          </cell>
        </row>
        <row r="6020">
          <cell r="L6020" t="e">
            <v>#N/A</v>
          </cell>
        </row>
        <row r="6021">
          <cell r="L6021" t="e">
            <v>#N/A</v>
          </cell>
        </row>
        <row r="6022">
          <cell r="K6022" t="str">
            <v>7622</v>
          </cell>
          <cell r="L6022" t="e">
            <v>#N/A</v>
          </cell>
        </row>
        <row r="6023">
          <cell r="K6023" t="str">
            <v>7622</v>
          </cell>
          <cell r="L6023" t="e">
            <v>#N/A</v>
          </cell>
        </row>
        <row r="6024">
          <cell r="K6024" t="str">
            <v>7622</v>
          </cell>
          <cell r="L6024" t="e">
            <v>#N/A</v>
          </cell>
        </row>
        <row r="6025">
          <cell r="K6025" t="str">
            <v>7622</v>
          </cell>
          <cell r="L6025" t="e">
            <v>#N/A</v>
          </cell>
        </row>
        <row r="6026">
          <cell r="K6026" t="str">
            <v>7622</v>
          </cell>
          <cell r="L6026" t="e">
            <v>#N/A</v>
          </cell>
        </row>
        <row r="6027">
          <cell r="K6027" t="str">
            <v>7622</v>
          </cell>
          <cell r="L6027" t="e">
            <v>#N/A</v>
          </cell>
        </row>
        <row r="6028">
          <cell r="K6028" t="str">
            <v>7622</v>
          </cell>
          <cell r="L6028" t="e">
            <v>#N/A</v>
          </cell>
        </row>
        <row r="6029">
          <cell r="K6029" t="str">
            <v>7622</v>
          </cell>
          <cell r="L6029" t="e">
            <v>#N/A</v>
          </cell>
        </row>
        <row r="6030">
          <cell r="K6030" t="str">
            <v>7630</v>
          </cell>
          <cell r="L6030" t="e">
            <v>#N/A</v>
          </cell>
        </row>
        <row r="6031">
          <cell r="K6031" t="str">
            <v>7630</v>
          </cell>
          <cell r="L6031" t="e">
            <v>#N/A</v>
          </cell>
        </row>
        <row r="6032">
          <cell r="K6032" t="str">
            <v>7630</v>
          </cell>
          <cell r="L6032" t="e">
            <v>#N/A</v>
          </cell>
        </row>
        <row r="6033">
          <cell r="K6033" t="str">
            <v>7630</v>
          </cell>
          <cell r="L6033" t="e">
            <v>#N/A</v>
          </cell>
        </row>
        <row r="6034">
          <cell r="K6034" t="str">
            <v>7630</v>
          </cell>
          <cell r="L6034" t="e">
            <v>#N/A</v>
          </cell>
        </row>
        <row r="6035">
          <cell r="K6035" t="str">
            <v>7630</v>
          </cell>
          <cell r="L6035" t="e">
            <v>#N/A</v>
          </cell>
        </row>
        <row r="6036">
          <cell r="K6036" t="str">
            <v>7630</v>
          </cell>
          <cell r="L6036" t="e">
            <v>#N/A</v>
          </cell>
        </row>
        <row r="6037">
          <cell r="K6037" t="str">
            <v>7630</v>
          </cell>
          <cell r="L6037" t="e">
            <v>#N/A</v>
          </cell>
        </row>
        <row r="6038">
          <cell r="K6038" t="str">
            <v>7630</v>
          </cell>
          <cell r="L6038" t="e">
            <v>#N/A</v>
          </cell>
        </row>
        <row r="6039">
          <cell r="K6039" t="str">
            <v>6421</v>
          </cell>
          <cell r="L6039" t="e">
            <v>#N/A</v>
          </cell>
        </row>
        <row r="6040">
          <cell r="K6040" t="str">
            <v>6421</v>
          </cell>
          <cell r="L6040" t="e">
            <v>#N/A</v>
          </cell>
        </row>
        <row r="6041">
          <cell r="K6041" t="str">
            <v>6421</v>
          </cell>
          <cell r="L6041" t="e">
            <v>#N/A</v>
          </cell>
        </row>
        <row r="6042">
          <cell r="K6042" t="str">
            <v>6421</v>
          </cell>
          <cell r="L6042" t="e">
            <v>#N/A</v>
          </cell>
        </row>
        <row r="6043">
          <cell r="K6043" t="str">
            <v>6421</v>
          </cell>
          <cell r="L6043" t="e">
            <v>#N/A</v>
          </cell>
        </row>
        <row r="6044">
          <cell r="K6044" t="str">
            <v>7650</v>
          </cell>
          <cell r="L6044" t="e">
            <v>#N/A</v>
          </cell>
        </row>
        <row r="6045">
          <cell r="K6045" t="str">
            <v>7650</v>
          </cell>
          <cell r="L6045" t="e">
            <v>#N/A</v>
          </cell>
        </row>
        <row r="6046">
          <cell r="K6046" t="str">
            <v>7650</v>
          </cell>
          <cell r="L6046" t="e">
            <v>#N/A</v>
          </cell>
        </row>
        <row r="6047">
          <cell r="K6047" t="str">
            <v>7650</v>
          </cell>
          <cell r="L6047" t="e">
            <v>#N/A</v>
          </cell>
        </row>
        <row r="6048">
          <cell r="K6048" t="str">
            <v>7650</v>
          </cell>
          <cell r="L6048" t="e">
            <v>#N/A</v>
          </cell>
        </row>
        <row r="6049">
          <cell r="K6049" t="str">
            <v>7650</v>
          </cell>
          <cell r="L6049" t="e">
            <v>#N/A</v>
          </cell>
        </row>
        <row r="6050">
          <cell r="K6050" t="str">
            <v>7650</v>
          </cell>
          <cell r="L6050" t="e">
            <v>#N/A</v>
          </cell>
        </row>
        <row r="6051">
          <cell r="K6051" t="str">
            <v>7650</v>
          </cell>
          <cell r="L6051" t="e">
            <v>#N/A</v>
          </cell>
        </row>
        <row r="6052">
          <cell r="K6052" t="str">
            <v>7650</v>
          </cell>
          <cell r="L6052" t="e">
            <v>#N/A</v>
          </cell>
        </row>
        <row r="6053">
          <cell r="K6053" t="str">
            <v>7650</v>
          </cell>
          <cell r="L6053" t="e">
            <v>#N/A</v>
          </cell>
        </row>
        <row r="6054">
          <cell r="K6054" t="str">
            <v>7650</v>
          </cell>
          <cell r="L6054" t="e">
            <v>#N/A</v>
          </cell>
        </row>
        <row r="6055">
          <cell r="K6055" t="str">
            <v>7650</v>
          </cell>
          <cell r="L6055" t="e">
            <v>#N/A</v>
          </cell>
        </row>
        <row r="6056">
          <cell r="K6056" t="str">
            <v>7650</v>
          </cell>
          <cell r="L6056" t="e">
            <v>#N/A</v>
          </cell>
        </row>
        <row r="6057">
          <cell r="K6057" t="str">
            <v>18301</v>
          </cell>
          <cell r="L6057" t="e">
            <v>#N/A</v>
          </cell>
        </row>
        <row r="6058">
          <cell r="K6058" t="str">
            <v>18301</v>
          </cell>
          <cell r="L6058" t="e">
            <v>#N/A</v>
          </cell>
        </row>
        <row r="6059">
          <cell r="K6059" t="str">
            <v>18301</v>
          </cell>
          <cell r="L6059" t="e">
            <v>#N/A</v>
          </cell>
        </row>
        <row r="6060">
          <cell r="K6060" t="str">
            <v>18301</v>
          </cell>
          <cell r="L6060" t="e">
            <v>#N/A</v>
          </cell>
        </row>
        <row r="6061">
          <cell r="K6061" t="str">
            <v>18301</v>
          </cell>
          <cell r="L6061" t="e">
            <v>#N/A</v>
          </cell>
        </row>
        <row r="6062">
          <cell r="K6062" t="str">
            <v>18301</v>
          </cell>
          <cell r="L6062" t="e">
            <v>#N/A</v>
          </cell>
        </row>
        <row r="6063">
          <cell r="K6063" t="str">
            <v>18301</v>
          </cell>
          <cell r="L6063" t="e">
            <v>#N/A</v>
          </cell>
        </row>
        <row r="6064">
          <cell r="K6064" t="str">
            <v>18300</v>
          </cell>
          <cell r="L6064" t="e">
            <v>#N/A</v>
          </cell>
        </row>
        <row r="6065">
          <cell r="K6065" t="str">
            <v>18300</v>
          </cell>
          <cell r="L6065" t="e">
            <v>#N/A</v>
          </cell>
        </row>
        <row r="6066">
          <cell r="K6066" t="str">
            <v>18320</v>
          </cell>
          <cell r="L6066" t="e">
            <v>#N/A</v>
          </cell>
        </row>
        <row r="6067">
          <cell r="K6067" t="str">
            <v>18320</v>
          </cell>
          <cell r="L6067" t="e">
            <v>#N/A</v>
          </cell>
        </row>
        <row r="6068">
          <cell r="K6068" t="str">
            <v>18300</v>
          </cell>
          <cell r="L6068" t="e">
            <v>#N/A</v>
          </cell>
        </row>
        <row r="6069">
          <cell r="K6069" t="str">
            <v>18300</v>
          </cell>
          <cell r="L6069" t="e">
            <v>#N/A</v>
          </cell>
        </row>
        <row r="6070">
          <cell r="K6070" t="str">
            <v>18319</v>
          </cell>
          <cell r="L6070" t="e">
            <v>#N/A</v>
          </cell>
        </row>
        <row r="6071">
          <cell r="K6071" t="str">
            <v>17504</v>
          </cell>
          <cell r="L6071" t="e">
            <v>#N/A</v>
          </cell>
        </row>
        <row r="6072">
          <cell r="K6072" t="str">
            <v>17504</v>
          </cell>
          <cell r="L6072" t="e">
            <v>#N/A</v>
          </cell>
        </row>
        <row r="6073">
          <cell r="K6073" t="str">
            <v>17504</v>
          </cell>
          <cell r="L6073" t="e">
            <v>#N/A</v>
          </cell>
        </row>
        <row r="6074">
          <cell r="K6074" t="str">
            <v>18601</v>
          </cell>
          <cell r="L6074" t="e">
            <v>#N/A</v>
          </cell>
        </row>
        <row r="6075">
          <cell r="K6075" t="str">
            <v>18601</v>
          </cell>
          <cell r="L6075" t="e">
            <v>#N/A</v>
          </cell>
        </row>
        <row r="6076">
          <cell r="K6076" t="str">
            <v>7610</v>
          </cell>
          <cell r="L6076" t="e">
            <v>#N/A</v>
          </cell>
        </row>
        <row r="6077">
          <cell r="K6077" t="str">
            <v>7610</v>
          </cell>
          <cell r="L6077" t="e">
            <v>#N/A</v>
          </cell>
        </row>
        <row r="6078">
          <cell r="K6078" t="str">
            <v>7610</v>
          </cell>
          <cell r="L6078" t="e">
            <v>#N/A</v>
          </cell>
        </row>
        <row r="6079">
          <cell r="K6079" t="str">
            <v>7610</v>
          </cell>
          <cell r="L6079" t="e">
            <v>#N/A</v>
          </cell>
        </row>
        <row r="6080">
          <cell r="K6080" t="str">
            <v>7610</v>
          </cell>
          <cell r="L6080" t="e">
            <v>#N/A</v>
          </cell>
        </row>
        <row r="6081">
          <cell r="K6081" t="str">
            <v>18312</v>
          </cell>
          <cell r="L6081" t="e">
            <v>#N/A</v>
          </cell>
        </row>
        <row r="6082">
          <cell r="K6082" t="str">
            <v>18312</v>
          </cell>
          <cell r="L6082" t="e">
            <v>#N/A</v>
          </cell>
        </row>
        <row r="6083">
          <cell r="L6083" t="e">
            <v>#N/A</v>
          </cell>
        </row>
        <row r="6084">
          <cell r="L6084" t="e">
            <v>#N/A</v>
          </cell>
        </row>
        <row r="6085">
          <cell r="K6085" t="str">
            <v>7610</v>
          </cell>
          <cell r="L6085" t="e">
            <v>#N/A</v>
          </cell>
        </row>
        <row r="6086">
          <cell r="K6086" t="str">
            <v>7610</v>
          </cell>
          <cell r="L6086" t="e">
            <v>#N/A</v>
          </cell>
        </row>
        <row r="6087">
          <cell r="K6087" t="str">
            <v>7610</v>
          </cell>
          <cell r="L6087" t="e">
            <v>#N/A</v>
          </cell>
        </row>
        <row r="6088">
          <cell r="K6088" t="str">
            <v>7610</v>
          </cell>
          <cell r="L6088" t="e">
            <v>#N/A</v>
          </cell>
        </row>
        <row r="6089">
          <cell r="K6089" t="str">
            <v>7610</v>
          </cell>
          <cell r="L6089" t="e">
            <v>#N/A</v>
          </cell>
        </row>
        <row r="6090">
          <cell r="K6090" t="str">
            <v>7610</v>
          </cell>
          <cell r="L6090" t="e">
            <v>#N/A</v>
          </cell>
        </row>
        <row r="6091">
          <cell r="K6091" t="str">
            <v>7640</v>
          </cell>
          <cell r="L6091" t="e">
            <v>#N/A</v>
          </cell>
        </row>
        <row r="6092">
          <cell r="K6092" t="str">
            <v>7640</v>
          </cell>
          <cell r="L6092" t="e">
            <v>#N/A</v>
          </cell>
        </row>
        <row r="6093">
          <cell r="K6093" t="str">
            <v>7640</v>
          </cell>
          <cell r="L6093" t="e">
            <v>#N/A</v>
          </cell>
        </row>
        <row r="6094">
          <cell r="K6094" t="str">
            <v>7610</v>
          </cell>
          <cell r="L6094" t="e">
            <v>#N/A</v>
          </cell>
        </row>
        <row r="6095">
          <cell r="K6095" t="str">
            <v>7610</v>
          </cell>
          <cell r="L6095" t="e">
            <v>#N/A</v>
          </cell>
        </row>
        <row r="6096">
          <cell r="K6096" t="str">
            <v>7640</v>
          </cell>
          <cell r="L6096" t="e">
            <v>#N/A</v>
          </cell>
        </row>
        <row r="6097">
          <cell r="K6097" t="str">
            <v>7640</v>
          </cell>
          <cell r="L6097" t="e">
            <v>#N/A</v>
          </cell>
        </row>
        <row r="6098">
          <cell r="K6098" t="str">
            <v>7640</v>
          </cell>
          <cell r="L6098" t="e">
            <v>#N/A</v>
          </cell>
        </row>
        <row r="6099">
          <cell r="K6099" t="str">
            <v>7610</v>
          </cell>
          <cell r="L6099" t="e">
            <v>#N/A</v>
          </cell>
        </row>
        <row r="6100">
          <cell r="K6100" t="str">
            <v>7610</v>
          </cell>
          <cell r="L6100" t="e">
            <v>#N/A</v>
          </cell>
        </row>
        <row r="6101">
          <cell r="K6101" t="str">
            <v>7640</v>
          </cell>
          <cell r="L6101" t="e">
            <v>#N/A</v>
          </cell>
        </row>
        <row r="6102">
          <cell r="K6102" t="str">
            <v>7640</v>
          </cell>
          <cell r="L6102" t="e">
            <v>#N/A</v>
          </cell>
        </row>
        <row r="6103">
          <cell r="K6103" t="str">
            <v>7640</v>
          </cell>
          <cell r="L6103" t="e">
            <v>#N/A</v>
          </cell>
        </row>
        <row r="6104">
          <cell r="K6104" t="str">
            <v>7743</v>
          </cell>
          <cell r="L6104" t="e">
            <v>#N/A</v>
          </cell>
        </row>
        <row r="6105">
          <cell r="K6105" t="str">
            <v>7743</v>
          </cell>
          <cell r="L6105" t="e">
            <v>#N/A</v>
          </cell>
        </row>
        <row r="6106">
          <cell r="K6106" t="str">
            <v>18319</v>
          </cell>
          <cell r="L6106" t="e">
            <v>#N/A</v>
          </cell>
        </row>
        <row r="6107">
          <cell r="K6107" t="str">
            <v>18319</v>
          </cell>
          <cell r="L6107" t="e">
            <v>#N/A</v>
          </cell>
        </row>
        <row r="6108">
          <cell r="L6108" t="e">
            <v>#N/A</v>
          </cell>
        </row>
        <row r="6109">
          <cell r="K6109" t="str">
            <v>7630</v>
          </cell>
          <cell r="L6109" t="e">
            <v>#N/A</v>
          </cell>
        </row>
        <row r="6110">
          <cell r="K6110" t="str">
            <v>7630</v>
          </cell>
          <cell r="L6110" t="e">
            <v>#N/A</v>
          </cell>
        </row>
        <row r="6111">
          <cell r="K6111" t="str">
            <v>7630</v>
          </cell>
          <cell r="L6111" t="e">
            <v>#N/A</v>
          </cell>
        </row>
        <row r="6112">
          <cell r="K6112" t="str">
            <v>7630</v>
          </cell>
          <cell r="L6112" t="e">
            <v>#N/A</v>
          </cell>
        </row>
        <row r="6113">
          <cell r="K6113" t="str">
            <v>7630</v>
          </cell>
          <cell r="L6113" t="e">
            <v>#N/A</v>
          </cell>
        </row>
        <row r="6114">
          <cell r="K6114" t="str">
            <v>7640</v>
          </cell>
          <cell r="L6114" t="e">
            <v>#N/A</v>
          </cell>
        </row>
        <row r="6115">
          <cell r="K6115" t="str">
            <v>7640</v>
          </cell>
          <cell r="L6115" t="e">
            <v>#N/A</v>
          </cell>
        </row>
        <row r="6116">
          <cell r="K6116" t="str">
            <v>7640</v>
          </cell>
          <cell r="L6116" t="e">
            <v>#N/A</v>
          </cell>
        </row>
        <row r="6117">
          <cell r="K6117" t="str">
            <v>7640</v>
          </cell>
          <cell r="L6117" t="e">
            <v>#N/A</v>
          </cell>
        </row>
        <row r="6118">
          <cell r="K6118" t="str">
            <v>7640</v>
          </cell>
          <cell r="L6118" t="e">
            <v>#N/A</v>
          </cell>
        </row>
        <row r="6119">
          <cell r="K6119" t="str">
            <v>7640</v>
          </cell>
          <cell r="L6119" t="e">
            <v>#N/A</v>
          </cell>
        </row>
        <row r="6120">
          <cell r="K6120" t="str">
            <v>7640</v>
          </cell>
          <cell r="L6120" t="e">
            <v>#N/A</v>
          </cell>
        </row>
        <row r="6121">
          <cell r="K6121" t="str">
            <v>7640</v>
          </cell>
          <cell r="L6121" t="e">
            <v>#N/A</v>
          </cell>
        </row>
        <row r="6122">
          <cell r="K6122" t="str">
            <v>7640</v>
          </cell>
          <cell r="L6122" t="e">
            <v>#N/A</v>
          </cell>
        </row>
        <row r="6123">
          <cell r="K6123" t="str">
            <v>7640</v>
          </cell>
          <cell r="L6123" t="e">
            <v>#N/A</v>
          </cell>
        </row>
        <row r="6124">
          <cell r="K6124" t="str">
            <v>7661</v>
          </cell>
          <cell r="L6124" t="e">
            <v>#N/A</v>
          </cell>
        </row>
        <row r="6125">
          <cell r="K6125" t="str">
            <v>7661</v>
          </cell>
          <cell r="L6125" t="e">
            <v>#N/A</v>
          </cell>
        </row>
        <row r="6126">
          <cell r="K6126" t="str">
            <v>7661</v>
          </cell>
          <cell r="L6126" t="e">
            <v>#N/A</v>
          </cell>
        </row>
        <row r="6127">
          <cell r="K6127" t="str">
            <v>7661</v>
          </cell>
          <cell r="L6127" t="e">
            <v>#N/A</v>
          </cell>
        </row>
        <row r="6128">
          <cell r="K6128" t="str">
            <v>7661</v>
          </cell>
          <cell r="L6128" t="e">
            <v>#N/A</v>
          </cell>
        </row>
        <row r="6129">
          <cell r="K6129" t="str">
            <v>7660</v>
          </cell>
          <cell r="L6129" t="e">
            <v>#N/A</v>
          </cell>
        </row>
        <row r="6130">
          <cell r="K6130" t="str">
            <v>7660</v>
          </cell>
          <cell r="L6130" t="e">
            <v>#N/A</v>
          </cell>
        </row>
        <row r="6131">
          <cell r="K6131" t="str">
            <v>7641</v>
          </cell>
          <cell r="L6131" t="e">
            <v>#N/A</v>
          </cell>
        </row>
        <row r="6132">
          <cell r="K6132" t="str">
            <v>7641</v>
          </cell>
          <cell r="L6132" t="e">
            <v>#N/A</v>
          </cell>
        </row>
        <row r="6133">
          <cell r="K6133" t="str">
            <v>7641</v>
          </cell>
          <cell r="L6133" t="e">
            <v>#N/A</v>
          </cell>
        </row>
        <row r="6134">
          <cell r="K6134" t="str">
            <v>7641</v>
          </cell>
          <cell r="L6134" t="e">
            <v>#N/A</v>
          </cell>
        </row>
        <row r="6135">
          <cell r="K6135" t="str">
            <v>7641</v>
          </cell>
          <cell r="L6135" t="e">
            <v>#N/A</v>
          </cell>
        </row>
        <row r="6136">
          <cell r="K6136" t="str">
            <v>7641</v>
          </cell>
          <cell r="L6136" t="e">
            <v>#N/A</v>
          </cell>
        </row>
        <row r="6137">
          <cell r="K6137" t="str">
            <v>7641</v>
          </cell>
          <cell r="L6137" t="e">
            <v>#N/A</v>
          </cell>
        </row>
        <row r="6138">
          <cell r="K6138" t="str">
            <v>7641</v>
          </cell>
          <cell r="L6138" t="e">
            <v>#N/A</v>
          </cell>
        </row>
        <row r="6139">
          <cell r="K6139" t="str">
            <v>7641</v>
          </cell>
          <cell r="L6139" t="e">
            <v>#N/A</v>
          </cell>
        </row>
        <row r="6140">
          <cell r="K6140" t="str">
            <v>7641</v>
          </cell>
          <cell r="L6140" t="e">
            <v>#N/A</v>
          </cell>
        </row>
        <row r="6141">
          <cell r="K6141" t="str">
            <v>7641</v>
          </cell>
          <cell r="L6141" t="e">
            <v>#N/A</v>
          </cell>
        </row>
        <row r="6142">
          <cell r="K6142" t="str">
            <v>7641</v>
          </cell>
          <cell r="L6142" t="e">
            <v>#N/A</v>
          </cell>
        </row>
        <row r="6143">
          <cell r="K6143" t="str">
            <v>7641</v>
          </cell>
          <cell r="L6143" t="e">
            <v>#N/A</v>
          </cell>
        </row>
        <row r="6144">
          <cell r="K6144" t="str">
            <v>7641</v>
          </cell>
          <cell r="L6144" t="e">
            <v>#N/A</v>
          </cell>
        </row>
        <row r="6145">
          <cell r="K6145" t="str">
            <v>7641</v>
          </cell>
          <cell r="L6145" t="e">
            <v>#N/A</v>
          </cell>
        </row>
        <row r="6146">
          <cell r="K6146" t="str">
            <v>7641</v>
          </cell>
          <cell r="L6146" t="e">
            <v>#N/A</v>
          </cell>
        </row>
        <row r="6147">
          <cell r="K6147" t="str">
            <v>7641</v>
          </cell>
          <cell r="L6147" t="e">
            <v>#N/A</v>
          </cell>
        </row>
        <row r="6148">
          <cell r="K6148" t="str">
            <v>7641</v>
          </cell>
          <cell r="L6148" t="e">
            <v>#N/A</v>
          </cell>
        </row>
        <row r="6149">
          <cell r="K6149" t="str">
            <v>7641</v>
          </cell>
          <cell r="L6149" t="e">
            <v>#N/A</v>
          </cell>
        </row>
        <row r="6150">
          <cell r="K6150" t="str">
            <v>7641</v>
          </cell>
          <cell r="L6150" t="e">
            <v>#N/A</v>
          </cell>
        </row>
        <row r="6151">
          <cell r="K6151" t="str">
            <v>7641</v>
          </cell>
          <cell r="L6151" t="e">
            <v>#N/A</v>
          </cell>
        </row>
        <row r="6152">
          <cell r="K6152" t="str">
            <v>7641</v>
          </cell>
          <cell r="L6152" t="e">
            <v>#N/A</v>
          </cell>
        </row>
        <row r="6153">
          <cell r="K6153" t="str">
            <v>18319</v>
          </cell>
          <cell r="L6153" t="e">
            <v>#N/A</v>
          </cell>
        </row>
        <row r="6154">
          <cell r="K6154" t="str">
            <v>18319</v>
          </cell>
          <cell r="L6154" t="e">
            <v>#N/A</v>
          </cell>
        </row>
        <row r="6155">
          <cell r="K6155" t="str">
            <v>18319</v>
          </cell>
          <cell r="L6155" t="e">
            <v>#N/A</v>
          </cell>
        </row>
        <row r="6156">
          <cell r="K6156" t="str">
            <v>7662</v>
          </cell>
          <cell r="L6156" t="e">
            <v>#N/A</v>
          </cell>
        </row>
        <row r="6157">
          <cell r="K6157" t="str">
            <v>7662</v>
          </cell>
          <cell r="L6157" t="e">
            <v>#N/A</v>
          </cell>
        </row>
        <row r="6158">
          <cell r="K6158" t="str">
            <v>7662</v>
          </cell>
          <cell r="L6158" t="e">
            <v>#N/A</v>
          </cell>
        </row>
        <row r="6159">
          <cell r="K6159" t="str">
            <v>7662</v>
          </cell>
          <cell r="L6159" t="e">
            <v>#N/A</v>
          </cell>
        </row>
        <row r="6160">
          <cell r="K6160" t="str">
            <v>7662</v>
          </cell>
          <cell r="L6160" t="e">
            <v>#N/A</v>
          </cell>
        </row>
        <row r="6161">
          <cell r="K6161" t="str">
            <v>7663</v>
          </cell>
          <cell r="L6161" t="e">
            <v>#N/A</v>
          </cell>
        </row>
        <row r="6162">
          <cell r="K6162" t="str">
            <v>7663</v>
          </cell>
          <cell r="L6162" t="e">
            <v>#N/A</v>
          </cell>
        </row>
        <row r="6163">
          <cell r="K6163" t="str">
            <v>7663</v>
          </cell>
          <cell r="L6163" t="e">
            <v>#N/A</v>
          </cell>
        </row>
        <row r="6164">
          <cell r="K6164" t="str">
            <v>7663</v>
          </cell>
          <cell r="L6164" t="e">
            <v>#N/A</v>
          </cell>
        </row>
        <row r="6165">
          <cell r="K6165" t="str">
            <v>7663</v>
          </cell>
          <cell r="L6165" t="e">
            <v>#N/A</v>
          </cell>
        </row>
        <row r="6166">
          <cell r="L6166" t="e">
            <v>#N/A</v>
          </cell>
        </row>
        <row r="6167">
          <cell r="L6167" t="e">
            <v>#N/A</v>
          </cell>
        </row>
        <row r="6168">
          <cell r="L6168" t="e">
            <v>#N/A</v>
          </cell>
        </row>
        <row r="6169">
          <cell r="L6169" t="e">
            <v>#N/A</v>
          </cell>
        </row>
        <row r="6170">
          <cell r="L6170" t="e">
            <v>#N/A</v>
          </cell>
        </row>
        <row r="6171">
          <cell r="L6171" t="e">
            <v>#N/A</v>
          </cell>
        </row>
        <row r="6172">
          <cell r="L6172" t="e">
            <v>#N/A</v>
          </cell>
        </row>
        <row r="6173">
          <cell r="L6173" t="e">
            <v>#N/A</v>
          </cell>
        </row>
        <row r="6174">
          <cell r="L6174" t="e">
            <v>#N/A</v>
          </cell>
        </row>
        <row r="6175">
          <cell r="L6175" t="e">
            <v>#N/A</v>
          </cell>
        </row>
        <row r="6176">
          <cell r="L6176" t="e">
            <v>#N/A</v>
          </cell>
        </row>
        <row r="6177">
          <cell r="L6177" t="e">
            <v>#N/A</v>
          </cell>
        </row>
        <row r="6178">
          <cell r="L6178" t="e">
            <v>#N/A</v>
          </cell>
        </row>
        <row r="6179">
          <cell r="L6179" t="e">
            <v>#N/A</v>
          </cell>
        </row>
        <row r="6180">
          <cell r="L6180" t="e">
            <v>#N/A</v>
          </cell>
        </row>
        <row r="6181">
          <cell r="L6181" t="e">
            <v>#N/A</v>
          </cell>
        </row>
        <row r="6182">
          <cell r="L6182" t="e">
            <v>#N/A</v>
          </cell>
        </row>
        <row r="6183">
          <cell r="L6183" t="e">
            <v>#N/A</v>
          </cell>
        </row>
        <row r="6184">
          <cell r="L6184" t="e">
            <v>#N/A</v>
          </cell>
        </row>
        <row r="6185">
          <cell r="L6185" t="e">
            <v>#N/A</v>
          </cell>
        </row>
        <row r="6186">
          <cell r="K6186" t="str">
            <v>7641</v>
          </cell>
          <cell r="L6186" t="e">
            <v>#N/A</v>
          </cell>
        </row>
        <row r="6187">
          <cell r="K6187" t="str">
            <v>7641</v>
          </cell>
          <cell r="L6187" t="e">
            <v>#N/A</v>
          </cell>
        </row>
        <row r="6188">
          <cell r="K6188" t="str">
            <v>7641</v>
          </cell>
          <cell r="L6188" t="e">
            <v>#N/A</v>
          </cell>
        </row>
        <row r="6189">
          <cell r="K6189" t="str">
            <v>7641</v>
          </cell>
          <cell r="L6189" t="e">
            <v>#N/A</v>
          </cell>
        </row>
        <row r="6190">
          <cell r="K6190" t="str">
            <v>7641</v>
          </cell>
          <cell r="L6190" t="e">
            <v>#N/A</v>
          </cell>
        </row>
        <row r="6191">
          <cell r="L6191" t="e">
            <v>#N/A</v>
          </cell>
        </row>
        <row r="6192">
          <cell r="L6192" t="e">
            <v>#N/A</v>
          </cell>
        </row>
        <row r="6193">
          <cell r="L6193" t="e">
            <v>#N/A</v>
          </cell>
        </row>
        <row r="6194">
          <cell r="L6194" t="e">
            <v>#N/A</v>
          </cell>
        </row>
        <row r="6195">
          <cell r="L6195" t="e">
            <v>#N/A</v>
          </cell>
        </row>
        <row r="6196">
          <cell r="L6196" t="e">
            <v>#N/A</v>
          </cell>
        </row>
        <row r="6197">
          <cell r="L6197" t="e">
            <v>#N/A</v>
          </cell>
        </row>
        <row r="6198">
          <cell r="L6198" t="e">
            <v>#N/A</v>
          </cell>
        </row>
        <row r="6199">
          <cell r="L6199" t="e">
            <v>#N/A</v>
          </cell>
        </row>
        <row r="6200">
          <cell r="L6200" t="e">
            <v>#N/A</v>
          </cell>
        </row>
        <row r="6201">
          <cell r="L6201" t="e">
            <v>#N/A</v>
          </cell>
        </row>
        <row r="6202">
          <cell r="L6202" t="e">
            <v>#N/A</v>
          </cell>
        </row>
        <row r="6203">
          <cell r="L6203" t="e">
            <v>#N/A</v>
          </cell>
        </row>
        <row r="6204">
          <cell r="L6204" t="e">
            <v>#N/A</v>
          </cell>
        </row>
        <row r="6205">
          <cell r="L6205" t="e">
            <v>#N/A</v>
          </cell>
        </row>
        <row r="6206">
          <cell r="L6206" t="e">
            <v>#N/A</v>
          </cell>
        </row>
        <row r="6207">
          <cell r="L6207" t="e">
            <v>#N/A</v>
          </cell>
        </row>
        <row r="6208">
          <cell r="L6208" t="e">
            <v>#N/A</v>
          </cell>
        </row>
        <row r="6209">
          <cell r="L6209" t="e">
            <v>#N/A</v>
          </cell>
        </row>
        <row r="6210">
          <cell r="L6210" t="e">
            <v>#N/A</v>
          </cell>
        </row>
        <row r="6211">
          <cell r="L6211" t="e">
            <v>#N/A</v>
          </cell>
        </row>
        <row r="6212">
          <cell r="L6212" t="e">
            <v>#N/A</v>
          </cell>
        </row>
        <row r="6213">
          <cell r="L6213" t="e">
            <v>#N/A</v>
          </cell>
        </row>
        <row r="6214">
          <cell r="L6214" t="e">
            <v>#N/A</v>
          </cell>
        </row>
        <row r="6215">
          <cell r="L6215" t="e">
            <v>#N/A</v>
          </cell>
        </row>
        <row r="6216">
          <cell r="L6216" t="e">
            <v>#N/A</v>
          </cell>
        </row>
        <row r="6217">
          <cell r="L6217" t="e">
            <v>#N/A</v>
          </cell>
        </row>
        <row r="6218">
          <cell r="L6218" t="e">
            <v>#N/A</v>
          </cell>
        </row>
        <row r="6219">
          <cell r="L6219" t="e">
            <v>#N/A</v>
          </cell>
        </row>
        <row r="6220">
          <cell r="L6220" t="e">
            <v>#N/A</v>
          </cell>
        </row>
        <row r="6221">
          <cell r="L6221" t="e">
            <v>#N/A</v>
          </cell>
        </row>
        <row r="6222">
          <cell r="L6222" t="e">
            <v>#N/A</v>
          </cell>
        </row>
        <row r="6223">
          <cell r="L6223" t="e">
            <v>#N/A</v>
          </cell>
        </row>
        <row r="6224">
          <cell r="L6224" t="e">
            <v>#N/A</v>
          </cell>
        </row>
        <row r="6225">
          <cell r="L6225" t="e">
            <v>#N/A</v>
          </cell>
        </row>
        <row r="6226">
          <cell r="L6226" t="e">
            <v>#N/A</v>
          </cell>
        </row>
        <row r="6227">
          <cell r="K6227" t="str">
            <v>7701</v>
          </cell>
          <cell r="L6227" t="e">
            <v>#N/A</v>
          </cell>
        </row>
        <row r="6228">
          <cell r="K6228" t="str">
            <v>7701</v>
          </cell>
          <cell r="L6228" t="e">
            <v>#N/A</v>
          </cell>
        </row>
        <row r="6229">
          <cell r="K6229" t="str">
            <v>7701</v>
          </cell>
          <cell r="L6229" t="e">
            <v>#N/A</v>
          </cell>
        </row>
        <row r="6230">
          <cell r="K6230" t="str">
            <v>7701</v>
          </cell>
          <cell r="L6230" t="e">
            <v>#N/A</v>
          </cell>
        </row>
        <row r="6231">
          <cell r="K6231" t="str">
            <v>7701</v>
          </cell>
          <cell r="L6231" t="e">
            <v>#N/A</v>
          </cell>
        </row>
        <row r="6232">
          <cell r="K6232" t="str">
            <v>7702</v>
          </cell>
          <cell r="L6232" t="e">
            <v>#N/A</v>
          </cell>
        </row>
        <row r="6233">
          <cell r="K6233" t="str">
            <v>7702</v>
          </cell>
          <cell r="L6233" t="e">
            <v>#N/A</v>
          </cell>
        </row>
        <row r="6234">
          <cell r="K6234" t="str">
            <v>7702</v>
          </cell>
          <cell r="L6234" t="e">
            <v>#N/A</v>
          </cell>
        </row>
        <row r="6235">
          <cell r="K6235" t="str">
            <v>7702</v>
          </cell>
          <cell r="L6235" t="e">
            <v>#N/A</v>
          </cell>
        </row>
        <row r="6236">
          <cell r="K6236" t="str">
            <v>7702</v>
          </cell>
          <cell r="L6236" t="e">
            <v>#N/A</v>
          </cell>
        </row>
        <row r="6237">
          <cell r="K6237" t="str">
            <v>18322</v>
          </cell>
          <cell r="L6237" t="e">
            <v>#N/A</v>
          </cell>
        </row>
        <row r="6238">
          <cell r="K6238" t="str">
            <v>18324</v>
          </cell>
          <cell r="L6238" t="e">
            <v>#N/A</v>
          </cell>
        </row>
        <row r="6239">
          <cell r="K6239" t="str">
            <v>18322</v>
          </cell>
          <cell r="L6239" t="e">
            <v>#N/A</v>
          </cell>
        </row>
        <row r="6240">
          <cell r="K6240" t="str">
            <v>18323</v>
          </cell>
          <cell r="L6240" t="e">
            <v>#N/A</v>
          </cell>
        </row>
        <row r="6241">
          <cell r="K6241" t="str">
            <v>18323</v>
          </cell>
          <cell r="L6241" t="e">
            <v>#N/A</v>
          </cell>
        </row>
        <row r="6242">
          <cell r="K6242" t="str">
            <v>18323</v>
          </cell>
          <cell r="L6242" t="e">
            <v>#N/A</v>
          </cell>
        </row>
        <row r="6243">
          <cell r="K6243" t="str">
            <v>18323</v>
          </cell>
          <cell r="L6243" t="e">
            <v>#N/A</v>
          </cell>
        </row>
        <row r="6244">
          <cell r="K6244" t="str">
            <v>18322</v>
          </cell>
          <cell r="L6244" t="e">
            <v>#N/A</v>
          </cell>
        </row>
        <row r="6245">
          <cell r="K6245" t="str">
            <v>18322</v>
          </cell>
          <cell r="L6245" t="e">
            <v>#N/A</v>
          </cell>
        </row>
        <row r="6246">
          <cell r="K6246" t="str">
            <v>18322</v>
          </cell>
          <cell r="L6246" t="e">
            <v>#N/A</v>
          </cell>
        </row>
        <row r="6247">
          <cell r="K6247" t="str">
            <v>18322</v>
          </cell>
          <cell r="L6247" t="e">
            <v>#N/A</v>
          </cell>
        </row>
        <row r="6248">
          <cell r="K6248" t="str">
            <v>18322</v>
          </cell>
          <cell r="L6248" t="e">
            <v>#N/A</v>
          </cell>
        </row>
        <row r="6249">
          <cell r="K6249" t="str">
            <v>18322</v>
          </cell>
          <cell r="L6249" t="e">
            <v>#N/A</v>
          </cell>
        </row>
        <row r="6250">
          <cell r="K6250" t="str">
            <v>18323</v>
          </cell>
          <cell r="L6250" t="e">
            <v>#N/A</v>
          </cell>
        </row>
        <row r="6251">
          <cell r="K6251" t="str">
            <v>18323</v>
          </cell>
          <cell r="L6251" t="e">
            <v>#N/A</v>
          </cell>
        </row>
        <row r="6252">
          <cell r="K6252" t="str">
            <v>18323</v>
          </cell>
          <cell r="L6252" t="e">
            <v>#N/A</v>
          </cell>
        </row>
        <row r="6253">
          <cell r="K6253" t="str">
            <v>18323</v>
          </cell>
          <cell r="L6253" t="e">
            <v>#N/A</v>
          </cell>
        </row>
        <row r="6254">
          <cell r="K6254" t="str">
            <v>18323</v>
          </cell>
          <cell r="L6254" t="e">
            <v>#N/A</v>
          </cell>
        </row>
        <row r="6255">
          <cell r="K6255" t="str">
            <v>18323</v>
          </cell>
          <cell r="L6255" t="e">
            <v>#N/A</v>
          </cell>
        </row>
        <row r="6256">
          <cell r="K6256" t="str">
            <v>18323</v>
          </cell>
          <cell r="L6256" t="e">
            <v>#N/A</v>
          </cell>
        </row>
        <row r="6257">
          <cell r="K6257" t="str">
            <v>18323</v>
          </cell>
          <cell r="L6257" t="e">
            <v>#N/A</v>
          </cell>
        </row>
        <row r="6258">
          <cell r="K6258" t="str">
            <v>18323</v>
          </cell>
          <cell r="L6258" t="e">
            <v>#N/A</v>
          </cell>
        </row>
        <row r="6259">
          <cell r="K6259" t="str">
            <v>18322</v>
          </cell>
          <cell r="L6259" t="e">
            <v>#N/A</v>
          </cell>
        </row>
        <row r="6260">
          <cell r="K6260" t="str">
            <v>18322</v>
          </cell>
          <cell r="L6260" t="e">
            <v>#N/A</v>
          </cell>
        </row>
        <row r="6261">
          <cell r="K6261" t="str">
            <v>18322</v>
          </cell>
          <cell r="L6261" t="e">
            <v>#N/A</v>
          </cell>
        </row>
        <row r="6262">
          <cell r="K6262" t="str">
            <v>18322</v>
          </cell>
          <cell r="L6262" t="e">
            <v>#N/A</v>
          </cell>
        </row>
        <row r="6263">
          <cell r="K6263" t="str">
            <v>17505</v>
          </cell>
          <cell r="L6263" t="e">
            <v>#N/A</v>
          </cell>
        </row>
        <row r="6264">
          <cell r="K6264" t="str">
            <v>17505</v>
          </cell>
          <cell r="L6264" t="e">
            <v>#N/A</v>
          </cell>
        </row>
        <row r="6265">
          <cell r="K6265" t="str">
            <v>17505</v>
          </cell>
          <cell r="L6265" t="e">
            <v>#N/A</v>
          </cell>
        </row>
        <row r="6266">
          <cell r="K6266" t="str">
            <v>17505</v>
          </cell>
          <cell r="L6266" t="e">
            <v>#N/A</v>
          </cell>
        </row>
        <row r="6267">
          <cell r="K6267" t="str">
            <v>17505</v>
          </cell>
          <cell r="L6267" t="e">
            <v>#N/A</v>
          </cell>
        </row>
        <row r="6268">
          <cell r="K6268" t="str">
            <v>18505</v>
          </cell>
          <cell r="L6268" t="e">
            <v>#N/A</v>
          </cell>
        </row>
        <row r="6269">
          <cell r="K6269" t="str">
            <v>18505</v>
          </cell>
          <cell r="L6269" t="e">
            <v>#N/A</v>
          </cell>
        </row>
        <row r="6270">
          <cell r="K6270" t="str">
            <v>18504</v>
          </cell>
          <cell r="L6270" t="e">
            <v>#N/A</v>
          </cell>
        </row>
        <row r="6271">
          <cell r="K6271" t="str">
            <v>18504</v>
          </cell>
          <cell r="L6271" t="e">
            <v>#N/A</v>
          </cell>
        </row>
        <row r="6272">
          <cell r="K6272" t="str">
            <v>18504</v>
          </cell>
          <cell r="L6272" t="e">
            <v>#N/A</v>
          </cell>
        </row>
        <row r="6273">
          <cell r="K6273" t="str">
            <v>18504</v>
          </cell>
          <cell r="L6273" t="e">
            <v>#N/A</v>
          </cell>
        </row>
        <row r="6274">
          <cell r="K6274" t="str">
            <v>18504</v>
          </cell>
          <cell r="L6274" t="e">
            <v>#N/A</v>
          </cell>
        </row>
        <row r="6275">
          <cell r="K6275" t="str">
            <v>18502</v>
          </cell>
          <cell r="L6275" t="e">
            <v>#N/A</v>
          </cell>
        </row>
        <row r="6276">
          <cell r="K6276" t="str">
            <v>18504</v>
          </cell>
          <cell r="L6276" t="e">
            <v>#N/A</v>
          </cell>
        </row>
        <row r="6277">
          <cell r="K6277" t="str">
            <v>17503</v>
          </cell>
          <cell r="L6277" t="e">
            <v>#N/A</v>
          </cell>
        </row>
        <row r="6278">
          <cell r="K6278" t="str">
            <v>17503</v>
          </cell>
          <cell r="L6278" t="e">
            <v>#N/A</v>
          </cell>
        </row>
        <row r="6279">
          <cell r="K6279" t="str">
            <v>17503</v>
          </cell>
          <cell r="L6279" t="e">
            <v>#N/A</v>
          </cell>
        </row>
        <row r="6280">
          <cell r="K6280" t="str">
            <v>17503</v>
          </cell>
          <cell r="L6280" t="e">
            <v>#N/A</v>
          </cell>
        </row>
        <row r="6281">
          <cell r="K6281" t="str">
            <v>17503</v>
          </cell>
          <cell r="L6281" t="e">
            <v>#N/A</v>
          </cell>
        </row>
        <row r="6282">
          <cell r="K6282" t="str">
            <v>18312</v>
          </cell>
          <cell r="L6282" t="e">
            <v>#N/A</v>
          </cell>
        </row>
        <row r="6283">
          <cell r="K6283" t="str">
            <v>18312</v>
          </cell>
          <cell r="L6283" t="e">
            <v>#N/A</v>
          </cell>
        </row>
        <row r="6284">
          <cell r="K6284" t="str">
            <v>7701</v>
          </cell>
          <cell r="L6284" t="e">
            <v>#N/A</v>
          </cell>
        </row>
        <row r="6285">
          <cell r="K6285" t="str">
            <v>7701</v>
          </cell>
          <cell r="L6285" t="e">
            <v>#N/A</v>
          </cell>
        </row>
        <row r="6286">
          <cell r="K6286" t="str">
            <v>7701</v>
          </cell>
          <cell r="L6286" t="e">
            <v>#N/A</v>
          </cell>
        </row>
        <row r="6287">
          <cell r="K6287" t="str">
            <v>7701</v>
          </cell>
          <cell r="L6287" t="e">
            <v>#N/A</v>
          </cell>
        </row>
        <row r="6288">
          <cell r="K6288" t="str">
            <v>7701</v>
          </cell>
          <cell r="L6288" t="e">
            <v>#N/A</v>
          </cell>
        </row>
        <row r="6289">
          <cell r="K6289" t="str">
            <v>7701</v>
          </cell>
          <cell r="L6289" t="e">
            <v>#N/A</v>
          </cell>
        </row>
        <row r="6290">
          <cell r="K6290" t="str">
            <v>7701</v>
          </cell>
          <cell r="L6290" t="e">
            <v>#N/A</v>
          </cell>
        </row>
        <row r="6291">
          <cell r="K6291" t="str">
            <v>7701</v>
          </cell>
          <cell r="L6291" t="e">
            <v>#N/A</v>
          </cell>
        </row>
        <row r="6292">
          <cell r="K6292" t="str">
            <v>7701</v>
          </cell>
          <cell r="L6292" t="e">
            <v>#N/A</v>
          </cell>
        </row>
        <row r="6293">
          <cell r="K6293" t="str">
            <v>7701</v>
          </cell>
          <cell r="L6293" t="e">
            <v>#N/A</v>
          </cell>
        </row>
        <row r="6294">
          <cell r="K6294" t="str">
            <v>7701</v>
          </cell>
          <cell r="L6294" t="e">
            <v>#N/A</v>
          </cell>
        </row>
        <row r="6295">
          <cell r="K6295" t="str">
            <v>7701</v>
          </cell>
          <cell r="L6295" t="e">
            <v>#N/A</v>
          </cell>
        </row>
        <row r="6296">
          <cell r="K6296" t="str">
            <v>7701</v>
          </cell>
          <cell r="L6296" t="e">
            <v>#N/A</v>
          </cell>
        </row>
        <row r="6297">
          <cell r="K6297" t="str">
            <v>7701</v>
          </cell>
          <cell r="L6297" t="e">
            <v>#N/A</v>
          </cell>
        </row>
        <row r="6298">
          <cell r="K6298" t="str">
            <v>7701</v>
          </cell>
          <cell r="L6298" t="e">
            <v>#N/A</v>
          </cell>
        </row>
        <row r="6299">
          <cell r="K6299" t="str">
            <v>7701</v>
          </cell>
          <cell r="L6299" t="e">
            <v>#N/A</v>
          </cell>
        </row>
        <row r="6300">
          <cell r="K6300" t="str">
            <v>7701</v>
          </cell>
          <cell r="L6300" t="e">
            <v>#N/A</v>
          </cell>
        </row>
        <row r="6301">
          <cell r="K6301" t="str">
            <v>7701</v>
          </cell>
          <cell r="L6301" t="e">
            <v>#N/A</v>
          </cell>
        </row>
        <row r="6302">
          <cell r="K6302" t="str">
            <v>18514</v>
          </cell>
          <cell r="L6302" t="e">
            <v>#N/A</v>
          </cell>
        </row>
        <row r="6303">
          <cell r="K6303" t="str">
            <v>18514</v>
          </cell>
          <cell r="L6303" t="e">
            <v>#N/A</v>
          </cell>
        </row>
        <row r="6304">
          <cell r="K6304" t="str">
            <v>18514</v>
          </cell>
          <cell r="L6304" t="e">
            <v>#N/A</v>
          </cell>
        </row>
        <row r="6305">
          <cell r="K6305" t="str">
            <v>18514</v>
          </cell>
          <cell r="L6305" t="e">
            <v>#N/A</v>
          </cell>
        </row>
        <row r="6306">
          <cell r="K6306" t="str">
            <v>18514</v>
          </cell>
          <cell r="L6306" t="e">
            <v>#N/A</v>
          </cell>
        </row>
        <row r="6307">
          <cell r="K6307" t="str">
            <v>18514</v>
          </cell>
          <cell r="L6307" t="e">
            <v>#N/A</v>
          </cell>
        </row>
        <row r="6308">
          <cell r="K6308" t="str">
            <v>18514</v>
          </cell>
          <cell r="L6308" t="e">
            <v>#N/A</v>
          </cell>
        </row>
        <row r="6309">
          <cell r="K6309" t="str">
            <v>18514</v>
          </cell>
          <cell r="L6309" t="e">
            <v>#N/A</v>
          </cell>
        </row>
        <row r="6310">
          <cell r="K6310" t="str">
            <v>18514</v>
          </cell>
          <cell r="L6310" t="e">
            <v>#N/A</v>
          </cell>
        </row>
        <row r="6311">
          <cell r="K6311" t="str">
            <v>18514</v>
          </cell>
          <cell r="L6311" t="e">
            <v>#N/A</v>
          </cell>
        </row>
        <row r="6312">
          <cell r="K6312" t="str">
            <v>18514</v>
          </cell>
          <cell r="L6312" t="e">
            <v>#N/A</v>
          </cell>
        </row>
        <row r="6313">
          <cell r="K6313" t="str">
            <v>18514</v>
          </cell>
          <cell r="L6313" t="e">
            <v>#N/A</v>
          </cell>
        </row>
        <row r="6314">
          <cell r="K6314" t="str">
            <v>18514</v>
          </cell>
          <cell r="L6314" t="e">
            <v>#N/A</v>
          </cell>
        </row>
        <row r="6315">
          <cell r="K6315" t="str">
            <v>18514</v>
          </cell>
          <cell r="L6315" t="e">
            <v>#N/A</v>
          </cell>
        </row>
        <row r="6316">
          <cell r="K6316" t="str">
            <v>18514</v>
          </cell>
          <cell r="L6316" t="e">
            <v>#N/A</v>
          </cell>
        </row>
        <row r="6317">
          <cell r="K6317" t="str">
            <v>18514</v>
          </cell>
          <cell r="L6317" t="e">
            <v>#N/A</v>
          </cell>
        </row>
        <row r="6318">
          <cell r="K6318" t="str">
            <v>18514</v>
          </cell>
          <cell r="L6318" t="e">
            <v>#N/A</v>
          </cell>
        </row>
        <row r="6319">
          <cell r="K6319" t="str">
            <v>18514</v>
          </cell>
          <cell r="L6319" t="e">
            <v>#N/A</v>
          </cell>
        </row>
        <row r="6320">
          <cell r="K6320" t="str">
            <v>18514</v>
          </cell>
          <cell r="L6320" t="e">
            <v>#N/A</v>
          </cell>
        </row>
        <row r="6321">
          <cell r="K6321" t="str">
            <v>18514</v>
          </cell>
          <cell r="L6321" t="e">
            <v>#N/A</v>
          </cell>
        </row>
        <row r="6322">
          <cell r="K6322" t="str">
            <v>18514</v>
          </cell>
          <cell r="L6322" t="e">
            <v>#N/A</v>
          </cell>
        </row>
        <row r="6323">
          <cell r="K6323" t="str">
            <v>18514</v>
          </cell>
          <cell r="L6323" t="e">
            <v>#N/A</v>
          </cell>
        </row>
        <row r="6324">
          <cell r="L6324" t="e">
            <v>#N/A</v>
          </cell>
        </row>
        <row r="6325">
          <cell r="L6325" t="e">
            <v>#N/A</v>
          </cell>
        </row>
        <row r="6326">
          <cell r="L6326" t="e">
            <v>#N/A</v>
          </cell>
        </row>
        <row r="6327">
          <cell r="K6327" t="str">
            <v>7722</v>
          </cell>
          <cell r="L6327" t="e">
            <v>#N/A</v>
          </cell>
        </row>
        <row r="6328">
          <cell r="K6328" t="str">
            <v>7722</v>
          </cell>
          <cell r="L6328" t="e">
            <v>#N/A</v>
          </cell>
        </row>
        <row r="6329">
          <cell r="K6329" t="str">
            <v>7722</v>
          </cell>
          <cell r="L6329" t="e">
            <v>#N/A</v>
          </cell>
        </row>
        <row r="6330">
          <cell r="K6330" t="str">
            <v>7722</v>
          </cell>
          <cell r="L6330" t="e">
            <v>#N/A</v>
          </cell>
        </row>
        <row r="6331">
          <cell r="K6331" t="str">
            <v>7722</v>
          </cell>
          <cell r="L6331" t="e">
            <v>#N/A</v>
          </cell>
        </row>
        <row r="6332">
          <cell r="K6332" t="str">
            <v>7724</v>
          </cell>
          <cell r="L6332" t="e">
            <v>#N/A</v>
          </cell>
        </row>
        <row r="6333">
          <cell r="K6333" t="str">
            <v>7724</v>
          </cell>
          <cell r="L6333" t="e">
            <v>#N/A</v>
          </cell>
        </row>
        <row r="6334">
          <cell r="K6334" t="str">
            <v>7724</v>
          </cell>
          <cell r="L6334" t="e">
            <v>#N/A</v>
          </cell>
        </row>
        <row r="6335">
          <cell r="K6335" t="str">
            <v>7724</v>
          </cell>
          <cell r="L6335" t="e">
            <v>#N/A</v>
          </cell>
        </row>
        <row r="6336">
          <cell r="K6336" t="str">
            <v>7724</v>
          </cell>
          <cell r="L6336" t="e">
            <v>#N/A</v>
          </cell>
        </row>
        <row r="6337">
          <cell r="K6337" t="str">
            <v>7722</v>
          </cell>
          <cell r="L6337" t="e">
            <v>#N/A</v>
          </cell>
        </row>
        <row r="6338">
          <cell r="K6338" t="str">
            <v>7722</v>
          </cell>
          <cell r="L6338" t="e">
            <v>#N/A</v>
          </cell>
        </row>
        <row r="6339">
          <cell r="K6339" t="str">
            <v>7722</v>
          </cell>
          <cell r="L6339" t="e">
            <v>#N/A</v>
          </cell>
        </row>
        <row r="6340">
          <cell r="K6340" t="str">
            <v>7722</v>
          </cell>
          <cell r="L6340" t="e">
            <v>#N/A</v>
          </cell>
        </row>
        <row r="6341">
          <cell r="K6341" t="str">
            <v>7722</v>
          </cell>
          <cell r="L6341" t="e">
            <v>#N/A</v>
          </cell>
        </row>
        <row r="6342">
          <cell r="K6342" t="str">
            <v>7722</v>
          </cell>
          <cell r="L6342" t="e">
            <v>#N/A</v>
          </cell>
        </row>
        <row r="6343">
          <cell r="K6343" t="str">
            <v>7722</v>
          </cell>
          <cell r="L6343" t="e">
            <v>#N/A</v>
          </cell>
        </row>
        <row r="6344">
          <cell r="K6344" t="str">
            <v>7722</v>
          </cell>
          <cell r="L6344" t="e">
            <v>#N/A</v>
          </cell>
        </row>
        <row r="6345">
          <cell r="K6345" t="str">
            <v>7722</v>
          </cell>
          <cell r="L6345" t="e">
            <v>#N/A</v>
          </cell>
        </row>
        <row r="6346">
          <cell r="K6346" t="str">
            <v>7722</v>
          </cell>
          <cell r="L6346" t="e">
            <v>#N/A</v>
          </cell>
        </row>
        <row r="6347">
          <cell r="K6347" t="str">
            <v>7722</v>
          </cell>
          <cell r="L6347" t="e">
            <v>#N/A</v>
          </cell>
        </row>
        <row r="6348">
          <cell r="K6348" t="str">
            <v>7722</v>
          </cell>
          <cell r="L6348" t="e">
            <v>#N/A</v>
          </cell>
        </row>
        <row r="6349">
          <cell r="K6349" t="str">
            <v>7722</v>
          </cell>
          <cell r="L6349" t="e">
            <v>#N/A</v>
          </cell>
        </row>
        <row r="6350">
          <cell r="K6350" t="str">
            <v>7722</v>
          </cell>
          <cell r="L6350" t="e">
            <v>#N/A</v>
          </cell>
        </row>
        <row r="6351">
          <cell r="K6351" t="str">
            <v>7722</v>
          </cell>
          <cell r="L6351" t="e">
            <v>#N/A</v>
          </cell>
        </row>
        <row r="6352">
          <cell r="K6352" t="str">
            <v>7722</v>
          </cell>
          <cell r="L6352" t="e">
            <v>#N/A</v>
          </cell>
        </row>
        <row r="6353">
          <cell r="K6353" t="str">
            <v>7722</v>
          </cell>
          <cell r="L6353" t="e">
            <v>#N/A</v>
          </cell>
        </row>
        <row r="6354">
          <cell r="K6354" t="str">
            <v>7722</v>
          </cell>
          <cell r="L6354" t="e">
            <v>#N/A</v>
          </cell>
        </row>
        <row r="6355">
          <cell r="K6355" t="str">
            <v>7722</v>
          </cell>
          <cell r="L6355" t="e">
            <v>#N/A</v>
          </cell>
        </row>
        <row r="6356">
          <cell r="K6356" t="str">
            <v>7722</v>
          </cell>
          <cell r="L6356" t="e">
            <v>#N/A</v>
          </cell>
        </row>
        <row r="6357">
          <cell r="K6357" t="str">
            <v>7722</v>
          </cell>
          <cell r="L6357" t="e">
            <v>#N/A</v>
          </cell>
        </row>
        <row r="6358">
          <cell r="K6358" t="str">
            <v>7722</v>
          </cell>
          <cell r="L6358" t="e">
            <v>#N/A</v>
          </cell>
        </row>
        <row r="6359">
          <cell r="K6359" t="str">
            <v>7722</v>
          </cell>
          <cell r="L6359" t="e">
            <v>#N/A</v>
          </cell>
        </row>
        <row r="6360">
          <cell r="K6360" t="str">
            <v>7722</v>
          </cell>
          <cell r="L6360" t="e">
            <v>#N/A</v>
          </cell>
        </row>
        <row r="6361">
          <cell r="K6361" t="str">
            <v>7722</v>
          </cell>
          <cell r="L6361" t="e">
            <v>#N/A</v>
          </cell>
        </row>
        <row r="6362">
          <cell r="K6362" t="str">
            <v>7722</v>
          </cell>
          <cell r="L6362" t="e">
            <v>#N/A</v>
          </cell>
        </row>
        <row r="6363">
          <cell r="K6363" t="str">
            <v>7722</v>
          </cell>
          <cell r="L6363" t="e">
            <v>#N/A</v>
          </cell>
        </row>
        <row r="6364">
          <cell r="K6364" t="str">
            <v>7722</v>
          </cell>
          <cell r="L6364" t="e">
            <v>#N/A</v>
          </cell>
        </row>
        <row r="6365">
          <cell r="K6365" t="str">
            <v>7722</v>
          </cell>
          <cell r="L6365" t="e">
            <v>#N/A</v>
          </cell>
        </row>
        <row r="6366">
          <cell r="K6366" t="str">
            <v>7722</v>
          </cell>
          <cell r="L6366" t="e">
            <v>#N/A</v>
          </cell>
        </row>
        <row r="6367">
          <cell r="K6367" t="str">
            <v>7722</v>
          </cell>
          <cell r="L6367" t="e">
            <v>#N/A</v>
          </cell>
        </row>
        <row r="6368">
          <cell r="K6368" t="str">
            <v>7722</v>
          </cell>
          <cell r="L6368" t="e">
            <v>#N/A</v>
          </cell>
        </row>
        <row r="6369">
          <cell r="K6369" t="str">
            <v>7722</v>
          </cell>
          <cell r="L6369" t="e">
            <v>#N/A</v>
          </cell>
        </row>
        <row r="6370">
          <cell r="K6370" t="str">
            <v>7722</v>
          </cell>
          <cell r="L6370" t="e">
            <v>#N/A</v>
          </cell>
        </row>
        <row r="6371">
          <cell r="K6371" t="str">
            <v>7722</v>
          </cell>
          <cell r="L6371" t="e">
            <v>#N/A</v>
          </cell>
        </row>
        <row r="6372">
          <cell r="K6372" t="str">
            <v>7722</v>
          </cell>
          <cell r="L6372" t="e">
            <v>#N/A</v>
          </cell>
        </row>
        <row r="6373">
          <cell r="K6373" t="str">
            <v>7722</v>
          </cell>
          <cell r="L6373" t="e">
            <v>#N/A</v>
          </cell>
        </row>
        <row r="6374">
          <cell r="K6374" t="str">
            <v>7722</v>
          </cell>
          <cell r="L6374" t="e">
            <v>#N/A</v>
          </cell>
        </row>
        <row r="6375">
          <cell r="K6375" t="str">
            <v>7722</v>
          </cell>
          <cell r="L6375" t="e">
            <v>#N/A</v>
          </cell>
        </row>
        <row r="6376">
          <cell r="L6376" t="e">
            <v>#N/A</v>
          </cell>
        </row>
        <row r="6377">
          <cell r="L6377" t="e">
            <v>#N/A</v>
          </cell>
        </row>
        <row r="6378">
          <cell r="L6378" t="e">
            <v>#N/A</v>
          </cell>
        </row>
        <row r="6379">
          <cell r="L6379" t="e">
            <v>#N/A</v>
          </cell>
        </row>
        <row r="6380">
          <cell r="L6380" t="e">
            <v>#N/A</v>
          </cell>
        </row>
        <row r="6381">
          <cell r="L6381" t="e">
            <v>#N/A</v>
          </cell>
        </row>
        <row r="6382">
          <cell r="K6382" t="str">
            <v>7724</v>
          </cell>
          <cell r="L6382" t="e">
            <v>#N/A</v>
          </cell>
        </row>
        <row r="6383">
          <cell r="K6383" t="str">
            <v>7724</v>
          </cell>
          <cell r="L6383" t="e">
            <v>#N/A</v>
          </cell>
        </row>
        <row r="6384">
          <cell r="K6384" t="str">
            <v>7724</v>
          </cell>
          <cell r="L6384" t="e">
            <v>#N/A</v>
          </cell>
        </row>
        <row r="6385">
          <cell r="K6385" t="str">
            <v>7724</v>
          </cell>
          <cell r="L6385" t="e">
            <v>#N/A</v>
          </cell>
        </row>
        <row r="6386">
          <cell r="K6386" t="str">
            <v>7724</v>
          </cell>
          <cell r="L6386" t="e">
            <v>#N/A</v>
          </cell>
        </row>
        <row r="6387">
          <cell r="K6387" t="str">
            <v>7724</v>
          </cell>
          <cell r="L6387" t="e">
            <v>#N/A</v>
          </cell>
        </row>
        <row r="6388">
          <cell r="K6388" t="str">
            <v>7724</v>
          </cell>
          <cell r="L6388" t="e">
            <v>#N/A</v>
          </cell>
        </row>
        <row r="6389">
          <cell r="K6389" t="str">
            <v>7724</v>
          </cell>
          <cell r="L6389" t="e">
            <v>#N/A</v>
          </cell>
        </row>
        <row r="6390">
          <cell r="K6390" t="str">
            <v>7724</v>
          </cell>
          <cell r="L6390" t="e">
            <v>#N/A</v>
          </cell>
        </row>
        <row r="6391">
          <cell r="K6391" t="str">
            <v>7724</v>
          </cell>
          <cell r="L6391" t="e">
            <v>#N/A</v>
          </cell>
        </row>
        <row r="6392">
          <cell r="K6392" t="str">
            <v>7722</v>
          </cell>
          <cell r="L6392" t="e">
            <v>#N/A</v>
          </cell>
        </row>
        <row r="6393">
          <cell r="K6393" t="str">
            <v>7722</v>
          </cell>
          <cell r="L6393" t="e">
            <v>#N/A</v>
          </cell>
        </row>
        <row r="6394">
          <cell r="K6394" t="str">
            <v>7722</v>
          </cell>
          <cell r="L6394" t="e">
            <v>#N/A</v>
          </cell>
        </row>
        <row r="6395">
          <cell r="K6395" t="str">
            <v>7722</v>
          </cell>
          <cell r="L6395" t="e">
            <v>#N/A</v>
          </cell>
        </row>
        <row r="6396">
          <cell r="K6396" t="str">
            <v>7722</v>
          </cell>
          <cell r="L6396" t="e">
            <v>#N/A</v>
          </cell>
        </row>
        <row r="6397">
          <cell r="K6397" t="str">
            <v>7722</v>
          </cell>
          <cell r="L6397" t="e">
            <v>#N/A</v>
          </cell>
        </row>
        <row r="6398">
          <cell r="K6398" t="str">
            <v>7724</v>
          </cell>
          <cell r="L6398" t="e">
            <v>#N/A</v>
          </cell>
        </row>
        <row r="6399">
          <cell r="K6399" t="str">
            <v>7724</v>
          </cell>
          <cell r="L6399" t="e">
            <v>#N/A</v>
          </cell>
        </row>
        <row r="6400">
          <cell r="K6400" t="str">
            <v>7724</v>
          </cell>
          <cell r="L6400" t="e">
            <v>#N/A</v>
          </cell>
        </row>
        <row r="6401">
          <cell r="K6401" t="str">
            <v>7724</v>
          </cell>
          <cell r="L6401" t="e">
            <v>#N/A</v>
          </cell>
        </row>
        <row r="6402">
          <cell r="K6402" t="str">
            <v>7724</v>
          </cell>
          <cell r="L6402" t="e">
            <v>#N/A</v>
          </cell>
        </row>
        <row r="6403">
          <cell r="K6403" t="str">
            <v>7722</v>
          </cell>
          <cell r="L6403" t="e">
            <v>#N/A</v>
          </cell>
        </row>
        <row r="6404">
          <cell r="K6404" t="str">
            <v>7722</v>
          </cell>
          <cell r="L6404" t="e">
            <v>#N/A</v>
          </cell>
        </row>
        <row r="6405">
          <cell r="K6405" t="str">
            <v>7722</v>
          </cell>
          <cell r="L6405" t="e">
            <v>#N/A</v>
          </cell>
        </row>
        <row r="6406">
          <cell r="K6406" t="str">
            <v>7722</v>
          </cell>
          <cell r="L6406" t="e">
            <v>#N/A</v>
          </cell>
        </row>
        <row r="6407">
          <cell r="K6407" t="str">
            <v>7722</v>
          </cell>
          <cell r="L6407" t="e">
            <v>#N/A</v>
          </cell>
        </row>
        <row r="6408">
          <cell r="K6408" t="str">
            <v>7724</v>
          </cell>
          <cell r="L6408" t="e">
            <v>#N/A</v>
          </cell>
        </row>
        <row r="6409">
          <cell r="K6409" t="str">
            <v>7724</v>
          </cell>
          <cell r="L6409" t="e">
            <v>#N/A</v>
          </cell>
        </row>
        <row r="6410">
          <cell r="K6410" t="str">
            <v>7724</v>
          </cell>
          <cell r="L6410" t="e">
            <v>#N/A</v>
          </cell>
        </row>
        <row r="6411">
          <cell r="K6411" t="str">
            <v>7724</v>
          </cell>
          <cell r="L6411" t="e">
            <v>#N/A</v>
          </cell>
        </row>
        <row r="6412">
          <cell r="K6412" t="str">
            <v>7724</v>
          </cell>
          <cell r="L6412" t="e">
            <v>#N/A</v>
          </cell>
        </row>
        <row r="6413">
          <cell r="K6413" t="str">
            <v>7724</v>
          </cell>
          <cell r="L6413" t="e">
            <v>#N/A</v>
          </cell>
        </row>
        <row r="6414">
          <cell r="K6414" t="str">
            <v>7724</v>
          </cell>
          <cell r="L6414" t="e">
            <v>#N/A</v>
          </cell>
        </row>
        <row r="6415">
          <cell r="K6415" t="str">
            <v>7724</v>
          </cell>
          <cell r="L6415" t="e">
            <v>#N/A</v>
          </cell>
        </row>
        <row r="6416">
          <cell r="K6416" t="str">
            <v>7724</v>
          </cell>
          <cell r="L6416" t="e">
            <v>#N/A</v>
          </cell>
        </row>
        <row r="6417">
          <cell r="K6417" t="str">
            <v>7724</v>
          </cell>
          <cell r="L6417" t="e">
            <v>#N/A</v>
          </cell>
        </row>
        <row r="6418">
          <cell r="K6418" t="str">
            <v>7725</v>
          </cell>
          <cell r="L6418" t="e">
            <v>#N/A</v>
          </cell>
        </row>
        <row r="6419">
          <cell r="K6419" t="str">
            <v>7725</v>
          </cell>
          <cell r="L6419" t="e">
            <v>#N/A</v>
          </cell>
        </row>
        <row r="6420">
          <cell r="K6420" t="str">
            <v>7725</v>
          </cell>
          <cell r="L6420" t="e">
            <v>#N/A</v>
          </cell>
        </row>
        <row r="6421">
          <cell r="K6421" t="str">
            <v>7725</v>
          </cell>
          <cell r="L6421" t="e">
            <v>#N/A</v>
          </cell>
        </row>
        <row r="6422">
          <cell r="K6422" t="str">
            <v>7725</v>
          </cell>
          <cell r="L6422" t="e">
            <v>#N/A</v>
          </cell>
        </row>
        <row r="6423">
          <cell r="K6423" t="str">
            <v>7725</v>
          </cell>
          <cell r="L6423" t="e">
            <v>#N/A</v>
          </cell>
        </row>
        <row r="6424">
          <cell r="K6424" t="str">
            <v>7725</v>
          </cell>
          <cell r="L6424" t="e">
            <v>#N/A</v>
          </cell>
        </row>
        <row r="6425">
          <cell r="K6425" t="str">
            <v>7725</v>
          </cell>
          <cell r="L6425" t="e">
            <v>#N/A</v>
          </cell>
        </row>
        <row r="6426">
          <cell r="K6426" t="str">
            <v>7725</v>
          </cell>
          <cell r="L6426" t="e">
            <v>#N/A</v>
          </cell>
        </row>
        <row r="6427">
          <cell r="K6427" t="str">
            <v>7725</v>
          </cell>
          <cell r="L6427" t="e">
            <v>#N/A</v>
          </cell>
        </row>
        <row r="6428">
          <cell r="K6428" t="str">
            <v>7725</v>
          </cell>
          <cell r="L6428" t="e">
            <v>#N/A</v>
          </cell>
        </row>
        <row r="6429">
          <cell r="K6429" t="str">
            <v>7725</v>
          </cell>
          <cell r="L6429" t="e">
            <v>#N/A</v>
          </cell>
        </row>
        <row r="6430">
          <cell r="K6430" t="str">
            <v>7725</v>
          </cell>
          <cell r="L6430" t="e">
            <v>#N/A</v>
          </cell>
        </row>
        <row r="6431">
          <cell r="K6431" t="str">
            <v>7725</v>
          </cell>
          <cell r="L6431" t="e">
            <v>#N/A</v>
          </cell>
        </row>
        <row r="6432">
          <cell r="K6432" t="str">
            <v>7740</v>
          </cell>
          <cell r="L6432" t="e">
            <v>#N/A</v>
          </cell>
        </row>
        <row r="6433">
          <cell r="K6433" t="str">
            <v>7740</v>
          </cell>
          <cell r="L6433" t="e">
            <v>#N/A</v>
          </cell>
        </row>
        <row r="6434">
          <cell r="K6434" t="str">
            <v>7740</v>
          </cell>
          <cell r="L6434" t="e">
            <v>#N/A</v>
          </cell>
        </row>
        <row r="6435">
          <cell r="K6435" t="str">
            <v>7740</v>
          </cell>
          <cell r="L6435" t="e">
            <v>#N/A</v>
          </cell>
        </row>
        <row r="6436">
          <cell r="K6436" t="str">
            <v>7740</v>
          </cell>
          <cell r="L6436" t="e">
            <v>#N/A</v>
          </cell>
        </row>
        <row r="6437">
          <cell r="K6437" t="str">
            <v>7741</v>
          </cell>
          <cell r="L6437" t="e">
            <v>#N/A</v>
          </cell>
        </row>
        <row r="6438">
          <cell r="K6438" t="str">
            <v>7741</v>
          </cell>
          <cell r="L6438" t="e">
            <v>#N/A</v>
          </cell>
        </row>
        <row r="6439">
          <cell r="K6439" t="str">
            <v>7741</v>
          </cell>
          <cell r="L6439" t="e">
            <v>#N/A</v>
          </cell>
        </row>
        <row r="6440">
          <cell r="K6440" t="str">
            <v>7741</v>
          </cell>
          <cell r="L6440" t="e">
            <v>#N/A</v>
          </cell>
        </row>
        <row r="6441">
          <cell r="K6441" t="str">
            <v>7741</v>
          </cell>
          <cell r="L6441" t="e">
            <v>#N/A</v>
          </cell>
        </row>
        <row r="6442">
          <cell r="K6442" t="str">
            <v>7741</v>
          </cell>
          <cell r="L6442" t="e">
            <v>#N/A</v>
          </cell>
        </row>
        <row r="6443">
          <cell r="K6443" t="str">
            <v>7741</v>
          </cell>
          <cell r="L6443" t="e">
            <v>#N/A</v>
          </cell>
        </row>
        <row r="6444">
          <cell r="K6444" t="str">
            <v>7741</v>
          </cell>
          <cell r="L6444" t="e">
            <v>#N/A</v>
          </cell>
        </row>
        <row r="6445">
          <cell r="K6445" t="str">
            <v>7741</v>
          </cell>
          <cell r="L6445" t="e">
            <v>#N/A</v>
          </cell>
        </row>
        <row r="6446">
          <cell r="K6446" t="str">
            <v>7741</v>
          </cell>
          <cell r="L6446" t="e">
            <v>#N/A</v>
          </cell>
        </row>
        <row r="6447">
          <cell r="K6447" t="str">
            <v>7742</v>
          </cell>
          <cell r="L6447" t="e">
            <v>#N/A</v>
          </cell>
        </row>
        <row r="6448">
          <cell r="K6448" t="str">
            <v>7742</v>
          </cell>
          <cell r="L6448" t="e">
            <v>#N/A</v>
          </cell>
        </row>
        <row r="6449">
          <cell r="K6449" t="str">
            <v>7742</v>
          </cell>
          <cell r="L6449" t="e">
            <v>#N/A</v>
          </cell>
        </row>
        <row r="6450">
          <cell r="K6450" t="str">
            <v>7742</v>
          </cell>
          <cell r="L6450" t="e">
            <v>#N/A</v>
          </cell>
        </row>
        <row r="6451">
          <cell r="K6451" t="str">
            <v>7742</v>
          </cell>
          <cell r="L6451" t="e">
            <v>#N/A</v>
          </cell>
        </row>
        <row r="6452">
          <cell r="K6452" t="str">
            <v>7742</v>
          </cell>
          <cell r="L6452" t="e">
            <v>#N/A</v>
          </cell>
        </row>
        <row r="6453">
          <cell r="K6453" t="str">
            <v>7742</v>
          </cell>
          <cell r="L6453" t="e">
            <v>#N/A</v>
          </cell>
        </row>
        <row r="6454">
          <cell r="K6454" t="str">
            <v>7742</v>
          </cell>
          <cell r="L6454" t="e">
            <v>#N/A</v>
          </cell>
        </row>
        <row r="6455">
          <cell r="K6455" t="str">
            <v>7742</v>
          </cell>
          <cell r="L6455" t="e">
            <v>#N/A</v>
          </cell>
        </row>
        <row r="6456">
          <cell r="K6456" t="str">
            <v>7742</v>
          </cell>
          <cell r="L6456" t="e">
            <v>#N/A</v>
          </cell>
        </row>
        <row r="6457">
          <cell r="K6457" t="str">
            <v>7742</v>
          </cell>
          <cell r="L6457" t="e">
            <v>#N/A</v>
          </cell>
        </row>
        <row r="6458">
          <cell r="K6458" t="str">
            <v>7742</v>
          </cell>
          <cell r="L6458" t="e">
            <v>#N/A</v>
          </cell>
        </row>
        <row r="6459">
          <cell r="K6459" t="str">
            <v>7742</v>
          </cell>
          <cell r="L6459" t="e">
            <v>#N/A</v>
          </cell>
        </row>
        <row r="6460">
          <cell r="K6460" t="str">
            <v>7742</v>
          </cell>
          <cell r="L6460" t="e">
            <v>#N/A</v>
          </cell>
        </row>
        <row r="6461">
          <cell r="K6461" t="str">
            <v>7742</v>
          </cell>
          <cell r="L6461" t="e">
            <v>#N/A</v>
          </cell>
        </row>
        <row r="6462">
          <cell r="K6462" t="str">
            <v>7710</v>
          </cell>
          <cell r="L6462" t="e">
            <v>#N/A</v>
          </cell>
        </row>
        <row r="6463">
          <cell r="K6463" t="str">
            <v>7710</v>
          </cell>
          <cell r="L6463" t="e">
            <v>#N/A</v>
          </cell>
        </row>
        <row r="6464">
          <cell r="K6464" t="str">
            <v>7710</v>
          </cell>
          <cell r="L6464" t="e">
            <v>#N/A</v>
          </cell>
        </row>
        <row r="6465">
          <cell r="K6465" t="str">
            <v>7710</v>
          </cell>
          <cell r="L6465" t="e">
            <v>#N/A</v>
          </cell>
        </row>
        <row r="6466">
          <cell r="K6466" t="str">
            <v>7710</v>
          </cell>
          <cell r="L6466" t="e">
            <v>#N/A</v>
          </cell>
        </row>
        <row r="6467">
          <cell r="K6467" t="str">
            <v>7710</v>
          </cell>
          <cell r="L6467" t="e">
            <v>#N/A</v>
          </cell>
        </row>
        <row r="6468">
          <cell r="K6468" t="str">
            <v>7710</v>
          </cell>
          <cell r="L6468" t="e">
            <v>#N/A</v>
          </cell>
        </row>
        <row r="6469">
          <cell r="K6469" t="str">
            <v>7710</v>
          </cell>
          <cell r="L6469" t="e">
            <v>#N/A</v>
          </cell>
        </row>
        <row r="6470">
          <cell r="K6470" t="str">
            <v>7710</v>
          </cell>
          <cell r="L6470" t="e">
            <v>#N/A</v>
          </cell>
        </row>
        <row r="6471">
          <cell r="K6471" t="str">
            <v>7710</v>
          </cell>
          <cell r="L6471" t="e">
            <v>#N/A</v>
          </cell>
        </row>
        <row r="6472">
          <cell r="K6472" t="str">
            <v>7710</v>
          </cell>
          <cell r="L6472" t="e">
            <v>#N/A</v>
          </cell>
        </row>
        <row r="6473">
          <cell r="K6473" t="str">
            <v>18321</v>
          </cell>
          <cell r="L6473" t="e">
            <v>#N/A</v>
          </cell>
        </row>
        <row r="6474">
          <cell r="K6474" t="str">
            <v>18321</v>
          </cell>
          <cell r="L6474" t="e">
            <v>#N/A</v>
          </cell>
        </row>
        <row r="6475">
          <cell r="K6475" t="str">
            <v>7750</v>
          </cell>
          <cell r="L6475" t="e">
            <v>#N/A</v>
          </cell>
        </row>
        <row r="6476">
          <cell r="K6476" t="str">
            <v>7750</v>
          </cell>
          <cell r="L6476" t="e">
            <v>#N/A</v>
          </cell>
        </row>
        <row r="6477">
          <cell r="K6477" t="str">
            <v>7750</v>
          </cell>
          <cell r="L6477" t="e">
            <v>#N/A</v>
          </cell>
        </row>
        <row r="6478">
          <cell r="K6478" t="str">
            <v>7750</v>
          </cell>
          <cell r="L6478" t="e">
            <v>#N/A</v>
          </cell>
        </row>
        <row r="6479">
          <cell r="K6479" t="str">
            <v>7750</v>
          </cell>
          <cell r="L6479" t="e">
            <v>#N/A</v>
          </cell>
        </row>
        <row r="6480">
          <cell r="K6480" t="str">
            <v>7750</v>
          </cell>
          <cell r="L6480" t="e">
            <v>#N/A</v>
          </cell>
        </row>
        <row r="6481">
          <cell r="K6481" t="str">
            <v>7750</v>
          </cell>
          <cell r="L6481" t="e">
            <v>#N/A</v>
          </cell>
        </row>
        <row r="6482">
          <cell r="K6482" t="str">
            <v>7750</v>
          </cell>
          <cell r="L6482" t="e">
            <v>#N/A</v>
          </cell>
        </row>
        <row r="6483">
          <cell r="K6483" t="str">
            <v>7750</v>
          </cell>
          <cell r="L6483" t="e">
            <v>#N/A</v>
          </cell>
        </row>
        <row r="6484">
          <cell r="K6484" t="str">
            <v>7750</v>
          </cell>
          <cell r="L6484" t="e">
            <v>#N/A</v>
          </cell>
        </row>
        <row r="6485">
          <cell r="K6485" t="str">
            <v>7750</v>
          </cell>
          <cell r="L6485" t="e">
            <v>#N/A</v>
          </cell>
        </row>
        <row r="6486">
          <cell r="K6486" t="str">
            <v>7750</v>
          </cell>
          <cell r="L6486" t="e">
            <v>#N/A</v>
          </cell>
        </row>
        <row r="6487">
          <cell r="K6487" t="str">
            <v>7750</v>
          </cell>
          <cell r="L6487" t="e">
            <v>#N/A</v>
          </cell>
        </row>
        <row r="6488">
          <cell r="K6488" t="str">
            <v>7750</v>
          </cell>
          <cell r="L6488" t="e">
            <v>#N/A</v>
          </cell>
        </row>
        <row r="6489">
          <cell r="K6489" t="str">
            <v>7750</v>
          </cell>
          <cell r="L6489" t="e">
            <v>#N/A</v>
          </cell>
        </row>
        <row r="6490">
          <cell r="K6490" t="str">
            <v>7750</v>
          </cell>
          <cell r="L6490" t="e">
            <v>#N/A</v>
          </cell>
        </row>
        <row r="6491">
          <cell r="K6491" t="str">
            <v>7750</v>
          </cell>
          <cell r="L6491" t="e">
            <v>#N/A</v>
          </cell>
        </row>
        <row r="6492">
          <cell r="K6492" t="str">
            <v>7750</v>
          </cell>
          <cell r="L6492" t="e">
            <v>#N/A</v>
          </cell>
        </row>
        <row r="6493">
          <cell r="K6493" t="str">
            <v>7750</v>
          </cell>
          <cell r="L6493" t="e">
            <v>#N/A</v>
          </cell>
        </row>
        <row r="6494">
          <cell r="K6494" t="str">
            <v>7750</v>
          </cell>
          <cell r="L6494" t="e">
            <v>#N/A</v>
          </cell>
        </row>
        <row r="6495">
          <cell r="K6495" t="str">
            <v>8140</v>
          </cell>
          <cell r="L6495" t="e">
            <v>#N/A</v>
          </cell>
        </row>
        <row r="6496">
          <cell r="K6496" t="str">
            <v>8140</v>
          </cell>
          <cell r="L6496" t="e">
            <v>#N/A</v>
          </cell>
        </row>
        <row r="6497">
          <cell r="K6497" t="str">
            <v>8140</v>
          </cell>
          <cell r="L6497" t="e">
            <v>#N/A</v>
          </cell>
        </row>
        <row r="6498">
          <cell r="K6498" t="str">
            <v>7180</v>
          </cell>
          <cell r="L6498" t="e">
            <v>#N/A</v>
          </cell>
        </row>
        <row r="6499">
          <cell r="K6499" t="str">
            <v>7180</v>
          </cell>
          <cell r="L6499" t="e">
            <v>#N/A</v>
          </cell>
        </row>
        <row r="6500">
          <cell r="K6500" t="str">
            <v>7180</v>
          </cell>
          <cell r="L6500" t="e">
            <v>#N/A</v>
          </cell>
        </row>
        <row r="6501">
          <cell r="K6501" t="str">
            <v>8140</v>
          </cell>
          <cell r="L6501" t="e">
            <v>#N/A</v>
          </cell>
        </row>
        <row r="6502">
          <cell r="K6502" t="str">
            <v>8140</v>
          </cell>
          <cell r="L6502" t="e">
            <v>#N/A</v>
          </cell>
        </row>
        <row r="6503">
          <cell r="K6503" t="str">
            <v>8140</v>
          </cell>
          <cell r="L6503" t="e">
            <v>#N/A</v>
          </cell>
        </row>
        <row r="6504">
          <cell r="K6504" t="str">
            <v>7743</v>
          </cell>
          <cell r="L6504" t="e">
            <v>#N/A</v>
          </cell>
        </row>
        <row r="6505">
          <cell r="K6505" t="str">
            <v>7743</v>
          </cell>
          <cell r="L6505" t="e">
            <v>#N/A</v>
          </cell>
        </row>
        <row r="6506">
          <cell r="K6506" t="str">
            <v>7743</v>
          </cell>
          <cell r="L6506" t="e">
            <v>#N/A</v>
          </cell>
        </row>
        <row r="6507">
          <cell r="K6507" t="str">
            <v>7743</v>
          </cell>
          <cell r="L6507" t="e">
            <v>#N/A</v>
          </cell>
        </row>
        <row r="6508">
          <cell r="K6508" t="str">
            <v>7743</v>
          </cell>
          <cell r="L6508" t="e">
            <v>#N/A</v>
          </cell>
        </row>
        <row r="6509">
          <cell r="K6509" t="str">
            <v>7750</v>
          </cell>
          <cell r="L6509" t="e">
            <v>#N/A</v>
          </cell>
        </row>
        <row r="6510">
          <cell r="K6510" t="str">
            <v>7750</v>
          </cell>
          <cell r="L6510" t="e">
            <v>#N/A</v>
          </cell>
        </row>
        <row r="6511">
          <cell r="K6511" t="str">
            <v>7750</v>
          </cell>
          <cell r="L6511" t="e">
            <v>#N/A</v>
          </cell>
        </row>
        <row r="6512">
          <cell r="K6512" t="str">
            <v>7750</v>
          </cell>
          <cell r="L6512" t="e">
            <v>#N/A</v>
          </cell>
        </row>
        <row r="6513">
          <cell r="K6513" t="str">
            <v>7750</v>
          </cell>
          <cell r="L6513" t="e">
            <v>#N/A</v>
          </cell>
        </row>
        <row r="6514">
          <cell r="K6514" t="str">
            <v>7750</v>
          </cell>
          <cell r="L6514" t="e">
            <v>#N/A</v>
          </cell>
        </row>
        <row r="6515">
          <cell r="K6515" t="str">
            <v>7750</v>
          </cell>
          <cell r="L6515" t="e">
            <v>#N/A</v>
          </cell>
        </row>
        <row r="6516">
          <cell r="K6516" t="str">
            <v>7750</v>
          </cell>
          <cell r="L6516" t="e">
            <v>#N/A</v>
          </cell>
        </row>
        <row r="6517">
          <cell r="K6517" t="str">
            <v>7750</v>
          </cell>
          <cell r="L6517" t="e">
            <v>#N/A</v>
          </cell>
        </row>
        <row r="6518">
          <cell r="K6518" t="str">
            <v>7750</v>
          </cell>
          <cell r="L6518" t="e">
            <v>#N/A</v>
          </cell>
        </row>
        <row r="6519">
          <cell r="K6519" t="str">
            <v>7750</v>
          </cell>
          <cell r="L6519" t="e">
            <v>#N/A</v>
          </cell>
        </row>
        <row r="6520">
          <cell r="K6520" t="str">
            <v>7750</v>
          </cell>
          <cell r="L6520" t="e">
            <v>#N/A</v>
          </cell>
        </row>
        <row r="6521">
          <cell r="K6521" t="str">
            <v>7750</v>
          </cell>
          <cell r="L6521" t="e">
            <v>#N/A</v>
          </cell>
        </row>
        <row r="6522">
          <cell r="K6522" t="str">
            <v>7750</v>
          </cell>
          <cell r="L6522" t="e">
            <v>#N/A</v>
          </cell>
        </row>
        <row r="6523">
          <cell r="K6523" t="str">
            <v>7750</v>
          </cell>
          <cell r="L6523" t="e">
            <v>#N/A</v>
          </cell>
        </row>
        <row r="6524">
          <cell r="K6524" t="str">
            <v>7750</v>
          </cell>
          <cell r="L6524" t="e">
            <v>#N/A</v>
          </cell>
        </row>
        <row r="6525">
          <cell r="K6525" t="str">
            <v>7750</v>
          </cell>
          <cell r="L6525" t="e">
            <v>#N/A</v>
          </cell>
        </row>
        <row r="6526">
          <cell r="K6526" t="str">
            <v>7750</v>
          </cell>
          <cell r="L6526" t="e">
            <v>#N/A</v>
          </cell>
        </row>
        <row r="6527">
          <cell r="K6527" t="str">
            <v>7750</v>
          </cell>
          <cell r="L6527" t="e">
            <v>#N/A</v>
          </cell>
        </row>
        <row r="6528">
          <cell r="K6528" t="str">
            <v>7750</v>
          </cell>
          <cell r="L6528" t="e">
            <v>#N/A</v>
          </cell>
        </row>
        <row r="6529">
          <cell r="K6529" t="str">
            <v>7770</v>
          </cell>
          <cell r="L6529" t="e">
            <v>#N/A</v>
          </cell>
        </row>
        <row r="6530">
          <cell r="K6530" t="str">
            <v>7770</v>
          </cell>
          <cell r="L6530" t="e">
            <v>#N/A</v>
          </cell>
        </row>
        <row r="6531">
          <cell r="K6531" t="str">
            <v>7770</v>
          </cell>
          <cell r="L6531" t="e">
            <v>#N/A</v>
          </cell>
        </row>
        <row r="6532">
          <cell r="K6532" t="str">
            <v>7770</v>
          </cell>
          <cell r="L6532" t="e">
            <v>#N/A</v>
          </cell>
        </row>
        <row r="6533">
          <cell r="K6533" t="str">
            <v>7770</v>
          </cell>
          <cell r="L6533" t="e">
            <v>#N/A</v>
          </cell>
        </row>
        <row r="6534">
          <cell r="K6534" t="str">
            <v>7770</v>
          </cell>
          <cell r="L6534" t="e">
            <v>#N/A</v>
          </cell>
        </row>
        <row r="6535">
          <cell r="K6535" t="str">
            <v>7770</v>
          </cell>
          <cell r="L6535" t="e">
            <v>#N/A</v>
          </cell>
        </row>
        <row r="6536">
          <cell r="K6536" t="str">
            <v>7770</v>
          </cell>
          <cell r="L6536" t="e">
            <v>#N/A</v>
          </cell>
        </row>
        <row r="6537">
          <cell r="K6537" t="str">
            <v>7770</v>
          </cell>
          <cell r="L6537" t="e">
            <v>#N/A</v>
          </cell>
        </row>
        <row r="6538">
          <cell r="K6538" t="str">
            <v>7770</v>
          </cell>
          <cell r="L6538" t="e">
            <v>#N/A</v>
          </cell>
        </row>
        <row r="6539">
          <cell r="K6539" t="str">
            <v>7770</v>
          </cell>
          <cell r="L6539" t="e">
            <v>#N/A</v>
          </cell>
        </row>
        <row r="6540">
          <cell r="K6540" t="str">
            <v>7770</v>
          </cell>
          <cell r="L6540" t="e">
            <v>#N/A</v>
          </cell>
        </row>
        <row r="6541">
          <cell r="K6541" t="str">
            <v>7770</v>
          </cell>
          <cell r="L6541" t="e">
            <v>#N/A</v>
          </cell>
        </row>
        <row r="6542">
          <cell r="K6542" t="str">
            <v>7770</v>
          </cell>
          <cell r="L6542" t="e">
            <v>#N/A</v>
          </cell>
        </row>
        <row r="6543">
          <cell r="K6543" t="str">
            <v>7770</v>
          </cell>
          <cell r="L6543" t="e">
            <v>#N/A</v>
          </cell>
        </row>
        <row r="6544">
          <cell r="K6544" t="str">
            <v>7770</v>
          </cell>
          <cell r="L6544" t="e">
            <v>#N/A</v>
          </cell>
        </row>
        <row r="6545">
          <cell r="K6545" t="str">
            <v>7770</v>
          </cell>
          <cell r="L6545" t="e">
            <v>#N/A</v>
          </cell>
        </row>
        <row r="6546">
          <cell r="K6546" t="str">
            <v>7770</v>
          </cell>
          <cell r="L6546" t="e">
            <v>#N/A</v>
          </cell>
        </row>
        <row r="6547">
          <cell r="K6547" t="str">
            <v>7770</v>
          </cell>
          <cell r="L6547" t="e">
            <v>#N/A</v>
          </cell>
        </row>
        <row r="6548">
          <cell r="K6548" t="str">
            <v>7770</v>
          </cell>
          <cell r="L6548" t="e">
            <v>#N/A</v>
          </cell>
        </row>
        <row r="6549">
          <cell r="K6549" t="str">
            <v>7770</v>
          </cell>
          <cell r="L6549" t="e">
            <v>#N/A</v>
          </cell>
        </row>
        <row r="6550">
          <cell r="K6550" t="str">
            <v>7770</v>
          </cell>
          <cell r="L6550" t="e">
            <v>#N/A</v>
          </cell>
        </row>
        <row r="6551">
          <cell r="K6551" t="str">
            <v>7770</v>
          </cell>
          <cell r="L6551" t="e">
            <v>#N/A</v>
          </cell>
        </row>
        <row r="6552">
          <cell r="K6552" t="str">
            <v>7770</v>
          </cell>
          <cell r="L6552" t="e">
            <v>#N/A</v>
          </cell>
        </row>
        <row r="6553">
          <cell r="K6553" t="str">
            <v>7770</v>
          </cell>
          <cell r="L6553" t="e">
            <v>#N/A</v>
          </cell>
        </row>
        <row r="6554">
          <cell r="K6554" t="str">
            <v>7770</v>
          </cell>
          <cell r="L6554" t="e">
            <v>#N/A</v>
          </cell>
        </row>
        <row r="6555">
          <cell r="K6555" t="str">
            <v>7770</v>
          </cell>
          <cell r="L6555" t="e">
            <v>#N/A</v>
          </cell>
        </row>
        <row r="6556">
          <cell r="K6556" t="str">
            <v>7770</v>
          </cell>
          <cell r="L6556" t="e">
            <v>#N/A</v>
          </cell>
        </row>
        <row r="6557">
          <cell r="K6557" t="str">
            <v>7722</v>
          </cell>
          <cell r="L6557" t="e">
            <v>#N/A</v>
          </cell>
        </row>
        <row r="6558">
          <cell r="K6558" t="str">
            <v>7722</v>
          </cell>
          <cell r="L6558" t="e">
            <v>#N/A</v>
          </cell>
        </row>
        <row r="6559">
          <cell r="K6559" t="str">
            <v>7722</v>
          </cell>
          <cell r="L6559" t="e">
            <v>#N/A</v>
          </cell>
        </row>
        <row r="6560">
          <cell r="K6560" t="str">
            <v>7722</v>
          </cell>
          <cell r="L6560" t="e">
            <v>#N/A</v>
          </cell>
        </row>
        <row r="6561">
          <cell r="L6561" t="e">
            <v>#N/A</v>
          </cell>
        </row>
        <row r="6562">
          <cell r="L6562" t="e">
            <v>#N/A</v>
          </cell>
        </row>
        <row r="6563">
          <cell r="L6563" t="e">
            <v>#N/A</v>
          </cell>
        </row>
        <row r="6564">
          <cell r="L6564" t="e">
            <v>#N/A</v>
          </cell>
        </row>
        <row r="6565">
          <cell r="L6565" t="e">
            <v>#N/A</v>
          </cell>
        </row>
        <row r="6566">
          <cell r="L6566" t="e">
            <v>#N/A</v>
          </cell>
        </row>
        <row r="6567">
          <cell r="K6567" t="str">
            <v>7742</v>
          </cell>
          <cell r="L6567" t="e">
            <v>#N/A</v>
          </cell>
        </row>
        <row r="6568">
          <cell r="K6568" t="str">
            <v>7742</v>
          </cell>
          <cell r="L6568" t="e">
            <v>#N/A</v>
          </cell>
        </row>
        <row r="6569">
          <cell r="K6569" t="str">
            <v>7742</v>
          </cell>
          <cell r="L6569" t="e">
            <v>#N/A</v>
          </cell>
        </row>
        <row r="6570">
          <cell r="K6570" t="str">
            <v>7771</v>
          </cell>
          <cell r="L6570" t="e">
            <v>#N/A</v>
          </cell>
        </row>
        <row r="6571">
          <cell r="K6571" t="str">
            <v>7771</v>
          </cell>
          <cell r="L6571" t="e">
            <v>#N/A</v>
          </cell>
        </row>
        <row r="6572">
          <cell r="K6572" t="str">
            <v>7771</v>
          </cell>
          <cell r="L6572" t="e">
            <v>#N/A</v>
          </cell>
        </row>
        <row r="6573">
          <cell r="K6573" t="str">
            <v>7760</v>
          </cell>
          <cell r="L6573" t="e">
            <v>#N/A</v>
          </cell>
        </row>
        <row r="6574">
          <cell r="K6574" t="str">
            <v>7760</v>
          </cell>
          <cell r="L6574" t="e">
            <v>#N/A</v>
          </cell>
        </row>
        <row r="6575">
          <cell r="K6575" t="str">
            <v>7760</v>
          </cell>
          <cell r="L6575" t="e">
            <v>#N/A</v>
          </cell>
        </row>
        <row r="6576">
          <cell r="K6576" t="str">
            <v>7760</v>
          </cell>
          <cell r="L6576" t="e">
            <v>#N/A</v>
          </cell>
        </row>
        <row r="6577">
          <cell r="K6577" t="str">
            <v>7760</v>
          </cell>
          <cell r="L6577" t="e">
            <v>#N/A</v>
          </cell>
        </row>
        <row r="6578">
          <cell r="K6578" t="str">
            <v>7760</v>
          </cell>
          <cell r="L6578" t="e">
            <v>#N/A</v>
          </cell>
        </row>
        <row r="6579">
          <cell r="K6579" t="str">
            <v>7771</v>
          </cell>
          <cell r="L6579" t="e">
            <v>#N/A</v>
          </cell>
        </row>
        <row r="6580">
          <cell r="K6580" t="str">
            <v>7771</v>
          </cell>
          <cell r="L6580" t="e">
            <v>#N/A</v>
          </cell>
        </row>
        <row r="6581">
          <cell r="K6581" t="str">
            <v>7771</v>
          </cell>
          <cell r="L6581" t="e">
            <v>#N/A</v>
          </cell>
        </row>
        <row r="6582">
          <cell r="K6582" t="str">
            <v>7771</v>
          </cell>
          <cell r="L6582" t="e">
            <v>#N/A</v>
          </cell>
        </row>
        <row r="6583">
          <cell r="K6583" t="str">
            <v>7760</v>
          </cell>
          <cell r="L6583" t="e">
            <v>#N/A</v>
          </cell>
        </row>
        <row r="6584">
          <cell r="K6584" t="str">
            <v>7760</v>
          </cell>
          <cell r="L6584" t="e">
            <v>#N/A</v>
          </cell>
        </row>
        <row r="6585">
          <cell r="K6585" t="str">
            <v>7760</v>
          </cell>
          <cell r="L6585" t="e">
            <v>#N/A</v>
          </cell>
        </row>
        <row r="6586">
          <cell r="K6586" t="str">
            <v>7760</v>
          </cell>
          <cell r="L6586" t="e">
            <v>#N/A</v>
          </cell>
        </row>
        <row r="6587">
          <cell r="K6587" t="str">
            <v>7760</v>
          </cell>
          <cell r="L6587" t="e">
            <v>#N/A</v>
          </cell>
        </row>
        <row r="6588">
          <cell r="K6588" t="str">
            <v>7760</v>
          </cell>
          <cell r="L6588" t="e">
            <v>#N/A</v>
          </cell>
        </row>
        <row r="6589">
          <cell r="K6589" t="str">
            <v>18515</v>
          </cell>
          <cell r="L6589" t="e">
            <v>#N/A</v>
          </cell>
        </row>
        <row r="6590">
          <cell r="K6590" t="str">
            <v>18515</v>
          </cell>
          <cell r="L6590" t="e">
            <v>#N/A</v>
          </cell>
        </row>
        <row r="6591">
          <cell r="K6591" t="str">
            <v>18515</v>
          </cell>
          <cell r="L6591" t="e">
            <v>#N/A</v>
          </cell>
        </row>
        <row r="6592">
          <cell r="K6592" t="str">
            <v>18515</v>
          </cell>
          <cell r="L6592" t="e">
            <v>#N/A</v>
          </cell>
        </row>
        <row r="6593">
          <cell r="K6593" t="str">
            <v>18515</v>
          </cell>
          <cell r="L6593" t="e">
            <v>#N/A</v>
          </cell>
        </row>
        <row r="6594">
          <cell r="K6594" t="str">
            <v>18515</v>
          </cell>
          <cell r="L6594" t="e">
            <v>#N/A</v>
          </cell>
        </row>
        <row r="6595">
          <cell r="K6595" t="str">
            <v>7701</v>
          </cell>
          <cell r="L6595" t="e">
            <v>#N/A</v>
          </cell>
        </row>
        <row r="6596">
          <cell r="K6596" t="str">
            <v>7701</v>
          </cell>
          <cell r="L6596" t="e">
            <v>#N/A</v>
          </cell>
        </row>
        <row r="6597">
          <cell r="K6597" t="str">
            <v>7701</v>
          </cell>
          <cell r="L6597" t="e">
            <v>#N/A</v>
          </cell>
        </row>
        <row r="6598">
          <cell r="K6598" t="str">
            <v>18504</v>
          </cell>
          <cell r="L6598" t="e">
            <v>#N/A</v>
          </cell>
        </row>
        <row r="6599">
          <cell r="K6599" t="str">
            <v>18504</v>
          </cell>
          <cell r="L6599" t="e">
            <v>#N/A</v>
          </cell>
        </row>
        <row r="6600">
          <cell r="K6600" t="str">
            <v>18515</v>
          </cell>
          <cell r="L6600" t="e">
            <v>#N/A</v>
          </cell>
        </row>
        <row r="6601">
          <cell r="K6601" t="str">
            <v>7720</v>
          </cell>
          <cell r="L6601" t="e">
            <v>#N/A</v>
          </cell>
        </row>
        <row r="6602">
          <cell r="K6602" t="str">
            <v>7720</v>
          </cell>
          <cell r="L6602" t="e">
            <v>#N/A</v>
          </cell>
        </row>
        <row r="6603">
          <cell r="K6603" t="str">
            <v>7720</v>
          </cell>
          <cell r="L6603" t="e">
            <v>#N/A</v>
          </cell>
        </row>
        <row r="6604">
          <cell r="K6604" t="str">
            <v>7720</v>
          </cell>
          <cell r="L6604" t="e">
            <v>#N/A</v>
          </cell>
        </row>
        <row r="6605">
          <cell r="K6605" t="str">
            <v>7720</v>
          </cell>
          <cell r="L6605" t="e">
            <v>#N/A</v>
          </cell>
        </row>
        <row r="6606">
          <cell r="K6606" t="str">
            <v>7720</v>
          </cell>
          <cell r="L6606" t="e">
            <v>#N/A</v>
          </cell>
        </row>
        <row r="6607">
          <cell r="K6607" t="str">
            <v>7742</v>
          </cell>
          <cell r="L6607" t="e">
            <v>#N/A</v>
          </cell>
        </row>
        <row r="6608">
          <cell r="K6608" t="str">
            <v>7742</v>
          </cell>
          <cell r="L6608" t="e">
            <v>#N/A</v>
          </cell>
        </row>
        <row r="6609">
          <cell r="K6609" t="str">
            <v>7742</v>
          </cell>
          <cell r="L6609" t="e">
            <v>#N/A</v>
          </cell>
        </row>
        <row r="6610">
          <cell r="K6610" t="str">
            <v>7742</v>
          </cell>
          <cell r="L6610" t="e">
            <v>#N/A</v>
          </cell>
        </row>
        <row r="6611">
          <cell r="K6611" t="str">
            <v>7742</v>
          </cell>
          <cell r="L6611" t="e">
            <v>#N/A</v>
          </cell>
        </row>
        <row r="6612">
          <cell r="K6612" t="str">
            <v>7720</v>
          </cell>
          <cell r="L6612" t="e">
            <v>#N/A</v>
          </cell>
        </row>
        <row r="6613">
          <cell r="K6613" t="str">
            <v>7720</v>
          </cell>
          <cell r="L6613" t="e">
            <v>#N/A</v>
          </cell>
        </row>
        <row r="6614">
          <cell r="K6614" t="str">
            <v>7720</v>
          </cell>
          <cell r="L6614" t="e">
            <v>#N/A</v>
          </cell>
        </row>
        <row r="6615">
          <cell r="K6615" t="str">
            <v>7720</v>
          </cell>
          <cell r="L6615" t="e">
            <v>#N/A</v>
          </cell>
        </row>
        <row r="6616">
          <cell r="K6616" t="str">
            <v>7720</v>
          </cell>
          <cell r="L6616" t="e">
            <v>#N/A</v>
          </cell>
        </row>
        <row r="6617">
          <cell r="K6617" t="str">
            <v>7720</v>
          </cell>
          <cell r="L6617" t="e">
            <v>#N/A</v>
          </cell>
        </row>
        <row r="6618">
          <cell r="K6618" t="str">
            <v>7720</v>
          </cell>
          <cell r="L6618" t="e">
            <v>#N/A</v>
          </cell>
        </row>
        <row r="6619">
          <cell r="K6619" t="str">
            <v>7720</v>
          </cell>
          <cell r="L6619" t="e">
            <v>#N/A</v>
          </cell>
        </row>
        <row r="6620">
          <cell r="K6620" t="str">
            <v>7720</v>
          </cell>
          <cell r="L6620" t="e">
            <v>#N/A</v>
          </cell>
        </row>
        <row r="6621">
          <cell r="K6621" t="str">
            <v>7720</v>
          </cell>
          <cell r="L6621" t="e">
            <v>#N/A</v>
          </cell>
        </row>
        <row r="6622">
          <cell r="K6622" t="str">
            <v>18322</v>
          </cell>
          <cell r="L6622" t="e">
            <v>#N/A</v>
          </cell>
        </row>
        <row r="6623">
          <cell r="K6623" t="str">
            <v>18322</v>
          </cell>
          <cell r="L6623" t="e">
            <v>#N/A</v>
          </cell>
        </row>
        <row r="6624">
          <cell r="K6624" t="str">
            <v>18322</v>
          </cell>
          <cell r="L6624" t="e">
            <v>#N/A</v>
          </cell>
        </row>
        <row r="6625">
          <cell r="K6625" t="str">
            <v>18511</v>
          </cell>
          <cell r="L6625" t="e">
            <v>#N/A</v>
          </cell>
        </row>
        <row r="6626">
          <cell r="K6626" t="str">
            <v>18511</v>
          </cell>
          <cell r="L6626" t="e">
            <v>#N/A</v>
          </cell>
        </row>
        <row r="6627">
          <cell r="K6627" t="str">
            <v>18511</v>
          </cell>
          <cell r="L6627" t="e">
            <v>#N/A</v>
          </cell>
        </row>
        <row r="6628">
          <cell r="K6628" t="str">
            <v>7730</v>
          </cell>
          <cell r="L6628" t="e">
            <v>#N/A</v>
          </cell>
        </row>
        <row r="6629">
          <cell r="K6629" t="str">
            <v>7730</v>
          </cell>
          <cell r="L6629" t="e">
            <v>#N/A</v>
          </cell>
        </row>
        <row r="6630">
          <cell r="K6630" t="str">
            <v>7730</v>
          </cell>
          <cell r="L6630" t="e">
            <v>#N/A</v>
          </cell>
        </row>
        <row r="6631">
          <cell r="K6631" t="str">
            <v>7730</v>
          </cell>
          <cell r="L6631" t="e">
            <v>#N/A</v>
          </cell>
        </row>
        <row r="6632">
          <cell r="K6632" t="str">
            <v>7730</v>
          </cell>
          <cell r="L6632" t="e">
            <v>#N/A</v>
          </cell>
        </row>
        <row r="6633">
          <cell r="K6633" t="str">
            <v>7730</v>
          </cell>
          <cell r="L6633" t="e">
            <v>#N/A</v>
          </cell>
        </row>
        <row r="6634">
          <cell r="K6634" t="str">
            <v>7730</v>
          </cell>
          <cell r="L6634" t="e">
            <v>#N/A</v>
          </cell>
        </row>
        <row r="6635">
          <cell r="K6635" t="str">
            <v>7730</v>
          </cell>
          <cell r="L6635" t="e">
            <v>#N/A</v>
          </cell>
        </row>
        <row r="6636">
          <cell r="K6636" t="str">
            <v>7730</v>
          </cell>
          <cell r="L6636" t="e">
            <v>#N/A</v>
          </cell>
        </row>
        <row r="6637">
          <cell r="K6637" t="str">
            <v>7730</v>
          </cell>
          <cell r="L6637" t="e">
            <v>#N/A</v>
          </cell>
        </row>
        <row r="6638">
          <cell r="K6638" t="str">
            <v>7730</v>
          </cell>
          <cell r="L6638" t="e">
            <v>#N/A</v>
          </cell>
        </row>
        <row r="6639">
          <cell r="K6639" t="str">
            <v>7730</v>
          </cell>
          <cell r="L6639" t="e">
            <v>#N/A</v>
          </cell>
        </row>
        <row r="6640">
          <cell r="K6640" t="str">
            <v>8104</v>
          </cell>
          <cell r="L6640" t="e">
            <v>#N/A</v>
          </cell>
        </row>
        <row r="6641">
          <cell r="K6641" t="str">
            <v>8104</v>
          </cell>
          <cell r="L6641" t="e">
            <v>#N/A</v>
          </cell>
        </row>
        <row r="6642">
          <cell r="K6642" t="str">
            <v>8104</v>
          </cell>
          <cell r="L6642" t="e">
            <v>#N/A</v>
          </cell>
        </row>
        <row r="6643">
          <cell r="K6643" t="str">
            <v>18502</v>
          </cell>
          <cell r="L6643" t="e">
            <v>#N/A</v>
          </cell>
        </row>
        <row r="6644">
          <cell r="K6644" t="str">
            <v>18502</v>
          </cell>
          <cell r="L6644" t="e">
            <v>#N/A</v>
          </cell>
        </row>
        <row r="6645">
          <cell r="K6645" t="str">
            <v>18502</v>
          </cell>
          <cell r="L6645" t="e">
            <v>#N/A</v>
          </cell>
        </row>
        <row r="6646">
          <cell r="K6646" t="str">
            <v>18502</v>
          </cell>
          <cell r="L6646" t="e">
            <v>#N/A</v>
          </cell>
        </row>
        <row r="6647">
          <cell r="K6647" t="str">
            <v>18501</v>
          </cell>
          <cell r="L6647" t="e">
            <v>#N/A</v>
          </cell>
        </row>
        <row r="6648">
          <cell r="K6648" t="str">
            <v>18501</v>
          </cell>
          <cell r="L6648" t="e">
            <v>#N/A</v>
          </cell>
        </row>
        <row r="6649">
          <cell r="K6649" t="str">
            <v>17506</v>
          </cell>
          <cell r="L6649" t="e">
            <v>#N/A</v>
          </cell>
        </row>
        <row r="6650">
          <cell r="K6650" t="str">
            <v>17506</v>
          </cell>
          <cell r="L6650" t="e">
            <v>#N/A</v>
          </cell>
        </row>
        <row r="6651">
          <cell r="K6651" t="str">
            <v>17506</v>
          </cell>
          <cell r="L6651" t="e">
            <v>#N/A</v>
          </cell>
        </row>
        <row r="6652">
          <cell r="K6652" t="str">
            <v>17506</v>
          </cell>
          <cell r="L6652" t="e">
            <v>#N/A</v>
          </cell>
        </row>
        <row r="6653">
          <cell r="K6653" t="str">
            <v>17506</v>
          </cell>
          <cell r="L6653" t="e">
            <v>#N/A</v>
          </cell>
        </row>
        <row r="6654">
          <cell r="K6654" t="str">
            <v>17506</v>
          </cell>
          <cell r="L6654" t="e">
            <v>#N/A</v>
          </cell>
        </row>
        <row r="6655">
          <cell r="K6655" t="str">
            <v>17506</v>
          </cell>
          <cell r="L6655" t="e">
            <v>#N/A</v>
          </cell>
        </row>
        <row r="6656">
          <cell r="K6656" t="str">
            <v>18506</v>
          </cell>
          <cell r="L6656" t="e">
            <v>#N/A</v>
          </cell>
        </row>
        <row r="6657">
          <cell r="K6657" t="str">
            <v>18506</v>
          </cell>
          <cell r="L6657" t="e">
            <v>#N/A</v>
          </cell>
        </row>
        <row r="6658">
          <cell r="K6658" t="str">
            <v>18506</v>
          </cell>
          <cell r="L6658" t="e">
            <v>#N/A</v>
          </cell>
        </row>
        <row r="6659">
          <cell r="K6659" t="str">
            <v>8120</v>
          </cell>
          <cell r="L6659" t="e">
            <v>#N/A</v>
          </cell>
        </row>
        <row r="6660">
          <cell r="K6660" t="str">
            <v>8120</v>
          </cell>
          <cell r="L6660" t="e">
            <v>#N/A</v>
          </cell>
        </row>
        <row r="6661">
          <cell r="K6661" t="str">
            <v>8120</v>
          </cell>
          <cell r="L6661" t="e">
            <v>#N/A</v>
          </cell>
        </row>
        <row r="6662">
          <cell r="K6662" t="str">
            <v>8120</v>
          </cell>
          <cell r="L6662" t="e">
            <v>#N/A</v>
          </cell>
        </row>
        <row r="6663">
          <cell r="K6663" t="str">
            <v>8103</v>
          </cell>
          <cell r="L6663" t="e">
            <v>#N/A</v>
          </cell>
        </row>
        <row r="6664">
          <cell r="K6664" t="str">
            <v>8103</v>
          </cell>
          <cell r="L6664" t="e">
            <v>#N/A</v>
          </cell>
        </row>
        <row r="6665">
          <cell r="K6665" t="str">
            <v>8103</v>
          </cell>
          <cell r="L6665" t="e">
            <v>#N/A</v>
          </cell>
        </row>
        <row r="6666">
          <cell r="K6666" t="str">
            <v>8103</v>
          </cell>
          <cell r="L6666" t="e">
            <v>#N/A</v>
          </cell>
        </row>
        <row r="6667">
          <cell r="K6667" t="str">
            <v>8102</v>
          </cell>
          <cell r="L6667" t="e">
            <v>#N/A</v>
          </cell>
        </row>
        <row r="6668">
          <cell r="K6668" t="str">
            <v>8102</v>
          </cell>
          <cell r="L6668" t="e">
            <v>#N/A</v>
          </cell>
        </row>
        <row r="6669">
          <cell r="K6669" t="str">
            <v>8102</v>
          </cell>
          <cell r="L6669" t="e">
            <v>#N/A</v>
          </cell>
        </row>
        <row r="6670">
          <cell r="K6670" t="str">
            <v>8132</v>
          </cell>
          <cell r="L6670" t="e">
            <v>#N/A</v>
          </cell>
        </row>
        <row r="6671">
          <cell r="K6671" t="str">
            <v>8132</v>
          </cell>
          <cell r="L6671" t="e">
            <v>#N/A</v>
          </cell>
        </row>
        <row r="6672">
          <cell r="K6672" t="str">
            <v>8132</v>
          </cell>
          <cell r="L6672" t="e">
            <v>#N/A</v>
          </cell>
        </row>
        <row r="6673">
          <cell r="K6673" t="str">
            <v>8132</v>
          </cell>
          <cell r="L6673" t="e">
            <v>#N/A</v>
          </cell>
        </row>
        <row r="6674">
          <cell r="K6674" t="str">
            <v>8132</v>
          </cell>
          <cell r="L6674" t="e">
            <v>#N/A</v>
          </cell>
        </row>
        <row r="6675">
          <cell r="K6675" t="str">
            <v>8132</v>
          </cell>
          <cell r="L6675" t="e">
            <v>#N/A</v>
          </cell>
        </row>
        <row r="6676">
          <cell r="K6676" t="str">
            <v>8132</v>
          </cell>
          <cell r="L6676" t="e">
            <v>#N/A</v>
          </cell>
        </row>
        <row r="6677">
          <cell r="K6677" t="str">
            <v>8132</v>
          </cell>
          <cell r="L6677" t="e">
            <v>#N/A</v>
          </cell>
        </row>
        <row r="6678">
          <cell r="K6678" t="str">
            <v>8132</v>
          </cell>
          <cell r="L6678" t="e">
            <v>#N/A</v>
          </cell>
        </row>
        <row r="6679">
          <cell r="K6679" t="str">
            <v>8132</v>
          </cell>
          <cell r="L6679" t="e">
            <v>#N/A</v>
          </cell>
        </row>
        <row r="6680">
          <cell r="K6680" t="str">
            <v>8132</v>
          </cell>
          <cell r="L6680" t="e">
            <v>#N/A</v>
          </cell>
        </row>
        <row r="6681">
          <cell r="K6681" t="str">
            <v>8133</v>
          </cell>
          <cell r="L6681" t="e">
            <v>#N/A</v>
          </cell>
        </row>
        <row r="6682">
          <cell r="K6682" t="str">
            <v>8133</v>
          </cell>
          <cell r="L6682" t="e">
            <v>#N/A</v>
          </cell>
        </row>
        <row r="6683">
          <cell r="K6683" t="str">
            <v>8133</v>
          </cell>
          <cell r="L6683" t="e">
            <v>#N/A</v>
          </cell>
        </row>
        <row r="6684">
          <cell r="K6684" t="str">
            <v>8133</v>
          </cell>
          <cell r="L6684" t="e">
            <v>#N/A</v>
          </cell>
        </row>
        <row r="6685">
          <cell r="K6685" t="str">
            <v>8133</v>
          </cell>
          <cell r="L6685" t="e">
            <v>#N/A</v>
          </cell>
        </row>
        <row r="6686">
          <cell r="K6686" t="str">
            <v>8132</v>
          </cell>
          <cell r="L6686" t="e">
            <v>#N/A</v>
          </cell>
        </row>
        <row r="6687">
          <cell r="K6687" t="str">
            <v>8132</v>
          </cell>
          <cell r="L6687" t="e">
            <v>#N/A</v>
          </cell>
        </row>
        <row r="6688">
          <cell r="K6688" t="str">
            <v>8132</v>
          </cell>
          <cell r="L6688" t="e">
            <v>#N/A</v>
          </cell>
        </row>
        <row r="6689">
          <cell r="K6689" t="str">
            <v>8132</v>
          </cell>
          <cell r="L6689" t="e">
            <v>#N/A</v>
          </cell>
        </row>
        <row r="6690">
          <cell r="K6690" t="str">
            <v>8132</v>
          </cell>
          <cell r="L6690" t="e">
            <v>#N/A</v>
          </cell>
        </row>
        <row r="6691">
          <cell r="K6691" t="str">
            <v>11546</v>
          </cell>
          <cell r="L6691" t="e">
            <v>#N/A</v>
          </cell>
        </row>
        <row r="6692">
          <cell r="K6692" t="str">
            <v>11546</v>
          </cell>
          <cell r="L6692" t="e">
            <v>#N/A</v>
          </cell>
        </row>
        <row r="6693">
          <cell r="K6693" t="str">
            <v>11546</v>
          </cell>
          <cell r="L6693" t="e">
            <v>#N/A</v>
          </cell>
        </row>
        <row r="6694">
          <cell r="K6694" t="str">
            <v>8121</v>
          </cell>
          <cell r="L6694" t="e">
            <v>#N/A</v>
          </cell>
        </row>
        <row r="6695">
          <cell r="K6695" t="str">
            <v>8121</v>
          </cell>
          <cell r="L6695" t="e">
            <v>#N/A</v>
          </cell>
        </row>
        <row r="6696">
          <cell r="K6696" t="str">
            <v>8121</v>
          </cell>
          <cell r="L6696" t="e">
            <v>#N/A</v>
          </cell>
        </row>
        <row r="6697">
          <cell r="K6697" t="str">
            <v>8121</v>
          </cell>
          <cell r="L6697" t="e">
            <v>#N/A</v>
          </cell>
        </row>
        <row r="6698">
          <cell r="K6698" t="str">
            <v>8121</v>
          </cell>
          <cell r="L6698" t="e">
            <v>#N/A</v>
          </cell>
        </row>
        <row r="6699">
          <cell r="K6699" t="str">
            <v>8141</v>
          </cell>
          <cell r="L6699" t="e">
            <v>#N/A</v>
          </cell>
        </row>
        <row r="6700">
          <cell r="K6700" t="str">
            <v>8141</v>
          </cell>
          <cell r="L6700" t="e">
            <v>#N/A</v>
          </cell>
        </row>
        <row r="6701">
          <cell r="K6701" t="str">
            <v>8141</v>
          </cell>
          <cell r="L6701" t="e">
            <v>#N/A</v>
          </cell>
        </row>
        <row r="6702">
          <cell r="K6702" t="str">
            <v>8142</v>
          </cell>
          <cell r="L6702" t="e">
            <v>#N/A</v>
          </cell>
        </row>
        <row r="6703">
          <cell r="K6703" t="str">
            <v>8142</v>
          </cell>
          <cell r="L6703" t="e">
            <v>#N/A</v>
          </cell>
        </row>
        <row r="6704">
          <cell r="K6704" t="str">
            <v>8142</v>
          </cell>
          <cell r="L6704" t="e">
            <v>#N/A</v>
          </cell>
        </row>
        <row r="6705">
          <cell r="K6705" t="str">
            <v>8142</v>
          </cell>
          <cell r="L6705" t="e">
            <v>#N/A</v>
          </cell>
        </row>
        <row r="6706">
          <cell r="K6706" t="str">
            <v>8142</v>
          </cell>
          <cell r="L6706" t="e">
            <v>#N/A</v>
          </cell>
        </row>
        <row r="6707">
          <cell r="K6707" t="str">
            <v>8122</v>
          </cell>
          <cell r="L6707" t="e">
            <v>#N/A</v>
          </cell>
        </row>
        <row r="6708">
          <cell r="K6708" t="str">
            <v>8122</v>
          </cell>
          <cell r="L6708" t="e">
            <v>#N/A</v>
          </cell>
        </row>
        <row r="6709">
          <cell r="K6709" t="str">
            <v>8122</v>
          </cell>
          <cell r="L6709" t="e">
            <v>#N/A</v>
          </cell>
        </row>
        <row r="6710">
          <cell r="K6710" t="str">
            <v>8122</v>
          </cell>
          <cell r="L6710" t="e">
            <v>#N/A</v>
          </cell>
        </row>
        <row r="6711">
          <cell r="K6711" t="str">
            <v>8122</v>
          </cell>
          <cell r="L6711" t="e">
            <v>#N/A</v>
          </cell>
        </row>
        <row r="6712">
          <cell r="K6712" t="str">
            <v>8122</v>
          </cell>
          <cell r="L6712" t="e">
            <v>#N/A</v>
          </cell>
        </row>
        <row r="6713">
          <cell r="K6713" t="str">
            <v>8122</v>
          </cell>
          <cell r="L6713" t="e">
            <v>#N/A</v>
          </cell>
        </row>
        <row r="6714">
          <cell r="K6714" t="str">
            <v>8122</v>
          </cell>
          <cell r="L6714" t="e">
            <v>#N/A</v>
          </cell>
        </row>
        <row r="6715">
          <cell r="K6715" t="str">
            <v>8122</v>
          </cell>
          <cell r="L6715" t="e">
            <v>#N/A</v>
          </cell>
        </row>
        <row r="6716">
          <cell r="K6716" t="str">
            <v>8140</v>
          </cell>
          <cell r="L6716" t="e">
            <v>#N/A</v>
          </cell>
        </row>
        <row r="6717">
          <cell r="K6717" t="str">
            <v>8140</v>
          </cell>
          <cell r="L6717" t="e">
            <v>#N/A</v>
          </cell>
        </row>
        <row r="6718">
          <cell r="K6718" t="str">
            <v>8140</v>
          </cell>
          <cell r="L6718" t="e">
            <v>#N/A</v>
          </cell>
        </row>
        <row r="6719">
          <cell r="K6719" t="str">
            <v>8140</v>
          </cell>
          <cell r="L6719" t="e">
            <v>#N/A</v>
          </cell>
        </row>
        <row r="6720">
          <cell r="K6720" t="str">
            <v>8140</v>
          </cell>
          <cell r="L6720" t="e">
            <v>#N/A</v>
          </cell>
        </row>
        <row r="6721">
          <cell r="K6721" t="str">
            <v>8134</v>
          </cell>
          <cell r="L6721" t="e">
            <v>#N/A</v>
          </cell>
        </row>
        <row r="6722">
          <cell r="K6722" t="str">
            <v>8134</v>
          </cell>
          <cell r="L6722" t="e">
            <v>#N/A</v>
          </cell>
        </row>
        <row r="6723">
          <cell r="K6723" t="str">
            <v>8134</v>
          </cell>
          <cell r="L6723" t="e">
            <v>#N/A</v>
          </cell>
        </row>
        <row r="6724">
          <cell r="K6724" t="str">
            <v>8134</v>
          </cell>
          <cell r="L6724" t="e">
            <v>#N/A</v>
          </cell>
        </row>
        <row r="6725">
          <cell r="K6725" t="str">
            <v>8140</v>
          </cell>
          <cell r="L6725" t="e">
            <v>#N/A</v>
          </cell>
        </row>
        <row r="6726">
          <cell r="K6726" t="str">
            <v>8140</v>
          </cell>
          <cell r="L6726" t="e">
            <v>#N/A</v>
          </cell>
        </row>
        <row r="6727">
          <cell r="K6727" t="str">
            <v>8140</v>
          </cell>
          <cell r="L6727" t="e">
            <v>#N/A</v>
          </cell>
        </row>
        <row r="6728">
          <cell r="K6728" t="str">
            <v>8140</v>
          </cell>
          <cell r="L6728" t="e">
            <v>#N/A</v>
          </cell>
        </row>
        <row r="6729">
          <cell r="K6729" t="str">
            <v>8140</v>
          </cell>
          <cell r="L6729" t="e">
            <v>#N/A</v>
          </cell>
        </row>
        <row r="6730">
          <cell r="K6730" t="str">
            <v>8140</v>
          </cell>
          <cell r="L6730" t="e">
            <v>#N/A</v>
          </cell>
        </row>
        <row r="6731">
          <cell r="K6731" t="str">
            <v>8140</v>
          </cell>
          <cell r="L6731" t="e">
            <v>#N/A</v>
          </cell>
        </row>
        <row r="6732">
          <cell r="K6732" t="str">
            <v>8140</v>
          </cell>
          <cell r="L6732" t="e">
            <v>#N/A</v>
          </cell>
        </row>
        <row r="6733">
          <cell r="K6733" t="str">
            <v>8140</v>
          </cell>
          <cell r="L6733" t="e">
            <v>#N/A</v>
          </cell>
        </row>
        <row r="6734">
          <cell r="K6734" t="str">
            <v>8140</v>
          </cell>
          <cell r="L6734" t="e">
            <v>#N/A</v>
          </cell>
        </row>
        <row r="6735">
          <cell r="K6735" t="str">
            <v>8140</v>
          </cell>
          <cell r="L6735" t="e">
            <v>#N/A</v>
          </cell>
        </row>
        <row r="6736">
          <cell r="K6736" t="str">
            <v>8140</v>
          </cell>
          <cell r="L6736" t="e">
            <v>#N/A</v>
          </cell>
        </row>
        <row r="6737">
          <cell r="K6737" t="str">
            <v>8140</v>
          </cell>
          <cell r="L6737" t="e">
            <v>#N/A</v>
          </cell>
        </row>
        <row r="6738">
          <cell r="K6738" t="str">
            <v>8140</v>
          </cell>
          <cell r="L6738" t="e">
            <v>#N/A</v>
          </cell>
        </row>
        <row r="6739">
          <cell r="K6739" t="str">
            <v>8144</v>
          </cell>
          <cell r="L6739" t="e">
            <v>#N/A</v>
          </cell>
        </row>
        <row r="6740">
          <cell r="K6740" t="str">
            <v>8144</v>
          </cell>
          <cell r="L6740" t="e">
            <v>#N/A</v>
          </cell>
        </row>
        <row r="6741">
          <cell r="K6741" t="str">
            <v>8144</v>
          </cell>
          <cell r="L6741" t="e">
            <v>#N/A</v>
          </cell>
        </row>
        <row r="6742">
          <cell r="K6742" t="str">
            <v>8145</v>
          </cell>
          <cell r="L6742" t="e">
            <v>#N/A</v>
          </cell>
        </row>
        <row r="6743">
          <cell r="K6743" t="str">
            <v>8145</v>
          </cell>
          <cell r="L6743" t="e">
            <v>#N/A</v>
          </cell>
        </row>
        <row r="6744">
          <cell r="K6744" t="str">
            <v>8145</v>
          </cell>
          <cell r="L6744" t="e">
            <v>#N/A</v>
          </cell>
        </row>
        <row r="6745">
          <cell r="K6745" t="str">
            <v>8144</v>
          </cell>
          <cell r="L6745" t="e">
            <v>#N/A</v>
          </cell>
        </row>
        <row r="6746">
          <cell r="K6746" t="str">
            <v>8144</v>
          </cell>
          <cell r="L6746" t="e">
            <v>#N/A</v>
          </cell>
        </row>
        <row r="6747">
          <cell r="K6747" t="str">
            <v>8144</v>
          </cell>
          <cell r="L6747" t="e">
            <v>#N/A</v>
          </cell>
        </row>
        <row r="6748">
          <cell r="K6748" t="str">
            <v>8144</v>
          </cell>
          <cell r="L6748" t="e">
            <v>#N/A</v>
          </cell>
        </row>
        <row r="6749">
          <cell r="K6749" t="str">
            <v>8144</v>
          </cell>
          <cell r="L6749" t="e">
            <v>#N/A</v>
          </cell>
        </row>
        <row r="6750">
          <cell r="K6750" t="str">
            <v>8144</v>
          </cell>
          <cell r="L6750" t="e">
            <v>#N/A</v>
          </cell>
        </row>
        <row r="6751">
          <cell r="K6751" t="str">
            <v>8144</v>
          </cell>
          <cell r="L6751" t="e">
            <v>#N/A</v>
          </cell>
        </row>
        <row r="6752">
          <cell r="K6752" t="str">
            <v>8144</v>
          </cell>
          <cell r="L6752" t="e">
            <v>#N/A</v>
          </cell>
        </row>
        <row r="6753">
          <cell r="K6753" t="str">
            <v>8144</v>
          </cell>
          <cell r="L6753" t="e">
            <v>#N/A</v>
          </cell>
        </row>
        <row r="6754">
          <cell r="K6754" t="str">
            <v>8144</v>
          </cell>
          <cell r="L6754" t="e">
            <v>#N/A</v>
          </cell>
        </row>
        <row r="6755">
          <cell r="K6755" t="str">
            <v>8144</v>
          </cell>
          <cell r="L6755" t="e">
            <v>#N/A</v>
          </cell>
        </row>
        <row r="6756">
          <cell r="K6756" t="str">
            <v>8144</v>
          </cell>
          <cell r="L6756" t="e">
            <v>#N/A</v>
          </cell>
        </row>
        <row r="6757">
          <cell r="K6757" t="str">
            <v>8144</v>
          </cell>
          <cell r="L6757" t="e">
            <v>#N/A</v>
          </cell>
        </row>
        <row r="6758">
          <cell r="K6758" t="str">
            <v>8144</v>
          </cell>
          <cell r="L6758" t="e">
            <v>#N/A</v>
          </cell>
        </row>
        <row r="6759">
          <cell r="K6759" t="str">
            <v>8144</v>
          </cell>
          <cell r="L6759" t="e">
            <v>#N/A</v>
          </cell>
        </row>
        <row r="6760">
          <cell r="K6760" t="str">
            <v>8143</v>
          </cell>
          <cell r="L6760" t="e">
            <v>#N/A</v>
          </cell>
        </row>
        <row r="6761">
          <cell r="K6761" t="str">
            <v>8143</v>
          </cell>
          <cell r="L6761" t="e">
            <v>#N/A</v>
          </cell>
        </row>
        <row r="6762">
          <cell r="K6762" t="str">
            <v>8143</v>
          </cell>
          <cell r="L6762" t="e">
            <v>#N/A</v>
          </cell>
        </row>
        <row r="6763">
          <cell r="K6763" t="str">
            <v>8143</v>
          </cell>
          <cell r="L6763" t="e">
            <v>#N/A</v>
          </cell>
        </row>
        <row r="6764">
          <cell r="K6764" t="str">
            <v>8143</v>
          </cell>
          <cell r="L6764" t="e">
            <v>#N/A</v>
          </cell>
        </row>
        <row r="6765">
          <cell r="K6765" t="str">
            <v>8143</v>
          </cell>
          <cell r="L6765" t="e">
            <v>#N/A</v>
          </cell>
        </row>
        <row r="6766">
          <cell r="K6766" t="str">
            <v>8243</v>
          </cell>
          <cell r="L6766" t="e">
            <v>#N/A</v>
          </cell>
        </row>
        <row r="6767">
          <cell r="K6767" t="str">
            <v>8243</v>
          </cell>
          <cell r="L6767" t="e">
            <v>#N/A</v>
          </cell>
        </row>
        <row r="6768">
          <cell r="K6768" t="str">
            <v>8203</v>
          </cell>
          <cell r="L6768" t="e">
            <v>#N/A</v>
          </cell>
        </row>
        <row r="6769">
          <cell r="K6769" t="str">
            <v>8203</v>
          </cell>
          <cell r="L6769" t="e">
            <v>#N/A</v>
          </cell>
        </row>
        <row r="6770">
          <cell r="K6770" t="str">
            <v>8203</v>
          </cell>
          <cell r="L6770" t="e">
            <v>#N/A</v>
          </cell>
        </row>
        <row r="6771">
          <cell r="K6771" t="str">
            <v>8203</v>
          </cell>
          <cell r="L6771" t="e">
            <v>#N/A</v>
          </cell>
        </row>
        <row r="6772">
          <cell r="K6772" t="str">
            <v>8203</v>
          </cell>
          <cell r="L6772" t="e">
            <v>#N/A</v>
          </cell>
        </row>
        <row r="6773">
          <cell r="K6773" t="str">
            <v>8203</v>
          </cell>
          <cell r="L6773" t="e">
            <v>#N/A</v>
          </cell>
        </row>
        <row r="6774">
          <cell r="K6774" t="str">
            <v>8101</v>
          </cell>
          <cell r="L6774" t="e">
            <v>#N/A</v>
          </cell>
        </row>
        <row r="6775">
          <cell r="K6775" t="str">
            <v>8101</v>
          </cell>
          <cell r="L6775" t="e">
            <v>#N/A</v>
          </cell>
        </row>
        <row r="6776">
          <cell r="K6776" t="str">
            <v>8101</v>
          </cell>
          <cell r="L6776" t="e">
            <v>#N/A</v>
          </cell>
        </row>
        <row r="6777">
          <cell r="K6777" t="str">
            <v>8110</v>
          </cell>
          <cell r="L6777" t="e">
            <v>#N/A</v>
          </cell>
        </row>
        <row r="6778">
          <cell r="K6778" t="str">
            <v>8110</v>
          </cell>
          <cell r="L6778" t="e">
            <v>#N/A</v>
          </cell>
        </row>
        <row r="6779">
          <cell r="K6779" t="str">
            <v>8110</v>
          </cell>
          <cell r="L6779" t="e">
            <v>#N/A</v>
          </cell>
        </row>
        <row r="6780">
          <cell r="K6780" t="str">
            <v>8110</v>
          </cell>
          <cell r="L6780" t="e">
            <v>#N/A</v>
          </cell>
        </row>
        <row r="6781">
          <cell r="K6781" t="str">
            <v>8110</v>
          </cell>
          <cell r="L6781" t="e">
            <v>#N/A</v>
          </cell>
        </row>
        <row r="6782">
          <cell r="K6782" t="str">
            <v>8110</v>
          </cell>
          <cell r="L6782" t="e">
            <v>#N/A</v>
          </cell>
        </row>
        <row r="6783">
          <cell r="K6783" t="str">
            <v>8121</v>
          </cell>
          <cell r="L6783" t="e">
            <v>#N/A</v>
          </cell>
        </row>
        <row r="6784">
          <cell r="K6784" t="str">
            <v>8121</v>
          </cell>
          <cell r="L6784" t="e">
            <v>#N/A</v>
          </cell>
        </row>
        <row r="6785">
          <cell r="K6785" t="str">
            <v>8121</v>
          </cell>
          <cell r="L6785" t="e">
            <v>#N/A</v>
          </cell>
        </row>
        <row r="6786">
          <cell r="K6786" t="str">
            <v>11642</v>
          </cell>
          <cell r="L6786" t="e">
            <v>#N/A</v>
          </cell>
        </row>
        <row r="6787">
          <cell r="K6787" t="str">
            <v>11642</v>
          </cell>
          <cell r="L6787" t="e">
            <v>#N/A</v>
          </cell>
        </row>
        <row r="6788">
          <cell r="K6788" t="str">
            <v>11642</v>
          </cell>
          <cell r="L6788" t="e">
            <v>#N/A</v>
          </cell>
        </row>
        <row r="6789">
          <cell r="K6789" t="str">
            <v>11642</v>
          </cell>
          <cell r="L6789" t="e">
            <v>#N/A</v>
          </cell>
        </row>
        <row r="6790">
          <cell r="K6790" t="str">
            <v>11642</v>
          </cell>
          <cell r="L6790" t="e">
            <v>#N/A</v>
          </cell>
        </row>
        <row r="6791">
          <cell r="K6791" t="str">
            <v>8203</v>
          </cell>
          <cell r="L6791" t="e">
            <v>#N/A</v>
          </cell>
        </row>
        <row r="6792">
          <cell r="K6792" t="str">
            <v>8203</v>
          </cell>
          <cell r="L6792" t="e">
            <v>#N/A</v>
          </cell>
        </row>
        <row r="6793">
          <cell r="K6793" t="str">
            <v>8203</v>
          </cell>
          <cell r="L6793" t="e">
            <v>#N/A</v>
          </cell>
        </row>
        <row r="6794">
          <cell r="K6794" t="str">
            <v>8151</v>
          </cell>
          <cell r="L6794" t="e">
            <v>#N/A</v>
          </cell>
        </row>
        <row r="6795">
          <cell r="K6795" t="str">
            <v>8151</v>
          </cell>
          <cell r="L6795" t="e">
            <v>#N/A</v>
          </cell>
        </row>
        <row r="6796">
          <cell r="K6796" t="str">
            <v>8151</v>
          </cell>
          <cell r="L6796" t="e">
            <v>#N/A</v>
          </cell>
        </row>
        <row r="6797">
          <cell r="K6797" t="str">
            <v>8210</v>
          </cell>
          <cell r="L6797" t="e">
            <v>#N/A</v>
          </cell>
        </row>
        <row r="6798">
          <cell r="K6798" t="str">
            <v>8210</v>
          </cell>
          <cell r="L6798" t="e">
            <v>#N/A</v>
          </cell>
        </row>
        <row r="6799">
          <cell r="K6799" t="str">
            <v>8210</v>
          </cell>
          <cell r="L6799" t="e">
            <v>#N/A</v>
          </cell>
        </row>
        <row r="6800">
          <cell r="K6800" t="str">
            <v>8210</v>
          </cell>
          <cell r="L6800" t="e">
            <v>#N/A</v>
          </cell>
        </row>
        <row r="6801">
          <cell r="K6801" t="str">
            <v>8210</v>
          </cell>
          <cell r="L6801" t="e">
            <v>#N/A</v>
          </cell>
        </row>
        <row r="6802">
          <cell r="K6802" t="str">
            <v>8250</v>
          </cell>
          <cell r="L6802" t="e">
            <v>#N/A</v>
          </cell>
        </row>
        <row r="6803">
          <cell r="K6803" t="str">
            <v>8250</v>
          </cell>
          <cell r="L6803" t="e">
            <v>#N/A</v>
          </cell>
        </row>
        <row r="6804">
          <cell r="L6804" t="e">
            <v>#N/A</v>
          </cell>
        </row>
        <row r="6805">
          <cell r="L6805" t="e">
            <v>#N/A</v>
          </cell>
        </row>
        <row r="6806">
          <cell r="L6806" t="e">
            <v>#N/A</v>
          </cell>
        </row>
        <row r="6807">
          <cell r="L6807" t="e">
            <v>#N/A</v>
          </cell>
        </row>
        <row r="6808">
          <cell r="K6808" t="str">
            <v>8201</v>
          </cell>
          <cell r="L6808" t="e">
            <v>#N/A</v>
          </cell>
        </row>
        <row r="6809">
          <cell r="K6809" t="str">
            <v>8201</v>
          </cell>
          <cell r="L6809" t="e">
            <v>#N/A</v>
          </cell>
        </row>
        <row r="6810">
          <cell r="K6810" t="str">
            <v>8201</v>
          </cell>
          <cell r="L6810" t="e">
            <v>#N/A</v>
          </cell>
        </row>
        <row r="6811">
          <cell r="K6811" t="str">
            <v>8202</v>
          </cell>
          <cell r="L6811" t="e">
            <v>#N/A</v>
          </cell>
        </row>
        <row r="6812">
          <cell r="K6812" t="str">
            <v>8202</v>
          </cell>
          <cell r="L6812" t="e">
            <v>#N/A</v>
          </cell>
        </row>
        <row r="6813">
          <cell r="K6813" t="str">
            <v>8202</v>
          </cell>
          <cell r="L6813" t="e">
            <v>#N/A</v>
          </cell>
        </row>
        <row r="6814">
          <cell r="K6814" t="str">
            <v>8212</v>
          </cell>
          <cell r="L6814" t="e">
            <v>#N/A</v>
          </cell>
        </row>
        <row r="6815">
          <cell r="K6815" t="str">
            <v>8212</v>
          </cell>
          <cell r="L6815" t="e">
            <v>#N/A</v>
          </cell>
        </row>
        <row r="6816">
          <cell r="K6816" t="str">
            <v>8212</v>
          </cell>
          <cell r="L6816" t="e">
            <v>#N/A</v>
          </cell>
        </row>
        <row r="6817">
          <cell r="K6817" t="str">
            <v>8212</v>
          </cell>
          <cell r="L6817" t="e">
            <v>#N/A</v>
          </cell>
        </row>
        <row r="6818">
          <cell r="K6818" t="str">
            <v>18500</v>
          </cell>
          <cell r="L6818" t="e">
            <v>#N/A</v>
          </cell>
        </row>
        <row r="6819">
          <cell r="K6819" t="str">
            <v>18500</v>
          </cell>
          <cell r="L6819" t="e">
            <v>#N/A</v>
          </cell>
        </row>
        <row r="6820">
          <cell r="K6820" t="str">
            <v>17920</v>
          </cell>
          <cell r="L6820" t="e">
            <v>#N/A</v>
          </cell>
        </row>
        <row r="6821">
          <cell r="K6821" t="str">
            <v>17920</v>
          </cell>
          <cell r="L6821" t="e">
            <v>#N/A</v>
          </cell>
        </row>
        <row r="6822">
          <cell r="K6822" t="str">
            <v>17920</v>
          </cell>
          <cell r="L6822" t="e">
            <v>#N/A</v>
          </cell>
        </row>
        <row r="6823">
          <cell r="K6823" t="str">
            <v>17920</v>
          </cell>
          <cell r="L6823" t="e">
            <v>#N/A</v>
          </cell>
        </row>
        <row r="6824">
          <cell r="K6824" t="str">
            <v>17920</v>
          </cell>
          <cell r="L6824" t="e">
            <v>#N/A</v>
          </cell>
        </row>
        <row r="6825">
          <cell r="K6825" t="str">
            <v>17920</v>
          </cell>
          <cell r="L6825" t="e">
            <v>#N/A</v>
          </cell>
        </row>
        <row r="6826">
          <cell r="K6826" t="str">
            <v>17920</v>
          </cell>
          <cell r="L6826" t="e">
            <v>#N/A</v>
          </cell>
        </row>
        <row r="6827">
          <cell r="K6827" t="str">
            <v>29110</v>
          </cell>
          <cell r="L6827" t="e">
            <v>#N/A</v>
          </cell>
        </row>
        <row r="6828">
          <cell r="K6828" t="str">
            <v>29110</v>
          </cell>
          <cell r="L6828" t="e">
            <v>#N/A</v>
          </cell>
        </row>
        <row r="6829">
          <cell r="K6829" t="str">
            <v>29110</v>
          </cell>
          <cell r="L6829" t="e">
            <v>#N/A</v>
          </cell>
        </row>
        <row r="6830">
          <cell r="L6830" t="e">
            <v>#N/A</v>
          </cell>
        </row>
        <row r="6831">
          <cell r="L6831" t="e">
            <v>#N/A</v>
          </cell>
        </row>
        <row r="6832">
          <cell r="K6832" t="str">
            <v>8220</v>
          </cell>
          <cell r="L6832" t="e">
            <v>#N/A</v>
          </cell>
        </row>
        <row r="6833">
          <cell r="K6833" t="str">
            <v>8220</v>
          </cell>
          <cell r="L6833" t="e">
            <v>#N/A</v>
          </cell>
        </row>
        <row r="6834">
          <cell r="K6834" t="str">
            <v>8220</v>
          </cell>
          <cell r="L6834" t="e">
            <v>#N/A</v>
          </cell>
        </row>
        <row r="6835">
          <cell r="K6835" t="str">
            <v>8220</v>
          </cell>
          <cell r="L6835" t="e">
            <v>#N/A</v>
          </cell>
        </row>
        <row r="6836">
          <cell r="K6836" t="str">
            <v>8220</v>
          </cell>
          <cell r="L6836" t="e">
            <v>#N/A</v>
          </cell>
        </row>
        <row r="6837">
          <cell r="K6837" t="str">
            <v>8222</v>
          </cell>
          <cell r="L6837" t="e">
            <v>#N/A</v>
          </cell>
        </row>
        <row r="6838">
          <cell r="K6838" t="str">
            <v>8222</v>
          </cell>
          <cell r="L6838" t="e">
            <v>#N/A</v>
          </cell>
        </row>
        <row r="6839">
          <cell r="K6839" t="str">
            <v>8222</v>
          </cell>
          <cell r="L6839" t="e">
            <v>#N/A</v>
          </cell>
        </row>
        <row r="6840">
          <cell r="K6840" t="str">
            <v>8220</v>
          </cell>
          <cell r="L6840" t="e">
            <v>#N/A</v>
          </cell>
        </row>
        <row r="6841">
          <cell r="K6841" t="str">
            <v>8221</v>
          </cell>
          <cell r="L6841" t="e">
            <v>#N/A</v>
          </cell>
        </row>
        <row r="6842">
          <cell r="K6842" t="str">
            <v>8221</v>
          </cell>
          <cell r="L6842" t="e">
            <v>#N/A</v>
          </cell>
        </row>
        <row r="6843">
          <cell r="K6843" t="str">
            <v>8221</v>
          </cell>
          <cell r="L6843" t="e">
            <v>#N/A</v>
          </cell>
        </row>
        <row r="6844">
          <cell r="K6844" t="str">
            <v>8220</v>
          </cell>
          <cell r="L6844" t="e">
            <v>#N/A</v>
          </cell>
        </row>
        <row r="6845">
          <cell r="K6845" t="str">
            <v>8220</v>
          </cell>
          <cell r="L6845" t="e">
            <v>#N/A</v>
          </cell>
        </row>
        <row r="6846">
          <cell r="K6846" t="str">
            <v>8220</v>
          </cell>
          <cell r="L6846" t="e">
            <v>#N/A</v>
          </cell>
        </row>
        <row r="6847">
          <cell r="K6847" t="str">
            <v>8220</v>
          </cell>
          <cell r="L6847" t="e">
            <v>#N/A</v>
          </cell>
        </row>
        <row r="6848">
          <cell r="K6848" t="str">
            <v>8220</v>
          </cell>
          <cell r="L6848" t="e">
            <v>#N/A</v>
          </cell>
        </row>
        <row r="6849">
          <cell r="K6849" t="str">
            <v>8220</v>
          </cell>
          <cell r="L6849" t="e">
            <v>#N/A</v>
          </cell>
        </row>
        <row r="6850">
          <cell r="K6850" t="str">
            <v>8221</v>
          </cell>
          <cell r="L6850" t="e">
            <v>#N/A</v>
          </cell>
        </row>
        <row r="6851">
          <cell r="K6851" t="str">
            <v>8221</v>
          </cell>
          <cell r="L6851" t="e">
            <v>#N/A</v>
          </cell>
        </row>
        <row r="6852">
          <cell r="K6852" t="str">
            <v>8221</v>
          </cell>
          <cell r="L6852" t="e">
            <v>#N/A</v>
          </cell>
        </row>
        <row r="6853">
          <cell r="K6853" t="str">
            <v>8221</v>
          </cell>
          <cell r="L6853" t="e">
            <v>#N/A</v>
          </cell>
        </row>
        <row r="6854">
          <cell r="K6854" t="str">
            <v>8203</v>
          </cell>
          <cell r="L6854" t="e">
            <v>#N/A</v>
          </cell>
        </row>
        <row r="6855">
          <cell r="K6855" t="str">
            <v>8203</v>
          </cell>
          <cell r="L6855" t="e">
            <v>#N/A</v>
          </cell>
        </row>
        <row r="6856">
          <cell r="K6856" t="str">
            <v>8203</v>
          </cell>
          <cell r="L6856" t="e">
            <v>#N/A</v>
          </cell>
        </row>
        <row r="6857">
          <cell r="K6857" t="str">
            <v>8240</v>
          </cell>
          <cell r="L6857" t="e">
            <v>#N/A</v>
          </cell>
        </row>
        <row r="6858">
          <cell r="K6858" t="str">
            <v>8240</v>
          </cell>
          <cell r="L6858" t="e">
            <v>#N/A</v>
          </cell>
        </row>
        <row r="6859">
          <cell r="K6859" t="str">
            <v>8240</v>
          </cell>
          <cell r="L6859" t="e">
            <v>#N/A</v>
          </cell>
        </row>
        <row r="6860">
          <cell r="K6860" t="str">
            <v>8240</v>
          </cell>
          <cell r="L6860" t="e">
            <v>#N/A</v>
          </cell>
        </row>
        <row r="6861">
          <cell r="K6861" t="str">
            <v>8245</v>
          </cell>
          <cell r="L6861" t="e">
            <v>#N/A</v>
          </cell>
        </row>
        <row r="6862">
          <cell r="K6862" t="str">
            <v>8245</v>
          </cell>
          <cell r="L6862" t="e">
            <v>#N/A</v>
          </cell>
        </row>
        <row r="6863">
          <cell r="K6863" t="str">
            <v>8245</v>
          </cell>
          <cell r="L6863" t="e">
            <v>#N/A</v>
          </cell>
        </row>
        <row r="6864">
          <cell r="K6864" t="str">
            <v>8246</v>
          </cell>
          <cell r="L6864" t="e">
            <v>#N/A</v>
          </cell>
        </row>
        <row r="6865">
          <cell r="K6865" t="str">
            <v>8246</v>
          </cell>
          <cell r="L6865" t="e">
            <v>#N/A</v>
          </cell>
        </row>
        <row r="6866">
          <cell r="K6866" t="str">
            <v>8246</v>
          </cell>
          <cell r="L6866" t="e">
            <v>#N/A</v>
          </cell>
        </row>
        <row r="6867">
          <cell r="K6867" t="str">
            <v>8122</v>
          </cell>
          <cell r="L6867" t="e">
            <v>#N/A</v>
          </cell>
        </row>
        <row r="6868">
          <cell r="K6868" t="str">
            <v>8122</v>
          </cell>
          <cell r="L6868" t="e">
            <v>#N/A</v>
          </cell>
        </row>
        <row r="6869">
          <cell r="K6869" t="str">
            <v>8122</v>
          </cell>
          <cell r="L6869" t="e">
            <v>#N/A</v>
          </cell>
        </row>
        <row r="6870">
          <cell r="K6870" t="str">
            <v>8122</v>
          </cell>
          <cell r="L6870" t="e">
            <v>#N/A</v>
          </cell>
        </row>
        <row r="6871">
          <cell r="K6871" t="str">
            <v>8122</v>
          </cell>
          <cell r="L6871" t="e">
            <v>#N/A</v>
          </cell>
        </row>
        <row r="6872">
          <cell r="K6872" t="str">
            <v>8122</v>
          </cell>
          <cell r="L6872" t="e">
            <v>#N/A</v>
          </cell>
        </row>
        <row r="6873">
          <cell r="K6873" t="str">
            <v>8122</v>
          </cell>
          <cell r="L6873" t="e">
            <v>#N/A</v>
          </cell>
        </row>
        <row r="6874">
          <cell r="K6874" t="str">
            <v>8122</v>
          </cell>
          <cell r="L6874" t="e">
            <v>#N/A</v>
          </cell>
        </row>
        <row r="6875">
          <cell r="K6875" t="str">
            <v>8122</v>
          </cell>
          <cell r="L6875" t="e">
            <v>#N/A</v>
          </cell>
        </row>
        <row r="6876">
          <cell r="K6876" t="str">
            <v>8246</v>
          </cell>
          <cell r="L6876" t="e">
            <v>#N/A</v>
          </cell>
        </row>
        <row r="6877">
          <cell r="K6877" t="str">
            <v>8246</v>
          </cell>
          <cell r="L6877" t="e">
            <v>#N/A</v>
          </cell>
        </row>
        <row r="6878">
          <cell r="K6878" t="str">
            <v>8246</v>
          </cell>
          <cell r="L6878" t="e">
            <v>#N/A</v>
          </cell>
        </row>
        <row r="6879">
          <cell r="K6879" t="str">
            <v>8246</v>
          </cell>
          <cell r="L6879" t="e">
            <v>#N/A</v>
          </cell>
        </row>
        <row r="6880">
          <cell r="K6880" t="str">
            <v>8246</v>
          </cell>
          <cell r="L6880" t="e">
            <v>#N/A</v>
          </cell>
        </row>
        <row r="6881">
          <cell r="K6881" t="str">
            <v>8246</v>
          </cell>
          <cell r="L6881" t="e">
            <v>#N/A</v>
          </cell>
        </row>
        <row r="6882">
          <cell r="K6882" t="str">
            <v>8243</v>
          </cell>
          <cell r="L6882" t="e">
            <v>#N/A</v>
          </cell>
        </row>
        <row r="6883">
          <cell r="K6883" t="str">
            <v>8243</v>
          </cell>
          <cell r="L6883" t="e">
            <v>#N/A</v>
          </cell>
        </row>
        <row r="6884">
          <cell r="K6884" t="str">
            <v>8243</v>
          </cell>
          <cell r="L6884" t="e">
            <v>#N/A</v>
          </cell>
        </row>
        <row r="6885">
          <cell r="K6885" t="str">
            <v>8243</v>
          </cell>
          <cell r="L6885" t="e">
            <v>#N/A</v>
          </cell>
        </row>
        <row r="6886">
          <cell r="K6886" t="str">
            <v>8243</v>
          </cell>
          <cell r="L6886" t="e">
            <v>#N/A</v>
          </cell>
        </row>
        <row r="6887">
          <cell r="K6887" t="str">
            <v>8245</v>
          </cell>
          <cell r="L6887" t="e">
            <v>#N/A</v>
          </cell>
        </row>
        <row r="6888">
          <cell r="K6888" t="str">
            <v>8245</v>
          </cell>
          <cell r="L6888" t="e">
            <v>#N/A</v>
          </cell>
        </row>
        <row r="6889">
          <cell r="K6889" t="str">
            <v>8245</v>
          </cell>
          <cell r="L6889" t="e">
            <v>#N/A</v>
          </cell>
        </row>
        <row r="6890">
          <cell r="K6890" t="str">
            <v>8143</v>
          </cell>
          <cell r="L6890" t="e">
            <v>#N/A</v>
          </cell>
        </row>
        <row r="6891">
          <cell r="K6891" t="str">
            <v>8143</v>
          </cell>
          <cell r="L6891" t="e">
            <v>#N/A</v>
          </cell>
        </row>
        <row r="6892">
          <cell r="K6892" t="str">
            <v>8143</v>
          </cell>
          <cell r="L6892" t="e">
            <v>#N/A</v>
          </cell>
        </row>
        <row r="6893">
          <cell r="K6893" t="str">
            <v>8243</v>
          </cell>
          <cell r="L6893" t="e">
            <v>#N/A</v>
          </cell>
        </row>
        <row r="6894">
          <cell r="K6894" t="str">
            <v>8243</v>
          </cell>
          <cell r="L6894" t="e">
            <v>#N/A</v>
          </cell>
        </row>
        <row r="6895">
          <cell r="K6895" t="str">
            <v>8243</v>
          </cell>
          <cell r="L6895" t="e">
            <v>#N/A</v>
          </cell>
        </row>
        <row r="6896">
          <cell r="K6896" t="str">
            <v>8243</v>
          </cell>
          <cell r="L6896" t="e">
            <v>#N/A</v>
          </cell>
        </row>
        <row r="6897">
          <cell r="K6897" t="str">
            <v>8243</v>
          </cell>
          <cell r="L6897" t="e">
            <v>#N/A</v>
          </cell>
        </row>
        <row r="6898">
          <cell r="K6898" t="str">
            <v>8243</v>
          </cell>
          <cell r="L6898" t="e">
            <v>#N/A</v>
          </cell>
        </row>
        <row r="6899">
          <cell r="K6899" t="str">
            <v>8243</v>
          </cell>
          <cell r="L6899" t="e">
            <v>#N/A</v>
          </cell>
        </row>
        <row r="6900">
          <cell r="K6900" t="str">
            <v>8243</v>
          </cell>
          <cell r="L6900" t="e">
            <v>#N/A</v>
          </cell>
        </row>
        <row r="6901">
          <cell r="K6901" t="str">
            <v>8243</v>
          </cell>
          <cell r="L6901" t="e">
            <v>#N/A</v>
          </cell>
        </row>
        <row r="6902">
          <cell r="K6902" t="str">
            <v>8245</v>
          </cell>
          <cell r="L6902" t="e">
            <v>#N/A</v>
          </cell>
        </row>
        <row r="6903">
          <cell r="K6903" t="str">
            <v>8245</v>
          </cell>
          <cell r="L6903" t="e">
            <v>#N/A</v>
          </cell>
        </row>
        <row r="6904">
          <cell r="K6904" t="str">
            <v>8245</v>
          </cell>
          <cell r="L6904" t="e">
            <v>#N/A</v>
          </cell>
        </row>
        <row r="6905">
          <cell r="K6905" t="str">
            <v>8243</v>
          </cell>
          <cell r="L6905" t="e">
            <v>#N/A</v>
          </cell>
        </row>
        <row r="6906">
          <cell r="K6906" t="str">
            <v>8243</v>
          </cell>
          <cell r="L6906" t="e">
            <v>#N/A</v>
          </cell>
        </row>
        <row r="6907">
          <cell r="K6907" t="str">
            <v>8245</v>
          </cell>
          <cell r="L6907" t="e">
            <v>#N/A</v>
          </cell>
        </row>
        <row r="6908">
          <cell r="K6908" t="str">
            <v>8245</v>
          </cell>
          <cell r="L6908" t="e">
            <v>#N/A</v>
          </cell>
        </row>
        <row r="6909">
          <cell r="K6909" t="str">
            <v>8240</v>
          </cell>
          <cell r="L6909" t="e">
            <v>#N/A</v>
          </cell>
        </row>
        <row r="6910">
          <cell r="K6910" t="str">
            <v>8240</v>
          </cell>
          <cell r="L6910" t="e">
            <v>#N/A</v>
          </cell>
        </row>
        <row r="6911">
          <cell r="K6911" t="str">
            <v>8240</v>
          </cell>
          <cell r="L6911" t="e">
            <v>#N/A</v>
          </cell>
        </row>
        <row r="6912">
          <cell r="K6912" t="str">
            <v>8240</v>
          </cell>
          <cell r="L6912" t="e">
            <v>#N/A</v>
          </cell>
        </row>
        <row r="6913">
          <cell r="K6913" t="str">
            <v>8243</v>
          </cell>
          <cell r="L6913" t="e">
            <v>#N/A</v>
          </cell>
        </row>
        <row r="6914">
          <cell r="K6914" t="str">
            <v>8243</v>
          </cell>
          <cell r="L6914" t="e">
            <v>#N/A</v>
          </cell>
        </row>
        <row r="6915">
          <cell r="K6915" t="str">
            <v>8243</v>
          </cell>
          <cell r="L6915" t="e">
            <v>#N/A</v>
          </cell>
        </row>
        <row r="6916">
          <cell r="L6916" t="e">
            <v>#N/A</v>
          </cell>
        </row>
        <row r="6917">
          <cell r="L6917" t="e">
            <v>#N/A</v>
          </cell>
        </row>
        <row r="6918">
          <cell r="L6918" t="e">
            <v>#N/A</v>
          </cell>
        </row>
        <row r="6919">
          <cell r="L6919" t="e">
            <v>#N/A</v>
          </cell>
        </row>
        <row r="6920">
          <cell r="L6920" t="e">
            <v>#N/A</v>
          </cell>
        </row>
        <row r="6921">
          <cell r="K6921" t="str">
            <v>8143</v>
          </cell>
          <cell r="L6921" t="e">
            <v>#N/A</v>
          </cell>
        </row>
        <row r="6922">
          <cell r="K6922" t="str">
            <v>8143</v>
          </cell>
          <cell r="L6922" t="e">
            <v>#N/A</v>
          </cell>
        </row>
        <row r="6923">
          <cell r="K6923" t="str">
            <v>8143</v>
          </cell>
          <cell r="L6923" t="e">
            <v>#N/A</v>
          </cell>
        </row>
        <row r="6924">
          <cell r="K6924" t="str">
            <v>8240</v>
          </cell>
          <cell r="L6924" t="e">
            <v>#N/A</v>
          </cell>
        </row>
        <row r="6925">
          <cell r="K6925" t="str">
            <v>8240</v>
          </cell>
          <cell r="L6925" t="e">
            <v>#N/A</v>
          </cell>
        </row>
        <row r="6926">
          <cell r="K6926" t="str">
            <v>8240</v>
          </cell>
          <cell r="L6926" t="e">
            <v>#N/A</v>
          </cell>
        </row>
        <row r="6927">
          <cell r="K6927" t="str">
            <v>8240</v>
          </cell>
          <cell r="L6927" t="e">
            <v>#N/A</v>
          </cell>
        </row>
        <row r="6928">
          <cell r="K6928" t="str">
            <v>8240</v>
          </cell>
          <cell r="L6928" t="e">
            <v>#N/A</v>
          </cell>
        </row>
        <row r="6929">
          <cell r="K6929" t="str">
            <v>8240</v>
          </cell>
          <cell r="L6929" t="e">
            <v>#N/A</v>
          </cell>
        </row>
        <row r="6930">
          <cell r="K6930" t="str">
            <v>7211</v>
          </cell>
          <cell r="L6930" t="e">
            <v>#N/A</v>
          </cell>
        </row>
        <row r="6931">
          <cell r="K6931" t="str">
            <v>7211</v>
          </cell>
          <cell r="L6931" t="e">
            <v>#N/A</v>
          </cell>
        </row>
        <row r="6932">
          <cell r="K6932" t="str">
            <v>7211</v>
          </cell>
          <cell r="L6932" t="e">
            <v>#N/A</v>
          </cell>
        </row>
        <row r="6933">
          <cell r="K6933" t="str">
            <v>7211</v>
          </cell>
          <cell r="L6933" t="e">
            <v>#N/A</v>
          </cell>
        </row>
        <row r="6934">
          <cell r="K6934" t="str">
            <v>7211</v>
          </cell>
          <cell r="L6934" t="e">
            <v>#N/A</v>
          </cell>
        </row>
        <row r="6935">
          <cell r="K6935" t="str">
            <v>17510</v>
          </cell>
          <cell r="L6935" t="e">
            <v>#N/A</v>
          </cell>
        </row>
        <row r="6936">
          <cell r="K6936" t="str">
            <v>17510</v>
          </cell>
          <cell r="L6936" t="e">
            <v>#N/A</v>
          </cell>
        </row>
        <row r="6937">
          <cell r="K6937" t="str">
            <v>17510</v>
          </cell>
          <cell r="L6937" t="e">
            <v>#N/A</v>
          </cell>
        </row>
        <row r="6938">
          <cell r="K6938" t="str">
            <v>17511</v>
          </cell>
          <cell r="L6938" t="e">
            <v>#N/A</v>
          </cell>
        </row>
        <row r="6939">
          <cell r="K6939" t="str">
            <v>17511</v>
          </cell>
          <cell r="L6939" t="e">
            <v>#N/A</v>
          </cell>
        </row>
        <row r="6940">
          <cell r="K6940" t="str">
            <v>17511</v>
          </cell>
          <cell r="L6940" t="e">
            <v>#N/A</v>
          </cell>
        </row>
        <row r="6941">
          <cell r="K6941" t="str">
            <v>17511</v>
          </cell>
          <cell r="L6941" t="e">
            <v>#N/A</v>
          </cell>
        </row>
        <row r="6942">
          <cell r="K6942" t="str">
            <v>17511</v>
          </cell>
          <cell r="L6942" t="e">
            <v>#N/A</v>
          </cell>
        </row>
        <row r="6943">
          <cell r="K6943" t="str">
            <v>18601</v>
          </cell>
          <cell r="L6943" t="e">
            <v>#N/A</v>
          </cell>
        </row>
        <row r="6944">
          <cell r="K6944" t="str">
            <v>18601</v>
          </cell>
          <cell r="L6944" t="e">
            <v>#N/A</v>
          </cell>
        </row>
        <row r="6945">
          <cell r="K6945" t="str">
            <v>18601</v>
          </cell>
          <cell r="L6945" t="e">
            <v>#N/A</v>
          </cell>
        </row>
        <row r="6946">
          <cell r="K6946" t="str">
            <v>17510</v>
          </cell>
          <cell r="L6946" t="e">
            <v>#N/A</v>
          </cell>
        </row>
        <row r="6947">
          <cell r="K6947" t="str">
            <v>17510</v>
          </cell>
          <cell r="L6947" t="e">
            <v>#N/A</v>
          </cell>
        </row>
        <row r="6948">
          <cell r="K6948" t="str">
            <v>7210</v>
          </cell>
          <cell r="L6948" t="e">
            <v>#N/A</v>
          </cell>
        </row>
        <row r="6949">
          <cell r="K6949" t="str">
            <v>7210</v>
          </cell>
          <cell r="L6949" t="e">
            <v>#N/A</v>
          </cell>
        </row>
        <row r="6950">
          <cell r="K6950" t="str">
            <v>7210</v>
          </cell>
          <cell r="L6950" t="e">
            <v>#N/A</v>
          </cell>
        </row>
        <row r="6951">
          <cell r="K6951" t="str">
            <v>7210</v>
          </cell>
          <cell r="L6951" t="e">
            <v>#N/A</v>
          </cell>
        </row>
        <row r="6952">
          <cell r="K6952" t="str">
            <v>7201</v>
          </cell>
          <cell r="L6952" t="e">
            <v>#N/A</v>
          </cell>
        </row>
        <row r="6953">
          <cell r="K6953" t="str">
            <v>7201</v>
          </cell>
          <cell r="L6953" t="e">
            <v>#N/A</v>
          </cell>
        </row>
        <row r="6954">
          <cell r="K6954" t="str">
            <v>7201</v>
          </cell>
          <cell r="L6954" t="e">
            <v>#N/A</v>
          </cell>
        </row>
        <row r="6955">
          <cell r="K6955" t="str">
            <v>21510</v>
          </cell>
          <cell r="L6955" t="e">
            <v>#N/A</v>
          </cell>
        </row>
        <row r="6956">
          <cell r="K6956" t="str">
            <v>21510</v>
          </cell>
          <cell r="L6956" t="e">
            <v>#N/A</v>
          </cell>
        </row>
        <row r="6957">
          <cell r="K6957" t="str">
            <v>21510</v>
          </cell>
          <cell r="L6957" t="e">
            <v>#N/A</v>
          </cell>
        </row>
        <row r="6958">
          <cell r="K6958" t="str">
            <v>21510</v>
          </cell>
          <cell r="L6958" t="e">
            <v>#N/A</v>
          </cell>
        </row>
        <row r="6959">
          <cell r="K6959" t="str">
            <v>21510</v>
          </cell>
          <cell r="L6959" t="e">
            <v>#N/A</v>
          </cell>
        </row>
        <row r="6960">
          <cell r="K6960" t="str">
            <v>21510</v>
          </cell>
          <cell r="L6960" t="e">
            <v>#N/A</v>
          </cell>
        </row>
        <row r="6961">
          <cell r="K6961" t="str">
            <v>21510</v>
          </cell>
          <cell r="L6961" t="e">
            <v>#N/A</v>
          </cell>
        </row>
        <row r="6962">
          <cell r="K6962" t="str">
            <v>21510</v>
          </cell>
          <cell r="L6962" t="e">
            <v>#N/A</v>
          </cell>
        </row>
        <row r="6963">
          <cell r="K6963" t="str">
            <v>7212</v>
          </cell>
          <cell r="L6963" t="e">
            <v>#N/A</v>
          </cell>
        </row>
        <row r="6964">
          <cell r="K6964" t="str">
            <v>7212</v>
          </cell>
          <cell r="L6964" t="e">
            <v>#N/A</v>
          </cell>
        </row>
        <row r="6965">
          <cell r="K6965" t="str">
            <v>7212</v>
          </cell>
          <cell r="L6965" t="e">
            <v>#N/A</v>
          </cell>
        </row>
        <row r="6966">
          <cell r="K6966" t="str">
            <v>7212</v>
          </cell>
          <cell r="L6966" t="e">
            <v>#N/A</v>
          </cell>
        </row>
        <row r="6967">
          <cell r="K6967" t="str">
            <v>7212</v>
          </cell>
          <cell r="L6967" t="e">
            <v>#N/A</v>
          </cell>
        </row>
        <row r="6968">
          <cell r="K6968" t="str">
            <v>7212</v>
          </cell>
          <cell r="L6968" t="e">
            <v>#N/A</v>
          </cell>
        </row>
        <row r="6969">
          <cell r="K6969" t="str">
            <v>7212</v>
          </cell>
          <cell r="L6969" t="e">
            <v>#N/A</v>
          </cell>
        </row>
        <row r="6970">
          <cell r="K6970" t="str">
            <v>7212</v>
          </cell>
          <cell r="L6970" t="e">
            <v>#N/A</v>
          </cell>
        </row>
        <row r="6971">
          <cell r="K6971" t="str">
            <v>7212</v>
          </cell>
          <cell r="L6971" t="e">
            <v>#N/A</v>
          </cell>
        </row>
        <row r="6972">
          <cell r="K6972" t="str">
            <v>7212</v>
          </cell>
          <cell r="L6972" t="e">
            <v>#N/A</v>
          </cell>
        </row>
        <row r="6973">
          <cell r="K6973" t="str">
            <v>7212</v>
          </cell>
          <cell r="L6973" t="e">
            <v>#N/A</v>
          </cell>
        </row>
        <row r="6974">
          <cell r="K6974" t="str">
            <v>7212</v>
          </cell>
          <cell r="L6974" t="e">
            <v>#N/A</v>
          </cell>
        </row>
        <row r="6975">
          <cell r="K6975" t="str">
            <v>7212</v>
          </cell>
          <cell r="L6975" t="e">
            <v>#N/A</v>
          </cell>
        </row>
        <row r="6976">
          <cell r="K6976" t="str">
            <v>7212</v>
          </cell>
          <cell r="L6976" t="e">
            <v>#N/A</v>
          </cell>
        </row>
        <row r="6977">
          <cell r="K6977" t="str">
            <v>7212</v>
          </cell>
          <cell r="L6977" t="e">
            <v>#N/A</v>
          </cell>
        </row>
        <row r="6978">
          <cell r="K6978" t="str">
            <v>7212</v>
          </cell>
          <cell r="L6978" t="e">
            <v>#N/A</v>
          </cell>
        </row>
        <row r="6979">
          <cell r="K6979" t="str">
            <v>7212</v>
          </cell>
          <cell r="L6979" t="e">
            <v>#N/A</v>
          </cell>
        </row>
        <row r="6980">
          <cell r="K6980" t="str">
            <v>7212</v>
          </cell>
          <cell r="L6980" t="e">
            <v>#N/A</v>
          </cell>
        </row>
        <row r="6981">
          <cell r="K6981" t="str">
            <v>7212</v>
          </cell>
          <cell r="L6981" t="e">
            <v>#N/A</v>
          </cell>
        </row>
        <row r="6982">
          <cell r="K6982" t="str">
            <v>7212</v>
          </cell>
          <cell r="L6982" t="e">
            <v>#N/A</v>
          </cell>
        </row>
        <row r="6983">
          <cell r="K6983" t="str">
            <v>7212</v>
          </cell>
          <cell r="L6983" t="e">
            <v>#N/A</v>
          </cell>
        </row>
        <row r="6984">
          <cell r="K6984" t="str">
            <v>7212</v>
          </cell>
          <cell r="L6984" t="e">
            <v>#N/A</v>
          </cell>
        </row>
        <row r="6985">
          <cell r="K6985" t="str">
            <v>7212</v>
          </cell>
          <cell r="L6985" t="e">
            <v>#N/A</v>
          </cell>
        </row>
        <row r="6986">
          <cell r="K6986" t="str">
            <v>7212</v>
          </cell>
          <cell r="L6986" t="e">
            <v>#N/A</v>
          </cell>
        </row>
        <row r="6987">
          <cell r="K6987" t="str">
            <v>7212</v>
          </cell>
          <cell r="L6987" t="e">
            <v>#N/A</v>
          </cell>
        </row>
        <row r="6988">
          <cell r="K6988" t="str">
            <v>7212</v>
          </cell>
          <cell r="L6988" t="e">
            <v>#N/A</v>
          </cell>
        </row>
        <row r="6989">
          <cell r="K6989" t="str">
            <v>7212</v>
          </cell>
          <cell r="L6989" t="e">
            <v>#N/A</v>
          </cell>
        </row>
        <row r="6990">
          <cell r="K6990" t="str">
            <v>7212</v>
          </cell>
          <cell r="L6990" t="e">
            <v>#N/A</v>
          </cell>
        </row>
        <row r="6991">
          <cell r="K6991" t="str">
            <v>7212</v>
          </cell>
          <cell r="L6991" t="e">
            <v>#N/A</v>
          </cell>
        </row>
        <row r="6992">
          <cell r="K6992" t="str">
            <v>7212</v>
          </cell>
          <cell r="L6992" t="e">
            <v>#N/A</v>
          </cell>
        </row>
        <row r="6993">
          <cell r="K6993" t="str">
            <v>7212</v>
          </cell>
          <cell r="L6993" t="e">
            <v>#N/A</v>
          </cell>
        </row>
        <row r="6994">
          <cell r="K6994" t="str">
            <v>7212</v>
          </cell>
          <cell r="L6994" t="e">
            <v>#N/A</v>
          </cell>
        </row>
        <row r="6995">
          <cell r="K6995" t="str">
            <v>7212</v>
          </cell>
          <cell r="L6995" t="e">
            <v>#N/A</v>
          </cell>
        </row>
        <row r="6996">
          <cell r="K6996" t="str">
            <v>7241</v>
          </cell>
          <cell r="L6996" t="e">
            <v>#N/A</v>
          </cell>
        </row>
        <row r="6997">
          <cell r="K6997" t="str">
            <v>7241</v>
          </cell>
          <cell r="L6997" t="e">
            <v>#N/A</v>
          </cell>
        </row>
        <row r="6998">
          <cell r="K6998" t="str">
            <v>7241</v>
          </cell>
          <cell r="L6998" t="e">
            <v>#N/A</v>
          </cell>
        </row>
        <row r="6999">
          <cell r="K6999" t="str">
            <v>7241</v>
          </cell>
          <cell r="L6999" t="e">
            <v>#N/A</v>
          </cell>
        </row>
        <row r="7000">
          <cell r="K7000" t="str">
            <v>7241</v>
          </cell>
          <cell r="L7000" t="e">
            <v>#N/A</v>
          </cell>
        </row>
        <row r="7001">
          <cell r="K7001" t="str">
            <v>7241</v>
          </cell>
          <cell r="L7001" t="e">
            <v>#N/A</v>
          </cell>
        </row>
        <row r="7002">
          <cell r="K7002" t="str">
            <v>7241</v>
          </cell>
          <cell r="L7002" t="e">
            <v>#N/A</v>
          </cell>
        </row>
        <row r="7003">
          <cell r="K7003" t="str">
            <v>7241</v>
          </cell>
          <cell r="L7003" t="e">
            <v>#N/A</v>
          </cell>
        </row>
        <row r="7004">
          <cell r="K7004" t="str">
            <v>7212</v>
          </cell>
          <cell r="L7004" t="e">
            <v>#N/A</v>
          </cell>
        </row>
        <row r="7005">
          <cell r="K7005" t="str">
            <v>7212</v>
          </cell>
          <cell r="L7005" t="e">
            <v>#N/A</v>
          </cell>
        </row>
        <row r="7006">
          <cell r="K7006" t="str">
            <v>7212</v>
          </cell>
          <cell r="L7006" t="e">
            <v>#N/A</v>
          </cell>
        </row>
        <row r="7007">
          <cell r="K7007" t="str">
            <v>7212</v>
          </cell>
          <cell r="L7007" t="e">
            <v>#N/A</v>
          </cell>
        </row>
        <row r="7008">
          <cell r="K7008" t="str">
            <v>7212</v>
          </cell>
          <cell r="L7008" t="e">
            <v>#N/A</v>
          </cell>
        </row>
        <row r="7009">
          <cell r="K7009" t="str">
            <v>7212</v>
          </cell>
          <cell r="L7009" t="e">
            <v>#N/A</v>
          </cell>
        </row>
        <row r="7010">
          <cell r="K7010" t="str">
            <v>7212</v>
          </cell>
          <cell r="L7010" t="e">
            <v>#N/A</v>
          </cell>
        </row>
        <row r="7011">
          <cell r="K7011" t="str">
            <v>7212</v>
          </cell>
          <cell r="L7011" t="e">
            <v>#N/A</v>
          </cell>
        </row>
        <row r="7012">
          <cell r="K7012" t="str">
            <v>7212</v>
          </cell>
          <cell r="L7012" t="e">
            <v>#N/A</v>
          </cell>
        </row>
        <row r="7013">
          <cell r="K7013" t="str">
            <v>7212</v>
          </cell>
          <cell r="L7013" t="e">
            <v>#N/A</v>
          </cell>
        </row>
        <row r="7014">
          <cell r="K7014" t="str">
            <v>7241</v>
          </cell>
          <cell r="L7014" t="e">
            <v>#N/A</v>
          </cell>
        </row>
        <row r="7015">
          <cell r="K7015" t="str">
            <v>7241</v>
          </cell>
          <cell r="L7015" t="e">
            <v>#N/A</v>
          </cell>
        </row>
        <row r="7016">
          <cell r="K7016" t="str">
            <v>7241</v>
          </cell>
          <cell r="L7016" t="e">
            <v>#N/A</v>
          </cell>
        </row>
        <row r="7017">
          <cell r="K7017" t="str">
            <v>7241</v>
          </cell>
          <cell r="L7017" t="e">
            <v>#N/A</v>
          </cell>
        </row>
        <row r="7018">
          <cell r="K7018" t="str">
            <v>7240</v>
          </cell>
          <cell r="L7018" t="e">
            <v>#N/A</v>
          </cell>
        </row>
        <row r="7019">
          <cell r="K7019" t="str">
            <v>7240</v>
          </cell>
          <cell r="L7019" t="e">
            <v>#N/A</v>
          </cell>
        </row>
        <row r="7020">
          <cell r="K7020" t="str">
            <v>7240</v>
          </cell>
          <cell r="L7020" t="e">
            <v>#N/A</v>
          </cell>
        </row>
        <row r="7021">
          <cell r="K7021" t="str">
            <v>7240</v>
          </cell>
          <cell r="L7021" t="e">
            <v>#N/A</v>
          </cell>
        </row>
        <row r="7022">
          <cell r="K7022" t="str">
            <v>7240</v>
          </cell>
          <cell r="L7022" t="e">
            <v>#N/A</v>
          </cell>
        </row>
        <row r="7023">
          <cell r="K7023" t="str">
            <v>7240</v>
          </cell>
          <cell r="L7023" t="e">
            <v>#N/A</v>
          </cell>
        </row>
        <row r="7024">
          <cell r="K7024" t="str">
            <v>7240</v>
          </cell>
          <cell r="L7024" t="e">
            <v>#N/A</v>
          </cell>
        </row>
        <row r="7025">
          <cell r="K7025" t="str">
            <v>7240</v>
          </cell>
          <cell r="L7025" t="e">
            <v>#N/A</v>
          </cell>
        </row>
        <row r="7026">
          <cell r="K7026" t="str">
            <v>7240</v>
          </cell>
          <cell r="L7026" t="e">
            <v>#N/A</v>
          </cell>
        </row>
        <row r="7027">
          <cell r="K7027" t="str">
            <v>7240</v>
          </cell>
          <cell r="L7027" t="e">
            <v>#N/A</v>
          </cell>
        </row>
        <row r="7028">
          <cell r="K7028" t="str">
            <v>7240</v>
          </cell>
          <cell r="L7028" t="e">
            <v>#N/A</v>
          </cell>
        </row>
        <row r="7029">
          <cell r="K7029" t="str">
            <v>7240</v>
          </cell>
          <cell r="L7029" t="e">
            <v>#N/A</v>
          </cell>
        </row>
        <row r="7030">
          <cell r="K7030" t="str">
            <v>7240</v>
          </cell>
          <cell r="L7030" t="e">
            <v>#N/A</v>
          </cell>
        </row>
        <row r="7031">
          <cell r="K7031" t="str">
            <v>7240</v>
          </cell>
          <cell r="L7031" t="e">
            <v>#N/A</v>
          </cell>
        </row>
        <row r="7032">
          <cell r="K7032" t="str">
            <v>7240</v>
          </cell>
          <cell r="L7032" t="e">
            <v>#N/A</v>
          </cell>
        </row>
        <row r="7033">
          <cell r="K7033" t="str">
            <v>7240</v>
          </cell>
          <cell r="L7033" t="e">
            <v>#N/A</v>
          </cell>
        </row>
        <row r="7034">
          <cell r="K7034" t="str">
            <v>7230</v>
          </cell>
          <cell r="L7034" t="e">
            <v>#N/A</v>
          </cell>
        </row>
        <row r="7035">
          <cell r="K7035" t="str">
            <v>7230</v>
          </cell>
          <cell r="L7035" t="e">
            <v>#N/A</v>
          </cell>
        </row>
        <row r="7036">
          <cell r="K7036" t="str">
            <v>7230</v>
          </cell>
          <cell r="L7036" t="e">
            <v>#N/A</v>
          </cell>
        </row>
        <row r="7037">
          <cell r="K7037" t="str">
            <v>7230</v>
          </cell>
          <cell r="L7037" t="e">
            <v>#N/A</v>
          </cell>
        </row>
        <row r="7038">
          <cell r="K7038" t="str">
            <v>7230</v>
          </cell>
          <cell r="L7038" t="e">
            <v>#N/A</v>
          </cell>
        </row>
        <row r="7039">
          <cell r="K7039" t="str">
            <v>7231</v>
          </cell>
          <cell r="L7039" t="e">
            <v>#N/A</v>
          </cell>
        </row>
        <row r="7040">
          <cell r="K7040" t="str">
            <v>7231</v>
          </cell>
          <cell r="L7040" t="e">
            <v>#N/A</v>
          </cell>
        </row>
        <row r="7041">
          <cell r="K7041" t="str">
            <v>7231</v>
          </cell>
          <cell r="L7041" t="e">
            <v>#N/A</v>
          </cell>
        </row>
        <row r="7042">
          <cell r="K7042" t="str">
            <v>7231</v>
          </cell>
          <cell r="L7042" t="e">
            <v>#N/A</v>
          </cell>
        </row>
        <row r="7043">
          <cell r="K7043" t="str">
            <v>7231</v>
          </cell>
          <cell r="L7043" t="e">
            <v>#N/A</v>
          </cell>
        </row>
        <row r="7044">
          <cell r="L7044" t="e">
            <v>#N/A</v>
          </cell>
        </row>
        <row r="7045">
          <cell r="L7045" t="e">
            <v>#N/A</v>
          </cell>
        </row>
        <row r="7046">
          <cell r="L7046" t="e">
            <v>#N/A</v>
          </cell>
        </row>
        <row r="7047">
          <cell r="K7047" t="str">
            <v>21510</v>
          </cell>
          <cell r="L7047" t="e">
            <v>#N/A</v>
          </cell>
        </row>
        <row r="7048">
          <cell r="K7048" t="str">
            <v>21510</v>
          </cell>
          <cell r="L7048" t="e">
            <v>#N/A</v>
          </cell>
        </row>
        <row r="7049">
          <cell r="K7049" t="str">
            <v>21510</v>
          </cell>
          <cell r="L7049" t="e">
            <v>#N/A</v>
          </cell>
        </row>
        <row r="7050">
          <cell r="K7050" t="str">
            <v>21510</v>
          </cell>
          <cell r="L7050" t="e">
            <v>#N/A</v>
          </cell>
        </row>
        <row r="7051">
          <cell r="L7051" t="e">
            <v>#N/A</v>
          </cell>
        </row>
        <row r="7052">
          <cell r="L7052" t="e">
            <v>#N/A</v>
          </cell>
        </row>
        <row r="7053">
          <cell r="L7053" t="e">
            <v>#N/A</v>
          </cell>
        </row>
        <row r="7054">
          <cell r="L7054" t="e">
            <v>#N/A</v>
          </cell>
        </row>
        <row r="7055">
          <cell r="L7055" t="e">
            <v>#N/A</v>
          </cell>
        </row>
        <row r="7056">
          <cell r="K7056" t="str">
            <v>21510</v>
          </cell>
          <cell r="L7056" t="e">
            <v>#N/A</v>
          </cell>
        </row>
        <row r="7057">
          <cell r="K7057" t="str">
            <v>21510</v>
          </cell>
          <cell r="L7057" t="e">
            <v>#N/A</v>
          </cell>
        </row>
        <row r="7058">
          <cell r="K7058" t="str">
            <v>21510</v>
          </cell>
          <cell r="L7058" t="e">
            <v>#N/A</v>
          </cell>
        </row>
        <row r="7059">
          <cell r="K7059" t="str">
            <v>21510</v>
          </cell>
          <cell r="L7059" t="e">
            <v>#N/A</v>
          </cell>
        </row>
        <row r="7060">
          <cell r="K7060" t="str">
            <v>21510</v>
          </cell>
          <cell r="L7060" t="e">
            <v>#N/A</v>
          </cell>
        </row>
        <row r="7061">
          <cell r="K7061" t="str">
            <v>21510</v>
          </cell>
          <cell r="L7061" t="e">
            <v>#N/A</v>
          </cell>
        </row>
        <row r="7062">
          <cell r="K7062" t="str">
            <v>21510</v>
          </cell>
          <cell r="L7062" t="e">
            <v>#N/A</v>
          </cell>
        </row>
        <row r="7063">
          <cell r="K7063" t="str">
            <v>7260</v>
          </cell>
          <cell r="L7063" t="e">
            <v>#N/A</v>
          </cell>
        </row>
        <row r="7064">
          <cell r="K7064" t="str">
            <v>7260</v>
          </cell>
          <cell r="L7064" t="e">
            <v>#N/A</v>
          </cell>
        </row>
        <row r="7065">
          <cell r="K7065" t="str">
            <v>7260</v>
          </cell>
          <cell r="L7065" t="e">
            <v>#N/A</v>
          </cell>
        </row>
        <row r="7066">
          <cell r="K7066" t="str">
            <v>21505</v>
          </cell>
          <cell r="L7066" t="e">
            <v>#N/A</v>
          </cell>
        </row>
        <row r="7067">
          <cell r="K7067" t="str">
            <v>21505</v>
          </cell>
          <cell r="L7067" t="e">
            <v>#N/A</v>
          </cell>
        </row>
        <row r="7068">
          <cell r="K7068" t="str">
            <v>21505</v>
          </cell>
          <cell r="L7068" t="e">
            <v>#N/A</v>
          </cell>
        </row>
        <row r="7069">
          <cell r="K7069" t="str">
            <v>21505</v>
          </cell>
          <cell r="L7069" t="e">
            <v>#N/A</v>
          </cell>
        </row>
        <row r="7070">
          <cell r="K7070" t="str">
            <v>7260</v>
          </cell>
          <cell r="L7070" t="e">
            <v>#N/A</v>
          </cell>
        </row>
        <row r="7071">
          <cell r="K7071" t="str">
            <v>7260</v>
          </cell>
          <cell r="L7071" t="e">
            <v>#N/A</v>
          </cell>
        </row>
        <row r="7072">
          <cell r="K7072" t="str">
            <v>7101</v>
          </cell>
          <cell r="L7072" t="e">
            <v>#N/A</v>
          </cell>
        </row>
        <row r="7073">
          <cell r="K7073" t="str">
            <v>7101</v>
          </cell>
          <cell r="L7073" t="e">
            <v>#N/A</v>
          </cell>
        </row>
        <row r="7074">
          <cell r="K7074" t="str">
            <v>7101</v>
          </cell>
          <cell r="L7074" t="e">
            <v>#N/A</v>
          </cell>
        </row>
        <row r="7075">
          <cell r="K7075" t="str">
            <v>7101</v>
          </cell>
          <cell r="L7075" t="e">
            <v>#N/A</v>
          </cell>
        </row>
        <row r="7076">
          <cell r="K7076" t="str">
            <v>7101</v>
          </cell>
          <cell r="L7076" t="e">
            <v>#N/A</v>
          </cell>
        </row>
        <row r="7077">
          <cell r="K7077" t="str">
            <v>7260</v>
          </cell>
          <cell r="L7077" t="e">
            <v>#N/A</v>
          </cell>
        </row>
        <row r="7078">
          <cell r="K7078" t="str">
            <v>7260</v>
          </cell>
          <cell r="L7078" t="e">
            <v>#N/A</v>
          </cell>
        </row>
        <row r="7079">
          <cell r="K7079" t="str">
            <v>7260</v>
          </cell>
          <cell r="L7079" t="e">
            <v>#N/A</v>
          </cell>
        </row>
        <row r="7080">
          <cell r="K7080" t="str">
            <v>7260</v>
          </cell>
          <cell r="L7080" t="e">
            <v>#N/A</v>
          </cell>
        </row>
        <row r="7081">
          <cell r="K7081" t="str">
            <v>7260</v>
          </cell>
          <cell r="L7081" t="e">
            <v>#N/A</v>
          </cell>
        </row>
        <row r="7082">
          <cell r="K7082" t="str">
            <v>18412</v>
          </cell>
          <cell r="L7082" t="e">
            <v>#N/A</v>
          </cell>
        </row>
        <row r="7083">
          <cell r="K7083" t="str">
            <v>18412</v>
          </cell>
          <cell r="L7083" t="e">
            <v>#N/A</v>
          </cell>
        </row>
        <row r="7084">
          <cell r="K7084" t="str">
            <v>18412</v>
          </cell>
          <cell r="L7084" t="e">
            <v>#N/A</v>
          </cell>
        </row>
        <row r="7085">
          <cell r="K7085" t="str">
            <v>18412</v>
          </cell>
          <cell r="L7085" t="e">
            <v>#N/A</v>
          </cell>
        </row>
        <row r="7086">
          <cell r="K7086" t="str">
            <v>18412</v>
          </cell>
          <cell r="L7086" t="e">
            <v>#N/A</v>
          </cell>
        </row>
        <row r="7087">
          <cell r="K7087" t="str">
            <v>18412</v>
          </cell>
          <cell r="L7087" t="e">
            <v>#N/A</v>
          </cell>
        </row>
        <row r="7088">
          <cell r="K7088" t="str">
            <v>18401</v>
          </cell>
          <cell r="L7088" t="e">
            <v>#N/A</v>
          </cell>
        </row>
        <row r="7089">
          <cell r="K7089" t="str">
            <v>18401</v>
          </cell>
          <cell r="L7089" t="e">
            <v>#N/A</v>
          </cell>
        </row>
        <row r="7090">
          <cell r="K7090" t="str">
            <v>18401</v>
          </cell>
          <cell r="L7090" t="e">
            <v>#N/A</v>
          </cell>
        </row>
        <row r="7091">
          <cell r="K7091" t="str">
            <v>21324</v>
          </cell>
          <cell r="L7091" t="e">
            <v>#N/A</v>
          </cell>
        </row>
        <row r="7092">
          <cell r="K7092" t="str">
            <v>21324</v>
          </cell>
          <cell r="L7092" t="e">
            <v>#N/A</v>
          </cell>
        </row>
        <row r="7093">
          <cell r="K7093" t="str">
            <v>18413</v>
          </cell>
          <cell r="L7093" t="e">
            <v>#N/A</v>
          </cell>
        </row>
        <row r="7094">
          <cell r="K7094" t="str">
            <v>18413</v>
          </cell>
          <cell r="L7094" t="e">
            <v>#N/A</v>
          </cell>
        </row>
        <row r="7095">
          <cell r="K7095" t="str">
            <v>18413</v>
          </cell>
          <cell r="L7095" t="e">
            <v>#N/A</v>
          </cell>
        </row>
        <row r="7096">
          <cell r="K7096" t="str">
            <v>18413</v>
          </cell>
          <cell r="L7096" t="e">
            <v>#N/A</v>
          </cell>
        </row>
        <row r="7097">
          <cell r="K7097" t="str">
            <v>21322</v>
          </cell>
          <cell r="L7097" t="e">
            <v>#N/A</v>
          </cell>
        </row>
        <row r="7098">
          <cell r="K7098" t="str">
            <v>21322</v>
          </cell>
          <cell r="L7098" t="e">
            <v>#N/A</v>
          </cell>
        </row>
        <row r="7099">
          <cell r="K7099" t="str">
            <v>21322</v>
          </cell>
          <cell r="L7099" t="e">
            <v>#N/A</v>
          </cell>
        </row>
        <row r="7100">
          <cell r="K7100" t="str">
            <v>21322</v>
          </cell>
          <cell r="L7100" t="e">
            <v>#N/A</v>
          </cell>
        </row>
        <row r="7101">
          <cell r="K7101" t="str">
            <v>21322</v>
          </cell>
          <cell r="L7101" t="e">
            <v>#N/A</v>
          </cell>
        </row>
        <row r="7102">
          <cell r="K7102" t="str">
            <v>17510</v>
          </cell>
          <cell r="L7102" t="e">
            <v>#N/A</v>
          </cell>
        </row>
        <row r="7103">
          <cell r="K7103" t="str">
            <v>17510</v>
          </cell>
          <cell r="L7103" t="e">
            <v>#N/A</v>
          </cell>
        </row>
        <row r="7104">
          <cell r="K7104" t="str">
            <v>17510</v>
          </cell>
          <cell r="L7104" t="e">
            <v>#N/A</v>
          </cell>
        </row>
        <row r="7105">
          <cell r="K7105" t="str">
            <v>17511</v>
          </cell>
          <cell r="L7105" t="e">
            <v>#N/A</v>
          </cell>
        </row>
        <row r="7106">
          <cell r="K7106" t="str">
            <v>17511</v>
          </cell>
          <cell r="L7106" t="e">
            <v>#N/A</v>
          </cell>
        </row>
        <row r="7107">
          <cell r="K7107" t="str">
            <v>17511</v>
          </cell>
          <cell r="L7107" t="e">
            <v>#N/A</v>
          </cell>
        </row>
        <row r="7108">
          <cell r="K7108" t="str">
            <v>17511</v>
          </cell>
          <cell r="L7108" t="e">
            <v>#N/A</v>
          </cell>
        </row>
        <row r="7109">
          <cell r="K7109" t="str">
            <v>17511</v>
          </cell>
          <cell r="L7109" t="e">
            <v>#N/A</v>
          </cell>
        </row>
        <row r="7110">
          <cell r="K7110" t="str">
            <v>17511</v>
          </cell>
          <cell r="L7110" t="e">
            <v>#N/A</v>
          </cell>
        </row>
        <row r="7111">
          <cell r="K7111" t="str">
            <v>17511</v>
          </cell>
          <cell r="L7111" t="e">
            <v>#N/A</v>
          </cell>
        </row>
        <row r="7112">
          <cell r="K7112" t="str">
            <v>17510</v>
          </cell>
          <cell r="L7112" t="e">
            <v>#N/A</v>
          </cell>
        </row>
        <row r="7113">
          <cell r="K7113" t="str">
            <v>17510</v>
          </cell>
          <cell r="L7113" t="e">
            <v>#N/A</v>
          </cell>
        </row>
        <row r="7114">
          <cell r="K7114" t="str">
            <v>17512</v>
          </cell>
          <cell r="L7114" t="e">
            <v>#N/A</v>
          </cell>
        </row>
        <row r="7115">
          <cell r="K7115" t="str">
            <v>17512</v>
          </cell>
          <cell r="L7115" t="e">
            <v>#N/A</v>
          </cell>
        </row>
        <row r="7116">
          <cell r="K7116" t="str">
            <v>17511</v>
          </cell>
          <cell r="L7116" t="e">
            <v>#N/A</v>
          </cell>
        </row>
        <row r="7117">
          <cell r="K7117" t="str">
            <v>17511</v>
          </cell>
          <cell r="L7117" t="e">
            <v>#N/A</v>
          </cell>
        </row>
        <row r="7118">
          <cell r="K7118" t="str">
            <v>18400</v>
          </cell>
          <cell r="L7118" t="e">
            <v>#N/A</v>
          </cell>
        </row>
        <row r="7119">
          <cell r="K7119" t="str">
            <v>18400</v>
          </cell>
          <cell r="L7119" t="e">
            <v>#N/A</v>
          </cell>
        </row>
        <row r="7120">
          <cell r="K7120" t="str">
            <v>7270</v>
          </cell>
          <cell r="L7120" t="e">
            <v>#N/A</v>
          </cell>
        </row>
        <row r="7121">
          <cell r="K7121" t="str">
            <v>7270</v>
          </cell>
          <cell r="L7121" t="e">
            <v>#N/A</v>
          </cell>
        </row>
        <row r="7122">
          <cell r="K7122" t="str">
            <v>7270</v>
          </cell>
          <cell r="L7122" t="e">
            <v>#N/A</v>
          </cell>
        </row>
        <row r="7123">
          <cell r="K7123" t="str">
            <v>37508</v>
          </cell>
          <cell r="L7123" t="e">
            <v>#N/A</v>
          </cell>
        </row>
        <row r="7124">
          <cell r="K7124" t="str">
            <v>37508</v>
          </cell>
          <cell r="L7124" t="e">
            <v>#N/A</v>
          </cell>
        </row>
        <row r="7125">
          <cell r="K7125" t="str">
            <v>37508</v>
          </cell>
          <cell r="L7125" t="e">
            <v>#N/A</v>
          </cell>
        </row>
        <row r="7126">
          <cell r="K7126" t="str">
            <v>37508</v>
          </cell>
          <cell r="L7126" t="e">
            <v>#N/A</v>
          </cell>
        </row>
        <row r="7127">
          <cell r="K7127" t="str">
            <v>18401</v>
          </cell>
          <cell r="L7127" t="e">
            <v>#N/A</v>
          </cell>
        </row>
        <row r="7128">
          <cell r="K7128" t="str">
            <v>18401</v>
          </cell>
          <cell r="L7128" t="e">
            <v>#N/A</v>
          </cell>
        </row>
        <row r="7129">
          <cell r="K7129" t="str">
            <v>18412</v>
          </cell>
          <cell r="L7129" t="e">
            <v>#N/A</v>
          </cell>
        </row>
        <row r="7130">
          <cell r="K7130" t="str">
            <v>18412</v>
          </cell>
          <cell r="L7130" t="e">
            <v>#N/A</v>
          </cell>
        </row>
        <row r="7131">
          <cell r="K7131" t="str">
            <v>18412</v>
          </cell>
          <cell r="L7131" t="e">
            <v>#N/A</v>
          </cell>
        </row>
        <row r="7132">
          <cell r="K7132" t="str">
            <v>18412</v>
          </cell>
          <cell r="L7132" t="e">
            <v>#N/A</v>
          </cell>
        </row>
        <row r="7133">
          <cell r="K7133" t="str">
            <v>18412</v>
          </cell>
          <cell r="L7133" t="e">
            <v>#N/A</v>
          </cell>
        </row>
        <row r="7134">
          <cell r="K7134" t="str">
            <v>18412</v>
          </cell>
          <cell r="L7134" t="e">
            <v>#N/A</v>
          </cell>
        </row>
        <row r="7135">
          <cell r="K7135" t="str">
            <v>18412</v>
          </cell>
          <cell r="L7135" t="e">
            <v>#N/A</v>
          </cell>
        </row>
        <row r="7136">
          <cell r="K7136" t="str">
            <v>7272</v>
          </cell>
          <cell r="L7136" t="e">
            <v>#N/A</v>
          </cell>
        </row>
        <row r="7137">
          <cell r="K7137" t="str">
            <v>7272</v>
          </cell>
          <cell r="L7137" t="e">
            <v>#N/A</v>
          </cell>
        </row>
        <row r="7138">
          <cell r="K7138" t="str">
            <v>7272</v>
          </cell>
          <cell r="L7138" t="e">
            <v>#N/A</v>
          </cell>
        </row>
        <row r="7139">
          <cell r="K7139" t="str">
            <v>7272</v>
          </cell>
          <cell r="L7139" t="e">
            <v>#N/A</v>
          </cell>
        </row>
        <row r="7140">
          <cell r="K7140" t="str">
            <v>7272</v>
          </cell>
          <cell r="L7140" t="e">
            <v>#N/A</v>
          </cell>
        </row>
        <row r="7141">
          <cell r="K7141" t="str">
            <v>7272</v>
          </cell>
          <cell r="L7141" t="e">
            <v>#N/A</v>
          </cell>
        </row>
        <row r="7142">
          <cell r="K7142" t="str">
            <v>7272</v>
          </cell>
          <cell r="L7142" t="e">
            <v>#N/A</v>
          </cell>
        </row>
        <row r="7143">
          <cell r="K7143" t="str">
            <v>7272</v>
          </cell>
          <cell r="L7143" t="e">
            <v>#N/A</v>
          </cell>
        </row>
        <row r="7144">
          <cell r="K7144" t="str">
            <v>7272</v>
          </cell>
          <cell r="L7144" t="e">
            <v>#N/A</v>
          </cell>
        </row>
        <row r="7145">
          <cell r="K7145" t="str">
            <v>7272</v>
          </cell>
          <cell r="L7145" t="e">
            <v>#N/A</v>
          </cell>
        </row>
        <row r="7146">
          <cell r="K7146" t="str">
            <v>7272</v>
          </cell>
          <cell r="L7146" t="e">
            <v>#N/A</v>
          </cell>
        </row>
        <row r="7147">
          <cell r="K7147" t="str">
            <v>7272</v>
          </cell>
          <cell r="L7147" t="e">
            <v>#N/A</v>
          </cell>
        </row>
        <row r="7148">
          <cell r="K7148" t="str">
            <v>7272</v>
          </cell>
          <cell r="L7148" t="e">
            <v>#N/A</v>
          </cell>
        </row>
        <row r="7149">
          <cell r="K7149" t="str">
            <v>7272</v>
          </cell>
          <cell r="L7149" t="e">
            <v>#N/A</v>
          </cell>
        </row>
        <row r="7150">
          <cell r="K7150" t="str">
            <v>7272</v>
          </cell>
          <cell r="L7150" t="e">
            <v>#N/A</v>
          </cell>
        </row>
        <row r="7151">
          <cell r="K7151" t="str">
            <v>7272</v>
          </cell>
          <cell r="L7151" t="e">
            <v>#N/A</v>
          </cell>
        </row>
        <row r="7152">
          <cell r="K7152" t="str">
            <v>7272</v>
          </cell>
          <cell r="L7152" t="e">
            <v>#N/A</v>
          </cell>
        </row>
        <row r="7153">
          <cell r="K7153" t="str">
            <v>7272</v>
          </cell>
          <cell r="L7153" t="e">
            <v>#N/A</v>
          </cell>
        </row>
        <row r="7154">
          <cell r="K7154" t="str">
            <v>7272</v>
          </cell>
          <cell r="L7154" t="e">
            <v>#N/A</v>
          </cell>
        </row>
        <row r="7155">
          <cell r="K7155" t="str">
            <v>7272</v>
          </cell>
          <cell r="L7155" t="e">
            <v>#N/A</v>
          </cell>
        </row>
        <row r="7156">
          <cell r="K7156" t="str">
            <v>7250</v>
          </cell>
          <cell r="L7156" t="e">
            <v>#N/A</v>
          </cell>
        </row>
        <row r="7157">
          <cell r="K7157" t="str">
            <v>7250</v>
          </cell>
          <cell r="L7157" t="e">
            <v>#N/A</v>
          </cell>
        </row>
        <row r="7158">
          <cell r="K7158" t="str">
            <v>7250</v>
          </cell>
          <cell r="L7158" t="e">
            <v>#N/A</v>
          </cell>
        </row>
        <row r="7159">
          <cell r="K7159" t="str">
            <v>7250</v>
          </cell>
          <cell r="L7159" t="e">
            <v>#N/A</v>
          </cell>
        </row>
        <row r="7160">
          <cell r="K7160" t="str">
            <v>7250</v>
          </cell>
          <cell r="L7160" t="e">
            <v>#N/A</v>
          </cell>
        </row>
        <row r="7161">
          <cell r="K7161" t="str">
            <v>7250</v>
          </cell>
          <cell r="L7161" t="e">
            <v>#N/A</v>
          </cell>
        </row>
        <row r="7162">
          <cell r="K7162" t="str">
            <v>7250</v>
          </cell>
          <cell r="L7162" t="e">
            <v>#N/A</v>
          </cell>
        </row>
        <row r="7163">
          <cell r="K7163" t="str">
            <v>7250</v>
          </cell>
          <cell r="L7163" t="e">
            <v>#N/A</v>
          </cell>
        </row>
        <row r="7164">
          <cell r="K7164" t="str">
            <v>7250</v>
          </cell>
          <cell r="L7164" t="e">
            <v>#N/A</v>
          </cell>
        </row>
        <row r="7165">
          <cell r="K7165" t="str">
            <v>7250</v>
          </cell>
          <cell r="L7165" t="e">
            <v>#N/A</v>
          </cell>
        </row>
        <row r="7166">
          <cell r="K7166" t="str">
            <v>7250</v>
          </cell>
          <cell r="L7166" t="e">
            <v>#N/A</v>
          </cell>
        </row>
        <row r="7167">
          <cell r="K7167" t="str">
            <v>7250</v>
          </cell>
          <cell r="L7167" t="e">
            <v>#N/A</v>
          </cell>
        </row>
        <row r="7168">
          <cell r="K7168" t="str">
            <v>7250</v>
          </cell>
          <cell r="L7168" t="e">
            <v>#N/A</v>
          </cell>
        </row>
        <row r="7169">
          <cell r="K7169" t="str">
            <v>7250</v>
          </cell>
          <cell r="L7169" t="e">
            <v>#N/A</v>
          </cell>
        </row>
        <row r="7170">
          <cell r="K7170" t="str">
            <v>7250</v>
          </cell>
          <cell r="L7170" t="e">
            <v>#N/A</v>
          </cell>
        </row>
        <row r="7171">
          <cell r="K7171" t="str">
            <v>7710</v>
          </cell>
          <cell r="L7171" t="e">
            <v>#N/A</v>
          </cell>
        </row>
        <row r="7172">
          <cell r="K7172" t="str">
            <v>7710</v>
          </cell>
          <cell r="L7172" t="e">
            <v>#N/A</v>
          </cell>
        </row>
        <row r="7173">
          <cell r="K7173" t="str">
            <v>7710</v>
          </cell>
          <cell r="L7173" t="e">
            <v>#N/A</v>
          </cell>
        </row>
        <row r="7174">
          <cell r="K7174" t="str">
            <v>7710</v>
          </cell>
          <cell r="L7174" t="e">
            <v>#N/A</v>
          </cell>
        </row>
        <row r="7175">
          <cell r="K7175" t="str">
            <v>7271</v>
          </cell>
          <cell r="L7175" t="e">
            <v>#N/A</v>
          </cell>
        </row>
        <row r="7176">
          <cell r="K7176" t="str">
            <v>7271</v>
          </cell>
          <cell r="L7176" t="e">
            <v>#N/A</v>
          </cell>
        </row>
        <row r="7177">
          <cell r="K7177" t="str">
            <v>7271</v>
          </cell>
          <cell r="L7177" t="e">
            <v>#N/A</v>
          </cell>
        </row>
        <row r="7178">
          <cell r="K7178" t="str">
            <v>7271</v>
          </cell>
          <cell r="L7178" t="e">
            <v>#N/A</v>
          </cell>
        </row>
        <row r="7179">
          <cell r="K7179" t="str">
            <v>7271</v>
          </cell>
          <cell r="L7179" t="e">
            <v>#N/A</v>
          </cell>
        </row>
        <row r="7180">
          <cell r="K7180" t="str">
            <v>7271</v>
          </cell>
          <cell r="L7180" t="e">
            <v>#N/A</v>
          </cell>
        </row>
        <row r="7181">
          <cell r="K7181" t="str">
            <v>18400</v>
          </cell>
          <cell r="L7181" t="e">
            <v>#N/A</v>
          </cell>
        </row>
        <row r="7182">
          <cell r="K7182" t="str">
            <v>18400</v>
          </cell>
          <cell r="L7182" t="e">
            <v>#N/A</v>
          </cell>
        </row>
        <row r="7183">
          <cell r="K7183" t="str">
            <v>7252</v>
          </cell>
          <cell r="L7183" t="e">
            <v>#N/A</v>
          </cell>
        </row>
        <row r="7184">
          <cell r="K7184" t="str">
            <v>7252</v>
          </cell>
          <cell r="L7184" t="e">
            <v>#N/A</v>
          </cell>
        </row>
        <row r="7185">
          <cell r="K7185" t="str">
            <v>7252</v>
          </cell>
          <cell r="L7185" t="e">
            <v>#N/A</v>
          </cell>
        </row>
        <row r="7186">
          <cell r="K7186" t="str">
            <v>7252</v>
          </cell>
          <cell r="L7186" t="e">
            <v>#N/A</v>
          </cell>
        </row>
        <row r="7187">
          <cell r="K7187" t="str">
            <v>7252</v>
          </cell>
          <cell r="L7187" t="e">
            <v>#N/A</v>
          </cell>
        </row>
        <row r="7188">
          <cell r="K7188" t="str">
            <v>7201</v>
          </cell>
          <cell r="L7188" t="e">
            <v>#N/A</v>
          </cell>
        </row>
        <row r="7189">
          <cell r="K7189" t="str">
            <v>7201</v>
          </cell>
          <cell r="L7189" t="e">
            <v>#N/A</v>
          </cell>
        </row>
        <row r="7190">
          <cell r="K7190" t="str">
            <v>7201</v>
          </cell>
          <cell r="L7190" t="e">
            <v>#N/A</v>
          </cell>
        </row>
        <row r="7191">
          <cell r="K7191" t="str">
            <v>18415</v>
          </cell>
          <cell r="L7191" t="e">
            <v>#N/A</v>
          </cell>
        </row>
        <row r="7192">
          <cell r="K7192" t="str">
            <v>18415</v>
          </cell>
          <cell r="L7192" t="e">
            <v>#N/A</v>
          </cell>
        </row>
        <row r="7193">
          <cell r="K7193" t="str">
            <v>7253</v>
          </cell>
          <cell r="L7193" t="e">
            <v>#N/A</v>
          </cell>
        </row>
        <row r="7194">
          <cell r="K7194" t="str">
            <v>7253</v>
          </cell>
          <cell r="L7194" t="e">
            <v>#N/A</v>
          </cell>
        </row>
        <row r="7195">
          <cell r="K7195" t="str">
            <v>7253</v>
          </cell>
          <cell r="L7195" t="e">
            <v>#N/A</v>
          </cell>
        </row>
        <row r="7196">
          <cell r="K7196" t="str">
            <v>7253</v>
          </cell>
          <cell r="L7196" t="e">
            <v>#N/A</v>
          </cell>
        </row>
        <row r="7197">
          <cell r="K7197" t="str">
            <v>7253</v>
          </cell>
          <cell r="L7197" t="e">
            <v>#N/A</v>
          </cell>
        </row>
        <row r="7198">
          <cell r="K7198" t="str">
            <v>7250</v>
          </cell>
          <cell r="L7198" t="e">
            <v>#N/A</v>
          </cell>
        </row>
        <row r="7199">
          <cell r="K7199" t="str">
            <v>7250</v>
          </cell>
          <cell r="L7199" t="e">
            <v>#N/A</v>
          </cell>
        </row>
        <row r="7200">
          <cell r="K7200" t="str">
            <v>7250</v>
          </cell>
          <cell r="L7200" t="e">
            <v>#N/A</v>
          </cell>
        </row>
        <row r="7201">
          <cell r="K7201" t="str">
            <v>7250</v>
          </cell>
          <cell r="L7201" t="e">
            <v>#N/A</v>
          </cell>
        </row>
        <row r="7202">
          <cell r="K7202" t="str">
            <v>7250</v>
          </cell>
          <cell r="L7202" t="e">
            <v>#N/A</v>
          </cell>
        </row>
        <row r="7203">
          <cell r="K7203" t="str">
            <v>18412</v>
          </cell>
          <cell r="L7203" t="e">
            <v>#N/A</v>
          </cell>
        </row>
        <row r="7204">
          <cell r="K7204" t="str">
            <v>18412</v>
          </cell>
          <cell r="L7204" t="e">
            <v>#N/A</v>
          </cell>
        </row>
        <row r="7205">
          <cell r="K7205" t="str">
            <v>18416</v>
          </cell>
          <cell r="L7205" t="e">
            <v>#N/A</v>
          </cell>
        </row>
        <row r="7206">
          <cell r="K7206" t="str">
            <v>18416</v>
          </cell>
          <cell r="L7206" t="e">
            <v>#N/A</v>
          </cell>
        </row>
        <row r="7207">
          <cell r="K7207" t="str">
            <v>7251</v>
          </cell>
          <cell r="L7207" t="e">
            <v>#N/A</v>
          </cell>
        </row>
        <row r="7208">
          <cell r="K7208" t="str">
            <v>7251</v>
          </cell>
          <cell r="L7208" t="e">
            <v>#N/A</v>
          </cell>
        </row>
        <row r="7209">
          <cell r="K7209" t="str">
            <v>7251</v>
          </cell>
          <cell r="L7209" t="e">
            <v>#N/A</v>
          </cell>
        </row>
        <row r="7210">
          <cell r="K7210" t="str">
            <v>7250</v>
          </cell>
          <cell r="L7210" t="e">
            <v>#N/A</v>
          </cell>
        </row>
        <row r="7211">
          <cell r="K7211" t="str">
            <v>7250</v>
          </cell>
          <cell r="L7211" t="e">
            <v>#N/A</v>
          </cell>
        </row>
        <row r="7212">
          <cell r="K7212" t="str">
            <v>7251</v>
          </cell>
          <cell r="L7212" t="e">
            <v>#N/A</v>
          </cell>
        </row>
        <row r="7213">
          <cell r="K7213" t="str">
            <v>7251</v>
          </cell>
          <cell r="L7213" t="e">
            <v>#N/A</v>
          </cell>
        </row>
        <row r="7214">
          <cell r="K7214" t="str">
            <v>7251</v>
          </cell>
          <cell r="L7214" t="e">
            <v>#N/A</v>
          </cell>
        </row>
        <row r="7215">
          <cell r="K7215" t="str">
            <v>7253</v>
          </cell>
          <cell r="L7215" t="e">
            <v>#N/A</v>
          </cell>
        </row>
        <row r="7216">
          <cell r="K7216" t="str">
            <v>7253</v>
          </cell>
          <cell r="L7216" t="e">
            <v>#N/A</v>
          </cell>
        </row>
        <row r="7217">
          <cell r="K7217" t="str">
            <v>7253</v>
          </cell>
          <cell r="L7217" t="e">
            <v>#N/A</v>
          </cell>
        </row>
        <row r="7218">
          <cell r="K7218" t="str">
            <v>7253</v>
          </cell>
          <cell r="L7218" t="e">
            <v>#N/A</v>
          </cell>
        </row>
        <row r="7219">
          <cell r="K7219" t="str">
            <v>7253</v>
          </cell>
          <cell r="L7219" t="e">
            <v>#N/A</v>
          </cell>
        </row>
        <row r="7220">
          <cell r="K7220" t="str">
            <v>7253</v>
          </cell>
          <cell r="L7220" t="e">
            <v>#N/A</v>
          </cell>
        </row>
        <row r="7221">
          <cell r="K7221" t="str">
            <v>7253</v>
          </cell>
          <cell r="L7221" t="e">
            <v>#N/A</v>
          </cell>
        </row>
        <row r="7222">
          <cell r="K7222" t="str">
            <v>18416</v>
          </cell>
          <cell r="L7222" t="e">
            <v>#N/A</v>
          </cell>
        </row>
        <row r="7223">
          <cell r="K7223" t="str">
            <v>18416</v>
          </cell>
          <cell r="L7223" t="e">
            <v>#N/A</v>
          </cell>
        </row>
        <row r="7224">
          <cell r="K7224" t="str">
            <v>18416</v>
          </cell>
          <cell r="L7224" t="e">
            <v>#N/A</v>
          </cell>
        </row>
        <row r="7225">
          <cell r="K7225" t="str">
            <v>7251</v>
          </cell>
          <cell r="L7225" t="e">
            <v>#N/A</v>
          </cell>
        </row>
        <row r="7226">
          <cell r="K7226" t="str">
            <v>7251</v>
          </cell>
          <cell r="L7226" t="e">
            <v>#N/A</v>
          </cell>
        </row>
        <row r="7227">
          <cell r="K7227" t="str">
            <v>7251</v>
          </cell>
          <cell r="L7227" t="e">
            <v>#N/A</v>
          </cell>
        </row>
        <row r="7228">
          <cell r="K7228" t="str">
            <v>7251</v>
          </cell>
          <cell r="L7228" t="e">
            <v>#N/A</v>
          </cell>
        </row>
        <row r="7229">
          <cell r="K7229" t="str">
            <v>7251</v>
          </cell>
          <cell r="L7229" t="e">
            <v>#N/A</v>
          </cell>
        </row>
        <row r="7230">
          <cell r="K7230" t="str">
            <v>18416</v>
          </cell>
          <cell r="L7230" t="e">
            <v>#N/A</v>
          </cell>
        </row>
        <row r="7231">
          <cell r="K7231" t="str">
            <v>18416</v>
          </cell>
          <cell r="L7231" t="e">
            <v>#N/A</v>
          </cell>
        </row>
        <row r="7232">
          <cell r="K7232" t="str">
            <v>18416</v>
          </cell>
          <cell r="L7232" t="e">
            <v>#N/A</v>
          </cell>
        </row>
        <row r="7233">
          <cell r="K7233" t="str">
            <v>18317</v>
          </cell>
          <cell r="L7233" t="e">
            <v>#N/A</v>
          </cell>
        </row>
        <row r="7234">
          <cell r="K7234" t="str">
            <v>18317</v>
          </cell>
          <cell r="L7234" t="e">
            <v>#N/A</v>
          </cell>
        </row>
        <row r="7235">
          <cell r="K7235" t="str">
            <v>18317</v>
          </cell>
          <cell r="L7235" t="e">
            <v>#N/A</v>
          </cell>
        </row>
        <row r="7236">
          <cell r="K7236" t="str">
            <v>18414</v>
          </cell>
          <cell r="L7236" t="e">
            <v>#N/A</v>
          </cell>
        </row>
        <row r="7237">
          <cell r="K7237" t="str">
            <v>18414</v>
          </cell>
          <cell r="L7237" t="e">
            <v>#N/A</v>
          </cell>
        </row>
        <row r="7238">
          <cell r="K7238" t="str">
            <v>18411</v>
          </cell>
          <cell r="L7238" t="e">
            <v>#N/A</v>
          </cell>
        </row>
        <row r="7239">
          <cell r="K7239" t="str">
            <v>18411</v>
          </cell>
          <cell r="L7239" t="e">
            <v>#N/A</v>
          </cell>
        </row>
        <row r="7240">
          <cell r="K7240" t="str">
            <v>18411</v>
          </cell>
          <cell r="L7240" t="e">
            <v>#N/A</v>
          </cell>
        </row>
        <row r="7241">
          <cell r="K7241" t="str">
            <v>18415</v>
          </cell>
          <cell r="L7241" t="e">
            <v>#N/A</v>
          </cell>
        </row>
        <row r="7242">
          <cell r="K7242" t="str">
            <v>18415</v>
          </cell>
          <cell r="L7242" t="e">
            <v>#N/A</v>
          </cell>
        </row>
        <row r="7243">
          <cell r="K7243" t="str">
            <v>18415</v>
          </cell>
          <cell r="L7243" t="e">
            <v>#N/A</v>
          </cell>
        </row>
        <row r="7244">
          <cell r="K7244" t="str">
            <v>18415</v>
          </cell>
          <cell r="L7244" t="e">
            <v>#N/A</v>
          </cell>
        </row>
        <row r="7245">
          <cell r="K7245" t="str">
            <v>18415</v>
          </cell>
          <cell r="L7245" t="e">
            <v>#N/A</v>
          </cell>
        </row>
        <row r="7246">
          <cell r="K7246" t="str">
            <v>18415</v>
          </cell>
          <cell r="L7246" t="e">
            <v>#N/A</v>
          </cell>
        </row>
        <row r="7247">
          <cell r="K7247" t="str">
            <v>18415</v>
          </cell>
          <cell r="L7247" t="e">
            <v>#N/A</v>
          </cell>
        </row>
        <row r="7248">
          <cell r="K7248" t="str">
            <v>18415</v>
          </cell>
          <cell r="L7248" t="e">
            <v>#N/A</v>
          </cell>
        </row>
        <row r="7249">
          <cell r="K7249" t="str">
            <v>7253</v>
          </cell>
          <cell r="L7249" t="e">
            <v>#N/A</v>
          </cell>
        </row>
        <row r="7250">
          <cell r="K7250" t="str">
            <v>7253</v>
          </cell>
          <cell r="L7250" t="e">
            <v>#N/A</v>
          </cell>
        </row>
        <row r="7251">
          <cell r="K7251" t="str">
            <v>7253</v>
          </cell>
          <cell r="L7251" t="e">
            <v>#N/A</v>
          </cell>
        </row>
        <row r="7252">
          <cell r="K7252" t="str">
            <v>7260</v>
          </cell>
          <cell r="L7252" t="e">
            <v>#N/A</v>
          </cell>
        </row>
        <row r="7253">
          <cell r="K7253" t="str">
            <v>7260</v>
          </cell>
          <cell r="L7253" t="e">
            <v>#N/A</v>
          </cell>
        </row>
        <row r="7254">
          <cell r="K7254" t="str">
            <v>7260</v>
          </cell>
          <cell r="L7254" t="e">
            <v>#N/A</v>
          </cell>
        </row>
        <row r="7255">
          <cell r="K7255" t="str">
            <v>7260</v>
          </cell>
          <cell r="L7255" t="e">
            <v>#N/A</v>
          </cell>
        </row>
        <row r="7256">
          <cell r="K7256" t="str">
            <v>7260</v>
          </cell>
          <cell r="L7256" t="e">
            <v>#N/A</v>
          </cell>
        </row>
        <row r="7257">
          <cell r="K7257" t="str">
            <v>7252</v>
          </cell>
          <cell r="L7257" t="e">
            <v>#N/A</v>
          </cell>
        </row>
        <row r="7258">
          <cell r="K7258" t="str">
            <v>7252</v>
          </cell>
          <cell r="L7258" t="e">
            <v>#N/A</v>
          </cell>
        </row>
        <row r="7259">
          <cell r="K7259" t="str">
            <v>7252</v>
          </cell>
          <cell r="L7259" t="e">
            <v>#N/A</v>
          </cell>
        </row>
        <row r="7260">
          <cell r="K7260" t="str">
            <v>7252</v>
          </cell>
          <cell r="L7260" t="e">
            <v>#N/A</v>
          </cell>
        </row>
        <row r="7261">
          <cell r="K7261" t="str">
            <v>7252</v>
          </cell>
          <cell r="L7261" t="e">
            <v>#N/A</v>
          </cell>
        </row>
        <row r="7262">
          <cell r="K7262" t="str">
            <v>18415</v>
          </cell>
          <cell r="L7262" t="e">
            <v>#N/A</v>
          </cell>
        </row>
        <row r="7263">
          <cell r="K7263" t="str">
            <v>18415</v>
          </cell>
          <cell r="L7263" t="e">
            <v>#N/A</v>
          </cell>
        </row>
        <row r="7264">
          <cell r="K7264" t="str">
            <v>18415</v>
          </cell>
          <cell r="L7264" t="e">
            <v>#N/A</v>
          </cell>
        </row>
        <row r="7265">
          <cell r="K7265" t="str">
            <v>21511</v>
          </cell>
          <cell r="L7265" t="e">
            <v>#N/A</v>
          </cell>
        </row>
        <row r="7266">
          <cell r="K7266" t="str">
            <v>21511</v>
          </cell>
          <cell r="L7266" t="e">
            <v>#N/A</v>
          </cell>
        </row>
        <row r="7267">
          <cell r="K7267" t="str">
            <v>18411</v>
          </cell>
          <cell r="L7267" t="e">
            <v>#N/A</v>
          </cell>
        </row>
        <row r="7268">
          <cell r="K7268" t="str">
            <v>18411</v>
          </cell>
          <cell r="L7268" t="e">
            <v>#N/A</v>
          </cell>
        </row>
        <row r="7269">
          <cell r="K7269" t="str">
            <v>21514</v>
          </cell>
          <cell r="L7269" t="e">
            <v>#N/A</v>
          </cell>
        </row>
        <row r="7270">
          <cell r="K7270" t="str">
            <v>21514</v>
          </cell>
          <cell r="L7270" t="e">
            <v>#N/A</v>
          </cell>
        </row>
        <row r="7271">
          <cell r="K7271" t="str">
            <v>21514</v>
          </cell>
          <cell r="L7271" t="e">
            <v>#N/A</v>
          </cell>
        </row>
        <row r="7272">
          <cell r="K7272" t="str">
            <v>21514</v>
          </cell>
          <cell r="L7272" t="e">
            <v>#N/A</v>
          </cell>
        </row>
        <row r="7273">
          <cell r="K7273" t="str">
            <v>18415</v>
          </cell>
          <cell r="L7273" t="e">
            <v>#N/A</v>
          </cell>
        </row>
        <row r="7274">
          <cell r="K7274" t="str">
            <v>18415</v>
          </cell>
          <cell r="L7274" t="e">
            <v>#N/A</v>
          </cell>
        </row>
        <row r="7275">
          <cell r="K7275" t="str">
            <v>18415</v>
          </cell>
          <cell r="L7275" t="e">
            <v>#N/A</v>
          </cell>
        </row>
        <row r="7276">
          <cell r="K7276" t="str">
            <v>7301</v>
          </cell>
          <cell r="L7276" t="e">
            <v>#N/A</v>
          </cell>
        </row>
        <row r="7277">
          <cell r="K7277" t="str">
            <v>7301</v>
          </cell>
          <cell r="L7277" t="e">
            <v>#N/A</v>
          </cell>
        </row>
        <row r="7278">
          <cell r="K7278" t="str">
            <v>7301</v>
          </cell>
          <cell r="L7278" t="e">
            <v>#N/A</v>
          </cell>
        </row>
        <row r="7279">
          <cell r="K7279" t="str">
            <v>7301</v>
          </cell>
          <cell r="L7279" t="e">
            <v>#N/A</v>
          </cell>
        </row>
        <row r="7280">
          <cell r="K7280" t="str">
            <v>7301</v>
          </cell>
          <cell r="L7280" t="e">
            <v>#N/A</v>
          </cell>
        </row>
        <row r="7281">
          <cell r="K7281" t="str">
            <v>7330</v>
          </cell>
          <cell r="L7281" t="e">
            <v>#N/A</v>
          </cell>
        </row>
        <row r="7282">
          <cell r="K7282" t="str">
            <v>7330</v>
          </cell>
          <cell r="L7282" t="e">
            <v>#N/A</v>
          </cell>
        </row>
        <row r="7283">
          <cell r="K7283" t="str">
            <v>7330</v>
          </cell>
          <cell r="L7283" t="e">
            <v>#N/A</v>
          </cell>
        </row>
        <row r="7284">
          <cell r="K7284" t="str">
            <v>7330</v>
          </cell>
          <cell r="L7284" t="e">
            <v>#N/A</v>
          </cell>
        </row>
        <row r="7285">
          <cell r="K7285" t="str">
            <v>7330</v>
          </cell>
          <cell r="L7285" t="e">
            <v>#N/A</v>
          </cell>
        </row>
        <row r="7286">
          <cell r="K7286" t="str">
            <v>17512</v>
          </cell>
          <cell r="L7286" t="e">
            <v>#N/A</v>
          </cell>
        </row>
        <row r="7287">
          <cell r="K7287" t="str">
            <v>17512</v>
          </cell>
          <cell r="L7287" t="e">
            <v>#N/A</v>
          </cell>
        </row>
        <row r="7288">
          <cell r="K7288" t="str">
            <v>17512</v>
          </cell>
          <cell r="L7288" t="e">
            <v>#N/A</v>
          </cell>
        </row>
        <row r="7289">
          <cell r="K7289" t="str">
            <v>17512</v>
          </cell>
          <cell r="L7289" t="e">
            <v>#N/A</v>
          </cell>
        </row>
        <row r="7290">
          <cell r="K7290" t="str">
            <v>17512</v>
          </cell>
          <cell r="L7290" t="e">
            <v>#N/A</v>
          </cell>
        </row>
        <row r="7291">
          <cell r="K7291" t="str">
            <v>17512</v>
          </cell>
          <cell r="L7291" t="e">
            <v>#N/A</v>
          </cell>
        </row>
        <row r="7292">
          <cell r="K7292" t="str">
            <v>17512</v>
          </cell>
          <cell r="L7292" t="e">
            <v>#N/A</v>
          </cell>
        </row>
        <row r="7293">
          <cell r="K7293" t="str">
            <v>17512</v>
          </cell>
          <cell r="L7293" t="e">
            <v>#N/A</v>
          </cell>
        </row>
        <row r="7294">
          <cell r="K7294" t="str">
            <v>18401</v>
          </cell>
          <cell r="L7294" t="e">
            <v>#N/A</v>
          </cell>
        </row>
        <row r="7295">
          <cell r="K7295" t="str">
            <v>18401</v>
          </cell>
          <cell r="L7295" t="e">
            <v>#N/A</v>
          </cell>
        </row>
        <row r="7296">
          <cell r="K7296" t="str">
            <v>18401</v>
          </cell>
          <cell r="L7296" t="e">
            <v>#N/A</v>
          </cell>
        </row>
        <row r="7297">
          <cell r="K7297" t="str">
            <v>18401</v>
          </cell>
          <cell r="L7297" t="e">
            <v>#N/A</v>
          </cell>
        </row>
        <row r="7298">
          <cell r="K7298" t="str">
            <v>18411</v>
          </cell>
          <cell r="L7298" t="e">
            <v>#N/A</v>
          </cell>
        </row>
        <row r="7299">
          <cell r="K7299" t="str">
            <v>18411</v>
          </cell>
          <cell r="L7299" t="e">
            <v>#N/A</v>
          </cell>
        </row>
        <row r="7300">
          <cell r="K7300" t="str">
            <v>7313</v>
          </cell>
          <cell r="L7300" t="e">
            <v>#N/A</v>
          </cell>
        </row>
        <row r="7301">
          <cell r="K7301" t="str">
            <v>7313</v>
          </cell>
          <cell r="L7301" t="e">
            <v>#N/A</v>
          </cell>
        </row>
        <row r="7302">
          <cell r="K7302" t="str">
            <v>7313</v>
          </cell>
          <cell r="L7302" t="e">
            <v>#N/A</v>
          </cell>
        </row>
        <row r="7303">
          <cell r="K7303" t="str">
            <v>7313</v>
          </cell>
          <cell r="L7303" t="e">
            <v>#N/A</v>
          </cell>
        </row>
        <row r="7304">
          <cell r="K7304" t="str">
            <v>7313</v>
          </cell>
          <cell r="L7304" t="e">
            <v>#N/A</v>
          </cell>
        </row>
        <row r="7305">
          <cell r="K7305" t="str">
            <v>7313</v>
          </cell>
          <cell r="L7305" t="e">
            <v>#N/A</v>
          </cell>
        </row>
        <row r="7306">
          <cell r="K7306" t="str">
            <v>7313</v>
          </cell>
          <cell r="L7306" t="e">
            <v>#N/A</v>
          </cell>
        </row>
        <row r="7307">
          <cell r="K7307" t="str">
            <v>7313</v>
          </cell>
          <cell r="L7307" t="e">
            <v>#N/A</v>
          </cell>
        </row>
        <row r="7308">
          <cell r="K7308" t="str">
            <v>7313</v>
          </cell>
          <cell r="L7308" t="e">
            <v>#N/A</v>
          </cell>
        </row>
        <row r="7309">
          <cell r="K7309" t="str">
            <v>7313</v>
          </cell>
          <cell r="L7309" t="e">
            <v>#N/A</v>
          </cell>
        </row>
        <row r="7310">
          <cell r="K7310" t="str">
            <v>7313</v>
          </cell>
          <cell r="L7310" t="e">
            <v>#N/A</v>
          </cell>
        </row>
        <row r="7311">
          <cell r="K7311" t="str">
            <v>7313</v>
          </cell>
          <cell r="L7311" t="e">
            <v>#N/A</v>
          </cell>
        </row>
        <row r="7312">
          <cell r="K7312" t="str">
            <v>7313</v>
          </cell>
          <cell r="L7312" t="e">
            <v>#N/A</v>
          </cell>
        </row>
        <row r="7313">
          <cell r="K7313" t="str">
            <v>18411</v>
          </cell>
          <cell r="L7313" t="e">
            <v>#N/A</v>
          </cell>
        </row>
        <row r="7314">
          <cell r="K7314" t="str">
            <v>18411</v>
          </cell>
          <cell r="L7314" t="e">
            <v>#N/A</v>
          </cell>
        </row>
        <row r="7315">
          <cell r="K7315" t="str">
            <v>18411</v>
          </cell>
          <cell r="L7315" t="e">
            <v>#N/A</v>
          </cell>
        </row>
        <row r="7316">
          <cell r="K7316" t="str">
            <v>18411</v>
          </cell>
          <cell r="L7316" t="e">
            <v>#N/A</v>
          </cell>
        </row>
        <row r="7317">
          <cell r="K7317" t="str">
            <v>18411</v>
          </cell>
          <cell r="L7317" t="e">
            <v>#N/A</v>
          </cell>
        </row>
        <row r="7318">
          <cell r="K7318" t="str">
            <v>18411</v>
          </cell>
          <cell r="L7318" t="e">
            <v>#N/A</v>
          </cell>
        </row>
        <row r="7319">
          <cell r="K7319" t="str">
            <v>18411</v>
          </cell>
          <cell r="L7319" t="e">
            <v>#N/A</v>
          </cell>
        </row>
        <row r="7320">
          <cell r="K7320" t="str">
            <v>18411</v>
          </cell>
          <cell r="L7320" t="e">
            <v>#N/A</v>
          </cell>
        </row>
        <row r="7321">
          <cell r="K7321" t="str">
            <v>18411</v>
          </cell>
          <cell r="L7321" t="e">
            <v>#N/A</v>
          </cell>
        </row>
        <row r="7322">
          <cell r="K7322" t="str">
            <v>18411</v>
          </cell>
          <cell r="L7322" t="e">
            <v>#N/A</v>
          </cell>
        </row>
        <row r="7323">
          <cell r="K7323" t="str">
            <v>7313</v>
          </cell>
          <cell r="L7323" t="e">
            <v>#N/A</v>
          </cell>
        </row>
        <row r="7324">
          <cell r="K7324" t="str">
            <v>7313</v>
          </cell>
          <cell r="L7324" t="e">
            <v>#N/A</v>
          </cell>
        </row>
        <row r="7325">
          <cell r="K7325" t="str">
            <v>7313</v>
          </cell>
          <cell r="L7325" t="e">
            <v>#N/A</v>
          </cell>
        </row>
        <row r="7326">
          <cell r="K7326" t="str">
            <v>18411</v>
          </cell>
          <cell r="L7326" t="e">
            <v>#N/A</v>
          </cell>
        </row>
        <row r="7327">
          <cell r="K7327" t="str">
            <v>18411</v>
          </cell>
          <cell r="L7327" t="e">
            <v>#N/A</v>
          </cell>
        </row>
        <row r="7328">
          <cell r="K7328" t="str">
            <v>18411</v>
          </cell>
          <cell r="L7328" t="e">
            <v>#N/A</v>
          </cell>
        </row>
        <row r="7329">
          <cell r="K7329" t="str">
            <v>18411</v>
          </cell>
          <cell r="L7329" t="e">
            <v>#N/A</v>
          </cell>
        </row>
        <row r="7330">
          <cell r="K7330" t="str">
            <v>18411</v>
          </cell>
          <cell r="L7330" t="e">
            <v>#N/A</v>
          </cell>
        </row>
        <row r="7331">
          <cell r="K7331" t="str">
            <v>18411</v>
          </cell>
          <cell r="L7331" t="e">
            <v>#N/A</v>
          </cell>
        </row>
        <row r="7332">
          <cell r="K7332" t="str">
            <v>18411</v>
          </cell>
          <cell r="L7332" t="e">
            <v>#N/A</v>
          </cell>
        </row>
        <row r="7333">
          <cell r="K7333" t="str">
            <v>18411</v>
          </cell>
          <cell r="L7333" t="e">
            <v>#N/A</v>
          </cell>
        </row>
        <row r="7334">
          <cell r="K7334" t="str">
            <v>18411</v>
          </cell>
          <cell r="L7334" t="e">
            <v>#N/A</v>
          </cell>
        </row>
        <row r="7335">
          <cell r="K7335" t="str">
            <v>7301</v>
          </cell>
          <cell r="L7335" t="e">
            <v>#N/A</v>
          </cell>
        </row>
        <row r="7336">
          <cell r="K7336" t="str">
            <v>7301</v>
          </cell>
          <cell r="L7336" t="e">
            <v>#N/A</v>
          </cell>
        </row>
        <row r="7337">
          <cell r="K7337" t="str">
            <v>7313</v>
          </cell>
          <cell r="L7337" t="e">
            <v>#N/A</v>
          </cell>
        </row>
        <row r="7338">
          <cell r="K7338" t="str">
            <v>7313</v>
          </cell>
          <cell r="L7338" t="e">
            <v>#N/A</v>
          </cell>
        </row>
        <row r="7339">
          <cell r="K7339" t="str">
            <v>7313</v>
          </cell>
          <cell r="L7339" t="e">
            <v>#N/A</v>
          </cell>
        </row>
        <row r="7340">
          <cell r="K7340" t="str">
            <v>7313</v>
          </cell>
          <cell r="L7340" t="e">
            <v>#N/A</v>
          </cell>
        </row>
        <row r="7341">
          <cell r="K7341" t="str">
            <v>7310</v>
          </cell>
          <cell r="L7341" t="e">
            <v>#N/A</v>
          </cell>
        </row>
        <row r="7342">
          <cell r="K7342" t="str">
            <v>7310</v>
          </cell>
          <cell r="L7342" t="e">
            <v>#N/A</v>
          </cell>
        </row>
        <row r="7343">
          <cell r="K7343" t="str">
            <v>7310</v>
          </cell>
          <cell r="L7343" t="e">
            <v>#N/A</v>
          </cell>
        </row>
        <row r="7344">
          <cell r="K7344" t="str">
            <v>7312</v>
          </cell>
          <cell r="L7344" t="e">
            <v>#N/A</v>
          </cell>
        </row>
        <row r="7345">
          <cell r="K7345" t="str">
            <v>7312</v>
          </cell>
          <cell r="L7345" t="e">
            <v>#N/A</v>
          </cell>
        </row>
        <row r="7346">
          <cell r="K7346" t="str">
            <v>7310</v>
          </cell>
          <cell r="L7346" t="e">
            <v>#N/A</v>
          </cell>
        </row>
        <row r="7347">
          <cell r="K7347" t="str">
            <v>7310</v>
          </cell>
          <cell r="L7347" t="e">
            <v>#N/A</v>
          </cell>
        </row>
        <row r="7348">
          <cell r="K7348" t="str">
            <v>7310</v>
          </cell>
          <cell r="L7348" t="e">
            <v>#N/A</v>
          </cell>
        </row>
        <row r="7349">
          <cell r="K7349" t="str">
            <v>7310</v>
          </cell>
          <cell r="L7349" t="e">
            <v>#N/A</v>
          </cell>
        </row>
        <row r="7350">
          <cell r="K7350" t="str">
            <v>7310</v>
          </cell>
          <cell r="L7350" t="e">
            <v>#N/A</v>
          </cell>
        </row>
        <row r="7351">
          <cell r="K7351" t="str">
            <v>7310</v>
          </cell>
          <cell r="L7351" t="e">
            <v>#N/A</v>
          </cell>
        </row>
        <row r="7352">
          <cell r="K7352" t="str">
            <v>7310</v>
          </cell>
          <cell r="L7352" t="e">
            <v>#N/A</v>
          </cell>
        </row>
        <row r="7353">
          <cell r="K7353" t="str">
            <v>7310</v>
          </cell>
          <cell r="L7353" t="e">
            <v>#N/A</v>
          </cell>
        </row>
        <row r="7354">
          <cell r="K7354" t="str">
            <v>7310</v>
          </cell>
          <cell r="L7354" t="e">
            <v>#N/A</v>
          </cell>
        </row>
        <row r="7355">
          <cell r="K7355" t="str">
            <v>7310</v>
          </cell>
          <cell r="L7355" t="e">
            <v>#N/A</v>
          </cell>
        </row>
        <row r="7356">
          <cell r="K7356" t="str">
            <v>7310</v>
          </cell>
          <cell r="L7356" t="e">
            <v>#N/A</v>
          </cell>
        </row>
        <row r="7357">
          <cell r="K7357" t="str">
            <v>7310</v>
          </cell>
          <cell r="L7357" t="e">
            <v>#N/A</v>
          </cell>
        </row>
        <row r="7358">
          <cell r="K7358" t="str">
            <v>7310</v>
          </cell>
          <cell r="L7358" t="e">
            <v>#N/A</v>
          </cell>
        </row>
        <row r="7359">
          <cell r="K7359" t="str">
            <v>7312</v>
          </cell>
          <cell r="L7359" t="e">
            <v>#N/A</v>
          </cell>
        </row>
        <row r="7360">
          <cell r="K7360" t="str">
            <v>7312</v>
          </cell>
          <cell r="L7360" t="e">
            <v>#N/A</v>
          </cell>
        </row>
        <row r="7361">
          <cell r="K7361" t="str">
            <v>7312</v>
          </cell>
          <cell r="L7361" t="e">
            <v>#N/A</v>
          </cell>
        </row>
        <row r="7362">
          <cell r="K7362" t="str">
            <v>7312</v>
          </cell>
          <cell r="L7362" t="e">
            <v>#N/A</v>
          </cell>
        </row>
        <row r="7363">
          <cell r="K7363" t="str">
            <v>7312</v>
          </cell>
          <cell r="L7363" t="e">
            <v>#N/A</v>
          </cell>
        </row>
        <row r="7364">
          <cell r="K7364" t="str">
            <v>7341</v>
          </cell>
          <cell r="L7364" t="e">
            <v>#N/A</v>
          </cell>
        </row>
        <row r="7365">
          <cell r="K7365" t="str">
            <v>7341</v>
          </cell>
          <cell r="L7365" t="e">
            <v>#N/A</v>
          </cell>
        </row>
        <row r="7366">
          <cell r="K7366" t="str">
            <v>7310</v>
          </cell>
          <cell r="L7366" t="e">
            <v>#N/A</v>
          </cell>
        </row>
        <row r="7367">
          <cell r="K7367" t="str">
            <v>7310</v>
          </cell>
          <cell r="L7367" t="e">
            <v>#N/A</v>
          </cell>
        </row>
        <row r="7368">
          <cell r="K7368" t="str">
            <v>7310</v>
          </cell>
          <cell r="L7368" t="e">
            <v>#N/A</v>
          </cell>
        </row>
        <row r="7369">
          <cell r="K7369" t="str">
            <v>7312</v>
          </cell>
          <cell r="L7369" t="e">
            <v>#N/A</v>
          </cell>
        </row>
        <row r="7370">
          <cell r="K7370" t="str">
            <v>7312</v>
          </cell>
          <cell r="L7370" t="e">
            <v>#N/A</v>
          </cell>
        </row>
        <row r="7371">
          <cell r="K7371" t="str">
            <v>7341</v>
          </cell>
          <cell r="L7371" t="e">
            <v>#N/A</v>
          </cell>
        </row>
        <row r="7372">
          <cell r="K7372" t="str">
            <v>7311</v>
          </cell>
          <cell r="L7372" t="e">
            <v>#N/A</v>
          </cell>
        </row>
        <row r="7373">
          <cell r="K7373" t="str">
            <v>7311</v>
          </cell>
          <cell r="L7373" t="e">
            <v>#N/A</v>
          </cell>
        </row>
        <row r="7374">
          <cell r="K7374" t="str">
            <v>7311</v>
          </cell>
          <cell r="L7374" t="e">
            <v>#N/A</v>
          </cell>
        </row>
        <row r="7375">
          <cell r="K7375" t="str">
            <v>7311</v>
          </cell>
          <cell r="L7375" t="e">
            <v>#N/A</v>
          </cell>
        </row>
        <row r="7376">
          <cell r="K7376" t="str">
            <v>7311</v>
          </cell>
          <cell r="L7376" t="e">
            <v>#N/A</v>
          </cell>
        </row>
        <row r="7377">
          <cell r="K7377" t="str">
            <v>7311</v>
          </cell>
          <cell r="L7377" t="e">
            <v>#N/A</v>
          </cell>
        </row>
        <row r="7378">
          <cell r="K7378" t="str">
            <v>7311</v>
          </cell>
          <cell r="L7378" t="e">
            <v>#N/A</v>
          </cell>
        </row>
        <row r="7379">
          <cell r="K7379" t="str">
            <v>7311</v>
          </cell>
          <cell r="L7379" t="e">
            <v>#N/A</v>
          </cell>
        </row>
        <row r="7380">
          <cell r="K7380" t="str">
            <v>7311</v>
          </cell>
          <cell r="L7380" t="e">
            <v>#N/A</v>
          </cell>
        </row>
        <row r="7381">
          <cell r="K7381" t="str">
            <v>7311</v>
          </cell>
          <cell r="L7381" t="e">
            <v>#N/A</v>
          </cell>
        </row>
        <row r="7382">
          <cell r="K7382" t="str">
            <v>7340</v>
          </cell>
          <cell r="L7382" t="e">
            <v>#N/A</v>
          </cell>
        </row>
        <row r="7383">
          <cell r="K7383" t="str">
            <v>7340</v>
          </cell>
          <cell r="L7383" t="e">
            <v>#N/A</v>
          </cell>
        </row>
        <row r="7384">
          <cell r="K7384" t="str">
            <v>7340</v>
          </cell>
          <cell r="L7384" t="e">
            <v>#N/A</v>
          </cell>
        </row>
        <row r="7385">
          <cell r="K7385" t="str">
            <v>7340</v>
          </cell>
          <cell r="L7385" t="e">
            <v>#N/A</v>
          </cell>
        </row>
        <row r="7386">
          <cell r="K7386" t="str">
            <v>18415</v>
          </cell>
          <cell r="L7386" t="e">
            <v>#N/A</v>
          </cell>
        </row>
        <row r="7387">
          <cell r="K7387" t="str">
            <v>18415</v>
          </cell>
          <cell r="L7387" t="e">
            <v>#N/A</v>
          </cell>
        </row>
        <row r="7388">
          <cell r="K7388" t="str">
            <v>18411</v>
          </cell>
          <cell r="L7388" t="e">
            <v>#N/A</v>
          </cell>
        </row>
        <row r="7389">
          <cell r="K7389" t="str">
            <v>18411</v>
          </cell>
          <cell r="L7389" t="e">
            <v>#N/A</v>
          </cell>
        </row>
        <row r="7390">
          <cell r="K7390" t="str">
            <v>7313</v>
          </cell>
          <cell r="L7390" t="e">
            <v>#N/A</v>
          </cell>
        </row>
        <row r="7391">
          <cell r="K7391" t="str">
            <v>7313</v>
          </cell>
          <cell r="L7391" t="e">
            <v>#N/A</v>
          </cell>
        </row>
        <row r="7392">
          <cell r="K7392" t="str">
            <v>7313</v>
          </cell>
          <cell r="L7392" t="e">
            <v>#N/A</v>
          </cell>
        </row>
        <row r="7393">
          <cell r="K7393" t="str">
            <v>7313</v>
          </cell>
          <cell r="L7393" t="e">
            <v>#N/A</v>
          </cell>
        </row>
        <row r="7394">
          <cell r="K7394" t="str">
            <v>7313</v>
          </cell>
          <cell r="L7394" t="e">
            <v>#N/A</v>
          </cell>
        </row>
        <row r="7395">
          <cell r="K7395" t="str">
            <v>7313</v>
          </cell>
          <cell r="L7395" t="e">
            <v>#N/A</v>
          </cell>
        </row>
        <row r="7396">
          <cell r="K7396" t="str">
            <v>7313</v>
          </cell>
          <cell r="L7396" t="e">
            <v>#N/A</v>
          </cell>
        </row>
        <row r="7397">
          <cell r="K7397" t="str">
            <v>7313</v>
          </cell>
          <cell r="L7397" t="e">
            <v>#N/A</v>
          </cell>
        </row>
        <row r="7398">
          <cell r="K7398" t="str">
            <v>7313</v>
          </cell>
          <cell r="L7398" t="e">
            <v>#N/A</v>
          </cell>
        </row>
        <row r="7399">
          <cell r="K7399" t="str">
            <v>7313</v>
          </cell>
          <cell r="L7399" t="e">
            <v>#N/A</v>
          </cell>
        </row>
        <row r="7400">
          <cell r="K7400" t="str">
            <v>7320</v>
          </cell>
          <cell r="L7400" t="e">
            <v>#N/A</v>
          </cell>
        </row>
        <row r="7401">
          <cell r="K7401" t="str">
            <v>7320</v>
          </cell>
          <cell r="L7401" t="e">
            <v>#N/A</v>
          </cell>
        </row>
        <row r="7402">
          <cell r="K7402" t="str">
            <v>7320</v>
          </cell>
          <cell r="L7402" t="e">
            <v>#N/A</v>
          </cell>
        </row>
        <row r="7403">
          <cell r="K7403" t="str">
            <v>7320</v>
          </cell>
          <cell r="L7403" t="e">
            <v>#N/A</v>
          </cell>
        </row>
        <row r="7404">
          <cell r="K7404" t="str">
            <v>7320</v>
          </cell>
          <cell r="L7404" t="e">
            <v>#N/A</v>
          </cell>
        </row>
        <row r="7405">
          <cell r="K7405" t="str">
            <v>7320</v>
          </cell>
          <cell r="L7405" t="e">
            <v>#N/A</v>
          </cell>
        </row>
        <row r="7406">
          <cell r="K7406" t="str">
            <v>7320</v>
          </cell>
          <cell r="L7406" t="e">
            <v>#N/A</v>
          </cell>
        </row>
        <row r="7407">
          <cell r="K7407" t="str">
            <v>7320</v>
          </cell>
          <cell r="L7407" t="e">
            <v>#N/A</v>
          </cell>
        </row>
        <row r="7408">
          <cell r="K7408" t="str">
            <v>7320</v>
          </cell>
          <cell r="L7408" t="e">
            <v>#N/A</v>
          </cell>
        </row>
        <row r="7409">
          <cell r="K7409" t="str">
            <v>7320</v>
          </cell>
          <cell r="L7409" t="e">
            <v>#N/A</v>
          </cell>
        </row>
        <row r="7410">
          <cell r="K7410" t="str">
            <v>7320</v>
          </cell>
          <cell r="L7410" t="e">
            <v>#N/A</v>
          </cell>
        </row>
        <row r="7411">
          <cell r="K7411" t="str">
            <v>7320</v>
          </cell>
          <cell r="L7411" t="e">
            <v>#N/A</v>
          </cell>
        </row>
        <row r="7412">
          <cell r="K7412" t="str">
            <v>7320</v>
          </cell>
          <cell r="L7412" t="e">
            <v>#N/A</v>
          </cell>
        </row>
        <row r="7413">
          <cell r="K7413" t="str">
            <v>7321</v>
          </cell>
          <cell r="L7413" t="e">
            <v>#N/A</v>
          </cell>
        </row>
        <row r="7414">
          <cell r="K7414" t="str">
            <v>7321</v>
          </cell>
          <cell r="L7414" t="e">
            <v>#N/A</v>
          </cell>
        </row>
        <row r="7415">
          <cell r="K7415" t="str">
            <v>18414</v>
          </cell>
          <cell r="L7415" t="e">
            <v>#N/A</v>
          </cell>
        </row>
        <row r="7416">
          <cell r="K7416" t="str">
            <v>18414</v>
          </cell>
          <cell r="L7416" t="e">
            <v>#N/A</v>
          </cell>
        </row>
        <row r="7417">
          <cell r="K7417" t="str">
            <v>18414</v>
          </cell>
          <cell r="L7417" t="e">
            <v>#N/A</v>
          </cell>
        </row>
        <row r="7418">
          <cell r="K7418" t="str">
            <v>18416</v>
          </cell>
          <cell r="L7418" t="e">
            <v>#N/A</v>
          </cell>
        </row>
        <row r="7419">
          <cell r="K7419" t="str">
            <v>18416</v>
          </cell>
          <cell r="L7419" t="e">
            <v>#N/A</v>
          </cell>
        </row>
        <row r="7420">
          <cell r="K7420" t="str">
            <v>18416</v>
          </cell>
          <cell r="L7420" t="e">
            <v>#N/A</v>
          </cell>
        </row>
        <row r="7421">
          <cell r="K7421" t="str">
            <v>7102</v>
          </cell>
          <cell r="L7421" t="e">
            <v>#N/A</v>
          </cell>
        </row>
        <row r="7422">
          <cell r="K7422" t="str">
            <v>7102</v>
          </cell>
          <cell r="L7422" t="e">
            <v>#N/A</v>
          </cell>
        </row>
        <row r="7423">
          <cell r="K7423" t="str">
            <v>7102</v>
          </cell>
          <cell r="L7423" t="e">
            <v>#N/A</v>
          </cell>
        </row>
        <row r="7424">
          <cell r="K7424" t="str">
            <v>7102</v>
          </cell>
          <cell r="L7424" t="e">
            <v>#N/A</v>
          </cell>
        </row>
        <row r="7425">
          <cell r="K7425" t="str">
            <v>7102</v>
          </cell>
          <cell r="L7425" t="e">
            <v>#N/A</v>
          </cell>
        </row>
        <row r="7426">
          <cell r="K7426" t="str">
            <v>7102</v>
          </cell>
          <cell r="L7426" t="e">
            <v>#N/A</v>
          </cell>
        </row>
        <row r="7427">
          <cell r="K7427" t="str">
            <v>7102</v>
          </cell>
          <cell r="L7427" t="e">
            <v>#N/A</v>
          </cell>
        </row>
        <row r="7428">
          <cell r="K7428" t="str">
            <v>7102</v>
          </cell>
          <cell r="L7428" t="e">
            <v>#N/A</v>
          </cell>
        </row>
        <row r="7429">
          <cell r="K7429" t="str">
            <v>7102</v>
          </cell>
          <cell r="L7429" t="e">
            <v>#N/A</v>
          </cell>
        </row>
        <row r="7430">
          <cell r="K7430" t="str">
            <v>7103</v>
          </cell>
          <cell r="L7430" t="e">
            <v>#N/A</v>
          </cell>
        </row>
        <row r="7431">
          <cell r="K7431" t="str">
            <v>7103</v>
          </cell>
          <cell r="L7431" t="e">
            <v>#N/A</v>
          </cell>
        </row>
        <row r="7432">
          <cell r="K7432" t="str">
            <v>7103</v>
          </cell>
          <cell r="L7432" t="e">
            <v>#N/A</v>
          </cell>
        </row>
        <row r="7433">
          <cell r="K7433" t="str">
            <v>7102</v>
          </cell>
          <cell r="L7433" t="e">
            <v>#N/A</v>
          </cell>
        </row>
        <row r="7434">
          <cell r="K7434" t="str">
            <v>7102</v>
          </cell>
          <cell r="L7434" t="e">
            <v>#N/A</v>
          </cell>
        </row>
        <row r="7435">
          <cell r="K7435" t="str">
            <v>7102</v>
          </cell>
          <cell r="L7435" t="e">
            <v>#N/A</v>
          </cell>
        </row>
        <row r="7436">
          <cell r="K7436" t="str">
            <v>7102</v>
          </cell>
          <cell r="L7436" t="e">
            <v>#N/A</v>
          </cell>
        </row>
        <row r="7437">
          <cell r="K7437" t="str">
            <v>7102</v>
          </cell>
          <cell r="L7437" t="e">
            <v>#N/A</v>
          </cell>
        </row>
        <row r="7438">
          <cell r="K7438" t="str">
            <v>7102</v>
          </cell>
          <cell r="L7438" t="e">
            <v>#N/A</v>
          </cell>
        </row>
        <row r="7439">
          <cell r="K7439" t="str">
            <v>7103</v>
          </cell>
          <cell r="L7439" t="e">
            <v>#N/A</v>
          </cell>
        </row>
        <row r="7440">
          <cell r="K7440" t="str">
            <v>7103</v>
          </cell>
          <cell r="L7440" t="e">
            <v>#N/A</v>
          </cell>
        </row>
        <row r="7441">
          <cell r="K7441" t="str">
            <v>7103</v>
          </cell>
          <cell r="L7441" t="e">
            <v>#N/A</v>
          </cell>
        </row>
        <row r="7442">
          <cell r="K7442" t="str">
            <v>7102</v>
          </cell>
          <cell r="L7442" t="e">
            <v>#N/A</v>
          </cell>
        </row>
        <row r="7443">
          <cell r="K7443" t="str">
            <v>7102</v>
          </cell>
          <cell r="L7443" t="e">
            <v>#N/A</v>
          </cell>
        </row>
        <row r="7444">
          <cell r="K7444" t="str">
            <v>7102</v>
          </cell>
          <cell r="L7444" t="e">
            <v>#N/A</v>
          </cell>
        </row>
        <row r="7445">
          <cell r="K7445" t="str">
            <v>7102</v>
          </cell>
          <cell r="L7445" t="e">
            <v>#N/A</v>
          </cell>
        </row>
        <row r="7446">
          <cell r="K7446" t="str">
            <v>7102</v>
          </cell>
          <cell r="L7446" t="e">
            <v>#N/A</v>
          </cell>
        </row>
        <row r="7447">
          <cell r="K7447" t="str">
            <v>7109</v>
          </cell>
          <cell r="L7447" t="e">
            <v>#N/A</v>
          </cell>
        </row>
        <row r="7448">
          <cell r="K7448" t="str">
            <v>7109</v>
          </cell>
          <cell r="L7448" t="e">
            <v>#N/A</v>
          </cell>
        </row>
        <row r="7449">
          <cell r="K7449" t="str">
            <v>7109</v>
          </cell>
          <cell r="L7449" t="e">
            <v>#N/A</v>
          </cell>
        </row>
        <row r="7450">
          <cell r="K7450" t="str">
            <v>7109</v>
          </cell>
          <cell r="L7450" t="e">
            <v>#N/A</v>
          </cell>
        </row>
        <row r="7451">
          <cell r="K7451" t="str">
            <v>7109</v>
          </cell>
          <cell r="L7451" t="e">
            <v>#N/A</v>
          </cell>
        </row>
        <row r="7452">
          <cell r="K7452" t="str">
            <v>7109</v>
          </cell>
          <cell r="L7452" t="e">
            <v>#N/A</v>
          </cell>
        </row>
        <row r="7453">
          <cell r="K7453" t="str">
            <v>7109</v>
          </cell>
          <cell r="L7453" t="e">
            <v>#N/A</v>
          </cell>
        </row>
        <row r="7454">
          <cell r="K7454" t="str">
            <v>7109</v>
          </cell>
          <cell r="L7454" t="e">
            <v>#N/A</v>
          </cell>
        </row>
        <row r="7455">
          <cell r="K7455" t="str">
            <v>7106</v>
          </cell>
          <cell r="L7455" t="e">
            <v>#N/A</v>
          </cell>
        </row>
        <row r="7456">
          <cell r="K7456" t="str">
            <v>7106</v>
          </cell>
          <cell r="L7456" t="e">
            <v>#N/A</v>
          </cell>
        </row>
        <row r="7457">
          <cell r="K7457" t="str">
            <v>7106</v>
          </cell>
          <cell r="L7457" t="e">
            <v>#N/A</v>
          </cell>
        </row>
        <row r="7458">
          <cell r="K7458" t="str">
            <v>7106</v>
          </cell>
          <cell r="L7458" t="e">
            <v>#N/A</v>
          </cell>
        </row>
        <row r="7459">
          <cell r="K7459" t="str">
            <v>7106</v>
          </cell>
          <cell r="L7459" t="e">
            <v>#N/A</v>
          </cell>
        </row>
        <row r="7460">
          <cell r="K7460" t="str">
            <v>7106</v>
          </cell>
          <cell r="L7460" t="e">
            <v>#N/A</v>
          </cell>
        </row>
        <row r="7461">
          <cell r="K7461" t="str">
            <v>7107</v>
          </cell>
          <cell r="L7461" t="e">
            <v>#N/A</v>
          </cell>
        </row>
        <row r="7462">
          <cell r="K7462" t="str">
            <v>7107</v>
          </cell>
          <cell r="L7462" t="e">
            <v>#N/A</v>
          </cell>
        </row>
        <row r="7463">
          <cell r="K7463" t="str">
            <v>7107</v>
          </cell>
          <cell r="L7463" t="e">
            <v>#N/A</v>
          </cell>
        </row>
        <row r="7464">
          <cell r="K7464" t="str">
            <v>7107</v>
          </cell>
          <cell r="L7464" t="e">
            <v>#N/A</v>
          </cell>
        </row>
        <row r="7465">
          <cell r="K7465" t="str">
            <v>7107</v>
          </cell>
          <cell r="L7465" t="e">
            <v>#N/A</v>
          </cell>
        </row>
        <row r="7466">
          <cell r="K7466" t="str">
            <v>7112</v>
          </cell>
          <cell r="L7466" t="e">
            <v>#N/A</v>
          </cell>
        </row>
        <row r="7467">
          <cell r="K7467" t="str">
            <v>7112</v>
          </cell>
          <cell r="L7467" t="e">
            <v>#N/A</v>
          </cell>
        </row>
        <row r="7468">
          <cell r="K7468" t="str">
            <v>7112</v>
          </cell>
          <cell r="L7468" t="e">
            <v>#N/A</v>
          </cell>
        </row>
        <row r="7469">
          <cell r="K7469" t="str">
            <v>7112</v>
          </cell>
          <cell r="L7469" t="e">
            <v>#N/A</v>
          </cell>
        </row>
        <row r="7470">
          <cell r="K7470" t="str">
            <v>7113</v>
          </cell>
          <cell r="L7470" t="e">
            <v>#N/A</v>
          </cell>
        </row>
        <row r="7471">
          <cell r="K7471" t="str">
            <v>7113</v>
          </cell>
          <cell r="L7471" t="e">
            <v>#N/A</v>
          </cell>
        </row>
        <row r="7472">
          <cell r="K7472" t="str">
            <v>7113</v>
          </cell>
          <cell r="L7472" t="e">
            <v>#N/A</v>
          </cell>
        </row>
        <row r="7473">
          <cell r="K7473" t="str">
            <v>7110</v>
          </cell>
          <cell r="L7473" t="e">
            <v>#N/A</v>
          </cell>
        </row>
        <row r="7474">
          <cell r="K7474" t="str">
            <v>7111</v>
          </cell>
          <cell r="L7474" t="e">
            <v>#N/A</v>
          </cell>
        </row>
        <row r="7475">
          <cell r="K7475" t="str">
            <v>7111</v>
          </cell>
          <cell r="L7475" t="e">
            <v>#N/A</v>
          </cell>
        </row>
        <row r="7476">
          <cell r="K7476" t="str">
            <v>7111</v>
          </cell>
          <cell r="L7476" t="e">
            <v>#N/A</v>
          </cell>
        </row>
        <row r="7477">
          <cell r="K7477" t="str">
            <v>7111</v>
          </cell>
          <cell r="L7477" t="e">
            <v>#N/A</v>
          </cell>
        </row>
        <row r="7478">
          <cell r="K7478" t="str">
            <v>7111</v>
          </cell>
          <cell r="L7478" t="e">
            <v>#N/A</v>
          </cell>
        </row>
        <row r="7479">
          <cell r="K7479" t="str">
            <v>7112</v>
          </cell>
          <cell r="L7479" t="e">
            <v>#N/A</v>
          </cell>
        </row>
        <row r="7480">
          <cell r="K7480" t="str">
            <v>7112</v>
          </cell>
          <cell r="L7480" t="e">
            <v>#N/A</v>
          </cell>
        </row>
        <row r="7481">
          <cell r="K7481" t="str">
            <v>7112</v>
          </cell>
          <cell r="L7481" t="e">
            <v>#N/A</v>
          </cell>
        </row>
        <row r="7482">
          <cell r="K7482" t="str">
            <v>7112</v>
          </cell>
          <cell r="L7482" t="e">
            <v>#N/A</v>
          </cell>
        </row>
        <row r="7483">
          <cell r="K7483" t="str">
            <v>7113</v>
          </cell>
          <cell r="L7483" t="e">
            <v>#N/A</v>
          </cell>
        </row>
        <row r="7484">
          <cell r="K7484" t="str">
            <v>7113</v>
          </cell>
          <cell r="L7484" t="e">
            <v>#N/A</v>
          </cell>
        </row>
        <row r="7485">
          <cell r="K7485" t="str">
            <v>7113</v>
          </cell>
          <cell r="L7485" t="e">
            <v>#N/A</v>
          </cell>
        </row>
        <row r="7486">
          <cell r="K7486" t="str">
            <v>7113</v>
          </cell>
          <cell r="L7486" t="e">
            <v>#N/A</v>
          </cell>
        </row>
        <row r="7487">
          <cell r="K7487" t="str">
            <v>7111</v>
          </cell>
          <cell r="L7487" t="e">
            <v>#N/A</v>
          </cell>
        </row>
        <row r="7488">
          <cell r="K7488" t="str">
            <v>7111</v>
          </cell>
          <cell r="L7488" t="e">
            <v>#N/A</v>
          </cell>
        </row>
        <row r="7489">
          <cell r="K7489" t="str">
            <v>7111</v>
          </cell>
          <cell r="L7489" t="e">
            <v>#N/A</v>
          </cell>
        </row>
        <row r="7490">
          <cell r="K7490" t="str">
            <v>7111</v>
          </cell>
          <cell r="L7490" t="e">
            <v>#N/A</v>
          </cell>
        </row>
        <row r="7491">
          <cell r="K7491" t="str">
            <v>7107</v>
          </cell>
          <cell r="L7491" t="e">
            <v>#N/A</v>
          </cell>
        </row>
        <row r="7492">
          <cell r="K7492" t="str">
            <v>7107</v>
          </cell>
          <cell r="L7492" t="e">
            <v>#N/A</v>
          </cell>
        </row>
        <row r="7493">
          <cell r="K7493" t="str">
            <v>7107</v>
          </cell>
          <cell r="L7493" t="e">
            <v>#N/A</v>
          </cell>
        </row>
        <row r="7494">
          <cell r="K7494" t="str">
            <v>7107</v>
          </cell>
          <cell r="L7494" t="e">
            <v>#N/A</v>
          </cell>
        </row>
        <row r="7495">
          <cell r="K7495" t="str">
            <v>7107</v>
          </cell>
          <cell r="L7495" t="e">
            <v>#N/A</v>
          </cell>
        </row>
        <row r="7496">
          <cell r="K7496" t="str">
            <v>7107</v>
          </cell>
          <cell r="L7496" t="e">
            <v>#N/A</v>
          </cell>
        </row>
        <row r="7497">
          <cell r="K7497" t="str">
            <v>7107</v>
          </cell>
          <cell r="L7497" t="e">
            <v>#N/A</v>
          </cell>
        </row>
        <row r="7498">
          <cell r="K7498" t="str">
            <v>7107</v>
          </cell>
          <cell r="L7498" t="e">
            <v>#N/A</v>
          </cell>
        </row>
        <row r="7499">
          <cell r="K7499" t="str">
            <v>7114</v>
          </cell>
          <cell r="L7499" t="e">
            <v>#N/A</v>
          </cell>
        </row>
        <row r="7500">
          <cell r="K7500" t="str">
            <v>7114</v>
          </cell>
          <cell r="L7500" t="e">
            <v>#N/A</v>
          </cell>
        </row>
        <row r="7501">
          <cell r="K7501" t="str">
            <v>7114</v>
          </cell>
          <cell r="L7501" t="e">
            <v>#N/A</v>
          </cell>
        </row>
        <row r="7502">
          <cell r="K7502" t="str">
            <v>7114</v>
          </cell>
          <cell r="L7502" t="e">
            <v>#N/A</v>
          </cell>
        </row>
        <row r="7503">
          <cell r="K7503" t="str">
            <v>7114</v>
          </cell>
          <cell r="L7503" t="e">
            <v>#N/A</v>
          </cell>
        </row>
        <row r="7504">
          <cell r="K7504" t="str">
            <v>7114</v>
          </cell>
          <cell r="L7504" t="e">
            <v>#N/A</v>
          </cell>
        </row>
        <row r="7505">
          <cell r="K7505" t="str">
            <v>7114</v>
          </cell>
          <cell r="L7505" t="e">
            <v>#N/A</v>
          </cell>
        </row>
        <row r="7506">
          <cell r="K7506" t="str">
            <v>7114</v>
          </cell>
          <cell r="L7506" t="e">
            <v>#N/A</v>
          </cell>
        </row>
        <row r="7507">
          <cell r="K7507" t="str">
            <v>7114</v>
          </cell>
          <cell r="L7507" t="e">
            <v>#N/A</v>
          </cell>
        </row>
        <row r="7508">
          <cell r="K7508" t="str">
            <v>7114</v>
          </cell>
          <cell r="L7508" t="e">
            <v>#N/A</v>
          </cell>
        </row>
        <row r="7509">
          <cell r="K7509" t="str">
            <v>7114</v>
          </cell>
          <cell r="L7509" t="e">
            <v>#N/A</v>
          </cell>
        </row>
        <row r="7510">
          <cell r="K7510" t="str">
            <v>7114</v>
          </cell>
          <cell r="L7510" t="e">
            <v>#N/A</v>
          </cell>
        </row>
        <row r="7511">
          <cell r="K7511" t="str">
            <v>7114</v>
          </cell>
          <cell r="L7511" t="e">
            <v>#N/A</v>
          </cell>
        </row>
        <row r="7512">
          <cell r="K7512" t="str">
            <v>7114</v>
          </cell>
          <cell r="L7512" t="e">
            <v>#N/A</v>
          </cell>
        </row>
        <row r="7513">
          <cell r="K7513" t="str">
            <v>7114</v>
          </cell>
          <cell r="L7513" t="e">
            <v>#N/A</v>
          </cell>
        </row>
        <row r="7514">
          <cell r="K7514" t="str">
            <v>7114</v>
          </cell>
          <cell r="L7514" t="e">
            <v>#N/A</v>
          </cell>
        </row>
        <row r="7515">
          <cell r="K7515" t="str">
            <v>7114</v>
          </cell>
          <cell r="L7515" t="e">
            <v>#N/A</v>
          </cell>
        </row>
        <row r="7516">
          <cell r="K7516" t="str">
            <v>7114</v>
          </cell>
          <cell r="L7516" t="e">
            <v>#N/A</v>
          </cell>
        </row>
        <row r="7517">
          <cell r="K7517" t="str">
            <v>7114</v>
          </cell>
          <cell r="L7517" t="e">
            <v>#N/A</v>
          </cell>
        </row>
        <row r="7518">
          <cell r="K7518" t="str">
            <v>7114</v>
          </cell>
          <cell r="L7518" t="e">
            <v>#N/A</v>
          </cell>
        </row>
        <row r="7519">
          <cell r="K7519" t="str">
            <v>7114</v>
          </cell>
          <cell r="L7519" t="e">
            <v>#N/A</v>
          </cell>
        </row>
        <row r="7520">
          <cell r="K7520" t="str">
            <v>7114</v>
          </cell>
          <cell r="L7520" t="e">
            <v>#N/A</v>
          </cell>
        </row>
        <row r="7521">
          <cell r="K7521" t="str">
            <v>7114</v>
          </cell>
          <cell r="L7521" t="e">
            <v>#N/A</v>
          </cell>
        </row>
        <row r="7522">
          <cell r="K7522" t="str">
            <v>7114</v>
          </cell>
          <cell r="L7522" t="e">
            <v>#N/A</v>
          </cell>
        </row>
        <row r="7523">
          <cell r="K7523" t="str">
            <v>7114</v>
          </cell>
          <cell r="L7523" t="e">
            <v>#N/A</v>
          </cell>
        </row>
        <row r="7524">
          <cell r="K7524" t="str">
            <v>7114</v>
          </cell>
          <cell r="L7524" t="e">
            <v>#N/A</v>
          </cell>
        </row>
        <row r="7525">
          <cell r="K7525" t="str">
            <v>7114</v>
          </cell>
          <cell r="L7525" t="e">
            <v>#N/A</v>
          </cell>
        </row>
        <row r="7526">
          <cell r="K7526" t="str">
            <v>7114</v>
          </cell>
          <cell r="L7526" t="e">
            <v>#N/A</v>
          </cell>
        </row>
        <row r="7527">
          <cell r="K7527" t="str">
            <v>7114</v>
          </cell>
          <cell r="L7527" t="e">
            <v>#N/A</v>
          </cell>
        </row>
        <row r="7528">
          <cell r="K7528" t="str">
            <v>7114</v>
          </cell>
          <cell r="L7528" t="e">
            <v>#N/A</v>
          </cell>
        </row>
        <row r="7529">
          <cell r="K7529" t="str">
            <v>7114</v>
          </cell>
          <cell r="L7529" t="e">
            <v>#N/A</v>
          </cell>
        </row>
        <row r="7530">
          <cell r="K7530" t="str">
            <v>7114</v>
          </cell>
          <cell r="L7530" t="e">
            <v>#N/A</v>
          </cell>
        </row>
        <row r="7531">
          <cell r="K7531" t="str">
            <v>7114</v>
          </cell>
          <cell r="L7531" t="e">
            <v>#N/A</v>
          </cell>
        </row>
        <row r="7532">
          <cell r="K7532" t="str">
            <v>7114</v>
          </cell>
          <cell r="L7532" t="e">
            <v>#N/A</v>
          </cell>
        </row>
        <row r="7533">
          <cell r="K7533" t="str">
            <v>7114</v>
          </cell>
          <cell r="L7533" t="e">
            <v>#N/A</v>
          </cell>
        </row>
        <row r="7534">
          <cell r="K7534" t="str">
            <v>7114</v>
          </cell>
          <cell r="L7534" t="e">
            <v>#N/A</v>
          </cell>
        </row>
        <row r="7535">
          <cell r="K7535" t="str">
            <v>7114</v>
          </cell>
          <cell r="L7535" t="e">
            <v>#N/A</v>
          </cell>
        </row>
        <row r="7536">
          <cell r="K7536" t="str">
            <v>7114</v>
          </cell>
          <cell r="L7536" t="e">
            <v>#N/A</v>
          </cell>
        </row>
        <row r="7537">
          <cell r="K7537" t="str">
            <v>7114</v>
          </cell>
          <cell r="L7537" t="e">
            <v>#N/A</v>
          </cell>
        </row>
        <row r="7538">
          <cell r="K7538" t="str">
            <v>7114</v>
          </cell>
          <cell r="L7538" t="e">
            <v>#N/A</v>
          </cell>
        </row>
        <row r="7539">
          <cell r="K7539" t="str">
            <v>7114</v>
          </cell>
          <cell r="L7539" t="e">
            <v>#N/A</v>
          </cell>
        </row>
        <row r="7540">
          <cell r="K7540" t="str">
            <v>7114</v>
          </cell>
          <cell r="L7540" t="e">
            <v>#N/A</v>
          </cell>
        </row>
        <row r="7541">
          <cell r="K7541" t="str">
            <v>7114</v>
          </cell>
          <cell r="L7541" t="e">
            <v>#N/A</v>
          </cell>
        </row>
        <row r="7542">
          <cell r="K7542" t="str">
            <v>7114</v>
          </cell>
          <cell r="L7542" t="e">
            <v>#N/A</v>
          </cell>
        </row>
        <row r="7543">
          <cell r="K7543" t="str">
            <v>7114</v>
          </cell>
          <cell r="L7543" t="e">
            <v>#N/A</v>
          </cell>
        </row>
        <row r="7544">
          <cell r="K7544" t="str">
            <v>7114</v>
          </cell>
          <cell r="L7544" t="e">
            <v>#N/A</v>
          </cell>
        </row>
        <row r="7545">
          <cell r="K7545" t="str">
            <v>7114</v>
          </cell>
          <cell r="L7545" t="e">
            <v>#N/A</v>
          </cell>
        </row>
        <row r="7546">
          <cell r="K7546" t="str">
            <v>7114</v>
          </cell>
          <cell r="L7546" t="e">
            <v>#N/A</v>
          </cell>
        </row>
        <row r="7547">
          <cell r="K7547" t="str">
            <v>7141</v>
          </cell>
          <cell r="L7547" t="e">
            <v>#N/A</v>
          </cell>
        </row>
        <row r="7548">
          <cell r="K7548" t="str">
            <v>7141</v>
          </cell>
          <cell r="L7548" t="e">
            <v>#N/A</v>
          </cell>
        </row>
        <row r="7549">
          <cell r="K7549" t="str">
            <v>7141</v>
          </cell>
          <cell r="L7549" t="e">
            <v>#N/A</v>
          </cell>
        </row>
        <row r="7550">
          <cell r="K7550" t="str">
            <v>7141</v>
          </cell>
          <cell r="L7550" t="e">
            <v>#N/A</v>
          </cell>
        </row>
        <row r="7551">
          <cell r="K7551" t="str">
            <v>7141</v>
          </cell>
          <cell r="L7551" t="e">
            <v>#N/A</v>
          </cell>
        </row>
        <row r="7552">
          <cell r="K7552" t="str">
            <v>7141</v>
          </cell>
          <cell r="L7552" t="e">
            <v>#N/A</v>
          </cell>
        </row>
        <row r="7553">
          <cell r="K7553" t="str">
            <v>7141</v>
          </cell>
          <cell r="L7553" t="e">
            <v>#N/A</v>
          </cell>
        </row>
        <row r="7554">
          <cell r="K7554" t="str">
            <v>7141</v>
          </cell>
          <cell r="L7554" t="e">
            <v>#N/A</v>
          </cell>
        </row>
        <row r="7555">
          <cell r="K7555" t="str">
            <v>7141</v>
          </cell>
          <cell r="L7555" t="e">
            <v>#N/A</v>
          </cell>
        </row>
        <row r="7556">
          <cell r="K7556" t="str">
            <v>7142</v>
          </cell>
          <cell r="L7556" t="e">
            <v>#N/A</v>
          </cell>
        </row>
        <row r="7557">
          <cell r="K7557" t="str">
            <v>7142</v>
          </cell>
          <cell r="L7557" t="e">
            <v>#N/A</v>
          </cell>
        </row>
        <row r="7558">
          <cell r="K7558" t="str">
            <v>7142</v>
          </cell>
          <cell r="L7558" t="e">
            <v>#N/A</v>
          </cell>
        </row>
        <row r="7559">
          <cell r="K7559" t="str">
            <v>7142</v>
          </cell>
          <cell r="L7559" t="e">
            <v>#N/A</v>
          </cell>
        </row>
        <row r="7560">
          <cell r="K7560" t="str">
            <v>7142</v>
          </cell>
          <cell r="L7560" t="e">
            <v>#N/A</v>
          </cell>
        </row>
        <row r="7561">
          <cell r="K7561" t="str">
            <v>7142</v>
          </cell>
          <cell r="L7561" t="e">
            <v>#N/A</v>
          </cell>
        </row>
        <row r="7562">
          <cell r="K7562" t="str">
            <v>7142</v>
          </cell>
          <cell r="L7562" t="e">
            <v>#N/A</v>
          </cell>
        </row>
        <row r="7563">
          <cell r="K7563" t="str">
            <v>7142</v>
          </cell>
          <cell r="L7563" t="e">
            <v>#N/A</v>
          </cell>
        </row>
        <row r="7564">
          <cell r="K7564" t="str">
            <v>7142</v>
          </cell>
          <cell r="L7564" t="e">
            <v>#N/A</v>
          </cell>
        </row>
        <row r="7565">
          <cell r="K7565" t="str">
            <v>7120</v>
          </cell>
          <cell r="L7565" t="e">
            <v>#N/A</v>
          </cell>
        </row>
        <row r="7566">
          <cell r="K7566" t="str">
            <v>7120</v>
          </cell>
          <cell r="L7566" t="e">
            <v>#N/A</v>
          </cell>
        </row>
        <row r="7567">
          <cell r="K7567" t="str">
            <v>7120</v>
          </cell>
          <cell r="L7567" t="e">
            <v>#N/A</v>
          </cell>
        </row>
        <row r="7568">
          <cell r="K7568" t="str">
            <v>7120</v>
          </cell>
          <cell r="L7568" t="e">
            <v>#N/A</v>
          </cell>
        </row>
        <row r="7569">
          <cell r="K7569" t="str">
            <v>7120</v>
          </cell>
          <cell r="L7569" t="e">
            <v>#N/A</v>
          </cell>
        </row>
        <row r="7570">
          <cell r="K7570" t="str">
            <v>7120</v>
          </cell>
          <cell r="L7570" t="e">
            <v>#N/A</v>
          </cell>
        </row>
        <row r="7571">
          <cell r="K7571" t="str">
            <v>7120</v>
          </cell>
          <cell r="L7571" t="e">
            <v>#N/A</v>
          </cell>
        </row>
        <row r="7572">
          <cell r="K7572" t="str">
            <v>7120</v>
          </cell>
          <cell r="L7572" t="e">
            <v>#N/A</v>
          </cell>
        </row>
        <row r="7573">
          <cell r="K7573" t="str">
            <v>7120</v>
          </cell>
          <cell r="L7573" t="e">
            <v>#N/A</v>
          </cell>
        </row>
        <row r="7574">
          <cell r="K7574" t="str">
            <v>7120</v>
          </cell>
          <cell r="L7574" t="e">
            <v>#N/A</v>
          </cell>
        </row>
        <row r="7575">
          <cell r="K7575" t="str">
            <v>7140</v>
          </cell>
          <cell r="L7575" t="e">
            <v>#N/A</v>
          </cell>
        </row>
        <row r="7576">
          <cell r="K7576" t="str">
            <v>7140</v>
          </cell>
          <cell r="L7576" t="e">
            <v>#N/A</v>
          </cell>
        </row>
        <row r="7577">
          <cell r="K7577" t="str">
            <v>7140</v>
          </cell>
          <cell r="L7577" t="e">
            <v>#N/A</v>
          </cell>
        </row>
        <row r="7578">
          <cell r="K7578" t="str">
            <v>7140</v>
          </cell>
          <cell r="L7578" t="e">
            <v>#N/A</v>
          </cell>
        </row>
        <row r="7579">
          <cell r="K7579" t="str">
            <v>7140</v>
          </cell>
          <cell r="L7579" t="e">
            <v>#N/A</v>
          </cell>
        </row>
        <row r="7580">
          <cell r="K7580" t="str">
            <v>7140</v>
          </cell>
          <cell r="L7580" t="e">
            <v>#N/A</v>
          </cell>
        </row>
        <row r="7581">
          <cell r="K7581" t="str">
            <v>7140</v>
          </cell>
          <cell r="L7581" t="e">
            <v>#N/A</v>
          </cell>
        </row>
        <row r="7582">
          <cell r="K7582" t="str">
            <v>7140</v>
          </cell>
          <cell r="L7582" t="e">
            <v>#N/A</v>
          </cell>
        </row>
        <row r="7583">
          <cell r="K7583" t="str">
            <v>7140</v>
          </cell>
          <cell r="L7583" t="e">
            <v>#N/A</v>
          </cell>
        </row>
        <row r="7584">
          <cell r="K7584" t="str">
            <v>7141</v>
          </cell>
          <cell r="L7584" t="e">
            <v>#N/A</v>
          </cell>
        </row>
        <row r="7585">
          <cell r="K7585" t="str">
            <v>7141</v>
          </cell>
          <cell r="L7585" t="e">
            <v>#N/A</v>
          </cell>
        </row>
        <row r="7586">
          <cell r="K7586" t="str">
            <v>7141</v>
          </cell>
          <cell r="L7586" t="e">
            <v>#N/A</v>
          </cell>
        </row>
        <row r="7587">
          <cell r="K7587" t="str">
            <v>7141</v>
          </cell>
          <cell r="L7587" t="e">
            <v>#N/A</v>
          </cell>
        </row>
        <row r="7588">
          <cell r="K7588" t="str">
            <v>7141</v>
          </cell>
          <cell r="L7588" t="e">
            <v>#N/A</v>
          </cell>
        </row>
        <row r="7589">
          <cell r="K7589" t="str">
            <v>7121</v>
          </cell>
          <cell r="L7589" t="e">
            <v>#N/A</v>
          </cell>
        </row>
        <row r="7590">
          <cell r="K7590" t="str">
            <v>7121</v>
          </cell>
          <cell r="L7590" t="e">
            <v>#N/A</v>
          </cell>
        </row>
        <row r="7591">
          <cell r="K7591" t="str">
            <v>7121</v>
          </cell>
          <cell r="L7591" t="e">
            <v>#N/A</v>
          </cell>
        </row>
        <row r="7592">
          <cell r="K7592" t="str">
            <v>7121</v>
          </cell>
          <cell r="L7592" t="e">
            <v>#N/A</v>
          </cell>
        </row>
        <row r="7593">
          <cell r="K7593" t="str">
            <v>7121</v>
          </cell>
          <cell r="L7593" t="e">
            <v>#N/A</v>
          </cell>
        </row>
        <row r="7594">
          <cell r="K7594" t="str">
            <v>7121</v>
          </cell>
          <cell r="L7594" t="e">
            <v>#N/A</v>
          </cell>
        </row>
        <row r="7595">
          <cell r="K7595" t="str">
            <v>7121</v>
          </cell>
          <cell r="L7595" t="e">
            <v>#N/A</v>
          </cell>
        </row>
        <row r="7596">
          <cell r="K7596" t="str">
            <v>7121</v>
          </cell>
          <cell r="L7596" t="e">
            <v>#N/A</v>
          </cell>
        </row>
        <row r="7597">
          <cell r="K7597" t="str">
            <v>7121</v>
          </cell>
          <cell r="L7597" t="e">
            <v>#N/A</v>
          </cell>
        </row>
        <row r="7598">
          <cell r="K7598" t="str">
            <v>7121</v>
          </cell>
          <cell r="L7598" t="e">
            <v>#N/A</v>
          </cell>
        </row>
        <row r="7599">
          <cell r="K7599" t="str">
            <v>7121</v>
          </cell>
          <cell r="L7599" t="e">
            <v>#N/A</v>
          </cell>
        </row>
        <row r="7600">
          <cell r="K7600" t="str">
            <v>7121</v>
          </cell>
          <cell r="L7600" t="e">
            <v>#N/A</v>
          </cell>
        </row>
        <row r="7601">
          <cell r="K7601" t="str">
            <v>7121</v>
          </cell>
          <cell r="L7601" t="e">
            <v>#N/A</v>
          </cell>
        </row>
        <row r="7602">
          <cell r="K7602" t="str">
            <v>7162</v>
          </cell>
          <cell r="L7602" t="e">
            <v>#N/A</v>
          </cell>
        </row>
        <row r="7603">
          <cell r="K7603" t="str">
            <v>7162</v>
          </cell>
          <cell r="L7603" t="e">
            <v>#N/A</v>
          </cell>
        </row>
        <row r="7604">
          <cell r="K7604" t="str">
            <v>7162</v>
          </cell>
          <cell r="L7604" t="e">
            <v>#N/A</v>
          </cell>
        </row>
        <row r="7605">
          <cell r="K7605" t="str">
            <v>7162</v>
          </cell>
          <cell r="L7605" t="e">
            <v>#N/A</v>
          </cell>
        </row>
        <row r="7606">
          <cell r="K7606" t="str">
            <v>7162</v>
          </cell>
          <cell r="L7606" t="e">
            <v>#N/A</v>
          </cell>
        </row>
        <row r="7607">
          <cell r="K7607" t="str">
            <v>7162</v>
          </cell>
          <cell r="L7607" t="e">
            <v>#N/A</v>
          </cell>
        </row>
        <row r="7608">
          <cell r="K7608" t="str">
            <v>7162</v>
          </cell>
          <cell r="L7608" t="e">
            <v>#N/A</v>
          </cell>
        </row>
        <row r="7609">
          <cell r="K7609" t="str">
            <v>7162</v>
          </cell>
          <cell r="L7609" t="e">
            <v>#N/A</v>
          </cell>
        </row>
        <row r="7610">
          <cell r="K7610" t="str">
            <v>7162</v>
          </cell>
          <cell r="L7610" t="e">
            <v>#N/A</v>
          </cell>
        </row>
        <row r="7611">
          <cell r="K7611" t="str">
            <v>7162</v>
          </cell>
          <cell r="L7611" t="e">
            <v>#N/A</v>
          </cell>
        </row>
        <row r="7612">
          <cell r="K7612" t="str">
            <v>7161</v>
          </cell>
          <cell r="L7612" t="e">
            <v>#N/A</v>
          </cell>
        </row>
        <row r="7613">
          <cell r="K7613" t="str">
            <v>7161</v>
          </cell>
          <cell r="L7613" t="e">
            <v>#N/A</v>
          </cell>
        </row>
        <row r="7614">
          <cell r="K7614" t="str">
            <v>7161</v>
          </cell>
          <cell r="L7614" t="e">
            <v>#N/A</v>
          </cell>
        </row>
        <row r="7615">
          <cell r="K7615" t="str">
            <v>7161</v>
          </cell>
          <cell r="L7615" t="e">
            <v>#N/A</v>
          </cell>
        </row>
        <row r="7616">
          <cell r="K7616" t="str">
            <v>7161</v>
          </cell>
          <cell r="L7616" t="e">
            <v>#N/A</v>
          </cell>
        </row>
        <row r="7617">
          <cell r="K7617" t="str">
            <v>7144</v>
          </cell>
          <cell r="L7617" t="e">
            <v>#N/A</v>
          </cell>
        </row>
        <row r="7618">
          <cell r="K7618" t="str">
            <v>7144</v>
          </cell>
          <cell r="L7618" t="e">
            <v>#N/A</v>
          </cell>
        </row>
        <row r="7619">
          <cell r="K7619" t="str">
            <v>7144</v>
          </cell>
          <cell r="L7619" t="e">
            <v>#N/A</v>
          </cell>
        </row>
        <row r="7620">
          <cell r="K7620" t="str">
            <v>7144</v>
          </cell>
          <cell r="L7620" t="e">
            <v>#N/A</v>
          </cell>
        </row>
        <row r="7621">
          <cell r="K7621" t="str">
            <v>7144</v>
          </cell>
          <cell r="L7621" t="e">
            <v>#N/A</v>
          </cell>
        </row>
        <row r="7622">
          <cell r="K7622" t="str">
            <v>7144</v>
          </cell>
          <cell r="L7622" t="e">
            <v>#N/A</v>
          </cell>
        </row>
        <row r="7623">
          <cell r="K7623" t="str">
            <v>7144</v>
          </cell>
          <cell r="L7623" t="e">
            <v>#N/A</v>
          </cell>
        </row>
        <row r="7624">
          <cell r="K7624" t="str">
            <v>7144</v>
          </cell>
          <cell r="L7624" t="e">
            <v>#N/A</v>
          </cell>
        </row>
        <row r="7625">
          <cell r="K7625" t="str">
            <v>7144</v>
          </cell>
          <cell r="L7625" t="e">
            <v>#N/A</v>
          </cell>
        </row>
        <row r="7626">
          <cell r="K7626" t="str">
            <v>7144</v>
          </cell>
          <cell r="L7626" t="e">
            <v>#N/A</v>
          </cell>
        </row>
        <row r="7627">
          <cell r="K7627" t="str">
            <v>7144</v>
          </cell>
          <cell r="L7627" t="e">
            <v>#N/A</v>
          </cell>
        </row>
        <row r="7628">
          <cell r="K7628" t="str">
            <v>7301</v>
          </cell>
          <cell r="L7628" t="e">
            <v>#N/A</v>
          </cell>
        </row>
        <row r="7629">
          <cell r="K7629" t="str">
            <v>7301</v>
          </cell>
          <cell r="L7629" t="e">
            <v>#N/A</v>
          </cell>
        </row>
        <row r="7630">
          <cell r="K7630" t="str">
            <v>7301</v>
          </cell>
          <cell r="L7630" t="e">
            <v>#N/A</v>
          </cell>
        </row>
        <row r="7631">
          <cell r="K7631" t="str">
            <v>7122</v>
          </cell>
          <cell r="L7631" t="e">
            <v>#N/A</v>
          </cell>
        </row>
        <row r="7632">
          <cell r="K7632" t="str">
            <v>7122</v>
          </cell>
          <cell r="L7632" t="e">
            <v>#N/A</v>
          </cell>
        </row>
        <row r="7633">
          <cell r="K7633" t="str">
            <v>7122</v>
          </cell>
          <cell r="L7633" t="e">
            <v>#N/A</v>
          </cell>
        </row>
        <row r="7634">
          <cell r="K7634" t="str">
            <v>7122</v>
          </cell>
          <cell r="L7634" t="e">
            <v>#N/A</v>
          </cell>
        </row>
        <row r="7635">
          <cell r="K7635" t="str">
            <v>7122</v>
          </cell>
          <cell r="L7635" t="e">
            <v>#N/A</v>
          </cell>
        </row>
        <row r="7636">
          <cell r="K7636" t="str">
            <v>7162</v>
          </cell>
          <cell r="L7636" t="e">
            <v>#N/A</v>
          </cell>
        </row>
        <row r="7637">
          <cell r="K7637" t="str">
            <v>7162</v>
          </cell>
          <cell r="L7637" t="e">
            <v>#N/A</v>
          </cell>
        </row>
        <row r="7638">
          <cell r="K7638" t="str">
            <v>7162</v>
          </cell>
          <cell r="L7638" t="e">
            <v>#N/A</v>
          </cell>
        </row>
        <row r="7639">
          <cell r="K7639" t="str">
            <v>7121</v>
          </cell>
          <cell r="L7639" t="e">
            <v>#N/A</v>
          </cell>
        </row>
        <row r="7640">
          <cell r="K7640" t="str">
            <v>18600</v>
          </cell>
          <cell r="L7640" t="e">
            <v>#N/A</v>
          </cell>
        </row>
        <row r="7641">
          <cell r="K7641" t="str">
            <v>18600</v>
          </cell>
          <cell r="L7641" t="e">
            <v>#N/A</v>
          </cell>
        </row>
        <row r="7642">
          <cell r="K7642" t="str">
            <v>18600</v>
          </cell>
          <cell r="L7642" t="e">
            <v>#N/A</v>
          </cell>
        </row>
        <row r="7643">
          <cell r="K7643" t="str">
            <v>18600</v>
          </cell>
          <cell r="L7643" t="e">
            <v>#N/A</v>
          </cell>
        </row>
        <row r="7644">
          <cell r="K7644" t="str">
            <v>17900</v>
          </cell>
          <cell r="L7644" t="e">
            <v>#N/A</v>
          </cell>
        </row>
        <row r="7645">
          <cell r="K7645" t="str">
            <v>17900</v>
          </cell>
          <cell r="L7645" t="e">
            <v>#N/A</v>
          </cell>
        </row>
        <row r="7646">
          <cell r="K7646" t="str">
            <v>17900</v>
          </cell>
          <cell r="L7646" t="e">
            <v>#N/A</v>
          </cell>
        </row>
        <row r="7647">
          <cell r="K7647" t="str">
            <v>17900</v>
          </cell>
          <cell r="L7647" t="e">
            <v>#N/A</v>
          </cell>
        </row>
        <row r="7648">
          <cell r="K7648" t="str">
            <v>17900</v>
          </cell>
          <cell r="L7648" t="e">
            <v>#N/A</v>
          </cell>
        </row>
        <row r="7649">
          <cell r="K7649" t="str">
            <v>17900</v>
          </cell>
          <cell r="L7649" t="e">
            <v>#N/A</v>
          </cell>
        </row>
        <row r="7650">
          <cell r="K7650" t="str">
            <v>17900</v>
          </cell>
          <cell r="L7650" t="e">
            <v>#N/A</v>
          </cell>
        </row>
        <row r="7651">
          <cell r="K7651" t="str">
            <v>17900</v>
          </cell>
          <cell r="L7651" t="e">
            <v>#N/A</v>
          </cell>
        </row>
        <row r="7652">
          <cell r="K7652" t="str">
            <v>17501</v>
          </cell>
          <cell r="L7652" t="e">
            <v>#N/A</v>
          </cell>
        </row>
        <row r="7653">
          <cell r="K7653" t="str">
            <v>17501</v>
          </cell>
          <cell r="L7653" t="e">
            <v>#N/A</v>
          </cell>
        </row>
        <row r="7654">
          <cell r="K7654" t="str">
            <v>17501</v>
          </cell>
          <cell r="L7654" t="e">
            <v>#N/A</v>
          </cell>
        </row>
        <row r="7655">
          <cell r="K7655" t="str">
            <v>17501</v>
          </cell>
          <cell r="L7655" t="e">
            <v>#N/A</v>
          </cell>
        </row>
        <row r="7656">
          <cell r="K7656" t="str">
            <v>17501</v>
          </cell>
          <cell r="L7656" t="e">
            <v>#N/A</v>
          </cell>
        </row>
        <row r="7657">
          <cell r="K7657" t="str">
            <v>17501</v>
          </cell>
          <cell r="L7657" t="e">
            <v>#N/A</v>
          </cell>
        </row>
        <row r="7658">
          <cell r="K7658" t="str">
            <v>17501</v>
          </cell>
          <cell r="L7658" t="e">
            <v>#N/A</v>
          </cell>
        </row>
        <row r="7659">
          <cell r="K7659" t="str">
            <v>17501</v>
          </cell>
          <cell r="L7659" t="e">
            <v>#N/A</v>
          </cell>
        </row>
        <row r="7660">
          <cell r="K7660" t="str">
            <v>17501</v>
          </cell>
          <cell r="L7660" t="e">
            <v>#N/A</v>
          </cell>
        </row>
        <row r="7661">
          <cell r="K7661" t="str">
            <v>17501</v>
          </cell>
          <cell r="L7661" t="e">
            <v>#N/A</v>
          </cell>
        </row>
        <row r="7662">
          <cell r="K7662" t="str">
            <v>17501</v>
          </cell>
          <cell r="L7662" t="e">
            <v>#N/A</v>
          </cell>
        </row>
        <row r="7663">
          <cell r="K7663" t="str">
            <v>17501</v>
          </cell>
          <cell r="L7663" t="e">
            <v>#N/A</v>
          </cell>
        </row>
        <row r="7664">
          <cell r="K7664" t="str">
            <v>17501</v>
          </cell>
          <cell r="L7664" t="e">
            <v>#N/A</v>
          </cell>
        </row>
        <row r="7665">
          <cell r="K7665" t="str">
            <v>17501</v>
          </cell>
          <cell r="L7665" t="e">
            <v>#N/A</v>
          </cell>
        </row>
        <row r="7666">
          <cell r="K7666" t="str">
            <v>17501</v>
          </cell>
          <cell r="L7666" t="e">
            <v>#N/A</v>
          </cell>
        </row>
        <row r="7667">
          <cell r="K7667" t="str">
            <v>17501</v>
          </cell>
          <cell r="L7667" t="e">
            <v>#N/A</v>
          </cell>
        </row>
        <row r="7668">
          <cell r="K7668" t="str">
            <v>17501</v>
          </cell>
          <cell r="L7668" t="e">
            <v>#N/A</v>
          </cell>
        </row>
        <row r="7669">
          <cell r="K7669" t="str">
            <v>37501</v>
          </cell>
          <cell r="L7669" t="e">
            <v>#N/A</v>
          </cell>
        </row>
        <row r="7670">
          <cell r="K7670" t="str">
            <v>37501</v>
          </cell>
          <cell r="L7670" t="e">
            <v>#N/A</v>
          </cell>
        </row>
        <row r="7671">
          <cell r="K7671" t="str">
            <v>37501</v>
          </cell>
          <cell r="L7671" t="e">
            <v>#N/A</v>
          </cell>
        </row>
        <row r="7672">
          <cell r="K7672" t="str">
            <v>37501</v>
          </cell>
          <cell r="L7672" t="e">
            <v>#N/A</v>
          </cell>
        </row>
        <row r="7673">
          <cell r="K7673" t="str">
            <v>37501</v>
          </cell>
          <cell r="L7673" t="e">
            <v>#N/A</v>
          </cell>
        </row>
        <row r="7674">
          <cell r="K7674" t="str">
            <v>37501</v>
          </cell>
          <cell r="L7674" t="e">
            <v>#N/A</v>
          </cell>
        </row>
        <row r="7675">
          <cell r="K7675" t="str">
            <v>37501</v>
          </cell>
          <cell r="L7675" t="e">
            <v>#N/A</v>
          </cell>
        </row>
        <row r="7676">
          <cell r="K7676" t="str">
            <v>37501</v>
          </cell>
          <cell r="L7676" t="e">
            <v>#N/A</v>
          </cell>
        </row>
        <row r="7677">
          <cell r="K7677" t="str">
            <v>37501</v>
          </cell>
          <cell r="L7677" t="e">
            <v>#N/A</v>
          </cell>
        </row>
        <row r="7678">
          <cell r="K7678" t="str">
            <v>37501</v>
          </cell>
          <cell r="L7678" t="e">
            <v>#N/A</v>
          </cell>
        </row>
        <row r="7679">
          <cell r="K7679" t="str">
            <v>37501</v>
          </cell>
          <cell r="L7679" t="e">
            <v>#N/A</v>
          </cell>
        </row>
        <row r="7680">
          <cell r="K7680" t="str">
            <v>37501</v>
          </cell>
          <cell r="L7680" t="e">
            <v>#N/A</v>
          </cell>
        </row>
        <row r="7681">
          <cell r="K7681" t="str">
            <v>37501</v>
          </cell>
          <cell r="L7681" t="e">
            <v>#N/A</v>
          </cell>
        </row>
        <row r="7682">
          <cell r="K7682" t="str">
            <v>37501</v>
          </cell>
          <cell r="L7682" t="e">
            <v>#N/A</v>
          </cell>
        </row>
        <row r="7683">
          <cell r="K7683" t="str">
            <v>37501</v>
          </cell>
          <cell r="L7683" t="e">
            <v>#N/A</v>
          </cell>
        </row>
        <row r="7684">
          <cell r="K7684" t="str">
            <v>37501</v>
          </cell>
          <cell r="L7684" t="e">
            <v>#N/A</v>
          </cell>
        </row>
        <row r="7685">
          <cell r="K7685" t="str">
            <v>18300</v>
          </cell>
          <cell r="L7685" t="e">
            <v>#N/A</v>
          </cell>
        </row>
        <row r="7686">
          <cell r="K7686" t="str">
            <v>18300</v>
          </cell>
          <cell r="L7686" t="e">
            <v>#N/A</v>
          </cell>
        </row>
        <row r="7687">
          <cell r="K7687" t="str">
            <v>7122</v>
          </cell>
          <cell r="L7687" t="e">
            <v>#N/A</v>
          </cell>
        </row>
        <row r="7688">
          <cell r="K7688" t="str">
            <v>7122</v>
          </cell>
          <cell r="L7688" t="e">
            <v>#N/A</v>
          </cell>
        </row>
        <row r="7689">
          <cell r="K7689" t="str">
            <v>7122</v>
          </cell>
          <cell r="L7689" t="e">
            <v>#N/A</v>
          </cell>
        </row>
        <row r="7690">
          <cell r="K7690" t="str">
            <v>7122</v>
          </cell>
          <cell r="L7690" t="e">
            <v>#N/A</v>
          </cell>
        </row>
        <row r="7691">
          <cell r="K7691" t="str">
            <v>7122</v>
          </cell>
          <cell r="L7691" t="e">
            <v>#N/A</v>
          </cell>
        </row>
        <row r="7692">
          <cell r="K7692" t="str">
            <v>7122</v>
          </cell>
          <cell r="L7692" t="e">
            <v>#N/A</v>
          </cell>
        </row>
        <row r="7693">
          <cell r="K7693" t="str">
            <v>7161</v>
          </cell>
          <cell r="L7693" t="e">
            <v>#N/A</v>
          </cell>
        </row>
        <row r="7694">
          <cell r="K7694" t="str">
            <v>7161</v>
          </cell>
          <cell r="L7694" t="e">
            <v>#N/A</v>
          </cell>
        </row>
        <row r="7695">
          <cell r="K7695" t="str">
            <v>7161</v>
          </cell>
          <cell r="L7695" t="e">
            <v>#N/A</v>
          </cell>
        </row>
        <row r="7696">
          <cell r="K7696" t="str">
            <v>7161</v>
          </cell>
          <cell r="L7696" t="e">
            <v>#N/A</v>
          </cell>
        </row>
        <row r="7697">
          <cell r="K7697" t="str">
            <v>7161</v>
          </cell>
          <cell r="L7697" t="e">
            <v>#N/A</v>
          </cell>
        </row>
        <row r="7698">
          <cell r="K7698" t="str">
            <v>7161</v>
          </cell>
          <cell r="L7698" t="e">
            <v>#N/A</v>
          </cell>
        </row>
        <row r="7699">
          <cell r="K7699" t="str">
            <v>7161</v>
          </cell>
          <cell r="L7699" t="e">
            <v>#N/A</v>
          </cell>
        </row>
        <row r="7700">
          <cell r="K7700" t="str">
            <v>7161</v>
          </cell>
          <cell r="L7700" t="e">
            <v>#N/A</v>
          </cell>
        </row>
        <row r="7701">
          <cell r="K7701" t="str">
            <v>7161</v>
          </cell>
          <cell r="L7701" t="e">
            <v>#N/A</v>
          </cell>
        </row>
        <row r="7702">
          <cell r="K7702" t="str">
            <v>7161</v>
          </cell>
          <cell r="L7702" t="e">
            <v>#N/A</v>
          </cell>
        </row>
        <row r="7703">
          <cell r="K7703" t="str">
            <v>7161</v>
          </cell>
          <cell r="L7703" t="e">
            <v>#N/A</v>
          </cell>
        </row>
        <row r="7704">
          <cell r="K7704" t="str">
            <v>7161</v>
          </cell>
          <cell r="L7704" t="e">
            <v>#N/A</v>
          </cell>
        </row>
        <row r="7705">
          <cell r="K7705" t="str">
            <v>7161</v>
          </cell>
          <cell r="L7705" t="e">
            <v>#N/A</v>
          </cell>
        </row>
        <row r="7706">
          <cell r="K7706" t="str">
            <v>7161</v>
          </cell>
          <cell r="L7706" t="e">
            <v>#N/A</v>
          </cell>
        </row>
        <row r="7707">
          <cell r="K7707" t="str">
            <v>7161</v>
          </cell>
          <cell r="L7707" t="e">
            <v>#N/A</v>
          </cell>
        </row>
        <row r="7708">
          <cell r="K7708" t="str">
            <v>7161</v>
          </cell>
          <cell r="L7708" t="e">
            <v>#N/A</v>
          </cell>
        </row>
        <row r="7709">
          <cell r="K7709" t="str">
            <v>7161</v>
          </cell>
          <cell r="L7709" t="e">
            <v>#N/A</v>
          </cell>
        </row>
        <row r="7710">
          <cell r="K7710" t="str">
            <v>7161</v>
          </cell>
          <cell r="L7710" t="e">
            <v>#N/A</v>
          </cell>
        </row>
        <row r="7711">
          <cell r="K7711" t="str">
            <v>7161</v>
          </cell>
          <cell r="L7711" t="e">
            <v>#N/A</v>
          </cell>
        </row>
        <row r="7712">
          <cell r="K7712" t="str">
            <v>7161</v>
          </cell>
          <cell r="L7712" t="e">
            <v>#N/A</v>
          </cell>
        </row>
        <row r="7713">
          <cell r="K7713" t="str">
            <v>7161</v>
          </cell>
          <cell r="L7713" t="e">
            <v>#N/A</v>
          </cell>
        </row>
        <row r="7714">
          <cell r="K7714" t="str">
            <v>7161</v>
          </cell>
          <cell r="L7714" t="e">
            <v>#N/A</v>
          </cell>
        </row>
        <row r="7715">
          <cell r="K7715" t="str">
            <v>7161</v>
          </cell>
          <cell r="L7715" t="e">
            <v>#N/A</v>
          </cell>
        </row>
        <row r="7716">
          <cell r="K7716" t="str">
            <v>7161</v>
          </cell>
          <cell r="L7716" t="e">
            <v>#N/A</v>
          </cell>
        </row>
        <row r="7717">
          <cell r="K7717" t="str">
            <v>7161</v>
          </cell>
          <cell r="L7717" t="e">
            <v>#N/A</v>
          </cell>
        </row>
        <row r="7718">
          <cell r="K7718" t="str">
            <v>7161</v>
          </cell>
          <cell r="L7718" t="e">
            <v>#N/A</v>
          </cell>
        </row>
        <row r="7719">
          <cell r="K7719" t="str">
            <v>7161</v>
          </cell>
          <cell r="L7719" t="e">
            <v>#N/A</v>
          </cell>
        </row>
        <row r="7720">
          <cell r="K7720" t="str">
            <v>7161</v>
          </cell>
          <cell r="L7720" t="e">
            <v>#N/A</v>
          </cell>
        </row>
        <row r="7721">
          <cell r="K7721" t="str">
            <v>7161</v>
          </cell>
          <cell r="L7721" t="e">
            <v>#N/A</v>
          </cell>
        </row>
        <row r="7722">
          <cell r="K7722" t="str">
            <v>7161</v>
          </cell>
          <cell r="L7722" t="e">
            <v>#N/A</v>
          </cell>
        </row>
        <row r="7723">
          <cell r="K7723" t="str">
            <v>7161</v>
          </cell>
          <cell r="L7723" t="e">
            <v>#N/A</v>
          </cell>
        </row>
        <row r="7724">
          <cell r="K7724" t="str">
            <v>7161</v>
          </cell>
          <cell r="L7724" t="e">
            <v>#N/A</v>
          </cell>
        </row>
        <row r="7725">
          <cell r="K7725" t="str">
            <v>7161</v>
          </cell>
          <cell r="L7725" t="e">
            <v>#N/A</v>
          </cell>
        </row>
        <row r="7726">
          <cell r="K7726" t="str">
            <v>7161</v>
          </cell>
          <cell r="L7726" t="e">
            <v>#N/A</v>
          </cell>
        </row>
        <row r="7727">
          <cell r="K7727" t="str">
            <v>7101</v>
          </cell>
          <cell r="L7727" t="e">
            <v>#N/A</v>
          </cell>
        </row>
        <row r="7728">
          <cell r="K7728" t="str">
            <v>7101</v>
          </cell>
          <cell r="L7728" t="e">
            <v>#N/A</v>
          </cell>
        </row>
        <row r="7729">
          <cell r="K7729" t="str">
            <v>7101</v>
          </cell>
          <cell r="L7729" t="e">
            <v>#N/A</v>
          </cell>
        </row>
        <row r="7730">
          <cell r="K7730" t="str">
            <v>7101</v>
          </cell>
          <cell r="L7730" t="e">
            <v>#N/A</v>
          </cell>
        </row>
        <row r="7731">
          <cell r="K7731" t="str">
            <v>7101</v>
          </cell>
          <cell r="L7731" t="e">
            <v>#N/A</v>
          </cell>
        </row>
        <row r="7732">
          <cell r="K7732" t="str">
            <v>7101</v>
          </cell>
          <cell r="L7732" t="e">
            <v>#N/A</v>
          </cell>
        </row>
        <row r="7733">
          <cell r="K7733" t="str">
            <v>7163</v>
          </cell>
          <cell r="L7733" t="e">
            <v>#N/A</v>
          </cell>
        </row>
        <row r="7734">
          <cell r="K7734" t="str">
            <v>7163</v>
          </cell>
          <cell r="L7734" t="e">
            <v>#N/A</v>
          </cell>
        </row>
        <row r="7735">
          <cell r="K7735" t="str">
            <v>7163</v>
          </cell>
          <cell r="L7735" t="e">
            <v>#N/A</v>
          </cell>
        </row>
        <row r="7736">
          <cell r="K7736" t="str">
            <v>7163</v>
          </cell>
          <cell r="L7736" t="e">
            <v>#N/A</v>
          </cell>
        </row>
        <row r="7737">
          <cell r="K7737" t="str">
            <v>7163</v>
          </cell>
          <cell r="L7737" t="e">
            <v>#N/A</v>
          </cell>
        </row>
        <row r="7738">
          <cell r="K7738" t="str">
            <v>7163</v>
          </cell>
          <cell r="L7738" t="e">
            <v>#N/A</v>
          </cell>
        </row>
        <row r="7739">
          <cell r="K7739" t="str">
            <v>7163</v>
          </cell>
          <cell r="L7739" t="e">
            <v>#N/A</v>
          </cell>
        </row>
        <row r="7740">
          <cell r="K7740" t="str">
            <v>7163</v>
          </cell>
          <cell r="L7740" t="e">
            <v>#N/A</v>
          </cell>
        </row>
        <row r="7741">
          <cell r="K7741" t="str">
            <v>7160</v>
          </cell>
          <cell r="L7741" t="e">
            <v>#N/A</v>
          </cell>
        </row>
        <row r="7742">
          <cell r="K7742" t="str">
            <v>7160</v>
          </cell>
          <cell r="L7742" t="e">
            <v>#N/A</v>
          </cell>
        </row>
        <row r="7743">
          <cell r="K7743" t="str">
            <v>7160</v>
          </cell>
          <cell r="L7743" t="e">
            <v>#N/A</v>
          </cell>
        </row>
        <row r="7744">
          <cell r="K7744" t="str">
            <v>7160</v>
          </cell>
          <cell r="L7744" t="e">
            <v>#N/A</v>
          </cell>
        </row>
        <row r="7745">
          <cell r="K7745" t="str">
            <v>7160</v>
          </cell>
          <cell r="L7745" t="e">
            <v>#N/A</v>
          </cell>
        </row>
        <row r="7746">
          <cell r="K7746" t="str">
            <v>7160</v>
          </cell>
          <cell r="L7746" t="e">
            <v>#N/A</v>
          </cell>
        </row>
        <row r="7747">
          <cell r="K7747" t="str">
            <v>7106</v>
          </cell>
          <cell r="L7747" t="e">
            <v>#N/A</v>
          </cell>
        </row>
        <row r="7748">
          <cell r="K7748" t="str">
            <v>7106</v>
          </cell>
          <cell r="L7748" t="e">
            <v>#N/A</v>
          </cell>
        </row>
        <row r="7749">
          <cell r="K7749" t="str">
            <v>7106</v>
          </cell>
          <cell r="L7749" t="e">
            <v>#N/A</v>
          </cell>
        </row>
        <row r="7750">
          <cell r="K7750" t="str">
            <v>7106</v>
          </cell>
          <cell r="L7750" t="e">
            <v>#N/A</v>
          </cell>
        </row>
        <row r="7751">
          <cell r="K7751" t="str">
            <v>7106</v>
          </cell>
          <cell r="L7751" t="e">
            <v>#N/A</v>
          </cell>
        </row>
        <row r="7752">
          <cell r="K7752" t="str">
            <v>7106</v>
          </cell>
          <cell r="L7752" t="e">
            <v>#N/A</v>
          </cell>
        </row>
        <row r="7753">
          <cell r="K7753" t="str">
            <v>7106</v>
          </cell>
          <cell r="L7753" t="e">
            <v>#N/A</v>
          </cell>
        </row>
        <row r="7754">
          <cell r="K7754" t="str">
            <v>7106</v>
          </cell>
          <cell r="L7754" t="e">
            <v>#N/A</v>
          </cell>
        </row>
        <row r="7755">
          <cell r="K7755" t="str">
            <v>13830</v>
          </cell>
          <cell r="L7755" t="e">
            <v>#N/A</v>
          </cell>
        </row>
        <row r="7756">
          <cell r="K7756" t="str">
            <v>13830</v>
          </cell>
          <cell r="L7756" t="e">
            <v>#N/A</v>
          </cell>
        </row>
        <row r="7757">
          <cell r="K7757" t="str">
            <v>13830</v>
          </cell>
          <cell r="L7757" t="e">
            <v>#N/A</v>
          </cell>
        </row>
        <row r="7758">
          <cell r="K7758" t="str">
            <v>13830</v>
          </cell>
          <cell r="L7758" t="e">
            <v>#N/A</v>
          </cell>
        </row>
        <row r="7759">
          <cell r="K7759" t="str">
            <v>13830</v>
          </cell>
          <cell r="L7759" t="e">
            <v>#N/A</v>
          </cell>
        </row>
        <row r="7760">
          <cell r="K7760" t="str">
            <v>7180</v>
          </cell>
          <cell r="L7760" t="e">
            <v>#N/A</v>
          </cell>
        </row>
        <row r="7761">
          <cell r="K7761" t="str">
            <v>7180</v>
          </cell>
          <cell r="L7761" t="e">
            <v>#N/A</v>
          </cell>
        </row>
        <row r="7762">
          <cell r="K7762" t="str">
            <v>7180</v>
          </cell>
          <cell r="L7762" t="e">
            <v>#N/A</v>
          </cell>
        </row>
        <row r="7763">
          <cell r="K7763" t="str">
            <v>7180</v>
          </cell>
          <cell r="L7763" t="e">
            <v>#N/A</v>
          </cell>
        </row>
        <row r="7764">
          <cell r="K7764" t="str">
            <v>7180</v>
          </cell>
          <cell r="L7764" t="e">
            <v>#N/A</v>
          </cell>
        </row>
        <row r="7765">
          <cell r="K7765" t="str">
            <v>7180</v>
          </cell>
          <cell r="L7765" t="e">
            <v>#N/A</v>
          </cell>
        </row>
        <row r="7766">
          <cell r="K7766" t="str">
            <v>7180</v>
          </cell>
          <cell r="L7766" t="e">
            <v>#N/A</v>
          </cell>
        </row>
        <row r="7767">
          <cell r="K7767" t="str">
            <v>7180</v>
          </cell>
          <cell r="L7767" t="e">
            <v>#N/A</v>
          </cell>
        </row>
        <row r="7768">
          <cell r="K7768" t="str">
            <v>7180</v>
          </cell>
          <cell r="L7768" t="e">
            <v>#N/A</v>
          </cell>
        </row>
        <row r="7769">
          <cell r="K7769" t="str">
            <v>7161</v>
          </cell>
          <cell r="L7769" t="e">
            <v>#N/A</v>
          </cell>
        </row>
        <row r="7770">
          <cell r="K7770" t="str">
            <v>7161</v>
          </cell>
          <cell r="L7770" t="e">
            <v>#N/A</v>
          </cell>
        </row>
        <row r="7771">
          <cell r="K7771" t="str">
            <v>7106</v>
          </cell>
          <cell r="L7771" t="e">
            <v>#N/A</v>
          </cell>
        </row>
        <row r="7772">
          <cell r="K7772" t="str">
            <v>7106</v>
          </cell>
          <cell r="L7772" t="e">
            <v>#N/A</v>
          </cell>
        </row>
        <row r="7773">
          <cell r="K7773" t="str">
            <v>7106</v>
          </cell>
          <cell r="L7773" t="e">
            <v>#N/A</v>
          </cell>
        </row>
        <row r="7774">
          <cell r="K7774" t="str">
            <v>7106</v>
          </cell>
          <cell r="L7774" t="e">
            <v>#N/A</v>
          </cell>
        </row>
        <row r="7775">
          <cell r="K7775" t="str">
            <v>7106</v>
          </cell>
          <cell r="L7775" t="e">
            <v>#N/A</v>
          </cell>
        </row>
        <row r="7776">
          <cell r="K7776" t="str">
            <v>7106</v>
          </cell>
          <cell r="L7776" t="e">
            <v>#N/A</v>
          </cell>
        </row>
        <row r="7777">
          <cell r="K7777" t="str">
            <v>9185</v>
          </cell>
          <cell r="L7777" t="e">
            <v>#N/A</v>
          </cell>
        </row>
        <row r="7778">
          <cell r="K7778" t="str">
            <v>9185</v>
          </cell>
          <cell r="L7778" t="e">
            <v>#N/A</v>
          </cell>
        </row>
        <row r="7779">
          <cell r="K7779" t="str">
            <v>9185</v>
          </cell>
          <cell r="L7779" t="e">
            <v>#N/A</v>
          </cell>
        </row>
        <row r="7780">
          <cell r="K7780" t="str">
            <v>9180</v>
          </cell>
          <cell r="L7780" t="e">
            <v>#N/A</v>
          </cell>
        </row>
        <row r="7781">
          <cell r="K7781" t="str">
            <v>9180</v>
          </cell>
          <cell r="L7781" t="e">
            <v>#N/A</v>
          </cell>
        </row>
        <row r="7782">
          <cell r="K7782" t="str">
            <v>9180</v>
          </cell>
          <cell r="L7782" t="e">
            <v>#N/A</v>
          </cell>
        </row>
        <row r="7783">
          <cell r="K7783" t="str">
            <v>9180</v>
          </cell>
          <cell r="L7783" t="e">
            <v>#N/A</v>
          </cell>
        </row>
        <row r="7784">
          <cell r="K7784" t="str">
            <v>9180</v>
          </cell>
          <cell r="L7784" t="e">
            <v>#N/A</v>
          </cell>
        </row>
        <row r="7785">
          <cell r="K7785" t="str">
            <v>9180</v>
          </cell>
          <cell r="L7785" t="e">
            <v>#N/A</v>
          </cell>
        </row>
        <row r="7786">
          <cell r="K7786" t="str">
            <v>9180</v>
          </cell>
          <cell r="L7786" t="e">
            <v>#N/A</v>
          </cell>
        </row>
        <row r="7787">
          <cell r="K7787" t="str">
            <v>9180</v>
          </cell>
          <cell r="L7787" t="e">
            <v>#N/A</v>
          </cell>
        </row>
        <row r="7788">
          <cell r="K7788" t="str">
            <v>9180</v>
          </cell>
          <cell r="L7788" t="e">
            <v>#N/A</v>
          </cell>
        </row>
        <row r="7789">
          <cell r="K7789" t="str">
            <v>9180</v>
          </cell>
          <cell r="L7789" t="e">
            <v>#N/A</v>
          </cell>
        </row>
        <row r="7790">
          <cell r="K7790" t="str">
            <v>9180</v>
          </cell>
          <cell r="L7790" t="e">
            <v>#N/A</v>
          </cell>
        </row>
        <row r="7791">
          <cell r="K7791" t="str">
            <v>9180</v>
          </cell>
          <cell r="L7791" t="e">
            <v>#N/A</v>
          </cell>
        </row>
        <row r="7792">
          <cell r="K7792" t="str">
            <v>9180</v>
          </cell>
          <cell r="L7792" t="e">
            <v>#N/A</v>
          </cell>
        </row>
        <row r="7793">
          <cell r="K7793" t="str">
            <v>9180</v>
          </cell>
          <cell r="L7793" t="e">
            <v>#N/A</v>
          </cell>
        </row>
        <row r="7794">
          <cell r="K7794" t="str">
            <v>9180</v>
          </cell>
          <cell r="L7794" t="e">
            <v>#N/A</v>
          </cell>
        </row>
        <row r="7795">
          <cell r="K7795" t="str">
            <v>9180</v>
          </cell>
          <cell r="L7795" t="e">
            <v>#N/A</v>
          </cell>
        </row>
        <row r="7796">
          <cell r="K7796" t="str">
            <v>21507</v>
          </cell>
          <cell r="L7796" t="e">
            <v>#N/A</v>
          </cell>
        </row>
        <row r="7797">
          <cell r="K7797" t="str">
            <v>21507</v>
          </cell>
          <cell r="L7797" t="e">
            <v>#N/A</v>
          </cell>
        </row>
        <row r="7798">
          <cell r="K7798" t="str">
            <v>21507</v>
          </cell>
          <cell r="L7798" t="e">
            <v>#N/A</v>
          </cell>
        </row>
        <row r="7799">
          <cell r="K7799" t="str">
            <v>9180</v>
          </cell>
          <cell r="L7799" t="e">
            <v>#N/A</v>
          </cell>
        </row>
        <row r="7800">
          <cell r="K7800" t="str">
            <v>9180</v>
          </cell>
          <cell r="L7800" t="e">
            <v>#N/A</v>
          </cell>
        </row>
        <row r="7801">
          <cell r="K7801" t="str">
            <v>9180</v>
          </cell>
          <cell r="L7801" t="e">
            <v>#N/A</v>
          </cell>
        </row>
        <row r="7802">
          <cell r="K7802" t="str">
            <v>9180</v>
          </cell>
          <cell r="L7802" t="e">
            <v>#N/A</v>
          </cell>
        </row>
        <row r="7803">
          <cell r="L7803" t="e">
            <v>#N/A</v>
          </cell>
        </row>
        <row r="7804">
          <cell r="K7804" t="str">
            <v>11477</v>
          </cell>
          <cell r="L7804" t="e">
            <v>#N/A</v>
          </cell>
        </row>
        <row r="7805">
          <cell r="K7805" t="str">
            <v>11477</v>
          </cell>
          <cell r="L7805" t="e">
            <v>#N/A</v>
          </cell>
        </row>
        <row r="7806">
          <cell r="K7806" t="str">
            <v>11477</v>
          </cell>
          <cell r="L7806" t="e">
            <v>#N/A</v>
          </cell>
        </row>
        <row r="7807">
          <cell r="K7807" t="str">
            <v>11477</v>
          </cell>
          <cell r="L7807" t="e">
            <v>#N/A</v>
          </cell>
        </row>
        <row r="7808">
          <cell r="K7808" t="str">
            <v>9180</v>
          </cell>
          <cell r="L7808" t="e">
            <v>#N/A</v>
          </cell>
        </row>
        <row r="7809">
          <cell r="K7809" t="str">
            <v>9180</v>
          </cell>
          <cell r="L7809" t="e">
            <v>#N/A</v>
          </cell>
        </row>
        <row r="7810">
          <cell r="K7810" t="str">
            <v>9180</v>
          </cell>
          <cell r="L7810" t="e">
            <v>#N/A</v>
          </cell>
        </row>
        <row r="7811">
          <cell r="K7811" t="str">
            <v>9180</v>
          </cell>
          <cell r="L7811" t="e">
            <v>#N/A</v>
          </cell>
        </row>
        <row r="7812">
          <cell r="K7812" t="str">
            <v>9180</v>
          </cell>
          <cell r="L7812" t="e">
            <v>#N/A</v>
          </cell>
        </row>
        <row r="7813">
          <cell r="K7813" t="str">
            <v>7180</v>
          </cell>
          <cell r="L7813" t="e">
            <v>#N/A</v>
          </cell>
        </row>
        <row r="7814">
          <cell r="K7814" t="str">
            <v>7180</v>
          </cell>
          <cell r="L7814" t="e">
            <v>#N/A</v>
          </cell>
        </row>
        <row r="7815">
          <cell r="K7815" t="str">
            <v>7180</v>
          </cell>
          <cell r="L7815" t="e">
            <v>#N/A</v>
          </cell>
        </row>
        <row r="7816">
          <cell r="L7816" t="e">
            <v>#N/A</v>
          </cell>
        </row>
        <row r="7817">
          <cell r="L7817" t="e">
            <v>#N/A</v>
          </cell>
        </row>
        <row r="7818">
          <cell r="L7818" t="e">
            <v>#N/A</v>
          </cell>
        </row>
        <row r="7819">
          <cell r="K7819" t="str">
            <v>39162</v>
          </cell>
          <cell r="L7819" t="e">
            <v>#N/A</v>
          </cell>
        </row>
        <row r="7820">
          <cell r="K7820" t="str">
            <v>39162</v>
          </cell>
          <cell r="L7820" t="e">
            <v>#N/A</v>
          </cell>
        </row>
        <row r="7821">
          <cell r="K7821" t="str">
            <v>39162</v>
          </cell>
          <cell r="L7821" t="e">
            <v>#N/A</v>
          </cell>
        </row>
        <row r="7822">
          <cell r="K7822" t="str">
            <v>39162</v>
          </cell>
          <cell r="L7822" t="e">
            <v>#N/A</v>
          </cell>
        </row>
        <row r="7823">
          <cell r="K7823" t="str">
            <v>39162</v>
          </cell>
          <cell r="L7823" t="e">
            <v>#N/A</v>
          </cell>
        </row>
        <row r="7824">
          <cell r="K7824" t="str">
            <v>39162</v>
          </cell>
          <cell r="L7824" t="e">
            <v>#N/A</v>
          </cell>
        </row>
        <row r="7825">
          <cell r="K7825" t="str">
            <v>39162</v>
          </cell>
          <cell r="L7825" t="e">
            <v>#N/A</v>
          </cell>
        </row>
        <row r="7826">
          <cell r="K7826" t="str">
            <v>39162</v>
          </cell>
          <cell r="L7826" t="e">
            <v>#N/A</v>
          </cell>
        </row>
        <row r="7827">
          <cell r="L7827" t="e">
            <v>#N/A</v>
          </cell>
        </row>
        <row r="7828">
          <cell r="L7828" t="e">
            <v>#N/A</v>
          </cell>
        </row>
        <row r="7829">
          <cell r="K7829" t="str">
            <v>9170</v>
          </cell>
          <cell r="L7829" t="e">
            <v>#N/A</v>
          </cell>
        </row>
        <row r="7830">
          <cell r="K7830" t="str">
            <v>9101</v>
          </cell>
          <cell r="L7830" t="e">
            <v>#N/A</v>
          </cell>
        </row>
        <row r="7831">
          <cell r="K7831" t="str">
            <v>9120</v>
          </cell>
          <cell r="L7831" t="e">
            <v>#N/A</v>
          </cell>
        </row>
        <row r="7832">
          <cell r="K7832" t="str">
            <v>9170</v>
          </cell>
          <cell r="L7832" t="e">
            <v>#N/A</v>
          </cell>
        </row>
        <row r="7833">
          <cell r="K7833" t="str">
            <v>9102</v>
          </cell>
          <cell r="L7833" t="e">
            <v>#N/A</v>
          </cell>
        </row>
        <row r="7834">
          <cell r="K7834" t="str">
            <v>9102</v>
          </cell>
          <cell r="L7834" t="e">
            <v>#N/A</v>
          </cell>
        </row>
        <row r="7835">
          <cell r="K7835" t="str">
            <v>9104</v>
          </cell>
          <cell r="L7835" t="e">
            <v>#N/A</v>
          </cell>
        </row>
        <row r="7836">
          <cell r="K7836" t="str">
            <v>9104</v>
          </cell>
          <cell r="L7836" t="e">
            <v>#N/A</v>
          </cell>
        </row>
        <row r="7837">
          <cell r="K7837" t="str">
            <v>21511</v>
          </cell>
          <cell r="L7837" t="e">
            <v>#N/A</v>
          </cell>
        </row>
        <row r="7838">
          <cell r="K7838" t="str">
            <v>9110</v>
          </cell>
          <cell r="L7838" t="e">
            <v>#N/A</v>
          </cell>
        </row>
        <row r="7839">
          <cell r="K7839" t="str">
            <v>9110</v>
          </cell>
          <cell r="L7839" t="e">
            <v>#N/A</v>
          </cell>
        </row>
        <row r="7840">
          <cell r="K7840" t="str">
            <v>9110</v>
          </cell>
          <cell r="L7840" t="e">
            <v>#N/A</v>
          </cell>
        </row>
        <row r="7841">
          <cell r="K7841" t="str">
            <v>9111</v>
          </cell>
          <cell r="L7841" t="e">
            <v>#N/A</v>
          </cell>
        </row>
        <row r="7842">
          <cell r="K7842" t="str">
            <v>9111</v>
          </cell>
          <cell r="L7842" t="e">
            <v>#N/A</v>
          </cell>
        </row>
        <row r="7843">
          <cell r="K7843" t="str">
            <v>9111</v>
          </cell>
          <cell r="L7843" t="e">
            <v>#N/A</v>
          </cell>
        </row>
        <row r="7844">
          <cell r="K7844" t="str">
            <v>9111</v>
          </cell>
          <cell r="L7844" t="e">
            <v>#N/A</v>
          </cell>
        </row>
        <row r="7845">
          <cell r="K7845" t="str">
            <v>21511</v>
          </cell>
          <cell r="L7845" t="e">
            <v>#N/A</v>
          </cell>
        </row>
        <row r="7846">
          <cell r="K7846" t="str">
            <v>18702</v>
          </cell>
          <cell r="L7846" t="e">
            <v>#N/A</v>
          </cell>
        </row>
        <row r="7847">
          <cell r="K7847" t="str">
            <v>18702</v>
          </cell>
          <cell r="L7847" t="e">
            <v>#N/A</v>
          </cell>
        </row>
        <row r="7848">
          <cell r="K7848" t="str">
            <v>18702</v>
          </cell>
          <cell r="L7848" t="e">
            <v>#N/A</v>
          </cell>
        </row>
        <row r="7849">
          <cell r="K7849" t="str">
            <v>18700</v>
          </cell>
          <cell r="L7849" t="e">
            <v>#N/A</v>
          </cell>
        </row>
        <row r="7850">
          <cell r="K7850" t="str">
            <v>18700</v>
          </cell>
          <cell r="L7850" t="e">
            <v>#N/A</v>
          </cell>
        </row>
        <row r="7851">
          <cell r="K7851" t="str">
            <v>18700</v>
          </cell>
          <cell r="L7851" t="e">
            <v>#N/A</v>
          </cell>
        </row>
        <row r="7852">
          <cell r="K7852" t="str">
            <v>17600</v>
          </cell>
          <cell r="L7852" t="e">
            <v>#N/A</v>
          </cell>
        </row>
        <row r="7853">
          <cell r="K7853" t="str">
            <v>17600</v>
          </cell>
          <cell r="L7853" t="e">
            <v>#N/A</v>
          </cell>
        </row>
        <row r="7854">
          <cell r="K7854" t="str">
            <v>17601</v>
          </cell>
          <cell r="L7854" t="e">
            <v>#N/A</v>
          </cell>
        </row>
        <row r="7855">
          <cell r="K7855" t="str">
            <v>17601</v>
          </cell>
          <cell r="L7855" t="e">
            <v>#N/A</v>
          </cell>
        </row>
        <row r="7856">
          <cell r="K7856" t="str">
            <v>17601</v>
          </cell>
          <cell r="L7856" t="e">
            <v>#N/A</v>
          </cell>
        </row>
        <row r="7857">
          <cell r="K7857" t="str">
            <v>17601</v>
          </cell>
          <cell r="L7857" t="e">
            <v>#N/A</v>
          </cell>
        </row>
        <row r="7858">
          <cell r="K7858" t="str">
            <v>17601</v>
          </cell>
          <cell r="L7858" t="e">
            <v>#N/A</v>
          </cell>
        </row>
        <row r="7859">
          <cell r="K7859" t="str">
            <v>17603</v>
          </cell>
          <cell r="L7859" t="e">
            <v>#N/A</v>
          </cell>
        </row>
        <row r="7860">
          <cell r="K7860" t="str">
            <v>17603</v>
          </cell>
          <cell r="L7860" t="e">
            <v>#N/A</v>
          </cell>
        </row>
        <row r="7861">
          <cell r="K7861" t="str">
            <v>17603</v>
          </cell>
          <cell r="L7861" t="e">
            <v>#N/A</v>
          </cell>
        </row>
        <row r="7862">
          <cell r="K7862" t="str">
            <v>17603</v>
          </cell>
          <cell r="L7862" t="e">
            <v>#N/A</v>
          </cell>
        </row>
        <row r="7863">
          <cell r="K7863" t="str">
            <v>9170</v>
          </cell>
          <cell r="L7863" t="e">
            <v>#N/A</v>
          </cell>
        </row>
        <row r="7864">
          <cell r="K7864" t="str">
            <v>18716</v>
          </cell>
          <cell r="L7864" t="e">
            <v>#N/A</v>
          </cell>
        </row>
        <row r="7865">
          <cell r="L7865" t="e">
            <v>#N/A</v>
          </cell>
        </row>
        <row r="7866">
          <cell r="K7866" t="str">
            <v>9170</v>
          </cell>
          <cell r="L7866" t="e">
            <v>#N/A</v>
          </cell>
        </row>
        <row r="7867">
          <cell r="K7867" t="str">
            <v>9140</v>
          </cell>
          <cell r="L7867" t="e">
            <v>#N/A</v>
          </cell>
        </row>
        <row r="7868">
          <cell r="K7868" t="str">
            <v>9140</v>
          </cell>
          <cell r="L7868" t="e">
            <v>#N/A</v>
          </cell>
        </row>
        <row r="7869">
          <cell r="K7869" t="str">
            <v>9140</v>
          </cell>
          <cell r="L7869" t="e">
            <v>#N/A</v>
          </cell>
        </row>
        <row r="7870">
          <cell r="K7870" t="str">
            <v>9140</v>
          </cell>
          <cell r="L7870" t="e">
            <v>#N/A</v>
          </cell>
        </row>
        <row r="7871">
          <cell r="L7871" t="e">
            <v>#N/A</v>
          </cell>
        </row>
        <row r="7872">
          <cell r="K7872" t="str">
            <v>9141</v>
          </cell>
          <cell r="L7872" t="e">
            <v>#N/A</v>
          </cell>
        </row>
        <row r="7873">
          <cell r="K7873" t="str">
            <v>9141</v>
          </cell>
          <cell r="L7873" t="e">
            <v>#N/A</v>
          </cell>
        </row>
        <row r="7874">
          <cell r="K7874" t="str">
            <v>9141</v>
          </cell>
          <cell r="L7874" t="e">
            <v>#N/A</v>
          </cell>
        </row>
        <row r="7875">
          <cell r="K7875" t="str">
            <v>9141</v>
          </cell>
          <cell r="L7875" t="e">
            <v>#N/A</v>
          </cell>
        </row>
        <row r="7876">
          <cell r="K7876" t="str">
            <v>9141</v>
          </cell>
          <cell r="L7876" t="e">
            <v>#N/A</v>
          </cell>
        </row>
        <row r="7877">
          <cell r="K7877" t="str">
            <v>9144</v>
          </cell>
          <cell r="L7877" t="e">
            <v>#N/A</v>
          </cell>
        </row>
        <row r="7878">
          <cell r="K7878" t="str">
            <v>9144</v>
          </cell>
          <cell r="L7878" t="e">
            <v>#N/A</v>
          </cell>
        </row>
        <row r="7879">
          <cell r="K7879" t="str">
            <v>9144</v>
          </cell>
          <cell r="L7879" t="e">
            <v>#N/A</v>
          </cell>
        </row>
        <row r="7880">
          <cell r="K7880" t="str">
            <v>9144</v>
          </cell>
          <cell r="L7880" t="e">
            <v>#N/A</v>
          </cell>
        </row>
        <row r="7881">
          <cell r="K7881" t="str">
            <v>9144</v>
          </cell>
          <cell r="L7881" t="e">
            <v>#N/A</v>
          </cell>
        </row>
        <row r="7882">
          <cell r="K7882" t="str">
            <v>9141</v>
          </cell>
          <cell r="L7882" t="e">
            <v>#N/A</v>
          </cell>
        </row>
        <row r="7883">
          <cell r="K7883" t="str">
            <v>9141</v>
          </cell>
          <cell r="L7883" t="e">
            <v>#N/A</v>
          </cell>
        </row>
        <row r="7884">
          <cell r="K7884" t="str">
            <v>9146</v>
          </cell>
          <cell r="L7884" t="e">
            <v>#N/A</v>
          </cell>
        </row>
        <row r="7885">
          <cell r="K7885" t="str">
            <v>9145</v>
          </cell>
          <cell r="L7885" t="e">
            <v>#N/A</v>
          </cell>
        </row>
        <row r="7886">
          <cell r="K7886" t="str">
            <v>9146</v>
          </cell>
          <cell r="L7886" t="e">
            <v>#N/A</v>
          </cell>
        </row>
        <row r="7887">
          <cell r="K7887" t="str">
            <v>9143</v>
          </cell>
          <cell r="L7887" t="e">
            <v>#N/A</v>
          </cell>
        </row>
        <row r="7888">
          <cell r="K7888" t="str">
            <v>9143</v>
          </cell>
          <cell r="L7888" t="e">
            <v>#N/A</v>
          </cell>
        </row>
        <row r="7889">
          <cell r="K7889" t="str">
            <v>9143</v>
          </cell>
          <cell r="L7889" t="e">
            <v>#N/A</v>
          </cell>
        </row>
        <row r="7890">
          <cell r="K7890" t="str">
            <v>9143</v>
          </cell>
          <cell r="L7890" t="e">
            <v>#N/A</v>
          </cell>
        </row>
        <row r="7891">
          <cell r="K7891" t="str">
            <v>9143</v>
          </cell>
          <cell r="L7891" t="e">
            <v>#N/A</v>
          </cell>
        </row>
        <row r="7892">
          <cell r="K7892" t="str">
            <v>9143</v>
          </cell>
          <cell r="L7892" t="e">
            <v>#N/A</v>
          </cell>
        </row>
        <row r="7893">
          <cell r="K7893" t="str">
            <v>9143</v>
          </cell>
          <cell r="L7893" t="e">
            <v>#N/A</v>
          </cell>
        </row>
        <row r="7894">
          <cell r="K7894" t="str">
            <v>9143</v>
          </cell>
          <cell r="L7894" t="e">
            <v>#N/A</v>
          </cell>
        </row>
        <row r="7895">
          <cell r="K7895" t="str">
            <v>9143</v>
          </cell>
          <cell r="L7895" t="e">
            <v>#N/A</v>
          </cell>
        </row>
        <row r="7896">
          <cell r="K7896" t="str">
            <v>9144</v>
          </cell>
          <cell r="L7896" t="e">
            <v>#N/A</v>
          </cell>
        </row>
        <row r="7897">
          <cell r="K7897" t="str">
            <v>9144</v>
          </cell>
          <cell r="L7897" t="e">
            <v>#N/A</v>
          </cell>
        </row>
        <row r="7898">
          <cell r="K7898" t="str">
            <v>9144</v>
          </cell>
          <cell r="L7898" t="e">
            <v>#N/A</v>
          </cell>
        </row>
        <row r="7899">
          <cell r="K7899" t="str">
            <v>9144</v>
          </cell>
          <cell r="L7899" t="e">
            <v>#N/A</v>
          </cell>
        </row>
        <row r="7900">
          <cell r="K7900" t="str">
            <v>9144</v>
          </cell>
          <cell r="L7900" t="e">
            <v>#N/A</v>
          </cell>
        </row>
        <row r="7901">
          <cell r="K7901" t="str">
            <v>9191</v>
          </cell>
          <cell r="L7901" t="e">
            <v>#N/A</v>
          </cell>
        </row>
        <row r="7902">
          <cell r="K7902" t="str">
            <v>9191</v>
          </cell>
          <cell r="L7902" t="e">
            <v>#N/A</v>
          </cell>
        </row>
        <row r="7903">
          <cell r="K7903" t="str">
            <v>9191</v>
          </cell>
          <cell r="L7903" t="e">
            <v>#N/A</v>
          </cell>
        </row>
        <row r="7904">
          <cell r="K7904" t="str">
            <v>9191</v>
          </cell>
          <cell r="L7904" t="e">
            <v>#N/A</v>
          </cell>
        </row>
        <row r="7905">
          <cell r="K7905" t="str">
            <v>9191</v>
          </cell>
          <cell r="L7905" t="e">
            <v>#N/A</v>
          </cell>
        </row>
        <row r="7906">
          <cell r="K7906" t="str">
            <v>9191</v>
          </cell>
          <cell r="L7906" t="e">
            <v>#N/A</v>
          </cell>
        </row>
        <row r="7907">
          <cell r="K7907" t="str">
            <v>9191</v>
          </cell>
          <cell r="L7907" t="e">
            <v>#N/A</v>
          </cell>
        </row>
        <row r="7908">
          <cell r="K7908" t="str">
            <v>9144</v>
          </cell>
          <cell r="L7908" t="e">
            <v>#N/A</v>
          </cell>
        </row>
        <row r="7909">
          <cell r="K7909" t="str">
            <v>9144</v>
          </cell>
          <cell r="L7909" t="e">
            <v>#N/A</v>
          </cell>
        </row>
        <row r="7910">
          <cell r="K7910" t="str">
            <v>9144</v>
          </cell>
          <cell r="L7910" t="e">
            <v>#N/A</v>
          </cell>
        </row>
        <row r="7911">
          <cell r="K7911" t="str">
            <v>9144</v>
          </cell>
          <cell r="L7911" t="e">
            <v>#N/A</v>
          </cell>
        </row>
        <row r="7912">
          <cell r="K7912" t="str">
            <v>9144</v>
          </cell>
          <cell r="L7912" t="e">
            <v>#N/A</v>
          </cell>
        </row>
        <row r="7913">
          <cell r="K7913" t="str">
            <v>9144</v>
          </cell>
          <cell r="L7913" t="e">
            <v>#N/A</v>
          </cell>
        </row>
        <row r="7914">
          <cell r="K7914" t="str">
            <v>9144</v>
          </cell>
          <cell r="L7914" t="e">
            <v>#N/A</v>
          </cell>
        </row>
        <row r="7915">
          <cell r="K7915" t="str">
            <v>9144</v>
          </cell>
          <cell r="L7915" t="e">
            <v>#N/A</v>
          </cell>
        </row>
        <row r="7916">
          <cell r="K7916" t="str">
            <v>9144</v>
          </cell>
          <cell r="L7916" t="e">
            <v>#N/A</v>
          </cell>
        </row>
        <row r="7917">
          <cell r="K7917" t="str">
            <v>9143</v>
          </cell>
          <cell r="L7917" t="e">
            <v>#N/A</v>
          </cell>
        </row>
        <row r="7918">
          <cell r="K7918" t="str">
            <v>9143</v>
          </cell>
          <cell r="L7918" t="e">
            <v>#N/A</v>
          </cell>
        </row>
        <row r="7919">
          <cell r="K7919" t="str">
            <v>9143</v>
          </cell>
          <cell r="L7919" t="e">
            <v>#N/A</v>
          </cell>
        </row>
        <row r="7920">
          <cell r="K7920" t="str">
            <v>9143</v>
          </cell>
          <cell r="L7920" t="e">
            <v>#N/A</v>
          </cell>
        </row>
        <row r="7921">
          <cell r="K7921" t="str">
            <v>9143</v>
          </cell>
          <cell r="L7921" t="e">
            <v>#N/A</v>
          </cell>
        </row>
        <row r="7922">
          <cell r="K7922" t="str">
            <v>9143</v>
          </cell>
          <cell r="L7922" t="e">
            <v>#N/A</v>
          </cell>
        </row>
        <row r="7923">
          <cell r="K7923" t="str">
            <v>9143</v>
          </cell>
          <cell r="L7923" t="e">
            <v>#N/A</v>
          </cell>
        </row>
        <row r="7924">
          <cell r="K7924" t="str">
            <v>9143</v>
          </cell>
          <cell r="L7924" t="e">
            <v>#N/A</v>
          </cell>
        </row>
        <row r="7925">
          <cell r="K7925" t="str">
            <v>9143</v>
          </cell>
          <cell r="L7925" t="e">
            <v>#N/A</v>
          </cell>
        </row>
        <row r="7926">
          <cell r="K7926" t="str">
            <v>9143</v>
          </cell>
          <cell r="L7926" t="e">
            <v>#N/A</v>
          </cell>
        </row>
        <row r="7927">
          <cell r="K7927" t="str">
            <v>9190</v>
          </cell>
          <cell r="L7927" t="e">
            <v>#N/A</v>
          </cell>
        </row>
        <row r="7928">
          <cell r="K7928" t="str">
            <v>9190</v>
          </cell>
          <cell r="L7928" t="e">
            <v>#N/A</v>
          </cell>
        </row>
        <row r="7929">
          <cell r="K7929" t="str">
            <v>9190</v>
          </cell>
          <cell r="L7929" t="e">
            <v>#N/A</v>
          </cell>
        </row>
        <row r="7930">
          <cell r="K7930" t="str">
            <v>9190</v>
          </cell>
          <cell r="L7930" t="e">
            <v>#N/A</v>
          </cell>
        </row>
        <row r="7931">
          <cell r="K7931" t="str">
            <v>9190</v>
          </cell>
          <cell r="L7931" t="e">
            <v>#N/A</v>
          </cell>
        </row>
        <row r="7932">
          <cell r="K7932" t="str">
            <v>9190</v>
          </cell>
          <cell r="L7932" t="e">
            <v>#N/A</v>
          </cell>
        </row>
        <row r="7933">
          <cell r="K7933" t="str">
            <v>9190</v>
          </cell>
          <cell r="L7933" t="e">
            <v>#N/A</v>
          </cell>
        </row>
        <row r="7934">
          <cell r="K7934" t="str">
            <v>9190</v>
          </cell>
          <cell r="L7934" t="e">
            <v>#N/A</v>
          </cell>
        </row>
        <row r="7935">
          <cell r="K7935" t="str">
            <v>9171</v>
          </cell>
          <cell r="L7935" t="e">
            <v>#N/A</v>
          </cell>
        </row>
        <row r="7936">
          <cell r="K7936" t="str">
            <v>9171</v>
          </cell>
          <cell r="L7936" t="e">
            <v>#N/A</v>
          </cell>
        </row>
        <row r="7937">
          <cell r="K7937" t="str">
            <v>9162</v>
          </cell>
          <cell r="L7937" t="e">
            <v>#N/A</v>
          </cell>
        </row>
        <row r="7938">
          <cell r="K7938" t="str">
            <v>9162</v>
          </cell>
          <cell r="L7938" t="e">
            <v>#N/A</v>
          </cell>
        </row>
        <row r="7939">
          <cell r="K7939" t="str">
            <v>9164</v>
          </cell>
          <cell r="L7939" t="e">
            <v>#N/A</v>
          </cell>
        </row>
        <row r="7940">
          <cell r="K7940" t="str">
            <v>9164</v>
          </cell>
          <cell r="L7940" t="e">
            <v>#N/A</v>
          </cell>
        </row>
        <row r="7941">
          <cell r="K7941" t="str">
            <v>9165</v>
          </cell>
          <cell r="L7941" t="e">
            <v>#N/A</v>
          </cell>
        </row>
        <row r="7942">
          <cell r="K7942" t="str">
            <v>9165</v>
          </cell>
          <cell r="L7942" t="e">
            <v>#N/A</v>
          </cell>
        </row>
        <row r="7943">
          <cell r="K7943" t="str">
            <v>9165</v>
          </cell>
          <cell r="L7943" t="e">
            <v>#N/A</v>
          </cell>
        </row>
        <row r="7944">
          <cell r="K7944" t="str">
            <v>9162</v>
          </cell>
          <cell r="L7944" t="e">
            <v>#N/A</v>
          </cell>
        </row>
        <row r="7945">
          <cell r="K7945" t="str">
            <v>9162</v>
          </cell>
          <cell r="L7945" t="e">
            <v>#N/A</v>
          </cell>
        </row>
        <row r="7946">
          <cell r="K7946" t="str">
            <v>9162</v>
          </cell>
          <cell r="L7946" t="e">
            <v>#N/A</v>
          </cell>
        </row>
        <row r="7947">
          <cell r="K7947" t="str">
            <v>9162</v>
          </cell>
          <cell r="L7947" t="e">
            <v>#N/A</v>
          </cell>
        </row>
        <row r="7948">
          <cell r="K7948" t="str">
            <v>9162</v>
          </cell>
          <cell r="L7948" t="e">
            <v>#N/A</v>
          </cell>
        </row>
        <row r="7949">
          <cell r="K7949" t="str">
            <v>9112</v>
          </cell>
          <cell r="L7949" t="e">
            <v>#N/A</v>
          </cell>
        </row>
        <row r="7950">
          <cell r="K7950" t="str">
            <v>9112</v>
          </cell>
          <cell r="L7950" t="e">
            <v>#N/A</v>
          </cell>
        </row>
        <row r="7951">
          <cell r="K7951" t="str">
            <v>9112</v>
          </cell>
          <cell r="L7951" t="e">
            <v>#N/A</v>
          </cell>
        </row>
        <row r="7952">
          <cell r="K7952" t="str">
            <v>9160</v>
          </cell>
          <cell r="L7952" t="e">
            <v>#N/A</v>
          </cell>
        </row>
        <row r="7953">
          <cell r="K7953" t="str">
            <v>9160</v>
          </cell>
          <cell r="L7953" t="e">
            <v>#N/A</v>
          </cell>
        </row>
        <row r="7954">
          <cell r="K7954" t="str">
            <v>9160</v>
          </cell>
          <cell r="L7954" t="e">
            <v>#N/A</v>
          </cell>
        </row>
        <row r="7955">
          <cell r="K7955" t="str">
            <v>9160</v>
          </cell>
          <cell r="L7955" t="e">
            <v>#N/A</v>
          </cell>
        </row>
        <row r="7956">
          <cell r="K7956" t="str">
            <v>9160</v>
          </cell>
          <cell r="L7956" t="e">
            <v>#N/A</v>
          </cell>
        </row>
        <row r="7957">
          <cell r="K7957" t="str">
            <v>9160</v>
          </cell>
          <cell r="L7957" t="e">
            <v>#N/A</v>
          </cell>
        </row>
        <row r="7958">
          <cell r="K7958" t="str">
            <v>9222</v>
          </cell>
          <cell r="L7958" t="e">
            <v>#N/A</v>
          </cell>
        </row>
        <row r="7959">
          <cell r="K7959" t="str">
            <v>9222</v>
          </cell>
          <cell r="L7959" t="e">
            <v>#N/A</v>
          </cell>
        </row>
        <row r="7960">
          <cell r="K7960" t="str">
            <v>9163</v>
          </cell>
          <cell r="L7960" t="e">
            <v>#N/A</v>
          </cell>
        </row>
        <row r="7961">
          <cell r="K7961" t="str">
            <v>18717</v>
          </cell>
          <cell r="L7961" t="e">
            <v>#N/A</v>
          </cell>
        </row>
        <row r="7962">
          <cell r="K7962" t="str">
            <v>9163</v>
          </cell>
          <cell r="L7962" t="e">
            <v>#N/A</v>
          </cell>
        </row>
        <row r="7963">
          <cell r="K7963" t="str">
            <v>18717</v>
          </cell>
          <cell r="L7963" t="e">
            <v>#N/A</v>
          </cell>
        </row>
        <row r="7964">
          <cell r="K7964" t="str">
            <v>18717</v>
          </cell>
          <cell r="L7964" t="e">
            <v>#N/A</v>
          </cell>
        </row>
        <row r="7965">
          <cell r="K7965" t="str">
            <v>9250</v>
          </cell>
          <cell r="L7965" t="e">
            <v>#N/A</v>
          </cell>
        </row>
        <row r="7966">
          <cell r="K7966" t="str">
            <v>9251</v>
          </cell>
          <cell r="L7966" t="e">
            <v>#N/A</v>
          </cell>
        </row>
        <row r="7967">
          <cell r="K7967" t="str">
            <v>18717</v>
          </cell>
          <cell r="L7967" t="e">
            <v>#N/A</v>
          </cell>
        </row>
        <row r="7968">
          <cell r="K7968" t="str">
            <v>21510</v>
          </cell>
          <cell r="L7968" t="e">
            <v>#N/A</v>
          </cell>
        </row>
        <row r="7969">
          <cell r="K7969" t="str">
            <v>9104</v>
          </cell>
          <cell r="L7969" t="e">
            <v>#N/A</v>
          </cell>
        </row>
        <row r="7970">
          <cell r="K7970" t="str">
            <v>9104</v>
          </cell>
          <cell r="L7970" t="e">
            <v>#N/A</v>
          </cell>
        </row>
        <row r="7971">
          <cell r="K7971" t="str">
            <v>21511</v>
          </cell>
          <cell r="L7971" t="e">
            <v>#N/A</v>
          </cell>
        </row>
        <row r="7972">
          <cell r="K7972" t="str">
            <v>9102</v>
          </cell>
          <cell r="L7972" t="e">
            <v>#N/A</v>
          </cell>
        </row>
        <row r="7973">
          <cell r="K7973" t="str">
            <v>22710</v>
          </cell>
          <cell r="L7973" t="e">
            <v>#N/A</v>
          </cell>
        </row>
        <row r="7974">
          <cell r="K7974" t="str">
            <v>22710</v>
          </cell>
          <cell r="L7974" t="e">
            <v>#N/A</v>
          </cell>
        </row>
        <row r="7975">
          <cell r="K7975" t="str">
            <v>22710</v>
          </cell>
          <cell r="L7975" t="e">
            <v>#N/A</v>
          </cell>
        </row>
        <row r="7976">
          <cell r="K7976" t="str">
            <v>22710</v>
          </cell>
          <cell r="L7976" t="e">
            <v>#N/A</v>
          </cell>
        </row>
        <row r="7977">
          <cell r="K7977" t="str">
            <v>9170</v>
          </cell>
          <cell r="L7977" t="e">
            <v>#N/A</v>
          </cell>
        </row>
        <row r="7978">
          <cell r="K7978" t="str">
            <v>9202</v>
          </cell>
          <cell r="L7978" t="e">
            <v>#N/A</v>
          </cell>
        </row>
        <row r="7979">
          <cell r="K7979" t="str">
            <v>18715</v>
          </cell>
          <cell r="L7979" t="e">
            <v>#N/A</v>
          </cell>
        </row>
        <row r="7980">
          <cell r="K7980" t="str">
            <v>9201</v>
          </cell>
          <cell r="L7980" t="e">
            <v>#N/A</v>
          </cell>
        </row>
        <row r="7981">
          <cell r="L7981" t="e">
            <v>#N/A</v>
          </cell>
        </row>
        <row r="7982">
          <cell r="K7982" t="str">
            <v>18701</v>
          </cell>
          <cell r="L7982" t="e">
            <v>#N/A</v>
          </cell>
        </row>
        <row r="7983">
          <cell r="K7983" t="str">
            <v>18701</v>
          </cell>
          <cell r="L7983" t="e">
            <v>#N/A</v>
          </cell>
        </row>
        <row r="7984">
          <cell r="K7984" t="str">
            <v>17612</v>
          </cell>
          <cell r="L7984" t="e">
            <v>#N/A</v>
          </cell>
        </row>
        <row r="7985">
          <cell r="K7985" t="str">
            <v>17612</v>
          </cell>
          <cell r="L7985" t="e">
            <v>#N/A</v>
          </cell>
        </row>
        <row r="7986">
          <cell r="L7986" t="e">
            <v>#N/A</v>
          </cell>
        </row>
        <row r="7987">
          <cell r="K7987" t="str">
            <v>18701</v>
          </cell>
          <cell r="L7987" t="e">
            <v>#N/A</v>
          </cell>
        </row>
        <row r="7988">
          <cell r="K7988" t="str">
            <v>17612</v>
          </cell>
          <cell r="L7988" t="e">
            <v>#N/A</v>
          </cell>
        </row>
        <row r="7989">
          <cell r="K7989" t="str">
            <v>18703</v>
          </cell>
          <cell r="L7989" t="e">
            <v>#N/A</v>
          </cell>
        </row>
        <row r="7990">
          <cell r="K7990" t="str">
            <v>18703</v>
          </cell>
          <cell r="L7990" t="e">
            <v>#N/A</v>
          </cell>
        </row>
        <row r="7991">
          <cell r="K7991" t="str">
            <v>18703</v>
          </cell>
          <cell r="L7991" t="e">
            <v>#N/A</v>
          </cell>
        </row>
        <row r="7992">
          <cell r="K7992" t="str">
            <v>18703</v>
          </cell>
          <cell r="L7992" t="e">
            <v>#N/A</v>
          </cell>
        </row>
        <row r="7993">
          <cell r="L7993" t="e">
            <v>#N/A</v>
          </cell>
        </row>
        <row r="7994">
          <cell r="L7994" t="e">
            <v>#N/A</v>
          </cell>
        </row>
        <row r="7995">
          <cell r="K7995" t="str">
            <v>9210</v>
          </cell>
          <cell r="L7995" t="e">
            <v>#N/A</v>
          </cell>
        </row>
        <row r="7996">
          <cell r="K7996" t="str">
            <v>18600</v>
          </cell>
          <cell r="L7996" t="e">
            <v>#N/A</v>
          </cell>
        </row>
        <row r="7997">
          <cell r="K7997" t="str">
            <v>9210</v>
          </cell>
          <cell r="L7997" t="e">
            <v>#N/A</v>
          </cell>
        </row>
        <row r="7998">
          <cell r="K7998" t="str">
            <v>9420</v>
          </cell>
          <cell r="L7998" t="e">
            <v>#N/A</v>
          </cell>
        </row>
        <row r="7999">
          <cell r="K7999" t="str">
            <v>9252</v>
          </cell>
          <cell r="L7999" t="e">
            <v>#N/A</v>
          </cell>
        </row>
        <row r="8000">
          <cell r="K8000" t="str">
            <v>9252</v>
          </cell>
          <cell r="L8000" t="e">
            <v>#N/A</v>
          </cell>
        </row>
        <row r="8001">
          <cell r="K8001" t="str">
            <v>9434</v>
          </cell>
          <cell r="L8001" t="e">
            <v>#N/A</v>
          </cell>
        </row>
        <row r="8002">
          <cell r="K8002" t="str">
            <v>9216</v>
          </cell>
          <cell r="L8002" t="e">
            <v>#N/A</v>
          </cell>
        </row>
        <row r="8003">
          <cell r="K8003" t="str">
            <v>9216</v>
          </cell>
          <cell r="L8003" t="e">
            <v>#N/A</v>
          </cell>
        </row>
        <row r="8004">
          <cell r="K8004" t="str">
            <v>9216</v>
          </cell>
          <cell r="L8004" t="e">
            <v>#N/A</v>
          </cell>
        </row>
        <row r="8005">
          <cell r="K8005" t="str">
            <v>9216</v>
          </cell>
          <cell r="L8005" t="e">
            <v>#N/A</v>
          </cell>
        </row>
        <row r="8006">
          <cell r="K8006" t="str">
            <v>9223</v>
          </cell>
          <cell r="L8006" t="e">
            <v>#N/A</v>
          </cell>
        </row>
        <row r="8007">
          <cell r="K8007" t="str">
            <v>9223</v>
          </cell>
          <cell r="L8007" t="e">
            <v>#N/A</v>
          </cell>
        </row>
        <row r="8008">
          <cell r="K8008" t="str">
            <v>9223</v>
          </cell>
          <cell r="L8008" t="e">
            <v>#N/A</v>
          </cell>
        </row>
        <row r="8009">
          <cell r="K8009" t="str">
            <v>9225</v>
          </cell>
          <cell r="L8009" t="e">
            <v>#N/A</v>
          </cell>
        </row>
        <row r="8010">
          <cell r="K8010" t="str">
            <v>9225</v>
          </cell>
          <cell r="L8010" t="e">
            <v>#N/A</v>
          </cell>
        </row>
        <row r="8011">
          <cell r="K8011" t="str">
            <v>9225</v>
          </cell>
          <cell r="L8011" t="e">
            <v>#N/A</v>
          </cell>
        </row>
        <row r="8012">
          <cell r="K8012" t="str">
            <v>9223</v>
          </cell>
          <cell r="L8012" t="e">
            <v>#N/A</v>
          </cell>
        </row>
        <row r="8013">
          <cell r="K8013" t="str">
            <v>9352</v>
          </cell>
          <cell r="L8013" t="e">
            <v>#N/A</v>
          </cell>
        </row>
        <row r="8014">
          <cell r="K8014" t="str">
            <v>9352</v>
          </cell>
          <cell r="L8014" t="e">
            <v>#N/A</v>
          </cell>
        </row>
        <row r="8015">
          <cell r="K8015" t="str">
            <v>9225</v>
          </cell>
          <cell r="L8015" t="e">
            <v>#N/A</v>
          </cell>
        </row>
        <row r="8016">
          <cell r="K8016" t="str">
            <v>9225</v>
          </cell>
          <cell r="L8016" t="e">
            <v>#N/A</v>
          </cell>
        </row>
        <row r="8017">
          <cell r="K8017" t="str">
            <v>9222</v>
          </cell>
          <cell r="L8017" t="e">
            <v>#N/A</v>
          </cell>
        </row>
        <row r="8018">
          <cell r="K8018" t="str">
            <v>9222</v>
          </cell>
          <cell r="L8018" t="e">
            <v>#N/A</v>
          </cell>
        </row>
        <row r="8019">
          <cell r="K8019" t="str">
            <v>9222</v>
          </cell>
          <cell r="L8019" t="e">
            <v>#N/A</v>
          </cell>
        </row>
        <row r="8020">
          <cell r="K8020" t="str">
            <v>9222</v>
          </cell>
          <cell r="L8020" t="e">
            <v>#N/A</v>
          </cell>
        </row>
        <row r="8021">
          <cell r="K8021" t="str">
            <v>9222</v>
          </cell>
          <cell r="L8021" t="e">
            <v>#N/A</v>
          </cell>
        </row>
        <row r="8022">
          <cell r="K8022" t="str">
            <v>9224</v>
          </cell>
          <cell r="L8022" t="e">
            <v>#N/A</v>
          </cell>
        </row>
        <row r="8023">
          <cell r="K8023" t="str">
            <v>9224</v>
          </cell>
          <cell r="L8023" t="e">
            <v>#N/A</v>
          </cell>
        </row>
        <row r="8024">
          <cell r="K8024" t="str">
            <v>9240</v>
          </cell>
          <cell r="L8024" t="e">
            <v>#N/A</v>
          </cell>
        </row>
        <row r="8025">
          <cell r="K8025" t="str">
            <v>9240</v>
          </cell>
          <cell r="L8025" t="e">
            <v>#N/A</v>
          </cell>
        </row>
        <row r="8026">
          <cell r="K8026" t="str">
            <v>9240</v>
          </cell>
          <cell r="L8026" t="e">
            <v>#N/A</v>
          </cell>
        </row>
        <row r="8027">
          <cell r="K8027" t="str">
            <v>9240</v>
          </cell>
          <cell r="L8027" t="e">
            <v>#N/A</v>
          </cell>
        </row>
        <row r="8028">
          <cell r="K8028" t="str">
            <v>9240</v>
          </cell>
          <cell r="L8028" t="e">
            <v>#N/A</v>
          </cell>
        </row>
        <row r="8029">
          <cell r="K8029" t="str">
            <v>9240</v>
          </cell>
          <cell r="L8029" t="e">
            <v>#N/A</v>
          </cell>
        </row>
        <row r="8030">
          <cell r="K8030" t="str">
            <v>9220</v>
          </cell>
          <cell r="L8030" t="e">
            <v>#N/A</v>
          </cell>
        </row>
        <row r="8031">
          <cell r="K8031" t="str">
            <v>9220</v>
          </cell>
          <cell r="L8031" t="e">
            <v>#N/A</v>
          </cell>
        </row>
        <row r="8032">
          <cell r="K8032" t="str">
            <v>9220</v>
          </cell>
          <cell r="L8032" t="e">
            <v>#N/A</v>
          </cell>
        </row>
        <row r="8033">
          <cell r="K8033" t="str">
            <v>9220</v>
          </cell>
          <cell r="L8033" t="e">
            <v>#N/A</v>
          </cell>
        </row>
        <row r="8034">
          <cell r="K8034" t="str">
            <v>9220</v>
          </cell>
          <cell r="L8034" t="e">
            <v>#N/A</v>
          </cell>
        </row>
        <row r="8035">
          <cell r="K8035" t="str">
            <v>9220</v>
          </cell>
          <cell r="L8035" t="e">
            <v>#N/A</v>
          </cell>
        </row>
        <row r="8036">
          <cell r="L8036" t="e">
            <v>#N/A</v>
          </cell>
        </row>
        <row r="8037">
          <cell r="L8037" t="e">
            <v>#N/A</v>
          </cell>
        </row>
        <row r="8038">
          <cell r="K8038" t="str">
            <v>9240</v>
          </cell>
          <cell r="L8038" t="e">
            <v>#N/A</v>
          </cell>
        </row>
        <row r="8039">
          <cell r="K8039" t="str">
            <v>9240</v>
          </cell>
          <cell r="L8039" t="e">
            <v>#N/A</v>
          </cell>
        </row>
        <row r="8040">
          <cell r="K8040" t="str">
            <v>9240</v>
          </cell>
          <cell r="L8040" t="e">
            <v>#N/A</v>
          </cell>
        </row>
        <row r="8041">
          <cell r="K8041" t="str">
            <v>9241</v>
          </cell>
          <cell r="L8041" t="e">
            <v>#N/A</v>
          </cell>
        </row>
        <row r="8042">
          <cell r="K8042" t="str">
            <v>9241</v>
          </cell>
          <cell r="L8042" t="e">
            <v>#N/A</v>
          </cell>
        </row>
        <row r="8043">
          <cell r="K8043" t="str">
            <v>9241</v>
          </cell>
          <cell r="L8043" t="e">
            <v>#N/A</v>
          </cell>
        </row>
        <row r="8044">
          <cell r="K8044" t="str">
            <v>9240</v>
          </cell>
          <cell r="L8044" t="e">
            <v>#N/A</v>
          </cell>
        </row>
        <row r="8045">
          <cell r="K8045" t="str">
            <v>9240</v>
          </cell>
          <cell r="L8045" t="e">
            <v>#N/A</v>
          </cell>
        </row>
        <row r="8046">
          <cell r="K8046" t="str">
            <v>9240</v>
          </cell>
          <cell r="L8046" t="e">
            <v>#N/A</v>
          </cell>
        </row>
        <row r="8047">
          <cell r="K8047" t="str">
            <v>9242</v>
          </cell>
          <cell r="L8047" t="e">
            <v>#N/A</v>
          </cell>
        </row>
        <row r="8048">
          <cell r="K8048" t="str">
            <v>9242</v>
          </cell>
          <cell r="L8048" t="e">
            <v>#N/A</v>
          </cell>
        </row>
        <row r="8049">
          <cell r="K8049" t="str">
            <v>9242</v>
          </cell>
          <cell r="L8049" t="e">
            <v>#N/A</v>
          </cell>
        </row>
        <row r="8050">
          <cell r="K8050" t="str">
            <v>9253</v>
          </cell>
          <cell r="L8050" t="e">
            <v>#N/A</v>
          </cell>
        </row>
        <row r="8051">
          <cell r="K8051" t="str">
            <v>9253</v>
          </cell>
          <cell r="L8051" t="e">
            <v>#N/A</v>
          </cell>
        </row>
        <row r="8052">
          <cell r="K8052" t="str">
            <v>9253</v>
          </cell>
          <cell r="L8052" t="e">
            <v>#N/A</v>
          </cell>
        </row>
        <row r="8053">
          <cell r="K8053" t="str">
            <v>9214</v>
          </cell>
          <cell r="L8053" t="e">
            <v>#N/A</v>
          </cell>
        </row>
        <row r="8054">
          <cell r="K8054" t="str">
            <v>9214</v>
          </cell>
          <cell r="L8054" t="e">
            <v>#N/A</v>
          </cell>
        </row>
        <row r="8055">
          <cell r="K8055" t="str">
            <v>9215</v>
          </cell>
          <cell r="L8055" t="e">
            <v>#N/A</v>
          </cell>
        </row>
        <row r="8056">
          <cell r="K8056" t="str">
            <v>9215</v>
          </cell>
          <cell r="L8056" t="e">
            <v>#N/A</v>
          </cell>
        </row>
        <row r="8057">
          <cell r="K8057" t="str">
            <v>9215</v>
          </cell>
          <cell r="L8057" t="e">
            <v>#N/A</v>
          </cell>
        </row>
        <row r="8058">
          <cell r="K8058" t="str">
            <v>9215</v>
          </cell>
          <cell r="L8058" t="e">
            <v>#N/A</v>
          </cell>
        </row>
        <row r="8059">
          <cell r="K8059" t="str">
            <v>9215</v>
          </cell>
          <cell r="L8059" t="e">
            <v>#N/A</v>
          </cell>
        </row>
        <row r="8060">
          <cell r="K8060" t="str">
            <v>9252</v>
          </cell>
          <cell r="L8060" t="e">
            <v>#N/A</v>
          </cell>
        </row>
        <row r="8061">
          <cell r="K8061" t="str">
            <v>9252</v>
          </cell>
          <cell r="L8061" t="e">
            <v>#N/A</v>
          </cell>
        </row>
        <row r="8062">
          <cell r="K8062" t="str">
            <v>9252</v>
          </cell>
          <cell r="L8062" t="e">
            <v>#N/A</v>
          </cell>
        </row>
        <row r="8063">
          <cell r="K8063" t="str">
            <v>9252</v>
          </cell>
          <cell r="L8063" t="e">
            <v>#N/A</v>
          </cell>
        </row>
        <row r="8064">
          <cell r="K8064" t="str">
            <v>9252</v>
          </cell>
          <cell r="L8064" t="e">
            <v>#N/A</v>
          </cell>
        </row>
        <row r="8065">
          <cell r="K8065" t="str">
            <v>9252</v>
          </cell>
          <cell r="L8065" t="e">
            <v>#N/A</v>
          </cell>
        </row>
        <row r="8066">
          <cell r="K8066" t="str">
            <v>9252</v>
          </cell>
          <cell r="L8066" t="e">
            <v>#N/A</v>
          </cell>
        </row>
        <row r="8067">
          <cell r="K8067" t="str">
            <v>9213</v>
          </cell>
          <cell r="L8067" t="e">
            <v>#N/A</v>
          </cell>
        </row>
        <row r="8068">
          <cell r="K8068" t="str">
            <v>9213</v>
          </cell>
          <cell r="L8068" t="e">
            <v>#N/A</v>
          </cell>
        </row>
        <row r="8069">
          <cell r="K8069" t="str">
            <v>9213</v>
          </cell>
          <cell r="L8069" t="e">
            <v>#N/A</v>
          </cell>
        </row>
        <row r="8070">
          <cell r="K8070" t="str">
            <v>9213</v>
          </cell>
          <cell r="L8070" t="e">
            <v>#N/A</v>
          </cell>
        </row>
        <row r="8071">
          <cell r="K8071" t="str">
            <v>9212</v>
          </cell>
          <cell r="L8071" t="e">
            <v>#N/A</v>
          </cell>
        </row>
        <row r="8072">
          <cell r="K8072" t="str">
            <v>9212</v>
          </cell>
          <cell r="L8072" t="e">
            <v>#N/A</v>
          </cell>
        </row>
        <row r="8073">
          <cell r="K8073" t="str">
            <v>9252</v>
          </cell>
          <cell r="L8073" t="e">
            <v>#N/A</v>
          </cell>
        </row>
        <row r="8074">
          <cell r="K8074" t="str">
            <v>9252</v>
          </cell>
          <cell r="L8074" t="e">
            <v>#N/A</v>
          </cell>
        </row>
        <row r="8075">
          <cell r="K8075" t="str">
            <v>9252</v>
          </cell>
          <cell r="L8075" t="e">
            <v>#N/A</v>
          </cell>
        </row>
        <row r="8076">
          <cell r="K8076" t="str">
            <v>9252</v>
          </cell>
          <cell r="L8076" t="e">
            <v>#N/A</v>
          </cell>
        </row>
        <row r="8077">
          <cell r="L8077" t="e">
            <v>#N/A</v>
          </cell>
        </row>
        <row r="8078">
          <cell r="L8078" t="e">
            <v>#N/A</v>
          </cell>
        </row>
        <row r="8079">
          <cell r="K8079" t="str">
            <v>23121</v>
          </cell>
          <cell r="L8079" t="e">
            <v>#N/A</v>
          </cell>
        </row>
        <row r="8080">
          <cell r="K8080" t="str">
            <v>23121</v>
          </cell>
          <cell r="L8080" t="e">
            <v>#N/A</v>
          </cell>
        </row>
        <row r="8081">
          <cell r="K8081" t="str">
            <v>18705</v>
          </cell>
          <cell r="L8081" t="e">
            <v>#N/A</v>
          </cell>
        </row>
        <row r="8082">
          <cell r="K8082" t="str">
            <v>9253</v>
          </cell>
          <cell r="L8082" t="e">
            <v>#N/A</v>
          </cell>
        </row>
        <row r="8083">
          <cell r="K8083" t="str">
            <v>9212</v>
          </cell>
          <cell r="L8083" t="e">
            <v>#N/A</v>
          </cell>
        </row>
        <row r="8084">
          <cell r="K8084" t="str">
            <v>18819</v>
          </cell>
          <cell r="L8084" t="e">
            <v>#N/A</v>
          </cell>
        </row>
        <row r="8085">
          <cell r="K8085" t="str">
            <v>18719</v>
          </cell>
          <cell r="L8085" t="e">
            <v>#N/A</v>
          </cell>
        </row>
        <row r="8086">
          <cell r="K8086" t="str">
            <v>9350</v>
          </cell>
          <cell r="L8086" t="e">
            <v>#N/A</v>
          </cell>
        </row>
        <row r="8087">
          <cell r="K8087" t="str">
            <v>18720</v>
          </cell>
          <cell r="L8087" t="e">
            <v>#N/A</v>
          </cell>
        </row>
        <row r="8088">
          <cell r="K8088" t="str">
            <v>18720</v>
          </cell>
          <cell r="L8088" t="e">
            <v>#N/A</v>
          </cell>
        </row>
        <row r="8089">
          <cell r="K8089" t="str">
            <v>18720</v>
          </cell>
          <cell r="L8089" t="e">
            <v>#N/A</v>
          </cell>
        </row>
        <row r="8090">
          <cell r="K8090" t="str">
            <v>9303</v>
          </cell>
          <cell r="L8090" t="e">
            <v>#N/A</v>
          </cell>
        </row>
        <row r="8091">
          <cell r="K8091" t="str">
            <v>9303</v>
          </cell>
          <cell r="L8091" t="e">
            <v>#N/A</v>
          </cell>
        </row>
        <row r="8092">
          <cell r="K8092" t="str">
            <v>9303</v>
          </cell>
          <cell r="L8092" t="e">
            <v>#N/A</v>
          </cell>
        </row>
        <row r="8093">
          <cell r="K8093" t="str">
            <v>9303</v>
          </cell>
          <cell r="L8093" t="e">
            <v>#N/A</v>
          </cell>
        </row>
        <row r="8094">
          <cell r="K8094" t="str">
            <v>9303</v>
          </cell>
          <cell r="L8094" t="e">
            <v>#N/A</v>
          </cell>
        </row>
        <row r="8095">
          <cell r="K8095" t="str">
            <v>9303</v>
          </cell>
          <cell r="L8095" t="e">
            <v>#N/A</v>
          </cell>
        </row>
        <row r="8096">
          <cell r="K8096" t="str">
            <v>9303</v>
          </cell>
          <cell r="L8096" t="e">
            <v>#N/A</v>
          </cell>
        </row>
        <row r="8097">
          <cell r="K8097" t="str">
            <v>9303</v>
          </cell>
          <cell r="L8097" t="e">
            <v>#N/A</v>
          </cell>
        </row>
        <row r="8098">
          <cell r="K8098" t="str">
            <v>9303</v>
          </cell>
          <cell r="L8098" t="e">
            <v>#N/A</v>
          </cell>
        </row>
        <row r="8099">
          <cell r="K8099" t="str">
            <v>9352</v>
          </cell>
          <cell r="L8099" t="e">
            <v>#N/A</v>
          </cell>
        </row>
        <row r="8100">
          <cell r="K8100" t="str">
            <v>9352</v>
          </cell>
          <cell r="L8100" t="e">
            <v>#N/A</v>
          </cell>
        </row>
        <row r="8101">
          <cell r="K8101" t="str">
            <v>9352</v>
          </cell>
          <cell r="L8101" t="e">
            <v>#N/A</v>
          </cell>
        </row>
        <row r="8102">
          <cell r="K8102" t="str">
            <v>9352</v>
          </cell>
          <cell r="L8102" t="e">
            <v>#N/A</v>
          </cell>
        </row>
        <row r="8103">
          <cell r="K8103" t="str">
            <v>18703</v>
          </cell>
          <cell r="L8103" t="e">
            <v>#N/A</v>
          </cell>
        </row>
        <row r="8104">
          <cell r="K8104" t="str">
            <v>18703</v>
          </cell>
          <cell r="L8104" t="e">
            <v>#N/A</v>
          </cell>
        </row>
        <row r="8105">
          <cell r="K8105" t="str">
            <v>18703</v>
          </cell>
          <cell r="L8105" t="e">
            <v>#N/A</v>
          </cell>
        </row>
        <row r="8106">
          <cell r="K8106" t="str">
            <v>18703</v>
          </cell>
          <cell r="L8106" t="e">
            <v>#N/A</v>
          </cell>
        </row>
        <row r="8107">
          <cell r="K8107" t="str">
            <v>18703</v>
          </cell>
          <cell r="L8107" t="e">
            <v>#N/A</v>
          </cell>
        </row>
        <row r="8108">
          <cell r="K8108" t="str">
            <v>18704</v>
          </cell>
          <cell r="L8108" t="e">
            <v>#N/A</v>
          </cell>
        </row>
        <row r="8109">
          <cell r="K8109" t="str">
            <v>18704</v>
          </cell>
          <cell r="L8109" t="e">
            <v>#N/A</v>
          </cell>
        </row>
        <row r="8110">
          <cell r="K8110" t="str">
            <v>18704</v>
          </cell>
          <cell r="L8110" t="e">
            <v>#N/A</v>
          </cell>
        </row>
        <row r="8111">
          <cell r="K8111" t="str">
            <v>18704</v>
          </cell>
          <cell r="L8111" t="e">
            <v>#N/A</v>
          </cell>
        </row>
        <row r="8112">
          <cell r="K8112" t="str">
            <v>18704</v>
          </cell>
          <cell r="L8112" t="e">
            <v>#N/A</v>
          </cell>
        </row>
        <row r="8113">
          <cell r="K8113" t="str">
            <v>18704</v>
          </cell>
          <cell r="L8113" t="e">
            <v>#N/A</v>
          </cell>
        </row>
        <row r="8114">
          <cell r="K8114" t="str">
            <v>18704</v>
          </cell>
          <cell r="L8114" t="e">
            <v>#N/A</v>
          </cell>
        </row>
        <row r="8115">
          <cell r="K8115" t="str">
            <v>18704</v>
          </cell>
          <cell r="L8115" t="e">
            <v>#N/A</v>
          </cell>
        </row>
        <row r="8116">
          <cell r="K8116" t="str">
            <v>18704</v>
          </cell>
          <cell r="L8116" t="e">
            <v>#N/A</v>
          </cell>
        </row>
        <row r="8117">
          <cell r="K8117" t="str">
            <v>17611</v>
          </cell>
          <cell r="L8117" t="e">
            <v>#N/A</v>
          </cell>
        </row>
        <row r="8118">
          <cell r="K8118" t="str">
            <v>17611</v>
          </cell>
          <cell r="L8118" t="e">
            <v>#N/A</v>
          </cell>
        </row>
        <row r="8119">
          <cell r="K8119" t="str">
            <v>17611</v>
          </cell>
          <cell r="L8119" t="e">
            <v>#N/A</v>
          </cell>
        </row>
        <row r="8120">
          <cell r="K8120" t="str">
            <v>17611</v>
          </cell>
          <cell r="L8120" t="e">
            <v>#N/A</v>
          </cell>
        </row>
        <row r="8121">
          <cell r="K8121" t="str">
            <v>17611</v>
          </cell>
          <cell r="L8121" t="e">
            <v>#N/A</v>
          </cell>
        </row>
        <row r="8122">
          <cell r="K8122" t="str">
            <v>17611</v>
          </cell>
          <cell r="L8122" t="e">
            <v>#N/A</v>
          </cell>
        </row>
        <row r="8123">
          <cell r="K8123" t="str">
            <v>18719</v>
          </cell>
          <cell r="L8123" t="e">
            <v>#N/A</v>
          </cell>
        </row>
        <row r="8124">
          <cell r="K8124" t="str">
            <v>18719</v>
          </cell>
          <cell r="L8124" t="e">
            <v>#N/A</v>
          </cell>
        </row>
        <row r="8125">
          <cell r="K8125" t="str">
            <v>9322</v>
          </cell>
          <cell r="L8125" t="e">
            <v>#N/A</v>
          </cell>
        </row>
        <row r="8126">
          <cell r="K8126" t="str">
            <v>9322</v>
          </cell>
          <cell r="L8126" t="e">
            <v>#N/A</v>
          </cell>
        </row>
        <row r="8127">
          <cell r="K8127" t="str">
            <v>9310</v>
          </cell>
          <cell r="L8127" t="e">
            <v>#N/A</v>
          </cell>
        </row>
        <row r="8128">
          <cell r="K8128" t="str">
            <v>9310</v>
          </cell>
          <cell r="L8128" t="e">
            <v>#N/A</v>
          </cell>
        </row>
        <row r="8129">
          <cell r="K8129" t="str">
            <v>9375</v>
          </cell>
          <cell r="L8129" t="e">
            <v>#N/A</v>
          </cell>
        </row>
        <row r="8130">
          <cell r="K8130" t="str">
            <v>9375</v>
          </cell>
          <cell r="L8130" t="e">
            <v>#N/A</v>
          </cell>
        </row>
        <row r="8131">
          <cell r="K8131" t="str">
            <v>9375</v>
          </cell>
          <cell r="L8131" t="e">
            <v>#N/A</v>
          </cell>
        </row>
        <row r="8132">
          <cell r="K8132" t="str">
            <v>9375</v>
          </cell>
          <cell r="L8132" t="e">
            <v>#N/A</v>
          </cell>
        </row>
        <row r="8133">
          <cell r="K8133" t="str">
            <v>9375</v>
          </cell>
          <cell r="L8133" t="e">
            <v>#N/A</v>
          </cell>
        </row>
        <row r="8134">
          <cell r="K8134" t="str">
            <v>9375</v>
          </cell>
          <cell r="L8134" t="e">
            <v>#N/A</v>
          </cell>
        </row>
        <row r="8135">
          <cell r="K8135" t="str">
            <v>9375</v>
          </cell>
          <cell r="L8135" t="e">
            <v>#N/A</v>
          </cell>
        </row>
        <row r="8136">
          <cell r="K8136" t="str">
            <v>9375</v>
          </cell>
          <cell r="L8136" t="e">
            <v>#N/A</v>
          </cell>
        </row>
        <row r="8137">
          <cell r="K8137" t="str">
            <v>9375</v>
          </cell>
          <cell r="L8137" t="e">
            <v>#N/A</v>
          </cell>
        </row>
        <row r="8138">
          <cell r="K8138" t="str">
            <v>9375</v>
          </cell>
          <cell r="L8138" t="e">
            <v>#N/A</v>
          </cell>
        </row>
        <row r="8139">
          <cell r="K8139" t="str">
            <v>9375</v>
          </cell>
          <cell r="L8139" t="e">
            <v>#N/A</v>
          </cell>
        </row>
        <row r="8140">
          <cell r="K8140" t="str">
            <v>9375</v>
          </cell>
          <cell r="L8140" t="e">
            <v>#N/A</v>
          </cell>
        </row>
        <row r="8141">
          <cell r="K8141" t="str">
            <v>9310</v>
          </cell>
          <cell r="L8141" t="e">
            <v>#N/A</v>
          </cell>
        </row>
        <row r="8142">
          <cell r="K8142" t="str">
            <v>9310</v>
          </cell>
          <cell r="L8142" t="e">
            <v>#N/A</v>
          </cell>
        </row>
        <row r="8143">
          <cell r="K8143" t="str">
            <v>9310</v>
          </cell>
          <cell r="L8143" t="e">
            <v>#N/A</v>
          </cell>
        </row>
        <row r="8144">
          <cell r="K8144" t="str">
            <v>9310</v>
          </cell>
          <cell r="L8144" t="e">
            <v>#N/A</v>
          </cell>
        </row>
        <row r="8145">
          <cell r="K8145" t="str">
            <v>9310</v>
          </cell>
          <cell r="L8145" t="e">
            <v>#N/A</v>
          </cell>
        </row>
        <row r="8146">
          <cell r="K8146" t="str">
            <v>9310</v>
          </cell>
          <cell r="L8146" t="e">
            <v>#N/A</v>
          </cell>
        </row>
        <row r="8147">
          <cell r="K8147" t="str">
            <v>9310</v>
          </cell>
          <cell r="L8147" t="e">
            <v>#N/A</v>
          </cell>
        </row>
        <row r="8148">
          <cell r="K8148" t="str">
            <v>9310</v>
          </cell>
          <cell r="L8148" t="e">
            <v>#N/A</v>
          </cell>
        </row>
        <row r="8149">
          <cell r="K8149" t="str">
            <v>9310</v>
          </cell>
          <cell r="L8149" t="e">
            <v>#N/A</v>
          </cell>
        </row>
        <row r="8150">
          <cell r="K8150" t="str">
            <v>9310</v>
          </cell>
          <cell r="L8150" t="e">
            <v>#N/A</v>
          </cell>
        </row>
        <row r="8151">
          <cell r="K8151" t="str">
            <v>9330</v>
          </cell>
          <cell r="L8151" t="e">
            <v>#N/A</v>
          </cell>
        </row>
        <row r="8152">
          <cell r="K8152" t="str">
            <v>9330</v>
          </cell>
          <cell r="L8152" t="e">
            <v>#N/A</v>
          </cell>
        </row>
        <row r="8153">
          <cell r="K8153" t="str">
            <v>9330</v>
          </cell>
          <cell r="L8153" t="e">
            <v>#N/A</v>
          </cell>
        </row>
        <row r="8154">
          <cell r="K8154" t="str">
            <v>9330</v>
          </cell>
          <cell r="L8154" t="e">
            <v>#N/A</v>
          </cell>
        </row>
        <row r="8155">
          <cell r="K8155" t="str">
            <v>9330</v>
          </cell>
          <cell r="L8155" t="e">
            <v>#N/A</v>
          </cell>
        </row>
        <row r="8156">
          <cell r="K8156" t="str">
            <v>9323</v>
          </cell>
          <cell r="L8156" t="e">
            <v>#N/A</v>
          </cell>
        </row>
        <row r="8157">
          <cell r="K8157" t="str">
            <v>9323</v>
          </cell>
          <cell r="L8157" t="e">
            <v>#N/A</v>
          </cell>
        </row>
        <row r="8158">
          <cell r="K8158" t="str">
            <v>9310</v>
          </cell>
          <cell r="L8158" t="e">
            <v>#N/A</v>
          </cell>
        </row>
        <row r="8159">
          <cell r="K8159" t="str">
            <v>9310</v>
          </cell>
          <cell r="L8159" t="e">
            <v>#N/A</v>
          </cell>
        </row>
        <row r="8160">
          <cell r="K8160" t="str">
            <v>9331</v>
          </cell>
          <cell r="L8160" t="e">
            <v>#N/A</v>
          </cell>
        </row>
        <row r="8161">
          <cell r="K8161" t="str">
            <v>9331</v>
          </cell>
          <cell r="L8161" t="e">
            <v>#N/A</v>
          </cell>
        </row>
        <row r="8162">
          <cell r="K8162" t="str">
            <v>9331</v>
          </cell>
          <cell r="L8162" t="e">
            <v>#N/A</v>
          </cell>
        </row>
        <row r="8163">
          <cell r="K8163" t="str">
            <v>9331</v>
          </cell>
          <cell r="L8163" t="e">
            <v>#N/A</v>
          </cell>
        </row>
        <row r="8164">
          <cell r="K8164" t="str">
            <v>9331</v>
          </cell>
          <cell r="L8164" t="e">
            <v>#N/A</v>
          </cell>
        </row>
        <row r="8165">
          <cell r="K8165" t="str">
            <v>9331</v>
          </cell>
          <cell r="L8165" t="e">
            <v>#N/A</v>
          </cell>
        </row>
        <row r="8166">
          <cell r="K8166" t="str">
            <v>9331</v>
          </cell>
          <cell r="L8166" t="e">
            <v>#N/A</v>
          </cell>
        </row>
        <row r="8167">
          <cell r="K8167" t="str">
            <v>9334</v>
          </cell>
          <cell r="L8167" t="e">
            <v>#N/A</v>
          </cell>
        </row>
        <row r="8168">
          <cell r="K8168" t="str">
            <v>9334</v>
          </cell>
          <cell r="L8168" t="e">
            <v>#N/A</v>
          </cell>
        </row>
        <row r="8169">
          <cell r="K8169" t="str">
            <v>9513</v>
          </cell>
          <cell r="L8169" t="e">
            <v>#N/A</v>
          </cell>
        </row>
        <row r="8170">
          <cell r="K8170" t="str">
            <v>9334</v>
          </cell>
          <cell r="L8170" t="e">
            <v>#N/A</v>
          </cell>
        </row>
        <row r="8171">
          <cell r="K8171" t="str">
            <v>9332</v>
          </cell>
          <cell r="L8171" t="e">
            <v>#N/A</v>
          </cell>
        </row>
        <row r="8172">
          <cell r="K8172" t="str">
            <v>9332</v>
          </cell>
          <cell r="L8172" t="e">
            <v>#N/A</v>
          </cell>
        </row>
        <row r="8173">
          <cell r="K8173" t="str">
            <v>9332</v>
          </cell>
          <cell r="L8173" t="e">
            <v>#N/A</v>
          </cell>
        </row>
        <row r="8174">
          <cell r="K8174" t="str">
            <v>9332</v>
          </cell>
          <cell r="L8174" t="e">
            <v>#N/A</v>
          </cell>
        </row>
        <row r="8175">
          <cell r="K8175" t="str">
            <v>9332</v>
          </cell>
          <cell r="L8175" t="e">
            <v>#N/A</v>
          </cell>
        </row>
        <row r="8176">
          <cell r="K8176" t="str">
            <v>9332</v>
          </cell>
          <cell r="L8176" t="e">
            <v>#N/A</v>
          </cell>
        </row>
        <row r="8177">
          <cell r="K8177" t="str">
            <v>9332</v>
          </cell>
          <cell r="L8177" t="e">
            <v>#N/A</v>
          </cell>
        </row>
        <row r="8178">
          <cell r="K8178" t="str">
            <v>9332</v>
          </cell>
          <cell r="L8178" t="e">
            <v>#N/A</v>
          </cell>
        </row>
        <row r="8179">
          <cell r="K8179" t="str">
            <v>9350</v>
          </cell>
          <cell r="L8179" t="e">
            <v>#N/A</v>
          </cell>
        </row>
        <row r="8180">
          <cell r="K8180" t="str">
            <v>9350</v>
          </cell>
          <cell r="L8180" t="e">
            <v>#N/A</v>
          </cell>
        </row>
        <row r="8181">
          <cell r="K8181" t="str">
            <v>9350</v>
          </cell>
          <cell r="L8181" t="e">
            <v>#N/A</v>
          </cell>
        </row>
        <row r="8182">
          <cell r="K8182" t="str">
            <v>9350</v>
          </cell>
          <cell r="L8182" t="e">
            <v>#N/A</v>
          </cell>
        </row>
        <row r="8183">
          <cell r="K8183" t="str">
            <v>9353</v>
          </cell>
          <cell r="L8183" t="e">
            <v>#N/A</v>
          </cell>
        </row>
        <row r="8184">
          <cell r="K8184" t="str">
            <v>9353</v>
          </cell>
          <cell r="L8184" t="e">
            <v>#N/A</v>
          </cell>
        </row>
        <row r="8185">
          <cell r="K8185" t="str">
            <v>9352</v>
          </cell>
          <cell r="L8185" t="e">
            <v>#N/A</v>
          </cell>
        </row>
        <row r="8186">
          <cell r="K8186" t="str">
            <v>9352</v>
          </cell>
          <cell r="L8186" t="e">
            <v>#N/A</v>
          </cell>
        </row>
        <row r="8187">
          <cell r="K8187" t="str">
            <v>9351</v>
          </cell>
          <cell r="L8187" t="e">
            <v>#N/A</v>
          </cell>
        </row>
        <row r="8188">
          <cell r="K8188" t="str">
            <v>9351</v>
          </cell>
          <cell r="L8188" t="e">
            <v>#N/A</v>
          </cell>
        </row>
        <row r="8189">
          <cell r="K8189" t="str">
            <v>9351</v>
          </cell>
          <cell r="L8189" t="e">
            <v>#N/A</v>
          </cell>
        </row>
        <row r="8190">
          <cell r="K8190" t="str">
            <v>9351</v>
          </cell>
          <cell r="L8190" t="e">
            <v>#N/A</v>
          </cell>
        </row>
        <row r="8191">
          <cell r="K8191" t="str">
            <v>9351</v>
          </cell>
          <cell r="L8191" t="e">
            <v>#N/A</v>
          </cell>
        </row>
        <row r="8192">
          <cell r="K8192" t="str">
            <v>9351</v>
          </cell>
          <cell r="L8192" t="e">
            <v>#N/A</v>
          </cell>
        </row>
        <row r="8193">
          <cell r="K8193" t="str">
            <v>9351</v>
          </cell>
          <cell r="L8193" t="e">
            <v>#N/A</v>
          </cell>
        </row>
        <row r="8194">
          <cell r="K8194" t="str">
            <v>9351</v>
          </cell>
          <cell r="L8194" t="e">
            <v>#N/A</v>
          </cell>
        </row>
        <row r="8195">
          <cell r="K8195" t="str">
            <v>9351</v>
          </cell>
          <cell r="L8195" t="e">
            <v>#N/A</v>
          </cell>
        </row>
        <row r="8196">
          <cell r="K8196" t="str">
            <v>9351</v>
          </cell>
          <cell r="L8196" t="e">
            <v>#N/A</v>
          </cell>
        </row>
        <row r="8197">
          <cell r="K8197" t="str">
            <v>9351</v>
          </cell>
          <cell r="L8197" t="e">
            <v>#N/A</v>
          </cell>
        </row>
        <row r="8198">
          <cell r="K8198" t="str">
            <v>9351</v>
          </cell>
          <cell r="L8198" t="e">
            <v>#N/A</v>
          </cell>
        </row>
        <row r="8199">
          <cell r="K8199" t="str">
            <v>9450</v>
          </cell>
          <cell r="L8199" t="e">
            <v>#N/A</v>
          </cell>
        </row>
        <row r="8200">
          <cell r="K8200" t="str">
            <v>9450</v>
          </cell>
          <cell r="L8200" t="e">
            <v>#N/A</v>
          </cell>
        </row>
        <row r="8201">
          <cell r="K8201" t="str">
            <v>9321</v>
          </cell>
          <cell r="L8201" t="e">
            <v>#N/A</v>
          </cell>
        </row>
        <row r="8202">
          <cell r="K8202" t="str">
            <v>9321</v>
          </cell>
          <cell r="L8202" t="e">
            <v>#N/A</v>
          </cell>
        </row>
        <row r="8203">
          <cell r="K8203" t="str">
            <v>9370</v>
          </cell>
          <cell r="L8203" t="e">
            <v>#N/A</v>
          </cell>
        </row>
        <row r="8204">
          <cell r="K8204" t="str">
            <v>9370</v>
          </cell>
          <cell r="L8204" t="e">
            <v>#N/A</v>
          </cell>
        </row>
        <row r="8205">
          <cell r="K8205" t="str">
            <v>9341</v>
          </cell>
          <cell r="L8205" t="e">
            <v>#N/A</v>
          </cell>
        </row>
        <row r="8206">
          <cell r="K8206" t="str">
            <v>9341</v>
          </cell>
          <cell r="L8206" t="e">
            <v>#N/A</v>
          </cell>
        </row>
        <row r="8207">
          <cell r="K8207" t="str">
            <v>9340</v>
          </cell>
          <cell r="L8207" t="e">
            <v>#N/A</v>
          </cell>
        </row>
        <row r="8208">
          <cell r="K8208" t="str">
            <v>9340</v>
          </cell>
          <cell r="L8208" t="e">
            <v>#N/A</v>
          </cell>
        </row>
        <row r="8209">
          <cell r="K8209" t="str">
            <v>9345</v>
          </cell>
          <cell r="L8209" t="e">
            <v>#N/A</v>
          </cell>
        </row>
        <row r="8210">
          <cell r="K8210" t="str">
            <v>9345</v>
          </cell>
          <cell r="L8210" t="e">
            <v>#N/A</v>
          </cell>
        </row>
        <row r="8211">
          <cell r="K8211" t="str">
            <v>9342</v>
          </cell>
          <cell r="L8211" t="e">
            <v>#N/A</v>
          </cell>
        </row>
        <row r="8212">
          <cell r="K8212" t="str">
            <v>9332</v>
          </cell>
          <cell r="L8212" t="e">
            <v>#N/A</v>
          </cell>
        </row>
        <row r="8213">
          <cell r="K8213" t="str">
            <v>9332</v>
          </cell>
          <cell r="L8213" t="e">
            <v>#N/A</v>
          </cell>
        </row>
        <row r="8214">
          <cell r="K8214" t="str">
            <v>9332</v>
          </cell>
          <cell r="L8214" t="e">
            <v>#N/A</v>
          </cell>
        </row>
        <row r="8215">
          <cell r="K8215" t="str">
            <v>9332</v>
          </cell>
          <cell r="L8215" t="e">
            <v>#N/A</v>
          </cell>
        </row>
        <row r="8216">
          <cell r="K8216" t="str">
            <v>9346</v>
          </cell>
          <cell r="L8216" t="e">
            <v>#N/A</v>
          </cell>
        </row>
        <row r="8217">
          <cell r="K8217" t="str">
            <v>9346</v>
          </cell>
          <cell r="L8217" t="e">
            <v>#N/A</v>
          </cell>
        </row>
        <row r="8218">
          <cell r="K8218" t="str">
            <v>11641</v>
          </cell>
          <cell r="L8218" t="e">
            <v>#N/A</v>
          </cell>
        </row>
        <row r="8219">
          <cell r="K8219" t="str">
            <v>11641</v>
          </cell>
          <cell r="L8219" t="e">
            <v>#N/A</v>
          </cell>
        </row>
        <row r="8220">
          <cell r="K8220" t="str">
            <v>18811</v>
          </cell>
          <cell r="L8220" t="e">
            <v>#N/A</v>
          </cell>
        </row>
        <row r="8221">
          <cell r="K8221" t="str">
            <v>18811</v>
          </cell>
          <cell r="L8221" t="e">
            <v>#N/A</v>
          </cell>
        </row>
        <row r="8222">
          <cell r="K8222" t="str">
            <v>9440</v>
          </cell>
          <cell r="L8222" t="e">
            <v>#N/A</v>
          </cell>
        </row>
        <row r="8223">
          <cell r="K8223" t="str">
            <v>9440</v>
          </cell>
          <cell r="L8223" t="e">
            <v>#N/A</v>
          </cell>
        </row>
        <row r="8224">
          <cell r="K8224" t="str">
            <v>23105</v>
          </cell>
          <cell r="L8224" t="str">
            <v>INSERCION DE DISPOSITIVO URINARIO (VESICAL)</v>
          </cell>
        </row>
        <row r="8225">
          <cell r="K8225" t="str">
            <v>23105</v>
          </cell>
          <cell r="L8225" t="str">
            <v>INSERCION DE DISPOSITIVO URINARIO (VESICAL)</v>
          </cell>
        </row>
        <row r="8226">
          <cell r="K8226" t="str">
            <v>23105</v>
          </cell>
          <cell r="L8226" t="str">
            <v>INSERCION DE DISPOSITIVO URINARIO (VESICAL)</v>
          </cell>
        </row>
        <row r="8227">
          <cell r="K8227" t="str">
            <v>23105</v>
          </cell>
          <cell r="L8227" t="str">
            <v>INSERCION DE DISPOSITIVO URINARIO (VESICAL)</v>
          </cell>
        </row>
        <row r="8228">
          <cell r="K8228" t="str">
            <v>23105</v>
          </cell>
          <cell r="L8228" t="str">
            <v>INSERCION DE DISPOSITIVO URINARIO (VESICAL)</v>
          </cell>
        </row>
        <row r="8229">
          <cell r="K8229" t="str">
            <v>23105</v>
          </cell>
          <cell r="L8229" t="str">
            <v>INSERCION DE DISPOSITIVO URINARIO (VESICAL)</v>
          </cell>
        </row>
        <row r="8230">
          <cell r="K8230" t="str">
            <v>23105</v>
          </cell>
          <cell r="L8230" t="e">
            <v>#N/A</v>
          </cell>
        </row>
        <row r="8231">
          <cell r="K8231" t="str">
            <v>23105</v>
          </cell>
          <cell r="L8231" t="e">
            <v>#N/A</v>
          </cell>
        </row>
        <row r="8232">
          <cell r="K8232" t="str">
            <v>23105</v>
          </cell>
          <cell r="L8232" t="e">
            <v>#N/A</v>
          </cell>
        </row>
        <row r="8233">
          <cell r="K8233" t="str">
            <v>23105</v>
          </cell>
          <cell r="L8233" t="e">
            <v>#N/A</v>
          </cell>
        </row>
        <row r="8234">
          <cell r="K8234" t="str">
            <v>23105</v>
          </cell>
          <cell r="L8234" t="e">
            <v>#N/A</v>
          </cell>
        </row>
        <row r="8235">
          <cell r="K8235" t="str">
            <v>23105</v>
          </cell>
          <cell r="L8235" t="e">
            <v>#N/A</v>
          </cell>
        </row>
        <row r="8236">
          <cell r="K8236" t="str">
            <v>23105</v>
          </cell>
          <cell r="L8236" t="e">
            <v>#N/A</v>
          </cell>
        </row>
        <row r="8237">
          <cell r="K8237" t="str">
            <v>23105</v>
          </cell>
          <cell r="L8237" t="e">
            <v>#N/A</v>
          </cell>
        </row>
        <row r="8238">
          <cell r="K8238" t="str">
            <v>23105</v>
          </cell>
          <cell r="L8238" t="e">
            <v>#N/A</v>
          </cell>
        </row>
        <row r="8239">
          <cell r="K8239" t="str">
            <v>23105</v>
          </cell>
          <cell r="L8239" t="e">
            <v>#N/A</v>
          </cell>
        </row>
        <row r="8240">
          <cell r="K8240" t="str">
            <v>23105</v>
          </cell>
          <cell r="L8240" t="e">
            <v>#N/A</v>
          </cell>
        </row>
        <row r="8241">
          <cell r="K8241" t="str">
            <v>23105</v>
          </cell>
          <cell r="L8241" t="e">
            <v>#N/A</v>
          </cell>
        </row>
        <row r="8242">
          <cell r="K8242" t="str">
            <v>23105</v>
          </cell>
          <cell r="L8242" t="e">
            <v>#N/A</v>
          </cell>
        </row>
        <row r="8243">
          <cell r="K8243" t="str">
            <v>23105</v>
          </cell>
          <cell r="L8243" t="e">
            <v>#N/A</v>
          </cell>
        </row>
        <row r="8244">
          <cell r="K8244" t="str">
            <v>23105</v>
          </cell>
          <cell r="L8244" t="e">
            <v>#N/A</v>
          </cell>
        </row>
        <row r="8245">
          <cell r="K8245" t="str">
            <v>23105</v>
          </cell>
          <cell r="L8245" t="e">
            <v>#N/A</v>
          </cell>
        </row>
        <row r="8246">
          <cell r="K8246" t="str">
            <v>23105</v>
          </cell>
          <cell r="L8246" t="e">
            <v>#N/A</v>
          </cell>
        </row>
        <row r="8247">
          <cell r="K8247" t="str">
            <v>23105</v>
          </cell>
          <cell r="L8247" t="e">
            <v>#N/A</v>
          </cell>
        </row>
        <row r="8248">
          <cell r="K8248" t="str">
            <v>23105</v>
          </cell>
          <cell r="L8248" t="e">
            <v>#N/A</v>
          </cell>
        </row>
        <row r="8249">
          <cell r="K8249" t="str">
            <v>23115</v>
          </cell>
          <cell r="L8249" t="e">
            <v>#N/A</v>
          </cell>
        </row>
        <row r="8250">
          <cell r="K8250" t="str">
            <v>9303</v>
          </cell>
          <cell r="L8250" t="e">
            <v>#N/A</v>
          </cell>
        </row>
        <row r="8251">
          <cell r="K8251" t="str">
            <v>9303</v>
          </cell>
          <cell r="L8251" t="e">
            <v>#N/A</v>
          </cell>
        </row>
        <row r="8252">
          <cell r="K8252" t="str">
            <v>9450</v>
          </cell>
          <cell r="L8252" t="e">
            <v>#N/A</v>
          </cell>
        </row>
        <row r="8253">
          <cell r="K8253" t="str">
            <v>9450</v>
          </cell>
          <cell r="L8253" t="e">
            <v>#N/A</v>
          </cell>
        </row>
        <row r="8254">
          <cell r="K8254" t="str">
            <v>9410</v>
          </cell>
          <cell r="L8254" t="e">
            <v>#N/A</v>
          </cell>
        </row>
        <row r="8255">
          <cell r="K8255" t="str">
            <v>18817</v>
          </cell>
          <cell r="L8255" t="e">
            <v>#N/A</v>
          </cell>
        </row>
        <row r="8256">
          <cell r="K8256" t="str">
            <v>18817</v>
          </cell>
          <cell r="L8256" t="e">
            <v>#N/A</v>
          </cell>
        </row>
        <row r="8257">
          <cell r="K8257" t="str">
            <v>9402</v>
          </cell>
          <cell r="L8257" t="e">
            <v>#N/A</v>
          </cell>
        </row>
        <row r="8258">
          <cell r="K8258" t="str">
            <v>9402</v>
          </cell>
          <cell r="L8258" t="e">
            <v>#N/A</v>
          </cell>
        </row>
        <row r="8259">
          <cell r="K8259" t="str">
            <v>9402</v>
          </cell>
          <cell r="L8259" t="e">
            <v>#N/A</v>
          </cell>
        </row>
        <row r="8260">
          <cell r="K8260" t="str">
            <v>9402</v>
          </cell>
          <cell r="L8260" t="e">
            <v>#N/A</v>
          </cell>
        </row>
        <row r="8261">
          <cell r="K8261" t="str">
            <v>9402</v>
          </cell>
          <cell r="L8261" t="e">
            <v>#N/A</v>
          </cell>
        </row>
        <row r="8262">
          <cell r="K8262" t="str">
            <v>9412</v>
          </cell>
          <cell r="L8262" t="e">
            <v>#N/A</v>
          </cell>
        </row>
        <row r="8263">
          <cell r="K8263" t="str">
            <v>18800</v>
          </cell>
          <cell r="L8263" t="e">
            <v>#N/A</v>
          </cell>
        </row>
        <row r="8264">
          <cell r="K8264" t="str">
            <v>17610</v>
          </cell>
          <cell r="L8264" t="e">
            <v>#N/A</v>
          </cell>
        </row>
        <row r="8265">
          <cell r="K8265" t="str">
            <v>17610</v>
          </cell>
          <cell r="L8265" t="e">
            <v>#N/A</v>
          </cell>
        </row>
        <row r="8266">
          <cell r="K8266" t="str">
            <v>18800</v>
          </cell>
          <cell r="L8266" t="e">
            <v>#N/A</v>
          </cell>
        </row>
        <row r="8267">
          <cell r="K8267" t="str">
            <v>17613</v>
          </cell>
          <cell r="L8267" t="e">
            <v>#N/A</v>
          </cell>
        </row>
        <row r="8268">
          <cell r="K8268" t="str">
            <v>17613</v>
          </cell>
          <cell r="L8268" t="e">
            <v>#N/A</v>
          </cell>
        </row>
        <row r="8269">
          <cell r="K8269" t="str">
            <v>17610</v>
          </cell>
          <cell r="L8269" t="e">
            <v>#N/A</v>
          </cell>
        </row>
        <row r="8270">
          <cell r="K8270" t="str">
            <v>17610</v>
          </cell>
          <cell r="L8270" t="e">
            <v>#N/A</v>
          </cell>
        </row>
        <row r="8271">
          <cell r="K8271" t="str">
            <v>18814</v>
          </cell>
          <cell r="L8271" t="e">
            <v>#N/A</v>
          </cell>
        </row>
        <row r="8272">
          <cell r="K8272" t="str">
            <v>18812</v>
          </cell>
          <cell r="L8272" t="e">
            <v>#N/A</v>
          </cell>
        </row>
        <row r="8273">
          <cell r="K8273" t="str">
            <v>18814</v>
          </cell>
          <cell r="L8273" t="e">
            <v>#N/A</v>
          </cell>
        </row>
        <row r="8274">
          <cell r="K8274" t="str">
            <v>9410</v>
          </cell>
          <cell r="L8274" t="e">
            <v>#N/A</v>
          </cell>
        </row>
        <row r="8275">
          <cell r="K8275" t="str">
            <v>9454</v>
          </cell>
          <cell r="L8275" t="e">
            <v>#N/A</v>
          </cell>
        </row>
        <row r="8276">
          <cell r="K8276" t="str">
            <v>9410</v>
          </cell>
          <cell r="L8276" t="e">
            <v>#N/A</v>
          </cell>
        </row>
        <row r="8277">
          <cell r="K8277" t="str">
            <v>9423</v>
          </cell>
          <cell r="L8277" t="e">
            <v>#N/A</v>
          </cell>
        </row>
        <row r="8278">
          <cell r="K8278" t="str">
            <v>9423</v>
          </cell>
          <cell r="L8278" t="e">
            <v>#N/A</v>
          </cell>
        </row>
        <row r="8279">
          <cell r="K8279" t="str">
            <v>9422</v>
          </cell>
          <cell r="L8279" t="e">
            <v>#N/A</v>
          </cell>
        </row>
        <row r="8280">
          <cell r="K8280" t="str">
            <v>9422</v>
          </cell>
          <cell r="L8280" t="e">
            <v>#N/A</v>
          </cell>
        </row>
        <row r="8281">
          <cell r="K8281" t="str">
            <v>9424</v>
          </cell>
          <cell r="L8281" t="e">
            <v>#N/A</v>
          </cell>
        </row>
        <row r="8282">
          <cell r="K8282" t="str">
            <v>9424</v>
          </cell>
          <cell r="L8282" t="e">
            <v>#N/A</v>
          </cell>
        </row>
        <row r="8283">
          <cell r="K8283" t="str">
            <v>9424</v>
          </cell>
          <cell r="L8283" t="e">
            <v>#N/A</v>
          </cell>
        </row>
        <row r="8284">
          <cell r="K8284" t="str">
            <v>9424</v>
          </cell>
          <cell r="L8284" t="e">
            <v>#N/A</v>
          </cell>
        </row>
        <row r="8285">
          <cell r="K8285" t="str">
            <v>9424</v>
          </cell>
          <cell r="L8285" t="e">
            <v>#N/A</v>
          </cell>
        </row>
        <row r="8286">
          <cell r="K8286" t="str">
            <v>9424</v>
          </cell>
          <cell r="L8286" t="e">
            <v>#N/A</v>
          </cell>
        </row>
        <row r="8287">
          <cell r="K8287" t="str">
            <v>9431</v>
          </cell>
          <cell r="L8287" t="e">
            <v>#N/A</v>
          </cell>
        </row>
        <row r="8288">
          <cell r="K8288" t="str">
            <v>9431</v>
          </cell>
          <cell r="L8288" t="e">
            <v>#N/A</v>
          </cell>
        </row>
        <row r="8289">
          <cell r="K8289" t="str">
            <v>9430</v>
          </cell>
          <cell r="L8289" t="e">
            <v>#N/A</v>
          </cell>
        </row>
        <row r="8290">
          <cell r="K8290" t="str">
            <v>9430</v>
          </cell>
          <cell r="L8290" t="e">
            <v>#N/A</v>
          </cell>
        </row>
        <row r="8291">
          <cell r="K8291" t="str">
            <v>9430</v>
          </cell>
          <cell r="L8291" t="e">
            <v>#N/A</v>
          </cell>
        </row>
        <row r="8292">
          <cell r="K8292" t="str">
            <v>9430</v>
          </cell>
          <cell r="L8292" t="e">
            <v>#N/A</v>
          </cell>
        </row>
        <row r="8293">
          <cell r="K8293" t="str">
            <v>9435</v>
          </cell>
          <cell r="L8293" t="e">
            <v>#N/A</v>
          </cell>
        </row>
        <row r="8294">
          <cell r="K8294" t="str">
            <v>9435</v>
          </cell>
          <cell r="L8294" t="e">
            <v>#N/A</v>
          </cell>
        </row>
        <row r="8295">
          <cell r="K8295" t="str">
            <v>9437</v>
          </cell>
          <cell r="L8295" t="e">
            <v>#N/A</v>
          </cell>
        </row>
        <row r="8296">
          <cell r="K8296" t="str">
            <v>9437</v>
          </cell>
          <cell r="L8296" t="e">
            <v>#N/A</v>
          </cell>
        </row>
        <row r="8297">
          <cell r="K8297" t="str">
            <v>9437</v>
          </cell>
          <cell r="L8297" t="e">
            <v>#N/A</v>
          </cell>
        </row>
        <row r="8298">
          <cell r="K8298" t="str">
            <v>9437</v>
          </cell>
          <cell r="L8298" t="e">
            <v>#N/A</v>
          </cell>
        </row>
        <row r="8299">
          <cell r="K8299" t="str">
            <v>9437</v>
          </cell>
          <cell r="L8299" t="e">
            <v>#N/A</v>
          </cell>
        </row>
        <row r="8300">
          <cell r="K8300" t="str">
            <v>9437</v>
          </cell>
          <cell r="L8300" t="e">
            <v>#N/A</v>
          </cell>
        </row>
        <row r="8301">
          <cell r="K8301" t="str">
            <v>9437</v>
          </cell>
          <cell r="L8301" t="e">
            <v>#N/A</v>
          </cell>
        </row>
        <row r="8302">
          <cell r="K8302" t="str">
            <v>9433</v>
          </cell>
          <cell r="L8302" t="e">
            <v>#N/A</v>
          </cell>
        </row>
        <row r="8303">
          <cell r="K8303" t="str">
            <v>9433</v>
          </cell>
          <cell r="L8303" t="e">
            <v>#N/A</v>
          </cell>
        </row>
        <row r="8304">
          <cell r="K8304" t="str">
            <v>9433</v>
          </cell>
          <cell r="L8304" t="e">
            <v>#N/A</v>
          </cell>
        </row>
        <row r="8305">
          <cell r="K8305" t="str">
            <v>9433</v>
          </cell>
          <cell r="L8305" t="e">
            <v>#N/A</v>
          </cell>
        </row>
        <row r="8306">
          <cell r="K8306" t="str">
            <v>9820</v>
          </cell>
          <cell r="L8306" t="e">
            <v>#N/A</v>
          </cell>
        </row>
        <row r="8307">
          <cell r="K8307" t="str">
            <v>9820</v>
          </cell>
          <cell r="L8307" t="e">
            <v>#N/A</v>
          </cell>
        </row>
        <row r="8308">
          <cell r="K8308" t="str">
            <v>9411</v>
          </cell>
          <cell r="L8308" t="e">
            <v>#N/A</v>
          </cell>
        </row>
        <row r="8309">
          <cell r="K8309" t="str">
            <v>9411</v>
          </cell>
          <cell r="L8309" t="e">
            <v>#N/A</v>
          </cell>
        </row>
        <row r="8310">
          <cell r="K8310" t="str">
            <v>9438</v>
          </cell>
          <cell r="L8310" t="e">
            <v>#N/A</v>
          </cell>
        </row>
        <row r="8311">
          <cell r="K8311" t="str">
            <v>9438</v>
          </cell>
          <cell r="L8311" t="e">
            <v>#N/A</v>
          </cell>
        </row>
        <row r="8312">
          <cell r="K8312" t="str">
            <v>9434</v>
          </cell>
          <cell r="L8312" t="e">
            <v>#N/A</v>
          </cell>
        </row>
        <row r="8313">
          <cell r="K8313" t="str">
            <v>9434</v>
          </cell>
          <cell r="L8313" t="e">
            <v>#N/A</v>
          </cell>
        </row>
        <row r="8314">
          <cell r="K8314" t="str">
            <v>9433</v>
          </cell>
          <cell r="L8314" t="e">
            <v>#N/A</v>
          </cell>
        </row>
        <row r="8315">
          <cell r="K8315" t="str">
            <v>9433</v>
          </cell>
          <cell r="L8315" t="e">
            <v>#N/A</v>
          </cell>
        </row>
        <row r="8316">
          <cell r="K8316" t="str">
            <v>9411</v>
          </cell>
          <cell r="L8316" t="e">
            <v>#N/A</v>
          </cell>
        </row>
        <row r="8317">
          <cell r="K8317" t="str">
            <v>9210</v>
          </cell>
          <cell r="L8317" t="e">
            <v>#N/A</v>
          </cell>
        </row>
        <row r="8318">
          <cell r="K8318" t="str">
            <v>9210</v>
          </cell>
          <cell r="L8318" t="e">
            <v>#N/A</v>
          </cell>
        </row>
        <row r="8319">
          <cell r="K8319" t="str">
            <v>9441</v>
          </cell>
          <cell r="L8319" t="e">
            <v>#N/A</v>
          </cell>
        </row>
        <row r="8320">
          <cell r="K8320" t="str">
            <v>9441</v>
          </cell>
          <cell r="L8320" t="e">
            <v>#N/A</v>
          </cell>
        </row>
        <row r="8321">
          <cell r="K8321" t="str">
            <v>9411</v>
          </cell>
          <cell r="L8321" t="e">
            <v>#N/A</v>
          </cell>
        </row>
        <row r="8322">
          <cell r="K8322" t="str">
            <v>9441</v>
          </cell>
          <cell r="L8322" t="e">
            <v>#N/A</v>
          </cell>
        </row>
        <row r="8323">
          <cell r="K8323" t="str">
            <v>9441</v>
          </cell>
          <cell r="L8323" t="e">
            <v>#N/A</v>
          </cell>
        </row>
        <row r="8324">
          <cell r="K8324" t="str">
            <v>9441</v>
          </cell>
          <cell r="L8324" t="e">
            <v>#N/A</v>
          </cell>
        </row>
        <row r="8325">
          <cell r="K8325" t="str">
            <v>9441</v>
          </cell>
          <cell r="L8325" t="e">
            <v>#N/A</v>
          </cell>
        </row>
        <row r="8326">
          <cell r="K8326" t="str">
            <v>23121</v>
          </cell>
          <cell r="L8326" t="e">
            <v>#N/A</v>
          </cell>
        </row>
        <row r="8327">
          <cell r="K8327" t="str">
            <v>23121</v>
          </cell>
          <cell r="L8327" t="e">
            <v>#N/A</v>
          </cell>
        </row>
        <row r="8328">
          <cell r="K8328" t="str">
            <v>23121</v>
          </cell>
          <cell r="L8328" t="e">
            <v>#N/A</v>
          </cell>
        </row>
        <row r="8329">
          <cell r="K8329" t="str">
            <v>23121</v>
          </cell>
          <cell r="L8329" t="e">
            <v>#N/A</v>
          </cell>
        </row>
        <row r="8330">
          <cell r="K8330" t="str">
            <v>9434</v>
          </cell>
          <cell r="L8330" t="e">
            <v>#N/A</v>
          </cell>
        </row>
        <row r="8331">
          <cell r="K8331" t="str">
            <v>18718</v>
          </cell>
          <cell r="L8331" t="e">
            <v>#N/A</v>
          </cell>
        </row>
        <row r="8332">
          <cell r="K8332" t="str">
            <v>18718</v>
          </cell>
          <cell r="L8332" t="e">
            <v>#N/A</v>
          </cell>
        </row>
        <row r="8333">
          <cell r="K8333" t="str">
            <v>9455</v>
          </cell>
          <cell r="L8333" t="e">
            <v>#N/A</v>
          </cell>
        </row>
        <row r="8334">
          <cell r="K8334" t="str">
            <v>9455</v>
          </cell>
          <cell r="L8334" t="e">
            <v>#N/A</v>
          </cell>
        </row>
        <row r="8335">
          <cell r="K8335" t="str">
            <v>9456</v>
          </cell>
          <cell r="L8335" t="e">
            <v>#N/A</v>
          </cell>
        </row>
        <row r="8336">
          <cell r="K8336" t="str">
            <v>17613</v>
          </cell>
          <cell r="L8336" t="e">
            <v>#N/A</v>
          </cell>
        </row>
        <row r="8337">
          <cell r="L8337" t="e">
            <v>#N/A</v>
          </cell>
        </row>
        <row r="8338">
          <cell r="L8338" t="e">
            <v>#N/A</v>
          </cell>
        </row>
        <row r="8339">
          <cell r="L8339" t="e">
            <v>#N/A</v>
          </cell>
        </row>
        <row r="8340">
          <cell r="L8340" t="e">
            <v>#N/A</v>
          </cell>
        </row>
        <row r="8341">
          <cell r="L8341" t="e">
            <v>#N/A</v>
          </cell>
        </row>
        <row r="8342">
          <cell r="L8342" t="e">
            <v>#N/A</v>
          </cell>
        </row>
        <row r="8343">
          <cell r="L8343" t="e">
            <v>#N/A</v>
          </cell>
        </row>
        <row r="8344">
          <cell r="L8344" t="e">
            <v>#N/A</v>
          </cell>
        </row>
        <row r="8345">
          <cell r="L8345" t="e">
            <v>#N/A</v>
          </cell>
        </row>
        <row r="8346">
          <cell r="L8346" t="e">
            <v>#N/A</v>
          </cell>
        </row>
        <row r="8347">
          <cell r="L8347" t="e">
            <v>#N/A</v>
          </cell>
        </row>
        <row r="8348">
          <cell r="L8348" t="e">
            <v>#N/A</v>
          </cell>
        </row>
        <row r="8349">
          <cell r="L8349" t="e">
            <v>#N/A</v>
          </cell>
        </row>
        <row r="8350">
          <cell r="L8350" t="e">
            <v>#N/A</v>
          </cell>
        </row>
        <row r="8351">
          <cell r="L8351" t="e">
            <v>#N/A</v>
          </cell>
        </row>
        <row r="8352">
          <cell r="L8352" t="e">
            <v>#N/A</v>
          </cell>
        </row>
        <row r="8353">
          <cell r="L8353" t="e">
            <v>#N/A</v>
          </cell>
        </row>
        <row r="8354">
          <cell r="L8354" t="e">
            <v>#N/A</v>
          </cell>
        </row>
        <row r="8355">
          <cell r="L8355" t="e">
            <v>#N/A</v>
          </cell>
        </row>
        <row r="8356">
          <cell r="L8356" t="e">
            <v>#N/A</v>
          </cell>
        </row>
        <row r="8357">
          <cell r="L8357" t="e">
            <v>#N/A</v>
          </cell>
        </row>
        <row r="8358">
          <cell r="L8358" t="e">
            <v>#N/A</v>
          </cell>
        </row>
        <row r="8359">
          <cell r="L8359" t="e">
            <v>#N/A</v>
          </cell>
        </row>
        <row r="8360">
          <cell r="L8360" t="e">
            <v>#N/A</v>
          </cell>
        </row>
        <row r="8361">
          <cell r="K8361" t="str">
            <v>9121</v>
          </cell>
          <cell r="L8361" t="e">
            <v>#N/A</v>
          </cell>
        </row>
        <row r="8362">
          <cell r="K8362" t="str">
            <v>9121</v>
          </cell>
          <cell r="L8362" t="e">
            <v>#N/A</v>
          </cell>
        </row>
        <row r="8363">
          <cell r="K8363" t="str">
            <v>9121</v>
          </cell>
          <cell r="L8363" t="e">
            <v>#N/A</v>
          </cell>
        </row>
        <row r="8364">
          <cell r="K8364" t="str">
            <v>9251</v>
          </cell>
          <cell r="L8364" t="e">
            <v>#N/A</v>
          </cell>
        </row>
        <row r="8365">
          <cell r="K8365" t="str">
            <v>9251</v>
          </cell>
          <cell r="L8365" t="e">
            <v>#N/A</v>
          </cell>
        </row>
        <row r="8366">
          <cell r="K8366" t="str">
            <v>9250</v>
          </cell>
          <cell r="L8366" t="e">
            <v>#N/A</v>
          </cell>
        </row>
        <row r="8367">
          <cell r="K8367" t="str">
            <v>9250</v>
          </cell>
          <cell r="L8367" t="e">
            <v>#N/A</v>
          </cell>
        </row>
        <row r="8368">
          <cell r="K8368" t="str">
            <v>9251</v>
          </cell>
          <cell r="L8368" t="e">
            <v>#N/A</v>
          </cell>
        </row>
        <row r="8369">
          <cell r="K8369" t="str">
            <v>9251</v>
          </cell>
          <cell r="L8369" t="e">
            <v>#N/A</v>
          </cell>
        </row>
        <row r="8370">
          <cell r="K8370" t="str">
            <v>9120</v>
          </cell>
          <cell r="L8370" t="e">
            <v>#N/A</v>
          </cell>
        </row>
        <row r="8371">
          <cell r="K8371" t="str">
            <v>9120</v>
          </cell>
          <cell r="L8371" t="e">
            <v>#N/A</v>
          </cell>
        </row>
        <row r="8372">
          <cell r="K8372" t="str">
            <v>9120</v>
          </cell>
          <cell r="L8372" t="e">
            <v>#N/A</v>
          </cell>
        </row>
        <row r="8373">
          <cell r="K8373" t="str">
            <v>21510</v>
          </cell>
          <cell r="L8373" t="e">
            <v>#N/A</v>
          </cell>
        </row>
        <row r="8374">
          <cell r="K8374" t="str">
            <v>21510</v>
          </cell>
          <cell r="L8374" t="e">
            <v>#N/A</v>
          </cell>
        </row>
        <row r="8375">
          <cell r="K8375" t="str">
            <v>21510</v>
          </cell>
          <cell r="L8375" t="e">
            <v>#N/A</v>
          </cell>
        </row>
        <row r="8376">
          <cell r="K8376" t="str">
            <v>21510</v>
          </cell>
          <cell r="L8376" t="e">
            <v>#N/A</v>
          </cell>
        </row>
        <row r="8377">
          <cell r="K8377" t="str">
            <v>7190</v>
          </cell>
          <cell r="L8377" t="e">
            <v>#N/A</v>
          </cell>
        </row>
        <row r="8378">
          <cell r="K8378" t="str">
            <v>7190</v>
          </cell>
          <cell r="L8378" t="e">
            <v>#N/A</v>
          </cell>
        </row>
        <row r="8379">
          <cell r="K8379" t="str">
            <v>9371</v>
          </cell>
          <cell r="L8379" t="e">
            <v>#N/A</v>
          </cell>
        </row>
        <row r="8380">
          <cell r="K8380" t="str">
            <v>9371</v>
          </cell>
          <cell r="L8380" t="e">
            <v>#N/A</v>
          </cell>
        </row>
        <row r="8381">
          <cell r="K8381" t="str">
            <v>9101</v>
          </cell>
          <cell r="L8381" t="e">
            <v>#N/A</v>
          </cell>
        </row>
        <row r="8382">
          <cell r="K8382" t="str">
            <v>9101</v>
          </cell>
          <cell r="L8382" t="e">
            <v>#N/A</v>
          </cell>
        </row>
        <row r="8383">
          <cell r="K8383" t="str">
            <v>9101</v>
          </cell>
          <cell r="L8383" t="e">
            <v>#N/A</v>
          </cell>
        </row>
        <row r="8384">
          <cell r="K8384" t="str">
            <v>9101</v>
          </cell>
          <cell r="L8384" t="e">
            <v>#N/A</v>
          </cell>
        </row>
        <row r="8385">
          <cell r="K8385" t="str">
            <v>9101</v>
          </cell>
          <cell r="L8385" t="e">
            <v>#N/A</v>
          </cell>
        </row>
        <row r="8386">
          <cell r="K8386" t="str">
            <v>9110</v>
          </cell>
          <cell r="L8386" t="e">
            <v>#N/A</v>
          </cell>
        </row>
        <row r="8387">
          <cell r="K8387" t="str">
            <v>9110</v>
          </cell>
          <cell r="L8387" t="e">
            <v>#N/A</v>
          </cell>
        </row>
        <row r="8388">
          <cell r="K8388" t="str">
            <v>18710</v>
          </cell>
          <cell r="L8388" t="e">
            <v>#N/A</v>
          </cell>
        </row>
        <row r="8389">
          <cell r="K8389" t="str">
            <v>18710</v>
          </cell>
          <cell r="L8389" t="e">
            <v>#N/A</v>
          </cell>
        </row>
        <row r="8390">
          <cell r="K8390" t="str">
            <v>18710</v>
          </cell>
          <cell r="L8390" t="e">
            <v>#N/A</v>
          </cell>
        </row>
        <row r="8391">
          <cell r="K8391" t="str">
            <v>9110</v>
          </cell>
          <cell r="L8391" t="e">
            <v>#N/A</v>
          </cell>
        </row>
        <row r="8392">
          <cell r="K8392" t="str">
            <v>9203</v>
          </cell>
          <cell r="L8392" t="e">
            <v>#N/A</v>
          </cell>
        </row>
        <row r="8393">
          <cell r="K8393" t="str">
            <v>9203</v>
          </cell>
          <cell r="L8393" t="e">
            <v>#N/A</v>
          </cell>
        </row>
        <row r="8394">
          <cell r="K8394" t="str">
            <v>18710</v>
          </cell>
          <cell r="L8394" t="e">
            <v>#N/A</v>
          </cell>
        </row>
        <row r="8395">
          <cell r="K8395" t="str">
            <v>18711</v>
          </cell>
          <cell r="L8395" t="e">
            <v>#N/A</v>
          </cell>
        </row>
        <row r="8396">
          <cell r="K8396" t="str">
            <v>9301</v>
          </cell>
          <cell r="L8396" t="e">
            <v>#N/A</v>
          </cell>
        </row>
        <row r="8397">
          <cell r="K8397" t="str">
            <v>9301</v>
          </cell>
          <cell r="L8397" t="e">
            <v>#N/A</v>
          </cell>
        </row>
        <row r="8398">
          <cell r="K8398" t="str">
            <v>9302</v>
          </cell>
          <cell r="L8398" t="e">
            <v>#N/A</v>
          </cell>
        </row>
        <row r="8399">
          <cell r="K8399" t="str">
            <v>18712</v>
          </cell>
          <cell r="L8399" t="e">
            <v>#N/A</v>
          </cell>
        </row>
        <row r="8400">
          <cell r="K8400" t="str">
            <v>18713</v>
          </cell>
          <cell r="L8400" t="e">
            <v>#N/A</v>
          </cell>
        </row>
        <row r="8401">
          <cell r="K8401" t="str">
            <v>9401</v>
          </cell>
          <cell r="L8401" t="e">
            <v>#N/A</v>
          </cell>
        </row>
        <row r="8402">
          <cell r="K8402" t="str">
            <v>9401</v>
          </cell>
          <cell r="L8402" t="e">
            <v>#N/A</v>
          </cell>
        </row>
        <row r="8403">
          <cell r="K8403" t="str">
            <v>18813</v>
          </cell>
          <cell r="L8403" t="e">
            <v>#N/A</v>
          </cell>
        </row>
        <row r="8404">
          <cell r="K8404" t="str">
            <v>18813</v>
          </cell>
          <cell r="L8404" t="e">
            <v>#N/A</v>
          </cell>
        </row>
        <row r="8405">
          <cell r="K8405" t="str">
            <v>9403</v>
          </cell>
          <cell r="L8405" t="e">
            <v>#N/A</v>
          </cell>
        </row>
        <row r="8406">
          <cell r="K8406" t="str">
            <v>18710</v>
          </cell>
          <cell r="L8406" t="e">
            <v>#N/A</v>
          </cell>
        </row>
        <row r="8407">
          <cell r="K8407" t="str">
            <v>18710</v>
          </cell>
          <cell r="L8407" t="e">
            <v>#N/A</v>
          </cell>
        </row>
        <row r="8408">
          <cell r="K8408" t="str">
            <v>18710</v>
          </cell>
          <cell r="L8408" t="e">
            <v>#N/A</v>
          </cell>
        </row>
        <row r="8409">
          <cell r="K8409" t="str">
            <v>18710</v>
          </cell>
          <cell r="L8409" t="e">
            <v>#N/A</v>
          </cell>
        </row>
        <row r="8410">
          <cell r="K8410" t="str">
            <v>18710</v>
          </cell>
          <cell r="L8410" t="e">
            <v>#N/A</v>
          </cell>
        </row>
        <row r="8411">
          <cell r="K8411" t="str">
            <v>9252</v>
          </cell>
          <cell r="L8411" t="e">
            <v>#N/A</v>
          </cell>
        </row>
        <row r="8412">
          <cell r="K8412" t="str">
            <v>9252</v>
          </cell>
          <cell r="L8412" t="e">
            <v>#N/A</v>
          </cell>
        </row>
        <row r="8413">
          <cell r="K8413" t="str">
            <v>9344</v>
          </cell>
          <cell r="L8413" t="e">
            <v>#N/A</v>
          </cell>
        </row>
        <row r="8414">
          <cell r="K8414" t="str">
            <v>9344</v>
          </cell>
          <cell r="L8414" t="e">
            <v>#N/A</v>
          </cell>
        </row>
        <row r="8415">
          <cell r="K8415" t="str">
            <v>9346</v>
          </cell>
          <cell r="L8415" t="e">
            <v>#N/A</v>
          </cell>
        </row>
        <row r="8416">
          <cell r="K8416" t="str">
            <v>9346</v>
          </cell>
          <cell r="L8416" t="e">
            <v>#N/A</v>
          </cell>
        </row>
        <row r="8417">
          <cell r="K8417" t="str">
            <v>9436</v>
          </cell>
          <cell r="L8417" t="e">
            <v>#N/A</v>
          </cell>
        </row>
        <row r="8418">
          <cell r="K8418" t="str">
            <v>9436</v>
          </cell>
          <cell r="L8418" t="e">
            <v>#N/A</v>
          </cell>
        </row>
        <row r="8419">
          <cell r="K8419" t="str">
            <v>9432</v>
          </cell>
          <cell r="L8419" t="e">
            <v>#N/A</v>
          </cell>
        </row>
        <row r="8420">
          <cell r="K8420" t="str">
            <v>9432</v>
          </cell>
          <cell r="L8420" t="e">
            <v>#N/A</v>
          </cell>
        </row>
        <row r="8421">
          <cell r="K8421" t="str">
            <v>9413</v>
          </cell>
          <cell r="L8421" t="e">
            <v>#N/A</v>
          </cell>
        </row>
        <row r="8422">
          <cell r="K8422" t="str">
            <v>9413</v>
          </cell>
          <cell r="L8422" t="e">
            <v>#N/A</v>
          </cell>
        </row>
        <row r="8423">
          <cell r="K8423" t="str">
            <v>9346</v>
          </cell>
          <cell r="L8423" t="e">
            <v>#N/A</v>
          </cell>
        </row>
        <row r="8424">
          <cell r="K8424" t="str">
            <v>9346</v>
          </cell>
          <cell r="L8424" t="e">
            <v>#N/A</v>
          </cell>
        </row>
        <row r="8425">
          <cell r="K8425" t="str">
            <v>9343</v>
          </cell>
          <cell r="L8425" t="e">
            <v>#N/A</v>
          </cell>
        </row>
        <row r="8426">
          <cell r="K8426" t="str">
            <v>9343</v>
          </cell>
          <cell r="L8426" t="e">
            <v>#N/A</v>
          </cell>
        </row>
        <row r="8427">
          <cell r="K8427" t="str">
            <v>9346</v>
          </cell>
          <cell r="L8427" t="e">
            <v>#N/A</v>
          </cell>
        </row>
        <row r="8428">
          <cell r="K8428" t="str">
            <v>9346</v>
          </cell>
          <cell r="L8428" t="e">
            <v>#N/A</v>
          </cell>
        </row>
        <row r="8429">
          <cell r="K8429" t="str">
            <v>9346</v>
          </cell>
          <cell r="L8429" t="e">
            <v>#N/A</v>
          </cell>
        </row>
        <row r="8430">
          <cell r="L8430" t="e">
            <v>#N/A</v>
          </cell>
        </row>
        <row r="8431">
          <cell r="K8431" t="str">
            <v>18819</v>
          </cell>
          <cell r="L8431" t="e">
            <v>#N/A</v>
          </cell>
        </row>
        <row r="8432">
          <cell r="L8432" t="e">
            <v>#N/A</v>
          </cell>
        </row>
        <row r="8433">
          <cell r="K8433" t="str">
            <v>18819</v>
          </cell>
          <cell r="L8433" t="e">
            <v>#N/A</v>
          </cell>
        </row>
        <row r="8434">
          <cell r="K8434" t="str">
            <v>9346</v>
          </cell>
          <cell r="L8434" t="e">
            <v>#N/A</v>
          </cell>
        </row>
        <row r="8435">
          <cell r="K8435" t="str">
            <v>9346</v>
          </cell>
          <cell r="L8435" t="e">
            <v>#N/A</v>
          </cell>
        </row>
        <row r="8436">
          <cell r="K8436" t="str">
            <v>9346</v>
          </cell>
          <cell r="L8436" t="e">
            <v>#N/A</v>
          </cell>
        </row>
        <row r="8437">
          <cell r="K8437" t="str">
            <v>9433</v>
          </cell>
          <cell r="L8437" t="e">
            <v>#N/A</v>
          </cell>
        </row>
        <row r="8438">
          <cell r="K8438" t="str">
            <v>9433</v>
          </cell>
          <cell r="L8438" t="e">
            <v>#N/A</v>
          </cell>
        </row>
        <row r="8439">
          <cell r="K8439" t="str">
            <v>11545</v>
          </cell>
          <cell r="L8439" t="e">
            <v>#N/A</v>
          </cell>
        </row>
        <row r="8440">
          <cell r="K8440" t="str">
            <v>11545</v>
          </cell>
          <cell r="L8440" t="e">
            <v>#N/A</v>
          </cell>
        </row>
        <row r="8441">
          <cell r="K8441" t="str">
            <v>11545</v>
          </cell>
          <cell r="L8441" t="e">
            <v>#N/A</v>
          </cell>
        </row>
        <row r="8442">
          <cell r="K8442" t="str">
            <v>11545</v>
          </cell>
          <cell r="L8442" t="e">
            <v>#N/A</v>
          </cell>
        </row>
        <row r="8443">
          <cell r="K8443" t="str">
            <v>11545</v>
          </cell>
          <cell r="L8443" t="e">
            <v>#N/A</v>
          </cell>
        </row>
        <row r="8444">
          <cell r="K8444" t="str">
            <v>11545</v>
          </cell>
          <cell r="L8444" t="e">
            <v>#N/A</v>
          </cell>
        </row>
        <row r="8445">
          <cell r="K8445" t="str">
            <v>9450</v>
          </cell>
          <cell r="L8445" t="e">
            <v>#N/A</v>
          </cell>
        </row>
        <row r="8446">
          <cell r="K8446" t="str">
            <v>9450</v>
          </cell>
          <cell r="L8446" t="e">
            <v>#N/A</v>
          </cell>
        </row>
        <row r="8447">
          <cell r="K8447" t="str">
            <v>18718</v>
          </cell>
          <cell r="L8447" t="e">
            <v>#N/A</v>
          </cell>
        </row>
        <row r="8448">
          <cell r="K8448" t="str">
            <v>18718</v>
          </cell>
          <cell r="L8448" t="e">
            <v>#N/A</v>
          </cell>
        </row>
        <row r="8449">
          <cell r="K8449" t="str">
            <v>18718</v>
          </cell>
          <cell r="L8449" t="e">
            <v>#N/A</v>
          </cell>
        </row>
        <row r="8450">
          <cell r="K8450" t="str">
            <v>18718</v>
          </cell>
          <cell r="L8450" t="e">
            <v>#N/A</v>
          </cell>
        </row>
        <row r="8451">
          <cell r="K8451" t="str">
            <v>18718</v>
          </cell>
          <cell r="L8451" t="e">
            <v>#N/A</v>
          </cell>
        </row>
        <row r="8452">
          <cell r="L8452" t="str">
            <v>TRASLADO ASISTENCIAL BASICO TERRESTRE PRIMARIO</v>
          </cell>
        </row>
        <row r="8453">
          <cell r="L8453" t="str">
            <v>TRASLADO ASISTENCIAL BASICO TERRESTRE PRIMARIO</v>
          </cell>
        </row>
        <row r="8454">
          <cell r="L8454" t="e">
            <v>#N/A</v>
          </cell>
        </row>
        <row r="8455">
          <cell r="K8455" t="str">
            <v>9371</v>
          </cell>
          <cell r="L8455" t="e">
            <v>#N/A</v>
          </cell>
        </row>
        <row r="8456">
          <cell r="K8456" t="str">
            <v>7162</v>
          </cell>
          <cell r="L8456" t="e">
            <v>#N/A</v>
          </cell>
        </row>
        <row r="8457">
          <cell r="K8457" t="str">
            <v>7162</v>
          </cell>
          <cell r="L8457" t="e">
            <v>#N/A</v>
          </cell>
        </row>
        <row r="8458">
          <cell r="K8458" t="str">
            <v>23105</v>
          </cell>
          <cell r="L8458" t="e">
            <v>#N/A</v>
          </cell>
        </row>
        <row r="8459">
          <cell r="K8459" t="str">
            <v>23105</v>
          </cell>
          <cell r="L8459" t="e">
            <v>#N/A</v>
          </cell>
        </row>
        <row r="8460">
          <cell r="K8460" t="str">
            <v>23105</v>
          </cell>
          <cell r="L8460" t="e">
            <v>#N/A</v>
          </cell>
        </row>
        <row r="8461">
          <cell r="K8461" t="str">
            <v>23105</v>
          </cell>
          <cell r="L8461" t="e">
            <v>#N/A</v>
          </cell>
        </row>
        <row r="8462">
          <cell r="K8462" t="str">
            <v>23105</v>
          </cell>
          <cell r="L8462" t="e">
            <v>#N/A</v>
          </cell>
        </row>
        <row r="8463">
          <cell r="L8463" t="str">
            <v>TRASLADO ASISTENCIAL BASICO TERRESTRE PRIMARIO</v>
          </cell>
        </row>
        <row r="8464">
          <cell r="L8464" t="str">
            <v>TRASLADO ASISTENCIAL BASICO TERRESTRE PRIMARIO</v>
          </cell>
        </row>
        <row r="8465">
          <cell r="K8465" t="str">
            <v>9501</v>
          </cell>
          <cell r="L8465" t="e">
            <v>#N/A</v>
          </cell>
        </row>
        <row r="8466">
          <cell r="K8466" t="str">
            <v>18815</v>
          </cell>
          <cell r="L8466" t="e">
            <v>#N/A</v>
          </cell>
        </row>
        <row r="8467">
          <cell r="K8467" t="str">
            <v>9502</v>
          </cell>
          <cell r="L8467" t="e">
            <v>#N/A</v>
          </cell>
        </row>
        <row r="8468">
          <cell r="K8468" t="str">
            <v>9502</v>
          </cell>
          <cell r="L8468" t="e">
            <v>#N/A</v>
          </cell>
        </row>
        <row r="8469">
          <cell r="K8469" t="str">
            <v>9502</v>
          </cell>
          <cell r="L8469" t="e">
            <v>#N/A</v>
          </cell>
        </row>
        <row r="8470">
          <cell r="K8470" t="str">
            <v>17623</v>
          </cell>
          <cell r="L8470" t="e">
            <v>#N/A</v>
          </cell>
        </row>
        <row r="8471">
          <cell r="K8471" t="str">
            <v>17623</v>
          </cell>
          <cell r="L8471" t="e">
            <v>#N/A</v>
          </cell>
        </row>
        <row r="8472">
          <cell r="K8472" t="str">
            <v>17623</v>
          </cell>
          <cell r="L8472" t="e">
            <v>#N/A</v>
          </cell>
        </row>
        <row r="8473">
          <cell r="K8473" t="str">
            <v>17623</v>
          </cell>
          <cell r="L8473" t="e">
            <v>#N/A</v>
          </cell>
        </row>
        <row r="8474">
          <cell r="K8474" t="str">
            <v>17623</v>
          </cell>
          <cell r="L8474" t="e">
            <v>#N/A</v>
          </cell>
        </row>
        <row r="8475">
          <cell r="K8475" t="str">
            <v>17623</v>
          </cell>
          <cell r="L8475" t="e">
            <v>#N/A</v>
          </cell>
        </row>
        <row r="8476">
          <cell r="K8476" t="str">
            <v>17624</v>
          </cell>
          <cell r="L8476" t="e">
            <v>#N/A</v>
          </cell>
        </row>
        <row r="8477">
          <cell r="K8477" t="str">
            <v>31124</v>
          </cell>
          <cell r="L8477" t="e">
            <v>#N/A</v>
          </cell>
        </row>
        <row r="8478">
          <cell r="K8478" t="str">
            <v>31124</v>
          </cell>
          <cell r="L8478" t="e">
            <v>#N/A</v>
          </cell>
        </row>
        <row r="8479">
          <cell r="K8479" t="str">
            <v>31124</v>
          </cell>
          <cell r="L8479" t="e">
            <v>#N/A</v>
          </cell>
        </row>
        <row r="8480">
          <cell r="K8480" t="str">
            <v>17623</v>
          </cell>
          <cell r="L8480" t="e">
            <v>#N/A</v>
          </cell>
        </row>
        <row r="8481">
          <cell r="K8481" t="str">
            <v>17624</v>
          </cell>
          <cell r="L8481" t="e">
            <v>#N/A</v>
          </cell>
        </row>
        <row r="8482">
          <cell r="K8482" t="str">
            <v>17624</v>
          </cell>
          <cell r="L8482" t="e">
            <v>#N/A</v>
          </cell>
        </row>
        <row r="8483">
          <cell r="K8483" t="str">
            <v>17624</v>
          </cell>
          <cell r="L8483" t="e">
            <v>#N/A</v>
          </cell>
        </row>
        <row r="8484">
          <cell r="K8484" t="str">
            <v>9511</v>
          </cell>
          <cell r="L8484" t="e">
            <v>#N/A</v>
          </cell>
        </row>
        <row r="8485">
          <cell r="K8485" t="str">
            <v>9510</v>
          </cell>
          <cell r="L8485" t="e">
            <v>#N/A</v>
          </cell>
        </row>
        <row r="8486">
          <cell r="K8486" t="str">
            <v>9510</v>
          </cell>
          <cell r="L8486" t="e">
            <v>#N/A</v>
          </cell>
        </row>
        <row r="8487">
          <cell r="K8487" t="str">
            <v>9511</v>
          </cell>
          <cell r="L8487" t="e">
            <v>#N/A</v>
          </cell>
        </row>
        <row r="8488">
          <cell r="K8488" t="str">
            <v>9511</v>
          </cell>
          <cell r="L8488" t="e">
            <v>#N/A</v>
          </cell>
        </row>
        <row r="8489">
          <cell r="K8489" t="str">
            <v>509002</v>
          </cell>
          <cell r="L8489" t="e">
            <v>#N/A</v>
          </cell>
        </row>
        <row r="8490">
          <cell r="L8490" t="e">
            <v>#N/A</v>
          </cell>
        </row>
        <row r="8491">
          <cell r="K8491" t="str">
            <v>9514</v>
          </cell>
          <cell r="L8491" t="e">
            <v>#N/A</v>
          </cell>
        </row>
        <row r="8492">
          <cell r="K8492" t="str">
            <v>9512</v>
          </cell>
          <cell r="L8492" t="e">
            <v>#N/A</v>
          </cell>
        </row>
        <row r="8493">
          <cell r="K8493" t="str">
            <v>9512</v>
          </cell>
          <cell r="L8493" t="e">
            <v>#N/A</v>
          </cell>
        </row>
        <row r="8494">
          <cell r="K8494" t="str">
            <v>17623</v>
          </cell>
          <cell r="L8494" t="e">
            <v>#N/A</v>
          </cell>
        </row>
        <row r="8495">
          <cell r="K8495" t="str">
            <v>9520</v>
          </cell>
          <cell r="L8495" t="e">
            <v>#N/A</v>
          </cell>
        </row>
        <row r="8496">
          <cell r="K8496" t="str">
            <v>9520</v>
          </cell>
          <cell r="L8496" t="e">
            <v>#N/A</v>
          </cell>
        </row>
        <row r="8497">
          <cell r="K8497" t="str">
            <v>9520</v>
          </cell>
          <cell r="L8497" t="e">
            <v>#N/A</v>
          </cell>
        </row>
        <row r="8498">
          <cell r="K8498" t="str">
            <v>9521</v>
          </cell>
          <cell r="L8498" t="e">
            <v>#N/A</v>
          </cell>
        </row>
        <row r="8499">
          <cell r="K8499" t="str">
            <v>9521</v>
          </cell>
          <cell r="L8499" t="e">
            <v>#N/A</v>
          </cell>
        </row>
        <row r="8500">
          <cell r="K8500" t="str">
            <v>9521</v>
          </cell>
          <cell r="L8500" t="e">
            <v>#N/A</v>
          </cell>
        </row>
        <row r="8501">
          <cell r="K8501" t="str">
            <v>9501</v>
          </cell>
          <cell r="L8501" t="e">
            <v>#N/A</v>
          </cell>
        </row>
        <row r="8502">
          <cell r="K8502" t="str">
            <v>9501</v>
          </cell>
          <cell r="L8502" t="e">
            <v>#N/A</v>
          </cell>
        </row>
        <row r="8503">
          <cell r="K8503" t="str">
            <v>17623</v>
          </cell>
          <cell r="L8503" t="e">
            <v>#N/A</v>
          </cell>
        </row>
        <row r="8504">
          <cell r="K8504" t="str">
            <v>9510</v>
          </cell>
          <cell r="L8504" t="e">
            <v>#N/A</v>
          </cell>
        </row>
        <row r="8505">
          <cell r="K8505" t="str">
            <v>18816</v>
          </cell>
          <cell r="L8505" t="e">
            <v>#N/A</v>
          </cell>
        </row>
        <row r="8506">
          <cell r="K8506" t="str">
            <v>18816</v>
          </cell>
          <cell r="L8506" t="e">
            <v>#N/A</v>
          </cell>
        </row>
        <row r="8507">
          <cell r="K8507" t="str">
            <v>9440</v>
          </cell>
          <cell r="L8507" t="e">
            <v>#N/A</v>
          </cell>
        </row>
        <row r="8508">
          <cell r="K8508" t="str">
            <v>9440</v>
          </cell>
          <cell r="L8508" t="e">
            <v>#N/A</v>
          </cell>
        </row>
        <row r="8509">
          <cell r="K8509" t="str">
            <v>9440</v>
          </cell>
          <cell r="L8509" t="e">
            <v>#N/A</v>
          </cell>
        </row>
        <row r="8510">
          <cell r="L8510" t="str">
            <v>TRASLADO ASISTENCIAL BASICO TERRESTRE PRIMARIO</v>
          </cell>
        </row>
        <row r="8511">
          <cell r="L8511" t="str">
            <v>TRASLADO ASISTENCIAL BASICO TERRESTRE PRIMARIO</v>
          </cell>
        </row>
        <row r="8512">
          <cell r="L8512" t="str">
            <v>TRASLADO ASISTENCIAL BASICO TERRESTRE PRIMARIO</v>
          </cell>
        </row>
        <row r="8513">
          <cell r="K8513" t="str">
            <v>9602</v>
          </cell>
          <cell r="L8513" t="e">
            <v>#N/A</v>
          </cell>
        </row>
        <row r="8514">
          <cell r="L8514" t="e">
            <v>#N/A</v>
          </cell>
        </row>
        <row r="8515">
          <cell r="L8515" t="e">
            <v>#N/A</v>
          </cell>
        </row>
        <row r="8516">
          <cell r="L8516" t="e">
            <v>#N/A</v>
          </cell>
        </row>
        <row r="8517">
          <cell r="L8517" t="e">
            <v>#N/A</v>
          </cell>
        </row>
        <row r="8518">
          <cell r="L8518" t="e">
            <v>#N/A</v>
          </cell>
        </row>
        <row r="8519">
          <cell r="L8519" t="e">
            <v>#N/A</v>
          </cell>
        </row>
        <row r="8520">
          <cell r="K8520" t="str">
            <v>17621</v>
          </cell>
          <cell r="L8520" t="e">
            <v>#N/A</v>
          </cell>
        </row>
        <row r="8521">
          <cell r="K8521" t="str">
            <v>17625</v>
          </cell>
          <cell r="L8521" t="e">
            <v>#N/A</v>
          </cell>
        </row>
        <row r="8522">
          <cell r="K8522" t="str">
            <v>17625</v>
          </cell>
          <cell r="L8522" t="e">
            <v>#N/A</v>
          </cell>
        </row>
        <row r="8523">
          <cell r="L8523" t="e">
            <v>#N/A</v>
          </cell>
        </row>
        <row r="8524">
          <cell r="K8524" t="str">
            <v>9601</v>
          </cell>
          <cell r="L8524" t="e">
            <v>#N/A</v>
          </cell>
        </row>
        <row r="8525">
          <cell r="K8525" t="str">
            <v>9601</v>
          </cell>
          <cell r="L8525" t="e">
            <v>#N/A</v>
          </cell>
        </row>
        <row r="8526">
          <cell r="K8526" t="str">
            <v>9664</v>
          </cell>
          <cell r="L8526" t="e">
            <v>#N/A</v>
          </cell>
        </row>
        <row r="8527">
          <cell r="K8527" t="str">
            <v>9621</v>
          </cell>
          <cell r="L8527" t="e">
            <v>#N/A</v>
          </cell>
        </row>
        <row r="8528">
          <cell r="K8528" t="str">
            <v>9621</v>
          </cell>
          <cell r="L8528" t="e">
            <v>#N/A</v>
          </cell>
        </row>
        <row r="8529">
          <cell r="K8529" t="str">
            <v>9621</v>
          </cell>
          <cell r="L8529" t="e">
            <v>#N/A</v>
          </cell>
        </row>
        <row r="8530">
          <cell r="K8530" t="str">
            <v>9622</v>
          </cell>
          <cell r="L8530" t="e">
            <v>#N/A</v>
          </cell>
        </row>
        <row r="8531">
          <cell r="K8531" t="str">
            <v>9623</v>
          </cell>
          <cell r="L8531" t="e">
            <v>#N/A</v>
          </cell>
        </row>
        <row r="8532">
          <cell r="L8532" t="str">
            <v>TRASLADO ASISTENCIAL BASICO TERRESTRE PRIMARIO</v>
          </cell>
        </row>
        <row r="8533">
          <cell r="K8533" t="str">
            <v>9665</v>
          </cell>
          <cell r="L8533" t="e">
            <v>#N/A</v>
          </cell>
        </row>
        <row r="8534">
          <cell r="K8534" t="str">
            <v>9620</v>
          </cell>
          <cell r="L8534" t="e">
            <v>#N/A</v>
          </cell>
        </row>
        <row r="8535">
          <cell r="K8535" t="str">
            <v>9623</v>
          </cell>
          <cell r="L8535" t="e">
            <v>#N/A</v>
          </cell>
        </row>
        <row r="8536">
          <cell r="K8536" t="str">
            <v>9605</v>
          </cell>
          <cell r="L8536" t="e">
            <v>#N/A</v>
          </cell>
        </row>
        <row r="8537">
          <cell r="K8537" t="str">
            <v>9601</v>
          </cell>
          <cell r="L8537" t="e">
            <v>#N/A</v>
          </cell>
        </row>
        <row r="8538">
          <cell r="K8538" t="str">
            <v>9660</v>
          </cell>
          <cell r="L8538" t="e">
            <v>#N/A</v>
          </cell>
        </row>
        <row r="8539">
          <cell r="K8539" t="str">
            <v>9602</v>
          </cell>
          <cell r="L8539" t="e">
            <v>#N/A</v>
          </cell>
        </row>
        <row r="8540">
          <cell r="K8540" t="str">
            <v>17625</v>
          </cell>
          <cell r="L8540" t="e">
            <v>#N/A</v>
          </cell>
        </row>
        <row r="8541">
          <cell r="K8541" t="str">
            <v>17625</v>
          </cell>
          <cell r="L8541" t="e">
            <v>#N/A</v>
          </cell>
        </row>
        <row r="8542">
          <cell r="K8542" t="str">
            <v>17625</v>
          </cell>
          <cell r="L8542" t="e">
            <v>#N/A</v>
          </cell>
        </row>
        <row r="8543">
          <cell r="K8543" t="str">
            <v>7121</v>
          </cell>
          <cell r="L8543" t="e">
            <v>#N/A</v>
          </cell>
        </row>
        <row r="8544">
          <cell r="K8544" t="str">
            <v>7121</v>
          </cell>
          <cell r="L8544" t="e">
            <v>#N/A</v>
          </cell>
        </row>
        <row r="8545">
          <cell r="K8545" t="str">
            <v>18600</v>
          </cell>
          <cell r="L8545" t="e">
            <v>#N/A</v>
          </cell>
        </row>
        <row r="8546">
          <cell r="K8546" t="str">
            <v>18600</v>
          </cell>
          <cell r="L8546" t="e">
            <v>#N/A</v>
          </cell>
        </row>
        <row r="8547">
          <cell r="K8547" t="str">
            <v>9663</v>
          </cell>
          <cell r="L8547" t="e">
            <v>#N/A</v>
          </cell>
        </row>
        <row r="8548">
          <cell r="K8548" t="str">
            <v>9632</v>
          </cell>
          <cell r="L8548" t="e">
            <v>#N/A</v>
          </cell>
        </row>
        <row r="8549">
          <cell r="K8549" t="str">
            <v>9631</v>
          </cell>
          <cell r="L8549" t="e">
            <v>#N/A</v>
          </cell>
        </row>
        <row r="8550">
          <cell r="K8550" t="str">
            <v>9631</v>
          </cell>
          <cell r="L8550" t="e">
            <v>#N/A</v>
          </cell>
        </row>
        <row r="8551">
          <cell r="K8551" t="str">
            <v>9631</v>
          </cell>
          <cell r="L8551" t="e">
            <v>#N/A</v>
          </cell>
        </row>
        <row r="8552">
          <cell r="K8552" t="str">
            <v>9631</v>
          </cell>
          <cell r="L8552" t="e">
            <v>#N/A</v>
          </cell>
        </row>
        <row r="8553">
          <cell r="K8553" t="str">
            <v>9631</v>
          </cell>
          <cell r="L8553" t="e">
            <v>#N/A</v>
          </cell>
        </row>
        <row r="8554">
          <cell r="K8554" t="str">
            <v>9631</v>
          </cell>
          <cell r="L8554" t="e">
            <v>#N/A</v>
          </cell>
        </row>
        <row r="8555">
          <cell r="K8555" t="str">
            <v>9651</v>
          </cell>
          <cell r="L8555" t="e">
            <v>#N/A</v>
          </cell>
        </row>
        <row r="8556">
          <cell r="K8556" t="str">
            <v>9651</v>
          </cell>
          <cell r="L8556" t="e">
            <v>#N/A</v>
          </cell>
        </row>
        <row r="8557">
          <cell r="K8557" t="str">
            <v>9650</v>
          </cell>
          <cell r="L8557" t="e">
            <v>#N/A</v>
          </cell>
        </row>
        <row r="8558">
          <cell r="K8558" t="str">
            <v>9650</v>
          </cell>
          <cell r="L8558" t="e">
            <v>#N/A</v>
          </cell>
        </row>
        <row r="8559">
          <cell r="K8559" t="str">
            <v>9642</v>
          </cell>
          <cell r="L8559" t="e">
            <v>#N/A</v>
          </cell>
        </row>
        <row r="8560">
          <cell r="K8560" t="str">
            <v>9651</v>
          </cell>
          <cell r="L8560" t="e">
            <v>#N/A</v>
          </cell>
        </row>
        <row r="8561">
          <cell r="K8561" t="str">
            <v>9651</v>
          </cell>
          <cell r="L8561" t="e">
            <v>#N/A</v>
          </cell>
        </row>
        <row r="8562">
          <cell r="K8562" t="str">
            <v>9651</v>
          </cell>
          <cell r="L8562" t="e">
            <v>#N/A</v>
          </cell>
        </row>
        <row r="8563">
          <cell r="K8563" t="str">
            <v>9651</v>
          </cell>
          <cell r="L8563" t="e">
            <v>#N/A</v>
          </cell>
        </row>
        <row r="8564">
          <cell r="K8564" t="str">
            <v>9651</v>
          </cell>
          <cell r="L8564" t="e">
            <v>#N/A</v>
          </cell>
        </row>
        <row r="8565">
          <cell r="K8565" t="str">
            <v>9651</v>
          </cell>
          <cell r="L8565" t="e">
            <v>#N/A</v>
          </cell>
        </row>
        <row r="8566">
          <cell r="K8566" t="str">
            <v>9651</v>
          </cell>
          <cell r="L8566" t="e">
            <v>#N/A</v>
          </cell>
        </row>
        <row r="8567">
          <cell r="K8567" t="str">
            <v>9641</v>
          </cell>
          <cell r="L8567" t="e">
            <v>#N/A</v>
          </cell>
        </row>
        <row r="8568">
          <cell r="K8568" t="str">
            <v>9640</v>
          </cell>
          <cell r="L8568" t="e">
            <v>#N/A</v>
          </cell>
        </row>
        <row r="8569">
          <cell r="K8569" t="str">
            <v>9602</v>
          </cell>
          <cell r="L8569" t="e">
            <v>#N/A</v>
          </cell>
        </row>
        <row r="8570">
          <cell r="K8570" t="str">
            <v>9602</v>
          </cell>
          <cell r="L8570" t="e">
            <v>#N/A</v>
          </cell>
        </row>
        <row r="8571">
          <cell r="K8571" t="str">
            <v>9661</v>
          </cell>
          <cell r="L8571" t="e">
            <v>#N/A</v>
          </cell>
        </row>
        <row r="8572">
          <cell r="K8572" t="str">
            <v>17620</v>
          </cell>
          <cell r="L8572" t="e">
            <v>#N/A</v>
          </cell>
        </row>
        <row r="8573">
          <cell r="K8573" t="str">
            <v>17625</v>
          </cell>
          <cell r="L8573" t="e">
            <v>#N/A</v>
          </cell>
        </row>
        <row r="8574">
          <cell r="K8574" t="str">
            <v>17626</v>
          </cell>
          <cell r="L8574" t="e">
            <v>#N/A</v>
          </cell>
        </row>
        <row r="8575">
          <cell r="K8575" t="str">
            <v>9604</v>
          </cell>
          <cell r="L8575" t="e">
            <v>#N/A</v>
          </cell>
        </row>
        <row r="8576">
          <cell r="K8576" t="str">
            <v>9604</v>
          </cell>
          <cell r="L8576" t="e">
            <v>#N/A</v>
          </cell>
        </row>
        <row r="8577">
          <cell r="K8577" t="str">
            <v>9604</v>
          </cell>
          <cell r="L8577" t="e">
            <v>#N/A</v>
          </cell>
        </row>
        <row r="8578">
          <cell r="K8578" t="str">
            <v>9604</v>
          </cell>
          <cell r="L8578" t="e">
            <v>#N/A</v>
          </cell>
        </row>
        <row r="8579">
          <cell r="K8579" t="str">
            <v>9604</v>
          </cell>
          <cell r="L8579" t="e">
            <v>#N/A</v>
          </cell>
        </row>
        <row r="8580">
          <cell r="K8580" t="str">
            <v>9604</v>
          </cell>
          <cell r="L8580" t="e">
            <v>#N/A</v>
          </cell>
        </row>
        <row r="8581">
          <cell r="K8581" t="str">
            <v>9604</v>
          </cell>
          <cell r="L8581" t="e">
            <v>#N/A</v>
          </cell>
        </row>
        <row r="8582">
          <cell r="K8582" t="str">
            <v>9604</v>
          </cell>
          <cell r="L8582" t="e">
            <v>#N/A</v>
          </cell>
        </row>
        <row r="8583">
          <cell r="K8583" t="str">
            <v>9604</v>
          </cell>
          <cell r="L8583" t="e">
            <v>#N/A</v>
          </cell>
        </row>
        <row r="8584">
          <cell r="K8584" t="str">
            <v>9601</v>
          </cell>
          <cell r="L8584" t="e">
            <v>#N/A</v>
          </cell>
        </row>
        <row r="8585">
          <cell r="K8585" t="str">
            <v>9601</v>
          </cell>
          <cell r="L8585" t="e">
            <v>#N/A</v>
          </cell>
        </row>
        <row r="8586">
          <cell r="K8586" t="str">
            <v>9601</v>
          </cell>
          <cell r="L8586" t="e">
            <v>#N/A</v>
          </cell>
        </row>
        <row r="8587">
          <cell r="K8587" t="str">
            <v>9705</v>
          </cell>
          <cell r="L8587" t="e">
            <v>#N/A</v>
          </cell>
        </row>
        <row r="8588">
          <cell r="K8588" t="str">
            <v>9603</v>
          </cell>
          <cell r="L8588" t="e">
            <v>#N/A</v>
          </cell>
        </row>
        <row r="8589">
          <cell r="K8589" t="str">
            <v>9603</v>
          </cell>
          <cell r="L8589" t="e">
            <v>#N/A</v>
          </cell>
        </row>
        <row r="8590">
          <cell r="K8590" t="str">
            <v>9703</v>
          </cell>
          <cell r="L8590" t="e">
            <v>#N/A</v>
          </cell>
        </row>
        <row r="8591">
          <cell r="K8591" t="str">
            <v>9704</v>
          </cell>
          <cell r="L8591" t="e">
            <v>#N/A</v>
          </cell>
        </row>
        <row r="8592">
          <cell r="K8592" t="str">
            <v>9662</v>
          </cell>
          <cell r="L8592" t="e">
            <v>#N/A</v>
          </cell>
        </row>
        <row r="8593">
          <cell r="K8593" t="str">
            <v>9662</v>
          </cell>
          <cell r="L8593" t="e">
            <v>#N/A</v>
          </cell>
        </row>
        <row r="8594">
          <cell r="K8594" t="str">
            <v>9707</v>
          </cell>
          <cell r="L8594" t="e">
            <v>#N/A</v>
          </cell>
        </row>
        <row r="8595">
          <cell r="K8595" t="str">
            <v>9707</v>
          </cell>
          <cell r="L8595" t="e">
            <v>#N/A</v>
          </cell>
        </row>
        <row r="8596">
          <cell r="K8596" t="str">
            <v>9701</v>
          </cell>
          <cell r="L8596" t="e">
            <v>#N/A</v>
          </cell>
        </row>
        <row r="8597">
          <cell r="K8597" t="str">
            <v>9701</v>
          </cell>
          <cell r="L8597" t="e">
            <v>#N/A</v>
          </cell>
        </row>
        <row r="8598">
          <cell r="K8598" t="str">
            <v>9701</v>
          </cell>
          <cell r="L8598" t="e">
            <v>#N/A</v>
          </cell>
        </row>
        <row r="8599">
          <cell r="K8599" t="str">
            <v>9707</v>
          </cell>
          <cell r="L8599" t="e">
            <v>#N/A</v>
          </cell>
        </row>
        <row r="8600">
          <cell r="K8600" t="str">
            <v>9707</v>
          </cell>
          <cell r="L8600" t="e">
            <v>#N/A</v>
          </cell>
        </row>
        <row r="8601">
          <cell r="K8601" t="str">
            <v>9704</v>
          </cell>
          <cell r="L8601" t="e">
            <v>#N/A</v>
          </cell>
        </row>
        <row r="8602">
          <cell r="L8602" t="e">
            <v>#N/A</v>
          </cell>
        </row>
        <row r="8603">
          <cell r="K8603" t="str">
            <v>9706</v>
          </cell>
          <cell r="L8603" t="e">
            <v>#N/A</v>
          </cell>
        </row>
        <row r="8604">
          <cell r="K8604" t="str">
            <v>9706</v>
          </cell>
          <cell r="L8604" t="e">
            <v>#N/A</v>
          </cell>
        </row>
        <row r="8605">
          <cell r="K8605" t="str">
            <v>9706</v>
          </cell>
          <cell r="L8605" t="e">
            <v>#N/A</v>
          </cell>
        </row>
        <row r="8606">
          <cell r="K8606" t="str">
            <v>9706</v>
          </cell>
          <cell r="L8606" t="e">
            <v>#N/A</v>
          </cell>
        </row>
        <row r="8607">
          <cell r="K8607" t="str">
            <v>9706</v>
          </cell>
          <cell r="L8607" t="e">
            <v>#N/A</v>
          </cell>
        </row>
        <row r="8608">
          <cell r="K8608" t="str">
            <v>9602</v>
          </cell>
          <cell r="L8608" t="e">
            <v>#N/A</v>
          </cell>
        </row>
        <row r="8609">
          <cell r="K8609" t="str">
            <v>9661</v>
          </cell>
          <cell r="L8609" t="e">
            <v>#N/A</v>
          </cell>
        </row>
        <row r="8610">
          <cell r="K8610" t="str">
            <v>9803</v>
          </cell>
          <cell r="L8610" t="e">
            <v>#N/A</v>
          </cell>
        </row>
        <row r="8611">
          <cell r="K8611" t="str">
            <v>17622</v>
          </cell>
          <cell r="L8611" t="e">
            <v>#N/A</v>
          </cell>
        </row>
        <row r="8612">
          <cell r="K8612" t="str">
            <v>17622</v>
          </cell>
          <cell r="L8612" t="e">
            <v>#N/A</v>
          </cell>
        </row>
        <row r="8613">
          <cell r="K8613" t="str">
            <v>18800</v>
          </cell>
          <cell r="L8613" t="e">
            <v>#N/A</v>
          </cell>
        </row>
        <row r="8614">
          <cell r="K8614" t="str">
            <v>18800</v>
          </cell>
          <cell r="L8614" t="e">
            <v>#N/A</v>
          </cell>
        </row>
        <row r="8615">
          <cell r="K8615" t="str">
            <v>9802</v>
          </cell>
          <cell r="L8615" t="e">
            <v>#N/A</v>
          </cell>
        </row>
        <row r="8616">
          <cell r="K8616" t="str">
            <v>9802</v>
          </cell>
          <cell r="L8616" t="e">
            <v>#N/A</v>
          </cell>
        </row>
        <row r="8617">
          <cell r="K8617" t="str">
            <v>9802</v>
          </cell>
          <cell r="L8617" t="e">
            <v>#N/A</v>
          </cell>
        </row>
        <row r="8618">
          <cell r="K8618" t="str">
            <v>9802</v>
          </cell>
          <cell r="L8618" t="e">
            <v>#N/A</v>
          </cell>
        </row>
        <row r="8619">
          <cell r="K8619" t="str">
            <v>9810</v>
          </cell>
          <cell r="L8619" t="e">
            <v>#N/A</v>
          </cell>
        </row>
        <row r="8620">
          <cell r="K8620" t="str">
            <v>9811</v>
          </cell>
          <cell r="L8620" t="e">
            <v>#N/A</v>
          </cell>
        </row>
        <row r="8621">
          <cell r="K8621" t="str">
            <v>9811</v>
          </cell>
          <cell r="L8621" t="e">
            <v>#N/A</v>
          </cell>
        </row>
        <row r="8622">
          <cell r="K8622" t="str">
            <v>9843</v>
          </cell>
          <cell r="L8622" t="e">
            <v>#N/A</v>
          </cell>
        </row>
        <row r="8623">
          <cell r="K8623" t="str">
            <v>9843</v>
          </cell>
          <cell r="L8623" t="e">
            <v>#N/A</v>
          </cell>
        </row>
        <row r="8624">
          <cell r="K8624" t="str">
            <v>9821</v>
          </cell>
          <cell r="L8624" t="e">
            <v>#N/A</v>
          </cell>
        </row>
        <row r="8625">
          <cell r="K8625" t="str">
            <v>9821</v>
          </cell>
          <cell r="L8625" t="e">
            <v>#N/A</v>
          </cell>
        </row>
        <row r="8626">
          <cell r="K8626" t="str">
            <v>9606</v>
          </cell>
          <cell r="L8626" t="e">
            <v>#N/A</v>
          </cell>
        </row>
        <row r="8627">
          <cell r="K8627" t="str">
            <v>9827</v>
          </cell>
          <cell r="L8627" t="e">
            <v>#N/A</v>
          </cell>
        </row>
        <row r="8628">
          <cell r="K8628" t="str">
            <v>9827</v>
          </cell>
          <cell r="L8628" t="e">
            <v>#N/A</v>
          </cell>
        </row>
        <row r="8629">
          <cell r="L8629" t="e">
            <v>#N/A</v>
          </cell>
        </row>
        <row r="8630">
          <cell r="L8630" t="e">
            <v>#N/A</v>
          </cell>
        </row>
        <row r="8631">
          <cell r="K8631" t="str">
            <v>9822</v>
          </cell>
          <cell r="L8631" t="e">
            <v>#N/A</v>
          </cell>
        </row>
        <row r="8632">
          <cell r="K8632" t="str">
            <v>9823</v>
          </cell>
          <cell r="L8632" t="e">
            <v>#N/A</v>
          </cell>
        </row>
        <row r="8633">
          <cell r="K8633" t="str">
            <v>9826</v>
          </cell>
          <cell r="L8633" t="e">
            <v>#N/A</v>
          </cell>
        </row>
        <row r="8634">
          <cell r="K8634" t="str">
            <v>9826</v>
          </cell>
          <cell r="L8634" t="e">
            <v>#N/A</v>
          </cell>
        </row>
        <row r="8635">
          <cell r="K8635" t="str">
            <v>9829</v>
          </cell>
          <cell r="L8635" t="e">
            <v>#N/A</v>
          </cell>
        </row>
        <row r="8636">
          <cell r="L8636" t="e">
            <v>#N/A</v>
          </cell>
        </row>
        <row r="8637">
          <cell r="L8637" t="e">
            <v>#N/A</v>
          </cell>
        </row>
        <row r="8638">
          <cell r="K8638" t="str">
            <v>11550</v>
          </cell>
          <cell r="L8638" t="e">
            <v>#N/A</v>
          </cell>
        </row>
        <row r="8639">
          <cell r="K8639" t="str">
            <v>11550</v>
          </cell>
          <cell r="L8639" t="e">
            <v>#N/A</v>
          </cell>
        </row>
        <row r="8640">
          <cell r="K8640" t="str">
            <v>9606</v>
          </cell>
          <cell r="L8640" t="e">
            <v>#N/A</v>
          </cell>
        </row>
        <row r="8641">
          <cell r="K8641" t="str">
            <v>9606</v>
          </cell>
          <cell r="L8641" t="e">
            <v>#N/A</v>
          </cell>
        </row>
        <row r="8642">
          <cell r="K8642" t="str">
            <v>9606</v>
          </cell>
          <cell r="L8642" t="e">
            <v>#N/A</v>
          </cell>
        </row>
        <row r="8643">
          <cell r="K8643" t="str">
            <v>9606</v>
          </cell>
          <cell r="L8643" t="e">
            <v>#N/A</v>
          </cell>
        </row>
        <row r="8644">
          <cell r="K8644" t="str">
            <v>17625</v>
          </cell>
          <cell r="L8644" t="e">
            <v>#N/A</v>
          </cell>
        </row>
        <row r="8645">
          <cell r="K8645" t="str">
            <v>17625</v>
          </cell>
          <cell r="L8645" t="e">
            <v>#N/A</v>
          </cell>
        </row>
        <row r="8646">
          <cell r="K8646" t="str">
            <v>17625</v>
          </cell>
          <cell r="L8646" t="e">
            <v>#N/A</v>
          </cell>
        </row>
        <row r="8647">
          <cell r="K8647" t="str">
            <v>9801</v>
          </cell>
          <cell r="L8647" t="e">
            <v>#N/A</v>
          </cell>
        </row>
        <row r="8648">
          <cell r="K8648" t="str">
            <v>9801</v>
          </cell>
          <cell r="L8648" t="e">
            <v>#N/A</v>
          </cell>
        </row>
        <row r="8649">
          <cell r="K8649" t="str">
            <v>9826</v>
          </cell>
          <cell r="L8649" t="e">
            <v>#N/A</v>
          </cell>
        </row>
        <row r="8650">
          <cell r="K8650" t="str">
            <v>9826</v>
          </cell>
          <cell r="L8650" t="e">
            <v>#N/A</v>
          </cell>
        </row>
        <row r="8651">
          <cell r="K8651" t="str">
            <v>9825</v>
          </cell>
          <cell r="L8651" t="e">
            <v>#N/A</v>
          </cell>
        </row>
        <row r="8652">
          <cell r="K8652" t="str">
            <v>9824</v>
          </cell>
          <cell r="L8652" t="e">
            <v>#N/A</v>
          </cell>
        </row>
        <row r="8653">
          <cell r="K8653" t="str">
            <v>9824</v>
          </cell>
          <cell r="L8653" t="e">
            <v>#N/A</v>
          </cell>
        </row>
        <row r="8654">
          <cell r="K8654" t="str">
            <v>9824</v>
          </cell>
          <cell r="L8654" t="e">
            <v>#N/A</v>
          </cell>
        </row>
        <row r="8655">
          <cell r="K8655" t="str">
            <v>9825</v>
          </cell>
          <cell r="L8655" t="e">
            <v>#N/A</v>
          </cell>
        </row>
        <row r="8656">
          <cell r="K8656" t="str">
            <v>9825</v>
          </cell>
          <cell r="L8656" t="e">
            <v>#N/A</v>
          </cell>
        </row>
        <row r="8657">
          <cell r="K8657" t="str">
            <v>9842</v>
          </cell>
          <cell r="L8657" t="e">
            <v>#N/A</v>
          </cell>
        </row>
        <row r="8658">
          <cell r="K8658" t="str">
            <v>9842</v>
          </cell>
          <cell r="L8658" t="e">
            <v>#N/A</v>
          </cell>
        </row>
        <row r="8659">
          <cell r="K8659" t="str">
            <v>9842</v>
          </cell>
          <cell r="L8659" t="e">
            <v>#N/A</v>
          </cell>
        </row>
        <row r="8660">
          <cell r="K8660" t="str">
            <v>9841</v>
          </cell>
          <cell r="L8660" t="e">
            <v>#N/A</v>
          </cell>
        </row>
        <row r="8661">
          <cell r="K8661" t="str">
            <v>9828</v>
          </cell>
          <cell r="L8661" t="e">
            <v>#N/A</v>
          </cell>
        </row>
        <row r="8662">
          <cell r="K8662" t="str">
            <v>9828</v>
          </cell>
          <cell r="L8662" t="e">
            <v>#N/A</v>
          </cell>
        </row>
        <row r="8663">
          <cell r="K8663" t="str">
            <v>9840</v>
          </cell>
          <cell r="L8663" t="e">
            <v>#N/A</v>
          </cell>
        </row>
        <row r="8664">
          <cell r="L8664" t="e">
            <v>#N/A</v>
          </cell>
        </row>
        <row r="8665">
          <cell r="K8665" t="str">
            <v>17643</v>
          </cell>
          <cell r="L8665" t="e">
            <v>#N/A</v>
          </cell>
        </row>
        <row r="8666">
          <cell r="K8666" t="str">
            <v>17643</v>
          </cell>
          <cell r="L8666" t="e">
            <v>#N/A</v>
          </cell>
        </row>
        <row r="8667">
          <cell r="K8667" t="str">
            <v>17643</v>
          </cell>
          <cell r="L8667" t="e">
            <v>#N/A</v>
          </cell>
        </row>
        <row r="8668">
          <cell r="K8668" t="str">
            <v>18601</v>
          </cell>
          <cell r="L8668" t="e">
            <v>#N/A</v>
          </cell>
        </row>
        <row r="8669">
          <cell r="K8669" t="str">
            <v>18601</v>
          </cell>
          <cell r="L8669" t="e">
            <v>#N/A</v>
          </cell>
        </row>
        <row r="8670">
          <cell r="K8670" t="str">
            <v>31124</v>
          </cell>
          <cell r="L8670" t="e">
            <v>#N/A</v>
          </cell>
        </row>
        <row r="8671">
          <cell r="K8671" t="str">
            <v>31124</v>
          </cell>
          <cell r="L8671" t="e">
            <v>#N/A</v>
          </cell>
        </row>
        <row r="8672">
          <cell r="K8672" t="str">
            <v>31124</v>
          </cell>
          <cell r="L8672" t="e">
            <v>#N/A</v>
          </cell>
        </row>
        <row r="8673">
          <cell r="K8673" t="str">
            <v>31124</v>
          </cell>
          <cell r="L8673" t="e">
            <v>#N/A</v>
          </cell>
        </row>
        <row r="8674">
          <cell r="K8674" t="str">
            <v>31124</v>
          </cell>
          <cell r="L8674" t="e">
            <v>#N/A</v>
          </cell>
        </row>
        <row r="8675">
          <cell r="K8675" t="str">
            <v>17643</v>
          </cell>
          <cell r="L8675" t="e">
            <v>#N/A</v>
          </cell>
        </row>
        <row r="8676">
          <cell r="K8676" t="str">
            <v>11111</v>
          </cell>
          <cell r="L8676" t="e">
            <v>#N/A</v>
          </cell>
        </row>
        <row r="8677">
          <cell r="K8677" t="str">
            <v>11111</v>
          </cell>
          <cell r="L8677" t="e">
            <v>#N/A</v>
          </cell>
        </row>
        <row r="8678">
          <cell r="K8678" t="str">
            <v>11111</v>
          </cell>
          <cell r="L8678" t="e">
            <v>#N/A</v>
          </cell>
        </row>
        <row r="8679">
          <cell r="K8679" t="str">
            <v>11111</v>
          </cell>
          <cell r="L8679" t="e">
            <v>#N/A</v>
          </cell>
        </row>
        <row r="8680">
          <cell r="L8680" t="e">
            <v>#N/A</v>
          </cell>
        </row>
        <row r="8681">
          <cell r="K8681" t="str">
            <v>11110</v>
          </cell>
          <cell r="L8681" t="e">
            <v>#N/A</v>
          </cell>
        </row>
        <row r="8682">
          <cell r="K8682" t="str">
            <v>11110</v>
          </cell>
          <cell r="L8682" t="e">
            <v>#N/A</v>
          </cell>
        </row>
        <row r="8683">
          <cell r="K8683" t="str">
            <v>11110</v>
          </cell>
          <cell r="L8683" t="e">
            <v>#N/A</v>
          </cell>
        </row>
        <row r="8684">
          <cell r="K8684" t="str">
            <v>11110</v>
          </cell>
          <cell r="L8684" t="e">
            <v>#N/A</v>
          </cell>
        </row>
        <row r="8685">
          <cell r="K8685" t="str">
            <v>11111</v>
          </cell>
          <cell r="L8685" t="e">
            <v>#N/A</v>
          </cell>
        </row>
        <row r="8686">
          <cell r="K8686" t="str">
            <v>11111</v>
          </cell>
          <cell r="L8686" t="e">
            <v>#N/A</v>
          </cell>
        </row>
        <row r="8687">
          <cell r="K8687" t="str">
            <v>11111</v>
          </cell>
          <cell r="L8687" t="e">
            <v>#N/A</v>
          </cell>
        </row>
        <row r="8688">
          <cell r="K8688" t="str">
            <v>11111</v>
          </cell>
          <cell r="L8688" t="e">
            <v>#N/A</v>
          </cell>
        </row>
        <row r="8689">
          <cell r="K8689" t="str">
            <v>11111</v>
          </cell>
          <cell r="L8689" t="e">
            <v>#N/A</v>
          </cell>
        </row>
        <row r="8690">
          <cell r="K8690" t="str">
            <v>11111</v>
          </cell>
          <cell r="L8690" t="e">
            <v>#N/A</v>
          </cell>
        </row>
        <row r="8691">
          <cell r="K8691" t="str">
            <v>11111</v>
          </cell>
          <cell r="L8691" t="e">
            <v>#N/A</v>
          </cell>
        </row>
        <row r="8692">
          <cell r="K8692" t="str">
            <v>11111</v>
          </cell>
          <cell r="L8692" t="e">
            <v>#N/A</v>
          </cell>
        </row>
        <row r="8693">
          <cell r="K8693" t="str">
            <v>11111</v>
          </cell>
          <cell r="L8693" t="e">
            <v>#N/A</v>
          </cell>
        </row>
        <row r="8694">
          <cell r="K8694" t="str">
            <v>11111</v>
          </cell>
          <cell r="L8694" t="e">
            <v>#N/A</v>
          </cell>
        </row>
        <row r="8695">
          <cell r="K8695" t="str">
            <v>11111</v>
          </cell>
          <cell r="L8695" t="e">
            <v>#N/A</v>
          </cell>
        </row>
        <row r="8696">
          <cell r="K8696" t="str">
            <v>11101</v>
          </cell>
          <cell r="L8696" t="e">
            <v>#N/A</v>
          </cell>
        </row>
        <row r="8697">
          <cell r="K8697" t="str">
            <v>11101</v>
          </cell>
          <cell r="L8697" t="e">
            <v>#N/A</v>
          </cell>
        </row>
        <row r="8698">
          <cell r="K8698" t="str">
            <v>11101</v>
          </cell>
          <cell r="L8698" t="e">
            <v>#N/A</v>
          </cell>
        </row>
        <row r="8699">
          <cell r="K8699" t="str">
            <v>11101</v>
          </cell>
          <cell r="L8699" t="e">
            <v>#N/A</v>
          </cell>
        </row>
        <row r="8700">
          <cell r="K8700" t="str">
            <v>11101</v>
          </cell>
          <cell r="L8700" t="e">
            <v>#N/A</v>
          </cell>
        </row>
        <row r="8701">
          <cell r="K8701" t="str">
            <v>11101</v>
          </cell>
          <cell r="L8701" t="e">
            <v>#N/A</v>
          </cell>
        </row>
        <row r="8702">
          <cell r="K8702" t="str">
            <v>11111</v>
          </cell>
          <cell r="L8702" t="e">
            <v>#N/A</v>
          </cell>
        </row>
        <row r="8703">
          <cell r="K8703" t="str">
            <v>11101</v>
          </cell>
          <cell r="L8703" t="e">
            <v>#N/A</v>
          </cell>
        </row>
        <row r="8704">
          <cell r="K8704" t="str">
            <v>11101</v>
          </cell>
          <cell r="L8704" t="e">
            <v>#N/A</v>
          </cell>
        </row>
        <row r="8705">
          <cell r="K8705" t="str">
            <v>11113</v>
          </cell>
          <cell r="L8705" t="e">
            <v>#N/A</v>
          </cell>
        </row>
        <row r="8706">
          <cell r="K8706" t="str">
            <v>11101</v>
          </cell>
          <cell r="L8706" t="e">
            <v>#N/A</v>
          </cell>
        </row>
        <row r="8707">
          <cell r="K8707" t="str">
            <v>11112</v>
          </cell>
          <cell r="L8707" t="e">
            <v>#N/A</v>
          </cell>
        </row>
        <row r="8708">
          <cell r="K8708" t="str">
            <v>11112</v>
          </cell>
          <cell r="L8708" t="e">
            <v>#N/A</v>
          </cell>
        </row>
        <row r="8709">
          <cell r="K8709" t="str">
            <v>11112</v>
          </cell>
          <cell r="L8709" t="e">
            <v>#N/A</v>
          </cell>
        </row>
        <row r="8710">
          <cell r="K8710" t="str">
            <v>11112</v>
          </cell>
          <cell r="L8710" t="e">
            <v>#N/A</v>
          </cell>
        </row>
        <row r="8711">
          <cell r="K8711" t="str">
            <v>11112</v>
          </cell>
          <cell r="L8711" t="e">
            <v>#N/A</v>
          </cell>
        </row>
        <row r="8712">
          <cell r="K8712" t="str">
            <v>11112</v>
          </cell>
          <cell r="L8712" t="e">
            <v>#N/A</v>
          </cell>
        </row>
        <row r="8713">
          <cell r="K8713" t="str">
            <v>11140</v>
          </cell>
          <cell r="L8713" t="e">
            <v>#N/A</v>
          </cell>
        </row>
        <row r="8714">
          <cell r="K8714" t="str">
            <v>11241</v>
          </cell>
          <cell r="L8714" t="e">
            <v>#N/A</v>
          </cell>
        </row>
        <row r="8715">
          <cell r="K8715" t="str">
            <v>11120</v>
          </cell>
          <cell r="L8715" t="e">
            <v>#N/A</v>
          </cell>
        </row>
        <row r="8716">
          <cell r="K8716" t="str">
            <v>11120</v>
          </cell>
          <cell r="L8716" t="e">
            <v>#N/A</v>
          </cell>
        </row>
        <row r="8717">
          <cell r="K8717" t="str">
            <v>11120</v>
          </cell>
          <cell r="L8717" t="e">
            <v>#N/A</v>
          </cell>
        </row>
        <row r="8718">
          <cell r="K8718" t="str">
            <v>11120</v>
          </cell>
          <cell r="L8718" t="e">
            <v>#N/A</v>
          </cell>
        </row>
        <row r="8719">
          <cell r="K8719" t="str">
            <v>11120</v>
          </cell>
          <cell r="L8719" t="e">
            <v>#N/A</v>
          </cell>
        </row>
        <row r="8720">
          <cell r="K8720" t="str">
            <v>11120</v>
          </cell>
          <cell r="L8720" t="e">
            <v>#N/A</v>
          </cell>
        </row>
        <row r="8721">
          <cell r="K8721" t="str">
            <v>11120</v>
          </cell>
          <cell r="L8721" t="e">
            <v>#N/A</v>
          </cell>
        </row>
        <row r="8722">
          <cell r="K8722" t="str">
            <v>11120</v>
          </cell>
          <cell r="L8722" t="e">
            <v>#N/A</v>
          </cell>
        </row>
        <row r="8723">
          <cell r="K8723" t="str">
            <v>11120</v>
          </cell>
          <cell r="L8723" t="e">
            <v>#N/A</v>
          </cell>
        </row>
        <row r="8724">
          <cell r="K8724" t="str">
            <v>11131</v>
          </cell>
          <cell r="L8724" t="e">
            <v>#N/A</v>
          </cell>
        </row>
        <row r="8725">
          <cell r="K8725" t="str">
            <v>11131</v>
          </cell>
          <cell r="L8725" t="e">
            <v>#N/A</v>
          </cell>
        </row>
        <row r="8726">
          <cell r="K8726" t="str">
            <v>11131</v>
          </cell>
          <cell r="L8726" t="e">
            <v>#N/A</v>
          </cell>
        </row>
        <row r="8727">
          <cell r="K8727" t="str">
            <v>11130</v>
          </cell>
          <cell r="L8727" t="e">
            <v>#N/A</v>
          </cell>
        </row>
        <row r="8728">
          <cell r="K8728" t="str">
            <v>11130</v>
          </cell>
          <cell r="L8728" t="e">
            <v>#N/A</v>
          </cell>
        </row>
        <row r="8729">
          <cell r="K8729" t="str">
            <v>11130</v>
          </cell>
          <cell r="L8729" t="e">
            <v>#N/A</v>
          </cell>
        </row>
        <row r="8730">
          <cell r="K8730" t="str">
            <v>11130</v>
          </cell>
          <cell r="L8730" t="e">
            <v>#N/A</v>
          </cell>
        </row>
        <row r="8731">
          <cell r="K8731" t="str">
            <v>11130</v>
          </cell>
          <cell r="L8731" t="e">
            <v>#N/A</v>
          </cell>
        </row>
        <row r="8732">
          <cell r="K8732" t="str">
            <v>11130</v>
          </cell>
          <cell r="L8732" t="e">
            <v>#N/A</v>
          </cell>
        </row>
        <row r="8733">
          <cell r="K8733" t="str">
            <v>11130</v>
          </cell>
          <cell r="L8733" t="e">
            <v>#N/A</v>
          </cell>
        </row>
        <row r="8734">
          <cell r="K8734" t="str">
            <v>11130</v>
          </cell>
          <cell r="L8734" t="e">
            <v>#N/A</v>
          </cell>
        </row>
        <row r="8735">
          <cell r="K8735" t="str">
            <v>11101</v>
          </cell>
          <cell r="L8735" t="e">
            <v>#N/A</v>
          </cell>
        </row>
        <row r="8736">
          <cell r="K8736" t="str">
            <v>11101</v>
          </cell>
          <cell r="L8736" t="e">
            <v>#N/A</v>
          </cell>
        </row>
        <row r="8737">
          <cell r="K8737" t="str">
            <v>11101</v>
          </cell>
          <cell r="L8737" t="e">
            <v>#N/A</v>
          </cell>
        </row>
        <row r="8738">
          <cell r="K8738" t="str">
            <v>11101</v>
          </cell>
          <cell r="L8738" t="e">
            <v>#N/A</v>
          </cell>
        </row>
        <row r="8739">
          <cell r="K8739" t="str">
            <v>12113</v>
          </cell>
          <cell r="L8739" t="e">
            <v>#N/A</v>
          </cell>
        </row>
        <row r="8740">
          <cell r="K8740" t="str">
            <v>12113</v>
          </cell>
          <cell r="L8740" t="e">
            <v>#N/A</v>
          </cell>
        </row>
        <row r="8741">
          <cell r="K8741" t="str">
            <v>7121</v>
          </cell>
          <cell r="L8741" t="e">
            <v>#N/A</v>
          </cell>
        </row>
        <row r="8742">
          <cell r="K8742" t="str">
            <v>518001</v>
          </cell>
          <cell r="L8742" t="e">
            <v>#N/A</v>
          </cell>
        </row>
        <row r="8743">
          <cell r="K8743" t="str">
            <v>11213</v>
          </cell>
          <cell r="L8743" t="e">
            <v>#N/A</v>
          </cell>
        </row>
        <row r="8744">
          <cell r="K8744" t="str">
            <v>11212</v>
          </cell>
          <cell r="L8744" t="e">
            <v>#N/A</v>
          </cell>
        </row>
        <row r="8745">
          <cell r="K8745" t="str">
            <v>17644</v>
          </cell>
          <cell r="L8745" t="e">
            <v>#N/A</v>
          </cell>
        </row>
        <row r="8746">
          <cell r="K8746" t="str">
            <v>17644</v>
          </cell>
          <cell r="L8746" t="e">
            <v>#N/A</v>
          </cell>
        </row>
        <row r="8747">
          <cell r="K8747" t="str">
            <v>18601</v>
          </cell>
          <cell r="L8747" t="e">
            <v>#N/A</v>
          </cell>
        </row>
        <row r="8748">
          <cell r="K8748" t="str">
            <v>18601</v>
          </cell>
          <cell r="L8748" t="e">
            <v>#N/A</v>
          </cell>
        </row>
        <row r="8749">
          <cell r="K8749" t="str">
            <v>11242</v>
          </cell>
          <cell r="L8749" t="e">
            <v>#N/A</v>
          </cell>
        </row>
        <row r="8750">
          <cell r="K8750" t="str">
            <v>18910</v>
          </cell>
          <cell r="L8750" t="e">
            <v>#N/A</v>
          </cell>
        </row>
        <row r="8751">
          <cell r="K8751" t="str">
            <v>11242</v>
          </cell>
          <cell r="L8751" t="e">
            <v>#N/A</v>
          </cell>
        </row>
        <row r="8752">
          <cell r="K8752" t="str">
            <v>18910</v>
          </cell>
          <cell r="L8752" t="e">
            <v>#N/A</v>
          </cell>
        </row>
        <row r="8753">
          <cell r="K8753" t="str">
            <v>11242</v>
          </cell>
          <cell r="L8753" t="e">
            <v>#N/A</v>
          </cell>
        </row>
        <row r="8754">
          <cell r="K8754" t="str">
            <v>18910</v>
          </cell>
          <cell r="L8754" t="e">
            <v>#N/A</v>
          </cell>
        </row>
        <row r="8755">
          <cell r="K8755" t="str">
            <v>11242</v>
          </cell>
          <cell r="L8755" t="e">
            <v>#N/A</v>
          </cell>
        </row>
        <row r="8756">
          <cell r="K8756" t="str">
            <v>18910</v>
          </cell>
          <cell r="L8756" t="e">
            <v>#N/A</v>
          </cell>
        </row>
        <row r="8757">
          <cell r="K8757" t="str">
            <v>11201</v>
          </cell>
          <cell r="L8757" t="e">
            <v>#N/A</v>
          </cell>
        </row>
        <row r="8758">
          <cell r="K8758" t="str">
            <v>11201</v>
          </cell>
          <cell r="L8758" t="e">
            <v>#N/A</v>
          </cell>
        </row>
        <row r="8759">
          <cell r="K8759" t="str">
            <v>11201</v>
          </cell>
          <cell r="L8759" t="e">
            <v>#N/A</v>
          </cell>
        </row>
        <row r="8760">
          <cell r="K8760" t="str">
            <v>11201</v>
          </cell>
          <cell r="L8760" t="e">
            <v>#N/A</v>
          </cell>
        </row>
        <row r="8761">
          <cell r="K8761" t="str">
            <v>11201</v>
          </cell>
          <cell r="L8761" t="e">
            <v>#N/A</v>
          </cell>
        </row>
        <row r="8762">
          <cell r="K8762" t="str">
            <v>11201</v>
          </cell>
          <cell r="L8762" t="e">
            <v>#N/A</v>
          </cell>
        </row>
        <row r="8763">
          <cell r="K8763" t="str">
            <v>11201</v>
          </cell>
          <cell r="L8763" t="e">
            <v>#N/A</v>
          </cell>
        </row>
        <row r="8764">
          <cell r="K8764" t="str">
            <v>11240</v>
          </cell>
          <cell r="L8764" t="e">
            <v>#N/A</v>
          </cell>
        </row>
        <row r="8765">
          <cell r="K8765" t="str">
            <v>11240</v>
          </cell>
          <cell r="L8765" t="e">
            <v>#N/A</v>
          </cell>
        </row>
        <row r="8766">
          <cell r="K8766" t="str">
            <v>11240</v>
          </cell>
          <cell r="L8766" t="e">
            <v>#N/A</v>
          </cell>
        </row>
        <row r="8767">
          <cell r="K8767" t="str">
            <v>11240</v>
          </cell>
          <cell r="L8767" t="e">
            <v>#N/A</v>
          </cell>
        </row>
        <row r="8768">
          <cell r="K8768" t="str">
            <v>11201</v>
          </cell>
          <cell r="L8768" t="e">
            <v>#N/A</v>
          </cell>
        </row>
        <row r="8769">
          <cell r="K8769" t="str">
            <v>11201</v>
          </cell>
          <cell r="L8769" t="e">
            <v>#N/A</v>
          </cell>
        </row>
        <row r="8770">
          <cell r="K8770" t="str">
            <v>11301</v>
          </cell>
          <cell r="L8770" t="e">
            <v>#N/A</v>
          </cell>
        </row>
        <row r="8771">
          <cell r="K8771" t="str">
            <v>11301</v>
          </cell>
          <cell r="L8771" t="e">
            <v>#N/A</v>
          </cell>
        </row>
        <row r="8772">
          <cell r="K8772" t="str">
            <v>11112</v>
          </cell>
          <cell r="L8772" t="e">
            <v>#N/A</v>
          </cell>
        </row>
        <row r="8773">
          <cell r="K8773" t="str">
            <v>11112</v>
          </cell>
          <cell r="L8773" t="e">
            <v>#N/A</v>
          </cell>
        </row>
        <row r="8774">
          <cell r="K8774" t="str">
            <v>11221</v>
          </cell>
          <cell r="L8774" t="e">
            <v>#N/A</v>
          </cell>
        </row>
        <row r="8775">
          <cell r="K8775" t="str">
            <v>11220</v>
          </cell>
          <cell r="L8775" t="e">
            <v>#N/A</v>
          </cell>
        </row>
        <row r="8776">
          <cell r="K8776" t="str">
            <v>11210</v>
          </cell>
          <cell r="L8776" t="e">
            <v>#N/A</v>
          </cell>
        </row>
        <row r="8777">
          <cell r="K8777" t="str">
            <v>518001</v>
          </cell>
          <cell r="L8777" t="e">
            <v>#N/A</v>
          </cell>
        </row>
        <row r="8778">
          <cell r="K8778" t="str">
            <v>11210</v>
          </cell>
          <cell r="L8778" t="e">
            <v>#N/A</v>
          </cell>
        </row>
        <row r="8779">
          <cell r="K8779" t="str">
            <v>11210</v>
          </cell>
          <cell r="L8779" t="e">
            <v>#N/A</v>
          </cell>
        </row>
        <row r="8780">
          <cell r="K8780" t="str">
            <v>11210</v>
          </cell>
          <cell r="L8780" t="e">
            <v>#N/A</v>
          </cell>
        </row>
        <row r="8781">
          <cell r="K8781" t="str">
            <v>11210</v>
          </cell>
          <cell r="L8781" t="e">
            <v>#N/A</v>
          </cell>
        </row>
        <row r="8782">
          <cell r="K8782" t="str">
            <v>11140</v>
          </cell>
          <cell r="L8782" t="e">
            <v>#N/A</v>
          </cell>
        </row>
        <row r="8783">
          <cell r="K8783" t="str">
            <v>11241</v>
          </cell>
          <cell r="L8783" t="e">
            <v>#N/A</v>
          </cell>
        </row>
        <row r="8784">
          <cell r="K8784" t="str">
            <v>11220</v>
          </cell>
          <cell r="L8784" t="e">
            <v>#N/A</v>
          </cell>
        </row>
        <row r="8785">
          <cell r="K8785" t="str">
            <v>518001</v>
          </cell>
          <cell r="L8785" t="e">
            <v>#N/A</v>
          </cell>
        </row>
        <row r="8786">
          <cell r="K8786" t="str">
            <v>11231</v>
          </cell>
          <cell r="L8786" t="e">
            <v>#N/A</v>
          </cell>
        </row>
        <row r="8787">
          <cell r="K8787" t="str">
            <v>11121</v>
          </cell>
          <cell r="L8787" t="e">
            <v>#N/A</v>
          </cell>
        </row>
        <row r="8788">
          <cell r="K8788" t="str">
            <v>11121</v>
          </cell>
          <cell r="L8788" t="e">
            <v>#N/A</v>
          </cell>
        </row>
        <row r="8789">
          <cell r="K8789" t="str">
            <v>11121</v>
          </cell>
          <cell r="L8789" t="e">
            <v>#N/A</v>
          </cell>
        </row>
        <row r="8790">
          <cell r="K8790" t="str">
            <v>11121</v>
          </cell>
          <cell r="L8790" t="e">
            <v>#N/A</v>
          </cell>
        </row>
        <row r="8791">
          <cell r="K8791" t="str">
            <v>11121</v>
          </cell>
          <cell r="L8791" t="e">
            <v>#N/A</v>
          </cell>
        </row>
        <row r="8792">
          <cell r="K8792" t="str">
            <v>11121</v>
          </cell>
          <cell r="L8792" t="e">
            <v>#N/A</v>
          </cell>
        </row>
        <row r="8793">
          <cell r="K8793" t="str">
            <v>11121</v>
          </cell>
          <cell r="L8793" t="e">
            <v>#N/A</v>
          </cell>
        </row>
        <row r="8794">
          <cell r="K8794" t="str">
            <v>11222</v>
          </cell>
          <cell r="L8794" t="e">
            <v>#N/A</v>
          </cell>
        </row>
        <row r="8795">
          <cell r="K8795" t="str">
            <v>11220</v>
          </cell>
          <cell r="L8795" t="e">
            <v>#N/A</v>
          </cell>
        </row>
        <row r="8796">
          <cell r="K8796" t="str">
            <v>11220</v>
          </cell>
          <cell r="L8796" t="e">
            <v>#N/A</v>
          </cell>
        </row>
        <row r="8797">
          <cell r="K8797" t="str">
            <v>11220</v>
          </cell>
          <cell r="L8797" t="e">
            <v>#N/A</v>
          </cell>
        </row>
        <row r="8798">
          <cell r="L8798" t="e">
            <v>#N/A</v>
          </cell>
        </row>
        <row r="8799">
          <cell r="L8799" t="e">
            <v>#N/A</v>
          </cell>
        </row>
        <row r="8800">
          <cell r="L8800" t="e">
            <v>#N/A</v>
          </cell>
        </row>
        <row r="8801">
          <cell r="K8801" t="str">
            <v>12113</v>
          </cell>
          <cell r="L8801" t="e">
            <v>#N/A</v>
          </cell>
        </row>
        <row r="8802">
          <cell r="K8802" t="str">
            <v>12113</v>
          </cell>
          <cell r="L8802" t="e">
            <v>#N/A</v>
          </cell>
        </row>
        <row r="8803">
          <cell r="K8803" t="str">
            <v>11140</v>
          </cell>
          <cell r="L8803" t="e">
            <v>#N/A</v>
          </cell>
        </row>
        <row r="8804">
          <cell r="K8804" t="str">
            <v>518001</v>
          </cell>
          <cell r="L8804" t="e">
            <v>#N/A</v>
          </cell>
        </row>
        <row r="8805">
          <cell r="K8805" t="str">
            <v>11430</v>
          </cell>
          <cell r="L8805" t="e">
            <v>#N/A</v>
          </cell>
        </row>
        <row r="8806">
          <cell r="K8806" t="str">
            <v>17640</v>
          </cell>
          <cell r="L8806" t="e">
            <v>#N/A</v>
          </cell>
        </row>
        <row r="8807">
          <cell r="K8807" t="str">
            <v>17640</v>
          </cell>
          <cell r="L8807" t="e">
            <v>#N/A</v>
          </cell>
        </row>
        <row r="8808">
          <cell r="K8808" t="str">
            <v>17640</v>
          </cell>
          <cell r="L8808" t="e">
            <v>#N/A</v>
          </cell>
        </row>
        <row r="8809">
          <cell r="K8809" t="str">
            <v>17640</v>
          </cell>
          <cell r="L8809" t="e">
            <v>#N/A</v>
          </cell>
        </row>
        <row r="8810">
          <cell r="K8810" t="str">
            <v>11441</v>
          </cell>
          <cell r="L8810" t="e">
            <v>#N/A</v>
          </cell>
        </row>
        <row r="8811">
          <cell r="K8811" t="str">
            <v>11441</v>
          </cell>
          <cell r="L8811" t="e">
            <v>#N/A</v>
          </cell>
        </row>
        <row r="8812">
          <cell r="K8812" t="str">
            <v>11441</v>
          </cell>
          <cell r="L8812" t="e">
            <v>#N/A</v>
          </cell>
        </row>
        <row r="8813">
          <cell r="K8813" t="str">
            <v>11441</v>
          </cell>
          <cell r="L8813" t="e">
            <v>#N/A</v>
          </cell>
        </row>
        <row r="8814">
          <cell r="K8814" t="str">
            <v>11411</v>
          </cell>
          <cell r="L8814" t="e">
            <v>#N/A</v>
          </cell>
        </row>
        <row r="8815">
          <cell r="K8815" t="str">
            <v>11411</v>
          </cell>
          <cell r="L8815" t="e">
            <v>#N/A</v>
          </cell>
        </row>
        <row r="8816">
          <cell r="K8816" t="str">
            <v>11411</v>
          </cell>
          <cell r="L8816" t="e">
            <v>#N/A</v>
          </cell>
        </row>
        <row r="8817">
          <cell r="K8817" t="str">
            <v>11411</v>
          </cell>
          <cell r="L8817" t="e">
            <v>#N/A</v>
          </cell>
        </row>
        <row r="8818">
          <cell r="K8818" t="str">
            <v>11411</v>
          </cell>
          <cell r="L8818" t="e">
            <v>#N/A</v>
          </cell>
        </row>
        <row r="8819">
          <cell r="K8819" t="str">
            <v>37101</v>
          </cell>
          <cell r="L8819" t="e">
            <v>#N/A</v>
          </cell>
        </row>
        <row r="8820">
          <cell r="K8820" t="str">
            <v>11402</v>
          </cell>
          <cell r="L8820" t="e">
            <v>#N/A</v>
          </cell>
        </row>
        <row r="8821">
          <cell r="K8821" t="str">
            <v>11402</v>
          </cell>
          <cell r="L8821" t="e">
            <v>#N/A</v>
          </cell>
        </row>
        <row r="8822">
          <cell r="K8822" t="str">
            <v>11402</v>
          </cell>
          <cell r="L8822" t="e">
            <v>#N/A</v>
          </cell>
        </row>
        <row r="8823">
          <cell r="K8823" t="str">
            <v>11440</v>
          </cell>
          <cell r="L8823" t="e">
            <v>#N/A</v>
          </cell>
        </row>
        <row r="8824">
          <cell r="K8824" t="str">
            <v>11440</v>
          </cell>
          <cell r="L8824" t="e">
            <v>#N/A</v>
          </cell>
        </row>
        <row r="8825">
          <cell r="K8825" t="str">
            <v>11440</v>
          </cell>
          <cell r="L8825" t="e">
            <v>#N/A</v>
          </cell>
        </row>
        <row r="8826">
          <cell r="K8826" t="str">
            <v>11402</v>
          </cell>
          <cell r="L8826" t="e">
            <v>#N/A</v>
          </cell>
        </row>
        <row r="8827">
          <cell r="K8827" t="str">
            <v>11402</v>
          </cell>
          <cell r="L8827" t="e">
            <v>#N/A</v>
          </cell>
        </row>
        <row r="8828">
          <cell r="K8828" t="str">
            <v>11442</v>
          </cell>
          <cell r="L8828" t="e">
            <v>#N/A</v>
          </cell>
        </row>
        <row r="8829">
          <cell r="K8829" t="str">
            <v>11442</v>
          </cell>
          <cell r="L8829" t="e">
            <v>#N/A</v>
          </cell>
        </row>
        <row r="8830">
          <cell r="K8830" t="str">
            <v>11442</v>
          </cell>
          <cell r="L8830" t="e">
            <v>#N/A</v>
          </cell>
        </row>
        <row r="8831">
          <cell r="K8831" t="str">
            <v>11442</v>
          </cell>
          <cell r="L8831" t="e">
            <v>#N/A</v>
          </cell>
        </row>
        <row r="8832">
          <cell r="K8832" t="str">
            <v>11462</v>
          </cell>
          <cell r="L8832" t="e">
            <v>#N/A</v>
          </cell>
        </row>
        <row r="8833">
          <cell r="K8833" t="str">
            <v>11462</v>
          </cell>
          <cell r="L8833" t="e">
            <v>#N/A</v>
          </cell>
        </row>
        <row r="8834">
          <cell r="K8834" t="str">
            <v>11462</v>
          </cell>
          <cell r="L8834" t="e">
            <v>#N/A</v>
          </cell>
        </row>
        <row r="8835">
          <cell r="K8835" t="str">
            <v>11462</v>
          </cell>
          <cell r="L8835" t="e">
            <v>#N/A</v>
          </cell>
        </row>
        <row r="8836">
          <cell r="K8836" t="str">
            <v>11462</v>
          </cell>
          <cell r="L8836" t="e">
            <v>#N/A</v>
          </cell>
        </row>
        <row r="8837">
          <cell r="K8837" t="str">
            <v>11462</v>
          </cell>
          <cell r="L8837" t="e">
            <v>#N/A</v>
          </cell>
        </row>
        <row r="8838">
          <cell r="K8838" t="str">
            <v>11401</v>
          </cell>
          <cell r="L8838" t="e">
            <v>#N/A</v>
          </cell>
        </row>
        <row r="8839">
          <cell r="K8839" t="str">
            <v>17642</v>
          </cell>
          <cell r="L8839" t="e">
            <v>#N/A</v>
          </cell>
        </row>
        <row r="8840">
          <cell r="K8840" t="str">
            <v>17642</v>
          </cell>
          <cell r="L8840" t="e">
            <v>#N/A</v>
          </cell>
        </row>
        <row r="8841">
          <cell r="K8841" t="str">
            <v>18601</v>
          </cell>
          <cell r="L8841" t="e">
            <v>#N/A</v>
          </cell>
        </row>
        <row r="8842">
          <cell r="K8842" t="str">
            <v>18601</v>
          </cell>
          <cell r="L8842" t="e">
            <v>#N/A</v>
          </cell>
        </row>
        <row r="8843">
          <cell r="K8843" t="str">
            <v>18601</v>
          </cell>
          <cell r="L8843" t="e">
            <v>#N/A</v>
          </cell>
        </row>
        <row r="8844">
          <cell r="K8844" t="str">
            <v>18601</v>
          </cell>
          <cell r="L8844" t="e">
            <v>#N/A</v>
          </cell>
        </row>
        <row r="8845">
          <cell r="K8845" t="str">
            <v>18601</v>
          </cell>
          <cell r="L8845" t="e">
            <v>#N/A</v>
          </cell>
        </row>
        <row r="8846">
          <cell r="K8846" t="str">
            <v>17641</v>
          </cell>
          <cell r="L8846" t="e">
            <v>#N/A</v>
          </cell>
        </row>
        <row r="8847">
          <cell r="K8847" t="str">
            <v>17641</v>
          </cell>
          <cell r="L8847" t="e">
            <v>#N/A</v>
          </cell>
        </row>
        <row r="8848">
          <cell r="K8848" t="str">
            <v>18902</v>
          </cell>
          <cell r="L8848" t="e">
            <v>#N/A</v>
          </cell>
        </row>
        <row r="8849">
          <cell r="K8849" t="str">
            <v>18902</v>
          </cell>
          <cell r="L8849" t="e">
            <v>#N/A</v>
          </cell>
        </row>
        <row r="8850">
          <cell r="K8850" t="str">
            <v>11475</v>
          </cell>
          <cell r="L8850" t="e">
            <v>#N/A</v>
          </cell>
        </row>
        <row r="8851">
          <cell r="K8851" t="str">
            <v>11460</v>
          </cell>
          <cell r="L8851" t="e">
            <v>#N/A</v>
          </cell>
        </row>
        <row r="8852">
          <cell r="K8852" t="str">
            <v>11475</v>
          </cell>
          <cell r="L8852" t="e">
            <v>#N/A</v>
          </cell>
        </row>
        <row r="8853">
          <cell r="K8853" t="str">
            <v>11522</v>
          </cell>
          <cell r="L8853" t="e">
            <v>#N/A</v>
          </cell>
        </row>
        <row r="8854">
          <cell r="K8854" t="str">
            <v>11413</v>
          </cell>
          <cell r="L8854" t="e">
            <v>#N/A</v>
          </cell>
        </row>
        <row r="8855">
          <cell r="K8855" t="str">
            <v>11413</v>
          </cell>
          <cell r="L8855" t="e">
            <v>#N/A</v>
          </cell>
        </row>
        <row r="8856">
          <cell r="K8856" t="str">
            <v>11413</v>
          </cell>
          <cell r="L8856" t="e">
            <v>#N/A</v>
          </cell>
        </row>
        <row r="8857">
          <cell r="K8857" t="str">
            <v>11413</v>
          </cell>
          <cell r="L8857" t="e">
            <v>#N/A</v>
          </cell>
        </row>
        <row r="8858">
          <cell r="K8858" t="str">
            <v>11413</v>
          </cell>
          <cell r="L8858" t="e">
            <v>#N/A</v>
          </cell>
        </row>
        <row r="8859">
          <cell r="K8859" t="str">
            <v>11413</v>
          </cell>
          <cell r="L8859" t="e">
            <v>#N/A</v>
          </cell>
        </row>
        <row r="8860">
          <cell r="K8860" t="str">
            <v>11410</v>
          </cell>
          <cell r="L8860" t="e">
            <v>#N/A</v>
          </cell>
        </row>
        <row r="8861">
          <cell r="K8861" t="str">
            <v>11410</v>
          </cell>
          <cell r="L8861" t="e">
            <v>#N/A</v>
          </cell>
        </row>
        <row r="8862">
          <cell r="K8862" t="str">
            <v>11410</v>
          </cell>
          <cell r="L8862" t="e">
            <v>#N/A</v>
          </cell>
        </row>
        <row r="8863">
          <cell r="K8863" t="str">
            <v>11410</v>
          </cell>
          <cell r="L8863" t="e">
            <v>#N/A</v>
          </cell>
        </row>
        <row r="8864">
          <cell r="L8864" t="e">
            <v>#N/A</v>
          </cell>
        </row>
        <row r="8865">
          <cell r="K8865" t="str">
            <v>11475</v>
          </cell>
          <cell r="L8865" t="e">
            <v>#N/A</v>
          </cell>
        </row>
        <row r="8866">
          <cell r="K8866" t="str">
            <v>11470</v>
          </cell>
          <cell r="L8866" t="e">
            <v>#N/A</v>
          </cell>
        </row>
        <row r="8867">
          <cell r="K8867" t="str">
            <v>11470</v>
          </cell>
          <cell r="L8867" t="e">
            <v>#N/A</v>
          </cell>
        </row>
        <row r="8868">
          <cell r="K8868" t="str">
            <v>11470</v>
          </cell>
          <cell r="L8868" t="e">
            <v>#N/A</v>
          </cell>
        </row>
        <row r="8869">
          <cell r="K8869" t="str">
            <v>11470</v>
          </cell>
          <cell r="L8869" t="e">
            <v>#N/A</v>
          </cell>
        </row>
        <row r="8870">
          <cell r="K8870" t="str">
            <v>11470</v>
          </cell>
          <cell r="L8870" t="e">
            <v>#N/A</v>
          </cell>
        </row>
        <row r="8871">
          <cell r="K8871" t="str">
            <v>11470</v>
          </cell>
          <cell r="L8871" t="e">
            <v>#N/A</v>
          </cell>
        </row>
        <row r="8872">
          <cell r="K8872" t="str">
            <v>11470</v>
          </cell>
          <cell r="L8872" t="e">
            <v>#N/A</v>
          </cell>
        </row>
        <row r="8873">
          <cell r="K8873" t="str">
            <v>11470</v>
          </cell>
          <cell r="L8873" t="e">
            <v>#N/A</v>
          </cell>
        </row>
        <row r="8874">
          <cell r="K8874" t="str">
            <v>11470</v>
          </cell>
          <cell r="L8874" t="e">
            <v>#N/A</v>
          </cell>
        </row>
        <row r="8875">
          <cell r="K8875" t="str">
            <v>11472</v>
          </cell>
          <cell r="L8875" t="e">
            <v>#N/A</v>
          </cell>
        </row>
        <row r="8876">
          <cell r="K8876" t="str">
            <v>11472</v>
          </cell>
          <cell r="L8876" t="e">
            <v>#N/A</v>
          </cell>
        </row>
        <row r="8877">
          <cell r="K8877" t="str">
            <v>11473</v>
          </cell>
          <cell r="L8877" t="e">
            <v>#N/A</v>
          </cell>
        </row>
        <row r="8878">
          <cell r="K8878" t="str">
            <v>11471</v>
          </cell>
          <cell r="L8878" t="e">
            <v>#N/A</v>
          </cell>
        </row>
        <row r="8879">
          <cell r="K8879" t="str">
            <v>11470</v>
          </cell>
          <cell r="L8879" t="e">
            <v>#N/A</v>
          </cell>
        </row>
        <row r="8880">
          <cell r="K8880" t="str">
            <v>11471</v>
          </cell>
          <cell r="L8880" t="e">
            <v>#N/A</v>
          </cell>
        </row>
        <row r="8881">
          <cell r="K8881" t="str">
            <v>11471</v>
          </cell>
          <cell r="L8881" t="e">
            <v>#N/A</v>
          </cell>
        </row>
        <row r="8882">
          <cell r="K8882" t="str">
            <v>11474</v>
          </cell>
          <cell r="L8882" t="e">
            <v>#N/A</v>
          </cell>
        </row>
        <row r="8883">
          <cell r="K8883" t="str">
            <v>11476</v>
          </cell>
          <cell r="L8883" t="e">
            <v>#N/A</v>
          </cell>
        </row>
        <row r="8884">
          <cell r="K8884" t="str">
            <v>11476</v>
          </cell>
          <cell r="L8884" t="e">
            <v>#N/A</v>
          </cell>
        </row>
        <row r="8885">
          <cell r="K8885" t="str">
            <v>11476</v>
          </cell>
          <cell r="L8885" t="e">
            <v>#N/A</v>
          </cell>
        </row>
        <row r="8886">
          <cell r="K8886" t="str">
            <v>11476</v>
          </cell>
          <cell r="L8886" t="e">
            <v>#N/A</v>
          </cell>
        </row>
        <row r="8887">
          <cell r="K8887" t="str">
            <v>11430</v>
          </cell>
          <cell r="L8887" t="e">
            <v>#N/A</v>
          </cell>
        </row>
        <row r="8888">
          <cell r="K8888" t="str">
            <v>11430</v>
          </cell>
          <cell r="L8888" t="e">
            <v>#N/A</v>
          </cell>
        </row>
        <row r="8889">
          <cell r="K8889" t="str">
            <v>11430</v>
          </cell>
          <cell r="L8889" t="e">
            <v>#N/A</v>
          </cell>
        </row>
        <row r="8890">
          <cell r="K8890" t="str">
            <v>11430</v>
          </cell>
          <cell r="L8890" t="e">
            <v>#N/A</v>
          </cell>
        </row>
        <row r="8891">
          <cell r="K8891" t="str">
            <v>11430</v>
          </cell>
          <cell r="L8891" t="e">
            <v>#N/A</v>
          </cell>
        </row>
        <row r="8892">
          <cell r="K8892" t="str">
            <v>11301</v>
          </cell>
          <cell r="L8892" t="e">
            <v>#N/A</v>
          </cell>
        </row>
        <row r="8893">
          <cell r="K8893" t="str">
            <v>11301</v>
          </cell>
          <cell r="L8893" t="e">
            <v>#N/A</v>
          </cell>
        </row>
        <row r="8894">
          <cell r="K8894" t="str">
            <v>11301</v>
          </cell>
          <cell r="L8894" t="e">
            <v>#N/A</v>
          </cell>
        </row>
        <row r="8895">
          <cell r="K8895" t="str">
            <v>11301</v>
          </cell>
          <cell r="L8895" t="e">
            <v>#N/A</v>
          </cell>
        </row>
        <row r="8896">
          <cell r="K8896" t="str">
            <v>518001</v>
          </cell>
          <cell r="L8896" t="e">
            <v>#N/A</v>
          </cell>
        </row>
        <row r="8897">
          <cell r="K8897" t="str">
            <v>518001</v>
          </cell>
          <cell r="L8897" t="e">
            <v>#N/A</v>
          </cell>
        </row>
        <row r="8898">
          <cell r="K8898" t="str">
            <v>11410</v>
          </cell>
          <cell r="L8898" t="e">
            <v>#N/A</v>
          </cell>
        </row>
        <row r="8899">
          <cell r="K8899" t="str">
            <v>11410</v>
          </cell>
          <cell r="L8899" t="e">
            <v>#N/A</v>
          </cell>
        </row>
        <row r="8900">
          <cell r="K8900" t="str">
            <v>11475</v>
          </cell>
          <cell r="L8900" t="e">
            <v>#N/A</v>
          </cell>
        </row>
        <row r="8901">
          <cell r="K8901" t="str">
            <v>11301</v>
          </cell>
          <cell r="L8901" t="e">
            <v>#N/A</v>
          </cell>
        </row>
        <row r="8902">
          <cell r="K8902" t="str">
            <v>11301</v>
          </cell>
          <cell r="L8902" t="e">
            <v>#N/A</v>
          </cell>
        </row>
        <row r="8903">
          <cell r="K8903" t="str">
            <v>518001</v>
          </cell>
          <cell r="L8903" t="e">
            <v>#N/A</v>
          </cell>
        </row>
        <row r="8904">
          <cell r="K8904" t="str">
            <v>11475</v>
          </cell>
          <cell r="L8904" t="e">
            <v>#N/A</v>
          </cell>
        </row>
        <row r="8905">
          <cell r="K8905" t="str">
            <v>11475</v>
          </cell>
          <cell r="L8905" t="e">
            <v>#N/A</v>
          </cell>
        </row>
        <row r="8906">
          <cell r="K8906" t="str">
            <v>11300</v>
          </cell>
          <cell r="L8906" t="e">
            <v>#N/A</v>
          </cell>
        </row>
        <row r="8907">
          <cell r="K8907" t="str">
            <v>11300</v>
          </cell>
          <cell r="L8907" t="e">
            <v>#N/A</v>
          </cell>
        </row>
        <row r="8908">
          <cell r="K8908" t="str">
            <v>11301</v>
          </cell>
          <cell r="L8908" t="e">
            <v>#N/A</v>
          </cell>
        </row>
        <row r="8909">
          <cell r="K8909" t="str">
            <v>11301</v>
          </cell>
          <cell r="L8909" t="e">
            <v>#N/A</v>
          </cell>
        </row>
        <row r="8910">
          <cell r="K8910" t="str">
            <v>11530</v>
          </cell>
          <cell r="L8910" t="e">
            <v>#N/A</v>
          </cell>
        </row>
        <row r="8911">
          <cell r="K8911" t="str">
            <v>11302</v>
          </cell>
          <cell r="L8911" t="e">
            <v>#N/A</v>
          </cell>
        </row>
        <row r="8912">
          <cell r="K8912" t="str">
            <v>11302</v>
          </cell>
          <cell r="L8912" t="e">
            <v>#N/A</v>
          </cell>
        </row>
        <row r="8913">
          <cell r="K8913" t="str">
            <v>11302</v>
          </cell>
          <cell r="L8913" t="e">
            <v>#N/A</v>
          </cell>
        </row>
        <row r="8914">
          <cell r="K8914" t="str">
            <v>11302</v>
          </cell>
          <cell r="L8914" t="e">
            <v>#N/A</v>
          </cell>
        </row>
        <row r="8915">
          <cell r="K8915" t="str">
            <v>11302</v>
          </cell>
          <cell r="L8915" t="e">
            <v>#N/A</v>
          </cell>
        </row>
        <row r="8916">
          <cell r="K8916" t="str">
            <v>11302</v>
          </cell>
          <cell r="L8916" t="e">
            <v>#N/A</v>
          </cell>
        </row>
        <row r="8917">
          <cell r="K8917" t="str">
            <v>11461</v>
          </cell>
          <cell r="L8917" t="e">
            <v>#N/A</v>
          </cell>
        </row>
        <row r="8918">
          <cell r="K8918" t="str">
            <v>11461</v>
          </cell>
          <cell r="L8918" t="e">
            <v>#N/A</v>
          </cell>
        </row>
        <row r="8919">
          <cell r="K8919" t="str">
            <v>11461</v>
          </cell>
          <cell r="L8919" t="e">
            <v>#N/A</v>
          </cell>
        </row>
        <row r="8920">
          <cell r="K8920" t="str">
            <v>11461</v>
          </cell>
          <cell r="L8920" t="e">
            <v>#N/A</v>
          </cell>
        </row>
        <row r="8921">
          <cell r="K8921" t="str">
            <v>11461</v>
          </cell>
          <cell r="L8921" t="e">
            <v>#N/A</v>
          </cell>
        </row>
        <row r="8922">
          <cell r="K8922" t="str">
            <v>11461</v>
          </cell>
          <cell r="L8922" t="e">
            <v>#N/A</v>
          </cell>
        </row>
        <row r="8923">
          <cell r="K8923" t="str">
            <v>11461</v>
          </cell>
          <cell r="L8923" t="e">
            <v>#N/A</v>
          </cell>
        </row>
        <row r="8924">
          <cell r="K8924" t="str">
            <v>11460</v>
          </cell>
          <cell r="L8924" t="e">
            <v>#N/A</v>
          </cell>
        </row>
        <row r="8925">
          <cell r="K8925" t="str">
            <v>11460</v>
          </cell>
          <cell r="L8925" t="e">
            <v>#N/A</v>
          </cell>
        </row>
        <row r="8926">
          <cell r="K8926" t="str">
            <v>11460</v>
          </cell>
          <cell r="L8926" t="e">
            <v>#N/A</v>
          </cell>
        </row>
        <row r="8927">
          <cell r="K8927" t="str">
            <v>11460</v>
          </cell>
          <cell r="L8927" t="e">
            <v>#N/A</v>
          </cell>
        </row>
        <row r="8928">
          <cell r="K8928" t="str">
            <v>11460</v>
          </cell>
          <cell r="L8928" t="e">
            <v>#N/A</v>
          </cell>
        </row>
        <row r="8929">
          <cell r="K8929" t="str">
            <v>11460</v>
          </cell>
          <cell r="L8929" t="e">
            <v>#N/A</v>
          </cell>
        </row>
        <row r="8930">
          <cell r="K8930" t="str">
            <v>11460</v>
          </cell>
          <cell r="L8930" t="e">
            <v>#N/A</v>
          </cell>
        </row>
        <row r="8931">
          <cell r="K8931" t="str">
            <v>11460</v>
          </cell>
          <cell r="L8931" t="e">
            <v>#N/A</v>
          </cell>
        </row>
        <row r="8932">
          <cell r="K8932" t="str">
            <v>37108</v>
          </cell>
          <cell r="L8932" t="e">
            <v>#N/A</v>
          </cell>
        </row>
        <row r="8933">
          <cell r="K8933" t="str">
            <v>37108</v>
          </cell>
          <cell r="L8933" t="e">
            <v>#N/A</v>
          </cell>
        </row>
        <row r="8934">
          <cell r="K8934" t="str">
            <v>37108</v>
          </cell>
          <cell r="L8934" t="e">
            <v>#N/A</v>
          </cell>
        </row>
        <row r="8935">
          <cell r="K8935" t="str">
            <v>37108</v>
          </cell>
          <cell r="L8935" t="e">
            <v>#N/A</v>
          </cell>
        </row>
        <row r="8936">
          <cell r="K8936" t="str">
            <v>37108</v>
          </cell>
          <cell r="L8936" t="e">
            <v>#N/A</v>
          </cell>
        </row>
        <row r="8937">
          <cell r="K8937" t="str">
            <v>11412</v>
          </cell>
          <cell r="L8937" t="e">
            <v>#N/A</v>
          </cell>
        </row>
        <row r="8938">
          <cell r="K8938" t="str">
            <v>11412</v>
          </cell>
          <cell r="L8938" t="e">
            <v>#N/A</v>
          </cell>
        </row>
        <row r="8939">
          <cell r="K8939" t="str">
            <v>11412</v>
          </cell>
          <cell r="L8939" t="e">
            <v>#N/A</v>
          </cell>
        </row>
        <row r="8940">
          <cell r="K8940" t="str">
            <v>11430</v>
          </cell>
          <cell r="L8940" t="e">
            <v>#N/A</v>
          </cell>
        </row>
        <row r="8941">
          <cell r="K8941" t="str">
            <v>37108</v>
          </cell>
          <cell r="L8941" t="e">
            <v>#N/A</v>
          </cell>
        </row>
        <row r="8942">
          <cell r="K8942" t="str">
            <v>37108</v>
          </cell>
          <cell r="L8942" t="e">
            <v>#N/A</v>
          </cell>
        </row>
        <row r="8943">
          <cell r="K8943" t="str">
            <v>37108</v>
          </cell>
          <cell r="L8943" t="e">
            <v>#N/A</v>
          </cell>
        </row>
        <row r="8944">
          <cell r="K8944" t="str">
            <v>11442</v>
          </cell>
          <cell r="L8944" t="e">
            <v>#N/A</v>
          </cell>
        </row>
        <row r="8945">
          <cell r="K8945" t="str">
            <v>11412</v>
          </cell>
          <cell r="L8945" t="e">
            <v>#N/A</v>
          </cell>
        </row>
        <row r="8946">
          <cell r="K8946" t="str">
            <v>37108</v>
          </cell>
          <cell r="L8946" t="e">
            <v>#N/A</v>
          </cell>
        </row>
        <row r="8947">
          <cell r="K8947" t="str">
            <v>37108</v>
          </cell>
          <cell r="L8947" t="e">
            <v>#N/A</v>
          </cell>
        </row>
        <row r="8948">
          <cell r="K8948" t="str">
            <v>11412</v>
          </cell>
          <cell r="L8948" t="e">
            <v>#N/A</v>
          </cell>
        </row>
        <row r="8949">
          <cell r="K8949" t="str">
            <v>37107</v>
          </cell>
          <cell r="L8949" t="e">
            <v>#N/A</v>
          </cell>
        </row>
        <row r="8950">
          <cell r="K8950" t="str">
            <v>37107</v>
          </cell>
          <cell r="L8950" t="e">
            <v>#N/A</v>
          </cell>
        </row>
        <row r="8951">
          <cell r="K8951" t="str">
            <v>11501</v>
          </cell>
          <cell r="L8951" t="e">
            <v>#N/A</v>
          </cell>
        </row>
        <row r="8952">
          <cell r="K8952" t="str">
            <v>11503</v>
          </cell>
          <cell r="L8952" t="e">
            <v>#N/A</v>
          </cell>
        </row>
        <row r="8953">
          <cell r="K8953" t="str">
            <v>11503</v>
          </cell>
          <cell r="L8953" t="e">
            <v>#N/A</v>
          </cell>
        </row>
        <row r="8954">
          <cell r="K8954" t="str">
            <v>11503</v>
          </cell>
          <cell r="L8954" t="e">
            <v>#N/A</v>
          </cell>
        </row>
        <row r="8955">
          <cell r="K8955" t="str">
            <v>11503</v>
          </cell>
          <cell r="L8955" t="e">
            <v>#N/A</v>
          </cell>
        </row>
        <row r="8956">
          <cell r="K8956" t="str">
            <v>11500</v>
          </cell>
          <cell r="L8956" t="e">
            <v>#N/A</v>
          </cell>
        </row>
        <row r="8957">
          <cell r="K8957" t="str">
            <v>11504</v>
          </cell>
          <cell r="L8957" t="e">
            <v>#N/A</v>
          </cell>
        </row>
        <row r="8958">
          <cell r="K8958" t="str">
            <v>18903</v>
          </cell>
          <cell r="L8958" t="e">
            <v>#N/A</v>
          </cell>
        </row>
        <row r="8959">
          <cell r="K8959" t="str">
            <v>18903</v>
          </cell>
          <cell r="L8959" t="e">
            <v>#N/A</v>
          </cell>
        </row>
        <row r="8960">
          <cell r="K8960" t="str">
            <v>18903</v>
          </cell>
          <cell r="L8960" t="e">
            <v>#N/A</v>
          </cell>
        </row>
        <row r="8961">
          <cell r="K8961" t="str">
            <v>18903</v>
          </cell>
          <cell r="L8961" t="e">
            <v>#N/A</v>
          </cell>
        </row>
        <row r="8962">
          <cell r="K8962" t="str">
            <v>18903</v>
          </cell>
          <cell r="L8962" t="e">
            <v>#N/A</v>
          </cell>
        </row>
        <row r="8963">
          <cell r="K8963" t="str">
            <v>18903</v>
          </cell>
          <cell r="L8963" t="e">
            <v>#N/A</v>
          </cell>
        </row>
        <row r="8964">
          <cell r="K8964" t="str">
            <v>18903</v>
          </cell>
          <cell r="L8964" t="e">
            <v>#N/A</v>
          </cell>
        </row>
        <row r="8965">
          <cell r="K8965" t="str">
            <v>17633</v>
          </cell>
          <cell r="L8965" t="e">
            <v>#N/A</v>
          </cell>
        </row>
        <row r="8966">
          <cell r="K8966" t="str">
            <v>17633</v>
          </cell>
          <cell r="L8966" t="e">
            <v>#N/A</v>
          </cell>
        </row>
        <row r="8967">
          <cell r="K8967" t="str">
            <v>17633</v>
          </cell>
          <cell r="L8967" t="e">
            <v>#N/A</v>
          </cell>
        </row>
        <row r="8968">
          <cell r="K8968" t="str">
            <v>17633</v>
          </cell>
          <cell r="L8968" t="e">
            <v>#N/A</v>
          </cell>
        </row>
        <row r="8969">
          <cell r="K8969" t="str">
            <v>17633</v>
          </cell>
          <cell r="L8969" t="e">
            <v>#N/A</v>
          </cell>
        </row>
        <row r="8970">
          <cell r="K8970" t="str">
            <v>11523</v>
          </cell>
          <cell r="L8970" t="e">
            <v>#N/A</v>
          </cell>
        </row>
        <row r="8971">
          <cell r="K8971" t="str">
            <v>11523</v>
          </cell>
          <cell r="L8971" t="e">
            <v>#N/A</v>
          </cell>
        </row>
        <row r="8972">
          <cell r="K8972" t="str">
            <v>11523</v>
          </cell>
          <cell r="L8972" t="e">
            <v>#N/A</v>
          </cell>
        </row>
        <row r="8973">
          <cell r="K8973" t="str">
            <v>11522</v>
          </cell>
          <cell r="L8973" t="e">
            <v>#N/A</v>
          </cell>
        </row>
        <row r="8974">
          <cell r="K8974" t="str">
            <v>11522</v>
          </cell>
          <cell r="L8974" t="e">
            <v>#N/A</v>
          </cell>
        </row>
        <row r="8975">
          <cell r="K8975" t="str">
            <v>11525</v>
          </cell>
          <cell r="L8975" t="e">
            <v>#N/A</v>
          </cell>
        </row>
        <row r="8976">
          <cell r="K8976" t="str">
            <v>11525</v>
          </cell>
          <cell r="L8976" t="e">
            <v>#N/A</v>
          </cell>
        </row>
        <row r="8977">
          <cell r="K8977" t="str">
            <v>11525</v>
          </cell>
          <cell r="L8977" t="e">
            <v>#N/A</v>
          </cell>
        </row>
        <row r="8978">
          <cell r="K8978" t="str">
            <v>11525</v>
          </cell>
          <cell r="L8978" t="e">
            <v>#N/A</v>
          </cell>
        </row>
        <row r="8979">
          <cell r="K8979" t="str">
            <v>11525</v>
          </cell>
          <cell r="L8979" t="e">
            <v>#N/A</v>
          </cell>
        </row>
        <row r="8980">
          <cell r="K8980" t="str">
            <v>11525</v>
          </cell>
          <cell r="L8980" t="e">
            <v>#N/A</v>
          </cell>
        </row>
        <row r="8981">
          <cell r="K8981" t="str">
            <v>11524</v>
          </cell>
          <cell r="L8981" t="e">
            <v>#N/A</v>
          </cell>
        </row>
        <row r="8982">
          <cell r="K8982" t="str">
            <v>11524</v>
          </cell>
          <cell r="L8982" t="e">
            <v>#N/A</v>
          </cell>
        </row>
        <row r="8983">
          <cell r="K8983" t="str">
            <v>11521</v>
          </cell>
          <cell r="L8983" t="e">
            <v>#N/A</v>
          </cell>
        </row>
        <row r="8984">
          <cell r="K8984" t="str">
            <v>11524</v>
          </cell>
          <cell r="L8984" t="e">
            <v>#N/A</v>
          </cell>
        </row>
        <row r="8985">
          <cell r="K8985" t="str">
            <v>11524</v>
          </cell>
          <cell r="L8985" t="e">
            <v>#N/A</v>
          </cell>
        </row>
        <row r="8986">
          <cell r="K8986" t="str">
            <v>11524</v>
          </cell>
          <cell r="L8986" t="e">
            <v>#N/A</v>
          </cell>
        </row>
        <row r="8987">
          <cell r="K8987" t="str">
            <v>11540</v>
          </cell>
          <cell r="L8987" t="e">
            <v>#N/A</v>
          </cell>
        </row>
        <row r="8988">
          <cell r="K8988" t="str">
            <v>11542</v>
          </cell>
          <cell r="L8988" t="e">
            <v>#N/A</v>
          </cell>
        </row>
        <row r="8989">
          <cell r="K8989" t="str">
            <v>11541</v>
          </cell>
          <cell r="L8989" t="e">
            <v>#N/A</v>
          </cell>
        </row>
        <row r="8990">
          <cell r="K8990" t="str">
            <v>11541</v>
          </cell>
          <cell r="L8990" t="e">
            <v>#N/A</v>
          </cell>
        </row>
        <row r="8991">
          <cell r="K8991" t="str">
            <v>11543</v>
          </cell>
          <cell r="L8991" t="e">
            <v>#N/A</v>
          </cell>
        </row>
        <row r="8992">
          <cell r="K8992" t="str">
            <v>11551</v>
          </cell>
          <cell r="L8992" t="e">
            <v>#N/A</v>
          </cell>
        </row>
        <row r="8993">
          <cell r="K8993" t="str">
            <v>11551</v>
          </cell>
          <cell r="L8993" t="e">
            <v>#N/A</v>
          </cell>
        </row>
        <row r="8994">
          <cell r="K8994" t="str">
            <v>11550</v>
          </cell>
          <cell r="L8994" t="e">
            <v>#N/A</v>
          </cell>
        </row>
        <row r="8995">
          <cell r="K8995" t="str">
            <v>11551</v>
          </cell>
          <cell r="L8995" t="e">
            <v>#N/A</v>
          </cell>
        </row>
        <row r="8996">
          <cell r="K8996" t="str">
            <v>11551</v>
          </cell>
          <cell r="L8996" t="e">
            <v>#N/A</v>
          </cell>
        </row>
        <row r="8997">
          <cell r="K8997" t="str">
            <v>11642</v>
          </cell>
          <cell r="L8997" t="e">
            <v>#N/A</v>
          </cell>
        </row>
        <row r="8998">
          <cell r="K8998" t="str">
            <v>11641</v>
          </cell>
          <cell r="L8998" t="e">
            <v>#N/A</v>
          </cell>
        </row>
        <row r="8999">
          <cell r="K8999" t="str">
            <v>11551</v>
          </cell>
          <cell r="L8999" t="e">
            <v>#N/A</v>
          </cell>
        </row>
        <row r="9000">
          <cell r="K9000" t="str">
            <v>11551</v>
          </cell>
          <cell r="L9000" t="e">
            <v>#N/A</v>
          </cell>
        </row>
        <row r="9001">
          <cell r="K9001" t="str">
            <v>11530</v>
          </cell>
          <cell r="L9001" t="e">
            <v>#N/A</v>
          </cell>
        </row>
        <row r="9002">
          <cell r="K9002" t="str">
            <v>11530</v>
          </cell>
          <cell r="L9002" t="e">
            <v>#N/A</v>
          </cell>
        </row>
        <row r="9003">
          <cell r="K9003" t="str">
            <v>11530</v>
          </cell>
          <cell r="L9003" t="e">
            <v>#N/A</v>
          </cell>
        </row>
        <row r="9004">
          <cell r="K9004" t="str">
            <v>11530</v>
          </cell>
          <cell r="L9004" t="e">
            <v>#N/A</v>
          </cell>
        </row>
        <row r="9005">
          <cell r="K9005" t="str">
            <v>11530</v>
          </cell>
          <cell r="L9005" t="e">
            <v>#N/A</v>
          </cell>
        </row>
        <row r="9006">
          <cell r="K9006" t="str">
            <v>11530</v>
          </cell>
          <cell r="L9006" t="e">
            <v>#N/A</v>
          </cell>
        </row>
        <row r="9007">
          <cell r="K9007" t="str">
            <v>11530</v>
          </cell>
          <cell r="L9007" t="e">
            <v>#N/A</v>
          </cell>
        </row>
        <row r="9008">
          <cell r="K9008" t="str">
            <v>11530</v>
          </cell>
          <cell r="L9008" t="e">
            <v>#N/A</v>
          </cell>
        </row>
        <row r="9009">
          <cell r="K9009" t="str">
            <v>11530</v>
          </cell>
          <cell r="L9009" t="e">
            <v>#N/A</v>
          </cell>
        </row>
        <row r="9010">
          <cell r="K9010" t="str">
            <v>11530</v>
          </cell>
          <cell r="L9010" t="e">
            <v>#N/A</v>
          </cell>
        </row>
        <row r="9011">
          <cell r="K9011" t="str">
            <v>11530</v>
          </cell>
          <cell r="L9011" t="e">
            <v>#N/A</v>
          </cell>
        </row>
        <row r="9012">
          <cell r="K9012" t="str">
            <v>11530</v>
          </cell>
          <cell r="L9012" t="e">
            <v>#N/A</v>
          </cell>
        </row>
        <row r="9013">
          <cell r="K9013" t="str">
            <v>11530</v>
          </cell>
          <cell r="L9013" t="e">
            <v>#N/A</v>
          </cell>
        </row>
        <row r="9014">
          <cell r="K9014" t="str">
            <v>11530</v>
          </cell>
          <cell r="L9014" t="e">
            <v>#N/A</v>
          </cell>
        </row>
        <row r="9015">
          <cell r="K9015" t="str">
            <v>11530</v>
          </cell>
          <cell r="L9015" t="e">
            <v>#N/A</v>
          </cell>
        </row>
        <row r="9016">
          <cell r="K9016" t="str">
            <v>11523</v>
          </cell>
          <cell r="L9016" t="e">
            <v>#N/A</v>
          </cell>
        </row>
        <row r="9017">
          <cell r="K9017" t="str">
            <v>11523</v>
          </cell>
          <cell r="L9017" t="e">
            <v>#N/A</v>
          </cell>
        </row>
        <row r="9018">
          <cell r="K9018" t="str">
            <v>11546</v>
          </cell>
          <cell r="L9018" t="e">
            <v>#N/A</v>
          </cell>
        </row>
        <row r="9019">
          <cell r="K9019" t="str">
            <v>11545</v>
          </cell>
          <cell r="L9019" t="e">
            <v>#N/A</v>
          </cell>
        </row>
        <row r="9020">
          <cell r="K9020" t="str">
            <v>11546</v>
          </cell>
          <cell r="L9020" t="e">
            <v>#N/A</v>
          </cell>
        </row>
        <row r="9021">
          <cell r="K9021" t="str">
            <v>11642</v>
          </cell>
          <cell r="L9021" t="e">
            <v>#N/A</v>
          </cell>
        </row>
        <row r="9022">
          <cell r="K9022" t="str">
            <v>11551</v>
          </cell>
          <cell r="L9022" t="e">
            <v>#N/A</v>
          </cell>
        </row>
        <row r="9023">
          <cell r="K9023" t="str">
            <v>11551</v>
          </cell>
          <cell r="L9023" t="e">
            <v>#N/A</v>
          </cell>
        </row>
        <row r="9024">
          <cell r="K9024" t="str">
            <v>11551</v>
          </cell>
          <cell r="L9024" t="e">
            <v>#N/A</v>
          </cell>
        </row>
        <row r="9025">
          <cell r="K9025" t="str">
            <v>11603</v>
          </cell>
          <cell r="L9025" t="e">
            <v>#N/A</v>
          </cell>
        </row>
        <row r="9026">
          <cell r="K9026" t="str">
            <v>11603</v>
          </cell>
          <cell r="L9026" t="e">
            <v>#N/A</v>
          </cell>
        </row>
        <row r="9027">
          <cell r="K9027" t="str">
            <v>11542</v>
          </cell>
          <cell r="L9027" t="e">
            <v>#N/A</v>
          </cell>
        </row>
        <row r="9028">
          <cell r="K9028" t="str">
            <v>11542</v>
          </cell>
          <cell r="L9028" t="e">
            <v>#N/A</v>
          </cell>
        </row>
        <row r="9029">
          <cell r="K9029" t="str">
            <v>11542</v>
          </cell>
          <cell r="L9029" t="e">
            <v>#N/A</v>
          </cell>
        </row>
        <row r="9030">
          <cell r="K9030" t="str">
            <v>11540</v>
          </cell>
          <cell r="L9030" t="e">
            <v>#N/A</v>
          </cell>
        </row>
        <row r="9031">
          <cell r="K9031" t="str">
            <v>11540</v>
          </cell>
          <cell r="L9031" t="e">
            <v>#N/A</v>
          </cell>
        </row>
        <row r="9032">
          <cell r="K9032" t="str">
            <v>11540</v>
          </cell>
          <cell r="L9032" t="e">
            <v>#N/A</v>
          </cell>
        </row>
        <row r="9033">
          <cell r="K9033" t="str">
            <v>11603</v>
          </cell>
          <cell r="L9033" t="e">
            <v>#N/A</v>
          </cell>
        </row>
        <row r="9034">
          <cell r="K9034" t="str">
            <v>11603</v>
          </cell>
          <cell r="L9034" t="e">
            <v>#N/A</v>
          </cell>
        </row>
        <row r="9035">
          <cell r="K9035" t="str">
            <v>11632</v>
          </cell>
          <cell r="L9035" t="e">
            <v>#N/A</v>
          </cell>
        </row>
        <row r="9036">
          <cell r="K9036" t="str">
            <v>11632</v>
          </cell>
          <cell r="L9036" t="e">
            <v>#N/A</v>
          </cell>
        </row>
        <row r="9037">
          <cell r="K9037" t="str">
            <v>11611</v>
          </cell>
          <cell r="L9037" t="e">
            <v>#N/A</v>
          </cell>
        </row>
        <row r="9038">
          <cell r="K9038" t="str">
            <v>11611</v>
          </cell>
          <cell r="L9038" t="e">
            <v>#N/A</v>
          </cell>
        </row>
        <row r="9039">
          <cell r="K9039" t="str">
            <v>18903</v>
          </cell>
          <cell r="L9039" t="e">
            <v>#N/A</v>
          </cell>
        </row>
        <row r="9040">
          <cell r="K9040" t="str">
            <v>18903</v>
          </cell>
          <cell r="L9040" t="e">
            <v>#N/A</v>
          </cell>
        </row>
        <row r="9041">
          <cell r="K9041" t="str">
            <v>17631</v>
          </cell>
          <cell r="L9041" t="e">
            <v>#N/A</v>
          </cell>
        </row>
        <row r="9042">
          <cell r="K9042" t="str">
            <v>17631</v>
          </cell>
          <cell r="L9042" t="e">
            <v>#N/A</v>
          </cell>
        </row>
        <row r="9043">
          <cell r="K9043" t="str">
            <v>17631</v>
          </cell>
          <cell r="L9043" t="e">
            <v>#N/A</v>
          </cell>
        </row>
        <row r="9044">
          <cell r="K9044" t="str">
            <v>17631</v>
          </cell>
          <cell r="L9044" t="e">
            <v>#N/A</v>
          </cell>
        </row>
        <row r="9045">
          <cell r="K9045" t="str">
            <v>17631</v>
          </cell>
          <cell r="L9045" t="e">
            <v>#N/A</v>
          </cell>
        </row>
        <row r="9046">
          <cell r="K9046" t="str">
            <v>17630</v>
          </cell>
          <cell r="L9046" t="e">
            <v>#N/A</v>
          </cell>
        </row>
        <row r="9047">
          <cell r="K9047" t="str">
            <v>17630</v>
          </cell>
          <cell r="L9047" t="e">
            <v>#N/A</v>
          </cell>
        </row>
        <row r="9048">
          <cell r="K9048" t="str">
            <v>17630</v>
          </cell>
          <cell r="L9048" t="e">
            <v>#N/A</v>
          </cell>
        </row>
        <row r="9049">
          <cell r="K9049" t="str">
            <v>17630</v>
          </cell>
          <cell r="L9049" t="e">
            <v>#N/A</v>
          </cell>
        </row>
        <row r="9050">
          <cell r="K9050" t="str">
            <v>17630</v>
          </cell>
          <cell r="L9050" t="e">
            <v>#N/A</v>
          </cell>
        </row>
        <row r="9051">
          <cell r="K9051" t="str">
            <v>17634</v>
          </cell>
          <cell r="L9051" t="e">
            <v>#N/A</v>
          </cell>
        </row>
        <row r="9052">
          <cell r="K9052" t="str">
            <v>17634</v>
          </cell>
          <cell r="L9052" t="e">
            <v>#N/A</v>
          </cell>
        </row>
        <row r="9053">
          <cell r="K9053" t="str">
            <v>17632</v>
          </cell>
          <cell r="L9053" t="e">
            <v>#N/A</v>
          </cell>
        </row>
        <row r="9054">
          <cell r="K9054" t="str">
            <v>17632</v>
          </cell>
          <cell r="L9054" t="e">
            <v>#N/A</v>
          </cell>
        </row>
        <row r="9055">
          <cell r="K9055" t="str">
            <v>17632</v>
          </cell>
          <cell r="L9055" t="e">
            <v>#N/A</v>
          </cell>
        </row>
        <row r="9056">
          <cell r="K9056" t="str">
            <v>17632</v>
          </cell>
          <cell r="L9056" t="e">
            <v>#N/A</v>
          </cell>
        </row>
        <row r="9057">
          <cell r="K9057" t="str">
            <v>17632</v>
          </cell>
          <cell r="L9057" t="e">
            <v>#N/A</v>
          </cell>
        </row>
        <row r="9058">
          <cell r="K9058" t="str">
            <v>11601</v>
          </cell>
          <cell r="L9058" t="e">
            <v>#N/A</v>
          </cell>
        </row>
        <row r="9059">
          <cell r="K9059" t="str">
            <v>11601</v>
          </cell>
          <cell r="L9059" t="e">
            <v>#N/A</v>
          </cell>
        </row>
        <row r="9060">
          <cell r="K9060" t="str">
            <v>11601</v>
          </cell>
          <cell r="L9060" t="e">
            <v>#N/A</v>
          </cell>
        </row>
        <row r="9061">
          <cell r="K9061" t="str">
            <v>11601</v>
          </cell>
          <cell r="L9061" t="e">
            <v>#N/A</v>
          </cell>
        </row>
        <row r="9062">
          <cell r="K9062" t="str">
            <v>11601</v>
          </cell>
          <cell r="L9062" t="e">
            <v>#N/A</v>
          </cell>
        </row>
        <row r="9063">
          <cell r="K9063" t="str">
            <v>11601</v>
          </cell>
          <cell r="L9063" t="e">
            <v>#N/A</v>
          </cell>
        </row>
        <row r="9064">
          <cell r="K9064" t="str">
            <v>11620</v>
          </cell>
          <cell r="L9064" t="e">
            <v>#N/A</v>
          </cell>
        </row>
        <row r="9065">
          <cell r="K9065" t="str">
            <v>11620</v>
          </cell>
          <cell r="L9065" t="e">
            <v>#N/A</v>
          </cell>
        </row>
        <row r="9066">
          <cell r="K9066" t="str">
            <v>11611</v>
          </cell>
          <cell r="L9066" t="e">
            <v>#N/A</v>
          </cell>
        </row>
        <row r="9067">
          <cell r="K9067" t="str">
            <v>11611</v>
          </cell>
          <cell r="L9067" t="e">
            <v>#N/A</v>
          </cell>
        </row>
        <row r="9068">
          <cell r="K9068" t="str">
            <v>11633</v>
          </cell>
          <cell r="L9068" t="e">
            <v>#N/A</v>
          </cell>
        </row>
        <row r="9069">
          <cell r="K9069" t="str">
            <v>11634</v>
          </cell>
          <cell r="L9069" t="e">
            <v>#N/A</v>
          </cell>
        </row>
        <row r="9070">
          <cell r="K9070" t="str">
            <v>11634</v>
          </cell>
          <cell r="L9070" t="e">
            <v>#N/A</v>
          </cell>
        </row>
        <row r="9071">
          <cell r="K9071" t="str">
            <v>11634</v>
          </cell>
          <cell r="L9071" t="e">
            <v>#N/A</v>
          </cell>
        </row>
        <row r="9072">
          <cell r="K9072" t="str">
            <v>11630</v>
          </cell>
          <cell r="L9072" t="e">
            <v>#N/A</v>
          </cell>
        </row>
        <row r="9073">
          <cell r="K9073" t="str">
            <v>11630</v>
          </cell>
          <cell r="L9073" t="e">
            <v>#N/A</v>
          </cell>
        </row>
        <row r="9074">
          <cell r="K9074" t="str">
            <v>11630</v>
          </cell>
          <cell r="L9074" t="e">
            <v>#N/A</v>
          </cell>
        </row>
        <row r="9075">
          <cell r="K9075" t="str">
            <v>11630</v>
          </cell>
          <cell r="L9075" t="e">
            <v>#N/A</v>
          </cell>
        </row>
        <row r="9076">
          <cell r="K9076" t="str">
            <v>11632</v>
          </cell>
          <cell r="L9076" t="e">
            <v>#N/A</v>
          </cell>
        </row>
        <row r="9077">
          <cell r="K9077" t="str">
            <v>11632</v>
          </cell>
          <cell r="L9077" t="e">
            <v>#N/A</v>
          </cell>
        </row>
        <row r="9078">
          <cell r="K9078" t="str">
            <v>11632</v>
          </cell>
          <cell r="L9078" t="e">
            <v>#N/A</v>
          </cell>
        </row>
        <row r="9079">
          <cell r="K9079" t="str">
            <v>11632</v>
          </cell>
          <cell r="L9079" t="e">
            <v>#N/A</v>
          </cell>
        </row>
        <row r="9080">
          <cell r="K9080" t="str">
            <v>11632</v>
          </cell>
          <cell r="L9080" t="e">
            <v>#N/A</v>
          </cell>
        </row>
        <row r="9081">
          <cell r="K9081" t="str">
            <v>11632</v>
          </cell>
          <cell r="L9081" t="e">
            <v>#N/A</v>
          </cell>
        </row>
        <row r="9082">
          <cell r="K9082" t="str">
            <v>11631</v>
          </cell>
          <cell r="L9082" t="e">
            <v>#N/A</v>
          </cell>
        </row>
        <row r="9083">
          <cell r="K9083" t="str">
            <v>11640</v>
          </cell>
          <cell r="L9083" t="e">
            <v>#N/A</v>
          </cell>
        </row>
        <row r="9084">
          <cell r="K9084" t="str">
            <v>11640</v>
          </cell>
          <cell r="L9084" t="e">
            <v>#N/A</v>
          </cell>
        </row>
        <row r="9085">
          <cell r="K9085" t="str">
            <v>15101</v>
          </cell>
          <cell r="L9085" t="e">
            <v>#N/A</v>
          </cell>
        </row>
        <row r="9086">
          <cell r="L9086" t="e">
            <v>#N/A</v>
          </cell>
        </row>
        <row r="9087">
          <cell r="L9087" t="e">
            <v>#N/A</v>
          </cell>
        </row>
        <row r="9088">
          <cell r="K9088" t="str">
            <v>11642</v>
          </cell>
          <cell r="L9088" t="e">
            <v>#N/A</v>
          </cell>
        </row>
        <row r="9089">
          <cell r="K9089" t="str">
            <v>11642</v>
          </cell>
          <cell r="L9089" t="e">
            <v>#N/A</v>
          </cell>
        </row>
        <row r="9090">
          <cell r="K9090" t="str">
            <v>11602</v>
          </cell>
          <cell r="L9090" t="e">
            <v>#N/A</v>
          </cell>
        </row>
        <row r="9091">
          <cell r="K9091" t="str">
            <v>11602</v>
          </cell>
          <cell r="L9091" t="e">
            <v>#N/A</v>
          </cell>
        </row>
        <row r="9092">
          <cell r="K9092" t="str">
            <v>11602</v>
          </cell>
          <cell r="L9092" t="e">
            <v>#N/A</v>
          </cell>
        </row>
        <row r="9093">
          <cell r="K9093" t="str">
            <v>11602</v>
          </cell>
          <cell r="L9093" t="e">
            <v>#N/A</v>
          </cell>
        </row>
        <row r="9094">
          <cell r="K9094" t="str">
            <v>12102</v>
          </cell>
          <cell r="L9094" t="e">
            <v>#N/A</v>
          </cell>
        </row>
        <row r="9095">
          <cell r="K9095" t="str">
            <v>12102</v>
          </cell>
          <cell r="L9095" t="e">
            <v>#N/A</v>
          </cell>
        </row>
        <row r="9096">
          <cell r="K9096" t="str">
            <v>12102</v>
          </cell>
          <cell r="L9096" t="e">
            <v>#N/A</v>
          </cell>
        </row>
        <row r="9097">
          <cell r="K9097" t="str">
            <v>12102</v>
          </cell>
          <cell r="L9097" t="e">
            <v>#N/A</v>
          </cell>
        </row>
        <row r="9098">
          <cell r="K9098" t="str">
            <v>12101</v>
          </cell>
          <cell r="L9098" t="str">
            <v>ASISTENCIA DEL PARTO CON O SIN EPISIORRAFIA O PERINEORRAFIA</v>
          </cell>
        </row>
        <row r="9099">
          <cell r="K9099" t="str">
            <v>12101</v>
          </cell>
          <cell r="L9099" t="str">
            <v>ASISTENCIA DEL PARTO CON O SIN EPISIORRAFIA O PERINEORRAFIA</v>
          </cell>
        </row>
        <row r="9100">
          <cell r="K9100" t="str">
            <v>12101</v>
          </cell>
          <cell r="L9100" t="str">
            <v>ASISTENCIA DEL PARTO CON O SIN EPISIORRAFIA O PERINEORRAFIA</v>
          </cell>
        </row>
        <row r="9101">
          <cell r="K9101" t="str">
            <v>12101</v>
          </cell>
          <cell r="L9101" t="e">
            <v>#N/A</v>
          </cell>
        </row>
        <row r="9102">
          <cell r="K9102" t="str">
            <v>12101</v>
          </cell>
          <cell r="L9102" t="e">
            <v>#N/A</v>
          </cell>
        </row>
        <row r="9103">
          <cell r="K9103" t="str">
            <v>12101</v>
          </cell>
          <cell r="L9103" t="e">
            <v>#N/A</v>
          </cell>
        </row>
        <row r="9104">
          <cell r="K9104" t="str">
            <v>12101</v>
          </cell>
          <cell r="L9104" t="e">
            <v>#N/A</v>
          </cell>
        </row>
        <row r="9105">
          <cell r="K9105" t="str">
            <v>12101</v>
          </cell>
          <cell r="L9105" t="e">
            <v>#N/A</v>
          </cell>
        </row>
        <row r="9106">
          <cell r="K9106" t="str">
            <v>12110</v>
          </cell>
          <cell r="L9106" t="e">
            <v>#N/A</v>
          </cell>
        </row>
        <row r="9107">
          <cell r="K9107" t="str">
            <v>12110</v>
          </cell>
          <cell r="L9107" t="e">
            <v>#N/A</v>
          </cell>
        </row>
        <row r="9108">
          <cell r="K9108" t="str">
            <v>12110</v>
          </cell>
          <cell r="L9108" t="e">
            <v>#N/A</v>
          </cell>
        </row>
        <row r="9109">
          <cell r="K9109" t="str">
            <v>12113</v>
          </cell>
          <cell r="L9109" t="e">
            <v>#N/A</v>
          </cell>
        </row>
        <row r="9110">
          <cell r="K9110" t="str">
            <v>12113</v>
          </cell>
          <cell r="L9110" t="e">
            <v>#N/A</v>
          </cell>
        </row>
        <row r="9111">
          <cell r="K9111" t="str">
            <v>12113</v>
          </cell>
          <cell r="L9111" t="e">
            <v>#N/A</v>
          </cell>
        </row>
        <row r="9112">
          <cell r="K9112" t="str">
            <v>12113</v>
          </cell>
          <cell r="L9112" t="e">
            <v>#N/A</v>
          </cell>
        </row>
        <row r="9113">
          <cell r="K9113" t="str">
            <v>12111</v>
          </cell>
          <cell r="L9113" t="e">
            <v>#N/A</v>
          </cell>
        </row>
        <row r="9114">
          <cell r="K9114" t="str">
            <v>12111</v>
          </cell>
          <cell r="L9114" t="e">
            <v>#N/A</v>
          </cell>
        </row>
        <row r="9115">
          <cell r="K9115" t="str">
            <v>12111</v>
          </cell>
          <cell r="L9115" t="e">
            <v>#N/A</v>
          </cell>
        </row>
        <row r="9116">
          <cell r="K9116" t="str">
            <v>12111</v>
          </cell>
          <cell r="L9116" t="e">
            <v>#N/A</v>
          </cell>
        </row>
        <row r="9117">
          <cell r="K9117" t="str">
            <v>12111</v>
          </cell>
          <cell r="L9117" t="e">
            <v>#N/A</v>
          </cell>
        </row>
        <row r="9118">
          <cell r="K9118" t="str">
            <v>12112</v>
          </cell>
          <cell r="L9118" t="e">
            <v>#N/A</v>
          </cell>
        </row>
        <row r="9119">
          <cell r="K9119" t="str">
            <v>12112</v>
          </cell>
          <cell r="L9119" t="e">
            <v>#N/A</v>
          </cell>
        </row>
        <row r="9120">
          <cell r="K9120" t="str">
            <v>12112</v>
          </cell>
          <cell r="L9120" t="e">
            <v>#N/A</v>
          </cell>
        </row>
        <row r="9121">
          <cell r="K9121" t="str">
            <v>30205</v>
          </cell>
          <cell r="L9121" t="e">
            <v>#N/A</v>
          </cell>
        </row>
        <row r="9122">
          <cell r="K9122" t="str">
            <v>18900</v>
          </cell>
          <cell r="L9122" t="e">
            <v>#N/A</v>
          </cell>
        </row>
        <row r="9123">
          <cell r="L9123" t="e">
            <v>#N/A</v>
          </cell>
        </row>
        <row r="9124">
          <cell r="L9124" t="e">
            <v>#N/A</v>
          </cell>
        </row>
        <row r="9125">
          <cell r="L9125" t="e">
            <v>#N/A</v>
          </cell>
        </row>
        <row r="9126">
          <cell r="K9126" t="str">
            <v>31103</v>
          </cell>
          <cell r="L9126" t="e">
            <v>#N/A</v>
          </cell>
        </row>
        <row r="9127">
          <cell r="K9127" t="str">
            <v>31103</v>
          </cell>
          <cell r="L9127" t="e">
            <v>#N/A</v>
          </cell>
        </row>
        <row r="9128">
          <cell r="L9128" t="e">
            <v>#N/A</v>
          </cell>
        </row>
        <row r="9129">
          <cell r="L9129" t="e">
            <v>#N/A</v>
          </cell>
        </row>
        <row r="9130">
          <cell r="L9130" t="e">
            <v>#N/A</v>
          </cell>
        </row>
        <row r="9131">
          <cell r="L9131" t="e">
            <v>#N/A</v>
          </cell>
        </row>
        <row r="9132">
          <cell r="L9132" t="e">
            <v>#N/A</v>
          </cell>
        </row>
        <row r="9133">
          <cell r="L9133" t="e">
            <v>#N/A</v>
          </cell>
        </row>
        <row r="9134">
          <cell r="L9134" t="e">
            <v>#N/A</v>
          </cell>
        </row>
        <row r="9135">
          <cell r="L9135" t="e">
            <v>#N/A</v>
          </cell>
        </row>
        <row r="9136">
          <cell r="L9136" t="e">
            <v>#N/A</v>
          </cell>
        </row>
        <row r="9137">
          <cell r="L9137" t="e">
            <v>#N/A</v>
          </cell>
        </row>
        <row r="9138">
          <cell r="L9138" t="e">
            <v>#N/A</v>
          </cell>
        </row>
        <row r="9139">
          <cell r="L9139" t="e">
            <v>#N/A</v>
          </cell>
        </row>
        <row r="9140">
          <cell r="L9140" t="e">
            <v>#N/A</v>
          </cell>
        </row>
        <row r="9141">
          <cell r="L9141" t="e">
            <v>#N/A</v>
          </cell>
        </row>
        <row r="9142">
          <cell r="L9142" t="e">
            <v>#N/A</v>
          </cell>
        </row>
        <row r="9143">
          <cell r="L9143" t="e">
            <v>#N/A</v>
          </cell>
        </row>
        <row r="9144">
          <cell r="L9144" t="e">
            <v>#N/A</v>
          </cell>
        </row>
        <row r="9145">
          <cell r="L9145" t="e">
            <v>#N/A</v>
          </cell>
        </row>
        <row r="9146">
          <cell r="L9146" t="e">
            <v>#N/A</v>
          </cell>
        </row>
        <row r="9147">
          <cell r="L9147" t="e">
            <v>#N/A</v>
          </cell>
        </row>
        <row r="9148">
          <cell r="L9148" t="e">
            <v>#N/A</v>
          </cell>
        </row>
        <row r="9149">
          <cell r="L9149" t="e">
            <v>#N/A</v>
          </cell>
        </row>
        <row r="9150">
          <cell r="L9150" t="e">
            <v>#N/A</v>
          </cell>
        </row>
        <row r="9151">
          <cell r="L9151" t="e">
            <v>#N/A</v>
          </cell>
        </row>
        <row r="9152">
          <cell r="L9152" t="e">
            <v>#N/A</v>
          </cell>
        </row>
        <row r="9153">
          <cell r="L9153" t="e">
            <v>#N/A</v>
          </cell>
        </row>
        <row r="9154">
          <cell r="L9154" t="e">
            <v>#N/A</v>
          </cell>
        </row>
        <row r="9155">
          <cell r="L9155" t="e">
            <v>#N/A</v>
          </cell>
        </row>
        <row r="9156">
          <cell r="L9156" t="e">
            <v>#N/A</v>
          </cell>
        </row>
        <row r="9157">
          <cell r="L9157" t="e">
            <v>#N/A</v>
          </cell>
        </row>
        <row r="9158">
          <cell r="L9158" t="e">
            <v>#N/A</v>
          </cell>
        </row>
        <row r="9159">
          <cell r="L9159" t="e">
            <v>#N/A</v>
          </cell>
        </row>
        <row r="9160">
          <cell r="L9160" t="e">
            <v>#N/A</v>
          </cell>
        </row>
        <row r="9161">
          <cell r="L9161" t="e">
            <v>#N/A</v>
          </cell>
        </row>
        <row r="9162">
          <cell r="L9162" t="e">
            <v>#N/A</v>
          </cell>
        </row>
        <row r="9163">
          <cell r="L9163" t="e">
            <v>#N/A</v>
          </cell>
        </row>
        <row r="9164">
          <cell r="L9164" t="e">
            <v>#N/A</v>
          </cell>
        </row>
        <row r="9165">
          <cell r="K9165" t="str">
            <v>12103</v>
          </cell>
          <cell r="L9165" t="e">
            <v>#N/A</v>
          </cell>
        </row>
        <row r="9166">
          <cell r="K9166" t="str">
            <v>11463</v>
          </cell>
          <cell r="L9166" t="e">
            <v>#N/A</v>
          </cell>
        </row>
        <row r="9167">
          <cell r="K9167" t="str">
            <v>11463</v>
          </cell>
          <cell r="L9167" t="e">
            <v>#N/A</v>
          </cell>
        </row>
        <row r="9168">
          <cell r="K9168" t="str">
            <v>11461</v>
          </cell>
          <cell r="L9168" t="e">
            <v>#N/A</v>
          </cell>
        </row>
        <row r="9169">
          <cell r="K9169" t="str">
            <v>11542</v>
          </cell>
          <cell r="L9169" t="e">
            <v>#N/A</v>
          </cell>
        </row>
        <row r="9170">
          <cell r="K9170" t="str">
            <v>11542</v>
          </cell>
          <cell r="L9170" t="e">
            <v>#N/A</v>
          </cell>
        </row>
        <row r="9171">
          <cell r="K9171" t="str">
            <v>11642</v>
          </cell>
          <cell r="L9171" t="e">
            <v>#N/A</v>
          </cell>
        </row>
        <row r="9172">
          <cell r="K9172" t="str">
            <v>11642</v>
          </cell>
          <cell r="L9172" t="e">
            <v>#N/A</v>
          </cell>
        </row>
        <row r="9173">
          <cell r="K9173" t="str">
            <v>11642</v>
          </cell>
          <cell r="L9173" t="e">
            <v>#N/A</v>
          </cell>
        </row>
        <row r="9174">
          <cell r="K9174" t="str">
            <v>11641</v>
          </cell>
          <cell r="L9174" t="e">
            <v>#N/A</v>
          </cell>
        </row>
        <row r="9175">
          <cell r="K9175" t="str">
            <v>11641</v>
          </cell>
          <cell r="L9175" t="e">
            <v>#N/A</v>
          </cell>
        </row>
        <row r="9176">
          <cell r="K9176" t="str">
            <v>11613</v>
          </cell>
          <cell r="L9176" t="e">
            <v>#N/A</v>
          </cell>
        </row>
        <row r="9177">
          <cell r="K9177" t="str">
            <v>37109</v>
          </cell>
          <cell r="L9177" t="e">
            <v>#N/A</v>
          </cell>
        </row>
        <row r="9178">
          <cell r="K9178" t="str">
            <v>37109</v>
          </cell>
          <cell r="L9178" t="e">
            <v>#N/A</v>
          </cell>
        </row>
        <row r="9179">
          <cell r="K9179" t="str">
            <v>37109</v>
          </cell>
          <cell r="L9179" t="e">
            <v>#N/A</v>
          </cell>
        </row>
        <row r="9180">
          <cell r="K9180" t="str">
            <v>37109</v>
          </cell>
          <cell r="L9180" t="e">
            <v>#N/A</v>
          </cell>
        </row>
        <row r="9181">
          <cell r="K9181" t="str">
            <v>11600</v>
          </cell>
          <cell r="L9181" t="e">
            <v>#N/A</v>
          </cell>
        </row>
        <row r="9182">
          <cell r="K9182" t="str">
            <v>11302</v>
          </cell>
          <cell r="L9182" t="e">
            <v>#N/A</v>
          </cell>
        </row>
        <row r="9183">
          <cell r="K9183" t="str">
            <v>11302</v>
          </cell>
          <cell r="L9183" t="e">
            <v>#N/A</v>
          </cell>
        </row>
        <row r="9184">
          <cell r="K9184" t="str">
            <v>16203</v>
          </cell>
          <cell r="L9184" t="e">
            <v>#N/A</v>
          </cell>
        </row>
        <row r="9185">
          <cell r="K9185" t="str">
            <v>16203</v>
          </cell>
          <cell r="L9185" t="e">
            <v>#N/A</v>
          </cell>
        </row>
        <row r="9186">
          <cell r="K9186" t="str">
            <v>16204</v>
          </cell>
          <cell r="L9186" t="e">
            <v>#N/A</v>
          </cell>
        </row>
        <row r="9187">
          <cell r="K9187" t="str">
            <v>16204</v>
          </cell>
          <cell r="L9187" t="e">
            <v>#N/A</v>
          </cell>
        </row>
        <row r="9188">
          <cell r="K9188" t="str">
            <v>16203</v>
          </cell>
          <cell r="L9188" t="e">
            <v>#N/A</v>
          </cell>
        </row>
        <row r="9189">
          <cell r="K9189" t="str">
            <v>16203</v>
          </cell>
          <cell r="L9189" t="e">
            <v>#N/A</v>
          </cell>
        </row>
        <row r="9190">
          <cell r="K9190" t="str">
            <v>16302</v>
          </cell>
          <cell r="L9190" t="e">
            <v>#N/A</v>
          </cell>
        </row>
        <row r="9191">
          <cell r="K9191" t="str">
            <v>16302</v>
          </cell>
          <cell r="L9191" t="e">
            <v>#N/A</v>
          </cell>
        </row>
        <row r="9192">
          <cell r="K9192" t="str">
            <v>16302</v>
          </cell>
          <cell r="L9192" t="e">
            <v>#N/A</v>
          </cell>
        </row>
        <row r="9193">
          <cell r="K9193" t="str">
            <v>16205</v>
          </cell>
          <cell r="L9193" t="e">
            <v>#N/A</v>
          </cell>
        </row>
        <row r="9194">
          <cell r="K9194" t="str">
            <v>16205</v>
          </cell>
          <cell r="L9194" t="e">
            <v>#N/A</v>
          </cell>
        </row>
        <row r="9195">
          <cell r="K9195" t="str">
            <v>16205</v>
          </cell>
          <cell r="L9195" t="e">
            <v>#N/A</v>
          </cell>
        </row>
        <row r="9196">
          <cell r="K9196" t="str">
            <v>17309</v>
          </cell>
          <cell r="L9196" t="e">
            <v>#N/A</v>
          </cell>
        </row>
        <row r="9197">
          <cell r="K9197" t="str">
            <v>17309</v>
          </cell>
          <cell r="L9197" t="e">
            <v>#N/A</v>
          </cell>
        </row>
        <row r="9198">
          <cell r="K9198" t="str">
            <v>17309</v>
          </cell>
          <cell r="L9198" t="e">
            <v>#N/A</v>
          </cell>
        </row>
        <row r="9199">
          <cell r="K9199" t="str">
            <v>17309</v>
          </cell>
          <cell r="L9199" t="e">
            <v>#N/A</v>
          </cell>
        </row>
        <row r="9200">
          <cell r="K9200" t="str">
            <v>16323</v>
          </cell>
          <cell r="L9200" t="e">
            <v>#N/A</v>
          </cell>
        </row>
        <row r="9201">
          <cell r="K9201" t="str">
            <v>16323</v>
          </cell>
          <cell r="L9201" t="e">
            <v>#N/A</v>
          </cell>
        </row>
        <row r="9202">
          <cell r="K9202" t="str">
            <v>16323</v>
          </cell>
          <cell r="L9202" t="e">
            <v>#N/A</v>
          </cell>
        </row>
        <row r="9203">
          <cell r="K9203" t="str">
            <v>18201</v>
          </cell>
          <cell r="L9203" t="e">
            <v>#N/A</v>
          </cell>
        </row>
        <row r="9204">
          <cell r="K9204" t="str">
            <v>37201</v>
          </cell>
          <cell r="L9204" t="e">
            <v>#N/A</v>
          </cell>
        </row>
        <row r="9205">
          <cell r="K9205" t="str">
            <v>37201</v>
          </cell>
          <cell r="L9205" t="e">
            <v>#N/A</v>
          </cell>
        </row>
        <row r="9206">
          <cell r="K9206" t="str">
            <v>16506</v>
          </cell>
          <cell r="L9206" t="e">
            <v>#N/A</v>
          </cell>
        </row>
        <row r="9207">
          <cell r="K9207" t="str">
            <v>16506</v>
          </cell>
          <cell r="L9207" t="e">
            <v>#N/A</v>
          </cell>
        </row>
        <row r="9208">
          <cell r="K9208" t="str">
            <v>16506</v>
          </cell>
          <cell r="L9208" t="e">
            <v>#N/A</v>
          </cell>
        </row>
        <row r="9209">
          <cell r="K9209" t="str">
            <v>16506</v>
          </cell>
          <cell r="L9209" t="e">
            <v>#N/A</v>
          </cell>
        </row>
        <row r="9210">
          <cell r="K9210" t="str">
            <v>16335</v>
          </cell>
          <cell r="L9210" t="e">
            <v>#N/A</v>
          </cell>
        </row>
        <row r="9211">
          <cell r="K9211" t="str">
            <v>16504</v>
          </cell>
          <cell r="L9211" t="e">
            <v>#N/A</v>
          </cell>
        </row>
        <row r="9212">
          <cell r="K9212" t="str">
            <v>16504</v>
          </cell>
          <cell r="L9212" t="e">
            <v>#N/A</v>
          </cell>
        </row>
        <row r="9213">
          <cell r="K9213" t="str">
            <v>16504</v>
          </cell>
          <cell r="L9213" t="e">
            <v>#N/A</v>
          </cell>
        </row>
        <row r="9214">
          <cell r="K9214" t="str">
            <v>16504</v>
          </cell>
          <cell r="L9214" t="e">
            <v>#N/A</v>
          </cell>
        </row>
        <row r="9215">
          <cell r="K9215" t="str">
            <v>16504</v>
          </cell>
          <cell r="L9215" t="e">
            <v>#N/A</v>
          </cell>
        </row>
        <row r="9216">
          <cell r="K9216" t="str">
            <v>16504</v>
          </cell>
          <cell r="L9216" t="e">
            <v>#N/A</v>
          </cell>
        </row>
        <row r="9217">
          <cell r="K9217" t="str">
            <v>16504</v>
          </cell>
          <cell r="L9217" t="e">
            <v>#N/A</v>
          </cell>
        </row>
        <row r="9218">
          <cell r="K9218" t="str">
            <v>16504</v>
          </cell>
          <cell r="L9218" t="e">
            <v>#N/A</v>
          </cell>
        </row>
        <row r="9219">
          <cell r="K9219" t="str">
            <v>16312</v>
          </cell>
          <cell r="L9219" t="e">
            <v>#N/A</v>
          </cell>
        </row>
        <row r="9220">
          <cell r="K9220" t="str">
            <v>16312</v>
          </cell>
          <cell r="L9220" t="e">
            <v>#N/A</v>
          </cell>
        </row>
        <row r="9221">
          <cell r="K9221" t="str">
            <v>16312</v>
          </cell>
          <cell r="L9221" t="e">
            <v>#N/A</v>
          </cell>
        </row>
        <row r="9222">
          <cell r="K9222" t="str">
            <v>16312</v>
          </cell>
          <cell r="L9222" t="e">
            <v>#N/A</v>
          </cell>
        </row>
        <row r="9223">
          <cell r="K9223" t="str">
            <v>16312</v>
          </cell>
          <cell r="L9223" t="e">
            <v>#N/A</v>
          </cell>
        </row>
        <row r="9224">
          <cell r="K9224" t="str">
            <v>16312</v>
          </cell>
          <cell r="L9224" t="e">
            <v>#N/A</v>
          </cell>
        </row>
        <row r="9225">
          <cell r="K9225" t="str">
            <v>16312</v>
          </cell>
          <cell r="L9225" t="e">
            <v>#N/A</v>
          </cell>
        </row>
        <row r="9226">
          <cell r="K9226" t="str">
            <v>16312</v>
          </cell>
          <cell r="L9226" t="e">
            <v>#N/A</v>
          </cell>
        </row>
        <row r="9227">
          <cell r="K9227" t="str">
            <v>16312</v>
          </cell>
          <cell r="L9227" t="e">
            <v>#N/A</v>
          </cell>
        </row>
        <row r="9228">
          <cell r="K9228" t="str">
            <v>16314</v>
          </cell>
          <cell r="L9228" t="e">
            <v>#N/A</v>
          </cell>
        </row>
        <row r="9229">
          <cell r="K9229" t="str">
            <v>16314</v>
          </cell>
          <cell r="L9229" t="e">
            <v>#N/A</v>
          </cell>
        </row>
        <row r="9230">
          <cell r="K9230" t="str">
            <v>16320</v>
          </cell>
          <cell r="L9230" t="e">
            <v>#N/A</v>
          </cell>
        </row>
        <row r="9231">
          <cell r="K9231" t="str">
            <v>16320</v>
          </cell>
          <cell r="L9231" t="e">
            <v>#N/A</v>
          </cell>
        </row>
        <row r="9232">
          <cell r="K9232" t="str">
            <v>16312</v>
          </cell>
          <cell r="L9232" t="e">
            <v>#N/A</v>
          </cell>
        </row>
        <row r="9233">
          <cell r="K9233" t="str">
            <v>16312</v>
          </cell>
          <cell r="L9233" t="e">
            <v>#N/A</v>
          </cell>
        </row>
        <row r="9234">
          <cell r="K9234" t="str">
            <v>16301</v>
          </cell>
          <cell r="L9234" t="e">
            <v>#N/A</v>
          </cell>
        </row>
        <row r="9235">
          <cell r="K9235" t="str">
            <v>16301</v>
          </cell>
          <cell r="L9235" t="e">
            <v>#N/A</v>
          </cell>
        </row>
        <row r="9236">
          <cell r="K9236" t="str">
            <v>16301</v>
          </cell>
          <cell r="L9236" t="e">
            <v>#N/A</v>
          </cell>
        </row>
        <row r="9237">
          <cell r="K9237" t="str">
            <v>16301</v>
          </cell>
          <cell r="L9237" t="e">
            <v>#N/A</v>
          </cell>
        </row>
        <row r="9238">
          <cell r="K9238" t="str">
            <v>16313</v>
          </cell>
          <cell r="L9238" t="e">
            <v>#N/A</v>
          </cell>
        </row>
        <row r="9239">
          <cell r="K9239" t="str">
            <v>16313</v>
          </cell>
          <cell r="L9239" t="e">
            <v>#N/A</v>
          </cell>
        </row>
        <row r="9240">
          <cell r="K9240" t="str">
            <v>16313</v>
          </cell>
          <cell r="L9240" t="e">
            <v>#N/A</v>
          </cell>
        </row>
        <row r="9241">
          <cell r="K9241" t="str">
            <v>16313</v>
          </cell>
          <cell r="L9241" t="e">
            <v>#N/A</v>
          </cell>
        </row>
        <row r="9242">
          <cell r="K9242" t="str">
            <v>16313</v>
          </cell>
          <cell r="L9242" t="e">
            <v>#N/A</v>
          </cell>
        </row>
        <row r="9243">
          <cell r="K9243" t="str">
            <v>16313</v>
          </cell>
          <cell r="L9243" t="e">
            <v>#N/A</v>
          </cell>
        </row>
        <row r="9244">
          <cell r="K9244" t="str">
            <v>16313</v>
          </cell>
          <cell r="L9244" t="e">
            <v>#N/A</v>
          </cell>
        </row>
        <row r="9245">
          <cell r="K9245" t="str">
            <v>16313</v>
          </cell>
          <cell r="L9245" t="e">
            <v>#N/A</v>
          </cell>
        </row>
        <row r="9246">
          <cell r="K9246" t="str">
            <v>16340</v>
          </cell>
          <cell r="L9246" t="e">
            <v>#N/A</v>
          </cell>
        </row>
        <row r="9247">
          <cell r="K9247" t="str">
            <v>16340</v>
          </cell>
          <cell r="L9247" t="e">
            <v>#N/A</v>
          </cell>
        </row>
        <row r="9248">
          <cell r="K9248" t="str">
            <v>16313</v>
          </cell>
          <cell r="L9248" t="e">
            <v>#N/A</v>
          </cell>
        </row>
        <row r="9249">
          <cell r="K9249" t="str">
            <v>16313</v>
          </cell>
          <cell r="L9249" t="e">
            <v>#N/A</v>
          </cell>
        </row>
        <row r="9250">
          <cell r="K9250" t="str">
            <v>16313</v>
          </cell>
          <cell r="L9250" t="e">
            <v>#N/A</v>
          </cell>
        </row>
        <row r="9251">
          <cell r="K9251" t="str">
            <v>16313</v>
          </cell>
          <cell r="L9251" t="e">
            <v>#N/A</v>
          </cell>
        </row>
        <row r="9252">
          <cell r="K9252" t="str">
            <v>15226</v>
          </cell>
          <cell r="L9252" t="e">
            <v>#N/A</v>
          </cell>
        </row>
        <row r="9253">
          <cell r="K9253" t="str">
            <v>15226</v>
          </cell>
          <cell r="L9253" t="e">
            <v>#N/A</v>
          </cell>
        </row>
        <row r="9254">
          <cell r="K9254" t="str">
            <v>16321</v>
          </cell>
          <cell r="L9254" t="e">
            <v>#N/A</v>
          </cell>
        </row>
        <row r="9255">
          <cell r="K9255" t="str">
            <v>16321</v>
          </cell>
          <cell r="L9255" t="e">
            <v>#N/A</v>
          </cell>
        </row>
        <row r="9256">
          <cell r="K9256" t="str">
            <v>16321</v>
          </cell>
          <cell r="L9256" t="e">
            <v>#N/A</v>
          </cell>
        </row>
        <row r="9257">
          <cell r="K9257" t="str">
            <v>16321</v>
          </cell>
          <cell r="L9257" t="e">
            <v>#N/A</v>
          </cell>
        </row>
        <row r="9258">
          <cell r="K9258" t="str">
            <v>16321</v>
          </cell>
          <cell r="L9258" t="e">
            <v>#N/A</v>
          </cell>
        </row>
        <row r="9259">
          <cell r="K9259" t="str">
            <v>16321</v>
          </cell>
          <cell r="L9259" t="e">
            <v>#N/A</v>
          </cell>
        </row>
        <row r="9260">
          <cell r="K9260" t="str">
            <v>16321</v>
          </cell>
          <cell r="L9260" t="e">
            <v>#N/A</v>
          </cell>
        </row>
        <row r="9261">
          <cell r="K9261" t="str">
            <v>16321</v>
          </cell>
          <cell r="L9261" t="e">
            <v>#N/A</v>
          </cell>
        </row>
        <row r="9262">
          <cell r="K9262" t="str">
            <v>16322</v>
          </cell>
          <cell r="L9262" t="e">
            <v>#N/A</v>
          </cell>
        </row>
        <row r="9263">
          <cell r="K9263" t="str">
            <v>16322</v>
          </cell>
          <cell r="L9263" t="e">
            <v>#N/A</v>
          </cell>
        </row>
        <row r="9264">
          <cell r="K9264" t="str">
            <v>16322</v>
          </cell>
          <cell r="L9264" t="e">
            <v>#N/A</v>
          </cell>
        </row>
        <row r="9265">
          <cell r="K9265" t="str">
            <v>16322</v>
          </cell>
          <cell r="L9265" t="e">
            <v>#N/A</v>
          </cell>
        </row>
        <row r="9266">
          <cell r="K9266" t="str">
            <v>18211</v>
          </cell>
          <cell r="L9266" t="e">
            <v>#N/A</v>
          </cell>
        </row>
        <row r="9267">
          <cell r="K9267" t="str">
            <v>18211</v>
          </cell>
          <cell r="L9267" t="e">
            <v>#N/A</v>
          </cell>
        </row>
        <row r="9268">
          <cell r="K9268" t="str">
            <v>16301</v>
          </cell>
          <cell r="L9268" t="e">
            <v>#N/A</v>
          </cell>
        </row>
        <row r="9269">
          <cell r="K9269" t="str">
            <v>16301</v>
          </cell>
          <cell r="L9269" t="e">
            <v>#N/A</v>
          </cell>
        </row>
        <row r="9270">
          <cell r="K9270" t="str">
            <v>16301</v>
          </cell>
          <cell r="L9270" t="e">
            <v>#N/A</v>
          </cell>
        </row>
        <row r="9271">
          <cell r="K9271" t="str">
            <v>16301</v>
          </cell>
          <cell r="L9271" t="e">
            <v>#N/A</v>
          </cell>
        </row>
        <row r="9272">
          <cell r="K9272" t="str">
            <v>16305</v>
          </cell>
          <cell r="L9272" t="e">
            <v>#N/A</v>
          </cell>
        </row>
        <row r="9273">
          <cell r="K9273" t="str">
            <v>16305</v>
          </cell>
          <cell r="L9273" t="e">
            <v>#N/A</v>
          </cell>
        </row>
        <row r="9274">
          <cell r="K9274" t="str">
            <v>16305</v>
          </cell>
          <cell r="L9274" t="e">
            <v>#N/A</v>
          </cell>
        </row>
        <row r="9275">
          <cell r="K9275" t="str">
            <v>16305</v>
          </cell>
          <cell r="L9275" t="e">
            <v>#N/A</v>
          </cell>
        </row>
        <row r="9276">
          <cell r="K9276" t="str">
            <v>16327</v>
          </cell>
          <cell r="L9276" t="e">
            <v>#N/A</v>
          </cell>
        </row>
        <row r="9277">
          <cell r="K9277" t="str">
            <v>16327</v>
          </cell>
          <cell r="L9277" t="e">
            <v>#N/A</v>
          </cell>
        </row>
        <row r="9278">
          <cell r="K9278" t="str">
            <v>16301</v>
          </cell>
          <cell r="L9278" t="e">
            <v>#N/A</v>
          </cell>
        </row>
        <row r="9279">
          <cell r="K9279" t="str">
            <v>16301</v>
          </cell>
          <cell r="L9279" t="e">
            <v>#N/A</v>
          </cell>
        </row>
        <row r="9280">
          <cell r="K9280" t="str">
            <v>16310</v>
          </cell>
          <cell r="L9280" t="e">
            <v>#N/A</v>
          </cell>
        </row>
        <row r="9281">
          <cell r="K9281" t="str">
            <v>16310</v>
          </cell>
          <cell r="L9281" t="e">
            <v>#N/A</v>
          </cell>
        </row>
        <row r="9282">
          <cell r="K9282" t="str">
            <v>16301</v>
          </cell>
          <cell r="L9282" t="e">
            <v>#N/A</v>
          </cell>
        </row>
        <row r="9283">
          <cell r="K9283" t="str">
            <v>16301</v>
          </cell>
          <cell r="L9283" t="e">
            <v>#N/A</v>
          </cell>
        </row>
        <row r="9284">
          <cell r="K9284" t="str">
            <v>16301</v>
          </cell>
          <cell r="L9284" t="e">
            <v>#N/A</v>
          </cell>
        </row>
        <row r="9285">
          <cell r="K9285" t="str">
            <v>16301</v>
          </cell>
          <cell r="L9285" t="e">
            <v>#N/A</v>
          </cell>
        </row>
        <row r="9286">
          <cell r="K9286" t="str">
            <v>16306</v>
          </cell>
          <cell r="L9286" t="e">
            <v>#N/A</v>
          </cell>
        </row>
        <row r="9287">
          <cell r="K9287" t="str">
            <v>16306</v>
          </cell>
          <cell r="L9287" t="e">
            <v>#N/A</v>
          </cell>
        </row>
        <row r="9288">
          <cell r="K9288" t="str">
            <v>16300</v>
          </cell>
          <cell r="L9288" t="e">
            <v>#N/A</v>
          </cell>
        </row>
        <row r="9289">
          <cell r="K9289" t="str">
            <v>16300</v>
          </cell>
          <cell r="L9289" t="e">
            <v>#N/A</v>
          </cell>
        </row>
        <row r="9290">
          <cell r="K9290" t="str">
            <v>16306</v>
          </cell>
          <cell r="L9290" t="e">
            <v>#N/A</v>
          </cell>
        </row>
        <row r="9291">
          <cell r="K9291" t="str">
            <v>16306</v>
          </cell>
          <cell r="L9291" t="e">
            <v>#N/A</v>
          </cell>
        </row>
        <row r="9292">
          <cell r="K9292" t="str">
            <v>16306</v>
          </cell>
          <cell r="L9292" t="e">
            <v>#N/A</v>
          </cell>
        </row>
        <row r="9293">
          <cell r="K9293" t="str">
            <v>16306</v>
          </cell>
          <cell r="L9293" t="e">
            <v>#N/A</v>
          </cell>
        </row>
        <row r="9294">
          <cell r="K9294" t="str">
            <v>16310</v>
          </cell>
          <cell r="L9294" t="e">
            <v>#N/A</v>
          </cell>
        </row>
        <row r="9295">
          <cell r="K9295" t="str">
            <v>16310</v>
          </cell>
          <cell r="L9295" t="e">
            <v>#N/A</v>
          </cell>
        </row>
        <row r="9296">
          <cell r="K9296" t="str">
            <v>16307</v>
          </cell>
          <cell r="L9296" t="e">
            <v>#N/A</v>
          </cell>
        </row>
        <row r="9297">
          <cell r="K9297" t="str">
            <v>16307</v>
          </cell>
          <cell r="L9297" t="e">
            <v>#N/A</v>
          </cell>
        </row>
        <row r="9298">
          <cell r="K9298" t="str">
            <v>16308</v>
          </cell>
          <cell r="L9298" t="e">
            <v>#N/A</v>
          </cell>
        </row>
        <row r="9299">
          <cell r="K9299" t="str">
            <v>16308</v>
          </cell>
          <cell r="L9299" t="e">
            <v>#N/A</v>
          </cell>
        </row>
        <row r="9300">
          <cell r="K9300" t="str">
            <v>16306</v>
          </cell>
          <cell r="L9300" t="e">
            <v>#N/A</v>
          </cell>
        </row>
        <row r="9301">
          <cell r="K9301" t="str">
            <v>16306</v>
          </cell>
          <cell r="L9301" t="e">
            <v>#N/A</v>
          </cell>
        </row>
        <row r="9302">
          <cell r="K9302" t="str">
            <v>16307</v>
          </cell>
          <cell r="L9302" t="e">
            <v>#N/A</v>
          </cell>
        </row>
        <row r="9303">
          <cell r="K9303" t="str">
            <v>16307</v>
          </cell>
          <cell r="L9303" t="e">
            <v>#N/A</v>
          </cell>
        </row>
        <row r="9304">
          <cell r="K9304" t="str">
            <v>16306</v>
          </cell>
          <cell r="L9304" t="e">
            <v>#N/A</v>
          </cell>
        </row>
        <row r="9305">
          <cell r="K9305" t="str">
            <v>16306</v>
          </cell>
          <cell r="L9305" t="e">
            <v>#N/A</v>
          </cell>
        </row>
        <row r="9306">
          <cell r="K9306" t="str">
            <v>16300</v>
          </cell>
          <cell r="L9306" t="e">
            <v>#N/A</v>
          </cell>
        </row>
        <row r="9307">
          <cell r="K9307" t="str">
            <v>16350</v>
          </cell>
          <cell r="L9307" t="e">
            <v>#N/A</v>
          </cell>
        </row>
        <row r="9308">
          <cell r="K9308" t="str">
            <v>16350</v>
          </cell>
          <cell r="L9308" t="e">
            <v>#N/A</v>
          </cell>
        </row>
        <row r="9309">
          <cell r="K9309" t="str">
            <v>16303</v>
          </cell>
          <cell r="L9309" t="e">
            <v>#N/A</v>
          </cell>
        </row>
        <row r="9310">
          <cell r="K9310" t="str">
            <v>16303</v>
          </cell>
          <cell r="L9310" t="e">
            <v>#N/A</v>
          </cell>
        </row>
        <row r="9311">
          <cell r="K9311" t="str">
            <v>16508</v>
          </cell>
          <cell r="L9311" t="e">
            <v>#N/A</v>
          </cell>
        </row>
        <row r="9312">
          <cell r="K9312" t="str">
            <v>16508</v>
          </cell>
          <cell r="L9312" t="e">
            <v>#N/A</v>
          </cell>
        </row>
        <row r="9313">
          <cell r="K9313" t="str">
            <v>15103</v>
          </cell>
          <cell r="L9313" t="e">
            <v>#N/A</v>
          </cell>
        </row>
        <row r="9314">
          <cell r="K9314" t="str">
            <v>15103</v>
          </cell>
          <cell r="L9314" t="e">
            <v>#N/A</v>
          </cell>
        </row>
        <row r="9315">
          <cell r="K9315" t="str">
            <v>16401</v>
          </cell>
          <cell r="L9315" t="e">
            <v>#N/A</v>
          </cell>
        </row>
        <row r="9316">
          <cell r="K9316" t="str">
            <v>16401</v>
          </cell>
          <cell r="L9316" t="e">
            <v>#N/A</v>
          </cell>
        </row>
        <row r="9317">
          <cell r="K9317" t="str">
            <v>16401</v>
          </cell>
          <cell r="L9317" t="e">
            <v>#N/A</v>
          </cell>
        </row>
        <row r="9318">
          <cell r="K9318" t="str">
            <v>16401</v>
          </cell>
          <cell r="L9318" t="e">
            <v>#N/A</v>
          </cell>
        </row>
        <row r="9319">
          <cell r="K9319" t="str">
            <v>16402</v>
          </cell>
          <cell r="L9319" t="e">
            <v>#N/A</v>
          </cell>
        </row>
        <row r="9320">
          <cell r="K9320" t="str">
            <v>16402</v>
          </cell>
          <cell r="L9320" t="e">
            <v>#N/A</v>
          </cell>
        </row>
        <row r="9321">
          <cell r="K9321" t="str">
            <v>16353</v>
          </cell>
          <cell r="L9321" t="e">
            <v>#N/A</v>
          </cell>
        </row>
        <row r="9322">
          <cell r="K9322" t="str">
            <v>16353</v>
          </cell>
          <cell r="L9322" t="e">
            <v>#N/A</v>
          </cell>
        </row>
        <row r="9323">
          <cell r="K9323" t="str">
            <v>16350</v>
          </cell>
          <cell r="L9323" t="e">
            <v>#N/A</v>
          </cell>
        </row>
        <row r="9324">
          <cell r="K9324" t="str">
            <v>16350</v>
          </cell>
          <cell r="L9324" t="e">
            <v>#N/A</v>
          </cell>
        </row>
        <row r="9325">
          <cell r="K9325" t="str">
            <v>16350</v>
          </cell>
          <cell r="L9325" t="e">
            <v>#N/A</v>
          </cell>
        </row>
        <row r="9326">
          <cell r="K9326" t="str">
            <v>16350</v>
          </cell>
          <cell r="L9326" t="e">
            <v>#N/A</v>
          </cell>
        </row>
        <row r="9327">
          <cell r="K9327" t="str">
            <v>16350</v>
          </cell>
          <cell r="L9327" t="e">
            <v>#N/A</v>
          </cell>
        </row>
        <row r="9328">
          <cell r="K9328" t="str">
            <v>16350</v>
          </cell>
          <cell r="L9328" t="e">
            <v>#N/A</v>
          </cell>
        </row>
        <row r="9329">
          <cell r="K9329" t="str">
            <v>16360</v>
          </cell>
          <cell r="L9329" t="e">
            <v>#N/A</v>
          </cell>
        </row>
        <row r="9330">
          <cell r="K9330" t="str">
            <v>16360</v>
          </cell>
          <cell r="L9330" t="e">
            <v>#N/A</v>
          </cell>
        </row>
        <row r="9331">
          <cell r="K9331" t="str">
            <v>16360</v>
          </cell>
          <cell r="L9331" t="e">
            <v>#N/A</v>
          </cell>
        </row>
        <row r="9332">
          <cell r="K9332" t="str">
            <v>16360</v>
          </cell>
          <cell r="L9332" t="e">
            <v>#N/A</v>
          </cell>
        </row>
        <row r="9333">
          <cell r="K9333" t="str">
            <v>16361</v>
          </cell>
          <cell r="L9333" t="e">
            <v>#N/A</v>
          </cell>
        </row>
        <row r="9334">
          <cell r="K9334" t="str">
            <v>16361</v>
          </cell>
          <cell r="L9334" t="e">
            <v>#N/A</v>
          </cell>
        </row>
        <row r="9335">
          <cell r="K9335" t="str">
            <v>16361</v>
          </cell>
          <cell r="L9335" t="e">
            <v>#N/A</v>
          </cell>
        </row>
        <row r="9336">
          <cell r="K9336" t="str">
            <v>16361</v>
          </cell>
          <cell r="L9336" t="e">
            <v>#N/A</v>
          </cell>
        </row>
        <row r="9337">
          <cell r="K9337" t="str">
            <v>16351</v>
          </cell>
          <cell r="L9337" t="e">
            <v>#N/A</v>
          </cell>
        </row>
        <row r="9338">
          <cell r="K9338" t="str">
            <v>16351</v>
          </cell>
          <cell r="L9338" t="e">
            <v>#N/A</v>
          </cell>
        </row>
        <row r="9339">
          <cell r="K9339" t="str">
            <v>16351</v>
          </cell>
          <cell r="L9339" t="e">
            <v>#N/A</v>
          </cell>
        </row>
        <row r="9340">
          <cell r="K9340" t="str">
            <v>16351</v>
          </cell>
          <cell r="L9340" t="e">
            <v>#N/A</v>
          </cell>
        </row>
        <row r="9341">
          <cell r="K9341" t="str">
            <v>16351</v>
          </cell>
          <cell r="L9341" t="e">
            <v>#N/A</v>
          </cell>
        </row>
        <row r="9342">
          <cell r="K9342" t="str">
            <v>16351</v>
          </cell>
          <cell r="L9342" t="e">
            <v>#N/A</v>
          </cell>
        </row>
        <row r="9343">
          <cell r="K9343" t="str">
            <v>16362</v>
          </cell>
          <cell r="L9343" t="e">
            <v>#N/A</v>
          </cell>
        </row>
        <row r="9344">
          <cell r="K9344" t="str">
            <v>16362</v>
          </cell>
          <cell r="L9344" t="e">
            <v>#N/A</v>
          </cell>
        </row>
        <row r="9345">
          <cell r="K9345" t="str">
            <v>16362</v>
          </cell>
          <cell r="L9345" t="e">
            <v>#N/A</v>
          </cell>
        </row>
        <row r="9346">
          <cell r="K9346" t="str">
            <v>16362</v>
          </cell>
          <cell r="L9346" t="e">
            <v>#N/A</v>
          </cell>
        </row>
        <row r="9347">
          <cell r="K9347" t="str">
            <v>16362</v>
          </cell>
          <cell r="L9347" t="e">
            <v>#N/A</v>
          </cell>
        </row>
        <row r="9348">
          <cell r="K9348" t="str">
            <v>16362</v>
          </cell>
          <cell r="L9348" t="e">
            <v>#N/A</v>
          </cell>
        </row>
        <row r="9349">
          <cell r="K9349" t="str">
            <v>16362</v>
          </cell>
          <cell r="L9349" t="e">
            <v>#N/A</v>
          </cell>
        </row>
        <row r="9350">
          <cell r="K9350" t="str">
            <v>16362</v>
          </cell>
          <cell r="L9350" t="e">
            <v>#N/A</v>
          </cell>
        </row>
        <row r="9351">
          <cell r="K9351" t="str">
            <v>16362</v>
          </cell>
          <cell r="L9351" t="e">
            <v>#N/A</v>
          </cell>
        </row>
        <row r="9352">
          <cell r="K9352" t="str">
            <v>16362</v>
          </cell>
          <cell r="L9352" t="e">
            <v>#N/A</v>
          </cell>
        </row>
        <row r="9353">
          <cell r="L9353" t="e">
            <v>#N/A</v>
          </cell>
        </row>
        <row r="9354">
          <cell r="L9354" t="e">
            <v>#N/A</v>
          </cell>
        </row>
        <row r="9355">
          <cell r="K9355" t="str">
            <v>16363</v>
          </cell>
          <cell r="L9355" t="e">
            <v>#N/A</v>
          </cell>
        </row>
        <row r="9356">
          <cell r="K9356" t="str">
            <v>16363</v>
          </cell>
          <cell r="L9356" t="e">
            <v>#N/A</v>
          </cell>
        </row>
        <row r="9357">
          <cell r="K9357" t="str">
            <v>16363</v>
          </cell>
          <cell r="L9357" t="e">
            <v>#N/A</v>
          </cell>
        </row>
        <row r="9358">
          <cell r="K9358" t="str">
            <v>16363</v>
          </cell>
          <cell r="L9358" t="e">
            <v>#N/A</v>
          </cell>
        </row>
        <row r="9359">
          <cell r="K9359" t="str">
            <v>16363</v>
          </cell>
          <cell r="L9359" t="e">
            <v>#N/A</v>
          </cell>
        </row>
        <row r="9360">
          <cell r="K9360" t="str">
            <v>16363</v>
          </cell>
          <cell r="L9360" t="e">
            <v>#N/A</v>
          </cell>
        </row>
        <row r="9361">
          <cell r="K9361" t="str">
            <v>16363</v>
          </cell>
          <cell r="L9361" t="e">
            <v>#N/A</v>
          </cell>
        </row>
        <row r="9362">
          <cell r="K9362" t="str">
            <v>16352</v>
          </cell>
          <cell r="L9362" t="e">
            <v>#N/A</v>
          </cell>
        </row>
        <row r="9363">
          <cell r="K9363" t="str">
            <v>16352</v>
          </cell>
          <cell r="L9363" t="e">
            <v>#N/A</v>
          </cell>
        </row>
        <row r="9364">
          <cell r="K9364" t="str">
            <v>16352</v>
          </cell>
          <cell r="L9364" t="e">
            <v>#N/A</v>
          </cell>
        </row>
        <row r="9365">
          <cell r="K9365" t="str">
            <v>16352</v>
          </cell>
          <cell r="L9365" t="e">
            <v>#N/A</v>
          </cell>
        </row>
        <row r="9366">
          <cell r="K9366" t="str">
            <v>16352</v>
          </cell>
          <cell r="L9366" t="e">
            <v>#N/A</v>
          </cell>
        </row>
        <row r="9367">
          <cell r="K9367" t="str">
            <v>16363</v>
          </cell>
          <cell r="L9367" t="e">
            <v>#N/A</v>
          </cell>
        </row>
        <row r="9368">
          <cell r="K9368" t="str">
            <v>16363</v>
          </cell>
          <cell r="L9368" t="e">
            <v>#N/A</v>
          </cell>
        </row>
        <row r="9369">
          <cell r="K9369" t="str">
            <v>16363</v>
          </cell>
          <cell r="L9369" t="e">
            <v>#N/A</v>
          </cell>
        </row>
        <row r="9370">
          <cell r="K9370" t="str">
            <v>16363</v>
          </cell>
          <cell r="L9370" t="e">
            <v>#N/A</v>
          </cell>
        </row>
        <row r="9371">
          <cell r="K9371" t="str">
            <v>16353</v>
          </cell>
          <cell r="L9371" t="e">
            <v>#N/A</v>
          </cell>
        </row>
        <row r="9372">
          <cell r="K9372" t="str">
            <v>16353</v>
          </cell>
          <cell r="L9372" t="e">
            <v>#N/A</v>
          </cell>
        </row>
        <row r="9373">
          <cell r="K9373" t="str">
            <v>16353</v>
          </cell>
          <cell r="L9373" t="e">
            <v>#N/A</v>
          </cell>
        </row>
        <row r="9374">
          <cell r="K9374" t="str">
            <v>16352</v>
          </cell>
          <cell r="L9374" t="e">
            <v>#N/A</v>
          </cell>
        </row>
        <row r="9375">
          <cell r="K9375" t="str">
            <v>16352</v>
          </cell>
          <cell r="L9375" t="e">
            <v>#N/A</v>
          </cell>
        </row>
        <row r="9376">
          <cell r="K9376" t="str">
            <v>2433</v>
          </cell>
          <cell r="L9376" t="e">
            <v>#N/A</v>
          </cell>
        </row>
        <row r="9377">
          <cell r="K9377" t="str">
            <v>2433</v>
          </cell>
          <cell r="L9377" t="e">
            <v>#N/A</v>
          </cell>
        </row>
        <row r="9378">
          <cell r="K9378" t="str">
            <v>2433</v>
          </cell>
          <cell r="L9378" t="e">
            <v>#N/A</v>
          </cell>
        </row>
        <row r="9379">
          <cell r="K9379" t="str">
            <v>2433</v>
          </cell>
          <cell r="L9379" t="e">
            <v>#N/A</v>
          </cell>
        </row>
        <row r="9380">
          <cell r="K9380" t="str">
            <v>2433</v>
          </cell>
          <cell r="L9380" t="e">
            <v>#N/A</v>
          </cell>
        </row>
        <row r="9381">
          <cell r="K9381" t="str">
            <v>2433</v>
          </cell>
          <cell r="L9381" t="e">
            <v>#N/A</v>
          </cell>
        </row>
        <row r="9382">
          <cell r="K9382" t="str">
            <v>2433</v>
          </cell>
          <cell r="L9382" t="e">
            <v>#N/A</v>
          </cell>
        </row>
        <row r="9383">
          <cell r="K9383" t="str">
            <v>2433</v>
          </cell>
          <cell r="L9383" t="e">
            <v>#N/A</v>
          </cell>
        </row>
        <row r="9384">
          <cell r="K9384" t="str">
            <v>2433</v>
          </cell>
          <cell r="L9384" t="e">
            <v>#N/A</v>
          </cell>
        </row>
        <row r="9385">
          <cell r="K9385" t="str">
            <v>2431</v>
          </cell>
          <cell r="L9385" t="e">
            <v>#N/A</v>
          </cell>
        </row>
        <row r="9386">
          <cell r="K9386" t="str">
            <v>2431</v>
          </cell>
          <cell r="L9386" t="e">
            <v>#N/A</v>
          </cell>
        </row>
        <row r="9387">
          <cell r="K9387" t="str">
            <v>2431</v>
          </cell>
          <cell r="L9387" t="e">
            <v>#N/A</v>
          </cell>
        </row>
        <row r="9388">
          <cell r="K9388" t="str">
            <v>2433</v>
          </cell>
          <cell r="L9388" t="e">
            <v>#N/A</v>
          </cell>
        </row>
        <row r="9389">
          <cell r="K9389" t="str">
            <v>16402</v>
          </cell>
          <cell r="L9389" t="e">
            <v>#N/A</v>
          </cell>
        </row>
        <row r="9390">
          <cell r="K9390" t="str">
            <v>16402</v>
          </cell>
          <cell r="L9390" t="e">
            <v>#N/A</v>
          </cell>
        </row>
        <row r="9391">
          <cell r="K9391" t="str">
            <v>16402</v>
          </cell>
          <cell r="L9391" t="e">
            <v>#N/A</v>
          </cell>
        </row>
        <row r="9392">
          <cell r="K9392" t="str">
            <v>16402</v>
          </cell>
          <cell r="L9392" t="e">
            <v>#N/A</v>
          </cell>
        </row>
        <row r="9393">
          <cell r="K9393" t="str">
            <v>16403</v>
          </cell>
          <cell r="L9393" t="e">
            <v>#N/A</v>
          </cell>
        </row>
        <row r="9394">
          <cell r="K9394" t="str">
            <v>16360</v>
          </cell>
          <cell r="L9394" t="e">
            <v>#N/A</v>
          </cell>
        </row>
        <row r="9395">
          <cell r="K9395" t="str">
            <v>16360</v>
          </cell>
          <cell r="L9395" t="e">
            <v>#N/A</v>
          </cell>
        </row>
        <row r="9396">
          <cell r="K9396" t="str">
            <v>16360</v>
          </cell>
          <cell r="L9396" t="e">
            <v>#N/A</v>
          </cell>
        </row>
        <row r="9397">
          <cell r="K9397" t="str">
            <v>16360</v>
          </cell>
          <cell r="L9397" t="e">
            <v>#N/A</v>
          </cell>
        </row>
        <row r="9398">
          <cell r="K9398" t="str">
            <v>16360</v>
          </cell>
          <cell r="L9398" t="e">
            <v>#N/A</v>
          </cell>
        </row>
        <row r="9399">
          <cell r="K9399" t="str">
            <v>16360</v>
          </cell>
          <cell r="L9399" t="e">
            <v>#N/A</v>
          </cell>
        </row>
        <row r="9400">
          <cell r="K9400" t="str">
            <v>15236</v>
          </cell>
          <cell r="L9400" t="e">
            <v>#N/A</v>
          </cell>
        </row>
        <row r="9401">
          <cell r="K9401" t="str">
            <v>15236</v>
          </cell>
          <cell r="L9401" t="e">
            <v>#N/A</v>
          </cell>
        </row>
        <row r="9402">
          <cell r="K9402" t="str">
            <v>15236</v>
          </cell>
          <cell r="L9402" t="e">
            <v>#N/A</v>
          </cell>
        </row>
        <row r="9403">
          <cell r="K9403" t="str">
            <v>15236</v>
          </cell>
          <cell r="L9403" t="e">
            <v>#N/A</v>
          </cell>
        </row>
        <row r="9404">
          <cell r="K9404" t="str">
            <v>36609</v>
          </cell>
          <cell r="L9404" t="e">
            <v>#N/A</v>
          </cell>
        </row>
        <row r="9405">
          <cell r="K9405" t="str">
            <v>36609</v>
          </cell>
          <cell r="L9405" t="e">
            <v>#N/A</v>
          </cell>
        </row>
        <row r="9406">
          <cell r="K9406" t="str">
            <v>36609</v>
          </cell>
          <cell r="L9406" t="e">
            <v>#N/A</v>
          </cell>
        </row>
        <row r="9407">
          <cell r="K9407" t="str">
            <v>36609</v>
          </cell>
          <cell r="L9407" t="e">
            <v>#N/A</v>
          </cell>
        </row>
        <row r="9408">
          <cell r="K9408" t="str">
            <v>16341</v>
          </cell>
          <cell r="L9408" t="e">
            <v>#N/A</v>
          </cell>
        </row>
        <row r="9409">
          <cell r="K9409" t="str">
            <v>16341</v>
          </cell>
          <cell r="L9409" t="e">
            <v>#N/A</v>
          </cell>
        </row>
        <row r="9410">
          <cell r="K9410" t="str">
            <v>16324</v>
          </cell>
          <cell r="L9410" t="e">
            <v>#N/A</v>
          </cell>
        </row>
        <row r="9411">
          <cell r="K9411" t="str">
            <v>16324</v>
          </cell>
          <cell r="L9411" t="e">
            <v>#N/A</v>
          </cell>
        </row>
        <row r="9412">
          <cell r="K9412" t="str">
            <v>16324</v>
          </cell>
          <cell r="L9412" t="e">
            <v>#N/A</v>
          </cell>
        </row>
        <row r="9413">
          <cell r="K9413" t="str">
            <v>16325</v>
          </cell>
          <cell r="L9413" t="e">
            <v>#N/A</v>
          </cell>
        </row>
        <row r="9414">
          <cell r="K9414" t="str">
            <v>16325</v>
          </cell>
          <cell r="L9414" t="e">
            <v>#N/A</v>
          </cell>
        </row>
        <row r="9415">
          <cell r="K9415" t="str">
            <v>16325</v>
          </cell>
          <cell r="L9415" t="e">
            <v>#N/A</v>
          </cell>
        </row>
        <row r="9416">
          <cell r="K9416" t="str">
            <v>16325</v>
          </cell>
          <cell r="L9416" t="e">
            <v>#N/A</v>
          </cell>
        </row>
        <row r="9417">
          <cell r="K9417" t="str">
            <v>16325</v>
          </cell>
          <cell r="L9417" t="e">
            <v>#N/A</v>
          </cell>
        </row>
        <row r="9418">
          <cell r="K9418" t="str">
            <v>16346</v>
          </cell>
          <cell r="L9418" t="e">
            <v>#N/A</v>
          </cell>
        </row>
        <row r="9419">
          <cell r="K9419" t="str">
            <v>16346</v>
          </cell>
          <cell r="L9419" t="e">
            <v>#N/A</v>
          </cell>
        </row>
        <row r="9420">
          <cell r="K9420" t="str">
            <v>37203</v>
          </cell>
          <cell r="L9420" t="e">
            <v>#N/A</v>
          </cell>
        </row>
        <row r="9421">
          <cell r="K9421" t="str">
            <v>37203</v>
          </cell>
          <cell r="L9421" t="e">
            <v>#N/A</v>
          </cell>
        </row>
        <row r="9422">
          <cell r="K9422" t="str">
            <v>16302</v>
          </cell>
          <cell r="L9422" t="e">
            <v>#N/A</v>
          </cell>
        </row>
        <row r="9423">
          <cell r="K9423" t="str">
            <v>16302</v>
          </cell>
          <cell r="L9423" t="e">
            <v>#N/A</v>
          </cell>
        </row>
        <row r="9424">
          <cell r="K9424" t="str">
            <v>16302</v>
          </cell>
          <cell r="L9424" t="e">
            <v>#N/A</v>
          </cell>
        </row>
        <row r="9425">
          <cell r="K9425" t="str">
            <v>16302</v>
          </cell>
          <cell r="L9425" t="e">
            <v>#N/A</v>
          </cell>
        </row>
        <row r="9426">
          <cell r="K9426" t="str">
            <v>16302</v>
          </cell>
          <cell r="L9426" t="e">
            <v>#N/A</v>
          </cell>
        </row>
        <row r="9427">
          <cell r="K9427" t="str">
            <v>16326</v>
          </cell>
          <cell r="L9427" t="e">
            <v>#N/A</v>
          </cell>
        </row>
        <row r="9428">
          <cell r="K9428" t="str">
            <v>16326</v>
          </cell>
          <cell r="L9428" t="e">
            <v>#N/A</v>
          </cell>
        </row>
        <row r="9429">
          <cell r="K9429" t="str">
            <v>16302</v>
          </cell>
          <cell r="L9429" t="e">
            <v>#N/A</v>
          </cell>
        </row>
        <row r="9430">
          <cell r="K9430" t="str">
            <v>16302</v>
          </cell>
          <cell r="L9430" t="e">
            <v>#N/A</v>
          </cell>
        </row>
        <row r="9431">
          <cell r="K9431" t="str">
            <v>13100</v>
          </cell>
          <cell r="L9431" t="e">
            <v>#N/A</v>
          </cell>
        </row>
        <row r="9432">
          <cell r="K9432" t="str">
            <v>13100</v>
          </cell>
          <cell r="L9432" t="e">
            <v>#N/A</v>
          </cell>
        </row>
        <row r="9433">
          <cell r="K9433" t="str">
            <v>13101</v>
          </cell>
          <cell r="L9433" t="e">
            <v>#N/A</v>
          </cell>
        </row>
        <row r="9434">
          <cell r="K9434" t="str">
            <v>13200</v>
          </cell>
          <cell r="L9434" t="e">
            <v>#N/A</v>
          </cell>
        </row>
        <row r="9435">
          <cell r="K9435" t="str">
            <v>13200</v>
          </cell>
          <cell r="L9435" t="e">
            <v>#N/A</v>
          </cell>
        </row>
        <row r="9436">
          <cell r="K9436" t="str">
            <v>14100</v>
          </cell>
          <cell r="L9436" t="e">
            <v>#N/A</v>
          </cell>
        </row>
        <row r="9437">
          <cell r="K9437" t="str">
            <v>14100</v>
          </cell>
          <cell r="L9437" t="e">
            <v>#N/A</v>
          </cell>
        </row>
        <row r="9438">
          <cell r="K9438" t="str">
            <v>14100</v>
          </cell>
          <cell r="L9438" t="e">
            <v>#N/A</v>
          </cell>
        </row>
        <row r="9439">
          <cell r="K9439" t="str">
            <v>14101</v>
          </cell>
          <cell r="L9439" t="e">
            <v>#N/A</v>
          </cell>
        </row>
        <row r="9440">
          <cell r="K9440" t="str">
            <v>14101</v>
          </cell>
          <cell r="L9440" t="e">
            <v>#N/A</v>
          </cell>
        </row>
        <row r="9441">
          <cell r="K9441" t="str">
            <v>14101</v>
          </cell>
          <cell r="L9441" t="e">
            <v>#N/A</v>
          </cell>
        </row>
        <row r="9442">
          <cell r="K9442" t="str">
            <v>13400</v>
          </cell>
          <cell r="L9442" t="e">
            <v>#N/A</v>
          </cell>
        </row>
        <row r="9443">
          <cell r="K9443" t="str">
            <v>13401</v>
          </cell>
          <cell r="L9443" t="e">
            <v>#N/A</v>
          </cell>
        </row>
        <row r="9444">
          <cell r="K9444" t="str">
            <v>13500</v>
          </cell>
          <cell r="L9444" t="e">
            <v>#N/A</v>
          </cell>
        </row>
        <row r="9445">
          <cell r="K9445" t="str">
            <v>13500</v>
          </cell>
          <cell r="L9445" t="e">
            <v>#N/A</v>
          </cell>
        </row>
        <row r="9446">
          <cell r="K9446" t="str">
            <v>13501</v>
          </cell>
          <cell r="L9446" t="e">
            <v>#N/A</v>
          </cell>
        </row>
        <row r="9447">
          <cell r="K9447" t="str">
            <v>13501</v>
          </cell>
          <cell r="L9447" t="e">
            <v>#N/A</v>
          </cell>
        </row>
        <row r="9448">
          <cell r="K9448" t="str">
            <v>13502</v>
          </cell>
          <cell r="L9448" t="e">
            <v>#N/A</v>
          </cell>
        </row>
        <row r="9449">
          <cell r="K9449" t="str">
            <v>14103</v>
          </cell>
          <cell r="L9449" t="e">
            <v>#N/A</v>
          </cell>
        </row>
        <row r="9450">
          <cell r="K9450" t="str">
            <v>14103</v>
          </cell>
          <cell r="L9450" t="e">
            <v>#N/A</v>
          </cell>
        </row>
        <row r="9451">
          <cell r="K9451" t="str">
            <v>14103</v>
          </cell>
          <cell r="L9451" t="e">
            <v>#N/A</v>
          </cell>
        </row>
        <row r="9452">
          <cell r="K9452" t="str">
            <v>13300</v>
          </cell>
          <cell r="L9452" t="e">
            <v>#N/A</v>
          </cell>
        </row>
        <row r="9453">
          <cell r="K9453" t="str">
            <v>13601</v>
          </cell>
          <cell r="L9453" t="e">
            <v>#N/A</v>
          </cell>
        </row>
        <row r="9454">
          <cell r="K9454" t="str">
            <v>13601</v>
          </cell>
          <cell r="L9454" t="e">
            <v>#N/A</v>
          </cell>
        </row>
        <row r="9455">
          <cell r="K9455" t="str">
            <v>13601</v>
          </cell>
          <cell r="L9455" t="e">
            <v>#N/A</v>
          </cell>
        </row>
        <row r="9456">
          <cell r="K9456" t="str">
            <v>13601</v>
          </cell>
          <cell r="L9456" t="e">
            <v>#N/A</v>
          </cell>
        </row>
        <row r="9457">
          <cell r="K9457" t="str">
            <v>13601</v>
          </cell>
          <cell r="L9457" t="e">
            <v>#N/A</v>
          </cell>
        </row>
        <row r="9458">
          <cell r="K9458" t="str">
            <v>13601</v>
          </cell>
          <cell r="L9458" t="e">
            <v>#N/A</v>
          </cell>
        </row>
        <row r="9459">
          <cell r="K9459" t="str">
            <v>13601</v>
          </cell>
          <cell r="L9459" t="e">
            <v>#N/A</v>
          </cell>
        </row>
        <row r="9460">
          <cell r="L9460" t="e">
            <v>#N/A</v>
          </cell>
        </row>
        <row r="9461">
          <cell r="L9461" t="e">
            <v>#N/A</v>
          </cell>
        </row>
        <row r="9462">
          <cell r="L9462" t="e">
            <v>#N/A</v>
          </cell>
        </row>
        <row r="9463">
          <cell r="L9463" t="e">
            <v>#N/A</v>
          </cell>
        </row>
        <row r="9464">
          <cell r="L9464" t="e">
            <v>#N/A</v>
          </cell>
        </row>
        <row r="9465">
          <cell r="L9465" t="e">
            <v>#N/A</v>
          </cell>
        </row>
        <row r="9466">
          <cell r="K9466" t="str">
            <v>13120</v>
          </cell>
          <cell r="L9466" t="e">
            <v>#N/A</v>
          </cell>
        </row>
        <row r="9467">
          <cell r="K9467" t="str">
            <v>13120</v>
          </cell>
          <cell r="L9467" t="e">
            <v>#N/A</v>
          </cell>
        </row>
        <row r="9468">
          <cell r="K9468" t="str">
            <v>13620</v>
          </cell>
          <cell r="L9468" t="e">
            <v>#N/A</v>
          </cell>
        </row>
        <row r="9469">
          <cell r="K9469" t="str">
            <v>13620</v>
          </cell>
          <cell r="L9469" t="e">
            <v>#N/A</v>
          </cell>
        </row>
        <row r="9470">
          <cell r="K9470" t="str">
            <v>13120</v>
          </cell>
          <cell r="L9470" t="e">
            <v>#N/A</v>
          </cell>
        </row>
        <row r="9471">
          <cell r="K9471" t="str">
            <v>13620</v>
          </cell>
          <cell r="L9471" t="e">
            <v>#N/A</v>
          </cell>
        </row>
        <row r="9472">
          <cell r="K9472" t="str">
            <v>13620</v>
          </cell>
          <cell r="L9472" t="e">
            <v>#N/A</v>
          </cell>
        </row>
        <row r="9473">
          <cell r="K9473" t="str">
            <v>13121</v>
          </cell>
          <cell r="L9473" t="e">
            <v>#N/A</v>
          </cell>
        </row>
        <row r="9474">
          <cell r="K9474" t="str">
            <v>13121</v>
          </cell>
          <cell r="L9474" t="e">
            <v>#N/A</v>
          </cell>
        </row>
        <row r="9475">
          <cell r="K9475" t="str">
            <v>13220</v>
          </cell>
          <cell r="L9475" t="e">
            <v>#N/A</v>
          </cell>
        </row>
        <row r="9476">
          <cell r="K9476" t="str">
            <v>13220</v>
          </cell>
          <cell r="L9476" t="e">
            <v>#N/A</v>
          </cell>
        </row>
        <row r="9477">
          <cell r="K9477" t="str">
            <v>13220</v>
          </cell>
          <cell r="L9477" t="e">
            <v>#N/A</v>
          </cell>
        </row>
        <row r="9478">
          <cell r="K9478" t="str">
            <v>13220</v>
          </cell>
          <cell r="L9478" t="e">
            <v>#N/A</v>
          </cell>
        </row>
        <row r="9479">
          <cell r="K9479" t="str">
            <v>14120</v>
          </cell>
          <cell r="L9479" t="e">
            <v>#N/A</v>
          </cell>
        </row>
        <row r="9480">
          <cell r="K9480" t="str">
            <v>14120</v>
          </cell>
          <cell r="L9480" t="e">
            <v>#N/A</v>
          </cell>
        </row>
        <row r="9481">
          <cell r="K9481" t="str">
            <v>14120</v>
          </cell>
          <cell r="L9481" t="e">
            <v>#N/A</v>
          </cell>
        </row>
        <row r="9482">
          <cell r="K9482" t="str">
            <v>14120</v>
          </cell>
          <cell r="L9482" t="e">
            <v>#N/A</v>
          </cell>
        </row>
        <row r="9483">
          <cell r="K9483" t="str">
            <v>14120</v>
          </cell>
          <cell r="L9483" t="e">
            <v>#N/A</v>
          </cell>
        </row>
        <row r="9484">
          <cell r="K9484" t="str">
            <v>14120</v>
          </cell>
          <cell r="L9484" t="e">
            <v>#N/A</v>
          </cell>
        </row>
        <row r="9485">
          <cell r="K9485" t="str">
            <v>14120</v>
          </cell>
          <cell r="L9485" t="e">
            <v>#N/A</v>
          </cell>
        </row>
        <row r="9486">
          <cell r="K9486" t="str">
            <v>14120</v>
          </cell>
          <cell r="L9486" t="e">
            <v>#N/A</v>
          </cell>
        </row>
        <row r="9487">
          <cell r="K9487" t="str">
            <v>14120</v>
          </cell>
          <cell r="L9487" t="e">
            <v>#N/A</v>
          </cell>
        </row>
        <row r="9488">
          <cell r="K9488" t="str">
            <v>14120</v>
          </cell>
          <cell r="L9488" t="e">
            <v>#N/A</v>
          </cell>
        </row>
        <row r="9489">
          <cell r="K9489" t="str">
            <v>14120</v>
          </cell>
          <cell r="L9489" t="e">
            <v>#N/A</v>
          </cell>
        </row>
        <row r="9490">
          <cell r="K9490" t="str">
            <v>14120</v>
          </cell>
          <cell r="L9490" t="e">
            <v>#N/A</v>
          </cell>
        </row>
        <row r="9491">
          <cell r="K9491" t="str">
            <v>13422</v>
          </cell>
          <cell r="L9491" t="e">
            <v>#N/A</v>
          </cell>
        </row>
        <row r="9492">
          <cell r="K9492" t="str">
            <v>13420</v>
          </cell>
          <cell r="L9492" t="e">
            <v>#N/A</v>
          </cell>
        </row>
        <row r="9493">
          <cell r="K9493" t="str">
            <v>13420</v>
          </cell>
          <cell r="L9493" t="e">
            <v>#N/A</v>
          </cell>
        </row>
        <row r="9494">
          <cell r="K9494" t="str">
            <v>13420</v>
          </cell>
          <cell r="L9494" t="e">
            <v>#N/A</v>
          </cell>
        </row>
        <row r="9495">
          <cell r="K9495" t="str">
            <v>13420</v>
          </cell>
          <cell r="L9495" t="e">
            <v>#N/A</v>
          </cell>
        </row>
        <row r="9496">
          <cell r="K9496" t="str">
            <v>13420</v>
          </cell>
          <cell r="L9496" t="e">
            <v>#N/A</v>
          </cell>
        </row>
        <row r="9497">
          <cell r="K9497" t="str">
            <v>13420</v>
          </cell>
          <cell r="L9497" t="e">
            <v>#N/A</v>
          </cell>
        </row>
        <row r="9498">
          <cell r="K9498" t="str">
            <v>13420</v>
          </cell>
          <cell r="L9498" t="e">
            <v>#N/A</v>
          </cell>
        </row>
        <row r="9499">
          <cell r="K9499" t="str">
            <v>13420</v>
          </cell>
          <cell r="L9499" t="e">
            <v>#N/A</v>
          </cell>
        </row>
        <row r="9500">
          <cell r="K9500" t="str">
            <v>13420</v>
          </cell>
          <cell r="L9500" t="e">
            <v>#N/A</v>
          </cell>
        </row>
        <row r="9501">
          <cell r="K9501" t="str">
            <v>13420</v>
          </cell>
          <cell r="L9501" t="e">
            <v>#N/A</v>
          </cell>
        </row>
        <row r="9502">
          <cell r="K9502" t="str">
            <v>13445</v>
          </cell>
          <cell r="L9502" t="e">
            <v>#N/A</v>
          </cell>
        </row>
        <row r="9503">
          <cell r="K9503" t="str">
            <v>13520</v>
          </cell>
          <cell r="L9503" t="e">
            <v>#N/A</v>
          </cell>
        </row>
        <row r="9504">
          <cell r="K9504" t="str">
            <v>13520</v>
          </cell>
          <cell r="L9504" t="e">
            <v>#N/A</v>
          </cell>
        </row>
        <row r="9505">
          <cell r="K9505" t="str">
            <v>13520</v>
          </cell>
          <cell r="L9505" t="e">
            <v>#N/A</v>
          </cell>
        </row>
        <row r="9506">
          <cell r="K9506" t="str">
            <v>13520</v>
          </cell>
          <cell r="L9506" t="e">
            <v>#N/A</v>
          </cell>
        </row>
        <row r="9507">
          <cell r="K9507" t="str">
            <v>13520</v>
          </cell>
          <cell r="L9507" t="e">
            <v>#N/A</v>
          </cell>
        </row>
        <row r="9508">
          <cell r="K9508" t="str">
            <v>13520</v>
          </cell>
          <cell r="L9508" t="e">
            <v>#N/A</v>
          </cell>
        </row>
        <row r="9509">
          <cell r="K9509" t="str">
            <v>13520</v>
          </cell>
          <cell r="L9509" t="e">
            <v>#N/A</v>
          </cell>
        </row>
        <row r="9510">
          <cell r="K9510" t="str">
            <v>13520</v>
          </cell>
          <cell r="L9510" t="e">
            <v>#N/A</v>
          </cell>
        </row>
        <row r="9511">
          <cell r="K9511" t="str">
            <v>13520</v>
          </cell>
          <cell r="L9511" t="e">
            <v>#N/A</v>
          </cell>
        </row>
        <row r="9512">
          <cell r="K9512" t="str">
            <v>13520</v>
          </cell>
          <cell r="L9512" t="e">
            <v>#N/A</v>
          </cell>
        </row>
        <row r="9513">
          <cell r="K9513" t="str">
            <v>13520</v>
          </cell>
          <cell r="L9513" t="e">
            <v>#N/A</v>
          </cell>
        </row>
        <row r="9514">
          <cell r="K9514" t="str">
            <v>13520</v>
          </cell>
          <cell r="L9514" t="e">
            <v>#N/A</v>
          </cell>
        </row>
        <row r="9515">
          <cell r="K9515" t="str">
            <v>13520</v>
          </cell>
          <cell r="L9515" t="e">
            <v>#N/A</v>
          </cell>
        </row>
        <row r="9516">
          <cell r="K9516" t="str">
            <v>13520</v>
          </cell>
          <cell r="L9516" t="e">
            <v>#N/A</v>
          </cell>
        </row>
        <row r="9517">
          <cell r="K9517" t="str">
            <v>13520</v>
          </cell>
          <cell r="L9517" t="e">
            <v>#N/A</v>
          </cell>
        </row>
        <row r="9518">
          <cell r="K9518" t="str">
            <v>13520</v>
          </cell>
          <cell r="L9518" t="e">
            <v>#N/A</v>
          </cell>
        </row>
        <row r="9519">
          <cell r="K9519" t="str">
            <v>13520</v>
          </cell>
          <cell r="L9519" t="e">
            <v>#N/A</v>
          </cell>
        </row>
        <row r="9520">
          <cell r="K9520" t="str">
            <v>13520</v>
          </cell>
          <cell r="L9520" t="e">
            <v>#N/A</v>
          </cell>
        </row>
        <row r="9521">
          <cell r="K9521" t="str">
            <v>13520</v>
          </cell>
          <cell r="L9521" t="e">
            <v>#N/A</v>
          </cell>
        </row>
        <row r="9522">
          <cell r="K9522" t="str">
            <v>13521</v>
          </cell>
          <cell r="L9522" t="e">
            <v>#N/A</v>
          </cell>
        </row>
        <row r="9523">
          <cell r="K9523" t="str">
            <v>13521</v>
          </cell>
          <cell r="L9523" t="e">
            <v>#N/A</v>
          </cell>
        </row>
        <row r="9524">
          <cell r="K9524" t="str">
            <v>13521</v>
          </cell>
          <cell r="L9524" t="e">
            <v>#N/A</v>
          </cell>
        </row>
        <row r="9525">
          <cell r="K9525" t="str">
            <v>13521</v>
          </cell>
          <cell r="L9525" t="e">
            <v>#N/A</v>
          </cell>
        </row>
        <row r="9526">
          <cell r="K9526" t="str">
            <v>13521</v>
          </cell>
          <cell r="L9526" t="e">
            <v>#N/A</v>
          </cell>
        </row>
        <row r="9527">
          <cell r="K9527" t="str">
            <v>13521</v>
          </cell>
          <cell r="L9527" t="e">
            <v>#N/A</v>
          </cell>
        </row>
        <row r="9528">
          <cell r="K9528" t="str">
            <v>14121</v>
          </cell>
          <cell r="L9528" t="e">
            <v>#N/A</v>
          </cell>
        </row>
        <row r="9529">
          <cell r="K9529" t="str">
            <v>14121</v>
          </cell>
          <cell r="L9529" t="e">
            <v>#N/A</v>
          </cell>
        </row>
        <row r="9530">
          <cell r="K9530" t="str">
            <v>14121</v>
          </cell>
          <cell r="L9530" t="e">
            <v>#N/A</v>
          </cell>
        </row>
        <row r="9531">
          <cell r="K9531" t="str">
            <v>14121</v>
          </cell>
          <cell r="L9531" t="e">
            <v>#N/A</v>
          </cell>
        </row>
        <row r="9532">
          <cell r="K9532" t="str">
            <v>14121</v>
          </cell>
          <cell r="L9532" t="e">
            <v>#N/A</v>
          </cell>
        </row>
        <row r="9533">
          <cell r="K9533" t="str">
            <v>13522</v>
          </cell>
          <cell r="L9533" t="e">
            <v>#N/A</v>
          </cell>
        </row>
        <row r="9534">
          <cell r="K9534" t="str">
            <v>13522</v>
          </cell>
          <cell r="L9534" t="e">
            <v>#N/A</v>
          </cell>
        </row>
        <row r="9535">
          <cell r="K9535" t="str">
            <v>13522</v>
          </cell>
          <cell r="L9535" t="e">
            <v>#N/A</v>
          </cell>
        </row>
        <row r="9536">
          <cell r="K9536" t="str">
            <v>13522</v>
          </cell>
          <cell r="L9536" t="e">
            <v>#N/A</v>
          </cell>
        </row>
        <row r="9537">
          <cell r="K9537" t="str">
            <v>13320</v>
          </cell>
          <cell r="L9537" t="e">
            <v>#N/A</v>
          </cell>
        </row>
        <row r="9538">
          <cell r="K9538" t="str">
            <v>13320</v>
          </cell>
          <cell r="L9538" t="e">
            <v>#N/A</v>
          </cell>
        </row>
        <row r="9539">
          <cell r="K9539" t="str">
            <v>13320</v>
          </cell>
          <cell r="L9539" t="e">
            <v>#N/A</v>
          </cell>
        </row>
        <row r="9540">
          <cell r="K9540" t="str">
            <v>13320</v>
          </cell>
          <cell r="L9540" t="e">
            <v>#N/A</v>
          </cell>
        </row>
        <row r="9541">
          <cell r="K9541" t="str">
            <v>13320</v>
          </cell>
          <cell r="L9541" t="e">
            <v>#N/A</v>
          </cell>
        </row>
        <row r="9542">
          <cell r="K9542" t="str">
            <v>13601</v>
          </cell>
          <cell r="L9542" t="e">
            <v>#N/A</v>
          </cell>
        </row>
        <row r="9543">
          <cell r="K9543" t="str">
            <v>13601</v>
          </cell>
          <cell r="L9543" t="e">
            <v>#N/A</v>
          </cell>
        </row>
        <row r="9544">
          <cell r="K9544" t="str">
            <v>13601</v>
          </cell>
          <cell r="L9544" t="e">
            <v>#N/A</v>
          </cell>
        </row>
        <row r="9545">
          <cell r="K9545" t="str">
            <v>13601</v>
          </cell>
          <cell r="L9545" t="e">
            <v>#N/A</v>
          </cell>
        </row>
        <row r="9546">
          <cell r="K9546" t="str">
            <v>13601</v>
          </cell>
          <cell r="L9546" t="e">
            <v>#N/A</v>
          </cell>
        </row>
        <row r="9547">
          <cell r="K9547" t="str">
            <v>13601</v>
          </cell>
          <cell r="L9547" t="e">
            <v>#N/A</v>
          </cell>
        </row>
        <row r="9548">
          <cell r="K9548" t="str">
            <v>13601</v>
          </cell>
          <cell r="L9548" t="e">
            <v>#N/A</v>
          </cell>
        </row>
        <row r="9549">
          <cell r="K9549" t="str">
            <v>13601</v>
          </cell>
          <cell r="L9549" t="e">
            <v>#N/A</v>
          </cell>
        </row>
        <row r="9550">
          <cell r="K9550" t="str">
            <v>13601</v>
          </cell>
          <cell r="L9550" t="e">
            <v>#N/A</v>
          </cell>
        </row>
        <row r="9551">
          <cell r="K9551" t="str">
            <v>13601</v>
          </cell>
          <cell r="L9551" t="e">
            <v>#N/A</v>
          </cell>
        </row>
        <row r="9552">
          <cell r="K9552" t="str">
            <v>13601</v>
          </cell>
          <cell r="L9552" t="e">
            <v>#N/A</v>
          </cell>
        </row>
        <row r="9553">
          <cell r="K9553" t="str">
            <v>13601</v>
          </cell>
          <cell r="L9553" t="e">
            <v>#N/A</v>
          </cell>
        </row>
        <row r="9554">
          <cell r="K9554" t="str">
            <v>13601</v>
          </cell>
          <cell r="L9554" t="e">
            <v>#N/A</v>
          </cell>
        </row>
        <row r="9555">
          <cell r="K9555" t="str">
            <v>13601</v>
          </cell>
          <cell r="L9555" t="e">
            <v>#N/A</v>
          </cell>
        </row>
        <row r="9556">
          <cell r="K9556" t="str">
            <v>13601</v>
          </cell>
          <cell r="L9556" t="e">
            <v>#N/A</v>
          </cell>
        </row>
        <row r="9557">
          <cell r="K9557" t="str">
            <v>13601</v>
          </cell>
          <cell r="L9557" t="e">
            <v>#N/A</v>
          </cell>
        </row>
        <row r="9558">
          <cell r="K9558" t="str">
            <v>13601</v>
          </cell>
          <cell r="L9558" t="e">
            <v>#N/A</v>
          </cell>
        </row>
        <row r="9559">
          <cell r="K9559" t="str">
            <v>13601</v>
          </cell>
          <cell r="L9559" t="e">
            <v>#N/A</v>
          </cell>
        </row>
        <row r="9560">
          <cell r="K9560" t="str">
            <v>13601</v>
          </cell>
          <cell r="L9560" t="e">
            <v>#N/A</v>
          </cell>
        </row>
        <row r="9561">
          <cell r="K9561" t="str">
            <v>6107</v>
          </cell>
          <cell r="L9561" t="e">
            <v>#N/A</v>
          </cell>
        </row>
        <row r="9562">
          <cell r="K9562" t="str">
            <v>6107</v>
          </cell>
          <cell r="L9562" t="e">
            <v>#N/A</v>
          </cell>
        </row>
        <row r="9563">
          <cell r="K9563" t="str">
            <v>6107</v>
          </cell>
          <cell r="L9563" t="e">
            <v>#N/A</v>
          </cell>
        </row>
        <row r="9564">
          <cell r="K9564" t="str">
            <v>6107</v>
          </cell>
          <cell r="L9564" t="e">
            <v>#N/A</v>
          </cell>
        </row>
        <row r="9565">
          <cell r="K9565" t="str">
            <v>13764</v>
          </cell>
          <cell r="L9565" t="e">
            <v>#N/A</v>
          </cell>
        </row>
        <row r="9566">
          <cell r="K9566" t="str">
            <v>13420</v>
          </cell>
          <cell r="L9566" t="e">
            <v>#N/A</v>
          </cell>
        </row>
        <row r="9567">
          <cell r="K9567" t="str">
            <v>13420</v>
          </cell>
          <cell r="L9567" t="e">
            <v>#N/A</v>
          </cell>
        </row>
        <row r="9568">
          <cell r="K9568" t="str">
            <v>13420</v>
          </cell>
          <cell r="L9568" t="e">
            <v>#N/A</v>
          </cell>
        </row>
        <row r="9569">
          <cell r="K9569" t="str">
            <v>13420</v>
          </cell>
          <cell r="L9569" t="e">
            <v>#N/A</v>
          </cell>
        </row>
        <row r="9570">
          <cell r="K9570" t="str">
            <v>13420</v>
          </cell>
          <cell r="L9570" t="e">
            <v>#N/A</v>
          </cell>
        </row>
        <row r="9571">
          <cell r="K9571" t="str">
            <v>13420</v>
          </cell>
          <cell r="L9571" t="e">
            <v>#N/A</v>
          </cell>
        </row>
        <row r="9572">
          <cell r="K9572" t="str">
            <v>13420</v>
          </cell>
          <cell r="L9572" t="e">
            <v>#N/A</v>
          </cell>
        </row>
        <row r="9573">
          <cell r="K9573" t="str">
            <v>13420</v>
          </cell>
          <cell r="L9573" t="e">
            <v>#N/A</v>
          </cell>
        </row>
        <row r="9574">
          <cell r="L9574" t="e">
            <v>#N/A</v>
          </cell>
        </row>
        <row r="9575">
          <cell r="L9575" t="e">
            <v>#N/A</v>
          </cell>
        </row>
        <row r="9576">
          <cell r="L9576" t="e">
            <v>#N/A</v>
          </cell>
        </row>
        <row r="9577">
          <cell r="L9577" t="e">
            <v>#N/A</v>
          </cell>
        </row>
        <row r="9578">
          <cell r="K9578" t="str">
            <v>17802</v>
          </cell>
          <cell r="L9578" t="e">
            <v>#N/A</v>
          </cell>
        </row>
        <row r="9579">
          <cell r="K9579" t="str">
            <v>17802</v>
          </cell>
          <cell r="L9579" t="e">
            <v>#N/A</v>
          </cell>
        </row>
        <row r="9580">
          <cell r="K9580" t="str">
            <v>17802</v>
          </cell>
          <cell r="L9580" t="e">
            <v>#N/A</v>
          </cell>
        </row>
        <row r="9581">
          <cell r="K9581" t="str">
            <v>17802</v>
          </cell>
          <cell r="L9581" t="e">
            <v>#N/A</v>
          </cell>
        </row>
        <row r="9582">
          <cell r="K9582" t="str">
            <v>17802</v>
          </cell>
          <cell r="L9582" t="e">
            <v>#N/A</v>
          </cell>
        </row>
        <row r="9583">
          <cell r="K9583" t="str">
            <v>17802</v>
          </cell>
          <cell r="L9583" t="e">
            <v>#N/A</v>
          </cell>
        </row>
        <row r="9584">
          <cell r="K9584" t="str">
            <v>17802</v>
          </cell>
          <cell r="L9584" t="e">
            <v>#N/A</v>
          </cell>
        </row>
        <row r="9585">
          <cell r="K9585" t="str">
            <v>18201</v>
          </cell>
          <cell r="L9585" t="e">
            <v>#N/A</v>
          </cell>
        </row>
        <row r="9586">
          <cell r="K9586" t="str">
            <v>17801</v>
          </cell>
          <cell r="L9586" t="e">
            <v>#N/A</v>
          </cell>
        </row>
        <row r="9587">
          <cell r="K9587" t="str">
            <v>17801</v>
          </cell>
          <cell r="L9587" t="e">
            <v>#N/A</v>
          </cell>
        </row>
        <row r="9588">
          <cell r="K9588" t="str">
            <v>17801</v>
          </cell>
          <cell r="L9588" t="e">
            <v>#N/A</v>
          </cell>
        </row>
        <row r="9589">
          <cell r="K9589" t="str">
            <v>17801</v>
          </cell>
          <cell r="L9589" t="e">
            <v>#N/A</v>
          </cell>
        </row>
        <row r="9590">
          <cell r="K9590" t="str">
            <v>17801</v>
          </cell>
          <cell r="L9590" t="e">
            <v>#N/A</v>
          </cell>
        </row>
        <row r="9591">
          <cell r="K9591" t="str">
            <v>17801</v>
          </cell>
          <cell r="L9591" t="e">
            <v>#N/A</v>
          </cell>
        </row>
        <row r="9592">
          <cell r="K9592" t="str">
            <v>17801</v>
          </cell>
          <cell r="L9592" t="e">
            <v>#N/A</v>
          </cell>
        </row>
        <row r="9593">
          <cell r="K9593" t="str">
            <v>17801</v>
          </cell>
          <cell r="L9593" t="e">
            <v>#N/A</v>
          </cell>
        </row>
        <row r="9594">
          <cell r="K9594" t="str">
            <v>13551</v>
          </cell>
          <cell r="L9594" t="e">
            <v>#N/A</v>
          </cell>
        </row>
        <row r="9595">
          <cell r="K9595" t="str">
            <v>13551</v>
          </cell>
          <cell r="L9595" t="e">
            <v>#N/A</v>
          </cell>
        </row>
        <row r="9596">
          <cell r="K9596" t="str">
            <v>13551</v>
          </cell>
          <cell r="L9596" t="e">
            <v>#N/A</v>
          </cell>
        </row>
        <row r="9597">
          <cell r="K9597" t="str">
            <v>13551</v>
          </cell>
          <cell r="L9597" t="e">
            <v>#N/A</v>
          </cell>
        </row>
        <row r="9598">
          <cell r="K9598" t="str">
            <v>14252</v>
          </cell>
          <cell r="L9598" t="e">
            <v>#N/A</v>
          </cell>
        </row>
        <row r="9599">
          <cell r="K9599" t="str">
            <v>14252</v>
          </cell>
          <cell r="L9599" t="e">
            <v>#N/A</v>
          </cell>
        </row>
        <row r="9600">
          <cell r="K9600" t="str">
            <v>14252</v>
          </cell>
          <cell r="L9600" t="e">
            <v>#N/A</v>
          </cell>
        </row>
        <row r="9601">
          <cell r="K9601" t="str">
            <v>14252</v>
          </cell>
          <cell r="L9601" t="e">
            <v>#N/A</v>
          </cell>
        </row>
        <row r="9602">
          <cell r="K9602" t="str">
            <v>14252</v>
          </cell>
          <cell r="L9602" t="e">
            <v>#N/A</v>
          </cell>
        </row>
        <row r="9603">
          <cell r="K9603" t="str">
            <v>14252</v>
          </cell>
          <cell r="L9603" t="e">
            <v>#N/A</v>
          </cell>
        </row>
        <row r="9604">
          <cell r="K9604" t="str">
            <v>14252</v>
          </cell>
          <cell r="L9604" t="e">
            <v>#N/A</v>
          </cell>
        </row>
        <row r="9605">
          <cell r="K9605" t="str">
            <v>14252</v>
          </cell>
          <cell r="L9605" t="e">
            <v>#N/A</v>
          </cell>
        </row>
        <row r="9606">
          <cell r="K9606" t="str">
            <v>13522</v>
          </cell>
          <cell r="L9606" t="e">
            <v>#N/A</v>
          </cell>
        </row>
        <row r="9607">
          <cell r="K9607" t="str">
            <v>13149</v>
          </cell>
          <cell r="L9607" t="e">
            <v>#N/A</v>
          </cell>
        </row>
        <row r="9608">
          <cell r="K9608" t="str">
            <v>13145</v>
          </cell>
          <cell r="L9608" t="e">
            <v>#N/A</v>
          </cell>
        </row>
        <row r="9609">
          <cell r="K9609" t="str">
            <v>13149</v>
          </cell>
          <cell r="L9609" t="e">
            <v>#N/A</v>
          </cell>
        </row>
        <row r="9610">
          <cell r="K9610" t="str">
            <v>13145</v>
          </cell>
          <cell r="L9610" t="e">
            <v>#N/A</v>
          </cell>
        </row>
        <row r="9611">
          <cell r="K9611" t="str">
            <v>13620</v>
          </cell>
          <cell r="L9611" t="e">
            <v>#N/A</v>
          </cell>
        </row>
        <row r="9612">
          <cell r="K9612" t="str">
            <v>13620</v>
          </cell>
          <cell r="L9612" t="e">
            <v>#N/A</v>
          </cell>
        </row>
        <row r="9613">
          <cell r="K9613" t="str">
            <v>13620</v>
          </cell>
          <cell r="L9613" t="e">
            <v>#N/A</v>
          </cell>
        </row>
        <row r="9614">
          <cell r="K9614" t="str">
            <v>13620</v>
          </cell>
          <cell r="L9614" t="e">
            <v>#N/A</v>
          </cell>
        </row>
        <row r="9615">
          <cell r="K9615" t="str">
            <v>13620</v>
          </cell>
          <cell r="L9615" t="e">
            <v>#N/A</v>
          </cell>
        </row>
        <row r="9616">
          <cell r="K9616" t="str">
            <v>13620</v>
          </cell>
          <cell r="L9616" t="e">
            <v>#N/A</v>
          </cell>
        </row>
        <row r="9617">
          <cell r="K9617" t="str">
            <v>13144</v>
          </cell>
          <cell r="L9617" t="e">
            <v>#N/A</v>
          </cell>
        </row>
        <row r="9618">
          <cell r="K9618" t="str">
            <v>13144</v>
          </cell>
          <cell r="L9618" t="e">
            <v>#N/A</v>
          </cell>
        </row>
        <row r="9619">
          <cell r="K9619" t="str">
            <v>13146</v>
          </cell>
          <cell r="L9619" t="e">
            <v>#N/A</v>
          </cell>
        </row>
        <row r="9620">
          <cell r="K9620" t="str">
            <v>13144</v>
          </cell>
          <cell r="L9620" t="e">
            <v>#N/A</v>
          </cell>
        </row>
        <row r="9621">
          <cell r="K9621" t="str">
            <v>13243</v>
          </cell>
          <cell r="L9621" t="e">
            <v>#N/A</v>
          </cell>
        </row>
        <row r="9622">
          <cell r="K9622" t="str">
            <v>13244</v>
          </cell>
          <cell r="L9622" t="e">
            <v>#N/A</v>
          </cell>
        </row>
        <row r="9623">
          <cell r="K9623" t="str">
            <v>14111</v>
          </cell>
          <cell r="L9623" t="e">
            <v>#N/A</v>
          </cell>
        </row>
        <row r="9624">
          <cell r="K9624" t="str">
            <v>14111</v>
          </cell>
          <cell r="L9624" t="e">
            <v>#N/A</v>
          </cell>
        </row>
        <row r="9625">
          <cell r="K9625" t="str">
            <v>14111</v>
          </cell>
          <cell r="L9625" t="e">
            <v>#N/A</v>
          </cell>
        </row>
        <row r="9626">
          <cell r="K9626" t="str">
            <v>14113</v>
          </cell>
          <cell r="L9626" t="e">
            <v>#N/A</v>
          </cell>
        </row>
        <row r="9627">
          <cell r="K9627" t="str">
            <v>14113</v>
          </cell>
          <cell r="L9627" t="e">
            <v>#N/A</v>
          </cell>
        </row>
        <row r="9628">
          <cell r="K9628" t="str">
            <v>14113</v>
          </cell>
          <cell r="L9628" t="e">
            <v>#N/A</v>
          </cell>
        </row>
        <row r="9629">
          <cell r="K9629" t="str">
            <v>13442</v>
          </cell>
          <cell r="L9629" t="e">
            <v>#N/A</v>
          </cell>
        </row>
        <row r="9630">
          <cell r="K9630" t="str">
            <v>13442</v>
          </cell>
          <cell r="L9630" t="e">
            <v>#N/A</v>
          </cell>
        </row>
        <row r="9631">
          <cell r="K9631" t="str">
            <v>13444</v>
          </cell>
          <cell r="L9631" t="e">
            <v>#N/A</v>
          </cell>
        </row>
        <row r="9632">
          <cell r="K9632" t="str">
            <v>13443</v>
          </cell>
          <cell r="L9632" t="e">
            <v>#N/A</v>
          </cell>
        </row>
        <row r="9633">
          <cell r="K9633" t="str">
            <v>13445</v>
          </cell>
          <cell r="L9633" t="e">
            <v>#N/A</v>
          </cell>
        </row>
        <row r="9634">
          <cell r="K9634" t="str">
            <v>13546</v>
          </cell>
          <cell r="L9634" t="e">
            <v>#N/A</v>
          </cell>
        </row>
        <row r="9635">
          <cell r="K9635" t="str">
            <v>13548</v>
          </cell>
          <cell r="L9635" t="e">
            <v>#N/A</v>
          </cell>
        </row>
        <row r="9636">
          <cell r="K9636" t="str">
            <v>13549</v>
          </cell>
          <cell r="L9636" t="e">
            <v>#N/A</v>
          </cell>
        </row>
        <row r="9637">
          <cell r="K9637" t="str">
            <v>13547</v>
          </cell>
          <cell r="L9637" t="e">
            <v>#N/A</v>
          </cell>
        </row>
        <row r="9638">
          <cell r="K9638" t="str">
            <v>13102</v>
          </cell>
          <cell r="L9638" t="e">
            <v>#N/A</v>
          </cell>
        </row>
        <row r="9639">
          <cell r="K9639" t="str">
            <v>13522</v>
          </cell>
          <cell r="L9639" t="e">
            <v>#N/A</v>
          </cell>
        </row>
        <row r="9640">
          <cell r="K9640" t="str">
            <v>13522</v>
          </cell>
          <cell r="L9640" t="e">
            <v>#N/A</v>
          </cell>
        </row>
        <row r="9641">
          <cell r="K9641" t="str">
            <v>13547</v>
          </cell>
          <cell r="L9641" t="e">
            <v>#N/A</v>
          </cell>
        </row>
        <row r="9642">
          <cell r="K9642" t="str">
            <v>13547</v>
          </cell>
          <cell r="L9642" t="e">
            <v>#N/A</v>
          </cell>
        </row>
        <row r="9643">
          <cell r="K9643" t="str">
            <v>14113</v>
          </cell>
          <cell r="L9643" t="e">
            <v>#N/A</v>
          </cell>
        </row>
        <row r="9644">
          <cell r="K9644" t="str">
            <v>14113</v>
          </cell>
          <cell r="L9644" t="e">
            <v>#N/A</v>
          </cell>
        </row>
        <row r="9645">
          <cell r="K9645" t="str">
            <v>14113</v>
          </cell>
          <cell r="L9645" t="e">
            <v>#N/A</v>
          </cell>
        </row>
        <row r="9646">
          <cell r="K9646" t="str">
            <v>13342</v>
          </cell>
          <cell r="L9646" t="e">
            <v>#N/A</v>
          </cell>
        </row>
        <row r="9647">
          <cell r="K9647" t="str">
            <v>13343</v>
          </cell>
          <cell r="L9647" t="e">
            <v>#N/A</v>
          </cell>
        </row>
        <row r="9648">
          <cell r="K9648" t="str">
            <v>13641</v>
          </cell>
          <cell r="L9648" t="e">
            <v>#N/A</v>
          </cell>
        </row>
        <row r="9649">
          <cell r="K9649" t="str">
            <v>13641</v>
          </cell>
          <cell r="L9649" t="e">
            <v>#N/A</v>
          </cell>
        </row>
        <row r="9650">
          <cell r="K9650" t="str">
            <v>13641</v>
          </cell>
          <cell r="L9650" t="e">
            <v>#N/A</v>
          </cell>
        </row>
        <row r="9651">
          <cell r="K9651" t="str">
            <v>13641</v>
          </cell>
          <cell r="L9651" t="e">
            <v>#N/A</v>
          </cell>
        </row>
        <row r="9652">
          <cell r="K9652" t="str">
            <v>13641</v>
          </cell>
          <cell r="L9652" t="e">
            <v>#N/A</v>
          </cell>
        </row>
        <row r="9653">
          <cell r="K9653" t="str">
            <v>13641</v>
          </cell>
          <cell r="L9653" t="e">
            <v>#N/A</v>
          </cell>
        </row>
        <row r="9654">
          <cell r="K9654" t="str">
            <v>13641</v>
          </cell>
          <cell r="L9654" t="e">
            <v>#N/A</v>
          </cell>
        </row>
        <row r="9655">
          <cell r="K9655" t="str">
            <v>13641</v>
          </cell>
          <cell r="L9655" t="e">
            <v>#N/A</v>
          </cell>
        </row>
        <row r="9656">
          <cell r="K9656" t="str">
            <v>13641</v>
          </cell>
          <cell r="L9656" t="e">
            <v>#N/A</v>
          </cell>
        </row>
        <row r="9657">
          <cell r="K9657" t="str">
            <v>13641</v>
          </cell>
          <cell r="L9657" t="e">
            <v>#N/A</v>
          </cell>
        </row>
        <row r="9658">
          <cell r="K9658" t="str">
            <v>13641</v>
          </cell>
          <cell r="L9658" t="e">
            <v>#N/A</v>
          </cell>
        </row>
        <row r="9659">
          <cell r="K9659" t="str">
            <v>13641</v>
          </cell>
          <cell r="L9659" t="e">
            <v>#N/A</v>
          </cell>
        </row>
        <row r="9660">
          <cell r="K9660" t="str">
            <v>13641</v>
          </cell>
          <cell r="L9660" t="e">
            <v>#N/A</v>
          </cell>
        </row>
        <row r="9661">
          <cell r="K9661" t="str">
            <v>13641</v>
          </cell>
          <cell r="L9661" t="e">
            <v>#N/A</v>
          </cell>
        </row>
        <row r="9662">
          <cell r="K9662" t="str">
            <v>13641</v>
          </cell>
          <cell r="L9662" t="e">
            <v>#N/A</v>
          </cell>
        </row>
        <row r="9663">
          <cell r="K9663" t="str">
            <v>13641</v>
          </cell>
          <cell r="L9663" t="e">
            <v>#N/A</v>
          </cell>
        </row>
        <row r="9664">
          <cell r="K9664" t="str">
            <v>13641</v>
          </cell>
          <cell r="L9664" t="e">
            <v>#N/A</v>
          </cell>
        </row>
        <row r="9665">
          <cell r="K9665" t="str">
            <v>13641</v>
          </cell>
          <cell r="L9665" t="e">
            <v>#N/A</v>
          </cell>
        </row>
        <row r="9666">
          <cell r="K9666" t="str">
            <v>13641</v>
          </cell>
          <cell r="L9666" t="e">
            <v>#N/A</v>
          </cell>
        </row>
        <row r="9667">
          <cell r="K9667" t="str">
            <v>13641</v>
          </cell>
          <cell r="L9667" t="e">
            <v>#N/A</v>
          </cell>
        </row>
        <row r="9668">
          <cell r="K9668" t="str">
            <v>13641</v>
          </cell>
          <cell r="L9668" t="e">
            <v>#N/A</v>
          </cell>
        </row>
        <row r="9669">
          <cell r="K9669" t="str">
            <v>13641</v>
          </cell>
          <cell r="L9669" t="e">
            <v>#N/A</v>
          </cell>
        </row>
        <row r="9670">
          <cell r="K9670" t="str">
            <v>13641</v>
          </cell>
          <cell r="L9670" t="e">
            <v>#N/A</v>
          </cell>
        </row>
        <row r="9671">
          <cell r="K9671" t="str">
            <v>13641</v>
          </cell>
          <cell r="L9671" t="e">
            <v>#N/A</v>
          </cell>
        </row>
        <row r="9672">
          <cell r="K9672" t="str">
            <v>13641</v>
          </cell>
          <cell r="L9672" t="e">
            <v>#N/A</v>
          </cell>
        </row>
        <row r="9673">
          <cell r="K9673" t="str">
            <v>13641</v>
          </cell>
          <cell r="L9673" t="e">
            <v>#N/A</v>
          </cell>
        </row>
        <row r="9674">
          <cell r="K9674" t="str">
            <v>13641</v>
          </cell>
          <cell r="L9674" t="e">
            <v>#N/A</v>
          </cell>
        </row>
        <row r="9675">
          <cell r="K9675" t="str">
            <v>13641</v>
          </cell>
          <cell r="L9675" t="e">
            <v>#N/A</v>
          </cell>
        </row>
        <row r="9676">
          <cell r="K9676" t="str">
            <v>13641</v>
          </cell>
          <cell r="L9676" t="e">
            <v>#N/A</v>
          </cell>
        </row>
        <row r="9677">
          <cell r="K9677" t="str">
            <v>13641</v>
          </cell>
          <cell r="L9677" t="e">
            <v>#N/A</v>
          </cell>
        </row>
        <row r="9678">
          <cell r="K9678" t="str">
            <v>13641</v>
          </cell>
          <cell r="L9678" t="e">
            <v>#N/A</v>
          </cell>
        </row>
        <row r="9679">
          <cell r="K9679" t="str">
            <v>13641</v>
          </cell>
          <cell r="L9679" t="e">
            <v>#N/A</v>
          </cell>
        </row>
        <row r="9680">
          <cell r="K9680" t="str">
            <v>13641</v>
          </cell>
          <cell r="L9680" t="e">
            <v>#N/A</v>
          </cell>
        </row>
        <row r="9681">
          <cell r="K9681" t="str">
            <v>13641</v>
          </cell>
          <cell r="L9681" t="e">
            <v>#N/A</v>
          </cell>
        </row>
        <row r="9682">
          <cell r="K9682" t="str">
            <v>13641</v>
          </cell>
          <cell r="L9682" t="e">
            <v>#N/A</v>
          </cell>
        </row>
        <row r="9683">
          <cell r="K9683" t="str">
            <v>13641</v>
          </cell>
          <cell r="L9683" t="e">
            <v>#N/A</v>
          </cell>
        </row>
        <row r="9684">
          <cell r="K9684" t="str">
            <v>13641</v>
          </cell>
          <cell r="L9684" t="e">
            <v>#N/A</v>
          </cell>
        </row>
        <row r="9685">
          <cell r="K9685" t="str">
            <v>13641</v>
          </cell>
          <cell r="L9685" t="e">
            <v>#N/A</v>
          </cell>
        </row>
        <row r="9686">
          <cell r="K9686" t="str">
            <v>13641</v>
          </cell>
          <cell r="L9686" t="e">
            <v>#N/A</v>
          </cell>
        </row>
        <row r="9687">
          <cell r="K9687" t="str">
            <v>13641</v>
          </cell>
          <cell r="L9687" t="e">
            <v>#N/A</v>
          </cell>
        </row>
        <row r="9688">
          <cell r="K9688" t="str">
            <v>13641</v>
          </cell>
          <cell r="L9688" t="e">
            <v>#N/A</v>
          </cell>
        </row>
        <row r="9689">
          <cell r="K9689" t="str">
            <v>13641</v>
          </cell>
          <cell r="L9689" t="e">
            <v>#N/A</v>
          </cell>
        </row>
        <row r="9690">
          <cell r="K9690" t="str">
            <v>13641</v>
          </cell>
          <cell r="L9690" t="e">
            <v>#N/A</v>
          </cell>
        </row>
        <row r="9691">
          <cell r="K9691" t="str">
            <v>13641</v>
          </cell>
          <cell r="L9691" t="e">
            <v>#N/A</v>
          </cell>
        </row>
        <row r="9692">
          <cell r="K9692" t="str">
            <v>13641</v>
          </cell>
          <cell r="L9692" t="e">
            <v>#N/A</v>
          </cell>
        </row>
        <row r="9693">
          <cell r="K9693" t="str">
            <v>13641</v>
          </cell>
          <cell r="L9693" t="e">
            <v>#N/A</v>
          </cell>
        </row>
        <row r="9694">
          <cell r="K9694" t="str">
            <v>13641</v>
          </cell>
          <cell r="L9694" t="e">
            <v>#N/A</v>
          </cell>
        </row>
        <row r="9695">
          <cell r="K9695" t="str">
            <v>13641</v>
          </cell>
          <cell r="L9695" t="e">
            <v>#N/A</v>
          </cell>
        </row>
        <row r="9696">
          <cell r="K9696" t="str">
            <v>13641</v>
          </cell>
          <cell r="L9696" t="e">
            <v>#N/A</v>
          </cell>
        </row>
        <row r="9697">
          <cell r="K9697" t="str">
            <v>13641</v>
          </cell>
          <cell r="L9697" t="e">
            <v>#N/A</v>
          </cell>
        </row>
        <row r="9698">
          <cell r="K9698" t="str">
            <v>13641</v>
          </cell>
          <cell r="L9698" t="e">
            <v>#N/A</v>
          </cell>
        </row>
        <row r="9699">
          <cell r="K9699" t="str">
            <v>13641</v>
          </cell>
          <cell r="L9699" t="e">
            <v>#N/A</v>
          </cell>
        </row>
        <row r="9700">
          <cell r="K9700" t="str">
            <v>13641</v>
          </cell>
          <cell r="L9700" t="e">
            <v>#N/A</v>
          </cell>
        </row>
        <row r="9701">
          <cell r="K9701" t="str">
            <v>13641</v>
          </cell>
          <cell r="L9701" t="e">
            <v>#N/A</v>
          </cell>
        </row>
        <row r="9702">
          <cell r="K9702" t="str">
            <v>13641</v>
          </cell>
          <cell r="L9702" t="e">
            <v>#N/A</v>
          </cell>
        </row>
        <row r="9703">
          <cell r="K9703" t="str">
            <v>13641</v>
          </cell>
          <cell r="L9703" t="e">
            <v>#N/A</v>
          </cell>
        </row>
        <row r="9704">
          <cell r="K9704" t="str">
            <v>13641</v>
          </cell>
          <cell r="L9704" t="e">
            <v>#N/A</v>
          </cell>
        </row>
        <row r="9705">
          <cell r="K9705" t="str">
            <v>13641</v>
          </cell>
          <cell r="L9705" t="e">
            <v>#N/A</v>
          </cell>
        </row>
        <row r="9706">
          <cell r="K9706" t="str">
            <v>13641</v>
          </cell>
          <cell r="L9706" t="e">
            <v>#N/A</v>
          </cell>
        </row>
        <row r="9707">
          <cell r="K9707" t="str">
            <v>13641</v>
          </cell>
          <cell r="L9707" t="e">
            <v>#N/A</v>
          </cell>
        </row>
        <row r="9708">
          <cell r="K9708" t="str">
            <v>13641</v>
          </cell>
          <cell r="L9708" t="e">
            <v>#N/A</v>
          </cell>
        </row>
        <row r="9709">
          <cell r="K9709" t="str">
            <v>13641</v>
          </cell>
          <cell r="L9709" t="e">
            <v>#N/A</v>
          </cell>
        </row>
        <row r="9710">
          <cell r="K9710" t="str">
            <v>13641</v>
          </cell>
          <cell r="L9710" t="e">
            <v>#N/A</v>
          </cell>
        </row>
        <row r="9711">
          <cell r="K9711" t="str">
            <v>13641</v>
          </cell>
          <cell r="L9711" t="e">
            <v>#N/A</v>
          </cell>
        </row>
        <row r="9712">
          <cell r="K9712" t="str">
            <v>13641</v>
          </cell>
          <cell r="L9712" t="e">
            <v>#N/A</v>
          </cell>
        </row>
        <row r="9713">
          <cell r="K9713" t="str">
            <v>13641</v>
          </cell>
          <cell r="L9713" t="e">
            <v>#N/A</v>
          </cell>
        </row>
        <row r="9714">
          <cell r="K9714" t="str">
            <v>13641</v>
          </cell>
          <cell r="L9714" t="e">
            <v>#N/A</v>
          </cell>
        </row>
        <row r="9715">
          <cell r="K9715" t="str">
            <v>13641</v>
          </cell>
          <cell r="L9715" t="e">
            <v>#N/A</v>
          </cell>
        </row>
        <row r="9716">
          <cell r="K9716" t="str">
            <v>13641</v>
          </cell>
          <cell r="L9716" t="e">
            <v>#N/A</v>
          </cell>
        </row>
        <row r="9717">
          <cell r="K9717" t="str">
            <v>13641</v>
          </cell>
          <cell r="L9717" t="e">
            <v>#N/A</v>
          </cell>
        </row>
        <row r="9718">
          <cell r="K9718" t="str">
            <v>13641</v>
          </cell>
          <cell r="L9718" t="e">
            <v>#N/A</v>
          </cell>
        </row>
        <row r="9719">
          <cell r="K9719" t="str">
            <v>13641</v>
          </cell>
          <cell r="L9719" t="e">
            <v>#N/A</v>
          </cell>
        </row>
        <row r="9720">
          <cell r="K9720" t="str">
            <v>13641</v>
          </cell>
          <cell r="L9720" t="e">
            <v>#N/A</v>
          </cell>
        </row>
        <row r="9721">
          <cell r="K9721" t="str">
            <v>13641</v>
          </cell>
          <cell r="L9721" t="e">
            <v>#N/A</v>
          </cell>
        </row>
        <row r="9722">
          <cell r="K9722" t="str">
            <v>13641</v>
          </cell>
          <cell r="L9722" t="e">
            <v>#N/A</v>
          </cell>
        </row>
        <row r="9723">
          <cell r="K9723" t="str">
            <v>13641</v>
          </cell>
          <cell r="L9723" t="e">
            <v>#N/A</v>
          </cell>
        </row>
        <row r="9724">
          <cell r="K9724" t="str">
            <v>13641</v>
          </cell>
          <cell r="L9724" t="e">
            <v>#N/A</v>
          </cell>
        </row>
        <row r="9725">
          <cell r="K9725" t="str">
            <v>13641</v>
          </cell>
          <cell r="L9725" t="e">
            <v>#N/A</v>
          </cell>
        </row>
        <row r="9726">
          <cell r="K9726" t="str">
            <v>13641</v>
          </cell>
          <cell r="L9726" t="e">
            <v>#N/A</v>
          </cell>
        </row>
        <row r="9727">
          <cell r="K9727" t="str">
            <v>13641</v>
          </cell>
          <cell r="L9727" t="e">
            <v>#N/A</v>
          </cell>
        </row>
        <row r="9728">
          <cell r="K9728" t="str">
            <v>13641</v>
          </cell>
          <cell r="L9728" t="e">
            <v>#N/A</v>
          </cell>
        </row>
        <row r="9729">
          <cell r="K9729" t="str">
            <v>13641</v>
          </cell>
          <cell r="L9729" t="e">
            <v>#N/A</v>
          </cell>
        </row>
        <row r="9730">
          <cell r="K9730" t="str">
            <v>13641</v>
          </cell>
          <cell r="L9730" t="e">
            <v>#N/A</v>
          </cell>
        </row>
        <row r="9731">
          <cell r="K9731" t="str">
            <v>13641</v>
          </cell>
          <cell r="L9731" t="e">
            <v>#N/A</v>
          </cell>
        </row>
        <row r="9732">
          <cell r="K9732" t="str">
            <v>13641</v>
          </cell>
          <cell r="L9732" t="e">
            <v>#N/A</v>
          </cell>
        </row>
        <row r="9733">
          <cell r="K9733" t="str">
            <v>13641</v>
          </cell>
          <cell r="L9733" t="e">
            <v>#N/A</v>
          </cell>
        </row>
        <row r="9734">
          <cell r="K9734" t="str">
            <v>13641</v>
          </cell>
          <cell r="L9734" t="e">
            <v>#N/A</v>
          </cell>
        </row>
        <row r="9735">
          <cell r="K9735" t="str">
            <v>13641</v>
          </cell>
          <cell r="L9735" t="e">
            <v>#N/A</v>
          </cell>
        </row>
        <row r="9736">
          <cell r="K9736" t="str">
            <v>13641</v>
          </cell>
          <cell r="L9736" t="e">
            <v>#N/A</v>
          </cell>
        </row>
        <row r="9737">
          <cell r="K9737" t="str">
            <v>13641</v>
          </cell>
          <cell r="L9737" t="e">
            <v>#N/A</v>
          </cell>
        </row>
        <row r="9738">
          <cell r="K9738" t="str">
            <v>13641</v>
          </cell>
          <cell r="L9738" t="e">
            <v>#N/A</v>
          </cell>
        </row>
        <row r="9739">
          <cell r="K9739" t="str">
            <v>13641</v>
          </cell>
          <cell r="L9739" t="e">
            <v>#N/A</v>
          </cell>
        </row>
        <row r="9740">
          <cell r="K9740" t="str">
            <v>13641</v>
          </cell>
          <cell r="L9740" t="e">
            <v>#N/A</v>
          </cell>
        </row>
        <row r="9741">
          <cell r="K9741" t="str">
            <v>13641</v>
          </cell>
          <cell r="L9741" t="e">
            <v>#N/A</v>
          </cell>
        </row>
        <row r="9742">
          <cell r="K9742" t="str">
            <v>13641</v>
          </cell>
          <cell r="L9742" t="e">
            <v>#N/A</v>
          </cell>
        </row>
        <row r="9743">
          <cell r="K9743" t="str">
            <v>13641</v>
          </cell>
          <cell r="L9743" t="e">
            <v>#N/A</v>
          </cell>
        </row>
        <row r="9744">
          <cell r="K9744" t="str">
            <v>13641</v>
          </cell>
          <cell r="L9744" t="e">
            <v>#N/A</v>
          </cell>
        </row>
        <row r="9745">
          <cell r="K9745" t="str">
            <v>13641</v>
          </cell>
          <cell r="L9745" t="e">
            <v>#N/A</v>
          </cell>
        </row>
        <row r="9746">
          <cell r="K9746" t="str">
            <v>13641</v>
          </cell>
          <cell r="L9746" t="e">
            <v>#N/A</v>
          </cell>
        </row>
        <row r="9747">
          <cell r="K9747" t="str">
            <v>13641</v>
          </cell>
          <cell r="L9747" t="e">
            <v>#N/A</v>
          </cell>
        </row>
        <row r="9748">
          <cell r="K9748" t="str">
            <v>13641</v>
          </cell>
          <cell r="L9748" t="e">
            <v>#N/A</v>
          </cell>
        </row>
        <row r="9749">
          <cell r="K9749" t="str">
            <v>13641</v>
          </cell>
          <cell r="L9749" t="e">
            <v>#N/A</v>
          </cell>
        </row>
        <row r="9750">
          <cell r="K9750" t="str">
            <v>13641</v>
          </cell>
          <cell r="L9750" t="e">
            <v>#N/A</v>
          </cell>
        </row>
        <row r="9751">
          <cell r="K9751" t="str">
            <v>13641</v>
          </cell>
          <cell r="L9751" t="e">
            <v>#N/A</v>
          </cell>
        </row>
        <row r="9752">
          <cell r="K9752" t="str">
            <v>13641</v>
          </cell>
          <cell r="L9752" t="e">
            <v>#N/A</v>
          </cell>
        </row>
        <row r="9753">
          <cell r="K9753" t="str">
            <v>13641</v>
          </cell>
          <cell r="L9753" t="e">
            <v>#N/A</v>
          </cell>
        </row>
        <row r="9754">
          <cell r="K9754" t="str">
            <v>13641</v>
          </cell>
          <cell r="L9754" t="e">
            <v>#N/A</v>
          </cell>
        </row>
        <row r="9755">
          <cell r="K9755" t="str">
            <v>13641</v>
          </cell>
          <cell r="L9755" t="e">
            <v>#N/A</v>
          </cell>
        </row>
        <row r="9756">
          <cell r="K9756" t="str">
            <v>13641</v>
          </cell>
          <cell r="L9756" t="e">
            <v>#N/A</v>
          </cell>
        </row>
        <row r="9757">
          <cell r="K9757" t="str">
            <v>13641</v>
          </cell>
          <cell r="L9757" t="e">
            <v>#N/A</v>
          </cell>
        </row>
        <row r="9758">
          <cell r="K9758" t="str">
            <v>13641</v>
          </cell>
          <cell r="L9758" t="e">
            <v>#N/A</v>
          </cell>
        </row>
        <row r="9759">
          <cell r="K9759" t="str">
            <v>13641</v>
          </cell>
          <cell r="L9759" t="e">
            <v>#N/A</v>
          </cell>
        </row>
        <row r="9760">
          <cell r="K9760" t="str">
            <v>13641</v>
          </cell>
          <cell r="L9760" t="e">
            <v>#N/A</v>
          </cell>
        </row>
        <row r="9761">
          <cell r="K9761" t="str">
            <v>13641</v>
          </cell>
          <cell r="L9761" t="e">
            <v>#N/A</v>
          </cell>
        </row>
        <row r="9762">
          <cell r="K9762" t="str">
            <v>13641</v>
          </cell>
          <cell r="L9762" t="e">
            <v>#N/A</v>
          </cell>
        </row>
        <row r="9763">
          <cell r="K9763" t="str">
            <v>13641</v>
          </cell>
          <cell r="L9763" t="e">
            <v>#N/A</v>
          </cell>
        </row>
        <row r="9764">
          <cell r="K9764" t="str">
            <v>13641</v>
          </cell>
          <cell r="L9764" t="e">
            <v>#N/A</v>
          </cell>
        </row>
        <row r="9765">
          <cell r="K9765" t="str">
            <v>13641</v>
          </cell>
          <cell r="L9765" t="e">
            <v>#N/A</v>
          </cell>
        </row>
        <row r="9766">
          <cell r="K9766" t="str">
            <v>13641</v>
          </cell>
          <cell r="L9766" t="e">
            <v>#N/A</v>
          </cell>
        </row>
        <row r="9767">
          <cell r="K9767" t="str">
            <v>13641</v>
          </cell>
          <cell r="L9767" t="e">
            <v>#N/A</v>
          </cell>
        </row>
        <row r="9768">
          <cell r="K9768" t="str">
            <v>13641</v>
          </cell>
          <cell r="L9768" t="e">
            <v>#N/A</v>
          </cell>
        </row>
        <row r="9769">
          <cell r="K9769" t="str">
            <v>13641</v>
          </cell>
          <cell r="L9769" t="e">
            <v>#N/A</v>
          </cell>
        </row>
        <row r="9770">
          <cell r="K9770" t="str">
            <v>13641</v>
          </cell>
          <cell r="L9770" t="e">
            <v>#N/A</v>
          </cell>
        </row>
        <row r="9771">
          <cell r="K9771" t="str">
            <v>13641</v>
          </cell>
          <cell r="L9771" t="e">
            <v>#N/A</v>
          </cell>
        </row>
        <row r="9772">
          <cell r="K9772" t="str">
            <v>13140</v>
          </cell>
          <cell r="L9772" t="e">
            <v>#N/A</v>
          </cell>
        </row>
        <row r="9773">
          <cell r="K9773" t="str">
            <v>13140</v>
          </cell>
          <cell r="L9773" t="e">
            <v>#N/A</v>
          </cell>
        </row>
        <row r="9774">
          <cell r="K9774" t="str">
            <v>13140</v>
          </cell>
          <cell r="L9774" t="e">
            <v>#N/A</v>
          </cell>
        </row>
        <row r="9775">
          <cell r="K9775" t="str">
            <v>13140</v>
          </cell>
          <cell r="L9775" t="e">
            <v>#N/A</v>
          </cell>
        </row>
        <row r="9776">
          <cell r="K9776" t="str">
            <v>13140</v>
          </cell>
          <cell r="L9776" t="e">
            <v>#N/A</v>
          </cell>
        </row>
        <row r="9777">
          <cell r="K9777" t="str">
            <v>13140</v>
          </cell>
          <cell r="L9777" t="e">
            <v>#N/A</v>
          </cell>
        </row>
        <row r="9778">
          <cell r="K9778" t="str">
            <v>13140</v>
          </cell>
          <cell r="L9778" t="e">
            <v>#N/A</v>
          </cell>
        </row>
        <row r="9779">
          <cell r="K9779" t="str">
            <v>13140</v>
          </cell>
          <cell r="L9779" t="e">
            <v>#N/A</v>
          </cell>
        </row>
        <row r="9780">
          <cell r="K9780" t="str">
            <v>13140</v>
          </cell>
          <cell r="L9780" t="e">
            <v>#N/A</v>
          </cell>
        </row>
        <row r="9781">
          <cell r="K9781" t="str">
            <v>13141</v>
          </cell>
          <cell r="L9781" t="e">
            <v>#N/A</v>
          </cell>
        </row>
        <row r="9782">
          <cell r="K9782" t="str">
            <v>13240</v>
          </cell>
          <cell r="L9782" t="e">
            <v>#N/A</v>
          </cell>
        </row>
        <row r="9783">
          <cell r="K9783" t="str">
            <v>14140</v>
          </cell>
          <cell r="L9783" t="e">
            <v>#N/A</v>
          </cell>
        </row>
        <row r="9784">
          <cell r="K9784" t="str">
            <v>14140</v>
          </cell>
          <cell r="L9784" t="e">
            <v>#N/A</v>
          </cell>
        </row>
        <row r="9785">
          <cell r="K9785" t="str">
            <v>14140</v>
          </cell>
          <cell r="L9785" t="e">
            <v>#N/A</v>
          </cell>
        </row>
        <row r="9786">
          <cell r="K9786" t="str">
            <v>13440</v>
          </cell>
          <cell r="L9786" t="e">
            <v>#N/A</v>
          </cell>
        </row>
        <row r="9787">
          <cell r="K9787" t="str">
            <v>13541</v>
          </cell>
          <cell r="L9787" t="e">
            <v>#N/A</v>
          </cell>
        </row>
        <row r="9788">
          <cell r="K9788" t="str">
            <v>13540</v>
          </cell>
          <cell r="L9788" t="e">
            <v>#N/A</v>
          </cell>
        </row>
        <row r="9789">
          <cell r="K9789" t="str">
            <v>13541</v>
          </cell>
          <cell r="L9789" t="e">
            <v>#N/A</v>
          </cell>
        </row>
        <row r="9790">
          <cell r="K9790" t="str">
            <v>13321</v>
          </cell>
          <cell r="L9790" t="e">
            <v>#N/A</v>
          </cell>
        </row>
        <row r="9791">
          <cell r="K9791" t="str">
            <v>13130</v>
          </cell>
          <cell r="L9791" t="e">
            <v>#N/A</v>
          </cell>
        </row>
        <row r="9792">
          <cell r="K9792" t="str">
            <v>13124</v>
          </cell>
          <cell r="L9792" t="e">
            <v>#N/A</v>
          </cell>
        </row>
        <row r="9793">
          <cell r="K9793" t="str">
            <v>13124</v>
          </cell>
          <cell r="L9793" t="e">
            <v>#N/A</v>
          </cell>
        </row>
        <row r="9794">
          <cell r="K9794" t="str">
            <v>6106</v>
          </cell>
          <cell r="L9794" t="e">
            <v>#N/A</v>
          </cell>
        </row>
        <row r="9795">
          <cell r="K9795" t="str">
            <v>6106</v>
          </cell>
          <cell r="L9795" t="e">
            <v>#N/A</v>
          </cell>
        </row>
        <row r="9796">
          <cell r="K9796" t="str">
            <v>13620</v>
          </cell>
          <cell r="L9796" t="e">
            <v>#N/A</v>
          </cell>
        </row>
        <row r="9797">
          <cell r="K9797" t="str">
            <v>13620</v>
          </cell>
          <cell r="L9797" t="e">
            <v>#N/A</v>
          </cell>
        </row>
        <row r="9798">
          <cell r="K9798" t="str">
            <v>13132</v>
          </cell>
          <cell r="L9798" t="e">
            <v>#N/A</v>
          </cell>
        </row>
        <row r="9799">
          <cell r="K9799" t="str">
            <v>13123</v>
          </cell>
          <cell r="L9799" t="e">
            <v>#N/A</v>
          </cell>
        </row>
        <row r="9800">
          <cell r="K9800" t="str">
            <v>13121</v>
          </cell>
          <cell r="L9800" t="e">
            <v>#N/A</v>
          </cell>
        </row>
        <row r="9801">
          <cell r="K9801" t="str">
            <v>13221</v>
          </cell>
          <cell r="L9801" t="e">
            <v>#N/A</v>
          </cell>
        </row>
        <row r="9802">
          <cell r="K9802" t="str">
            <v>13232</v>
          </cell>
          <cell r="L9802" t="e">
            <v>#N/A</v>
          </cell>
        </row>
        <row r="9803">
          <cell r="K9803" t="str">
            <v>13221</v>
          </cell>
          <cell r="L9803" t="e">
            <v>#N/A</v>
          </cell>
        </row>
        <row r="9804">
          <cell r="K9804" t="str">
            <v>13231</v>
          </cell>
          <cell r="L9804" t="e">
            <v>#N/A</v>
          </cell>
        </row>
        <row r="9805">
          <cell r="K9805" t="str">
            <v>13230</v>
          </cell>
          <cell r="L9805" t="e">
            <v>#N/A</v>
          </cell>
        </row>
        <row r="9806">
          <cell r="K9806" t="str">
            <v>13231</v>
          </cell>
          <cell r="L9806" t="e">
            <v>#N/A</v>
          </cell>
        </row>
        <row r="9807">
          <cell r="K9807" t="str">
            <v>13121</v>
          </cell>
          <cell r="L9807" t="e">
            <v>#N/A</v>
          </cell>
        </row>
        <row r="9808">
          <cell r="K9808" t="str">
            <v>14122</v>
          </cell>
          <cell r="L9808" t="e">
            <v>#N/A</v>
          </cell>
        </row>
        <row r="9809">
          <cell r="K9809" t="str">
            <v>14122</v>
          </cell>
          <cell r="L9809" t="e">
            <v>#N/A</v>
          </cell>
        </row>
        <row r="9810">
          <cell r="K9810" t="str">
            <v>14122</v>
          </cell>
          <cell r="L9810" t="e">
            <v>#N/A</v>
          </cell>
        </row>
        <row r="9811">
          <cell r="K9811" t="str">
            <v>14122</v>
          </cell>
          <cell r="L9811" t="e">
            <v>#N/A</v>
          </cell>
        </row>
        <row r="9812">
          <cell r="K9812" t="str">
            <v>14122</v>
          </cell>
          <cell r="L9812" t="e">
            <v>#N/A</v>
          </cell>
        </row>
        <row r="9813">
          <cell r="K9813" t="str">
            <v>14122</v>
          </cell>
          <cell r="L9813" t="e">
            <v>#N/A</v>
          </cell>
        </row>
        <row r="9814">
          <cell r="K9814" t="str">
            <v>14122</v>
          </cell>
          <cell r="L9814" t="e">
            <v>#N/A</v>
          </cell>
        </row>
        <row r="9815">
          <cell r="K9815" t="str">
            <v>14122</v>
          </cell>
          <cell r="L9815" t="e">
            <v>#N/A</v>
          </cell>
        </row>
        <row r="9816">
          <cell r="K9816" t="str">
            <v>14122</v>
          </cell>
          <cell r="L9816" t="e">
            <v>#N/A</v>
          </cell>
        </row>
        <row r="9817">
          <cell r="K9817" t="str">
            <v>14122</v>
          </cell>
          <cell r="L9817" t="e">
            <v>#N/A</v>
          </cell>
        </row>
        <row r="9818">
          <cell r="K9818" t="str">
            <v>14122</v>
          </cell>
          <cell r="L9818" t="e">
            <v>#N/A</v>
          </cell>
        </row>
        <row r="9819">
          <cell r="K9819" t="str">
            <v>14122</v>
          </cell>
          <cell r="L9819" t="e">
            <v>#N/A</v>
          </cell>
        </row>
        <row r="9820">
          <cell r="K9820" t="str">
            <v>13421</v>
          </cell>
          <cell r="L9820" t="e">
            <v>#N/A</v>
          </cell>
        </row>
        <row r="9821">
          <cell r="K9821" t="str">
            <v>13430</v>
          </cell>
          <cell r="L9821" t="e">
            <v>#N/A</v>
          </cell>
        </row>
        <row r="9822">
          <cell r="K9822" t="str">
            <v>13524</v>
          </cell>
          <cell r="L9822" t="e">
            <v>#N/A</v>
          </cell>
        </row>
        <row r="9823">
          <cell r="K9823" t="str">
            <v>13524</v>
          </cell>
          <cell r="L9823" t="e">
            <v>#N/A</v>
          </cell>
        </row>
        <row r="9824">
          <cell r="K9824" t="str">
            <v>13524</v>
          </cell>
          <cell r="L9824" t="e">
            <v>#N/A</v>
          </cell>
        </row>
        <row r="9825">
          <cell r="K9825" t="str">
            <v>13525</v>
          </cell>
          <cell r="L9825" t="e">
            <v>#N/A</v>
          </cell>
        </row>
        <row r="9826">
          <cell r="K9826" t="str">
            <v>14124</v>
          </cell>
          <cell r="L9826" t="e">
            <v>#N/A</v>
          </cell>
        </row>
        <row r="9827">
          <cell r="K9827" t="str">
            <v>14124</v>
          </cell>
          <cell r="L9827" t="e">
            <v>#N/A</v>
          </cell>
        </row>
        <row r="9828">
          <cell r="K9828" t="str">
            <v>14124</v>
          </cell>
          <cell r="L9828" t="e">
            <v>#N/A</v>
          </cell>
        </row>
        <row r="9829">
          <cell r="K9829" t="str">
            <v>14134</v>
          </cell>
          <cell r="L9829" t="e">
            <v>#N/A</v>
          </cell>
        </row>
        <row r="9830">
          <cell r="K9830" t="str">
            <v>14134</v>
          </cell>
          <cell r="L9830" t="e">
            <v>#N/A</v>
          </cell>
        </row>
        <row r="9831">
          <cell r="K9831" t="str">
            <v>13525</v>
          </cell>
          <cell r="L9831" t="e">
            <v>#N/A</v>
          </cell>
        </row>
        <row r="9832">
          <cell r="K9832" t="str">
            <v>14134</v>
          </cell>
          <cell r="L9832" t="e">
            <v>#N/A</v>
          </cell>
        </row>
        <row r="9833">
          <cell r="K9833" t="str">
            <v>13321</v>
          </cell>
          <cell r="L9833" t="e">
            <v>#N/A</v>
          </cell>
        </row>
        <row r="9834">
          <cell r="K9834" t="str">
            <v>13380</v>
          </cell>
          <cell r="L9834" t="e">
            <v>#N/A</v>
          </cell>
        </row>
        <row r="9835">
          <cell r="K9835" t="str">
            <v>13380</v>
          </cell>
          <cell r="L9835" t="e">
            <v>#N/A</v>
          </cell>
        </row>
        <row r="9836">
          <cell r="K9836" t="str">
            <v>1378</v>
          </cell>
          <cell r="L9836" t="e">
            <v>#N/A</v>
          </cell>
        </row>
        <row r="9837">
          <cell r="K9837" t="str">
            <v>1378</v>
          </cell>
          <cell r="L9837" t="e">
            <v>#N/A</v>
          </cell>
        </row>
        <row r="9838">
          <cell r="K9838" t="str">
            <v>1378</v>
          </cell>
          <cell r="L9838" t="e">
            <v>#N/A</v>
          </cell>
        </row>
        <row r="9839">
          <cell r="K9839" t="str">
            <v>1378</v>
          </cell>
          <cell r="L9839" t="e">
            <v>#N/A</v>
          </cell>
        </row>
        <row r="9840">
          <cell r="K9840" t="str">
            <v>1378</v>
          </cell>
          <cell r="L9840" t="e">
            <v>#N/A</v>
          </cell>
        </row>
        <row r="9841">
          <cell r="K9841" t="str">
            <v>1378</v>
          </cell>
          <cell r="L9841" t="e">
            <v>#N/A</v>
          </cell>
        </row>
        <row r="9842">
          <cell r="K9842" t="str">
            <v>1374</v>
          </cell>
          <cell r="L9842" t="e">
            <v>#N/A</v>
          </cell>
        </row>
        <row r="9843">
          <cell r="K9843" t="str">
            <v>1301</v>
          </cell>
          <cell r="L9843" t="e">
            <v>#N/A</v>
          </cell>
        </row>
        <row r="9844">
          <cell r="K9844" t="str">
            <v>1301</v>
          </cell>
          <cell r="L9844" t="e">
            <v>#N/A</v>
          </cell>
        </row>
        <row r="9845">
          <cell r="K9845" t="str">
            <v>1301</v>
          </cell>
          <cell r="L9845" t="e">
            <v>#N/A</v>
          </cell>
        </row>
        <row r="9846">
          <cell r="K9846" t="str">
            <v>1301</v>
          </cell>
          <cell r="L9846" t="e">
            <v>#N/A</v>
          </cell>
        </row>
        <row r="9847">
          <cell r="K9847" t="str">
            <v>1301</v>
          </cell>
          <cell r="L9847" t="e">
            <v>#N/A</v>
          </cell>
        </row>
        <row r="9848">
          <cell r="K9848" t="str">
            <v>1301</v>
          </cell>
          <cell r="L9848" t="e">
            <v>#N/A</v>
          </cell>
        </row>
        <row r="9849">
          <cell r="K9849" t="str">
            <v>1301</v>
          </cell>
          <cell r="L9849" t="e">
            <v>#N/A</v>
          </cell>
        </row>
        <row r="9850">
          <cell r="K9850" t="str">
            <v>1301</v>
          </cell>
          <cell r="L9850" t="e">
            <v>#N/A</v>
          </cell>
        </row>
        <row r="9851">
          <cell r="K9851" t="str">
            <v>1301</v>
          </cell>
          <cell r="L9851" t="e">
            <v>#N/A</v>
          </cell>
        </row>
        <row r="9852">
          <cell r="K9852" t="str">
            <v>1301</v>
          </cell>
          <cell r="L9852" t="e">
            <v>#N/A</v>
          </cell>
        </row>
        <row r="9853">
          <cell r="K9853" t="str">
            <v>1301</v>
          </cell>
          <cell r="L9853" t="e">
            <v>#N/A</v>
          </cell>
        </row>
        <row r="9854">
          <cell r="K9854" t="str">
            <v>1301</v>
          </cell>
          <cell r="L9854" t="e">
            <v>#N/A</v>
          </cell>
        </row>
        <row r="9855">
          <cell r="K9855" t="str">
            <v>1301</v>
          </cell>
          <cell r="L9855" t="e">
            <v>#N/A</v>
          </cell>
        </row>
        <row r="9856">
          <cell r="K9856" t="str">
            <v>1301</v>
          </cell>
          <cell r="L9856" t="e">
            <v>#N/A</v>
          </cell>
        </row>
        <row r="9857">
          <cell r="K9857" t="str">
            <v>1301</v>
          </cell>
          <cell r="L9857" t="e">
            <v>#N/A</v>
          </cell>
        </row>
        <row r="9858">
          <cell r="K9858" t="str">
            <v>1301</v>
          </cell>
          <cell r="L9858" t="e">
            <v>#N/A</v>
          </cell>
        </row>
        <row r="9859">
          <cell r="K9859" t="str">
            <v>1301</v>
          </cell>
          <cell r="L9859" t="e">
            <v>#N/A</v>
          </cell>
        </row>
        <row r="9860">
          <cell r="K9860" t="str">
            <v>1301</v>
          </cell>
          <cell r="L9860" t="e">
            <v>#N/A</v>
          </cell>
        </row>
        <row r="9861">
          <cell r="K9861" t="str">
            <v>1301</v>
          </cell>
          <cell r="L9861" t="e">
            <v>#N/A</v>
          </cell>
        </row>
        <row r="9862">
          <cell r="K9862" t="str">
            <v>1301</v>
          </cell>
          <cell r="L9862" t="e">
            <v>#N/A</v>
          </cell>
        </row>
        <row r="9863">
          <cell r="K9863" t="str">
            <v>1301</v>
          </cell>
          <cell r="L9863" t="e">
            <v>#N/A</v>
          </cell>
        </row>
        <row r="9864">
          <cell r="K9864" t="str">
            <v>1301</v>
          </cell>
          <cell r="L9864" t="e">
            <v>#N/A</v>
          </cell>
        </row>
        <row r="9865">
          <cell r="K9865" t="str">
            <v>1301</v>
          </cell>
          <cell r="L9865" t="e">
            <v>#N/A</v>
          </cell>
        </row>
        <row r="9866">
          <cell r="K9866" t="str">
            <v>1301</v>
          </cell>
          <cell r="L9866" t="e">
            <v>#N/A</v>
          </cell>
        </row>
        <row r="9867">
          <cell r="K9867" t="str">
            <v>1301</v>
          </cell>
          <cell r="L9867" t="e">
            <v>#N/A</v>
          </cell>
        </row>
        <row r="9868">
          <cell r="K9868" t="str">
            <v>1301</v>
          </cell>
          <cell r="L9868" t="e">
            <v>#N/A</v>
          </cell>
        </row>
        <row r="9869">
          <cell r="K9869" t="str">
            <v>1301</v>
          </cell>
          <cell r="L9869" t="e">
            <v>#N/A</v>
          </cell>
        </row>
        <row r="9870">
          <cell r="K9870" t="str">
            <v>1301</v>
          </cell>
          <cell r="L9870" t="e">
            <v>#N/A</v>
          </cell>
        </row>
        <row r="9871">
          <cell r="K9871" t="str">
            <v>1301</v>
          </cell>
          <cell r="L9871" t="e">
            <v>#N/A</v>
          </cell>
        </row>
        <row r="9872">
          <cell r="K9872" t="str">
            <v>1301</v>
          </cell>
          <cell r="L9872" t="e">
            <v>#N/A</v>
          </cell>
        </row>
        <row r="9873">
          <cell r="K9873" t="str">
            <v>1301</v>
          </cell>
          <cell r="L9873" t="e">
            <v>#N/A</v>
          </cell>
        </row>
        <row r="9874">
          <cell r="K9874" t="str">
            <v>1301</v>
          </cell>
          <cell r="L9874" t="e">
            <v>#N/A</v>
          </cell>
        </row>
        <row r="9875">
          <cell r="K9875" t="str">
            <v>13120</v>
          </cell>
          <cell r="L9875" t="e">
            <v>#N/A</v>
          </cell>
        </row>
        <row r="9876">
          <cell r="K9876" t="str">
            <v>13124</v>
          </cell>
          <cell r="L9876" t="e">
            <v>#N/A</v>
          </cell>
        </row>
        <row r="9877">
          <cell r="K9877" t="str">
            <v>13620</v>
          </cell>
          <cell r="L9877" t="e">
            <v>#N/A</v>
          </cell>
        </row>
        <row r="9878">
          <cell r="K9878" t="str">
            <v>13620</v>
          </cell>
          <cell r="L9878" t="e">
            <v>#N/A</v>
          </cell>
        </row>
        <row r="9879">
          <cell r="K9879" t="str">
            <v>6105</v>
          </cell>
          <cell r="L9879" t="e">
            <v>#N/A</v>
          </cell>
        </row>
        <row r="9880">
          <cell r="K9880" t="str">
            <v>6105</v>
          </cell>
          <cell r="L9880" t="e">
            <v>#N/A</v>
          </cell>
        </row>
        <row r="9881">
          <cell r="K9881" t="str">
            <v>6106</v>
          </cell>
          <cell r="L9881" t="e">
            <v>#N/A</v>
          </cell>
        </row>
        <row r="9882">
          <cell r="K9882" t="str">
            <v>6106</v>
          </cell>
          <cell r="L9882" t="e">
            <v>#N/A</v>
          </cell>
        </row>
        <row r="9883">
          <cell r="K9883" t="str">
            <v>13121</v>
          </cell>
          <cell r="L9883" t="e">
            <v>#N/A</v>
          </cell>
        </row>
        <row r="9884">
          <cell r="K9884" t="str">
            <v>13121</v>
          </cell>
          <cell r="L9884" t="e">
            <v>#N/A</v>
          </cell>
        </row>
        <row r="9885">
          <cell r="K9885" t="str">
            <v>13121</v>
          </cell>
          <cell r="L9885" t="e">
            <v>#N/A</v>
          </cell>
        </row>
        <row r="9886">
          <cell r="K9886" t="str">
            <v>13220</v>
          </cell>
          <cell r="L9886" t="e">
            <v>#N/A</v>
          </cell>
        </row>
        <row r="9887">
          <cell r="K9887" t="str">
            <v>14130</v>
          </cell>
          <cell r="L9887" t="e">
            <v>#N/A</v>
          </cell>
        </row>
        <row r="9888">
          <cell r="K9888" t="str">
            <v>14130</v>
          </cell>
          <cell r="L9888" t="e">
            <v>#N/A</v>
          </cell>
        </row>
        <row r="9889">
          <cell r="K9889" t="str">
            <v>14130</v>
          </cell>
          <cell r="L9889" t="e">
            <v>#N/A</v>
          </cell>
        </row>
        <row r="9890">
          <cell r="K9890" t="str">
            <v>14130</v>
          </cell>
          <cell r="L9890" t="e">
            <v>#N/A</v>
          </cell>
        </row>
        <row r="9891">
          <cell r="K9891" t="str">
            <v>14130</v>
          </cell>
          <cell r="L9891" t="e">
            <v>#N/A</v>
          </cell>
        </row>
        <row r="9892">
          <cell r="K9892" t="str">
            <v>14130</v>
          </cell>
          <cell r="L9892" t="e">
            <v>#N/A</v>
          </cell>
        </row>
        <row r="9893">
          <cell r="K9893" t="str">
            <v>14130</v>
          </cell>
          <cell r="L9893" t="e">
            <v>#N/A</v>
          </cell>
        </row>
        <row r="9894">
          <cell r="K9894" t="str">
            <v>14130</v>
          </cell>
          <cell r="L9894" t="e">
            <v>#N/A</v>
          </cell>
        </row>
        <row r="9895">
          <cell r="K9895" t="str">
            <v>14130</v>
          </cell>
          <cell r="L9895" t="e">
            <v>#N/A</v>
          </cell>
        </row>
        <row r="9896">
          <cell r="K9896" t="str">
            <v>13420</v>
          </cell>
          <cell r="L9896" t="e">
            <v>#N/A</v>
          </cell>
        </row>
        <row r="9897">
          <cell r="K9897" t="str">
            <v>13430</v>
          </cell>
          <cell r="L9897" t="e">
            <v>#N/A</v>
          </cell>
        </row>
        <row r="9898">
          <cell r="K9898" t="str">
            <v>13524</v>
          </cell>
          <cell r="L9898" t="e">
            <v>#N/A</v>
          </cell>
        </row>
        <row r="9899">
          <cell r="K9899" t="str">
            <v>13594</v>
          </cell>
          <cell r="L9899" t="e">
            <v>#N/A</v>
          </cell>
        </row>
        <row r="9900">
          <cell r="K9900" t="str">
            <v>13530</v>
          </cell>
          <cell r="L9900" t="e">
            <v>#N/A</v>
          </cell>
        </row>
        <row r="9901">
          <cell r="K9901" t="str">
            <v>14124</v>
          </cell>
          <cell r="L9901" t="e">
            <v>#N/A</v>
          </cell>
        </row>
        <row r="9902">
          <cell r="K9902" t="str">
            <v>14124</v>
          </cell>
          <cell r="L9902" t="e">
            <v>#N/A</v>
          </cell>
        </row>
        <row r="9903">
          <cell r="K9903" t="str">
            <v>14124</v>
          </cell>
          <cell r="L9903" t="e">
            <v>#N/A</v>
          </cell>
        </row>
        <row r="9904">
          <cell r="K9904" t="str">
            <v>14124</v>
          </cell>
          <cell r="L9904" t="e">
            <v>#N/A</v>
          </cell>
        </row>
        <row r="9905">
          <cell r="K9905" t="str">
            <v>13630</v>
          </cell>
          <cell r="L9905" t="e">
            <v>#N/A</v>
          </cell>
        </row>
        <row r="9906">
          <cell r="K9906" t="str">
            <v>1301</v>
          </cell>
          <cell r="L9906" t="e">
            <v>#N/A</v>
          </cell>
        </row>
        <row r="9907">
          <cell r="K9907" t="str">
            <v>1301</v>
          </cell>
          <cell r="L9907" t="e">
            <v>#N/A</v>
          </cell>
        </row>
        <row r="9908">
          <cell r="K9908" t="str">
            <v>1301</v>
          </cell>
          <cell r="L9908" t="e">
            <v>#N/A</v>
          </cell>
        </row>
        <row r="9909">
          <cell r="K9909" t="str">
            <v>1301</v>
          </cell>
          <cell r="L9909" t="e">
            <v>#N/A</v>
          </cell>
        </row>
        <row r="9910">
          <cell r="K9910" t="str">
            <v>1301</v>
          </cell>
          <cell r="L9910" t="e">
            <v>#N/A</v>
          </cell>
        </row>
        <row r="9911">
          <cell r="K9911" t="str">
            <v>1301</v>
          </cell>
          <cell r="L9911" t="e">
            <v>#N/A</v>
          </cell>
        </row>
        <row r="9912">
          <cell r="K9912" t="str">
            <v>1301</v>
          </cell>
          <cell r="L9912" t="e">
            <v>#N/A</v>
          </cell>
        </row>
        <row r="9913">
          <cell r="K9913" t="str">
            <v>1301</v>
          </cell>
          <cell r="L9913" t="e">
            <v>#N/A</v>
          </cell>
        </row>
        <row r="9914">
          <cell r="K9914" t="str">
            <v>1301</v>
          </cell>
          <cell r="L9914" t="e">
            <v>#N/A</v>
          </cell>
        </row>
        <row r="9915">
          <cell r="K9915" t="str">
            <v>1301</v>
          </cell>
          <cell r="L9915" t="e">
            <v>#N/A</v>
          </cell>
        </row>
        <row r="9916">
          <cell r="K9916" t="str">
            <v>1301</v>
          </cell>
          <cell r="L9916" t="e">
            <v>#N/A</v>
          </cell>
        </row>
        <row r="9917">
          <cell r="K9917" t="str">
            <v>1301</v>
          </cell>
          <cell r="L9917" t="e">
            <v>#N/A</v>
          </cell>
        </row>
        <row r="9918">
          <cell r="K9918" t="str">
            <v>1301</v>
          </cell>
          <cell r="L9918" t="e">
            <v>#N/A</v>
          </cell>
        </row>
        <row r="9919">
          <cell r="K9919" t="str">
            <v>1301</v>
          </cell>
          <cell r="L9919" t="e">
            <v>#N/A</v>
          </cell>
        </row>
        <row r="9920">
          <cell r="K9920" t="str">
            <v>1301</v>
          </cell>
          <cell r="L9920" t="e">
            <v>#N/A</v>
          </cell>
        </row>
        <row r="9921">
          <cell r="K9921" t="str">
            <v>1301</v>
          </cell>
          <cell r="L9921" t="e">
            <v>#N/A</v>
          </cell>
        </row>
        <row r="9922">
          <cell r="K9922" t="str">
            <v>1301</v>
          </cell>
          <cell r="L9922" t="e">
            <v>#N/A</v>
          </cell>
        </row>
        <row r="9923">
          <cell r="K9923" t="str">
            <v>1301</v>
          </cell>
          <cell r="L9923" t="e">
            <v>#N/A</v>
          </cell>
        </row>
        <row r="9924">
          <cell r="K9924" t="str">
            <v>1301</v>
          </cell>
          <cell r="L9924" t="e">
            <v>#N/A</v>
          </cell>
        </row>
        <row r="9925">
          <cell r="K9925" t="str">
            <v>1301</v>
          </cell>
          <cell r="L9925" t="e">
            <v>#N/A</v>
          </cell>
        </row>
        <row r="9926">
          <cell r="K9926" t="str">
            <v>1301</v>
          </cell>
          <cell r="L9926" t="e">
            <v>#N/A</v>
          </cell>
        </row>
        <row r="9927">
          <cell r="K9927" t="str">
            <v>1301</v>
          </cell>
          <cell r="L9927" t="e">
            <v>#N/A</v>
          </cell>
        </row>
        <row r="9928">
          <cell r="K9928" t="str">
            <v>1301</v>
          </cell>
          <cell r="L9928" t="e">
            <v>#N/A</v>
          </cell>
        </row>
        <row r="9929">
          <cell r="K9929" t="str">
            <v>1301</v>
          </cell>
          <cell r="L9929" t="e">
            <v>#N/A</v>
          </cell>
        </row>
        <row r="9930">
          <cell r="K9930" t="str">
            <v>1301</v>
          </cell>
          <cell r="L9930" t="e">
            <v>#N/A</v>
          </cell>
        </row>
        <row r="9931">
          <cell r="K9931" t="str">
            <v>1301</v>
          </cell>
          <cell r="L9931" t="e">
            <v>#N/A</v>
          </cell>
        </row>
        <row r="9932">
          <cell r="K9932" t="str">
            <v>1301</v>
          </cell>
          <cell r="L9932" t="e">
            <v>#N/A</v>
          </cell>
        </row>
        <row r="9933">
          <cell r="K9933" t="str">
            <v>1301</v>
          </cell>
          <cell r="L9933" t="e">
            <v>#N/A</v>
          </cell>
        </row>
        <row r="9934">
          <cell r="K9934" t="str">
            <v>1301</v>
          </cell>
          <cell r="L9934" t="e">
            <v>#N/A</v>
          </cell>
        </row>
        <row r="9935">
          <cell r="K9935" t="str">
            <v>1301</v>
          </cell>
          <cell r="L9935" t="e">
            <v>#N/A</v>
          </cell>
        </row>
        <row r="9936">
          <cell r="K9936" t="str">
            <v>1301</v>
          </cell>
          <cell r="L9936" t="e">
            <v>#N/A</v>
          </cell>
        </row>
        <row r="9937">
          <cell r="K9937" t="str">
            <v>1301</v>
          </cell>
          <cell r="L9937" t="e">
            <v>#N/A</v>
          </cell>
        </row>
        <row r="9938">
          <cell r="K9938" t="str">
            <v>1301</v>
          </cell>
          <cell r="L9938" t="e">
            <v>#N/A</v>
          </cell>
        </row>
        <row r="9939">
          <cell r="K9939" t="str">
            <v>1301</v>
          </cell>
          <cell r="L9939" t="e">
            <v>#N/A</v>
          </cell>
        </row>
        <row r="9940">
          <cell r="K9940" t="str">
            <v>1301</v>
          </cell>
          <cell r="L9940" t="e">
            <v>#N/A</v>
          </cell>
        </row>
        <row r="9941">
          <cell r="K9941" t="str">
            <v>1301</v>
          </cell>
          <cell r="L9941" t="e">
            <v>#N/A</v>
          </cell>
        </row>
        <row r="9942">
          <cell r="K9942" t="str">
            <v>1301</v>
          </cell>
          <cell r="L9942" t="e">
            <v>#N/A</v>
          </cell>
        </row>
        <row r="9943">
          <cell r="K9943" t="str">
            <v>1301</v>
          </cell>
          <cell r="L9943" t="e">
            <v>#N/A</v>
          </cell>
        </row>
        <row r="9944">
          <cell r="K9944" t="str">
            <v>1301</v>
          </cell>
          <cell r="L9944" t="e">
            <v>#N/A</v>
          </cell>
        </row>
        <row r="9945">
          <cell r="K9945" t="str">
            <v>1301</v>
          </cell>
          <cell r="L9945" t="e">
            <v>#N/A</v>
          </cell>
        </row>
        <row r="9946">
          <cell r="K9946" t="str">
            <v>1301</v>
          </cell>
          <cell r="L9946" t="e">
            <v>#N/A</v>
          </cell>
        </row>
        <row r="9947">
          <cell r="K9947" t="str">
            <v>1301</v>
          </cell>
          <cell r="L9947" t="e">
            <v>#N/A</v>
          </cell>
        </row>
        <row r="9948">
          <cell r="K9948" t="str">
            <v>1301</v>
          </cell>
          <cell r="L9948" t="e">
            <v>#N/A</v>
          </cell>
        </row>
        <row r="9949">
          <cell r="K9949" t="str">
            <v>1301</v>
          </cell>
          <cell r="L9949" t="e">
            <v>#N/A</v>
          </cell>
        </row>
        <row r="9950">
          <cell r="K9950" t="str">
            <v>1301</v>
          </cell>
          <cell r="L9950" t="e">
            <v>#N/A</v>
          </cell>
        </row>
        <row r="9951">
          <cell r="K9951" t="str">
            <v>1301</v>
          </cell>
          <cell r="L9951" t="e">
            <v>#N/A</v>
          </cell>
        </row>
        <row r="9952">
          <cell r="K9952" t="str">
            <v>1301</v>
          </cell>
          <cell r="L9952" t="e">
            <v>#N/A</v>
          </cell>
        </row>
        <row r="9953">
          <cell r="K9953" t="str">
            <v>1301</v>
          </cell>
          <cell r="L9953" t="e">
            <v>#N/A</v>
          </cell>
        </row>
        <row r="9954">
          <cell r="K9954" t="str">
            <v>1301</v>
          </cell>
          <cell r="L9954" t="e">
            <v>#N/A</v>
          </cell>
        </row>
        <row r="9955">
          <cell r="K9955" t="str">
            <v>1301</v>
          </cell>
          <cell r="L9955" t="e">
            <v>#N/A</v>
          </cell>
        </row>
        <row r="9956">
          <cell r="K9956" t="str">
            <v>1301</v>
          </cell>
          <cell r="L9956" t="e">
            <v>#N/A</v>
          </cell>
        </row>
        <row r="9957">
          <cell r="K9957" t="str">
            <v>1301</v>
          </cell>
          <cell r="L9957" t="e">
            <v>#N/A</v>
          </cell>
        </row>
        <row r="9958">
          <cell r="K9958" t="str">
            <v>1301</v>
          </cell>
          <cell r="L9958" t="e">
            <v>#N/A</v>
          </cell>
        </row>
        <row r="9959">
          <cell r="K9959" t="str">
            <v>1301</v>
          </cell>
          <cell r="L9959" t="e">
            <v>#N/A</v>
          </cell>
        </row>
        <row r="9960">
          <cell r="K9960" t="str">
            <v>13140</v>
          </cell>
          <cell r="L9960" t="e">
            <v>#N/A</v>
          </cell>
        </row>
        <row r="9961">
          <cell r="K9961" t="str">
            <v>13140</v>
          </cell>
          <cell r="L9961" t="e">
            <v>#N/A</v>
          </cell>
        </row>
        <row r="9962">
          <cell r="K9962" t="str">
            <v>13140</v>
          </cell>
          <cell r="L9962" t="e">
            <v>#N/A</v>
          </cell>
        </row>
        <row r="9963">
          <cell r="L9963" t="e">
            <v>#N/A</v>
          </cell>
        </row>
        <row r="9964">
          <cell r="L9964" t="e">
            <v>#N/A</v>
          </cell>
        </row>
        <row r="9965">
          <cell r="L9965" t="e">
            <v>#N/A</v>
          </cell>
        </row>
        <row r="9966">
          <cell r="L9966" t="e">
            <v>#N/A</v>
          </cell>
        </row>
        <row r="9967">
          <cell r="K9967" t="str">
            <v>13141</v>
          </cell>
          <cell r="L9967" t="e">
            <v>#N/A</v>
          </cell>
        </row>
        <row r="9968">
          <cell r="K9968" t="str">
            <v>13141</v>
          </cell>
          <cell r="L9968" t="e">
            <v>#N/A</v>
          </cell>
        </row>
        <row r="9969">
          <cell r="K9969" t="str">
            <v>13141</v>
          </cell>
          <cell r="L9969" t="e">
            <v>#N/A</v>
          </cell>
        </row>
        <row r="9970">
          <cell r="K9970" t="str">
            <v>13240</v>
          </cell>
          <cell r="L9970" t="e">
            <v>#N/A</v>
          </cell>
        </row>
        <row r="9971">
          <cell r="K9971" t="str">
            <v>13240</v>
          </cell>
          <cell r="L9971" t="e">
            <v>#N/A</v>
          </cell>
        </row>
        <row r="9972">
          <cell r="K9972" t="str">
            <v>14140</v>
          </cell>
          <cell r="L9972" t="e">
            <v>#N/A</v>
          </cell>
        </row>
        <row r="9973">
          <cell r="K9973" t="str">
            <v>14140</v>
          </cell>
          <cell r="L9973" t="e">
            <v>#N/A</v>
          </cell>
        </row>
        <row r="9974">
          <cell r="K9974" t="str">
            <v>14140</v>
          </cell>
          <cell r="L9974" t="e">
            <v>#N/A</v>
          </cell>
        </row>
        <row r="9975">
          <cell r="K9975" t="str">
            <v>14140</v>
          </cell>
          <cell r="L9975" t="e">
            <v>#N/A</v>
          </cell>
        </row>
        <row r="9976">
          <cell r="K9976" t="str">
            <v>14141</v>
          </cell>
          <cell r="L9976" t="e">
            <v>#N/A</v>
          </cell>
        </row>
        <row r="9977">
          <cell r="K9977" t="str">
            <v>14141</v>
          </cell>
          <cell r="L9977" t="e">
            <v>#N/A</v>
          </cell>
        </row>
        <row r="9978">
          <cell r="K9978" t="str">
            <v>14141</v>
          </cell>
          <cell r="L9978" t="e">
            <v>#N/A</v>
          </cell>
        </row>
        <row r="9979">
          <cell r="K9979" t="str">
            <v>14141</v>
          </cell>
          <cell r="L9979" t="e">
            <v>#N/A</v>
          </cell>
        </row>
        <row r="9980">
          <cell r="K9980" t="str">
            <v>14142</v>
          </cell>
          <cell r="L9980" t="e">
            <v>#N/A</v>
          </cell>
        </row>
        <row r="9981">
          <cell r="K9981" t="str">
            <v>14142</v>
          </cell>
          <cell r="L9981" t="e">
            <v>#N/A</v>
          </cell>
        </row>
        <row r="9982">
          <cell r="K9982" t="str">
            <v>14142</v>
          </cell>
          <cell r="L9982" t="e">
            <v>#N/A</v>
          </cell>
        </row>
        <row r="9983">
          <cell r="K9983" t="str">
            <v>14141</v>
          </cell>
          <cell r="L9983" t="e">
            <v>#N/A</v>
          </cell>
        </row>
        <row r="9984">
          <cell r="K9984" t="str">
            <v>14141</v>
          </cell>
          <cell r="L9984" t="e">
            <v>#N/A</v>
          </cell>
        </row>
        <row r="9985">
          <cell r="K9985" t="str">
            <v>14141</v>
          </cell>
          <cell r="L9985" t="e">
            <v>#N/A</v>
          </cell>
        </row>
        <row r="9986">
          <cell r="K9986" t="str">
            <v>13440</v>
          </cell>
          <cell r="L9986" t="e">
            <v>#N/A</v>
          </cell>
        </row>
        <row r="9987">
          <cell r="K9987" t="str">
            <v>13440</v>
          </cell>
          <cell r="L9987" t="e">
            <v>#N/A</v>
          </cell>
        </row>
        <row r="9988">
          <cell r="K9988" t="str">
            <v>13440</v>
          </cell>
          <cell r="L9988" t="e">
            <v>#N/A</v>
          </cell>
        </row>
        <row r="9989">
          <cell r="K9989" t="str">
            <v>13440</v>
          </cell>
          <cell r="L9989" t="e">
            <v>#N/A</v>
          </cell>
        </row>
        <row r="9990">
          <cell r="K9990" t="str">
            <v>13541</v>
          </cell>
          <cell r="L9990" t="e">
            <v>#N/A</v>
          </cell>
        </row>
        <row r="9991">
          <cell r="K9991" t="str">
            <v>13541</v>
          </cell>
          <cell r="L9991" t="e">
            <v>#N/A</v>
          </cell>
        </row>
        <row r="9992">
          <cell r="K9992" t="str">
            <v>13540</v>
          </cell>
          <cell r="L9992" t="e">
            <v>#N/A</v>
          </cell>
        </row>
        <row r="9993">
          <cell r="K9993" t="str">
            <v>13540</v>
          </cell>
          <cell r="L9993" t="e">
            <v>#N/A</v>
          </cell>
        </row>
        <row r="9994">
          <cell r="K9994" t="str">
            <v>13540</v>
          </cell>
          <cell r="L9994" t="e">
            <v>#N/A</v>
          </cell>
        </row>
        <row r="9995">
          <cell r="K9995" t="str">
            <v>13540</v>
          </cell>
          <cell r="L9995" t="e">
            <v>#N/A</v>
          </cell>
        </row>
        <row r="9996">
          <cell r="K9996" t="str">
            <v>13540</v>
          </cell>
          <cell r="L9996" t="e">
            <v>#N/A</v>
          </cell>
        </row>
        <row r="9997">
          <cell r="K9997" t="str">
            <v>13540</v>
          </cell>
          <cell r="L9997" t="e">
            <v>#N/A</v>
          </cell>
        </row>
        <row r="9998">
          <cell r="K9998" t="str">
            <v>13540</v>
          </cell>
          <cell r="L9998" t="e">
            <v>#N/A</v>
          </cell>
        </row>
        <row r="9999">
          <cell r="K9999" t="str">
            <v>13541</v>
          </cell>
          <cell r="L9999" t="e">
            <v>#N/A</v>
          </cell>
        </row>
        <row r="10000">
          <cell r="K10000" t="str">
            <v>13541</v>
          </cell>
          <cell r="L10000" t="e">
            <v>#N/A</v>
          </cell>
        </row>
        <row r="10001">
          <cell r="K10001" t="str">
            <v>14144</v>
          </cell>
          <cell r="L10001" t="e">
            <v>#N/A</v>
          </cell>
        </row>
        <row r="10002">
          <cell r="K10002" t="str">
            <v>14144</v>
          </cell>
          <cell r="L10002" t="e">
            <v>#N/A</v>
          </cell>
        </row>
        <row r="10003">
          <cell r="K10003" t="str">
            <v>14144</v>
          </cell>
          <cell r="L10003" t="e">
            <v>#N/A</v>
          </cell>
        </row>
        <row r="10004">
          <cell r="K10004" t="str">
            <v>14144</v>
          </cell>
          <cell r="L10004" t="e">
            <v>#N/A</v>
          </cell>
        </row>
        <row r="10005">
          <cell r="K10005" t="str">
            <v>13541</v>
          </cell>
          <cell r="L10005" t="e">
            <v>#N/A</v>
          </cell>
        </row>
        <row r="10006">
          <cell r="K10006" t="str">
            <v>13541</v>
          </cell>
          <cell r="L10006" t="e">
            <v>#N/A</v>
          </cell>
        </row>
        <row r="10007">
          <cell r="K10007" t="str">
            <v>14144</v>
          </cell>
          <cell r="L10007" t="e">
            <v>#N/A</v>
          </cell>
        </row>
        <row r="10008">
          <cell r="K10008" t="str">
            <v>14144</v>
          </cell>
          <cell r="L10008" t="e">
            <v>#N/A</v>
          </cell>
        </row>
        <row r="10009">
          <cell r="K10009" t="str">
            <v>14144</v>
          </cell>
          <cell r="L10009" t="e">
            <v>#N/A</v>
          </cell>
        </row>
        <row r="10010">
          <cell r="K10010" t="str">
            <v>14144</v>
          </cell>
          <cell r="L10010" t="e">
            <v>#N/A</v>
          </cell>
        </row>
        <row r="10011">
          <cell r="K10011" t="str">
            <v>14140</v>
          </cell>
          <cell r="L10011" t="e">
            <v>#N/A</v>
          </cell>
        </row>
        <row r="10012">
          <cell r="K10012" t="str">
            <v>14140</v>
          </cell>
          <cell r="L10012" t="e">
            <v>#N/A</v>
          </cell>
        </row>
        <row r="10013">
          <cell r="K10013" t="str">
            <v>14140</v>
          </cell>
          <cell r="L10013" t="e">
            <v>#N/A</v>
          </cell>
        </row>
        <row r="10014">
          <cell r="K10014" t="str">
            <v>13541</v>
          </cell>
          <cell r="L10014" t="e">
            <v>#N/A</v>
          </cell>
        </row>
        <row r="10015">
          <cell r="K10015" t="str">
            <v>13541</v>
          </cell>
          <cell r="L10015" t="e">
            <v>#N/A</v>
          </cell>
        </row>
        <row r="10016">
          <cell r="K10016" t="str">
            <v>13340</v>
          </cell>
          <cell r="L10016" t="e">
            <v>#N/A</v>
          </cell>
        </row>
        <row r="10017">
          <cell r="K10017" t="str">
            <v>13340</v>
          </cell>
          <cell r="L10017" t="e">
            <v>#N/A</v>
          </cell>
        </row>
        <row r="10018">
          <cell r="K10018" t="str">
            <v>13340</v>
          </cell>
          <cell r="L10018" t="e">
            <v>#N/A</v>
          </cell>
        </row>
        <row r="10019">
          <cell r="K10019" t="str">
            <v>13640</v>
          </cell>
          <cell r="L10019" t="e">
            <v>#N/A</v>
          </cell>
        </row>
        <row r="10020">
          <cell r="K10020" t="str">
            <v>13640</v>
          </cell>
          <cell r="L10020" t="e">
            <v>#N/A</v>
          </cell>
        </row>
        <row r="10021">
          <cell r="K10021" t="str">
            <v>13640</v>
          </cell>
          <cell r="L10021" t="e">
            <v>#N/A</v>
          </cell>
        </row>
        <row r="10022">
          <cell r="K10022" t="str">
            <v>13640</v>
          </cell>
          <cell r="L10022" t="e">
            <v>#N/A</v>
          </cell>
        </row>
        <row r="10023">
          <cell r="K10023" t="str">
            <v>13640</v>
          </cell>
          <cell r="L10023" t="e">
            <v>#N/A</v>
          </cell>
        </row>
        <row r="10024">
          <cell r="K10024" t="str">
            <v>13640</v>
          </cell>
          <cell r="L10024" t="e">
            <v>#N/A</v>
          </cell>
        </row>
        <row r="10025">
          <cell r="K10025" t="str">
            <v>13171</v>
          </cell>
          <cell r="L10025" t="e">
            <v>#N/A</v>
          </cell>
        </row>
        <row r="10026">
          <cell r="K10026" t="str">
            <v>13270</v>
          </cell>
          <cell r="L10026" t="e">
            <v>#N/A</v>
          </cell>
        </row>
        <row r="10027">
          <cell r="K10027" t="str">
            <v>13583</v>
          </cell>
          <cell r="L10027" t="e">
            <v>#N/A</v>
          </cell>
        </row>
        <row r="10028">
          <cell r="K10028" t="str">
            <v>13583</v>
          </cell>
          <cell r="L10028" t="e">
            <v>#N/A</v>
          </cell>
        </row>
        <row r="10029">
          <cell r="K10029" t="str">
            <v>13583</v>
          </cell>
          <cell r="L10029" t="e">
            <v>#N/A</v>
          </cell>
        </row>
        <row r="10030">
          <cell r="K10030" t="str">
            <v>13583</v>
          </cell>
          <cell r="L10030" t="e">
            <v>#N/A</v>
          </cell>
        </row>
        <row r="10031">
          <cell r="K10031" t="str">
            <v>13251</v>
          </cell>
          <cell r="L10031" t="e">
            <v>#N/A</v>
          </cell>
        </row>
        <row r="10032">
          <cell r="K10032" t="str">
            <v>13251</v>
          </cell>
          <cell r="L10032" t="e">
            <v>#N/A</v>
          </cell>
        </row>
        <row r="10033">
          <cell r="K10033" t="str">
            <v>13251</v>
          </cell>
          <cell r="L10033" t="e">
            <v>#N/A</v>
          </cell>
        </row>
        <row r="10034">
          <cell r="K10034" t="str">
            <v>13350</v>
          </cell>
          <cell r="L10034" t="e">
            <v>#N/A</v>
          </cell>
        </row>
        <row r="10035">
          <cell r="K10035" t="str">
            <v>13583</v>
          </cell>
          <cell r="L10035" t="e">
            <v>#N/A</v>
          </cell>
        </row>
        <row r="10036">
          <cell r="K10036" t="str">
            <v>13583</v>
          </cell>
          <cell r="L10036" t="e">
            <v>#N/A</v>
          </cell>
        </row>
        <row r="10037">
          <cell r="K10037" t="str">
            <v>13451</v>
          </cell>
          <cell r="L10037" t="e">
            <v>#N/A</v>
          </cell>
        </row>
        <row r="10038">
          <cell r="K10038" t="str">
            <v>13583</v>
          </cell>
          <cell r="L10038" t="e">
            <v>#N/A</v>
          </cell>
        </row>
        <row r="10039">
          <cell r="K10039" t="str">
            <v>13583</v>
          </cell>
          <cell r="L10039" t="e">
            <v>#N/A</v>
          </cell>
        </row>
        <row r="10040">
          <cell r="K10040" t="str">
            <v>13583</v>
          </cell>
          <cell r="L10040" t="e">
            <v>#N/A</v>
          </cell>
        </row>
        <row r="10041">
          <cell r="K10041" t="str">
            <v>13583</v>
          </cell>
          <cell r="L10041" t="e">
            <v>#N/A</v>
          </cell>
        </row>
        <row r="10042">
          <cell r="K10042" t="str">
            <v>13583</v>
          </cell>
          <cell r="L10042" t="e">
            <v>#N/A</v>
          </cell>
        </row>
        <row r="10043">
          <cell r="K10043" t="str">
            <v>13583</v>
          </cell>
          <cell r="L10043" t="e">
            <v>#N/A</v>
          </cell>
        </row>
        <row r="10044">
          <cell r="K10044" t="str">
            <v>14164</v>
          </cell>
          <cell r="L10044" t="e">
            <v>#N/A</v>
          </cell>
        </row>
        <row r="10045">
          <cell r="K10045" t="str">
            <v>14164</v>
          </cell>
          <cell r="L10045" t="e">
            <v>#N/A</v>
          </cell>
        </row>
        <row r="10046">
          <cell r="K10046" t="str">
            <v>14164</v>
          </cell>
          <cell r="L10046" t="e">
            <v>#N/A</v>
          </cell>
        </row>
        <row r="10047">
          <cell r="K10047" t="str">
            <v>13583</v>
          </cell>
          <cell r="L10047" t="e">
            <v>#N/A</v>
          </cell>
        </row>
        <row r="10048">
          <cell r="K10048" t="str">
            <v>13583</v>
          </cell>
          <cell r="L10048" t="e">
            <v>#N/A</v>
          </cell>
        </row>
        <row r="10049">
          <cell r="K10049" t="str">
            <v>13583</v>
          </cell>
          <cell r="L10049" t="e">
            <v>#N/A</v>
          </cell>
        </row>
        <row r="10050">
          <cell r="K10050" t="str">
            <v>13583</v>
          </cell>
          <cell r="L10050" t="e">
            <v>#N/A</v>
          </cell>
        </row>
        <row r="10051">
          <cell r="K10051" t="str">
            <v>513002</v>
          </cell>
          <cell r="L10051" t="e">
            <v>#N/A</v>
          </cell>
        </row>
        <row r="10052">
          <cell r="K10052" t="str">
            <v>13121</v>
          </cell>
          <cell r="L10052" t="e">
            <v>#N/A</v>
          </cell>
        </row>
        <row r="10053">
          <cell r="K10053" t="str">
            <v>13121</v>
          </cell>
          <cell r="L10053" t="e">
            <v>#N/A</v>
          </cell>
        </row>
        <row r="10054">
          <cell r="K10054" t="str">
            <v>13121</v>
          </cell>
          <cell r="L10054" t="e">
            <v>#N/A</v>
          </cell>
        </row>
        <row r="10055">
          <cell r="K10055" t="str">
            <v>13241</v>
          </cell>
          <cell r="L10055" t="e">
            <v>#N/A</v>
          </cell>
        </row>
        <row r="10056">
          <cell r="K10056" t="str">
            <v>13241</v>
          </cell>
          <cell r="L10056" t="e">
            <v>#N/A</v>
          </cell>
        </row>
        <row r="10057">
          <cell r="K10057" t="str">
            <v>13241</v>
          </cell>
          <cell r="L10057" t="e">
            <v>#N/A</v>
          </cell>
        </row>
        <row r="10058">
          <cell r="K10058" t="str">
            <v>13241</v>
          </cell>
          <cell r="L10058" t="e">
            <v>#N/A</v>
          </cell>
        </row>
        <row r="10059">
          <cell r="K10059" t="str">
            <v>13220</v>
          </cell>
          <cell r="L10059" t="e">
            <v>#N/A</v>
          </cell>
        </row>
        <row r="10060">
          <cell r="K10060" t="str">
            <v>13220</v>
          </cell>
          <cell r="L10060" t="e">
            <v>#N/A</v>
          </cell>
        </row>
        <row r="10061">
          <cell r="K10061" t="str">
            <v>13220</v>
          </cell>
          <cell r="L10061" t="e">
            <v>#N/A</v>
          </cell>
        </row>
        <row r="10062">
          <cell r="K10062" t="str">
            <v>13220</v>
          </cell>
          <cell r="L10062" t="e">
            <v>#N/A</v>
          </cell>
        </row>
        <row r="10063">
          <cell r="K10063" t="str">
            <v>14120</v>
          </cell>
          <cell r="L10063" t="e">
            <v>#N/A</v>
          </cell>
        </row>
        <row r="10064">
          <cell r="K10064" t="str">
            <v>14120</v>
          </cell>
          <cell r="L10064" t="e">
            <v>#N/A</v>
          </cell>
        </row>
        <row r="10065">
          <cell r="K10065" t="str">
            <v>14120</v>
          </cell>
          <cell r="L10065" t="e">
            <v>#N/A</v>
          </cell>
        </row>
        <row r="10066">
          <cell r="K10066" t="str">
            <v>14120</v>
          </cell>
          <cell r="L10066" t="e">
            <v>#N/A</v>
          </cell>
        </row>
        <row r="10067">
          <cell r="K10067" t="str">
            <v>14120</v>
          </cell>
          <cell r="L10067" t="e">
            <v>#N/A</v>
          </cell>
        </row>
        <row r="10068">
          <cell r="K10068" t="str">
            <v>14120</v>
          </cell>
          <cell r="L10068" t="e">
            <v>#N/A</v>
          </cell>
        </row>
        <row r="10069">
          <cell r="K10069" t="str">
            <v>14120</v>
          </cell>
          <cell r="L10069" t="e">
            <v>#N/A</v>
          </cell>
        </row>
        <row r="10070">
          <cell r="K10070" t="str">
            <v>14120</v>
          </cell>
          <cell r="L10070" t="e">
            <v>#N/A</v>
          </cell>
        </row>
        <row r="10071">
          <cell r="K10071" t="str">
            <v>14120</v>
          </cell>
          <cell r="L10071" t="e">
            <v>#N/A</v>
          </cell>
        </row>
        <row r="10072">
          <cell r="K10072" t="str">
            <v>14120</v>
          </cell>
          <cell r="L10072" t="e">
            <v>#N/A</v>
          </cell>
        </row>
        <row r="10073">
          <cell r="K10073" t="str">
            <v>14120</v>
          </cell>
          <cell r="L10073" t="e">
            <v>#N/A</v>
          </cell>
        </row>
        <row r="10074">
          <cell r="K10074" t="str">
            <v>13420</v>
          </cell>
          <cell r="L10074" t="e">
            <v>#N/A</v>
          </cell>
        </row>
        <row r="10075">
          <cell r="K10075" t="str">
            <v>13420</v>
          </cell>
          <cell r="L10075" t="e">
            <v>#N/A</v>
          </cell>
        </row>
        <row r="10076">
          <cell r="K10076" t="str">
            <v>13420</v>
          </cell>
          <cell r="L10076" t="e">
            <v>#N/A</v>
          </cell>
        </row>
        <row r="10077">
          <cell r="K10077" t="str">
            <v>13420</v>
          </cell>
          <cell r="L10077" t="e">
            <v>#N/A</v>
          </cell>
        </row>
        <row r="10078">
          <cell r="K10078" t="str">
            <v>13542</v>
          </cell>
          <cell r="L10078" t="e">
            <v>#N/A</v>
          </cell>
        </row>
        <row r="10079">
          <cell r="K10079" t="str">
            <v>13542</v>
          </cell>
          <cell r="L10079" t="e">
            <v>#N/A</v>
          </cell>
        </row>
        <row r="10080">
          <cell r="K10080" t="str">
            <v>13542</v>
          </cell>
          <cell r="L10080" t="e">
            <v>#N/A</v>
          </cell>
        </row>
        <row r="10081">
          <cell r="K10081" t="str">
            <v>13542</v>
          </cell>
          <cell r="L10081" t="e">
            <v>#N/A</v>
          </cell>
        </row>
        <row r="10082">
          <cell r="K10082" t="str">
            <v>13542</v>
          </cell>
          <cell r="L10082" t="e">
            <v>#N/A</v>
          </cell>
        </row>
        <row r="10083">
          <cell r="K10083" t="str">
            <v>13542</v>
          </cell>
          <cell r="L10083" t="e">
            <v>#N/A</v>
          </cell>
        </row>
        <row r="10084">
          <cell r="K10084" t="str">
            <v>13520</v>
          </cell>
          <cell r="L10084" t="e">
            <v>#N/A</v>
          </cell>
        </row>
        <row r="10085">
          <cell r="K10085" t="str">
            <v>13520</v>
          </cell>
          <cell r="L10085" t="e">
            <v>#N/A</v>
          </cell>
        </row>
        <row r="10086">
          <cell r="K10086" t="str">
            <v>14120</v>
          </cell>
          <cell r="L10086" t="e">
            <v>#N/A</v>
          </cell>
        </row>
        <row r="10087">
          <cell r="K10087" t="str">
            <v>14120</v>
          </cell>
          <cell r="L10087" t="e">
            <v>#N/A</v>
          </cell>
        </row>
        <row r="10088">
          <cell r="K10088" t="str">
            <v>14120</v>
          </cell>
          <cell r="L10088" t="e">
            <v>#N/A</v>
          </cell>
        </row>
        <row r="10089">
          <cell r="K10089" t="str">
            <v>14120</v>
          </cell>
          <cell r="L10089" t="e">
            <v>#N/A</v>
          </cell>
        </row>
        <row r="10090">
          <cell r="K10090" t="str">
            <v>14120</v>
          </cell>
          <cell r="L10090" t="e">
            <v>#N/A</v>
          </cell>
        </row>
        <row r="10091">
          <cell r="K10091" t="str">
            <v>14120</v>
          </cell>
          <cell r="L10091" t="e">
            <v>#N/A</v>
          </cell>
        </row>
        <row r="10092">
          <cell r="K10092" t="str">
            <v>13583</v>
          </cell>
          <cell r="L10092" t="e">
            <v>#N/A</v>
          </cell>
        </row>
        <row r="10093">
          <cell r="K10093" t="str">
            <v>13583</v>
          </cell>
          <cell r="L10093" t="e">
            <v>#N/A</v>
          </cell>
        </row>
        <row r="10094">
          <cell r="K10094" t="str">
            <v>13583</v>
          </cell>
          <cell r="L10094" t="e">
            <v>#N/A</v>
          </cell>
        </row>
        <row r="10095">
          <cell r="K10095" t="str">
            <v>14120</v>
          </cell>
          <cell r="L10095" t="e">
            <v>#N/A</v>
          </cell>
        </row>
        <row r="10096">
          <cell r="K10096" t="str">
            <v>14120</v>
          </cell>
          <cell r="L10096" t="e">
            <v>#N/A</v>
          </cell>
        </row>
        <row r="10097">
          <cell r="K10097" t="str">
            <v>14120</v>
          </cell>
          <cell r="L10097" t="e">
            <v>#N/A</v>
          </cell>
        </row>
        <row r="10098">
          <cell r="K10098" t="str">
            <v>14121</v>
          </cell>
          <cell r="L10098" t="e">
            <v>#N/A</v>
          </cell>
        </row>
        <row r="10099">
          <cell r="K10099" t="str">
            <v>14121</v>
          </cell>
          <cell r="L10099" t="e">
            <v>#N/A</v>
          </cell>
        </row>
        <row r="10100">
          <cell r="K10100" t="str">
            <v>14121</v>
          </cell>
          <cell r="L10100" t="e">
            <v>#N/A</v>
          </cell>
        </row>
        <row r="10101">
          <cell r="K10101" t="str">
            <v>14121</v>
          </cell>
          <cell r="L10101" t="e">
            <v>#N/A</v>
          </cell>
        </row>
        <row r="10102">
          <cell r="K10102" t="str">
            <v>14121</v>
          </cell>
          <cell r="L10102" t="e">
            <v>#N/A</v>
          </cell>
        </row>
        <row r="10103">
          <cell r="K10103" t="str">
            <v>14121</v>
          </cell>
          <cell r="L10103" t="e">
            <v>#N/A</v>
          </cell>
        </row>
        <row r="10104">
          <cell r="K10104" t="str">
            <v>13522</v>
          </cell>
          <cell r="L10104" t="e">
            <v>#N/A</v>
          </cell>
        </row>
        <row r="10105">
          <cell r="K10105" t="str">
            <v>13550</v>
          </cell>
          <cell r="L10105" t="e">
            <v>#N/A</v>
          </cell>
        </row>
        <row r="10106">
          <cell r="K10106" t="str">
            <v>513002</v>
          </cell>
          <cell r="L10106" t="e">
            <v>#N/A</v>
          </cell>
        </row>
        <row r="10107">
          <cell r="K10107" t="str">
            <v>13121</v>
          </cell>
          <cell r="L10107" t="e">
            <v>#N/A</v>
          </cell>
        </row>
        <row r="10108">
          <cell r="K10108" t="str">
            <v>13121</v>
          </cell>
          <cell r="L10108" t="e">
            <v>#N/A</v>
          </cell>
        </row>
        <row r="10109">
          <cell r="K10109" t="str">
            <v>13121</v>
          </cell>
          <cell r="L10109" t="e">
            <v>#N/A</v>
          </cell>
        </row>
        <row r="10110">
          <cell r="K10110" t="str">
            <v>13220</v>
          </cell>
          <cell r="L10110" t="e">
            <v>#N/A</v>
          </cell>
        </row>
        <row r="10111">
          <cell r="K10111" t="str">
            <v>13220</v>
          </cell>
          <cell r="L10111" t="e">
            <v>#N/A</v>
          </cell>
        </row>
        <row r="10112">
          <cell r="K10112" t="str">
            <v>13220</v>
          </cell>
          <cell r="L10112" t="e">
            <v>#N/A</v>
          </cell>
        </row>
        <row r="10113">
          <cell r="K10113" t="str">
            <v>13220</v>
          </cell>
          <cell r="L10113" t="e">
            <v>#N/A</v>
          </cell>
        </row>
        <row r="10114">
          <cell r="K10114" t="str">
            <v>13220</v>
          </cell>
          <cell r="L10114" t="e">
            <v>#N/A</v>
          </cell>
        </row>
        <row r="10115">
          <cell r="K10115" t="str">
            <v>13220</v>
          </cell>
          <cell r="L10115" t="e">
            <v>#N/A</v>
          </cell>
        </row>
        <row r="10116">
          <cell r="K10116" t="str">
            <v>14120</v>
          </cell>
          <cell r="L10116" t="e">
            <v>#N/A</v>
          </cell>
        </row>
        <row r="10117">
          <cell r="K10117" t="str">
            <v>14120</v>
          </cell>
          <cell r="L10117" t="e">
            <v>#N/A</v>
          </cell>
        </row>
        <row r="10118">
          <cell r="K10118" t="str">
            <v>14120</v>
          </cell>
          <cell r="L10118" t="e">
            <v>#N/A</v>
          </cell>
        </row>
        <row r="10119">
          <cell r="K10119" t="str">
            <v>14120</v>
          </cell>
          <cell r="L10119" t="e">
            <v>#N/A</v>
          </cell>
        </row>
        <row r="10120">
          <cell r="K10120" t="str">
            <v>14120</v>
          </cell>
          <cell r="L10120" t="e">
            <v>#N/A</v>
          </cell>
        </row>
        <row r="10121">
          <cell r="K10121" t="str">
            <v>14120</v>
          </cell>
          <cell r="L10121" t="e">
            <v>#N/A</v>
          </cell>
        </row>
        <row r="10122">
          <cell r="K10122" t="str">
            <v>14120</v>
          </cell>
          <cell r="L10122" t="e">
            <v>#N/A</v>
          </cell>
        </row>
        <row r="10123">
          <cell r="K10123" t="str">
            <v>14120</v>
          </cell>
          <cell r="L10123" t="e">
            <v>#N/A</v>
          </cell>
        </row>
        <row r="10124">
          <cell r="K10124" t="str">
            <v>14120</v>
          </cell>
          <cell r="L10124" t="e">
            <v>#N/A</v>
          </cell>
        </row>
        <row r="10125">
          <cell r="K10125" t="str">
            <v>14120</v>
          </cell>
          <cell r="L10125" t="e">
            <v>#N/A</v>
          </cell>
        </row>
        <row r="10126">
          <cell r="K10126" t="str">
            <v>14120</v>
          </cell>
          <cell r="L10126" t="e">
            <v>#N/A</v>
          </cell>
        </row>
        <row r="10127">
          <cell r="K10127" t="str">
            <v>14120</v>
          </cell>
          <cell r="L10127" t="e">
            <v>#N/A</v>
          </cell>
        </row>
        <row r="10128">
          <cell r="K10128" t="str">
            <v>13440</v>
          </cell>
          <cell r="L10128" t="e">
            <v>#N/A</v>
          </cell>
        </row>
        <row r="10129">
          <cell r="K10129" t="str">
            <v>13550</v>
          </cell>
          <cell r="L10129" t="e">
            <v>#N/A</v>
          </cell>
        </row>
        <row r="10130">
          <cell r="K10130" t="str">
            <v>13550</v>
          </cell>
          <cell r="L10130" t="e">
            <v>#N/A</v>
          </cell>
        </row>
        <row r="10131">
          <cell r="K10131" t="str">
            <v>13550</v>
          </cell>
          <cell r="L10131" t="e">
            <v>#N/A</v>
          </cell>
        </row>
        <row r="10132">
          <cell r="K10132" t="str">
            <v>13550</v>
          </cell>
          <cell r="L10132" t="e">
            <v>#N/A</v>
          </cell>
        </row>
        <row r="10133">
          <cell r="K10133" t="str">
            <v>13550</v>
          </cell>
          <cell r="L10133" t="e">
            <v>#N/A</v>
          </cell>
        </row>
        <row r="10134">
          <cell r="K10134" t="str">
            <v>13550</v>
          </cell>
          <cell r="L10134" t="e">
            <v>#N/A</v>
          </cell>
        </row>
        <row r="10135">
          <cell r="K10135" t="str">
            <v>13550</v>
          </cell>
          <cell r="L10135" t="e">
            <v>#N/A</v>
          </cell>
        </row>
        <row r="10136">
          <cell r="K10136" t="str">
            <v>13550</v>
          </cell>
          <cell r="L10136" t="e">
            <v>#N/A</v>
          </cell>
        </row>
        <row r="10137">
          <cell r="K10137" t="str">
            <v>13550</v>
          </cell>
          <cell r="L10137" t="e">
            <v>#N/A</v>
          </cell>
        </row>
        <row r="10138">
          <cell r="K10138" t="str">
            <v>13550</v>
          </cell>
          <cell r="L10138" t="e">
            <v>#N/A</v>
          </cell>
        </row>
        <row r="10139">
          <cell r="K10139" t="str">
            <v>13550</v>
          </cell>
          <cell r="L10139" t="e">
            <v>#N/A</v>
          </cell>
        </row>
        <row r="10140">
          <cell r="K10140" t="str">
            <v>13550</v>
          </cell>
          <cell r="L10140" t="e">
            <v>#N/A</v>
          </cell>
        </row>
        <row r="10141">
          <cell r="K10141" t="str">
            <v>13550</v>
          </cell>
          <cell r="L10141" t="e">
            <v>#N/A</v>
          </cell>
        </row>
        <row r="10142">
          <cell r="K10142" t="str">
            <v>13550</v>
          </cell>
          <cell r="L10142" t="e">
            <v>#N/A</v>
          </cell>
        </row>
        <row r="10143">
          <cell r="K10143" t="str">
            <v>13550</v>
          </cell>
          <cell r="L10143" t="e">
            <v>#N/A</v>
          </cell>
        </row>
        <row r="10144">
          <cell r="K10144" t="str">
            <v>13550</v>
          </cell>
          <cell r="L10144" t="e">
            <v>#N/A</v>
          </cell>
        </row>
        <row r="10145">
          <cell r="K10145" t="str">
            <v>13550</v>
          </cell>
          <cell r="L10145" t="e">
            <v>#N/A</v>
          </cell>
        </row>
        <row r="10146">
          <cell r="K10146" t="str">
            <v>13550</v>
          </cell>
          <cell r="L10146" t="e">
            <v>#N/A</v>
          </cell>
        </row>
        <row r="10147">
          <cell r="K10147" t="str">
            <v>13550</v>
          </cell>
          <cell r="L10147" t="e">
            <v>#N/A</v>
          </cell>
        </row>
        <row r="10148">
          <cell r="K10148" t="str">
            <v>14121</v>
          </cell>
          <cell r="L10148" t="e">
            <v>#N/A</v>
          </cell>
        </row>
        <row r="10149">
          <cell r="K10149" t="str">
            <v>14121</v>
          </cell>
          <cell r="L10149" t="e">
            <v>#N/A</v>
          </cell>
        </row>
        <row r="10150">
          <cell r="K10150" t="str">
            <v>14121</v>
          </cell>
          <cell r="L10150" t="e">
            <v>#N/A</v>
          </cell>
        </row>
        <row r="10151">
          <cell r="K10151" t="str">
            <v>14121</v>
          </cell>
          <cell r="L10151" t="e">
            <v>#N/A</v>
          </cell>
        </row>
        <row r="10152">
          <cell r="K10152" t="str">
            <v>14121</v>
          </cell>
          <cell r="L10152" t="e">
            <v>#N/A</v>
          </cell>
        </row>
        <row r="10153">
          <cell r="K10153" t="str">
            <v>14121</v>
          </cell>
          <cell r="L10153" t="e">
            <v>#N/A</v>
          </cell>
        </row>
        <row r="10154">
          <cell r="K10154" t="str">
            <v>14121</v>
          </cell>
          <cell r="L10154" t="e">
            <v>#N/A</v>
          </cell>
        </row>
        <row r="10155">
          <cell r="K10155" t="str">
            <v>14121</v>
          </cell>
          <cell r="L10155" t="e">
            <v>#N/A</v>
          </cell>
        </row>
        <row r="10156">
          <cell r="K10156" t="str">
            <v>14121</v>
          </cell>
          <cell r="L10156" t="e">
            <v>#N/A</v>
          </cell>
        </row>
        <row r="10157">
          <cell r="K10157" t="str">
            <v>13550</v>
          </cell>
          <cell r="L10157" t="e">
            <v>#N/A</v>
          </cell>
        </row>
        <row r="10158">
          <cell r="K10158" t="str">
            <v>13550</v>
          </cell>
          <cell r="L10158" t="e">
            <v>#N/A</v>
          </cell>
        </row>
        <row r="10159">
          <cell r="K10159" t="str">
            <v>13550</v>
          </cell>
          <cell r="L10159" t="e">
            <v>#N/A</v>
          </cell>
        </row>
        <row r="10160">
          <cell r="K10160" t="str">
            <v>13550</v>
          </cell>
          <cell r="L10160" t="e">
            <v>#N/A</v>
          </cell>
        </row>
        <row r="10161">
          <cell r="K10161" t="str">
            <v>13120</v>
          </cell>
          <cell r="L10161" t="e">
            <v>#N/A</v>
          </cell>
        </row>
        <row r="10162">
          <cell r="K10162" t="str">
            <v>13120</v>
          </cell>
          <cell r="L10162" t="e">
            <v>#N/A</v>
          </cell>
        </row>
        <row r="10163">
          <cell r="K10163" t="str">
            <v>13121</v>
          </cell>
          <cell r="L10163" t="e">
            <v>#N/A</v>
          </cell>
        </row>
        <row r="10164">
          <cell r="K10164" t="str">
            <v>13220</v>
          </cell>
          <cell r="L10164" t="e">
            <v>#N/A</v>
          </cell>
        </row>
        <row r="10165">
          <cell r="K10165" t="str">
            <v>13220</v>
          </cell>
          <cell r="L10165" t="e">
            <v>#N/A</v>
          </cell>
        </row>
        <row r="10166">
          <cell r="K10166" t="str">
            <v>14120</v>
          </cell>
          <cell r="L10166" t="e">
            <v>#N/A</v>
          </cell>
        </row>
        <row r="10167">
          <cell r="K10167" t="str">
            <v>14120</v>
          </cell>
          <cell r="L10167" t="e">
            <v>#N/A</v>
          </cell>
        </row>
        <row r="10168">
          <cell r="K10168" t="str">
            <v>14121</v>
          </cell>
          <cell r="L10168" t="e">
            <v>#N/A</v>
          </cell>
        </row>
        <row r="10169">
          <cell r="K10169" t="str">
            <v>13732</v>
          </cell>
          <cell r="L10169" t="e">
            <v>#N/A</v>
          </cell>
        </row>
        <row r="10170">
          <cell r="K10170" t="str">
            <v>13732</v>
          </cell>
          <cell r="L10170" t="e">
            <v>#N/A</v>
          </cell>
        </row>
        <row r="10171">
          <cell r="K10171" t="str">
            <v>13732</v>
          </cell>
          <cell r="L10171" t="e">
            <v>#N/A</v>
          </cell>
        </row>
        <row r="10172">
          <cell r="K10172" t="str">
            <v>13732</v>
          </cell>
          <cell r="L10172" t="e">
            <v>#N/A</v>
          </cell>
        </row>
        <row r="10173">
          <cell r="K10173" t="str">
            <v>13732</v>
          </cell>
          <cell r="L10173" t="e">
            <v>#N/A</v>
          </cell>
        </row>
        <row r="10174">
          <cell r="K10174" t="str">
            <v>13420</v>
          </cell>
          <cell r="L10174" t="e">
            <v>#N/A</v>
          </cell>
        </row>
        <row r="10175">
          <cell r="K10175" t="str">
            <v>13420</v>
          </cell>
          <cell r="L10175" t="e">
            <v>#N/A</v>
          </cell>
        </row>
        <row r="10176">
          <cell r="K10176" t="str">
            <v>13704</v>
          </cell>
          <cell r="L10176" t="e">
            <v>#N/A</v>
          </cell>
        </row>
        <row r="10177">
          <cell r="K10177" t="str">
            <v>13520</v>
          </cell>
          <cell r="L10177" t="e">
            <v>#N/A</v>
          </cell>
        </row>
        <row r="10178">
          <cell r="K10178" t="str">
            <v>13520</v>
          </cell>
          <cell r="L10178" t="e">
            <v>#N/A</v>
          </cell>
        </row>
        <row r="10179">
          <cell r="K10179" t="str">
            <v>13521</v>
          </cell>
          <cell r="L10179" t="e">
            <v>#N/A</v>
          </cell>
        </row>
        <row r="10180">
          <cell r="K10180" t="str">
            <v>13521</v>
          </cell>
          <cell r="L10180" t="e">
            <v>#N/A</v>
          </cell>
        </row>
        <row r="10181">
          <cell r="K10181" t="str">
            <v>13521</v>
          </cell>
          <cell r="L10181" t="e">
            <v>#N/A</v>
          </cell>
        </row>
        <row r="10182">
          <cell r="K10182" t="str">
            <v>13521</v>
          </cell>
          <cell r="L10182" t="e">
            <v>#N/A</v>
          </cell>
        </row>
        <row r="10183">
          <cell r="K10183" t="str">
            <v>13522</v>
          </cell>
          <cell r="L10183" t="e">
            <v>#N/A</v>
          </cell>
        </row>
        <row r="10184">
          <cell r="K10184" t="str">
            <v>13161</v>
          </cell>
          <cell r="L10184" t="e">
            <v>#N/A</v>
          </cell>
        </row>
        <row r="10185">
          <cell r="K10185" t="str">
            <v>13161</v>
          </cell>
          <cell r="L10185" t="e">
            <v>#N/A</v>
          </cell>
        </row>
        <row r="10186">
          <cell r="K10186" t="str">
            <v>13171</v>
          </cell>
          <cell r="L10186" t="e">
            <v>#N/A</v>
          </cell>
        </row>
        <row r="10187">
          <cell r="K10187" t="str">
            <v>13271</v>
          </cell>
          <cell r="L10187" t="e">
            <v>#N/A</v>
          </cell>
        </row>
        <row r="10188">
          <cell r="K10188" t="str">
            <v>14160</v>
          </cell>
          <cell r="L10188" t="e">
            <v>#N/A</v>
          </cell>
        </row>
        <row r="10189">
          <cell r="K10189" t="str">
            <v>14160</v>
          </cell>
          <cell r="L10189" t="e">
            <v>#N/A</v>
          </cell>
        </row>
        <row r="10190">
          <cell r="K10190" t="str">
            <v>14160</v>
          </cell>
          <cell r="L10190" t="e">
            <v>#N/A</v>
          </cell>
        </row>
        <row r="10191">
          <cell r="K10191" t="str">
            <v>13471</v>
          </cell>
          <cell r="L10191" t="e">
            <v>#N/A</v>
          </cell>
        </row>
        <row r="10192">
          <cell r="K10192" t="str">
            <v>13472</v>
          </cell>
          <cell r="L10192" t="e">
            <v>#N/A</v>
          </cell>
        </row>
        <row r="10193">
          <cell r="K10193" t="str">
            <v>13582</v>
          </cell>
          <cell r="L10193" t="e">
            <v>#N/A</v>
          </cell>
        </row>
        <row r="10194">
          <cell r="K10194" t="str">
            <v>13582</v>
          </cell>
          <cell r="L10194" t="e">
            <v>#N/A</v>
          </cell>
        </row>
        <row r="10195">
          <cell r="K10195" t="str">
            <v>13582</v>
          </cell>
          <cell r="L10195" t="e">
            <v>#N/A</v>
          </cell>
        </row>
        <row r="10196">
          <cell r="K10196" t="str">
            <v>13513</v>
          </cell>
          <cell r="L10196" t="e">
            <v>#N/A</v>
          </cell>
        </row>
        <row r="10197">
          <cell r="K10197" t="str">
            <v>13513</v>
          </cell>
          <cell r="L10197" t="e">
            <v>#N/A</v>
          </cell>
        </row>
        <row r="10198">
          <cell r="K10198" t="str">
            <v>13513</v>
          </cell>
          <cell r="L10198" t="e">
            <v>#N/A</v>
          </cell>
        </row>
        <row r="10199">
          <cell r="K10199" t="str">
            <v>13110</v>
          </cell>
          <cell r="L10199" t="e">
            <v>#N/A</v>
          </cell>
        </row>
        <row r="10200">
          <cell r="K10200" t="str">
            <v>13110</v>
          </cell>
          <cell r="L10200" t="e">
            <v>#N/A</v>
          </cell>
        </row>
        <row r="10201">
          <cell r="K10201" t="str">
            <v>13112</v>
          </cell>
          <cell r="L10201" t="e">
            <v>#N/A</v>
          </cell>
        </row>
        <row r="10202">
          <cell r="K10202" t="str">
            <v>13111</v>
          </cell>
          <cell r="L10202" t="e">
            <v>#N/A</v>
          </cell>
        </row>
        <row r="10203">
          <cell r="K10203" t="str">
            <v>13212</v>
          </cell>
          <cell r="L10203" t="e">
            <v>#N/A</v>
          </cell>
        </row>
        <row r="10204">
          <cell r="K10204" t="str">
            <v>13212</v>
          </cell>
          <cell r="L10204" t="e">
            <v>#N/A</v>
          </cell>
        </row>
        <row r="10205">
          <cell r="K10205" t="str">
            <v>14110</v>
          </cell>
          <cell r="L10205" t="e">
            <v>#N/A</v>
          </cell>
        </row>
        <row r="10206">
          <cell r="K10206" t="str">
            <v>14110</v>
          </cell>
          <cell r="L10206" t="e">
            <v>#N/A</v>
          </cell>
        </row>
        <row r="10207">
          <cell r="K10207" t="str">
            <v>14110</v>
          </cell>
          <cell r="L10207" t="e">
            <v>#N/A</v>
          </cell>
        </row>
        <row r="10208">
          <cell r="K10208" t="str">
            <v>14110</v>
          </cell>
          <cell r="L10208" t="e">
            <v>#N/A</v>
          </cell>
        </row>
        <row r="10209">
          <cell r="K10209" t="str">
            <v>14110</v>
          </cell>
          <cell r="L10209" t="e">
            <v>#N/A</v>
          </cell>
        </row>
        <row r="10210">
          <cell r="K10210" t="str">
            <v>14110</v>
          </cell>
          <cell r="L10210" t="e">
            <v>#N/A</v>
          </cell>
        </row>
        <row r="10211">
          <cell r="K10211" t="str">
            <v>13410</v>
          </cell>
          <cell r="L10211" t="e">
            <v>#N/A</v>
          </cell>
        </row>
        <row r="10212">
          <cell r="K10212" t="str">
            <v>13410</v>
          </cell>
          <cell r="L10212" t="e">
            <v>#N/A</v>
          </cell>
        </row>
        <row r="10213">
          <cell r="K10213" t="str">
            <v>13411</v>
          </cell>
          <cell r="L10213" t="e">
            <v>#N/A</v>
          </cell>
        </row>
        <row r="10214">
          <cell r="K10214" t="str">
            <v>13411</v>
          </cell>
          <cell r="L10214" t="e">
            <v>#N/A</v>
          </cell>
        </row>
        <row r="10215">
          <cell r="K10215" t="str">
            <v>13512</v>
          </cell>
          <cell r="L10215" t="e">
            <v>#N/A</v>
          </cell>
        </row>
        <row r="10216">
          <cell r="K10216" t="str">
            <v>13510</v>
          </cell>
          <cell r="L10216" t="e">
            <v>#N/A</v>
          </cell>
        </row>
        <row r="10217">
          <cell r="K10217" t="str">
            <v>13513</v>
          </cell>
          <cell r="L10217" t="e">
            <v>#N/A</v>
          </cell>
        </row>
        <row r="10218">
          <cell r="K10218" t="str">
            <v>13513</v>
          </cell>
          <cell r="L10218" t="e">
            <v>#N/A</v>
          </cell>
        </row>
        <row r="10219">
          <cell r="K10219" t="str">
            <v>13511</v>
          </cell>
          <cell r="L10219" t="e">
            <v>#N/A</v>
          </cell>
        </row>
        <row r="10220">
          <cell r="K10220" t="str">
            <v>14114</v>
          </cell>
          <cell r="L10220" t="e">
            <v>#N/A</v>
          </cell>
        </row>
        <row r="10221">
          <cell r="K10221" t="str">
            <v>14114</v>
          </cell>
          <cell r="L10221" t="e">
            <v>#N/A</v>
          </cell>
        </row>
        <row r="10222">
          <cell r="K10222" t="str">
            <v>14114</v>
          </cell>
          <cell r="L10222" t="e">
            <v>#N/A</v>
          </cell>
        </row>
        <row r="10223">
          <cell r="K10223" t="str">
            <v>14114</v>
          </cell>
          <cell r="L10223" t="e">
            <v>#N/A</v>
          </cell>
        </row>
        <row r="10224">
          <cell r="K10224" t="str">
            <v>14114</v>
          </cell>
          <cell r="L10224" t="e">
            <v>#N/A</v>
          </cell>
        </row>
        <row r="10225">
          <cell r="K10225" t="str">
            <v>14114</v>
          </cell>
          <cell r="L10225" t="e">
            <v>#N/A</v>
          </cell>
        </row>
        <row r="10226">
          <cell r="K10226" t="str">
            <v>13513</v>
          </cell>
          <cell r="L10226" t="e">
            <v>#N/A</v>
          </cell>
        </row>
        <row r="10227">
          <cell r="K10227" t="str">
            <v>13511</v>
          </cell>
          <cell r="L10227" t="e">
            <v>#N/A</v>
          </cell>
        </row>
        <row r="10228">
          <cell r="K10228" t="str">
            <v>13511</v>
          </cell>
          <cell r="L10228" t="e">
            <v>#N/A</v>
          </cell>
        </row>
        <row r="10229">
          <cell r="K10229" t="str">
            <v>13311</v>
          </cell>
          <cell r="L10229" t="e">
            <v>#N/A</v>
          </cell>
        </row>
        <row r="10230">
          <cell r="K10230" t="str">
            <v>13310</v>
          </cell>
          <cell r="L10230" t="e">
            <v>#N/A</v>
          </cell>
        </row>
        <row r="10231">
          <cell r="K10231" t="str">
            <v>13611</v>
          </cell>
          <cell r="L10231" t="e">
            <v>#N/A</v>
          </cell>
        </row>
        <row r="10232">
          <cell r="K10232" t="str">
            <v>13612</v>
          </cell>
          <cell r="L10232" t="e">
            <v>#N/A</v>
          </cell>
        </row>
        <row r="10233">
          <cell r="K10233" t="str">
            <v>13612</v>
          </cell>
          <cell r="L10233" t="e">
            <v>#N/A</v>
          </cell>
        </row>
        <row r="10234">
          <cell r="K10234" t="str">
            <v>13611</v>
          </cell>
          <cell r="L10234" t="e">
            <v>#N/A</v>
          </cell>
        </row>
        <row r="10235">
          <cell r="K10235" t="str">
            <v>13612</v>
          </cell>
          <cell r="L10235" t="e">
            <v>#N/A</v>
          </cell>
        </row>
        <row r="10236">
          <cell r="K10236" t="str">
            <v>13120</v>
          </cell>
          <cell r="L10236" t="e">
            <v>#N/A</v>
          </cell>
        </row>
        <row r="10237">
          <cell r="K10237" t="str">
            <v>13121</v>
          </cell>
          <cell r="L10237" t="e">
            <v>#N/A</v>
          </cell>
        </row>
        <row r="10238">
          <cell r="K10238" t="str">
            <v>13220</v>
          </cell>
          <cell r="L10238" t="e">
            <v>#N/A</v>
          </cell>
        </row>
        <row r="10239">
          <cell r="K10239" t="str">
            <v>14120</v>
          </cell>
          <cell r="L10239" t="e">
            <v>#N/A</v>
          </cell>
        </row>
        <row r="10240">
          <cell r="K10240" t="str">
            <v>14120</v>
          </cell>
          <cell r="L10240" t="e">
            <v>#N/A</v>
          </cell>
        </row>
        <row r="10241">
          <cell r="K10241" t="str">
            <v>14120</v>
          </cell>
          <cell r="L10241" t="e">
            <v>#N/A</v>
          </cell>
        </row>
        <row r="10242">
          <cell r="K10242" t="str">
            <v>13420</v>
          </cell>
          <cell r="L10242" t="e">
            <v>#N/A</v>
          </cell>
        </row>
        <row r="10243">
          <cell r="K10243" t="str">
            <v>13430</v>
          </cell>
          <cell r="L10243" t="e">
            <v>#N/A</v>
          </cell>
        </row>
        <row r="10244">
          <cell r="K10244" t="str">
            <v>13520</v>
          </cell>
          <cell r="L10244" t="e">
            <v>#N/A</v>
          </cell>
        </row>
        <row r="10245">
          <cell r="K10245" t="str">
            <v>13521</v>
          </cell>
          <cell r="L10245" t="e">
            <v>#N/A</v>
          </cell>
        </row>
        <row r="10246">
          <cell r="K10246" t="str">
            <v>13521</v>
          </cell>
          <cell r="L10246" t="e">
            <v>#N/A</v>
          </cell>
        </row>
        <row r="10247">
          <cell r="K10247" t="str">
            <v>14121</v>
          </cell>
          <cell r="L10247" t="e">
            <v>#N/A</v>
          </cell>
        </row>
        <row r="10248">
          <cell r="K10248" t="str">
            <v>14121</v>
          </cell>
          <cell r="L10248" t="e">
            <v>#N/A</v>
          </cell>
        </row>
        <row r="10249">
          <cell r="K10249" t="str">
            <v>14121</v>
          </cell>
          <cell r="L10249" t="e">
            <v>#N/A</v>
          </cell>
        </row>
        <row r="10250">
          <cell r="K10250" t="str">
            <v>13521</v>
          </cell>
          <cell r="L10250" t="e">
            <v>#N/A</v>
          </cell>
        </row>
        <row r="10251">
          <cell r="K10251" t="str">
            <v>13521</v>
          </cell>
          <cell r="L10251" t="e">
            <v>#N/A</v>
          </cell>
        </row>
        <row r="10252">
          <cell r="K10252" t="str">
            <v>13141</v>
          </cell>
          <cell r="L10252" t="e">
            <v>#N/A</v>
          </cell>
        </row>
        <row r="10253">
          <cell r="L10253" t="e">
            <v>#N/A</v>
          </cell>
        </row>
        <row r="10254">
          <cell r="L10254" t="e">
            <v>#N/A</v>
          </cell>
        </row>
        <row r="10255">
          <cell r="L10255" t="e">
            <v>#N/A</v>
          </cell>
        </row>
        <row r="10256">
          <cell r="L10256" t="e">
            <v>#N/A</v>
          </cell>
        </row>
        <row r="10257">
          <cell r="L10257" t="e">
            <v>#N/A</v>
          </cell>
        </row>
        <row r="10258">
          <cell r="L10258" t="e">
            <v>#N/A</v>
          </cell>
        </row>
        <row r="10259">
          <cell r="L10259" t="e">
            <v>#N/A</v>
          </cell>
        </row>
        <row r="10260">
          <cell r="L10260" t="e">
            <v>#N/A</v>
          </cell>
        </row>
        <row r="10261">
          <cell r="L10261" t="e">
            <v>#N/A</v>
          </cell>
        </row>
        <row r="10262">
          <cell r="L10262" t="e">
            <v>#N/A</v>
          </cell>
        </row>
        <row r="10263">
          <cell r="L10263" t="e">
            <v>#N/A</v>
          </cell>
        </row>
        <row r="10264">
          <cell r="L10264" t="e">
            <v>#N/A</v>
          </cell>
        </row>
        <row r="10265">
          <cell r="L10265" t="e">
            <v>#N/A</v>
          </cell>
        </row>
        <row r="10266">
          <cell r="L10266" t="e">
            <v>#N/A</v>
          </cell>
        </row>
        <row r="10267">
          <cell r="L10267" t="e">
            <v>#N/A</v>
          </cell>
        </row>
        <row r="10268">
          <cell r="L10268" t="e">
            <v>#N/A</v>
          </cell>
        </row>
        <row r="10269">
          <cell r="L10269" t="e">
            <v>#N/A</v>
          </cell>
        </row>
        <row r="10270">
          <cell r="L10270" t="e">
            <v>#N/A</v>
          </cell>
        </row>
        <row r="10271">
          <cell r="L10271" t="e">
            <v>#N/A</v>
          </cell>
        </row>
        <row r="10272">
          <cell r="L10272" t="e">
            <v>#N/A</v>
          </cell>
        </row>
        <row r="10273">
          <cell r="L10273" t="e">
            <v>#N/A</v>
          </cell>
        </row>
        <row r="10274">
          <cell r="L10274" t="e">
            <v>#N/A</v>
          </cell>
        </row>
        <row r="10275">
          <cell r="L10275" t="e">
            <v>#N/A</v>
          </cell>
        </row>
        <row r="10276">
          <cell r="K10276" t="str">
            <v>13150</v>
          </cell>
          <cell r="L10276" t="e">
            <v>#N/A</v>
          </cell>
        </row>
        <row r="10277">
          <cell r="K10277" t="str">
            <v>13152</v>
          </cell>
          <cell r="L10277" t="e">
            <v>#N/A</v>
          </cell>
        </row>
        <row r="10278">
          <cell r="K10278" t="str">
            <v>13252</v>
          </cell>
          <cell r="L10278" t="e">
            <v>#N/A</v>
          </cell>
        </row>
        <row r="10279">
          <cell r="K10279" t="str">
            <v>13251</v>
          </cell>
          <cell r="L10279" t="e">
            <v>#N/A</v>
          </cell>
        </row>
        <row r="10280">
          <cell r="K10280" t="str">
            <v>14150</v>
          </cell>
          <cell r="L10280" t="e">
            <v>#N/A</v>
          </cell>
        </row>
        <row r="10281">
          <cell r="K10281" t="str">
            <v>14150</v>
          </cell>
          <cell r="L10281" t="e">
            <v>#N/A</v>
          </cell>
        </row>
        <row r="10282">
          <cell r="K10282" t="str">
            <v>14150</v>
          </cell>
          <cell r="L10282" t="e">
            <v>#N/A</v>
          </cell>
        </row>
        <row r="10283">
          <cell r="K10283" t="str">
            <v>14151</v>
          </cell>
          <cell r="L10283" t="e">
            <v>#N/A</v>
          </cell>
        </row>
        <row r="10284">
          <cell r="K10284" t="str">
            <v>14151</v>
          </cell>
          <cell r="L10284" t="e">
            <v>#N/A</v>
          </cell>
        </row>
        <row r="10285">
          <cell r="K10285" t="str">
            <v>13450</v>
          </cell>
          <cell r="L10285" t="e">
            <v>#N/A</v>
          </cell>
        </row>
        <row r="10286">
          <cell r="K10286" t="str">
            <v>13451</v>
          </cell>
          <cell r="L10286" t="e">
            <v>#N/A</v>
          </cell>
        </row>
        <row r="10287">
          <cell r="K10287" t="str">
            <v>13560</v>
          </cell>
          <cell r="L10287" t="e">
            <v>#N/A</v>
          </cell>
        </row>
        <row r="10288">
          <cell r="K10288" t="str">
            <v>13561</v>
          </cell>
          <cell r="L10288" t="e">
            <v>#N/A</v>
          </cell>
        </row>
        <row r="10289">
          <cell r="K10289" t="str">
            <v>13562</v>
          </cell>
          <cell r="L10289" t="e">
            <v>#N/A</v>
          </cell>
        </row>
        <row r="10290">
          <cell r="K10290" t="str">
            <v>14152</v>
          </cell>
          <cell r="L10290" t="e">
            <v>#N/A</v>
          </cell>
        </row>
        <row r="10291">
          <cell r="K10291" t="str">
            <v>14152</v>
          </cell>
          <cell r="L10291" t="e">
            <v>#N/A</v>
          </cell>
        </row>
        <row r="10292">
          <cell r="K10292" t="str">
            <v>13563</v>
          </cell>
          <cell r="L10292" t="e">
            <v>#N/A</v>
          </cell>
        </row>
        <row r="10293">
          <cell r="K10293" t="str">
            <v>13350</v>
          </cell>
          <cell r="L10293" t="e">
            <v>#N/A</v>
          </cell>
        </row>
        <row r="10294">
          <cell r="K10294" t="str">
            <v>13650</v>
          </cell>
          <cell r="L10294" t="e">
            <v>#N/A</v>
          </cell>
        </row>
        <row r="10295">
          <cell r="K10295" t="str">
            <v>13650</v>
          </cell>
          <cell r="L10295" t="e">
            <v>#N/A</v>
          </cell>
        </row>
        <row r="10296">
          <cell r="K10296" t="str">
            <v>13650</v>
          </cell>
          <cell r="L10296" t="e">
            <v>#N/A</v>
          </cell>
        </row>
        <row r="10297">
          <cell r="K10297" t="str">
            <v>13650</v>
          </cell>
          <cell r="L10297" t="e">
            <v>#N/A</v>
          </cell>
        </row>
        <row r="10298">
          <cell r="K10298" t="str">
            <v>13651</v>
          </cell>
          <cell r="L10298" t="e">
            <v>#N/A</v>
          </cell>
        </row>
        <row r="10299">
          <cell r="K10299" t="str">
            <v>13651</v>
          </cell>
          <cell r="L10299" t="e">
            <v>#N/A</v>
          </cell>
        </row>
        <row r="10300">
          <cell r="K10300" t="str">
            <v>13652</v>
          </cell>
          <cell r="L10300" t="e">
            <v>#N/A</v>
          </cell>
        </row>
        <row r="10301">
          <cell r="K10301" t="str">
            <v>13150</v>
          </cell>
          <cell r="L10301" t="e">
            <v>#N/A</v>
          </cell>
        </row>
        <row r="10302">
          <cell r="K10302" t="str">
            <v>13150</v>
          </cell>
          <cell r="L10302" t="e">
            <v>#N/A</v>
          </cell>
        </row>
        <row r="10303">
          <cell r="K10303" t="str">
            <v>18219</v>
          </cell>
          <cell r="L10303" t="e">
            <v>#N/A</v>
          </cell>
        </row>
        <row r="10304">
          <cell r="K10304" t="str">
            <v>18219</v>
          </cell>
          <cell r="L10304" t="e">
            <v>#N/A</v>
          </cell>
        </row>
        <row r="10305">
          <cell r="K10305" t="str">
            <v>13152</v>
          </cell>
          <cell r="L10305" t="e">
            <v>#N/A</v>
          </cell>
        </row>
        <row r="10306">
          <cell r="K10306" t="str">
            <v>13252</v>
          </cell>
          <cell r="L10306" t="e">
            <v>#N/A</v>
          </cell>
        </row>
        <row r="10307">
          <cell r="K10307" t="str">
            <v>13252</v>
          </cell>
          <cell r="L10307" t="e">
            <v>#N/A</v>
          </cell>
        </row>
        <row r="10308">
          <cell r="K10308" t="str">
            <v>13272</v>
          </cell>
          <cell r="L10308" t="e">
            <v>#N/A</v>
          </cell>
        </row>
        <row r="10309">
          <cell r="K10309" t="str">
            <v>13272</v>
          </cell>
          <cell r="L10309" t="e">
            <v>#N/A</v>
          </cell>
        </row>
        <row r="10310">
          <cell r="K10310" t="str">
            <v>14151</v>
          </cell>
          <cell r="L10310" t="e">
            <v>#N/A</v>
          </cell>
        </row>
        <row r="10311">
          <cell r="K10311" t="str">
            <v>14151</v>
          </cell>
          <cell r="L10311" t="e">
            <v>#N/A</v>
          </cell>
        </row>
        <row r="10312">
          <cell r="K10312" t="str">
            <v>14151</v>
          </cell>
          <cell r="L10312" t="e">
            <v>#N/A</v>
          </cell>
        </row>
        <row r="10313">
          <cell r="K10313" t="str">
            <v>14160</v>
          </cell>
          <cell r="L10313" t="e">
            <v>#N/A</v>
          </cell>
        </row>
        <row r="10314">
          <cell r="K10314" t="str">
            <v>14160</v>
          </cell>
          <cell r="L10314" t="e">
            <v>#N/A</v>
          </cell>
        </row>
        <row r="10315">
          <cell r="K10315" t="str">
            <v>14160</v>
          </cell>
          <cell r="L10315" t="e">
            <v>#N/A</v>
          </cell>
        </row>
        <row r="10316">
          <cell r="K10316" t="str">
            <v>14160</v>
          </cell>
          <cell r="L10316" t="e">
            <v>#N/A</v>
          </cell>
        </row>
        <row r="10317">
          <cell r="K10317" t="str">
            <v>14160</v>
          </cell>
          <cell r="L10317" t="e">
            <v>#N/A</v>
          </cell>
        </row>
        <row r="10318">
          <cell r="K10318" t="str">
            <v>14160</v>
          </cell>
          <cell r="L10318" t="e">
            <v>#N/A</v>
          </cell>
        </row>
        <row r="10319">
          <cell r="K10319" t="str">
            <v>13450</v>
          </cell>
          <cell r="L10319" t="e">
            <v>#N/A</v>
          </cell>
        </row>
        <row r="10320">
          <cell r="K10320" t="str">
            <v>13450</v>
          </cell>
          <cell r="L10320" t="e">
            <v>#N/A</v>
          </cell>
        </row>
        <row r="10321">
          <cell r="K10321" t="str">
            <v>13450</v>
          </cell>
          <cell r="L10321" t="e">
            <v>#N/A</v>
          </cell>
        </row>
        <row r="10322">
          <cell r="K10322" t="str">
            <v>13451</v>
          </cell>
          <cell r="L10322" t="e">
            <v>#N/A</v>
          </cell>
        </row>
        <row r="10323">
          <cell r="K10323" t="str">
            <v>13472</v>
          </cell>
          <cell r="L10323" t="e">
            <v>#N/A</v>
          </cell>
        </row>
        <row r="10324">
          <cell r="K10324" t="str">
            <v>18229</v>
          </cell>
          <cell r="L10324" t="e">
            <v>#N/A</v>
          </cell>
        </row>
        <row r="10325">
          <cell r="K10325" t="str">
            <v>18229</v>
          </cell>
          <cell r="L10325" t="e">
            <v>#N/A</v>
          </cell>
        </row>
        <row r="10326">
          <cell r="K10326" t="str">
            <v>13570</v>
          </cell>
          <cell r="L10326" t="e">
            <v>#N/A</v>
          </cell>
        </row>
        <row r="10327">
          <cell r="K10327" t="str">
            <v>13570</v>
          </cell>
          <cell r="L10327" t="e">
            <v>#N/A</v>
          </cell>
        </row>
        <row r="10328">
          <cell r="K10328" t="str">
            <v>18229</v>
          </cell>
          <cell r="L10328" t="e">
            <v>#N/A</v>
          </cell>
        </row>
        <row r="10329">
          <cell r="K10329" t="str">
            <v>13582</v>
          </cell>
          <cell r="L10329" t="e">
            <v>#N/A</v>
          </cell>
        </row>
        <row r="10330">
          <cell r="K10330" t="str">
            <v>13582</v>
          </cell>
          <cell r="L10330" t="e">
            <v>#N/A</v>
          </cell>
        </row>
        <row r="10331">
          <cell r="K10331" t="str">
            <v>13582</v>
          </cell>
          <cell r="L10331" t="e">
            <v>#N/A</v>
          </cell>
        </row>
        <row r="10332">
          <cell r="K10332" t="str">
            <v>13660</v>
          </cell>
          <cell r="L10332" t="e">
            <v>#N/A</v>
          </cell>
        </row>
        <row r="10333">
          <cell r="K10333" t="str">
            <v>13660</v>
          </cell>
          <cell r="L10333" t="e">
            <v>#N/A</v>
          </cell>
        </row>
        <row r="10334">
          <cell r="K10334" t="str">
            <v>13160</v>
          </cell>
          <cell r="L10334" t="e">
            <v>#N/A</v>
          </cell>
        </row>
        <row r="10335">
          <cell r="K10335" t="str">
            <v>13162</v>
          </cell>
          <cell r="L10335" t="e">
            <v>#N/A</v>
          </cell>
        </row>
        <row r="10336">
          <cell r="K10336" t="str">
            <v>13162</v>
          </cell>
          <cell r="L10336" t="e">
            <v>#N/A</v>
          </cell>
        </row>
        <row r="10337">
          <cell r="K10337" t="str">
            <v>13261</v>
          </cell>
          <cell r="L10337" t="e">
            <v>#N/A</v>
          </cell>
        </row>
        <row r="10338">
          <cell r="K10338" t="str">
            <v>13261</v>
          </cell>
          <cell r="L10338" t="e">
            <v>#N/A</v>
          </cell>
        </row>
        <row r="10339">
          <cell r="K10339" t="str">
            <v>14160</v>
          </cell>
          <cell r="L10339" t="e">
            <v>#N/A</v>
          </cell>
        </row>
        <row r="10340">
          <cell r="K10340" t="str">
            <v>14160</v>
          </cell>
          <cell r="L10340" t="e">
            <v>#N/A</v>
          </cell>
        </row>
        <row r="10341">
          <cell r="K10341" t="str">
            <v>14160</v>
          </cell>
          <cell r="L10341" t="e">
            <v>#N/A</v>
          </cell>
        </row>
        <row r="10342">
          <cell r="K10342" t="str">
            <v>14160</v>
          </cell>
          <cell r="L10342" t="e">
            <v>#N/A</v>
          </cell>
        </row>
        <row r="10343">
          <cell r="K10343" t="str">
            <v>14160</v>
          </cell>
          <cell r="L10343" t="e">
            <v>#N/A</v>
          </cell>
        </row>
        <row r="10344">
          <cell r="K10344" t="str">
            <v>13470</v>
          </cell>
          <cell r="L10344" t="e">
            <v>#N/A</v>
          </cell>
        </row>
        <row r="10345">
          <cell r="K10345" t="str">
            <v>13461</v>
          </cell>
          <cell r="L10345" t="e">
            <v>#N/A</v>
          </cell>
        </row>
        <row r="10346">
          <cell r="K10346" t="str">
            <v>13571</v>
          </cell>
          <cell r="L10346" t="e">
            <v>#N/A</v>
          </cell>
        </row>
        <row r="10347">
          <cell r="K10347" t="str">
            <v>14163</v>
          </cell>
          <cell r="L10347" t="e">
            <v>#N/A</v>
          </cell>
        </row>
        <row r="10348">
          <cell r="K10348" t="str">
            <v>14163</v>
          </cell>
          <cell r="L10348" t="e">
            <v>#N/A</v>
          </cell>
        </row>
        <row r="10349">
          <cell r="K10349" t="str">
            <v>14163</v>
          </cell>
          <cell r="L10349" t="e">
            <v>#N/A</v>
          </cell>
        </row>
        <row r="10350">
          <cell r="K10350" t="str">
            <v>13572</v>
          </cell>
          <cell r="L10350" t="e">
            <v>#N/A</v>
          </cell>
        </row>
        <row r="10351">
          <cell r="K10351" t="str">
            <v>13360</v>
          </cell>
          <cell r="L10351" t="e">
            <v>#N/A</v>
          </cell>
        </row>
        <row r="10352">
          <cell r="K10352" t="str">
            <v>13170</v>
          </cell>
          <cell r="L10352" t="e">
            <v>#N/A</v>
          </cell>
        </row>
        <row r="10353">
          <cell r="K10353" t="str">
            <v>13161</v>
          </cell>
          <cell r="L10353" t="e">
            <v>#N/A</v>
          </cell>
        </row>
        <row r="10354">
          <cell r="K10354" t="str">
            <v>13660</v>
          </cell>
          <cell r="L10354" t="e">
            <v>#N/A</v>
          </cell>
        </row>
        <row r="10355">
          <cell r="K10355" t="str">
            <v>13171</v>
          </cell>
          <cell r="L10355" t="e">
            <v>#N/A</v>
          </cell>
        </row>
        <row r="10356">
          <cell r="K10356" t="str">
            <v>13171</v>
          </cell>
          <cell r="L10356" t="e">
            <v>#N/A</v>
          </cell>
        </row>
        <row r="10357">
          <cell r="K10357" t="str">
            <v>13171</v>
          </cell>
          <cell r="L10357" t="e">
            <v>#N/A</v>
          </cell>
        </row>
        <row r="10358">
          <cell r="K10358" t="str">
            <v>13171</v>
          </cell>
          <cell r="L10358" t="e">
            <v>#N/A</v>
          </cell>
        </row>
        <row r="10359">
          <cell r="K10359" t="str">
            <v>13171</v>
          </cell>
          <cell r="L10359" t="e">
            <v>#N/A</v>
          </cell>
        </row>
        <row r="10360">
          <cell r="K10360" t="str">
            <v>13171</v>
          </cell>
          <cell r="L10360" t="e">
            <v>#N/A</v>
          </cell>
        </row>
        <row r="10361">
          <cell r="K10361" t="str">
            <v>513003</v>
          </cell>
          <cell r="L10361" t="e">
            <v>#N/A</v>
          </cell>
        </row>
        <row r="10362">
          <cell r="K10362" t="str">
            <v>513008</v>
          </cell>
          <cell r="L10362" t="e">
            <v>#N/A</v>
          </cell>
        </row>
        <row r="10363">
          <cell r="K10363" t="str">
            <v>513011</v>
          </cell>
          <cell r="L10363" t="e">
            <v>#N/A</v>
          </cell>
        </row>
        <row r="10364">
          <cell r="K10364" t="str">
            <v>13273</v>
          </cell>
          <cell r="L10364" t="e">
            <v>#N/A</v>
          </cell>
        </row>
        <row r="10365">
          <cell r="K10365" t="str">
            <v>13271</v>
          </cell>
          <cell r="L10365" t="e">
            <v>#N/A</v>
          </cell>
        </row>
        <row r="10366">
          <cell r="K10366" t="str">
            <v>13272</v>
          </cell>
          <cell r="L10366" t="e">
            <v>#N/A</v>
          </cell>
        </row>
        <row r="10367">
          <cell r="K10367" t="str">
            <v>13272</v>
          </cell>
          <cell r="L10367" t="e">
            <v>#N/A</v>
          </cell>
        </row>
        <row r="10368">
          <cell r="K10368" t="str">
            <v>13272</v>
          </cell>
          <cell r="L10368" t="e">
            <v>#N/A</v>
          </cell>
        </row>
        <row r="10369">
          <cell r="K10369" t="str">
            <v>14160</v>
          </cell>
          <cell r="L10369" t="e">
            <v>#N/A</v>
          </cell>
        </row>
        <row r="10370">
          <cell r="K10370" t="str">
            <v>14160</v>
          </cell>
          <cell r="L10370" t="e">
            <v>#N/A</v>
          </cell>
        </row>
        <row r="10371">
          <cell r="K10371" t="str">
            <v>14160</v>
          </cell>
          <cell r="L10371" t="e">
            <v>#N/A</v>
          </cell>
        </row>
        <row r="10372">
          <cell r="K10372" t="str">
            <v>14160</v>
          </cell>
          <cell r="L10372" t="e">
            <v>#N/A</v>
          </cell>
        </row>
        <row r="10373">
          <cell r="K10373" t="str">
            <v>14160</v>
          </cell>
          <cell r="L10373" t="e">
            <v>#N/A</v>
          </cell>
        </row>
        <row r="10374">
          <cell r="K10374" t="str">
            <v>14160</v>
          </cell>
          <cell r="L10374" t="e">
            <v>#N/A</v>
          </cell>
        </row>
        <row r="10375">
          <cell r="K10375" t="str">
            <v>14161</v>
          </cell>
          <cell r="L10375" t="e">
            <v>#N/A</v>
          </cell>
        </row>
        <row r="10376">
          <cell r="K10376" t="str">
            <v>14161</v>
          </cell>
          <cell r="L10376" t="e">
            <v>#N/A</v>
          </cell>
        </row>
        <row r="10377">
          <cell r="K10377" t="str">
            <v>14161</v>
          </cell>
          <cell r="L10377" t="e">
            <v>#N/A</v>
          </cell>
        </row>
        <row r="10378">
          <cell r="K10378" t="str">
            <v>14161</v>
          </cell>
          <cell r="L10378" t="e">
            <v>#N/A</v>
          </cell>
        </row>
        <row r="10379">
          <cell r="K10379" t="str">
            <v>14161</v>
          </cell>
          <cell r="L10379" t="e">
            <v>#N/A</v>
          </cell>
        </row>
        <row r="10380">
          <cell r="K10380" t="str">
            <v>14161</v>
          </cell>
          <cell r="L10380" t="e">
            <v>#N/A</v>
          </cell>
        </row>
        <row r="10381">
          <cell r="K10381" t="str">
            <v>13471</v>
          </cell>
          <cell r="L10381" t="e">
            <v>#N/A</v>
          </cell>
        </row>
        <row r="10382">
          <cell r="K10382" t="str">
            <v>13470</v>
          </cell>
          <cell r="L10382" t="e">
            <v>#N/A</v>
          </cell>
        </row>
        <row r="10383">
          <cell r="K10383" t="str">
            <v>13472</v>
          </cell>
          <cell r="L10383" t="e">
            <v>#N/A</v>
          </cell>
        </row>
        <row r="10384">
          <cell r="K10384" t="str">
            <v>13580</v>
          </cell>
          <cell r="L10384" t="e">
            <v>#N/A</v>
          </cell>
        </row>
        <row r="10385">
          <cell r="K10385" t="str">
            <v>13580</v>
          </cell>
          <cell r="L10385" t="e">
            <v>#N/A</v>
          </cell>
        </row>
        <row r="10386">
          <cell r="K10386" t="str">
            <v>13580</v>
          </cell>
          <cell r="L10386" t="e">
            <v>#N/A</v>
          </cell>
        </row>
        <row r="10387">
          <cell r="K10387" t="str">
            <v>13580</v>
          </cell>
          <cell r="L10387" t="e">
            <v>#N/A</v>
          </cell>
        </row>
        <row r="10388">
          <cell r="K10388" t="str">
            <v>13580</v>
          </cell>
          <cell r="L10388" t="e">
            <v>#N/A</v>
          </cell>
        </row>
        <row r="10389">
          <cell r="K10389" t="str">
            <v>13580</v>
          </cell>
          <cell r="L10389" t="e">
            <v>#N/A</v>
          </cell>
        </row>
        <row r="10390">
          <cell r="K10390" t="str">
            <v>13580</v>
          </cell>
          <cell r="L10390" t="e">
            <v>#N/A</v>
          </cell>
        </row>
        <row r="10391">
          <cell r="K10391" t="str">
            <v>13472</v>
          </cell>
          <cell r="L10391" t="e">
            <v>#N/A</v>
          </cell>
        </row>
        <row r="10392">
          <cell r="K10392" t="str">
            <v>13580</v>
          </cell>
          <cell r="L10392" t="e">
            <v>#N/A</v>
          </cell>
        </row>
        <row r="10393">
          <cell r="K10393" t="str">
            <v>13580</v>
          </cell>
          <cell r="L10393" t="e">
            <v>#N/A</v>
          </cell>
        </row>
        <row r="10394">
          <cell r="K10394" t="str">
            <v>13580</v>
          </cell>
          <cell r="L10394" t="e">
            <v>#N/A</v>
          </cell>
        </row>
        <row r="10395">
          <cell r="K10395" t="str">
            <v>13580</v>
          </cell>
          <cell r="L10395" t="e">
            <v>#N/A</v>
          </cell>
        </row>
        <row r="10396">
          <cell r="K10396" t="str">
            <v>13580</v>
          </cell>
          <cell r="L10396" t="e">
            <v>#N/A</v>
          </cell>
        </row>
        <row r="10397">
          <cell r="K10397" t="str">
            <v>13571</v>
          </cell>
          <cell r="L10397" t="e">
            <v>#N/A</v>
          </cell>
        </row>
        <row r="10398">
          <cell r="K10398" t="str">
            <v>13571</v>
          </cell>
          <cell r="L10398" t="e">
            <v>#N/A</v>
          </cell>
        </row>
        <row r="10399">
          <cell r="K10399" t="str">
            <v>13582</v>
          </cell>
          <cell r="L10399" t="e">
            <v>#N/A</v>
          </cell>
        </row>
        <row r="10400">
          <cell r="K10400" t="str">
            <v>14163</v>
          </cell>
          <cell r="L10400" t="e">
            <v>#N/A</v>
          </cell>
        </row>
        <row r="10401">
          <cell r="K10401" t="str">
            <v>14163</v>
          </cell>
          <cell r="L10401" t="e">
            <v>#N/A</v>
          </cell>
        </row>
        <row r="10402">
          <cell r="K10402" t="str">
            <v>14163</v>
          </cell>
          <cell r="L10402" t="e">
            <v>#N/A</v>
          </cell>
        </row>
        <row r="10403">
          <cell r="K10403" t="str">
            <v>13572</v>
          </cell>
          <cell r="L10403" t="e">
            <v>#N/A</v>
          </cell>
        </row>
        <row r="10404">
          <cell r="K10404" t="str">
            <v>13360</v>
          </cell>
          <cell r="L10404" t="e">
            <v>#N/A</v>
          </cell>
        </row>
        <row r="10405">
          <cell r="K10405" t="str">
            <v>13360</v>
          </cell>
          <cell r="L10405" t="e">
            <v>#N/A</v>
          </cell>
        </row>
        <row r="10406">
          <cell r="K10406" t="str">
            <v>13360</v>
          </cell>
          <cell r="L10406" t="e">
            <v>#N/A</v>
          </cell>
        </row>
        <row r="10407">
          <cell r="K10407" t="str">
            <v>13370</v>
          </cell>
          <cell r="L10407" t="e">
            <v>#N/A</v>
          </cell>
        </row>
        <row r="10408">
          <cell r="K10408" t="str">
            <v>13371</v>
          </cell>
          <cell r="L10408" t="e">
            <v>#N/A</v>
          </cell>
        </row>
        <row r="10409">
          <cell r="K10409" t="str">
            <v>13371</v>
          </cell>
          <cell r="L10409" t="e">
            <v>#N/A</v>
          </cell>
        </row>
        <row r="10410">
          <cell r="K10410" t="str">
            <v>13661</v>
          </cell>
          <cell r="L10410" t="e">
            <v>#N/A</v>
          </cell>
        </row>
        <row r="10411">
          <cell r="K10411" t="str">
            <v>13661</v>
          </cell>
          <cell r="L10411" t="e">
            <v>#N/A</v>
          </cell>
        </row>
        <row r="10412">
          <cell r="K10412" t="str">
            <v>13661</v>
          </cell>
          <cell r="L10412" t="e">
            <v>#N/A</v>
          </cell>
        </row>
        <row r="10413">
          <cell r="K10413" t="str">
            <v>13661</v>
          </cell>
          <cell r="L10413" t="e">
            <v>#N/A</v>
          </cell>
        </row>
        <row r="10414">
          <cell r="K10414" t="str">
            <v>13661</v>
          </cell>
          <cell r="L10414" t="e">
            <v>#N/A</v>
          </cell>
        </row>
        <row r="10415">
          <cell r="K10415" t="str">
            <v>13661</v>
          </cell>
          <cell r="L10415" t="e">
            <v>#N/A</v>
          </cell>
        </row>
        <row r="10416">
          <cell r="K10416" t="str">
            <v>13661</v>
          </cell>
          <cell r="L10416" t="e">
            <v>#N/A</v>
          </cell>
        </row>
        <row r="10417">
          <cell r="K10417" t="str">
            <v>13661</v>
          </cell>
          <cell r="L10417" t="e">
            <v>#N/A</v>
          </cell>
        </row>
        <row r="10418">
          <cell r="K10418" t="str">
            <v>13661</v>
          </cell>
          <cell r="L10418" t="e">
            <v>#N/A</v>
          </cell>
        </row>
        <row r="10419">
          <cell r="K10419" t="str">
            <v>13661</v>
          </cell>
          <cell r="L10419" t="e">
            <v>#N/A</v>
          </cell>
        </row>
        <row r="10420">
          <cell r="K10420" t="str">
            <v>13661</v>
          </cell>
          <cell r="L10420" t="e">
            <v>#N/A</v>
          </cell>
        </row>
        <row r="10421">
          <cell r="K10421" t="str">
            <v>13661</v>
          </cell>
          <cell r="L10421" t="e">
            <v>#N/A</v>
          </cell>
        </row>
        <row r="10422">
          <cell r="K10422" t="str">
            <v>13661</v>
          </cell>
          <cell r="L10422" t="e">
            <v>#N/A</v>
          </cell>
        </row>
        <row r="10423">
          <cell r="K10423" t="str">
            <v>13661</v>
          </cell>
          <cell r="L10423" t="e">
            <v>#N/A</v>
          </cell>
        </row>
        <row r="10424">
          <cell r="K10424" t="str">
            <v>13661</v>
          </cell>
          <cell r="L10424" t="e">
            <v>#N/A</v>
          </cell>
        </row>
        <row r="10425">
          <cell r="K10425" t="str">
            <v>13661</v>
          </cell>
          <cell r="L10425" t="e">
            <v>#N/A</v>
          </cell>
        </row>
        <row r="10426">
          <cell r="K10426" t="str">
            <v>13662</v>
          </cell>
          <cell r="L10426" t="e">
            <v>#N/A</v>
          </cell>
        </row>
        <row r="10427">
          <cell r="K10427" t="str">
            <v>13662</v>
          </cell>
          <cell r="L10427" t="e">
            <v>#N/A</v>
          </cell>
        </row>
        <row r="10428">
          <cell r="K10428" t="str">
            <v>13662</v>
          </cell>
          <cell r="L10428" t="e">
            <v>#N/A</v>
          </cell>
        </row>
        <row r="10429">
          <cell r="K10429" t="str">
            <v>13662</v>
          </cell>
          <cell r="L10429" t="e">
            <v>#N/A</v>
          </cell>
        </row>
        <row r="10430">
          <cell r="K10430" t="str">
            <v>13152</v>
          </cell>
          <cell r="L10430" t="e">
            <v>#N/A</v>
          </cell>
        </row>
        <row r="10431">
          <cell r="K10431" t="str">
            <v>13171</v>
          </cell>
          <cell r="L10431" t="e">
            <v>#N/A</v>
          </cell>
        </row>
        <row r="10432">
          <cell r="K10432" t="str">
            <v>13251</v>
          </cell>
          <cell r="L10432" t="e">
            <v>#N/A</v>
          </cell>
        </row>
        <row r="10433">
          <cell r="K10433" t="str">
            <v>13272</v>
          </cell>
          <cell r="L10433" t="e">
            <v>#N/A</v>
          </cell>
        </row>
        <row r="10434">
          <cell r="K10434" t="str">
            <v>13251</v>
          </cell>
          <cell r="L10434" t="e">
            <v>#N/A</v>
          </cell>
        </row>
        <row r="10435">
          <cell r="K10435" t="str">
            <v>13272</v>
          </cell>
          <cell r="L10435" t="e">
            <v>#N/A</v>
          </cell>
        </row>
        <row r="10436">
          <cell r="K10436" t="str">
            <v>13450</v>
          </cell>
          <cell r="L10436" t="e">
            <v>#N/A</v>
          </cell>
        </row>
        <row r="10437">
          <cell r="K10437" t="str">
            <v>13450</v>
          </cell>
          <cell r="L10437" t="e">
            <v>#N/A</v>
          </cell>
        </row>
        <row r="10438">
          <cell r="K10438" t="str">
            <v>13560</v>
          </cell>
          <cell r="L10438" t="e">
            <v>#N/A</v>
          </cell>
        </row>
        <row r="10439">
          <cell r="K10439" t="str">
            <v>13580</v>
          </cell>
          <cell r="L10439" t="e">
            <v>#N/A</v>
          </cell>
        </row>
        <row r="10440">
          <cell r="K10440" t="str">
            <v>13560</v>
          </cell>
          <cell r="L10440" t="e">
            <v>#N/A</v>
          </cell>
        </row>
        <row r="10441">
          <cell r="K10441" t="str">
            <v>13580</v>
          </cell>
          <cell r="L10441" t="e">
            <v>#N/A</v>
          </cell>
        </row>
        <row r="10442">
          <cell r="K10442" t="str">
            <v>13162</v>
          </cell>
          <cell r="L10442" t="e">
            <v>#N/A</v>
          </cell>
        </row>
        <row r="10443">
          <cell r="K10443" t="str">
            <v>13171</v>
          </cell>
          <cell r="L10443" t="e">
            <v>#N/A</v>
          </cell>
        </row>
        <row r="10444">
          <cell r="K10444" t="str">
            <v>13261</v>
          </cell>
          <cell r="L10444" t="e">
            <v>#N/A</v>
          </cell>
        </row>
        <row r="10445">
          <cell r="K10445" t="str">
            <v>13271</v>
          </cell>
          <cell r="L10445" t="e">
            <v>#N/A</v>
          </cell>
        </row>
        <row r="10446">
          <cell r="K10446" t="str">
            <v>13261</v>
          </cell>
          <cell r="L10446" t="e">
            <v>#N/A</v>
          </cell>
        </row>
        <row r="10447">
          <cell r="K10447" t="str">
            <v>13261</v>
          </cell>
          <cell r="L10447" t="e">
            <v>#N/A</v>
          </cell>
        </row>
        <row r="10448">
          <cell r="K10448" t="str">
            <v>13470</v>
          </cell>
          <cell r="L10448" t="e">
            <v>#N/A</v>
          </cell>
        </row>
        <row r="10449">
          <cell r="K10449" t="str">
            <v>13470</v>
          </cell>
          <cell r="L10449" t="e">
            <v>#N/A</v>
          </cell>
        </row>
        <row r="10450">
          <cell r="K10450" t="str">
            <v>13570</v>
          </cell>
          <cell r="L10450" t="e">
            <v>#N/A</v>
          </cell>
        </row>
        <row r="10451">
          <cell r="K10451" t="str">
            <v>13580</v>
          </cell>
          <cell r="L10451" t="e">
            <v>#N/A</v>
          </cell>
        </row>
        <row r="10452">
          <cell r="K10452" t="str">
            <v>13570</v>
          </cell>
          <cell r="L10452" t="e">
            <v>#N/A</v>
          </cell>
        </row>
        <row r="10453">
          <cell r="K10453" t="str">
            <v>13570</v>
          </cell>
          <cell r="L10453" t="e">
            <v>#N/A</v>
          </cell>
        </row>
        <row r="10454">
          <cell r="K10454" t="str">
            <v>15102</v>
          </cell>
          <cell r="L10454" t="e">
            <v>#N/A</v>
          </cell>
        </row>
        <row r="10455">
          <cell r="K10455" t="str">
            <v>15102</v>
          </cell>
          <cell r="L10455" t="e">
            <v>#N/A</v>
          </cell>
        </row>
        <row r="10456">
          <cell r="K10456" t="str">
            <v>15102</v>
          </cell>
          <cell r="L10456" t="e">
            <v>#N/A</v>
          </cell>
        </row>
        <row r="10457">
          <cell r="K10457" t="str">
            <v>15102</v>
          </cell>
          <cell r="L10457" t="e">
            <v>#N/A</v>
          </cell>
        </row>
        <row r="10458">
          <cell r="K10458" t="str">
            <v>14103</v>
          </cell>
          <cell r="L10458" t="e">
            <v>#N/A</v>
          </cell>
        </row>
        <row r="10459">
          <cell r="K10459" t="str">
            <v>14103</v>
          </cell>
          <cell r="L10459" t="e">
            <v>#N/A</v>
          </cell>
        </row>
        <row r="10460">
          <cell r="K10460" t="str">
            <v>14103</v>
          </cell>
          <cell r="L10460" t="e">
            <v>#N/A</v>
          </cell>
        </row>
        <row r="10461">
          <cell r="K10461" t="str">
            <v>15102</v>
          </cell>
          <cell r="L10461" t="e">
            <v>#N/A</v>
          </cell>
        </row>
        <row r="10462">
          <cell r="K10462" t="str">
            <v>15102</v>
          </cell>
          <cell r="L10462" t="e">
            <v>#N/A</v>
          </cell>
        </row>
        <row r="10463">
          <cell r="K10463" t="str">
            <v>15102</v>
          </cell>
          <cell r="L10463" t="e">
            <v>#N/A</v>
          </cell>
        </row>
        <row r="10464">
          <cell r="K10464" t="str">
            <v>15102</v>
          </cell>
          <cell r="L10464" t="e">
            <v>#N/A</v>
          </cell>
        </row>
        <row r="10465">
          <cell r="K10465" t="str">
            <v>15102</v>
          </cell>
          <cell r="L10465" t="e">
            <v>#N/A</v>
          </cell>
        </row>
        <row r="10466">
          <cell r="K10466" t="str">
            <v>15102</v>
          </cell>
          <cell r="L10466" t="e">
            <v>#N/A</v>
          </cell>
        </row>
        <row r="10467">
          <cell r="K10467" t="str">
            <v>15102</v>
          </cell>
          <cell r="L10467" t="e">
            <v>#N/A</v>
          </cell>
        </row>
        <row r="10468">
          <cell r="K10468" t="str">
            <v>13750</v>
          </cell>
          <cell r="L10468" t="e">
            <v>#N/A</v>
          </cell>
        </row>
        <row r="10469">
          <cell r="K10469" t="str">
            <v>13751</v>
          </cell>
          <cell r="L10469" t="e">
            <v>#N/A</v>
          </cell>
        </row>
        <row r="10470">
          <cell r="K10470" t="str">
            <v>14154</v>
          </cell>
          <cell r="L10470" t="e">
            <v>#N/A</v>
          </cell>
        </row>
        <row r="10471">
          <cell r="K10471" t="str">
            <v>14154</v>
          </cell>
          <cell r="L10471" t="e">
            <v>#N/A</v>
          </cell>
        </row>
        <row r="10472">
          <cell r="K10472" t="str">
            <v>14154</v>
          </cell>
          <cell r="L10472" t="e">
            <v>#N/A</v>
          </cell>
        </row>
        <row r="10473">
          <cell r="K10473" t="str">
            <v>14154</v>
          </cell>
          <cell r="L10473" t="e">
            <v>#N/A</v>
          </cell>
        </row>
        <row r="10474">
          <cell r="K10474" t="str">
            <v>14154</v>
          </cell>
          <cell r="L10474" t="e">
            <v>#N/A</v>
          </cell>
        </row>
        <row r="10475">
          <cell r="K10475" t="str">
            <v>14155</v>
          </cell>
          <cell r="L10475" t="e">
            <v>#N/A</v>
          </cell>
        </row>
        <row r="10476">
          <cell r="K10476" t="str">
            <v>14155</v>
          </cell>
          <cell r="L10476" t="e">
            <v>#N/A</v>
          </cell>
        </row>
        <row r="10477">
          <cell r="K10477" t="str">
            <v>14155</v>
          </cell>
          <cell r="L10477" t="e">
            <v>#N/A</v>
          </cell>
        </row>
        <row r="10478">
          <cell r="K10478" t="str">
            <v>14156</v>
          </cell>
          <cell r="L10478" t="e">
            <v>#N/A</v>
          </cell>
        </row>
        <row r="10479">
          <cell r="K10479" t="str">
            <v>14156</v>
          </cell>
          <cell r="L10479" t="e">
            <v>#N/A</v>
          </cell>
        </row>
        <row r="10480">
          <cell r="K10480" t="str">
            <v>14156</v>
          </cell>
          <cell r="L10480" t="e">
            <v>#N/A</v>
          </cell>
        </row>
        <row r="10481">
          <cell r="K10481" t="str">
            <v>14158</v>
          </cell>
          <cell r="L10481" t="e">
            <v>#N/A</v>
          </cell>
        </row>
        <row r="10482">
          <cell r="K10482" t="str">
            <v>14158</v>
          </cell>
          <cell r="L10482" t="e">
            <v>#N/A</v>
          </cell>
        </row>
        <row r="10483">
          <cell r="K10483" t="str">
            <v>14158</v>
          </cell>
          <cell r="L10483" t="e">
            <v>#N/A</v>
          </cell>
        </row>
        <row r="10484">
          <cell r="K10484" t="str">
            <v>13752</v>
          </cell>
          <cell r="L10484" t="e">
            <v>#N/A</v>
          </cell>
        </row>
        <row r="10485">
          <cell r="K10485" t="str">
            <v>13754</v>
          </cell>
          <cell r="L10485" t="e">
            <v>#N/A</v>
          </cell>
        </row>
        <row r="10486">
          <cell r="K10486" t="str">
            <v>13753</v>
          </cell>
          <cell r="L10486" t="e">
            <v>#N/A</v>
          </cell>
        </row>
        <row r="10487">
          <cell r="K10487" t="str">
            <v>13755</v>
          </cell>
          <cell r="L10487" t="e">
            <v>#N/A</v>
          </cell>
        </row>
        <row r="10488">
          <cell r="K10488" t="str">
            <v>13755</v>
          </cell>
          <cell r="L10488" t="e">
            <v>#N/A</v>
          </cell>
        </row>
        <row r="10489">
          <cell r="K10489" t="str">
            <v>13755</v>
          </cell>
          <cell r="L10489" t="e">
            <v>#N/A</v>
          </cell>
        </row>
        <row r="10490">
          <cell r="K10490" t="str">
            <v>13756</v>
          </cell>
          <cell r="L10490" t="e">
            <v>#N/A</v>
          </cell>
        </row>
        <row r="10491">
          <cell r="K10491" t="str">
            <v>13562</v>
          </cell>
          <cell r="L10491" t="e">
            <v>#N/A</v>
          </cell>
        </row>
        <row r="10492">
          <cell r="K10492" t="str">
            <v>13562</v>
          </cell>
          <cell r="L10492" t="e">
            <v>#N/A</v>
          </cell>
        </row>
        <row r="10493">
          <cell r="K10493" t="str">
            <v>13756</v>
          </cell>
          <cell r="L10493" t="e">
            <v>#N/A</v>
          </cell>
        </row>
        <row r="10494">
          <cell r="K10494" t="str">
            <v>13651</v>
          </cell>
          <cell r="L10494" t="e">
            <v>#N/A</v>
          </cell>
        </row>
        <row r="10495">
          <cell r="K10495" t="str">
            <v>13651</v>
          </cell>
          <cell r="L10495" t="e">
            <v>#N/A</v>
          </cell>
        </row>
        <row r="10496">
          <cell r="K10496" t="str">
            <v>37205</v>
          </cell>
          <cell r="L10496" t="e">
            <v>#N/A</v>
          </cell>
        </row>
        <row r="10497">
          <cell r="K10497" t="str">
            <v>13760</v>
          </cell>
          <cell r="L10497" t="e">
            <v>#N/A</v>
          </cell>
        </row>
        <row r="10498">
          <cell r="K10498" t="str">
            <v>13761</v>
          </cell>
          <cell r="L10498" t="e">
            <v>#N/A</v>
          </cell>
        </row>
        <row r="10499">
          <cell r="L10499" t="e">
            <v>#N/A</v>
          </cell>
        </row>
        <row r="10500">
          <cell r="K10500" t="str">
            <v>13147</v>
          </cell>
          <cell r="L10500" t="e">
            <v>#N/A</v>
          </cell>
        </row>
        <row r="10501">
          <cell r="K10501" t="str">
            <v>13762</v>
          </cell>
          <cell r="L10501" t="e">
            <v>#N/A</v>
          </cell>
        </row>
        <row r="10502">
          <cell r="K10502" t="str">
            <v>13262</v>
          </cell>
          <cell r="L10502" t="e">
            <v>#N/A</v>
          </cell>
        </row>
        <row r="10503">
          <cell r="K10503" t="str">
            <v>13262</v>
          </cell>
          <cell r="L10503" t="e">
            <v>#N/A</v>
          </cell>
        </row>
        <row r="10504">
          <cell r="K10504" t="str">
            <v>14171</v>
          </cell>
          <cell r="L10504" t="e">
            <v>#N/A</v>
          </cell>
        </row>
        <row r="10505">
          <cell r="K10505" t="str">
            <v>14171</v>
          </cell>
          <cell r="L10505" t="e">
            <v>#N/A</v>
          </cell>
        </row>
        <row r="10506">
          <cell r="K10506" t="str">
            <v>14171</v>
          </cell>
          <cell r="L10506" t="e">
            <v>#N/A</v>
          </cell>
        </row>
        <row r="10507">
          <cell r="K10507" t="str">
            <v>14171</v>
          </cell>
          <cell r="L10507" t="e">
            <v>#N/A</v>
          </cell>
        </row>
        <row r="10508">
          <cell r="K10508" t="str">
            <v>14171</v>
          </cell>
          <cell r="L10508" t="e">
            <v>#N/A</v>
          </cell>
        </row>
        <row r="10509">
          <cell r="K10509" t="str">
            <v>14171</v>
          </cell>
          <cell r="L10509" t="e">
            <v>#N/A</v>
          </cell>
        </row>
        <row r="10510">
          <cell r="K10510" t="str">
            <v>14172</v>
          </cell>
          <cell r="L10510" t="e">
            <v>#N/A</v>
          </cell>
        </row>
        <row r="10511">
          <cell r="K10511" t="str">
            <v>14172</v>
          </cell>
          <cell r="L10511" t="e">
            <v>#N/A</v>
          </cell>
        </row>
        <row r="10512">
          <cell r="K10512" t="str">
            <v>14172</v>
          </cell>
          <cell r="L10512" t="e">
            <v>#N/A</v>
          </cell>
        </row>
        <row r="10513">
          <cell r="K10513" t="str">
            <v>14172</v>
          </cell>
          <cell r="L10513" t="e">
            <v>#N/A</v>
          </cell>
        </row>
        <row r="10514">
          <cell r="K10514" t="str">
            <v>14172</v>
          </cell>
          <cell r="L10514" t="e">
            <v>#N/A</v>
          </cell>
        </row>
        <row r="10515">
          <cell r="K10515" t="str">
            <v>14172</v>
          </cell>
          <cell r="L10515" t="e">
            <v>#N/A</v>
          </cell>
        </row>
        <row r="10516">
          <cell r="K10516" t="str">
            <v>14173</v>
          </cell>
          <cell r="L10516" t="e">
            <v>#N/A</v>
          </cell>
        </row>
        <row r="10517">
          <cell r="K10517" t="str">
            <v>14173</v>
          </cell>
          <cell r="L10517" t="e">
            <v>#N/A</v>
          </cell>
        </row>
        <row r="10518">
          <cell r="K10518" t="str">
            <v>14173</v>
          </cell>
          <cell r="L10518" t="e">
            <v>#N/A</v>
          </cell>
        </row>
        <row r="10519">
          <cell r="K10519" t="str">
            <v>14173</v>
          </cell>
          <cell r="L10519" t="e">
            <v>#N/A</v>
          </cell>
        </row>
        <row r="10520">
          <cell r="K10520" t="str">
            <v>14173</v>
          </cell>
          <cell r="L10520" t="e">
            <v>#N/A</v>
          </cell>
        </row>
        <row r="10521">
          <cell r="K10521" t="str">
            <v>14173</v>
          </cell>
          <cell r="L10521" t="e">
            <v>#N/A</v>
          </cell>
        </row>
        <row r="10522">
          <cell r="K10522" t="str">
            <v>13763</v>
          </cell>
          <cell r="L10522" t="e">
            <v>#N/A</v>
          </cell>
        </row>
        <row r="10523">
          <cell r="K10523" t="str">
            <v>13764</v>
          </cell>
          <cell r="L10523" t="e">
            <v>#N/A</v>
          </cell>
        </row>
        <row r="10524">
          <cell r="K10524" t="str">
            <v>13765</v>
          </cell>
          <cell r="L10524" t="e">
            <v>#N/A</v>
          </cell>
        </row>
        <row r="10525">
          <cell r="K10525" t="str">
            <v>13765</v>
          </cell>
          <cell r="L10525" t="e">
            <v>#N/A</v>
          </cell>
        </row>
        <row r="10526">
          <cell r="K10526" t="str">
            <v>13766</v>
          </cell>
          <cell r="L10526" t="e">
            <v>#N/A</v>
          </cell>
        </row>
        <row r="10527">
          <cell r="K10527" t="str">
            <v>13571</v>
          </cell>
          <cell r="L10527" t="e">
            <v>#N/A</v>
          </cell>
        </row>
        <row r="10528">
          <cell r="K10528" t="str">
            <v>13662</v>
          </cell>
          <cell r="L10528" t="e">
            <v>#N/A</v>
          </cell>
        </row>
        <row r="10529">
          <cell r="K10529" t="str">
            <v>13662</v>
          </cell>
          <cell r="L10529" t="e">
            <v>#N/A</v>
          </cell>
        </row>
        <row r="10530">
          <cell r="K10530" t="str">
            <v>13750</v>
          </cell>
          <cell r="L10530" t="e">
            <v>#N/A</v>
          </cell>
        </row>
        <row r="10531">
          <cell r="K10531" t="str">
            <v>13250</v>
          </cell>
          <cell r="L10531" t="e">
            <v>#N/A</v>
          </cell>
        </row>
        <row r="10532">
          <cell r="K10532" t="str">
            <v>13250</v>
          </cell>
          <cell r="L10532" t="e">
            <v>#N/A</v>
          </cell>
        </row>
        <row r="10533">
          <cell r="K10533" t="str">
            <v>13260</v>
          </cell>
          <cell r="L10533" t="e">
            <v>#N/A</v>
          </cell>
        </row>
        <row r="10534">
          <cell r="K10534" t="str">
            <v>13270</v>
          </cell>
          <cell r="L10534" t="e">
            <v>#N/A</v>
          </cell>
        </row>
        <row r="10535">
          <cell r="K10535" t="str">
            <v>14170</v>
          </cell>
          <cell r="L10535" t="e">
            <v>#N/A</v>
          </cell>
        </row>
        <row r="10536">
          <cell r="K10536" t="str">
            <v>14170</v>
          </cell>
          <cell r="L10536" t="e">
            <v>#N/A</v>
          </cell>
        </row>
        <row r="10537">
          <cell r="K10537" t="str">
            <v>14170</v>
          </cell>
          <cell r="L10537" t="e">
            <v>#N/A</v>
          </cell>
        </row>
        <row r="10538">
          <cell r="K10538" t="str">
            <v>14153</v>
          </cell>
          <cell r="L10538" t="e">
            <v>#N/A</v>
          </cell>
        </row>
        <row r="10539">
          <cell r="K10539" t="str">
            <v>14153</v>
          </cell>
          <cell r="L10539" t="e">
            <v>#N/A</v>
          </cell>
        </row>
        <row r="10540">
          <cell r="K10540" t="str">
            <v>14153</v>
          </cell>
          <cell r="L10540" t="e">
            <v>#N/A</v>
          </cell>
        </row>
        <row r="10541">
          <cell r="K10541" t="str">
            <v>14165</v>
          </cell>
          <cell r="L10541" t="e">
            <v>#N/A</v>
          </cell>
        </row>
        <row r="10542">
          <cell r="K10542" t="str">
            <v>14165</v>
          </cell>
          <cell r="L10542" t="e">
            <v>#N/A</v>
          </cell>
        </row>
        <row r="10543">
          <cell r="K10543" t="str">
            <v>14165</v>
          </cell>
          <cell r="L10543" t="e">
            <v>#N/A</v>
          </cell>
        </row>
        <row r="10544">
          <cell r="K10544" t="str">
            <v>14165</v>
          </cell>
          <cell r="L10544" t="e">
            <v>#N/A</v>
          </cell>
        </row>
        <row r="10545">
          <cell r="K10545" t="str">
            <v>14165</v>
          </cell>
          <cell r="L10545" t="e">
            <v>#N/A</v>
          </cell>
        </row>
        <row r="10546">
          <cell r="K10546" t="str">
            <v>14165</v>
          </cell>
          <cell r="L10546" t="e">
            <v>#N/A</v>
          </cell>
        </row>
        <row r="10547">
          <cell r="K10547" t="str">
            <v>13764</v>
          </cell>
          <cell r="L10547" t="e">
            <v>#N/A</v>
          </cell>
        </row>
        <row r="10548">
          <cell r="K10548" t="str">
            <v>13350</v>
          </cell>
          <cell r="L10548" t="e">
            <v>#N/A</v>
          </cell>
        </row>
        <row r="10549">
          <cell r="K10549" t="str">
            <v>13370</v>
          </cell>
          <cell r="L10549" t="e">
            <v>#N/A</v>
          </cell>
        </row>
        <row r="10550">
          <cell r="K10550" t="str">
            <v>13370</v>
          </cell>
          <cell r="L10550" t="e">
            <v>#N/A</v>
          </cell>
        </row>
        <row r="10551">
          <cell r="K10551" t="str">
            <v>13370</v>
          </cell>
          <cell r="L10551" t="e">
            <v>#N/A</v>
          </cell>
        </row>
        <row r="10552">
          <cell r="K10552" t="str">
            <v>13370</v>
          </cell>
          <cell r="L10552" t="e">
            <v>#N/A</v>
          </cell>
        </row>
        <row r="10553">
          <cell r="K10553" t="str">
            <v>13371</v>
          </cell>
          <cell r="L10553" t="e">
            <v>#N/A</v>
          </cell>
        </row>
        <row r="10554">
          <cell r="K10554" t="str">
            <v>13704</v>
          </cell>
          <cell r="L10554" t="e">
            <v>#N/A</v>
          </cell>
        </row>
        <row r="10555">
          <cell r="K10555" t="str">
            <v>18230</v>
          </cell>
          <cell r="L10555" t="e">
            <v>#N/A</v>
          </cell>
        </row>
        <row r="10556">
          <cell r="K10556" t="str">
            <v>13766</v>
          </cell>
          <cell r="L10556" t="e">
            <v>#N/A</v>
          </cell>
        </row>
        <row r="10557">
          <cell r="K10557" t="str">
            <v>13565</v>
          </cell>
          <cell r="L10557" t="e">
            <v>#N/A</v>
          </cell>
        </row>
        <row r="10558">
          <cell r="K10558" t="str">
            <v>13581</v>
          </cell>
          <cell r="L10558" t="e">
            <v>#N/A</v>
          </cell>
        </row>
        <row r="10559">
          <cell r="K10559" t="str">
            <v>13581</v>
          </cell>
          <cell r="L10559" t="e">
            <v>#N/A</v>
          </cell>
        </row>
        <row r="10560">
          <cell r="K10560" t="str">
            <v>18242</v>
          </cell>
          <cell r="L10560" t="e">
            <v>#N/A</v>
          </cell>
        </row>
        <row r="10561">
          <cell r="K10561" t="str">
            <v>13571</v>
          </cell>
          <cell r="L10561" t="e">
            <v>#N/A</v>
          </cell>
        </row>
        <row r="10562">
          <cell r="K10562" t="str">
            <v>13571</v>
          </cell>
          <cell r="L10562" t="e">
            <v>#N/A</v>
          </cell>
        </row>
        <row r="10563">
          <cell r="K10563" t="str">
            <v>13551</v>
          </cell>
          <cell r="L10563" t="e">
            <v>#N/A</v>
          </cell>
        </row>
        <row r="10564">
          <cell r="K10564" t="str">
            <v>13170</v>
          </cell>
          <cell r="L10564" t="e">
            <v>#N/A</v>
          </cell>
        </row>
        <row r="10565">
          <cell r="K10565" t="str">
            <v>13572</v>
          </cell>
          <cell r="L10565" t="e">
            <v>#N/A</v>
          </cell>
        </row>
        <row r="10566">
          <cell r="K10566" t="str">
            <v>13113</v>
          </cell>
          <cell r="L10566" t="e">
            <v>#N/A</v>
          </cell>
        </row>
        <row r="10567">
          <cell r="K10567" t="str">
            <v>13710</v>
          </cell>
          <cell r="L10567" t="e">
            <v>#N/A</v>
          </cell>
        </row>
        <row r="10568">
          <cell r="K10568" t="str">
            <v>13113</v>
          </cell>
          <cell r="L10568" t="e">
            <v>#N/A</v>
          </cell>
        </row>
        <row r="10569">
          <cell r="K10569" t="str">
            <v>13710</v>
          </cell>
          <cell r="L10569" t="e">
            <v>#N/A</v>
          </cell>
        </row>
        <row r="10570">
          <cell r="K10570" t="str">
            <v>13212</v>
          </cell>
          <cell r="L10570" t="e">
            <v>#N/A</v>
          </cell>
        </row>
        <row r="10571">
          <cell r="K10571" t="str">
            <v>13711</v>
          </cell>
          <cell r="L10571" t="e">
            <v>#N/A</v>
          </cell>
        </row>
        <row r="10572">
          <cell r="K10572" t="str">
            <v>13712</v>
          </cell>
          <cell r="L10572" t="e">
            <v>#N/A</v>
          </cell>
        </row>
        <row r="10573">
          <cell r="K10573" t="str">
            <v>13712</v>
          </cell>
          <cell r="L10573" t="e">
            <v>#N/A</v>
          </cell>
        </row>
        <row r="10574">
          <cell r="K10574" t="str">
            <v>13712</v>
          </cell>
          <cell r="L10574" t="e">
            <v>#N/A</v>
          </cell>
        </row>
        <row r="10575">
          <cell r="K10575" t="str">
            <v>14110</v>
          </cell>
          <cell r="L10575" t="e">
            <v>#N/A</v>
          </cell>
        </row>
        <row r="10576">
          <cell r="K10576" t="str">
            <v>14110</v>
          </cell>
          <cell r="L10576" t="e">
            <v>#N/A</v>
          </cell>
        </row>
        <row r="10577">
          <cell r="K10577" t="str">
            <v>14110</v>
          </cell>
          <cell r="L10577" t="e">
            <v>#N/A</v>
          </cell>
        </row>
        <row r="10578">
          <cell r="K10578" t="str">
            <v>14110</v>
          </cell>
          <cell r="L10578" t="e">
            <v>#N/A</v>
          </cell>
        </row>
        <row r="10579">
          <cell r="K10579" t="str">
            <v>14110</v>
          </cell>
          <cell r="L10579" t="e">
            <v>#N/A</v>
          </cell>
        </row>
        <row r="10580">
          <cell r="K10580" t="str">
            <v>13713</v>
          </cell>
          <cell r="L10580" t="e">
            <v>#N/A</v>
          </cell>
        </row>
        <row r="10581">
          <cell r="K10581" t="str">
            <v>13713</v>
          </cell>
          <cell r="L10581" t="e">
            <v>#N/A</v>
          </cell>
        </row>
        <row r="10582">
          <cell r="K10582" t="str">
            <v>13413</v>
          </cell>
          <cell r="L10582" t="e">
            <v>#N/A</v>
          </cell>
        </row>
        <row r="10583">
          <cell r="K10583" t="str">
            <v>13714</v>
          </cell>
          <cell r="L10583" t="e">
            <v>#N/A</v>
          </cell>
        </row>
        <row r="10584">
          <cell r="K10584" t="str">
            <v>13513</v>
          </cell>
          <cell r="L10584" t="e">
            <v>#N/A</v>
          </cell>
        </row>
        <row r="10585">
          <cell r="K10585" t="str">
            <v>13715</v>
          </cell>
          <cell r="L10585" t="e">
            <v>#N/A</v>
          </cell>
        </row>
        <row r="10586">
          <cell r="K10586" t="str">
            <v>13513</v>
          </cell>
          <cell r="L10586" t="e">
            <v>#N/A</v>
          </cell>
        </row>
        <row r="10587">
          <cell r="K10587" t="str">
            <v>13511</v>
          </cell>
          <cell r="L10587" t="e">
            <v>#N/A</v>
          </cell>
        </row>
        <row r="10588">
          <cell r="K10588" t="str">
            <v>13105</v>
          </cell>
          <cell r="L10588" t="e">
            <v>#N/A</v>
          </cell>
        </row>
        <row r="10589">
          <cell r="K10589" t="str">
            <v>13701</v>
          </cell>
          <cell r="L10589" t="e">
            <v>#N/A</v>
          </cell>
        </row>
        <row r="10590">
          <cell r="K10590" t="str">
            <v>13702</v>
          </cell>
          <cell r="L10590" t="e">
            <v>#N/A</v>
          </cell>
        </row>
        <row r="10591">
          <cell r="K10591" t="str">
            <v>13702</v>
          </cell>
          <cell r="L10591" t="e">
            <v>#N/A</v>
          </cell>
        </row>
        <row r="10592">
          <cell r="K10592" t="str">
            <v>14300</v>
          </cell>
          <cell r="L10592" t="e">
            <v>#N/A</v>
          </cell>
        </row>
        <row r="10593">
          <cell r="K10593" t="str">
            <v>14300</v>
          </cell>
          <cell r="L10593" t="e">
            <v>#N/A</v>
          </cell>
        </row>
        <row r="10594">
          <cell r="K10594" t="str">
            <v>14300</v>
          </cell>
          <cell r="L10594" t="e">
            <v>#N/A</v>
          </cell>
        </row>
        <row r="10595">
          <cell r="K10595" t="str">
            <v>13703</v>
          </cell>
          <cell r="L10595" t="e">
            <v>#N/A</v>
          </cell>
        </row>
        <row r="10596">
          <cell r="K10596" t="str">
            <v>13704</v>
          </cell>
          <cell r="L10596" t="e">
            <v>#N/A</v>
          </cell>
        </row>
        <row r="10597">
          <cell r="K10597" t="str">
            <v>13705</v>
          </cell>
          <cell r="L10597" t="e">
            <v>#N/A</v>
          </cell>
        </row>
        <row r="10598">
          <cell r="K10598" t="str">
            <v>13706</v>
          </cell>
          <cell r="L10598" t="e">
            <v>#N/A</v>
          </cell>
        </row>
        <row r="10599">
          <cell r="K10599" t="str">
            <v>18202</v>
          </cell>
          <cell r="L10599" t="e">
            <v>#N/A</v>
          </cell>
        </row>
        <row r="10600">
          <cell r="K10600" t="str">
            <v>18201</v>
          </cell>
          <cell r="L10600" t="e">
            <v>#N/A</v>
          </cell>
        </row>
        <row r="10601">
          <cell r="K10601" t="str">
            <v>18201</v>
          </cell>
          <cell r="L10601" t="e">
            <v>#N/A</v>
          </cell>
        </row>
        <row r="10602">
          <cell r="K10602" t="str">
            <v>18201</v>
          </cell>
          <cell r="L10602" t="e">
            <v>#N/A</v>
          </cell>
        </row>
        <row r="10603">
          <cell r="K10603" t="str">
            <v>18202</v>
          </cell>
          <cell r="L10603" t="e">
            <v>#N/A</v>
          </cell>
        </row>
        <row r="10604">
          <cell r="K10604" t="str">
            <v>18202</v>
          </cell>
          <cell r="L10604" t="e">
            <v>#N/A</v>
          </cell>
        </row>
        <row r="10605">
          <cell r="K10605" t="str">
            <v>18202</v>
          </cell>
          <cell r="L10605" t="e">
            <v>#N/A</v>
          </cell>
        </row>
        <row r="10606">
          <cell r="K10606" t="str">
            <v>18200</v>
          </cell>
          <cell r="L10606" t="e">
            <v>#N/A</v>
          </cell>
        </row>
        <row r="10607">
          <cell r="K10607" t="str">
            <v>18200</v>
          </cell>
          <cell r="L10607" t="e">
            <v>#N/A</v>
          </cell>
        </row>
        <row r="10608">
          <cell r="K10608" t="str">
            <v>18202</v>
          </cell>
          <cell r="L10608" t="e">
            <v>#N/A</v>
          </cell>
        </row>
        <row r="10609">
          <cell r="K10609" t="str">
            <v>18201</v>
          </cell>
          <cell r="L10609" t="e">
            <v>#N/A</v>
          </cell>
        </row>
        <row r="10610">
          <cell r="K10610" t="str">
            <v>18202</v>
          </cell>
          <cell r="L10610" t="e">
            <v>#N/A</v>
          </cell>
        </row>
        <row r="10611">
          <cell r="K10611" t="str">
            <v>17812</v>
          </cell>
          <cell r="L10611" t="e">
            <v>#N/A</v>
          </cell>
        </row>
        <row r="10612">
          <cell r="K10612" t="str">
            <v>17812</v>
          </cell>
          <cell r="L10612" t="e">
            <v>#N/A</v>
          </cell>
        </row>
        <row r="10613">
          <cell r="K10613" t="str">
            <v>17812</v>
          </cell>
          <cell r="L10613" t="e">
            <v>#N/A</v>
          </cell>
        </row>
        <row r="10614">
          <cell r="K10614" t="str">
            <v>17812</v>
          </cell>
          <cell r="L10614" t="e">
            <v>#N/A</v>
          </cell>
        </row>
        <row r="10615">
          <cell r="K10615" t="str">
            <v>17812</v>
          </cell>
          <cell r="L10615" t="e">
            <v>#N/A</v>
          </cell>
        </row>
        <row r="10616">
          <cell r="K10616" t="str">
            <v>17812</v>
          </cell>
          <cell r="L10616" t="e">
            <v>#N/A</v>
          </cell>
        </row>
        <row r="10617">
          <cell r="K10617" t="str">
            <v>17812</v>
          </cell>
          <cell r="L10617" t="e">
            <v>#N/A</v>
          </cell>
        </row>
        <row r="10618">
          <cell r="K10618" t="str">
            <v>17812</v>
          </cell>
          <cell r="L10618" t="e">
            <v>#N/A</v>
          </cell>
        </row>
        <row r="10619">
          <cell r="K10619" t="str">
            <v>17812</v>
          </cell>
          <cell r="L10619" t="e">
            <v>#N/A</v>
          </cell>
        </row>
        <row r="10620">
          <cell r="K10620" t="str">
            <v>17812</v>
          </cell>
          <cell r="L10620" t="e">
            <v>#N/A</v>
          </cell>
        </row>
        <row r="10621">
          <cell r="K10621" t="str">
            <v>17812</v>
          </cell>
          <cell r="L10621" t="e">
            <v>#N/A</v>
          </cell>
        </row>
        <row r="10622">
          <cell r="K10622" t="str">
            <v>18220</v>
          </cell>
          <cell r="L10622" t="e">
            <v>#N/A</v>
          </cell>
        </row>
        <row r="10623">
          <cell r="K10623" t="str">
            <v>18220</v>
          </cell>
          <cell r="L10623" t="e">
            <v>#N/A</v>
          </cell>
        </row>
        <row r="10624">
          <cell r="K10624" t="str">
            <v>18220</v>
          </cell>
          <cell r="L10624" t="e">
            <v>#N/A</v>
          </cell>
        </row>
        <row r="10625">
          <cell r="K10625" t="str">
            <v>18220</v>
          </cell>
          <cell r="L10625" t="e">
            <v>#N/A</v>
          </cell>
        </row>
        <row r="10626">
          <cell r="K10626" t="str">
            <v>14301</v>
          </cell>
          <cell r="L10626" t="e">
            <v>#N/A</v>
          </cell>
        </row>
        <row r="10627">
          <cell r="K10627" t="str">
            <v>14301</v>
          </cell>
          <cell r="L10627" t="e">
            <v>#N/A</v>
          </cell>
        </row>
        <row r="10628">
          <cell r="K10628" t="str">
            <v>14301</v>
          </cell>
          <cell r="L10628" t="e">
            <v>#N/A</v>
          </cell>
        </row>
        <row r="10629">
          <cell r="K10629" t="str">
            <v>14303</v>
          </cell>
          <cell r="L10629" t="e">
            <v>#N/A</v>
          </cell>
        </row>
        <row r="10630">
          <cell r="K10630" t="str">
            <v>14303</v>
          </cell>
          <cell r="L10630" t="e">
            <v>#N/A</v>
          </cell>
        </row>
        <row r="10631">
          <cell r="K10631" t="str">
            <v>14303</v>
          </cell>
          <cell r="L10631" t="e">
            <v>#N/A</v>
          </cell>
        </row>
        <row r="10632">
          <cell r="K10632" t="str">
            <v>18225</v>
          </cell>
          <cell r="L10632" t="e">
            <v>#N/A</v>
          </cell>
        </row>
        <row r="10633">
          <cell r="K10633" t="str">
            <v>18225</v>
          </cell>
          <cell r="L10633" t="e">
            <v>#N/A</v>
          </cell>
        </row>
        <row r="10634">
          <cell r="K10634" t="str">
            <v>18212</v>
          </cell>
          <cell r="L10634" t="e">
            <v>#N/A</v>
          </cell>
        </row>
        <row r="10635">
          <cell r="K10635" t="str">
            <v>18212</v>
          </cell>
          <cell r="L10635" t="e">
            <v>#N/A</v>
          </cell>
        </row>
        <row r="10636">
          <cell r="K10636" t="str">
            <v>14520</v>
          </cell>
          <cell r="L10636" t="e">
            <v>#N/A</v>
          </cell>
        </row>
        <row r="10637">
          <cell r="K10637" t="str">
            <v>14520</v>
          </cell>
          <cell r="L10637" t="e">
            <v>#N/A</v>
          </cell>
        </row>
        <row r="10638">
          <cell r="K10638" t="str">
            <v>14520</v>
          </cell>
          <cell r="L10638" t="e">
            <v>#N/A</v>
          </cell>
        </row>
        <row r="10639">
          <cell r="K10639" t="str">
            <v>14301</v>
          </cell>
          <cell r="L10639" t="e">
            <v>#N/A</v>
          </cell>
        </row>
        <row r="10640">
          <cell r="K10640" t="str">
            <v>14301</v>
          </cell>
          <cell r="L10640" t="e">
            <v>#N/A</v>
          </cell>
        </row>
        <row r="10641">
          <cell r="K10641" t="str">
            <v>14301</v>
          </cell>
          <cell r="L10641" t="e">
            <v>#N/A</v>
          </cell>
        </row>
        <row r="10642">
          <cell r="K10642" t="str">
            <v>13703</v>
          </cell>
          <cell r="L10642" t="e">
            <v>#N/A</v>
          </cell>
        </row>
        <row r="10643">
          <cell r="K10643" t="str">
            <v>13703</v>
          </cell>
          <cell r="L10643" t="e">
            <v>#N/A</v>
          </cell>
        </row>
        <row r="10644">
          <cell r="K10644" t="str">
            <v>13703</v>
          </cell>
          <cell r="L10644" t="e">
            <v>#N/A</v>
          </cell>
        </row>
        <row r="10645">
          <cell r="K10645" t="str">
            <v>13703</v>
          </cell>
          <cell r="L10645" t="e">
            <v>#N/A</v>
          </cell>
        </row>
        <row r="10646">
          <cell r="K10646" t="str">
            <v>13704</v>
          </cell>
          <cell r="L10646" t="e">
            <v>#N/A</v>
          </cell>
        </row>
        <row r="10647">
          <cell r="K10647" t="str">
            <v>18213</v>
          </cell>
          <cell r="L10647" t="e">
            <v>#N/A</v>
          </cell>
        </row>
        <row r="10648">
          <cell r="K10648" t="str">
            <v>13556</v>
          </cell>
          <cell r="L10648" t="e">
            <v>#N/A</v>
          </cell>
        </row>
        <row r="10649">
          <cell r="K10649" t="str">
            <v>13555</v>
          </cell>
          <cell r="L10649" t="e">
            <v>#N/A</v>
          </cell>
        </row>
        <row r="10650">
          <cell r="K10650" t="str">
            <v>1371</v>
          </cell>
          <cell r="L10650" t="e">
            <v>#N/A</v>
          </cell>
        </row>
        <row r="10651">
          <cell r="K10651" t="str">
            <v>1371</v>
          </cell>
          <cell r="L10651" t="e">
            <v>#N/A</v>
          </cell>
        </row>
        <row r="10652">
          <cell r="K10652" t="str">
            <v>1262</v>
          </cell>
          <cell r="L10652" t="e">
            <v>#N/A</v>
          </cell>
        </row>
        <row r="10653">
          <cell r="K10653" t="str">
            <v>1262</v>
          </cell>
          <cell r="L10653" t="e">
            <v>#N/A</v>
          </cell>
        </row>
        <row r="10654">
          <cell r="K10654" t="str">
            <v>1371</v>
          </cell>
          <cell r="L10654" t="e">
            <v>#N/A</v>
          </cell>
        </row>
        <row r="10655">
          <cell r="K10655" t="str">
            <v>1371</v>
          </cell>
          <cell r="L10655" t="e">
            <v>#N/A</v>
          </cell>
        </row>
        <row r="10656">
          <cell r="K10656" t="str">
            <v>1371</v>
          </cell>
          <cell r="L10656" t="e">
            <v>#N/A</v>
          </cell>
        </row>
        <row r="10657">
          <cell r="K10657" t="str">
            <v>1371</v>
          </cell>
          <cell r="L10657" t="e">
            <v>#N/A</v>
          </cell>
        </row>
        <row r="10658">
          <cell r="K10658" t="str">
            <v>1262</v>
          </cell>
          <cell r="L10658" t="e">
            <v>#N/A</v>
          </cell>
        </row>
        <row r="10659">
          <cell r="K10659" t="str">
            <v>1371</v>
          </cell>
          <cell r="L10659" t="e">
            <v>#N/A</v>
          </cell>
        </row>
        <row r="10660">
          <cell r="K10660" t="str">
            <v>1371</v>
          </cell>
          <cell r="L10660" t="e">
            <v>#N/A</v>
          </cell>
        </row>
        <row r="10661">
          <cell r="K10661" t="str">
            <v>1371</v>
          </cell>
          <cell r="L10661" t="e">
            <v>#N/A</v>
          </cell>
        </row>
        <row r="10662">
          <cell r="K10662" t="str">
            <v>1262</v>
          </cell>
          <cell r="L10662" t="e">
            <v>#N/A</v>
          </cell>
        </row>
        <row r="10663">
          <cell r="K10663" t="str">
            <v>1262</v>
          </cell>
          <cell r="L10663" t="e">
            <v>#N/A</v>
          </cell>
        </row>
        <row r="10664">
          <cell r="K10664" t="str">
            <v>1371</v>
          </cell>
          <cell r="L10664" t="e">
            <v>#N/A</v>
          </cell>
        </row>
        <row r="10665">
          <cell r="K10665" t="str">
            <v>1371</v>
          </cell>
          <cell r="L10665" t="e">
            <v>#N/A</v>
          </cell>
        </row>
        <row r="10666">
          <cell r="K10666" t="str">
            <v>1371</v>
          </cell>
          <cell r="L10666" t="e">
            <v>#N/A</v>
          </cell>
        </row>
        <row r="10667">
          <cell r="K10667" t="str">
            <v>1371</v>
          </cell>
          <cell r="L10667" t="e">
            <v>#N/A</v>
          </cell>
        </row>
        <row r="10668">
          <cell r="K10668" t="str">
            <v>1262</v>
          </cell>
          <cell r="L10668" t="e">
            <v>#N/A</v>
          </cell>
        </row>
        <row r="10669">
          <cell r="K10669" t="str">
            <v>1262</v>
          </cell>
          <cell r="L10669" t="e">
            <v>#N/A</v>
          </cell>
        </row>
        <row r="10670">
          <cell r="K10670" t="str">
            <v>1371</v>
          </cell>
          <cell r="L10670" t="e">
            <v>#N/A</v>
          </cell>
        </row>
        <row r="10671">
          <cell r="K10671" t="str">
            <v>1371</v>
          </cell>
          <cell r="L10671" t="e">
            <v>#N/A</v>
          </cell>
        </row>
        <row r="10672">
          <cell r="K10672" t="str">
            <v>1371</v>
          </cell>
          <cell r="L10672" t="e">
            <v>#N/A</v>
          </cell>
        </row>
        <row r="10673">
          <cell r="K10673" t="str">
            <v>1371</v>
          </cell>
          <cell r="L10673" t="e">
            <v>#N/A</v>
          </cell>
        </row>
        <row r="10674">
          <cell r="K10674" t="str">
            <v>1262</v>
          </cell>
          <cell r="L10674" t="e">
            <v>#N/A</v>
          </cell>
        </row>
        <row r="10675">
          <cell r="K10675" t="str">
            <v>1262</v>
          </cell>
          <cell r="L10675" t="e">
            <v>#N/A</v>
          </cell>
        </row>
        <row r="10676">
          <cell r="K10676" t="str">
            <v>1371</v>
          </cell>
          <cell r="L10676" t="e">
            <v>#N/A</v>
          </cell>
        </row>
        <row r="10677">
          <cell r="K10677" t="str">
            <v>1371</v>
          </cell>
          <cell r="L10677" t="e">
            <v>#N/A</v>
          </cell>
        </row>
        <row r="10678">
          <cell r="K10678" t="str">
            <v>1371</v>
          </cell>
          <cell r="L10678" t="e">
            <v>#N/A</v>
          </cell>
        </row>
        <row r="10679">
          <cell r="K10679" t="str">
            <v>1371</v>
          </cell>
          <cell r="L10679" t="e">
            <v>#N/A</v>
          </cell>
        </row>
        <row r="10680">
          <cell r="K10680" t="str">
            <v>1262</v>
          </cell>
          <cell r="L10680" t="e">
            <v>#N/A</v>
          </cell>
        </row>
        <row r="10681">
          <cell r="K10681" t="str">
            <v>1262</v>
          </cell>
          <cell r="L10681" t="e">
            <v>#N/A</v>
          </cell>
        </row>
        <row r="10682">
          <cell r="K10682" t="str">
            <v>1371</v>
          </cell>
          <cell r="L10682" t="e">
            <v>#N/A</v>
          </cell>
        </row>
        <row r="10683">
          <cell r="K10683" t="str">
            <v>1371</v>
          </cell>
          <cell r="L10683" t="e">
            <v>#N/A</v>
          </cell>
        </row>
        <row r="10684">
          <cell r="K10684" t="str">
            <v>1383</v>
          </cell>
          <cell r="L10684" t="e">
            <v>#N/A</v>
          </cell>
        </row>
        <row r="10685">
          <cell r="K10685" t="str">
            <v>1383</v>
          </cell>
          <cell r="L10685" t="e">
            <v>#N/A</v>
          </cell>
        </row>
        <row r="10686">
          <cell r="K10686" t="str">
            <v>1383</v>
          </cell>
          <cell r="L10686" t="e">
            <v>#N/A</v>
          </cell>
        </row>
        <row r="10687">
          <cell r="K10687" t="str">
            <v>1383</v>
          </cell>
          <cell r="L10687" t="e">
            <v>#N/A</v>
          </cell>
        </row>
        <row r="10688">
          <cell r="K10688" t="str">
            <v>1383</v>
          </cell>
          <cell r="L10688" t="e">
            <v>#N/A</v>
          </cell>
        </row>
        <row r="10689">
          <cell r="K10689" t="str">
            <v>1383</v>
          </cell>
          <cell r="L10689" t="e">
            <v>#N/A</v>
          </cell>
        </row>
        <row r="10690">
          <cell r="K10690" t="str">
            <v>1383</v>
          </cell>
          <cell r="L10690" t="e">
            <v>#N/A</v>
          </cell>
        </row>
        <row r="10691">
          <cell r="K10691" t="str">
            <v>1383</v>
          </cell>
          <cell r="L10691" t="e">
            <v>#N/A</v>
          </cell>
        </row>
        <row r="10692">
          <cell r="K10692" t="str">
            <v>1383</v>
          </cell>
          <cell r="L10692" t="e">
            <v>#N/A</v>
          </cell>
        </row>
        <row r="10693">
          <cell r="K10693" t="str">
            <v>1383</v>
          </cell>
          <cell r="L10693" t="e">
            <v>#N/A</v>
          </cell>
        </row>
        <row r="10694">
          <cell r="K10694" t="str">
            <v>1383</v>
          </cell>
          <cell r="L10694" t="e">
            <v>#N/A</v>
          </cell>
        </row>
        <row r="10695">
          <cell r="K10695" t="str">
            <v>1383</v>
          </cell>
          <cell r="L10695" t="e">
            <v>#N/A</v>
          </cell>
        </row>
        <row r="10696">
          <cell r="K10696" t="str">
            <v>13720</v>
          </cell>
          <cell r="L10696" t="e">
            <v>#N/A</v>
          </cell>
        </row>
        <row r="10697">
          <cell r="K10697" t="str">
            <v>13720</v>
          </cell>
          <cell r="L10697" t="e">
            <v>#N/A</v>
          </cell>
        </row>
        <row r="10698">
          <cell r="K10698" t="str">
            <v>1262</v>
          </cell>
          <cell r="L10698" t="e">
            <v>#N/A</v>
          </cell>
        </row>
        <row r="10699">
          <cell r="K10699" t="str">
            <v>13720</v>
          </cell>
          <cell r="L10699" t="e">
            <v>#N/A</v>
          </cell>
        </row>
        <row r="10700">
          <cell r="K10700" t="str">
            <v>13720</v>
          </cell>
          <cell r="L10700" t="e">
            <v>#N/A</v>
          </cell>
        </row>
        <row r="10701">
          <cell r="K10701" t="str">
            <v>1262</v>
          </cell>
          <cell r="L10701" t="e">
            <v>#N/A</v>
          </cell>
        </row>
        <row r="10702">
          <cell r="K10702" t="str">
            <v>13720</v>
          </cell>
          <cell r="L10702" t="e">
            <v>#N/A</v>
          </cell>
        </row>
        <row r="10703">
          <cell r="K10703" t="str">
            <v>13720</v>
          </cell>
          <cell r="L10703" t="e">
            <v>#N/A</v>
          </cell>
        </row>
        <row r="10704">
          <cell r="K10704" t="str">
            <v>1262</v>
          </cell>
          <cell r="L10704" t="e">
            <v>#N/A</v>
          </cell>
        </row>
        <row r="10705">
          <cell r="K10705" t="str">
            <v>13720</v>
          </cell>
          <cell r="L10705" t="e">
            <v>#N/A</v>
          </cell>
        </row>
        <row r="10706">
          <cell r="K10706" t="str">
            <v>13720</v>
          </cell>
          <cell r="L10706" t="e">
            <v>#N/A</v>
          </cell>
        </row>
        <row r="10707">
          <cell r="K10707" t="str">
            <v>13720</v>
          </cell>
          <cell r="L10707" t="e">
            <v>#N/A</v>
          </cell>
        </row>
        <row r="10708">
          <cell r="K10708" t="str">
            <v>1262</v>
          </cell>
          <cell r="L10708" t="e">
            <v>#N/A</v>
          </cell>
        </row>
        <row r="10709">
          <cell r="K10709" t="str">
            <v>1262</v>
          </cell>
          <cell r="L10709" t="e">
            <v>#N/A</v>
          </cell>
        </row>
        <row r="10710">
          <cell r="K10710" t="str">
            <v>13720</v>
          </cell>
          <cell r="L10710" t="e">
            <v>#N/A</v>
          </cell>
        </row>
        <row r="10711">
          <cell r="K10711" t="str">
            <v>13720</v>
          </cell>
          <cell r="L10711" t="e">
            <v>#N/A</v>
          </cell>
        </row>
        <row r="10712">
          <cell r="K10712" t="str">
            <v>13720</v>
          </cell>
          <cell r="L10712" t="e">
            <v>#N/A</v>
          </cell>
        </row>
        <row r="10713">
          <cell r="K10713" t="str">
            <v>13720</v>
          </cell>
          <cell r="L10713" t="e">
            <v>#N/A</v>
          </cell>
        </row>
        <row r="10714">
          <cell r="K10714" t="str">
            <v>1262</v>
          </cell>
          <cell r="L10714" t="e">
            <v>#N/A</v>
          </cell>
        </row>
        <row r="10715">
          <cell r="K10715" t="str">
            <v>1262</v>
          </cell>
          <cell r="L10715" t="e">
            <v>#N/A</v>
          </cell>
        </row>
        <row r="10716">
          <cell r="K10716" t="str">
            <v>13720</v>
          </cell>
          <cell r="L10716" t="e">
            <v>#N/A</v>
          </cell>
        </row>
        <row r="10717">
          <cell r="K10717" t="str">
            <v>13720</v>
          </cell>
          <cell r="L10717" t="e">
            <v>#N/A</v>
          </cell>
        </row>
        <row r="10718">
          <cell r="K10718" t="str">
            <v>13720</v>
          </cell>
          <cell r="L10718" t="e">
            <v>#N/A</v>
          </cell>
        </row>
        <row r="10719">
          <cell r="K10719" t="str">
            <v>13720</v>
          </cell>
          <cell r="L10719" t="e">
            <v>#N/A</v>
          </cell>
        </row>
        <row r="10720">
          <cell r="K10720" t="str">
            <v>1262</v>
          </cell>
          <cell r="L10720" t="e">
            <v>#N/A</v>
          </cell>
        </row>
        <row r="10721">
          <cell r="K10721" t="str">
            <v>1262</v>
          </cell>
          <cell r="L10721" t="e">
            <v>#N/A</v>
          </cell>
        </row>
        <row r="10722">
          <cell r="K10722" t="str">
            <v>13720</v>
          </cell>
          <cell r="L10722" t="e">
            <v>#N/A</v>
          </cell>
        </row>
        <row r="10723">
          <cell r="K10723" t="str">
            <v>13720</v>
          </cell>
          <cell r="L10723" t="e">
            <v>#N/A</v>
          </cell>
        </row>
        <row r="10724">
          <cell r="K10724" t="str">
            <v>13721</v>
          </cell>
          <cell r="L10724" t="e">
            <v>#N/A</v>
          </cell>
        </row>
        <row r="10725">
          <cell r="K10725" t="str">
            <v>13721</v>
          </cell>
          <cell r="L10725" t="e">
            <v>#N/A</v>
          </cell>
        </row>
        <row r="10726">
          <cell r="K10726" t="str">
            <v>18233</v>
          </cell>
          <cell r="L10726" t="e">
            <v>#N/A</v>
          </cell>
        </row>
        <row r="10727">
          <cell r="K10727" t="str">
            <v>18233</v>
          </cell>
          <cell r="L10727" t="e">
            <v>#N/A</v>
          </cell>
        </row>
        <row r="10728">
          <cell r="K10728" t="str">
            <v>18213</v>
          </cell>
          <cell r="L10728" t="e">
            <v>#N/A</v>
          </cell>
        </row>
        <row r="10729">
          <cell r="K10729" t="str">
            <v>13104</v>
          </cell>
          <cell r="L10729" t="e">
            <v>#N/A</v>
          </cell>
        </row>
        <row r="10730">
          <cell r="K10730" t="str">
            <v>13104</v>
          </cell>
          <cell r="L10730" t="e">
            <v>#N/A</v>
          </cell>
        </row>
        <row r="10731">
          <cell r="K10731" t="str">
            <v>18213</v>
          </cell>
          <cell r="L10731" t="e">
            <v>#N/A</v>
          </cell>
        </row>
        <row r="10732">
          <cell r="K10732" t="str">
            <v>18213</v>
          </cell>
          <cell r="L10732" t="e">
            <v>#N/A</v>
          </cell>
        </row>
        <row r="10733">
          <cell r="K10733" t="str">
            <v>18213</v>
          </cell>
          <cell r="L10733" t="e">
            <v>#N/A</v>
          </cell>
        </row>
        <row r="10734">
          <cell r="K10734" t="str">
            <v>18213</v>
          </cell>
          <cell r="L10734" t="e">
            <v>#N/A</v>
          </cell>
        </row>
        <row r="10735">
          <cell r="K10735" t="str">
            <v>18213</v>
          </cell>
          <cell r="L10735" t="e">
            <v>#N/A</v>
          </cell>
        </row>
        <row r="10736">
          <cell r="K10736" t="str">
            <v>18213</v>
          </cell>
          <cell r="L10736" t="e">
            <v>#N/A</v>
          </cell>
        </row>
        <row r="10737">
          <cell r="K10737" t="str">
            <v>14344</v>
          </cell>
          <cell r="L10737" t="e">
            <v>#N/A</v>
          </cell>
        </row>
        <row r="10738">
          <cell r="K10738" t="str">
            <v>14344</v>
          </cell>
          <cell r="L10738" t="e">
            <v>#N/A</v>
          </cell>
        </row>
        <row r="10739">
          <cell r="K10739" t="str">
            <v>14344</v>
          </cell>
          <cell r="L10739" t="e">
            <v>#N/A</v>
          </cell>
        </row>
        <row r="10740">
          <cell r="K10740" t="str">
            <v>14344</v>
          </cell>
          <cell r="L10740" t="e">
            <v>#N/A</v>
          </cell>
        </row>
        <row r="10741">
          <cell r="K10741" t="str">
            <v>18213</v>
          </cell>
          <cell r="L10741" t="e">
            <v>#N/A</v>
          </cell>
        </row>
        <row r="10742">
          <cell r="K10742" t="str">
            <v>18213</v>
          </cell>
          <cell r="L10742" t="e">
            <v>#N/A</v>
          </cell>
        </row>
        <row r="10743">
          <cell r="K10743" t="str">
            <v>18213</v>
          </cell>
          <cell r="L10743" t="e">
            <v>#N/A</v>
          </cell>
        </row>
        <row r="10744">
          <cell r="K10744" t="str">
            <v>18213</v>
          </cell>
          <cell r="L10744" t="e">
            <v>#N/A</v>
          </cell>
        </row>
        <row r="10745">
          <cell r="K10745" t="str">
            <v>14347</v>
          </cell>
          <cell r="L10745" t="e">
            <v>#N/A</v>
          </cell>
        </row>
        <row r="10746">
          <cell r="K10746" t="str">
            <v>14347</v>
          </cell>
          <cell r="L10746" t="e">
            <v>#N/A</v>
          </cell>
        </row>
        <row r="10747">
          <cell r="K10747" t="str">
            <v>14347</v>
          </cell>
          <cell r="L10747" t="e">
            <v>#N/A</v>
          </cell>
        </row>
        <row r="10748">
          <cell r="K10748" t="str">
            <v>14344</v>
          </cell>
          <cell r="L10748" t="e">
            <v>#N/A</v>
          </cell>
        </row>
        <row r="10749">
          <cell r="K10749" t="str">
            <v>14344</v>
          </cell>
          <cell r="L10749" t="e">
            <v>#N/A</v>
          </cell>
        </row>
        <row r="10750">
          <cell r="K10750" t="str">
            <v>14344</v>
          </cell>
          <cell r="L10750" t="e">
            <v>#N/A</v>
          </cell>
        </row>
        <row r="10751">
          <cell r="K10751" t="str">
            <v>14345</v>
          </cell>
          <cell r="L10751" t="e">
            <v>#N/A</v>
          </cell>
        </row>
        <row r="10752">
          <cell r="K10752" t="str">
            <v>14345</v>
          </cell>
          <cell r="L10752" t="e">
            <v>#N/A</v>
          </cell>
        </row>
        <row r="10753">
          <cell r="K10753" t="str">
            <v>14345</v>
          </cell>
          <cell r="L10753" t="e">
            <v>#N/A</v>
          </cell>
        </row>
        <row r="10754">
          <cell r="K10754" t="str">
            <v>18214</v>
          </cell>
          <cell r="L10754" t="e">
            <v>#N/A</v>
          </cell>
        </row>
        <row r="10755">
          <cell r="K10755" t="str">
            <v>18214</v>
          </cell>
          <cell r="L10755" t="e">
            <v>#N/A</v>
          </cell>
        </row>
        <row r="10756">
          <cell r="K10756" t="str">
            <v>18214</v>
          </cell>
          <cell r="L10756" t="e">
            <v>#N/A</v>
          </cell>
        </row>
        <row r="10757">
          <cell r="K10757" t="str">
            <v>13703</v>
          </cell>
          <cell r="L10757" t="e">
            <v>#N/A</v>
          </cell>
        </row>
        <row r="10758">
          <cell r="K10758" t="str">
            <v>18213</v>
          </cell>
          <cell r="L10758" t="e">
            <v>#N/A</v>
          </cell>
        </row>
        <row r="10759">
          <cell r="K10759" t="str">
            <v>18213</v>
          </cell>
          <cell r="L10759" t="e">
            <v>#N/A</v>
          </cell>
        </row>
        <row r="10760">
          <cell r="K10760" t="str">
            <v>18213</v>
          </cell>
          <cell r="L10760" t="e">
            <v>#N/A</v>
          </cell>
        </row>
        <row r="10761">
          <cell r="K10761" t="str">
            <v>18213</v>
          </cell>
          <cell r="L10761" t="e">
            <v>#N/A</v>
          </cell>
        </row>
        <row r="10762">
          <cell r="K10762" t="str">
            <v>13722</v>
          </cell>
          <cell r="L10762" t="e">
            <v>#N/A</v>
          </cell>
        </row>
        <row r="10763">
          <cell r="K10763" t="str">
            <v>13722</v>
          </cell>
          <cell r="L10763" t="e">
            <v>#N/A</v>
          </cell>
        </row>
        <row r="10764">
          <cell r="K10764" t="str">
            <v>18213</v>
          </cell>
          <cell r="L10764" t="e">
            <v>#N/A</v>
          </cell>
        </row>
        <row r="10765">
          <cell r="K10765" t="str">
            <v>18213</v>
          </cell>
          <cell r="L10765" t="e">
            <v>#N/A</v>
          </cell>
        </row>
        <row r="10766">
          <cell r="K10766" t="str">
            <v>18213</v>
          </cell>
          <cell r="L10766" t="e">
            <v>#N/A</v>
          </cell>
        </row>
        <row r="10767">
          <cell r="K10767" t="str">
            <v>18213</v>
          </cell>
          <cell r="L10767" t="e">
            <v>#N/A</v>
          </cell>
        </row>
        <row r="10768">
          <cell r="K10768" t="str">
            <v>18213</v>
          </cell>
          <cell r="L10768" t="e">
            <v>#N/A</v>
          </cell>
        </row>
        <row r="10769">
          <cell r="K10769" t="str">
            <v>18213</v>
          </cell>
          <cell r="L10769" t="e">
            <v>#N/A</v>
          </cell>
        </row>
        <row r="10770">
          <cell r="K10770" t="str">
            <v>18213</v>
          </cell>
          <cell r="L10770" t="e">
            <v>#N/A</v>
          </cell>
        </row>
        <row r="10771">
          <cell r="K10771" t="str">
            <v>18213</v>
          </cell>
          <cell r="L10771" t="e">
            <v>#N/A</v>
          </cell>
        </row>
        <row r="10772">
          <cell r="K10772" t="str">
            <v>18213</v>
          </cell>
          <cell r="L10772" t="e">
            <v>#N/A</v>
          </cell>
        </row>
        <row r="10773">
          <cell r="K10773" t="str">
            <v>18213</v>
          </cell>
          <cell r="L10773" t="e">
            <v>#N/A</v>
          </cell>
        </row>
        <row r="10774">
          <cell r="K10774" t="str">
            <v>15103</v>
          </cell>
          <cell r="L10774" t="e">
            <v>#N/A</v>
          </cell>
        </row>
        <row r="10775">
          <cell r="K10775" t="str">
            <v>18220</v>
          </cell>
          <cell r="L10775" t="e">
            <v>#N/A</v>
          </cell>
        </row>
        <row r="10776">
          <cell r="K10776" t="str">
            <v>15103</v>
          </cell>
          <cell r="L10776" t="e">
            <v>#N/A</v>
          </cell>
        </row>
        <row r="10777">
          <cell r="K10777" t="str">
            <v>15103</v>
          </cell>
          <cell r="L10777" t="e">
            <v>#N/A</v>
          </cell>
        </row>
        <row r="10778">
          <cell r="K10778" t="str">
            <v>15103</v>
          </cell>
          <cell r="L10778" t="e">
            <v>#N/A</v>
          </cell>
        </row>
        <row r="10779">
          <cell r="K10779" t="str">
            <v>15103</v>
          </cell>
          <cell r="L10779" t="e">
            <v>#N/A</v>
          </cell>
        </row>
        <row r="10780">
          <cell r="K10780" t="str">
            <v>15103</v>
          </cell>
          <cell r="L10780" t="e">
            <v>#N/A</v>
          </cell>
        </row>
        <row r="10781">
          <cell r="K10781" t="str">
            <v>15103</v>
          </cell>
          <cell r="L10781" t="e">
            <v>#N/A</v>
          </cell>
        </row>
        <row r="10782">
          <cell r="K10782" t="str">
            <v>15103</v>
          </cell>
          <cell r="L10782" t="e">
            <v>#N/A</v>
          </cell>
        </row>
        <row r="10783">
          <cell r="K10783" t="str">
            <v>15103</v>
          </cell>
          <cell r="L10783" t="e">
            <v>#N/A</v>
          </cell>
        </row>
        <row r="10784">
          <cell r="K10784" t="str">
            <v>15103</v>
          </cell>
          <cell r="L10784" t="e">
            <v>#N/A</v>
          </cell>
        </row>
        <row r="10785">
          <cell r="K10785" t="str">
            <v>15103</v>
          </cell>
          <cell r="L10785" t="e">
            <v>#N/A</v>
          </cell>
        </row>
        <row r="10786">
          <cell r="K10786" t="str">
            <v>15103</v>
          </cell>
          <cell r="L10786" t="e">
            <v>#N/A</v>
          </cell>
        </row>
        <row r="10787">
          <cell r="K10787" t="str">
            <v>13300</v>
          </cell>
          <cell r="L10787" t="e">
            <v>#N/A</v>
          </cell>
        </row>
        <row r="10788">
          <cell r="K10788" t="str">
            <v>18210</v>
          </cell>
          <cell r="L10788" t="e">
            <v>#N/A</v>
          </cell>
        </row>
        <row r="10789">
          <cell r="K10789" t="str">
            <v>15103</v>
          </cell>
          <cell r="L10789" t="e">
            <v>#N/A</v>
          </cell>
        </row>
        <row r="10790">
          <cell r="K10790" t="str">
            <v>18237</v>
          </cell>
          <cell r="L10790" t="e">
            <v>#N/A</v>
          </cell>
        </row>
        <row r="10791">
          <cell r="K10791" t="str">
            <v>15103</v>
          </cell>
          <cell r="L10791" t="e">
            <v>#N/A</v>
          </cell>
        </row>
        <row r="10792">
          <cell r="K10792" t="str">
            <v>15103</v>
          </cell>
          <cell r="L10792" t="e">
            <v>#N/A</v>
          </cell>
        </row>
        <row r="10793">
          <cell r="K10793" t="str">
            <v>15103</v>
          </cell>
          <cell r="L10793" t="e">
            <v>#N/A</v>
          </cell>
        </row>
        <row r="10794">
          <cell r="K10794" t="str">
            <v>15103</v>
          </cell>
          <cell r="L10794" t="e">
            <v>#N/A</v>
          </cell>
        </row>
        <row r="10795">
          <cell r="K10795" t="str">
            <v>15103</v>
          </cell>
          <cell r="L10795" t="e">
            <v>#N/A</v>
          </cell>
        </row>
        <row r="10796">
          <cell r="K10796" t="str">
            <v>15103</v>
          </cell>
          <cell r="L10796" t="e">
            <v>#N/A</v>
          </cell>
        </row>
        <row r="10797">
          <cell r="K10797" t="str">
            <v>15103</v>
          </cell>
          <cell r="L10797" t="e">
            <v>#N/A</v>
          </cell>
        </row>
        <row r="10798">
          <cell r="K10798" t="str">
            <v>13824</v>
          </cell>
          <cell r="L10798" t="e">
            <v>#N/A</v>
          </cell>
        </row>
        <row r="10799">
          <cell r="K10799" t="str">
            <v>18211</v>
          </cell>
          <cell r="L10799" t="e">
            <v>#N/A</v>
          </cell>
        </row>
        <row r="10800">
          <cell r="K10800" t="str">
            <v>18211</v>
          </cell>
          <cell r="L10800" t="e">
            <v>#N/A</v>
          </cell>
        </row>
        <row r="10801">
          <cell r="K10801" t="str">
            <v>18220</v>
          </cell>
          <cell r="L10801" t="e">
            <v>#N/A</v>
          </cell>
        </row>
        <row r="10802">
          <cell r="K10802" t="str">
            <v>13824</v>
          </cell>
          <cell r="L10802" t="e">
            <v>#N/A</v>
          </cell>
        </row>
        <row r="10803">
          <cell r="K10803" t="str">
            <v>18211</v>
          </cell>
          <cell r="L10803" t="e">
            <v>#N/A</v>
          </cell>
        </row>
        <row r="10804">
          <cell r="K10804" t="str">
            <v>18221</v>
          </cell>
          <cell r="L10804" t="e">
            <v>#N/A</v>
          </cell>
        </row>
        <row r="10805">
          <cell r="K10805" t="str">
            <v>18212</v>
          </cell>
          <cell r="L10805" t="e">
            <v>#N/A</v>
          </cell>
        </row>
        <row r="10806">
          <cell r="K10806" t="str">
            <v>18212</v>
          </cell>
          <cell r="L10806" t="e">
            <v>#N/A</v>
          </cell>
        </row>
        <row r="10807">
          <cell r="K10807" t="str">
            <v>18212</v>
          </cell>
          <cell r="L10807" t="e">
            <v>#N/A</v>
          </cell>
        </row>
        <row r="10808">
          <cell r="K10808" t="str">
            <v>18212</v>
          </cell>
          <cell r="L10808" t="e">
            <v>#N/A</v>
          </cell>
        </row>
        <row r="10809">
          <cell r="K10809" t="str">
            <v>18210</v>
          </cell>
          <cell r="L10809" t="e">
            <v>#N/A</v>
          </cell>
        </row>
        <row r="10810">
          <cell r="K10810" t="str">
            <v>13824</v>
          </cell>
          <cell r="L10810" t="e">
            <v>#N/A</v>
          </cell>
        </row>
        <row r="10811">
          <cell r="K10811" t="str">
            <v>18211</v>
          </cell>
          <cell r="L10811" t="e">
            <v>#N/A</v>
          </cell>
        </row>
        <row r="10812">
          <cell r="K10812" t="str">
            <v>18238</v>
          </cell>
          <cell r="L10812" t="e">
            <v>#N/A</v>
          </cell>
        </row>
        <row r="10813">
          <cell r="K10813" t="str">
            <v>18211</v>
          </cell>
          <cell r="L10813" t="e">
            <v>#N/A</v>
          </cell>
        </row>
        <row r="10814">
          <cell r="K10814" t="str">
            <v>18216</v>
          </cell>
          <cell r="L10814" t="e">
            <v>#N/A</v>
          </cell>
        </row>
        <row r="10815">
          <cell r="K10815" t="str">
            <v>18211</v>
          </cell>
          <cell r="L10815" t="e">
            <v>#N/A</v>
          </cell>
        </row>
        <row r="10816">
          <cell r="K10816" t="str">
            <v>18216</v>
          </cell>
          <cell r="L10816" t="e">
            <v>#N/A</v>
          </cell>
        </row>
        <row r="10817">
          <cell r="K10817" t="str">
            <v>18211</v>
          </cell>
          <cell r="L10817" t="e">
            <v>#N/A</v>
          </cell>
        </row>
        <row r="10818">
          <cell r="K10818" t="str">
            <v>18212</v>
          </cell>
          <cell r="L10818" t="e">
            <v>#N/A</v>
          </cell>
        </row>
        <row r="10819">
          <cell r="K10819" t="str">
            <v>13670</v>
          </cell>
          <cell r="L10819" t="e">
            <v>#N/A</v>
          </cell>
        </row>
        <row r="10820">
          <cell r="K10820" t="str">
            <v>13670</v>
          </cell>
          <cell r="L10820" t="e">
            <v>#N/A</v>
          </cell>
        </row>
        <row r="10821">
          <cell r="K10821" t="str">
            <v>13670</v>
          </cell>
          <cell r="L10821" t="e">
            <v>#N/A</v>
          </cell>
        </row>
        <row r="10822">
          <cell r="K10822" t="str">
            <v>13670</v>
          </cell>
          <cell r="L10822" t="e">
            <v>#N/A</v>
          </cell>
        </row>
        <row r="10823">
          <cell r="K10823" t="str">
            <v>13670</v>
          </cell>
          <cell r="L10823" t="e">
            <v>#N/A</v>
          </cell>
        </row>
        <row r="10824">
          <cell r="K10824" t="str">
            <v>13670</v>
          </cell>
          <cell r="L10824" t="e">
            <v>#N/A</v>
          </cell>
        </row>
        <row r="10825">
          <cell r="K10825" t="str">
            <v>13670</v>
          </cell>
          <cell r="L10825" t="e">
            <v>#N/A</v>
          </cell>
        </row>
        <row r="10826">
          <cell r="K10826" t="str">
            <v>13670</v>
          </cell>
          <cell r="L10826" t="e">
            <v>#N/A</v>
          </cell>
        </row>
        <row r="10827">
          <cell r="K10827" t="str">
            <v>13670</v>
          </cell>
          <cell r="L10827" t="e">
            <v>#N/A</v>
          </cell>
        </row>
        <row r="10828">
          <cell r="K10828" t="str">
            <v>13670</v>
          </cell>
          <cell r="L10828" t="e">
            <v>#N/A</v>
          </cell>
        </row>
        <row r="10829">
          <cell r="K10829" t="str">
            <v>13670</v>
          </cell>
          <cell r="L10829" t="e">
            <v>#N/A</v>
          </cell>
        </row>
        <row r="10830">
          <cell r="K10830" t="str">
            <v>13670</v>
          </cell>
          <cell r="L10830" t="e">
            <v>#N/A</v>
          </cell>
        </row>
        <row r="10831">
          <cell r="K10831" t="str">
            <v>13670</v>
          </cell>
          <cell r="L10831" t="e">
            <v>#N/A</v>
          </cell>
        </row>
        <row r="10832">
          <cell r="K10832" t="str">
            <v>13670</v>
          </cell>
          <cell r="L10832" t="e">
            <v>#N/A</v>
          </cell>
        </row>
        <row r="10833">
          <cell r="K10833" t="str">
            <v>13670</v>
          </cell>
          <cell r="L10833" t="e">
            <v>#N/A</v>
          </cell>
        </row>
        <row r="10834">
          <cell r="K10834" t="str">
            <v>13670</v>
          </cell>
          <cell r="L10834" t="e">
            <v>#N/A</v>
          </cell>
        </row>
        <row r="10835">
          <cell r="K10835" t="str">
            <v>13670</v>
          </cell>
          <cell r="L10835" t="e">
            <v>#N/A</v>
          </cell>
        </row>
        <row r="10836">
          <cell r="K10836" t="str">
            <v>13670</v>
          </cell>
          <cell r="L10836" t="e">
            <v>#N/A</v>
          </cell>
        </row>
        <row r="10837">
          <cell r="K10837" t="str">
            <v>13671</v>
          </cell>
          <cell r="L10837" t="e">
            <v>#N/A</v>
          </cell>
        </row>
        <row r="10838">
          <cell r="K10838" t="str">
            <v>13671</v>
          </cell>
          <cell r="L10838" t="e">
            <v>#N/A</v>
          </cell>
        </row>
        <row r="10839">
          <cell r="K10839" t="str">
            <v>13671</v>
          </cell>
          <cell r="L10839" t="e">
            <v>#N/A</v>
          </cell>
        </row>
        <row r="10840">
          <cell r="K10840" t="str">
            <v>13671</v>
          </cell>
          <cell r="L10840" t="e">
            <v>#N/A</v>
          </cell>
        </row>
        <row r="10841">
          <cell r="K10841" t="str">
            <v>13671</v>
          </cell>
          <cell r="L10841" t="e">
            <v>#N/A</v>
          </cell>
        </row>
        <row r="10842">
          <cell r="K10842" t="str">
            <v>13671</v>
          </cell>
          <cell r="L10842" t="e">
            <v>#N/A</v>
          </cell>
        </row>
        <row r="10843">
          <cell r="K10843" t="str">
            <v>13671</v>
          </cell>
          <cell r="L10843" t="e">
            <v>#N/A</v>
          </cell>
        </row>
        <row r="10844">
          <cell r="K10844" t="str">
            <v>13671</v>
          </cell>
          <cell r="L10844" t="e">
            <v>#N/A</v>
          </cell>
        </row>
        <row r="10845">
          <cell r="K10845" t="str">
            <v>13671</v>
          </cell>
          <cell r="L10845" t="e">
            <v>#N/A</v>
          </cell>
        </row>
        <row r="10846">
          <cell r="K10846" t="str">
            <v>13671</v>
          </cell>
          <cell r="L10846" t="e">
            <v>#N/A</v>
          </cell>
        </row>
        <row r="10847">
          <cell r="K10847" t="str">
            <v>13671</v>
          </cell>
          <cell r="L10847" t="e">
            <v>#N/A</v>
          </cell>
        </row>
        <row r="10848">
          <cell r="K10848" t="str">
            <v>13671</v>
          </cell>
          <cell r="L10848" t="e">
            <v>#N/A</v>
          </cell>
        </row>
        <row r="10849">
          <cell r="K10849" t="str">
            <v>13671</v>
          </cell>
          <cell r="L10849" t="e">
            <v>#N/A</v>
          </cell>
        </row>
        <row r="10850">
          <cell r="K10850" t="str">
            <v>13671</v>
          </cell>
          <cell r="L10850" t="e">
            <v>#N/A</v>
          </cell>
        </row>
        <row r="10851">
          <cell r="K10851" t="str">
            <v>13671</v>
          </cell>
          <cell r="L10851" t="e">
            <v>#N/A</v>
          </cell>
        </row>
        <row r="10852">
          <cell r="K10852" t="str">
            <v>13671</v>
          </cell>
          <cell r="L10852" t="e">
            <v>#N/A</v>
          </cell>
        </row>
        <row r="10853">
          <cell r="K10853" t="str">
            <v>13671</v>
          </cell>
          <cell r="L10853" t="e">
            <v>#N/A</v>
          </cell>
        </row>
        <row r="10854">
          <cell r="K10854" t="str">
            <v>13671</v>
          </cell>
          <cell r="L10854" t="e">
            <v>#N/A</v>
          </cell>
        </row>
        <row r="10855">
          <cell r="K10855" t="str">
            <v>13671</v>
          </cell>
          <cell r="L10855" t="e">
            <v>#N/A</v>
          </cell>
        </row>
        <row r="10856">
          <cell r="K10856" t="str">
            <v>13671</v>
          </cell>
          <cell r="L10856" t="e">
            <v>#N/A</v>
          </cell>
        </row>
        <row r="10857">
          <cell r="K10857" t="str">
            <v>13671</v>
          </cell>
          <cell r="L10857" t="e">
            <v>#N/A</v>
          </cell>
        </row>
        <row r="10858">
          <cell r="K10858" t="str">
            <v>13671</v>
          </cell>
          <cell r="L10858" t="e">
            <v>#N/A</v>
          </cell>
        </row>
        <row r="10859">
          <cell r="K10859" t="str">
            <v>13671</v>
          </cell>
          <cell r="L10859" t="e">
            <v>#N/A</v>
          </cell>
        </row>
        <row r="10860">
          <cell r="K10860" t="str">
            <v>13671</v>
          </cell>
          <cell r="L10860" t="e">
            <v>#N/A</v>
          </cell>
        </row>
        <row r="10861">
          <cell r="K10861" t="str">
            <v>13671</v>
          </cell>
          <cell r="L10861" t="e">
            <v>#N/A</v>
          </cell>
        </row>
        <row r="10862">
          <cell r="K10862" t="str">
            <v>13671</v>
          </cell>
          <cell r="L10862" t="e">
            <v>#N/A</v>
          </cell>
        </row>
        <row r="10863">
          <cell r="K10863" t="str">
            <v>13671</v>
          </cell>
          <cell r="L10863" t="e">
            <v>#N/A</v>
          </cell>
        </row>
        <row r="10864">
          <cell r="K10864" t="str">
            <v>13671</v>
          </cell>
          <cell r="L10864" t="e">
            <v>#N/A</v>
          </cell>
        </row>
        <row r="10865">
          <cell r="K10865" t="str">
            <v>13671</v>
          </cell>
          <cell r="L10865" t="e">
            <v>#N/A</v>
          </cell>
        </row>
        <row r="10866">
          <cell r="K10866" t="str">
            <v>13671</v>
          </cell>
          <cell r="L10866" t="e">
            <v>#N/A</v>
          </cell>
        </row>
        <row r="10867">
          <cell r="K10867" t="str">
            <v>13671</v>
          </cell>
          <cell r="L10867" t="e">
            <v>#N/A</v>
          </cell>
        </row>
        <row r="10868">
          <cell r="K10868" t="str">
            <v>13671</v>
          </cell>
          <cell r="L10868" t="e">
            <v>#N/A</v>
          </cell>
        </row>
        <row r="10869">
          <cell r="K10869" t="str">
            <v>13671</v>
          </cell>
          <cell r="L10869" t="e">
            <v>#N/A</v>
          </cell>
        </row>
        <row r="10870">
          <cell r="K10870" t="str">
            <v>13671</v>
          </cell>
          <cell r="L10870" t="e">
            <v>#N/A</v>
          </cell>
        </row>
        <row r="10871">
          <cell r="K10871" t="str">
            <v>13671</v>
          </cell>
          <cell r="L10871" t="e">
            <v>#N/A</v>
          </cell>
        </row>
        <row r="10872">
          <cell r="K10872" t="str">
            <v>13671</v>
          </cell>
          <cell r="L10872" t="e">
            <v>#N/A</v>
          </cell>
        </row>
        <row r="10873">
          <cell r="K10873" t="str">
            <v>13670</v>
          </cell>
          <cell r="L10873" t="e">
            <v>#N/A</v>
          </cell>
        </row>
        <row r="10874">
          <cell r="K10874" t="str">
            <v>13670</v>
          </cell>
          <cell r="L10874" t="e">
            <v>#N/A</v>
          </cell>
        </row>
        <row r="10875">
          <cell r="K10875" t="str">
            <v>13670</v>
          </cell>
          <cell r="L10875" t="e">
            <v>#N/A</v>
          </cell>
        </row>
        <row r="10876">
          <cell r="K10876" t="str">
            <v>13670</v>
          </cell>
          <cell r="L10876" t="e">
            <v>#N/A</v>
          </cell>
        </row>
        <row r="10877">
          <cell r="K10877" t="str">
            <v>13670</v>
          </cell>
          <cell r="L10877" t="e">
            <v>#N/A</v>
          </cell>
        </row>
        <row r="10878">
          <cell r="K10878" t="str">
            <v>13670</v>
          </cell>
          <cell r="L10878" t="e">
            <v>#N/A</v>
          </cell>
        </row>
        <row r="10879">
          <cell r="K10879" t="str">
            <v>13670</v>
          </cell>
          <cell r="L10879" t="e">
            <v>#N/A</v>
          </cell>
        </row>
        <row r="10880">
          <cell r="K10880" t="str">
            <v>13670</v>
          </cell>
          <cell r="L10880" t="e">
            <v>#N/A</v>
          </cell>
        </row>
        <row r="10881">
          <cell r="K10881" t="str">
            <v>13740</v>
          </cell>
          <cell r="L10881" t="e">
            <v>#N/A</v>
          </cell>
        </row>
        <row r="10882">
          <cell r="K10882" t="str">
            <v>13740</v>
          </cell>
          <cell r="L10882" t="e">
            <v>#N/A</v>
          </cell>
        </row>
        <row r="10883">
          <cell r="K10883" t="str">
            <v>13671</v>
          </cell>
          <cell r="L10883" t="e">
            <v>#N/A</v>
          </cell>
        </row>
        <row r="10884">
          <cell r="K10884" t="str">
            <v>13671</v>
          </cell>
          <cell r="L10884" t="e">
            <v>#N/A</v>
          </cell>
        </row>
        <row r="10885">
          <cell r="K10885" t="str">
            <v>13740</v>
          </cell>
          <cell r="L10885" t="e">
            <v>#N/A</v>
          </cell>
        </row>
        <row r="10886">
          <cell r="K10886" t="str">
            <v>13740</v>
          </cell>
          <cell r="L10886" t="e">
            <v>#N/A</v>
          </cell>
        </row>
        <row r="10887">
          <cell r="K10887" t="str">
            <v>13740</v>
          </cell>
          <cell r="L10887" t="e">
            <v>#N/A</v>
          </cell>
        </row>
        <row r="10888">
          <cell r="K10888" t="str">
            <v>13740</v>
          </cell>
          <cell r="L10888" t="e">
            <v>#N/A</v>
          </cell>
        </row>
        <row r="10889">
          <cell r="K10889" t="str">
            <v>13671</v>
          </cell>
          <cell r="L10889" t="e">
            <v>#N/A</v>
          </cell>
        </row>
        <row r="10890">
          <cell r="K10890" t="str">
            <v>13671</v>
          </cell>
          <cell r="L10890" t="e">
            <v>#N/A</v>
          </cell>
        </row>
        <row r="10891">
          <cell r="K10891" t="str">
            <v>13740</v>
          </cell>
          <cell r="L10891" t="e">
            <v>#N/A</v>
          </cell>
        </row>
        <row r="10892">
          <cell r="K10892" t="str">
            <v>13740</v>
          </cell>
          <cell r="L10892" t="e">
            <v>#N/A</v>
          </cell>
        </row>
        <row r="10893">
          <cell r="K10893" t="str">
            <v>13670</v>
          </cell>
          <cell r="L10893" t="e">
            <v>#N/A</v>
          </cell>
        </row>
        <row r="10894">
          <cell r="K10894" t="str">
            <v>13670</v>
          </cell>
          <cell r="L10894" t="e">
            <v>#N/A</v>
          </cell>
        </row>
        <row r="10895">
          <cell r="K10895" t="str">
            <v>13670</v>
          </cell>
          <cell r="L10895" t="e">
            <v>#N/A</v>
          </cell>
        </row>
        <row r="10896">
          <cell r="K10896" t="str">
            <v>13670</v>
          </cell>
          <cell r="L10896" t="e">
            <v>#N/A</v>
          </cell>
        </row>
        <row r="10897">
          <cell r="K10897" t="str">
            <v>13670</v>
          </cell>
          <cell r="L10897" t="e">
            <v>#N/A</v>
          </cell>
        </row>
        <row r="10898">
          <cell r="K10898" t="str">
            <v>13670</v>
          </cell>
          <cell r="L10898" t="e">
            <v>#N/A</v>
          </cell>
        </row>
        <row r="10899">
          <cell r="K10899" t="str">
            <v>13740</v>
          </cell>
          <cell r="L10899" t="e">
            <v>#N/A</v>
          </cell>
        </row>
        <row r="10900">
          <cell r="K10900" t="str">
            <v>13740</v>
          </cell>
          <cell r="L10900" t="e">
            <v>#N/A</v>
          </cell>
        </row>
        <row r="10901">
          <cell r="K10901" t="str">
            <v>13671</v>
          </cell>
          <cell r="L10901" t="e">
            <v>#N/A</v>
          </cell>
        </row>
        <row r="10902">
          <cell r="K10902" t="str">
            <v>13671</v>
          </cell>
          <cell r="L10902" t="e">
            <v>#N/A</v>
          </cell>
        </row>
        <row r="10903">
          <cell r="K10903" t="str">
            <v>13740</v>
          </cell>
          <cell r="L10903" t="e">
            <v>#N/A</v>
          </cell>
        </row>
        <row r="10904">
          <cell r="K10904" t="str">
            <v>13740</v>
          </cell>
          <cell r="L10904" t="e">
            <v>#N/A</v>
          </cell>
        </row>
        <row r="10905">
          <cell r="K10905" t="str">
            <v>13671</v>
          </cell>
          <cell r="L10905" t="e">
            <v>#N/A</v>
          </cell>
        </row>
        <row r="10906">
          <cell r="K10906" t="str">
            <v>13671</v>
          </cell>
          <cell r="L10906" t="e">
            <v>#N/A</v>
          </cell>
        </row>
        <row r="10907">
          <cell r="K10907" t="str">
            <v>13740</v>
          </cell>
          <cell r="L10907" t="e">
            <v>#N/A</v>
          </cell>
        </row>
        <row r="10908">
          <cell r="K10908" t="str">
            <v>13740</v>
          </cell>
          <cell r="L10908" t="e">
            <v>#N/A</v>
          </cell>
        </row>
        <row r="10909">
          <cell r="K10909" t="str">
            <v>13670</v>
          </cell>
          <cell r="L10909" t="e">
            <v>#N/A</v>
          </cell>
        </row>
        <row r="10910">
          <cell r="K10910" t="str">
            <v>13670</v>
          </cell>
          <cell r="L10910" t="e">
            <v>#N/A</v>
          </cell>
        </row>
        <row r="10911">
          <cell r="K10911" t="str">
            <v>13671</v>
          </cell>
          <cell r="L10911" t="e">
            <v>#N/A</v>
          </cell>
        </row>
        <row r="10912">
          <cell r="K10912" t="str">
            <v>13671</v>
          </cell>
          <cell r="L10912" t="e">
            <v>#N/A</v>
          </cell>
        </row>
        <row r="10913">
          <cell r="K10913" t="str">
            <v>13671</v>
          </cell>
          <cell r="L10913" t="e">
            <v>#N/A</v>
          </cell>
        </row>
        <row r="10914">
          <cell r="K10914" t="str">
            <v>13671</v>
          </cell>
          <cell r="L10914" t="e">
            <v>#N/A</v>
          </cell>
        </row>
        <row r="10915">
          <cell r="K10915" t="str">
            <v>13740</v>
          </cell>
          <cell r="L10915" t="e">
            <v>#N/A</v>
          </cell>
        </row>
        <row r="10916">
          <cell r="K10916" t="str">
            <v>13740</v>
          </cell>
          <cell r="L10916" t="e">
            <v>#N/A</v>
          </cell>
        </row>
        <row r="10917">
          <cell r="K10917" t="str">
            <v>13671</v>
          </cell>
          <cell r="L10917" t="e">
            <v>#N/A</v>
          </cell>
        </row>
        <row r="10918">
          <cell r="K10918" t="str">
            <v>13740</v>
          </cell>
          <cell r="L10918" t="e">
            <v>#N/A</v>
          </cell>
        </row>
        <row r="10919">
          <cell r="K10919" t="str">
            <v>13740</v>
          </cell>
          <cell r="L10919" t="e">
            <v>#N/A</v>
          </cell>
        </row>
        <row r="10920">
          <cell r="K10920" t="str">
            <v>13740</v>
          </cell>
          <cell r="L10920" t="e">
            <v>#N/A</v>
          </cell>
        </row>
        <row r="10921">
          <cell r="K10921" t="str">
            <v>13670</v>
          </cell>
          <cell r="L10921" t="e">
            <v>#N/A</v>
          </cell>
        </row>
        <row r="10922">
          <cell r="K10922" t="str">
            <v>13670</v>
          </cell>
          <cell r="L10922" t="e">
            <v>#N/A</v>
          </cell>
        </row>
        <row r="10923">
          <cell r="K10923" t="str">
            <v>13670</v>
          </cell>
          <cell r="L10923" t="e">
            <v>#N/A</v>
          </cell>
        </row>
        <row r="10924">
          <cell r="K10924" t="str">
            <v>13670</v>
          </cell>
          <cell r="L10924" t="e">
            <v>#N/A</v>
          </cell>
        </row>
        <row r="10925">
          <cell r="K10925" t="str">
            <v>13740</v>
          </cell>
          <cell r="L10925" t="e">
            <v>#N/A</v>
          </cell>
        </row>
        <row r="10926">
          <cell r="K10926" t="str">
            <v>13740</v>
          </cell>
          <cell r="L10926" t="e">
            <v>#N/A</v>
          </cell>
        </row>
        <row r="10927">
          <cell r="K10927" t="str">
            <v>13740</v>
          </cell>
          <cell r="L10927" t="e">
            <v>#N/A</v>
          </cell>
        </row>
        <row r="10928">
          <cell r="K10928" t="str">
            <v>13740</v>
          </cell>
          <cell r="L10928" t="e">
            <v>#N/A</v>
          </cell>
        </row>
        <row r="10929">
          <cell r="K10929" t="str">
            <v>1301</v>
          </cell>
          <cell r="L10929" t="e">
            <v>#N/A</v>
          </cell>
        </row>
        <row r="10930">
          <cell r="K10930" t="str">
            <v>1301</v>
          </cell>
          <cell r="L10930" t="e">
            <v>#N/A</v>
          </cell>
        </row>
        <row r="10931">
          <cell r="K10931" t="str">
            <v>1301</v>
          </cell>
          <cell r="L10931" t="e">
            <v>#N/A</v>
          </cell>
        </row>
        <row r="10932">
          <cell r="K10932" t="str">
            <v>1301</v>
          </cell>
          <cell r="L10932" t="e">
            <v>#N/A</v>
          </cell>
        </row>
        <row r="10933">
          <cell r="K10933" t="str">
            <v>13740</v>
          </cell>
          <cell r="L10933" t="e">
            <v>#N/A</v>
          </cell>
        </row>
        <row r="10934">
          <cell r="K10934" t="str">
            <v>13740</v>
          </cell>
          <cell r="L10934" t="e">
            <v>#N/A</v>
          </cell>
        </row>
        <row r="10935">
          <cell r="K10935" t="str">
            <v>13740</v>
          </cell>
          <cell r="L10935" t="e">
            <v>#N/A</v>
          </cell>
        </row>
        <row r="10936">
          <cell r="K10936" t="str">
            <v>13740</v>
          </cell>
          <cell r="L10936" t="e">
            <v>#N/A</v>
          </cell>
        </row>
        <row r="10937">
          <cell r="K10937" t="str">
            <v>13740</v>
          </cell>
          <cell r="L10937" t="e">
            <v>#N/A</v>
          </cell>
        </row>
        <row r="10938">
          <cell r="K10938" t="str">
            <v>13740</v>
          </cell>
          <cell r="L10938" t="e">
            <v>#N/A</v>
          </cell>
        </row>
        <row r="10939">
          <cell r="K10939" t="str">
            <v>13740</v>
          </cell>
          <cell r="L10939" t="e">
            <v>#N/A</v>
          </cell>
        </row>
        <row r="10940">
          <cell r="K10940" t="str">
            <v>13740</v>
          </cell>
          <cell r="L10940" t="e">
            <v>#N/A</v>
          </cell>
        </row>
        <row r="10941">
          <cell r="K10941" t="str">
            <v>13740</v>
          </cell>
          <cell r="L10941" t="e">
            <v>#N/A</v>
          </cell>
        </row>
        <row r="10942">
          <cell r="K10942" t="str">
            <v>13740</v>
          </cell>
          <cell r="L10942" t="e">
            <v>#N/A</v>
          </cell>
        </row>
        <row r="10943">
          <cell r="K10943" t="str">
            <v>13740</v>
          </cell>
          <cell r="L10943" t="e">
            <v>#N/A</v>
          </cell>
        </row>
        <row r="10944">
          <cell r="K10944" t="str">
            <v>13740</v>
          </cell>
          <cell r="L10944" t="e">
            <v>#N/A</v>
          </cell>
        </row>
        <row r="10945">
          <cell r="K10945" t="str">
            <v>13671</v>
          </cell>
          <cell r="L10945" t="e">
            <v>#N/A</v>
          </cell>
        </row>
        <row r="10946">
          <cell r="K10946" t="str">
            <v>13671</v>
          </cell>
          <cell r="L10946" t="e">
            <v>#N/A</v>
          </cell>
        </row>
        <row r="10947">
          <cell r="K10947" t="str">
            <v>13671</v>
          </cell>
          <cell r="L10947" t="e">
            <v>#N/A</v>
          </cell>
        </row>
        <row r="10948">
          <cell r="K10948" t="str">
            <v>13671</v>
          </cell>
          <cell r="L10948" t="e">
            <v>#N/A</v>
          </cell>
        </row>
        <row r="10949">
          <cell r="K10949" t="str">
            <v>13671</v>
          </cell>
          <cell r="L10949" t="e">
            <v>#N/A</v>
          </cell>
        </row>
        <row r="10950">
          <cell r="K10950" t="str">
            <v>13671</v>
          </cell>
          <cell r="L10950" t="e">
            <v>#N/A</v>
          </cell>
        </row>
        <row r="10951">
          <cell r="K10951" t="str">
            <v>13671</v>
          </cell>
          <cell r="L10951" t="e">
            <v>#N/A</v>
          </cell>
        </row>
        <row r="10952">
          <cell r="K10952" t="str">
            <v>13671</v>
          </cell>
          <cell r="L10952" t="e">
            <v>#N/A</v>
          </cell>
        </row>
        <row r="10953">
          <cell r="K10953" t="str">
            <v>13740</v>
          </cell>
          <cell r="L10953" t="e">
            <v>#N/A</v>
          </cell>
        </row>
        <row r="10954">
          <cell r="K10954" t="str">
            <v>13740</v>
          </cell>
          <cell r="L10954" t="e">
            <v>#N/A</v>
          </cell>
        </row>
        <row r="10955">
          <cell r="K10955" t="str">
            <v>13740</v>
          </cell>
          <cell r="L10955" t="e">
            <v>#N/A</v>
          </cell>
        </row>
        <row r="10956">
          <cell r="K10956" t="str">
            <v>13671</v>
          </cell>
          <cell r="L10956" t="e">
            <v>#N/A</v>
          </cell>
        </row>
        <row r="10957">
          <cell r="K10957" t="str">
            <v>13671</v>
          </cell>
          <cell r="L10957" t="e">
            <v>#N/A</v>
          </cell>
        </row>
        <row r="10958">
          <cell r="K10958" t="str">
            <v>13671</v>
          </cell>
          <cell r="L10958" t="e">
            <v>#N/A</v>
          </cell>
        </row>
        <row r="10959">
          <cell r="K10959" t="str">
            <v>13671</v>
          </cell>
          <cell r="L10959" t="e">
            <v>#N/A</v>
          </cell>
        </row>
        <row r="10960">
          <cell r="K10960" t="str">
            <v>13671</v>
          </cell>
          <cell r="L10960" t="e">
            <v>#N/A</v>
          </cell>
        </row>
        <row r="10961">
          <cell r="K10961" t="str">
            <v>13671</v>
          </cell>
          <cell r="L10961" t="e">
            <v>#N/A</v>
          </cell>
        </row>
        <row r="10962">
          <cell r="K10962" t="str">
            <v>13671</v>
          </cell>
          <cell r="L10962" t="e">
            <v>#N/A</v>
          </cell>
        </row>
        <row r="10963">
          <cell r="K10963" t="str">
            <v>13671</v>
          </cell>
          <cell r="L10963" t="e">
            <v>#N/A</v>
          </cell>
        </row>
        <row r="10964">
          <cell r="K10964" t="str">
            <v>13671</v>
          </cell>
          <cell r="L10964" t="e">
            <v>#N/A</v>
          </cell>
        </row>
        <row r="10965">
          <cell r="K10965" t="str">
            <v>13671</v>
          </cell>
          <cell r="L10965" t="e">
            <v>#N/A</v>
          </cell>
        </row>
        <row r="10966">
          <cell r="K10966" t="str">
            <v>13671</v>
          </cell>
          <cell r="L10966" t="e">
            <v>#N/A</v>
          </cell>
        </row>
        <row r="10967">
          <cell r="K10967" t="str">
            <v>13671</v>
          </cell>
          <cell r="L10967" t="e">
            <v>#N/A</v>
          </cell>
        </row>
        <row r="10968">
          <cell r="K10968" t="str">
            <v>13671</v>
          </cell>
          <cell r="L10968" t="e">
            <v>#N/A</v>
          </cell>
        </row>
        <row r="10969">
          <cell r="K10969" t="str">
            <v>13671</v>
          </cell>
          <cell r="L10969" t="e">
            <v>#N/A</v>
          </cell>
        </row>
        <row r="10970">
          <cell r="K10970" t="str">
            <v>13671</v>
          </cell>
          <cell r="L10970" t="e">
            <v>#N/A</v>
          </cell>
        </row>
        <row r="10971">
          <cell r="K10971" t="str">
            <v>1301</v>
          </cell>
          <cell r="L10971" t="e">
            <v>#N/A</v>
          </cell>
        </row>
        <row r="10972">
          <cell r="K10972" t="str">
            <v>1301</v>
          </cell>
          <cell r="L10972" t="e">
            <v>#N/A</v>
          </cell>
        </row>
        <row r="10973">
          <cell r="K10973" t="str">
            <v>1301</v>
          </cell>
          <cell r="L10973" t="e">
            <v>#N/A</v>
          </cell>
        </row>
        <row r="10974">
          <cell r="K10974" t="str">
            <v>1301</v>
          </cell>
          <cell r="L10974" t="e">
            <v>#N/A</v>
          </cell>
        </row>
        <row r="10975">
          <cell r="K10975" t="str">
            <v>13740</v>
          </cell>
          <cell r="L10975" t="e">
            <v>#N/A</v>
          </cell>
        </row>
        <row r="10976">
          <cell r="K10976" t="str">
            <v>13740</v>
          </cell>
          <cell r="L10976" t="e">
            <v>#N/A</v>
          </cell>
        </row>
        <row r="10977">
          <cell r="K10977" t="str">
            <v>13740</v>
          </cell>
          <cell r="L10977" t="e">
            <v>#N/A</v>
          </cell>
        </row>
        <row r="10978">
          <cell r="K10978" t="str">
            <v>13740</v>
          </cell>
          <cell r="L10978" t="e">
            <v>#N/A</v>
          </cell>
        </row>
        <row r="10979">
          <cell r="K10979" t="str">
            <v>13740</v>
          </cell>
          <cell r="L10979" t="e">
            <v>#N/A</v>
          </cell>
        </row>
        <row r="10980">
          <cell r="K10980" t="str">
            <v>13740</v>
          </cell>
          <cell r="L10980" t="e">
            <v>#N/A</v>
          </cell>
        </row>
        <row r="10981">
          <cell r="K10981" t="str">
            <v>13740</v>
          </cell>
          <cell r="L10981" t="e">
            <v>#N/A</v>
          </cell>
        </row>
        <row r="10982">
          <cell r="K10982" t="str">
            <v>13670</v>
          </cell>
          <cell r="L10982" t="e">
            <v>#N/A</v>
          </cell>
        </row>
        <row r="10983">
          <cell r="K10983" t="str">
            <v>13670</v>
          </cell>
          <cell r="L10983" t="e">
            <v>#N/A</v>
          </cell>
        </row>
        <row r="10984">
          <cell r="K10984" t="str">
            <v>13670</v>
          </cell>
          <cell r="L10984" t="e">
            <v>#N/A</v>
          </cell>
        </row>
        <row r="10985">
          <cell r="K10985" t="str">
            <v>13670</v>
          </cell>
          <cell r="L10985" t="e">
            <v>#N/A</v>
          </cell>
        </row>
        <row r="10986">
          <cell r="K10986" t="str">
            <v>13670</v>
          </cell>
          <cell r="L10986" t="e">
            <v>#N/A</v>
          </cell>
        </row>
        <row r="10987">
          <cell r="K10987" t="str">
            <v>13670</v>
          </cell>
          <cell r="L10987" t="e">
            <v>#N/A</v>
          </cell>
        </row>
        <row r="10988">
          <cell r="K10988" t="str">
            <v>13670</v>
          </cell>
          <cell r="L10988" t="e">
            <v>#N/A</v>
          </cell>
        </row>
        <row r="10989">
          <cell r="K10989" t="str">
            <v>13670</v>
          </cell>
          <cell r="L10989" t="e">
            <v>#N/A</v>
          </cell>
        </row>
        <row r="10990">
          <cell r="K10990" t="str">
            <v>13740</v>
          </cell>
          <cell r="L10990" t="e">
            <v>#N/A</v>
          </cell>
        </row>
        <row r="10991">
          <cell r="K10991" t="str">
            <v>13740</v>
          </cell>
          <cell r="L10991" t="e">
            <v>#N/A</v>
          </cell>
        </row>
        <row r="10992">
          <cell r="K10992" t="str">
            <v>13740</v>
          </cell>
          <cell r="L10992" t="e">
            <v>#N/A</v>
          </cell>
        </row>
        <row r="10993">
          <cell r="K10993" t="str">
            <v>13670</v>
          </cell>
          <cell r="L10993" t="e">
            <v>#N/A</v>
          </cell>
        </row>
        <row r="10994">
          <cell r="K10994" t="str">
            <v>13670</v>
          </cell>
          <cell r="L10994" t="e">
            <v>#N/A</v>
          </cell>
        </row>
        <row r="10995">
          <cell r="K10995" t="str">
            <v>13670</v>
          </cell>
          <cell r="L10995" t="e">
            <v>#N/A</v>
          </cell>
        </row>
        <row r="10996">
          <cell r="K10996" t="str">
            <v>13670</v>
          </cell>
          <cell r="L10996" t="e">
            <v>#N/A</v>
          </cell>
        </row>
        <row r="10997">
          <cell r="K10997" t="str">
            <v>13670</v>
          </cell>
          <cell r="L10997" t="e">
            <v>#N/A</v>
          </cell>
        </row>
        <row r="10998">
          <cell r="K10998" t="str">
            <v>13670</v>
          </cell>
          <cell r="L10998" t="e">
            <v>#N/A</v>
          </cell>
        </row>
        <row r="10999">
          <cell r="K10999" t="str">
            <v>13670</v>
          </cell>
          <cell r="L10999" t="e">
            <v>#N/A</v>
          </cell>
        </row>
        <row r="11000">
          <cell r="K11000" t="str">
            <v>13670</v>
          </cell>
          <cell r="L11000" t="e">
            <v>#N/A</v>
          </cell>
        </row>
        <row r="11001">
          <cell r="K11001" t="str">
            <v>13670</v>
          </cell>
          <cell r="L11001" t="e">
            <v>#N/A</v>
          </cell>
        </row>
        <row r="11002">
          <cell r="K11002" t="str">
            <v>13670</v>
          </cell>
          <cell r="L11002" t="e">
            <v>#N/A</v>
          </cell>
        </row>
        <row r="11003">
          <cell r="K11003" t="str">
            <v>13670</v>
          </cell>
          <cell r="L11003" t="e">
            <v>#N/A</v>
          </cell>
        </row>
        <row r="11004">
          <cell r="K11004" t="str">
            <v>13670</v>
          </cell>
          <cell r="L11004" t="e">
            <v>#N/A</v>
          </cell>
        </row>
        <row r="11005">
          <cell r="K11005" t="str">
            <v>13740</v>
          </cell>
          <cell r="L11005" t="e">
            <v>#N/A</v>
          </cell>
        </row>
        <row r="11006">
          <cell r="K11006" t="str">
            <v>13740</v>
          </cell>
          <cell r="L11006" t="e">
            <v>#N/A</v>
          </cell>
        </row>
        <row r="11007">
          <cell r="K11007" t="str">
            <v>13740</v>
          </cell>
          <cell r="L11007" t="e">
            <v>#N/A</v>
          </cell>
        </row>
        <row r="11008">
          <cell r="K11008" t="str">
            <v>13740</v>
          </cell>
          <cell r="L11008" t="e">
            <v>#N/A</v>
          </cell>
        </row>
        <row r="11009">
          <cell r="K11009" t="str">
            <v>13740</v>
          </cell>
          <cell r="L11009" t="e">
            <v>#N/A</v>
          </cell>
        </row>
        <row r="11010">
          <cell r="K11010" t="str">
            <v>13740</v>
          </cell>
          <cell r="L11010" t="e">
            <v>#N/A</v>
          </cell>
        </row>
        <row r="11011">
          <cell r="K11011" t="str">
            <v>13740</v>
          </cell>
          <cell r="L11011" t="e">
            <v>#N/A</v>
          </cell>
        </row>
        <row r="11012">
          <cell r="K11012" t="str">
            <v>13671</v>
          </cell>
          <cell r="L11012" t="e">
            <v>#N/A</v>
          </cell>
        </row>
        <row r="11013">
          <cell r="K11013" t="str">
            <v>13671</v>
          </cell>
          <cell r="L11013" t="e">
            <v>#N/A</v>
          </cell>
        </row>
        <row r="11014">
          <cell r="K11014" t="str">
            <v>13671</v>
          </cell>
          <cell r="L11014" t="e">
            <v>#N/A</v>
          </cell>
        </row>
        <row r="11015">
          <cell r="K11015" t="str">
            <v>13671</v>
          </cell>
          <cell r="L11015" t="e">
            <v>#N/A</v>
          </cell>
        </row>
        <row r="11016">
          <cell r="K11016" t="str">
            <v>13671</v>
          </cell>
          <cell r="L11016" t="e">
            <v>#N/A</v>
          </cell>
        </row>
        <row r="11017">
          <cell r="K11017" t="str">
            <v>13671</v>
          </cell>
          <cell r="L11017" t="e">
            <v>#N/A</v>
          </cell>
        </row>
        <row r="11018">
          <cell r="K11018" t="str">
            <v>13671</v>
          </cell>
          <cell r="L11018" t="e">
            <v>#N/A</v>
          </cell>
        </row>
        <row r="11019">
          <cell r="K11019" t="str">
            <v>13671</v>
          </cell>
          <cell r="L11019" t="e">
            <v>#N/A</v>
          </cell>
        </row>
        <row r="11020">
          <cell r="K11020" t="str">
            <v>13740</v>
          </cell>
          <cell r="L11020" t="e">
            <v>#N/A</v>
          </cell>
        </row>
        <row r="11021">
          <cell r="K11021" t="str">
            <v>13740</v>
          </cell>
          <cell r="L11021" t="e">
            <v>#N/A</v>
          </cell>
        </row>
        <row r="11022">
          <cell r="K11022" t="str">
            <v>13740</v>
          </cell>
          <cell r="L11022" t="e">
            <v>#N/A</v>
          </cell>
        </row>
        <row r="11023">
          <cell r="K11023" t="str">
            <v>13740</v>
          </cell>
          <cell r="L11023" t="e">
            <v>#N/A</v>
          </cell>
        </row>
        <row r="11024">
          <cell r="K11024" t="str">
            <v>13671</v>
          </cell>
          <cell r="L11024" t="e">
            <v>#N/A</v>
          </cell>
        </row>
        <row r="11025">
          <cell r="K11025" t="str">
            <v>13671</v>
          </cell>
          <cell r="L11025" t="e">
            <v>#N/A</v>
          </cell>
        </row>
        <row r="11026">
          <cell r="K11026" t="str">
            <v>13671</v>
          </cell>
          <cell r="L11026" t="e">
            <v>#N/A</v>
          </cell>
        </row>
        <row r="11027">
          <cell r="K11027" t="str">
            <v>13671</v>
          </cell>
          <cell r="L11027" t="e">
            <v>#N/A</v>
          </cell>
        </row>
        <row r="11028">
          <cell r="K11028" t="str">
            <v>13671</v>
          </cell>
          <cell r="L11028" t="e">
            <v>#N/A</v>
          </cell>
        </row>
        <row r="11029">
          <cell r="K11029" t="str">
            <v>13740</v>
          </cell>
          <cell r="L11029" t="e">
            <v>#N/A</v>
          </cell>
        </row>
        <row r="11030">
          <cell r="K11030" t="str">
            <v>13740</v>
          </cell>
          <cell r="L11030" t="e">
            <v>#N/A</v>
          </cell>
        </row>
        <row r="11031">
          <cell r="K11031" t="str">
            <v>13671</v>
          </cell>
          <cell r="L11031" t="e">
            <v>#N/A</v>
          </cell>
        </row>
        <row r="11032">
          <cell r="K11032" t="str">
            <v>13671</v>
          </cell>
          <cell r="L11032" t="e">
            <v>#N/A</v>
          </cell>
        </row>
        <row r="11033">
          <cell r="K11033" t="str">
            <v>13740</v>
          </cell>
          <cell r="L11033" t="e">
            <v>#N/A</v>
          </cell>
        </row>
        <row r="11034">
          <cell r="K11034" t="str">
            <v>13740</v>
          </cell>
          <cell r="L11034" t="e">
            <v>#N/A</v>
          </cell>
        </row>
        <row r="11035">
          <cell r="K11035" t="str">
            <v>13671</v>
          </cell>
          <cell r="L11035" t="e">
            <v>#N/A</v>
          </cell>
        </row>
        <row r="11036">
          <cell r="K11036" t="str">
            <v>13671</v>
          </cell>
          <cell r="L11036" t="e">
            <v>#N/A</v>
          </cell>
        </row>
        <row r="11037">
          <cell r="K11037" t="str">
            <v>13740</v>
          </cell>
          <cell r="L11037" t="e">
            <v>#N/A</v>
          </cell>
        </row>
        <row r="11038">
          <cell r="K11038" t="str">
            <v>13740</v>
          </cell>
          <cell r="L11038" t="e">
            <v>#N/A</v>
          </cell>
        </row>
        <row r="11039">
          <cell r="K11039" t="str">
            <v>13740</v>
          </cell>
          <cell r="L11039" t="e">
            <v>#N/A</v>
          </cell>
        </row>
        <row r="11040">
          <cell r="K11040" t="str">
            <v>13740</v>
          </cell>
          <cell r="L11040" t="e">
            <v>#N/A</v>
          </cell>
        </row>
        <row r="11041">
          <cell r="K11041" t="str">
            <v>13740</v>
          </cell>
          <cell r="L11041" t="e">
            <v>#N/A</v>
          </cell>
        </row>
        <row r="11042">
          <cell r="K11042" t="str">
            <v>13740</v>
          </cell>
          <cell r="L11042" t="e">
            <v>#N/A</v>
          </cell>
        </row>
        <row r="11043">
          <cell r="K11043" t="str">
            <v>13740</v>
          </cell>
          <cell r="L11043" t="e">
            <v>#N/A</v>
          </cell>
        </row>
        <row r="11044">
          <cell r="K11044" t="str">
            <v>13740</v>
          </cell>
          <cell r="L11044" t="e">
            <v>#N/A</v>
          </cell>
        </row>
        <row r="11045">
          <cell r="K11045" t="str">
            <v>13740</v>
          </cell>
          <cell r="L11045" t="e">
            <v>#N/A</v>
          </cell>
        </row>
        <row r="11046">
          <cell r="K11046" t="str">
            <v>13740</v>
          </cell>
          <cell r="L11046" t="e">
            <v>#N/A</v>
          </cell>
        </row>
        <row r="11047">
          <cell r="K11047" t="str">
            <v>13740</v>
          </cell>
          <cell r="L11047" t="e">
            <v>#N/A</v>
          </cell>
        </row>
        <row r="11048">
          <cell r="K11048" t="str">
            <v>13740</v>
          </cell>
          <cell r="L11048" t="e">
            <v>#N/A</v>
          </cell>
        </row>
        <row r="11049">
          <cell r="K11049" t="str">
            <v>13740</v>
          </cell>
          <cell r="L11049" t="e">
            <v>#N/A</v>
          </cell>
        </row>
        <row r="11050">
          <cell r="K11050" t="str">
            <v>13740</v>
          </cell>
          <cell r="L11050" t="e">
            <v>#N/A</v>
          </cell>
        </row>
        <row r="11051">
          <cell r="K11051" t="str">
            <v>13670</v>
          </cell>
          <cell r="L11051" t="e">
            <v>#N/A</v>
          </cell>
        </row>
        <row r="11052">
          <cell r="K11052" t="str">
            <v>13670</v>
          </cell>
          <cell r="L11052" t="e">
            <v>#N/A</v>
          </cell>
        </row>
        <row r="11053">
          <cell r="K11053" t="str">
            <v>13740</v>
          </cell>
          <cell r="L11053" t="e">
            <v>#N/A</v>
          </cell>
        </row>
        <row r="11054">
          <cell r="K11054" t="str">
            <v>13740</v>
          </cell>
          <cell r="L11054" t="e">
            <v>#N/A</v>
          </cell>
        </row>
        <row r="11055">
          <cell r="K11055" t="str">
            <v>13740</v>
          </cell>
          <cell r="L11055" t="e">
            <v>#N/A</v>
          </cell>
        </row>
        <row r="11056">
          <cell r="K11056" t="str">
            <v>13740</v>
          </cell>
          <cell r="L11056" t="e">
            <v>#N/A</v>
          </cell>
        </row>
        <row r="11057">
          <cell r="K11057" t="str">
            <v>13740</v>
          </cell>
          <cell r="L11057" t="e">
            <v>#N/A</v>
          </cell>
        </row>
        <row r="11058">
          <cell r="K11058" t="str">
            <v>13670</v>
          </cell>
          <cell r="L11058" t="e">
            <v>#N/A</v>
          </cell>
        </row>
        <row r="11059">
          <cell r="K11059" t="str">
            <v>13670</v>
          </cell>
          <cell r="L11059" t="e">
            <v>#N/A</v>
          </cell>
        </row>
        <row r="11060">
          <cell r="K11060" t="str">
            <v>13670</v>
          </cell>
          <cell r="L11060" t="e">
            <v>#N/A</v>
          </cell>
        </row>
        <row r="11061">
          <cell r="K11061" t="str">
            <v>13670</v>
          </cell>
          <cell r="L11061" t="e">
            <v>#N/A</v>
          </cell>
        </row>
        <row r="11062">
          <cell r="K11062" t="str">
            <v>13670</v>
          </cell>
          <cell r="L11062" t="e">
            <v>#N/A</v>
          </cell>
        </row>
        <row r="11063">
          <cell r="K11063" t="str">
            <v>13670</v>
          </cell>
          <cell r="L11063" t="e">
            <v>#N/A</v>
          </cell>
        </row>
        <row r="11064">
          <cell r="K11064" t="str">
            <v>13740</v>
          </cell>
          <cell r="L11064" t="e">
            <v>#N/A</v>
          </cell>
        </row>
        <row r="11065">
          <cell r="K11065" t="str">
            <v>13740</v>
          </cell>
          <cell r="L11065" t="e">
            <v>#N/A</v>
          </cell>
        </row>
        <row r="11066">
          <cell r="K11066" t="str">
            <v>13670</v>
          </cell>
          <cell r="L11066" t="e">
            <v>#N/A</v>
          </cell>
        </row>
        <row r="11067">
          <cell r="K11067" t="str">
            <v>13670</v>
          </cell>
          <cell r="L11067" t="e">
            <v>#N/A</v>
          </cell>
        </row>
        <row r="11068">
          <cell r="K11068" t="str">
            <v>13740</v>
          </cell>
          <cell r="L11068" t="e">
            <v>#N/A</v>
          </cell>
        </row>
        <row r="11069">
          <cell r="K11069" t="str">
            <v>13740</v>
          </cell>
          <cell r="L11069" t="e">
            <v>#N/A</v>
          </cell>
        </row>
        <row r="11070">
          <cell r="K11070" t="str">
            <v>13740</v>
          </cell>
          <cell r="L11070" t="e">
            <v>#N/A</v>
          </cell>
        </row>
        <row r="11071">
          <cell r="K11071" t="str">
            <v>13670</v>
          </cell>
          <cell r="L11071" t="e">
            <v>#N/A</v>
          </cell>
        </row>
        <row r="11072">
          <cell r="K11072" t="str">
            <v>13670</v>
          </cell>
          <cell r="L11072" t="e">
            <v>#N/A</v>
          </cell>
        </row>
        <row r="11073">
          <cell r="K11073" t="str">
            <v>13670</v>
          </cell>
          <cell r="L11073" t="e">
            <v>#N/A</v>
          </cell>
        </row>
        <row r="11074">
          <cell r="K11074" t="str">
            <v>13670</v>
          </cell>
          <cell r="L11074" t="e">
            <v>#N/A</v>
          </cell>
        </row>
        <row r="11075">
          <cell r="K11075" t="str">
            <v>13740</v>
          </cell>
          <cell r="L11075" t="e">
            <v>#N/A</v>
          </cell>
        </row>
        <row r="11076">
          <cell r="K11076" t="str">
            <v>13740</v>
          </cell>
          <cell r="L11076" t="e">
            <v>#N/A</v>
          </cell>
        </row>
        <row r="11077">
          <cell r="K11077" t="str">
            <v>13670</v>
          </cell>
          <cell r="L11077" t="e">
            <v>#N/A</v>
          </cell>
        </row>
        <row r="11078">
          <cell r="K11078" t="str">
            <v>13670</v>
          </cell>
          <cell r="L11078" t="e">
            <v>#N/A</v>
          </cell>
        </row>
        <row r="11079">
          <cell r="K11079" t="str">
            <v>13670</v>
          </cell>
          <cell r="L11079" t="e">
            <v>#N/A</v>
          </cell>
        </row>
        <row r="11080">
          <cell r="K11080" t="str">
            <v>13670</v>
          </cell>
          <cell r="L11080" t="e">
            <v>#N/A</v>
          </cell>
        </row>
        <row r="11081">
          <cell r="K11081" t="str">
            <v>13670</v>
          </cell>
          <cell r="L11081" t="e">
            <v>#N/A</v>
          </cell>
        </row>
        <row r="11082">
          <cell r="K11082" t="str">
            <v>13670</v>
          </cell>
          <cell r="L11082" t="e">
            <v>#N/A</v>
          </cell>
        </row>
        <row r="11083">
          <cell r="K11083" t="str">
            <v>13670</v>
          </cell>
          <cell r="L11083" t="e">
            <v>#N/A</v>
          </cell>
        </row>
        <row r="11084">
          <cell r="K11084" t="str">
            <v>13670</v>
          </cell>
          <cell r="L11084" t="e">
            <v>#N/A</v>
          </cell>
        </row>
        <row r="11085">
          <cell r="K11085" t="str">
            <v>13670</v>
          </cell>
          <cell r="L11085" t="e">
            <v>#N/A</v>
          </cell>
        </row>
        <row r="11086">
          <cell r="K11086" t="str">
            <v>13670</v>
          </cell>
          <cell r="L11086" t="e">
            <v>#N/A</v>
          </cell>
        </row>
        <row r="11087">
          <cell r="K11087" t="str">
            <v>13670</v>
          </cell>
          <cell r="L11087" t="e">
            <v>#N/A</v>
          </cell>
        </row>
        <row r="11088">
          <cell r="K11088" t="str">
            <v>13670</v>
          </cell>
          <cell r="L11088" t="e">
            <v>#N/A</v>
          </cell>
        </row>
        <row r="11089">
          <cell r="K11089" t="str">
            <v>13670</v>
          </cell>
          <cell r="L11089" t="e">
            <v>#N/A</v>
          </cell>
        </row>
        <row r="11090">
          <cell r="K11090" t="str">
            <v>13670</v>
          </cell>
          <cell r="L11090" t="e">
            <v>#N/A</v>
          </cell>
        </row>
        <row r="11091">
          <cell r="K11091" t="str">
            <v>13670</v>
          </cell>
          <cell r="L11091" t="e">
            <v>#N/A</v>
          </cell>
        </row>
        <row r="11092">
          <cell r="K11092" t="str">
            <v>13670</v>
          </cell>
          <cell r="L11092" t="e">
            <v>#N/A</v>
          </cell>
        </row>
        <row r="11093">
          <cell r="K11093" t="str">
            <v>13670</v>
          </cell>
          <cell r="L11093" t="e">
            <v>#N/A</v>
          </cell>
        </row>
        <row r="11094">
          <cell r="K11094" t="str">
            <v>13670</v>
          </cell>
          <cell r="L11094" t="e">
            <v>#N/A</v>
          </cell>
        </row>
        <row r="11095">
          <cell r="K11095" t="str">
            <v>13740</v>
          </cell>
          <cell r="L11095" t="e">
            <v>#N/A</v>
          </cell>
        </row>
        <row r="11096">
          <cell r="K11096" t="str">
            <v>13740</v>
          </cell>
          <cell r="L11096" t="e">
            <v>#N/A</v>
          </cell>
        </row>
        <row r="11097">
          <cell r="K11097" t="str">
            <v>13740</v>
          </cell>
          <cell r="L11097" t="e">
            <v>#N/A</v>
          </cell>
        </row>
        <row r="11098">
          <cell r="K11098" t="str">
            <v>13671</v>
          </cell>
          <cell r="L11098" t="e">
            <v>#N/A</v>
          </cell>
        </row>
        <row r="11099">
          <cell r="K11099" t="str">
            <v>13740</v>
          </cell>
          <cell r="L11099" t="e">
            <v>#N/A</v>
          </cell>
        </row>
        <row r="11100">
          <cell r="K11100" t="str">
            <v>13740</v>
          </cell>
          <cell r="L11100" t="e">
            <v>#N/A</v>
          </cell>
        </row>
        <row r="11101">
          <cell r="K11101" t="str">
            <v>13740</v>
          </cell>
          <cell r="L11101" t="e">
            <v>#N/A</v>
          </cell>
        </row>
        <row r="11102">
          <cell r="K11102" t="str">
            <v>13740</v>
          </cell>
          <cell r="L11102" t="e">
            <v>#N/A</v>
          </cell>
        </row>
        <row r="11103">
          <cell r="K11103" t="str">
            <v>13740</v>
          </cell>
          <cell r="L11103" t="e">
            <v>#N/A</v>
          </cell>
        </row>
        <row r="11104">
          <cell r="K11104" t="str">
            <v>13740</v>
          </cell>
          <cell r="L11104" t="e">
            <v>#N/A</v>
          </cell>
        </row>
        <row r="11105">
          <cell r="K11105" t="str">
            <v>13740</v>
          </cell>
          <cell r="L11105" t="e">
            <v>#N/A</v>
          </cell>
        </row>
        <row r="11106">
          <cell r="K11106" t="str">
            <v>13740</v>
          </cell>
          <cell r="L11106" t="e">
            <v>#N/A</v>
          </cell>
        </row>
        <row r="11107">
          <cell r="K11107" t="str">
            <v>13740</v>
          </cell>
          <cell r="L11107" t="e">
            <v>#N/A</v>
          </cell>
        </row>
        <row r="11108">
          <cell r="K11108" t="str">
            <v>13740</v>
          </cell>
          <cell r="L11108" t="e">
            <v>#N/A</v>
          </cell>
        </row>
        <row r="11109">
          <cell r="K11109" t="str">
            <v>13740</v>
          </cell>
          <cell r="L11109" t="e">
            <v>#N/A</v>
          </cell>
        </row>
        <row r="11110">
          <cell r="K11110" t="str">
            <v>13740</v>
          </cell>
          <cell r="L11110" t="e">
            <v>#N/A</v>
          </cell>
        </row>
        <row r="11111">
          <cell r="K11111" t="str">
            <v>13740</v>
          </cell>
          <cell r="L11111" t="e">
            <v>#N/A</v>
          </cell>
        </row>
        <row r="11112">
          <cell r="K11112" t="str">
            <v>13740</v>
          </cell>
          <cell r="L11112" t="e">
            <v>#N/A</v>
          </cell>
        </row>
        <row r="11113">
          <cell r="K11113" t="str">
            <v>13740</v>
          </cell>
          <cell r="L11113" t="e">
            <v>#N/A</v>
          </cell>
        </row>
        <row r="11114">
          <cell r="K11114" t="str">
            <v>13740</v>
          </cell>
          <cell r="L11114" t="e">
            <v>#N/A</v>
          </cell>
        </row>
        <row r="11115">
          <cell r="K11115" t="str">
            <v>13740</v>
          </cell>
          <cell r="L11115" t="e">
            <v>#N/A</v>
          </cell>
        </row>
        <row r="11116">
          <cell r="K11116" t="str">
            <v>13740</v>
          </cell>
          <cell r="L11116" t="e">
            <v>#N/A</v>
          </cell>
        </row>
        <row r="11117">
          <cell r="K11117" t="str">
            <v>13740</v>
          </cell>
          <cell r="L11117" t="e">
            <v>#N/A</v>
          </cell>
        </row>
        <row r="11118">
          <cell r="K11118" t="str">
            <v>13740</v>
          </cell>
          <cell r="L11118" t="e">
            <v>#N/A</v>
          </cell>
        </row>
        <row r="11119">
          <cell r="K11119" t="str">
            <v>13740</v>
          </cell>
          <cell r="L11119" t="e">
            <v>#N/A</v>
          </cell>
        </row>
        <row r="11120">
          <cell r="K11120" t="str">
            <v>13740</v>
          </cell>
          <cell r="L11120" t="e">
            <v>#N/A</v>
          </cell>
        </row>
        <row r="11121">
          <cell r="K11121" t="str">
            <v>13740</v>
          </cell>
          <cell r="L11121" t="e">
            <v>#N/A</v>
          </cell>
        </row>
        <row r="11122">
          <cell r="K11122" t="str">
            <v>13740</v>
          </cell>
          <cell r="L11122" t="e">
            <v>#N/A</v>
          </cell>
        </row>
        <row r="11123">
          <cell r="K11123" t="str">
            <v>13740</v>
          </cell>
          <cell r="L11123" t="e">
            <v>#N/A</v>
          </cell>
        </row>
        <row r="11124">
          <cell r="K11124" t="str">
            <v>13740</v>
          </cell>
          <cell r="L11124" t="e">
            <v>#N/A</v>
          </cell>
        </row>
        <row r="11125">
          <cell r="K11125" t="str">
            <v>13740</v>
          </cell>
          <cell r="L11125" t="e">
            <v>#N/A</v>
          </cell>
        </row>
        <row r="11126">
          <cell r="K11126" t="str">
            <v>13740</v>
          </cell>
          <cell r="L11126" t="e">
            <v>#N/A</v>
          </cell>
        </row>
        <row r="11127">
          <cell r="K11127" t="str">
            <v>13745</v>
          </cell>
          <cell r="L11127" t="e">
            <v>#N/A</v>
          </cell>
        </row>
        <row r="11128">
          <cell r="K11128" t="str">
            <v>13745</v>
          </cell>
          <cell r="L11128" t="e">
            <v>#N/A</v>
          </cell>
        </row>
        <row r="11129">
          <cell r="K11129" t="str">
            <v>13745</v>
          </cell>
          <cell r="L11129" t="e">
            <v>#N/A</v>
          </cell>
        </row>
        <row r="11130">
          <cell r="L11130" t="e">
            <v>#N/A</v>
          </cell>
        </row>
        <row r="11131">
          <cell r="K11131" t="str">
            <v>13745</v>
          </cell>
          <cell r="L11131" t="e">
            <v>#N/A</v>
          </cell>
        </row>
        <row r="11132">
          <cell r="K11132" t="str">
            <v>13745</v>
          </cell>
          <cell r="L11132" t="e">
            <v>#N/A</v>
          </cell>
        </row>
        <row r="11133">
          <cell r="K11133" t="str">
            <v>13745</v>
          </cell>
          <cell r="L11133" t="e">
            <v>#N/A</v>
          </cell>
        </row>
        <row r="11134">
          <cell r="K11134" t="str">
            <v>13745</v>
          </cell>
          <cell r="L11134" t="e">
            <v>#N/A</v>
          </cell>
        </row>
        <row r="11135">
          <cell r="K11135" t="str">
            <v>13745</v>
          </cell>
          <cell r="L11135" t="e">
            <v>#N/A</v>
          </cell>
        </row>
        <row r="11136">
          <cell r="K11136" t="str">
            <v>13745</v>
          </cell>
          <cell r="L11136" t="e">
            <v>#N/A</v>
          </cell>
        </row>
        <row r="11137">
          <cell r="K11137" t="str">
            <v>13745</v>
          </cell>
          <cell r="L11137" t="e">
            <v>#N/A</v>
          </cell>
        </row>
        <row r="11138">
          <cell r="K11138" t="str">
            <v>13745</v>
          </cell>
          <cell r="L11138" t="e">
            <v>#N/A</v>
          </cell>
        </row>
        <row r="11139">
          <cell r="K11139" t="str">
            <v>13745</v>
          </cell>
          <cell r="L11139" t="e">
            <v>#N/A</v>
          </cell>
        </row>
        <row r="11140">
          <cell r="K11140" t="str">
            <v>13745</v>
          </cell>
          <cell r="L11140" t="e">
            <v>#N/A</v>
          </cell>
        </row>
        <row r="11141">
          <cell r="K11141" t="str">
            <v>13746</v>
          </cell>
          <cell r="L11141" t="e">
            <v>#N/A</v>
          </cell>
        </row>
        <row r="11142">
          <cell r="K11142" t="str">
            <v>13745</v>
          </cell>
          <cell r="L11142" t="e">
            <v>#N/A</v>
          </cell>
        </row>
        <row r="11143">
          <cell r="K11143" t="str">
            <v>13745</v>
          </cell>
          <cell r="L11143" t="e">
            <v>#N/A</v>
          </cell>
        </row>
        <row r="11144">
          <cell r="K11144" t="str">
            <v>13745</v>
          </cell>
          <cell r="L11144" t="e">
            <v>#N/A</v>
          </cell>
        </row>
        <row r="11145">
          <cell r="K11145" t="str">
            <v>13745</v>
          </cell>
          <cell r="L11145" t="e">
            <v>#N/A</v>
          </cell>
        </row>
        <row r="11146">
          <cell r="K11146" t="str">
            <v>13746</v>
          </cell>
          <cell r="L11146" t="e">
            <v>#N/A</v>
          </cell>
        </row>
        <row r="11147">
          <cell r="K11147" t="str">
            <v>13743</v>
          </cell>
          <cell r="L11147" t="e">
            <v>#N/A</v>
          </cell>
        </row>
        <row r="11148">
          <cell r="K11148" t="str">
            <v>13744</v>
          </cell>
          <cell r="L11148" t="e">
            <v>#N/A</v>
          </cell>
        </row>
        <row r="11149">
          <cell r="K11149" t="str">
            <v>13741</v>
          </cell>
          <cell r="L11149" t="e">
            <v>#N/A</v>
          </cell>
        </row>
        <row r="11150">
          <cell r="K11150" t="str">
            <v>13741</v>
          </cell>
          <cell r="L11150" t="e">
            <v>#N/A</v>
          </cell>
        </row>
        <row r="11151">
          <cell r="K11151" t="str">
            <v>13233</v>
          </cell>
          <cell r="L11151" t="e">
            <v>#N/A</v>
          </cell>
        </row>
        <row r="11152">
          <cell r="K11152" t="str">
            <v>13742</v>
          </cell>
          <cell r="L11152" t="e">
            <v>#N/A</v>
          </cell>
        </row>
        <row r="11153">
          <cell r="K11153" t="str">
            <v>14311</v>
          </cell>
          <cell r="L11153" t="e">
            <v>#N/A</v>
          </cell>
        </row>
        <row r="11154">
          <cell r="K11154" t="str">
            <v>14311</v>
          </cell>
          <cell r="L11154" t="e">
            <v>#N/A</v>
          </cell>
        </row>
        <row r="11155">
          <cell r="K11155" t="str">
            <v>14310</v>
          </cell>
          <cell r="L11155" t="e">
            <v>#N/A</v>
          </cell>
        </row>
        <row r="11156">
          <cell r="K11156" t="str">
            <v>14310</v>
          </cell>
          <cell r="L11156" t="e">
            <v>#N/A</v>
          </cell>
        </row>
        <row r="11157">
          <cell r="K11157" t="str">
            <v>14311</v>
          </cell>
          <cell r="L11157" t="e">
            <v>#N/A</v>
          </cell>
        </row>
        <row r="11158">
          <cell r="K11158" t="str">
            <v>14311</v>
          </cell>
          <cell r="L11158" t="e">
            <v>#N/A</v>
          </cell>
        </row>
        <row r="11159">
          <cell r="K11159" t="str">
            <v>14310</v>
          </cell>
          <cell r="L11159" t="e">
            <v>#N/A</v>
          </cell>
        </row>
        <row r="11160">
          <cell r="K11160" t="str">
            <v>14310</v>
          </cell>
          <cell r="L11160" t="e">
            <v>#N/A</v>
          </cell>
        </row>
        <row r="11161">
          <cell r="K11161" t="str">
            <v>14312</v>
          </cell>
          <cell r="L11161" t="e">
            <v>#N/A</v>
          </cell>
        </row>
        <row r="11162">
          <cell r="K11162" t="str">
            <v>14312</v>
          </cell>
          <cell r="L11162" t="e">
            <v>#N/A</v>
          </cell>
        </row>
        <row r="11163">
          <cell r="K11163" t="str">
            <v>14312</v>
          </cell>
          <cell r="L11163" t="e">
            <v>#N/A</v>
          </cell>
        </row>
        <row r="11164">
          <cell r="K11164" t="str">
            <v>14316</v>
          </cell>
          <cell r="L11164" t="e">
            <v>#N/A</v>
          </cell>
        </row>
        <row r="11165">
          <cell r="K11165" t="str">
            <v>14316</v>
          </cell>
          <cell r="L11165" t="e">
            <v>#N/A</v>
          </cell>
        </row>
        <row r="11166">
          <cell r="K11166" t="str">
            <v>14313</v>
          </cell>
          <cell r="L11166" t="e">
            <v>#N/A</v>
          </cell>
        </row>
        <row r="11167">
          <cell r="K11167" t="str">
            <v>14313</v>
          </cell>
          <cell r="L11167" t="e">
            <v>#N/A</v>
          </cell>
        </row>
        <row r="11168">
          <cell r="K11168" t="str">
            <v>14313</v>
          </cell>
          <cell r="L11168" t="e">
            <v>#N/A</v>
          </cell>
        </row>
        <row r="11169">
          <cell r="K11169" t="str">
            <v>14314</v>
          </cell>
          <cell r="L11169" t="e">
            <v>#N/A</v>
          </cell>
        </row>
        <row r="11170">
          <cell r="K11170" t="str">
            <v>14314</v>
          </cell>
          <cell r="L11170" t="e">
            <v>#N/A</v>
          </cell>
        </row>
        <row r="11171">
          <cell r="K11171" t="str">
            <v>14314</v>
          </cell>
          <cell r="L11171" t="e">
            <v>#N/A</v>
          </cell>
        </row>
        <row r="11172">
          <cell r="K11172" t="str">
            <v>14315</v>
          </cell>
          <cell r="L11172" t="e">
            <v>#N/A</v>
          </cell>
        </row>
        <row r="11173">
          <cell r="K11173" t="str">
            <v>14315</v>
          </cell>
          <cell r="L11173" t="e">
            <v>#N/A</v>
          </cell>
        </row>
        <row r="11174">
          <cell r="K11174" t="str">
            <v>14315</v>
          </cell>
          <cell r="L11174" t="e">
            <v>#N/A</v>
          </cell>
        </row>
        <row r="11175">
          <cell r="K11175" t="str">
            <v>18222</v>
          </cell>
          <cell r="L11175" t="e">
            <v>#N/A</v>
          </cell>
        </row>
        <row r="11176">
          <cell r="K11176" t="str">
            <v>18222</v>
          </cell>
          <cell r="L11176" t="e">
            <v>#N/A</v>
          </cell>
        </row>
        <row r="11177">
          <cell r="K11177" t="str">
            <v>14317</v>
          </cell>
          <cell r="L11177" t="e">
            <v>#N/A</v>
          </cell>
        </row>
        <row r="11178">
          <cell r="K11178" t="str">
            <v>14317</v>
          </cell>
          <cell r="L11178" t="e">
            <v>#N/A</v>
          </cell>
        </row>
        <row r="11179">
          <cell r="K11179" t="str">
            <v>14317</v>
          </cell>
          <cell r="L11179" t="e">
            <v>#N/A</v>
          </cell>
        </row>
        <row r="11180">
          <cell r="K11180" t="str">
            <v>14318</v>
          </cell>
          <cell r="L11180" t="e">
            <v>#N/A</v>
          </cell>
        </row>
        <row r="11181">
          <cell r="K11181" t="str">
            <v>14318</v>
          </cell>
          <cell r="L11181" t="e">
            <v>#N/A</v>
          </cell>
        </row>
        <row r="11182">
          <cell r="K11182" t="str">
            <v>14318</v>
          </cell>
          <cell r="L11182" t="e">
            <v>#N/A</v>
          </cell>
        </row>
        <row r="11183">
          <cell r="K11183" t="str">
            <v>14317</v>
          </cell>
          <cell r="L11183" t="e">
            <v>#N/A</v>
          </cell>
        </row>
        <row r="11184">
          <cell r="K11184" t="str">
            <v>14317</v>
          </cell>
          <cell r="L11184" t="e">
            <v>#N/A</v>
          </cell>
        </row>
        <row r="11185">
          <cell r="K11185" t="str">
            <v>14318</v>
          </cell>
          <cell r="L11185" t="e">
            <v>#N/A</v>
          </cell>
        </row>
        <row r="11186">
          <cell r="K11186" t="str">
            <v>14318</v>
          </cell>
          <cell r="L11186" t="e">
            <v>#N/A</v>
          </cell>
        </row>
        <row r="11187">
          <cell r="K11187" t="str">
            <v>13740</v>
          </cell>
          <cell r="L11187" t="e">
            <v>#N/A</v>
          </cell>
        </row>
        <row r="11188">
          <cell r="K11188" t="str">
            <v>13743</v>
          </cell>
          <cell r="L11188" t="e">
            <v>#N/A</v>
          </cell>
        </row>
        <row r="11189">
          <cell r="K11189" t="str">
            <v>13736</v>
          </cell>
          <cell r="L11189" t="e">
            <v>#N/A</v>
          </cell>
        </row>
        <row r="11190">
          <cell r="K11190" t="str">
            <v>13736</v>
          </cell>
          <cell r="L11190" t="e">
            <v>#N/A</v>
          </cell>
        </row>
        <row r="11191">
          <cell r="K11191" t="str">
            <v>13736</v>
          </cell>
          <cell r="L11191" t="e">
            <v>#N/A</v>
          </cell>
        </row>
        <row r="11192">
          <cell r="K11192" t="str">
            <v>13736</v>
          </cell>
          <cell r="L11192" t="e">
            <v>#N/A</v>
          </cell>
        </row>
        <row r="11193">
          <cell r="K11193" t="str">
            <v>13732</v>
          </cell>
          <cell r="L11193" t="e">
            <v>#N/A</v>
          </cell>
        </row>
        <row r="11194">
          <cell r="K11194" t="str">
            <v>18216</v>
          </cell>
          <cell r="L11194" t="e">
            <v>#N/A</v>
          </cell>
        </row>
        <row r="11195">
          <cell r="K11195" t="str">
            <v>18216</v>
          </cell>
          <cell r="L11195" t="e">
            <v>#N/A</v>
          </cell>
        </row>
        <row r="11196">
          <cell r="K11196" t="str">
            <v>18216</v>
          </cell>
          <cell r="L11196" t="e">
            <v>#N/A</v>
          </cell>
        </row>
        <row r="11197">
          <cell r="K11197" t="str">
            <v>13723</v>
          </cell>
          <cell r="L11197" t="e">
            <v>#N/A</v>
          </cell>
        </row>
        <row r="11198">
          <cell r="K11198" t="str">
            <v>13723</v>
          </cell>
          <cell r="L11198" t="e">
            <v>#N/A</v>
          </cell>
        </row>
        <row r="11199">
          <cell r="K11199" t="str">
            <v>14331</v>
          </cell>
          <cell r="L11199" t="e">
            <v>#N/A</v>
          </cell>
        </row>
        <row r="11200">
          <cell r="K11200" t="str">
            <v>13724</v>
          </cell>
          <cell r="L11200" t="e">
            <v>#N/A</v>
          </cell>
        </row>
        <row r="11201">
          <cell r="K11201" t="str">
            <v>13724</v>
          </cell>
          <cell r="L11201" t="e">
            <v>#N/A</v>
          </cell>
        </row>
        <row r="11202">
          <cell r="K11202" t="str">
            <v>13723</v>
          </cell>
          <cell r="L11202" t="e">
            <v>#N/A</v>
          </cell>
        </row>
        <row r="11203">
          <cell r="K11203" t="str">
            <v>13723</v>
          </cell>
          <cell r="L11203" t="e">
            <v>#N/A</v>
          </cell>
        </row>
        <row r="11204">
          <cell r="K11204" t="str">
            <v>13723</v>
          </cell>
          <cell r="L11204" t="e">
            <v>#N/A</v>
          </cell>
        </row>
        <row r="11205">
          <cell r="K11205" t="str">
            <v>13723</v>
          </cell>
          <cell r="L11205" t="e">
            <v>#N/A</v>
          </cell>
        </row>
        <row r="11206">
          <cell r="K11206" t="str">
            <v>18234</v>
          </cell>
          <cell r="L11206" t="e">
            <v>#N/A</v>
          </cell>
        </row>
        <row r="11207">
          <cell r="K11207" t="str">
            <v>18235</v>
          </cell>
          <cell r="L11207" t="e">
            <v>#N/A</v>
          </cell>
        </row>
        <row r="11208">
          <cell r="K11208" t="str">
            <v>18235</v>
          </cell>
          <cell r="L11208" t="e">
            <v>#N/A</v>
          </cell>
        </row>
        <row r="11209">
          <cell r="K11209" t="str">
            <v>18234</v>
          </cell>
          <cell r="L11209" t="e">
            <v>#N/A</v>
          </cell>
        </row>
        <row r="11210">
          <cell r="K11210" t="str">
            <v>18235</v>
          </cell>
          <cell r="L11210" t="e">
            <v>#N/A</v>
          </cell>
        </row>
        <row r="11211">
          <cell r="K11211" t="str">
            <v>18234</v>
          </cell>
          <cell r="L11211" t="e">
            <v>#N/A</v>
          </cell>
        </row>
        <row r="11212">
          <cell r="K11212" t="str">
            <v>18235</v>
          </cell>
          <cell r="L11212" t="e">
            <v>#N/A</v>
          </cell>
        </row>
        <row r="11213">
          <cell r="K11213" t="str">
            <v>13723</v>
          </cell>
          <cell r="L11213" t="e">
            <v>#N/A</v>
          </cell>
        </row>
        <row r="11214">
          <cell r="K11214" t="str">
            <v>13723</v>
          </cell>
          <cell r="L11214" t="e">
            <v>#N/A</v>
          </cell>
        </row>
        <row r="11215">
          <cell r="K11215" t="str">
            <v>13723</v>
          </cell>
          <cell r="L11215" t="e">
            <v>#N/A</v>
          </cell>
        </row>
        <row r="11216">
          <cell r="K11216" t="str">
            <v>14333</v>
          </cell>
          <cell r="L11216" t="e">
            <v>#N/A</v>
          </cell>
        </row>
        <row r="11217">
          <cell r="K11217" t="str">
            <v>14333</v>
          </cell>
          <cell r="L11217" t="e">
            <v>#N/A</v>
          </cell>
        </row>
        <row r="11218">
          <cell r="K11218" t="str">
            <v>14333</v>
          </cell>
          <cell r="L11218" t="e">
            <v>#N/A</v>
          </cell>
        </row>
        <row r="11219">
          <cell r="K11219" t="str">
            <v>13761</v>
          </cell>
          <cell r="L11219" t="e">
            <v>#N/A</v>
          </cell>
        </row>
        <row r="11220">
          <cell r="K11220" t="str">
            <v>18219</v>
          </cell>
          <cell r="L11220" t="e">
            <v>#N/A</v>
          </cell>
        </row>
        <row r="11221">
          <cell r="K11221" t="str">
            <v>13760</v>
          </cell>
          <cell r="L11221" t="e">
            <v>#N/A</v>
          </cell>
        </row>
        <row r="11222">
          <cell r="K11222" t="str">
            <v>18219</v>
          </cell>
          <cell r="L11222" t="e">
            <v>#N/A</v>
          </cell>
        </row>
        <row r="11223">
          <cell r="K11223" t="str">
            <v>13760</v>
          </cell>
          <cell r="L11223" t="e">
            <v>#N/A</v>
          </cell>
        </row>
        <row r="11224">
          <cell r="K11224" t="str">
            <v>18219</v>
          </cell>
          <cell r="L11224" t="e">
            <v>#N/A</v>
          </cell>
        </row>
        <row r="11225">
          <cell r="L11225" t="e">
            <v>#N/A</v>
          </cell>
        </row>
        <row r="11226">
          <cell r="L11226" t="e">
            <v>#N/A</v>
          </cell>
        </row>
        <row r="11227">
          <cell r="K11227" t="str">
            <v>18219</v>
          </cell>
          <cell r="L11227" t="e">
            <v>#N/A</v>
          </cell>
        </row>
        <row r="11228">
          <cell r="K11228" t="str">
            <v>18219</v>
          </cell>
          <cell r="L11228" t="e">
            <v>#N/A</v>
          </cell>
        </row>
        <row r="11229">
          <cell r="K11229" t="str">
            <v>18239</v>
          </cell>
          <cell r="L11229" t="e">
            <v>#N/A</v>
          </cell>
        </row>
        <row r="11230">
          <cell r="K11230" t="str">
            <v>18215</v>
          </cell>
          <cell r="L11230" t="e">
            <v>#N/A</v>
          </cell>
        </row>
        <row r="11231">
          <cell r="K11231" t="str">
            <v>18241</v>
          </cell>
          <cell r="L11231" t="e">
            <v>#N/A</v>
          </cell>
        </row>
        <row r="11232">
          <cell r="K11232" t="str">
            <v>18239</v>
          </cell>
          <cell r="L11232" t="e">
            <v>#N/A</v>
          </cell>
        </row>
        <row r="11233">
          <cell r="K11233" t="str">
            <v>18240</v>
          </cell>
          <cell r="L11233" t="e">
            <v>#N/A</v>
          </cell>
        </row>
        <row r="11234">
          <cell r="K11234" t="str">
            <v>18230</v>
          </cell>
          <cell r="L11234" t="e">
            <v>#N/A</v>
          </cell>
        </row>
        <row r="11235">
          <cell r="K11235" t="str">
            <v>18230</v>
          </cell>
          <cell r="L11235" t="e">
            <v>#N/A</v>
          </cell>
        </row>
        <row r="11236">
          <cell r="K11236" t="str">
            <v>18236</v>
          </cell>
          <cell r="L11236" t="e">
            <v>#N/A</v>
          </cell>
        </row>
        <row r="11237">
          <cell r="K11237" t="str">
            <v>18236</v>
          </cell>
          <cell r="L11237" t="e">
            <v>#N/A</v>
          </cell>
        </row>
        <row r="11238">
          <cell r="K11238" t="str">
            <v>18236</v>
          </cell>
          <cell r="L11238" t="e">
            <v>#N/A</v>
          </cell>
        </row>
        <row r="11239">
          <cell r="K11239" t="str">
            <v>18236</v>
          </cell>
          <cell r="L11239" t="e">
            <v>#N/A</v>
          </cell>
        </row>
        <row r="11240">
          <cell r="K11240" t="str">
            <v>18231</v>
          </cell>
          <cell r="L11240" t="e">
            <v>#N/A</v>
          </cell>
        </row>
        <row r="11241">
          <cell r="K11241" t="str">
            <v>18236</v>
          </cell>
          <cell r="L11241" t="e">
            <v>#N/A</v>
          </cell>
        </row>
        <row r="11242">
          <cell r="K11242" t="str">
            <v>18215</v>
          </cell>
          <cell r="L11242" t="e">
            <v>#N/A</v>
          </cell>
        </row>
        <row r="11243">
          <cell r="K11243" t="str">
            <v>18236</v>
          </cell>
          <cell r="L11243" t="e">
            <v>#N/A</v>
          </cell>
        </row>
        <row r="11244">
          <cell r="K11244" t="str">
            <v>13723</v>
          </cell>
          <cell r="L11244" t="e">
            <v>#N/A</v>
          </cell>
        </row>
        <row r="11245">
          <cell r="K11245" t="str">
            <v>18235</v>
          </cell>
          <cell r="L11245" t="e">
            <v>#N/A</v>
          </cell>
        </row>
        <row r="11246">
          <cell r="K11246" t="str">
            <v>18215</v>
          </cell>
          <cell r="L11246" t="e">
            <v>#N/A</v>
          </cell>
        </row>
        <row r="11247">
          <cell r="K11247" t="str">
            <v>18215</v>
          </cell>
          <cell r="L11247" t="e">
            <v>#N/A</v>
          </cell>
        </row>
        <row r="11248">
          <cell r="K11248" t="str">
            <v>18215</v>
          </cell>
          <cell r="L11248" t="e">
            <v>#N/A</v>
          </cell>
        </row>
        <row r="11249">
          <cell r="K11249" t="str">
            <v>18215</v>
          </cell>
          <cell r="L11249" t="e">
            <v>#N/A</v>
          </cell>
        </row>
        <row r="11250">
          <cell r="K11250" t="str">
            <v>18215</v>
          </cell>
          <cell r="L11250" t="e">
            <v>#N/A</v>
          </cell>
        </row>
        <row r="11251">
          <cell r="K11251" t="str">
            <v>18216</v>
          </cell>
          <cell r="L11251" t="e">
            <v>#N/A</v>
          </cell>
        </row>
        <row r="11252">
          <cell r="K11252" t="str">
            <v>18211</v>
          </cell>
          <cell r="L11252" t="e">
            <v>#N/A</v>
          </cell>
        </row>
        <row r="11253">
          <cell r="K11253" t="str">
            <v>13723</v>
          </cell>
          <cell r="L11253" t="e">
            <v>#N/A</v>
          </cell>
        </row>
        <row r="11254">
          <cell r="K11254" t="str">
            <v>13723</v>
          </cell>
          <cell r="L11254" t="e">
            <v>#N/A</v>
          </cell>
        </row>
        <row r="11255">
          <cell r="K11255" t="str">
            <v>13723</v>
          </cell>
          <cell r="L11255" t="e">
            <v>#N/A</v>
          </cell>
        </row>
        <row r="11256">
          <cell r="K11256" t="str">
            <v>13723</v>
          </cell>
          <cell r="L11256" t="e">
            <v>#N/A</v>
          </cell>
        </row>
        <row r="11257">
          <cell r="K11257" t="str">
            <v>14331</v>
          </cell>
          <cell r="L11257" t="e">
            <v>#N/A</v>
          </cell>
        </row>
        <row r="11258">
          <cell r="K11258" t="str">
            <v>13733</v>
          </cell>
          <cell r="L11258" t="e">
            <v>#N/A</v>
          </cell>
        </row>
        <row r="11259">
          <cell r="K11259" t="str">
            <v>13733</v>
          </cell>
          <cell r="L11259" t="e">
            <v>#N/A</v>
          </cell>
        </row>
        <row r="11260">
          <cell r="K11260" t="str">
            <v>13733</v>
          </cell>
          <cell r="L11260" t="e">
            <v>#N/A</v>
          </cell>
        </row>
        <row r="11261">
          <cell r="K11261" t="str">
            <v>13732</v>
          </cell>
          <cell r="L11261" t="e">
            <v>#N/A</v>
          </cell>
        </row>
        <row r="11262">
          <cell r="K11262" t="str">
            <v>13732</v>
          </cell>
          <cell r="L11262" t="e">
            <v>#N/A</v>
          </cell>
        </row>
        <row r="11263">
          <cell r="K11263" t="str">
            <v>13733</v>
          </cell>
          <cell r="L11263" t="e">
            <v>#N/A</v>
          </cell>
        </row>
        <row r="11264">
          <cell r="K11264" t="str">
            <v>13733</v>
          </cell>
          <cell r="L11264" t="e">
            <v>#N/A</v>
          </cell>
        </row>
        <row r="11265">
          <cell r="K11265" t="str">
            <v>13733</v>
          </cell>
          <cell r="L11265" t="e">
            <v>#N/A</v>
          </cell>
        </row>
        <row r="11266">
          <cell r="K11266" t="str">
            <v>13734</v>
          </cell>
          <cell r="L11266" t="e">
            <v>#N/A</v>
          </cell>
        </row>
        <row r="11267">
          <cell r="K11267" t="str">
            <v>13734</v>
          </cell>
          <cell r="L11267" t="e">
            <v>#N/A</v>
          </cell>
        </row>
        <row r="11268">
          <cell r="K11268" t="str">
            <v>13734</v>
          </cell>
          <cell r="L11268" t="e">
            <v>#N/A</v>
          </cell>
        </row>
        <row r="11269">
          <cell r="K11269" t="str">
            <v>13734</v>
          </cell>
          <cell r="L11269" t="e">
            <v>#N/A</v>
          </cell>
        </row>
        <row r="11270">
          <cell r="K11270" t="str">
            <v>13734</v>
          </cell>
          <cell r="L11270" t="e">
            <v>#N/A</v>
          </cell>
        </row>
        <row r="11271">
          <cell r="K11271" t="str">
            <v>13734</v>
          </cell>
          <cell r="L11271" t="e">
            <v>#N/A</v>
          </cell>
        </row>
        <row r="11272">
          <cell r="K11272" t="str">
            <v>13734</v>
          </cell>
          <cell r="L11272" t="e">
            <v>#N/A</v>
          </cell>
        </row>
        <row r="11273">
          <cell r="K11273" t="str">
            <v>13734</v>
          </cell>
          <cell r="L11273" t="e">
            <v>#N/A</v>
          </cell>
        </row>
        <row r="11274">
          <cell r="K11274" t="str">
            <v>13734</v>
          </cell>
          <cell r="L11274" t="e">
            <v>#N/A</v>
          </cell>
        </row>
        <row r="11275">
          <cell r="K11275" t="str">
            <v>13735</v>
          </cell>
          <cell r="L11275" t="e">
            <v>#N/A</v>
          </cell>
        </row>
        <row r="11276">
          <cell r="K11276" t="str">
            <v>13735</v>
          </cell>
          <cell r="L11276" t="e">
            <v>#N/A</v>
          </cell>
        </row>
        <row r="11277">
          <cell r="K11277" t="str">
            <v>13735</v>
          </cell>
          <cell r="L11277" t="e">
            <v>#N/A</v>
          </cell>
        </row>
        <row r="11278">
          <cell r="K11278" t="str">
            <v>13562</v>
          </cell>
          <cell r="L11278" t="e">
            <v>#N/A</v>
          </cell>
        </row>
        <row r="11279">
          <cell r="K11279" t="str">
            <v>13735</v>
          </cell>
          <cell r="L11279" t="e">
            <v>#N/A</v>
          </cell>
        </row>
        <row r="11280">
          <cell r="K11280" t="str">
            <v>14140</v>
          </cell>
          <cell r="L11280" t="e">
            <v>#N/A</v>
          </cell>
        </row>
        <row r="11281">
          <cell r="K11281" t="str">
            <v>14140</v>
          </cell>
          <cell r="L11281" t="e">
            <v>#N/A</v>
          </cell>
        </row>
        <row r="11282">
          <cell r="K11282" t="str">
            <v>14140</v>
          </cell>
          <cell r="L11282" t="e">
            <v>#N/A</v>
          </cell>
        </row>
        <row r="11283">
          <cell r="K11283" t="str">
            <v>14142</v>
          </cell>
          <cell r="L11283" t="e">
            <v>#N/A</v>
          </cell>
        </row>
        <row r="11284">
          <cell r="K11284" t="str">
            <v>14142</v>
          </cell>
          <cell r="L11284" t="e">
            <v>#N/A</v>
          </cell>
        </row>
        <row r="11285">
          <cell r="K11285" t="str">
            <v>14142</v>
          </cell>
          <cell r="L11285" t="e">
            <v>#N/A</v>
          </cell>
        </row>
        <row r="11286">
          <cell r="K11286" t="str">
            <v>14320</v>
          </cell>
          <cell r="L11286" t="e">
            <v>#N/A</v>
          </cell>
        </row>
        <row r="11287">
          <cell r="K11287" t="str">
            <v>14320</v>
          </cell>
          <cell r="L11287" t="e">
            <v>#N/A</v>
          </cell>
        </row>
        <row r="11288">
          <cell r="K11288" t="str">
            <v>14321</v>
          </cell>
          <cell r="L11288" t="e">
            <v>#N/A</v>
          </cell>
        </row>
        <row r="11289">
          <cell r="K11289" t="str">
            <v>14321</v>
          </cell>
          <cell r="L11289" t="e">
            <v>#N/A</v>
          </cell>
        </row>
        <row r="11290">
          <cell r="K11290" t="str">
            <v>14322</v>
          </cell>
          <cell r="L11290" t="e">
            <v>#N/A</v>
          </cell>
        </row>
        <row r="11291">
          <cell r="K11291" t="str">
            <v>14322</v>
          </cell>
          <cell r="L11291" t="e">
            <v>#N/A</v>
          </cell>
        </row>
        <row r="11292">
          <cell r="K11292" t="str">
            <v>14322</v>
          </cell>
          <cell r="L11292" t="e">
            <v>#N/A</v>
          </cell>
        </row>
        <row r="11293">
          <cell r="K11293" t="str">
            <v>14332</v>
          </cell>
          <cell r="L11293" t="e">
            <v>#N/A</v>
          </cell>
        </row>
        <row r="11294">
          <cell r="K11294" t="str">
            <v>14332</v>
          </cell>
          <cell r="L11294" t="e">
            <v>#N/A</v>
          </cell>
        </row>
        <row r="11295">
          <cell r="K11295" t="str">
            <v>14332</v>
          </cell>
          <cell r="L11295" t="e">
            <v>#N/A</v>
          </cell>
        </row>
        <row r="11296">
          <cell r="K11296" t="str">
            <v>14332</v>
          </cell>
          <cell r="L11296" t="e">
            <v>#N/A</v>
          </cell>
        </row>
        <row r="11297">
          <cell r="K11297" t="str">
            <v>18217</v>
          </cell>
          <cell r="L11297" t="e">
            <v>#N/A</v>
          </cell>
        </row>
        <row r="11298">
          <cell r="K11298" t="str">
            <v>18217</v>
          </cell>
          <cell r="L11298" t="e">
            <v>#N/A</v>
          </cell>
        </row>
        <row r="11299">
          <cell r="K11299" t="str">
            <v>18217</v>
          </cell>
          <cell r="L11299" t="e">
            <v>#N/A</v>
          </cell>
        </row>
        <row r="11300">
          <cell r="K11300" t="str">
            <v>14320</v>
          </cell>
          <cell r="L11300" t="e">
            <v>#N/A</v>
          </cell>
        </row>
        <row r="11301">
          <cell r="K11301" t="str">
            <v>14320</v>
          </cell>
          <cell r="L11301" t="e">
            <v>#N/A</v>
          </cell>
        </row>
        <row r="11302">
          <cell r="K11302" t="str">
            <v>13730</v>
          </cell>
          <cell r="L11302" t="e">
            <v>#N/A</v>
          </cell>
        </row>
        <row r="11303">
          <cell r="K11303" t="str">
            <v>13730</v>
          </cell>
          <cell r="L11303" t="e">
            <v>#N/A</v>
          </cell>
        </row>
        <row r="11304">
          <cell r="K11304" t="str">
            <v>13730</v>
          </cell>
          <cell r="L11304" t="e">
            <v>#N/A</v>
          </cell>
        </row>
        <row r="11305">
          <cell r="K11305" t="str">
            <v>14324</v>
          </cell>
          <cell r="L11305" t="e">
            <v>#N/A</v>
          </cell>
        </row>
        <row r="11306">
          <cell r="K11306" t="str">
            <v>14324</v>
          </cell>
          <cell r="L11306" t="e">
            <v>#N/A</v>
          </cell>
        </row>
        <row r="11307">
          <cell r="K11307" t="str">
            <v>14324</v>
          </cell>
          <cell r="L11307" t="e">
            <v>#N/A</v>
          </cell>
        </row>
        <row r="11308">
          <cell r="K11308" t="str">
            <v>14400</v>
          </cell>
          <cell r="L11308" t="e">
            <v>#N/A</v>
          </cell>
        </row>
        <row r="11309">
          <cell r="K11309" t="str">
            <v>14400</v>
          </cell>
          <cell r="L11309" t="e">
            <v>#N/A</v>
          </cell>
        </row>
        <row r="11310">
          <cell r="K11310" t="str">
            <v>14400</v>
          </cell>
          <cell r="L11310" t="e">
            <v>#N/A</v>
          </cell>
        </row>
        <row r="11311">
          <cell r="K11311" t="str">
            <v>14400</v>
          </cell>
          <cell r="L11311" t="e">
            <v>#N/A</v>
          </cell>
        </row>
        <row r="11312">
          <cell r="K11312" t="str">
            <v>13730</v>
          </cell>
          <cell r="L11312" t="e">
            <v>#N/A</v>
          </cell>
        </row>
        <row r="11313">
          <cell r="K11313" t="str">
            <v>13730</v>
          </cell>
          <cell r="L11313" t="e">
            <v>#N/A</v>
          </cell>
        </row>
        <row r="11314">
          <cell r="K11314" t="str">
            <v>13730</v>
          </cell>
          <cell r="L11314" t="e">
            <v>#N/A</v>
          </cell>
        </row>
        <row r="11315">
          <cell r="K11315" t="str">
            <v>13761</v>
          </cell>
          <cell r="L11315" t="e">
            <v>#N/A</v>
          </cell>
        </row>
        <row r="11316">
          <cell r="K11316" t="str">
            <v>13761</v>
          </cell>
          <cell r="L11316" t="e">
            <v>#N/A</v>
          </cell>
        </row>
        <row r="11317">
          <cell r="K11317" t="str">
            <v>13761</v>
          </cell>
          <cell r="L11317" t="e">
            <v>#N/A</v>
          </cell>
        </row>
        <row r="11318">
          <cell r="K11318" t="str">
            <v>13761</v>
          </cell>
          <cell r="L11318" t="e">
            <v>#N/A</v>
          </cell>
        </row>
        <row r="11319">
          <cell r="K11319" t="str">
            <v>13148</v>
          </cell>
          <cell r="L11319" t="e">
            <v>#N/A</v>
          </cell>
        </row>
        <row r="11320">
          <cell r="K11320" t="str">
            <v>18218</v>
          </cell>
          <cell r="L11320" t="e">
            <v>#N/A</v>
          </cell>
        </row>
        <row r="11321">
          <cell r="K11321" t="str">
            <v>18216</v>
          </cell>
          <cell r="L11321" t="e">
            <v>#N/A</v>
          </cell>
        </row>
        <row r="11322">
          <cell r="K11322" t="str">
            <v>13148</v>
          </cell>
          <cell r="L11322" t="e">
            <v>#N/A</v>
          </cell>
        </row>
        <row r="11323">
          <cell r="K11323" t="str">
            <v>14320</v>
          </cell>
          <cell r="L11323" t="e">
            <v>#N/A</v>
          </cell>
        </row>
        <row r="11324">
          <cell r="K11324" t="str">
            <v>18215</v>
          </cell>
          <cell r="L11324" t="e">
            <v>#N/A</v>
          </cell>
        </row>
        <row r="11325">
          <cell r="K11325" t="str">
            <v>13731</v>
          </cell>
          <cell r="L11325" t="e">
            <v>#N/A</v>
          </cell>
        </row>
        <row r="11326">
          <cell r="K11326" t="str">
            <v>13731</v>
          </cell>
          <cell r="L11326" t="e">
            <v>#N/A</v>
          </cell>
        </row>
        <row r="11327">
          <cell r="K11327" t="str">
            <v>14320</v>
          </cell>
          <cell r="L11327" t="e">
            <v>#N/A</v>
          </cell>
        </row>
        <row r="11328">
          <cell r="K11328" t="str">
            <v>18234</v>
          </cell>
          <cell r="L11328" t="e">
            <v>#N/A</v>
          </cell>
        </row>
        <row r="11329">
          <cell r="K11329" t="str">
            <v>13801</v>
          </cell>
          <cell r="L11329" t="e">
            <v>#N/A</v>
          </cell>
        </row>
        <row r="11330">
          <cell r="K11330" t="str">
            <v>13723</v>
          </cell>
          <cell r="L11330" t="e">
            <v>#N/A</v>
          </cell>
        </row>
        <row r="11331">
          <cell r="K11331" t="str">
            <v>18216</v>
          </cell>
          <cell r="L11331" t="e">
            <v>#N/A</v>
          </cell>
        </row>
        <row r="11332">
          <cell r="K11332" t="str">
            <v>18215</v>
          </cell>
          <cell r="L11332" t="e">
            <v>#N/A</v>
          </cell>
        </row>
        <row r="11333">
          <cell r="K11333" t="str">
            <v>18215</v>
          </cell>
          <cell r="L11333" t="e">
            <v>#N/A</v>
          </cell>
        </row>
        <row r="11334">
          <cell r="K11334" t="str">
            <v>14331</v>
          </cell>
          <cell r="L11334" t="e">
            <v>#N/A</v>
          </cell>
        </row>
        <row r="11335">
          <cell r="K11335" t="str">
            <v>14331</v>
          </cell>
          <cell r="L11335" t="e">
            <v>#N/A</v>
          </cell>
        </row>
        <row r="11336">
          <cell r="K11336" t="str">
            <v>13730</v>
          </cell>
          <cell r="L11336" t="e">
            <v>#N/A</v>
          </cell>
        </row>
        <row r="11337">
          <cell r="K11337" t="str">
            <v>13730</v>
          </cell>
          <cell r="L11337" t="e">
            <v>#N/A</v>
          </cell>
        </row>
        <row r="11338">
          <cell r="K11338" t="str">
            <v>13731</v>
          </cell>
          <cell r="L11338" t="e">
            <v>#N/A</v>
          </cell>
        </row>
        <row r="11339">
          <cell r="K11339" t="str">
            <v>13731</v>
          </cell>
          <cell r="L11339" t="e">
            <v>#N/A</v>
          </cell>
        </row>
        <row r="11340">
          <cell r="L11340" t="e">
            <v>#N/A</v>
          </cell>
        </row>
        <row r="11341">
          <cell r="L11341" t="e">
            <v>#N/A</v>
          </cell>
        </row>
        <row r="11342">
          <cell r="L11342" t="e">
            <v>#N/A</v>
          </cell>
        </row>
        <row r="11343">
          <cell r="L11343" t="e">
            <v>#N/A</v>
          </cell>
        </row>
        <row r="11344">
          <cell r="L11344" t="e">
            <v>#N/A</v>
          </cell>
        </row>
        <row r="11345">
          <cell r="L11345" t="e">
            <v>#N/A</v>
          </cell>
        </row>
        <row r="11346">
          <cell r="L11346" t="e">
            <v>#N/A</v>
          </cell>
        </row>
        <row r="11347">
          <cell r="L11347" t="e">
            <v>#N/A</v>
          </cell>
        </row>
        <row r="11348">
          <cell r="L11348" t="e">
            <v>#N/A</v>
          </cell>
        </row>
        <row r="11349">
          <cell r="L11349" t="e">
            <v>#N/A</v>
          </cell>
        </row>
        <row r="11350">
          <cell r="L11350" t="e">
            <v>#N/A</v>
          </cell>
        </row>
        <row r="11351">
          <cell r="L11351" t="e">
            <v>#N/A</v>
          </cell>
        </row>
        <row r="11352">
          <cell r="L11352" t="e">
            <v>#N/A</v>
          </cell>
        </row>
        <row r="11353">
          <cell r="L11353" t="e">
            <v>#N/A</v>
          </cell>
        </row>
        <row r="11354">
          <cell r="L11354" t="e">
            <v>#N/A</v>
          </cell>
        </row>
        <row r="11355">
          <cell r="L11355" t="e">
            <v>#N/A</v>
          </cell>
        </row>
        <row r="11356">
          <cell r="L11356" t="e">
            <v>#N/A</v>
          </cell>
        </row>
        <row r="11357">
          <cell r="L11357" t="e">
            <v>#N/A</v>
          </cell>
        </row>
        <row r="11358">
          <cell r="L11358" t="e">
            <v>#N/A</v>
          </cell>
        </row>
        <row r="11359">
          <cell r="K11359" t="str">
            <v>37201</v>
          </cell>
          <cell r="L11359" t="e">
            <v>#N/A</v>
          </cell>
        </row>
        <row r="11360">
          <cell r="K11360" t="str">
            <v>37201</v>
          </cell>
          <cell r="L11360" t="e">
            <v>#N/A</v>
          </cell>
        </row>
        <row r="11361">
          <cell r="K11361" t="str">
            <v>37201</v>
          </cell>
          <cell r="L11361" t="e">
            <v>#N/A</v>
          </cell>
        </row>
        <row r="11362">
          <cell r="K11362" t="str">
            <v>37203</v>
          </cell>
          <cell r="L11362" t="e">
            <v>#N/A</v>
          </cell>
        </row>
        <row r="11363">
          <cell r="K11363" t="str">
            <v>37203</v>
          </cell>
          <cell r="L11363" t="e">
            <v>#N/A</v>
          </cell>
        </row>
        <row r="11364">
          <cell r="K11364" t="str">
            <v>37203</v>
          </cell>
          <cell r="L11364" t="e">
            <v>#N/A</v>
          </cell>
        </row>
        <row r="11365">
          <cell r="K11365" t="str">
            <v>37203</v>
          </cell>
          <cell r="L11365" t="e">
            <v>#N/A</v>
          </cell>
        </row>
        <row r="11366">
          <cell r="K11366" t="str">
            <v>37203</v>
          </cell>
          <cell r="L11366" t="e">
            <v>#N/A</v>
          </cell>
        </row>
        <row r="11367">
          <cell r="K11367" t="str">
            <v>37203</v>
          </cell>
          <cell r="L11367" t="e">
            <v>#N/A</v>
          </cell>
        </row>
        <row r="11368">
          <cell r="K11368" t="str">
            <v>18219</v>
          </cell>
          <cell r="L11368" t="e">
            <v>#N/A</v>
          </cell>
        </row>
        <row r="11369">
          <cell r="K11369" t="str">
            <v>18224</v>
          </cell>
          <cell r="L11369" t="e">
            <v>#N/A</v>
          </cell>
        </row>
        <row r="11370">
          <cell r="K11370" t="str">
            <v>18224</v>
          </cell>
          <cell r="L11370" t="e">
            <v>#N/A</v>
          </cell>
        </row>
        <row r="11371">
          <cell r="K11371" t="str">
            <v>14330</v>
          </cell>
          <cell r="L11371" t="e">
            <v>#N/A</v>
          </cell>
        </row>
        <row r="11372">
          <cell r="K11372" t="str">
            <v>14330</v>
          </cell>
          <cell r="L11372" t="e">
            <v>#N/A</v>
          </cell>
        </row>
        <row r="11373">
          <cell r="K11373" t="str">
            <v>14330</v>
          </cell>
          <cell r="L11373" t="e">
            <v>#N/A</v>
          </cell>
        </row>
        <row r="11374">
          <cell r="K11374" t="str">
            <v>14330</v>
          </cell>
          <cell r="L11374" t="e">
            <v>#N/A</v>
          </cell>
        </row>
        <row r="11375">
          <cell r="K11375" t="str">
            <v>13836</v>
          </cell>
          <cell r="L11375" t="e">
            <v>#N/A</v>
          </cell>
        </row>
        <row r="11376">
          <cell r="K11376" t="str">
            <v>13836</v>
          </cell>
          <cell r="L11376" t="e">
            <v>#N/A</v>
          </cell>
        </row>
        <row r="11377">
          <cell r="K11377" t="str">
            <v>13836</v>
          </cell>
          <cell r="L11377" t="e">
            <v>#N/A</v>
          </cell>
        </row>
        <row r="11378">
          <cell r="K11378" t="str">
            <v>13836</v>
          </cell>
          <cell r="L11378" t="e">
            <v>#N/A</v>
          </cell>
        </row>
        <row r="11379">
          <cell r="K11379" t="str">
            <v>13836</v>
          </cell>
          <cell r="L11379" t="e">
            <v>#N/A</v>
          </cell>
        </row>
        <row r="11380">
          <cell r="L11380" t="e">
            <v>#N/A</v>
          </cell>
        </row>
        <row r="11381">
          <cell r="L11381" t="e">
            <v>#N/A</v>
          </cell>
        </row>
        <row r="11382">
          <cell r="L11382" t="e">
            <v>#N/A</v>
          </cell>
        </row>
        <row r="11383">
          <cell r="L11383" t="e">
            <v>#N/A</v>
          </cell>
        </row>
        <row r="11384">
          <cell r="L11384" t="e">
            <v>#N/A</v>
          </cell>
        </row>
        <row r="11385">
          <cell r="K11385" t="str">
            <v>13724</v>
          </cell>
          <cell r="L11385" t="e">
            <v>#N/A</v>
          </cell>
        </row>
        <row r="11386">
          <cell r="K11386" t="str">
            <v>14320</v>
          </cell>
          <cell r="L11386" t="e">
            <v>#N/A</v>
          </cell>
        </row>
        <row r="11387">
          <cell r="L11387" t="e">
            <v>#N/A</v>
          </cell>
        </row>
        <row r="11388">
          <cell r="K11388" t="str">
            <v>13142</v>
          </cell>
          <cell r="L11388" t="e">
            <v>#N/A</v>
          </cell>
        </row>
        <row r="11389">
          <cell r="K11389" t="str">
            <v>13730</v>
          </cell>
          <cell r="L11389" t="e">
            <v>#N/A</v>
          </cell>
        </row>
        <row r="11390">
          <cell r="K11390" t="str">
            <v>13730</v>
          </cell>
          <cell r="L11390" t="e">
            <v>#N/A</v>
          </cell>
        </row>
        <row r="11391">
          <cell r="K11391" t="str">
            <v>13730</v>
          </cell>
          <cell r="L11391" t="e">
            <v>#N/A</v>
          </cell>
        </row>
        <row r="11392">
          <cell r="K11392" t="str">
            <v>13731</v>
          </cell>
          <cell r="L11392" t="e">
            <v>#N/A</v>
          </cell>
        </row>
        <row r="11393">
          <cell r="K11393" t="str">
            <v>18200</v>
          </cell>
          <cell r="L11393" t="e">
            <v>#N/A</v>
          </cell>
        </row>
        <row r="11394">
          <cell r="K11394" t="str">
            <v>18200</v>
          </cell>
          <cell r="L11394" t="e">
            <v>#N/A</v>
          </cell>
        </row>
        <row r="11395">
          <cell r="K11395" t="str">
            <v>18200</v>
          </cell>
          <cell r="L11395" t="e">
            <v>#N/A</v>
          </cell>
        </row>
        <row r="11396">
          <cell r="K11396" t="str">
            <v>18200</v>
          </cell>
          <cell r="L11396" t="e">
            <v>#N/A</v>
          </cell>
        </row>
        <row r="11397">
          <cell r="K11397" t="str">
            <v>14200</v>
          </cell>
          <cell r="L11397" t="e">
            <v>#N/A</v>
          </cell>
        </row>
        <row r="11398">
          <cell r="K11398" t="str">
            <v>14200</v>
          </cell>
          <cell r="L11398" t="e">
            <v>#N/A</v>
          </cell>
        </row>
        <row r="11399">
          <cell r="K11399" t="str">
            <v>14200</v>
          </cell>
          <cell r="L11399" t="e">
            <v>#N/A</v>
          </cell>
        </row>
        <row r="11400">
          <cell r="K11400" t="str">
            <v>14200</v>
          </cell>
          <cell r="L11400" t="e">
            <v>#N/A</v>
          </cell>
        </row>
        <row r="11401">
          <cell r="K11401" t="str">
            <v>14200</v>
          </cell>
          <cell r="L11401" t="e">
            <v>#N/A</v>
          </cell>
        </row>
        <row r="11402">
          <cell r="K11402" t="str">
            <v>14200</v>
          </cell>
          <cell r="L11402" t="e">
            <v>#N/A</v>
          </cell>
        </row>
        <row r="11403">
          <cell r="K11403" t="str">
            <v>14200</v>
          </cell>
          <cell r="L11403" t="e">
            <v>#N/A</v>
          </cell>
        </row>
        <row r="11404">
          <cell r="K11404" t="str">
            <v>13823</v>
          </cell>
          <cell r="L11404" t="e">
            <v>#N/A</v>
          </cell>
        </row>
        <row r="11405">
          <cell r="K11405" t="str">
            <v>13823</v>
          </cell>
          <cell r="L11405" t="e">
            <v>#N/A</v>
          </cell>
        </row>
        <row r="11406">
          <cell r="K11406" t="str">
            <v>14350</v>
          </cell>
          <cell r="L11406" t="e">
            <v>#N/A</v>
          </cell>
        </row>
        <row r="11407">
          <cell r="K11407" t="str">
            <v>14350</v>
          </cell>
          <cell r="L11407" t="e">
            <v>#N/A</v>
          </cell>
        </row>
        <row r="11408">
          <cell r="K11408" t="str">
            <v>14350</v>
          </cell>
          <cell r="L11408" t="e">
            <v>#N/A</v>
          </cell>
        </row>
        <row r="11409">
          <cell r="K11409" t="str">
            <v>14350</v>
          </cell>
          <cell r="L11409" t="e">
            <v>#N/A</v>
          </cell>
        </row>
        <row r="11410">
          <cell r="K11410" t="str">
            <v>14350</v>
          </cell>
          <cell r="L11410" t="e">
            <v>#N/A</v>
          </cell>
        </row>
        <row r="11411">
          <cell r="K11411" t="str">
            <v>14254</v>
          </cell>
          <cell r="L11411" t="e">
            <v>#N/A</v>
          </cell>
        </row>
        <row r="11412">
          <cell r="K11412" t="str">
            <v>14254</v>
          </cell>
          <cell r="L11412" t="e">
            <v>#N/A</v>
          </cell>
        </row>
        <row r="11413">
          <cell r="K11413" t="str">
            <v>14254</v>
          </cell>
          <cell r="L11413" t="e">
            <v>#N/A</v>
          </cell>
        </row>
        <row r="11414">
          <cell r="K11414" t="str">
            <v>14254</v>
          </cell>
          <cell r="L11414" t="e">
            <v>#N/A</v>
          </cell>
        </row>
        <row r="11415">
          <cell r="K11415" t="str">
            <v>14350</v>
          </cell>
          <cell r="L11415" t="e">
            <v>#N/A</v>
          </cell>
        </row>
        <row r="11416">
          <cell r="K11416" t="str">
            <v>14350</v>
          </cell>
          <cell r="L11416" t="e">
            <v>#N/A</v>
          </cell>
        </row>
        <row r="11417">
          <cell r="K11417" t="str">
            <v>14350</v>
          </cell>
          <cell r="L11417" t="e">
            <v>#N/A</v>
          </cell>
        </row>
        <row r="11418">
          <cell r="K11418" t="str">
            <v>14200</v>
          </cell>
          <cell r="L11418" t="e">
            <v>#N/A</v>
          </cell>
        </row>
        <row r="11419">
          <cell r="K11419" t="str">
            <v>14200</v>
          </cell>
          <cell r="L11419" t="e">
            <v>#N/A</v>
          </cell>
        </row>
        <row r="11420">
          <cell r="K11420" t="str">
            <v>14200</v>
          </cell>
          <cell r="L11420" t="e">
            <v>#N/A</v>
          </cell>
        </row>
        <row r="11421">
          <cell r="K11421" t="str">
            <v>13820</v>
          </cell>
          <cell r="L11421" t="e">
            <v>#N/A</v>
          </cell>
        </row>
        <row r="11422">
          <cell r="K11422" t="str">
            <v>13820</v>
          </cell>
          <cell r="L11422" t="e">
            <v>#N/A</v>
          </cell>
        </row>
        <row r="11423">
          <cell r="K11423" t="str">
            <v>14305</v>
          </cell>
          <cell r="L11423" t="e">
            <v>#N/A</v>
          </cell>
        </row>
        <row r="11424">
          <cell r="K11424" t="str">
            <v>14305</v>
          </cell>
          <cell r="L11424" t="e">
            <v>#N/A</v>
          </cell>
        </row>
        <row r="11425">
          <cell r="K11425" t="str">
            <v>13820</v>
          </cell>
          <cell r="L11425" t="e">
            <v>#N/A</v>
          </cell>
        </row>
        <row r="11426">
          <cell r="K11426" t="str">
            <v>13820</v>
          </cell>
          <cell r="L11426" t="e">
            <v>#N/A</v>
          </cell>
        </row>
        <row r="11427">
          <cell r="K11427" t="str">
            <v>14305</v>
          </cell>
          <cell r="L11427" t="e">
            <v>#N/A</v>
          </cell>
        </row>
        <row r="11428">
          <cell r="K11428" t="str">
            <v>14305</v>
          </cell>
          <cell r="L11428" t="e">
            <v>#N/A</v>
          </cell>
        </row>
        <row r="11429">
          <cell r="K11429" t="str">
            <v>13820</v>
          </cell>
          <cell r="L11429" t="e">
            <v>#N/A</v>
          </cell>
        </row>
        <row r="11430">
          <cell r="K11430" t="str">
            <v>13820</v>
          </cell>
          <cell r="L11430" t="e">
            <v>#N/A</v>
          </cell>
        </row>
        <row r="11431">
          <cell r="K11431" t="str">
            <v>14204</v>
          </cell>
          <cell r="L11431" t="e">
            <v>#N/A</v>
          </cell>
        </row>
        <row r="11432">
          <cell r="K11432" t="str">
            <v>14204</v>
          </cell>
          <cell r="L11432" t="e">
            <v>#N/A</v>
          </cell>
        </row>
        <row r="11433">
          <cell r="K11433" t="str">
            <v>14204</v>
          </cell>
          <cell r="L11433" t="e">
            <v>#N/A</v>
          </cell>
        </row>
        <row r="11434">
          <cell r="K11434" t="str">
            <v>14204</v>
          </cell>
          <cell r="L11434" t="e">
            <v>#N/A</v>
          </cell>
        </row>
        <row r="11435">
          <cell r="K11435" t="str">
            <v>14204</v>
          </cell>
          <cell r="L11435" t="e">
            <v>#N/A</v>
          </cell>
        </row>
        <row r="11436">
          <cell r="K11436" t="str">
            <v>13823</v>
          </cell>
          <cell r="L11436" t="e">
            <v>#N/A</v>
          </cell>
        </row>
        <row r="11437">
          <cell r="K11437" t="str">
            <v>13823</v>
          </cell>
          <cell r="L11437" t="e">
            <v>#N/A</v>
          </cell>
        </row>
        <row r="11438">
          <cell r="K11438" t="str">
            <v>13826</v>
          </cell>
          <cell r="L11438" t="e">
            <v>#N/A</v>
          </cell>
        </row>
        <row r="11439">
          <cell r="K11439" t="str">
            <v>13826</v>
          </cell>
          <cell r="L11439" t="e">
            <v>#N/A</v>
          </cell>
        </row>
        <row r="11440">
          <cell r="K11440" t="str">
            <v>14340</v>
          </cell>
          <cell r="L11440" t="e">
            <v>#N/A</v>
          </cell>
        </row>
        <row r="11441">
          <cell r="K11441" t="str">
            <v>14340</v>
          </cell>
          <cell r="L11441" t="e">
            <v>#N/A</v>
          </cell>
        </row>
        <row r="11442">
          <cell r="K11442" t="str">
            <v>14340</v>
          </cell>
          <cell r="L11442" t="e">
            <v>#N/A</v>
          </cell>
        </row>
        <row r="11443">
          <cell r="K11443" t="str">
            <v>14342</v>
          </cell>
          <cell r="L11443" t="e">
            <v>#N/A</v>
          </cell>
        </row>
        <row r="11444">
          <cell r="K11444" t="str">
            <v>14342</v>
          </cell>
          <cell r="L11444" t="e">
            <v>#N/A</v>
          </cell>
        </row>
        <row r="11445">
          <cell r="K11445" t="str">
            <v>13827</v>
          </cell>
          <cell r="L11445" t="e">
            <v>#N/A</v>
          </cell>
        </row>
        <row r="11446">
          <cell r="K11446" t="str">
            <v>13827</v>
          </cell>
          <cell r="L11446" t="e">
            <v>#N/A</v>
          </cell>
        </row>
        <row r="11447">
          <cell r="K11447" t="str">
            <v>13827</v>
          </cell>
          <cell r="L11447" t="e">
            <v>#N/A</v>
          </cell>
        </row>
        <row r="11448">
          <cell r="K11448" t="str">
            <v>14340</v>
          </cell>
          <cell r="L11448" t="e">
            <v>#N/A</v>
          </cell>
        </row>
        <row r="11449">
          <cell r="K11449" t="str">
            <v>14340</v>
          </cell>
          <cell r="L11449" t="e">
            <v>#N/A</v>
          </cell>
        </row>
        <row r="11450">
          <cell r="K11450" t="str">
            <v>14200</v>
          </cell>
          <cell r="L11450" t="e">
            <v>#N/A</v>
          </cell>
        </row>
        <row r="11451">
          <cell r="K11451" t="str">
            <v>14200</v>
          </cell>
          <cell r="L11451" t="e">
            <v>#N/A</v>
          </cell>
        </row>
        <row r="11452">
          <cell r="K11452" t="str">
            <v>14351</v>
          </cell>
          <cell r="L11452" t="e">
            <v>#N/A</v>
          </cell>
        </row>
        <row r="11453">
          <cell r="K11453" t="str">
            <v>14351</v>
          </cell>
          <cell r="L11453" t="e">
            <v>#N/A</v>
          </cell>
        </row>
        <row r="11454">
          <cell r="K11454" t="str">
            <v>14351</v>
          </cell>
          <cell r="L11454" t="e">
            <v>#N/A</v>
          </cell>
        </row>
        <row r="11455">
          <cell r="K11455" t="str">
            <v>14351</v>
          </cell>
          <cell r="L11455" t="e">
            <v>#N/A</v>
          </cell>
        </row>
        <row r="11456">
          <cell r="K11456" t="str">
            <v>14351</v>
          </cell>
          <cell r="L11456" t="e">
            <v>#N/A</v>
          </cell>
        </row>
        <row r="11457">
          <cell r="K11457" t="str">
            <v>14200</v>
          </cell>
          <cell r="L11457" t="e">
            <v>#N/A</v>
          </cell>
        </row>
        <row r="11458">
          <cell r="K11458" t="str">
            <v>14200</v>
          </cell>
          <cell r="L11458" t="e">
            <v>#N/A</v>
          </cell>
        </row>
        <row r="11459">
          <cell r="K11459" t="str">
            <v>14200</v>
          </cell>
          <cell r="L11459" t="e">
            <v>#N/A</v>
          </cell>
        </row>
        <row r="11460">
          <cell r="K11460" t="str">
            <v>14200</v>
          </cell>
          <cell r="L11460" t="e">
            <v>#N/A</v>
          </cell>
        </row>
        <row r="11461">
          <cell r="K11461" t="str">
            <v>14200</v>
          </cell>
          <cell r="L11461" t="e">
            <v>#N/A</v>
          </cell>
        </row>
        <row r="11462">
          <cell r="K11462" t="str">
            <v>14200</v>
          </cell>
          <cell r="L11462" t="e">
            <v>#N/A</v>
          </cell>
        </row>
        <row r="11463">
          <cell r="K11463" t="str">
            <v>14215</v>
          </cell>
          <cell r="L11463" t="e">
            <v>#N/A</v>
          </cell>
        </row>
        <row r="11464">
          <cell r="K11464" t="str">
            <v>14215</v>
          </cell>
          <cell r="L11464" t="e">
            <v>#N/A</v>
          </cell>
        </row>
        <row r="11465">
          <cell r="K11465" t="str">
            <v>14215</v>
          </cell>
          <cell r="L11465" t="e">
            <v>#N/A</v>
          </cell>
        </row>
        <row r="11466">
          <cell r="K11466" t="str">
            <v>14213</v>
          </cell>
          <cell r="L11466" t="e">
            <v>#N/A</v>
          </cell>
        </row>
        <row r="11467">
          <cell r="K11467" t="str">
            <v>14213</v>
          </cell>
          <cell r="L11467" t="e">
            <v>#N/A</v>
          </cell>
        </row>
        <row r="11468">
          <cell r="K11468" t="str">
            <v>14213</v>
          </cell>
          <cell r="L11468" t="e">
            <v>#N/A</v>
          </cell>
        </row>
        <row r="11469">
          <cell r="K11469" t="str">
            <v>14213</v>
          </cell>
          <cell r="L11469" t="e">
            <v>#N/A</v>
          </cell>
        </row>
        <row r="11470">
          <cell r="K11470" t="str">
            <v>14215</v>
          </cell>
          <cell r="L11470" t="e">
            <v>#N/A</v>
          </cell>
        </row>
        <row r="11471">
          <cell r="K11471" t="str">
            <v>14215</v>
          </cell>
          <cell r="L11471" t="e">
            <v>#N/A</v>
          </cell>
        </row>
        <row r="11472">
          <cell r="K11472" t="str">
            <v>14215</v>
          </cell>
          <cell r="L11472" t="e">
            <v>#N/A</v>
          </cell>
        </row>
        <row r="11473">
          <cell r="K11473" t="str">
            <v>14213</v>
          </cell>
          <cell r="L11473" t="e">
            <v>#N/A</v>
          </cell>
        </row>
        <row r="11474">
          <cell r="K11474" t="str">
            <v>14213</v>
          </cell>
          <cell r="L11474" t="e">
            <v>#N/A</v>
          </cell>
        </row>
        <row r="11475">
          <cell r="K11475" t="str">
            <v>14213</v>
          </cell>
          <cell r="L11475" t="e">
            <v>#N/A</v>
          </cell>
        </row>
        <row r="11476">
          <cell r="K11476" t="str">
            <v>14213</v>
          </cell>
          <cell r="L11476" t="e">
            <v>#N/A</v>
          </cell>
        </row>
        <row r="11477">
          <cell r="K11477" t="str">
            <v>14213</v>
          </cell>
          <cell r="L11477" t="e">
            <v>#N/A</v>
          </cell>
        </row>
        <row r="11478">
          <cell r="K11478" t="str">
            <v>14213</v>
          </cell>
          <cell r="L11478" t="e">
            <v>#N/A</v>
          </cell>
        </row>
        <row r="11479">
          <cell r="K11479" t="str">
            <v>14213</v>
          </cell>
          <cell r="L11479" t="e">
            <v>#N/A</v>
          </cell>
        </row>
        <row r="11480">
          <cell r="K11480" t="str">
            <v>14213</v>
          </cell>
          <cell r="L11480" t="e">
            <v>#N/A</v>
          </cell>
        </row>
        <row r="11481">
          <cell r="K11481" t="str">
            <v>14212</v>
          </cell>
          <cell r="L11481" t="e">
            <v>#N/A</v>
          </cell>
        </row>
        <row r="11482">
          <cell r="K11482" t="str">
            <v>14212</v>
          </cell>
          <cell r="L11482" t="e">
            <v>#N/A</v>
          </cell>
        </row>
        <row r="11483">
          <cell r="K11483" t="str">
            <v>14212</v>
          </cell>
          <cell r="L11483" t="e">
            <v>#N/A</v>
          </cell>
        </row>
        <row r="11484">
          <cell r="K11484" t="str">
            <v>14210</v>
          </cell>
          <cell r="L11484" t="e">
            <v>#N/A</v>
          </cell>
        </row>
        <row r="11485">
          <cell r="K11485" t="str">
            <v>14210</v>
          </cell>
          <cell r="L11485" t="e">
            <v>#N/A</v>
          </cell>
        </row>
        <row r="11486">
          <cell r="K11486" t="str">
            <v>14210</v>
          </cell>
          <cell r="L11486" t="e">
            <v>#N/A</v>
          </cell>
        </row>
        <row r="11487">
          <cell r="K11487" t="str">
            <v>14201</v>
          </cell>
          <cell r="L11487" t="e">
            <v>#N/A</v>
          </cell>
        </row>
        <row r="11488">
          <cell r="K11488" t="str">
            <v>14201</v>
          </cell>
          <cell r="L11488" t="e">
            <v>#N/A</v>
          </cell>
        </row>
        <row r="11489">
          <cell r="K11489" t="str">
            <v>14201</v>
          </cell>
          <cell r="L11489" t="e">
            <v>#N/A</v>
          </cell>
        </row>
        <row r="11490">
          <cell r="K11490" t="str">
            <v>14202</v>
          </cell>
          <cell r="L11490" t="e">
            <v>#N/A</v>
          </cell>
        </row>
        <row r="11491">
          <cell r="K11491" t="str">
            <v>14202</v>
          </cell>
          <cell r="L11491" t="e">
            <v>#N/A</v>
          </cell>
        </row>
        <row r="11492">
          <cell r="K11492" t="str">
            <v>14202</v>
          </cell>
          <cell r="L11492" t="e">
            <v>#N/A</v>
          </cell>
        </row>
        <row r="11493">
          <cell r="K11493" t="str">
            <v>13833</v>
          </cell>
          <cell r="L11493" t="e">
            <v>#N/A</v>
          </cell>
        </row>
        <row r="11494">
          <cell r="K11494" t="str">
            <v>13833</v>
          </cell>
          <cell r="L11494" t="e">
            <v>#N/A</v>
          </cell>
        </row>
        <row r="11495">
          <cell r="K11495" t="str">
            <v>13833</v>
          </cell>
          <cell r="L11495" t="e">
            <v>#N/A</v>
          </cell>
        </row>
        <row r="11496">
          <cell r="K11496" t="str">
            <v>13833</v>
          </cell>
          <cell r="L11496" t="e">
            <v>#N/A</v>
          </cell>
        </row>
        <row r="11497">
          <cell r="K11497" t="str">
            <v>13833</v>
          </cell>
          <cell r="L11497" t="e">
            <v>#N/A</v>
          </cell>
        </row>
        <row r="11498">
          <cell r="K11498" t="str">
            <v>14226</v>
          </cell>
          <cell r="L11498" t="e">
            <v>#N/A</v>
          </cell>
        </row>
        <row r="11499">
          <cell r="K11499" t="str">
            <v>14226</v>
          </cell>
          <cell r="L11499" t="e">
            <v>#N/A</v>
          </cell>
        </row>
        <row r="11500">
          <cell r="K11500" t="str">
            <v>14226</v>
          </cell>
          <cell r="L11500" t="e">
            <v>#N/A</v>
          </cell>
        </row>
        <row r="11501">
          <cell r="K11501" t="str">
            <v>14226</v>
          </cell>
          <cell r="L11501" t="e">
            <v>#N/A</v>
          </cell>
        </row>
        <row r="11502">
          <cell r="K11502" t="str">
            <v>14226</v>
          </cell>
          <cell r="L11502" t="e">
            <v>#N/A</v>
          </cell>
        </row>
        <row r="11503">
          <cell r="K11503" t="str">
            <v>14226</v>
          </cell>
          <cell r="L11503" t="e">
            <v>#N/A</v>
          </cell>
        </row>
        <row r="11504">
          <cell r="K11504" t="str">
            <v>14226</v>
          </cell>
          <cell r="L11504" t="e">
            <v>#N/A</v>
          </cell>
        </row>
        <row r="11505">
          <cell r="K11505" t="str">
            <v>14226</v>
          </cell>
          <cell r="L11505" t="e">
            <v>#N/A</v>
          </cell>
        </row>
        <row r="11506">
          <cell r="K11506" t="str">
            <v>14226</v>
          </cell>
          <cell r="L11506" t="e">
            <v>#N/A</v>
          </cell>
        </row>
        <row r="11507">
          <cell r="K11507" t="str">
            <v>14226</v>
          </cell>
          <cell r="L11507" t="e">
            <v>#N/A</v>
          </cell>
        </row>
        <row r="11508">
          <cell r="K11508" t="str">
            <v>14226</v>
          </cell>
          <cell r="L11508" t="e">
            <v>#N/A</v>
          </cell>
        </row>
        <row r="11509">
          <cell r="K11509" t="str">
            <v>14224</v>
          </cell>
          <cell r="L11509" t="e">
            <v>#N/A</v>
          </cell>
        </row>
        <row r="11510">
          <cell r="K11510" t="str">
            <v>14224</v>
          </cell>
          <cell r="L11510" t="e">
            <v>#N/A</v>
          </cell>
        </row>
        <row r="11511">
          <cell r="K11511" t="str">
            <v>14224</v>
          </cell>
          <cell r="L11511" t="e">
            <v>#N/A</v>
          </cell>
        </row>
        <row r="11512">
          <cell r="K11512" t="str">
            <v>14226</v>
          </cell>
          <cell r="L11512" t="e">
            <v>#N/A</v>
          </cell>
        </row>
        <row r="11513">
          <cell r="K11513" t="str">
            <v>14226</v>
          </cell>
          <cell r="L11513" t="e">
            <v>#N/A</v>
          </cell>
        </row>
        <row r="11514">
          <cell r="K11514" t="str">
            <v>14226</v>
          </cell>
          <cell r="L11514" t="e">
            <v>#N/A</v>
          </cell>
        </row>
        <row r="11515">
          <cell r="K11515" t="str">
            <v>14201</v>
          </cell>
          <cell r="L11515" t="e">
            <v>#N/A</v>
          </cell>
        </row>
        <row r="11516">
          <cell r="K11516" t="str">
            <v>14201</v>
          </cell>
          <cell r="L11516" t="e">
            <v>#N/A</v>
          </cell>
        </row>
        <row r="11517">
          <cell r="K11517" t="str">
            <v>14222</v>
          </cell>
          <cell r="L11517" t="e">
            <v>#N/A</v>
          </cell>
        </row>
        <row r="11518">
          <cell r="K11518" t="str">
            <v>14222</v>
          </cell>
          <cell r="L11518" t="e">
            <v>#N/A</v>
          </cell>
        </row>
        <row r="11519">
          <cell r="K11519" t="str">
            <v>14226</v>
          </cell>
          <cell r="L11519" t="e">
            <v>#N/A</v>
          </cell>
        </row>
        <row r="11520">
          <cell r="K11520" t="str">
            <v>14226</v>
          </cell>
          <cell r="L11520" t="e">
            <v>#N/A</v>
          </cell>
        </row>
        <row r="11521">
          <cell r="K11521" t="str">
            <v>14226</v>
          </cell>
          <cell r="L11521" t="e">
            <v>#N/A</v>
          </cell>
        </row>
        <row r="11522">
          <cell r="K11522" t="str">
            <v>14226</v>
          </cell>
          <cell r="L11522" t="e">
            <v>#N/A</v>
          </cell>
        </row>
        <row r="11523">
          <cell r="K11523" t="str">
            <v>14226</v>
          </cell>
          <cell r="L11523" t="e">
            <v>#N/A</v>
          </cell>
        </row>
        <row r="11524">
          <cell r="K11524" t="str">
            <v>14226</v>
          </cell>
          <cell r="L11524" t="e">
            <v>#N/A</v>
          </cell>
        </row>
        <row r="11525">
          <cell r="K11525" t="str">
            <v>14604</v>
          </cell>
          <cell r="L11525" t="e">
            <v>#N/A</v>
          </cell>
        </row>
        <row r="11526">
          <cell r="K11526" t="str">
            <v>14604</v>
          </cell>
          <cell r="L11526" t="e">
            <v>#N/A</v>
          </cell>
        </row>
        <row r="11527">
          <cell r="K11527" t="str">
            <v>14604</v>
          </cell>
          <cell r="L11527" t="e">
            <v>#N/A</v>
          </cell>
        </row>
        <row r="11528">
          <cell r="K11528" t="str">
            <v>15233</v>
          </cell>
          <cell r="L11528" t="e">
            <v>#N/A</v>
          </cell>
        </row>
        <row r="11529">
          <cell r="K11529" t="str">
            <v>15233</v>
          </cell>
          <cell r="L11529" t="e">
            <v>#N/A</v>
          </cell>
        </row>
        <row r="11530">
          <cell r="K11530" t="str">
            <v>15233</v>
          </cell>
          <cell r="L11530" t="e">
            <v>#N/A</v>
          </cell>
        </row>
        <row r="11531">
          <cell r="K11531" t="str">
            <v>15233</v>
          </cell>
          <cell r="L11531" t="e">
            <v>#N/A</v>
          </cell>
        </row>
        <row r="11532">
          <cell r="K11532" t="str">
            <v>14230</v>
          </cell>
          <cell r="L11532" t="e">
            <v>#N/A</v>
          </cell>
        </row>
        <row r="11533">
          <cell r="K11533" t="str">
            <v>14230</v>
          </cell>
          <cell r="L11533" t="e">
            <v>#N/A</v>
          </cell>
        </row>
        <row r="11534">
          <cell r="K11534" t="str">
            <v>14230</v>
          </cell>
          <cell r="L11534" t="e">
            <v>#N/A</v>
          </cell>
        </row>
        <row r="11535">
          <cell r="K11535" t="str">
            <v>14234</v>
          </cell>
          <cell r="L11535" t="e">
            <v>#N/A</v>
          </cell>
        </row>
        <row r="11536">
          <cell r="K11536" t="str">
            <v>14234</v>
          </cell>
          <cell r="L11536" t="e">
            <v>#N/A</v>
          </cell>
        </row>
        <row r="11537">
          <cell r="K11537" t="str">
            <v>14234</v>
          </cell>
          <cell r="L11537" t="e">
            <v>#N/A</v>
          </cell>
        </row>
        <row r="11538">
          <cell r="K11538" t="str">
            <v>14235</v>
          </cell>
          <cell r="L11538" t="e">
            <v>#N/A</v>
          </cell>
        </row>
        <row r="11539">
          <cell r="K11539" t="str">
            <v>14235</v>
          </cell>
          <cell r="L11539" t="e">
            <v>#N/A</v>
          </cell>
        </row>
        <row r="11540">
          <cell r="K11540" t="str">
            <v>14235</v>
          </cell>
          <cell r="L11540" t="e">
            <v>#N/A</v>
          </cell>
        </row>
        <row r="11541">
          <cell r="K11541" t="str">
            <v>14235</v>
          </cell>
          <cell r="L11541" t="e">
            <v>#N/A</v>
          </cell>
        </row>
        <row r="11542">
          <cell r="K11542" t="str">
            <v>14235</v>
          </cell>
          <cell r="L11542" t="e">
            <v>#N/A</v>
          </cell>
        </row>
        <row r="11543">
          <cell r="K11543" t="str">
            <v>14235</v>
          </cell>
          <cell r="L11543" t="e">
            <v>#N/A</v>
          </cell>
        </row>
        <row r="11544">
          <cell r="K11544" t="str">
            <v>14235</v>
          </cell>
          <cell r="L11544" t="e">
            <v>#N/A</v>
          </cell>
        </row>
        <row r="11545">
          <cell r="K11545" t="str">
            <v>15131</v>
          </cell>
          <cell r="L11545" t="e">
            <v>#N/A</v>
          </cell>
        </row>
        <row r="11546">
          <cell r="K11546" t="str">
            <v>15131</v>
          </cell>
          <cell r="L11546" t="e">
            <v>#N/A</v>
          </cell>
        </row>
        <row r="11547">
          <cell r="K11547" t="str">
            <v>15131</v>
          </cell>
          <cell r="L11547" t="e">
            <v>#N/A</v>
          </cell>
        </row>
        <row r="11548">
          <cell r="K11548" t="str">
            <v>14230</v>
          </cell>
          <cell r="L11548" t="e">
            <v>#N/A</v>
          </cell>
        </row>
        <row r="11549">
          <cell r="K11549" t="str">
            <v>14230</v>
          </cell>
          <cell r="L11549" t="e">
            <v>#N/A</v>
          </cell>
        </row>
        <row r="11550">
          <cell r="K11550" t="str">
            <v>14230</v>
          </cell>
          <cell r="L11550" t="e">
            <v>#N/A</v>
          </cell>
        </row>
        <row r="11551">
          <cell r="K11551" t="str">
            <v>14232</v>
          </cell>
          <cell r="L11551" t="e">
            <v>#N/A</v>
          </cell>
        </row>
        <row r="11552">
          <cell r="K11552" t="str">
            <v>14232</v>
          </cell>
          <cell r="L11552" t="e">
            <v>#N/A</v>
          </cell>
        </row>
        <row r="11553">
          <cell r="K11553" t="str">
            <v>14232</v>
          </cell>
          <cell r="L11553" t="e">
            <v>#N/A</v>
          </cell>
        </row>
        <row r="11554">
          <cell r="K11554" t="str">
            <v>14236</v>
          </cell>
          <cell r="L11554" t="e">
            <v>#N/A</v>
          </cell>
        </row>
        <row r="11555">
          <cell r="K11555" t="str">
            <v>14236</v>
          </cell>
          <cell r="L11555" t="e">
            <v>#N/A</v>
          </cell>
        </row>
        <row r="11556">
          <cell r="K11556" t="str">
            <v>14605</v>
          </cell>
          <cell r="L11556" t="e">
            <v>#N/A</v>
          </cell>
        </row>
        <row r="11557">
          <cell r="K11557" t="str">
            <v>14605</v>
          </cell>
          <cell r="L11557" t="e">
            <v>#N/A</v>
          </cell>
        </row>
        <row r="11558">
          <cell r="K11558" t="str">
            <v>14605</v>
          </cell>
          <cell r="L11558" t="e">
            <v>#N/A</v>
          </cell>
        </row>
        <row r="11559">
          <cell r="K11559" t="str">
            <v>14603</v>
          </cell>
          <cell r="L11559" t="e">
            <v>#N/A</v>
          </cell>
        </row>
        <row r="11560">
          <cell r="K11560" t="str">
            <v>14603</v>
          </cell>
          <cell r="L11560" t="e">
            <v>#N/A</v>
          </cell>
        </row>
        <row r="11561">
          <cell r="K11561" t="str">
            <v>14603</v>
          </cell>
          <cell r="L11561" t="e">
            <v>#N/A</v>
          </cell>
        </row>
        <row r="11562">
          <cell r="K11562" t="str">
            <v>14603</v>
          </cell>
          <cell r="L11562" t="e">
            <v>#N/A</v>
          </cell>
        </row>
        <row r="11563">
          <cell r="K11563" t="str">
            <v>14513</v>
          </cell>
          <cell r="L11563" t="e">
            <v>#N/A</v>
          </cell>
        </row>
        <row r="11564">
          <cell r="K11564" t="str">
            <v>14513</v>
          </cell>
          <cell r="L11564" t="e">
            <v>#N/A</v>
          </cell>
        </row>
        <row r="11565">
          <cell r="K11565" t="str">
            <v>14510</v>
          </cell>
          <cell r="L11565" t="e">
            <v>#N/A</v>
          </cell>
        </row>
        <row r="11566">
          <cell r="K11566" t="str">
            <v>14510</v>
          </cell>
          <cell r="L11566" t="e">
            <v>#N/A</v>
          </cell>
        </row>
        <row r="11567">
          <cell r="K11567" t="str">
            <v>14510</v>
          </cell>
          <cell r="L11567" t="e">
            <v>#N/A</v>
          </cell>
        </row>
        <row r="11568">
          <cell r="K11568" t="str">
            <v>14511</v>
          </cell>
          <cell r="L11568" t="e">
            <v>#N/A</v>
          </cell>
        </row>
        <row r="11569">
          <cell r="K11569" t="str">
            <v>14511</v>
          </cell>
          <cell r="L11569" t="e">
            <v>#N/A</v>
          </cell>
        </row>
        <row r="11570">
          <cell r="K11570" t="str">
            <v>14511</v>
          </cell>
          <cell r="L11570" t="e">
            <v>#N/A</v>
          </cell>
        </row>
        <row r="11571">
          <cell r="K11571" t="str">
            <v>14512</v>
          </cell>
          <cell r="L11571" t="e">
            <v>#N/A</v>
          </cell>
        </row>
        <row r="11572">
          <cell r="K11572" t="str">
            <v>14512</v>
          </cell>
          <cell r="L11572" t="e">
            <v>#N/A</v>
          </cell>
        </row>
        <row r="11573">
          <cell r="K11573" t="str">
            <v>14512</v>
          </cell>
          <cell r="L11573" t="e">
            <v>#N/A</v>
          </cell>
        </row>
        <row r="11574">
          <cell r="K11574" t="str">
            <v>14515</v>
          </cell>
          <cell r="L11574" t="e">
            <v>#N/A</v>
          </cell>
        </row>
        <row r="11575">
          <cell r="K11575" t="str">
            <v>14515</v>
          </cell>
          <cell r="L11575" t="e">
            <v>#N/A</v>
          </cell>
        </row>
        <row r="11576">
          <cell r="K11576" t="str">
            <v>14515</v>
          </cell>
          <cell r="L11576" t="e">
            <v>#N/A</v>
          </cell>
        </row>
        <row r="11577">
          <cell r="K11577" t="str">
            <v>14515</v>
          </cell>
          <cell r="L11577" t="e">
            <v>#N/A</v>
          </cell>
        </row>
        <row r="11578">
          <cell r="K11578" t="str">
            <v>14515</v>
          </cell>
          <cell r="L11578" t="e">
            <v>#N/A</v>
          </cell>
        </row>
        <row r="11579">
          <cell r="K11579" t="str">
            <v>14515</v>
          </cell>
          <cell r="L11579" t="e">
            <v>#N/A</v>
          </cell>
        </row>
        <row r="11580">
          <cell r="K11580" t="str">
            <v>14517</v>
          </cell>
          <cell r="L11580" t="e">
            <v>#N/A</v>
          </cell>
        </row>
        <row r="11581">
          <cell r="K11581" t="str">
            <v>14517</v>
          </cell>
          <cell r="L11581" t="e">
            <v>#N/A</v>
          </cell>
        </row>
        <row r="11582">
          <cell r="K11582" t="str">
            <v>14517</v>
          </cell>
          <cell r="L11582" t="e">
            <v>#N/A</v>
          </cell>
        </row>
        <row r="11583">
          <cell r="K11583" t="str">
            <v>14519</v>
          </cell>
          <cell r="L11583" t="e">
            <v>#N/A</v>
          </cell>
        </row>
        <row r="11584">
          <cell r="K11584" t="str">
            <v>14519</v>
          </cell>
          <cell r="L11584" t="e">
            <v>#N/A</v>
          </cell>
        </row>
        <row r="11585">
          <cell r="K11585" t="str">
            <v>14519</v>
          </cell>
          <cell r="L11585" t="e">
            <v>#N/A</v>
          </cell>
        </row>
        <row r="11586">
          <cell r="K11586" t="str">
            <v>14519</v>
          </cell>
          <cell r="L11586" t="e">
            <v>#N/A</v>
          </cell>
        </row>
        <row r="11587">
          <cell r="K11587" t="str">
            <v>14519</v>
          </cell>
          <cell r="L11587" t="e">
            <v>#N/A</v>
          </cell>
        </row>
        <row r="11588">
          <cell r="K11588" t="str">
            <v>14519</v>
          </cell>
          <cell r="L11588" t="e">
            <v>#N/A</v>
          </cell>
        </row>
        <row r="11589">
          <cell r="K11589" t="str">
            <v>14522</v>
          </cell>
          <cell r="L11589" t="e">
            <v>#N/A</v>
          </cell>
        </row>
        <row r="11590">
          <cell r="K11590" t="str">
            <v>14522</v>
          </cell>
          <cell r="L11590" t="e">
            <v>#N/A</v>
          </cell>
        </row>
        <row r="11591">
          <cell r="K11591" t="str">
            <v>14250</v>
          </cell>
          <cell r="L11591" t="e">
            <v>#N/A</v>
          </cell>
        </row>
        <row r="11592">
          <cell r="K11592" t="str">
            <v>14250</v>
          </cell>
          <cell r="L11592" t="e">
            <v>#N/A</v>
          </cell>
        </row>
        <row r="11593">
          <cell r="K11593" t="str">
            <v>14250</v>
          </cell>
          <cell r="L11593" t="e">
            <v>#N/A</v>
          </cell>
        </row>
        <row r="11594">
          <cell r="K11594" t="str">
            <v>14251</v>
          </cell>
          <cell r="L11594" t="e">
            <v>#N/A</v>
          </cell>
        </row>
        <row r="11595">
          <cell r="K11595" t="str">
            <v>14251</v>
          </cell>
          <cell r="L11595" t="e">
            <v>#N/A</v>
          </cell>
        </row>
        <row r="11596">
          <cell r="K11596" t="str">
            <v>14251</v>
          </cell>
          <cell r="L11596" t="e">
            <v>#N/A</v>
          </cell>
        </row>
        <row r="11597">
          <cell r="K11597" t="str">
            <v>14252</v>
          </cell>
          <cell r="L11597" t="e">
            <v>#N/A</v>
          </cell>
        </row>
        <row r="11598">
          <cell r="K11598" t="str">
            <v>14252</v>
          </cell>
          <cell r="L11598" t="e">
            <v>#N/A</v>
          </cell>
        </row>
        <row r="11599">
          <cell r="K11599" t="str">
            <v>14252</v>
          </cell>
          <cell r="L11599" t="e">
            <v>#N/A</v>
          </cell>
        </row>
        <row r="11600">
          <cell r="K11600" t="str">
            <v>14253</v>
          </cell>
          <cell r="L11600" t="e">
            <v>#N/A</v>
          </cell>
        </row>
        <row r="11601">
          <cell r="K11601" t="str">
            <v>14253</v>
          </cell>
          <cell r="L11601" t="e">
            <v>#N/A</v>
          </cell>
        </row>
        <row r="11602">
          <cell r="K11602" t="str">
            <v>14253</v>
          </cell>
          <cell r="L11602" t="e">
            <v>#N/A</v>
          </cell>
        </row>
        <row r="11603">
          <cell r="K11603" t="str">
            <v>14220</v>
          </cell>
          <cell r="L11603" t="e">
            <v>#N/A</v>
          </cell>
        </row>
        <row r="11604">
          <cell r="K11604" t="str">
            <v>14220</v>
          </cell>
          <cell r="L11604" t="e">
            <v>#N/A</v>
          </cell>
        </row>
        <row r="11605">
          <cell r="K11605" t="str">
            <v>14200</v>
          </cell>
          <cell r="L11605" t="e">
            <v>#N/A</v>
          </cell>
        </row>
        <row r="11606">
          <cell r="K11606" t="str">
            <v>14200</v>
          </cell>
          <cell r="L11606" t="e">
            <v>#N/A</v>
          </cell>
        </row>
        <row r="11607">
          <cell r="K11607" t="str">
            <v>14200</v>
          </cell>
          <cell r="L11607" t="e">
            <v>#N/A</v>
          </cell>
        </row>
        <row r="11608">
          <cell r="K11608" t="str">
            <v>13830</v>
          </cell>
          <cell r="L11608" t="e">
            <v>#N/A</v>
          </cell>
        </row>
        <row r="11609">
          <cell r="K11609" t="str">
            <v>13830</v>
          </cell>
          <cell r="L11609" t="e">
            <v>#N/A</v>
          </cell>
        </row>
        <row r="11610">
          <cell r="K11610" t="str">
            <v>13830</v>
          </cell>
          <cell r="L11610" t="e">
            <v>#N/A</v>
          </cell>
        </row>
        <row r="11611">
          <cell r="K11611" t="str">
            <v>13830</v>
          </cell>
          <cell r="L11611" t="e">
            <v>#N/A</v>
          </cell>
        </row>
        <row r="11612">
          <cell r="K11612" t="str">
            <v>13830</v>
          </cell>
          <cell r="L11612" t="e">
            <v>#N/A</v>
          </cell>
        </row>
        <row r="11613">
          <cell r="K11613" t="str">
            <v>13830</v>
          </cell>
          <cell r="L11613" t="e">
            <v>#N/A</v>
          </cell>
        </row>
        <row r="11614">
          <cell r="K11614" t="str">
            <v>13830</v>
          </cell>
          <cell r="L11614" t="e">
            <v>#N/A</v>
          </cell>
        </row>
        <row r="11615">
          <cell r="K11615" t="str">
            <v>13830</v>
          </cell>
          <cell r="L11615" t="e">
            <v>#N/A</v>
          </cell>
        </row>
        <row r="11616">
          <cell r="K11616" t="str">
            <v>13830</v>
          </cell>
          <cell r="L11616" t="e">
            <v>#N/A</v>
          </cell>
        </row>
        <row r="11617">
          <cell r="K11617" t="str">
            <v>13830</v>
          </cell>
          <cell r="L11617" t="e">
            <v>#N/A</v>
          </cell>
        </row>
        <row r="11618">
          <cell r="K11618" t="str">
            <v>14332</v>
          </cell>
          <cell r="L11618" t="e">
            <v>#N/A</v>
          </cell>
        </row>
        <row r="11619">
          <cell r="K11619" t="str">
            <v>14332</v>
          </cell>
          <cell r="L11619" t="e">
            <v>#N/A</v>
          </cell>
        </row>
        <row r="11620">
          <cell r="K11620" t="str">
            <v>14332</v>
          </cell>
          <cell r="L11620" t="e">
            <v>#N/A</v>
          </cell>
        </row>
        <row r="11621">
          <cell r="K11621" t="str">
            <v>14332</v>
          </cell>
          <cell r="L11621" t="e">
            <v>#N/A</v>
          </cell>
        </row>
        <row r="11622">
          <cell r="K11622" t="str">
            <v>14332</v>
          </cell>
          <cell r="L11622" t="e">
            <v>#N/A</v>
          </cell>
        </row>
        <row r="11623">
          <cell r="K11623" t="str">
            <v>14332</v>
          </cell>
          <cell r="L11623" t="e">
            <v>#N/A</v>
          </cell>
        </row>
        <row r="11624">
          <cell r="K11624" t="str">
            <v>14210</v>
          </cell>
          <cell r="L11624" t="e">
            <v>#N/A</v>
          </cell>
        </row>
        <row r="11625">
          <cell r="K11625" t="str">
            <v>14210</v>
          </cell>
          <cell r="L11625" t="e">
            <v>#N/A</v>
          </cell>
        </row>
        <row r="11626">
          <cell r="K11626" t="str">
            <v>14210</v>
          </cell>
          <cell r="L11626" t="e">
            <v>#N/A</v>
          </cell>
        </row>
        <row r="11627">
          <cell r="K11627" t="str">
            <v>14200</v>
          </cell>
          <cell r="L11627" t="e">
            <v>#N/A</v>
          </cell>
        </row>
        <row r="11628">
          <cell r="K11628" t="str">
            <v>14200</v>
          </cell>
          <cell r="L11628" t="e">
            <v>#N/A</v>
          </cell>
        </row>
        <row r="11629">
          <cell r="K11629" t="str">
            <v>14200</v>
          </cell>
          <cell r="L11629" t="e">
            <v>#N/A</v>
          </cell>
        </row>
        <row r="11630">
          <cell r="K11630" t="str">
            <v>14240</v>
          </cell>
          <cell r="L11630" t="e">
            <v>#N/A</v>
          </cell>
        </row>
        <row r="11631">
          <cell r="K11631" t="str">
            <v>14240</v>
          </cell>
          <cell r="L11631" t="e">
            <v>#N/A</v>
          </cell>
        </row>
        <row r="11632">
          <cell r="K11632" t="str">
            <v>14240</v>
          </cell>
          <cell r="L11632" t="e">
            <v>#N/A</v>
          </cell>
        </row>
        <row r="11633">
          <cell r="K11633" t="str">
            <v>14240</v>
          </cell>
          <cell r="L11633" t="e">
            <v>#N/A</v>
          </cell>
        </row>
        <row r="11634">
          <cell r="K11634" t="str">
            <v>14240</v>
          </cell>
          <cell r="L11634" t="e">
            <v>#N/A</v>
          </cell>
        </row>
        <row r="11635">
          <cell r="K11635" t="str">
            <v>14242</v>
          </cell>
          <cell r="L11635" t="e">
            <v>#N/A</v>
          </cell>
        </row>
        <row r="11636">
          <cell r="K11636" t="str">
            <v>14242</v>
          </cell>
          <cell r="L11636" t="e">
            <v>#N/A</v>
          </cell>
        </row>
        <row r="11637">
          <cell r="K11637" t="str">
            <v>14242</v>
          </cell>
          <cell r="L11637" t="e">
            <v>#N/A</v>
          </cell>
        </row>
        <row r="11638">
          <cell r="K11638" t="str">
            <v>14240</v>
          </cell>
          <cell r="L11638" t="e">
            <v>#N/A</v>
          </cell>
        </row>
        <row r="11639">
          <cell r="K11639" t="str">
            <v>14240</v>
          </cell>
          <cell r="L11639" t="e">
            <v>#N/A</v>
          </cell>
        </row>
        <row r="11640">
          <cell r="K11640" t="str">
            <v>14242</v>
          </cell>
          <cell r="L11640" t="e">
            <v>#N/A</v>
          </cell>
        </row>
        <row r="11641">
          <cell r="K11641" t="str">
            <v>14242</v>
          </cell>
          <cell r="L11641" t="e">
            <v>#N/A</v>
          </cell>
        </row>
        <row r="11642">
          <cell r="K11642" t="str">
            <v>37201</v>
          </cell>
          <cell r="L11642" t="e">
            <v>#N/A</v>
          </cell>
        </row>
        <row r="11643">
          <cell r="K11643" t="str">
            <v>37201</v>
          </cell>
          <cell r="L11643" t="e">
            <v>#N/A</v>
          </cell>
        </row>
        <row r="11644">
          <cell r="K11644" t="str">
            <v>15101</v>
          </cell>
          <cell r="L11644" t="e">
            <v>#N/A</v>
          </cell>
        </row>
        <row r="11645">
          <cell r="K11645" t="str">
            <v>15101</v>
          </cell>
          <cell r="L11645" t="e">
            <v>#N/A</v>
          </cell>
        </row>
        <row r="11646">
          <cell r="K11646" t="str">
            <v>37203</v>
          </cell>
          <cell r="L11646" t="e">
            <v>#N/A</v>
          </cell>
        </row>
        <row r="11647">
          <cell r="K11647" t="str">
            <v>37203</v>
          </cell>
          <cell r="L11647" t="e">
            <v>#N/A</v>
          </cell>
        </row>
        <row r="11648">
          <cell r="K11648" t="str">
            <v>37203</v>
          </cell>
          <cell r="L11648" t="e">
            <v>#N/A</v>
          </cell>
        </row>
        <row r="11649">
          <cell r="K11649" t="str">
            <v>37203</v>
          </cell>
          <cell r="L11649" t="e">
            <v>#N/A</v>
          </cell>
        </row>
        <row r="11650">
          <cell r="K11650" t="str">
            <v>37203</v>
          </cell>
          <cell r="L11650" t="e">
            <v>#N/A</v>
          </cell>
        </row>
        <row r="11651">
          <cell r="K11651" t="str">
            <v>37203</v>
          </cell>
          <cell r="L11651" t="e">
            <v>#N/A</v>
          </cell>
        </row>
        <row r="11652">
          <cell r="K11652" t="str">
            <v>37203</v>
          </cell>
          <cell r="L11652" t="e">
            <v>#N/A</v>
          </cell>
        </row>
        <row r="11653">
          <cell r="K11653" t="str">
            <v>37203</v>
          </cell>
          <cell r="L11653" t="e">
            <v>#N/A</v>
          </cell>
        </row>
        <row r="11654">
          <cell r="K11654" t="str">
            <v>37203</v>
          </cell>
          <cell r="L11654" t="e">
            <v>#N/A</v>
          </cell>
        </row>
        <row r="11655">
          <cell r="K11655" t="str">
            <v>14306</v>
          </cell>
          <cell r="L11655" t="e">
            <v>#N/A</v>
          </cell>
        </row>
        <row r="11656">
          <cell r="K11656" t="str">
            <v>14306</v>
          </cell>
          <cell r="L11656" t="e">
            <v>#N/A</v>
          </cell>
        </row>
        <row r="11657">
          <cell r="K11657" t="str">
            <v>14114</v>
          </cell>
          <cell r="L11657" t="e">
            <v>#N/A</v>
          </cell>
        </row>
        <row r="11658">
          <cell r="K11658" t="str">
            <v>14114</v>
          </cell>
          <cell r="L11658" t="e">
            <v>#N/A</v>
          </cell>
        </row>
        <row r="11659">
          <cell r="K11659" t="str">
            <v>14114</v>
          </cell>
          <cell r="L11659" t="e">
            <v>#N/A</v>
          </cell>
        </row>
        <row r="11660">
          <cell r="K11660" t="str">
            <v>14114</v>
          </cell>
          <cell r="L11660" t="e">
            <v>#N/A</v>
          </cell>
        </row>
        <row r="11661">
          <cell r="K11661" t="str">
            <v>14110</v>
          </cell>
          <cell r="L11661" t="e">
            <v>#N/A</v>
          </cell>
        </row>
        <row r="11662">
          <cell r="K11662" t="str">
            <v>14110</v>
          </cell>
          <cell r="L11662" t="e">
            <v>#N/A</v>
          </cell>
        </row>
        <row r="11663">
          <cell r="K11663" t="str">
            <v>14110</v>
          </cell>
          <cell r="L11663" t="e">
            <v>#N/A</v>
          </cell>
        </row>
        <row r="11664">
          <cell r="K11664" t="str">
            <v>14110</v>
          </cell>
          <cell r="L11664" t="e">
            <v>#N/A</v>
          </cell>
        </row>
        <row r="11665">
          <cell r="K11665" t="str">
            <v>14110</v>
          </cell>
          <cell r="L11665" t="e">
            <v>#N/A</v>
          </cell>
        </row>
        <row r="11666">
          <cell r="K11666" t="str">
            <v>14350</v>
          </cell>
          <cell r="L11666" t="e">
            <v>#N/A</v>
          </cell>
        </row>
        <row r="11667">
          <cell r="K11667" t="str">
            <v>13102</v>
          </cell>
          <cell r="L11667" t="e">
            <v>#N/A</v>
          </cell>
        </row>
        <row r="11668">
          <cell r="K11668" t="str">
            <v>16268</v>
          </cell>
          <cell r="L11668" t="e">
            <v>#N/A</v>
          </cell>
        </row>
        <row r="11669">
          <cell r="K11669" t="str">
            <v>16268</v>
          </cell>
          <cell r="L11669" t="e">
            <v>#N/A</v>
          </cell>
        </row>
        <row r="11670">
          <cell r="K11670" t="str">
            <v>16268</v>
          </cell>
          <cell r="L11670" t="e">
            <v>#N/A</v>
          </cell>
        </row>
        <row r="11671">
          <cell r="K11671" t="str">
            <v>16269</v>
          </cell>
          <cell r="L11671" t="e">
            <v>#N/A</v>
          </cell>
        </row>
        <row r="11672">
          <cell r="K11672" t="str">
            <v>16269</v>
          </cell>
          <cell r="L11672" t="e">
            <v>#N/A</v>
          </cell>
        </row>
        <row r="11673">
          <cell r="K11673" t="str">
            <v>16269</v>
          </cell>
          <cell r="L11673" t="e">
            <v>#N/A</v>
          </cell>
        </row>
        <row r="11674">
          <cell r="K11674" t="str">
            <v>16269</v>
          </cell>
          <cell r="L11674" t="e">
            <v>#N/A</v>
          </cell>
        </row>
        <row r="11675">
          <cell r="K11675" t="str">
            <v>16267</v>
          </cell>
          <cell r="L11675" t="e">
            <v>#N/A</v>
          </cell>
        </row>
        <row r="11676">
          <cell r="K11676" t="str">
            <v>16267</v>
          </cell>
          <cell r="L11676" t="e">
            <v>#N/A</v>
          </cell>
        </row>
        <row r="11677">
          <cell r="K11677" t="str">
            <v>16267</v>
          </cell>
          <cell r="L11677" t="e">
            <v>#N/A</v>
          </cell>
        </row>
        <row r="11678">
          <cell r="K11678" t="str">
            <v>13102</v>
          </cell>
          <cell r="L11678" t="e">
            <v>#N/A</v>
          </cell>
        </row>
        <row r="11679">
          <cell r="K11679" t="str">
            <v>13800</v>
          </cell>
          <cell r="L11679" t="e">
            <v>#N/A</v>
          </cell>
        </row>
        <row r="11680">
          <cell r="K11680" t="str">
            <v>13800</v>
          </cell>
          <cell r="L11680" t="e">
            <v>#N/A</v>
          </cell>
        </row>
        <row r="11681">
          <cell r="K11681" t="str">
            <v>13800</v>
          </cell>
          <cell r="L11681" t="e">
            <v>#N/A</v>
          </cell>
        </row>
        <row r="11682">
          <cell r="K11682" t="str">
            <v>13800</v>
          </cell>
          <cell r="L11682" t="e">
            <v>#N/A</v>
          </cell>
        </row>
        <row r="11683">
          <cell r="K11683" t="str">
            <v>13800</v>
          </cell>
          <cell r="L11683" t="e">
            <v>#N/A</v>
          </cell>
        </row>
        <row r="11684">
          <cell r="K11684" t="str">
            <v>13800</v>
          </cell>
          <cell r="L11684" t="e">
            <v>#N/A</v>
          </cell>
        </row>
        <row r="11685">
          <cell r="K11685" t="str">
            <v>14331</v>
          </cell>
          <cell r="L11685" t="e">
            <v>#N/A</v>
          </cell>
        </row>
        <row r="11686">
          <cell r="K11686" t="str">
            <v>13800</v>
          </cell>
          <cell r="L11686" t="e">
            <v>#N/A</v>
          </cell>
        </row>
        <row r="11687">
          <cell r="K11687" t="str">
            <v>13800</v>
          </cell>
          <cell r="L11687" t="e">
            <v>#N/A</v>
          </cell>
        </row>
        <row r="11688">
          <cell r="K11688" t="str">
            <v>13800</v>
          </cell>
          <cell r="L11688" t="e">
            <v>#N/A</v>
          </cell>
        </row>
        <row r="11689">
          <cell r="K11689" t="str">
            <v>13800</v>
          </cell>
          <cell r="L11689" t="e">
            <v>#N/A</v>
          </cell>
        </row>
        <row r="11690">
          <cell r="K11690" t="str">
            <v>13800</v>
          </cell>
          <cell r="L11690" t="e">
            <v>#N/A</v>
          </cell>
        </row>
        <row r="11691">
          <cell r="K11691" t="str">
            <v>13800</v>
          </cell>
          <cell r="L11691" t="e">
            <v>#N/A</v>
          </cell>
        </row>
        <row r="11692">
          <cell r="K11692" t="str">
            <v>13800</v>
          </cell>
          <cell r="L11692" t="e">
            <v>#N/A</v>
          </cell>
        </row>
        <row r="11693">
          <cell r="K11693" t="str">
            <v>13800</v>
          </cell>
          <cell r="L11693" t="e">
            <v>#N/A</v>
          </cell>
        </row>
        <row r="11694">
          <cell r="K11694" t="str">
            <v>13800</v>
          </cell>
          <cell r="L11694" t="e">
            <v>#N/A</v>
          </cell>
        </row>
        <row r="11695">
          <cell r="K11695" t="str">
            <v>13800</v>
          </cell>
          <cell r="L11695" t="e">
            <v>#N/A</v>
          </cell>
        </row>
        <row r="11696">
          <cell r="K11696" t="str">
            <v>13800</v>
          </cell>
          <cell r="L11696" t="e">
            <v>#N/A</v>
          </cell>
        </row>
        <row r="11697">
          <cell r="K11697" t="str">
            <v>13801</v>
          </cell>
          <cell r="L11697" t="e">
            <v>#N/A</v>
          </cell>
        </row>
        <row r="11698">
          <cell r="K11698" t="str">
            <v>13800</v>
          </cell>
          <cell r="L11698" t="e">
            <v>#N/A</v>
          </cell>
        </row>
        <row r="11699">
          <cell r="K11699" t="str">
            <v>13801</v>
          </cell>
          <cell r="L11699" t="e">
            <v>#N/A</v>
          </cell>
        </row>
        <row r="11700">
          <cell r="K11700" t="str">
            <v>13801</v>
          </cell>
          <cell r="L11700" t="e">
            <v>#N/A</v>
          </cell>
        </row>
        <row r="11701">
          <cell r="K11701" t="str">
            <v>13801</v>
          </cell>
          <cell r="L11701" t="e">
            <v>#N/A</v>
          </cell>
        </row>
        <row r="11702">
          <cell r="K11702" t="str">
            <v>13801</v>
          </cell>
          <cell r="L11702" t="e">
            <v>#N/A</v>
          </cell>
        </row>
        <row r="11703">
          <cell r="K11703" t="str">
            <v>13801</v>
          </cell>
          <cell r="L11703" t="e">
            <v>#N/A</v>
          </cell>
        </row>
        <row r="11704">
          <cell r="K11704" t="str">
            <v>13801</v>
          </cell>
          <cell r="L11704" t="e">
            <v>#N/A</v>
          </cell>
        </row>
        <row r="11705">
          <cell r="K11705" t="str">
            <v>13801</v>
          </cell>
          <cell r="L11705" t="e">
            <v>#N/A</v>
          </cell>
        </row>
        <row r="11706">
          <cell r="K11706" t="str">
            <v>13826</v>
          </cell>
          <cell r="L11706" t="e">
            <v>#N/A</v>
          </cell>
        </row>
        <row r="11707">
          <cell r="K11707" t="str">
            <v>13103</v>
          </cell>
          <cell r="L11707" t="e">
            <v>#N/A</v>
          </cell>
        </row>
        <row r="11708">
          <cell r="K11708" t="str">
            <v>13103</v>
          </cell>
          <cell r="L11708" t="e">
            <v>#N/A</v>
          </cell>
        </row>
        <row r="11709">
          <cell r="K11709" t="str">
            <v>13103</v>
          </cell>
          <cell r="L11709" t="e">
            <v>#N/A</v>
          </cell>
        </row>
        <row r="11710">
          <cell r="K11710" t="str">
            <v>13822</v>
          </cell>
          <cell r="L11710" t="e">
            <v>#N/A</v>
          </cell>
        </row>
        <row r="11711">
          <cell r="K11711" t="str">
            <v>13822</v>
          </cell>
          <cell r="L11711" t="e">
            <v>#N/A</v>
          </cell>
        </row>
        <row r="11712">
          <cell r="K11712" t="str">
            <v>13822</v>
          </cell>
          <cell r="L11712" t="e">
            <v>#N/A</v>
          </cell>
        </row>
        <row r="11713">
          <cell r="K11713" t="str">
            <v>13822</v>
          </cell>
          <cell r="L11713" t="e">
            <v>#N/A</v>
          </cell>
        </row>
        <row r="11714">
          <cell r="K11714" t="str">
            <v>17816</v>
          </cell>
          <cell r="L11714" t="e">
            <v>#N/A</v>
          </cell>
        </row>
        <row r="11715">
          <cell r="K11715" t="str">
            <v>17816</v>
          </cell>
          <cell r="L11715" t="e">
            <v>#N/A</v>
          </cell>
        </row>
        <row r="11716">
          <cell r="K11716" t="str">
            <v>17816</v>
          </cell>
          <cell r="L11716" t="e">
            <v>#N/A</v>
          </cell>
        </row>
        <row r="11717">
          <cell r="K11717" t="str">
            <v>17816</v>
          </cell>
          <cell r="L11717" t="e">
            <v>#N/A</v>
          </cell>
        </row>
        <row r="11718">
          <cell r="K11718" t="str">
            <v>17816</v>
          </cell>
          <cell r="L11718" t="e">
            <v>#N/A</v>
          </cell>
        </row>
        <row r="11719">
          <cell r="K11719" t="str">
            <v>17813</v>
          </cell>
          <cell r="L11719" t="e">
            <v>#N/A</v>
          </cell>
        </row>
        <row r="11720">
          <cell r="K11720" t="str">
            <v>17813</v>
          </cell>
          <cell r="L11720" t="e">
            <v>#N/A</v>
          </cell>
        </row>
        <row r="11721">
          <cell r="K11721" t="str">
            <v>17813</v>
          </cell>
          <cell r="L11721" t="e">
            <v>#N/A</v>
          </cell>
        </row>
        <row r="11722">
          <cell r="K11722" t="str">
            <v>17813</v>
          </cell>
          <cell r="L11722" t="e">
            <v>#N/A</v>
          </cell>
        </row>
        <row r="11723">
          <cell r="K11723" t="str">
            <v>17813</v>
          </cell>
          <cell r="L11723" t="e">
            <v>#N/A</v>
          </cell>
        </row>
        <row r="11724">
          <cell r="K11724" t="str">
            <v>17103</v>
          </cell>
          <cell r="L11724" t="e">
            <v>#N/A</v>
          </cell>
        </row>
        <row r="11725">
          <cell r="K11725" t="str">
            <v>13822</v>
          </cell>
          <cell r="L11725" t="e">
            <v>#N/A</v>
          </cell>
        </row>
        <row r="11726">
          <cell r="K11726" t="str">
            <v>13822</v>
          </cell>
          <cell r="L11726" t="e">
            <v>#N/A</v>
          </cell>
        </row>
        <row r="11727">
          <cell r="K11727" t="str">
            <v>13822</v>
          </cell>
          <cell r="L11727" t="e">
            <v>#N/A</v>
          </cell>
        </row>
        <row r="11728">
          <cell r="K11728" t="str">
            <v>13822</v>
          </cell>
          <cell r="L11728" t="e">
            <v>#N/A</v>
          </cell>
        </row>
        <row r="11729">
          <cell r="K11729" t="str">
            <v>13822</v>
          </cell>
          <cell r="L11729" t="e">
            <v>#N/A</v>
          </cell>
        </row>
        <row r="11730">
          <cell r="K11730" t="str">
            <v>13822</v>
          </cell>
          <cell r="L11730" t="e">
            <v>#N/A</v>
          </cell>
        </row>
        <row r="11731">
          <cell r="K11731" t="str">
            <v>13822</v>
          </cell>
          <cell r="L11731" t="e">
            <v>#N/A</v>
          </cell>
        </row>
        <row r="11732">
          <cell r="K11732" t="str">
            <v>13822</v>
          </cell>
          <cell r="L11732" t="e">
            <v>#N/A</v>
          </cell>
        </row>
        <row r="11733">
          <cell r="K11733" t="str">
            <v>13820</v>
          </cell>
          <cell r="L11733" t="e">
            <v>#N/A</v>
          </cell>
        </row>
        <row r="11734">
          <cell r="K11734" t="str">
            <v>13821</v>
          </cell>
          <cell r="L11734" t="e">
            <v>#N/A</v>
          </cell>
        </row>
        <row r="11735">
          <cell r="K11735" t="str">
            <v>13821</v>
          </cell>
          <cell r="L11735" t="e">
            <v>#N/A</v>
          </cell>
        </row>
        <row r="11736">
          <cell r="K11736" t="str">
            <v>13821</v>
          </cell>
          <cell r="L11736" t="e">
            <v>#N/A</v>
          </cell>
        </row>
        <row r="11737">
          <cell r="K11737" t="str">
            <v>13821</v>
          </cell>
          <cell r="L11737" t="e">
            <v>#N/A</v>
          </cell>
        </row>
        <row r="11738">
          <cell r="K11738" t="str">
            <v>13825</v>
          </cell>
          <cell r="L11738" t="e">
            <v>#N/A</v>
          </cell>
        </row>
        <row r="11739">
          <cell r="K11739" t="str">
            <v>13826</v>
          </cell>
          <cell r="L11739" t="e">
            <v>#N/A</v>
          </cell>
        </row>
        <row r="11740">
          <cell r="K11740" t="str">
            <v>13826</v>
          </cell>
          <cell r="L11740" t="e">
            <v>#N/A</v>
          </cell>
        </row>
        <row r="11741">
          <cell r="K11741" t="str">
            <v>13827</v>
          </cell>
          <cell r="L11741" t="e">
            <v>#N/A</v>
          </cell>
        </row>
        <row r="11742">
          <cell r="K11742" t="str">
            <v>13828</v>
          </cell>
          <cell r="L11742" t="e">
            <v>#N/A</v>
          </cell>
        </row>
        <row r="11743">
          <cell r="K11743" t="str">
            <v>13828</v>
          </cell>
          <cell r="L11743" t="e">
            <v>#N/A</v>
          </cell>
        </row>
        <row r="11744">
          <cell r="K11744" t="str">
            <v>13801</v>
          </cell>
          <cell r="L11744" t="e">
            <v>#N/A</v>
          </cell>
        </row>
        <row r="11745">
          <cell r="K11745" t="str">
            <v>13826</v>
          </cell>
          <cell r="L11745" t="e">
            <v>#N/A</v>
          </cell>
        </row>
        <row r="11746">
          <cell r="K11746" t="str">
            <v>13826</v>
          </cell>
          <cell r="L11746" t="e">
            <v>#N/A</v>
          </cell>
        </row>
        <row r="11747">
          <cell r="K11747" t="str">
            <v>13826</v>
          </cell>
          <cell r="L11747" t="e">
            <v>#N/A</v>
          </cell>
        </row>
        <row r="11748">
          <cell r="K11748" t="str">
            <v>13826</v>
          </cell>
          <cell r="L11748" t="e">
            <v>#N/A</v>
          </cell>
        </row>
        <row r="11749">
          <cell r="K11749" t="str">
            <v>13826</v>
          </cell>
          <cell r="L11749" t="e">
            <v>#N/A</v>
          </cell>
        </row>
        <row r="11750">
          <cell r="K11750" t="str">
            <v>13826</v>
          </cell>
          <cell r="L11750" t="e">
            <v>#N/A</v>
          </cell>
        </row>
        <row r="11751">
          <cell r="K11751" t="str">
            <v>13826</v>
          </cell>
          <cell r="L11751" t="e">
            <v>#N/A</v>
          </cell>
        </row>
        <row r="11752">
          <cell r="K11752" t="str">
            <v>13826</v>
          </cell>
          <cell r="L11752" t="e">
            <v>#N/A</v>
          </cell>
        </row>
        <row r="11753">
          <cell r="K11753" t="str">
            <v>13826</v>
          </cell>
          <cell r="L11753" t="e">
            <v>#N/A</v>
          </cell>
        </row>
        <row r="11754">
          <cell r="K11754" t="str">
            <v>13826</v>
          </cell>
          <cell r="L11754" t="e">
            <v>#N/A</v>
          </cell>
        </row>
        <row r="11755">
          <cell r="K11755" t="str">
            <v>13826</v>
          </cell>
          <cell r="L11755" t="e">
            <v>#N/A</v>
          </cell>
        </row>
        <row r="11756">
          <cell r="K11756" t="str">
            <v>13826</v>
          </cell>
          <cell r="L11756" t="e">
            <v>#N/A</v>
          </cell>
        </row>
        <row r="11757">
          <cell r="K11757" t="str">
            <v>15103</v>
          </cell>
          <cell r="L11757" t="e">
            <v>#N/A</v>
          </cell>
        </row>
        <row r="11758">
          <cell r="K11758" t="str">
            <v>15103</v>
          </cell>
          <cell r="L11758" t="e">
            <v>#N/A</v>
          </cell>
        </row>
        <row r="11759">
          <cell r="K11759" t="str">
            <v>15103</v>
          </cell>
          <cell r="L11759" t="e">
            <v>#N/A</v>
          </cell>
        </row>
        <row r="11760">
          <cell r="K11760" t="str">
            <v>15103</v>
          </cell>
          <cell r="L11760" t="e">
            <v>#N/A</v>
          </cell>
        </row>
        <row r="11761">
          <cell r="K11761" t="str">
            <v>15103</v>
          </cell>
          <cell r="L11761" t="e">
            <v>#N/A</v>
          </cell>
        </row>
        <row r="11762">
          <cell r="K11762" t="str">
            <v>15103</v>
          </cell>
          <cell r="L11762" t="e">
            <v>#N/A</v>
          </cell>
        </row>
        <row r="11763">
          <cell r="K11763" t="str">
            <v>15103</v>
          </cell>
          <cell r="L11763" t="e">
            <v>#N/A</v>
          </cell>
        </row>
        <row r="11764">
          <cell r="K11764" t="str">
            <v>15103</v>
          </cell>
          <cell r="L11764" t="e">
            <v>#N/A</v>
          </cell>
        </row>
        <row r="11765">
          <cell r="K11765" t="str">
            <v>15103</v>
          </cell>
          <cell r="L11765" t="e">
            <v>#N/A</v>
          </cell>
        </row>
        <row r="11766">
          <cell r="K11766" t="str">
            <v>15103</v>
          </cell>
          <cell r="L11766" t="e">
            <v>#N/A</v>
          </cell>
        </row>
        <row r="11767">
          <cell r="K11767" t="str">
            <v>15103</v>
          </cell>
          <cell r="L11767" t="e">
            <v>#N/A</v>
          </cell>
        </row>
        <row r="11768">
          <cell r="K11768" t="str">
            <v>15103</v>
          </cell>
          <cell r="L11768" t="e">
            <v>#N/A</v>
          </cell>
        </row>
        <row r="11769">
          <cell r="K11769" t="str">
            <v>15103</v>
          </cell>
          <cell r="L11769" t="e">
            <v>#N/A</v>
          </cell>
        </row>
        <row r="11770">
          <cell r="K11770" t="str">
            <v>15103</v>
          </cell>
          <cell r="L11770" t="e">
            <v>#N/A</v>
          </cell>
        </row>
        <row r="11771">
          <cell r="K11771" t="str">
            <v>15103</v>
          </cell>
          <cell r="L11771" t="e">
            <v>#N/A</v>
          </cell>
        </row>
        <row r="11772">
          <cell r="K11772" t="str">
            <v>13823</v>
          </cell>
          <cell r="L11772" t="e">
            <v>#N/A</v>
          </cell>
        </row>
        <row r="11773">
          <cell r="K11773" t="str">
            <v>13823</v>
          </cell>
          <cell r="L11773" t="e">
            <v>#N/A</v>
          </cell>
        </row>
        <row r="11774">
          <cell r="K11774" t="str">
            <v>13830</v>
          </cell>
          <cell r="L11774" t="e">
            <v>#N/A</v>
          </cell>
        </row>
        <row r="11775">
          <cell r="K11775" t="str">
            <v>13830</v>
          </cell>
          <cell r="L11775" t="e">
            <v>#N/A</v>
          </cell>
        </row>
        <row r="11776">
          <cell r="K11776" t="str">
            <v>13830</v>
          </cell>
          <cell r="L11776" t="e">
            <v>#N/A</v>
          </cell>
        </row>
        <row r="11777">
          <cell r="K11777" t="str">
            <v>13831</v>
          </cell>
          <cell r="L11777" t="e">
            <v>#N/A</v>
          </cell>
        </row>
        <row r="11778">
          <cell r="K11778" t="str">
            <v>13831</v>
          </cell>
          <cell r="L11778" t="e">
            <v>#N/A</v>
          </cell>
        </row>
        <row r="11779">
          <cell r="K11779" t="str">
            <v>13727</v>
          </cell>
          <cell r="L11779" t="e">
            <v>#N/A</v>
          </cell>
        </row>
        <row r="11780">
          <cell r="K11780" t="str">
            <v>18228</v>
          </cell>
          <cell r="L11780" t="e">
            <v>#N/A</v>
          </cell>
        </row>
        <row r="11781">
          <cell r="K11781" t="str">
            <v>13727</v>
          </cell>
          <cell r="L11781" t="e">
            <v>#N/A</v>
          </cell>
        </row>
        <row r="11782">
          <cell r="K11782" t="str">
            <v>13727</v>
          </cell>
          <cell r="L11782" t="e">
            <v>#N/A</v>
          </cell>
        </row>
        <row r="11783">
          <cell r="K11783" t="str">
            <v>18228</v>
          </cell>
          <cell r="L11783" t="e">
            <v>#N/A</v>
          </cell>
        </row>
        <row r="11784">
          <cell r="K11784" t="str">
            <v>18228</v>
          </cell>
          <cell r="L11784" t="e">
            <v>#N/A</v>
          </cell>
        </row>
        <row r="11785">
          <cell r="K11785" t="str">
            <v>13837</v>
          </cell>
          <cell r="L11785" t="e">
            <v>#N/A</v>
          </cell>
        </row>
        <row r="11786">
          <cell r="K11786" t="str">
            <v>13830</v>
          </cell>
          <cell r="L11786" t="e">
            <v>#N/A</v>
          </cell>
        </row>
        <row r="11787">
          <cell r="K11787" t="str">
            <v>13830</v>
          </cell>
          <cell r="L11787" t="e">
            <v>#N/A</v>
          </cell>
        </row>
        <row r="11788">
          <cell r="K11788" t="str">
            <v>13837</v>
          </cell>
          <cell r="L11788" t="e">
            <v>#N/A</v>
          </cell>
        </row>
        <row r="11789">
          <cell r="K11789" t="str">
            <v>15141</v>
          </cell>
          <cell r="L11789" t="e">
            <v>#N/A</v>
          </cell>
        </row>
        <row r="11790">
          <cell r="K11790" t="str">
            <v>13837</v>
          </cell>
          <cell r="L11790" t="e">
            <v>#N/A</v>
          </cell>
        </row>
        <row r="11791">
          <cell r="K11791" t="str">
            <v>13833</v>
          </cell>
          <cell r="L11791" t="e">
            <v>#N/A</v>
          </cell>
        </row>
        <row r="11792">
          <cell r="K11792" t="str">
            <v>13833</v>
          </cell>
          <cell r="L11792" t="e">
            <v>#N/A</v>
          </cell>
        </row>
        <row r="11793">
          <cell r="K11793" t="str">
            <v>13834</v>
          </cell>
          <cell r="L11793" t="e">
            <v>#N/A</v>
          </cell>
        </row>
        <row r="11794">
          <cell r="K11794" t="str">
            <v>13833</v>
          </cell>
          <cell r="L11794" t="e">
            <v>#N/A</v>
          </cell>
        </row>
        <row r="11795">
          <cell r="K11795" t="str">
            <v>13833</v>
          </cell>
          <cell r="L11795" t="e">
            <v>#N/A</v>
          </cell>
        </row>
        <row r="11796">
          <cell r="K11796" t="str">
            <v>13833</v>
          </cell>
          <cell r="L11796" t="e">
            <v>#N/A</v>
          </cell>
        </row>
        <row r="11797">
          <cell r="K11797" t="str">
            <v>13833</v>
          </cell>
          <cell r="L11797" t="e">
            <v>#N/A</v>
          </cell>
        </row>
        <row r="11798">
          <cell r="K11798" t="str">
            <v>13833</v>
          </cell>
          <cell r="L11798" t="e">
            <v>#N/A</v>
          </cell>
        </row>
        <row r="11799">
          <cell r="K11799" t="str">
            <v>13833</v>
          </cell>
          <cell r="L11799" t="e">
            <v>#N/A</v>
          </cell>
        </row>
        <row r="11800">
          <cell r="K11800" t="str">
            <v>13833</v>
          </cell>
          <cell r="L11800" t="e">
            <v>#N/A</v>
          </cell>
        </row>
        <row r="11801">
          <cell r="K11801" t="str">
            <v>13833</v>
          </cell>
          <cell r="L11801" t="e">
            <v>#N/A</v>
          </cell>
        </row>
        <row r="11802">
          <cell r="K11802" t="str">
            <v>13833</v>
          </cell>
          <cell r="L11802" t="e">
            <v>#N/A</v>
          </cell>
        </row>
        <row r="11803">
          <cell r="K11803" t="str">
            <v>13833</v>
          </cell>
          <cell r="L11803" t="e">
            <v>#N/A</v>
          </cell>
        </row>
        <row r="11804">
          <cell r="K11804" t="str">
            <v>13833</v>
          </cell>
          <cell r="L11804" t="e">
            <v>#N/A</v>
          </cell>
        </row>
        <row r="11805">
          <cell r="K11805" t="str">
            <v>13833</v>
          </cell>
          <cell r="L11805" t="e">
            <v>#N/A</v>
          </cell>
        </row>
        <row r="11806">
          <cell r="K11806" t="str">
            <v>13833</v>
          </cell>
          <cell r="L11806" t="e">
            <v>#N/A</v>
          </cell>
        </row>
        <row r="11807">
          <cell r="K11807" t="str">
            <v>13833</v>
          </cell>
          <cell r="L11807" t="e">
            <v>#N/A</v>
          </cell>
        </row>
        <row r="11808">
          <cell r="K11808" t="str">
            <v>13833</v>
          </cell>
          <cell r="L11808" t="e">
            <v>#N/A</v>
          </cell>
        </row>
        <row r="11809">
          <cell r="K11809" t="str">
            <v>13833</v>
          </cell>
          <cell r="L11809" t="e">
            <v>#N/A</v>
          </cell>
        </row>
        <row r="11810">
          <cell r="K11810" t="str">
            <v>15142</v>
          </cell>
          <cell r="L11810" t="e">
            <v>#N/A</v>
          </cell>
        </row>
        <row r="11811">
          <cell r="K11811" t="str">
            <v>13834</v>
          </cell>
          <cell r="L11811" t="e">
            <v>#N/A</v>
          </cell>
        </row>
        <row r="11812">
          <cell r="K11812" t="str">
            <v>13833</v>
          </cell>
          <cell r="L11812" t="e">
            <v>#N/A</v>
          </cell>
        </row>
        <row r="11813">
          <cell r="K11813" t="str">
            <v>13833</v>
          </cell>
          <cell r="L11813" t="e">
            <v>#N/A</v>
          </cell>
        </row>
        <row r="11814">
          <cell r="K11814" t="str">
            <v>13833</v>
          </cell>
          <cell r="L11814" t="e">
            <v>#N/A</v>
          </cell>
        </row>
        <row r="11815">
          <cell r="K11815" t="str">
            <v>13838</v>
          </cell>
          <cell r="L11815" t="e">
            <v>#N/A</v>
          </cell>
        </row>
        <row r="11816">
          <cell r="K11816" t="str">
            <v>13836</v>
          </cell>
          <cell r="L11816" t="e">
            <v>#N/A</v>
          </cell>
        </row>
        <row r="11817">
          <cell r="K11817" t="str">
            <v>13836</v>
          </cell>
          <cell r="L11817" t="e">
            <v>#N/A</v>
          </cell>
        </row>
        <row r="11818">
          <cell r="K11818" t="str">
            <v>13835</v>
          </cell>
          <cell r="L11818" t="e">
            <v>#N/A</v>
          </cell>
        </row>
        <row r="11819">
          <cell r="K11819" t="str">
            <v>13835</v>
          </cell>
          <cell r="L11819" t="e">
            <v>#N/A</v>
          </cell>
        </row>
        <row r="11820">
          <cell r="K11820" t="str">
            <v>18232</v>
          </cell>
          <cell r="L11820" t="e">
            <v>#N/A</v>
          </cell>
        </row>
        <row r="11821">
          <cell r="K11821" t="str">
            <v>13830</v>
          </cell>
          <cell r="L11821" t="e">
            <v>#N/A</v>
          </cell>
        </row>
        <row r="11822">
          <cell r="K11822" t="str">
            <v>13830</v>
          </cell>
          <cell r="L11822" t="e">
            <v>#N/A</v>
          </cell>
        </row>
        <row r="11823">
          <cell r="K11823" t="str">
            <v>13837</v>
          </cell>
          <cell r="L11823" t="e">
            <v>#N/A</v>
          </cell>
        </row>
        <row r="11824">
          <cell r="K11824" t="str">
            <v>13837</v>
          </cell>
          <cell r="L11824" t="e">
            <v>#N/A</v>
          </cell>
        </row>
        <row r="11825">
          <cell r="K11825" t="str">
            <v>13837</v>
          </cell>
          <cell r="L11825" t="e">
            <v>#N/A</v>
          </cell>
        </row>
        <row r="11826">
          <cell r="K11826" t="str">
            <v>13830</v>
          </cell>
          <cell r="L11826" t="e">
            <v>#N/A</v>
          </cell>
        </row>
        <row r="11827">
          <cell r="K11827" t="str">
            <v>13830</v>
          </cell>
          <cell r="L11827" t="e">
            <v>#N/A</v>
          </cell>
        </row>
        <row r="11828">
          <cell r="K11828" t="str">
            <v>13830</v>
          </cell>
          <cell r="L11828" t="e">
            <v>#N/A</v>
          </cell>
        </row>
        <row r="11829">
          <cell r="K11829" t="str">
            <v>13830</v>
          </cell>
          <cell r="L11829" t="e">
            <v>#N/A</v>
          </cell>
        </row>
        <row r="11830">
          <cell r="K11830" t="str">
            <v>13830</v>
          </cell>
          <cell r="L11830" t="e">
            <v>#N/A</v>
          </cell>
        </row>
        <row r="11831">
          <cell r="K11831" t="str">
            <v>13838</v>
          </cell>
          <cell r="L11831" t="e">
            <v>#N/A</v>
          </cell>
        </row>
        <row r="11832">
          <cell r="K11832" t="str">
            <v>13838</v>
          </cell>
          <cell r="L11832" t="e">
            <v>#N/A</v>
          </cell>
        </row>
        <row r="11833">
          <cell r="K11833" t="str">
            <v>13838</v>
          </cell>
          <cell r="L11833" t="e">
            <v>#N/A</v>
          </cell>
        </row>
        <row r="11834">
          <cell r="L11834" t="e">
            <v>#N/A</v>
          </cell>
        </row>
        <row r="11835">
          <cell r="L11835" t="e">
            <v>#N/A</v>
          </cell>
        </row>
        <row r="11836">
          <cell r="K11836" t="str">
            <v>37201</v>
          </cell>
          <cell r="L11836" t="e">
            <v>#N/A</v>
          </cell>
        </row>
        <row r="11837">
          <cell r="K11837" t="str">
            <v>37201</v>
          </cell>
          <cell r="L11837" t="e">
            <v>#N/A</v>
          </cell>
        </row>
        <row r="11838">
          <cell r="K11838" t="str">
            <v>37201</v>
          </cell>
          <cell r="L11838" t="e">
            <v>#N/A</v>
          </cell>
        </row>
        <row r="11839">
          <cell r="K11839" t="str">
            <v>37201</v>
          </cell>
          <cell r="L11839" t="e">
            <v>#N/A</v>
          </cell>
        </row>
        <row r="11840">
          <cell r="K11840" t="str">
            <v>37203</v>
          </cell>
          <cell r="L11840" t="e">
            <v>#N/A</v>
          </cell>
        </row>
        <row r="11841">
          <cell r="K11841" t="str">
            <v>37203</v>
          </cell>
          <cell r="L11841" t="e">
            <v>#N/A</v>
          </cell>
        </row>
        <row r="11842">
          <cell r="K11842" t="str">
            <v>37203</v>
          </cell>
          <cell r="L11842" t="e">
            <v>#N/A</v>
          </cell>
        </row>
        <row r="11843">
          <cell r="K11843" t="str">
            <v>37203</v>
          </cell>
          <cell r="L11843" t="e">
            <v>#N/A</v>
          </cell>
        </row>
        <row r="11844">
          <cell r="K11844" t="str">
            <v>37203</v>
          </cell>
          <cell r="L11844" t="e">
            <v>#N/A</v>
          </cell>
        </row>
        <row r="11845">
          <cell r="K11845" t="str">
            <v>37203</v>
          </cell>
          <cell r="L11845" t="e">
            <v>#N/A</v>
          </cell>
        </row>
        <row r="11846">
          <cell r="K11846" t="str">
            <v>37203</v>
          </cell>
          <cell r="L11846" t="e">
            <v>#N/A</v>
          </cell>
        </row>
        <row r="11847">
          <cell r="K11847" t="str">
            <v>37203</v>
          </cell>
          <cell r="L11847" t="e">
            <v>#N/A</v>
          </cell>
        </row>
        <row r="11848">
          <cell r="K11848" t="str">
            <v>37203</v>
          </cell>
          <cell r="L11848" t="e">
            <v>#N/A</v>
          </cell>
        </row>
        <row r="11849">
          <cell r="K11849" t="str">
            <v>37203</v>
          </cell>
          <cell r="L11849" t="e">
            <v>#N/A</v>
          </cell>
        </row>
        <row r="11850">
          <cell r="K11850" t="str">
            <v>37203</v>
          </cell>
          <cell r="L11850" t="e">
            <v>#N/A</v>
          </cell>
        </row>
        <row r="11851">
          <cell r="K11851" t="str">
            <v>13113</v>
          </cell>
          <cell r="L11851" t="e">
            <v>#N/A</v>
          </cell>
        </row>
        <row r="11852">
          <cell r="K11852" t="str">
            <v>13810</v>
          </cell>
          <cell r="L11852" t="e">
            <v>#N/A</v>
          </cell>
        </row>
        <row r="11853">
          <cell r="K11853" t="str">
            <v>13810</v>
          </cell>
          <cell r="L11853" t="e">
            <v>#N/A</v>
          </cell>
        </row>
        <row r="11854">
          <cell r="K11854" t="str">
            <v>13810</v>
          </cell>
          <cell r="L11854" t="e">
            <v>#N/A</v>
          </cell>
        </row>
        <row r="11855">
          <cell r="K11855" t="str">
            <v>13810</v>
          </cell>
          <cell r="L11855" t="e">
            <v>#N/A</v>
          </cell>
        </row>
        <row r="11856">
          <cell r="K11856" t="str">
            <v>13810</v>
          </cell>
          <cell r="L11856" t="e">
            <v>#N/A</v>
          </cell>
        </row>
        <row r="11857">
          <cell r="K11857" t="str">
            <v>13810</v>
          </cell>
          <cell r="L11857" t="e">
            <v>#N/A</v>
          </cell>
        </row>
        <row r="11858">
          <cell r="K11858" t="str">
            <v>13810</v>
          </cell>
          <cell r="L11858" t="e">
            <v>#N/A</v>
          </cell>
        </row>
        <row r="11859">
          <cell r="K11859" t="str">
            <v>13181</v>
          </cell>
          <cell r="L11859" t="e">
            <v>#N/A</v>
          </cell>
        </row>
        <row r="11860">
          <cell r="K11860" t="str">
            <v>13181</v>
          </cell>
          <cell r="L11860" t="e">
            <v>#N/A</v>
          </cell>
        </row>
        <row r="11861">
          <cell r="K11861" t="str">
            <v>13181</v>
          </cell>
          <cell r="L11861" t="e">
            <v>#N/A</v>
          </cell>
        </row>
        <row r="11862">
          <cell r="K11862" t="str">
            <v>14180</v>
          </cell>
          <cell r="L11862" t="e">
            <v>#N/A</v>
          </cell>
        </row>
        <row r="11863">
          <cell r="K11863" t="str">
            <v>14180</v>
          </cell>
          <cell r="L11863" t="e">
            <v>#N/A</v>
          </cell>
        </row>
        <row r="11864">
          <cell r="K11864" t="str">
            <v>14180</v>
          </cell>
          <cell r="L11864" t="e">
            <v>#N/A</v>
          </cell>
        </row>
        <row r="11865">
          <cell r="K11865" t="str">
            <v>14180</v>
          </cell>
          <cell r="L11865" t="e">
            <v>#N/A</v>
          </cell>
        </row>
        <row r="11866">
          <cell r="K11866" t="str">
            <v>14180</v>
          </cell>
          <cell r="L11866" t="e">
            <v>#N/A</v>
          </cell>
        </row>
        <row r="11867">
          <cell r="K11867" t="str">
            <v>14180</v>
          </cell>
          <cell r="L11867" t="e">
            <v>#N/A</v>
          </cell>
        </row>
        <row r="11868">
          <cell r="K11868" t="str">
            <v>14182</v>
          </cell>
          <cell r="L11868" t="e">
            <v>#N/A</v>
          </cell>
        </row>
        <row r="11869">
          <cell r="K11869" t="str">
            <v>14182</v>
          </cell>
          <cell r="L11869" t="e">
            <v>#N/A</v>
          </cell>
        </row>
        <row r="11870">
          <cell r="K11870" t="str">
            <v>14182</v>
          </cell>
          <cell r="L11870" t="e">
            <v>#N/A</v>
          </cell>
        </row>
        <row r="11871">
          <cell r="K11871" t="str">
            <v>13282</v>
          </cell>
          <cell r="L11871" t="e">
            <v>#N/A</v>
          </cell>
        </row>
        <row r="11872">
          <cell r="K11872" t="str">
            <v>13282</v>
          </cell>
          <cell r="L11872" t="e">
            <v>#N/A</v>
          </cell>
        </row>
        <row r="11873">
          <cell r="K11873" t="str">
            <v>13280</v>
          </cell>
          <cell r="L11873" t="e">
            <v>#N/A</v>
          </cell>
        </row>
        <row r="11874">
          <cell r="K11874" t="str">
            <v>13281</v>
          </cell>
          <cell r="L11874" t="e">
            <v>#N/A</v>
          </cell>
        </row>
        <row r="11875">
          <cell r="K11875" t="str">
            <v>13181</v>
          </cell>
          <cell r="L11875" t="e">
            <v>#N/A</v>
          </cell>
        </row>
        <row r="11876">
          <cell r="K11876" t="str">
            <v>13182</v>
          </cell>
          <cell r="L11876" t="e">
            <v>#N/A</v>
          </cell>
        </row>
        <row r="11877">
          <cell r="K11877" t="str">
            <v>13180</v>
          </cell>
          <cell r="L11877" t="e">
            <v>#N/A</v>
          </cell>
        </row>
        <row r="11878">
          <cell r="K11878" t="str">
            <v>13590</v>
          </cell>
          <cell r="L11878" t="e">
            <v>#N/A</v>
          </cell>
        </row>
        <row r="11879">
          <cell r="K11879" t="str">
            <v>13480</v>
          </cell>
          <cell r="L11879" t="e">
            <v>#N/A</v>
          </cell>
        </row>
        <row r="11880">
          <cell r="K11880" t="str">
            <v>13480</v>
          </cell>
          <cell r="L11880" t="e">
            <v>#N/A</v>
          </cell>
        </row>
        <row r="11881">
          <cell r="K11881" t="str">
            <v>13592</v>
          </cell>
          <cell r="L11881" t="e">
            <v>#N/A</v>
          </cell>
        </row>
        <row r="11882">
          <cell r="K11882" t="str">
            <v>13592</v>
          </cell>
          <cell r="L11882" t="e">
            <v>#N/A</v>
          </cell>
        </row>
        <row r="11883">
          <cell r="K11883" t="str">
            <v>13591</v>
          </cell>
          <cell r="L11883" t="e">
            <v>#N/A</v>
          </cell>
        </row>
        <row r="11884">
          <cell r="K11884" t="str">
            <v>13591</v>
          </cell>
          <cell r="L11884" t="e">
            <v>#N/A</v>
          </cell>
        </row>
        <row r="11885">
          <cell r="K11885" t="str">
            <v>13591</v>
          </cell>
          <cell r="L11885" t="e">
            <v>#N/A</v>
          </cell>
        </row>
        <row r="11886">
          <cell r="K11886" t="str">
            <v>13591</v>
          </cell>
          <cell r="L11886" t="e">
            <v>#N/A</v>
          </cell>
        </row>
        <row r="11887">
          <cell r="K11887" t="str">
            <v>13591</v>
          </cell>
          <cell r="L11887" t="e">
            <v>#N/A</v>
          </cell>
        </row>
        <row r="11888">
          <cell r="K11888" t="str">
            <v>13590</v>
          </cell>
          <cell r="L11888" t="e">
            <v>#N/A</v>
          </cell>
        </row>
        <row r="11889">
          <cell r="K11889" t="str">
            <v>13481</v>
          </cell>
          <cell r="L11889" t="e">
            <v>#N/A</v>
          </cell>
        </row>
        <row r="11890">
          <cell r="K11890" t="str">
            <v>13480</v>
          </cell>
          <cell r="L11890" t="e">
            <v>#N/A</v>
          </cell>
        </row>
        <row r="11891">
          <cell r="K11891" t="str">
            <v>13381</v>
          </cell>
          <cell r="L11891" t="e">
            <v>#N/A</v>
          </cell>
        </row>
        <row r="11892">
          <cell r="K11892" t="str">
            <v>14604</v>
          </cell>
          <cell r="L11892" t="e">
            <v>#N/A</v>
          </cell>
        </row>
        <row r="11893">
          <cell r="K11893" t="str">
            <v>14604</v>
          </cell>
          <cell r="L11893" t="e">
            <v>#N/A</v>
          </cell>
        </row>
        <row r="11894">
          <cell r="K11894" t="str">
            <v>14604</v>
          </cell>
          <cell r="L11894" t="e">
            <v>#N/A</v>
          </cell>
        </row>
        <row r="11895">
          <cell r="K11895" t="str">
            <v>14601</v>
          </cell>
          <cell r="L11895" t="e">
            <v>#N/A</v>
          </cell>
        </row>
        <row r="11896">
          <cell r="K11896" t="str">
            <v>14601</v>
          </cell>
          <cell r="L11896" t="e">
            <v>#N/A</v>
          </cell>
        </row>
        <row r="11897">
          <cell r="K11897" t="str">
            <v>14601</v>
          </cell>
          <cell r="L11897" t="e">
            <v>#N/A</v>
          </cell>
        </row>
        <row r="11898">
          <cell r="K11898" t="str">
            <v>14602</v>
          </cell>
          <cell r="L11898" t="e">
            <v>#N/A</v>
          </cell>
        </row>
        <row r="11899">
          <cell r="K11899" t="str">
            <v>14602</v>
          </cell>
          <cell r="L11899" t="e">
            <v>#N/A</v>
          </cell>
        </row>
        <row r="11900">
          <cell r="K11900" t="str">
            <v>14602</v>
          </cell>
          <cell r="L11900" t="e">
            <v>#N/A</v>
          </cell>
        </row>
        <row r="11901">
          <cell r="K11901" t="str">
            <v>14602</v>
          </cell>
          <cell r="L11901" t="e">
            <v>#N/A</v>
          </cell>
        </row>
        <row r="11902">
          <cell r="K11902" t="str">
            <v>14602</v>
          </cell>
          <cell r="L11902" t="e">
            <v>#N/A</v>
          </cell>
        </row>
        <row r="11903">
          <cell r="K11903" t="str">
            <v>14602</v>
          </cell>
          <cell r="L11903" t="e">
            <v>#N/A</v>
          </cell>
        </row>
        <row r="11904">
          <cell r="K11904" t="str">
            <v>14602</v>
          </cell>
          <cell r="L11904" t="e">
            <v>#N/A</v>
          </cell>
        </row>
        <row r="11905">
          <cell r="K11905" t="str">
            <v>14602</v>
          </cell>
          <cell r="L11905" t="e">
            <v>#N/A</v>
          </cell>
        </row>
        <row r="11906">
          <cell r="K11906" t="str">
            <v>14602</v>
          </cell>
          <cell r="L11906" t="e">
            <v>#N/A</v>
          </cell>
        </row>
        <row r="11907">
          <cell r="K11907" t="str">
            <v>13290</v>
          </cell>
          <cell r="L11907" t="e">
            <v>#N/A</v>
          </cell>
        </row>
        <row r="11908">
          <cell r="K11908" t="str">
            <v>14600</v>
          </cell>
          <cell r="L11908" t="e">
            <v>#N/A</v>
          </cell>
        </row>
        <row r="11909">
          <cell r="K11909" t="str">
            <v>14600</v>
          </cell>
          <cell r="L11909" t="e">
            <v>#N/A</v>
          </cell>
        </row>
        <row r="11910">
          <cell r="K11910" t="str">
            <v>14600</v>
          </cell>
          <cell r="L11910" t="e">
            <v>#N/A</v>
          </cell>
        </row>
        <row r="11911">
          <cell r="K11911" t="str">
            <v>14600</v>
          </cell>
          <cell r="L11911" t="e">
            <v>#N/A</v>
          </cell>
        </row>
        <row r="11912">
          <cell r="K11912" t="str">
            <v>14600</v>
          </cell>
          <cell r="L11912" t="e">
            <v>#N/A</v>
          </cell>
        </row>
        <row r="11913">
          <cell r="K11913" t="str">
            <v>14600</v>
          </cell>
          <cell r="L11913" t="e">
            <v>#N/A</v>
          </cell>
        </row>
        <row r="11914">
          <cell r="K11914" t="str">
            <v>13190</v>
          </cell>
          <cell r="L11914" t="e">
            <v>#N/A</v>
          </cell>
        </row>
        <row r="11915">
          <cell r="K11915" t="str">
            <v>14602</v>
          </cell>
          <cell r="L11915" t="e">
            <v>#N/A</v>
          </cell>
        </row>
        <row r="11916">
          <cell r="K11916" t="str">
            <v>14602</v>
          </cell>
          <cell r="L11916" t="e">
            <v>#N/A</v>
          </cell>
        </row>
        <row r="11917">
          <cell r="K11917" t="str">
            <v>13558</v>
          </cell>
          <cell r="L11917" t="e">
            <v>#N/A</v>
          </cell>
        </row>
        <row r="11918">
          <cell r="K11918" t="str">
            <v>13557</v>
          </cell>
          <cell r="L11918" t="e">
            <v>#N/A</v>
          </cell>
        </row>
        <row r="11919">
          <cell r="K11919" t="str">
            <v>13557</v>
          </cell>
          <cell r="L11919" t="e">
            <v>#N/A</v>
          </cell>
        </row>
        <row r="11920">
          <cell r="K11920" t="str">
            <v>13142</v>
          </cell>
          <cell r="L11920" t="e">
            <v>#N/A</v>
          </cell>
        </row>
        <row r="11921">
          <cell r="K11921" t="str">
            <v>13242</v>
          </cell>
          <cell r="L11921" t="e">
            <v>#N/A</v>
          </cell>
        </row>
        <row r="11922">
          <cell r="K11922" t="str">
            <v>13142</v>
          </cell>
          <cell r="L11922" t="e">
            <v>#N/A</v>
          </cell>
        </row>
        <row r="11923">
          <cell r="K11923" t="str">
            <v>14185</v>
          </cell>
          <cell r="L11923" t="e">
            <v>#N/A</v>
          </cell>
        </row>
        <row r="11924">
          <cell r="K11924" t="str">
            <v>14185</v>
          </cell>
          <cell r="L11924" t="e">
            <v>#N/A</v>
          </cell>
        </row>
        <row r="11925">
          <cell r="K11925" t="str">
            <v>14185</v>
          </cell>
          <cell r="L11925" t="e">
            <v>#N/A</v>
          </cell>
        </row>
        <row r="11926">
          <cell r="K11926" t="str">
            <v>14183</v>
          </cell>
          <cell r="L11926" t="e">
            <v>#N/A</v>
          </cell>
        </row>
        <row r="11927">
          <cell r="K11927" t="str">
            <v>14183</v>
          </cell>
          <cell r="L11927" t="e">
            <v>#N/A</v>
          </cell>
        </row>
        <row r="11928">
          <cell r="K11928" t="str">
            <v>13441</v>
          </cell>
          <cell r="L11928" t="e">
            <v>#N/A</v>
          </cell>
        </row>
        <row r="11929">
          <cell r="K11929" t="str">
            <v>13543</v>
          </cell>
          <cell r="L11929" t="e">
            <v>#N/A</v>
          </cell>
        </row>
        <row r="11930">
          <cell r="K11930" t="str">
            <v>13544</v>
          </cell>
          <cell r="L11930" t="e">
            <v>#N/A</v>
          </cell>
        </row>
        <row r="11931">
          <cell r="K11931" t="str">
            <v>13544</v>
          </cell>
          <cell r="L11931" t="e">
            <v>#N/A</v>
          </cell>
        </row>
        <row r="11932">
          <cell r="K11932" t="str">
            <v>13341</v>
          </cell>
          <cell r="L11932" t="e">
            <v>#N/A</v>
          </cell>
        </row>
        <row r="11933">
          <cell r="K11933" t="str">
            <v>13730</v>
          </cell>
          <cell r="L11933" t="e">
            <v>#N/A</v>
          </cell>
        </row>
        <row r="11934">
          <cell r="K11934" t="str">
            <v>13731</v>
          </cell>
          <cell r="L11934" t="e">
            <v>#N/A</v>
          </cell>
        </row>
        <row r="11935">
          <cell r="K11935" t="str">
            <v>13731</v>
          </cell>
          <cell r="L11935" t="e">
            <v>#N/A</v>
          </cell>
        </row>
        <row r="11936">
          <cell r="K11936" t="str">
            <v>13734</v>
          </cell>
          <cell r="L11936" t="e">
            <v>#N/A</v>
          </cell>
        </row>
        <row r="11937">
          <cell r="K11937" t="str">
            <v>13734</v>
          </cell>
          <cell r="L11937" t="e">
            <v>#N/A</v>
          </cell>
        </row>
        <row r="11938">
          <cell r="K11938" t="str">
            <v>13733</v>
          </cell>
          <cell r="L11938" t="e">
            <v>#N/A</v>
          </cell>
        </row>
        <row r="11939">
          <cell r="K11939" t="str">
            <v>13552</v>
          </cell>
          <cell r="L11939" t="e">
            <v>#N/A</v>
          </cell>
        </row>
        <row r="11940">
          <cell r="K11940" t="str">
            <v>13553</v>
          </cell>
          <cell r="L11940" t="e">
            <v>#N/A</v>
          </cell>
        </row>
        <row r="11941">
          <cell r="K11941" t="str">
            <v>13554</v>
          </cell>
          <cell r="L11941" t="e">
            <v>#N/A</v>
          </cell>
        </row>
        <row r="11942">
          <cell r="K11942" t="str">
            <v>13180</v>
          </cell>
          <cell r="L11942" t="e">
            <v>#N/A</v>
          </cell>
        </row>
        <row r="11943">
          <cell r="L11943" t="e">
            <v>#N/A</v>
          </cell>
        </row>
        <row r="11944">
          <cell r="L11944" t="e">
            <v>#N/A</v>
          </cell>
        </row>
        <row r="11945">
          <cell r="K11945" t="str">
            <v>14521</v>
          </cell>
          <cell r="L11945" t="e">
            <v>#N/A</v>
          </cell>
        </row>
        <row r="11946">
          <cell r="K11946" t="str">
            <v>14521</v>
          </cell>
          <cell r="L11946" t="e">
            <v>#N/A</v>
          </cell>
        </row>
        <row r="11947">
          <cell r="K11947" t="str">
            <v>513021</v>
          </cell>
          <cell r="L11947" t="e">
            <v>#N/A</v>
          </cell>
        </row>
        <row r="11948">
          <cell r="L11948" t="e">
            <v>#N/A</v>
          </cell>
        </row>
        <row r="11949">
          <cell r="L11949" t="e">
            <v>#N/A</v>
          </cell>
        </row>
        <row r="11950">
          <cell r="L11950" t="e">
            <v>#N/A</v>
          </cell>
        </row>
        <row r="11951">
          <cell r="L11951" t="e">
            <v>#N/A</v>
          </cell>
        </row>
        <row r="11952">
          <cell r="K11952" t="str">
            <v>13471</v>
          </cell>
          <cell r="L11952" t="e">
            <v>#N/A</v>
          </cell>
        </row>
        <row r="11953">
          <cell r="K11953" t="str">
            <v>13471</v>
          </cell>
          <cell r="L11953" t="e">
            <v>#N/A</v>
          </cell>
        </row>
        <row r="11954">
          <cell r="K11954" t="str">
            <v>513021</v>
          </cell>
          <cell r="L11954" t="e">
            <v>#N/A</v>
          </cell>
        </row>
        <row r="11955">
          <cell r="K11955" t="str">
            <v>513021</v>
          </cell>
          <cell r="L11955" t="e">
            <v>#N/A</v>
          </cell>
        </row>
        <row r="11956">
          <cell r="L11956" t="e">
            <v>#N/A</v>
          </cell>
        </row>
        <row r="11957">
          <cell r="L11957" t="e">
            <v>#N/A</v>
          </cell>
        </row>
        <row r="11958">
          <cell r="L11958" t="e">
            <v>#N/A</v>
          </cell>
        </row>
        <row r="11959">
          <cell r="L11959" t="e">
            <v>#N/A</v>
          </cell>
        </row>
        <row r="11960">
          <cell r="L11960" t="e">
            <v>#N/A</v>
          </cell>
        </row>
        <row r="11961">
          <cell r="L11961" t="e">
            <v>#N/A</v>
          </cell>
        </row>
        <row r="11962">
          <cell r="L11962" t="e">
            <v>#N/A</v>
          </cell>
        </row>
        <row r="11963">
          <cell r="L11963" t="e">
            <v>#N/A</v>
          </cell>
        </row>
        <row r="11964">
          <cell r="K11964" t="str">
            <v>10101</v>
          </cell>
          <cell r="L11964" t="e">
            <v>#N/A</v>
          </cell>
        </row>
        <row r="11965">
          <cell r="K11965" t="str">
            <v>10101</v>
          </cell>
          <cell r="L11965" t="e">
            <v>#N/A</v>
          </cell>
        </row>
        <row r="11966">
          <cell r="K11966" t="str">
            <v>10102</v>
          </cell>
          <cell r="L11966" t="e">
            <v>#N/A</v>
          </cell>
        </row>
        <row r="11967">
          <cell r="K11967" t="str">
            <v>10102</v>
          </cell>
          <cell r="L11967" t="e">
            <v>#N/A</v>
          </cell>
        </row>
        <row r="11968">
          <cell r="K11968" t="str">
            <v>17910</v>
          </cell>
          <cell r="L11968" t="e">
            <v>#N/A</v>
          </cell>
        </row>
        <row r="11969">
          <cell r="K11969" t="str">
            <v>17910</v>
          </cell>
          <cell r="L11969" t="e">
            <v>#N/A</v>
          </cell>
        </row>
        <row r="11970">
          <cell r="K11970" t="str">
            <v>17910</v>
          </cell>
          <cell r="L11970" t="e">
            <v>#N/A</v>
          </cell>
        </row>
        <row r="11971">
          <cell r="K11971" t="str">
            <v>17910</v>
          </cell>
          <cell r="L11971" t="e">
            <v>#N/A</v>
          </cell>
        </row>
        <row r="11972">
          <cell r="K11972" t="str">
            <v>17910</v>
          </cell>
          <cell r="L11972" t="e">
            <v>#N/A</v>
          </cell>
        </row>
        <row r="11973">
          <cell r="K11973" t="str">
            <v>17910</v>
          </cell>
          <cell r="L11973" t="e">
            <v>#N/A</v>
          </cell>
        </row>
        <row r="11974">
          <cell r="K11974" t="str">
            <v>17910</v>
          </cell>
          <cell r="L11974" t="e">
            <v>#N/A</v>
          </cell>
        </row>
        <row r="11975">
          <cell r="K11975" t="str">
            <v>17910</v>
          </cell>
          <cell r="L11975" t="e">
            <v>#N/A</v>
          </cell>
        </row>
        <row r="11976">
          <cell r="K11976" t="str">
            <v>17910</v>
          </cell>
          <cell r="L11976" t="e">
            <v>#N/A</v>
          </cell>
        </row>
        <row r="11977">
          <cell r="K11977" t="str">
            <v>17910</v>
          </cell>
          <cell r="L11977" t="e">
            <v>#N/A</v>
          </cell>
        </row>
        <row r="11978">
          <cell r="K11978" t="str">
            <v>17910</v>
          </cell>
          <cell r="L11978" t="e">
            <v>#N/A</v>
          </cell>
        </row>
        <row r="11979">
          <cell r="K11979" t="str">
            <v>17910</v>
          </cell>
          <cell r="L11979" t="e">
            <v>#N/A</v>
          </cell>
        </row>
        <row r="11980">
          <cell r="K11980" t="str">
            <v>17910</v>
          </cell>
          <cell r="L11980" t="e">
            <v>#N/A</v>
          </cell>
        </row>
        <row r="11981">
          <cell r="K11981" t="str">
            <v>17910</v>
          </cell>
          <cell r="L11981" t="e">
            <v>#N/A</v>
          </cell>
        </row>
        <row r="11982">
          <cell r="K11982" t="str">
            <v>17910</v>
          </cell>
          <cell r="L11982" t="e">
            <v>#N/A</v>
          </cell>
        </row>
        <row r="11983">
          <cell r="K11983" t="str">
            <v>17910</v>
          </cell>
          <cell r="L11983" t="e">
            <v>#N/A</v>
          </cell>
        </row>
        <row r="11984">
          <cell r="K11984" t="str">
            <v>17910</v>
          </cell>
          <cell r="L11984" t="e">
            <v>#N/A</v>
          </cell>
        </row>
        <row r="11985">
          <cell r="K11985" t="str">
            <v>17910</v>
          </cell>
          <cell r="L11985" t="e">
            <v>#N/A</v>
          </cell>
        </row>
        <row r="11986">
          <cell r="K11986" t="str">
            <v>17910</v>
          </cell>
          <cell r="L11986" t="e">
            <v>#N/A</v>
          </cell>
        </row>
        <row r="11987">
          <cell r="K11987" t="str">
            <v>21517</v>
          </cell>
          <cell r="L11987" t="e">
            <v>#N/A</v>
          </cell>
        </row>
        <row r="11988">
          <cell r="K11988" t="str">
            <v>21517</v>
          </cell>
          <cell r="L11988" t="e">
            <v>#N/A</v>
          </cell>
        </row>
        <row r="11989">
          <cell r="K11989" t="str">
            <v>21518</v>
          </cell>
          <cell r="L11989" t="e">
            <v>#N/A</v>
          </cell>
        </row>
        <row r="11990">
          <cell r="K11990" t="str">
            <v>21518</v>
          </cell>
          <cell r="L11990" t="e">
            <v>#N/A</v>
          </cell>
        </row>
        <row r="11991">
          <cell r="K11991" t="str">
            <v>21518</v>
          </cell>
          <cell r="L11991" t="e">
            <v>#N/A</v>
          </cell>
        </row>
        <row r="11992">
          <cell r="K11992" t="str">
            <v>10101</v>
          </cell>
          <cell r="L11992" t="e">
            <v>#N/A</v>
          </cell>
        </row>
        <row r="11993">
          <cell r="K11993" t="str">
            <v>10101</v>
          </cell>
          <cell r="L11993" t="e">
            <v>#N/A</v>
          </cell>
        </row>
        <row r="11994">
          <cell r="K11994" t="str">
            <v>10101</v>
          </cell>
          <cell r="L11994" t="e">
            <v>#N/A</v>
          </cell>
        </row>
        <row r="11995">
          <cell r="K11995" t="str">
            <v>10114</v>
          </cell>
          <cell r="L11995" t="e">
            <v>#N/A</v>
          </cell>
        </row>
        <row r="11996">
          <cell r="K11996" t="str">
            <v>10114</v>
          </cell>
          <cell r="L11996" t="e">
            <v>#N/A</v>
          </cell>
        </row>
        <row r="11997">
          <cell r="K11997" t="str">
            <v>10114</v>
          </cell>
          <cell r="L11997" t="e">
            <v>#N/A</v>
          </cell>
        </row>
        <row r="11998">
          <cell r="K11998" t="str">
            <v>10114</v>
          </cell>
          <cell r="L11998" t="e">
            <v>#N/A</v>
          </cell>
        </row>
        <row r="11999">
          <cell r="K11999" t="str">
            <v>10116</v>
          </cell>
          <cell r="L11999" t="e">
            <v>#N/A</v>
          </cell>
        </row>
        <row r="12000">
          <cell r="K12000" t="str">
            <v>10116</v>
          </cell>
          <cell r="L12000" t="e">
            <v>#N/A</v>
          </cell>
        </row>
        <row r="12001">
          <cell r="K12001" t="str">
            <v>10116</v>
          </cell>
          <cell r="L12001" t="e">
            <v>#N/A</v>
          </cell>
        </row>
        <row r="12002">
          <cell r="K12002" t="str">
            <v>10116</v>
          </cell>
          <cell r="L12002" t="e">
            <v>#N/A</v>
          </cell>
        </row>
        <row r="12003">
          <cell r="K12003" t="str">
            <v>10112</v>
          </cell>
          <cell r="L12003" t="e">
            <v>#N/A</v>
          </cell>
        </row>
        <row r="12004">
          <cell r="K12004" t="str">
            <v>10112</v>
          </cell>
          <cell r="L12004" t="e">
            <v>#N/A</v>
          </cell>
        </row>
        <row r="12005">
          <cell r="K12005" t="str">
            <v>10112</v>
          </cell>
          <cell r="L12005" t="e">
            <v>#N/A</v>
          </cell>
        </row>
        <row r="12006">
          <cell r="K12006" t="str">
            <v>10112</v>
          </cell>
          <cell r="L12006" t="e">
            <v>#N/A</v>
          </cell>
        </row>
        <row r="12007">
          <cell r="K12007" t="str">
            <v>10120</v>
          </cell>
          <cell r="L12007" t="e">
            <v>#N/A</v>
          </cell>
        </row>
        <row r="12008">
          <cell r="K12008" t="str">
            <v>10120</v>
          </cell>
          <cell r="L12008" t="e">
            <v>#N/A</v>
          </cell>
        </row>
        <row r="12009">
          <cell r="K12009" t="str">
            <v>10120</v>
          </cell>
          <cell r="L12009" t="e">
            <v>#N/A</v>
          </cell>
        </row>
        <row r="12010">
          <cell r="K12010" t="str">
            <v>10120</v>
          </cell>
          <cell r="L12010" t="e">
            <v>#N/A</v>
          </cell>
        </row>
        <row r="12011">
          <cell r="K12011" t="str">
            <v>10120</v>
          </cell>
          <cell r="L12011" t="e">
            <v>#N/A</v>
          </cell>
        </row>
        <row r="12012">
          <cell r="K12012" t="str">
            <v>10120</v>
          </cell>
          <cell r="L12012" t="e">
            <v>#N/A</v>
          </cell>
        </row>
        <row r="12013">
          <cell r="L12013" t="e">
            <v>#N/A</v>
          </cell>
        </row>
        <row r="12014">
          <cell r="L12014" t="e">
            <v>#N/A</v>
          </cell>
        </row>
        <row r="12015">
          <cell r="L12015" t="e">
            <v>#N/A</v>
          </cell>
        </row>
        <row r="12016">
          <cell r="L12016" t="e">
            <v>#N/A</v>
          </cell>
        </row>
        <row r="12017">
          <cell r="K12017" t="str">
            <v>15257</v>
          </cell>
          <cell r="L12017" t="e">
            <v>#N/A</v>
          </cell>
        </row>
        <row r="12018">
          <cell r="K12018" t="str">
            <v>15257</v>
          </cell>
          <cell r="L12018" t="e">
            <v>#N/A</v>
          </cell>
        </row>
        <row r="12019">
          <cell r="K12019" t="str">
            <v>15257</v>
          </cell>
          <cell r="L12019" t="e">
            <v>#N/A</v>
          </cell>
        </row>
        <row r="12020">
          <cell r="K12020" t="str">
            <v>15257</v>
          </cell>
          <cell r="L12020" t="e">
            <v>#N/A</v>
          </cell>
        </row>
        <row r="12021">
          <cell r="K12021" t="str">
            <v>10121</v>
          </cell>
          <cell r="L12021" t="e">
            <v>#N/A</v>
          </cell>
        </row>
        <row r="12022">
          <cell r="K12022" t="str">
            <v>10121</v>
          </cell>
          <cell r="L12022" t="e">
            <v>#N/A</v>
          </cell>
        </row>
        <row r="12023">
          <cell r="L12023" t="e">
            <v>#N/A</v>
          </cell>
        </row>
        <row r="12024">
          <cell r="L12024" t="e">
            <v>#N/A</v>
          </cell>
        </row>
        <row r="12025">
          <cell r="L12025" t="e">
            <v>#N/A</v>
          </cell>
        </row>
        <row r="12026">
          <cell r="L12026" t="e">
            <v>#N/A</v>
          </cell>
        </row>
        <row r="12027">
          <cell r="L12027" t="e">
            <v>#N/A</v>
          </cell>
        </row>
        <row r="12028">
          <cell r="L12028" t="e">
            <v>#N/A</v>
          </cell>
        </row>
        <row r="12029">
          <cell r="K12029" t="str">
            <v>15256</v>
          </cell>
          <cell r="L12029" t="e">
            <v>#N/A</v>
          </cell>
        </row>
        <row r="12030">
          <cell r="K12030" t="str">
            <v>15256</v>
          </cell>
          <cell r="L12030" t="e">
            <v>#N/A</v>
          </cell>
        </row>
        <row r="12031">
          <cell r="K12031" t="str">
            <v>15256</v>
          </cell>
          <cell r="L12031" t="e">
            <v>#N/A</v>
          </cell>
        </row>
        <row r="12032">
          <cell r="K12032" t="str">
            <v>15256</v>
          </cell>
          <cell r="L12032" t="e">
            <v>#N/A</v>
          </cell>
        </row>
        <row r="12033">
          <cell r="K12033" t="str">
            <v>10112</v>
          </cell>
          <cell r="L12033" t="e">
            <v>#N/A</v>
          </cell>
        </row>
        <row r="12034">
          <cell r="K12034" t="str">
            <v>10112</v>
          </cell>
          <cell r="L12034" t="e">
            <v>#N/A</v>
          </cell>
        </row>
        <row r="12035">
          <cell r="K12035" t="str">
            <v>10112</v>
          </cell>
          <cell r="L12035" t="e">
            <v>#N/A</v>
          </cell>
        </row>
        <row r="12036">
          <cell r="K12036" t="str">
            <v>10112</v>
          </cell>
          <cell r="L12036" t="e">
            <v>#N/A</v>
          </cell>
        </row>
        <row r="12037">
          <cell r="K12037" t="str">
            <v>10112</v>
          </cell>
          <cell r="L12037" t="e">
            <v>#N/A</v>
          </cell>
        </row>
        <row r="12038">
          <cell r="K12038" t="str">
            <v>10112</v>
          </cell>
          <cell r="L12038" t="e">
            <v>#N/A</v>
          </cell>
        </row>
        <row r="12039">
          <cell r="K12039" t="str">
            <v>10112</v>
          </cell>
          <cell r="L12039" t="e">
            <v>#N/A</v>
          </cell>
        </row>
        <row r="12040">
          <cell r="K12040" t="str">
            <v>10111</v>
          </cell>
          <cell r="L12040" t="e">
            <v>#N/A</v>
          </cell>
        </row>
        <row r="12041">
          <cell r="K12041" t="str">
            <v>10111</v>
          </cell>
          <cell r="L12041" t="e">
            <v>#N/A</v>
          </cell>
        </row>
        <row r="12042">
          <cell r="K12042" t="str">
            <v>10111</v>
          </cell>
          <cell r="L12042" t="e">
            <v>#N/A</v>
          </cell>
        </row>
        <row r="12043">
          <cell r="K12043" t="str">
            <v>10112</v>
          </cell>
          <cell r="L12043" t="e">
            <v>#N/A</v>
          </cell>
        </row>
        <row r="12044">
          <cell r="K12044" t="str">
            <v>10112</v>
          </cell>
          <cell r="L12044" t="e">
            <v>#N/A</v>
          </cell>
        </row>
        <row r="12045">
          <cell r="K12045" t="str">
            <v>10113</v>
          </cell>
          <cell r="L12045" t="e">
            <v>#N/A</v>
          </cell>
        </row>
        <row r="12046">
          <cell r="K12046" t="str">
            <v>10113</v>
          </cell>
          <cell r="L12046" t="e">
            <v>#N/A</v>
          </cell>
        </row>
        <row r="12047">
          <cell r="K12047" t="str">
            <v>10112</v>
          </cell>
          <cell r="L12047" t="e">
            <v>#N/A</v>
          </cell>
        </row>
        <row r="12048">
          <cell r="K12048" t="str">
            <v>10112</v>
          </cell>
          <cell r="L12048" t="e">
            <v>#N/A</v>
          </cell>
        </row>
        <row r="12049">
          <cell r="K12049" t="str">
            <v>10112</v>
          </cell>
          <cell r="L12049" t="e">
            <v>#N/A</v>
          </cell>
        </row>
        <row r="12050">
          <cell r="K12050" t="str">
            <v>10112</v>
          </cell>
          <cell r="L12050" t="e">
            <v>#N/A</v>
          </cell>
        </row>
        <row r="12051">
          <cell r="K12051" t="str">
            <v>10112</v>
          </cell>
          <cell r="L12051" t="e">
            <v>#N/A</v>
          </cell>
        </row>
        <row r="12052">
          <cell r="K12052" t="str">
            <v>10112</v>
          </cell>
          <cell r="L12052" t="e">
            <v>#N/A</v>
          </cell>
        </row>
        <row r="12053">
          <cell r="K12053" t="str">
            <v>10112</v>
          </cell>
          <cell r="L12053" t="e">
            <v>#N/A</v>
          </cell>
        </row>
        <row r="12054">
          <cell r="K12054" t="str">
            <v>10112</v>
          </cell>
          <cell r="L12054" t="e">
            <v>#N/A</v>
          </cell>
        </row>
        <row r="12055">
          <cell r="K12055" t="str">
            <v>10112</v>
          </cell>
          <cell r="L12055" t="e">
            <v>#N/A</v>
          </cell>
        </row>
        <row r="12056">
          <cell r="K12056" t="str">
            <v>10112</v>
          </cell>
          <cell r="L12056" t="e">
            <v>#N/A</v>
          </cell>
        </row>
        <row r="12057">
          <cell r="K12057" t="str">
            <v>10112</v>
          </cell>
          <cell r="L12057" t="e">
            <v>#N/A</v>
          </cell>
        </row>
        <row r="12058">
          <cell r="K12058" t="str">
            <v>10112</v>
          </cell>
          <cell r="L12058" t="e">
            <v>#N/A</v>
          </cell>
        </row>
        <row r="12059">
          <cell r="K12059" t="str">
            <v>10112</v>
          </cell>
          <cell r="L12059" t="e">
            <v>#N/A</v>
          </cell>
        </row>
        <row r="12060">
          <cell r="K12060" t="str">
            <v>10113</v>
          </cell>
          <cell r="L12060" t="e">
            <v>#N/A</v>
          </cell>
        </row>
        <row r="12061">
          <cell r="K12061" t="str">
            <v>10113</v>
          </cell>
          <cell r="L12061" t="e">
            <v>#N/A</v>
          </cell>
        </row>
        <row r="12062">
          <cell r="K12062" t="str">
            <v>10113</v>
          </cell>
          <cell r="L12062" t="e">
            <v>#N/A</v>
          </cell>
        </row>
        <row r="12063">
          <cell r="K12063" t="str">
            <v>10112</v>
          </cell>
          <cell r="L12063" t="e">
            <v>#N/A</v>
          </cell>
        </row>
        <row r="12064">
          <cell r="K12064" t="str">
            <v>10112</v>
          </cell>
          <cell r="L12064" t="e">
            <v>#N/A</v>
          </cell>
        </row>
        <row r="12065">
          <cell r="K12065" t="str">
            <v>10112</v>
          </cell>
          <cell r="L12065" t="e">
            <v>#N/A</v>
          </cell>
        </row>
        <row r="12066">
          <cell r="K12066" t="str">
            <v>10112</v>
          </cell>
          <cell r="L12066" t="e">
            <v>#N/A</v>
          </cell>
        </row>
        <row r="12067">
          <cell r="K12067" t="str">
            <v>10112</v>
          </cell>
          <cell r="L12067" t="e">
            <v>#N/A</v>
          </cell>
        </row>
        <row r="12068">
          <cell r="K12068" t="str">
            <v>10112</v>
          </cell>
          <cell r="L12068" t="e">
            <v>#N/A</v>
          </cell>
        </row>
        <row r="12069">
          <cell r="K12069" t="str">
            <v>10113</v>
          </cell>
          <cell r="L12069" t="e">
            <v>#N/A</v>
          </cell>
        </row>
        <row r="12070">
          <cell r="K12070" t="str">
            <v>10113</v>
          </cell>
          <cell r="L12070" t="e">
            <v>#N/A</v>
          </cell>
        </row>
        <row r="12071">
          <cell r="K12071" t="str">
            <v>10112</v>
          </cell>
          <cell r="L12071" t="e">
            <v>#N/A</v>
          </cell>
        </row>
        <row r="12072">
          <cell r="K12072" t="str">
            <v>10112</v>
          </cell>
          <cell r="L12072" t="e">
            <v>#N/A</v>
          </cell>
        </row>
        <row r="12073">
          <cell r="K12073" t="str">
            <v>10112</v>
          </cell>
          <cell r="L12073" t="e">
            <v>#N/A</v>
          </cell>
        </row>
        <row r="12074">
          <cell r="K12074" t="str">
            <v>15256</v>
          </cell>
          <cell r="L12074" t="e">
            <v>#N/A</v>
          </cell>
        </row>
        <row r="12075">
          <cell r="K12075" t="str">
            <v>15256</v>
          </cell>
          <cell r="L12075" t="e">
            <v>#N/A</v>
          </cell>
        </row>
        <row r="12076">
          <cell r="K12076" t="str">
            <v>15256</v>
          </cell>
          <cell r="L12076" t="e">
            <v>#N/A</v>
          </cell>
        </row>
        <row r="12077">
          <cell r="K12077" t="str">
            <v>15256</v>
          </cell>
          <cell r="L12077" t="e">
            <v>#N/A</v>
          </cell>
        </row>
        <row r="12078">
          <cell r="K12078" t="str">
            <v>15256</v>
          </cell>
          <cell r="L12078" t="e">
            <v>#N/A</v>
          </cell>
        </row>
        <row r="12079">
          <cell r="K12079" t="str">
            <v>15256</v>
          </cell>
          <cell r="L12079" t="e">
            <v>#N/A</v>
          </cell>
        </row>
        <row r="12080">
          <cell r="K12080" t="str">
            <v>15258</v>
          </cell>
          <cell r="L12080" t="e">
            <v>#N/A</v>
          </cell>
        </row>
        <row r="12081">
          <cell r="K12081" t="str">
            <v>15258</v>
          </cell>
          <cell r="L12081" t="e">
            <v>#N/A</v>
          </cell>
        </row>
        <row r="12082">
          <cell r="K12082" t="str">
            <v>15258</v>
          </cell>
          <cell r="L12082" t="e">
            <v>#N/A</v>
          </cell>
        </row>
        <row r="12083">
          <cell r="K12083" t="str">
            <v>15258</v>
          </cell>
          <cell r="L12083" t="e">
            <v>#N/A</v>
          </cell>
        </row>
        <row r="12084">
          <cell r="K12084" t="str">
            <v>15258</v>
          </cell>
          <cell r="L12084" t="e">
            <v>#N/A</v>
          </cell>
        </row>
        <row r="12085">
          <cell r="K12085" t="str">
            <v>15258</v>
          </cell>
          <cell r="L12085" t="e">
            <v>#N/A</v>
          </cell>
        </row>
        <row r="12086">
          <cell r="K12086" t="str">
            <v>15258</v>
          </cell>
          <cell r="L12086" t="e">
            <v>#N/A</v>
          </cell>
        </row>
        <row r="12087">
          <cell r="K12087" t="str">
            <v>15258</v>
          </cell>
          <cell r="L12087" t="e">
            <v>#N/A</v>
          </cell>
        </row>
        <row r="12088">
          <cell r="K12088" t="str">
            <v>15258</v>
          </cell>
          <cell r="L12088" t="e">
            <v>#N/A</v>
          </cell>
        </row>
        <row r="12089">
          <cell r="K12089" t="str">
            <v>15258</v>
          </cell>
          <cell r="L12089" t="e">
            <v>#N/A</v>
          </cell>
        </row>
        <row r="12090">
          <cell r="K12090" t="str">
            <v>15258</v>
          </cell>
          <cell r="L12090" t="e">
            <v>#N/A</v>
          </cell>
        </row>
        <row r="12091">
          <cell r="K12091" t="str">
            <v>15258</v>
          </cell>
          <cell r="L12091" t="e">
            <v>#N/A</v>
          </cell>
        </row>
        <row r="12092">
          <cell r="K12092" t="str">
            <v>15110</v>
          </cell>
          <cell r="L12092" t="e">
            <v>#N/A</v>
          </cell>
        </row>
        <row r="12093">
          <cell r="K12093" t="str">
            <v>15110</v>
          </cell>
          <cell r="L12093" t="e">
            <v>#N/A</v>
          </cell>
        </row>
        <row r="12094">
          <cell r="K12094" t="str">
            <v>15110</v>
          </cell>
          <cell r="L12094" t="e">
            <v>#N/A</v>
          </cell>
        </row>
        <row r="12095">
          <cell r="K12095" t="str">
            <v>15110</v>
          </cell>
          <cell r="L12095" t="e">
            <v>#N/A</v>
          </cell>
        </row>
        <row r="12096">
          <cell r="K12096" t="str">
            <v>15237</v>
          </cell>
          <cell r="L12096" t="e">
            <v>#N/A</v>
          </cell>
        </row>
        <row r="12097">
          <cell r="K12097" t="str">
            <v>15237</v>
          </cell>
          <cell r="L12097" t="e">
            <v>#N/A</v>
          </cell>
        </row>
        <row r="12098">
          <cell r="K12098" t="str">
            <v>15237</v>
          </cell>
          <cell r="L12098" t="e">
            <v>#N/A</v>
          </cell>
        </row>
        <row r="12099">
          <cell r="K12099" t="str">
            <v>15237</v>
          </cell>
          <cell r="L12099" t="e">
            <v>#N/A</v>
          </cell>
        </row>
        <row r="12100">
          <cell r="K12100" t="str">
            <v>15237</v>
          </cell>
          <cell r="L12100" t="e">
            <v>#N/A</v>
          </cell>
        </row>
        <row r="12101">
          <cell r="K12101" t="str">
            <v>15237</v>
          </cell>
          <cell r="L12101" t="e">
            <v>#N/A</v>
          </cell>
        </row>
        <row r="12102">
          <cell r="K12102" t="str">
            <v>15237</v>
          </cell>
          <cell r="L12102" t="e">
            <v>#N/A</v>
          </cell>
        </row>
        <row r="12103">
          <cell r="K12103" t="str">
            <v>15237</v>
          </cell>
          <cell r="L12103" t="e">
            <v>#N/A</v>
          </cell>
        </row>
        <row r="12104">
          <cell r="K12104" t="str">
            <v>15140</v>
          </cell>
          <cell r="L12104" t="e">
            <v>#N/A</v>
          </cell>
        </row>
        <row r="12105">
          <cell r="K12105" t="str">
            <v>15140</v>
          </cell>
          <cell r="L12105" t="e">
            <v>#N/A</v>
          </cell>
        </row>
        <row r="12106">
          <cell r="K12106" t="str">
            <v>15140</v>
          </cell>
          <cell r="L12106" t="e">
            <v>#N/A</v>
          </cell>
        </row>
        <row r="12107">
          <cell r="K12107" t="str">
            <v>15140</v>
          </cell>
          <cell r="L12107" t="e">
            <v>#N/A</v>
          </cell>
        </row>
        <row r="12108">
          <cell r="K12108" t="str">
            <v>15142</v>
          </cell>
          <cell r="L12108" t="e">
            <v>#N/A</v>
          </cell>
        </row>
        <row r="12109">
          <cell r="K12109" t="str">
            <v>15142</v>
          </cell>
          <cell r="L12109" t="e">
            <v>#N/A</v>
          </cell>
        </row>
        <row r="12110">
          <cell r="K12110" t="str">
            <v>15142</v>
          </cell>
          <cell r="L12110" t="e">
            <v>#N/A</v>
          </cell>
        </row>
        <row r="12111">
          <cell r="K12111" t="str">
            <v>15241</v>
          </cell>
          <cell r="L12111" t="e">
            <v>#N/A</v>
          </cell>
        </row>
        <row r="12112">
          <cell r="K12112" t="str">
            <v>15241</v>
          </cell>
          <cell r="L12112" t="e">
            <v>#N/A</v>
          </cell>
        </row>
        <row r="12113">
          <cell r="K12113" t="str">
            <v>15256</v>
          </cell>
          <cell r="L12113" t="e">
            <v>#N/A</v>
          </cell>
        </row>
        <row r="12114">
          <cell r="K12114" t="str">
            <v>15256</v>
          </cell>
          <cell r="L12114" t="e">
            <v>#N/A</v>
          </cell>
        </row>
        <row r="12115">
          <cell r="K12115" t="str">
            <v>15256</v>
          </cell>
          <cell r="L12115" t="e">
            <v>#N/A</v>
          </cell>
        </row>
        <row r="12116">
          <cell r="K12116" t="str">
            <v>15256</v>
          </cell>
          <cell r="L12116" t="e">
            <v>#N/A</v>
          </cell>
        </row>
        <row r="12117">
          <cell r="L12117" t="e">
            <v>#N/A</v>
          </cell>
        </row>
        <row r="12118">
          <cell r="L12118" t="e">
            <v>#N/A</v>
          </cell>
        </row>
        <row r="12119">
          <cell r="L12119" t="e">
            <v>#N/A</v>
          </cell>
        </row>
        <row r="12120">
          <cell r="L12120" t="e">
            <v>#N/A</v>
          </cell>
        </row>
        <row r="12121">
          <cell r="K12121" t="str">
            <v>10102</v>
          </cell>
          <cell r="L12121" t="e">
            <v>#N/A</v>
          </cell>
        </row>
        <row r="12122">
          <cell r="K12122" t="str">
            <v>10102</v>
          </cell>
          <cell r="L12122" t="e">
            <v>#N/A</v>
          </cell>
        </row>
        <row r="12123">
          <cell r="K12123" t="str">
            <v>10102</v>
          </cell>
          <cell r="L12123" t="e">
            <v>#N/A</v>
          </cell>
        </row>
        <row r="12124">
          <cell r="K12124" t="str">
            <v>10102</v>
          </cell>
          <cell r="L12124" t="e">
            <v>#N/A</v>
          </cell>
        </row>
        <row r="12125">
          <cell r="K12125" t="str">
            <v>17900</v>
          </cell>
          <cell r="L12125" t="e">
            <v>#N/A</v>
          </cell>
        </row>
        <row r="12126">
          <cell r="K12126" t="str">
            <v>17900</v>
          </cell>
          <cell r="L12126" t="e">
            <v>#N/A</v>
          </cell>
        </row>
        <row r="12127">
          <cell r="K12127" t="str">
            <v>17900</v>
          </cell>
          <cell r="L12127" t="e">
            <v>#N/A</v>
          </cell>
        </row>
        <row r="12128">
          <cell r="K12128" t="str">
            <v>17900</v>
          </cell>
          <cell r="L12128" t="e">
            <v>#N/A</v>
          </cell>
        </row>
        <row r="12129">
          <cell r="K12129" t="str">
            <v>17900</v>
          </cell>
          <cell r="L12129" t="e">
            <v>#N/A</v>
          </cell>
        </row>
        <row r="12130">
          <cell r="K12130" t="str">
            <v>17900</v>
          </cell>
          <cell r="L12130" t="e">
            <v>#N/A</v>
          </cell>
        </row>
        <row r="12131">
          <cell r="K12131" t="str">
            <v>17900</v>
          </cell>
          <cell r="L12131" t="e">
            <v>#N/A</v>
          </cell>
        </row>
        <row r="12132">
          <cell r="K12132" t="str">
            <v>17900</v>
          </cell>
          <cell r="L12132" t="e">
            <v>#N/A</v>
          </cell>
        </row>
        <row r="12133">
          <cell r="K12133" t="str">
            <v>17900</v>
          </cell>
          <cell r="L12133" t="e">
            <v>#N/A</v>
          </cell>
        </row>
        <row r="12134">
          <cell r="K12134" t="str">
            <v>17900</v>
          </cell>
          <cell r="L12134" t="e">
            <v>#N/A</v>
          </cell>
        </row>
        <row r="12135">
          <cell r="K12135" t="str">
            <v>17900</v>
          </cell>
          <cell r="L12135" t="e">
            <v>#N/A</v>
          </cell>
        </row>
        <row r="12136">
          <cell r="K12136" t="str">
            <v>17900</v>
          </cell>
          <cell r="L12136" t="e">
            <v>#N/A</v>
          </cell>
        </row>
        <row r="12137">
          <cell r="K12137" t="str">
            <v>17900</v>
          </cell>
          <cell r="L12137" t="e">
            <v>#N/A</v>
          </cell>
        </row>
        <row r="12138">
          <cell r="K12138" t="str">
            <v>17900</v>
          </cell>
          <cell r="L12138" t="e">
            <v>#N/A</v>
          </cell>
        </row>
        <row r="12139">
          <cell r="K12139" t="str">
            <v>17900</v>
          </cell>
          <cell r="L12139" t="e">
            <v>#N/A</v>
          </cell>
        </row>
        <row r="12140">
          <cell r="K12140" t="str">
            <v>34101</v>
          </cell>
          <cell r="L12140" t="e">
            <v>#N/A</v>
          </cell>
        </row>
        <row r="12141">
          <cell r="K12141" t="str">
            <v>34101</v>
          </cell>
          <cell r="L12141" t="e">
            <v>#N/A</v>
          </cell>
        </row>
        <row r="12142">
          <cell r="K12142" t="str">
            <v>34101</v>
          </cell>
          <cell r="L12142" t="e">
            <v>#N/A</v>
          </cell>
        </row>
        <row r="12143">
          <cell r="K12143" t="str">
            <v>34101</v>
          </cell>
          <cell r="L12143" t="e">
            <v>#N/A</v>
          </cell>
        </row>
        <row r="12144">
          <cell r="K12144" t="str">
            <v>34101</v>
          </cell>
          <cell r="L12144" t="e">
            <v>#N/A</v>
          </cell>
        </row>
        <row r="12145">
          <cell r="K12145" t="str">
            <v>34101</v>
          </cell>
          <cell r="L12145" t="e">
            <v>#N/A</v>
          </cell>
        </row>
        <row r="12146">
          <cell r="K12146" t="str">
            <v>34101</v>
          </cell>
          <cell r="L12146" t="e">
            <v>#N/A</v>
          </cell>
        </row>
        <row r="12147">
          <cell r="K12147" t="str">
            <v>34101</v>
          </cell>
          <cell r="L12147" t="e">
            <v>#N/A</v>
          </cell>
        </row>
        <row r="12148">
          <cell r="K12148" t="str">
            <v>34101</v>
          </cell>
          <cell r="L12148" t="e">
            <v>#N/A</v>
          </cell>
        </row>
        <row r="12149">
          <cell r="K12149" t="str">
            <v>34101</v>
          </cell>
          <cell r="L12149" t="e">
            <v>#N/A</v>
          </cell>
        </row>
        <row r="12150">
          <cell r="K12150" t="str">
            <v>34101</v>
          </cell>
          <cell r="L12150" t="e">
            <v>#N/A</v>
          </cell>
        </row>
        <row r="12151">
          <cell r="K12151" t="str">
            <v>19612</v>
          </cell>
          <cell r="L12151" t="e">
            <v>#N/A</v>
          </cell>
        </row>
        <row r="12152">
          <cell r="K12152" t="str">
            <v>19612</v>
          </cell>
          <cell r="L12152" t="e">
            <v>#N/A</v>
          </cell>
        </row>
        <row r="12153">
          <cell r="K12153" t="str">
            <v>34101</v>
          </cell>
          <cell r="L12153" t="e">
            <v>#N/A</v>
          </cell>
        </row>
        <row r="12154">
          <cell r="K12154" t="str">
            <v>34101</v>
          </cell>
          <cell r="L12154" t="e">
            <v>#N/A</v>
          </cell>
        </row>
        <row r="12155">
          <cell r="K12155" t="str">
            <v>34101</v>
          </cell>
          <cell r="L12155" t="e">
            <v>#N/A</v>
          </cell>
        </row>
        <row r="12156">
          <cell r="K12156" t="str">
            <v>19843</v>
          </cell>
          <cell r="L12156" t="e">
            <v>#N/A</v>
          </cell>
        </row>
        <row r="12157">
          <cell r="K12157" t="str">
            <v>19843</v>
          </cell>
          <cell r="L12157" t="e">
            <v>#N/A</v>
          </cell>
        </row>
        <row r="12158">
          <cell r="K12158" t="str">
            <v>19843</v>
          </cell>
          <cell r="L12158" t="e">
            <v>#N/A</v>
          </cell>
        </row>
        <row r="12159">
          <cell r="K12159" t="str">
            <v>19612</v>
          </cell>
          <cell r="L12159" t="e">
            <v>#N/A</v>
          </cell>
        </row>
        <row r="12160">
          <cell r="K12160" t="str">
            <v>19612</v>
          </cell>
          <cell r="L12160" t="e">
            <v>#N/A</v>
          </cell>
        </row>
        <row r="12161">
          <cell r="K12161" t="str">
            <v>19612</v>
          </cell>
          <cell r="L12161" t="e">
            <v>#N/A</v>
          </cell>
        </row>
        <row r="12162">
          <cell r="K12162" t="str">
            <v>19941</v>
          </cell>
          <cell r="L12162" t="e">
            <v>#N/A</v>
          </cell>
        </row>
        <row r="12163">
          <cell r="K12163" t="str">
            <v>19941</v>
          </cell>
          <cell r="L12163" t="e">
            <v>#N/A</v>
          </cell>
        </row>
        <row r="12164">
          <cell r="K12164" t="str">
            <v>34101</v>
          </cell>
          <cell r="L12164" t="e">
            <v>#N/A</v>
          </cell>
        </row>
        <row r="12165">
          <cell r="K12165" t="str">
            <v>34101</v>
          </cell>
          <cell r="L12165" t="e">
            <v>#N/A</v>
          </cell>
        </row>
        <row r="12166">
          <cell r="K12166" t="str">
            <v>34101</v>
          </cell>
          <cell r="L12166" t="e">
            <v>#N/A</v>
          </cell>
        </row>
        <row r="12167">
          <cell r="K12167" t="str">
            <v>34101</v>
          </cell>
          <cell r="L12167" t="e">
            <v>#N/A</v>
          </cell>
        </row>
        <row r="12168">
          <cell r="K12168" t="str">
            <v>34101</v>
          </cell>
          <cell r="L12168" t="e">
            <v>#N/A</v>
          </cell>
        </row>
        <row r="12169">
          <cell r="L12169" t="e">
            <v>#N/A</v>
          </cell>
        </row>
        <row r="12170">
          <cell r="L12170" t="e">
            <v>#N/A</v>
          </cell>
        </row>
        <row r="12171">
          <cell r="L12171" t="e">
            <v>#N/A</v>
          </cell>
        </row>
        <row r="12172">
          <cell r="L12172" t="e">
            <v>#N/A</v>
          </cell>
        </row>
        <row r="12173">
          <cell r="K12173" t="str">
            <v>37404</v>
          </cell>
          <cell r="L12173" t="str">
            <v>DRENAJE DE COLECCION SUPERFICIAL DE PIEL O TEJIDO CELULAR SUBCUTANEO POR INCISION O ASPIRACION</v>
          </cell>
        </row>
        <row r="12174">
          <cell r="K12174" t="str">
            <v>37404</v>
          </cell>
          <cell r="L12174" t="str">
            <v>DRENAJE DE COLECCION SUPERFICIAL DE PIEL O TEJIDO CELULAR SUBCUTANEO POR INCISION O ASPIRACION</v>
          </cell>
        </row>
        <row r="12175">
          <cell r="K12175" t="str">
            <v>37404</v>
          </cell>
          <cell r="L12175" t="str">
            <v>DRENAJE DE COLECCION SUPERFICIAL DE PIEL O TEJIDO CELULAR SUBCUTANEO POR INCISION O ASPIRACION</v>
          </cell>
        </row>
        <row r="12176">
          <cell r="K12176" t="str">
            <v>37404</v>
          </cell>
          <cell r="L12176" t="str">
            <v>DRENAJE DE COLECCION SUPERFICIAL DE PIEL O TEJIDO CELULAR SUBCUTANEO POR INCISION O ASPIRACION</v>
          </cell>
        </row>
        <row r="12177">
          <cell r="K12177" t="str">
            <v>37404</v>
          </cell>
          <cell r="L12177" t="str">
            <v>DRENAJE DE COLECCION SUPERFICIAL DE PIEL O TEJIDO CELULAR SUBCUTANEO POR INCISION O ASPIRACION</v>
          </cell>
        </row>
        <row r="12178">
          <cell r="K12178" t="str">
            <v>37404</v>
          </cell>
          <cell r="L12178" t="str">
            <v>DRENAJE DE COLECCION SUPERFICIAL DE PIEL O TEJIDO CELULAR SUBCUTANEO POR INCISION O ASPIRACION</v>
          </cell>
        </row>
        <row r="12179">
          <cell r="K12179" t="str">
            <v>37404</v>
          </cell>
          <cell r="L12179" t="str">
            <v>DRENAJE DE COLECCION SUPERFICIAL DE PIEL O TEJIDO CELULAR SUBCUTANEO POR INCISION O ASPIRACION</v>
          </cell>
        </row>
        <row r="12180">
          <cell r="K12180" t="str">
            <v>37404</v>
          </cell>
          <cell r="L12180" t="str">
            <v>DRENAJE DE COLECCION SUPERFICIAL DE PIEL O TEJIDO CELULAR SUBCUTANEO POR INCISION O ASPIRACION</v>
          </cell>
        </row>
        <row r="12181">
          <cell r="K12181" t="str">
            <v>37404</v>
          </cell>
          <cell r="L12181" t="str">
            <v>DRENAJE DE COLECCION SUPERFICIAL DE PIEL O TEJIDO CELULAR SUBCUTANEO POR INCISION O ASPIRACION</v>
          </cell>
        </row>
        <row r="12182">
          <cell r="K12182" t="str">
            <v>15101</v>
          </cell>
          <cell r="L12182" t="e">
            <v>#N/A</v>
          </cell>
        </row>
        <row r="12183">
          <cell r="K12183" t="str">
            <v>15101</v>
          </cell>
          <cell r="L12183" t="e">
            <v>#N/A</v>
          </cell>
        </row>
        <row r="12184">
          <cell r="K12184" t="str">
            <v>15101</v>
          </cell>
          <cell r="L12184" t="e">
            <v>#N/A</v>
          </cell>
        </row>
        <row r="12185">
          <cell r="K12185" t="str">
            <v>15101</v>
          </cell>
          <cell r="L12185" t="e">
            <v>#N/A</v>
          </cell>
        </row>
        <row r="12186">
          <cell r="K12186" t="str">
            <v>15101</v>
          </cell>
          <cell r="L12186" t="e">
            <v>#N/A</v>
          </cell>
        </row>
        <row r="12187">
          <cell r="K12187" t="str">
            <v>15101</v>
          </cell>
          <cell r="L12187" t="e">
            <v>#N/A</v>
          </cell>
        </row>
        <row r="12188">
          <cell r="K12188" t="str">
            <v>15101</v>
          </cell>
          <cell r="L12188" t="e">
            <v>#N/A</v>
          </cell>
        </row>
        <row r="12189">
          <cell r="K12189" t="str">
            <v>15101</v>
          </cell>
          <cell r="L12189" t="e">
            <v>#N/A</v>
          </cell>
        </row>
        <row r="12190">
          <cell r="K12190" t="str">
            <v>37404</v>
          </cell>
          <cell r="L12190" t="e">
            <v>#N/A</v>
          </cell>
        </row>
        <row r="12191">
          <cell r="K12191" t="str">
            <v>37404</v>
          </cell>
          <cell r="L12191" t="e">
            <v>#N/A</v>
          </cell>
        </row>
        <row r="12192">
          <cell r="K12192" t="str">
            <v>37404</v>
          </cell>
          <cell r="L12192" t="e">
            <v>#N/A</v>
          </cell>
        </row>
        <row r="12193">
          <cell r="K12193" t="str">
            <v>37404</v>
          </cell>
          <cell r="L12193" t="e">
            <v>#N/A</v>
          </cell>
        </row>
        <row r="12194">
          <cell r="K12194" t="str">
            <v>37404</v>
          </cell>
          <cell r="L12194" t="e">
            <v>#N/A</v>
          </cell>
        </row>
        <row r="12195">
          <cell r="K12195" t="str">
            <v>37404</v>
          </cell>
          <cell r="L12195" t="e">
            <v>#N/A</v>
          </cell>
        </row>
        <row r="12196">
          <cell r="K12196" t="str">
            <v>37404</v>
          </cell>
          <cell r="L12196" t="e">
            <v>#N/A</v>
          </cell>
        </row>
        <row r="12197">
          <cell r="K12197" t="str">
            <v>15101</v>
          </cell>
          <cell r="L12197" t="e">
            <v>#N/A</v>
          </cell>
        </row>
        <row r="12198">
          <cell r="K12198" t="str">
            <v>15101</v>
          </cell>
          <cell r="L12198" t="e">
            <v>#N/A</v>
          </cell>
        </row>
        <row r="12199">
          <cell r="K12199" t="str">
            <v>15101</v>
          </cell>
          <cell r="L12199" t="e">
            <v>#N/A</v>
          </cell>
        </row>
        <row r="12200">
          <cell r="K12200" t="str">
            <v>15101</v>
          </cell>
          <cell r="L12200" t="e">
            <v>#N/A</v>
          </cell>
        </row>
        <row r="12201">
          <cell r="K12201" t="str">
            <v>15101</v>
          </cell>
          <cell r="L12201" t="e">
            <v>#N/A</v>
          </cell>
        </row>
        <row r="12202">
          <cell r="K12202" t="str">
            <v>15101</v>
          </cell>
          <cell r="L12202" t="e">
            <v>#N/A</v>
          </cell>
        </row>
        <row r="12203">
          <cell r="K12203" t="str">
            <v>15101</v>
          </cell>
          <cell r="L12203" t="e">
            <v>#N/A</v>
          </cell>
        </row>
        <row r="12204">
          <cell r="K12204" t="str">
            <v>15101</v>
          </cell>
          <cell r="L12204" t="e">
            <v>#N/A</v>
          </cell>
        </row>
        <row r="12205">
          <cell r="K12205" t="str">
            <v>15109</v>
          </cell>
          <cell r="L12205" t="e">
            <v>#N/A</v>
          </cell>
        </row>
        <row r="12206">
          <cell r="K12206" t="str">
            <v>15109</v>
          </cell>
          <cell r="L12206" t="e">
            <v>#N/A</v>
          </cell>
        </row>
        <row r="12207">
          <cell r="K12207" t="str">
            <v>15109</v>
          </cell>
          <cell r="L12207" t="e">
            <v>#N/A</v>
          </cell>
        </row>
        <row r="12208">
          <cell r="K12208" t="str">
            <v>15109</v>
          </cell>
          <cell r="L12208" t="e">
            <v>#N/A</v>
          </cell>
        </row>
        <row r="12209">
          <cell r="K12209" t="str">
            <v>15109</v>
          </cell>
          <cell r="L12209" t="e">
            <v>#N/A</v>
          </cell>
        </row>
        <row r="12210">
          <cell r="K12210" t="str">
            <v>15109</v>
          </cell>
          <cell r="L12210" t="e">
            <v>#N/A</v>
          </cell>
        </row>
        <row r="12211">
          <cell r="K12211" t="str">
            <v>15109</v>
          </cell>
          <cell r="L12211" t="e">
            <v>#N/A</v>
          </cell>
        </row>
        <row r="12212">
          <cell r="K12212" t="str">
            <v>15109</v>
          </cell>
          <cell r="L12212" t="e">
            <v>#N/A</v>
          </cell>
        </row>
        <row r="12213">
          <cell r="K12213" t="str">
            <v>15109</v>
          </cell>
          <cell r="L12213" t="e">
            <v>#N/A</v>
          </cell>
        </row>
        <row r="12214">
          <cell r="K12214" t="str">
            <v>15109</v>
          </cell>
          <cell r="L12214" t="e">
            <v>#N/A</v>
          </cell>
        </row>
        <row r="12215">
          <cell r="K12215" t="str">
            <v>15109</v>
          </cell>
          <cell r="L12215" t="e">
            <v>#N/A</v>
          </cell>
        </row>
        <row r="12216">
          <cell r="K12216" t="str">
            <v>15109</v>
          </cell>
          <cell r="L12216" t="e">
            <v>#N/A</v>
          </cell>
        </row>
        <row r="12217">
          <cell r="K12217" t="str">
            <v>39201</v>
          </cell>
          <cell r="L12217" t="e">
            <v>#N/A</v>
          </cell>
        </row>
        <row r="12218">
          <cell r="K12218" t="str">
            <v>39201</v>
          </cell>
          <cell r="L12218" t="e">
            <v>#N/A</v>
          </cell>
        </row>
        <row r="12219">
          <cell r="K12219" t="str">
            <v>39201</v>
          </cell>
          <cell r="L12219" t="e">
            <v>#N/A</v>
          </cell>
        </row>
        <row r="12220">
          <cell r="K12220" t="str">
            <v>39201</v>
          </cell>
          <cell r="L12220" t="e">
            <v>#N/A</v>
          </cell>
        </row>
        <row r="12221">
          <cell r="K12221" t="str">
            <v>39201</v>
          </cell>
          <cell r="L12221" t="e">
            <v>#N/A</v>
          </cell>
        </row>
        <row r="12222">
          <cell r="K12222" t="str">
            <v>39201</v>
          </cell>
          <cell r="L12222" t="e">
            <v>#N/A</v>
          </cell>
        </row>
        <row r="12223">
          <cell r="K12223" t="str">
            <v>37402</v>
          </cell>
          <cell r="L12223" t="e">
            <v>#N/A</v>
          </cell>
        </row>
        <row r="12224">
          <cell r="K12224" t="str">
            <v>37402</v>
          </cell>
          <cell r="L12224" t="e">
            <v>#N/A</v>
          </cell>
        </row>
        <row r="12225">
          <cell r="K12225" t="str">
            <v>37402</v>
          </cell>
          <cell r="L12225" t="e">
            <v>#N/A</v>
          </cell>
        </row>
        <row r="12226">
          <cell r="K12226" t="str">
            <v>37402</v>
          </cell>
          <cell r="L12226" t="e">
            <v>#N/A</v>
          </cell>
        </row>
        <row r="12227">
          <cell r="K12227" t="str">
            <v>37402</v>
          </cell>
          <cell r="L12227" t="e">
            <v>#N/A</v>
          </cell>
        </row>
        <row r="12228">
          <cell r="K12228" t="str">
            <v>37402</v>
          </cell>
          <cell r="L12228" t="e">
            <v>#N/A</v>
          </cell>
        </row>
        <row r="12229">
          <cell r="K12229" t="str">
            <v>37402</v>
          </cell>
          <cell r="L12229" t="e">
            <v>#N/A</v>
          </cell>
        </row>
        <row r="12230">
          <cell r="K12230" t="str">
            <v>37402</v>
          </cell>
          <cell r="L12230" t="e">
            <v>#N/A</v>
          </cell>
        </row>
        <row r="12231">
          <cell r="K12231" t="str">
            <v>37402</v>
          </cell>
          <cell r="L12231" t="e">
            <v>#N/A</v>
          </cell>
        </row>
        <row r="12232">
          <cell r="K12232" t="str">
            <v>37402</v>
          </cell>
          <cell r="L12232" t="e">
            <v>#N/A</v>
          </cell>
        </row>
        <row r="12233">
          <cell r="K12233" t="str">
            <v>37402</v>
          </cell>
          <cell r="L12233" t="e">
            <v>#N/A</v>
          </cell>
        </row>
        <row r="12234">
          <cell r="K12234" t="str">
            <v>37402</v>
          </cell>
          <cell r="L12234" t="e">
            <v>#N/A</v>
          </cell>
        </row>
        <row r="12235">
          <cell r="K12235" t="str">
            <v>37402</v>
          </cell>
          <cell r="L12235" t="e">
            <v>#N/A</v>
          </cell>
        </row>
        <row r="12236">
          <cell r="K12236" t="str">
            <v>37402</v>
          </cell>
          <cell r="L12236" t="e">
            <v>#N/A</v>
          </cell>
        </row>
        <row r="12237">
          <cell r="K12237" t="str">
            <v>37402</v>
          </cell>
          <cell r="L12237" t="e">
            <v>#N/A</v>
          </cell>
        </row>
        <row r="12238">
          <cell r="K12238" t="str">
            <v>37402</v>
          </cell>
          <cell r="L12238" t="e">
            <v>#N/A</v>
          </cell>
        </row>
        <row r="12239">
          <cell r="K12239" t="str">
            <v>37402</v>
          </cell>
          <cell r="L12239" t="e">
            <v>#N/A</v>
          </cell>
        </row>
        <row r="12240">
          <cell r="K12240" t="str">
            <v>37402</v>
          </cell>
          <cell r="L12240" t="e">
            <v>#N/A</v>
          </cell>
        </row>
        <row r="12241">
          <cell r="K12241" t="str">
            <v>37402</v>
          </cell>
          <cell r="L12241" t="e">
            <v>#N/A</v>
          </cell>
        </row>
        <row r="12242">
          <cell r="K12242" t="str">
            <v>37402</v>
          </cell>
          <cell r="L12242" t="e">
            <v>#N/A</v>
          </cell>
        </row>
        <row r="12243">
          <cell r="K12243" t="str">
            <v>37402</v>
          </cell>
          <cell r="L12243" t="e">
            <v>#N/A</v>
          </cell>
        </row>
        <row r="12244">
          <cell r="K12244" t="str">
            <v>37402</v>
          </cell>
          <cell r="L12244" t="e">
            <v>#N/A</v>
          </cell>
        </row>
        <row r="12245">
          <cell r="K12245" t="str">
            <v>37402</v>
          </cell>
          <cell r="L12245" t="e">
            <v>#N/A</v>
          </cell>
        </row>
        <row r="12246">
          <cell r="K12246" t="str">
            <v>37402</v>
          </cell>
          <cell r="L12246" t="e">
            <v>#N/A</v>
          </cell>
        </row>
        <row r="12247">
          <cell r="K12247" t="str">
            <v>37402</v>
          </cell>
          <cell r="L12247" t="e">
            <v>#N/A</v>
          </cell>
        </row>
        <row r="12248">
          <cell r="K12248" t="str">
            <v>37402</v>
          </cell>
          <cell r="L12248" t="e">
            <v>#N/A</v>
          </cell>
        </row>
        <row r="12249">
          <cell r="K12249" t="str">
            <v>37402</v>
          </cell>
          <cell r="L12249" t="e">
            <v>#N/A</v>
          </cell>
        </row>
        <row r="12250">
          <cell r="K12250" t="str">
            <v>37402</v>
          </cell>
          <cell r="L12250" t="e">
            <v>#N/A</v>
          </cell>
        </row>
        <row r="12251">
          <cell r="K12251" t="str">
            <v>37402</v>
          </cell>
          <cell r="L12251" t="e">
            <v>#N/A</v>
          </cell>
        </row>
        <row r="12252">
          <cell r="K12252" t="str">
            <v>37402</v>
          </cell>
          <cell r="L12252" t="e">
            <v>#N/A</v>
          </cell>
        </row>
        <row r="12253">
          <cell r="K12253" t="str">
            <v>37804</v>
          </cell>
          <cell r="L12253" t="e">
            <v>#N/A</v>
          </cell>
        </row>
        <row r="12254">
          <cell r="K12254" t="str">
            <v>37804</v>
          </cell>
          <cell r="L12254" t="e">
            <v>#N/A</v>
          </cell>
        </row>
        <row r="12255">
          <cell r="K12255" t="str">
            <v>37804</v>
          </cell>
          <cell r="L12255" t="e">
            <v>#N/A</v>
          </cell>
        </row>
        <row r="12256">
          <cell r="K12256" t="str">
            <v>37804</v>
          </cell>
          <cell r="L12256" t="e">
            <v>#N/A</v>
          </cell>
        </row>
        <row r="12257">
          <cell r="K12257" t="str">
            <v>37804</v>
          </cell>
          <cell r="L12257" t="e">
            <v>#N/A</v>
          </cell>
        </row>
        <row r="12258">
          <cell r="K12258" t="str">
            <v>37804</v>
          </cell>
          <cell r="L12258" t="e">
            <v>#N/A</v>
          </cell>
        </row>
        <row r="12259">
          <cell r="K12259" t="str">
            <v>37804</v>
          </cell>
          <cell r="L12259" t="e">
            <v>#N/A</v>
          </cell>
        </row>
        <row r="12260">
          <cell r="K12260" t="str">
            <v>37804</v>
          </cell>
          <cell r="L12260" t="e">
            <v>#N/A</v>
          </cell>
        </row>
        <row r="12261">
          <cell r="K12261" t="str">
            <v>37108</v>
          </cell>
          <cell r="L12261" t="e">
            <v>#N/A</v>
          </cell>
        </row>
        <row r="12262">
          <cell r="K12262" t="str">
            <v>37108</v>
          </cell>
          <cell r="L12262" t="e">
            <v>#N/A</v>
          </cell>
        </row>
        <row r="12263">
          <cell r="K12263" t="str">
            <v>37108</v>
          </cell>
          <cell r="L12263" t="e">
            <v>#N/A</v>
          </cell>
        </row>
        <row r="12264">
          <cell r="K12264" t="str">
            <v>37108</v>
          </cell>
          <cell r="L12264" t="e">
            <v>#N/A</v>
          </cell>
        </row>
        <row r="12265">
          <cell r="K12265" t="str">
            <v>37108</v>
          </cell>
          <cell r="L12265" t="e">
            <v>#N/A</v>
          </cell>
        </row>
        <row r="12266">
          <cell r="K12266" t="str">
            <v>37108</v>
          </cell>
          <cell r="L12266" t="e">
            <v>#N/A</v>
          </cell>
        </row>
        <row r="12267">
          <cell r="K12267" t="str">
            <v>37108</v>
          </cell>
          <cell r="L12267" t="e">
            <v>#N/A</v>
          </cell>
        </row>
        <row r="12268">
          <cell r="L12268" t="e">
            <v>#N/A</v>
          </cell>
        </row>
        <row r="12269">
          <cell r="L12269" t="e">
            <v>#N/A</v>
          </cell>
        </row>
        <row r="12270">
          <cell r="L12270" t="e">
            <v>#N/A</v>
          </cell>
        </row>
        <row r="12271">
          <cell r="L12271" t="e">
            <v>#N/A</v>
          </cell>
        </row>
        <row r="12272">
          <cell r="L12272" t="e">
            <v>#N/A</v>
          </cell>
        </row>
        <row r="12273">
          <cell r="L12273" t="e">
            <v>#N/A</v>
          </cell>
        </row>
        <row r="12274">
          <cell r="L12274" t="e">
            <v>#N/A</v>
          </cell>
        </row>
        <row r="12275">
          <cell r="K12275" t="str">
            <v>1389</v>
          </cell>
          <cell r="L12275" t="e">
            <v>#N/A</v>
          </cell>
        </row>
        <row r="12276">
          <cell r="K12276" t="str">
            <v>1389</v>
          </cell>
          <cell r="L12276" t="e">
            <v>#N/A</v>
          </cell>
        </row>
        <row r="12277">
          <cell r="K12277" t="str">
            <v>1389</v>
          </cell>
          <cell r="L12277" t="e">
            <v>#N/A</v>
          </cell>
        </row>
        <row r="12278">
          <cell r="K12278" t="str">
            <v>1389</v>
          </cell>
          <cell r="L12278" t="e">
            <v>#N/A</v>
          </cell>
        </row>
        <row r="12279">
          <cell r="K12279" t="str">
            <v>15109</v>
          </cell>
          <cell r="L12279" t="e">
            <v>#N/A</v>
          </cell>
        </row>
        <row r="12280">
          <cell r="K12280" t="str">
            <v>15109</v>
          </cell>
          <cell r="L12280" t="e">
            <v>#N/A</v>
          </cell>
        </row>
        <row r="12281">
          <cell r="K12281" t="str">
            <v>15109</v>
          </cell>
          <cell r="L12281" t="e">
            <v>#N/A</v>
          </cell>
        </row>
        <row r="12282">
          <cell r="K12282" t="str">
            <v>15109</v>
          </cell>
          <cell r="L12282" t="e">
            <v>#N/A</v>
          </cell>
        </row>
        <row r="12283">
          <cell r="K12283" t="str">
            <v>15109</v>
          </cell>
          <cell r="L12283" t="e">
            <v>#N/A</v>
          </cell>
        </row>
        <row r="12284">
          <cell r="K12284" t="str">
            <v>1389</v>
          </cell>
          <cell r="L12284" t="e">
            <v>#N/A</v>
          </cell>
        </row>
        <row r="12285">
          <cell r="K12285" t="str">
            <v>1389</v>
          </cell>
          <cell r="L12285" t="e">
            <v>#N/A</v>
          </cell>
        </row>
        <row r="12286">
          <cell r="K12286" t="str">
            <v>1389</v>
          </cell>
          <cell r="L12286" t="e">
            <v>#N/A</v>
          </cell>
        </row>
        <row r="12287">
          <cell r="K12287" t="str">
            <v>1389</v>
          </cell>
          <cell r="L12287" t="e">
            <v>#N/A</v>
          </cell>
        </row>
        <row r="12288">
          <cell r="K12288" t="str">
            <v>15260</v>
          </cell>
          <cell r="L12288" t="e">
            <v>#N/A</v>
          </cell>
        </row>
        <row r="12289">
          <cell r="K12289" t="str">
            <v>15260</v>
          </cell>
          <cell r="L12289" t="e">
            <v>#N/A</v>
          </cell>
        </row>
        <row r="12290">
          <cell r="K12290" t="str">
            <v>15265</v>
          </cell>
          <cell r="L12290" t="e">
            <v>#N/A</v>
          </cell>
        </row>
        <row r="12291">
          <cell r="K12291" t="str">
            <v>15265</v>
          </cell>
          <cell r="L12291" t="e">
            <v>#N/A</v>
          </cell>
        </row>
        <row r="12292">
          <cell r="K12292" t="str">
            <v>15263</v>
          </cell>
          <cell r="L12292" t="e">
            <v>#N/A</v>
          </cell>
        </row>
        <row r="12293">
          <cell r="K12293" t="str">
            <v>15263</v>
          </cell>
          <cell r="L12293" t="e">
            <v>#N/A</v>
          </cell>
        </row>
        <row r="12294">
          <cell r="K12294" t="str">
            <v>15264</v>
          </cell>
          <cell r="L12294" t="e">
            <v>#N/A</v>
          </cell>
        </row>
        <row r="12295">
          <cell r="K12295" t="str">
            <v>15264</v>
          </cell>
          <cell r="L12295" t="e">
            <v>#N/A</v>
          </cell>
        </row>
        <row r="12296">
          <cell r="K12296" t="str">
            <v>15264</v>
          </cell>
          <cell r="L12296" t="e">
            <v>#N/A</v>
          </cell>
        </row>
        <row r="12297">
          <cell r="K12297" t="str">
            <v>15262</v>
          </cell>
          <cell r="L12297" t="e">
            <v>#N/A</v>
          </cell>
        </row>
        <row r="12298">
          <cell r="K12298" t="str">
            <v>15262</v>
          </cell>
          <cell r="L12298" t="e">
            <v>#N/A</v>
          </cell>
        </row>
        <row r="12299">
          <cell r="K12299" t="str">
            <v>15262</v>
          </cell>
          <cell r="L12299" t="e">
            <v>#N/A</v>
          </cell>
        </row>
        <row r="12300">
          <cell r="K12300" t="str">
            <v>15103</v>
          </cell>
          <cell r="L12300" t="e">
            <v>#N/A</v>
          </cell>
        </row>
        <row r="12301">
          <cell r="K12301" t="str">
            <v>15103</v>
          </cell>
          <cell r="L12301" t="e">
            <v>#N/A</v>
          </cell>
        </row>
        <row r="12302">
          <cell r="K12302" t="str">
            <v>15103</v>
          </cell>
          <cell r="L12302" t="e">
            <v>#N/A</v>
          </cell>
        </row>
        <row r="12303">
          <cell r="K12303" t="str">
            <v>15103</v>
          </cell>
          <cell r="L12303" t="e">
            <v>#N/A</v>
          </cell>
        </row>
        <row r="12304">
          <cell r="K12304" t="str">
            <v>15103</v>
          </cell>
          <cell r="L12304" t="e">
            <v>#N/A</v>
          </cell>
        </row>
        <row r="12305">
          <cell r="K12305" t="str">
            <v>15103</v>
          </cell>
          <cell r="L12305" t="e">
            <v>#N/A</v>
          </cell>
        </row>
        <row r="12306">
          <cell r="K12306" t="str">
            <v>15103</v>
          </cell>
          <cell r="L12306" t="e">
            <v>#N/A</v>
          </cell>
        </row>
        <row r="12307">
          <cell r="K12307" t="str">
            <v>15103</v>
          </cell>
          <cell r="L12307" t="e">
            <v>#N/A</v>
          </cell>
        </row>
        <row r="12308">
          <cell r="K12308" t="str">
            <v>15103</v>
          </cell>
          <cell r="L12308" t="e">
            <v>#N/A</v>
          </cell>
        </row>
        <row r="12309">
          <cell r="K12309" t="str">
            <v>15103</v>
          </cell>
          <cell r="L12309" t="e">
            <v>#N/A</v>
          </cell>
        </row>
        <row r="12310">
          <cell r="K12310" t="str">
            <v>15103</v>
          </cell>
          <cell r="L12310" t="e">
            <v>#N/A</v>
          </cell>
        </row>
        <row r="12311">
          <cell r="K12311" t="str">
            <v>15103</v>
          </cell>
          <cell r="L12311" t="e">
            <v>#N/A</v>
          </cell>
        </row>
        <row r="12312">
          <cell r="K12312" t="str">
            <v>15103</v>
          </cell>
          <cell r="L12312" t="e">
            <v>#N/A</v>
          </cell>
        </row>
        <row r="12313">
          <cell r="K12313" t="str">
            <v>8260</v>
          </cell>
          <cell r="L12313" t="e">
            <v>#N/A</v>
          </cell>
        </row>
        <row r="12314">
          <cell r="K12314" t="str">
            <v>8260</v>
          </cell>
          <cell r="L12314" t="e">
            <v>#N/A</v>
          </cell>
        </row>
        <row r="12315">
          <cell r="K12315" t="str">
            <v>8260</v>
          </cell>
          <cell r="L12315" t="e">
            <v>#N/A</v>
          </cell>
        </row>
        <row r="12316">
          <cell r="K12316" t="str">
            <v>8261</v>
          </cell>
          <cell r="L12316" t="e">
            <v>#N/A</v>
          </cell>
        </row>
        <row r="12317">
          <cell r="K12317" t="str">
            <v>8261</v>
          </cell>
          <cell r="L12317" t="e">
            <v>#N/A</v>
          </cell>
        </row>
        <row r="12318">
          <cell r="K12318" t="str">
            <v>8261</v>
          </cell>
          <cell r="L12318" t="e">
            <v>#N/A</v>
          </cell>
        </row>
        <row r="12319">
          <cell r="K12319" t="str">
            <v>8261</v>
          </cell>
          <cell r="L12319" t="e">
            <v>#N/A</v>
          </cell>
        </row>
        <row r="12320">
          <cell r="K12320" t="str">
            <v>8261</v>
          </cell>
          <cell r="L12320" t="e">
            <v>#N/A</v>
          </cell>
        </row>
        <row r="12321">
          <cell r="K12321" t="str">
            <v>8261</v>
          </cell>
          <cell r="L12321" t="e">
            <v>#N/A</v>
          </cell>
        </row>
        <row r="12322">
          <cell r="K12322" t="str">
            <v>8261</v>
          </cell>
          <cell r="L12322" t="e">
            <v>#N/A</v>
          </cell>
        </row>
        <row r="12323">
          <cell r="K12323" t="str">
            <v>8261</v>
          </cell>
          <cell r="L12323" t="e">
            <v>#N/A</v>
          </cell>
        </row>
        <row r="12324">
          <cell r="K12324" t="str">
            <v>15103</v>
          </cell>
          <cell r="L12324" t="e">
            <v>#N/A</v>
          </cell>
        </row>
        <row r="12325">
          <cell r="K12325" t="str">
            <v>15103</v>
          </cell>
          <cell r="L12325" t="e">
            <v>#N/A</v>
          </cell>
        </row>
        <row r="12326">
          <cell r="K12326" t="str">
            <v>15103</v>
          </cell>
          <cell r="L12326" t="e">
            <v>#N/A</v>
          </cell>
        </row>
        <row r="12327">
          <cell r="K12327" t="str">
            <v>15103</v>
          </cell>
          <cell r="L12327" t="e">
            <v>#N/A</v>
          </cell>
        </row>
        <row r="12328">
          <cell r="K12328" t="str">
            <v>15103</v>
          </cell>
          <cell r="L12328" t="e">
            <v>#N/A</v>
          </cell>
        </row>
        <row r="12329">
          <cell r="K12329" t="str">
            <v>15103</v>
          </cell>
          <cell r="L12329" t="e">
            <v>#N/A</v>
          </cell>
        </row>
        <row r="12330">
          <cell r="K12330" t="str">
            <v>15263</v>
          </cell>
          <cell r="L12330" t="e">
            <v>#N/A</v>
          </cell>
        </row>
        <row r="12331">
          <cell r="K12331" t="str">
            <v>15263</v>
          </cell>
          <cell r="L12331" t="e">
            <v>#N/A</v>
          </cell>
        </row>
        <row r="12332">
          <cell r="K12332" t="str">
            <v>15161</v>
          </cell>
          <cell r="L12332" t="e">
            <v>#N/A</v>
          </cell>
        </row>
        <row r="12333">
          <cell r="K12333" t="str">
            <v>15161</v>
          </cell>
          <cell r="L12333" t="e">
            <v>#N/A</v>
          </cell>
        </row>
        <row r="12334">
          <cell r="K12334" t="str">
            <v>15103</v>
          </cell>
          <cell r="L12334" t="e">
            <v>#N/A</v>
          </cell>
        </row>
        <row r="12335">
          <cell r="K12335" t="str">
            <v>15103</v>
          </cell>
          <cell r="L12335" t="e">
            <v>#N/A</v>
          </cell>
        </row>
        <row r="12336">
          <cell r="K12336" t="str">
            <v>15103</v>
          </cell>
          <cell r="L12336" t="e">
            <v>#N/A</v>
          </cell>
        </row>
        <row r="12337">
          <cell r="K12337" t="str">
            <v>15103</v>
          </cell>
          <cell r="L12337" t="e">
            <v>#N/A</v>
          </cell>
        </row>
        <row r="12338">
          <cell r="K12338" t="str">
            <v>15103</v>
          </cell>
          <cell r="L12338" t="e">
            <v>#N/A</v>
          </cell>
        </row>
        <row r="12339">
          <cell r="K12339" t="str">
            <v>15263</v>
          </cell>
          <cell r="L12339" t="e">
            <v>#N/A</v>
          </cell>
        </row>
        <row r="12340">
          <cell r="K12340" t="str">
            <v>15263</v>
          </cell>
          <cell r="L12340" t="e">
            <v>#N/A</v>
          </cell>
        </row>
        <row r="12341">
          <cell r="K12341" t="str">
            <v>15264</v>
          </cell>
          <cell r="L12341" t="e">
            <v>#N/A</v>
          </cell>
        </row>
        <row r="12342">
          <cell r="K12342" t="str">
            <v>15161</v>
          </cell>
          <cell r="L12342" t="e">
            <v>#N/A</v>
          </cell>
        </row>
        <row r="12343">
          <cell r="K12343" t="str">
            <v>15264</v>
          </cell>
          <cell r="L12343" t="e">
            <v>#N/A</v>
          </cell>
        </row>
        <row r="12344">
          <cell r="K12344" t="str">
            <v>15161</v>
          </cell>
          <cell r="L12344" t="e">
            <v>#N/A</v>
          </cell>
        </row>
        <row r="12345">
          <cell r="K12345" t="str">
            <v>15282</v>
          </cell>
          <cell r="L12345" t="e">
            <v>#N/A</v>
          </cell>
        </row>
        <row r="12346">
          <cell r="K12346" t="str">
            <v>15282</v>
          </cell>
          <cell r="L12346" t="e">
            <v>#N/A</v>
          </cell>
        </row>
        <row r="12347">
          <cell r="K12347" t="str">
            <v>15183</v>
          </cell>
          <cell r="L12347" t="e">
            <v>#N/A</v>
          </cell>
        </row>
        <row r="12348">
          <cell r="K12348" t="str">
            <v>15183</v>
          </cell>
          <cell r="L12348" t="e">
            <v>#N/A</v>
          </cell>
        </row>
        <row r="12349">
          <cell r="K12349" t="str">
            <v>15183</v>
          </cell>
          <cell r="L12349" t="e">
            <v>#N/A</v>
          </cell>
        </row>
        <row r="12350">
          <cell r="K12350" t="str">
            <v>15183</v>
          </cell>
          <cell r="L12350" t="e">
            <v>#N/A</v>
          </cell>
        </row>
        <row r="12351">
          <cell r="L12351" t="e">
            <v>#N/A</v>
          </cell>
        </row>
        <row r="12352">
          <cell r="L12352" t="e">
            <v>#N/A</v>
          </cell>
        </row>
        <row r="12353">
          <cell r="K12353" t="str">
            <v>15183</v>
          </cell>
          <cell r="L12353" t="e">
            <v>#N/A</v>
          </cell>
        </row>
        <row r="12354">
          <cell r="K12354" t="str">
            <v>15183</v>
          </cell>
          <cell r="L12354" t="e">
            <v>#N/A</v>
          </cell>
        </row>
        <row r="12355">
          <cell r="K12355" t="str">
            <v>15183</v>
          </cell>
          <cell r="L12355" t="e">
            <v>#N/A</v>
          </cell>
        </row>
        <row r="12356">
          <cell r="K12356" t="str">
            <v>15183</v>
          </cell>
          <cell r="L12356" t="e">
            <v>#N/A</v>
          </cell>
        </row>
        <row r="12357">
          <cell r="K12357" t="str">
            <v>15183</v>
          </cell>
          <cell r="L12357" t="e">
            <v>#N/A</v>
          </cell>
        </row>
        <row r="12358">
          <cell r="K12358" t="str">
            <v>15183</v>
          </cell>
          <cell r="L12358" t="e">
            <v>#N/A</v>
          </cell>
        </row>
        <row r="12359">
          <cell r="K12359" t="str">
            <v>15183</v>
          </cell>
          <cell r="L12359" t="e">
            <v>#N/A</v>
          </cell>
        </row>
        <row r="12360">
          <cell r="K12360" t="str">
            <v>15183</v>
          </cell>
          <cell r="L12360" t="e">
            <v>#N/A</v>
          </cell>
        </row>
        <row r="12361">
          <cell r="K12361" t="str">
            <v>15183</v>
          </cell>
          <cell r="L12361" t="e">
            <v>#N/A</v>
          </cell>
        </row>
        <row r="12362">
          <cell r="K12362" t="str">
            <v>15183</v>
          </cell>
          <cell r="L12362" t="e">
            <v>#N/A</v>
          </cell>
        </row>
        <row r="12363">
          <cell r="K12363" t="str">
            <v>15282</v>
          </cell>
          <cell r="L12363" t="e">
            <v>#N/A</v>
          </cell>
        </row>
        <row r="12364">
          <cell r="K12364" t="str">
            <v>15282</v>
          </cell>
          <cell r="L12364" t="e">
            <v>#N/A</v>
          </cell>
        </row>
        <row r="12365">
          <cell r="K12365" t="str">
            <v>15282</v>
          </cell>
          <cell r="L12365" t="e">
            <v>#N/A</v>
          </cell>
        </row>
        <row r="12366">
          <cell r="K12366" t="str">
            <v>15282</v>
          </cell>
          <cell r="L12366" t="e">
            <v>#N/A</v>
          </cell>
        </row>
        <row r="12367">
          <cell r="K12367" t="str">
            <v>15282</v>
          </cell>
          <cell r="L12367" t="e">
            <v>#N/A</v>
          </cell>
        </row>
        <row r="12368">
          <cell r="K12368" t="str">
            <v>15282</v>
          </cell>
          <cell r="L12368" t="e">
            <v>#N/A</v>
          </cell>
        </row>
        <row r="12369">
          <cell r="K12369" t="str">
            <v>15282</v>
          </cell>
          <cell r="L12369" t="e">
            <v>#N/A</v>
          </cell>
        </row>
        <row r="12370">
          <cell r="K12370" t="str">
            <v>15282</v>
          </cell>
          <cell r="L12370" t="e">
            <v>#N/A</v>
          </cell>
        </row>
        <row r="12371">
          <cell r="K12371" t="str">
            <v>15282</v>
          </cell>
          <cell r="L12371" t="e">
            <v>#N/A</v>
          </cell>
        </row>
        <row r="12372">
          <cell r="K12372" t="str">
            <v>15282</v>
          </cell>
          <cell r="L12372" t="e">
            <v>#N/A</v>
          </cell>
        </row>
        <row r="12373">
          <cell r="K12373" t="str">
            <v>15282</v>
          </cell>
          <cell r="L12373" t="e">
            <v>#N/A</v>
          </cell>
        </row>
        <row r="12374">
          <cell r="K12374" t="str">
            <v>15282</v>
          </cell>
          <cell r="L12374" t="e">
            <v>#N/A</v>
          </cell>
        </row>
        <row r="12375">
          <cell r="K12375" t="str">
            <v>15282</v>
          </cell>
          <cell r="L12375" t="e">
            <v>#N/A</v>
          </cell>
        </row>
        <row r="12376">
          <cell r="K12376" t="str">
            <v>15282</v>
          </cell>
          <cell r="L12376" t="e">
            <v>#N/A</v>
          </cell>
        </row>
        <row r="12377">
          <cell r="K12377" t="str">
            <v>15282</v>
          </cell>
          <cell r="L12377" t="e">
            <v>#N/A</v>
          </cell>
        </row>
        <row r="12378">
          <cell r="K12378" t="str">
            <v>15282</v>
          </cell>
          <cell r="L12378" t="e">
            <v>#N/A</v>
          </cell>
        </row>
        <row r="12379">
          <cell r="K12379" t="str">
            <v>15282</v>
          </cell>
          <cell r="L12379" t="e">
            <v>#N/A</v>
          </cell>
        </row>
        <row r="12380">
          <cell r="K12380" t="str">
            <v>15282</v>
          </cell>
          <cell r="L12380" t="e">
            <v>#N/A</v>
          </cell>
        </row>
        <row r="12381">
          <cell r="K12381" t="str">
            <v>15282</v>
          </cell>
          <cell r="L12381" t="e">
            <v>#N/A</v>
          </cell>
        </row>
        <row r="12382">
          <cell r="K12382" t="str">
            <v>15260</v>
          </cell>
          <cell r="L12382" t="e">
            <v>#N/A</v>
          </cell>
        </row>
        <row r="12383">
          <cell r="K12383" t="str">
            <v>15260</v>
          </cell>
          <cell r="L12383" t="e">
            <v>#N/A</v>
          </cell>
        </row>
        <row r="12384">
          <cell r="K12384" t="str">
            <v>15260</v>
          </cell>
          <cell r="L12384" t="e">
            <v>#N/A</v>
          </cell>
        </row>
        <row r="12385">
          <cell r="K12385" t="str">
            <v>15260</v>
          </cell>
          <cell r="L12385" t="e">
            <v>#N/A</v>
          </cell>
        </row>
        <row r="12386">
          <cell r="K12386" t="str">
            <v>15260</v>
          </cell>
          <cell r="L12386" t="e">
            <v>#N/A</v>
          </cell>
        </row>
        <row r="12387">
          <cell r="K12387" t="str">
            <v>15260</v>
          </cell>
          <cell r="L12387" t="e">
            <v>#N/A</v>
          </cell>
        </row>
        <row r="12388">
          <cell r="K12388" t="str">
            <v>15260</v>
          </cell>
          <cell r="L12388" t="e">
            <v>#N/A</v>
          </cell>
        </row>
        <row r="12389">
          <cell r="K12389" t="str">
            <v>15260</v>
          </cell>
          <cell r="L12389" t="e">
            <v>#N/A</v>
          </cell>
        </row>
        <row r="12390">
          <cell r="K12390" t="str">
            <v>15260</v>
          </cell>
          <cell r="L12390" t="e">
            <v>#N/A</v>
          </cell>
        </row>
        <row r="12391">
          <cell r="K12391" t="str">
            <v>15260</v>
          </cell>
          <cell r="L12391" t="e">
            <v>#N/A</v>
          </cell>
        </row>
        <row r="12392">
          <cell r="K12392" t="str">
            <v>15260</v>
          </cell>
          <cell r="L12392" t="e">
            <v>#N/A</v>
          </cell>
        </row>
        <row r="12393">
          <cell r="K12393" t="str">
            <v>15260</v>
          </cell>
          <cell r="L12393" t="e">
            <v>#N/A</v>
          </cell>
        </row>
        <row r="12394">
          <cell r="K12394" t="str">
            <v>15200</v>
          </cell>
          <cell r="L12394" t="str">
            <v>ONICECTOMIA +</v>
          </cell>
        </row>
        <row r="12395">
          <cell r="K12395" t="str">
            <v>15200</v>
          </cell>
          <cell r="L12395" t="str">
            <v>ONICECTOMIA +</v>
          </cell>
        </row>
        <row r="12396">
          <cell r="K12396" t="str">
            <v>15200</v>
          </cell>
          <cell r="L12396" t="str">
            <v>ONICECTOMIA +</v>
          </cell>
        </row>
        <row r="12397">
          <cell r="K12397" t="str">
            <v>15200</v>
          </cell>
          <cell r="L12397" t="str">
            <v>ONICECTOMIA +</v>
          </cell>
        </row>
        <row r="12398">
          <cell r="K12398" t="str">
            <v>15200</v>
          </cell>
          <cell r="L12398" t="str">
            <v>ONICECTOMIA +</v>
          </cell>
        </row>
        <row r="12399">
          <cell r="K12399" t="str">
            <v>15200</v>
          </cell>
          <cell r="L12399" t="e">
            <v>#N/A</v>
          </cell>
        </row>
        <row r="12400">
          <cell r="K12400" t="str">
            <v>15200</v>
          </cell>
          <cell r="L12400" t="e">
            <v>#N/A</v>
          </cell>
        </row>
        <row r="12401">
          <cell r="K12401" t="str">
            <v>15200</v>
          </cell>
          <cell r="L12401" t="e">
            <v>#N/A</v>
          </cell>
        </row>
        <row r="12402">
          <cell r="K12402" t="str">
            <v>15200</v>
          </cell>
          <cell r="L12402" t="e">
            <v>#N/A</v>
          </cell>
        </row>
        <row r="12403">
          <cell r="K12403" t="str">
            <v>15200</v>
          </cell>
          <cell r="L12403" t="e">
            <v>#N/A</v>
          </cell>
        </row>
        <row r="12404">
          <cell r="K12404" t="str">
            <v>15200</v>
          </cell>
          <cell r="L12404" t="e">
            <v>#N/A</v>
          </cell>
        </row>
        <row r="12405">
          <cell r="K12405" t="str">
            <v>15200</v>
          </cell>
          <cell r="L12405" t="e">
            <v>#N/A</v>
          </cell>
        </row>
        <row r="12406">
          <cell r="K12406" t="str">
            <v>15200</v>
          </cell>
          <cell r="L12406" t="e">
            <v>#N/A</v>
          </cell>
        </row>
        <row r="12407">
          <cell r="K12407" t="str">
            <v>15200</v>
          </cell>
          <cell r="L12407" t="e">
            <v>#N/A</v>
          </cell>
        </row>
        <row r="12408">
          <cell r="K12408" t="str">
            <v>15200</v>
          </cell>
          <cell r="L12408" t="e">
            <v>#N/A</v>
          </cell>
        </row>
        <row r="12409">
          <cell r="K12409" t="str">
            <v>15200</v>
          </cell>
          <cell r="L12409" t="e">
            <v>#N/A</v>
          </cell>
        </row>
        <row r="12410">
          <cell r="K12410" t="str">
            <v>15200</v>
          </cell>
          <cell r="L12410" t="e">
            <v>#N/A</v>
          </cell>
        </row>
        <row r="12411">
          <cell r="K12411" t="str">
            <v>15200</v>
          </cell>
          <cell r="L12411" t="e">
            <v>#N/A</v>
          </cell>
        </row>
        <row r="12412">
          <cell r="K12412" t="str">
            <v>15200</v>
          </cell>
          <cell r="L12412" t="e">
            <v>#N/A</v>
          </cell>
        </row>
        <row r="12413">
          <cell r="K12413" t="str">
            <v>15200</v>
          </cell>
          <cell r="L12413" t="e">
            <v>#N/A</v>
          </cell>
        </row>
        <row r="12414">
          <cell r="K12414" t="str">
            <v>15200</v>
          </cell>
          <cell r="L12414" t="e">
            <v>#N/A</v>
          </cell>
        </row>
        <row r="12415">
          <cell r="K12415" t="str">
            <v>15102</v>
          </cell>
          <cell r="L12415" t="e">
            <v>#N/A</v>
          </cell>
        </row>
        <row r="12416">
          <cell r="K12416" t="str">
            <v>15102</v>
          </cell>
          <cell r="L12416" t="e">
            <v>#N/A</v>
          </cell>
        </row>
        <row r="12417">
          <cell r="K12417" t="str">
            <v>15102</v>
          </cell>
          <cell r="L12417" t="e">
            <v>#N/A</v>
          </cell>
        </row>
        <row r="12418">
          <cell r="K12418" t="str">
            <v>15102</v>
          </cell>
          <cell r="L12418" t="e">
            <v>#N/A</v>
          </cell>
        </row>
        <row r="12419">
          <cell r="K12419" t="str">
            <v>15102</v>
          </cell>
          <cell r="L12419" t="e">
            <v>#N/A</v>
          </cell>
        </row>
        <row r="12420">
          <cell r="K12420" t="str">
            <v>15102</v>
          </cell>
          <cell r="L12420" t="e">
            <v>#N/A</v>
          </cell>
        </row>
        <row r="12421">
          <cell r="K12421" t="str">
            <v>15102</v>
          </cell>
          <cell r="L12421" t="e">
            <v>#N/A</v>
          </cell>
        </row>
        <row r="12422">
          <cell r="K12422" t="str">
            <v>15102</v>
          </cell>
          <cell r="L12422" t="e">
            <v>#N/A</v>
          </cell>
        </row>
        <row r="12423">
          <cell r="K12423" t="str">
            <v>15102</v>
          </cell>
          <cell r="L12423" t="e">
            <v>#N/A</v>
          </cell>
        </row>
        <row r="12424">
          <cell r="K12424" t="str">
            <v>15102</v>
          </cell>
          <cell r="L12424" t="e">
            <v>#N/A</v>
          </cell>
        </row>
        <row r="12425">
          <cell r="K12425" t="str">
            <v>15102</v>
          </cell>
          <cell r="L12425" t="e">
            <v>#N/A</v>
          </cell>
        </row>
        <row r="12426">
          <cell r="K12426" t="str">
            <v>15102</v>
          </cell>
          <cell r="L12426" t="e">
            <v>#N/A</v>
          </cell>
        </row>
        <row r="12427">
          <cell r="K12427" t="str">
            <v>15102</v>
          </cell>
          <cell r="L12427" t="e">
            <v>#N/A</v>
          </cell>
        </row>
        <row r="12428">
          <cell r="K12428" t="str">
            <v>15102</v>
          </cell>
          <cell r="L12428" t="e">
            <v>#N/A</v>
          </cell>
        </row>
        <row r="12429">
          <cell r="K12429" t="str">
            <v>15102</v>
          </cell>
          <cell r="L12429" t="e">
            <v>#N/A</v>
          </cell>
        </row>
        <row r="12430">
          <cell r="K12430" t="str">
            <v>15102</v>
          </cell>
          <cell r="L12430" t="e">
            <v>#N/A</v>
          </cell>
        </row>
        <row r="12431">
          <cell r="K12431" t="str">
            <v>15104</v>
          </cell>
          <cell r="L12431" t="e">
            <v>#N/A</v>
          </cell>
        </row>
        <row r="12432">
          <cell r="K12432" t="str">
            <v>15104</v>
          </cell>
          <cell r="L12432" t="e">
            <v>#N/A</v>
          </cell>
        </row>
        <row r="12433">
          <cell r="K12433" t="str">
            <v>15104</v>
          </cell>
          <cell r="L12433" t="e">
            <v>#N/A</v>
          </cell>
        </row>
        <row r="12434">
          <cell r="K12434" t="str">
            <v>37406</v>
          </cell>
          <cell r="L12434" t="e">
            <v>#N/A</v>
          </cell>
        </row>
        <row r="12435">
          <cell r="K12435" t="str">
            <v>37406</v>
          </cell>
          <cell r="L12435" t="e">
            <v>#N/A</v>
          </cell>
        </row>
        <row r="12436">
          <cell r="K12436" t="str">
            <v>37406</v>
          </cell>
          <cell r="L12436" t="e">
            <v>#N/A</v>
          </cell>
        </row>
        <row r="12437">
          <cell r="K12437" t="str">
            <v>37406</v>
          </cell>
          <cell r="L12437" t="e">
            <v>#N/A</v>
          </cell>
        </row>
        <row r="12438">
          <cell r="K12438" t="str">
            <v>37406</v>
          </cell>
          <cell r="L12438" t="e">
            <v>#N/A</v>
          </cell>
        </row>
        <row r="12439">
          <cell r="K12439" t="str">
            <v>37406</v>
          </cell>
          <cell r="L12439" t="e">
            <v>#N/A</v>
          </cell>
        </row>
        <row r="12440">
          <cell r="K12440" t="str">
            <v>37406</v>
          </cell>
          <cell r="L12440" t="e">
            <v>#N/A</v>
          </cell>
        </row>
        <row r="12441">
          <cell r="K12441" t="str">
            <v>37406</v>
          </cell>
          <cell r="L12441" t="e">
            <v>#N/A</v>
          </cell>
        </row>
        <row r="12442">
          <cell r="K12442" t="str">
            <v>37406</v>
          </cell>
          <cell r="L12442" t="e">
            <v>#N/A</v>
          </cell>
        </row>
        <row r="12443">
          <cell r="K12443" t="str">
            <v>37406</v>
          </cell>
          <cell r="L12443" t="e">
            <v>#N/A</v>
          </cell>
        </row>
        <row r="12444">
          <cell r="K12444" t="str">
            <v>37406</v>
          </cell>
          <cell r="L12444" t="e">
            <v>#N/A</v>
          </cell>
        </row>
        <row r="12445">
          <cell r="K12445" t="str">
            <v>37406</v>
          </cell>
          <cell r="L12445" t="e">
            <v>#N/A</v>
          </cell>
        </row>
        <row r="12446">
          <cell r="K12446" t="str">
            <v>37406</v>
          </cell>
          <cell r="L12446" t="e">
            <v>#N/A</v>
          </cell>
        </row>
        <row r="12447">
          <cell r="K12447" t="str">
            <v>37406</v>
          </cell>
          <cell r="L12447" t="e">
            <v>#N/A</v>
          </cell>
        </row>
        <row r="12448">
          <cell r="K12448" t="str">
            <v>37405</v>
          </cell>
          <cell r="L12448" t="e">
            <v>#N/A</v>
          </cell>
        </row>
        <row r="12449">
          <cell r="K12449" t="str">
            <v>37405</v>
          </cell>
          <cell r="L12449" t="e">
            <v>#N/A</v>
          </cell>
        </row>
        <row r="12450">
          <cell r="K12450" t="str">
            <v>37405</v>
          </cell>
          <cell r="L12450" t="e">
            <v>#N/A</v>
          </cell>
        </row>
        <row r="12451">
          <cell r="K12451" t="str">
            <v>37405</v>
          </cell>
          <cell r="L12451" t="e">
            <v>#N/A</v>
          </cell>
        </row>
        <row r="12452">
          <cell r="K12452" t="str">
            <v>37405</v>
          </cell>
          <cell r="L12452" t="e">
            <v>#N/A</v>
          </cell>
        </row>
        <row r="12453">
          <cell r="K12453" t="str">
            <v>37405</v>
          </cell>
          <cell r="L12453" t="e">
            <v>#N/A</v>
          </cell>
        </row>
        <row r="12454">
          <cell r="K12454" t="str">
            <v>37405</v>
          </cell>
          <cell r="L12454" t="e">
            <v>#N/A</v>
          </cell>
        </row>
        <row r="12455">
          <cell r="K12455" t="str">
            <v>37405</v>
          </cell>
          <cell r="L12455" t="e">
            <v>#N/A</v>
          </cell>
        </row>
        <row r="12456">
          <cell r="K12456" t="str">
            <v>37407</v>
          </cell>
          <cell r="L12456" t="e">
            <v>#N/A</v>
          </cell>
        </row>
        <row r="12457">
          <cell r="K12457" t="str">
            <v>37407</v>
          </cell>
          <cell r="L12457" t="e">
            <v>#N/A</v>
          </cell>
        </row>
        <row r="12458">
          <cell r="K12458" t="str">
            <v>37407</v>
          </cell>
          <cell r="L12458" t="e">
            <v>#N/A</v>
          </cell>
        </row>
        <row r="12459">
          <cell r="K12459" t="str">
            <v>37407</v>
          </cell>
          <cell r="L12459" t="e">
            <v>#N/A</v>
          </cell>
        </row>
        <row r="12460">
          <cell r="K12460" t="str">
            <v>37407</v>
          </cell>
          <cell r="L12460" t="e">
            <v>#N/A</v>
          </cell>
        </row>
        <row r="12461">
          <cell r="K12461" t="str">
            <v>37407</v>
          </cell>
          <cell r="L12461" t="e">
            <v>#N/A</v>
          </cell>
        </row>
        <row r="12462">
          <cell r="K12462" t="str">
            <v>37407</v>
          </cell>
          <cell r="L12462" t="e">
            <v>#N/A</v>
          </cell>
        </row>
        <row r="12463">
          <cell r="K12463" t="str">
            <v>37407</v>
          </cell>
          <cell r="L12463" t="e">
            <v>#N/A</v>
          </cell>
        </row>
        <row r="12464">
          <cell r="K12464" t="str">
            <v>37407</v>
          </cell>
          <cell r="L12464" t="e">
            <v>#N/A</v>
          </cell>
        </row>
        <row r="12465">
          <cell r="K12465" t="str">
            <v>37407</v>
          </cell>
          <cell r="L12465" t="e">
            <v>#N/A</v>
          </cell>
        </row>
        <row r="12466">
          <cell r="K12466" t="str">
            <v>37407</v>
          </cell>
          <cell r="L12466" t="e">
            <v>#N/A</v>
          </cell>
        </row>
        <row r="12467">
          <cell r="K12467" t="str">
            <v>37407</v>
          </cell>
          <cell r="L12467" t="e">
            <v>#N/A</v>
          </cell>
        </row>
        <row r="12468">
          <cell r="K12468" t="str">
            <v>37407</v>
          </cell>
          <cell r="L12468" t="e">
            <v>#N/A</v>
          </cell>
        </row>
        <row r="12469">
          <cell r="K12469" t="str">
            <v>37407</v>
          </cell>
          <cell r="L12469" t="e">
            <v>#N/A</v>
          </cell>
        </row>
        <row r="12470">
          <cell r="K12470" t="str">
            <v>37406</v>
          </cell>
          <cell r="L12470" t="e">
            <v>#N/A</v>
          </cell>
        </row>
        <row r="12471">
          <cell r="K12471" t="str">
            <v>37406</v>
          </cell>
          <cell r="L12471" t="e">
            <v>#N/A</v>
          </cell>
        </row>
        <row r="12472">
          <cell r="K12472" t="str">
            <v>37406</v>
          </cell>
          <cell r="L12472" t="e">
            <v>#N/A</v>
          </cell>
        </row>
        <row r="12473">
          <cell r="K12473" t="str">
            <v>37406</v>
          </cell>
          <cell r="L12473" t="e">
            <v>#N/A</v>
          </cell>
        </row>
        <row r="12474">
          <cell r="K12474" t="str">
            <v>37407</v>
          </cell>
          <cell r="L12474" t="e">
            <v>#N/A</v>
          </cell>
        </row>
        <row r="12475">
          <cell r="K12475" t="str">
            <v>37407</v>
          </cell>
          <cell r="L12475" t="e">
            <v>#N/A</v>
          </cell>
        </row>
        <row r="12476">
          <cell r="K12476" t="str">
            <v>37407</v>
          </cell>
          <cell r="L12476" t="e">
            <v>#N/A</v>
          </cell>
        </row>
        <row r="12477">
          <cell r="K12477" t="str">
            <v>37407</v>
          </cell>
          <cell r="L12477" t="e">
            <v>#N/A</v>
          </cell>
        </row>
        <row r="12478">
          <cell r="K12478" t="str">
            <v>37407</v>
          </cell>
          <cell r="L12478" t="e">
            <v>#N/A</v>
          </cell>
        </row>
        <row r="12479">
          <cell r="K12479" t="str">
            <v>37407</v>
          </cell>
          <cell r="L12479" t="e">
            <v>#N/A</v>
          </cell>
        </row>
        <row r="12480">
          <cell r="K12480" t="str">
            <v>37407</v>
          </cell>
          <cell r="L12480" t="e">
            <v>#N/A</v>
          </cell>
        </row>
        <row r="12481">
          <cell r="K12481" t="str">
            <v>37404</v>
          </cell>
          <cell r="L12481" t="e">
            <v>#N/A</v>
          </cell>
        </row>
        <row r="12482">
          <cell r="K12482" t="str">
            <v>37404</v>
          </cell>
          <cell r="L12482" t="e">
            <v>#N/A</v>
          </cell>
        </row>
        <row r="12483">
          <cell r="K12483" t="str">
            <v>37404</v>
          </cell>
          <cell r="L12483" t="e">
            <v>#N/A</v>
          </cell>
        </row>
        <row r="12484">
          <cell r="K12484" t="str">
            <v>37404</v>
          </cell>
          <cell r="L12484" t="e">
            <v>#N/A</v>
          </cell>
        </row>
        <row r="12485">
          <cell r="K12485" t="str">
            <v>37404</v>
          </cell>
          <cell r="L12485" t="e">
            <v>#N/A</v>
          </cell>
        </row>
        <row r="12486">
          <cell r="K12486" t="str">
            <v>37404</v>
          </cell>
          <cell r="L12486" t="e">
            <v>#N/A</v>
          </cell>
        </row>
        <row r="12487">
          <cell r="K12487" t="str">
            <v>37404</v>
          </cell>
          <cell r="L12487" t="e">
            <v>#N/A</v>
          </cell>
        </row>
        <row r="12488">
          <cell r="K12488" t="str">
            <v>37404</v>
          </cell>
          <cell r="L12488" t="e">
            <v>#N/A</v>
          </cell>
        </row>
        <row r="12489">
          <cell r="K12489" t="str">
            <v>37404</v>
          </cell>
          <cell r="L12489" t="e">
            <v>#N/A</v>
          </cell>
        </row>
        <row r="12490">
          <cell r="K12490" t="str">
            <v>37404</v>
          </cell>
          <cell r="L12490" t="e">
            <v>#N/A</v>
          </cell>
        </row>
        <row r="12491">
          <cell r="K12491" t="str">
            <v>37404</v>
          </cell>
          <cell r="L12491" t="e">
            <v>#N/A</v>
          </cell>
        </row>
        <row r="12492">
          <cell r="K12492" t="str">
            <v>37509</v>
          </cell>
          <cell r="L12492" t="e">
            <v>#N/A</v>
          </cell>
        </row>
        <row r="12493">
          <cell r="K12493" t="str">
            <v>37509</v>
          </cell>
          <cell r="L12493" t="e">
            <v>#N/A</v>
          </cell>
        </row>
        <row r="12494">
          <cell r="K12494" t="str">
            <v>37509</v>
          </cell>
          <cell r="L12494" t="e">
            <v>#N/A</v>
          </cell>
        </row>
        <row r="12495">
          <cell r="K12495" t="str">
            <v>37509</v>
          </cell>
          <cell r="L12495" t="e">
            <v>#N/A</v>
          </cell>
        </row>
        <row r="12496">
          <cell r="K12496" t="str">
            <v>37509</v>
          </cell>
          <cell r="L12496" t="e">
            <v>#N/A</v>
          </cell>
        </row>
        <row r="12497">
          <cell r="K12497" t="str">
            <v>37509</v>
          </cell>
          <cell r="L12497" t="e">
            <v>#N/A</v>
          </cell>
        </row>
        <row r="12498">
          <cell r="K12498" t="str">
            <v>15105</v>
          </cell>
          <cell r="L12498" t="e">
            <v>#N/A</v>
          </cell>
        </row>
        <row r="12499">
          <cell r="K12499" t="str">
            <v>15105</v>
          </cell>
          <cell r="L12499" t="e">
            <v>#N/A</v>
          </cell>
        </row>
        <row r="12500">
          <cell r="K12500" t="str">
            <v>15105</v>
          </cell>
          <cell r="L12500" t="e">
            <v>#N/A</v>
          </cell>
        </row>
        <row r="12501">
          <cell r="K12501" t="str">
            <v>15105</v>
          </cell>
          <cell r="L12501" t="e">
            <v>#N/A</v>
          </cell>
        </row>
        <row r="12502">
          <cell r="K12502" t="str">
            <v>15105</v>
          </cell>
          <cell r="L12502" t="e">
            <v>#N/A</v>
          </cell>
        </row>
        <row r="12503">
          <cell r="K12503" t="str">
            <v>15105</v>
          </cell>
          <cell r="L12503" t="e">
            <v>#N/A</v>
          </cell>
        </row>
        <row r="12504">
          <cell r="K12504" t="str">
            <v>15105</v>
          </cell>
          <cell r="L12504" t="e">
            <v>#N/A</v>
          </cell>
        </row>
        <row r="12505">
          <cell r="K12505" t="str">
            <v>15105</v>
          </cell>
          <cell r="L12505" t="e">
            <v>#N/A</v>
          </cell>
        </row>
        <row r="12506">
          <cell r="K12506" t="str">
            <v>15105</v>
          </cell>
          <cell r="L12506" t="e">
            <v>#N/A</v>
          </cell>
        </row>
        <row r="12507">
          <cell r="K12507" t="str">
            <v>15105</v>
          </cell>
          <cell r="L12507" t="e">
            <v>#N/A</v>
          </cell>
        </row>
        <row r="12508">
          <cell r="K12508" t="str">
            <v>15105</v>
          </cell>
          <cell r="L12508" t="e">
            <v>#N/A</v>
          </cell>
        </row>
        <row r="12509">
          <cell r="K12509" t="str">
            <v>15105</v>
          </cell>
          <cell r="L12509" t="e">
            <v>#N/A</v>
          </cell>
        </row>
        <row r="12510">
          <cell r="K12510" t="str">
            <v>15105</v>
          </cell>
          <cell r="L12510" t="e">
            <v>#N/A</v>
          </cell>
        </row>
        <row r="12511">
          <cell r="K12511" t="str">
            <v>15105</v>
          </cell>
          <cell r="L12511" t="e">
            <v>#N/A</v>
          </cell>
        </row>
        <row r="12512">
          <cell r="K12512" t="str">
            <v>15105</v>
          </cell>
          <cell r="L12512" t="e">
            <v>#N/A</v>
          </cell>
        </row>
        <row r="12513">
          <cell r="K12513" t="str">
            <v>15105</v>
          </cell>
          <cell r="L12513" t="e">
            <v>#N/A</v>
          </cell>
        </row>
        <row r="12514">
          <cell r="K12514" t="str">
            <v>15105</v>
          </cell>
          <cell r="L12514" t="e">
            <v>#N/A</v>
          </cell>
        </row>
        <row r="12515">
          <cell r="K12515" t="str">
            <v>15105</v>
          </cell>
          <cell r="L12515" t="e">
            <v>#N/A</v>
          </cell>
        </row>
        <row r="12516">
          <cell r="K12516" t="str">
            <v>15105</v>
          </cell>
          <cell r="L12516" t="e">
            <v>#N/A</v>
          </cell>
        </row>
        <row r="12517">
          <cell r="K12517" t="str">
            <v>15105</v>
          </cell>
          <cell r="L12517" t="e">
            <v>#N/A</v>
          </cell>
        </row>
        <row r="12518">
          <cell r="K12518" t="str">
            <v>15105</v>
          </cell>
          <cell r="L12518" t="e">
            <v>#N/A</v>
          </cell>
        </row>
        <row r="12519">
          <cell r="K12519" t="str">
            <v>15105</v>
          </cell>
          <cell r="L12519" t="e">
            <v>#N/A</v>
          </cell>
        </row>
        <row r="12520">
          <cell r="K12520" t="str">
            <v>15105</v>
          </cell>
          <cell r="L12520" t="e">
            <v>#N/A</v>
          </cell>
        </row>
        <row r="12521">
          <cell r="K12521" t="str">
            <v>15105</v>
          </cell>
          <cell r="L12521" t="e">
            <v>#N/A</v>
          </cell>
        </row>
        <row r="12522">
          <cell r="K12522" t="str">
            <v>15105</v>
          </cell>
          <cell r="L12522" t="e">
            <v>#N/A</v>
          </cell>
        </row>
        <row r="12523">
          <cell r="K12523" t="str">
            <v>15105</v>
          </cell>
          <cell r="L12523" t="e">
            <v>#N/A</v>
          </cell>
        </row>
        <row r="12524">
          <cell r="K12524" t="str">
            <v>15105</v>
          </cell>
          <cell r="L12524" t="e">
            <v>#N/A</v>
          </cell>
        </row>
        <row r="12525">
          <cell r="K12525" t="str">
            <v>15105</v>
          </cell>
          <cell r="L12525" t="e">
            <v>#N/A</v>
          </cell>
        </row>
        <row r="12526">
          <cell r="K12526" t="str">
            <v>15105</v>
          </cell>
          <cell r="L12526" t="e">
            <v>#N/A</v>
          </cell>
        </row>
        <row r="12527">
          <cell r="K12527" t="str">
            <v>15105</v>
          </cell>
          <cell r="L12527" t="e">
            <v>#N/A</v>
          </cell>
        </row>
        <row r="12528">
          <cell r="K12528" t="str">
            <v>15105</v>
          </cell>
          <cell r="L12528" t="e">
            <v>#N/A</v>
          </cell>
        </row>
        <row r="12529">
          <cell r="K12529" t="str">
            <v>15105</v>
          </cell>
          <cell r="L12529" t="e">
            <v>#N/A</v>
          </cell>
        </row>
        <row r="12530">
          <cell r="K12530" t="str">
            <v>15105</v>
          </cell>
          <cell r="L12530" t="e">
            <v>#N/A</v>
          </cell>
        </row>
        <row r="12531">
          <cell r="K12531" t="str">
            <v>15105</v>
          </cell>
          <cell r="L12531" t="e">
            <v>#N/A</v>
          </cell>
        </row>
        <row r="12532">
          <cell r="K12532" t="str">
            <v>15105</v>
          </cell>
          <cell r="L12532" t="e">
            <v>#N/A</v>
          </cell>
        </row>
        <row r="12533">
          <cell r="K12533" t="str">
            <v>15105</v>
          </cell>
          <cell r="L12533" t="e">
            <v>#N/A</v>
          </cell>
        </row>
        <row r="12534">
          <cell r="K12534" t="str">
            <v>15105</v>
          </cell>
          <cell r="L12534" t="e">
            <v>#N/A</v>
          </cell>
        </row>
        <row r="12535">
          <cell r="K12535" t="str">
            <v>15105</v>
          </cell>
          <cell r="L12535" t="e">
            <v>#N/A</v>
          </cell>
        </row>
        <row r="12536">
          <cell r="K12536" t="str">
            <v>15105</v>
          </cell>
          <cell r="L12536" t="e">
            <v>#N/A</v>
          </cell>
        </row>
        <row r="12537">
          <cell r="K12537" t="str">
            <v>15105</v>
          </cell>
          <cell r="L12537" t="e">
            <v>#N/A</v>
          </cell>
        </row>
        <row r="12538">
          <cell r="K12538" t="str">
            <v>15106</v>
          </cell>
          <cell r="L12538" t="e">
            <v>#N/A</v>
          </cell>
        </row>
        <row r="12539">
          <cell r="K12539" t="str">
            <v>15106</v>
          </cell>
          <cell r="L12539" t="e">
            <v>#N/A</v>
          </cell>
        </row>
        <row r="12540">
          <cell r="K12540" t="str">
            <v>15106</v>
          </cell>
          <cell r="L12540" t="e">
            <v>#N/A</v>
          </cell>
        </row>
        <row r="12541">
          <cell r="K12541" t="str">
            <v>15106</v>
          </cell>
          <cell r="L12541" t="e">
            <v>#N/A</v>
          </cell>
        </row>
        <row r="12542">
          <cell r="K12542" t="str">
            <v>15106</v>
          </cell>
          <cell r="L12542" t="e">
            <v>#N/A</v>
          </cell>
        </row>
        <row r="12543">
          <cell r="K12543" t="str">
            <v>15106</v>
          </cell>
          <cell r="L12543" t="e">
            <v>#N/A</v>
          </cell>
        </row>
        <row r="12544">
          <cell r="K12544" t="str">
            <v>15106</v>
          </cell>
          <cell r="L12544" t="e">
            <v>#N/A</v>
          </cell>
        </row>
        <row r="12545">
          <cell r="K12545" t="str">
            <v>15108</v>
          </cell>
          <cell r="L12545" t="e">
            <v>#N/A</v>
          </cell>
        </row>
        <row r="12546">
          <cell r="K12546" t="str">
            <v>15108</v>
          </cell>
          <cell r="L12546" t="e">
            <v>#N/A</v>
          </cell>
        </row>
        <row r="12547">
          <cell r="K12547" t="str">
            <v>15108</v>
          </cell>
          <cell r="L12547" t="e">
            <v>#N/A</v>
          </cell>
        </row>
        <row r="12548">
          <cell r="K12548" t="str">
            <v>15108</v>
          </cell>
          <cell r="L12548" t="e">
            <v>#N/A</v>
          </cell>
        </row>
        <row r="12549">
          <cell r="K12549" t="str">
            <v>15108</v>
          </cell>
          <cell r="L12549" t="e">
            <v>#N/A</v>
          </cell>
        </row>
        <row r="12550">
          <cell r="K12550" t="str">
            <v>15108</v>
          </cell>
          <cell r="L12550" t="e">
            <v>#N/A</v>
          </cell>
        </row>
        <row r="12551">
          <cell r="K12551" t="str">
            <v>15108</v>
          </cell>
          <cell r="L12551" t="e">
            <v>#N/A</v>
          </cell>
        </row>
        <row r="12552">
          <cell r="K12552" t="str">
            <v>15202</v>
          </cell>
          <cell r="L12552" t="e">
            <v>#N/A</v>
          </cell>
        </row>
        <row r="12553">
          <cell r="K12553" t="str">
            <v>15202</v>
          </cell>
          <cell r="L12553" t="e">
            <v>#N/A</v>
          </cell>
        </row>
        <row r="12554">
          <cell r="K12554" t="str">
            <v>15202</v>
          </cell>
          <cell r="L12554" t="e">
            <v>#N/A</v>
          </cell>
        </row>
        <row r="12555">
          <cell r="K12555" t="str">
            <v>15202</v>
          </cell>
          <cell r="L12555" t="e">
            <v>#N/A</v>
          </cell>
        </row>
        <row r="12556">
          <cell r="K12556" t="str">
            <v>15202</v>
          </cell>
          <cell r="L12556" t="e">
            <v>#N/A</v>
          </cell>
        </row>
        <row r="12557">
          <cell r="K12557" t="str">
            <v>15202</v>
          </cell>
          <cell r="L12557" t="e">
            <v>#N/A</v>
          </cell>
        </row>
        <row r="12558">
          <cell r="K12558" t="str">
            <v>15202</v>
          </cell>
          <cell r="L12558" t="e">
            <v>#N/A</v>
          </cell>
        </row>
        <row r="12559">
          <cell r="K12559" t="str">
            <v>15202</v>
          </cell>
          <cell r="L12559" t="e">
            <v>#N/A</v>
          </cell>
        </row>
        <row r="12560">
          <cell r="K12560" t="str">
            <v>15202</v>
          </cell>
          <cell r="L12560" t="e">
            <v>#N/A</v>
          </cell>
        </row>
        <row r="12561">
          <cell r="K12561" t="str">
            <v>15202</v>
          </cell>
          <cell r="L12561" t="e">
            <v>#N/A</v>
          </cell>
        </row>
        <row r="12562">
          <cell r="K12562" t="str">
            <v>15202</v>
          </cell>
          <cell r="L12562" t="e">
            <v>#N/A</v>
          </cell>
        </row>
        <row r="12563">
          <cell r="K12563" t="str">
            <v>15202</v>
          </cell>
          <cell r="L12563" t="e">
            <v>#N/A</v>
          </cell>
        </row>
        <row r="12564">
          <cell r="K12564" t="str">
            <v>15202</v>
          </cell>
          <cell r="L12564" t="e">
            <v>#N/A</v>
          </cell>
        </row>
        <row r="12565">
          <cell r="K12565" t="str">
            <v>15202</v>
          </cell>
          <cell r="L12565" t="e">
            <v>#N/A</v>
          </cell>
        </row>
        <row r="12566">
          <cell r="K12566" t="str">
            <v>15202</v>
          </cell>
          <cell r="L12566" t="e">
            <v>#N/A</v>
          </cell>
        </row>
        <row r="12567">
          <cell r="K12567" t="str">
            <v>15202</v>
          </cell>
          <cell r="L12567" t="e">
            <v>#N/A</v>
          </cell>
        </row>
        <row r="12568">
          <cell r="K12568" t="str">
            <v>15202</v>
          </cell>
          <cell r="L12568" t="e">
            <v>#N/A</v>
          </cell>
        </row>
        <row r="12569">
          <cell r="K12569" t="str">
            <v>15202</v>
          </cell>
          <cell r="L12569" t="e">
            <v>#N/A</v>
          </cell>
        </row>
        <row r="12570">
          <cell r="K12570" t="str">
            <v>15202</v>
          </cell>
          <cell r="L12570" t="e">
            <v>#N/A</v>
          </cell>
        </row>
        <row r="12571">
          <cell r="K12571" t="str">
            <v>15202</v>
          </cell>
          <cell r="L12571" t="e">
            <v>#N/A</v>
          </cell>
        </row>
        <row r="12572">
          <cell r="K12572" t="str">
            <v>15202</v>
          </cell>
          <cell r="L12572" t="e">
            <v>#N/A</v>
          </cell>
        </row>
        <row r="12573">
          <cell r="K12573" t="str">
            <v>15202</v>
          </cell>
          <cell r="L12573" t="e">
            <v>#N/A</v>
          </cell>
        </row>
        <row r="12574">
          <cell r="K12574" t="str">
            <v>15203</v>
          </cell>
          <cell r="L12574" t="e">
            <v>#N/A</v>
          </cell>
        </row>
        <row r="12575">
          <cell r="K12575" t="str">
            <v>15203</v>
          </cell>
          <cell r="L12575" t="e">
            <v>#N/A</v>
          </cell>
        </row>
        <row r="12576">
          <cell r="K12576" t="str">
            <v>15203</v>
          </cell>
          <cell r="L12576" t="e">
            <v>#N/A</v>
          </cell>
        </row>
        <row r="12577">
          <cell r="K12577" t="str">
            <v>15203</v>
          </cell>
          <cell r="L12577" t="e">
            <v>#N/A</v>
          </cell>
        </row>
        <row r="12578">
          <cell r="K12578" t="str">
            <v>15203</v>
          </cell>
          <cell r="L12578" t="e">
            <v>#N/A</v>
          </cell>
        </row>
        <row r="12579">
          <cell r="K12579" t="str">
            <v>15203</v>
          </cell>
          <cell r="L12579" t="e">
            <v>#N/A</v>
          </cell>
        </row>
        <row r="12580">
          <cell r="K12580" t="str">
            <v>15203</v>
          </cell>
          <cell r="L12580" t="e">
            <v>#N/A</v>
          </cell>
        </row>
        <row r="12581">
          <cell r="K12581" t="str">
            <v>15202</v>
          </cell>
          <cell r="L12581" t="e">
            <v>#N/A</v>
          </cell>
        </row>
        <row r="12582">
          <cell r="K12582" t="str">
            <v>15202</v>
          </cell>
          <cell r="L12582" t="e">
            <v>#N/A</v>
          </cell>
        </row>
        <row r="12583">
          <cell r="K12583" t="str">
            <v>15202</v>
          </cell>
          <cell r="L12583" t="e">
            <v>#N/A</v>
          </cell>
        </row>
        <row r="12584">
          <cell r="K12584" t="str">
            <v>15202</v>
          </cell>
          <cell r="L12584" t="e">
            <v>#N/A</v>
          </cell>
        </row>
        <row r="12585">
          <cell r="K12585" t="str">
            <v>15202</v>
          </cell>
          <cell r="L12585" t="e">
            <v>#N/A</v>
          </cell>
        </row>
        <row r="12586">
          <cell r="L12586" t="e">
            <v>#N/A</v>
          </cell>
        </row>
        <row r="12587">
          <cell r="L12587" t="e">
            <v>#N/A</v>
          </cell>
        </row>
        <row r="12588">
          <cell r="L12588" t="e">
            <v>#N/A</v>
          </cell>
        </row>
        <row r="12589">
          <cell r="K12589" t="str">
            <v>15110</v>
          </cell>
          <cell r="L12589" t="str">
            <v>SUTURA DE HERIDA UNICA. EN AREA GENERAL</v>
          </cell>
        </row>
        <row r="12590">
          <cell r="K12590" t="str">
            <v>15110</v>
          </cell>
          <cell r="L12590" t="str">
            <v>SUTURA DE HERIDA UNICA. EN AREA GENERAL</v>
          </cell>
        </row>
        <row r="12591">
          <cell r="K12591" t="str">
            <v>15110</v>
          </cell>
          <cell r="L12591" t="str">
            <v>SUTURA DE HERIDA UNICA. EN AREA GENERAL</v>
          </cell>
        </row>
        <row r="12592">
          <cell r="K12592" t="str">
            <v>15110</v>
          </cell>
          <cell r="L12592" t="str">
            <v>SUTURA DE HERIDA UNICA. EN AREA GENERAL</v>
          </cell>
        </row>
        <row r="12593">
          <cell r="K12593" t="str">
            <v>15110</v>
          </cell>
          <cell r="L12593" t="str">
            <v>SUTURA DE HERIDA UNICA. EN AREA GENERAL</v>
          </cell>
        </row>
        <row r="12594">
          <cell r="K12594" t="str">
            <v>15110</v>
          </cell>
          <cell r="L12594" t="str">
            <v>SUTURA DE HERIDA UNICA. EN AREA GENERAL</v>
          </cell>
        </row>
        <row r="12595">
          <cell r="K12595" t="str">
            <v>15111</v>
          </cell>
          <cell r="L12595" t="e">
            <v>#N/A</v>
          </cell>
        </row>
        <row r="12596">
          <cell r="K12596" t="str">
            <v>15111</v>
          </cell>
          <cell r="L12596" t="e">
            <v>#N/A</v>
          </cell>
        </row>
        <row r="12597">
          <cell r="K12597" t="str">
            <v>15111</v>
          </cell>
          <cell r="L12597" t="e">
            <v>#N/A</v>
          </cell>
        </row>
        <row r="12598">
          <cell r="K12598" t="str">
            <v>15111</v>
          </cell>
          <cell r="L12598" t="e">
            <v>#N/A</v>
          </cell>
        </row>
        <row r="12599">
          <cell r="K12599" t="str">
            <v>15111</v>
          </cell>
          <cell r="L12599" t="e">
            <v>#N/A</v>
          </cell>
        </row>
        <row r="12600">
          <cell r="K12600" t="str">
            <v>15210</v>
          </cell>
          <cell r="L12600" t="e">
            <v>#N/A</v>
          </cell>
        </row>
        <row r="12601">
          <cell r="K12601" t="str">
            <v>15210</v>
          </cell>
          <cell r="L12601" t="e">
            <v>#N/A</v>
          </cell>
        </row>
        <row r="12602">
          <cell r="K12602" t="str">
            <v>15210</v>
          </cell>
          <cell r="L12602" t="e">
            <v>#N/A</v>
          </cell>
        </row>
        <row r="12603">
          <cell r="K12603" t="str">
            <v>15210</v>
          </cell>
          <cell r="L12603" t="e">
            <v>#N/A</v>
          </cell>
        </row>
        <row r="12604">
          <cell r="K12604" t="str">
            <v>15210</v>
          </cell>
          <cell r="L12604" t="e">
            <v>#N/A</v>
          </cell>
        </row>
        <row r="12605">
          <cell r="K12605" t="str">
            <v>15210</v>
          </cell>
          <cell r="L12605" t="e">
            <v>#N/A</v>
          </cell>
        </row>
        <row r="12606">
          <cell r="K12606" t="str">
            <v>15210</v>
          </cell>
          <cell r="L12606" t="e">
            <v>#N/A</v>
          </cell>
        </row>
        <row r="12607">
          <cell r="K12607" t="str">
            <v>15210</v>
          </cell>
          <cell r="L12607" t="e">
            <v>#N/A</v>
          </cell>
        </row>
        <row r="12608">
          <cell r="K12608" t="str">
            <v>15210</v>
          </cell>
          <cell r="L12608" t="e">
            <v>#N/A</v>
          </cell>
        </row>
        <row r="12609">
          <cell r="K12609" t="str">
            <v>14500</v>
          </cell>
          <cell r="L12609" t="e">
            <v>#N/A</v>
          </cell>
        </row>
        <row r="12610">
          <cell r="K12610" t="str">
            <v>14500</v>
          </cell>
          <cell r="L12610" t="e">
            <v>#N/A</v>
          </cell>
        </row>
        <row r="12611">
          <cell r="K12611" t="str">
            <v>14500</v>
          </cell>
          <cell r="L12611" t="e">
            <v>#N/A</v>
          </cell>
        </row>
        <row r="12612">
          <cell r="K12612" t="str">
            <v>14500</v>
          </cell>
          <cell r="L12612" t="e">
            <v>#N/A</v>
          </cell>
        </row>
        <row r="12613">
          <cell r="K12613" t="str">
            <v>14500</v>
          </cell>
          <cell r="L12613" t="e">
            <v>#N/A</v>
          </cell>
        </row>
        <row r="12614">
          <cell r="K12614" t="str">
            <v>14500</v>
          </cell>
          <cell r="L12614" t="e">
            <v>#N/A</v>
          </cell>
        </row>
        <row r="12615">
          <cell r="K12615" t="str">
            <v>14500</v>
          </cell>
          <cell r="L12615" t="e">
            <v>#N/A</v>
          </cell>
        </row>
        <row r="12616">
          <cell r="K12616" t="str">
            <v>15210</v>
          </cell>
          <cell r="L12616" t="e">
            <v>#N/A</v>
          </cell>
        </row>
        <row r="12617">
          <cell r="K12617" t="str">
            <v>15210</v>
          </cell>
          <cell r="L12617" t="e">
            <v>#N/A</v>
          </cell>
        </row>
        <row r="12618">
          <cell r="K12618" t="str">
            <v>15210</v>
          </cell>
          <cell r="L12618" t="e">
            <v>#N/A</v>
          </cell>
        </row>
        <row r="12619">
          <cell r="K12619" t="str">
            <v>15210</v>
          </cell>
          <cell r="L12619" t="e">
            <v>#N/A</v>
          </cell>
        </row>
        <row r="12620">
          <cell r="K12620" t="str">
            <v>15210</v>
          </cell>
          <cell r="L12620" t="e">
            <v>#N/A</v>
          </cell>
        </row>
        <row r="12621">
          <cell r="K12621" t="str">
            <v>15210</v>
          </cell>
          <cell r="L12621" t="e">
            <v>#N/A</v>
          </cell>
        </row>
        <row r="12622">
          <cell r="K12622" t="str">
            <v>15210</v>
          </cell>
          <cell r="L12622" t="e">
            <v>#N/A</v>
          </cell>
        </row>
        <row r="12623">
          <cell r="K12623" t="str">
            <v>15210</v>
          </cell>
          <cell r="L12623" t="e">
            <v>#N/A</v>
          </cell>
        </row>
        <row r="12624">
          <cell r="K12624" t="str">
            <v>15210</v>
          </cell>
          <cell r="L12624" t="e">
            <v>#N/A</v>
          </cell>
        </row>
        <row r="12625">
          <cell r="K12625" t="str">
            <v>15110</v>
          </cell>
          <cell r="L12625" t="e">
            <v>#N/A</v>
          </cell>
        </row>
        <row r="12626">
          <cell r="K12626" t="str">
            <v>15110</v>
          </cell>
          <cell r="L12626" t="e">
            <v>#N/A</v>
          </cell>
        </row>
        <row r="12627">
          <cell r="K12627" t="str">
            <v>15110</v>
          </cell>
          <cell r="L12627" t="e">
            <v>#N/A</v>
          </cell>
        </row>
        <row r="12628">
          <cell r="K12628" t="str">
            <v>15110</v>
          </cell>
          <cell r="L12628" t="e">
            <v>#N/A</v>
          </cell>
        </row>
        <row r="12629">
          <cell r="K12629" t="str">
            <v>15212</v>
          </cell>
          <cell r="L12629" t="e">
            <v>#N/A</v>
          </cell>
        </row>
        <row r="12630">
          <cell r="K12630" t="str">
            <v>15212</v>
          </cell>
          <cell r="L12630" t="e">
            <v>#N/A</v>
          </cell>
        </row>
        <row r="12631">
          <cell r="K12631" t="str">
            <v>15212</v>
          </cell>
          <cell r="L12631" t="e">
            <v>#N/A</v>
          </cell>
        </row>
        <row r="12632">
          <cell r="K12632" t="str">
            <v>15212</v>
          </cell>
          <cell r="L12632" t="e">
            <v>#N/A</v>
          </cell>
        </row>
        <row r="12633">
          <cell r="K12633" t="str">
            <v>3121</v>
          </cell>
          <cell r="L12633" t="e">
            <v>#N/A</v>
          </cell>
        </row>
        <row r="12634">
          <cell r="K12634" t="str">
            <v>3121</v>
          </cell>
          <cell r="L12634" t="e">
            <v>#N/A</v>
          </cell>
        </row>
        <row r="12635">
          <cell r="K12635" t="str">
            <v>3121</v>
          </cell>
          <cell r="L12635" t="e">
            <v>#N/A</v>
          </cell>
        </row>
        <row r="12636">
          <cell r="K12636" t="str">
            <v>3121</v>
          </cell>
          <cell r="L12636" t="e">
            <v>#N/A</v>
          </cell>
        </row>
        <row r="12637">
          <cell r="K12637" t="str">
            <v>15212</v>
          </cell>
          <cell r="L12637" t="e">
            <v>#N/A</v>
          </cell>
        </row>
        <row r="12638">
          <cell r="K12638" t="str">
            <v>15212</v>
          </cell>
          <cell r="L12638" t="e">
            <v>#N/A</v>
          </cell>
        </row>
        <row r="12639">
          <cell r="K12639" t="str">
            <v>15200</v>
          </cell>
          <cell r="L12639" t="e">
            <v>#N/A</v>
          </cell>
        </row>
        <row r="12640">
          <cell r="K12640" t="str">
            <v>15200</v>
          </cell>
          <cell r="L12640" t="e">
            <v>#N/A</v>
          </cell>
        </row>
        <row r="12641">
          <cell r="K12641" t="str">
            <v>15200</v>
          </cell>
          <cell r="L12641" t="e">
            <v>#N/A</v>
          </cell>
        </row>
        <row r="12642">
          <cell r="K12642" t="str">
            <v>15200</v>
          </cell>
          <cell r="L12642" t="e">
            <v>#N/A</v>
          </cell>
        </row>
        <row r="12643">
          <cell r="K12643" t="str">
            <v>15200</v>
          </cell>
          <cell r="L12643" t="e">
            <v>#N/A</v>
          </cell>
        </row>
        <row r="12644">
          <cell r="K12644" t="str">
            <v>15131</v>
          </cell>
          <cell r="L12644" t="e">
            <v>#N/A</v>
          </cell>
        </row>
        <row r="12645">
          <cell r="K12645" t="str">
            <v>15131</v>
          </cell>
          <cell r="L12645" t="e">
            <v>#N/A</v>
          </cell>
        </row>
        <row r="12646">
          <cell r="K12646" t="str">
            <v>15131</v>
          </cell>
          <cell r="L12646" t="e">
            <v>#N/A</v>
          </cell>
        </row>
        <row r="12647">
          <cell r="K12647" t="str">
            <v>15131</v>
          </cell>
          <cell r="L12647" t="e">
            <v>#N/A</v>
          </cell>
        </row>
        <row r="12648">
          <cell r="K12648" t="str">
            <v>15131</v>
          </cell>
          <cell r="L12648" t="e">
            <v>#N/A</v>
          </cell>
        </row>
        <row r="12649">
          <cell r="K12649" t="str">
            <v>15131</v>
          </cell>
          <cell r="L12649" t="e">
            <v>#N/A</v>
          </cell>
        </row>
        <row r="12650">
          <cell r="K12650" t="str">
            <v>15131</v>
          </cell>
          <cell r="L12650" t="e">
            <v>#N/A</v>
          </cell>
        </row>
        <row r="12651">
          <cell r="K12651" t="str">
            <v>15131</v>
          </cell>
          <cell r="L12651" t="e">
            <v>#N/A</v>
          </cell>
        </row>
        <row r="12652">
          <cell r="K12652" t="str">
            <v>15132</v>
          </cell>
          <cell r="L12652" t="e">
            <v>#N/A</v>
          </cell>
        </row>
        <row r="12653">
          <cell r="K12653" t="str">
            <v>15132</v>
          </cell>
          <cell r="L12653" t="e">
            <v>#N/A</v>
          </cell>
        </row>
        <row r="12654">
          <cell r="K12654" t="str">
            <v>15132</v>
          </cell>
          <cell r="L12654" t="e">
            <v>#N/A</v>
          </cell>
        </row>
        <row r="12655">
          <cell r="K12655" t="str">
            <v>15132</v>
          </cell>
          <cell r="L12655" t="e">
            <v>#N/A</v>
          </cell>
        </row>
        <row r="12656">
          <cell r="K12656" t="str">
            <v>15132</v>
          </cell>
          <cell r="L12656" t="e">
            <v>#N/A</v>
          </cell>
        </row>
        <row r="12657">
          <cell r="K12657" t="str">
            <v>15132</v>
          </cell>
          <cell r="L12657" t="e">
            <v>#N/A</v>
          </cell>
        </row>
        <row r="12658">
          <cell r="K12658" t="str">
            <v>15132</v>
          </cell>
          <cell r="L12658" t="e">
            <v>#N/A</v>
          </cell>
        </row>
        <row r="12659">
          <cell r="K12659" t="str">
            <v>15132</v>
          </cell>
          <cell r="L12659" t="e">
            <v>#N/A</v>
          </cell>
        </row>
        <row r="12660">
          <cell r="K12660" t="str">
            <v>15230</v>
          </cell>
          <cell r="L12660" t="e">
            <v>#N/A</v>
          </cell>
        </row>
        <row r="12661">
          <cell r="K12661" t="str">
            <v>15230</v>
          </cell>
          <cell r="L12661" t="e">
            <v>#N/A</v>
          </cell>
        </row>
        <row r="12662">
          <cell r="K12662" t="str">
            <v>15230</v>
          </cell>
          <cell r="L12662" t="e">
            <v>#N/A</v>
          </cell>
        </row>
        <row r="12663">
          <cell r="K12663" t="str">
            <v>15230</v>
          </cell>
          <cell r="L12663" t="e">
            <v>#N/A</v>
          </cell>
        </row>
        <row r="12664">
          <cell r="K12664" t="str">
            <v>15230</v>
          </cell>
          <cell r="L12664" t="e">
            <v>#N/A</v>
          </cell>
        </row>
        <row r="12665">
          <cell r="K12665" t="str">
            <v>15230</v>
          </cell>
          <cell r="L12665" t="e">
            <v>#N/A</v>
          </cell>
        </row>
        <row r="12666">
          <cell r="K12666" t="str">
            <v>15230</v>
          </cell>
          <cell r="L12666" t="e">
            <v>#N/A</v>
          </cell>
        </row>
        <row r="12667">
          <cell r="K12667" t="str">
            <v>15230</v>
          </cell>
          <cell r="L12667" t="e">
            <v>#N/A</v>
          </cell>
        </row>
        <row r="12668">
          <cell r="K12668" t="str">
            <v>15230</v>
          </cell>
          <cell r="L12668" t="e">
            <v>#N/A</v>
          </cell>
        </row>
        <row r="12669">
          <cell r="K12669" t="str">
            <v>15230</v>
          </cell>
          <cell r="L12669" t="e">
            <v>#N/A</v>
          </cell>
        </row>
        <row r="12670">
          <cell r="K12670" t="str">
            <v>15230</v>
          </cell>
          <cell r="L12670" t="e">
            <v>#N/A</v>
          </cell>
        </row>
        <row r="12671">
          <cell r="K12671" t="str">
            <v>15230</v>
          </cell>
          <cell r="L12671" t="e">
            <v>#N/A</v>
          </cell>
        </row>
        <row r="12672">
          <cell r="K12672" t="str">
            <v>15230</v>
          </cell>
          <cell r="L12672" t="e">
            <v>#N/A</v>
          </cell>
        </row>
        <row r="12673">
          <cell r="K12673" t="str">
            <v>15230</v>
          </cell>
          <cell r="L12673" t="e">
            <v>#N/A</v>
          </cell>
        </row>
        <row r="12674">
          <cell r="K12674" t="str">
            <v>15230</v>
          </cell>
          <cell r="L12674" t="e">
            <v>#N/A</v>
          </cell>
        </row>
        <row r="12675">
          <cell r="K12675" t="str">
            <v>15230</v>
          </cell>
          <cell r="L12675" t="e">
            <v>#N/A</v>
          </cell>
        </row>
        <row r="12676">
          <cell r="K12676" t="str">
            <v>15230</v>
          </cell>
          <cell r="L12676" t="e">
            <v>#N/A</v>
          </cell>
        </row>
        <row r="12677">
          <cell r="K12677" t="str">
            <v>15230</v>
          </cell>
          <cell r="L12677" t="e">
            <v>#N/A</v>
          </cell>
        </row>
        <row r="12678">
          <cell r="K12678" t="str">
            <v>15230</v>
          </cell>
          <cell r="L12678" t="e">
            <v>#N/A</v>
          </cell>
        </row>
        <row r="12679">
          <cell r="K12679" t="str">
            <v>15230</v>
          </cell>
          <cell r="L12679" t="e">
            <v>#N/A</v>
          </cell>
        </row>
        <row r="12680">
          <cell r="K12680" t="str">
            <v>15230</v>
          </cell>
          <cell r="L12680" t="e">
            <v>#N/A</v>
          </cell>
        </row>
        <row r="12681">
          <cell r="K12681" t="str">
            <v>15130</v>
          </cell>
          <cell r="L12681" t="e">
            <v>#N/A</v>
          </cell>
        </row>
        <row r="12682">
          <cell r="K12682" t="str">
            <v>15130</v>
          </cell>
          <cell r="L12682" t="e">
            <v>#N/A</v>
          </cell>
        </row>
        <row r="12683">
          <cell r="K12683" t="str">
            <v>15130</v>
          </cell>
          <cell r="L12683" t="e">
            <v>#N/A</v>
          </cell>
        </row>
        <row r="12684">
          <cell r="K12684" t="str">
            <v>15130</v>
          </cell>
          <cell r="L12684" t="e">
            <v>#N/A</v>
          </cell>
        </row>
        <row r="12685">
          <cell r="K12685" t="str">
            <v>15132</v>
          </cell>
          <cell r="L12685" t="e">
            <v>#N/A</v>
          </cell>
        </row>
        <row r="12686">
          <cell r="K12686" t="str">
            <v>15132</v>
          </cell>
          <cell r="L12686" t="e">
            <v>#N/A</v>
          </cell>
        </row>
        <row r="12687">
          <cell r="K12687" t="str">
            <v>15132</v>
          </cell>
          <cell r="L12687" t="e">
            <v>#N/A</v>
          </cell>
        </row>
        <row r="12688">
          <cell r="K12688" t="str">
            <v>15132</v>
          </cell>
          <cell r="L12688" t="e">
            <v>#N/A</v>
          </cell>
        </row>
        <row r="12689">
          <cell r="K12689" t="str">
            <v>15132</v>
          </cell>
          <cell r="L12689" t="e">
            <v>#N/A</v>
          </cell>
        </row>
        <row r="12690">
          <cell r="K12690" t="str">
            <v>15132</v>
          </cell>
          <cell r="L12690" t="e">
            <v>#N/A</v>
          </cell>
        </row>
        <row r="12691">
          <cell r="K12691" t="str">
            <v>15132</v>
          </cell>
          <cell r="L12691" t="e">
            <v>#N/A</v>
          </cell>
        </row>
        <row r="12692">
          <cell r="K12692" t="str">
            <v>15132</v>
          </cell>
          <cell r="L12692" t="e">
            <v>#N/A</v>
          </cell>
        </row>
        <row r="12693">
          <cell r="K12693" t="str">
            <v>15132</v>
          </cell>
          <cell r="L12693" t="e">
            <v>#N/A</v>
          </cell>
        </row>
        <row r="12694">
          <cell r="K12694" t="str">
            <v>15132</v>
          </cell>
          <cell r="L12694" t="e">
            <v>#N/A</v>
          </cell>
        </row>
        <row r="12695">
          <cell r="K12695" t="str">
            <v>15132</v>
          </cell>
          <cell r="L12695" t="e">
            <v>#N/A</v>
          </cell>
        </row>
        <row r="12696">
          <cell r="K12696" t="str">
            <v>15132</v>
          </cell>
          <cell r="L12696" t="e">
            <v>#N/A</v>
          </cell>
        </row>
        <row r="12697">
          <cell r="K12697" t="str">
            <v>15233</v>
          </cell>
          <cell r="L12697" t="e">
            <v>#N/A</v>
          </cell>
        </row>
        <row r="12698">
          <cell r="K12698" t="str">
            <v>15233</v>
          </cell>
          <cell r="L12698" t="e">
            <v>#N/A</v>
          </cell>
        </row>
        <row r="12699">
          <cell r="K12699" t="str">
            <v>15233</v>
          </cell>
          <cell r="L12699" t="e">
            <v>#N/A</v>
          </cell>
        </row>
        <row r="12700">
          <cell r="K12700" t="str">
            <v>15233</v>
          </cell>
          <cell r="L12700" t="e">
            <v>#N/A</v>
          </cell>
        </row>
        <row r="12701">
          <cell r="K12701" t="str">
            <v>15235</v>
          </cell>
          <cell r="L12701" t="e">
            <v>#N/A</v>
          </cell>
        </row>
        <row r="12702">
          <cell r="K12702" t="str">
            <v>15235</v>
          </cell>
          <cell r="L12702" t="e">
            <v>#N/A</v>
          </cell>
        </row>
        <row r="12703">
          <cell r="K12703" t="str">
            <v>15235</v>
          </cell>
          <cell r="L12703" t="e">
            <v>#N/A</v>
          </cell>
        </row>
        <row r="12704">
          <cell r="K12704" t="str">
            <v>15235</v>
          </cell>
          <cell r="L12704" t="e">
            <v>#N/A</v>
          </cell>
        </row>
        <row r="12705">
          <cell r="K12705" t="str">
            <v>15234</v>
          </cell>
          <cell r="L12705" t="e">
            <v>#N/A</v>
          </cell>
        </row>
        <row r="12706">
          <cell r="K12706" t="str">
            <v>15234</v>
          </cell>
          <cell r="L12706" t="e">
            <v>#N/A</v>
          </cell>
        </row>
        <row r="12707">
          <cell r="K12707" t="str">
            <v>15131</v>
          </cell>
          <cell r="L12707" t="e">
            <v>#N/A</v>
          </cell>
        </row>
        <row r="12708">
          <cell r="K12708" t="str">
            <v>15131</v>
          </cell>
          <cell r="L12708" t="e">
            <v>#N/A</v>
          </cell>
        </row>
        <row r="12709">
          <cell r="K12709" t="str">
            <v>15131</v>
          </cell>
          <cell r="L12709" t="e">
            <v>#N/A</v>
          </cell>
        </row>
        <row r="12710">
          <cell r="K12710" t="str">
            <v>15131</v>
          </cell>
          <cell r="L12710" t="e">
            <v>#N/A</v>
          </cell>
        </row>
        <row r="12711">
          <cell r="K12711" t="str">
            <v>15131</v>
          </cell>
          <cell r="L12711" t="e">
            <v>#N/A</v>
          </cell>
        </row>
        <row r="12712">
          <cell r="K12712" t="str">
            <v>15131</v>
          </cell>
          <cell r="L12712" t="e">
            <v>#N/A</v>
          </cell>
        </row>
        <row r="12713">
          <cell r="K12713" t="str">
            <v>15131</v>
          </cell>
          <cell r="L12713" t="e">
            <v>#N/A</v>
          </cell>
        </row>
        <row r="12714">
          <cell r="K12714" t="str">
            <v>15131</v>
          </cell>
          <cell r="L12714" t="e">
            <v>#N/A</v>
          </cell>
        </row>
        <row r="12715">
          <cell r="K12715" t="str">
            <v>15131</v>
          </cell>
          <cell r="L12715" t="e">
            <v>#N/A</v>
          </cell>
        </row>
        <row r="12716">
          <cell r="K12716" t="str">
            <v>15131</v>
          </cell>
          <cell r="L12716" t="e">
            <v>#N/A</v>
          </cell>
        </row>
        <row r="12717">
          <cell r="K12717" t="str">
            <v>15131</v>
          </cell>
          <cell r="L12717" t="e">
            <v>#N/A</v>
          </cell>
        </row>
        <row r="12718">
          <cell r="K12718" t="str">
            <v>15131</v>
          </cell>
          <cell r="L12718" t="e">
            <v>#N/A</v>
          </cell>
        </row>
        <row r="12719">
          <cell r="K12719" t="str">
            <v>15133</v>
          </cell>
          <cell r="L12719" t="e">
            <v>#N/A</v>
          </cell>
        </row>
        <row r="12720">
          <cell r="K12720" t="str">
            <v>15133</v>
          </cell>
          <cell r="L12720" t="e">
            <v>#N/A</v>
          </cell>
        </row>
        <row r="12721">
          <cell r="K12721" t="str">
            <v>15133</v>
          </cell>
          <cell r="L12721" t="e">
            <v>#N/A</v>
          </cell>
        </row>
        <row r="12722">
          <cell r="K12722" t="str">
            <v>15133</v>
          </cell>
          <cell r="L12722" t="e">
            <v>#N/A</v>
          </cell>
        </row>
        <row r="12723">
          <cell r="K12723" t="str">
            <v>15133</v>
          </cell>
          <cell r="L12723" t="e">
            <v>#N/A</v>
          </cell>
        </row>
        <row r="12724">
          <cell r="K12724" t="str">
            <v>15133</v>
          </cell>
          <cell r="L12724" t="e">
            <v>#N/A</v>
          </cell>
        </row>
        <row r="12725">
          <cell r="K12725" t="str">
            <v>15140</v>
          </cell>
          <cell r="L12725" t="e">
            <v>#N/A</v>
          </cell>
        </row>
        <row r="12726">
          <cell r="K12726" t="str">
            <v>15140</v>
          </cell>
          <cell r="L12726" t="e">
            <v>#N/A</v>
          </cell>
        </row>
        <row r="12727">
          <cell r="K12727" t="str">
            <v>15140</v>
          </cell>
          <cell r="L12727" t="e">
            <v>#N/A</v>
          </cell>
        </row>
        <row r="12728">
          <cell r="K12728" t="str">
            <v>15140</v>
          </cell>
          <cell r="L12728" t="e">
            <v>#N/A</v>
          </cell>
        </row>
        <row r="12729">
          <cell r="K12729" t="str">
            <v>15140</v>
          </cell>
          <cell r="L12729" t="e">
            <v>#N/A</v>
          </cell>
        </row>
        <row r="12730">
          <cell r="K12730" t="str">
            <v>15140</v>
          </cell>
          <cell r="L12730" t="e">
            <v>#N/A</v>
          </cell>
        </row>
        <row r="12731">
          <cell r="K12731" t="str">
            <v>15140</v>
          </cell>
          <cell r="L12731" t="e">
            <v>#N/A</v>
          </cell>
        </row>
        <row r="12732">
          <cell r="K12732" t="str">
            <v>15140</v>
          </cell>
          <cell r="L12732" t="e">
            <v>#N/A</v>
          </cell>
        </row>
        <row r="12733">
          <cell r="K12733" t="str">
            <v>15140</v>
          </cell>
          <cell r="L12733" t="e">
            <v>#N/A</v>
          </cell>
        </row>
        <row r="12734">
          <cell r="K12734" t="str">
            <v>15140</v>
          </cell>
          <cell r="L12734" t="e">
            <v>#N/A</v>
          </cell>
        </row>
        <row r="12735">
          <cell r="K12735" t="str">
            <v>15140</v>
          </cell>
          <cell r="L12735" t="e">
            <v>#N/A</v>
          </cell>
        </row>
        <row r="12736">
          <cell r="K12736" t="str">
            <v>15140</v>
          </cell>
          <cell r="L12736" t="e">
            <v>#N/A</v>
          </cell>
        </row>
        <row r="12737">
          <cell r="K12737" t="str">
            <v>15140</v>
          </cell>
          <cell r="L12737" t="e">
            <v>#N/A</v>
          </cell>
        </row>
        <row r="12738">
          <cell r="K12738" t="str">
            <v>15140</v>
          </cell>
          <cell r="L12738" t="e">
            <v>#N/A</v>
          </cell>
        </row>
        <row r="12739">
          <cell r="K12739" t="str">
            <v>15140</v>
          </cell>
          <cell r="L12739" t="e">
            <v>#N/A</v>
          </cell>
        </row>
        <row r="12740">
          <cell r="K12740" t="str">
            <v>15140</v>
          </cell>
          <cell r="L12740" t="e">
            <v>#N/A</v>
          </cell>
        </row>
        <row r="12741">
          <cell r="K12741" t="str">
            <v>15140</v>
          </cell>
          <cell r="L12741" t="e">
            <v>#N/A</v>
          </cell>
        </row>
        <row r="12742">
          <cell r="K12742" t="str">
            <v>15140</v>
          </cell>
          <cell r="L12742" t="e">
            <v>#N/A</v>
          </cell>
        </row>
        <row r="12743">
          <cell r="K12743" t="str">
            <v>15140</v>
          </cell>
          <cell r="L12743" t="e">
            <v>#N/A</v>
          </cell>
        </row>
        <row r="12744">
          <cell r="K12744" t="str">
            <v>15140</v>
          </cell>
          <cell r="L12744" t="e">
            <v>#N/A</v>
          </cell>
        </row>
        <row r="12745">
          <cell r="K12745" t="str">
            <v>15140</v>
          </cell>
          <cell r="L12745" t="e">
            <v>#N/A</v>
          </cell>
        </row>
        <row r="12746">
          <cell r="K12746" t="str">
            <v>15140</v>
          </cell>
          <cell r="L12746" t="e">
            <v>#N/A</v>
          </cell>
        </row>
        <row r="12747">
          <cell r="K12747" t="str">
            <v>15140</v>
          </cell>
          <cell r="L12747" t="e">
            <v>#N/A</v>
          </cell>
        </row>
        <row r="12748">
          <cell r="K12748" t="str">
            <v>15140</v>
          </cell>
          <cell r="L12748" t="e">
            <v>#N/A</v>
          </cell>
        </row>
        <row r="12749">
          <cell r="K12749" t="str">
            <v>15240</v>
          </cell>
          <cell r="L12749" t="e">
            <v>#N/A</v>
          </cell>
        </row>
        <row r="12750">
          <cell r="K12750" t="str">
            <v>15240</v>
          </cell>
          <cell r="L12750" t="e">
            <v>#N/A</v>
          </cell>
        </row>
        <row r="12751">
          <cell r="K12751" t="str">
            <v>15240</v>
          </cell>
          <cell r="L12751" t="e">
            <v>#N/A</v>
          </cell>
        </row>
        <row r="12752">
          <cell r="K12752" t="str">
            <v>15240</v>
          </cell>
          <cell r="L12752" t="e">
            <v>#N/A</v>
          </cell>
        </row>
        <row r="12753">
          <cell r="K12753" t="str">
            <v>15240</v>
          </cell>
          <cell r="L12753" t="e">
            <v>#N/A</v>
          </cell>
        </row>
        <row r="12754">
          <cell r="K12754" t="str">
            <v>15240</v>
          </cell>
          <cell r="L12754" t="e">
            <v>#N/A</v>
          </cell>
        </row>
        <row r="12755">
          <cell r="K12755" t="str">
            <v>15240</v>
          </cell>
          <cell r="L12755" t="e">
            <v>#N/A</v>
          </cell>
        </row>
        <row r="12756">
          <cell r="K12756" t="str">
            <v>15240</v>
          </cell>
          <cell r="L12756" t="e">
            <v>#N/A</v>
          </cell>
        </row>
        <row r="12757">
          <cell r="K12757" t="str">
            <v>15240</v>
          </cell>
          <cell r="L12757" t="e">
            <v>#N/A</v>
          </cell>
        </row>
        <row r="12758">
          <cell r="K12758" t="str">
            <v>15240</v>
          </cell>
          <cell r="L12758" t="e">
            <v>#N/A</v>
          </cell>
        </row>
        <row r="12759">
          <cell r="K12759" t="str">
            <v>15241</v>
          </cell>
          <cell r="L12759" t="e">
            <v>#N/A</v>
          </cell>
        </row>
        <row r="12760">
          <cell r="K12760" t="str">
            <v>15241</v>
          </cell>
          <cell r="L12760" t="e">
            <v>#N/A</v>
          </cell>
        </row>
        <row r="12761">
          <cell r="K12761" t="str">
            <v>15241</v>
          </cell>
          <cell r="L12761" t="e">
            <v>#N/A</v>
          </cell>
        </row>
        <row r="12762">
          <cell r="K12762" t="str">
            <v>15241</v>
          </cell>
          <cell r="L12762" t="e">
            <v>#N/A</v>
          </cell>
        </row>
        <row r="12763">
          <cell r="K12763" t="str">
            <v>15241</v>
          </cell>
          <cell r="L12763" t="e">
            <v>#N/A</v>
          </cell>
        </row>
        <row r="12764">
          <cell r="K12764" t="str">
            <v>15241</v>
          </cell>
          <cell r="L12764" t="e">
            <v>#N/A</v>
          </cell>
        </row>
        <row r="12765">
          <cell r="K12765" t="str">
            <v>15242</v>
          </cell>
          <cell r="L12765" t="e">
            <v>#N/A</v>
          </cell>
        </row>
        <row r="12766">
          <cell r="K12766" t="str">
            <v>15242</v>
          </cell>
          <cell r="L12766" t="e">
            <v>#N/A</v>
          </cell>
        </row>
        <row r="12767">
          <cell r="K12767" t="str">
            <v>15242</v>
          </cell>
          <cell r="L12767" t="e">
            <v>#N/A</v>
          </cell>
        </row>
        <row r="12768">
          <cell r="K12768" t="str">
            <v>15242</v>
          </cell>
          <cell r="L12768" t="e">
            <v>#N/A</v>
          </cell>
        </row>
        <row r="12769">
          <cell r="K12769" t="str">
            <v>15242</v>
          </cell>
          <cell r="L12769" t="e">
            <v>#N/A</v>
          </cell>
        </row>
        <row r="12770">
          <cell r="K12770" t="str">
            <v>15242</v>
          </cell>
          <cell r="L12770" t="e">
            <v>#N/A</v>
          </cell>
        </row>
        <row r="12771">
          <cell r="K12771" t="str">
            <v>15242</v>
          </cell>
          <cell r="L12771" t="e">
            <v>#N/A</v>
          </cell>
        </row>
        <row r="12772">
          <cell r="K12772" t="str">
            <v>15242</v>
          </cell>
          <cell r="L12772" t="e">
            <v>#N/A</v>
          </cell>
        </row>
        <row r="12773">
          <cell r="K12773" t="str">
            <v>15242</v>
          </cell>
          <cell r="L12773" t="e">
            <v>#N/A</v>
          </cell>
        </row>
        <row r="12774">
          <cell r="K12774" t="str">
            <v>15242</v>
          </cell>
          <cell r="L12774" t="e">
            <v>#N/A</v>
          </cell>
        </row>
        <row r="12775">
          <cell r="K12775" t="str">
            <v>15242</v>
          </cell>
          <cell r="L12775" t="e">
            <v>#N/A</v>
          </cell>
        </row>
        <row r="12776">
          <cell r="K12776" t="str">
            <v>15242</v>
          </cell>
          <cell r="L12776" t="e">
            <v>#N/A</v>
          </cell>
        </row>
        <row r="12777">
          <cell r="K12777" t="str">
            <v>15242</v>
          </cell>
          <cell r="L12777" t="e">
            <v>#N/A</v>
          </cell>
        </row>
        <row r="12778">
          <cell r="K12778" t="str">
            <v>15140</v>
          </cell>
          <cell r="L12778" t="e">
            <v>#N/A</v>
          </cell>
        </row>
        <row r="12779">
          <cell r="K12779" t="str">
            <v>15140</v>
          </cell>
          <cell r="L12779" t="e">
            <v>#N/A</v>
          </cell>
        </row>
        <row r="12780">
          <cell r="K12780" t="str">
            <v>15140</v>
          </cell>
          <cell r="L12780" t="e">
            <v>#N/A</v>
          </cell>
        </row>
        <row r="12781">
          <cell r="K12781" t="str">
            <v>15140</v>
          </cell>
          <cell r="L12781" t="e">
            <v>#N/A</v>
          </cell>
        </row>
        <row r="12782">
          <cell r="K12782" t="str">
            <v>15140</v>
          </cell>
          <cell r="L12782" t="e">
            <v>#N/A</v>
          </cell>
        </row>
        <row r="12783">
          <cell r="K12783" t="str">
            <v>15140</v>
          </cell>
          <cell r="L12783" t="e">
            <v>#N/A</v>
          </cell>
        </row>
        <row r="12784">
          <cell r="K12784" t="str">
            <v>15140</v>
          </cell>
          <cell r="L12784" t="e">
            <v>#N/A</v>
          </cell>
        </row>
        <row r="12785">
          <cell r="K12785" t="str">
            <v>15140</v>
          </cell>
          <cell r="L12785" t="e">
            <v>#N/A</v>
          </cell>
        </row>
        <row r="12786">
          <cell r="K12786" t="str">
            <v>15140</v>
          </cell>
          <cell r="L12786" t="e">
            <v>#N/A</v>
          </cell>
        </row>
        <row r="12787">
          <cell r="K12787" t="str">
            <v>15140</v>
          </cell>
          <cell r="L12787" t="e">
            <v>#N/A</v>
          </cell>
        </row>
        <row r="12788">
          <cell r="K12788" t="str">
            <v>15140</v>
          </cell>
          <cell r="L12788" t="e">
            <v>#N/A</v>
          </cell>
        </row>
        <row r="12789">
          <cell r="K12789" t="str">
            <v>15140</v>
          </cell>
          <cell r="L12789" t="e">
            <v>#N/A</v>
          </cell>
        </row>
        <row r="12790">
          <cell r="K12790" t="str">
            <v>15140</v>
          </cell>
          <cell r="L12790" t="e">
            <v>#N/A</v>
          </cell>
        </row>
        <row r="12791">
          <cell r="K12791" t="str">
            <v>15140</v>
          </cell>
          <cell r="L12791" t="e">
            <v>#N/A</v>
          </cell>
        </row>
        <row r="12792">
          <cell r="K12792" t="str">
            <v>15140</v>
          </cell>
          <cell r="L12792" t="e">
            <v>#N/A</v>
          </cell>
        </row>
        <row r="12793">
          <cell r="K12793" t="str">
            <v>15140</v>
          </cell>
          <cell r="L12793" t="e">
            <v>#N/A</v>
          </cell>
        </row>
        <row r="12794">
          <cell r="K12794" t="str">
            <v>15140</v>
          </cell>
          <cell r="L12794" t="e">
            <v>#N/A</v>
          </cell>
        </row>
        <row r="12795">
          <cell r="K12795" t="str">
            <v>15140</v>
          </cell>
          <cell r="L12795" t="e">
            <v>#N/A</v>
          </cell>
        </row>
        <row r="12796">
          <cell r="K12796" t="str">
            <v>15140</v>
          </cell>
          <cell r="L12796" t="e">
            <v>#N/A</v>
          </cell>
        </row>
        <row r="12797">
          <cell r="K12797" t="str">
            <v>15140</v>
          </cell>
          <cell r="L12797" t="e">
            <v>#N/A</v>
          </cell>
        </row>
        <row r="12798">
          <cell r="K12798" t="str">
            <v>15140</v>
          </cell>
          <cell r="L12798" t="e">
            <v>#N/A</v>
          </cell>
        </row>
        <row r="12799">
          <cell r="K12799" t="str">
            <v>15140</v>
          </cell>
          <cell r="L12799" t="e">
            <v>#N/A</v>
          </cell>
        </row>
        <row r="12800">
          <cell r="K12800" t="str">
            <v>15140</v>
          </cell>
          <cell r="L12800" t="e">
            <v>#N/A</v>
          </cell>
        </row>
        <row r="12801">
          <cell r="K12801" t="str">
            <v>15140</v>
          </cell>
          <cell r="L12801" t="e">
            <v>#N/A</v>
          </cell>
        </row>
        <row r="12802">
          <cell r="L12802" t="e">
            <v>#N/A</v>
          </cell>
        </row>
        <row r="12803">
          <cell r="L12803" t="e">
            <v>#N/A</v>
          </cell>
        </row>
        <row r="12804">
          <cell r="L12804" t="e">
            <v>#N/A</v>
          </cell>
        </row>
        <row r="12805">
          <cell r="L12805" t="e">
            <v>#N/A</v>
          </cell>
        </row>
        <row r="12806">
          <cell r="K12806" t="str">
            <v>15140</v>
          </cell>
          <cell r="L12806" t="e">
            <v>#N/A</v>
          </cell>
        </row>
        <row r="12807">
          <cell r="K12807" t="str">
            <v>15140</v>
          </cell>
          <cell r="L12807" t="e">
            <v>#N/A</v>
          </cell>
        </row>
        <row r="12808">
          <cell r="K12808" t="str">
            <v>15140</v>
          </cell>
          <cell r="L12808" t="e">
            <v>#N/A</v>
          </cell>
        </row>
        <row r="12809">
          <cell r="K12809" t="str">
            <v>15170</v>
          </cell>
          <cell r="L12809" t="e">
            <v>#N/A</v>
          </cell>
        </row>
        <row r="12810">
          <cell r="K12810" t="str">
            <v>15170</v>
          </cell>
          <cell r="L12810" t="e">
            <v>#N/A</v>
          </cell>
        </row>
        <row r="12811">
          <cell r="K12811" t="str">
            <v>15170</v>
          </cell>
          <cell r="L12811" t="e">
            <v>#N/A</v>
          </cell>
        </row>
        <row r="12812">
          <cell r="K12812" t="str">
            <v>15170</v>
          </cell>
          <cell r="L12812" t="e">
            <v>#N/A</v>
          </cell>
        </row>
        <row r="12813">
          <cell r="K12813" t="str">
            <v>15170</v>
          </cell>
          <cell r="L12813" t="e">
            <v>#N/A</v>
          </cell>
        </row>
        <row r="12814">
          <cell r="K12814" t="str">
            <v>15170</v>
          </cell>
          <cell r="L12814" t="e">
            <v>#N/A</v>
          </cell>
        </row>
        <row r="12815">
          <cell r="K12815" t="str">
            <v>14500</v>
          </cell>
          <cell r="L12815" t="e">
            <v>#N/A</v>
          </cell>
        </row>
        <row r="12816">
          <cell r="K12816" t="str">
            <v>14500</v>
          </cell>
          <cell r="L12816" t="e">
            <v>#N/A</v>
          </cell>
        </row>
        <row r="12817">
          <cell r="K12817" t="str">
            <v>14500</v>
          </cell>
          <cell r="L12817" t="e">
            <v>#N/A</v>
          </cell>
        </row>
        <row r="12818">
          <cell r="K12818" t="str">
            <v>14500</v>
          </cell>
          <cell r="L12818" t="e">
            <v>#N/A</v>
          </cell>
        </row>
        <row r="12819">
          <cell r="K12819" t="str">
            <v>14500</v>
          </cell>
          <cell r="L12819" t="e">
            <v>#N/A</v>
          </cell>
        </row>
        <row r="12820">
          <cell r="K12820" t="str">
            <v>14500</v>
          </cell>
          <cell r="L12820" t="e">
            <v>#N/A</v>
          </cell>
        </row>
        <row r="12821">
          <cell r="K12821" t="str">
            <v>37402</v>
          </cell>
          <cell r="L12821" t="e">
            <v>#N/A</v>
          </cell>
        </row>
        <row r="12822">
          <cell r="K12822" t="str">
            <v>37402</v>
          </cell>
          <cell r="L12822" t="e">
            <v>#N/A</v>
          </cell>
        </row>
        <row r="12823">
          <cell r="K12823" t="str">
            <v>37402</v>
          </cell>
          <cell r="L12823" t="e">
            <v>#N/A</v>
          </cell>
        </row>
        <row r="12824">
          <cell r="K12824" t="str">
            <v>37402</v>
          </cell>
          <cell r="L12824" t="e">
            <v>#N/A</v>
          </cell>
        </row>
        <row r="12825">
          <cell r="K12825" t="str">
            <v>37402</v>
          </cell>
          <cell r="L12825" t="e">
            <v>#N/A</v>
          </cell>
        </row>
        <row r="12826">
          <cell r="K12826" t="str">
            <v>37402</v>
          </cell>
          <cell r="L12826" t="e">
            <v>#N/A</v>
          </cell>
        </row>
        <row r="12827">
          <cell r="K12827" t="str">
            <v>37402</v>
          </cell>
          <cell r="L12827" t="e">
            <v>#N/A</v>
          </cell>
        </row>
        <row r="12828">
          <cell r="L12828" t="e">
            <v>#N/A</v>
          </cell>
        </row>
        <row r="12829">
          <cell r="L12829" t="e">
            <v>#N/A</v>
          </cell>
        </row>
        <row r="12830">
          <cell r="L12830" t="e">
            <v>#N/A</v>
          </cell>
        </row>
        <row r="12831">
          <cell r="L12831" t="e">
            <v>#N/A</v>
          </cell>
        </row>
        <row r="12832">
          <cell r="L12832" t="e">
            <v>#N/A</v>
          </cell>
        </row>
        <row r="12833">
          <cell r="L12833" t="e">
            <v>#N/A</v>
          </cell>
        </row>
        <row r="12834">
          <cell r="K12834" t="str">
            <v>15180</v>
          </cell>
          <cell r="L12834" t="e">
            <v>#N/A</v>
          </cell>
        </row>
        <row r="12835">
          <cell r="K12835" t="str">
            <v>15180</v>
          </cell>
          <cell r="L12835" t="e">
            <v>#N/A</v>
          </cell>
        </row>
        <row r="12836">
          <cell r="K12836" t="str">
            <v>15180</v>
          </cell>
          <cell r="L12836" t="e">
            <v>#N/A</v>
          </cell>
        </row>
        <row r="12837">
          <cell r="L12837" t="e">
            <v>#N/A</v>
          </cell>
        </row>
        <row r="12838">
          <cell r="L12838" t="e">
            <v>#N/A</v>
          </cell>
        </row>
        <row r="12839">
          <cell r="K12839" t="str">
            <v>15180</v>
          </cell>
          <cell r="L12839" t="e">
            <v>#N/A</v>
          </cell>
        </row>
        <row r="12840">
          <cell r="K12840" t="str">
            <v>15180</v>
          </cell>
          <cell r="L12840" t="e">
            <v>#N/A</v>
          </cell>
        </row>
        <row r="12841">
          <cell r="K12841" t="str">
            <v>15180</v>
          </cell>
          <cell r="L12841" t="e">
            <v>#N/A</v>
          </cell>
        </row>
        <row r="12842">
          <cell r="K12842" t="str">
            <v>15180</v>
          </cell>
          <cell r="L12842" t="e">
            <v>#N/A</v>
          </cell>
        </row>
        <row r="12843">
          <cell r="L12843" t="e">
            <v>#N/A</v>
          </cell>
        </row>
        <row r="12844">
          <cell r="K12844" t="str">
            <v>15180</v>
          </cell>
          <cell r="L12844" t="e">
            <v>#N/A</v>
          </cell>
        </row>
        <row r="12845">
          <cell r="L12845" t="e">
            <v>#N/A</v>
          </cell>
        </row>
        <row r="12846">
          <cell r="K12846" t="str">
            <v>15172</v>
          </cell>
          <cell r="L12846" t="e">
            <v>#N/A</v>
          </cell>
        </row>
        <row r="12847">
          <cell r="K12847" t="str">
            <v>15173</v>
          </cell>
          <cell r="L12847" t="e">
            <v>#N/A</v>
          </cell>
        </row>
        <row r="12848">
          <cell r="K12848" t="str">
            <v>15173</v>
          </cell>
          <cell r="L12848" t="e">
            <v>#N/A</v>
          </cell>
        </row>
        <row r="12849">
          <cell r="K12849" t="str">
            <v>15173</v>
          </cell>
          <cell r="L12849" t="e">
            <v>#N/A</v>
          </cell>
        </row>
        <row r="12850">
          <cell r="K12850" t="str">
            <v>15173</v>
          </cell>
          <cell r="L12850" t="e">
            <v>#N/A</v>
          </cell>
        </row>
        <row r="12851">
          <cell r="K12851" t="str">
            <v>15173</v>
          </cell>
          <cell r="L12851" t="e">
            <v>#N/A</v>
          </cell>
        </row>
        <row r="12852">
          <cell r="K12852" t="str">
            <v>15173</v>
          </cell>
          <cell r="L12852" t="e">
            <v>#N/A</v>
          </cell>
        </row>
        <row r="12853">
          <cell r="K12853" t="str">
            <v>15173</v>
          </cell>
          <cell r="L12853" t="e">
            <v>#N/A</v>
          </cell>
        </row>
        <row r="12854">
          <cell r="K12854" t="str">
            <v>15173</v>
          </cell>
          <cell r="L12854" t="e">
            <v>#N/A</v>
          </cell>
        </row>
        <row r="12855">
          <cell r="K12855" t="str">
            <v>15173</v>
          </cell>
          <cell r="L12855" t="e">
            <v>#N/A</v>
          </cell>
        </row>
        <row r="12856">
          <cell r="K12856" t="str">
            <v>15173</v>
          </cell>
          <cell r="L12856" t="e">
            <v>#N/A</v>
          </cell>
        </row>
        <row r="12857">
          <cell r="K12857" t="str">
            <v>15273</v>
          </cell>
          <cell r="L12857" t="e">
            <v>#N/A</v>
          </cell>
        </row>
        <row r="12858">
          <cell r="K12858" t="str">
            <v>15273</v>
          </cell>
          <cell r="L12858" t="e">
            <v>#N/A</v>
          </cell>
        </row>
        <row r="12859">
          <cell r="K12859" t="str">
            <v>15273</v>
          </cell>
          <cell r="L12859" t="e">
            <v>#N/A</v>
          </cell>
        </row>
        <row r="12860">
          <cell r="K12860" t="str">
            <v>15273</v>
          </cell>
          <cell r="L12860" t="e">
            <v>#N/A</v>
          </cell>
        </row>
        <row r="12861">
          <cell r="K12861" t="str">
            <v>15273</v>
          </cell>
          <cell r="L12861" t="e">
            <v>#N/A</v>
          </cell>
        </row>
        <row r="12862">
          <cell r="K12862" t="str">
            <v>15274</v>
          </cell>
          <cell r="L12862" t="e">
            <v>#N/A</v>
          </cell>
        </row>
        <row r="12863">
          <cell r="K12863" t="str">
            <v>15274</v>
          </cell>
          <cell r="L12863" t="e">
            <v>#N/A</v>
          </cell>
        </row>
        <row r="12864">
          <cell r="K12864" t="str">
            <v>15274</v>
          </cell>
          <cell r="L12864" t="e">
            <v>#N/A</v>
          </cell>
        </row>
        <row r="12865">
          <cell r="K12865" t="str">
            <v>15274</v>
          </cell>
          <cell r="L12865" t="e">
            <v>#N/A</v>
          </cell>
        </row>
        <row r="12866">
          <cell r="K12866" t="str">
            <v>15274</v>
          </cell>
          <cell r="L12866" t="e">
            <v>#N/A</v>
          </cell>
        </row>
        <row r="12867">
          <cell r="K12867" t="str">
            <v>15274</v>
          </cell>
          <cell r="L12867" t="e">
            <v>#N/A</v>
          </cell>
        </row>
        <row r="12868">
          <cell r="K12868" t="str">
            <v>15274</v>
          </cell>
          <cell r="L12868" t="e">
            <v>#N/A</v>
          </cell>
        </row>
        <row r="12869">
          <cell r="K12869" t="str">
            <v>15274</v>
          </cell>
          <cell r="L12869" t="e">
            <v>#N/A</v>
          </cell>
        </row>
        <row r="12870">
          <cell r="K12870" t="str">
            <v>15274</v>
          </cell>
          <cell r="L12870" t="e">
            <v>#N/A</v>
          </cell>
        </row>
        <row r="12871">
          <cell r="K12871" t="str">
            <v>15274</v>
          </cell>
          <cell r="L12871" t="e">
            <v>#N/A</v>
          </cell>
        </row>
        <row r="12872">
          <cell r="K12872" t="str">
            <v>14502</v>
          </cell>
          <cell r="L12872" t="e">
            <v>#N/A</v>
          </cell>
        </row>
        <row r="12873">
          <cell r="K12873" t="str">
            <v>14502</v>
          </cell>
          <cell r="L12873" t="e">
            <v>#N/A</v>
          </cell>
        </row>
        <row r="12874">
          <cell r="K12874" t="str">
            <v>14503</v>
          </cell>
          <cell r="L12874" t="e">
            <v>#N/A</v>
          </cell>
        </row>
        <row r="12875">
          <cell r="K12875" t="str">
            <v>14503</v>
          </cell>
          <cell r="L12875" t="e">
            <v>#N/A</v>
          </cell>
        </row>
        <row r="12876">
          <cell r="K12876" t="str">
            <v>14503</v>
          </cell>
          <cell r="L12876" t="e">
            <v>#N/A</v>
          </cell>
        </row>
        <row r="12877">
          <cell r="K12877" t="str">
            <v>14502</v>
          </cell>
          <cell r="L12877" t="e">
            <v>#N/A</v>
          </cell>
        </row>
        <row r="12878">
          <cell r="K12878" t="str">
            <v>14502</v>
          </cell>
          <cell r="L12878" t="e">
            <v>#N/A</v>
          </cell>
        </row>
        <row r="12879">
          <cell r="K12879" t="str">
            <v>15275</v>
          </cell>
          <cell r="L12879" t="e">
            <v>#N/A</v>
          </cell>
        </row>
        <row r="12880">
          <cell r="K12880" t="str">
            <v>15284</v>
          </cell>
          <cell r="L12880" t="e">
            <v>#N/A</v>
          </cell>
        </row>
        <row r="12881">
          <cell r="K12881" t="str">
            <v>15284</v>
          </cell>
          <cell r="L12881" t="e">
            <v>#N/A</v>
          </cell>
        </row>
        <row r="12882">
          <cell r="K12882" t="str">
            <v>15284</v>
          </cell>
          <cell r="L12882" t="e">
            <v>#N/A</v>
          </cell>
        </row>
        <row r="12883">
          <cell r="K12883" t="str">
            <v>15130</v>
          </cell>
          <cell r="L12883" t="e">
            <v>#N/A</v>
          </cell>
        </row>
        <row r="12884">
          <cell r="K12884" t="str">
            <v>15130</v>
          </cell>
          <cell r="L12884" t="e">
            <v>#N/A</v>
          </cell>
        </row>
        <row r="12885">
          <cell r="K12885" t="str">
            <v>15130</v>
          </cell>
          <cell r="L12885" t="e">
            <v>#N/A</v>
          </cell>
        </row>
        <row r="12886">
          <cell r="K12886" t="str">
            <v>15130</v>
          </cell>
          <cell r="L12886" t="e">
            <v>#N/A</v>
          </cell>
        </row>
        <row r="12887">
          <cell r="K12887" t="str">
            <v>15277</v>
          </cell>
          <cell r="L12887" t="e">
            <v>#N/A</v>
          </cell>
        </row>
        <row r="12888">
          <cell r="K12888" t="str">
            <v>15277</v>
          </cell>
          <cell r="L12888" t="e">
            <v>#N/A</v>
          </cell>
        </row>
        <row r="12889">
          <cell r="K12889" t="str">
            <v>15277</v>
          </cell>
          <cell r="L12889" t="e">
            <v>#N/A</v>
          </cell>
        </row>
        <row r="12890">
          <cell r="K12890" t="str">
            <v>15277</v>
          </cell>
          <cell r="L12890" t="e">
            <v>#N/A</v>
          </cell>
        </row>
        <row r="12891">
          <cell r="K12891" t="str">
            <v>15278</v>
          </cell>
          <cell r="L12891" t="e">
            <v>#N/A</v>
          </cell>
        </row>
        <row r="12892">
          <cell r="L12892" t="e">
            <v>#N/A</v>
          </cell>
        </row>
        <row r="12893">
          <cell r="L12893" t="e">
            <v>#N/A</v>
          </cell>
        </row>
        <row r="12894">
          <cell r="L12894" t="e">
            <v>#N/A</v>
          </cell>
        </row>
        <row r="12895">
          <cell r="L12895" t="e">
            <v>#N/A</v>
          </cell>
        </row>
        <row r="12896">
          <cell r="L12896" t="e">
            <v>#N/A</v>
          </cell>
        </row>
        <row r="12897">
          <cell r="K12897" t="str">
            <v>15112</v>
          </cell>
          <cell r="L12897" t="e">
            <v>#N/A</v>
          </cell>
        </row>
        <row r="12898">
          <cell r="K12898" t="str">
            <v>15112</v>
          </cell>
          <cell r="L12898" t="e">
            <v>#N/A</v>
          </cell>
        </row>
        <row r="12899">
          <cell r="K12899" t="str">
            <v>15112</v>
          </cell>
          <cell r="L12899" t="e">
            <v>#N/A</v>
          </cell>
        </row>
        <row r="12900">
          <cell r="K12900" t="str">
            <v>15112</v>
          </cell>
          <cell r="L12900" t="e">
            <v>#N/A</v>
          </cell>
        </row>
        <row r="12901">
          <cell r="K12901" t="str">
            <v>15113</v>
          </cell>
          <cell r="L12901" t="e">
            <v>#N/A</v>
          </cell>
        </row>
        <row r="12902">
          <cell r="K12902" t="str">
            <v>15113</v>
          </cell>
          <cell r="L12902" t="e">
            <v>#N/A</v>
          </cell>
        </row>
        <row r="12903">
          <cell r="K12903" t="str">
            <v>15113</v>
          </cell>
          <cell r="L12903" t="e">
            <v>#N/A</v>
          </cell>
        </row>
        <row r="12904">
          <cell r="K12904" t="str">
            <v>15113</v>
          </cell>
          <cell r="L12904" t="e">
            <v>#N/A</v>
          </cell>
        </row>
        <row r="12905">
          <cell r="K12905" t="str">
            <v>15113</v>
          </cell>
          <cell r="L12905" t="e">
            <v>#N/A</v>
          </cell>
        </row>
        <row r="12906">
          <cell r="K12906" t="str">
            <v>15182</v>
          </cell>
          <cell r="L12906" t="e">
            <v>#N/A</v>
          </cell>
        </row>
        <row r="12907">
          <cell r="K12907" t="str">
            <v>15182</v>
          </cell>
          <cell r="L12907" t="e">
            <v>#N/A</v>
          </cell>
        </row>
        <row r="12908">
          <cell r="K12908" t="str">
            <v>15182</v>
          </cell>
          <cell r="L12908" t="e">
            <v>#N/A</v>
          </cell>
        </row>
        <row r="12909">
          <cell r="K12909" t="str">
            <v>15182</v>
          </cell>
          <cell r="L12909" t="e">
            <v>#N/A</v>
          </cell>
        </row>
        <row r="12910">
          <cell r="K12910" t="str">
            <v>15182</v>
          </cell>
          <cell r="L12910" t="e">
            <v>#N/A</v>
          </cell>
        </row>
        <row r="12911">
          <cell r="K12911" t="str">
            <v>15182</v>
          </cell>
          <cell r="L12911" t="e">
            <v>#N/A</v>
          </cell>
        </row>
        <row r="12912">
          <cell r="K12912" t="str">
            <v>39202</v>
          </cell>
          <cell r="L12912" t="e">
            <v>#N/A</v>
          </cell>
        </row>
        <row r="12913">
          <cell r="K12913" t="str">
            <v>39202</v>
          </cell>
          <cell r="L12913" t="e">
            <v>#N/A</v>
          </cell>
        </row>
        <row r="12914">
          <cell r="K12914" t="str">
            <v>39202</v>
          </cell>
          <cell r="L12914" t="e">
            <v>#N/A</v>
          </cell>
        </row>
        <row r="12915">
          <cell r="K12915" t="str">
            <v>39202</v>
          </cell>
          <cell r="L12915" t="e">
            <v>#N/A</v>
          </cell>
        </row>
        <row r="12916">
          <cell r="K12916" t="str">
            <v>39202</v>
          </cell>
          <cell r="L12916" t="e">
            <v>#N/A</v>
          </cell>
        </row>
        <row r="12917">
          <cell r="K12917" t="str">
            <v>39202</v>
          </cell>
          <cell r="L12917" t="e">
            <v>#N/A</v>
          </cell>
        </row>
        <row r="12918">
          <cell r="K12918" t="str">
            <v>39202</v>
          </cell>
          <cell r="L12918" t="e">
            <v>#N/A</v>
          </cell>
        </row>
        <row r="12919">
          <cell r="K12919" t="str">
            <v>39202</v>
          </cell>
          <cell r="L12919" t="e">
            <v>#N/A</v>
          </cell>
        </row>
        <row r="12920">
          <cell r="K12920" t="str">
            <v>39202</v>
          </cell>
          <cell r="L12920" t="e">
            <v>#N/A</v>
          </cell>
        </row>
        <row r="12921">
          <cell r="K12921" t="str">
            <v>39202</v>
          </cell>
          <cell r="L12921" t="e">
            <v>#N/A</v>
          </cell>
        </row>
        <row r="12922">
          <cell r="K12922" t="str">
            <v>39202</v>
          </cell>
          <cell r="L12922" t="e">
            <v>#N/A</v>
          </cell>
        </row>
        <row r="12923">
          <cell r="K12923" t="str">
            <v>39202</v>
          </cell>
          <cell r="L12923" t="e">
            <v>#N/A</v>
          </cell>
        </row>
        <row r="12924">
          <cell r="K12924" t="str">
            <v>39202</v>
          </cell>
          <cell r="L12924" t="e">
            <v>#N/A</v>
          </cell>
        </row>
        <row r="12925">
          <cell r="K12925" t="str">
            <v>39202</v>
          </cell>
          <cell r="L12925" t="e">
            <v>#N/A</v>
          </cell>
        </row>
        <row r="12926">
          <cell r="K12926" t="str">
            <v>39202</v>
          </cell>
          <cell r="L12926" t="e">
            <v>#N/A</v>
          </cell>
        </row>
        <row r="12927">
          <cell r="K12927" t="str">
            <v>39202</v>
          </cell>
          <cell r="L12927" t="e">
            <v>#N/A</v>
          </cell>
        </row>
        <row r="12928">
          <cell r="K12928" t="str">
            <v>39202</v>
          </cell>
          <cell r="L12928" t="e">
            <v>#N/A</v>
          </cell>
        </row>
        <row r="12929">
          <cell r="K12929" t="str">
            <v>39202</v>
          </cell>
          <cell r="L12929" t="e">
            <v>#N/A</v>
          </cell>
        </row>
        <row r="12930">
          <cell r="K12930" t="str">
            <v>39202</v>
          </cell>
          <cell r="L12930" t="e">
            <v>#N/A</v>
          </cell>
        </row>
        <row r="12931">
          <cell r="K12931" t="str">
            <v>39202</v>
          </cell>
          <cell r="L12931" t="e">
            <v>#N/A</v>
          </cell>
        </row>
        <row r="12932">
          <cell r="K12932" t="str">
            <v>39202</v>
          </cell>
          <cell r="L12932" t="e">
            <v>#N/A</v>
          </cell>
        </row>
        <row r="12933">
          <cell r="K12933" t="str">
            <v>39202</v>
          </cell>
          <cell r="L12933" t="e">
            <v>#N/A</v>
          </cell>
        </row>
        <row r="12934">
          <cell r="K12934" t="str">
            <v>39202</v>
          </cell>
          <cell r="L12934" t="e">
            <v>#N/A</v>
          </cell>
        </row>
        <row r="12935">
          <cell r="K12935" t="str">
            <v>39202</v>
          </cell>
          <cell r="L12935" t="e">
            <v>#N/A</v>
          </cell>
        </row>
        <row r="12936">
          <cell r="K12936" t="str">
            <v>39202</v>
          </cell>
          <cell r="L12936" t="e">
            <v>#N/A</v>
          </cell>
        </row>
        <row r="12937">
          <cell r="K12937" t="str">
            <v>39202</v>
          </cell>
          <cell r="L12937" t="e">
            <v>#N/A</v>
          </cell>
        </row>
        <row r="12938">
          <cell r="K12938" t="str">
            <v>39202</v>
          </cell>
          <cell r="L12938" t="e">
            <v>#N/A</v>
          </cell>
        </row>
        <row r="12939">
          <cell r="K12939" t="str">
            <v>39202</v>
          </cell>
          <cell r="L12939" t="e">
            <v>#N/A</v>
          </cell>
        </row>
        <row r="12940">
          <cell r="K12940" t="str">
            <v>39202</v>
          </cell>
          <cell r="L12940" t="e">
            <v>#N/A</v>
          </cell>
        </row>
        <row r="12941">
          <cell r="K12941" t="str">
            <v>39202</v>
          </cell>
          <cell r="L12941" t="e">
            <v>#N/A</v>
          </cell>
        </row>
        <row r="12942">
          <cell r="K12942" t="str">
            <v>39202</v>
          </cell>
          <cell r="L12942" t="e">
            <v>#N/A</v>
          </cell>
        </row>
        <row r="12943">
          <cell r="K12943" t="str">
            <v>39202</v>
          </cell>
          <cell r="L12943" t="e">
            <v>#N/A</v>
          </cell>
        </row>
        <row r="12944">
          <cell r="K12944" t="str">
            <v>39202</v>
          </cell>
          <cell r="L12944" t="e">
            <v>#N/A</v>
          </cell>
        </row>
        <row r="12945">
          <cell r="K12945" t="str">
            <v>39202</v>
          </cell>
          <cell r="L12945" t="e">
            <v>#N/A</v>
          </cell>
        </row>
        <row r="12946">
          <cell r="K12946" t="str">
            <v>39202</v>
          </cell>
          <cell r="L12946" t="e">
            <v>#N/A</v>
          </cell>
        </row>
        <row r="12947">
          <cell r="K12947" t="str">
            <v>39202</v>
          </cell>
          <cell r="L12947" t="e">
            <v>#N/A</v>
          </cell>
        </row>
        <row r="12948">
          <cell r="K12948" t="str">
            <v>39202</v>
          </cell>
          <cell r="L12948" t="e">
            <v>#N/A</v>
          </cell>
        </row>
        <row r="12949">
          <cell r="K12949" t="str">
            <v>39202</v>
          </cell>
          <cell r="L12949" t="e">
            <v>#N/A</v>
          </cell>
        </row>
        <row r="12950">
          <cell r="K12950" t="str">
            <v>39202</v>
          </cell>
          <cell r="L12950" t="e">
            <v>#N/A</v>
          </cell>
        </row>
        <row r="12951">
          <cell r="K12951" t="str">
            <v>39202</v>
          </cell>
          <cell r="L12951" t="e">
            <v>#N/A</v>
          </cell>
        </row>
        <row r="12952">
          <cell r="K12952" t="str">
            <v>39202</v>
          </cell>
          <cell r="L12952" t="e">
            <v>#N/A</v>
          </cell>
        </row>
        <row r="12953">
          <cell r="K12953" t="str">
            <v>39202</v>
          </cell>
          <cell r="L12953" t="e">
            <v>#N/A</v>
          </cell>
        </row>
        <row r="12954">
          <cell r="K12954" t="str">
            <v>39202</v>
          </cell>
          <cell r="L12954" t="e">
            <v>#N/A</v>
          </cell>
        </row>
        <row r="12955">
          <cell r="K12955" t="str">
            <v>39202</v>
          </cell>
          <cell r="L12955" t="e">
            <v>#N/A</v>
          </cell>
        </row>
        <row r="12956">
          <cell r="K12956" t="str">
            <v>39202</v>
          </cell>
          <cell r="L12956" t="e">
            <v>#N/A</v>
          </cell>
        </row>
        <row r="12957">
          <cell r="K12957" t="str">
            <v>39202</v>
          </cell>
          <cell r="L12957" t="e">
            <v>#N/A</v>
          </cell>
        </row>
        <row r="12958">
          <cell r="K12958" t="str">
            <v>39202</v>
          </cell>
          <cell r="L12958" t="e">
            <v>#N/A</v>
          </cell>
        </row>
        <row r="12959">
          <cell r="K12959" t="str">
            <v>39202</v>
          </cell>
          <cell r="L12959" t="e">
            <v>#N/A</v>
          </cell>
        </row>
        <row r="12960">
          <cell r="K12960" t="str">
            <v>39202</v>
          </cell>
          <cell r="L12960" t="e">
            <v>#N/A</v>
          </cell>
        </row>
        <row r="12961">
          <cell r="K12961" t="str">
            <v>39202</v>
          </cell>
          <cell r="L12961" t="e">
            <v>#N/A</v>
          </cell>
        </row>
        <row r="12962">
          <cell r="K12962" t="str">
            <v>37401</v>
          </cell>
          <cell r="L12962" t="e">
            <v>#N/A</v>
          </cell>
        </row>
        <row r="12963">
          <cell r="K12963" t="str">
            <v>37401</v>
          </cell>
          <cell r="L12963" t="e">
            <v>#N/A</v>
          </cell>
        </row>
        <row r="12964">
          <cell r="K12964" t="str">
            <v>37401</v>
          </cell>
          <cell r="L12964" t="e">
            <v>#N/A</v>
          </cell>
        </row>
        <row r="12965">
          <cell r="K12965" t="str">
            <v>37401</v>
          </cell>
          <cell r="L12965" t="e">
            <v>#N/A</v>
          </cell>
        </row>
        <row r="12966">
          <cell r="K12966" t="str">
            <v>37401</v>
          </cell>
          <cell r="L12966" t="e">
            <v>#N/A</v>
          </cell>
        </row>
        <row r="12967">
          <cell r="K12967" t="str">
            <v>37401</v>
          </cell>
          <cell r="L12967" t="e">
            <v>#N/A</v>
          </cell>
        </row>
        <row r="12968">
          <cell r="K12968" t="str">
            <v>37401</v>
          </cell>
          <cell r="L12968" t="e">
            <v>#N/A</v>
          </cell>
        </row>
        <row r="12969">
          <cell r="K12969" t="str">
            <v>37401</v>
          </cell>
          <cell r="L12969" t="e">
            <v>#N/A</v>
          </cell>
        </row>
        <row r="12970">
          <cell r="K12970" t="str">
            <v>37401</v>
          </cell>
          <cell r="L12970" t="e">
            <v>#N/A</v>
          </cell>
        </row>
        <row r="12971">
          <cell r="K12971" t="str">
            <v>37401</v>
          </cell>
          <cell r="L12971" t="e">
            <v>#N/A</v>
          </cell>
        </row>
        <row r="12972">
          <cell r="K12972" t="str">
            <v>37401</v>
          </cell>
          <cell r="L12972" t="e">
            <v>#N/A</v>
          </cell>
        </row>
        <row r="12973">
          <cell r="K12973" t="str">
            <v>37401</v>
          </cell>
          <cell r="L12973" t="e">
            <v>#N/A</v>
          </cell>
        </row>
        <row r="12974">
          <cell r="K12974" t="str">
            <v>37401</v>
          </cell>
          <cell r="L12974" t="e">
            <v>#N/A</v>
          </cell>
        </row>
        <row r="12975">
          <cell r="K12975" t="str">
            <v>37401</v>
          </cell>
          <cell r="L12975" t="e">
            <v>#N/A</v>
          </cell>
        </row>
        <row r="12976">
          <cell r="K12976" t="str">
            <v>37401</v>
          </cell>
          <cell r="L12976" t="e">
            <v>#N/A</v>
          </cell>
        </row>
        <row r="12977">
          <cell r="K12977" t="str">
            <v>37401</v>
          </cell>
          <cell r="L12977" t="e">
            <v>#N/A</v>
          </cell>
        </row>
        <row r="12978">
          <cell r="K12978" t="str">
            <v>37401</v>
          </cell>
          <cell r="L12978" t="e">
            <v>#N/A</v>
          </cell>
        </row>
        <row r="12979">
          <cell r="K12979" t="str">
            <v>37401</v>
          </cell>
          <cell r="L12979" t="e">
            <v>#N/A</v>
          </cell>
        </row>
        <row r="12980">
          <cell r="K12980" t="str">
            <v>37401</v>
          </cell>
          <cell r="L12980" t="e">
            <v>#N/A</v>
          </cell>
        </row>
        <row r="12981">
          <cell r="K12981" t="str">
            <v>37401</v>
          </cell>
          <cell r="L12981" t="e">
            <v>#N/A</v>
          </cell>
        </row>
        <row r="12982">
          <cell r="K12982" t="str">
            <v>37401</v>
          </cell>
          <cell r="L12982" t="e">
            <v>#N/A</v>
          </cell>
        </row>
        <row r="12983">
          <cell r="K12983" t="str">
            <v>37401</v>
          </cell>
          <cell r="L12983" t="e">
            <v>#N/A</v>
          </cell>
        </row>
        <row r="12984">
          <cell r="K12984" t="str">
            <v>37401</v>
          </cell>
          <cell r="L12984" t="e">
            <v>#N/A</v>
          </cell>
        </row>
        <row r="12985">
          <cell r="K12985" t="str">
            <v>37401</v>
          </cell>
          <cell r="L12985" t="e">
            <v>#N/A</v>
          </cell>
        </row>
        <row r="12986">
          <cell r="K12986" t="str">
            <v>37401</v>
          </cell>
          <cell r="L12986" t="e">
            <v>#N/A</v>
          </cell>
        </row>
        <row r="12987">
          <cell r="K12987" t="str">
            <v>37401</v>
          </cell>
          <cell r="L12987" t="e">
            <v>#N/A</v>
          </cell>
        </row>
        <row r="12988">
          <cell r="K12988" t="str">
            <v>37401</v>
          </cell>
          <cell r="L12988" t="e">
            <v>#N/A</v>
          </cell>
        </row>
        <row r="12989">
          <cell r="K12989" t="str">
            <v>37401</v>
          </cell>
          <cell r="L12989" t="e">
            <v>#N/A</v>
          </cell>
        </row>
        <row r="12990">
          <cell r="K12990" t="str">
            <v>37401</v>
          </cell>
          <cell r="L12990" t="e">
            <v>#N/A</v>
          </cell>
        </row>
        <row r="12991">
          <cell r="K12991" t="str">
            <v>37401</v>
          </cell>
          <cell r="L12991" t="e">
            <v>#N/A</v>
          </cell>
        </row>
        <row r="12992">
          <cell r="K12992" t="str">
            <v>37401</v>
          </cell>
          <cell r="L12992" t="e">
            <v>#N/A</v>
          </cell>
        </row>
        <row r="12993">
          <cell r="K12993" t="str">
            <v>37401</v>
          </cell>
          <cell r="L12993" t="e">
            <v>#N/A</v>
          </cell>
        </row>
        <row r="12994">
          <cell r="K12994" t="str">
            <v>37401</v>
          </cell>
          <cell r="L12994" t="e">
            <v>#N/A</v>
          </cell>
        </row>
        <row r="12995">
          <cell r="K12995" t="str">
            <v>37401</v>
          </cell>
          <cell r="L12995" t="e">
            <v>#N/A</v>
          </cell>
        </row>
        <row r="12996">
          <cell r="K12996" t="str">
            <v>37401</v>
          </cell>
          <cell r="L12996" t="e">
            <v>#N/A</v>
          </cell>
        </row>
        <row r="12997">
          <cell r="K12997" t="str">
            <v>37401</v>
          </cell>
          <cell r="L12997" t="e">
            <v>#N/A</v>
          </cell>
        </row>
        <row r="12998">
          <cell r="K12998" t="str">
            <v>37401</v>
          </cell>
          <cell r="L12998" t="e">
            <v>#N/A</v>
          </cell>
        </row>
        <row r="12999">
          <cell r="K12999" t="str">
            <v>37401</v>
          </cell>
          <cell r="L12999" t="e">
            <v>#N/A</v>
          </cell>
        </row>
        <row r="13000">
          <cell r="K13000" t="str">
            <v>37401</v>
          </cell>
          <cell r="L13000" t="e">
            <v>#N/A</v>
          </cell>
        </row>
        <row r="13001">
          <cell r="K13001" t="str">
            <v>37401</v>
          </cell>
          <cell r="L13001" t="e">
            <v>#N/A</v>
          </cell>
        </row>
        <row r="13002">
          <cell r="K13002" t="str">
            <v>37401</v>
          </cell>
          <cell r="L13002" t="e">
            <v>#N/A</v>
          </cell>
        </row>
        <row r="13003">
          <cell r="K13003" t="str">
            <v>37401</v>
          </cell>
          <cell r="L13003" t="e">
            <v>#N/A</v>
          </cell>
        </row>
        <row r="13004">
          <cell r="K13004" t="str">
            <v>37401</v>
          </cell>
          <cell r="L13004" t="e">
            <v>#N/A</v>
          </cell>
        </row>
        <row r="13005">
          <cell r="K13005" t="str">
            <v>37401</v>
          </cell>
          <cell r="L13005" t="e">
            <v>#N/A</v>
          </cell>
        </row>
        <row r="13006">
          <cell r="K13006" t="str">
            <v>37401</v>
          </cell>
          <cell r="L13006" t="e">
            <v>#N/A</v>
          </cell>
        </row>
        <row r="13007">
          <cell r="K13007" t="str">
            <v>37401</v>
          </cell>
          <cell r="L13007" t="e">
            <v>#N/A</v>
          </cell>
        </row>
        <row r="13008">
          <cell r="K13008" t="str">
            <v>37401</v>
          </cell>
          <cell r="L13008" t="e">
            <v>#N/A</v>
          </cell>
        </row>
        <row r="13009">
          <cell r="K13009" t="str">
            <v>37401</v>
          </cell>
          <cell r="L13009" t="e">
            <v>#N/A</v>
          </cell>
        </row>
        <row r="13010">
          <cell r="K13010" t="str">
            <v>37401</v>
          </cell>
          <cell r="L13010" t="e">
            <v>#N/A</v>
          </cell>
        </row>
        <row r="13011">
          <cell r="K13011" t="str">
            <v>37401</v>
          </cell>
          <cell r="L13011" t="e">
            <v>#N/A</v>
          </cell>
        </row>
        <row r="13012">
          <cell r="K13012" t="str">
            <v>37401</v>
          </cell>
          <cell r="L13012" t="e">
            <v>#N/A</v>
          </cell>
        </row>
        <row r="13013">
          <cell r="K13013" t="str">
            <v>37401</v>
          </cell>
          <cell r="L13013" t="e">
            <v>#N/A</v>
          </cell>
        </row>
        <row r="13014">
          <cell r="K13014" t="str">
            <v>37401</v>
          </cell>
          <cell r="L13014" t="e">
            <v>#N/A</v>
          </cell>
        </row>
        <row r="13015">
          <cell r="K13015" t="str">
            <v>37401</v>
          </cell>
          <cell r="L13015" t="e">
            <v>#N/A</v>
          </cell>
        </row>
        <row r="13016">
          <cell r="K13016" t="str">
            <v>37401</v>
          </cell>
          <cell r="L13016" t="e">
            <v>#N/A</v>
          </cell>
        </row>
        <row r="13017">
          <cell r="K13017" t="str">
            <v>37401</v>
          </cell>
          <cell r="L13017" t="e">
            <v>#N/A</v>
          </cell>
        </row>
        <row r="13018">
          <cell r="K13018" t="str">
            <v>37401</v>
          </cell>
          <cell r="L13018" t="e">
            <v>#N/A</v>
          </cell>
        </row>
        <row r="13019">
          <cell r="K13019" t="str">
            <v>37401</v>
          </cell>
          <cell r="L13019" t="e">
            <v>#N/A</v>
          </cell>
        </row>
        <row r="13020">
          <cell r="K13020" t="str">
            <v>37401</v>
          </cell>
          <cell r="L13020" t="e">
            <v>#N/A</v>
          </cell>
        </row>
        <row r="13021">
          <cell r="K13021" t="str">
            <v>37401</v>
          </cell>
          <cell r="L13021" t="e">
            <v>#N/A</v>
          </cell>
        </row>
        <row r="13022">
          <cell r="K13022" t="str">
            <v>37401</v>
          </cell>
          <cell r="L13022" t="e">
            <v>#N/A</v>
          </cell>
        </row>
        <row r="13023">
          <cell r="K13023" t="str">
            <v>37401</v>
          </cell>
          <cell r="L13023" t="e">
            <v>#N/A</v>
          </cell>
        </row>
        <row r="13024">
          <cell r="K13024" t="str">
            <v>37401</v>
          </cell>
          <cell r="L13024" t="e">
            <v>#N/A</v>
          </cell>
        </row>
        <row r="13025">
          <cell r="K13025" t="str">
            <v>37401</v>
          </cell>
          <cell r="L13025" t="e">
            <v>#N/A</v>
          </cell>
        </row>
        <row r="13026">
          <cell r="K13026" t="str">
            <v>37401</v>
          </cell>
          <cell r="L13026" t="e">
            <v>#N/A</v>
          </cell>
        </row>
        <row r="13027">
          <cell r="K13027" t="str">
            <v>37401</v>
          </cell>
          <cell r="L13027" t="e">
            <v>#N/A</v>
          </cell>
        </row>
        <row r="13028">
          <cell r="K13028" t="str">
            <v>37401</v>
          </cell>
          <cell r="L13028" t="e">
            <v>#N/A</v>
          </cell>
        </row>
        <row r="13029">
          <cell r="K13029" t="str">
            <v>37401</v>
          </cell>
          <cell r="L13029" t="e">
            <v>#N/A</v>
          </cell>
        </row>
        <row r="13030">
          <cell r="K13030" t="str">
            <v>37401</v>
          </cell>
          <cell r="L13030" t="e">
            <v>#N/A</v>
          </cell>
        </row>
        <row r="13031">
          <cell r="K13031" t="str">
            <v>15181</v>
          </cell>
          <cell r="L13031" t="e">
            <v>#N/A</v>
          </cell>
        </row>
        <row r="13032">
          <cell r="K13032" t="str">
            <v>15181</v>
          </cell>
          <cell r="L13032" t="e">
            <v>#N/A</v>
          </cell>
        </row>
        <row r="13033">
          <cell r="K13033" t="str">
            <v>15181</v>
          </cell>
          <cell r="L13033" t="e">
            <v>#N/A</v>
          </cell>
        </row>
        <row r="13034">
          <cell r="K13034" t="str">
            <v>15181</v>
          </cell>
          <cell r="L13034" t="e">
            <v>#N/A</v>
          </cell>
        </row>
        <row r="13035">
          <cell r="K13035" t="str">
            <v>21122</v>
          </cell>
          <cell r="L13035" t="e">
            <v>#N/A</v>
          </cell>
        </row>
        <row r="13036">
          <cell r="K13036" t="str">
            <v>21122</v>
          </cell>
          <cell r="L13036" t="e">
            <v>#N/A</v>
          </cell>
        </row>
        <row r="13037">
          <cell r="K13037" t="str">
            <v>21123</v>
          </cell>
          <cell r="L13037" t="e">
            <v>#N/A</v>
          </cell>
        </row>
        <row r="13038">
          <cell r="K13038" t="str">
            <v>21123</v>
          </cell>
          <cell r="L13038" t="e">
            <v>#N/A</v>
          </cell>
        </row>
        <row r="13039">
          <cell r="K13039" t="str">
            <v>21123</v>
          </cell>
          <cell r="L13039" t="e">
            <v>#N/A</v>
          </cell>
        </row>
        <row r="13040">
          <cell r="K13040" t="str">
            <v>21123</v>
          </cell>
          <cell r="L13040" t="e">
            <v>#N/A</v>
          </cell>
        </row>
        <row r="13041">
          <cell r="K13041" t="str">
            <v>21120</v>
          </cell>
          <cell r="L13041" t="e">
            <v>#N/A</v>
          </cell>
        </row>
        <row r="13042">
          <cell r="K13042" t="str">
            <v>21124</v>
          </cell>
          <cell r="L13042" t="e">
            <v>#N/A</v>
          </cell>
        </row>
        <row r="13043">
          <cell r="K13043" t="str">
            <v>21124</v>
          </cell>
          <cell r="L13043" t="e">
            <v>#N/A</v>
          </cell>
        </row>
        <row r="13044">
          <cell r="K13044" t="str">
            <v>21124</v>
          </cell>
          <cell r="L13044" t="e">
            <v>#N/A</v>
          </cell>
        </row>
        <row r="13045">
          <cell r="L13045" t="e">
            <v>#N/A</v>
          </cell>
        </row>
        <row r="13046">
          <cell r="K13046" t="str">
            <v>21120</v>
          </cell>
          <cell r="L13046" t="e">
            <v>#N/A</v>
          </cell>
        </row>
        <row r="13047">
          <cell r="K13047" t="str">
            <v>21120</v>
          </cell>
          <cell r="L13047" t="e">
            <v>#N/A</v>
          </cell>
        </row>
        <row r="13048">
          <cell r="K13048" t="str">
            <v>21121</v>
          </cell>
          <cell r="L13048" t="e">
            <v>#N/A</v>
          </cell>
        </row>
        <row r="13049">
          <cell r="K13049" t="str">
            <v>21121</v>
          </cell>
          <cell r="L13049" t="e">
            <v>#N/A</v>
          </cell>
        </row>
        <row r="13050">
          <cell r="K13050" t="str">
            <v>21120</v>
          </cell>
          <cell r="L13050" t="e">
            <v>#N/A</v>
          </cell>
        </row>
        <row r="13051">
          <cell r="K13051" t="str">
            <v>21120</v>
          </cell>
          <cell r="L13051" t="e">
            <v>#N/A</v>
          </cell>
        </row>
        <row r="13052">
          <cell r="K13052" t="str">
            <v>21120</v>
          </cell>
          <cell r="L13052" t="e">
            <v>#N/A</v>
          </cell>
        </row>
        <row r="13053">
          <cell r="K13053" t="str">
            <v>21120</v>
          </cell>
          <cell r="L13053" t="e">
            <v>#N/A</v>
          </cell>
        </row>
        <row r="13054">
          <cell r="K13054" t="str">
            <v>21120</v>
          </cell>
          <cell r="L13054" t="e">
            <v>#N/A</v>
          </cell>
        </row>
        <row r="13055">
          <cell r="K13055" t="str">
            <v>21121</v>
          </cell>
          <cell r="L13055" t="e">
            <v>#N/A</v>
          </cell>
        </row>
        <row r="13056">
          <cell r="K13056" t="str">
            <v>21120</v>
          </cell>
          <cell r="L13056" t="e">
            <v>#N/A</v>
          </cell>
        </row>
        <row r="13057">
          <cell r="K13057" t="str">
            <v>21120</v>
          </cell>
          <cell r="L13057" t="e">
            <v>#N/A</v>
          </cell>
        </row>
        <row r="13058">
          <cell r="K13058" t="str">
            <v>21121</v>
          </cell>
          <cell r="L13058" t="e">
            <v>#N/A</v>
          </cell>
        </row>
        <row r="13059">
          <cell r="K13059" t="str">
            <v>21121</v>
          </cell>
          <cell r="L13059" t="e">
            <v>#N/A</v>
          </cell>
        </row>
        <row r="13060">
          <cell r="K13060" t="str">
            <v>21123</v>
          </cell>
          <cell r="L13060" t="e">
            <v>#N/A</v>
          </cell>
        </row>
        <row r="13061">
          <cell r="K13061" t="str">
            <v>21123</v>
          </cell>
          <cell r="L13061" t="e">
            <v>#N/A</v>
          </cell>
        </row>
        <row r="13062">
          <cell r="K13062" t="str">
            <v>21121</v>
          </cell>
          <cell r="L13062" t="e">
            <v>#N/A</v>
          </cell>
        </row>
        <row r="13063">
          <cell r="K13063" t="str">
            <v>21121</v>
          </cell>
          <cell r="L13063" t="e">
            <v>#N/A</v>
          </cell>
        </row>
        <row r="13064">
          <cell r="K13064" t="str">
            <v>36104</v>
          </cell>
          <cell r="L13064" t="e">
            <v>#N/A</v>
          </cell>
        </row>
        <row r="13065">
          <cell r="K13065" t="str">
            <v>36104</v>
          </cell>
          <cell r="L13065" t="e">
            <v>#N/A</v>
          </cell>
        </row>
        <row r="13066">
          <cell r="K13066" t="str">
            <v>36103</v>
          </cell>
          <cell r="L13066" t="e">
            <v>#N/A</v>
          </cell>
        </row>
        <row r="13067">
          <cell r="K13067" t="str">
            <v>36103</v>
          </cell>
          <cell r="L13067" t="e">
            <v>#N/A</v>
          </cell>
        </row>
        <row r="13068">
          <cell r="K13068" t="str">
            <v>36103</v>
          </cell>
          <cell r="L13068" t="e">
            <v>#N/A</v>
          </cell>
        </row>
        <row r="13069">
          <cell r="K13069" t="str">
            <v>36103</v>
          </cell>
          <cell r="L13069" t="e">
            <v>#N/A</v>
          </cell>
        </row>
        <row r="13070">
          <cell r="K13070" t="str">
            <v>36103</v>
          </cell>
          <cell r="L13070" t="e">
            <v>#N/A</v>
          </cell>
        </row>
        <row r="13071">
          <cell r="K13071" t="str">
            <v>36103</v>
          </cell>
          <cell r="L13071" t="e">
            <v>#N/A</v>
          </cell>
        </row>
        <row r="13072">
          <cell r="K13072" t="str">
            <v>36103</v>
          </cell>
          <cell r="L13072" t="e">
            <v>#N/A</v>
          </cell>
        </row>
        <row r="13073">
          <cell r="K13073" t="str">
            <v>36103</v>
          </cell>
          <cell r="L13073" t="e">
            <v>#N/A</v>
          </cell>
        </row>
        <row r="13074">
          <cell r="K13074" t="str">
            <v>36103</v>
          </cell>
          <cell r="L13074" t="e">
            <v>#N/A</v>
          </cell>
        </row>
        <row r="13075">
          <cell r="K13075" t="str">
            <v>36103</v>
          </cell>
          <cell r="L13075" t="e">
            <v>#N/A</v>
          </cell>
        </row>
        <row r="13076">
          <cell r="K13076" t="str">
            <v>36103</v>
          </cell>
          <cell r="L13076" t="e">
            <v>#N/A</v>
          </cell>
        </row>
        <row r="13077">
          <cell r="K13077" t="str">
            <v>36103</v>
          </cell>
          <cell r="L13077" t="e">
            <v>#N/A</v>
          </cell>
        </row>
        <row r="13078">
          <cell r="K13078" t="str">
            <v>36103</v>
          </cell>
          <cell r="L13078" t="e">
            <v>#N/A</v>
          </cell>
        </row>
        <row r="13079">
          <cell r="K13079" t="str">
            <v>36103</v>
          </cell>
          <cell r="L13079" t="e">
            <v>#N/A</v>
          </cell>
        </row>
        <row r="13080">
          <cell r="K13080" t="str">
            <v>36103</v>
          </cell>
          <cell r="L13080" t="e">
            <v>#N/A</v>
          </cell>
        </row>
        <row r="13081">
          <cell r="K13081" t="str">
            <v>36103</v>
          </cell>
          <cell r="L13081" t="e">
            <v>#N/A</v>
          </cell>
        </row>
        <row r="13082">
          <cell r="K13082" t="str">
            <v>21136</v>
          </cell>
          <cell r="L13082" t="e">
            <v>#N/A</v>
          </cell>
        </row>
        <row r="13083">
          <cell r="K13083" t="str">
            <v>21136</v>
          </cell>
          <cell r="L13083" t="e">
            <v>#N/A</v>
          </cell>
        </row>
        <row r="13084">
          <cell r="K13084" t="str">
            <v>21136</v>
          </cell>
          <cell r="L13084" t="e">
            <v>#N/A</v>
          </cell>
        </row>
        <row r="13085">
          <cell r="K13085" t="str">
            <v>21140</v>
          </cell>
          <cell r="L13085" t="e">
            <v>#N/A</v>
          </cell>
        </row>
        <row r="13086">
          <cell r="K13086" t="str">
            <v>21140</v>
          </cell>
          <cell r="L13086" t="e">
            <v>#N/A</v>
          </cell>
        </row>
        <row r="13087">
          <cell r="K13087" t="str">
            <v>21141</v>
          </cell>
          <cell r="L13087" t="e">
            <v>#N/A</v>
          </cell>
        </row>
        <row r="13088">
          <cell r="K13088" t="str">
            <v>21141</v>
          </cell>
          <cell r="L13088" t="e">
            <v>#N/A</v>
          </cell>
        </row>
        <row r="13089">
          <cell r="K13089" t="str">
            <v>21142</v>
          </cell>
          <cell r="L13089" t="e">
            <v>#N/A</v>
          </cell>
        </row>
        <row r="13090">
          <cell r="K13090" t="str">
            <v>21143</v>
          </cell>
          <cell r="L13090" t="e">
            <v>#N/A</v>
          </cell>
        </row>
        <row r="13091">
          <cell r="K13091" t="str">
            <v>21144</v>
          </cell>
          <cell r="L13091" t="e">
            <v>#N/A</v>
          </cell>
        </row>
        <row r="13092">
          <cell r="K13092" t="str">
            <v>21147</v>
          </cell>
          <cell r="L13092" t="e">
            <v>#N/A</v>
          </cell>
        </row>
        <row r="13093">
          <cell r="K13093" t="str">
            <v>21147</v>
          </cell>
          <cell r="L13093" t="e">
            <v>#N/A</v>
          </cell>
        </row>
        <row r="13094">
          <cell r="K13094" t="str">
            <v>21145</v>
          </cell>
          <cell r="L13094" t="e">
            <v>#N/A</v>
          </cell>
        </row>
        <row r="13095">
          <cell r="K13095" t="str">
            <v>21105</v>
          </cell>
          <cell r="L13095" t="e">
            <v>#N/A</v>
          </cell>
        </row>
        <row r="13096">
          <cell r="K13096" t="str">
            <v>21201</v>
          </cell>
          <cell r="L13096" t="e">
            <v>#N/A</v>
          </cell>
        </row>
        <row r="13097">
          <cell r="K13097" t="str">
            <v>21203</v>
          </cell>
          <cell r="L13097" t="e">
            <v>#N/A</v>
          </cell>
        </row>
        <row r="13098">
          <cell r="K13098" t="str">
            <v>21201</v>
          </cell>
          <cell r="L13098" t="e">
            <v>#N/A</v>
          </cell>
        </row>
        <row r="13099">
          <cell r="K13099" t="str">
            <v>21203</v>
          </cell>
          <cell r="L13099" t="e">
            <v>#N/A</v>
          </cell>
        </row>
        <row r="13100">
          <cell r="K13100" t="str">
            <v>21202</v>
          </cell>
          <cell r="L13100" t="e">
            <v>#N/A</v>
          </cell>
        </row>
        <row r="13101">
          <cell r="K13101" t="str">
            <v>21205</v>
          </cell>
          <cell r="L13101" t="e">
            <v>#N/A</v>
          </cell>
        </row>
        <row r="13102">
          <cell r="K13102" t="str">
            <v>21204</v>
          </cell>
          <cell r="L13102" t="e">
            <v>#N/A</v>
          </cell>
        </row>
        <row r="13103">
          <cell r="K13103" t="str">
            <v>21330</v>
          </cell>
          <cell r="L13103" t="e">
            <v>#N/A</v>
          </cell>
        </row>
        <row r="13104">
          <cell r="L13104" t="e">
            <v>#N/A</v>
          </cell>
        </row>
        <row r="13105">
          <cell r="K13105" t="str">
            <v>21301</v>
          </cell>
          <cell r="L13105" t="e">
            <v>#N/A</v>
          </cell>
        </row>
        <row r="13106">
          <cell r="K13106" t="str">
            <v>21302</v>
          </cell>
          <cell r="L13106" t="e">
            <v>#N/A</v>
          </cell>
        </row>
        <row r="13107">
          <cell r="K13107" t="str">
            <v>21333</v>
          </cell>
          <cell r="L13107" t="e">
            <v>#N/A</v>
          </cell>
        </row>
        <row r="13108">
          <cell r="K13108" t="str">
            <v>21334</v>
          </cell>
          <cell r="L13108" t="e">
            <v>#N/A</v>
          </cell>
        </row>
        <row r="13109">
          <cell r="K13109" t="str">
            <v>21335</v>
          </cell>
          <cell r="L13109" t="e">
            <v>#N/A</v>
          </cell>
        </row>
        <row r="13110">
          <cell r="K13110" t="str">
            <v>21335</v>
          </cell>
          <cell r="L13110" t="e">
            <v>#N/A</v>
          </cell>
        </row>
        <row r="13111">
          <cell r="K13111" t="str">
            <v>21337</v>
          </cell>
          <cell r="L13111" t="e">
            <v>#N/A</v>
          </cell>
        </row>
        <row r="13112">
          <cell r="K13112" t="str">
            <v>21332</v>
          </cell>
          <cell r="L13112" t="e">
            <v>#N/A</v>
          </cell>
        </row>
        <row r="13113">
          <cell r="K13113" t="str">
            <v>21338</v>
          </cell>
          <cell r="L13113" t="e">
            <v>#N/A</v>
          </cell>
        </row>
        <row r="13114">
          <cell r="K13114" t="str">
            <v>21331</v>
          </cell>
          <cell r="L13114" t="e">
            <v>#N/A</v>
          </cell>
        </row>
        <row r="13115">
          <cell r="K13115" t="str">
            <v>21434</v>
          </cell>
          <cell r="L13115" t="e">
            <v>#N/A</v>
          </cell>
        </row>
        <row r="13116">
          <cell r="K13116" t="str">
            <v>21434</v>
          </cell>
          <cell r="L13116" t="e">
            <v>#N/A</v>
          </cell>
        </row>
        <row r="13117">
          <cell r="K13117" t="str">
            <v>21434</v>
          </cell>
          <cell r="L13117" t="e">
            <v>#N/A</v>
          </cell>
        </row>
        <row r="13118">
          <cell r="K13118" t="str">
            <v>21435</v>
          </cell>
          <cell r="L13118" t="e">
            <v>#N/A</v>
          </cell>
        </row>
        <row r="13119">
          <cell r="K13119" t="str">
            <v>21435</v>
          </cell>
          <cell r="L13119" t="e">
            <v>#N/A</v>
          </cell>
        </row>
        <row r="13120">
          <cell r="K13120" t="str">
            <v>21435</v>
          </cell>
          <cell r="L13120" t="e">
            <v>#N/A</v>
          </cell>
        </row>
        <row r="13121">
          <cell r="K13121" t="str">
            <v>21320</v>
          </cell>
          <cell r="L13121" t="e">
            <v>#N/A</v>
          </cell>
        </row>
        <row r="13122">
          <cell r="K13122" t="str">
            <v>21320</v>
          </cell>
          <cell r="L13122" t="e">
            <v>#N/A</v>
          </cell>
        </row>
        <row r="13123">
          <cell r="K13123" t="str">
            <v>21325</v>
          </cell>
          <cell r="L13123" t="e">
            <v>#N/A</v>
          </cell>
        </row>
        <row r="13124">
          <cell r="K13124" t="str">
            <v>21325</v>
          </cell>
          <cell r="L13124" t="e">
            <v>#N/A</v>
          </cell>
        </row>
        <row r="13125">
          <cell r="K13125" t="str">
            <v>21111</v>
          </cell>
          <cell r="L13125" t="e">
            <v>#N/A</v>
          </cell>
        </row>
        <row r="13126">
          <cell r="K13126" t="str">
            <v>21111</v>
          </cell>
          <cell r="L13126" t="e">
            <v>#N/A</v>
          </cell>
        </row>
        <row r="13127">
          <cell r="K13127" t="str">
            <v>21103</v>
          </cell>
          <cell r="L13127" t="e">
            <v>#N/A</v>
          </cell>
        </row>
        <row r="13128">
          <cell r="K13128" t="str">
            <v>21101</v>
          </cell>
          <cell r="L13128" t="e">
            <v>#N/A</v>
          </cell>
        </row>
        <row r="13129">
          <cell r="K13129" t="str">
            <v>21102</v>
          </cell>
          <cell r="L13129" t="e">
            <v>#N/A</v>
          </cell>
        </row>
        <row r="13130">
          <cell r="K13130" t="str">
            <v>21101</v>
          </cell>
          <cell r="L13130" t="e">
            <v>#N/A</v>
          </cell>
        </row>
        <row r="13131">
          <cell r="K13131" t="str">
            <v>21102</v>
          </cell>
          <cell r="L13131" t="e">
            <v>#N/A</v>
          </cell>
        </row>
        <row r="13132">
          <cell r="K13132" t="str">
            <v>21101</v>
          </cell>
          <cell r="L13132" t="e">
            <v>#N/A</v>
          </cell>
        </row>
        <row r="13133">
          <cell r="K13133" t="str">
            <v>21102</v>
          </cell>
          <cell r="L13133" t="e">
            <v>#N/A</v>
          </cell>
        </row>
        <row r="13134">
          <cell r="K13134" t="str">
            <v>21203</v>
          </cell>
          <cell r="L13134" t="e">
            <v>#N/A</v>
          </cell>
        </row>
        <row r="13135">
          <cell r="K13135" t="str">
            <v>21102</v>
          </cell>
          <cell r="L13135" t="e">
            <v>#N/A</v>
          </cell>
        </row>
        <row r="13136">
          <cell r="K13136" t="str">
            <v>21101</v>
          </cell>
          <cell r="L13136" t="e">
            <v>#N/A</v>
          </cell>
        </row>
        <row r="13137">
          <cell r="K13137" t="str">
            <v>21101</v>
          </cell>
          <cell r="L13137" t="e">
            <v>#N/A</v>
          </cell>
        </row>
        <row r="13138">
          <cell r="K13138" t="str">
            <v>21101</v>
          </cell>
          <cell r="L13138" t="e">
            <v>#N/A</v>
          </cell>
        </row>
        <row r="13139">
          <cell r="K13139" t="str">
            <v>21103</v>
          </cell>
          <cell r="L13139" t="e">
            <v>#N/A</v>
          </cell>
        </row>
        <row r="13140">
          <cell r="K13140" t="str">
            <v>21103</v>
          </cell>
          <cell r="L13140" t="e">
            <v>#N/A</v>
          </cell>
        </row>
        <row r="13141">
          <cell r="K13141" t="str">
            <v>21101</v>
          </cell>
          <cell r="L13141" t="e">
            <v>#N/A</v>
          </cell>
        </row>
        <row r="13142">
          <cell r="K13142" t="str">
            <v>21110</v>
          </cell>
          <cell r="L13142" t="e">
            <v>#N/A</v>
          </cell>
        </row>
        <row r="13143">
          <cell r="K13143" t="str">
            <v>21110</v>
          </cell>
          <cell r="L13143" t="e">
            <v>#N/A</v>
          </cell>
        </row>
        <row r="13144">
          <cell r="K13144" t="str">
            <v>21147</v>
          </cell>
          <cell r="L13144" t="e">
            <v>#N/A</v>
          </cell>
        </row>
        <row r="13145">
          <cell r="K13145" t="str">
            <v>21104</v>
          </cell>
          <cell r="L13145" t="e">
            <v>#N/A</v>
          </cell>
        </row>
        <row r="13146">
          <cell r="K13146" t="str">
            <v>21102</v>
          </cell>
          <cell r="L13146" t="e">
            <v>#N/A</v>
          </cell>
        </row>
        <row r="13147">
          <cell r="K13147" t="str">
            <v>21102</v>
          </cell>
          <cell r="L13147" t="e">
            <v>#N/A</v>
          </cell>
        </row>
        <row r="13148">
          <cell r="K13148" t="str">
            <v>21102</v>
          </cell>
          <cell r="L13148" t="e">
            <v>#N/A</v>
          </cell>
        </row>
        <row r="13149">
          <cell r="K13149" t="str">
            <v>21101</v>
          </cell>
          <cell r="L13149" t="e">
            <v>#N/A</v>
          </cell>
        </row>
        <row r="13150">
          <cell r="K13150" t="str">
            <v>21101</v>
          </cell>
          <cell r="L13150" t="e">
            <v>#N/A</v>
          </cell>
        </row>
        <row r="13151">
          <cell r="K13151" t="str">
            <v>21102</v>
          </cell>
          <cell r="L13151" t="e">
            <v>#N/A</v>
          </cell>
        </row>
        <row r="13152">
          <cell r="K13152" t="str">
            <v>21105</v>
          </cell>
          <cell r="L13152" t="e">
            <v>#N/A</v>
          </cell>
        </row>
        <row r="13153">
          <cell r="K13153" t="str">
            <v>21105</v>
          </cell>
          <cell r="L13153" t="e">
            <v>#N/A</v>
          </cell>
        </row>
        <row r="13154">
          <cell r="K13154" t="str">
            <v>21102</v>
          </cell>
          <cell r="L13154" t="e">
            <v>#N/A</v>
          </cell>
        </row>
        <row r="13155">
          <cell r="K13155" t="str">
            <v>21106</v>
          </cell>
          <cell r="L13155" t="e">
            <v>#N/A</v>
          </cell>
        </row>
        <row r="13156">
          <cell r="K13156" t="str">
            <v>21109</v>
          </cell>
          <cell r="L13156" t="e">
            <v>#N/A</v>
          </cell>
        </row>
        <row r="13157">
          <cell r="K13157" t="str">
            <v>21101</v>
          </cell>
          <cell r="L13157" t="e">
            <v>#N/A</v>
          </cell>
        </row>
        <row r="13158">
          <cell r="K13158" t="str">
            <v>21106</v>
          </cell>
          <cell r="L13158" t="e">
            <v>#N/A</v>
          </cell>
        </row>
        <row r="13159">
          <cell r="K13159" t="str">
            <v>21108</v>
          </cell>
          <cell r="L13159" t="e">
            <v>#N/A</v>
          </cell>
        </row>
        <row r="13160">
          <cell r="K13160" t="str">
            <v>21602</v>
          </cell>
          <cell r="L13160" t="e">
            <v>#N/A</v>
          </cell>
        </row>
        <row r="13161">
          <cell r="K13161" t="str">
            <v>21602</v>
          </cell>
          <cell r="L13161" t="e">
            <v>#N/A</v>
          </cell>
        </row>
        <row r="13162">
          <cell r="K13162" t="str">
            <v>21421</v>
          </cell>
          <cell r="L13162" t="e">
            <v>#N/A</v>
          </cell>
        </row>
        <row r="13163">
          <cell r="K13163" t="str">
            <v>21421</v>
          </cell>
          <cell r="L13163" t="e">
            <v>#N/A</v>
          </cell>
        </row>
        <row r="13164">
          <cell r="K13164" t="str">
            <v>21421</v>
          </cell>
          <cell r="L13164" t="e">
            <v>#N/A</v>
          </cell>
        </row>
        <row r="13165">
          <cell r="K13165" t="str">
            <v>21422</v>
          </cell>
          <cell r="L13165" t="e">
            <v>#N/A</v>
          </cell>
        </row>
        <row r="13166">
          <cell r="K13166" t="str">
            <v>21422</v>
          </cell>
          <cell r="L13166" t="e">
            <v>#N/A</v>
          </cell>
        </row>
        <row r="13167">
          <cell r="K13167" t="str">
            <v>21422</v>
          </cell>
          <cell r="L13167" t="e">
            <v>#N/A</v>
          </cell>
        </row>
        <row r="13168">
          <cell r="K13168" t="str">
            <v>21421</v>
          </cell>
          <cell r="L13168" t="e">
            <v>#N/A</v>
          </cell>
        </row>
        <row r="13169">
          <cell r="K13169" t="str">
            <v>21421</v>
          </cell>
          <cell r="L13169" t="e">
            <v>#N/A</v>
          </cell>
        </row>
        <row r="13170">
          <cell r="K13170" t="str">
            <v>21421</v>
          </cell>
          <cell r="L13170" t="e">
            <v>#N/A</v>
          </cell>
        </row>
        <row r="13171">
          <cell r="K13171" t="str">
            <v>21421</v>
          </cell>
          <cell r="L13171" t="e">
            <v>#N/A</v>
          </cell>
        </row>
        <row r="13172">
          <cell r="K13172" t="str">
            <v>21421</v>
          </cell>
          <cell r="L13172" t="e">
            <v>#N/A</v>
          </cell>
        </row>
        <row r="13173">
          <cell r="K13173" t="str">
            <v>21421</v>
          </cell>
          <cell r="L13173" t="e">
            <v>#N/A</v>
          </cell>
        </row>
        <row r="13174">
          <cell r="K13174" t="str">
            <v>21421</v>
          </cell>
          <cell r="L13174" t="e">
            <v>#N/A</v>
          </cell>
        </row>
        <row r="13175">
          <cell r="K13175" t="str">
            <v>21421</v>
          </cell>
          <cell r="L13175" t="e">
            <v>#N/A</v>
          </cell>
        </row>
        <row r="13176">
          <cell r="K13176" t="str">
            <v>21421</v>
          </cell>
          <cell r="L13176" t="e">
            <v>#N/A</v>
          </cell>
        </row>
        <row r="13177">
          <cell r="K13177" t="str">
            <v>21421</v>
          </cell>
          <cell r="L13177" t="e">
            <v>#N/A</v>
          </cell>
        </row>
        <row r="13178">
          <cell r="K13178" t="str">
            <v>21421</v>
          </cell>
          <cell r="L13178" t="e">
            <v>#N/A</v>
          </cell>
        </row>
        <row r="13179">
          <cell r="K13179" t="str">
            <v>21421</v>
          </cell>
          <cell r="L13179" t="e">
            <v>#N/A</v>
          </cell>
        </row>
        <row r="13180">
          <cell r="K13180" t="str">
            <v>21421</v>
          </cell>
          <cell r="L13180" t="e">
            <v>#N/A</v>
          </cell>
        </row>
        <row r="13181">
          <cell r="K13181" t="str">
            <v>21421</v>
          </cell>
          <cell r="L13181" t="e">
            <v>#N/A</v>
          </cell>
        </row>
        <row r="13182">
          <cell r="K13182" t="str">
            <v>21421</v>
          </cell>
          <cell r="L13182" t="e">
            <v>#N/A</v>
          </cell>
        </row>
        <row r="13183">
          <cell r="K13183" t="str">
            <v>21421</v>
          </cell>
          <cell r="L13183" t="e">
            <v>#N/A</v>
          </cell>
        </row>
        <row r="13184">
          <cell r="K13184" t="str">
            <v>21421</v>
          </cell>
          <cell r="L13184" t="e">
            <v>#N/A</v>
          </cell>
        </row>
        <row r="13185">
          <cell r="K13185" t="str">
            <v>21421</v>
          </cell>
          <cell r="L13185" t="e">
            <v>#N/A</v>
          </cell>
        </row>
        <row r="13186">
          <cell r="K13186" t="str">
            <v>21421</v>
          </cell>
          <cell r="L13186" t="e">
            <v>#N/A</v>
          </cell>
        </row>
        <row r="13187">
          <cell r="K13187" t="str">
            <v>21421</v>
          </cell>
          <cell r="L13187" t="e">
            <v>#N/A</v>
          </cell>
        </row>
        <row r="13188">
          <cell r="K13188" t="str">
            <v>21421</v>
          </cell>
          <cell r="L13188" t="e">
            <v>#N/A</v>
          </cell>
        </row>
        <row r="13189">
          <cell r="K13189" t="str">
            <v>21421</v>
          </cell>
          <cell r="L13189" t="e">
            <v>#N/A</v>
          </cell>
        </row>
        <row r="13190">
          <cell r="K13190" t="str">
            <v>21421</v>
          </cell>
          <cell r="L13190" t="e">
            <v>#N/A</v>
          </cell>
        </row>
        <row r="13191">
          <cell r="K13191" t="str">
            <v>21421</v>
          </cell>
          <cell r="L13191" t="e">
            <v>#N/A</v>
          </cell>
        </row>
        <row r="13192">
          <cell r="K13192" t="str">
            <v>21421</v>
          </cell>
          <cell r="L13192" t="e">
            <v>#N/A</v>
          </cell>
        </row>
        <row r="13193">
          <cell r="K13193" t="str">
            <v>21421</v>
          </cell>
          <cell r="L13193" t="e">
            <v>#N/A</v>
          </cell>
        </row>
        <row r="13194">
          <cell r="K13194" t="str">
            <v>21421</v>
          </cell>
          <cell r="L13194" t="e">
            <v>#N/A</v>
          </cell>
        </row>
        <row r="13195">
          <cell r="K13195" t="str">
            <v>21421</v>
          </cell>
          <cell r="L13195" t="e">
            <v>#N/A</v>
          </cell>
        </row>
        <row r="13196">
          <cell r="K13196" t="str">
            <v>21421</v>
          </cell>
          <cell r="L13196" t="e">
            <v>#N/A</v>
          </cell>
        </row>
        <row r="13197">
          <cell r="K13197" t="str">
            <v>21421</v>
          </cell>
          <cell r="L13197" t="e">
            <v>#N/A</v>
          </cell>
        </row>
        <row r="13198">
          <cell r="K13198" t="str">
            <v>21421</v>
          </cell>
          <cell r="L13198" t="e">
            <v>#N/A</v>
          </cell>
        </row>
        <row r="13199">
          <cell r="K13199" t="str">
            <v>21421</v>
          </cell>
          <cell r="L13199" t="e">
            <v>#N/A</v>
          </cell>
        </row>
        <row r="13200">
          <cell r="K13200" t="str">
            <v>21421</v>
          </cell>
          <cell r="L13200" t="e">
            <v>#N/A</v>
          </cell>
        </row>
        <row r="13201">
          <cell r="K13201" t="str">
            <v>21421</v>
          </cell>
          <cell r="L13201" t="e">
            <v>#N/A</v>
          </cell>
        </row>
        <row r="13202">
          <cell r="K13202" t="str">
            <v>21421</v>
          </cell>
          <cell r="L13202" t="e">
            <v>#N/A</v>
          </cell>
        </row>
        <row r="13203">
          <cell r="K13203" t="str">
            <v>21421</v>
          </cell>
          <cell r="L13203" t="e">
            <v>#N/A</v>
          </cell>
        </row>
        <row r="13204">
          <cell r="K13204" t="str">
            <v>25120</v>
          </cell>
          <cell r="L13204" t="e">
            <v>#N/A</v>
          </cell>
        </row>
        <row r="13205">
          <cell r="K13205" t="str">
            <v>25120</v>
          </cell>
          <cell r="L13205" t="e">
            <v>#N/A</v>
          </cell>
        </row>
        <row r="13206">
          <cell r="K13206" t="str">
            <v>21704</v>
          </cell>
          <cell r="L13206" t="e">
            <v>#N/A</v>
          </cell>
        </row>
        <row r="13207">
          <cell r="K13207" t="str">
            <v>21704</v>
          </cell>
          <cell r="L13207" t="e">
            <v>#N/A</v>
          </cell>
        </row>
        <row r="13208">
          <cell r="K13208" t="str">
            <v>22511</v>
          </cell>
          <cell r="L13208" t="e">
            <v>#N/A</v>
          </cell>
        </row>
        <row r="13209">
          <cell r="K13209" t="str">
            <v>22511</v>
          </cell>
          <cell r="L13209" t="e">
            <v>#N/A</v>
          </cell>
        </row>
        <row r="13210">
          <cell r="K13210" t="str">
            <v>22511</v>
          </cell>
          <cell r="L13210" t="e">
            <v>#N/A</v>
          </cell>
        </row>
        <row r="13211">
          <cell r="K13211" t="str">
            <v>22511</v>
          </cell>
          <cell r="L13211" t="e">
            <v>#N/A</v>
          </cell>
        </row>
        <row r="13212">
          <cell r="K13212" t="str">
            <v>22511</v>
          </cell>
          <cell r="L13212" t="e">
            <v>#N/A</v>
          </cell>
        </row>
        <row r="13213">
          <cell r="K13213" t="str">
            <v>22511</v>
          </cell>
          <cell r="L13213" t="e">
            <v>#N/A</v>
          </cell>
        </row>
        <row r="13214">
          <cell r="K13214" t="str">
            <v>22511</v>
          </cell>
          <cell r="L13214" t="e">
            <v>#N/A</v>
          </cell>
        </row>
        <row r="13215">
          <cell r="K13215" t="str">
            <v>22511</v>
          </cell>
          <cell r="L13215" t="e">
            <v>#N/A</v>
          </cell>
        </row>
        <row r="13216">
          <cell r="K13216" t="str">
            <v>22511</v>
          </cell>
          <cell r="L13216" t="e">
            <v>#N/A</v>
          </cell>
        </row>
        <row r="13217">
          <cell r="K13217" t="str">
            <v>22511</v>
          </cell>
          <cell r="L13217" t="e">
            <v>#N/A</v>
          </cell>
        </row>
        <row r="13218">
          <cell r="K13218" t="str">
            <v>22511</v>
          </cell>
          <cell r="L13218" t="e">
            <v>#N/A</v>
          </cell>
        </row>
        <row r="13219">
          <cell r="K13219" t="str">
            <v>21410</v>
          </cell>
          <cell r="L13219" t="e">
            <v>#N/A</v>
          </cell>
        </row>
        <row r="13220">
          <cell r="K13220" t="str">
            <v>21410</v>
          </cell>
          <cell r="L13220" t="e">
            <v>#N/A</v>
          </cell>
        </row>
        <row r="13221">
          <cell r="K13221" t="str">
            <v>21454</v>
          </cell>
          <cell r="L13221" t="e">
            <v>#N/A</v>
          </cell>
        </row>
        <row r="13222">
          <cell r="K13222" t="str">
            <v>21454</v>
          </cell>
          <cell r="L13222" t="e">
            <v>#N/A</v>
          </cell>
        </row>
        <row r="13223">
          <cell r="K13223" t="str">
            <v>21454</v>
          </cell>
          <cell r="L13223" t="e">
            <v>#N/A</v>
          </cell>
        </row>
        <row r="13224">
          <cell r="K13224" t="str">
            <v>21454</v>
          </cell>
          <cell r="L13224" t="e">
            <v>#N/A</v>
          </cell>
        </row>
        <row r="13225">
          <cell r="K13225" t="str">
            <v>21453</v>
          </cell>
          <cell r="L13225" t="e">
            <v>#N/A</v>
          </cell>
        </row>
        <row r="13226">
          <cell r="K13226" t="str">
            <v>21453</v>
          </cell>
          <cell r="L13226" t="e">
            <v>#N/A</v>
          </cell>
        </row>
        <row r="13227">
          <cell r="K13227" t="str">
            <v>21450</v>
          </cell>
          <cell r="L13227" t="e">
            <v>#N/A</v>
          </cell>
        </row>
        <row r="13228">
          <cell r="K13228" t="str">
            <v>21450</v>
          </cell>
          <cell r="L13228" t="e">
            <v>#N/A</v>
          </cell>
        </row>
        <row r="13229">
          <cell r="K13229" t="str">
            <v>21450</v>
          </cell>
          <cell r="L13229" t="e">
            <v>#N/A</v>
          </cell>
        </row>
        <row r="13230">
          <cell r="K13230" t="str">
            <v>21330</v>
          </cell>
          <cell r="L13230" t="e">
            <v>#N/A</v>
          </cell>
        </row>
        <row r="13231">
          <cell r="K13231" t="str">
            <v>21330</v>
          </cell>
          <cell r="L13231" t="e">
            <v>#N/A</v>
          </cell>
        </row>
        <row r="13232">
          <cell r="K13232" t="str">
            <v>21330</v>
          </cell>
          <cell r="L13232" t="e">
            <v>#N/A</v>
          </cell>
        </row>
        <row r="13233">
          <cell r="K13233" t="str">
            <v>21433</v>
          </cell>
          <cell r="L13233" t="e">
            <v>#N/A</v>
          </cell>
        </row>
        <row r="13234">
          <cell r="K13234" t="str">
            <v>21433</v>
          </cell>
          <cell r="L13234" t="e">
            <v>#N/A</v>
          </cell>
        </row>
        <row r="13235">
          <cell r="K13235" t="str">
            <v>21421</v>
          </cell>
          <cell r="L13235" t="e">
            <v>#N/A</v>
          </cell>
        </row>
        <row r="13236">
          <cell r="K13236" t="str">
            <v>21421</v>
          </cell>
          <cell r="L13236" t="e">
            <v>#N/A</v>
          </cell>
        </row>
        <row r="13237">
          <cell r="K13237" t="str">
            <v>21421</v>
          </cell>
          <cell r="L13237" t="e">
            <v>#N/A</v>
          </cell>
        </row>
        <row r="13238">
          <cell r="K13238" t="str">
            <v>21410</v>
          </cell>
          <cell r="L13238" t="e">
            <v>#N/A</v>
          </cell>
        </row>
        <row r="13239">
          <cell r="K13239" t="str">
            <v>21410</v>
          </cell>
          <cell r="L13239" t="e">
            <v>#N/A</v>
          </cell>
        </row>
        <row r="13240">
          <cell r="K13240" t="str">
            <v>21410</v>
          </cell>
          <cell r="L13240" t="e">
            <v>#N/A</v>
          </cell>
        </row>
        <row r="13241">
          <cell r="K13241" t="str">
            <v>21410</v>
          </cell>
          <cell r="L13241" t="e">
            <v>#N/A</v>
          </cell>
        </row>
        <row r="13242">
          <cell r="K13242" t="str">
            <v>21410</v>
          </cell>
          <cell r="L13242" t="e">
            <v>#N/A</v>
          </cell>
        </row>
        <row r="13243">
          <cell r="K13243" t="str">
            <v>21410</v>
          </cell>
          <cell r="L13243" t="e">
            <v>#N/A</v>
          </cell>
        </row>
        <row r="13244">
          <cell r="K13244" t="str">
            <v>21410</v>
          </cell>
          <cell r="L13244" t="e">
            <v>#N/A</v>
          </cell>
        </row>
        <row r="13245">
          <cell r="K13245" t="str">
            <v>21410</v>
          </cell>
          <cell r="L13245" t="e">
            <v>#N/A</v>
          </cell>
        </row>
        <row r="13246">
          <cell r="K13246" t="str">
            <v>21410</v>
          </cell>
          <cell r="L13246" t="e">
            <v>#N/A</v>
          </cell>
        </row>
        <row r="13247">
          <cell r="K13247" t="str">
            <v>21410</v>
          </cell>
          <cell r="L13247" t="e">
            <v>#N/A</v>
          </cell>
        </row>
        <row r="13248">
          <cell r="K13248" t="str">
            <v>21410</v>
          </cell>
          <cell r="L13248" t="e">
            <v>#N/A</v>
          </cell>
        </row>
        <row r="13249">
          <cell r="K13249" t="str">
            <v>21410</v>
          </cell>
          <cell r="L13249" t="e">
            <v>#N/A</v>
          </cell>
        </row>
        <row r="13250">
          <cell r="K13250" t="str">
            <v>21410</v>
          </cell>
          <cell r="L13250" t="e">
            <v>#N/A</v>
          </cell>
        </row>
        <row r="13251">
          <cell r="K13251" t="str">
            <v>21410</v>
          </cell>
          <cell r="L13251" t="e">
            <v>#N/A</v>
          </cell>
        </row>
        <row r="13252">
          <cell r="K13252" t="str">
            <v>21410</v>
          </cell>
          <cell r="L13252" t="e">
            <v>#N/A</v>
          </cell>
        </row>
        <row r="13253">
          <cell r="K13253" t="str">
            <v>21410</v>
          </cell>
          <cell r="L13253" t="e">
            <v>#N/A</v>
          </cell>
        </row>
        <row r="13254">
          <cell r="K13254" t="str">
            <v>21420</v>
          </cell>
          <cell r="L13254" t="e">
            <v>#N/A</v>
          </cell>
        </row>
        <row r="13255">
          <cell r="K13255" t="str">
            <v>21420</v>
          </cell>
          <cell r="L13255" t="e">
            <v>#N/A</v>
          </cell>
        </row>
        <row r="13256">
          <cell r="K13256" t="str">
            <v>21420</v>
          </cell>
          <cell r="L13256" t="e">
            <v>#N/A</v>
          </cell>
        </row>
        <row r="13257">
          <cell r="K13257" t="str">
            <v>21420</v>
          </cell>
          <cell r="L13257" t="e">
            <v>#N/A</v>
          </cell>
        </row>
        <row r="13258">
          <cell r="K13258" t="str">
            <v>21420</v>
          </cell>
          <cell r="L13258" t="e">
            <v>#N/A</v>
          </cell>
        </row>
        <row r="13259">
          <cell r="K13259" t="str">
            <v>21420</v>
          </cell>
          <cell r="L13259" t="e">
            <v>#N/A</v>
          </cell>
        </row>
        <row r="13260">
          <cell r="K13260" t="str">
            <v>21420</v>
          </cell>
          <cell r="L13260" t="e">
            <v>#N/A</v>
          </cell>
        </row>
        <row r="13261">
          <cell r="K13261" t="str">
            <v>21420</v>
          </cell>
          <cell r="L13261" t="e">
            <v>#N/A</v>
          </cell>
        </row>
        <row r="13262">
          <cell r="K13262" t="str">
            <v>21420</v>
          </cell>
          <cell r="L13262" t="e">
            <v>#N/A</v>
          </cell>
        </row>
        <row r="13263">
          <cell r="K13263" t="str">
            <v>21420</v>
          </cell>
          <cell r="L13263" t="e">
            <v>#N/A</v>
          </cell>
        </row>
        <row r="13264">
          <cell r="K13264" t="str">
            <v>21410</v>
          </cell>
          <cell r="L13264" t="e">
            <v>#N/A</v>
          </cell>
        </row>
        <row r="13265">
          <cell r="K13265" t="str">
            <v>21410</v>
          </cell>
          <cell r="L13265" t="e">
            <v>#N/A</v>
          </cell>
        </row>
        <row r="13266">
          <cell r="K13266" t="str">
            <v>21410</v>
          </cell>
          <cell r="L13266" t="e">
            <v>#N/A</v>
          </cell>
        </row>
        <row r="13267">
          <cell r="K13267" t="str">
            <v>21410</v>
          </cell>
          <cell r="L13267" t="e">
            <v>#N/A</v>
          </cell>
        </row>
        <row r="13268">
          <cell r="K13268" t="str">
            <v>21434</v>
          </cell>
          <cell r="L13268" t="e">
            <v>#N/A</v>
          </cell>
        </row>
        <row r="13269">
          <cell r="K13269" t="str">
            <v>21434</v>
          </cell>
          <cell r="L13269" t="e">
            <v>#N/A</v>
          </cell>
        </row>
        <row r="13270">
          <cell r="K13270" t="str">
            <v>21434</v>
          </cell>
          <cell r="L13270" t="e">
            <v>#N/A</v>
          </cell>
        </row>
        <row r="13271">
          <cell r="K13271" t="str">
            <v>25117</v>
          </cell>
          <cell r="L13271" t="e">
            <v>#N/A</v>
          </cell>
        </row>
        <row r="13272">
          <cell r="K13272" t="str">
            <v>25117</v>
          </cell>
          <cell r="L13272" t="e">
            <v>#N/A</v>
          </cell>
        </row>
        <row r="13273">
          <cell r="K13273" t="str">
            <v>25117</v>
          </cell>
          <cell r="L13273" t="e">
            <v>#N/A</v>
          </cell>
        </row>
        <row r="13274">
          <cell r="K13274" t="str">
            <v>25118</v>
          </cell>
          <cell r="L13274" t="e">
            <v>#N/A</v>
          </cell>
        </row>
        <row r="13275">
          <cell r="K13275" t="str">
            <v>25118</v>
          </cell>
          <cell r="L13275" t="e">
            <v>#N/A</v>
          </cell>
        </row>
        <row r="13276">
          <cell r="K13276" t="str">
            <v>25118</v>
          </cell>
          <cell r="L13276" t="e">
            <v>#N/A</v>
          </cell>
        </row>
        <row r="13277">
          <cell r="K13277" t="str">
            <v>25117</v>
          </cell>
          <cell r="L13277" t="e">
            <v>#N/A</v>
          </cell>
        </row>
        <row r="13278">
          <cell r="K13278" t="str">
            <v>25117</v>
          </cell>
          <cell r="L13278" t="e">
            <v>#N/A</v>
          </cell>
        </row>
        <row r="13279">
          <cell r="K13279" t="str">
            <v>25117</v>
          </cell>
          <cell r="L13279" t="e">
            <v>#N/A</v>
          </cell>
        </row>
        <row r="13280">
          <cell r="K13280" t="str">
            <v>25117</v>
          </cell>
          <cell r="L13280" t="e">
            <v>#N/A</v>
          </cell>
        </row>
        <row r="13281">
          <cell r="K13281" t="str">
            <v>25117</v>
          </cell>
          <cell r="L13281" t="e">
            <v>#N/A</v>
          </cell>
        </row>
        <row r="13282">
          <cell r="K13282" t="str">
            <v>25119</v>
          </cell>
          <cell r="L13282" t="e">
            <v>#N/A</v>
          </cell>
        </row>
        <row r="13283">
          <cell r="K13283" t="str">
            <v>25119</v>
          </cell>
          <cell r="L13283" t="e">
            <v>#N/A</v>
          </cell>
        </row>
        <row r="13284">
          <cell r="K13284" t="str">
            <v>25119</v>
          </cell>
          <cell r="L13284" t="e">
            <v>#N/A</v>
          </cell>
        </row>
        <row r="13285">
          <cell r="K13285" t="str">
            <v>25119</v>
          </cell>
          <cell r="L13285" t="e">
            <v>#N/A</v>
          </cell>
        </row>
        <row r="13286">
          <cell r="K13286" t="str">
            <v>25119</v>
          </cell>
          <cell r="L13286" t="e">
            <v>#N/A</v>
          </cell>
        </row>
        <row r="13287">
          <cell r="K13287" t="str">
            <v>25119</v>
          </cell>
          <cell r="L13287" t="e">
            <v>#N/A</v>
          </cell>
        </row>
        <row r="13288">
          <cell r="K13288" t="str">
            <v>25119</v>
          </cell>
          <cell r="L13288" t="e">
            <v>#N/A</v>
          </cell>
        </row>
        <row r="13289">
          <cell r="K13289" t="str">
            <v>25119</v>
          </cell>
          <cell r="L13289" t="e">
            <v>#N/A</v>
          </cell>
        </row>
        <row r="13290">
          <cell r="K13290" t="str">
            <v>25119</v>
          </cell>
          <cell r="L13290" t="e">
            <v>#N/A</v>
          </cell>
        </row>
        <row r="13291">
          <cell r="K13291" t="str">
            <v>25119</v>
          </cell>
          <cell r="L13291" t="e">
            <v>#N/A</v>
          </cell>
        </row>
        <row r="13292">
          <cell r="K13292" t="str">
            <v>25119</v>
          </cell>
          <cell r="L13292" t="e">
            <v>#N/A</v>
          </cell>
        </row>
        <row r="13293">
          <cell r="K13293" t="str">
            <v>25119</v>
          </cell>
          <cell r="L13293" t="e">
            <v>#N/A</v>
          </cell>
        </row>
        <row r="13294">
          <cell r="K13294" t="str">
            <v>25119</v>
          </cell>
          <cell r="L13294" t="e">
            <v>#N/A</v>
          </cell>
        </row>
        <row r="13295">
          <cell r="K13295" t="str">
            <v>25119</v>
          </cell>
          <cell r="L13295" t="e">
            <v>#N/A</v>
          </cell>
        </row>
        <row r="13296">
          <cell r="K13296" t="str">
            <v>25120</v>
          </cell>
          <cell r="L13296" t="e">
            <v>#N/A</v>
          </cell>
        </row>
        <row r="13297">
          <cell r="K13297" t="str">
            <v>25120</v>
          </cell>
          <cell r="L13297" t="e">
            <v>#N/A</v>
          </cell>
        </row>
        <row r="13298">
          <cell r="K13298" t="str">
            <v>25120</v>
          </cell>
          <cell r="L13298" t="e">
            <v>#N/A</v>
          </cell>
        </row>
        <row r="13299">
          <cell r="K13299" t="str">
            <v>25120</v>
          </cell>
          <cell r="L13299" t="e">
            <v>#N/A</v>
          </cell>
        </row>
        <row r="13300">
          <cell r="K13300" t="str">
            <v>25120</v>
          </cell>
          <cell r="L13300" t="e">
            <v>#N/A</v>
          </cell>
        </row>
        <row r="13301">
          <cell r="K13301" t="str">
            <v>25120</v>
          </cell>
          <cell r="L13301" t="e">
            <v>#N/A</v>
          </cell>
        </row>
        <row r="13302">
          <cell r="K13302" t="str">
            <v>25113</v>
          </cell>
          <cell r="L13302" t="e">
            <v>#N/A</v>
          </cell>
        </row>
        <row r="13303">
          <cell r="K13303" t="str">
            <v>25113</v>
          </cell>
          <cell r="L13303" t="e">
            <v>#N/A</v>
          </cell>
        </row>
        <row r="13304">
          <cell r="K13304" t="str">
            <v>25117</v>
          </cell>
          <cell r="L13304" t="e">
            <v>#N/A</v>
          </cell>
        </row>
        <row r="13305">
          <cell r="K13305" t="str">
            <v>25117</v>
          </cell>
          <cell r="L13305" t="e">
            <v>#N/A</v>
          </cell>
        </row>
        <row r="13306">
          <cell r="K13306" t="str">
            <v>25118</v>
          </cell>
          <cell r="L13306" t="e">
            <v>#N/A</v>
          </cell>
        </row>
        <row r="13307">
          <cell r="K13307" t="str">
            <v>25118</v>
          </cell>
          <cell r="L13307" t="e">
            <v>#N/A</v>
          </cell>
        </row>
        <row r="13308">
          <cell r="K13308" t="str">
            <v>21431</v>
          </cell>
          <cell r="L13308" t="e">
            <v>#N/A</v>
          </cell>
        </row>
        <row r="13309">
          <cell r="K13309" t="str">
            <v>21431</v>
          </cell>
          <cell r="L13309" t="e">
            <v>#N/A</v>
          </cell>
        </row>
        <row r="13310">
          <cell r="K13310" t="str">
            <v>21431</v>
          </cell>
          <cell r="L13310" t="e">
            <v>#N/A</v>
          </cell>
        </row>
        <row r="13311">
          <cell r="K13311" t="str">
            <v>21434</v>
          </cell>
          <cell r="L13311" t="e">
            <v>#N/A</v>
          </cell>
        </row>
        <row r="13312">
          <cell r="K13312" t="str">
            <v>21434</v>
          </cell>
          <cell r="L13312" t="e">
            <v>#N/A</v>
          </cell>
        </row>
        <row r="13313">
          <cell r="K13313" t="str">
            <v>21440</v>
          </cell>
          <cell r="L13313" t="e">
            <v>#N/A</v>
          </cell>
        </row>
        <row r="13314">
          <cell r="K13314" t="str">
            <v>21440</v>
          </cell>
          <cell r="L13314" t="e">
            <v>#N/A</v>
          </cell>
        </row>
        <row r="13315">
          <cell r="K13315" t="str">
            <v>22511</v>
          </cell>
          <cell r="L13315" t="e">
            <v>#N/A</v>
          </cell>
        </row>
        <row r="13316">
          <cell r="K13316" t="str">
            <v>22511</v>
          </cell>
          <cell r="L13316" t="e">
            <v>#N/A</v>
          </cell>
        </row>
        <row r="13317">
          <cell r="K13317" t="str">
            <v>21430</v>
          </cell>
          <cell r="L13317" t="e">
            <v>#N/A</v>
          </cell>
        </row>
        <row r="13318">
          <cell r="K13318" t="str">
            <v>21430</v>
          </cell>
          <cell r="L13318" t="e">
            <v>#N/A</v>
          </cell>
        </row>
        <row r="13319">
          <cell r="K13319" t="str">
            <v>21516</v>
          </cell>
          <cell r="L13319" t="e">
            <v>#N/A</v>
          </cell>
        </row>
        <row r="13320">
          <cell r="K13320" t="str">
            <v>21516</v>
          </cell>
          <cell r="L13320" t="e">
            <v>#N/A</v>
          </cell>
        </row>
        <row r="13321">
          <cell r="K13321" t="str">
            <v>21451</v>
          </cell>
          <cell r="L13321" t="e">
            <v>#N/A</v>
          </cell>
        </row>
        <row r="13322">
          <cell r="K13322" t="str">
            <v>21451</v>
          </cell>
          <cell r="L13322" t="e">
            <v>#N/A</v>
          </cell>
        </row>
        <row r="13323">
          <cell r="K13323" t="str">
            <v>21451</v>
          </cell>
          <cell r="L13323" t="e">
            <v>#N/A</v>
          </cell>
        </row>
        <row r="13324">
          <cell r="K13324" t="str">
            <v>21451</v>
          </cell>
          <cell r="L13324" t="e">
            <v>#N/A</v>
          </cell>
        </row>
        <row r="13325">
          <cell r="K13325" t="str">
            <v>21212</v>
          </cell>
          <cell r="L13325" t="e">
            <v>#N/A</v>
          </cell>
        </row>
        <row r="13326">
          <cell r="K13326" t="str">
            <v>21212</v>
          </cell>
          <cell r="L13326" t="e">
            <v>#N/A</v>
          </cell>
        </row>
        <row r="13327">
          <cell r="K13327" t="str">
            <v>21210</v>
          </cell>
          <cell r="L13327" t="e">
            <v>#N/A</v>
          </cell>
        </row>
        <row r="13328">
          <cell r="K13328" t="str">
            <v>21210</v>
          </cell>
          <cell r="L13328" t="e">
            <v>#N/A</v>
          </cell>
        </row>
        <row r="13329">
          <cell r="K13329" t="str">
            <v>21212</v>
          </cell>
          <cell r="L13329" t="e">
            <v>#N/A</v>
          </cell>
        </row>
        <row r="13330">
          <cell r="K13330" t="str">
            <v>21211</v>
          </cell>
          <cell r="L13330" t="e">
            <v>#N/A</v>
          </cell>
        </row>
        <row r="13331">
          <cell r="K13331" t="str">
            <v>21211</v>
          </cell>
          <cell r="L13331" t="e">
            <v>#N/A</v>
          </cell>
        </row>
        <row r="13332">
          <cell r="K13332" t="str">
            <v>21211</v>
          </cell>
          <cell r="L13332" t="e">
            <v>#N/A</v>
          </cell>
        </row>
        <row r="13333">
          <cell r="K13333" t="str">
            <v>21211</v>
          </cell>
          <cell r="L13333" t="e">
            <v>#N/A</v>
          </cell>
        </row>
        <row r="13334">
          <cell r="K13334" t="str">
            <v>21434</v>
          </cell>
          <cell r="L13334" t="e">
            <v>#N/A</v>
          </cell>
        </row>
        <row r="13335">
          <cell r="K13335" t="str">
            <v>21434</v>
          </cell>
          <cell r="L13335" t="e">
            <v>#N/A</v>
          </cell>
        </row>
        <row r="13336">
          <cell r="K13336" t="str">
            <v>21434</v>
          </cell>
          <cell r="L13336" t="e">
            <v>#N/A</v>
          </cell>
        </row>
        <row r="13337">
          <cell r="K13337" t="str">
            <v>21434</v>
          </cell>
          <cell r="L13337" t="e">
            <v>#N/A</v>
          </cell>
        </row>
        <row r="13338">
          <cell r="K13338" t="str">
            <v>21434</v>
          </cell>
          <cell r="L13338" t="e">
            <v>#N/A</v>
          </cell>
        </row>
        <row r="13339">
          <cell r="K13339" t="str">
            <v>21434</v>
          </cell>
          <cell r="L13339" t="e">
            <v>#N/A</v>
          </cell>
        </row>
        <row r="13340">
          <cell r="K13340" t="str">
            <v>25122</v>
          </cell>
          <cell r="L13340" t="e">
            <v>#N/A</v>
          </cell>
        </row>
        <row r="13341">
          <cell r="K13341" t="str">
            <v>25122</v>
          </cell>
          <cell r="L13341" t="e">
            <v>#N/A</v>
          </cell>
        </row>
        <row r="13342">
          <cell r="K13342" t="str">
            <v>21437</v>
          </cell>
          <cell r="L13342" t="e">
            <v>#N/A</v>
          </cell>
        </row>
        <row r="13343">
          <cell r="K13343" t="str">
            <v>21437</v>
          </cell>
          <cell r="L13343" t="e">
            <v>#N/A</v>
          </cell>
        </row>
        <row r="13344">
          <cell r="K13344" t="str">
            <v>25120</v>
          </cell>
          <cell r="L13344" t="e">
            <v>#N/A</v>
          </cell>
        </row>
        <row r="13345">
          <cell r="K13345" t="str">
            <v>25120</v>
          </cell>
          <cell r="L13345" t="e">
            <v>#N/A</v>
          </cell>
        </row>
        <row r="13346">
          <cell r="K13346" t="str">
            <v>25120</v>
          </cell>
          <cell r="L13346" t="e">
            <v>#N/A</v>
          </cell>
        </row>
        <row r="13347">
          <cell r="K13347" t="str">
            <v>22511</v>
          </cell>
          <cell r="L13347" t="e">
            <v>#N/A</v>
          </cell>
        </row>
        <row r="13348">
          <cell r="K13348" t="str">
            <v>22511</v>
          </cell>
          <cell r="L13348" t="e">
            <v>#N/A</v>
          </cell>
        </row>
        <row r="13349">
          <cell r="K13349" t="str">
            <v>21439</v>
          </cell>
          <cell r="L13349" t="e">
            <v>#N/A</v>
          </cell>
        </row>
        <row r="13350">
          <cell r="K13350" t="str">
            <v>21439</v>
          </cell>
          <cell r="L13350" t="e">
            <v>#N/A</v>
          </cell>
        </row>
        <row r="13351">
          <cell r="K13351" t="str">
            <v>21439</v>
          </cell>
          <cell r="L13351" t="e">
            <v>#N/A</v>
          </cell>
        </row>
        <row r="13352">
          <cell r="K13352" t="str">
            <v>21439</v>
          </cell>
          <cell r="L13352" t="e">
            <v>#N/A</v>
          </cell>
        </row>
        <row r="13353">
          <cell r="K13353" t="str">
            <v>21430</v>
          </cell>
          <cell r="L13353" t="e">
            <v>#N/A</v>
          </cell>
        </row>
        <row r="13354">
          <cell r="K13354" t="str">
            <v>21430</v>
          </cell>
          <cell r="L13354" t="e">
            <v>#N/A</v>
          </cell>
        </row>
        <row r="13355">
          <cell r="K13355" t="str">
            <v>21430</v>
          </cell>
          <cell r="L13355" t="e">
            <v>#N/A</v>
          </cell>
        </row>
        <row r="13356">
          <cell r="K13356" t="str">
            <v>21430</v>
          </cell>
          <cell r="L13356" t="e">
            <v>#N/A</v>
          </cell>
        </row>
        <row r="13357">
          <cell r="K13357" t="str">
            <v>21516</v>
          </cell>
          <cell r="L13357" t="e">
            <v>#N/A</v>
          </cell>
        </row>
        <row r="13358">
          <cell r="K13358" t="str">
            <v>21516</v>
          </cell>
          <cell r="L13358" t="e">
            <v>#N/A</v>
          </cell>
        </row>
        <row r="13359">
          <cell r="K13359" t="str">
            <v>21516</v>
          </cell>
          <cell r="L13359" t="e">
            <v>#N/A</v>
          </cell>
        </row>
        <row r="13360">
          <cell r="K13360" t="str">
            <v>21516</v>
          </cell>
          <cell r="L13360" t="e">
            <v>#N/A</v>
          </cell>
        </row>
        <row r="13361">
          <cell r="K13361" t="str">
            <v>21516</v>
          </cell>
          <cell r="L13361" t="e">
            <v>#N/A</v>
          </cell>
        </row>
        <row r="13362">
          <cell r="K13362" t="str">
            <v>21516</v>
          </cell>
          <cell r="L13362" t="e">
            <v>#N/A</v>
          </cell>
        </row>
        <row r="13363">
          <cell r="K13363" t="str">
            <v>22511</v>
          </cell>
          <cell r="L13363" t="e">
            <v>#N/A</v>
          </cell>
        </row>
        <row r="13364">
          <cell r="K13364" t="str">
            <v>21323</v>
          </cell>
          <cell r="L13364" t="e">
            <v>#N/A</v>
          </cell>
        </row>
        <row r="13365">
          <cell r="K13365" t="str">
            <v>21323</v>
          </cell>
          <cell r="L13365" t="e">
            <v>#N/A</v>
          </cell>
        </row>
        <row r="13366">
          <cell r="K13366" t="str">
            <v>21323</v>
          </cell>
          <cell r="L13366" t="e">
            <v>#N/A</v>
          </cell>
        </row>
        <row r="13367">
          <cell r="K13367" t="str">
            <v>21503</v>
          </cell>
          <cell r="L13367" t="e">
            <v>#N/A</v>
          </cell>
        </row>
        <row r="13368">
          <cell r="K13368" t="str">
            <v>21503</v>
          </cell>
          <cell r="L13368" t="e">
            <v>#N/A</v>
          </cell>
        </row>
        <row r="13369">
          <cell r="K13369" t="str">
            <v>21304</v>
          </cell>
          <cell r="L13369" t="e">
            <v>#N/A</v>
          </cell>
        </row>
        <row r="13370">
          <cell r="K13370" t="str">
            <v>21304</v>
          </cell>
          <cell r="L13370" t="e">
            <v>#N/A</v>
          </cell>
        </row>
        <row r="13371">
          <cell r="K13371" t="str">
            <v>21304</v>
          </cell>
          <cell r="L13371" t="e">
            <v>#N/A</v>
          </cell>
        </row>
        <row r="13372">
          <cell r="K13372" t="str">
            <v>21503</v>
          </cell>
          <cell r="L13372" t="e">
            <v>#N/A</v>
          </cell>
        </row>
        <row r="13373">
          <cell r="K13373" t="str">
            <v>21503</v>
          </cell>
          <cell r="L13373" t="e">
            <v>#N/A</v>
          </cell>
        </row>
        <row r="13374">
          <cell r="K13374" t="str">
            <v>21303</v>
          </cell>
          <cell r="L13374" t="e">
            <v>#N/A</v>
          </cell>
        </row>
        <row r="13375">
          <cell r="K13375" t="str">
            <v>21303</v>
          </cell>
          <cell r="L13375" t="e">
            <v>#N/A</v>
          </cell>
        </row>
        <row r="13376">
          <cell r="K13376" t="str">
            <v>21303</v>
          </cell>
          <cell r="L13376" t="e">
            <v>#N/A</v>
          </cell>
        </row>
        <row r="13377">
          <cell r="K13377" t="str">
            <v>21303</v>
          </cell>
          <cell r="L13377" t="e">
            <v>#N/A</v>
          </cell>
        </row>
        <row r="13378">
          <cell r="K13378" t="str">
            <v>21503</v>
          </cell>
          <cell r="L13378" t="e">
            <v>#N/A</v>
          </cell>
        </row>
        <row r="13379">
          <cell r="K13379" t="str">
            <v>21503</v>
          </cell>
          <cell r="L13379" t="e">
            <v>#N/A</v>
          </cell>
        </row>
        <row r="13380">
          <cell r="K13380" t="str">
            <v>21403</v>
          </cell>
          <cell r="L13380" t="e">
            <v>#N/A</v>
          </cell>
        </row>
        <row r="13381">
          <cell r="K13381" t="str">
            <v>21403</v>
          </cell>
          <cell r="L13381" t="e">
            <v>#N/A</v>
          </cell>
        </row>
        <row r="13382">
          <cell r="K13382" t="str">
            <v>21403</v>
          </cell>
          <cell r="L13382" t="e">
            <v>#N/A</v>
          </cell>
        </row>
        <row r="13383">
          <cell r="K13383" t="str">
            <v>21400</v>
          </cell>
          <cell r="L13383" t="e">
            <v>#N/A</v>
          </cell>
        </row>
        <row r="13384">
          <cell r="K13384" t="str">
            <v>21400</v>
          </cell>
          <cell r="L13384" t="e">
            <v>#N/A</v>
          </cell>
        </row>
        <row r="13385">
          <cell r="K13385" t="str">
            <v>21400</v>
          </cell>
          <cell r="L13385" t="e">
            <v>#N/A</v>
          </cell>
        </row>
        <row r="13386">
          <cell r="K13386" t="str">
            <v>21400</v>
          </cell>
          <cell r="L13386" t="e">
            <v>#N/A</v>
          </cell>
        </row>
        <row r="13387">
          <cell r="K13387" t="str">
            <v>21400</v>
          </cell>
          <cell r="L13387" t="e">
            <v>#N/A</v>
          </cell>
        </row>
        <row r="13388">
          <cell r="K13388" t="str">
            <v>21400</v>
          </cell>
          <cell r="L13388" t="e">
            <v>#N/A</v>
          </cell>
        </row>
        <row r="13389">
          <cell r="K13389" t="str">
            <v>21400</v>
          </cell>
          <cell r="L13389" t="e">
            <v>#N/A</v>
          </cell>
        </row>
        <row r="13390">
          <cell r="K13390" t="str">
            <v>21400</v>
          </cell>
          <cell r="L13390" t="e">
            <v>#N/A</v>
          </cell>
        </row>
        <row r="13391">
          <cell r="K13391" t="str">
            <v>21400</v>
          </cell>
          <cell r="L13391" t="e">
            <v>#N/A</v>
          </cell>
        </row>
        <row r="13392">
          <cell r="K13392" t="str">
            <v>21400</v>
          </cell>
          <cell r="L13392" t="e">
            <v>#N/A</v>
          </cell>
        </row>
        <row r="13393">
          <cell r="K13393" t="str">
            <v>21400</v>
          </cell>
          <cell r="L13393" t="e">
            <v>#N/A</v>
          </cell>
        </row>
        <row r="13394">
          <cell r="K13394" t="str">
            <v>21403</v>
          </cell>
          <cell r="L13394" t="e">
            <v>#N/A</v>
          </cell>
        </row>
        <row r="13395">
          <cell r="K13395" t="str">
            <v>21403</v>
          </cell>
          <cell r="L13395" t="e">
            <v>#N/A</v>
          </cell>
        </row>
        <row r="13396">
          <cell r="K13396" t="str">
            <v>21403</v>
          </cell>
          <cell r="L13396" t="e">
            <v>#N/A</v>
          </cell>
        </row>
        <row r="13397">
          <cell r="L13397" t="e">
            <v>#N/A</v>
          </cell>
        </row>
        <row r="13398">
          <cell r="L13398" t="e">
            <v>#N/A</v>
          </cell>
        </row>
        <row r="13399">
          <cell r="K13399" t="str">
            <v>21401</v>
          </cell>
          <cell r="L13399" t="e">
            <v>#N/A</v>
          </cell>
        </row>
        <row r="13400">
          <cell r="K13400" t="str">
            <v>21401</v>
          </cell>
          <cell r="L13400" t="e">
            <v>#N/A</v>
          </cell>
        </row>
        <row r="13401">
          <cell r="K13401" t="str">
            <v>21401</v>
          </cell>
          <cell r="L13401" t="e">
            <v>#N/A</v>
          </cell>
        </row>
        <row r="13402">
          <cell r="K13402" t="str">
            <v>21401</v>
          </cell>
          <cell r="L13402" t="e">
            <v>#N/A</v>
          </cell>
        </row>
        <row r="13403">
          <cell r="K13403" t="str">
            <v>21401</v>
          </cell>
          <cell r="L13403" t="e">
            <v>#N/A</v>
          </cell>
        </row>
        <row r="13404">
          <cell r="K13404" t="str">
            <v>21404</v>
          </cell>
          <cell r="L13404" t="e">
            <v>#N/A</v>
          </cell>
        </row>
        <row r="13405">
          <cell r="K13405" t="str">
            <v>21404</v>
          </cell>
          <cell r="L13405" t="e">
            <v>#N/A</v>
          </cell>
        </row>
        <row r="13406">
          <cell r="K13406" t="str">
            <v>21404</v>
          </cell>
          <cell r="L13406" t="e">
            <v>#N/A</v>
          </cell>
        </row>
        <row r="13407">
          <cell r="K13407" t="str">
            <v>21320</v>
          </cell>
          <cell r="L13407" t="e">
            <v>#N/A</v>
          </cell>
        </row>
        <row r="13408">
          <cell r="K13408" t="str">
            <v>21320</v>
          </cell>
          <cell r="L13408" t="e">
            <v>#N/A</v>
          </cell>
        </row>
        <row r="13409">
          <cell r="K13409" t="str">
            <v>21403</v>
          </cell>
          <cell r="L13409" t="e">
            <v>#N/A</v>
          </cell>
        </row>
        <row r="13410">
          <cell r="K13410" t="str">
            <v>21403</v>
          </cell>
          <cell r="L13410" t="e">
            <v>#N/A</v>
          </cell>
        </row>
        <row r="13411">
          <cell r="K13411" t="str">
            <v>21520</v>
          </cell>
          <cell r="L13411" t="e">
            <v>#N/A</v>
          </cell>
        </row>
        <row r="13412">
          <cell r="K13412" t="str">
            <v>21520</v>
          </cell>
          <cell r="L13412" t="e">
            <v>#N/A</v>
          </cell>
        </row>
        <row r="13413">
          <cell r="K13413" t="str">
            <v>21403</v>
          </cell>
          <cell r="L13413" t="e">
            <v>#N/A</v>
          </cell>
        </row>
        <row r="13414">
          <cell r="K13414" t="str">
            <v>21403</v>
          </cell>
          <cell r="L13414" t="e">
            <v>#N/A</v>
          </cell>
        </row>
        <row r="13415">
          <cell r="K13415" t="str">
            <v>25123</v>
          </cell>
          <cell r="L13415" t="e">
            <v>#N/A</v>
          </cell>
        </row>
        <row r="13416">
          <cell r="K13416" t="str">
            <v>25123</v>
          </cell>
          <cell r="L13416" t="e">
            <v>#N/A</v>
          </cell>
        </row>
        <row r="13417">
          <cell r="K13417" t="str">
            <v>25123</v>
          </cell>
          <cell r="L13417" t="e">
            <v>#N/A</v>
          </cell>
        </row>
        <row r="13418">
          <cell r="K13418" t="str">
            <v>21435</v>
          </cell>
          <cell r="L13418" t="e">
            <v>#N/A</v>
          </cell>
        </row>
        <row r="13419">
          <cell r="K13419" t="str">
            <v>21435</v>
          </cell>
          <cell r="L13419" t="e">
            <v>#N/A</v>
          </cell>
        </row>
        <row r="13420">
          <cell r="K13420" t="str">
            <v>21435</v>
          </cell>
          <cell r="L13420" t="e">
            <v>#N/A</v>
          </cell>
        </row>
        <row r="13421">
          <cell r="K13421" t="str">
            <v>21433</v>
          </cell>
          <cell r="L13421" t="e">
            <v>#N/A</v>
          </cell>
        </row>
        <row r="13422">
          <cell r="K13422" t="str">
            <v>21433</v>
          </cell>
          <cell r="L13422" t="e">
            <v>#N/A</v>
          </cell>
        </row>
        <row r="13423">
          <cell r="K13423" t="str">
            <v>21433</v>
          </cell>
          <cell r="L13423" t="e">
            <v>#N/A</v>
          </cell>
        </row>
        <row r="13424">
          <cell r="K13424" t="str">
            <v>21432</v>
          </cell>
          <cell r="L13424" t="e">
            <v>#N/A</v>
          </cell>
        </row>
        <row r="13425">
          <cell r="K13425" t="str">
            <v>21432</v>
          </cell>
          <cell r="L13425" t="e">
            <v>#N/A</v>
          </cell>
        </row>
        <row r="13426">
          <cell r="K13426" t="str">
            <v>21432</v>
          </cell>
          <cell r="L13426" t="e">
            <v>#N/A</v>
          </cell>
        </row>
        <row r="13427">
          <cell r="K13427" t="str">
            <v>21432</v>
          </cell>
          <cell r="L13427" t="e">
            <v>#N/A</v>
          </cell>
        </row>
        <row r="13428">
          <cell r="K13428" t="str">
            <v>21430</v>
          </cell>
          <cell r="L13428" t="e">
            <v>#N/A</v>
          </cell>
        </row>
        <row r="13429">
          <cell r="K13429" t="str">
            <v>21430</v>
          </cell>
          <cell r="L13429" t="e">
            <v>#N/A</v>
          </cell>
        </row>
        <row r="13430">
          <cell r="K13430" t="str">
            <v>21430</v>
          </cell>
          <cell r="L13430" t="e">
            <v>#N/A</v>
          </cell>
        </row>
        <row r="13431">
          <cell r="K13431" t="str">
            <v>21430</v>
          </cell>
          <cell r="L13431" t="e">
            <v>#N/A</v>
          </cell>
        </row>
        <row r="13432">
          <cell r="K13432" t="str">
            <v>21430</v>
          </cell>
          <cell r="L13432" t="e">
            <v>#N/A</v>
          </cell>
        </row>
        <row r="13433">
          <cell r="K13433" t="str">
            <v>21430</v>
          </cell>
          <cell r="L13433" t="e">
            <v>#N/A</v>
          </cell>
        </row>
        <row r="13434">
          <cell r="K13434" t="str">
            <v>21430</v>
          </cell>
          <cell r="L13434" t="e">
            <v>#N/A</v>
          </cell>
        </row>
        <row r="13435">
          <cell r="K13435" t="str">
            <v>21430</v>
          </cell>
          <cell r="L13435" t="e">
            <v>#N/A</v>
          </cell>
        </row>
        <row r="13436">
          <cell r="K13436" t="str">
            <v>21410</v>
          </cell>
          <cell r="L13436" t="e">
            <v>#N/A</v>
          </cell>
        </row>
        <row r="13437">
          <cell r="K13437" t="str">
            <v>21410</v>
          </cell>
          <cell r="L13437" t="e">
            <v>#N/A</v>
          </cell>
        </row>
        <row r="13438">
          <cell r="K13438" t="str">
            <v>21410</v>
          </cell>
          <cell r="L13438" t="e">
            <v>#N/A</v>
          </cell>
        </row>
        <row r="13439">
          <cell r="K13439" t="str">
            <v>21410</v>
          </cell>
          <cell r="L13439" t="e">
            <v>#N/A</v>
          </cell>
        </row>
        <row r="13440">
          <cell r="K13440" t="str">
            <v>21410</v>
          </cell>
          <cell r="L13440" t="e">
            <v>#N/A</v>
          </cell>
        </row>
        <row r="13441">
          <cell r="K13441" t="str">
            <v>21410</v>
          </cell>
          <cell r="L13441" t="e">
            <v>#N/A</v>
          </cell>
        </row>
        <row r="13442">
          <cell r="K13442" t="str">
            <v>21410</v>
          </cell>
          <cell r="L13442" t="e">
            <v>#N/A</v>
          </cell>
        </row>
        <row r="13443">
          <cell r="K13443" t="str">
            <v>21410</v>
          </cell>
          <cell r="L13443" t="e">
            <v>#N/A</v>
          </cell>
        </row>
        <row r="13444">
          <cell r="K13444" t="str">
            <v>21410</v>
          </cell>
          <cell r="L13444" t="e">
            <v>#N/A</v>
          </cell>
        </row>
        <row r="13445">
          <cell r="K13445" t="str">
            <v>21410</v>
          </cell>
          <cell r="L13445" t="e">
            <v>#N/A</v>
          </cell>
        </row>
        <row r="13446">
          <cell r="K13446" t="str">
            <v>21410</v>
          </cell>
          <cell r="L13446" t="e">
            <v>#N/A</v>
          </cell>
        </row>
        <row r="13447">
          <cell r="K13447" t="str">
            <v>21410</v>
          </cell>
          <cell r="L13447" t="e">
            <v>#N/A</v>
          </cell>
        </row>
        <row r="13448">
          <cell r="K13448" t="str">
            <v>21410</v>
          </cell>
          <cell r="L13448" t="e">
            <v>#N/A</v>
          </cell>
        </row>
        <row r="13449">
          <cell r="K13449" t="str">
            <v>25123</v>
          </cell>
          <cell r="L13449" t="e">
            <v>#N/A</v>
          </cell>
        </row>
        <row r="13450">
          <cell r="K13450" t="str">
            <v>25123</v>
          </cell>
          <cell r="L13450" t="e">
            <v>#N/A</v>
          </cell>
        </row>
        <row r="13451">
          <cell r="K13451" t="str">
            <v>25123</v>
          </cell>
          <cell r="L13451" t="e">
            <v>#N/A</v>
          </cell>
        </row>
        <row r="13452">
          <cell r="K13452" t="str">
            <v>21502</v>
          </cell>
          <cell r="L13452" t="e">
            <v>#N/A</v>
          </cell>
        </row>
        <row r="13453">
          <cell r="K13453" t="str">
            <v>21502</v>
          </cell>
          <cell r="L13453" t="e">
            <v>#N/A</v>
          </cell>
        </row>
        <row r="13454">
          <cell r="K13454" t="str">
            <v>21440</v>
          </cell>
          <cell r="L13454" t="e">
            <v>#N/A</v>
          </cell>
        </row>
        <row r="13455">
          <cell r="K13455" t="str">
            <v>21440</v>
          </cell>
          <cell r="L13455" t="e">
            <v>#N/A</v>
          </cell>
        </row>
        <row r="13456">
          <cell r="K13456" t="str">
            <v>21440</v>
          </cell>
          <cell r="L13456" t="e">
            <v>#N/A</v>
          </cell>
        </row>
        <row r="13457">
          <cell r="K13457" t="str">
            <v>21430</v>
          </cell>
          <cell r="L13457" t="e">
            <v>#N/A</v>
          </cell>
        </row>
        <row r="13458">
          <cell r="K13458" t="str">
            <v>21430</v>
          </cell>
          <cell r="L13458" t="e">
            <v>#N/A</v>
          </cell>
        </row>
        <row r="13459">
          <cell r="K13459" t="str">
            <v>21507</v>
          </cell>
          <cell r="L13459" t="e">
            <v>#N/A</v>
          </cell>
        </row>
        <row r="13460">
          <cell r="K13460" t="str">
            <v>21507</v>
          </cell>
          <cell r="L13460" t="e">
            <v>#N/A</v>
          </cell>
        </row>
        <row r="13461">
          <cell r="K13461" t="str">
            <v>21701</v>
          </cell>
          <cell r="L13461" t="e">
            <v>#N/A</v>
          </cell>
        </row>
        <row r="13462">
          <cell r="K13462" t="str">
            <v>21704</v>
          </cell>
          <cell r="L13462" t="e">
            <v>#N/A</v>
          </cell>
        </row>
        <row r="13463">
          <cell r="K13463" t="str">
            <v>21705</v>
          </cell>
          <cell r="L13463" t="e">
            <v>#N/A</v>
          </cell>
        </row>
        <row r="13464">
          <cell r="K13464" t="str">
            <v>21707</v>
          </cell>
          <cell r="L13464" t="e">
            <v>#N/A</v>
          </cell>
        </row>
        <row r="13465">
          <cell r="K13465" t="str">
            <v>21723</v>
          </cell>
          <cell r="L13465" t="e">
            <v>#N/A</v>
          </cell>
        </row>
        <row r="13466">
          <cell r="K13466" t="str">
            <v>21706</v>
          </cell>
          <cell r="L13466" t="e">
            <v>#N/A</v>
          </cell>
        </row>
        <row r="13467">
          <cell r="K13467" t="str">
            <v>21706</v>
          </cell>
          <cell r="L13467" t="e">
            <v>#N/A</v>
          </cell>
        </row>
        <row r="13468">
          <cell r="K13468" t="str">
            <v>21706</v>
          </cell>
          <cell r="L13468" t="e">
            <v>#N/A</v>
          </cell>
        </row>
        <row r="13469">
          <cell r="K13469" t="str">
            <v>21717</v>
          </cell>
          <cell r="L13469" t="e">
            <v>#N/A</v>
          </cell>
        </row>
        <row r="13470">
          <cell r="K13470" t="str">
            <v>21710</v>
          </cell>
          <cell r="L13470" t="e">
            <v>#N/A</v>
          </cell>
        </row>
        <row r="13471">
          <cell r="K13471" t="str">
            <v>21710</v>
          </cell>
          <cell r="L13471" t="e">
            <v>#N/A</v>
          </cell>
        </row>
        <row r="13472">
          <cell r="L13472" t="e">
            <v>#N/A</v>
          </cell>
        </row>
        <row r="13473">
          <cell r="K13473" t="str">
            <v>21708</v>
          </cell>
          <cell r="L13473" t="e">
            <v>#N/A</v>
          </cell>
        </row>
        <row r="13474">
          <cell r="K13474" t="str">
            <v>21709</v>
          </cell>
          <cell r="L13474" t="e">
            <v>#N/A</v>
          </cell>
        </row>
        <row r="13475">
          <cell r="L13475" t="e">
            <v>#N/A</v>
          </cell>
        </row>
        <row r="13476">
          <cell r="L13476" t="e">
            <v>#N/A</v>
          </cell>
        </row>
        <row r="13477">
          <cell r="L13477" t="e">
            <v>#N/A</v>
          </cell>
        </row>
        <row r="13478">
          <cell r="L13478" t="e">
            <v>#N/A</v>
          </cell>
        </row>
        <row r="13479">
          <cell r="L13479" t="e">
            <v>#N/A</v>
          </cell>
        </row>
        <row r="13480">
          <cell r="K13480" t="str">
            <v>21712</v>
          </cell>
          <cell r="L13480" t="e">
            <v>#N/A</v>
          </cell>
        </row>
        <row r="13481">
          <cell r="K13481" t="str">
            <v>21722</v>
          </cell>
          <cell r="L13481" t="e">
            <v>#N/A</v>
          </cell>
        </row>
        <row r="13482">
          <cell r="K13482" t="str">
            <v>21712</v>
          </cell>
          <cell r="L13482" t="e">
            <v>#N/A</v>
          </cell>
        </row>
        <row r="13483">
          <cell r="K13483" t="str">
            <v>21713</v>
          </cell>
          <cell r="L13483" t="e">
            <v>#N/A</v>
          </cell>
        </row>
        <row r="13484">
          <cell r="K13484" t="str">
            <v>21715</v>
          </cell>
          <cell r="L13484" t="e">
            <v>#N/A</v>
          </cell>
        </row>
        <row r="13485">
          <cell r="K13485" t="str">
            <v>21715</v>
          </cell>
          <cell r="L13485" t="e">
            <v>#N/A</v>
          </cell>
        </row>
        <row r="13486">
          <cell r="K13486" t="str">
            <v>21714</v>
          </cell>
          <cell r="L13486" t="e">
            <v>#N/A</v>
          </cell>
        </row>
        <row r="13487">
          <cell r="K13487" t="str">
            <v>21715</v>
          </cell>
          <cell r="L13487" t="e">
            <v>#N/A</v>
          </cell>
        </row>
        <row r="13488">
          <cell r="K13488" t="str">
            <v>21306</v>
          </cell>
          <cell r="L13488" t="e">
            <v>#N/A</v>
          </cell>
        </row>
        <row r="13489">
          <cell r="L13489" t="e">
            <v>#N/A</v>
          </cell>
        </row>
        <row r="13490">
          <cell r="K13490" t="str">
            <v>21714</v>
          </cell>
          <cell r="L13490" t="e">
            <v>#N/A</v>
          </cell>
        </row>
        <row r="13491">
          <cell r="K13491" t="str">
            <v>21716</v>
          </cell>
          <cell r="L13491" t="e">
            <v>#N/A</v>
          </cell>
        </row>
        <row r="13492">
          <cell r="K13492" t="str">
            <v>21716</v>
          </cell>
          <cell r="L13492" t="e">
            <v>#N/A</v>
          </cell>
        </row>
        <row r="13493">
          <cell r="K13493" t="str">
            <v>21720</v>
          </cell>
          <cell r="L13493" t="e">
            <v>#N/A</v>
          </cell>
        </row>
        <row r="13494">
          <cell r="K13494" t="str">
            <v>21720</v>
          </cell>
          <cell r="L13494" t="e">
            <v>#N/A</v>
          </cell>
        </row>
        <row r="13495">
          <cell r="L13495" t="e">
            <v>#N/A</v>
          </cell>
        </row>
        <row r="13496">
          <cell r="L13496" t="e">
            <v>#N/A</v>
          </cell>
        </row>
        <row r="13497">
          <cell r="K13497" t="str">
            <v>21722</v>
          </cell>
          <cell r="L13497" t="e">
            <v>#N/A</v>
          </cell>
        </row>
        <row r="13498">
          <cell r="K13498" t="str">
            <v>21722</v>
          </cell>
          <cell r="L13498" t="e">
            <v>#N/A</v>
          </cell>
        </row>
        <row r="13499">
          <cell r="K13499" t="str">
            <v>21722</v>
          </cell>
          <cell r="L13499" t="e">
            <v>#N/A</v>
          </cell>
        </row>
        <row r="13500">
          <cell r="L13500" t="e">
            <v>#N/A</v>
          </cell>
        </row>
        <row r="13501">
          <cell r="L13501" t="e">
            <v>#N/A</v>
          </cell>
        </row>
        <row r="13502">
          <cell r="L13502" t="e">
            <v>#N/A</v>
          </cell>
        </row>
        <row r="13503">
          <cell r="L13503" t="e">
            <v>#N/A</v>
          </cell>
        </row>
        <row r="13504">
          <cell r="L13504" t="e">
            <v>#N/A</v>
          </cell>
        </row>
        <row r="13505">
          <cell r="L13505" t="e">
            <v>#N/A</v>
          </cell>
        </row>
        <row r="13506">
          <cell r="L13506" t="e">
            <v>#N/A</v>
          </cell>
        </row>
        <row r="13507">
          <cell r="L13507" t="e">
            <v>#N/A</v>
          </cell>
        </row>
        <row r="13508">
          <cell r="L13508" t="e">
            <v>#N/A</v>
          </cell>
        </row>
        <row r="13509">
          <cell r="L13509" t="e">
            <v>#N/A</v>
          </cell>
        </row>
        <row r="13510">
          <cell r="L13510" t="e">
            <v>#N/A</v>
          </cell>
        </row>
        <row r="13511">
          <cell r="L13511" t="e">
            <v>#N/A</v>
          </cell>
        </row>
        <row r="13512">
          <cell r="L13512" t="e">
            <v>#N/A</v>
          </cell>
        </row>
        <row r="13513">
          <cell r="L13513" t="e">
            <v>#N/A</v>
          </cell>
        </row>
        <row r="13514">
          <cell r="L13514" t="e">
            <v>#N/A</v>
          </cell>
        </row>
        <row r="13515">
          <cell r="L13515" t="e">
            <v>#N/A</v>
          </cell>
        </row>
        <row r="13516">
          <cell r="L13516" t="e">
            <v>#N/A</v>
          </cell>
        </row>
        <row r="13517">
          <cell r="L13517" t="e">
            <v>#N/A</v>
          </cell>
        </row>
        <row r="13518">
          <cell r="L13518" t="e">
            <v>#N/A</v>
          </cell>
        </row>
        <row r="13519">
          <cell r="L13519" t="e">
            <v>#N/A</v>
          </cell>
        </row>
        <row r="13520">
          <cell r="L13520" t="e">
            <v>#N/A</v>
          </cell>
        </row>
        <row r="13521">
          <cell r="L13521" t="e">
            <v>#N/A</v>
          </cell>
        </row>
        <row r="13522">
          <cell r="L13522" t="e">
            <v>#N/A</v>
          </cell>
        </row>
        <row r="13523">
          <cell r="L13523" t="e">
            <v>#N/A</v>
          </cell>
        </row>
        <row r="13524">
          <cell r="L13524" t="e">
            <v>#N/A</v>
          </cell>
        </row>
        <row r="13525">
          <cell r="L13525" t="e">
            <v>#N/A</v>
          </cell>
        </row>
        <row r="13526">
          <cell r="L13526" t="e">
            <v>#N/A</v>
          </cell>
        </row>
        <row r="13527">
          <cell r="K13527" t="str">
            <v>21722</v>
          </cell>
          <cell r="L13527" t="e">
            <v>#N/A</v>
          </cell>
        </row>
        <row r="13528">
          <cell r="K13528" t="str">
            <v>21722</v>
          </cell>
          <cell r="L13528" t="e">
            <v>#N/A</v>
          </cell>
        </row>
        <row r="13529">
          <cell r="K13529" t="str">
            <v>21125</v>
          </cell>
          <cell r="L13529" t="e">
            <v>#N/A</v>
          </cell>
        </row>
        <row r="13530">
          <cell r="K13530" t="str">
            <v>21721</v>
          </cell>
          <cell r="L13530" t="e">
            <v>#N/A</v>
          </cell>
        </row>
        <row r="13531">
          <cell r="L13531" t="e">
            <v>#N/A</v>
          </cell>
        </row>
        <row r="13532">
          <cell r="L13532" t="e">
            <v>#N/A</v>
          </cell>
        </row>
        <row r="13533">
          <cell r="L13533" t="e">
            <v>#N/A</v>
          </cell>
        </row>
        <row r="13534">
          <cell r="K13534" t="str">
            <v>31116</v>
          </cell>
          <cell r="L13534" t="e">
            <v>#N/A</v>
          </cell>
        </row>
        <row r="13535">
          <cell r="K13535" t="str">
            <v>31116</v>
          </cell>
          <cell r="L13535" t="e">
            <v>#N/A</v>
          </cell>
        </row>
        <row r="13536">
          <cell r="K13536" t="str">
            <v>31112</v>
          </cell>
          <cell r="L13536" t="e">
            <v>#N/A</v>
          </cell>
        </row>
        <row r="13537">
          <cell r="K13537" t="str">
            <v>31112</v>
          </cell>
          <cell r="L13537" t="e">
            <v>#N/A</v>
          </cell>
        </row>
        <row r="13538">
          <cell r="K13538" t="str">
            <v>31112</v>
          </cell>
          <cell r="L13538" t="e">
            <v>#N/A</v>
          </cell>
        </row>
        <row r="13539">
          <cell r="K13539" t="str">
            <v>31112</v>
          </cell>
          <cell r="L13539" t="e">
            <v>#N/A</v>
          </cell>
        </row>
        <row r="13540">
          <cell r="K13540" t="str">
            <v>31112</v>
          </cell>
          <cell r="L13540" t="e">
            <v>#N/A</v>
          </cell>
        </row>
        <row r="13541">
          <cell r="K13541" t="str">
            <v>31118</v>
          </cell>
          <cell r="L13541" t="e">
            <v>#N/A</v>
          </cell>
        </row>
        <row r="13542">
          <cell r="K13542" t="str">
            <v>25109</v>
          </cell>
          <cell r="L13542" t="e">
            <v>#N/A</v>
          </cell>
        </row>
        <row r="13543">
          <cell r="K13543" t="str">
            <v>25109</v>
          </cell>
          <cell r="L13543" t="e">
            <v>#N/A</v>
          </cell>
        </row>
        <row r="13544">
          <cell r="K13544" t="str">
            <v>25109</v>
          </cell>
          <cell r="L13544" t="e">
            <v>#N/A</v>
          </cell>
        </row>
        <row r="13545">
          <cell r="K13545" t="str">
            <v>25109</v>
          </cell>
          <cell r="L13545" t="e">
            <v>#N/A</v>
          </cell>
        </row>
        <row r="13546">
          <cell r="K13546" t="str">
            <v>25111</v>
          </cell>
          <cell r="L13546" t="e">
            <v>#N/A</v>
          </cell>
        </row>
        <row r="13547">
          <cell r="K13547" t="str">
            <v>25111</v>
          </cell>
          <cell r="L13547" t="e">
            <v>#N/A</v>
          </cell>
        </row>
        <row r="13548">
          <cell r="K13548" t="str">
            <v>25111</v>
          </cell>
          <cell r="L13548" t="e">
            <v>#N/A</v>
          </cell>
        </row>
        <row r="13549">
          <cell r="K13549" t="str">
            <v>25111</v>
          </cell>
          <cell r="L13549" t="e">
            <v>#N/A</v>
          </cell>
        </row>
        <row r="13550">
          <cell r="K13550" t="str">
            <v>31121</v>
          </cell>
          <cell r="L13550" t="e">
            <v>#N/A</v>
          </cell>
        </row>
        <row r="13551">
          <cell r="K13551" t="str">
            <v>25150</v>
          </cell>
          <cell r="L13551" t="e">
            <v>#N/A</v>
          </cell>
        </row>
        <row r="13552">
          <cell r="K13552" t="str">
            <v>31121</v>
          </cell>
          <cell r="L13552" t="e">
            <v>#N/A</v>
          </cell>
        </row>
        <row r="13553">
          <cell r="K13553" t="str">
            <v>31121</v>
          </cell>
          <cell r="L13553" t="e">
            <v>#N/A</v>
          </cell>
        </row>
        <row r="13554">
          <cell r="K13554" t="str">
            <v>31121</v>
          </cell>
          <cell r="L13554" t="e">
            <v>#N/A</v>
          </cell>
        </row>
        <row r="13555">
          <cell r="K13555" t="str">
            <v>31112</v>
          </cell>
          <cell r="L13555" t="e">
            <v>#N/A</v>
          </cell>
        </row>
        <row r="13556">
          <cell r="K13556" t="str">
            <v>31109</v>
          </cell>
          <cell r="L13556" t="e">
            <v>#N/A</v>
          </cell>
        </row>
        <row r="13557">
          <cell r="K13557" t="str">
            <v>31105</v>
          </cell>
          <cell r="L13557" t="e">
            <v>#N/A</v>
          </cell>
        </row>
        <row r="13558">
          <cell r="K13558" t="str">
            <v>31107</v>
          </cell>
          <cell r="L13558" t="e">
            <v>#N/A</v>
          </cell>
        </row>
        <row r="13559">
          <cell r="K13559" t="str">
            <v>18300</v>
          </cell>
          <cell r="L13559" t="e">
            <v>#N/A</v>
          </cell>
        </row>
        <row r="13560">
          <cell r="K13560" t="str">
            <v>31105</v>
          </cell>
          <cell r="L13560" t="e">
            <v>#N/A</v>
          </cell>
        </row>
        <row r="13561">
          <cell r="K13561" t="str">
            <v>18300</v>
          </cell>
          <cell r="L13561" t="e">
            <v>#N/A</v>
          </cell>
        </row>
        <row r="13562">
          <cell r="K13562" t="str">
            <v>18300</v>
          </cell>
          <cell r="L13562" t="e">
            <v>#N/A</v>
          </cell>
        </row>
        <row r="13563">
          <cell r="K13563" t="str">
            <v>31123</v>
          </cell>
          <cell r="L13563" t="e">
            <v>#N/A</v>
          </cell>
        </row>
        <row r="13564">
          <cell r="K13564" t="str">
            <v>18504</v>
          </cell>
          <cell r="L13564" t="e">
            <v>#N/A</v>
          </cell>
        </row>
        <row r="13565">
          <cell r="K13565" t="str">
            <v>31123</v>
          </cell>
          <cell r="L13565" t="e">
            <v>#N/A</v>
          </cell>
        </row>
        <row r="13566">
          <cell r="K13566" t="str">
            <v>18600</v>
          </cell>
          <cell r="L13566" t="e">
            <v>#N/A</v>
          </cell>
        </row>
        <row r="13567">
          <cell r="K13567" t="str">
            <v>31108</v>
          </cell>
          <cell r="L13567" t="e">
            <v>#N/A</v>
          </cell>
        </row>
        <row r="13568">
          <cell r="K13568" t="str">
            <v>31110</v>
          </cell>
          <cell r="L13568" t="e">
            <v>#N/A</v>
          </cell>
        </row>
        <row r="13569">
          <cell r="K13569" t="str">
            <v>31106</v>
          </cell>
          <cell r="L13569" t="e">
            <v>#N/A</v>
          </cell>
        </row>
        <row r="13570">
          <cell r="K13570" t="str">
            <v>31104</v>
          </cell>
          <cell r="L13570" t="e">
            <v>#N/A</v>
          </cell>
        </row>
        <row r="13571">
          <cell r="K13571" t="str">
            <v>31104</v>
          </cell>
          <cell r="L13571" t="e">
            <v>#N/A</v>
          </cell>
        </row>
        <row r="13572">
          <cell r="K13572" t="str">
            <v>31109</v>
          </cell>
          <cell r="L13572" t="e">
            <v>#N/A</v>
          </cell>
        </row>
        <row r="13573">
          <cell r="L13573" t="e">
            <v>#N/A</v>
          </cell>
        </row>
        <row r="13574">
          <cell r="L13574" t="e">
            <v>#N/A</v>
          </cell>
        </row>
        <row r="13575">
          <cell r="K13575" t="str">
            <v>31102</v>
          </cell>
          <cell r="L13575" t="e">
            <v>#N/A</v>
          </cell>
        </row>
        <row r="13576">
          <cell r="K13576" t="str">
            <v>31101</v>
          </cell>
          <cell r="L13576" t="e">
            <v>#N/A</v>
          </cell>
        </row>
        <row r="13577">
          <cell r="K13577" t="str">
            <v>31114</v>
          </cell>
          <cell r="L13577" t="e">
            <v>#N/A</v>
          </cell>
        </row>
        <row r="13578">
          <cell r="K13578" t="str">
            <v>31101</v>
          </cell>
          <cell r="L13578" t="e">
            <v>#N/A</v>
          </cell>
        </row>
        <row r="13579">
          <cell r="L13579" t="e">
            <v>#N/A</v>
          </cell>
        </row>
        <row r="13580">
          <cell r="K13580" t="str">
            <v>31100</v>
          </cell>
          <cell r="L13580" t="e">
            <v>#N/A</v>
          </cell>
        </row>
        <row r="13581">
          <cell r="K13581" t="str">
            <v>31102</v>
          </cell>
          <cell r="L13581" t="e">
            <v>#N/A</v>
          </cell>
        </row>
        <row r="13582">
          <cell r="K13582" t="str">
            <v>31115</v>
          </cell>
          <cell r="L13582" t="e">
            <v>#N/A</v>
          </cell>
        </row>
        <row r="13583">
          <cell r="K13583" t="str">
            <v>31103</v>
          </cell>
          <cell r="L13583" t="e">
            <v>#N/A</v>
          </cell>
        </row>
        <row r="13584">
          <cell r="K13584" t="str">
            <v>31103</v>
          </cell>
          <cell r="L13584" t="e">
            <v>#N/A</v>
          </cell>
        </row>
        <row r="13585">
          <cell r="K13585" t="str">
            <v>31103</v>
          </cell>
          <cell r="L13585" t="e">
            <v>#N/A</v>
          </cell>
        </row>
        <row r="13586">
          <cell r="L13586" t="e">
            <v>#N/A</v>
          </cell>
        </row>
        <row r="13587">
          <cell r="L13587" t="e">
            <v>#N/A</v>
          </cell>
        </row>
        <row r="13588">
          <cell r="L13588" t="e">
            <v>#N/A</v>
          </cell>
        </row>
        <row r="13589">
          <cell r="L13589" t="e">
            <v>#N/A</v>
          </cell>
        </row>
        <row r="13590">
          <cell r="L13590" t="e">
            <v>#N/A</v>
          </cell>
        </row>
        <row r="13591">
          <cell r="L13591" t="e">
            <v>#N/A</v>
          </cell>
        </row>
        <row r="13592">
          <cell r="K13592" t="str">
            <v>31110</v>
          </cell>
          <cell r="L13592" t="e">
            <v>#N/A</v>
          </cell>
        </row>
        <row r="13593">
          <cell r="K13593" t="str">
            <v>31123</v>
          </cell>
          <cell r="L13593" t="e">
            <v>#N/A</v>
          </cell>
        </row>
        <row r="13594">
          <cell r="K13594" t="str">
            <v>31112</v>
          </cell>
          <cell r="L13594" t="e">
            <v>#N/A</v>
          </cell>
        </row>
        <row r="13595">
          <cell r="K13595" t="str">
            <v>31111</v>
          </cell>
          <cell r="L13595" t="e">
            <v>#N/A</v>
          </cell>
        </row>
        <row r="13596">
          <cell r="K13596" t="str">
            <v>31112</v>
          </cell>
          <cell r="L13596" t="e">
            <v>#N/A</v>
          </cell>
        </row>
        <row r="13597">
          <cell r="K13597" t="str">
            <v>31112</v>
          </cell>
          <cell r="L13597" t="e">
            <v>#N/A</v>
          </cell>
        </row>
        <row r="13598">
          <cell r="K13598" t="str">
            <v>31122</v>
          </cell>
          <cell r="L13598" t="e">
            <v>#N/A</v>
          </cell>
        </row>
        <row r="13599">
          <cell r="K13599" t="str">
            <v>31122</v>
          </cell>
          <cell r="L13599" t="e">
            <v>#N/A</v>
          </cell>
        </row>
        <row r="13600">
          <cell r="K13600" t="str">
            <v>31122</v>
          </cell>
          <cell r="L13600" t="e">
            <v>#N/A</v>
          </cell>
        </row>
        <row r="13601">
          <cell r="K13601" t="str">
            <v>31122</v>
          </cell>
          <cell r="L13601" t="e">
            <v>#N/A</v>
          </cell>
        </row>
        <row r="13602">
          <cell r="K13602" t="str">
            <v>31122</v>
          </cell>
          <cell r="L13602" t="e">
            <v>#N/A</v>
          </cell>
        </row>
        <row r="13603">
          <cell r="K13603" t="str">
            <v>31122</v>
          </cell>
          <cell r="L13603" t="e">
            <v>#N/A</v>
          </cell>
        </row>
        <row r="13604">
          <cell r="K13604" t="str">
            <v>31122</v>
          </cell>
          <cell r="L13604" t="e">
            <v>#N/A</v>
          </cell>
        </row>
        <row r="13605">
          <cell r="K13605" t="str">
            <v>31122</v>
          </cell>
          <cell r="L13605" t="e">
            <v>#N/A</v>
          </cell>
        </row>
        <row r="13606">
          <cell r="K13606" t="str">
            <v>31122</v>
          </cell>
          <cell r="L13606" t="e">
            <v>#N/A</v>
          </cell>
        </row>
        <row r="13607">
          <cell r="K13607" t="str">
            <v>31122</v>
          </cell>
          <cell r="L13607" t="e">
            <v>#N/A</v>
          </cell>
        </row>
        <row r="13608">
          <cell r="K13608" t="str">
            <v>31122</v>
          </cell>
          <cell r="L13608" t="e">
            <v>#N/A</v>
          </cell>
        </row>
        <row r="13609">
          <cell r="K13609" t="str">
            <v>31125</v>
          </cell>
          <cell r="L13609" t="e">
            <v>#N/A</v>
          </cell>
        </row>
        <row r="13610">
          <cell r="K13610" t="str">
            <v>31112</v>
          </cell>
          <cell r="L13610" t="e">
            <v>#N/A</v>
          </cell>
        </row>
        <row r="13611">
          <cell r="K13611" t="str">
            <v>31109</v>
          </cell>
          <cell r="L13611" t="e">
            <v>#N/A</v>
          </cell>
        </row>
        <row r="13612">
          <cell r="K13612" t="str">
            <v>31201</v>
          </cell>
          <cell r="L13612" t="e">
            <v>#N/A</v>
          </cell>
        </row>
        <row r="13613">
          <cell r="K13613" t="str">
            <v>31201</v>
          </cell>
          <cell r="L13613" t="e">
            <v>#N/A</v>
          </cell>
        </row>
        <row r="13614">
          <cell r="K13614" t="str">
            <v>31216</v>
          </cell>
          <cell r="L13614" t="e">
            <v>#N/A</v>
          </cell>
        </row>
        <row r="13615">
          <cell r="K13615" t="str">
            <v>31216</v>
          </cell>
          <cell r="L13615" t="e">
            <v>#N/A</v>
          </cell>
        </row>
        <row r="13616">
          <cell r="K13616" t="str">
            <v>31215</v>
          </cell>
          <cell r="L13616" t="e">
            <v>#N/A</v>
          </cell>
        </row>
        <row r="13617">
          <cell r="K13617" t="str">
            <v>31215</v>
          </cell>
          <cell r="L13617" t="e">
            <v>#N/A</v>
          </cell>
        </row>
        <row r="13618">
          <cell r="K13618" t="str">
            <v>31214</v>
          </cell>
          <cell r="L13618" t="e">
            <v>#N/A</v>
          </cell>
        </row>
        <row r="13619">
          <cell r="K13619" t="str">
            <v>31214</v>
          </cell>
          <cell r="L13619" t="e">
            <v>#N/A</v>
          </cell>
        </row>
        <row r="13620">
          <cell r="K13620" t="str">
            <v>31214</v>
          </cell>
          <cell r="L13620" t="e">
            <v>#N/A</v>
          </cell>
        </row>
        <row r="13621">
          <cell r="K13621" t="str">
            <v>31214</v>
          </cell>
          <cell r="L13621" t="e">
            <v>#N/A</v>
          </cell>
        </row>
        <row r="13622">
          <cell r="K13622" t="str">
            <v>31201</v>
          </cell>
          <cell r="L13622" t="e">
            <v>#N/A</v>
          </cell>
        </row>
        <row r="13623">
          <cell r="K13623" t="str">
            <v>31201</v>
          </cell>
          <cell r="L13623" t="e">
            <v>#N/A</v>
          </cell>
        </row>
        <row r="13624">
          <cell r="K13624" t="str">
            <v>31201</v>
          </cell>
          <cell r="L13624" t="e">
            <v>#N/A</v>
          </cell>
        </row>
        <row r="13625">
          <cell r="K13625" t="str">
            <v>31201</v>
          </cell>
          <cell r="L13625" t="e">
            <v>#N/A</v>
          </cell>
        </row>
        <row r="13626">
          <cell r="K13626" t="str">
            <v>31201</v>
          </cell>
          <cell r="L13626" t="e">
            <v>#N/A</v>
          </cell>
        </row>
        <row r="13627">
          <cell r="K13627" t="str">
            <v>31201</v>
          </cell>
          <cell r="L13627" t="e">
            <v>#N/A</v>
          </cell>
        </row>
        <row r="13628">
          <cell r="K13628" t="str">
            <v>31210</v>
          </cell>
          <cell r="L13628" t="e">
            <v>#N/A</v>
          </cell>
        </row>
        <row r="13629">
          <cell r="K13629" t="str">
            <v>31210</v>
          </cell>
          <cell r="L13629" t="e">
            <v>#N/A</v>
          </cell>
        </row>
        <row r="13630">
          <cell r="K13630" t="str">
            <v>31210</v>
          </cell>
          <cell r="L13630" t="e">
            <v>#N/A</v>
          </cell>
        </row>
        <row r="13631">
          <cell r="K13631" t="str">
            <v>31210</v>
          </cell>
          <cell r="L13631" t="e">
            <v>#N/A</v>
          </cell>
        </row>
        <row r="13632">
          <cell r="K13632" t="str">
            <v>31207</v>
          </cell>
          <cell r="L13632" t="e">
            <v>#N/A</v>
          </cell>
        </row>
        <row r="13633">
          <cell r="K13633" t="str">
            <v>31201</v>
          </cell>
          <cell r="L13633" t="e">
            <v>#N/A</v>
          </cell>
        </row>
        <row r="13634">
          <cell r="K13634" t="str">
            <v>31201</v>
          </cell>
          <cell r="L13634" t="e">
            <v>#N/A</v>
          </cell>
        </row>
        <row r="13635">
          <cell r="K13635" t="str">
            <v>31214</v>
          </cell>
          <cell r="L13635" t="e">
            <v>#N/A</v>
          </cell>
        </row>
        <row r="13636">
          <cell r="K13636" t="str">
            <v>31214</v>
          </cell>
          <cell r="L13636" t="e">
            <v>#N/A</v>
          </cell>
        </row>
        <row r="13637">
          <cell r="K13637" t="str">
            <v>31201</v>
          </cell>
          <cell r="L13637" t="e">
            <v>#N/A</v>
          </cell>
        </row>
        <row r="13638">
          <cell r="K13638" t="str">
            <v>31201</v>
          </cell>
          <cell r="L13638" t="e">
            <v>#N/A</v>
          </cell>
        </row>
        <row r="13639">
          <cell r="K13639" t="str">
            <v>31103</v>
          </cell>
          <cell r="L13639" t="e">
            <v>#N/A</v>
          </cell>
        </row>
        <row r="13640">
          <cell r="K13640" t="str">
            <v>31205</v>
          </cell>
          <cell r="L13640" t="e">
            <v>#N/A</v>
          </cell>
        </row>
        <row r="13641">
          <cell r="K13641" t="str">
            <v>31205</v>
          </cell>
          <cell r="L13641" t="e">
            <v>#N/A</v>
          </cell>
        </row>
        <row r="13642">
          <cell r="K13642" t="str">
            <v>31203</v>
          </cell>
          <cell r="L13642" t="e">
            <v>#N/A</v>
          </cell>
        </row>
        <row r="13643">
          <cell r="K13643" t="str">
            <v>31203</v>
          </cell>
          <cell r="L13643" t="e">
            <v>#N/A</v>
          </cell>
        </row>
        <row r="13644">
          <cell r="K13644" t="str">
            <v>31210</v>
          </cell>
          <cell r="L13644" t="e">
            <v>#N/A</v>
          </cell>
        </row>
        <row r="13645">
          <cell r="K13645" t="str">
            <v>31210</v>
          </cell>
          <cell r="L13645" t="e">
            <v>#N/A</v>
          </cell>
        </row>
        <row r="13646">
          <cell r="K13646" t="str">
            <v>31210</v>
          </cell>
          <cell r="L13646" t="e">
            <v>#N/A</v>
          </cell>
        </row>
        <row r="13647">
          <cell r="K13647" t="str">
            <v>31210</v>
          </cell>
          <cell r="L13647" t="e">
            <v>#N/A</v>
          </cell>
        </row>
        <row r="13648">
          <cell r="K13648" t="str">
            <v>31210</v>
          </cell>
          <cell r="L13648" t="e">
            <v>#N/A</v>
          </cell>
        </row>
        <row r="13649">
          <cell r="K13649" t="str">
            <v>31210</v>
          </cell>
          <cell r="L13649" t="e">
            <v>#N/A</v>
          </cell>
        </row>
        <row r="13650">
          <cell r="K13650" t="str">
            <v>31210</v>
          </cell>
          <cell r="L13650" t="e">
            <v>#N/A</v>
          </cell>
        </row>
        <row r="13651">
          <cell r="K13651" t="str">
            <v>31210</v>
          </cell>
          <cell r="L13651" t="e">
            <v>#N/A</v>
          </cell>
        </row>
        <row r="13652">
          <cell r="K13652" t="str">
            <v>31211</v>
          </cell>
          <cell r="L13652" t="e">
            <v>#N/A</v>
          </cell>
        </row>
        <row r="13653">
          <cell r="K13653" t="str">
            <v>31211</v>
          </cell>
          <cell r="L13653" t="e">
            <v>#N/A</v>
          </cell>
        </row>
        <row r="13654">
          <cell r="K13654" t="str">
            <v>31211</v>
          </cell>
          <cell r="L13654" t="e">
            <v>#N/A</v>
          </cell>
        </row>
        <row r="13655">
          <cell r="K13655" t="str">
            <v>31211</v>
          </cell>
          <cell r="L13655" t="e">
            <v>#N/A</v>
          </cell>
        </row>
        <row r="13656">
          <cell r="K13656" t="str">
            <v>31205</v>
          </cell>
          <cell r="L13656" t="e">
            <v>#N/A</v>
          </cell>
        </row>
        <row r="13657">
          <cell r="K13657" t="str">
            <v>31205</v>
          </cell>
          <cell r="L13657" t="e">
            <v>#N/A</v>
          </cell>
        </row>
        <row r="13658">
          <cell r="K13658" t="str">
            <v>31203</v>
          </cell>
          <cell r="L13658" t="e">
            <v>#N/A</v>
          </cell>
        </row>
        <row r="13659">
          <cell r="K13659" t="str">
            <v>31203</v>
          </cell>
          <cell r="L13659" t="e">
            <v>#N/A</v>
          </cell>
        </row>
        <row r="13660">
          <cell r="K13660" t="str">
            <v>31204</v>
          </cell>
          <cell r="L13660" t="e">
            <v>#N/A</v>
          </cell>
        </row>
        <row r="13661">
          <cell r="K13661" t="str">
            <v>31203</v>
          </cell>
          <cell r="L13661" t="e">
            <v>#N/A</v>
          </cell>
        </row>
        <row r="13662">
          <cell r="K13662" t="str">
            <v>21432</v>
          </cell>
          <cell r="L13662" t="e">
            <v>#N/A</v>
          </cell>
        </row>
        <row r="13663">
          <cell r="K13663" t="str">
            <v>31201</v>
          </cell>
          <cell r="L13663" t="e">
            <v>#N/A</v>
          </cell>
        </row>
        <row r="13664">
          <cell r="K13664" t="str">
            <v>31201</v>
          </cell>
          <cell r="L13664" t="e">
            <v>#N/A</v>
          </cell>
        </row>
        <row r="13665">
          <cell r="K13665" t="str">
            <v>31220</v>
          </cell>
          <cell r="L13665" t="e">
            <v>#N/A</v>
          </cell>
        </row>
        <row r="13666">
          <cell r="K13666" t="str">
            <v>31220</v>
          </cell>
          <cell r="L13666" t="e">
            <v>#N/A</v>
          </cell>
        </row>
        <row r="13667">
          <cell r="K13667" t="str">
            <v>31219</v>
          </cell>
          <cell r="L13667" t="e">
            <v>#N/A</v>
          </cell>
        </row>
        <row r="13668">
          <cell r="K13668" t="str">
            <v>31201</v>
          </cell>
          <cell r="L13668" t="e">
            <v>#N/A</v>
          </cell>
        </row>
        <row r="13669">
          <cell r="K13669" t="str">
            <v>31201</v>
          </cell>
          <cell r="L13669" t="e">
            <v>#N/A</v>
          </cell>
        </row>
        <row r="13670">
          <cell r="K13670" t="str">
            <v>31214</v>
          </cell>
          <cell r="L13670" t="e">
            <v>#N/A</v>
          </cell>
        </row>
        <row r="13671">
          <cell r="K13671" t="str">
            <v>31214</v>
          </cell>
          <cell r="L13671" t="e">
            <v>#N/A</v>
          </cell>
        </row>
        <row r="13672">
          <cell r="K13672" t="str">
            <v>31303</v>
          </cell>
          <cell r="L13672" t="e">
            <v>#N/A</v>
          </cell>
        </row>
        <row r="13673">
          <cell r="K13673" t="str">
            <v>31303</v>
          </cell>
          <cell r="L13673" t="e">
            <v>#N/A</v>
          </cell>
        </row>
        <row r="13674">
          <cell r="K13674" t="str">
            <v>31303</v>
          </cell>
          <cell r="L13674" t="e">
            <v>#N/A</v>
          </cell>
        </row>
        <row r="13675">
          <cell r="K13675" t="str">
            <v>31303</v>
          </cell>
          <cell r="L13675" t="e">
            <v>#N/A</v>
          </cell>
        </row>
        <row r="13676">
          <cell r="K13676" t="str">
            <v>31301</v>
          </cell>
          <cell r="L13676" t="e">
            <v>#N/A</v>
          </cell>
        </row>
        <row r="13677">
          <cell r="K13677" t="str">
            <v>31303</v>
          </cell>
          <cell r="L13677" t="e">
            <v>#N/A</v>
          </cell>
        </row>
        <row r="13678">
          <cell r="K13678" t="str">
            <v>31303</v>
          </cell>
          <cell r="L13678" t="e">
            <v>#N/A</v>
          </cell>
        </row>
        <row r="13679">
          <cell r="K13679" t="str">
            <v>31303</v>
          </cell>
          <cell r="L13679" t="e">
            <v>#N/A</v>
          </cell>
        </row>
        <row r="13680">
          <cell r="K13680" t="str">
            <v>31303</v>
          </cell>
          <cell r="L13680" t="e">
            <v>#N/A</v>
          </cell>
        </row>
        <row r="13681">
          <cell r="K13681" t="str">
            <v>31303</v>
          </cell>
          <cell r="L13681" t="e">
            <v>#N/A</v>
          </cell>
        </row>
        <row r="13682">
          <cell r="K13682" t="str">
            <v>31303</v>
          </cell>
          <cell r="L13682" t="e">
            <v>#N/A</v>
          </cell>
        </row>
        <row r="13683">
          <cell r="K13683" t="str">
            <v>31303</v>
          </cell>
          <cell r="L13683" t="e">
            <v>#N/A</v>
          </cell>
        </row>
        <row r="13684">
          <cell r="K13684" t="str">
            <v>31305</v>
          </cell>
          <cell r="L13684" t="e">
            <v>#N/A</v>
          </cell>
        </row>
        <row r="13685">
          <cell r="K13685" t="str">
            <v>31303</v>
          </cell>
          <cell r="L13685" t="e">
            <v>#N/A</v>
          </cell>
        </row>
        <row r="13686">
          <cell r="K13686" t="str">
            <v>31303</v>
          </cell>
          <cell r="L13686" t="e">
            <v>#N/A</v>
          </cell>
        </row>
        <row r="13687">
          <cell r="K13687" t="str">
            <v>31303</v>
          </cell>
          <cell r="L13687" t="e">
            <v>#N/A</v>
          </cell>
        </row>
        <row r="13688">
          <cell r="K13688" t="str">
            <v>31303</v>
          </cell>
          <cell r="L13688" t="e">
            <v>#N/A</v>
          </cell>
        </row>
        <row r="13689">
          <cell r="K13689" t="str">
            <v>31303</v>
          </cell>
          <cell r="L13689" t="e">
            <v>#N/A</v>
          </cell>
        </row>
        <row r="13690">
          <cell r="K13690" t="str">
            <v>31303</v>
          </cell>
          <cell r="L13690" t="e">
            <v>#N/A</v>
          </cell>
        </row>
        <row r="13691">
          <cell r="K13691" t="str">
            <v>31303</v>
          </cell>
          <cell r="L13691" t="e">
            <v>#N/A</v>
          </cell>
        </row>
        <row r="13692">
          <cell r="K13692" t="str">
            <v>31304</v>
          </cell>
          <cell r="L13692" t="e">
            <v>#N/A</v>
          </cell>
        </row>
        <row r="13693">
          <cell r="K13693" t="str">
            <v>31303</v>
          </cell>
          <cell r="L13693" t="e">
            <v>#N/A</v>
          </cell>
        </row>
        <row r="13694">
          <cell r="K13694" t="str">
            <v>31303</v>
          </cell>
          <cell r="L13694" t="e">
            <v>#N/A</v>
          </cell>
        </row>
        <row r="13695">
          <cell r="K13695" t="str">
            <v>31306</v>
          </cell>
          <cell r="L13695" t="e">
            <v>#N/A</v>
          </cell>
        </row>
        <row r="13696">
          <cell r="K13696" t="str">
            <v>31303</v>
          </cell>
          <cell r="L13696" t="e">
            <v>#N/A</v>
          </cell>
        </row>
        <row r="13697">
          <cell r="K13697" t="str">
            <v>31303</v>
          </cell>
          <cell r="L13697" t="e">
            <v>#N/A</v>
          </cell>
        </row>
        <row r="13698">
          <cell r="K13698" t="str">
            <v>31303</v>
          </cell>
          <cell r="L13698" t="e">
            <v>#N/A</v>
          </cell>
        </row>
        <row r="13699">
          <cell r="K13699" t="str">
            <v>31303</v>
          </cell>
          <cell r="L13699" t="e">
            <v>#N/A</v>
          </cell>
        </row>
        <row r="13700">
          <cell r="K13700" t="str">
            <v>31303</v>
          </cell>
          <cell r="L13700" t="e">
            <v>#N/A</v>
          </cell>
        </row>
        <row r="13701">
          <cell r="K13701" t="str">
            <v>31303</v>
          </cell>
          <cell r="L13701" t="e">
            <v>#N/A</v>
          </cell>
        </row>
        <row r="13702">
          <cell r="K13702" t="str">
            <v>31303</v>
          </cell>
          <cell r="L13702" t="e">
            <v>#N/A</v>
          </cell>
        </row>
        <row r="13703">
          <cell r="K13703" t="str">
            <v>31303</v>
          </cell>
          <cell r="L13703" t="e">
            <v>#N/A</v>
          </cell>
        </row>
        <row r="13704">
          <cell r="K13704" t="str">
            <v>31303</v>
          </cell>
          <cell r="L13704" t="e">
            <v>#N/A</v>
          </cell>
        </row>
        <row r="13705">
          <cell r="K13705" t="str">
            <v>31303</v>
          </cell>
          <cell r="L13705" t="e">
            <v>#N/A</v>
          </cell>
        </row>
        <row r="13706">
          <cell r="K13706" t="str">
            <v>31303</v>
          </cell>
          <cell r="L13706" t="e">
            <v>#N/A</v>
          </cell>
        </row>
        <row r="13707">
          <cell r="L13707" t="e">
            <v>#N/A</v>
          </cell>
        </row>
        <row r="13708">
          <cell r="K13708" t="str">
            <v>31301</v>
          </cell>
          <cell r="L13708" t="e">
            <v>#N/A</v>
          </cell>
        </row>
        <row r="13709">
          <cell r="K13709" t="str">
            <v>31301</v>
          </cell>
          <cell r="L13709" t="e">
            <v>#N/A</v>
          </cell>
        </row>
        <row r="13710">
          <cell r="K13710" t="str">
            <v>31301</v>
          </cell>
          <cell r="L13710" t="e">
            <v>#N/A</v>
          </cell>
        </row>
        <row r="13711">
          <cell r="K13711" t="str">
            <v>31301</v>
          </cell>
          <cell r="L13711" t="e">
            <v>#N/A</v>
          </cell>
        </row>
        <row r="13712">
          <cell r="K13712" t="str">
            <v>31302</v>
          </cell>
          <cell r="L13712" t="e">
            <v>#N/A</v>
          </cell>
        </row>
        <row r="13713">
          <cell r="K13713" t="str">
            <v>31303</v>
          </cell>
          <cell r="L13713" t="e">
            <v>#N/A</v>
          </cell>
        </row>
        <row r="13714">
          <cell r="K13714" t="str">
            <v>31303</v>
          </cell>
          <cell r="L13714" t="e">
            <v>#N/A</v>
          </cell>
        </row>
        <row r="13715">
          <cell r="L13715" t="e">
            <v>#N/A</v>
          </cell>
        </row>
        <row r="13716">
          <cell r="L13716" t="e">
            <v>#N/A</v>
          </cell>
        </row>
        <row r="13717">
          <cell r="K13717" t="str">
            <v>31303</v>
          </cell>
          <cell r="L13717" t="e">
            <v>#N/A</v>
          </cell>
        </row>
        <row r="13718">
          <cell r="K13718" t="str">
            <v>31303</v>
          </cell>
          <cell r="L13718" t="e">
            <v>#N/A</v>
          </cell>
        </row>
        <row r="13719">
          <cell r="K13719" t="str">
            <v>31303</v>
          </cell>
          <cell r="L13719" t="e">
            <v>#N/A</v>
          </cell>
        </row>
        <row r="13720">
          <cell r="K13720" t="str">
            <v>31303</v>
          </cell>
          <cell r="L13720" t="e">
            <v>#N/A</v>
          </cell>
        </row>
        <row r="13721">
          <cell r="K13721" t="str">
            <v>31306</v>
          </cell>
          <cell r="L13721" t="e">
            <v>#N/A</v>
          </cell>
        </row>
        <row r="13722">
          <cell r="K13722" t="str">
            <v>31303</v>
          </cell>
          <cell r="L13722" t="e">
            <v>#N/A</v>
          </cell>
        </row>
        <row r="13723">
          <cell r="K13723" t="str">
            <v>31306</v>
          </cell>
          <cell r="L13723" t="e">
            <v>#N/A</v>
          </cell>
        </row>
        <row r="13724">
          <cell r="K13724" t="str">
            <v>31306</v>
          </cell>
          <cell r="L13724" t="e">
            <v>#N/A</v>
          </cell>
        </row>
        <row r="13725">
          <cell r="L13725" t="e">
            <v>#N/A</v>
          </cell>
        </row>
        <row r="13726">
          <cell r="K13726" t="str">
            <v>31303</v>
          </cell>
          <cell r="L13726" t="e">
            <v>#N/A</v>
          </cell>
        </row>
        <row r="13727">
          <cell r="K13727" t="str">
            <v>31303</v>
          </cell>
          <cell r="L13727" t="e">
            <v>#N/A</v>
          </cell>
        </row>
        <row r="13728">
          <cell r="K13728" t="str">
            <v>31303</v>
          </cell>
          <cell r="L13728" t="e">
            <v>#N/A</v>
          </cell>
        </row>
        <row r="13729">
          <cell r="L13729" t="e">
            <v>#N/A</v>
          </cell>
        </row>
        <row r="13730">
          <cell r="K13730" t="str">
            <v>21718</v>
          </cell>
          <cell r="L13730" t="e">
            <v>#N/A</v>
          </cell>
        </row>
        <row r="13731">
          <cell r="K13731" t="str">
            <v>21113</v>
          </cell>
          <cell r="L13731" t="e">
            <v>#N/A</v>
          </cell>
        </row>
        <row r="13732">
          <cell r="K13732" t="str">
            <v>21113</v>
          </cell>
          <cell r="L13732" t="e">
            <v>#N/A</v>
          </cell>
        </row>
        <row r="13733">
          <cell r="K13733" t="str">
            <v>21113</v>
          </cell>
          <cell r="L13733" t="e">
            <v>#N/A</v>
          </cell>
        </row>
        <row r="13734">
          <cell r="K13734" t="str">
            <v>21145</v>
          </cell>
          <cell r="L13734" t="e">
            <v>#N/A</v>
          </cell>
        </row>
        <row r="13735">
          <cell r="K13735" t="str">
            <v>21502</v>
          </cell>
          <cell r="L13735" t="e">
            <v>#N/A</v>
          </cell>
        </row>
        <row r="13736">
          <cell r="L13736" t="e">
            <v>#N/A</v>
          </cell>
        </row>
        <row r="13737">
          <cell r="L13737" t="e">
            <v>#N/A</v>
          </cell>
        </row>
        <row r="13738">
          <cell r="L13738" t="e">
            <v>#N/A</v>
          </cell>
        </row>
        <row r="13739">
          <cell r="K13739" t="str">
            <v>36100</v>
          </cell>
          <cell r="L13739" t="e">
            <v>#N/A</v>
          </cell>
        </row>
        <row r="13740">
          <cell r="K13740" t="str">
            <v>36100</v>
          </cell>
          <cell r="L13740" t="e">
            <v>#N/A</v>
          </cell>
        </row>
        <row r="13741">
          <cell r="K13741" t="str">
            <v>36100</v>
          </cell>
          <cell r="L13741" t="e">
            <v>#N/A</v>
          </cell>
        </row>
        <row r="13742">
          <cell r="K13742" t="str">
            <v>36100</v>
          </cell>
          <cell r="L13742" t="e">
            <v>#N/A</v>
          </cell>
        </row>
        <row r="13743">
          <cell r="K13743" t="str">
            <v>36100</v>
          </cell>
          <cell r="L13743" t="e">
            <v>#N/A</v>
          </cell>
        </row>
        <row r="13744">
          <cell r="K13744" t="str">
            <v>36100</v>
          </cell>
          <cell r="L13744" t="e">
            <v>#N/A</v>
          </cell>
        </row>
        <row r="13745">
          <cell r="K13745" t="str">
            <v>36100</v>
          </cell>
          <cell r="L13745" t="e">
            <v>#N/A</v>
          </cell>
        </row>
        <row r="13746">
          <cell r="K13746" t="str">
            <v>36100</v>
          </cell>
          <cell r="L13746" t="e">
            <v>#N/A</v>
          </cell>
        </row>
        <row r="13747">
          <cell r="K13747" t="str">
            <v>36100</v>
          </cell>
          <cell r="L13747" t="e">
            <v>#N/A</v>
          </cell>
        </row>
        <row r="13748">
          <cell r="K13748" t="str">
            <v>36100</v>
          </cell>
          <cell r="L13748" t="e">
            <v>#N/A</v>
          </cell>
        </row>
        <row r="13749">
          <cell r="K13749" t="str">
            <v>36100</v>
          </cell>
          <cell r="L13749" t="e">
            <v>#N/A</v>
          </cell>
        </row>
        <row r="13750">
          <cell r="K13750" t="str">
            <v>36100</v>
          </cell>
          <cell r="L13750" t="e">
            <v>#N/A</v>
          </cell>
        </row>
        <row r="13751">
          <cell r="K13751" t="str">
            <v>36100</v>
          </cell>
          <cell r="L13751" t="e">
            <v>#N/A</v>
          </cell>
        </row>
        <row r="13752">
          <cell r="K13752" t="str">
            <v>36100</v>
          </cell>
          <cell r="L13752" t="e">
            <v>#N/A</v>
          </cell>
        </row>
        <row r="13753">
          <cell r="K13753" t="str">
            <v>36100</v>
          </cell>
          <cell r="L13753" t="e">
            <v>#N/A</v>
          </cell>
        </row>
        <row r="13754">
          <cell r="K13754" t="str">
            <v>36100</v>
          </cell>
          <cell r="L13754" t="e">
            <v>#N/A</v>
          </cell>
        </row>
        <row r="13755">
          <cell r="K13755" t="str">
            <v>36100</v>
          </cell>
          <cell r="L13755" t="e">
            <v>#N/A</v>
          </cell>
        </row>
        <row r="13756">
          <cell r="K13756" t="str">
            <v>36100</v>
          </cell>
          <cell r="L13756" t="e">
            <v>#N/A</v>
          </cell>
        </row>
        <row r="13757">
          <cell r="K13757" t="str">
            <v>36100</v>
          </cell>
          <cell r="L13757" t="e">
            <v>#N/A</v>
          </cell>
        </row>
        <row r="13758">
          <cell r="K13758" t="str">
            <v>36100</v>
          </cell>
          <cell r="L13758" t="e">
            <v>#N/A</v>
          </cell>
        </row>
        <row r="13759">
          <cell r="K13759" t="str">
            <v>36100</v>
          </cell>
          <cell r="L13759" t="e">
            <v>#N/A</v>
          </cell>
        </row>
        <row r="13760">
          <cell r="K13760" t="str">
            <v>36100</v>
          </cell>
          <cell r="L13760" t="e">
            <v>#N/A</v>
          </cell>
        </row>
        <row r="13761">
          <cell r="K13761" t="str">
            <v>36100</v>
          </cell>
          <cell r="L13761" t="e">
            <v>#N/A</v>
          </cell>
        </row>
        <row r="13762">
          <cell r="K13762" t="str">
            <v>36100</v>
          </cell>
          <cell r="L13762" t="e">
            <v>#N/A</v>
          </cell>
        </row>
        <row r="13763">
          <cell r="K13763" t="str">
            <v>36100</v>
          </cell>
          <cell r="L13763" t="e">
            <v>#N/A</v>
          </cell>
        </row>
        <row r="13764">
          <cell r="K13764" t="str">
            <v>36100</v>
          </cell>
          <cell r="L13764" t="e">
            <v>#N/A</v>
          </cell>
        </row>
        <row r="13765">
          <cell r="K13765" t="str">
            <v>36100</v>
          </cell>
          <cell r="L13765" t="e">
            <v>#N/A</v>
          </cell>
        </row>
        <row r="13766">
          <cell r="K13766" t="str">
            <v>36100</v>
          </cell>
          <cell r="L13766" t="e">
            <v>#N/A</v>
          </cell>
        </row>
        <row r="13767">
          <cell r="K13767" t="str">
            <v>36100</v>
          </cell>
          <cell r="L13767" t="e">
            <v>#N/A</v>
          </cell>
        </row>
        <row r="13768">
          <cell r="K13768" t="str">
            <v>36100</v>
          </cell>
          <cell r="L13768" t="e">
            <v>#N/A</v>
          </cell>
        </row>
        <row r="13769">
          <cell r="K13769" t="str">
            <v>36100</v>
          </cell>
          <cell r="L13769" t="e">
            <v>#N/A</v>
          </cell>
        </row>
        <row r="13770">
          <cell r="K13770" t="str">
            <v>36100</v>
          </cell>
          <cell r="L13770" t="e">
            <v>#N/A</v>
          </cell>
        </row>
        <row r="13771">
          <cell r="K13771" t="str">
            <v>36100</v>
          </cell>
          <cell r="L13771" t="e">
            <v>#N/A</v>
          </cell>
        </row>
        <row r="13772">
          <cell r="K13772" t="str">
            <v>36100</v>
          </cell>
          <cell r="L13772" t="e">
            <v>#N/A</v>
          </cell>
        </row>
        <row r="13773">
          <cell r="K13773" t="str">
            <v>39360</v>
          </cell>
          <cell r="L13773" t="e">
            <v>#N/A</v>
          </cell>
        </row>
        <row r="13774">
          <cell r="K13774" t="str">
            <v>39360</v>
          </cell>
          <cell r="L13774" t="e">
            <v>#N/A</v>
          </cell>
        </row>
        <row r="13775">
          <cell r="K13775" t="str">
            <v>39360</v>
          </cell>
          <cell r="L13775" t="e">
            <v>#N/A</v>
          </cell>
        </row>
        <row r="13776">
          <cell r="K13776" t="str">
            <v>36100</v>
          </cell>
          <cell r="L13776" t="e">
            <v>#N/A</v>
          </cell>
        </row>
        <row r="13777">
          <cell r="K13777" t="str">
            <v>36100</v>
          </cell>
          <cell r="L13777" t="e">
            <v>#N/A</v>
          </cell>
        </row>
        <row r="13778">
          <cell r="K13778" t="str">
            <v>36100</v>
          </cell>
          <cell r="L13778" t="e">
            <v>#N/A</v>
          </cell>
        </row>
        <row r="13779">
          <cell r="K13779" t="str">
            <v>36100</v>
          </cell>
          <cell r="L13779" t="e">
            <v>#N/A</v>
          </cell>
        </row>
        <row r="13780">
          <cell r="K13780" t="str">
            <v>36100</v>
          </cell>
          <cell r="L13780" t="e">
            <v>#N/A</v>
          </cell>
        </row>
        <row r="13781">
          <cell r="K13781" t="str">
            <v>36100</v>
          </cell>
          <cell r="L13781" t="e">
            <v>#N/A</v>
          </cell>
        </row>
        <row r="13782">
          <cell r="K13782" t="str">
            <v>36100</v>
          </cell>
          <cell r="L13782" t="e">
            <v>#N/A</v>
          </cell>
        </row>
        <row r="13783">
          <cell r="K13783" t="str">
            <v>36100</v>
          </cell>
          <cell r="L13783" t="e">
            <v>#N/A</v>
          </cell>
        </row>
        <row r="13784">
          <cell r="K13784" t="str">
            <v>36100</v>
          </cell>
          <cell r="L13784" t="e">
            <v>#N/A</v>
          </cell>
        </row>
        <row r="13785">
          <cell r="K13785" t="str">
            <v>36100</v>
          </cell>
          <cell r="L13785" t="e">
            <v>#N/A</v>
          </cell>
        </row>
        <row r="13786">
          <cell r="K13786" t="str">
            <v>36100</v>
          </cell>
          <cell r="L13786" t="e">
            <v>#N/A</v>
          </cell>
        </row>
        <row r="13787">
          <cell r="K13787" t="str">
            <v>36100</v>
          </cell>
          <cell r="L13787" t="e">
            <v>#N/A</v>
          </cell>
        </row>
        <row r="13788">
          <cell r="K13788" t="str">
            <v>36100</v>
          </cell>
          <cell r="L13788" t="e">
            <v>#N/A</v>
          </cell>
        </row>
        <row r="13789">
          <cell r="K13789" t="str">
            <v>36100</v>
          </cell>
          <cell r="L13789" t="e">
            <v>#N/A</v>
          </cell>
        </row>
        <row r="13790">
          <cell r="K13790" t="str">
            <v>36100</v>
          </cell>
          <cell r="L13790" t="e">
            <v>#N/A</v>
          </cell>
        </row>
        <row r="13791">
          <cell r="K13791" t="str">
            <v>36100</v>
          </cell>
          <cell r="L13791" t="e">
            <v>#N/A</v>
          </cell>
        </row>
        <row r="13792">
          <cell r="K13792" t="str">
            <v>39141</v>
          </cell>
          <cell r="L13792" t="str">
            <v>CONSULTA DE PRIMERA VEZ POR MEDICINA GENERAL</v>
          </cell>
        </row>
        <row r="13793">
          <cell r="K13793" t="str">
            <v>39141</v>
          </cell>
          <cell r="L13793" t="str">
            <v>CONSULTA DE PRIMERA VEZ POR MEDICINA GENERAL</v>
          </cell>
        </row>
        <row r="13794">
          <cell r="K13794" t="str">
            <v>39141</v>
          </cell>
          <cell r="L13794" t="str">
            <v>CONSULTA DE PRIMERA VEZ POR MEDICINA GENERAL</v>
          </cell>
        </row>
        <row r="13795">
          <cell r="K13795" t="str">
            <v>39141</v>
          </cell>
          <cell r="L13795" t="str">
            <v>CONSULTA DE PRIMERA VEZ POR MEDICINA GENERAL</v>
          </cell>
        </row>
        <row r="13796">
          <cell r="K13796" t="str">
            <v>39141</v>
          </cell>
          <cell r="L13796" t="str">
            <v>CONSULTA DE PRIMERA VEZ POR MEDICINA GENERAL</v>
          </cell>
        </row>
        <row r="13797">
          <cell r="K13797" t="str">
            <v>39141</v>
          </cell>
          <cell r="L13797" t="str">
            <v>CONSULTA DE PRIMERA VEZ POR MEDICINA GENERAL</v>
          </cell>
        </row>
        <row r="13798">
          <cell r="K13798" t="str">
            <v>39143</v>
          </cell>
          <cell r="L13798" t="e">
            <v>#N/A</v>
          </cell>
        </row>
        <row r="13799">
          <cell r="K13799" t="str">
            <v>39143</v>
          </cell>
          <cell r="L13799" t="e">
            <v>#N/A</v>
          </cell>
        </row>
        <row r="13800">
          <cell r="K13800" t="str">
            <v>39143</v>
          </cell>
          <cell r="L13800" t="e">
            <v>#N/A</v>
          </cell>
        </row>
        <row r="13801">
          <cell r="K13801" t="str">
            <v>39143</v>
          </cell>
          <cell r="L13801" t="e">
            <v>#N/A</v>
          </cell>
        </row>
        <row r="13802">
          <cell r="K13802" t="str">
            <v>39143</v>
          </cell>
          <cell r="L13802" t="e">
            <v>#N/A</v>
          </cell>
        </row>
        <row r="13803">
          <cell r="K13803" t="str">
            <v>39143</v>
          </cell>
          <cell r="L13803" t="e">
            <v>#N/A</v>
          </cell>
        </row>
        <row r="13804">
          <cell r="K13804" t="str">
            <v>39143</v>
          </cell>
          <cell r="L13804" t="e">
            <v>#N/A</v>
          </cell>
        </row>
        <row r="13805">
          <cell r="K13805" t="str">
            <v>39143</v>
          </cell>
          <cell r="L13805" t="e">
            <v>#N/A</v>
          </cell>
        </row>
        <row r="13806">
          <cell r="K13806" t="str">
            <v>39143</v>
          </cell>
          <cell r="L13806" t="e">
            <v>#N/A</v>
          </cell>
        </row>
        <row r="13807">
          <cell r="K13807" t="str">
            <v>39143</v>
          </cell>
          <cell r="L13807" t="e">
            <v>#N/A</v>
          </cell>
        </row>
        <row r="13808">
          <cell r="K13808" t="str">
            <v>39143</v>
          </cell>
          <cell r="L13808" t="e">
            <v>#N/A</v>
          </cell>
        </row>
        <row r="13809">
          <cell r="K13809" t="str">
            <v>39143</v>
          </cell>
          <cell r="L13809" t="e">
            <v>#N/A</v>
          </cell>
        </row>
        <row r="13810">
          <cell r="K13810" t="str">
            <v>39143</v>
          </cell>
          <cell r="L13810" t="e">
            <v>#N/A</v>
          </cell>
        </row>
        <row r="13811">
          <cell r="K13811" t="str">
            <v>36101</v>
          </cell>
          <cell r="L13811" t="str">
            <v>CONSULTA DE PRIMERA VEZ POR ODONTOLOGIA GENERAL</v>
          </cell>
        </row>
        <row r="13812">
          <cell r="K13812" t="str">
            <v>36101</v>
          </cell>
          <cell r="L13812" t="str">
            <v>CONSULTA DE PRIMERA VEZ POR ODONTOLOGIA GENERAL</v>
          </cell>
        </row>
        <row r="13813">
          <cell r="K13813" t="str">
            <v>36101</v>
          </cell>
          <cell r="L13813" t="str">
            <v>CONSULTA DE PRIMERA VEZ POR ODONTOLOGIA GENERAL</v>
          </cell>
        </row>
        <row r="13814">
          <cell r="K13814" t="str">
            <v>36101</v>
          </cell>
          <cell r="L13814" t="str">
            <v>CONSULTA DE PRIMERA VEZ POR ODONTOLOGIA GENERAL</v>
          </cell>
        </row>
        <row r="13815">
          <cell r="K13815" t="str">
            <v>36101</v>
          </cell>
          <cell r="L13815" t="str">
            <v>CONSULTA DE PRIMERA VEZ POR ODONTOLOGIA GENERAL</v>
          </cell>
        </row>
        <row r="13816">
          <cell r="K13816" t="str">
            <v>36101</v>
          </cell>
          <cell r="L13816" t="str">
            <v>CONSULTA DE PRIMERA VEZ POR ODONTOLOGIA GENERAL</v>
          </cell>
        </row>
        <row r="13817">
          <cell r="K13817" t="str">
            <v>36100</v>
          </cell>
          <cell r="L13817" t="e">
            <v>#N/A</v>
          </cell>
        </row>
        <row r="13818">
          <cell r="K13818" t="str">
            <v>39360</v>
          </cell>
          <cell r="L13818" t="e">
            <v>#N/A</v>
          </cell>
        </row>
        <row r="13819">
          <cell r="K13819" t="str">
            <v>39360</v>
          </cell>
          <cell r="L13819" t="e">
            <v>#N/A</v>
          </cell>
        </row>
        <row r="13820">
          <cell r="K13820" t="str">
            <v>39360</v>
          </cell>
          <cell r="L13820" t="e">
            <v>#N/A</v>
          </cell>
        </row>
        <row r="13821">
          <cell r="K13821" t="str">
            <v>39360</v>
          </cell>
          <cell r="L13821" t="e">
            <v>#N/A</v>
          </cell>
        </row>
        <row r="13822">
          <cell r="K13822" t="str">
            <v>39360</v>
          </cell>
          <cell r="L13822" t="e">
            <v>#N/A</v>
          </cell>
        </row>
        <row r="13823">
          <cell r="K13823" t="str">
            <v>39360</v>
          </cell>
          <cell r="L13823" t="e">
            <v>#N/A</v>
          </cell>
        </row>
        <row r="13824">
          <cell r="K13824" t="str">
            <v>39360</v>
          </cell>
          <cell r="L13824" t="e">
            <v>#N/A</v>
          </cell>
        </row>
        <row r="13825">
          <cell r="K13825" t="str">
            <v>39360</v>
          </cell>
          <cell r="L13825" t="e">
            <v>#N/A</v>
          </cell>
        </row>
        <row r="13826">
          <cell r="K13826" t="str">
            <v>39360</v>
          </cell>
          <cell r="L13826" t="e">
            <v>#N/A</v>
          </cell>
        </row>
        <row r="13827">
          <cell r="K13827" t="str">
            <v>39360</v>
          </cell>
          <cell r="L13827" t="e">
            <v>#N/A</v>
          </cell>
        </row>
        <row r="13828">
          <cell r="K13828" t="str">
            <v>39360</v>
          </cell>
          <cell r="L13828" t="e">
            <v>#N/A</v>
          </cell>
        </row>
        <row r="13829">
          <cell r="K13829" t="str">
            <v>39360</v>
          </cell>
          <cell r="L13829" t="e">
            <v>#N/A</v>
          </cell>
        </row>
        <row r="13830">
          <cell r="K13830" t="str">
            <v>37601</v>
          </cell>
          <cell r="L13830" t="e">
            <v>#N/A</v>
          </cell>
        </row>
        <row r="13831">
          <cell r="K13831" t="str">
            <v>37601</v>
          </cell>
          <cell r="L13831" t="e">
            <v>#N/A</v>
          </cell>
        </row>
        <row r="13832">
          <cell r="K13832" t="str">
            <v>28113</v>
          </cell>
          <cell r="L13832" t="e">
            <v>#N/A</v>
          </cell>
        </row>
        <row r="13833">
          <cell r="K13833" t="str">
            <v>28113</v>
          </cell>
          <cell r="L13833" t="e">
            <v>#N/A</v>
          </cell>
        </row>
        <row r="13834">
          <cell r="K13834" t="str">
            <v>35102</v>
          </cell>
          <cell r="L13834" t="e">
            <v>#N/A</v>
          </cell>
        </row>
        <row r="13835">
          <cell r="K13835" t="str">
            <v>35102</v>
          </cell>
          <cell r="L13835" t="e">
            <v>#N/A</v>
          </cell>
        </row>
        <row r="13836">
          <cell r="K13836" t="str">
            <v>35102</v>
          </cell>
          <cell r="L13836" t="e">
            <v>#N/A</v>
          </cell>
        </row>
        <row r="13837">
          <cell r="K13837" t="str">
            <v>37701</v>
          </cell>
          <cell r="L13837" t="e">
            <v>#N/A</v>
          </cell>
        </row>
        <row r="13838">
          <cell r="K13838" t="str">
            <v>37701</v>
          </cell>
          <cell r="L13838" t="e">
            <v>#N/A</v>
          </cell>
        </row>
        <row r="13839">
          <cell r="K13839" t="str">
            <v>37701</v>
          </cell>
          <cell r="L13839" t="e">
            <v>#N/A</v>
          </cell>
        </row>
        <row r="13840">
          <cell r="L13840" t="str">
            <v>CONSULTA DE PRIMERA VEZ POR MEDICINA GENERAL</v>
          </cell>
        </row>
        <row r="13841">
          <cell r="L13841" t="str">
            <v>CONSULTA DE PRIMERA VEZ POR MEDICINA GENERAL</v>
          </cell>
        </row>
        <row r="13842">
          <cell r="L13842" t="str">
            <v>CONSULTA DE PRIMERA VEZ POR MEDICINA GENERAL</v>
          </cell>
        </row>
        <row r="13843">
          <cell r="L13843" t="str">
            <v>CONSULTA DE PRIMERA VEZ POR MEDICINA GENERAL</v>
          </cell>
        </row>
        <row r="13844">
          <cell r="L13844" t="str">
            <v>CONSULTA DE PRIMERA VEZ POR MEDICINA GENERAL</v>
          </cell>
        </row>
        <row r="13845">
          <cell r="L13845" t="str">
            <v>CONSULTA DE PRIMERA VEZ POR MEDICINA GENERAL</v>
          </cell>
        </row>
        <row r="13846">
          <cell r="K13846" t="str">
            <v>29114</v>
          </cell>
          <cell r="L13846" t="e">
            <v>#N/A</v>
          </cell>
        </row>
        <row r="13847">
          <cell r="K13847" t="str">
            <v>29112</v>
          </cell>
          <cell r="L13847" t="e">
            <v>#N/A</v>
          </cell>
        </row>
        <row r="13848">
          <cell r="K13848" t="str">
            <v>29117</v>
          </cell>
          <cell r="L13848" t="e">
            <v>#N/A</v>
          </cell>
        </row>
        <row r="13849">
          <cell r="K13849" t="str">
            <v>29113</v>
          </cell>
          <cell r="L13849" t="e">
            <v>#N/A</v>
          </cell>
        </row>
        <row r="13850">
          <cell r="K13850" t="str">
            <v>29113</v>
          </cell>
          <cell r="L13850" t="e">
            <v>#N/A</v>
          </cell>
        </row>
        <row r="13851">
          <cell r="K13851" t="str">
            <v>29113</v>
          </cell>
          <cell r="L13851" t="e">
            <v>#N/A</v>
          </cell>
        </row>
        <row r="13852">
          <cell r="K13852" t="str">
            <v>39143</v>
          </cell>
          <cell r="L13852" t="e">
            <v>#N/A</v>
          </cell>
        </row>
        <row r="13853">
          <cell r="K13853" t="str">
            <v>39143</v>
          </cell>
          <cell r="L13853" t="e">
            <v>#N/A</v>
          </cell>
        </row>
        <row r="13854">
          <cell r="K13854" t="str">
            <v>39143</v>
          </cell>
          <cell r="L13854" t="e">
            <v>#N/A</v>
          </cell>
        </row>
        <row r="13855">
          <cell r="K13855" t="str">
            <v>39143</v>
          </cell>
          <cell r="L13855" t="e">
            <v>#N/A</v>
          </cell>
        </row>
        <row r="13856">
          <cell r="K13856" t="str">
            <v>39143</v>
          </cell>
          <cell r="L13856" t="e">
            <v>#N/A</v>
          </cell>
        </row>
        <row r="13857">
          <cell r="K13857" t="str">
            <v>39144</v>
          </cell>
          <cell r="L13857" t="e">
            <v>#N/A</v>
          </cell>
        </row>
        <row r="13858">
          <cell r="K13858" t="str">
            <v>39144</v>
          </cell>
          <cell r="L13858" t="e">
            <v>#N/A</v>
          </cell>
        </row>
        <row r="13859">
          <cell r="K13859" t="str">
            <v>39144</v>
          </cell>
          <cell r="L13859" t="e">
            <v>#N/A</v>
          </cell>
        </row>
        <row r="13860">
          <cell r="K13860" t="str">
            <v>39144</v>
          </cell>
          <cell r="L13860" t="e">
            <v>#N/A</v>
          </cell>
        </row>
        <row r="13861">
          <cell r="K13861" t="str">
            <v>39144</v>
          </cell>
          <cell r="L13861" t="e">
            <v>#N/A</v>
          </cell>
        </row>
        <row r="13862">
          <cell r="K13862" t="str">
            <v>39144</v>
          </cell>
          <cell r="L13862" t="e">
            <v>#N/A</v>
          </cell>
        </row>
        <row r="13863">
          <cell r="K13863" t="str">
            <v>39144</v>
          </cell>
          <cell r="L13863" t="e">
            <v>#N/A</v>
          </cell>
        </row>
        <row r="13864">
          <cell r="K13864" t="str">
            <v>39144</v>
          </cell>
          <cell r="L13864" t="e">
            <v>#N/A</v>
          </cell>
        </row>
        <row r="13865">
          <cell r="K13865" t="str">
            <v>39144</v>
          </cell>
          <cell r="L13865" t="e">
            <v>#N/A</v>
          </cell>
        </row>
        <row r="13866">
          <cell r="K13866" t="str">
            <v>39144</v>
          </cell>
          <cell r="L13866" t="e">
            <v>#N/A</v>
          </cell>
        </row>
        <row r="13867">
          <cell r="K13867" t="str">
            <v>39144</v>
          </cell>
          <cell r="L13867" t="e">
            <v>#N/A</v>
          </cell>
        </row>
        <row r="13868">
          <cell r="K13868" t="str">
            <v>39144</v>
          </cell>
          <cell r="L13868" t="e">
            <v>#N/A</v>
          </cell>
        </row>
        <row r="13869">
          <cell r="K13869" t="str">
            <v>39144</v>
          </cell>
          <cell r="L13869" t="e">
            <v>#N/A</v>
          </cell>
        </row>
        <row r="13870">
          <cell r="K13870" t="str">
            <v>39144</v>
          </cell>
          <cell r="L13870" t="e">
            <v>#N/A</v>
          </cell>
        </row>
        <row r="13871">
          <cell r="K13871" t="str">
            <v>39144</v>
          </cell>
          <cell r="L13871" t="e">
            <v>#N/A</v>
          </cell>
        </row>
        <row r="13872">
          <cell r="K13872" t="str">
            <v>39144</v>
          </cell>
          <cell r="L13872" t="e">
            <v>#N/A</v>
          </cell>
        </row>
        <row r="13873">
          <cell r="K13873" t="str">
            <v>39144</v>
          </cell>
          <cell r="L13873" t="e">
            <v>#N/A</v>
          </cell>
        </row>
        <row r="13874">
          <cell r="K13874" t="str">
            <v>39144</v>
          </cell>
          <cell r="L13874" t="e">
            <v>#N/A</v>
          </cell>
        </row>
        <row r="13875">
          <cell r="K13875" t="str">
            <v>39144</v>
          </cell>
          <cell r="L13875" t="e">
            <v>#N/A</v>
          </cell>
        </row>
        <row r="13876">
          <cell r="K13876" t="str">
            <v>39144</v>
          </cell>
          <cell r="L13876" t="e">
            <v>#N/A</v>
          </cell>
        </row>
        <row r="13877">
          <cell r="K13877" t="str">
            <v>39144</v>
          </cell>
          <cell r="L13877" t="e">
            <v>#N/A</v>
          </cell>
        </row>
        <row r="13878">
          <cell r="K13878" t="str">
            <v>39144</v>
          </cell>
          <cell r="L13878" t="e">
            <v>#N/A</v>
          </cell>
        </row>
        <row r="13879">
          <cell r="K13879" t="str">
            <v>39143</v>
          </cell>
          <cell r="L13879" t="e">
            <v>#N/A</v>
          </cell>
        </row>
        <row r="13880">
          <cell r="K13880" t="str">
            <v>36100</v>
          </cell>
          <cell r="L13880" t="e">
            <v>#N/A</v>
          </cell>
        </row>
        <row r="13881">
          <cell r="K13881" t="str">
            <v>36100</v>
          </cell>
          <cell r="L13881" t="e">
            <v>#N/A</v>
          </cell>
        </row>
        <row r="13882">
          <cell r="K13882" t="str">
            <v>36100</v>
          </cell>
          <cell r="L13882" t="e">
            <v>#N/A</v>
          </cell>
        </row>
        <row r="13883">
          <cell r="K13883" t="str">
            <v>36100</v>
          </cell>
          <cell r="L13883" t="e">
            <v>#N/A</v>
          </cell>
        </row>
        <row r="13884">
          <cell r="K13884" t="str">
            <v>36100</v>
          </cell>
          <cell r="L13884" t="e">
            <v>#N/A</v>
          </cell>
        </row>
        <row r="13885">
          <cell r="K13885" t="str">
            <v>36100</v>
          </cell>
          <cell r="L13885" t="e">
            <v>#N/A</v>
          </cell>
        </row>
        <row r="13886">
          <cell r="K13886" t="str">
            <v>36100</v>
          </cell>
          <cell r="L13886" t="e">
            <v>#N/A</v>
          </cell>
        </row>
        <row r="13887">
          <cell r="K13887" t="str">
            <v>39143</v>
          </cell>
          <cell r="L13887" t="e">
            <v>#N/A</v>
          </cell>
        </row>
        <row r="13888">
          <cell r="K13888" t="str">
            <v>36100</v>
          </cell>
          <cell r="L13888" t="e">
            <v>#N/A</v>
          </cell>
        </row>
        <row r="13889">
          <cell r="K13889" t="str">
            <v>39143</v>
          </cell>
          <cell r="L13889" t="e">
            <v>#N/A</v>
          </cell>
        </row>
        <row r="13890">
          <cell r="K13890" t="str">
            <v>39143</v>
          </cell>
          <cell r="L13890" t="e">
            <v>#N/A</v>
          </cell>
        </row>
        <row r="13891">
          <cell r="K13891" t="str">
            <v>39143</v>
          </cell>
          <cell r="L13891" t="e">
            <v>#N/A</v>
          </cell>
        </row>
        <row r="13892">
          <cell r="K13892" t="str">
            <v>39143</v>
          </cell>
          <cell r="L13892" t="e">
            <v>#N/A</v>
          </cell>
        </row>
        <row r="13893">
          <cell r="K13893" t="str">
            <v>39143</v>
          </cell>
          <cell r="L13893" t="e">
            <v>#N/A</v>
          </cell>
        </row>
        <row r="13894">
          <cell r="K13894" t="str">
            <v>39143</v>
          </cell>
          <cell r="L13894" t="e">
            <v>#N/A</v>
          </cell>
        </row>
        <row r="13895">
          <cell r="K13895" t="str">
            <v>39143</v>
          </cell>
          <cell r="L13895" t="e">
            <v>#N/A</v>
          </cell>
        </row>
        <row r="13896">
          <cell r="K13896" t="str">
            <v>39143</v>
          </cell>
          <cell r="L13896" t="e">
            <v>#N/A</v>
          </cell>
        </row>
        <row r="13897">
          <cell r="K13897" t="str">
            <v>39143</v>
          </cell>
          <cell r="L13897" t="e">
            <v>#N/A</v>
          </cell>
        </row>
        <row r="13898">
          <cell r="K13898" t="str">
            <v>39143</v>
          </cell>
          <cell r="L13898" t="e">
            <v>#N/A</v>
          </cell>
        </row>
        <row r="13899">
          <cell r="K13899" t="str">
            <v>39143</v>
          </cell>
          <cell r="L13899" t="e">
            <v>#N/A</v>
          </cell>
        </row>
        <row r="13900">
          <cell r="K13900" t="str">
            <v>39143</v>
          </cell>
          <cell r="L13900" t="e">
            <v>#N/A</v>
          </cell>
        </row>
        <row r="13901">
          <cell r="K13901" t="str">
            <v>39143</v>
          </cell>
          <cell r="L13901" t="e">
            <v>#N/A</v>
          </cell>
        </row>
        <row r="13902">
          <cell r="K13902" t="str">
            <v>39143</v>
          </cell>
          <cell r="L13902" t="e">
            <v>#N/A</v>
          </cell>
        </row>
        <row r="13903">
          <cell r="K13903" t="str">
            <v>39143</v>
          </cell>
          <cell r="L13903" t="e">
            <v>#N/A</v>
          </cell>
        </row>
        <row r="13904">
          <cell r="K13904" t="str">
            <v>39143</v>
          </cell>
          <cell r="L13904" t="e">
            <v>#N/A</v>
          </cell>
        </row>
        <row r="13905">
          <cell r="K13905" t="str">
            <v>39143</v>
          </cell>
          <cell r="L13905" t="e">
            <v>#N/A</v>
          </cell>
        </row>
        <row r="13906">
          <cell r="K13906" t="str">
            <v>39143</v>
          </cell>
          <cell r="L13906" t="e">
            <v>#N/A</v>
          </cell>
        </row>
        <row r="13907">
          <cell r="K13907" t="str">
            <v>39143</v>
          </cell>
          <cell r="L13907" t="e">
            <v>#N/A</v>
          </cell>
        </row>
        <row r="13908">
          <cell r="K13908" t="str">
            <v>39143</v>
          </cell>
          <cell r="L13908" t="e">
            <v>#N/A</v>
          </cell>
        </row>
        <row r="13909">
          <cell r="K13909" t="str">
            <v>39143</v>
          </cell>
          <cell r="L13909" t="e">
            <v>#N/A</v>
          </cell>
        </row>
        <row r="13910">
          <cell r="K13910" t="str">
            <v>39143</v>
          </cell>
          <cell r="L13910" t="e">
            <v>#N/A</v>
          </cell>
        </row>
        <row r="13911">
          <cell r="K13911" t="str">
            <v>39143</v>
          </cell>
          <cell r="L13911" t="e">
            <v>#N/A</v>
          </cell>
        </row>
        <row r="13912">
          <cell r="K13912" t="str">
            <v>39143</v>
          </cell>
          <cell r="L13912" t="e">
            <v>#N/A</v>
          </cell>
        </row>
        <row r="13913">
          <cell r="K13913" t="str">
            <v>39143</v>
          </cell>
          <cell r="L13913" t="e">
            <v>#N/A</v>
          </cell>
        </row>
        <row r="13914">
          <cell r="K13914" t="str">
            <v>39143</v>
          </cell>
          <cell r="L13914" t="e">
            <v>#N/A</v>
          </cell>
        </row>
        <row r="13915">
          <cell r="K13915" t="str">
            <v>39143</v>
          </cell>
          <cell r="L13915" t="e">
            <v>#N/A</v>
          </cell>
        </row>
        <row r="13916">
          <cell r="K13916" t="str">
            <v>39143</v>
          </cell>
          <cell r="L13916" t="e">
            <v>#N/A</v>
          </cell>
        </row>
        <row r="13917">
          <cell r="K13917" t="str">
            <v>39143</v>
          </cell>
          <cell r="L13917" t="e">
            <v>#N/A</v>
          </cell>
        </row>
        <row r="13918">
          <cell r="K13918" t="str">
            <v>39143</v>
          </cell>
          <cell r="L13918" t="e">
            <v>#N/A</v>
          </cell>
        </row>
        <row r="13919">
          <cell r="K13919" t="str">
            <v>39143</v>
          </cell>
          <cell r="L13919" t="e">
            <v>#N/A</v>
          </cell>
        </row>
        <row r="13920">
          <cell r="K13920" t="str">
            <v>39143</v>
          </cell>
          <cell r="L13920" t="e">
            <v>#N/A</v>
          </cell>
        </row>
        <row r="13921">
          <cell r="K13921" t="str">
            <v>39143</v>
          </cell>
          <cell r="L13921" t="e">
            <v>#N/A</v>
          </cell>
        </row>
        <row r="13922">
          <cell r="K13922" t="str">
            <v>39143</v>
          </cell>
          <cell r="L13922" t="e">
            <v>#N/A</v>
          </cell>
        </row>
        <row r="13923">
          <cell r="K13923" t="str">
            <v>39143</v>
          </cell>
          <cell r="L13923" t="e">
            <v>#N/A</v>
          </cell>
        </row>
        <row r="13924">
          <cell r="K13924" t="str">
            <v>39143</v>
          </cell>
          <cell r="L13924" t="e">
            <v>#N/A</v>
          </cell>
        </row>
        <row r="13925">
          <cell r="K13925" t="str">
            <v>39143</v>
          </cell>
          <cell r="L13925" t="e">
            <v>#N/A</v>
          </cell>
        </row>
        <row r="13926">
          <cell r="K13926" t="str">
            <v>39143</v>
          </cell>
          <cell r="L13926" t="e">
            <v>#N/A</v>
          </cell>
        </row>
        <row r="13927">
          <cell r="K13927" t="str">
            <v>39143</v>
          </cell>
          <cell r="L13927" t="e">
            <v>#N/A</v>
          </cell>
        </row>
        <row r="13928">
          <cell r="K13928" t="str">
            <v>39143</v>
          </cell>
          <cell r="L13928" t="e">
            <v>#N/A</v>
          </cell>
        </row>
        <row r="13929">
          <cell r="K13929" t="str">
            <v>39143</v>
          </cell>
          <cell r="L13929" t="e">
            <v>#N/A</v>
          </cell>
        </row>
        <row r="13930">
          <cell r="K13930" t="str">
            <v>39143</v>
          </cell>
          <cell r="L13930" t="e">
            <v>#N/A</v>
          </cell>
        </row>
        <row r="13931">
          <cell r="K13931" t="str">
            <v>39143</v>
          </cell>
          <cell r="L13931" t="e">
            <v>#N/A</v>
          </cell>
        </row>
        <row r="13932">
          <cell r="K13932" t="str">
            <v>39143</v>
          </cell>
          <cell r="L13932" t="e">
            <v>#N/A</v>
          </cell>
        </row>
        <row r="13933">
          <cell r="K13933" t="str">
            <v>39143</v>
          </cell>
          <cell r="L13933" t="e">
            <v>#N/A</v>
          </cell>
        </row>
        <row r="13934">
          <cell r="K13934" t="str">
            <v>39143</v>
          </cell>
          <cell r="L13934" t="e">
            <v>#N/A</v>
          </cell>
        </row>
        <row r="13935">
          <cell r="K13935" t="str">
            <v>39143</v>
          </cell>
          <cell r="L13935" t="e">
            <v>#N/A</v>
          </cell>
        </row>
        <row r="13936">
          <cell r="K13936" t="str">
            <v>39143</v>
          </cell>
          <cell r="L13936" t="e">
            <v>#N/A</v>
          </cell>
        </row>
        <row r="13937">
          <cell r="K13937" t="str">
            <v>39143</v>
          </cell>
          <cell r="L13937" t="e">
            <v>#N/A</v>
          </cell>
        </row>
        <row r="13938">
          <cell r="K13938" t="str">
            <v>39143</v>
          </cell>
          <cell r="L13938" t="e">
            <v>#N/A</v>
          </cell>
        </row>
        <row r="13939">
          <cell r="K13939" t="str">
            <v>39143</v>
          </cell>
          <cell r="L13939" t="e">
            <v>#N/A</v>
          </cell>
        </row>
        <row r="13940">
          <cell r="K13940" t="str">
            <v>39143</v>
          </cell>
          <cell r="L13940" t="e">
            <v>#N/A</v>
          </cell>
        </row>
        <row r="13941">
          <cell r="K13941" t="str">
            <v>39143</v>
          </cell>
          <cell r="L13941" t="e">
            <v>#N/A</v>
          </cell>
        </row>
        <row r="13942">
          <cell r="K13942" t="str">
            <v>39143</v>
          </cell>
          <cell r="L13942" t="e">
            <v>#N/A</v>
          </cell>
        </row>
        <row r="13943">
          <cell r="K13943" t="str">
            <v>39143</v>
          </cell>
          <cell r="L13943" t="e">
            <v>#N/A</v>
          </cell>
        </row>
        <row r="13944">
          <cell r="K13944" t="str">
            <v>39143</v>
          </cell>
          <cell r="L13944" t="e">
            <v>#N/A</v>
          </cell>
        </row>
        <row r="13945">
          <cell r="K13945" t="str">
            <v>39143</v>
          </cell>
          <cell r="L13945" t="e">
            <v>#N/A</v>
          </cell>
        </row>
        <row r="13946">
          <cell r="K13946" t="str">
            <v>39143</v>
          </cell>
          <cell r="L13946" t="e">
            <v>#N/A</v>
          </cell>
        </row>
        <row r="13947">
          <cell r="K13947" t="str">
            <v>39143</v>
          </cell>
          <cell r="L13947" t="e">
            <v>#N/A</v>
          </cell>
        </row>
        <row r="13948">
          <cell r="K13948" t="str">
            <v>39143</v>
          </cell>
          <cell r="L13948" t="e">
            <v>#N/A</v>
          </cell>
        </row>
        <row r="13949">
          <cell r="K13949" t="str">
            <v>39143</v>
          </cell>
          <cell r="L13949" t="e">
            <v>#N/A</v>
          </cell>
        </row>
        <row r="13950">
          <cell r="K13950" t="str">
            <v>39143</v>
          </cell>
          <cell r="L13950" t="e">
            <v>#N/A</v>
          </cell>
        </row>
        <row r="13951">
          <cell r="K13951" t="str">
            <v>39143</v>
          </cell>
          <cell r="L13951" t="e">
            <v>#N/A</v>
          </cell>
        </row>
        <row r="13952">
          <cell r="K13952" t="str">
            <v>39143</v>
          </cell>
          <cell r="L13952" t="e">
            <v>#N/A</v>
          </cell>
        </row>
        <row r="13953">
          <cell r="K13953" t="str">
            <v>39143</v>
          </cell>
          <cell r="L13953" t="e">
            <v>#N/A</v>
          </cell>
        </row>
        <row r="13954">
          <cell r="K13954" t="str">
            <v>39143</v>
          </cell>
          <cell r="L13954" t="e">
            <v>#N/A</v>
          </cell>
        </row>
        <row r="13955">
          <cell r="K13955" t="str">
            <v>39143</v>
          </cell>
          <cell r="L13955" t="e">
            <v>#N/A</v>
          </cell>
        </row>
        <row r="13956">
          <cell r="K13956" t="str">
            <v>39143</v>
          </cell>
          <cell r="L13956" t="e">
            <v>#N/A</v>
          </cell>
        </row>
        <row r="13957">
          <cell r="K13957" t="str">
            <v>39143</v>
          </cell>
          <cell r="L13957" t="e">
            <v>#N/A</v>
          </cell>
        </row>
        <row r="13958">
          <cell r="K13958" t="str">
            <v>39143</v>
          </cell>
          <cell r="L13958" t="e">
            <v>#N/A</v>
          </cell>
        </row>
        <row r="13959">
          <cell r="K13959" t="str">
            <v>39143</v>
          </cell>
          <cell r="L13959" t="e">
            <v>#N/A</v>
          </cell>
        </row>
        <row r="13960">
          <cell r="K13960" t="str">
            <v>39143</v>
          </cell>
          <cell r="L13960" t="e">
            <v>#N/A</v>
          </cell>
        </row>
        <row r="13961">
          <cell r="K13961" t="str">
            <v>39143</v>
          </cell>
          <cell r="L13961" t="e">
            <v>#N/A</v>
          </cell>
        </row>
        <row r="13962">
          <cell r="K13962" t="str">
            <v>39143</v>
          </cell>
          <cell r="L13962" t="e">
            <v>#N/A</v>
          </cell>
        </row>
        <row r="13963">
          <cell r="K13963" t="str">
            <v>39143</v>
          </cell>
          <cell r="L13963" t="e">
            <v>#N/A</v>
          </cell>
        </row>
        <row r="13964">
          <cell r="K13964" t="str">
            <v>39143</v>
          </cell>
          <cell r="L13964" t="e">
            <v>#N/A</v>
          </cell>
        </row>
        <row r="13965">
          <cell r="K13965" t="str">
            <v>39143</v>
          </cell>
          <cell r="L13965" t="e">
            <v>#N/A</v>
          </cell>
        </row>
        <row r="13966">
          <cell r="K13966" t="str">
            <v>39143</v>
          </cell>
          <cell r="L13966" t="e">
            <v>#N/A</v>
          </cell>
        </row>
        <row r="13967">
          <cell r="K13967" t="str">
            <v>39143</v>
          </cell>
          <cell r="L13967" t="e">
            <v>#N/A</v>
          </cell>
        </row>
        <row r="13968">
          <cell r="K13968" t="str">
            <v>39143</v>
          </cell>
          <cell r="L13968" t="e">
            <v>#N/A</v>
          </cell>
        </row>
        <row r="13969">
          <cell r="K13969" t="str">
            <v>39143</v>
          </cell>
          <cell r="L13969" t="e">
            <v>#N/A</v>
          </cell>
        </row>
        <row r="13970">
          <cell r="K13970" t="str">
            <v>39143</v>
          </cell>
          <cell r="L13970" t="e">
            <v>#N/A</v>
          </cell>
        </row>
        <row r="13971">
          <cell r="K13971" t="str">
            <v>39143</v>
          </cell>
          <cell r="L13971" t="e">
            <v>#N/A</v>
          </cell>
        </row>
        <row r="13972">
          <cell r="K13972" t="str">
            <v>39143</v>
          </cell>
          <cell r="L13972" t="e">
            <v>#N/A</v>
          </cell>
        </row>
        <row r="13973">
          <cell r="K13973" t="str">
            <v>39143</v>
          </cell>
          <cell r="L13973" t="e">
            <v>#N/A</v>
          </cell>
        </row>
        <row r="13974">
          <cell r="K13974" t="str">
            <v>39143</v>
          </cell>
          <cell r="L13974" t="e">
            <v>#N/A</v>
          </cell>
        </row>
        <row r="13975">
          <cell r="K13975" t="str">
            <v>39143</v>
          </cell>
          <cell r="L13975" t="e">
            <v>#N/A</v>
          </cell>
        </row>
        <row r="13976">
          <cell r="K13976" t="str">
            <v>39143</v>
          </cell>
          <cell r="L13976" t="e">
            <v>#N/A</v>
          </cell>
        </row>
        <row r="13977">
          <cell r="K13977" t="str">
            <v>39143</v>
          </cell>
          <cell r="L13977" t="e">
            <v>#N/A</v>
          </cell>
        </row>
        <row r="13978">
          <cell r="K13978" t="str">
            <v>39143</v>
          </cell>
          <cell r="L13978" t="e">
            <v>#N/A</v>
          </cell>
        </row>
        <row r="13979">
          <cell r="K13979" t="str">
            <v>39143</v>
          </cell>
          <cell r="L13979" t="e">
            <v>#N/A</v>
          </cell>
        </row>
        <row r="13980">
          <cell r="K13980" t="str">
            <v>39143</v>
          </cell>
          <cell r="L13980" t="e">
            <v>#N/A</v>
          </cell>
        </row>
        <row r="13981">
          <cell r="K13981" t="str">
            <v>39143</v>
          </cell>
          <cell r="L13981" t="e">
            <v>#N/A</v>
          </cell>
        </row>
        <row r="13982">
          <cell r="K13982" t="str">
            <v>39143</v>
          </cell>
          <cell r="L13982" t="e">
            <v>#N/A</v>
          </cell>
        </row>
        <row r="13983">
          <cell r="K13983" t="str">
            <v>39143</v>
          </cell>
          <cell r="L13983" t="e">
            <v>#N/A</v>
          </cell>
        </row>
        <row r="13984">
          <cell r="K13984" t="str">
            <v>39143</v>
          </cell>
          <cell r="L13984" t="e">
            <v>#N/A</v>
          </cell>
        </row>
        <row r="13985">
          <cell r="K13985" t="str">
            <v>39143</v>
          </cell>
          <cell r="L13985" t="e">
            <v>#N/A</v>
          </cell>
        </row>
        <row r="13986">
          <cell r="K13986" t="str">
            <v>39143</v>
          </cell>
          <cell r="L13986" t="e">
            <v>#N/A</v>
          </cell>
        </row>
        <row r="13987">
          <cell r="K13987" t="str">
            <v>39143</v>
          </cell>
          <cell r="L13987" t="e">
            <v>#N/A</v>
          </cell>
        </row>
        <row r="13988">
          <cell r="K13988" t="str">
            <v>39143</v>
          </cell>
          <cell r="L13988" t="e">
            <v>#N/A</v>
          </cell>
        </row>
        <row r="13989">
          <cell r="K13989" t="str">
            <v>39143</v>
          </cell>
          <cell r="L13989" t="e">
            <v>#N/A</v>
          </cell>
        </row>
        <row r="13990">
          <cell r="K13990" t="str">
            <v>39143</v>
          </cell>
          <cell r="L13990" t="e">
            <v>#N/A</v>
          </cell>
        </row>
        <row r="13991">
          <cell r="K13991" t="str">
            <v>39143</v>
          </cell>
          <cell r="L13991" t="e">
            <v>#N/A</v>
          </cell>
        </row>
        <row r="13992">
          <cell r="K13992" t="str">
            <v>39143</v>
          </cell>
          <cell r="L13992" t="e">
            <v>#N/A</v>
          </cell>
        </row>
        <row r="13993">
          <cell r="K13993" t="str">
            <v>39143</v>
          </cell>
          <cell r="L13993" t="e">
            <v>#N/A</v>
          </cell>
        </row>
        <row r="13994">
          <cell r="K13994" t="str">
            <v>39143</v>
          </cell>
          <cell r="L13994" t="e">
            <v>#N/A</v>
          </cell>
        </row>
        <row r="13995">
          <cell r="K13995" t="str">
            <v>35102</v>
          </cell>
          <cell r="L13995" t="e">
            <v>#N/A</v>
          </cell>
        </row>
        <row r="13996">
          <cell r="K13996" t="str">
            <v>35102</v>
          </cell>
          <cell r="L13996" t="e">
            <v>#N/A</v>
          </cell>
        </row>
        <row r="13997">
          <cell r="K13997" t="str">
            <v>35102</v>
          </cell>
          <cell r="L13997" t="e">
            <v>#N/A</v>
          </cell>
        </row>
        <row r="13998">
          <cell r="K13998" t="str">
            <v>39143</v>
          </cell>
          <cell r="L13998" t="e">
            <v>#N/A</v>
          </cell>
        </row>
        <row r="13999">
          <cell r="L13999" t="e">
            <v>#N/A</v>
          </cell>
        </row>
        <row r="14000">
          <cell r="L14000" t="e">
            <v>#N/A</v>
          </cell>
        </row>
        <row r="14001">
          <cell r="L14001" t="e">
            <v>#N/A</v>
          </cell>
        </row>
        <row r="14002">
          <cell r="L14002" t="e">
            <v>#N/A</v>
          </cell>
        </row>
        <row r="14003">
          <cell r="L14003" t="e">
            <v>#N/A</v>
          </cell>
        </row>
        <row r="14004">
          <cell r="L14004" t="e">
            <v>#N/A</v>
          </cell>
        </row>
        <row r="14005">
          <cell r="L14005" t="e">
            <v>#N/A</v>
          </cell>
        </row>
        <row r="14006">
          <cell r="L14006" t="e">
            <v>#N/A</v>
          </cell>
        </row>
        <row r="14007">
          <cell r="L14007" t="e">
            <v>#N/A</v>
          </cell>
        </row>
        <row r="14008">
          <cell r="L14008" t="e">
            <v>#N/A</v>
          </cell>
        </row>
        <row r="14009">
          <cell r="L14009" t="e">
            <v>#N/A</v>
          </cell>
        </row>
        <row r="14010">
          <cell r="L14010" t="e">
            <v>#N/A</v>
          </cell>
        </row>
        <row r="14011">
          <cell r="L14011" t="e">
            <v>#N/A</v>
          </cell>
        </row>
        <row r="14012">
          <cell r="L14012" t="e">
            <v>#N/A</v>
          </cell>
        </row>
        <row r="14013">
          <cell r="L14013" t="e">
            <v>#N/A</v>
          </cell>
        </row>
        <row r="14014">
          <cell r="L14014" t="e">
            <v>#N/A</v>
          </cell>
        </row>
        <row r="14015">
          <cell r="L14015" t="e">
            <v>#N/A</v>
          </cell>
        </row>
        <row r="14016">
          <cell r="L14016" t="e">
            <v>#N/A</v>
          </cell>
        </row>
        <row r="14017">
          <cell r="L14017" t="e">
            <v>#N/A</v>
          </cell>
        </row>
        <row r="14018">
          <cell r="L14018" t="e">
            <v>#N/A</v>
          </cell>
        </row>
        <row r="14019">
          <cell r="L14019" t="e">
            <v>#N/A</v>
          </cell>
        </row>
        <row r="14020">
          <cell r="L14020" t="e">
            <v>#N/A</v>
          </cell>
        </row>
        <row r="14021">
          <cell r="L14021" t="e">
            <v>#N/A</v>
          </cell>
        </row>
        <row r="14022">
          <cell r="L14022" t="e">
            <v>#N/A</v>
          </cell>
        </row>
        <row r="14023">
          <cell r="L14023" t="e">
            <v>#N/A</v>
          </cell>
        </row>
        <row r="14024">
          <cell r="L14024" t="e">
            <v>#N/A</v>
          </cell>
        </row>
        <row r="14025">
          <cell r="L14025" t="e">
            <v>#N/A</v>
          </cell>
        </row>
        <row r="14026">
          <cell r="L14026" t="e">
            <v>#N/A</v>
          </cell>
        </row>
        <row r="14027">
          <cell r="L14027" t="e">
            <v>#N/A</v>
          </cell>
        </row>
        <row r="14028">
          <cell r="L14028" t="e">
            <v>#N/A</v>
          </cell>
        </row>
        <row r="14029">
          <cell r="L14029" t="e">
            <v>#N/A</v>
          </cell>
        </row>
        <row r="14030">
          <cell r="L14030" t="e">
            <v>#N/A</v>
          </cell>
        </row>
        <row r="14031">
          <cell r="L14031" t="e">
            <v>#N/A</v>
          </cell>
        </row>
        <row r="14032">
          <cell r="L14032" t="e">
            <v>#N/A</v>
          </cell>
        </row>
        <row r="14033">
          <cell r="L14033" t="e">
            <v>#N/A</v>
          </cell>
        </row>
        <row r="14034">
          <cell r="L14034" t="e">
            <v>#N/A</v>
          </cell>
        </row>
        <row r="14035">
          <cell r="L14035" t="e">
            <v>#N/A</v>
          </cell>
        </row>
        <row r="14036">
          <cell r="L14036" t="e">
            <v>#N/A</v>
          </cell>
        </row>
        <row r="14037">
          <cell r="L14037" t="e">
            <v>#N/A</v>
          </cell>
        </row>
        <row r="14038">
          <cell r="L14038" t="e">
            <v>#N/A</v>
          </cell>
        </row>
        <row r="14039">
          <cell r="L14039" t="e">
            <v>#N/A</v>
          </cell>
        </row>
        <row r="14040">
          <cell r="L14040" t="e">
            <v>#N/A</v>
          </cell>
        </row>
        <row r="14041">
          <cell r="L14041" t="e">
            <v>#N/A</v>
          </cell>
        </row>
        <row r="14042">
          <cell r="L14042" t="e">
            <v>#N/A</v>
          </cell>
        </row>
        <row r="14043">
          <cell r="L14043" t="e">
            <v>#N/A</v>
          </cell>
        </row>
        <row r="14044">
          <cell r="L14044" t="e">
            <v>#N/A</v>
          </cell>
        </row>
        <row r="14045">
          <cell r="L14045" t="e">
            <v>#N/A</v>
          </cell>
        </row>
        <row r="14046">
          <cell r="L14046" t="e">
            <v>#N/A</v>
          </cell>
        </row>
        <row r="14047">
          <cell r="L14047" t="e">
            <v>#N/A</v>
          </cell>
        </row>
        <row r="14048">
          <cell r="L14048" t="e">
            <v>#N/A</v>
          </cell>
        </row>
        <row r="14049">
          <cell r="L14049" t="e">
            <v>#N/A</v>
          </cell>
        </row>
        <row r="14050">
          <cell r="L14050" t="e">
            <v>#N/A</v>
          </cell>
        </row>
        <row r="14051">
          <cell r="L14051" t="e">
            <v>#N/A</v>
          </cell>
        </row>
        <row r="14052">
          <cell r="L14052" t="e">
            <v>#N/A</v>
          </cell>
        </row>
        <row r="14053">
          <cell r="L14053" t="e">
            <v>#N/A</v>
          </cell>
        </row>
        <row r="14054">
          <cell r="L14054" t="e">
            <v>#N/A</v>
          </cell>
        </row>
        <row r="14055">
          <cell r="L14055" t="e">
            <v>#N/A</v>
          </cell>
        </row>
        <row r="14056">
          <cell r="L14056" t="e">
            <v>#N/A</v>
          </cell>
        </row>
        <row r="14057">
          <cell r="L14057" t="e">
            <v>#N/A</v>
          </cell>
        </row>
        <row r="14058">
          <cell r="L14058" t="e">
            <v>#N/A</v>
          </cell>
        </row>
        <row r="14059">
          <cell r="L14059" t="e">
            <v>#N/A</v>
          </cell>
        </row>
        <row r="14060">
          <cell r="L14060" t="e">
            <v>#N/A</v>
          </cell>
        </row>
        <row r="14061">
          <cell r="L14061" t="e">
            <v>#N/A</v>
          </cell>
        </row>
        <row r="14062">
          <cell r="L14062" t="e">
            <v>#N/A</v>
          </cell>
        </row>
        <row r="14063">
          <cell r="L14063" t="e">
            <v>#N/A</v>
          </cell>
        </row>
        <row r="14064">
          <cell r="L14064" t="e">
            <v>#N/A</v>
          </cell>
        </row>
        <row r="14065">
          <cell r="L14065" t="e">
            <v>#N/A</v>
          </cell>
        </row>
        <row r="14066">
          <cell r="L14066" t="e">
            <v>#N/A</v>
          </cell>
        </row>
        <row r="14067">
          <cell r="L14067" t="e">
            <v>#N/A</v>
          </cell>
        </row>
        <row r="14068">
          <cell r="L14068" t="e">
            <v>#N/A</v>
          </cell>
        </row>
        <row r="14069">
          <cell r="L14069" t="e">
            <v>#N/A</v>
          </cell>
        </row>
        <row r="14070">
          <cell r="L14070" t="e">
            <v>#N/A</v>
          </cell>
        </row>
        <row r="14071">
          <cell r="L14071" t="e">
            <v>#N/A</v>
          </cell>
        </row>
        <row r="14072">
          <cell r="L14072" t="e">
            <v>#N/A</v>
          </cell>
        </row>
        <row r="14073">
          <cell r="L14073" t="e">
            <v>#N/A</v>
          </cell>
        </row>
        <row r="14074">
          <cell r="L14074" t="e">
            <v>#N/A</v>
          </cell>
        </row>
        <row r="14075">
          <cell r="L14075" t="e">
            <v>#N/A</v>
          </cell>
        </row>
        <row r="14076">
          <cell r="L14076" t="e">
            <v>#N/A</v>
          </cell>
        </row>
        <row r="14077">
          <cell r="L14077" t="e">
            <v>#N/A</v>
          </cell>
        </row>
        <row r="14078">
          <cell r="L14078" t="e">
            <v>#N/A</v>
          </cell>
        </row>
        <row r="14079">
          <cell r="L14079" t="e">
            <v>#N/A</v>
          </cell>
        </row>
        <row r="14080">
          <cell r="L14080" t="e">
            <v>#N/A</v>
          </cell>
        </row>
        <row r="14081">
          <cell r="L14081" t="e">
            <v>#N/A</v>
          </cell>
        </row>
        <row r="14082">
          <cell r="L14082" t="e">
            <v>#N/A</v>
          </cell>
        </row>
        <row r="14083">
          <cell r="L14083" t="e">
            <v>#N/A</v>
          </cell>
        </row>
        <row r="14084">
          <cell r="L14084" t="e">
            <v>#N/A</v>
          </cell>
        </row>
        <row r="14085">
          <cell r="L14085" t="e">
            <v>#N/A</v>
          </cell>
        </row>
        <row r="14086">
          <cell r="L14086" t="e">
            <v>#N/A</v>
          </cell>
        </row>
        <row r="14087">
          <cell r="L14087" t="e">
            <v>#N/A</v>
          </cell>
        </row>
        <row r="14088">
          <cell r="L14088" t="e">
            <v>#N/A</v>
          </cell>
        </row>
        <row r="14089">
          <cell r="L14089" t="e">
            <v>#N/A</v>
          </cell>
        </row>
        <row r="14090">
          <cell r="L14090" t="e">
            <v>#N/A</v>
          </cell>
        </row>
        <row r="14091">
          <cell r="L14091" t="e">
            <v>#N/A</v>
          </cell>
        </row>
        <row r="14092">
          <cell r="L14092" t="e">
            <v>#N/A</v>
          </cell>
        </row>
        <row r="14093">
          <cell r="L14093" t="e">
            <v>#N/A</v>
          </cell>
        </row>
        <row r="14094">
          <cell r="L14094" t="str">
            <v>CONSULTA DE PRIMERA VEZ POR MEDICINA GENERAL</v>
          </cell>
        </row>
        <row r="14095">
          <cell r="L14095" t="e">
            <v>#N/A</v>
          </cell>
        </row>
        <row r="14096">
          <cell r="L14096" t="e">
            <v>#N/A</v>
          </cell>
        </row>
        <row r="14097">
          <cell r="L14097" t="e">
            <v>#N/A</v>
          </cell>
        </row>
        <row r="14098">
          <cell r="L14098" t="e">
            <v>#N/A</v>
          </cell>
        </row>
        <row r="14099">
          <cell r="L14099" t="e">
            <v>#N/A</v>
          </cell>
        </row>
        <row r="14100">
          <cell r="L14100" t="e">
            <v>#N/A</v>
          </cell>
        </row>
        <row r="14101">
          <cell r="L14101" t="e">
            <v>#N/A</v>
          </cell>
        </row>
        <row r="14102">
          <cell r="L14102" t="e">
            <v>#N/A</v>
          </cell>
        </row>
        <row r="14103">
          <cell r="L14103" t="e">
            <v>#N/A</v>
          </cell>
        </row>
        <row r="14104">
          <cell r="L14104" t="e">
            <v>#N/A</v>
          </cell>
        </row>
        <row r="14105">
          <cell r="L14105" t="e">
            <v>#N/A</v>
          </cell>
        </row>
        <row r="14106">
          <cell r="L14106" t="e">
            <v>#N/A</v>
          </cell>
        </row>
        <row r="14107">
          <cell r="L14107" t="e">
            <v>#N/A</v>
          </cell>
        </row>
        <row r="14108">
          <cell r="K14108" t="str">
            <v>39141</v>
          </cell>
          <cell r="L14108" t="e">
            <v>#N/A</v>
          </cell>
        </row>
        <row r="14109">
          <cell r="K14109" t="str">
            <v>39141</v>
          </cell>
          <cell r="L14109" t="e">
            <v>#N/A</v>
          </cell>
        </row>
        <row r="14110">
          <cell r="K14110" t="str">
            <v>39141</v>
          </cell>
          <cell r="L14110" t="e">
            <v>#N/A</v>
          </cell>
        </row>
        <row r="14111">
          <cell r="K14111" t="str">
            <v>39141</v>
          </cell>
          <cell r="L14111" t="e">
            <v>#N/A</v>
          </cell>
        </row>
        <row r="14112">
          <cell r="K14112" t="str">
            <v>39141</v>
          </cell>
          <cell r="L14112" t="e">
            <v>#N/A</v>
          </cell>
        </row>
        <row r="14113">
          <cell r="K14113" t="str">
            <v>39141</v>
          </cell>
          <cell r="L14113" t="e">
            <v>#N/A</v>
          </cell>
        </row>
        <row r="14114">
          <cell r="K14114" t="str">
            <v>39143</v>
          </cell>
          <cell r="L14114" t="e">
            <v>#N/A</v>
          </cell>
        </row>
        <row r="14115">
          <cell r="K14115" t="str">
            <v>39143</v>
          </cell>
          <cell r="L14115" t="e">
            <v>#N/A</v>
          </cell>
        </row>
        <row r="14116">
          <cell r="K14116" t="str">
            <v>39143</v>
          </cell>
          <cell r="L14116" t="e">
            <v>#N/A</v>
          </cell>
        </row>
        <row r="14117">
          <cell r="K14117" t="str">
            <v>39143</v>
          </cell>
          <cell r="L14117" t="e">
            <v>#N/A</v>
          </cell>
        </row>
        <row r="14118">
          <cell r="K14118" t="str">
            <v>39143</v>
          </cell>
          <cell r="L14118" t="e">
            <v>#N/A</v>
          </cell>
        </row>
        <row r="14119">
          <cell r="K14119" t="str">
            <v>39143</v>
          </cell>
          <cell r="L14119" t="e">
            <v>#N/A</v>
          </cell>
        </row>
        <row r="14120">
          <cell r="K14120" t="str">
            <v>39143</v>
          </cell>
          <cell r="L14120" t="e">
            <v>#N/A</v>
          </cell>
        </row>
        <row r="14121">
          <cell r="K14121" t="str">
            <v>39143</v>
          </cell>
          <cell r="L14121" t="e">
            <v>#N/A</v>
          </cell>
        </row>
        <row r="14122">
          <cell r="K14122" t="str">
            <v>39143</v>
          </cell>
          <cell r="L14122" t="e">
            <v>#N/A</v>
          </cell>
        </row>
        <row r="14123">
          <cell r="K14123" t="str">
            <v>39143</v>
          </cell>
          <cell r="L14123" t="e">
            <v>#N/A</v>
          </cell>
        </row>
        <row r="14124">
          <cell r="K14124" t="str">
            <v>39143</v>
          </cell>
          <cell r="L14124" t="e">
            <v>#N/A</v>
          </cell>
        </row>
        <row r="14125">
          <cell r="K14125" t="str">
            <v>39143</v>
          </cell>
          <cell r="L14125" t="e">
            <v>#N/A</v>
          </cell>
        </row>
        <row r="14126">
          <cell r="K14126" t="str">
            <v>39143</v>
          </cell>
          <cell r="L14126" t="e">
            <v>#N/A</v>
          </cell>
        </row>
        <row r="14127">
          <cell r="K14127" t="str">
            <v>36101</v>
          </cell>
          <cell r="L14127" t="e">
            <v>#N/A</v>
          </cell>
        </row>
        <row r="14128">
          <cell r="K14128" t="str">
            <v>36101</v>
          </cell>
          <cell r="L14128" t="e">
            <v>#N/A</v>
          </cell>
        </row>
        <row r="14129">
          <cell r="K14129" t="str">
            <v>36511</v>
          </cell>
          <cell r="L14129" t="e">
            <v>#N/A</v>
          </cell>
        </row>
        <row r="14130">
          <cell r="K14130" t="str">
            <v>39360</v>
          </cell>
          <cell r="L14130" t="e">
            <v>#N/A</v>
          </cell>
        </row>
        <row r="14131">
          <cell r="K14131" t="str">
            <v>39360</v>
          </cell>
          <cell r="L14131" t="e">
            <v>#N/A</v>
          </cell>
        </row>
        <row r="14132">
          <cell r="K14132" t="str">
            <v>39360</v>
          </cell>
          <cell r="L14132" t="e">
            <v>#N/A</v>
          </cell>
        </row>
        <row r="14133">
          <cell r="K14133" t="str">
            <v>39360</v>
          </cell>
          <cell r="L14133" t="e">
            <v>#N/A</v>
          </cell>
        </row>
        <row r="14134">
          <cell r="K14134" t="str">
            <v>39360</v>
          </cell>
          <cell r="L14134" t="e">
            <v>#N/A</v>
          </cell>
        </row>
        <row r="14135">
          <cell r="K14135" t="str">
            <v>39360</v>
          </cell>
          <cell r="L14135" t="e">
            <v>#N/A</v>
          </cell>
        </row>
        <row r="14136">
          <cell r="K14136" t="str">
            <v>39360</v>
          </cell>
          <cell r="L14136" t="e">
            <v>#N/A</v>
          </cell>
        </row>
        <row r="14137">
          <cell r="K14137" t="str">
            <v>37601</v>
          </cell>
          <cell r="L14137" t="e">
            <v>#N/A</v>
          </cell>
        </row>
        <row r="14138">
          <cell r="K14138" t="str">
            <v>39360</v>
          </cell>
          <cell r="L14138" t="e">
            <v>#N/A</v>
          </cell>
        </row>
        <row r="14139">
          <cell r="K14139" t="str">
            <v>35102</v>
          </cell>
          <cell r="L14139" t="e">
            <v>#N/A</v>
          </cell>
        </row>
        <row r="14140">
          <cell r="K14140" t="str">
            <v>35102</v>
          </cell>
          <cell r="L14140" t="e">
            <v>#N/A</v>
          </cell>
        </row>
        <row r="14141">
          <cell r="K14141" t="str">
            <v>35102</v>
          </cell>
          <cell r="L14141" t="e">
            <v>#N/A</v>
          </cell>
        </row>
        <row r="14142">
          <cell r="K14142" t="str">
            <v>37701</v>
          </cell>
          <cell r="L14142" t="e">
            <v>#N/A</v>
          </cell>
        </row>
        <row r="14143">
          <cell r="K14143" t="str">
            <v>37701</v>
          </cell>
          <cell r="L14143" t="e">
            <v>#N/A</v>
          </cell>
        </row>
        <row r="14144">
          <cell r="K14144" t="str">
            <v>37701</v>
          </cell>
          <cell r="L14144" t="e">
            <v>#N/A</v>
          </cell>
        </row>
        <row r="14145">
          <cell r="K14145" t="str">
            <v>37701</v>
          </cell>
          <cell r="L14145" t="e">
            <v>#N/A</v>
          </cell>
        </row>
        <row r="14146">
          <cell r="K14146" t="str">
            <v>29114</v>
          </cell>
          <cell r="L14146" t="e">
            <v>#N/A</v>
          </cell>
        </row>
        <row r="14147">
          <cell r="K14147" t="str">
            <v>29112</v>
          </cell>
          <cell r="L14147" t="e">
            <v>#N/A</v>
          </cell>
        </row>
        <row r="14148">
          <cell r="K14148" t="str">
            <v>29117</v>
          </cell>
          <cell r="L14148" t="e">
            <v>#N/A</v>
          </cell>
        </row>
        <row r="14149">
          <cell r="K14149" t="str">
            <v>29113</v>
          </cell>
          <cell r="L14149" t="e">
            <v>#N/A</v>
          </cell>
        </row>
        <row r="14150">
          <cell r="K14150" t="str">
            <v>29113</v>
          </cell>
          <cell r="L14150" t="e">
            <v>#N/A</v>
          </cell>
        </row>
        <row r="14151">
          <cell r="K14151" t="str">
            <v>29113</v>
          </cell>
          <cell r="L14151" t="e">
            <v>#N/A</v>
          </cell>
        </row>
        <row r="14152">
          <cell r="K14152" t="str">
            <v>39143</v>
          </cell>
          <cell r="L14152" t="e">
            <v>#N/A</v>
          </cell>
        </row>
        <row r="14153">
          <cell r="K14153" t="str">
            <v>39143</v>
          </cell>
          <cell r="L14153" t="e">
            <v>#N/A</v>
          </cell>
        </row>
        <row r="14154">
          <cell r="K14154" t="str">
            <v>39143</v>
          </cell>
          <cell r="L14154" t="e">
            <v>#N/A</v>
          </cell>
        </row>
        <row r="14155">
          <cell r="K14155" t="str">
            <v>39143</v>
          </cell>
          <cell r="L14155" t="e">
            <v>#N/A</v>
          </cell>
        </row>
        <row r="14156">
          <cell r="K14156" t="str">
            <v>39143</v>
          </cell>
          <cell r="L14156" t="e">
            <v>#N/A</v>
          </cell>
        </row>
        <row r="14157">
          <cell r="K14157" t="str">
            <v>39144</v>
          </cell>
          <cell r="L14157" t="e">
            <v>#N/A</v>
          </cell>
        </row>
        <row r="14158">
          <cell r="K14158" t="str">
            <v>39144</v>
          </cell>
          <cell r="L14158" t="e">
            <v>#N/A</v>
          </cell>
        </row>
        <row r="14159">
          <cell r="K14159" t="str">
            <v>39144</v>
          </cell>
          <cell r="L14159" t="e">
            <v>#N/A</v>
          </cell>
        </row>
        <row r="14160">
          <cell r="K14160" t="str">
            <v>39144</v>
          </cell>
          <cell r="L14160" t="e">
            <v>#N/A</v>
          </cell>
        </row>
        <row r="14161">
          <cell r="K14161" t="str">
            <v>39144</v>
          </cell>
          <cell r="L14161" t="e">
            <v>#N/A</v>
          </cell>
        </row>
        <row r="14162">
          <cell r="K14162" t="str">
            <v>39144</v>
          </cell>
          <cell r="L14162" t="e">
            <v>#N/A</v>
          </cell>
        </row>
        <row r="14163">
          <cell r="K14163" t="str">
            <v>39143</v>
          </cell>
          <cell r="L14163" t="e">
            <v>#N/A</v>
          </cell>
        </row>
        <row r="14164">
          <cell r="K14164" t="str">
            <v>39143</v>
          </cell>
          <cell r="L14164" t="e">
            <v>#N/A</v>
          </cell>
        </row>
        <row r="14165">
          <cell r="K14165" t="str">
            <v>36100</v>
          </cell>
          <cell r="L14165" t="e">
            <v>#N/A</v>
          </cell>
        </row>
        <row r="14166">
          <cell r="K14166" t="str">
            <v>36100</v>
          </cell>
          <cell r="L14166" t="e">
            <v>#N/A</v>
          </cell>
        </row>
        <row r="14167">
          <cell r="K14167" t="str">
            <v>36100</v>
          </cell>
          <cell r="L14167" t="e">
            <v>#N/A</v>
          </cell>
        </row>
        <row r="14168">
          <cell r="K14168" t="str">
            <v>36100</v>
          </cell>
          <cell r="L14168" t="e">
            <v>#N/A</v>
          </cell>
        </row>
        <row r="14169">
          <cell r="K14169" t="str">
            <v>36100</v>
          </cell>
          <cell r="L14169" t="e">
            <v>#N/A</v>
          </cell>
        </row>
        <row r="14170">
          <cell r="K14170" t="str">
            <v>36100</v>
          </cell>
          <cell r="L14170" t="e">
            <v>#N/A</v>
          </cell>
        </row>
        <row r="14171">
          <cell r="K14171" t="str">
            <v>36100</v>
          </cell>
          <cell r="L14171" t="e">
            <v>#N/A</v>
          </cell>
        </row>
        <row r="14172">
          <cell r="K14172" t="str">
            <v>36511</v>
          </cell>
          <cell r="L14172" t="e">
            <v>#N/A</v>
          </cell>
        </row>
        <row r="14173">
          <cell r="K14173" t="str">
            <v>36100</v>
          </cell>
          <cell r="L14173" t="e">
            <v>#N/A</v>
          </cell>
        </row>
        <row r="14174">
          <cell r="K14174" t="str">
            <v>36100</v>
          </cell>
          <cell r="L14174" t="e">
            <v>#N/A</v>
          </cell>
        </row>
        <row r="14175">
          <cell r="K14175" t="str">
            <v>36100</v>
          </cell>
          <cell r="L14175" t="e">
            <v>#N/A</v>
          </cell>
        </row>
        <row r="14176">
          <cell r="K14176" t="str">
            <v>39143</v>
          </cell>
          <cell r="L14176" t="e">
            <v>#N/A</v>
          </cell>
        </row>
        <row r="14177">
          <cell r="K14177" t="str">
            <v>39143</v>
          </cell>
          <cell r="L14177" t="e">
            <v>#N/A</v>
          </cell>
        </row>
        <row r="14178">
          <cell r="K14178" t="str">
            <v>39143</v>
          </cell>
          <cell r="L14178" t="e">
            <v>#N/A</v>
          </cell>
        </row>
        <row r="14179">
          <cell r="K14179" t="str">
            <v>39143</v>
          </cell>
          <cell r="L14179" t="e">
            <v>#N/A</v>
          </cell>
        </row>
        <row r="14180">
          <cell r="K14180" t="str">
            <v>39143</v>
          </cell>
          <cell r="L14180" t="e">
            <v>#N/A</v>
          </cell>
        </row>
        <row r="14181">
          <cell r="K14181" t="str">
            <v>39143</v>
          </cell>
          <cell r="L14181" t="e">
            <v>#N/A</v>
          </cell>
        </row>
        <row r="14182">
          <cell r="K14182" t="str">
            <v>39143</v>
          </cell>
          <cell r="L14182" t="e">
            <v>#N/A</v>
          </cell>
        </row>
        <row r="14183">
          <cell r="K14183" t="str">
            <v>39143</v>
          </cell>
          <cell r="L14183" t="e">
            <v>#N/A</v>
          </cell>
        </row>
        <row r="14184">
          <cell r="K14184" t="str">
            <v>39143</v>
          </cell>
          <cell r="L14184" t="e">
            <v>#N/A</v>
          </cell>
        </row>
        <row r="14185">
          <cell r="K14185" t="str">
            <v>39143</v>
          </cell>
          <cell r="L14185" t="e">
            <v>#N/A</v>
          </cell>
        </row>
        <row r="14186">
          <cell r="K14186" t="str">
            <v>39143</v>
          </cell>
          <cell r="L14186" t="e">
            <v>#N/A</v>
          </cell>
        </row>
        <row r="14187">
          <cell r="K14187" t="str">
            <v>39143</v>
          </cell>
          <cell r="L14187" t="e">
            <v>#N/A</v>
          </cell>
        </row>
        <row r="14188">
          <cell r="K14188" t="str">
            <v>39143</v>
          </cell>
          <cell r="L14188" t="e">
            <v>#N/A</v>
          </cell>
        </row>
        <row r="14189">
          <cell r="K14189" t="str">
            <v>39143</v>
          </cell>
          <cell r="L14189" t="e">
            <v>#N/A</v>
          </cell>
        </row>
        <row r="14190">
          <cell r="K14190" t="str">
            <v>39143</v>
          </cell>
          <cell r="L14190" t="e">
            <v>#N/A</v>
          </cell>
        </row>
        <row r="14191">
          <cell r="K14191" t="str">
            <v>39143</v>
          </cell>
          <cell r="L14191" t="e">
            <v>#N/A</v>
          </cell>
        </row>
        <row r="14192">
          <cell r="K14192" t="str">
            <v>39143</v>
          </cell>
          <cell r="L14192" t="e">
            <v>#N/A</v>
          </cell>
        </row>
        <row r="14193">
          <cell r="K14193" t="str">
            <v>39143</v>
          </cell>
          <cell r="L14193" t="e">
            <v>#N/A</v>
          </cell>
        </row>
        <row r="14194">
          <cell r="K14194" t="str">
            <v>39143</v>
          </cell>
          <cell r="L14194" t="e">
            <v>#N/A</v>
          </cell>
        </row>
        <row r="14195">
          <cell r="K14195" t="str">
            <v>39143</v>
          </cell>
          <cell r="L14195" t="e">
            <v>#N/A</v>
          </cell>
        </row>
        <row r="14196">
          <cell r="K14196" t="str">
            <v>39143</v>
          </cell>
          <cell r="L14196" t="e">
            <v>#N/A</v>
          </cell>
        </row>
        <row r="14197">
          <cell r="K14197" t="str">
            <v>39143</v>
          </cell>
          <cell r="L14197" t="e">
            <v>#N/A</v>
          </cell>
        </row>
        <row r="14198">
          <cell r="K14198" t="str">
            <v>39143</v>
          </cell>
          <cell r="L14198" t="e">
            <v>#N/A</v>
          </cell>
        </row>
        <row r="14199">
          <cell r="K14199" t="str">
            <v>39143</v>
          </cell>
          <cell r="L14199" t="e">
            <v>#N/A</v>
          </cell>
        </row>
        <row r="14200">
          <cell r="K14200" t="str">
            <v>39143</v>
          </cell>
          <cell r="L14200" t="e">
            <v>#N/A</v>
          </cell>
        </row>
        <row r="14201">
          <cell r="K14201" t="str">
            <v>39143</v>
          </cell>
          <cell r="L14201" t="e">
            <v>#N/A</v>
          </cell>
        </row>
        <row r="14202">
          <cell r="K14202" t="str">
            <v>39143</v>
          </cell>
          <cell r="L14202" t="e">
            <v>#N/A</v>
          </cell>
        </row>
        <row r="14203">
          <cell r="K14203" t="str">
            <v>39143</v>
          </cell>
          <cell r="L14203" t="e">
            <v>#N/A</v>
          </cell>
        </row>
        <row r="14204">
          <cell r="K14204" t="str">
            <v>39143</v>
          </cell>
          <cell r="L14204" t="e">
            <v>#N/A</v>
          </cell>
        </row>
        <row r="14205">
          <cell r="K14205" t="str">
            <v>39143</v>
          </cell>
          <cell r="L14205" t="e">
            <v>#N/A</v>
          </cell>
        </row>
        <row r="14206">
          <cell r="K14206" t="str">
            <v>39143</v>
          </cell>
          <cell r="L14206" t="e">
            <v>#N/A</v>
          </cell>
        </row>
        <row r="14207">
          <cell r="K14207" t="str">
            <v>39143</v>
          </cell>
          <cell r="L14207" t="e">
            <v>#N/A</v>
          </cell>
        </row>
        <row r="14208">
          <cell r="K14208" t="str">
            <v>39143</v>
          </cell>
          <cell r="L14208" t="e">
            <v>#N/A</v>
          </cell>
        </row>
        <row r="14209">
          <cell r="K14209" t="str">
            <v>39143</v>
          </cell>
          <cell r="L14209" t="e">
            <v>#N/A</v>
          </cell>
        </row>
        <row r="14210">
          <cell r="K14210" t="str">
            <v>39143</v>
          </cell>
          <cell r="L14210" t="e">
            <v>#N/A</v>
          </cell>
        </row>
        <row r="14211">
          <cell r="K14211" t="str">
            <v>39143</v>
          </cell>
          <cell r="L14211" t="e">
            <v>#N/A</v>
          </cell>
        </row>
        <row r="14212">
          <cell r="K14212" t="str">
            <v>39143</v>
          </cell>
          <cell r="L14212" t="e">
            <v>#N/A</v>
          </cell>
        </row>
        <row r="14213">
          <cell r="K14213" t="str">
            <v>39143</v>
          </cell>
          <cell r="L14213" t="e">
            <v>#N/A</v>
          </cell>
        </row>
        <row r="14214">
          <cell r="K14214" t="str">
            <v>39143</v>
          </cell>
          <cell r="L14214" t="e">
            <v>#N/A</v>
          </cell>
        </row>
        <row r="14215">
          <cell r="K14215" t="str">
            <v>39143</v>
          </cell>
          <cell r="L14215" t="e">
            <v>#N/A</v>
          </cell>
        </row>
        <row r="14216">
          <cell r="K14216" t="str">
            <v>39143</v>
          </cell>
          <cell r="L14216" t="e">
            <v>#N/A</v>
          </cell>
        </row>
        <row r="14217">
          <cell r="K14217" t="str">
            <v>39143</v>
          </cell>
          <cell r="L14217" t="e">
            <v>#N/A</v>
          </cell>
        </row>
        <row r="14218">
          <cell r="K14218" t="str">
            <v>39143</v>
          </cell>
          <cell r="L14218" t="e">
            <v>#N/A</v>
          </cell>
        </row>
        <row r="14219">
          <cell r="K14219" t="str">
            <v>39143</v>
          </cell>
          <cell r="L14219" t="e">
            <v>#N/A</v>
          </cell>
        </row>
        <row r="14220">
          <cell r="K14220" t="str">
            <v>39143</v>
          </cell>
          <cell r="L14220" t="e">
            <v>#N/A</v>
          </cell>
        </row>
        <row r="14221">
          <cell r="K14221" t="str">
            <v>39143</v>
          </cell>
          <cell r="L14221" t="e">
            <v>#N/A</v>
          </cell>
        </row>
        <row r="14222">
          <cell r="K14222" t="str">
            <v>39143</v>
          </cell>
          <cell r="L14222" t="e">
            <v>#N/A</v>
          </cell>
        </row>
        <row r="14223">
          <cell r="K14223" t="str">
            <v>39143</v>
          </cell>
          <cell r="L14223" t="e">
            <v>#N/A</v>
          </cell>
        </row>
        <row r="14224">
          <cell r="K14224" t="str">
            <v>39143</v>
          </cell>
          <cell r="L14224" t="e">
            <v>#N/A</v>
          </cell>
        </row>
        <row r="14225">
          <cell r="K14225" t="str">
            <v>39143</v>
          </cell>
          <cell r="L14225" t="e">
            <v>#N/A</v>
          </cell>
        </row>
        <row r="14226">
          <cell r="K14226" t="str">
            <v>39143</v>
          </cell>
          <cell r="L14226" t="e">
            <v>#N/A</v>
          </cell>
        </row>
        <row r="14227">
          <cell r="K14227" t="str">
            <v>39143</v>
          </cell>
          <cell r="L14227" t="e">
            <v>#N/A</v>
          </cell>
        </row>
        <row r="14228">
          <cell r="K14228" t="str">
            <v>39143</v>
          </cell>
          <cell r="L14228" t="e">
            <v>#N/A</v>
          </cell>
        </row>
        <row r="14229">
          <cell r="K14229" t="str">
            <v>39143</v>
          </cell>
          <cell r="L14229" t="e">
            <v>#N/A</v>
          </cell>
        </row>
        <row r="14230">
          <cell r="K14230" t="str">
            <v>39143</v>
          </cell>
          <cell r="L14230" t="e">
            <v>#N/A</v>
          </cell>
        </row>
        <row r="14231">
          <cell r="K14231" t="str">
            <v>39143</v>
          </cell>
          <cell r="L14231" t="e">
            <v>#N/A</v>
          </cell>
        </row>
        <row r="14232">
          <cell r="K14232" t="str">
            <v>39143</v>
          </cell>
          <cell r="L14232" t="e">
            <v>#N/A</v>
          </cell>
        </row>
        <row r="14233">
          <cell r="K14233" t="str">
            <v>39143</v>
          </cell>
          <cell r="L14233" t="e">
            <v>#N/A</v>
          </cell>
        </row>
        <row r="14234">
          <cell r="K14234" t="str">
            <v>39143</v>
          </cell>
          <cell r="L14234" t="e">
            <v>#N/A</v>
          </cell>
        </row>
        <row r="14235">
          <cell r="K14235" t="str">
            <v>39143</v>
          </cell>
          <cell r="L14235" t="e">
            <v>#N/A</v>
          </cell>
        </row>
        <row r="14236">
          <cell r="K14236" t="str">
            <v>39143</v>
          </cell>
          <cell r="L14236" t="e">
            <v>#N/A</v>
          </cell>
        </row>
        <row r="14237">
          <cell r="K14237" t="str">
            <v>39143</v>
          </cell>
          <cell r="L14237" t="e">
            <v>#N/A</v>
          </cell>
        </row>
        <row r="14238">
          <cell r="K14238" t="str">
            <v>39143</v>
          </cell>
          <cell r="L14238" t="e">
            <v>#N/A</v>
          </cell>
        </row>
        <row r="14239">
          <cell r="K14239" t="str">
            <v>39143</v>
          </cell>
          <cell r="L14239" t="e">
            <v>#N/A</v>
          </cell>
        </row>
        <row r="14240">
          <cell r="K14240" t="str">
            <v>39143</v>
          </cell>
          <cell r="L14240" t="e">
            <v>#N/A</v>
          </cell>
        </row>
        <row r="14241">
          <cell r="K14241" t="str">
            <v>39143</v>
          </cell>
          <cell r="L14241" t="e">
            <v>#N/A</v>
          </cell>
        </row>
        <row r="14242">
          <cell r="K14242" t="str">
            <v>39143</v>
          </cell>
          <cell r="L14242" t="e">
            <v>#N/A</v>
          </cell>
        </row>
        <row r="14243">
          <cell r="K14243" t="str">
            <v>39143</v>
          </cell>
          <cell r="L14243" t="e">
            <v>#N/A</v>
          </cell>
        </row>
        <row r="14244">
          <cell r="K14244" t="str">
            <v>39143</v>
          </cell>
          <cell r="L14244" t="e">
            <v>#N/A</v>
          </cell>
        </row>
        <row r="14245">
          <cell r="K14245" t="str">
            <v>39143</v>
          </cell>
          <cell r="L14245" t="e">
            <v>#N/A</v>
          </cell>
        </row>
        <row r="14246">
          <cell r="K14246" t="str">
            <v>39143</v>
          </cell>
          <cell r="L14246" t="e">
            <v>#N/A</v>
          </cell>
        </row>
        <row r="14247">
          <cell r="K14247" t="str">
            <v>39143</v>
          </cell>
          <cell r="L14247" t="e">
            <v>#N/A</v>
          </cell>
        </row>
        <row r="14248">
          <cell r="K14248" t="str">
            <v>39143</v>
          </cell>
          <cell r="L14248" t="e">
            <v>#N/A</v>
          </cell>
        </row>
        <row r="14249">
          <cell r="K14249" t="str">
            <v>39143</v>
          </cell>
          <cell r="L14249" t="e">
            <v>#N/A</v>
          </cell>
        </row>
        <row r="14250">
          <cell r="K14250" t="str">
            <v>39143</v>
          </cell>
          <cell r="L14250" t="e">
            <v>#N/A</v>
          </cell>
        </row>
        <row r="14251">
          <cell r="K14251" t="str">
            <v>39143</v>
          </cell>
          <cell r="L14251" t="e">
            <v>#N/A</v>
          </cell>
        </row>
        <row r="14252">
          <cell r="K14252" t="str">
            <v>39143</v>
          </cell>
          <cell r="L14252" t="e">
            <v>#N/A</v>
          </cell>
        </row>
        <row r="14253">
          <cell r="K14253" t="str">
            <v>39143</v>
          </cell>
          <cell r="L14253" t="e">
            <v>#N/A</v>
          </cell>
        </row>
        <row r="14254">
          <cell r="K14254" t="str">
            <v>39143</v>
          </cell>
          <cell r="L14254" t="e">
            <v>#N/A</v>
          </cell>
        </row>
        <row r="14255">
          <cell r="K14255" t="str">
            <v>39143</v>
          </cell>
          <cell r="L14255" t="e">
            <v>#N/A</v>
          </cell>
        </row>
        <row r="14256">
          <cell r="K14256" t="str">
            <v>39143</v>
          </cell>
          <cell r="L14256" t="e">
            <v>#N/A</v>
          </cell>
        </row>
        <row r="14257">
          <cell r="K14257" t="str">
            <v>39143</v>
          </cell>
          <cell r="L14257" t="e">
            <v>#N/A</v>
          </cell>
        </row>
        <row r="14258">
          <cell r="K14258" t="str">
            <v>39143</v>
          </cell>
          <cell r="L14258" t="e">
            <v>#N/A</v>
          </cell>
        </row>
        <row r="14259">
          <cell r="K14259" t="str">
            <v>39143</v>
          </cell>
          <cell r="L14259" t="e">
            <v>#N/A</v>
          </cell>
        </row>
        <row r="14260">
          <cell r="K14260" t="str">
            <v>39143</v>
          </cell>
          <cell r="L14260" t="e">
            <v>#N/A</v>
          </cell>
        </row>
        <row r="14261">
          <cell r="K14261" t="str">
            <v>39143</v>
          </cell>
          <cell r="L14261" t="e">
            <v>#N/A</v>
          </cell>
        </row>
        <row r="14262">
          <cell r="K14262" t="str">
            <v>39143</v>
          </cell>
          <cell r="L14262" t="e">
            <v>#N/A</v>
          </cell>
        </row>
        <row r="14263">
          <cell r="K14263" t="str">
            <v>39143</v>
          </cell>
          <cell r="L14263" t="e">
            <v>#N/A</v>
          </cell>
        </row>
        <row r="14264">
          <cell r="K14264" t="str">
            <v>39143</v>
          </cell>
          <cell r="L14264" t="e">
            <v>#N/A</v>
          </cell>
        </row>
        <row r="14265">
          <cell r="K14265" t="str">
            <v>39143</v>
          </cell>
          <cell r="L14265" t="e">
            <v>#N/A</v>
          </cell>
        </row>
        <row r="14266">
          <cell r="K14266" t="str">
            <v>39143</v>
          </cell>
          <cell r="L14266" t="e">
            <v>#N/A</v>
          </cell>
        </row>
        <row r="14267">
          <cell r="K14267" t="str">
            <v>39143</v>
          </cell>
          <cell r="L14267" t="e">
            <v>#N/A</v>
          </cell>
        </row>
        <row r="14268">
          <cell r="K14268" t="str">
            <v>39143</v>
          </cell>
          <cell r="L14268" t="e">
            <v>#N/A</v>
          </cell>
        </row>
        <row r="14269">
          <cell r="K14269" t="str">
            <v>39143</v>
          </cell>
          <cell r="L14269" t="e">
            <v>#N/A</v>
          </cell>
        </row>
        <row r="14270">
          <cell r="K14270" t="str">
            <v>39143</v>
          </cell>
          <cell r="L14270" t="e">
            <v>#N/A</v>
          </cell>
        </row>
        <row r="14271">
          <cell r="K14271" t="str">
            <v>39143</v>
          </cell>
          <cell r="L14271" t="e">
            <v>#N/A</v>
          </cell>
        </row>
        <row r="14272">
          <cell r="K14272" t="str">
            <v>39143</v>
          </cell>
          <cell r="L14272" t="e">
            <v>#N/A</v>
          </cell>
        </row>
        <row r="14273">
          <cell r="K14273" t="str">
            <v>39143</v>
          </cell>
          <cell r="L14273" t="e">
            <v>#N/A</v>
          </cell>
        </row>
        <row r="14274">
          <cell r="K14274" t="str">
            <v>39143</v>
          </cell>
          <cell r="L14274" t="e">
            <v>#N/A</v>
          </cell>
        </row>
        <row r="14275">
          <cell r="K14275" t="str">
            <v>39143</v>
          </cell>
          <cell r="L14275" t="e">
            <v>#N/A</v>
          </cell>
        </row>
        <row r="14276">
          <cell r="K14276" t="str">
            <v>39143</v>
          </cell>
          <cell r="L14276" t="e">
            <v>#N/A</v>
          </cell>
        </row>
        <row r="14277">
          <cell r="K14277" t="str">
            <v>39143</v>
          </cell>
          <cell r="L14277" t="e">
            <v>#N/A</v>
          </cell>
        </row>
        <row r="14278">
          <cell r="K14278" t="str">
            <v>39143</v>
          </cell>
          <cell r="L14278" t="e">
            <v>#N/A</v>
          </cell>
        </row>
        <row r="14279">
          <cell r="K14279" t="str">
            <v>39143</v>
          </cell>
          <cell r="L14279" t="e">
            <v>#N/A</v>
          </cell>
        </row>
        <row r="14280">
          <cell r="K14280" t="str">
            <v>39143</v>
          </cell>
          <cell r="L14280" t="e">
            <v>#N/A</v>
          </cell>
        </row>
        <row r="14281">
          <cell r="K14281" t="str">
            <v>39143</v>
          </cell>
          <cell r="L14281" t="e">
            <v>#N/A</v>
          </cell>
        </row>
        <row r="14282">
          <cell r="K14282" t="str">
            <v>39143</v>
          </cell>
          <cell r="L14282" t="e">
            <v>#N/A</v>
          </cell>
        </row>
        <row r="14283">
          <cell r="K14283" t="str">
            <v>39143</v>
          </cell>
          <cell r="L14283" t="e">
            <v>#N/A</v>
          </cell>
        </row>
        <row r="14284">
          <cell r="K14284" t="str">
            <v>39143</v>
          </cell>
          <cell r="L14284" t="e">
            <v>#N/A</v>
          </cell>
        </row>
        <row r="14285">
          <cell r="K14285" t="str">
            <v>39143</v>
          </cell>
          <cell r="L14285" t="e">
            <v>#N/A</v>
          </cell>
        </row>
        <row r="14286">
          <cell r="K14286" t="str">
            <v>39143</v>
          </cell>
          <cell r="L14286" t="e">
            <v>#N/A</v>
          </cell>
        </row>
        <row r="14287">
          <cell r="K14287" t="str">
            <v>39143</v>
          </cell>
          <cell r="L14287" t="e">
            <v>#N/A</v>
          </cell>
        </row>
        <row r="14288">
          <cell r="K14288" t="str">
            <v>39143</v>
          </cell>
          <cell r="L14288" t="e">
            <v>#N/A</v>
          </cell>
        </row>
        <row r="14289">
          <cell r="K14289" t="str">
            <v>35102</v>
          </cell>
          <cell r="L14289" t="e">
            <v>#N/A</v>
          </cell>
        </row>
        <row r="14290">
          <cell r="K14290" t="str">
            <v>35102</v>
          </cell>
          <cell r="L14290" t="e">
            <v>#N/A</v>
          </cell>
        </row>
        <row r="14291">
          <cell r="K14291" t="str">
            <v>35102</v>
          </cell>
          <cell r="L14291" t="e">
            <v>#N/A</v>
          </cell>
        </row>
        <row r="14292">
          <cell r="K14292" t="str">
            <v>39143</v>
          </cell>
          <cell r="L14292" t="e">
            <v>#N/A</v>
          </cell>
        </row>
        <row r="14293">
          <cell r="L14293" t="e">
            <v>#N/A</v>
          </cell>
        </row>
        <row r="14294">
          <cell r="L14294" t="e">
            <v>#N/A</v>
          </cell>
        </row>
        <row r="14295">
          <cell r="L14295" t="e">
            <v>#N/A</v>
          </cell>
        </row>
        <row r="14296">
          <cell r="L14296" t="e">
            <v>#N/A</v>
          </cell>
        </row>
        <row r="14297">
          <cell r="L14297" t="e">
            <v>#N/A</v>
          </cell>
        </row>
        <row r="14298">
          <cell r="L14298" t="e">
            <v>#N/A</v>
          </cell>
        </row>
        <row r="14299">
          <cell r="L14299" t="e">
            <v>#N/A</v>
          </cell>
        </row>
        <row r="14300">
          <cell r="L14300" t="e">
            <v>#N/A</v>
          </cell>
        </row>
        <row r="14301">
          <cell r="L14301" t="e">
            <v>#N/A</v>
          </cell>
        </row>
        <row r="14302">
          <cell r="L14302" t="e">
            <v>#N/A</v>
          </cell>
        </row>
        <row r="14303">
          <cell r="L14303" t="e">
            <v>#N/A</v>
          </cell>
        </row>
        <row r="14304">
          <cell r="L14304" t="e">
            <v>#N/A</v>
          </cell>
        </row>
        <row r="14305">
          <cell r="L14305" t="e">
            <v>#N/A</v>
          </cell>
        </row>
        <row r="14306">
          <cell r="L14306" t="e">
            <v>#N/A</v>
          </cell>
        </row>
        <row r="14307">
          <cell r="L14307" t="e">
            <v>#N/A</v>
          </cell>
        </row>
        <row r="14308">
          <cell r="L14308" t="e">
            <v>#N/A</v>
          </cell>
        </row>
        <row r="14309">
          <cell r="L14309" t="e">
            <v>#N/A</v>
          </cell>
        </row>
        <row r="14310">
          <cell r="L14310" t="e">
            <v>#N/A</v>
          </cell>
        </row>
        <row r="14311">
          <cell r="L14311" t="e">
            <v>#N/A</v>
          </cell>
        </row>
        <row r="14312">
          <cell r="L14312" t="e">
            <v>#N/A</v>
          </cell>
        </row>
        <row r="14313">
          <cell r="L14313" t="e">
            <v>#N/A</v>
          </cell>
        </row>
        <row r="14314">
          <cell r="L14314" t="e">
            <v>#N/A</v>
          </cell>
        </row>
        <row r="14315">
          <cell r="L14315" t="e">
            <v>#N/A</v>
          </cell>
        </row>
        <row r="14316">
          <cell r="L14316" t="e">
            <v>#N/A</v>
          </cell>
        </row>
        <row r="14317">
          <cell r="L14317" t="e">
            <v>#N/A</v>
          </cell>
        </row>
        <row r="14318">
          <cell r="L14318" t="e">
            <v>#N/A</v>
          </cell>
        </row>
        <row r="14319">
          <cell r="L14319" t="e">
            <v>#N/A</v>
          </cell>
        </row>
        <row r="14320">
          <cell r="L14320" t="e">
            <v>#N/A</v>
          </cell>
        </row>
        <row r="14321">
          <cell r="L14321" t="e">
            <v>#N/A</v>
          </cell>
        </row>
        <row r="14322">
          <cell r="L14322" t="e">
            <v>#N/A</v>
          </cell>
        </row>
        <row r="14323">
          <cell r="L14323" t="e">
            <v>#N/A</v>
          </cell>
        </row>
        <row r="14324">
          <cell r="K14324" t="str">
            <v>39141</v>
          </cell>
          <cell r="L14324" t="e">
            <v>#N/A</v>
          </cell>
        </row>
        <row r="14325">
          <cell r="K14325" t="str">
            <v>39141</v>
          </cell>
          <cell r="L14325" t="e">
            <v>#N/A</v>
          </cell>
        </row>
        <row r="14326">
          <cell r="K14326" t="str">
            <v>39140</v>
          </cell>
          <cell r="L14326" t="e">
            <v>#N/A</v>
          </cell>
        </row>
        <row r="14327">
          <cell r="K14327" t="str">
            <v>39140</v>
          </cell>
          <cell r="L14327" t="e">
            <v>#N/A</v>
          </cell>
        </row>
        <row r="14328">
          <cell r="K14328" t="str">
            <v>39140</v>
          </cell>
          <cell r="L14328" t="e">
            <v>#N/A</v>
          </cell>
        </row>
        <row r="14329">
          <cell r="K14329" t="str">
            <v>39140</v>
          </cell>
          <cell r="L14329" t="e">
            <v>#N/A</v>
          </cell>
        </row>
        <row r="14330">
          <cell r="K14330" t="str">
            <v>39140</v>
          </cell>
          <cell r="L14330" t="e">
            <v>#N/A</v>
          </cell>
        </row>
        <row r="14331">
          <cell r="K14331" t="str">
            <v>39140</v>
          </cell>
          <cell r="L14331" t="e">
            <v>#N/A</v>
          </cell>
        </row>
        <row r="14332">
          <cell r="K14332" t="str">
            <v>39140</v>
          </cell>
          <cell r="L14332" t="e">
            <v>#N/A</v>
          </cell>
        </row>
        <row r="14333">
          <cell r="K14333" t="str">
            <v>39140</v>
          </cell>
          <cell r="L14333" t="e">
            <v>#N/A</v>
          </cell>
        </row>
        <row r="14334">
          <cell r="K14334" t="str">
            <v>39140</v>
          </cell>
          <cell r="L14334" t="e">
            <v>#N/A</v>
          </cell>
        </row>
        <row r="14335">
          <cell r="K14335" t="str">
            <v>39140</v>
          </cell>
          <cell r="L14335" t="e">
            <v>#N/A</v>
          </cell>
        </row>
        <row r="14336">
          <cell r="K14336" t="str">
            <v>39140</v>
          </cell>
          <cell r="L14336" t="e">
            <v>#N/A</v>
          </cell>
        </row>
        <row r="14337">
          <cell r="K14337" t="str">
            <v>39140</v>
          </cell>
          <cell r="L14337" t="e">
            <v>#N/A</v>
          </cell>
        </row>
        <row r="14338">
          <cell r="K14338" t="str">
            <v>39140</v>
          </cell>
          <cell r="L14338" t="e">
            <v>#N/A</v>
          </cell>
        </row>
        <row r="14339">
          <cell r="K14339" t="str">
            <v>39140</v>
          </cell>
          <cell r="L14339" t="e">
            <v>#N/A</v>
          </cell>
        </row>
        <row r="14340">
          <cell r="K14340" t="str">
            <v>39140</v>
          </cell>
          <cell r="L14340" t="e">
            <v>#N/A</v>
          </cell>
        </row>
        <row r="14341">
          <cell r="K14341" t="str">
            <v>39140</v>
          </cell>
          <cell r="L14341" t="e">
            <v>#N/A</v>
          </cell>
        </row>
        <row r="14342">
          <cell r="K14342" t="str">
            <v>39140</v>
          </cell>
          <cell r="L14342" t="e">
            <v>#N/A</v>
          </cell>
        </row>
        <row r="14343">
          <cell r="K14343" t="str">
            <v>39140</v>
          </cell>
          <cell r="L14343" t="e">
            <v>#N/A</v>
          </cell>
        </row>
        <row r="14344">
          <cell r="K14344" t="str">
            <v>39140</v>
          </cell>
          <cell r="L14344" t="e">
            <v>#N/A</v>
          </cell>
        </row>
        <row r="14345">
          <cell r="K14345" t="str">
            <v>39140</v>
          </cell>
          <cell r="L14345" t="e">
            <v>#N/A</v>
          </cell>
        </row>
        <row r="14346">
          <cell r="K14346" t="str">
            <v>39140</v>
          </cell>
          <cell r="L14346" t="e">
            <v>#N/A</v>
          </cell>
        </row>
        <row r="14347">
          <cell r="K14347" t="str">
            <v>39140</v>
          </cell>
          <cell r="L14347" t="e">
            <v>#N/A</v>
          </cell>
        </row>
        <row r="14348">
          <cell r="K14348" t="str">
            <v>39140</v>
          </cell>
          <cell r="L14348" t="e">
            <v>#N/A</v>
          </cell>
        </row>
        <row r="14349">
          <cell r="K14349" t="str">
            <v>39140</v>
          </cell>
          <cell r="L14349" t="e">
            <v>#N/A</v>
          </cell>
        </row>
        <row r="14350">
          <cell r="K14350" t="str">
            <v>39140</v>
          </cell>
          <cell r="L14350" t="e">
            <v>#N/A</v>
          </cell>
        </row>
        <row r="14351">
          <cell r="K14351" t="str">
            <v>39140</v>
          </cell>
          <cell r="L14351" t="e">
            <v>#N/A</v>
          </cell>
        </row>
        <row r="14352">
          <cell r="K14352" t="str">
            <v>39140</v>
          </cell>
          <cell r="L14352" t="e">
            <v>#N/A</v>
          </cell>
        </row>
        <row r="14353">
          <cell r="K14353" t="str">
            <v>39140</v>
          </cell>
          <cell r="L14353" t="e">
            <v>#N/A</v>
          </cell>
        </row>
        <row r="14354">
          <cell r="K14354" t="str">
            <v>39140</v>
          </cell>
          <cell r="L14354" t="e">
            <v>#N/A</v>
          </cell>
        </row>
        <row r="14355">
          <cell r="K14355" t="str">
            <v>39140</v>
          </cell>
          <cell r="L14355" t="e">
            <v>#N/A</v>
          </cell>
        </row>
        <row r="14356">
          <cell r="K14356" t="str">
            <v>39140</v>
          </cell>
          <cell r="L14356" t="e">
            <v>#N/A</v>
          </cell>
        </row>
        <row r="14357">
          <cell r="K14357" t="str">
            <v>39140</v>
          </cell>
          <cell r="L14357" t="e">
            <v>#N/A</v>
          </cell>
        </row>
        <row r="14358">
          <cell r="K14358" t="str">
            <v>39140</v>
          </cell>
          <cell r="L14358" t="e">
            <v>#N/A</v>
          </cell>
        </row>
        <row r="14359">
          <cell r="K14359" t="str">
            <v>39140</v>
          </cell>
          <cell r="L14359" t="e">
            <v>#N/A</v>
          </cell>
        </row>
        <row r="14360">
          <cell r="K14360" t="str">
            <v>39140</v>
          </cell>
          <cell r="L14360" t="e">
            <v>#N/A</v>
          </cell>
        </row>
        <row r="14361">
          <cell r="K14361" t="str">
            <v>36101</v>
          </cell>
          <cell r="L14361" t="e">
            <v>#N/A</v>
          </cell>
        </row>
        <row r="14362">
          <cell r="K14362" t="str">
            <v>36101</v>
          </cell>
          <cell r="L14362" t="e">
            <v>#N/A</v>
          </cell>
        </row>
        <row r="14363">
          <cell r="K14363" t="str">
            <v>36101</v>
          </cell>
          <cell r="L14363" t="e">
            <v>#N/A</v>
          </cell>
        </row>
        <row r="14364">
          <cell r="K14364" t="str">
            <v>36101</v>
          </cell>
          <cell r="L14364" t="e">
            <v>#N/A</v>
          </cell>
        </row>
        <row r="14365">
          <cell r="K14365" t="str">
            <v>36101</v>
          </cell>
          <cell r="L14365" t="e">
            <v>#N/A</v>
          </cell>
        </row>
        <row r="14366">
          <cell r="K14366" t="str">
            <v>36101</v>
          </cell>
          <cell r="L14366" t="e">
            <v>#N/A</v>
          </cell>
        </row>
        <row r="14367">
          <cell r="K14367" t="str">
            <v>36101</v>
          </cell>
          <cell r="L14367" t="e">
            <v>#N/A</v>
          </cell>
        </row>
        <row r="14368">
          <cell r="K14368" t="str">
            <v>36101</v>
          </cell>
          <cell r="L14368" t="e">
            <v>#N/A</v>
          </cell>
        </row>
        <row r="14369">
          <cell r="K14369" t="str">
            <v>36101</v>
          </cell>
          <cell r="L14369" t="e">
            <v>#N/A</v>
          </cell>
        </row>
        <row r="14370">
          <cell r="K14370" t="str">
            <v>36101</v>
          </cell>
          <cell r="L14370" t="e">
            <v>#N/A</v>
          </cell>
        </row>
        <row r="14371">
          <cell r="K14371" t="str">
            <v>36101</v>
          </cell>
          <cell r="L14371" t="e">
            <v>#N/A</v>
          </cell>
        </row>
        <row r="14372">
          <cell r="K14372" t="str">
            <v>36101</v>
          </cell>
          <cell r="L14372" t="e">
            <v>#N/A</v>
          </cell>
        </row>
        <row r="14373">
          <cell r="K14373" t="str">
            <v>36100</v>
          </cell>
          <cell r="L14373" t="e">
            <v>#N/A</v>
          </cell>
        </row>
        <row r="14374">
          <cell r="K14374" t="str">
            <v>36100</v>
          </cell>
          <cell r="L14374" t="e">
            <v>#N/A</v>
          </cell>
        </row>
        <row r="14375">
          <cell r="K14375" t="str">
            <v>36100</v>
          </cell>
          <cell r="L14375" t="e">
            <v>#N/A</v>
          </cell>
        </row>
        <row r="14376">
          <cell r="K14376" t="str">
            <v>36100</v>
          </cell>
          <cell r="L14376" t="e">
            <v>#N/A</v>
          </cell>
        </row>
        <row r="14377">
          <cell r="K14377" t="str">
            <v>36100</v>
          </cell>
          <cell r="L14377" t="e">
            <v>#N/A</v>
          </cell>
        </row>
        <row r="14378">
          <cell r="K14378" t="str">
            <v>36100</v>
          </cell>
          <cell r="L14378" t="e">
            <v>#N/A</v>
          </cell>
        </row>
        <row r="14379">
          <cell r="K14379" t="str">
            <v>36100</v>
          </cell>
          <cell r="L14379" t="e">
            <v>#N/A</v>
          </cell>
        </row>
        <row r="14380">
          <cell r="K14380" t="str">
            <v>36100</v>
          </cell>
          <cell r="L14380" t="e">
            <v>#N/A</v>
          </cell>
        </row>
        <row r="14381">
          <cell r="K14381" t="str">
            <v>36100</v>
          </cell>
          <cell r="L14381" t="e">
            <v>#N/A</v>
          </cell>
        </row>
        <row r="14382">
          <cell r="K14382" t="str">
            <v>36100</v>
          </cell>
          <cell r="L14382" t="e">
            <v>#N/A</v>
          </cell>
        </row>
        <row r="14383">
          <cell r="K14383" t="str">
            <v>36100</v>
          </cell>
          <cell r="L14383" t="e">
            <v>#N/A</v>
          </cell>
        </row>
        <row r="14384">
          <cell r="K14384" t="str">
            <v>39360</v>
          </cell>
          <cell r="L14384" t="e">
            <v>#N/A</v>
          </cell>
        </row>
        <row r="14385">
          <cell r="K14385" t="str">
            <v>39360</v>
          </cell>
          <cell r="L14385" t="e">
            <v>#N/A</v>
          </cell>
        </row>
        <row r="14386">
          <cell r="K14386" t="str">
            <v>39360</v>
          </cell>
          <cell r="L14386" t="e">
            <v>#N/A</v>
          </cell>
        </row>
        <row r="14387">
          <cell r="K14387" t="str">
            <v>39360</v>
          </cell>
          <cell r="L14387" t="e">
            <v>#N/A</v>
          </cell>
        </row>
        <row r="14388">
          <cell r="K14388" t="str">
            <v>39360</v>
          </cell>
          <cell r="L14388" t="e">
            <v>#N/A</v>
          </cell>
        </row>
        <row r="14389">
          <cell r="K14389" t="str">
            <v>39360</v>
          </cell>
          <cell r="L14389" t="e">
            <v>#N/A</v>
          </cell>
        </row>
        <row r="14390">
          <cell r="K14390" t="str">
            <v>39360</v>
          </cell>
          <cell r="L14390" t="e">
            <v>#N/A</v>
          </cell>
        </row>
        <row r="14391">
          <cell r="K14391" t="str">
            <v>39360</v>
          </cell>
          <cell r="L14391" t="e">
            <v>#N/A</v>
          </cell>
        </row>
        <row r="14392">
          <cell r="K14392" t="str">
            <v>39360</v>
          </cell>
          <cell r="L14392" t="e">
            <v>#N/A</v>
          </cell>
        </row>
        <row r="14393">
          <cell r="K14393" t="str">
            <v>39360</v>
          </cell>
          <cell r="L14393" t="e">
            <v>#N/A</v>
          </cell>
        </row>
        <row r="14394">
          <cell r="K14394" t="str">
            <v>39360</v>
          </cell>
          <cell r="L14394" t="e">
            <v>#N/A</v>
          </cell>
        </row>
        <row r="14395">
          <cell r="K14395" t="str">
            <v>39360</v>
          </cell>
          <cell r="L14395" t="e">
            <v>#N/A</v>
          </cell>
        </row>
        <row r="14396">
          <cell r="K14396" t="str">
            <v>39360</v>
          </cell>
          <cell r="L14396" t="e">
            <v>#N/A</v>
          </cell>
        </row>
        <row r="14397">
          <cell r="K14397" t="str">
            <v>37602</v>
          </cell>
          <cell r="L14397" t="e">
            <v>#N/A</v>
          </cell>
        </row>
        <row r="14398">
          <cell r="K14398" t="str">
            <v>37602</v>
          </cell>
          <cell r="L14398" t="e">
            <v>#N/A</v>
          </cell>
        </row>
        <row r="14399">
          <cell r="K14399" t="str">
            <v>37602</v>
          </cell>
          <cell r="L14399" t="e">
            <v>#N/A</v>
          </cell>
        </row>
        <row r="14400">
          <cell r="K14400" t="str">
            <v>37602</v>
          </cell>
          <cell r="L14400" t="e">
            <v>#N/A</v>
          </cell>
        </row>
        <row r="14401">
          <cell r="K14401" t="str">
            <v>37602</v>
          </cell>
          <cell r="L14401" t="e">
            <v>#N/A</v>
          </cell>
        </row>
        <row r="14402">
          <cell r="K14402" t="str">
            <v>37602</v>
          </cell>
          <cell r="L14402" t="e">
            <v>#N/A</v>
          </cell>
        </row>
        <row r="14403">
          <cell r="K14403" t="str">
            <v>37602</v>
          </cell>
          <cell r="L14403" t="e">
            <v>#N/A</v>
          </cell>
        </row>
        <row r="14404">
          <cell r="K14404" t="str">
            <v>37602</v>
          </cell>
          <cell r="L14404" t="e">
            <v>#N/A</v>
          </cell>
        </row>
        <row r="14405">
          <cell r="K14405" t="str">
            <v>37602</v>
          </cell>
          <cell r="L14405" t="e">
            <v>#N/A</v>
          </cell>
        </row>
        <row r="14406">
          <cell r="K14406" t="str">
            <v>37602</v>
          </cell>
          <cell r="L14406" t="e">
            <v>#N/A</v>
          </cell>
        </row>
        <row r="14407">
          <cell r="K14407" t="str">
            <v>37602</v>
          </cell>
          <cell r="L14407" t="e">
            <v>#N/A</v>
          </cell>
        </row>
        <row r="14408">
          <cell r="K14408" t="str">
            <v>37602</v>
          </cell>
          <cell r="L14408" t="e">
            <v>#N/A</v>
          </cell>
        </row>
        <row r="14409">
          <cell r="K14409" t="str">
            <v>37602</v>
          </cell>
          <cell r="L14409" t="e">
            <v>#N/A</v>
          </cell>
        </row>
        <row r="14410">
          <cell r="K14410" t="str">
            <v>37602</v>
          </cell>
          <cell r="L14410" t="e">
            <v>#N/A</v>
          </cell>
        </row>
        <row r="14411">
          <cell r="K14411" t="str">
            <v>37602</v>
          </cell>
          <cell r="L14411" t="e">
            <v>#N/A</v>
          </cell>
        </row>
        <row r="14412">
          <cell r="K14412" t="str">
            <v>37602</v>
          </cell>
          <cell r="L14412" t="e">
            <v>#N/A</v>
          </cell>
        </row>
        <row r="14413">
          <cell r="K14413" t="str">
            <v>37602</v>
          </cell>
          <cell r="L14413" t="e">
            <v>#N/A</v>
          </cell>
        </row>
        <row r="14414">
          <cell r="K14414" t="str">
            <v>37602</v>
          </cell>
          <cell r="L14414" t="e">
            <v>#N/A</v>
          </cell>
        </row>
        <row r="14415">
          <cell r="K14415" t="str">
            <v>37602</v>
          </cell>
          <cell r="L14415" t="e">
            <v>#N/A</v>
          </cell>
        </row>
        <row r="14416">
          <cell r="K14416" t="str">
            <v>37602</v>
          </cell>
          <cell r="L14416" t="e">
            <v>#N/A</v>
          </cell>
        </row>
        <row r="14417">
          <cell r="K14417" t="str">
            <v>37602</v>
          </cell>
          <cell r="L14417" t="e">
            <v>#N/A</v>
          </cell>
        </row>
        <row r="14418">
          <cell r="K14418" t="str">
            <v>37602</v>
          </cell>
          <cell r="L14418" t="e">
            <v>#N/A</v>
          </cell>
        </row>
        <row r="14419">
          <cell r="K14419" t="str">
            <v>37602</v>
          </cell>
          <cell r="L14419" t="e">
            <v>#N/A</v>
          </cell>
        </row>
        <row r="14420">
          <cell r="K14420" t="str">
            <v>35102</v>
          </cell>
          <cell r="L14420" t="e">
            <v>#N/A</v>
          </cell>
        </row>
        <row r="14421">
          <cell r="K14421" t="str">
            <v>35102</v>
          </cell>
          <cell r="L14421" t="e">
            <v>#N/A</v>
          </cell>
        </row>
        <row r="14422">
          <cell r="K14422" t="str">
            <v>35102</v>
          </cell>
          <cell r="L14422" t="e">
            <v>#N/A</v>
          </cell>
        </row>
        <row r="14423">
          <cell r="K14423" t="str">
            <v>35102</v>
          </cell>
          <cell r="L14423" t="e">
            <v>#N/A</v>
          </cell>
        </row>
        <row r="14424">
          <cell r="K14424" t="str">
            <v>35102</v>
          </cell>
          <cell r="L14424" t="e">
            <v>#N/A</v>
          </cell>
        </row>
        <row r="14425">
          <cell r="K14425" t="str">
            <v>35102</v>
          </cell>
          <cell r="L14425" t="e">
            <v>#N/A</v>
          </cell>
        </row>
        <row r="14426">
          <cell r="K14426" t="str">
            <v>35102</v>
          </cell>
          <cell r="L14426" t="e">
            <v>#N/A</v>
          </cell>
        </row>
        <row r="14427">
          <cell r="K14427" t="str">
            <v>35102</v>
          </cell>
          <cell r="L14427" t="e">
            <v>#N/A</v>
          </cell>
        </row>
        <row r="14428">
          <cell r="K14428" t="str">
            <v>35102</v>
          </cell>
          <cell r="L14428" t="e">
            <v>#N/A</v>
          </cell>
        </row>
        <row r="14429">
          <cell r="K14429" t="str">
            <v>35102</v>
          </cell>
          <cell r="L14429" t="e">
            <v>#N/A</v>
          </cell>
        </row>
        <row r="14430">
          <cell r="K14430" t="str">
            <v>35102</v>
          </cell>
          <cell r="L14430" t="e">
            <v>#N/A</v>
          </cell>
        </row>
        <row r="14431">
          <cell r="K14431" t="str">
            <v>35102</v>
          </cell>
          <cell r="L14431" t="e">
            <v>#N/A</v>
          </cell>
        </row>
        <row r="14432">
          <cell r="K14432" t="str">
            <v>35102</v>
          </cell>
          <cell r="L14432" t="e">
            <v>#N/A</v>
          </cell>
        </row>
        <row r="14433">
          <cell r="K14433" t="str">
            <v>35102</v>
          </cell>
          <cell r="L14433" t="e">
            <v>#N/A</v>
          </cell>
        </row>
        <row r="14434">
          <cell r="K14434" t="str">
            <v>35102</v>
          </cell>
          <cell r="L14434" t="e">
            <v>#N/A</v>
          </cell>
        </row>
        <row r="14435">
          <cell r="K14435" t="str">
            <v>35102</v>
          </cell>
          <cell r="L14435" t="e">
            <v>#N/A</v>
          </cell>
        </row>
        <row r="14436">
          <cell r="K14436" t="str">
            <v>35102</v>
          </cell>
          <cell r="L14436" t="e">
            <v>#N/A</v>
          </cell>
        </row>
        <row r="14437">
          <cell r="K14437" t="str">
            <v>35102</v>
          </cell>
          <cell r="L14437" t="e">
            <v>#N/A</v>
          </cell>
        </row>
        <row r="14438">
          <cell r="K14438" t="str">
            <v>35102</v>
          </cell>
          <cell r="L14438" t="e">
            <v>#N/A</v>
          </cell>
        </row>
        <row r="14439">
          <cell r="K14439" t="str">
            <v>35102</v>
          </cell>
          <cell r="L14439" t="e">
            <v>#N/A</v>
          </cell>
        </row>
        <row r="14440">
          <cell r="K14440" t="str">
            <v>35102</v>
          </cell>
          <cell r="L14440" t="e">
            <v>#N/A</v>
          </cell>
        </row>
        <row r="14441">
          <cell r="K14441" t="str">
            <v>35102</v>
          </cell>
          <cell r="L14441" t="e">
            <v>#N/A</v>
          </cell>
        </row>
        <row r="14442">
          <cell r="K14442" t="str">
            <v>37701</v>
          </cell>
          <cell r="L14442" t="e">
            <v>#N/A</v>
          </cell>
        </row>
        <row r="14443">
          <cell r="K14443" t="str">
            <v>37701</v>
          </cell>
          <cell r="L14443" t="e">
            <v>#N/A</v>
          </cell>
        </row>
        <row r="14444">
          <cell r="K14444" t="str">
            <v>37701</v>
          </cell>
          <cell r="L14444" t="e">
            <v>#N/A</v>
          </cell>
        </row>
        <row r="14445">
          <cell r="K14445" t="str">
            <v>37701</v>
          </cell>
          <cell r="L14445" t="e">
            <v>#N/A</v>
          </cell>
        </row>
        <row r="14446">
          <cell r="K14446" t="str">
            <v>37701</v>
          </cell>
          <cell r="L14446" t="e">
            <v>#N/A</v>
          </cell>
        </row>
        <row r="14447">
          <cell r="K14447" t="str">
            <v>37701</v>
          </cell>
          <cell r="L14447" t="e">
            <v>#N/A</v>
          </cell>
        </row>
        <row r="14448">
          <cell r="K14448" t="str">
            <v>37701</v>
          </cell>
          <cell r="L14448" t="e">
            <v>#N/A</v>
          </cell>
        </row>
        <row r="14449">
          <cell r="K14449" t="str">
            <v>37701</v>
          </cell>
          <cell r="L14449" t="e">
            <v>#N/A</v>
          </cell>
        </row>
        <row r="14450">
          <cell r="K14450" t="str">
            <v>37701</v>
          </cell>
          <cell r="L14450" t="e">
            <v>#N/A</v>
          </cell>
        </row>
        <row r="14451">
          <cell r="K14451" t="str">
            <v>37701</v>
          </cell>
          <cell r="L14451" t="e">
            <v>#N/A</v>
          </cell>
        </row>
        <row r="14452">
          <cell r="K14452" t="str">
            <v>37701</v>
          </cell>
          <cell r="L14452" t="e">
            <v>#N/A</v>
          </cell>
        </row>
        <row r="14453">
          <cell r="K14453" t="str">
            <v>37701</v>
          </cell>
          <cell r="L14453" t="e">
            <v>#N/A</v>
          </cell>
        </row>
        <row r="14454">
          <cell r="K14454" t="str">
            <v>37701</v>
          </cell>
          <cell r="L14454" t="e">
            <v>#N/A</v>
          </cell>
        </row>
        <row r="14455">
          <cell r="K14455" t="str">
            <v>37701</v>
          </cell>
          <cell r="L14455" t="e">
            <v>#N/A</v>
          </cell>
        </row>
        <row r="14456">
          <cell r="K14456" t="str">
            <v>37701</v>
          </cell>
          <cell r="L14456" t="e">
            <v>#N/A</v>
          </cell>
        </row>
        <row r="14457">
          <cell r="K14457" t="str">
            <v>37701</v>
          </cell>
          <cell r="L14457" t="e">
            <v>#N/A</v>
          </cell>
        </row>
        <row r="14458">
          <cell r="K14458" t="str">
            <v>37701</v>
          </cell>
          <cell r="L14458" t="e">
            <v>#N/A</v>
          </cell>
        </row>
        <row r="14459">
          <cell r="K14459" t="str">
            <v>37701</v>
          </cell>
          <cell r="L14459" t="e">
            <v>#N/A</v>
          </cell>
        </row>
        <row r="14460">
          <cell r="K14460" t="str">
            <v>37701</v>
          </cell>
          <cell r="L14460" t="e">
            <v>#N/A</v>
          </cell>
        </row>
        <row r="14461">
          <cell r="K14461" t="str">
            <v>37701</v>
          </cell>
          <cell r="L14461" t="e">
            <v>#N/A</v>
          </cell>
        </row>
        <row r="14462">
          <cell r="K14462" t="str">
            <v>37701</v>
          </cell>
          <cell r="L14462" t="e">
            <v>#N/A</v>
          </cell>
        </row>
        <row r="14463">
          <cell r="K14463" t="str">
            <v>37701</v>
          </cell>
          <cell r="L14463" t="e">
            <v>#N/A</v>
          </cell>
        </row>
        <row r="14464">
          <cell r="K14464" t="str">
            <v>37701</v>
          </cell>
          <cell r="L14464" t="e">
            <v>#N/A</v>
          </cell>
        </row>
        <row r="14465">
          <cell r="K14465" t="str">
            <v>37701</v>
          </cell>
          <cell r="L14465" t="e">
            <v>#N/A</v>
          </cell>
        </row>
        <row r="14466">
          <cell r="K14466" t="str">
            <v>37701</v>
          </cell>
          <cell r="L14466" t="e">
            <v>#N/A</v>
          </cell>
        </row>
        <row r="14467">
          <cell r="K14467" t="str">
            <v>37701</v>
          </cell>
          <cell r="L14467" t="e">
            <v>#N/A</v>
          </cell>
        </row>
        <row r="14468">
          <cell r="K14468" t="str">
            <v>37701</v>
          </cell>
          <cell r="L14468" t="e">
            <v>#N/A</v>
          </cell>
        </row>
        <row r="14469">
          <cell r="K14469" t="str">
            <v>37701</v>
          </cell>
          <cell r="L14469" t="e">
            <v>#N/A</v>
          </cell>
        </row>
        <row r="14470">
          <cell r="K14470" t="str">
            <v>37701</v>
          </cell>
          <cell r="L14470" t="e">
            <v>#N/A</v>
          </cell>
        </row>
        <row r="14471">
          <cell r="K14471" t="str">
            <v>37701</v>
          </cell>
          <cell r="L14471" t="e">
            <v>#N/A</v>
          </cell>
        </row>
        <row r="14472">
          <cell r="K14472" t="str">
            <v>37701</v>
          </cell>
          <cell r="L14472" t="e">
            <v>#N/A</v>
          </cell>
        </row>
        <row r="14473">
          <cell r="K14473" t="str">
            <v>29114</v>
          </cell>
          <cell r="L14473" t="e">
            <v>#N/A</v>
          </cell>
        </row>
        <row r="14474">
          <cell r="K14474" t="str">
            <v>29114</v>
          </cell>
          <cell r="L14474" t="e">
            <v>#N/A</v>
          </cell>
        </row>
        <row r="14475">
          <cell r="K14475" t="str">
            <v>29114</v>
          </cell>
          <cell r="L14475" t="e">
            <v>#N/A</v>
          </cell>
        </row>
        <row r="14476">
          <cell r="K14476" t="str">
            <v>29114</v>
          </cell>
          <cell r="L14476" t="e">
            <v>#N/A</v>
          </cell>
        </row>
        <row r="14477">
          <cell r="K14477" t="str">
            <v>29114</v>
          </cell>
          <cell r="L14477" t="e">
            <v>#N/A</v>
          </cell>
        </row>
        <row r="14478">
          <cell r="K14478" t="str">
            <v>29114</v>
          </cell>
          <cell r="L14478" t="e">
            <v>#N/A</v>
          </cell>
        </row>
        <row r="14479">
          <cell r="K14479" t="str">
            <v>29114</v>
          </cell>
          <cell r="L14479" t="e">
            <v>#N/A</v>
          </cell>
        </row>
        <row r="14480">
          <cell r="K14480" t="str">
            <v>29114</v>
          </cell>
          <cell r="L14480" t="e">
            <v>#N/A</v>
          </cell>
        </row>
        <row r="14481">
          <cell r="K14481" t="str">
            <v>29114</v>
          </cell>
          <cell r="L14481" t="e">
            <v>#N/A</v>
          </cell>
        </row>
        <row r="14482">
          <cell r="K14482" t="str">
            <v>29114</v>
          </cell>
          <cell r="L14482" t="e">
            <v>#N/A</v>
          </cell>
        </row>
        <row r="14483">
          <cell r="K14483" t="str">
            <v>29114</v>
          </cell>
          <cell r="L14483" t="e">
            <v>#N/A</v>
          </cell>
        </row>
        <row r="14484">
          <cell r="K14484" t="str">
            <v>29114</v>
          </cell>
          <cell r="L14484" t="e">
            <v>#N/A</v>
          </cell>
        </row>
        <row r="14485">
          <cell r="K14485" t="str">
            <v>29114</v>
          </cell>
          <cell r="L14485" t="e">
            <v>#N/A</v>
          </cell>
        </row>
        <row r="14486">
          <cell r="K14486" t="str">
            <v>29114</v>
          </cell>
          <cell r="L14486" t="e">
            <v>#N/A</v>
          </cell>
        </row>
        <row r="14487">
          <cell r="K14487" t="str">
            <v>29114</v>
          </cell>
          <cell r="L14487" t="e">
            <v>#N/A</v>
          </cell>
        </row>
        <row r="14488">
          <cell r="K14488" t="str">
            <v>29114</v>
          </cell>
          <cell r="L14488" t="e">
            <v>#N/A</v>
          </cell>
        </row>
        <row r="14489">
          <cell r="K14489" t="str">
            <v>29114</v>
          </cell>
          <cell r="L14489" t="e">
            <v>#N/A</v>
          </cell>
        </row>
        <row r="14490">
          <cell r="K14490" t="str">
            <v>29114</v>
          </cell>
          <cell r="L14490" t="e">
            <v>#N/A</v>
          </cell>
        </row>
        <row r="14491">
          <cell r="K14491" t="str">
            <v>29114</v>
          </cell>
          <cell r="L14491" t="e">
            <v>#N/A</v>
          </cell>
        </row>
        <row r="14492">
          <cell r="K14492" t="str">
            <v>29114</v>
          </cell>
          <cell r="L14492" t="e">
            <v>#N/A</v>
          </cell>
        </row>
        <row r="14493">
          <cell r="K14493" t="str">
            <v>29112</v>
          </cell>
          <cell r="L14493" t="e">
            <v>#N/A</v>
          </cell>
        </row>
        <row r="14494">
          <cell r="K14494" t="str">
            <v>29112</v>
          </cell>
          <cell r="L14494" t="e">
            <v>#N/A</v>
          </cell>
        </row>
        <row r="14495">
          <cell r="K14495" t="str">
            <v>29112</v>
          </cell>
          <cell r="L14495" t="e">
            <v>#N/A</v>
          </cell>
        </row>
        <row r="14496">
          <cell r="K14496" t="str">
            <v>29112</v>
          </cell>
          <cell r="L14496" t="e">
            <v>#N/A</v>
          </cell>
        </row>
        <row r="14497">
          <cell r="K14497" t="str">
            <v>29112</v>
          </cell>
          <cell r="L14497" t="e">
            <v>#N/A</v>
          </cell>
        </row>
        <row r="14498">
          <cell r="K14498" t="str">
            <v>29112</v>
          </cell>
          <cell r="L14498" t="e">
            <v>#N/A</v>
          </cell>
        </row>
        <row r="14499">
          <cell r="K14499" t="str">
            <v>29112</v>
          </cell>
          <cell r="L14499" t="e">
            <v>#N/A</v>
          </cell>
        </row>
        <row r="14500">
          <cell r="K14500" t="str">
            <v>29112</v>
          </cell>
          <cell r="L14500" t="e">
            <v>#N/A</v>
          </cell>
        </row>
        <row r="14501">
          <cell r="K14501" t="str">
            <v>29112</v>
          </cell>
          <cell r="L14501" t="e">
            <v>#N/A</v>
          </cell>
        </row>
        <row r="14502">
          <cell r="K14502" t="str">
            <v>29112</v>
          </cell>
          <cell r="L14502" t="e">
            <v>#N/A</v>
          </cell>
        </row>
        <row r="14503">
          <cell r="K14503" t="str">
            <v>29112</v>
          </cell>
          <cell r="L14503" t="e">
            <v>#N/A</v>
          </cell>
        </row>
        <row r="14504">
          <cell r="K14504" t="str">
            <v>29112</v>
          </cell>
          <cell r="L14504" t="e">
            <v>#N/A</v>
          </cell>
        </row>
        <row r="14505">
          <cell r="K14505" t="str">
            <v>29112</v>
          </cell>
          <cell r="L14505" t="e">
            <v>#N/A</v>
          </cell>
        </row>
        <row r="14506">
          <cell r="K14506" t="str">
            <v>29112</v>
          </cell>
          <cell r="L14506" t="e">
            <v>#N/A</v>
          </cell>
        </row>
        <row r="14507">
          <cell r="K14507" t="str">
            <v>29112</v>
          </cell>
          <cell r="L14507" t="e">
            <v>#N/A</v>
          </cell>
        </row>
        <row r="14508">
          <cell r="K14508" t="str">
            <v>29112</v>
          </cell>
          <cell r="L14508" t="e">
            <v>#N/A</v>
          </cell>
        </row>
        <row r="14509">
          <cell r="K14509" t="str">
            <v>29112</v>
          </cell>
          <cell r="L14509" t="e">
            <v>#N/A</v>
          </cell>
        </row>
        <row r="14510">
          <cell r="K14510" t="str">
            <v>29112</v>
          </cell>
          <cell r="L14510" t="e">
            <v>#N/A</v>
          </cell>
        </row>
        <row r="14511">
          <cell r="K14511" t="str">
            <v>29112</v>
          </cell>
          <cell r="L14511" t="e">
            <v>#N/A</v>
          </cell>
        </row>
        <row r="14512">
          <cell r="K14512" t="str">
            <v>29112</v>
          </cell>
          <cell r="L14512" t="e">
            <v>#N/A</v>
          </cell>
        </row>
        <row r="14513">
          <cell r="K14513" t="str">
            <v>29117</v>
          </cell>
          <cell r="L14513" t="e">
            <v>#N/A</v>
          </cell>
        </row>
        <row r="14514">
          <cell r="K14514" t="str">
            <v>29117</v>
          </cell>
          <cell r="L14514" t="e">
            <v>#N/A</v>
          </cell>
        </row>
        <row r="14515">
          <cell r="K14515" t="str">
            <v>29117</v>
          </cell>
          <cell r="L14515" t="e">
            <v>#N/A</v>
          </cell>
        </row>
        <row r="14516">
          <cell r="K14516" t="str">
            <v>29117</v>
          </cell>
          <cell r="L14516" t="e">
            <v>#N/A</v>
          </cell>
        </row>
        <row r="14517">
          <cell r="K14517" t="str">
            <v>29117</v>
          </cell>
          <cell r="L14517" t="e">
            <v>#N/A</v>
          </cell>
        </row>
        <row r="14518">
          <cell r="K14518" t="str">
            <v>29117</v>
          </cell>
          <cell r="L14518" t="e">
            <v>#N/A</v>
          </cell>
        </row>
        <row r="14519">
          <cell r="K14519" t="str">
            <v>29117</v>
          </cell>
          <cell r="L14519" t="e">
            <v>#N/A</v>
          </cell>
        </row>
        <row r="14520">
          <cell r="K14520" t="str">
            <v>29117</v>
          </cell>
          <cell r="L14520" t="e">
            <v>#N/A</v>
          </cell>
        </row>
        <row r="14521">
          <cell r="K14521" t="str">
            <v>29117</v>
          </cell>
          <cell r="L14521" t="e">
            <v>#N/A</v>
          </cell>
        </row>
        <row r="14522">
          <cell r="K14522" t="str">
            <v>29117</v>
          </cell>
          <cell r="L14522" t="e">
            <v>#N/A</v>
          </cell>
        </row>
        <row r="14523">
          <cell r="K14523" t="str">
            <v>29117</v>
          </cell>
          <cell r="L14523" t="e">
            <v>#N/A</v>
          </cell>
        </row>
        <row r="14524">
          <cell r="K14524" t="str">
            <v>29117</v>
          </cell>
          <cell r="L14524" t="e">
            <v>#N/A</v>
          </cell>
        </row>
        <row r="14525">
          <cell r="K14525" t="str">
            <v>29117</v>
          </cell>
          <cell r="L14525" t="e">
            <v>#N/A</v>
          </cell>
        </row>
        <row r="14526">
          <cell r="K14526" t="str">
            <v>29117</v>
          </cell>
          <cell r="L14526" t="e">
            <v>#N/A</v>
          </cell>
        </row>
        <row r="14527">
          <cell r="K14527" t="str">
            <v>29117</v>
          </cell>
          <cell r="L14527" t="e">
            <v>#N/A</v>
          </cell>
        </row>
        <row r="14528">
          <cell r="K14528" t="str">
            <v>29117</v>
          </cell>
          <cell r="L14528" t="e">
            <v>#N/A</v>
          </cell>
        </row>
        <row r="14529">
          <cell r="K14529" t="str">
            <v>29117</v>
          </cell>
          <cell r="L14529" t="e">
            <v>#N/A</v>
          </cell>
        </row>
        <row r="14530">
          <cell r="K14530" t="str">
            <v>29117</v>
          </cell>
          <cell r="L14530" t="e">
            <v>#N/A</v>
          </cell>
        </row>
        <row r="14531">
          <cell r="K14531" t="str">
            <v>29117</v>
          </cell>
          <cell r="L14531" t="e">
            <v>#N/A</v>
          </cell>
        </row>
        <row r="14532">
          <cell r="K14532" t="str">
            <v>29117</v>
          </cell>
          <cell r="L14532" t="e">
            <v>#N/A</v>
          </cell>
        </row>
        <row r="14533">
          <cell r="K14533" t="str">
            <v>29117</v>
          </cell>
          <cell r="L14533" t="e">
            <v>#N/A</v>
          </cell>
        </row>
        <row r="14534">
          <cell r="K14534" t="str">
            <v>29117</v>
          </cell>
          <cell r="L14534" t="e">
            <v>#N/A</v>
          </cell>
        </row>
        <row r="14535">
          <cell r="K14535" t="str">
            <v>29117</v>
          </cell>
          <cell r="L14535" t="e">
            <v>#N/A</v>
          </cell>
        </row>
        <row r="14536">
          <cell r="K14536" t="str">
            <v>29113</v>
          </cell>
          <cell r="L14536" t="e">
            <v>#N/A</v>
          </cell>
        </row>
        <row r="14537">
          <cell r="K14537" t="str">
            <v>29113</v>
          </cell>
          <cell r="L14537" t="e">
            <v>#N/A</v>
          </cell>
        </row>
        <row r="14538">
          <cell r="K14538" t="str">
            <v>29113</v>
          </cell>
          <cell r="L14538" t="e">
            <v>#N/A</v>
          </cell>
        </row>
        <row r="14539">
          <cell r="K14539" t="str">
            <v>29113</v>
          </cell>
          <cell r="L14539" t="e">
            <v>#N/A</v>
          </cell>
        </row>
        <row r="14540">
          <cell r="K14540" t="str">
            <v>29113</v>
          </cell>
          <cell r="L14540" t="e">
            <v>#N/A</v>
          </cell>
        </row>
        <row r="14541">
          <cell r="K14541" t="str">
            <v>29113</v>
          </cell>
          <cell r="L14541" t="e">
            <v>#N/A</v>
          </cell>
        </row>
        <row r="14542">
          <cell r="K14542" t="str">
            <v>29113</v>
          </cell>
          <cell r="L14542" t="e">
            <v>#N/A</v>
          </cell>
        </row>
        <row r="14543">
          <cell r="K14543" t="str">
            <v>29113</v>
          </cell>
          <cell r="L14543" t="e">
            <v>#N/A</v>
          </cell>
        </row>
        <row r="14544">
          <cell r="K14544" t="str">
            <v>29113</v>
          </cell>
          <cell r="L14544" t="e">
            <v>#N/A</v>
          </cell>
        </row>
        <row r="14545">
          <cell r="K14545" t="str">
            <v>29113</v>
          </cell>
          <cell r="L14545" t="e">
            <v>#N/A</v>
          </cell>
        </row>
        <row r="14546">
          <cell r="K14546" t="str">
            <v>29113</v>
          </cell>
          <cell r="L14546" t="e">
            <v>#N/A</v>
          </cell>
        </row>
        <row r="14547">
          <cell r="K14547" t="str">
            <v>29113</v>
          </cell>
          <cell r="L14547" t="e">
            <v>#N/A</v>
          </cell>
        </row>
        <row r="14548">
          <cell r="K14548" t="str">
            <v>29113</v>
          </cell>
          <cell r="L14548" t="e">
            <v>#N/A</v>
          </cell>
        </row>
        <row r="14549">
          <cell r="K14549" t="str">
            <v>29113</v>
          </cell>
          <cell r="L14549" t="e">
            <v>#N/A</v>
          </cell>
        </row>
        <row r="14550">
          <cell r="K14550" t="str">
            <v>29113</v>
          </cell>
          <cell r="L14550" t="e">
            <v>#N/A</v>
          </cell>
        </row>
        <row r="14551">
          <cell r="K14551" t="str">
            <v>29113</v>
          </cell>
          <cell r="L14551" t="e">
            <v>#N/A</v>
          </cell>
        </row>
        <row r="14552">
          <cell r="K14552" t="str">
            <v>29113</v>
          </cell>
          <cell r="L14552" t="e">
            <v>#N/A</v>
          </cell>
        </row>
        <row r="14553">
          <cell r="K14553" t="str">
            <v>29113</v>
          </cell>
          <cell r="L14553" t="e">
            <v>#N/A</v>
          </cell>
        </row>
        <row r="14554">
          <cell r="K14554" t="str">
            <v>29113</v>
          </cell>
          <cell r="L14554" t="e">
            <v>#N/A</v>
          </cell>
        </row>
        <row r="14555">
          <cell r="K14555" t="str">
            <v>29113</v>
          </cell>
          <cell r="L14555" t="e">
            <v>#N/A</v>
          </cell>
        </row>
        <row r="14556">
          <cell r="K14556" t="str">
            <v>29113</v>
          </cell>
          <cell r="L14556" t="e">
            <v>#N/A</v>
          </cell>
        </row>
        <row r="14557">
          <cell r="K14557" t="str">
            <v>29113</v>
          </cell>
          <cell r="L14557" t="e">
            <v>#N/A</v>
          </cell>
        </row>
        <row r="14558">
          <cell r="K14558" t="str">
            <v>39140</v>
          </cell>
          <cell r="L14558" t="e">
            <v>#N/A</v>
          </cell>
        </row>
        <row r="14559">
          <cell r="K14559" t="str">
            <v>39140</v>
          </cell>
          <cell r="L14559" t="e">
            <v>#N/A</v>
          </cell>
        </row>
        <row r="14560">
          <cell r="K14560" t="str">
            <v>39140</v>
          </cell>
          <cell r="L14560" t="e">
            <v>#N/A</v>
          </cell>
        </row>
        <row r="14561">
          <cell r="K14561" t="str">
            <v>39140</v>
          </cell>
          <cell r="L14561" t="e">
            <v>#N/A</v>
          </cell>
        </row>
        <row r="14562">
          <cell r="K14562" t="str">
            <v>39140</v>
          </cell>
          <cell r="L14562" t="e">
            <v>#N/A</v>
          </cell>
        </row>
        <row r="14563">
          <cell r="K14563" t="str">
            <v>39140</v>
          </cell>
          <cell r="L14563" t="e">
            <v>#N/A</v>
          </cell>
        </row>
        <row r="14564">
          <cell r="K14564" t="str">
            <v>39140</v>
          </cell>
          <cell r="L14564" t="e">
            <v>#N/A</v>
          </cell>
        </row>
        <row r="14565">
          <cell r="K14565" t="str">
            <v>39140</v>
          </cell>
          <cell r="L14565" t="e">
            <v>#N/A</v>
          </cell>
        </row>
        <row r="14566">
          <cell r="K14566" t="str">
            <v>39140</v>
          </cell>
          <cell r="L14566" t="e">
            <v>#N/A</v>
          </cell>
        </row>
        <row r="14567">
          <cell r="K14567" t="str">
            <v>36100</v>
          </cell>
          <cell r="L14567" t="e">
            <v>#N/A</v>
          </cell>
        </row>
        <row r="14568">
          <cell r="K14568" t="str">
            <v>36100</v>
          </cell>
          <cell r="L14568" t="e">
            <v>#N/A</v>
          </cell>
        </row>
        <row r="14569">
          <cell r="K14569" t="str">
            <v>36100</v>
          </cell>
          <cell r="L14569" t="e">
            <v>#N/A</v>
          </cell>
        </row>
        <row r="14570">
          <cell r="K14570" t="str">
            <v>36100</v>
          </cell>
          <cell r="L14570" t="e">
            <v>#N/A</v>
          </cell>
        </row>
        <row r="14571">
          <cell r="K14571" t="str">
            <v>36100</v>
          </cell>
          <cell r="L14571" t="e">
            <v>#N/A</v>
          </cell>
        </row>
        <row r="14572">
          <cell r="K14572" t="str">
            <v>36100</v>
          </cell>
          <cell r="L14572" t="e">
            <v>#N/A</v>
          </cell>
        </row>
        <row r="14573">
          <cell r="K14573" t="str">
            <v>36100</v>
          </cell>
          <cell r="L14573" t="e">
            <v>#N/A</v>
          </cell>
        </row>
        <row r="14574">
          <cell r="K14574" t="str">
            <v>36100</v>
          </cell>
          <cell r="L14574" t="e">
            <v>#N/A</v>
          </cell>
        </row>
        <row r="14575">
          <cell r="K14575" t="str">
            <v>36100</v>
          </cell>
          <cell r="L14575" t="e">
            <v>#N/A</v>
          </cell>
        </row>
        <row r="14576">
          <cell r="K14576" t="str">
            <v>36100</v>
          </cell>
          <cell r="L14576" t="e">
            <v>#N/A</v>
          </cell>
        </row>
        <row r="14577">
          <cell r="K14577" t="str">
            <v>36100</v>
          </cell>
          <cell r="L14577" t="e">
            <v>#N/A</v>
          </cell>
        </row>
        <row r="14578">
          <cell r="K14578" t="str">
            <v>36100</v>
          </cell>
          <cell r="L14578" t="e">
            <v>#N/A</v>
          </cell>
        </row>
        <row r="14579">
          <cell r="K14579" t="str">
            <v>36100</v>
          </cell>
          <cell r="L14579" t="e">
            <v>#N/A</v>
          </cell>
        </row>
        <row r="14580">
          <cell r="K14580" t="str">
            <v>36100</v>
          </cell>
          <cell r="L14580" t="e">
            <v>#N/A</v>
          </cell>
        </row>
        <row r="14581">
          <cell r="K14581" t="str">
            <v>36100</v>
          </cell>
          <cell r="L14581" t="e">
            <v>#N/A</v>
          </cell>
        </row>
        <row r="14582">
          <cell r="K14582" t="str">
            <v>36100</v>
          </cell>
          <cell r="L14582" t="e">
            <v>#N/A</v>
          </cell>
        </row>
        <row r="14583">
          <cell r="K14583" t="str">
            <v>36100</v>
          </cell>
          <cell r="L14583" t="e">
            <v>#N/A</v>
          </cell>
        </row>
        <row r="14584">
          <cell r="K14584" t="str">
            <v>36100</v>
          </cell>
          <cell r="L14584" t="e">
            <v>#N/A</v>
          </cell>
        </row>
        <row r="14585">
          <cell r="K14585" t="str">
            <v>36100</v>
          </cell>
          <cell r="L14585" t="e">
            <v>#N/A</v>
          </cell>
        </row>
        <row r="14586">
          <cell r="K14586" t="str">
            <v>36100</v>
          </cell>
          <cell r="L14586" t="e">
            <v>#N/A</v>
          </cell>
        </row>
        <row r="14587">
          <cell r="K14587" t="str">
            <v>36100</v>
          </cell>
          <cell r="L14587" t="e">
            <v>#N/A</v>
          </cell>
        </row>
        <row r="14588">
          <cell r="K14588" t="str">
            <v>36100</v>
          </cell>
          <cell r="L14588" t="e">
            <v>#N/A</v>
          </cell>
        </row>
        <row r="14589">
          <cell r="K14589" t="str">
            <v>36100</v>
          </cell>
          <cell r="L14589" t="e">
            <v>#N/A</v>
          </cell>
        </row>
        <row r="14590">
          <cell r="K14590" t="str">
            <v>36100</v>
          </cell>
          <cell r="L14590" t="e">
            <v>#N/A</v>
          </cell>
        </row>
        <row r="14591">
          <cell r="K14591" t="str">
            <v>36100</v>
          </cell>
          <cell r="L14591" t="e">
            <v>#N/A</v>
          </cell>
        </row>
        <row r="14592">
          <cell r="K14592" t="str">
            <v>36100</v>
          </cell>
          <cell r="L14592" t="e">
            <v>#N/A</v>
          </cell>
        </row>
        <row r="14593">
          <cell r="K14593" t="str">
            <v>36100</v>
          </cell>
          <cell r="L14593" t="e">
            <v>#N/A</v>
          </cell>
        </row>
        <row r="14594">
          <cell r="K14594" t="str">
            <v>36100</v>
          </cell>
          <cell r="L14594" t="e">
            <v>#N/A</v>
          </cell>
        </row>
        <row r="14595">
          <cell r="K14595" t="str">
            <v>36100</v>
          </cell>
          <cell r="L14595" t="e">
            <v>#N/A</v>
          </cell>
        </row>
        <row r="14596">
          <cell r="K14596" t="str">
            <v>36100</v>
          </cell>
          <cell r="L14596" t="e">
            <v>#N/A</v>
          </cell>
        </row>
        <row r="14597">
          <cell r="K14597" t="str">
            <v>36100</v>
          </cell>
          <cell r="L14597" t="e">
            <v>#N/A</v>
          </cell>
        </row>
        <row r="14598">
          <cell r="K14598" t="str">
            <v>36100</v>
          </cell>
          <cell r="L14598" t="e">
            <v>#N/A</v>
          </cell>
        </row>
        <row r="14599">
          <cell r="K14599" t="str">
            <v>36100</v>
          </cell>
          <cell r="L14599" t="e">
            <v>#N/A</v>
          </cell>
        </row>
        <row r="14600">
          <cell r="K14600" t="str">
            <v>36100</v>
          </cell>
          <cell r="L14600" t="e">
            <v>#N/A</v>
          </cell>
        </row>
        <row r="14601">
          <cell r="K14601" t="str">
            <v>36100</v>
          </cell>
          <cell r="L14601" t="e">
            <v>#N/A</v>
          </cell>
        </row>
        <row r="14602">
          <cell r="K14602" t="str">
            <v>36100</v>
          </cell>
          <cell r="L14602" t="e">
            <v>#N/A</v>
          </cell>
        </row>
        <row r="14603">
          <cell r="K14603" t="str">
            <v>36100</v>
          </cell>
          <cell r="L14603" t="e">
            <v>#N/A</v>
          </cell>
        </row>
        <row r="14604">
          <cell r="K14604" t="str">
            <v>36100</v>
          </cell>
          <cell r="L14604" t="e">
            <v>#N/A</v>
          </cell>
        </row>
        <row r="14605">
          <cell r="K14605" t="str">
            <v>36100</v>
          </cell>
          <cell r="L14605" t="e">
            <v>#N/A</v>
          </cell>
        </row>
        <row r="14606">
          <cell r="K14606" t="str">
            <v>36100</v>
          </cell>
          <cell r="L14606" t="e">
            <v>#N/A</v>
          </cell>
        </row>
        <row r="14607">
          <cell r="K14607" t="str">
            <v>36100</v>
          </cell>
          <cell r="L14607" t="e">
            <v>#N/A</v>
          </cell>
        </row>
        <row r="14608">
          <cell r="K14608" t="str">
            <v>36100</v>
          </cell>
          <cell r="L14608" t="e">
            <v>#N/A</v>
          </cell>
        </row>
        <row r="14609">
          <cell r="K14609" t="str">
            <v>36100</v>
          </cell>
          <cell r="L14609" t="e">
            <v>#N/A</v>
          </cell>
        </row>
        <row r="14610">
          <cell r="K14610" t="str">
            <v>36100</v>
          </cell>
          <cell r="L14610" t="e">
            <v>#N/A</v>
          </cell>
        </row>
        <row r="14611">
          <cell r="K14611" t="str">
            <v>36100</v>
          </cell>
          <cell r="L14611" t="e">
            <v>#N/A</v>
          </cell>
        </row>
        <row r="14612">
          <cell r="K14612" t="str">
            <v>36100</v>
          </cell>
          <cell r="L14612" t="e">
            <v>#N/A</v>
          </cell>
        </row>
        <row r="14613">
          <cell r="K14613" t="str">
            <v>36100</v>
          </cell>
          <cell r="L14613" t="e">
            <v>#N/A</v>
          </cell>
        </row>
        <row r="14614">
          <cell r="K14614" t="str">
            <v>36100</v>
          </cell>
          <cell r="L14614" t="e">
            <v>#N/A</v>
          </cell>
        </row>
        <row r="14615">
          <cell r="K14615" t="str">
            <v>36100</v>
          </cell>
          <cell r="L14615" t="e">
            <v>#N/A</v>
          </cell>
        </row>
        <row r="14616">
          <cell r="K14616" t="str">
            <v>36100</v>
          </cell>
          <cell r="L14616" t="e">
            <v>#N/A</v>
          </cell>
        </row>
        <row r="14617">
          <cell r="K14617" t="str">
            <v>36100</v>
          </cell>
          <cell r="L14617" t="e">
            <v>#N/A</v>
          </cell>
        </row>
        <row r="14618">
          <cell r="K14618" t="str">
            <v>36100</v>
          </cell>
          <cell r="L14618" t="e">
            <v>#N/A</v>
          </cell>
        </row>
        <row r="14619">
          <cell r="K14619" t="str">
            <v>36100</v>
          </cell>
          <cell r="L14619" t="e">
            <v>#N/A</v>
          </cell>
        </row>
        <row r="14620">
          <cell r="K14620" t="str">
            <v>36100</v>
          </cell>
          <cell r="L14620" t="e">
            <v>#N/A</v>
          </cell>
        </row>
        <row r="14621">
          <cell r="K14621" t="str">
            <v>36100</v>
          </cell>
          <cell r="L14621" t="e">
            <v>#N/A</v>
          </cell>
        </row>
        <row r="14622">
          <cell r="K14622" t="str">
            <v>36100</v>
          </cell>
          <cell r="L14622" t="e">
            <v>#N/A</v>
          </cell>
        </row>
        <row r="14623">
          <cell r="K14623" t="str">
            <v>36100</v>
          </cell>
          <cell r="L14623" t="e">
            <v>#N/A</v>
          </cell>
        </row>
        <row r="14624">
          <cell r="K14624" t="str">
            <v>36100</v>
          </cell>
          <cell r="L14624" t="e">
            <v>#N/A</v>
          </cell>
        </row>
        <row r="14625">
          <cell r="K14625" t="str">
            <v>36100</v>
          </cell>
          <cell r="L14625" t="e">
            <v>#N/A</v>
          </cell>
        </row>
        <row r="14626">
          <cell r="K14626" t="str">
            <v>36100</v>
          </cell>
          <cell r="L14626" t="e">
            <v>#N/A</v>
          </cell>
        </row>
        <row r="14627">
          <cell r="K14627" t="str">
            <v>36100</v>
          </cell>
          <cell r="L14627" t="e">
            <v>#N/A</v>
          </cell>
        </row>
        <row r="14628">
          <cell r="K14628" t="str">
            <v>36100</v>
          </cell>
          <cell r="L14628" t="e">
            <v>#N/A</v>
          </cell>
        </row>
        <row r="14629">
          <cell r="K14629" t="str">
            <v>36100</v>
          </cell>
          <cell r="L14629" t="e">
            <v>#N/A</v>
          </cell>
        </row>
        <row r="14630">
          <cell r="K14630" t="str">
            <v>36100</v>
          </cell>
          <cell r="L14630" t="e">
            <v>#N/A</v>
          </cell>
        </row>
        <row r="14631">
          <cell r="K14631" t="str">
            <v>36100</v>
          </cell>
          <cell r="L14631" t="e">
            <v>#N/A</v>
          </cell>
        </row>
        <row r="14632">
          <cell r="K14632" t="str">
            <v>36100</v>
          </cell>
          <cell r="L14632" t="e">
            <v>#N/A</v>
          </cell>
        </row>
        <row r="14633">
          <cell r="K14633" t="str">
            <v>36100</v>
          </cell>
          <cell r="L14633" t="e">
            <v>#N/A</v>
          </cell>
        </row>
        <row r="14634">
          <cell r="K14634" t="str">
            <v>36100</v>
          </cell>
          <cell r="L14634" t="e">
            <v>#N/A</v>
          </cell>
        </row>
        <row r="14635">
          <cell r="K14635" t="str">
            <v>36100</v>
          </cell>
          <cell r="L14635" t="e">
            <v>#N/A</v>
          </cell>
        </row>
        <row r="14636">
          <cell r="K14636" t="str">
            <v>36100</v>
          </cell>
          <cell r="L14636" t="e">
            <v>#N/A</v>
          </cell>
        </row>
        <row r="14637">
          <cell r="K14637" t="str">
            <v>36100</v>
          </cell>
          <cell r="L14637" t="e">
            <v>#N/A</v>
          </cell>
        </row>
        <row r="14638">
          <cell r="K14638" t="str">
            <v>36100</v>
          </cell>
          <cell r="L14638" t="e">
            <v>#N/A</v>
          </cell>
        </row>
        <row r="14639">
          <cell r="K14639" t="str">
            <v>36100</v>
          </cell>
          <cell r="L14639" t="e">
            <v>#N/A</v>
          </cell>
        </row>
        <row r="14640">
          <cell r="K14640" t="str">
            <v>36100</v>
          </cell>
          <cell r="L14640" t="e">
            <v>#N/A</v>
          </cell>
        </row>
        <row r="14641">
          <cell r="K14641" t="str">
            <v>36100</v>
          </cell>
          <cell r="L14641" t="e">
            <v>#N/A</v>
          </cell>
        </row>
        <row r="14642">
          <cell r="K14642" t="str">
            <v>36100</v>
          </cell>
          <cell r="L14642" t="e">
            <v>#N/A</v>
          </cell>
        </row>
        <row r="14643">
          <cell r="K14643" t="str">
            <v>36100</v>
          </cell>
          <cell r="L14643" t="e">
            <v>#N/A</v>
          </cell>
        </row>
        <row r="14644">
          <cell r="K14644" t="str">
            <v>36100</v>
          </cell>
          <cell r="L14644" t="e">
            <v>#N/A</v>
          </cell>
        </row>
        <row r="14645">
          <cell r="K14645" t="str">
            <v>36100</v>
          </cell>
          <cell r="L14645" t="e">
            <v>#N/A</v>
          </cell>
        </row>
        <row r="14646">
          <cell r="K14646" t="str">
            <v>36100</v>
          </cell>
          <cell r="L14646" t="e">
            <v>#N/A</v>
          </cell>
        </row>
        <row r="14647">
          <cell r="K14647" t="str">
            <v>36100</v>
          </cell>
          <cell r="L14647" t="e">
            <v>#N/A</v>
          </cell>
        </row>
        <row r="14648">
          <cell r="K14648" t="str">
            <v>36100</v>
          </cell>
          <cell r="L14648" t="e">
            <v>#N/A</v>
          </cell>
        </row>
        <row r="14649">
          <cell r="K14649" t="str">
            <v>36100</v>
          </cell>
          <cell r="L14649" t="e">
            <v>#N/A</v>
          </cell>
        </row>
        <row r="14650">
          <cell r="K14650" t="str">
            <v>36100</v>
          </cell>
          <cell r="L14650" t="e">
            <v>#N/A</v>
          </cell>
        </row>
        <row r="14651">
          <cell r="K14651" t="str">
            <v>36100</v>
          </cell>
          <cell r="L14651" t="e">
            <v>#N/A</v>
          </cell>
        </row>
        <row r="14652">
          <cell r="K14652" t="str">
            <v>36100</v>
          </cell>
          <cell r="L14652" t="e">
            <v>#N/A</v>
          </cell>
        </row>
        <row r="14653">
          <cell r="K14653" t="str">
            <v>36100</v>
          </cell>
          <cell r="L14653" t="e">
            <v>#N/A</v>
          </cell>
        </row>
        <row r="14654">
          <cell r="K14654" t="str">
            <v>39140</v>
          </cell>
          <cell r="L14654" t="e">
            <v>#N/A</v>
          </cell>
        </row>
        <row r="14655">
          <cell r="K14655" t="str">
            <v>39140</v>
          </cell>
          <cell r="L14655" t="e">
            <v>#N/A</v>
          </cell>
        </row>
        <row r="14656">
          <cell r="K14656" t="str">
            <v>39140</v>
          </cell>
          <cell r="L14656" t="e">
            <v>#N/A</v>
          </cell>
        </row>
        <row r="14657">
          <cell r="K14657" t="str">
            <v>39140</v>
          </cell>
          <cell r="L14657" t="e">
            <v>#N/A</v>
          </cell>
        </row>
        <row r="14658">
          <cell r="K14658" t="str">
            <v>39140</v>
          </cell>
          <cell r="L14658" t="e">
            <v>#N/A</v>
          </cell>
        </row>
        <row r="14659">
          <cell r="K14659" t="str">
            <v>39140</v>
          </cell>
          <cell r="L14659" t="e">
            <v>#N/A</v>
          </cell>
        </row>
        <row r="14660">
          <cell r="K14660" t="str">
            <v>39140</v>
          </cell>
          <cell r="L14660" t="e">
            <v>#N/A</v>
          </cell>
        </row>
        <row r="14661">
          <cell r="K14661" t="str">
            <v>39140</v>
          </cell>
          <cell r="L14661" t="e">
            <v>#N/A</v>
          </cell>
        </row>
        <row r="14662">
          <cell r="K14662" t="str">
            <v>39140</v>
          </cell>
          <cell r="L14662" t="e">
            <v>#N/A</v>
          </cell>
        </row>
        <row r="14663">
          <cell r="K14663" t="str">
            <v>39140</v>
          </cell>
          <cell r="L14663" t="e">
            <v>#N/A</v>
          </cell>
        </row>
        <row r="14664">
          <cell r="K14664" t="str">
            <v>39140</v>
          </cell>
          <cell r="L14664" t="e">
            <v>#N/A</v>
          </cell>
        </row>
        <row r="14665">
          <cell r="K14665" t="str">
            <v>39140</v>
          </cell>
          <cell r="L14665" t="e">
            <v>#N/A</v>
          </cell>
        </row>
        <row r="14666">
          <cell r="K14666" t="str">
            <v>39140</v>
          </cell>
          <cell r="L14666" t="e">
            <v>#N/A</v>
          </cell>
        </row>
        <row r="14667">
          <cell r="K14667" t="str">
            <v>39140</v>
          </cell>
          <cell r="L14667" t="e">
            <v>#N/A</v>
          </cell>
        </row>
        <row r="14668">
          <cell r="K14668" t="str">
            <v>39140</v>
          </cell>
          <cell r="L14668" t="e">
            <v>#N/A</v>
          </cell>
        </row>
        <row r="14669">
          <cell r="K14669" t="str">
            <v>39140</v>
          </cell>
          <cell r="L14669" t="e">
            <v>#N/A</v>
          </cell>
        </row>
        <row r="14670">
          <cell r="K14670" t="str">
            <v>39140</v>
          </cell>
          <cell r="L14670" t="e">
            <v>#N/A</v>
          </cell>
        </row>
        <row r="14671">
          <cell r="K14671" t="str">
            <v>39140</v>
          </cell>
          <cell r="L14671" t="e">
            <v>#N/A</v>
          </cell>
        </row>
        <row r="14672">
          <cell r="K14672" t="str">
            <v>39140</v>
          </cell>
          <cell r="L14672" t="e">
            <v>#N/A</v>
          </cell>
        </row>
        <row r="14673">
          <cell r="K14673" t="str">
            <v>39140</v>
          </cell>
          <cell r="L14673" t="e">
            <v>#N/A</v>
          </cell>
        </row>
        <row r="14674">
          <cell r="K14674" t="str">
            <v>39140</v>
          </cell>
          <cell r="L14674" t="e">
            <v>#N/A</v>
          </cell>
        </row>
        <row r="14675">
          <cell r="K14675" t="str">
            <v>39140</v>
          </cell>
          <cell r="L14675" t="e">
            <v>#N/A</v>
          </cell>
        </row>
        <row r="14676">
          <cell r="K14676" t="str">
            <v>39140</v>
          </cell>
          <cell r="L14676" t="e">
            <v>#N/A</v>
          </cell>
        </row>
        <row r="14677">
          <cell r="K14677" t="str">
            <v>39140</v>
          </cell>
          <cell r="L14677" t="e">
            <v>#N/A</v>
          </cell>
        </row>
        <row r="14678">
          <cell r="K14678" t="str">
            <v>39140</v>
          </cell>
          <cell r="L14678" t="e">
            <v>#N/A</v>
          </cell>
        </row>
        <row r="14679">
          <cell r="K14679" t="str">
            <v>39140</v>
          </cell>
          <cell r="L14679" t="e">
            <v>#N/A</v>
          </cell>
        </row>
        <row r="14680">
          <cell r="K14680" t="str">
            <v>39140</v>
          </cell>
          <cell r="L14680" t="e">
            <v>#N/A</v>
          </cell>
        </row>
        <row r="14681">
          <cell r="K14681" t="str">
            <v>39140</v>
          </cell>
          <cell r="L14681" t="e">
            <v>#N/A</v>
          </cell>
        </row>
        <row r="14682">
          <cell r="K14682" t="str">
            <v>39140</v>
          </cell>
          <cell r="L14682" t="e">
            <v>#N/A</v>
          </cell>
        </row>
        <row r="14683">
          <cell r="K14683" t="str">
            <v>39140</v>
          </cell>
          <cell r="L14683" t="e">
            <v>#N/A</v>
          </cell>
        </row>
        <row r="14684">
          <cell r="K14684" t="str">
            <v>39140</v>
          </cell>
          <cell r="L14684" t="e">
            <v>#N/A</v>
          </cell>
        </row>
        <row r="14685">
          <cell r="K14685" t="str">
            <v>39140</v>
          </cell>
          <cell r="L14685" t="e">
            <v>#N/A</v>
          </cell>
        </row>
        <row r="14686">
          <cell r="K14686" t="str">
            <v>39140</v>
          </cell>
          <cell r="L14686" t="e">
            <v>#N/A</v>
          </cell>
        </row>
        <row r="14687">
          <cell r="K14687" t="str">
            <v>39140</v>
          </cell>
          <cell r="L14687" t="e">
            <v>#N/A</v>
          </cell>
        </row>
        <row r="14688">
          <cell r="K14688" t="str">
            <v>39140</v>
          </cell>
          <cell r="L14688" t="e">
            <v>#N/A</v>
          </cell>
        </row>
        <row r="14689">
          <cell r="K14689" t="str">
            <v>39140</v>
          </cell>
          <cell r="L14689" t="e">
            <v>#N/A</v>
          </cell>
        </row>
        <row r="14690">
          <cell r="K14690" t="str">
            <v>39140</v>
          </cell>
          <cell r="L14690" t="e">
            <v>#N/A</v>
          </cell>
        </row>
        <row r="14691">
          <cell r="K14691" t="str">
            <v>39140</v>
          </cell>
          <cell r="L14691" t="e">
            <v>#N/A</v>
          </cell>
        </row>
        <row r="14692">
          <cell r="K14692" t="str">
            <v>39140</v>
          </cell>
          <cell r="L14692" t="e">
            <v>#N/A</v>
          </cell>
        </row>
        <row r="14693">
          <cell r="K14693" t="str">
            <v>39140</v>
          </cell>
          <cell r="L14693" t="e">
            <v>#N/A</v>
          </cell>
        </row>
        <row r="14694">
          <cell r="K14694" t="str">
            <v>39140</v>
          </cell>
          <cell r="L14694" t="e">
            <v>#N/A</v>
          </cell>
        </row>
        <row r="14695">
          <cell r="K14695" t="str">
            <v>39140</v>
          </cell>
          <cell r="L14695" t="e">
            <v>#N/A</v>
          </cell>
        </row>
        <row r="14696">
          <cell r="K14696" t="str">
            <v>39140</v>
          </cell>
          <cell r="L14696" t="e">
            <v>#N/A</v>
          </cell>
        </row>
        <row r="14697">
          <cell r="K14697" t="str">
            <v>39140</v>
          </cell>
          <cell r="L14697" t="e">
            <v>#N/A</v>
          </cell>
        </row>
        <row r="14698">
          <cell r="K14698" t="str">
            <v>39140</v>
          </cell>
          <cell r="L14698" t="e">
            <v>#N/A</v>
          </cell>
        </row>
        <row r="14699">
          <cell r="K14699" t="str">
            <v>39140</v>
          </cell>
          <cell r="L14699" t="e">
            <v>#N/A</v>
          </cell>
        </row>
        <row r="14700">
          <cell r="K14700" t="str">
            <v>39140</v>
          </cell>
          <cell r="L14700" t="e">
            <v>#N/A</v>
          </cell>
        </row>
        <row r="14701">
          <cell r="K14701" t="str">
            <v>39140</v>
          </cell>
          <cell r="L14701" t="e">
            <v>#N/A</v>
          </cell>
        </row>
        <row r="14702">
          <cell r="K14702" t="str">
            <v>39140</v>
          </cell>
          <cell r="L14702" t="e">
            <v>#N/A</v>
          </cell>
        </row>
        <row r="14703">
          <cell r="K14703" t="str">
            <v>39140</v>
          </cell>
          <cell r="L14703" t="e">
            <v>#N/A</v>
          </cell>
        </row>
        <row r="14704">
          <cell r="K14704" t="str">
            <v>39140</v>
          </cell>
          <cell r="L14704" t="e">
            <v>#N/A</v>
          </cell>
        </row>
        <row r="14705">
          <cell r="K14705" t="str">
            <v>39140</v>
          </cell>
          <cell r="L14705" t="e">
            <v>#N/A</v>
          </cell>
        </row>
        <row r="14706">
          <cell r="K14706" t="str">
            <v>39140</v>
          </cell>
          <cell r="L14706" t="e">
            <v>#N/A</v>
          </cell>
        </row>
        <row r="14707">
          <cell r="K14707" t="str">
            <v>39140</v>
          </cell>
          <cell r="L14707" t="e">
            <v>#N/A</v>
          </cell>
        </row>
        <row r="14708">
          <cell r="K14708" t="str">
            <v>39140</v>
          </cell>
          <cell r="L14708" t="e">
            <v>#N/A</v>
          </cell>
        </row>
        <row r="14709">
          <cell r="K14709" t="str">
            <v>39140</v>
          </cell>
          <cell r="L14709" t="e">
            <v>#N/A</v>
          </cell>
        </row>
        <row r="14710">
          <cell r="K14710" t="str">
            <v>39140</v>
          </cell>
          <cell r="L14710" t="e">
            <v>#N/A</v>
          </cell>
        </row>
        <row r="14711">
          <cell r="K14711" t="str">
            <v>39140</v>
          </cell>
          <cell r="L14711" t="e">
            <v>#N/A</v>
          </cell>
        </row>
        <row r="14712">
          <cell r="K14712" t="str">
            <v>39140</v>
          </cell>
          <cell r="L14712" t="e">
            <v>#N/A</v>
          </cell>
        </row>
        <row r="14713">
          <cell r="K14713" t="str">
            <v>39140</v>
          </cell>
          <cell r="L14713" t="e">
            <v>#N/A</v>
          </cell>
        </row>
        <row r="14714">
          <cell r="K14714" t="str">
            <v>39140</v>
          </cell>
          <cell r="L14714" t="e">
            <v>#N/A</v>
          </cell>
        </row>
        <row r="14715">
          <cell r="K14715" t="str">
            <v>39140</v>
          </cell>
          <cell r="L14715" t="e">
            <v>#N/A</v>
          </cell>
        </row>
        <row r="14716">
          <cell r="K14716" t="str">
            <v>39140</v>
          </cell>
          <cell r="L14716" t="e">
            <v>#N/A</v>
          </cell>
        </row>
        <row r="14717">
          <cell r="K14717" t="str">
            <v>39140</v>
          </cell>
          <cell r="L14717" t="e">
            <v>#N/A</v>
          </cell>
        </row>
        <row r="14718">
          <cell r="K14718" t="str">
            <v>39140</v>
          </cell>
          <cell r="L14718" t="e">
            <v>#N/A</v>
          </cell>
        </row>
        <row r="14719">
          <cell r="K14719" t="str">
            <v>39140</v>
          </cell>
          <cell r="L14719" t="e">
            <v>#N/A</v>
          </cell>
        </row>
        <row r="14720">
          <cell r="K14720" t="str">
            <v>39140</v>
          </cell>
          <cell r="L14720" t="e">
            <v>#N/A</v>
          </cell>
        </row>
        <row r="14721">
          <cell r="K14721" t="str">
            <v>39140</v>
          </cell>
          <cell r="L14721" t="e">
            <v>#N/A</v>
          </cell>
        </row>
        <row r="14722">
          <cell r="K14722" t="str">
            <v>39140</v>
          </cell>
          <cell r="L14722" t="e">
            <v>#N/A</v>
          </cell>
        </row>
        <row r="14723">
          <cell r="K14723" t="str">
            <v>39140</v>
          </cell>
          <cell r="L14723" t="e">
            <v>#N/A</v>
          </cell>
        </row>
        <row r="14724">
          <cell r="K14724" t="str">
            <v>39140</v>
          </cell>
          <cell r="L14724" t="e">
            <v>#N/A</v>
          </cell>
        </row>
        <row r="14725">
          <cell r="K14725" t="str">
            <v>39140</v>
          </cell>
          <cell r="L14725" t="e">
            <v>#N/A</v>
          </cell>
        </row>
        <row r="14726">
          <cell r="K14726" t="str">
            <v>39140</v>
          </cell>
          <cell r="L14726" t="e">
            <v>#N/A</v>
          </cell>
        </row>
        <row r="14727">
          <cell r="K14727" t="str">
            <v>39140</v>
          </cell>
          <cell r="L14727" t="e">
            <v>#N/A</v>
          </cell>
        </row>
        <row r="14728">
          <cell r="K14728" t="str">
            <v>39140</v>
          </cell>
          <cell r="L14728" t="e">
            <v>#N/A</v>
          </cell>
        </row>
        <row r="14729">
          <cell r="K14729" t="str">
            <v>39140</v>
          </cell>
          <cell r="L14729" t="e">
            <v>#N/A</v>
          </cell>
        </row>
        <row r="14730">
          <cell r="K14730" t="str">
            <v>39140</v>
          </cell>
          <cell r="L14730" t="e">
            <v>#N/A</v>
          </cell>
        </row>
        <row r="14731">
          <cell r="K14731" t="str">
            <v>39140</v>
          </cell>
          <cell r="L14731" t="e">
            <v>#N/A</v>
          </cell>
        </row>
        <row r="14732">
          <cell r="K14732" t="str">
            <v>39140</v>
          </cell>
          <cell r="L14732" t="e">
            <v>#N/A</v>
          </cell>
        </row>
        <row r="14733">
          <cell r="K14733" t="str">
            <v>39140</v>
          </cell>
          <cell r="L14733" t="e">
            <v>#N/A</v>
          </cell>
        </row>
        <row r="14734">
          <cell r="K14734" t="str">
            <v>39140</v>
          </cell>
          <cell r="L14734" t="e">
            <v>#N/A</v>
          </cell>
        </row>
        <row r="14735">
          <cell r="K14735" t="str">
            <v>39140</v>
          </cell>
          <cell r="L14735" t="e">
            <v>#N/A</v>
          </cell>
        </row>
        <row r="14736">
          <cell r="K14736" t="str">
            <v>39140</v>
          </cell>
          <cell r="L14736" t="e">
            <v>#N/A</v>
          </cell>
        </row>
        <row r="14737">
          <cell r="K14737" t="str">
            <v>39140</v>
          </cell>
          <cell r="L14737" t="e">
            <v>#N/A</v>
          </cell>
        </row>
        <row r="14738">
          <cell r="K14738" t="str">
            <v>39140</v>
          </cell>
          <cell r="L14738" t="e">
            <v>#N/A</v>
          </cell>
        </row>
        <row r="14739">
          <cell r="K14739" t="str">
            <v>39140</v>
          </cell>
          <cell r="L14739" t="e">
            <v>#N/A</v>
          </cell>
        </row>
        <row r="14740">
          <cell r="K14740" t="str">
            <v>39140</v>
          </cell>
          <cell r="L14740" t="e">
            <v>#N/A</v>
          </cell>
        </row>
        <row r="14741">
          <cell r="K14741" t="str">
            <v>39140</v>
          </cell>
          <cell r="L14741" t="e">
            <v>#N/A</v>
          </cell>
        </row>
        <row r="14742">
          <cell r="K14742" t="str">
            <v>39140</v>
          </cell>
          <cell r="L14742" t="e">
            <v>#N/A</v>
          </cell>
        </row>
        <row r="14743">
          <cell r="K14743" t="str">
            <v>39140</v>
          </cell>
          <cell r="L14743" t="e">
            <v>#N/A</v>
          </cell>
        </row>
        <row r="14744">
          <cell r="K14744" t="str">
            <v>39140</v>
          </cell>
          <cell r="L14744" t="e">
            <v>#N/A</v>
          </cell>
        </row>
        <row r="14745">
          <cell r="K14745" t="str">
            <v>39140</v>
          </cell>
          <cell r="L14745" t="e">
            <v>#N/A</v>
          </cell>
        </row>
        <row r="14746">
          <cell r="K14746" t="str">
            <v>39140</v>
          </cell>
          <cell r="L14746" t="e">
            <v>#N/A</v>
          </cell>
        </row>
        <row r="14747">
          <cell r="K14747" t="str">
            <v>39140</v>
          </cell>
          <cell r="L14747" t="e">
            <v>#N/A</v>
          </cell>
        </row>
        <row r="14748">
          <cell r="K14748" t="str">
            <v>39140</v>
          </cell>
          <cell r="L14748" t="e">
            <v>#N/A</v>
          </cell>
        </row>
        <row r="14749">
          <cell r="K14749" t="str">
            <v>39140</v>
          </cell>
          <cell r="L14749" t="e">
            <v>#N/A</v>
          </cell>
        </row>
        <row r="14750">
          <cell r="K14750" t="str">
            <v>39140</v>
          </cell>
          <cell r="L14750" t="e">
            <v>#N/A</v>
          </cell>
        </row>
        <row r="14751">
          <cell r="K14751" t="str">
            <v>39140</v>
          </cell>
          <cell r="L14751" t="e">
            <v>#N/A</v>
          </cell>
        </row>
        <row r="14752">
          <cell r="K14752" t="str">
            <v>39140</v>
          </cell>
          <cell r="L14752" t="e">
            <v>#N/A</v>
          </cell>
        </row>
        <row r="14753">
          <cell r="K14753" t="str">
            <v>39140</v>
          </cell>
          <cell r="L14753" t="e">
            <v>#N/A</v>
          </cell>
        </row>
        <row r="14754">
          <cell r="K14754" t="str">
            <v>39140</v>
          </cell>
          <cell r="L14754" t="e">
            <v>#N/A</v>
          </cell>
        </row>
        <row r="14755">
          <cell r="K14755" t="str">
            <v>39140</v>
          </cell>
          <cell r="L14755" t="e">
            <v>#N/A</v>
          </cell>
        </row>
        <row r="14756">
          <cell r="K14756" t="str">
            <v>39140</v>
          </cell>
          <cell r="L14756" t="e">
            <v>#N/A</v>
          </cell>
        </row>
        <row r="14757">
          <cell r="K14757" t="str">
            <v>39140</v>
          </cell>
          <cell r="L14757" t="e">
            <v>#N/A</v>
          </cell>
        </row>
        <row r="14758">
          <cell r="K14758" t="str">
            <v>39140</v>
          </cell>
          <cell r="L14758" t="e">
            <v>#N/A</v>
          </cell>
        </row>
        <row r="14759">
          <cell r="K14759" t="str">
            <v>39140</v>
          </cell>
          <cell r="L14759" t="e">
            <v>#N/A</v>
          </cell>
        </row>
        <row r="14760">
          <cell r="K14760" t="str">
            <v>39140</v>
          </cell>
          <cell r="L14760" t="e">
            <v>#N/A</v>
          </cell>
        </row>
        <row r="14761">
          <cell r="K14761" t="str">
            <v>39140</v>
          </cell>
          <cell r="L14761" t="e">
            <v>#N/A</v>
          </cell>
        </row>
        <row r="14762">
          <cell r="K14762" t="str">
            <v>39140</v>
          </cell>
          <cell r="L14762" t="e">
            <v>#N/A</v>
          </cell>
        </row>
        <row r="14763">
          <cell r="K14763" t="str">
            <v>39140</v>
          </cell>
          <cell r="L14763" t="e">
            <v>#N/A</v>
          </cell>
        </row>
        <row r="14764">
          <cell r="K14764" t="str">
            <v>39140</v>
          </cell>
          <cell r="L14764" t="e">
            <v>#N/A</v>
          </cell>
        </row>
        <row r="14765">
          <cell r="K14765" t="str">
            <v>39140</v>
          </cell>
          <cell r="L14765" t="e">
            <v>#N/A</v>
          </cell>
        </row>
        <row r="14766">
          <cell r="K14766" t="str">
            <v>39140</v>
          </cell>
          <cell r="L14766" t="e">
            <v>#N/A</v>
          </cell>
        </row>
        <row r="14767">
          <cell r="K14767" t="str">
            <v>39140</v>
          </cell>
          <cell r="L14767" t="e">
            <v>#N/A</v>
          </cell>
        </row>
        <row r="14768">
          <cell r="K14768" t="str">
            <v>39140</v>
          </cell>
          <cell r="L14768" t="e">
            <v>#N/A</v>
          </cell>
        </row>
        <row r="14769">
          <cell r="K14769" t="str">
            <v>39140</v>
          </cell>
          <cell r="L14769" t="e">
            <v>#N/A</v>
          </cell>
        </row>
        <row r="14770">
          <cell r="K14770" t="str">
            <v>39140</v>
          </cell>
          <cell r="L14770" t="e">
            <v>#N/A</v>
          </cell>
        </row>
        <row r="14771">
          <cell r="K14771" t="str">
            <v>39140</v>
          </cell>
          <cell r="L14771" t="e">
            <v>#N/A</v>
          </cell>
        </row>
        <row r="14772">
          <cell r="K14772" t="str">
            <v>39140</v>
          </cell>
          <cell r="L14772" t="e">
            <v>#N/A</v>
          </cell>
        </row>
        <row r="14773">
          <cell r="K14773" t="str">
            <v>39140</v>
          </cell>
          <cell r="L14773" t="e">
            <v>#N/A</v>
          </cell>
        </row>
        <row r="14774">
          <cell r="K14774" t="str">
            <v>39140</v>
          </cell>
          <cell r="L14774" t="e">
            <v>#N/A</v>
          </cell>
        </row>
        <row r="14775">
          <cell r="K14775" t="str">
            <v>39140</v>
          </cell>
          <cell r="L14775" t="e">
            <v>#N/A</v>
          </cell>
        </row>
        <row r="14776">
          <cell r="K14776" t="str">
            <v>39140</v>
          </cell>
          <cell r="L14776" t="e">
            <v>#N/A</v>
          </cell>
        </row>
        <row r="14777">
          <cell r="K14777" t="str">
            <v>39140</v>
          </cell>
          <cell r="L14777" t="e">
            <v>#N/A</v>
          </cell>
        </row>
        <row r="14778">
          <cell r="K14778" t="str">
            <v>39140</v>
          </cell>
          <cell r="L14778" t="e">
            <v>#N/A</v>
          </cell>
        </row>
        <row r="14779">
          <cell r="K14779" t="str">
            <v>39140</v>
          </cell>
          <cell r="L14779" t="e">
            <v>#N/A</v>
          </cell>
        </row>
        <row r="14780">
          <cell r="K14780" t="str">
            <v>39140</v>
          </cell>
          <cell r="L14780" t="e">
            <v>#N/A</v>
          </cell>
        </row>
        <row r="14781">
          <cell r="K14781" t="str">
            <v>39140</v>
          </cell>
          <cell r="L14781" t="e">
            <v>#N/A</v>
          </cell>
        </row>
        <row r="14782">
          <cell r="K14782" t="str">
            <v>39140</v>
          </cell>
          <cell r="L14782" t="e">
            <v>#N/A</v>
          </cell>
        </row>
        <row r="14783">
          <cell r="K14783" t="str">
            <v>39140</v>
          </cell>
          <cell r="L14783" t="e">
            <v>#N/A</v>
          </cell>
        </row>
        <row r="14784">
          <cell r="K14784" t="str">
            <v>39140</v>
          </cell>
          <cell r="L14784" t="e">
            <v>#N/A</v>
          </cell>
        </row>
        <row r="14785">
          <cell r="K14785" t="str">
            <v>39140</v>
          </cell>
          <cell r="L14785" t="e">
            <v>#N/A</v>
          </cell>
        </row>
        <row r="14786">
          <cell r="K14786" t="str">
            <v>39140</v>
          </cell>
          <cell r="L14786" t="e">
            <v>#N/A</v>
          </cell>
        </row>
        <row r="14787">
          <cell r="K14787" t="str">
            <v>39140</v>
          </cell>
          <cell r="L14787" t="e">
            <v>#N/A</v>
          </cell>
        </row>
        <row r="14788">
          <cell r="K14788" t="str">
            <v>39140</v>
          </cell>
          <cell r="L14788" t="e">
            <v>#N/A</v>
          </cell>
        </row>
        <row r="14789">
          <cell r="K14789" t="str">
            <v>39140</v>
          </cell>
          <cell r="L14789" t="e">
            <v>#N/A</v>
          </cell>
        </row>
        <row r="14790">
          <cell r="K14790" t="str">
            <v>39140</v>
          </cell>
          <cell r="L14790" t="e">
            <v>#N/A</v>
          </cell>
        </row>
        <row r="14791">
          <cell r="K14791" t="str">
            <v>39140</v>
          </cell>
          <cell r="L14791" t="e">
            <v>#N/A</v>
          </cell>
        </row>
        <row r="14792">
          <cell r="K14792" t="str">
            <v>39140</v>
          </cell>
          <cell r="L14792" t="e">
            <v>#N/A</v>
          </cell>
        </row>
        <row r="14793">
          <cell r="K14793" t="str">
            <v>39140</v>
          </cell>
          <cell r="L14793" t="e">
            <v>#N/A</v>
          </cell>
        </row>
        <row r="14794">
          <cell r="K14794" t="str">
            <v>39140</v>
          </cell>
          <cell r="L14794" t="e">
            <v>#N/A</v>
          </cell>
        </row>
        <row r="14795">
          <cell r="K14795" t="str">
            <v>39140</v>
          </cell>
          <cell r="L14795" t="e">
            <v>#N/A</v>
          </cell>
        </row>
        <row r="14796">
          <cell r="K14796" t="str">
            <v>39140</v>
          </cell>
          <cell r="L14796" t="e">
            <v>#N/A</v>
          </cell>
        </row>
        <row r="14797">
          <cell r="K14797" t="str">
            <v>39140</v>
          </cell>
          <cell r="L14797" t="e">
            <v>#N/A</v>
          </cell>
        </row>
        <row r="14798">
          <cell r="K14798" t="str">
            <v>39140</v>
          </cell>
          <cell r="L14798" t="e">
            <v>#N/A</v>
          </cell>
        </row>
        <row r="14799">
          <cell r="K14799" t="str">
            <v>39140</v>
          </cell>
          <cell r="L14799" t="e">
            <v>#N/A</v>
          </cell>
        </row>
        <row r="14800">
          <cell r="K14800" t="str">
            <v>39140</v>
          </cell>
          <cell r="L14800" t="e">
            <v>#N/A</v>
          </cell>
        </row>
        <row r="14801">
          <cell r="K14801" t="str">
            <v>39140</v>
          </cell>
          <cell r="L14801" t="e">
            <v>#N/A</v>
          </cell>
        </row>
        <row r="14802">
          <cell r="K14802" t="str">
            <v>39140</v>
          </cell>
          <cell r="L14802" t="e">
            <v>#N/A</v>
          </cell>
        </row>
        <row r="14803">
          <cell r="K14803" t="str">
            <v>39140</v>
          </cell>
          <cell r="L14803" t="e">
            <v>#N/A</v>
          </cell>
        </row>
        <row r="14804">
          <cell r="K14804" t="str">
            <v>39140</v>
          </cell>
          <cell r="L14804" t="e">
            <v>#N/A</v>
          </cell>
        </row>
        <row r="14805">
          <cell r="K14805" t="str">
            <v>39140</v>
          </cell>
          <cell r="L14805" t="e">
            <v>#N/A</v>
          </cell>
        </row>
        <row r="14806">
          <cell r="K14806" t="str">
            <v>39140</v>
          </cell>
          <cell r="L14806" t="e">
            <v>#N/A</v>
          </cell>
        </row>
        <row r="14807">
          <cell r="K14807" t="str">
            <v>39140</v>
          </cell>
          <cell r="L14807" t="e">
            <v>#N/A</v>
          </cell>
        </row>
        <row r="14808">
          <cell r="K14808" t="str">
            <v>39140</v>
          </cell>
          <cell r="L14808" t="e">
            <v>#N/A</v>
          </cell>
        </row>
        <row r="14809">
          <cell r="K14809" t="str">
            <v>39140</v>
          </cell>
          <cell r="L14809" t="e">
            <v>#N/A</v>
          </cell>
        </row>
        <row r="14810">
          <cell r="K14810" t="str">
            <v>39140</v>
          </cell>
          <cell r="L14810" t="e">
            <v>#N/A</v>
          </cell>
        </row>
        <row r="14811">
          <cell r="K14811" t="str">
            <v>39140</v>
          </cell>
          <cell r="L14811" t="e">
            <v>#N/A</v>
          </cell>
        </row>
        <row r="14812">
          <cell r="K14812" t="str">
            <v>39140</v>
          </cell>
          <cell r="L14812" t="e">
            <v>#N/A</v>
          </cell>
        </row>
        <row r="14813">
          <cell r="K14813" t="str">
            <v>39140</v>
          </cell>
          <cell r="L14813" t="e">
            <v>#N/A</v>
          </cell>
        </row>
        <row r="14814">
          <cell r="K14814" t="str">
            <v>39140</v>
          </cell>
          <cell r="L14814" t="e">
            <v>#N/A</v>
          </cell>
        </row>
        <row r="14815">
          <cell r="K14815" t="str">
            <v>39140</v>
          </cell>
          <cell r="L14815" t="e">
            <v>#N/A</v>
          </cell>
        </row>
        <row r="14816">
          <cell r="K14816" t="str">
            <v>39140</v>
          </cell>
          <cell r="L14816" t="e">
            <v>#N/A</v>
          </cell>
        </row>
        <row r="14817">
          <cell r="K14817" t="str">
            <v>39140</v>
          </cell>
          <cell r="L14817" t="e">
            <v>#N/A</v>
          </cell>
        </row>
        <row r="14818">
          <cell r="K14818" t="str">
            <v>39140</v>
          </cell>
          <cell r="L14818" t="e">
            <v>#N/A</v>
          </cell>
        </row>
        <row r="14819">
          <cell r="K14819" t="str">
            <v>39140</v>
          </cell>
          <cell r="L14819" t="e">
            <v>#N/A</v>
          </cell>
        </row>
        <row r="14820">
          <cell r="K14820" t="str">
            <v>39140</v>
          </cell>
          <cell r="L14820" t="e">
            <v>#N/A</v>
          </cell>
        </row>
        <row r="14821">
          <cell r="K14821" t="str">
            <v>39140</v>
          </cell>
          <cell r="L14821" t="e">
            <v>#N/A</v>
          </cell>
        </row>
        <row r="14822">
          <cell r="K14822" t="str">
            <v>39140</v>
          </cell>
          <cell r="L14822" t="e">
            <v>#N/A</v>
          </cell>
        </row>
        <row r="14823">
          <cell r="K14823" t="str">
            <v>39140</v>
          </cell>
          <cell r="L14823" t="e">
            <v>#N/A</v>
          </cell>
        </row>
        <row r="14824">
          <cell r="K14824" t="str">
            <v>39140</v>
          </cell>
          <cell r="L14824" t="e">
            <v>#N/A</v>
          </cell>
        </row>
        <row r="14825">
          <cell r="K14825" t="str">
            <v>39140</v>
          </cell>
          <cell r="L14825" t="e">
            <v>#N/A</v>
          </cell>
        </row>
        <row r="14826">
          <cell r="K14826" t="str">
            <v>39140</v>
          </cell>
          <cell r="L14826" t="e">
            <v>#N/A</v>
          </cell>
        </row>
        <row r="14827">
          <cell r="K14827" t="str">
            <v>39140</v>
          </cell>
          <cell r="L14827" t="e">
            <v>#N/A</v>
          </cell>
        </row>
        <row r="14828">
          <cell r="K14828" t="str">
            <v>39140</v>
          </cell>
          <cell r="L14828" t="e">
            <v>#N/A</v>
          </cell>
        </row>
        <row r="14829">
          <cell r="K14829" t="str">
            <v>39140</v>
          </cell>
          <cell r="L14829" t="e">
            <v>#N/A</v>
          </cell>
        </row>
        <row r="14830">
          <cell r="K14830" t="str">
            <v>39140</v>
          </cell>
          <cell r="L14830" t="e">
            <v>#N/A</v>
          </cell>
        </row>
        <row r="14831">
          <cell r="K14831" t="str">
            <v>39140</v>
          </cell>
          <cell r="L14831" t="e">
            <v>#N/A</v>
          </cell>
        </row>
        <row r="14832">
          <cell r="K14832" t="str">
            <v>39140</v>
          </cell>
          <cell r="L14832" t="e">
            <v>#N/A</v>
          </cell>
        </row>
        <row r="14833">
          <cell r="K14833" t="str">
            <v>39140</v>
          </cell>
          <cell r="L14833" t="e">
            <v>#N/A</v>
          </cell>
        </row>
        <row r="14834">
          <cell r="K14834" t="str">
            <v>39140</v>
          </cell>
          <cell r="L14834" t="e">
            <v>#N/A</v>
          </cell>
        </row>
        <row r="14835">
          <cell r="K14835" t="str">
            <v>39140</v>
          </cell>
          <cell r="L14835" t="e">
            <v>#N/A</v>
          </cell>
        </row>
        <row r="14836">
          <cell r="K14836" t="str">
            <v>39140</v>
          </cell>
          <cell r="L14836" t="e">
            <v>#N/A</v>
          </cell>
        </row>
        <row r="14837">
          <cell r="K14837" t="str">
            <v>39140</v>
          </cell>
          <cell r="L14837" t="e">
            <v>#N/A</v>
          </cell>
        </row>
        <row r="14838">
          <cell r="K14838" t="str">
            <v>39140</v>
          </cell>
          <cell r="L14838" t="e">
            <v>#N/A</v>
          </cell>
        </row>
        <row r="14839">
          <cell r="K14839" t="str">
            <v>39140</v>
          </cell>
          <cell r="L14839" t="e">
            <v>#N/A</v>
          </cell>
        </row>
        <row r="14840">
          <cell r="K14840" t="str">
            <v>39140</v>
          </cell>
          <cell r="L14840" t="e">
            <v>#N/A</v>
          </cell>
        </row>
        <row r="14841">
          <cell r="K14841" t="str">
            <v>39140</v>
          </cell>
          <cell r="L14841" t="e">
            <v>#N/A</v>
          </cell>
        </row>
        <row r="14842">
          <cell r="K14842" t="str">
            <v>39140</v>
          </cell>
          <cell r="L14842" t="e">
            <v>#N/A</v>
          </cell>
        </row>
        <row r="14843">
          <cell r="K14843" t="str">
            <v>39140</v>
          </cell>
          <cell r="L14843" t="e">
            <v>#N/A</v>
          </cell>
        </row>
        <row r="14844">
          <cell r="K14844" t="str">
            <v>39140</v>
          </cell>
          <cell r="L14844" t="e">
            <v>#N/A</v>
          </cell>
        </row>
        <row r="14845">
          <cell r="K14845" t="str">
            <v>39140</v>
          </cell>
          <cell r="L14845" t="e">
            <v>#N/A</v>
          </cell>
        </row>
        <row r="14846">
          <cell r="K14846" t="str">
            <v>39140</v>
          </cell>
          <cell r="L14846" t="e">
            <v>#N/A</v>
          </cell>
        </row>
        <row r="14847">
          <cell r="K14847" t="str">
            <v>39140</v>
          </cell>
          <cell r="L14847" t="e">
            <v>#N/A</v>
          </cell>
        </row>
        <row r="14848">
          <cell r="K14848" t="str">
            <v>39140</v>
          </cell>
          <cell r="L14848" t="e">
            <v>#N/A</v>
          </cell>
        </row>
        <row r="14849">
          <cell r="K14849" t="str">
            <v>39140</v>
          </cell>
          <cell r="L14849" t="e">
            <v>#N/A</v>
          </cell>
        </row>
        <row r="14850">
          <cell r="K14850" t="str">
            <v>39140</v>
          </cell>
          <cell r="L14850" t="e">
            <v>#N/A</v>
          </cell>
        </row>
        <row r="14851">
          <cell r="K14851" t="str">
            <v>39140</v>
          </cell>
          <cell r="L14851" t="e">
            <v>#N/A</v>
          </cell>
        </row>
        <row r="14852">
          <cell r="K14852" t="str">
            <v>39140</v>
          </cell>
          <cell r="L14852" t="e">
            <v>#N/A</v>
          </cell>
        </row>
        <row r="14853">
          <cell r="K14853" t="str">
            <v>39140</v>
          </cell>
          <cell r="L14853" t="e">
            <v>#N/A</v>
          </cell>
        </row>
        <row r="14854">
          <cell r="K14854" t="str">
            <v>39140</v>
          </cell>
          <cell r="L14854" t="e">
            <v>#N/A</v>
          </cell>
        </row>
        <row r="14855">
          <cell r="K14855" t="str">
            <v>39140</v>
          </cell>
          <cell r="L14855" t="e">
            <v>#N/A</v>
          </cell>
        </row>
        <row r="14856">
          <cell r="K14856" t="str">
            <v>39140</v>
          </cell>
          <cell r="L14856" t="e">
            <v>#N/A</v>
          </cell>
        </row>
        <row r="14857">
          <cell r="K14857" t="str">
            <v>39140</v>
          </cell>
          <cell r="L14857" t="e">
            <v>#N/A</v>
          </cell>
        </row>
        <row r="14858">
          <cell r="K14858" t="str">
            <v>39140</v>
          </cell>
          <cell r="L14858" t="e">
            <v>#N/A</v>
          </cell>
        </row>
        <row r="14859">
          <cell r="K14859" t="str">
            <v>39140</v>
          </cell>
          <cell r="L14859" t="e">
            <v>#N/A</v>
          </cell>
        </row>
        <row r="14860">
          <cell r="K14860" t="str">
            <v>39140</v>
          </cell>
          <cell r="L14860" t="e">
            <v>#N/A</v>
          </cell>
        </row>
        <row r="14861">
          <cell r="K14861" t="str">
            <v>39140</v>
          </cell>
          <cell r="L14861" t="e">
            <v>#N/A</v>
          </cell>
        </row>
        <row r="14862">
          <cell r="K14862" t="str">
            <v>39140</v>
          </cell>
          <cell r="L14862" t="e">
            <v>#N/A</v>
          </cell>
        </row>
        <row r="14863">
          <cell r="K14863" t="str">
            <v>39140</v>
          </cell>
          <cell r="L14863" t="e">
            <v>#N/A</v>
          </cell>
        </row>
        <row r="14864">
          <cell r="K14864" t="str">
            <v>39140</v>
          </cell>
          <cell r="L14864" t="e">
            <v>#N/A</v>
          </cell>
        </row>
        <row r="14865">
          <cell r="K14865" t="str">
            <v>39140</v>
          </cell>
          <cell r="L14865" t="e">
            <v>#N/A</v>
          </cell>
        </row>
        <row r="14866">
          <cell r="K14866" t="str">
            <v>39140</v>
          </cell>
          <cell r="L14866" t="e">
            <v>#N/A</v>
          </cell>
        </row>
        <row r="14867">
          <cell r="K14867" t="str">
            <v>39140</v>
          </cell>
          <cell r="L14867" t="e">
            <v>#N/A</v>
          </cell>
        </row>
        <row r="14868">
          <cell r="K14868" t="str">
            <v>39140</v>
          </cell>
          <cell r="L14868" t="e">
            <v>#N/A</v>
          </cell>
        </row>
        <row r="14869">
          <cell r="K14869" t="str">
            <v>39140</v>
          </cell>
          <cell r="L14869" t="e">
            <v>#N/A</v>
          </cell>
        </row>
        <row r="14870">
          <cell r="K14870" t="str">
            <v>39140</v>
          </cell>
          <cell r="L14870" t="e">
            <v>#N/A</v>
          </cell>
        </row>
        <row r="14871">
          <cell r="K14871" t="str">
            <v>39140</v>
          </cell>
          <cell r="L14871" t="e">
            <v>#N/A</v>
          </cell>
        </row>
        <row r="14872">
          <cell r="K14872" t="str">
            <v>39140</v>
          </cell>
          <cell r="L14872" t="e">
            <v>#N/A</v>
          </cell>
        </row>
        <row r="14873">
          <cell r="K14873" t="str">
            <v>39140</v>
          </cell>
          <cell r="L14873" t="e">
            <v>#N/A</v>
          </cell>
        </row>
        <row r="14874">
          <cell r="K14874" t="str">
            <v>39140</v>
          </cell>
          <cell r="L14874" t="e">
            <v>#N/A</v>
          </cell>
        </row>
        <row r="14875">
          <cell r="K14875" t="str">
            <v>39140</v>
          </cell>
          <cell r="L14875" t="e">
            <v>#N/A</v>
          </cell>
        </row>
        <row r="14876">
          <cell r="K14876" t="str">
            <v>39140</v>
          </cell>
          <cell r="L14876" t="e">
            <v>#N/A</v>
          </cell>
        </row>
        <row r="14877">
          <cell r="K14877" t="str">
            <v>39140</v>
          </cell>
          <cell r="L14877" t="e">
            <v>#N/A</v>
          </cell>
        </row>
        <row r="14878">
          <cell r="K14878" t="str">
            <v>39140</v>
          </cell>
          <cell r="L14878" t="e">
            <v>#N/A</v>
          </cell>
        </row>
        <row r="14879">
          <cell r="K14879" t="str">
            <v>39140</v>
          </cell>
          <cell r="L14879" t="e">
            <v>#N/A</v>
          </cell>
        </row>
        <row r="14880">
          <cell r="K14880" t="str">
            <v>39140</v>
          </cell>
          <cell r="L14880" t="e">
            <v>#N/A</v>
          </cell>
        </row>
        <row r="14881">
          <cell r="K14881" t="str">
            <v>39140</v>
          </cell>
          <cell r="L14881" t="e">
            <v>#N/A</v>
          </cell>
        </row>
        <row r="14882">
          <cell r="K14882" t="str">
            <v>39140</v>
          </cell>
          <cell r="L14882" t="e">
            <v>#N/A</v>
          </cell>
        </row>
        <row r="14883">
          <cell r="K14883" t="str">
            <v>39140</v>
          </cell>
          <cell r="L14883" t="e">
            <v>#N/A</v>
          </cell>
        </row>
        <row r="14884">
          <cell r="K14884" t="str">
            <v>39140</v>
          </cell>
          <cell r="L14884" t="e">
            <v>#N/A</v>
          </cell>
        </row>
        <row r="14885">
          <cell r="K14885" t="str">
            <v>39140</v>
          </cell>
          <cell r="L14885" t="e">
            <v>#N/A</v>
          </cell>
        </row>
        <row r="14886">
          <cell r="K14886" t="str">
            <v>39140</v>
          </cell>
          <cell r="L14886" t="e">
            <v>#N/A</v>
          </cell>
        </row>
        <row r="14887">
          <cell r="K14887" t="str">
            <v>39140</v>
          </cell>
          <cell r="L14887" t="e">
            <v>#N/A</v>
          </cell>
        </row>
        <row r="14888">
          <cell r="K14888" t="str">
            <v>39140</v>
          </cell>
          <cell r="L14888" t="e">
            <v>#N/A</v>
          </cell>
        </row>
        <row r="14889">
          <cell r="K14889" t="str">
            <v>39140</v>
          </cell>
          <cell r="L14889" t="e">
            <v>#N/A</v>
          </cell>
        </row>
        <row r="14890">
          <cell r="K14890" t="str">
            <v>39140</v>
          </cell>
          <cell r="L14890" t="e">
            <v>#N/A</v>
          </cell>
        </row>
        <row r="14891">
          <cell r="K14891" t="str">
            <v>39140</v>
          </cell>
          <cell r="L14891" t="e">
            <v>#N/A</v>
          </cell>
        </row>
        <row r="14892">
          <cell r="K14892" t="str">
            <v>39140</v>
          </cell>
          <cell r="L14892" t="e">
            <v>#N/A</v>
          </cell>
        </row>
        <row r="14893">
          <cell r="K14893" t="str">
            <v>39140</v>
          </cell>
          <cell r="L14893" t="e">
            <v>#N/A</v>
          </cell>
        </row>
        <row r="14894">
          <cell r="K14894" t="str">
            <v>39140</v>
          </cell>
          <cell r="L14894" t="e">
            <v>#N/A</v>
          </cell>
        </row>
        <row r="14895">
          <cell r="K14895" t="str">
            <v>39140</v>
          </cell>
          <cell r="L14895" t="e">
            <v>#N/A</v>
          </cell>
        </row>
        <row r="14896">
          <cell r="K14896" t="str">
            <v>39140</v>
          </cell>
          <cell r="L14896" t="e">
            <v>#N/A</v>
          </cell>
        </row>
        <row r="14897">
          <cell r="K14897" t="str">
            <v>39140</v>
          </cell>
          <cell r="L14897" t="e">
            <v>#N/A</v>
          </cell>
        </row>
        <row r="14898">
          <cell r="K14898" t="str">
            <v>39140</v>
          </cell>
          <cell r="L14898" t="e">
            <v>#N/A</v>
          </cell>
        </row>
        <row r="14899">
          <cell r="K14899" t="str">
            <v>39140</v>
          </cell>
          <cell r="L14899" t="e">
            <v>#N/A</v>
          </cell>
        </row>
        <row r="14900">
          <cell r="K14900" t="str">
            <v>39140</v>
          </cell>
          <cell r="L14900" t="e">
            <v>#N/A</v>
          </cell>
        </row>
        <row r="14901">
          <cell r="K14901" t="str">
            <v>39140</v>
          </cell>
          <cell r="L14901" t="e">
            <v>#N/A</v>
          </cell>
        </row>
        <row r="14902">
          <cell r="K14902" t="str">
            <v>39140</v>
          </cell>
          <cell r="L14902" t="e">
            <v>#N/A</v>
          </cell>
        </row>
        <row r="14903">
          <cell r="K14903" t="str">
            <v>39140</v>
          </cell>
          <cell r="L14903" t="e">
            <v>#N/A</v>
          </cell>
        </row>
        <row r="14904">
          <cell r="K14904" t="str">
            <v>39140</v>
          </cell>
          <cell r="L14904" t="e">
            <v>#N/A</v>
          </cell>
        </row>
        <row r="14905">
          <cell r="K14905" t="str">
            <v>39140</v>
          </cell>
          <cell r="L14905" t="e">
            <v>#N/A</v>
          </cell>
        </row>
        <row r="14906">
          <cell r="K14906" t="str">
            <v>39140</v>
          </cell>
          <cell r="L14906" t="e">
            <v>#N/A</v>
          </cell>
        </row>
        <row r="14907">
          <cell r="K14907" t="str">
            <v>39140</v>
          </cell>
          <cell r="L14907" t="e">
            <v>#N/A</v>
          </cell>
        </row>
        <row r="14908">
          <cell r="K14908" t="str">
            <v>39140</v>
          </cell>
          <cell r="L14908" t="e">
            <v>#N/A</v>
          </cell>
        </row>
        <row r="14909">
          <cell r="K14909" t="str">
            <v>39140</v>
          </cell>
          <cell r="L14909" t="e">
            <v>#N/A</v>
          </cell>
        </row>
        <row r="14910">
          <cell r="K14910" t="str">
            <v>39140</v>
          </cell>
          <cell r="L14910" t="e">
            <v>#N/A</v>
          </cell>
        </row>
        <row r="14911">
          <cell r="K14911" t="str">
            <v>39140</v>
          </cell>
          <cell r="L14911" t="e">
            <v>#N/A</v>
          </cell>
        </row>
        <row r="14912">
          <cell r="K14912" t="str">
            <v>39140</v>
          </cell>
          <cell r="L14912" t="e">
            <v>#N/A</v>
          </cell>
        </row>
        <row r="14913">
          <cell r="K14913" t="str">
            <v>39140</v>
          </cell>
          <cell r="L14913" t="e">
            <v>#N/A</v>
          </cell>
        </row>
        <row r="14914">
          <cell r="K14914" t="str">
            <v>39140</v>
          </cell>
          <cell r="L14914" t="e">
            <v>#N/A</v>
          </cell>
        </row>
        <row r="14915">
          <cell r="K14915" t="str">
            <v>39140</v>
          </cell>
          <cell r="L14915" t="e">
            <v>#N/A</v>
          </cell>
        </row>
        <row r="14916">
          <cell r="K14916" t="str">
            <v>39140</v>
          </cell>
          <cell r="L14916" t="e">
            <v>#N/A</v>
          </cell>
        </row>
        <row r="14917">
          <cell r="K14917" t="str">
            <v>39140</v>
          </cell>
          <cell r="L14917" t="e">
            <v>#N/A</v>
          </cell>
        </row>
        <row r="14918">
          <cell r="K14918" t="str">
            <v>39140</v>
          </cell>
          <cell r="L14918" t="e">
            <v>#N/A</v>
          </cell>
        </row>
        <row r="14919">
          <cell r="K14919" t="str">
            <v>39140</v>
          </cell>
          <cell r="L14919" t="e">
            <v>#N/A</v>
          </cell>
        </row>
        <row r="14920">
          <cell r="K14920" t="str">
            <v>39140</v>
          </cell>
          <cell r="L14920" t="e">
            <v>#N/A</v>
          </cell>
        </row>
        <row r="14921">
          <cell r="K14921" t="str">
            <v>39140</v>
          </cell>
          <cell r="L14921" t="e">
            <v>#N/A</v>
          </cell>
        </row>
        <row r="14922">
          <cell r="K14922" t="str">
            <v>39140</v>
          </cell>
          <cell r="L14922" t="e">
            <v>#N/A</v>
          </cell>
        </row>
        <row r="14923">
          <cell r="K14923" t="str">
            <v>39140</v>
          </cell>
          <cell r="L14923" t="e">
            <v>#N/A</v>
          </cell>
        </row>
        <row r="14924">
          <cell r="K14924" t="str">
            <v>39140</v>
          </cell>
          <cell r="L14924" t="e">
            <v>#N/A</v>
          </cell>
        </row>
        <row r="14925">
          <cell r="K14925" t="str">
            <v>39140</v>
          </cell>
          <cell r="L14925" t="e">
            <v>#N/A</v>
          </cell>
        </row>
        <row r="14926">
          <cell r="K14926" t="str">
            <v>39140</v>
          </cell>
          <cell r="L14926" t="e">
            <v>#N/A</v>
          </cell>
        </row>
        <row r="14927">
          <cell r="K14927" t="str">
            <v>39140</v>
          </cell>
          <cell r="L14927" t="e">
            <v>#N/A</v>
          </cell>
        </row>
        <row r="14928">
          <cell r="K14928" t="str">
            <v>39140</v>
          </cell>
          <cell r="L14928" t="e">
            <v>#N/A</v>
          </cell>
        </row>
        <row r="14929">
          <cell r="K14929" t="str">
            <v>39140</v>
          </cell>
          <cell r="L14929" t="e">
            <v>#N/A</v>
          </cell>
        </row>
        <row r="14930">
          <cell r="K14930" t="str">
            <v>39140</v>
          </cell>
          <cell r="L14930" t="e">
            <v>#N/A</v>
          </cell>
        </row>
        <row r="14931">
          <cell r="K14931" t="str">
            <v>39140</v>
          </cell>
          <cell r="L14931" t="e">
            <v>#N/A</v>
          </cell>
        </row>
        <row r="14932">
          <cell r="K14932" t="str">
            <v>39140</v>
          </cell>
          <cell r="L14932" t="e">
            <v>#N/A</v>
          </cell>
        </row>
        <row r="14933">
          <cell r="K14933" t="str">
            <v>39140</v>
          </cell>
          <cell r="L14933" t="e">
            <v>#N/A</v>
          </cell>
        </row>
        <row r="14934">
          <cell r="K14934" t="str">
            <v>39140</v>
          </cell>
          <cell r="L14934" t="e">
            <v>#N/A</v>
          </cell>
        </row>
        <row r="14935">
          <cell r="K14935" t="str">
            <v>39140</v>
          </cell>
          <cell r="L14935" t="e">
            <v>#N/A</v>
          </cell>
        </row>
        <row r="14936">
          <cell r="K14936" t="str">
            <v>39140</v>
          </cell>
          <cell r="L14936" t="e">
            <v>#N/A</v>
          </cell>
        </row>
        <row r="14937">
          <cell r="K14937" t="str">
            <v>39140</v>
          </cell>
          <cell r="L14937" t="e">
            <v>#N/A</v>
          </cell>
        </row>
        <row r="14938">
          <cell r="K14938" t="str">
            <v>39140</v>
          </cell>
          <cell r="L14938" t="e">
            <v>#N/A</v>
          </cell>
        </row>
        <row r="14939">
          <cell r="K14939" t="str">
            <v>39140</v>
          </cell>
          <cell r="L14939" t="e">
            <v>#N/A</v>
          </cell>
        </row>
        <row r="14940">
          <cell r="K14940" t="str">
            <v>39140</v>
          </cell>
          <cell r="L14940" t="e">
            <v>#N/A</v>
          </cell>
        </row>
        <row r="14941">
          <cell r="K14941" t="str">
            <v>39140</v>
          </cell>
          <cell r="L14941" t="e">
            <v>#N/A</v>
          </cell>
        </row>
        <row r="14942">
          <cell r="K14942" t="str">
            <v>39140</v>
          </cell>
          <cell r="L14942" t="e">
            <v>#N/A</v>
          </cell>
        </row>
        <row r="14943">
          <cell r="K14943" t="str">
            <v>39140</v>
          </cell>
          <cell r="L14943" t="e">
            <v>#N/A</v>
          </cell>
        </row>
        <row r="14944">
          <cell r="K14944" t="str">
            <v>39140</v>
          </cell>
          <cell r="L14944" t="e">
            <v>#N/A</v>
          </cell>
        </row>
        <row r="14945">
          <cell r="K14945" t="str">
            <v>39140</v>
          </cell>
          <cell r="L14945" t="e">
            <v>#N/A</v>
          </cell>
        </row>
        <row r="14946">
          <cell r="K14946" t="str">
            <v>39140</v>
          </cell>
          <cell r="L14946" t="e">
            <v>#N/A</v>
          </cell>
        </row>
        <row r="14947">
          <cell r="K14947" t="str">
            <v>39140</v>
          </cell>
          <cell r="L14947" t="e">
            <v>#N/A</v>
          </cell>
        </row>
        <row r="14948">
          <cell r="K14948" t="str">
            <v>39140</v>
          </cell>
          <cell r="L14948" t="e">
            <v>#N/A</v>
          </cell>
        </row>
        <row r="14949">
          <cell r="K14949" t="str">
            <v>39140</v>
          </cell>
          <cell r="L14949" t="e">
            <v>#N/A</v>
          </cell>
        </row>
        <row r="14950">
          <cell r="K14950" t="str">
            <v>39140</v>
          </cell>
          <cell r="L14950" t="e">
            <v>#N/A</v>
          </cell>
        </row>
        <row r="14951">
          <cell r="K14951" t="str">
            <v>39140</v>
          </cell>
          <cell r="L14951" t="e">
            <v>#N/A</v>
          </cell>
        </row>
        <row r="14952">
          <cell r="K14952" t="str">
            <v>39140</v>
          </cell>
          <cell r="L14952" t="e">
            <v>#N/A</v>
          </cell>
        </row>
        <row r="14953">
          <cell r="K14953" t="str">
            <v>39140</v>
          </cell>
          <cell r="L14953" t="e">
            <v>#N/A</v>
          </cell>
        </row>
        <row r="14954">
          <cell r="K14954" t="str">
            <v>39140</v>
          </cell>
          <cell r="L14954" t="e">
            <v>#N/A</v>
          </cell>
        </row>
        <row r="14955">
          <cell r="K14955" t="str">
            <v>39140</v>
          </cell>
          <cell r="L14955" t="e">
            <v>#N/A</v>
          </cell>
        </row>
        <row r="14956">
          <cell r="K14956" t="str">
            <v>39140</v>
          </cell>
          <cell r="L14956" t="e">
            <v>#N/A</v>
          </cell>
        </row>
        <row r="14957">
          <cell r="K14957" t="str">
            <v>39140</v>
          </cell>
          <cell r="L14957" t="e">
            <v>#N/A</v>
          </cell>
        </row>
        <row r="14958">
          <cell r="K14958" t="str">
            <v>39140</v>
          </cell>
          <cell r="L14958" t="e">
            <v>#N/A</v>
          </cell>
        </row>
        <row r="14959">
          <cell r="K14959" t="str">
            <v>39140</v>
          </cell>
          <cell r="L14959" t="e">
            <v>#N/A</v>
          </cell>
        </row>
        <row r="14960">
          <cell r="K14960" t="str">
            <v>39140</v>
          </cell>
          <cell r="L14960" t="e">
            <v>#N/A</v>
          </cell>
        </row>
        <row r="14961">
          <cell r="K14961" t="str">
            <v>39140</v>
          </cell>
          <cell r="L14961" t="e">
            <v>#N/A</v>
          </cell>
        </row>
        <row r="14962">
          <cell r="K14962" t="str">
            <v>39140</v>
          </cell>
          <cell r="L14962" t="e">
            <v>#N/A</v>
          </cell>
        </row>
        <row r="14963">
          <cell r="K14963" t="str">
            <v>39140</v>
          </cell>
          <cell r="L14963" t="e">
            <v>#N/A</v>
          </cell>
        </row>
        <row r="14964">
          <cell r="K14964" t="str">
            <v>39140</v>
          </cell>
          <cell r="L14964" t="e">
            <v>#N/A</v>
          </cell>
        </row>
        <row r="14965">
          <cell r="K14965" t="str">
            <v>39140</v>
          </cell>
          <cell r="L14965" t="e">
            <v>#N/A</v>
          </cell>
        </row>
        <row r="14966">
          <cell r="K14966" t="str">
            <v>39140</v>
          </cell>
          <cell r="L14966" t="e">
            <v>#N/A</v>
          </cell>
        </row>
        <row r="14967">
          <cell r="K14967" t="str">
            <v>39140</v>
          </cell>
          <cell r="L14967" t="e">
            <v>#N/A</v>
          </cell>
        </row>
        <row r="14968">
          <cell r="K14968" t="str">
            <v>39140</v>
          </cell>
          <cell r="L14968" t="e">
            <v>#N/A</v>
          </cell>
        </row>
        <row r="14969">
          <cell r="K14969" t="str">
            <v>39140</v>
          </cell>
          <cell r="L14969" t="e">
            <v>#N/A</v>
          </cell>
        </row>
        <row r="14970">
          <cell r="K14970" t="str">
            <v>39140</v>
          </cell>
          <cell r="L14970" t="e">
            <v>#N/A</v>
          </cell>
        </row>
        <row r="14971">
          <cell r="K14971" t="str">
            <v>39140</v>
          </cell>
          <cell r="L14971" t="e">
            <v>#N/A</v>
          </cell>
        </row>
        <row r="14972">
          <cell r="K14972" t="str">
            <v>39140</v>
          </cell>
          <cell r="L14972" t="e">
            <v>#N/A</v>
          </cell>
        </row>
        <row r="14973">
          <cell r="K14973" t="str">
            <v>39140</v>
          </cell>
          <cell r="L14973" t="e">
            <v>#N/A</v>
          </cell>
        </row>
        <row r="14974">
          <cell r="K14974" t="str">
            <v>39140</v>
          </cell>
          <cell r="L14974" t="e">
            <v>#N/A</v>
          </cell>
        </row>
        <row r="14975">
          <cell r="K14975" t="str">
            <v>39140</v>
          </cell>
          <cell r="L14975" t="e">
            <v>#N/A</v>
          </cell>
        </row>
        <row r="14976">
          <cell r="K14976" t="str">
            <v>39140</v>
          </cell>
          <cell r="L14976" t="e">
            <v>#N/A</v>
          </cell>
        </row>
        <row r="14977">
          <cell r="K14977" t="str">
            <v>39140</v>
          </cell>
          <cell r="L14977" t="e">
            <v>#N/A</v>
          </cell>
        </row>
        <row r="14978">
          <cell r="K14978" t="str">
            <v>39140</v>
          </cell>
          <cell r="L14978" t="e">
            <v>#N/A</v>
          </cell>
        </row>
        <row r="14979">
          <cell r="K14979" t="str">
            <v>39140</v>
          </cell>
          <cell r="L14979" t="e">
            <v>#N/A</v>
          </cell>
        </row>
        <row r="14980">
          <cell r="K14980" t="str">
            <v>39140</v>
          </cell>
          <cell r="L14980" t="e">
            <v>#N/A</v>
          </cell>
        </row>
        <row r="14981">
          <cell r="K14981" t="str">
            <v>39140</v>
          </cell>
          <cell r="L14981" t="e">
            <v>#N/A</v>
          </cell>
        </row>
        <row r="14982">
          <cell r="K14982" t="str">
            <v>39140</v>
          </cell>
          <cell r="L14982" t="e">
            <v>#N/A</v>
          </cell>
        </row>
        <row r="14983">
          <cell r="K14983" t="str">
            <v>39140</v>
          </cell>
          <cell r="L14983" t="e">
            <v>#N/A</v>
          </cell>
        </row>
        <row r="14984">
          <cell r="K14984" t="str">
            <v>39140</v>
          </cell>
          <cell r="L14984" t="e">
            <v>#N/A</v>
          </cell>
        </row>
        <row r="14985">
          <cell r="K14985" t="str">
            <v>39140</v>
          </cell>
          <cell r="L14985" t="e">
            <v>#N/A</v>
          </cell>
        </row>
        <row r="14986">
          <cell r="K14986" t="str">
            <v>39140</v>
          </cell>
          <cell r="L14986" t="e">
            <v>#N/A</v>
          </cell>
        </row>
        <row r="14987">
          <cell r="K14987" t="str">
            <v>39140</v>
          </cell>
          <cell r="L14987" t="e">
            <v>#N/A</v>
          </cell>
        </row>
        <row r="14988">
          <cell r="K14988" t="str">
            <v>39140</v>
          </cell>
          <cell r="L14988" t="e">
            <v>#N/A</v>
          </cell>
        </row>
        <row r="14989">
          <cell r="K14989" t="str">
            <v>39140</v>
          </cell>
          <cell r="L14989" t="e">
            <v>#N/A</v>
          </cell>
        </row>
        <row r="14990">
          <cell r="K14990" t="str">
            <v>39140</v>
          </cell>
          <cell r="L14990" t="e">
            <v>#N/A</v>
          </cell>
        </row>
        <row r="14991">
          <cell r="K14991" t="str">
            <v>39140</v>
          </cell>
          <cell r="L14991" t="e">
            <v>#N/A</v>
          </cell>
        </row>
        <row r="14992">
          <cell r="K14992" t="str">
            <v>39140</v>
          </cell>
          <cell r="L14992" t="e">
            <v>#N/A</v>
          </cell>
        </row>
        <row r="14993">
          <cell r="K14993" t="str">
            <v>39140</v>
          </cell>
          <cell r="L14993" t="e">
            <v>#N/A</v>
          </cell>
        </row>
        <row r="14994">
          <cell r="K14994" t="str">
            <v>39140</v>
          </cell>
          <cell r="L14994" t="e">
            <v>#N/A</v>
          </cell>
        </row>
        <row r="14995">
          <cell r="K14995" t="str">
            <v>39140</v>
          </cell>
          <cell r="L14995" t="e">
            <v>#N/A</v>
          </cell>
        </row>
        <row r="14996">
          <cell r="K14996" t="str">
            <v>39140</v>
          </cell>
          <cell r="L14996" t="e">
            <v>#N/A</v>
          </cell>
        </row>
        <row r="14997">
          <cell r="K14997" t="str">
            <v>39140</v>
          </cell>
          <cell r="L14997" t="e">
            <v>#N/A</v>
          </cell>
        </row>
        <row r="14998">
          <cell r="K14998" t="str">
            <v>39140</v>
          </cell>
          <cell r="L14998" t="e">
            <v>#N/A</v>
          </cell>
        </row>
        <row r="14999">
          <cell r="K14999" t="str">
            <v>39140</v>
          </cell>
          <cell r="L14999" t="e">
            <v>#N/A</v>
          </cell>
        </row>
        <row r="15000">
          <cell r="K15000" t="str">
            <v>39140</v>
          </cell>
          <cell r="L15000" t="e">
            <v>#N/A</v>
          </cell>
        </row>
        <row r="15001">
          <cell r="K15001" t="str">
            <v>39140</v>
          </cell>
          <cell r="L15001" t="e">
            <v>#N/A</v>
          </cell>
        </row>
        <row r="15002">
          <cell r="K15002" t="str">
            <v>39140</v>
          </cell>
          <cell r="L15002" t="e">
            <v>#N/A</v>
          </cell>
        </row>
        <row r="15003">
          <cell r="K15003" t="str">
            <v>39140</v>
          </cell>
          <cell r="L15003" t="e">
            <v>#N/A</v>
          </cell>
        </row>
        <row r="15004">
          <cell r="K15004" t="str">
            <v>39140</v>
          </cell>
          <cell r="L15004" t="e">
            <v>#N/A</v>
          </cell>
        </row>
        <row r="15005">
          <cell r="K15005" t="str">
            <v>39140</v>
          </cell>
          <cell r="L15005" t="e">
            <v>#N/A</v>
          </cell>
        </row>
        <row r="15006">
          <cell r="K15006" t="str">
            <v>39140</v>
          </cell>
          <cell r="L15006" t="e">
            <v>#N/A</v>
          </cell>
        </row>
        <row r="15007">
          <cell r="K15007" t="str">
            <v>39140</v>
          </cell>
          <cell r="L15007" t="e">
            <v>#N/A</v>
          </cell>
        </row>
        <row r="15008">
          <cell r="K15008" t="str">
            <v>39140</v>
          </cell>
          <cell r="L15008" t="e">
            <v>#N/A</v>
          </cell>
        </row>
        <row r="15009">
          <cell r="K15009" t="str">
            <v>39140</v>
          </cell>
          <cell r="L15009" t="e">
            <v>#N/A</v>
          </cell>
        </row>
        <row r="15010">
          <cell r="K15010" t="str">
            <v>39140</v>
          </cell>
          <cell r="L15010" t="e">
            <v>#N/A</v>
          </cell>
        </row>
        <row r="15011">
          <cell r="K15011" t="str">
            <v>39140</v>
          </cell>
          <cell r="L15011" t="e">
            <v>#N/A</v>
          </cell>
        </row>
        <row r="15012">
          <cell r="K15012" t="str">
            <v>39140</v>
          </cell>
          <cell r="L15012" t="e">
            <v>#N/A</v>
          </cell>
        </row>
        <row r="15013">
          <cell r="K15013" t="str">
            <v>39140</v>
          </cell>
          <cell r="L15013" t="e">
            <v>#N/A</v>
          </cell>
        </row>
        <row r="15014">
          <cell r="K15014" t="str">
            <v>39140</v>
          </cell>
          <cell r="L15014" t="e">
            <v>#N/A</v>
          </cell>
        </row>
        <row r="15015">
          <cell r="K15015" t="str">
            <v>39140</v>
          </cell>
          <cell r="L15015" t="e">
            <v>#N/A</v>
          </cell>
        </row>
        <row r="15016">
          <cell r="K15016" t="str">
            <v>39140</v>
          </cell>
          <cell r="L15016" t="e">
            <v>#N/A</v>
          </cell>
        </row>
        <row r="15017">
          <cell r="K15017" t="str">
            <v>39140</v>
          </cell>
          <cell r="L15017" t="e">
            <v>#N/A</v>
          </cell>
        </row>
        <row r="15018">
          <cell r="K15018" t="str">
            <v>39140</v>
          </cell>
          <cell r="L15018" t="e">
            <v>#N/A</v>
          </cell>
        </row>
        <row r="15019">
          <cell r="K15019" t="str">
            <v>39140</v>
          </cell>
          <cell r="L15019" t="e">
            <v>#N/A</v>
          </cell>
        </row>
        <row r="15020">
          <cell r="K15020" t="str">
            <v>39140</v>
          </cell>
          <cell r="L15020" t="e">
            <v>#N/A</v>
          </cell>
        </row>
        <row r="15021">
          <cell r="K15021" t="str">
            <v>39140</v>
          </cell>
          <cell r="L15021" t="e">
            <v>#N/A</v>
          </cell>
        </row>
        <row r="15022">
          <cell r="K15022" t="str">
            <v>39140</v>
          </cell>
          <cell r="L15022" t="e">
            <v>#N/A</v>
          </cell>
        </row>
        <row r="15023">
          <cell r="K15023" t="str">
            <v>39140</v>
          </cell>
          <cell r="L15023" t="e">
            <v>#N/A</v>
          </cell>
        </row>
        <row r="15024">
          <cell r="K15024" t="str">
            <v>39140</v>
          </cell>
          <cell r="L15024" t="e">
            <v>#N/A</v>
          </cell>
        </row>
        <row r="15025">
          <cell r="K15025" t="str">
            <v>39140</v>
          </cell>
          <cell r="L15025" t="e">
            <v>#N/A</v>
          </cell>
        </row>
        <row r="15026">
          <cell r="K15026" t="str">
            <v>39140</v>
          </cell>
          <cell r="L15026" t="e">
            <v>#N/A</v>
          </cell>
        </row>
        <row r="15027">
          <cell r="K15027" t="str">
            <v>39140</v>
          </cell>
          <cell r="L15027" t="e">
            <v>#N/A</v>
          </cell>
        </row>
        <row r="15028">
          <cell r="K15028" t="str">
            <v>39140</v>
          </cell>
          <cell r="L15028" t="e">
            <v>#N/A</v>
          </cell>
        </row>
        <row r="15029">
          <cell r="K15029" t="str">
            <v>39140</v>
          </cell>
          <cell r="L15029" t="e">
            <v>#N/A</v>
          </cell>
        </row>
        <row r="15030">
          <cell r="K15030" t="str">
            <v>39140</v>
          </cell>
          <cell r="L15030" t="e">
            <v>#N/A</v>
          </cell>
        </row>
        <row r="15031">
          <cell r="K15031" t="str">
            <v>39140</v>
          </cell>
          <cell r="L15031" t="e">
            <v>#N/A</v>
          </cell>
        </row>
        <row r="15032">
          <cell r="K15032" t="str">
            <v>39140</v>
          </cell>
          <cell r="L15032" t="e">
            <v>#N/A</v>
          </cell>
        </row>
        <row r="15033">
          <cell r="K15033" t="str">
            <v>39140</v>
          </cell>
          <cell r="L15033" t="e">
            <v>#N/A</v>
          </cell>
        </row>
        <row r="15034">
          <cell r="K15034" t="str">
            <v>39140</v>
          </cell>
          <cell r="L15034" t="e">
            <v>#N/A</v>
          </cell>
        </row>
        <row r="15035">
          <cell r="K15035" t="str">
            <v>39140</v>
          </cell>
          <cell r="L15035" t="e">
            <v>#N/A</v>
          </cell>
        </row>
        <row r="15036">
          <cell r="K15036" t="str">
            <v>39140</v>
          </cell>
          <cell r="L15036" t="e">
            <v>#N/A</v>
          </cell>
        </row>
        <row r="15037">
          <cell r="K15037" t="str">
            <v>39140</v>
          </cell>
          <cell r="L15037" t="e">
            <v>#N/A</v>
          </cell>
        </row>
        <row r="15038">
          <cell r="K15038" t="str">
            <v>39140</v>
          </cell>
          <cell r="L15038" t="e">
            <v>#N/A</v>
          </cell>
        </row>
        <row r="15039">
          <cell r="K15039" t="str">
            <v>39140</v>
          </cell>
          <cell r="L15039" t="e">
            <v>#N/A</v>
          </cell>
        </row>
        <row r="15040">
          <cell r="K15040" t="str">
            <v>39140</v>
          </cell>
          <cell r="L15040" t="e">
            <v>#N/A</v>
          </cell>
        </row>
        <row r="15041">
          <cell r="K15041" t="str">
            <v>39140</v>
          </cell>
          <cell r="L15041" t="e">
            <v>#N/A</v>
          </cell>
        </row>
        <row r="15042">
          <cell r="K15042" t="str">
            <v>39140</v>
          </cell>
          <cell r="L15042" t="e">
            <v>#N/A</v>
          </cell>
        </row>
        <row r="15043">
          <cell r="K15043" t="str">
            <v>39140</v>
          </cell>
          <cell r="L15043" t="e">
            <v>#N/A</v>
          </cell>
        </row>
        <row r="15044">
          <cell r="K15044" t="str">
            <v>39140</v>
          </cell>
          <cell r="L15044" t="e">
            <v>#N/A</v>
          </cell>
        </row>
        <row r="15045">
          <cell r="K15045" t="str">
            <v>39140</v>
          </cell>
          <cell r="L15045" t="e">
            <v>#N/A</v>
          </cell>
        </row>
        <row r="15046">
          <cell r="K15046" t="str">
            <v>39140</v>
          </cell>
          <cell r="L15046" t="e">
            <v>#N/A</v>
          </cell>
        </row>
        <row r="15047">
          <cell r="K15047" t="str">
            <v>39140</v>
          </cell>
          <cell r="L15047" t="e">
            <v>#N/A</v>
          </cell>
        </row>
        <row r="15048">
          <cell r="K15048" t="str">
            <v>39140</v>
          </cell>
          <cell r="L15048" t="e">
            <v>#N/A</v>
          </cell>
        </row>
        <row r="15049">
          <cell r="K15049" t="str">
            <v>39140</v>
          </cell>
          <cell r="L15049" t="e">
            <v>#N/A</v>
          </cell>
        </row>
        <row r="15050">
          <cell r="K15050" t="str">
            <v>39140</v>
          </cell>
          <cell r="L15050" t="e">
            <v>#N/A</v>
          </cell>
        </row>
        <row r="15051">
          <cell r="K15051" t="str">
            <v>39140</v>
          </cell>
          <cell r="L15051" t="e">
            <v>#N/A</v>
          </cell>
        </row>
        <row r="15052">
          <cell r="K15052" t="str">
            <v>39140</v>
          </cell>
          <cell r="L15052" t="e">
            <v>#N/A</v>
          </cell>
        </row>
        <row r="15053">
          <cell r="K15053" t="str">
            <v>39140</v>
          </cell>
          <cell r="L15053" t="e">
            <v>#N/A</v>
          </cell>
        </row>
        <row r="15054">
          <cell r="K15054" t="str">
            <v>39140</v>
          </cell>
          <cell r="L15054" t="e">
            <v>#N/A</v>
          </cell>
        </row>
        <row r="15055">
          <cell r="K15055" t="str">
            <v>39140</v>
          </cell>
          <cell r="L15055" t="e">
            <v>#N/A</v>
          </cell>
        </row>
        <row r="15056">
          <cell r="K15056" t="str">
            <v>39140</v>
          </cell>
          <cell r="L15056" t="e">
            <v>#N/A</v>
          </cell>
        </row>
        <row r="15057">
          <cell r="K15057" t="str">
            <v>39140</v>
          </cell>
          <cell r="L15057" t="e">
            <v>#N/A</v>
          </cell>
        </row>
        <row r="15058">
          <cell r="K15058" t="str">
            <v>39140</v>
          </cell>
          <cell r="L15058" t="e">
            <v>#N/A</v>
          </cell>
        </row>
        <row r="15059">
          <cell r="K15059" t="str">
            <v>39140</v>
          </cell>
          <cell r="L15059" t="e">
            <v>#N/A</v>
          </cell>
        </row>
        <row r="15060">
          <cell r="K15060" t="str">
            <v>39140</v>
          </cell>
          <cell r="L15060" t="e">
            <v>#N/A</v>
          </cell>
        </row>
        <row r="15061">
          <cell r="K15061" t="str">
            <v>39140</v>
          </cell>
          <cell r="L15061" t="e">
            <v>#N/A</v>
          </cell>
        </row>
        <row r="15062">
          <cell r="K15062" t="str">
            <v>39140</v>
          </cell>
          <cell r="L15062" t="e">
            <v>#N/A</v>
          </cell>
        </row>
        <row r="15063">
          <cell r="K15063" t="str">
            <v>39140</v>
          </cell>
          <cell r="L15063" t="e">
            <v>#N/A</v>
          </cell>
        </row>
        <row r="15064">
          <cell r="K15064" t="str">
            <v>39140</v>
          </cell>
          <cell r="L15064" t="e">
            <v>#N/A</v>
          </cell>
        </row>
        <row r="15065">
          <cell r="K15065" t="str">
            <v>39140</v>
          </cell>
          <cell r="L15065" t="e">
            <v>#N/A</v>
          </cell>
        </row>
        <row r="15066">
          <cell r="K15066" t="str">
            <v>39140</v>
          </cell>
          <cell r="L15066" t="e">
            <v>#N/A</v>
          </cell>
        </row>
        <row r="15067">
          <cell r="K15067" t="str">
            <v>39140</v>
          </cell>
          <cell r="L15067" t="e">
            <v>#N/A</v>
          </cell>
        </row>
        <row r="15068">
          <cell r="K15068" t="str">
            <v>39140</v>
          </cell>
          <cell r="L15068" t="e">
            <v>#N/A</v>
          </cell>
        </row>
        <row r="15069">
          <cell r="K15069" t="str">
            <v>39140</v>
          </cell>
          <cell r="L15069" t="e">
            <v>#N/A</v>
          </cell>
        </row>
        <row r="15070">
          <cell r="K15070" t="str">
            <v>39140</v>
          </cell>
          <cell r="L15070" t="e">
            <v>#N/A</v>
          </cell>
        </row>
        <row r="15071">
          <cell r="K15071" t="str">
            <v>39140</v>
          </cell>
          <cell r="L15071" t="e">
            <v>#N/A</v>
          </cell>
        </row>
        <row r="15072">
          <cell r="K15072" t="str">
            <v>39140</v>
          </cell>
          <cell r="L15072" t="e">
            <v>#N/A</v>
          </cell>
        </row>
        <row r="15073">
          <cell r="K15073" t="str">
            <v>39140</v>
          </cell>
          <cell r="L15073" t="e">
            <v>#N/A</v>
          </cell>
        </row>
        <row r="15074">
          <cell r="K15074" t="str">
            <v>39140</v>
          </cell>
          <cell r="L15074" t="e">
            <v>#N/A</v>
          </cell>
        </row>
        <row r="15075">
          <cell r="K15075" t="str">
            <v>39140</v>
          </cell>
          <cell r="L15075" t="e">
            <v>#N/A</v>
          </cell>
        </row>
        <row r="15076">
          <cell r="K15076" t="str">
            <v>39140</v>
          </cell>
          <cell r="L15076" t="e">
            <v>#N/A</v>
          </cell>
        </row>
        <row r="15077">
          <cell r="K15077" t="str">
            <v>39140</v>
          </cell>
          <cell r="L15077" t="e">
            <v>#N/A</v>
          </cell>
        </row>
        <row r="15078">
          <cell r="K15078" t="str">
            <v>39140</v>
          </cell>
          <cell r="L15078" t="e">
            <v>#N/A</v>
          </cell>
        </row>
        <row r="15079">
          <cell r="K15079" t="str">
            <v>39140</v>
          </cell>
          <cell r="L15079" t="e">
            <v>#N/A</v>
          </cell>
        </row>
        <row r="15080">
          <cell r="K15080" t="str">
            <v>39140</v>
          </cell>
          <cell r="L15080" t="e">
            <v>#N/A</v>
          </cell>
        </row>
        <row r="15081">
          <cell r="K15081" t="str">
            <v>39140</v>
          </cell>
          <cell r="L15081" t="e">
            <v>#N/A</v>
          </cell>
        </row>
        <row r="15082">
          <cell r="K15082" t="str">
            <v>39140</v>
          </cell>
          <cell r="L15082" t="e">
            <v>#N/A</v>
          </cell>
        </row>
        <row r="15083">
          <cell r="K15083" t="str">
            <v>39140</v>
          </cell>
          <cell r="L15083" t="e">
            <v>#N/A</v>
          </cell>
        </row>
        <row r="15084">
          <cell r="K15084" t="str">
            <v>39140</v>
          </cell>
          <cell r="L15084" t="e">
            <v>#N/A</v>
          </cell>
        </row>
        <row r="15085">
          <cell r="K15085" t="str">
            <v>39140</v>
          </cell>
          <cell r="L15085" t="e">
            <v>#N/A</v>
          </cell>
        </row>
        <row r="15086">
          <cell r="K15086" t="str">
            <v>39140</v>
          </cell>
          <cell r="L15086" t="e">
            <v>#N/A</v>
          </cell>
        </row>
        <row r="15087">
          <cell r="K15087" t="str">
            <v>39140</v>
          </cell>
          <cell r="L15087" t="e">
            <v>#N/A</v>
          </cell>
        </row>
        <row r="15088">
          <cell r="K15088" t="str">
            <v>39140</v>
          </cell>
          <cell r="L15088" t="e">
            <v>#N/A</v>
          </cell>
        </row>
        <row r="15089">
          <cell r="K15089" t="str">
            <v>39140</v>
          </cell>
          <cell r="L15089" t="e">
            <v>#N/A</v>
          </cell>
        </row>
        <row r="15090">
          <cell r="K15090" t="str">
            <v>39140</v>
          </cell>
          <cell r="L15090" t="e">
            <v>#N/A</v>
          </cell>
        </row>
        <row r="15091">
          <cell r="K15091" t="str">
            <v>39140</v>
          </cell>
          <cell r="L15091" t="e">
            <v>#N/A</v>
          </cell>
        </row>
        <row r="15092">
          <cell r="K15092" t="str">
            <v>39140</v>
          </cell>
          <cell r="L15092" t="e">
            <v>#N/A</v>
          </cell>
        </row>
        <row r="15093">
          <cell r="K15093" t="str">
            <v>39140</v>
          </cell>
          <cell r="L15093" t="e">
            <v>#N/A</v>
          </cell>
        </row>
        <row r="15094">
          <cell r="K15094" t="str">
            <v>39140</v>
          </cell>
          <cell r="L15094" t="e">
            <v>#N/A</v>
          </cell>
        </row>
        <row r="15095">
          <cell r="K15095" t="str">
            <v>39140</v>
          </cell>
          <cell r="L15095" t="e">
            <v>#N/A</v>
          </cell>
        </row>
        <row r="15096">
          <cell r="K15096" t="str">
            <v>39140</v>
          </cell>
          <cell r="L15096" t="e">
            <v>#N/A</v>
          </cell>
        </row>
        <row r="15097">
          <cell r="K15097" t="str">
            <v>39140</v>
          </cell>
          <cell r="L15097" t="e">
            <v>#N/A</v>
          </cell>
        </row>
        <row r="15098">
          <cell r="K15098" t="str">
            <v>39140</v>
          </cell>
          <cell r="L15098" t="e">
            <v>#N/A</v>
          </cell>
        </row>
        <row r="15099">
          <cell r="K15099" t="str">
            <v>39140</v>
          </cell>
          <cell r="L15099" t="e">
            <v>#N/A</v>
          </cell>
        </row>
        <row r="15100">
          <cell r="K15100" t="str">
            <v>39140</v>
          </cell>
          <cell r="L15100" t="e">
            <v>#N/A</v>
          </cell>
        </row>
        <row r="15101">
          <cell r="K15101" t="str">
            <v>39140</v>
          </cell>
          <cell r="L15101" t="e">
            <v>#N/A</v>
          </cell>
        </row>
        <row r="15102">
          <cell r="K15102" t="str">
            <v>39140</v>
          </cell>
          <cell r="L15102" t="e">
            <v>#N/A</v>
          </cell>
        </row>
        <row r="15103">
          <cell r="K15103" t="str">
            <v>39140</v>
          </cell>
          <cell r="L15103" t="e">
            <v>#N/A</v>
          </cell>
        </row>
        <row r="15104">
          <cell r="K15104" t="str">
            <v>39140</v>
          </cell>
          <cell r="L15104" t="e">
            <v>#N/A</v>
          </cell>
        </row>
        <row r="15105">
          <cell r="K15105" t="str">
            <v>39140</v>
          </cell>
          <cell r="L15105" t="e">
            <v>#N/A</v>
          </cell>
        </row>
        <row r="15106">
          <cell r="K15106" t="str">
            <v>39140</v>
          </cell>
          <cell r="L15106" t="e">
            <v>#N/A</v>
          </cell>
        </row>
        <row r="15107">
          <cell r="K15107" t="str">
            <v>39140</v>
          </cell>
          <cell r="L15107" t="e">
            <v>#N/A</v>
          </cell>
        </row>
        <row r="15108">
          <cell r="K15108" t="str">
            <v>39140</v>
          </cell>
          <cell r="L15108" t="e">
            <v>#N/A</v>
          </cell>
        </row>
        <row r="15109">
          <cell r="K15109" t="str">
            <v>39140</v>
          </cell>
          <cell r="L15109" t="e">
            <v>#N/A</v>
          </cell>
        </row>
        <row r="15110">
          <cell r="K15110" t="str">
            <v>39140</v>
          </cell>
          <cell r="L15110" t="e">
            <v>#N/A</v>
          </cell>
        </row>
        <row r="15111">
          <cell r="K15111" t="str">
            <v>39140</v>
          </cell>
          <cell r="L15111" t="e">
            <v>#N/A</v>
          </cell>
        </row>
        <row r="15112">
          <cell r="K15112" t="str">
            <v>39140</v>
          </cell>
          <cell r="L15112" t="e">
            <v>#N/A</v>
          </cell>
        </row>
        <row r="15113">
          <cell r="K15113" t="str">
            <v>39140</v>
          </cell>
          <cell r="L15113" t="e">
            <v>#N/A</v>
          </cell>
        </row>
        <row r="15114">
          <cell r="K15114" t="str">
            <v>39140</v>
          </cell>
          <cell r="L15114" t="e">
            <v>#N/A</v>
          </cell>
        </row>
        <row r="15115">
          <cell r="K15115" t="str">
            <v>39140</v>
          </cell>
          <cell r="L15115" t="e">
            <v>#N/A</v>
          </cell>
        </row>
        <row r="15116">
          <cell r="K15116" t="str">
            <v>39140</v>
          </cell>
          <cell r="L15116" t="e">
            <v>#N/A</v>
          </cell>
        </row>
        <row r="15117">
          <cell r="K15117" t="str">
            <v>39140</v>
          </cell>
          <cell r="L15117" t="e">
            <v>#N/A</v>
          </cell>
        </row>
        <row r="15118">
          <cell r="K15118" t="str">
            <v>39140</v>
          </cell>
          <cell r="L15118" t="e">
            <v>#N/A</v>
          </cell>
        </row>
        <row r="15119">
          <cell r="K15119" t="str">
            <v>39140</v>
          </cell>
          <cell r="L15119" t="e">
            <v>#N/A</v>
          </cell>
        </row>
        <row r="15120">
          <cell r="K15120" t="str">
            <v>39140</v>
          </cell>
          <cell r="L15120" t="e">
            <v>#N/A</v>
          </cell>
        </row>
        <row r="15121">
          <cell r="K15121" t="str">
            <v>39140</v>
          </cell>
          <cell r="L15121" t="e">
            <v>#N/A</v>
          </cell>
        </row>
        <row r="15122">
          <cell r="K15122" t="str">
            <v>39140</v>
          </cell>
          <cell r="L15122" t="e">
            <v>#N/A</v>
          </cell>
        </row>
        <row r="15123">
          <cell r="K15123" t="str">
            <v>39140</v>
          </cell>
          <cell r="L15123" t="e">
            <v>#N/A</v>
          </cell>
        </row>
        <row r="15124">
          <cell r="K15124" t="str">
            <v>39140</v>
          </cell>
          <cell r="L15124" t="e">
            <v>#N/A</v>
          </cell>
        </row>
        <row r="15125">
          <cell r="K15125" t="str">
            <v>39140</v>
          </cell>
          <cell r="L15125" t="e">
            <v>#N/A</v>
          </cell>
        </row>
        <row r="15126">
          <cell r="K15126" t="str">
            <v>39140</v>
          </cell>
          <cell r="L15126" t="e">
            <v>#N/A</v>
          </cell>
        </row>
        <row r="15127">
          <cell r="K15127" t="str">
            <v>39140</v>
          </cell>
          <cell r="L15127" t="e">
            <v>#N/A</v>
          </cell>
        </row>
        <row r="15128">
          <cell r="K15128" t="str">
            <v>39140</v>
          </cell>
          <cell r="L15128" t="e">
            <v>#N/A</v>
          </cell>
        </row>
        <row r="15129">
          <cell r="K15129" t="str">
            <v>39140</v>
          </cell>
          <cell r="L15129" t="e">
            <v>#N/A</v>
          </cell>
        </row>
        <row r="15130">
          <cell r="K15130" t="str">
            <v>39140</v>
          </cell>
          <cell r="L15130" t="e">
            <v>#N/A</v>
          </cell>
        </row>
        <row r="15131">
          <cell r="K15131" t="str">
            <v>39140</v>
          </cell>
          <cell r="L15131" t="e">
            <v>#N/A</v>
          </cell>
        </row>
        <row r="15132">
          <cell r="K15132" t="str">
            <v>39140</v>
          </cell>
          <cell r="L15132" t="e">
            <v>#N/A</v>
          </cell>
        </row>
        <row r="15133">
          <cell r="K15133" t="str">
            <v>39140</v>
          </cell>
          <cell r="L15133" t="e">
            <v>#N/A</v>
          </cell>
        </row>
        <row r="15134">
          <cell r="K15134" t="str">
            <v>39140</v>
          </cell>
          <cell r="L15134" t="e">
            <v>#N/A</v>
          </cell>
        </row>
        <row r="15135">
          <cell r="K15135" t="str">
            <v>39140</v>
          </cell>
          <cell r="L15135" t="e">
            <v>#N/A</v>
          </cell>
        </row>
        <row r="15136">
          <cell r="K15136" t="str">
            <v>39140</v>
          </cell>
          <cell r="L15136" t="e">
            <v>#N/A</v>
          </cell>
        </row>
        <row r="15137">
          <cell r="K15137" t="str">
            <v>39140</v>
          </cell>
          <cell r="L15137" t="e">
            <v>#N/A</v>
          </cell>
        </row>
        <row r="15138">
          <cell r="K15138" t="str">
            <v>39140</v>
          </cell>
          <cell r="L15138" t="e">
            <v>#N/A</v>
          </cell>
        </row>
        <row r="15139">
          <cell r="K15139" t="str">
            <v>39140</v>
          </cell>
          <cell r="L15139" t="e">
            <v>#N/A</v>
          </cell>
        </row>
        <row r="15140">
          <cell r="K15140" t="str">
            <v>39140</v>
          </cell>
          <cell r="L15140" t="e">
            <v>#N/A</v>
          </cell>
        </row>
        <row r="15141">
          <cell r="K15141" t="str">
            <v>39140</v>
          </cell>
          <cell r="L15141" t="e">
            <v>#N/A</v>
          </cell>
        </row>
        <row r="15142">
          <cell r="K15142" t="str">
            <v>39140</v>
          </cell>
          <cell r="L15142" t="e">
            <v>#N/A</v>
          </cell>
        </row>
        <row r="15143">
          <cell r="K15143" t="str">
            <v>39140</v>
          </cell>
          <cell r="L15143" t="e">
            <v>#N/A</v>
          </cell>
        </row>
        <row r="15144">
          <cell r="K15144" t="str">
            <v>39140</v>
          </cell>
          <cell r="L15144" t="e">
            <v>#N/A</v>
          </cell>
        </row>
        <row r="15145">
          <cell r="K15145" t="str">
            <v>39140</v>
          </cell>
          <cell r="L15145" t="e">
            <v>#N/A</v>
          </cell>
        </row>
        <row r="15146">
          <cell r="K15146" t="str">
            <v>39140</v>
          </cell>
          <cell r="L15146" t="e">
            <v>#N/A</v>
          </cell>
        </row>
        <row r="15147">
          <cell r="K15147" t="str">
            <v>39140</v>
          </cell>
          <cell r="L15147" t="e">
            <v>#N/A</v>
          </cell>
        </row>
        <row r="15148">
          <cell r="K15148" t="str">
            <v>39140</v>
          </cell>
          <cell r="L15148" t="e">
            <v>#N/A</v>
          </cell>
        </row>
        <row r="15149">
          <cell r="K15149" t="str">
            <v>39140</v>
          </cell>
          <cell r="L15149" t="e">
            <v>#N/A</v>
          </cell>
        </row>
        <row r="15150">
          <cell r="K15150" t="str">
            <v>39140</v>
          </cell>
          <cell r="L15150" t="e">
            <v>#N/A</v>
          </cell>
        </row>
        <row r="15151">
          <cell r="K15151" t="str">
            <v>39140</v>
          </cell>
          <cell r="L15151" t="e">
            <v>#N/A</v>
          </cell>
        </row>
        <row r="15152">
          <cell r="K15152" t="str">
            <v>39140</v>
          </cell>
          <cell r="L15152" t="e">
            <v>#N/A</v>
          </cell>
        </row>
        <row r="15153">
          <cell r="K15153" t="str">
            <v>39140</v>
          </cell>
          <cell r="L15153" t="e">
            <v>#N/A</v>
          </cell>
        </row>
        <row r="15154">
          <cell r="K15154" t="str">
            <v>39140</v>
          </cell>
          <cell r="L15154" t="e">
            <v>#N/A</v>
          </cell>
        </row>
        <row r="15155">
          <cell r="K15155" t="str">
            <v>39140</v>
          </cell>
          <cell r="L15155" t="e">
            <v>#N/A</v>
          </cell>
        </row>
        <row r="15156">
          <cell r="K15156" t="str">
            <v>39140</v>
          </cell>
          <cell r="L15156" t="e">
            <v>#N/A</v>
          </cell>
        </row>
        <row r="15157">
          <cell r="K15157" t="str">
            <v>39140</v>
          </cell>
          <cell r="L15157" t="e">
            <v>#N/A</v>
          </cell>
        </row>
        <row r="15158">
          <cell r="K15158" t="str">
            <v>39140</v>
          </cell>
          <cell r="L15158" t="e">
            <v>#N/A</v>
          </cell>
        </row>
        <row r="15159">
          <cell r="K15159" t="str">
            <v>39140</v>
          </cell>
          <cell r="L15159" t="e">
            <v>#N/A</v>
          </cell>
        </row>
        <row r="15160">
          <cell r="K15160" t="str">
            <v>39140</v>
          </cell>
          <cell r="L15160" t="e">
            <v>#N/A</v>
          </cell>
        </row>
        <row r="15161">
          <cell r="K15161" t="str">
            <v>39140</v>
          </cell>
          <cell r="L15161" t="e">
            <v>#N/A</v>
          </cell>
        </row>
        <row r="15162">
          <cell r="K15162" t="str">
            <v>39140</v>
          </cell>
          <cell r="L15162" t="e">
            <v>#N/A</v>
          </cell>
        </row>
        <row r="15163">
          <cell r="K15163" t="str">
            <v>39140</v>
          </cell>
          <cell r="L15163" t="e">
            <v>#N/A</v>
          </cell>
        </row>
        <row r="15164">
          <cell r="K15164" t="str">
            <v>39140</v>
          </cell>
          <cell r="L15164" t="e">
            <v>#N/A</v>
          </cell>
        </row>
        <row r="15165">
          <cell r="K15165" t="str">
            <v>39140</v>
          </cell>
          <cell r="L15165" t="e">
            <v>#N/A</v>
          </cell>
        </row>
        <row r="15166">
          <cell r="K15166" t="str">
            <v>39140</v>
          </cell>
          <cell r="L15166" t="e">
            <v>#N/A</v>
          </cell>
        </row>
        <row r="15167">
          <cell r="K15167" t="str">
            <v>39140</v>
          </cell>
          <cell r="L15167" t="e">
            <v>#N/A</v>
          </cell>
        </row>
        <row r="15168">
          <cell r="K15168" t="str">
            <v>39140</v>
          </cell>
          <cell r="L15168" t="e">
            <v>#N/A</v>
          </cell>
        </row>
        <row r="15169">
          <cell r="K15169" t="str">
            <v>39140</v>
          </cell>
          <cell r="L15169" t="e">
            <v>#N/A</v>
          </cell>
        </row>
        <row r="15170">
          <cell r="K15170" t="str">
            <v>39140</v>
          </cell>
          <cell r="L15170" t="e">
            <v>#N/A</v>
          </cell>
        </row>
        <row r="15171">
          <cell r="K15171" t="str">
            <v>39140</v>
          </cell>
          <cell r="L15171" t="e">
            <v>#N/A</v>
          </cell>
        </row>
        <row r="15172">
          <cell r="K15172" t="str">
            <v>39140</v>
          </cell>
          <cell r="L15172" t="e">
            <v>#N/A</v>
          </cell>
        </row>
        <row r="15173">
          <cell r="K15173" t="str">
            <v>39140</v>
          </cell>
          <cell r="L15173" t="e">
            <v>#N/A</v>
          </cell>
        </row>
        <row r="15174">
          <cell r="K15174" t="str">
            <v>39140</v>
          </cell>
          <cell r="L15174" t="e">
            <v>#N/A</v>
          </cell>
        </row>
        <row r="15175">
          <cell r="K15175" t="str">
            <v>39140</v>
          </cell>
          <cell r="L15175" t="e">
            <v>#N/A</v>
          </cell>
        </row>
        <row r="15176">
          <cell r="K15176" t="str">
            <v>39140</v>
          </cell>
          <cell r="L15176" t="e">
            <v>#N/A</v>
          </cell>
        </row>
        <row r="15177">
          <cell r="K15177" t="str">
            <v>39140</v>
          </cell>
          <cell r="L15177" t="e">
            <v>#N/A</v>
          </cell>
        </row>
        <row r="15178">
          <cell r="K15178" t="str">
            <v>39140</v>
          </cell>
          <cell r="L15178" t="e">
            <v>#N/A</v>
          </cell>
        </row>
        <row r="15179">
          <cell r="K15179" t="str">
            <v>39140</v>
          </cell>
          <cell r="L15179" t="e">
            <v>#N/A</v>
          </cell>
        </row>
        <row r="15180">
          <cell r="K15180" t="str">
            <v>39140</v>
          </cell>
          <cell r="L15180" t="e">
            <v>#N/A</v>
          </cell>
        </row>
        <row r="15181">
          <cell r="K15181" t="str">
            <v>39140</v>
          </cell>
          <cell r="L15181" t="e">
            <v>#N/A</v>
          </cell>
        </row>
        <row r="15182">
          <cell r="K15182" t="str">
            <v>39140</v>
          </cell>
          <cell r="L15182" t="e">
            <v>#N/A</v>
          </cell>
        </row>
        <row r="15183">
          <cell r="K15183" t="str">
            <v>39140</v>
          </cell>
          <cell r="L15183" t="e">
            <v>#N/A</v>
          </cell>
        </row>
        <row r="15184">
          <cell r="K15184" t="str">
            <v>39140</v>
          </cell>
          <cell r="L15184" t="e">
            <v>#N/A</v>
          </cell>
        </row>
        <row r="15185">
          <cell r="K15185" t="str">
            <v>39140</v>
          </cell>
          <cell r="L15185" t="e">
            <v>#N/A</v>
          </cell>
        </row>
        <row r="15186">
          <cell r="K15186" t="str">
            <v>39140</v>
          </cell>
          <cell r="L15186" t="e">
            <v>#N/A</v>
          </cell>
        </row>
        <row r="15187">
          <cell r="K15187" t="str">
            <v>39140</v>
          </cell>
          <cell r="L15187" t="e">
            <v>#N/A</v>
          </cell>
        </row>
        <row r="15188">
          <cell r="K15188" t="str">
            <v>39140</v>
          </cell>
          <cell r="L15188" t="e">
            <v>#N/A</v>
          </cell>
        </row>
        <row r="15189">
          <cell r="K15189" t="str">
            <v>39140</v>
          </cell>
          <cell r="L15189" t="e">
            <v>#N/A</v>
          </cell>
        </row>
        <row r="15190">
          <cell r="K15190" t="str">
            <v>39140</v>
          </cell>
          <cell r="L15190" t="e">
            <v>#N/A</v>
          </cell>
        </row>
        <row r="15191">
          <cell r="K15191" t="str">
            <v>39140</v>
          </cell>
          <cell r="L15191" t="e">
            <v>#N/A</v>
          </cell>
        </row>
        <row r="15192">
          <cell r="K15192" t="str">
            <v>39140</v>
          </cell>
          <cell r="L15192" t="e">
            <v>#N/A</v>
          </cell>
        </row>
        <row r="15193">
          <cell r="K15193" t="str">
            <v>39140</v>
          </cell>
          <cell r="L15193" t="e">
            <v>#N/A</v>
          </cell>
        </row>
        <row r="15194">
          <cell r="K15194" t="str">
            <v>39140</v>
          </cell>
          <cell r="L15194" t="e">
            <v>#N/A</v>
          </cell>
        </row>
        <row r="15195">
          <cell r="K15195" t="str">
            <v>39140</v>
          </cell>
          <cell r="L15195" t="e">
            <v>#N/A</v>
          </cell>
        </row>
        <row r="15196">
          <cell r="K15196" t="str">
            <v>39140</v>
          </cell>
          <cell r="L15196" t="e">
            <v>#N/A</v>
          </cell>
        </row>
        <row r="15197">
          <cell r="K15197" t="str">
            <v>39140</v>
          </cell>
          <cell r="L15197" t="e">
            <v>#N/A</v>
          </cell>
        </row>
        <row r="15198">
          <cell r="K15198" t="str">
            <v>39140</v>
          </cell>
          <cell r="L15198" t="e">
            <v>#N/A</v>
          </cell>
        </row>
        <row r="15199">
          <cell r="K15199" t="str">
            <v>39140</v>
          </cell>
          <cell r="L15199" t="e">
            <v>#N/A</v>
          </cell>
        </row>
        <row r="15200">
          <cell r="K15200" t="str">
            <v>39140</v>
          </cell>
          <cell r="L15200" t="e">
            <v>#N/A</v>
          </cell>
        </row>
        <row r="15201">
          <cell r="K15201" t="str">
            <v>39140</v>
          </cell>
          <cell r="L15201" t="e">
            <v>#N/A</v>
          </cell>
        </row>
        <row r="15202">
          <cell r="K15202" t="str">
            <v>39140</v>
          </cell>
          <cell r="L15202" t="e">
            <v>#N/A</v>
          </cell>
        </row>
        <row r="15203">
          <cell r="K15203" t="str">
            <v>39140</v>
          </cell>
          <cell r="L15203" t="e">
            <v>#N/A</v>
          </cell>
        </row>
        <row r="15204">
          <cell r="K15204" t="str">
            <v>39140</v>
          </cell>
          <cell r="L15204" t="e">
            <v>#N/A</v>
          </cell>
        </row>
        <row r="15205">
          <cell r="K15205" t="str">
            <v>39140</v>
          </cell>
          <cell r="L15205" t="e">
            <v>#N/A</v>
          </cell>
        </row>
        <row r="15206">
          <cell r="K15206" t="str">
            <v>39140</v>
          </cell>
          <cell r="L15206" t="e">
            <v>#N/A</v>
          </cell>
        </row>
        <row r="15207">
          <cell r="K15207" t="str">
            <v>39140</v>
          </cell>
          <cell r="L15207" t="e">
            <v>#N/A</v>
          </cell>
        </row>
        <row r="15208">
          <cell r="K15208" t="str">
            <v>39140</v>
          </cell>
          <cell r="L15208" t="e">
            <v>#N/A</v>
          </cell>
        </row>
        <row r="15209">
          <cell r="K15209" t="str">
            <v>39140</v>
          </cell>
          <cell r="L15209" t="e">
            <v>#N/A</v>
          </cell>
        </row>
        <row r="15210">
          <cell r="K15210" t="str">
            <v>39140</v>
          </cell>
          <cell r="L15210" t="e">
            <v>#N/A</v>
          </cell>
        </row>
        <row r="15211">
          <cell r="K15211" t="str">
            <v>39140</v>
          </cell>
          <cell r="L15211" t="e">
            <v>#N/A</v>
          </cell>
        </row>
        <row r="15212">
          <cell r="K15212" t="str">
            <v>39140</v>
          </cell>
          <cell r="L15212" t="e">
            <v>#N/A</v>
          </cell>
        </row>
        <row r="15213">
          <cell r="K15213" t="str">
            <v>39140</v>
          </cell>
          <cell r="L15213" t="e">
            <v>#N/A</v>
          </cell>
        </row>
        <row r="15214">
          <cell r="K15214" t="str">
            <v>39140</v>
          </cell>
          <cell r="L15214" t="e">
            <v>#N/A</v>
          </cell>
        </row>
        <row r="15215">
          <cell r="K15215" t="str">
            <v>39140</v>
          </cell>
          <cell r="L15215" t="e">
            <v>#N/A</v>
          </cell>
        </row>
        <row r="15216">
          <cell r="K15216" t="str">
            <v>39140</v>
          </cell>
          <cell r="L15216" t="e">
            <v>#N/A</v>
          </cell>
        </row>
        <row r="15217">
          <cell r="K15217" t="str">
            <v>39140</v>
          </cell>
          <cell r="L15217" t="e">
            <v>#N/A</v>
          </cell>
        </row>
        <row r="15218">
          <cell r="K15218" t="str">
            <v>39140</v>
          </cell>
          <cell r="L15218" t="e">
            <v>#N/A</v>
          </cell>
        </row>
        <row r="15219">
          <cell r="K15219" t="str">
            <v>39140</v>
          </cell>
          <cell r="L15219" t="e">
            <v>#N/A</v>
          </cell>
        </row>
        <row r="15220">
          <cell r="K15220" t="str">
            <v>39140</v>
          </cell>
          <cell r="L15220" t="e">
            <v>#N/A</v>
          </cell>
        </row>
        <row r="15221">
          <cell r="K15221" t="str">
            <v>39140</v>
          </cell>
          <cell r="L15221" t="e">
            <v>#N/A</v>
          </cell>
        </row>
        <row r="15222">
          <cell r="K15222" t="str">
            <v>39140</v>
          </cell>
          <cell r="L15222" t="e">
            <v>#N/A</v>
          </cell>
        </row>
        <row r="15223">
          <cell r="K15223" t="str">
            <v>39140</v>
          </cell>
          <cell r="L15223" t="e">
            <v>#N/A</v>
          </cell>
        </row>
        <row r="15224">
          <cell r="K15224" t="str">
            <v>39140</v>
          </cell>
          <cell r="L15224" t="e">
            <v>#N/A</v>
          </cell>
        </row>
        <row r="15225">
          <cell r="K15225" t="str">
            <v>39140</v>
          </cell>
          <cell r="L15225" t="e">
            <v>#N/A</v>
          </cell>
        </row>
        <row r="15226">
          <cell r="K15226" t="str">
            <v>39140</v>
          </cell>
          <cell r="L15226" t="e">
            <v>#N/A</v>
          </cell>
        </row>
        <row r="15227">
          <cell r="K15227" t="str">
            <v>39140</v>
          </cell>
          <cell r="L15227" t="e">
            <v>#N/A</v>
          </cell>
        </row>
        <row r="15228">
          <cell r="K15228" t="str">
            <v>39140</v>
          </cell>
          <cell r="L15228" t="e">
            <v>#N/A</v>
          </cell>
        </row>
        <row r="15229">
          <cell r="K15229" t="str">
            <v>39140</v>
          </cell>
          <cell r="L15229" t="e">
            <v>#N/A</v>
          </cell>
        </row>
        <row r="15230">
          <cell r="K15230" t="str">
            <v>39140</v>
          </cell>
          <cell r="L15230" t="e">
            <v>#N/A</v>
          </cell>
        </row>
        <row r="15231">
          <cell r="K15231" t="str">
            <v>39140</v>
          </cell>
          <cell r="L15231" t="e">
            <v>#N/A</v>
          </cell>
        </row>
        <row r="15232">
          <cell r="K15232" t="str">
            <v>39140</v>
          </cell>
          <cell r="L15232" t="e">
            <v>#N/A</v>
          </cell>
        </row>
        <row r="15233">
          <cell r="K15233" t="str">
            <v>39140</v>
          </cell>
          <cell r="L15233" t="e">
            <v>#N/A</v>
          </cell>
        </row>
        <row r="15234">
          <cell r="K15234" t="str">
            <v>39140</v>
          </cell>
          <cell r="L15234" t="e">
            <v>#N/A</v>
          </cell>
        </row>
        <row r="15235">
          <cell r="K15235" t="str">
            <v>39140</v>
          </cell>
          <cell r="L15235" t="e">
            <v>#N/A</v>
          </cell>
        </row>
        <row r="15236">
          <cell r="K15236" t="str">
            <v>39140</v>
          </cell>
          <cell r="L15236" t="e">
            <v>#N/A</v>
          </cell>
        </row>
        <row r="15237">
          <cell r="K15237" t="str">
            <v>39140</v>
          </cell>
          <cell r="L15237" t="e">
            <v>#N/A</v>
          </cell>
        </row>
        <row r="15238">
          <cell r="K15238" t="str">
            <v>39140</v>
          </cell>
          <cell r="L15238" t="e">
            <v>#N/A</v>
          </cell>
        </row>
        <row r="15239">
          <cell r="K15239" t="str">
            <v>39140</v>
          </cell>
          <cell r="L15239" t="e">
            <v>#N/A</v>
          </cell>
        </row>
        <row r="15240">
          <cell r="K15240" t="str">
            <v>39140</v>
          </cell>
          <cell r="L15240" t="e">
            <v>#N/A</v>
          </cell>
        </row>
        <row r="15241">
          <cell r="K15241" t="str">
            <v>39140</v>
          </cell>
          <cell r="L15241" t="e">
            <v>#N/A</v>
          </cell>
        </row>
        <row r="15242">
          <cell r="K15242" t="str">
            <v>39140</v>
          </cell>
          <cell r="L15242" t="e">
            <v>#N/A</v>
          </cell>
        </row>
        <row r="15243">
          <cell r="K15243" t="str">
            <v>39140</v>
          </cell>
          <cell r="L15243" t="e">
            <v>#N/A</v>
          </cell>
        </row>
        <row r="15244">
          <cell r="K15244" t="str">
            <v>39140</v>
          </cell>
          <cell r="L15244" t="e">
            <v>#N/A</v>
          </cell>
        </row>
        <row r="15245">
          <cell r="K15245" t="str">
            <v>39140</v>
          </cell>
          <cell r="L15245" t="e">
            <v>#N/A</v>
          </cell>
        </row>
        <row r="15246">
          <cell r="K15246" t="str">
            <v>39140</v>
          </cell>
          <cell r="L15246" t="e">
            <v>#N/A</v>
          </cell>
        </row>
        <row r="15247">
          <cell r="K15247" t="str">
            <v>39140</v>
          </cell>
          <cell r="L15247" t="e">
            <v>#N/A</v>
          </cell>
        </row>
        <row r="15248">
          <cell r="K15248" t="str">
            <v>39140</v>
          </cell>
          <cell r="L15248" t="e">
            <v>#N/A</v>
          </cell>
        </row>
        <row r="15249">
          <cell r="K15249" t="str">
            <v>39140</v>
          </cell>
          <cell r="L15249" t="e">
            <v>#N/A</v>
          </cell>
        </row>
        <row r="15250">
          <cell r="K15250" t="str">
            <v>39140</v>
          </cell>
          <cell r="L15250" t="e">
            <v>#N/A</v>
          </cell>
        </row>
        <row r="15251">
          <cell r="K15251" t="str">
            <v>39140</v>
          </cell>
          <cell r="L15251" t="e">
            <v>#N/A</v>
          </cell>
        </row>
        <row r="15252">
          <cell r="K15252" t="str">
            <v>39140</v>
          </cell>
          <cell r="L15252" t="e">
            <v>#N/A</v>
          </cell>
        </row>
        <row r="15253">
          <cell r="K15253" t="str">
            <v>39130</v>
          </cell>
          <cell r="L15253" t="e">
            <v>#N/A</v>
          </cell>
        </row>
        <row r="15254">
          <cell r="L15254" t="e">
            <v>#N/A</v>
          </cell>
        </row>
        <row r="15255">
          <cell r="L15255" t="e">
            <v>#N/A</v>
          </cell>
        </row>
        <row r="15256">
          <cell r="L15256" t="e">
            <v>#N/A</v>
          </cell>
        </row>
        <row r="15257">
          <cell r="L15257" t="e">
            <v>#N/A</v>
          </cell>
        </row>
        <row r="15258">
          <cell r="L15258" t="e">
            <v>#N/A</v>
          </cell>
        </row>
        <row r="15259">
          <cell r="L15259" t="e">
            <v>#N/A</v>
          </cell>
        </row>
        <row r="15260">
          <cell r="L15260" t="e">
            <v>#N/A</v>
          </cell>
        </row>
        <row r="15261">
          <cell r="L15261" t="e">
            <v>#N/A</v>
          </cell>
        </row>
        <row r="15262">
          <cell r="L15262" t="e">
            <v>#N/A</v>
          </cell>
        </row>
        <row r="15263">
          <cell r="L15263" t="e">
            <v>#N/A</v>
          </cell>
        </row>
        <row r="15264">
          <cell r="L15264" t="e">
            <v>#N/A</v>
          </cell>
        </row>
        <row r="15265">
          <cell r="L15265" t="e">
            <v>#N/A</v>
          </cell>
        </row>
        <row r="15266">
          <cell r="L15266" t="e">
            <v>#N/A</v>
          </cell>
        </row>
        <row r="15267">
          <cell r="L15267" t="e">
            <v>#N/A</v>
          </cell>
        </row>
        <row r="15268">
          <cell r="L15268" t="e">
            <v>#N/A</v>
          </cell>
        </row>
        <row r="15269">
          <cell r="L15269" t="e">
            <v>#N/A</v>
          </cell>
        </row>
        <row r="15270">
          <cell r="L15270" t="e">
            <v>#N/A</v>
          </cell>
        </row>
        <row r="15271">
          <cell r="K15271" t="str">
            <v>39141</v>
          </cell>
          <cell r="L15271" t="e">
            <v>#N/A</v>
          </cell>
        </row>
        <row r="15272">
          <cell r="K15272" t="str">
            <v>39141</v>
          </cell>
          <cell r="L15272" t="e">
            <v>#N/A</v>
          </cell>
        </row>
        <row r="15273">
          <cell r="K15273" t="str">
            <v>39141</v>
          </cell>
          <cell r="L15273" t="e">
            <v>#N/A</v>
          </cell>
        </row>
        <row r="15274">
          <cell r="K15274" t="str">
            <v>39141</v>
          </cell>
          <cell r="L15274" t="e">
            <v>#N/A</v>
          </cell>
        </row>
        <row r="15275">
          <cell r="K15275" t="str">
            <v>39141</v>
          </cell>
          <cell r="L15275" t="e">
            <v>#N/A</v>
          </cell>
        </row>
        <row r="15276">
          <cell r="K15276" t="str">
            <v>39141</v>
          </cell>
          <cell r="L15276" t="e">
            <v>#N/A</v>
          </cell>
        </row>
        <row r="15277">
          <cell r="K15277" t="str">
            <v>39141</v>
          </cell>
          <cell r="L15277" t="e">
            <v>#N/A</v>
          </cell>
        </row>
        <row r="15278">
          <cell r="K15278" t="str">
            <v>39141</v>
          </cell>
          <cell r="L15278" t="e">
            <v>#N/A</v>
          </cell>
        </row>
        <row r="15279">
          <cell r="K15279" t="str">
            <v>39141</v>
          </cell>
          <cell r="L15279" t="e">
            <v>#N/A</v>
          </cell>
        </row>
        <row r="15280">
          <cell r="K15280" t="str">
            <v>39141</v>
          </cell>
          <cell r="L15280" t="e">
            <v>#N/A</v>
          </cell>
        </row>
        <row r="15281">
          <cell r="K15281" t="str">
            <v>39141</v>
          </cell>
          <cell r="L15281" t="e">
            <v>#N/A</v>
          </cell>
        </row>
        <row r="15282">
          <cell r="K15282" t="str">
            <v>39141</v>
          </cell>
          <cell r="L15282" t="e">
            <v>#N/A</v>
          </cell>
        </row>
        <row r="15283">
          <cell r="K15283" t="str">
            <v>39141</v>
          </cell>
          <cell r="L15283" t="e">
            <v>#N/A</v>
          </cell>
        </row>
        <row r="15284">
          <cell r="K15284" t="str">
            <v>39141</v>
          </cell>
          <cell r="L15284" t="e">
            <v>#N/A</v>
          </cell>
        </row>
        <row r="15285">
          <cell r="K15285" t="str">
            <v>39141</v>
          </cell>
          <cell r="L15285" t="e">
            <v>#N/A</v>
          </cell>
        </row>
        <row r="15286">
          <cell r="K15286" t="str">
            <v>39141</v>
          </cell>
          <cell r="L15286" t="e">
            <v>#N/A</v>
          </cell>
        </row>
        <row r="15287">
          <cell r="K15287" t="str">
            <v>39141</v>
          </cell>
          <cell r="L15287" t="e">
            <v>#N/A</v>
          </cell>
        </row>
        <row r="15288">
          <cell r="K15288" t="str">
            <v>39141</v>
          </cell>
          <cell r="L15288" t="e">
            <v>#N/A</v>
          </cell>
        </row>
        <row r="15289">
          <cell r="K15289" t="str">
            <v>39141</v>
          </cell>
          <cell r="L15289" t="e">
            <v>#N/A</v>
          </cell>
        </row>
        <row r="15290">
          <cell r="K15290" t="str">
            <v>39141</v>
          </cell>
          <cell r="L15290" t="e">
            <v>#N/A</v>
          </cell>
        </row>
        <row r="15291">
          <cell r="K15291" t="str">
            <v>39141</v>
          </cell>
          <cell r="L15291" t="e">
            <v>#N/A</v>
          </cell>
        </row>
        <row r="15292">
          <cell r="K15292" t="str">
            <v>39141</v>
          </cell>
          <cell r="L15292" t="e">
            <v>#N/A</v>
          </cell>
        </row>
        <row r="15293">
          <cell r="K15293" t="str">
            <v>39141</v>
          </cell>
          <cell r="L15293" t="e">
            <v>#N/A</v>
          </cell>
        </row>
        <row r="15294">
          <cell r="K15294" t="str">
            <v>39141</v>
          </cell>
          <cell r="L15294" t="e">
            <v>#N/A</v>
          </cell>
        </row>
        <row r="15295">
          <cell r="K15295" t="str">
            <v>39144</v>
          </cell>
          <cell r="L15295" t="e">
            <v>#N/A</v>
          </cell>
        </row>
        <row r="15296">
          <cell r="K15296" t="str">
            <v>39144</v>
          </cell>
          <cell r="L15296" t="e">
            <v>#N/A</v>
          </cell>
        </row>
        <row r="15297">
          <cell r="K15297" t="str">
            <v>39144</v>
          </cell>
          <cell r="L15297" t="e">
            <v>#N/A</v>
          </cell>
        </row>
        <row r="15298">
          <cell r="K15298" t="str">
            <v>39144</v>
          </cell>
          <cell r="L15298" t="e">
            <v>#N/A</v>
          </cell>
        </row>
        <row r="15299">
          <cell r="K15299" t="str">
            <v>39144</v>
          </cell>
          <cell r="L15299" t="e">
            <v>#N/A</v>
          </cell>
        </row>
        <row r="15300">
          <cell r="K15300" t="str">
            <v>39144</v>
          </cell>
          <cell r="L15300" t="e">
            <v>#N/A</v>
          </cell>
        </row>
        <row r="15301">
          <cell r="K15301" t="str">
            <v>39144</v>
          </cell>
          <cell r="L15301" t="e">
            <v>#N/A</v>
          </cell>
        </row>
        <row r="15302">
          <cell r="K15302" t="str">
            <v>39144</v>
          </cell>
          <cell r="L15302" t="e">
            <v>#N/A</v>
          </cell>
        </row>
        <row r="15303">
          <cell r="K15303" t="str">
            <v>39144</v>
          </cell>
          <cell r="L15303" t="e">
            <v>#N/A</v>
          </cell>
        </row>
        <row r="15304">
          <cell r="K15304" t="str">
            <v>39144</v>
          </cell>
          <cell r="L15304" t="e">
            <v>#N/A</v>
          </cell>
        </row>
        <row r="15305">
          <cell r="K15305" t="str">
            <v>39144</v>
          </cell>
          <cell r="L15305" t="e">
            <v>#N/A</v>
          </cell>
        </row>
        <row r="15306">
          <cell r="K15306" t="str">
            <v>39144</v>
          </cell>
          <cell r="L15306" t="e">
            <v>#N/A</v>
          </cell>
        </row>
        <row r="15307">
          <cell r="K15307" t="str">
            <v>39144</v>
          </cell>
          <cell r="L15307" t="e">
            <v>#N/A</v>
          </cell>
        </row>
        <row r="15308">
          <cell r="K15308" t="str">
            <v>39144</v>
          </cell>
          <cell r="L15308" t="e">
            <v>#N/A</v>
          </cell>
        </row>
        <row r="15309">
          <cell r="K15309" t="str">
            <v>39144</v>
          </cell>
          <cell r="L15309" t="e">
            <v>#N/A</v>
          </cell>
        </row>
        <row r="15310">
          <cell r="K15310" t="str">
            <v>39144</v>
          </cell>
          <cell r="L15310" t="e">
            <v>#N/A</v>
          </cell>
        </row>
        <row r="15311">
          <cell r="K15311" t="str">
            <v>39144</v>
          </cell>
          <cell r="L15311" t="e">
            <v>#N/A</v>
          </cell>
        </row>
        <row r="15312">
          <cell r="K15312" t="str">
            <v>39144</v>
          </cell>
          <cell r="L15312" t="e">
            <v>#N/A</v>
          </cell>
        </row>
        <row r="15313">
          <cell r="K15313" t="str">
            <v>39144</v>
          </cell>
          <cell r="L15313" t="e">
            <v>#N/A</v>
          </cell>
        </row>
        <row r="15314">
          <cell r="K15314" t="str">
            <v>39144</v>
          </cell>
          <cell r="L15314" t="e">
            <v>#N/A</v>
          </cell>
        </row>
        <row r="15315">
          <cell r="K15315" t="str">
            <v>39144</v>
          </cell>
          <cell r="L15315" t="e">
            <v>#N/A</v>
          </cell>
        </row>
        <row r="15316">
          <cell r="K15316" t="str">
            <v>39144</v>
          </cell>
          <cell r="L15316" t="e">
            <v>#N/A</v>
          </cell>
        </row>
        <row r="15317">
          <cell r="K15317" t="str">
            <v>39144</v>
          </cell>
          <cell r="L15317" t="e">
            <v>#N/A</v>
          </cell>
        </row>
        <row r="15318">
          <cell r="K15318" t="str">
            <v>39144</v>
          </cell>
          <cell r="L15318" t="e">
            <v>#N/A</v>
          </cell>
        </row>
        <row r="15319">
          <cell r="K15319" t="str">
            <v>39144</v>
          </cell>
          <cell r="L15319" t="e">
            <v>#N/A</v>
          </cell>
        </row>
        <row r="15320">
          <cell r="K15320" t="str">
            <v>39144</v>
          </cell>
          <cell r="L15320" t="e">
            <v>#N/A</v>
          </cell>
        </row>
        <row r="15321">
          <cell r="K15321" t="str">
            <v>39144</v>
          </cell>
          <cell r="L15321" t="e">
            <v>#N/A</v>
          </cell>
        </row>
        <row r="15322">
          <cell r="K15322" t="str">
            <v>39144</v>
          </cell>
          <cell r="L15322" t="e">
            <v>#N/A</v>
          </cell>
        </row>
        <row r="15323">
          <cell r="K15323" t="str">
            <v>39144</v>
          </cell>
          <cell r="L15323" t="e">
            <v>#N/A</v>
          </cell>
        </row>
        <row r="15324">
          <cell r="K15324" t="str">
            <v>39144</v>
          </cell>
          <cell r="L15324" t="e">
            <v>#N/A</v>
          </cell>
        </row>
        <row r="15325">
          <cell r="K15325" t="str">
            <v>39144</v>
          </cell>
          <cell r="L15325" t="e">
            <v>#N/A</v>
          </cell>
        </row>
        <row r="15326">
          <cell r="K15326" t="str">
            <v>39144</v>
          </cell>
          <cell r="L15326" t="e">
            <v>#N/A</v>
          </cell>
        </row>
        <row r="15327">
          <cell r="K15327" t="str">
            <v>39144</v>
          </cell>
          <cell r="L15327" t="e">
            <v>#N/A</v>
          </cell>
        </row>
        <row r="15328">
          <cell r="K15328" t="str">
            <v>39144</v>
          </cell>
          <cell r="L15328" t="e">
            <v>#N/A</v>
          </cell>
        </row>
        <row r="15329">
          <cell r="K15329" t="str">
            <v>39144</v>
          </cell>
          <cell r="L15329" t="e">
            <v>#N/A</v>
          </cell>
        </row>
        <row r="15330">
          <cell r="K15330" t="str">
            <v>39144</v>
          </cell>
          <cell r="L15330" t="e">
            <v>#N/A</v>
          </cell>
        </row>
        <row r="15331">
          <cell r="K15331" t="str">
            <v>39144</v>
          </cell>
          <cell r="L15331" t="e">
            <v>#N/A</v>
          </cell>
        </row>
        <row r="15332">
          <cell r="K15332" t="str">
            <v>39144</v>
          </cell>
          <cell r="L15332" t="e">
            <v>#N/A</v>
          </cell>
        </row>
        <row r="15333">
          <cell r="K15333" t="str">
            <v>39144</v>
          </cell>
          <cell r="L15333" t="e">
            <v>#N/A</v>
          </cell>
        </row>
        <row r="15334">
          <cell r="K15334" t="str">
            <v>39144</v>
          </cell>
          <cell r="L15334" t="e">
            <v>#N/A</v>
          </cell>
        </row>
        <row r="15335">
          <cell r="K15335" t="str">
            <v>39144</v>
          </cell>
          <cell r="L15335" t="e">
            <v>#N/A</v>
          </cell>
        </row>
        <row r="15336">
          <cell r="K15336" t="str">
            <v>39144</v>
          </cell>
          <cell r="L15336" t="e">
            <v>#N/A</v>
          </cell>
        </row>
        <row r="15337">
          <cell r="K15337" t="str">
            <v>39144</v>
          </cell>
          <cell r="L15337" t="e">
            <v>#N/A</v>
          </cell>
        </row>
        <row r="15338">
          <cell r="K15338" t="str">
            <v>39144</v>
          </cell>
          <cell r="L15338" t="e">
            <v>#N/A</v>
          </cell>
        </row>
        <row r="15339">
          <cell r="K15339" t="str">
            <v>39144</v>
          </cell>
          <cell r="L15339" t="e">
            <v>#N/A</v>
          </cell>
        </row>
        <row r="15340">
          <cell r="K15340" t="str">
            <v>39144</v>
          </cell>
          <cell r="L15340" t="e">
            <v>#N/A</v>
          </cell>
        </row>
        <row r="15341">
          <cell r="K15341" t="str">
            <v>39144</v>
          </cell>
          <cell r="L15341" t="e">
            <v>#N/A</v>
          </cell>
        </row>
        <row r="15342">
          <cell r="K15342" t="str">
            <v>39144</v>
          </cell>
          <cell r="L15342" t="e">
            <v>#N/A</v>
          </cell>
        </row>
        <row r="15343">
          <cell r="K15343" t="str">
            <v>39144</v>
          </cell>
          <cell r="L15343" t="e">
            <v>#N/A</v>
          </cell>
        </row>
        <row r="15344">
          <cell r="K15344" t="str">
            <v>39144</v>
          </cell>
          <cell r="L15344" t="e">
            <v>#N/A</v>
          </cell>
        </row>
        <row r="15345">
          <cell r="K15345" t="str">
            <v>39144</v>
          </cell>
          <cell r="L15345" t="e">
            <v>#N/A</v>
          </cell>
        </row>
        <row r="15346">
          <cell r="K15346" t="str">
            <v>39144</v>
          </cell>
          <cell r="L15346" t="e">
            <v>#N/A</v>
          </cell>
        </row>
        <row r="15347">
          <cell r="K15347" t="str">
            <v>39144</v>
          </cell>
          <cell r="L15347" t="e">
            <v>#N/A</v>
          </cell>
        </row>
        <row r="15348">
          <cell r="K15348" t="str">
            <v>39144</v>
          </cell>
          <cell r="L15348" t="e">
            <v>#N/A</v>
          </cell>
        </row>
        <row r="15349">
          <cell r="K15349" t="str">
            <v>39144</v>
          </cell>
          <cell r="L15349" t="e">
            <v>#N/A</v>
          </cell>
        </row>
        <row r="15350">
          <cell r="K15350" t="str">
            <v>39144</v>
          </cell>
          <cell r="L15350" t="e">
            <v>#N/A</v>
          </cell>
        </row>
        <row r="15351">
          <cell r="K15351" t="str">
            <v>39144</v>
          </cell>
          <cell r="L15351" t="e">
            <v>#N/A</v>
          </cell>
        </row>
        <row r="15352">
          <cell r="K15352" t="str">
            <v>39144</v>
          </cell>
          <cell r="L15352" t="e">
            <v>#N/A</v>
          </cell>
        </row>
        <row r="15353">
          <cell r="K15353" t="str">
            <v>39144</v>
          </cell>
          <cell r="L15353" t="e">
            <v>#N/A</v>
          </cell>
        </row>
        <row r="15354">
          <cell r="K15354" t="str">
            <v>39144</v>
          </cell>
          <cell r="L15354" t="e">
            <v>#N/A</v>
          </cell>
        </row>
        <row r="15355">
          <cell r="K15355" t="str">
            <v>39144</v>
          </cell>
          <cell r="L15355" t="e">
            <v>#N/A</v>
          </cell>
        </row>
        <row r="15356">
          <cell r="K15356" t="str">
            <v>39144</v>
          </cell>
          <cell r="L15356" t="e">
            <v>#N/A</v>
          </cell>
        </row>
        <row r="15357">
          <cell r="K15357" t="str">
            <v>39144</v>
          </cell>
          <cell r="L15357" t="e">
            <v>#N/A</v>
          </cell>
        </row>
        <row r="15358">
          <cell r="K15358" t="str">
            <v>39144</v>
          </cell>
          <cell r="L15358" t="e">
            <v>#N/A</v>
          </cell>
        </row>
        <row r="15359">
          <cell r="K15359" t="str">
            <v>39144</v>
          </cell>
          <cell r="L15359" t="e">
            <v>#N/A</v>
          </cell>
        </row>
        <row r="15360">
          <cell r="K15360" t="str">
            <v>39144</v>
          </cell>
          <cell r="L15360" t="e">
            <v>#N/A</v>
          </cell>
        </row>
        <row r="15361">
          <cell r="K15361" t="str">
            <v>39144</v>
          </cell>
          <cell r="L15361" t="e">
            <v>#N/A</v>
          </cell>
        </row>
        <row r="15362">
          <cell r="K15362" t="str">
            <v>39144</v>
          </cell>
          <cell r="L15362" t="e">
            <v>#N/A</v>
          </cell>
        </row>
        <row r="15363">
          <cell r="K15363" t="str">
            <v>39144</v>
          </cell>
          <cell r="L15363" t="e">
            <v>#N/A</v>
          </cell>
        </row>
        <row r="15364">
          <cell r="K15364" t="str">
            <v>39144</v>
          </cell>
          <cell r="L15364" t="e">
            <v>#N/A</v>
          </cell>
        </row>
        <row r="15365">
          <cell r="K15365" t="str">
            <v>39144</v>
          </cell>
          <cell r="L15365" t="e">
            <v>#N/A</v>
          </cell>
        </row>
        <row r="15366">
          <cell r="K15366" t="str">
            <v>39144</v>
          </cell>
          <cell r="L15366" t="e">
            <v>#N/A</v>
          </cell>
        </row>
        <row r="15367">
          <cell r="K15367" t="str">
            <v>39144</v>
          </cell>
          <cell r="L15367" t="e">
            <v>#N/A</v>
          </cell>
        </row>
        <row r="15368">
          <cell r="K15368" t="str">
            <v>39144</v>
          </cell>
          <cell r="L15368" t="e">
            <v>#N/A</v>
          </cell>
        </row>
        <row r="15369">
          <cell r="K15369" t="str">
            <v>39144</v>
          </cell>
          <cell r="L15369" t="e">
            <v>#N/A</v>
          </cell>
        </row>
        <row r="15370">
          <cell r="K15370" t="str">
            <v>39144</v>
          </cell>
          <cell r="L15370" t="e">
            <v>#N/A</v>
          </cell>
        </row>
        <row r="15371">
          <cell r="K15371" t="str">
            <v>39144</v>
          </cell>
          <cell r="L15371" t="e">
            <v>#N/A</v>
          </cell>
        </row>
        <row r="15372">
          <cell r="K15372" t="str">
            <v>39144</v>
          </cell>
          <cell r="L15372" t="e">
            <v>#N/A</v>
          </cell>
        </row>
        <row r="15373">
          <cell r="K15373" t="str">
            <v>39144</v>
          </cell>
          <cell r="L15373" t="e">
            <v>#N/A</v>
          </cell>
        </row>
        <row r="15374">
          <cell r="K15374" t="str">
            <v>39144</v>
          </cell>
          <cell r="L15374" t="e">
            <v>#N/A</v>
          </cell>
        </row>
        <row r="15375">
          <cell r="K15375" t="str">
            <v>39144</v>
          </cell>
          <cell r="L15375" t="e">
            <v>#N/A</v>
          </cell>
        </row>
        <row r="15376">
          <cell r="K15376" t="str">
            <v>39144</v>
          </cell>
          <cell r="L15376" t="e">
            <v>#N/A</v>
          </cell>
        </row>
        <row r="15377">
          <cell r="K15377" t="str">
            <v>39144</v>
          </cell>
          <cell r="L15377" t="e">
            <v>#N/A</v>
          </cell>
        </row>
        <row r="15378">
          <cell r="K15378" t="str">
            <v>39144</v>
          </cell>
          <cell r="L15378" t="e">
            <v>#N/A</v>
          </cell>
        </row>
        <row r="15379">
          <cell r="K15379" t="str">
            <v>39144</v>
          </cell>
          <cell r="L15379" t="e">
            <v>#N/A</v>
          </cell>
        </row>
        <row r="15380">
          <cell r="K15380" t="str">
            <v>39144</v>
          </cell>
          <cell r="L15380" t="e">
            <v>#N/A</v>
          </cell>
        </row>
        <row r="15381">
          <cell r="K15381" t="str">
            <v>39144</v>
          </cell>
          <cell r="L15381" t="e">
            <v>#N/A</v>
          </cell>
        </row>
        <row r="15382">
          <cell r="K15382" t="str">
            <v>39144</v>
          </cell>
          <cell r="L15382" t="e">
            <v>#N/A</v>
          </cell>
        </row>
        <row r="15383">
          <cell r="K15383" t="str">
            <v>39144</v>
          </cell>
          <cell r="L15383" t="e">
            <v>#N/A</v>
          </cell>
        </row>
        <row r="15384">
          <cell r="K15384" t="str">
            <v>39144</v>
          </cell>
          <cell r="L15384" t="e">
            <v>#N/A</v>
          </cell>
        </row>
        <row r="15385">
          <cell r="K15385" t="str">
            <v>39144</v>
          </cell>
          <cell r="L15385" t="e">
            <v>#N/A</v>
          </cell>
        </row>
        <row r="15386">
          <cell r="K15386" t="str">
            <v>39144</v>
          </cell>
          <cell r="L15386" t="e">
            <v>#N/A</v>
          </cell>
        </row>
        <row r="15387">
          <cell r="K15387" t="str">
            <v>39144</v>
          </cell>
          <cell r="L15387" t="e">
            <v>#N/A</v>
          </cell>
        </row>
        <row r="15388">
          <cell r="K15388" t="str">
            <v>39144</v>
          </cell>
          <cell r="L15388" t="e">
            <v>#N/A</v>
          </cell>
        </row>
        <row r="15389">
          <cell r="K15389" t="str">
            <v>39144</v>
          </cell>
          <cell r="L15389" t="e">
            <v>#N/A</v>
          </cell>
        </row>
        <row r="15390">
          <cell r="K15390" t="str">
            <v>39144</v>
          </cell>
          <cell r="L15390" t="e">
            <v>#N/A</v>
          </cell>
        </row>
        <row r="15391">
          <cell r="K15391" t="str">
            <v>39144</v>
          </cell>
          <cell r="L15391" t="e">
            <v>#N/A</v>
          </cell>
        </row>
        <row r="15392">
          <cell r="K15392" t="str">
            <v>39144</v>
          </cell>
          <cell r="L15392" t="e">
            <v>#N/A</v>
          </cell>
        </row>
        <row r="15393">
          <cell r="K15393" t="str">
            <v>39144</v>
          </cell>
          <cell r="L15393" t="e">
            <v>#N/A</v>
          </cell>
        </row>
        <row r="15394">
          <cell r="K15394" t="str">
            <v>39144</v>
          </cell>
          <cell r="L15394" t="e">
            <v>#N/A</v>
          </cell>
        </row>
        <row r="15395">
          <cell r="K15395" t="str">
            <v>39144</v>
          </cell>
          <cell r="L15395" t="e">
            <v>#N/A</v>
          </cell>
        </row>
        <row r="15396">
          <cell r="K15396" t="str">
            <v>39144</v>
          </cell>
          <cell r="L15396" t="e">
            <v>#N/A</v>
          </cell>
        </row>
        <row r="15397">
          <cell r="K15397" t="str">
            <v>39144</v>
          </cell>
          <cell r="L15397" t="e">
            <v>#N/A</v>
          </cell>
        </row>
        <row r="15398">
          <cell r="K15398" t="str">
            <v>39144</v>
          </cell>
          <cell r="L15398" t="e">
            <v>#N/A</v>
          </cell>
        </row>
        <row r="15399">
          <cell r="K15399" t="str">
            <v>39144</v>
          </cell>
          <cell r="L15399" t="e">
            <v>#N/A</v>
          </cell>
        </row>
        <row r="15400">
          <cell r="K15400" t="str">
            <v>39144</v>
          </cell>
          <cell r="L15400" t="e">
            <v>#N/A</v>
          </cell>
        </row>
        <row r="15401">
          <cell r="K15401" t="str">
            <v>39144</v>
          </cell>
          <cell r="L15401" t="e">
            <v>#N/A</v>
          </cell>
        </row>
        <row r="15402">
          <cell r="K15402" t="str">
            <v>39144</v>
          </cell>
          <cell r="L15402" t="e">
            <v>#N/A</v>
          </cell>
        </row>
        <row r="15403">
          <cell r="K15403" t="str">
            <v>39144</v>
          </cell>
          <cell r="L15403" t="e">
            <v>#N/A</v>
          </cell>
        </row>
        <row r="15404">
          <cell r="K15404" t="str">
            <v>39144</v>
          </cell>
          <cell r="L15404" t="e">
            <v>#N/A</v>
          </cell>
        </row>
        <row r="15405">
          <cell r="K15405" t="str">
            <v>39144</v>
          </cell>
          <cell r="L15405" t="e">
            <v>#N/A</v>
          </cell>
        </row>
        <row r="15406">
          <cell r="K15406" t="str">
            <v>39144</v>
          </cell>
          <cell r="L15406" t="e">
            <v>#N/A</v>
          </cell>
        </row>
        <row r="15407">
          <cell r="K15407" t="str">
            <v>39144</v>
          </cell>
          <cell r="L15407" t="e">
            <v>#N/A</v>
          </cell>
        </row>
        <row r="15408">
          <cell r="K15408" t="str">
            <v>39144</v>
          </cell>
          <cell r="L15408" t="e">
            <v>#N/A</v>
          </cell>
        </row>
        <row r="15409">
          <cell r="K15409" t="str">
            <v>39144</v>
          </cell>
          <cell r="L15409" t="e">
            <v>#N/A</v>
          </cell>
        </row>
        <row r="15410">
          <cell r="K15410" t="str">
            <v>39144</v>
          </cell>
          <cell r="L15410" t="e">
            <v>#N/A</v>
          </cell>
        </row>
        <row r="15411">
          <cell r="K15411" t="str">
            <v>39131</v>
          </cell>
          <cell r="L15411" t="e">
            <v>#N/A</v>
          </cell>
        </row>
        <row r="15412">
          <cell r="K15412" t="str">
            <v>39131</v>
          </cell>
          <cell r="L15412" t="e">
            <v>#N/A</v>
          </cell>
        </row>
        <row r="15413">
          <cell r="K15413" t="str">
            <v>39131</v>
          </cell>
          <cell r="L15413" t="e">
            <v>#N/A</v>
          </cell>
        </row>
        <row r="15414">
          <cell r="K15414" t="str">
            <v>39131</v>
          </cell>
          <cell r="L15414" t="e">
            <v>#N/A</v>
          </cell>
        </row>
        <row r="15415">
          <cell r="K15415" t="str">
            <v>39131</v>
          </cell>
          <cell r="L15415" t="e">
            <v>#N/A</v>
          </cell>
        </row>
        <row r="15416">
          <cell r="K15416" t="str">
            <v>39131</v>
          </cell>
          <cell r="L15416" t="e">
            <v>#N/A</v>
          </cell>
        </row>
        <row r="15417">
          <cell r="K15417" t="str">
            <v>39131</v>
          </cell>
          <cell r="L15417" t="e">
            <v>#N/A</v>
          </cell>
        </row>
        <row r="15418">
          <cell r="K15418" t="str">
            <v>39131</v>
          </cell>
          <cell r="L15418" t="e">
            <v>#N/A</v>
          </cell>
        </row>
        <row r="15419">
          <cell r="K15419" t="str">
            <v>39131</v>
          </cell>
          <cell r="L15419" t="e">
            <v>#N/A</v>
          </cell>
        </row>
        <row r="15420">
          <cell r="K15420" t="str">
            <v>39131</v>
          </cell>
          <cell r="L15420" t="e">
            <v>#N/A</v>
          </cell>
        </row>
        <row r="15421">
          <cell r="K15421" t="str">
            <v>39131</v>
          </cell>
          <cell r="L15421" t="e">
            <v>#N/A</v>
          </cell>
        </row>
        <row r="15422">
          <cell r="K15422" t="str">
            <v>39131</v>
          </cell>
          <cell r="L15422" t="e">
            <v>#N/A</v>
          </cell>
        </row>
        <row r="15423">
          <cell r="K15423" t="str">
            <v>39131</v>
          </cell>
          <cell r="L15423" t="e">
            <v>#N/A</v>
          </cell>
        </row>
        <row r="15424">
          <cell r="K15424" t="str">
            <v>39131</v>
          </cell>
          <cell r="L15424" t="e">
            <v>#N/A</v>
          </cell>
        </row>
        <row r="15425">
          <cell r="K15425" t="str">
            <v>39131</v>
          </cell>
          <cell r="L15425" t="e">
            <v>#N/A</v>
          </cell>
        </row>
        <row r="15426">
          <cell r="K15426" t="str">
            <v>39131</v>
          </cell>
          <cell r="L15426" t="e">
            <v>#N/A</v>
          </cell>
        </row>
        <row r="15427">
          <cell r="K15427" t="str">
            <v>39131</v>
          </cell>
          <cell r="L15427" t="e">
            <v>#N/A</v>
          </cell>
        </row>
        <row r="15428">
          <cell r="K15428" t="str">
            <v>39131</v>
          </cell>
          <cell r="L15428" t="e">
            <v>#N/A</v>
          </cell>
        </row>
        <row r="15429">
          <cell r="K15429" t="str">
            <v>39131</v>
          </cell>
          <cell r="L15429" t="e">
            <v>#N/A</v>
          </cell>
        </row>
        <row r="15430">
          <cell r="K15430" t="str">
            <v>39131</v>
          </cell>
          <cell r="L15430" t="e">
            <v>#N/A</v>
          </cell>
        </row>
        <row r="15431">
          <cell r="K15431" t="str">
            <v>39131</v>
          </cell>
          <cell r="L15431" t="e">
            <v>#N/A</v>
          </cell>
        </row>
        <row r="15432">
          <cell r="K15432" t="str">
            <v>39131</v>
          </cell>
          <cell r="L15432" t="e">
            <v>#N/A</v>
          </cell>
        </row>
        <row r="15433">
          <cell r="K15433" t="str">
            <v>39131</v>
          </cell>
          <cell r="L15433" t="e">
            <v>#N/A</v>
          </cell>
        </row>
        <row r="15434">
          <cell r="K15434" t="str">
            <v>39130</v>
          </cell>
          <cell r="L15434" t="e">
            <v>#N/A</v>
          </cell>
        </row>
        <row r="15435">
          <cell r="K15435" t="str">
            <v>39130</v>
          </cell>
          <cell r="L15435" t="e">
            <v>#N/A</v>
          </cell>
        </row>
        <row r="15436">
          <cell r="K15436" t="str">
            <v>39130</v>
          </cell>
          <cell r="L15436" t="e">
            <v>#N/A</v>
          </cell>
        </row>
        <row r="15437">
          <cell r="K15437" t="str">
            <v>39130</v>
          </cell>
          <cell r="L15437" t="e">
            <v>#N/A</v>
          </cell>
        </row>
        <row r="15438">
          <cell r="K15438" t="str">
            <v>39130</v>
          </cell>
          <cell r="L15438" t="e">
            <v>#N/A</v>
          </cell>
        </row>
        <row r="15439">
          <cell r="K15439" t="str">
            <v>39130</v>
          </cell>
          <cell r="L15439" t="e">
            <v>#N/A</v>
          </cell>
        </row>
        <row r="15440">
          <cell r="K15440" t="str">
            <v>39130</v>
          </cell>
          <cell r="L15440" t="e">
            <v>#N/A</v>
          </cell>
        </row>
        <row r="15441">
          <cell r="K15441" t="str">
            <v>39130</v>
          </cell>
          <cell r="L15441" t="e">
            <v>#N/A</v>
          </cell>
        </row>
        <row r="15442">
          <cell r="K15442" t="str">
            <v>39130</v>
          </cell>
          <cell r="L15442" t="e">
            <v>#N/A</v>
          </cell>
        </row>
        <row r="15443">
          <cell r="K15443" t="str">
            <v>39130</v>
          </cell>
          <cell r="L15443" t="e">
            <v>#N/A</v>
          </cell>
        </row>
        <row r="15444">
          <cell r="K15444" t="str">
            <v>39130</v>
          </cell>
          <cell r="L15444" t="e">
            <v>#N/A</v>
          </cell>
        </row>
        <row r="15445">
          <cell r="K15445" t="str">
            <v>39130</v>
          </cell>
          <cell r="L15445" t="e">
            <v>#N/A</v>
          </cell>
        </row>
        <row r="15446">
          <cell r="K15446" t="str">
            <v>39130</v>
          </cell>
          <cell r="L15446" t="e">
            <v>#N/A</v>
          </cell>
        </row>
        <row r="15447">
          <cell r="K15447" t="str">
            <v>39130</v>
          </cell>
          <cell r="L15447" t="e">
            <v>#N/A</v>
          </cell>
        </row>
        <row r="15448">
          <cell r="K15448" t="str">
            <v>39130</v>
          </cell>
          <cell r="L15448" t="e">
            <v>#N/A</v>
          </cell>
        </row>
        <row r="15449">
          <cell r="K15449" t="str">
            <v>39130</v>
          </cell>
          <cell r="L15449" t="e">
            <v>#N/A</v>
          </cell>
        </row>
        <row r="15450">
          <cell r="K15450" t="str">
            <v>39130</v>
          </cell>
          <cell r="L15450" t="e">
            <v>#N/A</v>
          </cell>
        </row>
        <row r="15451">
          <cell r="K15451" t="str">
            <v>39130</v>
          </cell>
          <cell r="L15451" t="e">
            <v>#N/A</v>
          </cell>
        </row>
        <row r="15452">
          <cell r="K15452" t="str">
            <v>39130</v>
          </cell>
          <cell r="L15452" t="e">
            <v>#N/A</v>
          </cell>
        </row>
        <row r="15453">
          <cell r="K15453" t="str">
            <v>39130</v>
          </cell>
          <cell r="L15453" t="e">
            <v>#N/A</v>
          </cell>
        </row>
        <row r="15454">
          <cell r="K15454" t="str">
            <v>39130</v>
          </cell>
          <cell r="L15454" t="e">
            <v>#N/A</v>
          </cell>
        </row>
        <row r="15455">
          <cell r="K15455" t="str">
            <v>39130</v>
          </cell>
          <cell r="L15455" t="e">
            <v>#N/A</v>
          </cell>
        </row>
        <row r="15456">
          <cell r="K15456" t="str">
            <v>39130</v>
          </cell>
          <cell r="L15456" t="e">
            <v>#N/A</v>
          </cell>
        </row>
        <row r="15457">
          <cell r="K15457" t="str">
            <v>39130</v>
          </cell>
          <cell r="L15457" t="e">
            <v>#N/A</v>
          </cell>
        </row>
        <row r="15458">
          <cell r="K15458" t="str">
            <v>36100</v>
          </cell>
          <cell r="L15458" t="e">
            <v>#N/A</v>
          </cell>
        </row>
        <row r="15459">
          <cell r="K15459" t="str">
            <v>36100</v>
          </cell>
          <cell r="L15459" t="e">
            <v>#N/A</v>
          </cell>
        </row>
        <row r="15460">
          <cell r="K15460" t="str">
            <v>36100</v>
          </cell>
          <cell r="L15460" t="e">
            <v>#N/A</v>
          </cell>
        </row>
        <row r="15461">
          <cell r="K15461" t="str">
            <v>36100</v>
          </cell>
          <cell r="L15461" t="e">
            <v>#N/A</v>
          </cell>
        </row>
        <row r="15462">
          <cell r="K15462" t="str">
            <v>36100</v>
          </cell>
          <cell r="L15462" t="e">
            <v>#N/A</v>
          </cell>
        </row>
        <row r="15463">
          <cell r="K15463" t="str">
            <v>36100</v>
          </cell>
          <cell r="L15463" t="e">
            <v>#N/A</v>
          </cell>
        </row>
        <row r="15464">
          <cell r="K15464" t="str">
            <v>36100</v>
          </cell>
          <cell r="L15464" t="e">
            <v>#N/A</v>
          </cell>
        </row>
        <row r="15465">
          <cell r="K15465" t="str">
            <v>36100</v>
          </cell>
          <cell r="L15465" t="e">
            <v>#N/A</v>
          </cell>
        </row>
        <row r="15466">
          <cell r="K15466" t="str">
            <v>36100</v>
          </cell>
          <cell r="L15466" t="e">
            <v>#N/A</v>
          </cell>
        </row>
        <row r="15467">
          <cell r="K15467" t="str">
            <v>36100</v>
          </cell>
          <cell r="L15467" t="e">
            <v>#N/A</v>
          </cell>
        </row>
        <row r="15468">
          <cell r="K15468" t="str">
            <v>36100</v>
          </cell>
          <cell r="L15468" t="e">
            <v>#N/A</v>
          </cell>
        </row>
        <row r="15469">
          <cell r="K15469" t="str">
            <v>39360</v>
          </cell>
          <cell r="L15469" t="e">
            <v>#N/A</v>
          </cell>
        </row>
        <row r="15470">
          <cell r="K15470" t="str">
            <v>39360</v>
          </cell>
          <cell r="L15470" t="e">
            <v>#N/A</v>
          </cell>
        </row>
        <row r="15471">
          <cell r="K15471" t="str">
            <v>39360</v>
          </cell>
          <cell r="L15471" t="e">
            <v>#N/A</v>
          </cell>
        </row>
        <row r="15472">
          <cell r="K15472" t="str">
            <v>39360</v>
          </cell>
          <cell r="L15472" t="e">
            <v>#N/A</v>
          </cell>
        </row>
        <row r="15473">
          <cell r="K15473" t="str">
            <v>39360</v>
          </cell>
          <cell r="L15473" t="e">
            <v>#N/A</v>
          </cell>
        </row>
        <row r="15474">
          <cell r="K15474" t="str">
            <v>39360</v>
          </cell>
          <cell r="L15474" t="e">
            <v>#N/A</v>
          </cell>
        </row>
        <row r="15475">
          <cell r="K15475" t="str">
            <v>39360</v>
          </cell>
          <cell r="L15475" t="e">
            <v>#N/A</v>
          </cell>
        </row>
        <row r="15476">
          <cell r="K15476" t="str">
            <v>39360</v>
          </cell>
          <cell r="L15476" t="e">
            <v>#N/A</v>
          </cell>
        </row>
        <row r="15477">
          <cell r="K15477" t="str">
            <v>39360</v>
          </cell>
          <cell r="L15477" t="e">
            <v>#N/A</v>
          </cell>
        </row>
        <row r="15478">
          <cell r="K15478" t="str">
            <v>39360</v>
          </cell>
          <cell r="L15478" t="e">
            <v>#N/A</v>
          </cell>
        </row>
        <row r="15479">
          <cell r="K15479" t="str">
            <v>39360</v>
          </cell>
          <cell r="L15479" t="e">
            <v>#N/A</v>
          </cell>
        </row>
        <row r="15480">
          <cell r="K15480" t="str">
            <v>39360</v>
          </cell>
          <cell r="L15480" t="e">
            <v>#N/A</v>
          </cell>
        </row>
        <row r="15481">
          <cell r="K15481" t="str">
            <v>39360</v>
          </cell>
          <cell r="L15481" t="e">
            <v>#N/A</v>
          </cell>
        </row>
        <row r="15482">
          <cell r="K15482" t="str">
            <v>39360</v>
          </cell>
          <cell r="L15482" t="e">
            <v>#N/A</v>
          </cell>
        </row>
        <row r="15483">
          <cell r="K15483" t="str">
            <v>39360</v>
          </cell>
          <cell r="L15483" t="e">
            <v>#N/A</v>
          </cell>
        </row>
        <row r="15484">
          <cell r="K15484" t="str">
            <v>39360</v>
          </cell>
          <cell r="L15484" t="e">
            <v>#N/A</v>
          </cell>
        </row>
        <row r="15485">
          <cell r="K15485" t="str">
            <v>39360</v>
          </cell>
          <cell r="L15485" t="e">
            <v>#N/A</v>
          </cell>
        </row>
        <row r="15486">
          <cell r="K15486" t="str">
            <v>39360</v>
          </cell>
          <cell r="L15486" t="e">
            <v>#N/A</v>
          </cell>
        </row>
        <row r="15487">
          <cell r="K15487" t="str">
            <v>39360</v>
          </cell>
          <cell r="L15487" t="e">
            <v>#N/A</v>
          </cell>
        </row>
        <row r="15488">
          <cell r="K15488" t="str">
            <v>39360</v>
          </cell>
          <cell r="L15488" t="e">
            <v>#N/A</v>
          </cell>
        </row>
        <row r="15489">
          <cell r="K15489" t="str">
            <v>39360</v>
          </cell>
          <cell r="L15489" t="e">
            <v>#N/A</v>
          </cell>
        </row>
        <row r="15490">
          <cell r="K15490" t="str">
            <v>39360</v>
          </cell>
          <cell r="L15490" t="e">
            <v>#N/A</v>
          </cell>
        </row>
        <row r="15491">
          <cell r="K15491" t="str">
            <v>39360</v>
          </cell>
          <cell r="L15491" t="e">
            <v>#N/A</v>
          </cell>
        </row>
        <row r="15492">
          <cell r="K15492" t="str">
            <v>39360</v>
          </cell>
          <cell r="L15492" t="e">
            <v>#N/A</v>
          </cell>
        </row>
        <row r="15493">
          <cell r="K15493" t="str">
            <v>39360</v>
          </cell>
          <cell r="L15493" t="e">
            <v>#N/A</v>
          </cell>
        </row>
        <row r="15494">
          <cell r="K15494" t="str">
            <v>39360</v>
          </cell>
          <cell r="L15494" t="e">
            <v>#N/A</v>
          </cell>
        </row>
        <row r="15495">
          <cell r="K15495" t="str">
            <v>39360</v>
          </cell>
          <cell r="L15495" t="e">
            <v>#N/A</v>
          </cell>
        </row>
        <row r="15496">
          <cell r="K15496" t="str">
            <v>39360</v>
          </cell>
          <cell r="L15496" t="e">
            <v>#N/A</v>
          </cell>
        </row>
        <row r="15497">
          <cell r="K15497" t="str">
            <v>39360</v>
          </cell>
          <cell r="L15497" t="e">
            <v>#N/A</v>
          </cell>
        </row>
        <row r="15498">
          <cell r="K15498" t="str">
            <v>39360</v>
          </cell>
          <cell r="L15498" t="e">
            <v>#N/A</v>
          </cell>
        </row>
        <row r="15499">
          <cell r="K15499" t="str">
            <v>39360</v>
          </cell>
          <cell r="L15499" t="e">
            <v>#N/A</v>
          </cell>
        </row>
        <row r="15500">
          <cell r="K15500" t="str">
            <v>39360</v>
          </cell>
          <cell r="L15500" t="e">
            <v>#N/A</v>
          </cell>
        </row>
        <row r="15501">
          <cell r="K15501" t="str">
            <v>39360</v>
          </cell>
          <cell r="L15501" t="e">
            <v>#N/A</v>
          </cell>
        </row>
        <row r="15502">
          <cell r="K15502" t="str">
            <v>39360</v>
          </cell>
          <cell r="L15502" t="e">
            <v>#N/A</v>
          </cell>
        </row>
        <row r="15503">
          <cell r="K15503" t="str">
            <v>37602</v>
          </cell>
          <cell r="L15503" t="e">
            <v>#N/A</v>
          </cell>
        </row>
        <row r="15504">
          <cell r="K15504" t="str">
            <v>37602</v>
          </cell>
          <cell r="L15504" t="e">
            <v>#N/A</v>
          </cell>
        </row>
        <row r="15505">
          <cell r="K15505" t="str">
            <v>37602</v>
          </cell>
          <cell r="L15505" t="e">
            <v>#N/A</v>
          </cell>
        </row>
        <row r="15506">
          <cell r="K15506" t="str">
            <v>37602</v>
          </cell>
          <cell r="L15506" t="e">
            <v>#N/A</v>
          </cell>
        </row>
        <row r="15507">
          <cell r="K15507" t="str">
            <v>37602</v>
          </cell>
          <cell r="L15507" t="e">
            <v>#N/A</v>
          </cell>
        </row>
        <row r="15508">
          <cell r="K15508" t="str">
            <v>37602</v>
          </cell>
          <cell r="L15508" t="e">
            <v>#N/A</v>
          </cell>
        </row>
        <row r="15509">
          <cell r="K15509" t="str">
            <v>37602</v>
          </cell>
          <cell r="L15509" t="e">
            <v>#N/A</v>
          </cell>
        </row>
        <row r="15510">
          <cell r="K15510" t="str">
            <v>37602</v>
          </cell>
          <cell r="L15510" t="e">
            <v>#N/A</v>
          </cell>
        </row>
        <row r="15511">
          <cell r="K15511" t="str">
            <v>37602</v>
          </cell>
          <cell r="L15511" t="e">
            <v>#N/A</v>
          </cell>
        </row>
        <row r="15512">
          <cell r="K15512" t="str">
            <v>37602</v>
          </cell>
          <cell r="L15512" t="e">
            <v>#N/A</v>
          </cell>
        </row>
        <row r="15513">
          <cell r="K15513" t="str">
            <v>37602</v>
          </cell>
          <cell r="L15513" t="e">
            <v>#N/A</v>
          </cell>
        </row>
        <row r="15514">
          <cell r="K15514" t="str">
            <v>37602</v>
          </cell>
          <cell r="L15514" t="e">
            <v>#N/A</v>
          </cell>
        </row>
        <row r="15515">
          <cell r="K15515" t="str">
            <v>37602</v>
          </cell>
          <cell r="L15515" t="e">
            <v>#N/A</v>
          </cell>
        </row>
        <row r="15516">
          <cell r="K15516" t="str">
            <v>37602</v>
          </cell>
          <cell r="L15516" t="e">
            <v>#N/A</v>
          </cell>
        </row>
        <row r="15517">
          <cell r="K15517" t="str">
            <v>37602</v>
          </cell>
          <cell r="L15517" t="e">
            <v>#N/A</v>
          </cell>
        </row>
        <row r="15518">
          <cell r="K15518" t="str">
            <v>37602</v>
          </cell>
          <cell r="L15518" t="e">
            <v>#N/A</v>
          </cell>
        </row>
        <row r="15519">
          <cell r="K15519" t="str">
            <v>37602</v>
          </cell>
          <cell r="L15519" t="e">
            <v>#N/A</v>
          </cell>
        </row>
        <row r="15520">
          <cell r="K15520" t="str">
            <v>37602</v>
          </cell>
          <cell r="L15520" t="e">
            <v>#N/A</v>
          </cell>
        </row>
        <row r="15521">
          <cell r="K15521" t="str">
            <v>37602</v>
          </cell>
          <cell r="L15521" t="e">
            <v>#N/A</v>
          </cell>
        </row>
        <row r="15522">
          <cell r="K15522" t="str">
            <v>37602</v>
          </cell>
          <cell r="L15522" t="e">
            <v>#N/A</v>
          </cell>
        </row>
        <row r="15523">
          <cell r="K15523" t="str">
            <v>37602</v>
          </cell>
          <cell r="L15523" t="e">
            <v>#N/A</v>
          </cell>
        </row>
        <row r="15524">
          <cell r="K15524" t="str">
            <v>37602</v>
          </cell>
          <cell r="L15524" t="e">
            <v>#N/A</v>
          </cell>
        </row>
        <row r="15525">
          <cell r="K15525" t="str">
            <v>37602</v>
          </cell>
          <cell r="L15525" t="e">
            <v>#N/A</v>
          </cell>
        </row>
        <row r="15526">
          <cell r="K15526" t="str">
            <v>37602</v>
          </cell>
          <cell r="L15526" t="e">
            <v>#N/A</v>
          </cell>
        </row>
        <row r="15527">
          <cell r="K15527" t="str">
            <v>37602</v>
          </cell>
          <cell r="L15527" t="e">
            <v>#N/A</v>
          </cell>
        </row>
        <row r="15528">
          <cell r="K15528" t="str">
            <v>37602</v>
          </cell>
          <cell r="L15528" t="e">
            <v>#N/A</v>
          </cell>
        </row>
        <row r="15529">
          <cell r="K15529" t="str">
            <v>35102</v>
          </cell>
          <cell r="L15529" t="e">
            <v>#N/A</v>
          </cell>
        </row>
        <row r="15530">
          <cell r="K15530" t="str">
            <v>35102</v>
          </cell>
          <cell r="L15530" t="e">
            <v>#N/A</v>
          </cell>
        </row>
        <row r="15531">
          <cell r="K15531" t="str">
            <v>35102</v>
          </cell>
          <cell r="L15531" t="e">
            <v>#N/A</v>
          </cell>
        </row>
        <row r="15532">
          <cell r="K15532" t="str">
            <v>35102</v>
          </cell>
          <cell r="L15532" t="e">
            <v>#N/A</v>
          </cell>
        </row>
        <row r="15533">
          <cell r="K15533" t="str">
            <v>35102</v>
          </cell>
          <cell r="L15533" t="e">
            <v>#N/A</v>
          </cell>
        </row>
        <row r="15534">
          <cell r="K15534" t="str">
            <v>35102</v>
          </cell>
          <cell r="L15534" t="e">
            <v>#N/A</v>
          </cell>
        </row>
        <row r="15535">
          <cell r="K15535" t="str">
            <v>35102</v>
          </cell>
          <cell r="L15535" t="e">
            <v>#N/A</v>
          </cell>
        </row>
        <row r="15536">
          <cell r="K15536" t="str">
            <v>35102</v>
          </cell>
          <cell r="L15536" t="e">
            <v>#N/A</v>
          </cell>
        </row>
        <row r="15537">
          <cell r="K15537" t="str">
            <v>35102</v>
          </cell>
          <cell r="L15537" t="e">
            <v>#N/A</v>
          </cell>
        </row>
        <row r="15538">
          <cell r="K15538" t="str">
            <v>35102</v>
          </cell>
          <cell r="L15538" t="e">
            <v>#N/A</v>
          </cell>
        </row>
        <row r="15539">
          <cell r="K15539" t="str">
            <v>35102</v>
          </cell>
          <cell r="L15539" t="e">
            <v>#N/A</v>
          </cell>
        </row>
        <row r="15540">
          <cell r="K15540" t="str">
            <v>35102</v>
          </cell>
          <cell r="L15540" t="e">
            <v>#N/A</v>
          </cell>
        </row>
        <row r="15541">
          <cell r="K15541" t="str">
            <v>35102</v>
          </cell>
          <cell r="L15541" t="e">
            <v>#N/A</v>
          </cell>
        </row>
        <row r="15542">
          <cell r="K15542" t="str">
            <v>35102</v>
          </cell>
          <cell r="L15542" t="e">
            <v>#N/A</v>
          </cell>
        </row>
        <row r="15543">
          <cell r="K15543" t="str">
            <v>35102</v>
          </cell>
          <cell r="L15543" t="e">
            <v>#N/A</v>
          </cell>
        </row>
        <row r="15544">
          <cell r="K15544" t="str">
            <v>35102</v>
          </cell>
          <cell r="L15544" t="e">
            <v>#N/A</v>
          </cell>
        </row>
        <row r="15545">
          <cell r="K15545" t="str">
            <v>35102</v>
          </cell>
          <cell r="L15545" t="e">
            <v>#N/A</v>
          </cell>
        </row>
        <row r="15546">
          <cell r="K15546" t="str">
            <v>35102</v>
          </cell>
          <cell r="L15546" t="e">
            <v>#N/A</v>
          </cell>
        </row>
        <row r="15547">
          <cell r="K15547" t="str">
            <v>35102</v>
          </cell>
          <cell r="L15547" t="e">
            <v>#N/A</v>
          </cell>
        </row>
        <row r="15548">
          <cell r="K15548" t="str">
            <v>35102</v>
          </cell>
          <cell r="L15548" t="e">
            <v>#N/A</v>
          </cell>
        </row>
        <row r="15549">
          <cell r="K15549" t="str">
            <v>35102</v>
          </cell>
          <cell r="L15549" t="e">
            <v>#N/A</v>
          </cell>
        </row>
        <row r="15550">
          <cell r="K15550" t="str">
            <v>35102</v>
          </cell>
          <cell r="L15550" t="e">
            <v>#N/A</v>
          </cell>
        </row>
        <row r="15551">
          <cell r="K15551" t="str">
            <v>37701</v>
          </cell>
          <cell r="L15551" t="e">
            <v>#N/A</v>
          </cell>
        </row>
        <row r="15552">
          <cell r="K15552" t="str">
            <v>37701</v>
          </cell>
          <cell r="L15552" t="e">
            <v>#N/A</v>
          </cell>
        </row>
        <row r="15553">
          <cell r="K15553" t="str">
            <v>37701</v>
          </cell>
          <cell r="L15553" t="e">
            <v>#N/A</v>
          </cell>
        </row>
        <row r="15554">
          <cell r="K15554" t="str">
            <v>37701</v>
          </cell>
          <cell r="L15554" t="e">
            <v>#N/A</v>
          </cell>
        </row>
        <row r="15555">
          <cell r="K15555" t="str">
            <v>37701</v>
          </cell>
          <cell r="L15555" t="e">
            <v>#N/A</v>
          </cell>
        </row>
        <row r="15556">
          <cell r="K15556" t="str">
            <v>37701</v>
          </cell>
          <cell r="L15556" t="e">
            <v>#N/A</v>
          </cell>
        </row>
        <row r="15557">
          <cell r="K15557" t="str">
            <v>37701</v>
          </cell>
          <cell r="L15557" t="e">
            <v>#N/A</v>
          </cell>
        </row>
        <row r="15558">
          <cell r="K15558" t="str">
            <v>37701</v>
          </cell>
          <cell r="L15558" t="e">
            <v>#N/A</v>
          </cell>
        </row>
        <row r="15559">
          <cell r="K15559" t="str">
            <v>37701</v>
          </cell>
          <cell r="L15559" t="e">
            <v>#N/A</v>
          </cell>
        </row>
        <row r="15560">
          <cell r="K15560" t="str">
            <v>37701</v>
          </cell>
          <cell r="L15560" t="e">
            <v>#N/A</v>
          </cell>
        </row>
        <row r="15561">
          <cell r="K15561" t="str">
            <v>37701</v>
          </cell>
          <cell r="L15561" t="e">
            <v>#N/A</v>
          </cell>
        </row>
        <row r="15562">
          <cell r="K15562" t="str">
            <v>37701</v>
          </cell>
          <cell r="L15562" t="e">
            <v>#N/A</v>
          </cell>
        </row>
        <row r="15563">
          <cell r="K15563" t="str">
            <v>37701</v>
          </cell>
          <cell r="L15563" t="e">
            <v>#N/A</v>
          </cell>
        </row>
        <row r="15564">
          <cell r="K15564" t="str">
            <v>37701</v>
          </cell>
          <cell r="L15564" t="e">
            <v>#N/A</v>
          </cell>
        </row>
        <row r="15565">
          <cell r="K15565" t="str">
            <v>37701</v>
          </cell>
          <cell r="L15565" t="e">
            <v>#N/A</v>
          </cell>
        </row>
        <row r="15566">
          <cell r="K15566" t="str">
            <v>37701</v>
          </cell>
          <cell r="L15566" t="e">
            <v>#N/A</v>
          </cell>
        </row>
        <row r="15567">
          <cell r="K15567" t="str">
            <v>37701</v>
          </cell>
          <cell r="L15567" t="e">
            <v>#N/A</v>
          </cell>
        </row>
        <row r="15568">
          <cell r="K15568" t="str">
            <v>37701</v>
          </cell>
          <cell r="L15568" t="e">
            <v>#N/A</v>
          </cell>
        </row>
        <row r="15569">
          <cell r="K15569" t="str">
            <v>37701</v>
          </cell>
          <cell r="L15569" t="e">
            <v>#N/A</v>
          </cell>
        </row>
        <row r="15570">
          <cell r="K15570" t="str">
            <v>37701</v>
          </cell>
          <cell r="L15570" t="e">
            <v>#N/A</v>
          </cell>
        </row>
        <row r="15571">
          <cell r="K15571" t="str">
            <v>37701</v>
          </cell>
          <cell r="L15571" t="e">
            <v>#N/A</v>
          </cell>
        </row>
        <row r="15572">
          <cell r="K15572" t="str">
            <v>37701</v>
          </cell>
          <cell r="L15572" t="e">
            <v>#N/A</v>
          </cell>
        </row>
        <row r="15573">
          <cell r="K15573" t="str">
            <v>37701</v>
          </cell>
          <cell r="L15573" t="e">
            <v>#N/A</v>
          </cell>
        </row>
        <row r="15574">
          <cell r="K15574" t="str">
            <v>37701</v>
          </cell>
          <cell r="L15574" t="e">
            <v>#N/A</v>
          </cell>
        </row>
        <row r="15575">
          <cell r="K15575" t="str">
            <v>37701</v>
          </cell>
          <cell r="L15575" t="e">
            <v>#N/A</v>
          </cell>
        </row>
        <row r="15576">
          <cell r="K15576" t="str">
            <v>29114</v>
          </cell>
          <cell r="L15576" t="e">
            <v>#N/A</v>
          </cell>
        </row>
        <row r="15577">
          <cell r="K15577" t="str">
            <v>29114</v>
          </cell>
          <cell r="L15577" t="e">
            <v>#N/A</v>
          </cell>
        </row>
        <row r="15578">
          <cell r="K15578" t="str">
            <v>29114</v>
          </cell>
          <cell r="L15578" t="e">
            <v>#N/A</v>
          </cell>
        </row>
        <row r="15579">
          <cell r="K15579" t="str">
            <v>29114</v>
          </cell>
          <cell r="L15579" t="e">
            <v>#N/A</v>
          </cell>
        </row>
        <row r="15580">
          <cell r="K15580" t="str">
            <v>29114</v>
          </cell>
          <cell r="L15580" t="e">
            <v>#N/A</v>
          </cell>
        </row>
        <row r="15581">
          <cell r="K15581" t="str">
            <v>29114</v>
          </cell>
          <cell r="L15581" t="e">
            <v>#N/A</v>
          </cell>
        </row>
        <row r="15582">
          <cell r="K15582" t="str">
            <v>29114</v>
          </cell>
          <cell r="L15582" t="e">
            <v>#N/A</v>
          </cell>
        </row>
        <row r="15583">
          <cell r="K15583" t="str">
            <v>29114</v>
          </cell>
          <cell r="L15583" t="e">
            <v>#N/A</v>
          </cell>
        </row>
        <row r="15584">
          <cell r="K15584" t="str">
            <v>29114</v>
          </cell>
          <cell r="L15584" t="e">
            <v>#N/A</v>
          </cell>
        </row>
        <row r="15585">
          <cell r="K15585" t="str">
            <v>29114</v>
          </cell>
          <cell r="L15585" t="e">
            <v>#N/A</v>
          </cell>
        </row>
        <row r="15586">
          <cell r="K15586" t="str">
            <v>29114</v>
          </cell>
          <cell r="L15586" t="e">
            <v>#N/A</v>
          </cell>
        </row>
        <row r="15587">
          <cell r="K15587" t="str">
            <v>29114</v>
          </cell>
          <cell r="L15587" t="e">
            <v>#N/A</v>
          </cell>
        </row>
        <row r="15588">
          <cell r="K15588" t="str">
            <v>29114</v>
          </cell>
          <cell r="L15588" t="e">
            <v>#N/A</v>
          </cell>
        </row>
        <row r="15589">
          <cell r="K15589" t="str">
            <v>29114</v>
          </cell>
          <cell r="L15589" t="e">
            <v>#N/A</v>
          </cell>
        </row>
        <row r="15590">
          <cell r="K15590" t="str">
            <v>29114</v>
          </cell>
          <cell r="L15590" t="e">
            <v>#N/A</v>
          </cell>
        </row>
        <row r="15591">
          <cell r="K15591" t="str">
            <v>29114</v>
          </cell>
          <cell r="L15591" t="e">
            <v>#N/A</v>
          </cell>
        </row>
        <row r="15592">
          <cell r="K15592" t="str">
            <v>29114</v>
          </cell>
          <cell r="L15592" t="e">
            <v>#N/A</v>
          </cell>
        </row>
        <row r="15593">
          <cell r="K15593" t="str">
            <v>29114</v>
          </cell>
          <cell r="L15593" t="e">
            <v>#N/A</v>
          </cell>
        </row>
        <row r="15594">
          <cell r="K15594" t="str">
            <v>29114</v>
          </cell>
          <cell r="L15594" t="e">
            <v>#N/A</v>
          </cell>
        </row>
        <row r="15595">
          <cell r="K15595" t="str">
            <v>29112</v>
          </cell>
          <cell r="L15595" t="e">
            <v>#N/A</v>
          </cell>
        </row>
        <row r="15596">
          <cell r="K15596" t="str">
            <v>29112</v>
          </cell>
          <cell r="L15596" t="e">
            <v>#N/A</v>
          </cell>
        </row>
        <row r="15597">
          <cell r="K15597" t="str">
            <v>29112</v>
          </cell>
          <cell r="L15597" t="e">
            <v>#N/A</v>
          </cell>
        </row>
        <row r="15598">
          <cell r="K15598" t="str">
            <v>29112</v>
          </cell>
          <cell r="L15598" t="e">
            <v>#N/A</v>
          </cell>
        </row>
        <row r="15599">
          <cell r="K15599" t="str">
            <v>29112</v>
          </cell>
          <cell r="L15599" t="e">
            <v>#N/A</v>
          </cell>
        </row>
        <row r="15600">
          <cell r="K15600" t="str">
            <v>29112</v>
          </cell>
          <cell r="L15600" t="e">
            <v>#N/A</v>
          </cell>
        </row>
        <row r="15601">
          <cell r="K15601" t="str">
            <v>29112</v>
          </cell>
          <cell r="L15601" t="e">
            <v>#N/A</v>
          </cell>
        </row>
        <row r="15602">
          <cell r="K15602" t="str">
            <v>29112</v>
          </cell>
          <cell r="L15602" t="e">
            <v>#N/A</v>
          </cell>
        </row>
        <row r="15603">
          <cell r="K15603" t="str">
            <v>29112</v>
          </cell>
          <cell r="L15603" t="e">
            <v>#N/A</v>
          </cell>
        </row>
        <row r="15604">
          <cell r="K15604" t="str">
            <v>29112</v>
          </cell>
          <cell r="L15604" t="e">
            <v>#N/A</v>
          </cell>
        </row>
        <row r="15605">
          <cell r="K15605" t="str">
            <v>29112</v>
          </cell>
          <cell r="L15605" t="e">
            <v>#N/A</v>
          </cell>
        </row>
        <row r="15606">
          <cell r="K15606" t="str">
            <v>29112</v>
          </cell>
          <cell r="L15606" t="e">
            <v>#N/A</v>
          </cell>
        </row>
        <row r="15607">
          <cell r="K15607" t="str">
            <v>29112</v>
          </cell>
          <cell r="L15607" t="e">
            <v>#N/A</v>
          </cell>
        </row>
        <row r="15608">
          <cell r="K15608" t="str">
            <v>29112</v>
          </cell>
          <cell r="L15608" t="e">
            <v>#N/A</v>
          </cell>
        </row>
        <row r="15609">
          <cell r="K15609" t="str">
            <v>29112</v>
          </cell>
          <cell r="L15609" t="e">
            <v>#N/A</v>
          </cell>
        </row>
        <row r="15610">
          <cell r="K15610" t="str">
            <v>29112</v>
          </cell>
          <cell r="L15610" t="e">
            <v>#N/A</v>
          </cell>
        </row>
        <row r="15611">
          <cell r="K15611" t="str">
            <v>29112</v>
          </cell>
          <cell r="L15611" t="e">
            <v>#N/A</v>
          </cell>
        </row>
        <row r="15612">
          <cell r="K15612" t="str">
            <v>29112</v>
          </cell>
          <cell r="L15612" t="e">
            <v>#N/A</v>
          </cell>
        </row>
        <row r="15613">
          <cell r="K15613" t="str">
            <v>29112</v>
          </cell>
          <cell r="L15613" t="e">
            <v>#N/A</v>
          </cell>
        </row>
        <row r="15614">
          <cell r="K15614" t="str">
            <v>29112</v>
          </cell>
          <cell r="L15614" t="e">
            <v>#N/A</v>
          </cell>
        </row>
        <row r="15615">
          <cell r="K15615" t="str">
            <v>29117</v>
          </cell>
          <cell r="L15615" t="e">
            <v>#N/A</v>
          </cell>
        </row>
        <row r="15616">
          <cell r="K15616" t="str">
            <v>29117</v>
          </cell>
          <cell r="L15616" t="e">
            <v>#N/A</v>
          </cell>
        </row>
        <row r="15617">
          <cell r="K15617" t="str">
            <v>29117</v>
          </cell>
          <cell r="L15617" t="e">
            <v>#N/A</v>
          </cell>
        </row>
        <row r="15618">
          <cell r="K15618" t="str">
            <v>29117</v>
          </cell>
          <cell r="L15618" t="e">
            <v>#N/A</v>
          </cell>
        </row>
        <row r="15619">
          <cell r="K15619" t="str">
            <v>29117</v>
          </cell>
          <cell r="L15619" t="e">
            <v>#N/A</v>
          </cell>
        </row>
        <row r="15620">
          <cell r="K15620" t="str">
            <v>29117</v>
          </cell>
          <cell r="L15620" t="e">
            <v>#N/A</v>
          </cell>
        </row>
        <row r="15621">
          <cell r="K15621" t="str">
            <v>29117</v>
          </cell>
          <cell r="L15621" t="e">
            <v>#N/A</v>
          </cell>
        </row>
        <row r="15622">
          <cell r="K15622" t="str">
            <v>29117</v>
          </cell>
          <cell r="L15622" t="e">
            <v>#N/A</v>
          </cell>
        </row>
        <row r="15623">
          <cell r="K15623" t="str">
            <v>29117</v>
          </cell>
          <cell r="L15623" t="e">
            <v>#N/A</v>
          </cell>
        </row>
        <row r="15624">
          <cell r="K15624" t="str">
            <v>29117</v>
          </cell>
          <cell r="L15624" t="e">
            <v>#N/A</v>
          </cell>
        </row>
        <row r="15625">
          <cell r="K15625" t="str">
            <v>29117</v>
          </cell>
          <cell r="L15625" t="e">
            <v>#N/A</v>
          </cell>
        </row>
        <row r="15626">
          <cell r="K15626" t="str">
            <v>29117</v>
          </cell>
          <cell r="L15626" t="e">
            <v>#N/A</v>
          </cell>
        </row>
        <row r="15627">
          <cell r="K15627" t="str">
            <v>29117</v>
          </cell>
          <cell r="L15627" t="e">
            <v>#N/A</v>
          </cell>
        </row>
        <row r="15628">
          <cell r="K15628" t="str">
            <v>29117</v>
          </cell>
          <cell r="L15628" t="e">
            <v>#N/A</v>
          </cell>
        </row>
        <row r="15629">
          <cell r="K15629" t="str">
            <v>29117</v>
          </cell>
          <cell r="L15629" t="e">
            <v>#N/A</v>
          </cell>
        </row>
        <row r="15630">
          <cell r="K15630" t="str">
            <v>29117</v>
          </cell>
          <cell r="L15630" t="e">
            <v>#N/A</v>
          </cell>
        </row>
        <row r="15631">
          <cell r="K15631" t="str">
            <v>29117</v>
          </cell>
          <cell r="L15631" t="e">
            <v>#N/A</v>
          </cell>
        </row>
        <row r="15632">
          <cell r="K15632" t="str">
            <v>29117</v>
          </cell>
          <cell r="L15632" t="e">
            <v>#N/A</v>
          </cell>
        </row>
        <row r="15633">
          <cell r="K15633" t="str">
            <v>29117</v>
          </cell>
          <cell r="L15633" t="e">
            <v>#N/A</v>
          </cell>
        </row>
        <row r="15634">
          <cell r="K15634" t="str">
            <v>29117</v>
          </cell>
          <cell r="L15634" t="e">
            <v>#N/A</v>
          </cell>
        </row>
        <row r="15635">
          <cell r="K15635" t="str">
            <v>29117</v>
          </cell>
          <cell r="L15635" t="e">
            <v>#N/A</v>
          </cell>
        </row>
        <row r="15636">
          <cell r="K15636" t="str">
            <v>29117</v>
          </cell>
          <cell r="L15636" t="e">
            <v>#N/A</v>
          </cell>
        </row>
        <row r="15637">
          <cell r="K15637" t="str">
            <v>29113</v>
          </cell>
          <cell r="L15637" t="e">
            <v>#N/A</v>
          </cell>
        </row>
        <row r="15638">
          <cell r="K15638" t="str">
            <v>29113</v>
          </cell>
          <cell r="L15638" t="e">
            <v>#N/A</v>
          </cell>
        </row>
        <row r="15639">
          <cell r="K15639" t="str">
            <v>29113</v>
          </cell>
          <cell r="L15639" t="e">
            <v>#N/A</v>
          </cell>
        </row>
        <row r="15640">
          <cell r="K15640" t="str">
            <v>29113</v>
          </cell>
          <cell r="L15640" t="e">
            <v>#N/A</v>
          </cell>
        </row>
        <row r="15641">
          <cell r="K15641" t="str">
            <v>29113</v>
          </cell>
          <cell r="L15641" t="e">
            <v>#N/A</v>
          </cell>
        </row>
        <row r="15642">
          <cell r="K15642" t="str">
            <v>29113</v>
          </cell>
          <cell r="L15642" t="e">
            <v>#N/A</v>
          </cell>
        </row>
        <row r="15643">
          <cell r="K15643" t="str">
            <v>29113</v>
          </cell>
          <cell r="L15643" t="e">
            <v>#N/A</v>
          </cell>
        </row>
        <row r="15644">
          <cell r="K15644" t="str">
            <v>29113</v>
          </cell>
          <cell r="L15644" t="e">
            <v>#N/A</v>
          </cell>
        </row>
        <row r="15645">
          <cell r="K15645" t="str">
            <v>29113</v>
          </cell>
          <cell r="L15645" t="e">
            <v>#N/A</v>
          </cell>
        </row>
        <row r="15646">
          <cell r="K15646" t="str">
            <v>29113</v>
          </cell>
          <cell r="L15646" t="e">
            <v>#N/A</v>
          </cell>
        </row>
        <row r="15647">
          <cell r="K15647" t="str">
            <v>29113</v>
          </cell>
          <cell r="L15647" t="e">
            <v>#N/A</v>
          </cell>
        </row>
        <row r="15648">
          <cell r="K15648" t="str">
            <v>29113</v>
          </cell>
          <cell r="L15648" t="e">
            <v>#N/A</v>
          </cell>
        </row>
        <row r="15649">
          <cell r="K15649" t="str">
            <v>29113</v>
          </cell>
          <cell r="L15649" t="e">
            <v>#N/A</v>
          </cell>
        </row>
        <row r="15650">
          <cell r="K15650" t="str">
            <v>29113</v>
          </cell>
          <cell r="L15650" t="e">
            <v>#N/A</v>
          </cell>
        </row>
        <row r="15651">
          <cell r="K15651" t="str">
            <v>29113</v>
          </cell>
          <cell r="L15651" t="e">
            <v>#N/A</v>
          </cell>
        </row>
        <row r="15652">
          <cell r="K15652" t="str">
            <v>29113</v>
          </cell>
          <cell r="L15652" t="e">
            <v>#N/A</v>
          </cell>
        </row>
        <row r="15653">
          <cell r="K15653" t="str">
            <v>29113</v>
          </cell>
          <cell r="L15653" t="e">
            <v>#N/A</v>
          </cell>
        </row>
        <row r="15654">
          <cell r="K15654" t="str">
            <v>29113</v>
          </cell>
          <cell r="L15654" t="e">
            <v>#N/A</v>
          </cell>
        </row>
        <row r="15655">
          <cell r="K15655" t="str">
            <v>29113</v>
          </cell>
          <cell r="L15655" t="e">
            <v>#N/A</v>
          </cell>
        </row>
        <row r="15656">
          <cell r="K15656" t="str">
            <v>29113</v>
          </cell>
          <cell r="L15656" t="e">
            <v>#N/A</v>
          </cell>
        </row>
        <row r="15657">
          <cell r="K15657" t="str">
            <v>39130</v>
          </cell>
          <cell r="L15657" t="e">
            <v>#N/A</v>
          </cell>
        </row>
        <row r="15658">
          <cell r="K15658" t="str">
            <v>39130</v>
          </cell>
          <cell r="L15658" t="e">
            <v>#N/A</v>
          </cell>
        </row>
        <row r="15659">
          <cell r="K15659" t="str">
            <v>39130</v>
          </cell>
          <cell r="L15659" t="e">
            <v>#N/A</v>
          </cell>
        </row>
        <row r="15660">
          <cell r="K15660" t="str">
            <v>39130</v>
          </cell>
          <cell r="L15660" t="e">
            <v>#N/A</v>
          </cell>
        </row>
        <row r="15661">
          <cell r="K15661" t="str">
            <v>39130</v>
          </cell>
          <cell r="L15661" t="e">
            <v>#N/A</v>
          </cell>
        </row>
        <row r="15662">
          <cell r="K15662" t="str">
            <v>39130</v>
          </cell>
          <cell r="L15662" t="e">
            <v>#N/A</v>
          </cell>
        </row>
        <row r="15663">
          <cell r="K15663" t="str">
            <v>39130</v>
          </cell>
          <cell r="L15663" t="e">
            <v>#N/A</v>
          </cell>
        </row>
        <row r="15664">
          <cell r="K15664" t="str">
            <v>39130</v>
          </cell>
          <cell r="L15664" t="e">
            <v>#N/A</v>
          </cell>
        </row>
        <row r="15665">
          <cell r="K15665" t="str">
            <v>39130</v>
          </cell>
          <cell r="L15665" t="e">
            <v>#N/A</v>
          </cell>
        </row>
        <row r="15666">
          <cell r="K15666" t="str">
            <v>39130</v>
          </cell>
          <cell r="L15666" t="e">
            <v>#N/A</v>
          </cell>
        </row>
        <row r="15667">
          <cell r="K15667" t="str">
            <v>39130</v>
          </cell>
          <cell r="L15667" t="e">
            <v>#N/A</v>
          </cell>
        </row>
        <row r="15668">
          <cell r="K15668" t="str">
            <v>39130</v>
          </cell>
          <cell r="L15668" t="e">
            <v>#N/A</v>
          </cell>
        </row>
        <row r="15669">
          <cell r="K15669" t="str">
            <v>39130</v>
          </cell>
          <cell r="L15669" t="e">
            <v>#N/A</v>
          </cell>
        </row>
        <row r="15670">
          <cell r="K15670" t="str">
            <v>39130</v>
          </cell>
          <cell r="L15670" t="e">
            <v>#N/A</v>
          </cell>
        </row>
        <row r="15671">
          <cell r="K15671" t="str">
            <v>39130</v>
          </cell>
          <cell r="L15671" t="e">
            <v>#N/A</v>
          </cell>
        </row>
        <row r="15672">
          <cell r="K15672" t="str">
            <v>39130</v>
          </cell>
          <cell r="L15672" t="e">
            <v>#N/A</v>
          </cell>
        </row>
        <row r="15673">
          <cell r="K15673" t="str">
            <v>39130</v>
          </cell>
          <cell r="L15673" t="e">
            <v>#N/A</v>
          </cell>
        </row>
        <row r="15674">
          <cell r="K15674" t="str">
            <v>39130</v>
          </cell>
          <cell r="L15674" t="e">
            <v>#N/A</v>
          </cell>
        </row>
        <row r="15675">
          <cell r="K15675" t="str">
            <v>39130</v>
          </cell>
          <cell r="L15675" t="e">
            <v>#N/A</v>
          </cell>
        </row>
        <row r="15676">
          <cell r="K15676" t="str">
            <v>39130</v>
          </cell>
          <cell r="L15676" t="e">
            <v>#N/A</v>
          </cell>
        </row>
        <row r="15677">
          <cell r="K15677" t="str">
            <v>39130</v>
          </cell>
          <cell r="L15677" t="e">
            <v>#N/A</v>
          </cell>
        </row>
        <row r="15678">
          <cell r="K15678" t="str">
            <v>39130</v>
          </cell>
          <cell r="L15678" t="e">
            <v>#N/A</v>
          </cell>
        </row>
        <row r="15679">
          <cell r="K15679" t="str">
            <v>39130</v>
          </cell>
          <cell r="L15679" t="e">
            <v>#N/A</v>
          </cell>
        </row>
        <row r="15680">
          <cell r="K15680" t="str">
            <v>39145</v>
          </cell>
          <cell r="L15680" t="str">
            <v>CONSULTA DE URGENCIAS. POR MEDICINA GENERAL</v>
          </cell>
        </row>
        <row r="15681">
          <cell r="K15681" t="str">
            <v>39145</v>
          </cell>
          <cell r="L15681" t="e">
            <v>#N/A</v>
          </cell>
        </row>
        <row r="15682">
          <cell r="K15682" t="str">
            <v>36102</v>
          </cell>
          <cell r="L15682" t="str">
            <v>CONSULTA DE URGENCIAS. POR ODONTOLOGIA GENERAL</v>
          </cell>
        </row>
        <row r="15683">
          <cell r="K15683" t="str">
            <v>36102</v>
          </cell>
          <cell r="L15683" t="str">
            <v>CONSULTA DE URGENCIAS. POR ODONTOLOGIA GENERAL</v>
          </cell>
        </row>
        <row r="15684">
          <cell r="K15684" t="str">
            <v>36100</v>
          </cell>
          <cell r="L15684" t="e">
            <v>#N/A</v>
          </cell>
        </row>
        <row r="15685">
          <cell r="K15685" t="str">
            <v>39145</v>
          </cell>
          <cell r="L15685" t="e">
            <v>#N/A</v>
          </cell>
        </row>
        <row r="15686">
          <cell r="K15686" t="str">
            <v>39145</v>
          </cell>
          <cell r="L15686" t="e">
            <v>#N/A</v>
          </cell>
        </row>
        <row r="15687">
          <cell r="K15687" t="str">
            <v>39145</v>
          </cell>
          <cell r="L15687" t="e">
            <v>#N/A</v>
          </cell>
        </row>
        <row r="15688">
          <cell r="K15688" t="str">
            <v>39145</v>
          </cell>
          <cell r="L15688" t="e">
            <v>#N/A</v>
          </cell>
        </row>
        <row r="15689">
          <cell r="K15689" t="str">
            <v>39145</v>
          </cell>
          <cell r="L15689" t="e">
            <v>#N/A</v>
          </cell>
        </row>
        <row r="15690">
          <cell r="K15690" t="str">
            <v>39145</v>
          </cell>
          <cell r="L15690" t="e">
            <v>#N/A</v>
          </cell>
        </row>
        <row r="15691">
          <cell r="K15691" t="str">
            <v>39145</v>
          </cell>
          <cell r="L15691" t="e">
            <v>#N/A</v>
          </cell>
        </row>
        <row r="15692">
          <cell r="K15692" t="str">
            <v>39145</v>
          </cell>
          <cell r="L15692" t="e">
            <v>#N/A</v>
          </cell>
        </row>
        <row r="15693">
          <cell r="L15693" t="str">
            <v>CONSULTA DE URGENCIAS. POR ODONTOLOGIA GENERAL</v>
          </cell>
        </row>
        <row r="15694">
          <cell r="L15694" t="str">
            <v>CONSULTA DE URGENCIAS. POR ODONTOLOGIA GENERAL</v>
          </cell>
        </row>
        <row r="15695">
          <cell r="L15695" t="e">
            <v>#N/A</v>
          </cell>
        </row>
        <row r="15696">
          <cell r="L15696" t="e">
            <v>#N/A</v>
          </cell>
        </row>
        <row r="15697">
          <cell r="L15697" t="str">
            <v>CONSULTA DE URGENCIAS. POR MEDICINA GENERAL</v>
          </cell>
        </row>
        <row r="15698">
          <cell r="L15698" t="str">
            <v>CONSULTA DE URGENCIAS. POR MEDICINA GENERAL</v>
          </cell>
        </row>
        <row r="15699">
          <cell r="L15699" t="e">
            <v>#N/A</v>
          </cell>
        </row>
        <row r="15700">
          <cell r="L15700" t="e">
            <v>#N/A</v>
          </cell>
        </row>
        <row r="15701">
          <cell r="L15701" t="e">
            <v>#N/A</v>
          </cell>
        </row>
        <row r="15702">
          <cell r="K15702" t="str">
            <v>21421</v>
          </cell>
          <cell r="L15702" t="e">
            <v>#N/A</v>
          </cell>
        </row>
        <row r="15703">
          <cell r="L15703" t="e">
            <v>#N/A</v>
          </cell>
        </row>
        <row r="15704">
          <cell r="K15704" t="str">
            <v>27114</v>
          </cell>
          <cell r="L15704" t="e">
            <v>#N/A</v>
          </cell>
        </row>
        <row r="15705">
          <cell r="K15705" t="str">
            <v>27114</v>
          </cell>
          <cell r="L15705" t="e">
            <v>#N/A</v>
          </cell>
        </row>
        <row r="15706">
          <cell r="K15706" t="str">
            <v>27114</v>
          </cell>
          <cell r="L15706" t="e">
            <v>#N/A</v>
          </cell>
        </row>
        <row r="15707">
          <cell r="K15707" t="str">
            <v>27114</v>
          </cell>
          <cell r="L15707" t="e">
            <v>#N/A</v>
          </cell>
        </row>
        <row r="15708">
          <cell r="K15708" t="str">
            <v>27114</v>
          </cell>
          <cell r="L15708" t="e">
            <v>#N/A</v>
          </cell>
        </row>
        <row r="15709">
          <cell r="K15709" t="str">
            <v>27114</v>
          </cell>
          <cell r="L15709" t="e">
            <v>#N/A</v>
          </cell>
        </row>
        <row r="15710">
          <cell r="K15710" t="str">
            <v>34101</v>
          </cell>
          <cell r="L15710" t="e">
            <v>#N/A</v>
          </cell>
        </row>
        <row r="15711">
          <cell r="K15711" t="str">
            <v>34101</v>
          </cell>
          <cell r="L15711" t="e">
            <v>#N/A</v>
          </cell>
        </row>
        <row r="15712">
          <cell r="K15712" t="str">
            <v>34101</v>
          </cell>
          <cell r="L15712" t="e">
            <v>#N/A</v>
          </cell>
        </row>
        <row r="15713">
          <cell r="K15713" t="str">
            <v>34101</v>
          </cell>
          <cell r="L15713" t="e">
            <v>#N/A</v>
          </cell>
        </row>
        <row r="15714">
          <cell r="K15714" t="str">
            <v>26101</v>
          </cell>
          <cell r="L15714" t="e">
            <v>#N/A</v>
          </cell>
        </row>
        <row r="15715">
          <cell r="K15715" t="str">
            <v>26101</v>
          </cell>
          <cell r="L15715" t="e">
            <v>#N/A</v>
          </cell>
        </row>
        <row r="15716">
          <cell r="K15716" t="str">
            <v>26101</v>
          </cell>
          <cell r="L15716" t="e">
            <v>#N/A</v>
          </cell>
        </row>
        <row r="15717">
          <cell r="K15717" t="str">
            <v>26101</v>
          </cell>
          <cell r="L15717" t="e">
            <v>#N/A</v>
          </cell>
        </row>
        <row r="15718">
          <cell r="K15718" t="str">
            <v>26102</v>
          </cell>
          <cell r="L15718" t="e">
            <v>#N/A</v>
          </cell>
        </row>
        <row r="15719">
          <cell r="K15719" t="str">
            <v>26102</v>
          </cell>
          <cell r="L15719" t="e">
            <v>#N/A</v>
          </cell>
        </row>
        <row r="15720">
          <cell r="K15720" t="str">
            <v>26116</v>
          </cell>
          <cell r="L15720" t="e">
            <v>#N/A</v>
          </cell>
        </row>
        <row r="15721">
          <cell r="K15721" t="str">
            <v>26116</v>
          </cell>
          <cell r="L15721" t="e">
            <v>#N/A</v>
          </cell>
        </row>
        <row r="15722">
          <cell r="K15722" t="str">
            <v>29105</v>
          </cell>
          <cell r="L15722" t="e">
            <v>#N/A</v>
          </cell>
        </row>
        <row r="15723">
          <cell r="K15723" t="str">
            <v>29105</v>
          </cell>
          <cell r="L15723" t="e">
            <v>#N/A</v>
          </cell>
        </row>
        <row r="15724">
          <cell r="K15724" t="str">
            <v>29105</v>
          </cell>
          <cell r="L15724" t="e">
            <v>#N/A</v>
          </cell>
        </row>
        <row r="15725">
          <cell r="K15725" t="str">
            <v>27117</v>
          </cell>
          <cell r="L15725" t="e">
            <v>#N/A</v>
          </cell>
        </row>
        <row r="15726">
          <cell r="K15726" t="str">
            <v>27117</v>
          </cell>
          <cell r="L15726" t="e">
            <v>#N/A</v>
          </cell>
        </row>
        <row r="15727">
          <cell r="K15727" t="str">
            <v>27117</v>
          </cell>
          <cell r="L15727" t="e">
            <v>#N/A</v>
          </cell>
        </row>
        <row r="15728">
          <cell r="K15728" t="str">
            <v>29106</v>
          </cell>
          <cell r="L15728" t="e">
            <v>#N/A</v>
          </cell>
        </row>
        <row r="15729">
          <cell r="K15729" t="str">
            <v>29106</v>
          </cell>
          <cell r="L15729" t="e">
            <v>#N/A</v>
          </cell>
        </row>
        <row r="15730">
          <cell r="K15730" t="str">
            <v>29106</v>
          </cell>
          <cell r="L15730" t="e">
            <v>#N/A</v>
          </cell>
        </row>
        <row r="15731">
          <cell r="K15731" t="str">
            <v>29102</v>
          </cell>
          <cell r="L15731" t="e">
            <v>#N/A</v>
          </cell>
        </row>
        <row r="15732">
          <cell r="K15732" t="str">
            <v>29102</v>
          </cell>
          <cell r="L15732" t="e">
            <v>#N/A</v>
          </cell>
        </row>
        <row r="15733">
          <cell r="K15733" t="str">
            <v>29102</v>
          </cell>
          <cell r="L15733" t="e">
            <v>#N/A</v>
          </cell>
        </row>
        <row r="15734">
          <cell r="K15734" t="str">
            <v>29102</v>
          </cell>
          <cell r="L15734" t="e">
            <v>#N/A</v>
          </cell>
        </row>
        <row r="15735">
          <cell r="K15735" t="str">
            <v>29102</v>
          </cell>
          <cell r="L15735" t="e">
            <v>#N/A</v>
          </cell>
        </row>
        <row r="15736">
          <cell r="K15736" t="str">
            <v>29119</v>
          </cell>
          <cell r="L15736" t="e">
            <v>#N/A</v>
          </cell>
        </row>
        <row r="15737">
          <cell r="K15737" t="str">
            <v>29119</v>
          </cell>
          <cell r="L15737" t="e">
            <v>#N/A</v>
          </cell>
        </row>
        <row r="15738">
          <cell r="K15738" t="str">
            <v>29119</v>
          </cell>
          <cell r="L15738" t="e">
            <v>#N/A</v>
          </cell>
        </row>
        <row r="15739">
          <cell r="K15739" t="str">
            <v>29104</v>
          </cell>
          <cell r="L15739" t="e">
            <v>#N/A</v>
          </cell>
        </row>
        <row r="15740">
          <cell r="K15740" t="str">
            <v>29104</v>
          </cell>
          <cell r="L15740" t="e">
            <v>#N/A</v>
          </cell>
        </row>
        <row r="15741">
          <cell r="K15741" t="str">
            <v>27117</v>
          </cell>
          <cell r="L15741" t="e">
            <v>#N/A</v>
          </cell>
        </row>
        <row r="15742">
          <cell r="K15742" t="str">
            <v>27117</v>
          </cell>
          <cell r="L15742" t="e">
            <v>#N/A</v>
          </cell>
        </row>
        <row r="15743">
          <cell r="K15743" t="str">
            <v>29107</v>
          </cell>
          <cell r="L15743" t="e">
            <v>#N/A</v>
          </cell>
        </row>
        <row r="15744">
          <cell r="K15744" t="str">
            <v>29107</v>
          </cell>
          <cell r="L15744" t="e">
            <v>#N/A</v>
          </cell>
        </row>
        <row r="15745">
          <cell r="K15745" t="str">
            <v>29107</v>
          </cell>
          <cell r="L15745" t="e">
            <v>#N/A</v>
          </cell>
        </row>
        <row r="15746">
          <cell r="K15746" t="str">
            <v>29107</v>
          </cell>
          <cell r="L15746" t="e">
            <v>#N/A</v>
          </cell>
        </row>
        <row r="15747">
          <cell r="K15747" t="str">
            <v>29107</v>
          </cell>
          <cell r="L15747" t="e">
            <v>#N/A</v>
          </cell>
        </row>
        <row r="15748">
          <cell r="K15748" t="str">
            <v>29107</v>
          </cell>
          <cell r="L15748" t="e">
            <v>#N/A</v>
          </cell>
        </row>
        <row r="15749">
          <cell r="K15749" t="str">
            <v>29107</v>
          </cell>
          <cell r="L15749" t="e">
            <v>#N/A</v>
          </cell>
        </row>
        <row r="15750">
          <cell r="K15750" t="str">
            <v>29107</v>
          </cell>
          <cell r="L15750" t="e">
            <v>#N/A</v>
          </cell>
        </row>
        <row r="15751">
          <cell r="K15751" t="str">
            <v>29107</v>
          </cell>
          <cell r="L15751" t="e">
            <v>#N/A</v>
          </cell>
        </row>
        <row r="15752">
          <cell r="K15752" t="str">
            <v>29107</v>
          </cell>
          <cell r="L15752" t="e">
            <v>#N/A</v>
          </cell>
        </row>
        <row r="15753">
          <cell r="K15753" t="str">
            <v>29107</v>
          </cell>
          <cell r="L15753" t="e">
            <v>#N/A</v>
          </cell>
        </row>
        <row r="15754">
          <cell r="K15754" t="str">
            <v>29107</v>
          </cell>
          <cell r="L15754" t="e">
            <v>#N/A</v>
          </cell>
        </row>
        <row r="15755">
          <cell r="K15755" t="str">
            <v>29107</v>
          </cell>
          <cell r="L15755" t="e">
            <v>#N/A</v>
          </cell>
        </row>
        <row r="15756">
          <cell r="K15756" t="str">
            <v>29107</v>
          </cell>
          <cell r="L15756" t="e">
            <v>#N/A</v>
          </cell>
        </row>
        <row r="15757">
          <cell r="K15757" t="str">
            <v>29107</v>
          </cell>
          <cell r="L15757" t="e">
            <v>#N/A</v>
          </cell>
        </row>
        <row r="15758">
          <cell r="K15758" t="str">
            <v>29107</v>
          </cell>
          <cell r="L15758" t="e">
            <v>#N/A</v>
          </cell>
        </row>
        <row r="15759">
          <cell r="K15759" t="str">
            <v>29107</v>
          </cell>
          <cell r="L15759" t="e">
            <v>#N/A</v>
          </cell>
        </row>
        <row r="15760">
          <cell r="K15760" t="str">
            <v>29107</v>
          </cell>
          <cell r="L15760" t="e">
            <v>#N/A</v>
          </cell>
        </row>
        <row r="15761">
          <cell r="L15761" t="e">
            <v>#N/A</v>
          </cell>
        </row>
        <row r="15762">
          <cell r="L15762" t="e">
            <v>#N/A</v>
          </cell>
        </row>
        <row r="15763">
          <cell r="K15763" t="str">
            <v>26115</v>
          </cell>
          <cell r="L15763" t="e">
            <v>#N/A</v>
          </cell>
        </row>
        <row r="15764">
          <cell r="K15764" t="str">
            <v>26115</v>
          </cell>
          <cell r="L15764" t="e">
            <v>#N/A</v>
          </cell>
        </row>
        <row r="15765">
          <cell r="K15765" t="str">
            <v>26115</v>
          </cell>
          <cell r="L15765" t="e">
            <v>#N/A</v>
          </cell>
        </row>
        <row r="15766">
          <cell r="K15766" t="str">
            <v>26115</v>
          </cell>
          <cell r="L15766" t="e">
            <v>#N/A</v>
          </cell>
        </row>
        <row r="15767">
          <cell r="K15767" t="str">
            <v>26115</v>
          </cell>
          <cell r="L15767" t="e">
            <v>#N/A</v>
          </cell>
        </row>
        <row r="15768">
          <cell r="K15768" t="str">
            <v>24111</v>
          </cell>
          <cell r="L15768" t="e">
            <v>#N/A</v>
          </cell>
        </row>
        <row r="15769">
          <cell r="K15769" t="str">
            <v>24111</v>
          </cell>
          <cell r="L15769" t="e">
            <v>#N/A</v>
          </cell>
        </row>
        <row r="15770">
          <cell r="K15770" t="str">
            <v>24111</v>
          </cell>
          <cell r="L15770" t="e">
            <v>#N/A</v>
          </cell>
        </row>
        <row r="15771">
          <cell r="K15771" t="str">
            <v>24111</v>
          </cell>
          <cell r="L15771" t="e">
            <v>#N/A</v>
          </cell>
        </row>
        <row r="15772">
          <cell r="K15772" t="str">
            <v>24111</v>
          </cell>
          <cell r="L15772" t="e">
            <v>#N/A</v>
          </cell>
        </row>
        <row r="15773">
          <cell r="K15773" t="str">
            <v>24111</v>
          </cell>
          <cell r="L15773" t="e">
            <v>#N/A</v>
          </cell>
        </row>
        <row r="15774">
          <cell r="K15774" t="str">
            <v>24111</v>
          </cell>
          <cell r="L15774" t="e">
            <v>#N/A</v>
          </cell>
        </row>
        <row r="15775">
          <cell r="K15775" t="str">
            <v>26117</v>
          </cell>
          <cell r="L15775" t="e">
            <v>#N/A</v>
          </cell>
        </row>
        <row r="15776">
          <cell r="K15776" t="str">
            <v>26117</v>
          </cell>
          <cell r="L15776" t="e">
            <v>#N/A</v>
          </cell>
        </row>
        <row r="15777">
          <cell r="K15777" t="str">
            <v>26117</v>
          </cell>
          <cell r="L15777" t="e">
            <v>#N/A</v>
          </cell>
        </row>
        <row r="15778">
          <cell r="K15778" t="str">
            <v>26117</v>
          </cell>
          <cell r="L15778" t="e">
            <v>#N/A</v>
          </cell>
        </row>
        <row r="15779">
          <cell r="K15779" t="str">
            <v>26117</v>
          </cell>
          <cell r="L15779" t="e">
            <v>#N/A</v>
          </cell>
        </row>
        <row r="15780">
          <cell r="L15780" t="e">
            <v>#N/A</v>
          </cell>
        </row>
        <row r="15781">
          <cell r="L15781" t="e">
            <v>#N/A</v>
          </cell>
        </row>
        <row r="15782">
          <cell r="L15782" t="e">
            <v>#N/A</v>
          </cell>
        </row>
        <row r="15783">
          <cell r="L15783" t="e">
            <v>#N/A</v>
          </cell>
        </row>
        <row r="15784">
          <cell r="L15784" t="e">
            <v>#N/A</v>
          </cell>
        </row>
        <row r="15785">
          <cell r="L15785" t="e">
            <v>#N/A</v>
          </cell>
        </row>
        <row r="15786">
          <cell r="K15786" t="str">
            <v>23109</v>
          </cell>
          <cell r="L15786" t="e">
            <v>#N/A</v>
          </cell>
        </row>
        <row r="15787">
          <cell r="K15787" t="str">
            <v>23109</v>
          </cell>
          <cell r="L15787" t="e">
            <v>#N/A</v>
          </cell>
        </row>
        <row r="15788">
          <cell r="K15788" t="str">
            <v>23109</v>
          </cell>
          <cell r="L15788" t="e">
            <v>#N/A</v>
          </cell>
        </row>
        <row r="15789">
          <cell r="K15789" t="str">
            <v>23109</v>
          </cell>
          <cell r="L15789" t="e">
            <v>#N/A</v>
          </cell>
        </row>
        <row r="15790">
          <cell r="L15790" t="e">
            <v>#N/A</v>
          </cell>
        </row>
        <row r="15791">
          <cell r="K15791" t="str">
            <v>23120</v>
          </cell>
          <cell r="L15791" t="e">
            <v>#N/A</v>
          </cell>
        </row>
        <row r="15792">
          <cell r="K15792" t="str">
            <v>23120</v>
          </cell>
          <cell r="L15792" t="e">
            <v>#N/A</v>
          </cell>
        </row>
        <row r="15793">
          <cell r="K15793" t="str">
            <v>23101</v>
          </cell>
          <cell r="L15793" t="e">
            <v>#N/A</v>
          </cell>
        </row>
        <row r="15794">
          <cell r="K15794" t="str">
            <v>23101</v>
          </cell>
          <cell r="L15794" t="e">
            <v>#N/A</v>
          </cell>
        </row>
        <row r="15795">
          <cell r="K15795" t="str">
            <v>23109</v>
          </cell>
          <cell r="L15795" t="e">
            <v>#N/A</v>
          </cell>
        </row>
        <row r="15796">
          <cell r="K15796" t="str">
            <v>23109</v>
          </cell>
          <cell r="L15796" t="e">
            <v>#N/A</v>
          </cell>
        </row>
        <row r="15797">
          <cell r="K15797" t="str">
            <v>23104</v>
          </cell>
          <cell r="L15797" t="e">
            <v>#N/A</v>
          </cell>
        </row>
        <row r="15798">
          <cell r="K15798" t="str">
            <v>23104</v>
          </cell>
          <cell r="L15798" t="e">
            <v>#N/A</v>
          </cell>
        </row>
        <row r="15799">
          <cell r="K15799" t="str">
            <v>23108</v>
          </cell>
          <cell r="L15799" t="e">
            <v>#N/A</v>
          </cell>
        </row>
        <row r="15800">
          <cell r="K15800" t="str">
            <v>23108</v>
          </cell>
          <cell r="L15800" t="e">
            <v>#N/A</v>
          </cell>
        </row>
        <row r="15801">
          <cell r="K15801" t="str">
            <v>23107</v>
          </cell>
          <cell r="L15801" t="e">
            <v>#N/A</v>
          </cell>
        </row>
        <row r="15802">
          <cell r="K15802" t="str">
            <v>23107</v>
          </cell>
          <cell r="L15802" t="e">
            <v>#N/A</v>
          </cell>
        </row>
        <row r="15803">
          <cell r="K15803" t="str">
            <v>23103</v>
          </cell>
          <cell r="L15803" t="e">
            <v>#N/A</v>
          </cell>
        </row>
        <row r="15804">
          <cell r="K15804" t="str">
            <v>23103</v>
          </cell>
          <cell r="L15804" t="e">
            <v>#N/A</v>
          </cell>
        </row>
        <row r="15805">
          <cell r="K15805" t="str">
            <v>20302</v>
          </cell>
          <cell r="L15805" t="e">
            <v>#N/A</v>
          </cell>
        </row>
        <row r="15806">
          <cell r="K15806" t="str">
            <v>20302</v>
          </cell>
          <cell r="L15806" t="e">
            <v>#N/A</v>
          </cell>
        </row>
        <row r="15807">
          <cell r="K15807" t="str">
            <v>20302</v>
          </cell>
          <cell r="L15807" t="e">
            <v>#N/A</v>
          </cell>
        </row>
        <row r="15808">
          <cell r="K15808" t="str">
            <v>20302</v>
          </cell>
          <cell r="L15808" t="e">
            <v>#N/A</v>
          </cell>
        </row>
        <row r="15809">
          <cell r="K15809" t="str">
            <v>20302</v>
          </cell>
          <cell r="L15809" t="e">
            <v>#N/A</v>
          </cell>
        </row>
        <row r="15810">
          <cell r="K15810" t="str">
            <v>18800</v>
          </cell>
          <cell r="L15810" t="e">
            <v>#N/A</v>
          </cell>
        </row>
        <row r="15811">
          <cell r="K15811" t="str">
            <v>18800</v>
          </cell>
          <cell r="L15811" t="e">
            <v>#N/A</v>
          </cell>
        </row>
        <row r="15812">
          <cell r="K15812" t="str">
            <v>18800</v>
          </cell>
          <cell r="L15812" t="e">
            <v>#N/A</v>
          </cell>
        </row>
        <row r="15813">
          <cell r="K15813" t="str">
            <v>18800</v>
          </cell>
          <cell r="L15813" t="e">
            <v>#N/A</v>
          </cell>
        </row>
        <row r="15814">
          <cell r="K15814" t="str">
            <v>18800</v>
          </cell>
          <cell r="L15814" t="e">
            <v>#N/A</v>
          </cell>
        </row>
        <row r="15815">
          <cell r="K15815" t="str">
            <v>18800</v>
          </cell>
          <cell r="L15815" t="e">
            <v>#N/A</v>
          </cell>
        </row>
        <row r="15816">
          <cell r="K15816" t="str">
            <v>23102</v>
          </cell>
          <cell r="L15816" t="e">
            <v>#N/A</v>
          </cell>
        </row>
        <row r="15817">
          <cell r="K15817" t="str">
            <v>23102</v>
          </cell>
          <cell r="L15817" t="e">
            <v>#N/A</v>
          </cell>
        </row>
        <row r="15818">
          <cell r="K15818" t="str">
            <v>23102</v>
          </cell>
          <cell r="L15818" t="e">
            <v>#N/A</v>
          </cell>
        </row>
        <row r="15819">
          <cell r="K15819" t="str">
            <v>23102</v>
          </cell>
          <cell r="L15819" t="e">
            <v>#N/A</v>
          </cell>
        </row>
        <row r="15820">
          <cell r="K15820" t="str">
            <v>23102</v>
          </cell>
          <cell r="L15820" t="e">
            <v>#N/A</v>
          </cell>
        </row>
        <row r="15821">
          <cell r="K15821" t="str">
            <v>36108</v>
          </cell>
          <cell r="L15821" t="e">
            <v>#N/A</v>
          </cell>
        </row>
        <row r="15822">
          <cell r="K15822" t="str">
            <v>36108</v>
          </cell>
          <cell r="L15822" t="e">
            <v>#N/A</v>
          </cell>
        </row>
        <row r="15823">
          <cell r="K15823" t="str">
            <v>36108</v>
          </cell>
          <cell r="L15823" t="e">
            <v>#N/A</v>
          </cell>
        </row>
        <row r="15824">
          <cell r="K15824" t="str">
            <v>36109</v>
          </cell>
          <cell r="L15824" t="e">
            <v>#N/A</v>
          </cell>
        </row>
        <row r="15825">
          <cell r="K15825" t="str">
            <v>36110</v>
          </cell>
          <cell r="L15825" t="e">
            <v>#N/A</v>
          </cell>
        </row>
        <row r="15826">
          <cell r="K15826" t="str">
            <v>36111</v>
          </cell>
          <cell r="L15826" t="e">
            <v>#N/A</v>
          </cell>
        </row>
        <row r="15827">
          <cell r="K15827" t="str">
            <v>16509</v>
          </cell>
          <cell r="L15827" t="e">
            <v>#N/A</v>
          </cell>
        </row>
        <row r="15828">
          <cell r="K15828" t="str">
            <v>16509</v>
          </cell>
          <cell r="L15828" t="e">
            <v>#N/A</v>
          </cell>
        </row>
        <row r="15829">
          <cell r="K15829" t="str">
            <v>16509</v>
          </cell>
          <cell r="L15829" t="e">
            <v>#N/A</v>
          </cell>
        </row>
        <row r="15830">
          <cell r="K15830" t="str">
            <v>16509</v>
          </cell>
          <cell r="L15830" t="e">
            <v>#N/A</v>
          </cell>
        </row>
        <row r="15831">
          <cell r="K15831" t="str">
            <v>36511</v>
          </cell>
          <cell r="L15831" t="e">
            <v>#N/A</v>
          </cell>
        </row>
        <row r="15832">
          <cell r="K15832" t="str">
            <v>36709</v>
          </cell>
          <cell r="L15832" t="e">
            <v>#N/A</v>
          </cell>
        </row>
        <row r="15833">
          <cell r="K15833" t="str">
            <v>36709</v>
          </cell>
          <cell r="L15833" t="e">
            <v>#N/A</v>
          </cell>
        </row>
        <row r="15834">
          <cell r="K15834" t="str">
            <v>36709</v>
          </cell>
          <cell r="L15834" t="e">
            <v>#N/A</v>
          </cell>
        </row>
        <row r="15835">
          <cell r="K15835" t="str">
            <v>36709</v>
          </cell>
          <cell r="L15835" t="e">
            <v>#N/A</v>
          </cell>
        </row>
        <row r="15836">
          <cell r="K15836" t="str">
            <v>36513</v>
          </cell>
          <cell r="L15836" t="e">
            <v>#N/A</v>
          </cell>
        </row>
        <row r="15837">
          <cell r="K15837" t="str">
            <v>36100</v>
          </cell>
          <cell r="L15837" t="e">
            <v>#N/A</v>
          </cell>
        </row>
        <row r="15838">
          <cell r="K15838" t="str">
            <v>36100</v>
          </cell>
          <cell r="L15838" t="e">
            <v>#N/A</v>
          </cell>
        </row>
        <row r="15839">
          <cell r="L15839" t="e">
            <v>#N/A</v>
          </cell>
        </row>
        <row r="15840">
          <cell r="L15840" t="e">
            <v>#N/A</v>
          </cell>
        </row>
        <row r="15841">
          <cell r="K15841" t="str">
            <v>18303</v>
          </cell>
          <cell r="L15841" t="e">
            <v>#N/A</v>
          </cell>
        </row>
        <row r="15842">
          <cell r="K15842" t="str">
            <v>18303</v>
          </cell>
          <cell r="L15842" t="e">
            <v>#N/A</v>
          </cell>
        </row>
        <row r="15843">
          <cell r="K15843" t="str">
            <v>18303</v>
          </cell>
          <cell r="L15843" t="e">
            <v>#N/A</v>
          </cell>
        </row>
        <row r="15844">
          <cell r="K15844" t="str">
            <v>18303</v>
          </cell>
          <cell r="L15844" t="e">
            <v>#N/A</v>
          </cell>
        </row>
        <row r="15845">
          <cell r="K15845" t="str">
            <v>39140</v>
          </cell>
          <cell r="L15845" t="e">
            <v>#N/A</v>
          </cell>
        </row>
        <row r="15846">
          <cell r="K15846" t="str">
            <v>39140</v>
          </cell>
          <cell r="L15846" t="e">
            <v>#N/A</v>
          </cell>
        </row>
        <row r="15847">
          <cell r="K15847" t="str">
            <v>39140</v>
          </cell>
          <cell r="L15847" t="e">
            <v>#N/A</v>
          </cell>
        </row>
        <row r="15848">
          <cell r="K15848" t="str">
            <v>39140</v>
          </cell>
          <cell r="L15848" t="e">
            <v>#N/A</v>
          </cell>
        </row>
        <row r="15849">
          <cell r="K15849" t="str">
            <v>23109</v>
          </cell>
          <cell r="L15849" t="e">
            <v>#N/A</v>
          </cell>
        </row>
        <row r="15850">
          <cell r="K15850" t="str">
            <v>23109</v>
          </cell>
          <cell r="L15850" t="e">
            <v>#N/A</v>
          </cell>
        </row>
        <row r="15851">
          <cell r="L15851" t="e">
            <v>#N/A</v>
          </cell>
        </row>
        <row r="15852">
          <cell r="K15852" t="str">
            <v>24116</v>
          </cell>
          <cell r="L15852" t="e">
            <v>#N/A</v>
          </cell>
        </row>
        <row r="15853">
          <cell r="K15853" t="str">
            <v>24116</v>
          </cell>
          <cell r="L15853" t="e">
            <v>#N/A</v>
          </cell>
        </row>
        <row r="15854">
          <cell r="K15854" t="str">
            <v>24101</v>
          </cell>
          <cell r="L15854" t="e">
            <v>#N/A</v>
          </cell>
        </row>
        <row r="15855">
          <cell r="K15855" t="str">
            <v>24101</v>
          </cell>
          <cell r="L15855" t="e">
            <v>#N/A</v>
          </cell>
        </row>
        <row r="15856">
          <cell r="L15856" t="e">
            <v>#N/A</v>
          </cell>
        </row>
        <row r="15857">
          <cell r="L15857" t="e">
            <v>#N/A</v>
          </cell>
        </row>
        <row r="15858">
          <cell r="L15858" t="e">
            <v>#N/A</v>
          </cell>
        </row>
        <row r="15859">
          <cell r="K15859" t="str">
            <v>24120</v>
          </cell>
          <cell r="L15859" t="e">
            <v>#N/A</v>
          </cell>
        </row>
        <row r="15860">
          <cell r="K15860" t="str">
            <v>24120</v>
          </cell>
          <cell r="L15860" t="e">
            <v>#N/A</v>
          </cell>
        </row>
        <row r="15861">
          <cell r="K15861" t="str">
            <v>24123</v>
          </cell>
          <cell r="L15861" t="e">
            <v>#N/A</v>
          </cell>
        </row>
        <row r="15862">
          <cell r="K15862" t="str">
            <v>24123</v>
          </cell>
          <cell r="L15862" t="e">
            <v>#N/A</v>
          </cell>
        </row>
        <row r="15863">
          <cell r="K15863" t="str">
            <v>24102</v>
          </cell>
          <cell r="L15863" t="e">
            <v>#N/A</v>
          </cell>
        </row>
        <row r="15864">
          <cell r="K15864" t="str">
            <v>24102</v>
          </cell>
          <cell r="L15864" t="e">
            <v>#N/A</v>
          </cell>
        </row>
        <row r="15865">
          <cell r="K15865" t="str">
            <v>24105</v>
          </cell>
          <cell r="L15865" t="e">
            <v>#N/A</v>
          </cell>
        </row>
        <row r="15866">
          <cell r="K15866" t="str">
            <v>24118</v>
          </cell>
          <cell r="L15866" t="e">
            <v>#N/A</v>
          </cell>
        </row>
        <row r="15867">
          <cell r="K15867" t="str">
            <v>24109</v>
          </cell>
          <cell r="L15867" t="e">
            <v>#N/A</v>
          </cell>
        </row>
        <row r="15868">
          <cell r="K15868" t="str">
            <v>24109</v>
          </cell>
          <cell r="L15868" t="e">
            <v>#N/A</v>
          </cell>
        </row>
        <row r="15869">
          <cell r="K15869" t="str">
            <v>24117</v>
          </cell>
          <cell r="L15869" t="e">
            <v>#N/A</v>
          </cell>
        </row>
        <row r="15870">
          <cell r="K15870" t="str">
            <v>24116</v>
          </cell>
          <cell r="L15870" t="e">
            <v>#N/A</v>
          </cell>
        </row>
        <row r="15871">
          <cell r="K15871" t="str">
            <v>24116</v>
          </cell>
          <cell r="L15871" t="e">
            <v>#N/A</v>
          </cell>
        </row>
        <row r="15872">
          <cell r="K15872" t="str">
            <v>24114</v>
          </cell>
          <cell r="L15872" t="e">
            <v>#N/A</v>
          </cell>
        </row>
        <row r="15873">
          <cell r="K15873" t="str">
            <v>24126</v>
          </cell>
          <cell r="L15873" t="e">
            <v>#N/A</v>
          </cell>
        </row>
        <row r="15874">
          <cell r="K15874" t="str">
            <v>24126</v>
          </cell>
          <cell r="L15874" t="e">
            <v>#N/A</v>
          </cell>
        </row>
        <row r="15875">
          <cell r="K15875" t="str">
            <v>24126</v>
          </cell>
          <cell r="L15875" t="e">
            <v>#N/A</v>
          </cell>
        </row>
        <row r="15876">
          <cell r="K15876" t="str">
            <v>24126</v>
          </cell>
          <cell r="L15876" t="e">
            <v>#N/A</v>
          </cell>
        </row>
        <row r="15877">
          <cell r="K15877" t="str">
            <v>24126</v>
          </cell>
          <cell r="L15877" t="e">
            <v>#N/A</v>
          </cell>
        </row>
        <row r="15878">
          <cell r="K15878" t="str">
            <v>24126</v>
          </cell>
          <cell r="L15878" t="e">
            <v>#N/A</v>
          </cell>
        </row>
        <row r="15879">
          <cell r="K15879" t="str">
            <v>24126</v>
          </cell>
          <cell r="L15879" t="e">
            <v>#N/A</v>
          </cell>
        </row>
        <row r="15880">
          <cell r="K15880" t="str">
            <v>24126</v>
          </cell>
          <cell r="L15880" t="e">
            <v>#N/A</v>
          </cell>
        </row>
        <row r="15881">
          <cell r="K15881" t="str">
            <v>24126</v>
          </cell>
          <cell r="L15881" t="e">
            <v>#N/A</v>
          </cell>
        </row>
        <row r="15882">
          <cell r="K15882" t="str">
            <v>24126</v>
          </cell>
          <cell r="L15882" t="e">
            <v>#N/A</v>
          </cell>
        </row>
        <row r="15883">
          <cell r="K15883" t="str">
            <v>24126</v>
          </cell>
          <cell r="L15883" t="e">
            <v>#N/A</v>
          </cell>
        </row>
        <row r="15884">
          <cell r="K15884" t="str">
            <v>24126</v>
          </cell>
          <cell r="L15884" t="e">
            <v>#N/A</v>
          </cell>
        </row>
        <row r="15885">
          <cell r="K15885" t="str">
            <v>24126</v>
          </cell>
          <cell r="L15885" t="e">
            <v>#N/A</v>
          </cell>
        </row>
        <row r="15886">
          <cell r="K15886" t="str">
            <v>24126</v>
          </cell>
          <cell r="L15886" t="e">
            <v>#N/A</v>
          </cell>
        </row>
        <row r="15887">
          <cell r="K15887" t="str">
            <v>24126</v>
          </cell>
          <cell r="L15887" t="e">
            <v>#N/A</v>
          </cell>
        </row>
        <row r="15888">
          <cell r="K15888" t="str">
            <v>24116</v>
          </cell>
          <cell r="L15888" t="e">
            <v>#N/A</v>
          </cell>
        </row>
        <row r="15889">
          <cell r="K15889" t="str">
            <v>24108</v>
          </cell>
          <cell r="L15889" t="e">
            <v>#N/A</v>
          </cell>
        </row>
        <row r="15890">
          <cell r="K15890" t="str">
            <v>24112</v>
          </cell>
          <cell r="L15890" t="e">
            <v>#N/A</v>
          </cell>
        </row>
        <row r="15891">
          <cell r="K15891" t="str">
            <v>24112</v>
          </cell>
          <cell r="L15891" t="e">
            <v>#N/A</v>
          </cell>
        </row>
        <row r="15892">
          <cell r="K15892" t="str">
            <v>24113</v>
          </cell>
          <cell r="L15892" t="e">
            <v>#N/A</v>
          </cell>
        </row>
        <row r="15893">
          <cell r="K15893" t="str">
            <v>24113</v>
          </cell>
          <cell r="L15893" t="e">
            <v>#N/A</v>
          </cell>
        </row>
        <row r="15894">
          <cell r="K15894" t="str">
            <v>24125</v>
          </cell>
          <cell r="L15894" t="e">
            <v>#N/A</v>
          </cell>
        </row>
        <row r="15895">
          <cell r="K15895" t="str">
            <v>24112</v>
          </cell>
          <cell r="L15895" t="e">
            <v>#N/A</v>
          </cell>
        </row>
        <row r="15896">
          <cell r="K15896" t="str">
            <v>24112</v>
          </cell>
          <cell r="L15896" t="e">
            <v>#N/A</v>
          </cell>
        </row>
        <row r="15897">
          <cell r="K15897" t="str">
            <v>24112</v>
          </cell>
          <cell r="L15897" t="e">
            <v>#N/A</v>
          </cell>
        </row>
        <row r="15898">
          <cell r="K15898" t="str">
            <v>24114</v>
          </cell>
          <cell r="L15898" t="e">
            <v>#N/A</v>
          </cell>
        </row>
        <row r="15899">
          <cell r="K15899" t="str">
            <v>24114</v>
          </cell>
          <cell r="L15899" t="e">
            <v>#N/A</v>
          </cell>
        </row>
        <row r="15900">
          <cell r="L15900" t="e">
            <v>#N/A</v>
          </cell>
        </row>
        <row r="15901">
          <cell r="L15901" t="e">
            <v>#N/A</v>
          </cell>
        </row>
        <row r="15902">
          <cell r="L15902" t="e">
            <v>#N/A</v>
          </cell>
        </row>
        <row r="15903">
          <cell r="L15903" t="e">
            <v>#N/A</v>
          </cell>
        </row>
        <row r="15904">
          <cell r="L15904" t="e">
            <v>#N/A</v>
          </cell>
        </row>
        <row r="15905">
          <cell r="L15905" t="e">
            <v>#N/A</v>
          </cell>
        </row>
        <row r="15906">
          <cell r="L15906" t="e">
            <v>#N/A</v>
          </cell>
        </row>
        <row r="15907">
          <cell r="K15907" t="str">
            <v>18303</v>
          </cell>
          <cell r="L15907" t="e">
            <v>#N/A</v>
          </cell>
        </row>
        <row r="15908">
          <cell r="K15908" t="str">
            <v>18303</v>
          </cell>
          <cell r="L15908" t="e">
            <v>#N/A</v>
          </cell>
        </row>
        <row r="15909">
          <cell r="K15909" t="str">
            <v>18303</v>
          </cell>
          <cell r="L15909" t="e">
            <v>#N/A</v>
          </cell>
        </row>
        <row r="15910">
          <cell r="K15910" t="str">
            <v>18303</v>
          </cell>
          <cell r="L15910" t="e">
            <v>#N/A</v>
          </cell>
        </row>
        <row r="15911">
          <cell r="K15911" t="str">
            <v>18303</v>
          </cell>
          <cell r="L15911" t="e">
            <v>#N/A</v>
          </cell>
        </row>
        <row r="15912">
          <cell r="K15912" t="str">
            <v>18302</v>
          </cell>
          <cell r="L15912" t="e">
            <v>#N/A</v>
          </cell>
        </row>
        <row r="15913">
          <cell r="K15913" t="str">
            <v>18302</v>
          </cell>
          <cell r="L15913" t="e">
            <v>#N/A</v>
          </cell>
        </row>
        <row r="15914">
          <cell r="K15914" t="str">
            <v>18302</v>
          </cell>
          <cell r="L15914" t="e">
            <v>#N/A</v>
          </cell>
        </row>
        <row r="15915">
          <cell r="K15915" t="str">
            <v>18302</v>
          </cell>
          <cell r="L15915" t="e">
            <v>#N/A</v>
          </cell>
        </row>
        <row r="15916">
          <cell r="L15916" t="e">
            <v>#N/A</v>
          </cell>
        </row>
        <row r="15917">
          <cell r="L15917" t="e">
            <v>#N/A</v>
          </cell>
        </row>
        <row r="15918">
          <cell r="L15918" t="e">
            <v>#N/A</v>
          </cell>
        </row>
        <row r="15919">
          <cell r="L15919" t="e">
            <v>#N/A</v>
          </cell>
        </row>
        <row r="15920">
          <cell r="K15920" t="str">
            <v>25100</v>
          </cell>
          <cell r="L15920" t="e">
            <v>#N/A</v>
          </cell>
        </row>
        <row r="15921">
          <cell r="K15921" t="str">
            <v>25100</v>
          </cell>
          <cell r="L15921" t="e">
            <v>#N/A</v>
          </cell>
        </row>
        <row r="15922">
          <cell r="K15922" t="str">
            <v>34101</v>
          </cell>
          <cell r="L15922" t="e">
            <v>#N/A</v>
          </cell>
        </row>
        <row r="15923">
          <cell r="K15923" t="str">
            <v>34101</v>
          </cell>
          <cell r="L15923" t="e">
            <v>#N/A</v>
          </cell>
        </row>
        <row r="15924">
          <cell r="L15924" t="e">
            <v>#N/A</v>
          </cell>
        </row>
        <row r="15925">
          <cell r="L15925" t="e">
            <v>#N/A</v>
          </cell>
        </row>
        <row r="15926">
          <cell r="L15926" t="e">
            <v>#N/A</v>
          </cell>
        </row>
        <row r="15927">
          <cell r="K15927" t="str">
            <v>34101</v>
          </cell>
          <cell r="L15927" t="e">
            <v>#N/A</v>
          </cell>
        </row>
        <row r="15928">
          <cell r="K15928" t="str">
            <v>34101</v>
          </cell>
          <cell r="L15928" t="e">
            <v>#N/A</v>
          </cell>
        </row>
        <row r="15929">
          <cell r="K15929" t="str">
            <v>24124</v>
          </cell>
          <cell r="L15929" t="e">
            <v>#N/A</v>
          </cell>
        </row>
        <row r="15930">
          <cell r="K15930" t="str">
            <v>24124</v>
          </cell>
          <cell r="L15930" t="e">
            <v>#N/A</v>
          </cell>
        </row>
        <row r="15931">
          <cell r="K15931" t="str">
            <v>24124</v>
          </cell>
          <cell r="L15931" t="e">
            <v>#N/A</v>
          </cell>
        </row>
        <row r="15932">
          <cell r="K15932" t="str">
            <v>25104</v>
          </cell>
          <cell r="L15932" t="e">
            <v>#N/A</v>
          </cell>
        </row>
        <row r="15933">
          <cell r="K15933" t="str">
            <v>25104</v>
          </cell>
          <cell r="L15933" t="e">
            <v>#N/A</v>
          </cell>
        </row>
        <row r="15934">
          <cell r="K15934" t="str">
            <v>25104</v>
          </cell>
          <cell r="L15934" t="e">
            <v>#N/A</v>
          </cell>
        </row>
        <row r="15935">
          <cell r="K15935" t="str">
            <v>25104</v>
          </cell>
          <cell r="L15935" t="e">
            <v>#N/A</v>
          </cell>
        </row>
        <row r="15936">
          <cell r="K15936" t="str">
            <v>25104</v>
          </cell>
          <cell r="L15936" t="e">
            <v>#N/A</v>
          </cell>
        </row>
        <row r="15937">
          <cell r="K15937" t="str">
            <v>25104</v>
          </cell>
          <cell r="L15937" t="e">
            <v>#N/A</v>
          </cell>
        </row>
        <row r="15938">
          <cell r="K15938" t="str">
            <v>25104</v>
          </cell>
          <cell r="L15938" t="e">
            <v>#N/A</v>
          </cell>
        </row>
        <row r="15939">
          <cell r="K15939" t="str">
            <v>25104</v>
          </cell>
          <cell r="L15939" t="e">
            <v>#N/A</v>
          </cell>
        </row>
        <row r="15940">
          <cell r="K15940" t="str">
            <v>25140</v>
          </cell>
          <cell r="L15940" t="e">
            <v>#N/A</v>
          </cell>
        </row>
        <row r="15941">
          <cell r="K15941" t="str">
            <v>25140</v>
          </cell>
          <cell r="L15941" t="e">
            <v>#N/A</v>
          </cell>
        </row>
        <row r="15942">
          <cell r="K15942" t="str">
            <v>25124</v>
          </cell>
          <cell r="L15942" t="e">
            <v>#N/A</v>
          </cell>
        </row>
        <row r="15943">
          <cell r="K15943" t="str">
            <v>25124</v>
          </cell>
          <cell r="L15943" t="e">
            <v>#N/A</v>
          </cell>
        </row>
        <row r="15944">
          <cell r="L15944" t="e">
            <v>#N/A</v>
          </cell>
        </row>
        <row r="15945">
          <cell r="L15945" t="e">
            <v>#N/A</v>
          </cell>
        </row>
        <row r="15946">
          <cell r="K15946" t="str">
            <v>25124</v>
          </cell>
          <cell r="L15946" t="e">
            <v>#N/A</v>
          </cell>
        </row>
        <row r="15947">
          <cell r="K15947" t="str">
            <v>25124</v>
          </cell>
          <cell r="L15947" t="e">
            <v>#N/A</v>
          </cell>
        </row>
        <row r="15948">
          <cell r="K15948" t="str">
            <v>25124</v>
          </cell>
          <cell r="L15948" t="e">
            <v>#N/A</v>
          </cell>
        </row>
        <row r="15949">
          <cell r="K15949" t="str">
            <v>25126</v>
          </cell>
          <cell r="L15949" t="e">
            <v>#N/A</v>
          </cell>
        </row>
        <row r="15950">
          <cell r="K15950" t="str">
            <v>25126</v>
          </cell>
          <cell r="L15950" t="e">
            <v>#N/A</v>
          </cell>
        </row>
        <row r="15951">
          <cell r="K15951" t="str">
            <v>25126</v>
          </cell>
          <cell r="L15951" t="e">
            <v>#N/A</v>
          </cell>
        </row>
        <row r="15952">
          <cell r="K15952" t="str">
            <v>25126</v>
          </cell>
          <cell r="L15952" t="e">
            <v>#N/A</v>
          </cell>
        </row>
        <row r="15953">
          <cell r="K15953" t="str">
            <v>25126</v>
          </cell>
          <cell r="L15953" t="e">
            <v>#N/A</v>
          </cell>
        </row>
        <row r="15954">
          <cell r="K15954" t="str">
            <v>25104</v>
          </cell>
          <cell r="L15954" t="e">
            <v>#N/A</v>
          </cell>
        </row>
        <row r="15955">
          <cell r="K15955" t="str">
            <v>40124</v>
          </cell>
          <cell r="L15955" t="e">
            <v>#N/A</v>
          </cell>
        </row>
        <row r="15956">
          <cell r="K15956" t="str">
            <v>40124</v>
          </cell>
          <cell r="L15956" t="e">
            <v>#N/A</v>
          </cell>
        </row>
        <row r="15957">
          <cell r="K15957" t="str">
            <v>40124</v>
          </cell>
          <cell r="L15957" t="e">
            <v>#N/A</v>
          </cell>
        </row>
        <row r="15958">
          <cell r="K15958" t="str">
            <v>40124</v>
          </cell>
          <cell r="L15958" t="e">
            <v>#N/A</v>
          </cell>
        </row>
        <row r="15959">
          <cell r="K15959" t="str">
            <v>25126</v>
          </cell>
          <cell r="L15959" t="e">
            <v>#N/A</v>
          </cell>
        </row>
        <row r="15960">
          <cell r="K15960" t="str">
            <v>25126</v>
          </cell>
          <cell r="L15960" t="e">
            <v>#N/A</v>
          </cell>
        </row>
        <row r="15961">
          <cell r="L15961" t="e">
            <v>#N/A</v>
          </cell>
        </row>
        <row r="15962">
          <cell r="L15962" t="e">
            <v>#N/A</v>
          </cell>
        </row>
        <row r="15963">
          <cell r="L15963" t="e">
            <v>#N/A</v>
          </cell>
        </row>
        <row r="15964">
          <cell r="L15964" t="e">
            <v>#N/A</v>
          </cell>
        </row>
        <row r="15965">
          <cell r="L15965" t="e">
            <v>#N/A</v>
          </cell>
        </row>
        <row r="15966">
          <cell r="L15966" t="e">
            <v>#N/A</v>
          </cell>
        </row>
        <row r="15967">
          <cell r="L15967" t="e">
            <v>#N/A</v>
          </cell>
        </row>
        <row r="15968">
          <cell r="L15968" t="e">
            <v>#N/A</v>
          </cell>
        </row>
        <row r="15969">
          <cell r="L15969" t="e">
            <v>#N/A</v>
          </cell>
        </row>
        <row r="15970">
          <cell r="K15970" t="str">
            <v>25102</v>
          </cell>
          <cell r="L15970" t="e">
            <v>#N/A</v>
          </cell>
        </row>
        <row r="15971">
          <cell r="K15971" t="str">
            <v>25102</v>
          </cell>
          <cell r="L15971" t="e">
            <v>#N/A</v>
          </cell>
        </row>
        <row r="15972">
          <cell r="K15972" t="str">
            <v>25102</v>
          </cell>
          <cell r="L15972" t="e">
            <v>#N/A</v>
          </cell>
        </row>
        <row r="15973">
          <cell r="K15973" t="str">
            <v>25102</v>
          </cell>
          <cell r="L15973" t="e">
            <v>#N/A</v>
          </cell>
        </row>
        <row r="15974">
          <cell r="K15974" t="str">
            <v>25102</v>
          </cell>
          <cell r="L15974" t="e">
            <v>#N/A</v>
          </cell>
        </row>
        <row r="15975">
          <cell r="K15975" t="str">
            <v>25102</v>
          </cell>
          <cell r="L15975" t="e">
            <v>#N/A</v>
          </cell>
        </row>
        <row r="15976">
          <cell r="K15976" t="str">
            <v>25102</v>
          </cell>
          <cell r="L15976" t="e">
            <v>#N/A</v>
          </cell>
        </row>
        <row r="15977">
          <cell r="K15977" t="str">
            <v>25102</v>
          </cell>
          <cell r="L15977" t="e">
            <v>#N/A</v>
          </cell>
        </row>
        <row r="15978">
          <cell r="K15978" t="str">
            <v>25102</v>
          </cell>
          <cell r="L15978" t="e">
            <v>#N/A</v>
          </cell>
        </row>
        <row r="15979">
          <cell r="K15979" t="str">
            <v>25102</v>
          </cell>
          <cell r="L15979" t="e">
            <v>#N/A</v>
          </cell>
        </row>
        <row r="15980">
          <cell r="K15980" t="str">
            <v>25102</v>
          </cell>
          <cell r="L15980" t="e">
            <v>#N/A</v>
          </cell>
        </row>
        <row r="15981">
          <cell r="K15981" t="str">
            <v>25102</v>
          </cell>
          <cell r="L15981" t="e">
            <v>#N/A</v>
          </cell>
        </row>
        <row r="15982">
          <cell r="K15982" t="str">
            <v>25102</v>
          </cell>
          <cell r="L15982" t="e">
            <v>#N/A</v>
          </cell>
        </row>
        <row r="15983">
          <cell r="K15983" t="str">
            <v>25102</v>
          </cell>
          <cell r="L15983" t="e">
            <v>#N/A</v>
          </cell>
        </row>
        <row r="15984">
          <cell r="K15984" t="str">
            <v>25102</v>
          </cell>
          <cell r="L15984" t="e">
            <v>#N/A</v>
          </cell>
        </row>
        <row r="15985">
          <cell r="K15985" t="str">
            <v>25102</v>
          </cell>
          <cell r="L15985" t="e">
            <v>#N/A</v>
          </cell>
        </row>
        <row r="15986">
          <cell r="L15986" t="e">
            <v>#N/A</v>
          </cell>
        </row>
        <row r="15987">
          <cell r="L15987" t="e">
            <v>#N/A</v>
          </cell>
        </row>
        <row r="15988">
          <cell r="K15988" t="str">
            <v>25151</v>
          </cell>
          <cell r="L15988" t="e">
            <v>#N/A</v>
          </cell>
        </row>
        <row r="15989">
          <cell r="K15989" t="str">
            <v>25151</v>
          </cell>
          <cell r="L15989" t="e">
            <v>#N/A</v>
          </cell>
        </row>
        <row r="15990">
          <cell r="K15990" t="str">
            <v>25112</v>
          </cell>
          <cell r="L15990" t="e">
            <v>#N/A</v>
          </cell>
        </row>
        <row r="15991">
          <cell r="K15991" t="str">
            <v>25112</v>
          </cell>
          <cell r="L15991" t="e">
            <v>#N/A</v>
          </cell>
        </row>
        <row r="15992">
          <cell r="K15992" t="str">
            <v>26117</v>
          </cell>
          <cell r="L15992" t="e">
            <v>#N/A</v>
          </cell>
        </row>
        <row r="15993">
          <cell r="K15993" t="str">
            <v>26117</v>
          </cell>
          <cell r="L15993" t="e">
            <v>#N/A</v>
          </cell>
        </row>
        <row r="15994">
          <cell r="K15994" t="str">
            <v>25105</v>
          </cell>
          <cell r="L15994" t="e">
            <v>#N/A</v>
          </cell>
        </row>
        <row r="15995">
          <cell r="K15995" t="str">
            <v>5701</v>
          </cell>
          <cell r="L15995" t="e">
            <v>#N/A</v>
          </cell>
        </row>
        <row r="15996">
          <cell r="K15996" t="str">
            <v>5701</v>
          </cell>
          <cell r="L15996" t="e">
            <v>#N/A</v>
          </cell>
        </row>
        <row r="15997">
          <cell r="K15997" t="str">
            <v>21205</v>
          </cell>
          <cell r="L15997" t="e">
            <v>#N/A</v>
          </cell>
        </row>
        <row r="15998">
          <cell r="K15998" t="str">
            <v>21205</v>
          </cell>
          <cell r="L15998" t="e">
            <v>#N/A</v>
          </cell>
        </row>
        <row r="15999">
          <cell r="K15999" t="str">
            <v>25146</v>
          </cell>
          <cell r="L15999" t="e">
            <v>#N/A</v>
          </cell>
        </row>
        <row r="16000">
          <cell r="K16000" t="str">
            <v>25146</v>
          </cell>
          <cell r="L16000" t="e">
            <v>#N/A</v>
          </cell>
        </row>
        <row r="16001">
          <cell r="K16001" t="str">
            <v>25119</v>
          </cell>
          <cell r="L16001" t="e">
            <v>#N/A</v>
          </cell>
        </row>
        <row r="16002">
          <cell r="K16002" t="str">
            <v>25119</v>
          </cell>
          <cell r="L16002" t="e">
            <v>#N/A</v>
          </cell>
        </row>
        <row r="16003">
          <cell r="L16003" t="e">
            <v>#N/A</v>
          </cell>
        </row>
        <row r="16004">
          <cell r="L16004" t="e">
            <v>#N/A</v>
          </cell>
        </row>
        <row r="16005">
          <cell r="K16005" t="str">
            <v>25119</v>
          </cell>
          <cell r="L16005" t="e">
            <v>#N/A</v>
          </cell>
        </row>
        <row r="16006">
          <cell r="K16006" t="str">
            <v>25119</v>
          </cell>
          <cell r="L16006" t="e">
            <v>#N/A</v>
          </cell>
        </row>
        <row r="16007">
          <cell r="K16007" t="str">
            <v>25119</v>
          </cell>
          <cell r="L16007" t="e">
            <v>#N/A</v>
          </cell>
        </row>
        <row r="16008">
          <cell r="K16008" t="str">
            <v>25119</v>
          </cell>
          <cell r="L16008" t="e">
            <v>#N/A</v>
          </cell>
        </row>
        <row r="16009">
          <cell r="L16009" t="e">
            <v>#N/A</v>
          </cell>
        </row>
        <row r="16010">
          <cell r="L16010" t="e">
            <v>#N/A</v>
          </cell>
        </row>
        <row r="16011">
          <cell r="L16011" t="e">
            <v>#N/A</v>
          </cell>
        </row>
        <row r="16012">
          <cell r="L16012" t="e">
            <v>#N/A</v>
          </cell>
        </row>
        <row r="16013">
          <cell r="K16013" t="str">
            <v>22505</v>
          </cell>
          <cell r="L16013" t="e">
            <v>#N/A</v>
          </cell>
        </row>
        <row r="16014">
          <cell r="K16014" t="str">
            <v>22505</v>
          </cell>
          <cell r="L16014" t="e">
            <v>#N/A</v>
          </cell>
        </row>
        <row r="16015">
          <cell r="K16015" t="str">
            <v>25142</v>
          </cell>
          <cell r="L16015" t="e">
            <v>#N/A</v>
          </cell>
        </row>
        <row r="16016">
          <cell r="K16016" t="str">
            <v>25142</v>
          </cell>
          <cell r="L16016" t="e">
            <v>#N/A</v>
          </cell>
        </row>
        <row r="16017">
          <cell r="K16017" t="str">
            <v>25142</v>
          </cell>
          <cell r="L16017" t="e">
            <v>#N/A</v>
          </cell>
        </row>
        <row r="16018">
          <cell r="K16018" t="str">
            <v>25142</v>
          </cell>
          <cell r="L16018" t="e">
            <v>#N/A</v>
          </cell>
        </row>
        <row r="16019">
          <cell r="K16019" t="str">
            <v>25142</v>
          </cell>
          <cell r="L16019" t="e">
            <v>#N/A</v>
          </cell>
        </row>
        <row r="16020">
          <cell r="K16020" t="str">
            <v>25142</v>
          </cell>
          <cell r="L16020" t="e">
            <v>#N/A</v>
          </cell>
        </row>
        <row r="16021">
          <cell r="K16021" t="str">
            <v>25142</v>
          </cell>
          <cell r="L16021" t="e">
            <v>#N/A</v>
          </cell>
        </row>
        <row r="16022">
          <cell r="K16022" t="str">
            <v>25142</v>
          </cell>
          <cell r="L16022" t="e">
            <v>#N/A</v>
          </cell>
        </row>
        <row r="16023">
          <cell r="K16023" t="str">
            <v>25142</v>
          </cell>
          <cell r="L16023" t="e">
            <v>#N/A</v>
          </cell>
        </row>
        <row r="16024">
          <cell r="K16024" t="str">
            <v>25142</v>
          </cell>
          <cell r="L16024" t="e">
            <v>#N/A</v>
          </cell>
        </row>
        <row r="16025">
          <cell r="K16025" t="str">
            <v>25142</v>
          </cell>
          <cell r="L16025" t="e">
            <v>#N/A</v>
          </cell>
        </row>
        <row r="16026">
          <cell r="K16026" t="str">
            <v>25142</v>
          </cell>
          <cell r="L16026" t="e">
            <v>#N/A</v>
          </cell>
        </row>
        <row r="16027">
          <cell r="K16027" t="str">
            <v>25142</v>
          </cell>
          <cell r="L16027" t="e">
            <v>#N/A</v>
          </cell>
        </row>
        <row r="16028">
          <cell r="K16028" t="str">
            <v>25142</v>
          </cell>
          <cell r="L16028" t="e">
            <v>#N/A</v>
          </cell>
        </row>
        <row r="16029">
          <cell r="K16029" t="str">
            <v>25142</v>
          </cell>
          <cell r="L16029" t="e">
            <v>#N/A</v>
          </cell>
        </row>
        <row r="16030">
          <cell r="K16030" t="str">
            <v>25142</v>
          </cell>
          <cell r="L16030" t="e">
            <v>#N/A</v>
          </cell>
        </row>
        <row r="16031">
          <cell r="K16031" t="str">
            <v>25142</v>
          </cell>
          <cell r="L16031" t="e">
            <v>#N/A</v>
          </cell>
        </row>
        <row r="16032">
          <cell r="K16032" t="str">
            <v>25142</v>
          </cell>
          <cell r="L16032" t="e">
            <v>#N/A</v>
          </cell>
        </row>
        <row r="16033">
          <cell r="K16033" t="str">
            <v>25142</v>
          </cell>
          <cell r="L16033" t="e">
            <v>#N/A</v>
          </cell>
        </row>
        <row r="16034">
          <cell r="K16034" t="str">
            <v>25142</v>
          </cell>
          <cell r="L16034" t="e">
            <v>#N/A</v>
          </cell>
        </row>
        <row r="16035">
          <cell r="K16035" t="str">
            <v>25142</v>
          </cell>
          <cell r="L16035" t="e">
            <v>#N/A</v>
          </cell>
        </row>
        <row r="16036">
          <cell r="K16036" t="str">
            <v>25142</v>
          </cell>
          <cell r="L16036" t="e">
            <v>#N/A</v>
          </cell>
        </row>
        <row r="16037">
          <cell r="K16037" t="str">
            <v>25142</v>
          </cell>
          <cell r="L16037" t="e">
            <v>#N/A</v>
          </cell>
        </row>
        <row r="16038">
          <cell r="K16038" t="str">
            <v>25142</v>
          </cell>
          <cell r="L16038" t="e">
            <v>#N/A</v>
          </cell>
        </row>
        <row r="16039">
          <cell r="K16039" t="str">
            <v>25142</v>
          </cell>
          <cell r="L16039" t="e">
            <v>#N/A</v>
          </cell>
        </row>
        <row r="16040">
          <cell r="K16040" t="str">
            <v>25142</v>
          </cell>
          <cell r="L16040" t="e">
            <v>#N/A</v>
          </cell>
        </row>
        <row r="16041">
          <cell r="K16041" t="str">
            <v>25142</v>
          </cell>
          <cell r="L16041" t="e">
            <v>#N/A</v>
          </cell>
        </row>
        <row r="16042">
          <cell r="K16042" t="str">
            <v>25142</v>
          </cell>
          <cell r="L16042" t="e">
            <v>#N/A</v>
          </cell>
        </row>
        <row r="16043">
          <cell r="K16043" t="str">
            <v>25142</v>
          </cell>
          <cell r="L16043" t="e">
            <v>#N/A</v>
          </cell>
        </row>
        <row r="16044">
          <cell r="K16044" t="str">
            <v>25142</v>
          </cell>
          <cell r="L16044" t="e">
            <v>#N/A</v>
          </cell>
        </row>
        <row r="16045">
          <cell r="K16045" t="str">
            <v>25142</v>
          </cell>
          <cell r="L16045" t="e">
            <v>#N/A</v>
          </cell>
        </row>
        <row r="16046">
          <cell r="K16046" t="str">
            <v>25142</v>
          </cell>
          <cell r="L16046" t="e">
            <v>#N/A</v>
          </cell>
        </row>
        <row r="16047">
          <cell r="K16047" t="str">
            <v>25142</v>
          </cell>
          <cell r="L16047" t="e">
            <v>#N/A</v>
          </cell>
        </row>
        <row r="16048">
          <cell r="K16048" t="str">
            <v>25142</v>
          </cell>
          <cell r="L16048" t="e">
            <v>#N/A</v>
          </cell>
        </row>
        <row r="16049">
          <cell r="K16049" t="str">
            <v>25142</v>
          </cell>
          <cell r="L16049" t="e">
            <v>#N/A</v>
          </cell>
        </row>
        <row r="16050">
          <cell r="K16050" t="str">
            <v>25142</v>
          </cell>
          <cell r="L16050" t="e">
            <v>#N/A</v>
          </cell>
        </row>
        <row r="16051">
          <cell r="K16051" t="str">
            <v>25142</v>
          </cell>
          <cell r="L16051" t="e">
            <v>#N/A</v>
          </cell>
        </row>
        <row r="16052">
          <cell r="K16052" t="str">
            <v>25142</v>
          </cell>
          <cell r="L16052" t="e">
            <v>#N/A</v>
          </cell>
        </row>
        <row r="16053">
          <cell r="K16053" t="str">
            <v>25142</v>
          </cell>
          <cell r="L16053" t="e">
            <v>#N/A</v>
          </cell>
        </row>
        <row r="16054">
          <cell r="K16054" t="str">
            <v>25142</v>
          </cell>
          <cell r="L16054" t="e">
            <v>#N/A</v>
          </cell>
        </row>
        <row r="16055">
          <cell r="K16055" t="str">
            <v>25142</v>
          </cell>
          <cell r="L16055" t="e">
            <v>#N/A</v>
          </cell>
        </row>
        <row r="16056">
          <cell r="K16056" t="str">
            <v>25142</v>
          </cell>
          <cell r="L16056" t="e">
            <v>#N/A</v>
          </cell>
        </row>
        <row r="16057">
          <cell r="K16057" t="str">
            <v>25142</v>
          </cell>
          <cell r="L16057" t="e">
            <v>#N/A</v>
          </cell>
        </row>
        <row r="16058">
          <cell r="K16058" t="str">
            <v>25142</v>
          </cell>
          <cell r="L16058" t="e">
            <v>#N/A</v>
          </cell>
        </row>
        <row r="16059">
          <cell r="K16059" t="str">
            <v>25142</v>
          </cell>
          <cell r="L16059" t="e">
            <v>#N/A</v>
          </cell>
        </row>
        <row r="16060">
          <cell r="K16060" t="str">
            <v>25142</v>
          </cell>
          <cell r="L16060" t="e">
            <v>#N/A</v>
          </cell>
        </row>
        <row r="16061">
          <cell r="K16061" t="str">
            <v>25142</v>
          </cell>
          <cell r="L16061" t="e">
            <v>#N/A</v>
          </cell>
        </row>
        <row r="16062">
          <cell r="K16062" t="str">
            <v>25142</v>
          </cell>
          <cell r="L16062" t="e">
            <v>#N/A</v>
          </cell>
        </row>
        <row r="16063">
          <cell r="K16063" t="str">
            <v>25138</v>
          </cell>
          <cell r="L16063" t="e">
            <v>#N/A</v>
          </cell>
        </row>
        <row r="16064">
          <cell r="K16064" t="str">
            <v>25138</v>
          </cell>
          <cell r="L16064" t="e">
            <v>#N/A</v>
          </cell>
        </row>
        <row r="16065">
          <cell r="K16065" t="str">
            <v>25138</v>
          </cell>
          <cell r="L16065" t="e">
            <v>#N/A</v>
          </cell>
        </row>
        <row r="16066">
          <cell r="K16066" t="str">
            <v>25138</v>
          </cell>
          <cell r="L16066" t="e">
            <v>#N/A</v>
          </cell>
        </row>
        <row r="16067">
          <cell r="K16067" t="str">
            <v>24115</v>
          </cell>
          <cell r="L16067" t="e">
            <v>#N/A</v>
          </cell>
        </row>
        <row r="16068">
          <cell r="K16068" t="str">
            <v>24115</v>
          </cell>
          <cell r="L16068" t="e">
            <v>#N/A</v>
          </cell>
        </row>
        <row r="16069">
          <cell r="K16069" t="str">
            <v>24115</v>
          </cell>
          <cell r="L16069" t="e">
            <v>#N/A</v>
          </cell>
        </row>
        <row r="16070">
          <cell r="K16070" t="str">
            <v>24115</v>
          </cell>
          <cell r="L16070" t="e">
            <v>#N/A</v>
          </cell>
        </row>
        <row r="16071">
          <cell r="K16071" t="str">
            <v>24115</v>
          </cell>
          <cell r="L16071" t="e">
            <v>#N/A</v>
          </cell>
        </row>
        <row r="16072">
          <cell r="K16072" t="str">
            <v>24115</v>
          </cell>
          <cell r="L16072" t="e">
            <v>#N/A</v>
          </cell>
        </row>
        <row r="16073">
          <cell r="K16073" t="str">
            <v>24115</v>
          </cell>
          <cell r="L16073" t="e">
            <v>#N/A</v>
          </cell>
        </row>
        <row r="16074">
          <cell r="K16074" t="str">
            <v>24115</v>
          </cell>
          <cell r="L16074" t="e">
            <v>#N/A</v>
          </cell>
        </row>
        <row r="16075">
          <cell r="K16075" t="str">
            <v>25138</v>
          </cell>
          <cell r="L16075" t="e">
            <v>#N/A</v>
          </cell>
        </row>
        <row r="16076">
          <cell r="K16076" t="str">
            <v>25100</v>
          </cell>
          <cell r="L16076" t="e">
            <v>#N/A</v>
          </cell>
        </row>
        <row r="16077">
          <cell r="K16077" t="str">
            <v>25100</v>
          </cell>
          <cell r="L16077" t="e">
            <v>#N/A</v>
          </cell>
        </row>
        <row r="16078">
          <cell r="K16078" t="str">
            <v>25142</v>
          </cell>
          <cell r="L16078" t="e">
            <v>#N/A</v>
          </cell>
        </row>
        <row r="16079">
          <cell r="K16079" t="str">
            <v>22507</v>
          </cell>
          <cell r="L16079" t="e">
            <v>#N/A</v>
          </cell>
        </row>
        <row r="16080">
          <cell r="K16080" t="str">
            <v>22507</v>
          </cell>
          <cell r="L16080" t="e">
            <v>#N/A</v>
          </cell>
        </row>
        <row r="16081">
          <cell r="K16081" t="str">
            <v>22507</v>
          </cell>
          <cell r="L16081" t="e">
            <v>#N/A</v>
          </cell>
        </row>
        <row r="16082">
          <cell r="K16082" t="str">
            <v>22507</v>
          </cell>
          <cell r="L16082" t="e">
            <v>#N/A</v>
          </cell>
        </row>
        <row r="16083">
          <cell r="K16083" t="str">
            <v>37105</v>
          </cell>
          <cell r="L16083" t="e">
            <v>#N/A</v>
          </cell>
        </row>
        <row r="16084">
          <cell r="K16084" t="str">
            <v>37105</v>
          </cell>
          <cell r="L16084" t="e">
            <v>#N/A</v>
          </cell>
        </row>
        <row r="16085">
          <cell r="K16085" t="str">
            <v>37105</v>
          </cell>
          <cell r="L16085" t="e">
            <v>#N/A</v>
          </cell>
        </row>
        <row r="16086">
          <cell r="K16086" t="str">
            <v>37105</v>
          </cell>
          <cell r="L16086" t="e">
            <v>#N/A</v>
          </cell>
        </row>
        <row r="16087">
          <cell r="K16087" t="str">
            <v>37106</v>
          </cell>
          <cell r="L16087" t="e">
            <v>#N/A</v>
          </cell>
        </row>
        <row r="16088">
          <cell r="K16088" t="str">
            <v>37106</v>
          </cell>
          <cell r="L16088" t="e">
            <v>#N/A</v>
          </cell>
        </row>
        <row r="16089">
          <cell r="K16089" t="str">
            <v>37106</v>
          </cell>
          <cell r="L16089" t="e">
            <v>#N/A</v>
          </cell>
        </row>
        <row r="16090">
          <cell r="K16090" t="str">
            <v>20302</v>
          </cell>
          <cell r="L16090" t="e">
            <v>#N/A</v>
          </cell>
        </row>
        <row r="16091">
          <cell r="K16091" t="str">
            <v>20302</v>
          </cell>
          <cell r="L16091" t="e">
            <v>#N/A</v>
          </cell>
        </row>
        <row r="16092">
          <cell r="K16092" t="str">
            <v>20302</v>
          </cell>
          <cell r="L16092" t="e">
            <v>#N/A</v>
          </cell>
        </row>
        <row r="16093">
          <cell r="K16093" t="str">
            <v>20302</v>
          </cell>
          <cell r="L16093" t="e">
            <v>#N/A</v>
          </cell>
        </row>
        <row r="16094">
          <cell r="K16094" t="str">
            <v>20302</v>
          </cell>
          <cell r="L16094" t="e">
            <v>#N/A</v>
          </cell>
        </row>
        <row r="16095">
          <cell r="K16095" t="str">
            <v>20302</v>
          </cell>
          <cell r="L16095" t="e">
            <v>#N/A</v>
          </cell>
        </row>
        <row r="16096">
          <cell r="K16096" t="str">
            <v>20303</v>
          </cell>
          <cell r="L16096" t="e">
            <v>#N/A</v>
          </cell>
        </row>
        <row r="16097">
          <cell r="K16097" t="str">
            <v>20303</v>
          </cell>
          <cell r="L16097" t="e">
            <v>#N/A</v>
          </cell>
        </row>
        <row r="16098">
          <cell r="K16098" t="str">
            <v>20303</v>
          </cell>
          <cell r="L16098" t="e">
            <v>#N/A</v>
          </cell>
        </row>
        <row r="16099">
          <cell r="K16099" t="str">
            <v>20303</v>
          </cell>
          <cell r="L16099" t="e">
            <v>#N/A</v>
          </cell>
        </row>
        <row r="16100">
          <cell r="K16100" t="str">
            <v>20305</v>
          </cell>
          <cell r="L16100" t="e">
            <v>#N/A</v>
          </cell>
        </row>
        <row r="16101">
          <cell r="K16101" t="str">
            <v>20305</v>
          </cell>
          <cell r="L16101" t="e">
            <v>#N/A</v>
          </cell>
        </row>
        <row r="16102">
          <cell r="K16102" t="str">
            <v>20305</v>
          </cell>
          <cell r="L16102" t="e">
            <v>#N/A</v>
          </cell>
        </row>
        <row r="16103">
          <cell r="K16103" t="str">
            <v>20305</v>
          </cell>
          <cell r="L16103" t="e">
            <v>#N/A</v>
          </cell>
        </row>
        <row r="16104">
          <cell r="K16104" t="str">
            <v>20306</v>
          </cell>
          <cell r="L16104" t="e">
            <v>#N/A</v>
          </cell>
        </row>
        <row r="16105">
          <cell r="K16105" t="str">
            <v>20306</v>
          </cell>
          <cell r="L16105" t="e">
            <v>#N/A</v>
          </cell>
        </row>
        <row r="16106">
          <cell r="K16106" t="str">
            <v>20306</v>
          </cell>
          <cell r="L16106" t="e">
            <v>#N/A</v>
          </cell>
        </row>
        <row r="16107">
          <cell r="K16107" t="str">
            <v>20306</v>
          </cell>
          <cell r="L16107" t="e">
            <v>#N/A</v>
          </cell>
        </row>
        <row r="16108">
          <cell r="K16108" t="str">
            <v>19248</v>
          </cell>
          <cell r="L16108" t="e">
            <v>#N/A</v>
          </cell>
        </row>
        <row r="16109">
          <cell r="K16109" t="str">
            <v>19248</v>
          </cell>
          <cell r="L16109" t="e">
            <v>#N/A</v>
          </cell>
        </row>
        <row r="16110">
          <cell r="K16110" t="str">
            <v>19248</v>
          </cell>
          <cell r="L16110" t="e">
            <v>#N/A</v>
          </cell>
        </row>
        <row r="16111">
          <cell r="K16111" t="str">
            <v>19248</v>
          </cell>
          <cell r="L16111" t="e">
            <v>#N/A</v>
          </cell>
        </row>
        <row r="16112">
          <cell r="K16112" t="str">
            <v>19248</v>
          </cell>
          <cell r="L16112" t="e">
            <v>#N/A</v>
          </cell>
        </row>
        <row r="16113">
          <cell r="K16113" t="str">
            <v>19248</v>
          </cell>
          <cell r="L16113" t="e">
            <v>#N/A</v>
          </cell>
        </row>
        <row r="16114">
          <cell r="K16114" t="str">
            <v>20303</v>
          </cell>
          <cell r="L16114" t="e">
            <v>#N/A</v>
          </cell>
        </row>
        <row r="16115">
          <cell r="K16115" t="str">
            <v>20303</v>
          </cell>
          <cell r="L16115" t="e">
            <v>#N/A</v>
          </cell>
        </row>
        <row r="16116">
          <cell r="K16116" t="str">
            <v>20303</v>
          </cell>
          <cell r="L16116" t="e">
            <v>#N/A</v>
          </cell>
        </row>
        <row r="16117">
          <cell r="K16117" t="str">
            <v>20303</v>
          </cell>
          <cell r="L16117" t="e">
            <v>#N/A</v>
          </cell>
        </row>
        <row r="16118">
          <cell r="K16118" t="str">
            <v>20305</v>
          </cell>
          <cell r="L16118" t="e">
            <v>#N/A</v>
          </cell>
        </row>
        <row r="16119">
          <cell r="K16119" t="str">
            <v>20305</v>
          </cell>
          <cell r="L16119" t="e">
            <v>#N/A</v>
          </cell>
        </row>
        <row r="16120">
          <cell r="K16120" t="str">
            <v>20305</v>
          </cell>
          <cell r="L16120" t="e">
            <v>#N/A</v>
          </cell>
        </row>
        <row r="16121">
          <cell r="K16121" t="str">
            <v>20305</v>
          </cell>
          <cell r="L16121" t="e">
            <v>#N/A</v>
          </cell>
        </row>
        <row r="16122">
          <cell r="K16122" t="str">
            <v>20307</v>
          </cell>
          <cell r="L16122" t="e">
            <v>#N/A</v>
          </cell>
        </row>
        <row r="16123">
          <cell r="K16123" t="str">
            <v>20307</v>
          </cell>
          <cell r="L16123" t="e">
            <v>#N/A</v>
          </cell>
        </row>
        <row r="16124">
          <cell r="K16124" t="str">
            <v>20307</v>
          </cell>
          <cell r="L16124" t="e">
            <v>#N/A</v>
          </cell>
        </row>
        <row r="16125">
          <cell r="K16125" t="str">
            <v>20307</v>
          </cell>
          <cell r="L16125" t="e">
            <v>#N/A</v>
          </cell>
        </row>
        <row r="16126">
          <cell r="K16126" t="str">
            <v>19248</v>
          </cell>
          <cell r="L16126" t="e">
            <v>#N/A</v>
          </cell>
        </row>
        <row r="16127">
          <cell r="K16127" t="str">
            <v>19248</v>
          </cell>
          <cell r="L16127" t="e">
            <v>#N/A</v>
          </cell>
        </row>
        <row r="16128">
          <cell r="K16128" t="str">
            <v>19248</v>
          </cell>
          <cell r="L16128" t="e">
            <v>#N/A</v>
          </cell>
        </row>
        <row r="16129">
          <cell r="K16129" t="str">
            <v>19248</v>
          </cell>
          <cell r="L16129" t="e">
            <v>#N/A</v>
          </cell>
        </row>
        <row r="16130">
          <cell r="K16130" t="str">
            <v>19248</v>
          </cell>
          <cell r="L16130" t="e">
            <v>#N/A</v>
          </cell>
        </row>
        <row r="16131">
          <cell r="K16131" t="str">
            <v>19248</v>
          </cell>
          <cell r="L16131" t="e">
            <v>#N/A</v>
          </cell>
        </row>
        <row r="16132">
          <cell r="K16132" t="str">
            <v>19249</v>
          </cell>
          <cell r="L16132" t="e">
            <v>#N/A</v>
          </cell>
        </row>
        <row r="16133">
          <cell r="K16133" t="str">
            <v>19249</v>
          </cell>
          <cell r="L16133" t="e">
            <v>#N/A</v>
          </cell>
        </row>
        <row r="16134">
          <cell r="K16134" t="str">
            <v>19249</v>
          </cell>
          <cell r="L16134" t="e">
            <v>#N/A</v>
          </cell>
        </row>
        <row r="16135">
          <cell r="K16135" t="str">
            <v>19249</v>
          </cell>
          <cell r="L16135" t="e">
            <v>#N/A</v>
          </cell>
        </row>
        <row r="16136">
          <cell r="K16136" t="str">
            <v>19249</v>
          </cell>
          <cell r="L16136" t="e">
            <v>#N/A</v>
          </cell>
        </row>
        <row r="16137">
          <cell r="K16137" t="str">
            <v>19249</v>
          </cell>
          <cell r="L16137" t="e">
            <v>#N/A</v>
          </cell>
        </row>
        <row r="16138">
          <cell r="K16138" t="str">
            <v>19249</v>
          </cell>
          <cell r="L16138" t="e">
            <v>#N/A</v>
          </cell>
        </row>
        <row r="16139">
          <cell r="K16139" t="str">
            <v>19249</v>
          </cell>
          <cell r="L16139" t="e">
            <v>#N/A</v>
          </cell>
        </row>
        <row r="16140">
          <cell r="K16140" t="str">
            <v>20307</v>
          </cell>
          <cell r="L16140" t="e">
            <v>#N/A</v>
          </cell>
        </row>
        <row r="16141">
          <cell r="K16141" t="str">
            <v>20307</v>
          </cell>
          <cell r="L16141" t="e">
            <v>#N/A</v>
          </cell>
        </row>
        <row r="16142">
          <cell r="K16142" t="str">
            <v>20307</v>
          </cell>
          <cell r="L16142" t="e">
            <v>#N/A</v>
          </cell>
        </row>
        <row r="16143">
          <cell r="K16143" t="str">
            <v>20307</v>
          </cell>
          <cell r="L16143" t="e">
            <v>#N/A</v>
          </cell>
        </row>
        <row r="16144">
          <cell r="K16144" t="str">
            <v>20207</v>
          </cell>
          <cell r="L16144" t="e">
            <v>#N/A</v>
          </cell>
        </row>
        <row r="16145">
          <cell r="K16145" t="str">
            <v>20207</v>
          </cell>
          <cell r="L16145" t="e">
            <v>#N/A</v>
          </cell>
        </row>
        <row r="16146">
          <cell r="K16146" t="str">
            <v>20207</v>
          </cell>
          <cell r="L16146" t="e">
            <v>#N/A</v>
          </cell>
        </row>
        <row r="16147">
          <cell r="K16147" t="str">
            <v>20207</v>
          </cell>
          <cell r="L16147" t="e">
            <v>#N/A</v>
          </cell>
        </row>
        <row r="16148">
          <cell r="K16148" t="str">
            <v>32117</v>
          </cell>
          <cell r="L16148" t="e">
            <v>#N/A</v>
          </cell>
        </row>
        <row r="16149">
          <cell r="K16149" t="str">
            <v>32117</v>
          </cell>
          <cell r="L16149" t="e">
            <v>#N/A</v>
          </cell>
        </row>
        <row r="16150">
          <cell r="K16150" t="str">
            <v>32117</v>
          </cell>
          <cell r="L16150" t="e">
            <v>#N/A</v>
          </cell>
        </row>
        <row r="16151">
          <cell r="K16151" t="str">
            <v>32117</v>
          </cell>
          <cell r="L16151" t="e">
            <v>#N/A</v>
          </cell>
        </row>
        <row r="16152">
          <cell r="K16152" t="str">
            <v>19217</v>
          </cell>
          <cell r="L16152" t="e">
            <v>#N/A</v>
          </cell>
        </row>
        <row r="16153">
          <cell r="K16153" t="str">
            <v>19217</v>
          </cell>
          <cell r="L16153" t="e">
            <v>#N/A</v>
          </cell>
        </row>
        <row r="16154">
          <cell r="K16154" t="str">
            <v>19217</v>
          </cell>
          <cell r="L16154" t="e">
            <v>#N/A</v>
          </cell>
        </row>
        <row r="16155">
          <cell r="K16155" t="str">
            <v>19217</v>
          </cell>
          <cell r="L16155" t="e">
            <v>#N/A</v>
          </cell>
        </row>
        <row r="16156">
          <cell r="K16156" t="str">
            <v>19875</v>
          </cell>
          <cell r="L16156" t="e">
            <v>#N/A</v>
          </cell>
        </row>
        <row r="16157">
          <cell r="K16157" t="str">
            <v>19875</v>
          </cell>
          <cell r="L16157" t="e">
            <v>#N/A</v>
          </cell>
        </row>
        <row r="16158">
          <cell r="K16158" t="str">
            <v>19875</v>
          </cell>
          <cell r="L16158" t="e">
            <v>#N/A</v>
          </cell>
        </row>
        <row r="16159">
          <cell r="K16159" t="str">
            <v>19875</v>
          </cell>
          <cell r="L16159" t="e">
            <v>#N/A</v>
          </cell>
        </row>
        <row r="16160">
          <cell r="K16160" t="str">
            <v>19849</v>
          </cell>
          <cell r="L16160" t="e">
            <v>#N/A</v>
          </cell>
        </row>
        <row r="16161">
          <cell r="K16161" t="str">
            <v>19849</v>
          </cell>
          <cell r="L16161" t="e">
            <v>#N/A</v>
          </cell>
        </row>
        <row r="16162">
          <cell r="K16162" t="str">
            <v>19849</v>
          </cell>
          <cell r="L16162" t="e">
            <v>#N/A</v>
          </cell>
        </row>
        <row r="16163">
          <cell r="K16163" t="str">
            <v>19849</v>
          </cell>
          <cell r="L16163" t="e">
            <v>#N/A</v>
          </cell>
        </row>
        <row r="16164">
          <cell r="K16164" t="str">
            <v>19033</v>
          </cell>
          <cell r="L16164" t="e">
            <v>#N/A</v>
          </cell>
        </row>
        <row r="16165">
          <cell r="K16165" t="str">
            <v>19033</v>
          </cell>
          <cell r="L16165" t="e">
            <v>#N/A</v>
          </cell>
        </row>
        <row r="16166">
          <cell r="K16166" t="str">
            <v>19033</v>
          </cell>
          <cell r="L16166" t="e">
            <v>#N/A</v>
          </cell>
        </row>
        <row r="16167">
          <cell r="K16167" t="str">
            <v>19033</v>
          </cell>
          <cell r="L16167" t="e">
            <v>#N/A</v>
          </cell>
        </row>
        <row r="16168">
          <cell r="L16168" t="e">
            <v>#N/A</v>
          </cell>
        </row>
        <row r="16169">
          <cell r="L16169" t="e">
            <v>#N/A</v>
          </cell>
        </row>
        <row r="16170">
          <cell r="L16170" t="e">
            <v>#N/A</v>
          </cell>
        </row>
        <row r="16171">
          <cell r="L16171" t="e">
            <v>#N/A</v>
          </cell>
        </row>
        <row r="16172">
          <cell r="L16172" t="e">
            <v>#N/A</v>
          </cell>
        </row>
        <row r="16173">
          <cell r="L16173" t="e">
            <v>#N/A</v>
          </cell>
        </row>
        <row r="16174">
          <cell r="L16174" t="e">
            <v>#N/A</v>
          </cell>
        </row>
        <row r="16175">
          <cell r="L16175" t="e">
            <v>#N/A</v>
          </cell>
        </row>
        <row r="16176">
          <cell r="L16176" t="e">
            <v>#N/A</v>
          </cell>
        </row>
        <row r="16177">
          <cell r="L16177" t="e">
            <v>#N/A</v>
          </cell>
        </row>
        <row r="16178">
          <cell r="K16178" t="str">
            <v>20101</v>
          </cell>
          <cell r="L16178" t="e">
            <v>#N/A</v>
          </cell>
        </row>
        <row r="16179">
          <cell r="K16179" t="str">
            <v>20101</v>
          </cell>
          <cell r="L16179" t="e">
            <v>#N/A</v>
          </cell>
        </row>
        <row r="16180">
          <cell r="K16180" t="str">
            <v>20101</v>
          </cell>
          <cell r="L16180" t="e">
            <v>#N/A</v>
          </cell>
        </row>
        <row r="16181">
          <cell r="K16181" t="str">
            <v>20101</v>
          </cell>
          <cell r="L16181" t="e">
            <v>#N/A</v>
          </cell>
        </row>
        <row r="16182">
          <cell r="K16182" t="str">
            <v>20102</v>
          </cell>
          <cell r="L16182" t="e">
            <v>#N/A</v>
          </cell>
        </row>
        <row r="16183">
          <cell r="K16183" t="str">
            <v>20102</v>
          </cell>
          <cell r="L16183" t="e">
            <v>#N/A</v>
          </cell>
        </row>
        <row r="16184">
          <cell r="K16184" t="str">
            <v>20102</v>
          </cell>
          <cell r="L16184" t="e">
            <v>#N/A</v>
          </cell>
        </row>
        <row r="16185">
          <cell r="K16185" t="str">
            <v>20102</v>
          </cell>
          <cell r="L16185" t="e">
            <v>#N/A</v>
          </cell>
        </row>
        <row r="16186">
          <cell r="K16186" t="str">
            <v>20105</v>
          </cell>
          <cell r="L16186" t="e">
            <v>#N/A</v>
          </cell>
        </row>
        <row r="16187">
          <cell r="K16187" t="str">
            <v>20105</v>
          </cell>
          <cell r="L16187" t="e">
            <v>#N/A</v>
          </cell>
        </row>
        <row r="16188">
          <cell r="K16188" t="str">
            <v>20105</v>
          </cell>
          <cell r="L16188" t="e">
            <v>#N/A</v>
          </cell>
        </row>
        <row r="16189">
          <cell r="K16189" t="str">
            <v>20105</v>
          </cell>
          <cell r="L16189" t="e">
            <v>#N/A</v>
          </cell>
        </row>
        <row r="16190">
          <cell r="K16190" t="str">
            <v>20104</v>
          </cell>
          <cell r="L16190" t="e">
            <v>#N/A</v>
          </cell>
        </row>
        <row r="16191">
          <cell r="K16191" t="str">
            <v>20104</v>
          </cell>
          <cell r="L16191" t="e">
            <v>#N/A</v>
          </cell>
        </row>
        <row r="16192">
          <cell r="K16192" t="str">
            <v>20104</v>
          </cell>
          <cell r="L16192" t="e">
            <v>#N/A</v>
          </cell>
        </row>
        <row r="16193">
          <cell r="K16193" t="str">
            <v>20104</v>
          </cell>
          <cell r="L16193" t="e">
            <v>#N/A</v>
          </cell>
        </row>
        <row r="16194">
          <cell r="K16194" t="str">
            <v>32117</v>
          </cell>
          <cell r="L16194" t="e">
            <v>#N/A</v>
          </cell>
        </row>
        <row r="16195">
          <cell r="K16195" t="str">
            <v>32117</v>
          </cell>
          <cell r="L16195" t="e">
            <v>#N/A</v>
          </cell>
        </row>
        <row r="16196">
          <cell r="K16196" t="str">
            <v>32117</v>
          </cell>
          <cell r="L16196" t="e">
            <v>#N/A</v>
          </cell>
        </row>
        <row r="16197">
          <cell r="K16197" t="str">
            <v>32117</v>
          </cell>
          <cell r="L16197" t="e">
            <v>#N/A</v>
          </cell>
        </row>
        <row r="16198">
          <cell r="K16198" t="str">
            <v>19217</v>
          </cell>
          <cell r="L16198" t="e">
            <v>#N/A</v>
          </cell>
        </row>
        <row r="16199">
          <cell r="K16199" t="str">
            <v>19217</v>
          </cell>
          <cell r="L16199" t="e">
            <v>#N/A</v>
          </cell>
        </row>
        <row r="16200">
          <cell r="K16200" t="str">
            <v>19217</v>
          </cell>
          <cell r="L16200" t="e">
            <v>#N/A</v>
          </cell>
        </row>
        <row r="16201">
          <cell r="K16201" t="str">
            <v>19217</v>
          </cell>
          <cell r="L16201" t="e">
            <v>#N/A</v>
          </cell>
        </row>
        <row r="16202">
          <cell r="K16202" t="str">
            <v>20104</v>
          </cell>
          <cell r="L16202" t="e">
            <v>#N/A</v>
          </cell>
        </row>
        <row r="16203">
          <cell r="K16203" t="str">
            <v>20104</v>
          </cell>
          <cell r="L16203" t="e">
            <v>#N/A</v>
          </cell>
        </row>
        <row r="16204">
          <cell r="K16204" t="str">
            <v>20104</v>
          </cell>
          <cell r="L16204" t="e">
            <v>#N/A</v>
          </cell>
        </row>
        <row r="16205">
          <cell r="K16205" t="str">
            <v>20104</v>
          </cell>
          <cell r="L16205" t="e">
            <v>#N/A</v>
          </cell>
        </row>
        <row r="16206">
          <cell r="L16206" t="e">
            <v>#N/A</v>
          </cell>
        </row>
        <row r="16207">
          <cell r="L16207" t="e">
            <v>#N/A</v>
          </cell>
        </row>
        <row r="16208">
          <cell r="L16208" t="e">
            <v>#N/A</v>
          </cell>
        </row>
        <row r="16209">
          <cell r="L16209" t="e">
            <v>#N/A</v>
          </cell>
        </row>
        <row r="16210">
          <cell r="L16210" t="e">
            <v>#N/A</v>
          </cell>
        </row>
        <row r="16211">
          <cell r="L16211" t="e">
            <v>#N/A</v>
          </cell>
        </row>
        <row r="16212">
          <cell r="L16212" t="e">
            <v>#N/A</v>
          </cell>
        </row>
        <row r="16213">
          <cell r="L16213" t="e">
            <v>#N/A</v>
          </cell>
        </row>
        <row r="16214">
          <cell r="K16214" t="str">
            <v>19845</v>
          </cell>
          <cell r="L16214" t="e">
            <v>#N/A</v>
          </cell>
        </row>
        <row r="16215">
          <cell r="K16215" t="str">
            <v>19845</v>
          </cell>
          <cell r="L16215" t="e">
            <v>#N/A</v>
          </cell>
        </row>
        <row r="16216">
          <cell r="K16216" t="str">
            <v>19845</v>
          </cell>
          <cell r="L16216" t="e">
            <v>#N/A</v>
          </cell>
        </row>
        <row r="16217">
          <cell r="K16217" t="str">
            <v>19845</v>
          </cell>
          <cell r="L16217" t="e">
            <v>#N/A</v>
          </cell>
        </row>
        <row r="16218">
          <cell r="L16218" t="e">
            <v>#N/A</v>
          </cell>
        </row>
        <row r="16219">
          <cell r="L16219" t="e">
            <v>#N/A</v>
          </cell>
        </row>
        <row r="16220">
          <cell r="L16220" t="e">
            <v>#N/A</v>
          </cell>
        </row>
        <row r="16221">
          <cell r="L16221" t="e">
            <v>#N/A</v>
          </cell>
        </row>
        <row r="16222">
          <cell r="L16222" t="e">
            <v>#N/A</v>
          </cell>
        </row>
        <row r="16223">
          <cell r="L16223" t="e">
            <v>#N/A</v>
          </cell>
        </row>
        <row r="16224">
          <cell r="L16224" t="e">
            <v>#N/A</v>
          </cell>
        </row>
        <row r="16225">
          <cell r="L16225" t="e">
            <v>#N/A</v>
          </cell>
        </row>
        <row r="16226">
          <cell r="L16226" t="e">
            <v>#N/A</v>
          </cell>
        </row>
        <row r="16227">
          <cell r="L16227" t="e">
            <v>#N/A</v>
          </cell>
        </row>
        <row r="16228">
          <cell r="L16228" t="e">
            <v>#N/A</v>
          </cell>
        </row>
        <row r="16229">
          <cell r="L16229" t="e">
            <v>#N/A</v>
          </cell>
        </row>
        <row r="16230">
          <cell r="L16230" t="e">
            <v>#N/A</v>
          </cell>
        </row>
        <row r="16231">
          <cell r="L16231" t="e">
            <v>#N/A</v>
          </cell>
        </row>
        <row r="16232">
          <cell r="L16232" t="e">
            <v>#N/A</v>
          </cell>
        </row>
        <row r="16233">
          <cell r="L16233" t="e">
            <v>#N/A</v>
          </cell>
        </row>
        <row r="16234">
          <cell r="L16234" t="e">
            <v>#N/A</v>
          </cell>
        </row>
        <row r="16235">
          <cell r="L16235" t="e">
            <v>#N/A</v>
          </cell>
        </row>
        <row r="16236">
          <cell r="L16236" t="e">
            <v>#N/A</v>
          </cell>
        </row>
        <row r="16237">
          <cell r="L16237" t="e">
            <v>#N/A</v>
          </cell>
        </row>
        <row r="16238">
          <cell r="L16238" t="e">
            <v>#N/A</v>
          </cell>
        </row>
        <row r="16239">
          <cell r="L16239" t="e">
            <v>#N/A</v>
          </cell>
        </row>
        <row r="16240">
          <cell r="L16240" t="e">
            <v>#N/A</v>
          </cell>
        </row>
        <row r="16241">
          <cell r="L16241" t="e">
            <v>#N/A</v>
          </cell>
        </row>
        <row r="16242">
          <cell r="L16242" t="e">
            <v>#N/A</v>
          </cell>
        </row>
        <row r="16243">
          <cell r="L16243" t="e">
            <v>#N/A</v>
          </cell>
        </row>
        <row r="16244">
          <cell r="L16244" t="e">
            <v>#N/A</v>
          </cell>
        </row>
        <row r="16245">
          <cell r="L16245" t="e">
            <v>#N/A</v>
          </cell>
        </row>
        <row r="16246">
          <cell r="L16246" t="e">
            <v>#N/A</v>
          </cell>
        </row>
        <row r="16247">
          <cell r="L16247" t="e">
            <v>#N/A</v>
          </cell>
        </row>
        <row r="16248">
          <cell r="L16248" t="e">
            <v>#N/A</v>
          </cell>
        </row>
        <row r="16249">
          <cell r="L16249" t="e">
            <v>#N/A</v>
          </cell>
        </row>
        <row r="16250">
          <cell r="L16250" t="e">
            <v>#N/A</v>
          </cell>
        </row>
        <row r="16251">
          <cell r="L16251" t="e">
            <v>#N/A</v>
          </cell>
        </row>
        <row r="16252">
          <cell r="L16252" t="e">
            <v>#N/A</v>
          </cell>
        </row>
        <row r="16253">
          <cell r="L16253" t="e">
            <v>#N/A</v>
          </cell>
        </row>
        <row r="16254">
          <cell r="L16254" t="e">
            <v>#N/A</v>
          </cell>
        </row>
        <row r="16255">
          <cell r="L16255" t="e">
            <v>#N/A</v>
          </cell>
        </row>
        <row r="16256">
          <cell r="L16256" t="e">
            <v>#N/A</v>
          </cell>
        </row>
        <row r="16257">
          <cell r="L16257" t="e">
            <v>#N/A</v>
          </cell>
        </row>
        <row r="16258">
          <cell r="L16258" t="e">
            <v>#N/A</v>
          </cell>
        </row>
        <row r="16259">
          <cell r="L16259" t="e">
            <v>#N/A</v>
          </cell>
        </row>
        <row r="16260">
          <cell r="L16260" t="e">
            <v>#N/A</v>
          </cell>
        </row>
        <row r="16261">
          <cell r="L16261" t="e">
            <v>#N/A</v>
          </cell>
        </row>
        <row r="16262">
          <cell r="L16262" t="e">
            <v>#N/A</v>
          </cell>
        </row>
        <row r="16263">
          <cell r="L16263" t="e">
            <v>#N/A</v>
          </cell>
        </row>
        <row r="16264">
          <cell r="L16264" t="e">
            <v>#N/A</v>
          </cell>
        </row>
        <row r="16265">
          <cell r="L16265" t="e">
            <v>#N/A</v>
          </cell>
        </row>
        <row r="16266">
          <cell r="K16266" t="str">
            <v>20201</v>
          </cell>
          <cell r="L16266" t="e">
            <v>#N/A</v>
          </cell>
        </row>
        <row r="16267">
          <cell r="K16267" t="str">
            <v>20201</v>
          </cell>
          <cell r="L16267" t="e">
            <v>#N/A</v>
          </cell>
        </row>
        <row r="16268">
          <cell r="K16268" t="str">
            <v>20201</v>
          </cell>
          <cell r="L16268" t="e">
            <v>#N/A</v>
          </cell>
        </row>
        <row r="16269">
          <cell r="K16269" t="str">
            <v>20201</v>
          </cell>
          <cell r="L16269" t="e">
            <v>#N/A</v>
          </cell>
        </row>
        <row r="16270">
          <cell r="K16270" t="str">
            <v>20202</v>
          </cell>
          <cell r="L16270" t="e">
            <v>#N/A</v>
          </cell>
        </row>
        <row r="16271">
          <cell r="K16271" t="str">
            <v>20202</v>
          </cell>
          <cell r="L16271" t="e">
            <v>#N/A</v>
          </cell>
        </row>
        <row r="16272">
          <cell r="K16272" t="str">
            <v>20202</v>
          </cell>
          <cell r="L16272" t="e">
            <v>#N/A</v>
          </cell>
        </row>
        <row r="16273">
          <cell r="K16273" t="str">
            <v>20202</v>
          </cell>
          <cell r="L16273" t="e">
            <v>#N/A</v>
          </cell>
        </row>
        <row r="16274">
          <cell r="K16274" t="str">
            <v>19249</v>
          </cell>
          <cell r="L16274" t="e">
            <v>#N/A</v>
          </cell>
        </row>
        <row r="16275">
          <cell r="K16275" t="str">
            <v>19249</v>
          </cell>
          <cell r="L16275" t="e">
            <v>#N/A</v>
          </cell>
        </row>
        <row r="16276">
          <cell r="K16276" t="str">
            <v>19249</v>
          </cell>
          <cell r="L16276" t="e">
            <v>#N/A</v>
          </cell>
        </row>
        <row r="16277">
          <cell r="K16277" t="str">
            <v>19249</v>
          </cell>
          <cell r="L16277" t="e">
            <v>#N/A</v>
          </cell>
        </row>
        <row r="16278">
          <cell r="K16278" t="str">
            <v>20203</v>
          </cell>
          <cell r="L16278" t="e">
            <v>#N/A</v>
          </cell>
        </row>
        <row r="16279">
          <cell r="K16279" t="str">
            <v>20203</v>
          </cell>
          <cell r="L16279" t="e">
            <v>#N/A</v>
          </cell>
        </row>
        <row r="16280">
          <cell r="K16280" t="str">
            <v>20203</v>
          </cell>
          <cell r="L16280" t="e">
            <v>#N/A</v>
          </cell>
        </row>
        <row r="16281">
          <cell r="K16281" t="str">
            <v>20203</v>
          </cell>
          <cell r="L16281" t="e">
            <v>#N/A</v>
          </cell>
        </row>
        <row r="16282">
          <cell r="K16282" t="str">
            <v>32117</v>
          </cell>
          <cell r="L16282" t="e">
            <v>#N/A</v>
          </cell>
        </row>
        <row r="16283">
          <cell r="K16283" t="str">
            <v>32117</v>
          </cell>
          <cell r="L16283" t="e">
            <v>#N/A</v>
          </cell>
        </row>
        <row r="16284">
          <cell r="K16284" t="str">
            <v>32117</v>
          </cell>
          <cell r="L16284" t="e">
            <v>#N/A</v>
          </cell>
        </row>
        <row r="16285">
          <cell r="K16285" t="str">
            <v>32117</v>
          </cell>
          <cell r="L16285" t="e">
            <v>#N/A</v>
          </cell>
        </row>
        <row r="16286">
          <cell r="K16286" t="str">
            <v>19217</v>
          </cell>
          <cell r="L16286" t="e">
            <v>#N/A</v>
          </cell>
        </row>
        <row r="16287">
          <cell r="K16287" t="str">
            <v>19217</v>
          </cell>
          <cell r="L16287" t="e">
            <v>#N/A</v>
          </cell>
        </row>
        <row r="16288">
          <cell r="K16288" t="str">
            <v>19217</v>
          </cell>
          <cell r="L16288" t="e">
            <v>#N/A</v>
          </cell>
        </row>
        <row r="16289">
          <cell r="K16289" t="str">
            <v>19217</v>
          </cell>
          <cell r="L16289" t="e">
            <v>#N/A</v>
          </cell>
        </row>
        <row r="16290">
          <cell r="K16290" t="str">
            <v>20204</v>
          </cell>
          <cell r="L16290" t="e">
            <v>#N/A</v>
          </cell>
        </row>
        <row r="16291">
          <cell r="K16291" t="str">
            <v>20204</v>
          </cell>
          <cell r="L16291" t="e">
            <v>#N/A</v>
          </cell>
        </row>
        <row r="16292">
          <cell r="K16292" t="str">
            <v>20204</v>
          </cell>
          <cell r="L16292" t="e">
            <v>#N/A</v>
          </cell>
        </row>
        <row r="16293">
          <cell r="K16293" t="str">
            <v>20204</v>
          </cell>
          <cell r="L16293" t="e">
            <v>#N/A</v>
          </cell>
        </row>
        <row r="16294">
          <cell r="K16294" t="str">
            <v>19845</v>
          </cell>
          <cell r="L16294" t="e">
            <v>#N/A</v>
          </cell>
        </row>
        <row r="16295">
          <cell r="K16295" t="str">
            <v>19845</v>
          </cell>
          <cell r="L16295" t="e">
            <v>#N/A</v>
          </cell>
        </row>
        <row r="16296">
          <cell r="K16296" t="str">
            <v>19845</v>
          </cell>
          <cell r="L16296" t="e">
            <v>#N/A</v>
          </cell>
        </row>
        <row r="16297">
          <cell r="K16297" t="str">
            <v>19845</v>
          </cell>
          <cell r="L16297" t="e">
            <v>#N/A</v>
          </cell>
        </row>
        <row r="16298">
          <cell r="K16298" t="str">
            <v>20110</v>
          </cell>
          <cell r="L16298" t="e">
            <v>#N/A</v>
          </cell>
        </row>
        <row r="16299">
          <cell r="K16299" t="str">
            <v>20110</v>
          </cell>
          <cell r="L16299" t="e">
            <v>#N/A</v>
          </cell>
        </row>
        <row r="16300">
          <cell r="K16300" t="str">
            <v>20110</v>
          </cell>
          <cell r="L16300" t="e">
            <v>#N/A</v>
          </cell>
        </row>
        <row r="16301">
          <cell r="K16301" t="str">
            <v>20110</v>
          </cell>
          <cell r="L16301" t="e">
            <v>#N/A</v>
          </cell>
        </row>
        <row r="16302">
          <cell r="K16302" t="str">
            <v>20111</v>
          </cell>
          <cell r="L16302" t="e">
            <v>#N/A</v>
          </cell>
        </row>
        <row r="16303">
          <cell r="K16303" t="str">
            <v>20111</v>
          </cell>
          <cell r="L16303" t="e">
            <v>#N/A</v>
          </cell>
        </row>
        <row r="16304">
          <cell r="K16304" t="str">
            <v>20111</v>
          </cell>
          <cell r="L16304" t="e">
            <v>#N/A</v>
          </cell>
        </row>
        <row r="16305">
          <cell r="K16305" t="str">
            <v>20111</v>
          </cell>
          <cell r="L16305" t="e">
            <v>#N/A</v>
          </cell>
        </row>
        <row r="16306">
          <cell r="K16306" t="str">
            <v>20206</v>
          </cell>
          <cell r="L16306" t="e">
            <v>#N/A</v>
          </cell>
        </row>
        <row r="16307">
          <cell r="K16307" t="str">
            <v>20206</v>
          </cell>
          <cell r="L16307" t="e">
            <v>#N/A</v>
          </cell>
        </row>
        <row r="16308">
          <cell r="K16308" t="str">
            <v>20206</v>
          </cell>
          <cell r="L16308" t="e">
            <v>#N/A</v>
          </cell>
        </row>
        <row r="16309">
          <cell r="K16309" t="str">
            <v>20206</v>
          </cell>
          <cell r="L16309" t="e">
            <v>#N/A</v>
          </cell>
        </row>
        <row r="16310">
          <cell r="K16310" t="str">
            <v>20207</v>
          </cell>
          <cell r="L16310" t="e">
            <v>#N/A</v>
          </cell>
        </row>
        <row r="16311">
          <cell r="K16311" t="str">
            <v>20207</v>
          </cell>
          <cell r="L16311" t="e">
            <v>#N/A</v>
          </cell>
        </row>
        <row r="16312">
          <cell r="K16312" t="str">
            <v>20207</v>
          </cell>
          <cell r="L16312" t="e">
            <v>#N/A</v>
          </cell>
        </row>
        <row r="16313">
          <cell r="K16313" t="str">
            <v>20207</v>
          </cell>
          <cell r="L16313" t="e">
            <v>#N/A</v>
          </cell>
        </row>
        <row r="16314">
          <cell r="K16314" t="str">
            <v>32117</v>
          </cell>
          <cell r="L16314" t="e">
            <v>#N/A</v>
          </cell>
        </row>
        <row r="16315">
          <cell r="K16315" t="str">
            <v>32117</v>
          </cell>
          <cell r="L16315" t="e">
            <v>#N/A</v>
          </cell>
        </row>
        <row r="16316">
          <cell r="K16316" t="str">
            <v>32117</v>
          </cell>
          <cell r="L16316" t="e">
            <v>#N/A</v>
          </cell>
        </row>
        <row r="16317">
          <cell r="K16317" t="str">
            <v>32117</v>
          </cell>
          <cell r="L16317" t="e">
            <v>#N/A</v>
          </cell>
        </row>
        <row r="16318">
          <cell r="K16318" t="str">
            <v>19217</v>
          </cell>
          <cell r="L16318" t="e">
            <v>#N/A</v>
          </cell>
        </row>
        <row r="16319">
          <cell r="K16319" t="str">
            <v>19217</v>
          </cell>
          <cell r="L16319" t="e">
            <v>#N/A</v>
          </cell>
        </row>
        <row r="16320">
          <cell r="K16320" t="str">
            <v>19217</v>
          </cell>
          <cell r="L16320" t="e">
            <v>#N/A</v>
          </cell>
        </row>
        <row r="16321">
          <cell r="K16321" t="str">
            <v>19217</v>
          </cell>
          <cell r="L16321" t="e">
            <v>#N/A</v>
          </cell>
        </row>
        <row r="16322">
          <cell r="K16322" t="str">
            <v>20208</v>
          </cell>
          <cell r="L16322" t="e">
            <v>#N/A</v>
          </cell>
        </row>
        <row r="16323">
          <cell r="K16323" t="str">
            <v>20208</v>
          </cell>
          <cell r="L16323" t="e">
            <v>#N/A</v>
          </cell>
        </row>
        <row r="16324">
          <cell r="K16324" t="str">
            <v>20208</v>
          </cell>
          <cell r="L16324" t="e">
            <v>#N/A</v>
          </cell>
        </row>
        <row r="16325">
          <cell r="K16325" t="str">
            <v>20208</v>
          </cell>
          <cell r="L16325" t="e">
            <v>#N/A</v>
          </cell>
        </row>
        <row r="16326">
          <cell r="L16326" t="e">
            <v>#N/A</v>
          </cell>
        </row>
        <row r="16327">
          <cell r="L16327" t="e">
            <v>#N/A</v>
          </cell>
        </row>
        <row r="16328">
          <cell r="L16328" t="e">
            <v>#N/A</v>
          </cell>
        </row>
        <row r="16329">
          <cell r="L16329" t="e">
            <v>#N/A</v>
          </cell>
        </row>
        <row r="16330">
          <cell r="K16330" t="str">
            <v>20205</v>
          </cell>
          <cell r="L16330" t="e">
            <v>#N/A</v>
          </cell>
        </row>
        <row r="16331">
          <cell r="K16331" t="str">
            <v>20205</v>
          </cell>
          <cell r="L16331" t="e">
            <v>#N/A</v>
          </cell>
        </row>
        <row r="16332">
          <cell r="K16332" t="str">
            <v>20205</v>
          </cell>
          <cell r="L16332" t="e">
            <v>#N/A</v>
          </cell>
        </row>
        <row r="16333">
          <cell r="K16333" t="str">
            <v>20205</v>
          </cell>
          <cell r="L16333" t="e">
            <v>#N/A</v>
          </cell>
        </row>
        <row r="16334">
          <cell r="K16334" t="str">
            <v>19249</v>
          </cell>
          <cell r="L16334" t="e">
            <v>#N/A</v>
          </cell>
        </row>
        <row r="16335">
          <cell r="K16335" t="str">
            <v>19249</v>
          </cell>
          <cell r="L16335" t="e">
            <v>#N/A</v>
          </cell>
        </row>
        <row r="16336">
          <cell r="K16336" t="str">
            <v>19249</v>
          </cell>
          <cell r="L16336" t="e">
            <v>#N/A</v>
          </cell>
        </row>
        <row r="16337">
          <cell r="K16337" t="str">
            <v>19249</v>
          </cell>
          <cell r="L16337" t="e">
            <v>#N/A</v>
          </cell>
        </row>
        <row r="16338">
          <cell r="K16338" t="str">
            <v>20206</v>
          </cell>
          <cell r="L16338" t="e">
            <v>#N/A</v>
          </cell>
        </row>
        <row r="16339">
          <cell r="K16339" t="str">
            <v>20206</v>
          </cell>
          <cell r="L16339" t="e">
            <v>#N/A</v>
          </cell>
        </row>
        <row r="16340">
          <cell r="K16340" t="str">
            <v>20206</v>
          </cell>
          <cell r="L16340" t="e">
            <v>#N/A</v>
          </cell>
        </row>
        <row r="16341">
          <cell r="K16341" t="str">
            <v>20206</v>
          </cell>
          <cell r="L16341" t="e">
            <v>#N/A</v>
          </cell>
        </row>
        <row r="16342">
          <cell r="K16342" t="str">
            <v>20207</v>
          </cell>
          <cell r="L16342" t="e">
            <v>#N/A</v>
          </cell>
        </row>
        <row r="16343">
          <cell r="K16343" t="str">
            <v>20207</v>
          </cell>
          <cell r="L16343" t="e">
            <v>#N/A</v>
          </cell>
        </row>
        <row r="16344">
          <cell r="K16344" t="str">
            <v>20207</v>
          </cell>
          <cell r="L16344" t="e">
            <v>#N/A</v>
          </cell>
        </row>
        <row r="16345">
          <cell r="K16345" t="str">
            <v>20207</v>
          </cell>
          <cell r="L16345" t="e">
            <v>#N/A</v>
          </cell>
        </row>
        <row r="16346">
          <cell r="K16346" t="str">
            <v>32117</v>
          </cell>
          <cell r="L16346" t="e">
            <v>#N/A</v>
          </cell>
        </row>
        <row r="16347">
          <cell r="K16347" t="str">
            <v>32117</v>
          </cell>
          <cell r="L16347" t="e">
            <v>#N/A</v>
          </cell>
        </row>
        <row r="16348">
          <cell r="K16348" t="str">
            <v>32117</v>
          </cell>
          <cell r="L16348" t="e">
            <v>#N/A</v>
          </cell>
        </row>
        <row r="16349">
          <cell r="K16349" t="str">
            <v>32117</v>
          </cell>
          <cell r="L16349" t="e">
            <v>#N/A</v>
          </cell>
        </row>
        <row r="16350">
          <cell r="K16350" t="str">
            <v>19217</v>
          </cell>
          <cell r="L16350" t="e">
            <v>#N/A</v>
          </cell>
        </row>
        <row r="16351">
          <cell r="K16351" t="str">
            <v>19217</v>
          </cell>
          <cell r="L16351" t="e">
            <v>#N/A</v>
          </cell>
        </row>
        <row r="16352">
          <cell r="K16352" t="str">
            <v>19217</v>
          </cell>
          <cell r="L16352" t="e">
            <v>#N/A</v>
          </cell>
        </row>
        <row r="16353">
          <cell r="K16353" t="str">
            <v>19217</v>
          </cell>
          <cell r="L16353" t="e">
            <v>#N/A</v>
          </cell>
        </row>
        <row r="16354">
          <cell r="K16354" t="str">
            <v>20208</v>
          </cell>
          <cell r="L16354" t="e">
            <v>#N/A</v>
          </cell>
        </row>
        <row r="16355">
          <cell r="K16355" t="str">
            <v>20208</v>
          </cell>
          <cell r="L16355" t="e">
            <v>#N/A</v>
          </cell>
        </row>
        <row r="16356">
          <cell r="K16356" t="str">
            <v>20208</v>
          </cell>
          <cell r="L16356" t="e">
            <v>#N/A</v>
          </cell>
        </row>
        <row r="16357">
          <cell r="K16357" t="str">
            <v>20208</v>
          </cell>
          <cell r="L16357" t="e">
            <v>#N/A</v>
          </cell>
        </row>
        <row r="16358">
          <cell r="K16358" t="str">
            <v>19845</v>
          </cell>
          <cell r="L16358" t="e">
            <v>#N/A</v>
          </cell>
        </row>
        <row r="16359">
          <cell r="K16359" t="str">
            <v>19845</v>
          </cell>
          <cell r="L16359" t="e">
            <v>#N/A</v>
          </cell>
        </row>
        <row r="16360">
          <cell r="K16360" t="str">
            <v>19845</v>
          </cell>
          <cell r="L16360" t="e">
            <v>#N/A</v>
          </cell>
        </row>
        <row r="16361">
          <cell r="K16361" t="str">
            <v>19845</v>
          </cell>
          <cell r="L16361" t="e">
            <v>#N/A</v>
          </cell>
        </row>
        <row r="16362">
          <cell r="K16362" t="str">
            <v>20205</v>
          </cell>
          <cell r="L16362" t="e">
            <v>#N/A</v>
          </cell>
        </row>
        <row r="16363">
          <cell r="K16363" t="str">
            <v>20205</v>
          </cell>
          <cell r="L16363" t="e">
            <v>#N/A</v>
          </cell>
        </row>
        <row r="16364">
          <cell r="K16364" t="str">
            <v>20205</v>
          </cell>
          <cell r="L16364" t="e">
            <v>#N/A</v>
          </cell>
        </row>
        <row r="16365">
          <cell r="K16365" t="str">
            <v>20205</v>
          </cell>
          <cell r="L16365" t="e">
            <v>#N/A</v>
          </cell>
        </row>
        <row r="16366">
          <cell r="K16366" t="str">
            <v>20205</v>
          </cell>
          <cell r="L16366" t="e">
            <v>#N/A</v>
          </cell>
        </row>
        <row r="16367">
          <cell r="K16367" t="str">
            <v>20205</v>
          </cell>
          <cell r="L16367" t="e">
            <v>#N/A</v>
          </cell>
        </row>
        <row r="16368">
          <cell r="K16368" t="str">
            <v>20205</v>
          </cell>
          <cell r="L16368" t="e">
            <v>#N/A</v>
          </cell>
        </row>
        <row r="16369">
          <cell r="K16369" t="str">
            <v>20205</v>
          </cell>
          <cell r="L16369" t="e">
            <v>#N/A</v>
          </cell>
        </row>
        <row r="16370">
          <cell r="K16370" t="str">
            <v>19249</v>
          </cell>
          <cell r="L16370" t="e">
            <v>#N/A</v>
          </cell>
        </row>
        <row r="16371">
          <cell r="K16371" t="str">
            <v>19249</v>
          </cell>
          <cell r="L16371" t="e">
            <v>#N/A</v>
          </cell>
        </row>
        <row r="16372">
          <cell r="K16372" t="str">
            <v>19249</v>
          </cell>
          <cell r="L16372" t="e">
            <v>#N/A</v>
          </cell>
        </row>
        <row r="16373">
          <cell r="K16373" t="str">
            <v>19249</v>
          </cell>
          <cell r="L16373" t="e">
            <v>#N/A</v>
          </cell>
        </row>
        <row r="16374">
          <cell r="K16374" t="str">
            <v>20207</v>
          </cell>
          <cell r="L16374" t="e">
            <v>#N/A</v>
          </cell>
        </row>
        <row r="16375">
          <cell r="K16375" t="str">
            <v>20207</v>
          </cell>
          <cell r="L16375" t="e">
            <v>#N/A</v>
          </cell>
        </row>
        <row r="16376">
          <cell r="K16376" t="str">
            <v>20207</v>
          </cell>
          <cell r="L16376" t="e">
            <v>#N/A</v>
          </cell>
        </row>
        <row r="16377">
          <cell r="K16377" t="str">
            <v>20207</v>
          </cell>
          <cell r="L16377" t="e">
            <v>#N/A</v>
          </cell>
        </row>
        <row r="16378">
          <cell r="K16378" t="str">
            <v>32117</v>
          </cell>
          <cell r="L16378" t="e">
            <v>#N/A</v>
          </cell>
        </row>
        <row r="16379">
          <cell r="K16379" t="str">
            <v>32117</v>
          </cell>
          <cell r="L16379" t="e">
            <v>#N/A</v>
          </cell>
        </row>
        <row r="16380">
          <cell r="K16380" t="str">
            <v>32117</v>
          </cell>
          <cell r="L16380" t="e">
            <v>#N/A</v>
          </cell>
        </row>
        <row r="16381">
          <cell r="K16381" t="str">
            <v>32117</v>
          </cell>
          <cell r="L16381" t="e">
            <v>#N/A</v>
          </cell>
        </row>
        <row r="16382">
          <cell r="K16382" t="str">
            <v>19217</v>
          </cell>
          <cell r="L16382" t="e">
            <v>#N/A</v>
          </cell>
        </row>
        <row r="16383">
          <cell r="K16383" t="str">
            <v>19217</v>
          </cell>
          <cell r="L16383" t="e">
            <v>#N/A</v>
          </cell>
        </row>
        <row r="16384">
          <cell r="K16384" t="str">
            <v>19217</v>
          </cell>
          <cell r="L16384" t="e">
            <v>#N/A</v>
          </cell>
        </row>
        <row r="16385">
          <cell r="K16385" t="str">
            <v>19217</v>
          </cell>
          <cell r="L16385" t="e">
            <v>#N/A</v>
          </cell>
        </row>
        <row r="16386">
          <cell r="K16386" t="str">
            <v>20208</v>
          </cell>
          <cell r="L16386" t="e">
            <v>#N/A</v>
          </cell>
        </row>
        <row r="16387">
          <cell r="K16387" t="str">
            <v>20208</v>
          </cell>
          <cell r="L16387" t="e">
            <v>#N/A</v>
          </cell>
        </row>
        <row r="16388">
          <cell r="K16388" t="str">
            <v>20208</v>
          </cell>
          <cell r="L16388" t="e">
            <v>#N/A</v>
          </cell>
        </row>
        <row r="16389">
          <cell r="K16389" t="str">
            <v>20208</v>
          </cell>
          <cell r="L16389" t="e">
            <v>#N/A</v>
          </cell>
        </row>
        <row r="16390">
          <cell r="L16390" t="e">
            <v>#N/A</v>
          </cell>
        </row>
        <row r="16391">
          <cell r="L16391" t="e">
            <v>#N/A</v>
          </cell>
        </row>
        <row r="16392">
          <cell r="L16392" t="e">
            <v>#N/A</v>
          </cell>
        </row>
        <row r="16393">
          <cell r="L16393" t="e">
            <v>#N/A</v>
          </cell>
        </row>
        <row r="16394">
          <cell r="L16394" t="e">
            <v>#N/A</v>
          </cell>
        </row>
        <row r="16395">
          <cell r="L16395" t="e">
            <v>#N/A</v>
          </cell>
        </row>
        <row r="16396">
          <cell r="L16396" t="e">
            <v>#N/A</v>
          </cell>
        </row>
        <row r="16397">
          <cell r="L16397" t="e">
            <v>#N/A</v>
          </cell>
        </row>
        <row r="16398">
          <cell r="L16398" t="e">
            <v>#N/A</v>
          </cell>
        </row>
        <row r="16399">
          <cell r="L16399" t="e">
            <v>#N/A</v>
          </cell>
        </row>
        <row r="16400">
          <cell r="L16400" t="e">
            <v>#N/A</v>
          </cell>
        </row>
        <row r="16401">
          <cell r="L16401" t="e">
            <v>#N/A</v>
          </cell>
        </row>
        <row r="16402">
          <cell r="L16402" t="e">
            <v>#N/A</v>
          </cell>
        </row>
        <row r="16403">
          <cell r="L16403" t="e">
            <v>#N/A</v>
          </cell>
        </row>
        <row r="16404">
          <cell r="K16404" t="str">
            <v>20401</v>
          </cell>
          <cell r="L16404" t="e">
            <v>#N/A</v>
          </cell>
        </row>
        <row r="16405">
          <cell r="K16405" t="str">
            <v>20401</v>
          </cell>
          <cell r="L16405" t="e">
            <v>#N/A</v>
          </cell>
        </row>
        <row r="16406">
          <cell r="K16406" t="str">
            <v>20205</v>
          </cell>
          <cell r="L16406" t="e">
            <v>#N/A</v>
          </cell>
        </row>
        <row r="16407">
          <cell r="K16407" t="str">
            <v>20405</v>
          </cell>
          <cell r="L16407" t="e">
            <v>#N/A</v>
          </cell>
        </row>
        <row r="16408">
          <cell r="K16408" t="str">
            <v>20405</v>
          </cell>
          <cell r="L16408" t="e">
            <v>#N/A</v>
          </cell>
        </row>
        <row r="16409">
          <cell r="K16409" t="str">
            <v>20114</v>
          </cell>
          <cell r="L16409" t="e">
            <v>#N/A</v>
          </cell>
        </row>
        <row r="16410">
          <cell r="K16410" t="str">
            <v>20114</v>
          </cell>
          <cell r="L16410" t="e">
            <v>#N/A</v>
          </cell>
        </row>
        <row r="16411">
          <cell r="K16411" t="str">
            <v>20114</v>
          </cell>
          <cell r="L16411" t="e">
            <v>#N/A</v>
          </cell>
        </row>
        <row r="16412">
          <cell r="K16412" t="str">
            <v>20114</v>
          </cell>
          <cell r="L16412" t="e">
            <v>#N/A</v>
          </cell>
        </row>
        <row r="16413">
          <cell r="K16413" t="str">
            <v>20106</v>
          </cell>
          <cell r="L16413" t="e">
            <v>#N/A</v>
          </cell>
        </row>
        <row r="16414">
          <cell r="K16414" t="str">
            <v>20106</v>
          </cell>
          <cell r="L16414" t="e">
            <v>#N/A</v>
          </cell>
        </row>
        <row r="16415">
          <cell r="K16415" t="str">
            <v>20106</v>
          </cell>
          <cell r="L16415" t="e">
            <v>#N/A</v>
          </cell>
        </row>
        <row r="16416">
          <cell r="K16416" t="str">
            <v>20106</v>
          </cell>
          <cell r="L16416" t="e">
            <v>#N/A</v>
          </cell>
        </row>
        <row r="16417">
          <cell r="K16417" t="str">
            <v>20106</v>
          </cell>
          <cell r="L16417" t="e">
            <v>#N/A</v>
          </cell>
        </row>
        <row r="16418">
          <cell r="K16418" t="str">
            <v>20106</v>
          </cell>
          <cell r="L16418" t="e">
            <v>#N/A</v>
          </cell>
        </row>
        <row r="16419">
          <cell r="K16419" t="str">
            <v>20106</v>
          </cell>
          <cell r="L16419" t="e">
            <v>#N/A</v>
          </cell>
        </row>
        <row r="16420">
          <cell r="K16420" t="str">
            <v>20106</v>
          </cell>
          <cell r="L16420" t="e">
            <v>#N/A</v>
          </cell>
        </row>
        <row r="16421">
          <cell r="K16421" t="str">
            <v>20401</v>
          </cell>
          <cell r="L16421" t="e">
            <v>#N/A</v>
          </cell>
        </row>
        <row r="16422">
          <cell r="K16422" t="str">
            <v>20401</v>
          </cell>
          <cell r="L16422" t="e">
            <v>#N/A</v>
          </cell>
        </row>
        <row r="16423">
          <cell r="K16423" t="str">
            <v>20401</v>
          </cell>
          <cell r="L16423" t="e">
            <v>#N/A</v>
          </cell>
        </row>
        <row r="16424">
          <cell r="K16424" t="str">
            <v>20401</v>
          </cell>
          <cell r="L16424" t="e">
            <v>#N/A</v>
          </cell>
        </row>
        <row r="16425">
          <cell r="L16425" t="e">
            <v>#N/A</v>
          </cell>
        </row>
        <row r="16426">
          <cell r="L16426" t="e">
            <v>#N/A</v>
          </cell>
        </row>
        <row r="16427">
          <cell r="K16427" t="str">
            <v>19075</v>
          </cell>
          <cell r="L16427" t="e">
            <v>#N/A</v>
          </cell>
        </row>
        <row r="16428">
          <cell r="K16428" t="str">
            <v>19075</v>
          </cell>
          <cell r="L16428" t="e">
            <v>#N/A</v>
          </cell>
        </row>
        <row r="16429">
          <cell r="K16429" t="str">
            <v>19075</v>
          </cell>
          <cell r="L16429" t="e">
            <v>#N/A</v>
          </cell>
        </row>
        <row r="16430">
          <cell r="K16430" t="str">
            <v>19075</v>
          </cell>
          <cell r="L16430" t="e">
            <v>#N/A</v>
          </cell>
        </row>
        <row r="16431">
          <cell r="K16431" t="str">
            <v>19075</v>
          </cell>
          <cell r="L16431" t="e">
            <v>#N/A</v>
          </cell>
        </row>
        <row r="16432">
          <cell r="K16432" t="str">
            <v>19075</v>
          </cell>
          <cell r="L16432" t="e">
            <v>#N/A</v>
          </cell>
        </row>
        <row r="16433">
          <cell r="K16433" t="str">
            <v>19075</v>
          </cell>
          <cell r="L16433" t="e">
            <v>#N/A</v>
          </cell>
        </row>
        <row r="16434">
          <cell r="K16434" t="str">
            <v>19075</v>
          </cell>
          <cell r="L16434" t="e">
            <v>#N/A</v>
          </cell>
        </row>
        <row r="16435">
          <cell r="K16435" t="str">
            <v>19736</v>
          </cell>
          <cell r="L16435" t="e">
            <v>#N/A</v>
          </cell>
        </row>
        <row r="16436">
          <cell r="K16436" t="str">
            <v>19736</v>
          </cell>
          <cell r="L16436" t="e">
            <v>#N/A</v>
          </cell>
        </row>
        <row r="16437">
          <cell r="K16437" t="str">
            <v>19075</v>
          </cell>
          <cell r="L16437" t="e">
            <v>#N/A</v>
          </cell>
        </row>
        <row r="16438">
          <cell r="K16438" t="str">
            <v>19075</v>
          </cell>
          <cell r="L16438" t="e">
            <v>#N/A</v>
          </cell>
        </row>
        <row r="16439">
          <cell r="K16439" t="str">
            <v>19736</v>
          </cell>
          <cell r="L16439" t="e">
            <v>#N/A</v>
          </cell>
        </row>
        <row r="16440">
          <cell r="K16440" t="str">
            <v>19736</v>
          </cell>
          <cell r="L16440" t="e">
            <v>#N/A</v>
          </cell>
        </row>
        <row r="16441">
          <cell r="K16441" t="str">
            <v>19075</v>
          </cell>
          <cell r="L16441" t="e">
            <v>#N/A</v>
          </cell>
        </row>
        <row r="16442">
          <cell r="K16442" t="str">
            <v>19075</v>
          </cell>
          <cell r="L16442" t="e">
            <v>#N/A</v>
          </cell>
        </row>
        <row r="16443">
          <cell r="K16443" t="str">
            <v>19075</v>
          </cell>
          <cell r="L16443" t="e">
            <v>#N/A</v>
          </cell>
        </row>
        <row r="16444">
          <cell r="K16444" t="str">
            <v>19075</v>
          </cell>
          <cell r="L16444" t="e">
            <v>#N/A</v>
          </cell>
        </row>
        <row r="16445">
          <cell r="L16445" t="e">
            <v>#N/A</v>
          </cell>
        </row>
        <row r="16446">
          <cell r="L16446" t="e">
            <v>#N/A</v>
          </cell>
        </row>
        <row r="16447">
          <cell r="L16447" t="e">
            <v>#N/A</v>
          </cell>
        </row>
        <row r="16448">
          <cell r="L16448" t="e">
            <v>#N/A</v>
          </cell>
        </row>
        <row r="16449">
          <cell r="L16449" t="e">
            <v>#N/A</v>
          </cell>
        </row>
        <row r="16450">
          <cell r="L16450" t="e">
            <v>#N/A</v>
          </cell>
        </row>
        <row r="16451">
          <cell r="L16451" t="e">
            <v>#N/A</v>
          </cell>
        </row>
        <row r="16452">
          <cell r="L16452" t="e">
            <v>#N/A</v>
          </cell>
        </row>
        <row r="16453">
          <cell r="L16453" t="e">
            <v>#N/A</v>
          </cell>
        </row>
        <row r="16454">
          <cell r="L16454" t="e">
            <v>#N/A</v>
          </cell>
        </row>
        <row r="16455">
          <cell r="L16455" t="e">
            <v>#N/A</v>
          </cell>
        </row>
        <row r="16456">
          <cell r="L16456" t="e">
            <v>#N/A</v>
          </cell>
        </row>
        <row r="16457">
          <cell r="L16457" t="e">
            <v>#N/A</v>
          </cell>
        </row>
        <row r="16458">
          <cell r="L16458" t="e">
            <v>#N/A</v>
          </cell>
        </row>
        <row r="16459">
          <cell r="L16459" t="e">
            <v>#N/A</v>
          </cell>
        </row>
        <row r="16460">
          <cell r="L16460" t="e">
            <v>#N/A</v>
          </cell>
        </row>
        <row r="16461">
          <cell r="K16461" t="str">
            <v>19157</v>
          </cell>
          <cell r="L16461" t="str">
            <v>BACILOSCOPIA COLORACION ACIDO ALCOHOL-RESISTENTE [ZIEHL-NEELSEN]</v>
          </cell>
        </row>
        <row r="16462">
          <cell r="K16462" t="str">
            <v>19157</v>
          </cell>
          <cell r="L16462" t="str">
            <v>BACILOSCOPIA COLORACION ACIDO ALCOHOL-RESISTENTE [ZIEHL-NEELSEN]</v>
          </cell>
        </row>
        <row r="16463">
          <cell r="K16463" t="str">
            <v>19157</v>
          </cell>
          <cell r="L16463" t="str">
            <v>BACILOSCOPIA COLORACION ACIDO ALCOHOL-RESISTENTE [ZIEHL-NEELSEN]</v>
          </cell>
        </row>
        <row r="16464">
          <cell r="K16464" t="str">
            <v>19157</v>
          </cell>
          <cell r="L16464" t="str">
            <v>BACILOSCOPIA COLORACION ACIDO ALCOHOL-RESISTENTE [ZIEHL-NEELSEN]</v>
          </cell>
        </row>
        <row r="16465">
          <cell r="K16465" t="str">
            <v>19303</v>
          </cell>
          <cell r="L16465" t="e">
            <v>#N/A</v>
          </cell>
        </row>
        <row r="16466">
          <cell r="K16466" t="str">
            <v>19303</v>
          </cell>
          <cell r="L16466" t="e">
            <v>#N/A</v>
          </cell>
        </row>
        <row r="16467">
          <cell r="K16467" t="str">
            <v>19303</v>
          </cell>
          <cell r="L16467" t="e">
            <v>#N/A</v>
          </cell>
        </row>
        <row r="16468">
          <cell r="K16468" t="str">
            <v>19033</v>
          </cell>
          <cell r="L16468" t="e">
            <v>#N/A</v>
          </cell>
        </row>
        <row r="16469">
          <cell r="K16469" t="str">
            <v>19033</v>
          </cell>
          <cell r="L16469" t="e">
            <v>#N/A</v>
          </cell>
        </row>
        <row r="16470">
          <cell r="K16470" t="str">
            <v>19033</v>
          </cell>
          <cell r="L16470" t="e">
            <v>#N/A</v>
          </cell>
        </row>
        <row r="16471">
          <cell r="K16471" t="str">
            <v>19248</v>
          </cell>
          <cell r="L16471" t="e">
            <v>#N/A</v>
          </cell>
        </row>
        <row r="16472">
          <cell r="K16472" t="str">
            <v>19248</v>
          </cell>
          <cell r="L16472" t="e">
            <v>#N/A</v>
          </cell>
        </row>
        <row r="16473">
          <cell r="K16473" t="str">
            <v>19248</v>
          </cell>
          <cell r="L16473" t="e">
            <v>#N/A</v>
          </cell>
        </row>
        <row r="16474">
          <cell r="K16474" t="str">
            <v>19248</v>
          </cell>
          <cell r="L16474" t="e">
            <v>#N/A</v>
          </cell>
        </row>
        <row r="16475">
          <cell r="K16475" t="str">
            <v>19248</v>
          </cell>
          <cell r="L16475" t="e">
            <v>#N/A</v>
          </cell>
        </row>
        <row r="16476">
          <cell r="K16476" t="str">
            <v>19248</v>
          </cell>
          <cell r="L16476" t="e">
            <v>#N/A</v>
          </cell>
        </row>
        <row r="16477">
          <cell r="K16477" t="str">
            <v>19248</v>
          </cell>
          <cell r="L16477" t="e">
            <v>#N/A</v>
          </cell>
        </row>
        <row r="16478">
          <cell r="K16478" t="str">
            <v>19248</v>
          </cell>
          <cell r="L16478" t="e">
            <v>#N/A</v>
          </cell>
        </row>
        <row r="16479">
          <cell r="K16479" t="str">
            <v>19248</v>
          </cell>
          <cell r="L16479" t="e">
            <v>#N/A</v>
          </cell>
        </row>
        <row r="16480">
          <cell r="K16480" t="str">
            <v>19248</v>
          </cell>
          <cell r="L16480" t="e">
            <v>#N/A</v>
          </cell>
        </row>
        <row r="16481">
          <cell r="K16481" t="str">
            <v>19497</v>
          </cell>
          <cell r="L16481" t="str">
            <v>COLORACION GRAM Y LECTURA PARA CUALQUIER MUESTRA</v>
          </cell>
        </row>
        <row r="16482">
          <cell r="K16482" t="str">
            <v>19497</v>
          </cell>
          <cell r="L16482" t="str">
            <v>COLORACION GRAM Y LECTURA PARA CUALQUIER MUESTRA</v>
          </cell>
        </row>
        <row r="16483">
          <cell r="K16483" t="str">
            <v>19497</v>
          </cell>
          <cell r="L16483" t="str">
            <v>COLORACION GRAM Y LECTURA PARA CUALQUIER MUESTRA</v>
          </cell>
        </row>
        <row r="16484">
          <cell r="K16484" t="str">
            <v>19497</v>
          </cell>
          <cell r="L16484" t="str">
            <v>COLORACION GRAM Y LECTURA PARA CUALQUIER MUESTRA</v>
          </cell>
        </row>
        <row r="16485">
          <cell r="K16485" t="str">
            <v>19497</v>
          </cell>
          <cell r="L16485" t="str">
            <v>COLORACION GRAM Y LECTURA PARA CUALQUIER MUESTRA</v>
          </cell>
        </row>
        <row r="16486">
          <cell r="K16486" t="str">
            <v>19497</v>
          </cell>
          <cell r="L16486" t="str">
            <v>COLORACION GRAM Y LECTURA PARA CUALQUIER MUESTRA</v>
          </cell>
        </row>
        <row r="16487">
          <cell r="K16487" t="str">
            <v>19248</v>
          </cell>
          <cell r="L16487" t="e">
            <v>#N/A</v>
          </cell>
        </row>
        <row r="16488">
          <cell r="K16488" t="str">
            <v>19248</v>
          </cell>
          <cell r="L16488" t="e">
            <v>#N/A</v>
          </cell>
        </row>
        <row r="16489">
          <cell r="K16489" t="str">
            <v>19248</v>
          </cell>
          <cell r="L16489" t="e">
            <v>#N/A</v>
          </cell>
        </row>
        <row r="16490">
          <cell r="K16490" t="str">
            <v>19248</v>
          </cell>
          <cell r="L16490" t="e">
            <v>#N/A</v>
          </cell>
        </row>
        <row r="16491">
          <cell r="K16491" t="str">
            <v>19302</v>
          </cell>
          <cell r="L16491" t="e">
            <v>#N/A</v>
          </cell>
        </row>
        <row r="16492">
          <cell r="K16492" t="str">
            <v>19302</v>
          </cell>
          <cell r="L16492" t="e">
            <v>#N/A</v>
          </cell>
        </row>
        <row r="16493">
          <cell r="K16493" t="str">
            <v>19302</v>
          </cell>
          <cell r="L16493" t="e">
            <v>#N/A</v>
          </cell>
        </row>
        <row r="16494">
          <cell r="K16494" t="str">
            <v>19302</v>
          </cell>
          <cell r="L16494" t="e">
            <v>#N/A</v>
          </cell>
        </row>
        <row r="16495">
          <cell r="K16495" t="str">
            <v>19248</v>
          </cell>
          <cell r="L16495" t="e">
            <v>#N/A</v>
          </cell>
        </row>
        <row r="16496">
          <cell r="K16496" t="str">
            <v>19248</v>
          </cell>
          <cell r="L16496" t="e">
            <v>#N/A</v>
          </cell>
        </row>
        <row r="16497">
          <cell r="K16497" t="str">
            <v>19248</v>
          </cell>
          <cell r="L16497" t="e">
            <v>#N/A</v>
          </cell>
        </row>
        <row r="16498">
          <cell r="K16498" t="str">
            <v>19248</v>
          </cell>
          <cell r="L16498" t="e">
            <v>#N/A</v>
          </cell>
        </row>
        <row r="16499">
          <cell r="K16499" t="str">
            <v>19157</v>
          </cell>
          <cell r="L16499" t="e">
            <v>#N/A</v>
          </cell>
        </row>
        <row r="16500">
          <cell r="K16500" t="str">
            <v>19157</v>
          </cell>
          <cell r="L16500" t="e">
            <v>#N/A</v>
          </cell>
        </row>
        <row r="16501">
          <cell r="L16501" t="e">
            <v>#N/A</v>
          </cell>
        </row>
        <row r="16502">
          <cell r="L16502" t="e">
            <v>#N/A</v>
          </cell>
        </row>
        <row r="16503">
          <cell r="L16503" t="str">
            <v>COLORACION GRAM Y LECTURA PARA CUALQUIER MUESTRA</v>
          </cell>
        </row>
        <row r="16504">
          <cell r="L16504" t="str">
            <v>COLORACION GRAM Y LECTURA PARA CUALQUIER MUESTRA</v>
          </cell>
        </row>
        <row r="16505">
          <cell r="K16505" t="str">
            <v>19309</v>
          </cell>
          <cell r="L16505" t="e">
            <v>#N/A</v>
          </cell>
        </row>
        <row r="16506">
          <cell r="K16506" t="str">
            <v>19309</v>
          </cell>
          <cell r="L16506" t="e">
            <v>#N/A</v>
          </cell>
        </row>
        <row r="16507">
          <cell r="K16507" t="str">
            <v>19319</v>
          </cell>
          <cell r="L16507" t="e">
            <v>#N/A</v>
          </cell>
        </row>
        <row r="16508">
          <cell r="K16508" t="str">
            <v>19319</v>
          </cell>
          <cell r="L16508" t="e">
            <v>#N/A</v>
          </cell>
        </row>
        <row r="16509">
          <cell r="K16509" t="str">
            <v>19319</v>
          </cell>
          <cell r="L16509" t="e">
            <v>#N/A</v>
          </cell>
        </row>
        <row r="16510">
          <cell r="K16510" t="str">
            <v>19319</v>
          </cell>
          <cell r="L16510" t="e">
            <v>#N/A</v>
          </cell>
        </row>
        <row r="16511">
          <cell r="K16511" t="str">
            <v>19319</v>
          </cell>
          <cell r="L16511" t="e">
            <v>#N/A</v>
          </cell>
        </row>
        <row r="16512">
          <cell r="K16512" t="str">
            <v>19319</v>
          </cell>
          <cell r="L16512" t="e">
            <v>#N/A</v>
          </cell>
        </row>
        <row r="16513">
          <cell r="K16513" t="str">
            <v>19319</v>
          </cell>
          <cell r="L16513" t="e">
            <v>#N/A</v>
          </cell>
        </row>
        <row r="16514">
          <cell r="K16514" t="str">
            <v>19319</v>
          </cell>
          <cell r="L16514" t="e">
            <v>#N/A</v>
          </cell>
        </row>
        <row r="16515">
          <cell r="K16515" t="str">
            <v>19266</v>
          </cell>
          <cell r="L16515" t="e">
            <v>#N/A</v>
          </cell>
        </row>
        <row r="16516">
          <cell r="K16516" t="str">
            <v>19266</v>
          </cell>
          <cell r="L16516" t="e">
            <v>#N/A</v>
          </cell>
        </row>
        <row r="16517">
          <cell r="K16517" t="str">
            <v>19319</v>
          </cell>
          <cell r="L16517" t="e">
            <v>#N/A</v>
          </cell>
        </row>
        <row r="16518">
          <cell r="K16518" t="str">
            <v>19319</v>
          </cell>
          <cell r="L16518" t="e">
            <v>#N/A</v>
          </cell>
        </row>
        <row r="16519">
          <cell r="K16519" t="str">
            <v>19301</v>
          </cell>
          <cell r="L16519" t="e">
            <v>#N/A</v>
          </cell>
        </row>
        <row r="16520">
          <cell r="K16520" t="str">
            <v>19301</v>
          </cell>
          <cell r="L16520" t="e">
            <v>#N/A</v>
          </cell>
        </row>
        <row r="16521">
          <cell r="K16521" t="str">
            <v>19319</v>
          </cell>
          <cell r="L16521" t="e">
            <v>#N/A</v>
          </cell>
        </row>
        <row r="16522">
          <cell r="K16522" t="str">
            <v>19319</v>
          </cell>
          <cell r="L16522" t="e">
            <v>#N/A</v>
          </cell>
        </row>
        <row r="16523">
          <cell r="K16523" t="str">
            <v>19319</v>
          </cell>
          <cell r="L16523" t="e">
            <v>#N/A</v>
          </cell>
        </row>
        <row r="16524">
          <cell r="K16524" t="str">
            <v>19319</v>
          </cell>
          <cell r="L16524" t="e">
            <v>#N/A</v>
          </cell>
        </row>
        <row r="16525">
          <cell r="K16525" t="str">
            <v>19725</v>
          </cell>
          <cell r="L16525" t="e">
            <v>#N/A</v>
          </cell>
        </row>
        <row r="16526">
          <cell r="K16526" t="str">
            <v>19725</v>
          </cell>
          <cell r="L16526" t="e">
            <v>#N/A</v>
          </cell>
        </row>
        <row r="16527">
          <cell r="K16527" t="str">
            <v>19309</v>
          </cell>
          <cell r="L16527" t="e">
            <v>#N/A</v>
          </cell>
        </row>
        <row r="16528">
          <cell r="K16528" t="str">
            <v>19309</v>
          </cell>
          <cell r="L16528" t="e">
            <v>#N/A</v>
          </cell>
        </row>
        <row r="16529">
          <cell r="K16529" t="str">
            <v>19309</v>
          </cell>
          <cell r="L16529" t="e">
            <v>#N/A</v>
          </cell>
        </row>
        <row r="16530">
          <cell r="K16530" t="str">
            <v>19309</v>
          </cell>
          <cell r="L16530" t="e">
            <v>#N/A</v>
          </cell>
        </row>
        <row r="16531">
          <cell r="K16531" t="str">
            <v>19313</v>
          </cell>
          <cell r="L16531" t="e">
            <v>#N/A</v>
          </cell>
        </row>
        <row r="16532">
          <cell r="K16532" t="str">
            <v>19313</v>
          </cell>
          <cell r="L16532" t="e">
            <v>#N/A</v>
          </cell>
        </row>
        <row r="16533">
          <cell r="K16533" t="str">
            <v>19723</v>
          </cell>
          <cell r="L16533" t="e">
            <v>#N/A</v>
          </cell>
        </row>
        <row r="16534">
          <cell r="K16534" t="str">
            <v>19723</v>
          </cell>
          <cell r="L16534" t="e">
            <v>#N/A</v>
          </cell>
        </row>
        <row r="16535">
          <cell r="K16535" t="str">
            <v>19308</v>
          </cell>
          <cell r="L16535" t="e">
            <v>#N/A</v>
          </cell>
        </row>
        <row r="16536">
          <cell r="K16536" t="str">
            <v>19308</v>
          </cell>
          <cell r="L16536" t="e">
            <v>#N/A</v>
          </cell>
        </row>
        <row r="16537">
          <cell r="K16537" t="str">
            <v>19319</v>
          </cell>
          <cell r="L16537" t="e">
            <v>#N/A</v>
          </cell>
        </row>
        <row r="16538">
          <cell r="K16538" t="str">
            <v>19319</v>
          </cell>
          <cell r="L16538" t="e">
            <v>#N/A</v>
          </cell>
        </row>
        <row r="16539">
          <cell r="K16539" t="str">
            <v>19308</v>
          </cell>
          <cell r="L16539" t="e">
            <v>#N/A</v>
          </cell>
        </row>
        <row r="16540">
          <cell r="K16540" t="str">
            <v>19308</v>
          </cell>
          <cell r="L16540" t="e">
            <v>#N/A</v>
          </cell>
        </row>
        <row r="16541">
          <cell r="K16541" t="str">
            <v>19315</v>
          </cell>
          <cell r="L16541" t="e">
            <v>#N/A</v>
          </cell>
        </row>
        <row r="16542">
          <cell r="K16542" t="str">
            <v>19315</v>
          </cell>
          <cell r="L16542" t="e">
            <v>#N/A</v>
          </cell>
        </row>
        <row r="16543">
          <cell r="K16543" t="str">
            <v>19319</v>
          </cell>
          <cell r="L16543" t="e">
            <v>#N/A</v>
          </cell>
        </row>
        <row r="16544">
          <cell r="K16544" t="str">
            <v>19319</v>
          </cell>
          <cell r="L16544" t="e">
            <v>#N/A</v>
          </cell>
        </row>
        <row r="16545">
          <cell r="K16545" t="str">
            <v>19514</v>
          </cell>
          <cell r="L16545" t="e">
            <v>#N/A</v>
          </cell>
        </row>
        <row r="16546">
          <cell r="K16546" t="str">
            <v>19514</v>
          </cell>
          <cell r="L16546" t="e">
            <v>#N/A</v>
          </cell>
        </row>
        <row r="16547">
          <cell r="K16547" t="str">
            <v>19514</v>
          </cell>
          <cell r="L16547" t="e">
            <v>#N/A</v>
          </cell>
        </row>
        <row r="16548">
          <cell r="K16548" t="str">
            <v>19514</v>
          </cell>
          <cell r="L16548" t="e">
            <v>#N/A</v>
          </cell>
        </row>
        <row r="16549">
          <cell r="K16549" t="str">
            <v>19514</v>
          </cell>
          <cell r="L16549" t="e">
            <v>#N/A</v>
          </cell>
        </row>
        <row r="16550">
          <cell r="K16550" t="str">
            <v>19514</v>
          </cell>
          <cell r="L16550" t="e">
            <v>#N/A</v>
          </cell>
        </row>
        <row r="16551">
          <cell r="K16551" t="str">
            <v>19514</v>
          </cell>
          <cell r="L16551" t="e">
            <v>#N/A</v>
          </cell>
        </row>
        <row r="16552">
          <cell r="K16552" t="str">
            <v>19514</v>
          </cell>
          <cell r="L16552" t="e">
            <v>#N/A</v>
          </cell>
        </row>
        <row r="16553">
          <cell r="K16553" t="str">
            <v>19514</v>
          </cell>
          <cell r="L16553" t="e">
            <v>#N/A</v>
          </cell>
        </row>
        <row r="16554">
          <cell r="K16554" t="str">
            <v>19514</v>
          </cell>
          <cell r="L16554" t="e">
            <v>#N/A</v>
          </cell>
        </row>
        <row r="16555">
          <cell r="K16555" t="str">
            <v>19514</v>
          </cell>
          <cell r="L16555" t="e">
            <v>#N/A</v>
          </cell>
        </row>
        <row r="16556">
          <cell r="K16556" t="str">
            <v>19514</v>
          </cell>
          <cell r="L16556" t="e">
            <v>#N/A</v>
          </cell>
        </row>
        <row r="16557">
          <cell r="K16557" t="str">
            <v>19514</v>
          </cell>
          <cell r="L16557" t="e">
            <v>#N/A</v>
          </cell>
        </row>
        <row r="16558">
          <cell r="K16558" t="str">
            <v>19514</v>
          </cell>
          <cell r="L16558" t="e">
            <v>#N/A</v>
          </cell>
        </row>
        <row r="16559">
          <cell r="K16559" t="str">
            <v>19514</v>
          </cell>
          <cell r="L16559" t="e">
            <v>#N/A</v>
          </cell>
        </row>
        <row r="16560">
          <cell r="K16560" t="str">
            <v>19514</v>
          </cell>
          <cell r="L16560" t="e">
            <v>#N/A</v>
          </cell>
        </row>
        <row r="16561">
          <cell r="K16561" t="str">
            <v>19319</v>
          </cell>
          <cell r="L16561" t="e">
            <v>#N/A</v>
          </cell>
        </row>
        <row r="16562">
          <cell r="K16562" t="str">
            <v>19319</v>
          </cell>
          <cell r="L16562" t="e">
            <v>#N/A</v>
          </cell>
        </row>
        <row r="16563">
          <cell r="K16563" t="str">
            <v>19313</v>
          </cell>
          <cell r="L16563" t="e">
            <v>#N/A</v>
          </cell>
        </row>
        <row r="16564">
          <cell r="K16564" t="str">
            <v>19313</v>
          </cell>
          <cell r="L16564" t="e">
            <v>#N/A</v>
          </cell>
        </row>
        <row r="16565">
          <cell r="K16565" t="str">
            <v>19313</v>
          </cell>
          <cell r="L16565" t="e">
            <v>#N/A</v>
          </cell>
        </row>
        <row r="16566">
          <cell r="K16566" t="str">
            <v>19313</v>
          </cell>
          <cell r="L16566" t="e">
            <v>#N/A</v>
          </cell>
        </row>
        <row r="16567">
          <cell r="K16567" t="str">
            <v>19314</v>
          </cell>
          <cell r="L16567" t="e">
            <v>#N/A</v>
          </cell>
        </row>
        <row r="16568">
          <cell r="K16568" t="str">
            <v>19314</v>
          </cell>
          <cell r="L16568" t="e">
            <v>#N/A</v>
          </cell>
        </row>
        <row r="16569">
          <cell r="K16569" t="str">
            <v>19743</v>
          </cell>
          <cell r="L16569" t="e">
            <v>#N/A</v>
          </cell>
        </row>
        <row r="16570">
          <cell r="K16570" t="str">
            <v>19743</v>
          </cell>
          <cell r="L16570" t="e">
            <v>#N/A</v>
          </cell>
        </row>
        <row r="16571">
          <cell r="K16571" t="str">
            <v>19319</v>
          </cell>
          <cell r="L16571" t="e">
            <v>#N/A</v>
          </cell>
        </row>
        <row r="16572">
          <cell r="K16572" t="str">
            <v>19319</v>
          </cell>
          <cell r="L16572" t="e">
            <v>#N/A</v>
          </cell>
        </row>
        <row r="16573">
          <cell r="K16573" t="str">
            <v>19075</v>
          </cell>
          <cell r="L16573" t="e">
            <v>#N/A</v>
          </cell>
        </row>
        <row r="16574">
          <cell r="K16574" t="str">
            <v>19075</v>
          </cell>
          <cell r="L16574" t="e">
            <v>#N/A</v>
          </cell>
        </row>
        <row r="16575">
          <cell r="K16575" t="str">
            <v>19966</v>
          </cell>
          <cell r="L16575" t="str">
            <v>UROCULTIVO (ANTIBIOGRAMA DE DISCO)</v>
          </cell>
        </row>
        <row r="16576">
          <cell r="K16576" t="str">
            <v>19966</v>
          </cell>
          <cell r="L16576" t="str">
            <v>UROCULTIVO (ANTIBIOGRAMA DE DISCO)</v>
          </cell>
        </row>
        <row r="16577">
          <cell r="K16577" t="str">
            <v>19966</v>
          </cell>
          <cell r="L16577" t="str">
            <v>UROCULTIVO (ANTIBIOGRAMA DE DISCO)</v>
          </cell>
        </row>
        <row r="16578">
          <cell r="K16578" t="str">
            <v>19966</v>
          </cell>
          <cell r="L16578" t="e">
            <v>#N/A</v>
          </cell>
        </row>
        <row r="16579">
          <cell r="K16579" t="str">
            <v>19966</v>
          </cell>
          <cell r="L16579" t="e">
            <v>#N/A</v>
          </cell>
        </row>
        <row r="16580">
          <cell r="K16580" t="str">
            <v>19316</v>
          </cell>
          <cell r="L16580" t="e">
            <v>#N/A</v>
          </cell>
        </row>
        <row r="16581">
          <cell r="K16581" t="str">
            <v>19316</v>
          </cell>
          <cell r="L16581" t="e">
            <v>#N/A</v>
          </cell>
        </row>
        <row r="16582">
          <cell r="K16582" t="str">
            <v>19319</v>
          </cell>
          <cell r="L16582" t="e">
            <v>#N/A</v>
          </cell>
        </row>
        <row r="16583">
          <cell r="K16583" t="str">
            <v>19319</v>
          </cell>
          <cell r="L16583" t="e">
            <v>#N/A</v>
          </cell>
        </row>
        <row r="16584">
          <cell r="K16584" t="str">
            <v>19319</v>
          </cell>
          <cell r="L16584" t="e">
            <v>#N/A</v>
          </cell>
        </row>
        <row r="16585">
          <cell r="K16585" t="str">
            <v>19319</v>
          </cell>
          <cell r="L16585" t="e">
            <v>#N/A</v>
          </cell>
        </row>
        <row r="16586">
          <cell r="K16586" t="str">
            <v>19319</v>
          </cell>
          <cell r="L16586" t="e">
            <v>#N/A</v>
          </cell>
        </row>
        <row r="16587">
          <cell r="K16587" t="str">
            <v>19319</v>
          </cell>
          <cell r="L16587" t="e">
            <v>#N/A</v>
          </cell>
        </row>
        <row r="16588">
          <cell r="K16588" t="str">
            <v>19319</v>
          </cell>
          <cell r="L16588" t="e">
            <v>#N/A</v>
          </cell>
        </row>
        <row r="16589">
          <cell r="K16589" t="str">
            <v>19319</v>
          </cell>
          <cell r="L16589" t="e">
            <v>#N/A</v>
          </cell>
        </row>
        <row r="16590">
          <cell r="K16590" t="str">
            <v>19319</v>
          </cell>
          <cell r="L16590" t="e">
            <v>#N/A</v>
          </cell>
        </row>
        <row r="16591">
          <cell r="K16591" t="str">
            <v>19319</v>
          </cell>
          <cell r="L16591" t="e">
            <v>#N/A</v>
          </cell>
        </row>
        <row r="16592">
          <cell r="L16592" t="e">
            <v>#N/A</v>
          </cell>
        </row>
        <row r="16593">
          <cell r="L16593" t="e">
            <v>#N/A</v>
          </cell>
        </row>
        <row r="16594">
          <cell r="K16594" t="str">
            <v>19582</v>
          </cell>
          <cell r="L16594" t="e">
            <v>#N/A</v>
          </cell>
        </row>
        <row r="16595">
          <cell r="K16595" t="str">
            <v>19582</v>
          </cell>
          <cell r="L16595" t="e">
            <v>#N/A</v>
          </cell>
        </row>
        <row r="16596">
          <cell r="K16596" t="str">
            <v>19350</v>
          </cell>
          <cell r="L16596" t="e">
            <v>#N/A</v>
          </cell>
        </row>
        <row r="16597">
          <cell r="K16597" t="str">
            <v>19350</v>
          </cell>
          <cell r="L16597" t="e">
            <v>#N/A</v>
          </cell>
        </row>
        <row r="16598">
          <cell r="K16598" t="str">
            <v>19874</v>
          </cell>
          <cell r="L16598" t="str">
            <v>EXAMEN DIRECTO FRESCO DE CUALQUIER MUESTRA+</v>
          </cell>
        </row>
        <row r="16599">
          <cell r="K16599" t="str">
            <v>19874</v>
          </cell>
          <cell r="L16599" t="str">
            <v>EXAMEN DIRECTO FRESCO DE CUALQUIER MUESTRA+</v>
          </cell>
        </row>
        <row r="16600">
          <cell r="K16600" t="str">
            <v>19874</v>
          </cell>
          <cell r="L16600" t="str">
            <v>EXAMEN DIRECTO FRESCO DE CUALQUIER MUESTRA+</v>
          </cell>
        </row>
        <row r="16601">
          <cell r="K16601" t="str">
            <v>19582</v>
          </cell>
          <cell r="L16601" t="str">
            <v>EXAMEN DIRECTO PARA HONGOS (KOH)</v>
          </cell>
        </row>
        <row r="16602">
          <cell r="K16602" t="str">
            <v>19582</v>
          </cell>
          <cell r="L16602" t="str">
            <v>EXAMEN DIRECTO PARA HONGOS (KOH)</v>
          </cell>
        </row>
        <row r="16603">
          <cell r="K16603" t="str">
            <v>19582</v>
          </cell>
          <cell r="L16603" t="e">
            <v>#N/A</v>
          </cell>
        </row>
        <row r="16604">
          <cell r="K16604" t="str">
            <v>19582</v>
          </cell>
          <cell r="L16604" t="e">
            <v>#N/A</v>
          </cell>
        </row>
        <row r="16605">
          <cell r="K16605" t="str">
            <v>19584</v>
          </cell>
          <cell r="L16605" t="e">
            <v>#N/A</v>
          </cell>
        </row>
        <row r="16606">
          <cell r="K16606" t="str">
            <v>19584</v>
          </cell>
          <cell r="L16606" t="e">
            <v>#N/A</v>
          </cell>
        </row>
        <row r="16607">
          <cell r="K16607" t="str">
            <v>19636</v>
          </cell>
          <cell r="L16607" t="e">
            <v>#N/A</v>
          </cell>
        </row>
        <row r="16608">
          <cell r="K16608" t="str">
            <v>19636</v>
          </cell>
          <cell r="L16608" t="e">
            <v>#N/A</v>
          </cell>
        </row>
        <row r="16609">
          <cell r="K16609" t="str">
            <v>19636</v>
          </cell>
          <cell r="L16609" t="e">
            <v>#N/A</v>
          </cell>
        </row>
        <row r="16610">
          <cell r="K16610" t="str">
            <v>19636</v>
          </cell>
          <cell r="L16610" t="e">
            <v>#N/A</v>
          </cell>
        </row>
        <row r="16611">
          <cell r="K16611" t="str">
            <v>19640</v>
          </cell>
          <cell r="L16611" t="e">
            <v>#N/A</v>
          </cell>
        </row>
        <row r="16612">
          <cell r="K16612" t="str">
            <v>19640</v>
          </cell>
          <cell r="L16612" t="e">
            <v>#N/A</v>
          </cell>
        </row>
        <row r="16613">
          <cell r="K16613" t="str">
            <v>19688</v>
          </cell>
          <cell r="L16613" t="e">
            <v>#N/A</v>
          </cell>
        </row>
        <row r="16614">
          <cell r="K16614" t="str">
            <v>19688</v>
          </cell>
          <cell r="L16614" t="e">
            <v>#N/A</v>
          </cell>
        </row>
        <row r="16615">
          <cell r="K16615" t="str">
            <v>19734</v>
          </cell>
          <cell r="L16615" t="e">
            <v>#N/A</v>
          </cell>
        </row>
        <row r="16616">
          <cell r="K16616" t="str">
            <v>19734</v>
          </cell>
          <cell r="L16616" t="e">
            <v>#N/A</v>
          </cell>
        </row>
        <row r="16617">
          <cell r="K16617" t="str">
            <v>19736</v>
          </cell>
          <cell r="L16617" t="e">
            <v>#N/A</v>
          </cell>
        </row>
        <row r="16618">
          <cell r="K16618" t="str">
            <v>19736</v>
          </cell>
          <cell r="L16618" t="e">
            <v>#N/A</v>
          </cell>
        </row>
        <row r="16619">
          <cell r="K16619" t="str">
            <v>19136</v>
          </cell>
          <cell r="L16619" t="e">
            <v>#N/A</v>
          </cell>
        </row>
        <row r="16620">
          <cell r="K16620" t="str">
            <v>19136</v>
          </cell>
          <cell r="L16620" t="e">
            <v>#N/A</v>
          </cell>
        </row>
        <row r="16621">
          <cell r="K16621" t="str">
            <v>19582</v>
          </cell>
          <cell r="L16621" t="e">
            <v>#N/A</v>
          </cell>
        </row>
        <row r="16622">
          <cell r="K16622" t="str">
            <v>19582</v>
          </cell>
          <cell r="L16622" t="e">
            <v>#N/A</v>
          </cell>
        </row>
        <row r="16623">
          <cell r="K16623" t="str">
            <v>19876</v>
          </cell>
          <cell r="L16623" t="e">
            <v>#N/A</v>
          </cell>
        </row>
        <row r="16624">
          <cell r="K16624" t="str">
            <v>19876</v>
          </cell>
          <cell r="L16624" t="e">
            <v>#N/A</v>
          </cell>
        </row>
        <row r="16625">
          <cell r="K16625" t="str">
            <v>19896</v>
          </cell>
          <cell r="L16625" t="e">
            <v>#N/A</v>
          </cell>
        </row>
        <row r="16626">
          <cell r="K16626" t="str">
            <v>19896</v>
          </cell>
          <cell r="L16626" t="e">
            <v>#N/A</v>
          </cell>
        </row>
        <row r="16627">
          <cell r="K16627" t="str">
            <v>19830</v>
          </cell>
          <cell r="L16627" t="e">
            <v>#N/A</v>
          </cell>
        </row>
        <row r="16628">
          <cell r="K16628" t="str">
            <v>19830</v>
          </cell>
          <cell r="L16628" t="e">
            <v>#N/A</v>
          </cell>
        </row>
        <row r="16629">
          <cell r="K16629" t="str">
            <v>19830</v>
          </cell>
          <cell r="L16629" t="e">
            <v>#N/A</v>
          </cell>
        </row>
        <row r="16630">
          <cell r="K16630" t="str">
            <v>19786</v>
          </cell>
          <cell r="L16630" t="e">
            <v>#N/A</v>
          </cell>
        </row>
        <row r="16631">
          <cell r="K16631" t="str">
            <v>19786</v>
          </cell>
          <cell r="L16631" t="e">
            <v>#N/A</v>
          </cell>
        </row>
        <row r="16632">
          <cell r="K16632" t="str">
            <v>19736</v>
          </cell>
          <cell r="L16632" t="e">
            <v>#N/A</v>
          </cell>
        </row>
        <row r="16633">
          <cell r="K16633" t="str">
            <v>19736</v>
          </cell>
          <cell r="L16633" t="e">
            <v>#N/A</v>
          </cell>
        </row>
        <row r="16634">
          <cell r="K16634" t="str">
            <v>19874</v>
          </cell>
          <cell r="L16634" t="e">
            <v>#N/A</v>
          </cell>
        </row>
        <row r="16635">
          <cell r="K16635" t="str">
            <v>19874</v>
          </cell>
          <cell r="L16635" t="e">
            <v>#N/A</v>
          </cell>
        </row>
        <row r="16636">
          <cell r="K16636" t="str">
            <v>19874</v>
          </cell>
          <cell r="L16636" t="e">
            <v>#N/A</v>
          </cell>
        </row>
        <row r="16637">
          <cell r="K16637" t="str">
            <v>19874</v>
          </cell>
          <cell r="L16637" t="e">
            <v>#N/A</v>
          </cell>
        </row>
        <row r="16638">
          <cell r="K16638" t="str">
            <v>19874</v>
          </cell>
          <cell r="L16638" t="e">
            <v>#N/A</v>
          </cell>
        </row>
        <row r="16639">
          <cell r="K16639" t="str">
            <v>19874</v>
          </cell>
          <cell r="L16639" t="e">
            <v>#N/A</v>
          </cell>
        </row>
        <row r="16640">
          <cell r="L16640" t="e">
            <v>#N/A</v>
          </cell>
        </row>
        <row r="16641">
          <cell r="L16641" t="e">
            <v>#N/A</v>
          </cell>
        </row>
        <row r="16642">
          <cell r="L16642" t="e">
            <v>#N/A</v>
          </cell>
        </row>
        <row r="16643">
          <cell r="L16643" t="e">
            <v>#N/A</v>
          </cell>
        </row>
        <row r="16644">
          <cell r="L16644" t="e">
            <v>#N/A</v>
          </cell>
        </row>
        <row r="16645">
          <cell r="L16645" t="e">
            <v>#N/A</v>
          </cell>
        </row>
        <row r="16646">
          <cell r="K16646" t="str">
            <v>19079</v>
          </cell>
          <cell r="L16646" t="e">
            <v>#N/A</v>
          </cell>
        </row>
        <row r="16647">
          <cell r="K16647" t="str">
            <v>19079</v>
          </cell>
          <cell r="L16647" t="e">
            <v>#N/A</v>
          </cell>
        </row>
        <row r="16648">
          <cell r="K16648" t="str">
            <v>19027</v>
          </cell>
          <cell r="L16648" t="e">
            <v>#N/A</v>
          </cell>
        </row>
        <row r="16649">
          <cell r="K16649" t="str">
            <v>19027</v>
          </cell>
          <cell r="L16649" t="e">
            <v>#N/A</v>
          </cell>
        </row>
        <row r="16650">
          <cell r="K16650" t="str">
            <v>19320</v>
          </cell>
          <cell r="L16650" t="e">
            <v>#N/A</v>
          </cell>
        </row>
        <row r="16651">
          <cell r="K16651" t="str">
            <v>19320</v>
          </cell>
          <cell r="L16651" t="e">
            <v>#N/A</v>
          </cell>
        </row>
        <row r="16652">
          <cell r="K16652" t="str">
            <v>19080</v>
          </cell>
          <cell r="L16652" t="e">
            <v>#N/A</v>
          </cell>
        </row>
        <row r="16653">
          <cell r="K16653" t="str">
            <v>19080</v>
          </cell>
          <cell r="L16653" t="e">
            <v>#N/A</v>
          </cell>
        </row>
        <row r="16654">
          <cell r="K16654" t="str">
            <v>19080</v>
          </cell>
          <cell r="L16654" t="e">
            <v>#N/A</v>
          </cell>
        </row>
        <row r="16655">
          <cell r="K16655" t="str">
            <v>19080</v>
          </cell>
          <cell r="L16655" t="e">
            <v>#N/A</v>
          </cell>
        </row>
        <row r="16656">
          <cell r="K16656" t="str">
            <v>19142</v>
          </cell>
          <cell r="L16656" t="e">
            <v>#N/A</v>
          </cell>
        </row>
        <row r="16657">
          <cell r="K16657" t="str">
            <v>19142</v>
          </cell>
          <cell r="L16657" t="e">
            <v>#N/A</v>
          </cell>
        </row>
        <row r="16658">
          <cell r="K16658" t="str">
            <v>19142</v>
          </cell>
          <cell r="L16658" t="e">
            <v>#N/A</v>
          </cell>
        </row>
        <row r="16659">
          <cell r="K16659" t="str">
            <v>19142</v>
          </cell>
          <cell r="L16659" t="e">
            <v>#N/A</v>
          </cell>
        </row>
        <row r="16660">
          <cell r="K16660" t="str">
            <v>19142</v>
          </cell>
          <cell r="L16660" t="e">
            <v>#N/A</v>
          </cell>
        </row>
        <row r="16661">
          <cell r="K16661" t="str">
            <v>19142</v>
          </cell>
          <cell r="L16661" t="e">
            <v>#N/A</v>
          </cell>
        </row>
        <row r="16662">
          <cell r="K16662" t="str">
            <v>19142</v>
          </cell>
          <cell r="L16662" t="e">
            <v>#N/A</v>
          </cell>
        </row>
        <row r="16663">
          <cell r="K16663" t="str">
            <v>19142</v>
          </cell>
          <cell r="L16663" t="e">
            <v>#N/A</v>
          </cell>
        </row>
        <row r="16664">
          <cell r="K16664" t="str">
            <v>19827</v>
          </cell>
          <cell r="L16664" t="e">
            <v>#N/A</v>
          </cell>
        </row>
        <row r="16665">
          <cell r="K16665" t="str">
            <v>19827</v>
          </cell>
          <cell r="L16665" t="e">
            <v>#N/A</v>
          </cell>
        </row>
        <row r="16666">
          <cell r="K16666" t="str">
            <v>19827</v>
          </cell>
          <cell r="L16666" t="e">
            <v>#N/A</v>
          </cell>
        </row>
        <row r="16667">
          <cell r="K16667" t="str">
            <v>19827</v>
          </cell>
          <cell r="L16667" t="e">
            <v>#N/A</v>
          </cell>
        </row>
        <row r="16668">
          <cell r="K16668" t="str">
            <v>19823</v>
          </cell>
          <cell r="L16668" t="e">
            <v>#N/A</v>
          </cell>
        </row>
        <row r="16669">
          <cell r="K16669" t="str">
            <v>19823</v>
          </cell>
          <cell r="L16669" t="e">
            <v>#N/A</v>
          </cell>
        </row>
        <row r="16670">
          <cell r="K16670" t="str">
            <v>19407</v>
          </cell>
          <cell r="L16670" t="e">
            <v>#N/A</v>
          </cell>
        </row>
        <row r="16671">
          <cell r="K16671" t="str">
            <v>19407</v>
          </cell>
          <cell r="L16671" t="e">
            <v>#N/A</v>
          </cell>
        </row>
        <row r="16672">
          <cell r="K16672" t="str">
            <v>19393</v>
          </cell>
          <cell r="L16672" t="e">
            <v>#N/A</v>
          </cell>
        </row>
        <row r="16673">
          <cell r="K16673" t="str">
            <v>19393</v>
          </cell>
          <cell r="L16673" t="e">
            <v>#N/A</v>
          </cell>
        </row>
        <row r="16674">
          <cell r="K16674" t="str">
            <v>19401</v>
          </cell>
          <cell r="L16674" t="e">
            <v>#N/A</v>
          </cell>
        </row>
        <row r="16675">
          <cell r="K16675" t="str">
            <v>19401</v>
          </cell>
          <cell r="L16675" t="e">
            <v>#N/A</v>
          </cell>
        </row>
        <row r="16676">
          <cell r="K16676" t="str">
            <v>19405</v>
          </cell>
          <cell r="L16676" t="e">
            <v>#N/A</v>
          </cell>
        </row>
        <row r="16677">
          <cell r="K16677" t="str">
            <v>19405</v>
          </cell>
          <cell r="L16677" t="e">
            <v>#N/A</v>
          </cell>
        </row>
        <row r="16678">
          <cell r="K16678" t="str">
            <v>19406</v>
          </cell>
          <cell r="L16678" t="e">
            <v>#N/A</v>
          </cell>
        </row>
        <row r="16679">
          <cell r="K16679" t="str">
            <v>19406</v>
          </cell>
          <cell r="L16679" t="e">
            <v>#N/A</v>
          </cell>
        </row>
        <row r="16680">
          <cell r="K16680" t="str">
            <v>19418</v>
          </cell>
          <cell r="L16680" t="e">
            <v>#N/A</v>
          </cell>
        </row>
        <row r="16681">
          <cell r="K16681" t="str">
            <v>19418</v>
          </cell>
          <cell r="L16681" t="e">
            <v>#N/A</v>
          </cell>
        </row>
        <row r="16682">
          <cell r="K16682" t="str">
            <v>19411</v>
          </cell>
          <cell r="L16682" t="e">
            <v>#N/A</v>
          </cell>
        </row>
        <row r="16683">
          <cell r="K16683" t="str">
            <v>19411</v>
          </cell>
          <cell r="L16683" t="e">
            <v>#N/A</v>
          </cell>
        </row>
        <row r="16684">
          <cell r="K16684" t="str">
            <v>19412</v>
          </cell>
          <cell r="L16684" t="e">
            <v>#N/A</v>
          </cell>
        </row>
        <row r="16685">
          <cell r="K16685" t="str">
            <v>19412</v>
          </cell>
          <cell r="L16685" t="e">
            <v>#N/A</v>
          </cell>
        </row>
        <row r="16686">
          <cell r="K16686" t="str">
            <v>19413</v>
          </cell>
          <cell r="L16686" t="e">
            <v>#N/A</v>
          </cell>
        </row>
        <row r="16687">
          <cell r="K16687" t="str">
            <v>19413</v>
          </cell>
          <cell r="L16687" t="e">
            <v>#N/A</v>
          </cell>
        </row>
        <row r="16688">
          <cell r="K16688" t="str">
            <v>19417</v>
          </cell>
          <cell r="L16688" t="e">
            <v>#N/A</v>
          </cell>
        </row>
        <row r="16689">
          <cell r="K16689" t="str">
            <v>19417</v>
          </cell>
          <cell r="L16689" t="e">
            <v>#N/A</v>
          </cell>
        </row>
        <row r="16690">
          <cell r="K16690" t="str">
            <v>19441</v>
          </cell>
          <cell r="L16690" t="e">
            <v>#N/A</v>
          </cell>
        </row>
        <row r="16691">
          <cell r="K16691" t="str">
            <v>19441</v>
          </cell>
          <cell r="L16691" t="e">
            <v>#N/A</v>
          </cell>
        </row>
        <row r="16692">
          <cell r="K16692" t="str">
            <v>19539</v>
          </cell>
          <cell r="L16692" t="e">
            <v>#N/A</v>
          </cell>
        </row>
        <row r="16693">
          <cell r="K16693" t="str">
            <v>19539</v>
          </cell>
          <cell r="L16693" t="e">
            <v>#N/A</v>
          </cell>
        </row>
        <row r="16694">
          <cell r="K16694" t="str">
            <v>19539</v>
          </cell>
          <cell r="L16694" t="e">
            <v>#N/A</v>
          </cell>
        </row>
        <row r="16695">
          <cell r="K16695" t="str">
            <v>19539</v>
          </cell>
          <cell r="L16695" t="e">
            <v>#N/A</v>
          </cell>
        </row>
        <row r="16696">
          <cell r="K16696" t="str">
            <v>19079</v>
          </cell>
          <cell r="L16696" t="e">
            <v>#N/A</v>
          </cell>
        </row>
        <row r="16697">
          <cell r="K16697" t="str">
            <v>19079</v>
          </cell>
          <cell r="L16697" t="e">
            <v>#N/A</v>
          </cell>
        </row>
        <row r="16698">
          <cell r="K16698" t="str">
            <v>19443</v>
          </cell>
          <cell r="L16698" t="e">
            <v>#N/A</v>
          </cell>
        </row>
        <row r="16699">
          <cell r="K16699" t="str">
            <v>19443</v>
          </cell>
          <cell r="L16699" t="e">
            <v>#N/A</v>
          </cell>
        </row>
        <row r="16700">
          <cell r="K16700" t="str">
            <v>19781</v>
          </cell>
          <cell r="L16700" t="e">
            <v>#N/A</v>
          </cell>
        </row>
        <row r="16701">
          <cell r="K16701" t="str">
            <v>19781</v>
          </cell>
          <cell r="L16701" t="e">
            <v>#N/A</v>
          </cell>
        </row>
        <row r="16702">
          <cell r="K16702" t="str">
            <v>19079</v>
          </cell>
          <cell r="L16702" t="e">
            <v>#N/A</v>
          </cell>
        </row>
        <row r="16703">
          <cell r="K16703" t="str">
            <v>19079</v>
          </cell>
          <cell r="L16703" t="e">
            <v>#N/A</v>
          </cell>
        </row>
        <row r="16704">
          <cell r="K16704" t="str">
            <v>19442</v>
          </cell>
          <cell r="L16704" t="e">
            <v>#N/A</v>
          </cell>
        </row>
        <row r="16705">
          <cell r="K16705" t="str">
            <v>19442</v>
          </cell>
          <cell r="L16705" t="e">
            <v>#N/A</v>
          </cell>
        </row>
        <row r="16706">
          <cell r="K16706" t="str">
            <v>19442</v>
          </cell>
          <cell r="L16706" t="e">
            <v>#N/A</v>
          </cell>
        </row>
        <row r="16707">
          <cell r="K16707" t="str">
            <v>19442</v>
          </cell>
          <cell r="L16707" t="e">
            <v>#N/A</v>
          </cell>
        </row>
        <row r="16708">
          <cell r="K16708" t="str">
            <v>19079</v>
          </cell>
          <cell r="L16708" t="e">
            <v>#N/A</v>
          </cell>
        </row>
        <row r="16709">
          <cell r="K16709" t="str">
            <v>19079</v>
          </cell>
          <cell r="L16709" t="e">
            <v>#N/A</v>
          </cell>
        </row>
        <row r="16710">
          <cell r="K16710" t="str">
            <v>19079</v>
          </cell>
          <cell r="L16710" t="e">
            <v>#N/A</v>
          </cell>
        </row>
        <row r="16711">
          <cell r="K16711" t="str">
            <v>19079</v>
          </cell>
          <cell r="L16711" t="e">
            <v>#N/A</v>
          </cell>
        </row>
        <row r="16712">
          <cell r="K16712" t="str">
            <v>19065</v>
          </cell>
          <cell r="L16712" t="e">
            <v>#N/A</v>
          </cell>
        </row>
        <row r="16713">
          <cell r="K16713" t="str">
            <v>19065</v>
          </cell>
          <cell r="L16713" t="e">
            <v>#N/A</v>
          </cell>
        </row>
        <row r="16714">
          <cell r="K16714" t="str">
            <v>19079</v>
          </cell>
          <cell r="L16714" t="e">
            <v>#N/A</v>
          </cell>
        </row>
        <row r="16715">
          <cell r="K16715" t="str">
            <v>19079</v>
          </cell>
          <cell r="L16715" t="e">
            <v>#N/A</v>
          </cell>
        </row>
        <row r="16716">
          <cell r="K16716" t="str">
            <v>19079</v>
          </cell>
          <cell r="L16716" t="e">
            <v>#N/A</v>
          </cell>
        </row>
        <row r="16717">
          <cell r="K16717" t="str">
            <v>19079</v>
          </cell>
          <cell r="L16717" t="e">
            <v>#N/A</v>
          </cell>
        </row>
        <row r="16718">
          <cell r="K16718" t="str">
            <v>19079</v>
          </cell>
          <cell r="L16718" t="e">
            <v>#N/A</v>
          </cell>
        </row>
        <row r="16719">
          <cell r="K16719" t="str">
            <v>19079</v>
          </cell>
          <cell r="L16719" t="e">
            <v>#N/A</v>
          </cell>
        </row>
        <row r="16720">
          <cell r="K16720" t="str">
            <v>19805</v>
          </cell>
          <cell r="L16720" t="e">
            <v>#N/A</v>
          </cell>
        </row>
        <row r="16721">
          <cell r="K16721" t="str">
            <v>19805</v>
          </cell>
          <cell r="L16721" t="e">
            <v>#N/A</v>
          </cell>
        </row>
        <row r="16722">
          <cell r="K16722" t="str">
            <v>19079</v>
          </cell>
          <cell r="L16722" t="e">
            <v>#N/A</v>
          </cell>
        </row>
        <row r="16723">
          <cell r="K16723" t="str">
            <v>19079</v>
          </cell>
          <cell r="L16723" t="e">
            <v>#N/A</v>
          </cell>
        </row>
        <row r="16724">
          <cell r="K16724" t="str">
            <v>19230</v>
          </cell>
          <cell r="L16724" t="e">
            <v>#N/A</v>
          </cell>
        </row>
        <row r="16725">
          <cell r="K16725" t="str">
            <v>19230</v>
          </cell>
          <cell r="L16725" t="e">
            <v>#N/A</v>
          </cell>
        </row>
        <row r="16726">
          <cell r="K16726" t="str">
            <v>19227</v>
          </cell>
          <cell r="L16726" t="e">
            <v>#N/A</v>
          </cell>
        </row>
        <row r="16727">
          <cell r="K16727" t="str">
            <v>19227</v>
          </cell>
          <cell r="L16727" t="e">
            <v>#N/A</v>
          </cell>
        </row>
        <row r="16728">
          <cell r="K16728" t="str">
            <v>19227</v>
          </cell>
          <cell r="L16728" t="e">
            <v>#N/A</v>
          </cell>
        </row>
        <row r="16729">
          <cell r="K16729" t="str">
            <v>19227</v>
          </cell>
          <cell r="L16729" t="e">
            <v>#N/A</v>
          </cell>
        </row>
        <row r="16730">
          <cell r="K16730" t="str">
            <v>19827</v>
          </cell>
          <cell r="L16730" t="e">
            <v>#N/A</v>
          </cell>
        </row>
        <row r="16731">
          <cell r="K16731" t="str">
            <v>19827</v>
          </cell>
          <cell r="L16731" t="e">
            <v>#N/A</v>
          </cell>
        </row>
        <row r="16732">
          <cell r="K16732" t="str">
            <v>19827</v>
          </cell>
          <cell r="L16732" t="e">
            <v>#N/A</v>
          </cell>
        </row>
        <row r="16733">
          <cell r="K16733" t="str">
            <v>19827</v>
          </cell>
          <cell r="L16733" t="e">
            <v>#N/A</v>
          </cell>
        </row>
        <row r="16734">
          <cell r="K16734" t="str">
            <v>19872</v>
          </cell>
          <cell r="L16734" t="e">
            <v>#N/A</v>
          </cell>
        </row>
        <row r="16735">
          <cell r="K16735" t="str">
            <v>19872</v>
          </cell>
          <cell r="L16735" t="e">
            <v>#N/A</v>
          </cell>
        </row>
        <row r="16736">
          <cell r="K16736" t="str">
            <v>19872</v>
          </cell>
          <cell r="L16736" t="e">
            <v>#N/A</v>
          </cell>
        </row>
        <row r="16737">
          <cell r="K16737" t="str">
            <v>19872</v>
          </cell>
          <cell r="L16737" t="e">
            <v>#N/A</v>
          </cell>
        </row>
        <row r="16738">
          <cell r="K16738" t="str">
            <v>19952</v>
          </cell>
          <cell r="L16738" t="e">
            <v>#N/A</v>
          </cell>
        </row>
        <row r="16739">
          <cell r="K16739" t="str">
            <v>19952</v>
          </cell>
          <cell r="L16739" t="e">
            <v>#N/A</v>
          </cell>
        </row>
        <row r="16740">
          <cell r="K16740" t="str">
            <v>19958</v>
          </cell>
          <cell r="L16740" t="e">
            <v>#N/A</v>
          </cell>
        </row>
        <row r="16741">
          <cell r="K16741" t="str">
            <v>19958</v>
          </cell>
          <cell r="L16741" t="e">
            <v>#N/A</v>
          </cell>
        </row>
        <row r="16742">
          <cell r="K16742" t="str">
            <v>19539</v>
          </cell>
          <cell r="L16742" t="e">
            <v>#N/A</v>
          </cell>
        </row>
        <row r="16743">
          <cell r="K16743" t="str">
            <v>19539</v>
          </cell>
          <cell r="L16743" t="e">
            <v>#N/A</v>
          </cell>
        </row>
        <row r="16744">
          <cell r="K16744" t="str">
            <v>19079</v>
          </cell>
          <cell r="L16744" t="e">
            <v>#N/A</v>
          </cell>
        </row>
        <row r="16745">
          <cell r="K16745" t="str">
            <v>19079</v>
          </cell>
          <cell r="L16745" t="e">
            <v>#N/A</v>
          </cell>
        </row>
        <row r="16746">
          <cell r="K16746" t="str">
            <v>19027</v>
          </cell>
          <cell r="L16746" t="e">
            <v>#N/A</v>
          </cell>
        </row>
        <row r="16747">
          <cell r="K16747" t="str">
            <v>19027</v>
          </cell>
          <cell r="L16747" t="e">
            <v>#N/A</v>
          </cell>
        </row>
        <row r="16748">
          <cell r="K16748" t="str">
            <v>19953</v>
          </cell>
          <cell r="L16748" t="e">
            <v>#N/A</v>
          </cell>
        </row>
        <row r="16749">
          <cell r="K16749" t="str">
            <v>19953</v>
          </cell>
          <cell r="L16749" t="e">
            <v>#N/A</v>
          </cell>
        </row>
        <row r="16750">
          <cell r="K16750" t="str">
            <v>19079</v>
          </cell>
          <cell r="L16750" t="e">
            <v>#N/A</v>
          </cell>
        </row>
        <row r="16751">
          <cell r="K16751" t="str">
            <v>19079</v>
          </cell>
          <cell r="L16751" t="e">
            <v>#N/A</v>
          </cell>
        </row>
        <row r="16752">
          <cell r="K16752" t="str">
            <v>19079</v>
          </cell>
          <cell r="L16752" t="e">
            <v>#N/A</v>
          </cell>
        </row>
        <row r="16753">
          <cell r="K16753" t="str">
            <v>19079</v>
          </cell>
          <cell r="L16753" t="e">
            <v>#N/A</v>
          </cell>
        </row>
        <row r="16754">
          <cell r="K16754" t="str">
            <v>19079</v>
          </cell>
          <cell r="L16754" t="e">
            <v>#N/A</v>
          </cell>
        </row>
        <row r="16755">
          <cell r="K16755" t="str">
            <v>19079</v>
          </cell>
          <cell r="L16755" t="e">
            <v>#N/A</v>
          </cell>
        </row>
        <row r="16756">
          <cell r="K16756" t="str">
            <v>19079</v>
          </cell>
          <cell r="L16756" t="e">
            <v>#N/A</v>
          </cell>
        </row>
        <row r="16757">
          <cell r="K16757" t="str">
            <v>19079</v>
          </cell>
          <cell r="L16757" t="e">
            <v>#N/A</v>
          </cell>
        </row>
        <row r="16758">
          <cell r="K16758" t="str">
            <v>19079</v>
          </cell>
          <cell r="L16758" t="e">
            <v>#N/A</v>
          </cell>
        </row>
        <row r="16759">
          <cell r="K16759" t="str">
            <v>19079</v>
          </cell>
          <cell r="L16759" t="e">
            <v>#N/A</v>
          </cell>
        </row>
        <row r="16760">
          <cell r="K16760" t="str">
            <v>19079</v>
          </cell>
          <cell r="L16760" t="e">
            <v>#N/A</v>
          </cell>
        </row>
        <row r="16761">
          <cell r="K16761" t="str">
            <v>19079</v>
          </cell>
          <cell r="L16761" t="e">
            <v>#N/A</v>
          </cell>
        </row>
        <row r="16762">
          <cell r="K16762" t="str">
            <v>19079</v>
          </cell>
          <cell r="L16762" t="e">
            <v>#N/A</v>
          </cell>
        </row>
        <row r="16763">
          <cell r="K16763" t="str">
            <v>19079</v>
          </cell>
          <cell r="L16763" t="e">
            <v>#N/A</v>
          </cell>
        </row>
        <row r="16764">
          <cell r="K16764" t="str">
            <v>19079</v>
          </cell>
          <cell r="L16764" t="e">
            <v>#N/A</v>
          </cell>
        </row>
        <row r="16765">
          <cell r="K16765" t="str">
            <v>19079</v>
          </cell>
          <cell r="L16765" t="e">
            <v>#N/A</v>
          </cell>
        </row>
        <row r="16766">
          <cell r="K16766" t="str">
            <v>19823</v>
          </cell>
          <cell r="L16766" t="e">
            <v>#N/A</v>
          </cell>
        </row>
        <row r="16767">
          <cell r="K16767" t="str">
            <v>19823</v>
          </cell>
          <cell r="L16767" t="e">
            <v>#N/A</v>
          </cell>
        </row>
        <row r="16768">
          <cell r="L16768" t="e">
            <v>#N/A</v>
          </cell>
        </row>
        <row r="16769">
          <cell r="L16769" t="e">
            <v>#N/A</v>
          </cell>
        </row>
        <row r="16770">
          <cell r="L16770" t="e">
            <v>#N/A</v>
          </cell>
        </row>
        <row r="16771">
          <cell r="L16771" t="e">
            <v>#N/A</v>
          </cell>
        </row>
        <row r="16772">
          <cell r="L16772" t="e">
            <v>#N/A</v>
          </cell>
        </row>
        <row r="16773">
          <cell r="L16773" t="e">
            <v>#N/A</v>
          </cell>
        </row>
        <row r="16774">
          <cell r="L16774" t="e">
            <v>#N/A</v>
          </cell>
        </row>
        <row r="16775">
          <cell r="L16775" t="e">
            <v>#N/A</v>
          </cell>
        </row>
        <row r="16776">
          <cell r="K16776" t="str">
            <v>19418</v>
          </cell>
          <cell r="L16776" t="e">
            <v>#N/A</v>
          </cell>
        </row>
        <row r="16777">
          <cell r="K16777" t="str">
            <v>19418</v>
          </cell>
          <cell r="L16777" t="e">
            <v>#N/A</v>
          </cell>
        </row>
        <row r="16778">
          <cell r="L16778" t="e">
            <v>#N/A</v>
          </cell>
        </row>
        <row r="16779">
          <cell r="L16779" t="e">
            <v>#N/A</v>
          </cell>
        </row>
        <row r="16780">
          <cell r="L16780" t="e">
            <v>#N/A</v>
          </cell>
        </row>
        <row r="16781">
          <cell r="L16781" t="e">
            <v>#N/A</v>
          </cell>
        </row>
        <row r="16782">
          <cell r="L16782" t="e">
            <v>#N/A</v>
          </cell>
        </row>
        <row r="16783">
          <cell r="L16783" t="e">
            <v>#N/A</v>
          </cell>
        </row>
        <row r="16784">
          <cell r="L16784" t="e">
            <v>#N/A</v>
          </cell>
        </row>
        <row r="16785">
          <cell r="L16785" t="e">
            <v>#N/A</v>
          </cell>
        </row>
        <row r="16786">
          <cell r="L16786" t="e">
            <v>#N/A</v>
          </cell>
        </row>
        <row r="16787">
          <cell r="L16787" t="e">
            <v>#N/A</v>
          </cell>
        </row>
        <row r="16788">
          <cell r="L16788" t="e">
            <v>#N/A</v>
          </cell>
        </row>
        <row r="16789">
          <cell r="L16789" t="e">
            <v>#N/A</v>
          </cell>
        </row>
        <row r="16790">
          <cell r="L16790" t="e">
            <v>#N/A</v>
          </cell>
        </row>
        <row r="16791">
          <cell r="L16791" t="e">
            <v>#N/A</v>
          </cell>
        </row>
        <row r="16792">
          <cell r="L16792" t="e">
            <v>#N/A</v>
          </cell>
        </row>
        <row r="16793">
          <cell r="L16793" t="e">
            <v>#N/A</v>
          </cell>
        </row>
        <row r="16794">
          <cell r="K16794" t="str">
            <v>19729</v>
          </cell>
          <cell r="L16794" t="e">
            <v>#N/A</v>
          </cell>
        </row>
        <row r="16795">
          <cell r="K16795" t="str">
            <v>19729</v>
          </cell>
          <cell r="L16795" t="e">
            <v>#N/A</v>
          </cell>
        </row>
        <row r="16796">
          <cell r="K16796" t="str">
            <v>19307</v>
          </cell>
          <cell r="L16796" t="e">
            <v>#N/A</v>
          </cell>
        </row>
        <row r="16797">
          <cell r="K16797" t="str">
            <v>19307</v>
          </cell>
          <cell r="L16797" t="e">
            <v>#N/A</v>
          </cell>
        </row>
        <row r="16798">
          <cell r="K16798" t="str">
            <v>19307</v>
          </cell>
          <cell r="L16798" t="e">
            <v>#N/A</v>
          </cell>
        </row>
        <row r="16799">
          <cell r="K16799" t="str">
            <v>19307</v>
          </cell>
          <cell r="L16799" t="e">
            <v>#N/A</v>
          </cell>
        </row>
        <row r="16800">
          <cell r="K16800" t="str">
            <v>19333</v>
          </cell>
          <cell r="L16800" t="e">
            <v>#N/A</v>
          </cell>
        </row>
        <row r="16801">
          <cell r="K16801" t="str">
            <v>19333</v>
          </cell>
          <cell r="L16801" t="e">
            <v>#N/A</v>
          </cell>
        </row>
        <row r="16802">
          <cell r="K16802" t="str">
            <v>19069</v>
          </cell>
          <cell r="L16802" t="e">
            <v>#N/A</v>
          </cell>
        </row>
        <row r="16803">
          <cell r="K16803" t="str">
            <v>19069</v>
          </cell>
          <cell r="L16803" t="e">
            <v>#N/A</v>
          </cell>
        </row>
        <row r="16804">
          <cell r="K16804" t="str">
            <v>19892</v>
          </cell>
          <cell r="L16804" t="e">
            <v>#N/A</v>
          </cell>
        </row>
        <row r="16805">
          <cell r="K16805" t="str">
            <v>19892</v>
          </cell>
          <cell r="L16805" t="e">
            <v>#N/A</v>
          </cell>
        </row>
        <row r="16806">
          <cell r="K16806" t="str">
            <v>19467</v>
          </cell>
          <cell r="L16806" t="e">
            <v>#N/A</v>
          </cell>
        </row>
        <row r="16807">
          <cell r="K16807" t="str">
            <v>19467</v>
          </cell>
          <cell r="L16807" t="e">
            <v>#N/A</v>
          </cell>
        </row>
        <row r="16808">
          <cell r="K16808" t="str">
            <v>19492</v>
          </cell>
          <cell r="L16808" t="e">
            <v>#N/A</v>
          </cell>
        </row>
        <row r="16809">
          <cell r="K16809" t="str">
            <v>19492</v>
          </cell>
          <cell r="L16809" t="e">
            <v>#N/A</v>
          </cell>
        </row>
        <row r="16810">
          <cell r="K16810" t="str">
            <v>19492</v>
          </cell>
          <cell r="L16810" t="e">
            <v>#N/A</v>
          </cell>
        </row>
        <row r="16811">
          <cell r="K16811" t="str">
            <v>19492</v>
          </cell>
          <cell r="L16811" t="e">
            <v>#N/A</v>
          </cell>
        </row>
        <row r="16812">
          <cell r="K16812" t="str">
            <v>19515</v>
          </cell>
          <cell r="L16812" t="e">
            <v>#N/A</v>
          </cell>
        </row>
        <row r="16813">
          <cell r="K16813" t="str">
            <v>19515</v>
          </cell>
          <cell r="L16813" t="e">
            <v>#N/A</v>
          </cell>
        </row>
        <row r="16814">
          <cell r="K16814" t="str">
            <v>19518</v>
          </cell>
          <cell r="L16814" t="e">
            <v>#N/A</v>
          </cell>
        </row>
        <row r="16815">
          <cell r="K16815" t="str">
            <v>19518</v>
          </cell>
          <cell r="L16815" t="e">
            <v>#N/A</v>
          </cell>
        </row>
        <row r="16816">
          <cell r="K16816" t="str">
            <v>19518</v>
          </cell>
          <cell r="L16816" t="e">
            <v>#N/A</v>
          </cell>
        </row>
        <row r="16817">
          <cell r="K16817" t="str">
            <v>19518</v>
          </cell>
          <cell r="L16817" t="e">
            <v>#N/A</v>
          </cell>
        </row>
        <row r="16818">
          <cell r="K16818" t="str">
            <v>19523</v>
          </cell>
          <cell r="L16818" t="e">
            <v>#N/A</v>
          </cell>
        </row>
        <row r="16819">
          <cell r="K16819" t="str">
            <v>19523</v>
          </cell>
          <cell r="L16819" t="e">
            <v>#N/A</v>
          </cell>
        </row>
        <row r="16820">
          <cell r="K16820" t="str">
            <v>19527</v>
          </cell>
          <cell r="L16820" t="e">
            <v>#N/A</v>
          </cell>
        </row>
        <row r="16821">
          <cell r="K16821" t="str">
            <v>19527</v>
          </cell>
          <cell r="L16821" t="e">
            <v>#N/A</v>
          </cell>
        </row>
        <row r="16822">
          <cell r="K16822" t="str">
            <v>19503</v>
          </cell>
          <cell r="L16822" t="e">
            <v>#N/A</v>
          </cell>
        </row>
        <row r="16823">
          <cell r="K16823" t="str">
            <v>19503</v>
          </cell>
          <cell r="L16823" t="e">
            <v>#N/A</v>
          </cell>
        </row>
        <row r="16824">
          <cell r="K16824" t="str">
            <v>19571</v>
          </cell>
          <cell r="L16824" t="e">
            <v>#N/A</v>
          </cell>
        </row>
        <row r="16825">
          <cell r="K16825" t="str">
            <v>19571</v>
          </cell>
          <cell r="L16825" t="e">
            <v>#N/A</v>
          </cell>
        </row>
        <row r="16826">
          <cell r="K16826" t="str">
            <v>19719</v>
          </cell>
          <cell r="L16826" t="e">
            <v>#N/A</v>
          </cell>
        </row>
        <row r="16827">
          <cell r="K16827" t="str">
            <v>19719</v>
          </cell>
          <cell r="L16827" t="e">
            <v>#N/A</v>
          </cell>
        </row>
        <row r="16828">
          <cell r="L16828" t="e">
            <v>#N/A</v>
          </cell>
        </row>
        <row r="16829">
          <cell r="L16829" t="e">
            <v>#N/A</v>
          </cell>
        </row>
        <row r="16830">
          <cell r="K16830" t="str">
            <v>19781</v>
          </cell>
          <cell r="L16830" t="e">
            <v>#N/A</v>
          </cell>
        </row>
        <row r="16831">
          <cell r="K16831" t="str">
            <v>19781</v>
          </cell>
          <cell r="L16831" t="e">
            <v>#N/A</v>
          </cell>
        </row>
        <row r="16832">
          <cell r="K16832" t="str">
            <v>19344</v>
          </cell>
          <cell r="L16832" t="e">
            <v>#N/A</v>
          </cell>
        </row>
        <row r="16833">
          <cell r="K16833" t="str">
            <v>19344</v>
          </cell>
          <cell r="L16833" t="e">
            <v>#N/A</v>
          </cell>
        </row>
        <row r="16834">
          <cell r="L16834" t="e">
            <v>#N/A</v>
          </cell>
        </row>
        <row r="16835">
          <cell r="L16835" t="e">
            <v>#N/A</v>
          </cell>
        </row>
        <row r="16836">
          <cell r="L16836" t="e">
            <v>#N/A</v>
          </cell>
        </row>
        <row r="16837">
          <cell r="L16837" t="e">
            <v>#N/A</v>
          </cell>
        </row>
        <row r="16838">
          <cell r="K16838" t="str">
            <v>19977</v>
          </cell>
          <cell r="L16838" t="str">
            <v>ERITROSEDIMENTACION [VELOCIDAD SEDIMENTACION GLOBULAR - VSG] MANUAL</v>
          </cell>
        </row>
        <row r="16839">
          <cell r="K16839" t="str">
            <v>19977</v>
          </cell>
          <cell r="L16839" t="str">
            <v>ERITROSEDIMENTACION [VELOCIDAD SEDIMENTACION GLOBULAR - VSG] MANUAL</v>
          </cell>
        </row>
        <row r="16840">
          <cell r="K16840" t="str">
            <v>19977</v>
          </cell>
          <cell r="L16840" t="e">
            <v>#N/A</v>
          </cell>
        </row>
        <row r="16841">
          <cell r="K16841" t="str">
            <v>19977</v>
          </cell>
          <cell r="L16841" t="e">
            <v>#N/A</v>
          </cell>
        </row>
        <row r="16842">
          <cell r="K16842" t="str">
            <v>19731</v>
          </cell>
          <cell r="L16842" t="e">
            <v>#N/A</v>
          </cell>
        </row>
        <row r="16843">
          <cell r="K16843" t="str">
            <v>19731</v>
          </cell>
          <cell r="L16843" t="e">
            <v>#N/A</v>
          </cell>
        </row>
        <row r="16844">
          <cell r="K16844" t="str">
            <v>19304</v>
          </cell>
          <cell r="L16844" t="str">
            <v>HEMOGRAMA I (HEMOGLOBINA HEMATOCRITO Y LEUCOGRAMA) MANUAL</v>
          </cell>
        </row>
        <row r="16845">
          <cell r="K16845" t="str">
            <v>19304</v>
          </cell>
          <cell r="L16845" t="str">
            <v>HEMOGRAMA I (HEMOGLOBINA HEMATOCRITO Y LEUCOGRAMA) MANUAL</v>
          </cell>
        </row>
        <row r="16846">
          <cell r="K16846" t="str">
            <v>19304</v>
          </cell>
          <cell r="L16846" t="str">
            <v>HEMOGRAMA I (HEMOGLOBINA HEMATOCRITO Y LEUCOGRAMA) MANUAL</v>
          </cell>
        </row>
        <row r="16847">
          <cell r="K16847" t="str">
            <v>19304</v>
          </cell>
          <cell r="L16847" t="str">
            <v>HEMOGRAMA I (HEMOGLOBINA HEMATOCRITO Y LEUCOGRAMA) MANUAL</v>
          </cell>
        </row>
        <row r="16848">
          <cell r="K16848" t="str">
            <v>19304</v>
          </cell>
          <cell r="L16848" t="e">
            <v>#N/A</v>
          </cell>
        </row>
        <row r="16849">
          <cell r="K16849" t="str">
            <v>19304</v>
          </cell>
          <cell r="L16849" t="e">
            <v>#N/A</v>
          </cell>
        </row>
        <row r="16850">
          <cell r="K16850" t="str">
            <v>19304</v>
          </cell>
          <cell r="L16850" t="e">
            <v>#N/A</v>
          </cell>
        </row>
        <row r="16851">
          <cell r="K16851" t="str">
            <v>19304</v>
          </cell>
          <cell r="L16851" t="e">
            <v>#N/A</v>
          </cell>
        </row>
        <row r="16852">
          <cell r="K16852" t="str">
            <v>19304</v>
          </cell>
          <cell r="L16852" t="e">
            <v>#N/A</v>
          </cell>
        </row>
        <row r="16853">
          <cell r="K16853" t="str">
            <v>19304</v>
          </cell>
          <cell r="L16853" t="e">
            <v>#N/A</v>
          </cell>
        </row>
        <row r="16854">
          <cell r="K16854" t="str">
            <v>19304</v>
          </cell>
          <cell r="L16854" t="e">
            <v>#N/A</v>
          </cell>
        </row>
        <row r="16855">
          <cell r="K16855" t="str">
            <v>19505</v>
          </cell>
          <cell r="L16855" t="str">
            <v>HEMATOCRITO +</v>
          </cell>
        </row>
        <row r="16856">
          <cell r="K16856" t="str">
            <v>19505</v>
          </cell>
          <cell r="L16856" t="str">
            <v>HEMATOCRITO +</v>
          </cell>
        </row>
        <row r="16857">
          <cell r="K16857" t="str">
            <v>19517</v>
          </cell>
          <cell r="L16857" t="str">
            <v>HEMOGLOBINA +</v>
          </cell>
        </row>
        <row r="16858">
          <cell r="K16858" t="str">
            <v>19517</v>
          </cell>
          <cell r="L16858" t="str">
            <v>HEMOGLOBINA +</v>
          </cell>
        </row>
        <row r="16859">
          <cell r="K16859" t="str">
            <v>19534</v>
          </cell>
          <cell r="L16859" t="str">
            <v>HEMOPARASITOS EXTENDIDO DE GOTA GRUESA</v>
          </cell>
        </row>
        <row r="16860">
          <cell r="K16860" t="str">
            <v>19534</v>
          </cell>
          <cell r="L16860" t="str">
            <v>HEMOPARASITOS EXTENDIDO DE GOTA GRUESA</v>
          </cell>
        </row>
        <row r="16861">
          <cell r="K16861" t="str">
            <v>19534</v>
          </cell>
          <cell r="L16861" t="e">
            <v>#N/A</v>
          </cell>
        </row>
        <row r="16862">
          <cell r="K16862" t="str">
            <v>19534</v>
          </cell>
          <cell r="L16862" t="e">
            <v>#N/A</v>
          </cell>
        </row>
        <row r="16863">
          <cell r="K16863" t="str">
            <v>19647</v>
          </cell>
          <cell r="L16863" t="str">
            <v>LEUCOGRAMA (RECUENTO TOTAL Y DIFERENCIAL)</v>
          </cell>
        </row>
        <row r="16864">
          <cell r="K16864" t="str">
            <v>19647</v>
          </cell>
          <cell r="L16864" t="str">
            <v>LEUCOGRAMA (RECUENTO TOTAL Y DIFERENCIAL)</v>
          </cell>
        </row>
        <row r="16865">
          <cell r="K16865" t="str">
            <v>19466</v>
          </cell>
          <cell r="L16865" t="e">
            <v>#N/A</v>
          </cell>
        </row>
        <row r="16866">
          <cell r="K16866" t="str">
            <v>19466</v>
          </cell>
          <cell r="L16866" t="e">
            <v>#N/A</v>
          </cell>
        </row>
        <row r="16867">
          <cell r="K16867" t="str">
            <v>19364</v>
          </cell>
          <cell r="L16867" t="e">
            <v>#N/A</v>
          </cell>
        </row>
        <row r="16868">
          <cell r="K16868" t="str">
            <v>19364</v>
          </cell>
          <cell r="L16868" t="e">
            <v>#N/A</v>
          </cell>
        </row>
        <row r="16869">
          <cell r="K16869" t="str">
            <v>19364</v>
          </cell>
          <cell r="L16869" t="e">
            <v>#N/A</v>
          </cell>
        </row>
        <row r="16870">
          <cell r="K16870" t="str">
            <v>19364</v>
          </cell>
          <cell r="L16870" t="e">
            <v>#N/A</v>
          </cell>
        </row>
        <row r="16871">
          <cell r="K16871" t="str">
            <v>19780</v>
          </cell>
          <cell r="L16871" t="e">
            <v>#N/A</v>
          </cell>
        </row>
        <row r="16872">
          <cell r="K16872" t="str">
            <v>19780</v>
          </cell>
          <cell r="L16872" t="e">
            <v>#N/A</v>
          </cell>
        </row>
        <row r="16873">
          <cell r="K16873" t="str">
            <v>19780</v>
          </cell>
          <cell r="L16873" t="str">
            <v>RECUENTO DE PLAQUETAS MANUAL</v>
          </cell>
        </row>
        <row r="16874">
          <cell r="K16874" t="str">
            <v>19780</v>
          </cell>
          <cell r="L16874" t="str">
            <v>RECUENTO DE PLAQUETAS MANUAL</v>
          </cell>
        </row>
        <row r="16875">
          <cell r="K16875" t="str">
            <v>19855</v>
          </cell>
          <cell r="L16875" t="e">
            <v>#N/A</v>
          </cell>
        </row>
        <row r="16876">
          <cell r="K16876" t="str">
            <v>19855</v>
          </cell>
          <cell r="L16876" t="e">
            <v>#N/A</v>
          </cell>
        </row>
        <row r="16877">
          <cell r="K16877" t="str">
            <v>19855</v>
          </cell>
          <cell r="L16877" t="e">
            <v>#N/A</v>
          </cell>
        </row>
        <row r="16878">
          <cell r="K16878" t="str">
            <v>19855</v>
          </cell>
          <cell r="L16878" t="e">
            <v>#N/A</v>
          </cell>
        </row>
        <row r="16879">
          <cell r="K16879" t="str">
            <v>19923</v>
          </cell>
          <cell r="L16879" t="e">
            <v>#N/A</v>
          </cell>
        </row>
        <row r="16880">
          <cell r="K16880" t="str">
            <v>19923</v>
          </cell>
          <cell r="L16880" t="e">
            <v>#N/A</v>
          </cell>
        </row>
        <row r="16881">
          <cell r="L16881" t="e">
            <v>#N/A</v>
          </cell>
        </row>
        <row r="16882">
          <cell r="L16882" t="e">
            <v>#N/A</v>
          </cell>
        </row>
        <row r="16883">
          <cell r="L16883" t="str">
            <v>HEMATOCRITO +</v>
          </cell>
        </row>
        <row r="16884">
          <cell r="L16884" t="str">
            <v>HEMATOCRITO +</v>
          </cell>
        </row>
        <row r="16885">
          <cell r="K16885" t="str">
            <v>19055</v>
          </cell>
          <cell r="L16885" t="e">
            <v>#N/A</v>
          </cell>
        </row>
        <row r="16886">
          <cell r="K16886" t="str">
            <v>19055</v>
          </cell>
          <cell r="L16886" t="e">
            <v>#N/A</v>
          </cell>
        </row>
        <row r="16887">
          <cell r="K16887" t="str">
            <v>19056</v>
          </cell>
          <cell r="L16887" t="e">
            <v>#N/A</v>
          </cell>
        </row>
        <row r="16888">
          <cell r="K16888" t="str">
            <v>19056</v>
          </cell>
          <cell r="L16888" t="e">
            <v>#N/A</v>
          </cell>
        </row>
        <row r="16889">
          <cell r="K16889" t="str">
            <v>19891</v>
          </cell>
          <cell r="L16889" t="e">
            <v>#N/A</v>
          </cell>
        </row>
        <row r="16890">
          <cell r="K16890" t="str">
            <v>19891</v>
          </cell>
          <cell r="L16890" t="e">
            <v>#N/A</v>
          </cell>
        </row>
        <row r="16891">
          <cell r="K16891" t="str">
            <v>19182</v>
          </cell>
          <cell r="L16891" t="e">
            <v>#N/A</v>
          </cell>
        </row>
        <row r="16892">
          <cell r="K16892" t="str">
            <v>19182</v>
          </cell>
          <cell r="L16892" t="e">
            <v>#N/A</v>
          </cell>
        </row>
        <row r="16893">
          <cell r="K16893" t="str">
            <v>19183</v>
          </cell>
          <cell r="L16893" t="e">
            <v>#N/A</v>
          </cell>
        </row>
        <row r="16894">
          <cell r="K16894" t="str">
            <v>19183</v>
          </cell>
          <cell r="L16894" t="e">
            <v>#N/A</v>
          </cell>
        </row>
        <row r="16895">
          <cell r="K16895" t="str">
            <v>19194</v>
          </cell>
          <cell r="L16895" t="e">
            <v>#N/A</v>
          </cell>
        </row>
        <row r="16896">
          <cell r="K16896" t="str">
            <v>19194</v>
          </cell>
          <cell r="L16896" t="e">
            <v>#N/A</v>
          </cell>
        </row>
        <row r="16897">
          <cell r="K16897" t="str">
            <v>19195</v>
          </cell>
          <cell r="L16897" t="e">
            <v>#N/A</v>
          </cell>
        </row>
        <row r="16898">
          <cell r="K16898" t="str">
            <v>19195</v>
          </cell>
          <cell r="L16898" t="e">
            <v>#N/A</v>
          </cell>
        </row>
        <row r="16899">
          <cell r="K16899" t="str">
            <v>19195</v>
          </cell>
          <cell r="L16899" t="e">
            <v>#N/A</v>
          </cell>
        </row>
        <row r="16900">
          <cell r="K16900" t="str">
            <v>19195</v>
          </cell>
          <cell r="L16900" t="e">
            <v>#N/A</v>
          </cell>
        </row>
        <row r="16901">
          <cell r="K16901" t="str">
            <v>19195</v>
          </cell>
          <cell r="L16901" t="e">
            <v>#N/A</v>
          </cell>
        </row>
        <row r="16902">
          <cell r="K16902" t="str">
            <v>19195</v>
          </cell>
          <cell r="L16902" t="e">
            <v>#N/A</v>
          </cell>
        </row>
        <row r="16903">
          <cell r="K16903" t="str">
            <v>19195</v>
          </cell>
          <cell r="L16903" t="e">
            <v>#N/A</v>
          </cell>
        </row>
        <row r="16904">
          <cell r="K16904" t="str">
            <v>19195</v>
          </cell>
          <cell r="L16904" t="e">
            <v>#N/A</v>
          </cell>
        </row>
        <row r="16905">
          <cell r="L16905" t="e">
            <v>#N/A</v>
          </cell>
        </row>
        <row r="16906">
          <cell r="L16906" t="e">
            <v>#N/A</v>
          </cell>
        </row>
        <row r="16907">
          <cell r="K16907" t="str">
            <v>19193</v>
          </cell>
          <cell r="L16907" t="e">
            <v>#N/A</v>
          </cell>
        </row>
        <row r="16908">
          <cell r="K16908" t="str">
            <v>19193</v>
          </cell>
          <cell r="L16908" t="e">
            <v>#N/A</v>
          </cell>
        </row>
        <row r="16909">
          <cell r="K16909" t="str">
            <v>19370</v>
          </cell>
          <cell r="L16909" t="e">
            <v>#N/A</v>
          </cell>
        </row>
        <row r="16910">
          <cell r="K16910" t="str">
            <v>19370</v>
          </cell>
          <cell r="L16910" t="e">
            <v>#N/A</v>
          </cell>
        </row>
        <row r="16911">
          <cell r="K16911" t="str">
            <v>19375</v>
          </cell>
          <cell r="L16911" t="e">
            <v>#N/A</v>
          </cell>
        </row>
        <row r="16912">
          <cell r="K16912" t="str">
            <v>19375</v>
          </cell>
          <cell r="L16912" t="e">
            <v>#N/A</v>
          </cell>
        </row>
        <row r="16913">
          <cell r="K16913" t="str">
            <v>19375</v>
          </cell>
          <cell r="L16913" t="e">
            <v>#N/A</v>
          </cell>
        </row>
        <row r="16914">
          <cell r="K16914" t="str">
            <v>19375</v>
          </cell>
          <cell r="L16914" t="e">
            <v>#N/A</v>
          </cell>
        </row>
        <row r="16915">
          <cell r="K16915" t="str">
            <v>19436</v>
          </cell>
          <cell r="L16915" t="e">
            <v>#N/A</v>
          </cell>
        </row>
        <row r="16916">
          <cell r="K16916" t="str">
            <v>19436</v>
          </cell>
          <cell r="L16916" t="e">
            <v>#N/A</v>
          </cell>
        </row>
        <row r="16917">
          <cell r="K16917" t="str">
            <v>19459</v>
          </cell>
          <cell r="L16917" t="e">
            <v>#N/A</v>
          </cell>
        </row>
        <row r="16918">
          <cell r="K16918" t="str">
            <v>19459</v>
          </cell>
          <cell r="L16918" t="e">
            <v>#N/A</v>
          </cell>
        </row>
        <row r="16919">
          <cell r="K16919" t="str">
            <v>19454</v>
          </cell>
          <cell r="L16919" t="e">
            <v>#N/A</v>
          </cell>
        </row>
        <row r="16920">
          <cell r="K16920" t="str">
            <v>19454</v>
          </cell>
          <cell r="L16920" t="e">
            <v>#N/A</v>
          </cell>
        </row>
        <row r="16921">
          <cell r="L16921" t="e">
            <v>#N/A</v>
          </cell>
        </row>
        <row r="16922">
          <cell r="L16922" t="e">
            <v>#N/A</v>
          </cell>
        </row>
        <row r="16923">
          <cell r="K16923" t="str">
            <v>19504</v>
          </cell>
          <cell r="L16923" t="e">
            <v>#N/A</v>
          </cell>
        </row>
        <row r="16924">
          <cell r="K16924" t="str">
            <v>19504</v>
          </cell>
          <cell r="L16924" t="e">
            <v>#N/A</v>
          </cell>
        </row>
        <row r="16925">
          <cell r="K16925" t="str">
            <v>19504</v>
          </cell>
          <cell r="L16925" t="e">
            <v>#N/A</v>
          </cell>
        </row>
        <row r="16926">
          <cell r="K16926" t="str">
            <v>19504</v>
          </cell>
          <cell r="L16926" t="e">
            <v>#N/A</v>
          </cell>
        </row>
        <row r="16927">
          <cell r="K16927" t="str">
            <v>19504</v>
          </cell>
          <cell r="L16927" t="e">
            <v>#N/A</v>
          </cell>
        </row>
        <row r="16928">
          <cell r="L16928" t="e">
            <v>#N/A</v>
          </cell>
        </row>
        <row r="16929">
          <cell r="L16929" t="e">
            <v>#N/A</v>
          </cell>
        </row>
        <row r="16930">
          <cell r="L16930" t="e">
            <v>#N/A</v>
          </cell>
        </row>
        <row r="16931">
          <cell r="L16931" t="e">
            <v>#N/A</v>
          </cell>
        </row>
        <row r="16932">
          <cell r="K16932" t="str">
            <v>19626</v>
          </cell>
          <cell r="L16932" t="e">
            <v>#N/A</v>
          </cell>
        </row>
        <row r="16933">
          <cell r="K16933" t="str">
            <v>19626</v>
          </cell>
          <cell r="L16933" t="e">
            <v>#N/A</v>
          </cell>
        </row>
        <row r="16934">
          <cell r="K16934" t="str">
            <v>19718</v>
          </cell>
          <cell r="L16934" t="e">
            <v>#N/A</v>
          </cell>
        </row>
        <row r="16935">
          <cell r="K16935" t="str">
            <v>19718</v>
          </cell>
          <cell r="L16935" t="e">
            <v>#N/A</v>
          </cell>
        </row>
        <row r="16936">
          <cell r="K16936" t="str">
            <v>19722</v>
          </cell>
          <cell r="L16936" t="e">
            <v>#N/A</v>
          </cell>
        </row>
        <row r="16937">
          <cell r="K16937" t="str">
            <v>19722</v>
          </cell>
          <cell r="L16937" t="e">
            <v>#N/A</v>
          </cell>
        </row>
        <row r="16938">
          <cell r="K16938" t="str">
            <v>19722</v>
          </cell>
          <cell r="L16938" t="e">
            <v>#N/A</v>
          </cell>
        </row>
        <row r="16939">
          <cell r="K16939" t="str">
            <v>19722</v>
          </cell>
          <cell r="L16939" t="e">
            <v>#N/A</v>
          </cell>
        </row>
        <row r="16940">
          <cell r="K16940" t="str">
            <v>19722</v>
          </cell>
          <cell r="L16940" t="e">
            <v>#N/A</v>
          </cell>
        </row>
        <row r="16941">
          <cell r="K16941" t="str">
            <v>19722</v>
          </cell>
          <cell r="L16941" t="e">
            <v>#N/A</v>
          </cell>
        </row>
        <row r="16942">
          <cell r="K16942" t="str">
            <v>19726</v>
          </cell>
          <cell r="L16942" t="e">
            <v>#N/A</v>
          </cell>
        </row>
        <row r="16943">
          <cell r="K16943" t="str">
            <v>19726</v>
          </cell>
          <cell r="L16943" t="e">
            <v>#N/A</v>
          </cell>
        </row>
        <row r="16944">
          <cell r="K16944" t="str">
            <v>19726</v>
          </cell>
          <cell r="L16944" t="e">
            <v>#N/A</v>
          </cell>
        </row>
        <row r="16945">
          <cell r="K16945" t="str">
            <v>19726</v>
          </cell>
          <cell r="L16945" t="e">
            <v>#N/A</v>
          </cell>
        </row>
        <row r="16946">
          <cell r="L16946" t="e">
            <v>#N/A</v>
          </cell>
        </row>
        <row r="16947">
          <cell r="L16947" t="e">
            <v>#N/A</v>
          </cell>
        </row>
        <row r="16948">
          <cell r="K16948" t="str">
            <v>19761</v>
          </cell>
          <cell r="L16948" t="e">
            <v>#N/A</v>
          </cell>
        </row>
        <row r="16949">
          <cell r="K16949" t="str">
            <v>19761</v>
          </cell>
          <cell r="L16949" t="e">
            <v>#N/A</v>
          </cell>
        </row>
        <row r="16950">
          <cell r="K16950" t="str">
            <v>19761</v>
          </cell>
          <cell r="L16950" t="e">
            <v>#N/A</v>
          </cell>
        </row>
        <row r="16951">
          <cell r="K16951" t="str">
            <v>19761</v>
          </cell>
          <cell r="L16951" t="e">
            <v>#N/A</v>
          </cell>
        </row>
        <row r="16952">
          <cell r="K16952" t="str">
            <v>19050</v>
          </cell>
          <cell r="L16952" t="e">
            <v>#N/A</v>
          </cell>
        </row>
        <row r="16953">
          <cell r="K16953" t="str">
            <v>19050</v>
          </cell>
          <cell r="L16953" t="e">
            <v>#N/A</v>
          </cell>
        </row>
        <row r="16954">
          <cell r="L16954" t="e">
            <v>#N/A</v>
          </cell>
        </row>
        <row r="16955">
          <cell r="L16955" t="e">
            <v>#N/A</v>
          </cell>
        </row>
        <row r="16956">
          <cell r="K16956" t="str">
            <v>19791</v>
          </cell>
          <cell r="L16956" t="e">
            <v>#N/A</v>
          </cell>
        </row>
        <row r="16957">
          <cell r="K16957" t="str">
            <v>19791</v>
          </cell>
          <cell r="L16957" t="e">
            <v>#N/A</v>
          </cell>
        </row>
        <row r="16958">
          <cell r="K16958" t="str">
            <v>19970</v>
          </cell>
          <cell r="L16958" t="e">
            <v>#N/A</v>
          </cell>
        </row>
        <row r="16959">
          <cell r="K16959" t="str">
            <v>19970</v>
          </cell>
          <cell r="L16959" t="e">
            <v>#N/A</v>
          </cell>
        </row>
        <row r="16960">
          <cell r="K16960" t="str">
            <v>19787</v>
          </cell>
          <cell r="L16960" t="e">
            <v>#N/A</v>
          </cell>
        </row>
        <row r="16961">
          <cell r="K16961" t="str">
            <v>19787</v>
          </cell>
          <cell r="L16961" t="e">
            <v>#N/A</v>
          </cell>
        </row>
        <row r="16962">
          <cell r="K16962" t="str">
            <v>19791</v>
          </cell>
          <cell r="L16962" t="e">
            <v>#N/A</v>
          </cell>
        </row>
        <row r="16963">
          <cell r="K16963" t="str">
            <v>19791</v>
          </cell>
          <cell r="L16963" t="e">
            <v>#N/A</v>
          </cell>
        </row>
        <row r="16964">
          <cell r="K16964" t="str">
            <v>19791</v>
          </cell>
          <cell r="L16964" t="e">
            <v>#N/A</v>
          </cell>
        </row>
        <row r="16965">
          <cell r="K16965" t="str">
            <v>19791</v>
          </cell>
          <cell r="L16965" t="e">
            <v>#N/A</v>
          </cell>
        </row>
        <row r="16966">
          <cell r="K16966" t="str">
            <v>19817</v>
          </cell>
          <cell r="L16966" t="e">
            <v>#N/A</v>
          </cell>
        </row>
        <row r="16967">
          <cell r="K16967" t="str">
            <v>19817</v>
          </cell>
          <cell r="L16967" t="e">
            <v>#N/A</v>
          </cell>
        </row>
        <row r="16968">
          <cell r="L16968" t="e">
            <v>#N/A</v>
          </cell>
        </row>
        <row r="16969">
          <cell r="L16969" t="e">
            <v>#N/A</v>
          </cell>
        </row>
        <row r="16970">
          <cell r="K16970" t="str">
            <v>19935</v>
          </cell>
          <cell r="L16970" t="e">
            <v>#N/A</v>
          </cell>
        </row>
        <row r="16971">
          <cell r="K16971" t="str">
            <v>19935</v>
          </cell>
          <cell r="L16971" t="e">
            <v>#N/A</v>
          </cell>
        </row>
        <row r="16972">
          <cell r="K16972" t="str">
            <v>19935</v>
          </cell>
          <cell r="L16972" t="e">
            <v>#N/A</v>
          </cell>
        </row>
        <row r="16973">
          <cell r="K16973" t="str">
            <v>19935</v>
          </cell>
          <cell r="L16973" t="e">
            <v>#N/A</v>
          </cell>
        </row>
        <row r="16974">
          <cell r="K16974" t="str">
            <v>19935</v>
          </cell>
          <cell r="L16974" t="e">
            <v>#N/A</v>
          </cell>
        </row>
        <row r="16975">
          <cell r="K16975" t="str">
            <v>19935</v>
          </cell>
          <cell r="L16975" t="e">
            <v>#N/A</v>
          </cell>
        </row>
        <row r="16976">
          <cell r="K16976" t="str">
            <v>19946</v>
          </cell>
          <cell r="L16976" t="e">
            <v>#N/A</v>
          </cell>
        </row>
        <row r="16977">
          <cell r="K16977" t="str">
            <v>19946</v>
          </cell>
          <cell r="L16977" t="e">
            <v>#N/A</v>
          </cell>
        </row>
        <row r="16978">
          <cell r="L16978" t="e">
            <v>#N/A</v>
          </cell>
        </row>
        <row r="16979">
          <cell r="L16979" t="e">
            <v>#N/A</v>
          </cell>
        </row>
        <row r="16980">
          <cell r="L16980" t="e">
            <v>#N/A</v>
          </cell>
        </row>
        <row r="16981">
          <cell r="L16981" t="e">
            <v>#N/A</v>
          </cell>
        </row>
        <row r="16982">
          <cell r="K16982" t="str">
            <v>19165</v>
          </cell>
          <cell r="L16982" t="e">
            <v>#N/A</v>
          </cell>
        </row>
        <row r="16983">
          <cell r="K16983" t="str">
            <v>19165</v>
          </cell>
          <cell r="L16983" t="e">
            <v>#N/A</v>
          </cell>
        </row>
        <row r="16984">
          <cell r="K16984" t="str">
            <v>19970</v>
          </cell>
          <cell r="L16984" t="e">
            <v>#N/A</v>
          </cell>
        </row>
        <row r="16985">
          <cell r="K16985" t="str">
            <v>19970</v>
          </cell>
          <cell r="L16985" t="e">
            <v>#N/A</v>
          </cell>
        </row>
        <row r="16986">
          <cell r="L16986" t="e">
            <v>#N/A</v>
          </cell>
        </row>
        <row r="16987">
          <cell r="L16987" t="e">
            <v>#N/A</v>
          </cell>
        </row>
        <row r="16988">
          <cell r="L16988" t="e">
            <v>#N/A</v>
          </cell>
        </row>
        <row r="16989">
          <cell r="L16989" t="e">
            <v>#N/A</v>
          </cell>
        </row>
        <row r="16990">
          <cell r="L16990" t="e">
            <v>#N/A</v>
          </cell>
        </row>
        <row r="16991">
          <cell r="L16991" t="e">
            <v>#N/A</v>
          </cell>
        </row>
        <row r="16992">
          <cell r="L16992" t="e">
            <v>#N/A</v>
          </cell>
        </row>
        <row r="16993">
          <cell r="L16993" t="e">
            <v>#N/A</v>
          </cell>
        </row>
        <row r="16994">
          <cell r="K16994" t="str">
            <v>19970</v>
          </cell>
          <cell r="L16994" t="e">
            <v>#N/A</v>
          </cell>
        </row>
        <row r="16995">
          <cell r="K16995" t="str">
            <v>19970</v>
          </cell>
          <cell r="L16995" t="e">
            <v>#N/A</v>
          </cell>
        </row>
        <row r="16996">
          <cell r="K16996" t="str">
            <v>19787</v>
          </cell>
          <cell r="L16996" t="e">
            <v>#N/A</v>
          </cell>
        </row>
        <row r="16997">
          <cell r="K16997" t="str">
            <v>19787</v>
          </cell>
          <cell r="L16997" t="e">
            <v>#N/A</v>
          </cell>
        </row>
        <row r="16998">
          <cell r="K16998" t="str">
            <v>19718</v>
          </cell>
          <cell r="L16998" t="e">
            <v>#N/A</v>
          </cell>
        </row>
        <row r="16999">
          <cell r="K16999" t="str">
            <v>19718</v>
          </cell>
          <cell r="L16999" t="e">
            <v>#N/A</v>
          </cell>
        </row>
        <row r="17000">
          <cell r="K17000" t="str">
            <v>19718</v>
          </cell>
          <cell r="L17000" t="e">
            <v>#N/A</v>
          </cell>
        </row>
        <row r="17001">
          <cell r="K17001" t="str">
            <v>19718</v>
          </cell>
          <cell r="L17001" t="e">
            <v>#N/A</v>
          </cell>
        </row>
        <row r="17002">
          <cell r="L17002" t="e">
            <v>#N/A</v>
          </cell>
        </row>
        <row r="17003">
          <cell r="L17003" t="e">
            <v>#N/A</v>
          </cell>
        </row>
        <row r="17004">
          <cell r="L17004" t="e">
            <v>#N/A</v>
          </cell>
        </row>
        <row r="17005">
          <cell r="L17005" t="e">
            <v>#N/A</v>
          </cell>
        </row>
        <row r="17006">
          <cell r="K17006" t="str">
            <v>19482</v>
          </cell>
          <cell r="L17006" t="e">
            <v>#N/A</v>
          </cell>
        </row>
        <row r="17007">
          <cell r="K17007" t="str">
            <v>19482</v>
          </cell>
          <cell r="L17007" t="e">
            <v>#N/A</v>
          </cell>
        </row>
        <row r="17008">
          <cell r="K17008" t="str">
            <v>19482</v>
          </cell>
          <cell r="L17008" t="e">
            <v>#N/A</v>
          </cell>
        </row>
        <row r="17009">
          <cell r="K17009" t="str">
            <v>19482</v>
          </cell>
          <cell r="L17009" t="e">
            <v>#N/A</v>
          </cell>
        </row>
        <row r="17010">
          <cell r="L17010" t="e">
            <v>#N/A</v>
          </cell>
        </row>
        <row r="17011">
          <cell r="L17011" t="e">
            <v>#N/A</v>
          </cell>
        </row>
        <row r="17012">
          <cell r="L17012" t="e">
            <v>#N/A</v>
          </cell>
        </row>
        <row r="17013">
          <cell r="L17013" t="e">
            <v>#N/A</v>
          </cell>
        </row>
        <row r="17014">
          <cell r="L17014" t="e">
            <v>#N/A</v>
          </cell>
        </row>
        <row r="17015">
          <cell r="L17015" t="e">
            <v>#N/A</v>
          </cell>
        </row>
        <row r="17016">
          <cell r="L17016" t="e">
            <v>#N/A</v>
          </cell>
        </row>
        <row r="17017">
          <cell r="L17017" t="e">
            <v>#N/A</v>
          </cell>
        </row>
        <row r="17018">
          <cell r="K17018" t="str">
            <v>19718</v>
          </cell>
          <cell r="L17018" t="e">
            <v>#N/A</v>
          </cell>
        </row>
        <row r="17019">
          <cell r="K17019" t="str">
            <v>19718</v>
          </cell>
          <cell r="L17019" t="e">
            <v>#N/A</v>
          </cell>
        </row>
        <row r="17020">
          <cell r="K17020" t="str">
            <v>19718</v>
          </cell>
          <cell r="L17020" t="e">
            <v>#N/A</v>
          </cell>
        </row>
        <row r="17021">
          <cell r="K17021" t="str">
            <v>19718</v>
          </cell>
          <cell r="L17021" t="e">
            <v>#N/A</v>
          </cell>
        </row>
        <row r="17022">
          <cell r="K17022" t="str">
            <v>19718</v>
          </cell>
          <cell r="L17022" t="e">
            <v>#N/A</v>
          </cell>
        </row>
        <row r="17023">
          <cell r="K17023" t="str">
            <v>19718</v>
          </cell>
          <cell r="L17023" t="e">
            <v>#N/A</v>
          </cell>
        </row>
        <row r="17024">
          <cell r="L17024" t="e">
            <v>#N/A</v>
          </cell>
        </row>
        <row r="17025">
          <cell r="L17025" t="e">
            <v>#N/A</v>
          </cell>
        </row>
        <row r="17026">
          <cell r="L17026" t="e">
            <v>#N/A</v>
          </cell>
        </row>
        <row r="17027">
          <cell r="L17027" t="e">
            <v>#N/A</v>
          </cell>
        </row>
        <row r="17028">
          <cell r="K17028" t="str">
            <v>19004</v>
          </cell>
          <cell r="L17028" t="e">
            <v>#N/A</v>
          </cell>
        </row>
        <row r="17029">
          <cell r="K17029" t="str">
            <v>19004</v>
          </cell>
          <cell r="L17029" t="e">
            <v>#N/A</v>
          </cell>
        </row>
        <row r="17030">
          <cell r="K17030" t="str">
            <v>19008</v>
          </cell>
          <cell r="L17030" t="e">
            <v>#N/A</v>
          </cell>
        </row>
        <row r="17031">
          <cell r="K17031" t="str">
            <v>19008</v>
          </cell>
          <cell r="L17031" t="e">
            <v>#N/A</v>
          </cell>
        </row>
        <row r="17032">
          <cell r="K17032" t="str">
            <v>19008</v>
          </cell>
          <cell r="L17032" t="e">
            <v>#N/A</v>
          </cell>
        </row>
        <row r="17033">
          <cell r="K17033" t="str">
            <v>19008</v>
          </cell>
          <cell r="L17033" t="e">
            <v>#N/A</v>
          </cell>
        </row>
        <row r="17034">
          <cell r="K17034" t="str">
            <v>19005</v>
          </cell>
          <cell r="L17034" t="e">
            <v>#N/A</v>
          </cell>
        </row>
        <row r="17035">
          <cell r="K17035" t="str">
            <v>19005</v>
          </cell>
          <cell r="L17035" t="e">
            <v>#N/A</v>
          </cell>
        </row>
        <row r="17036">
          <cell r="K17036" t="str">
            <v>19006</v>
          </cell>
          <cell r="L17036" t="e">
            <v>#N/A</v>
          </cell>
        </row>
        <row r="17037">
          <cell r="K17037" t="str">
            <v>19006</v>
          </cell>
          <cell r="L17037" t="e">
            <v>#N/A</v>
          </cell>
        </row>
        <row r="17038">
          <cell r="K17038" t="str">
            <v>19006</v>
          </cell>
          <cell r="L17038" t="e">
            <v>#N/A</v>
          </cell>
        </row>
        <row r="17039">
          <cell r="K17039" t="str">
            <v>19006</v>
          </cell>
          <cell r="L17039" t="e">
            <v>#N/A</v>
          </cell>
        </row>
        <row r="17040">
          <cell r="K17040" t="str">
            <v>19009</v>
          </cell>
          <cell r="L17040" t="e">
            <v>#N/A</v>
          </cell>
        </row>
        <row r="17041">
          <cell r="K17041" t="str">
            <v>19009</v>
          </cell>
          <cell r="L17041" t="e">
            <v>#N/A</v>
          </cell>
        </row>
        <row r="17042">
          <cell r="K17042" t="str">
            <v>19624</v>
          </cell>
          <cell r="L17042" t="e">
            <v>#N/A</v>
          </cell>
        </row>
        <row r="17043">
          <cell r="K17043" t="str">
            <v>19624</v>
          </cell>
          <cell r="L17043" t="e">
            <v>#N/A</v>
          </cell>
        </row>
        <row r="17044">
          <cell r="K17044" t="str">
            <v>19009</v>
          </cell>
          <cell r="L17044" t="e">
            <v>#N/A</v>
          </cell>
        </row>
        <row r="17045">
          <cell r="K17045" t="str">
            <v>19009</v>
          </cell>
          <cell r="L17045" t="e">
            <v>#N/A</v>
          </cell>
        </row>
        <row r="17046">
          <cell r="K17046" t="str">
            <v>19010</v>
          </cell>
          <cell r="L17046" t="e">
            <v>#N/A</v>
          </cell>
        </row>
        <row r="17047">
          <cell r="K17047" t="str">
            <v>19010</v>
          </cell>
          <cell r="L17047" t="e">
            <v>#N/A</v>
          </cell>
        </row>
        <row r="17048">
          <cell r="K17048" t="str">
            <v>19010</v>
          </cell>
          <cell r="L17048" t="e">
            <v>#N/A</v>
          </cell>
        </row>
        <row r="17049">
          <cell r="K17049" t="str">
            <v>19010</v>
          </cell>
          <cell r="L17049" t="e">
            <v>#N/A</v>
          </cell>
        </row>
        <row r="17050">
          <cell r="K17050" t="str">
            <v>19014</v>
          </cell>
          <cell r="L17050" t="e">
            <v>#N/A</v>
          </cell>
        </row>
        <row r="17051">
          <cell r="K17051" t="str">
            <v>19014</v>
          </cell>
          <cell r="L17051" t="e">
            <v>#N/A</v>
          </cell>
        </row>
        <row r="17052">
          <cell r="K17052" t="str">
            <v>19020</v>
          </cell>
          <cell r="L17052" t="e">
            <v>#N/A</v>
          </cell>
        </row>
        <row r="17053">
          <cell r="K17053" t="str">
            <v>19020</v>
          </cell>
          <cell r="L17053" t="e">
            <v>#N/A</v>
          </cell>
        </row>
        <row r="17054">
          <cell r="K17054" t="str">
            <v>19020</v>
          </cell>
          <cell r="L17054" t="e">
            <v>#N/A</v>
          </cell>
        </row>
        <row r="17055">
          <cell r="K17055" t="str">
            <v>19020</v>
          </cell>
          <cell r="L17055" t="e">
            <v>#N/A</v>
          </cell>
        </row>
        <row r="17056">
          <cell r="K17056" t="str">
            <v>19321</v>
          </cell>
          <cell r="L17056" t="e">
            <v>#N/A</v>
          </cell>
        </row>
        <row r="17057">
          <cell r="K17057" t="str">
            <v>19321</v>
          </cell>
          <cell r="L17057" t="e">
            <v>#N/A</v>
          </cell>
        </row>
        <row r="17058">
          <cell r="K17058" t="str">
            <v>19425</v>
          </cell>
          <cell r="L17058" t="e">
            <v>#N/A</v>
          </cell>
        </row>
        <row r="17059">
          <cell r="K17059" t="str">
            <v>19425</v>
          </cell>
          <cell r="L17059" t="e">
            <v>#N/A</v>
          </cell>
        </row>
        <row r="17060">
          <cell r="K17060" t="str">
            <v>19478</v>
          </cell>
          <cell r="L17060" t="e">
            <v>#N/A</v>
          </cell>
        </row>
        <row r="17061">
          <cell r="K17061" t="str">
            <v>19478</v>
          </cell>
          <cell r="L17061" t="e">
            <v>#N/A</v>
          </cell>
        </row>
        <row r="17062">
          <cell r="K17062" t="str">
            <v>19323</v>
          </cell>
          <cell r="L17062" t="e">
            <v>#N/A</v>
          </cell>
        </row>
        <row r="17063">
          <cell r="K17063" t="str">
            <v>19323</v>
          </cell>
          <cell r="L17063" t="e">
            <v>#N/A</v>
          </cell>
        </row>
        <row r="17064">
          <cell r="L17064" t="e">
            <v>#N/A</v>
          </cell>
        </row>
        <row r="17065">
          <cell r="L17065" t="e">
            <v>#N/A</v>
          </cell>
        </row>
        <row r="17066">
          <cell r="K17066" t="str">
            <v>19728</v>
          </cell>
          <cell r="L17066" t="e">
            <v>#N/A</v>
          </cell>
        </row>
        <row r="17067">
          <cell r="K17067" t="str">
            <v>19728</v>
          </cell>
          <cell r="L17067" t="e">
            <v>#N/A</v>
          </cell>
        </row>
        <row r="17068">
          <cell r="L17068" t="e">
            <v>#N/A</v>
          </cell>
        </row>
        <row r="17069">
          <cell r="L17069" t="e">
            <v>#N/A</v>
          </cell>
        </row>
        <row r="17070">
          <cell r="K17070" t="str">
            <v>19022</v>
          </cell>
          <cell r="L17070" t="e">
            <v>#N/A</v>
          </cell>
        </row>
        <row r="17071">
          <cell r="K17071" t="str">
            <v>19022</v>
          </cell>
          <cell r="L17071" t="e">
            <v>#N/A</v>
          </cell>
        </row>
        <row r="17072">
          <cell r="K17072" t="str">
            <v>19044</v>
          </cell>
          <cell r="L17072" t="e">
            <v>#N/A</v>
          </cell>
        </row>
        <row r="17073">
          <cell r="K17073" t="str">
            <v>19044</v>
          </cell>
          <cell r="L17073" t="e">
            <v>#N/A</v>
          </cell>
        </row>
        <row r="17074">
          <cell r="K17074" t="str">
            <v>19049</v>
          </cell>
          <cell r="L17074" t="e">
            <v>#N/A</v>
          </cell>
        </row>
        <row r="17075">
          <cell r="K17075" t="str">
            <v>19049</v>
          </cell>
          <cell r="L17075" t="e">
            <v>#N/A</v>
          </cell>
        </row>
        <row r="17076">
          <cell r="K17076" t="str">
            <v>19049</v>
          </cell>
          <cell r="L17076" t="e">
            <v>#N/A</v>
          </cell>
        </row>
        <row r="17077">
          <cell r="K17077" t="str">
            <v>19049</v>
          </cell>
          <cell r="L17077" t="e">
            <v>#N/A</v>
          </cell>
        </row>
        <row r="17078">
          <cell r="K17078" t="str">
            <v>19049</v>
          </cell>
          <cell r="L17078" t="e">
            <v>#N/A</v>
          </cell>
        </row>
        <row r="17079">
          <cell r="K17079" t="str">
            <v>19049</v>
          </cell>
          <cell r="L17079" t="e">
            <v>#N/A</v>
          </cell>
        </row>
        <row r="17080">
          <cell r="K17080" t="str">
            <v>19049</v>
          </cell>
          <cell r="L17080" t="e">
            <v>#N/A</v>
          </cell>
        </row>
        <row r="17081">
          <cell r="K17081" t="str">
            <v>19049</v>
          </cell>
          <cell r="L17081" t="e">
            <v>#N/A</v>
          </cell>
        </row>
        <row r="17082">
          <cell r="K17082" t="str">
            <v>19050</v>
          </cell>
          <cell r="L17082" t="e">
            <v>#N/A</v>
          </cell>
        </row>
        <row r="17083">
          <cell r="K17083" t="str">
            <v>19050</v>
          </cell>
          <cell r="L17083" t="e">
            <v>#N/A</v>
          </cell>
        </row>
        <row r="17084">
          <cell r="L17084" t="e">
            <v>#N/A</v>
          </cell>
        </row>
        <row r="17085">
          <cell r="L17085" t="e">
            <v>#N/A</v>
          </cell>
        </row>
        <row r="17086">
          <cell r="K17086" t="str">
            <v>19143</v>
          </cell>
          <cell r="L17086" t="e">
            <v>#N/A</v>
          </cell>
        </row>
        <row r="17087">
          <cell r="K17087" t="str">
            <v>19143</v>
          </cell>
          <cell r="L17087" t="e">
            <v>#N/A</v>
          </cell>
        </row>
        <row r="17088">
          <cell r="K17088" t="str">
            <v>19143</v>
          </cell>
          <cell r="L17088" t="e">
            <v>#N/A</v>
          </cell>
        </row>
        <row r="17089">
          <cell r="K17089" t="str">
            <v>19143</v>
          </cell>
          <cell r="L17089" t="e">
            <v>#N/A</v>
          </cell>
        </row>
        <row r="17090">
          <cell r="K17090" t="str">
            <v>19143</v>
          </cell>
          <cell r="L17090" t="e">
            <v>#N/A</v>
          </cell>
        </row>
        <row r="17091">
          <cell r="K17091" t="str">
            <v>19143</v>
          </cell>
          <cell r="L17091" t="e">
            <v>#N/A</v>
          </cell>
        </row>
        <row r="17092">
          <cell r="K17092" t="str">
            <v>19143</v>
          </cell>
          <cell r="L17092" t="e">
            <v>#N/A</v>
          </cell>
        </row>
        <row r="17093">
          <cell r="K17093" t="str">
            <v>19143</v>
          </cell>
          <cell r="L17093" t="e">
            <v>#N/A</v>
          </cell>
        </row>
        <row r="17094">
          <cell r="L17094" t="e">
            <v>#N/A</v>
          </cell>
        </row>
        <row r="17095">
          <cell r="L17095" t="e">
            <v>#N/A</v>
          </cell>
        </row>
        <row r="17096">
          <cell r="K17096" t="str">
            <v>19199</v>
          </cell>
          <cell r="L17096" t="e">
            <v>#N/A</v>
          </cell>
        </row>
        <row r="17097">
          <cell r="K17097" t="str">
            <v>19199</v>
          </cell>
          <cell r="L17097" t="e">
            <v>#N/A</v>
          </cell>
        </row>
        <row r="17098">
          <cell r="K17098" t="str">
            <v>19199</v>
          </cell>
          <cell r="L17098" t="e">
            <v>#N/A</v>
          </cell>
        </row>
        <row r="17099">
          <cell r="K17099" t="str">
            <v>19199</v>
          </cell>
          <cell r="L17099" t="e">
            <v>#N/A</v>
          </cell>
        </row>
        <row r="17100">
          <cell r="K17100" t="str">
            <v>19486</v>
          </cell>
          <cell r="L17100" t="e">
            <v>#N/A</v>
          </cell>
        </row>
        <row r="17101">
          <cell r="K17101" t="str">
            <v>19486</v>
          </cell>
          <cell r="L17101" t="e">
            <v>#N/A</v>
          </cell>
        </row>
        <row r="17102">
          <cell r="K17102" t="str">
            <v>19243</v>
          </cell>
          <cell r="L17102" t="e">
            <v>#N/A</v>
          </cell>
        </row>
        <row r="17103">
          <cell r="K17103" t="str">
            <v>19243</v>
          </cell>
          <cell r="L17103" t="e">
            <v>#N/A</v>
          </cell>
        </row>
        <row r="17104">
          <cell r="K17104" t="str">
            <v>19247</v>
          </cell>
          <cell r="L17104" t="e">
            <v>#N/A</v>
          </cell>
        </row>
        <row r="17105">
          <cell r="K17105" t="str">
            <v>19247</v>
          </cell>
          <cell r="L17105" t="e">
            <v>#N/A</v>
          </cell>
        </row>
        <row r="17106">
          <cell r="K17106" t="str">
            <v>19272</v>
          </cell>
          <cell r="L17106" t="e">
            <v>#N/A</v>
          </cell>
        </row>
        <row r="17107">
          <cell r="K17107" t="str">
            <v>19272</v>
          </cell>
          <cell r="L17107" t="e">
            <v>#N/A</v>
          </cell>
        </row>
        <row r="17108">
          <cell r="K17108" t="str">
            <v>19272</v>
          </cell>
          <cell r="L17108" t="e">
            <v>#N/A</v>
          </cell>
        </row>
        <row r="17109">
          <cell r="K17109" t="str">
            <v>19272</v>
          </cell>
          <cell r="L17109" t="e">
            <v>#N/A</v>
          </cell>
        </row>
        <row r="17110">
          <cell r="K17110" t="str">
            <v>19345</v>
          </cell>
          <cell r="L17110" t="e">
            <v>#N/A</v>
          </cell>
        </row>
        <row r="17111">
          <cell r="K17111" t="str">
            <v>19345</v>
          </cell>
          <cell r="L17111" t="e">
            <v>#N/A</v>
          </cell>
        </row>
        <row r="17112">
          <cell r="K17112" t="str">
            <v>19329</v>
          </cell>
          <cell r="L17112" t="e">
            <v>#N/A</v>
          </cell>
        </row>
        <row r="17113">
          <cell r="K17113" t="str">
            <v>19329</v>
          </cell>
          <cell r="L17113" t="e">
            <v>#N/A</v>
          </cell>
        </row>
        <row r="17114">
          <cell r="K17114" t="str">
            <v>19473</v>
          </cell>
          <cell r="L17114" t="e">
            <v>#N/A</v>
          </cell>
        </row>
        <row r="17115">
          <cell r="K17115" t="str">
            <v>19473</v>
          </cell>
          <cell r="L17115" t="e">
            <v>#N/A</v>
          </cell>
        </row>
        <row r="17116">
          <cell r="K17116" t="str">
            <v>19522</v>
          </cell>
          <cell r="L17116" t="e">
            <v>#N/A</v>
          </cell>
        </row>
        <row r="17117">
          <cell r="K17117" t="str">
            <v>19522</v>
          </cell>
          <cell r="L17117" t="e">
            <v>#N/A</v>
          </cell>
        </row>
        <row r="17118">
          <cell r="K17118" t="str">
            <v>19522</v>
          </cell>
          <cell r="L17118" t="e">
            <v>#N/A</v>
          </cell>
        </row>
        <row r="17119">
          <cell r="K17119" t="str">
            <v>19522</v>
          </cell>
          <cell r="L17119" t="e">
            <v>#N/A</v>
          </cell>
        </row>
        <row r="17120">
          <cell r="K17120" t="str">
            <v>19522</v>
          </cell>
          <cell r="L17120" t="e">
            <v>#N/A</v>
          </cell>
        </row>
        <row r="17121">
          <cell r="K17121" t="str">
            <v>19522</v>
          </cell>
          <cell r="L17121" t="e">
            <v>#N/A</v>
          </cell>
        </row>
        <row r="17122">
          <cell r="K17122" t="str">
            <v>19535</v>
          </cell>
          <cell r="L17122" t="e">
            <v>#N/A</v>
          </cell>
        </row>
        <row r="17123">
          <cell r="K17123" t="str">
            <v>19535</v>
          </cell>
          <cell r="L17123" t="e">
            <v>#N/A</v>
          </cell>
        </row>
        <row r="17124">
          <cell r="K17124" t="str">
            <v>19617</v>
          </cell>
          <cell r="L17124" t="e">
            <v>#N/A</v>
          </cell>
        </row>
        <row r="17125">
          <cell r="K17125" t="str">
            <v>19617</v>
          </cell>
          <cell r="L17125" t="e">
            <v>#N/A</v>
          </cell>
        </row>
        <row r="17126">
          <cell r="K17126" t="str">
            <v>19641</v>
          </cell>
          <cell r="L17126" t="e">
            <v>#N/A</v>
          </cell>
        </row>
        <row r="17127">
          <cell r="K17127" t="str">
            <v>19641</v>
          </cell>
          <cell r="L17127" t="e">
            <v>#N/A</v>
          </cell>
        </row>
        <row r="17128">
          <cell r="K17128" t="str">
            <v>19666</v>
          </cell>
          <cell r="L17128" t="e">
            <v>#N/A</v>
          </cell>
        </row>
        <row r="17129">
          <cell r="K17129" t="str">
            <v>19666</v>
          </cell>
          <cell r="L17129" t="e">
            <v>#N/A</v>
          </cell>
        </row>
        <row r="17130">
          <cell r="L17130" t="e">
            <v>#N/A</v>
          </cell>
        </row>
        <row r="17131">
          <cell r="L17131" t="e">
            <v>#N/A</v>
          </cell>
        </row>
        <row r="17132">
          <cell r="K17132" t="str">
            <v>19822</v>
          </cell>
          <cell r="L17132" t="e">
            <v>#N/A</v>
          </cell>
        </row>
        <row r="17133">
          <cell r="K17133" t="str">
            <v>19822</v>
          </cell>
          <cell r="L17133" t="e">
            <v>#N/A</v>
          </cell>
        </row>
        <row r="17134">
          <cell r="K17134" t="str">
            <v>19008</v>
          </cell>
          <cell r="L17134" t="e">
            <v>#N/A</v>
          </cell>
        </row>
        <row r="17135">
          <cell r="K17135" t="str">
            <v>19008</v>
          </cell>
          <cell r="L17135" t="e">
            <v>#N/A</v>
          </cell>
        </row>
        <row r="17136">
          <cell r="K17136" t="str">
            <v>19008</v>
          </cell>
          <cell r="L17136" t="e">
            <v>#N/A</v>
          </cell>
        </row>
        <row r="17137">
          <cell r="K17137" t="str">
            <v>19008</v>
          </cell>
          <cell r="L17137" t="e">
            <v>#N/A</v>
          </cell>
        </row>
        <row r="17138">
          <cell r="K17138" t="str">
            <v>19959</v>
          </cell>
          <cell r="L17138" t="e">
            <v>#N/A</v>
          </cell>
        </row>
        <row r="17139">
          <cell r="K17139" t="str">
            <v>19959</v>
          </cell>
          <cell r="L17139" t="e">
            <v>#N/A</v>
          </cell>
        </row>
        <row r="17140">
          <cell r="K17140" t="str">
            <v>19959</v>
          </cell>
          <cell r="L17140" t="e">
            <v>#N/A</v>
          </cell>
        </row>
        <row r="17141">
          <cell r="K17141" t="str">
            <v>19959</v>
          </cell>
          <cell r="L17141" t="e">
            <v>#N/A</v>
          </cell>
        </row>
        <row r="17142">
          <cell r="K17142" t="str">
            <v>19959</v>
          </cell>
          <cell r="L17142" t="e">
            <v>#N/A</v>
          </cell>
        </row>
        <row r="17143">
          <cell r="K17143" t="str">
            <v>19959</v>
          </cell>
          <cell r="L17143" t="e">
            <v>#N/A</v>
          </cell>
        </row>
        <row r="17144">
          <cell r="K17144" t="str">
            <v>19959</v>
          </cell>
          <cell r="L17144" t="e">
            <v>#N/A</v>
          </cell>
        </row>
        <row r="17145">
          <cell r="K17145" t="str">
            <v>19959</v>
          </cell>
          <cell r="L17145" t="e">
            <v>#N/A</v>
          </cell>
        </row>
        <row r="17146">
          <cell r="L17146" t="e">
            <v>#N/A</v>
          </cell>
        </row>
        <row r="17147">
          <cell r="L17147" t="e">
            <v>#N/A</v>
          </cell>
        </row>
        <row r="17148">
          <cell r="L17148" t="e">
            <v>#N/A</v>
          </cell>
        </row>
        <row r="17149">
          <cell r="L17149" t="e">
            <v>#N/A</v>
          </cell>
        </row>
        <row r="17150">
          <cell r="K17150" t="str">
            <v>19671</v>
          </cell>
          <cell r="L17150" t="e">
            <v>#N/A</v>
          </cell>
        </row>
        <row r="17151">
          <cell r="K17151" t="str">
            <v>19671</v>
          </cell>
          <cell r="L17151" t="e">
            <v>#N/A</v>
          </cell>
        </row>
        <row r="17152">
          <cell r="K17152" t="str">
            <v>19460</v>
          </cell>
          <cell r="L17152" t="e">
            <v>#N/A</v>
          </cell>
        </row>
        <row r="17153">
          <cell r="K17153" t="str">
            <v>19460</v>
          </cell>
          <cell r="L17153" t="e">
            <v>#N/A</v>
          </cell>
        </row>
        <row r="17154">
          <cell r="K17154" t="str">
            <v>19677</v>
          </cell>
          <cell r="L17154" t="e">
            <v>#N/A</v>
          </cell>
        </row>
        <row r="17155">
          <cell r="K17155" t="str">
            <v>19677</v>
          </cell>
          <cell r="L17155" t="e">
            <v>#N/A</v>
          </cell>
        </row>
        <row r="17156">
          <cell r="K17156" t="str">
            <v>19684</v>
          </cell>
          <cell r="L17156" t="e">
            <v>#N/A</v>
          </cell>
        </row>
        <row r="17157">
          <cell r="K17157" t="str">
            <v>19684</v>
          </cell>
          <cell r="L17157" t="e">
            <v>#N/A</v>
          </cell>
        </row>
        <row r="17158">
          <cell r="K17158" t="str">
            <v>19684</v>
          </cell>
          <cell r="L17158" t="e">
            <v>#N/A</v>
          </cell>
        </row>
        <row r="17159">
          <cell r="K17159" t="str">
            <v>19684</v>
          </cell>
          <cell r="L17159" t="e">
            <v>#N/A</v>
          </cell>
        </row>
        <row r="17160">
          <cell r="K17160" t="str">
            <v>19677</v>
          </cell>
          <cell r="L17160" t="e">
            <v>#N/A</v>
          </cell>
        </row>
        <row r="17161">
          <cell r="K17161" t="str">
            <v>19677</v>
          </cell>
          <cell r="L17161" t="e">
            <v>#N/A</v>
          </cell>
        </row>
        <row r="17162">
          <cell r="L17162" t="e">
            <v>#N/A</v>
          </cell>
        </row>
        <row r="17163">
          <cell r="L17163" t="e">
            <v>#N/A</v>
          </cell>
        </row>
        <row r="17164">
          <cell r="K17164" t="str">
            <v>19069</v>
          </cell>
          <cell r="L17164" t="e">
            <v>#N/A</v>
          </cell>
        </row>
        <row r="17165">
          <cell r="K17165" t="str">
            <v>19069</v>
          </cell>
          <cell r="L17165" t="e">
            <v>#N/A</v>
          </cell>
        </row>
        <row r="17166">
          <cell r="K17166" t="str">
            <v>19177</v>
          </cell>
          <cell r="L17166" t="e">
            <v>#N/A</v>
          </cell>
        </row>
        <row r="17167">
          <cell r="K17167" t="str">
            <v>19177</v>
          </cell>
          <cell r="L17167" t="e">
            <v>#N/A</v>
          </cell>
        </row>
        <row r="17168">
          <cell r="K17168" t="str">
            <v>19177</v>
          </cell>
          <cell r="L17168" t="e">
            <v>#N/A</v>
          </cell>
        </row>
        <row r="17169">
          <cell r="K17169" t="str">
            <v>19177</v>
          </cell>
          <cell r="L17169" t="e">
            <v>#N/A</v>
          </cell>
        </row>
        <row r="17170">
          <cell r="K17170" t="str">
            <v>19792</v>
          </cell>
          <cell r="L17170" t="e">
            <v>#N/A</v>
          </cell>
        </row>
        <row r="17171">
          <cell r="K17171" t="str">
            <v>19792</v>
          </cell>
          <cell r="L17171" t="e">
            <v>#N/A</v>
          </cell>
        </row>
        <row r="17172">
          <cell r="K17172" t="str">
            <v>19613</v>
          </cell>
          <cell r="L17172" t="e">
            <v>#N/A</v>
          </cell>
        </row>
        <row r="17173">
          <cell r="K17173" t="str">
            <v>19613</v>
          </cell>
          <cell r="L17173" t="e">
            <v>#N/A</v>
          </cell>
        </row>
        <row r="17174">
          <cell r="L17174" t="e">
            <v>#N/A</v>
          </cell>
        </row>
        <row r="17175">
          <cell r="L17175" t="e">
            <v>#N/A</v>
          </cell>
        </row>
        <row r="17176">
          <cell r="K17176" t="str">
            <v>19991</v>
          </cell>
          <cell r="L17176" t="e">
            <v>#N/A</v>
          </cell>
        </row>
        <row r="17177">
          <cell r="K17177" t="str">
            <v>19991</v>
          </cell>
          <cell r="L17177" t="e">
            <v>#N/A</v>
          </cell>
        </row>
        <row r="17178">
          <cell r="K17178" t="str">
            <v>19991</v>
          </cell>
          <cell r="L17178" t="e">
            <v>#N/A</v>
          </cell>
        </row>
        <row r="17179">
          <cell r="K17179" t="str">
            <v>19991</v>
          </cell>
          <cell r="L17179" t="e">
            <v>#N/A</v>
          </cell>
        </row>
        <row r="17180">
          <cell r="L17180" t="e">
            <v>#N/A</v>
          </cell>
        </row>
        <row r="17181">
          <cell r="L17181" t="e">
            <v>#N/A</v>
          </cell>
        </row>
        <row r="17182">
          <cell r="L17182" t="e">
            <v>#N/A</v>
          </cell>
        </row>
        <row r="17183">
          <cell r="L17183" t="e">
            <v>#N/A</v>
          </cell>
        </row>
        <row r="17184">
          <cell r="L17184" t="e">
            <v>#N/A</v>
          </cell>
        </row>
        <row r="17185">
          <cell r="L17185" t="e">
            <v>#N/A</v>
          </cell>
        </row>
        <row r="17186">
          <cell r="L17186" t="e">
            <v>#N/A</v>
          </cell>
        </row>
        <row r="17187">
          <cell r="L17187" t="e">
            <v>#N/A</v>
          </cell>
        </row>
        <row r="17188">
          <cell r="K17188" t="str">
            <v>19981</v>
          </cell>
          <cell r="L17188" t="e">
            <v>#N/A</v>
          </cell>
        </row>
        <row r="17189">
          <cell r="K17189" t="str">
            <v>19981</v>
          </cell>
          <cell r="L17189" t="e">
            <v>#N/A</v>
          </cell>
        </row>
        <row r="17190">
          <cell r="K17190" t="str">
            <v>19981</v>
          </cell>
          <cell r="L17190" t="e">
            <v>#N/A</v>
          </cell>
        </row>
        <row r="17191">
          <cell r="K17191" t="str">
            <v>19981</v>
          </cell>
          <cell r="L17191" t="e">
            <v>#N/A</v>
          </cell>
        </row>
        <row r="17192">
          <cell r="K17192" t="str">
            <v>19981</v>
          </cell>
          <cell r="L17192" t="e">
            <v>#N/A</v>
          </cell>
        </row>
        <row r="17193">
          <cell r="K17193" t="str">
            <v>19981</v>
          </cell>
          <cell r="L17193" t="e">
            <v>#N/A</v>
          </cell>
        </row>
        <row r="17194">
          <cell r="K17194" t="str">
            <v>19981</v>
          </cell>
          <cell r="L17194" t="e">
            <v>#N/A</v>
          </cell>
        </row>
        <row r="17195">
          <cell r="K17195" t="str">
            <v>19981</v>
          </cell>
          <cell r="L17195" t="e">
            <v>#N/A</v>
          </cell>
        </row>
        <row r="17196">
          <cell r="K17196" t="str">
            <v>19981</v>
          </cell>
          <cell r="L17196" t="e">
            <v>#N/A</v>
          </cell>
        </row>
        <row r="17197">
          <cell r="K17197" t="str">
            <v>19981</v>
          </cell>
          <cell r="L17197" t="e">
            <v>#N/A</v>
          </cell>
        </row>
        <row r="17198">
          <cell r="K17198" t="str">
            <v>19981</v>
          </cell>
          <cell r="L17198" t="e">
            <v>#N/A</v>
          </cell>
        </row>
        <row r="17199">
          <cell r="K17199" t="str">
            <v>19981</v>
          </cell>
          <cell r="L17199" t="e">
            <v>#N/A</v>
          </cell>
        </row>
        <row r="17200">
          <cell r="K17200" t="str">
            <v>19981</v>
          </cell>
          <cell r="L17200" t="e">
            <v>#N/A</v>
          </cell>
        </row>
        <row r="17201">
          <cell r="K17201" t="str">
            <v>19981</v>
          </cell>
          <cell r="L17201" t="e">
            <v>#N/A</v>
          </cell>
        </row>
        <row r="17202">
          <cell r="K17202" t="str">
            <v>19981</v>
          </cell>
          <cell r="L17202" t="e">
            <v>#N/A</v>
          </cell>
        </row>
        <row r="17203">
          <cell r="K17203" t="str">
            <v>19981</v>
          </cell>
          <cell r="L17203" t="e">
            <v>#N/A</v>
          </cell>
        </row>
        <row r="17204">
          <cell r="K17204" t="str">
            <v>19003</v>
          </cell>
          <cell r="L17204" t="e">
            <v>#N/A</v>
          </cell>
        </row>
        <row r="17205">
          <cell r="K17205" t="str">
            <v>19003</v>
          </cell>
          <cell r="L17205" t="e">
            <v>#N/A</v>
          </cell>
        </row>
        <row r="17206">
          <cell r="K17206" t="str">
            <v>19981</v>
          </cell>
          <cell r="L17206" t="e">
            <v>#N/A</v>
          </cell>
        </row>
        <row r="17207">
          <cell r="K17207" t="str">
            <v>19981</v>
          </cell>
          <cell r="L17207" t="e">
            <v>#N/A</v>
          </cell>
        </row>
        <row r="17208">
          <cell r="K17208" t="str">
            <v>19017</v>
          </cell>
          <cell r="L17208" t="str">
            <v>ACIDO URICO EN SUERO U OTROS FLUIDOS</v>
          </cell>
        </row>
        <row r="17209">
          <cell r="K17209" t="str">
            <v>19017</v>
          </cell>
          <cell r="L17209" t="str">
            <v>ACIDO URICO EN SUERO U OTROS FLUIDOS</v>
          </cell>
        </row>
        <row r="17210">
          <cell r="K17210" t="str">
            <v>19017</v>
          </cell>
          <cell r="L17210" t="e">
            <v>#N/A</v>
          </cell>
        </row>
        <row r="17211">
          <cell r="K17211" t="str">
            <v>19017</v>
          </cell>
          <cell r="L17211" t="e">
            <v>#N/A</v>
          </cell>
        </row>
        <row r="17212">
          <cell r="K17212" t="str">
            <v>19036</v>
          </cell>
          <cell r="L17212" t="e">
            <v>#N/A</v>
          </cell>
        </row>
        <row r="17213">
          <cell r="K17213" t="str">
            <v>19036</v>
          </cell>
          <cell r="L17213" t="e">
            <v>#N/A</v>
          </cell>
        </row>
        <row r="17214">
          <cell r="K17214" t="str">
            <v>19036</v>
          </cell>
          <cell r="L17214" t="e">
            <v>#N/A</v>
          </cell>
        </row>
        <row r="17215">
          <cell r="K17215" t="str">
            <v>19036</v>
          </cell>
          <cell r="L17215" t="e">
            <v>#N/A</v>
          </cell>
        </row>
        <row r="17216">
          <cell r="K17216" t="str">
            <v>19062</v>
          </cell>
          <cell r="L17216" t="e">
            <v>#N/A</v>
          </cell>
        </row>
        <row r="17217">
          <cell r="K17217" t="str">
            <v>19062</v>
          </cell>
          <cell r="L17217" t="e">
            <v>#N/A</v>
          </cell>
        </row>
        <row r="17218">
          <cell r="K17218" t="str">
            <v>19062</v>
          </cell>
          <cell r="L17218" t="e">
            <v>#N/A</v>
          </cell>
        </row>
        <row r="17219">
          <cell r="K17219" t="str">
            <v>19062</v>
          </cell>
          <cell r="L17219" t="e">
            <v>#N/A</v>
          </cell>
        </row>
        <row r="17220">
          <cell r="K17220" t="str">
            <v>20303</v>
          </cell>
          <cell r="L17220" t="e">
            <v>#N/A</v>
          </cell>
        </row>
        <row r="17221">
          <cell r="K17221" t="str">
            <v>20303</v>
          </cell>
          <cell r="L17221" t="e">
            <v>#N/A</v>
          </cell>
        </row>
        <row r="17222">
          <cell r="K17222" t="str">
            <v>19749</v>
          </cell>
          <cell r="L17222" t="e">
            <v>#N/A</v>
          </cell>
        </row>
        <row r="17223">
          <cell r="K17223" t="str">
            <v>19749</v>
          </cell>
          <cell r="L17223" t="e">
            <v>#N/A</v>
          </cell>
        </row>
        <row r="17224">
          <cell r="K17224" t="str">
            <v>19169</v>
          </cell>
          <cell r="L17224" t="str">
            <v>BILIRRUBINAS TOTAL Y DIRECTA</v>
          </cell>
        </row>
        <row r="17225">
          <cell r="K17225" t="str">
            <v>19169</v>
          </cell>
          <cell r="L17225" t="str">
            <v>BILIRRUBINAS TOTAL Y DIRECTA</v>
          </cell>
        </row>
        <row r="17226">
          <cell r="L17226" t="e">
            <v>#N/A</v>
          </cell>
        </row>
        <row r="17227">
          <cell r="L17227" t="e">
            <v>#N/A</v>
          </cell>
        </row>
        <row r="17228">
          <cell r="K17228" t="str">
            <v>19177</v>
          </cell>
          <cell r="L17228" t="e">
            <v>#N/A</v>
          </cell>
        </row>
        <row r="17229">
          <cell r="K17229" t="str">
            <v>19177</v>
          </cell>
          <cell r="L17229" t="e">
            <v>#N/A</v>
          </cell>
        </row>
        <row r="17230">
          <cell r="K17230" t="str">
            <v>19177</v>
          </cell>
          <cell r="L17230" t="e">
            <v>#N/A</v>
          </cell>
        </row>
        <row r="17231">
          <cell r="K17231" t="str">
            <v>19177</v>
          </cell>
          <cell r="L17231" t="e">
            <v>#N/A</v>
          </cell>
        </row>
        <row r="17232">
          <cell r="K17232" t="str">
            <v>19571</v>
          </cell>
          <cell r="L17232" t="e">
            <v>#N/A</v>
          </cell>
        </row>
        <row r="17233">
          <cell r="K17233" t="str">
            <v>19571</v>
          </cell>
          <cell r="L17233" t="e">
            <v>#N/A</v>
          </cell>
        </row>
        <row r="17234">
          <cell r="K17234" t="str">
            <v>19224</v>
          </cell>
          <cell r="L17234" t="e">
            <v>#N/A</v>
          </cell>
        </row>
        <row r="17235">
          <cell r="K17235" t="str">
            <v>19224</v>
          </cell>
          <cell r="L17235" t="e">
            <v>#N/A</v>
          </cell>
        </row>
        <row r="17236">
          <cell r="K17236" t="str">
            <v>19224</v>
          </cell>
          <cell r="L17236" t="e">
            <v>#N/A</v>
          </cell>
        </row>
        <row r="17237">
          <cell r="K17237" t="str">
            <v>19224</v>
          </cell>
          <cell r="L17237" t="e">
            <v>#N/A</v>
          </cell>
        </row>
        <row r="17238">
          <cell r="K17238" t="str">
            <v>19237</v>
          </cell>
          <cell r="L17238" t="str">
            <v>COLESTEROL DE ALTA DENSIDAD</v>
          </cell>
        </row>
        <row r="17239">
          <cell r="K17239" t="str">
            <v>19237</v>
          </cell>
          <cell r="L17239" t="str">
            <v>COLESTEROL DE ALTA DENSIDAD</v>
          </cell>
        </row>
        <row r="17240">
          <cell r="K17240" t="str">
            <v>19237</v>
          </cell>
          <cell r="L17240" t="str">
            <v>COLESTEROL DE ALTA DENSIDAD</v>
          </cell>
        </row>
        <row r="17241">
          <cell r="K17241" t="str">
            <v>19237</v>
          </cell>
          <cell r="L17241" t="str">
            <v>COLESTEROL DE ALTA DENSIDAD</v>
          </cell>
        </row>
        <row r="17242">
          <cell r="K17242" t="str">
            <v>19241</v>
          </cell>
          <cell r="L17242" t="str">
            <v>COLESTEROL DE BAJA DENSIDAD SEMIAUTOMATIZADO</v>
          </cell>
        </row>
        <row r="17243">
          <cell r="K17243" t="str">
            <v>19241</v>
          </cell>
          <cell r="L17243" t="str">
            <v>COLESTEROL DE BAJA DENSIDAD SEMIAUTOMATIZADO</v>
          </cell>
        </row>
        <row r="17244">
          <cell r="K17244" t="str">
            <v>19241</v>
          </cell>
          <cell r="L17244" t="str">
            <v>COLESTEROL DE BAJA DENSIDAD SEMIAUTOMATIZADO</v>
          </cell>
        </row>
        <row r="17245">
          <cell r="K17245" t="str">
            <v>19241</v>
          </cell>
          <cell r="L17245" t="e">
            <v>#N/A</v>
          </cell>
        </row>
        <row r="17246">
          <cell r="K17246" t="str">
            <v>19241</v>
          </cell>
          <cell r="L17246" t="e">
            <v>#N/A</v>
          </cell>
        </row>
        <row r="17247">
          <cell r="K17247" t="str">
            <v>19241</v>
          </cell>
          <cell r="L17247" t="e">
            <v>#N/A</v>
          </cell>
        </row>
        <row r="17248">
          <cell r="K17248" t="str">
            <v>19242</v>
          </cell>
          <cell r="L17248" t="str">
            <v>COLESTEROL TOTAL</v>
          </cell>
        </row>
        <row r="17249">
          <cell r="K17249" t="str">
            <v>19242</v>
          </cell>
          <cell r="L17249" t="str">
            <v>COLESTEROL TOTAL</v>
          </cell>
        </row>
        <row r="17250">
          <cell r="K17250" t="str">
            <v>19242</v>
          </cell>
          <cell r="L17250" t="str">
            <v>COLESTEROL TOTAL</v>
          </cell>
        </row>
        <row r="17251">
          <cell r="K17251" t="str">
            <v>19285</v>
          </cell>
          <cell r="L17251" t="e">
            <v>#N/A</v>
          </cell>
        </row>
        <row r="17252">
          <cell r="K17252" t="str">
            <v>19285</v>
          </cell>
          <cell r="L17252" t="e">
            <v>#N/A</v>
          </cell>
        </row>
        <row r="17253">
          <cell r="K17253" t="str">
            <v>19285</v>
          </cell>
          <cell r="L17253" t="e">
            <v>#N/A</v>
          </cell>
        </row>
        <row r="17254">
          <cell r="K17254" t="str">
            <v>19285</v>
          </cell>
          <cell r="L17254" t="e">
            <v>#N/A</v>
          </cell>
        </row>
        <row r="17255">
          <cell r="K17255" t="str">
            <v>19283</v>
          </cell>
          <cell r="L17255" t="e">
            <v>#N/A</v>
          </cell>
        </row>
        <row r="17256">
          <cell r="K17256" t="str">
            <v>19283</v>
          </cell>
          <cell r="L17256" t="e">
            <v>#N/A</v>
          </cell>
        </row>
        <row r="17257">
          <cell r="K17257" t="str">
            <v>19280</v>
          </cell>
          <cell r="L17257" t="str">
            <v>CREATINA</v>
          </cell>
        </row>
        <row r="17258">
          <cell r="K17258" t="str">
            <v>19280</v>
          </cell>
          <cell r="L17258" t="str">
            <v>CREATINA</v>
          </cell>
        </row>
        <row r="17259">
          <cell r="K17259" t="str">
            <v>19289</v>
          </cell>
          <cell r="L17259" t="str">
            <v>CREATININA DEPURACION</v>
          </cell>
        </row>
        <row r="17260">
          <cell r="K17260" t="str">
            <v>19289</v>
          </cell>
          <cell r="L17260" t="str">
            <v>CREATININA DEPURACION</v>
          </cell>
        </row>
        <row r="17261">
          <cell r="K17261" t="str">
            <v>19290</v>
          </cell>
          <cell r="L17261" t="e">
            <v>#N/A</v>
          </cell>
        </row>
        <row r="17262">
          <cell r="K17262" t="str">
            <v>19290</v>
          </cell>
          <cell r="L17262" t="e">
            <v>#N/A</v>
          </cell>
        </row>
        <row r="17263">
          <cell r="K17263" t="str">
            <v>19200</v>
          </cell>
          <cell r="L17263" t="str">
            <v>CUERPOS CETONICOS O CETONAS EN ORINA</v>
          </cell>
        </row>
        <row r="17264">
          <cell r="K17264" t="str">
            <v>19200</v>
          </cell>
          <cell r="L17264" t="str">
            <v>CUERPOS CETONICOS O CETONAS EN ORINA</v>
          </cell>
        </row>
        <row r="17265">
          <cell r="K17265" t="str">
            <v>19200</v>
          </cell>
          <cell r="L17265" t="str">
            <v>CUERPOS CETONICOS O CETONAS EN SANGRE</v>
          </cell>
        </row>
        <row r="17266">
          <cell r="K17266" t="str">
            <v>19200</v>
          </cell>
          <cell r="L17266" t="str">
            <v>CUERPOS CETONICOS O CETONAS EN SANGRE</v>
          </cell>
        </row>
        <row r="17267">
          <cell r="K17267" t="str">
            <v>19332</v>
          </cell>
          <cell r="L17267" t="e">
            <v>#N/A</v>
          </cell>
        </row>
        <row r="17268">
          <cell r="K17268" t="str">
            <v>19332</v>
          </cell>
          <cell r="L17268" t="e">
            <v>#N/A</v>
          </cell>
        </row>
        <row r="17269">
          <cell r="K17269" t="str">
            <v>19333</v>
          </cell>
          <cell r="L17269" t="e">
            <v>#N/A</v>
          </cell>
        </row>
        <row r="17270">
          <cell r="K17270" t="str">
            <v>19333</v>
          </cell>
          <cell r="L17270" t="e">
            <v>#N/A</v>
          </cell>
        </row>
        <row r="17271">
          <cell r="L17271" t="str">
            <v>CREATININA EN SUERO U OTROS FLUIDOS</v>
          </cell>
        </row>
        <row r="17272">
          <cell r="L17272" t="str">
            <v>CREATININA EN SUERO U OTROS FLUIDOS</v>
          </cell>
        </row>
        <row r="17273">
          <cell r="K17273" t="str">
            <v>19448</v>
          </cell>
          <cell r="L17273" t="e">
            <v>#N/A</v>
          </cell>
        </row>
        <row r="17274">
          <cell r="K17274" t="str">
            <v>19448</v>
          </cell>
          <cell r="L17274" t="e">
            <v>#N/A</v>
          </cell>
        </row>
        <row r="17275">
          <cell r="K17275" t="str">
            <v>19453</v>
          </cell>
          <cell r="L17275" t="e">
            <v>#N/A</v>
          </cell>
        </row>
        <row r="17276">
          <cell r="K17276" t="str">
            <v>19453</v>
          </cell>
          <cell r="L17276" t="e">
            <v>#N/A</v>
          </cell>
        </row>
        <row r="17277">
          <cell r="K17277" t="str">
            <v>19453</v>
          </cell>
          <cell r="L17277" t="e">
            <v>#N/A</v>
          </cell>
        </row>
        <row r="17278">
          <cell r="K17278" t="str">
            <v>19453</v>
          </cell>
          <cell r="L17278" t="e">
            <v>#N/A</v>
          </cell>
        </row>
        <row r="17279">
          <cell r="K17279" t="str">
            <v>19454</v>
          </cell>
          <cell r="L17279" t="e">
            <v>#N/A</v>
          </cell>
        </row>
        <row r="17280">
          <cell r="K17280" t="str">
            <v>19454</v>
          </cell>
          <cell r="L17280" t="e">
            <v>#N/A</v>
          </cell>
        </row>
        <row r="17281">
          <cell r="K17281" t="str">
            <v>19459</v>
          </cell>
          <cell r="L17281" t="e">
            <v>#N/A</v>
          </cell>
        </row>
        <row r="17282">
          <cell r="K17282" t="str">
            <v>19459</v>
          </cell>
          <cell r="L17282" t="e">
            <v>#N/A</v>
          </cell>
        </row>
        <row r="17283">
          <cell r="K17283" t="str">
            <v>19465</v>
          </cell>
          <cell r="L17283" t="e">
            <v>#N/A</v>
          </cell>
        </row>
        <row r="17284">
          <cell r="K17284" t="str">
            <v>19465</v>
          </cell>
          <cell r="L17284" t="e">
            <v>#N/A</v>
          </cell>
        </row>
        <row r="17285">
          <cell r="K17285" t="str">
            <v>19465</v>
          </cell>
          <cell r="L17285" t="e">
            <v>#N/A</v>
          </cell>
        </row>
        <row r="17286">
          <cell r="K17286" t="str">
            <v>19465</v>
          </cell>
          <cell r="L17286" t="e">
            <v>#N/A</v>
          </cell>
        </row>
        <row r="17287">
          <cell r="L17287" t="e">
            <v>#N/A</v>
          </cell>
        </row>
        <row r="17288">
          <cell r="L17288" t="e">
            <v>#N/A</v>
          </cell>
        </row>
        <row r="17289">
          <cell r="K17289" t="str">
            <v>19480</v>
          </cell>
          <cell r="L17289" t="e">
            <v>#N/A</v>
          </cell>
        </row>
        <row r="17290">
          <cell r="K17290" t="str">
            <v>19480</v>
          </cell>
          <cell r="L17290" t="e">
            <v>#N/A</v>
          </cell>
        </row>
        <row r="17291">
          <cell r="K17291" t="str">
            <v>19482</v>
          </cell>
          <cell r="L17291" t="e">
            <v>#N/A</v>
          </cell>
        </row>
        <row r="17292">
          <cell r="K17292" t="str">
            <v>19482</v>
          </cell>
          <cell r="L17292" t="e">
            <v>#N/A</v>
          </cell>
        </row>
        <row r="17293">
          <cell r="K17293" t="str">
            <v>19482</v>
          </cell>
          <cell r="L17293" t="e">
            <v>#N/A</v>
          </cell>
        </row>
        <row r="17294">
          <cell r="L17294" t="e">
            <v>#N/A</v>
          </cell>
        </row>
        <row r="17295">
          <cell r="L17295" t="e">
            <v>#N/A</v>
          </cell>
        </row>
        <row r="17296">
          <cell r="K17296" t="str">
            <v>19496</v>
          </cell>
          <cell r="L17296" t="str">
            <v>GLUCOSA EN ORINA</v>
          </cell>
        </row>
        <row r="17297">
          <cell r="K17297" t="str">
            <v>19496</v>
          </cell>
          <cell r="L17297" t="str">
            <v>GLUCOSA EN ORINA</v>
          </cell>
        </row>
        <row r="17298">
          <cell r="K17298" t="str">
            <v>19490</v>
          </cell>
          <cell r="L17298" t="str">
            <v>GLUCOSA EN SUERO U OTRO FLUIDO DIFERENTE A ORINA</v>
          </cell>
        </row>
        <row r="17299">
          <cell r="K17299" t="str">
            <v>19490</v>
          </cell>
          <cell r="L17299" t="str">
            <v>GLUCOSA EN SUERO U OTRO FLUIDO DIFERENTE A ORINA</v>
          </cell>
        </row>
        <row r="17300">
          <cell r="K17300" t="str">
            <v>19490</v>
          </cell>
          <cell r="L17300" t="str">
            <v>GLUCOSA EN SUERO U OTRO FLUIDO DIFERENTE A ORINA</v>
          </cell>
        </row>
        <row r="17301">
          <cell r="K17301" t="str">
            <v>19490</v>
          </cell>
          <cell r="L17301" t="str">
            <v>GLUCOSA EN SUERO U OTRO FLUIDO DIFERENTE A ORINA</v>
          </cell>
        </row>
        <row r="17302">
          <cell r="K17302" t="str">
            <v>19493</v>
          </cell>
          <cell r="L17302" t="str">
            <v>GLUCOSA PRE Y POST CARGA DE GLUCOSA</v>
          </cell>
        </row>
        <row r="17303">
          <cell r="K17303" t="str">
            <v>19493</v>
          </cell>
          <cell r="L17303" t="str">
            <v>GLUCOSA PRE Y POST CARGA DE GLUCOSA</v>
          </cell>
        </row>
        <row r="17304">
          <cell r="K17304" t="str">
            <v>19493</v>
          </cell>
          <cell r="L17304" t="e">
            <v>#N/A</v>
          </cell>
        </row>
        <row r="17305">
          <cell r="K17305" t="str">
            <v>19493</v>
          </cell>
          <cell r="L17305" t="e">
            <v>#N/A</v>
          </cell>
        </row>
        <row r="17306">
          <cell r="K17306" t="str">
            <v>19323</v>
          </cell>
          <cell r="L17306" t="str">
            <v>GLUCOSA CURVA DE TOLERANCIA</v>
          </cell>
        </row>
        <row r="17307">
          <cell r="K17307" t="str">
            <v>19323</v>
          </cell>
          <cell r="L17307" t="str">
            <v>GLUCOSA CURVA DE TOLERANCIA</v>
          </cell>
        </row>
        <row r="17308">
          <cell r="K17308" t="str">
            <v>19323</v>
          </cell>
          <cell r="L17308" t="str">
            <v>GLUCOSA CURVA DE TOLERANCIA</v>
          </cell>
        </row>
        <row r="17309">
          <cell r="K17309" t="str">
            <v>19493</v>
          </cell>
          <cell r="L17309" t="e">
            <v>#N/A</v>
          </cell>
        </row>
        <row r="17310">
          <cell r="K17310" t="str">
            <v>19493</v>
          </cell>
          <cell r="L17310" t="e">
            <v>#N/A</v>
          </cell>
        </row>
        <row r="17311">
          <cell r="K17311" t="str">
            <v>19493</v>
          </cell>
          <cell r="L17311" t="e">
            <v>#N/A</v>
          </cell>
        </row>
        <row r="17312">
          <cell r="K17312" t="str">
            <v>19571</v>
          </cell>
          <cell r="L17312" t="e">
            <v>#N/A</v>
          </cell>
        </row>
        <row r="17313">
          <cell r="K17313" t="str">
            <v>19571</v>
          </cell>
          <cell r="L17313" t="e">
            <v>#N/A</v>
          </cell>
        </row>
        <row r="17314">
          <cell r="K17314" t="str">
            <v>19665</v>
          </cell>
          <cell r="L17314" t="e">
            <v>#N/A</v>
          </cell>
        </row>
        <row r="17315">
          <cell r="K17315" t="str">
            <v>19665</v>
          </cell>
          <cell r="L17315" t="e">
            <v>#N/A</v>
          </cell>
        </row>
        <row r="17316">
          <cell r="K17316" t="str">
            <v>19670</v>
          </cell>
          <cell r="L17316" t="e">
            <v>#N/A</v>
          </cell>
        </row>
        <row r="17317">
          <cell r="K17317" t="str">
            <v>19670</v>
          </cell>
          <cell r="L17317" t="e">
            <v>#N/A</v>
          </cell>
        </row>
        <row r="17318">
          <cell r="K17318" t="str">
            <v>19672</v>
          </cell>
          <cell r="L17318" t="e">
            <v>#N/A</v>
          </cell>
        </row>
        <row r="17319">
          <cell r="K17319" t="str">
            <v>19672</v>
          </cell>
          <cell r="L17319" t="e">
            <v>#N/A</v>
          </cell>
        </row>
        <row r="17320">
          <cell r="L17320" t="e">
            <v>#N/A</v>
          </cell>
        </row>
        <row r="17321">
          <cell r="L17321" t="e">
            <v>#N/A</v>
          </cell>
        </row>
        <row r="17322">
          <cell r="K17322" t="str">
            <v>19676</v>
          </cell>
          <cell r="L17322" t="e">
            <v>#N/A</v>
          </cell>
        </row>
        <row r="17323">
          <cell r="K17323" t="str">
            <v>19676</v>
          </cell>
          <cell r="L17323" t="e">
            <v>#N/A</v>
          </cell>
        </row>
        <row r="17324">
          <cell r="K17324" t="str">
            <v>19678</v>
          </cell>
          <cell r="L17324" t="e">
            <v>#N/A</v>
          </cell>
        </row>
        <row r="17325">
          <cell r="K17325" t="str">
            <v>19678</v>
          </cell>
          <cell r="L17325" t="e">
            <v>#N/A</v>
          </cell>
        </row>
        <row r="17326">
          <cell r="K17326" t="str">
            <v>19682</v>
          </cell>
          <cell r="L17326" t="e">
            <v>#N/A</v>
          </cell>
        </row>
        <row r="17327">
          <cell r="K17327" t="str">
            <v>19682</v>
          </cell>
          <cell r="L17327" t="e">
            <v>#N/A</v>
          </cell>
        </row>
        <row r="17328">
          <cell r="K17328" t="str">
            <v>19684</v>
          </cell>
          <cell r="L17328" t="e">
            <v>#N/A</v>
          </cell>
        </row>
        <row r="17329">
          <cell r="K17329" t="str">
            <v>19684</v>
          </cell>
          <cell r="L17329" t="e">
            <v>#N/A</v>
          </cell>
        </row>
        <row r="17330">
          <cell r="K17330" t="str">
            <v>19698</v>
          </cell>
          <cell r="L17330" t="e">
            <v>#N/A</v>
          </cell>
        </row>
        <row r="17331">
          <cell r="K17331" t="str">
            <v>19698</v>
          </cell>
          <cell r="L17331" t="e">
            <v>#N/A</v>
          </cell>
        </row>
        <row r="17332">
          <cell r="K17332" t="str">
            <v>19698</v>
          </cell>
          <cell r="L17332" t="e">
            <v>#N/A</v>
          </cell>
        </row>
        <row r="17333">
          <cell r="K17333" t="str">
            <v>19698</v>
          </cell>
          <cell r="L17333" t="e">
            <v>#N/A</v>
          </cell>
        </row>
        <row r="17334">
          <cell r="K17334" t="str">
            <v>19749</v>
          </cell>
          <cell r="L17334" t="str">
            <v>NITROGENO UREICO</v>
          </cell>
        </row>
        <row r="17335">
          <cell r="K17335" t="str">
            <v>19749</v>
          </cell>
          <cell r="L17335" t="str">
            <v>NITROGENO UREICO</v>
          </cell>
        </row>
        <row r="17336">
          <cell r="K17336" t="str">
            <v>19749</v>
          </cell>
          <cell r="L17336" t="str">
            <v>NITROGENO UREICO</v>
          </cell>
        </row>
        <row r="17337">
          <cell r="K17337" t="str">
            <v>19749</v>
          </cell>
          <cell r="L17337" t="e">
            <v>#N/A</v>
          </cell>
        </row>
        <row r="17338">
          <cell r="K17338" t="str">
            <v>19749</v>
          </cell>
          <cell r="L17338" t="e">
            <v>#N/A</v>
          </cell>
        </row>
        <row r="17339">
          <cell r="K17339" t="str">
            <v>19761</v>
          </cell>
          <cell r="L17339" t="e">
            <v>#N/A</v>
          </cell>
        </row>
        <row r="17340">
          <cell r="K17340" t="str">
            <v>19761</v>
          </cell>
          <cell r="L17340" t="e">
            <v>#N/A</v>
          </cell>
        </row>
        <row r="17341">
          <cell r="K17341" t="str">
            <v>19792</v>
          </cell>
          <cell r="L17341" t="e">
            <v>#N/A</v>
          </cell>
        </row>
        <row r="17342">
          <cell r="K17342" t="str">
            <v>19792</v>
          </cell>
          <cell r="L17342" t="e">
            <v>#N/A</v>
          </cell>
        </row>
        <row r="17343">
          <cell r="K17343" t="str">
            <v>19792</v>
          </cell>
          <cell r="L17343" t="e">
            <v>#N/A</v>
          </cell>
        </row>
        <row r="17344">
          <cell r="K17344" t="str">
            <v>19792</v>
          </cell>
          <cell r="L17344" t="e">
            <v>#N/A</v>
          </cell>
        </row>
        <row r="17345">
          <cell r="K17345" t="str">
            <v>19811</v>
          </cell>
          <cell r="L17345" t="e">
            <v>#N/A</v>
          </cell>
        </row>
        <row r="17346">
          <cell r="K17346" t="str">
            <v>19811</v>
          </cell>
          <cell r="L17346" t="e">
            <v>#N/A</v>
          </cell>
        </row>
        <row r="17347">
          <cell r="K17347" t="str">
            <v>19821</v>
          </cell>
          <cell r="L17347" t="e">
            <v>#N/A</v>
          </cell>
        </row>
        <row r="17348">
          <cell r="K17348" t="str">
            <v>19821</v>
          </cell>
          <cell r="L17348" t="e">
            <v>#N/A</v>
          </cell>
        </row>
        <row r="17349">
          <cell r="K17349" t="str">
            <v>19816</v>
          </cell>
          <cell r="L17349" t="e">
            <v>#N/A</v>
          </cell>
        </row>
        <row r="17350">
          <cell r="K17350" t="str">
            <v>19816</v>
          </cell>
          <cell r="L17350" t="e">
            <v>#N/A</v>
          </cell>
        </row>
        <row r="17351">
          <cell r="K17351" t="str">
            <v>19891</v>
          </cell>
          <cell r="L17351" t="e">
            <v>#N/A</v>
          </cell>
        </row>
        <row r="17352">
          <cell r="K17352" t="str">
            <v>19891</v>
          </cell>
          <cell r="L17352" t="e">
            <v>#N/A</v>
          </cell>
        </row>
        <row r="17353">
          <cell r="K17353" t="str">
            <v>19891</v>
          </cell>
          <cell r="L17353" t="e">
            <v>#N/A</v>
          </cell>
        </row>
        <row r="17354">
          <cell r="K17354" t="str">
            <v>19891</v>
          </cell>
          <cell r="L17354" t="e">
            <v>#N/A</v>
          </cell>
        </row>
        <row r="17355">
          <cell r="K17355" t="str">
            <v>19934</v>
          </cell>
          <cell r="L17355" t="e">
            <v>#N/A</v>
          </cell>
        </row>
        <row r="17356">
          <cell r="K17356" t="str">
            <v>19934</v>
          </cell>
          <cell r="L17356" t="e">
            <v>#N/A</v>
          </cell>
        </row>
        <row r="17357">
          <cell r="K17357" t="str">
            <v>19933</v>
          </cell>
          <cell r="L17357" t="e">
            <v>#N/A</v>
          </cell>
        </row>
        <row r="17358">
          <cell r="K17358" t="str">
            <v>19933</v>
          </cell>
          <cell r="L17358" t="e">
            <v>#N/A</v>
          </cell>
        </row>
        <row r="17359">
          <cell r="K17359" t="str">
            <v>19940</v>
          </cell>
          <cell r="L17359" t="str">
            <v>TRIGLICERIDOS +</v>
          </cell>
        </row>
        <row r="17360">
          <cell r="K17360" t="str">
            <v>19940</v>
          </cell>
          <cell r="L17360" t="str">
            <v>TRIGLICERIDOS +</v>
          </cell>
        </row>
        <row r="17361">
          <cell r="K17361" t="str">
            <v>19940</v>
          </cell>
          <cell r="L17361" t="str">
            <v>TRIGLICERIDOS +</v>
          </cell>
        </row>
        <row r="17362">
          <cell r="K17362" t="str">
            <v>19964</v>
          </cell>
          <cell r="L17362" t="e">
            <v>#N/A</v>
          </cell>
        </row>
        <row r="17363">
          <cell r="K17363" t="str">
            <v>19964</v>
          </cell>
          <cell r="L17363" t="e">
            <v>#N/A</v>
          </cell>
        </row>
        <row r="17364">
          <cell r="K17364" t="str">
            <v>19964</v>
          </cell>
          <cell r="L17364" t="e">
            <v>#N/A</v>
          </cell>
        </row>
        <row r="17365">
          <cell r="K17365" t="str">
            <v>19964</v>
          </cell>
          <cell r="L17365" t="e">
            <v>#N/A</v>
          </cell>
        </row>
        <row r="17366">
          <cell r="K17366" t="str">
            <v>19964</v>
          </cell>
          <cell r="L17366" t="e">
            <v>#N/A</v>
          </cell>
        </row>
        <row r="17367">
          <cell r="K17367" t="str">
            <v>19062</v>
          </cell>
          <cell r="L17367" t="e">
            <v>#N/A</v>
          </cell>
        </row>
        <row r="17368">
          <cell r="K17368" t="str">
            <v>19062</v>
          </cell>
          <cell r="L17368" t="e">
            <v>#N/A</v>
          </cell>
        </row>
        <row r="17369">
          <cell r="K17369" t="str">
            <v>19891</v>
          </cell>
          <cell r="L17369" t="e">
            <v>#N/A</v>
          </cell>
        </row>
        <row r="17370">
          <cell r="K17370" t="str">
            <v>19891</v>
          </cell>
          <cell r="L17370" t="e">
            <v>#N/A</v>
          </cell>
        </row>
        <row r="17371">
          <cell r="K17371" t="str">
            <v>19891</v>
          </cell>
          <cell r="L17371" t="e">
            <v>#N/A</v>
          </cell>
        </row>
        <row r="17372">
          <cell r="K17372" t="str">
            <v>19891</v>
          </cell>
          <cell r="L17372" t="e">
            <v>#N/A</v>
          </cell>
        </row>
        <row r="17373">
          <cell r="K17373" t="str">
            <v>19816</v>
          </cell>
          <cell r="L17373" t="e">
            <v>#N/A</v>
          </cell>
        </row>
        <row r="17374">
          <cell r="K17374" t="str">
            <v>19816</v>
          </cell>
          <cell r="L17374" t="e">
            <v>#N/A</v>
          </cell>
        </row>
        <row r="17375">
          <cell r="K17375" t="str">
            <v>19465</v>
          </cell>
          <cell r="L17375" t="e">
            <v>#N/A</v>
          </cell>
        </row>
        <row r="17376">
          <cell r="K17376" t="str">
            <v>19465</v>
          </cell>
          <cell r="L17376" t="e">
            <v>#N/A</v>
          </cell>
        </row>
        <row r="17377">
          <cell r="K17377" t="str">
            <v>19290</v>
          </cell>
          <cell r="L17377" t="e">
            <v>#N/A</v>
          </cell>
        </row>
        <row r="17378">
          <cell r="K17378" t="str">
            <v>19290</v>
          </cell>
          <cell r="L17378" t="e">
            <v>#N/A</v>
          </cell>
        </row>
        <row r="17379">
          <cell r="K17379" t="str">
            <v>19017</v>
          </cell>
          <cell r="L17379" t="e">
            <v>#N/A</v>
          </cell>
        </row>
        <row r="17380">
          <cell r="K17380" t="str">
            <v>19017</v>
          </cell>
          <cell r="L17380" t="e">
            <v>#N/A</v>
          </cell>
        </row>
        <row r="17381">
          <cell r="K17381" t="str">
            <v>19891</v>
          </cell>
          <cell r="L17381" t="e">
            <v>#N/A</v>
          </cell>
        </row>
        <row r="17382">
          <cell r="K17382" t="str">
            <v>19891</v>
          </cell>
          <cell r="L17382" t="e">
            <v>#N/A</v>
          </cell>
        </row>
        <row r="17383">
          <cell r="K17383" t="str">
            <v>19698</v>
          </cell>
          <cell r="L17383" t="e">
            <v>#N/A</v>
          </cell>
        </row>
        <row r="17384">
          <cell r="K17384" t="str">
            <v>19698</v>
          </cell>
          <cell r="L17384" t="e">
            <v>#N/A</v>
          </cell>
        </row>
        <row r="17385">
          <cell r="K17385" t="str">
            <v>19891</v>
          </cell>
          <cell r="L17385" t="e">
            <v>#N/A</v>
          </cell>
        </row>
        <row r="17386">
          <cell r="K17386" t="str">
            <v>19891</v>
          </cell>
          <cell r="L17386" t="e">
            <v>#N/A</v>
          </cell>
        </row>
        <row r="17387">
          <cell r="K17387" t="str">
            <v>19280</v>
          </cell>
          <cell r="L17387" t="e">
            <v>#N/A</v>
          </cell>
        </row>
        <row r="17388">
          <cell r="K17388" t="str">
            <v>19280</v>
          </cell>
          <cell r="L17388" t="e">
            <v>#N/A</v>
          </cell>
        </row>
        <row r="17389">
          <cell r="L17389" t="e">
            <v>#N/A</v>
          </cell>
        </row>
        <row r="17390">
          <cell r="L17390" t="e">
            <v>#N/A</v>
          </cell>
        </row>
        <row r="17391">
          <cell r="K17391" t="str">
            <v>19490</v>
          </cell>
          <cell r="L17391" t="e">
            <v>#N/A</v>
          </cell>
        </row>
        <row r="17392">
          <cell r="K17392" t="str">
            <v>19490</v>
          </cell>
          <cell r="L17392" t="e">
            <v>#N/A</v>
          </cell>
        </row>
        <row r="17393">
          <cell r="K17393" t="str">
            <v>19490</v>
          </cell>
          <cell r="L17393" t="e">
            <v>#N/A</v>
          </cell>
        </row>
        <row r="17394">
          <cell r="K17394" t="str">
            <v>19490</v>
          </cell>
          <cell r="L17394" t="e">
            <v>#N/A</v>
          </cell>
        </row>
        <row r="17395">
          <cell r="K17395" t="str">
            <v>19490</v>
          </cell>
          <cell r="L17395" t="e">
            <v>#N/A</v>
          </cell>
        </row>
        <row r="17396">
          <cell r="K17396" t="str">
            <v>19490</v>
          </cell>
          <cell r="L17396" t="e">
            <v>#N/A</v>
          </cell>
        </row>
        <row r="17397">
          <cell r="K17397" t="str">
            <v>19490</v>
          </cell>
          <cell r="L17397" t="e">
            <v>#N/A</v>
          </cell>
        </row>
        <row r="17398">
          <cell r="K17398" t="str">
            <v>19490</v>
          </cell>
          <cell r="L17398" t="e">
            <v>#N/A</v>
          </cell>
        </row>
        <row r="17399">
          <cell r="K17399" t="str">
            <v>19490</v>
          </cell>
          <cell r="L17399" t="e">
            <v>#N/A</v>
          </cell>
        </row>
        <row r="17400">
          <cell r="K17400" t="str">
            <v>19490</v>
          </cell>
          <cell r="L17400" t="e">
            <v>#N/A</v>
          </cell>
        </row>
        <row r="17401">
          <cell r="K17401" t="str">
            <v>19490</v>
          </cell>
          <cell r="L17401" t="e">
            <v>#N/A</v>
          </cell>
        </row>
        <row r="17402">
          <cell r="K17402" t="str">
            <v>19490</v>
          </cell>
          <cell r="L17402" t="e">
            <v>#N/A</v>
          </cell>
        </row>
        <row r="17403">
          <cell r="K17403" t="str">
            <v>19490</v>
          </cell>
          <cell r="L17403" t="e">
            <v>#N/A</v>
          </cell>
        </row>
        <row r="17404">
          <cell r="K17404" t="str">
            <v>19490</v>
          </cell>
          <cell r="L17404" t="e">
            <v>#N/A</v>
          </cell>
        </row>
        <row r="17405">
          <cell r="K17405" t="str">
            <v>19490</v>
          </cell>
          <cell r="L17405" t="e">
            <v>#N/A</v>
          </cell>
        </row>
        <row r="17406">
          <cell r="K17406" t="str">
            <v>19490</v>
          </cell>
          <cell r="L17406" t="e">
            <v>#N/A</v>
          </cell>
        </row>
        <row r="17407">
          <cell r="K17407" t="str">
            <v>19490</v>
          </cell>
          <cell r="L17407" t="e">
            <v>#N/A</v>
          </cell>
        </row>
        <row r="17408">
          <cell r="K17408" t="str">
            <v>19490</v>
          </cell>
          <cell r="L17408" t="e">
            <v>#N/A</v>
          </cell>
        </row>
        <row r="17409">
          <cell r="K17409" t="str">
            <v>19490</v>
          </cell>
          <cell r="L17409" t="e">
            <v>#N/A</v>
          </cell>
        </row>
        <row r="17410">
          <cell r="K17410" t="str">
            <v>19493</v>
          </cell>
          <cell r="L17410" t="e">
            <v>#N/A</v>
          </cell>
        </row>
        <row r="17411">
          <cell r="K17411" t="str">
            <v>19493</v>
          </cell>
          <cell r="L17411" t="e">
            <v>#N/A</v>
          </cell>
        </row>
        <row r="17412">
          <cell r="K17412" t="str">
            <v>19323</v>
          </cell>
          <cell r="L17412" t="e">
            <v>#N/A</v>
          </cell>
        </row>
        <row r="17413">
          <cell r="K17413" t="str">
            <v>19323</v>
          </cell>
          <cell r="L17413" t="e">
            <v>#N/A</v>
          </cell>
        </row>
        <row r="17414">
          <cell r="K17414" t="str">
            <v>19323</v>
          </cell>
          <cell r="L17414" t="e">
            <v>#N/A</v>
          </cell>
        </row>
        <row r="17415">
          <cell r="K17415" t="str">
            <v>19323</v>
          </cell>
          <cell r="L17415" t="e">
            <v>#N/A</v>
          </cell>
        </row>
        <row r="17416">
          <cell r="K17416" t="str">
            <v>19323</v>
          </cell>
          <cell r="L17416" t="e">
            <v>#N/A</v>
          </cell>
        </row>
        <row r="17417">
          <cell r="K17417" t="str">
            <v>19323</v>
          </cell>
          <cell r="L17417" t="e">
            <v>#N/A</v>
          </cell>
        </row>
        <row r="17418">
          <cell r="K17418" t="str">
            <v>19323</v>
          </cell>
          <cell r="L17418" t="e">
            <v>#N/A</v>
          </cell>
        </row>
        <row r="17419">
          <cell r="K17419" t="str">
            <v>19323</v>
          </cell>
          <cell r="L17419" t="e">
            <v>#N/A</v>
          </cell>
        </row>
        <row r="17420">
          <cell r="K17420" t="str">
            <v>19323</v>
          </cell>
          <cell r="L17420" t="e">
            <v>#N/A</v>
          </cell>
        </row>
        <row r="17421">
          <cell r="K17421" t="str">
            <v>19323</v>
          </cell>
          <cell r="L17421" t="e">
            <v>#N/A</v>
          </cell>
        </row>
        <row r="17422">
          <cell r="K17422" t="str">
            <v>19323</v>
          </cell>
          <cell r="L17422" t="e">
            <v>#N/A</v>
          </cell>
        </row>
        <row r="17423">
          <cell r="K17423" t="str">
            <v>19323</v>
          </cell>
          <cell r="L17423" t="e">
            <v>#N/A</v>
          </cell>
        </row>
        <row r="17424">
          <cell r="K17424" t="str">
            <v>19323</v>
          </cell>
          <cell r="L17424" t="e">
            <v>#N/A</v>
          </cell>
        </row>
        <row r="17425">
          <cell r="K17425" t="str">
            <v>19323</v>
          </cell>
          <cell r="L17425" t="e">
            <v>#N/A</v>
          </cell>
        </row>
        <row r="17426">
          <cell r="K17426" t="str">
            <v>19323</v>
          </cell>
          <cell r="L17426" t="e">
            <v>#N/A</v>
          </cell>
        </row>
        <row r="17427">
          <cell r="K17427" t="str">
            <v>19323</v>
          </cell>
          <cell r="L17427" t="e">
            <v>#N/A</v>
          </cell>
        </row>
        <row r="17428">
          <cell r="K17428" t="str">
            <v>19323</v>
          </cell>
          <cell r="L17428" t="e">
            <v>#N/A</v>
          </cell>
        </row>
        <row r="17429">
          <cell r="K17429" t="str">
            <v>19323</v>
          </cell>
          <cell r="L17429" t="e">
            <v>#N/A</v>
          </cell>
        </row>
        <row r="17430">
          <cell r="K17430" t="str">
            <v>19323</v>
          </cell>
          <cell r="L17430" t="e">
            <v>#N/A</v>
          </cell>
        </row>
        <row r="17431">
          <cell r="K17431" t="str">
            <v>19323</v>
          </cell>
          <cell r="L17431" t="e">
            <v>#N/A</v>
          </cell>
        </row>
        <row r="17432">
          <cell r="K17432" t="str">
            <v>19290</v>
          </cell>
          <cell r="L17432" t="str">
            <v>CREATININA EN SUERO U OTROS FLUIDOS</v>
          </cell>
        </row>
        <row r="17433">
          <cell r="K17433" t="str">
            <v>19290</v>
          </cell>
          <cell r="L17433" t="str">
            <v>CREATININA EN SUERO U OTROS FLUIDOS</v>
          </cell>
        </row>
        <row r="17434">
          <cell r="K17434" t="str">
            <v>19290</v>
          </cell>
          <cell r="L17434" t="str">
            <v>CREATININA EN SUERO U OTROS FLUIDOS</v>
          </cell>
        </row>
        <row r="17435">
          <cell r="L17435" t="e">
            <v>#N/A</v>
          </cell>
        </row>
        <row r="17436">
          <cell r="L17436" t="e">
            <v>#N/A</v>
          </cell>
        </row>
        <row r="17437">
          <cell r="L17437" t="e">
            <v>#N/A</v>
          </cell>
        </row>
        <row r="17438">
          <cell r="L17438" t="e">
            <v>#N/A</v>
          </cell>
        </row>
        <row r="17439">
          <cell r="L17439" t="e">
            <v>#N/A</v>
          </cell>
        </row>
        <row r="17440">
          <cell r="L17440" t="str">
            <v>GLUCOSA CURVA DE TOLERANCIA</v>
          </cell>
        </row>
        <row r="17441">
          <cell r="L17441" t="str">
            <v>GLUCOSA CURVA DE TOLERANCIA</v>
          </cell>
        </row>
        <row r="17442">
          <cell r="L17442" t="str">
            <v>CUERPOS CETONICOS O CETONAS EN ORINA</v>
          </cell>
        </row>
        <row r="17443">
          <cell r="L17443" t="str">
            <v>CUERPOS CETONICOS O CETONAS EN ORINA</v>
          </cell>
        </row>
        <row r="17444">
          <cell r="L17444" t="e">
            <v>#N/A</v>
          </cell>
        </row>
        <row r="17445">
          <cell r="L17445" t="e">
            <v>#N/A</v>
          </cell>
        </row>
        <row r="17446">
          <cell r="L17446" t="e">
            <v>#N/A</v>
          </cell>
        </row>
        <row r="17447">
          <cell r="L17447" t="e">
            <v>#N/A</v>
          </cell>
        </row>
        <row r="17448">
          <cell r="L17448" t="e">
            <v>#N/A</v>
          </cell>
        </row>
        <row r="17449">
          <cell r="L17449" t="e">
            <v>#N/A</v>
          </cell>
        </row>
        <row r="17450">
          <cell r="L17450" t="e">
            <v>#N/A</v>
          </cell>
        </row>
        <row r="17451">
          <cell r="L17451" t="e">
            <v>#N/A</v>
          </cell>
        </row>
        <row r="17452">
          <cell r="L17452" t="e">
            <v>#N/A</v>
          </cell>
        </row>
        <row r="17453">
          <cell r="L17453" t="e">
            <v>#N/A</v>
          </cell>
        </row>
        <row r="17454">
          <cell r="L17454" t="e">
            <v>#N/A</v>
          </cell>
        </row>
        <row r="17455">
          <cell r="L17455" t="e">
            <v>#N/A</v>
          </cell>
        </row>
        <row r="17456">
          <cell r="L17456" t="e">
            <v>#N/A</v>
          </cell>
        </row>
        <row r="17457">
          <cell r="L17457" t="e">
            <v>#N/A</v>
          </cell>
        </row>
        <row r="17458">
          <cell r="K17458" t="str">
            <v>19357</v>
          </cell>
          <cell r="L17458" t="e">
            <v>#N/A</v>
          </cell>
        </row>
        <row r="17459">
          <cell r="K17459" t="str">
            <v>19357</v>
          </cell>
          <cell r="L17459" t="e">
            <v>#N/A</v>
          </cell>
        </row>
        <row r="17460">
          <cell r="K17460" t="str">
            <v>19852</v>
          </cell>
          <cell r="L17460" t="e">
            <v>#N/A</v>
          </cell>
        </row>
        <row r="17461">
          <cell r="K17461" t="str">
            <v>19852</v>
          </cell>
          <cell r="L17461" t="e">
            <v>#N/A</v>
          </cell>
        </row>
        <row r="17462">
          <cell r="K17462" t="str">
            <v>19852</v>
          </cell>
          <cell r="L17462" t="e">
            <v>#N/A</v>
          </cell>
        </row>
        <row r="17463">
          <cell r="K17463" t="str">
            <v>19852</v>
          </cell>
          <cell r="L17463" t="e">
            <v>#N/A</v>
          </cell>
        </row>
        <row r="17464">
          <cell r="L17464" t="e">
            <v>#N/A</v>
          </cell>
        </row>
        <row r="17465">
          <cell r="L17465" t="e">
            <v>#N/A</v>
          </cell>
        </row>
        <row r="17466">
          <cell r="L17466" t="e">
            <v>#N/A</v>
          </cell>
        </row>
        <row r="17467">
          <cell r="L17467" t="e">
            <v>#N/A</v>
          </cell>
        </row>
        <row r="17468">
          <cell r="K17468" t="str">
            <v>19892</v>
          </cell>
          <cell r="L17468" t="e">
            <v>#N/A</v>
          </cell>
        </row>
        <row r="17469">
          <cell r="K17469" t="str">
            <v>19892</v>
          </cell>
          <cell r="L17469" t="e">
            <v>#N/A</v>
          </cell>
        </row>
        <row r="17470">
          <cell r="L17470" t="e">
            <v>#N/A</v>
          </cell>
        </row>
        <row r="17471">
          <cell r="L17471" t="e">
            <v>#N/A</v>
          </cell>
        </row>
        <row r="17472">
          <cell r="K17472" t="str">
            <v>19025</v>
          </cell>
          <cell r="L17472" t="e">
            <v>#N/A</v>
          </cell>
        </row>
        <row r="17473">
          <cell r="K17473" t="str">
            <v>19025</v>
          </cell>
          <cell r="L17473" t="e">
            <v>#N/A</v>
          </cell>
        </row>
        <row r="17474">
          <cell r="K17474" t="str">
            <v>19292</v>
          </cell>
          <cell r="L17474" t="e">
            <v>#N/A</v>
          </cell>
        </row>
        <row r="17475">
          <cell r="K17475" t="str">
            <v>19292</v>
          </cell>
          <cell r="L17475" t="e">
            <v>#N/A</v>
          </cell>
        </row>
        <row r="17476">
          <cell r="K17476" t="str">
            <v>19447</v>
          </cell>
          <cell r="L17476" t="e">
            <v>#N/A</v>
          </cell>
        </row>
        <row r="17477">
          <cell r="K17477" t="str">
            <v>19447</v>
          </cell>
          <cell r="L17477" t="e">
            <v>#N/A</v>
          </cell>
        </row>
        <row r="17478">
          <cell r="K17478" t="str">
            <v>19389</v>
          </cell>
          <cell r="L17478" t="e">
            <v>#N/A</v>
          </cell>
        </row>
        <row r="17479">
          <cell r="K17479" t="str">
            <v>19389</v>
          </cell>
          <cell r="L17479" t="e">
            <v>#N/A</v>
          </cell>
        </row>
        <row r="17480">
          <cell r="K17480" t="str">
            <v>19694</v>
          </cell>
          <cell r="L17480" t="e">
            <v>#N/A</v>
          </cell>
        </row>
        <row r="17481">
          <cell r="K17481" t="str">
            <v>19694</v>
          </cell>
          <cell r="L17481" t="e">
            <v>#N/A</v>
          </cell>
        </row>
        <row r="17482">
          <cell r="K17482" t="str">
            <v>19802</v>
          </cell>
          <cell r="L17482" t="e">
            <v>#N/A</v>
          </cell>
        </row>
        <row r="17483">
          <cell r="K17483" t="str">
            <v>19802</v>
          </cell>
          <cell r="L17483" t="e">
            <v>#N/A</v>
          </cell>
        </row>
        <row r="17484">
          <cell r="K17484" t="str">
            <v>19802</v>
          </cell>
          <cell r="L17484" t="e">
            <v>#N/A</v>
          </cell>
        </row>
        <row r="17485">
          <cell r="K17485" t="str">
            <v>19802</v>
          </cell>
          <cell r="L17485" t="e">
            <v>#N/A</v>
          </cell>
        </row>
        <row r="17486">
          <cell r="L17486" t="e">
            <v>#N/A</v>
          </cell>
        </row>
        <row r="17487">
          <cell r="L17487" t="e">
            <v>#N/A</v>
          </cell>
        </row>
        <row r="17488">
          <cell r="K17488" t="str">
            <v>19291</v>
          </cell>
          <cell r="L17488" t="e">
            <v>#N/A</v>
          </cell>
        </row>
        <row r="17489">
          <cell r="K17489" t="str">
            <v>19291</v>
          </cell>
          <cell r="L17489" t="e">
            <v>#N/A</v>
          </cell>
        </row>
        <row r="17490">
          <cell r="K17490" t="str">
            <v>19291</v>
          </cell>
          <cell r="L17490" t="e">
            <v>#N/A</v>
          </cell>
        </row>
        <row r="17491">
          <cell r="K17491" t="str">
            <v>19291</v>
          </cell>
          <cell r="L17491" t="e">
            <v>#N/A</v>
          </cell>
        </row>
        <row r="17492">
          <cell r="K17492" t="str">
            <v>19291</v>
          </cell>
          <cell r="L17492" t="e">
            <v>#N/A</v>
          </cell>
        </row>
        <row r="17493">
          <cell r="K17493" t="str">
            <v>19291</v>
          </cell>
          <cell r="L17493" t="e">
            <v>#N/A</v>
          </cell>
        </row>
        <row r="17494">
          <cell r="K17494" t="str">
            <v>19803</v>
          </cell>
          <cell r="L17494" t="e">
            <v>#N/A</v>
          </cell>
        </row>
        <row r="17495">
          <cell r="K17495" t="str">
            <v>19803</v>
          </cell>
          <cell r="L17495" t="e">
            <v>#N/A</v>
          </cell>
        </row>
        <row r="17496">
          <cell r="K17496" t="str">
            <v>19291</v>
          </cell>
          <cell r="L17496" t="e">
            <v>#N/A</v>
          </cell>
        </row>
        <row r="17497">
          <cell r="K17497" t="str">
            <v>19291</v>
          </cell>
          <cell r="L17497" t="e">
            <v>#N/A</v>
          </cell>
        </row>
        <row r="17498">
          <cell r="K17498" t="str">
            <v>19291</v>
          </cell>
          <cell r="L17498" t="e">
            <v>#N/A</v>
          </cell>
        </row>
        <row r="17499">
          <cell r="K17499" t="str">
            <v>19291</v>
          </cell>
          <cell r="L17499" t="e">
            <v>#N/A</v>
          </cell>
        </row>
        <row r="17500">
          <cell r="K17500" t="str">
            <v>19291</v>
          </cell>
          <cell r="L17500" t="e">
            <v>#N/A</v>
          </cell>
        </row>
        <row r="17501">
          <cell r="K17501" t="str">
            <v>19291</v>
          </cell>
          <cell r="L17501" t="e">
            <v>#N/A</v>
          </cell>
        </row>
        <row r="17502">
          <cell r="K17502" t="str">
            <v>19291</v>
          </cell>
          <cell r="L17502" t="e">
            <v>#N/A</v>
          </cell>
        </row>
        <row r="17503">
          <cell r="K17503" t="str">
            <v>19291</v>
          </cell>
          <cell r="L17503" t="e">
            <v>#N/A</v>
          </cell>
        </row>
        <row r="17504">
          <cell r="L17504" t="e">
            <v>#N/A</v>
          </cell>
        </row>
        <row r="17505">
          <cell r="L17505" t="e">
            <v>#N/A</v>
          </cell>
        </row>
        <row r="17506">
          <cell r="K17506" t="str">
            <v>19803</v>
          </cell>
          <cell r="L17506" t="e">
            <v>#N/A</v>
          </cell>
        </row>
        <row r="17507">
          <cell r="K17507" t="str">
            <v>19803</v>
          </cell>
          <cell r="L17507" t="e">
            <v>#N/A</v>
          </cell>
        </row>
        <row r="17508">
          <cell r="L17508" t="e">
            <v>#N/A</v>
          </cell>
        </row>
        <row r="17509">
          <cell r="L17509" t="e">
            <v>#N/A</v>
          </cell>
        </row>
        <row r="17510">
          <cell r="L17510" t="e">
            <v>#N/A</v>
          </cell>
        </row>
        <row r="17511">
          <cell r="L17511" t="e">
            <v>#N/A</v>
          </cell>
        </row>
        <row r="17512">
          <cell r="K17512" t="str">
            <v>19279</v>
          </cell>
          <cell r="L17512" t="e">
            <v>#N/A</v>
          </cell>
        </row>
        <row r="17513">
          <cell r="K17513" t="str">
            <v>19279</v>
          </cell>
          <cell r="L17513" t="e">
            <v>#N/A</v>
          </cell>
        </row>
        <row r="17514">
          <cell r="K17514" t="str">
            <v>19279</v>
          </cell>
          <cell r="L17514" t="e">
            <v>#N/A</v>
          </cell>
        </row>
        <row r="17515">
          <cell r="K17515" t="str">
            <v>19279</v>
          </cell>
          <cell r="L17515" t="e">
            <v>#N/A</v>
          </cell>
        </row>
        <row r="17516">
          <cell r="K17516" t="str">
            <v>19279</v>
          </cell>
          <cell r="L17516" t="e">
            <v>#N/A</v>
          </cell>
        </row>
        <row r="17517">
          <cell r="K17517" t="str">
            <v>19279</v>
          </cell>
          <cell r="L17517" t="e">
            <v>#N/A</v>
          </cell>
        </row>
        <row r="17518">
          <cell r="K17518" t="str">
            <v>19380</v>
          </cell>
          <cell r="L17518" t="e">
            <v>#N/A</v>
          </cell>
        </row>
        <row r="17519">
          <cell r="K17519" t="str">
            <v>19380</v>
          </cell>
          <cell r="L17519" t="e">
            <v>#N/A</v>
          </cell>
        </row>
        <row r="17520">
          <cell r="K17520" t="str">
            <v>19799</v>
          </cell>
          <cell r="L17520" t="e">
            <v>#N/A</v>
          </cell>
        </row>
        <row r="17521">
          <cell r="K17521" t="str">
            <v>19799</v>
          </cell>
          <cell r="L17521" t="e">
            <v>#N/A</v>
          </cell>
        </row>
        <row r="17522">
          <cell r="L17522" t="e">
            <v>#N/A</v>
          </cell>
        </row>
        <row r="17523">
          <cell r="L17523" t="e">
            <v>#N/A</v>
          </cell>
        </row>
        <row r="17524">
          <cell r="L17524" t="e">
            <v>#N/A</v>
          </cell>
        </row>
        <row r="17525">
          <cell r="L17525" t="e">
            <v>#N/A</v>
          </cell>
        </row>
        <row r="17526">
          <cell r="L17526" t="e">
            <v>#N/A</v>
          </cell>
        </row>
        <row r="17527">
          <cell r="L17527" t="e">
            <v>#N/A</v>
          </cell>
        </row>
        <row r="17528">
          <cell r="L17528" t="e">
            <v>#N/A</v>
          </cell>
        </row>
        <row r="17529">
          <cell r="L17529" t="e">
            <v>#N/A</v>
          </cell>
        </row>
        <row r="17530">
          <cell r="L17530" t="e">
            <v>#N/A</v>
          </cell>
        </row>
        <row r="17531">
          <cell r="L17531" t="e">
            <v>#N/A</v>
          </cell>
        </row>
        <row r="17532">
          <cell r="K17532" t="str">
            <v>19070</v>
          </cell>
          <cell r="L17532" t="e">
            <v>#N/A</v>
          </cell>
        </row>
        <row r="17533">
          <cell r="K17533" t="str">
            <v>19070</v>
          </cell>
          <cell r="L17533" t="e">
            <v>#N/A</v>
          </cell>
        </row>
        <row r="17534">
          <cell r="K17534" t="str">
            <v>19380</v>
          </cell>
          <cell r="L17534" t="e">
            <v>#N/A</v>
          </cell>
        </row>
        <row r="17535">
          <cell r="K17535" t="str">
            <v>19380</v>
          </cell>
          <cell r="L17535" t="e">
            <v>#N/A</v>
          </cell>
        </row>
        <row r="17536">
          <cell r="K17536" t="str">
            <v>19386</v>
          </cell>
          <cell r="L17536" t="e">
            <v>#N/A</v>
          </cell>
        </row>
        <row r="17537">
          <cell r="K17537" t="str">
            <v>19386</v>
          </cell>
          <cell r="L17537" t="e">
            <v>#N/A</v>
          </cell>
        </row>
        <row r="17538">
          <cell r="K17538" t="str">
            <v>19386</v>
          </cell>
          <cell r="L17538" t="e">
            <v>#N/A</v>
          </cell>
        </row>
        <row r="17539">
          <cell r="K17539" t="str">
            <v>19386</v>
          </cell>
          <cell r="L17539" t="e">
            <v>#N/A</v>
          </cell>
        </row>
        <row r="17540">
          <cell r="K17540" t="str">
            <v>19387</v>
          </cell>
          <cell r="L17540" t="e">
            <v>#N/A</v>
          </cell>
        </row>
        <row r="17541">
          <cell r="K17541" t="str">
            <v>19387</v>
          </cell>
          <cell r="L17541" t="e">
            <v>#N/A</v>
          </cell>
        </row>
        <row r="17542">
          <cell r="L17542" t="e">
            <v>#N/A</v>
          </cell>
        </row>
        <row r="17543">
          <cell r="L17543" t="e">
            <v>#N/A</v>
          </cell>
        </row>
        <row r="17544">
          <cell r="K17544" t="str">
            <v>19353</v>
          </cell>
          <cell r="L17544" t="str">
            <v>GONADOTROPINA CORIONICA SUBUNIDAD BETA CUALITATIVA PRUEBA DE EMBARAZO EN ORINA O SUERO</v>
          </cell>
        </row>
        <row r="17545">
          <cell r="K17545" t="str">
            <v>19353</v>
          </cell>
          <cell r="L17545" t="str">
            <v>GONADOTROPINA CORIONICA SUBUNIDAD BETA CUALITATIVA PRUEBA DE EMBARAZO EN ORINA O SUERO</v>
          </cell>
        </row>
        <row r="17546">
          <cell r="K17546" t="str">
            <v>19799</v>
          </cell>
          <cell r="L17546" t="e">
            <v>#N/A</v>
          </cell>
        </row>
        <row r="17547">
          <cell r="K17547" t="str">
            <v>19799</v>
          </cell>
          <cell r="L17547" t="e">
            <v>#N/A</v>
          </cell>
        </row>
        <row r="17548">
          <cell r="K17548" t="str">
            <v>19798</v>
          </cell>
          <cell r="L17548" t="e">
            <v>#N/A</v>
          </cell>
        </row>
        <row r="17549">
          <cell r="K17549" t="str">
            <v>19798</v>
          </cell>
          <cell r="L17549" t="e">
            <v>#N/A</v>
          </cell>
        </row>
        <row r="17550">
          <cell r="K17550" t="str">
            <v>19798</v>
          </cell>
          <cell r="L17550" t="e">
            <v>#N/A</v>
          </cell>
        </row>
        <row r="17551">
          <cell r="K17551" t="str">
            <v>19798</v>
          </cell>
          <cell r="L17551" t="e">
            <v>#N/A</v>
          </cell>
        </row>
        <row r="17552">
          <cell r="K17552" t="str">
            <v>19905</v>
          </cell>
          <cell r="L17552" t="e">
            <v>#N/A</v>
          </cell>
        </row>
        <row r="17553">
          <cell r="K17553" t="str">
            <v>19905</v>
          </cell>
          <cell r="L17553" t="e">
            <v>#N/A</v>
          </cell>
        </row>
        <row r="17554">
          <cell r="K17554" t="str">
            <v>19907</v>
          </cell>
          <cell r="L17554" t="e">
            <v>#N/A</v>
          </cell>
        </row>
        <row r="17555">
          <cell r="K17555" t="str">
            <v>19907</v>
          </cell>
          <cell r="L17555" t="e">
            <v>#N/A</v>
          </cell>
        </row>
        <row r="17556">
          <cell r="L17556" t="e">
            <v>#N/A</v>
          </cell>
        </row>
        <row r="17557">
          <cell r="L17557" t="e">
            <v>#N/A</v>
          </cell>
        </row>
        <row r="17558">
          <cell r="L17558" t="e">
            <v>#N/A</v>
          </cell>
        </row>
        <row r="17559">
          <cell r="L17559" t="e">
            <v>#N/A</v>
          </cell>
        </row>
        <row r="17560">
          <cell r="L17560" t="e">
            <v>#N/A</v>
          </cell>
        </row>
        <row r="17561">
          <cell r="L17561" t="e">
            <v>#N/A</v>
          </cell>
        </row>
        <row r="17562">
          <cell r="L17562" t="e">
            <v>#N/A</v>
          </cell>
        </row>
        <row r="17563">
          <cell r="L17563" t="e">
            <v>#N/A</v>
          </cell>
        </row>
        <row r="17564">
          <cell r="K17564" t="str">
            <v>19488</v>
          </cell>
          <cell r="L17564" t="e">
            <v>#N/A</v>
          </cell>
        </row>
        <row r="17565">
          <cell r="K17565" t="str">
            <v>19488</v>
          </cell>
          <cell r="L17565" t="e">
            <v>#N/A</v>
          </cell>
        </row>
        <row r="17566">
          <cell r="K17566" t="str">
            <v>19611</v>
          </cell>
          <cell r="L17566" t="e">
            <v>#N/A</v>
          </cell>
        </row>
        <row r="17567">
          <cell r="K17567" t="str">
            <v>19611</v>
          </cell>
          <cell r="L17567" t="e">
            <v>#N/A</v>
          </cell>
        </row>
        <row r="17568">
          <cell r="K17568" t="str">
            <v>19611</v>
          </cell>
          <cell r="L17568" t="e">
            <v>#N/A</v>
          </cell>
        </row>
        <row r="17569">
          <cell r="K17569" t="str">
            <v>19611</v>
          </cell>
          <cell r="L17569" t="e">
            <v>#N/A</v>
          </cell>
        </row>
        <row r="17570">
          <cell r="K17570" t="str">
            <v>19611</v>
          </cell>
          <cell r="L17570" t="e">
            <v>#N/A</v>
          </cell>
        </row>
        <row r="17571">
          <cell r="K17571" t="str">
            <v>19611</v>
          </cell>
          <cell r="L17571" t="e">
            <v>#N/A</v>
          </cell>
        </row>
        <row r="17572">
          <cell r="K17572" t="str">
            <v>19611</v>
          </cell>
          <cell r="L17572" t="e">
            <v>#N/A</v>
          </cell>
        </row>
        <row r="17573">
          <cell r="K17573" t="str">
            <v>19611</v>
          </cell>
          <cell r="L17573" t="e">
            <v>#N/A</v>
          </cell>
        </row>
        <row r="17574">
          <cell r="K17574" t="str">
            <v>19576</v>
          </cell>
          <cell r="L17574" t="e">
            <v>#N/A</v>
          </cell>
        </row>
        <row r="17575">
          <cell r="K17575" t="str">
            <v>19576</v>
          </cell>
          <cell r="L17575" t="e">
            <v>#N/A</v>
          </cell>
        </row>
        <row r="17576">
          <cell r="L17576" t="e">
            <v>#N/A</v>
          </cell>
        </row>
        <row r="17577">
          <cell r="L17577" t="e">
            <v>#N/A</v>
          </cell>
        </row>
        <row r="17578">
          <cell r="L17578" t="e">
            <v>#N/A</v>
          </cell>
        </row>
        <row r="17579">
          <cell r="L17579" t="e">
            <v>#N/A</v>
          </cell>
        </row>
        <row r="17580">
          <cell r="L17580" t="e">
            <v>#N/A</v>
          </cell>
        </row>
        <row r="17581">
          <cell r="L17581" t="e">
            <v>#N/A</v>
          </cell>
        </row>
        <row r="17582">
          <cell r="L17582" t="e">
            <v>#N/A</v>
          </cell>
        </row>
        <row r="17583">
          <cell r="L17583" t="e">
            <v>#N/A</v>
          </cell>
        </row>
        <row r="17584">
          <cell r="K17584" t="str">
            <v>19611</v>
          </cell>
          <cell r="L17584" t="e">
            <v>#N/A</v>
          </cell>
        </row>
        <row r="17585">
          <cell r="K17585" t="str">
            <v>19611</v>
          </cell>
          <cell r="L17585" t="e">
            <v>#N/A</v>
          </cell>
        </row>
        <row r="17586">
          <cell r="K17586" t="str">
            <v>19611</v>
          </cell>
          <cell r="L17586" t="e">
            <v>#N/A</v>
          </cell>
        </row>
        <row r="17587">
          <cell r="K17587" t="str">
            <v>19611</v>
          </cell>
          <cell r="L17587" t="e">
            <v>#N/A</v>
          </cell>
        </row>
        <row r="17588">
          <cell r="K17588" t="str">
            <v>19611</v>
          </cell>
          <cell r="L17588" t="e">
            <v>#N/A</v>
          </cell>
        </row>
        <row r="17589">
          <cell r="K17589" t="str">
            <v>19611</v>
          </cell>
          <cell r="L17589" t="e">
            <v>#N/A</v>
          </cell>
        </row>
        <row r="17590">
          <cell r="K17590" t="str">
            <v>19611</v>
          </cell>
          <cell r="L17590" t="e">
            <v>#N/A</v>
          </cell>
        </row>
        <row r="17591">
          <cell r="K17591" t="str">
            <v>19611</v>
          </cell>
          <cell r="L17591" t="e">
            <v>#N/A</v>
          </cell>
        </row>
        <row r="17592">
          <cell r="K17592" t="str">
            <v>19611</v>
          </cell>
          <cell r="L17592" t="e">
            <v>#N/A</v>
          </cell>
        </row>
        <row r="17593">
          <cell r="K17593" t="str">
            <v>19611</v>
          </cell>
          <cell r="L17593" t="e">
            <v>#N/A</v>
          </cell>
        </row>
        <row r="17594">
          <cell r="K17594" t="str">
            <v>19611</v>
          </cell>
          <cell r="L17594" t="e">
            <v>#N/A</v>
          </cell>
        </row>
        <row r="17595">
          <cell r="K17595" t="str">
            <v>19611</v>
          </cell>
          <cell r="L17595" t="e">
            <v>#N/A</v>
          </cell>
        </row>
        <row r="17596">
          <cell r="K17596" t="str">
            <v>19611</v>
          </cell>
          <cell r="L17596" t="e">
            <v>#N/A</v>
          </cell>
        </row>
        <row r="17597">
          <cell r="K17597" t="str">
            <v>19611</v>
          </cell>
          <cell r="L17597" t="e">
            <v>#N/A</v>
          </cell>
        </row>
        <row r="17598">
          <cell r="K17598" t="str">
            <v>19611</v>
          </cell>
          <cell r="L17598" t="e">
            <v>#N/A</v>
          </cell>
        </row>
        <row r="17599">
          <cell r="K17599" t="str">
            <v>19611</v>
          </cell>
          <cell r="L17599" t="e">
            <v>#N/A</v>
          </cell>
        </row>
        <row r="17600">
          <cell r="L17600" t="e">
            <v>#N/A</v>
          </cell>
        </row>
        <row r="17601">
          <cell r="L17601" t="e">
            <v>#N/A</v>
          </cell>
        </row>
        <row r="17602">
          <cell r="K17602" t="str">
            <v>19352</v>
          </cell>
          <cell r="L17602" t="e">
            <v>#N/A</v>
          </cell>
        </row>
        <row r="17603">
          <cell r="K17603" t="str">
            <v>19352</v>
          </cell>
          <cell r="L17603" t="e">
            <v>#N/A</v>
          </cell>
        </row>
        <row r="17604">
          <cell r="L17604" t="e">
            <v>#N/A</v>
          </cell>
        </row>
        <row r="17605">
          <cell r="L17605" t="e">
            <v>#N/A</v>
          </cell>
        </row>
        <row r="17606">
          <cell r="K17606" t="str">
            <v>19045</v>
          </cell>
          <cell r="L17606" t="e">
            <v>#N/A</v>
          </cell>
        </row>
        <row r="17607">
          <cell r="K17607" t="str">
            <v>19045</v>
          </cell>
          <cell r="L17607" t="e">
            <v>#N/A</v>
          </cell>
        </row>
        <row r="17608">
          <cell r="K17608" t="str">
            <v>19045</v>
          </cell>
          <cell r="L17608" t="e">
            <v>#N/A</v>
          </cell>
        </row>
        <row r="17609">
          <cell r="K17609" t="str">
            <v>19045</v>
          </cell>
          <cell r="L17609" t="e">
            <v>#N/A</v>
          </cell>
        </row>
        <row r="17610">
          <cell r="L17610" t="e">
            <v>#N/A</v>
          </cell>
        </row>
        <row r="17611">
          <cell r="L17611" t="e">
            <v>#N/A</v>
          </cell>
        </row>
        <row r="17612">
          <cell r="K17612" t="str">
            <v>19376</v>
          </cell>
          <cell r="L17612" t="e">
            <v>#N/A</v>
          </cell>
        </row>
        <row r="17613">
          <cell r="K17613" t="str">
            <v>19376</v>
          </cell>
          <cell r="L17613" t="e">
            <v>#N/A</v>
          </cell>
        </row>
        <row r="17614">
          <cell r="K17614" t="str">
            <v>19278</v>
          </cell>
          <cell r="L17614" t="e">
            <v>#N/A</v>
          </cell>
        </row>
        <row r="17615">
          <cell r="K17615" t="str">
            <v>19278</v>
          </cell>
          <cell r="L17615" t="e">
            <v>#N/A</v>
          </cell>
        </row>
        <row r="17616">
          <cell r="K17616" t="str">
            <v>19278</v>
          </cell>
          <cell r="L17616" t="e">
            <v>#N/A</v>
          </cell>
        </row>
        <row r="17617">
          <cell r="K17617" t="str">
            <v>19278</v>
          </cell>
          <cell r="L17617" t="e">
            <v>#N/A</v>
          </cell>
        </row>
        <row r="17618">
          <cell r="K17618" t="str">
            <v>19278</v>
          </cell>
          <cell r="L17618" t="e">
            <v>#N/A</v>
          </cell>
        </row>
        <row r="17619">
          <cell r="K17619" t="str">
            <v>19278</v>
          </cell>
          <cell r="L17619" t="e">
            <v>#N/A</v>
          </cell>
        </row>
        <row r="17620">
          <cell r="K17620" t="str">
            <v>19326</v>
          </cell>
          <cell r="L17620" t="e">
            <v>#N/A</v>
          </cell>
        </row>
        <row r="17621">
          <cell r="K17621" t="str">
            <v>19326</v>
          </cell>
          <cell r="L17621" t="e">
            <v>#N/A</v>
          </cell>
        </row>
        <row r="17622">
          <cell r="K17622" t="str">
            <v>19327</v>
          </cell>
          <cell r="L17622" t="e">
            <v>#N/A</v>
          </cell>
        </row>
        <row r="17623">
          <cell r="K17623" t="str">
            <v>19327</v>
          </cell>
          <cell r="L17623" t="e">
            <v>#N/A</v>
          </cell>
        </row>
        <row r="17624">
          <cell r="K17624" t="str">
            <v>19327</v>
          </cell>
          <cell r="L17624" t="e">
            <v>#N/A</v>
          </cell>
        </row>
        <row r="17625">
          <cell r="K17625" t="str">
            <v>19327</v>
          </cell>
          <cell r="L17625" t="e">
            <v>#N/A</v>
          </cell>
        </row>
        <row r="17626">
          <cell r="K17626" t="str">
            <v>19277</v>
          </cell>
          <cell r="L17626" t="e">
            <v>#N/A</v>
          </cell>
        </row>
        <row r="17627">
          <cell r="K17627" t="str">
            <v>19277</v>
          </cell>
          <cell r="L17627" t="e">
            <v>#N/A</v>
          </cell>
        </row>
        <row r="17628">
          <cell r="K17628" t="str">
            <v>19278</v>
          </cell>
          <cell r="L17628" t="e">
            <v>#N/A</v>
          </cell>
        </row>
        <row r="17629">
          <cell r="K17629" t="str">
            <v>19278</v>
          </cell>
          <cell r="L17629" t="e">
            <v>#N/A</v>
          </cell>
        </row>
        <row r="17630">
          <cell r="K17630" t="str">
            <v>19278</v>
          </cell>
          <cell r="L17630" t="e">
            <v>#N/A</v>
          </cell>
        </row>
        <row r="17631">
          <cell r="K17631" t="str">
            <v>19278</v>
          </cell>
          <cell r="L17631" t="e">
            <v>#N/A</v>
          </cell>
        </row>
        <row r="17632">
          <cell r="K17632" t="str">
            <v>19376</v>
          </cell>
          <cell r="L17632" t="e">
            <v>#N/A</v>
          </cell>
        </row>
        <row r="17633">
          <cell r="K17633" t="str">
            <v>19376</v>
          </cell>
          <cell r="L17633" t="e">
            <v>#N/A</v>
          </cell>
        </row>
        <row r="17634">
          <cell r="L17634" t="e">
            <v>#N/A</v>
          </cell>
        </row>
        <row r="17635">
          <cell r="L17635" t="e">
            <v>#N/A</v>
          </cell>
        </row>
        <row r="17636">
          <cell r="K17636" t="str">
            <v>19487</v>
          </cell>
          <cell r="L17636" t="e">
            <v>#N/A</v>
          </cell>
        </row>
        <row r="17637">
          <cell r="K17637" t="str">
            <v>19487</v>
          </cell>
          <cell r="L17637" t="e">
            <v>#N/A</v>
          </cell>
        </row>
        <row r="17638">
          <cell r="K17638" t="str">
            <v>19911</v>
          </cell>
          <cell r="L17638" t="e">
            <v>#N/A</v>
          </cell>
        </row>
        <row r="17639">
          <cell r="K17639" t="str">
            <v>19911</v>
          </cell>
          <cell r="L17639" t="e">
            <v>#N/A</v>
          </cell>
        </row>
        <row r="17640">
          <cell r="K17640" t="str">
            <v>19910</v>
          </cell>
          <cell r="L17640" t="e">
            <v>#N/A</v>
          </cell>
        </row>
        <row r="17641">
          <cell r="K17641" t="str">
            <v>19910</v>
          </cell>
          <cell r="L17641" t="e">
            <v>#N/A</v>
          </cell>
        </row>
        <row r="17642">
          <cell r="K17642" t="str">
            <v>19910</v>
          </cell>
          <cell r="L17642" t="e">
            <v>#N/A</v>
          </cell>
        </row>
        <row r="17643">
          <cell r="K17643" t="str">
            <v>19911</v>
          </cell>
          <cell r="L17643" t="e">
            <v>#N/A</v>
          </cell>
        </row>
        <row r="17644">
          <cell r="K17644" t="str">
            <v>19911</v>
          </cell>
          <cell r="L17644" t="e">
            <v>#N/A</v>
          </cell>
        </row>
        <row r="17645">
          <cell r="K17645" t="str">
            <v>19960</v>
          </cell>
          <cell r="L17645" t="e">
            <v>#N/A</v>
          </cell>
        </row>
        <row r="17646">
          <cell r="K17646" t="str">
            <v>19960</v>
          </cell>
          <cell r="L17646" t="e">
            <v>#N/A</v>
          </cell>
        </row>
        <row r="17647">
          <cell r="K17647" t="str">
            <v>19960</v>
          </cell>
          <cell r="L17647" t="e">
            <v>#N/A</v>
          </cell>
        </row>
        <row r="17648">
          <cell r="K17648" t="str">
            <v>19960</v>
          </cell>
          <cell r="L17648" t="e">
            <v>#N/A</v>
          </cell>
        </row>
        <row r="17649">
          <cell r="K17649" t="str">
            <v>19960</v>
          </cell>
          <cell r="L17649" t="e">
            <v>#N/A</v>
          </cell>
        </row>
        <row r="17650">
          <cell r="K17650" t="str">
            <v>19960</v>
          </cell>
          <cell r="L17650" t="e">
            <v>#N/A</v>
          </cell>
        </row>
        <row r="17651">
          <cell r="K17651" t="str">
            <v>19960</v>
          </cell>
          <cell r="L17651" t="e">
            <v>#N/A</v>
          </cell>
        </row>
        <row r="17652">
          <cell r="K17652" t="str">
            <v>19960</v>
          </cell>
          <cell r="L17652" t="e">
            <v>#N/A</v>
          </cell>
        </row>
        <row r="17653">
          <cell r="K17653" t="str">
            <v>19960</v>
          </cell>
          <cell r="L17653" t="e">
            <v>#N/A</v>
          </cell>
        </row>
        <row r="17654">
          <cell r="K17654" t="str">
            <v>19960</v>
          </cell>
          <cell r="L17654" t="e">
            <v>#N/A</v>
          </cell>
        </row>
        <row r="17655">
          <cell r="K17655" t="str">
            <v>19960</v>
          </cell>
          <cell r="L17655" t="e">
            <v>#N/A</v>
          </cell>
        </row>
        <row r="17656">
          <cell r="K17656" t="str">
            <v>19960</v>
          </cell>
          <cell r="L17656" t="e">
            <v>#N/A</v>
          </cell>
        </row>
        <row r="17657">
          <cell r="K17657" t="str">
            <v>19774</v>
          </cell>
          <cell r="L17657" t="e">
            <v>#N/A</v>
          </cell>
        </row>
        <row r="17658">
          <cell r="K17658" t="str">
            <v>19774</v>
          </cell>
          <cell r="L17658" t="e">
            <v>#N/A</v>
          </cell>
        </row>
        <row r="17659">
          <cell r="K17659" t="str">
            <v>19774</v>
          </cell>
          <cell r="L17659" t="e">
            <v>#N/A</v>
          </cell>
        </row>
        <row r="17660">
          <cell r="K17660" t="str">
            <v>19774</v>
          </cell>
          <cell r="L17660" t="e">
            <v>#N/A</v>
          </cell>
        </row>
        <row r="17661">
          <cell r="K17661" t="str">
            <v>19774</v>
          </cell>
          <cell r="L17661" t="e">
            <v>#N/A</v>
          </cell>
        </row>
        <row r="17662">
          <cell r="K17662" t="str">
            <v>19774</v>
          </cell>
          <cell r="L17662" t="e">
            <v>#N/A</v>
          </cell>
        </row>
        <row r="17663">
          <cell r="K17663" t="str">
            <v>19774</v>
          </cell>
          <cell r="L17663" t="e">
            <v>#N/A</v>
          </cell>
        </row>
        <row r="17664">
          <cell r="K17664" t="str">
            <v>19774</v>
          </cell>
          <cell r="L17664" t="e">
            <v>#N/A</v>
          </cell>
        </row>
        <row r="17665">
          <cell r="K17665" t="str">
            <v>19911</v>
          </cell>
          <cell r="L17665" t="e">
            <v>#N/A</v>
          </cell>
        </row>
        <row r="17666">
          <cell r="K17666" t="str">
            <v>19911</v>
          </cell>
          <cell r="L17666" t="e">
            <v>#N/A</v>
          </cell>
        </row>
        <row r="17667">
          <cell r="K17667" t="str">
            <v>19948</v>
          </cell>
          <cell r="L17667" t="e">
            <v>#N/A</v>
          </cell>
        </row>
        <row r="17668">
          <cell r="K17668" t="str">
            <v>19948</v>
          </cell>
          <cell r="L17668" t="e">
            <v>#N/A</v>
          </cell>
        </row>
        <row r="17669">
          <cell r="K17669" t="str">
            <v>19917</v>
          </cell>
          <cell r="L17669" t="e">
            <v>#N/A</v>
          </cell>
        </row>
        <row r="17670">
          <cell r="K17670" t="str">
            <v>19917</v>
          </cell>
          <cell r="L17670" t="e">
            <v>#N/A</v>
          </cell>
        </row>
        <row r="17671">
          <cell r="K17671" t="str">
            <v>19916</v>
          </cell>
          <cell r="L17671" t="e">
            <v>#N/A</v>
          </cell>
        </row>
        <row r="17672">
          <cell r="K17672" t="str">
            <v>19916</v>
          </cell>
          <cell r="L17672" t="e">
            <v>#N/A</v>
          </cell>
        </row>
        <row r="17673">
          <cell r="K17673" t="str">
            <v>19951</v>
          </cell>
          <cell r="L17673" t="e">
            <v>#N/A</v>
          </cell>
        </row>
        <row r="17674">
          <cell r="K17674" t="str">
            <v>19951</v>
          </cell>
          <cell r="L17674" t="e">
            <v>#N/A</v>
          </cell>
        </row>
        <row r="17675">
          <cell r="K17675" t="str">
            <v>19948</v>
          </cell>
          <cell r="L17675" t="e">
            <v>#N/A</v>
          </cell>
        </row>
        <row r="17676">
          <cell r="K17676" t="str">
            <v>19948</v>
          </cell>
          <cell r="L17676" t="e">
            <v>#N/A</v>
          </cell>
        </row>
        <row r="17677">
          <cell r="K17677" t="str">
            <v>19948</v>
          </cell>
          <cell r="L17677" t="e">
            <v>#N/A</v>
          </cell>
        </row>
        <row r="17678">
          <cell r="K17678" t="str">
            <v>19948</v>
          </cell>
          <cell r="L17678" t="e">
            <v>#N/A</v>
          </cell>
        </row>
        <row r="17679">
          <cell r="K17679" t="str">
            <v>19916</v>
          </cell>
          <cell r="L17679" t="e">
            <v>#N/A</v>
          </cell>
        </row>
        <row r="17680">
          <cell r="K17680" t="str">
            <v>19916</v>
          </cell>
          <cell r="L17680" t="e">
            <v>#N/A</v>
          </cell>
        </row>
        <row r="17681">
          <cell r="K17681" t="str">
            <v>19948</v>
          </cell>
          <cell r="L17681" t="e">
            <v>#N/A</v>
          </cell>
        </row>
        <row r="17682">
          <cell r="K17682" t="str">
            <v>19948</v>
          </cell>
          <cell r="L17682" t="e">
            <v>#N/A</v>
          </cell>
        </row>
        <row r="17683">
          <cell r="L17683" t="e">
            <v>#N/A</v>
          </cell>
        </row>
        <row r="17684">
          <cell r="L17684" t="e">
            <v>#N/A</v>
          </cell>
        </row>
        <row r="17685">
          <cell r="L17685" t="e">
            <v>#N/A</v>
          </cell>
        </row>
        <row r="17686">
          <cell r="L17686" t="e">
            <v>#N/A</v>
          </cell>
        </row>
        <row r="17687">
          <cell r="K17687" t="str">
            <v>19650</v>
          </cell>
          <cell r="L17687" t="e">
            <v>#N/A</v>
          </cell>
        </row>
        <row r="17688">
          <cell r="K17688" t="str">
            <v>19650</v>
          </cell>
          <cell r="L17688" t="e">
            <v>#N/A</v>
          </cell>
        </row>
        <row r="17689">
          <cell r="K17689" t="str">
            <v>19650</v>
          </cell>
          <cell r="L17689" t="e">
            <v>#N/A</v>
          </cell>
        </row>
        <row r="17690">
          <cell r="K17690" t="str">
            <v>19650</v>
          </cell>
          <cell r="L17690" t="e">
            <v>#N/A</v>
          </cell>
        </row>
        <row r="17691">
          <cell r="K17691" t="str">
            <v>19742</v>
          </cell>
          <cell r="L17691" t="e">
            <v>#N/A</v>
          </cell>
        </row>
        <row r="17692">
          <cell r="K17692" t="str">
            <v>19742</v>
          </cell>
          <cell r="L17692" t="e">
            <v>#N/A</v>
          </cell>
        </row>
        <row r="17693">
          <cell r="K17693" t="str">
            <v>19986</v>
          </cell>
          <cell r="L17693" t="e">
            <v>#N/A</v>
          </cell>
        </row>
        <row r="17694">
          <cell r="K17694" t="str">
            <v>19986</v>
          </cell>
          <cell r="L17694" t="e">
            <v>#N/A</v>
          </cell>
        </row>
        <row r="17695">
          <cell r="K17695" t="str">
            <v>19986</v>
          </cell>
          <cell r="L17695" t="e">
            <v>#N/A</v>
          </cell>
        </row>
        <row r="17696">
          <cell r="K17696" t="str">
            <v>19986</v>
          </cell>
          <cell r="L17696" t="e">
            <v>#N/A</v>
          </cell>
        </row>
        <row r="17697">
          <cell r="K17697" t="str">
            <v>19986</v>
          </cell>
          <cell r="L17697" t="e">
            <v>#N/A</v>
          </cell>
        </row>
        <row r="17698">
          <cell r="K17698" t="str">
            <v>19986</v>
          </cell>
          <cell r="L17698" t="e">
            <v>#N/A</v>
          </cell>
        </row>
        <row r="17699">
          <cell r="K17699" t="str">
            <v>19019</v>
          </cell>
          <cell r="L17699" t="e">
            <v>#N/A</v>
          </cell>
        </row>
        <row r="17700">
          <cell r="K17700" t="str">
            <v>19019</v>
          </cell>
          <cell r="L17700" t="e">
            <v>#N/A</v>
          </cell>
        </row>
        <row r="17701">
          <cell r="K17701" t="str">
            <v>19019</v>
          </cell>
          <cell r="L17701" t="e">
            <v>#N/A</v>
          </cell>
        </row>
        <row r="17702">
          <cell r="K17702" t="str">
            <v>19019</v>
          </cell>
          <cell r="L17702" t="e">
            <v>#N/A</v>
          </cell>
        </row>
        <row r="17703">
          <cell r="K17703" t="str">
            <v>19159</v>
          </cell>
          <cell r="L17703" t="e">
            <v>#N/A</v>
          </cell>
        </row>
        <row r="17704">
          <cell r="K17704" t="str">
            <v>19159</v>
          </cell>
          <cell r="L17704" t="e">
            <v>#N/A</v>
          </cell>
        </row>
        <row r="17705">
          <cell r="K17705" t="str">
            <v>19159</v>
          </cell>
          <cell r="L17705" t="e">
            <v>#N/A</v>
          </cell>
        </row>
        <row r="17706">
          <cell r="K17706" t="str">
            <v>19159</v>
          </cell>
          <cell r="L17706" t="e">
            <v>#N/A</v>
          </cell>
        </row>
        <row r="17707">
          <cell r="K17707" t="str">
            <v>19189</v>
          </cell>
          <cell r="L17707" t="e">
            <v>#N/A</v>
          </cell>
        </row>
        <row r="17708">
          <cell r="K17708" t="str">
            <v>19189</v>
          </cell>
          <cell r="L17708" t="e">
            <v>#N/A</v>
          </cell>
        </row>
        <row r="17709">
          <cell r="K17709" t="str">
            <v>19189</v>
          </cell>
          <cell r="L17709" t="e">
            <v>#N/A</v>
          </cell>
        </row>
        <row r="17710">
          <cell r="K17710" t="str">
            <v>19189</v>
          </cell>
          <cell r="L17710" t="e">
            <v>#N/A</v>
          </cell>
        </row>
        <row r="17711">
          <cell r="K17711" t="str">
            <v>19388</v>
          </cell>
          <cell r="L17711" t="e">
            <v>#N/A</v>
          </cell>
        </row>
        <row r="17712">
          <cell r="K17712" t="str">
            <v>19388</v>
          </cell>
          <cell r="L17712" t="e">
            <v>#N/A</v>
          </cell>
        </row>
        <row r="17713">
          <cell r="K17713" t="str">
            <v>19388</v>
          </cell>
          <cell r="L17713" t="e">
            <v>#N/A</v>
          </cell>
        </row>
        <row r="17714">
          <cell r="K17714" t="str">
            <v>19388</v>
          </cell>
          <cell r="L17714" t="e">
            <v>#N/A</v>
          </cell>
        </row>
        <row r="17715">
          <cell r="K17715" t="str">
            <v>19430</v>
          </cell>
          <cell r="L17715" t="e">
            <v>#N/A</v>
          </cell>
        </row>
        <row r="17716">
          <cell r="K17716" t="str">
            <v>19430</v>
          </cell>
          <cell r="L17716" t="e">
            <v>#N/A</v>
          </cell>
        </row>
        <row r="17717">
          <cell r="K17717" t="str">
            <v>19430</v>
          </cell>
          <cell r="L17717" t="e">
            <v>#N/A</v>
          </cell>
        </row>
        <row r="17718">
          <cell r="K17718" t="str">
            <v>19430</v>
          </cell>
          <cell r="L17718" t="e">
            <v>#N/A</v>
          </cell>
        </row>
        <row r="17719">
          <cell r="K17719" t="str">
            <v>19431</v>
          </cell>
          <cell r="L17719" t="e">
            <v>#N/A</v>
          </cell>
        </row>
        <row r="17720">
          <cell r="K17720" t="str">
            <v>19431</v>
          </cell>
          <cell r="L17720" t="e">
            <v>#N/A</v>
          </cell>
        </row>
        <row r="17721">
          <cell r="L17721" t="e">
            <v>#N/A</v>
          </cell>
        </row>
        <row r="17722">
          <cell r="L17722" t="e">
            <v>#N/A</v>
          </cell>
        </row>
        <row r="17723">
          <cell r="K17723" t="str">
            <v>19074</v>
          </cell>
          <cell r="L17723" t="e">
            <v>#N/A</v>
          </cell>
        </row>
        <row r="17724">
          <cell r="K17724" t="str">
            <v>19074</v>
          </cell>
          <cell r="L17724" t="e">
            <v>#N/A</v>
          </cell>
        </row>
        <row r="17725">
          <cell r="K17725" t="str">
            <v>19074</v>
          </cell>
          <cell r="L17725" t="e">
            <v>#N/A</v>
          </cell>
        </row>
        <row r="17726">
          <cell r="K17726" t="str">
            <v>19074</v>
          </cell>
          <cell r="L17726" t="e">
            <v>#N/A</v>
          </cell>
        </row>
        <row r="17727">
          <cell r="K17727" t="str">
            <v>19939</v>
          </cell>
          <cell r="L17727" t="e">
            <v>#N/A</v>
          </cell>
        </row>
        <row r="17728">
          <cell r="K17728" t="str">
            <v>19939</v>
          </cell>
          <cell r="L17728" t="e">
            <v>#N/A</v>
          </cell>
        </row>
        <row r="17729">
          <cell r="K17729" t="str">
            <v>19939</v>
          </cell>
          <cell r="L17729" t="e">
            <v>#N/A</v>
          </cell>
        </row>
        <row r="17730">
          <cell r="K17730" t="str">
            <v>19939</v>
          </cell>
          <cell r="L17730" t="e">
            <v>#N/A</v>
          </cell>
        </row>
        <row r="17731">
          <cell r="K17731" t="str">
            <v>19160</v>
          </cell>
          <cell r="L17731" t="e">
            <v>#N/A</v>
          </cell>
        </row>
        <row r="17732">
          <cell r="K17732" t="str">
            <v>19160</v>
          </cell>
          <cell r="L17732" t="e">
            <v>#N/A</v>
          </cell>
        </row>
        <row r="17733">
          <cell r="K17733" t="str">
            <v>19160</v>
          </cell>
          <cell r="L17733" t="e">
            <v>#N/A</v>
          </cell>
        </row>
        <row r="17734">
          <cell r="K17734" t="str">
            <v>19160</v>
          </cell>
          <cell r="L17734" t="e">
            <v>#N/A</v>
          </cell>
        </row>
        <row r="17735">
          <cell r="K17735" t="str">
            <v>19223</v>
          </cell>
          <cell r="L17735" t="e">
            <v>#N/A</v>
          </cell>
        </row>
        <row r="17736">
          <cell r="K17736" t="str">
            <v>19223</v>
          </cell>
          <cell r="L17736" t="e">
            <v>#N/A</v>
          </cell>
        </row>
        <row r="17737">
          <cell r="K17737" t="str">
            <v>19424</v>
          </cell>
          <cell r="L17737" t="e">
            <v>#N/A</v>
          </cell>
        </row>
        <row r="17738">
          <cell r="K17738" t="str">
            <v>19424</v>
          </cell>
          <cell r="L17738" t="e">
            <v>#N/A</v>
          </cell>
        </row>
        <row r="17739">
          <cell r="K17739" t="str">
            <v>19435</v>
          </cell>
          <cell r="L17739" t="e">
            <v>#N/A</v>
          </cell>
        </row>
        <row r="17740">
          <cell r="K17740" t="str">
            <v>19435</v>
          </cell>
          <cell r="L17740" t="e">
            <v>#N/A</v>
          </cell>
        </row>
        <row r="17741">
          <cell r="K17741" t="str">
            <v>19435</v>
          </cell>
          <cell r="L17741" t="e">
            <v>#N/A</v>
          </cell>
        </row>
        <row r="17742">
          <cell r="K17742" t="str">
            <v>19435</v>
          </cell>
          <cell r="L17742" t="e">
            <v>#N/A</v>
          </cell>
        </row>
        <row r="17743">
          <cell r="K17743" t="str">
            <v>19435</v>
          </cell>
          <cell r="L17743" t="e">
            <v>#N/A</v>
          </cell>
        </row>
        <row r="17744">
          <cell r="K17744" t="str">
            <v>19435</v>
          </cell>
          <cell r="L17744" t="e">
            <v>#N/A</v>
          </cell>
        </row>
        <row r="17745">
          <cell r="K17745" t="str">
            <v>19689</v>
          </cell>
          <cell r="L17745" t="e">
            <v>#N/A</v>
          </cell>
        </row>
        <row r="17746">
          <cell r="K17746" t="str">
            <v>19689</v>
          </cell>
          <cell r="L17746" t="e">
            <v>#N/A</v>
          </cell>
        </row>
        <row r="17747">
          <cell r="K17747" t="str">
            <v>19689</v>
          </cell>
          <cell r="L17747" t="e">
            <v>#N/A</v>
          </cell>
        </row>
        <row r="17748">
          <cell r="K17748" t="str">
            <v>19689</v>
          </cell>
          <cell r="L17748" t="e">
            <v>#N/A</v>
          </cell>
        </row>
        <row r="17749">
          <cell r="K17749" t="str">
            <v>19061</v>
          </cell>
          <cell r="L17749" t="e">
            <v>#N/A</v>
          </cell>
        </row>
        <row r="17750">
          <cell r="K17750" t="str">
            <v>19061</v>
          </cell>
          <cell r="L17750" t="e">
            <v>#N/A</v>
          </cell>
        </row>
        <row r="17751">
          <cell r="K17751" t="str">
            <v>19485</v>
          </cell>
          <cell r="L17751" t="e">
            <v>#N/A</v>
          </cell>
        </row>
        <row r="17752">
          <cell r="K17752" t="str">
            <v>19485</v>
          </cell>
          <cell r="L17752" t="e">
            <v>#N/A</v>
          </cell>
        </row>
        <row r="17753">
          <cell r="K17753" t="str">
            <v>19621</v>
          </cell>
          <cell r="L17753" t="e">
            <v>#N/A</v>
          </cell>
        </row>
        <row r="17754">
          <cell r="K17754" t="str">
            <v>19621</v>
          </cell>
          <cell r="L17754" t="e">
            <v>#N/A</v>
          </cell>
        </row>
        <row r="17755">
          <cell r="K17755" t="str">
            <v>19748</v>
          </cell>
          <cell r="L17755" t="e">
            <v>#N/A</v>
          </cell>
        </row>
        <row r="17756">
          <cell r="K17756" t="str">
            <v>19748</v>
          </cell>
          <cell r="L17756" t="e">
            <v>#N/A</v>
          </cell>
        </row>
        <row r="17757">
          <cell r="K17757" t="str">
            <v>19926</v>
          </cell>
          <cell r="L17757" t="e">
            <v>#N/A</v>
          </cell>
        </row>
        <row r="17758">
          <cell r="K17758" t="str">
            <v>19926</v>
          </cell>
          <cell r="L17758" t="e">
            <v>#N/A</v>
          </cell>
        </row>
        <row r="17759">
          <cell r="K17759" t="str">
            <v>19975</v>
          </cell>
          <cell r="L17759" t="e">
            <v>#N/A</v>
          </cell>
        </row>
        <row r="17760">
          <cell r="K17760" t="str">
            <v>19975</v>
          </cell>
          <cell r="L17760" t="e">
            <v>#N/A</v>
          </cell>
        </row>
        <row r="17761">
          <cell r="K17761" t="str">
            <v>19381</v>
          </cell>
          <cell r="L17761" t="e">
            <v>#N/A</v>
          </cell>
        </row>
        <row r="17762">
          <cell r="K17762" t="str">
            <v>19381</v>
          </cell>
          <cell r="L17762" t="e">
            <v>#N/A</v>
          </cell>
        </row>
        <row r="17763">
          <cell r="L17763" t="e">
            <v>#N/A</v>
          </cell>
        </row>
        <row r="17764">
          <cell r="L17764" t="e">
            <v>#N/A</v>
          </cell>
        </row>
        <row r="17765">
          <cell r="L17765" t="e">
            <v>#N/A</v>
          </cell>
        </row>
        <row r="17766">
          <cell r="L17766" t="e">
            <v>#N/A</v>
          </cell>
        </row>
        <row r="17767">
          <cell r="L17767" t="e">
            <v>#N/A</v>
          </cell>
        </row>
        <row r="17768">
          <cell r="L17768" t="e">
            <v>#N/A</v>
          </cell>
        </row>
        <row r="17769">
          <cell r="L17769" t="e">
            <v>#N/A</v>
          </cell>
        </row>
        <row r="17770">
          <cell r="L17770" t="e">
            <v>#N/A</v>
          </cell>
        </row>
        <row r="17771">
          <cell r="L17771" t="e">
            <v>#N/A</v>
          </cell>
        </row>
        <row r="17772">
          <cell r="L17772" t="e">
            <v>#N/A</v>
          </cell>
        </row>
        <row r="17773">
          <cell r="L17773" t="e">
            <v>#N/A</v>
          </cell>
        </row>
        <row r="17774">
          <cell r="L17774" t="e">
            <v>#N/A</v>
          </cell>
        </row>
        <row r="17775">
          <cell r="K17775" t="str">
            <v>19205</v>
          </cell>
          <cell r="L17775" t="e">
            <v>#N/A</v>
          </cell>
        </row>
        <row r="17776">
          <cell r="K17776" t="str">
            <v>19205</v>
          </cell>
          <cell r="L17776" t="e">
            <v>#N/A</v>
          </cell>
        </row>
        <row r="17777">
          <cell r="K17777" t="str">
            <v>19205</v>
          </cell>
          <cell r="L17777" t="e">
            <v>#N/A</v>
          </cell>
        </row>
        <row r="17778">
          <cell r="K17778" t="str">
            <v>19205</v>
          </cell>
          <cell r="L17778" t="e">
            <v>#N/A</v>
          </cell>
        </row>
        <row r="17779">
          <cell r="L17779" t="e">
            <v>#N/A</v>
          </cell>
        </row>
        <row r="17780">
          <cell r="L17780" t="e">
            <v>#N/A</v>
          </cell>
        </row>
        <row r="17781">
          <cell r="K17781" t="str">
            <v>19721</v>
          </cell>
          <cell r="L17781" t="e">
            <v>#N/A</v>
          </cell>
        </row>
        <row r="17782">
          <cell r="K17782" t="str">
            <v>19721</v>
          </cell>
          <cell r="L17782" t="e">
            <v>#N/A</v>
          </cell>
        </row>
        <row r="17783">
          <cell r="L17783" t="e">
            <v>#N/A</v>
          </cell>
        </row>
        <row r="17784">
          <cell r="L17784" t="e">
            <v>#N/A</v>
          </cell>
        </row>
        <row r="17785">
          <cell r="K17785" t="str">
            <v>19338</v>
          </cell>
          <cell r="L17785" t="e">
            <v>#N/A</v>
          </cell>
        </row>
        <row r="17786">
          <cell r="K17786" t="str">
            <v>19338</v>
          </cell>
          <cell r="L17786" t="e">
            <v>#N/A</v>
          </cell>
        </row>
        <row r="17787">
          <cell r="K17787" t="str">
            <v>19338</v>
          </cell>
          <cell r="L17787" t="e">
            <v>#N/A</v>
          </cell>
        </row>
        <row r="17788">
          <cell r="K17788" t="str">
            <v>19338</v>
          </cell>
          <cell r="L17788" t="e">
            <v>#N/A</v>
          </cell>
        </row>
        <row r="17789">
          <cell r="K17789" t="str">
            <v>19339</v>
          </cell>
          <cell r="L17789" t="e">
            <v>#N/A</v>
          </cell>
        </row>
        <row r="17790">
          <cell r="K17790" t="str">
            <v>19339</v>
          </cell>
          <cell r="L17790" t="e">
            <v>#N/A</v>
          </cell>
        </row>
        <row r="17791">
          <cell r="K17791" t="str">
            <v>19339</v>
          </cell>
          <cell r="L17791" t="e">
            <v>#N/A</v>
          </cell>
        </row>
        <row r="17792">
          <cell r="K17792" t="str">
            <v>19339</v>
          </cell>
          <cell r="L17792" t="e">
            <v>#N/A</v>
          </cell>
        </row>
        <row r="17793">
          <cell r="K17793" t="str">
            <v>19750</v>
          </cell>
          <cell r="L17793" t="e">
            <v>#N/A</v>
          </cell>
        </row>
        <row r="17794">
          <cell r="K17794" t="str">
            <v>19750</v>
          </cell>
          <cell r="L17794" t="e">
            <v>#N/A</v>
          </cell>
        </row>
        <row r="17795">
          <cell r="K17795" t="str">
            <v>19904</v>
          </cell>
          <cell r="L17795" t="e">
            <v>#N/A</v>
          </cell>
        </row>
        <row r="17796">
          <cell r="K17796" t="str">
            <v>19904</v>
          </cell>
          <cell r="L17796" t="e">
            <v>#N/A</v>
          </cell>
        </row>
        <row r="17797">
          <cell r="K17797" t="str">
            <v>19904</v>
          </cell>
          <cell r="L17797" t="e">
            <v>#N/A</v>
          </cell>
        </row>
        <row r="17798">
          <cell r="K17798" t="str">
            <v>19904</v>
          </cell>
          <cell r="L17798" t="e">
            <v>#N/A</v>
          </cell>
        </row>
        <row r="17799">
          <cell r="K17799" t="str">
            <v>19001</v>
          </cell>
          <cell r="L17799" t="e">
            <v>#N/A</v>
          </cell>
        </row>
        <row r="17800">
          <cell r="K17800" t="str">
            <v>19001</v>
          </cell>
          <cell r="L17800" t="e">
            <v>#N/A</v>
          </cell>
        </row>
        <row r="17801">
          <cell r="K17801" t="str">
            <v>19001</v>
          </cell>
          <cell r="L17801" t="e">
            <v>#N/A</v>
          </cell>
        </row>
        <row r="17802">
          <cell r="K17802" t="str">
            <v>19001</v>
          </cell>
          <cell r="L17802" t="e">
            <v>#N/A</v>
          </cell>
        </row>
        <row r="17803">
          <cell r="K17803" t="str">
            <v>19038</v>
          </cell>
          <cell r="L17803" t="e">
            <v>#N/A</v>
          </cell>
        </row>
        <row r="17804">
          <cell r="K17804" t="str">
            <v>19038</v>
          </cell>
          <cell r="L17804" t="e">
            <v>#N/A</v>
          </cell>
        </row>
        <row r="17805">
          <cell r="K17805" t="str">
            <v>19038</v>
          </cell>
          <cell r="L17805" t="e">
            <v>#N/A</v>
          </cell>
        </row>
        <row r="17806">
          <cell r="K17806" t="str">
            <v>19038</v>
          </cell>
          <cell r="L17806" t="e">
            <v>#N/A</v>
          </cell>
        </row>
        <row r="17807">
          <cell r="K17807" t="str">
            <v>19039</v>
          </cell>
          <cell r="L17807" t="e">
            <v>#N/A</v>
          </cell>
        </row>
        <row r="17808">
          <cell r="K17808" t="str">
            <v>19039</v>
          </cell>
          <cell r="L17808" t="e">
            <v>#N/A</v>
          </cell>
        </row>
        <row r="17809">
          <cell r="K17809" t="str">
            <v>19039</v>
          </cell>
          <cell r="L17809" t="e">
            <v>#N/A</v>
          </cell>
        </row>
        <row r="17810">
          <cell r="K17810" t="str">
            <v>19039</v>
          </cell>
          <cell r="L17810" t="e">
            <v>#N/A</v>
          </cell>
        </row>
        <row r="17811">
          <cell r="K17811" t="str">
            <v>19043</v>
          </cell>
          <cell r="L17811" t="e">
            <v>#N/A</v>
          </cell>
        </row>
        <row r="17812">
          <cell r="K17812" t="str">
            <v>19043</v>
          </cell>
          <cell r="L17812" t="e">
            <v>#N/A</v>
          </cell>
        </row>
        <row r="17813">
          <cell r="K17813" t="str">
            <v>19043</v>
          </cell>
          <cell r="L17813" t="e">
            <v>#N/A</v>
          </cell>
        </row>
        <row r="17814">
          <cell r="K17814" t="str">
            <v>19043</v>
          </cell>
          <cell r="L17814" t="e">
            <v>#N/A</v>
          </cell>
        </row>
        <row r="17815">
          <cell r="K17815" t="str">
            <v>19149</v>
          </cell>
          <cell r="L17815" t="e">
            <v>#N/A</v>
          </cell>
        </row>
        <row r="17816">
          <cell r="K17816" t="str">
            <v>19149</v>
          </cell>
          <cell r="L17816" t="e">
            <v>#N/A</v>
          </cell>
        </row>
        <row r="17817">
          <cell r="K17817" t="str">
            <v>19368</v>
          </cell>
          <cell r="L17817" t="e">
            <v>#N/A</v>
          </cell>
        </row>
        <row r="17818">
          <cell r="K17818" t="str">
            <v>19368</v>
          </cell>
          <cell r="L17818" t="e">
            <v>#N/A</v>
          </cell>
        </row>
        <row r="17819">
          <cell r="K17819" t="str">
            <v>19368</v>
          </cell>
          <cell r="L17819" t="e">
            <v>#N/A</v>
          </cell>
        </row>
        <row r="17820">
          <cell r="K17820" t="str">
            <v>19368</v>
          </cell>
          <cell r="L17820" t="e">
            <v>#N/A</v>
          </cell>
        </row>
        <row r="17821">
          <cell r="K17821" t="str">
            <v>19769</v>
          </cell>
          <cell r="L17821" t="e">
            <v>#N/A</v>
          </cell>
        </row>
        <row r="17822">
          <cell r="K17822" t="str">
            <v>19769</v>
          </cell>
          <cell r="L17822" t="e">
            <v>#N/A</v>
          </cell>
        </row>
        <row r="17823">
          <cell r="K17823" t="str">
            <v>19769</v>
          </cell>
          <cell r="L17823" t="e">
            <v>#N/A</v>
          </cell>
        </row>
        <row r="17824">
          <cell r="K17824" t="str">
            <v>19769</v>
          </cell>
          <cell r="L17824" t="e">
            <v>#N/A</v>
          </cell>
        </row>
        <row r="17825">
          <cell r="K17825" t="str">
            <v>19176</v>
          </cell>
          <cell r="L17825" t="e">
            <v>#N/A</v>
          </cell>
        </row>
        <row r="17826">
          <cell r="K17826" t="str">
            <v>19176</v>
          </cell>
          <cell r="L17826" t="e">
            <v>#N/A</v>
          </cell>
        </row>
        <row r="17827">
          <cell r="K17827" t="str">
            <v>19176</v>
          </cell>
          <cell r="L17827" t="e">
            <v>#N/A</v>
          </cell>
        </row>
        <row r="17828">
          <cell r="K17828" t="str">
            <v>19176</v>
          </cell>
          <cell r="L17828" t="e">
            <v>#N/A</v>
          </cell>
        </row>
        <row r="17829">
          <cell r="K17829" t="str">
            <v>19188</v>
          </cell>
          <cell r="L17829" t="e">
            <v>#N/A</v>
          </cell>
        </row>
        <row r="17830">
          <cell r="K17830" t="str">
            <v>19188</v>
          </cell>
          <cell r="L17830" t="e">
            <v>#N/A</v>
          </cell>
        </row>
        <row r="17831">
          <cell r="K17831" t="str">
            <v>19188</v>
          </cell>
          <cell r="L17831" t="e">
            <v>#N/A</v>
          </cell>
        </row>
        <row r="17832">
          <cell r="K17832" t="str">
            <v>19188</v>
          </cell>
          <cell r="L17832" t="e">
            <v>#N/A</v>
          </cell>
        </row>
        <row r="17833">
          <cell r="K17833" t="str">
            <v>19756</v>
          </cell>
          <cell r="L17833" t="e">
            <v>#N/A</v>
          </cell>
        </row>
        <row r="17834">
          <cell r="K17834" t="str">
            <v>19756</v>
          </cell>
          <cell r="L17834" t="e">
            <v>#N/A</v>
          </cell>
        </row>
        <row r="17835">
          <cell r="L17835" t="e">
            <v>#N/A</v>
          </cell>
        </row>
        <row r="17836">
          <cell r="L17836" t="e">
            <v>#N/A</v>
          </cell>
        </row>
        <row r="17837">
          <cell r="K17837" t="str">
            <v>19201</v>
          </cell>
          <cell r="L17837" t="e">
            <v>#N/A</v>
          </cell>
        </row>
        <row r="17838">
          <cell r="K17838" t="str">
            <v>19201</v>
          </cell>
          <cell r="L17838" t="e">
            <v>#N/A</v>
          </cell>
        </row>
        <row r="17839">
          <cell r="K17839" t="str">
            <v>19201</v>
          </cell>
          <cell r="L17839" t="e">
            <v>#N/A</v>
          </cell>
        </row>
        <row r="17840">
          <cell r="K17840" t="str">
            <v>19201</v>
          </cell>
          <cell r="L17840" t="e">
            <v>#N/A</v>
          </cell>
        </row>
        <row r="17841">
          <cell r="K17841" t="str">
            <v>19570</v>
          </cell>
          <cell r="L17841" t="e">
            <v>#N/A</v>
          </cell>
        </row>
        <row r="17842">
          <cell r="K17842" t="str">
            <v>19570</v>
          </cell>
          <cell r="L17842" t="e">
            <v>#N/A</v>
          </cell>
        </row>
        <row r="17843">
          <cell r="K17843" t="str">
            <v>19570</v>
          </cell>
          <cell r="L17843" t="e">
            <v>#N/A</v>
          </cell>
        </row>
        <row r="17844">
          <cell r="K17844" t="str">
            <v>19570</v>
          </cell>
          <cell r="L17844" t="e">
            <v>#N/A</v>
          </cell>
        </row>
        <row r="17845">
          <cell r="K17845" t="str">
            <v>19235</v>
          </cell>
          <cell r="L17845" t="e">
            <v>#N/A</v>
          </cell>
        </row>
        <row r="17846">
          <cell r="K17846" t="str">
            <v>19235</v>
          </cell>
          <cell r="L17846" t="e">
            <v>#N/A</v>
          </cell>
        </row>
        <row r="17847">
          <cell r="K17847" t="str">
            <v>19235</v>
          </cell>
          <cell r="L17847" t="e">
            <v>#N/A</v>
          </cell>
        </row>
        <row r="17848">
          <cell r="K17848" t="str">
            <v>19235</v>
          </cell>
          <cell r="L17848" t="e">
            <v>#N/A</v>
          </cell>
        </row>
        <row r="17849">
          <cell r="K17849" t="str">
            <v>19235</v>
          </cell>
          <cell r="L17849" t="e">
            <v>#N/A</v>
          </cell>
        </row>
        <row r="17850">
          <cell r="K17850" t="str">
            <v>19235</v>
          </cell>
          <cell r="L17850" t="e">
            <v>#N/A</v>
          </cell>
        </row>
        <row r="17851">
          <cell r="K17851" t="str">
            <v>19701</v>
          </cell>
          <cell r="L17851" t="e">
            <v>#N/A</v>
          </cell>
        </row>
        <row r="17852">
          <cell r="K17852" t="str">
            <v>19701</v>
          </cell>
          <cell r="L17852" t="e">
            <v>#N/A</v>
          </cell>
        </row>
        <row r="17853">
          <cell r="K17853" t="str">
            <v>19701</v>
          </cell>
          <cell r="L17853" t="e">
            <v>#N/A</v>
          </cell>
        </row>
        <row r="17854">
          <cell r="K17854" t="str">
            <v>19382</v>
          </cell>
          <cell r="L17854" t="e">
            <v>#N/A</v>
          </cell>
        </row>
        <row r="17855">
          <cell r="K17855" t="str">
            <v>19382</v>
          </cell>
          <cell r="L17855" t="e">
            <v>#N/A</v>
          </cell>
        </row>
        <row r="17856">
          <cell r="K17856" t="str">
            <v>19382</v>
          </cell>
          <cell r="L17856" t="e">
            <v>#N/A</v>
          </cell>
        </row>
        <row r="17857">
          <cell r="K17857" t="str">
            <v>19382</v>
          </cell>
          <cell r="L17857" t="e">
            <v>#N/A</v>
          </cell>
        </row>
        <row r="17858">
          <cell r="L17858" t="e">
            <v>#N/A</v>
          </cell>
        </row>
        <row r="17859">
          <cell r="L17859" t="e">
            <v>#N/A</v>
          </cell>
        </row>
        <row r="17860">
          <cell r="L17860" t="e">
            <v>#N/A</v>
          </cell>
        </row>
        <row r="17861">
          <cell r="L17861" t="e">
            <v>#N/A</v>
          </cell>
        </row>
        <row r="17862">
          <cell r="L17862" t="e">
            <v>#N/A</v>
          </cell>
        </row>
        <row r="17863">
          <cell r="L17863" t="e">
            <v>#N/A</v>
          </cell>
        </row>
        <row r="17864">
          <cell r="L17864" t="e">
            <v>#N/A</v>
          </cell>
        </row>
        <row r="17865">
          <cell r="L17865" t="e">
            <v>#N/A</v>
          </cell>
        </row>
        <row r="17866">
          <cell r="L17866" t="e">
            <v>#N/A</v>
          </cell>
        </row>
        <row r="17867">
          <cell r="L17867" t="e">
            <v>#N/A</v>
          </cell>
        </row>
        <row r="17868">
          <cell r="L17868" t="e">
            <v>#N/A</v>
          </cell>
        </row>
        <row r="17869">
          <cell r="L17869" t="e">
            <v>#N/A</v>
          </cell>
        </row>
        <row r="17870">
          <cell r="L17870" t="e">
            <v>#N/A</v>
          </cell>
        </row>
        <row r="17871">
          <cell r="L17871" t="e">
            <v>#N/A</v>
          </cell>
        </row>
        <row r="17872">
          <cell r="L17872" t="e">
            <v>#N/A</v>
          </cell>
        </row>
        <row r="17873">
          <cell r="L17873" t="e">
            <v>#N/A</v>
          </cell>
        </row>
        <row r="17874">
          <cell r="K17874" t="str">
            <v>19707</v>
          </cell>
          <cell r="L17874" t="e">
            <v>#N/A</v>
          </cell>
        </row>
        <row r="17875">
          <cell r="K17875" t="str">
            <v>19707</v>
          </cell>
          <cell r="L17875" t="e">
            <v>#N/A</v>
          </cell>
        </row>
        <row r="17876">
          <cell r="K17876" t="str">
            <v>19706</v>
          </cell>
          <cell r="L17876" t="e">
            <v>#N/A</v>
          </cell>
        </row>
        <row r="17877">
          <cell r="K17877" t="str">
            <v>19706</v>
          </cell>
          <cell r="L17877" t="e">
            <v>#N/A</v>
          </cell>
        </row>
        <row r="17878">
          <cell r="K17878" t="str">
            <v>19713</v>
          </cell>
          <cell r="L17878" t="e">
            <v>#N/A</v>
          </cell>
        </row>
        <row r="17879">
          <cell r="K17879" t="str">
            <v>19713</v>
          </cell>
          <cell r="L17879" t="e">
            <v>#N/A</v>
          </cell>
        </row>
        <row r="17880">
          <cell r="K17880" t="str">
            <v>19713</v>
          </cell>
          <cell r="L17880" t="e">
            <v>#N/A</v>
          </cell>
        </row>
        <row r="17881">
          <cell r="K17881" t="str">
            <v>19713</v>
          </cell>
          <cell r="L17881" t="e">
            <v>#N/A</v>
          </cell>
        </row>
        <row r="17882">
          <cell r="K17882" t="str">
            <v>19714</v>
          </cell>
          <cell r="L17882" t="e">
            <v>#N/A</v>
          </cell>
        </row>
        <row r="17883">
          <cell r="K17883" t="str">
            <v>19714</v>
          </cell>
          <cell r="L17883" t="e">
            <v>#N/A</v>
          </cell>
        </row>
        <row r="17884">
          <cell r="K17884" t="str">
            <v>19714</v>
          </cell>
          <cell r="L17884" t="e">
            <v>#N/A</v>
          </cell>
        </row>
        <row r="17885">
          <cell r="K17885" t="str">
            <v>19714</v>
          </cell>
          <cell r="L17885" t="e">
            <v>#N/A</v>
          </cell>
        </row>
        <row r="17886">
          <cell r="K17886" t="str">
            <v>19720</v>
          </cell>
          <cell r="L17886" t="e">
            <v>#N/A</v>
          </cell>
        </row>
        <row r="17887">
          <cell r="K17887" t="str">
            <v>19720</v>
          </cell>
          <cell r="L17887" t="e">
            <v>#N/A</v>
          </cell>
        </row>
        <row r="17888">
          <cell r="K17888" t="str">
            <v>19193</v>
          </cell>
          <cell r="L17888" t="e">
            <v>#N/A</v>
          </cell>
        </row>
        <row r="17889">
          <cell r="K17889" t="str">
            <v>19193</v>
          </cell>
          <cell r="L17889" t="e">
            <v>#N/A</v>
          </cell>
        </row>
        <row r="17890">
          <cell r="K17890" t="str">
            <v>19193</v>
          </cell>
          <cell r="L17890" t="e">
            <v>#N/A</v>
          </cell>
        </row>
        <row r="17891">
          <cell r="K17891" t="str">
            <v>19193</v>
          </cell>
          <cell r="L17891" t="e">
            <v>#N/A</v>
          </cell>
        </row>
        <row r="17892">
          <cell r="K17892" t="str">
            <v>19755</v>
          </cell>
          <cell r="L17892" t="e">
            <v>#N/A</v>
          </cell>
        </row>
        <row r="17893">
          <cell r="K17893" t="str">
            <v>19755</v>
          </cell>
          <cell r="L17893" t="e">
            <v>#N/A</v>
          </cell>
        </row>
        <row r="17894">
          <cell r="K17894" t="str">
            <v>19231</v>
          </cell>
          <cell r="L17894" t="e">
            <v>#N/A</v>
          </cell>
        </row>
        <row r="17895">
          <cell r="K17895" t="str">
            <v>19231</v>
          </cell>
          <cell r="L17895" t="e">
            <v>#N/A</v>
          </cell>
        </row>
        <row r="17896">
          <cell r="K17896" t="str">
            <v>19755</v>
          </cell>
          <cell r="L17896" t="e">
            <v>#N/A</v>
          </cell>
        </row>
        <row r="17897">
          <cell r="K17897" t="str">
            <v>19755</v>
          </cell>
          <cell r="L17897" t="e">
            <v>#N/A</v>
          </cell>
        </row>
        <row r="17898">
          <cell r="K17898" t="str">
            <v>19756</v>
          </cell>
          <cell r="L17898" t="e">
            <v>#N/A</v>
          </cell>
        </row>
        <row r="17899">
          <cell r="K17899" t="str">
            <v>19756</v>
          </cell>
          <cell r="L17899" t="e">
            <v>#N/A</v>
          </cell>
        </row>
        <row r="17900">
          <cell r="K17900" t="str">
            <v>19757</v>
          </cell>
          <cell r="L17900" t="e">
            <v>#N/A</v>
          </cell>
        </row>
        <row r="17901">
          <cell r="K17901" t="str">
            <v>19757</v>
          </cell>
          <cell r="L17901" t="e">
            <v>#N/A</v>
          </cell>
        </row>
        <row r="17902">
          <cell r="K17902" t="str">
            <v>19757</v>
          </cell>
          <cell r="L17902" t="e">
            <v>#N/A</v>
          </cell>
        </row>
        <row r="17903">
          <cell r="K17903" t="str">
            <v>19757</v>
          </cell>
          <cell r="L17903" t="e">
            <v>#N/A</v>
          </cell>
        </row>
        <row r="17904">
          <cell r="K17904" t="str">
            <v>19768</v>
          </cell>
          <cell r="L17904" t="e">
            <v>#N/A</v>
          </cell>
        </row>
        <row r="17905">
          <cell r="K17905" t="str">
            <v>19768</v>
          </cell>
          <cell r="L17905" t="e">
            <v>#N/A</v>
          </cell>
        </row>
        <row r="17906">
          <cell r="K17906" t="str">
            <v>19768</v>
          </cell>
          <cell r="L17906" t="e">
            <v>#N/A</v>
          </cell>
        </row>
        <row r="17907">
          <cell r="K17907" t="str">
            <v>19768</v>
          </cell>
          <cell r="L17907" t="e">
            <v>#N/A</v>
          </cell>
        </row>
        <row r="17908">
          <cell r="K17908" t="str">
            <v>19768</v>
          </cell>
          <cell r="L17908" t="e">
            <v>#N/A</v>
          </cell>
        </row>
        <row r="17909">
          <cell r="K17909" t="str">
            <v>19768</v>
          </cell>
          <cell r="L17909" t="e">
            <v>#N/A</v>
          </cell>
        </row>
        <row r="17910">
          <cell r="K17910" t="str">
            <v>19768</v>
          </cell>
          <cell r="L17910" t="e">
            <v>#N/A</v>
          </cell>
        </row>
        <row r="17911">
          <cell r="K17911" t="str">
            <v>19768</v>
          </cell>
          <cell r="L17911" t="e">
            <v>#N/A</v>
          </cell>
        </row>
        <row r="17912">
          <cell r="K17912" t="str">
            <v>19768</v>
          </cell>
          <cell r="L17912" t="e">
            <v>#N/A</v>
          </cell>
        </row>
        <row r="17913">
          <cell r="K17913" t="str">
            <v>19768</v>
          </cell>
          <cell r="L17913" t="e">
            <v>#N/A</v>
          </cell>
        </row>
        <row r="17914">
          <cell r="K17914" t="str">
            <v>19793</v>
          </cell>
          <cell r="L17914" t="e">
            <v>#N/A</v>
          </cell>
        </row>
        <row r="17915">
          <cell r="K17915" t="str">
            <v>19793</v>
          </cell>
          <cell r="L17915" t="e">
            <v>#N/A</v>
          </cell>
        </row>
        <row r="17916">
          <cell r="K17916" t="str">
            <v>19793</v>
          </cell>
          <cell r="L17916" t="e">
            <v>#N/A</v>
          </cell>
        </row>
        <row r="17917">
          <cell r="K17917" t="str">
            <v>19793</v>
          </cell>
          <cell r="L17917" t="e">
            <v>#N/A</v>
          </cell>
        </row>
        <row r="17918">
          <cell r="K17918" t="str">
            <v>19804</v>
          </cell>
          <cell r="L17918" t="e">
            <v>#N/A</v>
          </cell>
        </row>
        <row r="17919">
          <cell r="K17919" t="str">
            <v>19804</v>
          </cell>
          <cell r="L17919" t="e">
            <v>#N/A</v>
          </cell>
        </row>
        <row r="17920">
          <cell r="K17920" t="str">
            <v>19804</v>
          </cell>
          <cell r="L17920" t="e">
            <v>#N/A</v>
          </cell>
        </row>
        <row r="17921">
          <cell r="K17921" t="str">
            <v>19804</v>
          </cell>
          <cell r="L17921" t="e">
            <v>#N/A</v>
          </cell>
        </row>
        <row r="17922">
          <cell r="K17922" t="str">
            <v>19838</v>
          </cell>
          <cell r="L17922" t="e">
            <v>#N/A</v>
          </cell>
        </row>
        <row r="17923">
          <cell r="K17923" t="str">
            <v>19838</v>
          </cell>
          <cell r="L17923" t="e">
            <v>#N/A</v>
          </cell>
        </row>
        <row r="17924">
          <cell r="K17924" t="str">
            <v>19768</v>
          </cell>
          <cell r="L17924" t="e">
            <v>#N/A</v>
          </cell>
        </row>
        <row r="17925">
          <cell r="K17925" t="str">
            <v>19768</v>
          </cell>
          <cell r="L17925" t="e">
            <v>#N/A</v>
          </cell>
        </row>
        <row r="17926">
          <cell r="K17926" t="str">
            <v>19866</v>
          </cell>
          <cell r="L17926" t="e">
            <v>#N/A</v>
          </cell>
        </row>
        <row r="17927">
          <cell r="K17927" t="str">
            <v>19866</v>
          </cell>
          <cell r="L17927" t="e">
            <v>#N/A</v>
          </cell>
        </row>
        <row r="17928">
          <cell r="K17928" t="str">
            <v>19866</v>
          </cell>
          <cell r="L17928" t="e">
            <v>#N/A</v>
          </cell>
        </row>
        <row r="17929">
          <cell r="K17929" t="str">
            <v>19866</v>
          </cell>
          <cell r="L17929" t="e">
            <v>#N/A</v>
          </cell>
        </row>
        <row r="17930">
          <cell r="K17930" t="str">
            <v>19341</v>
          </cell>
          <cell r="L17930" t="e">
            <v>#N/A</v>
          </cell>
        </row>
        <row r="17931">
          <cell r="K17931" t="str">
            <v>19341</v>
          </cell>
          <cell r="L17931" t="e">
            <v>#N/A</v>
          </cell>
        </row>
        <row r="17932">
          <cell r="K17932" t="str">
            <v>19866</v>
          </cell>
          <cell r="L17932" t="e">
            <v>#N/A</v>
          </cell>
        </row>
        <row r="17933">
          <cell r="K17933" t="str">
            <v>19866</v>
          </cell>
          <cell r="L17933" t="e">
            <v>#N/A</v>
          </cell>
        </row>
        <row r="17934">
          <cell r="K17934" t="str">
            <v>19058</v>
          </cell>
          <cell r="L17934" t="e">
            <v>#N/A</v>
          </cell>
        </row>
        <row r="17935">
          <cell r="K17935" t="str">
            <v>19058</v>
          </cell>
          <cell r="L17935" t="e">
            <v>#N/A</v>
          </cell>
        </row>
        <row r="17936">
          <cell r="K17936" t="str">
            <v>19902</v>
          </cell>
          <cell r="L17936" t="e">
            <v>#N/A</v>
          </cell>
        </row>
        <row r="17937">
          <cell r="K17937" t="str">
            <v>19902</v>
          </cell>
          <cell r="L17937" t="e">
            <v>#N/A</v>
          </cell>
        </row>
        <row r="17938">
          <cell r="L17938" t="e">
            <v>#N/A</v>
          </cell>
        </row>
        <row r="17939">
          <cell r="L17939" t="e">
            <v>#N/A</v>
          </cell>
        </row>
        <row r="17940">
          <cell r="L17940" t="e">
            <v>#N/A</v>
          </cell>
        </row>
        <row r="17941">
          <cell r="L17941" t="e">
            <v>#N/A</v>
          </cell>
        </row>
        <row r="17942">
          <cell r="K17942" t="str">
            <v>19231</v>
          </cell>
          <cell r="L17942" t="e">
            <v>#N/A</v>
          </cell>
        </row>
        <row r="17943">
          <cell r="K17943" t="str">
            <v>19231</v>
          </cell>
          <cell r="L17943" t="e">
            <v>#N/A</v>
          </cell>
        </row>
        <row r="17944">
          <cell r="K17944" t="str">
            <v>19785</v>
          </cell>
          <cell r="L17944" t="e">
            <v>#N/A</v>
          </cell>
        </row>
        <row r="17945">
          <cell r="K17945" t="str">
            <v>19785</v>
          </cell>
          <cell r="L17945" t="e">
            <v>#N/A</v>
          </cell>
        </row>
        <row r="17946">
          <cell r="L17946" t="e">
            <v>#N/A</v>
          </cell>
        </row>
        <row r="17947">
          <cell r="L17947" t="e">
            <v>#N/A</v>
          </cell>
        </row>
        <row r="17948">
          <cell r="L17948" t="e">
            <v>#N/A</v>
          </cell>
        </row>
        <row r="17949">
          <cell r="L17949" t="e">
            <v>#N/A</v>
          </cell>
        </row>
        <row r="17950">
          <cell r="K17950" t="str">
            <v>19785</v>
          </cell>
          <cell r="L17950" t="e">
            <v>#N/A</v>
          </cell>
        </row>
        <row r="17951">
          <cell r="K17951" t="str">
            <v>19785</v>
          </cell>
          <cell r="L17951" t="e">
            <v>#N/A</v>
          </cell>
        </row>
        <row r="17952">
          <cell r="L17952" t="e">
            <v>#N/A</v>
          </cell>
        </row>
        <row r="17953">
          <cell r="L17953" t="e">
            <v>#N/A</v>
          </cell>
        </row>
        <row r="17954">
          <cell r="L17954" t="e">
            <v>#N/A</v>
          </cell>
        </row>
        <row r="17955">
          <cell r="L17955" t="e">
            <v>#N/A</v>
          </cell>
        </row>
        <row r="17956">
          <cell r="L17956" t="e">
            <v>#N/A</v>
          </cell>
        </row>
        <row r="17957">
          <cell r="L17957" t="e">
            <v>#N/A</v>
          </cell>
        </row>
        <row r="17958">
          <cell r="K17958" t="str">
            <v>19755</v>
          </cell>
          <cell r="L17958" t="e">
            <v>#N/A</v>
          </cell>
        </row>
        <row r="17959">
          <cell r="K17959" t="str">
            <v>19755</v>
          </cell>
          <cell r="L17959" t="e">
            <v>#N/A</v>
          </cell>
        </row>
        <row r="17960">
          <cell r="L17960" t="e">
            <v>#N/A</v>
          </cell>
        </row>
        <row r="17961">
          <cell r="L17961" t="e">
            <v>#N/A</v>
          </cell>
        </row>
        <row r="17962">
          <cell r="L17962" t="e">
            <v>#N/A</v>
          </cell>
        </row>
        <row r="17963">
          <cell r="L17963" t="e">
            <v>#N/A</v>
          </cell>
        </row>
        <row r="17964">
          <cell r="L17964" t="e">
            <v>#N/A</v>
          </cell>
        </row>
        <row r="17965">
          <cell r="L17965" t="e">
            <v>#N/A</v>
          </cell>
        </row>
        <row r="17966">
          <cell r="L17966" t="e">
            <v>#N/A</v>
          </cell>
        </row>
        <row r="17967">
          <cell r="L17967" t="e">
            <v>#N/A</v>
          </cell>
        </row>
        <row r="17968">
          <cell r="L17968" t="e">
            <v>#N/A</v>
          </cell>
        </row>
        <row r="17969">
          <cell r="L17969" t="e">
            <v>#N/A</v>
          </cell>
        </row>
        <row r="17970">
          <cell r="K17970" t="str">
            <v>19129</v>
          </cell>
          <cell r="L17970" t="e">
            <v>#N/A</v>
          </cell>
        </row>
        <row r="17971">
          <cell r="K17971" t="str">
            <v>19129</v>
          </cell>
          <cell r="L17971" t="e">
            <v>#N/A</v>
          </cell>
        </row>
        <row r="17972">
          <cell r="K17972" t="str">
            <v>19128</v>
          </cell>
          <cell r="L17972" t="e">
            <v>#N/A</v>
          </cell>
        </row>
        <row r="17973">
          <cell r="K17973" t="str">
            <v>19128</v>
          </cell>
          <cell r="L17973" t="e">
            <v>#N/A</v>
          </cell>
        </row>
        <row r="17974">
          <cell r="K17974" t="str">
            <v>19737</v>
          </cell>
          <cell r="L17974" t="e">
            <v>#N/A</v>
          </cell>
        </row>
        <row r="17975">
          <cell r="K17975" t="str">
            <v>19737</v>
          </cell>
          <cell r="L17975" t="e">
            <v>#N/A</v>
          </cell>
        </row>
        <row r="17976">
          <cell r="K17976" t="str">
            <v>19737</v>
          </cell>
          <cell r="L17976" t="e">
            <v>#N/A</v>
          </cell>
        </row>
        <row r="17977">
          <cell r="K17977" t="str">
            <v>19737</v>
          </cell>
          <cell r="L17977" t="e">
            <v>#N/A</v>
          </cell>
        </row>
        <row r="17978">
          <cell r="K17978" t="str">
            <v>19737</v>
          </cell>
          <cell r="L17978" t="e">
            <v>#N/A</v>
          </cell>
        </row>
        <row r="17979">
          <cell r="K17979" t="str">
            <v>19737</v>
          </cell>
          <cell r="L17979" t="e">
            <v>#N/A</v>
          </cell>
        </row>
        <row r="17980">
          <cell r="K17980" t="str">
            <v>19737</v>
          </cell>
          <cell r="L17980" t="e">
            <v>#N/A</v>
          </cell>
        </row>
        <row r="17981">
          <cell r="K17981" t="str">
            <v>19737</v>
          </cell>
          <cell r="L17981" t="e">
            <v>#N/A</v>
          </cell>
        </row>
        <row r="17982">
          <cell r="K17982" t="str">
            <v>19737</v>
          </cell>
          <cell r="L17982" t="e">
            <v>#N/A</v>
          </cell>
        </row>
        <row r="17983">
          <cell r="K17983" t="str">
            <v>19737</v>
          </cell>
          <cell r="L17983" t="e">
            <v>#N/A</v>
          </cell>
        </row>
        <row r="17984">
          <cell r="K17984" t="str">
            <v>19737</v>
          </cell>
          <cell r="L17984" t="e">
            <v>#N/A</v>
          </cell>
        </row>
        <row r="17985">
          <cell r="K17985" t="str">
            <v>19737</v>
          </cell>
          <cell r="L17985" t="e">
            <v>#N/A</v>
          </cell>
        </row>
        <row r="17986">
          <cell r="K17986" t="str">
            <v>19737</v>
          </cell>
          <cell r="L17986" t="e">
            <v>#N/A</v>
          </cell>
        </row>
        <row r="17987">
          <cell r="K17987" t="str">
            <v>19737</v>
          </cell>
          <cell r="L17987" t="e">
            <v>#N/A</v>
          </cell>
        </row>
        <row r="17988">
          <cell r="K17988" t="str">
            <v>19737</v>
          </cell>
          <cell r="L17988" t="e">
            <v>#N/A</v>
          </cell>
        </row>
        <row r="17989">
          <cell r="K17989" t="str">
            <v>19737</v>
          </cell>
          <cell r="L17989" t="e">
            <v>#N/A</v>
          </cell>
        </row>
        <row r="17990">
          <cell r="K17990" t="str">
            <v>19737</v>
          </cell>
          <cell r="L17990" t="e">
            <v>#N/A</v>
          </cell>
        </row>
        <row r="17991">
          <cell r="K17991" t="str">
            <v>19737</v>
          </cell>
          <cell r="L17991" t="e">
            <v>#N/A</v>
          </cell>
        </row>
        <row r="17992">
          <cell r="K17992" t="str">
            <v>19737</v>
          </cell>
          <cell r="L17992" t="e">
            <v>#N/A</v>
          </cell>
        </row>
        <row r="17993">
          <cell r="K17993" t="str">
            <v>19737</v>
          </cell>
          <cell r="L17993" t="e">
            <v>#N/A</v>
          </cell>
        </row>
        <row r="17994">
          <cell r="K17994" t="str">
            <v>19737</v>
          </cell>
          <cell r="L17994" t="e">
            <v>#N/A</v>
          </cell>
        </row>
        <row r="17995">
          <cell r="K17995" t="str">
            <v>19737</v>
          </cell>
          <cell r="L17995" t="e">
            <v>#N/A</v>
          </cell>
        </row>
        <row r="17996">
          <cell r="K17996" t="str">
            <v>19737</v>
          </cell>
          <cell r="L17996" t="e">
            <v>#N/A</v>
          </cell>
        </row>
        <row r="17997">
          <cell r="K17997" t="str">
            <v>19737</v>
          </cell>
          <cell r="L17997" t="e">
            <v>#N/A</v>
          </cell>
        </row>
        <row r="17998">
          <cell r="K17998" t="str">
            <v>19737</v>
          </cell>
          <cell r="L17998" t="e">
            <v>#N/A</v>
          </cell>
        </row>
        <row r="17999">
          <cell r="K17999" t="str">
            <v>19737</v>
          </cell>
          <cell r="L17999" t="e">
            <v>#N/A</v>
          </cell>
        </row>
        <row r="18000">
          <cell r="K18000" t="str">
            <v>19737</v>
          </cell>
          <cell r="L18000" t="e">
            <v>#N/A</v>
          </cell>
        </row>
        <row r="18001">
          <cell r="K18001" t="str">
            <v>19737</v>
          </cell>
          <cell r="L18001" t="e">
            <v>#N/A</v>
          </cell>
        </row>
        <row r="18002">
          <cell r="K18002" t="str">
            <v>19737</v>
          </cell>
          <cell r="L18002" t="e">
            <v>#N/A</v>
          </cell>
        </row>
        <row r="18003">
          <cell r="K18003" t="str">
            <v>19737</v>
          </cell>
          <cell r="L18003" t="e">
            <v>#N/A</v>
          </cell>
        </row>
        <row r="18004">
          <cell r="K18004" t="str">
            <v>19213</v>
          </cell>
          <cell r="L18004" t="e">
            <v>#N/A</v>
          </cell>
        </row>
        <row r="18005">
          <cell r="K18005" t="str">
            <v>19213</v>
          </cell>
          <cell r="L18005" t="e">
            <v>#N/A</v>
          </cell>
        </row>
        <row r="18006">
          <cell r="K18006" t="str">
            <v>19737</v>
          </cell>
          <cell r="L18006" t="e">
            <v>#N/A</v>
          </cell>
        </row>
        <row r="18007">
          <cell r="K18007" t="str">
            <v>19737</v>
          </cell>
          <cell r="L18007" t="e">
            <v>#N/A</v>
          </cell>
        </row>
        <row r="18008">
          <cell r="L18008" t="e">
            <v>#N/A</v>
          </cell>
        </row>
        <row r="18009">
          <cell r="L18009" t="e">
            <v>#N/A</v>
          </cell>
        </row>
        <row r="18010">
          <cell r="K18010" t="str">
            <v>19737</v>
          </cell>
          <cell r="L18010" t="e">
            <v>#N/A</v>
          </cell>
        </row>
        <row r="18011">
          <cell r="K18011" t="str">
            <v>19737</v>
          </cell>
          <cell r="L18011" t="e">
            <v>#N/A</v>
          </cell>
        </row>
        <row r="18012">
          <cell r="K18012" t="str">
            <v>19213</v>
          </cell>
          <cell r="L18012" t="e">
            <v>#N/A</v>
          </cell>
        </row>
        <row r="18013">
          <cell r="K18013" t="str">
            <v>19213</v>
          </cell>
          <cell r="L18013" t="e">
            <v>#N/A</v>
          </cell>
        </row>
        <row r="18014">
          <cell r="K18014" t="str">
            <v>19737</v>
          </cell>
          <cell r="L18014" t="e">
            <v>#N/A</v>
          </cell>
        </row>
        <row r="18015">
          <cell r="K18015" t="str">
            <v>19737</v>
          </cell>
          <cell r="L18015" t="e">
            <v>#N/A</v>
          </cell>
        </row>
        <row r="18016">
          <cell r="K18016" t="str">
            <v>19737</v>
          </cell>
          <cell r="L18016" t="e">
            <v>#N/A</v>
          </cell>
        </row>
        <row r="18017">
          <cell r="K18017" t="str">
            <v>19737</v>
          </cell>
          <cell r="L18017" t="e">
            <v>#N/A</v>
          </cell>
        </row>
        <row r="18018">
          <cell r="K18018" t="str">
            <v>19737</v>
          </cell>
          <cell r="L18018" t="e">
            <v>#N/A</v>
          </cell>
        </row>
        <row r="18019">
          <cell r="K18019" t="str">
            <v>19737</v>
          </cell>
          <cell r="L18019" t="e">
            <v>#N/A</v>
          </cell>
        </row>
        <row r="18020">
          <cell r="K18020" t="str">
            <v>19737</v>
          </cell>
          <cell r="L18020" t="e">
            <v>#N/A</v>
          </cell>
        </row>
        <row r="18021">
          <cell r="K18021" t="str">
            <v>19737</v>
          </cell>
          <cell r="L18021" t="e">
            <v>#N/A</v>
          </cell>
        </row>
        <row r="18022">
          <cell r="K18022" t="str">
            <v>19631</v>
          </cell>
          <cell r="L18022" t="e">
            <v>#N/A</v>
          </cell>
        </row>
        <row r="18023">
          <cell r="K18023" t="str">
            <v>19631</v>
          </cell>
          <cell r="L18023" t="e">
            <v>#N/A</v>
          </cell>
        </row>
        <row r="18024">
          <cell r="K18024" t="str">
            <v>19631</v>
          </cell>
          <cell r="L18024" t="e">
            <v>#N/A</v>
          </cell>
        </row>
        <row r="18025">
          <cell r="K18025" t="str">
            <v>19631</v>
          </cell>
          <cell r="L18025" t="e">
            <v>#N/A</v>
          </cell>
        </row>
        <row r="18026">
          <cell r="K18026" t="str">
            <v>19631</v>
          </cell>
          <cell r="L18026" t="e">
            <v>#N/A</v>
          </cell>
        </row>
        <row r="18027">
          <cell r="K18027" t="str">
            <v>19631</v>
          </cell>
          <cell r="L18027" t="e">
            <v>#N/A</v>
          </cell>
        </row>
        <row r="18028">
          <cell r="K18028" t="str">
            <v>19640</v>
          </cell>
          <cell r="L18028" t="e">
            <v>#N/A</v>
          </cell>
        </row>
        <row r="18029">
          <cell r="K18029" t="str">
            <v>19640</v>
          </cell>
          <cell r="L18029" t="e">
            <v>#N/A</v>
          </cell>
        </row>
        <row r="18030">
          <cell r="K18030" t="str">
            <v>19640</v>
          </cell>
          <cell r="L18030" t="e">
            <v>#N/A</v>
          </cell>
        </row>
        <row r="18031">
          <cell r="K18031" t="str">
            <v>19640</v>
          </cell>
          <cell r="L18031" t="e">
            <v>#N/A</v>
          </cell>
        </row>
        <row r="18032">
          <cell r="K18032" t="str">
            <v>19737</v>
          </cell>
          <cell r="L18032" t="e">
            <v>#N/A</v>
          </cell>
        </row>
        <row r="18033">
          <cell r="K18033" t="str">
            <v>19737</v>
          </cell>
          <cell r="L18033" t="e">
            <v>#N/A</v>
          </cell>
        </row>
        <row r="18034">
          <cell r="K18034" t="str">
            <v>19737</v>
          </cell>
          <cell r="L18034" t="e">
            <v>#N/A</v>
          </cell>
        </row>
        <row r="18035">
          <cell r="K18035" t="str">
            <v>19737</v>
          </cell>
          <cell r="L18035" t="e">
            <v>#N/A</v>
          </cell>
        </row>
        <row r="18036">
          <cell r="K18036" t="str">
            <v>19737</v>
          </cell>
          <cell r="L18036" t="e">
            <v>#N/A</v>
          </cell>
        </row>
        <row r="18037">
          <cell r="K18037" t="str">
            <v>19737</v>
          </cell>
          <cell r="L18037" t="e">
            <v>#N/A</v>
          </cell>
        </row>
        <row r="18038">
          <cell r="K18038" t="str">
            <v>19737</v>
          </cell>
          <cell r="L18038" t="e">
            <v>#N/A</v>
          </cell>
        </row>
        <row r="18039">
          <cell r="K18039" t="str">
            <v>19737</v>
          </cell>
          <cell r="L18039" t="e">
            <v>#N/A</v>
          </cell>
        </row>
        <row r="18040">
          <cell r="K18040" t="str">
            <v>19737</v>
          </cell>
          <cell r="L18040" t="e">
            <v>#N/A</v>
          </cell>
        </row>
        <row r="18041">
          <cell r="K18041" t="str">
            <v>19737</v>
          </cell>
          <cell r="L18041" t="e">
            <v>#N/A</v>
          </cell>
        </row>
        <row r="18042">
          <cell r="K18042" t="str">
            <v>19737</v>
          </cell>
          <cell r="L18042" t="e">
            <v>#N/A</v>
          </cell>
        </row>
        <row r="18043">
          <cell r="K18043" t="str">
            <v>19737</v>
          </cell>
          <cell r="L18043" t="e">
            <v>#N/A</v>
          </cell>
        </row>
        <row r="18044">
          <cell r="K18044" t="str">
            <v>19737</v>
          </cell>
          <cell r="L18044" t="e">
            <v>#N/A</v>
          </cell>
        </row>
        <row r="18045">
          <cell r="K18045" t="str">
            <v>19737</v>
          </cell>
          <cell r="L18045" t="e">
            <v>#N/A</v>
          </cell>
        </row>
        <row r="18046">
          <cell r="K18046" t="str">
            <v>19737</v>
          </cell>
          <cell r="L18046" t="e">
            <v>#N/A</v>
          </cell>
        </row>
        <row r="18047">
          <cell r="K18047" t="str">
            <v>19737</v>
          </cell>
          <cell r="L18047" t="e">
            <v>#N/A</v>
          </cell>
        </row>
        <row r="18048">
          <cell r="K18048" t="str">
            <v>19885</v>
          </cell>
          <cell r="L18048" t="str">
            <v>TREPONEMA PALLIDUM ANTICUERPOS (PRUEBA TREPONEMICA) MANUAL O SEMIAUTOMATIZADA O AUTOMATIZADA</v>
          </cell>
        </row>
        <row r="18049">
          <cell r="K18049" t="str">
            <v>19885</v>
          </cell>
          <cell r="L18049" t="str">
            <v>TREPONEMA PALLIDUM ANTICUERPOS (PRUEBA TREPONEMICA) MANUAL O SEMIAUTOMATIZADA O AUTOMATIZADA</v>
          </cell>
        </row>
        <row r="18050">
          <cell r="K18050" t="str">
            <v>19737</v>
          </cell>
          <cell r="L18050" t="e">
            <v>#N/A</v>
          </cell>
        </row>
        <row r="18051">
          <cell r="K18051" t="str">
            <v>19737</v>
          </cell>
          <cell r="L18051" t="e">
            <v>#N/A</v>
          </cell>
        </row>
        <row r="18052">
          <cell r="K18052" t="str">
            <v>19737</v>
          </cell>
          <cell r="L18052" t="e">
            <v>#N/A</v>
          </cell>
        </row>
        <row r="18053">
          <cell r="K18053" t="str">
            <v>19737</v>
          </cell>
          <cell r="L18053" t="e">
            <v>#N/A</v>
          </cell>
        </row>
        <row r="18054">
          <cell r="K18054" t="str">
            <v>19737</v>
          </cell>
          <cell r="L18054" t="e">
            <v>#N/A</v>
          </cell>
        </row>
        <row r="18055">
          <cell r="K18055" t="str">
            <v>19737</v>
          </cell>
          <cell r="L18055" t="e">
            <v>#N/A</v>
          </cell>
        </row>
        <row r="18056">
          <cell r="K18056" t="str">
            <v>19737</v>
          </cell>
          <cell r="L18056" t="e">
            <v>#N/A</v>
          </cell>
        </row>
        <row r="18057">
          <cell r="K18057" t="str">
            <v>19737</v>
          </cell>
          <cell r="L18057" t="e">
            <v>#N/A</v>
          </cell>
        </row>
        <row r="18058">
          <cell r="K18058" t="str">
            <v>19737</v>
          </cell>
          <cell r="L18058" t="e">
            <v>#N/A</v>
          </cell>
        </row>
        <row r="18059">
          <cell r="K18059" t="str">
            <v>19737</v>
          </cell>
          <cell r="L18059" t="e">
            <v>#N/A</v>
          </cell>
        </row>
        <row r="18060">
          <cell r="K18060" t="str">
            <v>19737</v>
          </cell>
          <cell r="L18060" t="e">
            <v>#N/A</v>
          </cell>
        </row>
        <row r="18061">
          <cell r="K18061" t="str">
            <v>19737</v>
          </cell>
          <cell r="L18061" t="e">
            <v>#N/A</v>
          </cell>
        </row>
        <row r="18062">
          <cell r="K18062" t="str">
            <v>19737</v>
          </cell>
          <cell r="L18062" t="e">
            <v>#N/A</v>
          </cell>
        </row>
        <row r="18063">
          <cell r="K18063" t="str">
            <v>19737</v>
          </cell>
          <cell r="L18063" t="e">
            <v>#N/A</v>
          </cell>
        </row>
        <row r="18064">
          <cell r="K18064" t="str">
            <v>19583</v>
          </cell>
          <cell r="L18064" t="e">
            <v>#N/A</v>
          </cell>
        </row>
        <row r="18065">
          <cell r="K18065" t="str">
            <v>19583</v>
          </cell>
          <cell r="L18065" t="e">
            <v>#N/A</v>
          </cell>
        </row>
        <row r="18066">
          <cell r="K18066" t="str">
            <v>19601</v>
          </cell>
          <cell r="L18066" t="e">
            <v>#N/A</v>
          </cell>
        </row>
        <row r="18067">
          <cell r="K18067" t="str">
            <v>19601</v>
          </cell>
          <cell r="L18067" t="e">
            <v>#N/A</v>
          </cell>
        </row>
        <row r="18068">
          <cell r="K18068" t="str">
            <v>19601</v>
          </cell>
          <cell r="L18068" t="e">
            <v>#N/A</v>
          </cell>
        </row>
        <row r="18069">
          <cell r="K18069" t="str">
            <v>19601</v>
          </cell>
          <cell r="L18069" t="e">
            <v>#N/A</v>
          </cell>
        </row>
        <row r="18070">
          <cell r="L18070" t="str">
            <v>TREPONEMA PALLIDUM ANTICUERPOS (PRUEBA TREPONEMICA) MANUAL O SEMIAUTOMATIZADA O AUTOMATIZADA</v>
          </cell>
        </row>
        <row r="18071">
          <cell r="L18071" t="str">
            <v>TREPONEMA PALLIDUM ANTICUERPOS (PRUEBA TREPONEMICA) MANUAL O SEMIAUTOMATIZADA O AUTOMATIZADA</v>
          </cell>
        </row>
        <row r="18072">
          <cell r="K18072" t="str">
            <v>19601</v>
          </cell>
          <cell r="L18072" t="e">
            <v>#N/A</v>
          </cell>
        </row>
        <row r="18073">
          <cell r="K18073" t="str">
            <v>19601</v>
          </cell>
          <cell r="L18073" t="e">
            <v>#N/A</v>
          </cell>
        </row>
        <row r="18074">
          <cell r="K18074" t="str">
            <v>19601</v>
          </cell>
          <cell r="L18074" t="e">
            <v>#N/A</v>
          </cell>
        </row>
        <row r="18075">
          <cell r="K18075" t="str">
            <v>19601</v>
          </cell>
          <cell r="L18075" t="e">
            <v>#N/A</v>
          </cell>
        </row>
        <row r="18076">
          <cell r="K18076" t="str">
            <v>19601</v>
          </cell>
          <cell r="L18076" t="e">
            <v>#N/A</v>
          </cell>
        </row>
        <row r="18077">
          <cell r="K18077" t="str">
            <v>19601</v>
          </cell>
          <cell r="L18077" t="e">
            <v>#N/A</v>
          </cell>
        </row>
        <row r="18078">
          <cell r="K18078" t="str">
            <v>19601</v>
          </cell>
          <cell r="L18078" t="e">
            <v>#N/A</v>
          </cell>
        </row>
        <row r="18079">
          <cell r="K18079" t="str">
            <v>19601</v>
          </cell>
          <cell r="L18079" t="e">
            <v>#N/A</v>
          </cell>
        </row>
        <row r="18080">
          <cell r="K18080" t="str">
            <v>19144</v>
          </cell>
          <cell r="L18080" t="e">
            <v>#N/A</v>
          </cell>
        </row>
        <row r="18081">
          <cell r="K18081" t="str">
            <v>19144</v>
          </cell>
          <cell r="L18081" t="e">
            <v>#N/A</v>
          </cell>
        </row>
        <row r="18082">
          <cell r="K18082" t="str">
            <v>19206</v>
          </cell>
          <cell r="L18082" t="e">
            <v>#N/A</v>
          </cell>
        </row>
        <row r="18083">
          <cell r="K18083" t="str">
            <v>19206</v>
          </cell>
          <cell r="L18083" t="e">
            <v>#N/A</v>
          </cell>
        </row>
        <row r="18084">
          <cell r="K18084" t="str">
            <v>19206</v>
          </cell>
          <cell r="L18084" t="e">
            <v>#N/A</v>
          </cell>
        </row>
        <row r="18085">
          <cell r="K18085" t="str">
            <v>19206</v>
          </cell>
          <cell r="L18085" t="e">
            <v>#N/A</v>
          </cell>
        </row>
        <row r="18086">
          <cell r="K18086" t="str">
            <v>19206</v>
          </cell>
          <cell r="L18086" t="e">
            <v>#N/A</v>
          </cell>
        </row>
        <row r="18087">
          <cell r="K18087" t="str">
            <v>19206</v>
          </cell>
          <cell r="L18087" t="e">
            <v>#N/A</v>
          </cell>
        </row>
        <row r="18088">
          <cell r="K18088" t="str">
            <v>19351</v>
          </cell>
          <cell r="L18088" t="e">
            <v>#N/A</v>
          </cell>
        </row>
        <row r="18089">
          <cell r="K18089" t="str">
            <v>19351</v>
          </cell>
          <cell r="L18089" t="e">
            <v>#N/A</v>
          </cell>
        </row>
        <row r="18090">
          <cell r="K18090" t="str">
            <v>19236</v>
          </cell>
          <cell r="L18090" t="e">
            <v>#N/A</v>
          </cell>
        </row>
        <row r="18091">
          <cell r="K18091" t="str">
            <v>19236</v>
          </cell>
          <cell r="L18091" t="e">
            <v>#N/A</v>
          </cell>
        </row>
        <row r="18092">
          <cell r="K18092" t="str">
            <v>19297</v>
          </cell>
          <cell r="L18092" t="e">
            <v>#N/A</v>
          </cell>
        </row>
        <row r="18093">
          <cell r="K18093" t="str">
            <v>19297</v>
          </cell>
          <cell r="L18093" t="e">
            <v>#N/A</v>
          </cell>
        </row>
        <row r="18094">
          <cell r="K18094" t="str">
            <v>19355</v>
          </cell>
          <cell r="L18094" t="e">
            <v>#N/A</v>
          </cell>
        </row>
        <row r="18095">
          <cell r="K18095" t="str">
            <v>19355</v>
          </cell>
          <cell r="L18095" t="e">
            <v>#N/A</v>
          </cell>
        </row>
        <row r="18096">
          <cell r="K18096" t="str">
            <v>19355</v>
          </cell>
          <cell r="L18096" t="e">
            <v>#N/A</v>
          </cell>
        </row>
        <row r="18097">
          <cell r="K18097" t="str">
            <v>19355</v>
          </cell>
          <cell r="L18097" t="e">
            <v>#N/A</v>
          </cell>
        </row>
        <row r="18098">
          <cell r="K18098" t="str">
            <v>19601</v>
          </cell>
          <cell r="L18098" t="e">
            <v>#N/A</v>
          </cell>
        </row>
        <row r="18099">
          <cell r="K18099" t="str">
            <v>19601</v>
          </cell>
          <cell r="L18099" t="e">
            <v>#N/A</v>
          </cell>
        </row>
        <row r="18100">
          <cell r="K18100" t="str">
            <v>19601</v>
          </cell>
          <cell r="L18100" t="e">
            <v>#N/A</v>
          </cell>
        </row>
        <row r="18101">
          <cell r="K18101" t="str">
            <v>19601</v>
          </cell>
          <cell r="L18101" t="e">
            <v>#N/A</v>
          </cell>
        </row>
        <row r="18102">
          <cell r="K18102" t="str">
            <v>19601</v>
          </cell>
          <cell r="L18102" t="e">
            <v>#N/A</v>
          </cell>
        </row>
        <row r="18103">
          <cell r="K18103" t="str">
            <v>19601</v>
          </cell>
          <cell r="L18103" t="e">
            <v>#N/A</v>
          </cell>
        </row>
        <row r="18104">
          <cell r="K18104" t="str">
            <v>19578</v>
          </cell>
          <cell r="L18104" t="e">
            <v>#N/A</v>
          </cell>
        </row>
        <row r="18105">
          <cell r="K18105" t="str">
            <v>19578</v>
          </cell>
          <cell r="L18105" t="e">
            <v>#N/A</v>
          </cell>
        </row>
        <row r="18106">
          <cell r="K18106" t="str">
            <v>19236</v>
          </cell>
          <cell r="L18106" t="e">
            <v>#N/A</v>
          </cell>
        </row>
        <row r="18107">
          <cell r="K18107" t="str">
            <v>19236</v>
          </cell>
          <cell r="L18107" t="e">
            <v>#N/A</v>
          </cell>
        </row>
        <row r="18108">
          <cell r="K18108" t="str">
            <v>19583</v>
          </cell>
          <cell r="L18108" t="e">
            <v>#N/A</v>
          </cell>
        </row>
        <row r="18109">
          <cell r="K18109" t="str">
            <v>19583</v>
          </cell>
          <cell r="L18109" t="e">
            <v>#N/A</v>
          </cell>
        </row>
        <row r="18110">
          <cell r="K18110" t="str">
            <v>19636</v>
          </cell>
          <cell r="L18110" t="e">
            <v>#N/A</v>
          </cell>
        </row>
        <row r="18111">
          <cell r="K18111" t="str">
            <v>19636</v>
          </cell>
          <cell r="L18111" t="e">
            <v>#N/A</v>
          </cell>
        </row>
        <row r="18112">
          <cell r="K18112" t="str">
            <v>19601</v>
          </cell>
          <cell r="L18112" t="e">
            <v>#N/A</v>
          </cell>
        </row>
        <row r="18113">
          <cell r="K18113" t="str">
            <v>19601</v>
          </cell>
          <cell r="L18113" t="e">
            <v>#N/A</v>
          </cell>
        </row>
        <row r="18114">
          <cell r="K18114" t="str">
            <v>19601</v>
          </cell>
          <cell r="L18114" t="e">
            <v>#N/A</v>
          </cell>
        </row>
        <row r="18115">
          <cell r="K18115" t="str">
            <v>19601</v>
          </cell>
          <cell r="L18115" t="e">
            <v>#N/A</v>
          </cell>
        </row>
        <row r="18116">
          <cell r="K18116" t="str">
            <v>19601</v>
          </cell>
          <cell r="L18116" t="e">
            <v>#N/A</v>
          </cell>
        </row>
        <row r="18117">
          <cell r="K18117" t="str">
            <v>19601</v>
          </cell>
          <cell r="L18117" t="e">
            <v>#N/A</v>
          </cell>
        </row>
        <row r="18118">
          <cell r="K18118" t="str">
            <v>19927</v>
          </cell>
          <cell r="L18118" t="e">
            <v>#N/A</v>
          </cell>
        </row>
        <row r="18119">
          <cell r="K18119" t="str">
            <v>19927</v>
          </cell>
          <cell r="L18119" t="e">
            <v>#N/A</v>
          </cell>
        </row>
        <row r="18120">
          <cell r="K18120" t="str">
            <v>19928</v>
          </cell>
          <cell r="L18120" t="e">
            <v>#N/A</v>
          </cell>
        </row>
        <row r="18121">
          <cell r="K18121" t="str">
            <v>19928</v>
          </cell>
          <cell r="L18121" t="e">
            <v>#N/A</v>
          </cell>
        </row>
        <row r="18122">
          <cell r="K18122" t="str">
            <v>19928</v>
          </cell>
          <cell r="L18122" t="e">
            <v>#N/A</v>
          </cell>
        </row>
        <row r="18123">
          <cell r="K18123" t="str">
            <v>19928</v>
          </cell>
          <cell r="L18123" t="e">
            <v>#N/A</v>
          </cell>
        </row>
        <row r="18124">
          <cell r="K18124" t="str">
            <v>19928</v>
          </cell>
          <cell r="L18124" t="e">
            <v>#N/A</v>
          </cell>
        </row>
        <row r="18125">
          <cell r="K18125" t="str">
            <v>19928</v>
          </cell>
          <cell r="L18125" t="e">
            <v>#N/A</v>
          </cell>
        </row>
        <row r="18126">
          <cell r="K18126" t="str">
            <v>19928</v>
          </cell>
          <cell r="L18126" t="e">
            <v>#N/A</v>
          </cell>
        </row>
        <row r="18127">
          <cell r="K18127" t="str">
            <v>19929</v>
          </cell>
          <cell r="L18127" t="e">
            <v>#N/A</v>
          </cell>
        </row>
        <row r="18128">
          <cell r="K18128" t="str">
            <v>19929</v>
          </cell>
          <cell r="L18128" t="e">
            <v>#N/A</v>
          </cell>
        </row>
        <row r="18129">
          <cell r="K18129" t="str">
            <v>19928</v>
          </cell>
          <cell r="L18129" t="e">
            <v>#N/A</v>
          </cell>
        </row>
        <row r="18130">
          <cell r="K18130" t="str">
            <v>19928</v>
          </cell>
          <cell r="L18130" t="e">
            <v>#N/A</v>
          </cell>
        </row>
        <row r="18131">
          <cell r="K18131" t="str">
            <v>19945</v>
          </cell>
          <cell r="L18131" t="e">
            <v>#N/A</v>
          </cell>
        </row>
        <row r="18132">
          <cell r="K18132" t="str">
            <v>19945</v>
          </cell>
          <cell r="L18132" t="e">
            <v>#N/A</v>
          </cell>
        </row>
        <row r="18133">
          <cell r="K18133" t="str">
            <v>19945</v>
          </cell>
          <cell r="L18133" t="e">
            <v>#N/A</v>
          </cell>
        </row>
        <row r="18134">
          <cell r="K18134" t="str">
            <v>19945</v>
          </cell>
          <cell r="L18134" t="e">
            <v>#N/A</v>
          </cell>
        </row>
        <row r="18135">
          <cell r="K18135" t="str">
            <v>19547</v>
          </cell>
          <cell r="L18135" t="e">
            <v>#N/A</v>
          </cell>
        </row>
        <row r="18136">
          <cell r="K18136" t="str">
            <v>19547</v>
          </cell>
          <cell r="L18136" t="e">
            <v>#N/A</v>
          </cell>
        </row>
        <row r="18137">
          <cell r="K18137" t="str">
            <v>19928</v>
          </cell>
          <cell r="L18137" t="e">
            <v>#N/A</v>
          </cell>
        </row>
        <row r="18138">
          <cell r="K18138" t="str">
            <v>19928</v>
          </cell>
          <cell r="L18138" t="e">
            <v>#N/A</v>
          </cell>
        </row>
        <row r="18139">
          <cell r="K18139" t="str">
            <v>19601</v>
          </cell>
          <cell r="L18139" t="e">
            <v>#N/A</v>
          </cell>
        </row>
        <row r="18140">
          <cell r="K18140" t="str">
            <v>19601</v>
          </cell>
          <cell r="L18140" t="e">
            <v>#N/A</v>
          </cell>
        </row>
        <row r="18141">
          <cell r="K18141" t="str">
            <v>19236</v>
          </cell>
          <cell r="L18141" t="e">
            <v>#N/A</v>
          </cell>
        </row>
        <row r="18142">
          <cell r="K18142" t="str">
            <v>19236</v>
          </cell>
          <cell r="L18142" t="e">
            <v>#N/A</v>
          </cell>
        </row>
        <row r="18143">
          <cell r="K18143" t="str">
            <v>19601</v>
          </cell>
          <cell r="L18143" t="e">
            <v>#N/A</v>
          </cell>
        </row>
        <row r="18144">
          <cell r="K18144" t="str">
            <v>19601</v>
          </cell>
          <cell r="L18144" t="e">
            <v>#N/A</v>
          </cell>
        </row>
        <row r="18145">
          <cell r="K18145" t="str">
            <v>19563</v>
          </cell>
          <cell r="L18145" t="e">
            <v>#N/A</v>
          </cell>
        </row>
        <row r="18146">
          <cell r="K18146" t="str">
            <v>19563</v>
          </cell>
          <cell r="L18146" t="e">
            <v>#N/A</v>
          </cell>
        </row>
        <row r="18147">
          <cell r="K18147" t="str">
            <v>19565</v>
          </cell>
          <cell r="L18147" t="e">
            <v>#N/A</v>
          </cell>
        </row>
        <row r="18148">
          <cell r="K18148" t="str">
            <v>19565</v>
          </cell>
          <cell r="L18148" t="e">
            <v>#N/A</v>
          </cell>
        </row>
        <row r="18149">
          <cell r="K18149" t="str">
            <v>19564</v>
          </cell>
          <cell r="L18149" t="e">
            <v>#N/A</v>
          </cell>
        </row>
        <row r="18150">
          <cell r="K18150" t="str">
            <v>19564</v>
          </cell>
          <cell r="L18150" t="e">
            <v>#N/A</v>
          </cell>
        </row>
        <row r="18151">
          <cell r="K18151" t="str">
            <v>19565</v>
          </cell>
          <cell r="L18151" t="e">
            <v>#N/A</v>
          </cell>
        </row>
        <row r="18152">
          <cell r="K18152" t="str">
            <v>19565</v>
          </cell>
          <cell r="L18152" t="e">
            <v>#N/A</v>
          </cell>
        </row>
        <row r="18153">
          <cell r="L18153" t="e">
            <v>#N/A</v>
          </cell>
        </row>
        <row r="18154">
          <cell r="L18154" t="e">
            <v>#N/A</v>
          </cell>
        </row>
        <row r="18155">
          <cell r="L18155" t="e">
            <v>#N/A</v>
          </cell>
        </row>
        <row r="18156">
          <cell r="L18156" t="e">
            <v>#N/A</v>
          </cell>
        </row>
        <row r="18157">
          <cell r="L18157" t="e">
            <v>#N/A</v>
          </cell>
        </row>
        <row r="18158">
          <cell r="L18158" t="e">
            <v>#N/A</v>
          </cell>
        </row>
        <row r="18159">
          <cell r="L18159" t="e">
            <v>#N/A</v>
          </cell>
        </row>
        <row r="18160">
          <cell r="L18160" t="e">
            <v>#N/A</v>
          </cell>
        </row>
        <row r="18161">
          <cell r="L18161" t="e">
            <v>#N/A</v>
          </cell>
        </row>
        <row r="18162">
          <cell r="L18162" t="e">
            <v>#N/A</v>
          </cell>
        </row>
        <row r="18163">
          <cell r="L18163" t="e">
            <v>#N/A</v>
          </cell>
        </row>
        <row r="18164">
          <cell r="L18164" t="e">
            <v>#N/A</v>
          </cell>
        </row>
        <row r="18165">
          <cell r="L18165" t="e">
            <v>#N/A</v>
          </cell>
        </row>
        <row r="18166">
          <cell r="L18166" t="e">
            <v>#N/A</v>
          </cell>
        </row>
        <row r="18167">
          <cell r="K18167" t="str">
            <v>19601</v>
          </cell>
          <cell r="L18167" t="e">
            <v>#N/A</v>
          </cell>
        </row>
        <row r="18168">
          <cell r="K18168" t="str">
            <v>19601</v>
          </cell>
          <cell r="L18168" t="e">
            <v>#N/A</v>
          </cell>
        </row>
        <row r="18169">
          <cell r="K18169" t="str">
            <v>19882</v>
          </cell>
          <cell r="L18169" t="e">
            <v>#N/A</v>
          </cell>
        </row>
        <row r="18170">
          <cell r="K18170" t="str">
            <v>19882</v>
          </cell>
          <cell r="L18170" t="e">
            <v>#N/A</v>
          </cell>
        </row>
        <row r="18171">
          <cell r="K18171" t="str">
            <v>19601</v>
          </cell>
          <cell r="L18171" t="e">
            <v>#N/A</v>
          </cell>
        </row>
        <row r="18172">
          <cell r="K18172" t="str">
            <v>19601</v>
          </cell>
          <cell r="L18172" t="e">
            <v>#N/A</v>
          </cell>
        </row>
        <row r="18173">
          <cell r="K18173" t="str">
            <v>19601</v>
          </cell>
          <cell r="L18173" t="e">
            <v>#N/A</v>
          </cell>
        </row>
        <row r="18174">
          <cell r="K18174" t="str">
            <v>19601</v>
          </cell>
          <cell r="L18174" t="e">
            <v>#N/A</v>
          </cell>
        </row>
        <row r="18175">
          <cell r="K18175" t="str">
            <v>19207</v>
          </cell>
          <cell r="L18175" t="e">
            <v>#N/A</v>
          </cell>
        </row>
        <row r="18176">
          <cell r="K18176" t="str">
            <v>19207</v>
          </cell>
          <cell r="L18176" t="e">
            <v>#N/A</v>
          </cell>
        </row>
        <row r="18177">
          <cell r="K18177" t="str">
            <v>19211</v>
          </cell>
          <cell r="L18177" t="e">
            <v>#N/A</v>
          </cell>
        </row>
        <row r="18178">
          <cell r="K18178" t="str">
            <v>19211</v>
          </cell>
          <cell r="L18178" t="e">
            <v>#N/A</v>
          </cell>
        </row>
        <row r="18179">
          <cell r="K18179" t="str">
            <v>19857</v>
          </cell>
          <cell r="L18179" t="e">
            <v>#N/A</v>
          </cell>
        </row>
        <row r="18180">
          <cell r="K18180" t="str">
            <v>19857</v>
          </cell>
          <cell r="L18180" t="e">
            <v>#N/A</v>
          </cell>
        </row>
        <row r="18181">
          <cell r="K18181" t="str">
            <v>19861</v>
          </cell>
          <cell r="L18181" t="e">
            <v>#N/A</v>
          </cell>
        </row>
        <row r="18182">
          <cell r="K18182" t="str">
            <v>19861</v>
          </cell>
          <cell r="L18182" t="e">
            <v>#N/A</v>
          </cell>
        </row>
        <row r="18183">
          <cell r="K18183" t="str">
            <v>19144</v>
          </cell>
          <cell r="L18183" t="e">
            <v>#N/A</v>
          </cell>
        </row>
        <row r="18184">
          <cell r="K18184" t="str">
            <v>19144</v>
          </cell>
          <cell r="L18184" t="e">
            <v>#N/A</v>
          </cell>
        </row>
        <row r="18185">
          <cell r="K18185" t="str">
            <v>19356</v>
          </cell>
          <cell r="L18185" t="e">
            <v>#N/A</v>
          </cell>
        </row>
        <row r="18186">
          <cell r="K18186" t="str">
            <v>19356</v>
          </cell>
          <cell r="L18186" t="e">
            <v>#N/A</v>
          </cell>
        </row>
        <row r="18187">
          <cell r="K18187" t="str">
            <v>19088</v>
          </cell>
          <cell r="L18187" t="e">
            <v>#N/A</v>
          </cell>
        </row>
        <row r="18188">
          <cell r="K18188" t="str">
            <v>19088</v>
          </cell>
          <cell r="L18188" t="e">
            <v>#N/A</v>
          </cell>
        </row>
        <row r="18189">
          <cell r="K18189" t="str">
            <v>19088</v>
          </cell>
          <cell r="L18189" t="e">
            <v>#N/A</v>
          </cell>
        </row>
        <row r="18190">
          <cell r="K18190" t="str">
            <v>19088</v>
          </cell>
          <cell r="L18190" t="e">
            <v>#N/A</v>
          </cell>
        </row>
        <row r="18191">
          <cell r="K18191" t="str">
            <v>19088</v>
          </cell>
          <cell r="L18191" t="e">
            <v>#N/A</v>
          </cell>
        </row>
        <row r="18192">
          <cell r="K18192" t="str">
            <v>19088</v>
          </cell>
          <cell r="L18192" t="e">
            <v>#N/A</v>
          </cell>
        </row>
        <row r="18193">
          <cell r="K18193" t="str">
            <v>19088</v>
          </cell>
          <cell r="L18193" t="e">
            <v>#N/A</v>
          </cell>
        </row>
        <row r="18194">
          <cell r="K18194" t="str">
            <v>19088</v>
          </cell>
          <cell r="L18194" t="e">
            <v>#N/A</v>
          </cell>
        </row>
        <row r="18195">
          <cell r="K18195" t="str">
            <v>19088</v>
          </cell>
          <cell r="L18195" t="e">
            <v>#N/A</v>
          </cell>
        </row>
        <row r="18196">
          <cell r="K18196" t="str">
            <v>19088</v>
          </cell>
          <cell r="L18196" t="e">
            <v>#N/A</v>
          </cell>
        </row>
        <row r="18197">
          <cell r="K18197" t="str">
            <v>19088</v>
          </cell>
          <cell r="L18197" t="e">
            <v>#N/A</v>
          </cell>
        </row>
        <row r="18198">
          <cell r="K18198" t="str">
            <v>19088</v>
          </cell>
          <cell r="L18198" t="e">
            <v>#N/A</v>
          </cell>
        </row>
        <row r="18199">
          <cell r="K18199" t="str">
            <v>19088</v>
          </cell>
          <cell r="L18199" t="e">
            <v>#N/A</v>
          </cell>
        </row>
        <row r="18200">
          <cell r="K18200" t="str">
            <v>19088</v>
          </cell>
          <cell r="L18200" t="e">
            <v>#N/A</v>
          </cell>
        </row>
        <row r="18201">
          <cell r="K18201" t="str">
            <v>19541</v>
          </cell>
          <cell r="L18201" t="e">
            <v>#N/A</v>
          </cell>
        </row>
        <row r="18202">
          <cell r="K18202" t="str">
            <v>19541</v>
          </cell>
          <cell r="L18202" t="e">
            <v>#N/A</v>
          </cell>
        </row>
        <row r="18203">
          <cell r="K18203" t="str">
            <v>19541</v>
          </cell>
          <cell r="L18203" t="e">
            <v>#N/A</v>
          </cell>
        </row>
        <row r="18204">
          <cell r="K18204" t="str">
            <v>19541</v>
          </cell>
          <cell r="L18204" t="e">
            <v>#N/A</v>
          </cell>
        </row>
        <row r="18205">
          <cell r="L18205" t="e">
            <v>#N/A</v>
          </cell>
        </row>
        <row r="18206">
          <cell r="L18206" t="e">
            <v>#N/A</v>
          </cell>
        </row>
        <row r="18207">
          <cell r="K18207" t="str">
            <v>19545</v>
          </cell>
          <cell r="L18207" t="e">
            <v>#N/A</v>
          </cell>
        </row>
        <row r="18208">
          <cell r="K18208" t="str">
            <v>19545</v>
          </cell>
          <cell r="L18208" t="e">
            <v>#N/A</v>
          </cell>
        </row>
        <row r="18209">
          <cell r="K18209" t="str">
            <v>19547</v>
          </cell>
          <cell r="L18209" t="e">
            <v>#N/A</v>
          </cell>
        </row>
        <row r="18210">
          <cell r="K18210" t="str">
            <v>19547</v>
          </cell>
          <cell r="L18210" t="e">
            <v>#N/A</v>
          </cell>
        </row>
        <row r="18211">
          <cell r="K18211" t="str">
            <v>19546</v>
          </cell>
          <cell r="L18211" t="e">
            <v>#N/A</v>
          </cell>
        </row>
        <row r="18212">
          <cell r="K18212" t="str">
            <v>19546</v>
          </cell>
          <cell r="L18212" t="e">
            <v>#N/A</v>
          </cell>
        </row>
        <row r="18213">
          <cell r="K18213" t="str">
            <v>19547</v>
          </cell>
          <cell r="L18213" t="e">
            <v>#N/A</v>
          </cell>
        </row>
        <row r="18214">
          <cell r="K18214" t="str">
            <v>19547</v>
          </cell>
          <cell r="L18214" t="e">
            <v>#N/A</v>
          </cell>
        </row>
        <row r="18215">
          <cell r="K18215" t="str">
            <v>19553</v>
          </cell>
          <cell r="L18215" t="e">
            <v>#N/A</v>
          </cell>
        </row>
        <row r="18216">
          <cell r="K18216" t="str">
            <v>19553</v>
          </cell>
          <cell r="L18216" t="e">
            <v>#N/A</v>
          </cell>
        </row>
        <row r="18217">
          <cell r="K18217" t="str">
            <v>19559</v>
          </cell>
          <cell r="L18217" t="e">
            <v>#N/A</v>
          </cell>
        </row>
        <row r="18218">
          <cell r="K18218" t="str">
            <v>19559</v>
          </cell>
          <cell r="L18218" t="e">
            <v>#N/A</v>
          </cell>
        </row>
        <row r="18219">
          <cell r="K18219" t="str">
            <v>19557</v>
          </cell>
          <cell r="L18219" t="e">
            <v>#N/A</v>
          </cell>
        </row>
        <row r="18220">
          <cell r="K18220" t="str">
            <v>19557</v>
          </cell>
          <cell r="L18220" t="e">
            <v>#N/A</v>
          </cell>
        </row>
        <row r="18221">
          <cell r="K18221" t="str">
            <v>19557</v>
          </cell>
          <cell r="L18221" t="e">
            <v>#N/A</v>
          </cell>
        </row>
        <row r="18222">
          <cell r="K18222" t="str">
            <v>19557</v>
          </cell>
          <cell r="L18222" t="e">
            <v>#N/A</v>
          </cell>
        </row>
        <row r="18223">
          <cell r="K18223" t="str">
            <v>19563</v>
          </cell>
          <cell r="L18223" t="e">
            <v>#N/A</v>
          </cell>
        </row>
        <row r="18224">
          <cell r="K18224" t="str">
            <v>19563</v>
          </cell>
          <cell r="L18224" t="e">
            <v>#N/A</v>
          </cell>
        </row>
        <row r="18225">
          <cell r="K18225" t="str">
            <v>19565</v>
          </cell>
          <cell r="L18225" t="e">
            <v>#N/A</v>
          </cell>
        </row>
        <row r="18226">
          <cell r="K18226" t="str">
            <v>19565</v>
          </cell>
          <cell r="L18226" t="e">
            <v>#N/A</v>
          </cell>
        </row>
        <row r="18227">
          <cell r="K18227" t="str">
            <v>19564</v>
          </cell>
          <cell r="L18227" t="e">
            <v>#N/A</v>
          </cell>
        </row>
        <row r="18228">
          <cell r="K18228" t="str">
            <v>19564</v>
          </cell>
          <cell r="L18228" t="e">
            <v>#N/A</v>
          </cell>
        </row>
        <row r="18229">
          <cell r="K18229" t="str">
            <v>19565</v>
          </cell>
          <cell r="L18229" t="e">
            <v>#N/A</v>
          </cell>
        </row>
        <row r="18230">
          <cell r="K18230" t="str">
            <v>19565</v>
          </cell>
          <cell r="L18230" t="e">
            <v>#N/A</v>
          </cell>
        </row>
        <row r="18231">
          <cell r="K18231" t="str">
            <v>19587</v>
          </cell>
          <cell r="L18231" t="e">
            <v>#N/A</v>
          </cell>
        </row>
        <row r="18232">
          <cell r="K18232" t="str">
            <v>19587</v>
          </cell>
          <cell r="L18232" t="e">
            <v>#N/A</v>
          </cell>
        </row>
        <row r="18233">
          <cell r="K18233" t="str">
            <v>19588</v>
          </cell>
          <cell r="L18233" t="e">
            <v>#N/A</v>
          </cell>
        </row>
        <row r="18234">
          <cell r="K18234" t="str">
            <v>19588</v>
          </cell>
          <cell r="L18234" t="e">
            <v>#N/A</v>
          </cell>
        </row>
        <row r="18235">
          <cell r="K18235" t="str">
            <v>19767</v>
          </cell>
          <cell r="L18235" t="e">
            <v>#N/A</v>
          </cell>
        </row>
        <row r="18236">
          <cell r="K18236" t="str">
            <v>19767</v>
          </cell>
          <cell r="L18236" t="e">
            <v>#N/A</v>
          </cell>
        </row>
        <row r="18237">
          <cell r="K18237" t="str">
            <v>19767</v>
          </cell>
          <cell r="L18237" t="e">
            <v>#N/A</v>
          </cell>
        </row>
        <row r="18238">
          <cell r="K18238" t="str">
            <v>19767</v>
          </cell>
          <cell r="L18238" t="e">
            <v>#N/A</v>
          </cell>
        </row>
        <row r="18239">
          <cell r="K18239" t="str">
            <v>19767</v>
          </cell>
          <cell r="L18239" t="e">
            <v>#N/A</v>
          </cell>
        </row>
        <row r="18240">
          <cell r="K18240" t="str">
            <v>19767</v>
          </cell>
          <cell r="L18240" t="e">
            <v>#N/A</v>
          </cell>
        </row>
        <row r="18241">
          <cell r="K18241" t="str">
            <v>19767</v>
          </cell>
          <cell r="L18241" t="e">
            <v>#N/A</v>
          </cell>
        </row>
        <row r="18242">
          <cell r="K18242" t="str">
            <v>19767</v>
          </cell>
          <cell r="L18242" t="e">
            <v>#N/A</v>
          </cell>
        </row>
        <row r="18243">
          <cell r="K18243" t="str">
            <v>19601</v>
          </cell>
          <cell r="L18243" t="e">
            <v>#N/A</v>
          </cell>
        </row>
        <row r="18244">
          <cell r="K18244" t="str">
            <v>19601</v>
          </cell>
          <cell r="L18244" t="e">
            <v>#N/A</v>
          </cell>
        </row>
        <row r="18245">
          <cell r="K18245" t="str">
            <v>19601</v>
          </cell>
          <cell r="L18245" t="e">
            <v>#N/A</v>
          </cell>
        </row>
        <row r="18246">
          <cell r="K18246" t="str">
            <v>19601</v>
          </cell>
          <cell r="L18246" t="e">
            <v>#N/A</v>
          </cell>
        </row>
        <row r="18247">
          <cell r="K18247" t="str">
            <v>19601</v>
          </cell>
          <cell r="L18247" t="e">
            <v>#N/A</v>
          </cell>
        </row>
        <row r="18248">
          <cell r="K18248" t="str">
            <v>19601</v>
          </cell>
          <cell r="L18248" t="e">
            <v>#N/A</v>
          </cell>
        </row>
        <row r="18249">
          <cell r="K18249" t="str">
            <v>19857</v>
          </cell>
          <cell r="L18249" t="e">
            <v>#N/A</v>
          </cell>
        </row>
        <row r="18250">
          <cell r="K18250" t="str">
            <v>19857</v>
          </cell>
          <cell r="L18250" t="e">
            <v>#N/A</v>
          </cell>
        </row>
        <row r="18251">
          <cell r="K18251" t="str">
            <v>19857</v>
          </cell>
          <cell r="L18251" t="e">
            <v>#N/A</v>
          </cell>
        </row>
        <row r="18252">
          <cell r="K18252" t="str">
            <v>19857</v>
          </cell>
          <cell r="L18252" t="e">
            <v>#N/A</v>
          </cell>
        </row>
        <row r="18253">
          <cell r="K18253" t="str">
            <v>19861</v>
          </cell>
          <cell r="L18253" t="e">
            <v>#N/A</v>
          </cell>
        </row>
        <row r="18254">
          <cell r="K18254" t="str">
            <v>19861</v>
          </cell>
          <cell r="L18254" t="e">
            <v>#N/A</v>
          </cell>
        </row>
        <row r="18255">
          <cell r="K18255" t="str">
            <v>19861</v>
          </cell>
          <cell r="L18255" t="e">
            <v>#N/A</v>
          </cell>
        </row>
        <row r="18256">
          <cell r="K18256" t="str">
            <v>19861</v>
          </cell>
          <cell r="L18256" t="e">
            <v>#N/A</v>
          </cell>
        </row>
        <row r="18257">
          <cell r="K18257" t="str">
            <v>19873</v>
          </cell>
          <cell r="L18257" t="e">
            <v>#N/A</v>
          </cell>
        </row>
        <row r="18258">
          <cell r="K18258" t="str">
            <v>19873</v>
          </cell>
          <cell r="L18258" t="e">
            <v>#N/A</v>
          </cell>
        </row>
        <row r="18259">
          <cell r="K18259" t="str">
            <v>19873</v>
          </cell>
          <cell r="L18259" t="e">
            <v>#N/A</v>
          </cell>
        </row>
        <row r="18260">
          <cell r="K18260" t="str">
            <v>19873</v>
          </cell>
          <cell r="L18260" t="e">
            <v>#N/A</v>
          </cell>
        </row>
        <row r="18261">
          <cell r="K18261" t="str">
            <v>19976</v>
          </cell>
          <cell r="L18261" t="e">
            <v>#N/A</v>
          </cell>
        </row>
        <row r="18262">
          <cell r="K18262" t="str">
            <v>19976</v>
          </cell>
          <cell r="L18262" t="e">
            <v>#N/A</v>
          </cell>
        </row>
        <row r="18263">
          <cell r="K18263" t="str">
            <v>19976</v>
          </cell>
          <cell r="L18263" t="e">
            <v>#N/A</v>
          </cell>
        </row>
        <row r="18264">
          <cell r="K18264" t="str">
            <v>19976</v>
          </cell>
          <cell r="L18264" t="e">
            <v>#N/A</v>
          </cell>
        </row>
        <row r="18265">
          <cell r="K18265" t="str">
            <v>19878</v>
          </cell>
          <cell r="L18265" t="str">
            <v>VIRUS DE INMUNODEFICIENCIA HUMANA 1 Y 2 ANTICUERPOS</v>
          </cell>
        </row>
        <row r="18266">
          <cell r="K18266" t="str">
            <v>19878</v>
          </cell>
          <cell r="L18266" t="str">
            <v>VIRUS DE INMUNODEFICIENCIA HUMANA 1 Y 2 ANTICUERPOS</v>
          </cell>
        </row>
        <row r="18267">
          <cell r="K18267" t="str">
            <v>19878</v>
          </cell>
          <cell r="L18267" t="str">
            <v>VIRUS DE INMUNODEFICIENCIA HUMANA 1 Y 2 ANTICUERPOS</v>
          </cell>
        </row>
        <row r="18268">
          <cell r="K18268" t="str">
            <v>19878</v>
          </cell>
          <cell r="L18268" t="str">
            <v>VIRUS DE INMUNODEFICIENCIA HUMANA 1 Y 2 ANTICUERPOS</v>
          </cell>
        </row>
        <row r="18269">
          <cell r="K18269" t="str">
            <v>19884</v>
          </cell>
          <cell r="L18269" t="e">
            <v>#N/A</v>
          </cell>
        </row>
        <row r="18270">
          <cell r="K18270" t="str">
            <v>19884</v>
          </cell>
          <cell r="L18270" t="e">
            <v>#N/A</v>
          </cell>
        </row>
        <row r="18271">
          <cell r="K18271" t="str">
            <v>19144</v>
          </cell>
          <cell r="L18271" t="e">
            <v>#N/A</v>
          </cell>
        </row>
        <row r="18272">
          <cell r="K18272" t="str">
            <v>19144</v>
          </cell>
          <cell r="L18272" t="e">
            <v>#N/A</v>
          </cell>
        </row>
        <row r="18273">
          <cell r="K18273" t="str">
            <v>19601</v>
          </cell>
          <cell r="L18273" t="e">
            <v>#N/A</v>
          </cell>
        </row>
        <row r="18274">
          <cell r="K18274" t="str">
            <v>19601</v>
          </cell>
          <cell r="L18274" t="e">
            <v>#N/A</v>
          </cell>
        </row>
        <row r="18275">
          <cell r="K18275" t="str">
            <v>19601</v>
          </cell>
          <cell r="L18275" t="e">
            <v>#N/A</v>
          </cell>
        </row>
        <row r="18276">
          <cell r="K18276" t="str">
            <v>19601</v>
          </cell>
          <cell r="L18276" t="e">
            <v>#N/A</v>
          </cell>
        </row>
        <row r="18277">
          <cell r="K18277" t="str">
            <v>19601</v>
          </cell>
          <cell r="L18277" t="e">
            <v>#N/A</v>
          </cell>
        </row>
        <row r="18278">
          <cell r="K18278" t="str">
            <v>19601</v>
          </cell>
          <cell r="L18278" t="e">
            <v>#N/A</v>
          </cell>
        </row>
        <row r="18279">
          <cell r="K18279" t="str">
            <v>19601</v>
          </cell>
          <cell r="L18279" t="e">
            <v>#N/A</v>
          </cell>
        </row>
        <row r="18280">
          <cell r="K18280" t="str">
            <v>19601</v>
          </cell>
          <cell r="L18280" t="e">
            <v>#N/A</v>
          </cell>
        </row>
        <row r="18281">
          <cell r="L18281" t="e">
            <v>#N/A</v>
          </cell>
        </row>
        <row r="18282">
          <cell r="L18282" t="e">
            <v>#N/A</v>
          </cell>
        </row>
        <row r="18283">
          <cell r="K18283" t="str">
            <v>19601</v>
          </cell>
          <cell r="L18283" t="e">
            <v>#N/A</v>
          </cell>
        </row>
        <row r="18284">
          <cell r="K18284" t="str">
            <v>19601</v>
          </cell>
          <cell r="L18284" t="e">
            <v>#N/A</v>
          </cell>
        </row>
        <row r="18285">
          <cell r="K18285" t="str">
            <v>19601</v>
          </cell>
          <cell r="L18285" t="e">
            <v>#N/A</v>
          </cell>
        </row>
        <row r="18286">
          <cell r="K18286" t="str">
            <v>19601</v>
          </cell>
          <cell r="L18286" t="e">
            <v>#N/A</v>
          </cell>
        </row>
        <row r="18287">
          <cell r="K18287" t="str">
            <v>19601</v>
          </cell>
          <cell r="L18287" t="e">
            <v>#N/A</v>
          </cell>
        </row>
        <row r="18288">
          <cell r="K18288" t="str">
            <v>19601</v>
          </cell>
          <cell r="L18288" t="e">
            <v>#N/A</v>
          </cell>
        </row>
        <row r="18289">
          <cell r="K18289" t="str">
            <v>19207</v>
          </cell>
          <cell r="L18289" t="e">
            <v>#N/A</v>
          </cell>
        </row>
        <row r="18290">
          <cell r="K18290" t="str">
            <v>19207</v>
          </cell>
          <cell r="L18290" t="e">
            <v>#N/A</v>
          </cell>
        </row>
        <row r="18291">
          <cell r="K18291" t="str">
            <v>19211</v>
          </cell>
          <cell r="L18291" t="e">
            <v>#N/A</v>
          </cell>
        </row>
        <row r="18292">
          <cell r="K18292" t="str">
            <v>19211</v>
          </cell>
          <cell r="L18292" t="e">
            <v>#N/A</v>
          </cell>
        </row>
        <row r="18293">
          <cell r="K18293" t="str">
            <v>19547</v>
          </cell>
          <cell r="L18293" t="e">
            <v>#N/A</v>
          </cell>
        </row>
        <row r="18294">
          <cell r="K18294" t="str">
            <v>19547</v>
          </cell>
          <cell r="L18294" t="e">
            <v>#N/A</v>
          </cell>
        </row>
        <row r="18295">
          <cell r="K18295" t="str">
            <v>19559</v>
          </cell>
          <cell r="L18295" t="e">
            <v>#N/A</v>
          </cell>
        </row>
        <row r="18296">
          <cell r="K18296" t="str">
            <v>19559</v>
          </cell>
          <cell r="L18296" t="e">
            <v>#N/A</v>
          </cell>
        </row>
        <row r="18297">
          <cell r="K18297" t="str">
            <v>19857</v>
          </cell>
          <cell r="L18297" t="e">
            <v>#N/A</v>
          </cell>
        </row>
        <row r="18298">
          <cell r="K18298" t="str">
            <v>19857</v>
          </cell>
          <cell r="L18298" t="e">
            <v>#N/A</v>
          </cell>
        </row>
        <row r="18299">
          <cell r="K18299" t="str">
            <v>19873</v>
          </cell>
          <cell r="L18299" t="e">
            <v>#N/A</v>
          </cell>
        </row>
        <row r="18300">
          <cell r="K18300" t="str">
            <v>19873</v>
          </cell>
          <cell r="L18300" t="e">
            <v>#N/A</v>
          </cell>
        </row>
        <row r="18301">
          <cell r="K18301" t="str">
            <v>19601</v>
          </cell>
          <cell r="L18301" t="e">
            <v>#N/A</v>
          </cell>
        </row>
        <row r="18302">
          <cell r="K18302" t="str">
            <v>19601</v>
          </cell>
          <cell r="L18302" t="e">
            <v>#N/A</v>
          </cell>
        </row>
        <row r="18303">
          <cell r="K18303" t="str">
            <v>19601</v>
          </cell>
          <cell r="L18303" t="e">
            <v>#N/A</v>
          </cell>
        </row>
        <row r="18304">
          <cell r="K18304" t="str">
            <v>19601</v>
          </cell>
          <cell r="L18304" t="e">
            <v>#N/A</v>
          </cell>
        </row>
        <row r="18305">
          <cell r="K18305" t="str">
            <v>19857</v>
          </cell>
          <cell r="L18305" t="e">
            <v>#N/A</v>
          </cell>
        </row>
        <row r="18306">
          <cell r="K18306" t="str">
            <v>19857</v>
          </cell>
          <cell r="L18306" t="e">
            <v>#N/A</v>
          </cell>
        </row>
        <row r="18307">
          <cell r="K18307" t="str">
            <v>19207</v>
          </cell>
          <cell r="L18307" t="e">
            <v>#N/A</v>
          </cell>
        </row>
        <row r="18308">
          <cell r="K18308" t="str">
            <v>19207</v>
          </cell>
          <cell r="L18308" t="e">
            <v>#N/A</v>
          </cell>
        </row>
        <row r="18309">
          <cell r="L18309" t="e">
            <v>#N/A</v>
          </cell>
        </row>
        <row r="18310">
          <cell r="L18310" t="e">
            <v>#N/A</v>
          </cell>
        </row>
        <row r="18311">
          <cell r="L18311" t="e">
            <v>#N/A</v>
          </cell>
        </row>
        <row r="18312">
          <cell r="L18312" t="e">
            <v>#N/A</v>
          </cell>
        </row>
        <row r="18313">
          <cell r="K18313" t="str">
            <v>19882</v>
          </cell>
          <cell r="L18313" t="e">
            <v>#N/A</v>
          </cell>
        </row>
        <row r="18314">
          <cell r="K18314" t="str">
            <v>19882</v>
          </cell>
          <cell r="L18314" t="e">
            <v>#N/A</v>
          </cell>
        </row>
        <row r="18315">
          <cell r="K18315" t="str">
            <v>19136</v>
          </cell>
          <cell r="L18315" t="e">
            <v>#N/A</v>
          </cell>
        </row>
        <row r="18316">
          <cell r="K18316" t="str">
            <v>19136</v>
          </cell>
          <cell r="L18316" t="e">
            <v>#N/A</v>
          </cell>
        </row>
        <row r="18317">
          <cell r="K18317" t="str">
            <v>19141</v>
          </cell>
          <cell r="L18317" t="e">
            <v>#N/A</v>
          </cell>
        </row>
        <row r="18318">
          <cell r="K18318" t="str">
            <v>19141</v>
          </cell>
          <cell r="L18318" t="e">
            <v>#N/A</v>
          </cell>
        </row>
        <row r="18319">
          <cell r="K18319" t="str">
            <v>19144</v>
          </cell>
          <cell r="L18319" t="e">
            <v>#N/A</v>
          </cell>
        </row>
        <row r="18320">
          <cell r="K18320" t="str">
            <v>19144</v>
          </cell>
          <cell r="L18320" t="e">
            <v>#N/A</v>
          </cell>
        </row>
        <row r="18321">
          <cell r="K18321" t="str">
            <v>19082</v>
          </cell>
          <cell r="L18321" t="e">
            <v>#N/A</v>
          </cell>
        </row>
        <row r="18322">
          <cell r="K18322" t="str">
            <v>19082</v>
          </cell>
          <cell r="L18322" t="e">
            <v>#N/A</v>
          </cell>
        </row>
        <row r="18323">
          <cell r="K18323" t="str">
            <v>19213</v>
          </cell>
          <cell r="L18323" t="e">
            <v>#N/A</v>
          </cell>
        </row>
        <row r="18324">
          <cell r="K18324" t="str">
            <v>19213</v>
          </cell>
          <cell r="L18324" t="e">
            <v>#N/A</v>
          </cell>
        </row>
        <row r="18325">
          <cell r="K18325" t="str">
            <v>19213</v>
          </cell>
          <cell r="L18325" t="e">
            <v>#N/A</v>
          </cell>
        </row>
        <row r="18326">
          <cell r="K18326" t="str">
            <v>19213</v>
          </cell>
          <cell r="L18326" t="e">
            <v>#N/A</v>
          </cell>
        </row>
        <row r="18327">
          <cell r="L18327" t="e">
            <v>#N/A</v>
          </cell>
        </row>
        <row r="18328">
          <cell r="L18328" t="e">
            <v>#N/A</v>
          </cell>
        </row>
        <row r="18329">
          <cell r="L18329" t="e">
            <v>#N/A</v>
          </cell>
        </row>
        <row r="18330">
          <cell r="L18330" t="e">
            <v>#N/A</v>
          </cell>
        </row>
        <row r="18331">
          <cell r="K18331" t="str">
            <v>19297</v>
          </cell>
          <cell r="L18331" t="e">
            <v>#N/A</v>
          </cell>
        </row>
        <row r="18332">
          <cell r="K18332" t="str">
            <v>19297</v>
          </cell>
          <cell r="L18332" t="e">
            <v>#N/A</v>
          </cell>
        </row>
        <row r="18333">
          <cell r="K18333" t="str">
            <v>19085</v>
          </cell>
          <cell r="L18333" t="e">
            <v>#N/A</v>
          </cell>
        </row>
        <row r="18334">
          <cell r="K18334" t="str">
            <v>19085</v>
          </cell>
          <cell r="L18334" t="e">
            <v>#N/A</v>
          </cell>
        </row>
        <row r="18335">
          <cell r="L18335" t="e">
            <v>#N/A</v>
          </cell>
        </row>
        <row r="18336">
          <cell r="L18336" t="e">
            <v>#N/A</v>
          </cell>
        </row>
        <row r="18337">
          <cell r="K18337" t="str">
            <v>19551</v>
          </cell>
          <cell r="L18337" t="e">
            <v>#N/A</v>
          </cell>
        </row>
        <row r="18338">
          <cell r="K18338" t="str">
            <v>19551</v>
          </cell>
          <cell r="L18338" t="e">
            <v>#N/A</v>
          </cell>
        </row>
        <row r="18339">
          <cell r="K18339" t="str">
            <v>19552</v>
          </cell>
          <cell r="L18339" t="e">
            <v>#N/A</v>
          </cell>
        </row>
        <row r="18340">
          <cell r="K18340" t="str">
            <v>19552</v>
          </cell>
          <cell r="L18340" t="e">
            <v>#N/A</v>
          </cell>
        </row>
        <row r="18341">
          <cell r="K18341" t="str">
            <v>19558</v>
          </cell>
          <cell r="L18341" t="e">
            <v>#N/A</v>
          </cell>
        </row>
        <row r="18342">
          <cell r="K18342" t="str">
            <v>19558</v>
          </cell>
          <cell r="L18342" t="e">
            <v>#N/A</v>
          </cell>
        </row>
        <row r="18343">
          <cell r="K18343" t="str">
            <v>19566</v>
          </cell>
          <cell r="L18343" t="e">
            <v>#N/A</v>
          </cell>
        </row>
        <row r="18344">
          <cell r="K18344" t="str">
            <v>19566</v>
          </cell>
          <cell r="L18344" t="e">
            <v>#N/A</v>
          </cell>
        </row>
        <row r="18345">
          <cell r="L18345" t="e">
            <v>#N/A</v>
          </cell>
        </row>
        <row r="18346">
          <cell r="L18346" t="e">
            <v>#N/A</v>
          </cell>
        </row>
        <row r="18347">
          <cell r="K18347" t="str">
            <v>19632</v>
          </cell>
          <cell r="L18347" t="e">
            <v>#N/A</v>
          </cell>
        </row>
        <row r="18348">
          <cell r="K18348" t="str">
            <v>19632</v>
          </cell>
          <cell r="L18348" t="e">
            <v>#N/A</v>
          </cell>
        </row>
        <row r="18349">
          <cell r="K18349" t="str">
            <v>19744</v>
          </cell>
          <cell r="L18349" t="e">
            <v>#N/A</v>
          </cell>
        </row>
        <row r="18350">
          <cell r="K18350" t="str">
            <v>19744</v>
          </cell>
          <cell r="L18350" t="e">
            <v>#N/A</v>
          </cell>
        </row>
        <row r="18351">
          <cell r="K18351" t="str">
            <v>19767</v>
          </cell>
          <cell r="L18351" t="e">
            <v>#N/A</v>
          </cell>
        </row>
        <row r="18352">
          <cell r="K18352" t="str">
            <v>19767</v>
          </cell>
          <cell r="L18352" t="e">
            <v>#N/A</v>
          </cell>
        </row>
        <row r="18353">
          <cell r="K18353" t="str">
            <v>19614</v>
          </cell>
          <cell r="L18353" t="e">
            <v>#N/A</v>
          </cell>
        </row>
        <row r="18354">
          <cell r="K18354" t="str">
            <v>19614</v>
          </cell>
          <cell r="L18354" t="e">
            <v>#N/A</v>
          </cell>
        </row>
        <row r="18355">
          <cell r="K18355" t="str">
            <v>19856</v>
          </cell>
          <cell r="L18355" t="e">
            <v>#N/A</v>
          </cell>
        </row>
        <row r="18356">
          <cell r="K18356" t="str">
            <v>19856</v>
          </cell>
          <cell r="L18356" t="e">
            <v>#N/A</v>
          </cell>
        </row>
        <row r="18357">
          <cell r="K18357" t="str">
            <v>19856</v>
          </cell>
          <cell r="L18357" t="e">
            <v>#N/A</v>
          </cell>
        </row>
        <row r="18358">
          <cell r="K18358" t="str">
            <v>19856</v>
          </cell>
          <cell r="L18358" t="e">
            <v>#N/A</v>
          </cell>
        </row>
        <row r="18359">
          <cell r="K18359" t="str">
            <v>19867</v>
          </cell>
          <cell r="L18359" t="e">
            <v>#N/A</v>
          </cell>
        </row>
        <row r="18360">
          <cell r="K18360" t="str">
            <v>19867</v>
          </cell>
          <cell r="L18360" t="e">
            <v>#N/A</v>
          </cell>
        </row>
        <row r="18361">
          <cell r="K18361" t="str">
            <v>19889</v>
          </cell>
          <cell r="L18361" t="e">
            <v>#N/A</v>
          </cell>
        </row>
        <row r="18362">
          <cell r="K18362" t="str">
            <v>19889</v>
          </cell>
          <cell r="L18362" t="e">
            <v>#N/A</v>
          </cell>
        </row>
        <row r="18363">
          <cell r="L18363" t="e">
            <v>#N/A</v>
          </cell>
        </row>
        <row r="18364">
          <cell r="L18364" t="e">
            <v>#N/A</v>
          </cell>
        </row>
        <row r="18365">
          <cell r="K18365" t="str">
            <v>19551</v>
          </cell>
          <cell r="L18365" t="e">
            <v>#N/A</v>
          </cell>
        </row>
        <row r="18366">
          <cell r="K18366" t="str">
            <v>19551</v>
          </cell>
          <cell r="L18366" t="e">
            <v>#N/A</v>
          </cell>
        </row>
        <row r="18367">
          <cell r="K18367" t="str">
            <v>19094</v>
          </cell>
          <cell r="L18367" t="e">
            <v>#N/A</v>
          </cell>
        </row>
        <row r="18368">
          <cell r="K18368" t="str">
            <v>19094</v>
          </cell>
          <cell r="L18368" t="e">
            <v>#N/A</v>
          </cell>
        </row>
        <row r="18369">
          <cell r="L18369" t="e">
            <v>#N/A</v>
          </cell>
        </row>
        <row r="18370">
          <cell r="L18370" t="e">
            <v>#N/A</v>
          </cell>
        </row>
        <row r="18371">
          <cell r="K18371" t="str">
            <v>19313</v>
          </cell>
          <cell r="L18371" t="e">
            <v>#N/A</v>
          </cell>
        </row>
        <row r="18372">
          <cell r="K18372" t="str">
            <v>19313</v>
          </cell>
          <cell r="L18372" t="e">
            <v>#N/A</v>
          </cell>
        </row>
        <row r="18373">
          <cell r="K18373" t="str">
            <v>19313</v>
          </cell>
          <cell r="L18373" t="e">
            <v>#N/A</v>
          </cell>
        </row>
        <row r="18374">
          <cell r="K18374" t="str">
            <v>19313</v>
          </cell>
          <cell r="L18374" t="e">
            <v>#N/A</v>
          </cell>
        </row>
        <row r="18375">
          <cell r="L18375" t="e">
            <v>#N/A</v>
          </cell>
        </row>
        <row r="18376">
          <cell r="L18376" t="e">
            <v>#N/A</v>
          </cell>
        </row>
        <row r="18377">
          <cell r="L18377" t="e">
            <v>#N/A</v>
          </cell>
        </row>
        <row r="18378">
          <cell r="L18378" t="e">
            <v>#N/A</v>
          </cell>
        </row>
        <row r="18379">
          <cell r="L18379" t="e">
            <v>#N/A</v>
          </cell>
        </row>
        <row r="18380">
          <cell r="L18380" t="e">
            <v>#N/A</v>
          </cell>
        </row>
        <row r="18381">
          <cell r="L18381" t="e">
            <v>#N/A</v>
          </cell>
        </row>
        <row r="18382">
          <cell r="L18382" t="e">
            <v>#N/A</v>
          </cell>
        </row>
        <row r="18383">
          <cell r="L18383" t="e">
            <v>#N/A</v>
          </cell>
        </row>
        <row r="18384">
          <cell r="L18384" t="e">
            <v>#N/A</v>
          </cell>
        </row>
        <row r="18385">
          <cell r="K18385" t="str">
            <v>19081</v>
          </cell>
          <cell r="L18385" t="e">
            <v>#N/A</v>
          </cell>
        </row>
        <row r="18386">
          <cell r="K18386" t="str">
            <v>19081</v>
          </cell>
          <cell r="L18386" t="e">
            <v>#N/A</v>
          </cell>
        </row>
        <row r="18387">
          <cell r="L18387" t="e">
            <v>#N/A</v>
          </cell>
        </row>
        <row r="18388">
          <cell r="L18388" t="e">
            <v>#N/A</v>
          </cell>
        </row>
        <row r="18389">
          <cell r="L18389" t="e">
            <v>#N/A</v>
          </cell>
        </row>
        <row r="18390">
          <cell r="L18390" t="e">
            <v>#N/A</v>
          </cell>
        </row>
        <row r="18391">
          <cell r="K18391" t="str">
            <v>19098</v>
          </cell>
          <cell r="L18391" t="e">
            <v>#N/A</v>
          </cell>
        </row>
        <row r="18392">
          <cell r="K18392" t="str">
            <v>19098</v>
          </cell>
          <cell r="L18392" t="e">
            <v>#N/A</v>
          </cell>
        </row>
        <row r="18393">
          <cell r="K18393" t="str">
            <v>19082</v>
          </cell>
          <cell r="L18393" t="e">
            <v>#N/A</v>
          </cell>
        </row>
        <row r="18394">
          <cell r="K18394" t="str">
            <v>19082</v>
          </cell>
          <cell r="L18394" t="e">
            <v>#N/A</v>
          </cell>
        </row>
        <row r="18395">
          <cell r="K18395" t="str">
            <v>19082</v>
          </cell>
          <cell r="L18395" t="e">
            <v>#N/A</v>
          </cell>
        </row>
        <row r="18396">
          <cell r="K18396" t="str">
            <v>19082</v>
          </cell>
          <cell r="L18396" t="e">
            <v>#N/A</v>
          </cell>
        </row>
        <row r="18397">
          <cell r="K18397" t="str">
            <v>19082</v>
          </cell>
          <cell r="L18397" t="e">
            <v>#N/A</v>
          </cell>
        </row>
        <row r="18398">
          <cell r="K18398" t="str">
            <v>19082</v>
          </cell>
          <cell r="L18398" t="e">
            <v>#N/A</v>
          </cell>
        </row>
        <row r="18399">
          <cell r="L18399" t="e">
            <v>#N/A</v>
          </cell>
        </row>
        <row r="18400">
          <cell r="L18400" t="e">
            <v>#N/A</v>
          </cell>
        </row>
        <row r="18401">
          <cell r="K18401" t="str">
            <v>19083</v>
          </cell>
          <cell r="L18401" t="e">
            <v>#N/A</v>
          </cell>
        </row>
        <row r="18402">
          <cell r="K18402" t="str">
            <v>19083</v>
          </cell>
          <cell r="L18402" t="e">
            <v>#N/A</v>
          </cell>
        </row>
        <row r="18403">
          <cell r="L18403" t="e">
            <v>#N/A</v>
          </cell>
        </row>
        <row r="18404">
          <cell r="L18404" t="e">
            <v>#N/A</v>
          </cell>
        </row>
        <row r="18405">
          <cell r="K18405" t="str">
            <v>19084</v>
          </cell>
          <cell r="L18405" t="e">
            <v>#N/A</v>
          </cell>
        </row>
        <row r="18406">
          <cell r="K18406" t="str">
            <v>19084</v>
          </cell>
          <cell r="L18406" t="e">
            <v>#N/A</v>
          </cell>
        </row>
        <row r="18407">
          <cell r="K18407" t="str">
            <v>19085</v>
          </cell>
          <cell r="L18407" t="e">
            <v>#N/A</v>
          </cell>
        </row>
        <row r="18408">
          <cell r="K18408" t="str">
            <v>19085</v>
          </cell>
          <cell r="L18408" t="e">
            <v>#N/A</v>
          </cell>
        </row>
        <row r="18409">
          <cell r="K18409" t="str">
            <v>19085</v>
          </cell>
          <cell r="L18409" t="e">
            <v>#N/A</v>
          </cell>
        </row>
        <row r="18410">
          <cell r="K18410" t="str">
            <v>19085</v>
          </cell>
          <cell r="L18410" t="e">
            <v>#N/A</v>
          </cell>
        </row>
        <row r="18411">
          <cell r="L18411" t="e">
            <v>#N/A</v>
          </cell>
        </row>
        <row r="18412">
          <cell r="L18412" t="e">
            <v>#N/A</v>
          </cell>
        </row>
        <row r="18413">
          <cell r="K18413" t="str">
            <v>19086</v>
          </cell>
          <cell r="L18413" t="e">
            <v>#N/A</v>
          </cell>
        </row>
        <row r="18414">
          <cell r="K18414" t="str">
            <v>19086</v>
          </cell>
          <cell r="L18414" t="e">
            <v>#N/A</v>
          </cell>
        </row>
        <row r="18415">
          <cell r="K18415" t="str">
            <v>19087</v>
          </cell>
          <cell r="L18415" t="e">
            <v>#N/A</v>
          </cell>
        </row>
        <row r="18416">
          <cell r="K18416" t="str">
            <v>19087</v>
          </cell>
          <cell r="L18416" t="e">
            <v>#N/A</v>
          </cell>
        </row>
        <row r="18417">
          <cell r="K18417" t="str">
            <v>19089</v>
          </cell>
          <cell r="L18417" t="e">
            <v>#N/A</v>
          </cell>
        </row>
        <row r="18418">
          <cell r="K18418" t="str">
            <v>19089</v>
          </cell>
          <cell r="L18418" t="e">
            <v>#N/A</v>
          </cell>
        </row>
        <row r="18419">
          <cell r="K18419" t="str">
            <v>19089</v>
          </cell>
          <cell r="L18419" t="e">
            <v>#N/A</v>
          </cell>
        </row>
        <row r="18420">
          <cell r="K18420" t="str">
            <v>19089</v>
          </cell>
          <cell r="L18420" t="e">
            <v>#N/A</v>
          </cell>
        </row>
        <row r="18421">
          <cell r="L18421" t="e">
            <v>#N/A</v>
          </cell>
        </row>
        <row r="18422">
          <cell r="L18422" t="e">
            <v>#N/A</v>
          </cell>
        </row>
        <row r="18423">
          <cell r="K18423" t="str">
            <v>19090</v>
          </cell>
          <cell r="L18423" t="e">
            <v>#N/A</v>
          </cell>
        </row>
        <row r="18424">
          <cell r="K18424" t="str">
            <v>19090</v>
          </cell>
          <cell r="L18424" t="e">
            <v>#N/A</v>
          </cell>
        </row>
        <row r="18425">
          <cell r="K18425" t="str">
            <v>19090</v>
          </cell>
          <cell r="L18425" t="e">
            <v>#N/A</v>
          </cell>
        </row>
        <row r="18426">
          <cell r="K18426" t="str">
            <v>19090</v>
          </cell>
          <cell r="L18426" t="e">
            <v>#N/A</v>
          </cell>
        </row>
        <row r="18427">
          <cell r="L18427" t="e">
            <v>#N/A</v>
          </cell>
        </row>
        <row r="18428">
          <cell r="L18428" t="e">
            <v>#N/A</v>
          </cell>
        </row>
        <row r="18429">
          <cell r="K18429" t="str">
            <v>19091</v>
          </cell>
          <cell r="L18429" t="e">
            <v>#N/A</v>
          </cell>
        </row>
        <row r="18430">
          <cell r="K18430" t="str">
            <v>19091</v>
          </cell>
          <cell r="L18430" t="e">
            <v>#N/A</v>
          </cell>
        </row>
        <row r="18431">
          <cell r="K18431" t="str">
            <v>19092</v>
          </cell>
          <cell r="L18431" t="e">
            <v>#N/A</v>
          </cell>
        </row>
        <row r="18432">
          <cell r="K18432" t="str">
            <v>19092</v>
          </cell>
          <cell r="L18432" t="e">
            <v>#N/A</v>
          </cell>
        </row>
        <row r="18433">
          <cell r="K18433" t="str">
            <v>19618</v>
          </cell>
          <cell r="L18433" t="e">
            <v>#N/A</v>
          </cell>
        </row>
        <row r="18434">
          <cell r="K18434" t="str">
            <v>19618</v>
          </cell>
          <cell r="L18434" t="e">
            <v>#N/A</v>
          </cell>
        </row>
        <row r="18435">
          <cell r="L18435" t="e">
            <v>#N/A</v>
          </cell>
        </row>
        <row r="18436">
          <cell r="L18436" t="e">
            <v>#N/A</v>
          </cell>
        </row>
        <row r="18437">
          <cell r="K18437" t="str">
            <v>19115</v>
          </cell>
          <cell r="L18437" t="e">
            <v>#N/A</v>
          </cell>
        </row>
        <row r="18438">
          <cell r="K18438" t="str">
            <v>19115</v>
          </cell>
          <cell r="L18438" t="e">
            <v>#N/A</v>
          </cell>
        </row>
        <row r="18439">
          <cell r="L18439" t="e">
            <v>#N/A</v>
          </cell>
        </row>
        <row r="18440">
          <cell r="L18440" t="e">
            <v>#N/A</v>
          </cell>
        </row>
        <row r="18441">
          <cell r="K18441" t="str">
            <v>19093</v>
          </cell>
          <cell r="L18441" t="e">
            <v>#N/A</v>
          </cell>
        </row>
        <row r="18442">
          <cell r="K18442" t="str">
            <v>19093</v>
          </cell>
          <cell r="L18442" t="e">
            <v>#N/A</v>
          </cell>
        </row>
        <row r="18443">
          <cell r="K18443" t="str">
            <v>19093</v>
          </cell>
          <cell r="L18443" t="e">
            <v>#N/A</v>
          </cell>
        </row>
        <row r="18444">
          <cell r="K18444" t="str">
            <v>19093</v>
          </cell>
          <cell r="L18444" t="e">
            <v>#N/A</v>
          </cell>
        </row>
        <row r="18445">
          <cell r="K18445" t="str">
            <v>19093</v>
          </cell>
          <cell r="L18445" t="e">
            <v>#N/A</v>
          </cell>
        </row>
        <row r="18446">
          <cell r="K18446" t="str">
            <v>19093</v>
          </cell>
          <cell r="L18446" t="e">
            <v>#N/A</v>
          </cell>
        </row>
        <row r="18447">
          <cell r="L18447" t="e">
            <v>#N/A</v>
          </cell>
        </row>
        <row r="18448">
          <cell r="L18448" t="e">
            <v>#N/A</v>
          </cell>
        </row>
        <row r="18449">
          <cell r="K18449" t="str">
            <v>19094</v>
          </cell>
          <cell r="L18449" t="e">
            <v>#N/A</v>
          </cell>
        </row>
        <row r="18450">
          <cell r="K18450" t="str">
            <v>19094</v>
          </cell>
          <cell r="L18450" t="e">
            <v>#N/A</v>
          </cell>
        </row>
        <row r="18451">
          <cell r="K18451" t="str">
            <v>19094</v>
          </cell>
          <cell r="L18451" t="e">
            <v>#N/A</v>
          </cell>
        </row>
        <row r="18452">
          <cell r="K18452" t="str">
            <v>19094</v>
          </cell>
          <cell r="L18452" t="e">
            <v>#N/A</v>
          </cell>
        </row>
        <row r="18453">
          <cell r="K18453" t="str">
            <v>19094</v>
          </cell>
          <cell r="L18453" t="e">
            <v>#N/A</v>
          </cell>
        </row>
        <row r="18454">
          <cell r="K18454" t="str">
            <v>19094</v>
          </cell>
          <cell r="L18454" t="e">
            <v>#N/A</v>
          </cell>
        </row>
        <row r="18455">
          <cell r="K18455" t="str">
            <v>19097</v>
          </cell>
          <cell r="L18455" t="e">
            <v>#N/A</v>
          </cell>
        </row>
        <row r="18456">
          <cell r="K18456" t="str">
            <v>19097</v>
          </cell>
          <cell r="L18456" t="e">
            <v>#N/A</v>
          </cell>
        </row>
        <row r="18457">
          <cell r="K18457" t="str">
            <v>19097</v>
          </cell>
          <cell r="L18457" t="e">
            <v>#N/A</v>
          </cell>
        </row>
        <row r="18458">
          <cell r="K18458" t="str">
            <v>19097</v>
          </cell>
          <cell r="L18458" t="e">
            <v>#N/A</v>
          </cell>
        </row>
        <row r="18459">
          <cell r="K18459" t="str">
            <v>19097</v>
          </cell>
          <cell r="L18459" t="e">
            <v>#N/A</v>
          </cell>
        </row>
        <row r="18460">
          <cell r="K18460" t="str">
            <v>19097</v>
          </cell>
          <cell r="L18460" t="e">
            <v>#N/A</v>
          </cell>
        </row>
        <row r="18461">
          <cell r="K18461" t="str">
            <v>19099</v>
          </cell>
          <cell r="L18461" t="e">
            <v>#N/A</v>
          </cell>
        </row>
        <row r="18462">
          <cell r="K18462" t="str">
            <v>19099</v>
          </cell>
          <cell r="L18462" t="e">
            <v>#N/A</v>
          </cell>
        </row>
        <row r="18463">
          <cell r="K18463" t="str">
            <v>19099</v>
          </cell>
          <cell r="L18463" t="e">
            <v>#N/A</v>
          </cell>
        </row>
        <row r="18464">
          <cell r="K18464" t="str">
            <v>19099</v>
          </cell>
          <cell r="L18464" t="e">
            <v>#N/A</v>
          </cell>
        </row>
        <row r="18465">
          <cell r="K18465" t="str">
            <v>19099</v>
          </cell>
          <cell r="L18465" t="e">
            <v>#N/A</v>
          </cell>
        </row>
        <row r="18466">
          <cell r="K18466" t="str">
            <v>19099</v>
          </cell>
          <cell r="L18466" t="e">
            <v>#N/A</v>
          </cell>
        </row>
        <row r="18467">
          <cell r="L18467" t="e">
            <v>#N/A</v>
          </cell>
        </row>
        <row r="18468">
          <cell r="L18468" t="e">
            <v>#N/A</v>
          </cell>
        </row>
        <row r="18469">
          <cell r="K18469" t="str">
            <v>19105</v>
          </cell>
          <cell r="L18469" t="e">
            <v>#N/A</v>
          </cell>
        </row>
        <row r="18470">
          <cell r="K18470" t="str">
            <v>19105</v>
          </cell>
          <cell r="L18470" t="e">
            <v>#N/A</v>
          </cell>
        </row>
        <row r="18471">
          <cell r="K18471" t="str">
            <v>19103</v>
          </cell>
          <cell r="L18471" t="e">
            <v>#N/A</v>
          </cell>
        </row>
        <row r="18472">
          <cell r="K18472" t="str">
            <v>19103</v>
          </cell>
          <cell r="L18472" t="e">
            <v>#N/A</v>
          </cell>
        </row>
        <row r="18473">
          <cell r="K18473" t="str">
            <v>19104</v>
          </cell>
          <cell r="L18473" t="e">
            <v>#N/A</v>
          </cell>
        </row>
        <row r="18474">
          <cell r="K18474" t="str">
            <v>19104</v>
          </cell>
          <cell r="L18474" t="e">
            <v>#N/A</v>
          </cell>
        </row>
        <row r="18475">
          <cell r="L18475" t="e">
            <v>#N/A</v>
          </cell>
        </row>
        <row r="18476">
          <cell r="L18476" t="e">
            <v>#N/A</v>
          </cell>
        </row>
        <row r="18477">
          <cell r="L18477" t="e">
            <v>#N/A</v>
          </cell>
        </row>
        <row r="18478">
          <cell r="L18478" t="e">
            <v>#N/A</v>
          </cell>
        </row>
        <row r="18479">
          <cell r="L18479" t="e">
            <v>#N/A</v>
          </cell>
        </row>
        <row r="18480">
          <cell r="L18480" t="e">
            <v>#N/A</v>
          </cell>
        </row>
        <row r="18481">
          <cell r="K18481" t="str">
            <v>19109</v>
          </cell>
          <cell r="L18481" t="e">
            <v>#N/A</v>
          </cell>
        </row>
        <row r="18482">
          <cell r="K18482" t="str">
            <v>19109</v>
          </cell>
          <cell r="L18482" t="e">
            <v>#N/A</v>
          </cell>
        </row>
        <row r="18483">
          <cell r="K18483" t="str">
            <v>19111</v>
          </cell>
          <cell r="L18483" t="e">
            <v>#N/A</v>
          </cell>
        </row>
        <row r="18484">
          <cell r="K18484" t="str">
            <v>19111</v>
          </cell>
          <cell r="L18484" t="e">
            <v>#N/A</v>
          </cell>
        </row>
        <row r="18485">
          <cell r="K18485" t="str">
            <v>19110</v>
          </cell>
          <cell r="L18485" t="e">
            <v>#N/A</v>
          </cell>
        </row>
        <row r="18486">
          <cell r="K18486" t="str">
            <v>19110</v>
          </cell>
          <cell r="L18486" t="e">
            <v>#N/A</v>
          </cell>
        </row>
        <row r="18487">
          <cell r="K18487" t="str">
            <v>19109</v>
          </cell>
          <cell r="L18487" t="e">
            <v>#N/A</v>
          </cell>
        </row>
        <row r="18488">
          <cell r="K18488" t="str">
            <v>19109</v>
          </cell>
          <cell r="L18488" t="e">
            <v>#N/A</v>
          </cell>
        </row>
        <row r="18489">
          <cell r="K18489" t="str">
            <v>19116</v>
          </cell>
          <cell r="L18489" t="e">
            <v>#N/A</v>
          </cell>
        </row>
        <row r="18490">
          <cell r="K18490" t="str">
            <v>19116</v>
          </cell>
          <cell r="L18490" t="e">
            <v>#N/A</v>
          </cell>
        </row>
        <row r="18491">
          <cell r="K18491" t="str">
            <v>19117</v>
          </cell>
          <cell r="L18491" t="e">
            <v>#N/A</v>
          </cell>
        </row>
        <row r="18492">
          <cell r="K18492" t="str">
            <v>19117</v>
          </cell>
          <cell r="L18492" t="e">
            <v>#N/A</v>
          </cell>
        </row>
        <row r="18493">
          <cell r="K18493" t="str">
            <v>19117</v>
          </cell>
          <cell r="L18493" t="e">
            <v>#N/A</v>
          </cell>
        </row>
        <row r="18494">
          <cell r="K18494" t="str">
            <v>19117</v>
          </cell>
          <cell r="L18494" t="e">
            <v>#N/A</v>
          </cell>
        </row>
        <row r="18495">
          <cell r="K18495" t="str">
            <v>19117</v>
          </cell>
          <cell r="L18495" t="e">
            <v>#N/A</v>
          </cell>
        </row>
        <row r="18496">
          <cell r="K18496" t="str">
            <v>19117</v>
          </cell>
          <cell r="L18496" t="e">
            <v>#N/A</v>
          </cell>
        </row>
        <row r="18497">
          <cell r="K18497" t="str">
            <v>19117</v>
          </cell>
          <cell r="L18497" t="e">
            <v>#N/A</v>
          </cell>
        </row>
        <row r="18498">
          <cell r="K18498" t="str">
            <v>19117</v>
          </cell>
          <cell r="L18498" t="e">
            <v>#N/A</v>
          </cell>
        </row>
        <row r="18499">
          <cell r="K18499" t="str">
            <v>19121</v>
          </cell>
          <cell r="L18499" t="e">
            <v>#N/A</v>
          </cell>
        </row>
        <row r="18500">
          <cell r="K18500" t="str">
            <v>19121</v>
          </cell>
          <cell r="L18500" t="e">
            <v>#N/A</v>
          </cell>
        </row>
        <row r="18501">
          <cell r="K18501" t="str">
            <v>19121</v>
          </cell>
          <cell r="L18501" t="e">
            <v>#N/A</v>
          </cell>
        </row>
        <row r="18502">
          <cell r="K18502" t="str">
            <v>19121</v>
          </cell>
          <cell r="L18502" t="e">
            <v>#N/A</v>
          </cell>
        </row>
        <row r="18503">
          <cell r="K18503" t="str">
            <v>19121</v>
          </cell>
          <cell r="L18503" t="e">
            <v>#N/A</v>
          </cell>
        </row>
        <row r="18504">
          <cell r="K18504" t="str">
            <v>19121</v>
          </cell>
          <cell r="L18504" t="e">
            <v>#N/A</v>
          </cell>
        </row>
        <row r="18505">
          <cell r="L18505" t="e">
            <v>#N/A</v>
          </cell>
        </row>
        <row r="18506">
          <cell r="L18506" t="e">
            <v>#N/A</v>
          </cell>
        </row>
        <row r="18507">
          <cell r="L18507" t="e">
            <v>#N/A</v>
          </cell>
        </row>
        <row r="18508">
          <cell r="L18508" t="e">
            <v>#N/A</v>
          </cell>
        </row>
        <row r="18509">
          <cell r="K18509" t="str">
            <v>19081</v>
          </cell>
          <cell r="L18509" t="e">
            <v>#N/A</v>
          </cell>
        </row>
        <row r="18510">
          <cell r="K18510" t="str">
            <v>19081</v>
          </cell>
          <cell r="L18510" t="e">
            <v>#N/A</v>
          </cell>
        </row>
        <row r="18511">
          <cell r="K18511" t="str">
            <v>19081</v>
          </cell>
          <cell r="L18511" t="e">
            <v>#N/A</v>
          </cell>
        </row>
        <row r="18512">
          <cell r="K18512" t="str">
            <v>19081</v>
          </cell>
          <cell r="L18512" t="e">
            <v>#N/A</v>
          </cell>
        </row>
        <row r="18513">
          <cell r="L18513" t="e">
            <v>#N/A</v>
          </cell>
        </row>
        <row r="18514">
          <cell r="L18514" t="e">
            <v>#N/A</v>
          </cell>
        </row>
        <row r="18515">
          <cell r="K18515" t="str">
            <v>19601</v>
          </cell>
          <cell r="L18515" t="e">
            <v>#N/A</v>
          </cell>
        </row>
        <row r="18516">
          <cell r="K18516" t="str">
            <v>19601</v>
          </cell>
          <cell r="L18516" t="e">
            <v>#N/A</v>
          </cell>
        </row>
        <row r="18517">
          <cell r="K18517" t="str">
            <v>19601</v>
          </cell>
          <cell r="L18517" t="e">
            <v>#N/A</v>
          </cell>
        </row>
        <row r="18518">
          <cell r="K18518" t="str">
            <v>19601</v>
          </cell>
          <cell r="L18518" t="e">
            <v>#N/A</v>
          </cell>
        </row>
        <row r="18519">
          <cell r="K18519" t="str">
            <v>19601</v>
          </cell>
          <cell r="L18519" t="e">
            <v>#N/A</v>
          </cell>
        </row>
        <row r="18520">
          <cell r="K18520" t="str">
            <v>19601</v>
          </cell>
          <cell r="L18520" t="e">
            <v>#N/A</v>
          </cell>
        </row>
        <row r="18521">
          <cell r="K18521" t="str">
            <v>19601</v>
          </cell>
          <cell r="L18521" t="e">
            <v>#N/A</v>
          </cell>
        </row>
        <row r="18522">
          <cell r="K18522" t="str">
            <v>19601</v>
          </cell>
          <cell r="L18522" t="e">
            <v>#N/A</v>
          </cell>
        </row>
        <row r="18523">
          <cell r="K18523" t="str">
            <v>19601</v>
          </cell>
          <cell r="L18523" t="e">
            <v>#N/A</v>
          </cell>
        </row>
        <row r="18524">
          <cell r="K18524" t="str">
            <v>19601</v>
          </cell>
          <cell r="L18524" t="e">
            <v>#N/A</v>
          </cell>
        </row>
        <row r="18525">
          <cell r="K18525" t="str">
            <v>19601</v>
          </cell>
          <cell r="L18525" t="e">
            <v>#N/A</v>
          </cell>
        </row>
        <row r="18526">
          <cell r="K18526" t="str">
            <v>19601</v>
          </cell>
          <cell r="L18526" t="e">
            <v>#N/A</v>
          </cell>
        </row>
        <row r="18527">
          <cell r="K18527" t="str">
            <v>19601</v>
          </cell>
          <cell r="L18527" t="e">
            <v>#N/A</v>
          </cell>
        </row>
        <row r="18528">
          <cell r="K18528" t="str">
            <v>19601</v>
          </cell>
          <cell r="L18528" t="e">
            <v>#N/A</v>
          </cell>
        </row>
        <row r="18529">
          <cell r="K18529" t="str">
            <v>19601</v>
          </cell>
          <cell r="L18529" t="e">
            <v>#N/A</v>
          </cell>
        </row>
        <row r="18530">
          <cell r="K18530" t="str">
            <v>19601</v>
          </cell>
          <cell r="L18530" t="e">
            <v>#N/A</v>
          </cell>
        </row>
        <row r="18531">
          <cell r="K18531" t="str">
            <v>19601</v>
          </cell>
          <cell r="L18531" t="e">
            <v>#N/A</v>
          </cell>
        </row>
        <row r="18532">
          <cell r="K18532" t="str">
            <v>19601</v>
          </cell>
          <cell r="L18532" t="e">
            <v>#N/A</v>
          </cell>
        </row>
        <row r="18533">
          <cell r="K18533" t="str">
            <v>19050</v>
          </cell>
          <cell r="L18533" t="e">
            <v>#N/A</v>
          </cell>
        </row>
        <row r="18534">
          <cell r="K18534" t="str">
            <v>19050</v>
          </cell>
          <cell r="L18534" t="e">
            <v>#N/A</v>
          </cell>
        </row>
        <row r="18535">
          <cell r="K18535" t="str">
            <v>19050</v>
          </cell>
          <cell r="L18535" t="e">
            <v>#N/A</v>
          </cell>
        </row>
        <row r="18536">
          <cell r="K18536" t="str">
            <v>19050</v>
          </cell>
          <cell r="L18536" t="e">
            <v>#N/A</v>
          </cell>
        </row>
        <row r="18537">
          <cell r="K18537" t="str">
            <v>19050</v>
          </cell>
          <cell r="L18537" t="e">
            <v>#N/A</v>
          </cell>
        </row>
        <row r="18538">
          <cell r="K18538" t="str">
            <v>19050</v>
          </cell>
          <cell r="L18538" t="e">
            <v>#N/A</v>
          </cell>
        </row>
        <row r="18539">
          <cell r="L18539" t="e">
            <v>#N/A</v>
          </cell>
        </row>
        <row r="18540">
          <cell r="L18540" t="e">
            <v>#N/A</v>
          </cell>
        </row>
        <row r="18541">
          <cell r="L18541" t="e">
            <v>#N/A</v>
          </cell>
        </row>
        <row r="18542">
          <cell r="L18542" t="e">
            <v>#N/A</v>
          </cell>
        </row>
        <row r="18543">
          <cell r="K18543" t="str">
            <v>19085</v>
          </cell>
          <cell r="L18543" t="e">
            <v>#N/A</v>
          </cell>
        </row>
        <row r="18544">
          <cell r="K18544" t="str">
            <v>19085</v>
          </cell>
          <cell r="L18544" t="e">
            <v>#N/A</v>
          </cell>
        </row>
        <row r="18545">
          <cell r="K18545" t="str">
            <v>19085</v>
          </cell>
          <cell r="L18545" t="e">
            <v>#N/A</v>
          </cell>
        </row>
        <row r="18546">
          <cell r="K18546" t="str">
            <v>19085</v>
          </cell>
          <cell r="L18546" t="e">
            <v>#N/A</v>
          </cell>
        </row>
        <row r="18547">
          <cell r="L18547" t="e">
            <v>#N/A</v>
          </cell>
        </row>
        <row r="18548">
          <cell r="L18548" t="e">
            <v>#N/A</v>
          </cell>
        </row>
        <row r="18549">
          <cell r="K18549" t="str">
            <v>19481</v>
          </cell>
          <cell r="L18549" t="e">
            <v>#N/A</v>
          </cell>
        </row>
        <row r="18550">
          <cell r="K18550" t="str">
            <v>19481</v>
          </cell>
          <cell r="L18550" t="e">
            <v>#N/A</v>
          </cell>
        </row>
        <row r="18551">
          <cell r="K18551" t="str">
            <v>19481</v>
          </cell>
          <cell r="L18551" t="e">
            <v>#N/A</v>
          </cell>
        </row>
        <row r="18552">
          <cell r="K18552" t="str">
            <v>19481</v>
          </cell>
          <cell r="L18552" t="e">
            <v>#N/A</v>
          </cell>
        </row>
        <row r="18553">
          <cell r="L18553" t="e">
            <v>#N/A</v>
          </cell>
        </row>
        <row r="18554">
          <cell r="L18554" t="e">
            <v>#N/A</v>
          </cell>
        </row>
        <row r="18555">
          <cell r="K18555" t="str">
            <v>19912</v>
          </cell>
          <cell r="L18555" t="e">
            <v>#N/A</v>
          </cell>
        </row>
        <row r="18556">
          <cell r="K18556" t="str">
            <v>19912</v>
          </cell>
          <cell r="L18556" t="e">
            <v>#N/A</v>
          </cell>
        </row>
        <row r="18557">
          <cell r="L18557" t="e">
            <v>#N/A</v>
          </cell>
        </row>
        <row r="18558">
          <cell r="L18558" t="e">
            <v>#N/A</v>
          </cell>
        </row>
        <row r="18559">
          <cell r="L18559" t="e">
            <v>#N/A</v>
          </cell>
        </row>
        <row r="18560">
          <cell r="L18560" t="e">
            <v>#N/A</v>
          </cell>
        </row>
        <row r="18561">
          <cell r="L18561" t="e">
            <v>#N/A</v>
          </cell>
        </row>
        <row r="18562">
          <cell r="L18562" t="e">
            <v>#N/A</v>
          </cell>
        </row>
        <row r="18563">
          <cell r="K18563" t="str">
            <v>19601</v>
          </cell>
          <cell r="L18563" t="e">
            <v>#N/A</v>
          </cell>
        </row>
        <row r="18564">
          <cell r="K18564" t="str">
            <v>19601</v>
          </cell>
          <cell r="L18564" t="e">
            <v>#N/A</v>
          </cell>
        </row>
        <row r="18565">
          <cell r="L18565" t="e">
            <v>#N/A</v>
          </cell>
        </row>
        <row r="18566">
          <cell r="L18566" t="e">
            <v>#N/A</v>
          </cell>
        </row>
        <row r="18567">
          <cell r="L18567" t="e">
            <v>#N/A</v>
          </cell>
        </row>
        <row r="18568">
          <cell r="L18568" t="e">
            <v>#N/A</v>
          </cell>
        </row>
        <row r="18569">
          <cell r="L18569" t="e">
            <v>#N/A</v>
          </cell>
        </row>
        <row r="18570">
          <cell r="L18570" t="e">
            <v>#N/A</v>
          </cell>
        </row>
        <row r="18571">
          <cell r="L18571" t="e">
            <v>#N/A</v>
          </cell>
        </row>
        <row r="18572">
          <cell r="L18572" t="e">
            <v>#N/A</v>
          </cell>
        </row>
        <row r="18573">
          <cell r="L18573" t="e">
            <v>#N/A</v>
          </cell>
        </row>
        <row r="18574">
          <cell r="L18574" t="e">
            <v>#N/A</v>
          </cell>
        </row>
        <row r="18575">
          <cell r="L18575" t="e">
            <v>#N/A</v>
          </cell>
        </row>
        <row r="18576">
          <cell r="L18576" t="e">
            <v>#N/A</v>
          </cell>
        </row>
        <row r="18577">
          <cell r="L18577" t="e">
            <v>#N/A</v>
          </cell>
        </row>
        <row r="18578">
          <cell r="L18578" t="e">
            <v>#N/A</v>
          </cell>
        </row>
        <row r="18579">
          <cell r="K18579" t="str">
            <v>19576</v>
          </cell>
          <cell r="L18579" t="e">
            <v>#N/A</v>
          </cell>
        </row>
        <row r="18580">
          <cell r="K18580" t="str">
            <v>19576</v>
          </cell>
          <cell r="L18580" t="e">
            <v>#N/A</v>
          </cell>
        </row>
        <row r="18581">
          <cell r="K18581" t="str">
            <v>19575</v>
          </cell>
          <cell r="L18581" t="e">
            <v>#N/A</v>
          </cell>
        </row>
        <row r="18582">
          <cell r="K18582" t="str">
            <v>19575</v>
          </cell>
          <cell r="L18582" t="e">
            <v>#N/A</v>
          </cell>
        </row>
        <row r="18583">
          <cell r="K18583" t="str">
            <v>19577</v>
          </cell>
          <cell r="L18583" t="e">
            <v>#N/A</v>
          </cell>
        </row>
        <row r="18584">
          <cell r="K18584" t="str">
            <v>19577</v>
          </cell>
          <cell r="L18584" t="e">
            <v>#N/A</v>
          </cell>
        </row>
        <row r="18585">
          <cell r="K18585" t="str">
            <v>19577</v>
          </cell>
          <cell r="L18585" t="e">
            <v>#N/A</v>
          </cell>
        </row>
        <row r="18586">
          <cell r="K18586" t="str">
            <v>19577</v>
          </cell>
          <cell r="L18586" t="e">
            <v>#N/A</v>
          </cell>
        </row>
        <row r="18587">
          <cell r="K18587" t="str">
            <v>19577</v>
          </cell>
          <cell r="L18587" t="e">
            <v>#N/A</v>
          </cell>
        </row>
        <row r="18588">
          <cell r="K18588" t="str">
            <v>19577</v>
          </cell>
          <cell r="L18588" t="e">
            <v>#N/A</v>
          </cell>
        </row>
        <row r="18589">
          <cell r="K18589" t="str">
            <v>19122</v>
          </cell>
          <cell r="L18589" t="e">
            <v>#N/A</v>
          </cell>
        </row>
        <row r="18590">
          <cell r="K18590" t="str">
            <v>19122</v>
          </cell>
          <cell r="L18590" t="e">
            <v>#N/A</v>
          </cell>
        </row>
        <row r="18591">
          <cell r="K18591" t="str">
            <v>19577</v>
          </cell>
          <cell r="L18591" t="e">
            <v>#N/A</v>
          </cell>
        </row>
        <row r="18592">
          <cell r="K18592" t="str">
            <v>19577</v>
          </cell>
          <cell r="L18592" t="e">
            <v>#N/A</v>
          </cell>
        </row>
        <row r="18593">
          <cell r="K18593" t="str">
            <v>19577</v>
          </cell>
          <cell r="L18593" t="e">
            <v>#N/A</v>
          </cell>
        </row>
        <row r="18594">
          <cell r="K18594" t="str">
            <v>19577</v>
          </cell>
          <cell r="L18594" t="e">
            <v>#N/A</v>
          </cell>
        </row>
        <row r="18595">
          <cell r="K18595" t="str">
            <v>19577</v>
          </cell>
          <cell r="L18595" t="e">
            <v>#N/A</v>
          </cell>
        </row>
        <row r="18596">
          <cell r="K18596" t="str">
            <v>19577</v>
          </cell>
          <cell r="L18596" t="e">
            <v>#N/A</v>
          </cell>
        </row>
        <row r="18597">
          <cell r="K18597" t="str">
            <v>19577</v>
          </cell>
          <cell r="L18597" t="e">
            <v>#N/A</v>
          </cell>
        </row>
        <row r="18598">
          <cell r="K18598" t="str">
            <v>19577</v>
          </cell>
          <cell r="L18598" t="e">
            <v>#N/A</v>
          </cell>
        </row>
        <row r="18599">
          <cell r="L18599" t="e">
            <v>#N/A</v>
          </cell>
        </row>
        <row r="18600">
          <cell r="L18600" t="e">
            <v>#N/A</v>
          </cell>
        </row>
        <row r="18601">
          <cell r="L18601" t="e">
            <v>#N/A</v>
          </cell>
        </row>
        <row r="18602">
          <cell r="L18602" t="e">
            <v>#N/A</v>
          </cell>
        </row>
        <row r="18603">
          <cell r="K18603" t="str">
            <v>19122</v>
          </cell>
          <cell r="L18603" t="e">
            <v>#N/A</v>
          </cell>
        </row>
        <row r="18604">
          <cell r="K18604" t="str">
            <v>19122</v>
          </cell>
          <cell r="L18604" t="e">
            <v>#N/A</v>
          </cell>
        </row>
        <row r="18605">
          <cell r="K18605" t="str">
            <v>19577</v>
          </cell>
          <cell r="L18605" t="e">
            <v>#N/A</v>
          </cell>
        </row>
        <row r="18606">
          <cell r="K18606" t="str">
            <v>19577</v>
          </cell>
          <cell r="L18606" t="e">
            <v>#N/A</v>
          </cell>
        </row>
        <row r="18607">
          <cell r="K18607" t="str">
            <v>19577</v>
          </cell>
          <cell r="L18607" t="e">
            <v>#N/A</v>
          </cell>
        </row>
        <row r="18608">
          <cell r="K18608" t="str">
            <v>19577</v>
          </cell>
          <cell r="L18608" t="e">
            <v>#N/A</v>
          </cell>
        </row>
        <row r="18609">
          <cell r="K18609" t="str">
            <v>19577</v>
          </cell>
          <cell r="L18609" t="e">
            <v>#N/A</v>
          </cell>
        </row>
        <row r="18610">
          <cell r="K18610" t="str">
            <v>19577</v>
          </cell>
          <cell r="L18610" t="e">
            <v>#N/A</v>
          </cell>
        </row>
        <row r="18611">
          <cell r="K18611" t="str">
            <v>19577</v>
          </cell>
          <cell r="L18611" t="e">
            <v>#N/A</v>
          </cell>
        </row>
        <row r="18612">
          <cell r="K18612" t="str">
            <v>19577</v>
          </cell>
          <cell r="L18612" t="e">
            <v>#N/A</v>
          </cell>
        </row>
        <row r="18613">
          <cell r="K18613" t="str">
            <v>19122</v>
          </cell>
          <cell r="L18613" t="e">
            <v>#N/A</v>
          </cell>
        </row>
        <row r="18614">
          <cell r="K18614" t="str">
            <v>19122</v>
          </cell>
          <cell r="L18614" t="e">
            <v>#N/A</v>
          </cell>
        </row>
        <row r="18615">
          <cell r="K18615" t="str">
            <v>19122</v>
          </cell>
          <cell r="L18615" t="e">
            <v>#N/A</v>
          </cell>
        </row>
        <row r="18616">
          <cell r="K18616" t="str">
            <v>19122</v>
          </cell>
          <cell r="L18616" t="e">
            <v>#N/A</v>
          </cell>
        </row>
        <row r="18617">
          <cell r="L18617" t="e">
            <v>#N/A</v>
          </cell>
        </row>
        <row r="18618">
          <cell r="L18618" t="e">
            <v>#N/A</v>
          </cell>
        </row>
        <row r="18619">
          <cell r="L18619" t="e">
            <v>#N/A</v>
          </cell>
        </row>
        <row r="18620">
          <cell r="L18620" t="e">
            <v>#N/A</v>
          </cell>
        </row>
        <row r="18621">
          <cell r="K18621" t="str">
            <v>19015</v>
          </cell>
          <cell r="L18621" t="e">
            <v>#N/A</v>
          </cell>
        </row>
        <row r="18622">
          <cell r="K18622" t="str">
            <v>19015</v>
          </cell>
          <cell r="L18622" t="e">
            <v>#N/A</v>
          </cell>
        </row>
        <row r="18623">
          <cell r="K18623" t="str">
            <v>19056</v>
          </cell>
          <cell r="L18623" t="e">
            <v>#N/A</v>
          </cell>
        </row>
        <row r="18624">
          <cell r="K18624" t="str">
            <v>19056</v>
          </cell>
          <cell r="L18624" t="e">
            <v>#N/A</v>
          </cell>
        </row>
        <row r="18625">
          <cell r="K18625" t="str">
            <v>19139</v>
          </cell>
          <cell r="L18625" t="e">
            <v>#N/A</v>
          </cell>
        </row>
        <row r="18626">
          <cell r="K18626" t="str">
            <v>19139</v>
          </cell>
          <cell r="L18626" t="e">
            <v>#N/A</v>
          </cell>
        </row>
        <row r="18627">
          <cell r="K18627" t="str">
            <v>19133</v>
          </cell>
          <cell r="L18627" t="e">
            <v>#N/A</v>
          </cell>
        </row>
        <row r="18628">
          <cell r="K18628" t="str">
            <v>19133</v>
          </cell>
          <cell r="L18628" t="e">
            <v>#N/A</v>
          </cell>
        </row>
        <row r="18629">
          <cell r="K18629" t="str">
            <v>19135</v>
          </cell>
          <cell r="L18629" t="e">
            <v>#N/A</v>
          </cell>
        </row>
        <row r="18630">
          <cell r="K18630" t="str">
            <v>19135</v>
          </cell>
          <cell r="L18630" t="e">
            <v>#N/A</v>
          </cell>
        </row>
        <row r="18631">
          <cell r="K18631" t="str">
            <v>19134</v>
          </cell>
          <cell r="L18631" t="e">
            <v>#N/A</v>
          </cell>
        </row>
        <row r="18632">
          <cell r="K18632" t="str">
            <v>19134</v>
          </cell>
          <cell r="L18632" t="e">
            <v>#N/A</v>
          </cell>
        </row>
        <row r="18633">
          <cell r="K18633" t="str">
            <v>19140</v>
          </cell>
          <cell r="L18633" t="e">
            <v>#N/A</v>
          </cell>
        </row>
        <row r="18634">
          <cell r="K18634" t="str">
            <v>19140</v>
          </cell>
          <cell r="L18634" t="e">
            <v>#N/A</v>
          </cell>
        </row>
        <row r="18635">
          <cell r="K18635" t="str">
            <v>19140</v>
          </cell>
          <cell r="L18635" t="e">
            <v>#N/A</v>
          </cell>
        </row>
        <row r="18636">
          <cell r="K18636" t="str">
            <v>19140</v>
          </cell>
          <cell r="L18636" t="e">
            <v>#N/A</v>
          </cell>
        </row>
        <row r="18637">
          <cell r="K18637" t="str">
            <v>19140</v>
          </cell>
          <cell r="L18637" t="e">
            <v>#N/A</v>
          </cell>
        </row>
        <row r="18638">
          <cell r="K18638" t="str">
            <v>19140</v>
          </cell>
          <cell r="L18638" t="e">
            <v>#N/A</v>
          </cell>
        </row>
        <row r="18639">
          <cell r="K18639" t="str">
            <v>19140</v>
          </cell>
          <cell r="L18639" t="e">
            <v>#N/A</v>
          </cell>
        </row>
        <row r="18640">
          <cell r="K18640" t="str">
            <v>19140</v>
          </cell>
          <cell r="L18640" t="e">
            <v>#N/A</v>
          </cell>
        </row>
        <row r="18641">
          <cell r="K18641" t="str">
            <v>19700</v>
          </cell>
          <cell r="L18641" t="e">
            <v>#N/A</v>
          </cell>
        </row>
        <row r="18642">
          <cell r="K18642" t="str">
            <v>19700</v>
          </cell>
          <cell r="L18642" t="e">
            <v>#N/A</v>
          </cell>
        </row>
        <row r="18643">
          <cell r="K18643" t="str">
            <v>19140</v>
          </cell>
          <cell r="L18643" t="e">
            <v>#N/A</v>
          </cell>
        </row>
        <row r="18644">
          <cell r="K18644" t="str">
            <v>19140</v>
          </cell>
          <cell r="L18644" t="e">
            <v>#N/A</v>
          </cell>
        </row>
        <row r="18645">
          <cell r="K18645" t="str">
            <v>19140</v>
          </cell>
          <cell r="L18645" t="e">
            <v>#N/A</v>
          </cell>
        </row>
        <row r="18646">
          <cell r="K18646" t="str">
            <v>19140</v>
          </cell>
          <cell r="L18646" t="e">
            <v>#N/A</v>
          </cell>
        </row>
        <row r="18647">
          <cell r="K18647" t="str">
            <v>19140</v>
          </cell>
          <cell r="L18647" t="e">
            <v>#N/A</v>
          </cell>
        </row>
        <row r="18648">
          <cell r="K18648" t="str">
            <v>19164</v>
          </cell>
          <cell r="L18648" t="e">
            <v>#N/A</v>
          </cell>
        </row>
        <row r="18649">
          <cell r="K18649" t="str">
            <v>19164</v>
          </cell>
          <cell r="L18649" t="e">
            <v>#N/A</v>
          </cell>
        </row>
        <row r="18650">
          <cell r="K18650" t="str">
            <v>19181</v>
          </cell>
          <cell r="L18650" t="e">
            <v>#N/A</v>
          </cell>
        </row>
        <row r="18651">
          <cell r="K18651" t="str">
            <v>19181</v>
          </cell>
          <cell r="L18651" t="e">
            <v>#N/A</v>
          </cell>
        </row>
        <row r="18652">
          <cell r="K18652" t="str">
            <v>19140</v>
          </cell>
          <cell r="L18652" t="e">
            <v>#N/A</v>
          </cell>
        </row>
        <row r="18653">
          <cell r="K18653" t="str">
            <v>19140</v>
          </cell>
          <cell r="L18653" t="e">
            <v>#N/A</v>
          </cell>
        </row>
        <row r="18654">
          <cell r="K18654" t="str">
            <v>19140</v>
          </cell>
          <cell r="L18654" t="e">
            <v>#N/A</v>
          </cell>
        </row>
        <row r="18655">
          <cell r="K18655" t="str">
            <v>19140</v>
          </cell>
          <cell r="L18655" t="e">
            <v>#N/A</v>
          </cell>
        </row>
        <row r="18656">
          <cell r="K18656" t="str">
            <v>19484</v>
          </cell>
          <cell r="L18656" t="e">
            <v>#N/A</v>
          </cell>
        </row>
        <row r="18657">
          <cell r="K18657" t="str">
            <v>19484</v>
          </cell>
          <cell r="L18657" t="e">
            <v>#N/A</v>
          </cell>
        </row>
        <row r="18658">
          <cell r="K18658" t="str">
            <v>19165</v>
          </cell>
          <cell r="L18658" t="e">
            <v>#N/A</v>
          </cell>
        </row>
        <row r="18659">
          <cell r="K18659" t="str">
            <v>19165</v>
          </cell>
          <cell r="L18659" t="e">
            <v>#N/A</v>
          </cell>
        </row>
        <row r="18660">
          <cell r="K18660" t="str">
            <v>19353</v>
          </cell>
          <cell r="L18660" t="e">
            <v>#N/A</v>
          </cell>
        </row>
        <row r="18661">
          <cell r="K18661" t="str">
            <v>19353</v>
          </cell>
          <cell r="L18661" t="e">
            <v>#N/A</v>
          </cell>
        </row>
        <row r="18662">
          <cell r="K18662" t="str">
            <v>19140</v>
          </cell>
          <cell r="L18662" t="e">
            <v>#N/A</v>
          </cell>
        </row>
        <row r="18663">
          <cell r="K18663" t="str">
            <v>19140</v>
          </cell>
          <cell r="L18663" t="e">
            <v>#N/A</v>
          </cell>
        </row>
        <row r="18664">
          <cell r="L18664" t="e">
            <v>#N/A</v>
          </cell>
        </row>
        <row r="18665">
          <cell r="L18665" t="e">
            <v>#N/A</v>
          </cell>
        </row>
        <row r="18666">
          <cell r="L18666" t="e">
            <v>#N/A</v>
          </cell>
        </row>
        <row r="18667">
          <cell r="L18667" t="e">
            <v>#N/A</v>
          </cell>
        </row>
        <row r="18668">
          <cell r="L18668" t="e">
            <v>#N/A</v>
          </cell>
        </row>
        <row r="18669">
          <cell r="L18669" t="e">
            <v>#N/A</v>
          </cell>
        </row>
        <row r="18670">
          <cell r="K18670" t="str">
            <v>19659</v>
          </cell>
          <cell r="L18670" t="e">
            <v>#N/A</v>
          </cell>
        </row>
        <row r="18671">
          <cell r="K18671" t="str">
            <v>19659</v>
          </cell>
          <cell r="L18671" t="e">
            <v>#N/A</v>
          </cell>
        </row>
        <row r="18672">
          <cell r="K18672" t="str">
            <v>19664</v>
          </cell>
          <cell r="L18672" t="e">
            <v>#N/A</v>
          </cell>
        </row>
        <row r="18673">
          <cell r="K18673" t="str">
            <v>19664</v>
          </cell>
          <cell r="L18673" t="e">
            <v>#N/A</v>
          </cell>
        </row>
        <row r="18674">
          <cell r="K18674" t="str">
            <v>19249</v>
          </cell>
          <cell r="L18674" t="e">
            <v>#N/A</v>
          </cell>
        </row>
        <row r="18675">
          <cell r="K18675" t="str">
            <v>19249</v>
          </cell>
          <cell r="L18675" t="e">
            <v>#N/A</v>
          </cell>
        </row>
        <row r="18676">
          <cell r="K18676" t="str">
            <v>19664</v>
          </cell>
          <cell r="L18676" t="e">
            <v>#N/A</v>
          </cell>
        </row>
        <row r="18677">
          <cell r="K18677" t="str">
            <v>19664</v>
          </cell>
          <cell r="L18677" t="e">
            <v>#N/A</v>
          </cell>
        </row>
        <row r="18678">
          <cell r="L18678" t="e">
            <v>#N/A</v>
          </cell>
        </row>
        <row r="18679">
          <cell r="L18679" t="e">
            <v>#N/A</v>
          </cell>
        </row>
        <row r="18680">
          <cell r="L18680" t="e">
            <v>#N/A</v>
          </cell>
        </row>
        <row r="18681">
          <cell r="L18681" t="e">
            <v>#N/A</v>
          </cell>
        </row>
        <row r="18682">
          <cell r="L18682" t="e">
            <v>#N/A</v>
          </cell>
        </row>
        <row r="18683">
          <cell r="L18683" t="e">
            <v>#N/A</v>
          </cell>
        </row>
        <row r="18684">
          <cell r="L18684" t="e">
            <v>#N/A</v>
          </cell>
        </row>
        <row r="18685">
          <cell r="L18685" t="e">
            <v>#N/A</v>
          </cell>
        </row>
        <row r="18686">
          <cell r="L18686" t="e">
            <v>#N/A</v>
          </cell>
        </row>
        <row r="18687">
          <cell r="L18687" t="e">
            <v>#N/A</v>
          </cell>
        </row>
        <row r="18688">
          <cell r="L18688" t="e">
            <v>#N/A</v>
          </cell>
        </row>
        <row r="18689">
          <cell r="K18689" t="str">
            <v>19646</v>
          </cell>
          <cell r="L18689" t="e">
            <v>#N/A</v>
          </cell>
        </row>
        <row r="18690">
          <cell r="K18690" t="str">
            <v>19646</v>
          </cell>
          <cell r="L18690" t="e">
            <v>#N/A</v>
          </cell>
        </row>
        <row r="18691">
          <cell r="K18691" t="str">
            <v>19652</v>
          </cell>
          <cell r="L18691" t="e">
            <v>#N/A</v>
          </cell>
        </row>
        <row r="18692">
          <cell r="K18692" t="str">
            <v>19652</v>
          </cell>
          <cell r="L18692" t="e">
            <v>#N/A</v>
          </cell>
        </row>
        <row r="18693">
          <cell r="K18693" t="str">
            <v>19660</v>
          </cell>
          <cell r="L18693" t="e">
            <v>#N/A</v>
          </cell>
        </row>
        <row r="18694">
          <cell r="K18694" t="str">
            <v>19660</v>
          </cell>
          <cell r="L18694" t="e">
            <v>#N/A</v>
          </cell>
        </row>
        <row r="18695">
          <cell r="K18695" t="str">
            <v>19664</v>
          </cell>
          <cell r="L18695" t="e">
            <v>#N/A</v>
          </cell>
        </row>
        <row r="18696">
          <cell r="K18696" t="str">
            <v>19664</v>
          </cell>
          <cell r="L18696" t="e">
            <v>#N/A</v>
          </cell>
        </row>
        <row r="18697">
          <cell r="K18697" t="str">
            <v>19653</v>
          </cell>
          <cell r="L18697" t="e">
            <v>#N/A</v>
          </cell>
        </row>
        <row r="18698">
          <cell r="K18698" t="str">
            <v>19653</v>
          </cell>
          <cell r="L18698" t="e">
            <v>#N/A</v>
          </cell>
        </row>
        <row r="18699">
          <cell r="K18699" t="str">
            <v>19653</v>
          </cell>
          <cell r="L18699" t="e">
            <v>#N/A</v>
          </cell>
        </row>
        <row r="18700">
          <cell r="K18700" t="str">
            <v>19653</v>
          </cell>
          <cell r="L18700" t="e">
            <v>#N/A</v>
          </cell>
        </row>
        <row r="18701">
          <cell r="K18701" t="str">
            <v>19653</v>
          </cell>
          <cell r="L18701" t="e">
            <v>#N/A</v>
          </cell>
        </row>
        <row r="18702">
          <cell r="K18702" t="str">
            <v>19653</v>
          </cell>
          <cell r="L18702" t="e">
            <v>#N/A</v>
          </cell>
        </row>
        <row r="18703">
          <cell r="K18703" t="str">
            <v>19653</v>
          </cell>
          <cell r="L18703" t="e">
            <v>#N/A</v>
          </cell>
        </row>
        <row r="18704">
          <cell r="K18704" t="str">
            <v>19653</v>
          </cell>
          <cell r="L18704" t="e">
            <v>#N/A</v>
          </cell>
        </row>
        <row r="18705">
          <cell r="K18705" t="str">
            <v>19653</v>
          </cell>
          <cell r="L18705" t="e">
            <v>#N/A</v>
          </cell>
        </row>
        <row r="18706">
          <cell r="K18706" t="str">
            <v>19653</v>
          </cell>
          <cell r="L18706" t="e">
            <v>#N/A</v>
          </cell>
        </row>
        <row r="18707">
          <cell r="K18707" t="str">
            <v>19653</v>
          </cell>
          <cell r="L18707" t="e">
            <v>#N/A</v>
          </cell>
        </row>
        <row r="18708">
          <cell r="K18708" t="str">
            <v>19653</v>
          </cell>
          <cell r="L18708" t="e">
            <v>#N/A</v>
          </cell>
        </row>
        <row r="18709">
          <cell r="K18709" t="str">
            <v>19654</v>
          </cell>
          <cell r="L18709" t="e">
            <v>#N/A</v>
          </cell>
        </row>
        <row r="18710">
          <cell r="K18710" t="str">
            <v>19654</v>
          </cell>
          <cell r="L18710" t="e">
            <v>#N/A</v>
          </cell>
        </row>
        <row r="18711">
          <cell r="K18711" t="str">
            <v>19654</v>
          </cell>
          <cell r="L18711" t="e">
            <v>#N/A</v>
          </cell>
        </row>
        <row r="18712">
          <cell r="K18712" t="str">
            <v>19654</v>
          </cell>
          <cell r="L18712" t="e">
            <v>#N/A</v>
          </cell>
        </row>
        <row r="18713">
          <cell r="K18713" t="str">
            <v>19654</v>
          </cell>
          <cell r="L18713" t="e">
            <v>#N/A</v>
          </cell>
        </row>
        <row r="18714">
          <cell r="K18714" t="str">
            <v>19654</v>
          </cell>
          <cell r="L18714" t="e">
            <v>#N/A</v>
          </cell>
        </row>
        <row r="18715">
          <cell r="K18715" t="str">
            <v>19654</v>
          </cell>
          <cell r="L18715" t="e">
            <v>#N/A</v>
          </cell>
        </row>
        <row r="18716">
          <cell r="K18716" t="str">
            <v>19654</v>
          </cell>
          <cell r="L18716" t="e">
            <v>#N/A</v>
          </cell>
        </row>
        <row r="18717">
          <cell r="K18717" t="str">
            <v>19658</v>
          </cell>
          <cell r="L18717" t="e">
            <v>#N/A</v>
          </cell>
        </row>
        <row r="18718">
          <cell r="K18718" t="str">
            <v>19658</v>
          </cell>
          <cell r="L18718" t="e">
            <v>#N/A</v>
          </cell>
        </row>
        <row r="18719">
          <cell r="K18719" t="str">
            <v>19658</v>
          </cell>
          <cell r="L18719" t="e">
            <v>#N/A</v>
          </cell>
        </row>
        <row r="18720">
          <cell r="K18720" t="str">
            <v>19658</v>
          </cell>
          <cell r="L18720" t="e">
            <v>#N/A</v>
          </cell>
        </row>
        <row r="18721">
          <cell r="K18721" t="str">
            <v>19654</v>
          </cell>
          <cell r="L18721" t="e">
            <v>#N/A</v>
          </cell>
        </row>
        <row r="18722">
          <cell r="K18722" t="str">
            <v>19654</v>
          </cell>
          <cell r="L18722" t="e">
            <v>#N/A</v>
          </cell>
        </row>
        <row r="18723">
          <cell r="K18723" t="str">
            <v>19654</v>
          </cell>
          <cell r="L18723" t="e">
            <v>#N/A</v>
          </cell>
        </row>
        <row r="18724">
          <cell r="K18724" t="str">
            <v>19654</v>
          </cell>
          <cell r="L18724" t="e">
            <v>#N/A</v>
          </cell>
        </row>
        <row r="18725">
          <cell r="K18725" t="str">
            <v>19654</v>
          </cell>
          <cell r="L18725" t="e">
            <v>#N/A</v>
          </cell>
        </row>
        <row r="18726">
          <cell r="K18726" t="str">
            <v>19654</v>
          </cell>
          <cell r="L18726" t="e">
            <v>#N/A</v>
          </cell>
        </row>
        <row r="18727">
          <cell r="K18727" t="str">
            <v>19654</v>
          </cell>
          <cell r="L18727" t="e">
            <v>#N/A</v>
          </cell>
        </row>
        <row r="18728">
          <cell r="K18728" t="str">
            <v>19654</v>
          </cell>
          <cell r="L18728" t="e">
            <v>#N/A</v>
          </cell>
        </row>
        <row r="18729">
          <cell r="K18729" t="str">
            <v>19654</v>
          </cell>
          <cell r="L18729" t="e">
            <v>#N/A</v>
          </cell>
        </row>
        <row r="18730">
          <cell r="K18730" t="str">
            <v>19654</v>
          </cell>
          <cell r="L18730" t="e">
            <v>#N/A</v>
          </cell>
        </row>
        <row r="18731">
          <cell r="K18731" t="str">
            <v>19654</v>
          </cell>
          <cell r="L18731" t="e">
            <v>#N/A</v>
          </cell>
        </row>
        <row r="18732">
          <cell r="K18732" t="str">
            <v>19654</v>
          </cell>
          <cell r="L18732" t="e">
            <v>#N/A</v>
          </cell>
        </row>
        <row r="18733">
          <cell r="K18733" t="str">
            <v>19654</v>
          </cell>
          <cell r="L18733" t="e">
            <v>#N/A</v>
          </cell>
        </row>
        <row r="18734">
          <cell r="K18734" t="str">
            <v>19654</v>
          </cell>
          <cell r="L18734" t="e">
            <v>#N/A</v>
          </cell>
        </row>
        <row r="18735">
          <cell r="K18735" t="str">
            <v>19654</v>
          </cell>
          <cell r="L18735" t="e">
            <v>#N/A</v>
          </cell>
        </row>
        <row r="18736">
          <cell r="K18736" t="str">
            <v>19654</v>
          </cell>
          <cell r="L18736" t="e">
            <v>#N/A</v>
          </cell>
        </row>
        <row r="18737">
          <cell r="K18737" t="str">
            <v>19654</v>
          </cell>
          <cell r="L18737" t="e">
            <v>#N/A</v>
          </cell>
        </row>
        <row r="18738">
          <cell r="K18738" t="str">
            <v>19654</v>
          </cell>
          <cell r="L18738" t="e">
            <v>#N/A</v>
          </cell>
        </row>
        <row r="18739">
          <cell r="K18739" t="str">
            <v>19654</v>
          </cell>
          <cell r="L18739" t="e">
            <v>#N/A</v>
          </cell>
        </row>
        <row r="18740">
          <cell r="K18740" t="str">
            <v>19654</v>
          </cell>
          <cell r="L18740" t="e">
            <v>#N/A</v>
          </cell>
        </row>
        <row r="18741">
          <cell r="K18741" t="str">
            <v>19654</v>
          </cell>
          <cell r="L18741" t="e">
            <v>#N/A</v>
          </cell>
        </row>
        <row r="18742">
          <cell r="K18742" t="str">
            <v>19654</v>
          </cell>
          <cell r="L18742" t="e">
            <v>#N/A</v>
          </cell>
        </row>
        <row r="18743">
          <cell r="K18743" t="str">
            <v>19654</v>
          </cell>
          <cell r="L18743" t="e">
            <v>#N/A</v>
          </cell>
        </row>
        <row r="18744">
          <cell r="K18744" t="str">
            <v>19654</v>
          </cell>
          <cell r="L18744" t="e">
            <v>#N/A</v>
          </cell>
        </row>
        <row r="18745">
          <cell r="K18745" t="str">
            <v>19654</v>
          </cell>
          <cell r="L18745" t="e">
            <v>#N/A</v>
          </cell>
        </row>
        <row r="18746">
          <cell r="K18746" t="str">
            <v>19654</v>
          </cell>
          <cell r="L18746" t="e">
            <v>#N/A</v>
          </cell>
        </row>
        <row r="18747">
          <cell r="K18747" t="str">
            <v>19654</v>
          </cell>
          <cell r="L18747" t="e">
            <v>#N/A</v>
          </cell>
        </row>
        <row r="18748">
          <cell r="K18748" t="str">
            <v>19654</v>
          </cell>
          <cell r="L18748" t="e">
            <v>#N/A</v>
          </cell>
        </row>
        <row r="18749">
          <cell r="K18749" t="str">
            <v>19654</v>
          </cell>
          <cell r="L18749" t="e">
            <v>#N/A</v>
          </cell>
        </row>
        <row r="18750">
          <cell r="K18750" t="str">
            <v>19654</v>
          </cell>
          <cell r="L18750" t="e">
            <v>#N/A</v>
          </cell>
        </row>
        <row r="18751">
          <cell r="K18751" t="str">
            <v>19654</v>
          </cell>
          <cell r="L18751" t="e">
            <v>#N/A</v>
          </cell>
        </row>
        <row r="18752">
          <cell r="K18752" t="str">
            <v>19654</v>
          </cell>
          <cell r="L18752" t="e">
            <v>#N/A</v>
          </cell>
        </row>
        <row r="18753">
          <cell r="K18753" t="str">
            <v>19654</v>
          </cell>
          <cell r="L18753" t="e">
            <v>#N/A</v>
          </cell>
        </row>
        <row r="18754">
          <cell r="K18754" t="str">
            <v>19654</v>
          </cell>
          <cell r="L18754" t="e">
            <v>#N/A</v>
          </cell>
        </row>
        <row r="18755">
          <cell r="K18755" t="str">
            <v>19654</v>
          </cell>
          <cell r="L18755" t="e">
            <v>#N/A</v>
          </cell>
        </row>
        <row r="18756">
          <cell r="K18756" t="str">
            <v>19654</v>
          </cell>
          <cell r="L18756" t="e">
            <v>#N/A</v>
          </cell>
        </row>
        <row r="18757">
          <cell r="K18757" t="str">
            <v>19664</v>
          </cell>
          <cell r="L18757" t="e">
            <v>#N/A</v>
          </cell>
        </row>
        <row r="18758">
          <cell r="K18758" t="str">
            <v>19664</v>
          </cell>
          <cell r="L18758" t="e">
            <v>#N/A</v>
          </cell>
        </row>
        <row r="18759">
          <cell r="K18759" t="str">
            <v>19654</v>
          </cell>
          <cell r="L18759" t="e">
            <v>#N/A</v>
          </cell>
        </row>
        <row r="18760">
          <cell r="K18760" t="str">
            <v>19654</v>
          </cell>
          <cell r="L18760" t="e">
            <v>#N/A</v>
          </cell>
        </row>
        <row r="18761">
          <cell r="K18761" t="str">
            <v>19654</v>
          </cell>
          <cell r="L18761" t="e">
            <v>#N/A</v>
          </cell>
        </row>
        <row r="18762">
          <cell r="K18762" t="str">
            <v>19654</v>
          </cell>
          <cell r="L18762" t="e">
            <v>#N/A</v>
          </cell>
        </row>
        <row r="18763">
          <cell r="K18763" t="str">
            <v>19654</v>
          </cell>
          <cell r="L18763" t="e">
            <v>#N/A</v>
          </cell>
        </row>
        <row r="18764">
          <cell r="K18764" t="str">
            <v>19654</v>
          </cell>
          <cell r="L18764" t="e">
            <v>#N/A</v>
          </cell>
        </row>
        <row r="18765">
          <cell r="K18765" t="str">
            <v>19654</v>
          </cell>
          <cell r="L18765" t="e">
            <v>#N/A</v>
          </cell>
        </row>
        <row r="18766">
          <cell r="K18766" t="str">
            <v>19654</v>
          </cell>
          <cell r="L18766" t="e">
            <v>#N/A</v>
          </cell>
        </row>
        <row r="18767">
          <cell r="K18767" t="str">
            <v>19654</v>
          </cell>
          <cell r="L18767" t="e">
            <v>#N/A</v>
          </cell>
        </row>
        <row r="18768">
          <cell r="K18768" t="str">
            <v>19654</v>
          </cell>
          <cell r="L18768" t="e">
            <v>#N/A</v>
          </cell>
        </row>
        <row r="18769">
          <cell r="K18769" t="str">
            <v>19654</v>
          </cell>
          <cell r="L18769" t="e">
            <v>#N/A</v>
          </cell>
        </row>
        <row r="18770">
          <cell r="K18770" t="str">
            <v>19654</v>
          </cell>
          <cell r="L18770" t="e">
            <v>#N/A</v>
          </cell>
        </row>
        <row r="18771">
          <cell r="K18771" t="str">
            <v>19654</v>
          </cell>
          <cell r="L18771" t="e">
            <v>#N/A</v>
          </cell>
        </row>
        <row r="18772">
          <cell r="K18772" t="str">
            <v>19654</v>
          </cell>
          <cell r="L18772" t="e">
            <v>#N/A</v>
          </cell>
        </row>
        <row r="18773">
          <cell r="K18773" t="str">
            <v>19654</v>
          </cell>
          <cell r="L18773" t="e">
            <v>#N/A</v>
          </cell>
        </row>
        <row r="18774">
          <cell r="K18774" t="str">
            <v>19654</v>
          </cell>
          <cell r="L18774" t="e">
            <v>#N/A</v>
          </cell>
        </row>
        <row r="18775">
          <cell r="K18775" t="str">
            <v>19654</v>
          </cell>
          <cell r="L18775" t="e">
            <v>#N/A</v>
          </cell>
        </row>
        <row r="18776">
          <cell r="K18776" t="str">
            <v>19654</v>
          </cell>
          <cell r="L18776" t="e">
            <v>#N/A</v>
          </cell>
        </row>
        <row r="18777">
          <cell r="L18777" t="e">
            <v>#N/A</v>
          </cell>
        </row>
        <row r="18778">
          <cell r="L18778" t="e">
            <v>#N/A</v>
          </cell>
        </row>
        <row r="18779">
          <cell r="L18779" t="e">
            <v>#N/A</v>
          </cell>
        </row>
        <row r="18780">
          <cell r="L18780" t="e">
            <v>#N/A</v>
          </cell>
        </row>
        <row r="18781">
          <cell r="L18781" t="e">
            <v>#N/A</v>
          </cell>
        </row>
        <row r="18782">
          <cell r="L18782" t="e">
            <v>#N/A</v>
          </cell>
        </row>
        <row r="18783">
          <cell r="L18783" t="e">
            <v>#N/A</v>
          </cell>
        </row>
        <row r="18784">
          <cell r="L18784" t="e">
            <v>#N/A</v>
          </cell>
        </row>
        <row r="18785">
          <cell r="L18785" t="e">
            <v>#N/A</v>
          </cell>
        </row>
        <row r="18786">
          <cell r="L18786" t="e">
            <v>#N/A</v>
          </cell>
        </row>
        <row r="18787">
          <cell r="L18787" t="e">
            <v>#N/A</v>
          </cell>
        </row>
        <row r="18788">
          <cell r="L18788" t="e">
            <v>#N/A</v>
          </cell>
        </row>
        <row r="18789">
          <cell r="L18789" t="e">
            <v>#N/A</v>
          </cell>
        </row>
        <row r="18790">
          <cell r="L18790" t="e">
            <v>#N/A</v>
          </cell>
        </row>
        <row r="18791">
          <cell r="L18791" t="e">
            <v>#N/A</v>
          </cell>
        </row>
        <row r="18792">
          <cell r="L18792" t="e">
            <v>#N/A</v>
          </cell>
        </row>
        <row r="18793">
          <cell r="L18793" t="e">
            <v>#N/A</v>
          </cell>
        </row>
        <row r="18794">
          <cell r="L18794" t="e">
            <v>#N/A</v>
          </cell>
        </row>
        <row r="18795">
          <cell r="L18795" t="e">
            <v>#N/A</v>
          </cell>
        </row>
        <row r="18796">
          <cell r="L18796" t="e">
            <v>#N/A</v>
          </cell>
        </row>
        <row r="18797">
          <cell r="L18797" t="e">
            <v>#N/A</v>
          </cell>
        </row>
        <row r="18798">
          <cell r="L18798" t="e">
            <v>#N/A</v>
          </cell>
        </row>
        <row r="18799">
          <cell r="L18799" t="e">
            <v>#N/A</v>
          </cell>
        </row>
        <row r="18800">
          <cell r="L18800" t="e">
            <v>#N/A</v>
          </cell>
        </row>
        <row r="18801">
          <cell r="L18801" t="e">
            <v>#N/A</v>
          </cell>
        </row>
        <row r="18802">
          <cell r="L18802" t="e">
            <v>#N/A</v>
          </cell>
        </row>
        <row r="18803">
          <cell r="L18803" t="e">
            <v>#N/A</v>
          </cell>
        </row>
        <row r="18804">
          <cell r="L18804" t="e">
            <v>#N/A</v>
          </cell>
        </row>
        <row r="18805">
          <cell r="L18805" t="e">
            <v>#N/A</v>
          </cell>
        </row>
        <row r="18806">
          <cell r="L18806" t="e">
            <v>#N/A</v>
          </cell>
        </row>
        <row r="18807">
          <cell r="L18807" t="e">
            <v>#N/A</v>
          </cell>
        </row>
        <row r="18808">
          <cell r="L18808" t="e">
            <v>#N/A</v>
          </cell>
        </row>
        <row r="18809">
          <cell r="L18809" t="e">
            <v>#N/A</v>
          </cell>
        </row>
        <row r="18810">
          <cell r="L18810" t="e">
            <v>#N/A</v>
          </cell>
        </row>
        <row r="18811">
          <cell r="L18811" t="e">
            <v>#N/A</v>
          </cell>
        </row>
        <row r="18812">
          <cell r="L18812" t="e">
            <v>#N/A</v>
          </cell>
        </row>
        <row r="18813">
          <cell r="L18813" t="e">
            <v>#N/A</v>
          </cell>
        </row>
        <row r="18814">
          <cell r="L18814" t="e">
            <v>#N/A</v>
          </cell>
        </row>
        <row r="18815">
          <cell r="L18815" t="e">
            <v>#N/A</v>
          </cell>
        </row>
        <row r="18816">
          <cell r="L18816" t="e">
            <v>#N/A</v>
          </cell>
        </row>
        <row r="18817">
          <cell r="L18817" t="e">
            <v>#N/A</v>
          </cell>
        </row>
        <row r="18818">
          <cell r="L18818" t="e">
            <v>#N/A</v>
          </cell>
        </row>
        <row r="18819">
          <cell r="L18819" t="e">
            <v>#N/A</v>
          </cell>
        </row>
        <row r="18820">
          <cell r="L18820" t="e">
            <v>#N/A</v>
          </cell>
        </row>
        <row r="18821">
          <cell r="L18821" t="e">
            <v>#N/A</v>
          </cell>
        </row>
        <row r="18822">
          <cell r="L18822" t="e">
            <v>#N/A</v>
          </cell>
        </row>
        <row r="18823">
          <cell r="L18823" t="e">
            <v>#N/A</v>
          </cell>
        </row>
        <row r="18824">
          <cell r="L18824" t="e">
            <v>#N/A</v>
          </cell>
        </row>
        <row r="18825">
          <cell r="L18825" t="e">
            <v>#N/A</v>
          </cell>
        </row>
        <row r="18826">
          <cell r="L18826" t="e">
            <v>#N/A</v>
          </cell>
        </row>
        <row r="18827">
          <cell r="L18827" t="e">
            <v>#N/A</v>
          </cell>
        </row>
        <row r="18828">
          <cell r="L18828" t="e">
            <v>#N/A</v>
          </cell>
        </row>
        <row r="18829">
          <cell r="L18829" t="e">
            <v>#N/A</v>
          </cell>
        </row>
        <row r="18830">
          <cell r="L18830" t="e">
            <v>#N/A</v>
          </cell>
        </row>
        <row r="18831">
          <cell r="L18831" t="e">
            <v>#N/A</v>
          </cell>
        </row>
        <row r="18832">
          <cell r="L18832" t="e">
            <v>#N/A</v>
          </cell>
        </row>
        <row r="18833">
          <cell r="L18833" t="e">
            <v>#N/A</v>
          </cell>
        </row>
        <row r="18834">
          <cell r="L18834" t="e">
            <v>#N/A</v>
          </cell>
        </row>
        <row r="18835">
          <cell r="L18835" t="e">
            <v>#N/A</v>
          </cell>
        </row>
        <row r="18836">
          <cell r="L18836" t="e">
            <v>#N/A</v>
          </cell>
        </row>
        <row r="18837">
          <cell r="L18837" t="e">
            <v>#N/A</v>
          </cell>
        </row>
        <row r="18838">
          <cell r="L18838" t="e">
            <v>#N/A</v>
          </cell>
        </row>
        <row r="18839">
          <cell r="L18839" t="e">
            <v>#N/A</v>
          </cell>
        </row>
        <row r="18840">
          <cell r="L18840" t="e">
            <v>#N/A</v>
          </cell>
        </row>
        <row r="18841">
          <cell r="L18841" t="e">
            <v>#N/A</v>
          </cell>
        </row>
        <row r="18842">
          <cell r="L18842" t="e">
            <v>#N/A</v>
          </cell>
        </row>
        <row r="18843">
          <cell r="L18843" t="e">
            <v>#N/A</v>
          </cell>
        </row>
        <row r="18844">
          <cell r="L18844" t="e">
            <v>#N/A</v>
          </cell>
        </row>
        <row r="18845">
          <cell r="K18845" t="str">
            <v>19051</v>
          </cell>
          <cell r="L18845" t="e">
            <v>#N/A</v>
          </cell>
        </row>
        <row r="18846">
          <cell r="K18846" t="str">
            <v>19051</v>
          </cell>
          <cell r="L18846" t="e">
            <v>#N/A</v>
          </cell>
        </row>
        <row r="18847">
          <cell r="K18847" t="str">
            <v>19187</v>
          </cell>
          <cell r="L18847" t="e">
            <v>#N/A</v>
          </cell>
        </row>
        <row r="18848">
          <cell r="K18848" t="str">
            <v>19187</v>
          </cell>
          <cell r="L18848" t="e">
            <v>#N/A</v>
          </cell>
        </row>
        <row r="18849">
          <cell r="L18849" t="e">
            <v>#N/A</v>
          </cell>
        </row>
        <row r="18850">
          <cell r="L18850" t="e">
            <v>#N/A</v>
          </cell>
        </row>
        <row r="18851">
          <cell r="L18851" t="e">
            <v>#N/A</v>
          </cell>
        </row>
        <row r="18852">
          <cell r="L18852" t="e">
            <v>#N/A</v>
          </cell>
        </row>
        <row r="18853">
          <cell r="K18853" t="str">
            <v>19066</v>
          </cell>
          <cell r="L18853" t="e">
            <v>#N/A</v>
          </cell>
        </row>
        <row r="18854">
          <cell r="K18854" t="str">
            <v>19066</v>
          </cell>
          <cell r="L18854" t="e">
            <v>#N/A</v>
          </cell>
        </row>
        <row r="18855">
          <cell r="K18855" t="str">
            <v>19521</v>
          </cell>
          <cell r="L18855" t="e">
            <v>#N/A</v>
          </cell>
        </row>
        <row r="18856">
          <cell r="K18856" t="str">
            <v>19521</v>
          </cell>
          <cell r="L18856" t="e">
            <v>#N/A</v>
          </cell>
        </row>
        <row r="18857">
          <cell r="K18857" t="str">
            <v>19521</v>
          </cell>
          <cell r="L18857" t="e">
            <v>#N/A</v>
          </cell>
        </row>
        <row r="18858">
          <cell r="K18858" t="str">
            <v>19521</v>
          </cell>
          <cell r="L18858" t="e">
            <v>#N/A</v>
          </cell>
        </row>
        <row r="18859">
          <cell r="K18859" t="str">
            <v>19521</v>
          </cell>
          <cell r="L18859" t="e">
            <v>#N/A</v>
          </cell>
        </row>
        <row r="18860">
          <cell r="K18860" t="str">
            <v>19521</v>
          </cell>
          <cell r="L18860" t="e">
            <v>#N/A</v>
          </cell>
        </row>
        <row r="18861">
          <cell r="K18861" t="str">
            <v>19666</v>
          </cell>
          <cell r="L18861" t="e">
            <v>#N/A</v>
          </cell>
        </row>
        <row r="18862">
          <cell r="K18862" t="str">
            <v>19666</v>
          </cell>
          <cell r="L18862" t="e">
            <v>#N/A</v>
          </cell>
        </row>
        <row r="18863">
          <cell r="K18863" t="str">
            <v>19158</v>
          </cell>
          <cell r="L18863" t="e">
            <v>#N/A</v>
          </cell>
        </row>
        <row r="18864">
          <cell r="K18864" t="str">
            <v>19158</v>
          </cell>
          <cell r="L18864" t="e">
            <v>#N/A</v>
          </cell>
        </row>
        <row r="18865">
          <cell r="K18865" t="str">
            <v>19815</v>
          </cell>
          <cell r="L18865" t="e">
            <v>#N/A</v>
          </cell>
        </row>
        <row r="18866">
          <cell r="K18866" t="str">
            <v>19815</v>
          </cell>
          <cell r="L18866" t="e">
            <v>#N/A</v>
          </cell>
        </row>
        <row r="18867">
          <cell r="K18867" t="str">
            <v>19423</v>
          </cell>
          <cell r="L18867" t="e">
            <v>#N/A</v>
          </cell>
        </row>
        <row r="18868">
          <cell r="K18868" t="str">
            <v>19423</v>
          </cell>
          <cell r="L18868" t="e">
            <v>#N/A</v>
          </cell>
        </row>
        <row r="18869">
          <cell r="K18869" t="str">
            <v>19423</v>
          </cell>
          <cell r="L18869" t="e">
            <v>#N/A</v>
          </cell>
        </row>
        <row r="18870">
          <cell r="K18870" t="str">
            <v>19423</v>
          </cell>
          <cell r="L18870" t="e">
            <v>#N/A</v>
          </cell>
        </row>
        <row r="18871">
          <cell r="K18871" t="str">
            <v>19559</v>
          </cell>
          <cell r="L18871" t="e">
            <v>#N/A</v>
          </cell>
        </row>
        <row r="18872">
          <cell r="K18872" t="str">
            <v>19559</v>
          </cell>
          <cell r="L18872" t="e">
            <v>#N/A</v>
          </cell>
        </row>
        <row r="18873">
          <cell r="L18873" t="e">
            <v>#N/A</v>
          </cell>
        </row>
        <row r="18874">
          <cell r="L18874" t="e">
            <v>#N/A</v>
          </cell>
        </row>
        <row r="18875">
          <cell r="L18875" t="e">
            <v>#N/A</v>
          </cell>
        </row>
        <row r="18876">
          <cell r="L18876" t="e">
            <v>#N/A</v>
          </cell>
        </row>
        <row r="18877">
          <cell r="K18877" t="str">
            <v>19595</v>
          </cell>
          <cell r="L18877" t="e">
            <v>#N/A</v>
          </cell>
        </row>
        <row r="18878">
          <cell r="K18878" t="str">
            <v>19595</v>
          </cell>
          <cell r="L18878" t="e">
            <v>#N/A</v>
          </cell>
        </row>
        <row r="18879">
          <cell r="K18879" t="str">
            <v>19599</v>
          </cell>
          <cell r="L18879" t="e">
            <v>#N/A</v>
          </cell>
        </row>
        <row r="18880">
          <cell r="K18880" t="str">
            <v>19599</v>
          </cell>
          <cell r="L18880" t="e">
            <v>#N/A</v>
          </cell>
        </row>
        <row r="18881">
          <cell r="K18881" t="str">
            <v>19601</v>
          </cell>
          <cell r="L18881" t="e">
            <v>#N/A</v>
          </cell>
        </row>
        <row r="18882">
          <cell r="K18882" t="str">
            <v>19601</v>
          </cell>
          <cell r="L18882" t="e">
            <v>#N/A</v>
          </cell>
        </row>
        <row r="18883">
          <cell r="K18883" t="str">
            <v>19601</v>
          </cell>
          <cell r="L18883" t="e">
            <v>#N/A</v>
          </cell>
        </row>
        <row r="18884">
          <cell r="K18884" t="str">
            <v>19601</v>
          </cell>
          <cell r="L18884" t="e">
            <v>#N/A</v>
          </cell>
        </row>
        <row r="18885">
          <cell r="K18885" t="str">
            <v>19600</v>
          </cell>
          <cell r="L18885" t="e">
            <v>#N/A</v>
          </cell>
        </row>
        <row r="18886">
          <cell r="K18886" t="str">
            <v>19600</v>
          </cell>
          <cell r="L18886" t="e">
            <v>#N/A</v>
          </cell>
        </row>
        <row r="18887">
          <cell r="K18887" t="str">
            <v>19601</v>
          </cell>
          <cell r="L18887" t="e">
            <v>#N/A</v>
          </cell>
        </row>
        <row r="18888">
          <cell r="K18888" t="str">
            <v>19601</v>
          </cell>
          <cell r="L18888" t="e">
            <v>#N/A</v>
          </cell>
        </row>
        <row r="18889">
          <cell r="K18889" t="str">
            <v>19600</v>
          </cell>
          <cell r="L18889" t="e">
            <v>#N/A</v>
          </cell>
        </row>
        <row r="18890">
          <cell r="K18890" t="str">
            <v>19600</v>
          </cell>
          <cell r="L18890" t="e">
            <v>#N/A</v>
          </cell>
        </row>
        <row r="18891">
          <cell r="K18891" t="str">
            <v>19600</v>
          </cell>
          <cell r="L18891" t="e">
            <v>#N/A</v>
          </cell>
        </row>
        <row r="18892">
          <cell r="K18892" t="str">
            <v>19600</v>
          </cell>
          <cell r="L18892" t="e">
            <v>#N/A</v>
          </cell>
        </row>
        <row r="18893">
          <cell r="K18893" t="str">
            <v>19601</v>
          </cell>
          <cell r="L18893" t="e">
            <v>#N/A</v>
          </cell>
        </row>
        <row r="18894">
          <cell r="K18894" t="str">
            <v>19601</v>
          </cell>
          <cell r="L18894" t="e">
            <v>#N/A</v>
          </cell>
        </row>
        <row r="18895">
          <cell r="K18895" t="str">
            <v>19601</v>
          </cell>
          <cell r="L18895" t="e">
            <v>#N/A</v>
          </cell>
        </row>
        <row r="18896">
          <cell r="K18896" t="str">
            <v>19601</v>
          </cell>
          <cell r="L18896" t="e">
            <v>#N/A</v>
          </cell>
        </row>
        <row r="18897">
          <cell r="K18897" t="str">
            <v>19606</v>
          </cell>
          <cell r="L18897" t="e">
            <v>#N/A</v>
          </cell>
        </row>
        <row r="18898">
          <cell r="K18898" t="str">
            <v>19606</v>
          </cell>
          <cell r="L18898" t="e">
            <v>#N/A</v>
          </cell>
        </row>
        <row r="18899">
          <cell r="K18899" t="str">
            <v>19606</v>
          </cell>
          <cell r="L18899" t="e">
            <v>#N/A</v>
          </cell>
        </row>
        <row r="18900">
          <cell r="K18900" t="str">
            <v>19606</v>
          </cell>
          <cell r="L18900" t="e">
            <v>#N/A</v>
          </cell>
        </row>
        <row r="18901">
          <cell r="K18901" t="str">
            <v>19607</v>
          </cell>
          <cell r="L18901" t="e">
            <v>#N/A</v>
          </cell>
        </row>
        <row r="18902">
          <cell r="K18902" t="str">
            <v>19607</v>
          </cell>
          <cell r="L18902" t="e">
            <v>#N/A</v>
          </cell>
        </row>
        <row r="18903">
          <cell r="K18903" t="str">
            <v>19607</v>
          </cell>
          <cell r="L18903" t="e">
            <v>#N/A</v>
          </cell>
        </row>
        <row r="18904">
          <cell r="K18904" t="str">
            <v>19607</v>
          </cell>
          <cell r="L18904" t="e">
            <v>#N/A</v>
          </cell>
        </row>
        <row r="18905">
          <cell r="L18905" t="e">
            <v>#N/A</v>
          </cell>
        </row>
        <row r="18906">
          <cell r="L18906" t="e">
            <v>#N/A</v>
          </cell>
        </row>
        <row r="18907">
          <cell r="L18907" t="e">
            <v>#N/A</v>
          </cell>
        </row>
        <row r="18908">
          <cell r="L18908" t="e">
            <v>#N/A</v>
          </cell>
        </row>
        <row r="18909">
          <cell r="L18909" t="e">
            <v>#N/A</v>
          </cell>
        </row>
        <row r="18910">
          <cell r="L18910" t="e">
            <v>#N/A</v>
          </cell>
        </row>
        <row r="18911">
          <cell r="L18911" t="e">
            <v>#N/A</v>
          </cell>
        </row>
        <row r="18912">
          <cell r="L18912" t="e">
            <v>#N/A</v>
          </cell>
        </row>
        <row r="18913">
          <cell r="L18913" t="e">
            <v>#N/A</v>
          </cell>
        </row>
        <row r="18914">
          <cell r="L18914" t="e">
            <v>#N/A</v>
          </cell>
        </row>
        <row r="18915">
          <cell r="L18915" t="e">
            <v>#N/A</v>
          </cell>
        </row>
        <row r="18916">
          <cell r="L18916" t="e">
            <v>#N/A</v>
          </cell>
        </row>
        <row r="18917">
          <cell r="L18917" t="e">
            <v>#N/A</v>
          </cell>
        </row>
        <row r="18918">
          <cell r="L18918" t="e">
            <v>#N/A</v>
          </cell>
        </row>
        <row r="18919">
          <cell r="K18919" t="str">
            <v>19601</v>
          </cell>
          <cell r="L18919" t="e">
            <v>#N/A</v>
          </cell>
        </row>
        <row r="18920">
          <cell r="K18920" t="str">
            <v>19601</v>
          </cell>
          <cell r="L18920" t="e">
            <v>#N/A</v>
          </cell>
        </row>
        <row r="18921">
          <cell r="K18921" t="str">
            <v>19601</v>
          </cell>
          <cell r="L18921" t="e">
            <v>#N/A</v>
          </cell>
        </row>
        <row r="18922">
          <cell r="K18922" t="str">
            <v>19601</v>
          </cell>
          <cell r="L18922" t="e">
            <v>#N/A</v>
          </cell>
        </row>
        <row r="18923">
          <cell r="L18923" t="e">
            <v>#N/A</v>
          </cell>
        </row>
        <row r="18924">
          <cell r="L18924" t="e">
            <v>#N/A</v>
          </cell>
        </row>
        <row r="18925">
          <cell r="L18925" t="e">
            <v>#N/A</v>
          </cell>
        </row>
        <row r="18926">
          <cell r="L18926" t="e">
            <v>#N/A</v>
          </cell>
        </row>
        <row r="18927">
          <cell r="L18927" t="e">
            <v>#N/A</v>
          </cell>
        </row>
        <row r="18928">
          <cell r="L18928" t="e">
            <v>#N/A</v>
          </cell>
        </row>
        <row r="18929">
          <cell r="L18929" t="e">
            <v>#N/A</v>
          </cell>
        </row>
        <row r="18930">
          <cell r="L18930" t="e">
            <v>#N/A</v>
          </cell>
        </row>
        <row r="18931">
          <cell r="L18931" t="e">
            <v>#N/A</v>
          </cell>
        </row>
        <row r="18932">
          <cell r="L18932" t="e">
            <v>#N/A</v>
          </cell>
        </row>
        <row r="18933">
          <cell r="L18933" t="e">
            <v>#N/A</v>
          </cell>
        </row>
        <row r="18934">
          <cell r="L18934" t="e">
            <v>#N/A</v>
          </cell>
        </row>
        <row r="18935">
          <cell r="L18935" t="e">
            <v>#N/A</v>
          </cell>
        </row>
        <row r="18936">
          <cell r="L18936" t="e">
            <v>#N/A</v>
          </cell>
        </row>
        <row r="18937">
          <cell r="L18937" t="e">
            <v>#N/A</v>
          </cell>
        </row>
        <row r="18938">
          <cell r="L18938" t="e">
            <v>#N/A</v>
          </cell>
        </row>
        <row r="18939">
          <cell r="L18939" t="e">
            <v>#N/A</v>
          </cell>
        </row>
        <row r="18940">
          <cell r="L18940" t="e">
            <v>#N/A</v>
          </cell>
        </row>
        <row r="18941">
          <cell r="L18941" t="e">
            <v>#N/A</v>
          </cell>
        </row>
        <row r="18942">
          <cell r="L18942" t="e">
            <v>#N/A</v>
          </cell>
        </row>
        <row r="18943">
          <cell r="L18943" t="e">
            <v>#N/A</v>
          </cell>
        </row>
        <row r="18944">
          <cell r="L18944" t="e">
            <v>#N/A</v>
          </cell>
        </row>
        <row r="18945">
          <cell r="L18945" t="e">
            <v>#N/A</v>
          </cell>
        </row>
        <row r="18946">
          <cell r="L18946" t="e">
            <v>#N/A</v>
          </cell>
        </row>
        <row r="18947">
          <cell r="L18947" t="e">
            <v>#N/A</v>
          </cell>
        </row>
        <row r="18948">
          <cell r="L18948" t="e">
            <v>#N/A</v>
          </cell>
        </row>
        <row r="18949">
          <cell r="L18949" t="e">
            <v>#N/A</v>
          </cell>
        </row>
        <row r="18950">
          <cell r="L18950" t="e">
            <v>#N/A</v>
          </cell>
        </row>
        <row r="18951">
          <cell r="L18951" t="e">
            <v>#N/A</v>
          </cell>
        </row>
        <row r="18952">
          <cell r="L18952" t="e">
            <v>#N/A</v>
          </cell>
        </row>
        <row r="18953">
          <cell r="L18953" t="e">
            <v>#N/A</v>
          </cell>
        </row>
        <row r="18954">
          <cell r="L18954" t="e">
            <v>#N/A</v>
          </cell>
        </row>
        <row r="18955">
          <cell r="L18955" t="e">
            <v>#N/A</v>
          </cell>
        </row>
        <row r="18956">
          <cell r="L18956" t="e">
            <v>#N/A</v>
          </cell>
        </row>
        <row r="18957">
          <cell r="L18957" t="e">
            <v>#N/A</v>
          </cell>
        </row>
        <row r="18958">
          <cell r="L18958" t="e">
            <v>#N/A</v>
          </cell>
        </row>
        <row r="18959">
          <cell r="K18959" t="str">
            <v>19295</v>
          </cell>
          <cell r="L18959" t="e">
            <v>#N/A</v>
          </cell>
        </row>
        <row r="18960">
          <cell r="K18960" t="str">
            <v>19295</v>
          </cell>
          <cell r="L18960" t="e">
            <v>#N/A</v>
          </cell>
        </row>
        <row r="18961">
          <cell r="K18961" t="str">
            <v>19026</v>
          </cell>
          <cell r="L18961" t="e">
            <v>#N/A</v>
          </cell>
        </row>
        <row r="18962">
          <cell r="K18962" t="str">
            <v>19026</v>
          </cell>
          <cell r="L18962" t="e">
            <v>#N/A</v>
          </cell>
        </row>
        <row r="18963">
          <cell r="K18963" t="str">
            <v>19123</v>
          </cell>
          <cell r="L18963" t="e">
            <v>#N/A</v>
          </cell>
        </row>
        <row r="18964">
          <cell r="K18964" t="str">
            <v>19123</v>
          </cell>
          <cell r="L18964" t="e">
            <v>#N/A</v>
          </cell>
        </row>
        <row r="18965">
          <cell r="K18965" t="str">
            <v>19259</v>
          </cell>
          <cell r="L18965" t="e">
            <v>#N/A</v>
          </cell>
        </row>
        <row r="18966">
          <cell r="K18966" t="str">
            <v>19259</v>
          </cell>
          <cell r="L18966" t="e">
            <v>#N/A</v>
          </cell>
        </row>
        <row r="18967">
          <cell r="K18967" t="str">
            <v>19254</v>
          </cell>
          <cell r="L18967" t="e">
            <v>#N/A</v>
          </cell>
        </row>
        <row r="18968">
          <cell r="K18968" t="str">
            <v>19254</v>
          </cell>
          <cell r="L18968" t="e">
            <v>#N/A</v>
          </cell>
        </row>
        <row r="18969">
          <cell r="K18969" t="str">
            <v>19254</v>
          </cell>
          <cell r="L18969" t="e">
            <v>#N/A</v>
          </cell>
        </row>
        <row r="18970">
          <cell r="K18970" t="str">
            <v>19254</v>
          </cell>
          <cell r="L18970" t="e">
            <v>#N/A</v>
          </cell>
        </row>
        <row r="18971">
          <cell r="K18971" t="str">
            <v>19255</v>
          </cell>
          <cell r="L18971" t="e">
            <v>#N/A</v>
          </cell>
        </row>
        <row r="18972">
          <cell r="K18972" t="str">
            <v>19255</v>
          </cell>
          <cell r="L18972" t="e">
            <v>#N/A</v>
          </cell>
        </row>
        <row r="18973">
          <cell r="K18973" t="str">
            <v>19254</v>
          </cell>
          <cell r="L18973" t="e">
            <v>#N/A</v>
          </cell>
        </row>
        <row r="18974">
          <cell r="K18974" t="str">
            <v>19254</v>
          </cell>
          <cell r="L18974" t="e">
            <v>#N/A</v>
          </cell>
        </row>
        <row r="18975">
          <cell r="L18975" t="e">
            <v>#N/A</v>
          </cell>
        </row>
        <row r="18976">
          <cell r="L18976" t="e">
            <v>#N/A</v>
          </cell>
        </row>
        <row r="18977">
          <cell r="K18977" t="str">
            <v>19394</v>
          </cell>
          <cell r="L18977" t="e">
            <v>#N/A</v>
          </cell>
        </row>
        <row r="18978">
          <cell r="K18978" t="str">
            <v>19394</v>
          </cell>
          <cell r="L18978" t="e">
            <v>#N/A</v>
          </cell>
        </row>
        <row r="18979">
          <cell r="K18979" t="str">
            <v>19395</v>
          </cell>
          <cell r="L18979" t="e">
            <v>#N/A</v>
          </cell>
        </row>
        <row r="18980">
          <cell r="K18980" t="str">
            <v>19395</v>
          </cell>
          <cell r="L18980" t="e">
            <v>#N/A</v>
          </cell>
        </row>
        <row r="18981">
          <cell r="K18981" t="str">
            <v>19811</v>
          </cell>
          <cell r="L18981" t="e">
            <v>#N/A</v>
          </cell>
        </row>
        <row r="18982">
          <cell r="K18982" t="str">
            <v>19811</v>
          </cell>
          <cell r="L18982" t="e">
            <v>#N/A</v>
          </cell>
        </row>
        <row r="18983">
          <cell r="K18983" t="str">
            <v>19806</v>
          </cell>
          <cell r="L18983" t="e">
            <v>#N/A</v>
          </cell>
        </row>
        <row r="18984">
          <cell r="K18984" t="str">
            <v>19806</v>
          </cell>
          <cell r="L18984" t="e">
            <v>#N/A</v>
          </cell>
        </row>
        <row r="18985">
          <cell r="K18985" t="str">
            <v>19809</v>
          </cell>
          <cell r="L18985" t="e">
            <v>#N/A</v>
          </cell>
        </row>
        <row r="18986">
          <cell r="K18986" t="str">
            <v>19809</v>
          </cell>
          <cell r="L18986" t="e">
            <v>#N/A</v>
          </cell>
        </row>
        <row r="18987">
          <cell r="K18987" t="str">
            <v>19886</v>
          </cell>
          <cell r="L18987" t="e">
            <v>#N/A</v>
          </cell>
        </row>
        <row r="18988">
          <cell r="K18988" t="str">
            <v>19886</v>
          </cell>
          <cell r="L18988" t="e">
            <v>#N/A</v>
          </cell>
        </row>
        <row r="18989">
          <cell r="K18989" t="str">
            <v>19295</v>
          </cell>
          <cell r="L18989" t="e">
            <v>#N/A</v>
          </cell>
        </row>
        <row r="18990">
          <cell r="K18990" t="str">
            <v>19295</v>
          </cell>
          <cell r="L18990" t="e">
            <v>#N/A</v>
          </cell>
        </row>
        <row r="18991">
          <cell r="L18991" t="e">
            <v>#N/A</v>
          </cell>
        </row>
        <row r="18992">
          <cell r="L18992" t="e">
            <v>#N/A</v>
          </cell>
        </row>
        <row r="18993">
          <cell r="K18993" t="str">
            <v>19153</v>
          </cell>
          <cell r="L18993" t="e">
            <v>#N/A</v>
          </cell>
        </row>
        <row r="18994">
          <cell r="K18994" t="str">
            <v>19153</v>
          </cell>
          <cell r="L18994" t="e">
            <v>#N/A</v>
          </cell>
        </row>
        <row r="18995">
          <cell r="K18995" t="str">
            <v>19267</v>
          </cell>
          <cell r="L18995" t="str">
            <v>COPROLOGICO +</v>
          </cell>
        </row>
        <row r="18996">
          <cell r="K18996" t="str">
            <v>19267</v>
          </cell>
          <cell r="L18996" t="str">
            <v>COPROLOGICO +</v>
          </cell>
        </row>
        <row r="18997">
          <cell r="K18997" t="str">
            <v>19271</v>
          </cell>
          <cell r="L18997" t="e">
            <v>#N/A</v>
          </cell>
        </row>
        <row r="18998">
          <cell r="K18998" t="str">
            <v>19271</v>
          </cell>
          <cell r="L18998" t="e">
            <v>#N/A</v>
          </cell>
        </row>
        <row r="18999">
          <cell r="K18999" t="str">
            <v>19273</v>
          </cell>
          <cell r="L18999" t="e">
            <v>#N/A</v>
          </cell>
        </row>
        <row r="19000">
          <cell r="K19000" t="str">
            <v>19273</v>
          </cell>
          <cell r="L19000" t="e">
            <v>#N/A</v>
          </cell>
        </row>
        <row r="19001">
          <cell r="K19001" t="str">
            <v>19472</v>
          </cell>
          <cell r="L19001" t="str">
            <v>FROTIS RECTAL (IDENTIFICACION DE TROFOZOITOS)</v>
          </cell>
        </row>
        <row r="19002">
          <cell r="K19002" t="str">
            <v>19472</v>
          </cell>
          <cell r="L19002" t="str">
            <v>FROTIS RECTAL (IDENTIFICACION DE TROFOZOITOS)</v>
          </cell>
        </row>
        <row r="19003">
          <cell r="K19003" t="str">
            <v>19498</v>
          </cell>
          <cell r="L19003" t="e">
            <v>#N/A</v>
          </cell>
        </row>
        <row r="19004">
          <cell r="K19004" t="str">
            <v>19498</v>
          </cell>
          <cell r="L19004" t="e">
            <v>#N/A</v>
          </cell>
        </row>
        <row r="19005">
          <cell r="K19005" t="str">
            <v>19762</v>
          </cell>
          <cell r="L19005" t="e">
            <v>#N/A</v>
          </cell>
        </row>
        <row r="19006">
          <cell r="K19006" t="str">
            <v>19762</v>
          </cell>
          <cell r="L19006" t="e">
            <v>#N/A</v>
          </cell>
        </row>
        <row r="19007">
          <cell r="K19007" t="str">
            <v>19868</v>
          </cell>
          <cell r="L19007" t="str">
            <v>SANGRE OCULTA EN MATERIA FECAL [GUAYACO O EQUIVALENTE] +</v>
          </cell>
        </row>
        <row r="19008">
          <cell r="K19008" t="str">
            <v>19868</v>
          </cell>
          <cell r="L19008" t="str">
            <v>SANGRE OCULTA EN MATERIA FECAL [GUAYACO O EQUIVALENTE] +</v>
          </cell>
        </row>
        <row r="19009">
          <cell r="K19009" t="str">
            <v>19868</v>
          </cell>
          <cell r="L19009" t="e">
            <v>#N/A</v>
          </cell>
        </row>
        <row r="19010">
          <cell r="K19010" t="str">
            <v>19868</v>
          </cell>
          <cell r="L19010" t="e">
            <v>#N/A</v>
          </cell>
        </row>
        <row r="19011">
          <cell r="K19011" t="str">
            <v>19965</v>
          </cell>
          <cell r="L19011" t="e">
            <v>#N/A</v>
          </cell>
        </row>
        <row r="19012">
          <cell r="K19012" t="str">
            <v>19965</v>
          </cell>
          <cell r="L19012" t="e">
            <v>#N/A</v>
          </cell>
        </row>
        <row r="19013">
          <cell r="K19013" t="str">
            <v>19965</v>
          </cell>
          <cell r="L19013" t="e">
            <v>#N/A</v>
          </cell>
        </row>
        <row r="19014">
          <cell r="K19014" t="str">
            <v>19965</v>
          </cell>
          <cell r="L19014" t="e">
            <v>#N/A</v>
          </cell>
        </row>
        <row r="19015">
          <cell r="K19015" t="str">
            <v>19868</v>
          </cell>
          <cell r="L19015" t="e">
            <v>#N/A</v>
          </cell>
        </row>
        <row r="19016">
          <cell r="K19016" t="str">
            <v>19868</v>
          </cell>
          <cell r="L19016" t="e">
            <v>#N/A</v>
          </cell>
        </row>
        <row r="19017">
          <cell r="K19017" t="str">
            <v>19267</v>
          </cell>
          <cell r="L19017" t="e">
            <v>#N/A</v>
          </cell>
        </row>
        <row r="19018">
          <cell r="K19018" t="str">
            <v>19267</v>
          </cell>
          <cell r="L19018" t="e">
            <v>#N/A</v>
          </cell>
        </row>
        <row r="19019">
          <cell r="K19019" t="str">
            <v>19273</v>
          </cell>
          <cell r="L19019" t="e">
            <v>#N/A</v>
          </cell>
        </row>
        <row r="19020">
          <cell r="K19020" t="str">
            <v>19273</v>
          </cell>
          <cell r="L19020" t="e">
            <v>#N/A</v>
          </cell>
        </row>
        <row r="19021">
          <cell r="K19021" t="str">
            <v>19498</v>
          </cell>
          <cell r="L19021" t="e">
            <v>#N/A</v>
          </cell>
        </row>
        <row r="19022">
          <cell r="K19022" t="str">
            <v>19498</v>
          </cell>
          <cell r="L19022" t="e">
            <v>#N/A</v>
          </cell>
        </row>
        <row r="19023">
          <cell r="K19023" t="str">
            <v>19153</v>
          </cell>
          <cell r="L19023" t="e">
            <v>#N/A</v>
          </cell>
        </row>
        <row r="19024">
          <cell r="K19024" t="str">
            <v>19153</v>
          </cell>
          <cell r="L19024" t="e">
            <v>#N/A</v>
          </cell>
        </row>
        <row r="19025">
          <cell r="K19025" t="str">
            <v>19529</v>
          </cell>
          <cell r="L19025" t="e">
            <v>#N/A</v>
          </cell>
        </row>
        <row r="19026">
          <cell r="K19026" t="str">
            <v>19529</v>
          </cell>
          <cell r="L19026" t="e">
            <v>#N/A</v>
          </cell>
        </row>
        <row r="19027">
          <cell r="K19027" t="str">
            <v>19810</v>
          </cell>
          <cell r="L19027" t="e">
            <v>#N/A</v>
          </cell>
        </row>
        <row r="19028">
          <cell r="K19028" t="str">
            <v>19810</v>
          </cell>
          <cell r="L19028" t="e">
            <v>#N/A</v>
          </cell>
        </row>
        <row r="19029">
          <cell r="K19029" t="str">
            <v>19021</v>
          </cell>
          <cell r="L19029" t="e">
            <v>#N/A</v>
          </cell>
        </row>
        <row r="19030">
          <cell r="K19030" t="str">
            <v>19021</v>
          </cell>
          <cell r="L19030" t="e">
            <v>#N/A</v>
          </cell>
        </row>
        <row r="19031">
          <cell r="K19031" t="str">
            <v>19851</v>
          </cell>
          <cell r="L19031" t="e">
            <v>#N/A</v>
          </cell>
        </row>
        <row r="19032">
          <cell r="K19032" t="str">
            <v>19851</v>
          </cell>
          <cell r="L19032" t="e">
            <v>#N/A</v>
          </cell>
        </row>
        <row r="19033">
          <cell r="K19033" t="str">
            <v>19775</v>
          </cell>
          <cell r="L19033" t="str">
            <v>UROANALISIS</v>
          </cell>
        </row>
        <row r="19034">
          <cell r="K19034" t="str">
            <v>19775</v>
          </cell>
          <cell r="L19034" t="str">
            <v>UROANALISIS</v>
          </cell>
        </row>
        <row r="19035">
          <cell r="K19035" t="str">
            <v>19775</v>
          </cell>
          <cell r="L19035" t="str">
            <v>UROANALISIS</v>
          </cell>
        </row>
        <row r="19036">
          <cell r="K19036" t="str">
            <v>19775</v>
          </cell>
          <cell r="L19036" t="e">
            <v>#N/A</v>
          </cell>
        </row>
        <row r="19037">
          <cell r="K19037" t="str">
            <v>19775</v>
          </cell>
          <cell r="L19037" t="e">
            <v>#N/A</v>
          </cell>
        </row>
        <row r="19038">
          <cell r="K19038" t="str">
            <v>19290</v>
          </cell>
          <cell r="L19038" t="e">
            <v>#N/A</v>
          </cell>
        </row>
        <row r="19039">
          <cell r="K19039" t="str">
            <v>19290</v>
          </cell>
          <cell r="L19039" t="e">
            <v>#N/A</v>
          </cell>
        </row>
        <row r="19040">
          <cell r="K19040" t="str">
            <v>19290</v>
          </cell>
          <cell r="L19040" t="e">
            <v>#N/A</v>
          </cell>
        </row>
        <row r="19041">
          <cell r="K19041" t="str">
            <v>19290</v>
          </cell>
          <cell r="L19041" t="e">
            <v>#N/A</v>
          </cell>
        </row>
        <row r="19042">
          <cell r="L19042" t="e">
            <v>#N/A</v>
          </cell>
        </row>
        <row r="19043">
          <cell r="L19043" t="e">
            <v>#N/A</v>
          </cell>
        </row>
        <row r="19044">
          <cell r="L19044" t="str">
            <v>UROANALISIS</v>
          </cell>
        </row>
        <row r="19045">
          <cell r="L19045" t="str">
            <v>UROANALISIS</v>
          </cell>
        </row>
        <row r="19046">
          <cell r="K19046" t="str">
            <v>19369</v>
          </cell>
          <cell r="L19046" t="e">
            <v>#N/A</v>
          </cell>
        </row>
        <row r="19047">
          <cell r="K19047" t="str">
            <v>19369</v>
          </cell>
          <cell r="L19047" t="e">
            <v>#N/A</v>
          </cell>
        </row>
        <row r="19048">
          <cell r="K19048" t="str">
            <v>19727</v>
          </cell>
          <cell r="L19048" t="e">
            <v>#N/A</v>
          </cell>
        </row>
        <row r="19049">
          <cell r="K19049" t="str">
            <v>19727</v>
          </cell>
          <cell r="L19049" t="e">
            <v>#N/A</v>
          </cell>
        </row>
        <row r="19050">
          <cell r="K19050" t="str">
            <v>19683</v>
          </cell>
          <cell r="L19050" t="e">
            <v>#N/A</v>
          </cell>
        </row>
        <row r="19051">
          <cell r="K19051" t="str">
            <v>19683</v>
          </cell>
          <cell r="L19051" t="e">
            <v>#N/A</v>
          </cell>
        </row>
        <row r="19052">
          <cell r="K19052" t="str">
            <v>19773</v>
          </cell>
          <cell r="L19052" t="e">
            <v>#N/A</v>
          </cell>
        </row>
        <row r="19053">
          <cell r="K19053" t="str">
            <v>19773</v>
          </cell>
          <cell r="L19053" t="e">
            <v>#N/A</v>
          </cell>
        </row>
        <row r="19054">
          <cell r="L19054" t="e">
            <v>#N/A</v>
          </cell>
        </row>
        <row r="19055">
          <cell r="L19055" t="e">
            <v>#N/A</v>
          </cell>
        </row>
        <row r="19056">
          <cell r="L19056" t="e">
            <v>#N/A</v>
          </cell>
        </row>
        <row r="19057">
          <cell r="L19057" t="e">
            <v>#N/A</v>
          </cell>
        </row>
        <row r="19058">
          <cell r="L19058" t="e">
            <v>#N/A</v>
          </cell>
        </row>
        <row r="19059">
          <cell r="L19059" t="e">
            <v>#N/A</v>
          </cell>
        </row>
        <row r="19060">
          <cell r="L19060" t="e">
            <v>#N/A</v>
          </cell>
        </row>
        <row r="19061">
          <cell r="L19061" t="e">
            <v>#N/A</v>
          </cell>
        </row>
        <row r="19062">
          <cell r="K19062" t="str">
            <v>19150</v>
          </cell>
          <cell r="L19062" t="e">
            <v>#N/A</v>
          </cell>
        </row>
        <row r="19063">
          <cell r="K19063" t="str">
            <v>19150</v>
          </cell>
          <cell r="L19063" t="e">
            <v>#N/A</v>
          </cell>
        </row>
        <row r="19064">
          <cell r="K19064" t="str">
            <v>19322</v>
          </cell>
          <cell r="L19064" t="e">
            <v>#N/A</v>
          </cell>
        </row>
        <row r="19065">
          <cell r="K19065" t="str">
            <v>19322</v>
          </cell>
          <cell r="L19065" t="e">
            <v>#N/A</v>
          </cell>
        </row>
        <row r="19066">
          <cell r="K19066" t="str">
            <v>19481</v>
          </cell>
          <cell r="L19066" t="e">
            <v>#N/A</v>
          </cell>
        </row>
        <row r="19067">
          <cell r="K19067" t="str">
            <v>19481</v>
          </cell>
          <cell r="L19067" t="e">
            <v>#N/A</v>
          </cell>
        </row>
        <row r="19068">
          <cell r="K19068" t="str">
            <v>19462</v>
          </cell>
          <cell r="L19068" t="e">
            <v>#N/A</v>
          </cell>
        </row>
        <row r="19069">
          <cell r="K19069" t="str">
            <v>19462</v>
          </cell>
          <cell r="L19069" t="e">
            <v>#N/A</v>
          </cell>
        </row>
        <row r="19070">
          <cell r="K19070" t="str">
            <v>19778</v>
          </cell>
          <cell r="L19070" t="e">
            <v>#N/A</v>
          </cell>
        </row>
        <row r="19071">
          <cell r="K19071" t="str">
            <v>19778</v>
          </cell>
          <cell r="L19071" t="e">
            <v>#N/A</v>
          </cell>
        </row>
        <row r="19072">
          <cell r="K19072" t="str">
            <v>19779</v>
          </cell>
          <cell r="L19072" t="e">
            <v>#N/A</v>
          </cell>
        </row>
        <row r="19073">
          <cell r="K19073" t="str">
            <v>19779</v>
          </cell>
          <cell r="L19073" t="e">
            <v>#N/A</v>
          </cell>
        </row>
        <row r="19074">
          <cell r="K19074" t="str">
            <v>19013</v>
          </cell>
          <cell r="L19074" t="e">
            <v>#N/A</v>
          </cell>
        </row>
        <row r="19075">
          <cell r="K19075" t="str">
            <v>19013</v>
          </cell>
          <cell r="L19075" t="e">
            <v>#N/A</v>
          </cell>
        </row>
        <row r="19076">
          <cell r="K19076" t="str">
            <v>19064</v>
          </cell>
          <cell r="L19076" t="e">
            <v>#N/A</v>
          </cell>
        </row>
        <row r="19077">
          <cell r="K19077" t="str">
            <v>19064</v>
          </cell>
          <cell r="L19077" t="e">
            <v>#N/A</v>
          </cell>
        </row>
        <row r="19078">
          <cell r="K19078" t="str">
            <v>19226</v>
          </cell>
          <cell r="L19078" t="e">
            <v>#N/A</v>
          </cell>
        </row>
        <row r="19079">
          <cell r="K19079" t="str">
            <v>19226</v>
          </cell>
          <cell r="L19079" t="e">
            <v>#N/A</v>
          </cell>
        </row>
        <row r="19080">
          <cell r="K19080" t="str">
            <v>19340</v>
          </cell>
          <cell r="L19080" t="e">
            <v>#N/A</v>
          </cell>
        </row>
        <row r="19081">
          <cell r="K19081" t="str">
            <v>19340</v>
          </cell>
          <cell r="L19081" t="e">
            <v>#N/A</v>
          </cell>
        </row>
        <row r="19082">
          <cell r="K19082" t="str">
            <v>19064</v>
          </cell>
          <cell r="L19082" t="e">
            <v>#N/A</v>
          </cell>
        </row>
        <row r="19083">
          <cell r="K19083" t="str">
            <v>19064</v>
          </cell>
          <cell r="L19083" t="e">
            <v>#N/A</v>
          </cell>
        </row>
        <row r="19084">
          <cell r="K19084" t="str">
            <v>19751</v>
          </cell>
          <cell r="L19084" t="e">
            <v>#N/A</v>
          </cell>
        </row>
        <row r="19085">
          <cell r="K19085" t="str">
            <v>19751</v>
          </cell>
          <cell r="L19085" t="e">
            <v>#N/A</v>
          </cell>
        </row>
        <row r="19086">
          <cell r="L19086" t="e">
            <v>#N/A</v>
          </cell>
        </row>
        <row r="19087">
          <cell r="L19087" t="e">
            <v>#N/A</v>
          </cell>
        </row>
        <row r="19088">
          <cell r="K19088" t="str">
            <v>19321</v>
          </cell>
          <cell r="L19088" t="e">
            <v>#N/A</v>
          </cell>
        </row>
        <row r="19089">
          <cell r="K19089" t="str">
            <v>19321</v>
          </cell>
          <cell r="L19089" t="e">
            <v>#N/A</v>
          </cell>
        </row>
        <row r="19090">
          <cell r="K19090" t="str">
            <v>19425</v>
          </cell>
          <cell r="L19090" t="e">
            <v>#N/A</v>
          </cell>
        </row>
        <row r="19091">
          <cell r="K19091" t="str">
            <v>19425</v>
          </cell>
          <cell r="L19091" t="e">
            <v>#N/A</v>
          </cell>
        </row>
        <row r="19092">
          <cell r="K19092" t="str">
            <v>19913</v>
          </cell>
          <cell r="L19092" t="e">
            <v>#N/A</v>
          </cell>
        </row>
        <row r="19093">
          <cell r="K19093" t="str">
            <v>19913</v>
          </cell>
          <cell r="L19093" t="e">
            <v>#N/A</v>
          </cell>
        </row>
        <row r="19094">
          <cell r="K19094" t="str">
            <v>19190</v>
          </cell>
          <cell r="L19094" t="e">
            <v>#N/A</v>
          </cell>
        </row>
        <row r="19095">
          <cell r="K19095" t="str">
            <v>19190</v>
          </cell>
          <cell r="L19095" t="e">
            <v>#N/A</v>
          </cell>
        </row>
        <row r="19096">
          <cell r="K19096" t="str">
            <v>19463</v>
          </cell>
          <cell r="L19096" t="e">
            <v>#N/A</v>
          </cell>
        </row>
        <row r="19097">
          <cell r="K19097" t="str">
            <v>19463</v>
          </cell>
          <cell r="L19097" t="e">
            <v>#N/A</v>
          </cell>
        </row>
        <row r="19098">
          <cell r="K19098" t="str">
            <v>19479</v>
          </cell>
          <cell r="L19098" t="e">
            <v>#N/A</v>
          </cell>
        </row>
        <row r="19099">
          <cell r="K19099" t="str">
            <v>19479</v>
          </cell>
          <cell r="L19099" t="e">
            <v>#N/A</v>
          </cell>
        </row>
        <row r="19100">
          <cell r="K19100" t="str">
            <v>19491</v>
          </cell>
          <cell r="L19100" t="e">
            <v>#N/A</v>
          </cell>
        </row>
        <row r="19101">
          <cell r="K19101" t="str">
            <v>19491</v>
          </cell>
          <cell r="L19101" t="e">
            <v>#N/A</v>
          </cell>
        </row>
        <row r="19102">
          <cell r="K19102" t="str">
            <v>19491</v>
          </cell>
          <cell r="L19102" t="e">
            <v>#N/A</v>
          </cell>
        </row>
        <row r="19103">
          <cell r="K19103" t="str">
            <v>19491</v>
          </cell>
          <cell r="L19103" t="e">
            <v>#N/A</v>
          </cell>
        </row>
        <row r="19104">
          <cell r="K19104" t="str">
            <v>19488</v>
          </cell>
          <cell r="L19104" t="e">
            <v>#N/A</v>
          </cell>
        </row>
        <row r="19105">
          <cell r="K19105" t="str">
            <v>19488</v>
          </cell>
          <cell r="L19105" t="e">
            <v>#N/A</v>
          </cell>
        </row>
        <row r="19106">
          <cell r="K19106" t="str">
            <v>19148</v>
          </cell>
          <cell r="L19106" t="e">
            <v>#N/A</v>
          </cell>
        </row>
        <row r="19107">
          <cell r="K19107" t="str">
            <v>19148</v>
          </cell>
          <cell r="L19107" t="e">
            <v>#N/A</v>
          </cell>
        </row>
        <row r="19108">
          <cell r="K19108" t="str">
            <v>19057</v>
          </cell>
          <cell r="L19108" t="e">
            <v>#N/A</v>
          </cell>
        </row>
        <row r="19109">
          <cell r="K19109" t="str">
            <v>19057</v>
          </cell>
          <cell r="L19109" t="e">
            <v>#N/A</v>
          </cell>
        </row>
        <row r="19110">
          <cell r="K19110" t="str">
            <v>19154</v>
          </cell>
          <cell r="L19110" t="e">
            <v>#N/A</v>
          </cell>
        </row>
        <row r="19111">
          <cell r="K19111" t="str">
            <v>19154</v>
          </cell>
          <cell r="L19111" t="e">
            <v>#N/A</v>
          </cell>
        </row>
        <row r="19112">
          <cell r="K19112" t="str">
            <v>19491</v>
          </cell>
          <cell r="L19112" t="e">
            <v>#N/A</v>
          </cell>
        </row>
        <row r="19113">
          <cell r="K19113" t="str">
            <v>19491</v>
          </cell>
          <cell r="L19113" t="e">
            <v>#N/A</v>
          </cell>
        </row>
        <row r="19114">
          <cell r="K19114" t="str">
            <v>19732</v>
          </cell>
          <cell r="L19114" t="e">
            <v>#N/A</v>
          </cell>
        </row>
        <row r="19115">
          <cell r="K19115" t="str">
            <v>19732</v>
          </cell>
          <cell r="L19115" t="e">
            <v>#N/A</v>
          </cell>
        </row>
        <row r="19116">
          <cell r="K19116" t="str">
            <v>19007</v>
          </cell>
          <cell r="L19116" t="e">
            <v>#N/A</v>
          </cell>
        </row>
        <row r="19117">
          <cell r="K19117" t="str">
            <v>19007</v>
          </cell>
          <cell r="L19117" t="e">
            <v>#N/A</v>
          </cell>
        </row>
        <row r="19118">
          <cell r="L19118" t="e">
            <v>#N/A</v>
          </cell>
        </row>
        <row r="19119">
          <cell r="L19119" t="e">
            <v>#N/A</v>
          </cell>
        </row>
        <row r="19120">
          <cell r="K19120" t="str">
            <v>19147</v>
          </cell>
          <cell r="L19120" t="e">
            <v>#N/A</v>
          </cell>
        </row>
        <row r="19121">
          <cell r="K19121" t="str">
            <v>19147</v>
          </cell>
          <cell r="L19121" t="e">
            <v>#N/A</v>
          </cell>
        </row>
        <row r="19122">
          <cell r="K19122" t="str">
            <v>19155</v>
          </cell>
          <cell r="L19122" t="e">
            <v>#N/A</v>
          </cell>
        </row>
        <row r="19123">
          <cell r="K19123" t="str">
            <v>19155</v>
          </cell>
          <cell r="L19123" t="e">
            <v>#N/A</v>
          </cell>
        </row>
        <row r="19124">
          <cell r="K19124" t="str">
            <v>19569</v>
          </cell>
          <cell r="L19124" t="e">
            <v>#N/A</v>
          </cell>
        </row>
        <row r="19125">
          <cell r="K19125" t="str">
            <v>19569</v>
          </cell>
          <cell r="L19125" t="e">
            <v>#N/A</v>
          </cell>
        </row>
        <row r="19126">
          <cell r="K19126" t="str">
            <v>19753</v>
          </cell>
          <cell r="L19126" t="e">
            <v>#N/A</v>
          </cell>
        </row>
        <row r="19127">
          <cell r="K19127" t="str">
            <v>19753</v>
          </cell>
          <cell r="L19127" t="e">
            <v>#N/A</v>
          </cell>
        </row>
        <row r="19128">
          <cell r="L19128" t="e">
            <v>#N/A</v>
          </cell>
        </row>
        <row r="19129">
          <cell r="L19129" t="e">
            <v>#N/A</v>
          </cell>
        </row>
        <row r="19130">
          <cell r="L19130" t="e">
            <v>#N/A</v>
          </cell>
        </row>
        <row r="19131">
          <cell r="L19131" t="e">
            <v>#N/A</v>
          </cell>
        </row>
        <row r="19132">
          <cell r="L19132" t="e">
            <v>#N/A</v>
          </cell>
        </row>
        <row r="19133">
          <cell r="L19133" t="e">
            <v>#N/A</v>
          </cell>
        </row>
        <row r="19134">
          <cell r="L19134" t="e">
            <v>#N/A</v>
          </cell>
        </row>
        <row r="19135">
          <cell r="L19135" t="e">
            <v>#N/A</v>
          </cell>
        </row>
        <row r="19136">
          <cell r="K19136" t="str">
            <v>19065</v>
          </cell>
          <cell r="L19136" t="e">
            <v>#N/A</v>
          </cell>
        </row>
        <row r="19137">
          <cell r="K19137" t="str">
            <v>19065</v>
          </cell>
          <cell r="L19137" t="e">
            <v>#N/A</v>
          </cell>
        </row>
        <row r="19138">
          <cell r="L19138" t="e">
            <v>#N/A</v>
          </cell>
        </row>
        <row r="19139">
          <cell r="L19139" t="e">
            <v>#N/A</v>
          </cell>
        </row>
        <row r="19140">
          <cell r="L19140" t="e">
            <v>#N/A</v>
          </cell>
        </row>
        <row r="19141">
          <cell r="L19141" t="e">
            <v>#N/A</v>
          </cell>
        </row>
        <row r="19142">
          <cell r="K19142" t="str">
            <v>19190</v>
          </cell>
          <cell r="L19142" t="e">
            <v>#N/A</v>
          </cell>
        </row>
        <row r="19143">
          <cell r="K19143" t="str">
            <v>19190</v>
          </cell>
          <cell r="L19143" t="e">
            <v>#N/A</v>
          </cell>
        </row>
        <row r="19144">
          <cell r="K19144" t="str">
            <v>19015</v>
          </cell>
          <cell r="L19144" t="e">
            <v>#N/A</v>
          </cell>
        </row>
        <row r="19145">
          <cell r="K19145" t="str">
            <v>19015</v>
          </cell>
          <cell r="L19145" t="e">
            <v>#N/A</v>
          </cell>
        </row>
        <row r="19146">
          <cell r="K19146" t="str">
            <v>19732</v>
          </cell>
          <cell r="L19146" t="e">
            <v>#N/A</v>
          </cell>
        </row>
        <row r="19147">
          <cell r="K19147" t="str">
            <v>19732</v>
          </cell>
          <cell r="L19147" t="e">
            <v>#N/A</v>
          </cell>
        </row>
        <row r="19148">
          <cell r="K19148" t="str">
            <v>19012</v>
          </cell>
          <cell r="L19148" t="e">
            <v>#N/A</v>
          </cell>
        </row>
        <row r="19149">
          <cell r="K19149" t="str">
            <v>19012</v>
          </cell>
          <cell r="L19149" t="e">
            <v>#N/A</v>
          </cell>
        </row>
        <row r="19150">
          <cell r="L19150" t="e">
            <v>#N/A</v>
          </cell>
        </row>
        <row r="19151">
          <cell r="L19151" t="e">
            <v>#N/A</v>
          </cell>
        </row>
        <row r="19152">
          <cell r="L19152" t="e">
            <v>#N/A</v>
          </cell>
        </row>
        <row r="19153">
          <cell r="L19153" t="e">
            <v>#N/A</v>
          </cell>
        </row>
        <row r="19154">
          <cell r="L19154" t="e">
            <v>#N/A</v>
          </cell>
        </row>
        <row r="19155">
          <cell r="L19155" t="e">
            <v>#N/A</v>
          </cell>
        </row>
        <row r="19156">
          <cell r="K19156" t="str">
            <v>19010</v>
          </cell>
          <cell r="L19156" t="e">
            <v>#N/A</v>
          </cell>
        </row>
        <row r="19157">
          <cell r="K19157" t="str">
            <v>19010</v>
          </cell>
          <cell r="L19157" t="e">
            <v>#N/A</v>
          </cell>
        </row>
        <row r="19158">
          <cell r="K19158" t="str">
            <v>19010</v>
          </cell>
          <cell r="L19158" t="e">
            <v>#N/A</v>
          </cell>
        </row>
        <row r="19159">
          <cell r="K19159" t="str">
            <v>19010</v>
          </cell>
          <cell r="L19159" t="e">
            <v>#N/A</v>
          </cell>
        </row>
        <row r="19160">
          <cell r="K19160" t="str">
            <v>19363</v>
          </cell>
          <cell r="L19160" t="e">
            <v>#N/A</v>
          </cell>
        </row>
        <row r="19161">
          <cell r="K19161" t="str">
            <v>19363</v>
          </cell>
          <cell r="L19161" t="e">
            <v>#N/A</v>
          </cell>
        </row>
        <row r="19162">
          <cell r="L19162" t="e">
            <v>#N/A</v>
          </cell>
        </row>
        <row r="19163">
          <cell r="L19163" t="e">
            <v>#N/A</v>
          </cell>
        </row>
        <row r="19164">
          <cell r="L19164" t="e">
            <v>#N/A</v>
          </cell>
        </row>
        <row r="19165">
          <cell r="L19165" t="e">
            <v>#N/A</v>
          </cell>
        </row>
        <row r="19166">
          <cell r="K19166" t="str">
            <v>19835</v>
          </cell>
          <cell r="L19166" t="e">
            <v>#N/A</v>
          </cell>
        </row>
        <row r="19167">
          <cell r="K19167" t="str">
            <v>19835</v>
          </cell>
          <cell r="L19167" t="e">
            <v>#N/A</v>
          </cell>
        </row>
        <row r="19168">
          <cell r="L19168" t="e">
            <v>#N/A</v>
          </cell>
        </row>
        <row r="19169">
          <cell r="L19169" t="e">
            <v>#N/A</v>
          </cell>
        </row>
        <row r="19170">
          <cell r="L19170" t="e">
            <v>#N/A</v>
          </cell>
        </row>
        <row r="19171">
          <cell r="L19171" t="e">
            <v>#N/A</v>
          </cell>
        </row>
        <row r="19172">
          <cell r="L19172" t="e">
            <v>#N/A</v>
          </cell>
        </row>
        <row r="19173">
          <cell r="L19173" t="e">
            <v>#N/A</v>
          </cell>
        </row>
        <row r="19174">
          <cell r="L19174" t="e">
            <v>#N/A</v>
          </cell>
        </row>
        <row r="19175">
          <cell r="L19175" t="e">
            <v>#N/A</v>
          </cell>
        </row>
        <row r="19176">
          <cell r="L19176" t="e">
            <v>#N/A</v>
          </cell>
        </row>
        <row r="19177">
          <cell r="L19177" t="e">
            <v>#N/A</v>
          </cell>
        </row>
        <row r="19178">
          <cell r="K19178" t="str">
            <v>32101</v>
          </cell>
          <cell r="L19178" t="e">
            <v>#N/A</v>
          </cell>
        </row>
        <row r="19179">
          <cell r="K19179" t="str">
            <v>32101</v>
          </cell>
          <cell r="L19179" t="e">
            <v>#N/A</v>
          </cell>
        </row>
        <row r="19180">
          <cell r="K19180" t="str">
            <v>32103</v>
          </cell>
          <cell r="L19180" t="e">
            <v>#N/A</v>
          </cell>
        </row>
        <row r="19181">
          <cell r="K19181" t="str">
            <v>32103</v>
          </cell>
          <cell r="L19181" t="e">
            <v>#N/A</v>
          </cell>
        </row>
        <row r="19182">
          <cell r="K19182" t="str">
            <v>32103</v>
          </cell>
          <cell r="L19182" t="e">
            <v>#N/A</v>
          </cell>
        </row>
        <row r="19183">
          <cell r="K19183" t="str">
            <v>32103</v>
          </cell>
          <cell r="L19183" t="e">
            <v>#N/A</v>
          </cell>
        </row>
        <row r="19184">
          <cell r="K19184" t="str">
            <v>32102</v>
          </cell>
          <cell r="L19184" t="e">
            <v>#N/A</v>
          </cell>
        </row>
        <row r="19185">
          <cell r="K19185" t="str">
            <v>32102</v>
          </cell>
          <cell r="L19185" t="e">
            <v>#N/A</v>
          </cell>
        </row>
        <row r="19186">
          <cell r="K19186" t="str">
            <v>32102</v>
          </cell>
          <cell r="L19186" t="e">
            <v>#N/A</v>
          </cell>
        </row>
        <row r="19187">
          <cell r="K19187" t="str">
            <v>32102</v>
          </cell>
          <cell r="L19187" t="e">
            <v>#N/A</v>
          </cell>
        </row>
        <row r="19188">
          <cell r="K19188" t="str">
            <v>32111</v>
          </cell>
          <cell r="L19188" t="e">
            <v>#N/A</v>
          </cell>
        </row>
        <row r="19189">
          <cell r="K19189" t="str">
            <v>32111</v>
          </cell>
          <cell r="L19189" t="e">
            <v>#N/A</v>
          </cell>
        </row>
        <row r="19190">
          <cell r="K19190" t="str">
            <v>32106</v>
          </cell>
          <cell r="L19190" t="e">
            <v>#N/A</v>
          </cell>
        </row>
        <row r="19191">
          <cell r="K19191" t="str">
            <v>32106</v>
          </cell>
          <cell r="L19191" t="e">
            <v>#N/A</v>
          </cell>
        </row>
        <row r="19192">
          <cell r="K19192" t="str">
            <v>32108</v>
          </cell>
          <cell r="L19192" t="e">
            <v>#N/A</v>
          </cell>
        </row>
        <row r="19193">
          <cell r="K19193" t="str">
            <v>32108</v>
          </cell>
          <cell r="L19193" t="e">
            <v>#N/A</v>
          </cell>
        </row>
        <row r="19194">
          <cell r="K19194" t="str">
            <v>32108</v>
          </cell>
          <cell r="L19194" t="e">
            <v>#N/A</v>
          </cell>
        </row>
        <row r="19195">
          <cell r="K19195" t="str">
            <v>32107</v>
          </cell>
          <cell r="L19195" t="e">
            <v>#N/A</v>
          </cell>
        </row>
        <row r="19196">
          <cell r="K19196" t="str">
            <v>32107</v>
          </cell>
          <cell r="L19196" t="e">
            <v>#N/A</v>
          </cell>
        </row>
        <row r="19197">
          <cell r="K19197" t="str">
            <v>32117</v>
          </cell>
          <cell r="L19197" t="e">
            <v>#N/A</v>
          </cell>
        </row>
        <row r="19198">
          <cell r="K19198" t="str">
            <v>32117</v>
          </cell>
          <cell r="L19198" t="e">
            <v>#N/A</v>
          </cell>
        </row>
        <row r="19199">
          <cell r="K19199" t="str">
            <v>32115</v>
          </cell>
          <cell r="L19199" t="e">
            <v>#N/A</v>
          </cell>
        </row>
        <row r="19200">
          <cell r="K19200" t="str">
            <v>32115</v>
          </cell>
          <cell r="L19200" t="e">
            <v>#N/A</v>
          </cell>
        </row>
        <row r="19201">
          <cell r="K19201" t="str">
            <v>32115</v>
          </cell>
          <cell r="L19201" t="e">
            <v>#N/A</v>
          </cell>
        </row>
        <row r="19202">
          <cell r="K19202" t="str">
            <v>32115</v>
          </cell>
          <cell r="L19202" t="e">
            <v>#N/A</v>
          </cell>
        </row>
        <row r="19203">
          <cell r="K19203" t="str">
            <v>32116</v>
          </cell>
          <cell r="L19203" t="e">
            <v>#N/A</v>
          </cell>
        </row>
        <row r="19204">
          <cell r="K19204" t="str">
            <v>32116</v>
          </cell>
          <cell r="L19204" t="e">
            <v>#N/A</v>
          </cell>
        </row>
        <row r="19205">
          <cell r="L19205" t="e">
            <v>#N/A</v>
          </cell>
        </row>
        <row r="19206">
          <cell r="L19206" t="e">
            <v>#N/A</v>
          </cell>
        </row>
        <row r="19207">
          <cell r="K19207" t="str">
            <v>32118</v>
          </cell>
          <cell r="L19207" t="e">
            <v>#N/A</v>
          </cell>
        </row>
        <row r="19208">
          <cell r="K19208" t="str">
            <v>32118</v>
          </cell>
          <cell r="L19208" t="e">
            <v>#N/A</v>
          </cell>
        </row>
        <row r="19209">
          <cell r="L19209" t="e">
            <v>#N/A</v>
          </cell>
        </row>
        <row r="19210">
          <cell r="L19210" t="e">
            <v>#N/A</v>
          </cell>
        </row>
        <row r="19211">
          <cell r="L19211" t="e">
            <v>#N/A</v>
          </cell>
        </row>
        <row r="19212">
          <cell r="L19212" t="e">
            <v>#N/A</v>
          </cell>
        </row>
        <row r="19213">
          <cell r="L19213" t="e">
            <v>#N/A</v>
          </cell>
        </row>
        <row r="19214">
          <cell r="L19214" t="e">
            <v>#N/A</v>
          </cell>
        </row>
        <row r="19215">
          <cell r="K19215" t="str">
            <v>32117</v>
          </cell>
          <cell r="L19215" t="e">
            <v>#N/A</v>
          </cell>
        </row>
        <row r="19216">
          <cell r="K19216" t="str">
            <v>32117</v>
          </cell>
          <cell r="L19216" t="e">
            <v>#N/A</v>
          </cell>
        </row>
        <row r="19217">
          <cell r="K19217" t="str">
            <v>32117</v>
          </cell>
          <cell r="L19217" t="e">
            <v>#N/A</v>
          </cell>
        </row>
        <row r="19218">
          <cell r="K19218" t="str">
            <v>32117</v>
          </cell>
          <cell r="L19218" t="e">
            <v>#N/A</v>
          </cell>
        </row>
        <row r="19219">
          <cell r="K19219" t="str">
            <v>32117</v>
          </cell>
          <cell r="L19219" t="e">
            <v>#N/A</v>
          </cell>
        </row>
        <row r="19220">
          <cell r="K19220" t="str">
            <v>32117</v>
          </cell>
          <cell r="L19220" t="e">
            <v>#N/A</v>
          </cell>
        </row>
        <row r="19221">
          <cell r="K19221" t="str">
            <v>32117</v>
          </cell>
          <cell r="L19221" t="e">
            <v>#N/A</v>
          </cell>
        </row>
        <row r="19222">
          <cell r="K19222" t="str">
            <v>32117</v>
          </cell>
          <cell r="L19222" t="e">
            <v>#N/A</v>
          </cell>
        </row>
        <row r="19223">
          <cell r="K19223" t="str">
            <v>32117</v>
          </cell>
          <cell r="L19223" t="e">
            <v>#N/A</v>
          </cell>
        </row>
        <row r="19224">
          <cell r="K19224" t="str">
            <v>32117</v>
          </cell>
          <cell r="L19224" t="e">
            <v>#N/A</v>
          </cell>
        </row>
        <row r="19225">
          <cell r="L19225" t="e">
            <v>#N/A</v>
          </cell>
        </row>
        <row r="19226">
          <cell r="L19226" t="e">
            <v>#N/A</v>
          </cell>
        </row>
        <row r="19227">
          <cell r="L19227" t="e">
            <v>#N/A</v>
          </cell>
        </row>
        <row r="19228">
          <cell r="L19228" t="e">
            <v>#N/A</v>
          </cell>
        </row>
        <row r="19229">
          <cell r="L19229" t="e">
            <v>#N/A</v>
          </cell>
        </row>
        <row r="19230">
          <cell r="L19230" t="e">
            <v>#N/A</v>
          </cell>
        </row>
        <row r="19231">
          <cell r="L19231" t="e">
            <v>#N/A</v>
          </cell>
        </row>
        <row r="19232">
          <cell r="L19232" t="e">
            <v>#N/A</v>
          </cell>
        </row>
        <row r="19233">
          <cell r="L19233" t="e">
            <v>#N/A</v>
          </cell>
        </row>
        <row r="19234">
          <cell r="L19234" t="e">
            <v>#N/A</v>
          </cell>
        </row>
        <row r="19235">
          <cell r="L19235" t="e">
            <v>#N/A</v>
          </cell>
        </row>
        <row r="19236">
          <cell r="L19236" t="e">
            <v>#N/A</v>
          </cell>
        </row>
        <row r="19237">
          <cell r="L19237" t="e">
            <v>#N/A</v>
          </cell>
        </row>
        <row r="19238">
          <cell r="L19238" t="e">
            <v>#N/A</v>
          </cell>
        </row>
        <row r="19239">
          <cell r="L19239" t="e">
            <v>#N/A</v>
          </cell>
        </row>
        <row r="19240">
          <cell r="L19240" t="e">
            <v>#N/A</v>
          </cell>
        </row>
        <row r="19241">
          <cell r="L19241" t="e">
            <v>#N/A</v>
          </cell>
        </row>
        <row r="19242">
          <cell r="L19242" t="e">
            <v>#N/A</v>
          </cell>
        </row>
        <row r="19243">
          <cell r="L19243" t="e">
            <v>#N/A</v>
          </cell>
        </row>
        <row r="19244">
          <cell r="L19244" t="e">
            <v>#N/A</v>
          </cell>
        </row>
        <row r="19245">
          <cell r="L19245" t="e">
            <v>#N/A</v>
          </cell>
        </row>
        <row r="19246">
          <cell r="L19246" t="e">
            <v>#N/A</v>
          </cell>
        </row>
        <row r="19247">
          <cell r="L19247" t="e">
            <v>#N/A</v>
          </cell>
        </row>
        <row r="19248">
          <cell r="L19248" t="e">
            <v>#N/A</v>
          </cell>
        </row>
        <row r="19249">
          <cell r="L19249" t="e">
            <v>#N/A</v>
          </cell>
        </row>
        <row r="19250">
          <cell r="L19250" t="e">
            <v>#N/A</v>
          </cell>
        </row>
        <row r="19251">
          <cell r="L19251" t="e">
            <v>#N/A</v>
          </cell>
        </row>
        <row r="19252">
          <cell r="L19252" t="e">
            <v>#N/A</v>
          </cell>
        </row>
        <row r="19253">
          <cell r="L19253" t="e">
            <v>#N/A</v>
          </cell>
        </row>
        <row r="19254">
          <cell r="L19254" t="e">
            <v>#N/A</v>
          </cell>
        </row>
        <row r="19255">
          <cell r="K19255" t="str">
            <v>32106</v>
          </cell>
          <cell r="L19255" t="e">
            <v>#N/A</v>
          </cell>
        </row>
        <row r="19256">
          <cell r="K19256" t="str">
            <v>32106</v>
          </cell>
          <cell r="L19256" t="e">
            <v>#N/A</v>
          </cell>
        </row>
        <row r="19257">
          <cell r="L19257" t="e">
            <v>#N/A</v>
          </cell>
        </row>
        <row r="19258">
          <cell r="L19258" t="e">
            <v>#N/A</v>
          </cell>
        </row>
        <row r="19259">
          <cell r="L19259" t="e">
            <v>#N/A</v>
          </cell>
        </row>
        <row r="19260">
          <cell r="L19260" t="e">
            <v>#N/A</v>
          </cell>
        </row>
        <row r="19261">
          <cell r="L19261" t="e">
            <v>#N/A</v>
          </cell>
        </row>
        <row r="19262">
          <cell r="L19262" t="e">
            <v>#N/A</v>
          </cell>
        </row>
        <row r="19263">
          <cell r="L19263" t="e">
            <v>#N/A</v>
          </cell>
        </row>
        <row r="19264">
          <cell r="L19264" t="e">
            <v>#N/A</v>
          </cell>
        </row>
        <row r="19265">
          <cell r="L19265" t="e">
            <v>#N/A</v>
          </cell>
        </row>
        <row r="19266">
          <cell r="L19266" t="e">
            <v>#N/A</v>
          </cell>
        </row>
        <row r="19267">
          <cell r="L19267" t="e">
            <v>#N/A</v>
          </cell>
        </row>
        <row r="19268">
          <cell r="L19268" t="e">
            <v>#N/A</v>
          </cell>
        </row>
        <row r="19269">
          <cell r="L19269" t="e">
            <v>#N/A</v>
          </cell>
        </row>
        <row r="19270">
          <cell r="L19270" t="e">
            <v>#N/A</v>
          </cell>
        </row>
        <row r="19271">
          <cell r="L19271" t="e">
            <v>#N/A</v>
          </cell>
        </row>
        <row r="19272">
          <cell r="L19272" t="e">
            <v>#N/A</v>
          </cell>
        </row>
        <row r="19273">
          <cell r="L19273" t="e">
            <v>#N/A</v>
          </cell>
        </row>
        <row r="19274">
          <cell r="L19274" t="e">
            <v>#N/A</v>
          </cell>
        </row>
        <row r="19275">
          <cell r="L19275" t="e">
            <v>#N/A</v>
          </cell>
        </row>
        <row r="19276">
          <cell r="L19276" t="e">
            <v>#N/A</v>
          </cell>
        </row>
        <row r="19277">
          <cell r="L19277" t="e">
            <v>#N/A</v>
          </cell>
        </row>
        <row r="19278">
          <cell r="L19278" t="e">
            <v>#N/A</v>
          </cell>
        </row>
        <row r="19279">
          <cell r="L19279" t="e">
            <v>#N/A</v>
          </cell>
        </row>
        <row r="19280">
          <cell r="L19280" t="e">
            <v>#N/A</v>
          </cell>
        </row>
        <row r="19281">
          <cell r="L19281" t="e">
            <v>#N/A</v>
          </cell>
        </row>
        <row r="19282">
          <cell r="L19282" t="e">
            <v>#N/A</v>
          </cell>
        </row>
        <row r="19283">
          <cell r="L19283" t="e">
            <v>#N/A</v>
          </cell>
        </row>
        <row r="19284">
          <cell r="L19284" t="e">
            <v>#N/A</v>
          </cell>
        </row>
        <row r="19285">
          <cell r="L19285" t="e">
            <v>#N/A</v>
          </cell>
        </row>
        <row r="19286">
          <cell r="L19286" t="e">
            <v>#N/A</v>
          </cell>
        </row>
        <row r="19287">
          <cell r="L19287" t="e">
            <v>#N/A</v>
          </cell>
        </row>
        <row r="19288">
          <cell r="L19288" t="e">
            <v>#N/A</v>
          </cell>
        </row>
        <row r="19289">
          <cell r="L19289" t="e">
            <v>#N/A</v>
          </cell>
        </row>
        <row r="19290">
          <cell r="L19290" t="e">
            <v>#N/A</v>
          </cell>
        </row>
        <row r="19291">
          <cell r="L19291" t="e">
            <v>#N/A</v>
          </cell>
        </row>
        <row r="19292">
          <cell r="L19292" t="e">
            <v>#N/A</v>
          </cell>
        </row>
        <row r="19293">
          <cell r="L19293" t="e">
            <v>#N/A</v>
          </cell>
        </row>
        <row r="19294">
          <cell r="L19294" t="e">
            <v>#N/A</v>
          </cell>
        </row>
        <row r="19295">
          <cell r="L19295" t="e">
            <v>#N/A</v>
          </cell>
        </row>
        <row r="19296">
          <cell r="L19296" t="e">
            <v>#N/A</v>
          </cell>
        </row>
        <row r="19297">
          <cell r="L19297" t="e">
            <v>#N/A</v>
          </cell>
        </row>
        <row r="19298">
          <cell r="L19298" t="e">
            <v>#N/A</v>
          </cell>
        </row>
        <row r="19299">
          <cell r="L19299" t="e">
            <v>#N/A</v>
          </cell>
        </row>
        <row r="19300">
          <cell r="L19300" t="e">
            <v>#N/A</v>
          </cell>
        </row>
        <row r="19301">
          <cell r="L19301" t="e">
            <v>#N/A</v>
          </cell>
        </row>
        <row r="19302">
          <cell r="L19302" t="e">
            <v>#N/A</v>
          </cell>
        </row>
        <row r="19303">
          <cell r="L19303" t="e">
            <v>#N/A</v>
          </cell>
        </row>
        <row r="19304">
          <cell r="L19304" t="e">
            <v>#N/A</v>
          </cell>
        </row>
        <row r="19305">
          <cell r="L19305" t="e">
            <v>#N/A</v>
          </cell>
        </row>
        <row r="19306">
          <cell r="L19306" t="e">
            <v>#N/A</v>
          </cell>
        </row>
        <row r="19307">
          <cell r="L19307" t="e">
            <v>#N/A</v>
          </cell>
        </row>
        <row r="19308">
          <cell r="L19308" t="e">
            <v>#N/A</v>
          </cell>
        </row>
        <row r="19309">
          <cell r="L19309" t="e">
            <v>#N/A</v>
          </cell>
        </row>
        <row r="19310">
          <cell r="L19310" t="e">
            <v>#N/A</v>
          </cell>
        </row>
        <row r="19311">
          <cell r="L19311" t="e">
            <v>#N/A</v>
          </cell>
        </row>
        <row r="19312">
          <cell r="L19312" t="e">
            <v>#N/A</v>
          </cell>
        </row>
        <row r="19313">
          <cell r="L19313" t="e">
            <v>#N/A</v>
          </cell>
        </row>
        <row r="19314">
          <cell r="L19314" t="e">
            <v>#N/A</v>
          </cell>
        </row>
        <row r="19315">
          <cell r="L19315" t="e">
            <v>#N/A</v>
          </cell>
        </row>
        <row r="19316">
          <cell r="L19316" t="e">
            <v>#N/A</v>
          </cell>
        </row>
        <row r="19317">
          <cell r="L19317" t="e">
            <v>#N/A</v>
          </cell>
        </row>
        <row r="19318">
          <cell r="L19318" t="e">
            <v>#N/A</v>
          </cell>
        </row>
        <row r="19319">
          <cell r="L19319" t="e">
            <v>#N/A</v>
          </cell>
        </row>
        <row r="19320">
          <cell r="L19320" t="e">
            <v>#N/A</v>
          </cell>
        </row>
        <row r="19321">
          <cell r="L19321" t="e">
            <v>#N/A</v>
          </cell>
        </row>
        <row r="19322">
          <cell r="L19322" t="e">
            <v>#N/A</v>
          </cell>
        </row>
        <row r="19323">
          <cell r="L19323" t="e">
            <v>#N/A</v>
          </cell>
        </row>
        <row r="19324">
          <cell r="L19324" t="e">
            <v>#N/A</v>
          </cell>
        </row>
        <row r="19325">
          <cell r="L19325" t="e">
            <v>#N/A</v>
          </cell>
        </row>
        <row r="19326">
          <cell r="L19326" t="e">
            <v>#N/A</v>
          </cell>
        </row>
        <row r="19327">
          <cell r="L19327" t="e">
            <v>#N/A</v>
          </cell>
        </row>
        <row r="19328">
          <cell r="L19328" t="e">
            <v>#N/A</v>
          </cell>
        </row>
        <row r="19329">
          <cell r="L19329" t="e">
            <v>#N/A</v>
          </cell>
        </row>
        <row r="19330">
          <cell r="L19330" t="e">
            <v>#N/A</v>
          </cell>
        </row>
        <row r="19331">
          <cell r="L19331" t="e">
            <v>#N/A</v>
          </cell>
        </row>
        <row r="19332">
          <cell r="L19332" t="e">
            <v>#N/A</v>
          </cell>
        </row>
        <row r="19333">
          <cell r="L19333" t="e">
            <v>#N/A</v>
          </cell>
        </row>
        <row r="19334">
          <cell r="L19334" t="e">
            <v>#N/A</v>
          </cell>
        </row>
        <row r="19335">
          <cell r="L19335" t="e">
            <v>#N/A</v>
          </cell>
        </row>
        <row r="19336">
          <cell r="L19336" t="e">
            <v>#N/A</v>
          </cell>
        </row>
        <row r="19337">
          <cell r="L19337" t="e">
            <v>#N/A</v>
          </cell>
        </row>
        <row r="19338">
          <cell r="L19338" t="e">
            <v>#N/A</v>
          </cell>
        </row>
        <row r="19339">
          <cell r="L19339" t="e">
            <v>#N/A</v>
          </cell>
        </row>
        <row r="19340">
          <cell r="L19340" t="e">
            <v>#N/A</v>
          </cell>
        </row>
        <row r="19341">
          <cell r="L19341" t="e">
            <v>#N/A</v>
          </cell>
        </row>
        <row r="19342">
          <cell r="L19342" t="e">
            <v>#N/A</v>
          </cell>
        </row>
        <row r="19343">
          <cell r="L19343" t="e">
            <v>#N/A</v>
          </cell>
        </row>
        <row r="19344">
          <cell r="L19344" t="e">
            <v>#N/A</v>
          </cell>
        </row>
        <row r="19345">
          <cell r="L19345" t="e">
            <v>#N/A</v>
          </cell>
        </row>
        <row r="19346">
          <cell r="L19346" t="e">
            <v>#N/A</v>
          </cell>
        </row>
        <row r="19347">
          <cell r="L19347" t="e">
            <v>#N/A</v>
          </cell>
        </row>
        <row r="19348">
          <cell r="L19348" t="e">
            <v>#N/A</v>
          </cell>
        </row>
        <row r="19349">
          <cell r="L19349" t="e">
            <v>#N/A</v>
          </cell>
        </row>
        <row r="19350">
          <cell r="L19350" t="e">
            <v>#N/A</v>
          </cell>
        </row>
        <row r="19351">
          <cell r="L19351" t="e">
            <v>#N/A</v>
          </cell>
        </row>
        <row r="19352">
          <cell r="L19352" t="e">
            <v>#N/A</v>
          </cell>
        </row>
        <row r="19353">
          <cell r="L19353" t="e">
            <v>#N/A</v>
          </cell>
        </row>
        <row r="19354">
          <cell r="L19354" t="e">
            <v>#N/A</v>
          </cell>
        </row>
        <row r="19355">
          <cell r="L19355" t="e">
            <v>#N/A</v>
          </cell>
        </row>
        <row r="19356">
          <cell r="L19356" t="e">
            <v>#N/A</v>
          </cell>
        </row>
        <row r="19357">
          <cell r="L19357" t="e">
            <v>#N/A</v>
          </cell>
        </row>
        <row r="19358">
          <cell r="L19358" t="e">
            <v>#N/A</v>
          </cell>
        </row>
        <row r="19359">
          <cell r="L19359" t="e">
            <v>#N/A</v>
          </cell>
        </row>
        <row r="19360">
          <cell r="L19360" t="e">
            <v>#N/A</v>
          </cell>
        </row>
        <row r="19361">
          <cell r="L19361" t="e">
            <v>#N/A</v>
          </cell>
        </row>
        <row r="19362">
          <cell r="L19362" t="e">
            <v>#N/A</v>
          </cell>
        </row>
        <row r="19363">
          <cell r="L19363" t="e">
            <v>#N/A</v>
          </cell>
        </row>
        <row r="19364">
          <cell r="L19364" t="e">
            <v>#N/A</v>
          </cell>
        </row>
        <row r="19365">
          <cell r="L19365" t="e">
            <v>#N/A</v>
          </cell>
        </row>
        <row r="19366">
          <cell r="L19366" t="e">
            <v>#N/A</v>
          </cell>
        </row>
        <row r="19367">
          <cell r="L19367" t="e">
            <v>#N/A</v>
          </cell>
        </row>
        <row r="19368">
          <cell r="L19368" t="e">
            <v>#N/A</v>
          </cell>
        </row>
        <row r="19369">
          <cell r="L19369" t="e">
            <v>#N/A</v>
          </cell>
        </row>
        <row r="19370">
          <cell r="L19370" t="e">
            <v>#N/A</v>
          </cell>
        </row>
        <row r="19371">
          <cell r="L19371" t="e">
            <v>#N/A</v>
          </cell>
        </row>
        <row r="19372">
          <cell r="L19372" t="e">
            <v>#N/A</v>
          </cell>
        </row>
        <row r="19373">
          <cell r="L19373" t="e">
            <v>#N/A</v>
          </cell>
        </row>
        <row r="19374">
          <cell r="L19374" t="e">
            <v>#N/A</v>
          </cell>
        </row>
        <row r="19375">
          <cell r="L19375" t="e">
            <v>#N/A</v>
          </cell>
        </row>
        <row r="19376">
          <cell r="L19376" t="e">
            <v>#N/A</v>
          </cell>
        </row>
        <row r="19377">
          <cell r="L19377" t="e">
            <v>#N/A</v>
          </cell>
        </row>
        <row r="19378">
          <cell r="L19378" t="e">
            <v>#N/A</v>
          </cell>
        </row>
        <row r="19379">
          <cell r="L19379" t="e">
            <v>#N/A</v>
          </cell>
        </row>
        <row r="19380">
          <cell r="L19380" t="e">
            <v>#N/A</v>
          </cell>
        </row>
        <row r="19381">
          <cell r="L19381" t="e">
            <v>#N/A</v>
          </cell>
        </row>
        <row r="19382">
          <cell r="L19382" t="e">
            <v>#N/A</v>
          </cell>
        </row>
        <row r="19383">
          <cell r="L19383" t="e">
            <v>#N/A</v>
          </cell>
        </row>
        <row r="19384">
          <cell r="L19384" t="e">
            <v>#N/A</v>
          </cell>
        </row>
        <row r="19385">
          <cell r="L19385" t="e">
            <v>#N/A</v>
          </cell>
        </row>
        <row r="19386">
          <cell r="L19386" t="e">
            <v>#N/A</v>
          </cell>
        </row>
        <row r="19387">
          <cell r="L19387" t="e">
            <v>#N/A</v>
          </cell>
        </row>
        <row r="19388">
          <cell r="L19388" t="e">
            <v>#N/A</v>
          </cell>
        </row>
        <row r="19389">
          <cell r="L19389" t="e">
            <v>#N/A</v>
          </cell>
        </row>
        <row r="19390">
          <cell r="L19390" t="e">
            <v>#N/A</v>
          </cell>
        </row>
        <row r="19391">
          <cell r="L19391" t="e">
            <v>#N/A</v>
          </cell>
        </row>
        <row r="19392">
          <cell r="L19392" t="e">
            <v>#N/A</v>
          </cell>
        </row>
        <row r="19393">
          <cell r="L19393" t="e">
            <v>#N/A</v>
          </cell>
        </row>
        <row r="19394">
          <cell r="L19394" t="e">
            <v>#N/A</v>
          </cell>
        </row>
        <row r="19395">
          <cell r="L19395" t="e">
            <v>#N/A</v>
          </cell>
        </row>
        <row r="19396">
          <cell r="L19396" t="e">
            <v>#N/A</v>
          </cell>
        </row>
        <row r="19397">
          <cell r="L19397" t="e">
            <v>#N/A</v>
          </cell>
        </row>
        <row r="19398">
          <cell r="L19398" t="e">
            <v>#N/A</v>
          </cell>
        </row>
        <row r="19399">
          <cell r="L19399" t="e">
            <v>#N/A</v>
          </cell>
        </row>
        <row r="19400">
          <cell r="L19400" t="e">
            <v>#N/A</v>
          </cell>
        </row>
        <row r="19401">
          <cell r="L19401" t="e">
            <v>#N/A</v>
          </cell>
        </row>
        <row r="19402">
          <cell r="L19402" t="e">
            <v>#N/A</v>
          </cell>
        </row>
        <row r="19403">
          <cell r="L19403" t="e">
            <v>#N/A</v>
          </cell>
        </row>
        <row r="19404">
          <cell r="L19404" t="e">
            <v>#N/A</v>
          </cell>
        </row>
        <row r="19405">
          <cell r="L19405" t="e">
            <v>#N/A</v>
          </cell>
        </row>
        <row r="19406">
          <cell r="L19406" t="e">
            <v>#N/A</v>
          </cell>
        </row>
        <row r="19407">
          <cell r="L19407" t="e">
            <v>#N/A</v>
          </cell>
        </row>
        <row r="19408">
          <cell r="L19408" t="e">
            <v>#N/A</v>
          </cell>
        </row>
        <row r="19409">
          <cell r="L19409" t="e">
            <v>#N/A</v>
          </cell>
        </row>
        <row r="19410">
          <cell r="L19410" t="e">
            <v>#N/A</v>
          </cell>
        </row>
        <row r="19411">
          <cell r="L19411" t="e">
            <v>#N/A</v>
          </cell>
        </row>
        <row r="19412">
          <cell r="L19412" t="e">
            <v>#N/A</v>
          </cell>
        </row>
        <row r="19413">
          <cell r="L19413" t="e">
            <v>#N/A</v>
          </cell>
        </row>
        <row r="19414">
          <cell r="L19414" t="e">
            <v>#N/A</v>
          </cell>
        </row>
        <row r="19415">
          <cell r="L19415" t="e">
            <v>#N/A</v>
          </cell>
        </row>
        <row r="19416">
          <cell r="L19416" t="e">
            <v>#N/A</v>
          </cell>
        </row>
        <row r="19417">
          <cell r="L19417" t="e">
            <v>#N/A</v>
          </cell>
        </row>
        <row r="19418">
          <cell r="L19418" t="e">
            <v>#N/A</v>
          </cell>
        </row>
        <row r="19419">
          <cell r="L19419" t="e">
            <v>#N/A</v>
          </cell>
        </row>
        <row r="19420">
          <cell r="L19420" t="e">
            <v>#N/A</v>
          </cell>
        </row>
        <row r="19421">
          <cell r="L19421" t="e">
            <v>#N/A</v>
          </cell>
        </row>
        <row r="19422">
          <cell r="L19422" t="e">
            <v>#N/A</v>
          </cell>
        </row>
        <row r="19423">
          <cell r="L19423" t="e">
            <v>#N/A</v>
          </cell>
        </row>
        <row r="19424">
          <cell r="L19424" t="e">
            <v>#N/A</v>
          </cell>
        </row>
        <row r="19425">
          <cell r="L19425" t="e">
            <v>#N/A</v>
          </cell>
        </row>
        <row r="19426">
          <cell r="L19426" t="e">
            <v>#N/A</v>
          </cell>
        </row>
        <row r="19427">
          <cell r="L19427" t="e">
            <v>#N/A</v>
          </cell>
        </row>
        <row r="19428">
          <cell r="L19428" t="e">
            <v>#N/A</v>
          </cell>
        </row>
        <row r="19429">
          <cell r="L19429" t="e">
            <v>#N/A</v>
          </cell>
        </row>
        <row r="19430">
          <cell r="L19430" t="e">
            <v>#N/A</v>
          </cell>
        </row>
        <row r="19431">
          <cell r="L19431" t="e">
            <v>#N/A</v>
          </cell>
        </row>
        <row r="19432">
          <cell r="L19432" t="e">
            <v>#N/A</v>
          </cell>
        </row>
        <row r="19433">
          <cell r="L19433" t="e">
            <v>#N/A</v>
          </cell>
        </row>
        <row r="19434">
          <cell r="L19434" t="e">
            <v>#N/A</v>
          </cell>
        </row>
        <row r="19435">
          <cell r="L19435" t="e">
            <v>#N/A</v>
          </cell>
        </row>
        <row r="19436">
          <cell r="L19436" t="e">
            <v>#N/A</v>
          </cell>
        </row>
        <row r="19437">
          <cell r="L19437" t="e">
            <v>#N/A</v>
          </cell>
        </row>
        <row r="19438">
          <cell r="L19438" t="e">
            <v>#N/A</v>
          </cell>
        </row>
        <row r="19439">
          <cell r="L19439" t="e">
            <v>#N/A</v>
          </cell>
        </row>
        <row r="19440">
          <cell r="L19440" t="e">
            <v>#N/A</v>
          </cell>
        </row>
        <row r="19441">
          <cell r="L19441" t="e">
            <v>#N/A</v>
          </cell>
        </row>
        <row r="19442">
          <cell r="L19442" t="e">
            <v>#N/A</v>
          </cell>
        </row>
        <row r="19443">
          <cell r="L19443" t="e">
            <v>#N/A</v>
          </cell>
        </row>
        <row r="19444">
          <cell r="L19444" t="e">
            <v>#N/A</v>
          </cell>
        </row>
        <row r="19445">
          <cell r="L19445" t="e">
            <v>#N/A</v>
          </cell>
        </row>
        <row r="19446">
          <cell r="L19446" t="e">
            <v>#N/A</v>
          </cell>
        </row>
        <row r="19447">
          <cell r="L19447" t="e">
            <v>#N/A</v>
          </cell>
        </row>
        <row r="19448">
          <cell r="L19448" t="e">
            <v>#N/A</v>
          </cell>
        </row>
        <row r="19449">
          <cell r="L19449" t="e">
            <v>#N/A</v>
          </cell>
        </row>
        <row r="19450">
          <cell r="L19450" t="e">
            <v>#N/A</v>
          </cell>
        </row>
        <row r="19451">
          <cell r="L19451" t="e">
            <v>#N/A</v>
          </cell>
        </row>
        <row r="19452">
          <cell r="L19452" t="e">
            <v>#N/A</v>
          </cell>
        </row>
        <row r="19453">
          <cell r="L19453" t="e">
            <v>#N/A</v>
          </cell>
        </row>
        <row r="19454">
          <cell r="L19454" t="e">
            <v>#N/A</v>
          </cell>
        </row>
        <row r="19455">
          <cell r="L19455" t="e">
            <v>#N/A</v>
          </cell>
        </row>
        <row r="19456">
          <cell r="L19456" t="e">
            <v>#N/A</v>
          </cell>
        </row>
        <row r="19457">
          <cell r="L19457" t="e">
            <v>#N/A</v>
          </cell>
        </row>
        <row r="19458">
          <cell r="L19458" t="e">
            <v>#N/A</v>
          </cell>
        </row>
        <row r="19459">
          <cell r="L19459" t="e">
            <v>#N/A</v>
          </cell>
        </row>
        <row r="19460">
          <cell r="L19460" t="e">
            <v>#N/A</v>
          </cell>
        </row>
        <row r="19461">
          <cell r="L19461" t="e">
            <v>#N/A</v>
          </cell>
        </row>
        <row r="19462">
          <cell r="L19462" t="e">
            <v>#N/A</v>
          </cell>
        </row>
        <row r="19463">
          <cell r="L19463" t="e">
            <v>#N/A</v>
          </cell>
        </row>
        <row r="19464">
          <cell r="L19464" t="e">
            <v>#N/A</v>
          </cell>
        </row>
        <row r="19465">
          <cell r="L19465" t="e">
            <v>#N/A</v>
          </cell>
        </row>
        <row r="19466">
          <cell r="L19466" t="e">
            <v>#N/A</v>
          </cell>
        </row>
        <row r="19467">
          <cell r="L19467" t="e">
            <v>#N/A</v>
          </cell>
        </row>
        <row r="19468">
          <cell r="L19468" t="e">
            <v>#N/A</v>
          </cell>
        </row>
        <row r="19469">
          <cell r="L19469" t="e">
            <v>#N/A</v>
          </cell>
        </row>
        <row r="19470">
          <cell r="L19470" t="e">
            <v>#N/A</v>
          </cell>
        </row>
        <row r="19471">
          <cell r="L19471" t="e">
            <v>#N/A</v>
          </cell>
        </row>
        <row r="19472">
          <cell r="L19472" t="e">
            <v>#N/A</v>
          </cell>
        </row>
        <row r="19473">
          <cell r="L19473" t="e">
            <v>#N/A</v>
          </cell>
        </row>
        <row r="19474">
          <cell r="L19474" t="e">
            <v>#N/A</v>
          </cell>
        </row>
        <row r="19475">
          <cell r="L19475" t="e">
            <v>#N/A</v>
          </cell>
        </row>
        <row r="19476">
          <cell r="L19476" t="e">
            <v>#N/A</v>
          </cell>
        </row>
        <row r="19477">
          <cell r="L19477" t="e">
            <v>#N/A</v>
          </cell>
        </row>
        <row r="19478">
          <cell r="L19478" t="e">
            <v>#N/A</v>
          </cell>
        </row>
        <row r="19479">
          <cell r="L19479" t="e">
            <v>#N/A</v>
          </cell>
        </row>
        <row r="19480">
          <cell r="L19480" t="e">
            <v>#N/A</v>
          </cell>
        </row>
        <row r="19481">
          <cell r="L19481" t="e">
            <v>#N/A</v>
          </cell>
        </row>
        <row r="19482">
          <cell r="L19482" t="e">
            <v>#N/A</v>
          </cell>
        </row>
        <row r="19483">
          <cell r="L19483" t="e">
            <v>#N/A</v>
          </cell>
        </row>
        <row r="19484">
          <cell r="L19484" t="e">
            <v>#N/A</v>
          </cell>
        </row>
        <row r="19485">
          <cell r="L19485" t="e">
            <v>#N/A</v>
          </cell>
        </row>
        <row r="19486">
          <cell r="L19486" t="e">
            <v>#N/A</v>
          </cell>
        </row>
        <row r="19487">
          <cell r="L19487" t="e">
            <v>#N/A</v>
          </cell>
        </row>
        <row r="19488">
          <cell r="L19488" t="e">
            <v>#N/A</v>
          </cell>
        </row>
        <row r="19489">
          <cell r="L19489" t="e">
            <v>#N/A</v>
          </cell>
        </row>
        <row r="19490">
          <cell r="L19490" t="e">
            <v>#N/A</v>
          </cell>
        </row>
        <row r="19491">
          <cell r="L19491" t="e">
            <v>#N/A</v>
          </cell>
        </row>
        <row r="19492">
          <cell r="L19492" t="e">
            <v>#N/A</v>
          </cell>
        </row>
        <row r="19493">
          <cell r="L19493" t="e">
            <v>#N/A</v>
          </cell>
        </row>
        <row r="19494">
          <cell r="L19494" t="e">
            <v>#N/A</v>
          </cell>
        </row>
        <row r="19495">
          <cell r="L19495" t="e">
            <v>#N/A</v>
          </cell>
        </row>
        <row r="19496">
          <cell r="L19496" t="e">
            <v>#N/A</v>
          </cell>
        </row>
        <row r="19497">
          <cell r="L19497" t="e">
            <v>#N/A</v>
          </cell>
        </row>
        <row r="19498">
          <cell r="L19498" t="e">
            <v>#N/A</v>
          </cell>
        </row>
        <row r="19499">
          <cell r="L19499" t="e">
            <v>#N/A</v>
          </cell>
        </row>
        <row r="19500">
          <cell r="L19500" t="e">
            <v>#N/A</v>
          </cell>
        </row>
        <row r="19501">
          <cell r="L19501" t="e">
            <v>#N/A</v>
          </cell>
        </row>
        <row r="19502">
          <cell r="L19502" t="e">
            <v>#N/A</v>
          </cell>
        </row>
        <row r="19503">
          <cell r="L19503" t="e">
            <v>#N/A</v>
          </cell>
        </row>
        <row r="19504">
          <cell r="L19504" t="e">
            <v>#N/A</v>
          </cell>
        </row>
        <row r="19505">
          <cell r="L19505" t="e">
            <v>#N/A</v>
          </cell>
        </row>
        <row r="19506">
          <cell r="L19506" t="e">
            <v>#N/A</v>
          </cell>
        </row>
        <row r="19507">
          <cell r="L19507" t="e">
            <v>#N/A</v>
          </cell>
        </row>
        <row r="19508">
          <cell r="L19508" t="e">
            <v>#N/A</v>
          </cell>
        </row>
        <row r="19509">
          <cell r="L19509" t="e">
            <v>#N/A</v>
          </cell>
        </row>
        <row r="19510">
          <cell r="L19510" t="e">
            <v>#N/A</v>
          </cell>
        </row>
        <row r="19511">
          <cell r="L19511" t="e">
            <v>#N/A</v>
          </cell>
        </row>
        <row r="19512">
          <cell r="L19512" t="e">
            <v>#N/A</v>
          </cell>
        </row>
        <row r="19513">
          <cell r="L19513" t="e">
            <v>#N/A</v>
          </cell>
        </row>
        <row r="19514">
          <cell r="L19514" t="e">
            <v>#N/A</v>
          </cell>
        </row>
        <row r="19515">
          <cell r="L19515" t="e">
            <v>#N/A</v>
          </cell>
        </row>
        <row r="19516">
          <cell r="L19516" t="e">
            <v>#N/A</v>
          </cell>
        </row>
        <row r="19517">
          <cell r="L19517" t="e">
            <v>#N/A</v>
          </cell>
        </row>
        <row r="19518">
          <cell r="L19518" t="e">
            <v>#N/A</v>
          </cell>
        </row>
        <row r="19519">
          <cell r="L19519" t="e">
            <v>#N/A</v>
          </cell>
        </row>
        <row r="19520">
          <cell r="L19520" t="e">
            <v>#N/A</v>
          </cell>
        </row>
        <row r="19521">
          <cell r="L19521" t="e">
            <v>#N/A</v>
          </cell>
        </row>
        <row r="19522">
          <cell r="L19522" t="e">
            <v>#N/A</v>
          </cell>
        </row>
        <row r="19523">
          <cell r="L19523" t="e">
            <v>#N/A</v>
          </cell>
        </row>
        <row r="19524">
          <cell r="L19524" t="e">
            <v>#N/A</v>
          </cell>
        </row>
        <row r="19525">
          <cell r="L19525" t="e">
            <v>#N/A</v>
          </cell>
        </row>
        <row r="19526">
          <cell r="L19526" t="e">
            <v>#N/A</v>
          </cell>
        </row>
        <row r="19527">
          <cell r="L19527" t="e">
            <v>#N/A</v>
          </cell>
        </row>
        <row r="19528">
          <cell r="L19528" t="e">
            <v>#N/A</v>
          </cell>
        </row>
        <row r="19529">
          <cell r="L19529" t="e">
            <v>#N/A</v>
          </cell>
        </row>
        <row r="19530">
          <cell r="L19530" t="e">
            <v>#N/A</v>
          </cell>
        </row>
        <row r="19531">
          <cell r="L19531" t="e">
            <v>#N/A</v>
          </cell>
        </row>
        <row r="19532">
          <cell r="L19532" t="e">
            <v>#N/A</v>
          </cell>
        </row>
        <row r="19533">
          <cell r="L19533" t="e">
            <v>#N/A</v>
          </cell>
        </row>
        <row r="19534">
          <cell r="L19534" t="e">
            <v>#N/A</v>
          </cell>
        </row>
        <row r="19535">
          <cell r="L19535" t="e">
            <v>#N/A</v>
          </cell>
        </row>
        <row r="19536">
          <cell r="L19536" t="e">
            <v>#N/A</v>
          </cell>
        </row>
        <row r="19537">
          <cell r="L19537" t="e">
            <v>#N/A</v>
          </cell>
        </row>
        <row r="19538">
          <cell r="L19538" t="e">
            <v>#N/A</v>
          </cell>
        </row>
        <row r="19539">
          <cell r="L19539" t="e">
            <v>#N/A</v>
          </cell>
        </row>
        <row r="19540">
          <cell r="L19540" t="e">
            <v>#N/A</v>
          </cell>
        </row>
        <row r="19541">
          <cell r="L19541" t="e">
            <v>#N/A</v>
          </cell>
        </row>
        <row r="19542">
          <cell r="L19542" t="e">
            <v>#N/A</v>
          </cell>
        </row>
        <row r="19543">
          <cell r="L19543" t="e">
            <v>#N/A</v>
          </cell>
        </row>
        <row r="19544">
          <cell r="L19544" t="e">
            <v>#N/A</v>
          </cell>
        </row>
        <row r="19545">
          <cell r="L19545" t="e">
            <v>#N/A</v>
          </cell>
        </row>
        <row r="19546">
          <cell r="L19546" t="e">
            <v>#N/A</v>
          </cell>
        </row>
        <row r="19547">
          <cell r="L19547" t="e">
            <v>#N/A</v>
          </cell>
        </row>
        <row r="19548">
          <cell r="L19548" t="e">
            <v>#N/A</v>
          </cell>
        </row>
        <row r="19549">
          <cell r="L19549" t="e">
            <v>#N/A</v>
          </cell>
        </row>
        <row r="19550">
          <cell r="L19550" t="e">
            <v>#N/A</v>
          </cell>
        </row>
        <row r="19551">
          <cell r="L19551" t="e">
            <v>#N/A</v>
          </cell>
        </row>
        <row r="19552">
          <cell r="L19552" t="e">
            <v>#N/A</v>
          </cell>
        </row>
        <row r="19553">
          <cell r="L19553" t="e">
            <v>#N/A</v>
          </cell>
        </row>
        <row r="19554">
          <cell r="L19554" t="e">
            <v>#N/A</v>
          </cell>
        </row>
        <row r="19555">
          <cell r="L19555" t="e">
            <v>#N/A</v>
          </cell>
        </row>
        <row r="19556">
          <cell r="L19556" t="e">
            <v>#N/A</v>
          </cell>
        </row>
        <row r="19557">
          <cell r="L19557" t="e">
            <v>#N/A</v>
          </cell>
        </row>
        <row r="19558">
          <cell r="L19558" t="e">
            <v>#N/A</v>
          </cell>
        </row>
        <row r="19559">
          <cell r="L19559" t="e">
            <v>#N/A</v>
          </cell>
        </row>
        <row r="19560">
          <cell r="L19560" t="e">
            <v>#N/A</v>
          </cell>
        </row>
        <row r="19561">
          <cell r="L19561" t="e">
            <v>#N/A</v>
          </cell>
        </row>
        <row r="19562">
          <cell r="L19562" t="e">
            <v>#N/A</v>
          </cell>
        </row>
        <row r="19563">
          <cell r="L19563" t="e">
            <v>#N/A</v>
          </cell>
        </row>
        <row r="19564">
          <cell r="L19564" t="e">
            <v>#N/A</v>
          </cell>
        </row>
        <row r="19565">
          <cell r="L19565" t="e">
            <v>#N/A</v>
          </cell>
        </row>
        <row r="19566">
          <cell r="L19566" t="e">
            <v>#N/A</v>
          </cell>
        </row>
        <row r="19567">
          <cell r="L19567" t="e">
            <v>#N/A</v>
          </cell>
        </row>
        <row r="19568">
          <cell r="L19568" t="e">
            <v>#N/A</v>
          </cell>
        </row>
        <row r="19569">
          <cell r="L19569" t="e">
            <v>#N/A</v>
          </cell>
        </row>
        <row r="19570">
          <cell r="L19570" t="e">
            <v>#N/A</v>
          </cell>
        </row>
        <row r="19571">
          <cell r="L19571" t="e">
            <v>#N/A</v>
          </cell>
        </row>
        <row r="19572">
          <cell r="L19572" t="e">
            <v>#N/A</v>
          </cell>
        </row>
        <row r="19573">
          <cell r="L19573" t="e">
            <v>#N/A</v>
          </cell>
        </row>
        <row r="19574">
          <cell r="L19574" t="e">
            <v>#N/A</v>
          </cell>
        </row>
        <row r="19575">
          <cell r="L19575" t="e">
            <v>#N/A</v>
          </cell>
        </row>
        <row r="19576">
          <cell r="L19576" t="e">
            <v>#N/A</v>
          </cell>
        </row>
        <row r="19577">
          <cell r="L19577" t="e">
            <v>#N/A</v>
          </cell>
        </row>
        <row r="19578">
          <cell r="L19578" t="e">
            <v>#N/A</v>
          </cell>
        </row>
        <row r="19579">
          <cell r="L19579" t="e">
            <v>#N/A</v>
          </cell>
        </row>
        <row r="19580">
          <cell r="L19580" t="e">
            <v>#N/A</v>
          </cell>
        </row>
        <row r="19581">
          <cell r="L19581" t="e">
            <v>#N/A</v>
          </cell>
        </row>
        <row r="19582">
          <cell r="L19582" t="e">
            <v>#N/A</v>
          </cell>
        </row>
        <row r="19583">
          <cell r="L19583" t="e">
            <v>#N/A</v>
          </cell>
        </row>
        <row r="19584">
          <cell r="L19584" t="e">
            <v>#N/A</v>
          </cell>
        </row>
        <row r="19585">
          <cell r="L19585" t="e">
            <v>#N/A</v>
          </cell>
        </row>
        <row r="19586">
          <cell r="L19586" t="e">
            <v>#N/A</v>
          </cell>
        </row>
        <row r="19587">
          <cell r="L19587" t="e">
            <v>#N/A</v>
          </cell>
        </row>
        <row r="19588">
          <cell r="L19588" t="e">
            <v>#N/A</v>
          </cell>
        </row>
        <row r="19589">
          <cell r="L19589" t="e">
            <v>#N/A</v>
          </cell>
        </row>
        <row r="19590">
          <cell r="L19590" t="e">
            <v>#N/A</v>
          </cell>
        </row>
        <row r="19591">
          <cell r="L19591" t="e">
            <v>#N/A</v>
          </cell>
        </row>
        <row r="19592">
          <cell r="L19592" t="e">
            <v>#N/A</v>
          </cell>
        </row>
        <row r="19593">
          <cell r="L19593" t="e">
            <v>#N/A</v>
          </cell>
        </row>
        <row r="19594">
          <cell r="L19594" t="e">
            <v>#N/A</v>
          </cell>
        </row>
        <row r="19595">
          <cell r="L19595" t="e">
            <v>#N/A</v>
          </cell>
        </row>
        <row r="19596">
          <cell r="L19596" t="e">
            <v>#N/A</v>
          </cell>
        </row>
        <row r="19597">
          <cell r="L19597" t="e">
            <v>#N/A</v>
          </cell>
        </row>
        <row r="19598">
          <cell r="L19598" t="e">
            <v>#N/A</v>
          </cell>
        </row>
        <row r="19599">
          <cell r="L19599" t="e">
            <v>#N/A</v>
          </cell>
        </row>
        <row r="19600">
          <cell r="L19600" t="e">
            <v>#N/A</v>
          </cell>
        </row>
        <row r="19601">
          <cell r="L19601" t="e">
            <v>#N/A</v>
          </cell>
        </row>
        <row r="19602">
          <cell r="L19602" t="e">
            <v>#N/A</v>
          </cell>
        </row>
        <row r="19603">
          <cell r="L19603" t="e">
            <v>#N/A</v>
          </cell>
        </row>
        <row r="19604">
          <cell r="L19604" t="e">
            <v>#N/A</v>
          </cell>
        </row>
        <row r="19605">
          <cell r="L19605" t="e">
            <v>#N/A</v>
          </cell>
        </row>
        <row r="19606">
          <cell r="L19606" t="e">
            <v>#N/A</v>
          </cell>
        </row>
        <row r="19607">
          <cell r="L19607" t="e">
            <v>#N/A</v>
          </cell>
        </row>
        <row r="19608">
          <cell r="L19608" t="e">
            <v>#N/A</v>
          </cell>
        </row>
        <row r="19609">
          <cell r="L19609" t="e">
            <v>#N/A</v>
          </cell>
        </row>
        <row r="19610">
          <cell r="L19610" t="e">
            <v>#N/A</v>
          </cell>
        </row>
        <row r="19611">
          <cell r="L19611" t="e">
            <v>#N/A</v>
          </cell>
        </row>
        <row r="19612">
          <cell r="L19612" t="e">
            <v>#N/A</v>
          </cell>
        </row>
        <row r="19613">
          <cell r="L19613" t="e">
            <v>#N/A</v>
          </cell>
        </row>
        <row r="19614">
          <cell r="L19614" t="e">
            <v>#N/A</v>
          </cell>
        </row>
        <row r="19615">
          <cell r="L19615" t="e">
            <v>#N/A</v>
          </cell>
        </row>
        <row r="19616">
          <cell r="L19616" t="e">
            <v>#N/A</v>
          </cell>
        </row>
        <row r="19617">
          <cell r="L19617" t="e">
            <v>#N/A</v>
          </cell>
        </row>
        <row r="19618">
          <cell r="L19618" t="e">
            <v>#N/A</v>
          </cell>
        </row>
        <row r="19619">
          <cell r="L19619" t="e">
            <v>#N/A</v>
          </cell>
        </row>
        <row r="19620">
          <cell r="L19620" t="e">
            <v>#N/A</v>
          </cell>
        </row>
        <row r="19621">
          <cell r="L19621" t="e">
            <v>#N/A</v>
          </cell>
        </row>
        <row r="19622">
          <cell r="L19622" t="e">
            <v>#N/A</v>
          </cell>
        </row>
        <row r="19623">
          <cell r="L19623" t="e">
            <v>#N/A</v>
          </cell>
        </row>
        <row r="19624">
          <cell r="L19624" t="e">
            <v>#N/A</v>
          </cell>
        </row>
        <row r="19625">
          <cell r="L19625" t="e">
            <v>#N/A</v>
          </cell>
        </row>
        <row r="19626">
          <cell r="L19626" t="e">
            <v>#N/A</v>
          </cell>
        </row>
        <row r="19627">
          <cell r="L19627" t="e">
            <v>#N/A</v>
          </cell>
        </row>
        <row r="19628">
          <cell r="L19628" t="e">
            <v>#N/A</v>
          </cell>
        </row>
        <row r="19629">
          <cell r="L19629" t="e">
            <v>#N/A</v>
          </cell>
        </row>
        <row r="19630">
          <cell r="L19630" t="e">
            <v>#N/A</v>
          </cell>
        </row>
        <row r="19631">
          <cell r="L19631" t="e">
            <v>#N/A</v>
          </cell>
        </row>
        <row r="19632">
          <cell r="L19632" t="e">
            <v>#N/A</v>
          </cell>
        </row>
        <row r="19633">
          <cell r="L19633" t="e">
            <v>#N/A</v>
          </cell>
        </row>
        <row r="19634">
          <cell r="L19634" t="e">
            <v>#N/A</v>
          </cell>
        </row>
        <row r="19635">
          <cell r="L19635" t="e">
            <v>#N/A</v>
          </cell>
        </row>
        <row r="19636">
          <cell r="L19636" t="e">
            <v>#N/A</v>
          </cell>
        </row>
        <row r="19637">
          <cell r="L19637" t="e">
            <v>#N/A</v>
          </cell>
        </row>
        <row r="19638">
          <cell r="L19638" t="e">
            <v>#N/A</v>
          </cell>
        </row>
        <row r="19639">
          <cell r="L19639" t="e">
            <v>#N/A</v>
          </cell>
        </row>
        <row r="19640">
          <cell r="L19640" t="e">
            <v>#N/A</v>
          </cell>
        </row>
        <row r="19641">
          <cell r="L19641" t="e">
            <v>#N/A</v>
          </cell>
        </row>
        <row r="19642">
          <cell r="L19642" t="e">
            <v>#N/A</v>
          </cell>
        </row>
        <row r="19643">
          <cell r="L19643" t="e">
            <v>#N/A</v>
          </cell>
        </row>
        <row r="19644">
          <cell r="L19644" t="e">
            <v>#N/A</v>
          </cell>
        </row>
        <row r="19645">
          <cell r="L19645" t="e">
            <v>#N/A</v>
          </cell>
        </row>
        <row r="19646">
          <cell r="L19646" t="e">
            <v>#N/A</v>
          </cell>
        </row>
        <row r="19647">
          <cell r="L19647" t="e">
            <v>#N/A</v>
          </cell>
        </row>
        <row r="19648">
          <cell r="L19648" t="e">
            <v>#N/A</v>
          </cell>
        </row>
        <row r="19649">
          <cell r="L19649" t="e">
            <v>#N/A</v>
          </cell>
        </row>
        <row r="19650">
          <cell r="L19650" t="e">
            <v>#N/A</v>
          </cell>
        </row>
        <row r="19651">
          <cell r="L19651" t="e">
            <v>#N/A</v>
          </cell>
        </row>
        <row r="19652">
          <cell r="L19652" t="e">
            <v>#N/A</v>
          </cell>
        </row>
        <row r="19653">
          <cell r="L19653" t="e">
            <v>#N/A</v>
          </cell>
        </row>
        <row r="19654">
          <cell r="L19654" t="e">
            <v>#N/A</v>
          </cell>
        </row>
        <row r="19655">
          <cell r="L19655" t="e">
            <v>#N/A</v>
          </cell>
        </row>
        <row r="19656">
          <cell r="L19656" t="e">
            <v>#N/A</v>
          </cell>
        </row>
        <row r="19657">
          <cell r="L19657" t="e">
            <v>#N/A</v>
          </cell>
        </row>
        <row r="19658">
          <cell r="L19658" t="e">
            <v>#N/A</v>
          </cell>
        </row>
        <row r="19659">
          <cell r="L19659" t="e">
            <v>#N/A</v>
          </cell>
        </row>
        <row r="19660">
          <cell r="L19660" t="e">
            <v>#N/A</v>
          </cell>
        </row>
        <row r="19661">
          <cell r="L19661" t="e">
            <v>#N/A</v>
          </cell>
        </row>
        <row r="19662">
          <cell r="L19662" t="e">
            <v>#N/A</v>
          </cell>
        </row>
        <row r="19663">
          <cell r="L19663" t="e">
            <v>#N/A</v>
          </cell>
        </row>
        <row r="19664">
          <cell r="L19664" t="e">
            <v>#N/A</v>
          </cell>
        </row>
        <row r="19665">
          <cell r="L19665" t="e">
            <v>#N/A</v>
          </cell>
        </row>
        <row r="19666">
          <cell r="L19666" t="e">
            <v>#N/A</v>
          </cell>
        </row>
        <row r="19667">
          <cell r="L19667" t="e">
            <v>#N/A</v>
          </cell>
        </row>
        <row r="19668">
          <cell r="L19668" t="e">
            <v>#N/A</v>
          </cell>
        </row>
        <row r="19669">
          <cell r="L19669" t="e">
            <v>#N/A</v>
          </cell>
        </row>
        <row r="19670">
          <cell r="L19670" t="e">
            <v>#N/A</v>
          </cell>
        </row>
        <row r="19671">
          <cell r="L19671" t="e">
            <v>#N/A</v>
          </cell>
        </row>
        <row r="19672">
          <cell r="L19672" t="e">
            <v>#N/A</v>
          </cell>
        </row>
        <row r="19673">
          <cell r="L19673" t="e">
            <v>#N/A</v>
          </cell>
        </row>
        <row r="19674">
          <cell r="L19674" t="e">
            <v>#N/A</v>
          </cell>
        </row>
        <row r="19675">
          <cell r="L19675" t="e">
            <v>#N/A</v>
          </cell>
        </row>
        <row r="19676">
          <cell r="L19676" t="e">
            <v>#N/A</v>
          </cell>
        </row>
        <row r="19677">
          <cell r="L19677" t="e">
            <v>#N/A</v>
          </cell>
        </row>
        <row r="19678">
          <cell r="L19678" t="e">
            <v>#N/A</v>
          </cell>
        </row>
        <row r="19679">
          <cell r="L19679" t="e">
            <v>#N/A</v>
          </cell>
        </row>
        <row r="19680">
          <cell r="L19680" t="e">
            <v>#N/A</v>
          </cell>
        </row>
        <row r="19681">
          <cell r="L19681" t="e">
            <v>#N/A</v>
          </cell>
        </row>
        <row r="19682">
          <cell r="L19682" t="e">
            <v>#N/A</v>
          </cell>
        </row>
        <row r="19683">
          <cell r="L19683" t="e">
            <v>#N/A</v>
          </cell>
        </row>
        <row r="19684">
          <cell r="L19684" t="e">
            <v>#N/A</v>
          </cell>
        </row>
        <row r="19685">
          <cell r="L19685" t="e">
            <v>#N/A</v>
          </cell>
        </row>
        <row r="19686">
          <cell r="L19686" t="e">
            <v>#N/A</v>
          </cell>
        </row>
        <row r="19687">
          <cell r="L19687" t="e">
            <v>#N/A</v>
          </cell>
        </row>
        <row r="19688">
          <cell r="L19688" t="e">
            <v>#N/A</v>
          </cell>
        </row>
        <row r="19689">
          <cell r="L19689" t="e">
            <v>#N/A</v>
          </cell>
        </row>
        <row r="19690">
          <cell r="L19690" t="e">
            <v>#N/A</v>
          </cell>
        </row>
        <row r="19691">
          <cell r="L19691" t="e">
            <v>#N/A</v>
          </cell>
        </row>
        <row r="19692">
          <cell r="L19692" t="e">
            <v>#N/A</v>
          </cell>
        </row>
        <row r="19693">
          <cell r="L19693" t="e">
            <v>#N/A</v>
          </cell>
        </row>
        <row r="19694">
          <cell r="L19694" t="e">
            <v>#N/A</v>
          </cell>
        </row>
        <row r="19695">
          <cell r="L19695" t="e">
            <v>#N/A</v>
          </cell>
        </row>
        <row r="19696">
          <cell r="L19696" t="e">
            <v>#N/A</v>
          </cell>
        </row>
        <row r="19697">
          <cell r="L19697" t="e">
            <v>#N/A</v>
          </cell>
        </row>
        <row r="19698">
          <cell r="L19698" t="e">
            <v>#N/A</v>
          </cell>
        </row>
        <row r="19699">
          <cell r="L19699" t="e">
            <v>#N/A</v>
          </cell>
        </row>
        <row r="19700">
          <cell r="L19700" t="e">
            <v>#N/A</v>
          </cell>
        </row>
        <row r="19701">
          <cell r="L19701" t="e">
            <v>#N/A</v>
          </cell>
        </row>
        <row r="19702">
          <cell r="L19702" t="e">
            <v>#N/A</v>
          </cell>
        </row>
        <row r="19703">
          <cell r="L19703" t="e">
            <v>#N/A</v>
          </cell>
        </row>
        <row r="19704">
          <cell r="L19704" t="e">
            <v>#N/A</v>
          </cell>
        </row>
        <row r="19705">
          <cell r="L19705" t="e">
            <v>#N/A</v>
          </cell>
        </row>
        <row r="19706">
          <cell r="L19706" t="e">
            <v>#N/A</v>
          </cell>
        </row>
        <row r="19707">
          <cell r="L19707" t="e">
            <v>#N/A</v>
          </cell>
        </row>
        <row r="19708">
          <cell r="L19708" t="e">
            <v>#N/A</v>
          </cell>
        </row>
        <row r="19709">
          <cell r="L19709" t="e">
            <v>#N/A</v>
          </cell>
        </row>
        <row r="19710">
          <cell r="L19710" t="e">
            <v>#N/A</v>
          </cell>
        </row>
        <row r="19711">
          <cell r="L19711" t="e">
            <v>#N/A</v>
          </cell>
        </row>
        <row r="19712">
          <cell r="L19712" t="e">
            <v>#N/A</v>
          </cell>
        </row>
        <row r="19713">
          <cell r="L19713" t="e">
            <v>#N/A</v>
          </cell>
        </row>
        <row r="19714">
          <cell r="L19714" t="e">
            <v>#N/A</v>
          </cell>
        </row>
        <row r="19715">
          <cell r="L19715" t="e">
            <v>#N/A</v>
          </cell>
        </row>
        <row r="19716">
          <cell r="L19716" t="e">
            <v>#N/A</v>
          </cell>
        </row>
        <row r="19717">
          <cell r="L19717" t="e">
            <v>#N/A</v>
          </cell>
        </row>
        <row r="19718">
          <cell r="L19718" t="e">
            <v>#N/A</v>
          </cell>
        </row>
        <row r="19719">
          <cell r="L19719" t="e">
            <v>#N/A</v>
          </cell>
        </row>
        <row r="19720">
          <cell r="L19720" t="e">
            <v>#N/A</v>
          </cell>
        </row>
        <row r="19721">
          <cell r="L19721" t="e">
            <v>#N/A</v>
          </cell>
        </row>
        <row r="19722">
          <cell r="L19722" t="e">
            <v>#N/A</v>
          </cell>
        </row>
        <row r="19723">
          <cell r="L19723" t="e">
            <v>#N/A</v>
          </cell>
        </row>
        <row r="19724">
          <cell r="L19724" t="e">
            <v>#N/A</v>
          </cell>
        </row>
        <row r="19725">
          <cell r="L19725" t="e">
            <v>#N/A</v>
          </cell>
        </row>
        <row r="19726">
          <cell r="L19726" t="e">
            <v>#N/A</v>
          </cell>
        </row>
        <row r="19727">
          <cell r="L19727" t="e">
            <v>#N/A</v>
          </cell>
        </row>
        <row r="19728">
          <cell r="L19728" t="e">
            <v>#N/A</v>
          </cell>
        </row>
        <row r="19729">
          <cell r="L19729" t="e">
            <v>#N/A</v>
          </cell>
        </row>
        <row r="19730">
          <cell r="L19730" t="e">
            <v>#N/A</v>
          </cell>
        </row>
        <row r="19731">
          <cell r="L19731" t="e">
            <v>#N/A</v>
          </cell>
        </row>
        <row r="19732">
          <cell r="L19732" t="e">
            <v>#N/A</v>
          </cell>
        </row>
        <row r="19733">
          <cell r="K19733" t="str">
            <v>19358</v>
          </cell>
          <cell r="L19733" t="e">
            <v>#N/A</v>
          </cell>
        </row>
        <row r="19734">
          <cell r="K19734" t="str">
            <v>19358</v>
          </cell>
          <cell r="L19734" t="e">
            <v>#N/A</v>
          </cell>
        </row>
        <row r="19735">
          <cell r="K19735" t="str">
            <v>19359</v>
          </cell>
          <cell r="L19735" t="e">
            <v>#N/A</v>
          </cell>
        </row>
        <row r="19736">
          <cell r="K19736" t="str">
            <v>19359</v>
          </cell>
          <cell r="L19736" t="e">
            <v>#N/A</v>
          </cell>
        </row>
        <row r="19737">
          <cell r="K19737" t="str">
            <v>19360</v>
          </cell>
          <cell r="L19737" t="e">
            <v>#N/A</v>
          </cell>
        </row>
        <row r="19738">
          <cell r="K19738" t="str">
            <v>19360</v>
          </cell>
          <cell r="L19738" t="e">
            <v>#N/A</v>
          </cell>
        </row>
        <row r="19739">
          <cell r="K19739" t="str">
            <v>19361</v>
          </cell>
          <cell r="L19739" t="e">
            <v>#N/A</v>
          </cell>
        </row>
        <row r="19740">
          <cell r="K19740" t="str">
            <v>19361</v>
          </cell>
          <cell r="L19740" t="e">
            <v>#N/A</v>
          </cell>
        </row>
        <row r="19741">
          <cell r="K19741" t="str">
            <v>19362</v>
          </cell>
          <cell r="L19741" t="e">
            <v>#N/A</v>
          </cell>
        </row>
        <row r="19742">
          <cell r="K19742" t="str">
            <v>19362</v>
          </cell>
          <cell r="L19742" t="e">
            <v>#N/A</v>
          </cell>
        </row>
        <row r="19743">
          <cell r="K19743" t="str">
            <v>19584</v>
          </cell>
          <cell r="L19743" t="e">
            <v>#N/A</v>
          </cell>
        </row>
        <row r="19744">
          <cell r="K19744" t="str">
            <v>19584</v>
          </cell>
          <cell r="L19744" t="e">
            <v>#N/A</v>
          </cell>
        </row>
        <row r="19745">
          <cell r="K19745" t="str">
            <v>19488</v>
          </cell>
          <cell r="L19745" t="e">
            <v>#N/A</v>
          </cell>
        </row>
        <row r="19746">
          <cell r="K19746" t="str">
            <v>19488</v>
          </cell>
          <cell r="L19746" t="e">
            <v>#N/A</v>
          </cell>
        </row>
        <row r="19747">
          <cell r="L19747" t="e">
            <v>#N/A</v>
          </cell>
        </row>
        <row r="19748">
          <cell r="L19748" t="e">
            <v>#N/A</v>
          </cell>
        </row>
        <row r="19749">
          <cell r="K19749" t="str">
            <v>19629</v>
          </cell>
          <cell r="L19749" t="e">
            <v>#N/A</v>
          </cell>
        </row>
        <row r="19750">
          <cell r="K19750" t="str">
            <v>19629</v>
          </cell>
          <cell r="L19750" t="e">
            <v>#N/A</v>
          </cell>
        </row>
        <row r="19751">
          <cell r="K19751" t="str">
            <v>19736</v>
          </cell>
          <cell r="L19751" t="e">
            <v>#N/A</v>
          </cell>
        </row>
        <row r="19752">
          <cell r="K19752" t="str">
            <v>19736</v>
          </cell>
          <cell r="L19752" t="e">
            <v>#N/A</v>
          </cell>
        </row>
        <row r="19753">
          <cell r="K19753" t="str">
            <v>32117</v>
          </cell>
          <cell r="L19753" t="e">
            <v>#N/A</v>
          </cell>
        </row>
        <row r="19754">
          <cell r="K19754" t="str">
            <v>32117</v>
          </cell>
          <cell r="L19754" t="e">
            <v>#N/A</v>
          </cell>
        </row>
        <row r="19755">
          <cell r="K19755" t="str">
            <v>19553</v>
          </cell>
          <cell r="L19755" t="e">
            <v>#N/A</v>
          </cell>
        </row>
        <row r="19756">
          <cell r="K19756" t="str">
            <v>19553</v>
          </cell>
          <cell r="L19756" t="e">
            <v>#N/A</v>
          </cell>
        </row>
        <row r="19757">
          <cell r="K19757" t="str">
            <v>32117</v>
          </cell>
          <cell r="L19757" t="e">
            <v>#N/A</v>
          </cell>
        </row>
        <row r="19758">
          <cell r="K19758" t="str">
            <v>32117</v>
          </cell>
          <cell r="L19758" t="e">
            <v>#N/A</v>
          </cell>
        </row>
        <row r="19759">
          <cell r="K19759" t="str">
            <v>32117</v>
          </cell>
          <cell r="L19759" t="e">
            <v>#N/A</v>
          </cell>
        </row>
        <row r="19760">
          <cell r="K19760" t="str">
            <v>32117</v>
          </cell>
          <cell r="L19760" t="e">
            <v>#N/A</v>
          </cell>
        </row>
        <row r="19761">
          <cell r="K19761" t="str">
            <v>19553</v>
          </cell>
          <cell r="L19761" t="e">
            <v>#N/A</v>
          </cell>
        </row>
        <row r="19762">
          <cell r="K19762" t="str">
            <v>19553</v>
          </cell>
          <cell r="L19762" t="e">
            <v>#N/A</v>
          </cell>
        </row>
        <row r="19763">
          <cell r="K19763" t="str">
            <v>32117</v>
          </cell>
          <cell r="L19763" t="e">
            <v>#N/A</v>
          </cell>
        </row>
        <row r="19764">
          <cell r="K19764" t="str">
            <v>32117</v>
          </cell>
          <cell r="L19764" t="e">
            <v>#N/A</v>
          </cell>
        </row>
        <row r="19765">
          <cell r="K19765" t="str">
            <v>32117</v>
          </cell>
          <cell r="L19765" t="e">
            <v>#N/A</v>
          </cell>
        </row>
        <row r="19766">
          <cell r="K19766" t="str">
            <v>32117</v>
          </cell>
          <cell r="L19766" t="e">
            <v>#N/A</v>
          </cell>
        </row>
        <row r="19767">
          <cell r="K19767" t="str">
            <v>32117</v>
          </cell>
          <cell r="L19767" t="e">
            <v>#N/A</v>
          </cell>
        </row>
        <row r="19768">
          <cell r="K19768" t="str">
            <v>32117</v>
          </cell>
          <cell r="L19768" t="e">
            <v>#N/A</v>
          </cell>
        </row>
        <row r="19769">
          <cell r="K19769" t="str">
            <v>32117</v>
          </cell>
          <cell r="L19769" t="e">
            <v>#N/A</v>
          </cell>
        </row>
        <row r="19770">
          <cell r="K19770" t="str">
            <v>32117</v>
          </cell>
          <cell r="L19770" t="e">
            <v>#N/A</v>
          </cell>
        </row>
        <row r="19771">
          <cell r="K19771" t="str">
            <v>32117</v>
          </cell>
          <cell r="L19771" t="e">
            <v>#N/A</v>
          </cell>
        </row>
        <row r="19772">
          <cell r="K19772" t="str">
            <v>32117</v>
          </cell>
          <cell r="L19772" t="e">
            <v>#N/A</v>
          </cell>
        </row>
        <row r="19773">
          <cell r="K19773" t="str">
            <v>32117</v>
          </cell>
          <cell r="L19773" t="e">
            <v>#N/A</v>
          </cell>
        </row>
        <row r="19774">
          <cell r="K19774" t="str">
            <v>32117</v>
          </cell>
          <cell r="L19774" t="e">
            <v>#N/A</v>
          </cell>
        </row>
        <row r="19775">
          <cell r="K19775" t="str">
            <v>32117</v>
          </cell>
          <cell r="L19775" t="e">
            <v>#N/A</v>
          </cell>
        </row>
        <row r="19776">
          <cell r="K19776" t="str">
            <v>32117</v>
          </cell>
          <cell r="L19776" t="e">
            <v>#N/A</v>
          </cell>
        </row>
        <row r="19777">
          <cell r="K19777" t="str">
            <v>19736</v>
          </cell>
          <cell r="L19777" t="e">
            <v>#N/A</v>
          </cell>
        </row>
        <row r="19778">
          <cell r="K19778" t="str">
            <v>19736</v>
          </cell>
          <cell r="L19778" t="e">
            <v>#N/A</v>
          </cell>
        </row>
        <row r="19779">
          <cell r="K19779" t="str">
            <v>19736</v>
          </cell>
          <cell r="L19779" t="e">
            <v>#N/A</v>
          </cell>
        </row>
        <row r="19780">
          <cell r="K19780" t="str">
            <v>19736</v>
          </cell>
          <cell r="L19780" t="e">
            <v>#N/A</v>
          </cell>
        </row>
        <row r="19781">
          <cell r="K19781" t="str">
            <v>19736</v>
          </cell>
          <cell r="L19781" t="e">
            <v>#N/A</v>
          </cell>
        </row>
        <row r="19782">
          <cell r="K19782" t="str">
            <v>19736</v>
          </cell>
          <cell r="L19782" t="e">
            <v>#N/A</v>
          </cell>
        </row>
        <row r="19783">
          <cell r="K19783" t="str">
            <v>19736</v>
          </cell>
          <cell r="L19783" t="e">
            <v>#N/A</v>
          </cell>
        </row>
        <row r="19784">
          <cell r="K19784" t="str">
            <v>19736</v>
          </cell>
          <cell r="L19784" t="e">
            <v>#N/A</v>
          </cell>
        </row>
        <row r="19785">
          <cell r="K19785" t="str">
            <v>19736</v>
          </cell>
          <cell r="L19785" t="e">
            <v>#N/A</v>
          </cell>
        </row>
        <row r="19786">
          <cell r="K19786" t="str">
            <v>19736</v>
          </cell>
          <cell r="L19786" t="e">
            <v>#N/A</v>
          </cell>
        </row>
        <row r="19787">
          <cell r="K19787" t="str">
            <v>19736</v>
          </cell>
          <cell r="L19787" t="e">
            <v>#N/A</v>
          </cell>
        </row>
        <row r="19788">
          <cell r="K19788" t="str">
            <v>19736</v>
          </cell>
          <cell r="L19788" t="e">
            <v>#N/A</v>
          </cell>
        </row>
        <row r="19789">
          <cell r="K19789" t="str">
            <v>19736</v>
          </cell>
          <cell r="L19789" t="e">
            <v>#N/A</v>
          </cell>
        </row>
        <row r="19790">
          <cell r="K19790" t="str">
            <v>19736</v>
          </cell>
          <cell r="L19790" t="e">
            <v>#N/A</v>
          </cell>
        </row>
        <row r="19791">
          <cell r="K19791" t="str">
            <v>19736</v>
          </cell>
          <cell r="L19791" t="e">
            <v>#N/A</v>
          </cell>
        </row>
        <row r="19792">
          <cell r="K19792" t="str">
            <v>19736</v>
          </cell>
          <cell r="L19792" t="e">
            <v>#N/A</v>
          </cell>
        </row>
        <row r="19793">
          <cell r="K19793" t="str">
            <v>19736</v>
          </cell>
          <cell r="L19793" t="e">
            <v>#N/A</v>
          </cell>
        </row>
        <row r="19794">
          <cell r="K19794" t="str">
            <v>19736</v>
          </cell>
          <cell r="L19794" t="e">
            <v>#N/A</v>
          </cell>
        </row>
        <row r="19795">
          <cell r="K19795" t="str">
            <v>19736</v>
          </cell>
          <cell r="L19795" t="e">
            <v>#N/A</v>
          </cell>
        </row>
        <row r="19796">
          <cell r="K19796" t="str">
            <v>19736</v>
          </cell>
          <cell r="L19796" t="e">
            <v>#N/A</v>
          </cell>
        </row>
        <row r="19797">
          <cell r="K19797" t="str">
            <v>19736</v>
          </cell>
          <cell r="L19797" t="e">
            <v>#N/A</v>
          </cell>
        </row>
        <row r="19798">
          <cell r="K19798" t="str">
            <v>19736</v>
          </cell>
          <cell r="L19798" t="e">
            <v>#N/A</v>
          </cell>
        </row>
        <row r="19799">
          <cell r="K19799" t="str">
            <v>19736</v>
          </cell>
          <cell r="L19799" t="e">
            <v>#N/A</v>
          </cell>
        </row>
        <row r="19800">
          <cell r="K19800" t="str">
            <v>19736</v>
          </cell>
          <cell r="L19800" t="e">
            <v>#N/A</v>
          </cell>
        </row>
        <row r="19801">
          <cell r="K19801" t="str">
            <v>19736</v>
          </cell>
          <cell r="L19801" t="e">
            <v>#N/A</v>
          </cell>
        </row>
        <row r="19802">
          <cell r="K19802" t="str">
            <v>19736</v>
          </cell>
          <cell r="L19802" t="e">
            <v>#N/A</v>
          </cell>
        </row>
        <row r="19803">
          <cell r="K19803" t="str">
            <v>19736</v>
          </cell>
          <cell r="L19803" t="e">
            <v>#N/A</v>
          </cell>
        </row>
        <row r="19804">
          <cell r="K19804" t="str">
            <v>19736</v>
          </cell>
          <cell r="L19804" t="e">
            <v>#N/A</v>
          </cell>
        </row>
        <row r="19805">
          <cell r="K19805" t="str">
            <v>19736</v>
          </cell>
          <cell r="L19805" t="e">
            <v>#N/A</v>
          </cell>
        </row>
        <row r="19806">
          <cell r="K19806" t="str">
            <v>19736</v>
          </cell>
          <cell r="L19806" t="e">
            <v>#N/A</v>
          </cell>
        </row>
        <row r="19807">
          <cell r="K19807" t="str">
            <v>19878</v>
          </cell>
          <cell r="L19807" t="e">
            <v>#N/A</v>
          </cell>
        </row>
        <row r="19808">
          <cell r="K19808" t="str">
            <v>19878</v>
          </cell>
          <cell r="L19808" t="e">
            <v>#N/A</v>
          </cell>
        </row>
        <row r="19809">
          <cell r="K19809" t="str">
            <v>32117</v>
          </cell>
          <cell r="L19809" t="e">
            <v>#N/A</v>
          </cell>
        </row>
        <row r="19810">
          <cell r="K19810" t="str">
            <v>32117</v>
          </cell>
          <cell r="L19810" t="e">
            <v>#N/A</v>
          </cell>
        </row>
        <row r="19811">
          <cell r="K19811" t="str">
            <v>19736</v>
          </cell>
          <cell r="L19811" t="e">
            <v>#N/A</v>
          </cell>
        </row>
        <row r="19812">
          <cell r="K19812" t="str">
            <v>19736</v>
          </cell>
          <cell r="L19812" t="e">
            <v>#N/A</v>
          </cell>
        </row>
        <row r="19813">
          <cell r="K19813" t="str">
            <v>19736</v>
          </cell>
          <cell r="L19813" t="e">
            <v>#N/A</v>
          </cell>
        </row>
        <row r="19814">
          <cell r="K19814" t="str">
            <v>19736</v>
          </cell>
          <cell r="L19814" t="e">
            <v>#N/A</v>
          </cell>
        </row>
        <row r="19815">
          <cell r="K19815" t="str">
            <v>19736</v>
          </cell>
          <cell r="L19815" t="e">
            <v>#N/A</v>
          </cell>
        </row>
        <row r="19816">
          <cell r="K19816" t="str">
            <v>19736</v>
          </cell>
          <cell r="L19816" t="e">
            <v>#N/A</v>
          </cell>
        </row>
        <row r="19817">
          <cell r="K19817" t="str">
            <v>19736</v>
          </cell>
          <cell r="L19817" t="e">
            <v>#N/A</v>
          </cell>
        </row>
        <row r="19818">
          <cell r="K19818" t="str">
            <v>19736</v>
          </cell>
          <cell r="L19818" t="e">
            <v>#N/A</v>
          </cell>
        </row>
        <row r="19819">
          <cell r="K19819" t="str">
            <v>19736</v>
          </cell>
          <cell r="L19819" t="e">
            <v>#N/A</v>
          </cell>
        </row>
        <row r="19820">
          <cell r="K19820" t="str">
            <v>19736</v>
          </cell>
          <cell r="L19820" t="e">
            <v>#N/A</v>
          </cell>
        </row>
        <row r="19821">
          <cell r="K19821" t="str">
            <v>19736</v>
          </cell>
          <cell r="L19821" t="e">
            <v>#N/A</v>
          </cell>
        </row>
        <row r="19822">
          <cell r="K19822" t="str">
            <v>19736</v>
          </cell>
          <cell r="L19822" t="e">
            <v>#N/A</v>
          </cell>
        </row>
        <row r="19823">
          <cell r="K19823" t="str">
            <v>19736</v>
          </cell>
          <cell r="L19823" t="e">
            <v>#N/A</v>
          </cell>
        </row>
        <row r="19824">
          <cell r="K19824" t="str">
            <v>19736</v>
          </cell>
          <cell r="L19824" t="e">
            <v>#N/A</v>
          </cell>
        </row>
        <row r="19825">
          <cell r="K19825" t="str">
            <v>19736</v>
          </cell>
          <cell r="L19825" t="e">
            <v>#N/A</v>
          </cell>
        </row>
        <row r="19826">
          <cell r="K19826" t="str">
            <v>19736</v>
          </cell>
          <cell r="L19826" t="e">
            <v>#N/A</v>
          </cell>
        </row>
        <row r="19827">
          <cell r="K19827" t="str">
            <v>19736</v>
          </cell>
          <cell r="L19827" t="e">
            <v>#N/A</v>
          </cell>
        </row>
        <row r="19828">
          <cell r="K19828" t="str">
            <v>19736</v>
          </cell>
          <cell r="L19828" t="e">
            <v>#N/A</v>
          </cell>
        </row>
        <row r="19829">
          <cell r="K19829" t="str">
            <v>19736</v>
          </cell>
          <cell r="L19829" t="e">
            <v>#N/A</v>
          </cell>
        </row>
        <row r="19830">
          <cell r="K19830" t="str">
            <v>19736</v>
          </cell>
          <cell r="L19830" t="e">
            <v>#N/A</v>
          </cell>
        </row>
        <row r="19831">
          <cell r="K19831" t="str">
            <v>19736</v>
          </cell>
          <cell r="L19831" t="e">
            <v>#N/A</v>
          </cell>
        </row>
        <row r="19832">
          <cell r="K19832" t="str">
            <v>19736</v>
          </cell>
          <cell r="L19832" t="e">
            <v>#N/A</v>
          </cell>
        </row>
        <row r="19833">
          <cell r="K19833" t="str">
            <v>19736</v>
          </cell>
          <cell r="L19833" t="e">
            <v>#N/A</v>
          </cell>
        </row>
        <row r="19834">
          <cell r="K19834" t="str">
            <v>19736</v>
          </cell>
          <cell r="L19834" t="e">
            <v>#N/A</v>
          </cell>
        </row>
        <row r="19835">
          <cell r="K19835" t="str">
            <v>19736</v>
          </cell>
          <cell r="L19835" t="e">
            <v>#N/A</v>
          </cell>
        </row>
        <row r="19836">
          <cell r="K19836" t="str">
            <v>19736</v>
          </cell>
          <cell r="L19836" t="e">
            <v>#N/A</v>
          </cell>
        </row>
        <row r="19837">
          <cell r="K19837" t="str">
            <v>32117</v>
          </cell>
          <cell r="L19837" t="e">
            <v>#N/A</v>
          </cell>
        </row>
        <row r="19838">
          <cell r="K19838" t="str">
            <v>32117</v>
          </cell>
          <cell r="L19838" t="e">
            <v>#N/A</v>
          </cell>
        </row>
        <row r="19839">
          <cell r="K19839" t="str">
            <v>32117</v>
          </cell>
          <cell r="L19839" t="e">
            <v>#N/A</v>
          </cell>
        </row>
        <row r="19840">
          <cell r="K19840" t="str">
            <v>32117</v>
          </cell>
          <cell r="L19840" t="e">
            <v>#N/A</v>
          </cell>
        </row>
        <row r="19841">
          <cell r="K19841" t="str">
            <v>32117</v>
          </cell>
          <cell r="L19841" t="e">
            <v>#N/A</v>
          </cell>
        </row>
        <row r="19842">
          <cell r="K19842" t="str">
            <v>32117</v>
          </cell>
          <cell r="L19842" t="e">
            <v>#N/A</v>
          </cell>
        </row>
        <row r="19843">
          <cell r="K19843" t="str">
            <v>32117</v>
          </cell>
          <cell r="L19843" t="e">
            <v>#N/A</v>
          </cell>
        </row>
        <row r="19844">
          <cell r="K19844" t="str">
            <v>32117</v>
          </cell>
          <cell r="L19844" t="e">
            <v>#N/A</v>
          </cell>
        </row>
        <row r="19845">
          <cell r="K19845" t="str">
            <v>32117</v>
          </cell>
          <cell r="L19845" t="e">
            <v>#N/A</v>
          </cell>
        </row>
        <row r="19846">
          <cell r="K19846" t="str">
            <v>32117</v>
          </cell>
          <cell r="L19846" t="e">
            <v>#N/A</v>
          </cell>
        </row>
        <row r="19847">
          <cell r="L19847" t="e">
            <v>#N/A</v>
          </cell>
        </row>
        <row r="19848">
          <cell r="L19848" t="e">
            <v>#N/A</v>
          </cell>
        </row>
        <row r="19849">
          <cell r="L19849" t="e">
            <v>#N/A</v>
          </cell>
        </row>
        <row r="19850">
          <cell r="L19850" t="e">
            <v>#N/A</v>
          </cell>
        </row>
        <row r="19851">
          <cell r="K19851" t="str">
            <v>19127</v>
          </cell>
          <cell r="L19851" t="e">
            <v>#N/A</v>
          </cell>
        </row>
        <row r="19852">
          <cell r="K19852" t="str">
            <v>19127</v>
          </cell>
          <cell r="L19852" t="e">
            <v>#N/A</v>
          </cell>
        </row>
        <row r="19853">
          <cell r="K19853" t="str">
            <v>19127</v>
          </cell>
          <cell r="L19853" t="e">
            <v>#N/A</v>
          </cell>
        </row>
        <row r="19854">
          <cell r="K19854" t="str">
            <v>19842</v>
          </cell>
          <cell r="L19854" t="e">
            <v>#N/A</v>
          </cell>
        </row>
        <row r="19855">
          <cell r="K19855" t="str">
            <v>19842</v>
          </cell>
          <cell r="L19855" t="e">
            <v>#N/A</v>
          </cell>
        </row>
        <row r="19856">
          <cell r="K19856" t="str">
            <v>19842</v>
          </cell>
          <cell r="L19856" t="e">
            <v>#N/A</v>
          </cell>
        </row>
        <row r="19857">
          <cell r="K19857" t="str">
            <v>19842</v>
          </cell>
          <cell r="L19857" t="e">
            <v>#N/A</v>
          </cell>
        </row>
        <row r="19858">
          <cell r="K19858" t="str">
            <v>19842</v>
          </cell>
          <cell r="L19858" t="e">
            <v>#N/A</v>
          </cell>
        </row>
        <row r="19859">
          <cell r="K19859" t="str">
            <v>19842</v>
          </cell>
          <cell r="L19859" t="e">
            <v>#N/A</v>
          </cell>
        </row>
        <row r="19860">
          <cell r="K19860" t="str">
            <v>19593</v>
          </cell>
          <cell r="L19860" t="e">
            <v>#N/A</v>
          </cell>
        </row>
        <row r="19861">
          <cell r="K19861" t="str">
            <v>19593</v>
          </cell>
          <cell r="L19861" t="e">
            <v>#N/A</v>
          </cell>
        </row>
        <row r="19862">
          <cell r="K19862" t="str">
            <v>19593</v>
          </cell>
          <cell r="L19862" t="e">
            <v>#N/A</v>
          </cell>
        </row>
        <row r="19863">
          <cell r="K19863" t="str">
            <v>19593</v>
          </cell>
          <cell r="L19863" t="e">
            <v>#N/A</v>
          </cell>
        </row>
        <row r="19864">
          <cell r="K19864" t="str">
            <v>19593</v>
          </cell>
          <cell r="L19864" t="e">
            <v>#N/A</v>
          </cell>
        </row>
        <row r="19865">
          <cell r="K19865" t="str">
            <v>19593</v>
          </cell>
          <cell r="L19865" t="e">
            <v>#N/A</v>
          </cell>
        </row>
        <row r="19866">
          <cell r="K19866" t="str">
            <v>19593</v>
          </cell>
          <cell r="L19866" t="e">
            <v>#N/A</v>
          </cell>
        </row>
        <row r="19867">
          <cell r="K19867" t="str">
            <v>19593</v>
          </cell>
          <cell r="L19867" t="e">
            <v>#N/A</v>
          </cell>
        </row>
        <row r="19868">
          <cell r="K19868" t="str">
            <v>19593</v>
          </cell>
          <cell r="L19868" t="e">
            <v>#N/A</v>
          </cell>
        </row>
        <row r="19869">
          <cell r="K19869" t="str">
            <v>19260</v>
          </cell>
          <cell r="L19869" t="e">
            <v>#N/A</v>
          </cell>
        </row>
        <row r="19870">
          <cell r="K19870" t="str">
            <v>19260</v>
          </cell>
          <cell r="L19870" t="e">
            <v>#N/A</v>
          </cell>
        </row>
        <row r="19871">
          <cell r="K19871" t="str">
            <v>19260</v>
          </cell>
          <cell r="L19871" t="e">
            <v>#N/A</v>
          </cell>
        </row>
        <row r="19872">
          <cell r="K19872" t="str">
            <v>19260</v>
          </cell>
          <cell r="L19872" t="e">
            <v>#N/A</v>
          </cell>
        </row>
        <row r="19873">
          <cell r="K19873" t="str">
            <v>19260</v>
          </cell>
          <cell r="L19873" t="e">
            <v>#N/A</v>
          </cell>
        </row>
        <row r="19874">
          <cell r="K19874" t="str">
            <v>19260</v>
          </cell>
          <cell r="L19874" t="e">
            <v>#N/A</v>
          </cell>
        </row>
        <row r="19875">
          <cell r="K19875" t="str">
            <v>19260</v>
          </cell>
          <cell r="L19875" t="e">
            <v>#N/A</v>
          </cell>
        </row>
        <row r="19876">
          <cell r="K19876" t="str">
            <v>19260</v>
          </cell>
          <cell r="L19876" t="e">
            <v>#N/A</v>
          </cell>
        </row>
        <row r="19877">
          <cell r="K19877" t="str">
            <v>19260</v>
          </cell>
          <cell r="L19877" t="e">
            <v>#N/A</v>
          </cell>
        </row>
        <row r="19878">
          <cell r="L19878" t="e">
            <v>#N/A</v>
          </cell>
        </row>
        <row r="19879">
          <cell r="L19879" t="e">
            <v>#N/A</v>
          </cell>
        </row>
        <row r="19880">
          <cell r="K19880" t="str">
            <v>19260</v>
          </cell>
          <cell r="L19880" t="e">
            <v>#N/A</v>
          </cell>
        </row>
        <row r="19881">
          <cell r="K19881" t="str">
            <v>19260</v>
          </cell>
          <cell r="L19881" t="e">
            <v>#N/A</v>
          </cell>
        </row>
        <row r="19882">
          <cell r="K19882" t="str">
            <v>19260</v>
          </cell>
          <cell r="L19882" t="e">
            <v>#N/A</v>
          </cell>
        </row>
        <row r="19883">
          <cell r="L19883" t="e">
            <v>#N/A</v>
          </cell>
        </row>
        <row r="19884">
          <cell r="L19884" t="e">
            <v>#N/A</v>
          </cell>
        </row>
        <row r="19885">
          <cell r="L19885" t="e">
            <v>#N/A</v>
          </cell>
        </row>
        <row r="19886">
          <cell r="L19886" t="e">
            <v>#N/A</v>
          </cell>
        </row>
        <row r="19887">
          <cell r="L19887" t="e">
            <v>#N/A</v>
          </cell>
        </row>
        <row r="19888">
          <cell r="L19888" t="e">
            <v>#N/A</v>
          </cell>
        </row>
        <row r="19889">
          <cell r="K19889" t="str">
            <v>19400</v>
          </cell>
          <cell r="L19889" t="e">
            <v>#N/A</v>
          </cell>
        </row>
        <row r="19890">
          <cell r="K19890" t="str">
            <v>19400</v>
          </cell>
          <cell r="L19890" t="e">
            <v>#N/A</v>
          </cell>
        </row>
        <row r="19891">
          <cell r="K19891" t="str">
            <v>19400</v>
          </cell>
          <cell r="L19891" t="e">
            <v>#N/A</v>
          </cell>
        </row>
        <row r="19892">
          <cell r="K19892" t="str">
            <v>19400</v>
          </cell>
          <cell r="L19892" t="e">
            <v>#N/A</v>
          </cell>
        </row>
        <row r="19893">
          <cell r="K19893" t="str">
            <v>19400</v>
          </cell>
          <cell r="L19893" t="e">
            <v>#N/A</v>
          </cell>
        </row>
        <row r="19894">
          <cell r="K19894" t="str">
            <v>19400</v>
          </cell>
          <cell r="L19894" t="e">
            <v>#N/A</v>
          </cell>
        </row>
        <row r="19895">
          <cell r="K19895" t="str">
            <v>19399</v>
          </cell>
          <cell r="L19895" t="str">
            <v>HEMOCLASIFICACION FACTOR RH [FACTOR D] POR MICROTECNICA</v>
          </cell>
        </row>
        <row r="19896">
          <cell r="K19896" t="str">
            <v>19399</v>
          </cell>
          <cell r="L19896" t="str">
            <v>HEMOCLASIFICACION FACTOR RH [FACTOR D] POR MICROTECNICA</v>
          </cell>
        </row>
        <row r="19897">
          <cell r="K19897" t="str">
            <v>19399</v>
          </cell>
          <cell r="L19897" t="str">
            <v>HEMOCLASIFICACION FACTOR RH [FACTOR D] POR MICROTECNICA</v>
          </cell>
        </row>
        <row r="19898">
          <cell r="K19898" t="str">
            <v>19399</v>
          </cell>
          <cell r="L19898" t="e">
            <v>#N/A</v>
          </cell>
        </row>
        <row r="19899">
          <cell r="K19899" t="str">
            <v>19399</v>
          </cell>
          <cell r="L19899" t="e">
            <v>#N/A</v>
          </cell>
        </row>
        <row r="19900">
          <cell r="K19900" t="str">
            <v>19399</v>
          </cell>
          <cell r="L19900" t="e">
            <v>#N/A</v>
          </cell>
        </row>
        <row r="19901">
          <cell r="K19901" t="str">
            <v>19510</v>
          </cell>
          <cell r="L19901" t="e">
            <v>#N/A</v>
          </cell>
        </row>
        <row r="19902">
          <cell r="K19902" t="str">
            <v>19510</v>
          </cell>
          <cell r="L19902" t="e">
            <v>#N/A</v>
          </cell>
        </row>
        <row r="19903">
          <cell r="K19903" t="str">
            <v>19510</v>
          </cell>
          <cell r="L19903" t="e">
            <v>#N/A</v>
          </cell>
        </row>
        <row r="19904">
          <cell r="K19904" t="str">
            <v>19510</v>
          </cell>
          <cell r="L19904" t="e">
            <v>#N/A</v>
          </cell>
        </row>
        <row r="19905">
          <cell r="K19905" t="str">
            <v>19510</v>
          </cell>
          <cell r="L19905" t="e">
            <v>#N/A</v>
          </cell>
        </row>
        <row r="19906">
          <cell r="K19906" t="str">
            <v>19510</v>
          </cell>
          <cell r="L19906" t="e">
            <v>#N/A</v>
          </cell>
        </row>
        <row r="19907">
          <cell r="K19907" t="str">
            <v>19511</v>
          </cell>
          <cell r="L19907" t="e">
            <v>#N/A</v>
          </cell>
        </row>
        <row r="19908">
          <cell r="K19908" t="str">
            <v>19511</v>
          </cell>
          <cell r="L19908" t="e">
            <v>#N/A</v>
          </cell>
        </row>
        <row r="19909">
          <cell r="K19909" t="str">
            <v>19511</v>
          </cell>
          <cell r="L19909" t="e">
            <v>#N/A</v>
          </cell>
        </row>
        <row r="19910">
          <cell r="K19910" t="str">
            <v>19511</v>
          </cell>
          <cell r="L19910" t="e">
            <v>#N/A</v>
          </cell>
        </row>
        <row r="19911">
          <cell r="K19911" t="str">
            <v>19511</v>
          </cell>
          <cell r="L19911" t="e">
            <v>#N/A</v>
          </cell>
        </row>
        <row r="19912">
          <cell r="K19912" t="str">
            <v>19511</v>
          </cell>
          <cell r="L19912" t="e">
            <v>#N/A</v>
          </cell>
        </row>
        <row r="19913">
          <cell r="K19913" t="str">
            <v>19829</v>
          </cell>
          <cell r="L19913" t="e">
            <v>#N/A</v>
          </cell>
        </row>
        <row r="19914">
          <cell r="K19914" t="str">
            <v>19829</v>
          </cell>
          <cell r="L19914" t="e">
            <v>#N/A</v>
          </cell>
        </row>
        <row r="19915">
          <cell r="K19915" t="str">
            <v>19829</v>
          </cell>
          <cell r="L19915" t="e">
            <v>#N/A</v>
          </cell>
        </row>
        <row r="19916">
          <cell r="K19916" t="str">
            <v>19828</v>
          </cell>
          <cell r="L19916" t="e">
            <v>#N/A</v>
          </cell>
        </row>
        <row r="19917">
          <cell r="K19917" t="str">
            <v>19828</v>
          </cell>
          <cell r="L19917" t="e">
            <v>#N/A</v>
          </cell>
        </row>
        <row r="19918">
          <cell r="K19918" t="str">
            <v>19828</v>
          </cell>
          <cell r="L19918" t="e">
            <v>#N/A</v>
          </cell>
        </row>
        <row r="19919">
          <cell r="L19919" t="e">
            <v>#N/A</v>
          </cell>
        </row>
        <row r="19920">
          <cell r="L19920" t="e">
            <v>#N/A</v>
          </cell>
        </row>
        <row r="19921">
          <cell r="L19921" t="e">
            <v>#N/A</v>
          </cell>
        </row>
        <row r="19922">
          <cell r="K19922" t="str">
            <v>19399</v>
          </cell>
          <cell r="L19922" t="e">
            <v>#N/A</v>
          </cell>
        </row>
        <row r="19923">
          <cell r="K19923" t="str">
            <v>19399</v>
          </cell>
          <cell r="L19923" t="e">
            <v>#N/A</v>
          </cell>
        </row>
        <row r="19924">
          <cell r="K19924" t="str">
            <v>19399</v>
          </cell>
          <cell r="L19924" t="e">
            <v>#N/A</v>
          </cell>
        </row>
        <row r="19925">
          <cell r="K19925" t="str">
            <v>19419</v>
          </cell>
          <cell r="L19925" t="e">
            <v>#N/A</v>
          </cell>
        </row>
        <row r="19926">
          <cell r="K19926" t="str">
            <v>19419</v>
          </cell>
          <cell r="L19926" t="e">
            <v>#N/A</v>
          </cell>
        </row>
        <row r="19927">
          <cell r="K19927" t="str">
            <v>19419</v>
          </cell>
          <cell r="L19927" t="e">
            <v>#N/A</v>
          </cell>
        </row>
        <row r="19928">
          <cell r="K19928" t="str">
            <v>19419</v>
          </cell>
          <cell r="L19928" t="e">
            <v>#N/A</v>
          </cell>
        </row>
        <row r="19929">
          <cell r="K19929" t="str">
            <v>19419</v>
          </cell>
          <cell r="L19929" t="e">
            <v>#N/A</v>
          </cell>
        </row>
        <row r="19930">
          <cell r="K19930" t="str">
            <v>19419</v>
          </cell>
          <cell r="L19930" t="e">
            <v>#N/A</v>
          </cell>
        </row>
        <row r="19931">
          <cell r="L19931" t="e">
            <v>#N/A</v>
          </cell>
        </row>
        <row r="19932">
          <cell r="L19932" t="e">
            <v>#N/A</v>
          </cell>
        </row>
        <row r="19933">
          <cell r="L19933" t="e">
            <v>#N/A</v>
          </cell>
        </row>
        <row r="19934">
          <cell r="L19934" t="e">
            <v>#N/A</v>
          </cell>
        </row>
        <row r="19935">
          <cell r="L19935" t="e">
            <v>#N/A</v>
          </cell>
        </row>
        <row r="19936">
          <cell r="L19936" t="e">
            <v>#N/A</v>
          </cell>
        </row>
        <row r="19937">
          <cell r="L19937" t="e">
            <v>#N/A</v>
          </cell>
        </row>
        <row r="19938">
          <cell r="L19938" t="e">
            <v>#N/A</v>
          </cell>
        </row>
        <row r="19939">
          <cell r="K19939" t="str">
            <v>19829</v>
          </cell>
          <cell r="L19939" t="e">
            <v>#N/A</v>
          </cell>
        </row>
        <row r="19940">
          <cell r="K19940" t="str">
            <v>19829</v>
          </cell>
          <cell r="L19940" t="e">
            <v>#N/A</v>
          </cell>
        </row>
        <row r="19941">
          <cell r="K19941" t="str">
            <v>19829</v>
          </cell>
          <cell r="L19941" t="e">
            <v>#N/A</v>
          </cell>
        </row>
        <row r="19942">
          <cell r="K19942" t="str">
            <v>19828</v>
          </cell>
          <cell r="L19942" t="e">
            <v>#N/A</v>
          </cell>
        </row>
        <row r="19943">
          <cell r="K19943" t="str">
            <v>19828</v>
          </cell>
          <cell r="L19943" t="e">
            <v>#N/A</v>
          </cell>
        </row>
        <row r="19944">
          <cell r="K19944" t="str">
            <v>19828</v>
          </cell>
          <cell r="L19944" t="e">
            <v>#N/A</v>
          </cell>
        </row>
        <row r="19945">
          <cell r="K19945" t="str">
            <v>19829</v>
          </cell>
          <cell r="L19945" t="e">
            <v>#N/A</v>
          </cell>
        </row>
        <row r="19946">
          <cell r="K19946" t="str">
            <v>19829</v>
          </cell>
          <cell r="L19946" t="e">
            <v>#N/A</v>
          </cell>
        </row>
        <row r="19947">
          <cell r="K19947" t="str">
            <v>19829</v>
          </cell>
          <cell r="L19947" t="e">
            <v>#N/A</v>
          </cell>
        </row>
        <row r="19948">
          <cell r="K19948" t="str">
            <v>19614</v>
          </cell>
          <cell r="L19948" t="e">
            <v>#N/A</v>
          </cell>
        </row>
        <row r="19949">
          <cell r="K19949" t="str">
            <v>19614</v>
          </cell>
          <cell r="L19949" t="e">
            <v>#N/A</v>
          </cell>
        </row>
        <row r="19950">
          <cell r="K19950" t="str">
            <v>19614</v>
          </cell>
          <cell r="L19950" t="e">
            <v>#N/A</v>
          </cell>
        </row>
        <row r="19951">
          <cell r="K19951" t="str">
            <v>19614</v>
          </cell>
          <cell r="L19951" t="e">
            <v>#N/A</v>
          </cell>
        </row>
        <row r="19952">
          <cell r="K19952" t="str">
            <v>19614</v>
          </cell>
          <cell r="L19952" t="e">
            <v>#N/A</v>
          </cell>
        </row>
        <row r="19953">
          <cell r="K19953" t="str">
            <v>19614</v>
          </cell>
          <cell r="L19953" t="e">
            <v>#N/A</v>
          </cell>
        </row>
        <row r="19954">
          <cell r="K19954" t="str">
            <v>19614</v>
          </cell>
          <cell r="L19954" t="e">
            <v>#N/A</v>
          </cell>
        </row>
        <row r="19955">
          <cell r="K19955" t="str">
            <v>19614</v>
          </cell>
          <cell r="L19955" t="e">
            <v>#N/A</v>
          </cell>
        </row>
        <row r="19956">
          <cell r="K19956" t="str">
            <v>19614</v>
          </cell>
          <cell r="L19956" t="e">
            <v>#N/A</v>
          </cell>
        </row>
        <row r="19957">
          <cell r="K19957" t="str">
            <v>19614</v>
          </cell>
          <cell r="L19957" t="e">
            <v>#N/A</v>
          </cell>
        </row>
        <row r="19958">
          <cell r="K19958" t="str">
            <v>19614</v>
          </cell>
          <cell r="L19958" t="e">
            <v>#N/A</v>
          </cell>
        </row>
        <row r="19959">
          <cell r="K19959" t="str">
            <v>19614</v>
          </cell>
          <cell r="L19959" t="e">
            <v>#N/A</v>
          </cell>
        </row>
        <row r="19960">
          <cell r="L19960" t="e">
            <v>#N/A</v>
          </cell>
        </row>
        <row r="19961">
          <cell r="L19961" t="e">
            <v>#N/A</v>
          </cell>
        </row>
        <row r="19962">
          <cell r="L19962" t="e">
            <v>#N/A</v>
          </cell>
        </row>
        <row r="19963">
          <cell r="L19963" t="e">
            <v>#N/A</v>
          </cell>
        </row>
        <row r="19964">
          <cell r="L19964" t="e">
            <v>#N/A</v>
          </cell>
        </row>
        <row r="19965">
          <cell r="L19965" t="e">
            <v>#N/A</v>
          </cell>
        </row>
        <row r="19966">
          <cell r="K19966" t="str">
            <v>30108</v>
          </cell>
          <cell r="L19966" t="e">
            <v>#N/A</v>
          </cell>
        </row>
        <row r="19967">
          <cell r="K19967" t="str">
            <v>30102</v>
          </cell>
          <cell r="L19967" t="e">
            <v>#N/A</v>
          </cell>
        </row>
        <row r="19968">
          <cell r="K19968" t="str">
            <v>30102</v>
          </cell>
          <cell r="L19968" t="e">
            <v>#N/A</v>
          </cell>
        </row>
        <row r="19969">
          <cell r="K19969" t="str">
            <v>30101</v>
          </cell>
          <cell r="L19969" t="e">
            <v>#N/A</v>
          </cell>
        </row>
        <row r="19970">
          <cell r="K19970" t="str">
            <v>30104</v>
          </cell>
          <cell r="L19970" t="e">
            <v>#N/A</v>
          </cell>
        </row>
        <row r="19971">
          <cell r="K19971" t="str">
            <v>30105</v>
          </cell>
          <cell r="L19971" t="e">
            <v>#N/A</v>
          </cell>
        </row>
        <row r="19972">
          <cell r="K19972" t="str">
            <v>30111</v>
          </cell>
          <cell r="L19972" t="e">
            <v>#N/A</v>
          </cell>
        </row>
        <row r="19973">
          <cell r="K19973" t="str">
            <v>30103</v>
          </cell>
          <cell r="L19973" t="e">
            <v>#N/A</v>
          </cell>
        </row>
        <row r="19974">
          <cell r="K19974" t="str">
            <v>30106</v>
          </cell>
          <cell r="L19974" t="e">
            <v>#N/A</v>
          </cell>
        </row>
        <row r="19975">
          <cell r="K19975" t="str">
            <v>30111</v>
          </cell>
          <cell r="L19975" t="e">
            <v>#N/A</v>
          </cell>
        </row>
        <row r="19976">
          <cell r="K19976" t="str">
            <v>30102</v>
          </cell>
          <cell r="L19976" t="e">
            <v>#N/A</v>
          </cell>
        </row>
        <row r="19977">
          <cell r="K19977" t="str">
            <v>30102</v>
          </cell>
          <cell r="L19977" t="e">
            <v>#N/A</v>
          </cell>
        </row>
        <row r="19978">
          <cell r="K19978" t="str">
            <v>30106</v>
          </cell>
          <cell r="L19978" t="e">
            <v>#N/A</v>
          </cell>
        </row>
        <row r="19979">
          <cell r="K19979" t="str">
            <v>30104</v>
          </cell>
          <cell r="L19979" t="e">
            <v>#N/A</v>
          </cell>
        </row>
        <row r="19980">
          <cell r="K19980" t="str">
            <v>30104</v>
          </cell>
          <cell r="L19980" t="e">
            <v>#N/A</v>
          </cell>
        </row>
        <row r="19981">
          <cell r="L19981" t="e">
            <v>#N/A</v>
          </cell>
        </row>
        <row r="19982">
          <cell r="K19982" t="str">
            <v>30107</v>
          </cell>
          <cell r="L19982" t="e">
            <v>#N/A</v>
          </cell>
        </row>
        <row r="19983">
          <cell r="L19983" t="e">
            <v>#N/A</v>
          </cell>
        </row>
        <row r="19984">
          <cell r="L19984" t="e">
            <v>#N/A</v>
          </cell>
        </row>
        <row r="19985">
          <cell r="L19985" t="e">
            <v>#N/A</v>
          </cell>
        </row>
        <row r="19986">
          <cell r="L19986" t="e">
            <v>#N/A</v>
          </cell>
        </row>
        <row r="19987">
          <cell r="L19987" t="e">
            <v>#N/A</v>
          </cell>
        </row>
        <row r="19988">
          <cell r="K19988" t="str">
            <v>30107</v>
          </cell>
          <cell r="L19988" t="e">
            <v>#N/A</v>
          </cell>
        </row>
        <row r="19989">
          <cell r="K19989" t="str">
            <v>30112</v>
          </cell>
          <cell r="L19989" t="e">
            <v>#N/A</v>
          </cell>
        </row>
        <row r="19990">
          <cell r="K19990" t="str">
            <v>30107</v>
          </cell>
          <cell r="L19990" t="e">
            <v>#N/A</v>
          </cell>
        </row>
        <row r="19991">
          <cell r="K19991" t="str">
            <v>30107</v>
          </cell>
          <cell r="L19991" t="e">
            <v>#N/A</v>
          </cell>
        </row>
        <row r="19992">
          <cell r="K19992" t="str">
            <v>30107</v>
          </cell>
          <cell r="L19992" t="e">
            <v>#N/A</v>
          </cell>
        </row>
        <row r="19993">
          <cell r="K19993" t="str">
            <v>30107</v>
          </cell>
          <cell r="L19993" t="e">
            <v>#N/A</v>
          </cell>
        </row>
        <row r="19994">
          <cell r="K19994" t="str">
            <v>30107</v>
          </cell>
          <cell r="L19994" t="e">
            <v>#N/A</v>
          </cell>
        </row>
        <row r="19995">
          <cell r="K19995" t="str">
            <v>32117</v>
          </cell>
          <cell r="L19995" t="e">
            <v>#N/A</v>
          </cell>
        </row>
        <row r="19996">
          <cell r="K19996" t="str">
            <v>32117</v>
          </cell>
          <cell r="L19996" t="e">
            <v>#N/A</v>
          </cell>
        </row>
        <row r="19997">
          <cell r="K19997" t="str">
            <v>30201</v>
          </cell>
          <cell r="L19997" t="e">
            <v>#N/A</v>
          </cell>
        </row>
        <row r="19998">
          <cell r="K19998" t="str">
            <v>30202</v>
          </cell>
          <cell r="L19998" t="e">
            <v>#N/A</v>
          </cell>
        </row>
        <row r="19999">
          <cell r="K19999" t="str">
            <v>30201</v>
          </cell>
          <cell r="L19999" t="e">
            <v>#N/A</v>
          </cell>
        </row>
        <row r="20000">
          <cell r="K20000" t="str">
            <v>30203</v>
          </cell>
          <cell r="L20000" t="e">
            <v>#N/A</v>
          </cell>
        </row>
        <row r="20001">
          <cell r="K20001" t="str">
            <v>30201</v>
          </cell>
          <cell r="L20001" t="e">
            <v>#N/A</v>
          </cell>
        </row>
        <row r="20002">
          <cell r="K20002" t="str">
            <v>30205</v>
          </cell>
          <cell r="L20002" t="e">
            <v>#N/A</v>
          </cell>
        </row>
        <row r="20003">
          <cell r="K20003" t="str">
            <v>30205</v>
          </cell>
          <cell r="L20003" t="e">
            <v>#N/A</v>
          </cell>
        </row>
        <row r="20004">
          <cell r="K20004" t="str">
            <v>30108</v>
          </cell>
          <cell r="L20004" t="e">
            <v>#N/A</v>
          </cell>
        </row>
        <row r="20005">
          <cell r="K20005" t="str">
            <v>30108</v>
          </cell>
          <cell r="L20005" t="e">
            <v>#N/A</v>
          </cell>
        </row>
        <row r="20006">
          <cell r="K20006" t="str">
            <v>30108</v>
          </cell>
          <cell r="L20006" t="e">
            <v>#N/A</v>
          </cell>
        </row>
        <row r="20007">
          <cell r="K20007" t="str">
            <v>30108</v>
          </cell>
          <cell r="L20007" t="e">
            <v>#N/A</v>
          </cell>
        </row>
        <row r="20008">
          <cell r="K20008" t="str">
            <v>30108</v>
          </cell>
          <cell r="L20008" t="e">
            <v>#N/A</v>
          </cell>
        </row>
        <row r="20009">
          <cell r="K20009" t="str">
            <v>30108</v>
          </cell>
          <cell r="L20009" t="e">
            <v>#N/A</v>
          </cell>
        </row>
        <row r="20010">
          <cell r="K20010" t="str">
            <v>30108</v>
          </cell>
          <cell r="L20010" t="e">
            <v>#N/A</v>
          </cell>
        </row>
        <row r="20011">
          <cell r="K20011" t="str">
            <v>30108</v>
          </cell>
          <cell r="L20011" t="e">
            <v>#N/A</v>
          </cell>
        </row>
        <row r="20012">
          <cell r="K20012" t="str">
            <v>30108</v>
          </cell>
          <cell r="L20012" t="e">
            <v>#N/A</v>
          </cell>
        </row>
        <row r="20013">
          <cell r="K20013" t="str">
            <v>30108</v>
          </cell>
          <cell r="L20013" t="e">
            <v>#N/A</v>
          </cell>
        </row>
        <row r="20014">
          <cell r="K20014" t="str">
            <v>30108</v>
          </cell>
          <cell r="L20014" t="e">
            <v>#N/A</v>
          </cell>
        </row>
        <row r="20015">
          <cell r="K20015" t="str">
            <v>30108</v>
          </cell>
          <cell r="L20015" t="e">
            <v>#N/A</v>
          </cell>
        </row>
        <row r="20016">
          <cell r="K20016" t="str">
            <v>30108</v>
          </cell>
          <cell r="L20016" t="e">
            <v>#N/A</v>
          </cell>
        </row>
        <row r="20017">
          <cell r="K20017" t="str">
            <v>30108</v>
          </cell>
          <cell r="L20017" t="e">
            <v>#N/A</v>
          </cell>
        </row>
        <row r="20018">
          <cell r="K20018" t="str">
            <v>30108</v>
          </cell>
          <cell r="L20018" t="e">
            <v>#N/A</v>
          </cell>
        </row>
        <row r="20019">
          <cell r="K20019" t="str">
            <v>30108</v>
          </cell>
          <cell r="L20019" t="e">
            <v>#N/A</v>
          </cell>
        </row>
        <row r="20020">
          <cell r="K20020" t="str">
            <v>30108</v>
          </cell>
          <cell r="L20020" t="e">
            <v>#N/A</v>
          </cell>
        </row>
        <row r="20021">
          <cell r="K20021" t="str">
            <v>30108</v>
          </cell>
          <cell r="L20021" t="e">
            <v>#N/A</v>
          </cell>
        </row>
        <row r="20022">
          <cell r="K20022" t="str">
            <v>30108</v>
          </cell>
          <cell r="L20022" t="e">
            <v>#N/A</v>
          </cell>
        </row>
        <row r="20023">
          <cell r="K20023" t="str">
            <v>30108</v>
          </cell>
          <cell r="L20023" t="e">
            <v>#N/A</v>
          </cell>
        </row>
        <row r="20024">
          <cell r="K20024" t="str">
            <v>30108</v>
          </cell>
          <cell r="L20024" t="e">
            <v>#N/A</v>
          </cell>
        </row>
        <row r="20025">
          <cell r="K20025" t="str">
            <v>30108</v>
          </cell>
          <cell r="L20025" t="e">
            <v>#N/A</v>
          </cell>
        </row>
        <row r="20026">
          <cell r="K20026" t="str">
            <v>30108</v>
          </cell>
          <cell r="L20026" t="e">
            <v>#N/A</v>
          </cell>
        </row>
        <row r="20027">
          <cell r="K20027" t="str">
            <v>30108</v>
          </cell>
          <cell r="L20027" t="e">
            <v>#N/A</v>
          </cell>
        </row>
        <row r="20028">
          <cell r="K20028" t="str">
            <v>30108</v>
          </cell>
          <cell r="L20028" t="e">
            <v>#N/A</v>
          </cell>
        </row>
        <row r="20029">
          <cell r="K20029" t="str">
            <v>30108</v>
          </cell>
          <cell r="L20029" t="e">
            <v>#N/A</v>
          </cell>
        </row>
        <row r="20030">
          <cell r="K20030" t="str">
            <v>30108</v>
          </cell>
          <cell r="L20030" t="e">
            <v>#N/A</v>
          </cell>
        </row>
        <row r="20031">
          <cell r="K20031" t="str">
            <v>30201</v>
          </cell>
          <cell r="L20031" t="e">
            <v>#N/A</v>
          </cell>
        </row>
        <row r="20032">
          <cell r="K20032" t="str">
            <v>30201</v>
          </cell>
          <cell r="L20032" t="e">
            <v>#N/A</v>
          </cell>
        </row>
        <row r="20033">
          <cell r="K20033" t="str">
            <v>30201</v>
          </cell>
          <cell r="L20033" t="e">
            <v>#N/A</v>
          </cell>
        </row>
        <row r="20034">
          <cell r="K20034" t="str">
            <v>30201</v>
          </cell>
          <cell r="L20034" t="e">
            <v>#N/A</v>
          </cell>
        </row>
        <row r="20035">
          <cell r="K20035" t="str">
            <v>30201</v>
          </cell>
          <cell r="L20035" t="e">
            <v>#N/A</v>
          </cell>
        </row>
        <row r="20036">
          <cell r="K20036" t="str">
            <v>30201</v>
          </cell>
          <cell r="L20036" t="e">
            <v>#N/A</v>
          </cell>
        </row>
        <row r="20037">
          <cell r="K20037" t="str">
            <v>30201</v>
          </cell>
          <cell r="L20037" t="e">
            <v>#N/A</v>
          </cell>
        </row>
        <row r="20038">
          <cell r="K20038" t="str">
            <v>30201</v>
          </cell>
          <cell r="L20038" t="e">
            <v>#N/A</v>
          </cell>
        </row>
        <row r="20039">
          <cell r="K20039" t="str">
            <v>30201</v>
          </cell>
          <cell r="L20039" t="e">
            <v>#N/A</v>
          </cell>
        </row>
        <row r="20040">
          <cell r="K20040" t="str">
            <v>30201</v>
          </cell>
          <cell r="L20040" t="e">
            <v>#N/A</v>
          </cell>
        </row>
        <row r="20041">
          <cell r="K20041" t="str">
            <v>30201</v>
          </cell>
          <cell r="L20041" t="e">
            <v>#N/A</v>
          </cell>
        </row>
        <row r="20042">
          <cell r="K20042" t="str">
            <v>30201</v>
          </cell>
          <cell r="L20042" t="e">
            <v>#N/A</v>
          </cell>
        </row>
        <row r="20043">
          <cell r="K20043" t="str">
            <v>30201</v>
          </cell>
          <cell r="L20043" t="e">
            <v>#N/A</v>
          </cell>
        </row>
        <row r="20044">
          <cell r="K20044" t="str">
            <v>30201</v>
          </cell>
          <cell r="L20044" t="e">
            <v>#N/A</v>
          </cell>
        </row>
        <row r="20045">
          <cell r="K20045" t="str">
            <v>30201</v>
          </cell>
          <cell r="L20045" t="e">
            <v>#N/A</v>
          </cell>
        </row>
        <row r="20046">
          <cell r="K20046" t="str">
            <v>30201</v>
          </cell>
          <cell r="L20046" t="e">
            <v>#N/A</v>
          </cell>
        </row>
        <row r="20047">
          <cell r="K20047" t="str">
            <v>30201</v>
          </cell>
          <cell r="L20047" t="e">
            <v>#N/A</v>
          </cell>
        </row>
        <row r="20048">
          <cell r="K20048" t="str">
            <v>30201</v>
          </cell>
          <cell r="L20048" t="e">
            <v>#N/A</v>
          </cell>
        </row>
        <row r="20049">
          <cell r="K20049" t="str">
            <v>30201</v>
          </cell>
          <cell r="L20049" t="e">
            <v>#N/A</v>
          </cell>
        </row>
        <row r="20050">
          <cell r="K20050" t="str">
            <v>30201</v>
          </cell>
          <cell r="L20050" t="e">
            <v>#N/A</v>
          </cell>
        </row>
        <row r="20051">
          <cell r="K20051" t="str">
            <v>30201</v>
          </cell>
          <cell r="L20051" t="e">
            <v>#N/A</v>
          </cell>
        </row>
        <row r="20052">
          <cell r="K20052" t="str">
            <v>30201</v>
          </cell>
          <cell r="L20052" t="e">
            <v>#N/A</v>
          </cell>
        </row>
        <row r="20053">
          <cell r="K20053" t="str">
            <v>30201</v>
          </cell>
          <cell r="L20053" t="e">
            <v>#N/A</v>
          </cell>
        </row>
        <row r="20054">
          <cell r="K20054" t="str">
            <v>30201</v>
          </cell>
          <cell r="L20054" t="e">
            <v>#N/A</v>
          </cell>
        </row>
        <row r="20055">
          <cell r="K20055" t="str">
            <v>30201</v>
          </cell>
          <cell r="L20055" t="e">
            <v>#N/A</v>
          </cell>
        </row>
        <row r="20056">
          <cell r="K20056" t="str">
            <v>30201</v>
          </cell>
          <cell r="L20056" t="e">
            <v>#N/A</v>
          </cell>
        </row>
        <row r="20057">
          <cell r="K20057" t="str">
            <v>30201</v>
          </cell>
          <cell r="L20057" t="e">
            <v>#N/A</v>
          </cell>
        </row>
        <row r="20058">
          <cell r="K20058" t="str">
            <v>30201</v>
          </cell>
          <cell r="L20058" t="e">
            <v>#N/A</v>
          </cell>
        </row>
        <row r="20059">
          <cell r="K20059" t="str">
            <v>30201</v>
          </cell>
          <cell r="L20059" t="e">
            <v>#N/A</v>
          </cell>
        </row>
        <row r="20060">
          <cell r="K20060" t="str">
            <v>30201</v>
          </cell>
          <cell r="L20060" t="e">
            <v>#N/A</v>
          </cell>
        </row>
        <row r="20061">
          <cell r="K20061" t="str">
            <v>30201</v>
          </cell>
          <cell r="L20061" t="e">
            <v>#N/A</v>
          </cell>
        </row>
        <row r="20062">
          <cell r="K20062" t="str">
            <v>30201</v>
          </cell>
          <cell r="L20062" t="e">
            <v>#N/A</v>
          </cell>
        </row>
        <row r="20063">
          <cell r="K20063" t="str">
            <v>30201</v>
          </cell>
          <cell r="L20063" t="e">
            <v>#N/A</v>
          </cell>
        </row>
        <row r="20064">
          <cell r="K20064" t="str">
            <v>30201</v>
          </cell>
          <cell r="L20064" t="e">
            <v>#N/A</v>
          </cell>
        </row>
        <row r="20065">
          <cell r="L20065" t="e">
            <v>#N/A</v>
          </cell>
        </row>
        <row r="20066">
          <cell r="K20066" t="str">
            <v>22401</v>
          </cell>
          <cell r="L20066" t="e">
            <v>#N/A</v>
          </cell>
        </row>
        <row r="20067">
          <cell r="K20067" t="str">
            <v>22402</v>
          </cell>
          <cell r="L20067" t="e">
            <v>#N/A</v>
          </cell>
        </row>
        <row r="20068">
          <cell r="K20068" t="str">
            <v>22403</v>
          </cell>
          <cell r="L20068" t="e">
            <v>#N/A</v>
          </cell>
        </row>
        <row r="20069">
          <cell r="K20069" t="str">
            <v>22404</v>
          </cell>
          <cell r="L20069" t="e">
            <v>#N/A</v>
          </cell>
        </row>
        <row r="20070">
          <cell r="K20070" t="str">
            <v>22405</v>
          </cell>
          <cell r="L20070" t="e">
            <v>#N/A</v>
          </cell>
        </row>
        <row r="20071">
          <cell r="K20071" t="str">
            <v>22405</v>
          </cell>
          <cell r="L20071" t="e">
            <v>#N/A</v>
          </cell>
        </row>
        <row r="20072">
          <cell r="K20072" t="str">
            <v>22405</v>
          </cell>
          <cell r="L20072" t="e">
            <v>#N/A</v>
          </cell>
        </row>
        <row r="20073">
          <cell r="K20073" t="str">
            <v>22101</v>
          </cell>
          <cell r="L20073" t="e">
            <v>#N/A</v>
          </cell>
        </row>
        <row r="20074">
          <cell r="K20074" t="str">
            <v>22101</v>
          </cell>
          <cell r="L20074" t="e">
            <v>#N/A</v>
          </cell>
        </row>
        <row r="20075">
          <cell r="K20075" t="str">
            <v>22102</v>
          </cell>
          <cell r="L20075" t="e">
            <v>#N/A</v>
          </cell>
        </row>
        <row r="20076">
          <cell r="K20076" t="str">
            <v>22102</v>
          </cell>
          <cell r="L20076" t="e">
            <v>#N/A</v>
          </cell>
        </row>
        <row r="20077">
          <cell r="K20077" t="str">
            <v>22103</v>
          </cell>
          <cell r="L20077" t="e">
            <v>#N/A</v>
          </cell>
        </row>
        <row r="20078">
          <cell r="K20078" t="str">
            <v>22103</v>
          </cell>
          <cell r="L20078" t="e">
            <v>#N/A</v>
          </cell>
        </row>
        <row r="20079">
          <cell r="K20079" t="str">
            <v>22104</v>
          </cell>
          <cell r="L20079" t="e">
            <v>#N/A</v>
          </cell>
        </row>
        <row r="20080">
          <cell r="K20080" t="str">
            <v>22104</v>
          </cell>
          <cell r="L20080" t="e">
            <v>#N/A</v>
          </cell>
        </row>
        <row r="20081">
          <cell r="K20081" t="str">
            <v>22107</v>
          </cell>
          <cell r="L20081" t="e">
            <v>#N/A</v>
          </cell>
        </row>
        <row r="20082">
          <cell r="K20082" t="str">
            <v>22107</v>
          </cell>
          <cell r="L20082" t="e">
            <v>#N/A</v>
          </cell>
        </row>
        <row r="20083">
          <cell r="K20083" t="str">
            <v>22108</v>
          </cell>
          <cell r="L20083" t="e">
            <v>#N/A</v>
          </cell>
        </row>
        <row r="20084">
          <cell r="K20084" t="str">
            <v>22108</v>
          </cell>
          <cell r="L20084" t="e">
            <v>#N/A</v>
          </cell>
        </row>
        <row r="20085">
          <cell r="K20085" t="str">
            <v>22109</v>
          </cell>
          <cell r="L20085" t="e">
            <v>#N/A</v>
          </cell>
        </row>
        <row r="20086">
          <cell r="K20086" t="str">
            <v>22110</v>
          </cell>
          <cell r="L20086" t="e">
            <v>#N/A</v>
          </cell>
        </row>
        <row r="20087">
          <cell r="K20087" t="str">
            <v>22110</v>
          </cell>
          <cell r="L20087" t="e">
            <v>#N/A</v>
          </cell>
        </row>
        <row r="20088">
          <cell r="K20088" t="str">
            <v>22110</v>
          </cell>
          <cell r="L20088" t="e">
            <v>#N/A</v>
          </cell>
        </row>
        <row r="20089">
          <cell r="K20089" t="str">
            <v>22902</v>
          </cell>
          <cell r="L20089" t="e">
            <v>#N/A</v>
          </cell>
        </row>
        <row r="20090">
          <cell r="K20090" t="str">
            <v>22601</v>
          </cell>
          <cell r="L20090" t="e">
            <v>#N/A</v>
          </cell>
        </row>
        <row r="20091">
          <cell r="K20091" t="str">
            <v>22602</v>
          </cell>
          <cell r="L20091" t="e">
            <v>#N/A</v>
          </cell>
        </row>
        <row r="20092">
          <cell r="K20092" t="str">
            <v>22603</v>
          </cell>
          <cell r="L20092" t="e">
            <v>#N/A</v>
          </cell>
        </row>
        <row r="20093">
          <cell r="K20093" t="str">
            <v>22603</v>
          </cell>
          <cell r="L20093" t="e">
            <v>#N/A</v>
          </cell>
        </row>
        <row r="20094">
          <cell r="K20094" t="str">
            <v>22604</v>
          </cell>
          <cell r="L20094" t="e">
            <v>#N/A</v>
          </cell>
        </row>
        <row r="20095">
          <cell r="K20095" t="str">
            <v>22604</v>
          </cell>
          <cell r="L20095" t="e">
            <v>#N/A</v>
          </cell>
        </row>
        <row r="20096">
          <cell r="K20096" t="str">
            <v>22604</v>
          </cell>
          <cell r="L20096" t="e">
            <v>#N/A</v>
          </cell>
        </row>
        <row r="20097">
          <cell r="K20097" t="str">
            <v>22604</v>
          </cell>
          <cell r="L20097" t="e">
            <v>#N/A</v>
          </cell>
        </row>
        <row r="20098">
          <cell r="K20098" t="str">
            <v>22305</v>
          </cell>
          <cell r="L20098" t="e">
            <v>#N/A</v>
          </cell>
        </row>
        <row r="20099">
          <cell r="K20099" t="str">
            <v>22604</v>
          </cell>
          <cell r="L20099" t="e">
            <v>#N/A</v>
          </cell>
        </row>
        <row r="20100">
          <cell r="K20100" t="str">
            <v>22503</v>
          </cell>
          <cell r="L20100" t="e">
            <v>#N/A</v>
          </cell>
        </row>
        <row r="20101">
          <cell r="K20101" t="str">
            <v>22502</v>
          </cell>
          <cell r="L20101" t="e">
            <v>#N/A</v>
          </cell>
        </row>
        <row r="20102">
          <cell r="K20102" t="str">
            <v>22504</v>
          </cell>
          <cell r="L20102" t="e">
            <v>#N/A</v>
          </cell>
        </row>
        <row r="20103">
          <cell r="K20103" t="str">
            <v>22505</v>
          </cell>
          <cell r="L20103" t="e">
            <v>#N/A</v>
          </cell>
        </row>
        <row r="20104">
          <cell r="K20104" t="str">
            <v>22506</v>
          </cell>
          <cell r="L20104" t="e">
            <v>#N/A</v>
          </cell>
        </row>
        <row r="20105">
          <cell r="K20105" t="str">
            <v>22507</v>
          </cell>
          <cell r="L20105" t="e">
            <v>#N/A</v>
          </cell>
        </row>
        <row r="20106">
          <cell r="K20106" t="str">
            <v>22508</v>
          </cell>
          <cell r="L20106" t="e">
            <v>#N/A</v>
          </cell>
        </row>
        <row r="20107">
          <cell r="K20107" t="str">
            <v>22508</v>
          </cell>
          <cell r="L20107" t="e">
            <v>#N/A</v>
          </cell>
        </row>
        <row r="20108">
          <cell r="K20108" t="str">
            <v>22509</v>
          </cell>
          <cell r="L20108" t="e">
            <v>#N/A</v>
          </cell>
        </row>
        <row r="20109">
          <cell r="K20109" t="str">
            <v>22510</v>
          </cell>
          <cell r="L20109" t="e">
            <v>#N/A</v>
          </cell>
        </row>
        <row r="20110">
          <cell r="K20110" t="str">
            <v>22511</v>
          </cell>
          <cell r="L20110" t="e">
            <v>#N/A</v>
          </cell>
        </row>
        <row r="20111">
          <cell r="K20111" t="str">
            <v>22509</v>
          </cell>
          <cell r="L20111" t="e">
            <v>#N/A</v>
          </cell>
        </row>
        <row r="20112">
          <cell r="K20112" t="str">
            <v>22509</v>
          </cell>
          <cell r="L20112" t="e">
            <v>#N/A</v>
          </cell>
        </row>
        <row r="20113">
          <cell r="K20113" t="str">
            <v>22509</v>
          </cell>
          <cell r="L20113" t="e">
            <v>#N/A</v>
          </cell>
        </row>
        <row r="20114">
          <cell r="K20114" t="str">
            <v>22509</v>
          </cell>
          <cell r="L20114" t="e">
            <v>#N/A</v>
          </cell>
        </row>
        <row r="20115">
          <cell r="K20115" t="str">
            <v>22207</v>
          </cell>
          <cell r="L20115" t="e">
            <v>#N/A</v>
          </cell>
        </row>
        <row r="20116">
          <cell r="K20116" t="str">
            <v>22207</v>
          </cell>
          <cell r="L20116" t="e">
            <v>#N/A</v>
          </cell>
        </row>
        <row r="20117">
          <cell r="K20117" t="str">
            <v>22210</v>
          </cell>
          <cell r="L20117" t="e">
            <v>#N/A</v>
          </cell>
        </row>
        <row r="20118">
          <cell r="K20118" t="str">
            <v>22209</v>
          </cell>
          <cell r="L20118" t="e">
            <v>#N/A</v>
          </cell>
        </row>
        <row r="20119">
          <cell r="K20119" t="str">
            <v>22209</v>
          </cell>
          <cell r="L20119" t="e">
            <v>#N/A</v>
          </cell>
        </row>
        <row r="20120">
          <cell r="K20120" t="str">
            <v>22206</v>
          </cell>
          <cell r="L20120" t="e">
            <v>#N/A</v>
          </cell>
        </row>
        <row r="20121">
          <cell r="K20121" t="str">
            <v>22209</v>
          </cell>
          <cell r="L20121" t="e">
            <v>#N/A</v>
          </cell>
        </row>
        <row r="20122">
          <cell r="K20122" t="str">
            <v>22212</v>
          </cell>
          <cell r="L20122" t="e">
            <v>#N/A</v>
          </cell>
        </row>
        <row r="20123">
          <cell r="K20123" t="str">
            <v>22209</v>
          </cell>
          <cell r="L20123" t="e">
            <v>#N/A</v>
          </cell>
        </row>
        <row r="20124">
          <cell r="K20124" t="str">
            <v>22204</v>
          </cell>
          <cell r="L20124" t="e">
            <v>#N/A</v>
          </cell>
        </row>
        <row r="20125">
          <cell r="K20125" t="str">
            <v>22205</v>
          </cell>
          <cell r="L20125" t="e">
            <v>#N/A</v>
          </cell>
        </row>
        <row r="20126">
          <cell r="K20126" t="str">
            <v>22501</v>
          </cell>
          <cell r="L20126" t="e">
            <v>#N/A</v>
          </cell>
        </row>
        <row r="20127">
          <cell r="K20127" t="str">
            <v>22203</v>
          </cell>
          <cell r="L20127" t="e">
            <v>#N/A</v>
          </cell>
        </row>
        <row r="20128">
          <cell r="L20128" t="e">
            <v>#N/A</v>
          </cell>
        </row>
        <row r="20129">
          <cell r="K20129" t="str">
            <v>22305</v>
          </cell>
          <cell r="L20129" t="e">
            <v>#N/A</v>
          </cell>
        </row>
        <row r="20130">
          <cell r="K20130" t="str">
            <v>22305</v>
          </cell>
          <cell r="L20130" t="e">
            <v>#N/A</v>
          </cell>
        </row>
        <row r="20131">
          <cell r="K20131" t="str">
            <v>22304</v>
          </cell>
          <cell r="L20131" t="e">
            <v>#N/A</v>
          </cell>
        </row>
        <row r="20132">
          <cell r="K20132" t="str">
            <v>22304</v>
          </cell>
          <cell r="L20132" t="e">
            <v>#N/A</v>
          </cell>
        </row>
        <row r="20133">
          <cell r="K20133" t="str">
            <v>22304</v>
          </cell>
          <cell r="L20133" t="e">
            <v>#N/A</v>
          </cell>
        </row>
        <row r="20134">
          <cell r="K20134" t="str">
            <v>22306</v>
          </cell>
          <cell r="L20134" t="e">
            <v>#N/A</v>
          </cell>
        </row>
        <row r="20135">
          <cell r="K20135" t="str">
            <v>22309</v>
          </cell>
          <cell r="L20135" t="e">
            <v>#N/A</v>
          </cell>
        </row>
        <row r="20136">
          <cell r="K20136" t="str">
            <v>22309</v>
          </cell>
          <cell r="L20136" t="e">
            <v>#N/A</v>
          </cell>
        </row>
        <row r="20137">
          <cell r="K20137" t="str">
            <v>22307</v>
          </cell>
          <cell r="L20137" t="e">
            <v>#N/A</v>
          </cell>
        </row>
        <row r="20138">
          <cell r="K20138" t="str">
            <v>22307</v>
          </cell>
          <cell r="L20138" t="e">
            <v>#N/A</v>
          </cell>
        </row>
        <row r="20139">
          <cell r="K20139" t="str">
            <v>22308</v>
          </cell>
          <cell r="L20139" t="e">
            <v>#N/A</v>
          </cell>
        </row>
        <row r="20140">
          <cell r="K20140" t="str">
            <v>22308</v>
          </cell>
          <cell r="L20140" t="e">
            <v>#N/A</v>
          </cell>
        </row>
        <row r="20141">
          <cell r="K20141" t="str">
            <v>22308</v>
          </cell>
          <cell r="L20141" t="e">
            <v>#N/A</v>
          </cell>
        </row>
        <row r="20142">
          <cell r="K20142" t="str">
            <v>22308</v>
          </cell>
          <cell r="L20142" t="e">
            <v>#N/A</v>
          </cell>
        </row>
        <row r="20143">
          <cell r="K20143" t="str">
            <v>22308</v>
          </cell>
          <cell r="L20143" t="e">
            <v>#N/A</v>
          </cell>
        </row>
        <row r="20144">
          <cell r="K20144" t="str">
            <v>22301</v>
          </cell>
          <cell r="L20144" t="e">
            <v>#N/A</v>
          </cell>
        </row>
        <row r="20145">
          <cell r="K20145" t="str">
            <v>22301</v>
          </cell>
          <cell r="L20145" t="e">
            <v>#N/A</v>
          </cell>
        </row>
        <row r="20146">
          <cell r="K20146" t="str">
            <v>22303</v>
          </cell>
          <cell r="L20146" t="e">
            <v>#N/A</v>
          </cell>
        </row>
        <row r="20147">
          <cell r="K20147" t="str">
            <v>22303</v>
          </cell>
          <cell r="L20147" t="e">
            <v>#N/A</v>
          </cell>
        </row>
        <row r="20148">
          <cell r="K20148" t="str">
            <v>22303</v>
          </cell>
          <cell r="L20148" t="e">
            <v>#N/A</v>
          </cell>
        </row>
        <row r="20149">
          <cell r="K20149" t="str">
            <v>22303</v>
          </cell>
          <cell r="L20149" t="e">
            <v>#N/A</v>
          </cell>
        </row>
        <row r="20150">
          <cell r="K20150" t="str">
            <v>22301</v>
          </cell>
          <cell r="L20150" t="e">
            <v>#N/A</v>
          </cell>
        </row>
        <row r="20151">
          <cell r="K20151" t="str">
            <v>22302</v>
          </cell>
          <cell r="L20151" t="e">
            <v>#N/A</v>
          </cell>
        </row>
        <row r="20152">
          <cell r="K20152" t="str">
            <v>22310</v>
          </cell>
          <cell r="L20152" t="e">
            <v>#N/A</v>
          </cell>
        </row>
        <row r="20153">
          <cell r="K20153" t="str">
            <v>22701</v>
          </cell>
          <cell r="L20153" t="e">
            <v>#N/A</v>
          </cell>
        </row>
        <row r="20154">
          <cell r="K20154" t="str">
            <v>22702</v>
          </cell>
          <cell r="L20154" t="e">
            <v>#N/A</v>
          </cell>
        </row>
        <row r="20155">
          <cell r="K20155" t="str">
            <v>22703</v>
          </cell>
          <cell r="L20155" t="e">
            <v>#N/A</v>
          </cell>
        </row>
        <row r="20156">
          <cell r="K20156" t="str">
            <v>22704</v>
          </cell>
          <cell r="L20156" t="e">
            <v>#N/A</v>
          </cell>
        </row>
        <row r="20157">
          <cell r="K20157" t="str">
            <v>22705</v>
          </cell>
          <cell r="L20157" t="e">
            <v>#N/A</v>
          </cell>
        </row>
        <row r="20158">
          <cell r="K20158" t="str">
            <v>22706</v>
          </cell>
          <cell r="L20158" t="e">
            <v>#N/A</v>
          </cell>
        </row>
        <row r="20159">
          <cell r="K20159" t="str">
            <v>22706</v>
          </cell>
          <cell r="L20159" t="e">
            <v>#N/A</v>
          </cell>
        </row>
        <row r="20160">
          <cell r="K20160" t="str">
            <v>22707</v>
          </cell>
          <cell r="L20160" t="e">
            <v>#N/A</v>
          </cell>
        </row>
        <row r="20161">
          <cell r="K20161" t="str">
            <v>22707</v>
          </cell>
          <cell r="L20161" t="e">
            <v>#N/A</v>
          </cell>
        </row>
        <row r="20162">
          <cell r="K20162" t="str">
            <v>22708</v>
          </cell>
          <cell r="L20162" t="e">
            <v>#N/A</v>
          </cell>
        </row>
        <row r="20163">
          <cell r="K20163" t="str">
            <v>22708</v>
          </cell>
          <cell r="L20163" t="e">
            <v>#N/A</v>
          </cell>
        </row>
        <row r="20164">
          <cell r="K20164" t="str">
            <v>22709</v>
          </cell>
          <cell r="L20164" t="e">
            <v>#N/A</v>
          </cell>
        </row>
        <row r="20165">
          <cell r="K20165" t="str">
            <v>22709</v>
          </cell>
          <cell r="L20165" t="e">
            <v>#N/A</v>
          </cell>
        </row>
        <row r="20166">
          <cell r="K20166" t="str">
            <v>22710</v>
          </cell>
          <cell r="L20166" t="e">
            <v>#N/A</v>
          </cell>
        </row>
        <row r="20167">
          <cell r="K20167" t="str">
            <v>22710</v>
          </cell>
          <cell r="L20167" t="e">
            <v>#N/A</v>
          </cell>
        </row>
        <row r="20168">
          <cell r="K20168" t="str">
            <v>22710</v>
          </cell>
          <cell r="L20168" t="e">
            <v>#N/A</v>
          </cell>
        </row>
        <row r="20169">
          <cell r="K20169" t="str">
            <v>22702</v>
          </cell>
          <cell r="L20169" t="e">
            <v>#N/A</v>
          </cell>
        </row>
        <row r="20170">
          <cell r="K20170" t="str">
            <v>22709</v>
          </cell>
          <cell r="L20170" t="e">
            <v>#N/A</v>
          </cell>
        </row>
        <row r="20171">
          <cell r="K20171" t="str">
            <v>22801</v>
          </cell>
          <cell r="L20171" t="e">
            <v>#N/A</v>
          </cell>
        </row>
        <row r="20172">
          <cell r="K20172" t="str">
            <v>22802</v>
          </cell>
          <cell r="L20172" t="e">
            <v>#N/A</v>
          </cell>
        </row>
        <row r="20173">
          <cell r="K20173" t="str">
            <v>22802</v>
          </cell>
          <cell r="L20173" t="e">
            <v>#N/A</v>
          </cell>
        </row>
        <row r="20174">
          <cell r="K20174" t="str">
            <v>22802</v>
          </cell>
          <cell r="L20174" t="e">
            <v>#N/A</v>
          </cell>
        </row>
        <row r="20175">
          <cell r="K20175" t="str">
            <v>22901</v>
          </cell>
          <cell r="L20175" t="e">
            <v>#N/A</v>
          </cell>
        </row>
        <row r="20176">
          <cell r="K20176" t="str">
            <v>22902</v>
          </cell>
          <cell r="L20176" t="e">
            <v>#N/A</v>
          </cell>
        </row>
        <row r="20177">
          <cell r="K20177" t="str">
            <v>22902</v>
          </cell>
          <cell r="L20177" t="e">
            <v>#N/A</v>
          </cell>
        </row>
        <row r="20178">
          <cell r="K20178" t="str">
            <v>22902</v>
          </cell>
          <cell r="L20178" t="e">
            <v>#N/A</v>
          </cell>
        </row>
        <row r="20179">
          <cell r="K20179" t="str">
            <v>22902</v>
          </cell>
          <cell r="L20179" t="e">
            <v>#N/A</v>
          </cell>
        </row>
        <row r="20180">
          <cell r="K20180" t="str">
            <v>22902</v>
          </cell>
          <cell r="L20180" t="e">
            <v>#N/A</v>
          </cell>
        </row>
        <row r="20181">
          <cell r="K20181" t="str">
            <v>22902</v>
          </cell>
          <cell r="L20181" t="e">
            <v>#N/A</v>
          </cell>
        </row>
        <row r="20182">
          <cell r="K20182" t="str">
            <v>22209</v>
          </cell>
          <cell r="L20182" t="e">
            <v>#N/A</v>
          </cell>
        </row>
        <row r="20183">
          <cell r="K20183" t="str">
            <v>22709</v>
          </cell>
          <cell r="L20183" t="e">
            <v>#N/A</v>
          </cell>
        </row>
        <row r="20184">
          <cell r="L20184" t="e">
            <v>#N/A</v>
          </cell>
        </row>
        <row r="20185">
          <cell r="K20185" t="str">
            <v>33201</v>
          </cell>
          <cell r="L20185" t="e">
            <v>#N/A</v>
          </cell>
        </row>
        <row r="20186">
          <cell r="K20186" t="str">
            <v>33101</v>
          </cell>
          <cell r="L20186" t="e">
            <v>#N/A</v>
          </cell>
        </row>
        <row r="20187">
          <cell r="K20187" t="str">
            <v>33101</v>
          </cell>
          <cell r="L20187" t="e">
            <v>#N/A</v>
          </cell>
        </row>
        <row r="20188">
          <cell r="K20188" t="str">
            <v>33101</v>
          </cell>
          <cell r="L20188" t="e">
            <v>#N/A</v>
          </cell>
        </row>
        <row r="20189">
          <cell r="K20189" t="str">
            <v>33101</v>
          </cell>
          <cell r="L20189" t="e">
            <v>#N/A</v>
          </cell>
        </row>
        <row r="20190">
          <cell r="K20190" t="str">
            <v>33104</v>
          </cell>
          <cell r="L20190" t="e">
            <v>#N/A</v>
          </cell>
        </row>
        <row r="20191">
          <cell r="L20191" t="e">
            <v>#N/A</v>
          </cell>
        </row>
        <row r="20192">
          <cell r="L20192" t="e">
            <v>#N/A</v>
          </cell>
        </row>
        <row r="20193">
          <cell r="L20193" t="e">
            <v>#N/A</v>
          </cell>
        </row>
        <row r="20194">
          <cell r="K20194" t="str">
            <v>33101</v>
          </cell>
          <cell r="L20194" t="e">
            <v>#N/A</v>
          </cell>
        </row>
        <row r="20195">
          <cell r="L20195" t="e">
            <v>#N/A</v>
          </cell>
        </row>
        <row r="20196">
          <cell r="L20196" t="e">
            <v>#N/A</v>
          </cell>
        </row>
        <row r="20197">
          <cell r="K20197" t="str">
            <v>33502</v>
          </cell>
          <cell r="L20197" t="e">
            <v>#N/A</v>
          </cell>
        </row>
        <row r="20198">
          <cell r="K20198" t="str">
            <v>33502</v>
          </cell>
          <cell r="L20198" t="e">
            <v>#N/A</v>
          </cell>
        </row>
        <row r="20199">
          <cell r="K20199" t="str">
            <v>33502</v>
          </cell>
          <cell r="L20199" t="e">
            <v>#N/A</v>
          </cell>
        </row>
        <row r="20200">
          <cell r="K20200" t="str">
            <v>33401</v>
          </cell>
          <cell r="L20200" t="e">
            <v>#N/A</v>
          </cell>
        </row>
        <row r="20201">
          <cell r="K20201" t="str">
            <v>33304</v>
          </cell>
          <cell r="L20201" t="e">
            <v>#N/A</v>
          </cell>
        </row>
        <row r="20202">
          <cell r="K20202" t="str">
            <v>33301</v>
          </cell>
          <cell r="L20202" t="e">
            <v>#N/A</v>
          </cell>
        </row>
        <row r="20203">
          <cell r="K20203" t="str">
            <v>33304</v>
          </cell>
          <cell r="L20203" t="e">
            <v>#N/A</v>
          </cell>
        </row>
        <row r="20204">
          <cell r="K20204" t="str">
            <v>33304</v>
          </cell>
          <cell r="L20204" t="e">
            <v>#N/A</v>
          </cell>
        </row>
        <row r="20205">
          <cell r="K20205" t="str">
            <v>33301</v>
          </cell>
          <cell r="L20205" t="e">
            <v>#N/A</v>
          </cell>
        </row>
        <row r="20206">
          <cell r="K20206" t="str">
            <v>33304</v>
          </cell>
          <cell r="L20206" t="e">
            <v>#N/A</v>
          </cell>
        </row>
        <row r="20207">
          <cell r="K20207" t="str">
            <v>33301</v>
          </cell>
          <cell r="L20207" t="e">
            <v>#N/A</v>
          </cell>
        </row>
        <row r="20208">
          <cell r="K20208" t="str">
            <v>33304</v>
          </cell>
          <cell r="L20208" t="e">
            <v>#N/A</v>
          </cell>
        </row>
        <row r="20209">
          <cell r="K20209" t="str">
            <v>33304</v>
          </cell>
          <cell r="L20209" t="e">
            <v>#N/A</v>
          </cell>
        </row>
        <row r="20210">
          <cell r="K20210" t="str">
            <v>33304</v>
          </cell>
          <cell r="L20210" t="e">
            <v>#N/A</v>
          </cell>
        </row>
        <row r="20211">
          <cell r="K20211" t="str">
            <v>33406</v>
          </cell>
          <cell r="L20211" t="e">
            <v>#N/A</v>
          </cell>
        </row>
        <row r="20212">
          <cell r="K20212" t="str">
            <v>33501</v>
          </cell>
          <cell r="L20212" t="e">
            <v>#N/A</v>
          </cell>
        </row>
        <row r="20213">
          <cell r="K20213" t="str">
            <v>33403</v>
          </cell>
          <cell r="L20213" t="e">
            <v>#N/A</v>
          </cell>
        </row>
        <row r="20214">
          <cell r="K20214" t="str">
            <v>33406</v>
          </cell>
          <cell r="L20214" t="e">
            <v>#N/A</v>
          </cell>
        </row>
        <row r="20215">
          <cell r="K20215" t="str">
            <v>22105</v>
          </cell>
          <cell r="L20215" t="e">
            <v>#N/A</v>
          </cell>
        </row>
        <row r="20216">
          <cell r="K20216" t="str">
            <v>22106</v>
          </cell>
          <cell r="L20216" t="e">
            <v>#N/A</v>
          </cell>
        </row>
        <row r="20217">
          <cell r="K20217" t="str">
            <v>22106</v>
          </cell>
          <cell r="L20217" t="e">
            <v>#N/A</v>
          </cell>
        </row>
        <row r="20218">
          <cell r="K20218" t="str">
            <v>22106</v>
          </cell>
          <cell r="L20218" t="e">
            <v>#N/A</v>
          </cell>
        </row>
        <row r="20219">
          <cell r="K20219" t="str">
            <v>1151</v>
          </cell>
          <cell r="L20219" t="e">
            <v>#N/A</v>
          </cell>
        </row>
        <row r="20220">
          <cell r="K20220" t="str">
            <v>1151</v>
          </cell>
          <cell r="L20220" t="e">
            <v>#N/A</v>
          </cell>
        </row>
        <row r="20221">
          <cell r="K20221" t="str">
            <v>1151</v>
          </cell>
          <cell r="L20221" t="e">
            <v>#N/A</v>
          </cell>
        </row>
        <row r="20222">
          <cell r="K20222" t="str">
            <v>1151</v>
          </cell>
          <cell r="L20222" t="e">
            <v>#N/A</v>
          </cell>
        </row>
        <row r="20223">
          <cell r="K20223" t="str">
            <v>1151</v>
          </cell>
          <cell r="L20223" t="e">
            <v>#N/A</v>
          </cell>
        </row>
        <row r="20224">
          <cell r="K20224" t="str">
            <v>1151</v>
          </cell>
          <cell r="L20224" t="e">
            <v>#N/A</v>
          </cell>
        </row>
        <row r="20225">
          <cell r="K20225" t="str">
            <v>29114</v>
          </cell>
          <cell r="L20225" t="e">
            <v>#N/A</v>
          </cell>
        </row>
        <row r="20226">
          <cell r="K20226" t="str">
            <v>29114</v>
          </cell>
          <cell r="L20226" t="e">
            <v>#N/A</v>
          </cell>
        </row>
        <row r="20227">
          <cell r="K20227" t="str">
            <v>35114</v>
          </cell>
          <cell r="L20227" t="e">
            <v>#N/A</v>
          </cell>
        </row>
        <row r="20228">
          <cell r="K20228" t="str">
            <v>35102</v>
          </cell>
          <cell r="L20228" t="e">
            <v>#N/A</v>
          </cell>
        </row>
        <row r="20229">
          <cell r="K20229" t="str">
            <v>39141</v>
          </cell>
          <cell r="L20229" t="e">
            <v>#N/A</v>
          </cell>
        </row>
        <row r="20230">
          <cell r="K20230" t="str">
            <v>39141</v>
          </cell>
          <cell r="L20230" t="e">
            <v>#N/A</v>
          </cell>
        </row>
        <row r="20231">
          <cell r="K20231" t="str">
            <v>29114</v>
          </cell>
          <cell r="L20231" t="e">
            <v>#N/A</v>
          </cell>
        </row>
        <row r="20232">
          <cell r="K20232" t="str">
            <v>29114</v>
          </cell>
          <cell r="L20232" t="e">
            <v>#N/A</v>
          </cell>
        </row>
        <row r="20233">
          <cell r="K20233" t="str">
            <v>29114</v>
          </cell>
          <cell r="L20233" t="e">
            <v>#N/A</v>
          </cell>
        </row>
        <row r="20234">
          <cell r="K20234" t="str">
            <v>29114</v>
          </cell>
          <cell r="L20234" t="e">
            <v>#N/A</v>
          </cell>
        </row>
        <row r="20235">
          <cell r="K20235" t="str">
            <v>29114</v>
          </cell>
          <cell r="L20235" t="e">
            <v>#N/A</v>
          </cell>
        </row>
        <row r="20236">
          <cell r="K20236" t="str">
            <v>29114</v>
          </cell>
          <cell r="L20236" t="e">
            <v>#N/A</v>
          </cell>
        </row>
        <row r="20237">
          <cell r="L20237" t="e">
            <v>#N/A</v>
          </cell>
        </row>
        <row r="20238">
          <cell r="L20238" t="e">
            <v>#N/A</v>
          </cell>
        </row>
        <row r="20239">
          <cell r="K20239" t="str">
            <v>29112</v>
          </cell>
          <cell r="L20239" t="e">
            <v>#N/A</v>
          </cell>
        </row>
        <row r="20240">
          <cell r="K20240" t="str">
            <v>29112</v>
          </cell>
          <cell r="L20240" t="e">
            <v>#N/A</v>
          </cell>
        </row>
        <row r="20241">
          <cell r="K20241" t="str">
            <v>29112</v>
          </cell>
          <cell r="L20241" t="e">
            <v>#N/A</v>
          </cell>
        </row>
        <row r="20242">
          <cell r="L20242" t="e">
            <v>#N/A</v>
          </cell>
        </row>
        <row r="20243">
          <cell r="K20243" t="str">
            <v>29112</v>
          </cell>
          <cell r="L20243" t="e">
            <v>#N/A</v>
          </cell>
        </row>
        <row r="20244">
          <cell r="K20244" t="str">
            <v>29112</v>
          </cell>
          <cell r="L20244" t="e">
            <v>#N/A</v>
          </cell>
        </row>
        <row r="20245">
          <cell r="K20245" t="str">
            <v>29112</v>
          </cell>
          <cell r="L20245" t="e">
            <v>#N/A</v>
          </cell>
        </row>
        <row r="20246">
          <cell r="K20246" t="str">
            <v>29112</v>
          </cell>
          <cell r="L20246" t="e">
            <v>#N/A</v>
          </cell>
        </row>
        <row r="20247">
          <cell r="K20247" t="str">
            <v>29112</v>
          </cell>
          <cell r="L20247" t="e">
            <v>#N/A</v>
          </cell>
        </row>
        <row r="20248">
          <cell r="K20248" t="str">
            <v>29112</v>
          </cell>
          <cell r="L20248" t="e">
            <v>#N/A</v>
          </cell>
        </row>
        <row r="20249">
          <cell r="K20249" t="str">
            <v>29112</v>
          </cell>
          <cell r="L20249" t="e">
            <v>#N/A</v>
          </cell>
        </row>
        <row r="20250">
          <cell r="K20250" t="str">
            <v>29112</v>
          </cell>
          <cell r="L20250" t="e">
            <v>#N/A</v>
          </cell>
        </row>
        <row r="20251">
          <cell r="K20251" t="str">
            <v>29112</v>
          </cell>
          <cell r="L20251" t="e">
            <v>#N/A</v>
          </cell>
        </row>
        <row r="20252">
          <cell r="K20252" t="str">
            <v>29112</v>
          </cell>
          <cell r="L20252" t="e">
            <v>#N/A</v>
          </cell>
        </row>
        <row r="20253">
          <cell r="K20253" t="str">
            <v>29112</v>
          </cell>
          <cell r="L20253" t="e">
            <v>#N/A</v>
          </cell>
        </row>
        <row r="20254">
          <cell r="K20254" t="str">
            <v>29112</v>
          </cell>
          <cell r="L20254" t="e">
            <v>#N/A</v>
          </cell>
        </row>
        <row r="20255">
          <cell r="K20255" t="str">
            <v>29112</v>
          </cell>
          <cell r="L20255" t="e">
            <v>#N/A</v>
          </cell>
        </row>
        <row r="20256">
          <cell r="K20256" t="str">
            <v>29112</v>
          </cell>
          <cell r="L20256" t="e">
            <v>#N/A</v>
          </cell>
        </row>
        <row r="20257">
          <cell r="K20257" t="str">
            <v>29112</v>
          </cell>
          <cell r="L20257" t="e">
            <v>#N/A</v>
          </cell>
        </row>
        <row r="20258">
          <cell r="K20258" t="str">
            <v>29108</v>
          </cell>
          <cell r="L20258" t="e">
            <v>#N/A</v>
          </cell>
        </row>
        <row r="20259">
          <cell r="K20259" t="str">
            <v>29108</v>
          </cell>
          <cell r="L20259" t="e">
            <v>#N/A</v>
          </cell>
        </row>
        <row r="20260">
          <cell r="K20260" t="str">
            <v>29108</v>
          </cell>
          <cell r="L20260" t="e">
            <v>#N/A</v>
          </cell>
        </row>
        <row r="20261">
          <cell r="K20261" t="str">
            <v>29108</v>
          </cell>
          <cell r="L20261" t="e">
            <v>#N/A</v>
          </cell>
        </row>
        <row r="20262">
          <cell r="K20262" t="str">
            <v>29108</v>
          </cell>
          <cell r="L20262" t="e">
            <v>#N/A</v>
          </cell>
        </row>
        <row r="20263">
          <cell r="K20263" t="str">
            <v>29108</v>
          </cell>
          <cell r="L20263" t="e">
            <v>#N/A</v>
          </cell>
        </row>
        <row r="20264">
          <cell r="K20264" t="str">
            <v>29108</v>
          </cell>
          <cell r="L20264" t="e">
            <v>#N/A</v>
          </cell>
        </row>
        <row r="20265">
          <cell r="K20265" t="str">
            <v>29108</v>
          </cell>
          <cell r="L20265" t="e">
            <v>#N/A</v>
          </cell>
        </row>
        <row r="20266">
          <cell r="K20266" t="str">
            <v>29108</v>
          </cell>
          <cell r="L20266" t="e">
            <v>#N/A</v>
          </cell>
        </row>
        <row r="20267">
          <cell r="K20267" t="str">
            <v>29101</v>
          </cell>
          <cell r="L20267" t="e">
            <v>#N/A</v>
          </cell>
        </row>
        <row r="20268">
          <cell r="K20268" t="str">
            <v>29101</v>
          </cell>
          <cell r="L20268" t="e">
            <v>#N/A</v>
          </cell>
        </row>
        <row r="20269">
          <cell r="K20269" t="str">
            <v>29120</v>
          </cell>
          <cell r="L20269" t="e">
            <v>#N/A</v>
          </cell>
        </row>
        <row r="20270">
          <cell r="K20270" t="str">
            <v>29120</v>
          </cell>
          <cell r="L20270" t="e">
            <v>#N/A</v>
          </cell>
        </row>
        <row r="20271">
          <cell r="K20271" t="str">
            <v>29105</v>
          </cell>
          <cell r="L20271" t="e">
            <v>#N/A</v>
          </cell>
        </row>
        <row r="20272">
          <cell r="L20272" t="e">
            <v>#N/A</v>
          </cell>
        </row>
        <row r="20273">
          <cell r="K20273" t="str">
            <v>29101</v>
          </cell>
          <cell r="L20273" t="e">
            <v>#N/A</v>
          </cell>
        </row>
        <row r="20274">
          <cell r="K20274" t="str">
            <v>29101</v>
          </cell>
          <cell r="L20274" t="e">
            <v>#N/A</v>
          </cell>
        </row>
        <row r="20275">
          <cell r="L20275" t="e">
            <v>#N/A</v>
          </cell>
        </row>
        <row r="20276">
          <cell r="L20276" t="e">
            <v>#N/A</v>
          </cell>
        </row>
        <row r="20277">
          <cell r="L20277" t="e">
            <v>#N/A</v>
          </cell>
        </row>
        <row r="20278">
          <cell r="L20278" t="e">
            <v>#N/A</v>
          </cell>
        </row>
        <row r="20279">
          <cell r="L20279" t="e">
            <v>#N/A</v>
          </cell>
        </row>
        <row r="20280">
          <cell r="L20280" t="e">
            <v>#N/A</v>
          </cell>
        </row>
        <row r="20281">
          <cell r="L20281" t="e">
            <v>#N/A</v>
          </cell>
        </row>
        <row r="20282">
          <cell r="L20282" t="e">
            <v>#N/A</v>
          </cell>
        </row>
        <row r="20283">
          <cell r="L20283" t="e">
            <v>#N/A</v>
          </cell>
        </row>
        <row r="20284">
          <cell r="K20284" t="str">
            <v>29112</v>
          </cell>
          <cell r="L20284" t="e">
            <v>#N/A</v>
          </cell>
        </row>
        <row r="20285">
          <cell r="K20285" t="str">
            <v>29112</v>
          </cell>
          <cell r="L20285" t="e">
            <v>#N/A</v>
          </cell>
        </row>
        <row r="20286">
          <cell r="K20286" t="str">
            <v>29112</v>
          </cell>
          <cell r="L20286" t="e">
            <v>#N/A</v>
          </cell>
        </row>
        <row r="20287">
          <cell r="K20287" t="str">
            <v>29112</v>
          </cell>
          <cell r="L20287" t="e">
            <v>#N/A</v>
          </cell>
        </row>
        <row r="20288">
          <cell r="K20288" t="str">
            <v>29112</v>
          </cell>
          <cell r="L20288" t="e">
            <v>#N/A</v>
          </cell>
        </row>
        <row r="20289">
          <cell r="K20289" t="str">
            <v>29112</v>
          </cell>
          <cell r="L20289" t="e">
            <v>#N/A</v>
          </cell>
        </row>
        <row r="20290">
          <cell r="K20290" t="str">
            <v>29112</v>
          </cell>
          <cell r="L20290" t="e">
            <v>#N/A</v>
          </cell>
        </row>
        <row r="20291">
          <cell r="K20291" t="str">
            <v>29112</v>
          </cell>
          <cell r="L20291" t="e">
            <v>#N/A</v>
          </cell>
        </row>
        <row r="20292">
          <cell r="K20292" t="str">
            <v>29112</v>
          </cell>
          <cell r="L20292" t="e">
            <v>#N/A</v>
          </cell>
        </row>
        <row r="20293">
          <cell r="K20293" t="str">
            <v>29112</v>
          </cell>
          <cell r="L20293" t="e">
            <v>#N/A</v>
          </cell>
        </row>
        <row r="20294">
          <cell r="K20294" t="str">
            <v>29112</v>
          </cell>
          <cell r="L20294" t="e">
            <v>#N/A</v>
          </cell>
        </row>
        <row r="20295">
          <cell r="K20295" t="str">
            <v>29112</v>
          </cell>
          <cell r="L20295" t="e">
            <v>#N/A</v>
          </cell>
        </row>
        <row r="20296">
          <cell r="K20296" t="str">
            <v>29112</v>
          </cell>
          <cell r="L20296" t="e">
            <v>#N/A</v>
          </cell>
        </row>
        <row r="20297">
          <cell r="K20297" t="str">
            <v>29112</v>
          </cell>
          <cell r="L20297" t="e">
            <v>#N/A</v>
          </cell>
        </row>
        <row r="20298">
          <cell r="K20298" t="str">
            <v>29112</v>
          </cell>
          <cell r="L20298" t="e">
            <v>#N/A</v>
          </cell>
        </row>
        <row r="20299">
          <cell r="K20299" t="str">
            <v>29112</v>
          </cell>
          <cell r="L20299" t="e">
            <v>#N/A</v>
          </cell>
        </row>
        <row r="20300">
          <cell r="K20300" t="str">
            <v>29112</v>
          </cell>
          <cell r="L20300" t="e">
            <v>#N/A</v>
          </cell>
        </row>
        <row r="20301">
          <cell r="K20301" t="str">
            <v>29112</v>
          </cell>
          <cell r="L20301" t="e">
            <v>#N/A</v>
          </cell>
        </row>
        <row r="20302">
          <cell r="K20302" t="str">
            <v>29112</v>
          </cell>
          <cell r="L20302" t="e">
            <v>#N/A</v>
          </cell>
        </row>
        <row r="20303">
          <cell r="K20303" t="str">
            <v>29112</v>
          </cell>
          <cell r="L20303" t="e">
            <v>#N/A</v>
          </cell>
        </row>
        <row r="20304">
          <cell r="K20304" t="str">
            <v>29112</v>
          </cell>
          <cell r="L20304" t="e">
            <v>#N/A</v>
          </cell>
        </row>
        <row r="20305">
          <cell r="K20305" t="str">
            <v>29112</v>
          </cell>
          <cell r="L20305" t="e">
            <v>#N/A</v>
          </cell>
        </row>
        <row r="20306">
          <cell r="K20306" t="str">
            <v>29112</v>
          </cell>
          <cell r="L20306" t="e">
            <v>#N/A</v>
          </cell>
        </row>
        <row r="20307">
          <cell r="K20307" t="str">
            <v>29112</v>
          </cell>
          <cell r="L20307" t="e">
            <v>#N/A</v>
          </cell>
        </row>
        <row r="20308">
          <cell r="K20308" t="str">
            <v>29112</v>
          </cell>
          <cell r="L20308" t="e">
            <v>#N/A</v>
          </cell>
        </row>
        <row r="20309">
          <cell r="K20309" t="str">
            <v>29112</v>
          </cell>
          <cell r="L20309" t="e">
            <v>#N/A</v>
          </cell>
        </row>
        <row r="20310">
          <cell r="K20310" t="str">
            <v>29110</v>
          </cell>
          <cell r="L20310" t="e">
            <v>#N/A</v>
          </cell>
        </row>
        <row r="20311">
          <cell r="K20311" t="str">
            <v>29110</v>
          </cell>
          <cell r="L20311" t="e">
            <v>#N/A</v>
          </cell>
        </row>
        <row r="20312">
          <cell r="K20312" t="str">
            <v>29110</v>
          </cell>
          <cell r="L20312" t="e">
            <v>#N/A</v>
          </cell>
        </row>
        <row r="20313">
          <cell r="K20313" t="str">
            <v>29110</v>
          </cell>
          <cell r="L20313" t="e">
            <v>#N/A</v>
          </cell>
        </row>
        <row r="20314">
          <cell r="K20314" t="str">
            <v>29110</v>
          </cell>
          <cell r="L20314" t="e">
            <v>#N/A</v>
          </cell>
        </row>
        <row r="20315">
          <cell r="K20315" t="str">
            <v>29110</v>
          </cell>
          <cell r="L20315" t="e">
            <v>#N/A</v>
          </cell>
        </row>
        <row r="20316">
          <cell r="K20316" t="str">
            <v>29110</v>
          </cell>
          <cell r="L20316" t="e">
            <v>#N/A</v>
          </cell>
        </row>
        <row r="20317">
          <cell r="K20317" t="str">
            <v>29110</v>
          </cell>
          <cell r="L20317" t="e">
            <v>#N/A</v>
          </cell>
        </row>
        <row r="20318">
          <cell r="L20318" t="e">
            <v>#N/A</v>
          </cell>
        </row>
        <row r="20319">
          <cell r="L20319" t="e">
            <v>#N/A</v>
          </cell>
        </row>
        <row r="20320">
          <cell r="L20320" t="e">
            <v>#N/A</v>
          </cell>
        </row>
        <row r="20321">
          <cell r="L20321" t="e">
            <v>#N/A</v>
          </cell>
        </row>
        <row r="20322">
          <cell r="L20322" t="e">
            <v>#N/A</v>
          </cell>
        </row>
        <row r="20323">
          <cell r="L20323" t="e">
            <v>#N/A</v>
          </cell>
        </row>
        <row r="20324">
          <cell r="L20324" t="e">
            <v>#N/A</v>
          </cell>
        </row>
        <row r="20325">
          <cell r="L20325" t="e">
            <v>#N/A</v>
          </cell>
        </row>
        <row r="20326">
          <cell r="L20326" t="e">
            <v>#N/A</v>
          </cell>
        </row>
        <row r="20327">
          <cell r="L20327" t="e">
            <v>#N/A</v>
          </cell>
        </row>
        <row r="20328">
          <cell r="K20328" t="str">
            <v>29115</v>
          </cell>
          <cell r="L20328" t="e">
            <v>#N/A</v>
          </cell>
        </row>
        <row r="20329">
          <cell r="K20329" t="str">
            <v>29115</v>
          </cell>
          <cell r="L20329" t="e">
            <v>#N/A</v>
          </cell>
        </row>
        <row r="20330">
          <cell r="K20330" t="str">
            <v>29115</v>
          </cell>
          <cell r="L20330" t="e">
            <v>#N/A</v>
          </cell>
        </row>
        <row r="20331">
          <cell r="K20331" t="str">
            <v>29115</v>
          </cell>
          <cell r="L20331" t="e">
            <v>#N/A</v>
          </cell>
        </row>
        <row r="20332">
          <cell r="K20332" t="str">
            <v>29115</v>
          </cell>
          <cell r="L20332" t="e">
            <v>#N/A</v>
          </cell>
        </row>
        <row r="20333">
          <cell r="K20333" t="str">
            <v>29115</v>
          </cell>
          <cell r="L20333" t="e">
            <v>#N/A</v>
          </cell>
        </row>
        <row r="20334">
          <cell r="K20334" t="str">
            <v>29115</v>
          </cell>
          <cell r="L20334" t="e">
            <v>#N/A</v>
          </cell>
        </row>
        <row r="20335">
          <cell r="K20335" t="str">
            <v>29121</v>
          </cell>
          <cell r="L20335" t="e">
            <v>#N/A</v>
          </cell>
        </row>
        <row r="20336">
          <cell r="K20336" t="str">
            <v>29121</v>
          </cell>
          <cell r="L20336" t="e">
            <v>#N/A</v>
          </cell>
        </row>
        <row r="20337">
          <cell r="K20337" t="str">
            <v>29115</v>
          </cell>
          <cell r="L20337" t="e">
            <v>#N/A</v>
          </cell>
        </row>
        <row r="20338">
          <cell r="K20338" t="str">
            <v>29115</v>
          </cell>
          <cell r="L20338" t="e">
            <v>#N/A</v>
          </cell>
        </row>
        <row r="20339">
          <cell r="K20339" t="str">
            <v>29115</v>
          </cell>
          <cell r="L20339" t="e">
            <v>#N/A</v>
          </cell>
        </row>
        <row r="20340">
          <cell r="K20340" t="str">
            <v>29115</v>
          </cell>
          <cell r="L20340" t="e">
            <v>#N/A</v>
          </cell>
        </row>
        <row r="20341">
          <cell r="K20341" t="str">
            <v>29115</v>
          </cell>
          <cell r="L20341" t="e">
            <v>#N/A</v>
          </cell>
        </row>
        <row r="20342">
          <cell r="K20342" t="str">
            <v>29115</v>
          </cell>
          <cell r="L20342" t="e">
            <v>#N/A</v>
          </cell>
        </row>
        <row r="20343">
          <cell r="K20343" t="str">
            <v>29115</v>
          </cell>
          <cell r="L20343" t="e">
            <v>#N/A</v>
          </cell>
        </row>
        <row r="20344">
          <cell r="L20344" t="e">
            <v>#N/A</v>
          </cell>
        </row>
        <row r="20345">
          <cell r="K20345" t="str">
            <v>39360</v>
          </cell>
          <cell r="L20345" t="e">
            <v>#N/A</v>
          </cell>
        </row>
        <row r="20346">
          <cell r="K20346" t="str">
            <v>39360</v>
          </cell>
          <cell r="L20346" t="e">
            <v>#N/A</v>
          </cell>
        </row>
        <row r="20347">
          <cell r="K20347" t="str">
            <v>13650</v>
          </cell>
          <cell r="L20347" t="e">
            <v>#N/A</v>
          </cell>
        </row>
        <row r="20348">
          <cell r="K20348" t="str">
            <v>13650</v>
          </cell>
          <cell r="L20348" t="e">
            <v>#N/A</v>
          </cell>
        </row>
        <row r="20349">
          <cell r="K20349" t="str">
            <v>13651</v>
          </cell>
          <cell r="L20349" t="e">
            <v>#N/A</v>
          </cell>
        </row>
        <row r="20350">
          <cell r="K20350" t="str">
            <v>13450</v>
          </cell>
          <cell r="L20350" t="e">
            <v>#N/A</v>
          </cell>
        </row>
        <row r="20351">
          <cell r="K20351" t="str">
            <v>37401</v>
          </cell>
          <cell r="L20351" t="e">
            <v>#N/A</v>
          </cell>
        </row>
        <row r="20352">
          <cell r="K20352" t="str">
            <v>37401</v>
          </cell>
          <cell r="L20352" t="e">
            <v>#N/A</v>
          </cell>
        </row>
        <row r="20353">
          <cell r="K20353" t="str">
            <v>37401</v>
          </cell>
          <cell r="L20353" t="e">
            <v>#N/A</v>
          </cell>
        </row>
        <row r="20354">
          <cell r="K20354" t="str">
            <v>37401</v>
          </cell>
          <cell r="L20354" t="e">
            <v>#N/A</v>
          </cell>
        </row>
        <row r="20355">
          <cell r="K20355" t="str">
            <v>37401</v>
          </cell>
          <cell r="L20355" t="e">
            <v>#N/A</v>
          </cell>
        </row>
        <row r="20356">
          <cell r="K20356" t="str">
            <v>37401</v>
          </cell>
          <cell r="L20356" t="e">
            <v>#N/A</v>
          </cell>
        </row>
        <row r="20357">
          <cell r="K20357" t="str">
            <v>37401</v>
          </cell>
          <cell r="L20357" t="e">
            <v>#N/A</v>
          </cell>
        </row>
        <row r="20358">
          <cell r="K20358" t="str">
            <v>37401</v>
          </cell>
          <cell r="L20358" t="e">
            <v>#N/A</v>
          </cell>
        </row>
        <row r="20359">
          <cell r="K20359" t="str">
            <v>37401</v>
          </cell>
          <cell r="L20359" t="e">
            <v>#N/A</v>
          </cell>
        </row>
        <row r="20360">
          <cell r="K20360" t="str">
            <v>37401</v>
          </cell>
          <cell r="L20360" t="e">
            <v>#N/A</v>
          </cell>
        </row>
        <row r="20361">
          <cell r="K20361" t="str">
            <v>37401</v>
          </cell>
          <cell r="L20361" t="e">
            <v>#N/A</v>
          </cell>
        </row>
        <row r="20362">
          <cell r="K20362" t="str">
            <v>37401</v>
          </cell>
          <cell r="L20362" t="e">
            <v>#N/A</v>
          </cell>
        </row>
        <row r="20363">
          <cell r="K20363" t="str">
            <v>37401</v>
          </cell>
          <cell r="L20363" t="e">
            <v>#N/A</v>
          </cell>
        </row>
        <row r="20364">
          <cell r="K20364" t="str">
            <v>37401</v>
          </cell>
          <cell r="L20364" t="e">
            <v>#N/A</v>
          </cell>
        </row>
        <row r="20365">
          <cell r="K20365" t="str">
            <v>37401</v>
          </cell>
          <cell r="L20365" t="e">
            <v>#N/A</v>
          </cell>
        </row>
        <row r="20366">
          <cell r="K20366" t="str">
            <v>37401</v>
          </cell>
          <cell r="L20366" t="e">
            <v>#N/A</v>
          </cell>
        </row>
        <row r="20367">
          <cell r="K20367" t="str">
            <v>37401</v>
          </cell>
          <cell r="L20367" t="e">
            <v>#N/A</v>
          </cell>
        </row>
        <row r="20368">
          <cell r="K20368" t="str">
            <v>37401</v>
          </cell>
          <cell r="L20368" t="e">
            <v>#N/A</v>
          </cell>
        </row>
        <row r="20369">
          <cell r="K20369" t="str">
            <v>37401</v>
          </cell>
          <cell r="L20369" t="e">
            <v>#N/A</v>
          </cell>
        </row>
        <row r="20370">
          <cell r="K20370" t="str">
            <v>37401</v>
          </cell>
          <cell r="L20370" t="e">
            <v>#N/A</v>
          </cell>
        </row>
        <row r="20371">
          <cell r="K20371" t="str">
            <v>37401</v>
          </cell>
          <cell r="L20371" t="e">
            <v>#N/A</v>
          </cell>
        </row>
        <row r="20372">
          <cell r="K20372" t="str">
            <v>37401</v>
          </cell>
          <cell r="L20372" t="e">
            <v>#N/A</v>
          </cell>
        </row>
        <row r="20373">
          <cell r="K20373" t="str">
            <v>37401</v>
          </cell>
          <cell r="L20373" t="e">
            <v>#N/A</v>
          </cell>
        </row>
        <row r="20374">
          <cell r="K20374" t="str">
            <v>37401</v>
          </cell>
          <cell r="L20374" t="e">
            <v>#N/A</v>
          </cell>
        </row>
        <row r="20375">
          <cell r="K20375" t="str">
            <v>37401</v>
          </cell>
          <cell r="L20375" t="e">
            <v>#N/A</v>
          </cell>
        </row>
        <row r="20376">
          <cell r="K20376" t="str">
            <v>37401</v>
          </cell>
          <cell r="L20376" t="e">
            <v>#N/A</v>
          </cell>
        </row>
        <row r="20377">
          <cell r="K20377" t="str">
            <v>37401</v>
          </cell>
          <cell r="L20377" t="e">
            <v>#N/A</v>
          </cell>
        </row>
        <row r="20378">
          <cell r="K20378" t="str">
            <v>37401</v>
          </cell>
          <cell r="L20378" t="e">
            <v>#N/A</v>
          </cell>
        </row>
        <row r="20379">
          <cell r="K20379" t="str">
            <v>37401</v>
          </cell>
          <cell r="L20379" t="e">
            <v>#N/A</v>
          </cell>
        </row>
        <row r="20380">
          <cell r="K20380" t="str">
            <v>37401</v>
          </cell>
          <cell r="L20380" t="e">
            <v>#N/A</v>
          </cell>
        </row>
        <row r="20381">
          <cell r="K20381" t="str">
            <v>37401</v>
          </cell>
          <cell r="L20381" t="e">
            <v>#N/A</v>
          </cell>
        </row>
        <row r="20382">
          <cell r="K20382" t="str">
            <v>37401</v>
          </cell>
          <cell r="L20382" t="e">
            <v>#N/A</v>
          </cell>
        </row>
        <row r="20383">
          <cell r="K20383" t="str">
            <v>37401</v>
          </cell>
          <cell r="L20383" t="e">
            <v>#N/A</v>
          </cell>
        </row>
        <row r="20384">
          <cell r="K20384" t="str">
            <v>37401</v>
          </cell>
          <cell r="L20384" t="e">
            <v>#N/A</v>
          </cell>
        </row>
        <row r="20385">
          <cell r="K20385" t="str">
            <v>37401</v>
          </cell>
          <cell r="L20385" t="e">
            <v>#N/A</v>
          </cell>
        </row>
        <row r="20386">
          <cell r="K20386" t="str">
            <v>37401</v>
          </cell>
          <cell r="L20386" t="e">
            <v>#N/A</v>
          </cell>
        </row>
        <row r="20387">
          <cell r="K20387" t="str">
            <v>37401</v>
          </cell>
          <cell r="L20387" t="e">
            <v>#N/A</v>
          </cell>
        </row>
        <row r="20388">
          <cell r="K20388" t="str">
            <v>37401</v>
          </cell>
          <cell r="L20388" t="e">
            <v>#N/A</v>
          </cell>
        </row>
        <row r="20389">
          <cell r="K20389" t="str">
            <v>37401</v>
          </cell>
          <cell r="L20389" t="e">
            <v>#N/A</v>
          </cell>
        </row>
        <row r="20390">
          <cell r="K20390" t="str">
            <v>37401</v>
          </cell>
          <cell r="L20390" t="e">
            <v>#N/A</v>
          </cell>
        </row>
        <row r="20391">
          <cell r="K20391" t="str">
            <v>37401</v>
          </cell>
          <cell r="L20391" t="e">
            <v>#N/A</v>
          </cell>
        </row>
        <row r="20392">
          <cell r="K20392" t="str">
            <v>37401</v>
          </cell>
          <cell r="L20392" t="e">
            <v>#N/A</v>
          </cell>
        </row>
        <row r="20393">
          <cell r="K20393" t="str">
            <v>37401</v>
          </cell>
          <cell r="L20393" t="e">
            <v>#N/A</v>
          </cell>
        </row>
        <row r="20394">
          <cell r="K20394" t="str">
            <v>37401</v>
          </cell>
          <cell r="L20394" t="e">
            <v>#N/A</v>
          </cell>
        </row>
        <row r="20395">
          <cell r="K20395" t="str">
            <v>37401</v>
          </cell>
          <cell r="L20395" t="e">
            <v>#N/A</v>
          </cell>
        </row>
        <row r="20396">
          <cell r="K20396" t="str">
            <v>37401</v>
          </cell>
          <cell r="L20396" t="e">
            <v>#N/A</v>
          </cell>
        </row>
        <row r="20397">
          <cell r="K20397" t="str">
            <v>37401</v>
          </cell>
          <cell r="L20397" t="e">
            <v>#N/A</v>
          </cell>
        </row>
        <row r="20398">
          <cell r="K20398" t="str">
            <v>37401</v>
          </cell>
          <cell r="L20398" t="e">
            <v>#N/A</v>
          </cell>
        </row>
        <row r="20399">
          <cell r="K20399" t="str">
            <v>37401</v>
          </cell>
          <cell r="L20399" t="e">
            <v>#N/A</v>
          </cell>
        </row>
        <row r="20400">
          <cell r="K20400" t="str">
            <v>37401</v>
          </cell>
          <cell r="L20400" t="e">
            <v>#N/A</v>
          </cell>
        </row>
        <row r="20401">
          <cell r="K20401" t="str">
            <v>37401</v>
          </cell>
          <cell r="L20401" t="e">
            <v>#N/A</v>
          </cell>
        </row>
        <row r="20402">
          <cell r="K20402" t="str">
            <v>37401</v>
          </cell>
          <cell r="L20402" t="e">
            <v>#N/A</v>
          </cell>
        </row>
        <row r="20403">
          <cell r="K20403" t="str">
            <v>37401</v>
          </cell>
          <cell r="L20403" t="e">
            <v>#N/A</v>
          </cell>
        </row>
        <row r="20404">
          <cell r="K20404" t="str">
            <v>37401</v>
          </cell>
          <cell r="L20404" t="e">
            <v>#N/A</v>
          </cell>
        </row>
        <row r="20405">
          <cell r="K20405" t="str">
            <v>37401</v>
          </cell>
          <cell r="L20405" t="e">
            <v>#N/A</v>
          </cell>
        </row>
        <row r="20406">
          <cell r="K20406" t="str">
            <v>37401</v>
          </cell>
          <cell r="L20406" t="e">
            <v>#N/A</v>
          </cell>
        </row>
        <row r="20407">
          <cell r="K20407" t="str">
            <v>37401</v>
          </cell>
          <cell r="L20407" t="e">
            <v>#N/A</v>
          </cell>
        </row>
        <row r="20408">
          <cell r="K20408" t="str">
            <v>37401</v>
          </cell>
          <cell r="L20408" t="e">
            <v>#N/A</v>
          </cell>
        </row>
        <row r="20409">
          <cell r="K20409" t="str">
            <v>37401</v>
          </cell>
          <cell r="L20409" t="e">
            <v>#N/A</v>
          </cell>
        </row>
        <row r="20410">
          <cell r="K20410" t="str">
            <v>37401</v>
          </cell>
          <cell r="L20410" t="e">
            <v>#N/A</v>
          </cell>
        </row>
        <row r="20411">
          <cell r="K20411" t="str">
            <v>37401</v>
          </cell>
          <cell r="L20411" t="e">
            <v>#N/A</v>
          </cell>
        </row>
        <row r="20412">
          <cell r="K20412" t="str">
            <v>37401</v>
          </cell>
          <cell r="L20412" t="e">
            <v>#N/A</v>
          </cell>
        </row>
        <row r="20413">
          <cell r="K20413" t="str">
            <v>37401</v>
          </cell>
          <cell r="L20413" t="e">
            <v>#N/A</v>
          </cell>
        </row>
        <row r="20414">
          <cell r="K20414" t="str">
            <v>37401</v>
          </cell>
          <cell r="L20414" t="e">
            <v>#N/A</v>
          </cell>
        </row>
        <row r="20415">
          <cell r="K20415" t="str">
            <v>37401</v>
          </cell>
          <cell r="L20415" t="e">
            <v>#N/A</v>
          </cell>
        </row>
        <row r="20416">
          <cell r="K20416" t="str">
            <v>37401</v>
          </cell>
          <cell r="L20416" t="e">
            <v>#N/A</v>
          </cell>
        </row>
        <row r="20417">
          <cell r="K20417" t="str">
            <v>37401</v>
          </cell>
          <cell r="L20417" t="e">
            <v>#N/A</v>
          </cell>
        </row>
        <row r="20418">
          <cell r="K20418" t="str">
            <v>37401</v>
          </cell>
          <cell r="L20418" t="e">
            <v>#N/A</v>
          </cell>
        </row>
        <row r="20419">
          <cell r="K20419" t="str">
            <v>37401</v>
          </cell>
          <cell r="L20419" t="e">
            <v>#N/A</v>
          </cell>
        </row>
        <row r="20420">
          <cell r="K20420" t="str">
            <v>37206</v>
          </cell>
          <cell r="L20420" t="e">
            <v>#N/A</v>
          </cell>
        </row>
        <row r="20421">
          <cell r="K20421" t="str">
            <v>37206</v>
          </cell>
          <cell r="L20421" t="e">
            <v>#N/A</v>
          </cell>
        </row>
        <row r="20422">
          <cell r="K20422" t="str">
            <v>37206</v>
          </cell>
          <cell r="L20422" t="e">
            <v>#N/A</v>
          </cell>
        </row>
        <row r="20423">
          <cell r="K20423" t="str">
            <v>37206</v>
          </cell>
          <cell r="L20423" t="e">
            <v>#N/A</v>
          </cell>
        </row>
        <row r="20424">
          <cell r="K20424" t="str">
            <v>37207</v>
          </cell>
          <cell r="L20424" t="e">
            <v>#N/A</v>
          </cell>
        </row>
        <row r="20425">
          <cell r="K20425" t="str">
            <v>37207</v>
          </cell>
          <cell r="L20425" t="e">
            <v>#N/A</v>
          </cell>
        </row>
        <row r="20426">
          <cell r="K20426" t="str">
            <v>37207</v>
          </cell>
          <cell r="L20426" t="e">
            <v>#N/A</v>
          </cell>
        </row>
        <row r="20427">
          <cell r="K20427" t="str">
            <v>37207</v>
          </cell>
          <cell r="L20427" t="e">
            <v>#N/A</v>
          </cell>
        </row>
        <row r="20428">
          <cell r="K20428" t="str">
            <v>37207</v>
          </cell>
          <cell r="L20428" t="e">
            <v>#N/A</v>
          </cell>
        </row>
        <row r="20429">
          <cell r="K20429" t="str">
            <v>37207</v>
          </cell>
          <cell r="L20429" t="e">
            <v>#N/A</v>
          </cell>
        </row>
        <row r="20430">
          <cell r="K20430" t="str">
            <v>37207</v>
          </cell>
          <cell r="L20430" t="e">
            <v>#N/A</v>
          </cell>
        </row>
        <row r="20431">
          <cell r="K20431" t="str">
            <v>37207</v>
          </cell>
          <cell r="L20431" t="e">
            <v>#N/A</v>
          </cell>
        </row>
        <row r="20432">
          <cell r="K20432" t="str">
            <v>37207</v>
          </cell>
          <cell r="L20432" t="e">
            <v>#N/A</v>
          </cell>
        </row>
        <row r="20433">
          <cell r="K20433" t="str">
            <v>37207</v>
          </cell>
          <cell r="L20433" t="e">
            <v>#N/A</v>
          </cell>
        </row>
        <row r="20434">
          <cell r="K20434" t="str">
            <v>37209</v>
          </cell>
          <cell r="L20434" t="e">
            <v>#N/A</v>
          </cell>
        </row>
        <row r="20435">
          <cell r="K20435" t="str">
            <v>37209</v>
          </cell>
          <cell r="L20435" t="e">
            <v>#N/A</v>
          </cell>
        </row>
        <row r="20436">
          <cell r="K20436" t="str">
            <v>37209</v>
          </cell>
          <cell r="L20436" t="e">
            <v>#N/A</v>
          </cell>
        </row>
        <row r="20437">
          <cell r="K20437" t="str">
            <v>37208</v>
          </cell>
          <cell r="L20437" t="e">
            <v>#N/A</v>
          </cell>
        </row>
        <row r="20438">
          <cell r="K20438" t="str">
            <v>37208</v>
          </cell>
          <cell r="L20438" t="e">
            <v>#N/A</v>
          </cell>
        </row>
        <row r="20439">
          <cell r="K20439" t="str">
            <v>37208</v>
          </cell>
          <cell r="L20439" t="e">
            <v>#N/A</v>
          </cell>
        </row>
        <row r="20440">
          <cell r="K20440" t="str">
            <v>37207</v>
          </cell>
          <cell r="L20440" t="e">
            <v>#N/A</v>
          </cell>
        </row>
        <row r="20441">
          <cell r="K20441" t="str">
            <v>37207</v>
          </cell>
          <cell r="L20441" t="e">
            <v>#N/A</v>
          </cell>
        </row>
        <row r="20442">
          <cell r="K20442" t="str">
            <v>37207</v>
          </cell>
          <cell r="L20442" t="e">
            <v>#N/A</v>
          </cell>
        </row>
        <row r="20443">
          <cell r="K20443" t="str">
            <v>37209</v>
          </cell>
          <cell r="L20443" t="e">
            <v>#N/A</v>
          </cell>
        </row>
        <row r="20444">
          <cell r="K20444" t="str">
            <v>37209</v>
          </cell>
          <cell r="L20444" t="e">
            <v>#N/A</v>
          </cell>
        </row>
        <row r="20445">
          <cell r="K20445" t="str">
            <v>37209</v>
          </cell>
          <cell r="L20445" t="e">
            <v>#N/A</v>
          </cell>
        </row>
        <row r="20446">
          <cell r="K20446" t="str">
            <v>37205</v>
          </cell>
          <cell r="L20446" t="e">
            <v>#N/A</v>
          </cell>
        </row>
        <row r="20447">
          <cell r="K20447" t="str">
            <v>37205</v>
          </cell>
          <cell r="L20447" t="e">
            <v>#N/A</v>
          </cell>
        </row>
        <row r="20448">
          <cell r="K20448" t="str">
            <v>37205</v>
          </cell>
          <cell r="L20448" t="e">
            <v>#N/A</v>
          </cell>
        </row>
        <row r="20449">
          <cell r="K20449" t="str">
            <v>37207</v>
          </cell>
          <cell r="L20449" t="e">
            <v>#N/A</v>
          </cell>
        </row>
        <row r="20450">
          <cell r="K20450" t="str">
            <v>37207</v>
          </cell>
          <cell r="L20450" t="e">
            <v>#N/A</v>
          </cell>
        </row>
        <row r="20451">
          <cell r="K20451" t="str">
            <v>37301</v>
          </cell>
          <cell r="L20451" t="e">
            <v>#N/A</v>
          </cell>
        </row>
        <row r="20452">
          <cell r="K20452" t="str">
            <v>37301</v>
          </cell>
          <cell r="L20452" t="e">
            <v>#N/A</v>
          </cell>
        </row>
        <row r="20453">
          <cell r="K20453" t="str">
            <v>37301</v>
          </cell>
          <cell r="L20453" t="e">
            <v>#N/A</v>
          </cell>
        </row>
        <row r="20454">
          <cell r="K20454" t="str">
            <v>37301</v>
          </cell>
          <cell r="L20454" t="e">
            <v>#N/A</v>
          </cell>
        </row>
        <row r="20455">
          <cell r="L20455" t="e">
            <v>#N/A</v>
          </cell>
        </row>
        <row r="20456">
          <cell r="L20456" t="e">
            <v>#N/A</v>
          </cell>
        </row>
        <row r="20457">
          <cell r="L20457" t="e">
            <v>#N/A</v>
          </cell>
        </row>
        <row r="20458">
          <cell r="L20458" t="e">
            <v>#N/A</v>
          </cell>
        </row>
        <row r="20459">
          <cell r="L20459" t="e">
            <v>#N/A</v>
          </cell>
        </row>
        <row r="20460">
          <cell r="L20460" t="e">
            <v>#N/A</v>
          </cell>
        </row>
        <row r="20461">
          <cell r="K20461" t="str">
            <v>37206</v>
          </cell>
          <cell r="L20461" t="e">
            <v>#N/A</v>
          </cell>
        </row>
        <row r="20462">
          <cell r="K20462" t="str">
            <v>37206</v>
          </cell>
          <cell r="L20462" t="e">
            <v>#N/A</v>
          </cell>
        </row>
        <row r="20463">
          <cell r="K20463" t="str">
            <v>37206</v>
          </cell>
          <cell r="L20463" t="e">
            <v>#N/A</v>
          </cell>
        </row>
        <row r="20464">
          <cell r="K20464" t="str">
            <v>37206</v>
          </cell>
          <cell r="L20464" t="e">
            <v>#N/A</v>
          </cell>
        </row>
        <row r="20465">
          <cell r="K20465" t="str">
            <v>37206</v>
          </cell>
          <cell r="L20465" t="e">
            <v>#N/A</v>
          </cell>
        </row>
        <row r="20466">
          <cell r="K20466" t="str">
            <v>37206</v>
          </cell>
          <cell r="L20466" t="e">
            <v>#N/A</v>
          </cell>
        </row>
        <row r="20467">
          <cell r="K20467" t="str">
            <v>37206</v>
          </cell>
          <cell r="L20467" t="e">
            <v>#N/A</v>
          </cell>
        </row>
        <row r="20468">
          <cell r="K20468" t="str">
            <v>37206</v>
          </cell>
          <cell r="L20468" t="e">
            <v>#N/A</v>
          </cell>
        </row>
        <row r="20469">
          <cell r="K20469" t="str">
            <v>37206</v>
          </cell>
          <cell r="L20469" t="e">
            <v>#N/A</v>
          </cell>
        </row>
        <row r="20470">
          <cell r="K20470" t="str">
            <v>37206</v>
          </cell>
          <cell r="L20470" t="e">
            <v>#N/A</v>
          </cell>
        </row>
        <row r="20471">
          <cell r="K20471" t="str">
            <v>13726</v>
          </cell>
          <cell r="L20471" t="e">
            <v>#N/A</v>
          </cell>
        </row>
        <row r="20472">
          <cell r="K20472" t="str">
            <v>13726</v>
          </cell>
          <cell r="L20472" t="e">
            <v>#N/A</v>
          </cell>
        </row>
        <row r="20473">
          <cell r="K20473" t="str">
            <v>13726</v>
          </cell>
          <cell r="L20473" t="e">
            <v>#N/A</v>
          </cell>
        </row>
        <row r="20474">
          <cell r="K20474" t="str">
            <v>13726</v>
          </cell>
          <cell r="L20474" t="e">
            <v>#N/A</v>
          </cell>
        </row>
        <row r="20475">
          <cell r="K20475" t="str">
            <v>13726</v>
          </cell>
          <cell r="L20475" t="e">
            <v>#N/A</v>
          </cell>
        </row>
        <row r="20476">
          <cell r="K20476" t="str">
            <v>13726</v>
          </cell>
          <cell r="L20476" t="e">
            <v>#N/A</v>
          </cell>
        </row>
        <row r="20477">
          <cell r="K20477" t="str">
            <v>13726</v>
          </cell>
          <cell r="L20477" t="e">
            <v>#N/A</v>
          </cell>
        </row>
        <row r="20478">
          <cell r="K20478" t="str">
            <v>13726</v>
          </cell>
          <cell r="L20478" t="e">
            <v>#N/A</v>
          </cell>
        </row>
        <row r="20479">
          <cell r="K20479" t="str">
            <v>13726</v>
          </cell>
          <cell r="L20479" t="e">
            <v>#N/A</v>
          </cell>
        </row>
        <row r="20480">
          <cell r="K20480" t="str">
            <v>13726</v>
          </cell>
          <cell r="L20480" t="e">
            <v>#N/A</v>
          </cell>
        </row>
        <row r="20481">
          <cell r="K20481" t="str">
            <v>13726</v>
          </cell>
          <cell r="L20481" t="e">
            <v>#N/A</v>
          </cell>
        </row>
        <row r="20482">
          <cell r="K20482" t="str">
            <v>13726</v>
          </cell>
          <cell r="L20482" t="e">
            <v>#N/A</v>
          </cell>
        </row>
        <row r="20483">
          <cell r="K20483" t="str">
            <v>13726</v>
          </cell>
          <cell r="L20483" t="e">
            <v>#N/A</v>
          </cell>
        </row>
        <row r="20484">
          <cell r="K20484" t="str">
            <v>37202</v>
          </cell>
          <cell r="L20484" t="e">
            <v>#N/A</v>
          </cell>
        </row>
        <row r="20485">
          <cell r="K20485" t="str">
            <v>37202</v>
          </cell>
          <cell r="L20485" t="e">
            <v>#N/A</v>
          </cell>
        </row>
        <row r="20486">
          <cell r="K20486" t="str">
            <v>37202</v>
          </cell>
          <cell r="L20486" t="e">
            <v>#N/A</v>
          </cell>
        </row>
        <row r="20487">
          <cell r="K20487" t="str">
            <v>37202</v>
          </cell>
          <cell r="L20487" t="e">
            <v>#N/A</v>
          </cell>
        </row>
        <row r="20488">
          <cell r="K20488" t="str">
            <v>37202</v>
          </cell>
          <cell r="L20488" t="e">
            <v>#N/A</v>
          </cell>
        </row>
        <row r="20489">
          <cell r="K20489" t="str">
            <v>37202</v>
          </cell>
          <cell r="L20489" t="e">
            <v>#N/A</v>
          </cell>
        </row>
        <row r="20490">
          <cell r="K20490" t="str">
            <v>29114</v>
          </cell>
          <cell r="L20490" t="e">
            <v>#N/A</v>
          </cell>
        </row>
        <row r="20491">
          <cell r="K20491" t="str">
            <v>29114</v>
          </cell>
          <cell r="L20491" t="e">
            <v>#N/A</v>
          </cell>
        </row>
        <row r="20492">
          <cell r="K20492" t="str">
            <v>29114</v>
          </cell>
          <cell r="L20492" t="e">
            <v>#N/A</v>
          </cell>
        </row>
        <row r="20493">
          <cell r="K20493" t="str">
            <v>29114</v>
          </cell>
          <cell r="L20493" t="e">
            <v>#N/A</v>
          </cell>
        </row>
        <row r="20494">
          <cell r="K20494" t="str">
            <v>29114</v>
          </cell>
          <cell r="L20494" t="e">
            <v>#N/A</v>
          </cell>
        </row>
        <row r="20495">
          <cell r="K20495" t="str">
            <v>29114</v>
          </cell>
          <cell r="L20495" t="e">
            <v>#N/A</v>
          </cell>
        </row>
        <row r="20496">
          <cell r="K20496" t="str">
            <v>29114</v>
          </cell>
          <cell r="L20496" t="e">
            <v>#N/A</v>
          </cell>
        </row>
        <row r="20497">
          <cell r="K20497" t="str">
            <v>29114</v>
          </cell>
          <cell r="L20497" t="e">
            <v>#N/A</v>
          </cell>
        </row>
        <row r="20498">
          <cell r="K20498" t="str">
            <v>29114</v>
          </cell>
          <cell r="L20498" t="e">
            <v>#N/A</v>
          </cell>
        </row>
        <row r="20499">
          <cell r="K20499" t="str">
            <v>29114</v>
          </cell>
          <cell r="L20499" t="e">
            <v>#N/A</v>
          </cell>
        </row>
        <row r="20500">
          <cell r="K20500" t="str">
            <v>29114</v>
          </cell>
          <cell r="L20500" t="e">
            <v>#N/A</v>
          </cell>
        </row>
        <row r="20501">
          <cell r="K20501" t="str">
            <v>29114</v>
          </cell>
          <cell r="L20501" t="e">
            <v>#N/A</v>
          </cell>
        </row>
        <row r="20502">
          <cell r="K20502" t="str">
            <v>29114</v>
          </cell>
          <cell r="L20502" t="e">
            <v>#N/A</v>
          </cell>
        </row>
        <row r="20503">
          <cell r="K20503" t="str">
            <v>29114</v>
          </cell>
          <cell r="L20503" t="e">
            <v>#N/A</v>
          </cell>
        </row>
        <row r="20504">
          <cell r="L20504" t="e">
            <v>#N/A</v>
          </cell>
        </row>
        <row r="20505">
          <cell r="L20505" t="e">
            <v>#N/A</v>
          </cell>
        </row>
        <row r="20506">
          <cell r="K20506" t="str">
            <v>29114</v>
          </cell>
          <cell r="L20506" t="e">
            <v>#N/A</v>
          </cell>
        </row>
        <row r="20507">
          <cell r="K20507" t="str">
            <v>29114</v>
          </cell>
          <cell r="L20507" t="e">
            <v>#N/A</v>
          </cell>
        </row>
        <row r="20508">
          <cell r="K20508" t="str">
            <v>29114</v>
          </cell>
          <cell r="L20508" t="e">
            <v>#N/A</v>
          </cell>
        </row>
        <row r="20509">
          <cell r="K20509" t="str">
            <v>29114</v>
          </cell>
          <cell r="L20509" t="e">
            <v>#N/A</v>
          </cell>
        </row>
        <row r="20510">
          <cell r="L20510" t="e">
            <v>#N/A</v>
          </cell>
        </row>
        <row r="20511">
          <cell r="L20511" t="e">
            <v>#N/A</v>
          </cell>
        </row>
        <row r="20512">
          <cell r="K20512" t="str">
            <v>29114</v>
          </cell>
          <cell r="L20512" t="e">
            <v>#N/A</v>
          </cell>
        </row>
        <row r="20513">
          <cell r="K20513" t="str">
            <v>29114</v>
          </cell>
          <cell r="L20513" t="e">
            <v>#N/A</v>
          </cell>
        </row>
        <row r="20514">
          <cell r="K20514" t="str">
            <v>29114</v>
          </cell>
          <cell r="L20514" t="e">
            <v>#N/A</v>
          </cell>
        </row>
        <row r="20515">
          <cell r="K20515" t="str">
            <v>29114</v>
          </cell>
          <cell r="L20515" t="e">
            <v>#N/A</v>
          </cell>
        </row>
        <row r="20516">
          <cell r="K20516" t="str">
            <v>29113</v>
          </cell>
          <cell r="L20516" t="e">
            <v>#N/A</v>
          </cell>
        </row>
        <row r="20517">
          <cell r="K20517" t="str">
            <v>29113</v>
          </cell>
          <cell r="L20517" t="e">
            <v>#N/A</v>
          </cell>
        </row>
        <row r="20518">
          <cell r="K20518" t="str">
            <v>29113</v>
          </cell>
          <cell r="L20518" t="e">
            <v>#N/A</v>
          </cell>
        </row>
        <row r="20519">
          <cell r="K20519" t="str">
            <v>29113</v>
          </cell>
          <cell r="L20519" t="e">
            <v>#N/A</v>
          </cell>
        </row>
        <row r="20520">
          <cell r="K20520" t="str">
            <v>29113</v>
          </cell>
          <cell r="L20520" t="e">
            <v>#N/A</v>
          </cell>
        </row>
        <row r="20521">
          <cell r="K20521" t="str">
            <v>29113</v>
          </cell>
          <cell r="L20521" t="e">
            <v>#N/A</v>
          </cell>
        </row>
        <row r="20522">
          <cell r="K20522" t="str">
            <v>29113</v>
          </cell>
          <cell r="L20522" t="e">
            <v>#N/A</v>
          </cell>
        </row>
        <row r="20523">
          <cell r="K20523" t="str">
            <v>29113</v>
          </cell>
          <cell r="L20523" t="e">
            <v>#N/A</v>
          </cell>
        </row>
        <row r="20524">
          <cell r="K20524" t="str">
            <v>29113</v>
          </cell>
          <cell r="L20524" t="e">
            <v>#N/A</v>
          </cell>
        </row>
        <row r="20525">
          <cell r="K20525" t="str">
            <v>29113</v>
          </cell>
          <cell r="L20525" t="e">
            <v>#N/A</v>
          </cell>
        </row>
        <row r="20526">
          <cell r="K20526" t="str">
            <v>29113</v>
          </cell>
          <cell r="L20526" t="e">
            <v>#N/A</v>
          </cell>
        </row>
        <row r="20527">
          <cell r="K20527" t="str">
            <v>29113</v>
          </cell>
          <cell r="L20527" t="e">
            <v>#N/A</v>
          </cell>
        </row>
        <row r="20528">
          <cell r="K20528" t="str">
            <v>29113</v>
          </cell>
          <cell r="L20528" t="e">
            <v>#N/A</v>
          </cell>
        </row>
        <row r="20529">
          <cell r="K20529" t="str">
            <v>29113</v>
          </cell>
          <cell r="L20529" t="e">
            <v>#N/A</v>
          </cell>
        </row>
        <row r="20530">
          <cell r="K20530" t="str">
            <v>29113</v>
          </cell>
          <cell r="L20530" t="e">
            <v>#N/A</v>
          </cell>
        </row>
        <row r="20531">
          <cell r="K20531" t="str">
            <v>29113</v>
          </cell>
          <cell r="L20531" t="e">
            <v>#N/A</v>
          </cell>
        </row>
        <row r="20532">
          <cell r="K20532" t="str">
            <v>29113</v>
          </cell>
          <cell r="L20532" t="e">
            <v>#N/A</v>
          </cell>
        </row>
        <row r="20533">
          <cell r="K20533" t="str">
            <v>29113</v>
          </cell>
          <cell r="L20533" t="e">
            <v>#N/A</v>
          </cell>
        </row>
        <row r="20534">
          <cell r="K20534" t="str">
            <v>29113</v>
          </cell>
          <cell r="L20534" t="e">
            <v>#N/A</v>
          </cell>
        </row>
        <row r="20535">
          <cell r="K20535" t="str">
            <v>29113</v>
          </cell>
          <cell r="L20535" t="e">
            <v>#N/A</v>
          </cell>
        </row>
        <row r="20536">
          <cell r="K20536" t="str">
            <v>29113</v>
          </cell>
          <cell r="L20536" t="e">
            <v>#N/A</v>
          </cell>
        </row>
        <row r="20537">
          <cell r="K20537" t="str">
            <v>29113</v>
          </cell>
          <cell r="L20537" t="e">
            <v>#N/A</v>
          </cell>
        </row>
        <row r="20538">
          <cell r="K20538" t="str">
            <v>29113</v>
          </cell>
          <cell r="L20538" t="e">
            <v>#N/A</v>
          </cell>
        </row>
        <row r="20539">
          <cell r="K20539" t="str">
            <v>29113</v>
          </cell>
          <cell r="L20539" t="e">
            <v>#N/A</v>
          </cell>
        </row>
        <row r="20540">
          <cell r="K20540" t="str">
            <v>29113</v>
          </cell>
          <cell r="L20540" t="e">
            <v>#N/A</v>
          </cell>
        </row>
        <row r="20541">
          <cell r="K20541" t="str">
            <v>29113</v>
          </cell>
          <cell r="L20541" t="e">
            <v>#N/A</v>
          </cell>
        </row>
        <row r="20542">
          <cell r="K20542" t="str">
            <v>29113</v>
          </cell>
          <cell r="L20542" t="e">
            <v>#N/A</v>
          </cell>
        </row>
        <row r="20543">
          <cell r="K20543" t="str">
            <v>29113</v>
          </cell>
          <cell r="L20543" t="e">
            <v>#N/A</v>
          </cell>
        </row>
        <row r="20544">
          <cell r="K20544" t="str">
            <v>29113</v>
          </cell>
          <cell r="L20544" t="e">
            <v>#N/A</v>
          </cell>
        </row>
        <row r="20545">
          <cell r="K20545" t="str">
            <v>29113</v>
          </cell>
          <cell r="L20545" t="e">
            <v>#N/A</v>
          </cell>
        </row>
        <row r="20546">
          <cell r="K20546" t="str">
            <v>29113</v>
          </cell>
          <cell r="L20546" t="e">
            <v>#N/A</v>
          </cell>
        </row>
        <row r="20547">
          <cell r="K20547" t="str">
            <v>29121</v>
          </cell>
          <cell r="L20547" t="e">
            <v>#N/A</v>
          </cell>
        </row>
        <row r="20548">
          <cell r="K20548" t="str">
            <v>29121</v>
          </cell>
          <cell r="L20548" t="e">
            <v>#N/A</v>
          </cell>
        </row>
        <row r="20549">
          <cell r="K20549" t="str">
            <v>29113</v>
          </cell>
          <cell r="L20549" t="e">
            <v>#N/A</v>
          </cell>
        </row>
        <row r="20550">
          <cell r="K20550" t="str">
            <v>29113</v>
          </cell>
          <cell r="L20550" t="e">
            <v>#N/A</v>
          </cell>
        </row>
        <row r="20551">
          <cell r="K20551" t="str">
            <v>29113</v>
          </cell>
          <cell r="L20551" t="e">
            <v>#N/A</v>
          </cell>
        </row>
        <row r="20552">
          <cell r="K20552" t="str">
            <v>29113</v>
          </cell>
          <cell r="L20552" t="e">
            <v>#N/A</v>
          </cell>
        </row>
        <row r="20553">
          <cell r="K20553" t="str">
            <v>29113</v>
          </cell>
          <cell r="L20553" t="e">
            <v>#N/A</v>
          </cell>
        </row>
        <row r="20554">
          <cell r="K20554" t="str">
            <v>29113</v>
          </cell>
          <cell r="L20554" t="e">
            <v>#N/A</v>
          </cell>
        </row>
        <row r="20555">
          <cell r="K20555" t="str">
            <v>29113</v>
          </cell>
          <cell r="L20555" t="e">
            <v>#N/A</v>
          </cell>
        </row>
        <row r="20556">
          <cell r="K20556" t="str">
            <v>29113</v>
          </cell>
          <cell r="L20556" t="e">
            <v>#N/A</v>
          </cell>
        </row>
        <row r="20557">
          <cell r="K20557" t="str">
            <v>29113</v>
          </cell>
          <cell r="L20557" t="e">
            <v>#N/A</v>
          </cell>
        </row>
        <row r="20558">
          <cell r="K20558" t="str">
            <v>29113</v>
          </cell>
          <cell r="L20558" t="e">
            <v>#N/A</v>
          </cell>
        </row>
        <row r="20559">
          <cell r="K20559" t="str">
            <v>29113</v>
          </cell>
          <cell r="L20559" t="e">
            <v>#N/A</v>
          </cell>
        </row>
        <row r="20560">
          <cell r="K20560" t="str">
            <v>29113</v>
          </cell>
          <cell r="L20560" t="e">
            <v>#N/A</v>
          </cell>
        </row>
        <row r="20561">
          <cell r="K20561" t="str">
            <v>29113</v>
          </cell>
          <cell r="L20561" t="e">
            <v>#N/A</v>
          </cell>
        </row>
        <row r="20562">
          <cell r="L20562" t="e">
            <v>#N/A</v>
          </cell>
        </row>
        <row r="20563">
          <cell r="K20563" t="str">
            <v>29118</v>
          </cell>
          <cell r="L20563" t="e">
            <v>#N/A</v>
          </cell>
        </row>
        <row r="20564">
          <cell r="K20564" t="str">
            <v>29118</v>
          </cell>
          <cell r="L20564" t="e">
            <v>#N/A</v>
          </cell>
        </row>
        <row r="20565">
          <cell r="K20565" t="str">
            <v>29118</v>
          </cell>
          <cell r="L20565" t="e">
            <v>#N/A</v>
          </cell>
        </row>
        <row r="20566">
          <cell r="L20566" t="e">
            <v>#N/A</v>
          </cell>
        </row>
        <row r="20567">
          <cell r="L20567" t="e">
            <v>#N/A</v>
          </cell>
        </row>
        <row r="20568">
          <cell r="L20568" t="e">
            <v>#N/A</v>
          </cell>
        </row>
        <row r="20569">
          <cell r="L20569" t="e">
            <v>#N/A</v>
          </cell>
        </row>
        <row r="20570">
          <cell r="L20570" t="e">
            <v>#N/A</v>
          </cell>
        </row>
        <row r="20571">
          <cell r="L20571" t="e">
            <v>#N/A</v>
          </cell>
        </row>
        <row r="20572">
          <cell r="L20572" t="e">
            <v>#N/A</v>
          </cell>
        </row>
        <row r="20573">
          <cell r="L20573" t="e">
            <v>#N/A</v>
          </cell>
        </row>
        <row r="20574">
          <cell r="L20574" t="e">
            <v>#N/A</v>
          </cell>
        </row>
        <row r="20575">
          <cell r="L20575" t="e">
            <v>#N/A</v>
          </cell>
        </row>
        <row r="20576">
          <cell r="L20576" t="e">
            <v>#N/A</v>
          </cell>
        </row>
        <row r="20577">
          <cell r="L20577" t="e">
            <v>#N/A</v>
          </cell>
        </row>
        <row r="20578">
          <cell r="K20578" t="str">
            <v>29118</v>
          </cell>
          <cell r="L20578" t="e">
            <v>#N/A</v>
          </cell>
        </row>
        <row r="20579">
          <cell r="K20579" t="str">
            <v>29118</v>
          </cell>
          <cell r="L20579" t="e">
            <v>#N/A</v>
          </cell>
        </row>
        <row r="20580">
          <cell r="K20580" t="str">
            <v>29118</v>
          </cell>
          <cell r="L20580" t="e">
            <v>#N/A</v>
          </cell>
        </row>
        <row r="20581">
          <cell r="K20581" t="str">
            <v>29118</v>
          </cell>
          <cell r="L20581" t="e">
            <v>#N/A</v>
          </cell>
        </row>
        <row r="20582">
          <cell r="K20582" t="str">
            <v>29118</v>
          </cell>
          <cell r="L20582" t="e">
            <v>#N/A</v>
          </cell>
        </row>
        <row r="20583">
          <cell r="K20583" t="str">
            <v>29118</v>
          </cell>
          <cell r="L20583" t="e">
            <v>#N/A</v>
          </cell>
        </row>
        <row r="20584">
          <cell r="K20584" t="str">
            <v>29118</v>
          </cell>
          <cell r="L20584" t="e">
            <v>#N/A</v>
          </cell>
        </row>
        <row r="20585">
          <cell r="K20585" t="str">
            <v>29118</v>
          </cell>
          <cell r="L20585" t="e">
            <v>#N/A</v>
          </cell>
        </row>
        <row r="20586">
          <cell r="K20586" t="str">
            <v>29118</v>
          </cell>
          <cell r="L20586" t="e">
            <v>#N/A</v>
          </cell>
        </row>
        <row r="20587">
          <cell r="K20587" t="str">
            <v>29118</v>
          </cell>
          <cell r="L20587" t="e">
            <v>#N/A</v>
          </cell>
        </row>
        <row r="20588">
          <cell r="K20588" t="str">
            <v>29118</v>
          </cell>
          <cell r="L20588" t="e">
            <v>#N/A</v>
          </cell>
        </row>
        <row r="20589">
          <cell r="K20589" t="str">
            <v>29118</v>
          </cell>
          <cell r="L20589" t="e">
            <v>#N/A</v>
          </cell>
        </row>
        <row r="20590">
          <cell r="K20590" t="str">
            <v>29118</v>
          </cell>
          <cell r="L20590" t="e">
            <v>#N/A</v>
          </cell>
        </row>
        <row r="20591">
          <cell r="K20591" t="str">
            <v>29118</v>
          </cell>
          <cell r="L20591" t="e">
            <v>#N/A</v>
          </cell>
        </row>
        <row r="20592">
          <cell r="K20592" t="str">
            <v>29118</v>
          </cell>
          <cell r="L20592" t="e">
            <v>#N/A</v>
          </cell>
        </row>
        <row r="20593">
          <cell r="K20593" t="str">
            <v>27111</v>
          </cell>
          <cell r="L20593" t="str">
            <v>NEBULIZACION</v>
          </cell>
        </row>
        <row r="20594">
          <cell r="K20594" t="str">
            <v>27111</v>
          </cell>
          <cell r="L20594" t="str">
            <v>NEBULIZACION</v>
          </cell>
        </row>
        <row r="20595">
          <cell r="K20595" t="str">
            <v>27111</v>
          </cell>
          <cell r="L20595" t="str">
            <v>NEBULIZACION</v>
          </cell>
        </row>
        <row r="20596">
          <cell r="K20596" t="str">
            <v>27111</v>
          </cell>
          <cell r="L20596" t="str">
            <v>NEBULIZACION</v>
          </cell>
        </row>
        <row r="20597">
          <cell r="K20597" t="str">
            <v>27111</v>
          </cell>
          <cell r="L20597" t="str">
            <v>NEBULIZACION</v>
          </cell>
        </row>
        <row r="20598">
          <cell r="K20598" t="str">
            <v>27111</v>
          </cell>
          <cell r="L20598" t="str">
            <v>NEBULIZACION</v>
          </cell>
        </row>
        <row r="20599">
          <cell r="K20599" t="str">
            <v>27111</v>
          </cell>
          <cell r="L20599" t="str">
            <v>NEBULIZACION</v>
          </cell>
        </row>
        <row r="20600">
          <cell r="K20600" t="str">
            <v>27111</v>
          </cell>
          <cell r="L20600" t="str">
            <v>NEBULIZACION</v>
          </cell>
        </row>
        <row r="20601">
          <cell r="K20601" t="str">
            <v>27111</v>
          </cell>
          <cell r="L20601" t="str">
            <v>NEBULIZACION</v>
          </cell>
        </row>
        <row r="20602">
          <cell r="K20602" t="str">
            <v>27111</v>
          </cell>
          <cell r="L20602" t="str">
            <v>NEBULIZACION</v>
          </cell>
        </row>
        <row r="20603">
          <cell r="K20603" t="str">
            <v>27111</v>
          </cell>
          <cell r="L20603" t="str">
            <v>NEBULIZACION</v>
          </cell>
        </row>
        <row r="20604">
          <cell r="K20604" t="str">
            <v>27111</v>
          </cell>
          <cell r="L20604" t="str">
            <v>NEBULIZACION</v>
          </cell>
        </row>
        <row r="20605">
          <cell r="K20605" t="str">
            <v>27111</v>
          </cell>
          <cell r="L20605" t="str">
            <v>NEBULIZACION</v>
          </cell>
        </row>
        <row r="20606">
          <cell r="K20606" t="str">
            <v>27111</v>
          </cell>
          <cell r="L20606" t="str">
            <v>NEBULIZACION</v>
          </cell>
        </row>
        <row r="20607">
          <cell r="K20607" t="str">
            <v>27111</v>
          </cell>
          <cell r="L20607" t="str">
            <v>NEBULIZACION</v>
          </cell>
        </row>
        <row r="20608">
          <cell r="K20608" t="str">
            <v>27111</v>
          </cell>
          <cell r="L20608" t="str">
            <v>NEBULIZACION</v>
          </cell>
        </row>
        <row r="20609">
          <cell r="K20609" t="str">
            <v>29117</v>
          </cell>
          <cell r="L20609" t="e">
            <v>#N/A</v>
          </cell>
        </row>
        <row r="20610">
          <cell r="K20610" t="str">
            <v>29117</v>
          </cell>
          <cell r="L20610" t="e">
            <v>#N/A</v>
          </cell>
        </row>
        <row r="20611">
          <cell r="K20611" t="str">
            <v>29117</v>
          </cell>
          <cell r="L20611" t="e">
            <v>#N/A</v>
          </cell>
        </row>
        <row r="20612">
          <cell r="K20612" t="str">
            <v>29117</v>
          </cell>
          <cell r="L20612" t="e">
            <v>#N/A</v>
          </cell>
        </row>
        <row r="20613">
          <cell r="K20613" t="str">
            <v>29117</v>
          </cell>
          <cell r="L20613" t="e">
            <v>#N/A</v>
          </cell>
        </row>
        <row r="20614">
          <cell r="K20614" t="str">
            <v>29117</v>
          </cell>
          <cell r="L20614" t="e">
            <v>#N/A</v>
          </cell>
        </row>
        <row r="20615">
          <cell r="K20615" t="str">
            <v>29117</v>
          </cell>
          <cell r="L20615" t="e">
            <v>#N/A</v>
          </cell>
        </row>
        <row r="20616">
          <cell r="K20616" t="str">
            <v>29117</v>
          </cell>
          <cell r="L20616" t="e">
            <v>#N/A</v>
          </cell>
        </row>
        <row r="20617">
          <cell r="K20617" t="str">
            <v>29117</v>
          </cell>
          <cell r="L20617" t="e">
            <v>#N/A</v>
          </cell>
        </row>
        <row r="20618">
          <cell r="K20618" t="str">
            <v>29117</v>
          </cell>
          <cell r="L20618" t="e">
            <v>#N/A</v>
          </cell>
        </row>
        <row r="20619">
          <cell r="K20619" t="str">
            <v>29117</v>
          </cell>
          <cell r="L20619" t="e">
            <v>#N/A</v>
          </cell>
        </row>
        <row r="20620">
          <cell r="K20620" t="str">
            <v>29117</v>
          </cell>
          <cell r="L20620" t="e">
            <v>#N/A</v>
          </cell>
        </row>
        <row r="20621">
          <cell r="K20621" t="str">
            <v>29117</v>
          </cell>
          <cell r="L20621" t="e">
            <v>#N/A</v>
          </cell>
        </row>
        <row r="20622">
          <cell r="K20622" t="str">
            <v>29117</v>
          </cell>
          <cell r="L20622" t="e">
            <v>#N/A</v>
          </cell>
        </row>
        <row r="20623">
          <cell r="K20623" t="str">
            <v>29117</v>
          </cell>
          <cell r="L20623" t="e">
            <v>#N/A</v>
          </cell>
        </row>
        <row r="20624">
          <cell r="K20624" t="str">
            <v>29117</v>
          </cell>
          <cell r="L20624" t="e">
            <v>#N/A</v>
          </cell>
        </row>
        <row r="20625">
          <cell r="K20625" t="str">
            <v>29117</v>
          </cell>
          <cell r="L20625" t="e">
            <v>#N/A</v>
          </cell>
        </row>
        <row r="20626">
          <cell r="K20626" t="str">
            <v>29117</v>
          </cell>
          <cell r="L20626" t="e">
            <v>#N/A</v>
          </cell>
        </row>
        <row r="20627">
          <cell r="K20627" t="str">
            <v>37805</v>
          </cell>
          <cell r="L20627" t="e">
            <v>#N/A</v>
          </cell>
        </row>
        <row r="20628">
          <cell r="L20628" t="e">
            <v>#N/A</v>
          </cell>
        </row>
        <row r="20629">
          <cell r="L20629" t="e">
            <v>#N/A</v>
          </cell>
        </row>
        <row r="20630">
          <cell r="L20630" t="e">
            <v>#N/A</v>
          </cell>
        </row>
        <row r="20631">
          <cell r="L20631" t="e">
            <v>#N/A</v>
          </cell>
        </row>
        <row r="20632">
          <cell r="L20632" t="e">
            <v>#N/A</v>
          </cell>
        </row>
        <row r="20633">
          <cell r="L20633" t="e">
            <v>#N/A</v>
          </cell>
        </row>
        <row r="20634">
          <cell r="L20634" t="e">
            <v>#N/A</v>
          </cell>
        </row>
        <row r="20635">
          <cell r="L20635" t="e">
            <v>#N/A</v>
          </cell>
        </row>
        <row r="20636">
          <cell r="L20636" t="e">
            <v>#N/A</v>
          </cell>
        </row>
        <row r="20637">
          <cell r="L20637" t="e">
            <v>#N/A</v>
          </cell>
        </row>
        <row r="20638">
          <cell r="L20638" t="e">
            <v>#N/A</v>
          </cell>
        </row>
        <row r="20639">
          <cell r="L20639" t="e">
            <v>#N/A</v>
          </cell>
        </row>
        <row r="20640">
          <cell r="K20640" t="str">
            <v>35114</v>
          </cell>
          <cell r="L20640" t="e">
            <v>#N/A</v>
          </cell>
        </row>
        <row r="20641">
          <cell r="K20641" t="str">
            <v>35111</v>
          </cell>
          <cell r="L20641" t="e">
            <v>#N/A</v>
          </cell>
        </row>
        <row r="20642">
          <cell r="K20642" t="str">
            <v>35111</v>
          </cell>
          <cell r="L20642" t="e">
            <v>#N/A</v>
          </cell>
        </row>
        <row r="20643">
          <cell r="K20643" t="str">
            <v>35111</v>
          </cell>
          <cell r="L20643" t="e">
            <v>#N/A</v>
          </cell>
        </row>
        <row r="20644">
          <cell r="K20644" t="str">
            <v>35111</v>
          </cell>
          <cell r="L20644" t="e">
            <v>#N/A</v>
          </cell>
        </row>
        <row r="20645">
          <cell r="K20645" t="str">
            <v>35111</v>
          </cell>
          <cell r="L20645" t="e">
            <v>#N/A</v>
          </cell>
        </row>
        <row r="20646">
          <cell r="K20646" t="str">
            <v>35111</v>
          </cell>
          <cell r="L20646" t="e">
            <v>#N/A</v>
          </cell>
        </row>
        <row r="20647">
          <cell r="K20647" t="str">
            <v>35111</v>
          </cell>
          <cell r="L20647" t="e">
            <v>#N/A</v>
          </cell>
        </row>
        <row r="20648">
          <cell r="K20648" t="str">
            <v>35111</v>
          </cell>
          <cell r="L20648" t="e">
            <v>#N/A</v>
          </cell>
        </row>
        <row r="20649">
          <cell r="K20649" t="str">
            <v>35111</v>
          </cell>
          <cell r="L20649" t="e">
            <v>#N/A</v>
          </cell>
        </row>
        <row r="20650">
          <cell r="K20650" t="str">
            <v>35111</v>
          </cell>
          <cell r="L20650" t="e">
            <v>#N/A</v>
          </cell>
        </row>
        <row r="20651">
          <cell r="K20651" t="str">
            <v>35113</v>
          </cell>
          <cell r="L20651" t="e">
            <v>#N/A</v>
          </cell>
        </row>
        <row r="20652">
          <cell r="K20652" t="str">
            <v>35113</v>
          </cell>
          <cell r="L20652" t="e">
            <v>#N/A</v>
          </cell>
        </row>
        <row r="20653">
          <cell r="K20653" t="str">
            <v>35113</v>
          </cell>
          <cell r="L20653" t="e">
            <v>#N/A</v>
          </cell>
        </row>
        <row r="20654">
          <cell r="K20654" t="str">
            <v>35113</v>
          </cell>
          <cell r="L20654" t="e">
            <v>#N/A</v>
          </cell>
        </row>
        <row r="20655">
          <cell r="K20655" t="str">
            <v>35113</v>
          </cell>
          <cell r="L20655" t="e">
            <v>#N/A</v>
          </cell>
        </row>
        <row r="20656">
          <cell r="K20656" t="str">
            <v>35113</v>
          </cell>
          <cell r="L20656" t="e">
            <v>#N/A</v>
          </cell>
        </row>
        <row r="20657">
          <cell r="K20657" t="str">
            <v>35113</v>
          </cell>
          <cell r="L20657" t="e">
            <v>#N/A</v>
          </cell>
        </row>
        <row r="20658">
          <cell r="K20658" t="str">
            <v>35113</v>
          </cell>
          <cell r="L20658" t="e">
            <v>#N/A</v>
          </cell>
        </row>
        <row r="20659">
          <cell r="K20659" t="str">
            <v>35113</v>
          </cell>
          <cell r="L20659" t="e">
            <v>#N/A</v>
          </cell>
        </row>
        <row r="20660">
          <cell r="K20660" t="str">
            <v>35111</v>
          </cell>
          <cell r="L20660" t="e">
            <v>#N/A</v>
          </cell>
        </row>
        <row r="20661">
          <cell r="K20661" t="str">
            <v>35102</v>
          </cell>
          <cell r="L20661" t="e">
            <v>#N/A</v>
          </cell>
        </row>
        <row r="20662">
          <cell r="K20662" t="str">
            <v>39143</v>
          </cell>
          <cell r="L20662" t="e">
            <v>#N/A</v>
          </cell>
        </row>
        <row r="20663">
          <cell r="K20663" t="str">
            <v>39143</v>
          </cell>
          <cell r="L20663" t="e">
            <v>#N/A</v>
          </cell>
        </row>
        <row r="20664">
          <cell r="K20664" t="str">
            <v>39143</v>
          </cell>
          <cell r="L20664" t="e">
            <v>#N/A</v>
          </cell>
        </row>
        <row r="20665">
          <cell r="K20665" t="str">
            <v>39143</v>
          </cell>
          <cell r="L20665" t="e">
            <v>#N/A</v>
          </cell>
        </row>
        <row r="20666">
          <cell r="K20666" t="str">
            <v>39143</v>
          </cell>
          <cell r="L20666" t="e">
            <v>#N/A</v>
          </cell>
        </row>
        <row r="20667">
          <cell r="K20667" t="str">
            <v>39143</v>
          </cell>
          <cell r="L20667" t="e">
            <v>#N/A</v>
          </cell>
        </row>
        <row r="20668">
          <cell r="K20668" t="str">
            <v>39143</v>
          </cell>
          <cell r="L20668" t="e">
            <v>#N/A</v>
          </cell>
        </row>
        <row r="20669">
          <cell r="K20669" t="str">
            <v>39143</v>
          </cell>
          <cell r="L20669" t="e">
            <v>#N/A</v>
          </cell>
        </row>
        <row r="20670">
          <cell r="K20670" t="str">
            <v>35103</v>
          </cell>
          <cell r="L20670" t="e">
            <v>#N/A</v>
          </cell>
        </row>
        <row r="20671">
          <cell r="K20671" t="str">
            <v>39360</v>
          </cell>
          <cell r="L20671" t="e">
            <v>#N/A</v>
          </cell>
        </row>
        <row r="20672">
          <cell r="K20672" t="str">
            <v>39360</v>
          </cell>
          <cell r="L20672" t="e">
            <v>#N/A</v>
          </cell>
        </row>
        <row r="20673">
          <cell r="K20673" t="str">
            <v>39150</v>
          </cell>
          <cell r="L20673" t="e">
            <v>#N/A</v>
          </cell>
        </row>
        <row r="20674">
          <cell r="K20674" t="str">
            <v>39150</v>
          </cell>
          <cell r="L20674" t="e">
            <v>#N/A</v>
          </cell>
        </row>
        <row r="20675">
          <cell r="K20675" t="str">
            <v>39150</v>
          </cell>
          <cell r="L20675" t="e">
            <v>#N/A</v>
          </cell>
        </row>
        <row r="20676">
          <cell r="K20676" t="str">
            <v>39150</v>
          </cell>
          <cell r="L20676" t="e">
            <v>#N/A</v>
          </cell>
        </row>
        <row r="20677">
          <cell r="K20677" t="str">
            <v>39150</v>
          </cell>
          <cell r="L20677" t="e">
            <v>#N/A</v>
          </cell>
        </row>
        <row r="20678">
          <cell r="K20678" t="str">
            <v>39150</v>
          </cell>
          <cell r="L20678" t="e">
            <v>#N/A</v>
          </cell>
        </row>
        <row r="20679">
          <cell r="K20679" t="str">
            <v>35103</v>
          </cell>
          <cell r="L20679" t="e">
            <v>#N/A</v>
          </cell>
        </row>
        <row r="20680">
          <cell r="K20680" t="str">
            <v>35103</v>
          </cell>
          <cell r="L20680" t="e">
            <v>#N/A</v>
          </cell>
        </row>
        <row r="20681">
          <cell r="K20681" t="str">
            <v>35104</v>
          </cell>
          <cell r="L20681" t="e">
            <v>#N/A</v>
          </cell>
        </row>
        <row r="20682">
          <cell r="K20682" t="str">
            <v>35103</v>
          </cell>
          <cell r="L20682" t="e">
            <v>#N/A</v>
          </cell>
        </row>
        <row r="20683">
          <cell r="K20683" t="str">
            <v>35103</v>
          </cell>
          <cell r="L20683" t="e">
            <v>#N/A</v>
          </cell>
        </row>
        <row r="20684">
          <cell r="K20684" t="str">
            <v>35103</v>
          </cell>
          <cell r="L20684" t="e">
            <v>#N/A</v>
          </cell>
        </row>
        <row r="20685">
          <cell r="K20685" t="str">
            <v>35103</v>
          </cell>
          <cell r="L20685" t="e">
            <v>#N/A</v>
          </cell>
        </row>
        <row r="20686">
          <cell r="K20686" t="str">
            <v>35103</v>
          </cell>
          <cell r="L20686" t="e">
            <v>#N/A</v>
          </cell>
        </row>
        <row r="20687">
          <cell r="K20687" t="str">
            <v>35103</v>
          </cell>
          <cell r="L20687" t="e">
            <v>#N/A</v>
          </cell>
        </row>
        <row r="20688">
          <cell r="K20688" t="str">
            <v>35103</v>
          </cell>
          <cell r="L20688" t="e">
            <v>#N/A</v>
          </cell>
        </row>
        <row r="20689">
          <cell r="K20689" t="str">
            <v>35103</v>
          </cell>
          <cell r="L20689" t="e">
            <v>#N/A</v>
          </cell>
        </row>
        <row r="20690">
          <cell r="K20690" t="str">
            <v>35103</v>
          </cell>
          <cell r="L20690" t="e">
            <v>#N/A</v>
          </cell>
        </row>
        <row r="20691">
          <cell r="K20691" t="str">
            <v>35103</v>
          </cell>
          <cell r="L20691" t="e">
            <v>#N/A</v>
          </cell>
        </row>
        <row r="20692">
          <cell r="K20692" t="str">
            <v>35107</v>
          </cell>
          <cell r="L20692" t="e">
            <v>#N/A</v>
          </cell>
        </row>
        <row r="20693">
          <cell r="K20693" t="str">
            <v>35108</v>
          </cell>
          <cell r="L20693" t="e">
            <v>#N/A</v>
          </cell>
        </row>
        <row r="20694">
          <cell r="K20694" t="str">
            <v>35109</v>
          </cell>
          <cell r="L20694" t="e">
            <v>#N/A</v>
          </cell>
        </row>
        <row r="20695">
          <cell r="K20695" t="str">
            <v>35109</v>
          </cell>
          <cell r="L20695" t="e">
            <v>#N/A</v>
          </cell>
        </row>
        <row r="20696">
          <cell r="K20696" t="str">
            <v>35109</v>
          </cell>
          <cell r="L20696" t="e">
            <v>#N/A</v>
          </cell>
        </row>
        <row r="20697">
          <cell r="K20697" t="str">
            <v>35109</v>
          </cell>
          <cell r="L20697" t="e">
            <v>#N/A</v>
          </cell>
        </row>
        <row r="20698">
          <cell r="K20698" t="str">
            <v>35109</v>
          </cell>
          <cell r="L20698" t="e">
            <v>#N/A</v>
          </cell>
        </row>
        <row r="20699">
          <cell r="K20699" t="str">
            <v>35105</v>
          </cell>
          <cell r="L20699" t="e">
            <v>#N/A</v>
          </cell>
        </row>
        <row r="20700">
          <cell r="K20700" t="str">
            <v>35105</v>
          </cell>
          <cell r="L20700" t="e">
            <v>#N/A</v>
          </cell>
        </row>
        <row r="20701">
          <cell r="K20701" t="str">
            <v>35106</v>
          </cell>
          <cell r="L20701" t="e">
            <v>#N/A</v>
          </cell>
        </row>
        <row r="20702">
          <cell r="K20702" t="str">
            <v>35104</v>
          </cell>
          <cell r="L20702" t="e">
            <v>#N/A</v>
          </cell>
        </row>
        <row r="20703">
          <cell r="K20703" t="str">
            <v>35104</v>
          </cell>
          <cell r="L20703" t="e">
            <v>#N/A</v>
          </cell>
        </row>
        <row r="20704">
          <cell r="K20704" t="str">
            <v>39360</v>
          </cell>
          <cell r="L20704" t="e">
            <v>#N/A</v>
          </cell>
        </row>
        <row r="20705">
          <cell r="K20705" t="str">
            <v>39360</v>
          </cell>
          <cell r="L20705" t="e">
            <v>#N/A</v>
          </cell>
        </row>
        <row r="20706">
          <cell r="K20706" t="str">
            <v>39360</v>
          </cell>
          <cell r="L20706" t="e">
            <v>#N/A</v>
          </cell>
        </row>
        <row r="20707">
          <cell r="K20707" t="str">
            <v>39360</v>
          </cell>
          <cell r="L20707" t="e">
            <v>#N/A</v>
          </cell>
        </row>
        <row r="20708">
          <cell r="K20708" t="str">
            <v>39360</v>
          </cell>
          <cell r="L20708" t="e">
            <v>#N/A</v>
          </cell>
        </row>
        <row r="20709">
          <cell r="K20709" t="str">
            <v>39360</v>
          </cell>
          <cell r="L20709" t="e">
            <v>#N/A</v>
          </cell>
        </row>
        <row r="20710">
          <cell r="K20710" t="str">
            <v>39360</v>
          </cell>
          <cell r="L20710" t="e">
            <v>#N/A</v>
          </cell>
        </row>
        <row r="20711">
          <cell r="K20711" t="str">
            <v>39360</v>
          </cell>
          <cell r="L20711" t="e">
            <v>#N/A</v>
          </cell>
        </row>
        <row r="20712">
          <cell r="K20712" t="str">
            <v>28115</v>
          </cell>
          <cell r="L20712" t="e">
            <v>#N/A</v>
          </cell>
        </row>
        <row r="20713">
          <cell r="K20713" t="str">
            <v>39143</v>
          </cell>
          <cell r="L20713" t="e">
            <v>#N/A</v>
          </cell>
        </row>
        <row r="20714">
          <cell r="K20714" t="str">
            <v>28104</v>
          </cell>
          <cell r="L20714" t="e">
            <v>#N/A</v>
          </cell>
        </row>
        <row r="20715">
          <cell r="K20715" t="str">
            <v>28104</v>
          </cell>
          <cell r="L20715" t="e">
            <v>#N/A</v>
          </cell>
        </row>
        <row r="20716">
          <cell r="K20716" t="str">
            <v>28130</v>
          </cell>
          <cell r="L20716" t="e">
            <v>#N/A</v>
          </cell>
        </row>
        <row r="20717">
          <cell r="K20717" t="str">
            <v>28130</v>
          </cell>
          <cell r="L20717" t="e">
            <v>#N/A</v>
          </cell>
        </row>
        <row r="20718">
          <cell r="K20718" t="str">
            <v>39360</v>
          </cell>
          <cell r="L20718" t="e">
            <v>#N/A</v>
          </cell>
        </row>
        <row r="20719">
          <cell r="K20719" t="str">
            <v>39360</v>
          </cell>
          <cell r="L20719" t="e">
            <v>#N/A</v>
          </cell>
        </row>
        <row r="20720">
          <cell r="K20720" t="str">
            <v>39360</v>
          </cell>
          <cell r="L20720" t="e">
            <v>#N/A</v>
          </cell>
        </row>
        <row r="20721">
          <cell r="K20721" t="str">
            <v>39360</v>
          </cell>
          <cell r="L20721" t="e">
            <v>#N/A</v>
          </cell>
        </row>
        <row r="20722">
          <cell r="K20722" t="str">
            <v>28127</v>
          </cell>
          <cell r="L20722" t="e">
            <v>#N/A</v>
          </cell>
        </row>
        <row r="20723">
          <cell r="L20723" t="e">
            <v>#N/A</v>
          </cell>
        </row>
        <row r="20724">
          <cell r="L20724" t="e">
            <v>#N/A</v>
          </cell>
        </row>
        <row r="20725">
          <cell r="L20725" t="e">
            <v>#N/A</v>
          </cell>
        </row>
        <row r="20726">
          <cell r="K20726" t="str">
            <v>28119</v>
          </cell>
          <cell r="L20726" t="e">
            <v>#N/A</v>
          </cell>
        </row>
        <row r="20727">
          <cell r="K20727" t="str">
            <v>28129</v>
          </cell>
          <cell r="L20727" t="e">
            <v>#N/A</v>
          </cell>
        </row>
        <row r="20728">
          <cell r="K20728" t="str">
            <v>28129</v>
          </cell>
          <cell r="L20728" t="e">
            <v>#N/A</v>
          </cell>
        </row>
        <row r="20729">
          <cell r="K20729" t="str">
            <v>28102</v>
          </cell>
          <cell r="L20729" t="e">
            <v>#N/A</v>
          </cell>
        </row>
        <row r="20730">
          <cell r="K20730" t="str">
            <v>28102</v>
          </cell>
          <cell r="L20730" t="e">
            <v>#N/A</v>
          </cell>
        </row>
        <row r="20731">
          <cell r="K20731" t="str">
            <v>28101</v>
          </cell>
          <cell r="L20731" t="e">
            <v>#N/A</v>
          </cell>
        </row>
        <row r="20732">
          <cell r="K20732" t="str">
            <v>28101</v>
          </cell>
          <cell r="L20732" t="e">
            <v>#N/A</v>
          </cell>
        </row>
        <row r="20733">
          <cell r="K20733" t="str">
            <v>28101</v>
          </cell>
          <cell r="L20733" t="e">
            <v>#N/A</v>
          </cell>
        </row>
        <row r="20734">
          <cell r="K20734" t="str">
            <v>31117</v>
          </cell>
          <cell r="L20734" t="e">
            <v>#N/A</v>
          </cell>
        </row>
        <row r="20735">
          <cell r="L20735" t="e">
            <v>#N/A</v>
          </cell>
        </row>
        <row r="20736">
          <cell r="K20736" t="str">
            <v>21701</v>
          </cell>
          <cell r="L20736" t="e">
            <v>#N/A</v>
          </cell>
        </row>
        <row r="20737">
          <cell r="K20737" t="str">
            <v>28118</v>
          </cell>
          <cell r="L20737" t="e">
            <v>#N/A</v>
          </cell>
        </row>
        <row r="20738">
          <cell r="K20738" t="str">
            <v>28118</v>
          </cell>
          <cell r="L20738" t="e">
            <v>#N/A</v>
          </cell>
        </row>
        <row r="20739">
          <cell r="K20739" t="str">
            <v>28118</v>
          </cell>
          <cell r="L20739" t="e">
            <v>#N/A</v>
          </cell>
        </row>
        <row r="20740">
          <cell r="K20740" t="str">
            <v>28118</v>
          </cell>
          <cell r="L20740" t="e">
            <v>#N/A</v>
          </cell>
        </row>
        <row r="20741">
          <cell r="K20741" t="str">
            <v>31202</v>
          </cell>
          <cell r="L20741" t="e">
            <v>#N/A</v>
          </cell>
        </row>
        <row r="20742">
          <cell r="K20742" t="str">
            <v>31202</v>
          </cell>
          <cell r="L20742" t="e">
            <v>#N/A</v>
          </cell>
        </row>
        <row r="20743">
          <cell r="K20743" t="str">
            <v>21701</v>
          </cell>
          <cell r="L20743" t="e">
            <v>#N/A</v>
          </cell>
        </row>
        <row r="20744">
          <cell r="K20744" t="str">
            <v>21701</v>
          </cell>
          <cell r="L20744" t="e">
            <v>#N/A</v>
          </cell>
        </row>
        <row r="20745">
          <cell r="K20745" t="str">
            <v>21707</v>
          </cell>
          <cell r="L20745" t="e">
            <v>#N/A</v>
          </cell>
        </row>
        <row r="20746">
          <cell r="K20746" t="str">
            <v>21707</v>
          </cell>
          <cell r="L20746" t="e">
            <v>#N/A</v>
          </cell>
        </row>
        <row r="20747">
          <cell r="L20747" t="e">
            <v>#N/A</v>
          </cell>
        </row>
        <row r="20748">
          <cell r="L20748" t="e">
            <v>#N/A</v>
          </cell>
        </row>
        <row r="20749">
          <cell r="K20749" t="str">
            <v>28123</v>
          </cell>
          <cell r="L20749" t="e">
            <v>#N/A</v>
          </cell>
        </row>
        <row r="20750">
          <cell r="K20750" t="str">
            <v>28124</v>
          </cell>
          <cell r="L20750" t="e">
            <v>#N/A</v>
          </cell>
        </row>
        <row r="20751">
          <cell r="K20751" t="str">
            <v>28124</v>
          </cell>
          <cell r="L20751" t="e">
            <v>#N/A</v>
          </cell>
        </row>
        <row r="20752">
          <cell r="K20752" t="str">
            <v>28124</v>
          </cell>
          <cell r="L20752" t="e">
            <v>#N/A</v>
          </cell>
        </row>
        <row r="20753">
          <cell r="K20753" t="str">
            <v>28124</v>
          </cell>
          <cell r="L20753" t="e">
            <v>#N/A</v>
          </cell>
        </row>
        <row r="20754">
          <cell r="K20754" t="str">
            <v>28126</v>
          </cell>
          <cell r="L20754" t="e">
            <v>#N/A</v>
          </cell>
        </row>
        <row r="20755">
          <cell r="K20755" t="str">
            <v>28126</v>
          </cell>
          <cell r="L20755" t="e">
            <v>#N/A</v>
          </cell>
        </row>
        <row r="20756">
          <cell r="K20756" t="str">
            <v>26103</v>
          </cell>
          <cell r="L20756" t="e">
            <v>#N/A</v>
          </cell>
        </row>
        <row r="20757">
          <cell r="K20757" t="str">
            <v>26103</v>
          </cell>
          <cell r="L20757" t="e">
            <v>#N/A</v>
          </cell>
        </row>
        <row r="20758">
          <cell r="K20758" t="str">
            <v>26103</v>
          </cell>
          <cell r="L20758" t="e">
            <v>#N/A</v>
          </cell>
        </row>
        <row r="20759">
          <cell r="K20759" t="str">
            <v>26103</v>
          </cell>
          <cell r="L20759" t="e">
            <v>#N/A</v>
          </cell>
        </row>
        <row r="20760">
          <cell r="K20760" t="str">
            <v>26103</v>
          </cell>
          <cell r="L20760" t="e">
            <v>#N/A</v>
          </cell>
        </row>
        <row r="20761">
          <cell r="K20761" t="str">
            <v>26103</v>
          </cell>
          <cell r="L20761" t="e">
            <v>#N/A</v>
          </cell>
        </row>
        <row r="20762">
          <cell r="K20762" t="str">
            <v>28122</v>
          </cell>
          <cell r="L20762" t="e">
            <v>#N/A</v>
          </cell>
        </row>
        <row r="20763">
          <cell r="K20763" t="str">
            <v>28103</v>
          </cell>
          <cell r="L20763" t="e">
            <v>#N/A</v>
          </cell>
        </row>
        <row r="20764">
          <cell r="K20764" t="str">
            <v>28103</v>
          </cell>
          <cell r="L20764" t="e">
            <v>#N/A</v>
          </cell>
        </row>
        <row r="20765">
          <cell r="K20765" t="str">
            <v>28103</v>
          </cell>
          <cell r="L20765" t="e">
            <v>#N/A</v>
          </cell>
        </row>
        <row r="20766">
          <cell r="K20766" t="str">
            <v>28103</v>
          </cell>
          <cell r="L20766" t="e">
            <v>#N/A</v>
          </cell>
        </row>
        <row r="20767">
          <cell r="K20767" t="str">
            <v>34101</v>
          </cell>
          <cell r="L20767" t="e">
            <v>#N/A</v>
          </cell>
        </row>
        <row r="20768">
          <cell r="K20768" t="str">
            <v>34101</v>
          </cell>
          <cell r="L20768" t="e">
            <v>#N/A</v>
          </cell>
        </row>
        <row r="20769">
          <cell r="L20769" t="e">
            <v>#N/A</v>
          </cell>
        </row>
        <row r="20770">
          <cell r="K20770" t="str">
            <v>28116</v>
          </cell>
          <cell r="L20770" t="e">
            <v>#N/A</v>
          </cell>
        </row>
        <row r="20771">
          <cell r="K20771" t="str">
            <v>28117</v>
          </cell>
          <cell r="L20771" t="e">
            <v>#N/A</v>
          </cell>
        </row>
        <row r="20772">
          <cell r="K20772" t="str">
            <v>28120</v>
          </cell>
          <cell r="L20772" t="e">
            <v>#N/A</v>
          </cell>
        </row>
        <row r="20773">
          <cell r="K20773" t="str">
            <v>27103</v>
          </cell>
          <cell r="L20773" t="e">
            <v>#N/A</v>
          </cell>
        </row>
        <row r="20774">
          <cell r="K20774" t="str">
            <v>27103</v>
          </cell>
          <cell r="L20774" t="e">
            <v>#N/A</v>
          </cell>
        </row>
        <row r="20775">
          <cell r="K20775" t="str">
            <v>27103</v>
          </cell>
          <cell r="L20775" t="e">
            <v>#N/A</v>
          </cell>
        </row>
        <row r="20776">
          <cell r="K20776" t="str">
            <v>27101</v>
          </cell>
          <cell r="L20776" t="e">
            <v>#N/A</v>
          </cell>
        </row>
        <row r="20777">
          <cell r="K20777" t="str">
            <v>27103</v>
          </cell>
          <cell r="L20777" t="e">
            <v>#N/A</v>
          </cell>
        </row>
        <row r="20778">
          <cell r="K20778" t="str">
            <v>27103</v>
          </cell>
          <cell r="L20778" t="e">
            <v>#N/A</v>
          </cell>
        </row>
        <row r="20779">
          <cell r="K20779" t="str">
            <v>27103</v>
          </cell>
          <cell r="L20779" t="e">
            <v>#N/A</v>
          </cell>
        </row>
        <row r="20780">
          <cell r="K20780" t="str">
            <v>27103</v>
          </cell>
          <cell r="L20780" t="e">
            <v>#N/A</v>
          </cell>
        </row>
        <row r="20781">
          <cell r="K20781" t="str">
            <v>27102</v>
          </cell>
          <cell r="L20781" t="e">
            <v>#N/A</v>
          </cell>
        </row>
        <row r="20782">
          <cell r="K20782" t="str">
            <v>27102</v>
          </cell>
          <cell r="L20782" t="e">
            <v>#N/A</v>
          </cell>
        </row>
        <row r="20783">
          <cell r="L20783" t="e">
            <v>#N/A</v>
          </cell>
        </row>
        <row r="20784">
          <cell r="K20784" t="str">
            <v>27103</v>
          </cell>
          <cell r="L20784" t="e">
            <v>#N/A</v>
          </cell>
        </row>
        <row r="20785">
          <cell r="K20785" t="str">
            <v>27103</v>
          </cell>
          <cell r="L20785" t="e">
            <v>#N/A</v>
          </cell>
        </row>
        <row r="20786">
          <cell r="K20786" t="str">
            <v>27110</v>
          </cell>
          <cell r="L20786" t="e">
            <v>#N/A</v>
          </cell>
        </row>
        <row r="20787">
          <cell r="K20787" t="str">
            <v>27110</v>
          </cell>
          <cell r="L20787" t="e">
            <v>#N/A</v>
          </cell>
        </row>
        <row r="20788">
          <cell r="K20788" t="str">
            <v>27110</v>
          </cell>
          <cell r="L20788" t="e">
            <v>#N/A</v>
          </cell>
        </row>
        <row r="20789">
          <cell r="K20789" t="str">
            <v>27113</v>
          </cell>
          <cell r="L20789" t="e">
            <v>#N/A</v>
          </cell>
        </row>
        <row r="20790">
          <cell r="K20790" t="str">
            <v>27113</v>
          </cell>
          <cell r="L20790" t="e">
            <v>#N/A</v>
          </cell>
        </row>
        <row r="20791">
          <cell r="K20791" t="str">
            <v>27110</v>
          </cell>
          <cell r="L20791" t="e">
            <v>#N/A</v>
          </cell>
        </row>
        <row r="20792">
          <cell r="K20792" t="str">
            <v>27103</v>
          </cell>
          <cell r="L20792" t="e">
            <v>#N/A</v>
          </cell>
        </row>
        <row r="20793">
          <cell r="K20793" t="str">
            <v>27110</v>
          </cell>
          <cell r="L20793" t="e">
            <v>#N/A</v>
          </cell>
        </row>
        <row r="20794">
          <cell r="K20794" t="str">
            <v>27110</v>
          </cell>
          <cell r="L20794" t="e">
            <v>#N/A</v>
          </cell>
        </row>
        <row r="20795">
          <cell r="K20795" t="str">
            <v>27110</v>
          </cell>
          <cell r="L20795" t="e">
            <v>#N/A</v>
          </cell>
        </row>
        <row r="20796">
          <cell r="K20796" t="str">
            <v>27110</v>
          </cell>
          <cell r="L20796" t="e">
            <v>#N/A</v>
          </cell>
        </row>
        <row r="20797">
          <cell r="K20797" t="str">
            <v>27110</v>
          </cell>
          <cell r="L20797" t="e">
            <v>#N/A</v>
          </cell>
        </row>
        <row r="20798">
          <cell r="K20798" t="str">
            <v>27110</v>
          </cell>
          <cell r="L20798" t="e">
            <v>#N/A</v>
          </cell>
        </row>
        <row r="20799">
          <cell r="K20799" t="str">
            <v>27105</v>
          </cell>
          <cell r="L20799" t="e">
            <v>#N/A</v>
          </cell>
        </row>
        <row r="20800">
          <cell r="K20800" t="str">
            <v>27105</v>
          </cell>
          <cell r="L20800" t="e">
            <v>#N/A</v>
          </cell>
        </row>
        <row r="20801">
          <cell r="K20801" t="str">
            <v>27106</v>
          </cell>
          <cell r="L20801" t="e">
            <v>#N/A</v>
          </cell>
        </row>
        <row r="20802">
          <cell r="K20802" t="str">
            <v>27106</v>
          </cell>
          <cell r="L20802" t="e">
            <v>#N/A</v>
          </cell>
        </row>
        <row r="20803">
          <cell r="L20803" t="e">
            <v>#N/A</v>
          </cell>
        </row>
        <row r="20804">
          <cell r="K20804" t="str">
            <v>27127</v>
          </cell>
          <cell r="L20804" t="e">
            <v>#N/A</v>
          </cell>
        </row>
        <row r="20805">
          <cell r="K20805" t="str">
            <v>27127</v>
          </cell>
          <cell r="L20805" t="e">
            <v>#N/A</v>
          </cell>
        </row>
        <row r="20806">
          <cell r="K20806" t="str">
            <v>27107</v>
          </cell>
          <cell r="L20806" t="e">
            <v>#N/A</v>
          </cell>
        </row>
        <row r="20807">
          <cell r="K20807" t="str">
            <v>27107</v>
          </cell>
          <cell r="L20807" t="e">
            <v>#N/A</v>
          </cell>
        </row>
        <row r="20808">
          <cell r="K20808" t="str">
            <v>27107</v>
          </cell>
          <cell r="L20808" t="e">
            <v>#N/A</v>
          </cell>
        </row>
        <row r="20809">
          <cell r="K20809" t="str">
            <v>27127</v>
          </cell>
          <cell r="L20809" t="e">
            <v>#N/A</v>
          </cell>
        </row>
        <row r="20810">
          <cell r="K20810" t="str">
            <v>27127</v>
          </cell>
          <cell r="L20810" t="e">
            <v>#N/A</v>
          </cell>
        </row>
        <row r="20811">
          <cell r="K20811" t="str">
            <v>27127</v>
          </cell>
          <cell r="L20811" t="e">
            <v>#N/A</v>
          </cell>
        </row>
        <row r="20812">
          <cell r="K20812" t="str">
            <v>27127</v>
          </cell>
          <cell r="L20812" t="e">
            <v>#N/A</v>
          </cell>
        </row>
        <row r="20813">
          <cell r="K20813" t="str">
            <v>27127</v>
          </cell>
          <cell r="L20813" t="e">
            <v>#N/A</v>
          </cell>
        </row>
        <row r="20814">
          <cell r="K20814" t="str">
            <v>27127</v>
          </cell>
          <cell r="L20814" t="e">
            <v>#N/A</v>
          </cell>
        </row>
        <row r="20815">
          <cell r="L20815" t="e">
            <v>#N/A</v>
          </cell>
        </row>
        <row r="20816">
          <cell r="L20816" t="e">
            <v>#N/A</v>
          </cell>
        </row>
        <row r="20817">
          <cell r="L20817" t="e">
            <v>#N/A</v>
          </cell>
        </row>
        <row r="20818">
          <cell r="K20818" t="str">
            <v>27129</v>
          </cell>
          <cell r="L20818" t="e">
            <v>#N/A</v>
          </cell>
        </row>
        <row r="20819">
          <cell r="K20819" t="str">
            <v>27129</v>
          </cell>
          <cell r="L20819" t="e">
            <v>#N/A</v>
          </cell>
        </row>
        <row r="20820">
          <cell r="K20820" t="str">
            <v>27112</v>
          </cell>
          <cell r="L20820" t="e">
            <v>#N/A</v>
          </cell>
        </row>
        <row r="20821">
          <cell r="K20821" t="str">
            <v>27112</v>
          </cell>
          <cell r="L20821" t="e">
            <v>#N/A</v>
          </cell>
        </row>
        <row r="20822">
          <cell r="L20822" t="e">
            <v>#N/A</v>
          </cell>
        </row>
        <row r="20823">
          <cell r="L20823" t="e">
            <v>#N/A</v>
          </cell>
        </row>
        <row r="20824">
          <cell r="L20824" t="e">
            <v>#N/A</v>
          </cell>
        </row>
        <row r="20825">
          <cell r="L20825" t="e">
            <v>#N/A</v>
          </cell>
        </row>
        <row r="20826">
          <cell r="L20826" t="e">
            <v>#N/A</v>
          </cell>
        </row>
        <row r="20827">
          <cell r="K20827" t="str">
            <v>27127</v>
          </cell>
          <cell r="L20827" t="e">
            <v>#N/A</v>
          </cell>
        </row>
        <row r="20828">
          <cell r="K20828" t="str">
            <v>27127</v>
          </cell>
          <cell r="L20828" t="e">
            <v>#N/A</v>
          </cell>
        </row>
        <row r="20829">
          <cell r="K20829" t="str">
            <v>27127</v>
          </cell>
          <cell r="L20829" t="e">
            <v>#N/A</v>
          </cell>
        </row>
        <row r="20830">
          <cell r="K20830" t="str">
            <v>27127</v>
          </cell>
          <cell r="L20830" t="e">
            <v>#N/A</v>
          </cell>
        </row>
        <row r="20831">
          <cell r="K20831" t="str">
            <v>27127</v>
          </cell>
          <cell r="L20831" t="e">
            <v>#N/A</v>
          </cell>
        </row>
        <row r="20832">
          <cell r="K20832" t="str">
            <v>27127</v>
          </cell>
          <cell r="L20832" t="e">
            <v>#N/A</v>
          </cell>
        </row>
        <row r="20833">
          <cell r="K20833" t="str">
            <v>29107</v>
          </cell>
          <cell r="L20833" t="e">
            <v>#N/A</v>
          </cell>
        </row>
        <row r="20834">
          <cell r="K20834" t="str">
            <v>29107</v>
          </cell>
          <cell r="L20834" t="e">
            <v>#N/A</v>
          </cell>
        </row>
        <row r="20835">
          <cell r="K20835" t="str">
            <v>29107</v>
          </cell>
          <cell r="L20835" t="e">
            <v>#N/A</v>
          </cell>
        </row>
        <row r="20836">
          <cell r="K20836" t="str">
            <v>29107</v>
          </cell>
          <cell r="L20836" t="e">
            <v>#N/A</v>
          </cell>
        </row>
        <row r="20837">
          <cell r="K20837" t="str">
            <v>29107</v>
          </cell>
          <cell r="L20837" t="e">
            <v>#N/A</v>
          </cell>
        </row>
        <row r="20838">
          <cell r="K20838" t="str">
            <v>29107</v>
          </cell>
          <cell r="L20838" t="e">
            <v>#N/A</v>
          </cell>
        </row>
        <row r="20839">
          <cell r="K20839" t="str">
            <v>29107</v>
          </cell>
          <cell r="L20839" t="e">
            <v>#N/A</v>
          </cell>
        </row>
        <row r="20840">
          <cell r="K20840" t="str">
            <v>29107</v>
          </cell>
          <cell r="L20840" t="e">
            <v>#N/A</v>
          </cell>
        </row>
        <row r="20841">
          <cell r="K20841" t="str">
            <v>29107</v>
          </cell>
          <cell r="L20841" t="e">
            <v>#N/A</v>
          </cell>
        </row>
        <row r="20842">
          <cell r="K20842" t="str">
            <v>29107</v>
          </cell>
          <cell r="L20842" t="e">
            <v>#N/A</v>
          </cell>
        </row>
        <row r="20843">
          <cell r="K20843" t="str">
            <v>29107</v>
          </cell>
          <cell r="L20843" t="e">
            <v>#N/A</v>
          </cell>
        </row>
        <row r="20844">
          <cell r="K20844" t="str">
            <v>29107</v>
          </cell>
          <cell r="L20844" t="e">
            <v>#N/A</v>
          </cell>
        </row>
        <row r="20845">
          <cell r="K20845" t="str">
            <v>27108</v>
          </cell>
          <cell r="L20845" t="e">
            <v>#N/A</v>
          </cell>
        </row>
        <row r="20846">
          <cell r="K20846" t="str">
            <v>27108</v>
          </cell>
          <cell r="L20846" t="e">
            <v>#N/A</v>
          </cell>
        </row>
        <row r="20847">
          <cell r="K20847" t="str">
            <v>27108</v>
          </cell>
          <cell r="L20847" t="e">
            <v>#N/A</v>
          </cell>
        </row>
        <row r="20848">
          <cell r="K20848" t="str">
            <v>27108</v>
          </cell>
          <cell r="L20848" t="e">
            <v>#N/A</v>
          </cell>
        </row>
        <row r="20849">
          <cell r="K20849" t="str">
            <v>27108</v>
          </cell>
          <cell r="L20849" t="e">
            <v>#N/A</v>
          </cell>
        </row>
        <row r="20850">
          <cell r="K20850" t="str">
            <v>29107</v>
          </cell>
          <cell r="L20850" t="e">
            <v>#N/A</v>
          </cell>
        </row>
        <row r="20851">
          <cell r="K20851" t="str">
            <v>29107</v>
          </cell>
          <cell r="L20851" t="e">
            <v>#N/A</v>
          </cell>
        </row>
        <row r="20852">
          <cell r="L20852" t="e">
            <v>#N/A</v>
          </cell>
        </row>
        <row r="20853">
          <cell r="L20853" t="e">
            <v>#N/A</v>
          </cell>
        </row>
        <row r="20854">
          <cell r="L20854" t="e">
            <v>#N/A</v>
          </cell>
        </row>
        <row r="20855">
          <cell r="L20855" t="e">
            <v>#N/A</v>
          </cell>
        </row>
        <row r="20856">
          <cell r="K20856" t="str">
            <v>3311</v>
          </cell>
          <cell r="L20856" t="e">
            <v>#N/A</v>
          </cell>
        </row>
        <row r="20857">
          <cell r="K20857" t="str">
            <v>3311</v>
          </cell>
          <cell r="L20857" t="e">
            <v>#N/A</v>
          </cell>
        </row>
        <row r="20858">
          <cell r="K20858" t="str">
            <v>37507</v>
          </cell>
          <cell r="L20858" t="e">
            <v>#N/A</v>
          </cell>
        </row>
        <row r="20859">
          <cell r="K20859" t="str">
            <v>37507</v>
          </cell>
          <cell r="L20859" t="e">
            <v>#N/A</v>
          </cell>
        </row>
        <row r="20860">
          <cell r="K20860" t="str">
            <v>37507</v>
          </cell>
          <cell r="L20860" t="e">
            <v>#N/A</v>
          </cell>
        </row>
        <row r="20861">
          <cell r="K20861" t="str">
            <v>37507</v>
          </cell>
          <cell r="L20861" t="e">
            <v>#N/A</v>
          </cell>
        </row>
        <row r="20862">
          <cell r="K20862" t="str">
            <v>37507</v>
          </cell>
          <cell r="L20862" t="e">
            <v>#N/A</v>
          </cell>
        </row>
        <row r="20863">
          <cell r="K20863" t="str">
            <v>37507</v>
          </cell>
          <cell r="L20863" t="e">
            <v>#N/A</v>
          </cell>
        </row>
        <row r="20864">
          <cell r="K20864" t="str">
            <v>37507</v>
          </cell>
          <cell r="L20864" t="e">
            <v>#N/A</v>
          </cell>
        </row>
        <row r="20865">
          <cell r="K20865" t="str">
            <v>37507</v>
          </cell>
          <cell r="L20865" t="e">
            <v>#N/A</v>
          </cell>
        </row>
        <row r="20866">
          <cell r="K20866" t="str">
            <v>37507</v>
          </cell>
          <cell r="L20866" t="e">
            <v>#N/A</v>
          </cell>
        </row>
        <row r="20867">
          <cell r="K20867" t="str">
            <v>37507</v>
          </cell>
          <cell r="L20867" t="e">
            <v>#N/A</v>
          </cell>
        </row>
        <row r="20868">
          <cell r="K20868" t="str">
            <v>37507</v>
          </cell>
          <cell r="L20868" t="e">
            <v>#N/A</v>
          </cell>
        </row>
        <row r="20869">
          <cell r="K20869" t="str">
            <v>37507</v>
          </cell>
          <cell r="L20869" t="e">
            <v>#N/A</v>
          </cell>
        </row>
        <row r="20870">
          <cell r="K20870" t="str">
            <v>37507</v>
          </cell>
          <cell r="L20870" t="e">
            <v>#N/A</v>
          </cell>
        </row>
        <row r="20871">
          <cell r="K20871" t="str">
            <v>37507</v>
          </cell>
          <cell r="L20871" t="e">
            <v>#N/A</v>
          </cell>
        </row>
        <row r="20872">
          <cell r="K20872" t="str">
            <v>37507</v>
          </cell>
          <cell r="L20872" t="e">
            <v>#N/A</v>
          </cell>
        </row>
        <row r="20873">
          <cell r="K20873" t="str">
            <v>37507</v>
          </cell>
          <cell r="L20873" t="e">
            <v>#N/A</v>
          </cell>
        </row>
        <row r="20874">
          <cell r="K20874" t="str">
            <v>37507</v>
          </cell>
          <cell r="L20874" t="e">
            <v>#N/A</v>
          </cell>
        </row>
        <row r="20875">
          <cell r="K20875" t="str">
            <v>37507</v>
          </cell>
          <cell r="L20875" t="e">
            <v>#N/A</v>
          </cell>
        </row>
        <row r="20876">
          <cell r="K20876" t="str">
            <v>37507</v>
          </cell>
          <cell r="L20876" t="e">
            <v>#N/A</v>
          </cell>
        </row>
        <row r="20877">
          <cell r="K20877" t="str">
            <v>37507</v>
          </cell>
          <cell r="L20877" t="e">
            <v>#N/A</v>
          </cell>
        </row>
        <row r="20878">
          <cell r="K20878" t="str">
            <v>37507</v>
          </cell>
          <cell r="L20878" t="e">
            <v>#N/A</v>
          </cell>
        </row>
        <row r="20879">
          <cell r="K20879" t="str">
            <v>37507</v>
          </cell>
          <cell r="L20879" t="e">
            <v>#N/A</v>
          </cell>
        </row>
        <row r="20880">
          <cell r="K20880" t="str">
            <v>37507</v>
          </cell>
          <cell r="L20880" t="e">
            <v>#N/A</v>
          </cell>
        </row>
        <row r="20881">
          <cell r="K20881" t="str">
            <v>37507</v>
          </cell>
          <cell r="L20881" t="e">
            <v>#N/A</v>
          </cell>
        </row>
        <row r="20882">
          <cell r="K20882" t="str">
            <v>37507</v>
          </cell>
          <cell r="L20882" t="e">
            <v>#N/A</v>
          </cell>
        </row>
        <row r="20883">
          <cell r="K20883" t="str">
            <v>37507</v>
          </cell>
          <cell r="L20883" t="e">
            <v>#N/A</v>
          </cell>
        </row>
        <row r="20884">
          <cell r="K20884" t="str">
            <v>37507</v>
          </cell>
          <cell r="L20884" t="e">
            <v>#N/A</v>
          </cell>
        </row>
        <row r="20885">
          <cell r="K20885" t="str">
            <v>37507</v>
          </cell>
          <cell r="L20885" t="e">
            <v>#N/A</v>
          </cell>
        </row>
        <row r="20886">
          <cell r="K20886" t="str">
            <v>37507</v>
          </cell>
          <cell r="L20886" t="e">
            <v>#N/A</v>
          </cell>
        </row>
        <row r="20887">
          <cell r="K20887" t="str">
            <v>37507</v>
          </cell>
          <cell r="L20887" t="e">
            <v>#N/A</v>
          </cell>
        </row>
        <row r="20888">
          <cell r="K20888" t="str">
            <v>37507</v>
          </cell>
          <cell r="L20888" t="e">
            <v>#N/A</v>
          </cell>
        </row>
        <row r="20889">
          <cell r="K20889" t="str">
            <v>37507</v>
          </cell>
          <cell r="L20889" t="e">
            <v>#N/A</v>
          </cell>
        </row>
        <row r="20890">
          <cell r="K20890" t="str">
            <v>37507</v>
          </cell>
          <cell r="L20890" t="e">
            <v>#N/A</v>
          </cell>
        </row>
        <row r="20891">
          <cell r="K20891" t="str">
            <v>37507</v>
          </cell>
          <cell r="L20891" t="e">
            <v>#N/A</v>
          </cell>
        </row>
        <row r="20892">
          <cell r="K20892" t="str">
            <v>37507</v>
          </cell>
          <cell r="L20892" t="e">
            <v>#N/A</v>
          </cell>
        </row>
        <row r="20893">
          <cell r="K20893" t="str">
            <v>37507</v>
          </cell>
          <cell r="L20893" t="e">
            <v>#N/A</v>
          </cell>
        </row>
        <row r="20894">
          <cell r="K20894" t="str">
            <v>37507</v>
          </cell>
          <cell r="L20894" t="e">
            <v>#N/A</v>
          </cell>
        </row>
        <row r="20895">
          <cell r="K20895" t="str">
            <v>37507</v>
          </cell>
          <cell r="L20895" t="e">
            <v>#N/A</v>
          </cell>
        </row>
        <row r="20896">
          <cell r="K20896" t="str">
            <v>37507</v>
          </cell>
          <cell r="L20896" t="e">
            <v>#N/A</v>
          </cell>
        </row>
        <row r="20897">
          <cell r="K20897" t="str">
            <v>37507</v>
          </cell>
          <cell r="L20897" t="e">
            <v>#N/A</v>
          </cell>
        </row>
        <row r="20898">
          <cell r="K20898" t="str">
            <v>37507</v>
          </cell>
          <cell r="L20898" t="e">
            <v>#N/A</v>
          </cell>
        </row>
        <row r="20899">
          <cell r="K20899" t="str">
            <v>37507</v>
          </cell>
          <cell r="L20899" t="e">
            <v>#N/A</v>
          </cell>
        </row>
        <row r="20900">
          <cell r="K20900" t="str">
            <v>37507</v>
          </cell>
          <cell r="L20900" t="e">
            <v>#N/A</v>
          </cell>
        </row>
        <row r="20901">
          <cell r="K20901" t="str">
            <v>37507</v>
          </cell>
          <cell r="L20901" t="e">
            <v>#N/A</v>
          </cell>
        </row>
        <row r="20902">
          <cell r="K20902" t="str">
            <v>37507</v>
          </cell>
          <cell r="L20902" t="e">
            <v>#N/A</v>
          </cell>
        </row>
        <row r="20903">
          <cell r="K20903" t="str">
            <v>37507</v>
          </cell>
          <cell r="L20903" t="e">
            <v>#N/A</v>
          </cell>
        </row>
        <row r="20904">
          <cell r="K20904" t="str">
            <v>37507</v>
          </cell>
          <cell r="L20904" t="e">
            <v>#N/A</v>
          </cell>
        </row>
        <row r="20905">
          <cell r="K20905" t="str">
            <v>37507</v>
          </cell>
          <cell r="L20905" t="e">
            <v>#N/A</v>
          </cell>
        </row>
        <row r="20906">
          <cell r="K20906" t="str">
            <v>37507</v>
          </cell>
          <cell r="L20906" t="e">
            <v>#N/A</v>
          </cell>
        </row>
        <row r="20907">
          <cell r="K20907" t="str">
            <v>37507</v>
          </cell>
          <cell r="L20907" t="e">
            <v>#N/A</v>
          </cell>
        </row>
        <row r="20908">
          <cell r="K20908" t="str">
            <v>37507</v>
          </cell>
          <cell r="L20908" t="e">
            <v>#N/A</v>
          </cell>
        </row>
        <row r="20909">
          <cell r="K20909" t="str">
            <v>37507</v>
          </cell>
          <cell r="L20909" t="e">
            <v>#N/A</v>
          </cell>
        </row>
        <row r="20910">
          <cell r="K20910" t="str">
            <v>37507</v>
          </cell>
          <cell r="L20910" t="e">
            <v>#N/A</v>
          </cell>
        </row>
        <row r="20911">
          <cell r="K20911" t="str">
            <v>37507</v>
          </cell>
          <cell r="L20911" t="e">
            <v>#N/A</v>
          </cell>
        </row>
        <row r="20912">
          <cell r="K20912" t="str">
            <v>37507</v>
          </cell>
          <cell r="L20912" t="e">
            <v>#N/A</v>
          </cell>
        </row>
        <row r="20913">
          <cell r="K20913" t="str">
            <v>37507</v>
          </cell>
          <cell r="L20913" t="e">
            <v>#N/A</v>
          </cell>
        </row>
        <row r="20914">
          <cell r="K20914" t="str">
            <v>37507</v>
          </cell>
          <cell r="L20914" t="e">
            <v>#N/A</v>
          </cell>
        </row>
        <row r="20915">
          <cell r="K20915" t="str">
            <v>37507</v>
          </cell>
          <cell r="L20915" t="e">
            <v>#N/A</v>
          </cell>
        </row>
        <row r="20916">
          <cell r="K20916" t="str">
            <v>37507</v>
          </cell>
          <cell r="L20916" t="e">
            <v>#N/A</v>
          </cell>
        </row>
        <row r="20917">
          <cell r="K20917" t="str">
            <v>37507</v>
          </cell>
          <cell r="L20917" t="e">
            <v>#N/A</v>
          </cell>
        </row>
        <row r="20918">
          <cell r="K20918" t="str">
            <v>37507</v>
          </cell>
          <cell r="L20918" t="e">
            <v>#N/A</v>
          </cell>
        </row>
        <row r="20919">
          <cell r="K20919" t="str">
            <v>37507</v>
          </cell>
          <cell r="L20919" t="e">
            <v>#N/A</v>
          </cell>
        </row>
        <row r="20920">
          <cell r="K20920" t="str">
            <v>37507</v>
          </cell>
          <cell r="L20920" t="e">
            <v>#N/A</v>
          </cell>
        </row>
        <row r="20921">
          <cell r="K20921" t="str">
            <v>37507</v>
          </cell>
          <cell r="L20921" t="e">
            <v>#N/A</v>
          </cell>
        </row>
        <row r="20922">
          <cell r="K20922" t="str">
            <v>37507</v>
          </cell>
          <cell r="L20922" t="e">
            <v>#N/A</v>
          </cell>
        </row>
        <row r="20923">
          <cell r="K20923" t="str">
            <v>37507</v>
          </cell>
          <cell r="L20923" t="e">
            <v>#N/A</v>
          </cell>
        </row>
        <row r="20924">
          <cell r="K20924" t="str">
            <v>37507</v>
          </cell>
          <cell r="L20924" t="e">
            <v>#N/A</v>
          </cell>
        </row>
        <row r="20925">
          <cell r="K20925" t="str">
            <v>37507</v>
          </cell>
          <cell r="L20925" t="e">
            <v>#N/A</v>
          </cell>
        </row>
        <row r="20926">
          <cell r="K20926" t="str">
            <v>37507</v>
          </cell>
          <cell r="L20926" t="e">
            <v>#N/A</v>
          </cell>
        </row>
        <row r="20927">
          <cell r="K20927" t="str">
            <v>37507</v>
          </cell>
          <cell r="L20927" t="e">
            <v>#N/A</v>
          </cell>
        </row>
        <row r="20928">
          <cell r="K20928" t="str">
            <v>37507</v>
          </cell>
          <cell r="L20928" t="e">
            <v>#N/A</v>
          </cell>
        </row>
        <row r="20929">
          <cell r="K20929" t="str">
            <v>37507</v>
          </cell>
          <cell r="L20929" t="e">
            <v>#N/A</v>
          </cell>
        </row>
        <row r="20930">
          <cell r="K20930" t="str">
            <v>37507</v>
          </cell>
          <cell r="L20930" t="e">
            <v>#N/A</v>
          </cell>
        </row>
        <row r="20931">
          <cell r="K20931" t="str">
            <v>37507</v>
          </cell>
          <cell r="L20931" t="e">
            <v>#N/A</v>
          </cell>
        </row>
        <row r="20932">
          <cell r="K20932" t="str">
            <v>37507</v>
          </cell>
          <cell r="L20932" t="e">
            <v>#N/A</v>
          </cell>
        </row>
        <row r="20933">
          <cell r="K20933" t="str">
            <v>37507</v>
          </cell>
          <cell r="L20933" t="e">
            <v>#N/A</v>
          </cell>
        </row>
        <row r="20934">
          <cell r="K20934" t="str">
            <v>37507</v>
          </cell>
          <cell r="L20934" t="e">
            <v>#N/A</v>
          </cell>
        </row>
        <row r="20935">
          <cell r="K20935" t="str">
            <v>37507</v>
          </cell>
          <cell r="L20935" t="e">
            <v>#N/A</v>
          </cell>
        </row>
        <row r="20936">
          <cell r="K20936" t="str">
            <v>37507</v>
          </cell>
          <cell r="L20936" t="e">
            <v>#N/A</v>
          </cell>
        </row>
        <row r="20937">
          <cell r="K20937" t="str">
            <v>37507</v>
          </cell>
          <cell r="L20937" t="e">
            <v>#N/A</v>
          </cell>
        </row>
        <row r="20938">
          <cell r="K20938" t="str">
            <v>37507</v>
          </cell>
          <cell r="L20938" t="e">
            <v>#N/A</v>
          </cell>
        </row>
        <row r="20939">
          <cell r="K20939" t="str">
            <v>37507</v>
          </cell>
          <cell r="L20939" t="e">
            <v>#N/A</v>
          </cell>
        </row>
        <row r="20940">
          <cell r="K20940" t="str">
            <v>37507</v>
          </cell>
          <cell r="L20940" t="e">
            <v>#N/A</v>
          </cell>
        </row>
        <row r="20941">
          <cell r="K20941" t="str">
            <v>37507</v>
          </cell>
          <cell r="L20941" t="e">
            <v>#N/A</v>
          </cell>
        </row>
        <row r="20942">
          <cell r="K20942" t="str">
            <v>37507</v>
          </cell>
          <cell r="L20942" t="e">
            <v>#N/A</v>
          </cell>
        </row>
        <row r="20943">
          <cell r="K20943" t="str">
            <v>37507</v>
          </cell>
          <cell r="L20943" t="e">
            <v>#N/A</v>
          </cell>
        </row>
        <row r="20944">
          <cell r="K20944" t="str">
            <v>37507</v>
          </cell>
          <cell r="L20944" t="e">
            <v>#N/A</v>
          </cell>
        </row>
        <row r="20945">
          <cell r="K20945" t="str">
            <v>37507</v>
          </cell>
          <cell r="L20945" t="e">
            <v>#N/A</v>
          </cell>
        </row>
        <row r="20946">
          <cell r="K20946" t="str">
            <v>37507</v>
          </cell>
          <cell r="L20946" t="e">
            <v>#N/A</v>
          </cell>
        </row>
        <row r="20947">
          <cell r="K20947" t="str">
            <v>37507</v>
          </cell>
          <cell r="L20947" t="e">
            <v>#N/A</v>
          </cell>
        </row>
        <row r="20948">
          <cell r="K20948" t="str">
            <v>37507</v>
          </cell>
          <cell r="L20948" t="e">
            <v>#N/A</v>
          </cell>
        </row>
        <row r="20949">
          <cell r="K20949" t="str">
            <v>37507</v>
          </cell>
          <cell r="L20949" t="e">
            <v>#N/A</v>
          </cell>
        </row>
        <row r="20950">
          <cell r="K20950" t="str">
            <v>37507</v>
          </cell>
          <cell r="L20950" t="e">
            <v>#N/A</v>
          </cell>
        </row>
        <row r="20951">
          <cell r="K20951" t="str">
            <v>37507</v>
          </cell>
          <cell r="L20951" t="e">
            <v>#N/A</v>
          </cell>
        </row>
        <row r="20952">
          <cell r="K20952" t="str">
            <v>37507</v>
          </cell>
          <cell r="L20952" t="e">
            <v>#N/A</v>
          </cell>
        </row>
        <row r="20953">
          <cell r="K20953" t="str">
            <v>37507</v>
          </cell>
          <cell r="L20953" t="e">
            <v>#N/A</v>
          </cell>
        </row>
        <row r="20954">
          <cell r="K20954" t="str">
            <v>37507</v>
          </cell>
          <cell r="L20954" t="e">
            <v>#N/A</v>
          </cell>
        </row>
        <row r="20955">
          <cell r="K20955" t="str">
            <v>37507</v>
          </cell>
          <cell r="L20955" t="e">
            <v>#N/A</v>
          </cell>
        </row>
        <row r="20956">
          <cell r="K20956" t="str">
            <v>37507</v>
          </cell>
          <cell r="L20956" t="e">
            <v>#N/A</v>
          </cell>
        </row>
        <row r="20957">
          <cell r="K20957" t="str">
            <v>37507</v>
          </cell>
          <cell r="L20957" t="e">
            <v>#N/A</v>
          </cell>
        </row>
        <row r="20958">
          <cell r="K20958" t="str">
            <v>37507</v>
          </cell>
          <cell r="L20958" t="e">
            <v>#N/A</v>
          </cell>
        </row>
        <row r="20959">
          <cell r="K20959" t="str">
            <v>37507</v>
          </cell>
          <cell r="L20959" t="e">
            <v>#N/A</v>
          </cell>
        </row>
        <row r="20960">
          <cell r="K20960" t="str">
            <v>37507</v>
          </cell>
          <cell r="L20960" t="e">
            <v>#N/A</v>
          </cell>
        </row>
        <row r="20961">
          <cell r="K20961" t="str">
            <v>37507</v>
          </cell>
          <cell r="L20961" t="e">
            <v>#N/A</v>
          </cell>
        </row>
        <row r="20962">
          <cell r="K20962" t="str">
            <v>37507</v>
          </cell>
          <cell r="L20962" t="e">
            <v>#N/A</v>
          </cell>
        </row>
        <row r="20963">
          <cell r="K20963" t="str">
            <v>37507</v>
          </cell>
          <cell r="L20963" t="e">
            <v>#N/A</v>
          </cell>
        </row>
        <row r="20964">
          <cell r="K20964" t="str">
            <v>37507</v>
          </cell>
          <cell r="L20964" t="e">
            <v>#N/A</v>
          </cell>
        </row>
        <row r="20965">
          <cell r="K20965" t="str">
            <v>37507</v>
          </cell>
          <cell r="L20965" t="e">
            <v>#N/A</v>
          </cell>
        </row>
        <row r="20966">
          <cell r="K20966" t="str">
            <v>37507</v>
          </cell>
          <cell r="L20966" t="e">
            <v>#N/A</v>
          </cell>
        </row>
        <row r="20967">
          <cell r="K20967" t="str">
            <v>37507</v>
          </cell>
          <cell r="L20967" t="e">
            <v>#N/A</v>
          </cell>
        </row>
        <row r="20968">
          <cell r="K20968" t="str">
            <v>37507</v>
          </cell>
          <cell r="L20968" t="e">
            <v>#N/A</v>
          </cell>
        </row>
        <row r="20969">
          <cell r="K20969" t="str">
            <v>37507</v>
          </cell>
          <cell r="L20969" t="e">
            <v>#N/A</v>
          </cell>
        </row>
        <row r="20970">
          <cell r="K20970" t="str">
            <v>37507</v>
          </cell>
          <cell r="L20970" t="e">
            <v>#N/A</v>
          </cell>
        </row>
        <row r="20971">
          <cell r="K20971" t="str">
            <v>37507</v>
          </cell>
          <cell r="L20971" t="e">
            <v>#N/A</v>
          </cell>
        </row>
        <row r="20972">
          <cell r="K20972" t="str">
            <v>37507</v>
          </cell>
          <cell r="L20972" t="e">
            <v>#N/A</v>
          </cell>
        </row>
        <row r="20973">
          <cell r="K20973" t="str">
            <v>37507</v>
          </cell>
          <cell r="L20973" t="e">
            <v>#N/A</v>
          </cell>
        </row>
        <row r="20974">
          <cell r="K20974" t="str">
            <v>37507</v>
          </cell>
          <cell r="L20974" t="e">
            <v>#N/A</v>
          </cell>
        </row>
        <row r="20975">
          <cell r="K20975" t="str">
            <v>37507</v>
          </cell>
          <cell r="L20975" t="e">
            <v>#N/A</v>
          </cell>
        </row>
        <row r="20976">
          <cell r="K20976" t="str">
            <v>37507</v>
          </cell>
          <cell r="L20976" t="e">
            <v>#N/A</v>
          </cell>
        </row>
        <row r="20977">
          <cell r="K20977" t="str">
            <v>37507</v>
          </cell>
          <cell r="L20977" t="e">
            <v>#N/A</v>
          </cell>
        </row>
        <row r="20978">
          <cell r="K20978" t="str">
            <v>37507</v>
          </cell>
          <cell r="L20978" t="e">
            <v>#N/A</v>
          </cell>
        </row>
        <row r="20979">
          <cell r="K20979" t="str">
            <v>37507</v>
          </cell>
          <cell r="L20979" t="e">
            <v>#N/A</v>
          </cell>
        </row>
        <row r="20980">
          <cell r="K20980" t="str">
            <v>37507</v>
          </cell>
          <cell r="L20980" t="e">
            <v>#N/A</v>
          </cell>
        </row>
        <row r="20981">
          <cell r="K20981" t="str">
            <v>37507</v>
          </cell>
          <cell r="L20981" t="e">
            <v>#N/A</v>
          </cell>
        </row>
        <row r="20982">
          <cell r="K20982" t="str">
            <v>37507</v>
          </cell>
          <cell r="L20982" t="e">
            <v>#N/A</v>
          </cell>
        </row>
        <row r="20983">
          <cell r="K20983" t="str">
            <v>37507</v>
          </cell>
          <cell r="L20983" t="e">
            <v>#N/A</v>
          </cell>
        </row>
        <row r="20984">
          <cell r="K20984" t="str">
            <v>37507</v>
          </cell>
          <cell r="L20984" t="e">
            <v>#N/A</v>
          </cell>
        </row>
        <row r="20985">
          <cell r="K20985" t="str">
            <v>37507</v>
          </cell>
          <cell r="L20985" t="e">
            <v>#N/A</v>
          </cell>
        </row>
        <row r="20986">
          <cell r="K20986" t="str">
            <v>37507</v>
          </cell>
          <cell r="L20986" t="e">
            <v>#N/A</v>
          </cell>
        </row>
        <row r="20987">
          <cell r="K20987" t="str">
            <v>37507</v>
          </cell>
          <cell r="L20987" t="e">
            <v>#N/A</v>
          </cell>
        </row>
        <row r="20988">
          <cell r="K20988" t="str">
            <v>37507</v>
          </cell>
          <cell r="L20988" t="e">
            <v>#N/A</v>
          </cell>
        </row>
        <row r="20989">
          <cell r="K20989" t="str">
            <v>37507</v>
          </cell>
          <cell r="L20989" t="e">
            <v>#N/A</v>
          </cell>
        </row>
        <row r="20990">
          <cell r="K20990" t="str">
            <v>37507</v>
          </cell>
          <cell r="L20990" t="e">
            <v>#N/A</v>
          </cell>
        </row>
        <row r="20991">
          <cell r="K20991" t="str">
            <v>37507</v>
          </cell>
          <cell r="L20991" t="e">
            <v>#N/A</v>
          </cell>
        </row>
        <row r="20992">
          <cell r="K20992" t="str">
            <v>37507</v>
          </cell>
          <cell r="L20992" t="e">
            <v>#N/A</v>
          </cell>
        </row>
        <row r="20993">
          <cell r="K20993" t="str">
            <v>37507</v>
          </cell>
          <cell r="L20993" t="e">
            <v>#N/A</v>
          </cell>
        </row>
        <row r="20994">
          <cell r="K20994" t="str">
            <v>37507</v>
          </cell>
          <cell r="L20994" t="e">
            <v>#N/A</v>
          </cell>
        </row>
        <row r="20995">
          <cell r="K20995" t="str">
            <v>37507</v>
          </cell>
          <cell r="L20995" t="e">
            <v>#N/A</v>
          </cell>
        </row>
        <row r="20996">
          <cell r="K20996" t="str">
            <v>37507</v>
          </cell>
          <cell r="L20996" t="e">
            <v>#N/A</v>
          </cell>
        </row>
        <row r="20997">
          <cell r="K20997" t="str">
            <v>37507</v>
          </cell>
          <cell r="L20997" t="e">
            <v>#N/A</v>
          </cell>
        </row>
        <row r="20998">
          <cell r="K20998" t="str">
            <v>37507</v>
          </cell>
          <cell r="L20998" t="e">
            <v>#N/A</v>
          </cell>
        </row>
        <row r="20999">
          <cell r="K20999" t="str">
            <v>37507</v>
          </cell>
          <cell r="L20999" t="e">
            <v>#N/A</v>
          </cell>
        </row>
        <row r="21000">
          <cell r="K21000" t="str">
            <v>37507</v>
          </cell>
          <cell r="L21000" t="e">
            <v>#N/A</v>
          </cell>
        </row>
        <row r="21001">
          <cell r="K21001" t="str">
            <v>37507</v>
          </cell>
          <cell r="L21001" t="e">
            <v>#N/A</v>
          </cell>
        </row>
        <row r="21002">
          <cell r="K21002" t="str">
            <v>37507</v>
          </cell>
          <cell r="L21002" t="e">
            <v>#N/A</v>
          </cell>
        </row>
        <row r="21003">
          <cell r="K21003" t="str">
            <v>37507</v>
          </cell>
          <cell r="L21003" t="e">
            <v>#N/A</v>
          </cell>
        </row>
        <row r="21004">
          <cell r="K21004" t="str">
            <v>37507</v>
          </cell>
          <cell r="L21004" t="e">
            <v>#N/A</v>
          </cell>
        </row>
        <row r="21005">
          <cell r="K21005" t="str">
            <v>37507</v>
          </cell>
          <cell r="L21005" t="e">
            <v>#N/A</v>
          </cell>
        </row>
        <row r="21006">
          <cell r="K21006" t="str">
            <v>37507</v>
          </cell>
          <cell r="L21006" t="e">
            <v>#N/A</v>
          </cell>
        </row>
        <row r="21007">
          <cell r="K21007" t="str">
            <v>37507</v>
          </cell>
          <cell r="L21007" t="e">
            <v>#N/A</v>
          </cell>
        </row>
        <row r="21008">
          <cell r="K21008" t="str">
            <v>37507</v>
          </cell>
          <cell r="L21008" t="e">
            <v>#N/A</v>
          </cell>
        </row>
        <row r="21009">
          <cell r="K21009" t="str">
            <v>37507</v>
          </cell>
          <cell r="L21009" t="e">
            <v>#N/A</v>
          </cell>
        </row>
        <row r="21010">
          <cell r="K21010" t="str">
            <v>37507</v>
          </cell>
          <cell r="L21010" t="e">
            <v>#N/A</v>
          </cell>
        </row>
        <row r="21011">
          <cell r="K21011" t="str">
            <v>37507</v>
          </cell>
          <cell r="L21011" t="e">
            <v>#N/A</v>
          </cell>
        </row>
        <row r="21012">
          <cell r="K21012" t="str">
            <v>37507</v>
          </cell>
          <cell r="L21012" t="e">
            <v>#N/A</v>
          </cell>
        </row>
        <row r="21013">
          <cell r="K21013" t="str">
            <v>37507</v>
          </cell>
          <cell r="L21013" t="e">
            <v>#N/A</v>
          </cell>
        </row>
        <row r="21014">
          <cell r="K21014" t="str">
            <v>37507</v>
          </cell>
          <cell r="L21014" t="e">
            <v>#N/A</v>
          </cell>
        </row>
        <row r="21015">
          <cell r="K21015" t="str">
            <v>37507</v>
          </cell>
          <cell r="L21015" t="e">
            <v>#N/A</v>
          </cell>
        </row>
        <row r="21016">
          <cell r="K21016" t="str">
            <v>37507</v>
          </cell>
          <cell r="L21016" t="e">
            <v>#N/A</v>
          </cell>
        </row>
        <row r="21017">
          <cell r="K21017" t="str">
            <v>37507</v>
          </cell>
          <cell r="L21017" t="e">
            <v>#N/A</v>
          </cell>
        </row>
        <row r="21018">
          <cell r="K21018" t="str">
            <v>37507</v>
          </cell>
          <cell r="L21018" t="e">
            <v>#N/A</v>
          </cell>
        </row>
        <row r="21019">
          <cell r="K21019" t="str">
            <v>37507</v>
          </cell>
          <cell r="L21019" t="e">
            <v>#N/A</v>
          </cell>
        </row>
        <row r="21020">
          <cell r="K21020" t="str">
            <v>37507</v>
          </cell>
          <cell r="L21020" t="e">
            <v>#N/A</v>
          </cell>
        </row>
        <row r="21021">
          <cell r="K21021" t="str">
            <v>37507</v>
          </cell>
          <cell r="L21021" t="e">
            <v>#N/A</v>
          </cell>
        </row>
        <row r="21022">
          <cell r="K21022" t="str">
            <v>37507</v>
          </cell>
          <cell r="L21022" t="e">
            <v>#N/A</v>
          </cell>
        </row>
        <row r="21023">
          <cell r="K21023" t="str">
            <v>37507</v>
          </cell>
          <cell r="L21023" t="e">
            <v>#N/A</v>
          </cell>
        </row>
        <row r="21024">
          <cell r="K21024" t="str">
            <v>37507</v>
          </cell>
          <cell r="L21024" t="e">
            <v>#N/A</v>
          </cell>
        </row>
        <row r="21025">
          <cell r="K21025" t="str">
            <v>37507</v>
          </cell>
          <cell r="L21025" t="e">
            <v>#N/A</v>
          </cell>
        </row>
        <row r="21026">
          <cell r="K21026" t="str">
            <v>37507</v>
          </cell>
          <cell r="L21026" t="e">
            <v>#N/A</v>
          </cell>
        </row>
        <row r="21027">
          <cell r="K21027" t="str">
            <v>37507</v>
          </cell>
          <cell r="L21027" t="e">
            <v>#N/A</v>
          </cell>
        </row>
        <row r="21028">
          <cell r="K21028" t="str">
            <v>37507</v>
          </cell>
          <cell r="L21028" t="e">
            <v>#N/A</v>
          </cell>
        </row>
        <row r="21029">
          <cell r="K21029" t="str">
            <v>37507</v>
          </cell>
          <cell r="L21029" t="e">
            <v>#N/A</v>
          </cell>
        </row>
        <row r="21030">
          <cell r="K21030" t="str">
            <v>37507</v>
          </cell>
          <cell r="L21030" t="e">
            <v>#N/A</v>
          </cell>
        </row>
        <row r="21031">
          <cell r="K21031" t="str">
            <v>37507</v>
          </cell>
          <cell r="L21031" t="e">
            <v>#N/A</v>
          </cell>
        </row>
        <row r="21032">
          <cell r="K21032" t="str">
            <v>37507</v>
          </cell>
          <cell r="L21032" t="e">
            <v>#N/A</v>
          </cell>
        </row>
        <row r="21033">
          <cell r="K21033" t="str">
            <v>37507</v>
          </cell>
          <cell r="L21033" t="e">
            <v>#N/A</v>
          </cell>
        </row>
        <row r="21034">
          <cell r="K21034" t="str">
            <v>37507</v>
          </cell>
          <cell r="L21034" t="e">
            <v>#N/A</v>
          </cell>
        </row>
        <row r="21035">
          <cell r="K21035" t="str">
            <v>37507</v>
          </cell>
          <cell r="L21035" t="e">
            <v>#N/A</v>
          </cell>
        </row>
        <row r="21036">
          <cell r="K21036" t="str">
            <v>37507</v>
          </cell>
          <cell r="L21036" t="e">
            <v>#N/A</v>
          </cell>
        </row>
        <row r="21037">
          <cell r="K21037" t="str">
            <v>37507</v>
          </cell>
          <cell r="L21037" t="e">
            <v>#N/A</v>
          </cell>
        </row>
        <row r="21038">
          <cell r="K21038" t="str">
            <v>37507</v>
          </cell>
          <cell r="L21038" t="e">
            <v>#N/A</v>
          </cell>
        </row>
        <row r="21039">
          <cell r="K21039" t="str">
            <v>37507</v>
          </cell>
          <cell r="L21039" t="e">
            <v>#N/A</v>
          </cell>
        </row>
        <row r="21040">
          <cell r="K21040" t="str">
            <v>37507</v>
          </cell>
          <cell r="L21040" t="e">
            <v>#N/A</v>
          </cell>
        </row>
        <row r="21041">
          <cell r="K21041" t="str">
            <v>37507</v>
          </cell>
          <cell r="L21041" t="e">
            <v>#N/A</v>
          </cell>
        </row>
        <row r="21042">
          <cell r="K21042" t="str">
            <v>37507</v>
          </cell>
          <cell r="L21042" t="e">
            <v>#N/A</v>
          </cell>
        </row>
        <row r="21043">
          <cell r="K21043" t="str">
            <v>37507</v>
          </cell>
          <cell r="L21043" t="e">
            <v>#N/A</v>
          </cell>
        </row>
        <row r="21044">
          <cell r="K21044" t="str">
            <v>37507</v>
          </cell>
          <cell r="L21044" t="e">
            <v>#N/A</v>
          </cell>
        </row>
        <row r="21045">
          <cell r="K21045" t="str">
            <v>37507</v>
          </cell>
          <cell r="L21045" t="e">
            <v>#N/A</v>
          </cell>
        </row>
        <row r="21046">
          <cell r="K21046" t="str">
            <v>37507</v>
          </cell>
          <cell r="L21046" t="e">
            <v>#N/A</v>
          </cell>
        </row>
        <row r="21047">
          <cell r="K21047" t="str">
            <v>37507</v>
          </cell>
          <cell r="L21047" t="e">
            <v>#N/A</v>
          </cell>
        </row>
        <row r="21048">
          <cell r="K21048" t="str">
            <v>37507</v>
          </cell>
          <cell r="L21048" t="e">
            <v>#N/A</v>
          </cell>
        </row>
        <row r="21049">
          <cell r="K21049" t="str">
            <v>37507</v>
          </cell>
          <cell r="L21049" t="e">
            <v>#N/A</v>
          </cell>
        </row>
        <row r="21050">
          <cell r="K21050" t="str">
            <v>37507</v>
          </cell>
          <cell r="L21050" t="e">
            <v>#N/A</v>
          </cell>
        </row>
        <row r="21051">
          <cell r="K21051" t="str">
            <v>37507</v>
          </cell>
          <cell r="L21051" t="e">
            <v>#N/A</v>
          </cell>
        </row>
        <row r="21052">
          <cell r="K21052" t="str">
            <v>37507</v>
          </cell>
          <cell r="L21052" t="e">
            <v>#N/A</v>
          </cell>
        </row>
        <row r="21053">
          <cell r="K21053" t="str">
            <v>37507</v>
          </cell>
          <cell r="L21053" t="e">
            <v>#N/A</v>
          </cell>
        </row>
        <row r="21054">
          <cell r="K21054" t="str">
            <v>37507</v>
          </cell>
          <cell r="L21054" t="e">
            <v>#N/A</v>
          </cell>
        </row>
        <row r="21055">
          <cell r="K21055" t="str">
            <v>37507</v>
          </cell>
          <cell r="L21055" t="e">
            <v>#N/A</v>
          </cell>
        </row>
        <row r="21056">
          <cell r="K21056" t="str">
            <v>37507</v>
          </cell>
          <cell r="L21056" t="e">
            <v>#N/A</v>
          </cell>
        </row>
        <row r="21057">
          <cell r="K21057" t="str">
            <v>37507</v>
          </cell>
          <cell r="L21057" t="e">
            <v>#N/A</v>
          </cell>
        </row>
        <row r="21058">
          <cell r="K21058" t="str">
            <v>37507</v>
          </cell>
          <cell r="L21058" t="e">
            <v>#N/A</v>
          </cell>
        </row>
        <row r="21059">
          <cell r="K21059" t="str">
            <v>37507</v>
          </cell>
          <cell r="L21059" t="e">
            <v>#N/A</v>
          </cell>
        </row>
        <row r="21060">
          <cell r="K21060" t="str">
            <v>37507</v>
          </cell>
          <cell r="L21060" t="e">
            <v>#N/A</v>
          </cell>
        </row>
        <row r="21061">
          <cell r="K21061" t="str">
            <v>37507</v>
          </cell>
          <cell r="L21061" t="e">
            <v>#N/A</v>
          </cell>
        </row>
        <row r="21062">
          <cell r="K21062" t="str">
            <v>37507</v>
          </cell>
          <cell r="L21062" t="e">
            <v>#N/A</v>
          </cell>
        </row>
        <row r="21063">
          <cell r="K21063" t="str">
            <v>37507</v>
          </cell>
          <cell r="L21063" t="e">
            <v>#N/A</v>
          </cell>
        </row>
        <row r="21064">
          <cell r="K21064" t="str">
            <v>37507</v>
          </cell>
          <cell r="L21064" t="e">
            <v>#N/A</v>
          </cell>
        </row>
        <row r="21065">
          <cell r="K21065" t="str">
            <v>37507</v>
          </cell>
          <cell r="L21065" t="e">
            <v>#N/A</v>
          </cell>
        </row>
        <row r="21066">
          <cell r="K21066" t="str">
            <v>37507</v>
          </cell>
          <cell r="L21066" t="e">
            <v>#N/A</v>
          </cell>
        </row>
        <row r="21067">
          <cell r="K21067" t="str">
            <v>37507</v>
          </cell>
          <cell r="L21067" t="e">
            <v>#N/A</v>
          </cell>
        </row>
        <row r="21068">
          <cell r="K21068" t="str">
            <v>37507</v>
          </cell>
          <cell r="L21068" t="e">
            <v>#N/A</v>
          </cell>
        </row>
        <row r="21069">
          <cell r="K21069" t="str">
            <v>37507</v>
          </cell>
          <cell r="L21069" t="e">
            <v>#N/A</v>
          </cell>
        </row>
        <row r="21070">
          <cell r="K21070" t="str">
            <v>37507</v>
          </cell>
          <cell r="L21070" t="e">
            <v>#N/A</v>
          </cell>
        </row>
        <row r="21071">
          <cell r="K21071" t="str">
            <v>37507</v>
          </cell>
          <cell r="L21071" t="e">
            <v>#N/A</v>
          </cell>
        </row>
        <row r="21072">
          <cell r="K21072" t="str">
            <v>37507</v>
          </cell>
          <cell r="L21072" t="e">
            <v>#N/A</v>
          </cell>
        </row>
        <row r="21073">
          <cell r="K21073" t="str">
            <v>37507</v>
          </cell>
          <cell r="L21073" t="e">
            <v>#N/A</v>
          </cell>
        </row>
        <row r="21074">
          <cell r="K21074" t="str">
            <v>37507</v>
          </cell>
          <cell r="L21074" t="e">
            <v>#N/A</v>
          </cell>
        </row>
        <row r="21075">
          <cell r="K21075" t="str">
            <v>37507</v>
          </cell>
          <cell r="L21075" t="e">
            <v>#N/A</v>
          </cell>
        </row>
        <row r="21076">
          <cell r="K21076" t="str">
            <v>37507</v>
          </cell>
          <cell r="L21076" t="e">
            <v>#N/A</v>
          </cell>
        </row>
        <row r="21077">
          <cell r="K21077" t="str">
            <v>37507</v>
          </cell>
          <cell r="L21077" t="e">
            <v>#N/A</v>
          </cell>
        </row>
        <row r="21078">
          <cell r="K21078" t="str">
            <v>37507</v>
          </cell>
          <cell r="L21078" t="e">
            <v>#N/A</v>
          </cell>
        </row>
        <row r="21079">
          <cell r="K21079" t="str">
            <v>37507</v>
          </cell>
          <cell r="L21079" t="e">
            <v>#N/A</v>
          </cell>
        </row>
        <row r="21080">
          <cell r="K21080" t="str">
            <v>37507</v>
          </cell>
          <cell r="L21080" t="e">
            <v>#N/A</v>
          </cell>
        </row>
        <row r="21081">
          <cell r="K21081" t="str">
            <v>37507</v>
          </cell>
          <cell r="L21081" t="e">
            <v>#N/A</v>
          </cell>
        </row>
        <row r="21082">
          <cell r="K21082" t="str">
            <v>37507</v>
          </cell>
          <cell r="L21082" t="e">
            <v>#N/A</v>
          </cell>
        </row>
        <row r="21083">
          <cell r="K21083" t="str">
            <v>37507</v>
          </cell>
          <cell r="L21083" t="e">
            <v>#N/A</v>
          </cell>
        </row>
        <row r="21084">
          <cell r="K21084" t="str">
            <v>37507</v>
          </cell>
          <cell r="L21084" t="e">
            <v>#N/A</v>
          </cell>
        </row>
        <row r="21085">
          <cell r="K21085" t="str">
            <v>37507</v>
          </cell>
          <cell r="L21085" t="e">
            <v>#N/A</v>
          </cell>
        </row>
        <row r="21086">
          <cell r="K21086" t="str">
            <v>37507</v>
          </cell>
          <cell r="L21086" t="e">
            <v>#N/A</v>
          </cell>
        </row>
        <row r="21087">
          <cell r="K21087" t="str">
            <v>37507</v>
          </cell>
          <cell r="L21087" t="e">
            <v>#N/A</v>
          </cell>
        </row>
        <row r="21088">
          <cell r="K21088" t="str">
            <v>37507</v>
          </cell>
          <cell r="L21088" t="e">
            <v>#N/A</v>
          </cell>
        </row>
        <row r="21089">
          <cell r="K21089" t="str">
            <v>37507</v>
          </cell>
          <cell r="L21089" t="e">
            <v>#N/A</v>
          </cell>
        </row>
        <row r="21090">
          <cell r="K21090" t="str">
            <v>37507</v>
          </cell>
          <cell r="L21090" t="e">
            <v>#N/A</v>
          </cell>
        </row>
        <row r="21091">
          <cell r="K21091" t="str">
            <v>37507</v>
          </cell>
          <cell r="L21091" t="e">
            <v>#N/A</v>
          </cell>
        </row>
        <row r="21092">
          <cell r="K21092" t="str">
            <v>37507</v>
          </cell>
          <cell r="L21092" t="e">
            <v>#N/A</v>
          </cell>
        </row>
        <row r="21093">
          <cell r="K21093" t="str">
            <v>37507</v>
          </cell>
          <cell r="L21093" t="e">
            <v>#N/A</v>
          </cell>
        </row>
        <row r="21094">
          <cell r="K21094" t="str">
            <v>37507</v>
          </cell>
          <cell r="L21094" t="e">
            <v>#N/A</v>
          </cell>
        </row>
        <row r="21095">
          <cell r="K21095" t="str">
            <v>37507</v>
          </cell>
          <cell r="L21095" t="e">
            <v>#N/A</v>
          </cell>
        </row>
        <row r="21096">
          <cell r="K21096" t="str">
            <v>37507</v>
          </cell>
          <cell r="L21096" t="e">
            <v>#N/A</v>
          </cell>
        </row>
        <row r="21097">
          <cell r="K21097" t="str">
            <v>37507</v>
          </cell>
          <cell r="L21097" t="e">
            <v>#N/A</v>
          </cell>
        </row>
        <row r="21098">
          <cell r="K21098" t="str">
            <v>37507</v>
          </cell>
          <cell r="L21098" t="e">
            <v>#N/A</v>
          </cell>
        </row>
        <row r="21099">
          <cell r="K21099" t="str">
            <v>37507</v>
          </cell>
          <cell r="L21099" t="e">
            <v>#N/A</v>
          </cell>
        </row>
        <row r="21100">
          <cell r="K21100" t="str">
            <v>37507</v>
          </cell>
          <cell r="L21100" t="e">
            <v>#N/A</v>
          </cell>
        </row>
        <row r="21101">
          <cell r="K21101" t="str">
            <v>37507</v>
          </cell>
          <cell r="L21101" t="e">
            <v>#N/A</v>
          </cell>
        </row>
        <row r="21102">
          <cell r="K21102" t="str">
            <v>37507</v>
          </cell>
          <cell r="L21102" t="e">
            <v>#N/A</v>
          </cell>
        </row>
        <row r="21103">
          <cell r="K21103" t="str">
            <v>37507</v>
          </cell>
          <cell r="L21103" t="e">
            <v>#N/A</v>
          </cell>
        </row>
        <row r="21104">
          <cell r="K21104" t="str">
            <v>37507</v>
          </cell>
          <cell r="L21104" t="e">
            <v>#N/A</v>
          </cell>
        </row>
        <row r="21105">
          <cell r="K21105" t="str">
            <v>37507</v>
          </cell>
          <cell r="L21105" t="e">
            <v>#N/A</v>
          </cell>
        </row>
        <row r="21106">
          <cell r="K21106" t="str">
            <v>37507</v>
          </cell>
          <cell r="L21106" t="e">
            <v>#N/A</v>
          </cell>
        </row>
        <row r="21107">
          <cell r="K21107" t="str">
            <v>37507</v>
          </cell>
          <cell r="L21107" t="e">
            <v>#N/A</v>
          </cell>
        </row>
        <row r="21108">
          <cell r="K21108" t="str">
            <v>37507</v>
          </cell>
          <cell r="L21108" t="e">
            <v>#N/A</v>
          </cell>
        </row>
        <row r="21109">
          <cell r="K21109" t="str">
            <v>37507</v>
          </cell>
          <cell r="L21109" t="e">
            <v>#N/A</v>
          </cell>
        </row>
        <row r="21110">
          <cell r="K21110" t="str">
            <v>37507</v>
          </cell>
          <cell r="L21110" t="e">
            <v>#N/A</v>
          </cell>
        </row>
        <row r="21111">
          <cell r="K21111" t="str">
            <v>37507</v>
          </cell>
          <cell r="L21111" t="e">
            <v>#N/A</v>
          </cell>
        </row>
        <row r="21112">
          <cell r="K21112" t="str">
            <v>37507</v>
          </cell>
          <cell r="L21112" t="e">
            <v>#N/A</v>
          </cell>
        </row>
        <row r="21113">
          <cell r="K21113" t="str">
            <v>37507</v>
          </cell>
          <cell r="L21113" t="e">
            <v>#N/A</v>
          </cell>
        </row>
        <row r="21114">
          <cell r="K21114" t="str">
            <v>37507</v>
          </cell>
          <cell r="L21114" t="e">
            <v>#N/A</v>
          </cell>
        </row>
        <row r="21115">
          <cell r="K21115" t="str">
            <v>37507</v>
          </cell>
          <cell r="L21115" t="e">
            <v>#N/A</v>
          </cell>
        </row>
        <row r="21116">
          <cell r="K21116" t="str">
            <v>37507</v>
          </cell>
          <cell r="L21116" t="e">
            <v>#N/A</v>
          </cell>
        </row>
        <row r="21117">
          <cell r="K21117" t="str">
            <v>37507</v>
          </cell>
          <cell r="L21117" t="e">
            <v>#N/A</v>
          </cell>
        </row>
        <row r="21118">
          <cell r="K21118" t="str">
            <v>37507</v>
          </cell>
          <cell r="L21118" t="e">
            <v>#N/A</v>
          </cell>
        </row>
        <row r="21119">
          <cell r="K21119" t="str">
            <v>37507</v>
          </cell>
          <cell r="L21119" t="e">
            <v>#N/A</v>
          </cell>
        </row>
        <row r="21120">
          <cell r="K21120" t="str">
            <v>37507</v>
          </cell>
          <cell r="L21120" t="e">
            <v>#N/A</v>
          </cell>
        </row>
        <row r="21121">
          <cell r="K21121" t="str">
            <v>37507</v>
          </cell>
          <cell r="L21121" t="e">
            <v>#N/A</v>
          </cell>
        </row>
        <row r="21122">
          <cell r="K21122" t="str">
            <v>37507</v>
          </cell>
          <cell r="L21122" t="e">
            <v>#N/A</v>
          </cell>
        </row>
        <row r="21123">
          <cell r="K21123" t="str">
            <v>37507</v>
          </cell>
          <cell r="L21123" t="e">
            <v>#N/A</v>
          </cell>
        </row>
        <row r="21124">
          <cell r="K21124" t="str">
            <v>37507</v>
          </cell>
          <cell r="L21124" t="e">
            <v>#N/A</v>
          </cell>
        </row>
        <row r="21125">
          <cell r="K21125" t="str">
            <v>37507</v>
          </cell>
          <cell r="L21125" t="e">
            <v>#N/A</v>
          </cell>
        </row>
        <row r="21126">
          <cell r="K21126" t="str">
            <v>37507</v>
          </cell>
          <cell r="L21126" t="e">
            <v>#N/A</v>
          </cell>
        </row>
        <row r="21127">
          <cell r="K21127" t="str">
            <v>37507</v>
          </cell>
          <cell r="L21127" t="e">
            <v>#N/A</v>
          </cell>
        </row>
        <row r="21128">
          <cell r="K21128" t="str">
            <v>37507</v>
          </cell>
          <cell r="L21128" t="e">
            <v>#N/A</v>
          </cell>
        </row>
        <row r="21129">
          <cell r="K21129" t="str">
            <v>37507</v>
          </cell>
          <cell r="L21129" t="e">
            <v>#N/A</v>
          </cell>
        </row>
        <row r="21130">
          <cell r="K21130" t="str">
            <v>37507</v>
          </cell>
          <cell r="L21130" t="e">
            <v>#N/A</v>
          </cell>
        </row>
        <row r="21131">
          <cell r="K21131" t="str">
            <v>37507</v>
          </cell>
          <cell r="L21131" t="e">
            <v>#N/A</v>
          </cell>
        </row>
        <row r="21132">
          <cell r="K21132" t="str">
            <v>37507</v>
          </cell>
          <cell r="L21132" t="e">
            <v>#N/A</v>
          </cell>
        </row>
        <row r="21133">
          <cell r="K21133" t="str">
            <v>37507</v>
          </cell>
          <cell r="L21133" t="e">
            <v>#N/A</v>
          </cell>
        </row>
        <row r="21134">
          <cell r="K21134" t="str">
            <v>37507</v>
          </cell>
          <cell r="L21134" t="e">
            <v>#N/A</v>
          </cell>
        </row>
        <row r="21135">
          <cell r="K21135" t="str">
            <v>37507</v>
          </cell>
          <cell r="L21135" t="e">
            <v>#N/A</v>
          </cell>
        </row>
        <row r="21136">
          <cell r="K21136" t="str">
            <v>37507</v>
          </cell>
          <cell r="L21136" t="e">
            <v>#N/A</v>
          </cell>
        </row>
        <row r="21137">
          <cell r="K21137" t="str">
            <v>37507</v>
          </cell>
          <cell r="L21137" t="e">
            <v>#N/A</v>
          </cell>
        </row>
        <row r="21138">
          <cell r="K21138" t="str">
            <v>37507</v>
          </cell>
          <cell r="L21138" t="e">
            <v>#N/A</v>
          </cell>
        </row>
        <row r="21139">
          <cell r="K21139" t="str">
            <v>37507</v>
          </cell>
          <cell r="L21139" t="e">
            <v>#N/A</v>
          </cell>
        </row>
        <row r="21140">
          <cell r="K21140" t="str">
            <v>37507</v>
          </cell>
          <cell r="L21140" t="e">
            <v>#N/A</v>
          </cell>
        </row>
        <row r="21141">
          <cell r="K21141" t="str">
            <v>37507</v>
          </cell>
          <cell r="L21141" t="e">
            <v>#N/A</v>
          </cell>
        </row>
        <row r="21142">
          <cell r="K21142" t="str">
            <v>37507</v>
          </cell>
          <cell r="L21142" t="e">
            <v>#N/A</v>
          </cell>
        </row>
        <row r="21143">
          <cell r="K21143" t="str">
            <v>37507</v>
          </cell>
          <cell r="L21143" t="e">
            <v>#N/A</v>
          </cell>
        </row>
        <row r="21144">
          <cell r="K21144" t="str">
            <v>37507</v>
          </cell>
          <cell r="L21144" t="e">
            <v>#N/A</v>
          </cell>
        </row>
        <row r="21145">
          <cell r="K21145" t="str">
            <v>37507</v>
          </cell>
          <cell r="L21145" t="e">
            <v>#N/A</v>
          </cell>
        </row>
        <row r="21146">
          <cell r="K21146" t="str">
            <v>37507</v>
          </cell>
          <cell r="L21146" t="e">
            <v>#N/A</v>
          </cell>
        </row>
        <row r="21147">
          <cell r="K21147" t="str">
            <v>37507</v>
          </cell>
          <cell r="L21147" t="e">
            <v>#N/A</v>
          </cell>
        </row>
        <row r="21148">
          <cell r="K21148" t="str">
            <v>37507</v>
          </cell>
          <cell r="L21148" t="e">
            <v>#N/A</v>
          </cell>
        </row>
        <row r="21149">
          <cell r="K21149" t="str">
            <v>37507</v>
          </cell>
          <cell r="L21149" t="e">
            <v>#N/A</v>
          </cell>
        </row>
        <row r="21150">
          <cell r="K21150" t="str">
            <v>37507</v>
          </cell>
          <cell r="L21150" t="e">
            <v>#N/A</v>
          </cell>
        </row>
        <row r="21151">
          <cell r="K21151" t="str">
            <v>37507</v>
          </cell>
          <cell r="L21151" t="e">
            <v>#N/A</v>
          </cell>
        </row>
        <row r="21152">
          <cell r="K21152" t="str">
            <v>37507</v>
          </cell>
          <cell r="L21152" t="e">
            <v>#N/A</v>
          </cell>
        </row>
        <row r="21153">
          <cell r="K21153" t="str">
            <v>37507</v>
          </cell>
          <cell r="L21153" t="e">
            <v>#N/A</v>
          </cell>
        </row>
        <row r="21154">
          <cell r="K21154" t="str">
            <v>37507</v>
          </cell>
          <cell r="L21154" t="e">
            <v>#N/A</v>
          </cell>
        </row>
        <row r="21155">
          <cell r="K21155" t="str">
            <v>37507</v>
          </cell>
          <cell r="L21155" t="e">
            <v>#N/A</v>
          </cell>
        </row>
        <row r="21156">
          <cell r="K21156" t="str">
            <v>37507</v>
          </cell>
          <cell r="L21156" t="e">
            <v>#N/A</v>
          </cell>
        </row>
        <row r="21157">
          <cell r="K21157" t="str">
            <v>37507</v>
          </cell>
          <cell r="L21157" t="e">
            <v>#N/A</v>
          </cell>
        </row>
        <row r="21158">
          <cell r="K21158" t="str">
            <v>37507</v>
          </cell>
          <cell r="L21158" t="e">
            <v>#N/A</v>
          </cell>
        </row>
        <row r="21159">
          <cell r="K21159" t="str">
            <v>37507</v>
          </cell>
          <cell r="L21159" t="e">
            <v>#N/A</v>
          </cell>
        </row>
        <row r="21160">
          <cell r="K21160" t="str">
            <v>37507</v>
          </cell>
          <cell r="L21160" t="e">
            <v>#N/A</v>
          </cell>
        </row>
        <row r="21161">
          <cell r="K21161" t="str">
            <v>37507</v>
          </cell>
          <cell r="L21161" t="e">
            <v>#N/A</v>
          </cell>
        </row>
        <row r="21162">
          <cell r="K21162" t="str">
            <v>37507</v>
          </cell>
          <cell r="L21162" t="e">
            <v>#N/A</v>
          </cell>
        </row>
        <row r="21163">
          <cell r="K21163" t="str">
            <v>21511</v>
          </cell>
          <cell r="L21163" t="e">
            <v>#N/A</v>
          </cell>
        </row>
        <row r="21164">
          <cell r="K21164" t="str">
            <v>21511</v>
          </cell>
          <cell r="L21164" t="e">
            <v>#N/A</v>
          </cell>
        </row>
        <row r="21165">
          <cell r="K21165" t="str">
            <v>21511</v>
          </cell>
          <cell r="L21165" t="e">
            <v>#N/A</v>
          </cell>
        </row>
        <row r="21166">
          <cell r="K21166" t="str">
            <v>21511</v>
          </cell>
          <cell r="L21166" t="e">
            <v>#N/A</v>
          </cell>
        </row>
        <row r="21167">
          <cell r="K21167" t="str">
            <v>21511</v>
          </cell>
          <cell r="L21167" t="e">
            <v>#N/A</v>
          </cell>
        </row>
        <row r="21168">
          <cell r="K21168" t="str">
            <v>21511</v>
          </cell>
          <cell r="L21168" t="e">
            <v>#N/A</v>
          </cell>
        </row>
        <row r="21169">
          <cell r="K21169" t="str">
            <v>21511</v>
          </cell>
          <cell r="L21169" t="e">
            <v>#N/A</v>
          </cell>
        </row>
        <row r="21170">
          <cell r="K21170" t="str">
            <v>21511</v>
          </cell>
          <cell r="L21170" t="e">
            <v>#N/A</v>
          </cell>
        </row>
        <row r="21171">
          <cell r="K21171" t="str">
            <v>21511</v>
          </cell>
          <cell r="L21171" t="e">
            <v>#N/A</v>
          </cell>
        </row>
        <row r="21172">
          <cell r="K21172" t="str">
            <v>21511</v>
          </cell>
          <cell r="L21172" t="e">
            <v>#N/A</v>
          </cell>
        </row>
        <row r="21173">
          <cell r="K21173" t="str">
            <v>21511</v>
          </cell>
          <cell r="L21173" t="e">
            <v>#N/A</v>
          </cell>
        </row>
        <row r="21174">
          <cell r="K21174" t="str">
            <v>21511</v>
          </cell>
          <cell r="L21174" t="e">
            <v>#N/A</v>
          </cell>
        </row>
        <row r="21175">
          <cell r="K21175" t="str">
            <v>21511</v>
          </cell>
          <cell r="L21175" t="e">
            <v>#N/A</v>
          </cell>
        </row>
        <row r="21176">
          <cell r="K21176" t="str">
            <v>21511</v>
          </cell>
          <cell r="L21176" t="e">
            <v>#N/A</v>
          </cell>
        </row>
        <row r="21177">
          <cell r="K21177" t="str">
            <v>21511</v>
          </cell>
          <cell r="L21177" t="e">
            <v>#N/A</v>
          </cell>
        </row>
        <row r="21178">
          <cell r="K21178" t="str">
            <v>21511</v>
          </cell>
          <cell r="L21178" t="e">
            <v>#N/A</v>
          </cell>
        </row>
        <row r="21179">
          <cell r="K21179" t="str">
            <v>21511</v>
          </cell>
          <cell r="L21179" t="e">
            <v>#N/A</v>
          </cell>
        </row>
        <row r="21180">
          <cell r="K21180" t="str">
            <v>21511</v>
          </cell>
          <cell r="L21180" t="e">
            <v>#N/A</v>
          </cell>
        </row>
        <row r="21181">
          <cell r="K21181" t="str">
            <v>21511</v>
          </cell>
          <cell r="L21181" t="e">
            <v>#N/A</v>
          </cell>
        </row>
        <row r="21182">
          <cell r="K21182" t="str">
            <v>21511</v>
          </cell>
          <cell r="L21182" t="e">
            <v>#N/A</v>
          </cell>
        </row>
        <row r="21183">
          <cell r="K21183" t="str">
            <v>21511</v>
          </cell>
          <cell r="L21183" t="e">
            <v>#N/A</v>
          </cell>
        </row>
        <row r="21184">
          <cell r="K21184" t="str">
            <v>21511</v>
          </cell>
          <cell r="L21184" t="e">
            <v>#N/A</v>
          </cell>
        </row>
        <row r="21185">
          <cell r="K21185" t="str">
            <v>21511</v>
          </cell>
          <cell r="L21185" t="e">
            <v>#N/A</v>
          </cell>
        </row>
        <row r="21186">
          <cell r="K21186" t="str">
            <v>21511</v>
          </cell>
          <cell r="L21186" t="e">
            <v>#N/A</v>
          </cell>
        </row>
        <row r="21187">
          <cell r="K21187" t="str">
            <v>21511</v>
          </cell>
          <cell r="L21187" t="e">
            <v>#N/A</v>
          </cell>
        </row>
        <row r="21188">
          <cell r="K21188" t="str">
            <v>21511</v>
          </cell>
          <cell r="L21188" t="e">
            <v>#N/A</v>
          </cell>
        </row>
        <row r="21189">
          <cell r="K21189" t="str">
            <v>21511</v>
          </cell>
          <cell r="L21189" t="e">
            <v>#N/A</v>
          </cell>
        </row>
        <row r="21190">
          <cell r="K21190" t="str">
            <v>21511</v>
          </cell>
          <cell r="L21190" t="e">
            <v>#N/A</v>
          </cell>
        </row>
        <row r="21191">
          <cell r="K21191" t="str">
            <v>21511</v>
          </cell>
          <cell r="L21191" t="e">
            <v>#N/A</v>
          </cell>
        </row>
        <row r="21192">
          <cell r="K21192" t="str">
            <v>21511</v>
          </cell>
          <cell r="L21192" t="e">
            <v>#N/A</v>
          </cell>
        </row>
        <row r="21193">
          <cell r="K21193" t="str">
            <v>21511</v>
          </cell>
          <cell r="L21193" t="e">
            <v>#N/A</v>
          </cell>
        </row>
        <row r="21194">
          <cell r="K21194" t="str">
            <v>21511</v>
          </cell>
          <cell r="L21194" t="e">
            <v>#N/A</v>
          </cell>
        </row>
        <row r="21195">
          <cell r="K21195" t="str">
            <v>21511</v>
          </cell>
          <cell r="L21195" t="e">
            <v>#N/A</v>
          </cell>
        </row>
        <row r="21196">
          <cell r="K21196" t="str">
            <v>21511</v>
          </cell>
          <cell r="L21196" t="e">
            <v>#N/A</v>
          </cell>
        </row>
        <row r="21197">
          <cell r="K21197" t="str">
            <v>21511</v>
          </cell>
          <cell r="L21197" t="e">
            <v>#N/A</v>
          </cell>
        </row>
        <row r="21198">
          <cell r="K21198" t="str">
            <v>21511</v>
          </cell>
          <cell r="L21198" t="e">
            <v>#N/A</v>
          </cell>
        </row>
        <row r="21199">
          <cell r="K21199" t="str">
            <v>21511</v>
          </cell>
          <cell r="L21199" t="e">
            <v>#N/A</v>
          </cell>
        </row>
        <row r="21200">
          <cell r="K21200" t="str">
            <v>21511</v>
          </cell>
          <cell r="L21200" t="e">
            <v>#N/A</v>
          </cell>
        </row>
        <row r="21201">
          <cell r="K21201" t="str">
            <v>21511</v>
          </cell>
          <cell r="L21201" t="e">
            <v>#N/A</v>
          </cell>
        </row>
        <row r="21202">
          <cell r="K21202" t="str">
            <v>21511</v>
          </cell>
          <cell r="L21202" t="e">
            <v>#N/A</v>
          </cell>
        </row>
        <row r="21203">
          <cell r="K21203" t="str">
            <v>21511</v>
          </cell>
          <cell r="L21203" t="e">
            <v>#N/A</v>
          </cell>
        </row>
        <row r="21204">
          <cell r="K21204" t="str">
            <v>36707</v>
          </cell>
          <cell r="L21204" t="e">
            <v>#N/A</v>
          </cell>
        </row>
        <row r="21205">
          <cell r="K21205" t="str">
            <v>36707</v>
          </cell>
          <cell r="L21205" t="e">
            <v>#N/A</v>
          </cell>
        </row>
        <row r="21206">
          <cell r="L21206" t="e">
            <v>#N/A</v>
          </cell>
        </row>
        <row r="21207">
          <cell r="L21207" t="e">
            <v>#N/A</v>
          </cell>
        </row>
        <row r="21208">
          <cell r="L21208" t="e">
            <v>#N/A</v>
          </cell>
        </row>
        <row r="21209">
          <cell r="L21209" t="e">
            <v>#N/A</v>
          </cell>
        </row>
        <row r="21210">
          <cell r="L21210" t="e">
            <v>#N/A</v>
          </cell>
        </row>
        <row r="21211">
          <cell r="L21211" t="e">
            <v>#N/A</v>
          </cell>
        </row>
        <row r="21212">
          <cell r="L21212" t="e">
            <v>#N/A</v>
          </cell>
        </row>
        <row r="21213">
          <cell r="L21213" t="e">
            <v>#N/A</v>
          </cell>
        </row>
        <row r="21214">
          <cell r="L21214" t="e">
            <v>#N/A</v>
          </cell>
        </row>
        <row r="21215">
          <cell r="L21215" t="e">
            <v>#N/A</v>
          </cell>
        </row>
        <row r="21216">
          <cell r="L21216" t="e">
            <v>#N/A</v>
          </cell>
        </row>
        <row r="21217">
          <cell r="L21217" t="e">
            <v>#N/A</v>
          </cell>
        </row>
        <row r="21218">
          <cell r="L21218" t="e">
            <v>#N/A</v>
          </cell>
        </row>
        <row r="21219">
          <cell r="L21219" t="e">
            <v>#N/A</v>
          </cell>
        </row>
        <row r="21220">
          <cell r="L21220" t="e">
            <v>#N/A</v>
          </cell>
        </row>
        <row r="21221">
          <cell r="L21221" t="e">
            <v>#N/A</v>
          </cell>
        </row>
        <row r="21222">
          <cell r="L21222" t="e">
            <v>#N/A</v>
          </cell>
        </row>
        <row r="21223">
          <cell r="L21223" t="e">
            <v>#N/A</v>
          </cell>
        </row>
        <row r="21224">
          <cell r="L21224" t="e">
            <v>#N/A</v>
          </cell>
        </row>
        <row r="21225">
          <cell r="L21225" t="e">
            <v>#N/A</v>
          </cell>
        </row>
        <row r="21226">
          <cell r="L21226" t="e">
            <v>#N/A</v>
          </cell>
        </row>
        <row r="21227">
          <cell r="L21227" t="e">
            <v>#N/A</v>
          </cell>
        </row>
        <row r="21228">
          <cell r="L21228" t="e">
            <v>#N/A</v>
          </cell>
        </row>
        <row r="21229">
          <cell r="L21229" t="e">
            <v>#N/A</v>
          </cell>
        </row>
        <row r="21230">
          <cell r="L21230" t="e">
            <v>#N/A</v>
          </cell>
        </row>
        <row r="21231">
          <cell r="L21231" t="e">
            <v>#N/A</v>
          </cell>
        </row>
        <row r="21232">
          <cell r="L21232" t="e">
            <v>#N/A</v>
          </cell>
        </row>
        <row r="21233">
          <cell r="L21233" t="e">
            <v>#N/A</v>
          </cell>
        </row>
        <row r="21234">
          <cell r="L21234" t="e">
            <v>#N/A</v>
          </cell>
        </row>
        <row r="21235">
          <cell r="L21235" t="e">
            <v>#N/A</v>
          </cell>
        </row>
        <row r="21236">
          <cell r="L21236" t="e">
            <v>#N/A</v>
          </cell>
        </row>
        <row r="21237">
          <cell r="L21237" t="e">
            <v>#N/A</v>
          </cell>
        </row>
        <row r="21238">
          <cell r="L21238" t="e">
            <v>#N/A</v>
          </cell>
        </row>
        <row r="21239">
          <cell r="L21239" t="e">
            <v>#N/A</v>
          </cell>
        </row>
        <row r="21240">
          <cell r="L21240" t="e">
            <v>#N/A</v>
          </cell>
        </row>
        <row r="21241">
          <cell r="L21241" t="e">
            <v>#N/A</v>
          </cell>
        </row>
        <row r="21242">
          <cell r="L21242" t="e">
            <v>#N/A</v>
          </cell>
        </row>
        <row r="21243">
          <cell r="L21243" t="e">
            <v>#N/A</v>
          </cell>
        </row>
        <row r="21244">
          <cell r="L21244" t="e">
            <v>#N/A</v>
          </cell>
        </row>
        <row r="21245">
          <cell r="L21245" t="e">
            <v>#N/A</v>
          </cell>
        </row>
        <row r="21246">
          <cell r="L21246" t="e">
            <v>#N/A</v>
          </cell>
        </row>
        <row r="21247">
          <cell r="L21247" t="e">
            <v>#N/A</v>
          </cell>
        </row>
        <row r="21248">
          <cell r="L21248" t="e">
            <v>#N/A</v>
          </cell>
        </row>
        <row r="21249">
          <cell r="L21249" t="e">
            <v>#N/A</v>
          </cell>
        </row>
        <row r="21250">
          <cell r="L21250" t="e">
            <v>#N/A</v>
          </cell>
        </row>
        <row r="21251">
          <cell r="L21251" t="e">
            <v>#N/A</v>
          </cell>
        </row>
        <row r="21252">
          <cell r="L21252" t="e">
            <v>#N/A</v>
          </cell>
        </row>
        <row r="21253">
          <cell r="L21253" t="e">
            <v>#N/A</v>
          </cell>
        </row>
        <row r="21254">
          <cell r="L21254" t="e">
            <v>#N/A</v>
          </cell>
        </row>
        <row r="21255">
          <cell r="L21255" t="e">
            <v>#N/A</v>
          </cell>
        </row>
        <row r="21256">
          <cell r="L21256" t="e">
            <v>#N/A</v>
          </cell>
        </row>
        <row r="21257">
          <cell r="L21257" t="e">
            <v>#N/A</v>
          </cell>
        </row>
        <row r="21258">
          <cell r="L21258" t="e">
            <v>#N/A</v>
          </cell>
        </row>
        <row r="21259">
          <cell r="L21259" t="e">
            <v>#N/A</v>
          </cell>
        </row>
        <row r="21260">
          <cell r="L21260" t="e">
            <v>#N/A</v>
          </cell>
        </row>
        <row r="21261">
          <cell r="L21261" t="e">
            <v>#N/A</v>
          </cell>
        </row>
        <row r="21262">
          <cell r="L21262" t="e">
            <v>#N/A</v>
          </cell>
        </row>
        <row r="21263">
          <cell r="L21263" t="e">
            <v>#N/A</v>
          </cell>
        </row>
        <row r="21264">
          <cell r="L21264" t="e">
            <v>#N/A</v>
          </cell>
        </row>
        <row r="21265">
          <cell r="L21265" t="e">
            <v>#N/A</v>
          </cell>
        </row>
        <row r="21266">
          <cell r="L21266" t="e">
            <v>#N/A</v>
          </cell>
        </row>
        <row r="21267">
          <cell r="L21267" t="e">
            <v>#N/A</v>
          </cell>
        </row>
        <row r="21268">
          <cell r="L21268" t="e">
            <v>#N/A</v>
          </cell>
        </row>
        <row r="21269">
          <cell r="L21269" t="e">
            <v>#N/A</v>
          </cell>
        </row>
        <row r="21270">
          <cell r="L21270" t="e">
            <v>#N/A</v>
          </cell>
        </row>
        <row r="21271">
          <cell r="L21271" t="e">
            <v>#N/A</v>
          </cell>
        </row>
        <row r="21272">
          <cell r="L21272" t="e">
            <v>#N/A</v>
          </cell>
        </row>
        <row r="21273">
          <cell r="K21273" t="str">
            <v>37109</v>
          </cell>
          <cell r="L21273" t="e">
            <v>#N/A</v>
          </cell>
        </row>
        <row r="21274">
          <cell r="K21274" t="str">
            <v>37109</v>
          </cell>
          <cell r="L21274" t="e">
            <v>#N/A</v>
          </cell>
        </row>
        <row r="21275">
          <cell r="K21275" t="str">
            <v>23116</v>
          </cell>
          <cell r="L21275" t="e">
            <v>#N/A</v>
          </cell>
        </row>
        <row r="21276">
          <cell r="K21276" t="str">
            <v>23116</v>
          </cell>
          <cell r="L21276" t="e">
            <v>#N/A</v>
          </cell>
        </row>
        <row r="21277">
          <cell r="K21277" t="str">
            <v>23116</v>
          </cell>
          <cell r="L21277" t="e">
            <v>#N/A</v>
          </cell>
        </row>
        <row r="21278">
          <cell r="K21278" t="str">
            <v>23116</v>
          </cell>
          <cell r="L21278" t="e">
            <v>#N/A</v>
          </cell>
        </row>
        <row r="21279">
          <cell r="K21279" t="str">
            <v>23116</v>
          </cell>
          <cell r="L21279" t="e">
            <v>#N/A</v>
          </cell>
        </row>
        <row r="21280">
          <cell r="K21280" t="str">
            <v>23116</v>
          </cell>
          <cell r="L21280" t="e">
            <v>#N/A</v>
          </cell>
        </row>
        <row r="21281">
          <cell r="K21281" t="str">
            <v>23116</v>
          </cell>
          <cell r="L21281" t="e">
            <v>#N/A</v>
          </cell>
        </row>
        <row r="21282">
          <cell r="K21282" t="str">
            <v>23116</v>
          </cell>
          <cell r="L21282" t="e">
            <v>#N/A</v>
          </cell>
        </row>
        <row r="21283">
          <cell r="K21283" t="str">
            <v>23116</v>
          </cell>
          <cell r="L21283" t="e">
            <v>#N/A</v>
          </cell>
        </row>
        <row r="21284">
          <cell r="K21284" t="str">
            <v>23116</v>
          </cell>
          <cell r="L21284" t="e">
            <v>#N/A</v>
          </cell>
        </row>
        <row r="21285">
          <cell r="K21285" t="str">
            <v>23116</v>
          </cell>
          <cell r="L21285" t="e">
            <v>#N/A</v>
          </cell>
        </row>
        <row r="21286">
          <cell r="K21286" t="str">
            <v>23116</v>
          </cell>
          <cell r="L21286" t="e">
            <v>#N/A</v>
          </cell>
        </row>
        <row r="21287">
          <cell r="K21287" t="str">
            <v>23116</v>
          </cell>
          <cell r="L21287" t="e">
            <v>#N/A</v>
          </cell>
        </row>
        <row r="21288">
          <cell r="K21288" t="str">
            <v>23116</v>
          </cell>
          <cell r="L21288" t="e">
            <v>#N/A</v>
          </cell>
        </row>
        <row r="21289">
          <cell r="K21289" t="str">
            <v>23116</v>
          </cell>
          <cell r="L21289" t="e">
            <v>#N/A</v>
          </cell>
        </row>
        <row r="21290">
          <cell r="K21290" t="str">
            <v>23116</v>
          </cell>
          <cell r="L21290" t="e">
            <v>#N/A</v>
          </cell>
        </row>
        <row r="21291">
          <cell r="K21291" t="str">
            <v>23116</v>
          </cell>
          <cell r="L21291" t="e">
            <v>#N/A</v>
          </cell>
        </row>
        <row r="21292">
          <cell r="K21292" t="str">
            <v>23116</v>
          </cell>
          <cell r="L21292" t="e">
            <v>#N/A</v>
          </cell>
        </row>
        <row r="21293">
          <cell r="K21293" t="str">
            <v>8250</v>
          </cell>
          <cell r="L21293" t="e">
            <v>#N/A</v>
          </cell>
        </row>
        <row r="21294">
          <cell r="K21294" t="str">
            <v>8250</v>
          </cell>
          <cell r="L21294" t="e">
            <v>#N/A</v>
          </cell>
        </row>
        <row r="21295">
          <cell r="K21295" t="str">
            <v>8250</v>
          </cell>
          <cell r="L21295" t="e">
            <v>#N/A</v>
          </cell>
        </row>
        <row r="21296">
          <cell r="K21296" t="str">
            <v>8250</v>
          </cell>
          <cell r="L21296" t="e">
            <v>#N/A</v>
          </cell>
        </row>
        <row r="21297">
          <cell r="K21297" t="str">
            <v>8250</v>
          </cell>
          <cell r="L21297" t="e">
            <v>#N/A</v>
          </cell>
        </row>
        <row r="21298">
          <cell r="K21298" t="str">
            <v>8250</v>
          </cell>
          <cell r="L21298" t="e">
            <v>#N/A</v>
          </cell>
        </row>
        <row r="21299">
          <cell r="K21299" t="str">
            <v>8250</v>
          </cell>
          <cell r="L21299" t="e">
            <v>#N/A</v>
          </cell>
        </row>
        <row r="21300">
          <cell r="K21300" t="str">
            <v>8250</v>
          </cell>
          <cell r="L21300" t="e">
            <v>#N/A</v>
          </cell>
        </row>
        <row r="21301">
          <cell r="K21301" t="str">
            <v>8250</v>
          </cell>
          <cell r="L21301" t="e">
            <v>#N/A</v>
          </cell>
        </row>
        <row r="21302">
          <cell r="K21302" t="str">
            <v>8250</v>
          </cell>
          <cell r="L21302" t="e">
            <v>#N/A</v>
          </cell>
        </row>
        <row r="21303">
          <cell r="K21303" t="str">
            <v>37104</v>
          </cell>
          <cell r="L21303" t="e">
            <v>#N/A</v>
          </cell>
        </row>
        <row r="21304">
          <cell r="K21304" t="str">
            <v>39300</v>
          </cell>
          <cell r="L21304" t="e">
            <v>#N/A</v>
          </cell>
        </row>
        <row r="21305">
          <cell r="K21305" t="str">
            <v>39300</v>
          </cell>
          <cell r="L21305" t="e">
            <v>#N/A</v>
          </cell>
        </row>
        <row r="21306">
          <cell r="K21306" t="str">
            <v>39300</v>
          </cell>
          <cell r="L21306" t="e">
            <v>#N/A</v>
          </cell>
        </row>
        <row r="21307">
          <cell r="K21307" t="str">
            <v>39300</v>
          </cell>
          <cell r="L21307" t="e">
            <v>#N/A</v>
          </cell>
        </row>
        <row r="21308">
          <cell r="K21308" t="str">
            <v>39300</v>
          </cell>
          <cell r="L21308" t="e">
            <v>#N/A</v>
          </cell>
        </row>
        <row r="21309">
          <cell r="K21309" t="str">
            <v>8140</v>
          </cell>
          <cell r="L21309" t="e">
            <v>#N/A</v>
          </cell>
        </row>
        <row r="21310">
          <cell r="K21310" t="str">
            <v>8140</v>
          </cell>
          <cell r="L21310" t="e">
            <v>#N/A</v>
          </cell>
        </row>
        <row r="21311">
          <cell r="K21311" t="str">
            <v>8140</v>
          </cell>
          <cell r="L21311" t="e">
            <v>#N/A</v>
          </cell>
        </row>
        <row r="21312">
          <cell r="K21312" t="str">
            <v>8140</v>
          </cell>
          <cell r="L21312" t="e">
            <v>#N/A</v>
          </cell>
        </row>
        <row r="21313">
          <cell r="L21313" t="e">
            <v>#N/A</v>
          </cell>
        </row>
        <row r="21314">
          <cell r="L21314" t="e">
            <v>#N/A</v>
          </cell>
        </row>
        <row r="21315">
          <cell r="L21315" t="e">
            <v>#N/A</v>
          </cell>
        </row>
        <row r="21316">
          <cell r="L21316" t="e">
            <v>#N/A</v>
          </cell>
        </row>
        <row r="21317">
          <cell r="K21317" t="str">
            <v>37503</v>
          </cell>
          <cell r="L21317" t="e">
            <v>#N/A</v>
          </cell>
        </row>
        <row r="21318">
          <cell r="K21318" t="str">
            <v>37503</v>
          </cell>
          <cell r="L21318" t="e">
            <v>#N/A</v>
          </cell>
        </row>
        <row r="21319">
          <cell r="K21319" t="str">
            <v>37503</v>
          </cell>
          <cell r="L21319" t="e">
            <v>#N/A</v>
          </cell>
        </row>
        <row r="21320">
          <cell r="K21320" t="str">
            <v>37503</v>
          </cell>
          <cell r="L21320" t="e">
            <v>#N/A</v>
          </cell>
        </row>
        <row r="21321">
          <cell r="K21321" t="str">
            <v>37503</v>
          </cell>
          <cell r="L21321" t="e">
            <v>#N/A</v>
          </cell>
        </row>
        <row r="21322">
          <cell r="K21322" t="str">
            <v>37503</v>
          </cell>
          <cell r="L21322" t="e">
            <v>#N/A</v>
          </cell>
        </row>
        <row r="21323">
          <cell r="K21323" t="str">
            <v>37503</v>
          </cell>
          <cell r="L21323" t="e">
            <v>#N/A</v>
          </cell>
        </row>
        <row r="21324">
          <cell r="K21324" t="str">
            <v>37503</v>
          </cell>
          <cell r="L21324" t="e">
            <v>#N/A</v>
          </cell>
        </row>
        <row r="21325">
          <cell r="K21325" t="str">
            <v>37503</v>
          </cell>
          <cell r="L21325" t="e">
            <v>#N/A</v>
          </cell>
        </row>
        <row r="21326">
          <cell r="K21326" t="str">
            <v>37503</v>
          </cell>
          <cell r="L21326" t="e">
            <v>#N/A</v>
          </cell>
        </row>
        <row r="21327">
          <cell r="K21327" t="str">
            <v>37503</v>
          </cell>
          <cell r="L21327" t="e">
            <v>#N/A</v>
          </cell>
        </row>
        <row r="21328">
          <cell r="K21328" t="str">
            <v>37503</v>
          </cell>
          <cell r="L21328" t="e">
            <v>#N/A</v>
          </cell>
        </row>
        <row r="21329">
          <cell r="K21329" t="str">
            <v>37503</v>
          </cell>
          <cell r="L21329" t="e">
            <v>#N/A</v>
          </cell>
        </row>
        <row r="21330">
          <cell r="K21330" t="str">
            <v>37503</v>
          </cell>
          <cell r="L21330" t="e">
            <v>#N/A</v>
          </cell>
        </row>
        <row r="21331">
          <cell r="K21331" t="str">
            <v>37503</v>
          </cell>
          <cell r="L21331" t="e">
            <v>#N/A</v>
          </cell>
        </row>
        <row r="21332">
          <cell r="K21332" t="str">
            <v>37503</v>
          </cell>
          <cell r="L21332" t="e">
            <v>#N/A</v>
          </cell>
        </row>
        <row r="21333">
          <cell r="K21333" t="str">
            <v>37503</v>
          </cell>
          <cell r="L21333" t="e">
            <v>#N/A</v>
          </cell>
        </row>
        <row r="21334">
          <cell r="K21334" t="str">
            <v>37503</v>
          </cell>
          <cell r="L21334" t="e">
            <v>#N/A</v>
          </cell>
        </row>
        <row r="21335">
          <cell r="K21335" t="str">
            <v>37503</v>
          </cell>
          <cell r="L21335" t="e">
            <v>#N/A</v>
          </cell>
        </row>
        <row r="21336">
          <cell r="K21336" t="str">
            <v>37503</v>
          </cell>
          <cell r="L21336" t="e">
            <v>#N/A</v>
          </cell>
        </row>
        <row r="21337">
          <cell r="K21337" t="str">
            <v>37503</v>
          </cell>
          <cell r="L21337" t="e">
            <v>#N/A</v>
          </cell>
        </row>
        <row r="21338">
          <cell r="K21338" t="str">
            <v>37503</v>
          </cell>
          <cell r="L21338" t="e">
            <v>#N/A</v>
          </cell>
        </row>
        <row r="21339">
          <cell r="K21339" t="str">
            <v>37503</v>
          </cell>
          <cell r="L21339" t="e">
            <v>#N/A</v>
          </cell>
        </row>
        <row r="21340">
          <cell r="K21340" t="str">
            <v>37503</v>
          </cell>
          <cell r="L21340" t="e">
            <v>#N/A</v>
          </cell>
        </row>
        <row r="21341">
          <cell r="K21341" t="str">
            <v>37503</v>
          </cell>
          <cell r="L21341" t="e">
            <v>#N/A</v>
          </cell>
        </row>
        <row r="21342">
          <cell r="K21342" t="str">
            <v>8250</v>
          </cell>
          <cell r="L21342" t="e">
            <v>#N/A</v>
          </cell>
        </row>
        <row r="21343">
          <cell r="K21343" t="str">
            <v>8250</v>
          </cell>
          <cell r="L21343" t="e">
            <v>#N/A</v>
          </cell>
        </row>
        <row r="21344">
          <cell r="K21344" t="str">
            <v>8250</v>
          </cell>
          <cell r="L21344" t="e">
            <v>#N/A</v>
          </cell>
        </row>
        <row r="21345">
          <cell r="K21345" t="str">
            <v>8250</v>
          </cell>
          <cell r="L21345" t="e">
            <v>#N/A</v>
          </cell>
        </row>
        <row r="21346">
          <cell r="K21346" t="str">
            <v>39300</v>
          </cell>
          <cell r="L21346" t="e">
            <v>#N/A</v>
          </cell>
        </row>
        <row r="21347">
          <cell r="K21347" t="str">
            <v>39300</v>
          </cell>
          <cell r="L21347" t="e">
            <v>#N/A</v>
          </cell>
        </row>
        <row r="21348">
          <cell r="K21348" t="str">
            <v>39300</v>
          </cell>
          <cell r="L21348" t="e">
            <v>#N/A</v>
          </cell>
        </row>
        <row r="21349">
          <cell r="K21349" t="str">
            <v>39300</v>
          </cell>
          <cell r="L21349" t="e">
            <v>#N/A</v>
          </cell>
        </row>
        <row r="21350">
          <cell r="K21350" t="str">
            <v>39300</v>
          </cell>
          <cell r="L21350" t="e">
            <v>#N/A</v>
          </cell>
        </row>
        <row r="21351">
          <cell r="K21351" t="str">
            <v>39300</v>
          </cell>
          <cell r="L21351" t="e">
            <v>#N/A</v>
          </cell>
        </row>
        <row r="21352">
          <cell r="K21352" t="str">
            <v>39300</v>
          </cell>
          <cell r="L21352" t="e">
            <v>#N/A</v>
          </cell>
        </row>
        <row r="21353">
          <cell r="K21353" t="str">
            <v>39300</v>
          </cell>
          <cell r="L21353" t="e">
            <v>#N/A</v>
          </cell>
        </row>
        <row r="21354">
          <cell r="K21354" t="str">
            <v>39300</v>
          </cell>
          <cell r="L21354" t="e">
            <v>#N/A</v>
          </cell>
        </row>
        <row r="21355">
          <cell r="K21355" t="str">
            <v>39300</v>
          </cell>
          <cell r="L21355" t="e">
            <v>#N/A</v>
          </cell>
        </row>
        <row r="21356">
          <cell r="K21356" t="str">
            <v>39300</v>
          </cell>
          <cell r="L21356" t="e">
            <v>#N/A</v>
          </cell>
        </row>
        <row r="21357">
          <cell r="K21357" t="str">
            <v>39300</v>
          </cell>
          <cell r="L21357" t="e">
            <v>#N/A</v>
          </cell>
        </row>
        <row r="21358">
          <cell r="K21358" t="str">
            <v>39300</v>
          </cell>
          <cell r="L21358" t="e">
            <v>#N/A</v>
          </cell>
        </row>
        <row r="21359">
          <cell r="K21359" t="str">
            <v>39300</v>
          </cell>
          <cell r="L21359" t="e">
            <v>#N/A</v>
          </cell>
        </row>
        <row r="21360">
          <cell r="K21360" t="str">
            <v>39300</v>
          </cell>
          <cell r="L21360" t="e">
            <v>#N/A</v>
          </cell>
        </row>
        <row r="21361">
          <cell r="K21361" t="str">
            <v>39300</v>
          </cell>
          <cell r="L21361" t="e">
            <v>#N/A</v>
          </cell>
        </row>
        <row r="21362">
          <cell r="K21362" t="str">
            <v>39300</v>
          </cell>
          <cell r="L21362" t="e">
            <v>#N/A</v>
          </cell>
        </row>
        <row r="21363">
          <cell r="K21363" t="str">
            <v>39300</v>
          </cell>
          <cell r="L21363" t="e">
            <v>#N/A</v>
          </cell>
        </row>
        <row r="21364">
          <cell r="K21364" t="str">
            <v>21511</v>
          </cell>
          <cell r="L21364" t="e">
            <v>#N/A</v>
          </cell>
        </row>
        <row r="21365">
          <cell r="K21365" t="str">
            <v>21511</v>
          </cell>
          <cell r="L21365" t="e">
            <v>#N/A</v>
          </cell>
        </row>
        <row r="21366">
          <cell r="K21366" t="str">
            <v>21511</v>
          </cell>
          <cell r="L21366" t="e">
            <v>#N/A</v>
          </cell>
        </row>
        <row r="21367">
          <cell r="K21367" t="str">
            <v>21511</v>
          </cell>
          <cell r="L21367" t="e">
            <v>#N/A</v>
          </cell>
        </row>
        <row r="21368">
          <cell r="K21368" t="str">
            <v>23117</v>
          </cell>
          <cell r="L21368" t="e">
            <v>#N/A</v>
          </cell>
        </row>
        <row r="21369">
          <cell r="K21369" t="str">
            <v>23117</v>
          </cell>
          <cell r="L21369" t="e">
            <v>#N/A</v>
          </cell>
        </row>
        <row r="21370">
          <cell r="K21370" t="str">
            <v>23117</v>
          </cell>
          <cell r="L21370" t="e">
            <v>#N/A</v>
          </cell>
        </row>
        <row r="21371">
          <cell r="K21371" t="str">
            <v>28112</v>
          </cell>
          <cell r="L21371" t="e">
            <v>#N/A</v>
          </cell>
        </row>
        <row r="21372">
          <cell r="K21372" t="str">
            <v>28112</v>
          </cell>
          <cell r="L21372" t="e">
            <v>#N/A</v>
          </cell>
        </row>
        <row r="21373">
          <cell r="K21373" t="str">
            <v>28112</v>
          </cell>
          <cell r="L21373" t="e">
            <v>#N/A</v>
          </cell>
        </row>
        <row r="21374">
          <cell r="K21374" t="str">
            <v>28112</v>
          </cell>
          <cell r="L21374" t="e">
            <v>#N/A</v>
          </cell>
        </row>
        <row r="21375">
          <cell r="K21375" t="str">
            <v>27115</v>
          </cell>
          <cell r="L21375" t="str">
            <v>LAVADO E IRRIGACION DE OIDOS</v>
          </cell>
        </row>
        <row r="21376">
          <cell r="K21376" t="str">
            <v>27115</v>
          </cell>
          <cell r="L21376" t="str">
            <v>LAVADO E IRRIGACION DE OIDOS</v>
          </cell>
        </row>
        <row r="21377">
          <cell r="K21377" t="str">
            <v>27115</v>
          </cell>
          <cell r="L21377" t="str">
            <v>LAVADO E IRRIGACION DE OIDOS</v>
          </cell>
        </row>
        <row r="21378">
          <cell r="K21378" t="str">
            <v>27115</v>
          </cell>
          <cell r="L21378" t="str">
            <v>LAVADO E IRRIGACION DE OIDOS</v>
          </cell>
        </row>
        <row r="21379">
          <cell r="K21379" t="str">
            <v>27116</v>
          </cell>
          <cell r="L21379" t="e">
            <v>#N/A</v>
          </cell>
        </row>
        <row r="21380">
          <cell r="K21380" t="str">
            <v>27116</v>
          </cell>
          <cell r="L21380" t="e">
            <v>#N/A</v>
          </cell>
        </row>
        <row r="21381">
          <cell r="K21381" t="str">
            <v>27116</v>
          </cell>
          <cell r="L21381" t="e">
            <v>#N/A</v>
          </cell>
        </row>
        <row r="21382">
          <cell r="K21382" t="str">
            <v>27116</v>
          </cell>
          <cell r="L21382" t="e">
            <v>#N/A</v>
          </cell>
        </row>
        <row r="21383">
          <cell r="K21383" t="str">
            <v>27116</v>
          </cell>
          <cell r="L21383" t="e">
            <v>#N/A</v>
          </cell>
        </row>
        <row r="21384">
          <cell r="K21384" t="str">
            <v>27116</v>
          </cell>
          <cell r="L21384" t="e">
            <v>#N/A</v>
          </cell>
        </row>
        <row r="21385">
          <cell r="K21385" t="str">
            <v>27116</v>
          </cell>
          <cell r="L21385" t="e">
            <v>#N/A</v>
          </cell>
        </row>
        <row r="21386">
          <cell r="K21386" t="str">
            <v>27125</v>
          </cell>
          <cell r="L21386" t="e">
            <v>#N/A</v>
          </cell>
        </row>
        <row r="21387">
          <cell r="K21387" t="str">
            <v>27125</v>
          </cell>
          <cell r="L21387" t="e">
            <v>#N/A</v>
          </cell>
        </row>
        <row r="21388">
          <cell r="K21388" t="str">
            <v>27125</v>
          </cell>
          <cell r="L21388" t="e">
            <v>#N/A</v>
          </cell>
        </row>
        <row r="21389">
          <cell r="K21389" t="str">
            <v>27125</v>
          </cell>
          <cell r="L21389" t="e">
            <v>#N/A</v>
          </cell>
        </row>
        <row r="21390">
          <cell r="K21390" t="str">
            <v>27125</v>
          </cell>
          <cell r="L21390" t="e">
            <v>#N/A</v>
          </cell>
        </row>
        <row r="21391">
          <cell r="K21391" t="str">
            <v>27125</v>
          </cell>
          <cell r="L21391" t="e">
            <v>#N/A</v>
          </cell>
        </row>
        <row r="21392">
          <cell r="K21392" t="str">
            <v>27125</v>
          </cell>
          <cell r="L21392" t="e">
            <v>#N/A</v>
          </cell>
        </row>
        <row r="21393">
          <cell r="K21393" t="str">
            <v>27125</v>
          </cell>
          <cell r="L21393" t="e">
            <v>#N/A</v>
          </cell>
        </row>
        <row r="21394">
          <cell r="K21394" t="str">
            <v>27125</v>
          </cell>
          <cell r="L21394" t="e">
            <v>#N/A</v>
          </cell>
        </row>
        <row r="21395">
          <cell r="K21395" t="str">
            <v>27125</v>
          </cell>
          <cell r="L21395" t="e">
            <v>#N/A</v>
          </cell>
        </row>
        <row r="21396">
          <cell r="K21396" t="str">
            <v>27125</v>
          </cell>
          <cell r="L21396" t="e">
            <v>#N/A</v>
          </cell>
        </row>
        <row r="21397">
          <cell r="K21397" t="str">
            <v>27125</v>
          </cell>
          <cell r="L21397" t="e">
            <v>#N/A</v>
          </cell>
        </row>
        <row r="21398">
          <cell r="K21398" t="str">
            <v>27125</v>
          </cell>
          <cell r="L21398" t="e">
            <v>#N/A</v>
          </cell>
        </row>
        <row r="21399">
          <cell r="K21399" t="str">
            <v>27125</v>
          </cell>
          <cell r="L21399" t="e">
            <v>#N/A</v>
          </cell>
        </row>
        <row r="21400">
          <cell r="K21400" t="str">
            <v>27125</v>
          </cell>
          <cell r="L21400" t="e">
            <v>#N/A</v>
          </cell>
        </row>
        <row r="21401">
          <cell r="K21401" t="str">
            <v>27125</v>
          </cell>
          <cell r="L21401" t="e">
            <v>#N/A</v>
          </cell>
        </row>
        <row r="21402">
          <cell r="K21402" t="str">
            <v>27125</v>
          </cell>
          <cell r="L21402" t="e">
            <v>#N/A</v>
          </cell>
        </row>
        <row r="21403">
          <cell r="K21403" t="str">
            <v>27125</v>
          </cell>
          <cell r="L21403" t="e">
            <v>#N/A</v>
          </cell>
        </row>
        <row r="21404">
          <cell r="K21404" t="str">
            <v>27125</v>
          </cell>
          <cell r="L21404" t="e">
            <v>#N/A</v>
          </cell>
        </row>
        <row r="21405">
          <cell r="K21405" t="str">
            <v>27125</v>
          </cell>
          <cell r="L21405" t="e">
            <v>#N/A</v>
          </cell>
        </row>
        <row r="21406">
          <cell r="K21406" t="str">
            <v>27125</v>
          </cell>
          <cell r="L21406" t="e">
            <v>#N/A</v>
          </cell>
        </row>
        <row r="21407">
          <cell r="K21407" t="str">
            <v>39300</v>
          </cell>
          <cell r="L21407" t="e">
            <v>#N/A</v>
          </cell>
        </row>
        <row r="21408">
          <cell r="K21408" t="str">
            <v>39300</v>
          </cell>
          <cell r="L21408" t="e">
            <v>#N/A</v>
          </cell>
        </row>
        <row r="21409">
          <cell r="K21409" t="str">
            <v>39300</v>
          </cell>
          <cell r="L21409" t="e">
            <v>#N/A</v>
          </cell>
        </row>
        <row r="21410">
          <cell r="K21410" t="str">
            <v>39300</v>
          </cell>
          <cell r="L21410" t="e">
            <v>#N/A</v>
          </cell>
        </row>
        <row r="21411">
          <cell r="K21411" t="str">
            <v>39300</v>
          </cell>
          <cell r="L21411" t="e">
            <v>#N/A</v>
          </cell>
        </row>
        <row r="21412">
          <cell r="K21412" t="str">
            <v>39300</v>
          </cell>
          <cell r="L21412" t="e">
            <v>#N/A</v>
          </cell>
        </row>
        <row r="21413">
          <cell r="K21413" t="str">
            <v>39300</v>
          </cell>
          <cell r="L21413" t="e">
            <v>#N/A</v>
          </cell>
        </row>
        <row r="21414">
          <cell r="K21414" t="str">
            <v>39300</v>
          </cell>
          <cell r="L21414" t="e">
            <v>#N/A</v>
          </cell>
        </row>
        <row r="21415">
          <cell r="K21415" t="str">
            <v>39300</v>
          </cell>
          <cell r="L21415" t="e">
            <v>#N/A</v>
          </cell>
        </row>
        <row r="21416">
          <cell r="K21416" t="str">
            <v>39300</v>
          </cell>
          <cell r="L21416" t="e">
            <v>#N/A</v>
          </cell>
        </row>
        <row r="21417">
          <cell r="K21417" t="str">
            <v>39300</v>
          </cell>
          <cell r="L21417" t="e">
            <v>#N/A</v>
          </cell>
        </row>
        <row r="21418">
          <cell r="K21418" t="str">
            <v>39300</v>
          </cell>
          <cell r="L21418" t="e">
            <v>#N/A</v>
          </cell>
        </row>
        <row r="21419">
          <cell r="K21419" t="str">
            <v>39300</v>
          </cell>
          <cell r="L21419" t="e">
            <v>#N/A</v>
          </cell>
        </row>
        <row r="21420">
          <cell r="K21420" t="str">
            <v>39300</v>
          </cell>
          <cell r="L21420" t="e">
            <v>#N/A</v>
          </cell>
        </row>
        <row r="21421">
          <cell r="K21421" t="str">
            <v>39300</v>
          </cell>
          <cell r="L21421" t="e">
            <v>#N/A</v>
          </cell>
        </row>
        <row r="21422">
          <cell r="K21422" t="str">
            <v>39300</v>
          </cell>
          <cell r="L21422" t="e">
            <v>#N/A</v>
          </cell>
        </row>
        <row r="21423">
          <cell r="K21423" t="str">
            <v>39300</v>
          </cell>
          <cell r="L21423" t="e">
            <v>#N/A</v>
          </cell>
        </row>
        <row r="21424">
          <cell r="K21424" t="str">
            <v>39300</v>
          </cell>
          <cell r="L21424" t="e">
            <v>#N/A</v>
          </cell>
        </row>
        <row r="21425">
          <cell r="K21425" t="str">
            <v>39300</v>
          </cell>
          <cell r="L21425" t="e">
            <v>#N/A</v>
          </cell>
        </row>
        <row r="21426">
          <cell r="K21426" t="str">
            <v>39300</v>
          </cell>
          <cell r="L21426" t="e">
            <v>#N/A</v>
          </cell>
        </row>
        <row r="21427">
          <cell r="K21427" t="str">
            <v>39300</v>
          </cell>
          <cell r="L21427" t="e">
            <v>#N/A</v>
          </cell>
        </row>
        <row r="21428">
          <cell r="K21428" t="str">
            <v>39300</v>
          </cell>
          <cell r="L21428" t="e">
            <v>#N/A</v>
          </cell>
        </row>
        <row r="21429">
          <cell r="K21429" t="str">
            <v>39300</v>
          </cell>
          <cell r="L21429" t="e">
            <v>#N/A</v>
          </cell>
        </row>
        <row r="21430">
          <cell r="K21430" t="str">
            <v>39300</v>
          </cell>
          <cell r="L21430" t="e">
            <v>#N/A</v>
          </cell>
        </row>
        <row r="21431">
          <cell r="K21431" t="str">
            <v>39300</v>
          </cell>
          <cell r="L21431" t="e">
            <v>#N/A</v>
          </cell>
        </row>
        <row r="21432">
          <cell r="K21432" t="str">
            <v>39300</v>
          </cell>
          <cell r="L21432" t="e">
            <v>#N/A</v>
          </cell>
        </row>
        <row r="21433">
          <cell r="K21433" t="str">
            <v>39300</v>
          </cell>
          <cell r="L21433" t="e">
            <v>#N/A</v>
          </cell>
        </row>
        <row r="21434">
          <cell r="K21434" t="str">
            <v>39300</v>
          </cell>
          <cell r="L21434" t="e">
            <v>#N/A</v>
          </cell>
        </row>
        <row r="21435">
          <cell r="K21435" t="str">
            <v>39300</v>
          </cell>
          <cell r="L21435" t="e">
            <v>#N/A</v>
          </cell>
        </row>
        <row r="21436">
          <cell r="K21436" t="str">
            <v>39300</v>
          </cell>
          <cell r="L21436" t="e">
            <v>#N/A</v>
          </cell>
        </row>
        <row r="21437">
          <cell r="K21437" t="str">
            <v>39300</v>
          </cell>
          <cell r="L21437" t="e">
            <v>#N/A</v>
          </cell>
        </row>
        <row r="21438">
          <cell r="K21438" t="str">
            <v>39300</v>
          </cell>
          <cell r="L21438" t="e">
            <v>#N/A</v>
          </cell>
        </row>
        <row r="21439">
          <cell r="K21439" t="str">
            <v>39300</v>
          </cell>
          <cell r="L21439" t="e">
            <v>#N/A</v>
          </cell>
        </row>
        <row r="21440">
          <cell r="K21440" t="str">
            <v>39300</v>
          </cell>
          <cell r="L21440" t="e">
            <v>#N/A</v>
          </cell>
        </row>
        <row r="21441">
          <cell r="K21441" t="str">
            <v>39300</v>
          </cell>
          <cell r="L21441" t="e">
            <v>#N/A</v>
          </cell>
        </row>
        <row r="21442">
          <cell r="K21442" t="str">
            <v>39300</v>
          </cell>
          <cell r="L21442" t="e">
            <v>#N/A</v>
          </cell>
        </row>
        <row r="21443">
          <cell r="K21443" t="str">
            <v>39300</v>
          </cell>
          <cell r="L21443" t="e">
            <v>#N/A</v>
          </cell>
        </row>
        <row r="21444">
          <cell r="K21444" t="str">
            <v>39300</v>
          </cell>
          <cell r="L21444" t="e">
            <v>#N/A</v>
          </cell>
        </row>
        <row r="21445">
          <cell r="K21445" t="str">
            <v>39300</v>
          </cell>
          <cell r="L21445" t="e">
            <v>#N/A</v>
          </cell>
        </row>
        <row r="21446">
          <cell r="K21446" t="str">
            <v>39300</v>
          </cell>
          <cell r="L21446" t="e">
            <v>#N/A</v>
          </cell>
        </row>
        <row r="21447">
          <cell r="K21447" t="str">
            <v>39300</v>
          </cell>
          <cell r="L21447" t="e">
            <v>#N/A</v>
          </cell>
        </row>
        <row r="21448">
          <cell r="K21448" t="str">
            <v>39300</v>
          </cell>
          <cell r="L21448" t="e">
            <v>#N/A</v>
          </cell>
        </row>
        <row r="21449">
          <cell r="K21449" t="str">
            <v>39300</v>
          </cell>
          <cell r="L21449" t="e">
            <v>#N/A</v>
          </cell>
        </row>
        <row r="21450">
          <cell r="K21450" t="str">
            <v>39300</v>
          </cell>
          <cell r="L21450" t="e">
            <v>#N/A</v>
          </cell>
        </row>
        <row r="21451">
          <cell r="K21451" t="str">
            <v>39300</v>
          </cell>
          <cell r="L21451" t="e">
            <v>#N/A</v>
          </cell>
        </row>
        <row r="21452">
          <cell r="K21452" t="str">
            <v>39300</v>
          </cell>
          <cell r="L21452" t="e">
            <v>#N/A</v>
          </cell>
        </row>
        <row r="21453">
          <cell r="K21453" t="str">
            <v>39300</v>
          </cell>
          <cell r="L21453" t="e">
            <v>#N/A</v>
          </cell>
        </row>
        <row r="21454">
          <cell r="K21454" t="str">
            <v>39300</v>
          </cell>
          <cell r="L21454" t="e">
            <v>#N/A</v>
          </cell>
        </row>
        <row r="21455">
          <cell r="K21455" t="str">
            <v>39300</v>
          </cell>
          <cell r="L21455" t="e">
            <v>#N/A</v>
          </cell>
        </row>
        <row r="21456">
          <cell r="K21456" t="str">
            <v>39300</v>
          </cell>
          <cell r="L21456" t="e">
            <v>#N/A</v>
          </cell>
        </row>
        <row r="21457">
          <cell r="K21457" t="str">
            <v>39300</v>
          </cell>
          <cell r="L21457" t="e">
            <v>#N/A</v>
          </cell>
        </row>
        <row r="21458">
          <cell r="K21458" t="str">
            <v>39300</v>
          </cell>
          <cell r="L21458" t="e">
            <v>#N/A</v>
          </cell>
        </row>
        <row r="21459">
          <cell r="K21459" t="str">
            <v>39300</v>
          </cell>
          <cell r="L21459" t="e">
            <v>#N/A</v>
          </cell>
        </row>
        <row r="21460">
          <cell r="K21460" t="str">
            <v>39300</v>
          </cell>
          <cell r="L21460" t="e">
            <v>#N/A</v>
          </cell>
        </row>
        <row r="21461">
          <cell r="K21461" t="str">
            <v>39300</v>
          </cell>
          <cell r="L21461" t="e">
            <v>#N/A</v>
          </cell>
        </row>
        <row r="21462">
          <cell r="K21462" t="str">
            <v>39300</v>
          </cell>
          <cell r="L21462" t="e">
            <v>#N/A</v>
          </cell>
        </row>
        <row r="21463">
          <cell r="K21463" t="str">
            <v>39300</v>
          </cell>
          <cell r="L21463" t="e">
            <v>#N/A</v>
          </cell>
        </row>
        <row r="21464">
          <cell r="K21464" t="str">
            <v>39300</v>
          </cell>
          <cell r="L21464" t="e">
            <v>#N/A</v>
          </cell>
        </row>
        <row r="21465">
          <cell r="K21465" t="str">
            <v>39300</v>
          </cell>
          <cell r="L21465" t="e">
            <v>#N/A</v>
          </cell>
        </row>
        <row r="21466">
          <cell r="K21466" t="str">
            <v>39300</v>
          </cell>
          <cell r="L21466" t="e">
            <v>#N/A</v>
          </cell>
        </row>
        <row r="21467">
          <cell r="K21467" t="str">
            <v>39300</v>
          </cell>
          <cell r="L21467" t="e">
            <v>#N/A</v>
          </cell>
        </row>
        <row r="21468">
          <cell r="K21468" t="str">
            <v>39300</v>
          </cell>
          <cell r="L21468" t="e">
            <v>#N/A</v>
          </cell>
        </row>
        <row r="21469">
          <cell r="K21469" t="str">
            <v>39300</v>
          </cell>
          <cell r="L21469" t="e">
            <v>#N/A</v>
          </cell>
        </row>
        <row r="21470">
          <cell r="K21470" t="str">
            <v>39300</v>
          </cell>
          <cell r="L21470" t="e">
            <v>#N/A</v>
          </cell>
        </row>
        <row r="21471">
          <cell r="K21471" t="str">
            <v>39300</v>
          </cell>
          <cell r="L21471" t="e">
            <v>#N/A</v>
          </cell>
        </row>
        <row r="21472">
          <cell r="K21472" t="str">
            <v>39300</v>
          </cell>
          <cell r="L21472" t="e">
            <v>#N/A</v>
          </cell>
        </row>
        <row r="21473">
          <cell r="K21473" t="str">
            <v>39300</v>
          </cell>
          <cell r="L21473" t="e">
            <v>#N/A</v>
          </cell>
        </row>
        <row r="21474">
          <cell r="K21474" t="str">
            <v>39300</v>
          </cell>
          <cell r="L21474" t="e">
            <v>#N/A</v>
          </cell>
        </row>
        <row r="21475">
          <cell r="K21475" t="str">
            <v>39300</v>
          </cell>
          <cell r="L21475" t="e">
            <v>#N/A</v>
          </cell>
        </row>
        <row r="21476">
          <cell r="K21476" t="str">
            <v>39300</v>
          </cell>
          <cell r="L21476" t="e">
            <v>#N/A</v>
          </cell>
        </row>
        <row r="21477">
          <cell r="K21477" t="str">
            <v>39300</v>
          </cell>
          <cell r="L21477" t="e">
            <v>#N/A</v>
          </cell>
        </row>
        <row r="21478">
          <cell r="K21478" t="str">
            <v>39300</v>
          </cell>
          <cell r="L21478" t="e">
            <v>#N/A</v>
          </cell>
        </row>
        <row r="21479">
          <cell r="K21479" t="str">
            <v>39300</v>
          </cell>
          <cell r="L21479" t="e">
            <v>#N/A</v>
          </cell>
        </row>
        <row r="21480">
          <cell r="K21480" t="str">
            <v>39300</v>
          </cell>
          <cell r="L21480" t="e">
            <v>#N/A</v>
          </cell>
        </row>
        <row r="21481">
          <cell r="K21481" t="str">
            <v>37602</v>
          </cell>
          <cell r="L21481" t="e">
            <v>#N/A</v>
          </cell>
        </row>
        <row r="21482">
          <cell r="K21482" t="str">
            <v>37602</v>
          </cell>
          <cell r="L21482" t="e">
            <v>#N/A</v>
          </cell>
        </row>
        <row r="21483">
          <cell r="K21483" t="str">
            <v>37602</v>
          </cell>
          <cell r="L21483" t="e">
            <v>#N/A</v>
          </cell>
        </row>
        <row r="21484">
          <cell r="K21484" t="str">
            <v>37602</v>
          </cell>
          <cell r="L21484" t="e">
            <v>#N/A</v>
          </cell>
        </row>
        <row r="21485">
          <cell r="K21485" t="str">
            <v>37602</v>
          </cell>
          <cell r="L21485" t="e">
            <v>#N/A</v>
          </cell>
        </row>
        <row r="21486">
          <cell r="K21486" t="str">
            <v>37602</v>
          </cell>
          <cell r="L21486" t="e">
            <v>#N/A</v>
          </cell>
        </row>
        <row r="21487">
          <cell r="K21487" t="str">
            <v>37602</v>
          </cell>
          <cell r="L21487" t="e">
            <v>#N/A</v>
          </cell>
        </row>
        <row r="21488">
          <cell r="K21488" t="str">
            <v>37602</v>
          </cell>
          <cell r="L21488" t="e">
            <v>#N/A</v>
          </cell>
        </row>
        <row r="21489">
          <cell r="K21489" t="str">
            <v>37602</v>
          </cell>
          <cell r="L21489" t="e">
            <v>#N/A</v>
          </cell>
        </row>
        <row r="21490">
          <cell r="K21490" t="str">
            <v>37602</v>
          </cell>
          <cell r="L21490" t="e">
            <v>#N/A</v>
          </cell>
        </row>
        <row r="21491">
          <cell r="K21491" t="str">
            <v>37602</v>
          </cell>
          <cell r="L21491" t="e">
            <v>#N/A</v>
          </cell>
        </row>
        <row r="21492">
          <cell r="K21492" t="str">
            <v>37602</v>
          </cell>
          <cell r="L21492" t="e">
            <v>#N/A</v>
          </cell>
        </row>
        <row r="21493">
          <cell r="K21493" t="str">
            <v>37602</v>
          </cell>
          <cell r="L21493" t="e">
            <v>#N/A</v>
          </cell>
        </row>
        <row r="21494">
          <cell r="K21494" t="str">
            <v>37602</v>
          </cell>
          <cell r="L21494" t="e">
            <v>#N/A</v>
          </cell>
        </row>
        <row r="21495">
          <cell r="K21495" t="str">
            <v>37602</v>
          </cell>
          <cell r="L21495" t="e">
            <v>#N/A</v>
          </cell>
        </row>
        <row r="21496">
          <cell r="K21496" t="str">
            <v>37602</v>
          </cell>
          <cell r="L21496" t="e">
            <v>#N/A</v>
          </cell>
        </row>
        <row r="21497">
          <cell r="L21497" t="e">
            <v>#N/A</v>
          </cell>
        </row>
        <row r="21498">
          <cell r="L21498" t="e">
            <v>#N/A</v>
          </cell>
        </row>
        <row r="21499">
          <cell r="L21499" t="e">
            <v>#N/A</v>
          </cell>
        </row>
        <row r="21500">
          <cell r="K21500" t="str">
            <v>21511</v>
          </cell>
          <cell r="L21500" t="e">
            <v>#N/A</v>
          </cell>
        </row>
        <row r="21501">
          <cell r="K21501" t="str">
            <v>21511</v>
          </cell>
          <cell r="L21501" t="e">
            <v>#N/A</v>
          </cell>
        </row>
        <row r="21502">
          <cell r="K21502" t="str">
            <v>21511</v>
          </cell>
          <cell r="L21502" t="e">
            <v>#N/A</v>
          </cell>
        </row>
        <row r="21503">
          <cell r="K21503" t="str">
            <v>21511</v>
          </cell>
          <cell r="L21503" t="e">
            <v>#N/A</v>
          </cell>
        </row>
        <row r="21504">
          <cell r="K21504" t="str">
            <v>21511</v>
          </cell>
          <cell r="L21504" t="e">
            <v>#N/A</v>
          </cell>
        </row>
        <row r="21505">
          <cell r="K21505" t="str">
            <v>21511</v>
          </cell>
          <cell r="L21505" t="e">
            <v>#N/A</v>
          </cell>
        </row>
        <row r="21506">
          <cell r="K21506" t="str">
            <v>21511</v>
          </cell>
          <cell r="L21506" t="e">
            <v>#N/A</v>
          </cell>
        </row>
        <row r="21507">
          <cell r="K21507" t="str">
            <v>21511</v>
          </cell>
          <cell r="L21507" t="e">
            <v>#N/A</v>
          </cell>
        </row>
        <row r="21508">
          <cell r="K21508" t="str">
            <v>21511</v>
          </cell>
          <cell r="L21508" t="e">
            <v>#N/A</v>
          </cell>
        </row>
        <row r="21509">
          <cell r="K21509" t="str">
            <v>21511</v>
          </cell>
          <cell r="L21509" t="e">
            <v>#N/A</v>
          </cell>
        </row>
        <row r="21510">
          <cell r="K21510" t="str">
            <v>21511</v>
          </cell>
          <cell r="L21510" t="e">
            <v>#N/A</v>
          </cell>
        </row>
        <row r="21511">
          <cell r="K21511" t="str">
            <v>21511</v>
          </cell>
          <cell r="L21511" t="e">
            <v>#N/A</v>
          </cell>
        </row>
        <row r="21512">
          <cell r="K21512" t="str">
            <v>21511</v>
          </cell>
          <cell r="L21512" t="e">
            <v>#N/A</v>
          </cell>
        </row>
        <row r="21513">
          <cell r="K21513" t="str">
            <v>21511</v>
          </cell>
          <cell r="L21513" t="e">
            <v>#N/A</v>
          </cell>
        </row>
        <row r="21514">
          <cell r="K21514" t="str">
            <v>21511</v>
          </cell>
          <cell r="L21514" t="e">
            <v>#N/A</v>
          </cell>
        </row>
        <row r="21515">
          <cell r="K21515" t="str">
            <v>21511</v>
          </cell>
          <cell r="L21515" t="e">
            <v>#N/A</v>
          </cell>
        </row>
        <row r="21516">
          <cell r="K21516" t="str">
            <v>21511</v>
          </cell>
          <cell r="L21516" t="e">
            <v>#N/A</v>
          </cell>
        </row>
        <row r="21517">
          <cell r="K21517" t="str">
            <v>21511</v>
          </cell>
          <cell r="L21517" t="e">
            <v>#N/A</v>
          </cell>
        </row>
        <row r="21518">
          <cell r="K21518" t="str">
            <v>21511</v>
          </cell>
          <cell r="L21518" t="e">
            <v>#N/A</v>
          </cell>
        </row>
        <row r="21519">
          <cell r="K21519" t="str">
            <v>21511</v>
          </cell>
          <cell r="L21519" t="e">
            <v>#N/A</v>
          </cell>
        </row>
        <row r="21520">
          <cell r="K21520" t="str">
            <v>21511</v>
          </cell>
          <cell r="L21520" t="e">
            <v>#N/A</v>
          </cell>
        </row>
        <row r="21521">
          <cell r="K21521" t="str">
            <v>21511</v>
          </cell>
          <cell r="L21521" t="e">
            <v>#N/A</v>
          </cell>
        </row>
        <row r="21522">
          <cell r="K21522" t="str">
            <v>21511</v>
          </cell>
          <cell r="L21522" t="e">
            <v>#N/A</v>
          </cell>
        </row>
        <row r="21523">
          <cell r="K21523" t="str">
            <v>21511</v>
          </cell>
          <cell r="L21523" t="e">
            <v>#N/A</v>
          </cell>
        </row>
        <row r="21524">
          <cell r="K21524" t="str">
            <v>21511</v>
          </cell>
          <cell r="L21524" t="e">
            <v>#N/A</v>
          </cell>
        </row>
        <row r="21525">
          <cell r="K21525" t="str">
            <v>21511</v>
          </cell>
          <cell r="L21525" t="e">
            <v>#N/A</v>
          </cell>
        </row>
        <row r="21526">
          <cell r="K21526" t="str">
            <v>21511</v>
          </cell>
          <cell r="L21526" t="e">
            <v>#N/A</v>
          </cell>
        </row>
        <row r="21527">
          <cell r="K21527" t="str">
            <v>21511</v>
          </cell>
          <cell r="L21527" t="e">
            <v>#N/A</v>
          </cell>
        </row>
        <row r="21528">
          <cell r="K21528" t="str">
            <v>21511</v>
          </cell>
          <cell r="L21528" t="e">
            <v>#N/A</v>
          </cell>
        </row>
        <row r="21529">
          <cell r="K21529" t="str">
            <v>21511</v>
          </cell>
          <cell r="L21529" t="e">
            <v>#N/A</v>
          </cell>
        </row>
        <row r="21530">
          <cell r="K21530" t="str">
            <v>21511</v>
          </cell>
          <cell r="L21530" t="e">
            <v>#N/A</v>
          </cell>
        </row>
        <row r="21531">
          <cell r="K21531" t="str">
            <v>21511</v>
          </cell>
          <cell r="L21531" t="e">
            <v>#N/A</v>
          </cell>
        </row>
        <row r="21532">
          <cell r="K21532" t="str">
            <v>21511</v>
          </cell>
          <cell r="L21532" t="e">
            <v>#N/A</v>
          </cell>
        </row>
        <row r="21533">
          <cell r="K21533" t="str">
            <v>21511</v>
          </cell>
          <cell r="L21533" t="e">
            <v>#N/A</v>
          </cell>
        </row>
        <row r="21534">
          <cell r="K21534" t="str">
            <v>21511</v>
          </cell>
          <cell r="L21534" t="e">
            <v>#N/A</v>
          </cell>
        </row>
        <row r="21535">
          <cell r="K21535" t="str">
            <v>21511</v>
          </cell>
          <cell r="L21535" t="e">
            <v>#N/A</v>
          </cell>
        </row>
        <row r="21536">
          <cell r="K21536" t="str">
            <v>37206</v>
          </cell>
          <cell r="L21536" t="e">
            <v>#N/A</v>
          </cell>
        </row>
        <row r="21537">
          <cell r="K21537" t="str">
            <v>37206</v>
          </cell>
          <cell r="L21537" t="e">
            <v>#N/A</v>
          </cell>
        </row>
        <row r="21538">
          <cell r="K21538" t="str">
            <v>37206</v>
          </cell>
          <cell r="L21538" t="e">
            <v>#N/A</v>
          </cell>
        </row>
        <row r="21539">
          <cell r="K21539" t="str">
            <v>37209</v>
          </cell>
          <cell r="L21539" t="e">
            <v>#N/A</v>
          </cell>
        </row>
        <row r="21540">
          <cell r="K21540" t="str">
            <v>37209</v>
          </cell>
          <cell r="L21540" t="e">
            <v>#N/A</v>
          </cell>
        </row>
        <row r="21541">
          <cell r="K21541" t="str">
            <v>21511</v>
          </cell>
          <cell r="L21541" t="e">
            <v>#N/A</v>
          </cell>
        </row>
        <row r="21542">
          <cell r="K21542" t="str">
            <v>21511</v>
          </cell>
          <cell r="L21542" t="e">
            <v>#N/A</v>
          </cell>
        </row>
        <row r="21543">
          <cell r="K21543" t="str">
            <v>21511</v>
          </cell>
          <cell r="L21543" t="e">
            <v>#N/A</v>
          </cell>
        </row>
        <row r="21544">
          <cell r="K21544" t="str">
            <v>21511</v>
          </cell>
          <cell r="L21544" t="e">
            <v>#N/A</v>
          </cell>
        </row>
        <row r="21545">
          <cell r="K21545" t="str">
            <v>21511</v>
          </cell>
          <cell r="L21545" t="e">
            <v>#N/A</v>
          </cell>
        </row>
        <row r="21546">
          <cell r="K21546" t="str">
            <v>21511</v>
          </cell>
          <cell r="L21546" t="e">
            <v>#N/A</v>
          </cell>
        </row>
        <row r="21547">
          <cell r="K21547" t="str">
            <v>21511</v>
          </cell>
          <cell r="L21547" t="e">
            <v>#N/A</v>
          </cell>
        </row>
        <row r="21548">
          <cell r="K21548" t="str">
            <v>21511</v>
          </cell>
          <cell r="L21548" t="e">
            <v>#N/A</v>
          </cell>
        </row>
        <row r="21549">
          <cell r="K21549" t="str">
            <v>21511</v>
          </cell>
          <cell r="L21549" t="e">
            <v>#N/A</v>
          </cell>
        </row>
        <row r="21550">
          <cell r="K21550" t="str">
            <v>21511</v>
          </cell>
          <cell r="L21550" t="e">
            <v>#N/A</v>
          </cell>
        </row>
        <row r="21551">
          <cell r="K21551" t="str">
            <v>21511</v>
          </cell>
          <cell r="L21551" t="e">
            <v>#N/A</v>
          </cell>
        </row>
        <row r="21552">
          <cell r="K21552" t="str">
            <v>21511</v>
          </cell>
          <cell r="L21552" t="e">
            <v>#N/A</v>
          </cell>
        </row>
        <row r="21553">
          <cell r="K21553" t="str">
            <v>21511</v>
          </cell>
          <cell r="L21553" t="e">
            <v>#N/A</v>
          </cell>
        </row>
        <row r="21554">
          <cell r="K21554" t="str">
            <v>37404</v>
          </cell>
          <cell r="L21554" t="e">
            <v>#N/A</v>
          </cell>
        </row>
        <row r="21555">
          <cell r="K21555" t="str">
            <v>37404</v>
          </cell>
          <cell r="L21555" t="e">
            <v>#N/A</v>
          </cell>
        </row>
        <row r="21556">
          <cell r="K21556" t="str">
            <v>37404</v>
          </cell>
          <cell r="L21556" t="e">
            <v>#N/A</v>
          </cell>
        </row>
        <row r="21557">
          <cell r="K21557" t="str">
            <v>27121</v>
          </cell>
          <cell r="L21557" t="e">
            <v>#N/A</v>
          </cell>
        </row>
        <row r="21558">
          <cell r="K21558" t="str">
            <v>27121</v>
          </cell>
          <cell r="L21558" t="e">
            <v>#N/A</v>
          </cell>
        </row>
        <row r="21559">
          <cell r="K21559" t="str">
            <v>27121</v>
          </cell>
          <cell r="L21559" t="e">
            <v>#N/A</v>
          </cell>
        </row>
        <row r="21560">
          <cell r="K21560" t="str">
            <v>36401</v>
          </cell>
          <cell r="L21560" t="e">
            <v>#N/A</v>
          </cell>
        </row>
        <row r="21561">
          <cell r="K21561" t="str">
            <v>21511</v>
          </cell>
          <cell r="L21561" t="e">
            <v>#N/A</v>
          </cell>
        </row>
        <row r="21562">
          <cell r="K21562" t="str">
            <v>21511</v>
          </cell>
          <cell r="L21562" t="e">
            <v>#N/A</v>
          </cell>
        </row>
        <row r="21563">
          <cell r="K21563" t="str">
            <v>21511</v>
          </cell>
          <cell r="L21563" t="e">
            <v>#N/A</v>
          </cell>
        </row>
        <row r="21564">
          <cell r="K21564" t="str">
            <v>21511</v>
          </cell>
          <cell r="L21564" t="e">
            <v>#N/A</v>
          </cell>
        </row>
        <row r="21565">
          <cell r="K21565" t="str">
            <v>37109</v>
          </cell>
          <cell r="L21565" t="e">
            <v>#N/A</v>
          </cell>
        </row>
        <row r="21566">
          <cell r="K21566" t="str">
            <v>37109</v>
          </cell>
          <cell r="L21566" t="e">
            <v>#N/A</v>
          </cell>
        </row>
        <row r="21567">
          <cell r="K21567" t="str">
            <v>37109</v>
          </cell>
          <cell r="L21567" t="e">
            <v>#N/A</v>
          </cell>
        </row>
        <row r="21568">
          <cell r="K21568" t="str">
            <v>37109</v>
          </cell>
          <cell r="L21568" t="e">
            <v>#N/A</v>
          </cell>
        </row>
        <row r="21569">
          <cell r="K21569" t="str">
            <v>2403</v>
          </cell>
          <cell r="L21569" t="e">
            <v>#N/A</v>
          </cell>
        </row>
        <row r="21570">
          <cell r="K21570" t="str">
            <v>2403</v>
          </cell>
          <cell r="L21570" t="e">
            <v>#N/A</v>
          </cell>
        </row>
        <row r="21571">
          <cell r="K21571" t="str">
            <v>27120</v>
          </cell>
          <cell r="L21571" t="e">
            <v>#N/A</v>
          </cell>
        </row>
        <row r="21572">
          <cell r="K21572" t="str">
            <v>27120</v>
          </cell>
          <cell r="L21572" t="e">
            <v>#N/A</v>
          </cell>
        </row>
        <row r="21573">
          <cell r="L21573" t="e">
            <v>#N/A</v>
          </cell>
        </row>
        <row r="21574">
          <cell r="L21574" t="e">
            <v>#N/A</v>
          </cell>
        </row>
        <row r="21575">
          <cell r="L21575" t="e">
            <v>#N/A</v>
          </cell>
        </row>
        <row r="21576">
          <cell r="L21576" t="e">
            <v>#N/A</v>
          </cell>
        </row>
        <row r="21577">
          <cell r="K21577" t="str">
            <v>21511</v>
          </cell>
          <cell r="L21577" t="e">
            <v>#N/A</v>
          </cell>
        </row>
        <row r="21578">
          <cell r="K21578" t="str">
            <v>21511</v>
          </cell>
          <cell r="L21578" t="e">
            <v>#N/A</v>
          </cell>
        </row>
        <row r="21579">
          <cell r="K21579" t="str">
            <v>21511</v>
          </cell>
          <cell r="L21579" t="e">
            <v>#N/A</v>
          </cell>
        </row>
        <row r="21580">
          <cell r="K21580" t="str">
            <v>21511</v>
          </cell>
          <cell r="L21580" t="e">
            <v>#N/A</v>
          </cell>
        </row>
        <row r="21581">
          <cell r="K21581" t="str">
            <v>39202</v>
          </cell>
          <cell r="L21581" t="e">
            <v>#N/A</v>
          </cell>
        </row>
        <row r="21582">
          <cell r="K21582" t="str">
            <v>39202</v>
          </cell>
          <cell r="L21582" t="e">
            <v>#N/A</v>
          </cell>
        </row>
        <row r="21583">
          <cell r="K21583" t="str">
            <v>39202</v>
          </cell>
          <cell r="L21583" t="e">
            <v>#N/A</v>
          </cell>
        </row>
        <row r="21584">
          <cell r="K21584" t="str">
            <v>39202</v>
          </cell>
          <cell r="L21584" t="e">
            <v>#N/A</v>
          </cell>
        </row>
        <row r="21585">
          <cell r="K21585" t="str">
            <v>39202</v>
          </cell>
          <cell r="L21585" t="e">
            <v>#N/A</v>
          </cell>
        </row>
        <row r="21586">
          <cell r="K21586" t="str">
            <v>39202</v>
          </cell>
          <cell r="L21586" t="e">
            <v>#N/A</v>
          </cell>
        </row>
        <row r="21587">
          <cell r="K21587" t="str">
            <v>39202</v>
          </cell>
          <cell r="L21587" t="e">
            <v>#N/A</v>
          </cell>
        </row>
        <row r="21588">
          <cell r="K21588" t="str">
            <v>39202</v>
          </cell>
          <cell r="L21588" t="e">
            <v>#N/A</v>
          </cell>
        </row>
        <row r="21589">
          <cell r="K21589" t="str">
            <v>39202</v>
          </cell>
          <cell r="L21589" t="e">
            <v>#N/A</v>
          </cell>
        </row>
        <row r="21590">
          <cell r="K21590" t="str">
            <v>39202</v>
          </cell>
          <cell r="L21590" t="e">
            <v>#N/A</v>
          </cell>
        </row>
        <row r="21591">
          <cell r="K21591" t="str">
            <v>39202</v>
          </cell>
          <cell r="L21591" t="e">
            <v>#N/A</v>
          </cell>
        </row>
        <row r="21592">
          <cell r="K21592" t="str">
            <v>39202</v>
          </cell>
          <cell r="L21592" t="e">
            <v>#N/A</v>
          </cell>
        </row>
        <row r="21593">
          <cell r="K21593" t="str">
            <v>39202</v>
          </cell>
          <cell r="L21593" t="e">
            <v>#N/A</v>
          </cell>
        </row>
        <row r="21594">
          <cell r="K21594" t="str">
            <v>39202</v>
          </cell>
          <cell r="L21594" t="e">
            <v>#N/A</v>
          </cell>
        </row>
        <row r="21595">
          <cell r="K21595" t="str">
            <v>39202</v>
          </cell>
          <cell r="L21595" t="e">
            <v>#N/A</v>
          </cell>
        </row>
        <row r="21596">
          <cell r="K21596" t="str">
            <v>39202</v>
          </cell>
          <cell r="L21596" t="e">
            <v>#N/A</v>
          </cell>
        </row>
        <row r="21597">
          <cell r="K21597" t="str">
            <v>39202</v>
          </cell>
          <cell r="L21597" t="e">
            <v>#N/A</v>
          </cell>
        </row>
        <row r="21598">
          <cell r="K21598" t="str">
            <v>39202</v>
          </cell>
          <cell r="L21598" t="e">
            <v>#N/A</v>
          </cell>
        </row>
        <row r="21599">
          <cell r="K21599" t="str">
            <v>39202</v>
          </cell>
          <cell r="L21599" t="e">
            <v>#N/A</v>
          </cell>
        </row>
        <row r="21600">
          <cell r="K21600" t="str">
            <v>39202</v>
          </cell>
          <cell r="L21600" t="e">
            <v>#N/A</v>
          </cell>
        </row>
        <row r="21601">
          <cell r="K21601" t="str">
            <v>39202</v>
          </cell>
          <cell r="L21601" t="e">
            <v>#N/A</v>
          </cell>
        </row>
        <row r="21602">
          <cell r="K21602" t="str">
            <v>39202</v>
          </cell>
          <cell r="L21602" t="e">
            <v>#N/A</v>
          </cell>
        </row>
        <row r="21603">
          <cell r="K21603" t="str">
            <v>39202</v>
          </cell>
          <cell r="L21603" t="e">
            <v>#N/A</v>
          </cell>
        </row>
        <row r="21604">
          <cell r="K21604" t="str">
            <v>39202</v>
          </cell>
          <cell r="L21604" t="e">
            <v>#N/A</v>
          </cell>
        </row>
        <row r="21605">
          <cell r="K21605" t="str">
            <v>39202</v>
          </cell>
          <cell r="L21605" t="e">
            <v>#N/A</v>
          </cell>
        </row>
        <row r="21606">
          <cell r="K21606" t="str">
            <v>39202</v>
          </cell>
          <cell r="L21606" t="e">
            <v>#N/A</v>
          </cell>
        </row>
        <row r="21607">
          <cell r="K21607" t="str">
            <v>39202</v>
          </cell>
          <cell r="L21607" t="e">
            <v>#N/A</v>
          </cell>
        </row>
        <row r="21608">
          <cell r="K21608" t="str">
            <v>39202</v>
          </cell>
          <cell r="L21608" t="e">
            <v>#N/A</v>
          </cell>
        </row>
        <row r="21609">
          <cell r="K21609" t="str">
            <v>39202</v>
          </cell>
          <cell r="L21609" t="e">
            <v>#N/A</v>
          </cell>
        </row>
        <row r="21610">
          <cell r="K21610" t="str">
            <v>21511</v>
          </cell>
          <cell r="L21610" t="e">
            <v>#N/A</v>
          </cell>
        </row>
        <row r="21611">
          <cell r="K21611" t="str">
            <v>21511</v>
          </cell>
          <cell r="L21611" t="e">
            <v>#N/A</v>
          </cell>
        </row>
        <row r="21612">
          <cell r="K21612" t="str">
            <v>21511</v>
          </cell>
          <cell r="L21612" t="e">
            <v>#N/A</v>
          </cell>
        </row>
        <row r="21613">
          <cell r="K21613" t="str">
            <v>21511</v>
          </cell>
          <cell r="L21613" t="e">
            <v>#N/A</v>
          </cell>
        </row>
        <row r="21614">
          <cell r="K21614" t="str">
            <v>21511</v>
          </cell>
          <cell r="L21614" t="e">
            <v>#N/A</v>
          </cell>
        </row>
        <row r="21615">
          <cell r="K21615" t="str">
            <v>21511</v>
          </cell>
          <cell r="L21615" t="e">
            <v>#N/A</v>
          </cell>
        </row>
        <row r="21616">
          <cell r="K21616" t="str">
            <v>21511</v>
          </cell>
          <cell r="L21616" t="e">
            <v>#N/A</v>
          </cell>
        </row>
        <row r="21617">
          <cell r="K21617" t="str">
            <v>21511</v>
          </cell>
          <cell r="L21617" t="e">
            <v>#N/A</v>
          </cell>
        </row>
        <row r="21618">
          <cell r="K21618" t="str">
            <v>21511</v>
          </cell>
          <cell r="L21618" t="e">
            <v>#N/A</v>
          </cell>
        </row>
        <row r="21619">
          <cell r="K21619" t="str">
            <v>21511</v>
          </cell>
          <cell r="L21619" t="e">
            <v>#N/A</v>
          </cell>
        </row>
        <row r="21620">
          <cell r="K21620" t="str">
            <v>21511</v>
          </cell>
          <cell r="L21620" t="e">
            <v>#N/A</v>
          </cell>
        </row>
        <row r="21621">
          <cell r="K21621" t="str">
            <v>21511</v>
          </cell>
          <cell r="L21621" t="e">
            <v>#N/A</v>
          </cell>
        </row>
        <row r="21622">
          <cell r="K21622" t="str">
            <v>39202</v>
          </cell>
          <cell r="L21622" t="e">
            <v>#N/A</v>
          </cell>
        </row>
        <row r="21623">
          <cell r="K21623" t="str">
            <v>39202</v>
          </cell>
          <cell r="L21623" t="e">
            <v>#N/A</v>
          </cell>
        </row>
        <row r="21624">
          <cell r="K21624" t="str">
            <v>39202</v>
          </cell>
          <cell r="L21624" t="e">
            <v>#N/A</v>
          </cell>
        </row>
        <row r="21625">
          <cell r="K21625" t="str">
            <v>39202</v>
          </cell>
          <cell r="L21625" t="e">
            <v>#N/A</v>
          </cell>
        </row>
        <row r="21626">
          <cell r="K21626" t="str">
            <v>39202</v>
          </cell>
          <cell r="L21626" t="e">
            <v>#N/A</v>
          </cell>
        </row>
        <row r="21627">
          <cell r="K21627" t="str">
            <v>39202</v>
          </cell>
          <cell r="L21627" t="e">
            <v>#N/A</v>
          </cell>
        </row>
        <row r="21628">
          <cell r="K21628" t="str">
            <v>39202</v>
          </cell>
          <cell r="L21628" t="e">
            <v>#N/A</v>
          </cell>
        </row>
        <row r="21629">
          <cell r="K21629" t="str">
            <v>39202</v>
          </cell>
          <cell r="L21629" t="e">
            <v>#N/A</v>
          </cell>
        </row>
        <row r="21630">
          <cell r="K21630" t="str">
            <v>39202</v>
          </cell>
          <cell r="L21630" t="e">
            <v>#N/A</v>
          </cell>
        </row>
        <row r="21631">
          <cell r="K21631" t="str">
            <v>39202</v>
          </cell>
          <cell r="L21631" t="e">
            <v>#N/A</v>
          </cell>
        </row>
        <row r="21632">
          <cell r="K21632" t="str">
            <v>39202</v>
          </cell>
          <cell r="L21632" t="e">
            <v>#N/A</v>
          </cell>
        </row>
        <row r="21633">
          <cell r="K21633" t="str">
            <v>39202</v>
          </cell>
          <cell r="L21633" t="e">
            <v>#N/A</v>
          </cell>
        </row>
        <row r="21634">
          <cell r="K21634" t="str">
            <v>39202</v>
          </cell>
          <cell r="L21634" t="e">
            <v>#N/A</v>
          </cell>
        </row>
        <row r="21635">
          <cell r="K21635" t="str">
            <v>39202</v>
          </cell>
          <cell r="L21635" t="e">
            <v>#N/A</v>
          </cell>
        </row>
        <row r="21636">
          <cell r="K21636" t="str">
            <v>39202</v>
          </cell>
          <cell r="L21636" t="e">
            <v>#N/A</v>
          </cell>
        </row>
        <row r="21637">
          <cell r="K21637" t="str">
            <v>39202</v>
          </cell>
          <cell r="L21637" t="e">
            <v>#N/A</v>
          </cell>
        </row>
        <row r="21638">
          <cell r="K21638" t="str">
            <v>39202</v>
          </cell>
          <cell r="L21638" t="e">
            <v>#N/A</v>
          </cell>
        </row>
        <row r="21639">
          <cell r="K21639" t="str">
            <v>39202</v>
          </cell>
          <cell r="L21639" t="e">
            <v>#N/A</v>
          </cell>
        </row>
        <row r="21640">
          <cell r="K21640" t="str">
            <v>39202</v>
          </cell>
          <cell r="L21640" t="e">
            <v>#N/A</v>
          </cell>
        </row>
        <row r="21641">
          <cell r="K21641" t="str">
            <v>39202</v>
          </cell>
          <cell r="L21641" t="e">
            <v>#N/A</v>
          </cell>
        </row>
        <row r="21642">
          <cell r="K21642" t="str">
            <v>21511</v>
          </cell>
          <cell r="L21642" t="e">
            <v>#N/A</v>
          </cell>
        </row>
        <row r="21643">
          <cell r="K21643" t="str">
            <v>21511</v>
          </cell>
          <cell r="L21643" t="e">
            <v>#N/A</v>
          </cell>
        </row>
        <row r="21644">
          <cell r="K21644" t="str">
            <v>21511</v>
          </cell>
          <cell r="L21644" t="e">
            <v>#N/A</v>
          </cell>
        </row>
        <row r="21645">
          <cell r="K21645" t="str">
            <v>21511</v>
          </cell>
          <cell r="L21645" t="e">
            <v>#N/A</v>
          </cell>
        </row>
        <row r="21646">
          <cell r="K21646" t="str">
            <v>21511</v>
          </cell>
          <cell r="L21646" t="e">
            <v>#N/A</v>
          </cell>
        </row>
        <row r="21647">
          <cell r="K21647" t="str">
            <v>21511</v>
          </cell>
          <cell r="L21647" t="e">
            <v>#N/A</v>
          </cell>
        </row>
        <row r="21648">
          <cell r="K21648" t="str">
            <v>21511</v>
          </cell>
          <cell r="L21648" t="e">
            <v>#N/A</v>
          </cell>
        </row>
        <row r="21649">
          <cell r="K21649" t="str">
            <v>21511</v>
          </cell>
          <cell r="L21649" t="e">
            <v>#N/A</v>
          </cell>
        </row>
        <row r="21650">
          <cell r="K21650" t="str">
            <v>21511</v>
          </cell>
          <cell r="L21650" t="e">
            <v>#N/A</v>
          </cell>
        </row>
        <row r="21651">
          <cell r="K21651" t="str">
            <v>21511</v>
          </cell>
          <cell r="L21651" t="e">
            <v>#N/A</v>
          </cell>
        </row>
        <row r="21652">
          <cell r="K21652" t="str">
            <v>21511</v>
          </cell>
          <cell r="L21652" t="e">
            <v>#N/A</v>
          </cell>
        </row>
        <row r="21653">
          <cell r="K21653" t="str">
            <v>21511</v>
          </cell>
          <cell r="L21653" t="e">
            <v>#N/A</v>
          </cell>
        </row>
        <row r="21654">
          <cell r="K21654" t="str">
            <v>21511</v>
          </cell>
          <cell r="L21654" t="e">
            <v>#N/A</v>
          </cell>
        </row>
        <row r="21655">
          <cell r="K21655" t="str">
            <v>21511</v>
          </cell>
          <cell r="L21655" t="e">
            <v>#N/A</v>
          </cell>
        </row>
        <row r="21656">
          <cell r="K21656" t="str">
            <v>21511</v>
          </cell>
          <cell r="L21656" t="e">
            <v>#N/A</v>
          </cell>
        </row>
        <row r="21657">
          <cell r="K21657" t="str">
            <v>21511</v>
          </cell>
          <cell r="L21657" t="e">
            <v>#N/A</v>
          </cell>
        </row>
        <row r="21658">
          <cell r="K21658" t="str">
            <v>21511</v>
          </cell>
          <cell r="L21658" t="e">
            <v>#N/A</v>
          </cell>
        </row>
        <row r="21659">
          <cell r="K21659" t="str">
            <v>21511</v>
          </cell>
          <cell r="L21659" t="e">
            <v>#N/A</v>
          </cell>
        </row>
        <row r="21660">
          <cell r="K21660" t="str">
            <v>21511</v>
          </cell>
          <cell r="L21660" t="e">
            <v>#N/A</v>
          </cell>
        </row>
        <row r="21661">
          <cell r="K21661" t="str">
            <v>21511</v>
          </cell>
          <cell r="L21661" t="e">
            <v>#N/A</v>
          </cell>
        </row>
        <row r="21662">
          <cell r="K21662" t="str">
            <v>21511</v>
          </cell>
          <cell r="L21662" t="e">
            <v>#N/A</v>
          </cell>
        </row>
        <row r="21663">
          <cell r="K21663" t="str">
            <v>21511</v>
          </cell>
          <cell r="L21663" t="e">
            <v>#N/A</v>
          </cell>
        </row>
        <row r="21664">
          <cell r="K21664" t="str">
            <v>21511</v>
          </cell>
          <cell r="L21664" t="e">
            <v>#N/A</v>
          </cell>
        </row>
        <row r="21665">
          <cell r="K21665" t="str">
            <v>21511</v>
          </cell>
          <cell r="L21665" t="e">
            <v>#N/A</v>
          </cell>
        </row>
        <row r="21666">
          <cell r="K21666" t="str">
            <v>21511</v>
          </cell>
          <cell r="L21666" t="e">
            <v>#N/A</v>
          </cell>
        </row>
        <row r="21667">
          <cell r="K21667" t="str">
            <v>21511</v>
          </cell>
          <cell r="L21667" t="e">
            <v>#N/A</v>
          </cell>
        </row>
        <row r="21668">
          <cell r="K21668" t="str">
            <v>21511</v>
          </cell>
          <cell r="L21668" t="e">
            <v>#N/A</v>
          </cell>
        </row>
        <row r="21669">
          <cell r="K21669" t="str">
            <v>21511</v>
          </cell>
          <cell r="L21669" t="e">
            <v>#N/A</v>
          </cell>
        </row>
        <row r="21670">
          <cell r="K21670" t="str">
            <v>21511</v>
          </cell>
          <cell r="L21670" t="e">
            <v>#N/A</v>
          </cell>
        </row>
        <row r="21671">
          <cell r="K21671" t="str">
            <v>21511</v>
          </cell>
          <cell r="L21671" t="e">
            <v>#N/A</v>
          </cell>
        </row>
        <row r="21672">
          <cell r="K21672" t="str">
            <v>21511</v>
          </cell>
          <cell r="L21672" t="e">
            <v>#N/A</v>
          </cell>
        </row>
        <row r="21673">
          <cell r="K21673" t="str">
            <v>21511</v>
          </cell>
          <cell r="L21673" t="e">
            <v>#N/A</v>
          </cell>
        </row>
        <row r="21674">
          <cell r="K21674" t="str">
            <v>21511</v>
          </cell>
          <cell r="L21674" t="e">
            <v>#N/A</v>
          </cell>
        </row>
        <row r="21675">
          <cell r="K21675" t="str">
            <v>21511</v>
          </cell>
          <cell r="L21675" t="e">
            <v>#N/A</v>
          </cell>
        </row>
        <row r="21676">
          <cell r="K21676" t="str">
            <v>21511</v>
          </cell>
          <cell r="L21676" t="e">
            <v>#N/A</v>
          </cell>
        </row>
        <row r="21677">
          <cell r="K21677" t="str">
            <v>21511</v>
          </cell>
          <cell r="L21677" t="e">
            <v>#N/A</v>
          </cell>
        </row>
        <row r="21678">
          <cell r="K21678" t="str">
            <v>21511</v>
          </cell>
          <cell r="L21678" t="e">
            <v>#N/A</v>
          </cell>
        </row>
        <row r="21679">
          <cell r="K21679" t="str">
            <v>21511</v>
          </cell>
          <cell r="L21679" t="e">
            <v>#N/A</v>
          </cell>
        </row>
        <row r="21680">
          <cell r="K21680" t="str">
            <v>21511</v>
          </cell>
          <cell r="L21680" t="e">
            <v>#N/A</v>
          </cell>
        </row>
        <row r="21681">
          <cell r="K21681" t="str">
            <v>21511</v>
          </cell>
          <cell r="L21681" t="e">
            <v>#N/A</v>
          </cell>
        </row>
        <row r="21682">
          <cell r="K21682" t="str">
            <v>23105</v>
          </cell>
          <cell r="L21682" t="e">
            <v>#N/A</v>
          </cell>
        </row>
        <row r="21683">
          <cell r="K21683" t="str">
            <v>23105</v>
          </cell>
          <cell r="L21683" t="e">
            <v>#N/A</v>
          </cell>
        </row>
        <row r="21684">
          <cell r="K21684" t="str">
            <v>23105</v>
          </cell>
          <cell r="L21684" t="e">
            <v>#N/A</v>
          </cell>
        </row>
        <row r="21685">
          <cell r="K21685" t="str">
            <v>23105</v>
          </cell>
          <cell r="L21685" t="e">
            <v>#N/A</v>
          </cell>
        </row>
        <row r="21686">
          <cell r="K21686" t="str">
            <v>23105</v>
          </cell>
          <cell r="L21686" t="e">
            <v>#N/A</v>
          </cell>
        </row>
        <row r="21687">
          <cell r="K21687" t="str">
            <v>23105</v>
          </cell>
          <cell r="L21687" t="e">
            <v>#N/A</v>
          </cell>
        </row>
        <row r="21688">
          <cell r="K21688" t="str">
            <v>23105</v>
          </cell>
          <cell r="L21688" t="e">
            <v>#N/A</v>
          </cell>
        </row>
        <row r="21689">
          <cell r="K21689" t="str">
            <v>23105</v>
          </cell>
          <cell r="L21689" t="e">
            <v>#N/A</v>
          </cell>
        </row>
        <row r="21690">
          <cell r="K21690" t="str">
            <v>23105</v>
          </cell>
          <cell r="L21690" t="e">
            <v>#N/A</v>
          </cell>
        </row>
        <row r="21691">
          <cell r="K21691" t="str">
            <v>23105</v>
          </cell>
          <cell r="L21691" t="e">
            <v>#N/A</v>
          </cell>
        </row>
        <row r="21692">
          <cell r="K21692" t="str">
            <v>23105</v>
          </cell>
          <cell r="L21692" t="e">
            <v>#N/A</v>
          </cell>
        </row>
        <row r="21693">
          <cell r="K21693" t="str">
            <v>23105</v>
          </cell>
          <cell r="L21693" t="e">
            <v>#N/A</v>
          </cell>
        </row>
        <row r="21694">
          <cell r="K21694" t="str">
            <v>23105</v>
          </cell>
          <cell r="L21694" t="e">
            <v>#N/A</v>
          </cell>
        </row>
        <row r="21695">
          <cell r="K21695" t="str">
            <v>23105</v>
          </cell>
          <cell r="L21695" t="e">
            <v>#N/A</v>
          </cell>
        </row>
        <row r="21696">
          <cell r="K21696" t="str">
            <v>23105</v>
          </cell>
          <cell r="L21696" t="e">
            <v>#N/A</v>
          </cell>
        </row>
        <row r="21697">
          <cell r="K21697" t="str">
            <v>23105</v>
          </cell>
          <cell r="L21697" t="e">
            <v>#N/A</v>
          </cell>
        </row>
        <row r="21698">
          <cell r="K21698" t="str">
            <v>23105</v>
          </cell>
          <cell r="L21698" t="e">
            <v>#N/A</v>
          </cell>
        </row>
        <row r="21699">
          <cell r="K21699" t="str">
            <v>23105</v>
          </cell>
          <cell r="L21699" t="e">
            <v>#N/A</v>
          </cell>
        </row>
        <row r="21700">
          <cell r="K21700" t="str">
            <v>23105</v>
          </cell>
          <cell r="L21700" t="e">
            <v>#N/A</v>
          </cell>
        </row>
        <row r="21701">
          <cell r="K21701" t="str">
            <v>23105</v>
          </cell>
          <cell r="L21701" t="e">
            <v>#N/A</v>
          </cell>
        </row>
        <row r="21702">
          <cell r="K21702" t="str">
            <v>39201</v>
          </cell>
          <cell r="L21702" t="e">
            <v>#N/A</v>
          </cell>
        </row>
        <row r="21703">
          <cell r="K21703" t="str">
            <v>39201</v>
          </cell>
          <cell r="L21703" t="e">
            <v>#N/A</v>
          </cell>
        </row>
        <row r="21704">
          <cell r="K21704" t="str">
            <v>39201</v>
          </cell>
          <cell r="L21704" t="e">
            <v>#N/A</v>
          </cell>
        </row>
        <row r="21705">
          <cell r="K21705" t="str">
            <v>39201</v>
          </cell>
          <cell r="L21705" t="e">
            <v>#N/A</v>
          </cell>
        </row>
        <row r="21706">
          <cell r="K21706" t="str">
            <v>37108</v>
          </cell>
          <cell r="L21706" t="e">
            <v>#N/A</v>
          </cell>
        </row>
        <row r="21707">
          <cell r="K21707" t="str">
            <v>37108</v>
          </cell>
          <cell r="L21707" t="e">
            <v>#N/A</v>
          </cell>
        </row>
        <row r="21708">
          <cell r="K21708" t="str">
            <v>37108</v>
          </cell>
          <cell r="L21708" t="e">
            <v>#N/A</v>
          </cell>
        </row>
        <row r="21709">
          <cell r="K21709" t="str">
            <v>37108</v>
          </cell>
          <cell r="L21709" t="e">
            <v>#N/A</v>
          </cell>
        </row>
        <row r="21710">
          <cell r="K21710" t="str">
            <v>11412</v>
          </cell>
          <cell r="L21710" t="e">
            <v>#N/A</v>
          </cell>
        </row>
        <row r="21711">
          <cell r="K21711" t="str">
            <v>11412</v>
          </cell>
          <cell r="L21711" t="e">
            <v>#N/A</v>
          </cell>
        </row>
        <row r="21712">
          <cell r="K21712" t="str">
            <v>11412</v>
          </cell>
          <cell r="L21712" t="e">
            <v>#N/A</v>
          </cell>
        </row>
        <row r="21713">
          <cell r="K21713" t="str">
            <v>9180</v>
          </cell>
          <cell r="L21713" t="e">
            <v>#N/A</v>
          </cell>
        </row>
        <row r="21714">
          <cell r="K21714" t="str">
            <v>9180</v>
          </cell>
          <cell r="L21714" t="e">
            <v>#N/A</v>
          </cell>
        </row>
        <row r="21715">
          <cell r="K21715" t="str">
            <v>9180</v>
          </cell>
          <cell r="L21715" t="e">
            <v>#N/A</v>
          </cell>
        </row>
        <row r="21716">
          <cell r="K21716" t="str">
            <v>9180</v>
          </cell>
          <cell r="L21716" t="e">
            <v>#N/A</v>
          </cell>
        </row>
        <row r="21717">
          <cell r="K21717" t="str">
            <v>9180</v>
          </cell>
          <cell r="L21717" t="e">
            <v>#N/A</v>
          </cell>
        </row>
        <row r="21718">
          <cell r="K21718" t="str">
            <v>9180</v>
          </cell>
          <cell r="L21718" t="e">
            <v>#N/A</v>
          </cell>
        </row>
        <row r="21719">
          <cell r="K21719" t="str">
            <v>39202</v>
          </cell>
          <cell r="L21719" t="e">
            <v>#N/A</v>
          </cell>
        </row>
        <row r="21720">
          <cell r="K21720" t="str">
            <v>39202</v>
          </cell>
          <cell r="L21720" t="e">
            <v>#N/A</v>
          </cell>
        </row>
        <row r="21721">
          <cell r="K21721" t="str">
            <v>39202</v>
          </cell>
          <cell r="L21721" t="e">
            <v>#N/A</v>
          </cell>
        </row>
        <row r="21722">
          <cell r="K21722" t="str">
            <v>13112</v>
          </cell>
          <cell r="L21722" t="e">
            <v>#N/A</v>
          </cell>
        </row>
        <row r="21723">
          <cell r="K21723" t="str">
            <v>13112</v>
          </cell>
          <cell r="L21723" t="e">
            <v>#N/A</v>
          </cell>
        </row>
        <row r="21724">
          <cell r="K21724" t="str">
            <v>27119</v>
          </cell>
          <cell r="L21724" t="e">
            <v>#N/A</v>
          </cell>
        </row>
        <row r="21725">
          <cell r="K21725" t="str">
            <v>27119</v>
          </cell>
          <cell r="L21725" t="e">
            <v>#N/A</v>
          </cell>
        </row>
        <row r="21726">
          <cell r="K21726" t="str">
            <v>27119</v>
          </cell>
          <cell r="L21726" t="e">
            <v>#N/A</v>
          </cell>
        </row>
        <row r="21727">
          <cell r="K21727" t="str">
            <v>27120</v>
          </cell>
          <cell r="L21727" t="e">
            <v>#N/A</v>
          </cell>
        </row>
        <row r="21728">
          <cell r="K21728" t="str">
            <v>27120</v>
          </cell>
          <cell r="L21728" t="e">
            <v>#N/A</v>
          </cell>
        </row>
        <row r="21729">
          <cell r="K21729" t="str">
            <v>27120</v>
          </cell>
          <cell r="L21729" t="e">
            <v>#N/A</v>
          </cell>
        </row>
        <row r="21730">
          <cell r="K21730" t="str">
            <v>27120</v>
          </cell>
          <cell r="L21730" t="e">
            <v>#N/A</v>
          </cell>
        </row>
        <row r="21731">
          <cell r="K21731" t="str">
            <v>27120</v>
          </cell>
          <cell r="L21731" t="e">
            <v>#N/A</v>
          </cell>
        </row>
        <row r="21732">
          <cell r="K21732" t="str">
            <v>27120</v>
          </cell>
          <cell r="L21732" t="e">
            <v>#N/A</v>
          </cell>
        </row>
        <row r="21733">
          <cell r="K21733" t="str">
            <v>3631</v>
          </cell>
          <cell r="L21733" t="e">
            <v>#N/A</v>
          </cell>
        </row>
        <row r="21734">
          <cell r="K21734" t="str">
            <v>3631</v>
          </cell>
          <cell r="L21734" t="e">
            <v>#N/A</v>
          </cell>
        </row>
        <row r="21735">
          <cell r="K21735" t="str">
            <v>3631</v>
          </cell>
          <cell r="L21735" t="e">
            <v>#N/A</v>
          </cell>
        </row>
        <row r="21736">
          <cell r="K21736" t="str">
            <v>3631</v>
          </cell>
          <cell r="L21736" t="e">
            <v>#N/A</v>
          </cell>
        </row>
        <row r="21737">
          <cell r="K21737" t="str">
            <v>27119</v>
          </cell>
          <cell r="L21737" t="e">
            <v>#N/A</v>
          </cell>
        </row>
        <row r="21738">
          <cell r="K21738" t="str">
            <v>27119</v>
          </cell>
          <cell r="L21738" t="e">
            <v>#N/A</v>
          </cell>
        </row>
        <row r="21739">
          <cell r="K21739" t="str">
            <v>27119</v>
          </cell>
          <cell r="L21739" t="e">
            <v>#N/A</v>
          </cell>
        </row>
        <row r="21740">
          <cell r="K21740" t="str">
            <v>27119</v>
          </cell>
          <cell r="L21740" t="e">
            <v>#N/A</v>
          </cell>
        </row>
        <row r="21741">
          <cell r="K21741" t="str">
            <v>18120</v>
          </cell>
          <cell r="L21741" t="e">
            <v>#N/A</v>
          </cell>
        </row>
        <row r="21742">
          <cell r="K21742" t="str">
            <v>18120</v>
          </cell>
          <cell r="L21742" t="e">
            <v>#N/A</v>
          </cell>
        </row>
        <row r="21743">
          <cell r="K21743" t="str">
            <v>18120</v>
          </cell>
          <cell r="L21743" t="e">
            <v>#N/A</v>
          </cell>
        </row>
        <row r="21744">
          <cell r="K21744" t="str">
            <v>18120</v>
          </cell>
          <cell r="L21744" t="e">
            <v>#N/A</v>
          </cell>
        </row>
        <row r="21745">
          <cell r="K21745" t="str">
            <v>18120</v>
          </cell>
          <cell r="L21745" t="e">
            <v>#N/A</v>
          </cell>
        </row>
        <row r="21746">
          <cell r="K21746" t="str">
            <v>11412</v>
          </cell>
          <cell r="L21746" t="e">
            <v>#N/A</v>
          </cell>
        </row>
        <row r="21747">
          <cell r="K21747" t="str">
            <v>11412</v>
          </cell>
          <cell r="L21747" t="e">
            <v>#N/A</v>
          </cell>
        </row>
        <row r="21748">
          <cell r="K21748" t="str">
            <v>11603</v>
          </cell>
          <cell r="L21748" t="e">
            <v>#N/A</v>
          </cell>
        </row>
        <row r="21749">
          <cell r="K21749" t="str">
            <v>11603</v>
          </cell>
          <cell r="L21749" t="e">
            <v>#N/A</v>
          </cell>
        </row>
        <row r="21750">
          <cell r="K21750" t="str">
            <v>11603</v>
          </cell>
          <cell r="L21750" t="e">
            <v>#N/A</v>
          </cell>
        </row>
        <row r="21751">
          <cell r="K21751" t="str">
            <v>8102</v>
          </cell>
          <cell r="L21751" t="e">
            <v>#N/A</v>
          </cell>
        </row>
        <row r="21752">
          <cell r="K21752" t="str">
            <v>8102</v>
          </cell>
          <cell r="L21752" t="e">
            <v>#N/A</v>
          </cell>
        </row>
        <row r="21753">
          <cell r="K21753" t="str">
            <v>8102</v>
          </cell>
          <cell r="L21753" t="e">
            <v>#N/A</v>
          </cell>
        </row>
        <row r="21754">
          <cell r="K21754" t="str">
            <v>8102</v>
          </cell>
          <cell r="L21754" t="e">
            <v>#N/A</v>
          </cell>
        </row>
        <row r="21755">
          <cell r="K21755" t="str">
            <v>8102</v>
          </cell>
          <cell r="L21755" t="e">
            <v>#N/A</v>
          </cell>
        </row>
        <row r="21756">
          <cell r="K21756" t="str">
            <v>18810</v>
          </cell>
          <cell r="L21756" t="e">
            <v>#N/A</v>
          </cell>
        </row>
        <row r="21757">
          <cell r="K21757" t="str">
            <v>18810</v>
          </cell>
          <cell r="L21757" t="e">
            <v>#N/A</v>
          </cell>
        </row>
        <row r="21758">
          <cell r="K21758" t="str">
            <v>18810</v>
          </cell>
          <cell r="L21758" t="e">
            <v>#N/A</v>
          </cell>
        </row>
        <row r="21759">
          <cell r="K21759" t="str">
            <v>18810</v>
          </cell>
          <cell r="L21759" t="e">
            <v>#N/A</v>
          </cell>
        </row>
        <row r="21760">
          <cell r="K21760" t="str">
            <v>18810</v>
          </cell>
          <cell r="L21760" t="e">
            <v>#N/A</v>
          </cell>
        </row>
        <row r="21761">
          <cell r="K21761" t="str">
            <v>27119</v>
          </cell>
          <cell r="L21761" t="e">
            <v>#N/A</v>
          </cell>
        </row>
        <row r="21762">
          <cell r="K21762" t="str">
            <v>27119</v>
          </cell>
          <cell r="L21762" t="e">
            <v>#N/A</v>
          </cell>
        </row>
        <row r="21763">
          <cell r="K21763" t="str">
            <v>27119</v>
          </cell>
          <cell r="L21763" t="e">
            <v>#N/A</v>
          </cell>
        </row>
        <row r="21764">
          <cell r="K21764" t="str">
            <v>27119</v>
          </cell>
          <cell r="L21764" t="e">
            <v>#N/A</v>
          </cell>
        </row>
        <row r="21765">
          <cell r="K21765" t="str">
            <v>27119</v>
          </cell>
          <cell r="L21765" t="e">
            <v>#N/A</v>
          </cell>
        </row>
        <row r="21766">
          <cell r="K21766" t="str">
            <v>28108</v>
          </cell>
          <cell r="L21766" t="e">
            <v>#N/A</v>
          </cell>
        </row>
        <row r="21767">
          <cell r="K21767" t="str">
            <v>28108</v>
          </cell>
          <cell r="L21767" t="e">
            <v>#N/A</v>
          </cell>
        </row>
        <row r="21768">
          <cell r="K21768" t="str">
            <v>28108</v>
          </cell>
          <cell r="L21768" t="e">
            <v>#N/A</v>
          </cell>
        </row>
        <row r="21769">
          <cell r="K21769" t="str">
            <v>28112</v>
          </cell>
          <cell r="L21769" t="e">
            <v>#N/A</v>
          </cell>
        </row>
        <row r="21770">
          <cell r="K21770" t="str">
            <v>28112</v>
          </cell>
          <cell r="L21770" t="e">
            <v>#N/A</v>
          </cell>
        </row>
        <row r="21771">
          <cell r="K21771" t="str">
            <v>11603</v>
          </cell>
          <cell r="L21771" t="e">
            <v>#N/A</v>
          </cell>
        </row>
        <row r="21772">
          <cell r="K21772" t="str">
            <v>11603</v>
          </cell>
          <cell r="L21772" t="e">
            <v>#N/A</v>
          </cell>
        </row>
        <row r="21773">
          <cell r="K21773" t="str">
            <v>11603</v>
          </cell>
          <cell r="L21773" t="e">
            <v>#N/A</v>
          </cell>
        </row>
        <row r="21774">
          <cell r="K21774" t="str">
            <v>11603</v>
          </cell>
          <cell r="L21774" t="e">
            <v>#N/A</v>
          </cell>
        </row>
        <row r="21775">
          <cell r="K21775" t="str">
            <v>9660</v>
          </cell>
          <cell r="L21775" t="e">
            <v>#N/A</v>
          </cell>
        </row>
        <row r="21776">
          <cell r="K21776" t="str">
            <v>9660</v>
          </cell>
          <cell r="L21776" t="e">
            <v>#N/A</v>
          </cell>
        </row>
        <row r="21777">
          <cell r="K21777" t="str">
            <v>9660</v>
          </cell>
          <cell r="L21777" t="e">
            <v>#N/A</v>
          </cell>
        </row>
        <row r="21778">
          <cell r="K21778" t="str">
            <v>9660</v>
          </cell>
          <cell r="L21778" t="e">
            <v>#N/A</v>
          </cell>
        </row>
        <row r="21779">
          <cell r="K21779" t="str">
            <v>9660</v>
          </cell>
          <cell r="L21779" t="e">
            <v>#N/A</v>
          </cell>
        </row>
        <row r="21780">
          <cell r="K21780" t="str">
            <v>11603</v>
          </cell>
          <cell r="L21780" t="e">
            <v>#N/A</v>
          </cell>
        </row>
        <row r="21781">
          <cell r="K21781" t="str">
            <v>11603</v>
          </cell>
          <cell r="L21781" t="e">
            <v>#N/A</v>
          </cell>
        </row>
        <row r="21782">
          <cell r="K21782" t="str">
            <v>11603</v>
          </cell>
          <cell r="L21782" t="e">
            <v>#N/A</v>
          </cell>
        </row>
        <row r="21783">
          <cell r="K21783" t="str">
            <v>14110</v>
          </cell>
          <cell r="L21783" t="e">
            <v>#N/A</v>
          </cell>
        </row>
        <row r="21784">
          <cell r="K21784" t="str">
            <v>14110</v>
          </cell>
          <cell r="L21784" t="e">
            <v>#N/A</v>
          </cell>
        </row>
        <row r="21785">
          <cell r="K21785" t="str">
            <v>14110</v>
          </cell>
          <cell r="L21785" t="e">
            <v>#N/A</v>
          </cell>
        </row>
        <row r="21786">
          <cell r="K21786" t="str">
            <v>13211</v>
          </cell>
          <cell r="L21786" t="e">
            <v>#N/A</v>
          </cell>
        </row>
        <row r="21787">
          <cell r="K21787" t="str">
            <v>13211</v>
          </cell>
          <cell r="L21787" t="e">
            <v>#N/A</v>
          </cell>
        </row>
        <row r="21788">
          <cell r="K21788" t="str">
            <v>13211</v>
          </cell>
          <cell r="L21788" t="e">
            <v>#N/A</v>
          </cell>
        </row>
        <row r="21789">
          <cell r="K21789" t="str">
            <v>13211</v>
          </cell>
          <cell r="L21789" t="e">
            <v>#N/A</v>
          </cell>
        </row>
        <row r="21790">
          <cell r="K21790" t="str">
            <v>13512</v>
          </cell>
          <cell r="L21790" t="e">
            <v>#N/A</v>
          </cell>
        </row>
        <row r="21791">
          <cell r="K21791" t="str">
            <v>13512</v>
          </cell>
          <cell r="L21791" t="e">
            <v>#N/A</v>
          </cell>
        </row>
        <row r="21792">
          <cell r="K21792" t="str">
            <v>13512</v>
          </cell>
          <cell r="L21792" t="e">
            <v>#N/A</v>
          </cell>
        </row>
        <row r="21793">
          <cell r="K21793" t="str">
            <v>13412</v>
          </cell>
          <cell r="L21793" t="e">
            <v>#N/A</v>
          </cell>
        </row>
        <row r="21794">
          <cell r="K21794" t="str">
            <v>13412</v>
          </cell>
          <cell r="L21794" t="e">
            <v>#N/A</v>
          </cell>
        </row>
        <row r="21795">
          <cell r="K21795" t="str">
            <v>13412</v>
          </cell>
          <cell r="L21795" t="e">
            <v>#N/A</v>
          </cell>
        </row>
        <row r="21796">
          <cell r="K21796" t="str">
            <v>21514</v>
          </cell>
          <cell r="L21796" t="e">
            <v>#N/A</v>
          </cell>
        </row>
        <row r="21797">
          <cell r="K21797" t="str">
            <v>21514</v>
          </cell>
          <cell r="L21797" t="e">
            <v>#N/A</v>
          </cell>
        </row>
        <row r="21798">
          <cell r="K21798" t="str">
            <v>21514</v>
          </cell>
          <cell r="L21798" t="e">
            <v>#N/A</v>
          </cell>
        </row>
        <row r="21799">
          <cell r="K21799" t="str">
            <v>21514</v>
          </cell>
          <cell r="L21799" t="e">
            <v>#N/A</v>
          </cell>
        </row>
        <row r="21800">
          <cell r="K21800" t="str">
            <v>39360</v>
          </cell>
          <cell r="L21800" t="e">
            <v>#N/A</v>
          </cell>
        </row>
        <row r="21801">
          <cell r="K21801" t="str">
            <v>39360</v>
          </cell>
          <cell r="L21801" t="e">
            <v>#N/A</v>
          </cell>
        </row>
        <row r="21802">
          <cell r="K21802" t="str">
            <v>39360</v>
          </cell>
          <cell r="L21802" t="e">
            <v>#N/A</v>
          </cell>
        </row>
        <row r="21803">
          <cell r="K21803" t="str">
            <v>39360</v>
          </cell>
          <cell r="L21803" t="e">
            <v>#N/A</v>
          </cell>
        </row>
        <row r="21804">
          <cell r="K21804" t="str">
            <v>40106</v>
          </cell>
          <cell r="L21804" t="e">
            <v>#N/A</v>
          </cell>
        </row>
        <row r="21805">
          <cell r="K21805" t="str">
            <v>40106</v>
          </cell>
          <cell r="L21805" t="e">
            <v>#N/A</v>
          </cell>
        </row>
        <row r="21806">
          <cell r="K21806" t="str">
            <v>40106</v>
          </cell>
          <cell r="L21806" t="e">
            <v>#N/A</v>
          </cell>
        </row>
        <row r="21807">
          <cell r="K21807" t="str">
            <v>40106</v>
          </cell>
          <cell r="L21807" t="e">
            <v>#N/A</v>
          </cell>
        </row>
        <row r="21808">
          <cell r="K21808" t="str">
            <v>40106</v>
          </cell>
          <cell r="L21808" t="e">
            <v>#N/A</v>
          </cell>
        </row>
        <row r="21809">
          <cell r="K21809" t="str">
            <v>40106</v>
          </cell>
          <cell r="L21809" t="e">
            <v>#N/A</v>
          </cell>
        </row>
        <row r="21810">
          <cell r="K21810" t="str">
            <v>40106</v>
          </cell>
          <cell r="L21810" t="e">
            <v>#N/A</v>
          </cell>
        </row>
        <row r="21811">
          <cell r="K21811" t="str">
            <v>40106</v>
          </cell>
          <cell r="L21811" t="e">
            <v>#N/A</v>
          </cell>
        </row>
        <row r="21812">
          <cell r="K21812" t="str">
            <v>40106</v>
          </cell>
          <cell r="L21812" t="e">
            <v>#N/A</v>
          </cell>
        </row>
        <row r="21813">
          <cell r="K21813" t="str">
            <v>40106</v>
          </cell>
          <cell r="L21813" t="e">
            <v>#N/A</v>
          </cell>
        </row>
        <row r="21814">
          <cell r="K21814" t="str">
            <v>40106</v>
          </cell>
          <cell r="L21814" t="e">
            <v>#N/A</v>
          </cell>
        </row>
        <row r="21815">
          <cell r="K21815" t="str">
            <v>40106</v>
          </cell>
          <cell r="L21815" t="e">
            <v>#N/A</v>
          </cell>
        </row>
        <row r="21816">
          <cell r="K21816" t="str">
            <v>39360</v>
          </cell>
          <cell r="L21816" t="e">
            <v>#N/A</v>
          </cell>
        </row>
        <row r="21817">
          <cell r="K21817" t="str">
            <v>39360</v>
          </cell>
          <cell r="L21817" t="e">
            <v>#N/A</v>
          </cell>
        </row>
        <row r="21818">
          <cell r="K21818" t="str">
            <v>39360</v>
          </cell>
          <cell r="L21818" t="e">
            <v>#N/A</v>
          </cell>
        </row>
        <row r="21819">
          <cell r="K21819" t="str">
            <v>39360</v>
          </cell>
          <cell r="L21819" t="e">
            <v>#N/A</v>
          </cell>
        </row>
        <row r="21820">
          <cell r="K21820" t="str">
            <v>39360</v>
          </cell>
          <cell r="L21820" t="e">
            <v>#N/A</v>
          </cell>
        </row>
        <row r="21821">
          <cell r="K21821" t="str">
            <v>39360</v>
          </cell>
          <cell r="L21821" t="e">
            <v>#N/A</v>
          </cell>
        </row>
        <row r="21822">
          <cell r="K21822" t="str">
            <v>39360</v>
          </cell>
          <cell r="L21822" t="e">
            <v>#N/A</v>
          </cell>
        </row>
        <row r="21823">
          <cell r="K21823" t="str">
            <v>39360</v>
          </cell>
          <cell r="L21823" t="e">
            <v>#N/A</v>
          </cell>
        </row>
        <row r="21824">
          <cell r="K21824" t="str">
            <v>39360</v>
          </cell>
          <cell r="L21824" t="e">
            <v>#N/A</v>
          </cell>
        </row>
        <row r="21825">
          <cell r="K21825" t="str">
            <v>39360</v>
          </cell>
          <cell r="L21825" t="e">
            <v>#N/A</v>
          </cell>
        </row>
        <row r="21826">
          <cell r="K21826" t="str">
            <v>39360</v>
          </cell>
          <cell r="L21826" t="e">
            <v>#N/A</v>
          </cell>
        </row>
        <row r="21827">
          <cell r="K21827" t="str">
            <v>39360</v>
          </cell>
          <cell r="L21827" t="e">
            <v>#N/A</v>
          </cell>
        </row>
        <row r="21828">
          <cell r="K21828" t="str">
            <v>39360</v>
          </cell>
          <cell r="L21828" t="e">
            <v>#N/A</v>
          </cell>
        </row>
        <row r="21829">
          <cell r="K21829" t="str">
            <v>39360</v>
          </cell>
          <cell r="L21829" t="e">
            <v>#N/A</v>
          </cell>
        </row>
        <row r="21830">
          <cell r="K21830" t="str">
            <v>37704</v>
          </cell>
          <cell r="L21830" t="e">
            <v>#N/A</v>
          </cell>
        </row>
        <row r="21831">
          <cell r="K21831" t="str">
            <v>37704</v>
          </cell>
          <cell r="L21831" t="e">
            <v>#N/A</v>
          </cell>
        </row>
        <row r="21832">
          <cell r="K21832" t="str">
            <v>39360</v>
          </cell>
          <cell r="L21832" t="e">
            <v>#N/A</v>
          </cell>
        </row>
        <row r="21833">
          <cell r="K21833" t="str">
            <v>39360</v>
          </cell>
          <cell r="L21833" t="e">
            <v>#N/A</v>
          </cell>
        </row>
        <row r="21834">
          <cell r="K21834" t="str">
            <v>39360</v>
          </cell>
          <cell r="L21834" t="e">
            <v>#N/A</v>
          </cell>
        </row>
        <row r="21835">
          <cell r="K21835" t="str">
            <v>39360</v>
          </cell>
          <cell r="L21835" t="e">
            <v>#N/A</v>
          </cell>
        </row>
        <row r="21836">
          <cell r="K21836" t="str">
            <v>39360</v>
          </cell>
          <cell r="L21836" t="e">
            <v>#N/A</v>
          </cell>
        </row>
        <row r="21837">
          <cell r="K21837" t="str">
            <v>39360</v>
          </cell>
          <cell r="L21837" t="e">
            <v>#N/A</v>
          </cell>
        </row>
        <row r="21838">
          <cell r="K21838" t="str">
            <v>39360</v>
          </cell>
          <cell r="L21838" t="e">
            <v>#N/A</v>
          </cell>
        </row>
        <row r="21839">
          <cell r="K21839" t="str">
            <v>39360</v>
          </cell>
          <cell r="L21839" t="e">
            <v>#N/A</v>
          </cell>
        </row>
        <row r="21840">
          <cell r="K21840" t="str">
            <v>39360</v>
          </cell>
          <cell r="L21840" t="e">
            <v>#N/A</v>
          </cell>
        </row>
        <row r="21841">
          <cell r="K21841" t="str">
            <v>36903</v>
          </cell>
          <cell r="L21841" t="e">
            <v>#N/A</v>
          </cell>
        </row>
        <row r="21842">
          <cell r="K21842" t="str">
            <v>39360</v>
          </cell>
          <cell r="L21842" t="e">
            <v>#N/A</v>
          </cell>
        </row>
        <row r="21843">
          <cell r="K21843" t="str">
            <v>39360</v>
          </cell>
          <cell r="L21843" t="e">
            <v>#N/A</v>
          </cell>
        </row>
        <row r="21844">
          <cell r="K21844" t="str">
            <v>40106</v>
          </cell>
          <cell r="L21844" t="e">
            <v>#N/A</v>
          </cell>
        </row>
        <row r="21845">
          <cell r="K21845" t="str">
            <v>40106</v>
          </cell>
          <cell r="L21845" t="e">
            <v>#N/A</v>
          </cell>
        </row>
        <row r="21846">
          <cell r="K21846" t="str">
            <v>40106</v>
          </cell>
          <cell r="L21846" t="e">
            <v>#N/A</v>
          </cell>
        </row>
        <row r="21847">
          <cell r="K21847" t="str">
            <v>40106</v>
          </cell>
          <cell r="L21847" t="e">
            <v>#N/A</v>
          </cell>
        </row>
        <row r="21848">
          <cell r="K21848" t="str">
            <v>40106</v>
          </cell>
          <cell r="L21848" t="e">
            <v>#N/A</v>
          </cell>
        </row>
        <row r="21849">
          <cell r="K21849" t="str">
            <v>40106</v>
          </cell>
          <cell r="L21849" t="e">
            <v>#N/A</v>
          </cell>
        </row>
        <row r="21850">
          <cell r="K21850" t="str">
            <v>40106</v>
          </cell>
          <cell r="L21850" t="e">
            <v>#N/A</v>
          </cell>
        </row>
        <row r="21851">
          <cell r="K21851" t="str">
            <v>40106</v>
          </cell>
          <cell r="L21851" t="e">
            <v>#N/A</v>
          </cell>
        </row>
        <row r="21852">
          <cell r="K21852" t="str">
            <v>40106</v>
          </cell>
          <cell r="L21852" t="e">
            <v>#N/A</v>
          </cell>
        </row>
        <row r="21853">
          <cell r="K21853" t="str">
            <v>40106</v>
          </cell>
          <cell r="L21853" t="e">
            <v>#N/A</v>
          </cell>
        </row>
        <row r="21854">
          <cell r="K21854" t="str">
            <v>40106</v>
          </cell>
          <cell r="L21854" t="e">
            <v>#N/A</v>
          </cell>
        </row>
        <row r="21855">
          <cell r="K21855" t="str">
            <v>40106</v>
          </cell>
          <cell r="L21855" t="e">
            <v>#N/A</v>
          </cell>
        </row>
        <row r="21856">
          <cell r="K21856" t="str">
            <v>40106</v>
          </cell>
          <cell r="L21856" t="e">
            <v>#N/A</v>
          </cell>
        </row>
        <row r="21857">
          <cell r="K21857" t="str">
            <v>40106</v>
          </cell>
          <cell r="L21857" t="e">
            <v>#N/A</v>
          </cell>
        </row>
        <row r="21858">
          <cell r="K21858" t="str">
            <v>36903</v>
          </cell>
          <cell r="L21858" t="e">
            <v>#N/A</v>
          </cell>
        </row>
        <row r="21859">
          <cell r="K21859" t="str">
            <v>36903</v>
          </cell>
          <cell r="L21859" t="e">
            <v>#N/A</v>
          </cell>
        </row>
        <row r="21860">
          <cell r="K21860" t="str">
            <v>36903</v>
          </cell>
          <cell r="L21860" t="e">
            <v>#N/A</v>
          </cell>
        </row>
        <row r="21861">
          <cell r="K21861" t="str">
            <v>39360</v>
          </cell>
          <cell r="L21861" t="e">
            <v>#N/A</v>
          </cell>
        </row>
        <row r="21862">
          <cell r="K21862" t="str">
            <v>39360</v>
          </cell>
          <cell r="L21862" t="e">
            <v>#N/A</v>
          </cell>
        </row>
        <row r="21863">
          <cell r="K21863" t="str">
            <v>39360</v>
          </cell>
          <cell r="L21863" t="e">
            <v>#N/A</v>
          </cell>
        </row>
        <row r="21864">
          <cell r="K21864" t="str">
            <v>39360</v>
          </cell>
          <cell r="L21864" t="e">
            <v>#N/A</v>
          </cell>
        </row>
        <row r="21865">
          <cell r="K21865" t="str">
            <v>39360</v>
          </cell>
          <cell r="L21865" t="e">
            <v>#N/A</v>
          </cell>
        </row>
        <row r="21866">
          <cell r="K21866" t="str">
            <v>39360</v>
          </cell>
          <cell r="L21866" t="e">
            <v>#N/A</v>
          </cell>
        </row>
        <row r="21867">
          <cell r="K21867" t="str">
            <v>39360</v>
          </cell>
          <cell r="L21867" t="e">
            <v>#N/A</v>
          </cell>
        </row>
        <row r="21868">
          <cell r="K21868" t="str">
            <v>39360</v>
          </cell>
          <cell r="L21868" t="e">
            <v>#N/A</v>
          </cell>
        </row>
        <row r="21869">
          <cell r="K21869" t="str">
            <v>39360</v>
          </cell>
          <cell r="L21869" t="e">
            <v>#N/A</v>
          </cell>
        </row>
        <row r="21870">
          <cell r="K21870" t="str">
            <v>39360</v>
          </cell>
          <cell r="L21870" t="e">
            <v>#N/A</v>
          </cell>
        </row>
        <row r="21871">
          <cell r="K21871" t="str">
            <v>39360</v>
          </cell>
          <cell r="L21871" t="e">
            <v>#N/A</v>
          </cell>
        </row>
        <row r="21872">
          <cell r="K21872" t="str">
            <v>39360</v>
          </cell>
          <cell r="L21872" t="e">
            <v>#N/A</v>
          </cell>
        </row>
        <row r="21873">
          <cell r="K21873" t="str">
            <v>39360</v>
          </cell>
          <cell r="L21873" t="e">
            <v>#N/A</v>
          </cell>
        </row>
        <row r="21874">
          <cell r="K21874" t="str">
            <v>39360</v>
          </cell>
          <cell r="L21874" t="e">
            <v>#N/A</v>
          </cell>
        </row>
        <row r="21875">
          <cell r="K21875" t="str">
            <v>39360</v>
          </cell>
          <cell r="L21875" t="e">
            <v>#N/A</v>
          </cell>
        </row>
        <row r="21876">
          <cell r="K21876" t="str">
            <v>39360</v>
          </cell>
          <cell r="L21876" t="e">
            <v>#N/A</v>
          </cell>
        </row>
        <row r="21877">
          <cell r="K21877" t="str">
            <v>39360</v>
          </cell>
          <cell r="L21877" t="e">
            <v>#N/A</v>
          </cell>
        </row>
        <row r="21878">
          <cell r="K21878" t="str">
            <v>39360</v>
          </cell>
          <cell r="L21878" t="e">
            <v>#N/A</v>
          </cell>
        </row>
        <row r="21879">
          <cell r="K21879" t="str">
            <v>39360</v>
          </cell>
          <cell r="L21879" t="e">
            <v>#N/A</v>
          </cell>
        </row>
        <row r="21880">
          <cell r="K21880" t="str">
            <v>39360</v>
          </cell>
          <cell r="L21880" t="e">
            <v>#N/A</v>
          </cell>
        </row>
        <row r="21881">
          <cell r="K21881" t="str">
            <v>39360</v>
          </cell>
          <cell r="L21881" t="e">
            <v>#N/A</v>
          </cell>
        </row>
        <row r="21882">
          <cell r="K21882" t="str">
            <v>39360</v>
          </cell>
          <cell r="L21882" t="e">
            <v>#N/A</v>
          </cell>
        </row>
        <row r="21883">
          <cell r="K21883" t="str">
            <v>39360</v>
          </cell>
          <cell r="L21883" t="e">
            <v>#N/A</v>
          </cell>
        </row>
        <row r="21884">
          <cell r="K21884" t="str">
            <v>39360</v>
          </cell>
          <cell r="L21884" t="e">
            <v>#N/A</v>
          </cell>
        </row>
        <row r="21885">
          <cell r="K21885" t="str">
            <v>39360</v>
          </cell>
          <cell r="L21885" t="e">
            <v>#N/A</v>
          </cell>
        </row>
        <row r="21886">
          <cell r="K21886" t="str">
            <v>39360</v>
          </cell>
          <cell r="L21886" t="e">
            <v>#N/A</v>
          </cell>
        </row>
        <row r="21887">
          <cell r="K21887" t="str">
            <v>39360</v>
          </cell>
          <cell r="L21887" t="e">
            <v>#N/A</v>
          </cell>
        </row>
        <row r="21888">
          <cell r="K21888" t="str">
            <v>39360</v>
          </cell>
          <cell r="L21888" t="e">
            <v>#N/A</v>
          </cell>
        </row>
        <row r="21889">
          <cell r="K21889" t="str">
            <v>39360</v>
          </cell>
          <cell r="L21889" t="e">
            <v>#N/A</v>
          </cell>
        </row>
        <row r="21890">
          <cell r="K21890" t="str">
            <v>36903</v>
          </cell>
          <cell r="L21890" t="e">
            <v>#N/A</v>
          </cell>
        </row>
        <row r="21891">
          <cell r="K21891" t="str">
            <v>36903</v>
          </cell>
          <cell r="L21891" t="e">
            <v>#N/A</v>
          </cell>
        </row>
        <row r="21892">
          <cell r="K21892" t="str">
            <v>39360</v>
          </cell>
          <cell r="L21892" t="e">
            <v>#N/A</v>
          </cell>
        </row>
        <row r="21893">
          <cell r="K21893" t="str">
            <v>39360</v>
          </cell>
          <cell r="L21893" t="e">
            <v>#N/A</v>
          </cell>
        </row>
        <row r="21894">
          <cell r="K21894" t="str">
            <v>39360</v>
          </cell>
          <cell r="L21894" t="e">
            <v>#N/A</v>
          </cell>
        </row>
        <row r="21895">
          <cell r="K21895" t="str">
            <v>39360</v>
          </cell>
          <cell r="L21895" t="e">
            <v>#N/A</v>
          </cell>
        </row>
        <row r="21896">
          <cell r="K21896" t="str">
            <v>39360</v>
          </cell>
          <cell r="L21896" t="e">
            <v>#N/A</v>
          </cell>
        </row>
        <row r="21897">
          <cell r="K21897" t="str">
            <v>39360</v>
          </cell>
          <cell r="L21897" t="e">
            <v>#N/A</v>
          </cell>
        </row>
        <row r="21898">
          <cell r="K21898" t="str">
            <v>39360</v>
          </cell>
          <cell r="L21898" t="e">
            <v>#N/A</v>
          </cell>
        </row>
        <row r="21899">
          <cell r="K21899" t="str">
            <v>38915</v>
          </cell>
          <cell r="L21899" t="e">
            <v>#N/A</v>
          </cell>
        </row>
        <row r="21900">
          <cell r="K21900" t="str">
            <v>38915</v>
          </cell>
          <cell r="L21900" t="e">
            <v>#N/A</v>
          </cell>
        </row>
        <row r="21901">
          <cell r="K21901" t="str">
            <v>34103</v>
          </cell>
          <cell r="L21901" t="e">
            <v>#N/A</v>
          </cell>
        </row>
        <row r="21902">
          <cell r="K21902" t="str">
            <v>34103</v>
          </cell>
          <cell r="L21902" t="e">
            <v>#N/A</v>
          </cell>
        </row>
        <row r="21903">
          <cell r="K21903" t="str">
            <v>34103</v>
          </cell>
          <cell r="L21903" t="e">
            <v>#N/A</v>
          </cell>
        </row>
        <row r="21904">
          <cell r="K21904" t="str">
            <v>34103</v>
          </cell>
          <cell r="L21904" t="e">
            <v>#N/A</v>
          </cell>
        </row>
        <row r="21905">
          <cell r="K21905" t="str">
            <v>34103</v>
          </cell>
          <cell r="L21905" t="e">
            <v>#N/A</v>
          </cell>
        </row>
        <row r="21906">
          <cell r="K21906" t="str">
            <v>34103</v>
          </cell>
          <cell r="L21906" t="e">
            <v>#N/A</v>
          </cell>
        </row>
        <row r="21907">
          <cell r="K21907" t="str">
            <v>38915</v>
          </cell>
          <cell r="L21907" t="e">
            <v>#N/A</v>
          </cell>
        </row>
        <row r="21908">
          <cell r="K21908" t="str">
            <v>38915</v>
          </cell>
          <cell r="L21908" t="e">
            <v>#N/A</v>
          </cell>
        </row>
        <row r="21909">
          <cell r="K21909" t="str">
            <v>38915</v>
          </cell>
          <cell r="L21909" t="e">
            <v>#N/A</v>
          </cell>
        </row>
        <row r="21910">
          <cell r="K21910" t="str">
            <v>38915</v>
          </cell>
          <cell r="L21910" t="e">
            <v>#N/A</v>
          </cell>
        </row>
        <row r="21911">
          <cell r="K21911" t="str">
            <v>38915</v>
          </cell>
          <cell r="L21911" t="e">
            <v>#N/A</v>
          </cell>
        </row>
        <row r="21912">
          <cell r="K21912" t="str">
            <v>38915</v>
          </cell>
          <cell r="L21912" t="e">
            <v>#N/A</v>
          </cell>
        </row>
        <row r="21913">
          <cell r="K21913" t="str">
            <v>38915</v>
          </cell>
          <cell r="L21913" t="e">
            <v>#N/A</v>
          </cell>
        </row>
        <row r="21914">
          <cell r="K21914" t="str">
            <v>38915</v>
          </cell>
          <cell r="L21914" t="e">
            <v>#N/A</v>
          </cell>
        </row>
        <row r="21915">
          <cell r="K21915" t="str">
            <v>38915</v>
          </cell>
          <cell r="L21915" t="e">
            <v>#N/A</v>
          </cell>
        </row>
        <row r="21916">
          <cell r="K21916" t="str">
            <v>38915</v>
          </cell>
          <cell r="L21916" t="e">
            <v>#N/A</v>
          </cell>
        </row>
        <row r="21917">
          <cell r="K21917" t="str">
            <v>38915</v>
          </cell>
          <cell r="L21917" t="e">
            <v>#N/A</v>
          </cell>
        </row>
        <row r="21918">
          <cell r="K21918" t="str">
            <v>37602</v>
          </cell>
          <cell r="L21918" t="e">
            <v>#N/A</v>
          </cell>
        </row>
        <row r="21919">
          <cell r="K21919" t="str">
            <v>37602</v>
          </cell>
          <cell r="L21919" t="e">
            <v>#N/A</v>
          </cell>
        </row>
        <row r="21920">
          <cell r="K21920" t="str">
            <v>37602</v>
          </cell>
          <cell r="L21920" t="e">
            <v>#N/A</v>
          </cell>
        </row>
        <row r="21921">
          <cell r="K21921" t="str">
            <v>37602</v>
          </cell>
          <cell r="L21921" t="e">
            <v>#N/A</v>
          </cell>
        </row>
        <row r="21922">
          <cell r="K21922" t="str">
            <v>37602</v>
          </cell>
          <cell r="L21922" t="e">
            <v>#N/A</v>
          </cell>
        </row>
        <row r="21923">
          <cell r="K21923" t="str">
            <v>37602</v>
          </cell>
          <cell r="L21923" t="e">
            <v>#N/A</v>
          </cell>
        </row>
        <row r="21924">
          <cell r="K21924" t="str">
            <v>37602</v>
          </cell>
          <cell r="L21924" t="e">
            <v>#N/A</v>
          </cell>
        </row>
        <row r="21925">
          <cell r="K21925" t="str">
            <v>37602</v>
          </cell>
          <cell r="L21925" t="e">
            <v>#N/A</v>
          </cell>
        </row>
        <row r="21926">
          <cell r="K21926" t="str">
            <v>37602</v>
          </cell>
          <cell r="L21926" t="e">
            <v>#N/A</v>
          </cell>
        </row>
        <row r="21927">
          <cell r="K21927" t="str">
            <v>37602</v>
          </cell>
          <cell r="L21927" t="e">
            <v>#N/A</v>
          </cell>
        </row>
        <row r="21928">
          <cell r="K21928" t="str">
            <v>37602</v>
          </cell>
          <cell r="L21928" t="e">
            <v>#N/A</v>
          </cell>
        </row>
        <row r="21929">
          <cell r="K21929" t="str">
            <v>37602</v>
          </cell>
          <cell r="L21929" t="e">
            <v>#N/A</v>
          </cell>
        </row>
        <row r="21930">
          <cell r="K21930" t="str">
            <v>37602</v>
          </cell>
          <cell r="L21930" t="e">
            <v>#N/A</v>
          </cell>
        </row>
        <row r="21931">
          <cell r="K21931" t="str">
            <v>37602</v>
          </cell>
          <cell r="L21931" t="e">
            <v>#N/A</v>
          </cell>
        </row>
        <row r="21932">
          <cell r="K21932" t="str">
            <v>37602</v>
          </cell>
          <cell r="L21932" t="e">
            <v>#N/A</v>
          </cell>
        </row>
        <row r="21933">
          <cell r="K21933" t="str">
            <v>38915</v>
          </cell>
          <cell r="L21933" t="e">
            <v>#N/A</v>
          </cell>
        </row>
        <row r="21934">
          <cell r="K21934" t="str">
            <v>38915</v>
          </cell>
          <cell r="L21934" t="e">
            <v>#N/A</v>
          </cell>
        </row>
        <row r="21935">
          <cell r="K21935" t="str">
            <v>38915</v>
          </cell>
          <cell r="L21935" t="e">
            <v>#N/A</v>
          </cell>
        </row>
        <row r="21936">
          <cell r="K21936" t="str">
            <v>38915</v>
          </cell>
          <cell r="L21936" t="e">
            <v>#N/A</v>
          </cell>
        </row>
        <row r="21937">
          <cell r="K21937" t="str">
            <v>38915</v>
          </cell>
          <cell r="L21937" t="e">
            <v>#N/A</v>
          </cell>
        </row>
        <row r="21938">
          <cell r="K21938" t="str">
            <v>38915</v>
          </cell>
          <cell r="L21938" t="e">
            <v>#N/A</v>
          </cell>
        </row>
        <row r="21939">
          <cell r="K21939" t="str">
            <v>38915</v>
          </cell>
          <cell r="L21939" t="e">
            <v>#N/A</v>
          </cell>
        </row>
        <row r="21940">
          <cell r="K21940" t="str">
            <v>38915</v>
          </cell>
          <cell r="L21940" t="e">
            <v>#N/A</v>
          </cell>
        </row>
        <row r="21941">
          <cell r="K21941" t="str">
            <v>38915</v>
          </cell>
          <cell r="L21941" t="e">
            <v>#N/A</v>
          </cell>
        </row>
        <row r="21942">
          <cell r="K21942" t="str">
            <v>38915</v>
          </cell>
          <cell r="L21942" t="e">
            <v>#N/A</v>
          </cell>
        </row>
        <row r="21943">
          <cell r="K21943" t="str">
            <v>38915</v>
          </cell>
          <cell r="L21943" t="e">
            <v>#N/A</v>
          </cell>
        </row>
        <row r="21944">
          <cell r="K21944" t="str">
            <v>38915</v>
          </cell>
          <cell r="L21944" t="e">
            <v>#N/A</v>
          </cell>
        </row>
        <row r="21945">
          <cell r="K21945" t="str">
            <v>38915</v>
          </cell>
          <cell r="L21945" t="e">
            <v>#N/A</v>
          </cell>
        </row>
        <row r="21946">
          <cell r="K21946" t="str">
            <v>38915</v>
          </cell>
          <cell r="L21946" t="e">
            <v>#N/A</v>
          </cell>
        </row>
        <row r="21947">
          <cell r="K21947" t="str">
            <v>38915</v>
          </cell>
          <cell r="L21947" t="e">
            <v>#N/A</v>
          </cell>
        </row>
        <row r="21948">
          <cell r="K21948" t="str">
            <v>38915</v>
          </cell>
          <cell r="L21948" t="e">
            <v>#N/A</v>
          </cell>
        </row>
        <row r="21949">
          <cell r="K21949" t="str">
            <v>38915</v>
          </cell>
          <cell r="L21949" t="e">
            <v>#N/A</v>
          </cell>
        </row>
        <row r="21950">
          <cell r="K21950" t="str">
            <v>38915</v>
          </cell>
          <cell r="L21950" t="e">
            <v>#N/A</v>
          </cell>
        </row>
        <row r="21951">
          <cell r="K21951" t="str">
            <v>38915</v>
          </cell>
          <cell r="L21951" t="e">
            <v>#N/A</v>
          </cell>
        </row>
        <row r="21952">
          <cell r="K21952" t="str">
            <v>38915</v>
          </cell>
          <cell r="L21952" t="e">
            <v>#N/A</v>
          </cell>
        </row>
        <row r="21953">
          <cell r="K21953" t="str">
            <v>38915</v>
          </cell>
          <cell r="L21953" t="e">
            <v>#N/A</v>
          </cell>
        </row>
        <row r="21954">
          <cell r="K21954" t="str">
            <v>38915</v>
          </cell>
          <cell r="L21954" t="e">
            <v>#N/A</v>
          </cell>
        </row>
        <row r="21955">
          <cell r="K21955" t="str">
            <v>38915</v>
          </cell>
          <cell r="L21955" t="e">
            <v>#N/A</v>
          </cell>
        </row>
        <row r="21956">
          <cell r="K21956" t="str">
            <v>38915</v>
          </cell>
          <cell r="L21956" t="e">
            <v>#N/A</v>
          </cell>
        </row>
        <row r="21957">
          <cell r="K21957" t="str">
            <v>38915</v>
          </cell>
          <cell r="L21957" t="e">
            <v>#N/A</v>
          </cell>
        </row>
        <row r="21958">
          <cell r="K21958" t="str">
            <v>38915</v>
          </cell>
          <cell r="L21958" t="e">
            <v>#N/A</v>
          </cell>
        </row>
        <row r="21959">
          <cell r="K21959" t="str">
            <v>38915</v>
          </cell>
          <cell r="L21959" t="e">
            <v>#N/A</v>
          </cell>
        </row>
        <row r="21960">
          <cell r="K21960" t="str">
            <v>38915</v>
          </cell>
          <cell r="L21960" t="e">
            <v>#N/A</v>
          </cell>
        </row>
        <row r="21961">
          <cell r="K21961" t="str">
            <v>38915</v>
          </cell>
          <cell r="L21961" t="e">
            <v>#N/A</v>
          </cell>
        </row>
        <row r="21962">
          <cell r="K21962" t="str">
            <v>38915</v>
          </cell>
          <cell r="L21962" t="e">
            <v>#N/A</v>
          </cell>
        </row>
        <row r="21963">
          <cell r="K21963" t="str">
            <v>38915</v>
          </cell>
          <cell r="L21963" t="e">
            <v>#N/A</v>
          </cell>
        </row>
        <row r="21964">
          <cell r="K21964" t="str">
            <v>38915</v>
          </cell>
          <cell r="L21964" t="e">
            <v>#N/A</v>
          </cell>
        </row>
        <row r="21965">
          <cell r="K21965" t="str">
            <v>38915</v>
          </cell>
          <cell r="L21965" t="e">
            <v>#N/A</v>
          </cell>
        </row>
        <row r="21966">
          <cell r="K21966" t="str">
            <v>38915</v>
          </cell>
          <cell r="L21966" t="e">
            <v>#N/A</v>
          </cell>
        </row>
        <row r="21967">
          <cell r="K21967" t="str">
            <v>38915</v>
          </cell>
          <cell r="L21967" t="e">
            <v>#N/A</v>
          </cell>
        </row>
        <row r="21968">
          <cell r="K21968" t="str">
            <v>38915</v>
          </cell>
          <cell r="L21968" t="e">
            <v>#N/A</v>
          </cell>
        </row>
        <row r="21969">
          <cell r="K21969" t="str">
            <v>38915</v>
          </cell>
          <cell r="L21969" t="e">
            <v>#N/A</v>
          </cell>
        </row>
        <row r="21970">
          <cell r="K21970" t="str">
            <v>38915</v>
          </cell>
          <cell r="L21970" t="e">
            <v>#N/A</v>
          </cell>
        </row>
        <row r="21971">
          <cell r="K21971" t="str">
            <v>38915</v>
          </cell>
          <cell r="L21971" t="e">
            <v>#N/A</v>
          </cell>
        </row>
        <row r="21972">
          <cell r="K21972" t="str">
            <v>38915</v>
          </cell>
          <cell r="L21972" t="e">
            <v>#N/A</v>
          </cell>
        </row>
        <row r="21973">
          <cell r="K21973" t="str">
            <v>38915</v>
          </cell>
          <cell r="L21973" t="e">
            <v>#N/A</v>
          </cell>
        </row>
        <row r="21974">
          <cell r="K21974" t="str">
            <v>38915</v>
          </cell>
          <cell r="L21974" t="e">
            <v>#N/A</v>
          </cell>
        </row>
        <row r="21975">
          <cell r="K21975" t="str">
            <v>38915</v>
          </cell>
          <cell r="L21975" t="e">
            <v>#N/A</v>
          </cell>
        </row>
        <row r="21976">
          <cell r="K21976" t="str">
            <v>38915</v>
          </cell>
          <cell r="L21976" t="e">
            <v>#N/A</v>
          </cell>
        </row>
        <row r="21977">
          <cell r="K21977" t="str">
            <v>38915</v>
          </cell>
          <cell r="L21977" t="e">
            <v>#N/A</v>
          </cell>
        </row>
        <row r="21978">
          <cell r="K21978" t="str">
            <v>38915</v>
          </cell>
          <cell r="L21978" t="e">
            <v>#N/A</v>
          </cell>
        </row>
        <row r="21979">
          <cell r="K21979" t="str">
            <v>38915</v>
          </cell>
          <cell r="L21979" t="e">
            <v>#N/A</v>
          </cell>
        </row>
        <row r="21980">
          <cell r="K21980" t="str">
            <v>38915</v>
          </cell>
          <cell r="L21980" t="e">
            <v>#N/A</v>
          </cell>
        </row>
        <row r="21981">
          <cell r="K21981" t="str">
            <v>38915</v>
          </cell>
          <cell r="L21981" t="e">
            <v>#N/A</v>
          </cell>
        </row>
        <row r="21982">
          <cell r="K21982" t="str">
            <v>38915</v>
          </cell>
          <cell r="L21982" t="e">
            <v>#N/A</v>
          </cell>
        </row>
        <row r="21983">
          <cell r="K21983" t="str">
            <v>38915</v>
          </cell>
          <cell r="L21983" t="e">
            <v>#N/A</v>
          </cell>
        </row>
        <row r="21984">
          <cell r="K21984" t="str">
            <v>38915</v>
          </cell>
          <cell r="L21984" t="e">
            <v>#N/A</v>
          </cell>
        </row>
        <row r="21985">
          <cell r="K21985" t="str">
            <v>38915</v>
          </cell>
          <cell r="L21985" t="e">
            <v>#N/A</v>
          </cell>
        </row>
        <row r="21986">
          <cell r="K21986" t="str">
            <v>38915</v>
          </cell>
          <cell r="L21986" t="e">
            <v>#N/A</v>
          </cell>
        </row>
        <row r="21987">
          <cell r="K21987" t="str">
            <v>38915</v>
          </cell>
          <cell r="L21987" t="e">
            <v>#N/A</v>
          </cell>
        </row>
        <row r="21988">
          <cell r="K21988" t="str">
            <v>38915</v>
          </cell>
          <cell r="L21988" t="e">
            <v>#N/A</v>
          </cell>
        </row>
        <row r="21989">
          <cell r="K21989" t="str">
            <v>38915</v>
          </cell>
          <cell r="L21989" t="e">
            <v>#N/A</v>
          </cell>
        </row>
        <row r="21990">
          <cell r="K21990" t="str">
            <v>38915</v>
          </cell>
          <cell r="L21990" t="e">
            <v>#N/A</v>
          </cell>
        </row>
        <row r="21991">
          <cell r="K21991" t="str">
            <v>38915</v>
          </cell>
          <cell r="L21991" t="e">
            <v>#N/A</v>
          </cell>
        </row>
        <row r="21992">
          <cell r="K21992" t="str">
            <v>38915</v>
          </cell>
          <cell r="L21992" t="e">
            <v>#N/A</v>
          </cell>
        </row>
        <row r="21993">
          <cell r="K21993" t="str">
            <v>38915</v>
          </cell>
          <cell r="L21993" t="e">
            <v>#N/A</v>
          </cell>
        </row>
        <row r="21994">
          <cell r="K21994" t="str">
            <v>38915</v>
          </cell>
          <cell r="L21994" t="e">
            <v>#N/A</v>
          </cell>
        </row>
        <row r="21995">
          <cell r="K21995" t="str">
            <v>38915</v>
          </cell>
          <cell r="L21995" t="e">
            <v>#N/A</v>
          </cell>
        </row>
        <row r="21996">
          <cell r="K21996" t="str">
            <v>38915</v>
          </cell>
          <cell r="L21996" t="e">
            <v>#N/A</v>
          </cell>
        </row>
        <row r="21997">
          <cell r="K21997" t="str">
            <v>38915</v>
          </cell>
          <cell r="L21997" t="e">
            <v>#N/A</v>
          </cell>
        </row>
        <row r="21998">
          <cell r="K21998" t="str">
            <v>38915</v>
          </cell>
          <cell r="L21998" t="e">
            <v>#N/A</v>
          </cell>
        </row>
        <row r="21999">
          <cell r="K21999" t="str">
            <v>38915</v>
          </cell>
          <cell r="L21999" t="e">
            <v>#N/A</v>
          </cell>
        </row>
        <row r="22000">
          <cell r="K22000" t="str">
            <v>38915</v>
          </cell>
          <cell r="L22000" t="e">
            <v>#N/A</v>
          </cell>
        </row>
        <row r="22001">
          <cell r="K22001" t="str">
            <v>38915</v>
          </cell>
          <cell r="L22001" t="e">
            <v>#N/A</v>
          </cell>
        </row>
        <row r="22002">
          <cell r="K22002" t="str">
            <v>38915</v>
          </cell>
          <cell r="L22002" t="e">
            <v>#N/A</v>
          </cell>
        </row>
        <row r="22003">
          <cell r="K22003" t="str">
            <v>38915</v>
          </cell>
          <cell r="L22003" t="e">
            <v>#N/A</v>
          </cell>
        </row>
        <row r="22004">
          <cell r="K22004" t="str">
            <v>38915</v>
          </cell>
          <cell r="L22004" t="e">
            <v>#N/A</v>
          </cell>
        </row>
        <row r="22005">
          <cell r="K22005" t="str">
            <v>38915</v>
          </cell>
          <cell r="L22005" t="e">
            <v>#N/A</v>
          </cell>
        </row>
        <row r="22006">
          <cell r="K22006" t="str">
            <v>38915</v>
          </cell>
          <cell r="L22006" t="e">
            <v>#N/A</v>
          </cell>
        </row>
        <row r="22007">
          <cell r="K22007" t="str">
            <v>38915</v>
          </cell>
          <cell r="L22007" t="e">
            <v>#N/A</v>
          </cell>
        </row>
        <row r="22008">
          <cell r="K22008" t="str">
            <v>38915</v>
          </cell>
          <cell r="L22008" t="e">
            <v>#N/A</v>
          </cell>
        </row>
        <row r="22009">
          <cell r="K22009" t="str">
            <v>38915</v>
          </cell>
          <cell r="L22009" t="e">
            <v>#N/A</v>
          </cell>
        </row>
        <row r="22010">
          <cell r="K22010" t="str">
            <v>38915</v>
          </cell>
          <cell r="L22010" t="e">
            <v>#N/A</v>
          </cell>
        </row>
        <row r="22011">
          <cell r="K22011" t="str">
            <v>38915</v>
          </cell>
          <cell r="L22011" t="e">
            <v>#N/A</v>
          </cell>
        </row>
        <row r="22012">
          <cell r="K22012" t="str">
            <v>38915</v>
          </cell>
          <cell r="L22012" t="e">
            <v>#N/A</v>
          </cell>
        </row>
        <row r="22013">
          <cell r="K22013" t="str">
            <v>39202</v>
          </cell>
          <cell r="L22013" t="e">
            <v>#N/A</v>
          </cell>
        </row>
        <row r="22014">
          <cell r="K22014" t="str">
            <v>39202</v>
          </cell>
          <cell r="L22014" t="e">
            <v>#N/A</v>
          </cell>
        </row>
        <row r="22015">
          <cell r="K22015" t="str">
            <v>39202</v>
          </cell>
          <cell r="L22015" t="e">
            <v>#N/A</v>
          </cell>
        </row>
        <row r="22016">
          <cell r="K22016" t="str">
            <v>39202</v>
          </cell>
          <cell r="L22016" t="e">
            <v>#N/A</v>
          </cell>
        </row>
        <row r="22017">
          <cell r="K22017" t="str">
            <v>39202</v>
          </cell>
          <cell r="L22017" t="e">
            <v>#N/A</v>
          </cell>
        </row>
        <row r="22018">
          <cell r="K22018" t="str">
            <v>38915</v>
          </cell>
          <cell r="L22018" t="e">
            <v>#N/A</v>
          </cell>
        </row>
        <row r="22019">
          <cell r="K22019" t="str">
            <v>38915</v>
          </cell>
          <cell r="L22019" t="e">
            <v>#N/A</v>
          </cell>
        </row>
        <row r="22020">
          <cell r="K22020" t="str">
            <v>38915</v>
          </cell>
          <cell r="L22020" t="e">
            <v>#N/A</v>
          </cell>
        </row>
        <row r="22021">
          <cell r="K22021" t="str">
            <v>38915</v>
          </cell>
          <cell r="L22021" t="e">
            <v>#N/A</v>
          </cell>
        </row>
        <row r="22022">
          <cell r="K22022" t="str">
            <v>38915</v>
          </cell>
          <cell r="L22022" t="e">
            <v>#N/A</v>
          </cell>
        </row>
        <row r="22023">
          <cell r="K22023" t="str">
            <v>38915</v>
          </cell>
          <cell r="L22023" t="e">
            <v>#N/A</v>
          </cell>
        </row>
        <row r="22024">
          <cell r="K22024" t="str">
            <v>38915</v>
          </cell>
          <cell r="L22024" t="e">
            <v>#N/A</v>
          </cell>
        </row>
        <row r="22025">
          <cell r="K22025" t="str">
            <v>38915</v>
          </cell>
          <cell r="L22025" t="e">
            <v>#N/A</v>
          </cell>
        </row>
        <row r="22026">
          <cell r="K22026" t="str">
            <v>38915</v>
          </cell>
          <cell r="L22026" t="e">
            <v>#N/A</v>
          </cell>
        </row>
        <row r="22027">
          <cell r="K22027" t="str">
            <v>38915</v>
          </cell>
          <cell r="L22027" t="e">
            <v>#N/A</v>
          </cell>
        </row>
        <row r="22028">
          <cell r="K22028" t="str">
            <v>38915</v>
          </cell>
          <cell r="L22028" t="e">
            <v>#N/A</v>
          </cell>
        </row>
        <row r="22029">
          <cell r="K22029" t="str">
            <v>38915</v>
          </cell>
          <cell r="L22029" t="e">
            <v>#N/A</v>
          </cell>
        </row>
        <row r="22030">
          <cell r="K22030" t="str">
            <v>38915</v>
          </cell>
          <cell r="L22030" t="e">
            <v>#N/A</v>
          </cell>
        </row>
        <row r="22031">
          <cell r="K22031" t="str">
            <v>38915</v>
          </cell>
          <cell r="L22031" t="e">
            <v>#N/A</v>
          </cell>
        </row>
        <row r="22032">
          <cell r="K22032" t="str">
            <v>38915</v>
          </cell>
          <cell r="L22032" t="e">
            <v>#N/A</v>
          </cell>
        </row>
        <row r="22033">
          <cell r="K22033" t="str">
            <v>38915</v>
          </cell>
          <cell r="L22033" t="e">
            <v>#N/A</v>
          </cell>
        </row>
        <row r="22034">
          <cell r="K22034" t="str">
            <v>38915</v>
          </cell>
          <cell r="L22034" t="e">
            <v>#N/A</v>
          </cell>
        </row>
        <row r="22035">
          <cell r="K22035" t="str">
            <v>38915</v>
          </cell>
          <cell r="L22035" t="e">
            <v>#N/A</v>
          </cell>
        </row>
        <row r="22036">
          <cell r="K22036" t="str">
            <v>38915</v>
          </cell>
          <cell r="L22036" t="e">
            <v>#N/A</v>
          </cell>
        </row>
        <row r="22037">
          <cell r="K22037" t="str">
            <v>38915</v>
          </cell>
          <cell r="L22037" t="e">
            <v>#N/A</v>
          </cell>
        </row>
        <row r="22038">
          <cell r="K22038" t="str">
            <v>38915</v>
          </cell>
          <cell r="L22038" t="e">
            <v>#N/A</v>
          </cell>
        </row>
        <row r="22039">
          <cell r="K22039" t="str">
            <v>38915</v>
          </cell>
          <cell r="L22039" t="e">
            <v>#N/A</v>
          </cell>
        </row>
        <row r="22040">
          <cell r="K22040" t="str">
            <v>38915</v>
          </cell>
          <cell r="L22040" t="e">
            <v>#N/A</v>
          </cell>
        </row>
        <row r="22041">
          <cell r="K22041" t="str">
            <v>38915</v>
          </cell>
          <cell r="L22041" t="e">
            <v>#N/A</v>
          </cell>
        </row>
        <row r="22042">
          <cell r="K22042" t="str">
            <v>38915</v>
          </cell>
          <cell r="L22042" t="e">
            <v>#N/A</v>
          </cell>
        </row>
        <row r="22043">
          <cell r="K22043" t="str">
            <v>38915</v>
          </cell>
          <cell r="L22043" t="e">
            <v>#N/A</v>
          </cell>
        </row>
        <row r="22044">
          <cell r="K22044" t="str">
            <v>38915</v>
          </cell>
          <cell r="L22044" t="e">
            <v>#N/A</v>
          </cell>
        </row>
        <row r="22045">
          <cell r="K22045" t="str">
            <v>38915</v>
          </cell>
          <cell r="L22045" t="e">
            <v>#N/A</v>
          </cell>
        </row>
        <row r="22046">
          <cell r="K22046" t="str">
            <v>38915</v>
          </cell>
          <cell r="L22046" t="e">
            <v>#N/A</v>
          </cell>
        </row>
        <row r="22047">
          <cell r="K22047" t="str">
            <v>38915</v>
          </cell>
          <cell r="L22047" t="e">
            <v>#N/A</v>
          </cell>
        </row>
        <row r="22048">
          <cell r="K22048" t="str">
            <v>38915</v>
          </cell>
          <cell r="L22048" t="e">
            <v>#N/A</v>
          </cell>
        </row>
        <row r="22049">
          <cell r="K22049" t="str">
            <v>38915</v>
          </cell>
          <cell r="L22049" t="e">
            <v>#N/A</v>
          </cell>
        </row>
        <row r="22050">
          <cell r="K22050" t="str">
            <v>38915</v>
          </cell>
          <cell r="L22050" t="e">
            <v>#N/A</v>
          </cell>
        </row>
        <row r="22051">
          <cell r="K22051" t="str">
            <v>38915</v>
          </cell>
          <cell r="L22051" t="e">
            <v>#N/A</v>
          </cell>
        </row>
        <row r="22052">
          <cell r="K22052" t="str">
            <v>38915</v>
          </cell>
          <cell r="L22052" t="e">
            <v>#N/A</v>
          </cell>
        </row>
        <row r="22053">
          <cell r="K22053" t="str">
            <v>38915</v>
          </cell>
          <cell r="L22053" t="e">
            <v>#N/A</v>
          </cell>
        </row>
        <row r="22054">
          <cell r="K22054" t="str">
            <v>38915</v>
          </cell>
          <cell r="L22054" t="e">
            <v>#N/A</v>
          </cell>
        </row>
        <row r="22055">
          <cell r="K22055" t="str">
            <v>38915</v>
          </cell>
          <cell r="L22055" t="e">
            <v>#N/A</v>
          </cell>
        </row>
        <row r="22056">
          <cell r="K22056" t="str">
            <v>38915</v>
          </cell>
          <cell r="L22056" t="e">
            <v>#N/A</v>
          </cell>
        </row>
        <row r="22057">
          <cell r="K22057" t="str">
            <v>38915</v>
          </cell>
          <cell r="L22057" t="e">
            <v>#N/A</v>
          </cell>
        </row>
        <row r="22058">
          <cell r="K22058" t="str">
            <v>38915</v>
          </cell>
          <cell r="L22058" t="e">
            <v>#N/A</v>
          </cell>
        </row>
        <row r="22059">
          <cell r="K22059" t="str">
            <v>38915</v>
          </cell>
          <cell r="L22059" t="e">
            <v>#N/A</v>
          </cell>
        </row>
        <row r="22060">
          <cell r="K22060" t="str">
            <v>38915</v>
          </cell>
          <cell r="L22060" t="e">
            <v>#N/A</v>
          </cell>
        </row>
        <row r="22061">
          <cell r="K22061" t="str">
            <v>38915</v>
          </cell>
          <cell r="L22061" t="e">
            <v>#N/A</v>
          </cell>
        </row>
        <row r="22062">
          <cell r="K22062" t="str">
            <v>38915</v>
          </cell>
          <cell r="L22062" t="e">
            <v>#N/A</v>
          </cell>
        </row>
        <row r="22063">
          <cell r="K22063" t="str">
            <v>38915</v>
          </cell>
          <cell r="L22063" t="e">
            <v>#N/A</v>
          </cell>
        </row>
        <row r="22064">
          <cell r="K22064" t="str">
            <v>38915</v>
          </cell>
          <cell r="L22064" t="e">
            <v>#N/A</v>
          </cell>
        </row>
        <row r="22065">
          <cell r="K22065" t="str">
            <v>38915</v>
          </cell>
          <cell r="L22065" t="e">
            <v>#N/A</v>
          </cell>
        </row>
        <row r="22066">
          <cell r="K22066" t="str">
            <v>38915</v>
          </cell>
          <cell r="L22066" t="e">
            <v>#N/A</v>
          </cell>
        </row>
        <row r="22067">
          <cell r="K22067" t="str">
            <v>38915</v>
          </cell>
          <cell r="L22067" t="e">
            <v>#N/A</v>
          </cell>
        </row>
        <row r="22068">
          <cell r="K22068" t="str">
            <v>38915</v>
          </cell>
          <cell r="L22068" t="e">
            <v>#N/A</v>
          </cell>
        </row>
        <row r="22069">
          <cell r="K22069" t="str">
            <v>38915</v>
          </cell>
          <cell r="L22069" t="e">
            <v>#N/A</v>
          </cell>
        </row>
        <row r="22070">
          <cell r="K22070" t="str">
            <v>38915</v>
          </cell>
          <cell r="L22070" t="e">
            <v>#N/A</v>
          </cell>
        </row>
        <row r="22071">
          <cell r="K22071" t="str">
            <v>38915</v>
          </cell>
          <cell r="L22071" t="e">
            <v>#N/A</v>
          </cell>
        </row>
        <row r="22072">
          <cell r="K22072" t="str">
            <v>38915</v>
          </cell>
          <cell r="L22072" t="e">
            <v>#N/A</v>
          </cell>
        </row>
        <row r="22073">
          <cell r="K22073" t="str">
            <v>38915</v>
          </cell>
          <cell r="L22073" t="e">
            <v>#N/A</v>
          </cell>
        </row>
        <row r="22074">
          <cell r="K22074" t="str">
            <v>38915</v>
          </cell>
          <cell r="L22074" t="e">
            <v>#N/A</v>
          </cell>
        </row>
        <row r="22075">
          <cell r="K22075" t="str">
            <v>38915</v>
          </cell>
          <cell r="L22075" t="e">
            <v>#N/A</v>
          </cell>
        </row>
        <row r="22076">
          <cell r="K22076" t="str">
            <v>38915</v>
          </cell>
          <cell r="L22076" t="e">
            <v>#N/A</v>
          </cell>
        </row>
        <row r="22077">
          <cell r="K22077" t="str">
            <v>38915</v>
          </cell>
          <cell r="L22077" t="e">
            <v>#N/A</v>
          </cell>
        </row>
        <row r="22078">
          <cell r="K22078" t="str">
            <v>38915</v>
          </cell>
          <cell r="L22078" t="e">
            <v>#N/A</v>
          </cell>
        </row>
        <row r="22079">
          <cell r="K22079" t="str">
            <v>38915</v>
          </cell>
          <cell r="L22079" t="e">
            <v>#N/A</v>
          </cell>
        </row>
        <row r="22080">
          <cell r="K22080" t="str">
            <v>38915</v>
          </cell>
          <cell r="L22080" t="e">
            <v>#N/A</v>
          </cell>
        </row>
        <row r="22081">
          <cell r="K22081" t="str">
            <v>38915</v>
          </cell>
          <cell r="L22081" t="e">
            <v>#N/A</v>
          </cell>
        </row>
        <row r="22082">
          <cell r="K22082" t="str">
            <v>38915</v>
          </cell>
          <cell r="L22082" t="e">
            <v>#N/A</v>
          </cell>
        </row>
        <row r="22083">
          <cell r="K22083" t="str">
            <v>38915</v>
          </cell>
          <cell r="L22083" t="e">
            <v>#N/A</v>
          </cell>
        </row>
        <row r="22084">
          <cell r="K22084" t="str">
            <v>38915</v>
          </cell>
          <cell r="L22084" t="e">
            <v>#N/A</v>
          </cell>
        </row>
        <row r="22085">
          <cell r="K22085" t="str">
            <v>38915</v>
          </cell>
          <cell r="L22085" t="e">
            <v>#N/A</v>
          </cell>
        </row>
        <row r="22086">
          <cell r="K22086" t="str">
            <v>38915</v>
          </cell>
          <cell r="L22086" t="e">
            <v>#N/A</v>
          </cell>
        </row>
        <row r="22087">
          <cell r="K22087" t="str">
            <v>38915</v>
          </cell>
          <cell r="L22087" t="e">
            <v>#N/A</v>
          </cell>
        </row>
        <row r="22088">
          <cell r="K22088" t="str">
            <v>38915</v>
          </cell>
          <cell r="L22088" t="e">
            <v>#N/A</v>
          </cell>
        </row>
        <row r="22089">
          <cell r="K22089" t="str">
            <v>38915</v>
          </cell>
          <cell r="L22089" t="e">
            <v>#N/A</v>
          </cell>
        </row>
        <row r="22090">
          <cell r="K22090" t="str">
            <v>38915</v>
          </cell>
          <cell r="L22090" t="e">
            <v>#N/A</v>
          </cell>
        </row>
        <row r="22091">
          <cell r="K22091" t="str">
            <v>38915</v>
          </cell>
          <cell r="L22091" t="e">
            <v>#N/A</v>
          </cell>
        </row>
        <row r="22092">
          <cell r="K22092" t="str">
            <v>38915</v>
          </cell>
          <cell r="L22092" t="e">
            <v>#N/A</v>
          </cell>
        </row>
        <row r="22093">
          <cell r="K22093" t="str">
            <v>38915</v>
          </cell>
          <cell r="L22093" t="e">
            <v>#N/A</v>
          </cell>
        </row>
        <row r="22094">
          <cell r="K22094" t="str">
            <v>38915</v>
          </cell>
          <cell r="L22094" t="e">
            <v>#N/A</v>
          </cell>
        </row>
        <row r="22095">
          <cell r="K22095" t="str">
            <v>38915</v>
          </cell>
          <cell r="L22095" t="e">
            <v>#N/A</v>
          </cell>
        </row>
        <row r="22096">
          <cell r="K22096" t="str">
            <v>38915</v>
          </cell>
          <cell r="L22096" t="e">
            <v>#N/A</v>
          </cell>
        </row>
        <row r="22097">
          <cell r="K22097" t="str">
            <v>38915</v>
          </cell>
          <cell r="L22097" t="e">
            <v>#N/A</v>
          </cell>
        </row>
        <row r="22098">
          <cell r="K22098" t="str">
            <v>38915</v>
          </cell>
          <cell r="L22098" t="e">
            <v>#N/A</v>
          </cell>
        </row>
        <row r="22099">
          <cell r="K22099" t="str">
            <v>38915</v>
          </cell>
          <cell r="L22099" t="e">
            <v>#N/A</v>
          </cell>
        </row>
        <row r="22100">
          <cell r="K22100" t="str">
            <v>38915</v>
          </cell>
          <cell r="L22100" t="e">
            <v>#N/A</v>
          </cell>
        </row>
        <row r="22101">
          <cell r="K22101" t="str">
            <v>38915</v>
          </cell>
          <cell r="L22101" t="e">
            <v>#N/A</v>
          </cell>
        </row>
        <row r="22102">
          <cell r="K22102" t="str">
            <v>38915</v>
          </cell>
          <cell r="L22102" t="e">
            <v>#N/A</v>
          </cell>
        </row>
        <row r="22103">
          <cell r="K22103" t="str">
            <v>38915</v>
          </cell>
          <cell r="L22103" t="e">
            <v>#N/A</v>
          </cell>
        </row>
        <row r="22104">
          <cell r="K22104" t="str">
            <v>37203</v>
          </cell>
          <cell r="L22104" t="e">
            <v>#N/A</v>
          </cell>
        </row>
        <row r="22105">
          <cell r="K22105" t="str">
            <v>37203</v>
          </cell>
          <cell r="L22105" t="e">
            <v>#N/A</v>
          </cell>
        </row>
        <row r="22106">
          <cell r="K22106" t="str">
            <v>37203</v>
          </cell>
          <cell r="L22106" t="e">
            <v>#N/A</v>
          </cell>
        </row>
        <row r="22107">
          <cell r="K22107" t="str">
            <v>37203</v>
          </cell>
          <cell r="L22107" t="e">
            <v>#N/A</v>
          </cell>
        </row>
        <row r="22108">
          <cell r="K22108" t="str">
            <v>37203</v>
          </cell>
          <cell r="L22108" t="e">
            <v>#N/A</v>
          </cell>
        </row>
        <row r="22109">
          <cell r="K22109" t="str">
            <v>37203</v>
          </cell>
          <cell r="L22109" t="e">
            <v>#N/A</v>
          </cell>
        </row>
        <row r="22110">
          <cell r="K22110" t="str">
            <v>37203</v>
          </cell>
          <cell r="L22110" t="e">
            <v>#N/A</v>
          </cell>
        </row>
        <row r="22111">
          <cell r="K22111" t="str">
            <v>37203</v>
          </cell>
          <cell r="L22111" t="e">
            <v>#N/A</v>
          </cell>
        </row>
        <row r="22112">
          <cell r="K22112" t="str">
            <v>37203</v>
          </cell>
          <cell r="L22112" t="e">
            <v>#N/A</v>
          </cell>
        </row>
        <row r="22113">
          <cell r="K22113" t="str">
            <v>37203</v>
          </cell>
          <cell r="L22113" t="e">
            <v>#N/A</v>
          </cell>
        </row>
        <row r="22114">
          <cell r="K22114" t="str">
            <v>37203</v>
          </cell>
          <cell r="L22114" t="e">
            <v>#N/A</v>
          </cell>
        </row>
        <row r="22115">
          <cell r="K22115" t="str">
            <v>37203</v>
          </cell>
          <cell r="L22115" t="e">
            <v>#N/A</v>
          </cell>
        </row>
        <row r="22116">
          <cell r="K22116" t="str">
            <v>37203</v>
          </cell>
          <cell r="L22116" t="e">
            <v>#N/A</v>
          </cell>
        </row>
        <row r="22117">
          <cell r="K22117" t="str">
            <v>37203</v>
          </cell>
          <cell r="L22117" t="e">
            <v>#N/A</v>
          </cell>
        </row>
        <row r="22118">
          <cell r="K22118" t="str">
            <v>33601</v>
          </cell>
          <cell r="L22118" t="e">
            <v>#N/A</v>
          </cell>
        </row>
        <row r="22119">
          <cell r="L22119" t="e">
            <v>#N/A</v>
          </cell>
        </row>
        <row r="22120">
          <cell r="L22120" t="e">
            <v>#N/A</v>
          </cell>
        </row>
        <row r="22121">
          <cell r="L22121" t="e">
            <v>#N/A</v>
          </cell>
        </row>
        <row r="22122">
          <cell r="L22122" t="e">
            <v>#N/A</v>
          </cell>
        </row>
        <row r="22123">
          <cell r="L22123" t="e">
            <v>#N/A</v>
          </cell>
        </row>
        <row r="22124">
          <cell r="L22124" t="e">
            <v>#N/A</v>
          </cell>
        </row>
        <row r="22125">
          <cell r="L22125" t="e">
            <v>#N/A</v>
          </cell>
        </row>
        <row r="22126">
          <cell r="L22126" t="e">
            <v>#N/A</v>
          </cell>
        </row>
        <row r="22127">
          <cell r="L22127" t="e">
            <v>#N/A</v>
          </cell>
        </row>
        <row r="22128">
          <cell r="L22128" t="e">
            <v>#N/A</v>
          </cell>
        </row>
        <row r="22129">
          <cell r="L22129" t="e">
            <v>#N/A</v>
          </cell>
        </row>
        <row r="22130">
          <cell r="K22130" t="str">
            <v>33600</v>
          </cell>
          <cell r="L22130" t="e">
            <v>#N/A</v>
          </cell>
        </row>
        <row r="22131">
          <cell r="K22131" t="str">
            <v>33602</v>
          </cell>
          <cell r="L22131" t="e">
            <v>#N/A</v>
          </cell>
        </row>
        <row r="22132">
          <cell r="K22132" t="str">
            <v>33602</v>
          </cell>
          <cell r="L22132" t="e">
            <v>#N/A</v>
          </cell>
        </row>
        <row r="22133">
          <cell r="K22133" t="str">
            <v>33602</v>
          </cell>
          <cell r="L22133" t="e">
            <v>#N/A</v>
          </cell>
        </row>
        <row r="22134">
          <cell r="K22134" t="str">
            <v>33602</v>
          </cell>
          <cell r="L22134" t="e">
            <v>#N/A</v>
          </cell>
        </row>
        <row r="22135">
          <cell r="K22135" t="str">
            <v>33602</v>
          </cell>
          <cell r="L22135" t="e">
            <v>#N/A</v>
          </cell>
        </row>
        <row r="22136">
          <cell r="K22136" t="str">
            <v>33601</v>
          </cell>
          <cell r="L22136" t="e">
            <v>#N/A</v>
          </cell>
        </row>
        <row r="22137">
          <cell r="K22137" t="str">
            <v>33601</v>
          </cell>
          <cell r="L22137" t="e">
            <v>#N/A</v>
          </cell>
        </row>
        <row r="22138">
          <cell r="K22138" t="str">
            <v>33600</v>
          </cell>
          <cell r="L22138" t="e">
            <v>#N/A</v>
          </cell>
        </row>
        <row r="22139">
          <cell r="K22139" t="str">
            <v>33600</v>
          </cell>
          <cell r="L22139" t="e">
            <v>#N/A</v>
          </cell>
        </row>
        <row r="22140">
          <cell r="K22140" t="str">
            <v>33600</v>
          </cell>
          <cell r="L22140" t="e">
            <v>#N/A</v>
          </cell>
        </row>
        <row r="22141">
          <cell r="K22141" t="str">
            <v>40124</v>
          </cell>
          <cell r="L22141" t="e">
            <v>#N/A</v>
          </cell>
        </row>
        <row r="22142">
          <cell r="K22142" t="str">
            <v>40124</v>
          </cell>
          <cell r="L22142" t="e">
            <v>#N/A</v>
          </cell>
        </row>
        <row r="22143">
          <cell r="K22143" t="str">
            <v>40124</v>
          </cell>
          <cell r="L22143" t="e">
            <v>#N/A</v>
          </cell>
        </row>
        <row r="22144">
          <cell r="K22144" t="str">
            <v>40124</v>
          </cell>
          <cell r="L22144" t="e">
            <v>#N/A</v>
          </cell>
        </row>
        <row r="22145">
          <cell r="K22145" t="str">
            <v>40124</v>
          </cell>
          <cell r="L22145" t="e">
            <v>#N/A</v>
          </cell>
        </row>
        <row r="22146">
          <cell r="K22146" t="str">
            <v>40124</v>
          </cell>
          <cell r="L22146" t="e">
            <v>#N/A</v>
          </cell>
        </row>
        <row r="22147">
          <cell r="K22147" t="str">
            <v>40124</v>
          </cell>
          <cell r="L22147" t="e">
            <v>#N/A</v>
          </cell>
        </row>
        <row r="22148">
          <cell r="K22148" t="str">
            <v>40124</v>
          </cell>
          <cell r="L22148" t="e">
            <v>#N/A</v>
          </cell>
        </row>
        <row r="22149">
          <cell r="K22149" t="str">
            <v>40124</v>
          </cell>
          <cell r="L22149" t="e">
            <v>#N/A</v>
          </cell>
        </row>
        <row r="22150">
          <cell r="K22150" t="str">
            <v>40124</v>
          </cell>
          <cell r="L22150" t="e">
            <v>#N/A</v>
          </cell>
        </row>
        <row r="22151">
          <cell r="K22151" t="str">
            <v>40124</v>
          </cell>
          <cell r="L22151" t="e">
            <v>#N/A</v>
          </cell>
        </row>
        <row r="22152">
          <cell r="K22152" t="str">
            <v>40124</v>
          </cell>
          <cell r="L22152" t="e">
            <v>#N/A</v>
          </cell>
        </row>
        <row r="22153">
          <cell r="K22153" t="str">
            <v>40124</v>
          </cell>
          <cell r="L22153" t="e">
            <v>#N/A</v>
          </cell>
        </row>
        <row r="22154">
          <cell r="K22154" t="str">
            <v>40124</v>
          </cell>
          <cell r="L22154" t="e">
            <v>#N/A</v>
          </cell>
        </row>
        <row r="22155">
          <cell r="K22155" t="str">
            <v>40124</v>
          </cell>
          <cell r="L22155" t="e">
            <v>#N/A</v>
          </cell>
        </row>
        <row r="22156">
          <cell r="K22156" t="str">
            <v>40124</v>
          </cell>
          <cell r="L22156" t="e">
            <v>#N/A</v>
          </cell>
        </row>
        <row r="22157">
          <cell r="K22157" t="str">
            <v>40124</v>
          </cell>
          <cell r="L22157" t="e">
            <v>#N/A</v>
          </cell>
        </row>
        <row r="22158">
          <cell r="K22158" t="str">
            <v>40114</v>
          </cell>
          <cell r="L22158" t="e">
            <v>#N/A</v>
          </cell>
        </row>
        <row r="22159">
          <cell r="K22159" t="str">
            <v>40114</v>
          </cell>
          <cell r="L22159" t="str">
            <v>VACUNACION CONTRA TUBERCULOSIS [BCG]</v>
          </cell>
        </row>
        <row r="22160">
          <cell r="K22160" t="str">
            <v>40114</v>
          </cell>
          <cell r="L22160" t="str">
            <v>VACUNACION CONTRA TUBERCULOSIS [BCG]</v>
          </cell>
        </row>
        <row r="22161">
          <cell r="K22161" t="str">
            <v>40114</v>
          </cell>
          <cell r="L22161" t="e">
            <v>#N/A</v>
          </cell>
        </row>
        <row r="22162">
          <cell r="K22162" t="str">
            <v>40114</v>
          </cell>
          <cell r="L22162" t="e">
            <v>#N/A</v>
          </cell>
        </row>
        <row r="22163">
          <cell r="K22163" t="str">
            <v>40114</v>
          </cell>
          <cell r="L22163" t="e">
            <v>#N/A</v>
          </cell>
        </row>
        <row r="22164">
          <cell r="K22164" t="str">
            <v>40114</v>
          </cell>
          <cell r="L22164" t="e">
            <v>#N/A</v>
          </cell>
        </row>
        <row r="22165">
          <cell r="K22165" t="str">
            <v>40114</v>
          </cell>
          <cell r="L22165" t="str">
            <v>VACUNACION CONTRA NEUMOCOCO º</v>
          </cell>
        </row>
        <row r="22166">
          <cell r="K22166" t="str">
            <v>40114</v>
          </cell>
          <cell r="L22166" t="e">
            <v>#N/A</v>
          </cell>
        </row>
        <row r="22167">
          <cell r="K22167" t="str">
            <v>40114</v>
          </cell>
          <cell r="L22167" t="e">
            <v>#N/A</v>
          </cell>
        </row>
        <row r="22168">
          <cell r="K22168" t="str">
            <v>40114</v>
          </cell>
          <cell r="L22168" t="e">
            <v>#N/A</v>
          </cell>
        </row>
        <row r="22169">
          <cell r="K22169" t="str">
            <v>40114</v>
          </cell>
          <cell r="L22169" t="e">
            <v>#N/A</v>
          </cell>
        </row>
        <row r="22170">
          <cell r="K22170" t="str">
            <v>40114</v>
          </cell>
          <cell r="L22170" t="str">
            <v>VACUNACION COMBINADA CONTRA TETANOS Y DIFTERIA [TD]</v>
          </cell>
        </row>
        <row r="22171">
          <cell r="K22171" t="str">
            <v>40114</v>
          </cell>
          <cell r="L22171" t="str">
            <v>VACUNACION COMBINADA CONTRA TETANOS Y DIFTERIA [TD]</v>
          </cell>
        </row>
        <row r="22172">
          <cell r="K22172" t="str">
            <v>40114</v>
          </cell>
          <cell r="L22172" t="e">
            <v>#N/A</v>
          </cell>
        </row>
        <row r="22173">
          <cell r="K22173" t="str">
            <v>40114</v>
          </cell>
          <cell r="L22173" t="str">
            <v>VACUNACION COMBINADA CONTRA DIFTERIA,TETANOS Y TOS FERINA [DPT]</v>
          </cell>
        </row>
        <row r="22174">
          <cell r="K22174" t="str">
            <v>40114</v>
          </cell>
          <cell r="L22174" t="str">
            <v>VACUNACION COMBINADA CONTRA DIFTERIA,TETANOS Y TOS FERINA [DPT]</v>
          </cell>
        </row>
        <row r="22175">
          <cell r="K22175" t="str">
            <v>40114</v>
          </cell>
          <cell r="L22175" t="str">
            <v>VACUNACION COMBINADA CONTRA DIFTERIA,TETANOS Y TOS FERINA [DPT]</v>
          </cell>
        </row>
        <row r="22176">
          <cell r="K22176" t="str">
            <v>40114</v>
          </cell>
          <cell r="L22176" t="e">
            <v>#N/A</v>
          </cell>
        </row>
        <row r="22177">
          <cell r="K22177" t="str">
            <v>40114</v>
          </cell>
          <cell r="L22177" t="e">
            <v>#N/A</v>
          </cell>
        </row>
        <row r="22178">
          <cell r="K22178" t="str">
            <v>40114</v>
          </cell>
          <cell r="L22178" t="e">
            <v>#N/A</v>
          </cell>
        </row>
        <row r="22179">
          <cell r="K22179" t="str">
            <v>40114</v>
          </cell>
          <cell r="L22179" t="str">
            <v>VACUNACION COMBINADA CONTRA HAEMOPHILUS INFLUENZA TIPO B. DIFTERIA. TETANOS. TOS FERINA Y HEPATITIS B (PENTAVALENTE) +</v>
          </cell>
        </row>
        <row r="22180">
          <cell r="K22180" t="str">
            <v>40114</v>
          </cell>
          <cell r="L22180" t="e">
            <v>#N/A</v>
          </cell>
        </row>
        <row r="22181">
          <cell r="K22181" t="str">
            <v>40114</v>
          </cell>
          <cell r="L22181" t="str">
            <v>VACUNACION CONTRA POLIOMIELITIS (VOP O IVP)</v>
          </cell>
        </row>
        <row r="22182">
          <cell r="K22182" t="str">
            <v>40114</v>
          </cell>
          <cell r="L22182" t="str">
            <v>VACUNACION CONTRA POLIOMIELITIS (VOP O IVP)</v>
          </cell>
        </row>
        <row r="22183">
          <cell r="K22183" t="str">
            <v>40114</v>
          </cell>
          <cell r="L22183" t="str">
            <v>VACUNACION CONTRA HEPATITIS A</v>
          </cell>
        </row>
        <row r="22184">
          <cell r="K22184" t="str">
            <v>40114</v>
          </cell>
          <cell r="L22184" t="str">
            <v>VACUNACION CONTRA HEPATITIS B</v>
          </cell>
        </row>
        <row r="22185">
          <cell r="K22185" t="str">
            <v>40114</v>
          </cell>
          <cell r="L22185" t="str">
            <v>VACUNACION CONTRA HEPATITIS B</v>
          </cell>
        </row>
        <row r="22186">
          <cell r="K22186" t="str">
            <v>40114</v>
          </cell>
          <cell r="L22186" t="str">
            <v>VACUNACION CONTRA HEPATITIS B</v>
          </cell>
        </row>
        <row r="22187">
          <cell r="K22187" t="str">
            <v>40114</v>
          </cell>
          <cell r="L22187" t="e">
            <v>#N/A</v>
          </cell>
        </row>
        <row r="22188">
          <cell r="K22188" t="str">
            <v>40114</v>
          </cell>
          <cell r="L22188" t="e">
            <v>#N/A</v>
          </cell>
        </row>
        <row r="22189">
          <cell r="K22189" t="str">
            <v>40114</v>
          </cell>
          <cell r="L22189" t="e">
            <v>#N/A</v>
          </cell>
        </row>
        <row r="22190">
          <cell r="K22190" t="str">
            <v>40114</v>
          </cell>
          <cell r="L22190" t="e">
            <v>#N/A</v>
          </cell>
        </row>
        <row r="22191">
          <cell r="K22191" t="str">
            <v>40114</v>
          </cell>
          <cell r="L22191" t="e">
            <v>#N/A</v>
          </cell>
        </row>
        <row r="22192">
          <cell r="K22192" t="str">
            <v>40114</v>
          </cell>
          <cell r="L22192" t="e">
            <v>#N/A</v>
          </cell>
        </row>
        <row r="22193">
          <cell r="K22193" t="str">
            <v>40114</v>
          </cell>
          <cell r="L22193" t="e">
            <v>#N/A</v>
          </cell>
        </row>
        <row r="22194">
          <cell r="K22194" t="str">
            <v>40114</v>
          </cell>
          <cell r="L22194" t="str">
            <v>VACUNACION CONTRA VARICELA +</v>
          </cell>
        </row>
        <row r="22195">
          <cell r="K22195" t="str">
            <v>40114</v>
          </cell>
          <cell r="L22195" t="str">
            <v>VACUNACION CONTRA INFLUENZA +</v>
          </cell>
        </row>
        <row r="22196">
          <cell r="K22196" t="str">
            <v>40114</v>
          </cell>
          <cell r="L22196" t="str">
            <v>VACUNACION CONTRA INFLUENZA +</v>
          </cell>
        </row>
        <row r="22197">
          <cell r="K22197" t="str">
            <v>40114</v>
          </cell>
          <cell r="L22197" t="str">
            <v>VACUNACION CONTRA INFLUENZA +</v>
          </cell>
        </row>
        <row r="22198">
          <cell r="K22198" t="str">
            <v>40114</v>
          </cell>
          <cell r="L22198" t="str">
            <v>VACUNACION CONTRA ROTAVIRUS</v>
          </cell>
        </row>
        <row r="22199">
          <cell r="K22199" t="str">
            <v>40114</v>
          </cell>
          <cell r="L22199" t="str">
            <v>VACUNACION CONTRA ROTAVIRUS</v>
          </cell>
        </row>
        <row r="22200">
          <cell r="K22200" t="str">
            <v>40114</v>
          </cell>
          <cell r="L22200" t="str">
            <v>VACUNACION CONTRA VIRUS PAPILOMA HUMANO [VPH]</v>
          </cell>
        </row>
        <row r="22201">
          <cell r="K22201" t="str">
            <v>40114</v>
          </cell>
          <cell r="L22201" t="e">
            <v>#N/A</v>
          </cell>
        </row>
        <row r="22202">
          <cell r="K22202" t="str">
            <v>40114</v>
          </cell>
          <cell r="L22202" t="e">
            <v>#N/A</v>
          </cell>
        </row>
        <row r="22203">
          <cell r="K22203" t="str">
            <v>40114</v>
          </cell>
          <cell r="L22203" t="str">
            <v>VACUNACION COMBINADA CONTRA SARAMPION, PAROTIDITIS Y RUBEOLA [SRP] (TRIPLE VIRAL)</v>
          </cell>
        </row>
        <row r="22204">
          <cell r="K22204" t="str">
            <v>40114</v>
          </cell>
          <cell r="L22204" t="str">
            <v>VACUNACION COMBINADA CONTRA SARAMPION, PAROTIDITIS Y RUBEOLA [SRP] (TRIPLE VIRAL)</v>
          </cell>
        </row>
        <row r="22205">
          <cell r="K22205" t="str">
            <v>40114</v>
          </cell>
          <cell r="L22205" t="e">
            <v>#N/A</v>
          </cell>
        </row>
        <row r="22206">
          <cell r="K22206" t="str">
            <v>40114</v>
          </cell>
          <cell r="L22206" t="e">
            <v>#N/A</v>
          </cell>
        </row>
        <row r="22207">
          <cell r="K22207" t="str">
            <v>40114</v>
          </cell>
          <cell r="L22207" t="e">
            <v>#N/A</v>
          </cell>
        </row>
        <row r="22208">
          <cell r="K22208" t="str">
            <v>40114</v>
          </cell>
          <cell r="L22208" t="e">
            <v>#N/A</v>
          </cell>
        </row>
        <row r="22209">
          <cell r="K22209" t="str">
            <v>40114</v>
          </cell>
          <cell r="L22209" t="e">
            <v>#N/A</v>
          </cell>
        </row>
        <row r="22210">
          <cell r="K22210" t="str">
            <v>40114</v>
          </cell>
          <cell r="L22210" t="e">
            <v>#N/A</v>
          </cell>
        </row>
        <row r="22211">
          <cell r="K22211" t="str">
            <v>40114</v>
          </cell>
          <cell r="L22211" t="e">
            <v>#N/A</v>
          </cell>
        </row>
        <row r="22212">
          <cell r="L22212" t="e">
            <v>#N/A</v>
          </cell>
        </row>
        <row r="22213">
          <cell r="L22213" t="e">
            <v>#N/A</v>
          </cell>
        </row>
        <row r="22214">
          <cell r="L22214" t="e">
            <v>#N/A</v>
          </cell>
        </row>
        <row r="22215">
          <cell r="K22215" t="str">
            <v>25137</v>
          </cell>
          <cell r="L22215" t="e">
            <v>#N/A</v>
          </cell>
        </row>
        <row r="22216">
          <cell r="K22216" t="str">
            <v>25137</v>
          </cell>
          <cell r="L22216" t="e">
            <v>#N/A</v>
          </cell>
        </row>
        <row r="22217">
          <cell r="K22217" t="str">
            <v>25137</v>
          </cell>
          <cell r="L22217" t="e">
            <v>#N/A</v>
          </cell>
        </row>
        <row r="22218">
          <cell r="K22218" t="str">
            <v>25137</v>
          </cell>
          <cell r="L22218" t="e">
            <v>#N/A</v>
          </cell>
        </row>
        <row r="22219">
          <cell r="K22219" t="str">
            <v>25137</v>
          </cell>
          <cell r="L22219" t="e">
            <v>#N/A</v>
          </cell>
        </row>
        <row r="22220">
          <cell r="K22220" t="str">
            <v>25137</v>
          </cell>
          <cell r="L22220" t="e">
            <v>#N/A</v>
          </cell>
        </row>
        <row r="22221">
          <cell r="K22221" t="str">
            <v>25137</v>
          </cell>
          <cell r="L22221" t="e">
            <v>#N/A</v>
          </cell>
        </row>
        <row r="22222">
          <cell r="K22222" t="str">
            <v>25137</v>
          </cell>
          <cell r="L22222" t="e">
            <v>#N/A</v>
          </cell>
        </row>
        <row r="22223">
          <cell r="K22223" t="str">
            <v>25137</v>
          </cell>
          <cell r="L22223" t="e">
            <v>#N/A</v>
          </cell>
        </row>
        <row r="22224">
          <cell r="K22224" t="str">
            <v>25137</v>
          </cell>
          <cell r="L22224" t="e">
            <v>#N/A</v>
          </cell>
        </row>
        <row r="22225">
          <cell r="K22225" t="str">
            <v>25137</v>
          </cell>
          <cell r="L22225" t="e">
            <v>#N/A</v>
          </cell>
        </row>
        <row r="22226">
          <cell r="K22226" t="str">
            <v>25137</v>
          </cell>
          <cell r="L22226" t="e">
            <v>#N/A</v>
          </cell>
        </row>
        <row r="22227">
          <cell r="K22227" t="str">
            <v>25137</v>
          </cell>
          <cell r="L22227" t="e">
            <v>#N/A</v>
          </cell>
        </row>
        <row r="22228">
          <cell r="K22228" t="str">
            <v>25137</v>
          </cell>
          <cell r="L22228" t="e">
            <v>#N/A</v>
          </cell>
        </row>
        <row r="22229">
          <cell r="K22229" t="str">
            <v>25137</v>
          </cell>
          <cell r="L22229" t="e">
            <v>#N/A</v>
          </cell>
        </row>
        <row r="22230">
          <cell r="K22230" t="str">
            <v>25137</v>
          </cell>
          <cell r="L22230" t="e">
            <v>#N/A</v>
          </cell>
        </row>
        <row r="22231">
          <cell r="K22231" t="str">
            <v>25137</v>
          </cell>
          <cell r="L22231" t="e">
            <v>#N/A</v>
          </cell>
        </row>
        <row r="22232">
          <cell r="K22232" t="str">
            <v>25137</v>
          </cell>
          <cell r="L22232" t="e">
            <v>#N/A</v>
          </cell>
        </row>
        <row r="22233">
          <cell r="K22233" t="str">
            <v>25137</v>
          </cell>
          <cell r="L22233" t="e">
            <v>#N/A</v>
          </cell>
        </row>
        <row r="22234">
          <cell r="K22234" t="str">
            <v>25137</v>
          </cell>
          <cell r="L22234" t="e">
            <v>#N/A</v>
          </cell>
        </row>
        <row r="22235">
          <cell r="K22235" t="str">
            <v>25137</v>
          </cell>
          <cell r="L22235" t="e">
            <v>#N/A</v>
          </cell>
        </row>
        <row r="22236">
          <cell r="K22236" t="str">
            <v>25137</v>
          </cell>
          <cell r="L22236" t="e">
            <v>#N/A</v>
          </cell>
        </row>
        <row r="22237">
          <cell r="K22237" t="str">
            <v>25137</v>
          </cell>
          <cell r="L22237" t="e">
            <v>#N/A</v>
          </cell>
        </row>
        <row r="22238">
          <cell r="K22238" t="str">
            <v>25137</v>
          </cell>
          <cell r="L22238" t="e">
            <v>#N/A</v>
          </cell>
        </row>
        <row r="22239">
          <cell r="K22239" t="str">
            <v>25137</v>
          </cell>
          <cell r="L22239" t="e">
            <v>#N/A</v>
          </cell>
        </row>
        <row r="22240">
          <cell r="K22240" t="str">
            <v>25137</v>
          </cell>
          <cell r="L22240" t="e">
            <v>#N/A</v>
          </cell>
        </row>
        <row r="22241">
          <cell r="K22241" t="str">
            <v>25137</v>
          </cell>
          <cell r="L22241" t="e">
            <v>#N/A</v>
          </cell>
        </row>
        <row r="22242">
          <cell r="K22242" t="str">
            <v>25137</v>
          </cell>
          <cell r="L22242" t="e">
            <v>#N/A</v>
          </cell>
        </row>
        <row r="22243">
          <cell r="K22243" t="str">
            <v>25137</v>
          </cell>
          <cell r="L22243" t="e">
            <v>#N/A</v>
          </cell>
        </row>
        <row r="22244">
          <cell r="K22244" t="str">
            <v>25137</v>
          </cell>
          <cell r="L22244" t="e">
            <v>#N/A</v>
          </cell>
        </row>
        <row r="22245">
          <cell r="K22245" t="str">
            <v>25137</v>
          </cell>
          <cell r="L22245" t="e">
            <v>#N/A</v>
          </cell>
        </row>
        <row r="22246">
          <cell r="K22246" t="str">
            <v>25137</v>
          </cell>
          <cell r="L22246" t="e">
            <v>#N/A</v>
          </cell>
        </row>
        <row r="22247">
          <cell r="K22247" t="str">
            <v>25137</v>
          </cell>
          <cell r="L22247" t="e">
            <v>#N/A</v>
          </cell>
        </row>
        <row r="22248">
          <cell r="K22248" t="str">
            <v>25137</v>
          </cell>
          <cell r="L22248" t="e">
            <v>#N/A</v>
          </cell>
        </row>
        <row r="22249">
          <cell r="K22249" t="str">
            <v>25137</v>
          </cell>
          <cell r="L22249" t="e">
            <v>#N/A</v>
          </cell>
        </row>
        <row r="22250">
          <cell r="K22250" t="str">
            <v>25137</v>
          </cell>
          <cell r="L22250" t="e">
            <v>#N/A</v>
          </cell>
        </row>
        <row r="22251">
          <cell r="K22251" t="str">
            <v>25137</v>
          </cell>
          <cell r="L22251" t="e">
            <v>#N/A</v>
          </cell>
        </row>
        <row r="22252">
          <cell r="K22252" t="str">
            <v>25137</v>
          </cell>
          <cell r="L22252" t="e">
            <v>#N/A</v>
          </cell>
        </row>
        <row r="22253">
          <cell r="K22253" t="str">
            <v>25137</v>
          </cell>
          <cell r="L22253" t="e">
            <v>#N/A</v>
          </cell>
        </row>
        <row r="22254">
          <cell r="K22254" t="str">
            <v>25137</v>
          </cell>
          <cell r="L22254" t="e">
            <v>#N/A</v>
          </cell>
        </row>
        <row r="22255">
          <cell r="K22255" t="str">
            <v>25137</v>
          </cell>
          <cell r="L22255" t="e">
            <v>#N/A</v>
          </cell>
        </row>
        <row r="22256">
          <cell r="K22256" t="str">
            <v>25137</v>
          </cell>
          <cell r="L22256" t="e">
            <v>#N/A</v>
          </cell>
        </row>
        <row r="22257">
          <cell r="K22257" t="str">
            <v>25137</v>
          </cell>
          <cell r="L22257" t="e">
            <v>#N/A</v>
          </cell>
        </row>
        <row r="22258">
          <cell r="K22258" t="str">
            <v>25137</v>
          </cell>
          <cell r="L22258" t="e">
            <v>#N/A</v>
          </cell>
        </row>
        <row r="22259">
          <cell r="K22259" t="str">
            <v>25137</v>
          </cell>
          <cell r="L22259" t="e">
            <v>#N/A</v>
          </cell>
        </row>
        <row r="22260">
          <cell r="K22260" t="str">
            <v>25137</v>
          </cell>
          <cell r="L22260" t="e">
            <v>#N/A</v>
          </cell>
        </row>
        <row r="22261">
          <cell r="K22261" t="str">
            <v>25137</v>
          </cell>
          <cell r="L22261" t="e">
            <v>#N/A</v>
          </cell>
        </row>
        <row r="22262">
          <cell r="K22262" t="str">
            <v>25137</v>
          </cell>
          <cell r="L22262" t="e">
            <v>#N/A</v>
          </cell>
        </row>
        <row r="22263">
          <cell r="K22263" t="str">
            <v>25137</v>
          </cell>
          <cell r="L22263" t="e">
            <v>#N/A</v>
          </cell>
        </row>
        <row r="22264">
          <cell r="K22264" t="str">
            <v>25137</v>
          </cell>
          <cell r="L22264" t="e">
            <v>#N/A</v>
          </cell>
        </row>
        <row r="22265">
          <cell r="K22265" t="str">
            <v>25137</v>
          </cell>
          <cell r="L22265" t="e">
            <v>#N/A</v>
          </cell>
        </row>
        <row r="22266">
          <cell r="K22266" t="str">
            <v>25137</v>
          </cell>
          <cell r="L22266" t="e">
            <v>#N/A</v>
          </cell>
        </row>
        <row r="22267">
          <cell r="K22267" t="str">
            <v>25137</v>
          </cell>
          <cell r="L22267" t="e">
            <v>#N/A</v>
          </cell>
        </row>
        <row r="22268">
          <cell r="K22268" t="str">
            <v>25137</v>
          </cell>
          <cell r="L22268" t="e">
            <v>#N/A</v>
          </cell>
        </row>
        <row r="22269">
          <cell r="K22269" t="str">
            <v>25137</v>
          </cell>
          <cell r="L22269" t="e">
            <v>#N/A</v>
          </cell>
        </row>
        <row r="22270">
          <cell r="K22270" t="str">
            <v>25137</v>
          </cell>
          <cell r="L22270" t="e">
            <v>#N/A</v>
          </cell>
        </row>
        <row r="22271">
          <cell r="K22271" t="str">
            <v>25137</v>
          </cell>
          <cell r="L22271" t="e">
            <v>#N/A</v>
          </cell>
        </row>
        <row r="22272">
          <cell r="K22272" t="str">
            <v>25137</v>
          </cell>
          <cell r="L22272" t="e">
            <v>#N/A</v>
          </cell>
        </row>
        <row r="22273">
          <cell r="K22273" t="str">
            <v>25137</v>
          </cell>
          <cell r="L22273" t="e">
            <v>#N/A</v>
          </cell>
        </row>
        <row r="22274">
          <cell r="K22274" t="str">
            <v>25137</v>
          </cell>
          <cell r="L22274" t="e">
            <v>#N/A</v>
          </cell>
        </row>
        <row r="22275">
          <cell r="K22275" t="str">
            <v>25137</v>
          </cell>
          <cell r="L22275" t="e">
            <v>#N/A</v>
          </cell>
        </row>
        <row r="22276">
          <cell r="K22276" t="str">
            <v>25137</v>
          </cell>
          <cell r="L22276" t="e">
            <v>#N/A</v>
          </cell>
        </row>
        <row r="22277">
          <cell r="K22277" t="str">
            <v>25137</v>
          </cell>
          <cell r="L22277" t="e">
            <v>#N/A</v>
          </cell>
        </row>
        <row r="22278">
          <cell r="K22278" t="str">
            <v>25137</v>
          </cell>
          <cell r="L22278" t="e">
            <v>#N/A</v>
          </cell>
        </row>
        <row r="22279">
          <cell r="K22279" t="str">
            <v>25137</v>
          </cell>
          <cell r="L22279" t="e">
            <v>#N/A</v>
          </cell>
        </row>
        <row r="22280">
          <cell r="K22280" t="str">
            <v>25137</v>
          </cell>
          <cell r="L22280" t="e">
            <v>#N/A</v>
          </cell>
        </row>
        <row r="22281">
          <cell r="K22281" t="str">
            <v>25137</v>
          </cell>
          <cell r="L22281" t="e">
            <v>#N/A</v>
          </cell>
        </row>
        <row r="22282">
          <cell r="K22282" t="str">
            <v>25137</v>
          </cell>
          <cell r="L22282" t="e">
            <v>#N/A</v>
          </cell>
        </row>
        <row r="22283">
          <cell r="K22283" t="str">
            <v>25137</v>
          </cell>
          <cell r="L22283" t="e">
            <v>#N/A</v>
          </cell>
        </row>
        <row r="22284">
          <cell r="K22284" t="str">
            <v>25137</v>
          </cell>
          <cell r="L22284" t="e">
            <v>#N/A</v>
          </cell>
        </row>
        <row r="22285">
          <cell r="K22285" t="str">
            <v>25137</v>
          </cell>
          <cell r="L22285" t="e">
            <v>#N/A</v>
          </cell>
        </row>
        <row r="22286">
          <cell r="K22286" t="str">
            <v>25137</v>
          </cell>
          <cell r="L22286" t="e">
            <v>#N/A</v>
          </cell>
        </row>
        <row r="22287">
          <cell r="K22287" t="str">
            <v>25137</v>
          </cell>
          <cell r="L22287" t="e">
            <v>#N/A</v>
          </cell>
        </row>
        <row r="22288">
          <cell r="K22288" t="str">
            <v>25137</v>
          </cell>
          <cell r="L22288" t="e">
            <v>#N/A</v>
          </cell>
        </row>
        <row r="22289">
          <cell r="K22289" t="str">
            <v>25137</v>
          </cell>
          <cell r="L22289" t="e">
            <v>#N/A</v>
          </cell>
        </row>
        <row r="22290">
          <cell r="K22290" t="str">
            <v>25137</v>
          </cell>
          <cell r="L22290" t="e">
            <v>#N/A</v>
          </cell>
        </row>
        <row r="22291">
          <cell r="K22291" t="str">
            <v>25137</v>
          </cell>
          <cell r="L22291" t="e">
            <v>#N/A</v>
          </cell>
        </row>
        <row r="22292">
          <cell r="K22292" t="str">
            <v>25137</v>
          </cell>
          <cell r="L22292" t="e">
            <v>#N/A</v>
          </cell>
        </row>
        <row r="22293">
          <cell r="K22293" t="str">
            <v>25137</v>
          </cell>
          <cell r="L22293" t="e">
            <v>#N/A</v>
          </cell>
        </row>
        <row r="22294">
          <cell r="K22294" t="str">
            <v>25137</v>
          </cell>
          <cell r="L22294" t="e">
            <v>#N/A</v>
          </cell>
        </row>
        <row r="22295">
          <cell r="K22295" t="str">
            <v>25137</v>
          </cell>
          <cell r="L22295" t="e">
            <v>#N/A</v>
          </cell>
        </row>
        <row r="22296">
          <cell r="K22296" t="str">
            <v>25137</v>
          </cell>
          <cell r="L22296" t="e">
            <v>#N/A</v>
          </cell>
        </row>
        <row r="22297">
          <cell r="K22297" t="str">
            <v>25137</v>
          </cell>
          <cell r="L22297" t="e">
            <v>#N/A</v>
          </cell>
        </row>
        <row r="22298">
          <cell r="K22298" t="str">
            <v>36907</v>
          </cell>
          <cell r="L22298" t="e">
            <v>#N/A</v>
          </cell>
        </row>
        <row r="22299">
          <cell r="K22299" t="str">
            <v>36907</v>
          </cell>
          <cell r="L22299" t="e">
            <v>#N/A</v>
          </cell>
        </row>
        <row r="22300">
          <cell r="K22300" t="str">
            <v>36907</v>
          </cell>
          <cell r="L22300" t="e">
            <v>#N/A</v>
          </cell>
        </row>
        <row r="22301">
          <cell r="K22301" t="str">
            <v>36908</v>
          </cell>
          <cell r="L22301" t="str">
            <v>APLICACION DE SELLANTES DE FOTOCURADO</v>
          </cell>
        </row>
        <row r="22302">
          <cell r="K22302" t="str">
            <v>36908</v>
          </cell>
          <cell r="L22302" t="str">
            <v>APLICACION DE SELLANTES DE FOTOCURADO</v>
          </cell>
        </row>
        <row r="22303">
          <cell r="K22303" t="str">
            <v>36908</v>
          </cell>
          <cell r="L22303" t="str">
            <v>APLICACION DE SELLANTES DE FOTOCURADO</v>
          </cell>
        </row>
        <row r="22304">
          <cell r="K22304" t="str">
            <v>36908</v>
          </cell>
          <cell r="L22304" t="str">
            <v>APLICACION DE SELLANTES DE FOTOCURADO</v>
          </cell>
        </row>
        <row r="22305">
          <cell r="K22305" t="str">
            <v>36905</v>
          </cell>
          <cell r="L22305" t="e">
            <v>#N/A</v>
          </cell>
        </row>
        <row r="22306">
          <cell r="K22306" t="str">
            <v>36905</v>
          </cell>
          <cell r="L22306" t="e">
            <v>#N/A</v>
          </cell>
        </row>
        <row r="22307">
          <cell r="K22307" t="str">
            <v>36905</v>
          </cell>
          <cell r="L22307" t="e">
            <v>#N/A</v>
          </cell>
        </row>
        <row r="22308">
          <cell r="K22308" t="str">
            <v>36905</v>
          </cell>
          <cell r="L22308" t="e">
            <v>#N/A</v>
          </cell>
        </row>
        <row r="22309">
          <cell r="K22309" t="str">
            <v>36904</v>
          </cell>
          <cell r="L22309" t="e">
            <v>#N/A</v>
          </cell>
        </row>
        <row r="22310">
          <cell r="K22310" t="str">
            <v>36904</v>
          </cell>
          <cell r="L22310" t="e">
            <v>#N/A</v>
          </cell>
        </row>
        <row r="22311">
          <cell r="K22311" t="str">
            <v>36904</v>
          </cell>
          <cell r="L22311" t="e">
            <v>#N/A</v>
          </cell>
        </row>
        <row r="22312">
          <cell r="K22312" t="str">
            <v>36806</v>
          </cell>
          <cell r="L22312" t="e">
            <v>#N/A</v>
          </cell>
        </row>
        <row r="22313">
          <cell r="K22313" t="str">
            <v>36806</v>
          </cell>
          <cell r="L22313" t="e">
            <v>#N/A</v>
          </cell>
        </row>
        <row r="22314">
          <cell r="K22314" t="str">
            <v>36904</v>
          </cell>
          <cell r="L22314" t="str">
            <v>TOPICACION DE FLUOR EN BARNIZ</v>
          </cell>
        </row>
        <row r="22315">
          <cell r="K22315" t="str">
            <v>36904</v>
          </cell>
          <cell r="L22315" t="str">
            <v>TOPICACION DE FLUOR EN BARNIZ</v>
          </cell>
        </row>
        <row r="22316">
          <cell r="K22316" t="str">
            <v>36904</v>
          </cell>
          <cell r="L22316" t="str">
            <v>TOPICACION DE FLUOR EN BARNIZ</v>
          </cell>
        </row>
        <row r="22317">
          <cell r="K22317" t="str">
            <v>36303</v>
          </cell>
          <cell r="L22317" t="str">
            <v>DETARTRAJE SUPRAGINGIVAL</v>
          </cell>
        </row>
        <row r="22318">
          <cell r="K22318" t="str">
            <v>36303</v>
          </cell>
          <cell r="L22318" t="str">
            <v>DETARTRAJE SUPRAGINGIVAL</v>
          </cell>
        </row>
        <row r="22319">
          <cell r="K22319" t="str">
            <v>36303</v>
          </cell>
          <cell r="L22319" t="str">
            <v>DETARTRAJE SUPRAGINGIVAL</v>
          </cell>
        </row>
        <row r="22320">
          <cell r="K22320" t="str">
            <v>36303</v>
          </cell>
          <cell r="L22320" t="str">
            <v>DETARTRAJE SUPRAGINGIVAL</v>
          </cell>
        </row>
        <row r="22321">
          <cell r="K22321" t="str">
            <v>36902</v>
          </cell>
          <cell r="L22321" t="str">
            <v>CONTROL DE PLACA DENTAL</v>
          </cell>
        </row>
        <row r="22322">
          <cell r="K22322" t="str">
            <v>36902</v>
          </cell>
          <cell r="L22322" t="str">
            <v>CONTROL DE PLACA DENTAL</v>
          </cell>
        </row>
        <row r="22323">
          <cell r="K22323" t="str">
            <v>36902</v>
          </cell>
          <cell r="L22323" t="str">
            <v>CONTROL DE PLACA DENTAL</v>
          </cell>
        </row>
        <row r="22324">
          <cell r="L22324" t="e">
            <v>#N/A</v>
          </cell>
        </row>
        <row r="22325">
          <cell r="L22325" t="e">
            <v>#N/A</v>
          </cell>
        </row>
        <row r="22326">
          <cell r="L22326" t="e">
            <v>#N/A</v>
          </cell>
        </row>
        <row r="22327">
          <cell r="L22327" t="e">
            <v>#N/A</v>
          </cell>
        </row>
        <row r="22328">
          <cell r="L22328" t="e">
            <v>#N/A</v>
          </cell>
        </row>
        <row r="22329">
          <cell r="L22329" t="e">
            <v>#N/A</v>
          </cell>
        </row>
        <row r="22330">
          <cell r="L22330" t="e">
            <v>#N/A</v>
          </cell>
        </row>
        <row r="22331">
          <cell r="L22331" t="e">
            <v>#N/A</v>
          </cell>
        </row>
        <row r="22332">
          <cell r="L22332" t="e">
            <v>#N/A</v>
          </cell>
        </row>
        <row r="22333">
          <cell r="L22333" t="e">
            <v>#N/A</v>
          </cell>
        </row>
        <row r="22334">
          <cell r="L22334" t="e">
            <v>#N/A</v>
          </cell>
        </row>
        <row r="22335">
          <cell r="L22335" t="e">
            <v>#N/A</v>
          </cell>
        </row>
        <row r="22336">
          <cell r="L22336" t="e">
            <v>#N/A</v>
          </cell>
        </row>
        <row r="22337">
          <cell r="L22337" t="e">
            <v>#N/A</v>
          </cell>
        </row>
        <row r="22338">
          <cell r="L22338" t="e">
            <v>#N/A</v>
          </cell>
        </row>
        <row r="22339">
          <cell r="L22339" t="e">
            <v>#N/A</v>
          </cell>
        </row>
        <row r="22340">
          <cell r="L22340" t="e">
            <v>#N/A</v>
          </cell>
        </row>
        <row r="22341">
          <cell r="L22341" t="e">
            <v>#N/A</v>
          </cell>
        </row>
        <row r="22342">
          <cell r="L22342" t="e">
            <v>#N/A</v>
          </cell>
        </row>
        <row r="22343">
          <cell r="L22343" t="e">
            <v>#N/A</v>
          </cell>
        </row>
        <row r="22344">
          <cell r="L22344" t="e">
            <v>#N/A</v>
          </cell>
        </row>
        <row r="22345">
          <cell r="L22345" t="e">
            <v>#N/A</v>
          </cell>
        </row>
        <row r="22346">
          <cell r="L22346" t="e">
            <v>#N/A</v>
          </cell>
        </row>
        <row r="22347">
          <cell r="L22347" t="e">
            <v>#N/A</v>
          </cell>
        </row>
        <row r="22348">
          <cell r="L22348" t="e">
            <v>#N/A</v>
          </cell>
        </row>
        <row r="22349">
          <cell r="L22349" t="e">
            <v>#N/A</v>
          </cell>
        </row>
        <row r="22350">
          <cell r="L22350" t="e">
            <v>#N/A</v>
          </cell>
        </row>
        <row r="22351">
          <cell r="L22351" t="e">
            <v>#N/A</v>
          </cell>
        </row>
        <row r="22352">
          <cell r="L22352" t="e">
            <v>#N/A</v>
          </cell>
        </row>
        <row r="22353">
          <cell r="L22353" t="e">
            <v>#N/A</v>
          </cell>
        </row>
        <row r="22354">
          <cell r="L22354" t="e">
            <v>#N/A</v>
          </cell>
        </row>
        <row r="22355">
          <cell r="L22355" t="e">
            <v>#N/A</v>
          </cell>
        </row>
        <row r="22356">
          <cell r="L22356" t="e">
            <v>#N/A</v>
          </cell>
        </row>
        <row r="22357">
          <cell r="L22357" t="e">
            <v>#N/A</v>
          </cell>
        </row>
        <row r="22358">
          <cell r="L22358" t="e">
            <v>#N/A</v>
          </cell>
        </row>
        <row r="22359">
          <cell r="L22359" t="e">
            <v>#N/A</v>
          </cell>
        </row>
        <row r="22360">
          <cell r="L22360" t="e">
            <v>#N/A</v>
          </cell>
        </row>
        <row r="22361">
          <cell r="L22361" t="e">
            <v>#N/A</v>
          </cell>
        </row>
        <row r="22362">
          <cell r="L22362" t="e">
            <v>#N/A</v>
          </cell>
        </row>
        <row r="22363">
          <cell r="L22363" t="e">
            <v>#N/A</v>
          </cell>
        </row>
        <row r="22364">
          <cell r="L22364" t="e">
            <v>#N/A</v>
          </cell>
        </row>
        <row r="22365">
          <cell r="L22365" t="e">
            <v>#N/A</v>
          </cell>
        </row>
        <row r="22366">
          <cell r="L22366" t="e">
            <v>#N/A</v>
          </cell>
        </row>
        <row r="22367">
          <cell r="L22367" t="e">
            <v>#N/A</v>
          </cell>
        </row>
        <row r="22368">
          <cell r="L22368" t="e">
            <v>#N/A</v>
          </cell>
        </row>
        <row r="22369">
          <cell r="L22369" t="e">
            <v>#N/A</v>
          </cell>
        </row>
        <row r="22370">
          <cell r="L22370" t="e">
            <v>#N/A</v>
          </cell>
        </row>
        <row r="22371">
          <cell r="L22371" t="e">
            <v>#N/A</v>
          </cell>
        </row>
        <row r="22372">
          <cell r="L22372" t="e">
            <v>#N/A</v>
          </cell>
        </row>
        <row r="22373">
          <cell r="L22373" t="e">
            <v>#N/A</v>
          </cell>
        </row>
        <row r="22374">
          <cell r="L22374" t="e">
            <v>#N/A</v>
          </cell>
        </row>
        <row r="22375">
          <cell r="L22375" t="e">
            <v>#N/A</v>
          </cell>
        </row>
        <row r="22376">
          <cell r="L22376" t="e">
            <v>#N/A</v>
          </cell>
        </row>
        <row r="22377">
          <cell r="L22377" t="e">
            <v>#N/A</v>
          </cell>
        </row>
        <row r="22378">
          <cell r="L22378" t="e">
            <v>#N/A</v>
          </cell>
        </row>
        <row r="22379">
          <cell r="L22379" t="e">
            <v>#N/A</v>
          </cell>
        </row>
        <row r="22380">
          <cell r="L22380" t="e">
            <v>#N/A</v>
          </cell>
        </row>
        <row r="22381">
          <cell r="L22381" t="e">
            <v>#N/A</v>
          </cell>
        </row>
        <row r="22382">
          <cell r="L22382" t="e">
            <v>#N/A</v>
          </cell>
        </row>
        <row r="22383">
          <cell r="L22383" t="e">
            <v>#N/A</v>
          </cell>
        </row>
        <row r="22384">
          <cell r="L22384" t="e">
            <v>#N/A</v>
          </cell>
        </row>
        <row r="22385">
          <cell r="L22385" t="e">
            <v>#N/A</v>
          </cell>
        </row>
        <row r="22386">
          <cell r="L22386" t="e">
            <v>#N/A</v>
          </cell>
        </row>
        <row r="22387">
          <cell r="L22387" t="e">
            <v>#N/A</v>
          </cell>
        </row>
        <row r="22388">
          <cell r="L22388" t="e">
            <v>#N/A</v>
          </cell>
        </row>
        <row r="22389">
          <cell r="L22389" t="e">
            <v>#N/A</v>
          </cell>
        </row>
        <row r="22390">
          <cell r="L22390" t="e">
            <v>#N/A</v>
          </cell>
        </row>
        <row r="22391">
          <cell r="L22391" t="e">
            <v>#N/A</v>
          </cell>
        </row>
        <row r="22392">
          <cell r="L22392" t="e">
            <v>#N/A</v>
          </cell>
        </row>
        <row r="22393">
          <cell r="L22393" t="e">
            <v>#N/A</v>
          </cell>
        </row>
        <row r="22394">
          <cell r="L22394" t="e">
            <v>#N/A</v>
          </cell>
        </row>
        <row r="22395">
          <cell r="L22395" t="e">
            <v>#N/A</v>
          </cell>
        </row>
        <row r="22396">
          <cell r="L22396" t="e">
            <v>#N/A</v>
          </cell>
        </row>
        <row r="22397">
          <cell r="L22397" t="e">
            <v>#N/A</v>
          </cell>
        </row>
        <row r="22398">
          <cell r="L22398" t="e">
            <v>#N/A</v>
          </cell>
        </row>
        <row r="22399">
          <cell r="L22399" t="e">
            <v>#N/A</v>
          </cell>
        </row>
        <row r="22400">
          <cell r="L22400" t="e">
            <v>#N/A</v>
          </cell>
        </row>
        <row r="22401">
          <cell r="L22401" t="e">
            <v>#N/A</v>
          </cell>
        </row>
        <row r="22402">
          <cell r="L22402" t="e">
            <v>#N/A</v>
          </cell>
        </row>
        <row r="22403">
          <cell r="L22403" t="e">
            <v>#N/A</v>
          </cell>
        </row>
        <row r="22404">
          <cell r="L22404" t="e">
            <v>#N/A</v>
          </cell>
        </row>
        <row r="22405">
          <cell r="L22405" t="e">
            <v>#N/A</v>
          </cell>
        </row>
        <row r="22406">
          <cell r="L22406" t="e">
            <v>#N/A</v>
          </cell>
        </row>
        <row r="22407">
          <cell r="L22407" t="e">
            <v>#N/A</v>
          </cell>
        </row>
        <row r="22408">
          <cell r="L22408" t="e">
            <v>#N/A</v>
          </cell>
        </row>
        <row r="22409">
          <cell r="L22409" t="e">
            <v>#N/A</v>
          </cell>
        </row>
        <row r="22410">
          <cell r="L22410" t="e">
            <v>#N/A</v>
          </cell>
        </row>
        <row r="22411">
          <cell r="L22411" t="e">
            <v>#N/A</v>
          </cell>
        </row>
        <row r="22412">
          <cell r="L22412" t="e">
            <v>#N/A</v>
          </cell>
        </row>
        <row r="22413">
          <cell r="L22413" t="e">
            <v>#N/A</v>
          </cell>
        </row>
        <row r="22414">
          <cell r="L22414" t="e">
            <v>#N/A</v>
          </cell>
        </row>
        <row r="22415">
          <cell r="L22415" t="e">
            <v>#N/A</v>
          </cell>
        </row>
        <row r="22416">
          <cell r="L22416" t="e">
            <v>#N/A</v>
          </cell>
        </row>
        <row r="22417">
          <cell r="L22417" t="e">
            <v>#N/A</v>
          </cell>
        </row>
        <row r="22418">
          <cell r="L22418" t="e">
            <v>#N/A</v>
          </cell>
        </row>
        <row r="22419">
          <cell r="L22419" t="e">
            <v>#N/A</v>
          </cell>
        </row>
        <row r="22420">
          <cell r="L22420" t="e">
            <v>#N/A</v>
          </cell>
        </row>
        <row r="22421">
          <cell r="L22421" t="e">
            <v>#N/A</v>
          </cell>
        </row>
        <row r="22422">
          <cell r="L22422" t="e">
            <v>#N/A</v>
          </cell>
        </row>
        <row r="22423">
          <cell r="L22423" t="e">
            <v>#N/A</v>
          </cell>
        </row>
        <row r="22424">
          <cell r="L22424" t="e">
            <v>#N/A</v>
          </cell>
        </row>
        <row r="22425">
          <cell r="L22425" t="e">
            <v>#N/A</v>
          </cell>
        </row>
        <row r="22426">
          <cell r="L22426" t="e">
            <v>#N/A</v>
          </cell>
        </row>
        <row r="22427">
          <cell r="L22427" t="e">
            <v>#N/A</v>
          </cell>
        </row>
        <row r="22428">
          <cell r="L22428" t="e">
            <v>#N/A</v>
          </cell>
        </row>
        <row r="22429">
          <cell r="L22429" t="e">
            <v>#N/A</v>
          </cell>
        </row>
        <row r="22430">
          <cell r="L22430" t="e">
            <v>#N/A</v>
          </cell>
        </row>
        <row r="22431">
          <cell r="L22431" t="e">
            <v>#N/A</v>
          </cell>
        </row>
        <row r="22432">
          <cell r="L22432" t="e">
            <v>#N/A</v>
          </cell>
        </row>
        <row r="22433">
          <cell r="L22433" t="e">
            <v>#N/A</v>
          </cell>
        </row>
        <row r="22434">
          <cell r="L22434" t="e">
            <v>#N/A</v>
          </cell>
        </row>
        <row r="22435">
          <cell r="L22435" t="e">
            <v>#N/A</v>
          </cell>
        </row>
        <row r="22436">
          <cell r="L22436" t="e">
            <v>#N/A</v>
          </cell>
        </row>
        <row r="22437">
          <cell r="L22437" t="e">
            <v>#N/A</v>
          </cell>
        </row>
        <row r="22438">
          <cell r="L22438" t="e">
            <v>#N/A</v>
          </cell>
        </row>
        <row r="22439">
          <cell r="L22439" t="e">
            <v>#N/A</v>
          </cell>
        </row>
        <row r="22440">
          <cell r="L22440" t="e">
            <v>#N/A</v>
          </cell>
        </row>
        <row r="22441">
          <cell r="L22441" t="e">
            <v>#N/A</v>
          </cell>
        </row>
        <row r="22442">
          <cell r="L22442" t="e">
            <v>#N/A</v>
          </cell>
        </row>
        <row r="22443">
          <cell r="L22443" t="e">
            <v>#N/A</v>
          </cell>
        </row>
        <row r="22444">
          <cell r="L22444" t="e">
            <v>#N/A</v>
          </cell>
        </row>
        <row r="22445">
          <cell r="L22445" t="e">
            <v>#N/A</v>
          </cell>
        </row>
        <row r="22446">
          <cell r="L22446" t="e">
            <v>#N/A</v>
          </cell>
        </row>
        <row r="22447">
          <cell r="L22447" t="e">
            <v>#N/A</v>
          </cell>
        </row>
        <row r="22448">
          <cell r="L22448" t="e">
            <v>#N/A</v>
          </cell>
        </row>
        <row r="22449">
          <cell r="L22449" t="e">
            <v>#N/A</v>
          </cell>
        </row>
        <row r="22450">
          <cell r="L22450" t="e">
            <v>#N/A</v>
          </cell>
        </row>
        <row r="22451">
          <cell r="L22451" t="e">
            <v>#N/A</v>
          </cell>
        </row>
        <row r="22452">
          <cell r="L22452" t="e">
            <v>#N/A</v>
          </cell>
        </row>
        <row r="22453">
          <cell r="L22453" t="e">
            <v>#N/A</v>
          </cell>
        </row>
        <row r="22454">
          <cell r="L22454" t="e">
            <v>#N/A</v>
          </cell>
        </row>
        <row r="22455">
          <cell r="L22455" t="e">
            <v>#N/A</v>
          </cell>
        </row>
        <row r="22456">
          <cell r="L22456" t="e">
            <v>#N/A</v>
          </cell>
        </row>
        <row r="22457">
          <cell r="L22457" t="e">
            <v>#N/A</v>
          </cell>
        </row>
        <row r="22458">
          <cell r="L22458" t="e">
            <v>#N/A</v>
          </cell>
        </row>
        <row r="22459">
          <cell r="L22459" t="e">
            <v>#N/A</v>
          </cell>
        </row>
        <row r="22460">
          <cell r="L22460" t="e">
            <v>#N/A</v>
          </cell>
        </row>
        <row r="22461">
          <cell r="L22461" t="e">
            <v>#N/A</v>
          </cell>
        </row>
        <row r="22462">
          <cell r="L22462" t="e">
            <v>#N/A</v>
          </cell>
        </row>
        <row r="22463">
          <cell r="L22463" t="e">
            <v>#N/A</v>
          </cell>
        </row>
        <row r="22464">
          <cell r="L22464" t="e">
            <v>#N/A</v>
          </cell>
        </row>
        <row r="22465">
          <cell r="L22465" t="e">
            <v>#N/A</v>
          </cell>
        </row>
        <row r="22466">
          <cell r="L22466" t="e">
            <v>#N/A</v>
          </cell>
        </row>
        <row r="22467">
          <cell r="L22467" t="e">
            <v>#N/A</v>
          </cell>
        </row>
        <row r="22468">
          <cell r="L22468" t="e">
            <v>#N/A</v>
          </cell>
        </row>
        <row r="22469">
          <cell r="L22469" t="e">
            <v>#N/A</v>
          </cell>
        </row>
        <row r="22470">
          <cell r="L22470" t="e">
            <v>#N/A</v>
          </cell>
        </row>
        <row r="22471">
          <cell r="L22471" t="e">
            <v>#N/A</v>
          </cell>
        </row>
        <row r="22472">
          <cell r="L22472" t="e">
            <v>#N/A</v>
          </cell>
        </row>
        <row r="22473">
          <cell r="L22473" t="e">
            <v>#N/A</v>
          </cell>
        </row>
        <row r="22474">
          <cell r="L22474" t="e">
            <v>#N/A</v>
          </cell>
        </row>
        <row r="22475">
          <cell r="L22475" t="e">
            <v>#N/A</v>
          </cell>
        </row>
        <row r="22476">
          <cell r="L22476" t="e">
            <v>#N/A</v>
          </cell>
        </row>
        <row r="22477">
          <cell r="L22477" t="e">
            <v>#N/A</v>
          </cell>
        </row>
        <row r="22478">
          <cell r="L22478" t="e">
            <v>#N/A</v>
          </cell>
        </row>
        <row r="22479">
          <cell r="L22479" t="e">
            <v>#N/A</v>
          </cell>
        </row>
        <row r="22480">
          <cell r="L22480" t="e">
            <v>#N/A</v>
          </cell>
        </row>
        <row r="22481">
          <cell r="K22481" t="str">
            <v>26117</v>
          </cell>
          <cell r="L22481" t="e">
            <v>#N/A</v>
          </cell>
        </row>
        <row r="22482">
          <cell r="K22482" t="str">
            <v>26117</v>
          </cell>
          <cell r="L22482" t="e">
            <v>#N/A</v>
          </cell>
        </row>
        <row r="22483">
          <cell r="L22483" t="e">
            <v>#N/A</v>
          </cell>
        </row>
        <row r="22484">
          <cell r="L22484" t="e">
            <v>#N/A</v>
          </cell>
        </row>
        <row r="22485">
          <cell r="L22485" t="e">
            <v>#N/A</v>
          </cell>
        </row>
        <row r="22486">
          <cell r="L22486" t="e">
            <v>#N/A</v>
          </cell>
        </row>
        <row r="22487">
          <cell r="L22487" t="e">
            <v>#N/A</v>
          </cell>
        </row>
        <row r="22488">
          <cell r="L22488" t="e">
            <v>#N/A</v>
          </cell>
        </row>
        <row r="22489">
          <cell r="L22489" t="e">
            <v>#N/A</v>
          </cell>
        </row>
        <row r="22490">
          <cell r="L22490" t="e">
            <v>#N/A</v>
          </cell>
        </row>
        <row r="22491">
          <cell r="L22491" t="e">
            <v>#N/A</v>
          </cell>
        </row>
        <row r="22492">
          <cell r="L22492" t="e">
            <v>#N/A</v>
          </cell>
        </row>
        <row r="22493">
          <cell r="L22493" t="e">
            <v>#N/A</v>
          </cell>
        </row>
        <row r="22494">
          <cell r="L22494" t="e">
            <v>#N/A</v>
          </cell>
        </row>
        <row r="22495">
          <cell r="L22495" t="e">
            <v>#N/A</v>
          </cell>
        </row>
        <row r="22496">
          <cell r="K22496" t="str">
            <v>37801</v>
          </cell>
          <cell r="L22496" t="e">
            <v>#N/A</v>
          </cell>
        </row>
        <row r="22497">
          <cell r="K22497" t="str">
            <v>37801</v>
          </cell>
          <cell r="L22497" t="e">
            <v>#N/A</v>
          </cell>
        </row>
        <row r="22498">
          <cell r="K22498" t="str">
            <v>37801</v>
          </cell>
          <cell r="L22498" t="e">
            <v>#N/A</v>
          </cell>
        </row>
        <row r="22499">
          <cell r="K22499" t="str">
            <v>37801</v>
          </cell>
          <cell r="L22499" t="e">
            <v>#N/A</v>
          </cell>
        </row>
        <row r="22500">
          <cell r="K22500" t="str">
            <v>37801</v>
          </cell>
          <cell r="L22500" t="e">
            <v>#N/A</v>
          </cell>
        </row>
        <row r="22501">
          <cell r="K22501" t="str">
            <v>37801</v>
          </cell>
          <cell r="L22501" t="e">
            <v>#N/A</v>
          </cell>
        </row>
        <row r="22502">
          <cell r="K22502" t="str">
            <v>37801</v>
          </cell>
          <cell r="L22502" t="e">
            <v>#N/A</v>
          </cell>
        </row>
        <row r="22503">
          <cell r="K22503" t="str">
            <v>37801</v>
          </cell>
          <cell r="L22503" t="e">
            <v>#N/A</v>
          </cell>
        </row>
        <row r="22504">
          <cell r="L22504" t="e">
            <v>#N/A</v>
          </cell>
        </row>
        <row r="22505">
          <cell r="L22505" t="e">
            <v>#N/A</v>
          </cell>
        </row>
        <row r="22506">
          <cell r="L22506" t="e">
            <v>#N/A</v>
          </cell>
        </row>
        <row r="22507">
          <cell r="K22507" t="str">
            <v>39152</v>
          </cell>
          <cell r="L22507" t="e">
            <v>#N/A</v>
          </cell>
        </row>
        <row r="22508">
          <cell r="K22508" t="str">
            <v>39152</v>
          </cell>
          <cell r="L22508" t="e">
            <v>#N/A</v>
          </cell>
        </row>
        <row r="22509">
          <cell r="K22509" t="str">
            <v>39152</v>
          </cell>
          <cell r="L22509" t="e">
            <v>#N/A</v>
          </cell>
        </row>
        <row r="22510">
          <cell r="K22510" t="str">
            <v>39152</v>
          </cell>
          <cell r="L22510" t="e">
            <v>#N/A</v>
          </cell>
        </row>
        <row r="22511">
          <cell r="K22511" t="str">
            <v>39152</v>
          </cell>
          <cell r="L22511" t="e">
            <v>#N/A</v>
          </cell>
        </row>
        <row r="22512">
          <cell r="K22512" t="str">
            <v>39152</v>
          </cell>
          <cell r="L22512" t="e">
            <v>#N/A</v>
          </cell>
        </row>
        <row r="22513">
          <cell r="K22513" t="str">
            <v>39152</v>
          </cell>
          <cell r="L22513" t="e">
            <v>#N/A</v>
          </cell>
        </row>
        <row r="22514">
          <cell r="K22514" t="str">
            <v>39152</v>
          </cell>
          <cell r="L22514" t="e">
            <v>#N/A</v>
          </cell>
        </row>
        <row r="22515">
          <cell r="K22515" t="str">
            <v>39152</v>
          </cell>
          <cell r="L22515" t="e">
            <v>#N/A</v>
          </cell>
        </row>
        <row r="22516">
          <cell r="K22516" t="str">
            <v>39152</v>
          </cell>
          <cell r="L22516" t="e">
            <v>#N/A</v>
          </cell>
        </row>
        <row r="22517">
          <cell r="K22517" t="str">
            <v>39152</v>
          </cell>
          <cell r="L22517" t="e">
            <v>#N/A</v>
          </cell>
        </row>
        <row r="22518">
          <cell r="K22518" t="str">
            <v>39152</v>
          </cell>
          <cell r="L22518" t="e">
            <v>#N/A</v>
          </cell>
        </row>
        <row r="22519">
          <cell r="K22519" t="str">
            <v>39152</v>
          </cell>
          <cell r="L22519" t="e">
            <v>#N/A</v>
          </cell>
        </row>
        <row r="22520">
          <cell r="K22520" t="str">
            <v>39152</v>
          </cell>
          <cell r="L22520" t="e">
            <v>#N/A</v>
          </cell>
        </row>
        <row r="22521">
          <cell r="K22521" t="str">
            <v>39152</v>
          </cell>
          <cell r="L22521" t="e">
            <v>#N/A</v>
          </cell>
        </row>
        <row r="22522">
          <cell r="K22522" t="str">
            <v>39152</v>
          </cell>
          <cell r="L22522" t="e">
            <v>#N/A</v>
          </cell>
        </row>
        <row r="22523">
          <cell r="K22523" t="str">
            <v>39152</v>
          </cell>
          <cell r="L22523" t="e">
            <v>#N/A</v>
          </cell>
        </row>
        <row r="22524">
          <cell r="K22524" t="str">
            <v>39152</v>
          </cell>
          <cell r="L22524" t="e">
            <v>#N/A</v>
          </cell>
        </row>
        <row r="22525">
          <cell r="K22525" t="str">
            <v>39152</v>
          </cell>
          <cell r="L22525" t="e">
            <v>#N/A</v>
          </cell>
        </row>
        <row r="22526">
          <cell r="K22526" t="str">
            <v>39152</v>
          </cell>
          <cell r="L22526" t="e">
            <v>#N/A</v>
          </cell>
        </row>
        <row r="22527">
          <cell r="K22527" t="str">
            <v>39152</v>
          </cell>
          <cell r="L22527" t="e">
            <v>#N/A</v>
          </cell>
        </row>
        <row r="22528">
          <cell r="K22528" t="str">
            <v>39152</v>
          </cell>
          <cell r="L22528" t="e">
            <v>#N/A</v>
          </cell>
        </row>
        <row r="22529">
          <cell r="K22529" t="str">
            <v>39152</v>
          </cell>
          <cell r="L22529" t="e">
            <v>#N/A</v>
          </cell>
        </row>
        <row r="22530">
          <cell r="K22530" t="str">
            <v>39152</v>
          </cell>
          <cell r="L22530" t="e">
            <v>#N/A</v>
          </cell>
        </row>
        <row r="22531">
          <cell r="K22531" t="str">
            <v>39152</v>
          </cell>
          <cell r="L22531" t="e">
            <v>#N/A</v>
          </cell>
        </row>
        <row r="22532">
          <cell r="K22532" t="str">
            <v>39152</v>
          </cell>
          <cell r="L22532" t="e">
            <v>#N/A</v>
          </cell>
        </row>
        <row r="22533">
          <cell r="K22533" t="str">
            <v>39152</v>
          </cell>
          <cell r="L22533" t="e">
            <v>#N/A</v>
          </cell>
        </row>
        <row r="22534">
          <cell r="K22534" t="str">
            <v>39152</v>
          </cell>
          <cell r="L22534" t="e">
            <v>#N/A</v>
          </cell>
        </row>
        <row r="22535">
          <cell r="K22535" t="str">
            <v>39152</v>
          </cell>
          <cell r="L22535" t="e">
            <v>#N/A</v>
          </cell>
        </row>
        <row r="22536">
          <cell r="K22536" t="str">
            <v>39152</v>
          </cell>
          <cell r="L22536" t="e">
            <v>#N/A</v>
          </cell>
        </row>
        <row r="22537">
          <cell r="K22537" t="str">
            <v>39152</v>
          </cell>
          <cell r="L22537" t="e">
            <v>#N/A</v>
          </cell>
        </row>
        <row r="22538">
          <cell r="K22538" t="str">
            <v>39152</v>
          </cell>
          <cell r="L22538" t="e">
            <v>#N/A</v>
          </cell>
        </row>
        <row r="22539">
          <cell r="L22539" t="e">
            <v>#N/A</v>
          </cell>
        </row>
        <row r="22540">
          <cell r="L22540" t="e">
            <v>#N/A</v>
          </cell>
        </row>
        <row r="22541">
          <cell r="K22541" t="str">
            <v>26111</v>
          </cell>
          <cell r="L22541" t="e">
            <v>#N/A</v>
          </cell>
        </row>
        <row r="22542">
          <cell r="K22542" t="str">
            <v>26111</v>
          </cell>
          <cell r="L22542" t="e">
            <v>#N/A</v>
          </cell>
        </row>
        <row r="22543">
          <cell r="K22543" t="str">
            <v>26111</v>
          </cell>
          <cell r="L22543" t="e">
            <v>#N/A</v>
          </cell>
        </row>
        <row r="22544">
          <cell r="K22544" t="str">
            <v>26111</v>
          </cell>
          <cell r="L22544" t="e">
            <v>#N/A</v>
          </cell>
        </row>
        <row r="22545">
          <cell r="K22545" t="str">
            <v>26111</v>
          </cell>
          <cell r="L22545" t="e">
            <v>#N/A</v>
          </cell>
        </row>
        <row r="22546">
          <cell r="K22546" t="str">
            <v>26111</v>
          </cell>
          <cell r="L22546" t="e">
            <v>#N/A</v>
          </cell>
        </row>
        <row r="22547">
          <cell r="K22547" t="str">
            <v>26111</v>
          </cell>
          <cell r="L22547" t="e">
            <v>#N/A</v>
          </cell>
        </row>
        <row r="22548">
          <cell r="K22548" t="str">
            <v>26111</v>
          </cell>
          <cell r="L22548" t="e">
            <v>#N/A</v>
          </cell>
        </row>
        <row r="22549">
          <cell r="K22549" t="str">
            <v>40114</v>
          </cell>
          <cell r="L22549" t="e">
            <v>#N/A</v>
          </cell>
        </row>
        <row r="22550">
          <cell r="K22550" t="str">
            <v>40114</v>
          </cell>
          <cell r="L22550" t="e">
            <v>#N/A</v>
          </cell>
        </row>
        <row r="22551">
          <cell r="K22551" t="str">
            <v>40114</v>
          </cell>
          <cell r="L22551" t="e">
            <v>#N/A</v>
          </cell>
        </row>
        <row r="22552">
          <cell r="K22552" t="str">
            <v>40114</v>
          </cell>
          <cell r="L22552" t="e">
            <v>#N/A</v>
          </cell>
        </row>
        <row r="22553">
          <cell r="K22553" t="str">
            <v>40114</v>
          </cell>
          <cell r="L22553" t="e">
            <v>#N/A</v>
          </cell>
        </row>
        <row r="22554">
          <cell r="K22554" t="str">
            <v>40114</v>
          </cell>
          <cell r="L22554" t="e">
            <v>#N/A</v>
          </cell>
        </row>
        <row r="22555">
          <cell r="K22555" t="str">
            <v>40114</v>
          </cell>
          <cell r="L22555" t="e">
            <v>#N/A</v>
          </cell>
        </row>
        <row r="22556">
          <cell r="K22556" t="str">
            <v>40114</v>
          </cell>
          <cell r="L22556" t="e">
            <v>#N/A</v>
          </cell>
        </row>
        <row r="22557">
          <cell r="K22557" t="str">
            <v>40114</v>
          </cell>
          <cell r="L22557" t="e">
            <v>#N/A</v>
          </cell>
        </row>
        <row r="22558">
          <cell r="K22558" t="str">
            <v>40114</v>
          </cell>
          <cell r="L22558" t="e">
            <v>#N/A</v>
          </cell>
        </row>
        <row r="22559">
          <cell r="K22559" t="str">
            <v>40114</v>
          </cell>
          <cell r="L22559" t="e">
            <v>#N/A</v>
          </cell>
        </row>
        <row r="22560">
          <cell r="K22560" t="str">
            <v>19736</v>
          </cell>
          <cell r="L22560" t="e">
            <v>#N/A</v>
          </cell>
        </row>
        <row r="22561">
          <cell r="K22561" t="str">
            <v>19736</v>
          </cell>
          <cell r="L22561" t="e">
            <v>#N/A</v>
          </cell>
        </row>
        <row r="22562">
          <cell r="K22562" t="str">
            <v>19144</v>
          </cell>
          <cell r="L22562" t="e">
            <v>#N/A</v>
          </cell>
        </row>
        <row r="22563">
          <cell r="K22563" t="str">
            <v>19144</v>
          </cell>
          <cell r="L22563" t="e">
            <v>#N/A</v>
          </cell>
        </row>
        <row r="22564">
          <cell r="K22564" t="str">
            <v>19976</v>
          </cell>
          <cell r="L22564" t="e">
            <v>#N/A</v>
          </cell>
        </row>
        <row r="22565">
          <cell r="K22565" t="str">
            <v>19976</v>
          </cell>
          <cell r="L22565" t="e">
            <v>#N/A</v>
          </cell>
        </row>
        <row r="22566">
          <cell r="K22566" t="str">
            <v>19889</v>
          </cell>
          <cell r="L22566" t="e">
            <v>#N/A</v>
          </cell>
        </row>
        <row r="22567">
          <cell r="K22567" t="str">
            <v>19889</v>
          </cell>
          <cell r="L22567" t="e">
            <v>#N/A</v>
          </cell>
        </row>
        <row r="22568">
          <cell r="K22568" t="str">
            <v>19976</v>
          </cell>
          <cell r="L22568" t="e">
            <v>#N/A</v>
          </cell>
        </row>
        <row r="22569">
          <cell r="K22569" t="str">
            <v>19976</v>
          </cell>
          <cell r="L22569" t="e">
            <v>#N/A</v>
          </cell>
        </row>
        <row r="22570">
          <cell r="K22570" t="str">
            <v>19889</v>
          </cell>
          <cell r="L22570" t="e">
            <v>#N/A</v>
          </cell>
        </row>
        <row r="22571">
          <cell r="K22571" t="str">
            <v>19889</v>
          </cell>
          <cell r="L22571" t="e">
            <v>#N/A</v>
          </cell>
        </row>
        <row r="22572">
          <cell r="K22572" t="str">
            <v>19889</v>
          </cell>
          <cell r="L22572" t="e">
            <v>#N/A</v>
          </cell>
        </row>
        <row r="22573">
          <cell r="K22573" t="str">
            <v>19889</v>
          </cell>
          <cell r="L22573" t="e">
            <v>#N/A</v>
          </cell>
        </row>
        <row r="22574">
          <cell r="K22574" t="str">
            <v>19839</v>
          </cell>
          <cell r="L22574" t="e">
            <v>#N/A</v>
          </cell>
        </row>
        <row r="22575">
          <cell r="K22575" t="str">
            <v>19839</v>
          </cell>
          <cell r="L22575" t="e">
            <v>#N/A</v>
          </cell>
        </row>
        <row r="22576">
          <cell r="K22576" t="str">
            <v>19976</v>
          </cell>
          <cell r="L22576" t="e">
            <v>#N/A</v>
          </cell>
        </row>
        <row r="22577">
          <cell r="K22577" t="str">
            <v>19976</v>
          </cell>
          <cell r="L22577" t="e">
            <v>#N/A</v>
          </cell>
        </row>
        <row r="22578">
          <cell r="K22578" t="str">
            <v>19889</v>
          </cell>
          <cell r="L22578" t="e">
            <v>#N/A</v>
          </cell>
        </row>
        <row r="22579">
          <cell r="K22579" t="str">
            <v>19889</v>
          </cell>
          <cell r="L22579" t="e">
            <v>#N/A</v>
          </cell>
        </row>
        <row r="22580">
          <cell r="K22580" t="str">
            <v>19736</v>
          </cell>
          <cell r="L22580" t="e">
            <v>#N/A</v>
          </cell>
        </row>
        <row r="22581">
          <cell r="K22581" t="str">
            <v>19736</v>
          </cell>
          <cell r="L22581" t="e">
            <v>#N/A</v>
          </cell>
        </row>
        <row r="22582">
          <cell r="K22582" t="str">
            <v>19736</v>
          </cell>
          <cell r="L22582" t="e">
            <v>#N/A</v>
          </cell>
        </row>
        <row r="22583">
          <cell r="K22583" t="str">
            <v>19736</v>
          </cell>
          <cell r="L22583" t="e">
            <v>#N/A</v>
          </cell>
        </row>
        <row r="22584">
          <cell r="K22584" t="str">
            <v>19736</v>
          </cell>
          <cell r="L22584" t="e">
            <v>#N/A</v>
          </cell>
        </row>
        <row r="22585">
          <cell r="K22585" t="str">
            <v>19736</v>
          </cell>
          <cell r="L22585" t="e">
            <v>#N/A</v>
          </cell>
        </row>
        <row r="22586">
          <cell r="K22586" t="str">
            <v>19889</v>
          </cell>
          <cell r="L22586" t="e">
            <v>#N/A</v>
          </cell>
        </row>
        <row r="22587">
          <cell r="K22587" t="str">
            <v>19889</v>
          </cell>
          <cell r="L22587" t="e">
            <v>#N/A</v>
          </cell>
        </row>
        <row r="22588">
          <cell r="K22588" t="str">
            <v>19736</v>
          </cell>
          <cell r="L22588" t="e">
            <v>#N/A</v>
          </cell>
        </row>
        <row r="22589">
          <cell r="K22589" t="str">
            <v>19736</v>
          </cell>
          <cell r="L22589" t="e">
            <v>#N/A</v>
          </cell>
        </row>
        <row r="22590">
          <cell r="K22590" t="str">
            <v>19736</v>
          </cell>
          <cell r="L22590" t="e">
            <v>#N/A</v>
          </cell>
        </row>
        <row r="22591">
          <cell r="K22591" t="str">
            <v>19736</v>
          </cell>
          <cell r="L22591" t="e">
            <v>#N/A</v>
          </cell>
        </row>
        <row r="22592">
          <cell r="K22592" t="str">
            <v>19736</v>
          </cell>
          <cell r="L22592" t="e">
            <v>#N/A</v>
          </cell>
        </row>
        <row r="22593">
          <cell r="K22593" t="str">
            <v>19736</v>
          </cell>
          <cell r="L22593" t="e">
            <v>#N/A</v>
          </cell>
        </row>
        <row r="22594">
          <cell r="K22594" t="str">
            <v>19736</v>
          </cell>
          <cell r="L22594" t="e">
            <v>#N/A</v>
          </cell>
        </row>
        <row r="22595">
          <cell r="K22595" t="str">
            <v>19736</v>
          </cell>
          <cell r="L22595" t="e">
            <v>#N/A</v>
          </cell>
        </row>
        <row r="22596">
          <cell r="K22596" t="str">
            <v>19976</v>
          </cell>
          <cell r="L22596" t="e">
            <v>#N/A</v>
          </cell>
        </row>
        <row r="22597">
          <cell r="K22597" t="str">
            <v>19976</v>
          </cell>
          <cell r="L22597" t="e">
            <v>#N/A</v>
          </cell>
        </row>
        <row r="22598">
          <cell r="K22598" t="str">
            <v>19976</v>
          </cell>
          <cell r="L22598" t="e">
            <v>#N/A</v>
          </cell>
        </row>
        <row r="22599">
          <cell r="K22599" t="str">
            <v>19976</v>
          </cell>
          <cell r="L22599" t="e">
            <v>#N/A</v>
          </cell>
        </row>
        <row r="22600">
          <cell r="K22600" t="str">
            <v>19144</v>
          </cell>
          <cell r="L22600" t="e">
            <v>#N/A</v>
          </cell>
        </row>
        <row r="22601">
          <cell r="K22601" t="str">
            <v>19144</v>
          </cell>
          <cell r="L22601" t="e">
            <v>#N/A</v>
          </cell>
        </row>
        <row r="22602">
          <cell r="K22602" t="str">
            <v>19889</v>
          </cell>
          <cell r="L22602" t="e">
            <v>#N/A</v>
          </cell>
        </row>
        <row r="22603">
          <cell r="K22603" t="str">
            <v>19889</v>
          </cell>
          <cell r="L22603" t="e">
            <v>#N/A</v>
          </cell>
        </row>
        <row r="22604">
          <cell r="K22604" t="str">
            <v>19514</v>
          </cell>
          <cell r="L22604" t="e">
            <v>#N/A</v>
          </cell>
        </row>
        <row r="22605">
          <cell r="K22605" t="str">
            <v>19514</v>
          </cell>
          <cell r="L22605" t="e">
            <v>#N/A</v>
          </cell>
        </row>
        <row r="22606">
          <cell r="K22606" t="str">
            <v>19514</v>
          </cell>
          <cell r="L22606" t="e">
            <v>#N/A</v>
          </cell>
        </row>
        <row r="22607">
          <cell r="K22607" t="str">
            <v>19514</v>
          </cell>
          <cell r="L22607" t="e">
            <v>#N/A</v>
          </cell>
        </row>
        <row r="22608">
          <cell r="K22608" t="str">
            <v>19514</v>
          </cell>
          <cell r="L22608" t="e">
            <v>#N/A</v>
          </cell>
        </row>
        <row r="22609">
          <cell r="K22609" t="str">
            <v>19514</v>
          </cell>
          <cell r="L22609" t="e">
            <v>#N/A</v>
          </cell>
        </row>
        <row r="22610">
          <cell r="K22610" t="str">
            <v>19514</v>
          </cell>
          <cell r="L22610" t="e">
            <v>#N/A</v>
          </cell>
        </row>
        <row r="22611">
          <cell r="K22611" t="str">
            <v>19514</v>
          </cell>
          <cell r="L22611" t="e">
            <v>#N/A</v>
          </cell>
        </row>
        <row r="22612">
          <cell r="K22612" t="str">
            <v>19514</v>
          </cell>
          <cell r="L22612" t="e">
            <v>#N/A</v>
          </cell>
        </row>
        <row r="22613">
          <cell r="K22613" t="str">
            <v>19514</v>
          </cell>
          <cell r="L22613" t="e">
            <v>#N/A</v>
          </cell>
        </row>
        <row r="22614">
          <cell r="K22614" t="str">
            <v>19514</v>
          </cell>
          <cell r="L22614" t="e">
            <v>#N/A</v>
          </cell>
        </row>
        <row r="22615">
          <cell r="K22615" t="str">
            <v>19514</v>
          </cell>
          <cell r="L22615" t="e">
            <v>#N/A</v>
          </cell>
        </row>
        <row r="22616">
          <cell r="K22616" t="str">
            <v>19514</v>
          </cell>
          <cell r="L22616" t="e">
            <v>#N/A</v>
          </cell>
        </row>
        <row r="22617">
          <cell r="K22617" t="str">
            <v>19514</v>
          </cell>
          <cell r="L22617" t="e">
            <v>#N/A</v>
          </cell>
        </row>
        <row r="22618">
          <cell r="K22618" t="str">
            <v>19514</v>
          </cell>
          <cell r="L22618" t="e">
            <v>#N/A</v>
          </cell>
        </row>
        <row r="22619">
          <cell r="K22619" t="str">
            <v>19514</v>
          </cell>
          <cell r="L22619" t="e">
            <v>#N/A</v>
          </cell>
        </row>
        <row r="22620">
          <cell r="K22620" t="str">
            <v>19514</v>
          </cell>
          <cell r="L22620" t="e">
            <v>#N/A</v>
          </cell>
        </row>
        <row r="22621">
          <cell r="K22621" t="str">
            <v>19514</v>
          </cell>
          <cell r="L22621" t="e">
            <v>#N/A</v>
          </cell>
        </row>
        <row r="22622">
          <cell r="K22622" t="str">
            <v>19514</v>
          </cell>
          <cell r="L22622" t="e">
            <v>#N/A</v>
          </cell>
        </row>
        <row r="22623">
          <cell r="K22623" t="str">
            <v>19514</v>
          </cell>
          <cell r="L22623" t="e">
            <v>#N/A</v>
          </cell>
        </row>
        <row r="22624">
          <cell r="K22624" t="str">
            <v>19514</v>
          </cell>
          <cell r="L22624" t="e">
            <v>#N/A</v>
          </cell>
        </row>
        <row r="22625">
          <cell r="K22625" t="str">
            <v>19514</v>
          </cell>
          <cell r="L22625" t="e">
            <v>#N/A</v>
          </cell>
        </row>
        <row r="22626">
          <cell r="K22626" t="str">
            <v>19514</v>
          </cell>
          <cell r="L22626" t="e">
            <v>#N/A</v>
          </cell>
        </row>
        <row r="22627">
          <cell r="K22627" t="str">
            <v>19514</v>
          </cell>
          <cell r="L22627" t="e">
            <v>#N/A</v>
          </cell>
        </row>
        <row r="22628">
          <cell r="K22628" t="str">
            <v>19514</v>
          </cell>
          <cell r="L22628" t="e">
            <v>#N/A</v>
          </cell>
        </row>
        <row r="22629">
          <cell r="K22629" t="str">
            <v>19514</v>
          </cell>
          <cell r="L22629" t="e">
            <v>#N/A</v>
          </cell>
        </row>
        <row r="22630">
          <cell r="K22630" t="str">
            <v>19514</v>
          </cell>
          <cell r="L22630" t="e">
            <v>#N/A</v>
          </cell>
        </row>
        <row r="22631">
          <cell r="K22631" t="str">
            <v>19514</v>
          </cell>
          <cell r="L22631" t="e">
            <v>#N/A</v>
          </cell>
        </row>
        <row r="22632">
          <cell r="K22632" t="str">
            <v>19514</v>
          </cell>
          <cell r="L22632" t="e">
            <v>#N/A</v>
          </cell>
        </row>
        <row r="22633">
          <cell r="K22633" t="str">
            <v>19514</v>
          </cell>
          <cell r="L22633" t="e">
            <v>#N/A</v>
          </cell>
        </row>
        <row r="22634">
          <cell r="K22634" t="str">
            <v>19514</v>
          </cell>
          <cell r="L22634" t="e">
            <v>#N/A</v>
          </cell>
        </row>
        <row r="22635">
          <cell r="K22635" t="str">
            <v>19514</v>
          </cell>
          <cell r="L22635" t="e">
            <v>#N/A</v>
          </cell>
        </row>
        <row r="22636">
          <cell r="K22636" t="str">
            <v>19514</v>
          </cell>
          <cell r="L22636" t="e">
            <v>#N/A</v>
          </cell>
        </row>
        <row r="22637">
          <cell r="K22637" t="str">
            <v>19514</v>
          </cell>
          <cell r="L22637" t="e">
            <v>#N/A</v>
          </cell>
        </row>
        <row r="22638">
          <cell r="K22638" t="str">
            <v>19514</v>
          </cell>
          <cell r="L22638" t="e">
            <v>#N/A</v>
          </cell>
        </row>
        <row r="22639">
          <cell r="K22639" t="str">
            <v>19514</v>
          </cell>
          <cell r="L22639" t="e">
            <v>#N/A</v>
          </cell>
        </row>
        <row r="22640">
          <cell r="K22640" t="str">
            <v>19514</v>
          </cell>
          <cell r="L22640" t="e">
            <v>#N/A</v>
          </cell>
        </row>
        <row r="22641">
          <cell r="K22641" t="str">
            <v>19514</v>
          </cell>
          <cell r="L22641" t="e">
            <v>#N/A</v>
          </cell>
        </row>
        <row r="22642">
          <cell r="K22642" t="str">
            <v>19514</v>
          </cell>
          <cell r="L22642" t="e">
            <v>#N/A</v>
          </cell>
        </row>
        <row r="22643">
          <cell r="K22643" t="str">
            <v>19514</v>
          </cell>
          <cell r="L22643" t="e">
            <v>#N/A</v>
          </cell>
        </row>
        <row r="22644">
          <cell r="K22644" t="str">
            <v>19514</v>
          </cell>
          <cell r="L22644" t="e">
            <v>#N/A</v>
          </cell>
        </row>
        <row r="22645">
          <cell r="K22645" t="str">
            <v>19514</v>
          </cell>
          <cell r="L22645" t="e">
            <v>#N/A</v>
          </cell>
        </row>
        <row r="22646">
          <cell r="K22646" t="str">
            <v>19514</v>
          </cell>
          <cell r="L22646" t="e">
            <v>#N/A</v>
          </cell>
        </row>
        <row r="22647">
          <cell r="K22647" t="str">
            <v>19514</v>
          </cell>
          <cell r="L22647" t="e">
            <v>#N/A</v>
          </cell>
        </row>
        <row r="22648">
          <cell r="K22648" t="str">
            <v>19736</v>
          </cell>
          <cell r="L22648" t="e">
            <v>#N/A</v>
          </cell>
        </row>
        <row r="22649">
          <cell r="K22649" t="str">
            <v>19736</v>
          </cell>
          <cell r="L22649" t="e">
            <v>#N/A</v>
          </cell>
        </row>
        <row r="22650">
          <cell r="K22650" t="str">
            <v>19514</v>
          </cell>
          <cell r="L22650" t="e">
            <v>#N/A</v>
          </cell>
        </row>
        <row r="22651">
          <cell r="K22651" t="str">
            <v>19514</v>
          </cell>
          <cell r="L22651" t="e">
            <v>#N/A</v>
          </cell>
        </row>
        <row r="22652">
          <cell r="K22652" t="str">
            <v>19514</v>
          </cell>
          <cell r="L22652" t="e">
            <v>#N/A</v>
          </cell>
        </row>
        <row r="22653">
          <cell r="K22653" t="str">
            <v>19514</v>
          </cell>
          <cell r="L22653" t="e">
            <v>#N/A</v>
          </cell>
        </row>
        <row r="22654">
          <cell r="K22654" t="str">
            <v>19514</v>
          </cell>
          <cell r="L22654" t="e">
            <v>#N/A</v>
          </cell>
        </row>
        <row r="22655">
          <cell r="K22655" t="str">
            <v>19514</v>
          </cell>
          <cell r="L22655" t="e">
            <v>#N/A</v>
          </cell>
        </row>
        <row r="22656">
          <cell r="L22656" t="e">
            <v>#N/A</v>
          </cell>
        </row>
        <row r="22657">
          <cell r="L22657" t="e">
            <v>#N/A</v>
          </cell>
        </row>
        <row r="22658">
          <cell r="K22658" t="str">
            <v>19889</v>
          </cell>
          <cell r="L22658" t="e">
            <v>#N/A</v>
          </cell>
        </row>
        <row r="22659">
          <cell r="K22659" t="str">
            <v>19889</v>
          </cell>
          <cell r="L22659" t="e">
            <v>#N/A</v>
          </cell>
        </row>
        <row r="22660">
          <cell r="K22660" t="str">
            <v>19889</v>
          </cell>
          <cell r="L22660" t="e">
            <v>#N/A</v>
          </cell>
        </row>
        <row r="22661">
          <cell r="K22661" t="str">
            <v>19889</v>
          </cell>
          <cell r="L22661" t="e">
            <v>#N/A</v>
          </cell>
        </row>
        <row r="22662">
          <cell r="K22662" t="str">
            <v>19640</v>
          </cell>
          <cell r="L22662" t="e">
            <v>#N/A</v>
          </cell>
        </row>
        <row r="22663">
          <cell r="K22663" t="str">
            <v>19640</v>
          </cell>
          <cell r="L22663" t="e">
            <v>#N/A</v>
          </cell>
        </row>
        <row r="22664">
          <cell r="L22664" t="e">
            <v>#N/A</v>
          </cell>
        </row>
        <row r="22665">
          <cell r="L22665" t="e">
            <v>#N/A</v>
          </cell>
        </row>
        <row r="22666">
          <cell r="L22666" t="e">
            <v>#N/A</v>
          </cell>
        </row>
        <row r="22667">
          <cell r="L22667" t="e">
            <v>#N/A</v>
          </cell>
        </row>
        <row r="22668">
          <cell r="L22668" t="e">
            <v>#N/A</v>
          </cell>
        </row>
        <row r="22669">
          <cell r="L22669" t="e">
            <v>#N/A</v>
          </cell>
        </row>
        <row r="22670">
          <cell r="L22670" t="e">
            <v>#N/A</v>
          </cell>
        </row>
        <row r="22671">
          <cell r="L22671" t="e">
            <v>#N/A</v>
          </cell>
        </row>
        <row r="22672">
          <cell r="L22672" t="e">
            <v>#N/A</v>
          </cell>
        </row>
        <row r="22673">
          <cell r="L22673" t="e">
            <v>#N/A</v>
          </cell>
        </row>
        <row r="22674">
          <cell r="L22674" t="e">
            <v>#N/A</v>
          </cell>
        </row>
        <row r="22675">
          <cell r="L22675" t="e">
            <v>#N/A</v>
          </cell>
        </row>
        <row r="22676">
          <cell r="L22676" t="e">
            <v>#N/A</v>
          </cell>
        </row>
        <row r="22677">
          <cell r="L22677" t="e">
            <v>#N/A</v>
          </cell>
        </row>
        <row r="22678">
          <cell r="L22678" t="e">
            <v>#N/A</v>
          </cell>
        </row>
        <row r="22679">
          <cell r="L22679" t="e">
            <v>#N/A</v>
          </cell>
        </row>
        <row r="22680">
          <cell r="L22680" t="e">
            <v>#N/A</v>
          </cell>
        </row>
        <row r="22681">
          <cell r="L22681" t="e">
            <v>#N/A</v>
          </cell>
        </row>
        <row r="22682">
          <cell r="L22682" t="e">
            <v>#N/A</v>
          </cell>
        </row>
        <row r="22683">
          <cell r="L22683" t="e">
            <v>#N/A</v>
          </cell>
        </row>
        <row r="22684">
          <cell r="L22684" t="e">
            <v>#N/A</v>
          </cell>
        </row>
        <row r="22685">
          <cell r="L22685" t="e">
            <v>#N/A</v>
          </cell>
        </row>
        <row r="22686">
          <cell r="L22686" t="e">
            <v>#N/A</v>
          </cell>
        </row>
        <row r="22687">
          <cell r="L22687" t="e">
            <v>#N/A</v>
          </cell>
        </row>
        <row r="22688">
          <cell r="L22688" t="e">
            <v>#N/A</v>
          </cell>
        </row>
        <row r="22689">
          <cell r="L22689" t="e">
            <v>#N/A</v>
          </cell>
        </row>
        <row r="22690">
          <cell r="L22690" t="e">
            <v>#N/A</v>
          </cell>
        </row>
        <row r="22691">
          <cell r="L22691" t="e">
            <v>#N/A</v>
          </cell>
        </row>
        <row r="22692">
          <cell r="L22692" t="e">
            <v>#N/A</v>
          </cell>
        </row>
        <row r="22693">
          <cell r="L22693" t="e">
            <v>#N/A</v>
          </cell>
        </row>
        <row r="22694">
          <cell r="L22694" t="e">
            <v>#N/A</v>
          </cell>
        </row>
        <row r="22695">
          <cell r="L22695" t="e">
            <v>#N/A</v>
          </cell>
        </row>
        <row r="22696">
          <cell r="L22696" t="e">
            <v>#N/A</v>
          </cell>
        </row>
        <row r="22697">
          <cell r="L22697" t="e">
            <v>#N/A</v>
          </cell>
        </row>
        <row r="22698">
          <cell r="L22698" t="e">
            <v>#N/A</v>
          </cell>
        </row>
        <row r="22699">
          <cell r="L22699" t="e">
            <v>#N/A</v>
          </cell>
        </row>
        <row r="22700">
          <cell r="L22700" t="e">
            <v>#N/A</v>
          </cell>
        </row>
        <row r="22701">
          <cell r="L22701" t="e">
            <v>#N/A</v>
          </cell>
        </row>
        <row r="22702">
          <cell r="L22702" t="e">
            <v>#N/A</v>
          </cell>
        </row>
        <row r="22703">
          <cell r="L22703" t="e">
            <v>#N/A</v>
          </cell>
        </row>
        <row r="22704">
          <cell r="L22704" t="e">
            <v>#N/A</v>
          </cell>
        </row>
        <row r="22705">
          <cell r="L22705" t="e">
            <v>#N/A</v>
          </cell>
        </row>
        <row r="22706">
          <cell r="L22706" t="e">
            <v>#N/A</v>
          </cell>
        </row>
        <row r="22707">
          <cell r="L22707" t="str">
            <v>TRASLADO ASISTENCIAL BASICO TERRESTRE PRIMARIO</v>
          </cell>
        </row>
        <row r="22708">
          <cell r="L22708" t="str">
            <v>TRASLADO ASISTENCIAL BASICO TERRESTRE PRIMARIO</v>
          </cell>
        </row>
        <row r="22709">
          <cell r="L22709" t="str">
            <v>TRASLADO ASISTENCIAL BASICO TERRESTRE PRIMARIO</v>
          </cell>
        </row>
        <row r="22710">
          <cell r="L22710" t="e">
            <v>#N/A</v>
          </cell>
        </row>
        <row r="22711">
          <cell r="L22711" t="str">
            <v>TRASLADO ASISTENCIAL BASICO TERRESTRE PRIMARIO</v>
          </cell>
        </row>
        <row r="22712">
          <cell r="L22712" t="e">
            <v>#N/A</v>
          </cell>
        </row>
        <row r="22713">
          <cell r="L22713" t="str">
            <v>TRASLADO ASISTENCIAL BASICO TERRESTRE PRIMARIO</v>
          </cell>
        </row>
        <row r="22714">
          <cell r="L22714" t="str">
            <v>TRASLADO ASISTENCIAL BASICO TERRESTRE PRIMARIO</v>
          </cell>
        </row>
        <row r="22715">
          <cell r="L22715" t="e">
            <v>#N/A</v>
          </cell>
        </row>
        <row r="22716">
          <cell r="L22716" t="str">
            <v>TRASLADO ASISTENCIAL BASICO TERRESTRE PRIMARIO</v>
          </cell>
        </row>
        <row r="22717">
          <cell r="L22717" t="str">
            <v>TRASLADO ASISTENCIAL BASICO TERRESTRE PRIMARIO</v>
          </cell>
        </row>
        <row r="22718">
          <cell r="L22718" t="str">
            <v>TRASLADO ASISTENCIAL BASICO TERRESTRE PRIMARIO</v>
          </cell>
        </row>
        <row r="22719">
          <cell r="L22719" t="e">
            <v>#N/A</v>
          </cell>
        </row>
        <row r="22720">
          <cell r="L22720" t="str">
            <v>TRASLADO ASISTENCIAL BASICO TERRESTRE PRIMARIO</v>
          </cell>
        </row>
        <row r="22721">
          <cell r="L22721" t="e">
            <v>#N/A</v>
          </cell>
        </row>
        <row r="22722">
          <cell r="L22722" t="str">
            <v>TRASLADO ASISTENCIAL BASICO TERRESTRE PRIMARIO</v>
          </cell>
        </row>
        <row r="22723">
          <cell r="L22723" t="str">
            <v>TRASLADO ASISTENCIAL BASICO TERRESTRE PRIMARIO</v>
          </cell>
        </row>
        <row r="22724">
          <cell r="L22724" t="str">
            <v>TRASLADO ASISTENCIAL BASICO TERRESTRE PRIMARIO</v>
          </cell>
        </row>
        <row r="22725">
          <cell r="L22725" t="str">
            <v>TRASLADO ASISTENCIAL BASICO TERRESTRE PRIMARIO</v>
          </cell>
        </row>
        <row r="22726">
          <cell r="L22726" t="str">
            <v>TRASLADO ASISTENCIAL BASICO TERRESTRE PRIMARIO</v>
          </cell>
        </row>
        <row r="22727">
          <cell r="L22727" t="str">
            <v>TRASLADO ASISTENCIAL BASICO TERRESTRE PRIMARIO</v>
          </cell>
        </row>
        <row r="22728">
          <cell r="L22728" t="str">
            <v>TRASLADO ASISTENCIAL BASICO TERRESTRE PRIMARIO</v>
          </cell>
        </row>
        <row r="22729">
          <cell r="L22729" t="str">
            <v>TRASLADO ASISTENCIAL BASICO TERRESTRE PRIMARIO</v>
          </cell>
        </row>
        <row r="22730">
          <cell r="L22730" t="str">
            <v>TRASLADO ASISTENCIAL BASICO TERRESTRE PRIMARIO</v>
          </cell>
        </row>
        <row r="22731">
          <cell r="L22731" t="str">
            <v>TRASLADO ASISTENCIAL BASICO TERRESTRE PRIMARIO</v>
          </cell>
        </row>
        <row r="22732">
          <cell r="L22732" t="str">
            <v>TRASLADO ASISTENCIAL BASICO TERRESTRE PRIMARIO</v>
          </cell>
        </row>
        <row r="22733">
          <cell r="L22733" t="str">
            <v>TRASLADO ASISTENCIAL BASICO TERRESTRE PRIMARIO</v>
          </cell>
        </row>
        <row r="22734">
          <cell r="L22734" t="str">
            <v>TRASLADO ASISTENCIAL BASICO TERRESTRE PRIMARIO</v>
          </cell>
        </row>
        <row r="22735">
          <cell r="L22735" t="e">
            <v>#N/A</v>
          </cell>
        </row>
        <row r="22736">
          <cell r="L22736" t="str">
            <v>TRASLADO ASISTENCIAL BASICO TERRESTRE PRIMARIO</v>
          </cell>
        </row>
        <row r="22737">
          <cell r="L22737" t="str">
            <v>TRASLADO ASISTENCIAL BASICO TERRESTRE PRIMARIO</v>
          </cell>
        </row>
        <row r="22738">
          <cell r="L22738" t="str">
            <v>TRASLADO ASISTENCIAL BASICO TERRESTRE PRIMARIO</v>
          </cell>
        </row>
        <row r="22739">
          <cell r="L22739" t="str">
            <v>TRASLADO ASISTENCIAL BASICO TERRESTRE PRIMARIO</v>
          </cell>
        </row>
        <row r="22740">
          <cell r="L22740" t="str">
            <v>TRASLADO ASISTENCIAL BASICO TERRESTRE PRIMARIO</v>
          </cell>
        </row>
        <row r="22741">
          <cell r="L22741" t="str">
            <v>TRASLADO ASISTENCIAL BASICO TERRESTRE PRIMARIO</v>
          </cell>
        </row>
        <row r="22742">
          <cell r="L22742" t="str">
            <v>TRASLADO ASISTENCIAL BASICO TERRESTRE PRIMARIO</v>
          </cell>
        </row>
        <row r="22743">
          <cell r="L22743" t="str">
            <v>TRASLADO ASISTENCIAL BASICO TERRESTRE PRIMARIO</v>
          </cell>
        </row>
        <row r="22744">
          <cell r="L22744" t="str">
            <v>TRASLADO ASISTENCIAL BASICO TERRESTRE PRIMARIO</v>
          </cell>
        </row>
        <row r="22745">
          <cell r="L22745" t="str">
            <v>TRASLADO ASISTENCIAL BASICO TERRESTRE PRIMARIO</v>
          </cell>
        </row>
        <row r="22746">
          <cell r="L22746" t="str">
            <v>TRASLADO ASISTENCIAL BASICO TERRESTRE PRIMARIO</v>
          </cell>
        </row>
        <row r="22747">
          <cell r="L22747" t="str">
            <v>TRASLADO ASISTENCIAL BASICO TERRESTRE PRIMARIO</v>
          </cell>
        </row>
        <row r="22748">
          <cell r="L22748" t="str">
            <v>TRASLADO ASISTENCIAL BASICO TERRESTRE PRIMARIO</v>
          </cell>
        </row>
        <row r="22749">
          <cell r="L22749" t="str">
            <v>TRASLADO ASISTENCIAL BASICO TERRESTRE PRIMARIO</v>
          </cell>
        </row>
        <row r="22750">
          <cell r="L22750" t="e">
            <v>#N/A</v>
          </cell>
        </row>
        <row r="22751">
          <cell r="L22751" t="str">
            <v>TRASLADO ASISTENCIAL BASICO TERRESTRE PRIMARIO</v>
          </cell>
        </row>
        <row r="22752">
          <cell r="L22752" t="str">
            <v>TRASLADO ASISTENCIAL BASICO TERRESTRE PRIMARIO</v>
          </cell>
        </row>
        <row r="22753">
          <cell r="L22753" t="str">
            <v>TRASLADO ASISTENCIAL BASICO TERRESTRE PRIMARIO</v>
          </cell>
        </row>
        <row r="22754">
          <cell r="L22754" t="str">
            <v>TRASLADO ASISTENCIAL BASICO TERRESTRE PRIMARIO</v>
          </cell>
        </row>
        <row r="22755">
          <cell r="L22755" t="str">
            <v>TRASLADO ASISTENCIAL BASICO TERRESTRE PRIMARIO</v>
          </cell>
        </row>
        <row r="22756">
          <cell r="L22756" t="str">
            <v>TRASLADO ASISTENCIAL BASICO TERRESTRE PRIMARIO</v>
          </cell>
        </row>
        <row r="22757">
          <cell r="L22757" t="str">
            <v>TRASLADO ASISTENCIAL BASICO TERRESTRE PRIMARIO</v>
          </cell>
        </row>
        <row r="22758">
          <cell r="L22758" t="str">
            <v>TRASLADO ASISTENCIAL BASICO TERRESTRE PRIMARIO</v>
          </cell>
        </row>
        <row r="22759">
          <cell r="L22759" t="str">
            <v>TRASLADO ASISTENCIAL BASICO TERRESTRE PRIMARIO</v>
          </cell>
        </row>
        <row r="22760">
          <cell r="L22760" t="str">
            <v>TRASLADO ASISTENCIAL BASICO TERRESTRE PRIMARIO</v>
          </cell>
        </row>
        <row r="22761">
          <cell r="L22761" t="str">
            <v>TRASLADO ASISTENCIAL BASICO TERRESTRE PRIMARIO</v>
          </cell>
        </row>
        <row r="22762">
          <cell r="L22762" t="str">
            <v>TRASLADO ASISTENCIAL BASICO TERRESTRE PRIMARIO</v>
          </cell>
        </row>
        <row r="22763">
          <cell r="L22763" t="str">
            <v>TRASLADO ASISTENCIAL BASICO TERRESTRE PRIMARIO</v>
          </cell>
        </row>
        <row r="22764">
          <cell r="L22764" t="str">
            <v>TRASLADO ASISTENCIAL BASICO TERRESTRE PRIMARIO</v>
          </cell>
        </row>
        <row r="22765">
          <cell r="L22765" t="str">
            <v>TRASLADO ASISTENCIAL BASICO TERRESTRE PRIMARIO</v>
          </cell>
        </row>
        <row r="22766">
          <cell r="L22766" t="str">
            <v>TRASLADO ASISTENCIAL BASICO TERRESTRE PRIMARIO</v>
          </cell>
        </row>
        <row r="22767">
          <cell r="L22767" t="str">
            <v>TRASLADO ASISTENCIAL BASICO TERRESTRE PRIMARIO</v>
          </cell>
        </row>
        <row r="22768">
          <cell r="L22768" t="str">
            <v>TRASLADO ASISTENCIAL BASICO TERRESTRE PRIMARIO</v>
          </cell>
        </row>
        <row r="22769">
          <cell r="L22769" t="str">
            <v>TRASLADO ASISTENCIAL BASICO TERRESTRE PRIMARIO</v>
          </cell>
        </row>
        <row r="22770">
          <cell r="L22770" t="str">
            <v>TRASLADO ASISTENCIAL BASICO TERRESTRE PRIMARIO</v>
          </cell>
        </row>
        <row r="22771">
          <cell r="L22771" t="str">
            <v>TRASLADO ASISTENCIAL BASICO TERRESTRE PRIMARIO</v>
          </cell>
        </row>
        <row r="22772">
          <cell r="L22772" t="str">
            <v>TRASLADO ASISTENCIAL BASICO TERRESTRE PRIMARIO</v>
          </cell>
        </row>
        <row r="22773">
          <cell r="L22773" t="str">
            <v>TRASLADO ASISTENCIAL BASICO TERRESTRE PRIMARIO</v>
          </cell>
        </row>
        <row r="22774">
          <cell r="L22774" t="str">
            <v>TRASLADO ASISTENCIAL BASICO TERRESTRE PRIMARIO</v>
          </cell>
        </row>
        <row r="22775">
          <cell r="L22775" t="str">
            <v>TRASLADO ASISTENCIAL BASICO TERRESTRE PRIMARIO</v>
          </cell>
        </row>
        <row r="22776">
          <cell r="L22776" t="str">
            <v>TRASLADO ASISTENCIAL BASICO TERRESTRE PRIMARIO</v>
          </cell>
        </row>
        <row r="22777">
          <cell r="L22777" t="str">
            <v>TRASLADO ASISTENCIAL BASICO TERRESTRE PRIMARIO</v>
          </cell>
        </row>
        <row r="22778">
          <cell r="L22778" t="str">
            <v>TRASLADO ASISTENCIAL BASICO TERRESTRE PRIMARIO</v>
          </cell>
        </row>
        <row r="22779">
          <cell r="L22779" t="str">
            <v>TRASLADO ASISTENCIAL BASICO TERRESTRE PRIMARIO</v>
          </cell>
        </row>
        <row r="22780">
          <cell r="L22780" t="str">
            <v>TRASLADO ASISTENCIAL BASICO TERRESTRE PRIMARIO</v>
          </cell>
        </row>
        <row r="22781">
          <cell r="L22781" t="str">
            <v>TRASLADO ASISTENCIAL BASICO TERRESTRE PRIMARIO</v>
          </cell>
        </row>
        <row r="22782">
          <cell r="L22782" t="str">
            <v>TRASLADO ASISTENCIAL BASICO TERRESTRE PRIMARIO</v>
          </cell>
        </row>
        <row r="22783">
          <cell r="L22783" t="str">
            <v>TRASLADO ASISTENCIAL BASICO TERRESTRE PRIMARIO</v>
          </cell>
        </row>
        <row r="22784">
          <cell r="L22784" t="str">
            <v>TRASLADO ASISTENCIAL BASICO TERRESTRE PRIMARIO</v>
          </cell>
        </row>
        <row r="22785">
          <cell r="L22785" t="str">
            <v>TRASLADO ASISTENCIAL BASICO TERRESTRE PRIMARIO</v>
          </cell>
        </row>
        <row r="22786">
          <cell r="L22786" t="str">
            <v>TRASLADO ASISTENCIAL BASICO TERRESTRE PRIMARIO</v>
          </cell>
        </row>
        <row r="22787">
          <cell r="L22787" t="str">
            <v>TRASLADO ASISTENCIAL BASICO TERRESTRE PRIMARIO</v>
          </cell>
        </row>
        <row r="22788">
          <cell r="L22788" t="str">
            <v>TRASLADO ASISTENCIAL BASICO TERRESTRE PRIMARIO</v>
          </cell>
        </row>
        <row r="22789">
          <cell r="L22789" t="str">
            <v>TRASLADO ASISTENCIAL BASICO TERRESTRE PRIMARIO</v>
          </cell>
        </row>
        <row r="22790">
          <cell r="L22790" t="str">
            <v>TRASLADO ASISTENCIAL BASICO TERRESTRE PRIMARIO</v>
          </cell>
        </row>
        <row r="22791">
          <cell r="L22791" t="str">
            <v>TRASLADO ASISTENCIAL BASICO TERRESTRE PRIMARIO</v>
          </cell>
        </row>
        <row r="22792">
          <cell r="L22792" t="e">
            <v>#N/A</v>
          </cell>
        </row>
        <row r="22793">
          <cell r="L22793" t="str">
            <v>TRASLADO ASISTENCIAL BASICO TERRESTRE PRIMARIO</v>
          </cell>
        </row>
        <row r="22794">
          <cell r="L22794" t="e">
            <v>#N/A</v>
          </cell>
        </row>
        <row r="22795">
          <cell r="L22795" t="str">
            <v>TRASLADO ASISTENCIAL BASICO TERRESTRE PRIMARIO</v>
          </cell>
        </row>
        <row r="22796">
          <cell r="L22796" t="str">
            <v>TRASLADO ASISTENCIAL BASICO TERRESTRE PRIMARIO</v>
          </cell>
        </row>
        <row r="22797">
          <cell r="L22797" t="str">
            <v>TRASLADO ASISTENCIAL BASICO TERRESTRE PRIMARIO</v>
          </cell>
        </row>
        <row r="22798">
          <cell r="L22798" t="str">
            <v>TRASLADO ASISTENCIAL BASICO TERRESTRE PRIMARIO</v>
          </cell>
        </row>
        <row r="22799">
          <cell r="L22799" t="str">
            <v>TRASLADO ASISTENCIAL BASICO TERRESTRE PRIMARIO</v>
          </cell>
        </row>
        <row r="22800">
          <cell r="L22800" t="str">
            <v>TRASLADO ASISTENCIAL BASICO TERRESTRE PRIMARIO</v>
          </cell>
        </row>
        <row r="22801">
          <cell r="L22801" t="str">
            <v>TRASLADO ASISTENCIAL BASICO TERRESTRE PRIMARIO</v>
          </cell>
        </row>
        <row r="22802">
          <cell r="L22802" t="str">
            <v>TRASLADO ASISTENCIAL BASICO TERRESTRE PRIMARIO</v>
          </cell>
        </row>
        <row r="22803">
          <cell r="L22803" t="str">
            <v>TRASLADO ASISTENCIAL BASICO TERRESTRE PRIMARIO</v>
          </cell>
        </row>
        <row r="22804">
          <cell r="L22804" t="str">
            <v>TRASLADO ASISTENCIAL BASICO TERRESTRE PRIMARIO</v>
          </cell>
        </row>
        <row r="22805">
          <cell r="L22805" t="str">
            <v>TRASLADO ASISTENCIAL BASICO TERRESTRE PRIMARIO</v>
          </cell>
        </row>
        <row r="22806">
          <cell r="L22806" t="str">
            <v>TRASLADO ASISTENCIAL BASICO TERRESTRE PRIMARIO</v>
          </cell>
        </row>
        <row r="22807">
          <cell r="L22807" t="str">
            <v>TRASLADO ASISTENCIAL BASICO TERRESTRE PRIMARIO</v>
          </cell>
        </row>
        <row r="22808">
          <cell r="L22808" t="str">
            <v>TRASLADO ASISTENCIAL BASICO TERRESTRE PRIMARIO</v>
          </cell>
        </row>
        <row r="22809">
          <cell r="L22809" t="str">
            <v>TRASLADO ASISTENCIAL BASICO TERRESTRE PRIMARIO</v>
          </cell>
        </row>
        <row r="22810">
          <cell r="L22810" t="str">
            <v>TRASLADO ASISTENCIAL BASICO TERRESTRE PRIMARIO</v>
          </cell>
        </row>
        <row r="22811">
          <cell r="L22811" t="str">
            <v>TRASLADO ASISTENCIAL BASICO TERRESTRE PRIMARIO</v>
          </cell>
        </row>
        <row r="22812">
          <cell r="L22812" t="str">
            <v>TRASLADO ASISTENCIAL BASICO TERRESTRE PRIMARIO</v>
          </cell>
        </row>
        <row r="22813">
          <cell r="L22813" t="str">
            <v>TRASLADO ASISTENCIAL BASICO TERRESTRE PRIMARIO</v>
          </cell>
        </row>
        <row r="22814">
          <cell r="L22814" t="str">
            <v>TRASLADO ASISTENCIAL BASICO TERRESTRE PRIMARIO</v>
          </cell>
        </row>
        <row r="22815">
          <cell r="L22815" t="str">
            <v>TRASLADO ASISTENCIAL BASICO TERRESTRE PRIMARIO</v>
          </cell>
        </row>
        <row r="22816">
          <cell r="L22816" t="str">
            <v>TRASLADO ASISTENCIAL BASICO TERRESTRE PRIMARIO</v>
          </cell>
        </row>
        <row r="22817">
          <cell r="L22817" t="str">
            <v>TRASLADO ASISTENCIAL BASICO TERRESTRE PRIMARIO</v>
          </cell>
        </row>
        <row r="22818">
          <cell r="L22818" t="str">
            <v>TRASLADO ASISTENCIAL BASICO TERRESTRE PRIMARIO</v>
          </cell>
        </row>
        <row r="22819">
          <cell r="L22819" t="e">
            <v>#N/A</v>
          </cell>
        </row>
        <row r="22820">
          <cell r="L22820" t="str">
            <v>TRASLADO ASISTENCIAL BASICO TERRESTRE PRIMARIO</v>
          </cell>
        </row>
        <row r="22821">
          <cell r="L22821" t="e">
            <v>#N/A</v>
          </cell>
        </row>
        <row r="22822">
          <cell r="L22822" t="str">
            <v>TRASLADO ASISTENCIAL BASICO TERRESTRE PRIMARIO</v>
          </cell>
        </row>
        <row r="22823">
          <cell r="L22823" t="str">
            <v>TRASLADO ASISTENCIAL BASICO TERRESTRE PRIMARIO</v>
          </cell>
        </row>
        <row r="22824">
          <cell r="L22824" t="e">
            <v>#N/A</v>
          </cell>
        </row>
        <row r="22825">
          <cell r="L22825" t="e">
            <v>#N/A</v>
          </cell>
        </row>
        <row r="22826">
          <cell r="L22826" t="e">
            <v>#N/A</v>
          </cell>
        </row>
        <row r="22827">
          <cell r="L22827" t="e">
            <v>#N/A</v>
          </cell>
        </row>
        <row r="22828">
          <cell r="L22828" t="e">
            <v>#N/A</v>
          </cell>
        </row>
        <row r="22829">
          <cell r="L22829" t="str">
            <v>TRASLADO ASISTENCIAL BASICO TERRESTRE PRIMARIO</v>
          </cell>
        </row>
        <row r="22830">
          <cell r="L22830" t="str">
            <v>TRASLADO ASISTENCIAL BASICO TERRESTRE PRIMARIO</v>
          </cell>
        </row>
        <row r="22831">
          <cell r="L22831" t="e">
            <v>#N/A</v>
          </cell>
        </row>
        <row r="22832">
          <cell r="L22832" t="str">
            <v>TRASLADO ASISTENCIAL BASICO TERRESTRE PRIMARIO</v>
          </cell>
        </row>
        <row r="22833">
          <cell r="L22833" t="str">
            <v>TRASLADO ASISTENCIAL BASICO TERRESTRE PRIMARIO</v>
          </cell>
        </row>
        <row r="22834">
          <cell r="L22834" t="str">
            <v>TRASLADO ASISTENCIAL BASICO TERRESTRE PRIMARIO</v>
          </cell>
        </row>
        <row r="22835">
          <cell r="L22835" t="str">
            <v>TRASLADO ASISTENCIAL BASICO TERRESTRE PRIMARIO</v>
          </cell>
        </row>
        <row r="22836">
          <cell r="L22836" t="str">
            <v>TRASLADO ASISTENCIAL BASICO TERRESTRE PRIMARIO</v>
          </cell>
        </row>
        <row r="22837">
          <cell r="L22837" t="str">
            <v>TRASLADO ASISTENCIAL BASICO TERRESTRE PRIMARIO</v>
          </cell>
        </row>
        <row r="22838">
          <cell r="L22838" t="str">
            <v>TRASLADO ASISTENCIAL BASICO TERRESTRE PRIMARIO</v>
          </cell>
        </row>
        <row r="22839">
          <cell r="L22839" t="str">
            <v>TRASLADO ASISTENCIAL BASICO TERRESTRE PRIMARIO</v>
          </cell>
        </row>
        <row r="22840">
          <cell r="L22840" t="str">
            <v>TRASLADO ASISTENCIAL BASICO TERRESTRE PRIMARIO</v>
          </cell>
        </row>
        <row r="22841">
          <cell r="L22841" t="str">
            <v>TRASLADO ASISTENCIAL BASICO TERRESTRE PRIMARIO</v>
          </cell>
        </row>
        <row r="22842">
          <cell r="L22842" t="str">
            <v>TRASLADO ASISTENCIAL BASICO TERRESTRE PRIMARIO</v>
          </cell>
        </row>
        <row r="22843">
          <cell r="L22843" t="str">
            <v>TRASLADO ASISTENCIAL BASICO TERRESTRE PRIMARIO</v>
          </cell>
        </row>
        <row r="22844">
          <cell r="L22844" t="str">
            <v>TRASLADO ASISTENCIAL BASICO TERRESTRE PRIMARIO</v>
          </cell>
        </row>
        <row r="22845">
          <cell r="L22845" t="str">
            <v>TRASLADO ASISTENCIAL BASICO TERRESTRE PRIMARIO</v>
          </cell>
        </row>
        <row r="22846">
          <cell r="L22846" t="str">
            <v>TRASLADO ASISTENCIAL BASICO TERRESTRE PRIMARIO</v>
          </cell>
        </row>
        <row r="22847">
          <cell r="L22847" t="str">
            <v>TRASLADO ASISTENCIAL BASICO TERRESTRE PRIMARIO</v>
          </cell>
        </row>
        <row r="22848">
          <cell r="L22848" t="str">
            <v>TRASLADO ASISTENCIAL BASICO TERRESTRE PRIMARIO</v>
          </cell>
        </row>
        <row r="22849">
          <cell r="L22849" t="str">
            <v>TRASLADO ASISTENCIAL BASICO TERRESTRE PRIMARIO</v>
          </cell>
        </row>
        <row r="22850">
          <cell r="L22850" t="str">
            <v>TRASLADO ASISTENCIAL BASICO TERRESTRE PRIMARIO</v>
          </cell>
        </row>
        <row r="22851">
          <cell r="L22851" t="str">
            <v>TRASLADO ASISTENCIAL BASICO TERRESTRE PRIMARIO</v>
          </cell>
        </row>
        <row r="22852">
          <cell r="L22852" t="str">
            <v>TRASLADO ASISTENCIAL BASICO TERRESTRE PRIMARIO</v>
          </cell>
        </row>
        <row r="22853">
          <cell r="L22853" t="str">
            <v>TRASLADO ASISTENCIAL BASICO TERRESTRE PRIMARIO</v>
          </cell>
        </row>
        <row r="22854">
          <cell r="L22854" t="str">
            <v>TRASLADO ASISTENCIAL BASICO TERRESTRE PRIMARIO</v>
          </cell>
        </row>
        <row r="22855">
          <cell r="L22855" t="str">
            <v>TRASLADO ASISTENCIAL BASICO TERRESTRE PRIMARIO</v>
          </cell>
        </row>
        <row r="22856">
          <cell r="L22856" t="str">
            <v>TRASLADO ASISTENCIAL BASICO TERRESTRE PRIMARIO</v>
          </cell>
        </row>
        <row r="22857">
          <cell r="L22857" t="str">
            <v>TRASLADO ASISTENCIAL BASICO TERRESTRE PRIMARIO</v>
          </cell>
        </row>
        <row r="22858">
          <cell r="L22858" t="str">
            <v>TRASLADO ASISTENCIAL BASICO TERRESTRE PRIMARIO</v>
          </cell>
        </row>
        <row r="22859">
          <cell r="L22859" t="str">
            <v>TRASLADO ASISTENCIAL BASICO TERRESTRE PRIMARIO</v>
          </cell>
        </row>
        <row r="22860">
          <cell r="L22860" t="str">
            <v>TRASLADO ASISTENCIAL BASICO TERRESTRE PRIMARIO</v>
          </cell>
        </row>
        <row r="22861">
          <cell r="L22861" t="str">
            <v>TRASLADO ASISTENCIAL BASICO TERRESTRE PRIMARIO</v>
          </cell>
        </row>
        <row r="22862">
          <cell r="L22862" t="str">
            <v>TRASLADO ASISTENCIAL BASICO TERRESTRE PRIMARIO</v>
          </cell>
        </row>
        <row r="22863">
          <cell r="L22863" t="str">
            <v>TRASLADO ASISTENCIAL BASICO TERRESTRE PRIMARIO</v>
          </cell>
        </row>
        <row r="22864">
          <cell r="L22864" t="str">
            <v>TRASLADO ASISTENCIAL BASICO TERRESTRE PRIMARIO</v>
          </cell>
        </row>
        <row r="22865">
          <cell r="L22865" t="str">
            <v>TRASLADO ASISTENCIAL BASICO TERRESTRE PRIMARIO</v>
          </cell>
        </row>
        <row r="22866">
          <cell r="L22866" t="str">
            <v>TRASLADO ASISTENCIAL BASICO TERRESTRE PRIMARIO</v>
          </cell>
        </row>
        <row r="22867">
          <cell r="L22867" t="str">
            <v>TRASLADO ASISTENCIAL BASICO TERRESTRE PRIMARIO</v>
          </cell>
        </row>
        <row r="22868">
          <cell r="L22868" t="str">
            <v>TRASLADO ASISTENCIAL BASICO TERRESTRE PRIMARIO</v>
          </cell>
        </row>
        <row r="22869">
          <cell r="L22869" t="str">
            <v>TRASLADO ASISTENCIAL BASICO TERRESTRE PRIMARIO</v>
          </cell>
        </row>
        <row r="22870">
          <cell r="L22870" t="str">
            <v>TRASLADO ASISTENCIAL BASICO TERRESTRE PRIMARIO</v>
          </cell>
        </row>
        <row r="22871">
          <cell r="L22871" t="str">
            <v>TRASLADO ASISTENCIAL BASICO TERRESTRE PRIMARIO</v>
          </cell>
        </row>
        <row r="22872">
          <cell r="L22872" t="e">
            <v>#N/A</v>
          </cell>
        </row>
        <row r="22873">
          <cell r="L22873" t="e">
            <v>#N/A</v>
          </cell>
        </row>
        <row r="22874">
          <cell r="L22874" t="e">
            <v>#N/A</v>
          </cell>
        </row>
        <row r="22875">
          <cell r="L22875" t="e">
            <v>#N/A</v>
          </cell>
        </row>
        <row r="22876">
          <cell r="L22876" t="e">
            <v>#N/A</v>
          </cell>
        </row>
        <row r="22877">
          <cell r="L22877" t="e">
            <v>#N/A</v>
          </cell>
        </row>
        <row r="22878">
          <cell r="L22878" t="e">
            <v>#N/A</v>
          </cell>
        </row>
        <row r="22879">
          <cell r="L22879" t="e">
            <v>#N/A</v>
          </cell>
        </row>
        <row r="22880">
          <cell r="L22880" t="e">
            <v>#N/A</v>
          </cell>
        </row>
        <row r="22881">
          <cell r="L22881" t="e">
            <v>#N/A</v>
          </cell>
        </row>
        <row r="22882">
          <cell r="L22882" t="e">
            <v>#N/A</v>
          </cell>
        </row>
        <row r="22883">
          <cell r="L22883" t="e">
            <v>#N/A</v>
          </cell>
        </row>
        <row r="22884">
          <cell r="L22884" t="str">
            <v>TRASLADO ASISTENCIAL BASICO TERRESTRE PRIMARIO</v>
          </cell>
        </row>
        <row r="22885">
          <cell r="L22885" t="str">
            <v>TRASLADO ASISTENCIAL BASICO TERRESTRE PRIMARIO</v>
          </cell>
        </row>
        <row r="22886">
          <cell r="L22886" t="str">
            <v>TRASLADO ASISTENCIAL BASICO TERRESTRE PRIMARIO</v>
          </cell>
        </row>
        <row r="22887">
          <cell r="L22887" t="str">
            <v>TRASLADO ASISTENCIAL BASICO TERRESTRE PRIMARIO</v>
          </cell>
        </row>
        <row r="22888">
          <cell r="L22888" t="str">
            <v>TRASLADO ASISTENCIAL BASICO TERRESTRE PRIMARIO</v>
          </cell>
        </row>
        <row r="22889">
          <cell r="L22889" t="str">
            <v>TRASLADO ASISTENCIAL BASICO TERRESTRE PRIMARIO</v>
          </cell>
        </row>
        <row r="22890">
          <cell r="L22890" t="e">
            <v>#N/A</v>
          </cell>
        </row>
        <row r="22891">
          <cell r="L22891" t="e">
            <v>#N/A</v>
          </cell>
        </row>
        <row r="22892">
          <cell r="L22892" t="e">
            <v>#N/A</v>
          </cell>
        </row>
        <row r="22893">
          <cell r="L22893" t="e">
            <v>#N/A</v>
          </cell>
        </row>
        <row r="22894">
          <cell r="L22894" t="e">
            <v>#N/A</v>
          </cell>
        </row>
        <row r="22895">
          <cell r="L22895" t="e">
            <v>#N/A</v>
          </cell>
        </row>
        <row r="22896">
          <cell r="L22896" t="e">
            <v>#N/A</v>
          </cell>
        </row>
        <row r="22897">
          <cell r="L22897" t="e">
            <v>#N/A</v>
          </cell>
        </row>
        <row r="22898">
          <cell r="L22898" t="e">
            <v>#N/A</v>
          </cell>
        </row>
        <row r="22899">
          <cell r="L22899" t="e">
            <v>#N/A</v>
          </cell>
        </row>
        <row r="22900">
          <cell r="L22900" t="e">
            <v>#N/A</v>
          </cell>
        </row>
        <row r="22901">
          <cell r="L22901" t="e">
            <v>#N/A</v>
          </cell>
        </row>
        <row r="22902">
          <cell r="L22902" t="e">
            <v>#N/A</v>
          </cell>
        </row>
        <row r="22903">
          <cell r="L22903" t="e">
            <v>#N/A</v>
          </cell>
        </row>
        <row r="22904">
          <cell r="L22904" t="e">
            <v>#N/A</v>
          </cell>
        </row>
        <row r="22905">
          <cell r="L22905" t="e">
            <v>#N/A</v>
          </cell>
        </row>
        <row r="22906">
          <cell r="L22906" t="e">
            <v>#N/A</v>
          </cell>
        </row>
        <row r="22907">
          <cell r="L22907" t="e">
            <v>#N/A</v>
          </cell>
        </row>
        <row r="22908">
          <cell r="L22908" t="e">
            <v>#N/A</v>
          </cell>
        </row>
        <row r="22909">
          <cell r="L22909" t="e">
            <v>#N/A</v>
          </cell>
        </row>
        <row r="22910">
          <cell r="L22910" t="e">
            <v>#N/A</v>
          </cell>
        </row>
        <row r="22911">
          <cell r="L22911" t="e">
            <v>#N/A</v>
          </cell>
        </row>
        <row r="22912">
          <cell r="L22912" t="e">
            <v>#N/A</v>
          </cell>
        </row>
        <row r="22913">
          <cell r="L22913" t="e">
            <v>#N/A</v>
          </cell>
        </row>
        <row r="22914">
          <cell r="L22914" t="e">
            <v>#N/A</v>
          </cell>
        </row>
        <row r="22915">
          <cell r="L22915" t="e">
            <v>#N/A</v>
          </cell>
        </row>
        <row r="22916">
          <cell r="L22916" t="e">
            <v>#N/A</v>
          </cell>
        </row>
        <row r="22917">
          <cell r="L22917" t="e">
            <v>#N/A</v>
          </cell>
        </row>
        <row r="22918">
          <cell r="L22918" t="e">
            <v>#N/A</v>
          </cell>
        </row>
        <row r="22919">
          <cell r="L22919" t="e">
            <v>#N/A</v>
          </cell>
        </row>
        <row r="22920">
          <cell r="L22920" t="e">
            <v>#N/A</v>
          </cell>
        </row>
        <row r="22921">
          <cell r="L22921" t="e">
            <v>#N/A</v>
          </cell>
        </row>
        <row r="22922">
          <cell r="L22922" t="e">
            <v>#N/A</v>
          </cell>
        </row>
        <row r="22923">
          <cell r="L22923" t="e">
            <v>#N/A</v>
          </cell>
        </row>
        <row r="22924">
          <cell r="L22924" t="e">
            <v>#N/A</v>
          </cell>
        </row>
        <row r="22925">
          <cell r="L22925" t="e">
            <v>#N/A</v>
          </cell>
        </row>
        <row r="22926">
          <cell r="L22926" t="e">
            <v>#N/A</v>
          </cell>
        </row>
        <row r="22927">
          <cell r="L22927" t="e">
            <v>#N/A</v>
          </cell>
        </row>
        <row r="22928">
          <cell r="L22928" t="e">
            <v>#N/A</v>
          </cell>
        </row>
        <row r="22929">
          <cell r="L22929" t="e">
            <v>#N/A</v>
          </cell>
        </row>
        <row r="22930">
          <cell r="L22930" t="e">
            <v>#N/A</v>
          </cell>
        </row>
        <row r="22931">
          <cell r="L22931" t="e">
            <v>#N/A</v>
          </cell>
        </row>
        <row r="22932">
          <cell r="L22932" t="e">
            <v>#N/A</v>
          </cell>
        </row>
        <row r="22933">
          <cell r="L22933" t="e">
            <v>#N/A</v>
          </cell>
        </row>
        <row r="22934">
          <cell r="L22934" t="e">
            <v>#N/A</v>
          </cell>
        </row>
        <row r="22935">
          <cell r="L22935" t="e">
            <v>#N/A</v>
          </cell>
        </row>
        <row r="22936">
          <cell r="L22936" t="e">
            <v>#N/A</v>
          </cell>
        </row>
        <row r="22937">
          <cell r="L22937" t="e">
            <v>#N/A</v>
          </cell>
        </row>
        <row r="22938">
          <cell r="L22938" t="e">
            <v>#N/A</v>
          </cell>
        </row>
        <row r="22939">
          <cell r="L22939" t="str">
            <v>TRASLADO ASISTENCIAL BASICO TERRESTRE PRIMARIO</v>
          </cell>
        </row>
        <row r="22940">
          <cell r="L22940" t="str">
            <v>TRASLADO ASISTENCIAL BASICO TERRESTRE PRIMARIO</v>
          </cell>
        </row>
        <row r="22941">
          <cell r="L22941" t="str">
            <v>TRASLADO ASISTENCIAL BASICO TERRESTRE PRIMARIO</v>
          </cell>
        </row>
        <row r="22942">
          <cell r="L22942" t="str">
            <v>TRASLADO ASISTENCIAL BASICO TERRESTRE PRIMARIO</v>
          </cell>
        </row>
        <row r="22943">
          <cell r="L22943" t="str">
            <v>TRASLADO ASISTENCIAL BASICO TERRESTRE PRIMARIO</v>
          </cell>
        </row>
        <row r="22944">
          <cell r="L22944" t="str">
            <v>TRASLADO ASISTENCIAL BASICO TERRESTRE PRIMARIO</v>
          </cell>
        </row>
        <row r="22945">
          <cell r="L22945" t="str">
            <v>TRASLADO ASISTENCIAL BASICO TERRESTRE PRIMARIO</v>
          </cell>
        </row>
        <row r="22946">
          <cell r="L22946" t="str">
            <v>TRASLADO ASISTENCIAL BASICO TERRESTRE PRIMARIO</v>
          </cell>
        </row>
        <row r="22947">
          <cell r="L22947" t="e">
            <v>#N/A</v>
          </cell>
        </row>
        <row r="22948">
          <cell r="L22948" t="str">
            <v>TRASLADO ASISTENCIAL BASICO TERRESTRE PRIMARIO</v>
          </cell>
        </row>
        <row r="22949">
          <cell r="L22949" t="str">
            <v>TRASLADO ASISTENCIAL BASICO TERRESTRE PRIMARIO</v>
          </cell>
        </row>
        <row r="22950">
          <cell r="L22950" t="str">
            <v>TRASLADO ASISTENCIAL BASICO TERRESTRE PRIMARIO</v>
          </cell>
        </row>
        <row r="22951">
          <cell r="L22951" t="str">
            <v>TRASLADO ASISTENCIAL BASICO TERRESTRE PRIMARIO</v>
          </cell>
        </row>
        <row r="22952">
          <cell r="L22952" t="str">
            <v>TRASLADO ASISTENCIAL BASICO TERRESTRE PRIMARIO</v>
          </cell>
        </row>
        <row r="22953">
          <cell r="L22953" t="str">
            <v>TRASLADO ASISTENCIAL BASICO TERRESTRE PRIMARIO</v>
          </cell>
        </row>
        <row r="22954">
          <cell r="L22954" t="str">
            <v>TRASLADO ASISTENCIAL BASICO TERRESTRE PRIMARIO</v>
          </cell>
        </row>
        <row r="22955">
          <cell r="L22955" t="e">
            <v>#N/A</v>
          </cell>
        </row>
        <row r="22956">
          <cell r="L22956" t="e">
            <v>#N/A</v>
          </cell>
        </row>
        <row r="22957">
          <cell r="L22957" t="str">
            <v>TRASLADO ASISTENCIAL BASICO TERRESTRE PRIMARIO</v>
          </cell>
        </row>
        <row r="22958">
          <cell r="L22958" t="e">
            <v>#N/A</v>
          </cell>
        </row>
        <row r="22959">
          <cell r="L22959" t="e">
            <v>#N/A</v>
          </cell>
        </row>
        <row r="22960">
          <cell r="L22960" t="str">
            <v>TRASLADO ASISTENCIAL BASICO TERRESTRE PRIMARIO</v>
          </cell>
        </row>
        <row r="22961">
          <cell r="L22961" t="str">
            <v>TRASLADO ASISTENCIAL BASICO TERRESTRE PRIMARIO</v>
          </cell>
        </row>
        <row r="22962">
          <cell r="L22962" t="str">
            <v>TRASLADO ASISTENCIAL BASICO TERRESTRE PRIMARIO</v>
          </cell>
        </row>
        <row r="22963">
          <cell r="L22963" t="str">
            <v>TRASLADO ASISTENCIAL BASICO TERRESTRE PRIMARIO</v>
          </cell>
        </row>
        <row r="22964">
          <cell r="L22964" t="str">
            <v>TRASLADO ASISTENCIAL BASICO TERRESTRE PRIMARIO</v>
          </cell>
        </row>
        <row r="22965">
          <cell r="L22965" t="str">
            <v>TRASLADO ASISTENCIAL BASICO TERRESTRE PRIMARIO</v>
          </cell>
        </row>
        <row r="22966">
          <cell r="L22966" t="e">
            <v>#N/A</v>
          </cell>
        </row>
        <row r="22967">
          <cell r="L22967" t="str">
            <v>TRASLADO ASISTENCIAL BASICO TERRESTRE PRIMARIO</v>
          </cell>
        </row>
        <row r="22968">
          <cell r="L22968" t="str">
            <v>TRASLADO ASISTENCIAL BASICO TERRESTRE PRIMARIO</v>
          </cell>
        </row>
        <row r="22969">
          <cell r="L22969" t="str">
            <v>TRASLADO ASISTENCIAL BASICO TERRESTRE PRIMARIO</v>
          </cell>
        </row>
        <row r="22970">
          <cell r="L22970" t="str">
            <v>TRASLADO ASISTENCIAL BASICO TERRESTRE PRIMARIO</v>
          </cell>
        </row>
        <row r="22971">
          <cell r="L22971" t="str">
            <v>TRASLADO ASISTENCIAL BASICO TERRESTRE PRIMARIO</v>
          </cell>
        </row>
        <row r="22972">
          <cell r="L22972" t="str">
            <v>TRASLADO ASISTENCIAL BASICO TERRESTRE PRIMARIO</v>
          </cell>
        </row>
        <row r="22973">
          <cell r="L22973" t="e">
            <v>#N/A</v>
          </cell>
        </row>
        <row r="22974">
          <cell r="L22974" t="e">
            <v>#N/A</v>
          </cell>
        </row>
        <row r="22975">
          <cell r="L22975" t="e">
            <v>#N/A</v>
          </cell>
        </row>
        <row r="22976">
          <cell r="L22976" t="e">
            <v>#N/A</v>
          </cell>
        </row>
        <row r="22977">
          <cell r="L22977" t="e">
            <v>#N/A</v>
          </cell>
        </row>
        <row r="22978">
          <cell r="L22978" t="e">
            <v>#N/A</v>
          </cell>
        </row>
        <row r="22979">
          <cell r="L22979" t="str">
            <v>TRASLADO ASISTENCIAL BASICO TERRESTRE PRIMARIO</v>
          </cell>
        </row>
        <row r="22980">
          <cell r="L22980" t="str">
            <v>TRASLADO ASISTENCIAL BASICO TERRESTRE PRIMARIO</v>
          </cell>
        </row>
        <row r="22981">
          <cell r="L22981" t="str">
            <v>TRASLADO ASISTENCIAL BASICO TERRESTRE PRIMARIO</v>
          </cell>
        </row>
        <row r="22982">
          <cell r="L22982" t="e">
            <v>#N/A</v>
          </cell>
        </row>
        <row r="22983">
          <cell r="L22983" t="e">
            <v>#N/A</v>
          </cell>
        </row>
        <row r="22984">
          <cell r="L22984" t="e">
            <v>#N/A</v>
          </cell>
        </row>
        <row r="22985">
          <cell r="L22985" t="e">
            <v>#N/A</v>
          </cell>
        </row>
        <row r="22986">
          <cell r="L22986" t="e">
            <v>#N/A</v>
          </cell>
        </row>
        <row r="22987">
          <cell r="L22987" t="e">
            <v>#N/A</v>
          </cell>
        </row>
        <row r="22988">
          <cell r="L22988" t="e">
            <v>#N/A</v>
          </cell>
        </row>
        <row r="22989">
          <cell r="L22989" t="e">
            <v>#N/A</v>
          </cell>
        </row>
        <row r="22990">
          <cell r="L22990" t="e">
            <v>#N/A</v>
          </cell>
        </row>
        <row r="22991">
          <cell r="L22991" t="e">
            <v>#N/A</v>
          </cell>
        </row>
        <row r="22992">
          <cell r="L22992" t="e">
            <v>#N/A</v>
          </cell>
        </row>
        <row r="22993">
          <cell r="L22993" t="e">
            <v>#N/A</v>
          </cell>
        </row>
        <row r="22994">
          <cell r="L22994" t="e">
            <v>#N/A</v>
          </cell>
        </row>
        <row r="22995">
          <cell r="L22995" t="e">
            <v>#N/A</v>
          </cell>
        </row>
        <row r="22996">
          <cell r="L22996" t="e">
            <v>#N/A</v>
          </cell>
        </row>
        <row r="22997">
          <cell r="L22997" t="e">
            <v>#N/A</v>
          </cell>
        </row>
        <row r="22998">
          <cell r="L22998" t="e">
            <v>#N/A</v>
          </cell>
        </row>
        <row r="22999">
          <cell r="L22999" t="e">
            <v>#N/A</v>
          </cell>
        </row>
        <row r="23000">
          <cell r="L23000" t="e">
            <v>#N/A</v>
          </cell>
        </row>
        <row r="23001">
          <cell r="L23001" t="e">
            <v>#N/A</v>
          </cell>
        </row>
        <row r="23002">
          <cell r="L23002" t="e">
            <v>#N/A</v>
          </cell>
        </row>
        <row r="23003">
          <cell r="L23003" t="e">
            <v>#N/A</v>
          </cell>
        </row>
        <row r="23004">
          <cell r="L23004" t="e">
            <v>#N/A</v>
          </cell>
        </row>
        <row r="23005">
          <cell r="L23005" t="e">
            <v>#N/A</v>
          </cell>
        </row>
        <row r="23006">
          <cell r="L23006" t="e">
            <v>#N/A</v>
          </cell>
        </row>
        <row r="23007">
          <cell r="L23007" t="e">
            <v>#N/A</v>
          </cell>
        </row>
        <row r="23008">
          <cell r="L23008" t="e">
            <v>#N/A</v>
          </cell>
        </row>
        <row r="23009">
          <cell r="L23009" t="e">
            <v>#N/A</v>
          </cell>
        </row>
        <row r="23010">
          <cell r="L23010" t="e">
            <v>#N/A</v>
          </cell>
        </row>
        <row r="23011">
          <cell r="L23011" t="e">
            <v>#N/A</v>
          </cell>
        </row>
        <row r="23012">
          <cell r="L23012" t="e">
            <v>#N/A</v>
          </cell>
        </row>
        <row r="23013">
          <cell r="L23013" t="e">
            <v>#N/A</v>
          </cell>
        </row>
        <row r="23014">
          <cell r="L23014" t="e">
            <v>#N/A</v>
          </cell>
        </row>
        <row r="23015">
          <cell r="L23015" t="e">
            <v>#N/A</v>
          </cell>
        </row>
        <row r="23016">
          <cell r="L23016" t="e">
            <v>#N/A</v>
          </cell>
        </row>
        <row r="23017">
          <cell r="L23017" t="e">
            <v>#N/A</v>
          </cell>
        </row>
        <row r="23018">
          <cell r="L23018" t="e">
            <v>#N/A</v>
          </cell>
        </row>
        <row r="23019">
          <cell r="L23019" t="e">
            <v>#N/A</v>
          </cell>
        </row>
        <row r="23020">
          <cell r="L23020" t="e">
            <v>#N/A</v>
          </cell>
        </row>
        <row r="23021">
          <cell r="L23021" t="e">
            <v>#N/A</v>
          </cell>
        </row>
        <row r="23022">
          <cell r="L23022" t="e">
            <v>#N/A</v>
          </cell>
        </row>
        <row r="23023">
          <cell r="L23023" t="e">
            <v>#N/A</v>
          </cell>
        </row>
        <row r="23024">
          <cell r="L23024" t="e">
            <v>#N/A</v>
          </cell>
        </row>
        <row r="23025">
          <cell r="L23025" t="e">
            <v>#N/A</v>
          </cell>
        </row>
        <row r="23026">
          <cell r="L23026" t="e">
            <v>#N/A</v>
          </cell>
        </row>
        <row r="23027">
          <cell r="L23027" t="e">
            <v>#N/A</v>
          </cell>
        </row>
        <row r="23028">
          <cell r="L23028" t="e">
            <v>#N/A</v>
          </cell>
        </row>
        <row r="23029">
          <cell r="L23029" t="e">
            <v>#N/A</v>
          </cell>
        </row>
        <row r="23030">
          <cell r="L23030" t="e">
            <v>#N/A</v>
          </cell>
        </row>
        <row r="23031">
          <cell r="L23031" t="e">
            <v>#N/A</v>
          </cell>
        </row>
        <row r="23032">
          <cell r="L23032" t="e">
            <v>#N/A</v>
          </cell>
        </row>
        <row r="23033">
          <cell r="L23033" t="e">
            <v>#N/A</v>
          </cell>
        </row>
        <row r="23034">
          <cell r="L23034" t="e">
            <v>#N/A</v>
          </cell>
        </row>
        <row r="23035">
          <cell r="L23035" t="e">
            <v>#N/A</v>
          </cell>
        </row>
        <row r="23036">
          <cell r="L23036" t="e">
            <v>#N/A</v>
          </cell>
        </row>
        <row r="23037">
          <cell r="L23037" t="e">
            <v>#N/A</v>
          </cell>
        </row>
        <row r="23038">
          <cell r="L23038" t="e">
            <v>#N/A</v>
          </cell>
        </row>
        <row r="23039">
          <cell r="L23039" t="e">
            <v>#N/A</v>
          </cell>
        </row>
        <row r="23040">
          <cell r="L23040" t="e">
            <v>#N/A</v>
          </cell>
        </row>
        <row r="23041">
          <cell r="L23041" t="e">
            <v>#N/A</v>
          </cell>
        </row>
        <row r="23042">
          <cell r="L23042" t="e">
            <v>#N/A</v>
          </cell>
        </row>
        <row r="23043">
          <cell r="L23043" t="e">
            <v>#N/A</v>
          </cell>
        </row>
        <row r="23044">
          <cell r="L23044" t="e">
            <v>#N/A</v>
          </cell>
        </row>
        <row r="23045">
          <cell r="L23045" t="e">
            <v>#N/A</v>
          </cell>
        </row>
        <row r="23046">
          <cell r="L23046" t="e">
            <v>#N/A</v>
          </cell>
        </row>
        <row r="23047">
          <cell r="L23047" t="e">
            <v>#N/A</v>
          </cell>
        </row>
        <row r="23048">
          <cell r="L23048" t="e">
            <v>#N/A</v>
          </cell>
        </row>
        <row r="23049">
          <cell r="L23049" t="e">
            <v>#N/A</v>
          </cell>
        </row>
        <row r="23050">
          <cell r="L23050" t="e">
            <v>#N/A</v>
          </cell>
        </row>
        <row r="23051">
          <cell r="L23051" t="e">
            <v>#N/A</v>
          </cell>
        </row>
        <row r="23052">
          <cell r="L23052" t="e">
            <v>#N/A</v>
          </cell>
        </row>
        <row r="23053">
          <cell r="L23053" t="e">
            <v>#N/A</v>
          </cell>
        </row>
        <row r="23054">
          <cell r="L23054" t="e">
            <v>#N/A</v>
          </cell>
        </row>
        <row r="23055">
          <cell r="L23055" t="e">
            <v>#N/A</v>
          </cell>
        </row>
        <row r="23056">
          <cell r="L23056" t="e">
            <v>#N/A</v>
          </cell>
        </row>
        <row r="23057">
          <cell r="L23057" t="e">
            <v>#N/A</v>
          </cell>
        </row>
        <row r="23058">
          <cell r="L23058" t="e">
            <v>#N/A</v>
          </cell>
        </row>
        <row r="23059">
          <cell r="L23059" t="e">
            <v>#N/A</v>
          </cell>
        </row>
        <row r="23060">
          <cell r="L23060" t="e">
            <v>#N/A</v>
          </cell>
        </row>
        <row r="23061">
          <cell r="L23061" t="e">
            <v>#N/A</v>
          </cell>
        </row>
        <row r="23062">
          <cell r="L23062" t="e">
            <v>#N/A</v>
          </cell>
        </row>
        <row r="23063">
          <cell r="L23063" t="e">
            <v>#N/A</v>
          </cell>
        </row>
        <row r="23064">
          <cell r="L23064" t="e">
            <v>#N/A</v>
          </cell>
        </row>
        <row r="23065">
          <cell r="L23065" t="e">
            <v>#N/A</v>
          </cell>
        </row>
        <row r="23066">
          <cell r="L23066" t="e">
            <v>#N/A</v>
          </cell>
        </row>
        <row r="23067">
          <cell r="L23067" t="e">
            <v>#N/A</v>
          </cell>
        </row>
        <row r="23068">
          <cell r="L23068" t="e">
            <v>#N/A</v>
          </cell>
        </row>
        <row r="23069">
          <cell r="L23069" t="e">
            <v>#N/A</v>
          </cell>
        </row>
        <row r="23070">
          <cell r="L23070" t="e">
            <v>#N/A</v>
          </cell>
        </row>
        <row r="23071">
          <cell r="L23071" t="e">
            <v>#N/A</v>
          </cell>
        </row>
        <row r="23072">
          <cell r="L23072" t="e">
            <v>#N/A</v>
          </cell>
        </row>
        <row r="23073">
          <cell r="L23073" t="e">
            <v>#N/A</v>
          </cell>
        </row>
        <row r="23074">
          <cell r="L23074" t="e">
            <v>#N/A</v>
          </cell>
        </row>
        <row r="23075">
          <cell r="L23075" t="e">
            <v>#N/A</v>
          </cell>
        </row>
        <row r="23076">
          <cell r="L23076" t="e">
            <v>#N/A</v>
          </cell>
        </row>
        <row r="23077">
          <cell r="L23077" t="e">
            <v>#N/A</v>
          </cell>
        </row>
        <row r="23078">
          <cell r="L23078" t="e">
            <v>#N/A</v>
          </cell>
        </row>
        <row r="23079">
          <cell r="L23079" t="e">
            <v>#N/A</v>
          </cell>
        </row>
        <row r="23080">
          <cell r="L23080" t="e">
            <v>#N/A</v>
          </cell>
        </row>
        <row r="23081">
          <cell r="L23081" t="e">
            <v>#N/A</v>
          </cell>
        </row>
        <row r="23082">
          <cell r="L23082" t="e">
            <v>#N/A</v>
          </cell>
        </row>
        <row r="23083">
          <cell r="L23083" t="e">
            <v>#N/A</v>
          </cell>
        </row>
        <row r="23084">
          <cell r="L23084" t="e">
            <v>#N/A</v>
          </cell>
        </row>
        <row r="23085">
          <cell r="L23085" t="e">
            <v>#N/A</v>
          </cell>
        </row>
        <row r="23086">
          <cell r="L23086" t="e">
            <v>#N/A</v>
          </cell>
        </row>
        <row r="23087">
          <cell r="L23087" t="e">
            <v>#N/A</v>
          </cell>
        </row>
        <row r="23088">
          <cell r="L23088" t="e">
            <v>#N/A</v>
          </cell>
        </row>
        <row r="23089">
          <cell r="L23089" t="e">
            <v>#N/A</v>
          </cell>
        </row>
        <row r="23090">
          <cell r="L23090" t="e">
            <v>#N/A</v>
          </cell>
        </row>
        <row r="23091">
          <cell r="L23091" t="e">
            <v>#N/A</v>
          </cell>
        </row>
        <row r="23092">
          <cell r="L23092" t="e">
            <v>#N/A</v>
          </cell>
        </row>
        <row r="23093">
          <cell r="L23093" t="e">
            <v>#N/A</v>
          </cell>
        </row>
        <row r="23094">
          <cell r="L23094" t="e">
            <v>#N/A</v>
          </cell>
        </row>
        <row r="23095">
          <cell r="L23095" t="e">
            <v>#N/A</v>
          </cell>
        </row>
        <row r="23096">
          <cell r="L23096" t="e">
            <v>#N/A</v>
          </cell>
        </row>
        <row r="23097">
          <cell r="L23097" t="e">
            <v>#N/A</v>
          </cell>
        </row>
        <row r="23098">
          <cell r="L23098" t="e">
            <v>#N/A</v>
          </cell>
        </row>
        <row r="23099">
          <cell r="L23099" t="e">
            <v>#N/A</v>
          </cell>
        </row>
        <row r="23100">
          <cell r="L23100" t="e">
            <v>#N/A</v>
          </cell>
        </row>
        <row r="23101">
          <cell r="L23101" t="e">
            <v>#N/A</v>
          </cell>
        </row>
        <row r="23102">
          <cell r="L23102" t="e">
            <v>#N/A</v>
          </cell>
        </row>
        <row r="23103">
          <cell r="L23103" t="e">
            <v>#N/A</v>
          </cell>
        </row>
        <row r="23104">
          <cell r="L23104" t="e">
            <v>#N/A</v>
          </cell>
        </row>
        <row r="23105">
          <cell r="L23105" t="e">
            <v>#N/A</v>
          </cell>
        </row>
        <row r="23106">
          <cell r="L23106" t="e">
            <v>#N/A</v>
          </cell>
        </row>
        <row r="23107">
          <cell r="L23107" t="e">
            <v>#N/A</v>
          </cell>
        </row>
        <row r="23108">
          <cell r="L23108" t="e">
            <v>#N/A</v>
          </cell>
        </row>
        <row r="23109">
          <cell r="L23109" t="e">
            <v>#N/A</v>
          </cell>
        </row>
        <row r="23110">
          <cell r="L23110" t="e">
            <v>#N/A</v>
          </cell>
        </row>
        <row r="23111">
          <cell r="L23111" t="e">
            <v>#N/A</v>
          </cell>
        </row>
        <row r="23112">
          <cell r="L23112" t="e">
            <v>#N/A</v>
          </cell>
        </row>
        <row r="23113">
          <cell r="L23113" t="str">
            <v>TRASLADO ASISTENCIAL BASICO TERRESTRE PRIMARIO</v>
          </cell>
        </row>
        <row r="23114">
          <cell r="L23114" t="e">
            <v>#N/A</v>
          </cell>
        </row>
        <row r="23115">
          <cell r="L23115" t="str">
            <v>TRASLADO ASISTENCIAL BASICO TERRESTRE PRIMARIO</v>
          </cell>
        </row>
        <row r="23116">
          <cell r="L23116" t="e">
            <v>#N/A</v>
          </cell>
        </row>
        <row r="23117">
          <cell r="L23117" t="e">
            <v>#N/A</v>
          </cell>
        </row>
        <row r="23118">
          <cell r="L23118" t="str">
            <v>TRASLADO ASISTENCIAL BASICO TERRESTRE PRIMARIO</v>
          </cell>
        </row>
        <row r="23119">
          <cell r="L23119" t="e">
            <v>#N/A</v>
          </cell>
        </row>
        <row r="23120">
          <cell r="L23120" t="e">
            <v>#N/A</v>
          </cell>
        </row>
        <row r="23121">
          <cell r="L23121" t="e">
            <v>#N/A</v>
          </cell>
        </row>
        <row r="23122">
          <cell r="L23122" t="e">
            <v>#N/A</v>
          </cell>
        </row>
        <row r="23123">
          <cell r="L23123" t="e">
            <v>#N/A</v>
          </cell>
        </row>
        <row r="23124">
          <cell r="L23124" t="e">
            <v>#N/A</v>
          </cell>
        </row>
        <row r="23125">
          <cell r="L23125" t="e">
            <v>#N/A</v>
          </cell>
        </row>
        <row r="23126">
          <cell r="L23126" t="e">
            <v>#N/A</v>
          </cell>
        </row>
        <row r="23127">
          <cell r="L23127" t="e">
            <v>#N/A</v>
          </cell>
        </row>
        <row r="23128">
          <cell r="L23128" t="e">
            <v>#N/A</v>
          </cell>
        </row>
        <row r="23129">
          <cell r="L23129" t="e">
            <v>#N/A</v>
          </cell>
        </row>
        <row r="23130">
          <cell r="L23130" t="e">
            <v>#N/A</v>
          </cell>
        </row>
        <row r="23131">
          <cell r="L23131" t="e">
            <v>#N/A</v>
          </cell>
        </row>
        <row r="23132">
          <cell r="L23132" t="e">
            <v>#N/A</v>
          </cell>
        </row>
        <row r="23133">
          <cell r="L23133" t="e">
            <v>#N/A</v>
          </cell>
        </row>
        <row r="23134">
          <cell r="L23134" t="e">
            <v>#N/A</v>
          </cell>
        </row>
        <row r="23135">
          <cell r="L23135" t="e">
            <v>#N/A</v>
          </cell>
        </row>
        <row r="23136">
          <cell r="L23136" t="e">
            <v>#N/A</v>
          </cell>
        </row>
        <row r="23137">
          <cell r="L23137" t="e">
            <v>#N/A</v>
          </cell>
        </row>
        <row r="23138">
          <cell r="L23138" t="e">
            <v>#N/A</v>
          </cell>
        </row>
        <row r="23139">
          <cell r="L23139" t="e">
            <v>#N/A</v>
          </cell>
        </row>
        <row r="23140">
          <cell r="L23140" t="e">
            <v>#N/A</v>
          </cell>
        </row>
        <row r="23141">
          <cell r="L23141" t="e">
            <v>#N/A</v>
          </cell>
        </row>
        <row r="23142">
          <cell r="L23142" t="e">
            <v>#N/A</v>
          </cell>
        </row>
        <row r="23143">
          <cell r="L23143" t="e">
            <v>#N/A</v>
          </cell>
        </row>
        <row r="23144">
          <cell r="L23144" t="e">
            <v>#N/A</v>
          </cell>
        </row>
        <row r="23145">
          <cell r="L23145" t="e">
            <v>#N/A</v>
          </cell>
        </row>
        <row r="23146">
          <cell r="L23146" t="e">
            <v>#N/A</v>
          </cell>
        </row>
        <row r="23147">
          <cell r="L23147" t="e">
            <v>#N/A</v>
          </cell>
        </row>
        <row r="23148">
          <cell r="L23148" t="e">
            <v>#N/A</v>
          </cell>
        </row>
        <row r="23149">
          <cell r="L23149" t="e">
            <v>#N/A</v>
          </cell>
        </row>
        <row r="23150">
          <cell r="L23150" t="e">
            <v>#N/A</v>
          </cell>
        </row>
        <row r="23151">
          <cell r="L23151" t="e">
            <v>#N/A</v>
          </cell>
        </row>
        <row r="23152">
          <cell r="L23152" t="e">
            <v>#N/A</v>
          </cell>
        </row>
        <row r="23153">
          <cell r="L23153" t="e">
            <v>#N/A</v>
          </cell>
        </row>
        <row r="23154">
          <cell r="L23154" t="e">
            <v>#N/A</v>
          </cell>
        </row>
        <row r="23155">
          <cell r="L23155" t="e">
            <v>#N/A</v>
          </cell>
        </row>
        <row r="23156">
          <cell r="L23156" t="e">
            <v>#N/A</v>
          </cell>
        </row>
        <row r="23157">
          <cell r="L23157" t="e">
            <v>#N/A</v>
          </cell>
        </row>
        <row r="23158">
          <cell r="L23158" t="e">
            <v>#N/A</v>
          </cell>
        </row>
        <row r="23159">
          <cell r="L23159" t="e">
            <v>#N/A</v>
          </cell>
        </row>
        <row r="23160">
          <cell r="L23160" t="e">
            <v>#N/A</v>
          </cell>
        </row>
        <row r="23161">
          <cell r="L23161" t="e">
            <v>#N/A</v>
          </cell>
        </row>
        <row r="23162">
          <cell r="L23162" t="e">
            <v>#N/A</v>
          </cell>
        </row>
        <row r="23163">
          <cell r="L23163" t="e">
            <v>#N/A</v>
          </cell>
        </row>
        <row r="23164">
          <cell r="L23164" t="e">
            <v>#N/A</v>
          </cell>
        </row>
        <row r="23165">
          <cell r="L23165" t="e">
            <v>#N/A</v>
          </cell>
        </row>
        <row r="23166">
          <cell r="L23166" t="e">
            <v>#N/A</v>
          </cell>
        </row>
        <row r="23167">
          <cell r="L23167" t="e">
            <v>#N/A</v>
          </cell>
        </row>
        <row r="23168">
          <cell r="L23168" t="e">
            <v>#N/A</v>
          </cell>
        </row>
        <row r="23169">
          <cell r="L23169" t="e">
            <v>#N/A</v>
          </cell>
        </row>
        <row r="23170">
          <cell r="L23170" t="e">
            <v>#N/A</v>
          </cell>
        </row>
        <row r="23171">
          <cell r="L23171" t="e">
            <v>#N/A</v>
          </cell>
        </row>
        <row r="23172">
          <cell r="L23172" t="e">
            <v>#N/A</v>
          </cell>
        </row>
        <row r="23173">
          <cell r="L23173" t="e">
            <v>#N/A</v>
          </cell>
        </row>
        <row r="23174">
          <cell r="L23174" t="e">
            <v>#N/A</v>
          </cell>
        </row>
        <row r="23175">
          <cell r="L23175" t="e">
            <v>#N/A</v>
          </cell>
        </row>
        <row r="23176">
          <cell r="L23176" t="e">
            <v>#N/A</v>
          </cell>
        </row>
        <row r="23177">
          <cell r="L23177" t="e">
            <v>#N/A</v>
          </cell>
        </row>
        <row r="23178">
          <cell r="L23178" t="e">
            <v>#N/A</v>
          </cell>
        </row>
        <row r="23179">
          <cell r="L23179" t="e">
            <v>#N/A</v>
          </cell>
        </row>
        <row r="23180">
          <cell r="L23180" t="e">
            <v>#N/A</v>
          </cell>
        </row>
        <row r="23181">
          <cell r="L23181" t="e">
            <v>#N/A</v>
          </cell>
        </row>
        <row r="23182">
          <cell r="L23182" t="e">
            <v>#N/A</v>
          </cell>
        </row>
        <row r="23183">
          <cell r="L23183" t="e">
            <v>#N/A</v>
          </cell>
        </row>
        <row r="23184">
          <cell r="L23184" t="e">
            <v>#N/A</v>
          </cell>
        </row>
        <row r="23185">
          <cell r="L23185" t="e">
            <v>#N/A</v>
          </cell>
        </row>
        <row r="23186">
          <cell r="L23186" t="e">
            <v>#N/A</v>
          </cell>
        </row>
        <row r="23187">
          <cell r="L23187" t="e">
            <v>#N/A</v>
          </cell>
        </row>
        <row r="23188">
          <cell r="L23188" t="e">
            <v>#N/A</v>
          </cell>
        </row>
        <row r="23189">
          <cell r="L23189" t="e">
            <v>#N/A</v>
          </cell>
        </row>
        <row r="23190">
          <cell r="L23190" t="e">
            <v>#N/A</v>
          </cell>
        </row>
        <row r="23191">
          <cell r="L23191" t="e">
            <v>#N/A</v>
          </cell>
        </row>
        <row r="23192">
          <cell r="L23192" t="e">
            <v>#N/A</v>
          </cell>
        </row>
        <row r="23193">
          <cell r="L23193" t="e">
            <v>#N/A</v>
          </cell>
        </row>
        <row r="23194">
          <cell r="L23194" t="e">
            <v>#N/A</v>
          </cell>
        </row>
        <row r="23195">
          <cell r="L23195" t="e">
            <v>#N/A</v>
          </cell>
        </row>
        <row r="23196">
          <cell r="L23196" t="e">
            <v>#N/A</v>
          </cell>
        </row>
        <row r="23197">
          <cell r="L23197" t="e">
            <v>#N/A</v>
          </cell>
        </row>
        <row r="23198">
          <cell r="L23198" t="e">
            <v>#N/A</v>
          </cell>
        </row>
        <row r="23199">
          <cell r="L23199" t="e">
            <v>#N/A</v>
          </cell>
        </row>
        <row r="23200">
          <cell r="L23200" t="e">
            <v>#N/A</v>
          </cell>
        </row>
        <row r="23201">
          <cell r="L23201" t="e">
            <v>#N/A</v>
          </cell>
        </row>
        <row r="23202">
          <cell r="L23202" t="e">
            <v>#N/A</v>
          </cell>
        </row>
        <row r="23203">
          <cell r="L23203" t="e">
            <v>#N/A</v>
          </cell>
        </row>
        <row r="23204">
          <cell r="L23204" t="e">
            <v>#N/A</v>
          </cell>
        </row>
        <row r="23205">
          <cell r="L23205" t="e">
            <v>#N/A</v>
          </cell>
        </row>
        <row r="23206">
          <cell r="L23206" t="e">
            <v>#N/A</v>
          </cell>
        </row>
        <row r="23207">
          <cell r="L23207" t="e">
            <v>#N/A</v>
          </cell>
        </row>
        <row r="23208">
          <cell r="L23208" t="e">
            <v>#N/A</v>
          </cell>
        </row>
        <row r="23209">
          <cell r="L23209" t="e">
            <v>#N/A</v>
          </cell>
        </row>
        <row r="23210">
          <cell r="L23210" t="e">
            <v>#N/A</v>
          </cell>
        </row>
        <row r="23211">
          <cell r="L23211" t="e">
            <v>#N/A</v>
          </cell>
        </row>
        <row r="23212">
          <cell r="L23212" t="e">
            <v>#N/A</v>
          </cell>
        </row>
        <row r="23213">
          <cell r="L23213" t="e">
            <v>#N/A</v>
          </cell>
        </row>
        <row r="23214">
          <cell r="L23214" t="e">
            <v>#N/A</v>
          </cell>
        </row>
        <row r="23215">
          <cell r="L23215" t="e">
            <v>#N/A</v>
          </cell>
        </row>
        <row r="23216">
          <cell r="L23216" t="e">
            <v>#N/A</v>
          </cell>
        </row>
        <row r="23217">
          <cell r="L23217" t="e">
            <v>#N/A</v>
          </cell>
        </row>
        <row r="23218">
          <cell r="L23218" t="e">
            <v>#N/A</v>
          </cell>
        </row>
        <row r="23219">
          <cell r="L23219" t="e">
            <v>#N/A</v>
          </cell>
        </row>
        <row r="23220">
          <cell r="L23220" t="e">
            <v>#N/A</v>
          </cell>
        </row>
        <row r="23221">
          <cell r="L23221" t="e">
            <v>#N/A</v>
          </cell>
        </row>
        <row r="23222">
          <cell r="L23222" t="e">
            <v>#N/A</v>
          </cell>
        </row>
        <row r="23223">
          <cell r="L23223" t="e">
            <v>#N/A</v>
          </cell>
        </row>
        <row r="23224">
          <cell r="L23224" t="e">
            <v>#N/A</v>
          </cell>
        </row>
        <row r="23225">
          <cell r="L23225" t="e">
            <v>#N/A</v>
          </cell>
        </row>
        <row r="23226">
          <cell r="L23226" t="e">
            <v>#N/A</v>
          </cell>
        </row>
        <row r="23227">
          <cell r="L23227" t="e">
            <v>#N/A</v>
          </cell>
        </row>
        <row r="23228">
          <cell r="L23228" t="e">
            <v>#N/A</v>
          </cell>
        </row>
        <row r="23229">
          <cell r="L23229" t="e">
            <v>#N/A</v>
          </cell>
        </row>
        <row r="23230">
          <cell r="L23230" t="e">
            <v>#N/A</v>
          </cell>
        </row>
        <row r="23231">
          <cell r="L23231" t="e">
            <v>#N/A</v>
          </cell>
        </row>
        <row r="23232">
          <cell r="L23232" t="e">
            <v>#N/A</v>
          </cell>
        </row>
        <row r="23233">
          <cell r="L23233" t="e">
            <v>#N/A</v>
          </cell>
        </row>
        <row r="23234">
          <cell r="L23234" t="e">
            <v>#N/A</v>
          </cell>
        </row>
        <row r="23235">
          <cell r="L23235" t="e">
            <v>#N/A</v>
          </cell>
        </row>
        <row r="23236">
          <cell r="L23236" t="e">
            <v>#N/A</v>
          </cell>
        </row>
        <row r="23237">
          <cell r="L23237" t="e">
            <v>#N/A</v>
          </cell>
        </row>
        <row r="23238">
          <cell r="L23238" t="e">
            <v>#N/A</v>
          </cell>
        </row>
        <row r="23239">
          <cell r="L23239" t="e">
            <v>#N/A</v>
          </cell>
        </row>
        <row r="23240">
          <cell r="L23240" t="e">
            <v>#N/A</v>
          </cell>
        </row>
        <row r="23241">
          <cell r="L23241" t="e">
            <v>#N/A</v>
          </cell>
        </row>
        <row r="23242">
          <cell r="L23242" t="e">
            <v>#N/A</v>
          </cell>
        </row>
        <row r="23243">
          <cell r="L23243" t="e">
            <v>#N/A</v>
          </cell>
        </row>
        <row r="23244">
          <cell r="L23244" t="e">
            <v>#N/A</v>
          </cell>
        </row>
        <row r="23245">
          <cell r="L23245" t="e">
            <v>#N/A</v>
          </cell>
        </row>
        <row r="23246">
          <cell r="L23246" t="e">
            <v>#N/A</v>
          </cell>
        </row>
        <row r="23247">
          <cell r="L23247" t="e">
            <v>#N/A</v>
          </cell>
        </row>
        <row r="23248">
          <cell r="L23248" t="e">
            <v>#N/A</v>
          </cell>
        </row>
        <row r="23249">
          <cell r="L23249" t="e">
            <v>#N/A</v>
          </cell>
        </row>
        <row r="23250">
          <cell r="L23250" t="e">
            <v>#N/A</v>
          </cell>
        </row>
        <row r="23251">
          <cell r="L23251" t="e">
            <v>#N/A</v>
          </cell>
        </row>
        <row r="23252">
          <cell r="L23252" t="e">
            <v>#N/A</v>
          </cell>
        </row>
        <row r="23253">
          <cell r="L23253" t="e">
            <v>#N/A</v>
          </cell>
        </row>
        <row r="23254">
          <cell r="L23254" t="e">
            <v>#N/A</v>
          </cell>
        </row>
        <row r="23255">
          <cell r="L23255" t="e">
            <v>#N/A</v>
          </cell>
        </row>
        <row r="23256">
          <cell r="L23256" t="e">
            <v>#N/A</v>
          </cell>
        </row>
        <row r="23257">
          <cell r="L23257" t="e">
            <v>#N/A</v>
          </cell>
        </row>
        <row r="23258">
          <cell r="L23258" t="e">
            <v>#N/A</v>
          </cell>
        </row>
        <row r="23259">
          <cell r="L23259" t="e">
            <v>#N/A</v>
          </cell>
        </row>
        <row r="23260">
          <cell r="L23260" t="e">
            <v>#N/A</v>
          </cell>
        </row>
        <row r="23261">
          <cell r="L23261" t="e">
            <v>#N/A</v>
          </cell>
        </row>
        <row r="23262">
          <cell r="L23262" t="e">
            <v>#N/A</v>
          </cell>
        </row>
        <row r="23263">
          <cell r="L23263" t="e">
            <v>#N/A</v>
          </cell>
        </row>
        <row r="23264">
          <cell r="L23264" t="e">
            <v>#N/A</v>
          </cell>
        </row>
        <row r="23265">
          <cell r="L23265" t="e">
            <v>#N/A</v>
          </cell>
        </row>
        <row r="23266">
          <cell r="K23266" t="str">
            <v>31307</v>
          </cell>
          <cell r="L23266" t="e">
            <v>#N/A</v>
          </cell>
        </row>
        <row r="23267">
          <cell r="L23267" t="e">
            <v>#N/A</v>
          </cell>
        </row>
        <row r="23268">
          <cell r="L23268" t="e">
            <v>#N/A</v>
          </cell>
        </row>
        <row r="23269">
          <cell r="L23269" t="e">
            <v>#N/A</v>
          </cell>
        </row>
        <row r="23270">
          <cell r="L23270" t="e">
            <v>#N/A</v>
          </cell>
        </row>
        <row r="23271">
          <cell r="L23271" t="e">
            <v>#N/A</v>
          </cell>
        </row>
        <row r="23272">
          <cell r="L23272" t="e">
            <v>#N/A</v>
          </cell>
        </row>
        <row r="23273">
          <cell r="L23273" t="e">
            <v>#N/A</v>
          </cell>
        </row>
        <row r="23274">
          <cell r="L23274" t="e">
            <v>#N/A</v>
          </cell>
        </row>
        <row r="23275">
          <cell r="L23275" t="e">
            <v>#N/A</v>
          </cell>
        </row>
        <row r="23276">
          <cell r="L23276" t="e">
            <v>#N/A</v>
          </cell>
        </row>
        <row r="23277">
          <cell r="L23277" t="e">
            <v>#N/A</v>
          </cell>
        </row>
        <row r="23278">
          <cell r="L23278" t="e">
            <v>#N/A</v>
          </cell>
        </row>
        <row r="23279">
          <cell r="K23279" t="str">
            <v>31307</v>
          </cell>
          <cell r="L23279" t="e">
            <v>#N/A</v>
          </cell>
        </row>
        <row r="23280">
          <cell r="L23280" t="e">
            <v>#N/A</v>
          </cell>
        </row>
        <row r="23281">
          <cell r="L23281" t="e">
            <v>#N/A</v>
          </cell>
        </row>
        <row r="23282">
          <cell r="L23282" t="e">
            <v>#N/A</v>
          </cell>
        </row>
        <row r="23283">
          <cell r="K23283" t="str">
            <v>17703</v>
          </cell>
          <cell r="L23283" t="e">
            <v>#N/A</v>
          </cell>
        </row>
        <row r="23284">
          <cell r="K23284" t="str">
            <v>17703</v>
          </cell>
          <cell r="L23284" t="e">
            <v>#N/A</v>
          </cell>
        </row>
        <row r="23285">
          <cell r="K23285" t="str">
            <v>4130</v>
          </cell>
          <cell r="L23285" t="e">
            <v>#N/A</v>
          </cell>
        </row>
        <row r="23286">
          <cell r="K23286" t="str">
            <v>4130</v>
          </cell>
          <cell r="L23286" t="e">
            <v>#N/A</v>
          </cell>
        </row>
        <row r="23287">
          <cell r="K23287" t="str">
            <v>4130</v>
          </cell>
          <cell r="L23287" t="e">
            <v>#N/A</v>
          </cell>
        </row>
        <row r="23288">
          <cell r="K23288" t="str">
            <v>4110</v>
          </cell>
          <cell r="L23288" t="e">
            <v>#N/A</v>
          </cell>
        </row>
        <row r="23289">
          <cell r="K23289" t="str">
            <v>4110</v>
          </cell>
          <cell r="L23289" t="e">
            <v>#N/A</v>
          </cell>
        </row>
        <row r="23290">
          <cell r="K23290" t="str">
            <v>4110</v>
          </cell>
          <cell r="L23290" t="e">
            <v>#N/A</v>
          </cell>
        </row>
        <row r="23291">
          <cell r="L23291" t="e">
            <v>#N/A</v>
          </cell>
        </row>
        <row r="23292">
          <cell r="L23292" t="e">
            <v>#N/A</v>
          </cell>
        </row>
        <row r="23293">
          <cell r="K23293" t="str">
            <v>19073</v>
          </cell>
          <cell r="L23293" t="e">
            <v>#N/A</v>
          </cell>
        </row>
        <row r="23294">
          <cell r="K23294" t="str">
            <v>39601</v>
          </cell>
          <cell r="L23294" t="e">
            <v>#N/A</v>
          </cell>
        </row>
        <row r="23295">
          <cell r="K23295" t="str">
            <v>19171</v>
          </cell>
          <cell r="L23295" t="e">
            <v>#N/A</v>
          </cell>
        </row>
        <row r="23296">
          <cell r="K23296" t="str">
            <v>34104</v>
          </cell>
          <cell r="L23296" t="e">
            <v>#N/A</v>
          </cell>
        </row>
        <row r="23297">
          <cell r="K23297" t="str">
            <v>34104</v>
          </cell>
          <cell r="L23297" t="e">
            <v>#N/A</v>
          </cell>
        </row>
        <row r="23298">
          <cell r="K23298" t="str">
            <v>34104</v>
          </cell>
          <cell r="L23298" t="e">
            <v>#N/A</v>
          </cell>
        </row>
        <row r="23299">
          <cell r="K23299" t="str">
            <v>34104</v>
          </cell>
          <cell r="L23299" t="e">
            <v>#N/A</v>
          </cell>
        </row>
        <row r="23300">
          <cell r="L23300" t="e">
            <v>#N/A</v>
          </cell>
        </row>
        <row r="23301">
          <cell r="L23301" t="e">
            <v>#N/A</v>
          </cell>
        </row>
        <row r="23302">
          <cell r="K23302" t="str">
            <v>39140</v>
          </cell>
          <cell r="L23302" t="e">
            <v>#N/A</v>
          </cell>
        </row>
        <row r="23303">
          <cell r="K23303" t="str">
            <v>39140</v>
          </cell>
          <cell r="L23303" t="e">
            <v>#N/A</v>
          </cell>
        </row>
        <row r="23304">
          <cell r="K23304" t="str">
            <v>39140</v>
          </cell>
          <cell r="L23304" t="e">
            <v>#N/A</v>
          </cell>
        </row>
        <row r="23305">
          <cell r="K23305" t="str">
            <v>39140</v>
          </cell>
          <cell r="L23305" t="e">
            <v>#N/A</v>
          </cell>
        </row>
        <row r="23306">
          <cell r="K23306" t="str">
            <v>39140</v>
          </cell>
          <cell r="L23306" t="e">
            <v>#N/A</v>
          </cell>
        </row>
        <row r="23307">
          <cell r="K23307" t="str">
            <v>39140</v>
          </cell>
          <cell r="L23307" t="e">
            <v>#N/A</v>
          </cell>
        </row>
        <row r="23308">
          <cell r="K23308" t="str">
            <v>19399</v>
          </cell>
          <cell r="L23308" t="e">
            <v>#N/A</v>
          </cell>
        </row>
        <row r="23309">
          <cell r="K23309" t="str">
            <v>25109</v>
          </cell>
          <cell r="L23309" t="e">
            <v>#N/A</v>
          </cell>
        </row>
        <row r="23310">
          <cell r="K23310" t="str">
            <v>31201</v>
          </cell>
          <cell r="L23310" t="e">
            <v>#N/A</v>
          </cell>
        </row>
        <row r="23311">
          <cell r="K23311" t="str">
            <v>31201</v>
          </cell>
          <cell r="L23311" t="e">
            <v>#N/A</v>
          </cell>
        </row>
        <row r="23312">
          <cell r="K23312" t="str">
            <v>29101</v>
          </cell>
          <cell r="L23312" t="e">
            <v>#N/A</v>
          </cell>
        </row>
        <row r="23313">
          <cell r="L23313" t="e">
            <v>#N/A</v>
          </cell>
        </row>
        <row r="23314">
          <cell r="K23314" t="str">
            <v>15103</v>
          </cell>
          <cell r="L23314" t="e">
            <v>#N/A</v>
          </cell>
        </row>
        <row r="23315">
          <cell r="K23315" t="str">
            <v>15103</v>
          </cell>
          <cell r="L23315" t="e">
            <v>#N/A</v>
          </cell>
        </row>
        <row r="23316">
          <cell r="K23316" t="str">
            <v>15140</v>
          </cell>
          <cell r="L23316" t="e">
            <v>#N/A</v>
          </cell>
        </row>
        <row r="23317">
          <cell r="K23317" t="str">
            <v>15140</v>
          </cell>
          <cell r="L23317" t="e">
            <v>#N/A</v>
          </cell>
        </row>
        <row r="23318">
          <cell r="K23318" t="str">
            <v>15142</v>
          </cell>
          <cell r="L23318" t="e">
            <v>#N/A</v>
          </cell>
        </row>
        <row r="23319">
          <cell r="K23319" t="str">
            <v>15142</v>
          </cell>
          <cell r="L23319" t="e">
            <v>#N/A</v>
          </cell>
        </row>
        <row r="23320">
          <cell r="L23320" t="e">
            <v>#N/A</v>
          </cell>
        </row>
        <row r="23321">
          <cell r="L23321" t="e">
            <v>#N/A</v>
          </cell>
        </row>
        <row r="23322">
          <cell r="K23322" t="str">
            <v>26115</v>
          </cell>
          <cell r="L23322" t="e">
            <v>#N/A</v>
          </cell>
        </row>
        <row r="23323">
          <cell r="L23323" t="e">
            <v>#N/A</v>
          </cell>
        </row>
        <row r="23324">
          <cell r="L23324" t="e">
            <v>#N/A</v>
          </cell>
        </row>
        <row r="23325">
          <cell r="L23325" t="e">
            <v>#N/A</v>
          </cell>
        </row>
        <row r="23326">
          <cell r="L23326" t="e">
            <v>#N/A</v>
          </cell>
        </row>
        <row r="23327">
          <cell r="L23327" t="e">
            <v>#N/A</v>
          </cell>
        </row>
        <row r="23328">
          <cell r="L23328" t="e">
            <v>#N/A</v>
          </cell>
        </row>
        <row r="23329">
          <cell r="L23329" t="e">
            <v>#N/A</v>
          </cell>
        </row>
        <row r="23330">
          <cell r="L23330" t="e">
            <v>#N/A</v>
          </cell>
        </row>
        <row r="23331">
          <cell r="K23331" t="str">
            <v>38134</v>
          </cell>
          <cell r="L23331" t="e">
            <v>#N/A</v>
          </cell>
        </row>
        <row r="23332">
          <cell r="K23332" t="str">
            <v>38132</v>
          </cell>
          <cell r="L23332" t="e">
            <v>#N/A</v>
          </cell>
        </row>
        <row r="23333">
          <cell r="K23333" t="str">
            <v>38131</v>
          </cell>
          <cell r="L23333" t="e">
            <v>#N/A</v>
          </cell>
        </row>
        <row r="23334">
          <cell r="K23334" t="str">
            <v>38133</v>
          </cell>
          <cell r="L23334" t="e">
            <v>#N/A</v>
          </cell>
        </row>
        <row r="23335">
          <cell r="K23335" t="str">
            <v>38134</v>
          </cell>
          <cell r="L23335" t="e">
            <v>#N/A</v>
          </cell>
        </row>
        <row r="23336">
          <cell r="K23336" t="str">
            <v>38132</v>
          </cell>
          <cell r="L23336" t="e">
            <v>#N/A</v>
          </cell>
        </row>
        <row r="23337">
          <cell r="K23337" t="str">
            <v>38131</v>
          </cell>
          <cell r="L23337" t="e">
            <v>#N/A</v>
          </cell>
        </row>
        <row r="23338">
          <cell r="K23338" t="str">
            <v>38133</v>
          </cell>
          <cell r="L23338" t="e">
            <v>#N/A</v>
          </cell>
        </row>
        <row r="23339">
          <cell r="K23339" t="str">
            <v>38134</v>
          </cell>
          <cell r="L23339" t="e">
            <v>#N/A</v>
          </cell>
        </row>
        <row r="23340">
          <cell r="K23340" t="str">
            <v>38132</v>
          </cell>
          <cell r="L23340" t="e">
            <v>#N/A</v>
          </cell>
        </row>
        <row r="23341">
          <cell r="K23341" t="str">
            <v>38131</v>
          </cell>
          <cell r="L23341" t="e">
            <v>#N/A</v>
          </cell>
        </row>
        <row r="23342">
          <cell r="K23342" t="str">
            <v>38133</v>
          </cell>
          <cell r="L23342" t="e">
            <v>#N/A</v>
          </cell>
        </row>
        <row r="23343">
          <cell r="K23343" t="str">
            <v>38114</v>
          </cell>
          <cell r="L23343" t="e">
            <v>#N/A</v>
          </cell>
        </row>
        <row r="23344">
          <cell r="K23344" t="str">
            <v>38112</v>
          </cell>
          <cell r="L23344" t="str">
            <v>INTERNACION COMPLEJIDAD BAJA HABITACION BIPERSONAL</v>
          </cell>
        </row>
        <row r="23345">
          <cell r="K23345" t="str">
            <v>38111</v>
          </cell>
          <cell r="L23345" t="e">
            <v>#N/A</v>
          </cell>
        </row>
        <row r="23346">
          <cell r="K23346" t="str">
            <v>38113</v>
          </cell>
          <cell r="L23346" t="e">
            <v>#N/A</v>
          </cell>
        </row>
        <row r="23347">
          <cell r="K23347" t="str">
            <v>38114</v>
          </cell>
          <cell r="L23347" t="e">
            <v>#N/A</v>
          </cell>
        </row>
        <row r="23348">
          <cell r="K23348" t="str">
            <v>38112</v>
          </cell>
          <cell r="L23348" t="str">
            <v>INTERNACION COMPLEJIDAD BAJA HABITACION BIPERSONAL</v>
          </cell>
        </row>
        <row r="23349">
          <cell r="K23349" t="str">
            <v>38111</v>
          </cell>
          <cell r="L23349" t="e">
            <v>#N/A</v>
          </cell>
        </row>
        <row r="23350">
          <cell r="K23350" t="str">
            <v>38113</v>
          </cell>
          <cell r="L23350" t="e">
            <v>#N/A</v>
          </cell>
        </row>
        <row r="23351">
          <cell r="K23351" t="str">
            <v>38114</v>
          </cell>
          <cell r="L23351" t="e">
            <v>#N/A</v>
          </cell>
        </row>
        <row r="23352">
          <cell r="K23352" t="str">
            <v>38112</v>
          </cell>
          <cell r="L23352" t="str">
            <v>INTERNACION COMPLEJIDAD BAJA HABITACION BIPERSONAL</v>
          </cell>
        </row>
        <row r="23353">
          <cell r="K23353" t="str">
            <v>38111</v>
          </cell>
          <cell r="L23353" t="e">
            <v>#N/A</v>
          </cell>
        </row>
        <row r="23354">
          <cell r="K23354" t="str">
            <v>38113</v>
          </cell>
          <cell r="L23354" t="e">
            <v>#N/A</v>
          </cell>
        </row>
        <row r="23355">
          <cell r="K23355" t="str">
            <v>38122</v>
          </cell>
          <cell r="L23355" t="e">
            <v>#N/A</v>
          </cell>
        </row>
        <row r="23356">
          <cell r="K23356" t="str">
            <v>38124</v>
          </cell>
          <cell r="L23356" t="e">
            <v>#N/A</v>
          </cell>
        </row>
        <row r="23357">
          <cell r="K23357" t="str">
            <v>38123</v>
          </cell>
          <cell r="L23357" t="e">
            <v>#N/A</v>
          </cell>
        </row>
        <row r="23358">
          <cell r="K23358" t="str">
            <v>38121</v>
          </cell>
          <cell r="L23358" t="e">
            <v>#N/A</v>
          </cell>
        </row>
        <row r="23359">
          <cell r="K23359" t="str">
            <v>38122</v>
          </cell>
          <cell r="L23359" t="e">
            <v>#N/A</v>
          </cell>
        </row>
        <row r="23360">
          <cell r="K23360" t="str">
            <v>38124</v>
          </cell>
          <cell r="L23360" t="e">
            <v>#N/A</v>
          </cell>
        </row>
        <row r="23361">
          <cell r="K23361" t="str">
            <v>38123</v>
          </cell>
          <cell r="L23361" t="e">
            <v>#N/A</v>
          </cell>
        </row>
        <row r="23362">
          <cell r="K23362" t="str">
            <v>38121</v>
          </cell>
          <cell r="L23362" t="e">
            <v>#N/A</v>
          </cell>
        </row>
        <row r="23363">
          <cell r="K23363" t="str">
            <v>38122</v>
          </cell>
          <cell r="L23363" t="e">
            <v>#N/A</v>
          </cell>
        </row>
        <row r="23364">
          <cell r="K23364" t="str">
            <v>38124</v>
          </cell>
          <cell r="L23364" t="e">
            <v>#N/A</v>
          </cell>
        </row>
        <row r="23365">
          <cell r="K23365" t="str">
            <v>38123</v>
          </cell>
          <cell r="L23365" t="e">
            <v>#N/A</v>
          </cell>
        </row>
        <row r="23366">
          <cell r="K23366" t="str">
            <v>38121</v>
          </cell>
          <cell r="L23366" t="e">
            <v>#N/A</v>
          </cell>
        </row>
        <row r="23367">
          <cell r="K23367" t="str">
            <v>38325</v>
          </cell>
          <cell r="L23367" t="e">
            <v>#N/A</v>
          </cell>
        </row>
        <row r="23368">
          <cell r="K23368" t="str">
            <v>38325</v>
          </cell>
          <cell r="L23368" t="e">
            <v>#N/A</v>
          </cell>
        </row>
        <row r="23369">
          <cell r="K23369" t="str">
            <v>38325</v>
          </cell>
          <cell r="L23369" t="e">
            <v>#N/A</v>
          </cell>
        </row>
        <row r="23370">
          <cell r="K23370" t="str">
            <v>38715</v>
          </cell>
          <cell r="L23370" t="e">
            <v>#N/A</v>
          </cell>
        </row>
        <row r="23371">
          <cell r="K23371" t="str">
            <v>38525</v>
          </cell>
          <cell r="L23371" t="e">
            <v>#N/A</v>
          </cell>
        </row>
        <row r="23372">
          <cell r="K23372" t="str">
            <v>38525</v>
          </cell>
          <cell r="L23372" t="e">
            <v>#N/A</v>
          </cell>
        </row>
        <row r="23373">
          <cell r="K23373" t="str">
            <v>38635</v>
          </cell>
          <cell r="L23373" t="e">
            <v>#N/A</v>
          </cell>
        </row>
        <row r="23374">
          <cell r="K23374" t="str">
            <v>38635</v>
          </cell>
          <cell r="L23374" t="e">
            <v>#N/A</v>
          </cell>
        </row>
        <row r="23375">
          <cell r="K23375" t="str">
            <v>38525</v>
          </cell>
          <cell r="L23375" t="e">
            <v>#N/A</v>
          </cell>
        </row>
        <row r="23376">
          <cell r="K23376" t="str">
            <v>38825</v>
          </cell>
          <cell r="L23376" t="e">
            <v>#N/A</v>
          </cell>
        </row>
        <row r="23377">
          <cell r="K23377" t="str">
            <v>38825</v>
          </cell>
          <cell r="L23377" t="e">
            <v>#N/A</v>
          </cell>
        </row>
        <row r="23378">
          <cell r="K23378" t="str">
            <v>38625</v>
          </cell>
          <cell r="L23378" t="e">
            <v>#N/A</v>
          </cell>
        </row>
        <row r="23379">
          <cell r="K23379" t="str">
            <v>38625</v>
          </cell>
          <cell r="L23379" t="e">
            <v>#N/A</v>
          </cell>
        </row>
        <row r="23380">
          <cell r="K23380" t="str">
            <v>38825</v>
          </cell>
          <cell r="L23380" t="e">
            <v>#N/A</v>
          </cell>
        </row>
        <row r="23381">
          <cell r="K23381" t="str">
            <v>38232</v>
          </cell>
          <cell r="L23381" t="e">
            <v>#N/A</v>
          </cell>
        </row>
        <row r="23382">
          <cell r="K23382" t="str">
            <v>38234</v>
          </cell>
          <cell r="L23382" t="e">
            <v>#N/A</v>
          </cell>
        </row>
        <row r="23383">
          <cell r="K23383" t="str">
            <v>38233</v>
          </cell>
          <cell r="L23383" t="e">
            <v>#N/A</v>
          </cell>
        </row>
        <row r="23384">
          <cell r="K23384" t="str">
            <v>38231</v>
          </cell>
          <cell r="L23384" t="e">
            <v>#N/A</v>
          </cell>
        </row>
        <row r="23385">
          <cell r="K23385" t="str">
            <v>38232</v>
          </cell>
          <cell r="L23385" t="e">
            <v>#N/A</v>
          </cell>
        </row>
        <row r="23386">
          <cell r="K23386" t="str">
            <v>38234</v>
          </cell>
          <cell r="L23386" t="e">
            <v>#N/A</v>
          </cell>
        </row>
        <row r="23387">
          <cell r="K23387" t="str">
            <v>38233</v>
          </cell>
          <cell r="L23387" t="e">
            <v>#N/A</v>
          </cell>
        </row>
        <row r="23388">
          <cell r="K23388" t="str">
            <v>38231</v>
          </cell>
          <cell r="L23388" t="e">
            <v>#N/A</v>
          </cell>
        </row>
        <row r="23389">
          <cell r="K23389" t="str">
            <v>38232</v>
          </cell>
          <cell r="L23389" t="e">
            <v>#N/A</v>
          </cell>
        </row>
        <row r="23390">
          <cell r="K23390" t="str">
            <v>38234</v>
          </cell>
          <cell r="L23390" t="e">
            <v>#N/A</v>
          </cell>
        </row>
        <row r="23391">
          <cell r="K23391" t="str">
            <v>38233</v>
          </cell>
          <cell r="L23391" t="e">
            <v>#N/A</v>
          </cell>
        </row>
        <row r="23392">
          <cell r="K23392" t="str">
            <v>38231</v>
          </cell>
          <cell r="L23392" t="e">
            <v>#N/A</v>
          </cell>
        </row>
        <row r="23393">
          <cell r="K23393" t="str">
            <v>38232</v>
          </cell>
          <cell r="L23393" t="e">
            <v>#N/A</v>
          </cell>
        </row>
        <row r="23394">
          <cell r="K23394" t="str">
            <v>38234</v>
          </cell>
          <cell r="L23394" t="e">
            <v>#N/A</v>
          </cell>
        </row>
        <row r="23395">
          <cell r="K23395" t="str">
            <v>38233</v>
          </cell>
          <cell r="L23395" t="e">
            <v>#N/A</v>
          </cell>
        </row>
        <row r="23396">
          <cell r="K23396" t="str">
            <v>38231</v>
          </cell>
          <cell r="L23396" t="e">
            <v>#N/A</v>
          </cell>
        </row>
        <row r="23397">
          <cell r="K23397" t="str">
            <v>38232</v>
          </cell>
          <cell r="L23397" t="e">
            <v>#N/A</v>
          </cell>
        </row>
        <row r="23398">
          <cell r="K23398" t="str">
            <v>38234</v>
          </cell>
          <cell r="L23398" t="e">
            <v>#N/A</v>
          </cell>
        </row>
        <row r="23399">
          <cell r="K23399" t="str">
            <v>38233</v>
          </cell>
          <cell r="L23399" t="e">
            <v>#N/A</v>
          </cell>
        </row>
        <row r="23400">
          <cell r="K23400" t="str">
            <v>38231</v>
          </cell>
          <cell r="L23400" t="e">
            <v>#N/A</v>
          </cell>
        </row>
        <row r="23401">
          <cell r="K23401" t="str">
            <v>38232</v>
          </cell>
          <cell r="L23401" t="e">
            <v>#N/A</v>
          </cell>
        </row>
        <row r="23402">
          <cell r="K23402" t="str">
            <v>38234</v>
          </cell>
          <cell r="L23402" t="e">
            <v>#N/A</v>
          </cell>
        </row>
        <row r="23403">
          <cell r="K23403" t="str">
            <v>38233</v>
          </cell>
          <cell r="L23403" t="e">
            <v>#N/A</v>
          </cell>
        </row>
        <row r="23404">
          <cell r="K23404" t="str">
            <v>38231</v>
          </cell>
          <cell r="L23404" t="e">
            <v>#N/A</v>
          </cell>
        </row>
        <row r="23405">
          <cell r="K23405" t="str">
            <v>38232</v>
          </cell>
          <cell r="L23405" t="e">
            <v>#N/A</v>
          </cell>
        </row>
        <row r="23406">
          <cell r="K23406" t="str">
            <v>38234</v>
          </cell>
          <cell r="L23406" t="e">
            <v>#N/A</v>
          </cell>
        </row>
        <row r="23407">
          <cell r="K23407" t="str">
            <v>38233</v>
          </cell>
          <cell r="L23407" t="e">
            <v>#N/A</v>
          </cell>
        </row>
        <row r="23408">
          <cell r="K23408" t="str">
            <v>38231</v>
          </cell>
          <cell r="L23408" t="e">
            <v>#N/A</v>
          </cell>
        </row>
        <row r="23409">
          <cell r="K23409" t="str">
            <v>38222</v>
          </cell>
          <cell r="L23409" t="e">
            <v>#N/A</v>
          </cell>
        </row>
        <row r="23410">
          <cell r="K23410" t="str">
            <v>38224</v>
          </cell>
          <cell r="L23410" t="e">
            <v>#N/A</v>
          </cell>
        </row>
        <row r="23411">
          <cell r="K23411" t="str">
            <v>38223</v>
          </cell>
          <cell r="L23411" t="e">
            <v>#N/A</v>
          </cell>
        </row>
        <row r="23412">
          <cell r="K23412" t="str">
            <v>38221</v>
          </cell>
          <cell r="L23412" t="e">
            <v>#N/A</v>
          </cell>
        </row>
        <row r="23413">
          <cell r="K23413" t="str">
            <v>38222</v>
          </cell>
          <cell r="L23413" t="e">
            <v>#N/A</v>
          </cell>
        </row>
        <row r="23414">
          <cell r="K23414" t="str">
            <v>38224</v>
          </cell>
          <cell r="L23414" t="e">
            <v>#N/A</v>
          </cell>
        </row>
        <row r="23415">
          <cell r="K23415" t="str">
            <v>38223</v>
          </cell>
          <cell r="L23415" t="e">
            <v>#N/A</v>
          </cell>
        </row>
        <row r="23416">
          <cell r="K23416" t="str">
            <v>38221</v>
          </cell>
          <cell r="L23416" t="e">
            <v>#N/A</v>
          </cell>
        </row>
        <row r="23417">
          <cell r="K23417" t="str">
            <v>38222</v>
          </cell>
          <cell r="L23417" t="e">
            <v>#N/A</v>
          </cell>
        </row>
        <row r="23418">
          <cell r="K23418" t="str">
            <v>38224</v>
          </cell>
          <cell r="L23418" t="e">
            <v>#N/A</v>
          </cell>
        </row>
        <row r="23419">
          <cell r="K23419" t="str">
            <v>38223</v>
          </cell>
          <cell r="L23419" t="e">
            <v>#N/A</v>
          </cell>
        </row>
        <row r="23420">
          <cell r="K23420" t="str">
            <v>38221</v>
          </cell>
          <cell r="L23420" t="e">
            <v>#N/A</v>
          </cell>
        </row>
        <row r="23421">
          <cell r="K23421" t="str">
            <v>38222</v>
          </cell>
          <cell r="L23421" t="e">
            <v>#N/A</v>
          </cell>
        </row>
        <row r="23422">
          <cell r="K23422" t="str">
            <v>38224</v>
          </cell>
          <cell r="L23422" t="e">
            <v>#N/A</v>
          </cell>
        </row>
        <row r="23423">
          <cell r="K23423" t="str">
            <v>38223</v>
          </cell>
          <cell r="L23423" t="e">
            <v>#N/A</v>
          </cell>
        </row>
        <row r="23424">
          <cell r="K23424" t="str">
            <v>38221</v>
          </cell>
          <cell r="L23424" t="e">
            <v>#N/A</v>
          </cell>
        </row>
        <row r="23425">
          <cell r="K23425" t="str">
            <v>38222</v>
          </cell>
          <cell r="L23425" t="e">
            <v>#N/A</v>
          </cell>
        </row>
        <row r="23426">
          <cell r="K23426" t="str">
            <v>38224</v>
          </cell>
          <cell r="L23426" t="e">
            <v>#N/A</v>
          </cell>
        </row>
        <row r="23427">
          <cell r="K23427" t="str">
            <v>38223</v>
          </cell>
          <cell r="L23427" t="e">
            <v>#N/A</v>
          </cell>
        </row>
        <row r="23428">
          <cell r="K23428" t="str">
            <v>38221</v>
          </cell>
          <cell r="L23428" t="e">
            <v>#N/A</v>
          </cell>
        </row>
        <row r="23429">
          <cell r="K23429" t="str">
            <v>38222</v>
          </cell>
          <cell r="L23429" t="e">
            <v>#N/A</v>
          </cell>
        </row>
        <row r="23430">
          <cell r="K23430" t="str">
            <v>38224</v>
          </cell>
          <cell r="L23430" t="e">
            <v>#N/A</v>
          </cell>
        </row>
        <row r="23431">
          <cell r="K23431" t="str">
            <v>38223</v>
          </cell>
          <cell r="L23431" t="e">
            <v>#N/A</v>
          </cell>
        </row>
        <row r="23432">
          <cell r="K23432" t="str">
            <v>38221</v>
          </cell>
          <cell r="L23432" t="e">
            <v>#N/A</v>
          </cell>
        </row>
        <row r="23433">
          <cell r="K23433" t="str">
            <v>38222</v>
          </cell>
          <cell r="L23433" t="e">
            <v>#N/A</v>
          </cell>
        </row>
        <row r="23434">
          <cell r="K23434" t="str">
            <v>38224</v>
          </cell>
          <cell r="L23434" t="e">
            <v>#N/A</v>
          </cell>
        </row>
        <row r="23435">
          <cell r="K23435" t="str">
            <v>38223</v>
          </cell>
          <cell r="L23435" t="e">
            <v>#N/A</v>
          </cell>
        </row>
        <row r="23436">
          <cell r="K23436" t="str">
            <v>38221</v>
          </cell>
          <cell r="L23436" t="e">
            <v>#N/A</v>
          </cell>
        </row>
        <row r="23437">
          <cell r="K23437" t="str">
            <v>38435</v>
          </cell>
          <cell r="L23437" t="e">
            <v>#N/A</v>
          </cell>
        </row>
        <row r="23438">
          <cell r="K23438" t="str">
            <v>38435</v>
          </cell>
          <cell r="L23438" t="e">
            <v>#N/A</v>
          </cell>
        </row>
        <row r="23439">
          <cell r="K23439" t="str">
            <v>38225</v>
          </cell>
          <cell r="L23439" t="e">
            <v>#N/A</v>
          </cell>
        </row>
        <row r="23440">
          <cell r="K23440" t="str">
            <v>38225</v>
          </cell>
          <cell r="L23440" t="e">
            <v>#N/A</v>
          </cell>
        </row>
        <row r="23441">
          <cell r="K23441" t="str">
            <v>38235</v>
          </cell>
          <cell r="L23441" t="e">
            <v>#N/A</v>
          </cell>
        </row>
        <row r="23442">
          <cell r="K23442" t="str">
            <v>31110</v>
          </cell>
          <cell r="L23442" t="e">
            <v>#N/A</v>
          </cell>
        </row>
        <row r="23443">
          <cell r="L23443" t="e">
            <v>#N/A</v>
          </cell>
        </row>
        <row r="23444">
          <cell r="L23444" t="e">
            <v>#N/A</v>
          </cell>
        </row>
        <row r="23445">
          <cell r="L23445" t="e">
            <v>#N/A</v>
          </cell>
        </row>
        <row r="23446">
          <cell r="K23446" t="str">
            <v>26115</v>
          </cell>
          <cell r="L23446" t="e">
            <v>#N/A</v>
          </cell>
        </row>
        <row r="23447">
          <cell r="K23447" t="str">
            <v>26115</v>
          </cell>
          <cell r="L23447" t="e">
            <v>#N/A</v>
          </cell>
        </row>
        <row r="23448">
          <cell r="K23448" t="str">
            <v>26117</v>
          </cell>
          <cell r="L23448" t="e">
            <v>#N/A</v>
          </cell>
        </row>
        <row r="23449">
          <cell r="K23449" t="str">
            <v>26117</v>
          </cell>
          <cell r="L23449" t="e">
            <v>#N/A</v>
          </cell>
        </row>
        <row r="23450">
          <cell r="K23450" t="str">
            <v>26117</v>
          </cell>
          <cell r="L23450" t="e">
            <v>#N/A</v>
          </cell>
        </row>
        <row r="23451">
          <cell r="K23451" t="str">
            <v>26117</v>
          </cell>
          <cell r="L23451" t="e">
            <v>#N/A</v>
          </cell>
        </row>
        <row r="23452">
          <cell r="K23452" t="str">
            <v>26117</v>
          </cell>
          <cell r="L23452" t="e">
            <v>#N/A</v>
          </cell>
        </row>
        <row r="23453">
          <cell r="K23453" t="str">
            <v>26117</v>
          </cell>
          <cell r="L23453" t="e">
            <v>#N/A</v>
          </cell>
        </row>
        <row r="23454">
          <cell r="K23454" t="str">
            <v>29106</v>
          </cell>
          <cell r="L23454" t="e">
            <v>#N/A</v>
          </cell>
        </row>
        <row r="23455">
          <cell r="L23455" t="e">
            <v>#N/A</v>
          </cell>
        </row>
        <row r="23456">
          <cell r="L23456" t="e">
            <v>#N/A</v>
          </cell>
        </row>
        <row r="23457">
          <cell r="L23457" t="e">
            <v>#N/A</v>
          </cell>
        </row>
        <row r="23458">
          <cell r="L23458" t="e">
            <v>#N/A</v>
          </cell>
        </row>
        <row r="23459">
          <cell r="L23459" t="e">
            <v>#N/A</v>
          </cell>
        </row>
        <row r="23460">
          <cell r="K23460" t="str">
            <v>19835</v>
          </cell>
          <cell r="L23460" t="e">
            <v>#N/A</v>
          </cell>
        </row>
        <row r="23461">
          <cell r="L23461" t="e">
            <v>#N/A</v>
          </cell>
        </row>
        <row r="23462">
          <cell r="L23462" t="e">
            <v>#N/A</v>
          </cell>
        </row>
        <row r="23463">
          <cell r="L23463" t="e">
            <v>#N/A</v>
          </cell>
        </row>
        <row r="23464">
          <cell r="L23464" t="e">
            <v>#N/A</v>
          </cell>
        </row>
        <row r="23465">
          <cell r="L23465" t="e">
            <v>#N/A</v>
          </cell>
        </row>
        <row r="23466">
          <cell r="K23466" t="str">
            <v>29106</v>
          </cell>
          <cell r="L23466" t="e">
            <v>#N/A</v>
          </cell>
        </row>
        <row r="23467">
          <cell r="L23467" t="e">
            <v>#N/A</v>
          </cell>
        </row>
        <row r="23468">
          <cell r="L23468" t="e">
            <v>#N/A</v>
          </cell>
        </row>
        <row r="23469">
          <cell r="K23469" t="str">
            <v>29115</v>
          </cell>
          <cell r="L23469" t="e">
            <v>#N/A</v>
          </cell>
        </row>
        <row r="23470">
          <cell r="L23470" t="e">
            <v>#N/A</v>
          </cell>
        </row>
        <row r="23471">
          <cell r="L23471" t="e">
            <v>#N/A</v>
          </cell>
        </row>
        <row r="23472">
          <cell r="L23472" t="e">
            <v>#N/A</v>
          </cell>
        </row>
        <row r="23473">
          <cell r="L23473" t="e">
            <v>#N/A</v>
          </cell>
        </row>
        <row r="23474">
          <cell r="L23474" t="e">
            <v>#N/A</v>
          </cell>
        </row>
        <row r="23475">
          <cell r="L23475" t="e">
            <v>#N/A</v>
          </cell>
        </row>
        <row r="23476">
          <cell r="K23476" t="str">
            <v>39601</v>
          </cell>
          <cell r="L23476" t="str">
            <v>TRASLADO ASISTENCIAL BASICO TERRESTRE PRIMARIO</v>
          </cell>
        </row>
        <row r="23477">
          <cell r="K23477" t="str">
            <v>39601</v>
          </cell>
          <cell r="L23477" t="e">
            <v>#N/A</v>
          </cell>
        </row>
        <row r="23478">
          <cell r="L23478" t="e">
            <v>#N/A</v>
          </cell>
        </row>
        <row r="23479">
          <cell r="L23479" t="e">
            <v>#N/A</v>
          </cell>
        </row>
        <row r="23480">
          <cell r="L23480" t="e">
            <v>#N/A</v>
          </cell>
        </row>
        <row r="23481">
          <cell r="L23481" t="e">
            <v>#N/A</v>
          </cell>
        </row>
        <row r="23482">
          <cell r="K23482" t="str">
            <v>39601</v>
          </cell>
          <cell r="L23482" t="e">
            <v>#N/A</v>
          </cell>
        </row>
        <row r="23483">
          <cell r="K23483" t="str">
            <v>39601</v>
          </cell>
          <cell r="L23483" t="e">
            <v>#N/A</v>
          </cell>
        </row>
        <row r="23484">
          <cell r="L23484" t="e">
            <v>#N/A</v>
          </cell>
        </row>
        <row r="23485">
          <cell r="K23485" t="str">
            <v>37507</v>
          </cell>
          <cell r="L23485" t="e">
            <v>#N/A</v>
          </cell>
        </row>
        <row r="23486">
          <cell r="K23486" t="str">
            <v>37507</v>
          </cell>
          <cell r="L23486" t="e">
            <v>#N/A</v>
          </cell>
        </row>
        <row r="23487">
          <cell r="K23487" t="str">
            <v>37507</v>
          </cell>
          <cell r="L23487" t="e">
            <v>#N/A</v>
          </cell>
        </row>
        <row r="23488">
          <cell r="K23488" t="str">
            <v>37507</v>
          </cell>
          <cell r="L23488" t="e">
            <v>#N/A</v>
          </cell>
        </row>
        <row r="23489">
          <cell r="K23489" t="str">
            <v>37507</v>
          </cell>
          <cell r="L23489" t="e">
            <v>#N/A</v>
          </cell>
        </row>
        <row r="23490">
          <cell r="K23490" t="str">
            <v>37507</v>
          </cell>
          <cell r="L23490" t="e">
            <v>#N/A</v>
          </cell>
        </row>
        <row r="23491">
          <cell r="K23491" t="str">
            <v>37507</v>
          </cell>
          <cell r="L23491" t="e">
            <v>#N/A</v>
          </cell>
        </row>
        <row r="23492">
          <cell r="K23492" t="str">
            <v>37507</v>
          </cell>
          <cell r="L23492" t="e">
            <v>#N/A</v>
          </cell>
        </row>
        <row r="23493">
          <cell r="K23493" t="str">
            <v>37507</v>
          </cell>
          <cell r="L23493" t="e">
            <v>#N/A</v>
          </cell>
        </row>
        <row r="23494">
          <cell r="K23494" t="str">
            <v>37507</v>
          </cell>
          <cell r="L23494" t="e">
            <v>#N/A</v>
          </cell>
        </row>
        <row r="23495">
          <cell r="K23495" t="str">
            <v>37507</v>
          </cell>
          <cell r="L23495" t="e">
            <v>#N/A</v>
          </cell>
        </row>
        <row r="23496">
          <cell r="K23496" t="str">
            <v>37507</v>
          </cell>
          <cell r="L23496" t="e">
            <v>#N/A</v>
          </cell>
        </row>
        <row r="23497">
          <cell r="K23497" t="str">
            <v>37507</v>
          </cell>
          <cell r="L23497" t="e">
            <v>#N/A</v>
          </cell>
        </row>
        <row r="23498">
          <cell r="K23498" t="str">
            <v>37507</v>
          </cell>
          <cell r="L23498" t="e">
            <v>#N/A</v>
          </cell>
        </row>
        <row r="23499">
          <cell r="K23499" t="str">
            <v>37507</v>
          </cell>
          <cell r="L23499" t="e">
            <v>#N/A</v>
          </cell>
        </row>
        <row r="23500">
          <cell r="K23500" t="str">
            <v>37507</v>
          </cell>
          <cell r="L23500" t="e">
            <v>#N/A</v>
          </cell>
        </row>
        <row r="23501">
          <cell r="K23501" t="str">
            <v>37507</v>
          </cell>
          <cell r="L23501" t="e">
            <v>#N/A</v>
          </cell>
        </row>
        <row r="23502">
          <cell r="K23502" t="str">
            <v>37507</v>
          </cell>
          <cell r="L23502" t="e">
            <v>#N/A</v>
          </cell>
        </row>
        <row r="23503">
          <cell r="K23503" t="str">
            <v>37507</v>
          </cell>
          <cell r="L23503" t="e">
            <v>#N/A</v>
          </cell>
        </row>
        <row r="23504">
          <cell r="K23504" t="str">
            <v>37507</v>
          </cell>
          <cell r="L23504" t="e">
            <v>#N/A</v>
          </cell>
        </row>
        <row r="23505">
          <cell r="K23505" t="str">
            <v>37507</v>
          </cell>
          <cell r="L23505" t="e">
            <v>#N/A</v>
          </cell>
        </row>
        <row r="23506">
          <cell r="K23506" t="str">
            <v>37507</v>
          </cell>
          <cell r="L23506" t="e">
            <v>#N/A</v>
          </cell>
        </row>
        <row r="23507">
          <cell r="K23507" t="str">
            <v>37507</v>
          </cell>
          <cell r="L23507" t="e">
            <v>#N/A</v>
          </cell>
        </row>
        <row r="23508">
          <cell r="K23508" t="str">
            <v>37507</v>
          </cell>
          <cell r="L23508" t="e">
            <v>#N/A</v>
          </cell>
        </row>
        <row r="23509">
          <cell r="K23509" t="str">
            <v>37507</v>
          </cell>
          <cell r="L23509" t="e">
            <v>#N/A</v>
          </cell>
        </row>
        <row r="23510">
          <cell r="K23510" t="str">
            <v>37507</v>
          </cell>
          <cell r="L23510" t="e">
            <v>#N/A</v>
          </cell>
        </row>
        <row r="23511">
          <cell r="K23511" t="str">
            <v>37507</v>
          </cell>
          <cell r="L23511" t="e">
            <v>#N/A</v>
          </cell>
        </row>
        <row r="23512">
          <cell r="K23512" t="str">
            <v>37507</v>
          </cell>
          <cell r="L23512" t="e">
            <v>#N/A</v>
          </cell>
        </row>
        <row r="23513">
          <cell r="K23513" t="str">
            <v>37507</v>
          </cell>
          <cell r="L23513" t="e">
            <v>#N/A</v>
          </cell>
        </row>
        <row r="23514">
          <cell r="K23514" t="str">
            <v>37507</v>
          </cell>
          <cell r="L23514" t="e">
            <v>#N/A</v>
          </cell>
        </row>
        <row r="23515">
          <cell r="K23515" t="str">
            <v>37507</v>
          </cell>
          <cell r="L23515" t="e">
            <v>#N/A</v>
          </cell>
        </row>
        <row r="23516">
          <cell r="K23516" t="str">
            <v>37507</v>
          </cell>
          <cell r="L23516" t="e">
            <v>#N/A</v>
          </cell>
        </row>
        <row r="23517">
          <cell r="K23517" t="str">
            <v>37507</v>
          </cell>
          <cell r="L23517" t="e">
            <v>#N/A</v>
          </cell>
        </row>
        <row r="23518">
          <cell r="K23518" t="str">
            <v>37507</v>
          </cell>
          <cell r="L23518" t="e">
            <v>#N/A</v>
          </cell>
        </row>
        <row r="23519">
          <cell r="K23519" t="str">
            <v>37507</v>
          </cell>
          <cell r="L23519" t="e">
            <v>#N/A</v>
          </cell>
        </row>
        <row r="23520">
          <cell r="K23520" t="str">
            <v>37507</v>
          </cell>
          <cell r="L23520" t="e">
            <v>#N/A</v>
          </cell>
        </row>
        <row r="23521">
          <cell r="K23521" t="str">
            <v>37507</v>
          </cell>
          <cell r="L23521" t="e">
            <v>#N/A</v>
          </cell>
        </row>
        <row r="23522">
          <cell r="K23522" t="str">
            <v>37507</v>
          </cell>
          <cell r="L23522" t="e">
            <v>#N/A</v>
          </cell>
        </row>
        <row r="23523">
          <cell r="K23523" t="str">
            <v>37507</v>
          </cell>
          <cell r="L23523" t="e">
            <v>#N/A</v>
          </cell>
        </row>
        <row r="23524">
          <cell r="K23524" t="str">
            <v>37507</v>
          </cell>
          <cell r="L23524" t="e">
            <v>#N/A</v>
          </cell>
        </row>
        <row r="23525">
          <cell r="K23525" t="str">
            <v>37507</v>
          </cell>
          <cell r="L23525" t="e">
            <v>#N/A</v>
          </cell>
        </row>
        <row r="23526">
          <cell r="K23526" t="str">
            <v>37507</v>
          </cell>
          <cell r="L23526" t="e">
            <v>#N/A</v>
          </cell>
        </row>
        <row r="23527">
          <cell r="K23527" t="str">
            <v>37507</v>
          </cell>
          <cell r="L23527" t="e">
            <v>#N/A</v>
          </cell>
        </row>
        <row r="23528">
          <cell r="K23528" t="str">
            <v>37507</v>
          </cell>
          <cell r="L23528" t="e">
            <v>#N/A</v>
          </cell>
        </row>
        <row r="23529">
          <cell r="K23529" t="str">
            <v>37507</v>
          </cell>
          <cell r="L23529" t="e">
            <v>#N/A</v>
          </cell>
        </row>
        <row r="23530">
          <cell r="K23530" t="str">
            <v>37507</v>
          </cell>
          <cell r="L23530" t="e">
            <v>#N/A</v>
          </cell>
        </row>
        <row r="23531">
          <cell r="K23531" t="str">
            <v>37507</v>
          </cell>
          <cell r="L23531" t="e">
            <v>#N/A</v>
          </cell>
        </row>
        <row r="23532">
          <cell r="K23532" t="str">
            <v>37507</v>
          </cell>
          <cell r="L23532" t="e">
            <v>#N/A</v>
          </cell>
        </row>
        <row r="23533">
          <cell r="L23533" t="e">
            <v>#N/A</v>
          </cell>
        </row>
        <row r="23534">
          <cell r="L23534" t="e">
            <v>#N/A</v>
          </cell>
        </row>
        <row r="23535">
          <cell r="K23535" t="str">
            <v>19073</v>
          </cell>
          <cell r="L23535" t="e">
            <v>#N/A</v>
          </cell>
        </row>
        <row r="23536">
          <cell r="K23536" t="str">
            <v>19171</v>
          </cell>
          <cell r="L23536" t="e">
            <v>#N/A</v>
          </cell>
        </row>
        <row r="23537">
          <cell r="K23537" t="str">
            <v>19399</v>
          </cell>
          <cell r="L23537" t="e">
            <v>#N/A</v>
          </cell>
        </row>
        <row r="23538">
          <cell r="L23538" t="e">
            <v>#N/A</v>
          </cell>
        </row>
        <row r="23539">
          <cell r="L23539" t="e">
            <v>#N/A</v>
          </cell>
        </row>
        <row r="23540">
          <cell r="K23540" t="str">
            <v>19835</v>
          </cell>
          <cell r="L23540" t="e">
            <v>#N/A</v>
          </cell>
        </row>
        <row r="23541">
          <cell r="L23541" t="e">
            <v>#N/A</v>
          </cell>
        </row>
        <row r="23542">
          <cell r="L23542" t="e">
            <v>#N/A</v>
          </cell>
        </row>
        <row r="23543">
          <cell r="L23543" t="e">
            <v>#N/A</v>
          </cell>
        </row>
        <row r="23544">
          <cell r="L23544" t="e">
            <v>#N/A</v>
          </cell>
        </row>
        <row r="23545">
          <cell r="L23545" t="e">
            <v>#N/A</v>
          </cell>
        </row>
        <row r="23546">
          <cell r="L23546" t="e">
            <v>#N/A</v>
          </cell>
        </row>
        <row r="23547">
          <cell r="L23547" t="e">
            <v>#N/A</v>
          </cell>
        </row>
        <row r="23548">
          <cell r="L23548" t="e">
            <v>#N/A</v>
          </cell>
        </row>
        <row r="23549">
          <cell r="L23549" t="e">
            <v>#N/A</v>
          </cell>
        </row>
        <row r="23550">
          <cell r="L23550" t="e">
            <v>#N/A</v>
          </cell>
        </row>
        <row r="23551">
          <cell r="L23551" t="e">
            <v>#N/A</v>
          </cell>
        </row>
        <row r="23552">
          <cell r="L23552" t="e">
            <v>#N/A</v>
          </cell>
        </row>
        <row r="23553">
          <cell r="L23553" t="e">
            <v>#N/A</v>
          </cell>
        </row>
        <row r="23554">
          <cell r="L23554" t="e">
            <v>#N/A</v>
          </cell>
        </row>
        <row r="23555">
          <cell r="L23555" t="e">
            <v>#N/A</v>
          </cell>
        </row>
        <row r="23556">
          <cell r="L23556" t="e">
            <v>#N/A</v>
          </cell>
        </row>
        <row r="23557">
          <cell r="L23557" t="e">
            <v>#N/A</v>
          </cell>
        </row>
        <row r="23558">
          <cell r="L23558" t="e">
            <v>#N/A</v>
          </cell>
        </row>
        <row r="23559">
          <cell r="L23559" t="e">
            <v>#N/A</v>
          </cell>
        </row>
        <row r="23560">
          <cell r="L23560" t="e">
            <v>#N/A</v>
          </cell>
        </row>
        <row r="23561">
          <cell r="L23561" t="e">
            <v>#N/A</v>
          </cell>
        </row>
        <row r="23562">
          <cell r="L23562" t="e">
            <v>#N/A</v>
          </cell>
        </row>
        <row r="23563">
          <cell r="L23563" t="e">
            <v>#N/A</v>
          </cell>
        </row>
        <row r="23564">
          <cell r="L23564" t="e">
            <v>#N/A</v>
          </cell>
        </row>
        <row r="23565">
          <cell r="L23565" t="e">
            <v>#N/A</v>
          </cell>
        </row>
        <row r="23566">
          <cell r="L23566" t="e">
            <v>#N/A</v>
          </cell>
        </row>
        <row r="23567">
          <cell r="L23567" t="e">
            <v>#N/A</v>
          </cell>
        </row>
        <row r="23568">
          <cell r="L23568" t="e">
            <v>#N/A</v>
          </cell>
        </row>
        <row r="23569">
          <cell r="L23569" t="e">
            <v>#N/A</v>
          </cell>
        </row>
        <row r="23570">
          <cell r="L23570" t="e">
            <v>#N/A</v>
          </cell>
        </row>
        <row r="23571">
          <cell r="L23571" t="e">
            <v>#N/A</v>
          </cell>
        </row>
        <row r="23572">
          <cell r="L23572" t="e">
            <v>#N/A</v>
          </cell>
        </row>
        <row r="23573">
          <cell r="L23573" t="e">
            <v>#N/A</v>
          </cell>
        </row>
        <row r="23574">
          <cell r="L23574" t="e">
            <v>#N/A</v>
          </cell>
        </row>
        <row r="23575">
          <cell r="L23575" t="e">
            <v>#N/A</v>
          </cell>
        </row>
        <row r="23576">
          <cell r="L23576" t="e">
            <v>#N/A</v>
          </cell>
        </row>
        <row r="23577">
          <cell r="L23577" t="e">
            <v>#N/A</v>
          </cell>
        </row>
        <row r="23578">
          <cell r="L23578" t="e">
            <v>#N/A</v>
          </cell>
        </row>
        <row r="23579">
          <cell r="L23579" t="e">
            <v>#N/A</v>
          </cell>
        </row>
        <row r="23580">
          <cell r="L23580" t="e">
            <v>#N/A</v>
          </cell>
        </row>
        <row r="23581">
          <cell r="L23581" t="e">
            <v>#N/A</v>
          </cell>
        </row>
        <row r="23582">
          <cell r="L23582" t="e">
            <v>#N/A</v>
          </cell>
        </row>
        <row r="23583">
          <cell r="L23583" t="e">
            <v>#N/A</v>
          </cell>
        </row>
        <row r="23584">
          <cell r="L23584" t="e">
            <v>#N/A</v>
          </cell>
        </row>
        <row r="23585">
          <cell r="L23585" t="e">
            <v>#N/A</v>
          </cell>
        </row>
        <row r="23586">
          <cell r="L23586" t="e">
            <v>#N/A</v>
          </cell>
        </row>
        <row r="23587">
          <cell r="L23587" t="e">
            <v>#N/A</v>
          </cell>
        </row>
        <row r="23588">
          <cell r="L23588" t="e">
            <v>#N/A</v>
          </cell>
        </row>
        <row r="23589">
          <cell r="L23589" t="e">
            <v>#N/A</v>
          </cell>
        </row>
        <row r="23590">
          <cell r="L23590" t="e">
            <v>#N/A</v>
          </cell>
        </row>
        <row r="23591">
          <cell r="L23591" t="e">
            <v>#N/A</v>
          </cell>
        </row>
        <row r="23592">
          <cell r="K23592" t="str">
            <v>2901</v>
          </cell>
          <cell r="L23592" t="e">
            <v>#N/A</v>
          </cell>
        </row>
        <row r="23593">
          <cell r="K23593" t="str">
            <v>2908</v>
          </cell>
          <cell r="L23593" t="e">
            <v>#N/A</v>
          </cell>
        </row>
        <row r="23594">
          <cell r="L23594" t="e">
            <v>#N/A</v>
          </cell>
        </row>
        <row r="23595">
          <cell r="L23595" t="e">
            <v>#N/A</v>
          </cell>
        </row>
        <row r="23596">
          <cell r="L23596" t="e">
            <v>#N/A</v>
          </cell>
        </row>
        <row r="23597">
          <cell r="L23597" t="e">
            <v>#N/A</v>
          </cell>
        </row>
        <row r="23598">
          <cell r="L23598" t="e">
            <v>#N/A</v>
          </cell>
        </row>
        <row r="23599">
          <cell r="L23599" t="e">
            <v>#N/A</v>
          </cell>
        </row>
        <row r="23600">
          <cell r="L23600" t="e">
            <v>#N/A</v>
          </cell>
        </row>
        <row r="23601">
          <cell r="L23601" t="e">
            <v>#N/A</v>
          </cell>
        </row>
        <row r="23602">
          <cell r="L23602" t="e">
            <v>#N/A</v>
          </cell>
        </row>
        <row r="23603">
          <cell r="L23603" t="e">
            <v>#N/A</v>
          </cell>
        </row>
        <row r="23604">
          <cell r="L23604" t="e">
            <v>#N/A</v>
          </cell>
        </row>
        <row r="23605">
          <cell r="L23605" t="e">
            <v>#N/A</v>
          </cell>
        </row>
        <row r="23606">
          <cell r="L23606" t="e">
            <v>#N/A</v>
          </cell>
        </row>
        <row r="23607">
          <cell r="L23607" t="e">
            <v>#N/A</v>
          </cell>
        </row>
        <row r="23608">
          <cell r="L23608" t="e">
            <v>#N/A</v>
          </cell>
        </row>
        <row r="23609">
          <cell r="L23609" t="e">
            <v>#N/A</v>
          </cell>
        </row>
        <row r="23610">
          <cell r="L23610" t="e">
            <v>#N/A</v>
          </cell>
        </row>
        <row r="23611">
          <cell r="L23611" t="e">
            <v>#N/A</v>
          </cell>
        </row>
        <row r="23612">
          <cell r="L23612" t="e">
            <v>#N/A</v>
          </cell>
        </row>
        <row r="23613">
          <cell r="L23613" t="e">
            <v>#N/A</v>
          </cell>
        </row>
        <row r="23614">
          <cell r="L23614" t="e">
            <v>#N/A</v>
          </cell>
        </row>
        <row r="23615">
          <cell r="L23615" t="e">
            <v>#N/A</v>
          </cell>
        </row>
        <row r="23616">
          <cell r="L23616" t="e">
            <v>#N/A</v>
          </cell>
        </row>
        <row r="23617">
          <cell r="L23617" t="e">
            <v>#N/A</v>
          </cell>
        </row>
        <row r="23618">
          <cell r="L23618" t="e">
            <v>#N/A</v>
          </cell>
        </row>
        <row r="23619">
          <cell r="L23619" t="e">
            <v>#N/A</v>
          </cell>
        </row>
        <row r="23620">
          <cell r="L23620" t="e">
            <v>#N/A</v>
          </cell>
        </row>
        <row r="23621">
          <cell r="L23621" t="e">
            <v>#N/A</v>
          </cell>
        </row>
        <row r="23622">
          <cell r="L23622" t="e">
            <v>#N/A</v>
          </cell>
        </row>
        <row r="23623">
          <cell r="L23623" t="e">
            <v>#N/A</v>
          </cell>
        </row>
        <row r="23624">
          <cell r="L23624" t="e">
            <v>#N/A</v>
          </cell>
        </row>
        <row r="23625">
          <cell r="L23625" t="e">
            <v>#N/A</v>
          </cell>
        </row>
        <row r="23626">
          <cell r="L23626" t="e">
            <v>#N/A</v>
          </cell>
        </row>
        <row r="23627">
          <cell r="L23627" t="e">
            <v>#N/A</v>
          </cell>
        </row>
        <row r="23628">
          <cell r="L23628" t="e">
            <v>#N/A</v>
          </cell>
        </row>
        <row r="23629">
          <cell r="L23629" t="e">
            <v>#N/A</v>
          </cell>
        </row>
        <row r="23630">
          <cell r="L23630" t="e">
            <v>#N/A</v>
          </cell>
        </row>
        <row r="23631">
          <cell r="L23631" t="e">
            <v>#N/A</v>
          </cell>
        </row>
        <row r="23632">
          <cell r="L23632" t="e">
            <v>#N/A</v>
          </cell>
        </row>
        <row r="23633">
          <cell r="L23633" t="e">
            <v>#N/A</v>
          </cell>
        </row>
        <row r="23634">
          <cell r="K23634" t="str">
            <v>3602</v>
          </cell>
          <cell r="L23634" t="e">
            <v>#N/A</v>
          </cell>
        </row>
        <row r="23635">
          <cell r="K23635" t="str">
            <v>3602</v>
          </cell>
          <cell r="L23635" t="e">
            <v>#N/A</v>
          </cell>
        </row>
        <row r="23636">
          <cell r="L23636" t="e">
            <v>#N/A</v>
          </cell>
        </row>
        <row r="23637">
          <cell r="L23637" t="e">
            <v>#N/A</v>
          </cell>
        </row>
        <row r="23638">
          <cell r="L23638" t="e">
            <v>#N/A</v>
          </cell>
        </row>
        <row r="23639">
          <cell r="L23639" t="e">
            <v>#N/A</v>
          </cell>
        </row>
        <row r="23640">
          <cell r="L23640" t="e">
            <v>#N/A</v>
          </cell>
        </row>
        <row r="23641">
          <cell r="L23641" t="e">
            <v>#N/A</v>
          </cell>
        </row>
        <row r="23642">
          <cell r="L23642" t="e">
            <v>#N/A</v>
          </cell>
        </row>
        <row r="23643">
          <cell r="L23643" t="e">
            <v>#N/A</v>
          </cell>
        </row>
        <row r="23644">
          <cell r="L23644" t="e">
            <v>#N/A</v>
          </cell>
        </row>
        <row r="23645">
          <cell r="L23645" t="e">
            <v>#N/A</v>
          </cell>
        </row>
        <row r="23646">
          <cell r="L23646" t="e">
            <v>#N/A</v>
          </cell>
        </row>
        <row r="23647">
          <cell r="L23647" t="e">
            <v>#N/A</v>
          </cell>
        </row>
        <row r="23648">
          <cell r="L23648" t="e">
            <v>#N/A</v>
          </cell>
        </row>
        <row r="23649">
          <cell r="L23649" t="e">
            <v>#N/A</v>
          </cell>
        </row>
        <row r="23650">
          <cell r="L23650" t="e">
            <v>#N/A</v>
          </cell>
        </row>
        <row r="23651">
          <cell r="L23651" t="e">
            <v>#N/A</v>
          </cell>
        </row>
        <row r="23652">
          <cell r="L23652" t="e">
            <v>#N/A</v>
          </cell>
        </row>
        <row r="23653">
          <cell r="L23653" t="e">
            <v>#N/A</v>
          </cell>
        </row>
        <row r="23654">
          <cell r="L23654" t="e">
            <v>#N/A</v>
          </cell>
        </row>
        <row r="23655">
          <cell r="L23655" t="e">
            <v>#N/A</v>
          </cell>
        </row>
        <row r="23656">
          <cell r="L23656" t="e">
            <v>#N/A</v>
          </cell>
        </row>
        <row r="23657">
          <cell r="L23657" t="e">
            <v>#N/A</v>
          </cell>
        </row>
        <row r="23658">
          <cell r="L23658" t="e">
            <v>#N/A</v>
          </cell>
        </row>
        <row r="23659">
          <cell r="L23659" t="e">
            <v>#N/A</v>
          </cell>
        </row>
        <row r="23660">
          <cell r="L23660" t="e">
            <v>#N/A</v>
          </cell>
        </row>
        <row r="23661">
          <cell r="L23661" t="e">
            <v>#N/A</v>
          </cell>
        </row>
        <row r="23662">
          <cell r="L23662" t="e">
            <v>#N/A</v>
          </cell>
        </row>
        <row r="23663">
          <cell r="L23663" t="e">
            <v>#N/A</v>
          </cell>
        </row>
        <row r="23664">
          <cell r="L23664" t="e">
            <v>#N/A</v>
          </cell>
        </row>
        <row r="23665">
          <cell r="L23665" t="e">
            <v>#N/A</v>
          </cell>
        </row>
        <row r="23666">
          <cell r="L23666" t="e">
            <v>#N/A</v>
          </cell>
        </row>
        <row r="23667">
          <cell r="L23667" t="e">
            <v>#N/A</v>
          </cell>
        </row>
        <row r="23668">
          <cell r="L23668" t="e">
            <v>#N/A</v>
          </cell>
        </row>
        <row r="23669">
          <cell r="L23669" t="e">
            <v>#N/A</v>
          </cell>
        </row>
        <row r="23670">
          <cell r="L23670" t="e">
            <v>#N/A</v>
          </cell>
        </row>
        <row r="23671">
          <cell r="L23671" t="e">
            <v>#N/A</v>
          </cell>
        </row>
        <row r="23672">
          <cell r="L23672" t="e">
            <v>#N/A</v>
          </cell>
        </row>
        <row r="23673">
          <cell r="L23673" t="e">
            <v>#N/A</v>
          </cell>
        </row>
        <row r="23674">
          <cell r="L23674" t="e">
            <v>#N/A</v>
          </cell>
        </row>
        <row r="23675">
          <cell r="L23675" t="e">
            <v>#N/A</v>
          </cell>
        </row>
        <row r="23676">
          <cell r="L23676" t="e">
            <v>#N/A</v>
          </cell>
        </row>
        <row r="23677">
          <cell r="L23677" t="e">
            <v>#N/A</v>
          </cell>
        </row>
        <row r="23678">
          <cell r="L23678" t="e">
            <v>#N/A</v>
          </cell>
        </row>
        <row r="23679">
          <cell r="L23679" t="e">
            <v>#N/A</v>
          </cell>
        </row>
        <row r="23680">
          <cell r="L23680" t="e">
            <v>#N/A</v>
          </cell>
        </row>
        <row r="23681">
          <cell r="L23681" t="e">
            <v>#N/A</v>
          </cell>
        </row>
        <row r="23682">
          <cell r="L23682" t="e">
            <v>#N/A</v>
          </cell>
        </row>
        <row r="23683">
          <cell r="L23683" t="e">
            <v>#N/A</v>
          </cell>
        </row>
        <row r="23684">
          <cell r="L23684" t="e">
            <v>#N/A</v>
          </cell>
        </row>
        <row r="23685">
          <cell r="L23685" t="e">
            <v>#N/A</v>
          </cell>
        </row>
        <row r="23686">
          <cell r="L23686" t="e">
            <v>#N/A</v>
          </cell>
        </row>
        <row r="23687">
          <cell r="L23687" t="e">
            <v>#N/A</v>
          </cell>
        </row>
        <row r="23688">
          <cell r="L23688" t="e">
            <v>#N/A</v>
          </cell>
        </row>
        <row r="23689">
          <cell r="L23689" t="e">
            <v>#N/A</v>
          </cell>
        </row>
        <row r="23690">
          <cell r="L23690" t="e">
            <v>#N/A</v>
          </cell>
        </row>
        <row r="23691">
          <cell r="L23691" t="e">
            <v>#N/A</v>
          </cell>
        </row>
        <row r="23692">
          <cell r="L23692" t="e">
            <v>#N/A</v>
          </cell>
        </row>
        <row r="23693">
          <cell r="L23693" t="e">
            <v>#N/A</v>
          </cell>
        </row>
        <row r="23694">
          <cell r="L23694" t="e">
            <v>#N/A</v>
          </cell>
        </row>
        <row r="23695">
          <cell r="L23695" t="e">
            <v>#N/A</v>
          </cell>
        </row>
        <row r="23696">
          <cell r="L23696" t="e">
            <v>#N/A</v>
          </cell>
        </row>
        <row r="23697">
          <cell r="L23697" t="e">
            <v>#N/A</v>
          </cell>
        </row>
        <row r="23698">
          <cell r="L23698" t="e">
            <v>#N/A</v>
          </cell>
        </row>
        <row r="23699">
          <cell r="L23699" t="e">
            <v>#N/A</v>
          </cell>
        </row>
        <row r="23700">
          <cell r="L23700" t="e">
            <v>#N/A</v>
          </cell>
        </row>
        <row r="23701">
          <cell r="L23701" t="e">
            <v>#N/A</v>
          </cell>
        </row>
        <row r="23702">
          <cell r="L23702" t="e">
            <v>#N/A</v>
          </cell>
        </row>
        <row r="23703">
          <cell r="L23703" t="e">
            <v>#N/A</v>
          </cell>
        </row>
        <row r="23704">
          <cell r="L23704" t="e">
            <v>#N/A</v>
          </cell>
        </row>
        <row r="23705">
          <cell r="L23705" t="e">
            <v>#N/A</v>
          </cell>
        </row>
        <row r="23706">
          <cell r="L23706" t="e">
            <v>#N/A</v>
          </cell>
        </row>
        <row r="23707">
          <cell r="L23707" t="e">
            <v>#N/A</v>
          </cell>
        </row>
        <row r="23708">
          <cell r="L23708" t="e">
            <v>#N/A</v>
          </cell>
        </row>
        <row r="23709">
          <cell r="L23709" t="e">
            <v>#N/A</v>
          </cell>
        </row>
        <row r="23710">
          <cell r="L23710" t="e">
            <v>#N/A</v>
          </cell>
        </row>
        <row r="23711">
          <cell r="L23711" t="e">
            <v>#N/A</v>
          </cell>
        </row>
        <row r="23712">
          <cell r="L23712" t="e">
            <v>#N/A</v>
          </cell>
        </row>
        <row r="23713">
          <cell r="L23713" t="e">
            <v>#N/A</v>
          </cell>
        </row>
        <row r="23714">
          <cell r="L23714" t="e">
            <v>#N/A</v>
          </cell>
        </row>
        <row r="23715">
          <cell r="L23715" t="e">
            <v>#N/A</v>
          </cell>
        </row>
        <row r="23716">
          <cell r="L23716" t="e">
            <v>#N/A</v>
          </cell>
        </row>
        <row r="23717">
          <cell r="L23717" t="e">
            <v>#N/A</v>
          </cell>
        </row>
        <row r="23718">
          <cell r="L23718" t="e">
            <v>#N/A</v>
          </cell>
        </row>
        <row r="23719">
          <cell r="L23719" t="e">
            <v>#N/A</v>
          </cell>
        </row>
        <row r="23720">
          <cell r="L23720" t="e">
            <v>#N/A</v>
          </cell>
        </row>
        <row r="23721">
          <cell r="L23721" t="e">
            <v>#N/A</v>
          </cell>
        </row>
        <row r="23722">
          <cell r="L23722" t="e">
            <v>#N/A</v>
          </cell>
        </row>
        <row r="23723">
          <cell r="L23723" t="e">
            <v>#N/A</v>
          </cell>
        </row>
        <row r="23724">
          <cell r="L23724" t="e">
            <v>#N/A</v>
          </cell>
        </row>
        <row r="23725">
          <cell r="L23725" t="e">
            <v>#N/A</v>
          </cell>
        </row>
        <row r="23726">
          <cell r="L23726" t="e">
            <v>#N/A</v>
          </cell>
        </row>
        <row r="23727">
          <cell r="L23727" t="e">
            <v>#N/A</v>
          </cell>
        </row>
        <row r="23728">
          <cell r="L23728" t="e">
            <v>#N/A</v>
          </cell>
        </row>
        <row r="23729">
          <cell r="L23729" t="e">
            <v>#N/A</v>
          </cell>
        </row>
        <row r="23730">
          <cell r="L23730" t="e">
            <v>#N/A</v>
          </cell>
        </row>
        <row r="23731">
          <cell r="L23731" t="e">
            <v>#N/A</v>
          </cell>
        </row>
        <row r="23732">
          <cell r="L23732" t="e">
            <v>#N/A</v>
          </cell>
        </row>
        <row r="23733">
          <cell r="L23733" t="e">
            <v>#N/A</v>
          </cell>
        </row>
        <row r="23734">
          <cell r="L23734" t="e">
            <v>#N/A</v>
          </cell>
        </row>
        <row r="23735">
          <cell r="L23735" t="e">
            <v>#N/A</v>
          </cell>
        </row>
        <row r="23736">
          <cell r="L23736" t="e">
            <v>#N/A</v>
          </cell>
        </row>
        <row r="23737">
          <cell r="L23737" t="e">
            <v>#N/A</v>
          </cell>
        </row>
        <row r="23738">
          <cell r="L23738" t="e">
            <v>#N/A</v>
          </cell>
        </row>
        <row r="23739">
          <cell r="L23739" t="e">
            <v>#N/A</v>
          </cell>
        </row>
        <row r="23740">
          <cell r="L23740" t="e">
            <v>#N/A</v>
          </cell>
        </row>
        <row r="23741">
          <cell r="L23741" t="e">
            <v>#N/A</v>
          </cell>
        </row>
        <row r="23742">
          <cell r="L23742" t="e">
            <v>#N/A</v>
          </cell>
        </row>
        <row r="23743">
          <cell r="L23743" t="e">
            <v>#N/A</v>
          </cell>
        </row>
        <row r="23744">
          <cell r="L23744" t="e">
            <v>#N/A</v>
          </cell>
        </row>
        <row r="23745">
          <cell r="L23745" t="e">
            <v>#N/A</v>
          </cell>
        </row>
        <row r="23746">
          <cell r="L23746" t="e">
            <v>#N/A</v>
          </cell>
        </row>
        <row r="23747">
          <cell r="L23747" t="e">
            <v>#N/A</v>
          </cell>
        </row>
        <row r="23748">
          <cell r="L23748" t="e">
            <v>#N/A</v>
          </cell>
        </row>
        <row r="23749">
          <cell r="L23749" t="e">
            <v>#N/A</v>
          </cell>
        </row>
        <row r="23750">
          <cell r="L23750" t="e">
            <v>#N/A</v>
          </cell>
        </row>
        <row r="23751">
          <cell r="L23751" t="e">
            <v>#N/A</v>
          </cell>
        </row>
        <row r="23752">
          <cell r="L23752" t="e">
            <v>#N/A</v>
          </cell>
        </row>
        <row r="23753">
          <cell r="L23753" t="e">
            <v>#N/A</v>
          </cell>
        </row>
        <row r="23754">
          <cell r="L23754" t="e">
            <v>#N/A</v>
          </cell>
        </row>
        <row r="23755">
          <cell r="L23755" t="e">
            <v>#N/A</v>
          </cell>
        </row>
        <row r="23756">
          <cell r="L23756" t="e">
            <v>#N/A</v>
          </cell>
        </row>
        <row r="23757">
          <cell r="L23757" t="e">
            <v>#N/A</v>
          </cell>
        </row>
        <row r="23758">
          <cell r="L23758" t="e">
            <v>#N/A</v>
          </cell>
        </row>
        <row r="23759">
          <cell r="L23759" t="e">
            <v>#N/A</v>
          </cell>
        </row>
        <row r="23760">
          <cell r="L23760" t="e">
            <v>#N/A</v>
          </cell>
        </row>
        <row r="23761">
          <cell r="L23761" t="e">
            <v>#N/A</v>
          </cell>
        </row>
        <row r="23762">
          <cell r="L23762" t="e">
            <v>#N/A</v>
          </cell>
        </row>
        <row r="23763">
          <cell r="L23763" t="e">
            <v>#N/A</v>
          </cell>
        </row>
        <row r="23764">
          <cell r="L23764" t="e">
            <v>#N/A</v>
          </cell>
        </row>
        <row r="23765">
          <cell r="L23765" t="e">
            <v>#N/A</v>
          </cell>
        </row>
        <row r="23766">
          <cell r="L23766" t="e">
            <v>#N/A</v>
          </cell>
        </row>
        <row r="23767">
          <cell r="L23767" t="e">
            <v>#N/A</v>
          </cell>
        </row>
        <row r="23768">
          <cell r="L23768" t="e">
            <v>#N/A</v>
          </cell>
        </row>
        <row r="23769">
          <cell r="L23769" t="e">
            <v>#N/A</v>
          </cell>
        </row>
        <row r="23770">
          <cell r="L23770" t="e">
            <v>#N/A</v>
          </cell>
        </row>
        <row r="23771">
          <cell r="L23771" t="e">
            <v>#N/A</v>
          </cell>
        </row>
        <row r="23772">
          <cell r="L23772" t="e">
            <v>#N/A</v>
          </cell>
        </row>
        <row r="23773">
          <cell r="L23773" t="e">
            <v>#N/A</v>
          </cell>
        </row>
        <row r="23774">
          <cell r="L23774" t="e">
            <v>#N/A</v>
          </cell>
        </row>
        <row r="23775">
          <cell r="L23775" t="e">
            <v>#N/A</v>
          </cell>
        </row>
        <row r="23776">
          <cell r="L23776" t="e">
            <v>#N/A</v>
          </cell>
        </row>
        <row r="23777">
          <cell r="L23777" t="e">
            <v>#N/A</v>
          </cell>
        </row>
        <row r="23778">
          <cell r="L23778" t="e">
            <v>#N/A</v>
          </cell>
        </row>
        <row r="23779">
          <cell r="L23779" t="e">
            <v>#N/A</v>
          </cell>
        </row>
        <row r="23780">
          <cell r="L23780" t="e">
            <v>#N/A</v>
          </cell>
        </row>
        <row r="23781">
          <cell r="L23781" t="e">
            <v>#N/A</v>
          </cell>
        </row>
        <row r="23782">
          <cell r="L23782" t="e">
            <v>#N/A</v>
          </cell>
        </row>
        <row r="23783">
          <cell r="L23783" t="e">
            <v>#N/A</v>
          </cell>
        </row>
        <row r="23784">
          <cell r="L23784" t="e">
            <v>#N/A</v>
          </cell>
        </row>
        <row r="23785">
          <cell r="L23785" t="e">
            <v>#N/A</v>
          </cell>
        </row>
        <row r="23786">
          <cell r="L23786" t="e">
            <v>#N/A</v>
          </cell>
        </row>
        <row r="23787">
          <cell r="L23787" t="e">
            <v>#N/A</v>
          </cell>
        </row>
        <row r="23788">
          <cell r="L23788" t="e">
            <v>#N/A</v>
          </cell>
        </row>
        <row r="23789">
          <cell r="K23789" t="str">
            <v>18706</v>
          </cell>
          <cell r="L23789" t="e">
            <v>#N/A</v>
          </cell>
        </row>
        <row r="23790">
          <cell r="L23790" t="e">
            <v>#N/A</v>
          </cell>
        </row>
        <row r="23791">
          <cell r="L23791" t="e">
            <v>#N/A</v>
          </cell>
        </row>
        <row r="23792">
          <cell r="L23792" t="e">
            <v>#N/A</v>
          </cell>
        </row>
        <row r="23793">
          <cell r="L23793" t="e">
            <v>#N/A</v>
          </cell>
        </row>
        <row r="23794">
          <cell r="L23794" t="e">
            <v>#N/A</v>
          </cell>
        </row>
        <row r="23795">
          <cell r="L23795" t="e">
            <v>#N/A</v>
          </cell>
        </row>
        <row r="23796">
          <cell r="L23796" t="e">
            <v>#N/A</v>
          </cell>
        </row>
        <row r="23797">
          <cell r="L23797" t="e">
            <v>#N/A</v>
          </cell>
        </row>
        <row r="23798">
          <cell r="L23798" t="e">
            <v>#N/A</v>
          </cell>
        </row>
        <row r="23799">
          <cell r="L23799" t="e">
            <v>#N/A</v>
          </cell>
        </row>
        <row r="23800">
          <cell r="L23800" t="e">
            <v>#N/A</v>
          </cell>
        </row>
        <row r="23801">
          <cell r="L23801" t="e">
            <v>#N/A</v>
          </cell>
        </row>
        <row r="23802">
          <cell r="L23802" t="e">
            <v>#N/A</v>
          </cell>
        </row>
        <row r="23803">
          <cell r="L23803" t="e">
            <v>#N/A</v>
          </cell>
        </row>
        <row r="23804">
          <cell r="L23804" t="e">
            <v>#N/A</v>
          </cell>
        </row>
        <row r="23805">
          <cell r="L23805" t="e">
            <v>#N/A</v>
          </cell>
        </row>
        <row r="23806">
          <cell r="L23806" t="e">
            <v>#N/A</v>
          </cell>
        </row>
        <row r="23807">
          <cell r="L23807" t="e">
            <v>#N/A</v>
          </cell>
        </row>
        <row r="23808">
          <cell r="L23808" t="e">
            <v>#N/A</v>
          </cell>
        </row>
        <row r="23809">
          <cell r="L23809" t="e">
            <v>#N/A</v>
          </cell>
        </row>
        <row r="23810">
          <cell r="L23810" t="e">
            <v>#N/A</v>
          </cell>
        </row>
        <row r="23811">
          <cell r="L23811" t="e">
            <v>#N/A</v>
          </cell>
        </row>
        <row r="23812">
          <cell r="L23812" t="e">
            <v>#N/A</v>
          </cell>
        </row>
        <row r="23813">
          <cell r="L23813" t="e">
            <v>#N/A</v>
          </cell>
        </row>
        <row r="23814">
          <cell r="L23814" t="e">
            <v>#N/A</v>
          </cell>
        </row>
        <row r="23815">
          <cell r="L23815" t="e">
            <v>#N/A</v>
          </cell>
        </row>
        <row r="23816">
          <cell r="L23816" t="e">
            <v>#N/A</v>
          </cell>
        </row>
        <row r="23817">
          <cell r="L23817" t="e">
            <v>#N/A</v>
          </cell>
        </row>
        <row r="23818">
          <cell r="L23818" t="e">
            <v>#N/A</v>
          </cell>
        </row>
        <row r="23819">
          <cell r="L23819" t="e">
            <v>#N/A</v>
          </cell>
        </row>
        <row r="23820">
          <cell r="L23820" t="e">
            <v>#N/A</v>
          </cell>
        </row>
        <row r="23821">
          <cell r="L23821" t="e">
            <v>#N/A</v>
          </cell>
        </row>
        <row r="23822">
          <cell r="L23822" t="e">
            <v>#N/A</v>
          </cell>
        </row>
        <row r="23823">
          <cell r="L23823" t="e">
            <v>#N/A</v>
          </cell>
        </row>
        <row r="23824">
          <cell r="L23824" t="e">
            <v>#N/A</v>
          </cell>
        </row>
        <row r="23825">
          <cell r="L23825" t="e">
            <v>#N/A</v>
          </cell>
        </row>
        <row r="23826">
          <cell r="L23826" t="e">
            <v>#N/A</v>
          </cell>
        </row>
        <row r="23827">
          <cell r="L23827" t="e">
            <v>#N/A</v>
          </cell>
        </row>
        <row r="23828">
          <cell r="L23828" t="e">
            <v>#N/A</v>
          </cell>
        </row>
        <row r="23829">
          <cell r="L23829" t="e">
            <v>#N/A</v>
          </cell>
        </row>
        <row r="23830">
          <cell r="L23830" t="e">
            <v>#N/A</v>
          </cell>
        </row>
        <row r="23831">
          <cell r="L23831" t="e">
            <v>#N/A</v>
          </cell>
        </row>
        <row r="23832">
          <cell r="L23832" t="e">
            <v>#N/A</v>
          </cell>
        </row>
        <row r="23833">
          <cell r="L23833" t="e">
            <v>#N/A</v>
          </cell>
        </row>
        <row r="23834">
          <cell r="L23834" t="e">
            <v>#N/A</v>
          </cell>
        </row>
        <row r="23835">
          <cell r="L23835" t="e">
            <v>#N/A</v>
          </cell>
        </row>
        <row r="23836">
          <cell r="L23836" t="e">
            <v>#N/A</v>
          </cell>
        </row>
        <row r="23837">
          <cell r="L23837" t="e">
            <v>#N/A</v>
          </cell>
        </row>
        <row r="23838">
          <cell r="L23838" t="e">
            <v>#N/A</v>
          </cell>
        </row>
        <row r="23839">
          <cell r="L23839" t="e">
            <v>#N/A</v>
          </cell>
        </row>
        <row r="23840">
          <cell r="L23840" t="e">
            <v>#N/A</v>
          </cell>
        </row>
        <row r="23841">
          <cell r="L23841" t="e">
            <v>#N/A</v>
          </cell>
        </row>
        <row r="23842">
          <cell r="L23842" t="e">
            <v>#N/A</v>
          </cell>
        </row>
        <row r="23843">
          <cell r="L23843" t="e">
            <v>#N/A</v>
          </cell>
        </row>
        <row r="23844">
          <cell r="L23844" t="e">
            <v>#N/A</v>
          </cell>
        </row>
        <row r="23845">
          <cell r="L23845" t="e">
            <v>#N/A</v>
          </cell>
        </row>
        <row r="23846">
          <cell r="L23846" t="e">
            <v>#N/A</v>
          </cell>
        </row>
        <row r="23847">
          <cell r="L23847" t="e">
            <v>#N/A</v>
          </cell>
        </row>
        <row r="23848">
          <cell r="L23848" t="e">
            <v>#N/A</v>
          </cell>
        </row>
        <row r="23849">
          <cell r="L23849" t="e">
            <v>#N/A</v>
          </cell>
        </row>
        <row r="23850">
          <cell r="L23850" t="e">
            <v>#N/A</v>
          </cell>
        </row>
        <row r="23851">
          <cell r="L23851" t="e">
            <v>#N/A</v>
          </cell>
        </row>
        <row r="23852">
          <cell r="L23852" t="e">
            <v>#N/A</v>
          </cell>
        </row>
        <row r="23853">
          <cell r="L23853" t="e">
            <v>#N/A</v>
          </cell>
        </row>
        <row r="23854">
          <cell r="L23854" t="e">
            <v>#N/A</v>
          </cell>
        </row>
        <row r="23855">
          <cell r="L23855" t="e">
            <v>#N/A</v>
          </cell>
        </row>
        <row r="23856">
          <cell r="L23856" t="e">
            <v>#N/A</v>
          </cell>
        </row>
        <row r="23857">
          <cell r="L23857" t="e">
            <v>#N/A</v>
          </cell>
        </row>
        <row r="23858">
          <cell r="L23858" t="e">
            <v>#N/A</v>
          </cell>
        </row>
        <row r="23859">
          <cell r="L23859" t="e">
            <v>#N/A</v>
          </cell>
        </row>
        <row r="23860">
          <cell r="L23860" t="e">
            <v>#N/A</v>
          </cell>
        </row>
        <row r="23861">
          <cell r="L23861" t="e">
            <v>#N/A</v>
          </cell>
        </row>
        <row r="23862">
          <cell r="L23862" t="e">
            <v>#N/A</v>
          </cell>
        </row>
        <row r="23863">
          <cell r="L23863" t="e">
            <v>#N/A</v>
          </cell>
        </row>
        <row r="23864">
          <cell r="L23864" t="e">
            <v>#N/A</v>
          </cell>
        </row>
        <row r="23865">
          <cell r="L23865" t="e">
            <v>#N/A</v>
          </cell>
        </row>
        <row r="23866">
          <cell r="L23866" t="e">
            <v>#N/A</v>
          </cell>
        </row>
        <row r="23867">
          <cell r="L23867" t="e">
            <v>#N/A</v>
          </cell>
        </row>
        <row r="23868">
          <cell r="L23868" t="e">
            <v>#N/A</v>
          </cell>
        </row>
        <row r="23869">
          <cell r="L23869" t="e">
            <v>#N/A</v>
          </cell>
        </row>
        <row r="23870">
          <cell r="L23870" t="e">
            <v>#N/A</v>
          </cell>
        </row>
        <row r="23871">
          <cell r="L23871" t="e">
            <v>#N/A</v>
          </cell>
        </row>
        <row r="23872">
          <cell r="L23872" t="e">
            <v>#N/A</v>
          </cell>
        </row>
        <row r="23873">
          <cell r="L23873" t="e">
            <v>#N/A</v>
          </cell>
        </row>
        <row r="23874">
          <cell r="L23874" t="e">
            <v>#N/A</v>
          </cell>
        </row>
        <row r="23875">
          <cell r="L23875" t="e">
            <v>#N/A</v>
          </cell>
        </row>
        <row r="23876">
          <cell r="L23876" t="e">
            <v>#N/A</v>
          </cell>
        </row>
        <row r="23877">
          <cell r="L23877" t="e">
            <v>#N/A</v>
          </cell>
        </row>
        <row r="23878">
          <cell r="L23878" t="e">
            <v>#N/A</v>
          </cell>
        </row>
        <row r="23879">
          <cell r="L23879" t="e">
            <v>#N/A</v>
          </cell>
        </row>
        <row r="23880">
          <cell r="L23880" t="e">
            <v>#N/A</v>
          </cell>
        </row>
        <row r="23881">
          <cell r="L23881" t="e">
            <v>#N/A</v>
          </cell>
        </row>
        <row r="23882">
          <cell r="L23882" t="e">
            <v>#N/A</v>
          </cell>
        </row>
        <row r="23883">
          <cell r="L23883" t="e">
            <v>#N/A</v>
          </cell>
        </row>
        <row r="23884">
          <cell r="L23884" t="e">
            <v>#N/A</v>
          </cell>
        </row>
        <row r="23885">
          <cell r="L23885" t="e">
            <v>#N/A</v>
          </cell>
        </row>
        <row r="23886">
          <cell r="L23886" t="e">
            <v>#N/A</v>
          </cell>
        </row>
        <row r="23887">
          <cell r="L23887" t="e">
            <v>#N/A</v>
          </cell>
        </row>
        <row r="23888">
          <cell r="L23888" t="e">
            <v>#N/A</v>
          </cell>
        </row>
        <row r="23889">
          <cell r="L23889" t="e">
            <v>#N/A</v>
          </cell>
        </row>
        <row r="23890">
          <cell r="L23890" t="e">
            <v>#N/A</v>
          </cell>
        </row>
        <row r="23891">
          <cell r="L23891" t="e">
            <v>#N/A</v>
          </cell>
        </row>
        <row r="23892">
          <cell r="L23892" t="e">
            <v>#N/A</v>
          </cell>
        </row>
        <row r="23893">
          <cell r="L23893" t="e">
            <v>#N/A</v>
          </cell>
        </row>
        <row r="23894">
          <cell r="L23894" t="e">
            <v>#N/A</v>
          </cell>
        </row>
        <row r="23895">
          <cell r="L23895" t="e">
            <v>#N/A</v>
          </cell>
        </row>
        <row r="23896">
          <cell r="L23896" t="e">
            <v>#N/A</v>
          </cell>
        </row>
        <row r="23897">
          <cell r="L23897" t="e">
            <v>#N/A</v>
          </cell>
        </row>
        <row r="23898">
          <cell r="L23898" t="e">
            <v>#N/A</v>
          </cell>
        </row>
        <row r="23899">
          <cell r="L23899" t="e">
            <v>#N/A</v>
          </cell>
        </row>
        <row r="23900">
          <cell r="L23900" t="e">
            <v>#N/A</v>
          </cell>
        </row>
        <row r="23901">
          <cell r="L23901" t="e">
            <v>#N/A</v>
          </cell>
        </row>
        <row r="23902">
          <cell r="L23902" t="e">
            <v>#N/A</v>
          </cell>
        </row>
        <row r="23903">
          <cell r="L23903" t="e">
            <v>#N/A</v>
          </cell>
        </row>
        <row r="23904">
          <cell r="L23904" t="e">
            <v>#N/A</v>
          </cell>
        </row>
        <row r="23905">
          <cell r="L23905" t="e">
            <v>#N/A</v>
          </cell>
        </row>
        <row r="23906">
          <cell r="L23906" t="e">
            <v>#N/A</v>
          </cell>
        </row>
        <row r="23907">
          <cell r="L23907" t="e">
            <v>#N/A</v>
          </cell>
        </row>
        <row r="23908">
          <cell r="L23908" t="e">
            <v>#N/A</v>
          </cell>
        </row>
        <row r="23909">
          <cell r="L23909" t="e">
            <v>#N/A</v>
          </cell>
        </row>
        <row r="23910">
          <cell r="L23910" t="e">
            <v>#N/A</v>
          </cell>
        </row>
        <row r="23911">
          <cell r="L23911" t="e">
            <v>#N/A</v>
          </cell>
        </row>
        <row r="23912">
          <cell r="L23912" t="e">
            <v>#N/A</v>
          </cell>
        </row>
        <row r="23913">
          <cell r="L23913" t="e">
            <v>#N/A</v>
          </cell>
        </row>
        <row r="23914">
          <cell r="L23914" t="e">
            <v>#N/A</v>
          </cell>
        </row>
        <row r="23915">
          <cell r="L23915" t="e">
            <v>#N/A</v>
          </cell>
        </row>
        <row r="23916">
          <cell r="L23916" t="e">
            <v>#N/A</v>
          </cell>
        </row>
        <row r="23917">
          <cell r="L23917" t="e">
            <v>#N/A</v>
          </cell>
        </row>
        <row r="23918">
          <cell r="L23918" t="e">
            <v>#N/A</v>
          </cell>
        </row>
        <row r="23919">
          <cell r="L23919" t="e">
            <v>#N/A</v>
          </cell>
        </row>
        <row r="23920">
          <cell r="L23920" t="e">
            <v>#N/A</v>
          </cell>
        </row>
        <row r="23921">
          <cell r="L23921" t="e">
            <v>#N/A</v>
          </cell>
        </row>
        <row r="23922">
          <cell r="L23922" t="e">
            <v>#N/A</v>
          </cell>
        </row>
        <row r="23923">
          <cell r="L23923" t="e">
            <v>#N/A</v>
          </cell>
        </row>
        <row r="23924">
          <cell r="L23924" t="e">
            <v>#N/A</v>
          </cell>
        </row>
        <row r="23925">
          <cell r="L23925" t="e">
            <v>#N/A</v>
          </cell>
        </row>
        <row r="23926">
          <cell r="L23926" t="e">
            <v>#N/A</v>
          </cell>
        </row>
        <row r="23927">
          <cell r="L23927" t="e">
            <v>#N/A</v>
          </cell>
        </row>
        <row r="23928">
          <cell r="L23928" t="e">
            <v>#N/A</v>
          </cell>
        </row>
        <row r="23929">
          <cell r="L23929" t="e">
            <v>#N/A</v>
          </cell>
        </row>
        <row r="23930">
          <cell r="L23930" t="e">
            <v>#N/A</v>
          </cell>
        </row>
        <row r="23931">
          <cell r="L23931" t="e">
            <v>#N/A</v>
          </cell>
        </row>
        <row r="23932">
          <cell r="L23932" t="e">
            <v>#N/A</v>
          </cell>
        </row>
        <row r="23933">
          <cell r="L23933" t="e">
            <v>#N/A</v>
          </cell>
        </row>
        <row r="23934">
          <cell r="L23934" t="e">
            <v>#N/A</v>
          </cell>
        </row>
        <row r="23935">
          <cell r="L23935" t="e">
            <v>#N/A</v>
          </cell>
        </row>
        <row r="23936">
          <cell r="L23936" t="e">
            <v>#N/A</v>
          </cell>
        </row>
        <row r="23937">
          <cell r="L23937" t="e">
            <v>#N/A</v>
          </cell>
        </row>
        <row r="23938">
          <cell r="L23938" t="e">
            <v>#N/A</v>
          </cell>
        </row>
        <row r="23939">
          <cell r="L23939" t="e">
            <v>#N/A</v>
          </cell>
        </row>
        <row r="23940">
          <cell r="L23940" t="e">
            <v>#N/A</v>
          </cell>
        </row>
        <row r="23941">
          <cell r="L23941" t="e">
            <v>#N/A</v>
          </cell>
        </row>
        <row r="23942">
          <cell r="L23942" t="e">
            <v>#N/A</v>
          </cell>
        </row>
        <row r="23943">
          <cell r="L23943" t="e">
            <v>#N/A</v>
          </cell>
        </row>
        <row r="23944">
          <cell r="L23944" t="e">
            <v>#N/A</v>
          </cell>
        </row>
        <row r="23945">
          <cell r="L23945" t="e">
            <v>#N/A</v>
          </cell>
        </row>
        <row r="23946">
          <cell r="L23946" t="e">
            <v>#N/A</v>
          </cell>
        </row>
        <row r="23947">
          <cell r="L23947" t="e">
            <v>#N/A</v>
          </cell>
        </row>
        <row r="23948">
          <cell r="L23948" t="e">
            <v>#N/A</v>
          </cell>
        </row>
        <row r="23949">
          <cell r="L23949" t="e">
            <v>#N/A</v>
          </cell>
        </row>
        <row r="23950">
          <cell r="L23950" t="e">
            <v>#N/A</v>
          </cell>
        </row>
        <row r="23951">
          <cell r="L23951" t="e">
            <v>#N/A</v>
          </cell>
        </row>
        <row r="23952">
          <cell r="L23952" t="e">
            <v>#N/A</v>
          </cell>
        </row>
        <row r="23953">
          <cell r="L23953" t="e">
            <v>#N/A</v>
          </cell>
        </row>
        <row r="23954">
          <cell r="L23954" t="e">
            <v>#N/A</v>
          </cell>
        </row>
        <row r="23955">
          <cell r="L23955" t="e">
            <v>#N/A</v>
          </cell>
        </row>
        <row r="23956">
          <cell r="L23956" t="e">
            <v>#N/A</v>
          </cell>
        </row>
        <row r="23957">
          <cell r="L23957" t="e">
            <v>#N/A</v>
          </cell>
        </row>
        <row r="23958">
          <cell r="L23958" t="e">
            <v>#N/A</v>
          </cell>
        </row>
        <row r="23959">
          <cell r="L23959" t="e">
            <v>#N/A</v>
          </cell>
        </row>
        <row r="23960">
          <cell r="L23960" t="e">
            <v>#N/A</v>
          </cell>
        </row>
        <row r="23961">
          <cell r="L23961" t="e">
            <v>#N/A</v>
          </cell>
        </row>
        <row r="23962">
          <cell r="L23962" t="e">
            <v>#N/A</v>
          </cell>
        </row>
        <row r="23963">
          <cell r="L23963" t="e">
            <v>#N/A</v>
          </cell>
        </row>
        <row r="23964">
          <cell r="L23964" t="e">
            <v>#N/A</v>
          </cell>
        </row>
        <row r="23965">
          <cell r="L23965" t="e">
            <v>#N/A</v>
          </cell>
        </row>
        <row r="23966">
          <cell r="L23966" t="e">
            <v>#N/A</v>
          </cell>
        </row>
        <row r="23967">
          <cell r="L23967" t="e">
            <v>#N/A</v>
          </cell>
        </row>
        <row r="23968">
          <cell r="L23968" t="e">
            <v>#N/A</v>
          </cell>
        </row>
        <row r="23969">
          <cell r="L23969" t="e">
            <v>#N/A</v>
          </cell>
        </row>
        <row r="23970">
          <cell r="L23970" t="e">
            <v>#N/A</v>
          </cell>
        </row>
        <row r="23971">
          <cell r="L23971" t="e">
            <v>#N/A</v>
          </cell>
        </row>
        <row r="23972">
          <cell r="L23972" t="e">
            <v>#N/A</v>
          </cell>
        </row>
        <row r="23973">
          <cell r="L23973" t="e">
            <v>#N/A</v>
          </cell>
        </row>
        <row r="23974">
          <cell r="L23974" t="e">
            <v>#N/A</v>
          </cell>
        </row>
        <row r="23975">
          <cell r="L23975" t="e">
            <v>#N/A</v>
          </cell>
        </row>
        <row r="23976">
          <cell r="L23976" t="e">
            <v>#N/A</v>
          </cell>
        </row>
        <row r="23977">
          <cell r="L23977" t="e">
            <v>#N/A</v>
          </cell>
        </row>
        <row r="23978">
          <cell r="L23978" t="e">
            <v>#N/A</v>
          </cell>
        </row>
        <row r="23979">
          <cell r="L23979" t="e">
            <v>#N/A</v>
          </cell>
        </row>
        <row r="23980">
          <cell r="L23980" t="e">
            <v>#N/A</v>
          </cell>
        </row>
        <row r="23981">
          <cell r="L23981" t="e">
            <v>#N/A</v>
          </cell>
        </row>
        <row r="23982">
          <cell r="L23982" t="e">
            <v>#N/A</v>
          </cell>
        </row>
        <row r="23983">
          <cell r="L23983" t="e">
            <v>#N/A</v>
          </cell>
        </row>
        <row r="23984">
          <cell r="L23984" t="e">
            <v>#N/A</v>
          </cell>
        </row>
        <row r="23985">
          <cell r="L23985" t="e">
            <v>#N/A</v>
          </cell>
        </row>
        <row r="23986">
          <cell r="L23986" t="e">
            <v>#N/A</v>
          </cell>
        </row>
        <row r="23987">
          <cell r="L23987" t="e">
            <v>#N/A</v>
          </cell>
        </row>
        <row r="23988">
          <cell r="L23988" t="e">
            <v>#N/A</v>
          </cell>
        </row>
        <row r="23989">
          <cell r="L23989" t="e">
            <v>#N/A</v>
          </cell>
        </row>
        <row r="23990">
          <cell r="L23990" t="e">
            <v>#N/A</v>
          </cell>
        </row>
        <row r="23991">
          <cell r="L23991" t="e">
            <v>#N/A</v>
          </cell>
        </row>
        <row r="23992">
          <cell r="L23992" t="e">
            <v>#N/A</v>
          </cell>
        </row>
        <row r="23993">
          <cell r="L23993" t="e">
            <v>#N/A</v>
          </cell>
        </row>
        <row r="23994">
          <cell r="L23994" t="e">
            <v>#N/A</v>
          </cell>
        </row>
        <row r="23995">
          <cell r="L23995" t="e">
            <v>#N/A</v>
          </cell>
        </row>
        <row r="23996">
          <cell r="L23996" t="e">
            <v>#N/A</v>
          </cell>
        </row>
        <row r="23997">
          <cell r="L23997" t="e">
            <v>#N/A</v>
          </cell>
        </row>
        <row r="23998">
          <cell r="L23998" t="e">
            <v>#N/A</v>
          </cell>
        </row>
        <row r="23999">
          <cell r="L23999" t="e">
            <v>#N/A</v>
          </cell>
        </row>
        <row r="24000">
          <cell r="L24000" t="e">
            <v>#N/A</v>
          </cell>
        </row>
        <row r="24001">
          <cell r="L24001" t="e">
            <v>#N/A</v>
          </cell>
        </row>
        <row r="24002">
          <cell r="L24002" t="e">
            <v>#N/A</v>
          </cell>
        </row>
        <row r="24003">
          <cell r="L24003" t="e">
            <v>#N/A</v>
          </cell>
        </row>
        <row r="24004">
          <cell r="L24004" t="e">
            <v>#N/A</v>
          </cell>
        </row>
        <row r="24005">
          <cell r="L24005" t="e">
            <v>#N/A</v>
          </cell>
        </row>
        <row r="24006">
          <cell r="L24006" t="e">
            <v>#N/A</v>
          </cell>
        </row>
        <row r="24007">
          <cell r="L24007" t="e">
            <v>#N/A</v>
          </cell>
        </row>
        <row r="24008">
          <cell r="K24008" t="str">
            <v>21702</v>
          </cell>
          <cell r="L24008" t="e">
            <v>#N/A</v>
          </cell>
        </row>
        <row r="24009">
          <cell r="K24009" t="str">
            <v>21703</v>
          </cell>
          <cell r="L24009" t="e">
            <v>#N/A</v>
          </cell>
        </row>
        <row r="24010">
          <cell r="L24010" t="e">
            <v>#N/A</v>
          </cell>
        </row>
        <row r="24011">
          <cell r="L24011" t="e">
            <v>#N/A</v>
          </cell>
        </row>
        <row r="24012">
          <cell r="L24012" t="e">
            <v>#N/A</v>
          </cell>
        </row>
        <row r="24013">
          <cell r="L24013" t="e">
            <v>#N/A</v>
          </cell>
        </row>
        <row r="24014">
          <cell r="L24014" t="e">
            <v>#N/A</v>
          </cell>
        </row>
        <row r="24015">
          <cell r="L24015" t="e">
            <v>#N/A</v>
          </cell>
        </row>
        <row r="24016">
          <cell r="L24016" t="e">
            <v>#N/A</v>
          </cell>
        </row>
        <row r="24017">
          <cell r="L24017" t="e">
            <v>#N/A</v>
          </cell>
        </row>
        <row r="24018">
          <cell r="L24018" t="e">
            <v>#N/A</v>
          </cell>
        </row>
        <row r="24019">
          <cell r="L24019" t="e">
            <v>#N/A</v>
          </cell>
        </row>
        <row r="24020">
          <cell r="L24020" t="e">
            <v>#N/A</v>
          </cell>
        </row>
        <row r="24021">
          <cell r="L24021" t="e">
            <v>#N/A</v>
          </cell>
        </row>
        <row r="24022">
          <cell r="L24022" t="e">
            <v>#N/A</v>
          </cell>
        </row>
        <row r="24023">
          <cell r="L24023" t="e">
            <v>#N/A</v>
          </cell>
        </row>
        <row r="24024">
          <cell r="L24024" t="e">
            <v>#N/A</v>
          </cell>
        </row>
        <row r="24025">
          <cell r="L24025" t="e">
            <v>#N/A</v>
          </cell>
        </row>
        <row r="24026">
          <cell r="L24026" t="e">
            <v>#N/A</v>
          </cell>
        </row>
        <row r="24027">
          <cell r="L24027" t="e">
            <v>#N/A</v>
          </cell>
        </row>
        <row r="24028">
          <cell r="L24028" t="e">
            <v>#N/A</v>
          </cell>
        </row>
        <row r="24029">
          <cell r="L24029" t="e">
            <v>#N/A</v>
          </cell>
        </row>
        <row r="24030">
          <cell r="L24030" t="e">
            <v>#N/A</v>
          </cell>
        </row>
        <row r="24031">
          <cell r="L24031" t="e">
            <v>#N/A</v>
          </cell>
        </row>
        <row r="24032">
          <cell r="L24032" t="e">
            <v>#N/A</v>
          </cell>
        </row>
        <row r="24033">
          <cell r="L24033" t="e">
            <v>#N/A</v>
          </cell>
        </row>
        <row r="24034">
          <cell r="L24034" t="e">
            <v>#N/A</v>
          </cell>
        </row>
        <row r="24035">
          <cell r="L24035" t="e">
            <v>#N/A</v>
          </cell>
        </row>
        <row r="24036">
          <cell r="L24036" t="e">
            <v>#N/A</v>
          </cell>
        </row>
        <row r="24037">
          <cell r="L24037" t="e">
            <v>#N/A</v>
          </cell>
        </row>
        <row r="24038">
          <cell r="L24038" t="e">
            <v>#N/A</v>
          </cell>
        </row>
        <row r="24039">
          <cell r="L24039" t="e">
            <v>#N/A</v>
          </cell>
        </row>
        <row r="24040">
          <cell r="L24040" t="e">
            <v>#N/A</v>
          </cell>
        </row>
        <row r="24041">
          <cell r="L24041" t="e">
            <v>#N/A</v>
          </cell>
        </row>
        <row r="24042">
          <cell r="L24042" t="e">
            <v>#N/A</v>
          </cell>
        </row>
        <row r="24043">
          <cell r="L24043" t="e">
            <v>#N/A</v>
          </cell>
        </row>
        <row r="24044">
          <cell r="L24044" t="e">
            <v>#N/A</v>
          </cell>
        </row>
        <row r="24045">
          <cell r="L24045" t="e">
            <v>#N/A</v>
          </cell>
        </row>
        <row r="24046">
          <cell r="L24046" t="e">
            <v>#N/A</v>
          </cell>
        </row>
        <row r="24047">
          <cell r="L24047" t="e">
            <v>#N/A</v>
          </cell>
        </row>
        <row r="24048">
          <cell r="L24048" t="e">
            <v>#N/A</v>
          </cell>
        </row>
        <row r="24049">
          <cell r="L24049" t="e">
            <v>#N/A</v>
          </cell>
        </row>
        <row r="24050">
          <cell r="L24050" t="e">
            <v>#N/A</v>
          </cell>
        </row>
        <row r="24051">
          <cell r="L24051" t="e">
            <v>#N/A</v>
          </cell>
        </row>
        <row r="24052">
          <cell r="L24052" t="e">
            <v>#N/A</v>
          </cell>
        </row>
        <row r="24053">
          <cell r="L24053" t="e">
            <v>#N/A</v>
          </cell>
        </row>
        <row r="24054">
          <cell r="L24054" t="e">
            <v>#N/A</v>
          </cell>
        </row>
        <row r="24055">
          <cell r="L24055" t="e">
            <v>#N/A</v>
          </cell>
        </row>
        <row r="24056">
          <cell r="L24056" t="e">
            <v>#N/A</v>
          </cell>
        </row>
        <row r="24057">
          <cell r="L24057" t="e">
            <v>#N/A</v>
          </cell>
        </row>
        <row r="24058">
          <cell r="L24058" t="e">
            <v>#N/A</v>
          </cell>
        </row>
        <row r="24059">
          <cell r="L24059" t="e">
            <v>#N/A</v>
          </cell>
        </row>
        <row r="24060">
          <cell r="L24060" t="e">
            <v>#N/A</v>
          </cell>
        </row>
        <row r="24061">
          <cell r="L24061" t="e">
            <v>#N/A</v>
          </cell>
        </row>
        <row r="24062">
          <cell r="L24062" t="e">
            <v>#N/A</v>
          </cell>
        </row>
        <row r="24063">
          <cell r="L24063" t="e">
            <v>#N/A</v>
          </cell>
        </row>
        <row r="24064">
          <cell r="L24064" t="e">
            <v>#N/A</v>
          </cell>
        </row>
        <row r="24065">
          <cell r="L24065" t="e">
            <v>#N/A</v>
          </cell>
        </row>
        <row r="24066">
          <cell r="L24066" t="e">
            <v>#N/A</v>
          </cell>
        </row>
        <row r="24067">
          <cell r="L24067" t="e">
            <v>#N/A</v>
          </cell>
        </row>
        <row r="24068">
          <cell r="L24068" t="e">
            <v>#N/A</v>
          </cell>
        </row>
        <row r="24069">
          <cell r="L24069" t="e">
            <v>#N/A</v>
          </cell>
        </row>
        <row r="24070">
          <cell r="L24070" t="e">
            <v>#N/A</v>
          </cell>
        </row>
        <row r="24071">
          <cell r="L24071" t="e">
            <v>#N/A</v>
          </cell>
        </row>
        <row r="24072">
          <cell r="L24072" t="e">
            <v>#N/A</v>
          </cell>
        </row>
        <row r="24073">
          <cell r="L24073" t="e">
            <v>#N/A</v>
          </cell>
        </row>
        <row r="24074">
          <cell r="K24074" t="str">
            <v>31303</v>
          </cell>
          <cell r="L24074" t="e">
            <v>#N/A</v>
          </cell>
        </row>
        <row r="24075">
          <cell r="K24075" t="str">
            <v>31303</v>
          </cell>
          <cell r="L24075" t="e">
            <v>#N/A</v>
          </cell>
        </row>
        <row r="24076">
          <cell r="K24076" t="str">
            <v>31303</v>
          </cell>
          <cell r="L24076" t="e">
            <v>#N/A</v>
          </cell>
        </row>
        <row r="24077">
          <cell r="K24077" t="str">
            <v>31303</v>
          </cell>
          <cell r="L24077" t="e">
            <v>#N/A</v>
          </cell>
        </row>
        <row r="24078">
          <cell r="K24078" t="str">
            <v>31303</v>
          </cell>
          <cell r="L24078" t="e">
            <v>#N/A</v>
          </cell>
        </row>
        <row r="24079">
          <cell r="L24079" t="e">
            <v>#N/A</v>
          </cell>
        </row>
        <row r="24080">
          <cell r="L24080" t="e">
            <v>#N/A</v>
          </cell>
        </row>
        <row r="24081">
          <cell r="L24081" t="e">
            <v>#N/A</v>
          </cell>
        </row>
        <row r="24082">
          <cell r="L24082" t="e">
            <v>#N/A</v>
          </cell>
        </row>
        <row r="24083">
          <cell r="L24083" t="e">
            <v>#N/A</v>
          </cell>
        </row>
        <row r="24084">
          <cell r="L24084" t="e">
            <v>#N/A</v>
          </cell>
        </row>
        <row r="24085">
          <cell r="L24085" t="e">
            <v>#N/A</v>
          </cell>
        </row>
        <row r="24086">
          <cell r="L24086" t="e">
            <v>#N/A</v>
          </cell>
        </row>
        <row r="24087">
          <cell r="L24087" t="e">
            <v>#N/A</v>
          </cell>
        </row>
        <row r="24088">
          <cell r="L24088" t="e">
            <v>#N/A</v>
          </cell>
        </row>
        <row r="24089">
          <cell r="L24089" t="e">
            <v>#N/A</v>
          </cell>
        </row>
        <row r="24090">
          <cell r="L24090" t="e">
            <v>#N/A</v>
          </cell>
        </row>
        <row r="24091">
          <cell r="L24091" t="e">
            <v>#N/A</v>
          </cell>
        </row>
        <row r="24092">
          <cell r="L24092" t="e">
            <v>#N/A</v>
          </cell>
        </row>
        <row r="24093">
          <cell r="L24093" t="e">
            <v>#N/A</v>
          </cell>
        </row>
        <row r="24094">
          <cell r="L24094" t="e">
            <v>#N/A</v>
          </cell>
        </row>
        <row r="24095">
          <cell r="L24095" t="e">
            <v>#N/A</v>
          </cell>
        </row>
        <row r="24096">
          <cell r="L24096" t="e">
            <v>#N/A</v>
          </cell>
        </row>
        <row r="24097">
          <cell r="L24097" t="e">
            <v>#N/A</v>
          </cell>
        </row>
        <row r="24098">
          <cell r="L24098" t="e">
            <v>#N/A</v>
          </cell>
        </row>
        <row r="24099">
          <cell r="L24099" t="e">
            <v>#N/A</v>
          </cell>
        </row>
        <row r="24100">
          <cell r="L24100" t="e">
            <v>#N/A</v>
          </cell>
        </row>
        <row r="24101">
          <cell r="L24101" t="e">
            <v>#N/A</v>
          </cell>
        </row>
        <row r="24102">
          <cell r="L24102" t="e">
            <v>#N/A</v>
          </cell>
        </row>
        <row r="24103">
          <cell r="L24103" t="e">
            <v>#N/A</v>
          </cell>
        </row>
        <row r="24104">
          <cell r="L24104" t="e">
            <v>#N/A</v>
          </cell>
        </row>
        <row r="24105">
          <cell r="L24105" t="e">
            <v>#N/A</v>
          </cell>
        </row>
        <row r="24106">
          <cell r="L24106" t="e">
            <v>#N/A</v>
          </cell>
        </row>
        <row r="24107">
          <cell r="L24107" t="e">
            <v>#N/A</v>
          </cell>
        </row>
        <row r="24108">
          <cell r="L24108" t="e">
            <v>#N/A</v>
          </cell>
        </row>
        <row r="24109">
          <cell r="L24109" t="e">
            <v>#N/A</v>
          </cell>
        </row>
        <row r="24110">
          <cell r="L24110" t="e">
            <v>#N/A</v>
          </cell>
        </row>
        <row r="24111">
          <cell r="L24111" t="e">
            <v>#N/A</v>
          </cell>
        </row>
        <row r="24112">
          <cell r="L24112" t="e">
            <v>#N/A</v>
          </cell>
        </row>
        <row r="24113">
          <cell r="L24113" t="e">
            <v>#N/A</v>
          </cell>
        </row>
        <row r="24114">
          <cell r="L24114" t="e">
            <v>#N/A</v>
          </cell>
        </row>
        <row r="24115">
          <cell r="L24115" t="e">
            <v>#N/A</v>
          </cell>
        </row>
        <row r="24116">
          <cell r="L24116" t="e">
            <v>#N/A</v>
          </cell>
        </row>
        <row r="24117">
          <cell r="L24117" t="e">
            <v>#N/A</v>
          </cell>
        </row>
        <row r="24118">
          <cell r="L24118" t="e">
            <v>#N/A</v>
          </cell>
        </row>
        <row r="24119">
          <cell r="L24119" t="e">
            <v>#N/A</v>
          </cell>
        </row>
        <row r="24120">
          <cell r="L24120" t="e">
            <v>#N/A</v>
          </cell>
        </row>
        <row r="24121">
          <cell r="L24121" t="e">
            <v>#N/A</v>
          </cell>
        </row>
        <row r="24122">
          <cell r="L24122" t="e">
            <v>#N/A</v>
          </cell>
        </row>
        <row r="24123">
          <cell r="L24123" t="e">
            <v>#N/A</v>
          </cell>
        </row>
        <row r="24124">
          <cell r="L24124" t="e">
            <v>#N/A</v>
          </cell>
        </row>
        <row r="24125">
          <cell r="L24125" t="e">
            <v>#N/A</v>
          </cell>
        </row>
        <row r="24126">
          <cell r="L24126" t="e">
            <v>#N/A</v>
          </cell>
        </row>
        <row r="24127">
          <cell r="L24127" t="e">
            <v>#N/A</v>
          </cell>
        </row>
        <row r="24128">
          <cell r="L24128" t="e">
            <v>#N/A</v>
          </cell>
        </row>
        <row r="24129">
          <cell r="L24129" t="e">
            <v>#N/A</v>
          </cell>
        </row>
        <row r="24130">
          <cell r="L24130" t="e">
            <v>#N/A</v>
          </cell>
        </row>
        <row r="24131">
          <cell r="L24131" t="e">
            <v>#N/A</v>
          </cell>
        </row>
        <row r="24132">
          <cell r="L24132" t="e">
            <v>#N/A</v>
          </cell>
        </row>
        <row r="24133">
          <cell r="L24133" t="e">
            <v>#N/A</v>
          </cell>
        </row>
        <row r="24134">
          <cell r="L24134" t="e">
            <v>#N/A</v>
          </cell>
        </row>
        <row r="24135">
          <cell r="L24135" t="e">
            <v>#N/A</v>
          </cell>
        </row>
        <row r="24136">
          <cell r="L24136" t="e">
            <v>#N/A</v>
          </cell>
        </row>
        <row r="24137">
          <cell r="L24137" t="e">
            <v>#N/A</v>
          </cell>
        </row>
        <row r="24138">
          <cell r="L24138" t="e">
            <v>#N/A</v>
          </cell>
        </row>
        <row r="24139">
          <cell r="L24139" t="e">
            <v>#N/A</v>
          </cell>
        </row>
        <row r="24140">
          <cell r="L24140" t="e">
            <v>#N/A</v>
          </cell>
        </row>
        <row r="24141">
          <cell r="L24141" t="e">
            <v>#N/A</v>
          </cell>
        </row>
        <row r="24142">
          <cell r="L24142" t="e">
            <v>#N/A</v>
          </cell>
        </row>
        <row r="24143">
          <cell r="L24143" t="e">
            <v>#N/A</v>
          </cell>
        </row>
        <row r="24144">
          <cell r="L24144" t="e">
            <v>#N/A</v>
          </cell>
        </row>
        <row r="24145">
          <cell r="L24145" t="e">
            <v>#N/A</v>
          </cell>
        </row>
        <row r="24146">
          <cell r="L24146" t="e">
            <v>#N/A</v>
          </cell>
        </row>
        <row r="24147">
          <cell r="L24147" t="e">
            <v>#N/A</v>
          </cell>
        </row>
        <row r="24148">
          <cell r="L24148" t="e">
            <v>#N/A</v>
          </cell>
        </row>
        <row r="24149">
          <cell r="L24149" t="e">
            <v>#N/A</v>
          </cell>
        </row>
        <row r="24150">
          <cell r="L24150" t="e">
            <v>#N/A</v>
          </cell>
        </row>
        <row r="24151">
          <cell r="L24151" t="e">
            <v>#N/A</v>
          </cell>
        </row>
        <row r="24152">
          <cell r="L24152" t="e">
            <v>#N/A</v>
          </cell>
        </row>
        <row r="24153">
          <cell r="L24153" t="e">
            <v>#N/A</v>
          </cell>
        </row>
        <row r="24154">
          <cell r="L24154" t="e">
            <v>#N/A</v>
          </cell>
        </row>
        <row r="24155">
          <cell r="L24155" t="e">
            <v>#N/A</v>
          </cell>
        </row>
        <row r="24156">
          <cell r="L24156" t="e">
            <v>#N/A</v>
          </cell>
        </row>
        <row r="24157">
          <cell r="L24157" t="e">
            <v>#N/A</v>
          </cell>
        </row>
        <row r="24158">
          <cell r="L24158" t="e">
            <v>#N/A</v>
          </cell>
        </row>
        <row r="24159">
          <cell r="L24159" t="e">
            <v>#N/A</v>
          </cell>
        </row>
        <row r="24160">
          <cell r="L24160" t="e">
            <v>#N/A</v>
          </cell>
        </row>
        <row r="24161">
          <cell r="L24161" t="e">
            <v>#N/A</v>
          </cell>
        </row>
        <row r="24162">
          <cell r="L24162" t="e">
            <v>#N/A</v>
          </cell>
        </row>
        <row r="24163">
          <cell r="L24163" t="e">
            <v>#N/A</v>
          </cell>
        </row>
        <row r="24164">
          <cell r="L24164" t="e">
            <v>#N/A</v>
          </cell>
        </row>
        <row r="24165">
          <cell r="L24165" t="e">
            <v>#N/A</v>
          </cell>
        </row>
        <row r="24166">
          <cell r="L24166" t="e">
            <v>#N/A</v>
          </cell>
        </row>
        <row r="24167">
          <cell r="L24167" t="e">
            <v>#N/A</v>
          </cell>
        </row>
        <row r="24168">
          <cell r="L24168" t="e">
            <v>#N/A</v>
          </cell>
        </row>
        <row r="24169">
          <cell r="L24169" t="e">
            <v>#N/A</v>
          </cell>
        </row>
        <row r="24170">
          <cell r="L24170" t="e">
            <v>#N/A</v>
          </cell>
        </row>
        <row r="24171">
          <cell r="L24171" t="e">
            <v>#N/A</v>
          </cell>
        </row>
        <row r="24172">
          <cell r="L24172" t="e">
            <v>#N/A</v>
          </cell>
        </row>
        <row r="24173">
          <cell r="L24173" t="e">
            <v>#N/A</v>
          </cell>
        </row>
        <row r="24174">
          <cell r="L24174" t="e">
            <v>#N/A</v>
          </cell>
        </row>
        <row r="24175">
          <cell r="L24175" t="e">
            <v>#N/A</v>
          </cell>
        </row>
        <row r="24176">
          <cell r="L24176" t="e">
            <v>#N/A</v>
          </cell>
        </row>
        <row r="24177">
          <cell r="L24177" t="e">
            <v>#N/A</v>
          </cell>
        </row>
        <row r="24178">
          <cell r="L24178" t="e">
            <v>#N/A</v>
          </cell>
        </row>
        <row r="24179">
          <cell r="L24179" t="e">
            <v>#N/A</v>
          </cell>
        </row>
        <row r="24180">
          <cell r="L24180" t="e">
            <v>#N/A</v>
          </cell>
        </row>
        <row r="24181">
          <cell r="L24181" t="e">
            <v>#N/A</v>
          </cell>
        </row>
        <row r="24182">
          <cell r="L24182" t="e">
            <v>#N/A</v>
          </cell>
        </row>
        <row r="24183">
          <cell r="L24183" t="e">
            <v>#N/A</v>
          </cell>
        </row>
        <row r="24184">
          <cell r="L24184" t="e">
            <v>#N/A</v>
          </cell>
        </row>
        <row r="24185">
          <cell r="L24185" t="e">
            <v>#N/A</v>
          </cell>
        </row>
        <row r="24186">
          <cell r="L24186" t="e">
            <v>#N/A</v>
          </cell>
        </row>
        <row r="24187">
          <cell r="L24187" t="e">
            <v>#N/A</v>
          </cell>
        </row>
        <row r="24188">
          <cell r="L24188" t="e">
            <v>#N/A</v>
          </cell>
        </row>
        <row r="24189">
          <cell r="L24189" t="e">
            <v>#N/A</v>
          </cell>
        </row>
        <row r="24190">
          <cell r="L24190" t="e">
            <v>#N/A</v>
          </cell>
        </row>
        <row r="24191">
          <cell r="L24191" t="e">
            <v>#N/A</v>
          </cell>
        </row>
        <row r="24192">
          <cell r="L24192" t="e">
            <v>#N/A</v>
          </cell>
        </row>
        <row r="24193">
          <cell r="L24193" t="e">
            <v>#N/A</v>
          </cell>
        </row>
        <row r="24194">
          <cell r="L24194" t="e">
            <v>#N/A</v>
          </cell>
        </row>
        <row r="24195">
          <cell r="L24195" t="e">
            <v>#N/A</v>
          </cell>
        </row>
        <row r="24196">
          <cell r="L24196" t="e">
            <v>#N/A</v>
          </cell>
        </row>
        <row r="24197">
          <cell r="L24197" t="e">
            <v>#N/A</v>
          </cell>
        </row>
        <row r="24198">
          <cell r="L24198" t="e">
            <v>#N/A</v>
          </cell>
        </row>
        <row r="24199">
          <cell r="L24199" t="e">
            <v>#N/A</v>
          </cell>
        </row>
        <row r="24200">
          <cell r="L24200" t="e">
            <v>#N/A</v>
          </cell>
        </row>
        <row r="24201">
          <cell r="L24201" t="e">
            <v>#N/A</v>
          </cell>
        </row>
        <row r="24202">
          <cell r="L24202" t="e">
            <v>#N/A</v>
          </cell>
        </row>
        <row r="24203">
          <cell r="L24203" t="e">
            <v>#N/A</v>
          </cell>
        </row>
        <row r="24204">
          <cell r="L24204" t="e">
            <v>#N/A</v>
          </cell>
        </row>
        <row r="24205">
          <cell r="L24205" t="e">
            <v>#N/A</v>
          </cell>
        </row>
        <row r="24206">
          <cell r="L24206" t="str">
            <v>VIRUS DE INMUNODEFICIENCIA HUMANA 1 Y 2 ANTICUERPOS</v>
          </cell>
        </row>
        <row r="24207">
          <cell r="L24207" t="str">
            <v>VIRUS DE INMUNODEFICIENCIA HUMANA 1 Y 2 ANTICUERPOS</v>
          </cell>
        </row>
        <row r="24208">
          <cell r="L24208" t="str">
            <v>VIRUS DE INMUNODEFICIENCIA HUMANA 1 Y 2 ANTICUERPOS</v>
          </cell>
        </row>
        <row r="24209">
          <cell r="L24209" t="e">
            <v>#N/A</v>
          </cell>
        </row>
        <row r="24210">
          <cell r="L24210" t="e">
            <v>#N/A</v>
          </cell>
        </row>
        <row r="24211">
          <cell r="L24211" t="e">
            <v>#N/A</v>
          </cell>
        </row>
        <row r="24212">
          <cell r="L24212" t="e">
            <v>#N/A</v>
          </cell>
        </row>
        <row r="24213">
          <cell r="L24213" t="e">
            <v>#N/A</v>
          </cell>
        </row>
        <row r="24214">
          <cell r="L24214" t="e">
            <v>#N/A</v>
          </cell>
        </row>
        <row r="24215">
          <cell r="L24215" t="e">
            <v>#N/A</v>
          </cell>
        </row>
        <row r="24216">
          <cell r="L24216" t="e">
            <v>#N/A</v>
          </cell>
        </row>
        <row r="24217">
          <cell r="L24217" t="e">
            <v>#N/A</v>
          </cell>
        </row>
        <row r="24218">
          <cell r="L24218" t="e">
            <v>#N/A</v>
          </cell>
        </row>
        <row r="24219">
          <cell r="L24219" t="e">
            <v>#N/A</v>
          </cell>
        </row>
        <row r="24220">
          <cell r="L24220" t="e">
            <v>#N/A</v>
          </cell>
        </row>
        <row r="24221">
          <cell r="L24221" t="e">
            <v>#N/A</v>
          </cell>
        </row>
        <row r="24222">
          <cell r="L24222" t="e">
            <v>#N/A</v>
          </cell>
        </row>
        <row r="24223">
          <cell r="L24223" t="e">
            <v>#N/A</v>
          </cell>
        </row>
        <row r="24224">
          <cell r="L24224" t="e">
            <v>#N/A</v>
          </cell>
        </row>
        <row r="24225">
          <cell r="L24225" t="e">
            <v>#N/A</v>
          </cell>
        </row>
        <row r="24226">
          <cell r="L24226" t="e">
            <v>#N/A</v>
          </cell>
        </row>
        <row r="24227">
          <cell r="L24227" t="e">
            <v>#N/A</v>
          </cell>
        </row>
        <row r="24228">
          <cell r="L24228" t="e">
            <v>#N/A</v>
          </cell>
        </row>
        <row r="24229">
          <cell r="L24229" t="e">
            <v>#N/A</v>
          </cell>
        </row>
        <row r="24230">
          <cell r="L24230" t="e">
            <v>#N/A</v>
          </cell>
        </row>
        <row r="24231">
          <cell r="L24231" t="e">
            <v>#N/A</v>
          </cell>
        </row>
        <row r="24232">
          <cell r="L24232" t="e">
            <v>#N/A</v>
          </cell>
        </row>
        <row r="24233">
          <cell r="L24233" t="e">
            <v>#N/A</v>
          </cell>
        </row>
        <row r="24234">
          <cell r="L24234" t="e">
            <v>#N/A</v>
          </cell>
        </row>
        <row r="24235">
          <cell r="L24235" t="e">
            <v>#N/A</v>
          </cell>
        </row>
        <row r="24236">
          <cell r="L24236" t="e">
            <v>#N/A</v>
          </cell>
        </row>
        <row r="24237">
          <cell r="L24237" t="e">
            <v>#N/A</v>
          </cell>
        </row>
        <row r="24238">
          <cell r="L24238" t="e">
            <v>#N/A</v>
          </cell>
        </row>
        <row r="24239">
          <cell r="L24239" t="e">
            <v>#N/A</v>
          </cell>
        </row>
        <row r="24240">
          <cell r="L24240" t="e">
            <v>#N/A</v>
          </cell>
        </row>
        <row r="24241">
          <cell r="L24241" t="e">
            <v>#N/A</v>
          </cell>
        </row>
        <row r="24242">
          <cell r="L24242" t="e">
            <v>#N/A</v>
          </cell>
        </row>
        <row r="24243">
          <cell r="L24243" t="e">
            <v>#N/A</v>
          </cell>
        </row>
        <row r="24244">
          <cell r="L24244" t="e">
            <v>#N/A</v>
          </cell>
        </row>
        <row r="24245">
          <cell r="L24245" t="e">
            <v>#N/A</v>
          </cell>
        </row>
        <row r="24246">
          <cell r="L24246" t="e">
            <v>#N/A</v>
          </cell>
        </row>
        <row r="24247">
          <cell r="L24247" t="e">
            <v>#N/A</v>
          </cell>
        </row>
        <row r="24248">
          <cell r="L24248" t="e">
            <v>#N/A</v>
          </cell>
        </row>
        <row r="24249">
          <cell r="L24249" t="e">
            <v>#N/A</v>
          </cell>
        </row>
        <row r="24250">
          <cell r="L24250" t="e">
            <v>#N/A</v>
          </cell>
        </row>
        <row r="24251">
          <cell r="L24251" t="e">
            <v>#N/A</v>
          </cell>
        </row>
        <row r="24252">
          <cell r="L24252" t="e">
            <v>#N/A</v>
          </cell>
        </row>
        <row r="24253">
          <cell r="L24253" t="e">
            <v>#N/A</v>
          </cell>
        </row>
        <row r="24254">
          <cell r="L24254" t="e">
            <v>#N/A</v>
          </cell>
        </row>
        <row r="24255">
          <cell r="L24255" t="e">
            <v>#N/A</v>
          </cell>
        </row>
        <row r="24256">
          <cell r="L24256" t="e">
            <v>#N/A</v>
          </cell>
        </row>
        <row r="24257">
          <cell r="L24257" t="e">
            <v>#N/A</v>
          </cell>
        </row>
        <row r="24258">
          <cell r="L24258" t="e">
            <v>#N/A</v>
          </cell>
        </row>
        <row r="24259">
          <cell r="L24259" t="e">
            <v>#N/A</v>
          </cell>
        </row>
        <row r="24260">
          <cell r="L24260" t="e">
            <v>#N/A</v>
          </cell>
        </row>
        <row r="24261">
          <cell r="L24261" t="e">
            <v>#N/A</v>
          </cell>
        </row>
        <row r="24262">
          <cell r="L24262" t="e">
            <v>#N/A</v>
          </cell>
        </row>
        <row r="24263">
          <cell r="L24263" t="e">
            <v>#N/A</v>
          </cell>
        </row>
        <row r="24264">
          <cell r="L24264" t="e">
            <v>#N/A</v>
          </cell>
        </row>
        <row r="24265">
          <cell r="L24265" t="e">
            <v>#N/A</v>
          </cell>
        </row>
        <row r="24266">
          <cell r="L24266" t="e">
            <v>#N/A</v>
          </cell>
        </row>
        <row r="24267">
          <cell r="L24267" t="e">
            <v>#N/A</v>
          </cell>
        </row>
        <row r="24268">
          <cell r="L24268" t="e">
            <v>#N/A</v>
          </cell>
        </row>
        <row r="24269">
          <cell r="L24269" t="e">
            <v>#N/A</v>
          </cell>
        </row>
        <row r="24270">
          <cell r="L24270" t="e">
            <v>#N/A</v>
          </cell>
        </row>
        <row r="24271">
          <cell r="L24271" t="e">
            <v>#N/A</v>
          </cell>
        </row>
        <row r="24272">
          <cell r="L24272" t="e">
            <v>#N/A</v>
          </cell>
        </row>
        <row r="24273">
          <cell r="K24273" t="str">
            <v>25109</v>
          </cell>
          <cell r="L24273" t="e">
            <v>#N/A</v>
          </cell>
        </row>
        <row r="24274">
          <cell r="K24274" t="str">
            <v>17910</v>
          </cell>
          <cell r="L24274" t="e">
            <v>#N/A</v>
          </cell>
        </row>
        <row r="24275">
          <cell r="K24275" t="str">
            <v>10116</v>
          </cell>
          <cell r="L24275" t="e">
            <v>#N/A</v>
          </cell>
        </row>
        <row r="24276">
          <cell r="K24276" t="str">
            <v>37407</v>
          </cell>
          <cell r="L24276" t="e">
            <v>#N/A</v>
          </cell>
        </row>
        <row r="24277">
          <cell r="K24277" t="str">
            <v>24123</v>
          </cell>
          <cell r="L24277" t="e">
            <v>#N/A</v>
          </cell>
        </row>
        <row r="24278">
          <cell r="K24278" t="str">
            <v>9803</v>
          </cell>
          <cell r="L24278" t="e">
            <v>#N/A</v>
          </cell>
        </row>
        <row r="24279">
          <cell r="K24279" t="str">
            <v>13841</v>
          </cell>
          <cell r="L24279" t="e">
            <v>#N/A</v>
          </cell>
        </row>
        <row r="24280">
          <cell r="K24280" t="str">
            <v>26109</v>
          </cell>
          <cell r="L24280" t="e">
            <v>#N/A</v>
          </cell>
        </row>
        <row r="24281">
          <cell r="L24281" t="e">
            <v>#N/A</v>
          </cell>
        </row>
        <row r="24282">
          <cell r="L24282" t="e">
            <v>#N/A</v>
          </cell>
        </row>
        <row r="24283">
          <cell r="K24283" t="str">
            <v>39144</v>
          </cell>
          <cell r="L24283" t="e">
            <v>#N/A</v>
          </cell>
        </row>
        <row r="24284">
          <cell r="L24284" t="e">
            <v>#N/A</v>
          </cell>
        </row>
        <row r="24285">
          <cell r="L24285" t="e">
            <v>#N/A</v>
          </cell>
        </row>
        <row r="24286">
          <cell r="L24286" t="e">
            <v>#N/A</v>
          </cell>
        </row>
        <row r="24287">
          <cell r="L24287" t="e">
            <v>#N/A</v>
          </cell>
        </row>
        <row r="24288">
          <cell r="L24288" t="e">
            <v>#N/A</v>
          </cell>
        </row>
        <row r="24289">
          <cell r="K24289" t="str">
            <v>21706</v>
          </cell>
          <cell r="L24289" t="e">
            <v>#N/A</v>
          </cell>
        </row>
        <row r="24290">
          <cell r="L24290" t="e">
            <v>#N/A</v>
          </cell>
        </row>
        <row r="24291">
          <cell r="L24291" t="e">
            <v>#N/A</v>
          </cell>
        </row>
        <row r="24292">
          <cell r="K24292" t="str">
            <v>26104</v>
          </cell>
          <cell r="L24292" t="e">
            <v>#N/A</v>
          </cell>
        </row>
        <row r="24293">
          <cell r="K24293" t="str">
            <v>14430</v>
          </cell>
          <cell r="L24293" t="e">
            <v>#N/A</v>
          </cell>
        </row>
        <row r="24294">
          <cell r="K24294" t="str">
            <v>14422</v>
          </cell>
          <cell r="L24294" t="e">
            <v>#N/A</v>
          </cell>
        </row>
        <row r="24295">
          <cell r="K24295" t="str">
            <v>13841</v>
          </cell>
          <cell r="L24295" t="e">
            <v>#N/A</v>
          </cell>
        </row>
        <row r="24296">
          <cell r="K24296" t="str">
            <v>26105</v>
          </cell>
          <cell r="L24296" t="e">
            <v>#N/A</v>
          </cell>
        </row>
        <row r="24297">
          <cell r="K24297" t="str">
            <v>26106</v>
          </cell>
          <cell r="L24297" t="e">
            <v>#N/A</v>
          </cell>
        </row>
        <row r="24298">
          <cell r="K24298" t="str">
            <v>26107</v>
          </cell>
          <cell r="L24298" t="e">
            <v>#N/A</v>
          </cell>
        </row>
        <row r="24299">
          <cell r="K24299" t="str">
            <v>26112</v>
          </cell>
          <cell r="L24299" t="e">
            <v>#N/A</v>
          </cell>
        </row>
        <row r="24300">
          <cell r="K24300" t="str">
            <v>26108</v>
          </cell>
          <cell r="L24300" t="e">
            <v>#N/A</v>
          </cell>
        </row>
        <row r="24301">
          <cell r="K24301" t="str">
            <v>26109</v>
          </cell>
          <cell r="L24301" t="e">
            <v>#N/A</v>
          </cell>
        </row>
        <row r="24302">
          <cell r="K24302" t="str">
            <v>4101</v>
          </cell>
          <cell r="L24302" t="e">
            <v>#N/A</v>
          </cell>
        </row>
        <row r="24303">
          <cell r="K24303" t="str">
            <v>2221</v>
          </cell>
          <cell r="L24303" t="e">
            <v>#N/A</v>
          </cell>
        </row>
        <row r="24304">
          <cell r="K24304" t="str">
            <v>2222</v>
          </cell>
          <cell r="L24304" t="e">
            <v>#N/A</v>
          </cell>
        </row>
        <row r="24305">
          <cell r="K24305" t="str">
            <v>2410</v>
          </cell>
          <cell r="L24305" t="e">
            <v>#N/A</v>
          </cell>
        </row>
        <row r="24306">
          <cell r="K24306" t="str">
            <v>37403</v>
          </cell>
          <cell r="L24306" t="e">
            <v>#N/A</v>
          </cell>
        </row>
        <row r="24307">
          <cell r="K24307" t="str">
            <v>3101</v>
          </cell>
          <cell r="L24307" t="e">
            <v>#N/A</v>
          </cell>
        </row>
        <row r="24308">
          <cell r="K24308" t="str">
            <v>3202</v>
          </cell>
          <cell r="L24308" t="e">
            <v>#N/A</v>
          </cell>
        </row>
        <row r="24309">
          <cell r="K24309" t="str">
            <v>3201</v>
          </cell>
          <cell r="L24309" t="e">
            <v>#N/A</v>
          </cell>
        </row>
        <row r="24310">
          <cell r="K24310" t="str">
            <v>3232</v>
          </cell>
          <cell r="L24310" t="e">
            <v>#N/A</v>
          </cell>
        </row>
        <row r="24311">
          <cell r="K24311" t="str">
            <v>3302</v>
          </cell>
          <cell r="L24311" t="e">
            <v>#N/A</v>
          </cell>
        </row>
        <row r="24312">
          <cell r="K24312" t="str">
            <v>3450</v>
          </cell>
          <cell r="L24312" t="e">
            <v>#N/A</v>
          </cell>
        </row>
        <row r="24313">
          <cell r="K24313" t="str">
            <v>3411</v>
          </cell>
          <cell r="L24313" t="e">
            <v>#N/A</v>
          </cell>
        </row>
        <row r="24314">
          <cell r="K24314" t="str">
            <v>3401</v>
          </cell>
          <cell r="L24314" t="e">
            <v>#N/A</v>
          </cell>
        </row>
        <row r="24315">
          <cell r="K24315" t="str">
            <v>3421</v>
          </cell>
          <cell r="L24315" t="e">
            <v>#N/A</v>
          </cell>
        </row>
        <row r="24316">
          <cell r="K24316" t="str">
            <v>3410</v>
          </cell>
          <cell r="L24316" t="e">
            <v>#N/A</v>
          </cell>
        </row>
        <row r="24317">
          <cell r="K24317" t="str">
            <v>3467</v>
          </cell>
          <cell r="L24317" t="e">
            <v>#N/A</v>
          </cell>
        </row>
        <row r="24318">
          <cell r="K24318" t="str">
            <v>3468</v>
          </cell>
          <cell r="L24318" t="e">
            <v>#N/A</v>
          </cell>
        </row>
        <row r="24319">
          <cell r="K24319" t="str">
            <v>36605</v>
          </cell>
          <cell r="L24319" t="e">
            <v>#N/A</v>
          </cell>
        </row>
        <row r="24320">
          <cell r="K24320" t="str">
            <v>36403</v>
          </cell>
          <cell r="L24320" t="e">
            <v>#N/A</v>
          </cell>
        </row>
        <row r="24321">
          <cell r="K24321" t="str">
            <v>36608</v>
          </cell>
          <cell r="L24321" t="e">
            <v>#N/A</v>
          </cell>
        </row>
        <row r="24322">
          <cell r="K24322" t="str">
            <v>16505</v>
          </cell>
          <cell r="L24322" t="e">
            <v>#N/A</v>
          </cell>
        </row>
        <row r="24323">
          <cell r="K24323" t="str">
            <v>16505</v>
          </cell>
          <cell r="L24323" t="e">
            <v>#N/A</v>
          </cell>
        </row>
        <row r="24324">
          <cell r="K24324" t="str">
            <v>16505</v>
          </cell>
          <cell r="L24324" t="e">
            <v>#N/A</v>
          </cell>
        </row>
        <row r="24325">
          <cell r="K24325" t="str">
            <v>16265</v>
          </cell>
          <cell r="L24325" t="e">
            <v>#N/A</v>
          </cell>
        </row>
        <row r="24326">
          <cell r="K24326" t="str">
            <v>17301</v>
          </cell>
          <cell r="L24326" t="e">
            <v>#N/A</v>
          </cell>
        </row>
        <row r="24327">
          <cell r="K24327" t="str">
            <v>15210</v>
          </cell>
          <cell r="L24327" t="e">
            <v>#N/A</v>
          </cell>
        </row>
        <row r="24328">
          <cell r="K24328" t="str">
            <v>15211</v>
          </cell>
          <cell r="L24328" t="e">
            <v>#N/A</v>
          </cell>
        </row>
        <row r="24329">
          <cell r="K24329" t="str">
            <v>16240</v>
          </cell>
          <cell r="L24329" t="e">
            <v>#N/A</v>
          </cell>
        </row>
        <row r="24330">
          <cell r="K24330" t="str">
            <v>18120</v>
          </cell>
          <cell r="L24330" t="e">
            <v>#N/A</v>
          </cell>
        </row>
        <row r="24331">
          <cell r="K24331" t="str">
            <v>6220</v>
          </cell>
          <cell r="L24331" t="e">
            <v>#N/A</v>
          </cell>
        </row>
        <row r="24332">
          <cell r="K24332" t="str">
            <v>6313</v>
          </cell>
          <cell r="L24332" t="e">
            <v>#N/A</v>
          </cell>
        </row>
        <row r="24333">
          <cell r="K24333" t="str">
            <v>6314</v>
          </cell>
          <cell r="L24333" t="e">
            <v>#N/A</v>
          </cell>
        </row>
        <row r="24334">
          <cell r="K24334" t="str">
            <v>6314</v>
          </cell>
          <cell r="L24334" t="e">
            <v>#N/A</v>
          </cell>
        </row>
        <row r="24335">
          <cell r="K24335" t="str">
            <v>18104</v>
          </cell>
          <cell r="L24335" t="e">
            <v>#N/A</v>
          </cell>
        </row>
        <row r="24336">
          <cell r="K24336" t="str">
            <v>18120</v>
          </cell>
          <cell r="L24336" t="e">
            <v>#N/A</v>
          </cell>
        </row>
        <row r="24337">
          <cell r="K24337" t="str">
            <v>18103</v>
          </cell>
          <cell r="L24337" t="e">
            <v>#N/A</v>
          </cell>
        </row>
        <row r="24338">
          <cell r="K24338" t="str">
            <v>18103</v>
          </cell>
          <cell r="L24338" t="e">
            <v>#N/A</v>
          </cell>
        </row>
        <row r="24339">
          <cell r="K24339" t="str">
            <v>17400</v>
          </cell>
          <cell r="L24339" t="e">
            <v>#N/A</v>
          </cell>
        </row>
        <row r="24340">
          <cell r="K24340" t="str">
            <v>18107</v>
          </cell>
          <cell r="L24340" t="e">
            <v>#N/A</v>
          </cell>
        </row>
        <row r="24341">
          <cell r="K24341" t="str">
            <v>17402</v>
          </cell>
          <cell r="L24341" t="e">
            <v>#N/A</v>
          </cell>
        </row>
        <row r="24342">
          <cell r="K24342" t="str">
            <v>17405</v>
          </cell>
          <cell r="L24342" t="e">
            <v>#N/A</v>
          </cell>
        </row>
        <row r="24343">
          <cell r="K24343" t="str">
            <v>5350</v>
          </cell>
          <cell r="L24343" t="e">
            <v>#N/A</v>
          </cell>
        </row>
        <row r="24344">
          <cell r="K24344" t="str">
            <v>5132</v>
          </cell>
          <cell r="L24344" t="e">
            <v>#N/A</v>
          </cell>
        </row>
        <row r="24345">
          <cell r="K24345" t="str">
            <v>5141</v>
          </cell>
          <cell r="L24345" t="e">
            <v>#N/A</v>
          </cell>
        </row>
        <row r="24346">
          <cell r="K24346" t="str">
            <v>5141</v>
          </cell>
          <cell r="L24346" t="e">
            <v>#N/A</v>
          </cell>
        </row>
        <row r="24347">
          <cell r="K24347" t="str">
            <v>5141</v>
          </cell>
          <cell r="L24347" t="e">
            <v>#N/A</v>
          </cell>
        </row>
        <row r="24348">
          <cell r="K24348" t="str">
            <v>5141</v>
          </cell>
          <cell r="L24348" t="e">
            <v>#N/A</v>
          </cell>
        </row>
        <row r="24349">
          <cell r="K24349" t="str">
            <v>5212</v>
          </cell>
          <cell r="L24349" t="e">
            <v>#N/A</v>
          </cell>
        </row>
        <row r="24350">
          <cell r="K24350" t="str">
            <v>5212</v>
          </cell>
          <cell r="L24350" t="e">
            <v>#N/A</v>
          </cell>
        </row>
        <row r="24351">
          <cell r="K24351" t="str">
            <v>5213</v>
          </cell>
          <cell r="L24351" t="e">
            <v>#N/A</v>
          </cell>
        </row>
        <row r="24352">
          <cell r="K24352" t="str">
            <v>11601</v>
          </cell>
          <cell r="L24352" t="e">
            <v>#N/A</v>
          </cell>
        </row>
        <row r="24353">
          <cell r="K24353" t="str">
            <v>11601</v>
          </cell>
          <cell r="L24353" t="e">
            <v>#N/A</v>
          </cell>
        </row>
        <row r="24354">
          <cell r="K24354" t="str">
            <v>13620</v>
          </cell>
          <cell r="L24354" t="e">
            <v>#N/A</v>
          </cell>
        </row>
        <row r="24355">
          <cell r="K24355" t="str">
            <v>13641</v>
          </cell>
          <cell r="L24355" t="e">
            <v>#N/A</v>
          </cell>
        </row>
        <row r="24356">
          <cell r="K24356" t="str">
            <v>14134</v>
          </cell>
          <cell r="L24356" t="e">
            <v>#N/A</v>
          </cell>
        </row>
        <row r="24357">
          <cell r="K24357" t="str">
            <v>13110</v>
          </cell>
          <cell r="L24357" t="e">
            <v>#N/A</v>
          </cell>
        </row>
        <row r="24358">
          <cell r="K24358" t="str">
            <v>13511</v>
          </cell>
          <cell r="L24358" t="e">
            <v>#N/A</v>
          </cell>
        </row>
        <row r="24359">
          <cell r="K24359" t="str">
            <v>13612</v>
          </cell>
          <cell r="L24359" t="e">
            <v>#N/A</v>
          </cell>
        </row>
        <row r="24360">
          <cell r="K24360" t="str">
            <v>14151</v>
          </cell>
          <cell r="L24360" t="e">
            <v>#N/A</v>
          </cell>
        </row>
        <row r="24361">
          <cell r="K24361" t="str">
            <v>14152</v>
          </cell>
          <cell r="L24361" t="e">
            <v>#N/A</v>
          </cell>
        </row>
        <row r="24362">
          <cell r="K24362" t="str">
            <v>14160</v>
          </cell>
          <cell r="L24362" t="e">
            <v>#N/A</v>
          </cell>
        </row>
        <row r="24363">
          <cell r="K24363" t="str">
            <v>15102</v>
          </cell>
          <cell r="L24363" t="e">
            <v>#N/A</v>
          </cell>
        </row>
        <row r="24364">
          <cell r="K24364" t="str">
            <v>14110</v>
          </cell>
          <cell r="L24364" t="e">
            <v>#N/A</v>
          </cell>
        </row>
        <row r="24365">
          <cell r="K24365" t="str">
            <v>15103</v>
          </cell>
          <cell r="L24365" t="e">
            <v>#N/A</v>
          </cell>
        </row>
        <row r="24366">
          <cell r="K24366" t="str">
            <v>14316</v>
          </cell>
          <cell r="L24366" t="e">
            <v>#N/A</v>
          </cell>
        </row>
        <row r="24367">
          <cell r="K24367" t="str">
            <v>14200</v>
          </cell>
          <cell r="L24367" t="e">
            <v>#N/A</v>
          </cell>
        </row>
        <row r="24368">
          <cell r="K24368" t="str">
            <v>14254</v>
          </cell>
          <cell r="L24368" t="e">
            <v>#N/A</v>
          </cell>
        </row>
        <row r="24369">
          <cell r="K24369" t="str">
            <v>13820</v>
          </cell>
          <cell r="L24369" t="e">
            <v>#N/A</v>
          </cell>
        </row>
        <row r="24370">
          <cell r="K24370" t="str">
            <v>14204</v>
          </cell>
          <cell r="L24370" t="e">
            <v>#N/A</v>
          </cell>
        </row>
        <row r="24371">
          <cell r="K24371" t="str">
            <v>14342</v>
          </cell>
          <cell r="L24371" t="e">
            <v>#N/A</v>
          </cell>
        </row>
        <row r="24372">
          <cell r="K24372" t="str">
            <v>14351</v>
          </cell>
          <cell r="L24372" t="e">
            <v>#N/A</v>
          </cell>
        </row>
        <row r="24373">
          <cell r="K24373" t="str">
            <v>14213</v>
          </cell>
          <cell r="L24373" t="e">
            <v>#N/A</v>
          </cell>
        </row>
        <row r="24374">
          <cell r="K24374" t="str">
            <v>14226</v>
          </cell>
          <cell r="L24374" t="e">
            <v>#N/A</v>
          </cell>
        </row>
        <row r="24375">
          <cell r="K24375" t="str">
            <v>14222</v>
          </cell>
          <cell r="L24375" t="e">
            <v>#N/A</v>
          </cell>
        </row>
        <row r="24376">
          <cell r="K24376" t="str">
            <v>14220</v>
          </cell>
          <cell r="L24376" t="e">
            <v>#N/A</v>
          </cell>
        </row>
        <row r="24377">
          <cell r="K24377" t="str">
            <v>14240</v>
          </cell>
          <cell r="L24377" t="e">
            <v>#N/A</v>
          </cell>
        </row>
        <row r="24378">
          <cell r="K24378" t="str">
            <v>14242</v>
          </cell>
          <cell r="L24378" t="e">
            <v>#N/A</v>
          </cell>
        </row>
        <row r="24379">
          <cell r="K24379" t="str">
            <v>14306</v>
          </cell>
          <cell r="L24379" t="e">
            <v>#N/A</v>
          </cell>
        </row>
        <row r="24380">
          <cell r="K24380" t="str">
            <v>14110</v>
          </cell>
          <cell r="L24380" t="e">
            <v>#N/A</v>
          </cell>
        </row>
        <row r="24381">
          <cell r="K24381" t="str">
            <v>14350</v>
          </cell>
          <cell r="L24381" t="e">
            <v>#N/A</v>
          </cell>
        </row>
        <row r="24382">
          <cell r="K24382" t="str">
            <v>13102</v>
          </cell>
          <cell r="L24382" t="e">
            <v>#N/A</v>
          </cell>
        </row>
        <row r="24383">
          <cell r="K24383" t="str">
            <v>17816</v>
          </cell>
          <cell r="L24383" t="e">
            <v>#N/A</v>
          </cell>
        </row>
        <row r="24384">
          <cell r="K24384" t="str">
            <v>13820</v>
          </cell>
          <cell r="L24384" t="e">
            <v>#N/A</v>
          </cell>
        </row>
        <row r="24385">
          <cell r="K24385" t="str">
            <v>37201</v>
          </cell>
          <cell r="L24385" t="e">
            <v>#N/A</v>
          </cell>
        </row>
        <row r="24386">
          <cell r="K24386" t="str">
            <v>37201</v>
          </cell>
          <cell r="L24386" t="e">
            <v>#N/A</v>
          </cell>
        </row>
        <row r="24387">
          <cell r="K24387" t="str">
            <v>13810</v>
          </cell>
          <cell r="L24387" t="e">
            <v>#N/A</v>
          </cell>
        </row>
        <row r="24388">
          <cell r="K24388" t="str">
            <v>14183</v>
          </cell>
          <cell r="L24388" t="e">
            <v>#N/A</v>
          </cell>
        </row>
        <row r="24389">
          <cell r="K24389" t="str">
            <v>21517</v>
          </cell>
          <cell r="L24389" t="e">
            <v>#N/A</v>
          </cell>
        </row>
        <row r="24390">
          <cell r="K24390" t="str">
            <v>21518</v>
          </cell>
          <cell r="L24390" t="e">
            <v>#N/A</v>
          </cell>
        </row>
        <row r="24391">
          <cell r="K24391" t="str">
            <v>10114</v>
          </cell>
          <cell r="L24391" t="e">
            <v>#N/A</v>
          </cell>
        </row>
        <row r="24392">
          <cell r="K24392" t="str">
            <v>10114</v>
          </cell>
          <cell r="L24392" t="e">
            <v>#N/A</v>
          </cell>
        </row>
        <row r="24393">
          <cell r="K24393" t="str">
            <v>15256</v>
          </cell>
          <cell r="L24393" t="e">
            <v>#N/A</v>
          </cell>
        </row>
        <row r="24394">
          <cell r="K24394" t="str">
            <v>15256</v>
          </cell>
          <cell r="L24394" t="e">
            <v>#N/A</v>
          </cell>
        </row>
        <row r="24395">
          <cell r="K24395" t="str">
            <v>10111</v>
          </cell>
          <cell r="L24395" t="e">
            <v>#N/A</v>
          </cell>
        </row>
        <row r="24396">
          <cell r="K24396" t="str">
            <v>10113</v>
          </cell>
          <cell r="L24396" t="e">
            <v>#N/A</v>
          </cell>
        </row>
        <row r="24397">
          <cell r="K24397" t="str">
            <v>10112</v>
          </cell>
          <cell r="L24397" t="e">
            <v>#N/A</v>
          </cell>
        </row>
        <row r="24398">
          <cell r="K24398" t="str">
            <v>10113</v>
          </cell>
          <cell r="L24398" t="e">
            <v>#N/A</v>
          </cell>
        </row>
        <row r="24399">
          <cell r="K24399" t="str">
            <v>10102</v>
          </cell>
          <cell r="L24399" t="e">
            <v>#N/A</v>
          </cell>
        </row>
        <row r="24400">
          <cell r="K24400" t="str">
            <v>10102</v>
          </cell>
          <cell r="L24400" t="e">
            <v>#N/A</v>
          </cell>
        </row>
        <row r="24401">
          <cell r="K24401" t="str">
            <v>15172</v>
          </cell>
          <cell r="L24401" t="e">
            <v>#N/A</v>
          </cell>
        </row>
        <row r="24402">
          <cell r="K24402" t="str">
            <v>14503</v>
          </cell>
          <cell r="L24402" t="e">
            <v>#N/A</v>
          </cell>
        </row>
        <row r="24403">
          <cell r="K24403" t="str">
            <v>14502</v>
          </cell>
          <cell r="L24403" t="e">
            <v>#N/A</v>
          </cell>
        </row>
        <row r="24404">
          <cell r="K24404" t="str">
            <v>15284</v>
          </cell>
          <cell r="L24404" t="e">
            <v>#N/A</v>
          </cell>
        </row>
        <row r="24405">
          <cell r="K24405" t="str">
            <v>21123</v>
          </cell>
          <cell r="L24405" t="e">
            <v>#N/A</v>
          </cell>
        </row>
        <row r="24406">
          <cell r="K24406" t="str">
            <v>36103</v>
          </cell>
          <cell r="L24406" t="e">
            <v>#N/A</v>
          </cell>
        </row>
        <row r="24407">
          <cell r="L24407" t="e">
            <v>#N/A</v>
          </cell>
        </row>
        <row r="24408">
          <cell r="K24408" t="str">
            <v>39145</v>
          </cell>
          <cell r="L24408" t="e">
            <v>#N/A</v>
          </cell>
        </row>
        <row r="24409">
          <cell r="K24409" t="str">
            <v>39140</v>
          </cell>
          <cell r="L24409" t="e">
            <v>#N/A</v>
          </cell>
        </row>
        <row r="24410">
          <cell r="K24410" t="str">
            <v>37401</v>
          </cell>
          <cell r="L24410" t="e">
            <v>#N/A</v>
          </cell>
        </row>
        <row r="24411">
          <cell r="K24411" t="str">
            <v>37207</v>
          </cell>
          <cell r="L24411" t="e">
            <v>#N/A</v>
          </cell>
        </row>
        <row r="24412">
          <cell r="K24412" t="str">
            <v>37207</v>
          </cell>
          <cell r="L24412" t="e">
            <v>#N/A</v>
          </cell>
        </row>
        <row r="24413">
          <cell r="K24413" t="str">
            <v>37209</v>
          </cell>
          <cell r="L24413" t="e">
            <v>#N/A</v>
          </cell>
        </row>
        <row r="24414">
          <cell r="L24414" t="e">
            <v>#N/A</v>
          </cell>
        </row>
        <row r="24415">
          <cell r="L24415" t="e">
            <v>#N/A</v>
          </cell>
        </row>
        <row r="24416">
          <cell r="L24416" t="e">
            <v>#N/A</v>
          </cell>
        </row>
        <row r="24417">
          <cell r="L24417" t="e">
            <v>#N/A</v>
          </cell>
        </row>
        <row r="24418">
          <cell r="L24418" t="e">
            <v>#N/A</v>
          </cell>
        </row>
        <row r="24419">
          <cell r="L24419" t="e">
            <v>#N/A</v>
          </cell>
        </row>
        <row r="24420">
          <cell r="K24420" t="str">
            <v>15140</v>
          </cell>
          <cell r="L24420" t="e">
            <v>#N/A</v>
          </cell>
        </row>
        <row r="24421">
          <cell r="L24421" t="e">
            <v>#N/A</v>
          </cell>
        </row>
        <row r="24422">
          <cell r="L24422" t="e">
            <v>#N/A</v>
          </cell>
        </row>
        <row r="24423">
          <cell r="L24423" t="e">
            <v>#N/A</v>
          </cell>
        </row>
        <row r="24424">
          <cell r="L24424" t="e">
            <v>#N/A</v>
          </cell>
        </row>
        <row r="24425">
          <cell r="L24425" t="e">
            <v>#N/A</v>
          </cell>
        </row>
        <row r="24426">
          <cell r="L24426" t="e">
            <v>#N/A</v>
          </cell>
        </row>
        <row r="24427">
          <cell r="L24427" t="e">
            <v>#N/A</v>
          </cell>
        </row>
        <row r="24428">
          <cell r="L24428" t="e">
            <v>#N/A</v>
          </cell>
        </row>
        <row r="24429">
          <cell r="K24429" t="str">
            <v>17312</v>
          </cell>
          <cell r="L24429" t="e">
            <v>#N/A</v>
          </cell>
        </row>
        <row r="24430">
          <cell r="K24430" t="str">
            <v>17910</v>
          </cell>
          <cell r="L24430" t="e">
            <v>#N/A</v>
          </cell>
        </row>
        <row r="24431">
          <cell r="K24431" t="str">
            <v>9601</v>
          </cell>
          <cell r="L24431" t="e">
            <v>#N/A</v>
          </cell>
        </row>
        <row r="24432">
          <cell r="K24432" t="str">
            <v>16265</v>
          </cell>
          <cell r="L24432" t="e">
            <v>#N/A</v>
          </cell>
        </row>
        <row r="24433">
          <cell r="L24433" t="e">
            <v>#N/A</v>
          </cell>
        </row>
        <row r="24434">
          <cell r="K24434" t="str">
            <v>5212</v>
          </cell>
          <cell r="L24434" t="e">
            <v>#N/A</v>
          </cell>
        </row>
        <row r="24435">
          <cell r="K24435" t="str">
            <v>6401</v>
          </cell>
          <cell r="L24435" t="e">
            <v>#N/A</v>
          </cell>
        </row>
        <row r="24436">
          <cell r="K24436" t="str">
            <v>39360</v>
          </cell>
          <cell r="L24436" t="e">
            <v>#N/A</v>
          </cell>
        </row>
        <row r="24437">
          <cell r="K24437" t="str">
            <v>39360</v>
          </cell>
          <cell r="L24437" t="e">
            <v>#N/A</v>
          </cell>
        </row>
        <row r="24438">
          <cell r="K24438" t="str">
            <v>39360</v>
          </cell>
          <cell r="L24438" t="e">
            <v>#N/A</v>
          </cell>
        </row>
        <row r="24439">
          <cell r="K24439" t="str">
            <v>39360</v>
          </cell>
          <cell r="L24439" t="e">
            <v>#N/A</v>
          </cell>
        </row>
        <row r="24440">
          <cell r="K24440" t="str">
            <v>39360</v>
          </cell>
          <cell r="L24440" t="e">
            <v>#N/A</v>
          </cell>
        </row>
        <row r="24441">
          <cell r="K24441" t="str">
            <v>39360</v>
          </cell>
          <cell r="L24441" t="e">
            <v>#N/A</v>
          </cell>
        </row>
        <row r="24442">
          <cell r="K24442" t="str">
            <v>39360</v>
          </cell>
          <cell r="L24442" t="e">
            <v>#N/A</v>
          </cell>
        </row>
        <row r="24443">
          <cell r="K24443" t="str">
            <v>39360</v>
          </cell>
          <cell r="L24443" t="e">
            <v>#N/A</v>
          </cell>
        </row>
        <row r="24444">
          <cell r="K24444" t="str">
            <v>39360</v>
          </cell>
          <cell r="L24444" t="e">
            <v>#N/A</v>
          </cell>
        </row>
        <row r="24445">
          <cell r="K24445" t="str">
            <v>38222</v>
          </cell>
          <cell r="L24445" t="e">
            <v>#N/A</v>
          </cell>
        </row>
        <row r="24446">
          <cell r="K24446" t="str">
            <v>38224</v>
          </cell>
          <cell r="L24446" t="e">
            <v>#N/A</v>
          </cell>
        </row>
        <row r="24447">
          <cell r="K24447" t="str">
            <v>38223</v>
          </cell>
          <cell r="L24447" t="e">
            <v>#N/A</v>
          </cell>
        </row>
        <row r="24448">
          <cell r="K24448" t="str">
            <v>38221</v>
          </cell>
          <cell r="L24448" t="e">
            <v>#N/A</v>
          </cell>
        </row>
        <row r="24449">
          <cell r="K24449" t="str">
            <v>38232</v>
          </cell>
          <cell r="L24449" t="e">
            <v>#N/A</v>
          </cell>
        </row>
        <row r="24450">
          <cell r="K24450" t="str">
            <v>38234</v>
          </cell>
          <cell r="L24450" t="e">
            <v>#N/A</v>
          </cell>
        </row>
        <row r="24451">
          <cell r="K24451" t="str">
            <v>38233</v>
          </cell>
          <cell r="L24451" t="e">
            <v>#N/A</v>
          </cell>
        </row>
        <row r="24452">
          <cell r="K24452" t="str">
            <v>38231</v>
          </cell>
          <cell r="L24452" t="e">
            <v>#N/A</v>
          </cell>
        </row>
        <row r="24453">
          <cell r="K24453" t="str">
            <v>37203</v>
          </cell>
          <cell r="L24453" t="e">
            <v>#N/A</v>
          </cell>
        </row>
        <row r="24454">
          <cell r="K24454" t="str">
            <v>37507</v>
          </cell>
          <cell r="L24454" t="e">
            <v>#N/A</v>
          </cell>
        </row>
        <row r="24455">
          <cell r="K24455" t="str">
            <v>37507</v>
          </cell>
          <cell r="L24455" t="e">
            <v>#N/A</v>
          </cell>
        </row>
        <row r="24456">
          <cell r="K24456" t="str">
            <v>36111</v>
          </cell>
          <cell r="L24456" t="e">
            <v>#N/A</v>
          </cell>
        </row>
        <row r="24457">
          <cell r="K24457" t="str">
            <v>39144</v>
          </cell>
          <cell r="L24457" t="e">
            <v>#N/A</v>
          </cell>
        </row>
        <row r="24458">
          <cell r="L24458" t="e">
            <v>#N/A</v>
          </cell>
        </row>
        <row r="24459">
          <cell r="L24459" t="e">
            <v>#N/A</v>
          </cell>
        </row>
        <row r="24460">
          <cell r="L24460" t="e">
            <v>#N/A</v>
          </cell>
        </row>
        <row r="24461">
          <cell r="K24461" t="str">
            <v>21323</v>
          </cell>
          <cell r="L24461" t="e">
            <v>#N/A</v>
          </cell>
        </row>
        <row r="24462">
          <cell r="K24462" t="str">
            <v>15230</v>
          </cell>
          <cell r="L24462" t="e">
            <v>#N/A</v>
          </cell>
        </row>
        <row r="24463">
          <cell r="K24463" t="str">
            <v>15230</v>
          </cell>
          <cell r="L24463" t="e">
            <v>#N/A</v>
          </cell>
        </row>
        <row r="24464">
          <cell r="K24464" t="str">
            <v>15130</v>
          </cell>
          <cell r="L24464" t="e">
            <v>#N/A</v>
          </cell>
        </row>
        <row r="24465">
          <cell r="K24465" t="str">
            <v>15132</v>
          </cell>
          <cell r="L24465" t="e">
            <v>#N/A</v>
          </cell>
        </row>
        <row r="24466">
          <cell r="K24466" t="str">
            <v>15132</v>
          </cell>
          <cell r="L24466" t="e">
            <v>#N/A</v>
          </cell>
        </row>
        <row r="24467">
          <cell r="K24467" t="str">
            <v>15132</v>
          </cell>
          <cell r="L24467" t="e">
            <v>#N/A</v>
          </cell>
        </row>
        <row r="24468">
          <cell r="K24468" t="str">
            <v>15172</v>
          </cell>
          <cell r="L24468" t="e">
            <v>#N/A</v>
          </cell>
        </row>
        <row r="24469">
          <cell r="K24469" t="str">
            <v>37402</v>
          </cell>
          <cell r="L24469" t="e">
            <v>#N/A</v>
          </cell>
        </row>
        <row r="24470">
          <cell r="K24470" t="str">
            <v>15109</v>
          </cell>
          <cell r="L24470" t="e">
            <v>#N/A</v>
          </cell>
        </row>
        <row r="24471">
          <cell r="K24471" t="str">
            <v>15109</v>
          </cell>
          <cell r="L24471" t="e">
            <v>#N/A</v>
          </cell>
        </row>
        <row r="24472">
          <cell r="K24472" t="str">
            <v>37804</v>
          </cell>
          <cell r="L24472" t="e">
            <v>#N/A</v>
          </cell>
        </row>
        <row r="24473">
          <cell r="K24473" t="str">
            <v>15101</v>
          </cell>
          <cell r="L24473" t="e">
            <v>#N/A</v>
          </cell>
        </row>
        <row r="24474">
          <cell r="K24474" t="str">
            <v>37404</v>
          </cell>
          <cell r="L24474" t="str">
            <v>DRENAJE DE COLECCION SUPERFICIAL DE PIEL O TEJIDO CELULAR SUBCUTANEO POR INCISION O ASPIRACION</v>
          </cell>
        </row>
        <row r="24475">
          <cell r="K24475" t="str">
            <v>10102</v>
          </cell>
          <cell r="L24475" t="e">
            <v>#N/A</v>
          </cell>
        </row>
        <row r="24476">
          <cell r="K24476" t="str">
            <v>10102</v>
          </cell>
          <cell r="L24476" t="e">
            <v>#N/A</v>
          </cell>
        </row>
        <row r="24477">
          <cell r="K24477" t="str">
            <v>15140</v>
          </cell>
          <cell r="L24477" t="e">
            <v>#N/A</v>
          </cell>
        </row>
        <row r="24478">
          <cell r="K24478" t="str">
            <v>15140</v>
          </cell>
          <cell r="L24478" t="e">
            <v>#N/A</v>
          </cell>
        </row>
        <row r="24479">
          <cell r="K24479" t="str">
            <v>15140</v>
          </cell>
          <cell r="L24479" t="e">
            <v>#N/A</v>
          </cell>
        </row>
        <row r="24480">
          <cell r="K24480" t="str">
            <v>10112</v>
          </cell>
          <cell r="L24480" t="e">
            <v>#N/A</v>
          </cell>
        </row>
        <row r="24481">
          <cell r="K24481" t="str">
            <v>10113</v>
          </cell>
          <cell r="L24481" t="e">
            <v>#N/A</v>
          </cell>
        </row>
        <row r="24482">
          <cell r="L24482" t="e">
            <v>#N/A</v>
          </cell>
        </row>
        <row r="24483">
          <cell r="L24483" t="e">
            <v>#N/A</v>
          </cell>
        </row>
        <row r="24484">
          <cell r="K24484" t="str">
            <v>39143</v>
          </cell>
          <cell r="L24484" t="e">
            <v>#N/A</v>
          </cell>
        </row>
        <row r="24485">
          <cell r="K24485" t="str">
            <v>39143</v>
          </cell>
          <cell r="L24485" t="e">
            <v>#N/A</v>
          </cell>
        </row>
        <row r="24486">
          <cell r="L24486" t="e">
            <v>#N/A</v>
          </cell>
        </row>
        <row r="24487">
          <cell r="L24487" t="e">
            <v>#N/A</v>
          </cell>
        </row>
        <row r="24488">
          <cell r="L24488" t="e">
            <v>#N/A</v>
          </cell>
        </row>
        <row r="24489">
          <cell r="L24489" t="e">
            <v>#N/A</v>
          </cell>
        </row>
        <row r="24490">
          <cell r="L24490" t="e">
            <v>#N/A</v>
          </cell>
        </row>
        <row r="24491">
          <cell r="K24491" t="str">
            <v>10112</v>
          </cell>
          <cell r="L24491" t="e">
            <v>#N/A</v>
          </cell>
        </row>
        <row r="24492">
          <cell r="K24492" t="str">
            <v>10112</v>
          </cell>
          <cell r="L24492" t="e">
            <v>#N/A</v>
          </cell>
        </row>
        <row r="24493">
          <cell r="L24493" t="e">
            <v>#N/A</v>
          </cell>
        </row>
        <row r="24494">
          <cell r="K24494" t="str">
            <v>10112</v>
          </cell>
          <cell r="L24494" t="e">
            <v>#N/A</v>
          </cell>
        </row>
        <row r="24495">
          <cell r="K24495" t="str">
            <v>10112</v>
          </cell>
          <cell r="L24495" t="e">
            <v>#N/A</v>
          </cell>
        </row>
        <row r="24496">
          <cell r="K24496" t="str">
            <v>10112</v>
          </cell>
          <cell r="L24496" t="e">
            <v>#N/A</v>
          </cell>
        </row>
        <row r="24497">
          <cell r="K24497" t="str">
            <v>10112</v>
          </cell>
          <cell r="L24497" t="e">
            <v>#N/A</v>
          </cell>
        </row>
        <row r="24498">
          <cell r="K24498" t="str">
            <v>10112</v>
          </cell>
          <cell r="L24498" t="e">
            <v>#N/A</v>
          </cell>
        </row>
        <row r="24499">
          <cell r="K24499" t="str">
            <v>10112</v>
          </cell>
          <cell r="L24499" t="e">
            <v>#N/A</v>
          </cell>
        </row>
        <row r="24500">
          <cell r="K24500" t="str">
            <v>10113</v>
          </cell>
          <cell r="L24500" t="e">
            <v>#N/A</v>
          </cell>
        </row>
        <row r="24501">
          <cell r="K24501" t="str">
            <v>10112</v>
          </cell>
          <cell r="L24501" t="e">
            <v>#N/A</v>
          </cell>
        </row>
        <row r="24502">
          <cell r="K24502" t="str">
            <v>10112</v>
          </cell>
          <cell r="L24502" t="e">
            <v>#N/A</v>
          </cell>
        </row>
        <row r="24503">
          <cell r="K24503" t="str">
            <v>10111</v>
          </cell>
          <cell r="L24503" t="e">
            <v>#N/A</v>
          </cell>
        </row>
        <row r="24504">
          <cell r="K24504" t="str">
            <v>10112</v>
          </cell>
          <cell r="L24504" t="e">
            <v>#N/A</v>
          </cell>
        </row>
        <row r="24505">
          <cell r="K24505" t="str">
            <v>15256</v>
          </cell>
          <cell r="L24505" t="e">
            <v>#N/A</v>
          </cell>
        </row>
        <row r="24506">
          <cell r="K24506" t="str">
            <v>15256</v>
          </cell>
          <cell r="L24506" t="e">
            <v>#N/A</v>
          </cell>
        </row>
        <row r="24507">
          <cell r="K24507" t="str">
            <v>18105</v>
          </cell>
          <cell r="L24507" t="e">
            <v>#N/A</v>
          </cell>
        </row>
        <row r="24508">
          <cell r="K24508" t="str">
            <v>18104</v>
          </cell>
          <cell r="L24508" t="e">
            <v>#N/A</v>
          </cell>
        </row>
        <row r="24509">
          <cell r="K24509" t="str">
            <v>18105</v>
          </cell>
          <cell r="L24509" t="e">
            <v>#N/A</v>
          </cell>
        </row>
        <row r="24510">
          <cell r="K24510" t="str">
            <v>18104</v>
          </cell>
          <cell r="L24510" t="e">
            <v>#N/A</v>
          </cell>
        </row>
        <row r="24511">
          <cell r="K24511" t="str">
            <v>18103</v>
          </cell>
          <cell r="L24511" t="e">
            <v>#N/A</v>
          </cell>
        </row>
        <row r="24512">
          <cell r="K24512" t="str">
            <v>18104</v>
          </cell>
          <cell r="L24512" t="e">
            <v>#N/A</v>
          </cell>
        </row>
        <row r="24513">
          <cell r="K24513" t="str">
            <v>18103</v>
          </cell>
          <cell r="L24513" t="e">
            <v>#N/A</v>
          </cell>
        </row>
        <row r="24514">
          <cell r="K24514" t="str">
            <v>18104</v>
          </cell>
          <cell r="L24514" t="e">
            <v>#N/A</v>
          </cell>
        </row>
        <row r="24515">
          <cell r="K24515" t="str">
            <v>17402</v>
          </cell>
          <cell r="L24515" t="e">
            <v>#N/A</v>
          </cell>
        </row>
        <row r="24516">
          <cell r="L24516" t="e">
            <v>#N/A</v>
          </cell>
        </row>
        <row r="24517">
          <cell r="L24517" t="e">
            <v>#N/A</v>
          </cell>
        </row>
        <row r="24518">
          <cell r="K24518" t="str">
            <v>7180</v>
          </cell>
          <cell r="L24518" t="e">
            <v>#N/A</v>
          </cell>
        </row>
        <row r="24519">
          <cell r="K24519" t="str">
            <v>7180</v>
          </cell>
          <cell r="L24519" t="e">
            <v>#N/A</v>
          </cell>
        </row>
        <row r="24520">
          <cell r="K24520" t="str">
            <v>25137</v>
          </cell>
          <cell r="L24520" t="e">
            <v>#N/A</v>
          </cell>
        </row>
        <row r="24521">
          <cell r="K24521" t="str">
            <v>21121</v>
          </cell>
          <cell r="L24521" t="e">
            <v>#N/A</v>
          </cell>
        </row>
        <row r="24522">
          <cell r="K24522" t="str">
            <v>39144</v>
          </cell>
          <cell r="L24522" t="e">
            <v>#N/A</v>
          </cell>
        </row>
        <row r="24523">
          <cell r="K24523" t="str">
            <v>39144</v>
          </cell>
          <cell r="L24523" t="e">
            <v>#N/A</v>
          </cell>
        </row>
        <row r="24524">
          <cell r="K24524" t="str">
            <v>39144</v>
          </cell>
          <cell r="L24524" t="e">
            <v>#N/A</v>
          </cell>
        </row>
        <row r="24525">
          <cell r="K24525" t="str">
            <v>39144</v>
          </cell>
          <cell r="L24525" t="e">
            <v>#N/A</v>
          </cell>
        </row>
        <row r="24526">
          <cell r="K24526" t="str">
            <v>39144</v>
          </cell>
          <cell r="L24526" t="e">
            <v>#N/A</v>
          </cell>
        </row>
        <row r="24527">
          <cell r="K24527" t="str">
            <v>39144</v>
          </cell>
          <cell r="L24527" t="e">
            <v>#N/A</v>
          </cell>
        </row>
        <row r="24528">
          <cell r="K24528" t="str">
            <v>39144</v>
          </cell>
          <cell r="L24528" t="e">
            <v>#N/A</v>
          </cell>
        </row>
        <row r="24529">
          <cell r="K24529" t="str">
            <v>36601</v>
          </cell>
          <cell r="L24529" t="str">
            <v>EXODONCIA DE DIENTE PERMANENTE UNIRRADICULAR</v>
          </cell>
        </row>
        <row r="24530">
          <cell r="K24530" t="str">
            <v>36602</v>
          </cell>
          <cell r="L24530" t="str">
            <v>EXODONCIA DE DIENTE PERMANENTE MULTIRRADICULAR</v>
          </cell>
        </row>
        <row r="24531">
          <cell r="K24531" t="str">
            <v>36804</v>
          </cell>
          <cell r="L24531" t="str">
            <v>EXODONCIA DE DIENTE TEMPORAL UNIRRADICULAR</v>
          </cell>
        </row>
        <row r="24532">
          <cell r="K24532" t="str">
            <v>36804</v>
          </cell>
          <cell r="L24532" t="str">
            <v>EXODONCIA DE DIENTE TEMPORAL MULTIRRADICULAR</v>
          </cell>
        </row>
        <row r="24533">
          <cell r="K24533" t="str">
            <v>36603</v>
          </cell>
          <cell r="L24533" t="e">
            <v>#N/A</v>
          </cell>
        </row>
        <row r="24534">
          <cell r="K24534" t="str">
            <v>36604</v>
          </cell>
          <cell r="L24534" t="e">
            <v>#N/A</v>
          </cell>
        </row>
        <row r="24535">
          <cell r="K24535" t="str">
            <v>36604</v>
          </cell>
          <cell r="L24535" t="e">
            <v>#N/A</v>
          </cell>
        </row>
        <row r="24536">
          <cell r="K24536" t="str">
            <v>16503</v>
          </cell>
          <cell r="L24536" t="e">
            <v>#N/A</v>
          </cell>
        </row>
        <row r="24537">
          <cell r="K24537" t="str">
            <v>36604</v>
          </cell>
          <cell r="L24537" t="e">
            <v>#N/A</v>
          </cell>
        </row>
        <row r="24538">
          <cell r="K24538" t="str">
            <v>36604</v>
          </cell>
          <cell r="L24538" t="e">
            <v>#N/A</v>
          </cell>
        </row>
        <row r="24539">
          <cell r="K24539" t="str">
            <v>16332</v>
          </cell>
          <cell r="L24539" t="e">
            <v>#N/A</v>
          </cell>
        </row>
        <row r="24540">
          <cell r="K24540" t="str">
            <v>36201</v>
          </cell>
          <cell r="L24540" t="str">
            <v>OBTURACION DENTAL CON AMALGAMA</v>
          </cell>
        </row>
        <row r="24541">
          <cell r="K24541" t="str">
            <v>36203</v>
          </cell>
          <cell r="L24541" t="str">
            <v>OBTURACION DENTAL CON RESINA DE FOTOCURADO</v>
          </cell>
        </row>
        <row r="24542">
          <cell r="K24542" t="str">
            <v>36205</v>
          </cell>
          <cell r="L24542" t="e">
            <v>#N/A</v>
          </cell>
        </row>
        <row r="24543">
          <cell r="K24543" t="str">
            <v>36208</v>
          </cell>
          <cell r="L24543" t="e">
            <v>#N/A</v>
          </cell>
        </row>
        <row r="24544">
          <cell r="K24544" t="str">
            <v>36209</v>
          </cell>
          <cell r="L24544" t="str">
            <v>RECONSTRUCCION DE ANGULO INCISAL. CON RESINA DE FOTOCURADO</v>
          </cell>
        </row>
        <row r="24545">
          <cell r="K24545" t="str">
            <v>36210</v>
          </cell>
          <cell r="L24545" t="str">
            <v>RECONSTRUCCION TERCIO INCISAL. CON RESINA DE FOTOCURADO</v>
          </cell>
        </row>
        <row r="24546">
          <cell r="K24546" t="str">
            <v>36209</v>
          </cell>
          <cell r="L24546" t="e">
            <v>#N/A</v>
          </cell>
        </row>
        <row r="24547">
          <cell r="K24547" t="str">
            <v>36801</v>
          </cell>
          <cell r="L24547" t="e">
            <v>#N/A</v>
          </cell>
        </row>
        <row r="24548">
          <cell r="K24548" t="str">
            <v>36207</v>
          </cell>
          <cell r="L24548" t="e">
            <v>#N/A</v>
          </cell>
        </row>
        <row r="24549">
          <cell r="K24549" t="str">
            <v>36207</v>
          </cell>
          <cell r="L24549" t="e">
            <v>#N/A</v>
          </cell>
        </row>
        <row r="24550">
          <cell r="K24550" t="str">
            <v>36703</v>
          </cell>
          <cell r="L24550" t="e">
            <v>#N/A</v>
          </cell>
        </row>
        <row r="24551">
          <cell r="K24551" t="str">
            <v>36706</v>
          </cell>
          <cell r="L24551" t="e">
            <v>#N/A</v>
          </cell>
        </row>
        <row r="24552">
          <cell r="K24552" t="str">
            <v>36706</v>
          </cell>
          <cell r="L24552" t="e">
            <v>#N/A</v>
          </cell>
        </row>
        <row r="24553">
          <cell r="K24553" t="str">
            <v>36710</v>
          </cell>
          <cell r="L24553" t="e">
            <v>#N/A</v>
          </cell>
        </row>
        <row r="24554">
          <cell r="K24554" t="str">
            <v>36702</v>
          </cell>
          <cell r="L24554" t="e">
            <v>#N/A</v>
          </cell>
        </row>
        <row r="24555">
          <cell r="K24555" t="str">
            <v>36710</v>
          </cell>
          <cell r="L24555" t="e">
            <v>#N/A</v>
          </cell>
        </row>
        <row r="24556">
          <cell r="K24556" t="str">
            <v>36701</v>
          </cell>
          <cell r="L24556" t="e">
            <v>#N/A</v>
          </cell>
        </row>
        <row r="24557">
          <cell r="K24557" t="str">
            <v>36701</v>
          </cell>
          <cell r="L24557" t="e">
            <v>#N/A</v>
          </cell>
        </row>
        <row r="24558">
          <cell r="K24558" t="str">
            <v>36614</v>
          </cell>
          <cell r="L24558" t="e">
            <v>#N/A</v>
          </cell>
        </row>
        <row r="24559">
          <cell r="K24559" t="str">
            <v>36614</v>
          </cell>
          <cell r="L24559" t="e">
            <v>#N/A</v>
          </cell>
        </row>
        <row r="24560">
          <cell r="K24560" t="str">
            <v>16347</v>
          </cell>
          <cell r="L24560" t="e">
            <v>#N/A</v>
          </cell>
        </row>
        <row r="24561">
          <cell r="K24561" t="str">
            <v>36605</v>
          </cell>
          <cell r="L24561" t="e">
            <v>#N/A</v>
          </cell>
        </row>
        <row r="24562">
          <cell r="K24562" t="str">
            <v>36403</v>
          </cell>
          <cell r="L24562" t="e">
            <v>#N/A</v>
          </cell>
        </row>
        <row r="24563">
          <cell r="K24563" t="str">
            <v>36608</v>
          </cell>
          <cell r="L24563" t="e">
            <v>#N/A</v>
          </cell>
        </row>
        <row r="24564">
          <cell r="K24564" t="str">
            <v>36608</v>
          </cell>
          <cell r="L24564" t="e">
            <v>#N/A</v>
          </cell>
        </row>
        <row r="24565">
          <cell r="K24565" t="str">
            <v>16551</v>
          </cell>
          <cell r="L24565" t="e">
            <v>#N/A</v>
          </cell>
        </row>
        <row r="24566">
          <cell r="K24566" t="str">
            <v>36303</v>
          </cell>
          <cell r="L24566" t="e">
            <v>#N/A</v>
          </cell>
        </row>
        <row r="24567">
          <cell r="K24567" t="str">
            <v>36307</v>
          </cell>
          <cell r="L24567" t="e">
            <v>#N/A</v>
          </cell>
        </row>
        <row r="24568">
          <cell r="K24568" t="str">
            <v>36305</v>
          </cell>
          <cell r="L24568" t="e">
            <v>#N/A</v>
          </cell>
        </row>
        <row r="24569">
          <cell r="K24569" t="str">
            <v>36308</v>
          </cell>
          <cell r="L24569" t="e">
            <v>#N/A</v>
          </cell>
        </row>
        <row r="24570">
          <cell r="K24570" t="str">
            <v>36608</v>
          </cell>
          <cell r="L24570" t="e">
            <v>#N/A</v>
          </cell>
        </row>
        <row r="24571">
          <cell r="K24571" t="str">
            <v>36304</v>
          </cell>
          <cell r="L24571" t="e">
            <v>#N/A</v>
          </cell>
        </row>
        <row r="24572">
          <cell r="K24572" t="str">
            <v>36304</v>
          </cell>
          <cell r="L24572" t="e">
            <v>#N/A</v>
          </cell>
        </row>
        <row r="24573">
          <cell r="K24573" t="str">
            <v>36304</v>
          </cell>
          <cell r="L24573" t="e">
            <v>#N/A</v>
          </cell>
        </row>
        <row r="24574">
          <cell r="K24574" t="str">
            <v>36304</v>
          </cell>
          <cell r="L24574" t="e">
            <v>#N/A</v>
          </cell>
        </row>
        <row r="24575">
          <cell r="K24575" t="str">
            <v>15110</v>
          </cell>
          <cell r="L24575" t="e">
            <v>#N/A</v>
          </cell>
        </row>
        <row r="24576">
          <cell r="K24576" t="str">
            <v>15110</v>
          </cell>
          <cell r="L24576" t="e">
            <v>#N/A</v>
          </cell>
        </row>
        <row r="24577">
          <cell r="K24577" t="str">
            <v>36306</v>
          </cell>
          <cell r="L24577" t="e">
            <v>#N/A</v>
          </cell>
        </row>
        <row r="24578">
          <cell r="K24578" t="str">
            <v>36616</v>
          </cell>
          <cell r="L24578" t="e">
            <v>#N/A</v>
          </cell>
        </row>
        <row r="24579">
          <cell r="K24579" t="str">
            <v>36616</v>
          </cell>
          <cell r="L24579" t="e">
            <v>#N/A</v>
          </cell>
        </row>
        <row r="24580">
          <cell r="K24580" t="str">
            <v>36607</v>
          </cell>
          <cell r="L24580" t="e">
            <v>#N/A</v>
          </cell>
        </row>
        <row r="24581">
          <cell r="K24581" t="str">
            <v>36704</v>
          </cell>
          <cell r="L24581" t="e">
            <v>#N/A</v>
          </cell>
        </row>
        <row r="24582">
          <cell r="K24582" t="str">
            <v>36705</v>
          </cell>
          <cell r="L24582" t="e">
            <v>#N/A</v>
          </cell>
        </row>
        <row r="24583">
          <cell r="K24583" t="str">
            <v>36704</v>
          </cell>
          <cell r="L24583" t="e">
            <v>#N/A</v>
          </cell>
        </row>
        <row r="24584">
          <cell r="K24584" t="str">
            <v>36509</v>
          </cell>
          <cell r="L24584" t="e">
            <v>#N/A</v>
          </cell>
        </row>
        <row r="24585">
          <cell r="K24585" t="str">
            <v>36515</v>
          </cell>
          <cell r="L24585" t="e">
            <v>#N/A</v>
          </cell>
        </row>
        <row r="24586">
          <cell r="K24586" t="str">
            <v>36613</v>
          </cell>
          <cell r="L24586" t="e">
            <v>#N/A</v>
          </cell>
        </row>
        <row r="24587">
          <cell r="K24587" t="str">
            <v>16111</v>
          </cell>
          <cell r="L24587" t="e">
            <v>#N/A</v>
          </cell>
        </row>
        <row r="24588">
          <cell r="K24588" t="str">
            <v>16108</v>
          </cell>
          <cell r="L24588" t="e">
            <v>#N/A</v>
          </cell>
        </row>
        <row r="24589">
          <cell r="K24589" t="str">
            <v>16100</v>
          </cell>
          <cell r="L24589" t="e">
            <v>#N/A</v>
          </cell>
        </row>
        <row r="24590">
          <cell r="K24590" t="str">
            <v>16104</v>
          </cell>
          <cell r="L24590" t="e">
            <v>#N/A</v>
          </cell>
        </row>
        <row r="24591">
          <cell r="K24591" t="str">
            <v>16104</v>
          </cell>
          <cell r="L24591" t="e">
            <v>#N/A</v>
          </cell>
        </row>
        <row r="24592">
          <cell r="K24592" t="str">
            <v>16101</v>
          </cell>
          <cell r="L24592" t="e">
            <v>#N/A</v>
          </cell>
        </row>
        <row r="24593">
          <cell r="K24593" t="str">
            <v>16101</v>
          </cell>
          <cell r="L24593" t="e">
            <v>#N/A</v>
          </cell>
        </row>
        <row r="24594">
          <cell r="K24594" t="str">
            <v>16101</v>
          </cell>
          <cell r="L24594" t="e">
            <v>#N/A</v>
          </cell>
        </row>
        <row r="24595">
          <cell r="K24595" t="str">
            <v>16109</v>
          </cell>
          <cell r="L24595" t="e">
            <v>#N/A</v>
          </cell>
        </row>
        <row r="24596">
          <cell r="K24596" t="str">
            <v>16201</v>
          </cell>
          <cell r="L24596" t="e">
            <v>#N/A</v>
          </cell>
        </row>
        <row r="24597">
          <cell r="K24597" t="str">
            <v>16202</v>
          </cell>
          <cell r="L24597" t="e">
            <v>#N/A</v>
          </cell>
        </row>
        <row r="24598">
          <cell r="K24598" t="str">
            <v>16201</v>
          </cell>
          <cell r="L24598" t="e">
            <v>#N/A</v>
          </cell>
        </row>
        <row r="24599">
          <cell r="K24599" t="str">
            <v>16244</v>
          </cell>
          <cell r="L24599" t="e">
            <v>#N/A</v>
          </cell>
        </row>
        <row r="24600">
          <cell r="K24600" t="str">
            <v>15225</v>
          </cell>
          <cell r="L24600" t="e">
            <v>#N/A</v>
          </cell>
        </row>
        <row r="24601">
          <cell r="K24601" t="str">
            <v>15203</v>
          </cell>
          <cell r="L24601" t="e">
            <v>#N/A</v>
          </cell>
        </row>
        <row r="24602">
          <cell r="K24602" t="str">
            <v>15108</v>
          </cell>
          <cell r="L24602" t="e">
            <v>#N/A</v>
          </cell>
        </row>
        <row r="24603">
          <cell r="K24603" t="str">
            <v>15203</v>
          </cell>
          <cell r="L24603" t="e">
            <v>#N/A</v>
          </cell>
        </row>
        <row r="24604">
          <cell r="K24604" t="str">
            <v>16262</v>
          </cell>
          <cell r="L24604" t="e">
            <v>#N/A</v>
          </cell>
        </row>
        <row r="24605">
          <cell r="K24605" t="str">
            <v>16263</v>
          </cell>
          <cell r="L24605" t="e">
            <v>#N/A</v>
          </cell>
        </row>
        <row r="24606">
          <cell r="K24606" t="str">
            <v>16265</v>
          </cell>
          <cell r="L24606" t="e">
            <v>#N/A</v>
          </cell>
        </row>
        <row r="24607">
          <cell r="K24607" t="str">
            <v>15210</v>
          </cell>
          <cell r="L24607" t="e">
            <v>#N/A</v>
          </cell>
        </row>
        <row r="24608">
          <cell r="K24608" t="str">
            <v>15211</v>
          </cell>
          <cell r="L24608" t="e">
            <v>#N/A</v>
          </cell>
        </row>
        <row r="24609">
          <cell r="K24609" t="str">
            <v>16261</v>
          </cell>
          <cell r="L24609" t="e">
            <v>#N/A</v>
          </cell>
        </row>
        <row r="24610">
          <cell r="K24610" t="str">
            <v>16261</v>
          </cell>
          <cell r="L24610" t="e">
            <v>#N/A</v>
          </cell>
        </row>
        <row r="24611">
          <cell r="K24611" t="str">
            <v>16270</v>
          </cell>
          <cell r="L24611" t="e">
            <v>#N/A</v>
          </cell>
        </row>
        <row r="24612">
          <cell r="K24612" t="str">
            <v>16352</v>
          </cell>
          <cell r="L24612" t="e">
            <v>#N/A</v>
          </cell>
        </row>
        <row r="24613">
          <cell r="K24613" t="str">
            <v>16363</v>
          </cell>
          <cell r="L24613" t="e">
            <v>#N/A</v>
          </cell>
        </row>
        <row r="24614">
          <cell r="K24614" t="str">
            <v>16302</v>
          </cell>
          <cell r="L24614" t="e">
            <v>#N/A</v>
          </cell>
        </row>
        <row r="24615">
          <cell r="K24615" t="str">
            <v>16302</v>
          </cell>
          <cell r="L24615" t="e">
            <v>#N/A</v>
          </cell>
        </row>
        <row r="24616">
          <cell r="K24616" t="str">
            <v>36108</v>
          </cell>
          <cell r="L24616" t="e">
            <v>#N/A</v>
          </cell>
        </row>
        <row r="24617">
          <cell r="K24617" t="str">
            <v>36109</v>
          </cell>
          <cell r="L24617" t="e">
            <v>#N/A</v>
          </cell>
        </row>
        <row r="24618">
          <cell r="K24618" t="str">
            <v>36111</v>
          </cell>
          <cell r="L24618" t="e">
            <v>#N/A</v>
          </cell>
        </row>
        <row r="24619">
          <cell r="K24619" t="str">
            <v>16509</v>
          </cell>
          <cell r="L24619" t="e">
            <v>#N/A</v>
          </cell>
        </row>
        <row r="24620">
          <cell r="K24620" t="str">
            <v>36100</v>
          </cell>
          <cell r="L24620" t="e">
            <v>#N/A</v>
          </cell>
        </row>
        <row r="24621">
          <cell r="K24621" t="str">
            <v>36907</v>
          </cell>
          <cell r="L24621" t="e">
            <v>#N/A</v>
          </cell>
        </row>
        <row r="24622">
          <cell r="K24622" t="str">
            <v>36908</v>
          </cell>
          <cell r="L24622" t="str">
            <v>APLICACION DE SELLANTES DE FOTOCURADO</v>
          </cell>
        </row>
        <row r="24623">
          <cell r="K24623" t="str">
            <v>36905</v>
          </cell>
          <cell r="L24623" t="e">
            <v>#N/A</v>
          </cell>
        </row>
        <row r="24624">
          <cell r="K24624" t="str">
            <v>36904</v>
          </cell>
          <cell r="L24624" t="e">
            <v>#N/A</v>
          </cell>
        </row>
        <row r="24625">
          <cell r="K24625" t="str">
            <v>36806</v>
          </cell>
          <cell r="L24625" t="e">
            <v>#N/A</v>
          </cell>
        </row>
        <row r="24626">
          <cell r="K24626" t="str">
            <v>36904</v>
          </cell>
          <cell r="L24626" t="str">
            <v>TOPICACION DE FLUOR EN BARNIZ</v>
          </cell>
        </row>
        <row r="24627">
          <cell r="K24627" t="str">
            <v>36303</v>
          </cell>
          <cell r="L24627" t="str">
            <v>DETARTRAJE SUPRAGINGIVAL</v>
          </cell>
        </row>
        <row r="24628">
          <cell r="K24628" t="str">
            <v>36902</v>
          </cell>
          <cell r="L24628" t="str">
            <v>CONTROL DE PLACA DENTAL</v>
          </cell>
        </row>
        <row r="24629">
          <cell r="K24629" t="str">
            <v>36204</v>
          </cell>
          <cell r="L24629" t="str">
            <v>OBTURACION DENTAL CON RESINA DE FOTOCURADO</v>
          </cell>
        </row>
        <row r="24630">
          <cell r="K24630" t="str">
            <v>36206</v>
          </cell>
          <cell r="L24630" t="e">
            <v>#N/A</v>
          </cell>
        </row>
        <row r="24631">
          <cell r="K24631" t="str">
            <v>36202</v>
          </cell>
          <cell r="L24631" t="str">
            <v>OBTURACION DENTAL CON AMALGAMA</v>
          </cell>
        </row>
        <row r="24632">
          <cell r="L24632" t="e">
            <v>#N/A</v>
          </cell>
        </row>
        <row r="24633">
          <cell r="L24633" t="e">
            <v>#N/A</v>
          </cell>
        </row>
        <row r="24634">
          <cell r="L24634" t="e">
            <v>#N/A</v>
          </cell>
        </row>
        <row r="24635">
          <cell r="L24635" t="e">
            <v>#N/A</v>
          </cell>
        </row>
        <row r="24636">
          <cell r="L24636" t="e">
            <v>#N/A</v>
          </cell>
        </row>
        <row r="24637">
          <cell r="L24637" t="e">
            <v>#N/A</v>
          </cell>
        </row>
        <row r="24638">
          <cell r="L24638" t="e">
            <v>#N/A</v>
          </cell>
        </row>
        <row r="24639">
          <cell r="L24639" t="e">
            <v>#N/A</v>
          </cell>
        </row>
        <row r="24640">
          <cell r="L24640" t="e">
            <v>#N/A</v>
          </cell>
        </row>
        <row r="24641">
          <cell r="L24641" t="e">
            <v>#N/A</v>
          </cell>
        </row>
        <row r="24642">
          <cell r="L24642" t="e">
            <v>#N/A</v>
          </cell>
        </row>
        <row r="24643">
          <cell r="L24643" t="e">
            <v>#N/A</v>
          </cell>
        </row>
        <row r="24644">
          <cell r="L24644" t="e">
            <v>#N/A</v>
          </cell>
        </row>
        <row r="24645">
          <cell r="L24645" t="e">
            <v>#N/A</v>
          </cell>
        </row>
        <row r="24646">
          <cell r="L24646" t="e">
            <v>#N/A</v>
          </cell>
        </row>
        <row r="24647">
          <cell r="L24647" t="e">
            <v>#N/A</v>
          </cell>
        </row>
        <row r="24648">
          <cell r="L24648" t="e">
            <v>#N/A</v>
          </cell>
        </row>
        <row r="24649">
          <cell r="L24649" t="e">
            <v>#N/A</v>
          </cell>
        </row>
        <row r="24650">
          <cell r="L24650" t="e">
            <v>#N/A</v>
          </cell>
        </row>
        <row r="24651">
          <cell r="L24651" t="e">
            <v>#N/A</v>
          </cell>
        </row>
        <row r="24652">
          <cell r="L24652" t="e">
            <v>#N/A</v>
          </cell>
        </row>
        <row r="24653">
          <cell r="L24653" t="e">
            <v>#N/A</v>
          </cell>
        </row>
        <row r="24654">
          <cell r="L24654" t="e">
            <v>#N/A</v>
          </cell>
        </row>
        <row r="24655">
          <cell r="L24655" t="e">
            <v>#N/A</v>
          </cell>
        </row>
        <row r="24656">
          <cell r="L24656" t="e">
            <v>#N/A</v>
          </cell>
        </row>
        <row r="24657">
          <cell r="L24657" t="e">
            <v>#N/A</v>
          </cell>
        </row>
        <row r="24658">
          <cell r="L24658" t="e">
            <v>#N/A</v>
          </cell>
        </row>
        <row r="24659">
          <cell r="L24659" t="e">
            <v>#N/A</v>
          </cell>
        </row>
        <row r="24660">
          <cell r="L24660" t="e">
            <v>#N/A</v>
          </cell>
        </row>
        <row r="24661">
          <cell r="L24661" t="e">
            <v>#N/A</v>
          </cell>
        </row>
        <row r="24662">
          <cell r="L24662" t="e">
            <v>#N/A</v>
          </cell>
        </row>
        <row r="24663">
          <cell r="L24663" t="e">
            <v>#N/A</v>
          </cell>
        </row>
        <row r="24664">
          <cell r="L24664" t="e">
            <v>#N/A</v>
          </cell>
        </row>
        <row r="24665">
          <cell r="K24665" t="str">
            <v>36601</v>
          </cell>
          <cell r="L24665" t="str">
            <v>EXODONCIA DE DIENTE PERMANENTE UNIRRADICULAR</v>
          </cell>
        </row>
        <row r="24666">
          <cell r="K24666" t="str">
            <v>36602</v>
          </cell>
          <cell r="L24666" t="str">
            <v>EXODONCIA DE DIENTE PERMANENTE MULTIRRADICULAR</v>
          </cell>
        </row>
        <row r="24667">
          <cell r="K24667" t="str">
            <v>36804</v>
          </cell>
          <cell r="L24667" t="str">
            <v>EXODONCIA DE DIENTE TEMPORAL UNIRRADICULAR</v>
          </cell>
        </row>
        <row r="24668">
          <cell r="K24668" t="str">
            <v>36804</v>
          </cell>
          <cell r="L24668" t="str">
            <v>EXODONCIA DE DIENTE TEMPORAL MULTIRRADICULAR</v>
          </cell>
        </row>
        <row r="24669">
          <cell r="K24669" t="str">
            <v>36603</v>
          </cell>
          <cell r="L24669" t="e">
            <v>#N/A</v>
          </cell>
        </row>
        <row r="24670">
          <cell r="K24670" t="str">
            <v>36604</v>
          </cell>
          <cell r="L24670" t="e">
            <v>#N/A</v>
          </cell>
        </row>
        <row r="24671">
          <cell r="K24671" t="str">
            <v>36604</v>
          </cell>
          <cell r="L24671" t="e">
            <v>#N/A</v>
          </cell>
        </row>
        <row r="24672">
          <cell r="K24672" t="str">
            <v>16503</v>
          </cell>
          <cell r="L24672" t="e">
            <v>#N/A</v>
          </cell>
        </row>
        <row r="24673">
          <cell r="K24673" t="str">
            <v>36604</v>
          </cell>
          <cell r="L24673" t="e">
            <v>#N/A</v>
          </cell>
        </row>
        <row r="24674">
          <cell r="K24674" t="str">
            <v>36604</v>
          </cell>
          <cell r="L24674" t="e">
            <v>#N/A</v>
          </cell>
        </row>
        <row r="24675">
          <cell r="K24675" t="str">
            <v>16332</v>
          </cell>
          <cell r="L24675" t="e">
            <v>#N/A</v>
          </cell>
        </row>
        <row r="24676">
          <cell r="K24676" t="str">
            <v>36201</v>
          </cell>
          <cell r="L24676" t="str">
            <v>OBTURACION DENTAL CON AMALGAMA</v>
          </cell>
        </row>
        <row r="24677">
          <cell r="K24677" t="str">
            <v>36203</v>
          </cell>
          <cell r="L24677" t="str">
            <v>OBTURACION DENTAL CON RESINA DE FOTOCURADO</v>
          </cell>
        </row>
        <row r="24678">
          <cell r="K24678" t="str">
            <v>36205</v>
          </cell>
          <cell r="L24678" t="e">
            <v>#N/A</v>
          </cell>
        </row>
        <row r="24679">
          <cell r="K24679" t="str">
            <v>36208</v>
          </cell>
          <cell r="L24679" t="e">
            <v>#N/A</v>
          </cell>
        </row>
        <row r="24680">
          <cell r="K24680" t="str">
            <v>36209</v>
          </cell>
          <cell r="L24680" t="str">
            <v>RECONSTRUCCION DE ANGULO INCISAL. CON RESINA DE FOTOCURADO</v>
          </cell>
        </row>
        <row r="24681">
          <cell r="K24681" t="str">
            <v>36210</v>
          </cell>
          <cell r="L24681" t="str">
            <v>RECONSTRUCCION TERCIO INCISAL. CON RESINA DE FOTOCURADO</v>
          </cell>
        </row>
        <row r="24682">
          <cell r="K24682" t="str">
            <v>36209</v>
          </cell>
          <cell r="L24682" t="e">
            <v>#N/A</v>
          </cell>
        </row>
        <row r="24683">
          <cell r="K24683" t="str">
            <v>36801</v>
          </cell>
          <cell r="L24683" t="e">
            <v>#N/A</v>
          </cell>
        </row>
        <row r="24684">
          <cell r="K24684" t="str">
            <v>36207</v>
          </cell>
          <cell r="L24684" t="e">
            <v>#N/A</v>
          </cell>
        </row>
        <row r="24685">
          <cell r="K24685" t="str">
            <v>36207</v>
          </cell>
          <cell r="L24685" t="e">
            <v>#N/A</v>
          </cell>
        </row>
        <row r="24686">
          <cell r="K24686" t="str">
            <v>36703</v>
          </cell>
          <cell r="L24686" t="e">
            <v>#N/A</v>
          </cell>
        </row>
        <row r="24687">
          <cell r="K24687" t="str">
            <v>36706</v>
          </cell>
          <cell r="L24687" t="e">
            <v>#N/A</v>
          </cell>
        </row>
        <row r="24688">
          <cell r="K24688" t="str">
            <v>36706</v>
          </cell>
          <cell r="L24688" t="e">
            <v>#N/A</v>
          </cell>
        </row>
        <row r="24689">
          <cell r="K24689" t="str">
            <v>36710</v>
          </cell>
          <cell r="L24689" t="e">
            <v>#N/A</v>
          </cell>
        </row>
        <row r="24690">
          <cell r="K24690" t="str">
            <v>36702</v>
          </cell>
          <cell r="L24690" t="e">
            <v>#N/A</v>
          </cell>
        </row>
        <row r="24691">
          <cell r="K24691" t="str">
            <v>36710</v>
          </cell>
          <cell r="L24691" t="e">
            <v>#N/A</v>
          </cell>
        </row>
        <row r="24692">
          <cell r="K24692" t="str">
            <v>36701</v>
          </cell>
          <cell r="L24692" t="e">
            <v>#N/A</v>
          </cell>
        </row>
        <row r="24693">
          <cell r="K24693" t="str">
            <v>36701</v>
          </cell>
          <cell r="L24693" t="e">
            <v>#N/A</v>
          </cell>
        </row>
        <row r="24694">
          <cell r="K24694" t="str">
            <v>36614</v>
          </cell>
          <cell r="L24694" t="e">
            <v>#N/A</v>
          </cell>
        </row>
        <row r="24695">
          <cell r="K24695" t="str">
            <v>16347</v>
          </cell>
          <cell r="L24695" t="e">
            <v>#N/A</v>
          </cell>
        </row>
        <row r="24696">
          <cell r="K24696" t="str">
            <v>36608</v>
          </cell>
          <cell r="L24696" t="e">
            <v>#N/A</v>
          </cell>
        </row>
        <row r="24697">
          <cell r="K24697" t="str">
            <v>36303</v>
          </cell>
          <cell r="L24697" t="e">
            <v>#N/A</v>
          </cell>
        </row>
        <row r="24698">
          <cell r="K24698" t="str">
            <v>36307</v>
          </cell>
          <cell r="L24698" t="e">
            <v>#N/A</v>
          </cell>
        </row>
        <row r="24699">
          <cell r="K24699" t="str">
            <v>17302</v>
          </cell>
          <cell r="L24699" t="e">
            <v>#N/A</v>
          </cell>
        </row>
        <row r="24700">
          <cell r="K24700" t="str">
            <v>36305</v>
          </cell>
          <cell r="L24700" t="e">
            <v>#N/A</v>
          </cell>
        </row>
        <row r="24701">
          <cell r="K24701" t="str">
            <v>36308</v>
          </cell>
          <cell r="L24701" t="e">
            <v>#N/A</v>
          </cell>
        </row>
        <row r="24702">
          <cell r="K24702" t="str">
            <v>36608</v>
          </cell>
          <cell r="L24702" t="e">
            <v>#N/A</v>
          </cell>
        </row>
        <row r="24703">
          <cell r="K24703" t="str">
            <v>36304</v>
          </cell>
          <cell r="L24703" t="e">
            <v>#N/A</v>
          </cell>
        </row>
        <row r="24704">
          <cell r="K24704" t="str">
            <v>36304</v>
          </cell>
          <cell r="L24704" t="e">
            <v>#N/A</v>
          </cell>
        </row>
        <row r="24705">
          <cell r="K24705" t="str">
            <v>36304</v>
          </cell>
          <cell r="L24705" t="e">
            <v>#N/A</v>
          </cell>
        </row>
        <row r="24706">
          <cell r="K24706" t="str">
            <v>36304</v>
          </cell>
          <cell r="L24706" t="e">
            <v>#N/A</v>
          </cell>
        </row>
        <row r="24707">
          <cell r="K24707" t="str">
            <v>16505</v>
          </cell>
          <cell r="L24707" t="e">
            <v>#N/A</v>
          </cell>
        </row>
        <row r="24708">
          <cell r="K24708" t="str">
            <v>16505</v>
          </cell>
          <cell r="L24708" t="e">
            <v>#N/A</v>
          </cell>
        </row>
        <row r="24709">
          <cell r="K24709" t="str">
            <v>16505</v>
          </cell>
          <cell r="L24709" t="e">
            <v>#N/A</v>
          </cell>
        </row>
        <row r="24710">
          <cell r="K24710" t="str">
            <v>16265</v>
          </cell>
          <cell r="L24710" t="e">
            <v>#N/A</v>
          </cell>
        </row>
        <row r="24711">
          <cell r="K24711" t="str">
            <v>16500</v>
          </cell>
          <cell r="L24711" t="e">
            <v>#N/A</v>
          </cell>
        </row>
        <row r="24712">
          <cell r="K24712" t="str">
            <v>16501</v>
          </cell>
          <cell r="L24712" t="e">
            <v>#N/A</v>
          </cell>
        </row>
        <row r="24713">
          <cell r="K24713" t="str">
            <v>16501</v>
          </cell>
          <cell r="L24713" t="e">
            <v>#N/A</v>
          </cell>
        </row>
        <row r="24714">
          <cell r="K24714" t="str">
            <v>16501</v>
          </cell>
          <cell r="L24714" t="e">
            <v>#N/A</v>
          </cell>
        </row>
        <row r="24715">
          <cell r="K24715" t="str">
            <v>16501</v>
          </cell>
          <cell r="L24715" t="e">
            <v>#N/A</v>
          </cell>
        </row>
        <row r="24716">
          <cell r="K24716" t="str">
            <v>15110</v>
          </cell>
          <cell r="L24716" t="e">
            <v>#N/A</v>
          </cell>
        </row>
        <row r="24717">
          <cell r="K24717" t="str">
            <v>15110</v>
          </cell>
          <cell r="L24717" t="e">
            <v>#N/A</v>
          </cell>
        </row>
        <row r="24718">
          <cell r="K24718" t="str">
            <v>16513</v>
          </cell>
          <cell r="L24718" t="e">
            <v>#N/A</v>
          </cell>
        </row>
        <row r="24719">
          <cell r="K24719" t="str">
            <v>16514</v>
          </cell>
          <cell r="L24719" t="e">
            <v>#N/A</v>
          </cell>
        </row>
        <row r="24720">
          <cell r="K24720" t="str">
            <v>36306</v>
          </cell>
          <cell r="L24720" t="e">
            <v>#N/A</v>
          </cell>
        </row>
        <row r="24721">
          <cell r="K24721" t="str">
            <v>36616</v>
          </cell>
          <cell r="L24721" t="e">
            <v>#N/A</v>
          </cell>
        </row>
        <row r="24722">
          <cell r="K24722" t="str">
            <v>16510</v>
          </cell>
          <cell r="L24722" t="e">
            <v>#N/A</v>
          </cell>
        </row>
        <row r="24723">
          <cell r="K24723" t="str">
            <v>16510</v>
          </cell>
          <cell r="L24723" t="e">
            <v>#N/A</v>
          </cell>
        </row>
        <row r="24724">
          <cell r="K24724" t="str">
            <v>16512</v>
          </cell>
          <cell r="L24724" t="e">
            <v>#N/A</v>
          </cell>
        </row>
        <row r="24725">
          <cell r="K24725" t="str">
            <v>16518</v>
          </cell>
          <cell r="L24725" t="e">
            <v>#N/A</v>
          </cell>
        </row>
        <row r="24726">
          <cell r="K24726" t="str">
            <v>16518</v>
          </cell>
          <cell r="L24726" t="e">
            <v>#N/A</v>
          </cell>
        </row>
        <row r="24727">
          <cell r="K24727" t="str">
            <v>16518</v>
          </cell>
          <cell r="L24727" t="e">
            <v>#N/A</v>
          </cell>
        </row>
        <row r="24728">
          <cell r="K24728" t="str">
            <v>16518</v>
          </cell>
          <cell r="L24728" t="e">
            <v>#N/A</v>
          </cell>
        </row>
        <row r="24729">
          <cell r="K24729" t="str">
            <v>16511</v>
          </cell>
          <cell r="L24729" t="e">
            <v>#N/A</v>
          </cell>
        </row>
        <row r="24730">
          <cell r="K24730" t="str">
            <v>36607</v>
          </cell>
          <cell r="L24730" t="e">
            <v>#N/A</v>
          </cell>
        </row>
        <row r="24731">
          <cell r="K24731" t="str">
            <v>36705</v>
          </cell>
          <cell r="L24731" t="e">
            <v>#N/A</v>
          </cell>
        </row>
        <row r="24732">
          <cell r="K24732" t="str">
            <v>36704</v>
          </cell>
          <cell r="L24732" t="e">
            <v>#N/A</v>
          </cell>
        </row>
        <row r="24733">
          <cell r="K24733" t="str">
            <v>36509</v>
          </cell>
          <cell r="L24733" t="e">
            <v>#N/A</v>
          </cell>
        </row>
        <row r="24734">
          <cell r="K24734" t="str">
            <v>15203</v>
          </cell>
          <cell r="L24734" t="e">
            <v>#N/A</v>
          </cell>
        </row>
        <row r="24735">
          <cell r="K24735" t="str">
            <v>15203</v>
          </cell>
          <cell r="L24735" t="e">
            <v>#N/A</v>
          </cell>
        </row>
        <row r="24736">
          <cell r="K24736" t="str">
            <v>15210</v>
          </cell>
          <cell r="L24736" t="e">
            <v>#N/A</v>
          </cell>
        </row>
        <row r="24737">
          <cell r="K24737" t="str">
            <v>15211</v>
          </cell>
          <cell r="L24737" t="e">
            <v>#N/A</v>
          </cell>
        </row>
        <row r="24738">
          <cell r="K24738" t="str">
            <v>16352</v>
          </cell>
          <cell r="L24738" t="e">
            <v>#N/A</v>
          </cell>
        </row>
        <row r="24739">
          <cell r="K24739" t="str">
            <v>16363</v>
          </cell>
          <cell r="L24739" t="e">
            <v>#N/A</v>
          </cell>
        </row>
        <row r="24740">
          <cell r="K24740" t="str">
            <v>16302</v>
          </cell>
          <cell r="L24740" t="e">
            <v>#N/A</v>
          </cell>
        </row>
        <row r="24741">
          <cell r="K24741" t="str">
            <v>16302</v>
          </cell>
          <cell r="L24741" t="e">
            <v>#N/A</v>
          </cell>
        </row>
        <row r="24742">
          <cell r="K24742" t="str">
            <v>36108</v>
          </cell>
          <cell r="L24742" t="e">
            <v>#N/A</v>
          </cell>
        </row>
        <row r="24743">
          <cell r="K24743" t="str">
            <v>36908</v>
          </cell>
          <cell r="L24743" t="str">
            <v>APLICACION DE SELLANTES DE FOTOCURADO</v>
          </cell>
        </row>
        <row r="24744">
          <cell r="K24744" t="str">
            <v>36905</v>
          </cell>
          <cell r="L24744" t="e">
            <v>#N/A</v>
          </cell>
        </row>
        <row r="24745">
          <cell r="K24745" t="str">
            <v>36806</v>
          </cell>
          <cell r="L24745" t="e">
            <v>#N/A</v>
          </cell>
        </row>
        <row r="24746">
          <cell r="K24746" t="str">
            <v>36904</v>
          </cell>
          <cell r="L24746" t="str">
            <v>TOPICACION DE FLUOR EN BARNIZ</v>
          </cell>
        </row>
        <row r="24747">
          <cell r="K24747" t="str">
            <v>36303</v>
          </cell>
          <cell r="L24747" t="str">
            <v>DETARTRAJE SUPRAGINGIVAL</v>
          </cell>
        </row>
        <row r="24748">
          <cell r="K24748" t="str">
            <v>36902</v>
          </cell>
          <cell r="L24748" t="str">
            <v>CONTROL DE PLACA DENTAL</v>
          </cell>
        </row>
        <row r="24749">
          <cell r="K24749" t="str">
            <v>36202</v>
          </cell>
          <cell r="L24749" t="str">
            <v>OBTURACION DENTAL CON AMALGAMA</v>
          </cell>
        </row>
        <row r="24750">
          <cell r="L24750" t="e">
            <v>#N/A</v>
          </cell>
        </row>
        <row r="24751">
          <cell r="L24751" t="e">
            <v>#N/A</v>
          </cell>
        </row>
        <row r="24752">
          <cell r="L24752" t="e">
            <v>#N/A</v>
          </cell>
        </row>
        <row r="24753">
          <cell r="L24753" t="e">
            <v>#N/A</v>
          </cell>
        </row>
        <row r="24754">
          <cell r="L24754" t="e">
            <v>#N/A</v>
          </cell>
        </row>
        <row r="24755">
          <cell r="L24755" t="e">
            <v>#N/A</v>
          </cell>
        </row>
        <row r="24756">
          <cell r="L24756" t="e">
            <v>#N/A</v>
          </cell>
        </row>
        <row r="24757">
          <cell r="L24757" t="e">
            <v>#N/A</v>
          </cell>
        </row>
        <row r="24758">
          <cell r="L24758" t="e">
            <v>#N/A</v>
          </cell>
        </row>
        <row r="24759">
          <cell r="L24759" t="e">
            <v>#N/A</v>
          </cell>
        </row>
        <row r="24760">
          <cell r="L24760" t="e">
            <v>#N/A</v>
          </cell>
        </row>
        <row r="24761">
          <cell r="L24761" t="e">
            <v>#N/A</v>
          </cell>
        </row>
        <row r="24762">
          <cell r="L24762" t="e">
            <v>#N/A</v>
          </cell>
        </row>
        <row r="24763">
          <cell r="L24763" t="e">
            <v>#N/A</v>
          </cell>
        </row>
        <row r="24764">
          <cell r="L24764" t="e">
            <v>#N/A</v>
          </cell>
        </row>
        <row r="24765">
          <cell r="L24765" t="e">
            <v>#N/A</v>
          </cell>
        </row>
        <row r="24766">
          <cell r="L24766" t="e">
            <v>#N/A</v>
          </cell>
        </row>
        <row r="24767">
          <cell r="L24767" t="e">
            <v>#N/A</v>
          </cell>
        </row>
        <row r="24768">
          <cell r="L24768" t="e">
            <v>#N/A</v>
          </cell>
        </row>
        <row r="24769">
          <cell r="L24769" t="e">
            <v>#N/A</v>
          </cell>
        </row>
        <row r="24770">
          <cell r="L24770" t="e">
            <v>#N/A</v>
          </cell>
        </row>
        <row r="24771">
          <cell r="L24771" t="e">
            <v>#N/A</v>
          </cell>
        </row>
        <row r="24772">
          <cell r="L24772" t="e">
            <v>#N/A</v>
          </cell>
        </row>
        <row r="24773">
          <cell r="L24773" t="e">
            <v>#N/A</v>
          </cell>
        </row>
        <row r="24774">
          <cell r="L24774" t="e">
            <v>#N/A</v>
          </cell>
        </row>
        <row r="24775">
          <cell r="L24775" t="e">
            <v>#N/A</v>
          </cell>
        </row>
        <row r="24776">
          <cell r="L24776" t="e">
            <v>#N/A</v>
          </cell>
        </row>
        <row r="24777">
          <cell r="L24777" t="e">
            <v>#N/A</v>
          </cell>
        </row>
        <row r="24778">
          <cell r="L24778" t="e">
            <v>#N/A</v>
          </cell>
        </row>
        <row r="24779">
          <cell r="L24779" t="e">
            <v>#N/A</v>
          </cell>
        </row>
        <row r="24780">
          <cell r="L24780" t="e">
            <v>#N/A</v>
          </cell>
        </row>
        <row r="24781">
          <cell r="L24781" t="e">
            <v>#N/A</v>
          </cell>
        </row>
        <row r="24782">
          <cell r="K24782" t="str">
            <v>16347</v>
          </cell>
          <cell r="L24782" t="e">
            <v>#N/A</v>
          </cell>
        </row>
        <row r="24783">
          <cell r="K24783" t="str">
            <v>36605</v>
          </cell>
          <cell r="L24783" t="e">
            <v>#N/A</v>
          </cell>
        </row>
        <row r="24784">
          <cell r="K24784" t="str">
            <v>36403</v>
          </cell>
          <cell r="L24784" t="e">
            <v>#N/A</v>
          </cell>
        </row>
        <row r="24785">
          <cell r="K24785" t="str">
            <v>36403</v>
          </cell>
          <cell r="L24785" t="e">
            <v>#N/A</v>
          </cell>
        </row>
        <row r="24786">
          <cell r="K24786" t="str">
            <v>36403</v>
          </cell>
          <cell r="L24786" t="e">
            <v>#N/A</v>
          </cell>
        </row>
        <row r="24787">
          <cell r="K24787" t="str">
            <v>36403</v>
          </cell>
          <cell r="L24787" t="e">
            <v>#N/A</v>
          </cell>
        </row>
        <row r="24788">
          <cell r="K24788" t="str">
            <v>36305</v>
          </cell>
          <cell r="L24788" t="e">
            <v>#N/A</v>
          </cell>
        </row>
        <row r="24789">
          <cell r="K24789" t="str">
            <v>36308</v>
          </cell>
          <cell r="L24789" t="e">
            <v>#N/A</v>
          </cell>
        </row>
        <row r="24790">
          <cell r="K24790" t="str">
            <v>36608</v>
          </cell>
          <cell r="L24790" t="e">
            <v>#N/A</v>
          </cell>
        </row>
        <row r="24791">
          <cell r="K24791" t="str">
            <v>36304</v>
          </cell>
          <cell r="L24791" t="e">
            <v>#N/A</v>
          </cell>
        </row>
        <row r="24792">
          <cell r="K24792" t="str">
            <v>36304</v>
          </cell>
          <cell r="L24792" t="e">
            <v>#N/A</v>
          </cell>
        </row>
        <row r="24793">
          <cell r="K24793" t="str">
            <v>36304</v>
          </cell>
          <cell r="L24793" t="e">
            <v>#N/A</v>
          </cell>
        </row>
        <row r="24794">
          <cell r="K24794" t="str">
            <v>36304</v>
          </cell>
          <cell r="L24794" t="e">
            <v>#N/A</v>
          </cell>
        </row>
        <row r="24795">
          <cell r="K24795" t="str">
            <v>36306</v>
          </cell>
          <cell r="L24795" t="e">
            <v>#N/A</v>
          </cell>
        </row>
        <row r="24796">
          <cell r="K24796" t="str">
            <v>36509</v>
          </cell>
          <cell r="L24796" t="e">
            <v>#N/A</v>
          </cell>
        </row>
        <row r="24797">
          <cell r="K24797" t="str">
            <v>16211</v>
          </cell>
          <cell r="L24797" t="e">
            <v>#N/A</v>
          </cell>
        </row>
        <row r="24798">
          <cell r="K24798" t="str">
            <v>16212</v>
          </cell>
          <cell r="L24798" t="e">
            <v>#N/A</v>
          </cell>
        </row>
        <row r="24799">
          <cell r="K24799" t="str">
            <v>16111</v>
          </cell>
          <cell r="L24799" t="e">
            <v>#N/A</v>
          </cell>
        </row>
        <row r="24800">
          <cell r="K24800" t="str">
            <v>16108</v>
          </cell>
          <cell r="L24800" t="e">
            <v>#N/A</v>
          </cell>
        </row>
        <row r="24801">
          <cell r="K24801" t="str">
            <v>16100</v>
          </cell>
          <cell r="L24801" t="e">
            <v>#N/A</v>
          </cell>
        </row>
        <row r="24802">
          <cell r="K24802" t="str">
            <v>16104</v>
          </cell>
          <cell r="L24802" t="e">
            <v>#N/A</v>
          </cell>
        </row>
        <row r="24803">
          <cell r="K24803" t="str">
            <v>16104</v>
          </cell>
          <cell r="L24803" t="e">
            <v>#N/A</v>
          </cell>
        </row>
        <row r="24804">
          <cell r="K24804" t="str">
            <v>16101</v>
          </cell>
          <cell r="L24804" t="e">
            <v>#N/A</v>
          </cell>
        </row>
        <row r="24805">
          <cell r="K24805" t="str">
            <v>16101</v>
          </cell>
          <cell r="L24805" t="e">
            <v>#N/A</v>
          </cell>
        </row>
        <row r="24806">
          <cell r="K24806" t="str">
            <v>16101</v>
          </cell>
          <cell r="L24806" t="e">
            <v>#N/A</v>
          </cell>
        </row>
        <row r="24807">
          <cell r="K24807" t="str">
            <v>16109</v>
          </cell>
          <cell r="L24807" t="e">
            <v>#N/A</v>
          </cell>
        </row>
        <row r="24808">
          <cell r="K24808" t="str">
            <v>16202</v>
          </cell>
          <cell r="L24808" t="e">
            <v>#N/A</v>
          </cell>
        </row>
        <row r="24809">
          <cell r="K24809" t="str">
            <v>16201</v>
          </cell>
          <cell r="L24809" t="e">
            <v>#N/A</v>
          </cell>
        </row>
        <row r="24810">
          <cell r="K24810" t="str">
            <v>16244</v>
          </cell>
          <cell r="L24810" t="e">
            <v>#N/A</v>
          </cell>
        </row>
        <row r="24811">
          <cell r="K24811" t="str">
            <v>15225</v>
          </cell>
          <cell r="L24811" t="e">
            <v>#N/A</v>
          </cell>
        </row>
        <row r="24812">
          <cell r="K24812" t="str">
            <v>15203</v>
          </cell>
          <cell r="L24812" t="e">
            <v>#N/A</v>
          </cell>
        </row>
        <row r="24813">
          <cell r="K24813" t="str">
            <v>15108</v>
          </cell>
          <cell r="L24813" t="e">
            <v>#N/A</v>
          </cell>
        </row>
        <row r="24814">
          <cell r="K24814" t="str">
            <v>15203</v>
          </cell>
          <cell r="L24814" t="e">
            <v>#N/A</v>
          </cell>
        </row>
        <row r="24815">
          <cell r="K24815" t="str">
            <v>16262</v>
          </cell>
          <cell r="L24815" t="e">
            <v>#N/A</v>
          </cell>
        </row>
        <row r="24816">
          <cell r="K24816" t="str">
            <v>16263</v>
          </cell>
          <cell r="L24816" t="e">
            <v>#N/A</v>
          </cell>
        </row>
        <row r="24817">
          <cell r="K24817" t="str">
            <v>15210</v>
          </cell>
          <cell r="L24817" t="e">
            <v>#N/A</v>
          </cell>
        </row>
        <row r="24818">
          <cell r="K24818" t="str">
            <v>15211</v>
          </cell>
          <cell r="L24818" t="e">
            <v>#N/A</v>
          </cell>
        </row>
        <row r="24819">
          <cell r="K24819" t="str">
            <v>16261</v>
          </cell>
          <cell r="L24819" t="e">
            <v>#N/A</v>
          </cell>
        </row>
        <row r="24820">
          <cell r="K24820" t="str">
            <v>16261</v>
          </cell>
          <cell r="L24820" t="e">
            <v>#N/A</v>
          </cell>
        </row>
        <row r="24821">
          <cell r="K24821" t="str">
            <v>16270</v>
          </cell>
          <cell r="L24821" t="e">
            <v>#N/A</v>
          </cell>
        </row>
        <row r="24822">
          <cell r="K24822" t="str">
            <v>16352</v>
          </cell>
          <cell r="L24822" t="e">
            <v>#N/A</v>
          </cell>
        </row>
        <row r="24823">
          <cell r="K24823" t="str">
            <v>16363</v>
          </cell>
          <cell r="L24823" t="e">
            <v>#N/A</v>
          </cell>
        </row>
        <row r="24824">
          <cell r="K24824" t="str">
            <v>16302</v>
          </cell>
          <cell r="L24824" t="e">
            <v>#N/A</v>
          </cell>
        </row>
        <row r="24825">
          <cell r="K24825" t="str">
            <v>16302</v>
          </cell>
          <cell r="L24825" t="e">
            <v>#N/A</v>
          </cell>
        </row>
        <row r="24826">
          <cell r="K24826" t="str">
            <v>36109</v>
          </cell>
          <cell r="L24826" t="e">
            <v>#N/A</v>
          </cell>
        </row>
        <row r="24827">
          <cell r="K24827" t="str">
            <v>36111</v>
          </cell>
          <cell r="L24827" t="e">
            <v>#N/A</v>
          </cell>
        </row>
        <row r="24828">
          <cell r="K24828" t="str">
            <v>36100</v>
          </cell>
          <cell r="L24828" t="e">
            <v>#N/A</v>
          </cell>
        </row>
        <row r="24829">
          <cell r="L24829" t="e">
            <v>#N/A</v>
          </cell>
        </row>
        <row r="24830">
          <cell r="L24830" t="e">
            <v>#N/A</v>
          </cell>
        </row>
        <row r="24831">
          <cell r="L24831" t="e">
            <v>#N/A</v>
          </cell>
        </row>
        <row r="24832">
          <cell r="L24832" t="e">
            <v>#N/A</v>
          </cell>
        </row>
        <row r="24833">
          <cell r="L24833" t="e">
            <v>#N/A</v>
          </cell>
        </row>
        <row r="24834">
          <cell r="L24834" t="e">
            <v>#N/A</v>
          </cell>
        </row>
        <row r="24835">
          <cell r="L24835" t="e">
            <v>#N/A</v>
          </cell>
        </row>
        <row r="24836">
          <cell r="L24836" t="e">
            <v>#N/A</v>
          </cell>
        </row>
        <row r="24837">
          <cell r="L24837" t="e">
            <v>#N/A</v>
          </cell>
        </row>
        <row r="24838">
          <cell r="L24838" t="e">
            <v>#N/A</v>
          </cell>
        </row>
        <row r="24839">
          <cell r="L24839" t="e">
            <v>#N/A</v>
          </cell>
        </row>
        <row r="24840">
          <cell r="L24840" t="e">
            <v>#N/A</v>
          </cell>
        </row>
        <row r="24841">
          <cell r="L24841" t="e">
            <v>#N/A</v>
          </cell>
        </row>
        <row r="24842">
          <cell r="L24842" t="e">
            <v>#N/A</v>
          </cell>
        </row>
        <row r="24843">
          <cell r="L24843" t="e">
            <v>#N/A</v>
          </cell>
        </row>
        <row r="24844">
          <cell r="L24844" t="e">
            <v>#N/A</v>
          </cell>
        </row>
        <row r="24845">
          <cell r="L24845" t="e">
            <v>#N/A</v>
          </cell>
        </row>
        <row r="24846">
          <cell r="L24846" t="e">
            <v>#N/A</v>
          </cell>
        </row>
        <row r="24847">
          <cell r="L24847" t="e">
            <v>#N/A</v>
          </cell>
        </row>
        <row r="24848">
          <cell r="L24848" t="e">
            <v>#N/A</v>
          </cell>
        </row>
        <row r="24849">
          <cell r="L24849" t="e">
            <v>#N/A</v>
          </cell>
        </row>
        <row r="24850">
          <cell r="L24850" t="e">
            <v>#N/A</v>
          </cell>
        </row>
        <row r="24851">
          <cell r="L24851" t="e">
            <v>#N/A</v>
          </cell>
        </row>
        <row r="24852">
          <cell r="L24852" t="e">
            <v>#N/A</v>
          </cell>
        </row>
        <row r="24853">
          <cell r="L24853" t="e">
            <v>#N/A</v>
          </cell>
        </row>
        <row r="24854">
          <cell r="L24854" t="e">
            <v>#N/A</v>
          </cell>
        </row>
        <row r="24855">
          <cell r="L24855" t="e">
            <v>#N/A</v>
          </cell>
        </row>
        <row r="24856">
          <cell r="L24856" t="e">
            <v>#N/A</v>
          </cell>
        </row>
        <row r="24857">
          <cell r="K24857" t="str">
            <v>36208</v>
          </cell>
          <cell r="L24857" t="e">
            <v>#N/A</v>
          </cell>
        </row>
        <row r="24858">
          <cell r="K24858" t="str">
            <v>36710</v>
          </cell>
          <cell r="L24858" t="e">
            <v>#N/A</v>
          </cell>
        </row>
        <row r="24859">
          <cell r="K24859" t="str">
            <v>36702</v>
          </cell>
          <cell r="L24859" t="e">
            <v>#N/A</v>
          </cell>
        </row>
        <row r="24860">
          <cell r="K24860" t="str">
            <v>36710</v>
          </cell>
          <cell r="L24860" t="e">
            <v>#N/A</v>
          </cell>
        </row>
        <row r="24861">
          <cell r="K24861" t="str">
            <v>36701</v>
          </cell>
          <cell r="L24861" t="e">
            <v>#N/A</v>
          </cell>
        </row>
        <row r="24862">
          <cell r="K24862" t="str">
            <v>36701</v>
          </cell>
          <cell r="L24862" t="e">
            <v>#N/A</v>
          </cell>
        </row>
        <row r="24863">
          <cell r="K24863" t="str">
            <v>36607</v>
          </cell>
          <cell r="L24863" t="e">
            <v>#N/A</v>
          </cell>
        </row>
        <row r="24864">
          <cell r="K24864" t="str">
            <v>36704</v>
          </cell>
          <cell r="L24864" t="e">
            <v>#N/A</v>
          </cell>
        </row>
        <row r="24865">
          <cell r="K24865" t="str">
            <v>36509</v>
          </cell>
          <cell r="L24865" t="e">
            <v>#N/A</v>
          </cell>
        </row>
        <row r="24866">
          <cell r="K24866" t="str">
            <v>36515</v>
          </cell>
          <cell r="L24866" t="e">
            <v>#N/A</v>
          </cell>
        </row>
        <row r="24867">
          <cell r="K24867" t="str">
            <v>36109</v>
          </cell>
          <cell r="L24867" t="e">
            <v>#N/A</v>
          </cell>
        </row>
        <row r="24868">
          <cell r="K24868" t="str">
            <v>36111</v>
          </cell>
          <cell r="L24868" t="e">
            <v>#N/A</v>
          </cell>
        </row>
        <row r="24869">
          <cell r="L24869" t="e">
            <v>#N/A</v>
          </cell>
        </row>
        <row r="24870">
          <cell r="L24870" t="e">
            <v>#N/A</v>
          </cell>
        </row>
        <row r="24871">
          <cell r="L24871" t="e">
            <v>#N/A</v>
          </cell>
        </row>
        <row r="24872">
          <cell r="L24872" t="e">
            <v>#N/A</v>
          </cell>
        </row>
        <row r="24873">
          <cell r="L24873" t="e">
            <v>#N/A</v>
          </cell>
        </row>
        <row r="24874">
          <cell r="L24874" t="e">
            <v>#N/A</v>
          </cell>
        </row>
        <row r="24875">
          <cell r="L24875" t="e">
            <v>#N/A</v>
          </cell>
        </row>
        <row r="24876">
          <cell r="L24876" t="e">
            <v>#N/A</v>
          </cell>
        </row>
        <row r="24877">
          <cell r="L24877" t="e">
            <v>#N/A</v>
          </cell>
        </row>
        <row r="24878">
          <cell r="L24878" t="e">
            <v>#N/A</v>
          </cell>
        </row>
        <row r="24879">
          <cell r="L24879" t="e">
            <v>#N/A</v>
          </cell>
        </row>
        <row r="24880">
          <cell r="L24880" t="e">
            <v>#N/A</v>
          </cell>
        </row>
        <row r="24881">
          <cell r="L24881" t="e">
            <v>#N/A</v>
          </cell>
        </row>
        <row r="24882">
          <cell r="L24882" t="e">
            <v>#N/A</v>
          </cell>
        </row>
        <row r="24883">
          <cell r="L24883" t="e">
            <v>#N/A</v>
          </cell>
        </row>
        <row r="24884">
          <cell r="L24884" t="e">
            <v>#N/A</v>
          </cell>
        </row>
        <row r="24885">
          <cell r="L24885" t="e">
            <v>#N/A</v>
          </cell>
        </row>
        <row r="24886">
          <cell r="L24886" t="e">
            <v>#N/A</v>
          </cell>
        </row>
        <row r="24887">
          <cell r="L24887" t="e">
            <v>#N/A</v>
          </cell>
        </row>
        <row r="24888">
          <cell r="L24888" t="e">
            <v>#N/A</v>
          </cell>
        </row>
        <row r="24889">
          <cell r="L24889" t="e">
            <v>#N/A</v>
          </cell>
        </row>
        <row r="24890">
          <cell r="L24890" t="e">
            <v>#N/A</v>
          </cell>
        </row>
        <row r="24891">
          <cell r="L24891" t="e">
            <v>#N/A</v>
          </cell>
        </row>
        <row r="24892">
          <cell r="L24892" t="e">
            <v>#N/A</v>
          </cell>
        </row>
        <row r="24893">
          <cell r="L24893" t="e">
            <v>#N/A</v>
          </cell>
        </row>
        <row r="24894">
          <cell r="L24894" t="e">
            <v>#N/A</v>
          </cell>
        </row>
        <row r="24895">
          <cell r="L24895" t="e">
            <v>#N/A</v>
          </cell>
        </row>
        <row r="24896">
          <cell r="L24896" t="e">
            <v>#N/A</v>
          </cell>
        </row>
        <row r="24897">
          <cell r="L24897" t="e">
            <v>#N/A</v>
          </cell>
        </row>
        <row r="24898">
          <cell r="L24898" t="e">
            <v>#N/A</v>
          </cell>
        </row>
        <row r="24899">
          <cell r="L24899" t="e">
            <v>#N/A</v>
          </cell>
        </row>
        <row r="24900">
          <cell r="L24900" t="e">
            <v>#N/A</v>
          </cell>
        </row>
        <row r="24901">
          <cell r="L24901" t="e">
            <v>#N/A</v>
          </cell>
        </row>
        <row r="24902">
          <cell r="L24902" t="e">
            <v>#N/A</v>
          </cell>
        </row>
        <row r="24903">
          <cell r="L24903" t="e">
            <v>#N/A</v>
          </cell>
        </row>
        <row r="24904">
          <cell r="L24904" t="e">
            <v>#N/A</v>
          </cell>
        </row>
        <row r="24905">
          <cell r="L24905" t="e">
            <v>#N/A</v>
          </cell>
        </row>
        <row r="24906">
          <cell r="K24906" t="str">
            <v>36601</v>
          </cell>
          <cell r="L24906" t="str">
            <v>EXODONCIA DE DIENTE PERMANENTE UNIRRADICULAR</v>
          </cell>
        </row>
        <row r="24907">
          <cell r="K24907" t="str">
            <v>36602</v>
          </cell>
          <cell r="L24907" t="str">
            <v>EXODONCIA DE DIENTE PERMANENTE MULTIRRADICULAR</v>
          </cell>
        </row>
        <row r="24908">
          <cell r="K24908" t="str">
            <v>36804</v>
          </cell>
          <cell r="L24908" t="str">
            <v>EXODONCIA DE DIENTE TEMPORAL UNIRRADICULAR</v>
          </cell>
        </row>
        <row r="24909">
          <cell r="K24909" t="str">
            <v>36804</v>
          </cell>
          <cell r="L24909" t="str">
            <v>EXODONCIA DE DIENTE TEMPORAL MULTIRRADICULAR</v>
          </cell>
        </row>
        <row r="24910">
          <cell r="K24910" t="str">
            <v>36603</v>
          </cell>
          <cell r="L24910" t="e">
            <v>#N/A</v>
          </cell>
        </row>
        <row r="24911">
          <cell r="K24911" t="str">
            <v>36604</v>
          </cell>
          <cell r="L24911" t="e">
            <v>#N/A</v>
          </cell>
        </row>
        <row r="24912">
          <cell r="K24912" t="str">
            <v>36604</v>
          </cell>
          <cell r="L24912" t="e">
            <v>#N/A</v>
          </cell>
        </row>
        <row r="24913">
          <cell r="K24913" t="str">
            <v>16503</v>
          </cell>
          <cell r="L24913" t="e">
            <v>#N/A</v>
          </cell>
        </row>
        <row r="24914">
          <cell r="K24914" t="str">
            <v>36604</v>
          </cell>
          <cell r="L24914" t="e">
            <v>#N/A</v>
          </cell>
        </row>
        <row r="24915">
          <cell r="K24915" t="str">
            <v>36604</v>
          </cell>
          <cell r="L24915" t="e">
            <v>#N/A</v>
          </cell>
        </row>
        <row r="24916">
          <cell r="K24916" t="str">
            <v>16332</v>
          </cell>
          <cell r="L24916" t="e">
            <v>#N/A</v>
          </cell>
        </row>
        <row r="24917">
          <cell r="K24917" t="str">
            <v>36201</v>
          </cell>
          <cell r="L24917" t="str">
            <v>OBTURACION DENTAL CON AMALGAMA</v>
          </cell>
        </row>
        <row r="24918">
          <cell r="K24918" t="str">
            <v>36203</v>
          </cell>
          <cell r="L24918" t="str">
            <v>OBTURACION DENTAL CON RESINA DE FOTOCURADO</v>
          </cell>
        </row>
        <row r="24919">
          <cell r="K24919" t="str">
            <v>36205</v>
          </cell>
          <cell r="L24919" t="e">
            <v>#N/A</v>
          </cell>
        </row>
        <row r="24920">
          <cell r="K24920" t="str">
            <v>36208</v>
          </cell>
          <cell r="L24920" t="e">
            <v>#N/A</v>
          </cell>
        </row>
        <row r="24921">
          <cell r="K24921" t="str">
            <v>36209</v>
          </cell>
          <cell r="L24921" t="str">
            <v>RECONSTRUCCION DE ANGULO INCISAL. CON RESINA DE FOTOCURADO</v>
          </cell>
        </row>
        <row r="24922">
          <cell r="K24922" t="str">
            <v>36210</v>
          </cell>
          <cell r="L24922" t="str">
            <v>RECONSTRUCCION TERCIO INCISAL. CON RESINA DE FOTOCURADO</v>
          </cell>
        </row>
        <row r="24923">
          <cell r="K24923" t="str">
            <v>36209</v>
          </cell>
          <cell r="L24923" t="e">
            <v>#N/A</v>
          </cell>
        </row>
        <row r="24924">
          <cell r="K24924" t="str">
            <v>36801</v>
          </cell>
          <cell r="L24924" t="e">
            <v>#N/A</v>
          </cell>
        </row>
        <row r="24925">
          <cell r="K24925" t="str">
            <v>36207</v>
          </cell>
          <cell r="L24925" t="e">
            <v>#N/A</v>
          </cell>
        </row>
        <row r="24926">
          <cell r="K24926" t="str">
            <v>36207</v>
          </cell>
          <cell r="L24926" t="e">
            <v>#N/A</v>
          </cell>
        </row>
        <row r="24927">
          <cell r="K24927" t="str">
            <v>36703</v>
          </cell>
          <cell r="L24927" t="e">
            <v>#N/A</v>
          </cell>
        </row>
        <row r="24928">
          <cell r="K24928" t="str">
            <v>36706</v>
          </cell>
          <cell r="L24928" t="e">
            <v>#N/A</v>
          </cell>
        </row>
        <row r="24929">
          <cell r="K24929" t="str">
            <v>36706</v>
          </cell>
          <cell r="L24929" t="e">
            <v>#N/A</v>
          </cell>
        </row>
        <row r="24930">
          <cell r="K24930" t="str">
            <v>36710</v>
          </cell>
          <cell r="L24930" t="e">
            <v>#N/A</v>
          </cell>
        </row>
        <row r="24931">
          <cell r="K24931" t="str">
            <v>36702</v>
          </cell>
          <cell r="L24931" t="e">
            <v>#N/A</v>
          </cell>
        </row>
        <row r="24932">
          <cell r="K24932" t="str">
            <v>36710</v>
          </cell>
          <cell r="L24932" t="e">
            <v>#N/A</v>
          </cell>
        </row>
        <row r="24933">
          <cell r="K24933" t="str">
            <v>36701</v>
          </cell>
          <cell r="L24933" t="e">
            <v>#N/A</v>
          </cell>
        </row>
        <row r="24934">
          <cell r="K24934" t="str">
            <v>36701</v>
          </cell>
          <cell r="L24934" t="e">
            <v>#N/A</v>
          </cell>
        </row>
        <row r="24935">
          <cell r="K24935" t="str">
            <v>36614</v>
          </cell>
          <cell r="L24935" t="e">
            <v>#N/A</v>
          </cell>
        </row>
        <row r="24936">
          <cell r="K24936" t="str">
            <v>36614</v>
          </cell>
          <cell r="L24936" t="e">
            <v>#N/A</v>
          </cell>
        </row>
        <row r="24937">
          <cell r="K24937" t="str">
            <v>16347</v>
          </cell>
          <cell r="L24937" t="e">
            <v>#N/A</v>
          </cell>
        </row>
        <row r="24938">
          <cell r="K24938" t="str">
            <v>36608</v>
          </cell>
          <cell r="L24938" t="e">
            <v>#N/A</v>
          </cell>
        </row>
        <row r="24939">
          <cell r="K24939" t="str">
            <v>16551</v>
          </cell>
          <cell r="L24939" t="e">
            <v>#N/A</v>
          </cell>
        </row>
        <row r="24940">
          <cell r="K24940" t="str">
            <v>36305</v>
          </cell>
          <cell r="L24940" t="e">
            <v>#N/A</v>
          </cell>
        </row>
        <row r="24941">
          <cell r="K24941" t="str">
            <v>36608</v>
          </cell>
          <cell r="L24941" t="e">
            <v>#N/A</v>
          </cell>
        </row>
        <row r="24942">
          <cell r="K24942" t="str">
            <v>36304</v>
          </cell>
          <cell r="L24942" t="e">
            <v>#N/A</v>
          </cell>
        </row>
        <row r="24943">
          <cell r="K24943" t="str">
            <v>36304</v>
          </cell>
          <cell r="L24943" t="e">
            <v>#N/A</v>
          </cell>
        </row>
        <row r="24944">
          <cell r="K24944" t="str">
            <v>36304</v>
          </cell>
          <cell r="L24944" t="e">
            <v>#N/A</v>
          </cell>
        </row>
        <row r="24945">
          <cell r="K24945" t="str">
            <v>15110</v>
          </cell>
          <cell r="L24945" t="e">
            <v>#N/A</v>
          </cell>
        </row>
        <row r="24946">
          <cell r="K24946" t="str">
            <v>15110</v>
          </cell>
          <cell r="L24946" t="e">
            <v>#N/A</v>
          </cell>
        </row>
        <row r="24947">
          <cell r="K24947" t="str">
            <v>36616</v>
          </cell>
          <cell r="L24947" t="e">
            <v>#N/A</v>
          </cell>
        </row>
        <row r="24948">
          <cell r="K24948" t="str">
            <v>36704</v>
          </cell>
          <cell r="L24948" t="e">
            <v>#N/A</v>
          </cell>
        </row>
        <row r="24949">
          <cell r="K24949" t="str">
            <v>36705</v>
          </cell>
          <cell r="L24949" t="e">
            <v>#N/A</v>
          </cell>
        </row>
        <row r="24950">
          <cell r="K24950" t="str">
            <v>36704</v>
          </cell>
          <cell r="L24950" t="e">
            <v>#N/A</v>
          </cell>
        </row>
        <row r="24951">
          <cell r="K24951" t="str">
            <v>36509</v>
          </cell>
          <cell r="L24951" t="e">
            <v>#N/A</v>
          </cell>
        </row>
        <row r="24952">
          <cell r="K24952" t="str">
            <v>36515</v>
          </cell>
          <cell r="L24952" t="e">
            <v>#N/A</v>
          </cell>
        </row>
        <row r="24953">
          <cell r="K24953" t="str">
            <v>36613</v>
          </cell>
          <cell r="L24953" t="e">
            <v>#N/A</v>
          </cell>
        </row>
        <row r="24954">
          <cell r="K24954" t="str">
            <v>16111</v>
          </cell>
          <cell r="L24954" t="e">
            <v>#N/A</v>
          </cell>
        </row>
        <row r="24955">
          <cell r="K24955" t="str">
            <v>16108</v>
          </cell>
          <cell r="L24955" t="e">
            <v>#N/A</v>
          </cell>
        </row>
        <row r="24956">
          <cell r="K24956" t="str">
            <v>16100</v>
          </cell>
          <cell r="L24956" t="e">
            <v>#N/A</v>
          </cell>
        </row>
        <row r="24957">
          <cell r="K24957" t="str">
            <v>16104</v>
          </cell>
          <cell r="L24957" t="e">
            <v>#N/A</v>
          </cell>
        </row>
        <row r="24958">
          <cell r="K24958" t="str">
            <v>16104</v>
          </cell>
          <cell r="L24958" t="e">
            <v>#N/A</v>
          </cell>
        </row>
        <row r="24959">
          <cell r="K24959" t="str">
            <v>16101</v>
          </cell>
          <cell r="L24959" t="e">
            <v>#N/A</v>
          </cell>
        </row>
        <row r="24960">
          <cell r="K24960" t="str">
            <v>16101</v>
          </cell>
          <cell r="L24960" t="e">
            <v>#N/A</v>
          </cell>
        </row>
        <row r="24961">
          <cell r="K24961" t="str">
            <v>16101</v>
          </cell>
          <cell r="L24961" t="e">
            <v>#N/A</v>
          </cell>
        </row>
        <row r="24962">
          <cell r="K24962" t="str">
            <v>16109</v>
          </cell>
          <cell r="L24962" t="e">
            <v>#N/A</v>
          </cell>
        </row>
        <row r="24963">
          <cell r="K24963" t="str">
            <v>16201</v>
          </cell>
          <cell r="L24963" t="e">
            <v>#N/A</v>
          </cell>
        </row>
        <row r="24964">
          <cell r="K24964" t="str">
            <v>16202</v>
          </cell>
          <cell r="L24964" t="e">
            <v>#N/A</v>
          </cell>
        </row>
        <row r="24965">
          <cell r="K24965" t="str">
            <v>16201</v>
          </cell>
          <cell r="L24965" t="e">
            <v>#N/A</v>
          </cell>
        </row>
        <row r="24966">
          <cell r="K24966" t="str">
            <v>16244</v>
          </cell>
          <cell r="L24966" t="e">
            <v>#N/A</v>
          </cell>
        </row>
        <row r="24967">
          <cell r="K24967" t="str">
            <v>15225</v>
          </cell>
          <cell r="L24967" t="e">
            <v>#N/A</v>
          </cell>
        </row>
        <row r="24968">
          <cell r="K24968" t="str">
            <v>15203</v>
          </cell>
          <cell r="L24968" t="e">
            <v>#N/A</v>
          </cell>
        </row>
        <row r="24969">
          <cell r="K24969" t="str">
            <v>15108</v>
          </cell>
          <cell r="L24969" t="e">
            <v>#N/A</v>
          </cell>
        </row>
        <row r="24970">
          <cell r="K24970" t="str">
            <v>15203</v>
          </cell>
          <cell r="L24970" t="e">
            <v>#N/A</v>
          </cell>
        </row>
        <row r="24971">
          <cell r="K24971" t="str">
            <v>16262</v>
          </cell>
          <cell r="L24971" t="e">
            <v>#N/A</v>
          </cell>
        </row>
        <row r="24972">
          <cell r="K24972" t="str">
            <v>16263</v>
          </cell>
          <cell r="L24972" t="e">
            <v>#N/A</v>
          </cell>
        </row>
        <row r="24973">
          <cell r="K24973" t="str">
            <v>16265</v>
          </cell>
          <cell r="L24973" t="e">
            <v>#N/A</v>
          </cell>
        </row>
        <row r="24974">
          <cell r="K24974" t="str">
            <v>15210</v>
          </cell>
          <cell r="L24974" t="e">
            <v>#N/A</v>
          </cell>
        </row>
        <row r="24975">
          <cell r="K24975" t="str">
            <v>15211</v>
          </cell>
          <cell r="L24975" t="e">
            <v>#N/A</v>
          </cell>
        </row>
        <row r="24976">
          <cell r="K24976" t="str">
            <v>16261</v>
          </cell>
          <cell r="L24976" t="e">
            <v>#N/A</v>
          </cell>
        </row>
        <row r="24977">
          <cell r="K24977" t="str">
            <v>16261</v>
          </cell>
          <cell r="L24977" t="e">
            <v>#N/A</v>
          </cell>
        </row>
        <row r="24978">
          <cell r="K24978" t="str">
            <v>16270</v>
          </cell>
          <cell r="L24978" t="e">
            <v>#N/A</v>
          </cell>
        </row>
        <row r="24979">
          <cell r="K24979" t="str">
            <v>16352</v>
          </cell>
          <cell r="L24979" t="e">
            <v>#N/A</v>
          </cell>
        </row>
        <row r="24980">
          <cell r="K24980" t="str">
            <v>16363</v>
          </cell>
          <cell r="L24980" t="e">
            <v>#N/A</v>
          </cell>
        </row>
        <row r="24981">
          <cell r="K24981" t="str">
            <v>16302</v>
          </cell>
          <cell r="L24981" t="e">
            <v>#N/A</v>
          </cell>
        </row>
        <row r="24982">
          <cell r="K24982" t="str">
            <v>16302</v>
          </cell>
          <cell r="L24982" t="e">
            <v>#N/A</v>
          </cell>
        </row>
        <row r="24983">
          <cell r="K24983" t="str">
            <v>36108</v>
          </cell>
          <cell r="L24983" t="e">
            <v>#N/A</v>
          </cell>
        </row>
        <row r="24984">
          <cell r="K24984" t="str">
            <v>36109</v>
          </cell>
          <cell r="L24984" t="e">
            <v>#N/A</v>
          </cell>
        </row>
        <row r="24985">
          <cell r="K24985" t="str">
            <v>36111</v>
          </cell>
          <cell r="L24985" t="e">
            <v>#N/A</v>
          </cell>
        </row>
        <row r="24986">
          <cell r="K24986" t="str">
            <v>16509</v>
          </cell>
          <cell r="L24986" t="e">
            <v>#N/A</v>
          </cell>
        </row>
        <row r="24987">
          <cell r="K24987" t="str">
            <v>36100</v>
          </cell>
          <cell r="L24987" t="e">
            <v>#N/A</v>
          </cell>
        </row>
        <row r="24988">
          <cell r="K24988" t="str">
            <v>36907</v>
          </cell>
          <cell r="L24988" t="e">
            <v>#N/A</v>
          </cell>
        </row>
        <row r="24989">
          <cell r="K24989" t="str">
            <v>36908</v>
          </cell>
          <cell r="L24989" t="str">
            <v>APLICACION DE SELLANTES DE FOTOCURADO</v>
          </cell>
        </row>
        <row r="24990">
          <cell r="K24990" t="str">
            <v>36905</v>
          </cell>
          <cell r="L24990" t="e">
            <v>#N/A</v>
          </cell>
        </row>
        <row r="24991">
          <cell r="K24991" t="str">
            <v>36904</v>
          </cell>
          <cell r="L24991" t="e">
            <v>#N/A</v>
          </cell>
        </row>
        <row r="24992">
          <cell r="K24992" t="str">
            <v>36806</v>
          </cell>
          <cell r="L24992" t="e">
            <v>#N/A</v>
          </cell>
        </row>
        <row r="24993">
          <cell r="K24993" t="str">
            <v>36904</v>
          </cell>
          <cell r="L24993" t="str">
            <v>TOPICACION DE FLUOR EN BARNIZ</v>
          </cell>
        </row>
        <row r="24994">
          <cell r="K24994" t="str">
            <v>36303</v>
          </cell>
          <cell r="L24994" t="str">
            <v>DETARTRAJE SUPRAGINGIVAL</v>
          </cell>
        </row>
        <row r="24995">
          <cell r="K24995" t="str">
            <v>36902</v>
          </cell>
          <cell r="L24995" t="str">
            <v>CONTROL DE PLACA DENTAL</v>
          </cell>
        </row>
        <row r="24996">
          <cell r="K24996" t="str">
            <v>36204</v>
          </cell>
          <cell r="L24996" t="str">
            <v>OBTURACION DENTAL CON RESINA DE FOTOCURADO</v>
          </cell>
        </row>
        <row r="24997">
          <cell r="K24997" t="str">
            <v>36206</v>
          </cell>
          <cell r="L24997" t="e">
            <v>#N/A</v>
          </cell>
        </row>
        <row r="24998">
          <cell r="K24998" t="str">
            <v>36202</v>
          </cell>
          <cell r="L24998" t="str">
            <v>OBTURACION DENTAL CON AMALGAMA</v>
          </cell>
        </row>
        <row r="24999">
          <cell r="L24999" t="e">
            <v>#N/A</v>
          </cell>
        </row>
        <row r="25000">
          <cell r="L25000" t="e">
            <v>#N/A</v>
          </cell>
        </row>
        <row r="25001">
          <cell r="L25001" t="e">
            <v>#N/A</v>
          </cell>
        </row>
        <row r="25002">
          <cell r="L25002" t="e">
            <v>#N/A</v>
          </cell>
        </row>
        <row r="25003">
          <cell r="L25003" t="e">
            <v>#N/A</v>
          </cell>
        </row>
        <row r="25004">
          <cell r="L25004" t="e">
            <v>#N/A</v>
          </cell>
        </row>
        <row r="25005">
          <cell r="L25005" t="e">
            <v>#N/A</v>
          </cell>
        </row>
        <row r="25006">
          <cell r="L25006" t="e">
            <v>#N/A</v>
          </cell>
        </row>
        <row r="25007">
          <cell r="L25007" t="e">
            <v>#N/A</v>
          </cell>
        </row>
        <row r="25008">
          <cell r="L25008" t="e">
            <v>#N/A</v>
          </cell>
        </row>
        <row r="25009">
          <cell r="L25009" t="e">
            <v>#N/A</v>
          </cell>
        </row>
        <row r="25010">
          <cell r="L25010" t="e">
            <v>#N/A</v>
          </cell>
        </row>
        <row r="25011">
          <cell r="L25011" t="e">
            <v>#N/A</v>
          </cell>
        </row>
        <row r="25012">
          <cell r="L25012" t="e">
            <v>#N/A</v>
          </cell>
        </row>
        <row r="25013">
          <cell r="L25013" t="e">
            <v>#N/A</v>
          </cell>
        </row>
        <row r="25014">
          <cell r="L25014" t="e">
            <v>#N/A</v>
          </cell>
        </row>
        <row r="25015">
          <cell r="L25015" t="e">
            <v>#N/A</v>
          </cell>
        </row>
        <row r="25016">
          <cell r="L25016" t="e">
            <v>#N/A</v>
          </cell>
        </row>
        <row r="25017">
          <cell r="L25017" t="e">
            <v>#N/A</v>
          </cell>
        </row>
        <row r="25018">
          <cell r="L25018" t="e">
            <v>#N/A</v>
          </cell>
        </row>
        <row r="25019">
          <cell r="L25019" t="e">
            <v>#N/A</v>
          </cell>
        </row>
        <row r="25020">
          <cell r="L25020" t="e">
            <v>#N/A</v>
          </cell>
        </row>
        <row r="25021">
          <cell r="L25021" t="e">
            <v>#N/A</v>
          </cell>
        </row>
        <row r="25022">
          <cell r="L25022" t="e">
            <v>#N/A</v>
          </cell>
        </row>
        <row r="25023">
          <cell r="L25023" t="e">
            <v>#N/A</v>
          </cell>
        </row>
        <row r="25024">
          <cell r="L25024" t="e">
            <v>#N/A</v>
          </cell>
        </row>
        <row r="25025">
          <cell r="L25025" t="e">
            <v>#N/A</v>
          </cell>
        </row>
        <row r="25026">
          <cell r="L25026" t="e">
            <v>#N/A</v>
          </cell>
        </row>
        <row r="25027">
          <cell r="L25027" t="e">
            <v>#N/A</v>
          </cell>
        </row>
        <row r="25028">
          <cell r="L25028" t="e">
            <v>#N/A</v>
          </cell>
        </row>
        <row r="25029">
          <cell r="L25029" t="e">
            <v>#N/A</v>
          </cell>
        </row>
        <row r="25030">
          <cell r="L25030" t="e">
            <v>#N/A</v>
          </cell>
        </row>
        <row r="25031">
          <cell r="L25031" t="e">
            <v>#N/A</v>
          </cell>
        </row>
        <row r="25032">
          <cell r="L25032" t="e">
            <v>#N/A</v>
          </cell>
        </row>
        <row r="25033">
          <cell r="K25033" t="str">
            <v>36601</v>
          </cell>
          <cell r="L25033" t="str">
            <v>EXODONCIA DE DIENTE PERMANENTE UNIRRADICULAR</v>
          </cell>
        </row>
        <row r="25034">
          <cell r="K25034" t="str">
            <v>36602</v>
          </cell>
          <cell r="L25034" t="str">
            <v>EXODONCIA DE DIENTE PERMANENTE MULTIRRADICULAR</v>
          </cell>
        </row>
        <row r="25035">
          <cell r="K25035" t="str">
            <v>36804</v>
          </cell>
          <cell r="L25035" t="str">
            <v>EXODONCIA DE DIENTE TEMPORAL UNIRRADICULAR</v>
          </cell>
        </row>
        <row r="25036">
          <cell r="K25036" t="str">
            <v>36804</v>
          </cell>
          <cell r="L25036" t="str">
            <v>EXODONCIA DE DIENTE TEMPORAL MULTIRRADICULAR</v>
          </cell>
        </row>
        <row r="25037">
          <cell r="K25037" t="str">
            <v>36603</v>
          </cell>
          <cell r="L25037" t="e">
            <v>#N/A</v>
          </cell>
        </row>
        <row r="25038">
          <cell r="K25038" t="str">
            <v>36604</v>
          </cell>
          <cell r="L25038" t="e">
            <v>#N/A</v>
          </cell>
        </row>
        <row r="25039">
          <cell r="K25039" t="str">
            <v>36604</v>
          </cell>
          <cell r="L25039" t="e">
            <v>#N/A</v>
          </cell>
        </row>
        <row r="25040">
          <cell r="K25040" t="str">
            <v>16503</v>
          </cell>
          <cell r="L25040" t="e">
            <v>#N/A</v>
          </cell>
        </row>
        <row r="25041">
          <cell r="K25041" t="str">
            <v>36604</v>
          </cell>
          <cell r="L25041" t="e">
            <v>#N/A</v>
          </cell>
        </row>
        <row r="25042">
          <cell r="K25042" t="str">
            <v>36604</v>
          </cell>
          <cell r="L25042" t="e">
            <v>#N/A</v>
          </cell>
        </row>
        <row r="25043">
          <cell r="K25043" t="str">
            <v>16332</v>
          </cell>
          <cell r="L25043" t="e">
            <v>#N/A</v>
          </cell>
        </row>
        <row r="25044">
          <cell r="K25044" t="str">
            <v>36201</v>
          </cell>
          <cell r="L25044" t="str">
            <v>OBTURACION DENTAL CON AMALGAMA</v>
          </cell>
        </row>
        <row r="25045">
          <cell r="K25045" t="str">
            <v>36203</v>
          </cell>
          <cell r="L25045" t="str">
            <v>OBTURACION DENTAL CON RESINA DE FOTOCURADO</v>
          </cell>
        </row>
        <row r="25046">
          <cell r="K25046" t="str">
            <v>36205</v>
          </cell>
          <cell r="L25046" t="e">
            <v>#N/A</v>
          </cell>
        </row>
        <row r="25047">
          <cell r="K25047" t="str">
            <v>36208</v>
          </cell>
          <cell r="L25047" t="e">
            <v>#N/A</v>
          </cell>
        </row>
        <row r="25048">
          <cell r="K25048" t="str">
            <v>36209</v>
          </cell>
          <cell r="L25048" t="str">
            <v>RECONSTRUCCION DE ANGULO INCISAL. CON RESINA DE FOTOCURADO</v>
          </cell>
        </row>
        <row r="25049">
          <cell r="K25049" t="str">
            <v>36210</v>
          </cell>
          <cell r="L25049" t="str">
            <v>RECONSTRUCCION TERCIO INCISAL. CON RESINA DE FOTOCURADO</v>
          </cell>
        </row>
        <row r="25050">
          <cell r="K25050" t="str">
            <v>36701</v>
          </cell>
          <cell r="L25050" t="e">
            <v>#N/A</v>
          </cell>
        </row>
        <row r="25051">
          <cell r="K25051" t="str">
            <v>36614</v>
          </cell>
          <cell r="L25051" t="e">
            <v>#N/A</v>
          </cell>
        </row>
        <row r="25052">
          <cell r="K25052" t="str">
            <v>16347</v>
          </cell>
          <cell r="L25052" t="e">
            <v>#N/A</v>
          </cell>
        </row>
        <row r="25053">
          <cell r="K25053" t="str">
            <v>36608</v>
          </cell>
          <cell r="L25053" t="e">
            <v>#N/A</v>
          </cell>
        </row>
        <row r="25054">
          <cell r="K25054" t="str">
            <v>16551</v>
          </cell>
          <cell r="L25054" t="e">
            <v>#N/A</v>
          </cell>
        </row>
        <row r="25055">
          <cell r="K25055" t="str">
            <v>36303</v>
          </cell>
          <cell r="L25055" t="e">
            <v>#N/A</v>
          </cell>
        </row>
        <row r="25056">
          <cell r="K25056" t="str">
            <v>36307</v>
          </cell>
          <cell r="L25056" t="e">
            <v>#N/A</v>
          </cell>
        </row>
        <row r="25057">
          <cell r="K25057" t="str">
            <v>36305</v>
          </cell>
          <cell r="L25057" t="e">
            <v>#N/A</v>
          </cell>
        </row>
        <row r="25058">
          <cell r="K25058" t="str">
            <v>36308</v>
          </cell>
          <cell r="L25058" t="e">
            <v>#N/A</v>
          </cell>
        </row>
        <row r="25059">
          <cell r="K25059" t="str">
            <v>36608</v>
          </cell>
          <cell r="L25059" t="e">
            <v>#N/A</v>
          </cell>
        </row>
        <row r="25060">
          <cell r="K25060" t="str">
            <v>36304</v>
          </cell>
          <cell r="L25060" t="e">
            <v>#N/A</v>
          </cell>
        </row>
        <row r="25061">
          <cell r="K25061" t="str">
            <v>36304</v>
          </cell>
          <cell r="L25061" t="e">
            <v>#N/A</v>
          </cell>
        </row>
        <row r="25062">
          <cell r="K25062" t="str">
            <v>36304</v>
          </cell>
          <cell r="L25062" t="e">
            <v>#N/A</v>
          </cell>
        </row>
        <row r="25063">
          <cell r="K25063" t="str">
            <v>15110</v>
          </cell>
          <cell r="L25063" t="e">
            <v>#N/A</v>
          </cell>
        </row>
        <row r="25064">
          <cell r="K25064" t="str">
            <v>15110</v>
          </cell>
          <cell r="L25064" t="e">
            <v>#N/A</v>
          </cell>
        </row>
        <row r="25065">
          <cell r="K25065" t="str">
            <v>36306</v>
          </cell>
          <cell r="L25065" t="e">
            <v>#N/A</v>
          </cell>
        </row>
        <row r="25066">
          <cell r="K25066" t="str">
            <v>36616</v>
          </cell>
          <cell r="L25066" t="e">
            <v>#N/A</v>
          </cell>
        </row>
        <row r="25067">
          <cell r="K25067" t="str">
            <v>36616</v>
          </cell>
          <cell r="L25067" t="e">
            <v>#N/A</v>
          </cell>
        </row>
        <row r="25068">
          <cell r="K25068" t="str">
            <v>36607</v>
          </cell>
          <cell r="L25068" t="e">
            <v>#N/A</v>
          </cell>
        </row>
        <row r="25069">
          <cell r="K25069" t="str">
            <v>36502</v>
          </cell>
          <cell r="L25069" t="e">
            <v>#N/A</v>
          </cell>
        </row>
        <row r="25070">
          <cell r="K25070" t="str">
            <v>36704</v>
          </cell>
          <cell r="L25070" t="e">
            <v>#N/A</v>
          </cell>
        </row>
        <row r="25071">
          <cell r="K25071" t="str">
            <v>36705</v>
          </cell>
          <cell r="L25071" t="e">
            <v>#N/A</v>
          </cell>
        </row>
        <row r="25072">
          <cell r="K25072" t="str">
            <v>36704</v>
          </cell>
          <cell r="L25072" t="e">
            <v>#N/A</v>
          </cell>
        </row>
        <row r="25073">
          <cell r="K25073" t="str">
            <v>36613</v>
          </cell>
          <cell r="L25073" t="e">
            <v>#N/A</v>
          </cell>
        </row>
        <row r="25074">
          <cell r="K25074" t="str">
            <v>16111</v>
          </cell>
          <cell r="L25074" t="e">
            <v>#N/A</v>
          </cell>
        </row>
        <row r="25075">
          <cell r="K25075" t="str">
            <v>16108</v>
          </cell>
          <cell r="L25075" t="e">
            <v>#N/A</v>
          </cell>
        </row>
        <row r="25076">
          <cell r="K25076" t="str">
            <v>16100</v>
          </cell>
          <cell r="L25076" t="e">
            <v>#N/A</v>
          </cell>
        </row>
        <row r="25077">
          <cell r="K25077" t="str">
            <v>16104</v>
          </cell>
          <cell r="L25077" t="e">
            <v>#N/A</v>
          </cell>
        </row>
        <row r="25078">
          <cell r="K25078" t="str">
            <v>16104</v>
          </cell>
          <cell r="L25078" t="e">
            <v>#N/A</v>
          </cell>
        </row>
        <row r="25079">
          <cell r="K25079" t="str">
            <v>16101</v>
          </cell>
          <cell r="L25079" t="e">
            <v>#N/A</v>
          </cell>
        </row>
        <row r="25080">
          <cell r="K25080" t="str">
            <v>16101</v>
          </cell>
          <cell r="L25080" t="e">
            <v>#N/A</v>
          </cell>
        </row>
        <row r="25081">
          <cell r="K25081" t="str">
            <v>16101</v>
          </cell>
          <cell r="L25081" t="e">
            <v>#N/A</v>
          </cell>
        </row>
        <row r="25082">
          <cell r="K25082" t="str">
            <v>16109</v>
          </cell>
          <cell r="L25082" t="e">
            <v>#N/A</v>
          </cell>
        </row>
        <row r="25083">
          <cell r="K25083" t="str">
            <v>16201</v>
          </cell>
          <cell r="L25083" t="e">
            <v>#N/A</v>
          </cell>
        </row>
        <row r="25084">
          <cell r="K25084" t="str">
            <v>16202</v>
          </cell>
          <cell r="L25084" t="e">
            <v>#N/A</v>
          </cell>
        </row>
        <row r="25085">
          <cell r="K25085" t="str">
            <v>16201</v>
          </cell>
          <cell r="L25085" t="e">
            <v>#N/A</v>
          </cell>
        </row>
        <row r="25086">
          <cell r="K25086" t="str">
            <v>16244</v>
          </cell>
          <cell r="L25086" t="e">
            <v>#N/A</v>
          </cell>
        </row>
        <row r="25087">
          <cell r="K25087" t="str">
            <v>15225</v>
          </cell>
          <cell r="L25087" t="e">
            <v>#N/A</v>
          </cell>
        </row>
        <row r="25088">
          <cell r="K25088" t="str">
            <v>15203</v>
          </cell>
          <cell r="L25088" t="e">
            <v>#N/A</v>
          </cell>
        </row>
        <row r="25089">
          <cell r="K25089" t="str">
            <v>15108</v>
          </cell>
          <cell r="L25089" t="e">
            <v>#N/A</v>
          </cell>
        </row>
        <row r="25090">
          <cell r="K25090" t="str">
            <v>15203</v>
          </cell>
          <cell r="L25090" t="e">
            <v>#N/A</v>
          </cell>
        </row>
        <row r="25091">
          <cell r="K25091" t="str">
            <v>16262</v>
          </cell>
          <cell r="L25091" t="e">
            <v>#N/A</v>
          </cell>
        </row>
        <row r="25092">
          <cell r="K25092" t="str">
            <v>16263</v>
          </cell>
          <cell r="L25092" t="e">
            <v>#N/A</v>
          </cell>
        </row>
        <row r="25093">
          <cell r="K25093" t="str">
            <v>16265</v>
          </cell>
          <cell r="L25093" t="e">
            <v>#N/A</v>
          </cell>
        </row>
        <row r="25094">
          <cell r="K25094" t="str">
            <v>15210</v>
          </cell>
          <cell r="L25094" t="e">
            <v>#N/A</v>
          </cell>
        </row>
        <row r="25095">
          <cell r="K25095" t="str">
            <v>15211</v>
          </cell>
          <cell r="L25095" t="e">
            <v>#N/A</v>
          </cell>
        </row>
        <row r="25096">
          <cell r="K25096" t="str">
            <v>16261</v>
          </cell>
          <cell r="L25096" t="e">
            <v>#N/A</v>
          </cell>
        </row>
        <row r="25097">
          <cell r="K25097" t="str">
            <v>16261</v>
          </cell>
          <cell r="L25097" t="e">
            <v>#N/A</v>
          </cell>
        </row>
        <row r="25098">
          <cell r="K25098" t="str">
            <v>16270</v>
          </cell>
          <cell r="L25098" t="e">
            <v>#N/A</v>
          </cell>
        </row>
        <row r="25099">
          <cell r="K25099" t="str">
            <v>16363</v>
          </cell>
          <cell r="L25099" t="e">
            <v>#N/A</v>
          </cell>
        </row>
        <row r="25100">
          <cell r="K25100" t="str">
            <v>16302</v>
          </cell>
          <cell r="L25100" t="e">
            <v>#N/A</v>
          </cell>
        </row>
        <row r="25101">
          <cell r="K25101" t="str">
            <v>16302</v>
          </cell>
          <cell r="L25101" t="e">
            <v>#N/A</v>
          </cell>
        </row>
        <row r="25102">
          <cell r="K25102" t="str">
            <v>36108</v>
          </cell>
          <cell r="L25102" t="e">
            <v>#N/A</v>
          </cell>
        </row>
        <row r="25103">
          <cell r="K25103" t="str">
            <v>36109</v>
          </cell>
          <cell r="L25103" t="e">
            <v>#N/A</v>
          </cell>
        </row>
        <row r="25104">
          <cell r="K25104" t="str">
            <v>36111</v>
          </cell>
          <cell r="L25104" t="e">
            <v>#N/A</v>
          </cell>
        </row>
        <row r="25105">
          <cell r="K25105" t="str">
            <v>36709</v>
          </cell>
          <cell r="L25105" t="e">
            <v>#N/A</v>
          </cell>
        </row>
        <row r="25106">
          <cell r="K25106" t="str">
            <v>36100</v>
          </cell>
          <cell r="L25106" t="e">
            <v>#N/A</v>
          </cell>
        </row>
        <row r="25107">
          <cell r="K25107" t="str">
            <v>36907</v>
          </cell>
          <cell r="L25107" t="e">
            <v>#N/A</v>
          </cell>
        </row>
        <row r="25108">
          <cell r="K25108" t="str">
            <v>36908</v>
          </cell>
          <cell r="L25108" t="str">
            <v>APLICACION DE SELLANTES DE FOTOCURADO</v>
          </cell>
        </row>
        <row r="25109">
          <cell r="K25109" t="str">
            <v>36905</v>
          </cell>
          <cell r="L25109" t="e">
            <v>#N/A</v>
          </cell>
        </row>
        <row r="25110">
          <cell r="K25110" t="str">
            <v>36904</v>
          </cell>
          <cell r="L25110" t="e">
            <v>#N/A</v>
          </cell>
        </row>
        <row r="25111">
          <cell r="K25111" t="str">
            <v>36806</v>
          </cell>
          <cell r="L25111" t="e">
            <v>#N/A</v>
          </cell>
        </row>
        <row r="25112">
          <cell r="K25112" t="str">
            <v>36904</v>
          </cell>
          <cell r="L25112" t="str">
            <v>TOPICACION DE FLUOR EN BARNIZ</v>
          </cell>
        </row>
        <row r="25113">
          <cell r="K25113" t="str">
            <v>36303</v>
          </cell>
          <cell r="L25113" t="str">
            <v>DETARTRAJE SUPRAGINGIVAL</v>
          </cell>
        </row>
        <row r="25114">
          <cell r="K25114" t="str">
            <v>36902</v>
          </cell>
          <cell r="L25114" t="str">
            <v>CONTROL DE PLACA DENTAL</v>
          </cell>
        </row>
        <row r="25115">
          <cell r="K25115" t="str">
            <v>36204</v>
          </cell>
          <cell r="L25115" t="str">
            <v>OBTURACION DENTAL CON RESINA DE FOTOCURADO</v>
          </cell>
        </row>
        <row r="25116">
          <cell r="K25116" t="str">
            <v>36206</v>
          </cell>
          <cell r="L25116" t="e">
            <v>#N/A</v>
          </cell>
        </row>
        <row r="25117">
          <cell r="K25117" t="str">
            <v>36202</v>
          </cell>
          <cell r="L25117" t="str">
            <v>OBTURACION DENTAL CON AMALGAMA</v>
          </cell>
        </row>
        <row r="25118">
          <cell r="L25118" t="e">
            <v>#N/A</v>
          </cell>
        </row>
        <row r="25119">
          <cell r="L25119" t="e">
            <v>#N/A</v>
          </cell>
        </row>
        <row r="25120">
          <cell r="L25120" t="e">
            <v>#N/A</v>
          </cell>
        </row>
        <row r="25121">
          <cell r="L25121" t="e">
            <v>#N/A</v>
          </cell>
        </row>
        <row r="25122">
          <cell r="L25122" t="e">
            <v>#N/A</v>
          </cell>
        </row>
        <row r="25123">
          <cell r="L25123" t="e">
            <v>#N/A</v>
          </cell>
        </row>
        <row r="25124">
          <cell r="L25124" t="e">
            <v>#N/A</v>
          </cell>
        </row>
        <row r="25125">
          <cell r="L25125" t="e">
            <v>#N/A</v>
          </cell>
        </row>
        <row r="25126">
          <cell r="L25126" t="e">
            <v>#N/A</v>
          </cell>
        </row>
        <row r="25127">
          <cell r="L25127" t="e">
            <v>#N/A</v>
          </cell>
        </row>
        <row r="25128">
          <cell r="L25128" t="e">
            <v>#N/A</v>
          </cell>
        </row>
        <row r="25129">
          <cell r="L25129" t="e">
            <v>#N/A</v>
          </cell>
        </row>
        <row r="25130">
          <cell r="L25130" t="e">
            <v>#N/A</v>
          </cell>
        </row>
        <row r="25131">
          <cell r="L25131" t="e">
            <v>#N/A</v>
          </cell>
        </row>
        <row r="25132">
          <cell r="L25132" t="e">
            <v>#N/A</v>
          </cell>
        </row>
        <row r="25133">
          <cell r="L25133" t="e">
            <v>#N/A</v>
          </cell>
        </row>
        <row r="25134">
          <cell r="L25134" t="e">
            <v>#N/A</v>
          </cell>
        </row>
        <row r="25135">
          <cell r="L25135" t="e">
            <v>#N/A</v>
          </cell>
        </row>
        <row r="25136">
          <cell r="L25136" t="e">
            <v>#N/A</v>
          </cell>
        </row>
        <row r="25137">
          <cell r="L25137" t="e">
            <v>#N/A</v>
          </cell>
        </row>
        <row r="25138">
          <cell r="L25138" t="e">
            <v>#N/A</v>
          </cell>
        </row>
        <row r="25139">
          <cell r="L25139" t="e">
            <v>#N/A</v>
          </cell>
        </row>
        <row r="25140">
          <cell r="K25140" t="str">
            <v>36804</v>
          </cell>
          <cell r="L25140" t="str">
            <v>EXODONCIA DE DIENTE TEMPORAL UNIRRADICULAR</v>
          </cell>
        </row>
        <row r="25141">
          <cell r="K25141" t="str">
            <v>36603</v>
          </cell>
          <cell r="L25141" t="e">
            <v>#N/A</v>
          </cell>
        </row>
        <row r="25142">
          <cell r="K25142" t="str">
            <v>36604</v>
          </cell>
          <cell r="L25142" t="e">
            <v>#N/A</v>
          </cell>
        </row>
        <row r="25143">
          <cell r="K25143" t="str">
            <v>36604</v>
          </cell>
          <cell r="L25143" t="e">
            <v>#N/A</v>
          </cell>
        </row>
        <row r="25144">
          <cell r="K25144" t="str">
            <v>16503</v>
          </cell>
          <cell r="L25144" t="e">
            <v>#N/A</v>
          </cell>
        </row>
        <row r="25145">
          <cell r="K25145" t="str">
            <v>36604</v>
          </cell>
          <cell r="L25145" t="e">
            <v>#N/A</v>
          </cell>
        </row>
        <row r="25146">
          <cell r="K25146" t="str">
            <v>36604</v>
          </cell>
          <cell r="L25146" t="e">
            <v>#N/A</v>
          </cell>
        </row>
        <row r="25147">
          <cell r="K25147" t="str">
            <v>16332</v>
          </cell>
          <cell r="L25147" t="e">
            <v>#N/A</v>
          </cell>
        </row>
        <row r="25148">
          <cell r="K25148" t="str">
            <v>36208</v>
          </cell>
          <cell r="L25148" t="e">
            <v>#N/A</v>
          </cell>
        </row>
        <row r="25149">
          <cell r="K25149" t="str">
            <v>36209</v>
          </cell>
          <cell r="L25149" t="str">
            <v>RECONSTRUCCION DE ANGULO INCISAL. CON RESINA DE FOTOCURADO</v>
          </cell>
        </row>
        <row r="25150">
          <cell r="K25150" t="str">
            <v>36210</v>
          </cell>
          <cell r="L25150" t="str">
            <v>RECONSTRUCCION TERCIO INCISAL. CON RESINA DE FOTOCURADO</v>
          </cell>
        </row>
        <row r="25151">
          <cell r="K25151" t="str">
            <v>36209</v>
          </cell>
          <cell r="L25151" t="e">
            <v>#N/A</v>
          </cell>
        </row>
        <row r="25152">
          <cell r="K25152" t="str">
            <v>36801</v>
          </cell>
          <cell r="L25152" t="e">
            <v>#N/A</v>
          </cell>
        </row>
        <row r="25153">
          <cell r="K25153" t="str">
            <v>36207</v>
          </cell>
          <cell r="L25153" t="e">
            <v>#N/A</v>
          </cell>
        </row>
        <row r="25154">
          <cell r="K25154" t="str">
            <v>36207</v>
          </cell>
          <cell r="L25154" t="e">
            <v>#N/A</v>
          </cell>
        </row>
        <row r="25155">
          <cell r="K25155" t="str">
            <v>36703</v>
          </cell>
          <cell r="L25155" t="e">
            <v>#N/A</v>
          </cell>
        </row>
        <row r="25156">
          <cell r="K25156" t="str">
            <v>36706</v>
          </cell>
          <cell r="L25156" t="e">
            <v>#N/A</v>
          </cell>
        </row>
        <row r="25157">
          <cell r="K25157" t="str">
            <v>36706</v>
          </cell>
          <cell r="L25157" t="e">
            <v>#N/A</v>
          </cell>
        </row>
        <row r="25158">
          <cell r="K25158" t="str">
            <v>36710</v>
          </cell>
          <cell r="L25158" t="e">
            <v>#N/A</v>
          </cell>
        </row>
        <row r="25159">
          <cell r="K25159" t="str">
            <v>36702</v>
          </cell>
          <cell r="L25159" t="e">
            <v>#N/A</v>
          </cell>
        </row>
        <row r="25160">
          <cell r="K25160" t="str">
            <v>36710</v>
          </cell>
          <cell r="L25160" t="e">
            <v>#N/A</v>
          </cell>
        </row>
        <row r="25161">
          <cell r="K25161" t="str">
            <v>36701</v>
          </cell>
          <cell r="L25161" t="e">
            <v>#N/A</v>
          </cell>
        </row>
        <row r="25162">
          <cell r="K25162" t="str">
            <v>36701</v>
          </cell>
          <cell r="L25162" t="e">
            <v>#N/A</v>
          </cell>
        </row>
        <row r="25163">
          <cell r="K25163" t="str">
            <v>36614</v>
          </cell>
          <cell r="L25163" t="e">
            <v>#N/A</v>
          </cell>
        </row>
        <row r="25164">
          <cell r="K25164" t="str">
            <v>36614</v>
          </cell>
          <cell r="L25164" t="e">
            <v>#N/A</v>
          </cell>
        </row>
        <row r="25165">
          <cell r="K25165" t="str">
            <v>16347</v>
          </cell>
          <cell r="L25165" t="e">
            <v>#N/A</v>
          </cell>
        </row>
        <row r="25166">
          <cell r="K25166" t="str">
            <v>36401</v>
          </cell>
          <cell r="L25166" t="e">
            <v>#N/A</v>
          </cell>
        </row>
        <row r="25167">
          <cell r="K25167" t="str">
            <v>36401</v>
          </cell>
          <cell r="L25167" t="str">
            <v>TERAPIA DE CONDUCTO RADICULAR EN DIENTE UNIRRADICULAR</v>
          </cell>
        </row>
        <row r="25168">
          <cell r="K25168" t="str">
            <v>36402</v>
          </cell>
          <cell r="L25168" t="e">
            <v>#N/A</v>
          </cell>
        </row>
        <row r="25169">
          <cell r="K25169" t="str">
            <v>36403</v>
          </cell>
          <cell r="L25169" t="e">
            <v>#N/A</v>
          </cell>
        </row>
        <row r="25170">
          <cell r="K25170" t="str">
            <v>36803</v>
          </cell>
          <cell r="L25170" t="e">
            <v>#N/A</v>
          </cell>
        </row>
        <row r="25171">
          <cell r="K25171" t="str">
            <v>36803</v>
          </cell>
          <cell r="L25171" t="e">
            <v>#N/A</v>
          </cell>
        </row>
        <row r="25172">
          <cell r="K25172" t="str">
            <v>36605</v>
          </cell>
          <cell r="L25172" t="e">
            <v>#N/A</v>
          </cell>
        </row>
        <row r="25173">
          <cell r="K25173" t="str">
            <v>36403</v>
          </cell>
          <cell r="L25173" t="e">
            <v>#N/A</v>
          </cell>
        </row>
        <row r="25174">
          <cell r="K25174" t="str">
            <v>36403</v>
          </cell>
          <cell r="L25174" t="e">
            <v>#N/A</v>
          </cell>
        </row>
        <row r="25175">
          <cell r="K25175" t="str">
            <v>36403</v>
          </cell>
          <cell r="L25175" t="e">
            <v>#N/A</v>
          </cell>
        </row>
        <row r="25176">
          <cell r="K25176" t="str">
            <v>36403</v>
          </cell>
          <cell r="L25176" t="e">
            <v>#N/A</v>
          </cell>
        </row>
        <row r="25177">
          <cell r="K25177" t="str">
            <v>36608</v>
          </cell>
          <cell r="L25177" t="e">
            <v>#N/A</v>
          </cell>
        </row>
        <row r="25178">
          <cell r="K25178" t="str">
            <v>36608</v>
          </cell>
          <cell r="L25178" t="e">
            <v>#N/A</v>
          </cell>
        </row>
        <row r="25179">
          <cell r="K25179" t="str">
            <v>36608</v>
          </cell>
          <cell r="L25179" t="e">
            <v>#N/A</v>
          </cell>
        </row>
        <row r="25180">
          <cell r="K25180" t="str">
            <v>16551</v>
          </cell>
          <cell r="L25180" t="e">
            <v>#N/A</v>
          </cell>
        </row>
        <row r="25181">
          <cell r="K25181" t="str">
            <v>36307</v>
          </cell>
          <cell r="L25181" t="e">
            <v>#N/A</v>
          </cell>
        </row>
        <row r="25182">
          <cell r="K25182" t="str">
            <v>17302</v>
          </cell>
          <cell r="L25182" t="e">
            <v>#N/A</v>
          </cell>
        </row>
        <row r="25183">
          <cell r="K25183" t="str">
            <v>36305</v>
          </cell>
          <cell r="L25183" t="e">
            <v>#N/A</v>
          </cell>
        </row>
        <row r="25184">
          <cell r="K25184" t="str">
            <v>36308</v>
          </cell>
          <cell r="L25184" t="e">
            <v>#N/A</v>
          </cell>
        </row>
        <row r="25185">
          <cell r="K25185" t="str">
            <v>36608</v>
          </cell>
          <cell r="L25185" t="e">
            <v>#N/A</v>
          </cell>
        </row>
        <row r="25186">
          <cell r="K25186" t="str">
            <v>36304</v>
          </cell>
          <cell r="L25186" t="e">
            <v>#N/A</v>
          </cell>
        </row>
        <row r="25187">
          <cell r="K25187" t="str">
            <v>36304</v>
          </cell>
          <cell r="L25187" t="e">
            <v>#N/A</v>
          </cell>
        </row>
        <row r="25188">
          <cell r="K25188" t="str">
            <v>36304</v>
          </cell>
          <cell r="L25188" t="e">
            <v>#N/A</v>
          </cell>
        </row>
        <row r="25189">
          <cell r="K25189" t="str">
            <v>36304</v>
          </cell>
          <cell r="L25189" t="e">
            <v>#N/A</v>
          </cell>
        </row>
        <row r="25190">
          <cell r="K25190" t="str">
            <v>15110</v>
          </cell>
          <cell r="L25190" t="e">
            <v>#N/A</v>
          </cell>
        </row>
        <row r="25191">
          <cell r="K25191" t="str">
            <v>15110</v>
          </cell>
          <cell r="L25191" t="e">
            <v>#N/A</v>
          </cell>
        </row>
        <row r="25192">
          <cell r="K25192" t="str">
            <v>36306</v>
          </cell>
          <cell r="L25192" t="e">
            <v>#N/A</v>
          </cell>
        </row>
        <row r="25193">
          <cell r="K25193" t="str">
            <v>36616</v>
          </cell>
          <cell r="L25193" t="e">
            <v>#N/A</v>
          </cell>
        </row>
        <row r="25194">
          <cell r="K25194" t="str">
            <v>36616</v>
          </cell>
          <cell r="L25194" t="e">
            <v>#N/A</v>
          </cell>
        </row>
        <row r="25195">
          <cell r="K25195" t="str">
            <v>36607</v>
          </cell>
          <cell r="L25195" t="e">
            <v>#N/A</v>
          </cell>
        </row>
        <row r="25196">
          <cell r="K25196" t="str">
            <v>36508</v>
          </cell>
          <cell r="L25196" t="e">
            <v>#N/A</v>
          </cell>
        </row>
        <row r="25197">
          <cell r="K25197" t="str">
            <v>36502</v>
          </cell>
          <cell r="L25197" t="e">
            <v>#N/A</v>
          </cell>
        </row>
        <row r="25198">
          <cell r="K25198" t="str">
            <v>36509</v>
          </cell>
          <cell r="L25198" t="e">
            <v>#N/A</v>
          </cell>
        </row>
        <row r="25199">
          <cell r="K25199" t="str">
            <v>36502</v>
          </cell>
          <cell r="L25199" t="e">
            <v>#N/A</v>
          </cell>
        </row>
        <row r="25200">
          <cell r="K25200" t="str">
            <v>36705</v>
          </cell>
          <cell r="L25200" t="e">
            <v>#N/A</v>
          </cell>
        </row>
        <row r="25201">
          <cell r="K25201" t="str">
            <v>36704</v>
          </cell>
          <cell r="L25201" t="e">
            <v>#N/A</v>
          </cell>
        </row>
        <row r="25202">
          <cell r="K25202" t="str">
            <v>36509</v>
          </cell>
          <cell r="L25202" t="e">
            <v>#N/A</v>
          </cell>
        </row>
        <row r="25203">
          <cell r="K25203" t="str">
            <v>36515</v>
          </cell>
          <cell r="L25203" t="e">
            <v>#N/A</v>
          </cell>
        </row>
        <row r="25204">
          <cell r="K25204" t="str">
            <v>36613</v>
          </cell>
          <cell r="L25204" t="e">
            <v>#N/A</v>
          </cell>
        </row>
        <row r="25205">
          <cell r="K25205" t="str">
            <v>16211</v>
          </cell>
          <cell r="L25205" t="e">
            <v>#N/A</v>
          </cell>
        </row>
        <row r="25206">
          <cell r="K25206" t="str">
            <v>16111</v>
          </cell>
          <cell r="L25206" t="e">
            <v>#N/A</v>
          </cell>
        </row>
        <row r="25207">
          <cell r="K25207" t="str">
            <v>16108</v>
          </cell>
          <cell r="L25207" t="e">
            <v>#N/A</v>
          </cell>
        </row>
        <row r="25208">
          <cell r="K25208" t="str">
            <v>16100</v>
          </cell>
          <cell r="L25208" t="e">
            <v>#N/A</v>
          </cell>
        </row>
        <row r="25209">
          <cell r="K25209" t="str">
            <v>17304</v>
          </cell>
          <cell r="L25209" t="e">
            <v>#N/A</v>
          </cell>
        </row>
        <row r="25210">
          <cell r="K25210" t="str">
            <v>17304</v>
          </cell>
          <cell r="L25210" t="e">
            <v>#N/A</v>
          </cell>
        </row>
        <row r="25211">
          <cell r="K25211" t="str">
            <v>17304</v>
          </cell>
          <cell r="L25211" t="e">
            <v>#N/A</v>
          </cell>
        </row>
        <row r="25212">
          <cell r="K25212" t="str">
            <v>16104</v>
          </cell>
          <cell r="L25212" t="e">
            <v>#N/A</v>
          </cell>
        </row>
        <row r="25213">
          <cell r="K25213" t="str">
            <v>16101</v>
          </cell>
          <cell r="L25213" t="e">
            <v>#N/A</v>
          </cell>
        </row>
        <row r="25214">
          <cell r="K25214" t="str">
            <v>16101</v>
          </cell>
          <cell r="L25214" t="e">
            <v>#N/A</v>
          </cell>
        </row>
        <row r="25215">
          <cell r="K25215" t="str">
            <v>16101</v>
          </cell>
          <cell r="L25215" t="e">
            <v>#N/A</v>
          </cell>
        </row>
        <row r="25216">
          <cell r="K25216" t="str">
            <v>16109</v>
          </cell>
          <cell r="L25216" t="e">
            <v>#N/A</v>
          </cell>
        </row>
        <row r="25217">
          <cell r="K25217" t="str">
            <v>16202</v>
          </cell>
          <cell r="L25217" t="e">
            <v>#N/A</v>
          </cell>
        </row>
        <row r="25218">
          <cell r="K25218" t="str">
            <v>16201</v>
          </cell>
          <cell r="L25218" t="e">
            <v>#N/A</v>
          </cell>
        </row>
        <row r="25219">
          <cell r="K25219" t="str">
            <v>17308</v>
          </cell>
          <cell r="L25219" t="e">
            <v>#N/A</v>
          </cell>
        </row>
        <row r="25220">
          <cell r="K25220" t="str">
            <v>17308</v>
          </cell>
          <cell r="L25220" t="e">
            <v>#N/A</v>
          </cell>
        </row>
        <row r="25221">
          <cell r="K25221" t="str">
            <v>17305</v>
          </cell>
          <cell r="L25221" t="e">
            <v>#N/A</v>
          </cell>
        </row>
        <row r="25222">
          <cell r="K25222" t="str">
            <v>17301</v>
          </cell>
          <cell r="L25222" t="e">
            <v>#N/A</v>
          </cell>
        </row>
        <row r="25223">
          <cell r="K25223" t="str">
            <v>17301</v>
          </cell>
          <cell r="L25223" t="e">
            <v>#N/A</v>
          </cell>
        </row>
        <row r="25224">
          <cell r="K25224" t="str">
            <v>16244</v>
          </cell>
          <cell r="L25224" t="e">
            <v>#N/A</v>
          </cell>
        </row>
        <row r="25225">
          <cell r="K25225" t="str">
            <v>15203</v>
          </cell>
          <cell r="L25225" t="e">
            <v>#N/A</v>
          </cell>
        </row>
        <row r="25226">
          <cell r="K25226" t="str">
            <v>15108</v>
          </cell>
          <cell r="L25226" t="e">
            <v>#N/A</v>
          </cell>
        </row>
        <row r="25227">
          <cell r="K25227" t="str">
            <v>15203</v>
          </cell>
          <cell r="L25227" t="e">
            <v>#N/A</v>
          </cell>
        </row>
        <row r="25228">
          <cell r="K25228" t="str">
            <v>16262</v>
          </cell>
          <cell r="L25228" t="e">
            <v>#N/A</v>
          </cell>
        </row>
        <row r="25229">
          <cell r="K25229" t="str">
            <v>16263</v>
          </cell>
          <cell r="L25229" t="e">
            <v>#N/A</v>
          </cell>
        </row>
        <row r="25230">
          <cell r="K25230" t="str">
            <v>16265</v>
          </cell>
          <cell r="L25230" t="e">
            <v>#N/A</v>
          </cell>
        </row>
        <row r="25231">
          <cell r="K25231" t="str">
            <v>15210</v>
          </cell>
          <cell r="L25231" t="e">
            <v>#N/A</v>
          </cell>
        </row>
        <row r="25232">
          <cell r="K25232" t="str">
            <v>15211</v>
          </cell>
          <cell r="L25232" t="e">
            <v>#N/A</v>
          </cell>
        </row>
        <row r="25233">
          <cell r="K25233" t="str">
            <v>16261</v>
          </cell>
          <cell r="L25233" t="e">
            <v>#N/A</v>
          </cell>
        </row>
        <row r="25234">
          <cell r="K25234" t="str">
            <v>16261</v>
          </cell>
          <cell r="L25234" t="e">
            <v>#N/A</v>
          </cell>
        </row>
        <row r="25235">
          <cell r="K25235" t="str">
            <v>16270</v>
          </cell>
          <cell r="L25235" t="e">
            <v>#N/A</v>
          </cell>
        </row>
        <row r="25236">
          <cell r="K25236" t="str">
            <v>16352</v>
          </cell>
          <cell r="L25236" t="e">
            <v>#N/A</v>
          </cell>
        </row>
        <row r="25237">
          <cell r="K25237" t="str">
            <v>16363</v>
          </cell>
          <cell r="L25237" t="e">
            <v>#N/A</v>
          </cell>
        </row>
        <row r="25238">
          <cell r="K25238" t="str">
            <v>16302</v>
          </cell>
          <cell r="L25238" t="e">
            <v>#N/A</v>
          </cell>
        </row>
        <row r="25239">
          <cell r="K25239" t="str">
            <v>16302</v>
          </cell>
          <cell r="L25239" t="e">
            <v>#N/A</v>
          </cell>
        </row>
        <row r="25240">
          <cell r="K25240" t="str">
            <v>36108</v>
          </cell>
          <cell r="L25240" t="e">
            <v>#N/A</v>
          </cell>
        </row>
        <row r="25241">
          <cell r="K25241" t="str">
            <v>36109</v>
          </cell>
          <cell r="L25241" t="e">
            <v>#N/A</v>
          </cell>
        </row>
        <row r="25242">
          <cell r="K25242" t="str">
            <v>36110</v>
          </cell>
          <cell r="L25242" t="e">
            <v>#N/A</v>
          </cell>
        </row>
        <row r="25243">
          <cell r="K25243" t="str">
            <v>36111</v>
          </cell>
          <cell r="L25243" t="e">
            <v>#N/A</v>
          </cell>
        </row>
        <row r="25244">
          <cell r="K25244" t="str">
            <v>16509</v>
          </cell>
          <cell r="L25244" t="e">
            <v>#N/A</v>
          </cell>
        </row>
        <row r="25245">
          <cell r="K25245" t="str">
            <v>36511</v>
          </cell>
          <cell r="L25245" t="e">
            <v>#N/A</v>
          </cell>
        </row>
        <row r="25246">
          <cell r="K25246" t="str">
            <v>36100</v>
          </cell>
          <cell r="L25246" t="e">
            <v>#N/A</v>
          </cell>
        </row>
        <row r="25247">
          <cell r="K25247" t="str">
            <v>36707</v>
          </cell>
          <cell r="L25247" t="e">
            <v>#N/A</v>
          </cell>
        </row>
        <row r="25248">
          <cell r="K25248" t="str">
            <v>36907</v>
          </cell>
          <cell r="L25248" t="e">
            <v>#N/A</v>
          </cell>
        </row>
        <row r="25249">
          <cell r="K25249" t="str">
            <v>36904</v>
          </cell>
          <cell r="L25249" t="e">
            <v>#N/A</v>
          </cell>
        </row>
        <row r="25250">
          <cell r="K25250" t="str">
            <v>36806</v>
          </cell>
          <cell r="L25250" t="e">
            <v>#N/A</v>
          </cell>
        </row>
        <row r="25251">
          <cell r="K25251" t="str">
            <v>36902</v>
          </cell>
          <cell r="L25251" t="str">
            <v>CONTROL DE PLACA DENTAL</v>
          </cell>
        </row>
        <row r="25252">
          <cell r="K25252" t="str">
            <v>36206</v>
          </cell>
          <cell r="L25252" t="e">
            <v>#N/A</v>
          </cell>
        </row>
        <row r="25253">
          <cell r="K25253" t="str">
            <v>36202</v>
          </cell>
          <cell r="L25253" t="str">
            <v>OBTURACION DENTAL CON AMALGAMA</v>
          </cell>
        </row>
        <row r="25254">
          <cell r="L25254" t="e">
            <v>#N/A</v>
          </cell>
        </row>
        <row r="25255">
          <cell r="L25255" t="e">
            <v>#N/A</v>
          </cell>
        </row>
        <row r="25256">
          <cell r="L25256" t="e">
            <v>#N/A</v>
          </cell>
        </row>
        <row r="25257">
          <cell r="L25257" t="e">
            <v>#N/A</v>
          </cell>
        </row>
        <row r="25258">
          <cell r="L25258" t="e">
            <v>#N/A</v>
          </cell>
        </row>
        <row r="25259">
          <cell r="L25259" t="e">
            <v>#N/A</v>
          </cell>
        </row>
        <row r="25260">
          <cell r="L25260" t="e">
            <v>#N/A</v>
          </cell>
        </row>
        <row r="25261">
          <cell r="L25261" t="e">
            <v>#N/A</v>
          </cell>
        </row>
        <row r="25262">
          <cell r="L25262" t="e">
            <v>#N/A</v>
          </cell>
        </row>
        <row r="25263">
          <cell r="L25263" t="e">
            <v>#N/A</v>
          </cell>
        </row>
        <row r="25264">
          <cell r="L25264" t="e">
            <v>#N/A</v>
          </cell>
        </row>
        <row r="25265">
          <cell r="L25265" t="e">
            <v>#N/A</v>
          </cell>
        </row>
        <row r="25266">
          <cell r="L25266" t="e">
            <v>#N/A</v>
          </cell>
        </row>
        <row r="25267">
          <cell r="L25267" t="e">
            <v>#N/A</v>
          </cell>
        </row>
        <row r="25268">
          <cell r="L25268" t="e">
            <v>#N/A</v>
          </cell>
        </row>
        <row r="25269">
          <cell r="L25269" t="e">
            <v>#N/A</v>
          </cell>
        </row>
        <row r="25270">
          <cell r="L25270" t="e">
            <v>#N/A</v>
          </cell>
        </row>
        <row r="25271">
          <cell r="L25271" t="e">
            <v>#N/A</v>
          </cell>
        </row>
        <row r="25272">
          <cell r="L25272" t="e">
            <v>#N/A</v>
          </cell>
        </row>
        <row r="25273">
          <cell r="L25273" t="e">
            <v>#N/A</v>
          </cell>
        </row>
        <row r="25274">
          <cell r="L25274" t="e">
            <v>#N/A</v>
          </cell>
        </row>
        <row r="25275">
          <cell r="L25275" t="e">
            <v>#N/A</v>
          </cell>
        </row>
        <row r="25276">
          <cell r="L25276" t="e">
            <v>#N/A</v>
          </cell>
        </row>
        <row r="25277">
          <cell r="L25277" t="e">
            <v>#N/A</v>
          </cell>
        </row>
        <row r="25278">
          <cell r="L25278" t="e">
            <v>#N/A</v>
          </cell>
        </row>
        <row r="25279">
          <cell r="L25279" t="e">
            <v>#N/A</v>
          </cell>
        </row>
        <row r="25280">
          <cell r="L25280" t="e">
            <v>#N/A</v>
          </cell>
        </row>
        <row r="25281">
          <cell r="L25281" t="e">
            <v>#N/A</v>
          </cell>
        </row>
        <row r="25282">
          <cell r="L25282" t="e">
            <v>#N/A</v>
          </cell>
        </row>
        <row r="25283">
          <cell r="L25283" t="e">
            <v>#N/A</v>
          </cell>
        </row>
        <row r="25284">
          <cell r="L25284" t="e">
            <v>#N/A</v>
          </cell>
        </row>
        <row r="25285">
          <cell r="L25285" t="e">
            <v>#N/A</v>
          </cell>
        </row>
        <row r="25286">
          <cell r="L25286" t="e">
            <v>#N/A</v>
          </cell>
        </row>
        <row r="25287">
          <cell r="L25287" t="e">
            <v>#N/A</v>
          </cell>
        </row>
        <row r="25288">
          <cell r="L25288" t="e">
            <v>#N/A</v>
          </cell>
        </row>
        <row r="25289">
          <cell r="L25289" t="e">
            <v>#N/A</v>
          </cell>
        </row>
        <row r="25290">
          <cell r="L25290" t="e">
            <v>#N/A</v>
          </cell>
        </row>
        <row r="25291">
          <cell r="L25291" t="str">
            <v>TERAPIA DE CONDUCTO RADICULAR EN DIENTE UNIRRADICULAR</v>
          </cell>
        </row>
        <row r="25292">
          <cell r="L25292" t="e">
            <v>#N/A</v>
          </cell>
        </row>
        <row r="25293">
          <cell r="L25293" t="e">
            <v>#N/A</v>
          </cell>
        </row>
        <row r="25294">
          <cell r="L25294" t="e">
            <v>#N/A</v>
          </cell>
        </row>
        <row r="25295">
          <cell r="L25295" t="e">
            <v>#N/A</v>
          </cell>
        </row>
        <row r="25296">
          <cell r="L25296" t="e">
            <v>#N/A</v>
          </cell>
        </row>
        <row r="25297">
          <cell r="L25297" t="e">
            <v>#N/A</v>
          </cell>
        </row>
        <row r="25298">
          <cell r="L25298" t="e">
            <v>#N/A</v>
          </cell>
        </row>
        <row r="25299">
          <cell r="L25299" t="e">
            <v>#N/A</v>
          </cell>
        </row>
        <row r="25300">
          <cell r="L25300" t="e">
            <v>#N/A</v>
          </cell>
        </row>
        <row r="25301">
          <cell r="L25301" t="e">
            <v>#N/A</v>
          </cell>
        </row>
        <row r="25302">
          <cell r="L25302" t="e">
            <v>#N/A</v>
          </cell>
        </row>
        <row r="25303">
          <cell r="L25303" t="e">
            <v>#N/A</v>
          </cell>
        </row>
        <row r="25304">
          <cell r="L25304" t="e">
            <v>#N/A</v>
          </cell>
        </row>
        <row r="25305">
          <cell r="L25305" t="e">
            <v>#N/A</v>
          </cell>
        </row>
        <row r="25306">
          <cell r="L25306" t="e">
            <v>#N/A</v>
          </cell>
        </row>
        <row r="25307">
          <cell r="L25307" t="e">
            <v>#N/A</v>
          </cell>
        </row>
        <row r="25308">
          <cell r="L25308" t="e">
            <v>#N/A</v>
          </cell>
        </row>
        <row r="25309">
          <cell r="L25309" t="e">
            <v>#N/A</v>
          </cell>
        </row>
        <row r="25310">
          <cell r="L25310" t="e">
            <v>#N/A</v>
          </cell>
        </row>
        <row r="25311">
          <cell r="L25311" t="e">
            <v>#N/A</v>
          </cell>
        </row>
        <row r="25312">
          <cell r="L25312" t="e">
            <v>#N/A</v>
          </cell>
        </row>
        <row r="25313">
          <cell r="L25313" t="e">
            <v>#N/A</v>
          </cell>
        </row>
        <row r="25314">
          <cell r="L25314" t="e">
            <v>#N/A</v>
          </cell>
        </row>
        <row r="25315">
          <cell r="L25315" t="e">
            <v>#N/A</v>
          </cell>
        </row>
        <row r="25316">
          <cell r="L25316" t="e">
            <v>#N/A</v>
          </cell>
        </row>
        <row r="25317">
          <cell r="L25317" t="e">
            <v>#N/A</v>
          </cell>
        </row>
        <row r="25318">
          <cell r="L25318" t="e">
            <v>#N/A</v>
          </cell>
        </row>
        <row r="25319">
          <cell r="L25319" t="e">
            <v>#N/A</v>
          </cell>
        </row>
        <row r="25320">
          <cell r="L25320" t="e">
            <v>#N/A</v>
          </cell>
        </row>
        <row r="25321">
          <cell r="L25321" t="e">
            <v>#N/A</v>
          </cell>
        </row>
        <row r="25322">
          <cell r="L25322" t="e">
            <v>#N/A</v>
          </cell>
        </row>
        <row r="25323">
          <cell r="L25323" t="e">
            <v>#N/A</v>
          </cell>
        </row>
        <row r="25324">
          <cell r="L25324" t="e">
            <v>#N/A</v>
          </cell>
        </row>
        <row r="25325">
          <cell r="L25325" t="e">
            <v>#N/A</v>
          </cell>
        </row>
        <row r="25326">
          <cell r="L25326" t="e">
            <v>#N/A</v>
          </cell>
        </row>
        <row r="25327">
          <cell r="L25327" t="e">
            <v>#N/A</v>
          </cell>
        </row>
        <row r="25328">
          <cell r="L25328" t="e">
            <v>#N/A</v>
          </cell>
        </row>
        <row r="25329">
          <cell r="L25329" t="e">
            <v>#N/A</v>
          </cell>
        </row>
        <row r="25330">
          <cell r="L25330" t="e">
            <v>#N/A</v>
          </cell>
        </row>
        <row r="25331">
          <cell r="L25331" t="e">
            <v>#N/A</v>
          </cell>
        </row>
        <row r="25332">
          <cell r="L25332" t="e">
            <v>#N/A</v>
          </cell>
        </row>
        <row r="25333">
          <cell r="L25333" t="e">
            <v>#N/A</v>
          </cell>
        </row>
        <row r="25334">
          <cell r="L25334" t="e">
            <v>#N/A</v>
          </cell>
        </row>
        <row r="25335">
          <cell r="L25335" t="e">
            <v>#N/A</v>
          </cell>
        </row>
        <row r="25336">
          <cell r="L25336" t="e">
            <v>#N/A</v>
          </cell>
        </row>
        <row r="25337">
          <cell r="L25337" t="e">
            <v>#N/A</v>
          </cell>
        </row>
        <row r="25338">
          <cell r="L25338" t="e">
            <v>#N/A</v>
          </cell>
        </row>
        <row r="25339">
          <cell r="L25339" t="e">
            <v>#N/A</v>
          </cell>
        </row>
        <row r="25340">
          <cell r="L25340" t="e">
            <v>#N/A</v>
          </cell>
        </row>
        <row r="25341">
          <cell r="L25341" t="e">
            <v>#N/A</v>
          </cell>
        </row>
        <row r="25342">
          <cell r="L25342" t="e">
            <v>#N/A</v>
          </cell>
        </row>
        <row r="25343">
          <cell r="L25343" t="e">
            <v>#N/A</v>
          </cell>
        </row>
        <row r="25344">
          <cell r="L25344" t="e">
            <v>#N/A</v>
          </cell>
        </row>
        <row r="25345">
          <cell r="L25345" t="e">
            <v>#N/A</v>
          </cell>
        </row>
        <row r="25346">
          <cell r="L25346" t="e">
            <v>#N/A</v>
          </cell>
        </row>
        <row r="25347">
          <cell r="L25347" t="e">
            <v>#N/A</v>
          </cell>
        </row>
        <row r="25348">
          <cell r="L25348" t="e">
            <v>#N/A</v>
          </cell>
        </row>
        <row r="25349">
          <cell r="L25349" t="e">
            <v>#N/A</v>
          </cell>
        </row>
        <row r="25350">
          <cell r="L25350" t="e">
            <v>#N/A</v>
          </cell>
        </row>
        <row r="25351">
          <cell r="L25351" t="e">
            <v>#N/A</v>
          </cell>
        </row>
        <row r="25352">
          <cell r="L25352" t="e">
            <v>#N/A</v>
          </cell>
        </row>
        <row r="25353">
          <cell r="L25353" t="e">
            <v>#N/A</v>
          </cell>
        </row>
        <row r="25354">
          <cell r="L25354" t="e">
            <v>#N/A</v>
          </cell>
        </row>
        <row r="25355">
          <cell r="L25355" t="e">
            <v>#N/A</v>
          </cell>
        </row>
        <row r="25356">
          <cell r="L25356" t="e">
            <v>#N/A</v>
          </cell>
        </row>
        <row r="25357">
          <cell r="L25357" t="e">
            <v>#N/A</v>
          </cell>
        </row>
        <row r="25358">
          <cell r="L25358" t="e">
            <v>#N/A</v>
          </cell>
        </row>
        <row r="25359">
          <cell r="L25359" t="e">
            <v>#N/A</v>
          </cell>
        </row>
        <row r="25360">
          <cell r="L25360" t="e">
            <v>#N/A</v>
          </cell>
        </row>
        <row r="25361">
          <cell r="L25361" t="e">
            <v>#N/A</v>
          </cell>
        </row>
        <row r="25362">
          <cell r="L25362" t="e">
            <v>#N/A</v>
          </cell>
        </row>
        <row r="25363">
          <cell r="L25363" t="e">
            <v>#N/A</v>
          </cell>
        </row>
        <row r="25364">
          <cell r="K25364" t="str">
            <v>36601</v>
          </cell>
          <cell r="L25364" t="str">
            <v>EXODONCIA DE DIENTE PERMANENTE UNIRRADICULAR</v>
          </cell>
        </row>
        <row r="25365">
          <cell r="K25365" t="str">
            <v>36602</v>
          </cell>
          <cell r="L25365" t="str">
            <v>EXODONCIA DE DIENTE PERMANENTE MULTIRRADICULAR</v>
          </cell>
        </row>
        <row r="25366">
          <cell r="K25366" t="str">
            <v>36804</v>
          </cell>
          <cell r="L25366" t="str">
            <v>EXODONCIA DE DIENTE TEMPORAL UNIRRADICULAR</v>
          </cell>
        </row>
        <row r="25367">
          <cell r="K25367" t="str">
            <v>36804</v>
          </cell>
          <cell r="L25367" t="str">
            <v>EXODONCIA DE DIENTE TEMPORAL MULTIRRADICULAR</v>
          </cell>
        </row>
        <row r="25368">
          <cell r="K25368" t="str">
            <v>36603</v>
          </cell>
          <cell r="L25368" t="e">
            <v>#N/A</v>
          </cell>
        </row>
        <row r="25369">
          <cell r="K25369" t="str">
            <v>36604</v>
          </cell>
          <cell r="L25369" t="e">
            <v>#N/A</v>
          </cell>
        </row>
        <row r="25370">
          <cell r="K25370" t="str">
            <v>16503</v>
          </cell>
          <cell r="L25370" t="e">
            <v>#N/A</v>
          </cell>
        </row>
        <row r="25371">
          <cell r="K25371" t="str">
            <v>36604</v>
          </cell>
          <cell r="L25371" t="e">
            <v>#N/A</v>
          </cell>
        </row>
        <row r="25372">
          <cell r="K25372" t="str">
            <v>36604</v>
          </cell>
          <cell r="L25372" t="e">
            <v>#N/A</v>
          </cell>
        </row>
        <row r="25373">
          <cell r="K25373" t="str">
            <v>16332</v>
          </cell>
          <cell r="L25373" t="e">
            <v>#N/A</v>
          </cell>
        </row>
        <row r="25374">
          <cell r="K25374" t="str">
            <v>36201</v>
          </cell>
          <cell r="L25374" t="str">
            <v>OBTURACION DENTAL CON AMALGAMA</v>
          </cell>
        </row>
        <row r="25375">
          <cell r="K25375" t="str">
            <v>36203</v>
          </cell>
          <cell r="L25375" t="str">
            <v>OBTURACION DENTAL CON RESINA DE FOTOCURADO</v>
          </cell>
        </row>
        <row r="25376">
          <cell r="K25376" t="str">
            <v>36205</v>
          </cell>
          <cell r="L25376" t="e">
            <v>#N/A</v>
          </cell>
        </row>
        <row r="25377">
          <cell r="K25377" t="str">
            <v>36208</v>
          </cell>
          <cell r="L25377" t="e">
            <v>#N/A</v>
          </cell>
        </row>
        <row r="25378">
          <cell r="K25378" t="str">
            <v>36209</v>
          </cell>
          <cell r="L25378" t="str">
            <v>RECONSTRUCCION DE ANGULO INCISAL. CON RESINA DE FOTOCURADO</v>
          </cell>
        </row>
        <row r="25379">
          <cell r="K25379" t="str">
            <v>36210</v>
          </cell>
          <cell r="L25379" t="str">
            <v>RECONSTRUCCION TERCIO INCISAL. CON RESINA DE FOTOCURADO</v>
          </cell>
        </row>
        <row r="25380">
          <cell r="K25380" t="str">
            <v>36209</v>
          </cell>
          <cell r="L25380" t="e">
            <v>#N/A</v>
          </cell>
        </row>
        <row r="25381">
          <cell r="K25381" t="str">
            <v>36801</v>
          </cell>
          <cell r="L25381" t="e">
            <v>#N/A</v>
          </cell>
        </row>
        <row r="25382">
          <cell r="K25382" t="str">
            <v>36207</v>
          </cell>
          <cell r="L25382" t="e">
            <v>#N/A</v>
          </cell>
        </row>
        <row r="25383">
          <cell r="K25383" t="str">
            <v>36207</v>
          </cell>
          <cell r="L25383" t="e">
            <v>#N/A</v>
          </cell>
        </row>
        <row r="25384">
          <cell r="K25384" t="str">
            <v>36703</v>
          </cell>
          <cell r="L25384" t="e">
            <v>#N/A</v>
          </cell>
        </row>
        <row r="25385">
          <cell r="K25385" t="str">
            <v>36706</v>
          </cell>
          <cell r="L25385" t="e">
            <v>#N/A</v>
          </cell>
        </row>
        <row r="25386">
          <cell r="K25386" t="str">
            <v>36706</v>
          </cell>
          <cell r="L25386" t="e">
            <v>#N/A</v>
          </cell>
        </row>
        <row r="25387">
          <cell r="K25387" t="str">
            <v>36710</v>
          </cell>
          <cell r="L25387" t="e">
            <v>#N/A</v>
          </cell>
        </row>
        <row r="25388">
          <cell r="K25388" t="str">
            <v>36702</v>
          </cell>
          <cell r="L25388" t="e">
            <v>#N/A</v>
          </cell>
        </row>
        <row r="25389">
          <cell r="K25389" t="str">
            <v>36710</v>
          </cell>
          <cell r="L25389" t="e">
            <v>#N/A</v>
          </cell>
        </row>
        <row r="25390">
          <cell r="K25390" t="str">
            <v>36701</v>
          </cell>
          <cell r="L25390" t="e">
            <v>#N/A</v>
          </cell>
        </row>
        <row r="25391">
          <cell r="K25391" t="str">
            <v>36701</v>
          </cell>
          <cell r="L25391" t="e">
            <v>#N/A</v>
          </cell>
        </row>
        <row r="25392">
          <cell r="K25392" t="str">
            <v>36614</v>
          </cell>
          <cell r="L25392" t="e">
            <v>#N/A</v>
          </cell>
        </row>
        <row r="25393">
          <cell r="K25393" t="str">
            <v>36608</v>
          </cell>
          <cell r="L25393" t="e">
            <v>#N/A</v>
          </cell>
        </row>
        <row r="25394">
          <cell r="K25394" t="str">
            <v>16551</v>
          </cell>
          <cell r="L25394" t="e">
            <v>#N/A</v>
          </cell>
        </row>
        <row r="25395">
          <cell r="K25395" t="str">
            <v>17302</v>
          </cell>
          <cell r="L25395" t="e">
            <v>#N/A</v>
          </cell>
        </row>
        <row r="25396">
          <cell r="K25396" t="str">
            <v>36305</v>
          </cell>
          <cell r="L25396" t="e">
            <v>#N/A</v>
          </cell>
        </row>
        <row r="25397">
          <cell r="K25397" t="str">
            <v>36308</v>
          </cell>
          <cell r="L25397" t="e">
            <v>#N/A</v>
          </cell>
        </row>
        <row r="25398">
          <cell r="K25398" t="str">
            <v>36304</v>
          </cell>
          <cell r="L25398" t="e">
            <v>#N/A</v>
          </cell>
        </row>
        <row r="25399">
          <cell r="K25399" t="str">
            <v>36304</v>
          </cell>
          <cell r="L25399" t="e">
            <v>#N/A</v>
          </cell>
        </row>
        <row r="25400">
          <cell r="K25400" t="str">
            <v>36304</v>
          </cell>
          <cell r="L25400" t="e">
            <v>#N/A</v>
          </cell>
        </row>
        <row r="25401">
          <cell r="K25401" t="str">
            <v>16505</v>
          </cell>
          <cell r="L25401" t="e">
            <v>#N/A</v>
          </cell>
        </row>
        <row r="25402">
          <cell r="K25402" t="str">
            <v>16505</v>
          </cell>
          <cell r="L25402" t="e">
            <v>#N/A</v>
          </cell>
        </row>
        <row r="25403">
          <cell r="K25403" t="str">
            <v>16505</v>
          </cell>
          <cell r="L25403" t="e">
            <v>#N/A</v>
          </cell>
        </row>
        <row r="25404">
          <cell r="K25404" t="str">
            <v>16265</v>
          </cell>
          <cell r="L25404" t="e">
            <v>#N/A</v>
          </cell>
        </row>
        <row r="25405">
          <cell r="K25405" t="str">
            <v>16500</v>
          </cell>
          <cell r="L25405" t="e">
            <v>#N/A</v>
          </cell>
        </row>
        <row r="25406">
          <cell r="K25406" t="str">
            <v>16501</v>
          </cell>
          <cell r="L25406" t="e">
            <v>#N/A</v>
          </cell>
        </row>
        <row r="25407">
          <cell r="K25407" t="str">
            <v>16501</v>
          </cell>
          <cell r="L25407" t="e">
            <v>#N/A</v>
          </cell>
        </row>
        <row r="25408">
          <cell r="K25408" t="str">
            <v>16501</v>
          </cell>
          <cell r="L25408" t="e">
            <v>#N/A</v>
          </cell>
        </row>
        <row r="25409">
          <cell r="K25409" t="str">
            <v>16501</v>
          </cell>
          <cell r="L25409" t="e">
            <v>#N/A</v>
          </cell>
        </row>
        <row r="25410">
          <cell r="K25410" t="str">
            <v>16513</v>
          </cell>
          <cell r="L25410" t="e">
            <v>#N/A</v>
          </cell>
        </row>
        <row r="25411">
          <cell r="K25411" t="str">
            <v>16514</v>
          </cell>
          <cell r="L25411" t="e">
            <v>#N/A</v>
          </cell>
        </row>
        <row r="25412">
          <cell r="K25412" t="str">
            <v>36616</v>
          </cell>
          <cell r="L25412" t="e">
            <v>#N/A</v>
          </cell>
        </row>
        <row r="25413">
          <cell r="K25413" t="str">
            <v>36616</v>
          </cell>
          <cell r="L25413" t="e">
            <v>#N/A</v>
          </cell>
        </row>
        <row r="25414">
          <cell r="K25414" t="str">
            <v>16510</v>
          </cell>
          <cell r="L25414" t="e">
            <v>#N/A</v>
          </cell>
        </row>
        <row r="25415">
          <cell r="K25415" t="str">
            <v>16510</v>
          </cell>
          <cell r="L25415" t="e">
            <v>#N/A</v>
          </cell>
        </row>
        <row r="25416">
          <cell r="K25416" t="str">
            <v>16512</v>
          </cell>
          <cell r="L25416" t="e">
            <v>#N/A</v>
          </cell>
        </row>
        <row r="25417">
          <cell r="K25417" t="str">
            <v>16518</v>
          </cell>
          <cell r="L25417" t="e">
            <v>#N/A</v>
          </cell>
        </row>
        <row r="25418">
          <cell r="K25418" t="str">
            <v>16518</v>
          </cell>
          <cell r="L25418" t="e">
            <v>#N/A</v>
          </cell>
        </row>
        <row r="25419">
          <cell r="K25419" t="str">
            <v>16518</v>
          </cell>
          <cell r="L25419" t="e">
            <v>#N/A</v>
          </cell>
        </row>
        <row r="25420">
          <cell r="K25420" t="str">
            <v>16518</v>
          </cell>
          <cell r="L25420" t="e">
            <v>#N/A</v>
          </cell>
        </row>
        <row r="25421">
          <cell r="K25421" t="str">
            <v>16511</v>
          </cell>
          <cell r="L25421" t="e">
            <v>#N/A</v>
          </cell>
        </row>
        <row r="25422">
          <cell r="K25422" t="str">
            <v>36607</v>
          </cell>
          <cell r="L25422" t="e">
            <v>#N/A</v>
          </cell>
        </row>
        <row r="25423">
          <cell r="K25423" t="str">
            <v>36502</v>
          </cell>
          <cell r="L25423" t="e">
            <v>#N/A</v>
          </cell>
        </row>
        <row r="25424">
          <cell r="K25424" t="str">
            <v>36704</v>
          </cell>
          <cell r="L25424" t="e">
            <v>#N/A</v>
          </cell>
        </row>
        <row r="25425">
          <cell r="K25425" t="str">
            <v>36705</v>
          </cell>
          <cell r="L25425" t="e">
            <v>#N/A</v>
          </cell>
        </row>
        <row r="25426">
          <cell r="K25426" t="str">
            <v>36704</v>
          </cell>
          <cell r="L25426" t="e">
            <v>#N/A</v>
          </cell>
        </row>
        <row r="25427">
          <cell r="K25427" t="str">
            <v>36509</v>
          </cell>
          <cell r="L25427" t="e">
            <v>#N/A</v>
          </cell>
        </row>
        <row r="25428">
          <cell r="K25428" t="str">
            <v>36515</v>
          </cell>
          <cell r="L25428" t="e">
            <v>#N/A</v>
          </cell>
        </row>
        <row r="25429">
          <cell r="K25429" t="str">
            <v>16211</v>
          </cell>
          <cell r="L25429" t="e">
            <v>#N/A</v>
          </cell>
        </row>
        <row r="25430">
          <cell r="K25430" t="str">
            <v>16111</v>
          </cell>
          <cell r="L25430" t="e">
            <v>#N/A</v>
          </cell>
        </row>
        <row r="25431">
          <cell r="K25431" t="str">
            <v>16108</v>
          </cell>
          <cell r="L25431" t="e">
            <v>#N/A</v>
          </cell>
        </row>
        <row r="25432">
          <cell r="K25432" t="str">
            <v>16100</v>
          </cell>
          <cell r="L25432" t="e">
            <v>#N/A</v>
          </cell>
        </row>
        <row r="25433">
          <cell r="K25433" t="str">
            <v>17304</v>
          </cell>
          <cell r="L25433" t="e">
            <v>#N/A</v>
          </cell>
        </row>
        <row r="25434">
          <cell r="K25434" t="str">
            <v>17304</v>
          </cell>
          <cell r="L25434" t="e">
            <v>#N/A</v>
          </cell>
        </row>
        <row r="25435">
          <cell r="K25435" t="str">
            <v>16101</v>
          </cell>
          <cell r="L25435" t="e">
            <v>#N/A</v>
          </cell>
        </row>
        <row r="25436">
          <cell r="K25436" t="str">
            <v>16101</v>
          </cell>
          <cell r="L25436" t="e">
            <v>#N/A</v>
          </cell>
        </row>
        <row r="25437">
          <cell r="K25437" t="str">
            <v>16101</v>
          </cell>
          <cell r="L25437" t="e">
            <v>#N/A</v>
          </cell>
        </row>
        <row r="25438">
          <cell r="K25438" t="str">
            <v>16109</v>
          </cell>
          <cell r="L25438" t="e">
            <v>#N/A</v>
          </cell>
        </row>
        <row r="25439">
          <cell r="K25439" t="str">
            <v>16201</v>
          </cell>
          <cell r="L25439" t="e">
            <v>#N/A</v>
          </cell>
        </row>
        <row r="25440">
          <cell r="K25440" t="str">
            <v>17308</v>
          </cell>
          <cell r="L25440" t="e">
            <v>#N/A</v>
          </cell>
        </row>
        <row r="25441">
          <cell r="K25441" t="str">
            <v>17308</v>
          </cell>
          <cell r="L25441" t="e">
            <v>#N/A</v>
          </cell>
        </row>
        <row r="25442">
          <cell r="K25442" t="str">
            <v>16262</v>
          </cell>
          <cell r="L25442" t="e">
            <v>#N/A</v>
          </cell>
        </row>
        <row r="25443">
          <cell r="K25443" t="str">
            <v>16265</v>
          </cell>
          <cell r="L25443" t="e">
            <v>#N/A</v>
          </cell>
        </row>
        <row r="25444">
          <cell r="K25444" t="str">
            <v>15210</v>
          </cell>
          <cell r="L25444" t="e">
            <v>#N/A</v>
          </cell>
        </row>
        <row r="25445">
          <cell r="K25445" t="str">
            <v>16261</v>
          </cell>
          <cell r="L25445" t="e">
            <v>#N/A</v>
          </cell>
        </row>
        <row r="25446">
          <cell r="K25446" t="str">
            <v>16261</v>
          </cell>
          <cell r="L25446" t="e">
            <v>#N/A</v>
          </cell>
        </row>
        <row r="25447">
          <cell r="K25447" t="str">
            <v>16302</v>
          </cell>
          <cell r="L25447" t="e">
            <v>#N/A</v>
          </cell>
        </row>
        <row r="25448">
          <cell r="K25448" t="str">
            <v>16302</v>
          </cell>
          <cell r="L25448" t="e">
            <v>#N/A</v>
          </cell>
        </row>
        <row r="25449">
          <cell r="K25449" t="str">
            <v>36108</v>
          </cell>
          <cell r="L25449" t="e">
            <v>#N/A</v>
          </cell>
        </row>
        <row r="25450">
          <cell r="K25450" t="str">
            <v>36109</v>
          </cell>
          <cell r="L25450" t="e">
            <v>#N/A</v>
          </cell>
        </row>
        <row r="25451">
          <cell r="K25451" t="str">
            <v>36111</v>
          </cell>
          <cell r="L25451" t="e">
            <v>#N/A</v>
          </cell>
        </row>
        <row r="25452">
          <cell r="K25452" t="str">
            <v>16509</v>
          </cell>
          <cell r="L25452" t="e">
            <v>#N/A</v>
          </cell>
        </row>
        <row r="25453">
          <cell r="K25453" t="str">
            <v>36907</v>
          </cell>
          <cell r="L25453" t="e">
            <v>#N/A</v>
          </cell>
        </row>
        <row r="25454">
          <cell r="K25454" t="str">
            <v>36908</v>
          </cell>
          <cell r="L25454" t="str">
            <v>APLICACION DE SELLANTES DE FOTOCURADO</v>
          </cell>
        </row>
        <row r="25455">
          <cell r="K25455" t="str">
            <v>36905</v>
          </cell>
          <cell r="L25455" t="e">
            <v>#N/A</v>
          </cell>
        </row>
        <row r="25456">
          <cell r="K25456" t="str">
            <v>36904</v>
          </cell>
          <cell r="L25456" t="e">
            <v>#N/A</v>
          </cell>
        </row>
        <row r="25457">
          <cell r="K25457" t="str">
            <v>36806</v>
          </cell>
          <cell r="L25457" t="e">
            <v>#N/A</v>
          </cell>
        </row>
        <row r="25458">
          <cell r="K25458" t="str">
            <v>36904</v>
          </cell>
          <cell r="L25458" t="str">
            <v>TOPICACION DE FLUOR EN BARNIZ</v>
          </cell>
        </row>
        <row r="25459">
          <cell r="K25459" t="str">
            <v>36303</v>
          </cell>
          <cell r="L25459" t="str">
            <v>DETARTRAJE SUPRAGINGIVAL</v>
          </cell>
        </row>
        <row r="25460">
          <cell r="K25460" t="str">
            <v>36902</v>
          </cell>
          <cell r="L25460" t="str">
            <v>CONTROL DE PLACA DENTAL</v>
          </cell>
        </row>
        <row r="25461">
          <cell r="K25461" t="str">
            <v>36204</v>
          </cell>
          <cell r="L25461" t="str">
            <v>OBTURACION DENTAL CON RESINA DE FOTOCURADO</v>
          </cell>
        </row>
        <row r="25462">
          <cell r="K25462" t="str">
            <v>36206</v>
          </cell>
          <cell r="L25462" t="e">
            <v>#N/A</v>
          </cell>
        </row>
        <row r="25463">
          <cell r="K25463" t="str">
            <v>36202</v>
          </cell>
          <cell r="L25463" t="str">
            <v>OBTURACION DENTAL CON AMALGAMA</v>
          </cell>
        </row>
        <row r="25464">
          <cell r="L25464" t="e">
            <v>#N/A</v>
          </cell>
        </row>
        <row r="25465">
          <cell r="L25465" t="e">
            <v>#N/A</v>
          </cell>
        </row>
        <row r="25466">
          <cell r="L25466" t="e">
            <v>#N/A</v>
          </cell>
        </row>
        <row r="25467">
          <cell r="L25467" t="e">
            <v>#N/A</v>
          </cell>
        </row>
        <row r="25468">
          <cell r="L25468" t="e">
            <v>#N/A</v>
          </cell>
        </row>
        <row r="25469">
          <cell r="L25469" t="e">
            <v>#N/A</v>
          </cell>
        </row>
        <row r="25470">
          <cell r="L25470" t="e">
            <v>#N/A</v>
          </cell>
        </row>
        <row r="25471">
          <cell r="L25471" t="e">
            <v>#N/A</v>
          </cell>
        </row>
        <row r="25472">
          <cell r="L25472" t="e">
            <v>#N/A</v>
          </cell>
        </row>
        <row r="25473">
          <cell r="L25473" t="e">
            <v>#N/A</v>
          </cell>
        </row>
        <row r="25474">
          <cell r="L25474" t="e">
            <v>#N/A</v>
          </cell>
        </row>
        <row r="25475">
          <cell r="L25475" t="e">
            <v>#N/A</v>
          </cell>
        </row>
        <row r="25476">
          <cell r="L25476" t="e">
            <v>#N/A</v>
          </cell>
        </row>
        <row r="25477">
          <cell r="L25477" t="e">
            <v>#N/A</v>
          </cell>
        </row>
        <row r="25478">
          <cell r="L25478" t="e">
            <v>#N/A</v>
          </cell>
        </row>
        <row r="25479">
          <cell r="L25479" t="e">
            <v>#N/A</v>
          </cell>
        </row>
        <row r="25480">
          <cell r="L25480" t="e">
            <v>#N/A</v>
          </cell>
        </row>
        <row r="25481">
          <cell r="L25481" t="e">
            <v>#N/A</v>
          </cell>
        </row>
        <row r="25482">
          <cell r="L25482" t="e">
            <v>#N/A</v>
          </cell>
        </row>
        <row r="25483">
          <cell r="L25483" t="e">
            <v>#N/A</v>
          </cell>
        </row>
        <row r="25484">
          <cell r="L25484" t="e">
            <v>#N/A</v>
          </cell>
        </row>
        <row r="25485">
          <cell r="L25485" t="e">
            <v>#N/A</v>
          </cell>
        </row>
        <row r="25486">
          <cell r="L25486" t="e">
            <v>#N/A</v>
          </cell>
        </row>
        <row r="25487">
          <cell r="L25487" t="e">
            <v>#N/A</v>
          </cell>
        </row>
        <row r="25488">
          <cell r="L25488" t="e">
            <v>#N/A</v>
          </cell>
        </row>
        <row r="25489">
          <cell r="L25489" t="e">
            <v>#N/A</v>
          </cell>
        </row>
        <row r="25490">
          <cell r="L25490" t="e">
            <v>#N/A</v>
          </cell>
        </row>
        <row r="25491">
          <cell r="L25491" t="e">
            <v>#N/A</v>
          </cell>
        </row>
        <row r="25492">
          <cell r="L25492" t="e">
            <v>#N/A</v>
          </cell>
        </row>
        <row r="25493">
          <cell r="L25493" t="e">
            <v>#N/A</v>
          </cell>
        </row>
        <row r="25494">
          <cell r="L25494" t="e">
            <v>#N/A</v>
          </cell>
        </row>
        <row r="25495">
          <cell r="L25495" t="e">
            <v>#N/A</v>
          </cell>
        </row>
        <row r="25496">
          <cell r="L25496" t="e">
            <v>#N/A</v>
          </cell>
        </row>
        <row r="25497">
          <cell r="L25497" t="e">
            <v>#N/A</v>
          </cell>
        </row>
        <row r="25498">
          <cell r="K25498" t="str">
            <v>36601</v>
          </cell>
          <cell r="L25498" t="str">
            <v>EXODONCIA DE DIENTE PERMANENTE UNIRRADICULAR</v>
          </cell>
        </row>
        <row r="25499">
          <cell r="K25499" t="str">
            <v>36602</v>
          </cell>
          <cell r="L25499" t="str">
            <v>EXODONCIA DE DIENTE PERMANENTE MULTIRRADICULAR</v>
          </cell>
        </row>
        <row r="25500">
          <cell r="K25500" t="str">
            <v>36804</v>
          </cell>
          <cell r="L25500" t="str">
            <v>EXODONCIA DE DIENTE TEMPORAL UNIRRADICULAR</v>
          </cell>
        </row>
        <row r="25501">
          <cell r="K25501" t="str">
            <v>36804</v>
          </cell>
          <cell r="L25501" t="str">
            <v>EXODONCIA DE DIENTE TEMPORAL MULTIRRADICULAR</v>
          </cell>
        </row>
        <row r="25502">
          <cell r="K25502" t="str">
            <v>36603</v>
          </cell>
          <cell r="L25502" t="e">
            <v>#N/A</v>
          </cell>
        </row>
        <row r="25503">
          <cell r="K25503" t="str">
            <v>36604</v>
          </cell>
          <cell r="L25503" t="e">
            <v>#N/A</v>
          </cell>
        </row>
        <row r="25504">
          <cell r="K25504" t="str">
            <v>36604</v>
          </cell>
          <cell r="L25504" t="e">
            <v>#N/A</v>
          </cell>
        </row>
        <row r="25505">
          <cell r="K25505" t="str">
            <v>16503</v>
          </cell>
          <cell r="L25505" t="e">
            <v>#N/A</v>
          </cell>
        </row>
        <row r="25506">
          <cell r="K25506" t="str">
            <v>36604</v>
          </cell>
          <cell r="L25506" t="e">
            <v>#N/A</v>
          </cell>
        </row>
        <row r="25507">
          <cell r="K25507" t="str">
            <v>36604</v>
          </cell>
          <cell r="L25507" t="e">
            <v>#N/A</v>
          </cell>
        </row>
        <row r="25508">
          <cell r="K25508" t="str">
            <v>16332</v>
          </cell>
          <cell r="L25508" t="e">
            <v>#N/A</v>
          </cell>
        </row>
        <row r="25509">
          <cell r="K25509" t="str">
            <v>36201</v>
          </cell>
          <cell r="L25509" t="str">
            <v>OBTURACION DENTAL CON AMALGAMA</v>
          </cell>
        </row>
        <row r="25510">
          <cell r="K25510" t="str">
            <v>36203</v>
          </cell>
          <cell r="L25510" t="str">
            <v>OBTURACION DENTAL CON RESINA DE FOTOCURADO</v>
          </cell>
        </row>
        <row r="25511">
          <cell r="K25511" t="str">
            <v>36205</v>
          </cell>
          <cell r="L25511" t="e">
            <v>#N/A</v>
          </cell>
        </row>
        <row r="25512">
          <cell r="K25512" t="str">
            <v>36208</v>
          </cell>
          <cell r="L25512" t="e">
            <v>#N/A</v>
          </cell>
        </row>
        <row r="25513">
          <cell r="K25513" t="str">
            <v>36209</v>
          </cell>
          <cell r="L25513" t="str">
            <v>RECONSTRUCCION DE ANGULO INCISAL. CON RESINA DE FOTOCURADO</v>
          </cell>
        </row>
        <row r="25514">
          <cell r="K25514" t="str">
            <v>36210</v>
          </cell>
          <cell r="L25514" t="str">
            <v>RECONSTRUCCION TERCIO INCISAL. CON RESINA DE FOTOCURADO</v>
          </cell>
        </row>
        <row r="25515">
          <cell r="K25515" t="str">
            <v>36209</v>
          </cell>
          <cell r="L25515" t="e">
            <v>#N/A</v>
          </cell>
        </row>
        <row r="25516">
          <cell r="K25516" t="str">
            <v>36801</v>
          </cell>
          <cell r="L25516" t="e">
            <v>#N/A</v>
          </cell>
        </row>
        <row r="25517">
          <cell r="K25517" t="str">
            <v>36207</v>
          </cell>
          <cell r="L25517" t="e">
            <v>#N/A</v>
          </cell>
        </row>
        <row r="25518">
          <cell r="K25518" t="str">
            <v>36207</v>
          </cell>
          <cell r="L25518" t="e">
            <v>#N/A</v>
          </cell>
        </row>
        <row r="25519">
          <cell r="K25519" t="str">
            <v>36706</v>
          </cell>
          <cell r="L25519" t="e">
            <v>#N/A</v>
          </cell>
        </row>
        <row r="25520">
          <cell r="K25520" t="str">
            <v>36706</v>
          </cell>
          <cell r="L25520" t="e">
            <v>#N/A</v>
          </cell>
        </row>
        <row r="25521">
          <cell r="K25521" t="str">
            <v>36710</v>
          </cell>
          <cell r="L25521" t="e">
            <v>#N/A</v>
          </cell>
        </row>
        <row r="25522">
          <cell r="K25522" t="str">
            <v>36702</v>
          </cell>
          <cell r="L25522" t="e">
            <v>#N/A</v>
          </cell>
        </row>
        <row r="25523">
          <cell r="K25523" t="str">
            <v>36710</v>
          </cell>
          <cell r="L25523" t="e">
            <v>#N/A</v>
          </cell>
        </row>
        <row r="25524">
          <cell r="K25524" t="str">
            <v>36701</v>
          </cell>
          <cell r="L25524" t="e">
            <v>#N/A</v>
          </cell>
        </row>
        <row r="25525">
          <cell r="K25525" t="str">
            <v>36701</v>
          </cell>
          <cell r="L25525" t="e">
            <v>#N/A</v>
          </cell>
        </row>
        <row r="25526">
          <cell r="K25526" t="str">
            <v>36614</v>
          </cell>
          <cell r="L25526" t="e">
            <v>#N/A</v>
          </cell>
        </row>
        <row r="25527">
          <cell r="K25527" t="str">
            <v>36614</v>
          </cell>
          <cell r="L25527" t="e">
            <v>#N/A</v>
          </cell>
        </row>
        <row r="25528">
          <cell r="K25528" t="str">
            <v>16347</v>
          </cell>
          <cell r="L25528" t="e">
            <v>#N/A</v>
          </cell>
        </row>
        <row r="25529">
          <cell r="K25529" t="str">
            <v>36608</v>
          </cell>
          <cell r="L25529" t="e">
            <v>#N/A</v>
          </cell>
        </row>
        <row r="25530">
          <cell r="K25530" t="str">
            <v>16551</v>
          </cell>
          <cell r="L25530" t="e">
            <v>#N/A</v>
          </cell>
        </row>
        <row r="25531">
          <cell r="K25531" t="str">
            <v>17302</v>
          </cell>
          <cell r="L25531" t="e">
            <v>#N/A</v>
          </cell>
        </row>
        <row r="25532">
          <cell r="K25532" t="str">
            <v>36305</v>
          </cell>
          <cell r="L25532" t="e">
            <v>#N/A</v>
          </cell>
        </row>
        <row r="25533">
          <cell r="K25533" t="str">
            <v>36308</v>
          </cell>
          <cell r="L25533" t="e">
            <v>#N/A</v>
          </cell>
        </row>
        <row r="25534">
          <cell r="K25534" t="str">
            <v>36608</v>
          </cell>
          <cell r="L25534" t="e">
            <v>#N/A</v>
          </cell>
        </row>
        <row r="25535">
          <cell r="K25535" t="str">
            <v>36304</v>
          </cell>
          <cell r="L25535" t="e">
            <v>#N/A</v>
          </cell>
        </row>
        <row r="25536">
          <cell r="K25536" t="str">
            <v>36304</v>
          </cell>
          <cell r="L25536" t="e">
            <v>#N/A</v>
          </cell>
        </row>
        <row r="25537">
          <cell r="K25537" t="str">
            <v>36304</v>
          </cell>
          <cell r="L25537" t="e">
            <v>#N/A</v>
          </cell>
        </row>
        <row r="25538">
          <cell r="K25538" t="str">
            <v>16505</v>
          </cell>
          <cell r="L25538" t="e">
            <v>#N/A</v>
          </cell>
        </row>
        <row r="25539">
          <cell r="K25539" t="str">
            <v>16505</v>
          </cell>
          <cell r="L25539" t="e">
            <v>#N/A</v>
          </cell>
        </row>
        <row r="25540">
          <cell r="K25540" t="str">
            <v>16505</v>
          </cell>
          <cell r="L25540" t="e">
            <v>#N/A</v>
          </cell>
        </row>
        <row r="25541">
          <cell r="K25541" t="str">
            <v>16265</v>
          </cell>
          <cell r="L25541" t="e">
            <v>#N/A</v>
          </cell>
        </row>
        <row r="25542">
          <cell r="K25542" t="str">
            <v>16500</v>
          </cell>
          <cell r="L25542" t="e">
            <v>#N/A</v>
          </cell>
        </row>
        <row r="25543">
          <cell r="K25543" t="str">
            <v>16501</v>
          </cell>
          <cell r="L25543" t="e">
            <v>#N/A</v>
          </cell>
        </row>
        <row r="25544">
          <cell r="K25544" t="str">
            <v>16501</v>
          </cell>
          <cell r="L25544" t="e">
            <v>#N/A</v>
          </cell>
        </row>
        <row r="25545">
          <cell r="K25545" t="str">
            <v>16501</v>
          </cell>
          <cell r="L25545" t="e">
            <v>#N/A</v>
          </cell>
        </row>
        <row r="25546">
          <cell r="K25546" t="str">
            <v>16501</v>
          </cell>
          <cell r="L25546" t="e">
            <v>#N/A</v>
          </cell>
        </row>
        <row r="25547">
          <cell r="K25547" t="str">
            <v>16513</v>
          </cell>
          <cell r="L25547" t="e">
            <v>#N/A</v>
          </cell>
        </row>
        <row r="25548">
          <cell r="K25548" t="str">
            <v>16514</v>
          </cell>
          <cell r="L25548" t="e">
            <v>#N/A</v>
          </cell>
        </row>
        <row r="25549">
          <cell r="K25549" t="str">
            <v>36306</v>
          </cell>
          <cell r="L25549" t="e">
            <v>#N/A</v>
          </cell>
        </row>
        <row r="25550">
          <cell r="K25550" t="str">
            <v>36616</v>
          </cell>
          <cell r="L25550" t="e">
            <v>#N/A</v>
          </cell>
        </row>
        <row r="25551">
          <cell r="K25551" t="str">
            <v>36616</v>
          </cell>
          <cell r="L25551" t="e">
            <v>#N/A</v>
          </cell>
        </row>
        <row r="25552">
          <cell r="K25552" t="str">
            <v>16510</v>
          </cell>
          <cell r="L25552" t="e">
            <v>#N/A</v>
          </cell>
        </row>
        <row r="25553">
          <cell r="K25553" t="str">
            <v>16510</v>
          </cell>
          <cell r="L25553" t="e">
            <v>#N/A</v>
          </cell>
        </row>
        <row r="25554">
          <cell r="K25554" t="str">
            <v>16512</v>
          </cell>
          <cell r="L25554" t="e">
            <v>#N/A</v>
          </cell>
        </row>
        <row r="25555">
          <cell r="K25555" t="str">
            <v>16518</v>
          </cell>
          <cell r="L25555" t="e">
            <v>#N/A</v>
          </cell>
        </row>
        <row r="25556">
          <cell r="K25556" t="str">
            <v>16518</v>
          </cell>
          <cell r="L25556" t="e">
            <v>#N/A</v>
          </cell>
        </row>
        <row r="25557">
          <cell r="K25557" t="str">
            <v>16518</v>
          </cell>
          <cell r="L25557" t="e">
            <v>#N/A</v>
          </cell>
        </row>
        <row r="25558">
          <cell r="K25558" t="str">
            <v>16518</v>
          </cell>
          <cell r="L25558" t="e">
            <v>#N/A</v>
          </cell>
        </row>
        <row r="25559">
          <cell r="K25559" t="str">
            <v>36502</v>
          </cell>
          <cell r="L25559" t="e">
            <v>#N/A</v>
          </cell>
        </row>
        <row r="25560">
          <cell r="K25560" t="str">
            <v>36704</v>
          </cell>
          <cell r="L25560" t="e">
            <v>#N/A</v>
          </cell>
        </row>
        <row r="25561">
          <cell r="K25561" t="str">
            <v>36705</v>
          </cell>
          <cell r="L25561" t="e">
            <v>#N/A</v>
          </cell>
        </row>
        <row r="25562">
          <cell r="K25562" t="str">
            <v>36704</v>
          </cell>
          <cell r="L25562" t="e">
            <v>#N/A</v>
          </cell>
        </row>
        <row r="25563">
          <cell r="K25563" t="str">
            <v>36509</v>
          </cell>
          <cell r="L25563" t="e">
            <v>#N/A</v>
          </cell>
        </row>
        <row r="25564">
          <cell r="K25564" t="str">
            <v>36515</v>
          </cell>
          <cell r="L25564" t="e">
            <v>#N/A</v>
          </cell>
        </row>
        <row r="25565">
          <cell r="K25565" t="str">
            <v>36613</v>
          </cell>
          <cell r="L25565" t="e">
            <v>#N/A</v>
          </cell>
        </row>
        <row r="25566">
          <cell r="K25566" t="str">
            <v>16111</v>
          </cell>
          <cell r="L25566" t="e">
            <v>#N/A</v>
          </cell>
        </row>
        <row r="25567">
          <cell r="K25567" t="str">
            <v>16108</v>
          </cell>
          <cell r="L25567" t="e">
            <v>#N/A</v>
          </cell>
        </row>
        <row r="25568">
          <cell r="K25568" t="str">
            <v>16100</v>
          </cell>
          <cell r="L25568" t="e">
            <v>#N/A</v>
          </cell>
        </row>
        <row r="25569">
          <cell r="K25569" t="str">
            <v>17304</v>
          </cell>
          <cell r="L25569" t="e">
            <v>#N/A</v>
          </cell>
        </row>
        <row r="25570">
          <cell r="K25570" t="str">
            <v>17304</v>
          </cell>
          <cell r="L25570" t="e">
            <v>#N/A</v>
          </cell>
        </row>
        <row r="25571">
          <cell r="K25571" t="str">
            <v>17304</v>
          </cell>
          <cell r="L25571" t="e">
            <v>#N/A</v>
          </cell>
        </row>
        <row r="25572">
          <cell r="K25572" t="str">
            <v>16101</v>
          </cell>
          <cell r="L25572" t="e">
            <v>#N/A</v>
          </cell>
        </row>
        <row r="25573">
          <cell r="K25573" t="str">
            <v>16101</v>
          </cell>
          <cell r="L25573" t="e">
            <v>#N/A</v>
          </cell>
        </row>
        <row r="25574">
          <cell r="K25574" t="str">
            <v>16101</v>
          </cell>
          <cell r="L25574" t="e">
            <v>#N/A</v>
          </cell>
        </row>
        <row r="25575">
          <cell r="K25575" t="str">
            <v>16109</v>
          </cell>
          <cell r="L25575" t="e">
            <v>#N/A</v>
          </cell>
        </row>
        <row r="25576">
          <cell r="K25576" t="str">
            <v>16201</v>
          </cell>
          <cell r="L25576" t="e">
            <v>#N/A</v>
          </cell>
        </row>
        <row r="25577">
          <cell r="K25577" t="str">
            <v>16201</v>
          </cell>
          <cell r="L25577" t="e">
            <v>#N/A</v>
          </cell>
        </row>
        <row r="25578">
          <cell r="K25578" t="str">
            <v>17305</v>
          </cell>
          <cell r="L25578" t="e">
            <v>#N/A</v>
          </cell>
        </row>
        <row r="25579">
          <cell r="K25579" t="str">
            <v>17301</v>
          </cell>
          <cell r="L25579" t="e">
            <v>#N/A</v>
          </cell>
        </row>
        <row r="25580">
          <cell r="K25580" t="str">
            <v>17301</v>
          </cell>
          <cell r="L25580" t="e">
            <v>#N/A</v>
          </cell>
        </row>
        <row r="25581">
          <cell r="K25581" t="str">
            <v>16262</v>
          </cell>
          <cell r="L25581" t="e">
            <v>#N/A</v>
          </cell>
        </row>
        <row r="25582">
          <cell r="K25582" t="str">
            <v>16263</v>
          </cell>
          <cell r="L25582" t="e">
            <v>#N/A</v>
          </cell>
        </row>
        <row r="25583">
          <cell r="K25583" t="str">
            <v>16263</v>
          </cell>
          <cell r="L25583" t="e">
            <v>#N/A</v>
          </cell>
        </row>
        <row r="25584">
          <cell r="K25584" t="str">
            <v>16265</v>
          </cell>
          <cell r="L25584" t="e">
            <v>#N/A</v>
          </cell>
        </row>
        <row r="25585">
          <cell r="K25585" t="str">
            <v>15211</v>
          </cell>
          <cell r="L25585" t="e">
            <v>#N/A</v>
          </cell>
        </row>
        <row r="25586">
          <cell r="K25586" t="str">
            <v>16261</v>
          </cell>
          <cell r="L25586" t="e">
            <v>#N/A</v>
          </cell>
        </row>
        <row r="25587">
          <cell r="K25587" t="str">
            <v>16261</v>
          </cell>
          <cell r="L25587" t="e">
            <v>#N/A</v>
          </cell>
        </row>
        <row r="25588">
          <cell r="K25588" t="str">
            <v>16302</v>
          </cell>
          <cell r="L25588" t="e">
            <v>#N/A</v>
          </cell>
        </row>
        <row r="25589">
          <cell r="K25589" t="str">
            <v>16302</v>
          </cell>
          <cell r="L25589" t="e">
            <v>#N/A</v>
          </cell>
        </row>
        <row r="25590">
          <cell r="K25590" t="str">
            <v>36108</v>
          </cell>
          <cell r="L25590" t="e">
            <v>#N/A</v>
          </cell>
        </row>
        <row r="25591">
          <cell r="K25591" t="str">
            <v>36109</v>
          </cell>
          <cell r="L25591" t="e">
            <v>#N/A</v>
          </cell>
        </row>
        <row r="25592">
          <cell r="K25592" t="str">
            <v>16509</v>
          </cell>
          <cell r="L25592" t="e">
            <v>#N/A</v>
          </cell>
        </row>
        <row r="25593">
          <cell r="K25593" t="str">
            <v>36907</v>
          </cell>
          <cell r="L25593" t="e">
            <v>#N/A</v>
          </cell>
        </row>
        <row r="25594">
          <cell r="K25594" t="str">
            <v>36908</v>
          </cell>
          <cell r="L25594" t="str">
            <v>APLICACION DE SELLANTES DE FOTOCURADO</v>
          </cell>
        </row>
        <row r="25595">
          <cell r="K25595" t="str">
            <v>36905</v>
          </cell>
          <cell r="L25595" t="e">
            <v>#N/A</v>
          </cell>
        </row>
        <row r="25596">
          <cell r="K25596" t="str">
            <v>36904</v>
          </cell>
          <cell r="L25596" t="e">
            <v>#N/A</v>
          </cell>
        </row>
        <row r="25597">
          <cell r="K25597" t="str">
            <v>36806</v>
          </cell>
          <cell r="L25597" t="e">
            <v>#N/A</v>
          </cell>
        </row>
        <row r="25598">
          <cell r="K25598" t="str">
            <v>36904</v>
          </cell>
          <cell r="L25598" t="str">
            <v>TOPICACION DE FLUOR EN BARNIZ</v>
          </cell>
        </row>
        <row r="25599">
          <cell r="K25599" t="str">
            <v>36303</v>
          </cell>
          <cell r="L25599" t="str">
            <v>DETARTRAJE SUPRAGINGIVAL</v>
          </cell>
        </row>
        <row r="25600">
          <cell r="K25600" t="str">
            <v>36902</v>
          </cell>
          <cell r="L25600" t="str">
            <v>CONTROL DE PLACA DENTAL</v>
          </cell>
        </row>
        <row r="25601">
          <cell r="K25601" t="str">
            <v>36204</v>
          </cell>
          <cell r="L25601" t="str">
            <v>OBTURACION DENTAL CON RESINA DE FOTOCURADO</v>
          </cell>
        </row>
        <row r="25602">
          <cell r="K25602" t="str">
            <v>36206</v>
          </cell>
          <cell r="L25602" t="e">
            <v>#N/A</v>
          </cell>
        </row>
        <row r="25603">
          <cell r="K25603" t="str">
            <v>36202</v>
          </cell>
          <cell r="L25603" t="str">
            <v>OBTURACION DENTAL CON AMALGAMA</v>
          </cell>
        </row>
        <row r="25604">
          <cell r="L25604" t="e">
            <v>#N/A</v>
          </cell>
        </row>
        <row r="25605">
          <cell r="L25605" t="e">
            <v>#N/A</v>
          </cell>
        </row>
        <row r="25606">
          <cell r="L25606" t="e">
            <v>#N/A</v>
          </cell>
        </row>
        <row r="25607">
          <cell r="L25607" t="e">
            <v>#N/A</v>
          </cell>
        </row>
        <row r="25608">
          <cell r="L25608" t="e">
            <v>#N/A</v>
          </cell>
        </row>
        <row r="25609">
          <cell r="L25609" t="e">
            <v>#N/A</v>
          </cell>
        </row>
        <row r="25610">
          <cell r="L25610" t="e">
            <v>#N/A</v>
          </cell>
        </row>
        <row r="25611">
          <cell r="L25611" t="e">
            <v>#N/A</v>
          </cell>
        </row>
        <row r="25612">
          <cell r="L25612" t="e">
            <v>#N/A</v>
          </cell>
        </row>
        <row r="25613">
          <cell r="L25613" t="e">
            <v>#N/A</v>
          </cell>
        </row>
        <row r="25614">
          <cell r="L25614" t="e">
            <v>#N/A</v>
          </cell>
        </row>
        <row r="25615">
          <cell r="L25615" t="e">
            <v>#N/A</v>
          </cell>
        </row>
        <row r="25616">
          <cell r="L25616" t="e">
            <v>#N/A</v>
          </cell>
        </row>
        <row r="25617">
          <cell r="L25617" t="e">
            <v>#N/A</v>
          </cell>
        </row>
        <row r="25618">
          <cell r="L25618" t="e">
            <v>#N/A</v>
          </cell>
        </row>
        <row r="25619">
          <cell r="L25619" t="e">
            <v>#N/A</v>
          </cell>
        </row>
        <row r="25620">
          <cell r="L25620" t="e">
            <v>#N/A</v>
          </cell>
        </row>
        <row r="25621">
          <cell r="L25621" t="e">
            <v>#N/A</v>
          </cell>
        </row>
        <row r="25622">
          <cell r="L25622" t="e">
            <v>#N/A</v>
          </cell>
        </row>
        <row r="25623">
          <cell r="L25623" t="e">
            <v>#N/A</v>
          </cell>
        </row>
        <row r="25624">
          <cell r="L25624" t="e">
            <v>#N/A</v>
          </cell>
        </row>
        <row r="25625">
          <cell r="L25625" t="e">
            <v>#N/A</v>
          </cell>
        </row>
        <row r="25626">
          <cell r="L25626" t="e">
            <v>#N/A</v>
          </cell>
        </row>
        <row r="25627">
          <cell r="L25627" t="e">
            <v>#N/A</v>
          </cell>
        </row>
        <row r="25628">
          <cell r="L25628" t="e">
            <v>#N/A</v>
          </cell>
        </row>
        <row r="25629">
          <cell r="L25629" t="e">
            <v>#N/A</v>
          </cell>
        </row>
        <row r="25630">
          <cell r="L25630" t="e">
            <v>#N/A</v>
          </cell>
        </row>
        <row r="25631">
          <cell r="L25631" t="e">
            <v>#N/A</v>
          </cell>
        </row>
        <row r="25632">
          <cell r="L25632" t="e">
            <v>#N/A</v>
          </cell>
        </row>
        <row r="25633">
          <cell r="L25633" t="e">
            <v>#N/A</v>
          </cell>
        </row>
        <row r="25634">
          <cell r="L25634" t="e">
            <v>#N/A</v>
          </cell>
        </row>
        <row r="25635">
          <cell r="L25635" t="e">
            <v>#N/A</v>
          </cell>
        </row>
        <row r="25636">
          <cell r="L25636" t="e">
            <v>#N/A</v>
          </cell>
        </row>
        <row r="25637">
          <cell r="L25637" t="e">
            <v>#N/A</v>
          </cell>
        </row>
        <row r="25638">
          <cell r="K25638" t="str">
            <v>37405</v>
          </cell>
          <cell r="L25638" t="e">
            <v>#N/A</v>
          </cell>
        </row>
        <row r="25639">
          <cell r="K25639" t="str">
            <v>37406</v>
          </cell>
          <cell r="L25639" t="e">
            <v>#N/A</v>
          </cell>
        </row>
        <row r="25640">
          <cell r="K25640" t="str">
            <v>37406</v>
          </cell>
          <cell r="L25640" t="e">
            <v>#N/A</v>
          </cell>
        </row>
        <row r="25641">
          <cell r="K25641" t="str">
            <v>37407</v>
          </cell>
          <cell r="L25641" t="e">
            <v>#N/A</v>
          </cell>
        </row>
        <row r="25642">
          <cell r="K25642" t="str">
            <v>37407</v>
          </cell>
          <cell r="L25642" t="e">
            <v>#N/A</v>
          </cell>
        </row>
        <row r="25643">
          <cell r="K25643" t="str">
            <v>37406</v>
          </cell>
          <cell r="L25643" t="e">
            <v>#N/A</v>
          </cell>
        </row>
        <row r="25644">
          <cell r="K25644" t="str">
            <v>37406</v>
          </cell>
          <cell r="L25644" t="e">
            <v>#N/A</v>
          </cell>
        </row>
        <row r="25645">
          <cell r="K25645" t="str">
            <v>37407</v>
          </cell>
          <cell r="L25645" t="e">
            <v>#N/A</v>
          </cell>
        </row>
        <row r="25646">
          <cell r="K25646" t="str">
            <v>37407</v>
          </cell>
          <cell r="L25646" t="e">
            <v>#N/A</v>
          </cell>
        </row>
        <row r="25647">
          <cell r="K25647" t="str">
            <v>37405</v>
          </cell>
          <cell r="L25647" t="e">
            <v>#N/A</v>
          </cell>
        </row>
        <row r="25648">
          <cell r="K25648" t="str">
            <v>37405</v>
          </cell>
          <cell r="L25648" t="e">
            <v>#N/A</v>
          </cell>
        </row>
        <row r="25649">
          <cell r="K25649" t="str">
            <v>37406</v>
          </cell>
          <cell r="L25649" t="e">
            <v>#N/A</v>
          </cell>
        </row>
        <row r="25650">
          <cell r="K25650" t="str">
            <v>37406</v>
          </cell>
          <cell r="L25650" t="e">
            <v>#N/A</v>
          </cell>
        </row>
        <row r="25651">
          <cell r="K25651" t="str">
            <v>37407</v>
          </cell>
          <cell r="L25651" t="e">
            <v>#N/A</v>
          </cell>
        </row>
        <row r="25652">
          <cell r="K25652" t="str">
            <v>37407</v>
          </cell>
          <cell r="L25652" t="e">
            <v>#N/A</v>
          </cell>
        </row>
        <row r="25653">
          <cell r="K25653" t="str">
            <v>5302</v>
          </cell>
          <cell r="L25653" t="e">
            <v>#N/A</v>
          </cell>
        </row>
        <row r="25654">
          <cell r="K25654" t="str">
            <v>21421</v>
          </cell>
          <cell r="L25654" t="e">
            <v>#N/A</v>
          </cell>
        </row>
        <row r="25655">
          <cell r="K25655" t="str">
            <v>5321</v>
          </cell>
          <cell r="L25655" t="e">
            <v>#N/A</v>
          </cell>
        </row>
        <row r="25656">
          <cell r="K25656" t="str">
            <v>21445</v>
          </cell>
          <cell r="L25656" t="e">
            <v>#N/A</v>
          </cell>
        </row>
        <row r="25657">
          <cell r="K25657" t="str">
            <v>21445</v>
          </cell>
          <cell r="L25657" t="e">
            <v>#N/A</v>
          </cell>
        </row>
        <row r="25658">
          <cell r="K25658" t="str">
            <v>21422</v>
          </cell>
          <cell r="L25658" t="e">
            <v>#N/A</v>
          </cell>
        </row>
        <row r="25659">
          <cell r="K25659" t="str">
            <v>21421</v>
          </cell>
          <cell r="L25659" t="e">
            <v>#N/A</v>
          </cell>
        </row>
        <row r="25660">
          <cell r="K25660" t="str">
            <v>21421</v>
          </cell>
          <cell r="L25660" t="e">
            <v>#N/A</v>
          </cell>
        </row>
        <row r="25661">
          <cell r="K25661" t="str">
            <v>21421</v>
          </cell>
          <cell r="L25661" t="e">
            <v>#N/A</v>
          </cell>
        </row>
        <row r="25662">
          <cell r="K25662" t="str">
            <v>21421</v>
          </cell>
          <cell r="L25662" t="e">
            <v>#N/A</v>
          </cell>
        </row>
        <row r="25663">
          <cell r="L25663" t="e">
            <v>#N/A</v>
          </cell>
        </row>
        <row r="25664">
          <cell r="K25664" t="str">
            <v>37405</v>
          </cell>
          <cell r="L25664" t="e">
            <v>#N/A</v>
          </cell>
        </row>
        <row r="25665">
          <cell r="K25665" t="str">
            <v>37406</v>
          </cell>
          <cell r="L25665" t="e">
            <v>#N/A</v>
          </cell>
        </row>
        <row r="25666">
          <cell r="K25666" t="str">
            <v>37406</v>
          </cell>
          <cell r="L25666" t="e">
            <v>#N/A</v>
          </cell>
        </row>
        <row r="25667">
          <cell r="K25667" t="str">
            <v>37407</v>
          </cell>
          <cell r="L25667" t="e">
            <v>#N/A</v>
          </cell>
        </row>
        <row r="25668">
          <cell r="K25668" t="str">
            <v>37407</v>
          </cell>
          <cell r="L25668" t="e">
            <v>#N/A</v>
          </cell>
        </row>
        <row r="25669">
          <cell r="K25669" t="str">
            <v>37406</v>
          </cell>
          <cell r="L25669" t="e">
            <v>#N/A</v>
          </cell>
        </row>
        <row r="25670">
          <cell r="K25670" t="str">
            <v>37406</v>
          </cell>
          <cell r="L25670" t="e">
            <v>#N/A</v>
          </cell>
        </row>
        <row r="25671">
          <cell r="K25671" t="str">
            <v>37407</v>
          </cell>
          <cell r="L25671" t="e">
            <v>#N/A</v>
          </cell>
        </row>
        <row r="25672">
          <cell r="K25672" t="str">
            <v>37407</v>
          </cell>
          <cell r="L25672" t="e">
            <v>#N/A</v>
          </cell>
        </row>
        <row r="25673">
          <cell r="K25673" t="str">
            <v>37405</v>
          </cell>
          <cell r="L25673" t="e">
            <v>#N/A</v>
          </cell>
        </row>
        <row r="25674">
          <cell r="L25674" t="e">
            <v>#N/A</v>
          </cell>
        </row>
        <row r="25675">
          <cell r="L25675" t="e">
            <v>#N/A</v>
          </cell>
        </row>
        <row r="25676">
          <cell r="K25676" t="str">
            <v>13641</v>
          </cell>
          <cell r="L25676" t="e">
            <v>#N/A</v>
          </cell>
        </row>
        <row r="25677">
          <cell r="K25677" t="str">
            <v>36706</v>
          </cell>
          <cell r="L25677" t="e">
            <v>#N/A</v>
          </cell>
        </row>
        <row r="25678">
          <cell r="K25678" t="str">
            <v>36614</v>
          </cell>
          <cell r="L25678" t="e">
            <v>#N/A</v>
          </cell>
        </row>
        <row r="25679">
          <cell r="K25679" t="str">
            <v>36401</v>
          </cell>
          <cell r="L25679" t="str">
            <v>TERAPIA DE CONDUCTO RADICULAR EN DIENTE UNIRRADICULAR</v>
          </cell>
        </row>
        <row r="25680">
          <cell r="K25680" t="str">
            <v>16551</v>
          </cell>
          <cell r="L25680" t="e">
            <v>#N/A</v>
          </cell>
        </row>
        <row r="25681">
          <cell r="K25681" t="str">
            <v>36607</v>
          </cell>
          <cell r="L25681" t="e">
            <v>#N/A</v>
          </cell>
        </row>
        <row r="25682">
          <cell r="K25682" t="str">
            <v>36704</v>
          </cell>
          <cell r="L25682" t="e">
            <v>#N/A</v>
          </cell>
        </row>
        <row r="25683">
          <cell r="K25683" t="str">
            <v>36705</v>
          </cell>
          <cell r="L25683" t="e">
            <v>#N/A</v>
          </cell>
        </row>
        <row r="25684">
          <cell r="K25684" t="str">
            <v>36301</v>
          </cell>
          <cell r="L25684" t="e">
            <v>#N/A</v>
          </cell>
        </row>
        <row r="25685">
          <cell r="K25685" t="str">
            <v>36515</v>
          </cell>
          <cell r="L25685" t="e">
            <v>#N/A</v>
          </cell>
        </row>
        <row r="25686">
          <cell r="K25686" t="str">
            <v>3642</v>
          </cell>
          <cell r="L25686" t="e">
            <v>#N/A</v>
          </cell>
        </row>
        <row r="25687">
          <cell r="K25687" t="str">
            <v>18105</v>
          </cell>
          <cell r="L25687" t="e">
            <v>#N/A</v>
          </cell>
        </row>
        <row r="25688">
          <cell r="K25688" t="str">
            <v>18514</v>
          </cell>
          <cell r="L25688" t="e">
            <v>#N/A</v>
          </cell>
        </row>
        <row r="25689">
          <cell r="L25689" t="e">
            <v>#N/A</v>
          </cell>
        </row>
        <row r="25690">
          <cell r="K25690" t="str">
            <v>9141</v>
          </cell>
          <cell r="L25690" t="e">
            <v>#N/A</v>
          </cell>
        </row>
        <row r="25691">
          <cell r="K25691" t="str">
            <v>9143</v>
          </cell>
          <cell r="L25691" t="e">
            <v>#N/A</v>
          </cell>
        </row>
        <row r="25692">
          <cell r="K25692" t="str">
            <v>19612</v>
          </cell>
          <cell r="L25692" t="e">
            <v>#N/A</v>
          </cell>
        </row>
        <row r="25693">
          <cell r="K25693" t="str">
            <v>23102</v>
          </cell>
          <cell r="L25693" t="e">
            <v>#N/A</v>
          </cell>
        </row>
        <row r="25694">
          <cell r="K25694" t="str">
            <v>1151</v>
          </cell>
          <cell r="L25694" t="e">
            <v>#N/A</v>
          </cell>
        </row>
        <row r="25695">
          <cell r="K25695" t="str">
            <v>39143</v>
          </cell>
          <cell r="L25695" t="e">
            <v>#N/A</v>
          </cell>
        </row>
        <row r="25696">
          <cell r="K25696" t="str">
            <v>39360</v>
          </cell>
          <cell r="L25696" t="e">
            <v>#N/A</v>
          </cell>
        </row>
        <row r="25697">
          <cell r="K25697" t="str">
            <v>29106</v>
          </cell>
          <cell r="L25697" t="e">
            <v>#N/A</v>
          </cell>
        </row>
        <row r="25698">
          <cell r="K25698" t="str">
            <v>26111</v>
          </cell>
          <cell r="L25698" t="e">
            <v>#N/A</v>
          </cell>
        </row>
        <row r="25699">
          <cell r="K25699" t="str">
            <v>2731</v>
          </cell>
          <cell r="L25699" t="e">
            <v>#N/A</v>
          </cell>
        </row>
        <row r="25700">
          <cell r="K25700" t="str">
            <v>2731</v>
          </cell>
          <cell r="L25700" t="e">
            <v>#N/A</v>
          </cell>
        </row>
        <row r="25701">
          <cell r="K25701" t="str">
            <v>7102</v>
          </cell>
          <cell r="L25701" t="e">
            <v>#N/A</v>
          </cell>
        </row>
        <row r="25702">
          <cell r="K25702" t="str">
            <v>9163</v>
          </cell>
          <cell r="L25702" t="e">
            <v>#N/A</v>
          </cell>
        </row>
        <row r="25703">
          <cell r="K25703" t="str">
            <v>9601</v>
          </cell>
          <cell r="L25703" t="e">
            <v>#N/A</v>
          </cell>
        </row>
        <row r="25704">
          <cell r="K25704" t="str">
            <v>9632</v>
          </cell>
          <cell r="L25704" t="e">
            <v>#N/A</v>
          </cell>
        </row>
        <row r="25705">
          <cell r="K25705" t="str">
            <v>9651</v>
          </cell>
          <cell r="L25705" t="e">
            <v>#N/A</v>
          </cell>
        </row>
        <row r="25706">
          <cell r="K25706" t="str">
            <v>9604</v>
          </cell>
          <cell r="L25706" t="e">
            <v>#N/A</v>
          </cell>
        </row>
        <row r="25707">
          <cell r="K25707" t="str">
            <v>9705</v>
          </cell>
          <cell r="L25707" t="e">
            <v>#N/A</v>
          </cell>
        </row>
        <row r="25708">
          <cell r="K25708" t="str">
            <v>9827</v>
          </cell>
          <cell r="L25708" t="e">
            <v>#N/A</v>
          </cell>
        </row>
        <row r="25709">
          <cell r="K25709" t="str">
            <v>36100</v>
          </cell>
          <cell r="L25709" t="e">
            <v>#N/A</v>
          </cell>
        </row>
        <row r="25710">
          <cell r="K25710" t="str">
            <v>36100</v>
          </cell>
          <cell r="L25710" t="e">
            <v>#N/A</v>
          </cell>
        </row>
        <row r="25711">
          <cell r="K25711" t="str">
            <v>36100</v>
          </cell>
          <cell r="L25711" t="e">
            <v>#N/A</v>
          </cell>
        </row>
        <row r="25712">
          <cell r="K25712" t="str">
            <v>36100</v>
          </cell>
          <cell r="L25712" t="e">
            <v>#N/A</v>
          </cell>
        </row>
        <row r="25713">
          <cell r="K25713" t="str">
            <v>26111</v>
          </cell>
          <cell r="L25713" t="e">
            <v>#N/A</v>
          </cell>
        </row>
        <row r="25714">
          <cell r="K25714" t="str">
            <v>26111</v>
          </cell>
          <cell r="L25714" t="e">
            <v>#N/A</v>
          </cell>
        </row>
        <row r="25715">
          <cell r="K25715" t="str">
            <v>26111</v>
          </cell>
          <cell r="L25715" t="e">
            <v>#N/A</v>
          </cell>
        </row>
        <row r="25716">
          <cell r="K25716" t="str">
            <v>26111</v>
          </cell>
          <cell r="L25716" t="e">
            <v>#N/A</v>
          </cell>
        </row>
        <row r="25717">
          <cell r="K25717" t="str">
            <v>1348</v>
          </cell>
          <cell r="L25717" t="e">
            <v>#N/A</v>
          </cell>
        </row>
        <row r="25718">
          <cell r="K25718" t="str">
            <v>29111</v>
          </cell>
          <cell r="L25718" t="e">
            <v>#N/A</v>
          </cell>
        </row>
        <row r="25719">
          <cell r="K25719" t="str">
            <v>29111</v>
          </cell>
          <cell r="L25719" t="e">
            <v>#N/A</v>
          </cell>
        </row>
        <row r="25720">
          <cell r="K25720" t="str">
            <v>29111</v>
          </cell>
          <cell r="L25720" t="e">
            <v>#N/A</v>
          </cell>
        </row>
        <row r="25721">
          <cell r="K25721" t="str">
            <v>29111</v>
          </cell>
          <cell r="L25721" t="e">
            <v>#N/A</v>
          </cell>
        </row>
        <row r="25722">
          <cell r="K25722" t="str">
            <v>29111</v>
          </cell>
          <cell r="L25722" t="e">
            <v>#N/A</v>
          </cell>
        </row>
        <row r="25723">
          <cell r="K25723" t="str">
            <v>29111</v>
          </cell>
          <cell r="L25723" t="e">
            <v>#N/A</v>
          </cell>
        </row>
        <row r="25724">
          <cell r="K25724" t="str">
            <v>29111</v>
          </cell>
          <cell r="L25724" t="e">
            <v>#N/A</v>
          </cell>
        </row>
        <row r="25725">
          <cell r="K25725" t="str">
            <v>29111</v>
          </cell>
          <cell r="L25725" t="e">
            <v>#N/A</v>
          </cell>
        </row>
        <row r="25726">
          <cell r="K25726" t="str">
            <v>1408</v>
          </cell>
          <cell r="L25726" t="e">
            <v>#N/A</v>
          </cell>
        </row>
        <row r="25727">
          <cell r="K25727" t="str">
            <v>1408</v>
          </cell>
          <cell r="L25727" t="e">
            <v>#N/A</v>
          </cell>
        </row>
        <row r="25728">
          <cell r="K25728" t="str">
            <v>1408</v>
          </cell>
          <cell r="L25728" t="e">
            <v>#N/A</v>
          </cell>
        </row>
        <row r="25729">
          <cell r="K25729" t="str">
            <v>13651</v>
          </cell>
          <cell r="L25729" t="e">
            <v>#N/A</v>
          </cell>
        </row>
        <row r="25730">
          <cell r="L25730" t="e">
            <v>#N/A</v>
          </cell>
        </row>
        <row r="25731">
          <cell r="L25731" t="e">
            <v>#N/A</v>
          </cell>
        </row>
        <row r="25732">
          <cell r="L25732" t="e">
            <v>#N/A</v>
          </cell>
        </row>
        <row r="25733">
          <cell r="L25733" t="e">
            <v>#N/A</v>
          </cell>
        </row>
        <row r="25734">
          <cell r="L25734" t="e">
            <v>#N/A</v>
          </cell>
        </row>
        <row r="25735">
          <cell r="K25735" t="str">
            <v>39144</v>
          </cell>
          <cell r="L25735" t="e">
            <v>#N/A</v>
          </cell>
        </row>
        <row r="25736">
          <cell r="K25736" t="str">
            <v>39144</v>
          </cell>
          <cell r="L25736" t="e">
            <v>#N/A</v>
          </cell>
        </row>
        <row r="25737">
          <cell r="L25737" t="e">
            <v>#N/A</v>
          </cell>
        </row>
        <row r="25738">
          <cell r="L25738" t="e">
            <v>#N/A</v>
          </cell>
        </row>
        <row r="25739">
          <cell r="L25739" t="e">
            <v>#N/A</v>
          </cell>
        </row>
        <row r="25740">
          <cell r="L25740" t="e">
            <v>#N/A</v>
          </cell>
        </row>
        <row r="25741">
          <cell r="L25741" t="e">
            <v>#N/A</v>
          </cell>
        </row>
        <row r="25742">
          <cell r="L25742" t="e">
            <v>#N/A</v>
          </cell>
        </row>
        <row r="25743">
          <cell r="K25743" t="str">
            <v>4101</v>
          </cell>
          <cell r="L25743" t="e">
            <v>#N/A</v>
          </cell>
        </row>
        <row r="25744">
          <cell r="K25744" t="str">
            <v>24122</v>
          </cell>
          <cell r="L25744" t="e">
            <v>#N/A</v>
          </cell>
        </row>
        <row r="25745">
          <cell r="K25745" t="str">
            <v>6102</v>
          </cell>
          <cell r="L25745" t="e">
            <v>#N/A</v>
          </cell>
        </row>
        <row r="25746">
          <cell r="K25746" t="str">
            <v>21501</v>
          </cell>
          <cell r="L25746" t="e">
            <v>#N/A</v>
          </cell>
        </row>
        <row r="25747">
          <cell r="K25747" t="str">
            <v>5120</v>
          </cell>
          <cell r="L25747" t="e">
            <v>#N/A</v>
          </cell>
        </row>
        <row r="25748">
          <cell r="K25748" t="str">
            <v>5130</v>
          </cell>
          <cell r="L25748" t="e">
            <v>#N/A</v>
          </cell>
        </row>
        <row r="25749">
          <cell r="K25749" t="str">
            <v>25132</v>
          </cell>
          <cell r="L25749" t="e">
            <v>#N/A</v>
          </cell>
        </row>
        <row r="25750">
          <cell r="K25750" t="str">
            <v>9185</v>
          </cell>
          <cell r="L25750" t="e">
            <v>#N/A</v>
          </cell>
        </row>
        <row r="25751">
          <cell r="K25751" t="str">
            <v>37506</v>
          </cell>
          <cell r="L25751" t="e">
            <v>#N/A</v>
          </cell>
        </row>
        <row r="25752">
          <cell r="K25752" t="str">
            <v>25128</v>
          </cell>
          <cell r="L25752" t="e">
            <v>#N/A</v>
          </cell>
        </row>
        <row r="25753">
          <cell r="K25753" t="str">
            <v>25128</v>
          </cell>
          <cell r="L25753" t="e">
            <v>#N/A</v>
          </cell>
        </row>
        <row r="25754">
          <cell r="K25754" t="str">
            <v>25128</v>
          </cell>
          <cell r="L25754" t="e">
            <v>#N/A</v>
          </cell>
        </row>
        <row r="25755">
          <cell r="K25755" t="str">
            <v>25128</v>
          </cell>
          <cell r="L25755" t="e">
            <v>#N/A</v>
          </cell>
        </row>
        <row r="25756">
          <cell r="K25756" t="str">
            <v>5103</v>
          </cell>
          <cell r="L25756" t="e">
            <v>#N/A</v>
          </cell>
        </row>
        <row r="25757">
          <cell r="K25757" t="str">
            <v>25128</v>
          </cell>
          <cell r="L25757" t="e">
            <v>#N/A</v>
          </cell>
        </row>
        <row r="25758">
          <cell r="K25758" t="str">
            <v>25128</v>
          </cell>
          <cell r="L25758" t="e">
            <v>#N/A</v>
          </cell>
        </row>
        <row r="25759">
          <cell r="K25759" t="str">
            <v>17702</v>
          </cell>
          <cell r="L25759" t="e">
            <v>#N/A</v>
          </cell>
        </row>
        <row r="25760">
          <cell r="K25760" t="str">
            <v>17703</v>
          </cell>
          <cell r="L25760" t="e">
            <v>#N/A</v>
          </cell>
        </row>
        <row r="25761">
          <cell r="K25761" t="str">
            <v>9185</v>
          </cell>
          <cell r="L25761" t="e">
            <v>#N/A</v>
          </cell>
        </row>
        <row r="25762">
          <cell r="K25762" t="str">
            <v>21507</v>
          </cell>
          <cell r="L25762" t="e">
            <v>#N/A</v>
          </cell>
        </row>
        <row r="25763">
          <cell r="K25763" t="str">
            <v>9104</v>
          </cell>
          <cell r="L25763" t="e">
            <v>#N/A</v>
          </cell>
        </row>
        <row r="25764">
          <cell r="K25764" t="str">
            <v>21511</v>
          </cell>
          <cell r="L25764" t="e">
            <v>#N/A</v>
          </cell>
        </row>
        <row r="25765">
          <cell r="K25765" t="str">
            <v>21511</v>
          </cell>
          <cell r="L25765" t="e">
            <v>#N/A</v>
          </cell>
        </row>
        <row r="25766">
          <cell r="K25766" t="str">
            <v>17623</v>
          </cell>
          <cell r="L25766" t="e">
            <v>#N/A</v>
          </cell>
        </row>
        <row r="25767">
          <cell r="K25767" t="str">
            <v>10101</v>
          </cell>
          <cell r="L25767" t="e">
            <v>#N/A</v>
          </cell>
        </row>
        <row r="25768">
          <cell r="K25768" t="str">
            <v>21517</v>
          </cell>
          <cell r="L25768" t="e">
            <v>#N/A</v>
          </cell>
        </row>
        <row r="25769">
          <cell r="K25769" t="str">
            <v>21518</v>
          </cell>
          <cell r="L25769" t="e">
            <v>#N/A</v>
          </cell>
        </row>
        <row r="25770">
          <cell r="L25770" t="e">
            <v>#N/A</v>
          </cell>
        </row>
        <row r="25771">
          <cell r="L25771" t="e">
            <v>#N/A</v>
          </cell>
        </row>
        <row r="25772">
          <cell r="L25772" t="e">
            <v>#N/A</v>
          </cell>
        </row>
        <row r="25773">
          <cell r="L25773" t="e">
            <v>#N/A</v>
          </cell>
        </row>
        <row r="25774">
          <cell r="K25774" t="str">
            <v>1344</v>
          </cell>
          <cell r="L25774" t="e">
            <v>#N/A</v>
          </cell>
        </row>
        <row r="25775">
          <cell r="K25775" t="str">
            <v>1344</v>
          </cell>
          <cell r="L25775" t="e">
            <v>#N/A</v>
          </cell>
        </row>
        <row r="25776">
          <cell r="K25776" t="str">
            <v>1348</v>
          </cell>
          <cell r="L25776" t="e">
            <v>#N/A</v>
          </cell>
        </row>
        <row r="25777">
          <cell r="K25777" t="str">
            <v>25140</v>
          </cell>
          <cell r="L25777" t="e">
            <v>#N/A</v>
          </cell>
        </row>
        <row r="25778">
          <cell r="K25778" t="str">
            <v>1408</v>
          </cell>
          <cell r="L25778" t="e">
            <v>#N/A</v>
          </cell>
        </row>
        <row r="25779">
          <cell r="K25779" t="str">
            <v>39143</v>
          </cell>
          <cell r="L25779" t="e">
            <v>#N/A</v>
          </cell>
        </row>
        <row r="25780">
          <cell r="K25780" t="str">
            <v>39143</v>
          </cell>
          <cell r="L25780" t="e">
            <v>#N/A</v>
          </cell>
        </row>
        <row r="25781">
          <cell r="L25781" t="e">
            <v>#N/A</v>
          </cell>
        </row>
        <row r="25782">
          <cell r="L25782" t="e">
            <v>#N/A</v>
          </cell>
        </row>
        <row r="25783">
          <cell r="L25783" t="e">
            <v>#N/A</v>
          </cell>
        </row>
        <row r="25784">
          <cell r="L25784" t="e">
            <v>#N/A</v>
          </cell>
        </row>
        <row r="25785">
          <cell r="L25785" t="e">
            <v>#N/A</v>
          </cell>
        </row>
        <row r="25786">
          <cell r="L25786" t="e">
            <v>#N/A</v>
          </cell>
        </row>
        <row r="25787">
          <cell r="L25787" t="e">
            <v>#N/A</v>
          </cell>
        </row>
        <row r="25788">
          <cell r="L25788" t="e">
            <v>#N/A</v>
          </cell>
        </row>
        <row r="25789">
          <cell r="L25789" t="e">
            <v>#N/A</v>
          </cell>
        </row>
        <row r="25790">
          <cell r="L25790" t="e">
            <v>#N/A</v>
          </cell>
        </row>
        <row r="25791">
          <cell r="L25791" t="e">
            <v>#N/A</v>
          </cell>
        </row>
        <row r="25792">
          <cell r="L25792" t="e">
            <v>#N/A</v>
          </cell>
        </row>
        <row r="25793">
          <cell r="L25793" t="e">
            <v>#N/A</v>
          </cell>
        </row>
        <row r="25794">
          <cell r="L25794" t="e">
            <v>#N/A</v>
          </cell>
        </row>
        <row r="25795">
          <cell r="L25795" t="e">
            <v>#N/A</v>
          </cell>
        </row>
        <row r="25796">
          <cell r="L25796" t="e">
            <v>#N/A</v>
          </cell>
        </row>
        <row r="25797">
          <cell r="L25797" t="e">
            <v>#N/A</v>
          </cell>
        </row>
        <row r="25798">
          <cell r="L25798" t="e">
            <v>#N/A</v>
          </cell>
        </row>
        <row r="25799">
          <cell r="L25799" t="e">
            <v>#N/A</v>
          </cell>
        </row>
        <row r="25800">
          <cell r="L25800" t="e">
            <v>#N/A</v>
          </cell>
        </row>
        <row r="25801">
          <cell r="L25801" t="e">
            <v>#N/A</v>
          </cell>
        </row>
        <row r="25802">
          <cell r="L25802" t="e">
            <v>#N/A</v>
          </cell>
        </row>
        <row r="25803">
          <cell r="L25803" t="e">
            <v>#N/A</v>
          </cell>
        </row>
        <row r="25804">
          <cell r="L25804" t="e">
            <v>#N/A</v>
          </cell>
        </row>
        <row r="25805">
          <cell r="L25805" t="e">
            <v>#N/A</v>
          </cell>
        </row>
        <row r="25806">
          <cell r="L25806" t="e">
            <v>#N/A</v>
          </cell>
        </row>
        <row r="25807">
          <cell r="L25807" t="e">
            <v>#N/A</v>
          </cell>
        </row>
        <row r="25808">
          <cell r="L25808" t="e">
            <v>#N/A</v>
          </cell>
        </row>
        <row r="25809">
          <cell r="L25809" t="e">
            <v>#N/A</v>
          </cell>
        </row>
        <row r="25810">
          <cell r="L25810" t="e">
            <v>#N/A</v>
          </cell>
        </row>
        <row r="25811">
          <cell r="L25811" t="e">
            <v>#N/A</v>
          </cell>
        </row>
        <row r="25812">
          <cell r="L25812" t="e">
            <v>#N/A</v>
          </cell>
        </row>
        <row r="25813">
          <cell r="L25813" t="e">
            <v>#N/A</v>
          </cell>
        </row>
        <row r="25814">
          <cell r="L25814" t="e">
            <v>#N/A</v>
          </cell>
        </row>
        <row r="25815">
          <cell r="L25815" t="e">
            <v>#N/A</v>
          </cell>
        </row>
        <row r="25816">
          <cell r="L25816" t="e">
            <v>#N/A</v>
          </cell>
        </row>
        <row r="25817">
          <cell r="L25817" t="e">
            <v>#N/A</v>
          </cell>
        </row>
        <row r="25818">
          <cell r="L25818" t="e">
            <v>#N/A</v>
          </cell>
        </row>
        <row r="25819">
          <cell r="L25819" t="e">
            <v>#N/A</v>
          </cell>
        </row>
        <row r="25820">
          <cell r="L25820" t="e">
            <v>#N/A</v>
          </cell>
        </row>
        <row r="25821">
          <cell r="L25821" t="e">
            <v>#N/A</v>
          </cell>
        </row>
        <row r="25822">
          <cell r="L25822" t="e">
            <v>#N/A</v>
          </cell>
        </row>
        <row r="25823">
          <cell r="L25823" t="e">
            <v>#N/A</v>
          </cell>
        </row>
        <row r="25824">
          <cell r="L25824" t="e">
            <v>#N/A</v>
          </cell>
        </row>
        <row r="25825">
          <cell r="L25825" t="e">
            <v>#N/A</v>
          </cell>
        </row>
        <row r="25826">
          <cell r="L25826" t="e">
            <v>#N/A</v>
          </cell>
        </row>
        <row r="25827">
          <cell r="L25827" t="e">
            <v>#N/A</v>
          </cell>
        </row>
        <row r="25828">
          <cell r="L25828" t="e">
            <v>#N/A</v>
          </cell>
        </row>
        <row r="25829">
          <cell r="L25829" t="e">
            <v>#N/A</v>
          </cell>
        </row>
        <row r="25830">
          <cell r="L25830" t="e">
            <v>#N/A</v>
          </cell>
        </row>
        <row r="25831">
          <cell r="L25831" t="e">
            <v>#N/A</v>
          </cell>
        </row>
        <row r="25832">
          <cell r="L25832" t="e">
            <v>#N/A</v>
          </cell>
        </row>
        <row r="25833">
          <cell r="L25833" t="e">
            <v>#N/A</v>
          </cell>
        </row>
        <row r="25834">
          <cell r="L25834" t="e">
            <v>#N/A</v>
          </cell>
        </row>
        <row r="25835">
          <cell r="L25835" t="e">
            <v>#N/A</v>
          </cell>
        </row>
        <row r="25836">
          <cell r="L25836" t="e">
            <v>#N/A</v>
          </cell>
        </row>
        <row r="25837">
          <cell r="L25837" t="e">
            <v>#N/A</v>
          </cell>
        </row>
        <row r="25838">
          <cell r="L25838" t="e">
            <v>#N/A</v>
          </cell>
        </row>
        <row r="25839">
          <cell r="L25839" t="e">
            <v>#N/A</v>
          </cell>
        </row>
        <row r="25840">
          <cell r="L25840" t="e">
            <v>#N/A</v>
          </cell>
        </row>
        <row r="25841">
          <cell r="L25841" t="e">
            <v>#N/A</v>
          </cell>
        </row>
        <row r="25842">
          <cell r="L25842" t="e">
            <v>#N/A</v>
          </cell>
        </row>
        <row r="25843">
          <cell r="L25843" t="e">
            <v>#N/A</v>
          </cell>
        </row>
        <row r="25844">
          <cell r="L25844" t="e">
            <v>#N/A</v>
          </cell>
        </row>
        <row r="25845">
          <cell r="K25845" t="str">
            <v>1227</v>
          </cell>
          <cell r="L25845" t="e">
            <v>#N/A</v>
          </cell>
        </row>
        <row r="25846">
          <cell r="K25846" t="str">
            <v>1222</v>
          </cell>
          <cell r="L25846" t="e">
            <v>#N/A</v>
          </cell>
        </row>
        <row r="25847">
          <cell r="K25847" t="str">
            <v>13850</v>
          </cell>
          <cell r="L25847" t="e">
            <v>#N/A</v>
          </cell>
        </row>
        <row r="25848">
          <cell r="K25848" t="str">
            <v>13851</v>
          </cell>
          <cell r="L25848" t="e">
            <v>#N/A</v>
          </cell>
        </row>
        <row r="25849">
          <cell r="K25849" t="str">
            <v>14410</v>
          </cell>
          <cell r="L25849" t="e">
            <v>#N/A</v>
          </cell>
        </row>
        <row r="25850">
          <cell r="K25850" t="str">
            <v>13852</v>
          </cell>
          <cell r="L25850" t="e">
            <v>#N/A</v>
          </cell>
        </row>
        <row r="25851">
          <cell r="K25851" t="str">
            <v>13852</v>
          </cell>
          <cell r="L25851" t="e">
            <v>#N/A</v>
          </cell>
        </row>
        <row r="25852">
          <cell r="K25852" t="str">
            <v>13852</v>
          </cell>
          <cell r="L25852" t="e">
            <v>#N/A</v>
          </cell>
        </row>
        <row r="25853">
          <cell r="K25853" t="str">
            <v>13852</v>
          </cell>
          <cell r="L25853" t="e">
            <v>#N/A</v>
          </cell>
        </row>
        <row r="25854">
          <cell r="K25854" t="str">
            <v>13853</v>
          </cell>
          <cell r="L25854" t="e">
            <v>#N/A</v>
          </cell>
        </row>
        <row r="25855">
          <cell r="K25855" t="str">
            <v>7401</v>
          </cell>
          <cell r="L25855" t="e">
            <v>#N/A</v>
          </cell>
        </row>
        <row r="25856">
          <cell r="K25856" t="str">
            <v>17208</v>
          </cell>
          <cell r="L25856" t="e">
            <v>#N/A</v>
          </cell>
        </row>
        <row r="25857">
          <cell r="K25857" t="str">
            <v>2221</v>
          </cell>
          <cell r="L25857" t="e">
            <v>#N/A</v>
          </cell>
        </row>
        <row r="25858">
          <cell r="K25858" t="str">
            <v>2221</v>
          </cell>
          <cell r="L25858" t="e">
            <v>#N/A</v>
          </cell>
        </row>
        <row r="25859">
          <cell r="K25859" t="str">
            <v>2221</v>
          </cell>
          <cell r="L25859" t="e">
            <v>#N/A</v>
          </cell>
        </row>
        <row r="25860">
          <cell r="K25860" t="str">
            <v>2221</v>
          </cell>
          <cell r="L25860" t="e">
            <v>#N/A</v>
          </cell>
        </row>
        <row r="25861">
          <cell r="K25861" t="str">
            <v>2221</v>
          </cell>
          <cell r="L25861" t="e">
            <v>#N/A</v>
          </cell>
        </row>
        <row r="25862">
          <cell r="K25862" t="str">
            <v>2306</v>
          </cell>
          <cell r="L25862" t="e">
            <v>#N/A</v>
          </cell>
        </row>
        <row r="25863">
          <cell r="K25863" t="str">
            <v>2305</v>
          </cell>
          <cell r="L25863" t="e">
            <v>#N/A</v>
          </cell>
        </row>
        <row r="25864">
          <cell r="K25864" t="str">
            <v>2612</v>
          </cell>
          <cell r="L25864" t="e">
            <v>#N/A</v>
          </cell>
        </row>
        <row r="25865">
          <cell r="K25865" t="str">
            <v>2410</v>
          </cell>
          <cell r="L25865" t="e">
            <v>#N/A</v>
          </cell>
        </row>
        <row r="25866">
          <cell r="K25866" t="str">
            <v>3401</v>
          </cell>
          <cell r="L25866" t="e">
            <v>#N/A</v>
          </cell>
        </row>
        <row r="25867">
          <cell r="K25867" t="str">
            <v>3401</v>
          </cell>
          <cell r="L25867" t="e">
            <v>#N/A</v>
          </cell>
        </row>
        <row r="25868">
          <cell r="K25868" t="str">
            <v>3401</v>
          </cell>
          <cell r="L25868" t="e">
            <v>#N/A</v>
          </cell>
        </row>
        <row r="25869">
          <cell r="K25869" t="str">
            <v>3401</v>
          </cell>
          <cell r="L25869" t="e">
            <v>#N/A</v>
          </cell>
        </row>
        <row r="25870">
          <cell r="K25870" t="str">
            <v>3401</v>
          </cell>
          <cell r="L25870" t="e">
            <v>#N/A</v>
          </cell>
        </row>
        <row r="25871">
          <cell r="K25871" t="str">
            <v>3401</v>
          </cell>
          <cell r="L25871" t="e">
            <v>#N/A</v>
          </cell>
        </row>
        <row r="25872">
          <cell r="K25872" t="str">
            <v>3401</v>
          </cell>
          <cell r="L25872" t="e">
            <v>#N/A</v>
          </cell>
        </row>
        <row r="25873">
          <cell r="K25873" t="str">
            <v>3401</v>
          </cell>
          <cell r="L25873" t="e">
            <v>#N/A</v>
          </cell>
        </row>
        <row r="25874">
          <cell r="K25874" t="str">
            <v>3464</v>
          </cell>
          <cell r="L25874" t="e">
            <v>#N/A</v>
          </cell>
        </row>
        <row r="25875">
          <cell r="K25875" t="str">
            <v>36605</v>
          </cell>
          <cell r="L25875" t="e">
            <v>#N/A</v>
          </cell>
        </row>
        <row r="25876">
          <cell r="K25876" t="str">
            <v>36403</v>
          </cell>
          <cell r="L25876" t="e">
            <v>#N/A</v>
          </cell>
        </row>
        <row r="25877">
          <cell r="K25877" t="str">
            <v>16512</v>
          </cell>
          <cell r="L25877" t="e">
            <v>#N/A</v>
          </cell>
        </row>
        <row r="25878">
          <cell r="K25878" t="str">
            <v>16518</v>
          </cell>
          <cell r="L25878" t="e">
            <v>#N/A</v>
          </cell>
        </row>
        <row r="25879">
          <cell r="K25879" t="str">
            <v>16518</v>
          </cell>
          <cell r="L25879" t="e">
            <v>#N/A</v>
          </cell>
        </row>
        <row r="25880">
          <cell r="K25880" t="str">
            <v>16518</v>
          </cell>
          <cell r="L25880" t="e">
            <v>#N/A</v>
          </cell>
        </row>
        <row r="25881">
          <cell r="K25881" t="str">
            <v>16518</v>
          </cell>
          <cell r="L25881" t="e">
            <v>#N/A</v>
          </cell>
        </row>
        <row r="25882">
          <cell r="K25882" t="str">
            <v>17304</v>
          </cell>
          <cell r="L25882" t="e">
            <v>#N/A</v>
          </cell>
        </row>
        <row r="25883">
          <cell r="K25883" t="str">
            <v>16263</v>
          </cell>
          <cell r="L25883" t="e">
            <v>#N/A</v>
          </cell>
        </row>
        <row r="25884">
          <cell r="K25884" t="str">
            <v>16263</v>
          </cell>
          <cell r="L25884" t="e">
            <v>#N/A</v>
          </cell>
        </row>
        <row r="25885">
          <cell r="K25885" t="str">
            <v>17300</v>
          </cell>
          <cell r="L25885" t="e">
            <v>#N/A</v>
          </cell>
        </row>
        <row r="25886">
          <cell r="K25886" t="str">
            <v>18102</v>
          </cell>
          <cell r="L25886" t="e">
            <v>#N/A</v>
          </cell>
        </row>
        <row r="25887">
          <cell r="K25887" t="str">
            <v>18100</v>
          </cell>
          <cell r="L25887" t="e">
            <v>#N/A</v>
          </cell>
        </row>
        <row r="25888">
          <cell r="K25888" t="str">
            <v>6312</v>
          </cell>
          <cell r="L25888" t="e">
            <v>#N/A</v>
          </cell>
        </row>
        <row r="25889">
          <cell r="K25889" t="str">
            <v>17400</v>
          </cell>
          <cell r="L25889" t="e">
            <v>#N/A</v>
          </cell>
        </row>
        <row r="25890">
          <cell r="K25890" t="str">
            <v>6101</v>
          </cell>
          <cell r="L25890" t="e">
            <v>#N/A</v>
          </cell>
        </row>
        <row r="25891">
          <cell r="K25891" t="str">
            <v>6107</v>
          </cell>
          <cell r="L25891" t="e">
            <v>#N/A</v>
          </cell>
        </row>
        <row r="25892">
          <cell r="K25892" t="str">
            <v>6107</v>
          </cell>
          <cell r="L25892" t="e">
            <v>#N/A</v>
          </cell>
        </row>
        <row r="25893">
          <cell r="K25893" t="str">
            <v>6107</v>
          </cell>
          <cell r="L25893" t="e">
            <v>#N/A</v>
          </cell>
        </row>
        <row r="25894">
          <cell r="K25894" t="str">
            <v>6110</v>
          </cell>
          <cell r="L25894" t="e">
            <v>#N/A</v>
          </cell>
        </row>
        <row r="25895">
          <cell r="K25895" t="str">
            <v>6110</v>
          </cell>
          <cell r="L25895" t="e">
            <v>#N/A</v>
          </cell>
        </row>
        <row r="25896">
          <cell r="K25896" t="str">
            <v>6110</v>
          </cell>
          <cell r="L25896" t="e">
            <v>#N/A</v>
          </cell>
        </row>
        <row r="25897">
          <cell r="K25897" t="str">
            <v>6102</v>
          </cell>
          <cell r="L25897" t="e">
            <v>#N/A</v>
          </cell>
        </row>
        <row r="25898">
          <cell r="K25898" t="str">
            <v>17405</v>
          </cell>
          <cell r="L25898" t="e">
            <v>#N/A</v>
          </cell>
        </row>
        <row r="25899">
          <cell r="K25899" t="str">
            <v>7114</v>
          </cell>
          <cell r="L25899" t="e">
            <v>#N/A</v>
          </cell>
        </row>
        <row r="25900">
          <cell r="K25900" t="str">
            <v>5701</v>
          </cell>
          <cell r="L25900" t="e">
            <v>#N/A</v>
          </cell>
        </row>
        <row r="25901">
          <cell r="K25901" t="str">
            <v>21501</v>
          </cell>
          <cell r="L25901" t="e">
            <v>#N/A</v>
          </cell>
        </row>
        <row r="25902">
          <cell r="K25902" t="str">
            <v>5401</v>
          </cell>
          <cell r="L25902" t="e">
            <v>#N/A</v>
          </cell>
        </row>
        <row r="25903">
          <cell r="K25903" t="str">
            <v>5130</v>
          </cell>
          <cell r="L25903" t="e">
            <v>#N/A</v>
          </cell>
        </row>
        <row r="25904">
          <cell r="K25904" t="str">
            <v>5130</v>
          </cell>
          <cell r="L25904" t="e">
            <v>#N/A</v>
          </cell>
        </row>
        <row r="25905">
          <cell r="K25905" t="str">
            <v>5130</v>
          </cell>
          <cell r="L25905" t="e">
            <v>#N/A</v>
          </cell>
        </row>
        <row r="25906">
          <cell r="K25906" t="str">
            <v>37506</v>
          </cell>
          <cell r="L25906" t="e">
            <v>#N/A</v>
          </cell>
        </row>
        <row r="25907">
          <cell r="K25907" t="str">
            <v>37509</v>
          </cell>
          <cell r="L25907" t="e">
            <v>#N/A</v>
          </cell>
        </row>
        <row r="25908">
          <cell r="K25908" t="str">
            <v>9180</v>
          </cell>
          <cell r="L25908" t="e">
            <v>#N/A</v>
          </cell>
        </row>
        <row r="25909">
          <cell r="K25909" t="str">
            <v>17702</v>
          </cell>
          <cell r="L25909" t="e">
            <v>#N/A</v>
          </cell>
        </row>
        <row r="25910">
          <cell r="K25910" t="str">
            <v>17703</v>
          </cell>
          <cell r="L25910" t="e">
            <v>#N/A</v>
          </cell>
        </row>
        <row r="25911">
          <cell r="K25911" t="str">
            <v>17800</v>
          </cell>
          <cell r="L25911" t="e">
            <v>#N/A</v>
          </cell>
        </row>
        <row r="25912">
          <cell r="K25912" t="str">
            <v>6453</v>
          </cell>
          <cell r="L25912" t="e">
            <v>#N/A</v>
          </cell>
        </row>
        <row r="25913">
          <cell r="K25913" t="str">
            <v>17510</v>
          </cell>
          <cell r="L25913" t="e">
            <v>#N/A</v>
          </cell>
        </row>
        <row r="25914">
          <cell r="K25914" t="str">
            <v>9185</v>
          </cell>
          <cell r="L25914" t="e">
            <v>#N/A</v>
          </cell>
        </row>
        <row r="25915">
          <cell r="K25915" t="str">
            <v>9180</v>
          </cell>
          <cell r="L25915" t="e">
            <v>#N/A</v>
          </cell>
        </row>
        <row r="25916">
          <cell r="K25916" t="str">
            <v>9180</v>
          </cell>
          <cell r="L25916" t="e">
            <v>#N/A</v>
          </cell>
        </row>
        <row r="25917">
          <cell r="K25917" t="str">
            <v>9180</v>
          </cell>
          <cell r="L25917" t="e">
            <v>#N/A</v>
          </cell>
        </row>
        <row r="25918">
          <cell r="K25918" t="str">
            <v>9180</v>
          </cell>
          <cell r="L25918" t="e">
            <v>#N/A</v>
          </cell>
        </row>
        <row r="25919">
          <cell r="K25919" t="str">
            <v>21507</v>
          </cell>
          <cell r="L25919" t="e">
            <v>#N/A</v>
          </cell>
        </row>
        <row r="25920">
          <cell r="K25920" t="str">
            <v>9180</v>
          </cell>
          <cell r="L25920" t="e">
            <v>#N/A</v>
          </cell>
        </row>
        <row r="25921">
          <cell r="K25921" t="str">
            <v>9104</v>
          </cell>
          <cell r="L25921" t="e">
            <v>#N/A</v>
          </cell>
        </row>
        <row r="25922">
          <cell r="K25922" t="str">
            <v>9144</v>
          </cell>
          <cell r="L25922" t="e">
            <v>#N/A</v>
          </cell>
        </row>
        <row r="25923">
          <cell r="K25923" t="str">
            <v>9146</v>
          </cell>
          <cell r="L25923" t="e">
            <v>#N/A</v>
          </cell>
        </row>
        <row r="25924">
          <cell r="K25924" t="str">
            <v>9145</v>
          </cell>
          <cell r="L25924" t="e">
            <v>#N/A</v>
          </cell>
        </row>
        <row r="25925">
          <cell r="K25925" t="str">
            <v>9162</v>
          </cell>
          <cell r="L25925" t="e">
            <v>#N/A</v>
          </cell>
        </row>
        <row r="25926">
          <cell r="K25926" t="str">
            <v>18717</v>
          </cell>
          <cell r="L25926" t="e">
            <v>#N/A</v>
          </cell>
        </row>
        <row r="25927">
          <cell r="K25927" t="str">
            <v>21510</v>
          </cell>
          <cell r="L25927" t="e">
            <v>#N/A</v>
          </cell>
        </row>
        <row r="25928">
          <cell r="K25928" t="str">
            <v>9104</v>
          </cell>
          <cell r="L25928" t="e">
            <v>#N/A</v>
          </cell>
        </row>
        <row r="25929">
          <cell r="K25929" t="str">
            <v>9210</v>
          </cell>
          <cell r="L25929" t="e">
            <v>#N/A</v>
          </cell>
        </row>
        <row r="25930">
          <cell r="K25930" t="str">
            <v>9412</v>
          </cell>
          <cell r="L25930" t="e">
            <v>#N/A</v>
          </cell>
        </row>
        <row r="25931">
          <cell r="K25931" t="str">
            <v>9410</v>
          </cell>
          <cell r="L25931" t="e">
            <v>#N/A</v>
          </cell>
        </row>
        <row r="25932">
          <cell r="K25932" t="str">
            <v>9411</v>
          </cell>
          <cell r="L25932" t="e">
            <v>#N/A</v>
          </cell>
        </row>
        <row r="25933">
          <cell r="K25933" t="str">
            <v>9411</v>
          </cell>
          <cell r="L25933" t="e">
            <v>#N/A</v>
          </cell>
        </row>
        <row r="25934">
          <cell r="K25934" t="str">
            <v>21510</v>
          </cell>
          <cell r="L25934" t="e">
            <v>#N/A</v>
          </cell>
        </row>
        <row r="25935">
          <cell r="K25935" t="str">
            <v>9641</v>
          </cell>
          <cell r="L25935" t="e">
            <v>#N/A</v>
          </cell>
        </row>
        <row r="25936">
          <cell r="K25936" t="str">
            <v>9827</v>
          </cell>
          <cell r="L25936" t="e">
            <v>#N/A</v>
          </cell>
        </row>
        <row r="25937">
          <cell r="K25937" t="str">
            <v>11633</v>
          </cell>
          <cell r="L25937" t="e">
            <v>#N/A</v>
          </cell>
        </row>
        <row r="25938">
          <cell r="K25938" t="str">
            <v>16323</v>
          </cell>
          <cell r="L25938" t="e">
            <v>#N/A</v>
          </cell>
        </row>
        <row r="25939">
          <cell r="K25939" t="str">
            <v>37203</v>
          </cell>
          <cell r="L25939" t="e">
            <v>#N/A</v>
          </cell>
        </row>
        <row r="25940">
          <cell r="K25940" t="str">
            <v>13145</v>
          </cell>
          <cell r="L25940" t="e">
            <v>#N/A</v>
          </cell>
        </row>
        <row r="25941">
          <cell r="K25941" t="str">
            <v>13145</v>
          </cell>
          <cell r="L25941" t="e">
            <v>#N/A</v>
          </cell>
        </row>
        <row r="25942">
          <cell r="K25942" t="str">
            <v>13620</v>
          </cell>
          <cell r="L25942" t="e">
            <v>#N/A</v>
          </cell>
        </row>
        <row r="25943">
          <cell r="K25943" t="str">
            <v>13146</v>
          </cell>
          <cell r="L25943" t="e">
            <v>#N/A</v>
          </cell>
        </row>
        <row r="25944">
          <cell r="K25944" t="str">
            <v>13244</v>
          </cell>
          <cell r="L25944" t="e">
            <v>#N/A</v>
          </cell>
        </row>
        <row r="25945">
          <cell r="K25945" t="str">
            <v>14113</v>
          </cell>
          <cell r="L25945" t="e">
            <v>#N/A</v>
          </cell>
        </row>
        <row r="25946">
          <cell r="K25946" t="str">
            <v>13444</v>
          </cell>
          <cell r="L25946" t="e">
            <v>#N/A</v>
          </cell>
        </row>
        <row r="25947">
          <cell r="K25947" t="str">
            <v>13445</v>
          </cell>
          <cell r="L25947" t="e">
            <v>#N/A</v>
          </cell>
        </row>
        <row r="25948">
          <cell r="K25948" t="str">
            <v>13548</v>
          </cell>
          <cell r="L25948" t="e">
            <v>#N/A</v>
          </cell>
        </row>
        <row r="25949">
          <cell r="K25949" t="str">
            <v>14113</v>
          </cell>
          <cell r="L25949" t="e">
            <v>#N/A</v>
          </cell>
        </row>
        <row r="25950">
          <cell r="K25950" t="str">
            <v>13343</v>
          </cell>
          <cell r="L25950" t="e">
            <v>#N/A</v>
          </cell>
        </row>
        <row r="25951">
          <cell r="K25951" t="str">
            <v>13641</v>
          </cell>
          <cell r="L25951" t="e">
            <v>#N/A</v>
          </cell>
        </row>
        <row r="25952">
          <cell r="K25952" t="str">
            <v>13641</v>
          </cell>
          <cell r="L25952" t="e">
            <v>#N/A</v>
          </cell>
        </row>
        <row r="25953">
          <cell r="K25953" t="str">
            <v>13641</v>
          </cell>
          <cell r="L25953" t="e">
            <v>#N/A</v>
          </cell>
        </row>
        <row r="25954">
          <cell r="K25954" t="str">
            <v>14120</v>
          </cell>
          <cell r="L25954" t="e">
            <v>#N/A</v>
          </cell>
        </row>
        <row r="25955">
          <cell r="K25955" t="str">
            <v>14254</v>
          </cell>
          <cell r="L25955" t="e">
            <v>#N/A</v>
          </cell>
        </row>
        <row r="25956">
          <cell r="K25956" t="str">
            <v>14204</v>
          </cell>
          <cell r="L25956" t="e">
            <v>#N/A</v>
          </cell>
        </row>
        <row r="25957">
          <cell r="K25957" t="str">
            <v>13823</v>
          </cell>
          <cell r="L25957" t="e">
            <v>#N/A</v>
          </cell>
        </row>
        <row r="25958">
          <cell r="K25958" t="str">
            <v>13826</v>
          </cell>
          <cell r="L25958" t="e">
            <v>#N/A</v>
          </cell>
        </row>
        <row r="25959">
          <cell r="K25959" t="str">
            <v>14340</v>
          </cell>
          <cell r="L25959" t="e">
            <v>#N/A</v>
          </cell>
        </row>
        <row r="25960">
          <cell r="K25960" t="str">
            <v>13833</v>
          </cell>
          <cell r="L25960" t="e">
            <v>#N/A</v>
          </cell>
        </row>
        <row r="25961">
          <cell r="K25961" t="str">
            <v>14513</v>
          </cell>
          <cell r="L25961" t="e">
            <v>#N/A</v>
          </cell>
        </row>
        <row r="25962">
          <cell r="K25962" t="str">
            <v>37201</v>
          </cell>
          <cell r="L25962" t="e">
            <v>#N/A</v>
          </cell>
        </row>
        <row r="25963">
          <cell r="K25963" t="str">
            <v>14180</v>
          </cell>
          <cell r="L25963" t="e">
            <v>#N/A</v>
          </cell>
        </row>
        <row r="25964">
          <cell r="K25964" t="str">
            <v>13592</v>
          </cell>
          <cell r="L25964" t="e">
            <v>#N/A</v>
          </cell>
        </row>
        <row r="25965">
          <cell r="K25965" t="str">
            <v>13590</v>
          </cell>
          <cell r="L25965" t="e">
            <v>#N/A</v>
          </cell>
        </row>
        <row r="25966">
          <cell r="K25966" t="str">
            <v>13480</v>
          </cell>
          <cell r="L25966" t="e">
            <v>#N/A</v>
          </cell>
        </row>
        <row r="25967">
          <cell r="K25967" t="str">
            <v>13441</v>
          </cell>
          <cell r="L25967" t="e">
            <v>#N/A</v>
          </cell>
        </row>
        <row r="25968">
          <cell r="K25968" t="str">
            <v>13543</v>
          </cell>
          <cell r="L25968" t="e">
            <v>#N/A</v>
          </cell>
        </row>
        <row r="25969">
          <cell r="K25969" t="str">
            <v>13544</v>
          </cell>
          <cell r="L25969" t="e">
            <v>#N/A</v>
          </cell>
        </row>
        <row r="25970">
          <cell r="K25970" t="str">
            <v>17910</v>
          </cell>
          <cell r="L25970" t="e">
            <v>#N/A</v>
          </cell>
        </row>
        <row r="25971">
          <cell r="K25971" t="str">
            <v>10116</v>
          </cell>
          <cell r="L25971" t="e">
            <v>#N/A</v>
          </cell>
        </row>
        <row r="25972">
          <cell r="K25972" t="str">
            <v>10116</v>
          </cell>
          <cell r="L25972" t="e">
            <v>#N/A</v>
          </cell>
        </row>
        <row r="25973">
          <cell r="K25973" t="str">
            <v>15103</v>
          </cell>
          <cell r="L25973" t="e">
            <v>#N/A</v>
          </cell>
        </row>
        <row r="25974">
          <cell r="K25974" t="str">
            <v>15103</v>
          </cell>
          <cell r="L25974" t="e">
            <v>#N/A</v>
          </cell>
        </row>
        <row r="25975">
          <cell r="K25975" t="str">
            <v>15103</v>
          </cell>
          <cell r="L25975" t="e">
            <v>#N/A</v>
          </cell>
        </row>
        <row r="25976">
          <cell r="K25976" t="str">
            <v>15103</v>
          </cell>
          <cell r="L25976" t="e">
            <v>#N/A</v>
          </cell>
        </row>
        <row r="25977">
          <cell r="K25977" t="str">
            <v>15105</v>
          </cell>
          <cell r="L25977" t="e">
            <v>#N/A</v>
          </cell>
        </row>
        <row r="25978">
          <cell r="K25978" t="str">
            <v>15105</v>
          </cell>
          <cell r="L25978" t="e">
            <v>#N/A</v>
          </cell>
        </row>
        <row r="25979">
          <cell r="K25979" t="str">
            <v>15105</v>
          </cell>
          <cell r="L25979" t="e">
            <v>#N/A</v>
          </cell>
        </row>
        <row r="25980">
          <cell r="K25980" t="str">
            <v>15105</v>
          </cell>
          <cell r="L25980" t="e">
            <v>#N/A</v>
          </cell>
        </row>
        <row r="25981">
          <cell r="K25981" t="str">
            <v>15108</v>
          </cell>
          <cell r="L25981" t="e">
            <v>#N/A</v>
          </cell>
        </row>
        <row r="25982">
          <cell r="K25982" t="str">
            <v>15202</v>
          </cell>
          <cell r="L25982" t="e">
            <v>#N/A</v>
          </cell>
        </row>
        <row r="25983">
          <cell r="K25983" t="str">
            <v>15202</v>
          </cell>
          <cell r="L25983" t="e">
            <v>#N/A</v>
          </cell>
        </row>
        <row r="25984">
          <cell r="K25984" t="str">
            <v>15202</v>
          </cell>
          <cell r="L25984" t="e">
            <v>#N/A</v>
          </cell>
        </row>
        <row r="25985">
          <cell r="K25985" t="str">
            <v>15203</v>
          </cell>
          <cell r="L25985" t="e">
            <v>#N/A</v>
          </cell>
        </row>
        <row r="25986">
          <cell r="K25986" t="str">
            <v>15202</v>
          </cell>
          <cell r="L25986" t="e">
            <v>#N/A</v>
          </cell>
        </row>
        <row r="25987">
          <cell r="K25987" t="str">
            <v>15230</v>
          </cell>
          <cell r="L25987" t="e">
            <v>#N/A</v>
          </cell>
        </row>
        <row r="25988">
          <cell r="K25988" t="str">
            <v>15230</v>
          </cell>
          <cell r="L25988" t="e">
            <v>#N/A</v>
          </cell>
        </row>
        <row r="25989">
          <cell r="K25989" t="str">
            <v>14502</v>
          </cell>
          <cell r="L25989" t="e">
            <v>#N/A</v>
          </cell>
        </row>
        <row r="25990">
          <cell r="K25990" t="str">
            <v>14502</v>
          </cell>
          <cell r="L25990" t="e">
            <v>#N/A</v>
          </cell>
        </row>
        <row r="25991">
          <cell r="K25991" t="str">
            <v>21323</v>
          </cell>
          <cell r="L25991" t="e">
            <v>#N/A</v>
          </cell>
        </row>
        <row r="25992">
          <cell r="K25992" t="str">
            <v>31121</v>
          </cell>
          <cell r="L25992" t="e">
            <v>#N/A</v>
          </cell>
        </row>
        <row r="25993">
          <cell r="K25993" t="str">
            <v>31214</v>
          </cell>
          <cell r="L25993" t="e">
            <v>#N/A</v>
          </cell>
        </row>
        <row r="25994">
          <cell r="K25994" t="str">
            <v>37701</v>
          </cell>
          <cell r="L25994" t="e">
            <v>#N/A</v>
          </cell>
        </row>
        <row r="25995">
          <cell r="K25995" t="str">
            <v>39143</v>
          </cell>
          <cell r="L25995" t="e">
            <v>#N/A</v>
          </cell>
        </row>
        <row r="25996">
          <cell r="K25996" t="str">
            <v>39145</v>
          </cell>
          <cell r="L25996" t="str">
            <v>CONSULTA DE URGENCIAS. POR MEDICINA GENERAL</v>
          </cell>
        </row>
        <row r="25997">
          <cell r="K25997" t="str">
            <v>27111</v>
          </cell>
          <cell r="L25997" t="str">
            <v>NEBULIZACION</v>
          </cell>
        </row>
        <row r="25998">
          <cell r="K25998" t="str">
            <v>37206</v>
          </cell>
          <cell r="L25998" t="e">
            <v>#N/A</v>
          </cell>
        </row>
        <row r="25999">
          <cell r="K25999" t="str">
            <v>27120</v>
          </cell>
          <cell r="L25999" t="e">
            <v>#N/A</v>
          </cell>
        </row>
        <row r="26000">
          <cell r="L26000" t="e">
            <v>#N/A</v>
          </cell>
        </row>
        <row r="26001">
          <cell r="L26001" t="e">
            <v>#N/A</v>
          </cell>
        </row>
        <row r="26002">
          <cell r="L26002" t="e">
            <v>#N/A</v>
          </cell>
        </row>
        <row r="26003">
          <cell r="K26003" t="str">
            <v>39143</v>
          </cell>
          <cell r="L26003" t="e">
            <v>#N/A</v>
          </cell>
        </row>
        <row r="26004">
          <cell r="K26004" t="str">
            <v>16265</v>
          </cell>
          <cell r="L26004" t="e">
            <v>#N/A</v>
          </cell>
        </row>
        <row r="26005">
          <cell r="K26005" t="str">
            <v>9185</v>
          </cell>
          <cell r="L26005" t="e">
            <v>#N/A</v>
          </cell>
        </row>
        <row r="26006">
          <cell r="K26006" t="str">
            <v>9104</v>
          </cell>
          <cell r="L26006" t="e">
            <v>#N/A</v>
          </cell>
        </row>
        <row r="26007">
          <cell r="K26007" t="str">
            <v>13620</v>
          </cell>
          <cell r="L26007" t="e">
            <v>#N/A</v>
          </cell>
        </row>
        <row r="26008">
          <cell r="K26008" t="str">
            <v>10112</v>
          </cell>
          <cell r="L26008" t="e">
            <v>#N/A</v>
          </cell>
        </row>
        <row r="26009">
          <cell r="K26009" t="str">
            <v>37701</v>
          </cell>
          <cell r="L26009" t="e">
            <v>#N/A</v>
          </cell>
        </row>
        <row r="26010">
          <cell r="K26010" t="str">
            <v>27111</v>
          </cell>
          <cell r="L26010" t="str">
            <v>NEBULIZACION</v>
          </cell>
        </row>
        <row r="26011">
          <cell r="L26011" t="e">
            <v>#N/A</v>
          </cell>
        </row>
        <row r="26012">
          <cell r="L26012" t="e">
            <v>#N/A</v>
          </cell>
        </row>
        <row r="26013">
          <cell r="L26013" t="e">
            <v>#N/A</v>
          </cell>
        </row>
        <row r="26014">
          <cell r="L26014" t="e">
            <v>#N/A</v>
          </cell>
        </row>
        <row r="26015">
          <cell r="L26015" t="e">
            <v>#N/A</v>
          </cell>
        </row>
        <row r="26016">
          <cell r="L26016" t="e">
            <v>#N/A</v>
          </cell>
        </row>
        <row r="26017">
          <cell r="L26017" t="e">
            <v>#N/A</v>
          </cell>
        </row>
        <row r="26018">
          <cell r="L26018" t="e">
            <v>#N/A</v>
          </cell>
        </row>
        <row r="26019">
          <cell r="L26019" t="e">
            <v>#N/A</v>
          </cell>
        </row>
        <row r="26020">
          <cell r="K26020" t="str">
            <v>26114</v>
          </cell>
          <cell r="L26020" t="e">
            <v>#N/A</v>
          </cell>
        </row>
        <row r="26021">
          <cell r="K26021" t="str">
            <v>1166</v>
          </cell>
          <cell r="L26021" t="e">
            <v>#N/A</v>
          </cell>
        </row>
        <row r="26022">
          <cell r="K26022" t="str">
            <v>17402</v>
          </cell>
          <cell r="L26022" t="e">
            <v>#N/A</v>
          </cell>
        </row>
        <row r="26023">
          <cell r="K26023" t="str">
            <v>21513</v>
          </cell>
          <cell r="L26023" t="e">
            <v>#N/A</v>
          </cell>
        </row>
        <row r="26024">
          <cell r="K26024" t="str">
            <v>5350</v>
          </cell>
          <cell r="L26024" t="e">
            <v>#N/A</v>
          </cell>
        </row>
        <row r="26025">
          <cell r="K26025" t="str">
            <v>5350</v>
          </cell>
          <cell r="L26025" t="e">
            <v>#N/A</v>
          </cell>
        </row>
        <row r="26026">
          <cell r="K26026" t="str">
            <v>5110</v>
          </cell>
          <cell r="L26026" t="e">
            <v>#N/A</v>
          </cell>
        </row>
        <row r="26027">
          <cell r="K26027" t="str">
            <v>5102</v>
          </cell>
          <cell r="L26027" t="e">
            <v>#N/A</v>
          </cell>
        </row>
        <row r="26028">
          <cell r="K26028" t="str">
            <v>5120</v>
          </cell>
          <cell r="L26028" t="e">
            <v>#N/A</v>
          </cell>
        </row>
        <row r="26029">
          <cell r="K26029" t="str">
            <v>21501</v>
          </cell>
          <cell r="L26029" t="e">
            <v>#N/A</v>
          </cell>
        </row>
        <row r="26030">
          <cell r="K26030" t="str">
            <v>5120</v>
          </cell>
          <cell r="L26030" t="e">
            <v>#N/A</v>
          </cell>
        </row>
        <row r="26031">
          <cell r="K26031" t="str">
            <v>5130</v>
          </cell>
          <cell r="L26031" t="e">
            <v>#N/A</v>
          </cell>
        </row>
        <row r="26032">
          <cell r="K26032" t="str">
            <v>30207</v>
          </cell>
          <cell r="L26032" t="e">
            <v>#N/A</v>
          </cell>
        </row>
        <row r="26033">
          <cell r="K26033" t="str">
            <v>9184</v>
          </cell>
          <cell r="L26033" t="e">
            <v>#N/A</v>
          </cell>
        </row>
        <row r="26034">
          <cell r="K26034" t="str">
            <v>21445</v>
          </cell>
          <cell r="L26034" t="e">
            <v>#N/A</v>
          </cell>
        </row>
        <row r="26035">
          <cell r="K26035" t="str">
            <v>5202</v>
          </cell>
          <cell r="L26035" t="e">
            <v>#N/A</v>
          </cell>
        </row>
        <row r="26036">
          <cell r="K26036" t="str">
            <v>17506</v>
          </cell>
          <cell r="L26036" t="e">
            <v>#N/A</v>
          </cell>
        </row>
        <row r="26037">
          <cell r="K26037" t="str">
            <v>8101</v>
          </cell>
          <cell r="L26037" t="e">
            <v>#N/A</v>
          </cell>
        </row>
        <row r="26038">
          <cell r="K26038" t="str">
            <v>8201</v>
          </cell>
          <cell r="L26038" t="e">
            <v>#N/A</v>
          </cell>
        </row>
        <row r="26039">
          <cell r="K26039" t="str">
            <v>17920</v>
          </cell>
          <cell r="L26039" t="e">
            <v>#N/A</v>
          </cell>
        </row>
        <row r="26040">
          <cell r="K26040" t="str">
            <v>8220</v>
          </cell>
          <cell r="L26040" t="e">
            <v>#N/A</v>
          </cell>
        </row>
        <row r="26041">
          <cell r="K26041" t="str">
            <v>18717</v>
          </cell>
          <cell r="L26041" t="e">
            <v>#N/A</v>
          </cell>
        </row>
        <row r="26042">
          <cell r="K26042" t="str">
            <v>9170</v>
          </cell>
          <cell r="L26042" t="e">
            <v>#N/A</v>
          </cell>
        </row>
        <row r="26043">
          <cell r="K26043" t="str">
            <v>17611</v>
          </cell>
          <cell r="L26043" t="e">
            <v>#N/A</v>
          </cell>
        </row>
        <row r="26044">
          <cell r="K26044" t="str">
            <v>17623</v>
          </cell>
          <cell r="L26044" t="e">
            <v>#N/A</v>
          </cell>
        </row>
        <row r="26045">
          <cell r="K26045" t="str">
            <v>9501</v>
          </cell>
          <cell r="L26045" t="e">
            <v>#N/A</v>
          </cell>
        </row>
        <row r="26046">
          <cell r="K26046" t="str">
            <v>9701</v>
          </cell>
          <cell r="L26046" t="e">
            <v>#N/A</v>
          </cell>
        </row>
        <row r="26047">
          <cell r="K26047" t="str">
            <v>11242</v>
          </cell>
          <cell r="L26047" t="e">
            <v>#N/A</v>
          </cell>
        </row>
        <row r="26048">
          <cell r="K26048" t="str">
            <v>2433</v>
          </cell>
          <cell r="L26048" t="e">
            <v>#N/A</v>
          </cell>
        </row>
        <row r="26049">
          <cell r="K26049" t="str">
            <v>13601</v>
          </cell>
          <cell r="L26049" t="e">
            <v>#N/A</v>
          </cell>
        </row>
        <row r="26050">
          <cell r="K26050" t="str">
            <v>13820</v>
          </cell>
          <cell r="L26050" t="e">
            <v>#N/A</v>
          </cell>
        </row>
        <row r="26051">
          <cell r="K26051" t="str">
            <v>14200</v>
          </cell>
          <cell r="L26051" t="e">
            <v>#N/A</v>
          </cell>
        </row>
        <row r="26052">
          <cell r="K26052" t="str">
            <v>10114</v>
          </cell>
          <cell r="L26052" t="e">
            <v>#N/A</v>
          </cell>
        </row>
        <row r="26053">
          <cell r="K26053" t="str">
            <v>10114</v>
          </cell>
          <cell r="L26053" t="e">
            <v>#N/A</v>
          </cell>
        </row>
        <row r="26054">
          <cell r="K26054" t="str">
            <v>10112</v>
          </cell>
          <cell r="L26054" t="e">
            <v>#N/A</v>
          </cell>
        </row>
        <row r="26055">
          <cell r="K26055" t="str">
            <v>37401</v>
          </cell>
          <cell r="L26055" t="e">
            <v>#N/A</v>
          </cell>
        </row>
        <row r="26056">
          <cell r="K26056" t="str">
            <v>25109</v>
          </cell>
          <cell r="L26056" t="e">
            <v>#N/A</v>
          </cell>
        </row>
        <row r="26057">
          <cell r="K26057" t="str">
            <v>25111</v>
          </cell>
          <cell r="L26057" t="e">
            <v>#N/A</v>
          </cell>
        </row>
        <row r="26058">
          <cell r="K26058" t="str">
            <v>25111</v>
          </cell>
          <cell r="L26058" t="e">
            <v>#N/A</v>
          </cell>
        </row>
        <row r="26059">
          <cell r="K26059" t="str">
            <v>25111</v>
          </cell>
          <cell r="L26059" t="e">
            <v>#N/A</v>
          </cell>
        </row>
        <row r="26060">
          <cell r="K26060" t="str">
            <v>25150</v>
          </cell>
          <cell r="L26060" t="e">
            <v>#N/A</v>
          </cell>
        </row>
        <row r="26061">
          <cell r="K26061" t="str">
            <v>39140</v>
          </cell>
          <cell r="L26061" t="e">
            <v>#N/A</v>
          </cell>
        </row>
        <row r="26062">
          <cell r="K26062" t="str">
            <v>29110</v>
          </cell>
          <cell r="L26062" t="e">
            <v>#N/A</v>
          </cell>
        </row>
        <row r="26063">
          <cell r="L26063" t="e">
            <v>#N/A</v>
          </cell>
        </row>
        <row r="26064">
          <cell r="L26064" t="e">
            <v>#N/A</v>
          </cell>
        </row>
        <row r="26065">
          <cell r="K26065" t="str">
            <v>10114</v>
          </cell>
          <cell r="L26065" t="e">
            <v>#N/A</v>
          </cell>
        </row>
        <row r="26066">
          <cell r="L26066" t="e">
            <v>#N/A</v>
          </cell>
        </row>
        <row r="26067">
          <cell r="L26067" t="e">
            <v>#N/A</v>
          </cell>
        </row>
        <row r="26068">
          <cell r="L26068" t="e">
            <v>#N/A</v>
          </cell>
        </row>
        <row r="26069">
          <cell r="L26069" t="e">
            <v>#N/A</v>
          </cell>
        </row>
        <row r="26070">
          <cell r="L26070" t="e">
            <v>#N/A</v>
          </cell>
        </row>
        <row r="26071">
          <cell r="L26071" t="e">
            <v>#N/A</v>
          </cell>
        </row>
        <row r="26072">
          <cell r="L26072" t="e">
            <v>#N/A</v>
          </cell>
        </row>
        <row r="26073">
          <cell r="L26073" t="e">
            <v>#N/A</v>
          </cell>
        </row>
        <row r="26074">
          <cell r="L26074" t="e">
            <v>#N/A</v>
          </cell>
        </row>
        <row r="26075">
          <cell r="L26075" t="e">
            <v>#N/A</v>
          </cell>
        </row>
        <row r="26076">
          <cell r="L26076" t="e">
            <v>#N/A</v>
          </cell>
        </row>
        <row r="26077">
          <cell r="L26077" t="e">
            <v>#N/A</v>
          </cell>
        </row>
        <row r="26078">
          <cell r="L26078" t="e">
            <v>#N/A</v>
          </cell>
        </row>
        <row r="26079">
          <cell r="L26079" t="e">
            <v>#N/A</v>
          </cell>
        </row>
        <row r="26080">
          <cell r="L26080" t="e">
            <v>#N/A</v>
          </cell>
        </row>
        <row r="26081">
          <cell r="L26081" t="e">
            <v>#N/A</v>
          </cell>
        </row>
        <row r="26082">
          <cell r="L26082" t="e">
            <v>#N/A</v>
          </cell>
        </row>
        <row r="26083">
          <cell r="L26083" t="e">
            <v>#N/A</v>
          </cell>
        </row>
        <row r="26084">
          <cell r="L26084" t="e">
            <v>#N/A</v>
          </cell>
        </row>
        <row r="26085">
          <cell r="L26085" t="e">
            <v>#N/A</v>
          </cell>
        </row>
        <row r="26086">
          <cell r="L26086" t="e">
            <v>#N/A</v>
          </cell>
        </row>
        <row r="26087">
          <cell r="L26087" t="e">
            <v>#N/A</v>
          </cell>
        </row>
        <row r="26088">
          <cell r="L26088" t="e">
            <v>#N/A</v>
          </cell>
        </row>
        <row r="26089">
          <cell r="L26089" t="e">
            <v>#N/A</v>
          </cell>
        </row>
        <row r="26090">
          <cell r="L26090" t="e">
            <v>#N/A</v>
          </cell>
        </row>
        <row r="26091">
          <cell r="L26091" t="e">
            <v>#N/A</v>
          </cell>
        </row>
        <row r="26092">
          <cell r="L26092" t="e">
            <v>#N/A</v>
          </cell>
        </row>
        <row r="26093">
          <cell r="L26093" t="e">
            <v>#N/A</v>
          </cell>
        </row>
        <row r="26094">
          <cell r="L26094" t="e">
            <v>#N/A</v>
          </cell>
        </row>
        <row r="26095">
          <cell r="L26095" t="e">
            <v>#N/A</v>
          </cell>
        </row>
        <row r="26096">
          <cell r="L26096" t="e">
            <v>#N/A</v>
          </cell>
        </row>
        <row r="26097">
          <cell r="L26097" t="e">
            <v>#N/A</v>
          </cell>
        </row>
        <row r="26098">
          <cell r="L26098" t="e">
            <v>#N/A</v>
          </cell>
        </row>
        <row r="26099">
          <cell r="L26099" t="e">
            <v>#N/A</v>
          </cell>
        </row>
        <row r="26100">
          <cell r="L26100" t="e">
            <v>#N/A</v>
          </cell>
        </row>
        <row r="26101">
          <cell r="L26101" t="e">
            <v>#N/A</v>
          </cell>
        </row>
        <row r="26102">
          <cell r="L26102" t="e">
            <v>#N/A</v>
          </cell>
        </row>
        <row r="26103">
          <cell r="L26103" t="e">
            <v>#N/A</v>
          </cell>
        </row>
        <row r="26104">
          <cell r="L26104" t="e">
            <v>#N/A</v>
          </cell>
        </row>
        <row r="26105">
          <cell r="L26105" t="e">
            <v>#N/A</v>
          </cell>
        </row>
        <row r="26106">
          <cell r="L26106" t="e">
            <v>#N/A</v>
          </cell>
        </row>
        <row r="26107">
          <cell r="L26107" t="e">
            <v>#N/A</v>
          </cell>
        </row>
        <row r="26108">
          <cell r="L26108" t="e">
            <v>#N/A</v>
          </cell>
        </row>
        <row r="26109">
          <cell r="L26109" t="e">
            <v>#N/A</v>
          </cell>
        </row>
        <row r="26110">
          <cell r="L26110" t="e">
            <v>#N/A</v>
          </cell>
        </row>
        <row r="26111">
          <cell r="L26111" t="e">
            <v>#N/A</v>
          </cell>
        </row>
        <row r="26112">
          <cell r="L26112" t="e">
            <v>#N/A</v>
          </cell>
        </row>
        <row r="26113">
          <cell r="L26113" t="e">
            <v>#N/A</v>
          </cell>
        </row>
        <row r="26114">
          <cell r="L26114" t="e">
            <v>#N/A</v>
          </cell>
        </row>
        <row r="26115">
          <cell r="L26115" t="e">
            <v>#N/A</v>
          </cell>
        </row>
        <row r="26116">
          <cell r="L26116" t="e">
            <v>#N/A</v>
          </cell>
        </row>
        <row r="26117">
          <cell r="L26117" t="e">
            <v>#N/A</v>
          </cell>
        </row>
        <row r="26118">
          <cell r="L26118" t="e">
            <v>#N/A</v>
          </cell>
        </row>
        <row r="26119">
          <cell r="L26119" t="e">
            <v>#N/A</v>
          </cell>
        </row>
        <row r="26120">
          <cell r="L26120" t="e">
            <v>#N/A</v>
          </cell>
        </row>
        <row r="26121">
          <cell r="L26121" t="e">
            <v>#N/A</v>
          </cell>
        </row>
        <row r="26122">
          <cell r="L26122" t="e">
            <v>#N/A</v>
          </cell>
        </row>
        <row r="26123">
          <cell r="L26123" t="e">
            <v>#N/A</v>
          </cell>
        </row>
        <row r="26124">
          <cell r="L26124" t="e">
            <v>#N/A</v>
          </cell>
        </row>
        <row r="26125">
          <cell r="L26125" t="e">
            <v>#N/A</v>
          </cell>
        </row>
        <row r="26126">
          <cell r="L26126" t="e">
            <v>#N/A</v>
          </cell>
        </row>
        <row r="26127">
          <cell r="L26127" t="e">
            <v>#N/A</v>
          </cell>
        </row>
        <row r="26128">
          <cell r="L26128" t="e">
            <v>#N/A</v>
          </cell>
        </row>
        <row r="26129">
          <cell r="L26129" t="e">
            <v>#N/A</v>
          </cell>
        </row>
        <row r="26130">
          <cell r="L26130" t="e">
            <v>#N/A</v>
          </cell>
        </row>
        <row r="26131">
          <cell r="L26131" t="e">
            <v>#N/A</v>
          </cell>
        </row>
        <row r="26132">
          <cell r="L26132" t="e">
            <v>#N/A</v>
          </cell>
        </row>
        <row r="26133">
          <cell r="L26133" t="e">
            <v>#N/A</v>
          </cell>
        </row>
        <row r="26134">
          <cell r="K26134" t="str">
            <v>35111</v>
          </cell>
          <cell r="L26134" t="e">
            <v>#N/A</v>
          </cell>
        </row>
        <row r="26135">
          <cell r="K26135" t="str">
            <v>35111</v>
          </cell>
          <cell r="L26135" t="e">
            <v>#N/A</v>
          </cell>
        </row>
        <row r="26136">
          <cell r="K26136" t="str">
            <v>35104</v>
          </cell>
          <cell r="L26136" t="e">
            <v>#N/A</v>
          </cell>
        </row>
        <row r="26137">
          <cell r="L26137" t="e">
            <v>#N/A</v>
          </cell>
        </row>
        <row r="26138">
          <cell r="L26138" t="e">
            <v>#N/A</v>
          </cell>
        </row>
        <row r="26139">
          <cell r="L26139" t="e">
            <v>#N/A</v>
          </cell>
        </row>
        <row r="26140">
          <cell r="L26140" t="e">
            <v>#N/A</v>
          </cell>
        </row>
        <row r="26141">
          <cell r="L26141" t="e">
            <v>#N/A</v>
          </cell>
        </row>
        <row r="26142">
          <cell r="L26142" t="e">
            <v>#N/A</v>
          </cell>
        </row>
        <row r="26143">
          <cell r="L26143" t="e">
            <v>#N/A</v>
          </cell>
        </row>
        <row r="26144">
          <cell r="L26144" t="e">
            <v>#N/A</v>
          </cell>
        </row>
        <row r="26145">
          <cell r="L26145" t="e">
            <v>#N/A</v>
          </cell>
        </row>
        <row r="26146">
          <cell r="L26146" t="e">
            <v>#N/A</v>
          </cell>
        </row>
        <row r="26147">
          <cell r="L26147" t="e">
            <v>#N/A</v>
          </cell>
        </row>
        <row r="26148">
          <cell r="L26148" t="e">
            <v>#N/A</v>
          </cell>
        </row>
        <row r="26149">
          <cell r="L26149" t="e">
            <v>#N/A</v>
          </cell>
        </row>
        <row r="26150">
          <cell r="L26150" t="e">
            <v>#N/A</v>
          </cell>
        </row>
        <row r="26151">
          <cell r="L26151" t="e">
            <v>#N/A</v>
          </cell>
        </row>
        <row r="26152">
          <cell r="K26152" t="str">
            <v>28101</v>
          </cell>
          <cell r="L26152" t="e">
            <v>#N/A</v>
          </cell>
        </row>
        <row r="26153">
          <cell r="L26153" t="e">
            <v>#N/A</v>
          </cell>
        </row>
        <row r="26154">
          <cell r="L26154" t="e">
            <v>#N/A</v>
          </cell>
        </row>
        <row r="26155">
          <cell r="L26155" t="e">
            <v>#N/A</v>
          </cell>
        </row>
        <row r="26156">
          <cell r="L26156" t="e">
            <v>#N/A</v>
          </cell>
        </row>
        <row r="26157">
          <cell r="L26157" t="e">
            <v>#N/A</v>
          </cell>
        </row>
        <row r="26158">
          <cell r="L26158" t="e">
            <v>#N/A</v>
          </cell>
        </row>
        <row r="26159">
          <cell r="L26159" t="e">
            <v>#N/A</v>
          </cell>
        </row>
        <row r="26160">
          <cell r="K26160" t="str">
            <v>38915</v>
          </cell>
          <cell r="L26160" t="str">
            <v>DERECHOS DE SALA DE OBSERVACION EN URGENCIAS COMPLEJIDAD BAJA</v>
          </cell>
        </row>
        <row r="26161">
          <cell r="K26161" t="str">
            <v>38925</v>
          </cell>
          <cell r="L26161" t="e">
            <v>#N/A</v>
          </cell>
        </row>
        <row r="26162">
          <cell r="K26162" t="str">
            <v>38935</v>
          </cell>
          <cell r="L26162" t="e">
            <v>#N/A</v>
          </cell>
        </row>
        <row r="26163">
          <cell r="K26163" t="str">
            <v>39223</v>
          </cell>
          <cell r="L26163" t="e">
            <v>#N/A</v>
          </cell>
        </row>
        <row r="26164">
          <cell r="K26164" t="str">
            <v>39222</v>
          </cell>
          <cell r="L26164" t="e">
            <v>#N/A</v>
          </cell>
        </row>
        <row r="26165">
          <cell r="L26165" t="e">
            <v>#N/A</v>
          </cell>
        </row>
        <row r="26166">
          <cell r="L26166" t="e">
            <v>#N/A</v>
          </cell>
        </row>
        <row r="26167">
          <cell r="L26167" t="e">
            <v>#N/A</v>
          </cell>
        </row>
        <row r="26168">
          <cell r="L26168" t="e">
            <v>#N/A</v>
          </cell>
        </row>
        <row r="26169">
          <cell r="L26169" t="e">
            <v>#N/A</v>
          </cell>
        </row>
        <row r="26170">
          <cell r="L26170" t="e">
            <v>#N/A</v>
          </cell>
        </row>
        <row r="26171">
          <cell r="L26171" t="e">
            <v>#N/A</v>
          </cell>
        </row>
        <row r="26172">
          <cell r="L26172" t="e">
            <v>#N/A</v>
          </cell>
        </row>
        <row r="26173">
          <cell r="L26173" t="e">
            <v>#N/A</v>
          </cell>
        </row>
        <row r="26174">
          <cell r="L26174" t="e">
            <v>#N/A</v>
          </cell>
        </row>
        <row r="26175">
          <cell r="L26175" t="e">
            <v>#N/A</v>
          </cell>
        </row>
        <row r="26176">
          <cell r="L26176" t="e">
            <v>#N/A</v>
          </cell>
        </row>
        <row r="26177">
          <cell r="L26177" t="e">
            <v>#N/A</v>
          </cell>
        </row>
        <row r="26178">
          <cell r="L26178" t="e">
            <v>#N/A</v>
          </cell>
        </row>
        <row r="26179">
          <cell r="L26179" t="e">
            <v>#N/A</v>
          </cell>
        </row>
        <row r="26180">
          <cell r="L26180" t="e">
            <v>#N/A</v>
          </cell>
        </row>
        <row r="26181">
          <cell r="L26181" t="e">
            <v>#N/A</v>
          </cell>
        </row>
        <row r="26182">
          <cell r="L26182" t="e">
            <v>#N/A</v>
          </cell>
        </row>
        <row r="26183">
          <cell r="L26183" t="e">
            <v>#N/A</v>
          </cell>
        </row>
        <row r="26184">
          <cell r="L26184" t="e">
            <v>#N/A</v>
          </cell>
        </row>
        <row r="26185">
          <cell r="L26185" t="e">
            <v>#N/A</v>
          </cell>
        </row>
        <row r="26186">
          <cell r="L26186" t="e">
            <v>#N/A</v>
          </cell>
        </row>
        <row r="26187">
          <cell r="L26187" t="e">
            <v>#N/A</v>
          </cell>
        </row>
        <row r="26188">
          <cell r="L26188" t="e">
            <v>#N/A</v>
          </cell>
        </row>
        <row r="26189">
          <cell r="L26189" t="e">
            <v>#N/A</v>
          </cell>
        </row>
        <row r="26190">
          <cell r="L26190" t="e">
            <v>#N/A</v>
          </cell>
        </row>
        <row r="26191">
          <cell r="L26191" t="e">
            <v>#N/A</v>
          </cell>
        </row>
        <row r="26192">
          <cell r="L26192" t="e">
            <v>#N/A</v>
          </cell>
        </row>
        <row r="26193">
          <cell r="L26193" t="e">
            <v>#N/A</v>
          </cell>
        </row>
        <row r="26194">
          <cell r="L26194" t="e">
            <v>#N/A</v>
          </cell>
        </row>
        <row r="26195">
          <cell r="L26195" t="e">
            <v>#N/A</v>
          </cell>
        </row>
        <row r="26196">
          <cell r="L26196" t="e">
            <v>#N/A</v>
          </cell>
        </row>
        <row r="26197">
          <cell r="L26197" t="e">
            <v>#N/A</v>
          </cell>
        </row>
        <row r="26198">
          <cell r="L26198" t="e">
            <v>#N/A</v>
          </cell>
        </row>
        <row r="26199">
          <cell r="L26199" t="e">
            <v>#N/A</v>
          </cell>
        </row>
        <row r="26200">
          <cell r="L26200" t="e">
            <v>#N/A</v>
          </cell>
        </row>
        <row r="26201">
          <cell r="L26201" t="e">
            <v>#N/A</v>
          </cell>
        </row>
        <row r="26202">
          <cell r="L26202" t="e">
            <v>#N/A</v>
          </cell>
        </row>
        <row r="26203">
          <cell r="L26203" t="e">
            <v>#N/A</v>
          </cell>
        </row>
        <row r="26204">
          <cell r="L26204" t="e">
            <v>#N/A</v>
          </cell>
        </row>
        <row r="26205">
          <cell r="L26205" t="e">
            <v>#N/A</v>
          </cell>
        </row>
        <row r="26206">
          <cell r="L26206" t="e">
            <v>#N/A</v>
          </cell>
        </row>
        <row r="26207">
          <cell r="L26207" t="e">
            <v>#N/A</v>
          </cell>
        </row>
        <row r="26208">
          <cell r="L26208" t="e">
            <v>#N/A</v>
          </cell>
        </row>
        <row r="26209">
          <cell r="L26209" t="e">
            <v>#N/A</v>
          </cell>
        </row>
        <row r="26210">
          <cell r="L26210" t="e">
            <v>#N/A</v>
          </cell>
        </row>
        <row r="26211">
          <cell r="L26211" t="e">
            <v>#N/A</v>
          </cell>
        </row>
        <row r="26212">
          <cell r="K26212" t="str">
            <v>39221</v>
          </cell>
          <cell r="L26212" t="e">
            <v>#N/A</v>
          </cell>
        </row>
        <row r="26213">
          <cell r="K26213" t="str">
            <v>39221</v>
          </cell>
          <cell r="L26213" t="e">
            <v>#N/A</v>
          </cell>
        </row>
        <row r="26214">
          <cell r="K26214" t="str">
            <v>39221</v>
          </cell>
          <cell r="L26214" t="e">
            <v>#N/A</v>
          </cell>
        </row>
        <row r="26215">
          <cell r="K26215" t="str">
            <v>39221</v>
          </cell>
          <cell r="L26215" t="e">
            <v>#N/A</v>
          </cell>
        </row>
        <row r="26216">
          <cell r="K26216" t="str">
            <v>39221</v>
          </cell>
          <cell r="L26216" t="e">
            <v>#N/A</v>
          </cell>
        </row>
        <row r="26217">
          <cell r="K26217" t="str">
            <v>39201</v>
          </cell>
          <cell r="L26217" t="str">
            <v>DERECHOS DE SALA DE PEQUEÐA CIRUGIA (SUTURAS)</v>
          </cell>
        </row>
        <row r="26218">
          <cell r="K26218" t="str">
            <v>39201</v>
          </cell>
          <cell r="L26218" t="str">
            <v>DERECHOS DE SALA DE PEQUEÐA CIRUGIA (SUTURAS)</v>
          </cell>
        </row>
        <row r="26219">
          <cell r="K26219" t="str">
            <v>39201</v>
          </cell>
          <cell r="L26219" t="str">
            <v>DERECHOS DE SALA DE PEQUEÐA CIRUGIA (SUTURAS)</v>
          </cell>
        </row>
        <row r="26220">
          <cell r="K26220" t="str">
            <v>39201</v>
          </cell>
          <cell r="L26220" t="str">
            <v>DERECHOS DE SALA DE PEQUEÐA CIRUGIA (SUTURAS)</v>
          </cell>
        </row>
        <row r="26221">
          <cell r="K26221" t="str">
            <v>39201</v>
          </cell>
          <cell r="L26221" t="str">
            <v>DERECHOS DE SALA DE PEQUEÐA CIRUGIA (SUTURAS)</v>
          </cell>
        </row>
        <row r="26222">
          <cell r="K26222" t="str">
            <v>39201</v>
          </cell>
          <cell r="L26222" t="str">
            <v>DERECHOS DE SALA DE PEQUEÐA CIRUGIA (SUTURAS)</v>
          </cell>
        </row>
        <row r="26223">
          <cell r="K26223" t="str">
            <v>39201</v>
          </cell>
          <cell r="L26223" t="str">
            <v>DERECHOS DE SALA DE PEQUEÐA CIRUGIA (SUTURAS)</v>
          </cell>
        </row>
        <row r="26224">
          <cell r="K26224" t="str">
            <v>39201</v>
          </cell>
          <cell r="L26224" t="str">
            <v>DERECHOS DE SALA DE PEQUEÐA CIRUGIA (SUTURAS)</v>
          </cell>
        </row>
        <row r="26225">
          <cell r="K26225" t="str">
            <v>39201</v>
          </cell>
          <cell r="L26225" t="str">
            <v>DERECHOS DE SALA DE PEQUEÐA CIRUGIA (SUTURAS)</v>
          </cell>
        </row>
        <row r="26226">
          <cell r="K26226" t="str">
            <v>39201</v>
          </cell>
          <cell r="L26226" t="str">
            <v>DERECHOS DE SALA DE PEQUEÐA CIRUGIA (SUTURAS)</v>
          </cell>
        </row>
        <row r="26227">
          <cell r="K26227" t="str">
            <v>39201</v>
          </cell>
          <cell r="L26227" t="str">
            <v>DERECHOS DE SALA DE PEQUEÐA CIRUGIA (SUTURAS)</v>
          </cell>
        </row>
        <row r="26228">
          <cell r="K26228" t="str">
            <v>39201</v>
          </cell>
          <cell r="L26228" t="str">
            <v>DERECHOS DE SALA DE PEQUEÐA CIRUGIA (SUTURAS)</v>
          </cell>
        </row>
        <row r="26229">
          <cell r="K26229" t="str">
            <v>39201</v>
          </cell>
          <cell r="L26229" t="str">
            <v>DERECHOS DE SALA DE PEQUEÐA CIRUGIA (SUTURAS)</v>
          </cell>
        </row>
        <row r="26230">
          <cell r="K26230" t="str">
            <v>39201</v>
          </cell>
          <cell r="L26230" t="str">
            <v>DERECHOS DE SALA DE PEQUEÐA CIRUGIA (SUTURAS)</v>
          </cell>
        </row>
        <row r="26231">
          <cell r="K26231" t="str">
            <v>39201</v>
          </cell>
          <cell r="L26231" t="str">
            <v>DERECHOS DE SALA DE PEQUEÐA CIRUGIA (SUTURAS)</v>
          </cell>
        </row>
        <row r="26232">
          <cell r="K26232" t="str">
            <v>39201</v>
          </cell>
          <cell r="L26232" t="str">
            <v>DERECHOS DE SALA DE PEQUEÐA CIRUGIA (SUTURAS)</v>
          </cell>
        </row>
        <row r="26233">
          <cell r="K26233" t="str">
            <v>39201</v>
          </cell>
          <cell r="L26233" t="str">
            <v>DERECHOS DE SALA DE PEQUEÐA CIRUGIA (SUTURAS)</v>
          </cell>
        </row>
        <row r="26234">
          <cell r="K26234" t="str">
            <v>39201</v>
          </cell>
          <cell r="L26234" t="str">
            <v>DERECHOS DE SALA DE PEQUEÐA CIRUGIA (SUTURAS)</v>
          </cell>
        </row>
        <row r="26235">
          <cell r="K26235" t="str">
            <v>39201</v>
          </cell>
          <cell r="L26235" t="str">
            <v>DERECHOS DE SALA DE PEQUEÐA CIRUGIA (SUTURAS)</v>
          </cell>
        </row>
        <row r="26236">
          <cell r="K26236" t="str">
            <v>39201</v>
          </cell>
          <cell r="L26236" t="str">
            <v>DERECHOS DE SALA DE PEQUEÐA CIRUGIA (SUTURAS)</v>
          </cell>
        </row>
        <row r="26237">
          <cell r="K26237" t="str">
            <v>39201</v>
          </cell>
          <cell r="L26237" t="str">
            <v>DERECHOS DE SALA DE PEQUEÐA CIRUGIA (SUTURAS)</v>
          </cell>
        </row>
        <row r="26238">
          <cell r="K26238" t="str">
            <v>39201</v>
          </cell>
          <cell r="L26238" t="str">
            <v>DERECHOS DE SALA DE PEQUEÐA CIRUGIA (SUTURAS)</v>
          </cell>
        </row>
        <row r="26239">
          <cell r="K26239" t="str">
            <v>39201</v>
          </cell>
          <cell r="L26239" t="str">
            <v>DERECHOS DE SALA DE PEQUEÐA CIRUGIA (SUTURAS)</v>
          </cell>
        </row>
        <row r="26240">
          <cell r="K26240" t="str">
            <v>39201</v>
          </cell>
          <cell r="L26240" t="str">
            <v>DERECHOS DE SALA DE PEQUEÐA CIRUGIA (SUTURAS)</v>
          </cell>
        </row>
        <row r="26241">
          <cell r="K26241" t="str">
            <v>39201</v>
          </cell>
          <cell r="L26241" t="str">
            <v>DERECHOS DE SALA DE PEQUEÐA CIRUGIA (SUTURAS)</v>
          </cell>
        </row>
        <row r="26242">
          <cell r="K26242" t="str">
            <v>39202</v>
          </cell>
          <cell r="L26242" t="str">
            <v>DERECHOS DE SALA DE CURACIONES O PROCEDIMIENTOS</v>
          </cell>
        </row>
        <row r="26243">
          <cell r="K26243" t="str">
            <v>39202</v>
          </cell>
          <cell r="L26243" t="str">
            <v>DERECHOS DE SALA DE CURACIONES O PROCEDIMIENTOS</v>
          </cell>
        </row>
        <row r="26244">
          <cell r="K26244" t="str">
            <v>39202</v>
          </cell>
          <cell r="L26244" t="str">
            <v>DERECHOS DE SALA DE CURACIONES O PROCEDIMIENTOS</v>
          </cell>
        </row>
        <row r="26245">
          <cell r="K26245" t="str">
            <v>39202</v>
          </cell>
          <cell r="L26245" t="str">
            <v>DERECHOS DE SALA DE CURACIONES O PROCEDIMIENTOS</v>
          </cell>
        </row>
        <row r="26246">
          <cell r="K26246" t="str">
            <v>39202</v>
          </cell>
          <cell r="L26246" t="str">
            <v>DERECHOS DE SALA DE CURACIONES O PROCEDIMIENTOS</v>
          </cell>
        </row>
        <row r="26247">
          <cell r="K26247" t="str">
            <v>39202</v>
          </cell>
          <cell r="L26247" t="str">
            <v>DERECHOS DE SALA DE CURACIONES O PROCEDIMIENTOS</v>
          </cell>
        </row>
        <row r="26248">
          <cell r="K26248" t="str">
            <v>39202</v>
          </cell>
          <cell r="L26248" t="str">
            <v>DERECHOS DE SALA DE CURACIONES O PROCEDIMIENTOS</v>
          </cell>
        </row>
        <row r="26249">
          <cell r="K26249" t="str">
            <v>39202</v>
          </cell>
          <cell r="L26249" t="str">
            <v>DERECHOS DE SALA DE CURACIONES O PROCEDIMIENTOS</v>
          </cell>
        </row>
        <row r="26250">
          <cell r="K26250" t="str">
            <v>39202</v>
          </cell>
          <cell r="L26250" t="str">
            <v>DERECHOS DE SALA DE CURACIONES O PROCEDIMIENTOS</v>
          </cell>
        </row>
        <row r="26251">
          <cell r="K26251" t="str">
            <v>39202</v>
          </cell>
          <cell r="L26251" t="str">
            <v>DERECHOS DE SALA DE CURACIONES O PROCEDIMIENTOS</v>
          </cell>
        </row>
        <row r="26252">
          <cell r="K26252" t="str">
            <v>39202</v>
          </cell>
          <cell r="L26252" t="str">
            <v>DERECHOS DE SALA DE CURACIONES O PROCEDIMIENTOS</v>
          </cell>
        </row>
        <row r="26253">
          <cell r="K26253" t="str">
            <v>39202</v>
          </cell>
          <cell r="L26253" t="str">
            <v>DERECHOS DE SALA DE CURACIONES O PROCEDIMIENTOS</v>
          </cell>
        </row>
        <row r="26254">
          <cell r="K26254" t="str">
            <v>39202</v>
          </cell>
          <cell r="L26254" t="str">
            <v>DERECHOS DE SALA DE CURACIONES O PROCEDIMIENTOS</v>
          </cell>
        </row>
        <row r="26255">
          <cell r="K26255" t="str">
            <v>39202</v>
          </cell>
          <cell r="L26255" t="str">
            <v>DERECHOS DE SALA DE CURACIONES O PROCEDIMIENTOS</v>
          </cell>
        </row>
        <row r="26256">
          <cell r="K26256" t="str">
            <v>39202</v>
          </cell>
          <cell r="L26256" t="str">
            <v>DERECHOS DE SALA DE CURACIONES O PROCEDIMIENTOS</v>
          </cell>
        </row>
        <row r="26257">
          <cell r="K26257" t="str">
            <v>39202</v>
          </cell>
          <cell r="L26257" t="str">
            <v>DERECHOS DE SALA DE CURACIONES O PROCEDIMIENTOS</v>
          </cell>
        </row>
        <row r="26258">
          <cell r="K26258" t="str">
            <v>39202</v>
          </cell>
          <cell r="L26258" t="str">
            <v>DERECHOS DE SALA DE CURACIONES O PROCEDIMIENTOS</v>
          </cell>
        </row>
        <row r="26259">
          <cell r="K26259" t="str">
            <v>39202</v>
          </cell>
          <cell r="L26259" t="str">
            <v>DERECHOS DE SALA DE CURACIONES O PROCEDIMIENTOS</v>
          </cell>
        </row>
        <row r="26260">
          <cell r="K26260" t="str">
            <v>39202</v>
          </cell>
          <cell r="L26260" t="str">
            <v>DERECHOS DE SALA DE CURACIONES O PROCEDIMIENTOS</v>
          </cell>
        </row>
        <row r="26261">
          <cell r="K26261" t="str">
            <v>39202</v>
          </cell>
          <cell r="L26261" t="str">
            <v>DERECHOS DE SALA DE CURACIONES O PROCEDIMIENTOS</v>
          </cell>
        </row>
        <row r="26262">
          <cell r="K26262" t="str">
            <v>39202</v>
          </cell>
          <cell r="L26262" t="str">
            <v>DERECHOS DE SALA DE CURACIONES O PROCEDIMIENTOS</v>
          </cell>
        </row>
        <row r="26263">
          <cell r="K26263" t="str">
            <v>39202</v>
          </cell>
          <cell r="L26263" t="str">
            <v>DERECHOS DE SALA DE CURACIONES O PROCEDIMIENTOS</v>
          </cell>
        </row>
        <row r="26264">
          <cell r="K26264" t="str">
            <v>39202</v>
          </cell>
          <cell r="L26264" t="str">
            <v>DERECHOS DE SALA DE CURACIONES O PROCEDIMIENTOS</v>
          </cell>
        </row>
        <row r="26265">
          <cell r="K26265" t="str">
            <v>39202</v>
          </cell>
          <cell r="L26265" t="str">
            <v>DERECHOS DE SALA DE CURACIONES O PROCEDIMIENTOS</v>
          </cell>
        </row>
        <row r="26266">
          <cell r="K26266" t="str">
            <v>39202</v>
          </cell>
          <cell r="L26266" t="str">
            <v>DERECHOS DE SALA DE CURACIONES O PROCEDIMIENTOS</v>
          </cell>
        </row>
        <row r="26267">
          <cell r="K26267" t="str">
            <v>39202</v>
          </cell>
          <cell r="L26267" t="str">
            <v>DERECHOS DE SALA DE CURACIONES O PROCEDIMIENTOS</v>
          </cell>
        </row>
        <row r="26268">
          <cell r="K26268" t="str">
            <v>39202</v>
          </cell>
          <cell r="L26268" t="str">
            <v>DERECHOS DE SALA DE CURACIONES O PROCEDIMIENTOS</v>
          </cell>
        </row>
        <row r="26269">
          <cell r="K26269" t="str">
            <v>39202</v>
          </cell>
          <cell r="L26269" t="str">
            <v>DERECHOS DE SALA DE CURACIONES O PROCEDIMIENTOS</v>
          </cell>
        </row>
        <row r="26270">
          <cell r="K26270" t="str">
            <v>39202</v>
          </cell>
          <cell r="L26270" t="str">
            <v>DERECHOS DE SALA DE CURACIONES O PROCEDIMIENTOS</v>
          </cell>
        </row>
        <row r="26271">
          <cell r="K26271" t="str">
            <v>39202</v>
          </cell>
          <cell r="L26271" t="str">
            <v>DERECHOS DE SALA DE CURACIONES O PROCEDIMIENTOS</v>
          </cell>
        </row>
        <row r="26272">
          <cell r="K26272" t="str">
            <v>39202</v>
          </cell>
          <cell r="L26272" t="str">
            <v>DERECHOS DE SALA DE CURACIONES O PROCEDIMIENTOS</v>
          </cell>
        </row>
        <row r="26273">
          <cell r="K26273" t="str">
            <v>39202</v>
          </cell>
          <cell r="L26273" t="str">
            <v>DERECHOS DE SALA DE CURACIONES O PROCEDIMIENTOS</v>
          </cell>
        </row>
        <row r="26274">
          <cell r="K26274" t="str">
            <v>39202</v>
          </cell>
          <cell r="L26274" t="str">
            <v>DERECHOS DE SALA DE CURACIONES O PROCEDIMIENTOS</v>
          </cell>
        </row>
        <row r="26275">
          <cell r="K26275" t="str">
            <v>39202</v>
          </cell>
          <cell r="L26275" t="str">
            <v>DERECHOS DE SALA DE CURACIONES O PROCEDIMIENTOS</v>
          </cell>
        </row>
        <row r="26276">
          <cell r="K26276" t="str">
            <v>39202</v>
          </cell>
          <cell r="L26276" t="str">
            <v>DERECHOS DE SALA DE CURACIONES O PROCEDIMIENTOS</v>
          </cell>
        </row>
        <row r="26277">
          <cell r="K26277" t="str">
            <v>39202</v>
          </cell>
          <cell r="L26277" t="str">
            <v>DERECHOS DE SALA DE CURACIONES O PROCEDIMIENTOS</v>
          </cell>
        </row>
        <row r="26278">
          <cell r="K26278" t="str">
            <v>39202</v>
          </cell>
          <cell r="L26278" t="str">
            <v>DERECHOS DE SALA DE CURACIONES O PROCEDIMIENTOS</v>
          </cell>
        </row>
        <row r="26279">
          <cell r="K26279" t="str">
            <v>39202</v>
          </cell>
          <cell r="L26279" t="str">
            <v>DERECHOS DE SALA DE CURACIONES O PROCEDIMIENTOS</v>
          </cell>
        </row>
        <row r="26280">
          <cell r="K26280" t="str">
            <v>39202</v>
          </cell>
          <cell r="L26280" t="str">
            <v>DERECHOS DE SALA DE CURACIONES O PROCEDIMIENTOS</v>
          </cell>
        </row>
        <row r="26281">
          <cell r="K26281" t="str">
            <v>39202</v>
          </cell>
          <cell r="L26281" t="str">
            <v>DERECHOS DE SALA DE CURACIONES O PROCEDIMIENTOS</v>
          </cell>
        </row>
        <row r="26282">
          <cell r="K26282" t="str">
            <v>39202</v>
          </cell>
          <cell r="L26282" t="str">
            <v>DERECHOS DE SALA DE CURACIONES O PROCEDIMIENTOS</v>
          </cell>
        </row>
        <row r="26283">
          <cell r="K26283" t="str">
            <v>39202</v>
          </cell>
          <cell r="L26283" t="str">
            <v>DERECHOS DE SALA DE CURACIONES O PROCEDIMIENTOS</v>
          </cell>
        </row>
        <row r="26284">
          <cell r="K26284" t="str">
            <v>39202</v>
          </cell>
          <cell r="L26284" t="str">
            <v>DERECHOS DE SALA DE CURACIONES O PROCEDIMIENTOS</v>
          </cell>
        </row>
        <row r="26285">
          <cell r="K26285" t="str">
            <v>39202</v>
          </cell>
          <cell r="L26285" t="str">
            <v>DERECHOS DE SALA DE CURACIONES O PROCEDIMIENTOS</v>
          </cell>
        </row>
        <row r="26286">
          <cell r="K26286" t="str">
            <v>39202</v>
          </cell>
          <cell r="L26286" t="str">
            <v>DERECHOS DE SALA DE CURACIONES O PROCEDIMIENTOS</v>
          </cell>
        </row>
        <row r="26287">
          <cell r="K26287" t="str">
            <v>39202</v>
          </cell>
          <cell r="L26287" t="str">
            <v>DERECHOS DE SALA DE CURACIONES O PROCEDIMIENTOS</v>
          </cell>
        </row>
        <row r="26288">
          <cell r="K26288" t="str">
            <v>39202</v>
          </cell>
          <cell r="L26288" t="str">
            <v>DERECHOS DE SALA DE CURACIONES O PROCEDIMIENTOS</v>
          </cell>
        </row>
        <row r="26289">
          <cell r="K26289" t="str">
            <v>39202</v>
          </cell>
          <cell r="L26289" t="str">
            <v>DERECHOS DE SALA DE CURACIONES O PROCEDIMIENTOS</v>
          </cell>
        </row>
        <row r="26290">
          <cell r="K26290" t="str">
            <v>39202</v>
          </cell>
          <cell r="L26290" t="str">
            <v>DERECHOS DE SALA DE CURACIONES O PROCEDIMIENTOS</v>
          </cell>
        </row>
        <row r="26291">
          <cell r="K26291" t="str">
            <v>39202</v>
          </cell>
          <cell r="L26291" t="str">
            <v>DERECHOS DE SALA DE CURACIONES O PROCEDIMIENTOS</v>
          </cell>
        </row>
        <row r="26292">
          <cell r="K26292" t="str">
            <v>39202</v>
          </cell>
          <cell r="L26292" t="str">
            <v>DERECHOS DE SALA DE CURACIONES O PROCEDIMIENTOS</v>
          </cell>
        </row>
        <row r="26293">
          <cell r="L26293" t="e">
            <v>#N/A</v>
          </cell>
        </row>
        <row r="26294">
          <cell r="L26294" t="e">
            <v>#N/A</v>
          </cell>
        </row>
        <row r="26295">
          <cell r="L26295" t="e">
            <v>#N/A</v>
          </cell>
        </row>
        <row r="26296">
          <cell r="L26296" t="e">
            <v>#N/A</v>
          </cell>
        </row>
        <row r="26297">
          <cell r="L26297" t="e">
            <v>#N/A</v>
          </cell>
        </row>
        <row r="26298">
          <cell r="L26298" t="e">
            <v>#N/A</v>
          </cell>
        </row>
        <row r="26299">
          <cell r="L26299" t="e">
            <v>#N/A</v>
          </cell>
        </row>
        <row r="26300">
          <cell r="L26300" t="e">
            <v>#N/A</v>
          </cell>
        </row>
        <row r="26301">
          <cell r="L26301" t="e">
            <v>#N/A</v>
          </cell>
        </row>
        <row r="26302">
          <cell r="L26302" t="e">
            <v>#N/A</v>
          </cell>
        </row>
        <row r="26303">
          <cell r="L26303" t="e">
            <v>#N/A</v>
          </cell>
        </row>
        <row r="26304">
          <cell r="L26304" t="e">
            <v>#N/A</v>
          </cell>
        </row>
        <row r="26305">
          <cell r="L26305" t="e">
            <v>#N/A</v>
          </cell>
        </row>
        <row r="26306">
          <cell r="L26306" t="e">
            <v>#N/A</v>
          </cell>
        </row>
        <row r="26307">
          <cell r="L26307" t="e">
            <v>#N/A</v>
          </cell>
        </row>
        <row r="26308">
          <cell r="L26308" t="e">
            <v>#N/A</v>
          </cell>
        </row>
        <row r="26309">
          <cell r="L26309" t="e">
            <v>#N/A</v>
          </cell>
        </row>
        <row r="26310">
          <cell r="L26310" t="e">
            <v>#N/A</v>
          </cell>
        </row>
        <row r="26311">
          <cell r="L26311" t="e">
            <v>#N/A</v>
          </cell>
        </row>
        <row r="26312">
          <cell r="L26312" t="e">
            <v>#N/A</v>
          </cell>
        </row>
        <row r="26313">
          <cell r="L26313" t="e">
            <v>#N/A</v>
          </cell>
        </row>
        <row r="26314">
          <cell r="L26314" t="e">
            <v>#N/A</v>
          </cell>
        </row>
        <row r="26315">
          <cell r="K26315" t="str">
            <v>17910</v>
          </cell>
          <cell r="L26315" t="e">
            <v>#N/A</v>
          </cell>
        </row>
        <row r="26316">
          <cell r="K26316" t="str">
            <v>26104</v>
          </cell>
          <cell r="L26316" t="e">
            <v>#N/A</v>
          </cell>
        </row>
        <row r="26317">
          <cell r="K26317" t="str">
            <v>26104</v>
          </cell>
          <cell r="L26317" t="e">
            <v>#N/A</v>
          </cell>
        </row>
        <row r="26318">
          <cell r="K26318" t="str">
            <v>26104</v>
          </cell>
          <cell r="L26318" t="e">
            <v>#N/A</v>
          </cell>
        </row>
        <row r="26319">
          <cell r="K26319" t="str">
            <v>26104</v>
          </cell>
          <cell r="L26319" t="e">
            <v>#N/A</v>
          </cell>
        </row>
        <row r="26320">
          <cell r="K26320" t="str">
            <v>39360</v>
          </cell>
          <cell r="L26320" t="e">
            <v>#N/A</v>
          </cell>
        </row>
        <row r="26321">
          <cell r="L26321" t="e">
            <v>#N/A</v>
          </cell>
        </row>
        <row r="26322">
          <cell r="L26322" t="e">
            <v>#N/A</v>
          </cell>
        </row>
        <row r="26323">
          <cell r="L26323" t="e">
            <v>#N/A</v>
          </cell>
        </row>
        <row r="26324">
          <cell r="K26324" t="str">
            <v>9801</v>
          </cell>
          <cell r="L26324" t="e">
            <v>#N/A</v>
          </cell>
        </row>
        <row r="26325">
          <cell r="L26325" t="e">
            <v>#N/A</v>
          </cell>
        </row>
        <row r="26326">
          <cell r="K26326" t="str">
            <v>16500</v>
          </cell>
          <cell r="L26326" t="e">
            <v>#N/A</v>
          </cell>
        </row>
        <row r="26327">
          <cell r="K26327" t="str">
            <v>9343</v>
          </cell>
          <cell r="L26327" t="e">
            <v>#N/A</v>
          </cell>
        </row>
        <row r="26328">
          <cell r="K26328" t="str">
            <v>9601</v>
          </cell>
          <cell r="L26328" t="e">
            <v>#N/A</v>
          </cell>
        </row>
        <row r="26329">
          <cell r="L26329" t="e">
            <v>#N/A</v>
          </cell>
        </row>
        <row r="26330">
          <cell r="L26330" t="e">
            <v>#N/A</v>
          </cell>
        </row>
        <row r="26331">
          <cell r="L26331" t="e">
            <v>#N/A</v>
          </cell>
        </row>
        <row r="26332">
          <cell r="L26332" t="e">
            <v>#N/A</v>
          </cell>
        </row>
        <row r="26333">
          <cell r="L26333" t="e">
            <v>#N/A</v>
          </cell>
        </row>
        <row r="26334">
          <cell r="L26334" t="e">
            <v>#N/A</v>
          </cell>
        </row>
        <row r="26335">
          <cell r="L26335" t="e">
            <v>#N/A</v>
          </cell>
        </row>
        <row r="26336">
          <cell r="L26336" t="e">
            <v>#N/A</v>
          </cell>
        </row>
        <row r="26337">
          <cell r="L26337" t="e">
            <v>#N/A</v>
          </cell>
        </row>
        <row r="26338">
          <cell r="L26338" t="e">
            <v>#N/A</v>
          </cell>
        </row>
        <row r="26339">
          <cell r="L26339" t="e">
            <v>#N/A</v>
          </cell>
        </row>
        <row r="26340">
          <cell r="L26340" t="e">
            <v>#N/A</v>
          </cell>
        </row>
        <row r="26341">
          <cell r="L26341" t="e">
            <v>#N/A</v>
          </cell>
        </row>
        <row r="26342">
          <cell r="L26342" t="e">
            <v>#N/A</v>
          </cell>
        </row>
        <row r="26343">
          <cell r="L26343" t="e">
            <v>#N/A</v>
          </cell>
        </row>
        <row r="26344">
          <cell r="L26344" t="e">
            <v>#N/A</v>
          </cell>
        </row>
        <row r="26345">
          <cell r="L26345" t="e">
            <v>#N/A</v>
          </cell>
        </row>
        <row r="26346">
          <cell r="L26346" t="e">
            <v>#N/A</v>
          </cell>
        </row>
        <row r="26347">
          <cell r="L26347" t="e">
            <v>#N/A</v>
          </cell>
        </row>
        <row r="26348">
          <cell r="L26348" t="e">
            <v>#N/A</v>
          </cell>
        </row>
        <row r="26349">
          <cell r="L26349" t="e">
            <v>#N/A</v>
          </cell>
        </row>
        <row r="26350">
          <cell r="L26350" t="e">
            <v>#N/A</v>
          </cell>
        </row>
        <row r="26351">
          <cell r="L26351" t="e">
            <v>#N/A</v>
          </cell>
        </row>
        <row r="26352">
          <cell r="L26352" t="e">
            <v>#N/A</v>
          </cell>
        </row>
        <row r="26353">
          <cell r="L26353" t="e">
            <v>#N/A</v>
          </cell>
        </row>
        <row r="26354">
          <cell r="K26354" t="str">
            <v>18103</v>
          </cell>
          <cell r="L26354" t="e">
            <v>#N/A</v>
          </cell>
        </row>
        <row r="26355">
          <cell r="K26355" t="str">
            <v>18105</v>
          </cell>
          <cell r="L26355" t="e">
            <v>#N/A</v>
          </cell>
        </row>
        <row r="26356">
          <cell r="K26356" t="str">
            <v>18120</v>
          </cell>
          <cell r="L26356" t="e">
            <v>#N/A</v>
          </cell>
        </row>
        <row r="26357">
          <cell r="K26357" t="str">
            <v>18104</v>
          </cell>
          <cell r="L26357" t="e">
            <v>#N/A</v>
          </cell>
        </row>
        <row r="26358">
          <cell r="K26358" t="str">
            <v>18104</v>
          </cell>
          <cell r="L26358" t="e">
            <v>#N/A</v>
          </cell>
        </row>
        <row r="26359">
          <cell r="K26359" t="str">
            <v>18101</v>
          </cell>
          <cell r="L26359" t="e">
            <v>#N/A</v>
          </cell>
        </row>
        <row r="26360">
          <cell r="L26360" t="e">
            <v>#N/A</v>
          </cell>
        </row>
        <row r="26361">
          <cell r="K26361" t="str">
            <v>2420</v>
          </cell>
          <cell r="L26361" t="e">
            <v>#N/A</v>
          </cell>
        </row>
        <row r="26362">
          <cell r="L26362" t="e">
            <v>#N/A</v>
          </cell>
        </row>
        <row r="26363">
          <cell r="L26363" t="e">
            <v>#N/A</v>
          </cell>
        </row>
        <row r="26364">
          <cell r="L26364" t="e">
            <v>#N/A</v>
          </cell>
        </row>
        <row r="26365">
          <cell r="L26365" t="e">
            <v>#N/A</v>
          </cell>
        </row>
        <row r="26366">
          <cell r="L26366" t="e">
            <v>#N/A</v>
          </cell>
        </row>
        <row r="26367">
          <cell r="L26367" t="e">
            <v>#N/A</v>
          </cell>
        </row>
        <row r="26368">
          <cell r="K26368" t="str">
            <v>18500</v>
          </cell>
          <cell r="L26368" t="e">
            <v>#N/A</v>
          </cell>
        </row>
        <row r="26369">
          <cell r="K26369" t="str">
            <v>17506</v>
          </cell>
          <cell r="L26369" t="e">
            <v>#N/A</v>
          </cell>
        </row>
        <row r="26370">
          <cell r="K26370" t="str">
            <v>17401</v>
          </cell>
          <cell r="L26370" t="e">
            <v>#N/A</v>
          </cell>
        </row>
        <row r="26371">
          <cell r="K26371" t="str">
            <v>18504</v>
          </cell>
          <cell r="L26371" t="e">
            <v>#N/A</v>
          </cell>
        </row>
        <row r="26372">
          <cell r="K26372" t="str">
            <v>5540</v>
          </cell>
          <cell r="L26372" t="e">
            <v>#N/A</v>
          </cell>
        </row>
        <row r="26373">
          <cell r="K26373" t="str">
            <v>18324</v>
          </cell>
          <cell r="L26373" t="e">
            <v>#N/A</v>
          </cell>
        </row>
        <row r="26374">
          <cell r="K26374" t="str">
            <v>18504</v>
          </cell>
          <cell r="L26374" t="e">
            <v>#N/A</v>
          </cell>
        </row>
        <row r="26375">
          <cell r="K26375" t="str">
            <v>18322</v>
          </cell>
          <cell r="L26375" t="e">
            <v>#N/A</v>
          </cell>
        </row>
        <row r="26376">
          <cell r="K26376" t="str">
            <v>18505</v>
          </cell>
          <cell r="L26376" t="e">
            <v>#N/A</v>
          </cell>
        </row>
        <row r="26377">
          <cell r="K26377" t="str">
            <v>18322</v>
          </cell>
          <cell r="L26377" t="e">
            <v>#N/A</v>
          </cell>
        </row>
        <row r="26378">
          <cell r="K26378" t="str">
            <v>18300</v>
          </cell>
          <cell r="L26378" t="e">
            <v>#N/A</v>
          </cell>
        </row>
        <row r="26379">
          <cell r="K26379" t="str">
            <v>18302</v>
          </cell>
          <cell r="L26379" t="e">
            <v>#N/A</v>
          </cell>
        </row>
        <row r="26380">
          <cell r="K26380" t="str">
            <v>18301</v>
          </cell>
          <cell r="L26380" t="e">
            <v>#N/A</v>
          </cell>
        </row>
        <row r="26381">
          <cell r="K26381" t="str">
            <v>5231</v>
          </cell>
          <cell r="L26381" t="e">
            <v>#N/A</v>
          </cell>
        </row>
        <row r="26382">
          <cell r="K26382" t="str">
            <v>5401</v>
          </cell>
          <cell r="L26382" t="e">
            <v>#N/A</v>
          </cell>
        </row>
        <row r="26383">
          <cell r="K26383" t="str">
            <v>18502</v>
          </cell>
          <cell r="L26383" t="e">
            <v>#N/A</v>
          </cell>
        </row>
        <row r="26384">
          <cell r="L26384" t="e">
            <v>#N/A</v>
          </cell>
        </row>
        <row r="26385">
          <cell r="K26385" t="str">
            <v>18104</v>
          </cell>
          <cell r="L26385" t="e">
            <v>#N/A</v>
          </cell>
        </row>
        <row r="26386">
          <cell r="K26386" t="str">
            <v>18105</v>
          </cell>
          <cell r="L26386" t="e">
            <v>#N/A</v>
          </cell>
        </row>
        <row r="26387">
          <cell r="K26387" t="str">
            <v>18104</v>
          </cell>
          <cell r="L26387" t="e">
            <v>#N/A</v>
          </cell>
        </row>
        <row r="26388">
          <cell r="K26388" t="str">
            <v>18104</v>
          </cell>
          <cell r="L26388" t="e">
            <v>#N/A</v>
          </cell>
        </row>
        <row r="26389">
          <cell r="K26389" t="str">
            <v>18120</v>
          </cell>
          <cell r="L26389" t="e">
            <v>#N/A</v>
          </cell>
        </row>
        <row r="26390">
          <cell r="K26390" t="str">
            <v>18103</v>
          </cell>
          <cell r="L26390" t="e">
            <v>#N/A</v>
          </cell>
        </row>
        <row r="26391">
          <cell r="K26391" t="str">
            <v>24101</v>
          </cell>
          <cell r="L26391" t="e">
            <v>#N/A</v>
          </cell>
        </row>
        <row r="26392">
          <cell r="K26392" t="str">
            <v>24102</v>
          </cell>
          <cell r="L26392" t="e">
            <v>#N/A</v>
          </cell>
        </row>
        <row r="26393">
          <cell r="K26393" t="str">
            <v>24105</v>
          </cell>
          <cell r="L26393" t="e">
            <v>#N/A</v>
          </cell>
        </row>
        <row r="26394">
          <cell r="K26394" t="str">
            <v>24109</v>
          </cell>
          <cell r="L26394" t="e">
            <v>#N/A</v>
          </cell>
        </row>
        <row r="26395">
          <cell r="K26395" t="str">
            <v>24117</v>
          </cell>
          <cell r="L26395" t="e">
            <v>#N/A</v>
          </cell>
        </row>
        <row r="26396">
          <cell r="K26396" t="str">
            <v>24114</v>
          </cell>
          <cell r="L26396" t="e">
            <v>#N/A</v>
          </cell>
        </row>
        <row r="26397">
          <cell r="K26397" t="str">
            <v>24108</v>
          </cell>
          <cell r="L26397" t="e">
            <v>#N/A</v>
          </cell>
        </row>
        <row r="26398">
          <cell r="K26398" t="str">
            <v>24108</v>
          </cell>
          <cell r="L26398" t="e">
            <v>#N/A</v>
          </cell>
        </row>
        <row r="26399">
          <cell r="K26399" t="str">
            <v>24112</v>
          </cell>
          <cell r="L26399" t="e">
            <v>#N/A</v>
          </cell>
        </row>
        <row r="26400">
          <cell r="K26400" t="str">
            <v>24112</v>
          </cell>
          <cell r="L26400" t="e">
            <v>#N/A</v>
          </cell>
        </row>
        <row r="26401">
          <cell r="K26401" t="str">
            <v>24113</v>
          </cell>
          <cell r="L26401" t="e">
            <v>#N/A</v>
          </cell>
        </row>
        <row r="26402">
          <cell r="K26402" t="str">
            <v>24113</v>
          </cell>
          <cell r="L26402" t="e">
            <v>#N/A</v>
          </cell>
        </row>
        <row r="26403">
          <cell r="K26403" t="str">
            <v>24125</v>
          </cell>
          <cell r="L26403" t="e">
            <v>#N/A</v>
          </cell>
        </row>
        <row r="26404">
          <cell r="K26404" t="str">
            <v>24125</v>
          </cell>
          <cell r="L26404" t="e">
            <v>#N/A</v>
          </cell>
        </row>
        <row r="26405">
          <cell r="K26405" t="str">
            <v>34101</v>
          </cell>
          <cell r="L26405" t="e">
            <v>#N/A</v>
          </cell>
        </row>
        <row r="26406">
          <cell r="K26406" t="str">
            <v>34101</v>
          </cell>
          <cell r="L26406" t="e">
            <v>#N/A</v>
          </cell>
        </row>
        <row r="26407">
          <cell r="K26407" t="str">
            <v>20205</v>
          </cell>
          <cell r="L26407" t="e">
            <v>#N/A</v>
          </cell>
        </row>
        <row r="26408">
          <cell r="K26408" t="str">
            <v>20405</v>
          </cell>
          <cell r="L26408" t="e">
            <v>#N/A</v>
          </cell>
        </row>
        <row r="26409">
          <cell r="K26409" t="str">
            <v>29115</v>
          </cell>
          <cell r="L26409" t="e">
            <v>#N/A</v>
          </cell>
        </row>
        <row r="26410">
          <cell r="K26410" t="str">
            <v>29115</v>
          </cell>
          <cell r="L26410" t="e">
            <v>#N/A</v>
          </cell>
        </row>
        <row r="26411">
          <cell r="K26411" t="str">
            <v>29115</v>
          </cell>
          <cell r="L26411" t="e">
            <v>#N/A</v>
          </cell>
        </row>
        <row r="26412">
          <cell r="K26412" t="str">
            <v>29115</v>
          </cell>
          <cell r="L26412" t="e">
            <v>#N/A</v>
          </cell>
        </row>
        <row r="26413">
          <cell r="K26413" t="str">
            <v>29115</v>
          </cell>
          <cell r="L26413" t="e">
            <v>#N/A</v>
          </cell>
        </row>
        <row r="26414">
          <cell r="K26414" t="str">
            <v>29115</v>
          </cell>
          <cell r="L26414" t="e">
            <v>#N/A</v>
          </cell>
        </row>
        <row r="26415">
          <cell r="K26415" t="str">
            <v>29115</v>
          </cell>
          <cell r="L26415" t="e">
            <v>#N/A</v>
          </cell>
        </row>
        <row r="26416">
          <cell r="K26416" t="str">
            <v>29115</v>
          </cell>
          <cell r="L26416" t="e">
            <v>#N/A</v>
          </cell>
        </row>
        <row r="26417">
          <cell r="K26417" t="str">
            <v>29115</v>
          </cell>
          <cell r="L26417" t="e">
            <v>#N/A</v>
          </cell>
        </row>
        <row r="26418">
          <cell r="K26418" t="str">
            <v>29115</v>
          </cell>
          <cell r="L26418" t="e">
            <v>#N/A</v>
          </cell>
        </row>
        <row r="26419">
          <cell r="K26419" t="str">
            <v>29115</v>
          </cell>
          <cell r="L26419" t="e">
            <v>#N/A</v>
          </cell>
        </row>
        <row r="26420">
          <cell r="K26420" t="str">
            <v>29115</v>
          </cell>
          <cell r="L26420" t="e">
            <v>#N/A</v>
          </cell>
        </row>
        <row r="26421">
          <cell r="K26421" t="str">
            <v>39360</v>
          </cell>
          <cell r="L26421" t="e">
            <v>#N/A</v>
          </cell>
        </row>
        <row r="26422">
          <cell r="K26422" t="str">
            <v>39360</v>
          </cell>
          <cell r="L26422" t="e">
            <v>#N/A</v>
          </cell>
        </row>
        <row r="26423">
          <cell r="K26423" t="str">
            <v>28102</v>
          </cell>
          <cell r="L26423" t="e">
            <v>#N/A</v>
          </cell>
        </row>
        <row r="26424">
          <cell r="K26424" t="str">
            <v>28102</v>
          </cell>
          <cell r="L26424" t="e">
            <v>#N/A</v>
          </cell>
        </row>
        <row r="26425">
          <cell r="K26425" t="str">
            <v>21410</v>
          </cell>
          <cell r="L26425" t="e">
            <v>#N/A</v>
          </cell>
        </row>
        <row r="26426">
          <cell r="K26426" t="str">
            <v>21410</v>
          </cell>
          <cell r="L26426" t="e">
            <v>#N/A</v>
          </cell>
        </row>
        <row r="26427">
          <cell r="L26427" t="e">
            <v>#N/A</v>
          </cell>
        </row>
        <row r="26428">
          <cell r="L26428" t="e">
            <v>#N/A</v>
          </cell>
        </row>
        <row r="26429">
          <cell r="L26429" t="e">
            <v>#N/A</v>
          </cell>
        </row>
        <row r="26430">
          <cell r="L26430" t="e">
            <v>#N/A</v>
          </cell>
        </row>
        <row r="26431">
          <cell r="L26431" t="e">
            <v>#N/A</v>
          </cell>
        </row>
        <row r="26432">
          <cell r="L26432" t="e">
            <v>#N/A</v>
          </cell>
        </row>
        <row r="26433">
          <cell r="L26433" t="e">
            <v>#N/A</v>
          </cell>
        </row>
        <row r="26434">
          <cell r="K26434" t="str">
            <v>39144</v>
          </cell>
          <cell r="L26434" t="e">
            <v>#N/A</v>
          </cell>
        </row>
        <row r="26435">
          <cell r="K26435" t="str">
            <v>7161</v>
          </cell>
          <cell r="L26435" t="e">
            <v>#N/A</v>
          </cell>
        </row>
        <row r="26436">
          <cell r="K26436" t="str">
            <v>7161</v>
          </cell>
          <cell r="L26436" t="e">
            <v>#N/A</v>
          </cell>
        </row>
        <row r="26437">
          <cell r="K26437" t="str">
            <v>7161</v>
          </cell>
          <cell r="L26437" t="e">
            <v>#N/A</v>
          </cell>
        </row>
        <row r="26438">
          <cell r="K26438" t="str">
            <v>7161</v>
          </cell>
          <cell r="L26438" t="e">
            <v>#N/A</v>
          </cell>
        </row>
        <row r="26439">
          <cell r="K26439" t="str">
            <v>7161</v>
          </cell>
          <cell r="L26439" t="e">
            <v>#N/A</v>
          </cell>
        </row>
        <row r="26440">
          <cell r="K26440" t="str">
            <v>7161</v>
          </cell>
          <cell r="L26440" t="e">
            <v>#N/A</v>
          </cell>
        </row>
        <row r="26441">
          <cell r="K26441" t="str">
            <v>7161</v>
          </cell>
          <cell r="L26441" t="e">
            <v>#N/A</v>
          </cell>
        </row>
        <row r="26442">
          <cell r="K26442" t="str">
            <v>7161</v>
          </cell>
          <cell r="L26442" t="e">
            <v>#N/A</v>
          </cell>
        </row>
        <row r="26443">
          <cell r="K26443" t="str">
            <v>7161</v>
          </cell>
          <cell r="L26443" t="e">
            <v>#N/A</v>
          </cell>
        </row>
        <row r="26444">
          <cell r="K26444" t="str">
            <v>7161</v>
          </cell>
          <cell r="L26444" t="e">
            <v>#N/A</v>
          </cell>
        </row>
        <row r="26445">
          <cell r="K26445" t="str">
            <v>7161</v>
          </cell>
          <cell r="L26445" t="e">
            <v>#N/A</v>
          </cell>
        </row>
        <row r="26446">
          <cell r="K26446" t="str">
            <v>7161</v>
          </cell>
          <cell r="L26446" t="e">
            <v>#N/A</v>
          </cell>
        </row>
        <row r="26447">
          <cell r="K26447" t="str">
            <v>9185</v>
          </cell>
          <cell r="L26447" t="e">
            <v>#N/A</v>
          </cell>
        </row>
        <row r="26448">
          <cell r="K26448" t="str">
            <v>9185</v>
          </cell>
          <cell r="L26448" t="e">
            <v>#N/A</v>
          </cell>
        </row>
        <row r="26449">
          <cell r="L26449" t="e">
            <v>#N/A</v>
          </cell>
        </row>
        <row r="26450">
          <cell r="L26450" t="e">
            <v>#N/A</v>
          </cell>
        </row>
        <row r="26451">
          <cell r="L26451" t="e">
            <v>#N/A</v>
          </cell>
        </row>
        <row r="26452">
          <cell r="L26452" t="e">
            <v>#N/A</v>
          </cell>
        </row>
        <row r="26453">
          <cell r="L26453" t="e">
            <v>#N/A</v>
          </cell>
        </row>
        <row r="26454">
          <cell r="L26454" t="e">
            <v>#N/A</v>
          </cell>
        </row>
        <row r="26455">
          <cell r="L26455" t="e">
            <v>#N/A</v>
          </cell>
        </row>
        <row r="26456">
          <cell r="L26456" t="e">
            <v>#N/A</v>
          </cell>
        </row>
        <row r="26457">
          <cell r="L26457" t="e">
            <v>#N/A</v>
          </cell>
        </row>
        <row r="26458">
          <cell r="L26458" t="e">
            <v>#N/A</v>
          </cell>
        </row>
        <row r="26459">
          <cell r="L26459" t="e">
            <v>#N/A</v>
          </cell>
        </row>
        <row r="26460">
          <cell r="L26460" t="e">
            <v>#N/A</v>
          </cell>
        </row>
        <row r="26461">
          <cell r="L26461" t="e">
            <v>#N/A</v>
          </cell>
        </row>
        <row r="26462">
          <cell r="L26462" t="e">
            <v>#N/A</v>
          </cell>
        </row>
        <row r="26463">
          <cell r="L26463" t="e">
            <v>#N/A</v>
          </cell>
        </row>
        <row r="26464">
          <cell r="L26464" t="e">
            <v>#N/A</v>
          </cell>
        </row>
        <row r="26465">
          <cell r="K26465" t="str">
            <v>16312</v>
          </cell>
          <cell r="L26465" t="e">
            <v>#N/A</v>
          </cell>
        </row>
        <row r="26466">
          <cell r="K26466" t="str">
            <v>16312</v>
          </cell>
          <cell r="L26466" t="e">
            <v>#N/A</v>
          </cell>
        </row>
        <row r="26467">
          <cell r="K26467" t="str">
            <v>16312</v>
          </cell>
          <cell r="L26467" t="e">
            <v>#N/A</v>
          </cell>
        </row>
        <row r="26468">
          <cell r="K26468" t="str">
            <v>16312</v>
          </cell>
          <cell r="L26468" t="e">
            <v>#N/A</v>
          </cell>
        </row>
        <row r="26469">
          <cell r="K26469" t="str">
            <v>16301</v>
          </cell>
          <cell r="L26469" t="e">
            <v>#N/A</v>
          </cell>
        </row>
        <row r="26470">
          <cell r="K26470" t="str">
            <v>16301</v>
          </cell>
          <cell r="L26470" t="e">
            <v>#N/A</v>
          </cell>
        </row>
        <row r="26471">
          <cell r="K26471" t="str">
            <v>3550</v>
          </cell>
          <cell r="L26471" t="e">
            <v>#N/A</v>
          </cell>
        </row>
        <row r="26472">
          <cell r="K26472" t="str">
            <v>3550</v>
          </cell>
          <cell r="L26472" t="e">
            <v>#N/A</v>
          </cell>
        </row>
        <row r="26473">
          <cell r="K26473" t="str">
            <v>3550</v>
          </cell>
          <cell r="L26473" t="e">
            <v>#N/A</v>
          </cell>
        </row>
        <row r="26474">
          <cell r="K26474" t="str">
            <v>3545</v>
          </cell>
          <cell r="L26474" t="e">
            <v>#N/A</v>
          </cell>
        </row>
        <row r="26475">
          <cell r="K26475" t="str">
            <v>3545</v>
          </cell>
          <cell r="L26475" t="e">
            <v>#N/A</v>
          </cell>
        </row>
        <row r="26476">
          <cell r="K26476" t="str">
            <v>3580</v>
          </cell>
          <cell r="L26476" t="e">
            <v>#N/A</v>
          </cell>
        </row>
        <row r="26477">
          <cell r="K26477" t="str">
            <v>3580</v>
          </cell>
          <cell r="L26477" t="e">
            <v>#N/A</v>
          </cell>
        </row>
        <row r="26478">
          <cell r="K26478" t="str">
            <v>3501</v>
          </cell>
          <cell r="L26478" t="e">
            <v>#N/A</v>
          </cell>
        </row>
        <row r="26479">
          <cell r="K26479" t="str">
            <v>3570</v>
          </cell>
          <cell r="L26479" t="e">
            <v>#N/A</v>
          </cell>
        </row>
        <row r="26480">
          <cell r="K26480" t="str">
            <v>3570</v>
          </cell>
          <cell r="L26480" t="e">
            <v>#N/A</v>
          </cell>
        </row>
        <row r="26481">
          <cell r="K26481" t="str">
            <v>3570</v>
          </cell>
          <cell r="L26481" t="e">
            <v>#N/A</v>
          </cell>
        </row>
        <row r="26482">
          <cell r="K26482" t="str">
            <v>3570</v>
          </cell>
          <cell r="L26482" t="e">
            <v>#N/A</v>
          </cell>
        </row>
        <row r="26483">
          <cell r="K26483" t="str">
            <v>3570</v>
          </cell>
          <cell r="L26483" t="e">
            <v>#N/A</v>
          </cell>
        </row>
        <row r="26484">
          <cell r="K26484" t="str">
            <v>3570</v>
          </cell>
          <cell r="L26484" t="e">
            <v>#N/A</v>
          </cell>
        </row>
        <row r="26485">
          <cell r="K26485" t="str">
            <v>3570</v>
          </cell>
          <cell r="L26485" t="e">
            <v>#N/A</v>
          </cell>
        </row>
        <row r="26486">
          <cell r="K26486" t="str">
            <v>3570</v>
          </cell>
          <cell r="L26486" t="e">
            <v>#N/A</v>
          </cell>
        </row>
        <row r="26487">
          <cell r="K26487" t="str">
            <v>3542</v>
          </cell>
          <cell r="L26487" t="e">
            <v>#N/A</v>
          </cell>
        </row>
        <row r="26488">
          <cell r="K26488" t="str">
            <v>3570</v>
          </cell>
          <cell r="L26488" t="e">
            <v>#N/A</v>
          </cell>
        </row>
        <row r="26489">
          <cell r="K26489" t="str">
            <v>3570</v>
          </cell>
          <cell r="L26489" t="e">
            <v>#N/A</v>
          </cell>
        </row>
        <row r="26490">
          <cell r="K26490" t="str">
            <v>3570</v>
          </cell>
          <cell r="L26490" t="e">
            <v>#N/A</v>
          </cell>
        </row>
        <row r="26491">
          <cell r="K26491" t="str">
            <v>3570</v>
          </cell>
          <cell r="L26491" t="e">
            <v>#N/A</v>
          </cell>
        </row>
        <row r="26492">
          <cell r="K26492" t="str">
            <v>3632</v>
          </cell>
          <cell r="L26492" t="e">
            <v>#N/A</v>
          </cell>
        </row>
        <row r="26493">
          <cell r="K26493" t="str">
            <v>3672</v>
          </cell>
          <cell r="L26493" t="e">
            <v>#N/A</v>
          </cell>
        </row>
        <row r="26494">
          <cell r="K26494" t="str">
            <v>6120</v>
          </cell>
          <cell r="L26494" t="e">
            <v>#N/A</v>
          </cell>
        </row>
        <row r="26495">
          <cell r="L26495" t="e">
            <v>#N/A</v>
          </cell>
        </row>
        <row r="26496">
          <cell r="L26496" t="e">
            <v>#N/A</v>
          </cell>
        </row>
        <row r="26497">
          <cell r="L26497" t="e">
            <v>#N/A</v>
          </cell>
        </row>
        <row r="26498">
          <cell r="L26498" t="e">
            <v>#N/A</v>
          </cell>
        </row>
        <row r="26499">
          <cell r="L26499" t="e">
            <v>#N/A</v>
          </cell>
        </row>
        <row r="26500">
          <cell r="L26500" t="e">
            <v>#N/A</v>
          </cell>
        </row>
        <row r="26501">
          <cell r="L26501" t="e">
            <v>#N/A</v>
          </cell>
        </row>
        <row r="26502">
          <cell r="L26502" t="e">
            <v>#N/A</v>
          </cell>
        </row>
        <row r="26503">
          <cell r="L26503" t="e">
            <v>#N/A</v>
          </cell>
        </row>
        <row r="26504">
          <cell r="L26504" t="e">
            <v>#N/A</v>
          </cell>
        </row>
        <row r="26505">
          <cell r="L26505" t="e">
            <v>#N/A</v>
          </cell>
        </row>
        <row r="26506">
          <cell r="L26506" t="e">
            <v>#N/A</v>
          </cell>
        </row>
        <row r="26507">
          <cell r="L26507" t="e">
            <v>#N/A</v>
          </cell>
        </row>
        <row r="26508">
          <cell r="L26508" t="e">
            <v>#N/A</v>
          </cell>
        </row>
        <row r="26509">
          <cell r="L26509" t="e">
            <v>#N/A</v>
          </cell>
        </row>
        <row r="26510">
          <cell r="L26510" t="e">
            <v>#N/A</v>
          </cell>
        </row>
        <row r="26511">
          <cell r="L26511" t="e">
            <v>#N/A</v>
          </cell>
        </row>
        <row r="26512">
          <cell r="L26512" t="e">
            <v>#N/A</v>
          </cell>
        </row>
        <row r="26513">
          <cell r="L26513" t="e">
            <v>#N/A</v>
          </cell>
        </row>
        <row r="26514">
          <cell r="L26514" t="e">
            <v>#N/A</v>
          </cell>
        </row>
        <row r="26515">
          <cell r="L26515" t="e">
            <v>#N/A</v>
          </cell>
        </row>
        <row r="26516">
          <cell r="L26516" t="e">
            <v>#N/A</v>
          </cell>
        </row>
        <row r="26517">
          <cell r="L26517" t="e">
            <v>#N/A</v>
          </cell>
        </row>
        <row r="26518">
          <cell r="L26518" t="e">
            <v>#N/A</v>
          </cell>
        </row>
        <row r="26519">
          <cell r="L26519" t="e">
            <v>#N/A</v>
          </cell>
        </row>
        <row r="26520">
          <cell r="L26520" t="e">
            <v>#N/A</v>
          </cell>
        </row>
        <row r="26521">
          <cell r="L26521" t="e">
            <v>#N/A</v>
          </cell>
        </row>
        <row r="26522">
          <cell r="L26522" t="e">
            <v>#N/A</v>
          </cell>
        </row>
        <row r="26523">
          <cell r="L26523" t="e">
            <v>#N/A</v>
          </cell>
        </row>
        <row r="26524">
          <cell r="L26524" t="e">
            <v>#N/A</v>
          </cell>
        </row>
        <row r="26525">
          <cell r="L26525" t="e">
            <v>#N/A</v>
          </cell>
        </row>
        <row r="26526">
          <cell r="L26526" t="e">
            <v>#N/A</v>
          </cell>
        </row>
        <row r="26527">
          <cell r="L26527" t="e">
            <v>#N/A</v>
          </cell>
        </row>
        <row r="26528">
          <cell r="L26528" t="e">
            <v>#N/A</v>
          </cell>
        </row>
        <row r="26529">
          <cell r="L26529" t="e">
            <v>#N/A</v>
          </cell>
        </row>
        <row r="26530">
          <cell r="L26530" t="e">
            <v>#N/A</v>
          </cell>
        </row>
        <row r="26531">
          <cell r="L26531" t="e">
            <v>#N/A</v>
          </cell>
        </row>
        <row r="26532">
          <cell r="L26532" t="e">
            <v>#N/A</v>
          </cell>
        </row>
        <row r="26533">
          <cell r="L26533" t="e">
            <v>#N/A</v>
          </cell>
        </row>
        <row r="26534">
          <cell r="L26534" t="e">
            <v>#N/A</v>
          </cell>
        </row>
        <row r="26535">
          <cell r="L26535" t="e">
            <v>#N/A</v>
          </cell>
        </row>
        <row r="26536">
          <cell r="L26536" t="e">
            <v>#N/A</v>
          </cell>
        </row>
        <row r="26537">
          <cell r="L26537" t="e">
            <v>#N/A</v>
          </cell>
        </row>
        <row r="26538">
          <cell r="L26538" t="e">
            <v>#N/A</v>
          </cell>
        </row>
        <row r="26539">
          <cell r="L26539" t="e">
            <v>#N/A</v>
          </cell>
        </row>
        <row r="26540">
          <cell r="L26540" t="e">
            <v>#N/A</v>
          </cell>
        </row>
        <row r="26541">
          <cell r="L26541" t="e">
            <v>#N/A</v>
          </cell>
        </row>
        <row r="26542">
          <cell r="L26542" t="e">
            <v>#N/A</v>
          </cell>
        </row>
        <row r="26543">
          <cell r="L26543" t="e">
            <v>#N/A</v>
          </cell>
        </row>
        <row r="26544">
          <cell r="L26544" t="e">
            <v>#N/A</v>
          </cell>
        </row>
        <row r="26545">
          <cell r="L26545" t="e">
            <v>#N/A</v>
          </cell>
        </row>
        <row r="26546">
          <cell r="L26546" t="e">
            <v>#N/A</v>
          </cell>
        </row>
        <row r="26547">
          <cell r="L26547" t="e">
            <v>#N/A</v>
          </cell>
        </row>
        <row r="26548">
          <cell r="L26548" t="e">
            <v>#N/A</v>
          </cell>
        </row>
        <row r="26549">
          <cell r="L26549" t="e">
            <v>#N/A</v>
          </cell>
        </row>
        <row r="26550">
          <cell r="L26550" t="e">
            <v>#N/A</v>
          </cell>
        </row>
        <row r="26551">
          <cell r="L26551" t="e">
            <v>#N/A</v>
          </cell>
        </row>
        <row r="26552">
          <cell r="L26552" t="e">
            <v>#N/A</v>
          </cell>
        </row>
        <row r="26553">
          <cell r="L26553" t="e">
            <v>#N/A</v>
          </cell>
        </row>
        <row r="26554">
          <cell r="L26554" t="e">
            <v>#N/A</v>
          </cell>
        </row>
        <row r="26555">
          <cell r="L26555" t="e">
            <v>#N/A</v>
          </cell>
        </row>
        <row r="26556">
          <cell r="L26556" t="e">
            <v>#N/A</v>
          </cell>
        </row>
        <row r="26557">
          <cell r="L26557" t="e">
            <v>#N/A</v>
          </cell>
        </row>
        <row r="26558">
          <cell r="L26558" t="e">
            <v>#N/A</v>
          </cell>
        </row>
        <row r="26559">
          <cell r="L26559" t="e">
            <v>#N/A</v>
          </cell>
        </row>
        <row r="26560">
          <cell r="L26560" t="e">
            <v>#N/A</v>
          </cell>
        </row>
        <row r="26561">
          <cell r="L26561" t="e">
            <v>#N/A</v>
          </cell>
        </row>
        <row r="26562">
          <cell r="L26562" t="e">
            <v>#N/A</v>
          </cell>
        </row>
        <row r="26563">
          <cell r="L26563" t="e">
            <v>#N/A</v>
          </cell>
        </row>
        <row r="26564">
          <cell r="L26564" t="e">
            <v>#N/A</v>
          </cell>
        </row>
        <row r="26565">
          <cell r="L26565" t="e">
            <v>#N/A</v>
          </cell>
        </row>
        <row r="26566">
          <cell r="L26566" t="e">
            <v>#N/A</v>
          </cell>
        </row>
        <row r="26567">
          <cell r="L26567" t="e">
            <v>#N/A</v>
          </cell>
        </row>
        <row r="26568">
          <cell r="L26568" t="e">
            <v>#N/A</v>
          </cell>
        </row>
        <row r="26569">
          <cell r="L26569" t="e">
            <v>#N/A</v>
          </cell>
        </row>
        <row r="26570">
          <cell r="L26570" t="e">
            <v>#N/A</v>
          </cell>
        </row>
        <row r="26571">
          <cell r="L26571" t="e">
            <v>#N/A</v>
          </cell>
        </row>
        <row r="26572">
          <cell r="L26572" t="e">
            <v>#N/A</v>
          </cell>
        </row>
        <row r="26573">
          <cell r="L26573" t="e">
            <v>#N/A</v>
          </cell>
        </row>
        <row r="26574">
          <cell r="L26574" t="e">
            <v>#N/A</v>
          </cell>
        </row>
        <row r="26575">
          <cell r="L26575" t="e">
            <v>#N/A</v>
          </cell>
        </row>
        <row r="26576">
          <cell r="L26576" t="e">
            <v>#N/A</v>
          </cell>
        </row>
        <row r="26577">
          <cell r="L26577" t="e">
            <v>#N/A</v>
          </cell>
        </row>
        <row r="26578">
          <cell r="L26578" t="e">
            <v>#N/A</v>
          </cell>
        </row>
        <row r="26579">
          <cell r="L26579" t="e">
            <v>#N/A</v>
          </cell>
        </row>
        <row r="26580">
          <cell r="L26580" t="e">
            <v>#N/A</v>
          </cell>
        </row>
        <row r="26581">
          <cell r="L26581" t="e">
            <v>#N/A</v>
          </cell>
        </row>
        <row r="26582">
          <cell r="L26582" t="e">
            <v>#N/A</v>
          </cell>
        </row>
        <row r="26583">
          <cell r="L26583" t="e">
            <v>#N/A</v>
          </cell>
        </row>
        <row r="26584">
          <cell r="L26584" t="e">
            <v>#N/A</v>
          </cell>
        </row>
        <row r="26585">
          <cell r="L26585" t="e">
            <v>#N/A</v>
          </cell>
        </row>
        <row r="26586">
          <cell r="L26586" t="e">
            <v>#N/A</v>
          </cell>
        </row>
        <row r="26587">
          <cell r="L26587" t="e">
            <v>#N/A</v>
          </cell>
        </row>
        <row r="26588">
          <cell r="L26588" t="e">
            <v>#N/A</v>
          </cell>
        </row>
        <row r="26589">
          <cell r="L26589" t="e">
            <v>#N/A</v>
          </cell>
        </row>
        <row r="26590">
          <cell r="L26590" t="e">
            <v>#N/A</v>
          </cell>
        </row>
        <row r="26591">
          <cell r="L26591" t="e">
            <v>#N/A</v>
          </cell>
        </row>
        <row r="26592">
          <cell r="L26592" t="e">
            <v>#N/A</v>
          </cell>
        </row>
        <row r="26593">
          <cell r="L26593" t="e">
            <v>#N/A</v>
          </cell>
        </row>
        <row r="26594">
          <cell r="L26594" t="e">
            <v>#N/A</v>
          </cell>
        </row>
        <row r="26595">
          <cell r="L26595" t="e">
            <v>#N/A</v>
          </cell>
        </row>
        <row r="26596">
          <cell r="L26596" t="e">
            <v>#N/A</v>
          </cell>
        </row>
        <row r="26597">
          <cell r="L26597" t="e">
            <v>#N/A</v>
          </cell>
        </row>
        <row r="26598">
          <cell r="L26598" t="e">
            <v>#N/A</v>
          </cell>
        </row>
        <row r="26599">
          <cell r="L26599" t="e">
            <v>#N/A</v>
          </cell>
        </row>
        <row r="26600">
          <cell r="L26600" t="e">
            <v>#N/A</v>
          </cell>
        </row>
        <row r="26601">
          <cell r="L26601" t="e">
            <v>#N/A</v>
          </cell>
        </row>
        <row r="26602">
          <cell r="L26602" t="e">
            <v>#N/A</v>
          </cell>
        </row>
        <row r="26603">
          <cell r="L26603" t="e">
            <v>#N/A</v>
          </cell>
        </row>
        <row r="26604">
          <cell r="L26604" t="e">
            <v>#N/A</v>
          </cell>
        </row>
        <row r="26605">
          <cell r="L26605" t="e">
            <v>#N/A</v>
          </cell>
        </row>
        <row r="26606">
          <cell r="L26606" t="e">
            <v>#N/A</v>
          </cell>
        </row>
        <row r="26607">
          <cell r="L26607" t="e">
            <v>#N/A</v>
          </cell>
        </row>
        <row r="26608">
          <cell r="L26608" t="e">
            <v>#N/A</v>
          </cell>
        </row>
        <row r="26609">
          <cell r="L26609" t="e">
            <v>#N/A</v>
          </cell>
        </row>
        <row r="26610">
          <cell r="L26610" t="e">
            <v>#N/A</v>
          </cell>
        </row>
        <row r="26611">
          <cell r="L26611" t="e">
            <v>#N/A</v>
          </cell>
        </row>
        <row r="26612">
          <cell r="L26612" t="e">
            <v>#N/A</v>
          </cell>
        </row>
        <row r="26613">
          <cell r="L26613" t="e">
            <v>#N/A</v>
          </cell>
        </row>
        <row r="26614">
          <cell r="L26614" t="e">
            <v>#N/A</v>
          </cell>
        </row>
        <row r="26615">
          <cell r="L26615" t="e">
            <v>#N/A</v>
          </cell>
        </row>
        <row r="26616">
          <cell r="L26616" t="e">
            <v>#N/A</v>
          </cell>
        </row>
        <row r="26617">
          <cell r="L26617" t="e">
            <v>#N/A</v>
          </cell>
        </row>
        <row r="26618">
          <cell r="L26618" t="e">
            <v>#N/A</v>
          </cell>
        </row>
        <row r="26619">
          <cell r="L26619" t="e">
            <v>#N/A</v>
          </cell>
        </row>
        <row r="26620">
          <cell r="L26620" t="e">
            <v>#N/A</v>
          </cell>
        </row>
        <row r="26621">
          <cell r="L26621" t="e">
            <v>#N/A</v>
          </cell>
        </row>
        <row r="26622">
          <cell r="L26622" t="e">
            <v>#N/A</v>
          </cell>
        </row>
        <row r="26623">
          <cell r="L26623" t="e">
            <v>#N/A</v>
          </cell>
        </row>
        <row r="26624">
          <cell r="L26624" t="e">
            <v>#N/A</v>
          </cell>
        </row>
        <row r="26625">
          <cell r="L26625" t="e">
            <v>#N/A</v>
          </cell>
        </row>
        <row r="26626">
          <cell r="L26626" t="e">
            <v>#N/A</v>
          </cell>
        </row>
        <row r="26627">
          <cell r="L26627" t="e">
            <v>#N/A</v>
          </cell>
        </row>
        <row r="26628">
          <cell r="L26628" t="e">
            <v>#N/A</v>
          </cell>
        </row>
        <row r="26629">
          <cell r="L26629" t="e">
            <v>#N/A</v>
          </cell>
        </row>
        <row r="26630">
          <cell r="L26630" t="e">
            <v>#N/A</v>
          </cell>
        </row>
        <row r="26631">
          <cell r="L26631" t="e">
            <v>#N/A</v>
          </cell>
        </row>
        <row r="26632">
          <cell r="L26632" t="e">
            <v>#N/A</v>
          </cell>
        </row>
        <row r="26633">
          <cell r="L26633" t="e">
            <v>#N/A</v>
          </cell>
        </row>
        <row r="26634">
          <cell r="L26634" t="e">
            <v>#N/A</v>
          </cell>
        </row>
        <row r="26635">
          <cell r="L26635" t="e">
            <v>#N/A</v>
          </cell>
        </row>
        <row r="26636">
          <cell r="L26636" t="e">
            <v>#N/A</v>
          </cell>
        </row>
        <row r="26637">
          <cell r="L26637" t="e">
            <v>#N/A</v>
          </cell>
        </row>
        <row r="26638">
          <cell r="L26638" t="e">
            <v>#N/A</v>
          </cell>
        </row>
        <row r="26639">
          <cell r="L26639" t="e">
            <v>#N/A</v>
          </cell>
        </row>
        <row r="26640">
          <cell r="L26640" t="e">
            <v>#N/A</v>
          </cell>
        </row>
        <row r="26641">
          <cell r="L26641" t="e">
            <v>#N/A</v>
          </cell>
        </row>
        <row r="26642">
          <cell r="L26642" t="e">
            <v>#N/A</v>
          </cell>
        </row>
        <row r="26643">
          <cell r="L26643" t="e">
            <v>#N/A</v>
          </cell>
        </row>
        <row r="26644">
          <cell r="L26644" t="e">
            <v>#N/A</v>
          </cell>
        </row>
        <row r="26645">
          <cell r="L26645" t="e">
            <v>#N/A</v>
          </cell>
        </row>
        <row r="26646">
          <cell r="L26646" t="e">
            <v>#N/A</v>
          </cell>
        </row>
        <row r="26647">
          <cell r="L26647" t="e">
            <v>#N/A</v>
          </cell>
        </row>
        <row r="26648">
          <cell r="L26648" t="e">
            <v>#N/A</v>
          </cell>
        </row>
        <row r="26649">
          <cell r="L26649" t="e">
            <v>#N/A</v>
          </cell>
        </row>
        <row r="26650">
          <cell r="L26650" t="e">
            <v>#N/A</v>
          </cell>
        </row>
        <row r="26651">
          <cell r="L26651" t="e">
            <v>#N/A</v>
          </cell>
        </row>
        <row r="26652">
          <cell r="L26652" t="e">
            <v>#N/A</v>
          </cell>
        </row>
        <row r="26653">
          <cell r="L26653" t="e">
            <v>#N/A</v>
          </cell>
        </row>
        <row r="26654">
          <cell r="L26654" t="e">
            <v>#N/A</v>
          </cell>
        </row>
        <row r="26655">
          <cell r="L26655" t="e">
            <v>#N/A</v>
          </cell>
        </row>
        <row r="26656">
          <cell r="L26656" t="e">
            <v>#N/A</v>
          </cell>
        </row>
        <row r="26657">
          <cell r="L26657" t="e">
            <v>#N/A</v>
          </cell>
        </row>
        <row r="26658">
          <cell r="L26658" t="e">
            <v>#N/A</v>
          </cell>
        </row>
        <row r="26659">
          <cell r="L26659" t="e">
            <v>#N/A</v>
          </cell>
        </row>
        <row r="26660">
          <cell r="L26660" t="e">
            <v>#N/A</v>
          </cell>
        </row>
        <row r="26661">
          <cell r="L26661" t="e">
            <v>#N/A</v>
          </cell>
        </row>
        <row r="26662">
          <cell r="L26662" t="e">
            <v>#N/A</v>
          </cell>
        </row>
        <row r="26663">
          <cell r="L26663" t="e">
            <v>#N/A</v>
          </cell>
        </row>
        <row r="26664">
          <cell r="L26664" t="e">
            <v>#N/A</v>
          </cell>
        </row>
        <row r="26665">
          <cell r="L26665" t="e">
            <v>#N/A</v>
          </cell>
        </row>
        <row r="26666">
          <cell r="L26666" t="e">
            <v>#N/A</v>
          </cell>
        </row>
        <row r="26667">
          <cell r="L26667" t="e">
            <v>#N/A</v>
          </cell>
        </row>
        <row r="26668">
          <cell r="L26668" t="e">
            <v>#N/A</v>
          </cell>
        </row>
        <row r="26669">
          <cell r="L26669" t="e">
            <v>#N/A</v>
          </cell>
        </row>
        <row r="26670">
          <cell r="L26670" t="e">
            <v>#N/A</v>
          </cell>
        </row>
        <row r="26671">
          <cell r="L26671" t="e">
            <v>#N/A</v>
          </cell>
        </row>
        <row r="26672">
          <cell r="L26672" t="e">
            <v>#N/A</v>
          </cell>
        </row>
        <row r="26673">
          <cell r="L26673" t="e">
            <v>#N/A</v>
          </cell>
        </row>
        <row r="26674">
          <cell r="L26674" t="e">
            <v>#N/A</v>
          </cell>
        </row>
        <row r="26675">
          <cell r="L26675" t="e">
            <v>#N/A</v>
          </cell>
        </row>
        <row r="26676">
          <cell r="L26676" t="e">
            <v>#N/A</v>
          </cell>
        </row>
        <row r="26677">
          <cell r="L26677" t="e">
            <v>#N/A</v>
          </cell>
        </row>
        <row r="26678">
          <cell r="L26678" t="e">
            <v>#N/A</v>
          </cell>
        </row>
        <row r="26679">
          <cell r="L26679" t="e">
            <v>#N/A</v>
          </cell>
        </row>
        <row r="26680">
          <cell r="L26680" t="e">
            <v>#N/A</v>
          </cell>
        </row>
        <row r="26681">
          <cell r="L26681" t="e">
            <v>#N/A</v>
          </cell>
        </row>
        <row r="26682">
          <cell r="L26682" t="e">
            <v>#N/A</v>
          </cell>
        </row>
        <row r="26683">
          <cell r="L26683" t="e">
            <v>#N/A</v>
          </cell>
        </row>
        <row r="26684">
          <cell r="L26684" t="e">
            <v>#N/A</v>
          </cell>
        </row>
        <row r="26685">
          <cell r="L26685" t="e">
            <v>#N/A</v>
          </cell>
        </row>
        <row r="26686">
          <cell r="L26686" t="e">
            <v>#N/A</v>
          </cell>
        </row>
        <row r="26687">
          <cell r="L26687" t="e">
            <v>#N/A</v>
          </cell>
        </row>
        <row r="26688">
          <cell r="L26688" t="e">
            <v>#N/A</v>
          </cell>
        </row>
        <row r="26689">
          <cell r="L26689" t="e">
            <v>#N/A</v>
          </cell>
        </row>
        <row r="26690">
          <cell r="L26690" t="e">
            <v>#N/A</v>
          </cell>
        </row>
        <row r="26691">
          <cell r="L26691" t="e">
            <v>#N/A</v>
          </cell>
        </row>
        <row r="26692">
          <cell r="L26692" t="e">
            <v>#N/A</v>
          </cell>
        </row>
        <row r="26693">
          <cell r="L26693" t="e">
            <v>#N/A</v>
          </cell>
        </row>
        <row r="26694">
          <cell r="L26694" t="e">
            <v>#N/A</v>
          </cell>
        </row>
        <row r="26695">
          <cell r="L26695" t="e">
            <v>#N/A</v>
          </cell>
        </row>
        <row r="26696">
          <cell r="L26696" t="e">
            <v>#N/A</v>
          </cell>
        </row>
        <row r="26697">
          <cell r="L26697" t="e">
            <v>#N/A</v>
          </cell>
        </row>
        <row r="26698">
          <cell r="L26698" t="e">
            <v>#N/A</v>
          </cell>
        </row>
        <row r="26699">
          <cell r="L26699" t="e">
            <v>#N/A</v>
          </cell>
        </row>
        <row r="26700">
          <cell r="L26700" t="e">
            <v>#N/A</v>
          </cell>
        </row>
        <row r="26701">
          <cell r="L26701" t="e">
            <v>#N/A</v>
          </cell>
        </row>
        <row r="26702">
          <cell r="L26702" t="e">
            <v>#N/A</v>
          </cell>
        </row>
        <row r="26703">
          <cell r="L26703" t="e">
            <v>#N/A</v>
          </cell>
        </row>
        <row r="26704">
          <cell r="L26704" t="e">
            <v>#N/A</v>
          </cell>
        </row>
        <row r="26705">
          <cell r="L26705" t="e">
            <v>#N/A</v>
          </cell>
        </row>
        <row r="26706">
          <cell r="L26706" t="e">
            <v>#N/A</v>
          </cell>
        </row>
        <row r="26707">
          <cell r="L26707" t="e">
            <v>#N/A</v>
          </cell>
        </row>
        <row r="26708">
          <cell r="L26708" t="e">
            <v>#N/A</v>
          </cell>
        </row>
        <row r="26709">
          <cell r="L26709" t="e">
            <v>#N/A</v>
          </cell>
        </row>
        <row r="26710">
          <cell r="L26710" t="e">
            <v>#N/A</v>
          </cell>
        </row>
        <row r="26711">
          <cell r="L26711" t="e">
            <v>#N/A</v>
          </cell>
        </row>
        <row r="26712">
          <cell r="L26712" t="e">
            <v>#N/A</v>
          </cell>
        </row>
        <row r="26713">
          <cell r="L26713" t="e">
            <v>#N/A</v>
          </cell>
        </row>
        <row r="26714">
          <cell r="L26714" t="e">
            <v>#N/A</v>
          </cell>
        </row>
        <row r="26715">
          <cell r="L26715" t="e">
            <v>#N/A</v>
          </cell>
        </row>
        <row r="26716">
          <cell r="L26716" t="e">
            <v>#N/A</v>
          </cell>
        </row>
        <row r="26717">
          <cell r="L26717" t="e">
            <v>#N/A</v>
          </cell>
        </row>
        <row r="26718">
          <cell r="L26718" t="e">
            <v>#N/A</v>
          </cell>
        </row>
        <row r="26719">
          <cell r="L26719" t="e">
            <v>#N/A</v>
          </cell>
        </row>
        <row r="26720">
          <cell r="L26720" t="e">
            <v>#N/A</v>
          </cell>
        </row>
        <row r="26721">
          <cell r="L26721" t="e">
            <v>#N/A</v>
          </cell>
        </row>
        <row r="26722">
          <cell r="L26722" t="e">
            <v>#N/A</v>
          </cell>
        </row>
        <row r="26723">
          <cell r="L26723" t="e">
            <v>#N/A</v>
          </cell>
        </row>
        <row r="26724">
          <cell r="L26724" t="e">
            <v>#N/A</v>
          </cell>
        </row>
        <row r="26725">
          <cell r="L26725" t="e">
            <v>#N/A</v>
          </cell>
        </row>
        <row r="26726">
          <cell r="L26726" t="e">
            <v>#N/A</v>
          </cell>
        </row>
        <row r="26727">
          <cell r="L26727" t="e">
            <v>#N/A</v>
          </cell>
        </row>
        <row r="26728">
          <cell r="L26728" t="e">
            <v>#N/A</v>
          </cell>
        </row>
        <row r="26729">
          <cell r="L26729" t="e">
            <v>#N/A</v>
          </cell>
        </row>
        <row r="26730">
          <cell r="L26730" t="e">
            <v>#N/A</v>
          </cell>
        </row>
        <row r="26731">
          <cell r="L26731" t="e">
            <v>#N/A</v>
          </cell>
        </row>
        <row r="26732">
          <cell r="L26732" t="e">
            <v>#N/A</v>
          </cell>
        </row>
        <row r="26733">
          <cell r="L26733" t="e">
            <v>#N/A</v>
          </cell>
        </row>
        <row r="26734">
          <cell r="L26734" t="e">
            <v>#N/A</v>
          </cell>
        </row>
        <row r="26735">
          <cell r="L26735" t="e">
            <v>#N/A</v>
          </cell>
        </row>
        <row r="26736">
          <cell r="L26736" t="e">
            <v>#N/A</v>
          </cell>
        </row>
        <row r="26737">
          <cell r="L26737" t="e">
            <v>#N/A</v>
          </cell>
        </row>
        <row r="26738">
          <cell r="L26738" t="e">
            <v>#N/A</v>
          </cell>
        </row>
        <row r="26739">
          <cell r="L26739" t="e">
            <v>#N/A</v>
          </cell>
        </row>
        <row r="26740">
          <cell r="L26740" t="e">
            <v>#N/A</v>
          </cell>
        </row>
        <row r="26741">
          <cell r="L26741" t="e">
            <v>#N/A</v>
          </cell>
        </row>
        <row r="26742">
          <cell r="L26742" t="e">
            <v>#N/A</v>
          </cell>
        </row>
        <row r="26743">
          <cell r="L26743" t="e">
            <v>#N/A</v>
          </cell>
        </row>
        <row r="26744">
          <cell r="L26744" t="e">
            <v>#N/A</v>
          </cell>
        </row>
        <row r="26745">
          <cell r="L26745" t="e">
            <v>#N/A</v>
          </cell>
        </row>
        <row r="26746">
          <cell r="L26746" t="e">
            <v>#N/A</v>
          </cell>
        </row>
        <row r="26747">
          <cell r="L26747" t="e">
            <v>#N/A</v>
          </cell>
        </row>
        <row r="26748">
          <cell r="L26748" t="e">
            <v>#N/A</v>
          </cell>
        </row>
        <row r="26749">
          <cell r="L26749" t="e">
            <v>#N/A</v>
          </cell>
        </row>
        <row r="26750">
          <cell r="L26750" t="e">
            <v>#N/A</v>
          </cell>
        </row>
        <row r="26751">
          <cell r="L26751" t="e">
            <v>#N/A</v>
          </cell>
        </row>
        <row r="26752">
          <cell r="L26752" t="e">
            <v>#N/A</v>
          </cell>
        </row>
        <row r="26753">
          <cell r="L26753" t="e">
            <v>#N/A</v>
          </cell>
        </row>
        <row r="26754">
          <cell r="L26754" t="e">
            <v>#N/A</v>
          </cell>
        </row>
        <row r="26755">
          <cell r="L26755" t="e">
            <v>#N/A</v>
          </cell>
        </row>
        <row r="26756">
          <cell r="L26756" t="e">
            <v>#N/A</v>
          </cell>
        </row>
        <row r="26757">
          <cell r="L26757" t="e">
            <v>#N/A</v>
          </cell>
        </row>
        <row r="26758">
          <cell r="L26758" t="e">
            <v>#N/A</v>
          </cell>
        </row>
        <row r="26759">
          <cell r="L26759" t="e">
            <v>#N/A</v>
          </cell>
        </row>
        <row r="26760">
          <cell r="L26760" t="e">
            <v>#N/A</v>
          </cell>
        </row>
        <row r="26761">
          <cell r="L26761" t="e">
            <v>#N/A</v>
          </cell>
        </row>
        <row r="26762">
          <cell r="L26762" t="e">
            <v>#N/A</v>
          </cell>
        </row>
        <row r="26763">
          <cell r="L26763" t="e">
            <v>#N/A</v>
          </cell>
        </row>
        <row r="26764">
          <cell r="L26764" t="e">
            <v>#N/A</v>
          </cell>
        </row>
        <row r="26765">
          <cell r="L26765" t="e">
            <v>#N/A</v>
          </cell>
        </row>
        <row r="26766">
          <cell r="L26766" t="e">
            <v>#N/A</v>
          </cell>
        </row>
        <row r="26767">
          <cell r="L26767" t="e">
            <v>#N/A</v>
          </cell>
        </row>
        <row r="26768">
          <cell r="L26768" t="e">
            <v>#N/A</v>
          </cell>
        </row>
        <row r="26769">
          <cell r="L26769" t="e">
            <v>#N/A</v>
          </cell>
        </row>
        <row r="26770">
          <cell r="L26770" t="e">
            <v>#N/A</v>
          </cell>
        </row>
        <row r="26771">
          <cell r="L26771" t="e">
            <v>#N/A</v>
          </cell>
        </row>
        <row r="26772">
          <cell r="L26772" t="e">
            <v>#N/A</v>
          </cell>
        </row>
        <row r="26773">
          <cell r="L26773" t="e">
            <v>#N/A</v>
          </cell>
        </row>
        <row r="26774">
          <cell r="L26774" t="e">
            <v>#N/A</v>
          </cell>
        </row>
        <row r="26775">
          <cell r="L26775" t="e">
            <v>#N/A</v>
          </cell>
        </row>
        <row r="26776">
          <cell r="L26776" t="e">
            <v>#N/A</v>
          </cell>
        </row>
        <row r="26777">
          <cell r="L26777" t="e">
            <v>#N/A</v>
          </cell>
        </row>
        <row r="26778">
          <cell r="L26778" t="e">
            <v>#N/A</v>
          </cell>
        </row>
        <row r="26779">
          <cell r="L26779" t="e">
            <v>#N/A</v>
          </cell>
        </row>
        <row r="26780">
          <cell r="L26780" t="e">
            <v>#N/A</v>
          </cell>
        </row>
        <row r="26781">
          <cell r="L26781" t="e">
            <v>#N/A</v>
          </cell>
        </row>
        <row r="26782">
          <cell r="L26782" t="e">
            <v>#N/A</v>
          </cell>
        </row>
        <row r="26783">
          <cell r="L26783" t="e">
            <v>#N/A</v>
          </cell>
        </row>
        <row r="26784">
          <cell r="L26784" t="e">
            <v>#N/A</v>
          </cell>
        </row>
        <row r="26785">
          <cell r="L26785" t="e">
            <v>#N/A</v>
          </cell>
        </row>
        <row r="26786">
          <cell r="L26786" t="e">
            <v>#N/A</v>
          </cell>
        </row>
        <row r="26787">
          <cell r="L26787" t="e">
            <v>#N/A</v>
          </cell>
        </row>
        <row r="26788">
          <cell r="L26788" t="e">
            <v>#N/A</v>
          </cell>
        </row>
        <row r="26789">
          <cell r="L26789" t="e">
            <v>#N/A</v>
          </cell>
        </row>
        <row r="26790">
          <cell r="L26790" t="e">
            <v>#N/A</v>
          </cell>
        </row>
        <row r="26791">
          <cell r="L26791" t="e">
            <v>#N/A</v>
          </cell>
        </row>
        <row r="26792">
          <cell r="L26792" t="e">
            <v>#N/A</v>
          </cell>
        </row>
        <row r="26793">
          <cell r="L26793" t="e">
            <v>#N/A</v>
          </cell>
        </row>
        <row r="26794">
          <cell r="L26794" t="e">
            <v>#N/A</v>
          </cell>
        </row>
        <row r="26795">
          <cell r="L26795" t="e">
            <v>#N/A</v>
          </cell>
        </row>
        <row r="26796">
          <cell r="L26796" t="e">
            <v>#N/A</v>
          </cell>
        </row>
        <row r="26797">
          <cell r="L26797" t="e">
            <v>#N/A</v>
          </cell>
        </row>
        <row r="26798">
          <cell r="L26798" t="e">
            <v>#N/A</v>
          </cell>
        </row>
        <row r="26799">
          <cell r="L26799" t="e">
            <v>#N/A</v>
          </cell>
        </row>
        <row r="26800">
          <cell r="L26800" t="e">
            <v>#N/A</v>
          </cell>
        </row>
        <row r="26801">
          <cell r="L26801" t="e">
            <v>#N/A</v>
          </cell>
        </row>
        <row r="26802">
          <cell r="L26802" t="e">
            <v>#N/A</v>
          </cell>
        </row>
        <row r="26803">
          <cell r="L26803" t="e">
            <v>#N/A</v>
          </cell>
        </row>
        <row r="26804">
          <cell r="L26804" t="e">
            <v>#N/A</v>
          </cell>
        </row>
        <row r="26805">
          <cell r="L26805" t="e">
            <v>#N/A</v>
          </cell>
        </row>
        <row r="26806">
          <cell r="L26806" t="e">
            <v>#N/A</v>
          </cell>
        </row>
        <row r="26807">
          <cell r="L26807" t="e">
            <v>#N/A</v>
          </cell>
        </row>
        <row r="26808">
          <cell r="L26808" t="e">
            <v>#N/A</v>
          </cell>
        </row>
        <row r="26809">
          <cell r="L26809" t="e">
            <v>#N/A</v>
          </cell>
        </row>
        <row r="26810">
          <cell r="L26810" t="e">
            <v>#N/A</v>
          </cell>
        </row>
        <row r="26811">
          <cell r="L26811" t="e">
            <v>#N/A</v>
          </cell>
        </row>
        <row r="26812">
          <cell r="L26812" t="e">
            <v>#N/A</v>
          </cell>
        </row>
        <row r="26813">
          <cell r="L26813" t="e">
            <v>#N/A</v>
          </cell>
        </row>
        <row r="26814">
          <cell r="L26814" t="e">
            <v>#N/A</v>
          </cell>
        </row>
        <row r="26815">
          <cell r="L26815" t="e">
            <v>#N/A</v>
          </cell>
        </row>
        <row r="26816">
          <cell r="L26816" t="e">
            <v>#N/A</v>
          </cell>
        </row>
        <row r="26817">
          <cell r="L26817" t="e">
            <v>#N/A</v>
          </cell>
        </row>
        <row r="26818">
          <cell r="L26818" t="e">
            <v>#N/A</v>
          </cell>
        </row>
        <row r="26819">
          <cell r="L26819" t="e">
            <v>#N/A</v>
          </cell>
        </row>
        <row r="26820">
          <cell r="L26820" t="e">
            <v>#N/A</v>
          </cell>
        </row>
        <row r="26821">
          <cell r="L26821" t="e">
            <v>#N/A</v>
          </cell>
        </row>
        <row r="26822">
          <cell r="L26822" t="e">
            <v>#N/A</v>
          </cell>
        </row>
        <row r="26823">
          <cell r="L26823" t="e">
            <v>#N/A</v>
          </cell>
        </row>
        <row r="26824">
          <cell r="L26824" t="e">
            <v>#N/A</v>
          </cell>
        </row>
        <row r="26825">
          <cell r="L26825" t="e">
            <v>#N/A</v>
          </cell>
        </row>
        <row r="26826">
          <cell r="L26826" t="e">
            <v>#N/A</v>
          </cell>
        </row>
        <row r="26827">
          <cell r="L26827" t="e">
            <v>#N/A</v>
          </cell>
        </row>
        <row r="26828">
          <cell r="L26828" t="e">
            <v>#N/A</v>
          </cell>
        </row>
        <row r="26829">
          <cell r="L26829" t="e">
            <v>#N/A</v>
          </cell>
        </row>
        <row r="26830">
          <cell r="L26830" t="e">
            <v>#N/A</v>
          </cell>
        </row>
        <row r="26831">
          <cell r="L26831" t="e">
            <v>#N/A</v>
          </cell>
        </row>
        <row r="26832">
          <cell r="L26832" t="e">
            <v>#N/A</v>
          </cell>
        </row>
        <row r="26833">
          <cell r="L26833" t="e">
            <v>#N/A</v>
          </cell>
        </row>
        <row r="26834">
          <cell r="L26834" t="e">
            <v>#N/A</v>
          </cell>
        </row>
        <row r="26835">
          <cell r="L26835" t="e">
            <v>#N/A</v>
          </cell>
        </row>
        <row r="26836">
          <cell r="L26836" t="e">
            <v>#N/A</v>
          </cell>
        </row>
        <row r="26837">
          <cell r="L26837" t="e">
            <v>#N/A</v>
          </cell>
        </row>
        <row r="26838">
          <cell r="L26838" t="e">
            <v>#N/A</v>
          </cell>
        </row>
        <row r="26839">
          <cell r="L26839" t="e">
            <v>#N/A</v>
          </cell>
        </row>
        <row r="26840">
          <cell r="L26840" t="e">
            <v>#N/A</v>
          </cell>
        </row>
        <row r="26841">
          <cell r="L26841" t="e">
            <v>#N/A</v>
          </cell>
        </row>
        <row r="26842">
          <cell r="L26842" t="e">
            <v>#N/A</v>
          </cell>
        </row>
        <row r="26843">
          <cell r="L26843" t="e">
            <v>#N/A</v>
          </cell>
        </row>
        <row r="26844">
          <cell r="L26844" t="e">
            <v>#N/A</v>
          </cell>
        </row>
        <row r="26845">
          <cell r="L26845" t="e">
            <v>#N/A</v>
          </cell>
        </row>
        <row r="26846">
          <cell r="L26846" t="e">
            <v>#N/A</v>
          </cell>
        </row>
        <row r="26847">
          <cell r="L26847" t="e">
            <v>#N/A</v>
          </cell>
        </row>
        <row r="26848">
          <cell r="L26848" t="e">
            <v>#N/A</v>
          </cell>
        </row>
        <row r="26849">
          <cell r="L26849" t="e">
            <v>#N/A</v>
          </cell>
        </row>
        <row r="26850">
          <cell r="L26850" t="e">
            <v>#N/A</v>
          </cell>
        </row>
        <row r="26851">
          <cell r="L26851" t="e">
            <v>#N/A</v>
          </cell>
        </row>
        <row r="26852">
          <cell r="L26852" t="e">
            <v>#N/A</v>
          </cell>
        </row>
        <row r="26853">
          <cell r="L26853" t="e">
            <v>#N/A</v>
          </cell>
        </row>
        <row r="26854">
          <cell r="L26854" t="e">
            <v>#N/A</v>
          </cell>
        </row>
        <row r="26855">
          <cell r="L26855" t="e">
            <v>#N/A</v>
          </cell>
        </row>
        <row r="26856">
          <cell r="L26856" t="e">
            <v>#N/A</v>
          </cell>
        </row>
        <row r="26857">
          <cell r="L26857" t="e">
            <v>#N/A</v>
          </cell>
        </row>
        <row r="26858">
          <cell r="L26858" t="e">
            <v>#N/A</v>
          </cell>
        </row>
        <row r="26859">
          <cell r="L26859" t="e">
            <v>#N/A</v>
          </cell>
        </row>
        <row r="26860">
          <cell r="L26860" t="e">
            <v>#N/A</v>
          </cell>
        </row>
        <row r="26861">
          <cell r="L26861" t="e">
            <v>#N/A</v>
          </cell>
        </row>
        <row r="26862">
          <cell r="L26862" t="e">
            <v>#N/A</v>
          </cell>
        </row>
        <row r="26863">
          <cell r="L26863" t="e">
            <v>#N/A</v>
          </cell>
        </row>
        <row r="26864">
          <cell r="L26864" t="e">
            <v>#N/A</v>
          </cell>
        </row>
        <row r="26865">
          <cell r="L26865" t="e">
            <v>#N/A</v>
          </cell>
        </row>
        <row r="26866">
          <cell r="L26866" t="e">
            <v>#N/A</v>
          </cell>
        </row>
        <row r="26867">
          <cell r="L26867" t="e">
            <v>#N/A</v>
          </cell>
        </row>
        <row r="26868">
          <cell r="L26868" t="e">
            <v>#N/A</v>
          </cell>
        </row>
        <row r="26869">
          <cell r="L26869" t="e">
            <v>#N/A</v>
          </cell>
        </row>
        <row r="26870">
          <cell r="L26870" t="e">
            <v>#N/A</v>
          </cell>
        </row>
        <row r="26871">
          <cell r="L26871" t="e">
            <v>#N/A</v>
          </cell>
        </row>
        <row r="26872">
          <cell r="L26872" t="e">
            <v>#N/A</v>
          </cell>
        </row>
        <row r="26873">
          <cell r="L26873" t="e">
            <v>#N/A</v>
          </cell>
        </row>
        <row r="26874">
          <cell r="L26874" t="e">
            <v>#N/A</v>
          </cell>
        </row>
        <row r="26875">
          <cell r="L26875" t="e">
            <v>#N/A</v>
          </cell>
        </row>
        <row r="26876">
          <cell r="K26876" t="str">
            <v>38232</v>
          </cell>
          <cell r="L26876" t="e">
            <v>#N/A</v>
          </cell>
        </row>
        <row r="26877">
          <cell r="K26877" t="str">
            <v>38234</v>
          </cell>
          <cell r="L26877" t="e">
            <v>#N/A</v>
          </cell>
        </row>
        <row r="26878">
          <cell r="K26878" t="str">
            <v>38233</v>
          </cell>
          <cell r="L26878" t="e">
            <v>#N/A</v>
          </cell>
        </row>
        <row r="26879">
          <cell r="K26879" t="str">
            <v>38231</v>
          </cell>
          <cell r="L26879" t="e">
            <v>#N/A</v>
          </cell>
        </row>
        <row r="26880">
          <cell r="K26880" t="str">
            <v>38222</v>
          </cell>
          <cell r="L26880" t="e">
            <v>#N/A</v>
          </cell>
        </row>
        <row r="26881">
          <cell r="K26881" t="str">
            <v>38224</v>
          </cell>
          <cell r="L26881" t="e">
            <v>#N/A</v>
          </cell>
        </row>
        <row r="26882">
          <cell r="K26882" t="str">
            <v>38223</v>
          </cell>
          <cell r="L26882" t="e">
            <v>#N/A</v>
          </cell>
        </row>
        <row r="26883">
          <cell r="K26883" t="str">
            <v>38221</v>
          </cell>
          <cell r="L26883" t="e">
            <v>#N/A</v>
          </cell>
        </row>
        <row r="26884">
          <cell r="K26884" t="str">
            <v>1250</v>
          </cell>
          <cell r="L26884" t="e">
            <v>#N/A</v>
          </cell>
        </row>
        <row r="26885">
          <cell r="K26885" t="str">
            <v>1250</v>
          </cell>
          <cell r="L26885" t="e">
            <v>#N/A</v>
          </cell>
        </row>
        <row r="26886">
          <cell r="K26886" t="str">
            <v>1250</v>
          </cell>
          <cell r="L26886" t="e">
            <v>#N/A</v>
          </cell>
        </row>
        <row r="26887">
          <cell r="K26887" t="str">
            <v>1251</v>
          </cell>
          <cell r="L26887" t="e">
            <v>#N/A</v>
          </cell>
        </row>
        <row r="26888">
          <cell r="K26888" t="str">
            <v>1251</v>
          </cell>
          <cell r="L26888" t="e">
            <v>#N/A</v>
          </cell>
        </row>
        <row r="26889">
          <cell r="K26889" t="str">
            <v>1251</v>
          </cell>
          <cell r="L26889" t="e">
            <v>#N/A</v>
          </cell>
        </row>
        <row r="26890">
          <cell r="K26890" t="str">
            <v>1251</v>
          </cell>
          <cell r="L26890" t="e">
            <v>#N/A</v>
          </cell>
        </row>
        <row r="26891">
          <cell r="K26891" t="str">
            <v>1251</v>
          </cell>
          <cell r="L26891" t="e">
            <v>#N/A</v>
          </cell>
        </row>
        <row r="26892">
          <cell r="K26892" t="str">
            <v>1252</v>
          </cell>
          <cell r="L26892" t="e">
            <v>#N/A</v>
          </cell>
        </row>
        <row r="26893">
          <cell r="K26893" t="str">
            <v>1251</v>
          </cell>
          <cell r="L26893" t="e">
            <v>#N/A</v>
          </cell>
        </row>
        <row r="26894">
          <cell r="K26894" t="str">
            <v>17802</v>
          </cell>
          <cell r="L26894" t="e">
            <v>#N/A</v>
          </cell>
        </row>
        <row r="26895">
          <cell r="K26895" t="str">
            <v>17802</v>
          </cell>
          <cell r="L26895" t="e">
            <v>#N/A</v>
          </cell>
        </row>
        <row r="26896">
          <cell r="K26896" t="str">
            <v>17802</v>
          </cell>
          <cell r="L26896" t="e">
            <v>#N/A</v>
          </cell>
        </row>
        <row r="26897">
          <cell r="K26897" t="str">
            <v>17100</v>
          </cell>
          <cell r="L26897" t="e">
            <v>#N/A</v>
          </cell>
        </row>
        <row r="26898">
          <cell r="K26898" t="str">
            <v>17100</v>
          </cell>
          <cell r="L26898" t="e">
            <v>#N/A</v>
          </cell>
        </row>
        <row r="26899">
          <cell r="K26899" t="str">
            <v>17100</v>
          </cell>
          <cell r="L26899" t="e">
            <v>#N/A</v>
          </cell>
        </row>
        <row r="26900">
          <cell r="K26900" t="str">
            <v>17100</v>
          </cell>
          <cell r="L26900" t="e">
            <v>#N/A</v>
          </cell>
        </row>
        <row r="26901">
          <cell r="K26901" t="str">
            <v>17100</v>
          </cell>
          <cell r="L26901" t="e">
            <v>#N/A</v>
          </cell>
        </row>
        <row r="26902">
          <cell r="K26902" t="str">
            <v>1152</v>
          </cell>
          <cell r="L26902" t="e">
            <v>#N/A</v>
          </cell>
        </row>
        <row r="26903">
          <cell r="K26903" t="str">
            <v>1152</v>
          </cell>
          <cell r="L26903" t="e">
            <v>#N/A</v>
          </cell>
        </row>
        <row r="26904">
          <cell r="K26904" t="str">
            <v>1160</v>
          </cell>
          <cell r="L26904" t="e">
            <v>#N/A</v>
          </cell>
        </row>
        <row r="26905">
          <cell r="K26905" t="str">
            <v>1101</v>
          </cell>
          <cell r="L26905" t="e">
            <v>#N/A</v>
          </cell>
        </row>
        <row r="26906">
          <cell r="K26906" t="str">
            <v>1101</v>
          </cell>
          <cell r="L26906" t="e">
            <v>#N/A</v>
          </cell>
        </row>
        <row r="26907">
          <cell r="K26907" t="str">
            <v>1101</v>
          </cell>
          <cell r="L26907" t="e">
            <v>#N/A</v>
          </cell>
        </row>
        <row r="26908">
          <cell r="K26908" t="str">
            <v>1101</v>
          </cell>
          <cell r="L26908" t="e">
            <v>#N/A</v>
          </cell>
        </row>
        <row r="26909">
          <cell r="K26909" t="str">
            <v>1101</v>
          </cell>
          <cell r="L26909" t="e">
            <v>#N/A</v>
          </cell>
        </row>
        <row r="26910">
          <cell r="K26910" t="str">
            <v>1101</v>
          </cell>
          <cell r="L26910" t="e">
            <v>#N/A</v>
          </cell>
        </row>
        <row r="26911">
          <cell r="K26911" t="str">
            <v>1101</v>
          </cell>
          <cell r="L26911" t="e">
            <v>#N/A</v>
          </cell>
        </row>
        <row r="26912">
          <cell r="K26912" t="str">
            <v>1101</v>
          </cell>
          <cell r="L26912" t="e">
            <v>#N/A</v>
          </cell>
        </row>
        <row r="26913">
          <cell r="K26913" t="str">
            <v>1101</v>
          </cell>
          <cell r="L26913" t="e">
            <v>#N/A</v>
          </cell>
        </row>
        <row r="26914">
          <cell r="K26914" t="str">
            <v>1101</v>
          </cell>
          <cell r="L26914" t="e">
            <v>#N/A</v>
          </cell>
        </row>
        <row r="26915">
          <cell r="K26915" t="str">
            <v>1101</v>
          </cell>
          <cell r="L26915" t="e">
            <v>#N/A</v>
          </cell>
        </row>
        <row r="26916">
          <cell r="K26916" t="str">
            <v>1101</v>
          </cell>
          <cell r="L26916" t="e">
            <v>#N/A</v>
          </cell>
        </row>
        <row r="26917">
          <cell r="K26917" t="str">
            <v>1103</v>
          </cell>
          <cell r="L26917" t="e">
            <v>#N/A</v>
          </cell>
        </row>
        <row r="26918">
          <cell r="K26918" t="str">
            <v>1102</v>
          </cell>
          <cell r="L26918" t="e">
            <v>#N/A</v>
          </cell>
        </row>
        <row r="26919">
          <cell r="K26919" t="str">
            <v>1102</v>
          </cell>
          <cell r="L26919" t="e">
            <v>#N/A</v>
          </cell>
        </row>
        <row r="26920">
          <cell r="K26920" t="str">
            <v>1102</v>
          </cell>
          <cell r="L26920" t="e">
            <v>#N/A</v>
          </cell>
        </row>
        <row r="26921">
          <cell r="K26921" t="str">
            <v>1101</v>
          </cell>
          <cell r="L26921" t="e">
            <v>#N/A</v>
          </cell>
        </row>
        <row r="26922">
          <cell r="K26922" t="str">
            <v>1103</v>
          </cell>
          <cell r="L26922" t="e">
            <v>#N/A</v>
          </cell>
        </row>
        <row r="26923">
          <cell r="K26923" t="str">
            <v>1101</v>
          </cell>
          <cell r="L26923" t="e">
            <v>#N/A</v>
          </cell>
        </row>
        <row r="26924">
          <cell r="K26924" t="str">
            <v>1101</v>
          </cell>
          <cell r="L26924" t="e">
            <v>#N/A</v>
          </cell>
        </row>
        <row r="26925">
          <cell r="K26925" t="str">
            <v>1101</v>
          </cell>
          <cell r="L26925" t="e">
            <v>#N/A</v>
          </cell>
        </row>
        <row r="26926">
          <cell r="K26926" t="str">
            <v>1101</v>
          </cell>
          <cell r="L26926" t="e">
            <v>#N/A</v>
          </cell>
        </row>
        <row r="26927">
          <cell r="K26927" t="str">
            <v>1101</v>
          </cell>
          <cell r="L26927" t="e">
            <v>#N/A</v>
          </cell>
        </row>
        <row r="26928">
          <cell r="K26928" t="str">
            <v>1102</v>
          </cell>
          <cell r="L26928" t="e">
            <v>#N/A</v>
          </cell>
        </row>
        <row r="26929">
          <cell r="K26929" t="str">
            <v>1102</v>
          </cell>
          <cell r="L26929" t="e">
            <v>#N/A</v>
          </cell>
        </row>
        <row r="26930">
          <cell r="K26930" t="str">
            <v>1102</v>
          </cell>
          <cell r="L26930" t="e">
            <v>#N/A</v>
          </cell>
        </row>
        <row r="26931">
          <cell r="K26931" t="str">
            <v>1227</v>
          </cell>
          <cell r="L26931" t="e">
            <v>#N/A</v>
          </cell>
        </row>
        <row r="26932">
          <cell r="K26932" t="str">
            <v>1108</v>
          </cell>
          <cell r="L26932" t="e">
            <v>#N/A</v>
          </cell>
        </row>
        <row r="26933">
          <cell r="K26933" t="str">
            <v>1225</v>
          </cell>
          <cell r="L26933" t="e">
            <v>#N/A</v>
          </cell>
        </row>
        <row r="26934">
          <cell r="K26934" t="str">
            <v>1108</v>
          </cell>
          <cell r="L26934" t="e">
            <v>#N/A</v>
          </cell>
        </row>
        <row r="26935">
          <cell r="K26935" t="str">
            <v>1106</v>
          </cell>
          <cell r="L26935" t="e">
            <v>#N/A</v>
          </cell>
        </row>
        <row r="26936">
          <cell r="K26936" t="str">
            <v>1142</v>
          </cell>
          <cell r="L26936" t="e">
            <v>#N/A</v>
          </cell>
        </row>
        <row r="26937">
          <cell r="K26937" t="str">
            <v>1140</v>
          </cell>
          <cell r="L26937" t="e">
            <v>#N/A</v>
          </cell>
        </row>
        <row r="26938">
          <cell r="K26938" t="str">
            <v>1140</v>
          </cell>
          <cell r="L26938" t="e">
            <v>#N/A</v>
          </cell>
        </row>
        <row r="26939">
          <cell r="K26939" t="str">
            <v>1140</v>
          </cell>
          <cell r="L26939" t="e">
            <v>#N/A</v>
          </cell>
        </row>
        <row r="26940">
          <cell r="K26940" t="str">
            <v>1140</v>
          </cell>
          <cell r="L26940" t="e">
            <v>#N/A</v>
          </cell>
        </row>
        <row r="26941">
          <cell r="K26941" t="str">
            <v>1140</v>
          </cell>
          <cell r="L26941" t="e">
            <v>#N/A</v>
          </cell>
        </row>
        <row r="26942">
          <cell r="K26942" t="str">
            <v>1140</v>
          </cell>
          <cell r="L26942" t="e">
            <v>#N/A</v>
          </cell>
        </row>
        <row r="26943">
          <cell r="K26943" t="str">
            <v>1140</v>
          </cell>
          <cell r="L26943" t="e">
            <v>#N/A</v>
          </cell>
        </row>
        <row r="26944">
          <cell r="K26944" t="str">
            <v>1140</v>
          </cell>
          <cell r="L26944" t="e">
            <v>#N/A</v>
          </cell>
        </row>
        <row r="26945">
          <cell r="K26945" t="str">
            <v>1140</v>
          </cell>
          <cell r="L26945" t="e">
            <v>#N/A</v>
          </cell>
        </row>
        <row r="26946">
          <cell r="K26946" t="str">
            <v>1140</v>
          </cell>
          <cell r="L26946" t="e">
            <v>#N/A</v>
          </cell>
        </row>
        <row r="26947">
          <cell r="K26947" t="str">
            <v>1140</v>
          </cell>
          <cell r="L26947" t="e">
            <v>#N/A</v>
          </cell>
        </row>
        <row r="26948">
          <cell r="K26948" t="str">
            <v>1140</v>
          </cell>
          <cell r="L26948" t="e">
            <v>#N/A</v>
          </cell>
        </row>
        <row r="26949">
          <cell r="K26949" t="str">
            <v>1140</v>
          </cell>
          <cell r="L26949" t="e">
            <v>#N/A</v>
          </cell>
        </row>
        <row r="26950">
          <cell r="K26950" t="str">
            <v>1142</v>
          </cell>
          <cell r="L26950" t="e">
            <v>#N/A</v>
          </cell>
        </row>
        <row r="26951">
          <cell r="K26951" t="str">
            <v>1140</v>
          </cell>
          <cell r="L26951" t="e">
            <v>#N/A</v>
          </cell>
        </row>
        <row r="26952">
          <cell r="K26952" t="str">
            <v>1142</v>
          </cell>
          <cell r="L26952" t="e">
            <v>#N/A</v>
          </cell>
        </row>
        <row r="26953">
          <cell r="K26953" t="str">
            <v>1140</v>
          </cell>
          <cell r="L26953" t="e">
            <v>#N/A</v>
          </cell>
        </row>
        <row r="26954">
          <cell r="K26954" t="str">
            <v>1142</v>
          </cell>
          <cell r="L26954" t="e">
            <v>#N/A</v>
          </cell>
        </row>
        <row r="26955">
          <cell r="K26955" t="str">
            <v>1262</v>
          </cell>
          <cell r="L26955" t="e">
            <v>#N/A</v>
          </cell>
        </row>
        <row r="26956">
          <cell r="K26956" t="str">
            <v>1152</v>
          </cell>
          <cell r="L26956" t="e">
            <v>#N/A</v>
          </cell>
        </row>
        <row r="26957">
          <cell r="K26957" t="str">
            <v>1101</v>
          </cell>
          <cell r="L26957" t="e">
            <v>#N/A</v>
          </cell>
        </row>
        <row r="26958">
          <cell r="K26958" t="str">
            <v>1103</v>
          </cell>
          <cell r="L26958" t="e">
            <v>#N/A</v>
          </cell>
        </row>
        <row r="26959">
          <cell r="K26959" t="str">
            <v>1103</v>
          </cell>
          <cell r="L26959" t="e">
            <v>#N/A</v>
          </cell>
        </row>
        <row r="26960">
          <cell r="K26960" t="str">
            <v>1101</v>
          </cell>
          <cell r="L26960" t="e">
            <v>#N/A</v>
          </cell>
        </row>
        <row r="26961">
          <cell r="K26961" t="str">
            <v>1161</v>
          </cell>
          <cell r="L26961" t="e">
            <v>#N/A</v>
          </cell>
        </row>
        <row r="26962">
          <cell r="K26962" t="str">
            <v>1125</v>
          </cell>
          <cell r="L26962" t="e">
            <v>#N/A</v>
          </cell>
        </row>
        <row r="26963">
          <cell r="K26963" t="str">
            <v>1125</v>
          </cell>
          <cell r="L26963" t="e">
            <v>#N/A</v>
          </cell>
        </row>
        <row r="26964">
          <cell r="K26964" t="str">
            <v>1125</v>
          </cell>
          <cell r="L26964" t="e">
            <v>#N/A</v>
          </cell>
        </row>
        <row r="26965">
          <cell r="K26965" t="str">
            <v>1125</v>
          </cell>
          <cell r="L26965" t="e">
            <v>#N/A</v>
          </cell>
        </row>
        <row r="26966">
          <cell r="K26966" t="str">
            <v>1125</v>
          </cell>
          <cell r="L26966" t="e">
            <v>#N/A</v>
          </cell>
        </row>
        <row r="26967">
          <cell r="K26967" t="str">
            <v>1121</v>
          </cell>
          <cell r="L26967" t="e">
            <v>#N/A</v>
          </cell>
        </row>
        <row r="26968">
          <cell r="K26968" t="str">
            <v>1126</v>
          </cell>
          <cell r="L26968" t="e">
            <v>#N/A</v>
          </cell>
        </row>
        <row r="26969">
          <cell r="K26969" t="str">
            <v>1126</v>
          </cell>
          <cell r="L26969" t="e">
            <v>#N/A</v>
          </cell>
        </row>
        <row r="26970">
          <cell r="K26970" t="str">
            <v>1126</v>
          </cell>
          <cell r="L26970" t="e">
            <v>#N/A</v>
          </cell>
        </row>
        <row r="26971">
          <cell r="K26971" t="str">
            <v>1126</v>
          </cell>
          <cell r="L26971" t="e">
            <v>#N/A</v>
          </cell>
        </row>
        <row r="26972">
          <cell r="K26972" t="str">
            <v>1126</v>
          </cell>
          <cell r="L26972" t="e">
            <v>#N/A</v>
          </cell>
        </row>
        <row r="26973">
          <cell r="K26973" t="str">
            <v>1126</v>
          </cell>
          <cell r="L26973" t="e">
            <v>#N/A</v>
          </cell>
        </row>
        <row r="26974">
          <cell r="K26974" t="str">
            <v>1126</v>
          </cell>
          <cell r="L26974" t="e">
            <v>#N/A</v>
          </cell>
        </row>
        <row r="26975">
          <cell r="K26975" t="str">
            <v>1126</v>
          </cell>
          <cell r="L26975" t="e">
            <v>#N/A</v>
          </cell>
        </row>
        <row r="26976">
          <cell r="K26976" t="str">
            <v>1126</v>
          </cell>
          <cell r="L26976" t="e">
            <v>#N/A</v>
          </cell>
        </row>
        <row r="26977">
          <cell r="K26977" t="str">
            <v>1126</v>
          </cell>
          <cell r="L26977" t="e">
            <v>#N/A</v>
          </cell>
        </row>
        <row r="26978">
          <cell r="K26978" t="str">
            <v>1126</v>
          </cell>
          <cell r="L26978" t="e">
            <v>#N/A</v>
          </cell>
        </row>
        <row r="26979">
          <cell r="K26979" t="str">
            <v>1121</v>
          </cell>
          <cell r="L26979" t="e">
            <v>#N/A</v>
          </cell>
        </row>
        <row r="26980">
          <cell r="K26980" t="str">
            <v>1121</v>
          </cell>
          <cell r="L26980" t="e">
            <v>#N/A</v>
          </cell>
        </row>
        <row r="26981">
          <cell r="K26981" t="str">
            <v>1127</v>
          </cell>
          <cell r="L26981" t="e">
            <v>#N/A</v>
          </cell>
        </row>
        <row r="26982">
          <cell r="K26982" t="str">
            <v>1127</v>
          </cell>
          <cell r="L26982" t="e">
            <v>#N/A</v>
          </cell>
        </row>
        <row r="26983">
          <cell r="K26983" t="str">
            <v>1127</v>
          </cell>
          <cell r="L26983" t="e">
            <v>#N/A</v>
          </cell>
        </row>
        <row r="26984">
          <cell r="K26984" t="str">
            <v>1127</v>
          </cell>
          <cell r="L26984" t="e">
            <v>#N/A</v>
          </cell>
        </row>
        <row r="26985">
          <cell r="K26985" t="str">
            <v>1127</v>
          </cell>
          <cell r="L26985" t="e">
            <v>#N/A</v>
          </cell>
        </row>
        <row r="26986">
          <cell r="K26986" t="str">
            <v>1127</v>
          </cell>
          <cell r="L26986" t="e">
            <v>#N/A</v>
          </cell>
        </row>
        <row r="26987">
          <cell r="K26987" t="str">
            <v>1127</v>
          </cell>
          <cell r="L26987" t="e">
            <v>#N/A</v>
          </cell>
        </row>
        <row r="26988">
          <cell r="K26988" t="str">
            <v>1127</v>
          </cell>
          <cell r="L26988" t="e">
            <v>#N/A</v>
          </cell>
        </row>
        <row r="26989">
          <cell r="K26989" t="str">
            <v>1127</v>
          </cell>
          <cell r="L26989" t="e">
            <v>#N/A</v>
          </cell>
        </row>
        <row r="26990">
          <cell r="K26990" t="str">
            <v>1127</v>
          </cell>
          <cell r="L26990" t="e">
            <v>#N/A</v>
          </cell>
        </row>
        <row r="26991">
          <cell r="K26991" t="str">
            <v>1121</v>
          </cell>
          <cell r="L26991" t="e">
            <v>#N/A</v>
          </cell>
        </row>
        <row r="26992">
          <cell r="K26992" t="str">
            <v>1127</v>
          </cell>
          <cell r="L26992" t="e">
            <v>#N/A</v>
          </cell>
        </row>
        <row r="26993">
          <cell r="K26993" t="str">
            <v>1161</v>
          </cell>
          <cell r="L26993" t="e">
            <v>#N/A</v>
          </cell>
        </row>
        <row r="26994">
          <cell r="K26994" t="str">
            <v>1161</v>
          </cell>
          <cell r="L26994" t="e">
            <v>#N/A</v>
          </cell>
        </row>
        <row r="26995">
          <cell r="K26995" t="str">
            <v>1144</v>
          </cell>
          <cell r="L26995" t="e">
            <v>#N/A</v>
          </cell>
        </row>
        <row r="26996">
          <cell r="K26996" t="str">
            <v>1144</v>
          </cell>
          <cell r="L26996" t="e">
            <v>#N/A</v>
          </cell>
        </row>
        <row r="26997">
          <cell r="K26997" t="str">
            <v>1144</v>
          </cell>
          <cell r="L26997" t="e">
            <v>#N/A</v>
          </cell>
        </row>
        <row r="26998">
          <cell r="K26998" t="str">
            <v>1132</v>
          </cell>
          <cell r="L26998" t="e">
            <v>#N/A</v>
          </cell>
        </row>
        <row r="26999">
          <cell r="K26999" t="str">
            <v>1132</v>
          </cell>
          <cell r="L26999" t="e">
            <v>#N/A</v>
          </cell>
        </row>
        <row r="27000">
          <cell r="K27000" t="str">
            <v>1144</v>
          </cell>
          <cell r="L27000" t="e">
            <v>#N/A</v>
          </cell>
        </row>
        <row r="27001">
          <cell r="K27001" t="str">
            <v>1144</v>
          </cell>
          <cell r="L27001" t="e">
            <v>#N/A</v>
          </cell>
        </row>
        <row r="27002">
          <cell r="K27002" t="str">
            <v>1150</v>
          </cell>
          <cell r="L27002" t="e">
            <v>#N/A</v>
          </cell>
        </row>
        <row r="27003">
          <cell r="K27003" t="str">
            <v>1144</v>
          </cell>
          <cell r="L27003" t="e">
            <v>#N/A</v>
          </cell>
        </row>
        <row r="27004">
          <cell r="K27004" t="str">
            <v>1108</v>
          </cell>
          <cell r="L27004" t="e">
            <v>#N/A</v>
          </cell>
        </row>
        <row r="27005">
          <cell r="K27005" t="str">
            <v>1108</v>
          </cell>
          <cell r="L27005" t="e">
            <v>#N/A</v>
          </cell>
        </row>
        <row r="27006">
          <cell r="K27006" t="str">
            <v>1108</v>
          </cell>
          <cell r="L27006" t="e">
            <v>#N/A</v>
          </cell>
        </row>
        <row r="27007">
          <cell r="K27007" t="str">
            <v>1104</v>
          </cell>
          <cell r="L27007" t="e">
            <v>#N/A</v>
          </cell>
        </row>
        <row r="27008">
          <cell r="K27008" t="str">
            <v>1104</v>
          </cell>
          <cell r="L27008" t="e">
            <v>#N/A</v>
          </cell>
        </row>
        <row r="27009">
          <cell r="K27009" t="str">
            <v>1102</v>
          </cell>
          <cell r="L27009" t="e">
            <v>#N/A</v>
          </cell>
        </row>
        <row r="27010">
          <cell r="K27010" t="str">
            <v>1126</v>
          </cell>
          <cell r="L27010" t="e">
            <v>#N/A</v>
          </cell>
        </row>
        <row r="27011">
          <cell r="K27011" t="str">
            <v>1125</v>
          </cell>
          <cell r="L27011" t="e">
            <v>#N/A</v>
          </cell>
        </row>
        <row r="27012">
          <cell r="K27012" t="str">
            <v>1127</v>
          </cell>
          <cell r="L27012" t="e">
            <v>#N/A</v>
          </cell>
        </row>
        <row r="27013">
          <cell r="K27013" t="str">
            <v>1125</v>
          </cell>
          <cell r="L27013" t="e">
            <v>#N/A</v>
          </cell>
        </row>
        <row r="27014">
          <cell r="K27014" t="str">
            <v>1127</v>
          </cell>
          <cell r="L27014" t="e">
            <v>#N/A</v>
          </cell>
        </row>
        <row r="27015">
          <cell r="K27015" t="str">
            <v>1127</v>
          </cell>
          <cell r="L27015" t="e">
            <v>#N/A</v>
          </cell>
        </row>
        <row r="27016">
          <cell r="K27016" t="str">
            <v>1127</v>
          </cell>
          <cell r="L27016" t="e">
            <v>#N/A</v>
          </cell>
        </row>
        <row r="27017">
          <cell r="K27017" t="str">
            <v>1127</v>
          </cell>
          <cell r="L27017" t="e">
            <v>#N/A</v>
          </cell>
        </row>
        <row r="27018">
          <cell r="K27018" t="str">
            <v>1127</v>
          </cell>
          <cell r="L27018" t="e">
            <v>#N/A</v>
          </cell>
        </row>
        <row r="27019">
          <cell r="K27019" t="str">
            <v>1128</v>
          </cell>
          <cell r="L27019" t="e">
            <v>#N/A</v>
          </cell>
        </row>
        <row r="27020">
          <cell r="K27020" t="str">
            <v>1126</v>
          </cell>
          <cell r="L27020" t="e">
            <v>#N/A</v>
          </cell>
        </row>
        <row r="27021">
          <cell r="K27021" t="str">
            <v>1126</v>
          </cell>
          <cell r="L27021" t="e">
            <v>#N/A</v>
          </cell>
        </row>
        <row r="27022">
          <cell r="K27022" t="str">
            <v>1126</v>
          </cell>
          <cell r="L27022" t="e">
            <v>#N/A</v>
          </cell>
        </row>
        <row r="27023">
          <cell r="K27023" t="str">
            <v>1126</v>
          </cell>
          <cell r="L27023" t="e">
            <v>#N/A</v>
          </cell>
        </row>
        <row r="27024">
          <cell r="K27024" t="str">
            <v>1126</v>
          </cell>
          <cell r="L27024" t="e">
            <v>#N/A</v>
          </cell>
        </row>
        <row r="27025">
          <cell r="K27025" t="str">
            <v>1127</v>
          </cell>
          <cell r="L27025" t="e">
            <v>#N/A</v>
          </cell>
        </row>
        <row r="27026">
          <cell r="K27026" t="str">
            <v>1128</v>
          </cell>
          <cell r="L27026" t="e">
            <v>#N/A</v>
          </cell>
        </row>
        <row r="27027">
          <cell r="K27027" t="str">
            <v>1127</v>
          </cell>
          <cell r="L27027" t="e">
            <v>#N/A</v>
          </cell>
        </row>
        <row r="27028">
          <cell r="K27028" t="str">
            <v>1127</v>
          </cell>
          <cell r="L27028" t="e">
            <v>#N/A</v>
          </cell>
        </row>
        <row r="27029">
          <cell r="K27029" t="str">
            <v>1127</v>
          </cell>
          <cell r="L27029" t="e">
            <v>#N/A</v>
          </cell>
        </row>
        <row r="27030">
          <cell r="K27030" t="str">
            <v>1127</v>
          </cell>
          <cell r="L27030" t="e">
            <v>#N/A</v>
          </cell>
        </row>
        <row r="27031">
          <cell r="K27031" t="str">
            <v>1123</v>
          </cell>
          <cell r="L27031" t="e">
            <v>#N/A</v>
          </cell>
        </row>
        <row r="27032">
          <cell r="K27032" t="str">
            <v>1123</v>
          </cell>
          <cell r="L27032" t="e">
            <v>#N/A</v>
          </cell>
        </row>
        <row r="27033">
          <cell r="K27033" t="str">
            <v>1125</v>
          </cell>
          <cell r="L27033" t="e">
            <v>#N/A</v>
          </cell>
        </row>
        <row r="27034">
          <cell r="K27034" t="str">
            <v>1123</v>
          </cell>
          <cell r="L27034" t="e">
            <v>#N/A</v>
          </cell>
        </row>
        <row r="27035">
          <cell r="K27035" t="str">
            <v>1123</v>
          </cell>
          <cell r="L27035" t="e">
            <v>#N/A</v>
          </cell>
        </row>
        <row r="27036">
          <cell r="K27036" t="str">
            <v>1123</v>
          </cell>
          <cell r="L27036" t="e">
            <v>#N/A</v>
          </cell>
        </row>
        <row r="27037">
          <cell r="K27037" t="str">
            <v>1123</v>
          </cell>
          <cell r="L27037" t="e">
            <v>#N/A</v>
          </cell>
        </row>
        <row r="27038">
          <cell r="K27038" t="str">
            <v>1126</v>
          </cell>
          <cell r="L27038" t="e">
            <v>#N/A</v>
          </cell>
        </row>
        <row r="27039">
          <cell r="K27039" t="str">
            <v>1123</v>
          </cell>
          <cell r="L27039" t="e">
            <v>#N/A</v>
          </cell>
        </row>
        <row r="27040">
          <cell r="K27040" t="str">
            <v>1143</v>
          </cell>
          <cell r="L27040" t="e">
            <v>#N/A</v>
          </cell>
        </row>
        <row r="27041">
          <cell r="K27041" t="str">
            <v>1143</v>
          </cell>
          <cell r="L27041" t="e">
            <v>#N/A</v>
          </cell>
        </row>
        <row r="27042">
          <cell r="K27042" t="str">
            <v>1143</v>
          </cell>
          <cell r="L27042" t="e">
            <v>#N/A</v>
          </cell>
        </row>
        <row r="27043">
          <cell r="K27043" t="str">
            <v>1143</v>
          </cell>
          <cell r="L27043" t="e">
            <v>#N/A</v>
          </cell>
        </row>
        <row r="27044">
          <cell r="K27044" t="str">
            <v>1143</v>
          </cell>
          <cell r="L27044" t="e">
            <v>#N/A</v>
          </cell>
        </row>
        <row r="27045">
          <cell r="K27045" t="str">
            <v>1143</v>
          </cell>
          <cell r="L27045" t="e">
            <v>#N/A</v>
          </cell>
        </row>
        <row r="27046">
          <cell r="K27046" t="str">
            <v>1143</v>
          </cell>
          <cell r="L27046" t="e">
            <v>#N/A</v>
          </cell>
        </row>
        <row r="27047">
          <cell r="K27047" t="str">
            <v>1141</v>
          </cell>
          <cell r="L27047" t="e">
            <v>#N/A</v>
          </cell>
        </row>
        <row r="27048">
          <cell r="K27048" t="str">
            <v>1141</v>
          </cell>
          <cell r="L27048" t="e">
            <v>#N/A</v>
          </cell>
        </row>
        <row r="27049">
          <cell r="K27049" t="str">
            <v>1148</v>
          </cell>
          <cell r="L27049" t="e">
            <v>#N/A</v>
          </cell>
        </row>
        <row r="27050">
          <cell r="K27050" t="str">
            <v>1148</v>
          </cell>
          <cell r="L27050" t="e">
            <v>#N/A</v>
          </cell>
        </row>
        <row r="27051">
          <cell r="K27051" t="str">
            <v>1148</v>
          </cell>
          <cell r="L27051" t="e">
            <v>#N/A</v>
          </cell>
        </row>
        <row r="27052">
          <cell r="K27052" t="str">
            <v>1148</v>
          </cell>
          <cell r="L27052" t="e">
            <v>#N/A</v>
          </cell>
        </row>
        <row r="27053">
          <cell r="K27053" t="str">
            <v>1161</v>
          </cell>
          <cell r="L27053" t="e">
            <v>#N/A</v>
          </cell>
        </row>
        <row r="27054">
          <cell r="K27054" t="str">
            <v>1148</v>
          </cell>
          <cell r="L27054" t="e">
            <v>#N/A</v>
          </cell>
        </row>
        <row r="27055">
          <cell r="K27055" t="str">
            <v>1148</v>
          </cell>
          <cell r="L27055" t="e">
            <v>#N/A</v>
          </cell>
        </row>
        <row r="27056">
          <cell r="K27056" t="str">
            <v>1148</v>
          </cell>
          <cell r="L27056" t="e">
            <v>#N/A</v>
          </cell>
        </row>
        <row r="27057">
          <cell r="K27057" t="str">
            <v>1101</v>
          </cell>
          <cell r="L27057" t="e">
            <v>#N/A</v>
          </cell>
        </row>
        <row r="27058">
          <cell r="K27058" t="str">
            <v>1163</v>
          </cell>
          <cell r="L27058" t="e">
            <v>#N/A</v>
          </cell>
        </row>
        <row r="27059">
          <cell r="K27059" t="str">
            <v>1160</v>
          </cell>
          <cell r="L27059" t="e">
            <v>#N/A</v>
          </cell>
        </row>
        <row r="27060">
          <cell r="K27060" t="str">
            <v>1163</v>
          </cell>
          <cell r="L27060" t="e">
            <v>#N/A</v>
          </cell>
        </row>
        <row r="27061">
          <cell r="K27061" t="str">
            <v>1163</v>
          </cell>
          <cell r="L27061" t="e">
            <v>#N/A</v>
          </cell>
        </row>
        <row r="27062">
          <cell r="K27062" t="str">
            <v>1160</v>
          </cell>
          <cell r="L27062" t="e">
            <v>#N/A</v>
          </cell>
        </row>
        <row r="27063">
          <cell r="K27063" t="str">
            <v>1165</v>
          </cell>
          <cell r="L27063" t="e">
            <v>#N/A</v>
          </cell>
        </row>
        <row r="27064">
          <cell r="K27064" t="str">
            <v>1165</v>
          </cell>
          <cell r="L27064" t="e">
            <v>#N/A</v>
          </cell>
        </row>
        <row r="27065">
          <cell r="K27065" t="str">
            <v>1164</v>
          </cell>
          <cell r="L27065" t="e">
            <v>#N/A</v>
          </cell>
        </row>
        <row r="27066">
          <cell r="K27066" t="str">
            <v>1164</v>
          </cell>
          <cell r="L27066" t="e">
            <v>#N/A</v>
          </cell>
        </row>
        <row r="27067">
          <cell r="K27067" t="str">
            <v>1164</v>
          </cell>
          <cell r="L27067" t="e">
            <v>#N/A</v>
          </cell>
        </row>
        <row r="27068">
          <cell r="K27068" t="str">
            <v>1164</v>
          </cell>
          <cell r="L27068" t="e">
            <v>#N/A</v>
          </cell>
        </row>
        <row r="27069">
          <cell r="K27069" t="str">
            <v>1164</v>
          </cell>
          <cell r="L27069" t="e">
            <v>#N/A</v>
          </cell>
        </row>
        <row r="27070">
          <cell r="K27070" t="str">
            <v>1164</v>
          </cell>
          <cell r="L27070" t="e">
            <v>#N/A</v>
          </cell>
        </row>
        <row r="27071">
          <cell r="K27071" t="str">
            <v>1106</v>
          </cell>
          <cell r="L27071" t="e">
            <v>#N/A</v>
          </cell>
        </row>
        <row r="27072">
          <cell r="K27072" t="str">
            <v>1106</v>
          </cell>
          <cell r="L27072" t="e">
            <v>#N/A</v>
          </cell>
        </row>
        <row r="27073">
          <cell r="K27073" t="str">
            <v>1106</v>
          </cell>
          <cell r="L27073" t="e">
            <v>#N/A</v>
          </cell>
        </row>
        <row r="27074">
          <cell r="K27074" t="str">
            <v>1164</v>
          </cell>
          <cell r="L27074" t="e">
            <v>#N/A</v>
          </cell>
        </row>
        <row r="27075">
          <cell r="K27075" t="str">
            <v>1144</v>
          </cell>
          <cell r="L27075" t="e">
            <v>#N/A</v>
          </cell>
        </row>
        <row r="27076">
          <cell r="K27076" t="str">
            <v>1149</v>
          </cell>
          <cell r="L27076" t="e">
            <v>#N/A</v>
          </cell>
        </row>
        <row r="27077">
          <cell r="K27077" t="str">
            <v>1351</v>
          </cell>
          <cell r="L27077" t="e">
            <v>#N/A</v>
          </cell>
        </row>
        <row r="27078">
          <cell r="K27078" t="str">
            <v>1351</v>
          </cell>
          <cell r="L27078" t="e">
            <v>#N/A</v>
          </cell>
        </row>
        <row r="27079">
          <cell r="K27079" t="str">
            <v>1351</v>
          </cell>
          <cell r="L27079" t="e">
            <v>#N/A</v>
          </cell>
        </row>
        <row r="27080">
          <cell r="K27080" t="str">
            <v>1351</v>
          </cell>
          <cell r="L27080" t="e">
            <v>#N/A</v>
          </cell>
        </row>
        <row r="27081">
          <cell r="K27081" t="str">
            <v>1351</v>
          </cell>
          <cell r="L27081" t="e">
            <v>#N/A</v>
          </cell>
        </row>
        <row r="27082">
          <cell r="K27082" t="str">
            <v>1351</v>
          </cell>
          <cell r="L27082" t="e">
            <v>#N/A</v>
          </cell>
        </row>
        <row r="27083">
          <cell r="K27083" t="str">
            <v>1351</v>
          </cell>
          <cell r="L27083" t="e">
            <v>#N/A</v>
          </cell>
        </row>
        <row r="27084">
          <cell r="K27084" t="str">
            <v>1351</v>
          </cell>
          <cell r="L27084" t="e">
            <v>#N/A</v>
          </cell>
        </row>
        <row r="27085">
          <cell r="K27085" t="str">
            <v>1146</v>
          </cell>
          <cell r="L27085" t="e">
            <v>#N/A</v>
          </cell>
        </row>
        <row r="27086">
          <cell r="K27086" t="str">
            <v>1146</v>
          </cell>
          <cell r="L27086" t="e">
            <v>#N/A</v>
          </cell>
        </row>
        <row r="27087">
          <cell r="K27087" t="str">
            <v>1146</v>
          </cell>
          <cell r="L27087" t="e">
            <v>#N/A</v>
          </cell>
        </row>
        <row r="27088">
          <cell r="K27088" t="str">
            <v>1146</v>
          </cell>
          <cell r="L27088" t="e">
            <v>#N/A</v>
          </cell>
        </row>
        <row r="27089">
          <cell r="K27089" t="str">
            <v>1146</v>
          </cell>
          <cell r="L27089" t="e">
            <v>#N/A</v>
          </cell>
        </row>
        <row r="27090">
          <cell r="K27090" t="str">
            <v>1146</v>
          </cell>
          <cell r="L27090" t="e">
            <v>#N/A</v>
          </cell>
        </row>
        <row r="27091">
          <cell r="K27091" t="str">
            <v>1145</v>
          </cell>
          <cell r="L27091" t="e">
            <v>#N/A</v>
          </cell>
        </row>
        <row r="27092">
          <cell r="K27092" t="str">
            <v>1145</v>
          </cell>
          <cell r="L27092" t="e">
            <v>#N/A</v>
          </cell>
        </row>
        <row r="27093">
          <cell r="K27093" t="str">
            <v>1145</v>
          </cell>
          <cell r="L27093" t="e">
            <v>#N/A</v>
          </cell>
        </row>
        <row r="27094">
          <cell r="K27094" t="str">
            <v>1145</v>
          </cell>
          <cell r="L27094" t="e">
            <v>#N/A</v>
          </cell>
        </row>
        <row r="27095">
          <cell r="K27095" t="str">
            <v>1145</v>
          </cell>
          <cell r="L27095" t="e">
            <v>#N/A</v>
          </cell>
        </row>
        <row r="27096">
          <cell r="K27096" t="str">
            <v>1145</v>
          </cell>
          <cell r="L27096" t="e">
            <v>#N/A</v>
          </cell>
        </row>
        <row r="27097">
          <cell r="K27097" t="str">
            <v>1145</v>
          </cell>
          <cell r="L27097" t="e">
            <v>#N/A</v>
          </cell>
        </row>
        <row r="27098">
          <cell r="K27098" t="str">
            <v>1145</v>
          </cell>
          <cell r="L27098" t="e">
            <v>#N/A</v>
          </cell>
        </row>
        <row r="27099">
          <cell r="K27099" t="str">
            <v>1145</v>
          </cell>
          <cell r="L27099" t="e">
            <v>#N/A</v>
          </cell>
        </row>
        <row r="27100">
          <cell r="K27100" t="str">
            <v>1145</v>
          </cell>
          <cell r="L27100" t="e">
            <v>#N/A</v>
          </cell>
        </row>
        <row r="27101">
          <cell r="K27101" t="str">
            <v>1221</v>
          </cell>
          <cell r="L27101" t="e">
            <v>#N/A</v>
          </cell>
        </row>
        <row r="27102">
          <cell r="K27102" t="str">
            <v>1221</v>
          </cell>
          <cell r="L27102" t="e">
            <v>#N/A</v>
          </cell>
        </row>
        <row r="27103">
          <cell r="K27103" t="str">
            <v>1221</v>
          </cell>
          <cell r="L27103" t="e">
            <v>#N/A</v>
          </cell>
        </row>
        <row r="27104">
          <cell r="K27104" t="str">
            <v>1223</v>
          </cell>
          <cell r="L27104" t="e">
            <v>#N/A</v>
          </cell>
        </row>
        <row r="27105">
          <cell r="K27105" t="str">
            <v>1223</v>
          </cell>
          <cell r="L27105" t="e">
            <v>#N/A</v>
          </cell>
        </row>
        <row r="27106">
          <cell r="K27106" t="str">
            <v>1227</v>
          </cell>
          <cell r="L27106" t="e">
            <v>#N/A</v>
          </cell>
        </row>
        <row r="27107">
          <cell r="K27107" t="str">
            <v>1223</v>
          </cell>
          <cell r="L27107" t="e">
            <v>#N/A</v>
          </cell>
        </row>
        <row r="27108">
          <cell r="K27108" t="str">
            <v>1227</v>
          </cell>
          <cell r="L27108" t="e">
            <v>#N/A</v>
          </cell>
        </row>
        <row r="27109">
          <cell r="K27109" t="str">
            <v>1221</v>
          </cell>
          <cell r="L27109" t="e">
            <v>#N/A</v>
          </cell>
        </row>
        <row r="27110">
          <cell r="K27110" t="str">
            <v>1221</v>
          </cell>
          <cell r="L27110" t="e">
            <v>#N/A</v>
          </cell>
        </row>
        <row r="27111">
          <cell r="K27111" t="str">
            <v>1221</v>
          </cell>
          <cell r="L27111" t="e">
            <v>#N/A</v>
          </cell>
        </row>
        <row r="27112">
          <cell r="K27112" t="str">
            <v>1221</v>
          </cell>
          <cell r="L27112" t="e">
            <v>#N/A</v>
          </cell>
        </row>
        <row r="27113">
          <cell r="K27113" t="str">
            <v>1220</v>
          </cell>
          <cell r="L27113" t="e">
            <v>#N/A</v>
          </cell>
        </row>
        <row r="27114">
          <cell r="K27114" t="str">
            <v>1220</v>
          </cell>
          <cell r="L27114" t="e">
            <v>#N/A</v>
          </cell>
        </row>
        <row r="27115">
          <cell r="K27115" t="str">
            <v>1222</v>
          </cell>
          <cell r="L27115" t="e">
            <v>#N/A</v>
          </cell>
        </row>
        <row r="27116">
          <cell r="K27116" t="str">
            <v>1221</v>
          </cell>
          <cell r="L27116" t="e">
            <v>#N/A</v>
          </cell>
        </row>
        <row r="27117">
          <cell r="K27117" t="str">
            <v>1241</v>
          </cell>
          <cell r="L27117" t="e">
            <v>#N/A</v>
          </cell>
        </row>
        <row r="27118">
          <cell r="K27118" t="str">
            <v>1241</v>
          </cell>
          <cell r="L27118" t="e">
            <v>#N/A</v>
          </cell>
        </row>
        <row r="27119">
          <cell r="K27119" t="str">
            <v>1241</v>
          </cell>
          <cell r="L27119" t="e">
            <v>#N/A</v>
          </cell>
        </row>
        <row r="27120">
          <cell r="K27120" t="str">
            <v>1241</v>
          </cell>
          <cell r="L27120" t="e">
            <v>#N/A</v>
          </cell>
        </row>
        <row r="27121">
          <cell r="K27121" t="str">
            <v>1240</v>
          </cell>
          <cell r="L27121" t="e">
            <v>#N/A</v>
          </cell>
        </row>
        <row r="27122">
          <cell r="K27122" t="str">
            <v>1107</v>
          </cell>
          <cell r="L27122" t="e">
            <v>#N/A</v>
          </cell>
        </row>
        <row r="27123">
          <cell r="K27123" t="str">
            <v>1144</v>
          </cell>
          <cell r="L27123" t="e">
            <v>#N/A</v>
          </cell>
        </row>
        <row r="27124">
          <cell r="K27124" t="str">
            <v>1107</v>
          </cell>
          <cell r="L27124" t="e">
            <v>#N/A</v>
          </cell>
        </row>
        <row r="27125">
          <cell r="K27125" t="str">
            <v>1107</v>
          </cell>
          <cell r="L27125" t="e">
            <v>#N/A</v>
          </cell>
        </row>
        <row r="27126">
          <cell r="K27126" t="str">
            <v>1107</v>
          </cell>
          <cell r="L27126" t="e">
            <v>#N/A</v>
          </cell>
        </row>
        <row r="27127">
          <cell r="K27127" t="str">
            <v>1345</v>
          </cell>
          <cell r="L27127" t="e">
            <v>#N/A</v>
          </cell>
        </row>
        <row r="27128">
          <cell r="K27128" t="str">
            <v>1345</v>
          </cell>
          <cell r="L27128" t="e">
            <v>#N/A</v>
          </cell>
        </row>
        <row r="27129">
          <cell r="K27129" t="str">
            <v>1345</v>
          </cell>
          <cell r="L27129" t="e">
            <v>#N/A</v>
          </cell>
        </row>
        <row r="27130">
          <cell r="K27130" t="str">
            <v>1345</v>
          </cell>
          <cell r="L27130" t="e">
            <v>#N/A</v>
          </cell>
        </row>
        <row r="27131">
          <cell r="K27131" t="str">
            <v>1343</v>
          </cell>
          <cell r="L27131" t="e">
            <v>#N/A</v>
          </cell>
        </row>
        <row r="27132">
          <cell r="K27132" t="str">
            <v>1151</v>
          </cell>
          <cell r="L27132" t="e">
            <v>#N/A</v>
          </cell>
        </row>
        <row r="27133">
          <cell r="K27133" t="str">
            <v>1343</v>
          </cell>
          <cell r="L27133" t="e">
            <v>#N/A</v>
          </cell>
        </row>
        <row r="27134">
          <cell r="K27134" t="str">
            <v>1151</v>
          </cell>
          <cell r="L27134" t="e">
            <v>#N/A</v>
          </cell>
        </row>
        <row r="27135">
          <cell r="K27135" t="str">
            <v>1343</v>
          </cell>
          <cell r="L27135" t="e">
            <v>#N/A</v>
          </cell>
        </row>
        <row r="27136">
          <cell r="K27136" t="str">
            <v>1343</v>
          </cell>
          <cell r="L27136" t="e">
            <v>#N/A</v>
          </cell>
        </row>
        <row r="27137">
          <cell r="K27137" t="str">
            <v>1343</v>
          </cell>
          <cell r="L27137" t="e">
            <v>#N/A</v>
          </cell>
        </row>
        <row r="27138">
          <cell r="K27138" t="str">
            <v>1343</v>
          </cell>
          <cell r="L27138" t="e">
            <v>#N/A</v>
          </cell>
        </row>
        <row r="27139">
          <cell r="K27139" t="str">
            <v>13650</v>
          </cell>
          <cell r="L27139" t="e">
            <v>#N/A</v>
          </cell>
        </row>
        <row r="27140">
          <cell r="K27140" t="str">
            <v>13650</v>
          </cell>
          <cell r="L27140" t="e">
            <v>#N/A</v>
          </cell>
        </row>
        <row r="27141">
          <cell r="K27141" t="str">
            <v>1101</v>
          </cell>
          <cell r="L27141" t="e">
            <v>#N/A</v>
          </cell>
        </row>
        <row r="27142">
          <cell r="K27142" t="str">
            <v>13612</v>
          </cell>
          <cell r="L27142" t="e">
            <v>#N/A</v>
          </cell>
        </row>
        <row r="27143">
          <cell r="K27143" t="str">
            <v>1149</v>
          </cell>
          <cell r="L27143" t="e">
            <v>#N/A</v>
          </cell>
        </row>
        <row r="27144">
          <cell r="K27144" t="str">
            <v>1149</v>
          </cell>
          <cell r="L27144" t="e">
            <v>#N/A</v>
          </cell>
        </row>
        <row r="27145">
          <cell r="K27145" t="str">
            <v>1117</v>
          </cell>
          <cell r="L27145" t="e">
            <v>#N/A</v>
          </cell>
        </row>
        <row r="27146">
          <cell r="L27146" t="e">
            <v>#N/A</v>
          </cell>
        </row>
        <row r="27147">
          <cell r="L27147" t="e">
            <v>#N/A</v>
          </cell>
        </row>
        <row r="27148">
          <cell r="K27148" t="str">
            <v>1301</v>
          </cell>
          <cell r="L27148" t="e">
            <v>#N/A</v>
          </cell>
        </row>
        <row r="27149">
          <cell r="K27149" t="str">
            <v>1301</v>
          </cell>
          <cell r="L27149" t="e">
            <v>#N/A</v>
          </cell>
        </row>
        <row r="27150">
          <cell r="K27150" t="str">
            <v>1301</v>
          </cell>
          <cell r="L27150" t="e">
            <v>#N/A</v>
          </cell>
        </row>
        <row r="27151">
          <cell r="K27151" t="str">
            <v>1301</v>
          </cell>
          <cell r="L27151" t="e">
            <v>#N/A</v>
          </cell>
        </row>
        <row r="27152">
          <cell r="K27152" t="str">
            <v>1301</v>
          </cell>
          <cell r="L27152" t="e">
            <v>#N/A</v>
          </cell>
        </row>
        <row r="27153">
          <cell r="K27153" t="str">
            <v>1301</v>
          </cell>
          <cell r="L27153" t="e">
            <v>#N/A</v>
          </cell>
        </row>
        <row r="27154">
          <cell r="K27154" t="str">
            <v>1301</v>
          </cell>
          <cell r="L27154" t="e">
            <v>#N/A</v>
          </cell>
        </row>
        <row r="27155">
          <cell r="K27155" t="str">
            <v>1301</v>
          </cell>
          <cell r="L27155" t="e">
            <v>#N/A</v>
          </cell>
        </row>
        <row r="27156">
          <cell r="K27156" t="str">
            <v>1301</v>
          </cell>
          <cell r="L27156" t="e">
            <v>#N/A</v>
          </cell>
        </row>
        <row r="27157">
          <cell r="K27157" t="str">
            <v>1301</v>
          </cell>
          <cell r="L27157" t="e">
            <v>#N/A</v>
          </cell>
        </row>
        <row r="27158">
          <cell r="K27158" t="str">
            <v>1301</v>
          </cell>
          <cell r="L27158" t="e">
            <v>#N/A</v>
          </cell>
        </row>
        <row r="27159">
          <cell r="K27159" t="str">
            <v>1301</v>
          </cell>
          <cell r="L27159" t="e">
            <v>#N/A</v>
          </cell>
        </row>
        <row r="27160">
          <cell r="K27160" t="str">
            <v>1301</v>
          </cell>
          <cell r="L27160" t="e">
            <v>#N/A</v>
          </cell>
        </row>
        <row r="27161">
          <cell r="K27161" t="str">
            <v>1301</v>
          </cell>
          <cell r="L27161" t="e">
            <v>#N/A</v>
          </cell>
        </row>
        <row r="27162">
          <cell r="K27162" t="str">
            <v>1301</v>
          </cell>
          <cell r="L27162" t="e">
            <v>#N/A</v>
          </cell>
        </row>
        <row r="27163">
          <cell r="K27163" t="str">
            <v>1301</v>
          </cell>
          <cell r="L27163" t="e">
            <v>#N/A</v>
          </cell>
        </row>
        <row r="27164">
          <cell r="K27164" t="str">
            <v>1301</v>
          </cell>
          <cell r="L27164" t="e">
            <v>#N/A</v>
          </cell>
        </row>
        <row r="27165">
          <cell r="K27165" t="str">
            <v>1301</v>
          </cell>
          <cell r="L27165" t="e">
            <v>#N/A</v>
          </cell>
        </row>
        <row r="27166">
          <cell r="K27166" t="str">
            <v>1301</v>
          </cell>
          <cell r="L27166" t="e">
            <v>#N/A</v>
          </cell>
        </row>
        <row r="27167">
          <cell r="K27167" t="str">
            <v>1301</v>
          </cell>
          <cell r="L27167" t="e">
            <v>#N/A</v>
          </cell>
        </row>
        <row r="27168">
          <cell r="K27168" t="str">
            <v>1301</v>
          </cell>
          <cell r="L27168" t="e">
            <v>#N/A</v>
          </cell>
        </row>
        <row r="27169">
          <cell r="K27169" t="str">
            <v>1301</v>
          </cell>
          <cell r="L27169" t="e">
            <v>#N/A</v>
          </cell>
        </row>
        <row r="27170">
          <cell r="K27170" t="str">
            <v>1301</v>
          </cell>
          <cell r="L27170" t="e">
            <v>#N/A</v>
          </cell>
        </row>
        <row r="27171">
          <cell r="K27171" t="str">
            <v>1301</v>
          </cell>
          <cell r="L27171" t="e">
            <v>#N/A</v>
          </cell>
        </row>
        <row r="27172">
          <cell r="K27172" t="str">
            <v>1301</v>
          </cell>
          <cell r="L27172" t="e">
            <v>#N/A</v>
          </cell>
        </row>
        <row r="27173">
          <cell r="K27173" t="str">
            <v>1301</v>
          </cell>
          <cell r="L27173" t="e">
            <v>#N/A</v>
          </cell>
        </row>
        <row r="27174">
          <cell r="K27174" t="str">
            <v>1301</v>
          </cell>
          <cell r="L27174" t="e">
            <v>#N/A</v>
          </cell>
        </row>
        <row r="27175">
          <cell r="K27175" t="str">
            <v>1301</v>
          </cell>
          <cell r="L27175" t="e">
            <v>#N/A</v>
          </cell>
        </row>
        <row r="27176">
          <cell r="K27176" t="str">
            <v>1301</v>
          </cell>
          <cell r="L27176" t="e">
            <v>#N/A</v>
          </cell>
        </row>
        <row r="27177">
          <cell r="K27177" t="str">
            <v>1301</v>
          </cell>
          <cell r="L27177" t="e">
            <v>#N/A</v>
          </cell>
        </row>
        <row r="27178">
          <cell r="K27178" t="str">
            <v>1301</v>
          </cell>
          <cell r="L27178" t="e">
            <v>#N/A</v>
          </cell>
        </row>
        <row r="27179">
          <cell r="K27179" t="str">
            <v>1301</v>
          </cell>
          <cell r="L27179" t="e">
            <v>#N/A</v>
          </cell>
        </row>
        <row r="27180">
          <cell r="K27180" t="str">
            <v>1301</v>
          </cell>
          <cell r="L27180" t="e">
            <v>#N/A</v>
          </cell>
        </row>
        <row r="27181">
          <cell r="K27181" t="str">
            <v>1311</v>
          </cell>
          <cell r="L27181" t="e">
            <v>#N/A</v>
          </cell>
        </row>
        <row r="27182">
          <cell r="K27182" t="str">
            <v>13612</v>
          </cell>
          <cell r="L27182" t="e">
            <v>#N/A</v>
          </cell>
        </row>
        <row r="27183">
          <cell r="K27183" t="str">
            <v>13641</v>
          </cell>
          <cell r="L27183" t="e">
            <v>#N/A</v>
          </cell>
        </row>
        <row r="27184">
          <cell r="K27184" t="str">
            <v>13641</v>
          </cell>
          <cell r="L27184" t="e">
            <v>#N/A</v>
          </cell>
        </row>
        <row r="27185">
          <cell r="K27185" t="str">
            <v>13641</v>
          </cell>
          <cell r="L27185" t="e">
            <v>#N/A</v>
          </cell>
        </row>
        <row r="27186">
          <cell r="K27186" t="str">
            <v>13641</v>
          </cell>
          <cell r="L27186" t="e">
            <v>#N/A</v>
          </cell>
        </row>
        <row r="27187">
          <cell r="K27187" t="str">
            <v>13641</v>
          </cell>
          <cell r="L27187" t="e">
            <v>#N/A</v>
          </cell>
        </row>
        <row r="27188">
          <cell r="K27188" t="str">
            <v>13641</v>
          </cell>
          <cell r="L27188" t="e">
            <v>#N/A</v>
          </cell>
        </row>
        <row r="27189">
          <cell r="K27189" t="str">
            <v>1322</v>
          </cell>
          <cell r="L27189" t="e">
            <v>#N/A</v>
          </cell>
        </row>
        <row r="27190">
          <cell r="K27190" t="str">
            <v>1322</v>
          </cell>
          <cell r="L27190" t="e">
            <v>#N/A</v>
          </cell>
        </row>
        <row r="27191">
          <cell r="K27191" t="str">
            <v>1322</v>
          </cell>
          <cell r="L27191" t="e">
            <v>#N/A</v>
          </cell>
        </row>
        <row r="27192">
          <cell r="K27192" t="str">
            <v>1406</v>
          </cell>
          <cell r="L27192" t="e">
            <v>#N/A</v>
          </cell>
        </row>
        <row r="27193">
          <cell r="K27193" t="str">
            <v>1406</v>
          </cell>
          <cell r="L27193" t="e">
            <v>#N/A</v>
          </cell>
        </row>
        <row r="27194">
          <cell r="K27194" t="str">
            <v>1325</v>
          </cell>
          <cell r="L27194" t="e">
            <v>#N/A</v>
          </cell>
        </row>
        <row r="27195">
          <cell r="K27195" t="str">
            <v>1326</v>
          </cell>
          <cell r="L27195" t="e">
            <v>#N/A</v>
          </cell>
        </row>
        <row r="27196">
          <cell r="K27196" t="str">
            <v>1326</v>
          </cell>
          <cell r="L27196" t="e">
            <v>#N/A</v>
          </cell>
        </row>
        <row r="27197">
          <cell r="K27197" t="str">
            <v>1334</v>
          </cell>
          <cell r="L27197" t="e">
            <v>#N/A</v>
          </cell>
        </row>
        <row r="27198">
          <cell r="K27198" t="str">
            <v>1334</v>
          </cell>
          <cell r="L27198" t="e">
            <v>#N/A</v>
          </cell>
        </row>
        <row r="27199">
          <cell r="K27199" t="str">
            <v>1321</v>
          </cell>
          <cell r="L27199" t="e">
            <v>#N/A</v>
          </cell>
        </row>
        <row r="27200">
          <cell r="K27200" t="str">
            <v>26104</v>
          </cell>
          <cell r="L27200" t="e">
            <v>#N/A</v>
          </cell>
        </row>
        <row r="27201">
          <cell r="K27201" t="str">
            <v>26104</v>
          </cell>
          <cell r="L27201" t="e">
            <v>#N/A</v>
          </cell>
        </row>
        <row r="27202">
          <cell r="K27202" t="str">
            <v>26104</v>
          </cell>
          <cell r="L27202" t="e">
            <v>#N/A</v>
          </cell>
        </row>
        <row r="27203">
          <cell r="K27203" t="str">
            <v>17102</v>
          </cell>
          <cell r="L27203" t="e">
            <v>#N/A</v>
          </cell>
        </row>
        <row r="27204">
          <cell r="K27204" t="str">
            <v>17102</v>
          </cell>
          <cell r="L27204" t="e">
            <v>#N/A</v>
          </cell>
        </row>
        <row r="27205">
          <cell r="K27205" t="str">
            <v>17102</v>
          </cell>
          <cell r="L27205" t="e">
            <v>#N/A</v>
          </cell>
        </row>
        <row r="27206">
          <cell r="K27206" t="str">
            <v>1127</v>
          </cell>
          <cell r="L27206" t="e">
            <v>#N/A</v>
          </cell>
        </row>
        <row r="27207">
          <cell r="K27207" t="str">
            <v>1386</v>
          </cell>
          <cell r="L27207" t="e">
            <v>#N/A</v>
          </cell>
        </row>
        <row r="27208">
          <cell r="K27208" t="str">
            <v>1127</v>
          </cell>
          <cell r="L27208" t="e">
            <v>#N/A</v>
          </cell>
        </row>
        <row r="27209">
          <cell r="K27209" t="str">
            <v>1144</v>
          </cell>
          <cell r="L27209" t="e">
            <v>#N/A</v>
          </cell>
        </row>
        <row r="27210">
          <cell r="K27210" t="str">
            <v>1144</v>
          </cell>
          <cell r="L27210" t="e">
            <v>#N/A</v>
          </cell>
        </row>
        <row r="27211">
          <cell r="K27211" t="str">
            <v>1144</v>
          </cell>
          <cell r="L27211" t="e">
            <v>#N/A</v>
          </cell>
        </row>
        <row r="27212">
          <cell r="K27212" t="str">
            <v>1144</v>
          </cell>
          <cell r="L27212" t="e">
            <v>#N/A</v>
          </cell>
        </row>
        <row r="27213">
          <cell r="K27213" t="str">
            <v>1144</v>
          </cell>
          <cell r="L27213" t="e">
            <v>#N/A</v>
          </cell>
        </row>
        <row r="27214">
          <cell r="K27214" t="str">
            <v>1144</v>
          </cell>
          <cell r="L27214" t="e">
            <v>#N/A</v>
          </cell>
        </row>
        <row r="27215">
          <cell r="K27215" t="str">
            <v>1144</v>
          </cell>
          <cell r="L27215" t="e">
            <v>#N/A</v>
          </cell>
        </row>
        <row r="27216">
          <cell r="K27216" t="str">
            <v>1144</v>
          </cell>
          <cell r="L27216" t="e">
            <v>#N/A</v>
          </cell>
        </row>
        <row r="27217">
          <cell r="K27217" t="str">
            <v>1144</v>
          </cell>
          <cell r="L27217" t="e">
            <v>#N/A</v>
          </cell>
        </row>
        <row r="27218">
          <cell r="K27218" t="str">
            <v>1144</v>
          </cell>
          <cell r="L27218" t="e">
            <v>#N/A</v>
          </cell>
        </row>
        <row r="27219">
          <cell r="K27219" t="str">
            <v>1144</v>
          </cell>
          <cell r="L27219" t="e">
            <v>#N/A</v>
          </cell>
        </row>
        <row r="27220">
          <cell r="K27220" t="str">
            <v>1144</v>
          </cell>
          <cell r="L27220" t="e">
            <v>#N/A</v>
          </cell>
        </row>
        <row r="27221">
          <cell r="K27221" t="str">
            <v>1144</v>
          </cell>
          <cell r="L27221" t="e">
            <v>#N/A</v>
          </cell>
        </row>
        <row r="27222">
          <cell r="K27222" t="str">
            <v>1144</v>
          </cell>
          <cell r="L27222" t="e">
            <v>#N/A</v>
          </cell>
        </row>
        <row r="27223">
          <cell r="K27223" t="str">
            <v>1144</v>
          </cell>
          <cell r="L27223" t="e">
            <v>#N/A</v>
          </cell>
        </row>
        <row r="27224">
          <cell r="K27224" t="str">
            <v>1144</v>
          </cell>
          <cell r="L27224" t="e">
            <v>#N/A</v>
          </cell>
        </row>
        <row r="27225">
          <cell r="K27225" t="str">
            <v>1144</v>
          </cell>
          <cell r="L27225" t="e">
            <v>#N/A</v>
          </cell>
        </row>
        <row r="27226">
          <cell r="K27226" t="str">
            <v>1144</v>
          </cell>
          <cell r="L27226" t="e">
            <v>#N/A</v>
          </cell>
        </row>
        <row r="27227">
          <cell r="K27227" t="str">
            <v>1144</v>
          </cell>
          <cell r="L27227" t="e">
            <v>#N/A</v>
          </cell>
        </row>
        <row r="27228">
          <cell r="K27228" t="str">
            <v>1144</v>
          </cell>
          <cell r="L27228" t="e">
            <v>#N/A</v>
          </cell>
        </row>
        <row r="27229">
          <cell r="K27229" t="str">
            <v>1144</v>
          </cell>
          <cell r="L27229" t="e">
            <v>#N/A</v>
          </cell>
        </row>
        <row r="27230">
          <cell r="K27230" t="str">
            <v>1144</v>
          </cell>
          <cell r="L27230" t="e">
            <v>#N/A</v>
          </cell>
        </row>
        <row r="27231">
          <cell r="K27231" t="str">
            <v>1144</v>
          </cell>
          <cell r="L27231" t="e">
            <v>#N/A</v>
          </cell>
        </row>
        <row r="27232">
          <cell r="K27232" t="str">
            <v>1144</v>
          </cell>
          <cell r="L27232" t="e">
            <v>#N/A</v>
          </cell>
        </row>
        <row r="27233">
          <cell r="K27233" t="str">
            <v>1144</v>
          </cell>
          <cell r="L27233" t="e">
            <v>#N/A</v>
          </cell>
        </row>
        <row r="27234">
          <cell r="K27234" t="str">
            <v>1144</v>
          </cell>
          <cell r="L27234" t="e">
            <v>#N/A</v>
          </cell>
        </row>
        <row r="27235">
          <cell r="K27235" t="str">
            <v>1144</v>
          </cell>
          <cell r="L27235" t="e">
            <v>#N/A</v>
          </cell>
        </row>
        <row r="27236">
          <cell r="K27236" t="str">
            <v>1144</v>
          </cell>
          <cell r="L27236" t="e">
            <v>#N/A</v>
          </cell>
        </row>
        <row r="27237">
          <cell r="K27237" t="str">
            <v>1144</v>
          </cell>
          <cell r="L27237" t="e">
            <v>#N/A</v>
          </cell>
        </row>
        <row r="27238">
          <cell r="K27238" t="str">
            <v>1144</v>
          </cell>
          <cell r="L27238" t="e">
            <v>#N/A</v>
          </cell>
        </row>
        <row r="27239">
          <cell r="K27239" t="str">
            <v>1144</v>
          </cell>
          <cell r="L27239" t="e">
            <v>#N/A</v>
          </cell>
        </row>
        <row r="27240">
          <cell r="K27240" t="str">
            <v>1144</v>
          </cell>
          <cell r="L27240" t="e">
            <v>#N/A</v>
          </cell>
        </row>
        <row r="27241">
          <cell r="K27241" t="str">
            <v>1144</v>
          </cell>
          <cell r="L27241" t="e">
            <v>#N/A</v>
          </cell>
        </row>
        <row r="27242">
          <cell r="K27242" t="str">
            <v>1144</v>
          </cell>
          <cell r="L27242" t="e">
            <v>#N/A</v>
          </cell>
        </row>
        <row r="27243">
          <cell r="K27243" t="str">
            <v>1144</v>
          </cell>
          <cell r="L27243" t="e">
            <v>#N/A</v>
          </cell>
        </row>
        <row r="27244">
          <cell r="K27244" t="str">
            <v>1144</v>
          </cell>
          <cell r="L27244" t="e">
            <v>#N/A</v>
          </cell>
        </row>
        <row r="27245">
          <cell r="K27245" t="str">
            <v>1144</v>
          </cell>
          <cell r="L27245" t="e">
            <v>#N/A</v>
          </cell>
        </row>
        <row r="27246">
          <cell r="K27246" t="str">
            <v>1144</v>
          </cell>
          <cell r="L27246" t="e">
            <v>#N/A</v>
          </cell>
        </row>
        <row r="27247">
          <cell r="K27247" t="str">
            <v>1144</v>
          </cell>
          <cell r="L27247" t="e">
            <v>#N/A</v>
          </cell>
        </row>
        <row r="27248">
          <cell r="K27248" t="str">
            <v>1144</v>
          </cell>
          <cell r="L27248" t="e">
            <v>#N/A</v>
          </cell>
        </row>
        <row r="27249">
          <cell r="K27249" t="str">
            <v>1144</v>
          </cell>
          <cell r="L27249" t="e">
            <v>#N/A</v>
          </cell>
        </row>
        <row r="27250">
          <cell r="K27250" t="str">
            <v>1144</v>
          </cell>
          <cell r="L27250" t="e">
            <v>#N/A</v>
          </cell>
        </row>
        <row r="27251">
          <cell r="K27251" t="str">
            <v>1144</v>
          </cell>
          <cell r="L27251" t="e">
            <v>#N/A</v>
          </cell>
        </row>
        <row r="27252">
          <cell r="K27252" t="str">
            <v>1144</v>
          </cell>
          <cell r="L27252" t="e">
            <v>#N/A</v>
          </cell>
        </row>
        <row r="27253">
          <cell r="K27253" t="str">
            <v>1144</v>
          </cell>
          <cell r="L27253" t="e">
            <v>#N/A</v>
          </cell>
        </row>
        <row r="27254">
          <cell r="K27254" t="str">
            <v>1144</v>
          </cell>
          <cell r="L27254" t="e">
            <v>#N/A</v>
          </cell>
        </row>
        <row r="27255">
          <cell r="K27255" t="str">
            <v>1144</v>
          </cell>
          <cell r="L27255" t="e">
            <v>#N/A</v>
          </cell>
        </row>
        <row r="27256">
          <cell r="K27256" t="str">
            <v>1144</v>
          </cell>
          <cell r="L27256" t="e">
            <v>#N/A</v>
          </cell>
        </row>
        <row r="27257">
          <cell r="K27257" t="str">
            <v>1144</v>
          </cell>
          <cell r="L27257" t="e">
            <v>#N/A</v>
          </cell>
        </row>
        <row r="27258">
          <cell r="K27258" t="str">
            <v>1144</v>
          </cell>
          <cell r="L27258" t="e">
            <v>#N/A</v>
          </cell>
        </row>
        <row r="27259">
          <cell r="K27259" t="str">
            <v>1144</v>
          </cell>
          <cell r="L27259" t="e">
            <v>#N/A</v>
          </cell>
        </row>
        <row r="27260">
          <cell r="K27260" t="str">
            <v>1144</v>
          </cell>
          <cell r="L27260" t="e">
            <v>#N/A</v>
          </cell>
        </row>
        <row r="27261">
          <cell r="K27261" t="str">
            <v>1144</v>
          </cell>
          <cell r="L27261" t="e">
            <v>#N/A</v>
          </cell>
        </row>
        <row r="27262">
          <cell r="K27262" t="str">
            <v>1144</v>
          </cell>
          <cell r="L27262" t="e">
            <v>#N/A</v>
          </cell>
        </row>
        <row r="27263">
          <cell r="K27263" t="str">
            <v>1144</v>
          </cell>
          <cell r="L27263" t="e">
            <v>#N/A</v>
          </cell>
        </row>
        <row r="27264">
          <cell r="K27264" t="str">
            <v>1144</v>
          </cell>
          <cell r="L27264" t="e">
            <v>#N/A</v>
          </cell>
        </row>
        <row r="27265">
          <cell r="K27265" t="str">
            <v>1144</v>
          </cell>
          <cell r="L27265" t="e">
            <v>#N/A</v>
          </cell>
        </row>
        <row r="27266">
          <cell r="K27266" t="str">
            <v>1144</v>
          </cell>
          <cell r="L27266" t="e">
            <v>#N/A</v>
          </cell>
        </row>
        <row r="27267">
          <cell r="K27267" t="str">
            <v>1144</v>
          </cell>
          <cell r="L27267" t="e">
            <v>#N/A</v>
          </cell>
        </row>
        <row r="27268">
          <cell r="K27268" t="str">
            <v>1144</v>
          </cell>
          <cell r="L27268" t="e">
            <v>#N/A</v>
          </cell>
        </row>
        <row r="27269">
          <cell r="K27269" t="str">
            <v>1144</v>
          </cell>
          <cell r="L27269" t="e">
            <v>#N/A</v>
          </cell>
        </row>
        <row r="27270">
          <cell r="K27270" t="str">
            <v>1144</v>
          </cell>
          <cell r="L27270" t="e">
            <v>#N/A</v>
          </cell>
        </row>
        <row r="27271">
          <cell r="K27271" t="str">
            <v>1144</v>
          </cell>
          <cell r="L27271" t="e">
            <v>#N/A</v>
          </cell>
        </row>
        <row r="27272">
          <cell r="K27272" t="str">
            <v>1144</v>
          </cell>
          <cell r="L27272" t="e">
            <v>#N/A</v>
          </cell>
        </row>
        <row r="27273">
          <cell r="K27273" t="str">
            <v>1144</v>
          </cell>
          <cell r="L27273" t="e">
            <v>#N/A</v>
          </cell>
        </row>
        <row r="27274">
          <cell r="K27274" t="str">
            <v>1144</v>
          </cell>
          <cell r="L27274" t="e">
            <v>#N/A</v>
          </cell>
        </row>
        <row r="27275">
          <cell r="K27275" t="str">
            <v>1144</v>
          </cell>
          <cell r="L27275" t="e">
            <v>#N/A</v>
          </cell>
        </row>
        <row r="27276">
          <cell r="K27276" t="str">
            <v>1144</v>
          </cell>
          <cell r="L27276" t="e">
            <v>#N/A</v>
          </cell>
        </row>
        <row r="27277">
          <cell r="K27277" t="str">
            <v>1144</v>
          </cell>
          <cell r="L27277" t="e">
            <v>#N/A</v>
          </cell>
        </row>
        <row r="27278">
          <cell r="K27278" t="str">
            <v>1144</v>
          </cell>
          <cell r="L27278" t="e">
            <v>#N/A</v>
          </cell>
        </row>
        <row r="27279">
          <cell r="K27279" t="str">
            <v>1144</v>
          </cell>
          <cell r="L27279" t="e">
            <v>#N/A</v>
          </cell>
        </row>
        <row r="27280">
          <cell r="K27280" t="str">
            <v>1334</v>
          </cell>
          <cell r="L27280" t="e">
            <v>#N/A</v>
          </cell>
        </row>
        <row r="27281">
          <cell r="K27281" t="str">
            <v>1334</v>
          </cell>
          <cell r="L27281" t="e">
            <v>#N/A</v>
          </cell>
        </row>
        <row r="27282">
          <cell r="K27282" t="str">
            <v>1332</v>
          </cell>
          <cell r="L27282" t="e">
            <v>#N/A</v>
          </cell>
        </row>
        <row r="27283">
          <cell r="K27283" t="str">
            <v>1332</v>
          </cell>
          <cell r="L27283" t="e">
            <v>#N/A</v>
          </cell>
        </row>
        <row r="27284">
          <cell r="K27284" t="str">
            <v>1334</v>
          </cell>
          <cell r="L27284" t="e">
            <v>#N/A</v>
          </cell>
        </row>
        <row r="27285">
          <cell r="K27285" t="str">
            <v>1332</v>
          </cell>
          <cell r="L27285" t="e">
            <v>#N/A</v>
          </cell>
        </row>
        <row r="27286">
          <cell r="K27286" t="str">
            <v>1334</v>
          </cell>
          <cell r="L27286" t="e">
            <v>#N/A</v>
          </cell>
        </row>
        <row r="27287">
          <cell r="K27287" t="str">
            <v>1334</v>
          </cell>
          <cell r="L27287" t="e">
            <v>#N/A</v>
          </cell>
        </row>
        <row r="27288">
          <cell r="K27288" t="str">
            <v>1334</v>
          </cell>
          <cell r="L27288" t="e">
            <v>#N/A</v>
          </cell>
        </row>
        <row r="27289">
          <cell r="K27289" t="str">
            <v>1147</v>
          </cell>
          <cell r="L27289" t="e">
            <v>#N/A</v>
          </cell>
        </row>
        <row r="27290">
          <cell r="K27290" t="str">
            <v>1384</v>
          </cell>
          <cell r="L27290" t="e">
            <v>#N/A</v>
          </cell>
        </row>
        <row r="27291">
          <cell r="K27291" t="str">
            <v>1352</v>
          </cell>
          <cell r="L27291" t="e">
            <v>#N/A</v>
          </cell>
        </row>
        <row r="27292">
          <cell r="K27292" t="str">
            <v>1352</v>
          </cell>
          <cell r="L27292" t="e">
            <v>#N/A</v>
          </cell>
        </row>
        <row r="27293">
          <cell r="K27293" t="str">
            <v>1352</v>
          </cell>
          <cell r="L27293" t="e">
            <v>#N/A</v>
          </cell>
        </row>
        <row r="27294">
          <cell r="K27294" t="str">
            <v>1352</v>
          </cell>
          <cell r="L27294" t="e">
            <v>#N/A</v>
          </cell>
        </row>
        <row r="27295">
          <cell r="K27295" t="str">
            <v>1352</v>
          </cell>
          <cell r="L27295" t="e">
            <v>#N/A</v>
          </cell>
        </row>
        <row r="27296">
          <cell r="K27296" t="str">
            <v>1301</v>
          </cell>
          <cell r="L27296" t="e">
            <v>#N/A</v>
          </cell>
        </row>
        <row r="27297">
          <cell r="K27297" t="str">
            <v>1225</v>
          </cell>
          <cell r="L27297" t="e">
            <v>#N/A</v>
          </cell>
        </row>
        <row r="27298">
          <cell r="K27298" t="str">
            <v>1226</v>
          </cell>
          <cell r="L27298" t="e">
            <v>#N/A</v>
          </cell>
        </row>
        <row r="27299">
          <cell r="K27299" t="str">
            <v>1227</v>
          </cell>
          <cell r="L27299" t="e">
            <v>#N/A</v>
          </cell>
        </row>
        <row r="27300">
          <cell r="K27300" t="str">
            <v>1225</v>
          </cell>
          <cell r="L27300" t="e">
            <v>#N/A</v>
          </cell>
        </row>
        <row r="27301">
          <cell r="K27301" t="str">
            <v>1227</v>
          </cell>
          <cell r="L27301" t="e">
            <v>#N/A</v>
          </cell>
        </row>
        <row r="27302">
          <cell r="K27302" t="str">
            <v>1227</v>
          </cell>
          <cell r="L27302" t="e">
            <v>#N/A</v>
          </cell>
        </row>
        <row r="27303">
          <cell r="K27303" t="str">
            <v>1227</v>
          </cell>
          <cell r="L27303" t="e">
            <v>#N/A</v>
          </cell>
        </row>
        <row r="27304">
          <cell r="K27304" t="str">
            <v>1252</v>
          </cell>
          <cell r="L27304" t="e">
            <v>#N/A</v>
          </cell>
        </row>
        <row r="27305">
          <cell r="K27305" t="str">
            <v>1348</v>
          </cell>
          <cell r="L27305" t="e">
            <v>#N/A</v>
          </cell>
        </row>
        <row r="27306">
          <cell r="K27306" t="str">
            <v>1348</v>
          </cell>
          <cell r="L27306" t="e">
            <v>#N/A</v>
          </cell>
        </row>
        <row r="27307">
          <cell r="K27307" t="str">
            <v>1240</v>
          </cell>
          <cell r="L27307" t="e">
            <v>#N/A</v>
          </cell>
        </row>
        <row r="27308">
          <cell r="K27308" t="str">
            <v>1389</v>
          </cell>
          <cell r="L27308" t="e">
            <v>#N/A</v>
          </cell>
        </row>
        <row r="27309">
          <cell r="K27309" t="str">
            <v>1389</v>
          </cell>
          <cell r="L27309" t="e">
            <v>#N/A</v>
          </cell>
        </row>
        <row r="27310">
          <cell r="K27310" t="str">
            <v>26104</v>
          </cell>
          <cell r="L27310" t="e">
            <v>#N/A</v>
          </cell>
        </row>
        <row r="27311">
          <cell r="K27311" t="str">
            <v>26104</v>
          </cell>
          <cell r="L27311" t="e">
            <v>#N/A</v>
          </cell>
        </row>
        <row r="27312">
          <cell r="K27312" t="str">
            <v>1502</v>
          </cell>
          <cell r="L27312" t="e">
            <v>#N/A</v>
          </cell>
        </row>
        <row r="27313">
          <cell r="K27313" t="str">
            <v>1501</v>
          </cell>
          <cell r="L27313" t="e">
            <v>#N/A</v>
          </cell>
        </row>
        <row r="27314">
          <cell r="K27314" t="str">
            <v>1405</v>
          </cell>
          <cell r="L27314" t="e">
            <v>#N/A</v>
          </cell>
        </row>
        <row r="27315">
          <cell r="K27315" t="str">
            <v>1405</v>
          </cell>
          <cell r="L27315" t="e">
            <v>#N/A</v>
          </cell>
        </row>
        <row r="27316">
          <cell r="K27316" t="str">
            <v>1344</v>
          </cell>
          <cell r="L27316" t="e">
            <v>#N/A</v>
          </cell>
        </row>
        <row r="27317">
          <cell r="K27317" t="str">
            <v>1344</v>
          </cell>
          <cell r="L27317" t="e">
            <v>#N/A</v>
          </cell>
        </row>
        <row r="27318">
          <cell r="K27318" t="str">
            <v>1344</v>
          </cell>
          <cell r="L27318" t="e">
            <v>#N/A</v>
          </cell>
        </row>
        <row r="27319">
          <cell r="K27319" t="str">
            <v>1344</v>
          </cell>
          <cell r="L27319" t="e">
            <v>#N/A</v>
          </cell>
        </row>
        <row r="27320">
          <cell r="K27320" t="str">
            <v>1344</v>
          </cell>
          <cell r="L27320" t="e">
            <v>#N/A</v>
          </cell>
        </row>
        <row r="27321">
          <cell r="K27321" t="str">
            <v>1344</v>
          </cell>
          <cell r="L27321" t="e">
            <v>#N/A</v>
          </cell>
        </row>
        <row r="27322">
          <cell r="K27322" t="str">
            <v>1344</v>
          </cell>
          <cell r="L27322" t="e">
            <v>#N/A</v>
          </cell>
        </row>
        <row r="27323">
          <cell r="K27323" t="str">
            <v>1348</v>
          </cell>
          <cell r="L27323" t="e">
            <v>#N/A</v>
          </cell>
        </row>
        <row r="27324">
          <cell r="K27324" t="str">
            <v>26104</v>
          </cell>
          <cell r="L27324" t="e">
            <v>#N/A</v>
          </cell>
        </row>
        <row r="27325">
          <cell r="K27325" t="str">
            <v>25140</v>
          </cell>
          <cell r="L27325" t="e">
            <v>#N/A</v>
          </cell>
        </row>
        <row r="27326">
          <cell r="K27326" t="str">
            <v>1241</v>
          </cell>
          <cell r="L27326" t="e">
            <v>#N/A</v>
          </cell>
        </row>
        <row r="27327">
          <cell r="K27327" t="str">
            <v>1240</v>
          </cell>
          <cell r="L27327" t="e">
            <v>#N/A</v>
          </cell>
        </row>
        <row r="27328">
          <cell r="K27328" t="str">
            <v>1346</v>
          </cell>
          <cell r="L27328" t="e">
            <v>#N/A</v>
          </cell>
        </row>
        <row r="27329">
          <cell r="K27329" t="str">
            <v>3301</v>
          </cell>
          <cell r="L27329" t="e">
            <v>#N/A</v>
          </cell>
        </row>
        <row r="27330">
          <cell r="K27330" t="str">
            <v>3301</v>
          </cell>
          <cell r="L27330" t="e">
            <v>#N/A</v>
          </cell>
        </row>
        <row r="27331">
          <cell r="K27331" t="str">
            <v>3301</v>
          </cell>
          <cell r="L27331" t="e">
            <v>#N/A</v>
          </cell>
        </row>
        <row r="27332">
          <cell r="K27332" t="str">
            <v>3301</v>
          </cell>
          <cell r="L27332" t="e">
            <v>#N/A</v>
          </cell>
        </row>
        <row r="27333">
          <cell r="K27333" t="str">
            <v>3301</v>
          </cell>
          <cell r="L27333" t="e">
            <v>#N/A</v>
          </cell>
        </row>
        <row r="27334">
          <cell r="K27334" t="str">
            <v>1403</v>
          </cell>
          <cell r="L27334" t="e">
            <v>#N/A</v>
          </cell>
        </row>
        <row r="27335">
          <cell r="K27335" t="str">
            <v>3510</v>
          </cell>
          <cell r="L27335" t="e">
            <v>#N/A</v>
          </cell>
        </row>
        <row r="27336">
          <cell r="K27336" t="str">
            <v>1404</v>
          </cell>
          <cell r="L27336" t="e">
            <v>#N/A</v>
          </cell>
        </row>
        <row r="27337">
          <cell r="K27337" t="str">
            <v>1501</v>
          </cell>
          <cell r="L27337" t="e">
            <v>#N/A</v>
          </cell>
        </row>
        <row r="27338">
          <cell r="L27338" t="e">
            <v>#N/A</v>
          </cell>
        </row>
        <row r="27339">
          <cell r="L27339" t="e">
            <v>#N/A</v>
          </cell>
        </row>
        <row r="27340">
          <cell r="L27340" t="e">
            <v>#N/A</v>
          </cell>
        </row>
        <row r="27341">
          <cell r="L27341" t="e">
            <v>#N/A</v>
          </cell>
        </row>
        <row r="27342">
          <cell r="L27342" t="e">
            <v>#N/A</v>
          </cell>
        </row>
        <row r="27343">
          <cell r="L27343" t="e">
            <v>#N/A</v>
          </cell>
        </row>
        <row r="27344">
          <cell r="L27344" t="e">
            <v>#N/A</v>
          </cell>
        </row>
        <row r="27345">
          <cell r="L27345" t="e">
            <v>#N/A</v>
          </cell>
        </row>
        <row r="27346">
          <cell r="L27346" t="e">
            <v>#N/A</v>
          </cell>
        </row>
        <row r="27347">
          <cell r="K27347" t="str">
            <v>1125</v>
          </cell>
          <cell r="L27347" t="e">
            <v>#N/A</v>
          </cell>
        </row>
        <row r="27348">
          <cell r="K27348" t="str">
            <v>1125</v>
          </cell>
          <cell r="L27348" t="e">
            <v>#N/A</v>
          </cell>
        </row>
        <row r="27349">
          <cell r="K27349" t="str">
            <v>1402</v>
          </cell>
          <cell r="L27349" t="e">
            <v>#N/A</v>
          </cell>
        </row>
        <row r="27350">
          <cell r="K27350" t="str">
            <v>1126</v>
          </cell>
          <cell r="L27350" t="e">
            <v>#N/A</v>
          </cell>
        </row>
        <row r="27351">
          <cell r="K27351" t="str">
            <v>16553</v>
          </cell>
          <cell r="L27351" t="e">
            <v>#N/A</v>
          </cell>
        </row>
        <row r="27352">
          <cell r="K27352" t="str">
            <v>13850</v>
          </cell>
          <cell r="L27352" t="e">
            <v>#N/A</v>
          </cell>
        </row>
        <row r="27353">
          <cell r="K27353" t="str">
            <v>16553</v>
          </cell>
          <cell r="L27353" t="e">
            <v>#N/A</v>
          </cell>
        </row>
        <row r="27354">
          <cell r="K27354" t="str">
            <v>16553</v>
          </cell>
          <cell r="L27354" t="e">
            <v>#N/A</v>
          </cell>
        </row>
        <row r="27355">
          <cell r="K27355" t="str">
            <v>16553</v>
          </cell>
          <cell r="L27355" t="e">
            <v>#N/A</v>
          </cell>
        </row>
        <row r="27356">
          <cell r="K27356" t="str">
            <v>17105</v>
          </cell>
          <cell r="L27356" t="e">
            <v>#N/A</v>
          </cell>
        </row>
        <row r="27357">
          <cell r="K27357" t="str">
            <v>17104</v>
          </cell>
          <cell r="L27357" t="e">
            <v>#N/A</v>
          </cell>
        </row>
        <row r="27358">
          <cell r="K27358" t="str">
            <v>17105</v>
          </cell>
          <cell r="L27358" t="e">
            <v>#N/A</v>
          </cell>
        </row>
        <row r="27359">
          <cell r="K27359" t="str">
            <v>1407</v>
          </cell>
          <cell r="L27359" t="e">
            <v>#N/A</v>
          </cell>
        </row>
        <row r="27360">
          <cell r="K27360" t="str">
            <v>1407</v>
          </cell>
          <cell r="L27360" t="e">
            <v>#N/A</v>
          </cell>
        </row>
        <row r="27361">
          <cell r="K27361" t="str">
            <v>1402</v>
          </cell>
          <cell r="L27361" t="e">
            <v>#N/A</v>
          </cell>
        </row>
        <row r="27362">
          <cell r="K27362" t="str">
            <v>1405</v>
          </cell>
          <cell r="L27362" t="e">
            <v>#N/A</v>
          </cell>
        </row>
        <row r="27363">
          <cell r="K27363" t="str">
            <v>3420</v>
          </cell>
          <cell r="L27363" t="e">
            <v>#N/A</v>
          </cell>
        </row>
        <row r="27364">
          <cell r="K27364" t="str">
            <v>1405</v>
          </cell>
          <cell r="L27364" t="e">
            <v>#N/A</v>
          </cell>
        </row>
        <row r="27365">
          <cell r="K27365" t="str">
            <v>1405</v>
          </cell>
          <cell r="L27365" t="e">
            <v>#N/A</v>
          </cell>
        </row>
        <row r="27366">
          <cell r="K27366" t="str">
            <v>29111</v>
          </cell>
          <cell r="L27366" t="e">
            <v>#N/A</v>
          </cell>
        </row>
        <row r="27367">
          <cell r="K27367" t="str">
            <v>29111</v>
          </cell>
          <cell r="L27367" t="e">
            <v>#N/A</v>
          </cell>
        </row>
        <row r="27368">
          <cell r="K27368" t="str">
            <v>3230</v>
          </cell>
          <cell r="L27368" t="e">
            <v>#N/A</v>
          </cell>
        </row>
        <row r="27369">
          <cell r="K27369" t="str">
            <v>1401</v>
          </cell>
          <cell r="L27369" t="e">
            <v>#N/A</v>
          </cell>
        </row>
        <row r="27370">
          <cell r="K27370" t="str">
            <v>1403</v>
          </cell>
          <cell r="L27370" t="e">
            <v>#N/A</v>
          </cell>
        </row>
        <row r="27371">
          <cell r="K27371" t="str">
            <v>1403</v>
          </cell>
          <cell r="L27371" t="e">
            <v>#N/A</v>
          </cell>
        </row>
        <row r="27372">
          <cell r="K27372" t="str">
            <v>3231</v>
          </cell>
          <cell r="L27372" t="e">
            <v>#N/A</v>
          </cell>
        </row>
        <row r="27373">
          <cell r="K27373" t="str">
            <v>1403</v>
          </cell>
          <cell r="L27373" t="e">
            <v>#N/A</v>
          </cell>
        </row>
        <row r="27374">
          <cell r="K27374" t="str">
            <v>3231</v>
          </cell>
          <cell r="L27374" t="e">
            <v>#N/A</v>
          </cell>
        </row>
        <row r="27375">
          <cell r="K27375" t="str">
            <v>1166</v>
          </cell>
          <cell r="L27375" t="e">
            <v>#N/A</v>
          </cell>
        </row>
        <row r="27376">
          <cell r="K27376" t="str">
            <v>1404</v>
          </cell>
          <cell r="L27376" t="e">
            <v>#N/A</v>
          </cell>
        </row>
        <row r="27377">
          <cell r="K27377" t="str">
            <v>1404</v>
          </cell>
          <cell r="L27377" t="e">
            <v>#N/A</v>
          </cell>
        </row>
        <row r="27378">
          <cell r="K27378" t="str">
            <v>1404</v>
          </cell>
          <cell r="L27378" t="e">
            <v>#N/A</v>
          </cell>
        </row>
        <row r="27379">
          <cell r="K27379" t="str">
            <v>1404</v>
          </cell>
          <cell r="L27379" t="e">
            <v>#N/A</v>
          </cell>
        </row>
        <row r="27380">
          <cell r="K27380" t="str">
            <v>1103</v>
          </cell>
          <cell r="L27380" t="e">
            <v>#N/A</v>
          </cell>
        </row>
        <row r="27381">
          <cell r="K27381" t="str">
            <v>1404</v>
          </cell>
          <cell r="L27381" t="e">
            <v>#N/A</v>
          </cell>
        </row>
        <row r="27382">
          <cell r="K27382" t="str">
            <v>1103</v>
          </cell>
          <cell r="L27382" t="e">
            <v>#N/A</v>
          </cell>
        </row>
        <row r="27383">
          <cell r="K27383" t="str">
            <v>1103</v>
          </cell>
          <cell r="L27383" t="e">
            <v>#N/A</v>
          </cell>
        </row>
        <row r="27384">
          <cell r="K27384" t="str">
            <v>13864</v>
          </cell>
          <cell r="L27384" t="e">
            <v>#N/A</v>
          </cell>
        </row>
        <row r="27385">
          <cell r="K27385" t="str">
            <v>1612</v>
          </cell>
          <cell r="L27385" t="e">
            <v>#N/A</v>
          </cell>
        </row>
        <row r="27386">
          <cell r="K27386" t="str">
            <v>1612</v>
          </cell>
          <cell r="L27386" t="e">
            <v>#N/A</v>
          </cell>
        </row>
        <row r="27387">
          <cell r="K27387" t="str">
            <v>13844</v>
          </cell>
          <cell r="L27387" t="e">
            <v>#N/A</v>
          </cell>
        </row>
        <row r="27388">
          <cell r="K27388" t="str">
            <v>13844</v>
          </cell>
          <cell r="L27388" t="e">
            <v>#N/A</v>
          </cell>
        </row>
        <row r="27389">
          <cell r="K27389" t="str">
            <v>3230</v>
          </cell>
          <cell r="L27389" t="e">
            <v>#N/A</v>
          </cell>
        </row>
        <row r="27390">
          <cell r="K27390" t="str">
            <v>3230</v>
          </cell>
          <cell r="L27390" t="e">
            <v>#N/A</v>
          </cell>
        </row>
        <row r="27391">
          <cell r="K27391" t="str">
            <v>3230</v>
          </cell>
          <cell r="L27391" t="e">
            <v>#N/A</v>
          </cell>
        </row>
        <row r="27392">
          <cell r="K27392" t="str">
            <v>3230</v>
          </cell>
          <cell r="L27392" t="e">
            <v>#N/A</v>
          </cell>
        </row>
        <row r="27393">
          <cell r="K27393" t="str">
            <v>3230</v>
          </cell>
          <cell r="L27393" t="e">
            <v>#N/A</v>
          </cell>
        </row>
        <row r="27394">
          <cell r="K27394" t="str">
            <v>3230</v>
          </cell>
          <cell r="L27394" t="e">
            <v>#N/A</v>
          </cell>
        </row>
        <row r="27395">
          <cell r="K27395" t="str">
            <v>26105</v>
          </cell>
          <cell r="L27395" t="e">
            <v>#N/A</v>
          </cell>
        </row>
        <row r="27396">
          <cell r="K27396" t="str">
            <v>26105</v>
          </cell>
          <cell r="L27396" t="e">
            <v>#N/A</v>
          </cell>
        </row>
        <row r="27397">
          <cell r="K27397" t="str">
            <v>26105</v>
          </cell>
          <cell r="L27397" t="e">
            <v>#N/A</v>
          </cell>
        </row>
        <row r="27398">
          <cell r="K27398" t="str">
            <v>26105</v>
          </cell>
          <cell r="L27398" t="e">
            <v>#N/A</v>
          </cell>
        </row>
        <row r="27399">
          <cell r="K27399" t="str">
            <v>26105</v>
          </cell>
          <cell r="L27399" t="e">
            <v>#N/A</v>
          </cell>
        </row>
        <row r="27400">
          <cell r="K27400" t="str">
            <v>26109</v>
          </cell>
          <cell r="L27400" t="e">
            <v>#N/A</v>
          </cell>
        </row>
        <row r="27401">
          <cell r="K27401" t="str">
            <v>26110</v>
          </cell>
          <cell r="L27401" t="e">
            <v>#N/A</v>
          </cell>
        </row>
        <row r="27402">
          <cell r="K27402" t="str">
            <v>26104</v>
          </cell>
          <cell r="L27402" t="e">
            <v>#N/A</v>
          </cell>
        </row>
        <row r="27403">
          <cell r="K27403" t="str">
            <v>26104</v>
          </cell>
          <cell r="L27403" t="e">
            <v>#N/A</v>
          </cell>
        </row>
        <row r="27404">
          <cell r="K27404" t="str">
            <v>26104</v>
          </cell>
          <cell r="L27404" t="e">
            <v>#N/A</v>
          </cell>
        </row>
        <row r="27405">
          <cell r="K27405" t="str">
            <v>26104</v>
          </cell>
          <cell r="L27405" t="e">
            <v>#N/A</v>
          </cell>
        </row>
        <row r="27406">
          <cell r="K27406" t="str">
            <v>1503</v>
          </cell>
          <cell r="L27406" t="e">
            <v>#N/A</v>
          </cell>
        </row>
        <row r="27407">
          <cell r="K27407" t="str">
            <v>1502</v>
          </cell>
          <cell r="L27407" t="e">
            <v>#N/A</v>
          </cell>
        </row>
        <row r="27408">
          <cell r="K27408" t="str">
            <v>1501</v>
          </cell>
          <cell r="L27408" t="e">
            <v>#N/A</v>
          </cell>
        </row>
        <row r="27409">
          <cell r="K27409" t="str">
            <v>1501</v>
          </cell>
          <cell r="L27409" t="e">
            <v>#N/A</v>
          </cell>
        </row>
        <row r="27410">
          <cell r="K27410" t="str">
            <v>1501</v>
          </cell>
          <cell r="L27410" t="e">
            <v>#N/A</v>
          </cell>
        </row>
        <row r="27411">
          <cell r="K27411" t="str">
            <v>1501</v>
          </cell>
          <cell r="L27411" t="e">
            <v>#N/A</v>
          </cell>
        </row>
        <row r="27412">
          <cell r="K27412" t="str">
            <v>1501</v>
          </cell>
          <cell r="L27412" t="e">
            <v>#N/A</v>
          </cell>
        </row>
        <row r="27413">
          <cell r="K27413" t="str">
            <v>1501</v>
          </cell>
          <cell r="L27413" t="e">
            <v>#N/A</v>
          </cell>
        </row>
        <row r="27414">
          <cell r="K27414" t="str">
            <v>1501</v>
          </cell>
          <cell r="L27414" t="e">
            <v>#N/A</v>
          </cell>
        </row>
        <row r="27415">
          <cell r="K27415" t="str">
            <v>1501</v>
          </cell>
          <cell r="L27415" t="e">
            <v>#N/A</v>
          </cell>
        </row>
        <row r="27416">
          <cell r="K27416" t="str">
            <v>1614</v>
          </cell>
          <cell r="L27416" t="e">
            <v>#N/A</v>
          </cell>
        </row>
        <row r="27417">
          <cell r="K27417" t="str">
            <v>1501</v>
          </cell>
          <cell r="L27417" t="e">
            <v>#N/A</v>
          </cell>
        </row>
        <row r="27418">
          <cell r="K27418" t="str">
            <v>1501</v>
          </cell>
          <cell r="L27418" t="e">
            <v>#N/A</v>
          </cell>
        </row>
        <row r="27419">
          <cell r="K27419" t="str">
            <v>1501</v>
          </cell>
          <cell r="L27419" t="e">
            <v>#N/A</v>
          </cell>
        </row>
        <row r="27420">
          <cell r="K27420" t="str">
            <v>26106</v>
          </cell>
          <cell r="L27420" t="e">
            <v>#N/A</v>
          </cell>
        </row>
        <row r="27421">
          <cell r="K27421" t="str">
            <v>26110</v>
          </cell>
          <cell r="L27421" t="e">
            <v>#N/A</v>
          </cell>
        </row>
        <row r="27422">
          <cell r="K27422" t="str">
            <v>26114</v>
          </cell>
          <cell r="L27422" t="e">
            <v>#N/A</v>
          </cell>
        </row>
        <row r="27423">
          <cell r="K27423" t="str">
            <v>26107</v>
          </cell>
          <cell r="L27423" t="e">
            <v>#N/A</v>
          </cell>
        </row>
        <row r="27424">
          <cell r="K27424" t="str">
            <v>26111</v>
          </cell>
          <cell r="L27424" t="e">
            <v>#N/A</v>
          </cell>
        </row>
        <row r="27425">
          <cell r="K27425" t="str">
            <v>26112</v>
          </cell>
          <cell r="L27425" t="e">
            <v>#N/A</v>
          </cell>
        </row>
        <row r="27426">
          <cell r="K27426" t="str">
            <v>26113</v>
          </cell>
          <cell r="L27426" t="e">
            <v>#N/A</v>
          </cell>
        </row>
        <row r="27427">
          <cell r="K27427" t="str">
            <v>26114</v>
          </cell>
          <cell r="L27427" t="e">
            <v>#N/A</v>
          </cell>
        </row>
        <row r="27428">
          <cell r="K27428" t="str">
            <v>26114</v>
          </cell>
          <cell r="L27428" t="e">
            <v>#N/A</v>
          </cell>
        </row>
        <row r="27429">
          <cell r="K27429" t="str">
            <v>26108</v>
          </cell>
          <cell r="L27429" t="e">
            <v>#N/A</v>
          </cell>
        </row>
        <row r="27430">
          <cell r="K27430" t="str">
            <v>26105</v>
          </cell>
          <cell r="L27430" t="e">
            <v>#N/A</v>
          </cell>
        </row>
        <row r="27431">
          <cell r="K27431" t="str">
            <v>26105</v>
          </cell>
          <cell r="L27431" t="e">
            <v>#N/A</v>
          </cell>
        </row>
        <row r="27432">
          <cell r="K27432" t="str">
            <v>26109</v>
          </cell>
          <cell r="L27432" t="e">
            <v>#N/A</v>
          </cell>
        </row>
        <row r="27433">
          <cell r="K27433" t="str">
            <v>1503</v>
          </cell>
          <cell r="L27433" t="e">
            <v>#N/A</v>
          </cell>
        </row>
        <row r="27434">
          <cell r="K27434" t="str">
            <v>26114</v>
          </cell>
          <cell r="L27434" t="e">
            <v>#N/A</v>
          </cell>
        </row>
        <row r="27435">
          <cell r="K27435" t="str">
            <v>26108</v>
          </cell>
          <cell r="L27435" t="e">
            <v>#N/A</v>
          </cell>
        </row>
        <row r="27436">
          <cell r="K27436" t="str">
            <v>26106</v>
          </cell>
          <cell r="L27436" t="e">
            <v>#N/A</v>
          </cell>
        </row>
        <row r="27437">
          <cell r="K27437" t="str">
            <v>29111</v>
          </cell>
          <cell r="L27437" t="e">
            <v>#N/A</v>
          </cell>
        </row>
        <row r="27438">
          <cell r="K27438" t="str">
            <v>29111</v>
          </cell>
          <cell r="L27438" t="e">
            <v>#N/A</v>
          </cell>
        </row>
        <row r="27439">
          <cell r="K27439" t="str">
            <v>29111</v>
          </cell>
          <cell r="L27439" t="e">
            <v>#N/A</v>
          </cell>
        </row>
        <row r="27440">
          <cell r="K27440" t="str">
            <v>29111</v>
          </cell>
          <cell r="L27440" t="e">
            <v>#N/A</v>
          </cell>
        </row>
        <row r="27441">
          <cell r="K27441" t="str">
            <v>29111</v>
          </cell>
          <cell r="L27441" t="e">
            <v>#N/A</v>
          </cell>
        </row>
        <row r="27442">
          <cell r="K27442" t="str">
            <v>29111</v>
          </cell>
          <cell r="L27442" t="e">
            <v>#N/A</v>
          </cell>
        </row>
        <row r="27443">
          <cell r="K27443" t="str">
            <v>29111</v>
          </cell>
          <cell r="L27443" t="e">
            <v>#N/A</v>
          </cell>
        </row>
        <row r="27444">
          <cell r="K27444" t="str">
            <v>29111</v>
          </cell>
          <cell r="L27444" t="e">
            <v>#N/A</v>
          </cell>
        </row>
        <row r="27445">
          <cell r="K27445" t="str">
            <v>1408</v>
          </cell>
          <cell r="L27445" t="e">
            <v>#N/A</v>
          </cell>
        </row>
        <row r="27446">
          <cell r="K27446" t="str">
            <v>1408</v>
          </cell>
          <cell r="L27446" t="e">
            <v>#N/A</v>
          </cell>
        </row>
        <row r="27447">
          <cell r="K27447" t="str">
            <v>1408</v>
          </cell>
          <cell r="L27447" t="e">
            <v>#N/A</v>
          </cell>
        </row>
        <row r="27448">
          <cell r="K27448" t="str">
            <v>1408</v>
          </cell>
          <cell r="L27448" t="e">
            <v>#N/A</v>
          </cell>
        </row>
        <row r="27449">
          <cell r="K27449" t="str">
            <v>1611</v>
          </cell>
          <cell r="L27449" t="e">
            <v>#N/A</v>
          </cell>
        </row>
        <row r="27450">
          <cell r="K27450" t="str">
            <v>1612</v>
          </cell>
          <cell r="L27450" t="e">
            <v>#N/A</v>
          </cell>
        </row>
        <row r="27451">
          <cell r="K27451" t="str">
            <v>1612</v>
          </cell>
          <cell r="L27451" t="e">
            <v>#N/A</v>
          </cell>
        </row>
        <row r="27452">
          <cell r="K27452" t="str">
            <v>1613</v>
          </cell>
          <cell r="L27452" t="e">
            <v>#N/A</v>
          </cell>
        </row>
        <row r="27453">
          <cell r="K27453" t="str">
            <v>1611</v>
          </cell>
          <cell r="L27453" t="e">
            <v>#N/A</v>
          </cell>
        </row>
        <row r="27454">
          <cell r="K27454" t="str">
            <v>1612</v>
          </cell>
          <cell r="L27454" t="e">
            <v>#N/A</v>
          </cell>
        </row>
        <row r="27455">
          <cell r="K27455" t="str">
            <v>1613</v>
          </cell>
          <cell r="L27455" t="e">
            <v>#N/A</v>
          </cell>
        </row>
        <row r="27456">
          <cell r="K27456" t="str">
            <v>1613</v>
          </cell>
          <cell r="L27456" t="e">
            <v>#N/A</v>
          </cell>
        </row>
        <row r="27457">
          <cell r="K27457" t="str">
            <v>1601</v>
          </cell>
          <cell r="L27457" t="e">
            <v>#N/A</v>
          </cell>
        </row>
        <row r="27458">
          <cell r="K27458" t="str">
            <v>1601</v>
          </cell>
          <cell r="L27458" t="e">
            <v>#N/A</v>
          </cell>
        </row>
        <row r="27459">
          <cell r="K27459" t="str">
            <v>1610</v>
          </cell>
          <cell r="L27459" t="e">
            <v>#N/A</v>
          </cell>
        </row>
        <row r="27460">
          <cell r="K27460" t="str">
            <v>17100</v>
          </cell>
          <cell r="L27460" t="e">
            <v>#N/A</v>
          </cell>
        </row>
        <row r="27461">
          <cell r="K27461" t="str">
            <v>1152</v>
          </cell>
          <cell r="L27461" t="e">
            <v>#N/A</v>
          </cell>
        </row>
        <row r="27462">
          <cell r="K27462" t="str">
            <v>1152</v>
          </cell>
          <cell r="L27462" t="e">
            <v>#N/A</v>
          </cell>
        </row>
        <row r="27463">
          <cell r="K27463" t="str">
            <v>17100</v>
          </cell>
          <cell r="L27463" t="e">
            <v>#N/A</v>
          </cell>
        </row>
        <row r="27464">
          <cell r="K27464" t="str">
            <v>1124</v>
          </cell>
          <cell r="L27464" t="e">
            <v>#N/A</v>
          </cell>
        </row>
        <row r="27465">
          <cell r="K27465" t="str">
            <v>1124</v>
          </cell>
          <cell r="L27465" t="e">
            <v>#N/A</v>
          </cell>
        </row>
        <row r="27466">
          <cell r="K27466" t="str">
            <v>1120</v>
          </cell>
          <cell r="L27466" t="e">
            <v>#N/A</v>
          </cell>
        </row>
        <row r="27467">
          <cell r="K27467" t="str">
            <v>1121</v>
          </cell>
          <cell r="L27467" t="e">
            <v>#N/A</v>
          </cell>
        </row>
        <row r="27468">
          <cell r="K27468" t="str">
            <v>1120</v>
          </cell>
          <cell r="L27468" t="e">
            <v>#N/A</v>
          </cell>
        </row>
        <row r="27469">
          <cell r="K27469" t="str">
            <v>1120</v>
          </cell>
          <cell r="L27469" t="e">
            <v>#N/A</v>
          </cell>
        </row>
        <row r="27470">
          <cell r="K27470" t="str">
            <v>2401</v>
          </cell>
          <cell r="L27470" t="e">
            <v>#N/A</v>
          </cell>
        </row>
        <row r="27471">
          <cell r="K27471" t="str">
            <v>2401</v>
          </cell>
          <cell r="L27471" t="e">
            <v>#N/A</v>
          </cell>
        </row>
        <row r="27472">
          <cell r="K27472" t="str">
            <v>16302</v>
          </cell>
          <cell r="L27472" t="e">
            <v>#N/A</v>
          </cell>
        </row>
        <row r="27473">
          <cell r="K27473" t="str">
            <v>3233</v>
          </cell>
          <cell r="L27473" t="e">
            <v>#N/A</v>
          </cell>
        </row>
        <row r="27474">
          <cell r="K27474" t="str">
            <v>3232</v>
          </cell>
          <cell r="L27474" t="e">
            <v>#N/A</v>
          </cell>
        </row>
        <row r="27475">
          <cell r="K27475" t="str">
            <v>3301</v>
          </cell>
          <cell r="L27475" t="e">
            <v>#N/A</v>
          </cell>
        </row>
        <row r="27476">
          <cell r="K27476" t="str">
            <v>3302</v>
          </cell>
          <cell r="L27476" t="e">
            <v>#N/A</v>
          </cell>
        </row>
        <row r="27477">
          <cell r="K27477" t="str">
            <v>3111</v>
          </cell>
          <cell r="L27477" t="e">
            <v>#N/A</v>
          </cell>
        </row>
        <row r="27478">
          <cell r="K27478" t="str">
            <v>3111</v>
          </cell>
          <cell r="L27478" t="e">
            <v>#N/A</v>
          </cell>
        </row>
        <row r="27479">
          <cell r="K27479" t="str">
            <v>3233</v>
          </cell>
          <cell r="L27479" t="e">
            <v>#N/A</v>
          </cell>
        </row>
        <row r="27480">
          <cell r="K27480" t="str">
            <v>3403</v>
          </cell>
          <cell r="L27480" t="e">
            <v>#N/A</v>
          </cell>
        </row>
        <row r="27481">
          <cell r="K27481" t="str">
            <v>3401</v>
          </cell>
          <cell r="L27481" t="e">
            <v>#N/A</v>
          </cell>
        </row>
        <row r="27482">
          <cell r="K27482" t="str">
            <v>3401</v>
          </cell>
          <cell r="L27482" t="e">
            <v>#N/A</v>
          </cell>
        </row>
        <row r="27483">
          <cell r="K27483" t="str">
            <v>3460</v>
          </cell>
          <cell r="L27483" t="e">
            <v>#N/A</v>
          </cell>
        </row>
        <row r="27484">
          <cell r="K27484" t="str">
            <v>3460</v>
          </cell>
          <cell r="L27484" t="e">
            <v>#N/A</v>
          </cell>
        </row>
        <row r="27485">
          <cell r="K27485" t="str">
            <v>3460</v>
          </cell>
          <cell r="L27485" t="e">
            <v>#N/A</v>
          </cell>
        </row>
        <row r="27486">
          <cell r="K27486" t="str">
            <v>3460</v>
          </cell>
          <cell r="L27486" t="e">
            <v>#N/A</v>
          </cell>
        </row>
        <row r="27487">
          <cell r="L27487" t="e">
            <v>#N/A</v>
          </cell>
        </row>
        <row r="27488">
          <cell r="L27488" t="e">
            <v>#N/A</v>
          </cell>
        </row>
        <row r="27489">
          <cell r="L27489" t="e">
            <v>#N/A</v>
          </cell>
        </row>
        <row r="27490">
          <cell r="L27490" t="e">
            <v>#N/A</v>
          </cell>
        </row>
        <row r="27491">
          <cell r="L27491" t="e">
            <v>#N/A</v>
          </cell>
        </row>
        <row r="27492">
          <cell r="L27492" t="e">
            <v>#N/A</v>
          </cell>
        </row>
        <row r="27493">
          <cell r="K27493" t="str">
            <v>5302</v>
          </cell>
          <cell r="L27493" t="e">
            <v>#N/A</v>
          </cell>
        </row>
        <row r="27494">
          <cell r="K27494" t="str">
            <v>21513</v>
          </cell>
          <cell r="L27494" t="e">
            <v>#N/A</v>
          </cell>
        </row>
        <row r="27495">
          <cell r="K27495" t="str">
            <v>5310</v>
          </cell>
          <cell r="L27495" t="e">
            <v>#N/A</v>
          </cell>
        </row>
        <row r="27496">
          <cell r="K27496" t="str">
            <v>25133</v>
          </cell>
          <cell r="L27496" t="e">
            <v>#N/A</v>
          </cell>
        </row>
        <row r="27497">
          <cell r="K27497" t="str">
            <v>5310</v>
          </cell>
          <cell r="L27497" t="e">
            <v>#N/A</v>
          </cell>
        </row>
        <row r="27498">
          <cell r="K27498" t="str">
            <v>21502</v>
          </cell>
          <cell r="L27498" t="e">
            <v>#N/A</v>
          </cell>
        </row>
        <row r="27499">
          <cell r="K27499" t="str">
            <v>1110</v>
          </cell>
          <cell r="L27499" t="e">
            <v>#N/A</v>
          </cell>
        </row>
        <row r="27500">
          <cell r="K27500" t="str">
            <v>1111</v>
          </cell>
          <cell r="L27500" t="e">
            <v>#N/A</v>
          </cell>
        </row>
        <row r="27501">
          <cell r="L27501" t="e">
            <v>#N/A</v>
          </cell>
        </row>
        <row r="27502">
          <cell r="L27502" t="e">
            <v>#N/A</v>
          </cell>
        </row>
        <row r="27503">
          <cell r="K27503" t="str">
            <v>1162</v>
          </cell>
          <cell r="L27503" t="e">
            <v>#N/A</v>
          </cell>
        </row>
        <row r="27504">
          <cell r="K27504" t="str">
            <v>1386</v>
          </cell>
          <cell r="L27504" t="e">
            <v>#N/A</v>
          </cell>
        </row>
        <row r="27505">
          <cell r="K27505" t="str">
            <v>1117</v>
          </cell>
          <cell r="L27505" t="e">
            <v>#N/A</v>
          </cell>
        </row>
        <row r="27506">
          <cell r="K27506" t="str">
            <v>1117</v>
          </cell>
          <cell r="L27506" t="e">
            <v>#N/A</v>
          </cell>
        </row>
        <row r="27507">
          <cell r="K27507" t="str">
            <v>1117</v>
          </cell>
          <cell r="L27507" t="e">
            <v>#N/A</v>
          </cell>
        </row>
        <row r="27508">
          <cell r="K27508" t="str">
            <v>1117</v>
          </cell>
          <cell r="L27508" t="e">
            <v>#N/A</v>
          </cell>
        </row>
        <row r="27509">
          <cell r="K27509" t="str">
            <v>1114</v>
          </cell>
          <cell r="L27509" t="e">
            <v>#N/A</v>
          </cell>
        </row>
        <row r="27510">
          <cell r="K27510" t="str">
            <v>9185</v>
          </cell>
          <cell r="L27510" t="e">
            <v>#N/A</v>
          </cell>
        </row>
        <row r="27511">
          <cell r="K27511" t="str">
            <v>9185</v>
          </cell>
          <cell r="L27511" t="e">
            <v>#N/A</v>
          </cell>
        </row>
        <row r="27512">
          <cell r="K27512" t="str">
            <v>37506</v>
          </cell>
          <cell r="L27512" t="e">
            <v>#N/A</v>
          </cell>
        </row>
        <row r="27513">
          <cell r="K27513" t="str">
            <v>25138</v>
          </cell>
          <cell r="L27513" t="e">
            <v>#N/A</v>
          </cell>
        </row>
        <row r="27514">
          <cell r="K27514" t="str">
            <v>25138</v>
          </cell>
          <cell r="L27514" t="e">
            <v>#N/A</v>
          </cell>
        </row>
        <row r="27515">
          <cell r="K27515" t="str">
            <v>9185</v>
          </cell>
          <cell r="L27515" t="e">
            <v>#N/A</v>
          </cell>
        </row>
        <row r="27516">
          <cell r="K27516" t="str">
            <v>25138</v>
          </cell>
          <cell r="L27516" t="e">
            <v>#N/A</v>
          </cell>
        </row>
        <row r="27517">
          <cell r="K27517" t="str">
            <v>5340</v>
          </cell>
          <cell r="L27517" t="e">
            <v>#N/A</v>
          </cell>
        </row>
        <row r="27518">
          <cell r="K27518" t="str">
            <v>5301</v>
          </cell>
          <cell r="L27518" t="e">
            <v>#N/A</v>
          </cell>
        </row>
        <row r="27519">
          <cell r="K27519" t="str">
            <v>9180</v>
          </cell>
          <cell r="L27519" t="e">
            <v>#N/A</v>
          </cell>
        </row>
        <row r="27520">
          <cell r="K27520" t="str">
            <v>5224</v>
          </cell>
          <cell r="L27520" t="e">
            <v>#N/A</v>
          </cell>
        </row>
        <row r="27521">
          <cell r="K27521" t="str">
            <v>13601</v>
          </cell>
          <cell r="L27521" t="e">
            <v>#N/A</v>
          </cell>
        </row>
        <row r="27522">
          <cell r="K27522" t="str">
            <v>13601</v>
          </cell>
          <cell r="L27522" t="e">
            <v>#N/A</v>
          </cell>
        </row>
        <row r="27523">
          <cell r="K27523" t="str">
            <v>13601</v>
          </cell>
          <cell r="L27523" t="e">
            <v>#N/A</v>
          </cell>
        </row>
        <row r="27524">
          <cell r="L27524" t="e">
            <v>#N/A</v>
          </cell>
        </row>
        <row r="27525">
          <cell r="L27525" t="e">
            <v>#N/A</v>
          </cell>
        </row>
        <row r="27526">
          <cell r="K27526" t="str">
            <v>17801</v>
          </cell>
          <cell r="L27526" t="e">
            <v>#N/A</v>
          </cell>
        </row>
        <row r="27527">
          <cell r="K27527" t="str">
            <v>17801</v>
          </cell>
          <cell r="L27527" t="e">
            <v>#N/A</v>
          </cell>
        </row>
        <row r="27528">
          <cell r="K27528" t="str">
            <v>17801</v>
          </cell>
          <cell r="L27528" t="e">
            <v>#N/A</v>
          </cell>
        </row>
        <row r="27529">
          <cell r="K27529" t="str">
            <v>13641</v>
          </cell>
          <cell r="L27529" t="e">
            <v>#N/A</v>
          </cell>
        </row>
        <row r="27530">
          <cell r="K27530" t="str">
            <v>13641</v>
          </cell>
          <cell r="L27530" t="e">
            <v>#N/A</v>
          </cell>
        </row>
        <row r="27531">
          <cell r="K27531" t="str">
            <v>13641</v>
          </cell>
          <cell r="L27531" t="e">
            <v>#N/A</v>
          </cell>
        </row>
        <row r="27532">
          <cell r="K27532" t="str">
            <v>13641</v>
          </cell>
          <cell r="L27532" t="e">
            <v>#N/A</v>
          </cell>
        </row>
        <row r="27533">
          <cell r="K27533" t="str">
            <v>13641</v>
          </cell>
          <cell r="L27533" t="e">
            <v>#N/A</v>
          </cell>
        </row>
        <row r="27534">
          <cell r="K27534" t="str">
            <v>13641</v>
          </cell>
          <cell r="L27534" t="e">
            <v>#N/A</v>
          </cell>
        </row>
        <row r="27535">
          <cell r="K27535" t="str">
            <v>13641</v>
          </cell>
          <cell r="L27535" t="e">
            <v>#N/A</v>
          </cell>
        </row>
        <row r="27536">
          <cell r="K27536" t="str">
            <v>13641</v>
          </cell>
          <cell r="L27536" t="e">
            <v>#N/A</v>
          </cell>
        </row>
        <row r="27537">
          <cell r="K27537" t="str">
            <v>13641</v>
          </cell>
          <cell r="L27537" t="e">
            <v>#N/A</v>
          </cell>
        </row>
        <row r="27538">
          <cell r="K27538" t="str">
            <v>13641</v>
          </cell>
          <cell r="L27538" t="e">
            <v>#N/A</v>
          </cell>
        </row>
        <row r="27539">
          <cell r="K27539" t="str">
            <v>13641</v>
          </cell>
          <cell r="L27539" t="e">
            <v>#N/A</v>
          </cell>
        </row>
        <row r="27540">
          <cell r="K27540" t="str">
            <v>13641</v>
          </cell>
          <cell r="L27540" t="e">
            <v>#N/A</v>
          </cell>
        </row>
        <row r="27541">
          <cell r="K27541" t="str">
            <v>13641</v>
          </cell>
          <cell r="L27541" t="e">
            <v>#N/A</v>
          </cell>
        </row>
        <row r="27542">
          <cell r="K27542" t="str">
            <v>13641</v>
          </cell>
          <cell r="L27542" t="e">
            <v>#N/A</v>
          </cell>
        </row>
        <row r="27543">
          <cell r="K27543" t="str">
            <v>13641</v>
          </cell>
          <cell r="L27543" t="e">
            <v>#N/A</v>
          </cell>
        </row>
        <row r="27544">
          <cell r="K27544" t="str">
            <v>13641</v>
          </cell>
          <cell r="L27544" t="e">
            <v>#N/A</v>
          </cell>
        </row>
        <row r="27545">
          <cell r="K27545" t="str">
            <v>13641</v>
          </cell>
          <cell r="L27545" t="e">
            <v>#N/A</v>
          </cell>
        </row>
        <row r="27546">
          <cell r="K27546" t="str">
            <v>13641</v>
          </cell>
          <cell r="L27546" t="e">
            <v>#N/A</v>
          </cell>
        </row>
        <row r="27547">
          <cell r="K27547" t="str">
            <v>13641</v>
          </cell>
          <cell r="L27547" t="e">
            <v>#N/A</v>
          </cell>
        </row>
        <row r="27548">
          <cell r="K27548" t="str">
            <v>13641</v>
          </cell>
          <cell r="L27548" t="e">
            <v>#N/A</v>
          </cell>
        </row>
        <row r="27549">
          <cell r="K27549" t="str">
            <v>13641</v>
          </cell>
          <cell r="L27549" t="e">
            <v>#N/A</v>
          </cell>
        </row>
        <row r="27550">
          <cell r="K27550" t="str">
            <v>13641</v>
          </cell>
          <cell r="L27550" t="e">
            <v>#N/A</v>
          </cell>
        </row>
        <row r="27551">
          <cell r="K27551" t="str">
            <v>13641</v>
          </cell>
          <cell r="L27551" t="e">
            <v>#N/A</v>
          </cell>
        </row>
        <row r="27552">
          <cell r="K27552" t="str">
            <v>13641</v>
          </cell>
          <cell r="L27552" t="e">
            <v>#N/A</v>
          </cell>
        </row>
        <row r="27553">
          <cell r="K27553" t="str">
            <v>13641</v>
          </cell>
          <cell r="L27553" t="e">
            <v>#N/A</v>
          </cell>
        </row>
        <row r="27554">
          <cell r="K27554" t="str">
            <v>13641</v>
          </cell>
          <cell r="L27554" t="e">
            <v>#N/A</v>
          </cell>
        </row>
        <row r="27555">
          <cell r="K27555" t="str">
            <v>13641</v>
          </cell>
          <cell r="L27555" t="e">
            <v>#N/A</v>
          </cell>
        </row>
        <row r="27556">
          <cell r="K27556" t="str">
            <v>13641</v>
          </cell>
          <cell r="L27556" t="e">
            <v>#N/A</v>
          </cell>
        </row>
        <row r="27557">
          <cell r="K27557" t="str">
            <v>13641</v>
          </cell>
          <cell r="L27557" t="e">
            <v>#N/A</v>
          </cell>
        </row>
        <row r="27558">
          <cell r="K27558" t="str">
            <v>13641</v>
          </cell>
          <cell r="L27558" t="e">
            <v>#N/A</v>
          </cell>
        </row>
        <row r="27559">
          <cell r="K27559" t="str">
            <v>13641</v>
          </cell>
          <cell r="L27559" t="e">
            <v>#N/A</v>
          </cell>
        </row>
        <row r="27560">
          <cell r="K27560" t="str">
            <v>13641</v>
          </cell>
          <cell r="L27560" t="e">
            <v>#N/A</v>
          </cell>
        </row>
        <row r="27561">
          <cell r="K27561" t="str">
            <v>13641</v>
          </cell>
          <cell r="L27561" t="e">
            <v>#N/A</v>
          </cell>
        </row>
        <row r="27562">
          <cell r="K27562" t="str">
            <v>13641</v>
          </cell>
          <cell r="L27562" t="e">
            <v>#N/A</v>
          </cell>
        </row>
        <row r="27563">
          <cell r="K27563" t="str">
            <v>13641</v>
          </cell>
          <cell r="L27563" t="e">
            <v>#N/A</v>
          </cell>
        </row>
        <row r="27564">
          <cell r="K27564" t="str">
            <v>13641</v>
          </cell>
          <cell r="L27564" t="e">
            <v>#N/A</v>
          </cell>
        </row>
        <row r="27565">
          <cell r="K27565" t="str">
            <v>13641</v>
          </cell>
          <cell r="L27565" t="e">
            <v>#N/A</v>
          </cell>
        </row>
        <row r="27566">
          <cell r="K27566" t="str">
            <v>13641</v>
          </cell>
          <cell r="L27566" t="e">
            <v>#N/A</v>
          </cell>
        </row>
        <row r="27567">
          <cell r="K27567" t="str">
            <v>13641</v>
          </cell>
          <cell r="L27567" t="e">
            <v>#N/A</v>
          </cell>
        </row>
        <row r="27568">
          <cell r="K27568" t="str">
            <v>13641</v>
          </cell>
          <cell r="L27568" t="e">
            <v>#N/A</v>
          </cell>
        </row>
        <row r="27569">
          <cell r="K27569" t="str">
            <v>13641</v>
          </cell>
          <cell r="L27569" t="e">
            <v>#N/A</v>
          </cell>
        </row>
        <row r="27570">
          <cell r="K27570" t="str">
            <v>13641</v>
          </cell>
          <cell r="L27570" t="e">
            <v>#N/A</v>
          </cell>
        </row>
        <row r="27571">
          <cell r="K27571" t="str">
            <v>13641</v>
          </cell>
          <cell r="L27571" t="e">
            <v>#N/A</v>
          </cell>
        </row>
        <row r="27572">
          <cell r="K27572" t="str">
            <v>13641</v>
          </cell>
          <cell r="L27572" t="e">
            <v>#N/A</v>
          </cell>
        </row>
        <row r="27573">
          <cell r="K27573" t="str">
            <v>13641</v>
          </cell>
          <cell r="L27573" t="e">
            <v>#N/A</v>
          </cell>
        </row>
        <row r="27574">
          <cell r="K27574" t="str">
            <v>13641</v>
          </cell>
          <cell r="L27574" t="e">
            <v>#N/A</v>
          </cell>
        </row>
        <row r="27575">
          <cell r="K27575" t="str">
            <v>13641</v>
          </cell>
          <cell r="L27575" t="e">
            <v>#N/A</v>
          </cell>
        </row>
        <row r="27576">
          <cell r="K27576" t="str">
            <v>13641</v>
          </cell>
          <cell r="L27576" t="e">
            <v>#N/A</v>
          </cell>
        </row>
        <row r="27577">
          <cell r="K27577" t="str">
            <v>13641</v>
          </cell>
          <cell r="L27577" t="e">
            <v>#N/A</v>
          </cell>
        </row>
        <row r="27578">
          <cell r="K27578" t="str">
            <v>13641</v>
          </cell>
          <cell r="L27578" t="e">
            <v>#N/A</v>
          </cell>
        </row>
        <row r="27579">
          <cell r="K27579" t="str">
            <v>13641</v>
          </cell>
          <cell r="L27579" t="e">
            <v>#N/A</v>
          </cell>
        </row>
        <row r="27580">
          <cell r="K27580" t="str">
            <v>13641</v>
          </cell>
          <cell r="L27580" t="e">
            <v>#N/A</v>
          </cell>
        </row>
        <row r="27581">
          <cell r="K27581" t="str">
            <v>13641</v>
          </cell>
          <cell r="L27581" t="e">
            <v>#N/A</v>
          </cell>
        </row>
        <row r="27582">
          <cell r="K27582" t="str">
            <v>13641</v>
          </cell>
          <cell r="L27582" t="e">
            <v>#N/A</v>
          </cell>
        </row>
        <row r="27583">
          <cell r="K27583" t="str">
            <v>13641</v>
          </cell>
          <cell r="L27583" t="e">
            <v>#N/A</v>
          </cell>
        </row>
        <row r="27584">
          <cell r="K27584" t="str">
            <v>13641</v>
          </cell>
          <cell r="L27584" t="e">
            <v>#N/A</v>
          </cell>
        </row>
        <row r="27585">
          <cell r="K27585" t="str">
            <v>13641</v>
          </cell>
          <cell r="L27585" t="e">
            <v>#N/A</v>
          </cell>
        </row>
        <row r="27586">
          <cell r="K27586" t="str">
            <v>13641</v>
          </cell>
          <cell r="L27586" t="e">
            <v>#N/A</v>
          </cell>
        </row>
        <row r="27587">
          <cell r="K27587" t="str">
            <v>13140</v>
          </cell>
          <cell r="L27587" t="e">
            <v>#N/A</v>
          </cell>
        </row>
        <row r="27588">
          <cell r="K27588" t="str">
            <v>13140</v>
          </cell>
          <cell r="L27588" t="e">
            <v>#N/A</v>
          </cell>
        </row>
        <row r="27589">
          <cell r="K27589" t="str">
            <v>1378</v>
          </cell>
          <cell r="L27589" t="e">
            <v>#N/A</v>
          </cell>
        </row>
        <row r="27590">
          <cell r="K27590" t="str">
            <v>1378</v>
          </cell>
          <cell r="L27590" t="e">
            <v>#N/A</v>
          </cell>
        </row>
        <row r="27591">
          <cell r="K27591" t="str">
            <v>1378</v>
          </cell>
          <cell r="L27591" t="e">
            <v>#N/A</v>
          </cell>
        </row>
        <row r="27592">
          <cell r="K27592" t="str">
            <v>1374</v>
          </cell>
          <cell r="L27592" t="e">
            <v>#N/A</v>
          </cell>
        </row>
        <row r="27593">
          <cell r="K27593" t="str">
            <v>1301</v>
          </cell>
          <cell r="L27593" t="e">
            <v>#N/A</v>
          </cell>
        </row>
        <row r="27594">
          <cell r="K27594" t="str">
            <v>1301</v>
          </cell>
          <cell r="L27594" t="e">
            <v>#N/A</v>
          </cell>
        </row>
        <row r="27595">
          <cell r="K27595" t="str">
            <v>1301</v>
          </cell>
          <cell r="L27595" t="e">
            <v>#N/A</v>
          </cell>
        </row>
        <row r="27596">
          <cell r="K27596" t="str">
            <v>1301</v>
          </cell>
          <cell r="L27596" t="e">
            <v>#N/A</v>
          </cell>
        </row>
        <row r="27597">
          <cell r="K27597" t="str">
            <v>1301</v>
          </cell>
          <cell r="L27597" t="e">
            <v>#N/A</v>
          </cell>
        </row>
        <row r="27598">
          <cell r="K27598" t="str">
            <v>1301</v>
          </cell>
          <cell r="L27598" t="e">
            <v>#N/A</v>
          </cell>
        </row>
        <row r="27599">
          <cell r="K27599" t="str">
            <v>1301</v>
          </cell>
          <cell r="L27599" t="e">
            <v>#N/A</v>
          </cell>
        </row>
        <row r="27600">
          <cell r="K27600" t="str">
            <v>1301</v>
          </cell>
          <cell r="L27600" t="e">
            <v>#N/A</v>
          </cell>
        </row>
        <row r="27601">
          <cell r="K27601" t="str">
            <v>1301</v>
          </cell>
          <cell r="L27601" t="e">
            <v>#N/A</v>
          </cell>
        </row>
        <row r="27602">
          <cell r="K27602" t="str">
            <v>1301</v>
          </cell>
          <cell r="L27602" t="e">
            <v>#N/A</v>
          </cell>
        </row>
        <row r="27603">
          <cell r="K27603" t="str">
            <v>1301</v>
          </cell>
          <cell r="L27603" t="e">
            <v>#N/A</v>
          </cell>
        </row>
        <row r="27604">
          <cell r="K27604" t="str">
            <v>1301</v>
          </cell>
          <cell r="L27604" t="e">
            <v>#N/A</v>
          </cell>
        </row>
        <row r="27605">
          <cell r="K27605" t="str">
            <v>1301</v>
          </cell>
          <cell r="L27605" t="e">
            <v>#N/A</v>
          </cell>
        </row>
        <row r="27606">
          <cell r="K27606" t="str">
            <v>1301</v>
          </cell>
          <cell r="L27606" t="e">
            <v>#N/A</v>
          </cell>
        </row>
        <row r="27607">
          <cell r="K27607" t="str">
            <v>1301</v>
          </cell>
          <cell r="L27607" t="e">
            <v>#N/A</v>
          </cell>
        </row>
        <row r="27608">
          <cell r="K27608" t="str">
            <v>1301</v>
          </cell>
          <cell r="L27608" t="e">
            <v>#N/A</v>
          </cell>
        </row>
        <row r="27609">
          <cell r="K27609" t="str">
            <v>1301</v>
          </cell>
          <cell r="L27609" t="e">
            <v>#N/A</v>
          </cell>
        </row>
        <row r="27610">
          <cell r="K27610" t="str">
            <v>1301</v>
          </cell>
          <cell r="L27610" t="e">
            <v>#N/A</v>
          </cell>
        </row>
        <row r="27611">
          <cell r="K27611" t="str">
            <v>1301</v>
          </cell>
          <cell r="L27611" t="e">
            <v>#N/A</v>
          </cell>
        </row>
        <row r="27612">
          <cell r="K27612" t="str">
            <v>1301</v>
          </cell>
          <cell r="L27612" t="e">
            <v>#N/A</v>
          </cell>
        </row>
        <row r="27613">
          <cell r="K27613" t="str">
            <v>1301</v>
          </cell>
          <cell r="L27613" t="e">
            <v>#N/A</v>
          </cell>
        </row>
        <row r="27614">
          <cell r="K27614" t="str">
            <v>1301</v>
          </cell>
          <cell r="L27614" t="e">
            <v>#N/A</v>
          </cell>
        </row>
        <row r="27615">
          <cell r="K27615" t="str">
            <v>1301</v>
          </cell>
          <cell r="L27615" t="e">
            <v>#N/A</v>
          </cell>
        </row>
        <row r="27616">
          <cell r="K27616" t="str">
            <v>1301</v>
          </cell>
          <cell r="L27616" t="e">
            <v>#N/A</v>
          </cell>
        </row>
        <row r="27617">
          <cell r="K27617" t="str">
            <v>1301</v>
          </cell>
          <cell r="L27617" t="e">
            <v>#N/A</v>
          </cell>
        </row>
        <row r="27618">
          <cell r="K27618" t="str">
            <v>1301</v>
          </cell>
          <cell r="L27618" t="e">
            <v>#N/A</v>
          </cell>
        </row>
        <row r="27619">
          <cell r="K27619" t="str">
            <v>1301</v>
          </cell>
          <cell r="L27619" t="e">
            <v>#N/A</v>
          </cell>
        </row>
        <row r="27620">
          <cell r="K27620" t="str">
            <v>1301</v>
          </cell>
          <cell r="L27620" t="e">
            <v>#N/A</v>
          </cell>
        </row>
        <row r="27621">
          <cell r="K27621" t="str">
            <v>1301</v>
          </cell>
          <cell r="L27621" t="e">
            <v>#N/A</v>
          </cell>
        </row>
        <row r="27622">
          <cell r="K27622" t="str">
            <v>1301</v>
          </cell>
          <cell r="L27622" t="e">
            <v>#N/A</v>
          </cell>
        </row>
        <row r="27623">
          <cell r="K27623" t="str">
            <v>1301</v>
          </cell>
          <cell r="L27623" t="e">
            <v>#N/A</v>
          </cell>
        </row>
        <row r="27624">
          <cell r="K27624" t="str">
            <v>1301</v>
          </cell>
          <cell r="L27624" t="e">
            <v>#N/A</v>
          </cell>
        </row>
        <row r="27625">
          <cell r="K27625" t="str">
            <v>1301</v>
          </cell>
          <cell r="L27625" t="e">
            <v>#N/A</v>
          </cell>
        </row>
        <row r="27626">
          <cell r="K27626" t="str">
            <v>1301</v>
          </cell>
          <cell r="L27626" t="e">
            <v>#N/A</v>
          </cell>
        </row>
        <row r="27627">
          <cell r="K27627" t="str">
            <v>1301</v>
          </cell>
          <cell r="L27627" t="e">
            <v>#N/A</v>
          </cell>
        </row>
        <row r="27628">
          <cell r="K27628" t="str">
            <v>1301</v>
          </cell>
          <cell r="L27628" t="e">
            <v>#N/A</v>
          </cell>
        </row>
        <row r="27629">
          <cell r="K27629" t="str">
            <v>1301</v>
          </cell>
          <cell r="L27629" t="e">
            <v>#N/A</v>
          </cell>
        </row>
        <row r="27630">
          <cell r="K27630" t="str">
            <v>1301</v>
          </cell>
          <cell r="L27630" t="e">
            <v>#N/A</v>
          </cell>
        </row>
        <row r="27631">
          <cell r="K27631" t="str">
            <v>1301</v>
          </cell>
          <cell r="L27631" t="e">
            <v>#N/A</v>
          </cell>
        </row>
        <row r="27632">
          <cell r="K27632" t="str">
            <v>1301</v>
          </cell>
          <cell r="L27632" t="e">
            <v>#N/A</v>
          </cell>
        </row>
        <row r="27633">
          <cell r="K27633" t="str">
            <v>1301</v>
          </cell>
          <cell r="L27633" t="e">
            <v>#N/A</v>
          </cell>
        </row>
        <row r="27634">
          <cell r="K27634" t="str">
            <v>1301</v>
          </cell>
          <cell r="L27634" t="e">
            <v>#N/A</v>
          </cell>
        </row>
        <row r="27635">
          <cell r="K27635" t="str">
            <v>1301</v>
          </cell>
          <cell r="L27635" t="e">
            <v>#N/A</v>
          </cell>
        </row>
        <row r="27636">
          <cell r="K27636" t="str">
            <v>13640</v>
          </cell>
          <cell r="L27636" t="e">
            <v>#N/A</v>
          </cell>
        </row>
        <row r="27637">
          <cell r="K27637" t="str">
            <v>13640</v>
          </cell>
          <cell r="L27637" t="e">
            <v>#N/A</v>
          </cell>
        </row>
        <row r="27638">
          <cell r="K27638" t="str">
            <v>13583</v>
          </cell>
          <cell r="L27638" t="e">
            <v>#N/A</v>
          </cell>
        </row>
        <row r="27639">
          <cell r="K27639" t="str">
            <v>13650</v>
          </cell>
          <cell r="L27639" t="e">
            <v>#N/A</v>
          </cell>
        </row>
        <row r="27640">
          <cell r="K27640" t="str">
            <v>13650</v>
          </cell>
          <cell r="L27640" t="e">
            <v>#N/A</v>
          </cell>
        </row>
        <row r="27641">
          <cell r="K27641" t="str">
            <v>13651</v>
          </cell>
          <cell r="L27641" t="e">
            <v>#N/A</v>
          </cell>
        </row>
        <row r="27642">
          <cell r="K27642" t="str">
            <v>13661</v>
          </cell>
          <cell r="L27642" t="e">
            <v>#N/A</v>
          </cell>
        </row>
        <row r="27643">
          <cell r="K27643" t="str">
            <v>13661</v>
          </cell>
          <cell r="L27643" t="e">
            <v>#N/A</v>
          </cell>
        </row>
        <row r="27644">
          <cell r="K27644" t="str">
            <v>13661</v>
          </cell>
          <cell r="L27644" t="e">
            <v>#N/A</v>
          </cell>
        </row>
        <row r="27645">
          <cell r="K27645" t="str">
            <v>13661</v>
          </cell>
          <cell r="L27645" t="e">
            <v>#N/A</v>
          </cell>
        </row>
        <row r="27646">
          <cell r="K27646" t="str">
            <v>13661</v>
          </cell>
          <cell r="L27646" t="e">
            <v>#N/A</v>
          </cell>
        </row>
        <row r="27647">
          <cell r="K27647" t="str">
            <v>13661</v>
          </cell>
          <cell r="L27647" t="e">
            <v>#N/A</v>
          </cell>
        </row>
        <row r="27648">
          <cell r="K27648" t="str">
            <v>13661</v>
          </cell>
          <cell r="L27648" t="e">
            <v>#N/A</v>
          </cell>
        </row>
        <row r="27649">
          <cell r="K27649" t="str">
            <v>13661</v>
          </cell>
          <cell r="L27649" t="e">
            <v>#N/A</v>
          </cell>
        </row>
        <row r="27650">
          <cell r="K27650" t="str">
            <v>13662</v>
          </cell>
          <cell r="L27650" t="e">
            <v>#N/A</v>
          </cell>
        </row>
        <row r="27651">
          <cell r="K27651" t="str">
            <v>13662</v>
          </cell>
          <cell r="L27651" t="e">
            <v>#N/A</v>
          </cell>
        </row>
        <row r="27652">
          <cell r="K27652" t="str">
            <v>13651</v>
          </cell>
          <cell r="L27652" t="e">
            <v>#N/A</v>
          </cell>
        </row>
        <row r="27653">
          <cell r="K27653" t="str">
            <v>13662</v>
          </cell>
          <cell r="L27653" t="e">
            <v>#N/A</v>
          </cell>
        </row>
        <row r="27654">
          <cell r="K27654" t="str">
            <v>1371</v>
          </cell>
          <cell r="L27654" t="e">
            <v>#N/A</v>
          </cell>
        </row>
        <row r="27655">
          <cell r="K27655" t="str">
            <v>1262</v>
          </cell>
          <cell r="L27655" t="e">
            <v>#N/A</v>
          </cell>
        </row>
        <row r="27656">
          <cell r="K27656" t="str">
            <v>1371</v>
          </cell>
          <cell r="L27656" t="e">
            <v>#N/A</v>
          </cell>
        </row>
        <row r="27657">
          <cell r="K27657" t="str">
            <v>1371</v>
          </cell>
          <cell r="L27657" t="e">
            <v>#N/A</v>
          </cell>
        </row>
        <row r="27658">
          <cell r="K27658" t="str">
            <v>1371</v>
          </cell>
          <cell r="L27658" t="e">
            <v>#N/A</v>
          </cell>
        </row>
        <row r="27659">
          <cell r="K27659" t="str">
            <v>1262</v>
          </cell>
          <cell r="L27659" t="e">
            <v>#N/A</v>
          </cell>
        </row>
        <row r="27660">
          <cell r="K27660" t="str">
            <v>1371</v>
          </cell>
          <cell r="L27660" t="e">
            <v>#N/A</v>
          </cell>
        </row>
        <row r="27661">
          <cell r="K27661" t="str">
            <v>1371</v>
          </cell>
          <cell r="L27661" t="e">
            <v>#N/A</v>
          </cell>
        </row>
        <row r="27662">
          <cell r="K27662" t="str">
            <v>1262</v>
          </cell>
          <cell r="L27662" t="e">
            <v>#N/A</v>
          </cell>
        </row>
        <row r="27663">
          <cell r="K27663" t="str">
            <v>1371</v>
          </cell>
          <cell r="L27663" t="e">
            <v>#N/A</v>
          </cell>
        </row>
        <row r="27664">
          <cell r="K27664" t="str">
            <v>1371</v>
          </cell>
          <cell r="L27664" t="e">
            <v>#N/A</v>
          </cell>
        </row>
        <row r="27665">
          <cell r="K27665" t="str">
            <v>1262</v>
          </cell>
          <cell r="L27665" t="e">
            <v>#N/A</v>
          </cell>
        </row>
        <row r="27666">
          <cell r="K27666" t="str">
            <v>1371</v>
          </cell>
          <cell r="L27666" t="e">
            <v>#N/A</v>
          </cell>
        </row>
        <row r="27667">
          <cell r="K27667" t="str">
            <v>1371</v>
          </cell>
          <cell r="L27667" t="e">
            <v>#N/A</v>
          </cell>
        </row>
        <row r="27668">
          <cell r="K27668" t="str">
            <v>1262</v>
          </cell>
          <cell r="L27668" t="e">
            <v>#N/A</v>
          </cell>
        </row>
        <row r="27669">
          <cell r="K27669" t="str">
            <v>1371</v>
          </cell>
          <cell r="L27669" t="e">
            <v>#N/A</v>
          </cell>
        </row>
        <row r="27670">
          <cell r="K27670" t="str">
            <v>1383</v>
          </cell>
          <cell r="L27670" t="e">
            <v>#N/A</v>
          </cell>
        </row>
        <row r="27671">
          <cell r="K27671" t="str">
            <v>1383</v>
          </cell>
          <cell r="L27671" t="e">
            <v>#N/A</v>
          </cell>
        </row>
        <row r="27672">
          <cell r="K27672" t="str">
            <v>1383</v>
          </cell>
          <cell r="L27672" t="e">
            <v>#N/A</v>
          </cell>
        </row>
        <row r="27673">
          <cell r="K27673" t="str">
            <v>13720</v>
          </cell>
          <cell r="L27673" t="e">
            <v>#N/A</v>
          </cell>
        </row>
        <row r="27674">
          <cell r="K27674" t="str">
            <v>13720</v>
          </cell>
          <cell r="L27674" t="e">
            <v>#N/A</v>
          </cell>
        </row>
        <row r="27675">
          <cell r="K27675" t="str">
            <v>1262</v>
          </cell>
          <cell r="L27675" t="e">
            <v>#N/A</v>
          </cell>
        </row>
        <row r="27676">
          <cell r="K27676" t="str">
            <v>13720</v>
          </cell>
          <cell r="L27676" t="e">
            <v>#N/A</v>
          </cell>
        </row>
        <row r="27677">
          <cell r="K27677" t="str">
            <v>13720</v>
          </cell>
          <cell r="L27677" t="e">
            <v>#N/A</v>
          </cell>
        </row>
        <row r="27678">
          <cell r="K27678" t="str">
            <v>1262</v>
          </cell>
          <cell r="L27678" t="e">
            <v>#N/A</v>
          </cell>
        </row>
        <row r="27679">
          <cell r="K27679" t="str">
            <v>13720</v>
          </cell>
          <cell r="L27679" t="e">
            <v>#N/A</v>
          </cell>
        </row>
        <row r="27680">
          <cell r="K27680" t="str">
            <v>13720</v>
          </cell>
          <cell r="L27680" t="e">
            <v>#N/A</v>
          </cell>
        </row>
        <row r="27681">
          <cell r="K27681" t="str">
            <v>1262</v>
          </cell>
          <cell r="L27681" t="e">
            <v>#N/A</v>
          </cell>
        </row>
        <row r="27682">
          <cell r="K27682" t="str">
            <v>13720</v>
          </cell>
          <cell r="L27682" t="e">
            <v>#N/A</v>
          </cell>
        </row>
        <row r="27683">
          <cell r="K27683" t="str">
            <v>13670</v>
          </cell>
          <cell r="L27683" t="e">
            <v>#N/A</v>
          </cell>
        </row>
        <row r="27684">
          <cell r="K27684" t="str">
            <v>13670</v>
          </cell>
          <cell r="L27684" t="e">
            <v>#N/A</v>
          </cell>
        </row>
        <row r="27685">
          <cell r="K27685" t="str">
            <v>13670</v>
          </cell>
          <cell r="L27685" t="e">
            <v>#N/A</v>
          </cell>
        </row>
        <row r="27686">
          <cell r="K27686" t="str">
            <v>13670</v>
          </cell>
          <cell r="L27686" t="e">
            <v>#N/A</v>
          </cell>
        </row>
        <row r="27687">
          <cell r="K27687" t="str">
            <v>13670</v>
          </cell>
          <cell r="L27687" t="e">
            <v>#N/A</v>
          </cell>
        </row>
        <row r="27688">
          <cell r="K27688" t="str">
            <v>13670</v>
          </cell>
          <cell r="L27688" t="e">
            <v>#N/A</v>
          </cell>
        </row>
        <row r="27689">
          <cell r="K27689" t="str">
            <v>13670</v>
          </cell>
          <cell r="L27689" t="e">
            <v>#N/A</v>
          </cell>
        </row>
        <row r="27690">
          <cell r="K27690" t="str">
            <v>13670</v>
          </cell>
          <cell r="L27690" t="e">
            <v>#N/A</v>
          </cell>
        </row>
        <row r="27691">
          <cell r="K27691" t="str">
            <v>13670</v>
          </cell>
          <cell r="L27691" t="e">
            <v>#N/A</v>
          </cell>
        </row>
        <row r="27692">
          <cell r="K27692" t="str">
            <v>13671</v>
          </cell>
          <cell r="L27692" t="e">
            <v>#N/A</v>
          </cell>
        </row>
        <row r="27693">
          <cell r="K27693" t="str">
            <v>13671</v>
          </cell>
          <cell r="L27693" t="e">
            <v>#N/A</v>
          </cell>
        </row>
        <row r="27694">
          <cell r="K27694" t="str">
            <v>13671</v>
          </cell>
          <cell r="L27694" t="e">
            <v>#N/A</v>
          </cell>
        </row>
        <row r="27695">
          <cell r="K27695" t="str">
            <v>13671</v>
          </cell>
          <cell r="L27695" t="e">
            <v>#N/A</v>
          </cell>
        </row>
        <row r="27696">
          <cell r="K27696" t="str">
            <v>13671</v>
          </cell>
          <cell r="L27696" t="e">
            <v>#N/A</v>
          </cell>
        </row>
        <row r="27697">
          <cell r="K27697" t="str">
            <v>13671</v>
          </cell>
          <cell r="L27697" t="e">
            <v>#N/A</v>
          </cell>
        </row>
        <row r="27698">
          <cell r="K27698" t="str">
            <v>13671</v>
          </cell>
          <cell r="L27698" t="e">
            <v>#N/A</v>
          </cell>
        </row>
        <row r="27699">
          <cell r="K27699" t="str">
            <v>13671</v>
          </cell>
          <cell r="L27699" t="e">
            <v>#N/A</v>
          </cell>
        </row>
        <row r="27700">
          <cell r="K27700" t="str">
            <v>13671</v>
          </cell>
          <cell r="L27700" t="e">
            <v>#N/A</v>
          </cell>
        </row>
        <row r="27701">
          <cell r="K27701" t="str">
            <v>13671</v>
          </cell>
          <cell r="L27701" t="e">
            <v>#N/A</v>
          </cell>
        </row>
        <row r="27702">
          <cell r="K27702" t="str">
            <v>13671</v>
          </cell>
          <cell r="L27702" t="e">
            <v>#N/A</v>
          </cell>
        </row>
        <row r="27703">
          <cell r="K27703" t="str">
            <v>13671</v>
          </cell>
          <cell r="L27703" t="e">
            <v>#N/A</v>
          </cell>
        </row>
        <row r="27704">
          <cell r="K27704" t="str">
            <v>13671</v>
          </cell>
          <cell r="L27704" t="e">
            <v>#N/A</v>
          </cell>
        </row>
        <row r="27705">
          <cell r="K27705" t="str">
            <v>13671</v>
          </cell>
          <cell r="L27705" t="e">
            <v>#N/A</v>
          </cell>
        </row>
        <row r="27706">
          <cell r="K27706" t="str">
            <v>13671</v>
          </cell>
          <cell r="L27706" t="e">
            <v>#N/A</v>
          </cell>
        </row>
        <row r="27707">
          <cell r="K27707" t="str">
            <v>13671</v>
          </cell>
          <cell r="L27707" t="e">
            <v>#N/A</v>
          </cell>
        </row>
        <row r="27708">
          <cell r="K27708" t="str">
            <v>13671</v>
          </cell>
          <cell r="L27708" t="e">
            <v>#N/A</v>
          </cell>
        </row>
        <row r="27709">
          <cell r="K27709" t="str">
            <v>13671</v>
          </cell>
          <cell r="L27709" t="e">
            <v>#N/A</v>
          </cell>
        </row>
        <row r="27710">
          <cell r="K27710" t="str">
            <v>13670</v>
          </cell>
          <cell r="L27710" t="e">
            <v>#N/A</v>
          </cell>
        </row>
        <row r="27711">
          <cell r="K27711" t="str">
            <v>13670</v>
          </cell>
          <cell r="L27711" t="e">
            <v>#N/A</v>
          </cell>
        </row>
        <row r="27712">
          <cell r="K27712" t="str">
            <v>13670</v>
          </cell>
          <cell r="L27712" t="e">
            <v>#N/A</v>
          </cell>
        </row>
        <row r="27713">
          <cell r="K27713" t="str">
            <v>13670</v>
          </cell>
          <cell r="L27713" t="e">
            <v>#N/A</v>
          </cell>
        </row>
        <row r="27714">
          <cell r="K27714" t="str">
            <v>13740</v>
          </cell>
          <cell r="L27714" t="e">
            <v>#N/A</v>
          </cell>
        </row>
        <row r="27715">
          <cell r="K27715" t="str">
            <v>13671</v>
          </cell>
          <cell r="L27715" t="e">
            <v>#N/A</v>
          </cell>
        </row>
        <row r="27716">
          <cell r="K27716" t="str">
            <v>13740</v>
          </cell>
          <cell r="L27716" t="e">
            <v>#N/A</v>
          </cell>
        </row>
        <row r="27717">
          <cell r="K27717" t="str">
            <v>13740</v>
          </cell>
          <cell r="L27717" t="e">
            <v>#N/A</v>
          </cell>
        </row>
        <row r="27718">
          <cell r="K27718" t="str">
            <v>13671</v>
          </cell>
          <cell r="L27718" t="e">
            <v>#N/A</v>
          </cell>
        </row>
        <row r="27719">
          <cell r="K27719" t="str">
            <v>13740</v>
          </cell>
          <cell r="L27719" t="e">
            <v>#N/A</v>
          </cell>
        </row>
        <row r="27720">
          <cell r="K27720" t="str">
            <v>13670</v>
          </cell>
          <cell r="L27720" t="e">
            <v>#N/A</v>
          </cell>
        </row>
        <row r="27721">
          <cell r="K27721" t="str">
            <v>13670</v>
          </cell>
          <cell r="L27721" t="e">
            <v>#N/A</v>
          </cell>
        </row>
        <row r="27722">
          <cell r="K27722" t="str">
            <v>13670</v>
          </cell>
          <cell r="L27722" t="e">
            <v>#N/A</v>
          </cell>
        </row>
        <row r="27723">
          <cell r="K27723" t="str">
            <v>13740</v>
          </cell>
          <cell r="L27723" t="e">
            <v>#N/A</v>
          </cell>
        </row>
        <row r="27724">
          <cell r="K27724" t="str">
            <v>13671</v>
          </cell>
          <cell r="L27724" t="e">
            <v>#N/A</v>
          </cell>
        </row>
        <row r="27725">
          <cell r="K27725" t="str">
            <v>13671</v>
          </cell>
          <cell r="L27725" t="e">
            <v>#N/A</v>
          </cell>
        </row>
        <row r="27726">
          <cell r="K27726" t="str">
            <v>13671</v>
          </cell>
          <cell r="L27726" t="e">
            <v>#N/A</v>
          </cell>
        </row>
        <row r="27727">
          <cell r="K27727" t="str">
            <v>13670</v>
          </cell>
          <cell r="L27727" t="e">
            <v>#N/A</v>
          </cell>
        </row>
        <row r="27728">
          <cell r="K27728" t="str">
            <v>13670</v>
          </cell>
          <cell r="L27728" t="e">
            <v>#N/A</v>
          </cell>
        </row>
        <row r="27729">
          <cell r="K27729" t="str">
            <v>13740</v>
          </cell>
          <cell r="L27729" t="e">
            <v>#N/A</v>
          </cell>
        </row>
        <row r="27730">
          <cell r="K27730" t="str">
            <v>13740</v>
          </cell>
          <cell r="L27730" t="e">
            <v>#N/A</v>
          </cell>
        </row>
        <row r="27731">
          <cell r="K27731" t="str">
            <v>1301</v>
          </cell>
          <cell r="L27731" t="e">
            <v>#N/A</v>
          </cell>
        </row>
        <row r="27732">
          <cell r="K27732" t="str">
            <v>1301</v>
          </cell>
          <cell r="L27732" t="e">
            <v>#N/A</v>
          </cell>
        </row>
        <row r="27733">
          <cell r="K27733" t="str">
            <v>13740</v>
          </cell>
          <cell r="L27733" t="e">
            <v>#N/A</v>
          </cell>
        </row>
        <row r="27734">
          <cell r="K27734" t="str">
            <v>13740</v>
          </cell>
          <cell r="L27734" t="e">
            <v>#N/A</v>
          </cell>
        </row>
        <row r="27735">
          <cell r="K27735" t="str">
            <v>13740</v>
          </cell>
          <cell r="L27735" t="e">
            <v>#N/A</v>
          </cell>
        </row>
        <row r="27736">
          <cell r="K27736" t="str">
            <v>13740</v>
          </cell>
          <cell r="L27736" t="e">
            <v>#N/A</v>
          </cell>
        </row>
        <row r="27737">
          <cell r="K27737" t="str">
            <v>13740</v>
          </cell>
          <cell r="L27737" t="e">
            <v>#N/A</v>
          </cell>
        </row>
        <row r="27738">
          <cell r="K27738" t="str">
            <v>13740</v>
          </cell>
          <cell r="L27738" t="e">
            <v>#N/A</v>
          </cell>
        </row>
        <row r="27739">
          <cell r="K27739" t="str">
            <v>13671</v>
          </cell>
          <cell r="L27739" t="e">
            <v>#N/A</v>
          </cell>
        </row>
        <row r="27740">
          <cell r="K27740" t="str">
            <v>13671</v>
          </cell>
          <cell r="L27740" t="e">
            <v>#N/A</v>
          </cell>
        </row>
        <row r="27741">
          <cell r="K27741" t="str">
            <v>1301</v>
          </cell>
          <cell r="L27741" t="e">
            <v>#N/A</v>
          </cell>
        </row>
        <row r="27742">
          <cell r="K27742" t="str">
            <v>1301</v>
          </cell>
          <cell r="L27742" t="e">
            <v>#N/A</v>
          </cell>
        </row>
        <row r="27743">
          <cell r="K27743" t="str">
            <v>13740</v>
          </cell>
          <cell r="L27743" t="e">
            <v>#N/A</v>
          </cell>
        </row>
        <row r="27744">
          <cell r="K27744" t="str">
            <v>13670</v>
          </cell>
          <cell r="L27744" t="e">
            <v>#N/A</v>
          </cell>
        </row>
        <row r="27745">
          <cell r="K27745" t="str">
            <v>13670</v>
          </cell>
          <cell r="L27745" t="e">
            <v>#N/A</v>
          </cell>
        </row>
        <row r="27746">
          <cell r="K27746" t="str">
            <v>13740</v>
          </cell>
          <cell r="L27746" t="e">
            <v>#N/A</v>
          </cell>
        </row>
        <row r="27747">
          <cell r="K27747" t="str">
            <v>13740</v>
          </cell>
          <cell r="L27747" t="e">
            <v>#N/A</v>
          </cell>
        </row>
        <row r="27748">
          <cell r="K27748" t="str">
            <v>13671</v>
          </cell>
          <cell r="L27748" t="e">
            <v>#N/A</v>
          </cell>
        </row>
        <row r="27749">
          <cell r="K27749" t="str">
            <v>13671</v>
          </cell>
          <cell r="L27749" t="e">
            <v>#N/A</v>
          </cell>
        </row>
        <row r="27750">
          <cell r="K27750" t="str">
            <v>13740</v>
          </cell>
          <cell r="L27750" t="e">
            <v>#N/A</v>
          </cell>
        </row>
        <row r="27751">
          <cell r="K27751" t="str">
            <v>13671</v>
          </cell>
          <cell r="L27751" t="e">
            <v>#N/A</v>
          </cell>
        </row>
        <row r="27752">
          <cell r="K27752" t="str">
            <v>13740</v>
          </cell>
          <cell r="L27752" t="e">
            <v>#N/A</v>
          </cell>
        </row>
        <row r="27753">
          <cell r="K27753" t="str">
            <v>13670</v>
          </cell>
          <cell r="L27753" t="e">
            <v>#N/A</v>
          </cell>
        </row>
        <row r="27754">
          <cell r="K27754" t="str">
            <v>13670</v>
          </cell>
          <cell r="L27754" t="e">
            <v>#N/A</v>
          </cell>
        </row>
        <row r="27755">
          <cell r="K27755" t="str">
            <v>13740</v>
          </cell>
          <cell r="L27755" t="e">
            <v>#N/A</v>
          </cell>
        </row>
        <row r="27756">
          <cell r="K27756" t="str">
            <v>13670</v>
          </cell>
          <cell r="L27756" t="e">
            <v>#N/A</v>
          </cell>
        </row>
        <row r="27757">
          <cell r="K27757" t="str">
            <v>13670</v>
          </cell>
          <cell r="L27757" t="e">
            <v>#N/A</v>
          </cell>
        </row>
        <row r="27758">
          <cell r="K27758" t="str">
            <v>13670</v>
          </cell>
          <cell r="L27758" t="e">
            <v>#N/A</v>
          </cell>
        </row>
        <row r="27759">
          <cell r="K27759" t="str">
            <v>13670</v>
          </cell>
          <cell r="L27759" t="e">
            <v>#N/A</v>
          </cell>
        </row>
        <row r="27760">
          <cell r="K27760" t="str">
            <v>13740</v>
          </cell>
          <cell r="L27760" t="e">
            <v>#N/A</v>
          </cell>
        </row>
        <row r="27761">
          <cell r="K27761" t="str">
            <v>13740</v>
          </cell>
          <cell r="L27761" t="e">
            <v>#N/A</v>
          </cell>
        </row>
        <row r="27762">
          <cell r="K27762" t="str">
            <v>13740</v>
          </cell>
          <cell r="L27762" t="e">
            <v>#N/A</v>
          </cell>
        </row>
        <row r="27763">
          <cell r="K27763" t="str">
            <v>13740</v>
          </cell>
          <cell r="L27763" t="e">
            <v>#N/A</v>
          </cell>
        </row>
        <row r="27764">
          <cell r="K27764" t="str">
            <v>13740</v>
          </cell>
          <cell r="L27764" t="e">
            <v>#N/A</v>
          </cell>
        </row>
        <row r="27765">
          <cell r="K27765" t="str">
            <v>13740</v>
          </cell>
          <cell r="L27765" t="e">
            <v>#N/A</v>
          </cell>
        </row>
        <row r="27766">
          <cell r="K27766" t="str">
            <v>13740</v>
          </cell>
          <cell r="L27766" t="e">
            <v>#N/A</v>
          </cell>
        </row>
        <row r="27767">
          <cell r="K27767" t="str">
            <v>13740</v>
          </cell>
          <cell r="L27767" t="e">
            <v>#N/A</v>
          </cell>
        </row>
        <row r="27768">
          <cell r="K27768" t="str">
            <v>13740</v>
          </cell>
          <cell r="L27768" t="e">
            <v>#N/A</v>
          </cell>
        </row>
        <row r="27769">
          <cell r="K27769" t="str">
            <v>13740</v>
          </cell>
          <cell r="L27769" t="e">
            <v>#N/A</v>
          </cell>
        </row>
        <row r="27770">
          <cell r="K27770" t="str">
            <v>13740</v>
          </cell>
          <cell r="L27770" t="e">
            <v>#N/A</v>
          </cell>
        </row>
        <row r="27771">
          <cell r="K27771" t="str">
            <v>13740</v>
          </cell>
          <cell r="L27771" t="e">
            <v>#N/A</v>
          </cell>
        </row>
        <row r="27772">
          <cell r="K27772" t="str">
            <v>13740</v>
          </cell>
          <cell r="L27772" t="e">
            <v>#N/A</v>
          </cell>
        </row>
        <row r="27773">
          <cell r="K27773" t="str">
            <v>13740</v>
          </cell>
          <cell r="L27773" t="e">
            <v>#N/A</v>
          </cell>
        </row>
        <row r="27774">
          <cell r="L27774" t="e">
            <v>#N/A</v>
          </cell>
        </row>
        <row r="27775">
          <cell r="L27775" t="e">
            <v>#N/A</v>
          </cell>
        </row>
        <row r="27776">
          <cell r="L27776" t="e">
            <v>#N/A</v>
          </cell>
        </row>
        <row r="27777">
          <cell r="L27777" t="e">
            <v>#N/A</v>
          </cell>
        </row>
        <row r="27778">
          <cell r="L27778" t="e">
            <v>#N/A</v>
          </cell>
        </row>
        <row r="27779">
          <cell r="L27779" t="e">
            <v>#N/A</v>
          </cell>
        </row>
        <row r="27780">
          <cell r="L27780" t="e">
            <v>#N/A</v>
          </cell>
        </row>
        <row r="27781">
          <cell r="L27781" t="e">
            <v>#N/A</v>
          </cell>
        </row>
        <row r="27782">
          <cell r="K27782" t="str">
            <v>16268</v>
          </cell>
          <cell r="L27782" t="e">
            <v>#N/A</v>
          </cell>
        </row>
        <row r="27783">
          <cell r="K27783" t="str">
            <v>17813</v>
          </cell>
          <cell r="L27783" t="e">
            <v>#N/A</v>
          </cell>
        </row>
        <row r="27784">
          <cell r="K27784" t="str">
            <v>17813</v>
          </cell>
          <cell r="L27784" t="e">
            <v>#N/A</v>
          </cell>
        </row>
        <row r="27785">
          <cell r="K27785" t="str">
            <v>37203</v>
          </cell>
          <cell r="L27785" t="e">
            <v>#N/A</v>
          </cell>
        </row>
        <row r="27786">
          <cell r="L27786" t="e">
            <v>#N/A</v>
          </cell>
        </row>
        <row r="27787">
          <cell r="K27787" t="str">
            <v>1389</v>
          </cell>
          <cell r="L27787" t="e">
            <v>#N/A</v>
          </cell>
        </row>
        <row r="27788">
          <cell r="K27788" t="str">
            <v>15109</v>
          </cell>
          <cell r="L27788" t="e">
            <v>#N/A</v>
          </cell>
        </row>
        <row r="27789">
          <cell r="K27789" t="str">
            <v>15109</v>
          </cell>
          <cell r="L27789" t="e">
            <v>#N/A</v>
          </cell>
        </row>
        <row r="27790">
          <cell r="K27790" t="str">
            <v>1389</v>
          </cell>
          <cell r="L27790" t="e">
            <v>#N/A</v>
          </cell>
        </row>
        <row r="27791">
          <cell r="K27791" t="str">
            <v>1389</v>
          </cell>
          <cell r="L27791" t="e">
            <v>#N/A</v>
          </cell>
        </row>
        <row r="27792">
          <cell r="K27792" t="str">
            <v>21421</v>
          </cell>
          <cell r="L27792" t="e">
            <v>#N/A</v>
          </cell>
        </row>
        <row r="27793">
          <cell r="K27793" t="str">
            <v>29107</v>
          </cell>
          <cell r="L27793" t="e">
            <v>#N/A</v>
          </cell>
        </row>
        <row r="27794">
          <cell r="K27794" t="str">
            <v>1151</v>
          </cell>
          <cell r="L27794" t="e">
            <v>#N/A</v>
          </cell>
        </row>
        <row r="27795">
          <cell r="K27795" t="str">
            <v>1151</v>
          </cell>
          <cell r="L27795" t="e">
            <v>#N/A</v>
          </cell>
        </row>
        <row r="27796">
          <cell r="K27796" t="str">
            <v>1151</v>
          </cell>
          <cell r="L27796" t="e">
            <v>#N/A</v>
          </cell>
        </row>
        <row r="27797">
          <cell r="K27797" t="str">
            <v>13650</v>
          </cell>
          <cell r="L27797" t="e">
            <v>#N/A</v>
          </cell>
        </row>
        <row r="27798">
          <cell r="K27798" t="str">
            <v>13612</v>
          </cell>
          <cell r="L27798" t="e">
            <v>#N/A</v>
          </cell>
        </row>
        <row r="27799">
          <cell r="K27799" t="str">
            <v>5302</v>
          </cell>
          <cell r="L27799" t="e">
            <v>#N/A</v>
          </cell>
        </row>
        <row r="27800">
          <cell r="K27800" t="str">
            <v>21421</v>
          </cell>
          <cell r="L27800" t="e">
            <v>#N/A</v>
          </cell>
        </row>
        <row r="27801">
          <cell r="K27801" t="str">
            <v>5321</v>
          </cell>
          <cell r="L27801" t="e">
            <v>#N/A</v>
          </cell>
        </row>
        <row r="27802">
          <cell r="K27802" t="str">
            <v>21445</v>
          </cell>
          <cell r="L27802" t="e">
            <v>#N/A</v>
          </cell>
        </row>
        <row r="27803">
          <cell r="K27803" t="str">
            <v>21445</v>
          </cell>
          <cell r="L27803" t="e">
            <v>#N/A</v>
          </cell>
        </row>
        <row r="27804">
          <cell r="K27804" t="str">
            <v>21422</v>
          </cell>
          <cell r="L27804" t="e">
            <v>#N/A</v>
          </cell>
        </row>
        <row r="27805">
          <cell r="K27805" t="str">
            <v>21421</v>
          </cell>
          <cell r="L27805" t="e">
            <v>#N/A</v>
          </cell>
        </row>
        <row r="27806">
          <cell r="K27806" t="str">
            <v>21421</v>
          </cell>
          <cell r="L27806" t="e">
            <v>#N/A</v>
          </cell>
        </row>
        <row r="27807">
          <cell r="K27807" t="str">
            <v>21421</v>
          </cell>
          <cell r="L27807" t="e">
            <v>#N/A</v>
          </cell>
        </row>
        <row r="27808">
          <cell r="K27808" t="str">
            <v>21421</v>
          </cell>
          <cell r="L27808" t="e">
            <v>#N/A</v>
          </cell>
        </row>
        <row r="27809">
          <cell r="L27809" t="e">
            <v>#N/A</v>
          </cell>
        </row>
        <row r="27810">
          <cell r="K27810" t="str">
            <v>6101</v>
          </cell>
          <cell r="L27810" t="e">
            <v>#N/A</v>
          </cell>
        </row>
        <row r="27811">
          <cell r="K27811" t="str">
            <v>1166</v>
          </cell>
          <cell r="L27811" t="e">
            <v>#N/A</v>
          </cell>
        </row>
        <row r="27812">
          <cell r="K27812" t="str">
            <v>21513</v>
          </cell>
          <cell r="L27812" t="e">
            <v>#N/A</v>
          </cell>
        </row>
        <row r="27813">
          <cell r="K27813" t="str">
            <v>5350</v>
          </cell>
          <cell r="L27813" t="e">
            <v>#N/A</v>
          </cell>
        </row>
        <row r="27814">
          <cell r="K27814" t="str">
            <v>5350</v>
          </cell>
          <cell r="L27814" t="e">
            <v>#N/A</v>
          </cell>
        </row>
        <row r="27815">
          <cell r="K27815" t="str">
            <v>21501</v>
          </cell>
          <cell r="L27815" t="e">
            <v>#N/A</v>
          </cell>
        </row>
        <row r="27816">
          <cell r="K27816" t="str">
            <v>21445</v>
          </cell>
          <cell r="L27816" t="e">
            <v>#N/A</v>
          </cell>
        </row>
        <row r="27817">
          <cell r="K27817" t="str">
            <v>21410</v>
          </cell>
          <cell r="L27817" t="e">
            <v>#N/A</v>
          </cell>
        </row>
        <row r="27818">
          <cell r="K27818" t="str">
            <v>21410</v>
          </cell>
          <cell r="L27818" t="e">
            <v>#N/A</v>
          </cell>
        </row>
        <row r="27819">
          <cell r="K27819" t="str">
            <v>21122</v>
          </cell>
          <cell r="L27819" t="e">
            <v>#N/A</v>
          </cell>
        </row>
        <row r="27820">
          <cell r="K27820" t="str">
            <v>21123</v>
          </cell>
          <cell r="L27820" t="e">
            <v>#N/A</v>
          </cell>
        </row>
        <row r="27821">
          <cell r="K27821" t="str">
            <v>21120</v>
          </cell>
          <cell r="L27821" t="e">
            <v>#N/A</v>
          </cell>
        </row>
        <row r="27822">
          <cell r="K27822" t="str">
            <v>21124</v>
          </cell>
          <cell r="L27822" t="e">
            <v>#N/A</v>
          </cell>
        </row>
        <row r="27823">
          <cell r="K27823" t="str">
            <v>21124</v>
          </cell>
          <cell r="L27823" t="e">
            <v>#N/A</v>
          </cell>
        </row>
        <row r="27824">
          <cell r="K27824" t="str">
            <v>21124</v>
          </cell>
          <cell r="L27824" t="e">
            <v>#N/A</v>
          </cell>
        </row>
        <row r="27825">
          <cell r="K27825" t="str">
            <v>21120</v>
          </cell>
          <cell r="L27825" t="e">
            <v>#N/A</v>
          </cell>
        </row>
        <row r="27826">
          <cell r="K27826" t="str">
            <v>21121</v>
          </cell>
          <cell r="L27826" t="e">
            <v>#N/A</v>
          </cell>
        </row>
        <row r="27827">
          <cell r="K27827" t="str">
            <v>21121</v>
          </cell>
          <cell r="L27827" t="e">
            <v>#N/A</v>
          </cell>
        </row>
        <row r="27828">
          <cell r="K27828" t="str">
            <v>21120</v>
          </cell>
          <cell r="L27828" t="e">
            <v>#N/A</v>
          </cell>
        </row>
        <row r="27829">
          <cell r="K27829" t="str">
            <v>21120</v>
          </cell>
          <cell r="L27829" t="e">
            <v>#N/A</v>
          </cell>
        </row>
        <row r="27830">
          <cell r="K27830" t="str">
            <v>21120</v>
          </cell>
          <cell r="L27830" t="e">
            <v>#N/A</v>
          </cell>
        </row>
        <row r="27831">
          <cell r="K27831" t="str">
            <v>21121</v>
          </cell>
          <cell r="L27831" t="e">
            <v>#N/A</v>
          </cell>
        </row>
        <row r="27832">
          <cell r="K27832" t="str">
            <v>21120</v>
          </cell>
          <cell r="L27832" t="e">
            <v>#N/A</v>
          </cell>
        </row>
        <row r="27833">
          <cell r="K27833" t="str">
            <v>21121</v>
          </cell>
          <cell r="L27833" t="e">
            <v>#N/A</v>
          </cell>
        </row>
        <row r="27834">
          <cell r="K27834" t="str">
            <v>21123</v>
          </cell>
          <cell r="L27834" t="e">
            <v>#N/A</v>
          </cell>
        </row>
        <row r="27835">
          <cell r="K27835" t="str">
            <v>21121</v>
          </cell>
          <cell r="L27835" t="e">
            <v>#N/A</v>
          </cell>
        </row>
        <row r="27836">
          <cell r="K27836" t="str">
            <v>36104</v>
          </cell>
          <cell r="L27836" t="e">
            <v>#N/A</v>
          </cell>
        </row>
        <row r="27837">
          <cell r="K27837" t="str">
            <v>36103</v>
          </cell>
          <cell r="L27837" t="e">
            <v>#N/A</v>
          </cell>
        </row>
        <row r="27838">
          <cell r="K27838" t="str">
            <v>36103</v>
          </cell>
          <cell r="L27838" t="e">
            <v>#N/A</v>
          </cell>
        </row>
        <row r="27839">
          <cell r="K27839" t="str">
            <v>36103</v>
          </cell>
          <cell r="L27839" t="e">
            <v>#N/A</v>
          </cell>
        </row>
        <row r="27840">
          <cell r="K27840" t="str">
            <v>36103</v>
          </cell>
          <cell r="L27840" t="e">
            <v>#N/A</v>
          </cell>
        </row>
        <row r="27841">
          <cell r="K27841" t="str">
            <v>36103</v>
          </cell>
          <cell r="L27841" t="e">
            <v>#N/A</v>
          </cell>
        </row>
        <row r="27842">
          <cell r="K27842" t="str">
            <v>36103</v>
          </cell>
          <cell r="L27842" t="e">
            <v>#N/A</v>
          </cell>
        </row>
        <row r="27843">
          <cell r="K27843" t="str">
            <v>36103</v>
          </cell>
          <cell r="L27843" t="e">
            <v>#N/A</v>
          </cell>
        </row>
        <row r="27844">
          <cell r="K27844" t="str">
            <v>36103</v>
          </cell>
          <cell r="L27844" t="e">
            <v>#N/A</v>
          </cell>
        </row>
        <row r="27845">
          <cell r="K27845" t="str">
            <v>21136</v>
          </cell>
          <cell r="L27845" t="e">
            <v>#N/A</v>
          </cell>
        </row>
        <row r="27846">
          <cell r="K27846" t="str">
            <v>21136</v>
          </cell>
          <cell r="L27846" t="e">
            <v>#N/A</v>
          </cell>
        </row>
        <row r="27847">
          <cell r="K27847" t="str">
            <v>21136</v>
          </cell>
          <cell r="L27847" t="e">
            <v>#N/A</v>
          </cell>
        </row>
        <row r="27848">
          <cell r="K27848" t="str">
            <v>21140</v>
          </cell>
          <cell r="L27848" t="e">
            <v>#N/A</v>
          </cell>
        </row>
        <row r="27849">
          <cell r="K27849" t="str">
            <v>21140</v>
          </cell>
          <cell r="L27849" t="e">
            <v>#N/A</v>
          </cell>
        </row>
        <row r="27850">
          <cell r="K27850" t="str">
            <v>21141</v>
          </cell>
          <cell r="L27850" t="e">
            <v>#N/A</v>
          </cell>
        </row>
        <row r="27851">
          <cell r="K27851" t="str">
            <v>21141</v>
          </cell>
          <cell r="L27851" t="e">
            <v>#N/A</v>
          </cell>
        </row>
        <row r="27852">
          <cell r="K27852" t="str">
            <v>21142</v>
          </cell>
          <cell r="L27852" t="e">
            <v>#N/A</v>
          </cell>
        </row>
        <row r="27853">
          <cell r="K27853" t="str">
            <v>21143</v>
          </cell>
          <cell r="L27853" t="e">
            <v>#N/A</v>
          </cell>
        </row>
        <row r="27854">
          <cell r="K27854" t="str">
            <v>21144</v>
          </cell>
          <cell r="L27854" t="e">
            <v>#N/A</v>
          </cell>
        </row>
        <row r="27855">
          <cell r="K27855" t="str">
            <v>21147</v>
          </cell>
          <cell r="L27855" t="e">
            <v>#N/A</v>
          </cell>
        </row>
        <row r="27856">
          <cell r="K27856" t="str">
            <v>21147</v>
          </cell>
          <cell r="L27856" t="e">
            <v>#N/A</v>
          </cell>
        </row>
        <row r="27857">
          <cell r="K27857" t="str">
            <v>21145</v>
          </cell>
          <cell r="L27857" t="e">
            <v>#N/A</v>
          </cell>
        </row>
        <row r="27858">
          <cell r="K27858" t="str">
            <v>21105</v>
          </cell>
          <cell r="L27858" t="e">
            <v>#N/A</v>
          </cell>
        </row>
        <row r="27859">
          <cell r="K27859" t="str">
            <v>21201</v>
          </cell>
          <cell r="L27859" t="e">
            <v>#N/A</v>
          </cell>
        </row>
        <row r="27860">
          <cell r="K27860" t="str">
            <v>21203</v>
          </cell>
          <cell r="L27860" t="e">
            <v>#N/A</v>
          </cell>
        </row>
        <row r="27861">
          <cell r="K27861" t="str">
            <v>21201</v>
          </cell>
          <cell r="L27861" t="e">
            <v>#N/A</v>
          </cell>
        </row>
        <row r="27862">
          <cell r="K27862" t="str">
            <v>21203</v>
          </cell>
          <cell r="L27862" t="e">
            <v>#N/A</v>
          </cell>
        </row>
        <row r="27863">
          <cell r="K27863" t="str">
            <v>21204</v>
          </cell>
          <cell r="L27863" t="e">
            <v>#N/A</v>
          </cell>
        </row>
        <row r="27864">
          <cell r="K27864" t="str">
            <v>21330</v>
          </cell>
          <cell r="L27864" t="e">
            <v>#N/A</v>
          </cell>
        </row>
        <row r="27865">
          <cell r="K27865" t="str">
            <v>21301</v>
          </cell>
          <cell r="L27865" t="e">
            <v>#N/A</v>
          </cell>
        </row>
        <row r="27866">
          <cell r="K27866" t="str">
            <v>21302</v>
          </cell>
          <cell r="L27866" t="e">
            <v>#N/A</v>
          </cell>
        </row>
        <row r="27867">
          <cell r="K27867" t="str">
            <v>21333</v>
          </cell>
          <cell r="L27867" t="e">
            <v>#N/A</v>
          </cell>
        </row>
        <row r="27868">
          <cell r="K27868" t="str">
            <v>21334</v>
          </cell>
          <cell r="L27868" t="e">
            <v>#N/A</v>
          </cell>
        </row>
        <row r="27869">
          <cell r="K27869" t="str">
            <v>21335</v>
          </cell>
          <cell r="L27869" t="e">
            <v>#N/A</v>
          </cell>
        </row>
        <row r="27870">
          <cell r="K27870" t="str">
            <v>21335</v>
          </cell>
          <cell r="L27870" t="e">
            <v>#N/A</v>
          </cell>
        </row>
        <row r="27871">
          <cell r="K27871" t="str">
            <v>21337</v>
          </cell>
          <cell r="L27871" t="e">
            <v>#N/A</v>
          </cell>
        </row>
        <row r="27872">
          <cell r="K27872" t="str">
            <v>21332</v>
          </cell>
          <cell r="L27872" t="e">
            <v>#N/A</v>
          </cell>
        </row>
        <row r="27873">
          <cell r="K27873" t="str">
            <v>21338</v>
          </cell>
          <cell r="L27873" t="e">
            <v>#N/A</v>
          </cell>
        </row>
        <row r="27874">
          <cell r="K27874" t="str">
            <v>21331</v>
          </cell>
          <cell r="L27874" t="e">
            <v>#N/A</v>
          </cell>
        </row>
        <row r="27875">
          <cell r="K27875" t="str">
            <v>21111</v>
          </cell>
          <cell r="L27875" t="e">
            <v>#N/A</v>
          </cell>
        </row>
        <row r="27876">
          <cell r="K27876" t="str">
            <v>21111</v>
          </cell>
          <cell r="L27876" t="e">
            <v>#N/A</v>
          </cell>
        </row>
        <row r="27877">
          <cell r="K27877" t="str">
            <v>21103</v>
          </cell>
          <cell r="L27877" t="e">
            <v>#N/A</v>
          </cell>
        </row>
        <row r="27878">
          <cell r="K27878" t="str">
            <v>21101</v>
          </cell>
          <cell r="L27878" t="e">
            <v>#N/A</v>
          </cell>
        </row>
        <row r="27879">
          <cell r="K27879" t="str">
            <v>21102</v>
          </cell>
          <cell r="L27879" t="e">
            <v>#N/A</v>
          </cell>
        </row>
        <row r="27880">
          <cell r="K27880" t="str">
            <v>21101</v>
          </cell>
          <cell r="L27880" t="e">
            <v>#N/A</v>
          </cell>
        </row>
        <row r="27881">
          <cell r="K27881" t="str">
            <v>21102</v>
          </cell>
          <cell r="L27881" t="e">
            <v>#N/A</v>
          </cell>
        </row>
        <row r="27882">
          <cell r="K27882" t="str">
            <v>21101</v>
          </cell>
          <cell r="L27882" t="e">
            <v>#N/A</v>
          </cell>
        </row>
        <row r="27883">
          <cell r="K27883" t="str">
            <v>21102</v>
          </cell>
          <cell r="L27883" t="e">
            <v>#N/A</v>
          </cell>
        </row>
        <row r="27884">
          <cell r="K27884" t="str">
            <v>21203</v>
          </cell>
          <cell r="L27884" t="e">
            <v>#N/A</v>
          </cell>
        </row>
        <row r="27885">
          <cell r="K27885" t="str">
            <v>21102</v>
          </cell>
          <cell r="L27885" t="e">
            <v>#N/A</v>
          </cell>
        </row>
        <row r="27886">
          <cell r="K27886" t="str">
            <v>21101</v>
          </cell>
          <cell r="L27886" t="e">
            <v>#N/A</v>
          </cell>
        </row>
        <row r="27887">
          <cell r="K27887" t="str">
            <v>21101</v>
          </cell>
          <cell r="L27887" t="e">
            <v>#N/A</v>
          </cell>
        </row>
        <row r="27888">
          <cell r="K27888" t="str">
            <v>21101</v>
          </cell>
          <cell r="L27888" t="e">
            <v>#N/A</v>
          </cell>
        </row>
        <row r="27889">
          <cell r="K27889" t="str">
            <v>21103</v>
          </cell>
          <cell r="L27889" t="e">
            <v>#N/A</v>
          </cell>
        </row>
        <row r="27890">
          <cell r="K27890" t="str">
            <v>21103</v>
          </cell>
          <cell r="L27890" t="e">
            <v>#N/A</v>
          </cell>
        </row>
        <row r="27891">
          <cell r="K27891" t="str">
            <v>21101</v>
          </cell>
          <cell r="L27891" t="e">
            <v>#N/A</v>
          </cell>
        </row>
        <row r="27892">
          <cell r="K27892" t="str">
            <v>21110</v>
          </cell>
          <cell r="L27892" t="e">
            <v>#N/A</v>
          </cell>
        </row>
        <row r="27893">
          <cell r="K27893" t="str">
            <v>21110</v>
          </cell>
          <cell r="L27893" t="e">
            <v>#N/A</v>
          </cell>
        </row>
        <row r="27894">
          <cell r="K27894" t="str">
            <v>21147</v>
          </cell>
          <cell r="L27894" t="e">
            <v>#N/A</v>
          </cell>
        </row>
        <row r="27895">
          <cell r="K27895" t="str">
            <v>21104</v>
          </cell>
          <cell r="L27895" t="e">
            <v>#N/A</v>
          </cell>
        </row>
        <row r="27896">
          <cell r="K27896" t="str">
            <v>21102</v>
          </cell>
          <cell r="L27896" t="e">
            <v>#N/A</v>
          </cell>
        </row>
        <row r="27897">
          <cell r="K27897" t="str">
            <v>21102</v>
          </cell>
          <cell r="L27897" t="e">
            <v>#N/A</v>
          </cell>
        </row>
        <row r="27898">
          <cell r="K27898" t="str">
            <v>21102</v>
          </cell>
          <cell r="L27898" t="e">
            <v>#N/A</v>
          </cell>
        </row>
        <row r="27899">
          <cell r="K27899" t="str">
            <v>21101</v>
          </cell>
          <cell r="L27899" t="e">
            <v>#N/A</v>
          </cell>
        </row>
        <row r="27900">
          <cell r="K27900" t="str">
            <v>21101</v>
          </cell>
          <cell r="L27900" t="e">
            <v>#N/A</v>
          </cell>
        </row>
        <row r="27901">
          <cell r="K27901" t="str">
            <v>21102</v>
          </cell>
          <cell r="L27901" t="e">
            <v>#N/A</v>
          </cell>
        </row>
        <row r="27902">
          <cell r="K27902" t="str">
            <v>21105</v>
          </cell>
          <cell r="L27902" t="e">
            <v>#N/A</v>
          </cell>
        </row>
        <row r="27903">
          <cell r="K27903" t="str">
            <v>21105</v>
          </cell>
          <cell r="L27903" t="e">
            <v>#N/A</v>
          </cell>
        </row>
        <row r="27904">
          <cell r="K27904" t="str">
            <v>21102</v>
          </cell>
          <cell r="L27904" t="e">
            <v>#N/A</v>
          </cell>
        </row>
        <row r="27905">
          <cell r="K27905" t="str">
            <v>21106</v>
          </cell>
          <cell r="L27905" t="e">
            <v>#N/A</v>
          </cell>
        </row>
        <row r="27906">
          <cell r="K27906" t="str">
            <v>21109</v>
          </cell>
          <cell r="L27906" t="e">
            <v>#N/A</v>
          </cell>
        </row>
        <row r="27907">
          <cell r="K27907" t="str">
            <v>21101</v>
          </cell>
          <cell r="L27907" t="e">
            <v>#N/A</v>
          </cell>
        </row>
        <row r="27908">
          <cell r="K27908" t="str">
            <v>21106</v>
          </cell>
          <cell r="L27908" t="e">
            <v>#N/A</v>
          </cell>
        </row>
        <row r="27909">
          <cell r="K27909" t="str">
            <v>21108</v>
          </cell>
          <cell r="L27909" t="e">
            <v>#N/A</v>
          </cell>
        </row>
        <row r="27910">
          <cell r="K27910" t="str">
            <v>21434</v>
          </cell>
          <cell r="L27910" t="e">
            <v>#N/A</v>
          </cell>
        </row>
        <row r="27911">
          <cell r="K27911" t="str">
            <v>21145</v>
          </cell>
          <cell r="L27911" t="e">
            <v>#N/A</v>
          </cell>
        </row>
        <row r="27912">
          <cell r="L27912" t="str">
            <v>CONSULTA DE URGENCIAS. POR MEDICINA GENERAL</v>
          </cell>
        </row>
        <row r="27913">
          <cell r="L27913" t="str">
            <v>CONSULTA DE URGENCIAS. POR MEDICINA GENERAL</v>
          </cell>
        </row>
        <row r="27914">
          <cell r="L27914" t="e">
            <v>#N/A</v>
          </cell>
        </row>
        <row r="27915">
          <cell r="L27915" t="e">
            <v>#N/A</v>
          </cell>
        </row>
        <row r="27916">
          <cell r="K27916" t="str">
            <v>17703</v>
          </cell>
          <cell r="L27916" t="e">
            <v>#N/A</v>
          </cell>
        </row>
        <row r="27917">
          <cell r="K27917" t="str">
            <v>17703</v>
          </cell>
          <cell r="L27917" t="e">
            <v>#N/A</v>
          </cell>
        </row>
        <row r="27918">
          <cell r="K27918" t="str">
            <v>17910</v>
          </cell>
          <cell r="L27918" t="e">
            <v>#N/A</v>
          </cell>
        </row>
        <row r="27919">
          <cell r="K27919" t="str">
            <v>17910</v>
          </cell>
          <cell r="L27919" t="e">
            <v>#N/A</v>
          </cell>
        </row>
        <row r="27920">
          <cell r="K27920" t="str">
            <v>17910</v>
          </cell>
          <cell r="L27920" t="e">
            <v>#N/A</v>
          </cell>
        </row>
        <row r="27921">
          <cell r="L27921" t="e">
            <v>#N/A</v>
          </cell>
        </row>
        <row r="27922">
          <cell r="L27922" t="e">
            <v>#N/A</v>
          </cell>
        </row>
        <row r="27923">
          <cell r="K27923" t="str">
            <v>21517</v>
          </cell>
          <cell r="L27923" t="e">
            <v>#N/A</v>
          </cell>
        </row>
        <row r="27924">
          <cell r="L27924" t="e">
            <v>#N/A</v>
          </cell>
        </row>
        <row r="27925">
          <cell r="L27925" t="e">
            <v>#N/A</v>
          </cell>
        </row>
        <row r="27926">
          <cell r="L27926" t="e">
            <v>#N/A</v>
          </cell>
        </row>
        <row r="27927">
          <cell r="L27927" t="e">
            <v>#N/A</v>
          </cell>
        </row>
        <row r="27928">
          <cell r="L27928" t="e">
            <v>#N/A</v>
          </cell>
        </row>
        <row r="27929">
          <cell r="L27929" t="e">
            <v>#N/A</v>
          </cell>
        </row>
        <row r="27930">
          <cell r="L27930" t="e">
            <v>#N/A</v>
          </cell>
        </row>
        <row r="27931">
          <cell r="L27931" t="e">
            <v>#N/A</v>
          </cell>
        </row>
        <row r="27932">
          <cell r="L27932" t="e">
            <v>#N/A</v>
          </cell>
        </row>
        <row r="27933">
          <cell r="L27933" t="e">
            <v>#N/A</v>
          </cell>
        </row>
        <row r="27934">
          <cell r="L27934" t="e">
            <v>#N/A</v>
          </cell>
        </row>
        <row r="27935">
          <cell r="L27935" t="e">
            <v>#N/A</v>
          </cell>
        </row>
        <row r="27936">
          <cell r="L27936" t="e">
            <v>#N/A</v>
          </cell>
        </row>
        <row r="27937">
          <cell r="L27937" t="e">
            <v>#N/A</v>
          </cell>
        </row>
        <row r="27938">
          <cell r="L27938" t="e">
            <v>#N/A</v>
          </cell>
        </row>
        <row r="27939">
          <cell r="L27939" t="e">
            <v>#N/A</v>
          </cell>
        </row>
        <row r="27940">
          <cell r="L27940" t="e">
            <v>#N/A</v>
          </cell>
        </row>
        <row r="27941">
          <cell r="L27941" t="e">
            <v>#N/A</v>
          </cell>
        </row>
        <row r="27942">
          <cell r="L27942" t="e">
            <v>#N/A</v>
          </cell>
        </row>
        <row r="27943">
          <cell r="L27943" t="e">
            <v>#N/A</v>
          </cell>
        </row>
        <row r="27944">
          <cell r="L27944" t="e">
            <v>#N/A</v>
          </cell>
        </row>
        <row r="27945">
          <cell r="L27945" t="e">
            <v>#N/A</v>
          </cell>
        </row>
        <row r="27946">
          <cell r="L27946" t="e">
            <v>#N/A</v>
          </cell>
        </row>
        <row r="27947">
          <cell r="L27947" t="e">
            <v>#N/A</v>
          </cell>
        </row>
        <row r="27948">
          <cell r="L27948" t="e">
            <v>#N/A</v>
          </cell>
        </row>
        <row r="27949">
          <cell r="L27949" t="e">
            <v>#N/A</v>
          </cell>
        </row>
        <row r="27950">
          <cell r="L27950" t="e">
            <v>#N/A</v>
          </cell>
        </row>
        <row r="27951">
          <cell r="K27951" t="str">
            <v>17302</v>
          </cell>
          <cell r="L27951" t="e">
            <v>#N/A</v>
          </cell>
        </row>
        <row r="27952">
          <cell r="K27952" t="str">
            <v>17302</v>
          </cell>
          <cell r="L27952" t="e">
            <v>#N/A</v>
          </cell>
        </row>
        <row r="27953">
          <cell r="K27953" t="str">
            <v>17302</v>
          </cell>
          <cell r="L27953" t="e">
            <v>#N/A</v>
          </cell>
        </row>
        <row r="27954">
          <cell r="K27954" t="str">
            <v>16501</v>
          </cell>
          <cell r="L27954" t="e">
            <v>#N/A</v>
          </cell>
        </row>
        <row r="27955">
          <cell r="K27955" t="str">
            <v>16501</v>
          </cell>
          <cell r="L27955" t="e">
            <v>#N/A</v>
          </cell>
        </row>
        <row r="27956">
          <cell r="K27956" t="str">
            <v>16501</v>
          </cell>
          <cell r="L27956" t="e">
            <v>#N/A</v>
          </cell>
        </row>
        <row r="27957">
          <cell r="K27957" t="str">
            <v>15110</v>
          </cell>
          <cell r="L27957" t="e">
            <v>#N/A</v>
          </cell>
        </row>
        <row r="27958">
          <cell r="K27958" t="str">
            <v>15110</v>
          </cell>
          <cell r="L27958" t="e">
            <v>#N/A</v>
          </cell>
        </row>
        <row r="27959">
          <cell r="K27959" t="str">
            <v>16213</v>
          </cell>
          <cell r="L27959" t="e">
            <v>#N/A</v>
          </cell>
        </row>
        <row r="27960">
          <cell r="K27960" t="str">
            <v>17308</v>
          </cell>
          <cell r="L27960" t="e">
            <v>#N/A</v>
          </cell>
        </row>
        <row r="27961">
          <cell r="K27961" t="str">
            <v>16243</v>
          </cell>
          <cell r="L27961" t="e">
            <v>#N/A</v>
          </cell>
        </row>
        <row r="27962">
          <cell r="K27962" t="str">
            <v>16262</v>
          </cell>
          <cell r="L27962" t="e">
            <v>#N/A</v>
          </cell>
        </row>
        <row r="27963">
          <cell r="K27963" t="str">
            <v>16263</v>
          </cell>
          <cell r="L27963" t="e">
            <v>#N/A</v>
          </cell>
        </row>
        <row r="27964">
          <cell r="K27964" t="str">
            <v>16265</v>
          </cell>
          <cell r="L27964" t="e">
            <v>#N/A</v>
          </cell>
        </row>
        <row r="27965">
          <cell r="K27965" t="str">
            <v>16261</v>
          </cell>
          <cell r="L27965" t="e">
            <v>#N/A</v>
          </cell>
        </row>
        <row r="27966">
          <cell r="K27966" t="str">
            <v>16261</v>
          </cell>
          <cell r="L27966" t="e">
            <v>#N/A</v>
          </cell>
        </row>
        <row r="27967">
          <cell r="K27967" t="str">
            <v>16332</v>
          </cell>
          <cell r="L27967" t="e">
            <v>#N/A</v>
          </cell>
        </row>
        <row r="27968">
          <cell r="K27968" t="str">
            <v>16331</v>
          </cell>
          <cell r="L27968" t="e">
            <v>#N/A</v>
          </cell>
        </row>
        <row r="27969">
          <cell r="K27969" t="str">
            <v>6331</v>
          </cell>
          <cell r="L27969" t="e">
            <v>#N/A</v>
          </cell>
        </row>
        <row r="27970">
          <cell r="K27970" t="str">
            <v>16506</v>
          </cell>
          <cell r="L27970" t="e">
            <v>#N/A</v>
          </cell>
        </row>
        <row r="27971">
          <cell r="K27971" t="str">
            <v>16506</v>
          </cell>
          <cell r="L27971" t="e">
            <v>#N/A</v>
          </cell>
        </row>
        <row r="27972">
          <cell r="K27972" t="str">
            <v>16335</v>
          </cell>
          <cell r="L27972" t="e">
            <v>#N/A</v>
          </cell>
        </row>
        <row r="27973">
          <cell r="K27973" t="str">
            <v>16504</v>
          </cell>
          <cell r="L27973" t="e">
            <v>#N/A</v>
          </cell>
        </row>
        <row r="27974">
          <cell r="K27974" t="str">
            <v>16504</v>
          </cell>
          <cell r="L27974" t="e">
            <v>#N/A</v>
          </cell>
        </row>
        <row r="27975">
          <cell r="K27975" t="str">
            <v>16314</v>
          </cell>
          <cell r="L27975" t="e">
            <v>#N/A</v>
          </cell>
        </row>
        <row r="27976">
          <cell r="K27976" t="str">
            <v>16320</v>
          </cell>
          <cell r="L27976" t="e">
            <v>#N/A</v>
          </cell>
        </row>
        <row r="27977">
          <cell r="K27977" t="str">
            <v>16313</v>
          </cell>
          <cell r="L27977" t="e">
            <v>#N/A</v>
          </cell>
        </row>
        <row r="27978">
          <cell r="K27978" t="str">
            <v>16313</v>
          </cell>
          <cell r="L27978" t="e">
            <v>#N/A</v>
          </cell>
        </row>
        <row r="27979">
          <cell r="K27979" t="str">
            <v>16340</v>
          </cell>
          <cell r="L27979" t="e">
            <v>#N/A</v>
          </cell>
        </row>
        <row r="27980">
          <cell r="K27980" t="str">
            <v>16313</v>
          </cell>
          <cell r="L27980" t="e">
            <v>#N/A</v>
          </cell>
        </row>
        <row r="27981">
          <cell r="K27981" t="str">
            <v>15226</v>
          </cell>
          <cell r="L27981" t="e">
            <v>#N/A</v>
          </cell>
        </row>
        <row r="27982">
          <cell r="K27982" t="str">
            <v>16321</v>
          </cell>
          <cell r="L27982" t="e">
            <v>#N/A</v>
          </cell>
        </row>
        <row r="27983">
          <cell r="K27983" t="str">
            <v>16321</v>
          </cell>
          <cell r="L27983" t="e">
            <v>#N/A</v>
          </cell>
        </row>
        <row r="27984">
          <cell r="K27984" t="str">
            <v>16321</v>
          </cell>
          <cell r="L27984" t="e">
            <v>#N/A</v>
          </cell>
        </row>
        <row r="27985">
          <cell r="K27985" t="str">
            <v>16301</v>
          </cell>
          <cell r="L27985" t="e">
            <v>#N/A</v>
          </cell>
        </row>
        <row r="27986">
          <cell r="K27986" t="str">
            <v>16308</v>
          </cell>
          <cell r="L27986" t="e">
            <v>#N/A</v>
          </cell>
        </row>
        <row r="27987">
          <cell r="K27987" t="str">
            <v>16303</v>
          </cell>
          <cell r="L27987" t="e">
            <v>#N/A</v>
          </cell>
        </row>
        <row r="27988">
          <cell r="K27988" t="str">
            <v>16401</v>
          </cell>
          <cell r="L27988" t="e">
            <v>#N/A</v>
          </cell>
        </row>
        <row r="27989">
          <cell r="K27989" t="str">
            <v>16350</v>
          </cell>
          <cell r="L27989" t="e">
            <v>#N/A</v>
          </cell>
        </row>
        <row r="27990">
          <cell r="K27990" t="str">
            <v>16350</v>
          </cell>
          <cell r="L27990" t="e">
            <v>#N/A</v>
          </cell>
        </row>
        <row r="27991">
          <cell r="K27991" t="str">
            <v>16361</v>
          </cell>
          <cell r="L27991" t="e">
            <v>#N/A</v>
          </cell>
        </row>
        <row r="27992">
          <cell r="K27992" t="str">
            <v>16351</v>
          </cell>
          <cell r="L27992" t="e">
            <v>#N/A</v>
          </cell>
        </row>
        <row r="27993">
          <cell r="K27993" t="str">
            <v>16351</v>
          </cell>
          <cell r="L27993" t="e">
            <v>#N/A</v>
          </cell>
        </row>
        <row r="27994">
          <cell r="K27994" t="str">
            <v>16352</v>
          </cell>
          <cell r="L27994" t="e">
            <v>#N/A</v>
          </cell>
        </row>
        <row r="27995">
          <cell r="K27995" t="str">
            <v>36609</v>
          </cell>
          <cell r="L27995" t="e">
            <v>#N/A</v>
          </cell>
        </row>
        <row r="27996">
          <cell r="K27996" t="str">
            <v>18500</v>
          </cell>
          <cell r="L27996" t="e">
            <v>#N/A</v>
          </cell>
        </row>
        <row r="27997">
          <cell r="K27997" t="str">
            <v>3401</v>
          </cell>
          <cell r="L27997" t="e">
            <v>#N/A</v>
          </cell>
        </row>
        <row r="27998">
          <cell r="K27998" t="str">
            <v>3401</v>
          </cell>
          <cell r="L27998" t="e">
            <v>#N/A</v>
          </cell>
        </row>
        <row r="27999">
          <cell r="L27999" t="e">
            <v>#N/A</v>
          </cell>
        </row>
        <row r="28000">
          <cell r="L28000" t="e">
            <v>#N/A</v>
          </cell>
        </row>
        <row r="28001">
          <cell r="L28001" t="e">
            <v>#N/A</v>
          </cell>
        </row>
        <row r="28002">
          <cell r="L28002" t="e">
            <v>#N/A</v>
          </cell>
        </row>
        <row r="28003">
          <cell r="L28003" t="e">
            <v>#N/A</v>
          </cell>
        </row>
        <row r="28004">
          <cell r="K28004" t="str">
            <v>7402</v>
          </cell>
          <cell r="L28004" t="e">
            <v>#N/A</v>
          </cell>
        </row>
        <row r="28005">
          <cell r="K28005" t="str">
            <v>7402</v>
          </cell>
          <cell r="L28005" t="e">
            <v>#N/A</v>
          </cell>
        </row>
        <row r="28006">
          <cell r="K28006" t="str">
            <v>7402</v>
          </cell>
          <cell r="L28006" t="e">
            <v>#N/A</v>
          </cell>
        </row>
        <row r="28007">
          <cell r="K28007" t="str">
            <v>7402</v>
          </cell>
          <cell r="L28007" t="e">
            <v>#N/A</v>
          </cell>
        </row>
        <row r="28008">
          <cell r="K28008" t="str">
            <v>7403</v>
          </cell>
          <cell r="L28008" t="e">
            <v>#N/A</v>
          </cell>
        </row>
        <row r="28009">
          <cell r="K28009" t="str">
            <v>7403</v>
          </cell>
          <cell r="L28009" t="e">
            <v>#N/A</v>
          </cell>
        </row>
        <row r="28010">
          <cell r="K28010" t="str">
            <v>7403</v>
          </cell>
          <cell r="L28010" t="e">
            <v>#N/A</v>
          </cell>
        </row>
        <row r="28011">
          <cell r="L28011" t="e">
            <v>#N/A</v>
          </cell>
        </row>
        <row r="28012">
          <cell r="L28012" t="e">
            <v>#N/A</v>
          </cell>
        </row>
        <row r="28013">
          <cell r="K28013" t="str">
            <v>28136</v>
          </cell>
          <cell r="L28013" t="e">
            <v>#N/A</v>
          </cell>
        </row>
        <row r="28014">
          <cell r="L28014" t="e">
            <v>#N/A</v>
          </cell>
        </row>
        <row r="28015">
          <cell r="L28015" t="e">
            <v>#N/A</v>
          </cell>
        </row>
        <row r="28016">
          <cell r="L28016" t="e">
            <v>#N/A</v>
          </cell>
        </row>
        <row r="28017">
          <cell r="L28017" t="e">
            <v>#N/A</v>
          </cell>
        </row>
        <row r="28018">
          <cell r="K28018" t="str">
            <v>15224</v>
          </cell>
          <cell r="L28018" t="e">
            <v>#N/A</v>
          </cell>
        </row>
        <row r="28019">
          <cell r="K28019" t="str">
            <v>28133</v>
          </cell>
          <cell r="L28019" t="e">
            <v>#N/A</v>
          </cell>
        </row>
        <row r="28020">
          <cell r="L28020" t="e">
            <v>#N/A</v>
          </cell>
        </row>
        <row r="28021">
          <cell r="L28021" t="e">
            <v>#N/A</v>
          </cell>
        </row>
        <row r="28022">
          <cell r="L28022" t="e">
            <v>#N/A</v>
          </cell>
        </row>
        <row r="28023">
          <cell r="K28023" t="str">
            <v>2814</v>
          </cell>
          <cell r="L28023" t="e">
            <v>#N/A</v>
          </cell>
        </row>
        <row r="28024">
          <cell r="L28024" t="e">
            <v>#N/A</v>
          </cell>
        </row>
        <row r="28025">
          <cell r="L28025" t="e">
            <v>#N/A</v>
          </cell>
        </row>
        <row r="28026">
          <cell r="L28026" t="e">
            <v>#N/A</v>
          </cell>
        </row>
        <row r="28027">
          <cell r="L28027" t="e">
            <v>#N/A</v>
          </cell>
        </row>
        <row r="28028">
          <cell r="L28028" t="e">
            <v>#N/A</v>
          </cell>
        </row>
        <row r="28029">
          <cell r="L28029" t="e">
            <v>#N/A</v>
          </cell>
        </row>
        <row r="28030">
          <cell r="L28030" t="e">
            <v>#N/A</v>
          </cell>
        </row>
        <row r="28031">
          <cell r="L28031" t="e">
            <v>#N/A</v>
          </cell>
        </row>
        <row r="28032">
          <cell r="L28032" t="e">
            <v>#N/A</v>
          </cell>
        </row>
        <row r="28033">
          <cell r="L28033" t="e">
            <v>#N/A</v>
          </cell>
        </row>
        <row r="28034">
          <cell r="L28034" t="e">
            <v>#N/A</v>
          </cell>
        </row>
        <row r="28035">
          <cell r="L28035" t="e">
            <v>#N/A</v>
          </cell>
        </row>
        <row r="28036">
          <cell r="L28036" t="e">
            <v>#N/A</v>
          </cell>
        </row>
        <row r="28037">
          <cell r="L28037" t="e">
            <v>#N/A</v>
          </cell>
        </row>
        <row r="28038">
          <cell r="L28038" t="e">
            <v>#N/A</v>
          </cell>
        </row>
        <row r="28039">
          <cell r="L28039" t="e">
            <v>#N/A</v>
          </cell>
        </row>
        <row r="28040">
          <cell r="L28040" t="e">
            <v>#N/A</v>
          </cell>
        </row>
        <row r="28041">
          <cell r="L28041" t="e">
            <v>#N/A</v>
          </cell>
        </row>
        <row r="28042">
          <cell r="L28042" t="e">
            <v>#N/A</v>
          </cell>
        </row>
        <row r="28043">
          <cell r="L28043" t="e">
            <v>#N/A</v>
          </cell>
        </row>
        <row r="28044">
          <cell r="L28044" t="e">
            <v>#N/A</v>
          </cell>
        </row>
        <row r="28045">
          <cell r="L28045" t="e">
            <v>#N/A</v>
          </cell>
        </row>
        <row r="28046">
          <cell r="L28046" t="e">
            <v>#N/A</v>
          </cell>
        </row>
        <row r="28047">
          <cell r="L28047" t="e">
            <v>#N/A</v>
          </cell>
        </row>
        <row r="28048">
          <cell r="L28048" t="e">
            <v>#N/A</v>
          </cell>
        </row>
        <row r="28049">
          <cell r="L28049" t="e">
            <v>#N/A</v>
          </cell>
        </row>
        <row r="28050">
          <cell r="L28050" t="e">
            <v>#N/A</v>
          </cell>
        </row>
        <row r="28051">
          <cell r="L28051" t="e">
            <v>#N/A</v>
          </cell>
        </row>
        <row r="28052">
          <cell r="L28052" t="e">
            <v>#N/A</v>
          </cell>
        </row>
        <row r="28053">
          <cell r="L28053" t="e">
            <v>#N/A</v>
          </cell>
        </row>
        <row r="28054">
          <cell r="L28054" t="e">
            <v>#N/A</v>
          </cell>
        </row>
        <row r="28055">
          <cell r="L28055" t="e">
            <v>#N/A</v>
          </cell>
        </row>
        <row r="28056">
          <cell r="L28056" t="e">
            <v>#N/A</v>
          </cell>
        </row>
        <row r="28057">
          <cell r="L28057" t="e">
            <v>#N/A</v>
          </cell>
        </row>
        <row r="28058">
          <cell r="L28058" t="e">
            <v>#N/A</v>
          </cell>
        </row>
        <row r="28059">
          <cell r="L28059" t="e">
            <v>#N/A</v>
          </cell>
        </row>
        <row r="28060">
          <cell r="L28060" t="e">
            <v>#N/A</v>
          </cell>
        </row>
        <row r="28061">
          <cell r="L28061" t="e">
            <v>#N/A</v>
          </cell>
        </row>
        <row r="28062">
          <cell r="L28062" t="e">
            <v>#N/A</v>
          </cell>
        </row>
        <row r="28063">
          <cell r="L28063" t="e">
            <v>#N/A</v>
          </cell>
        </row>
        <row r="28064">
          <cell r="L28064" t="e">
            <v>#N/A</v>
          </cell>
        </row>
        <row r="28065">
          <cell r="L28065" t="e">
            <v>#N/A</v>
          </cell>
        </row>
        <row r="28066">
          <cell r="L28066" t="e">
            <v>#N/A</v>
          </cell>
        </row>
        <row r="28067">
          <cell r="L28067" t="e">
            <v>#N/A</v>
          </cell>
        </row>
        <row r="28068">
          <cell r="L28068" t="e">
            <v>#N/A</v>
          </cell>
        </row>
        <row r="28069">
          <cell r="L28069" t="e">
            <v>#N/A</v>
          </cell>
        </row>
        <row r="28070">
          <cell r="L28070" t="e">
            <v>#N/A</v>
          </cell>
        </row>
        <row r="28071">
          <cell r="K28071" t="str">
            <v>506001</v>
          </cell>
          <cell r="L28071" t="e">
            <v>#N/A</v>
          </cell>
        </row>
        <row r="28072">
          <cell r="K28072" t="str">
            <v>506001</v>
          </cell>
          <cell r="L28072" t="e">
            <v>#N/A</v>
          </cell>
        </row>
        <row r="28073">
          <cell r="K28073" t="str">
            <v>506001</v>
          </cell>
          <cell r="L28073" t="e">
            <v>#N/A</v>
          </cell>
        </row>
        <row r="28074">
          <cell r="L28074" t="e">
            <v>#N/A</v>
          </cell>
        </row>
        <row r="28075">
          <cell r="L28075" t="e">
            <v>#N/A</v>
          </cell>
        </row>
        <row r="28076">
          <cell r="L28076" t="e">
            <v>#N/A</v>
          </cell>
        </row>
        <row r="28077">
          <cell r="L28077" t="e">
            <v>#N/A</v>
          </cell>
        </row>
        <row r="28078">
          <cell r="L28078" t="e">
            <v>#N/A</v>
          </cell>
        </row>
        <row r="28079">
          <cell r="L28079" t="e">
            <v>#N/A</v>
          </cell>
        </row>
        <row r="28080">
          <cell r="L28080" t="e">
            <v>#N/A</v>
          </cell>
        </row>
        <row r="28081">
          <cell r="L28081" t="e">
            <v>#N/A</v>
          </cell>
        </row>
        <row r="28082">
          <cell r="L28082" t="e">
            <v>#N/A</v>
          </cell>
        </row>
        <row r="28083">
          <cell r="L28083" t="e">
            <v>#N/A</v>
          </cell>
        </row>
        <row r="28084">
          <cell r="L28084" t="e">
            <v>#N/A</v>
          </cell>
        </row>
        <row r="28085">
          <cell r="K28085" t="str">
            <v>25134</v>
          </cell>
          <cell r="L28085" t="e">
            <v>#N/A</v>
          </cell>
        </row>
        <row r="28086">
          <cell r="K28086" t="str">
            <v>25134</v>
          </cell>
          <cell r="L28086" t="e">
            <v>#N/A</v>
          </cell>
        </row>
        <row r="28087">
          <cell r="K28087" t="str">
            <v>25134</v>
          </cell>
          <cell r="L28087" t="e">
            <v>#N/A</v>
          </cell>
        </row>
        <row r="28088">
          <cell r="K28088" t="str">
            <v>25134</v>
          </cell>
          <cell r="L28088" t="e">
            <v>#N/A</v>
          </cell>
        </row>
        <row r="28089">
          <cell r="L28089" t="e">
            <v>#N/A</v>
          </cell>
        </row>
        <row r="28090">
          <cell r="L28090" t="e">
            <v>#N/A</v>
          </cell>
        </row>
        <row r="28091">
          <cell r="L28091" t="e">
            <v>#N/A</v>
          </cell>
        </row>
        <row r="28092">
          <cell r="L28092" t="e">
            <v>#N/A</v>
          </cell>
        </row>
        <row r="28093">
          <cell r="K28093" t="str">
            <v>4116</v>
          </cell>
          <cell r="L28093" t="e">
            <v>#N/A</v>
          </cell>
        </row>
        <row r="28094">
          <cell r="K28094" t="str">
            <v>4116</v>
          </cell>
          <cell r="L28094" t="e">
            <v>#N/A</v>
          </cell>
        </row>
        <row r="28095">
          <cell r="K28095" t="str">
            <v>4116</v>
          </cell>
          <cell r="L28095" t="e">
            <v>#N/A</v>
          </cell>
        </row>
        <row r="28096">
          <cell r="K28096" t="str">
            <v>18313</v>
          </cell>
          <cell r="L28096" t="e">
            <v>#N/A</v>
          </cell>
        </row>
        <row r="28097">
          <cell r="K28097" t="str">
            <v>18313</v>
          </cell>
          <cell r="L28097" t="e">
            <v>#N/A</v>
          </cell>
        </row>
        <row r="28098">
          <cell r="L28098" t="e">
            <v>#N/A</v>
          </cell>
        </row>
        <row r="28099">
          <cell r="L28099" t="e">
            <v>#N/A</v>
          </cell>
        </row>
        <row r="28100">
          <cell r="L28100" t="e">
            <v>#N/A</v>
          </cell>
        </row>
        <row r="28101">
          <cell r="L28101" t="e">
            <v>#N/A</v>
          </cell>
        </row>
        <row r="28102">
          <cell r="K28102" t="str">
            <v>18503</v>
          </cell>
          <cell r="L28102" t="e">
            <v>#N/A</v>
          </cell>
        </row>
        <row r="28103">
          <cell r="K28103" t="str">
            <v>18503</v>
          </cell>
          <cell r="L28103" t="e">
            <v>#N/A</v>
          </cell>
        </row>
        <row r="28104">
          <cell r="L28104" t="e">
            <v>#N/A</v>
          </cell>
        </row>
        <row r="28105">
          <cell r="L28105" t="e">
            <v>#N/A</v>
          </cell>
        </row>
        <row r="28106">
          <cell r="L28106" t="e">
            <v>#N/A</v>
          </cell>
        </row>
        <row r="28107">
          <cell r="L28107" t="e">
            <v>#N/A</v>
          </cell>
        </row>
        <row r="28108">
          <cell r="L28108" t="e">
            <v>#N/A</v>
          </cell>
        </row>
        <row r="28109">
          <cell r="L28109" t="e">
            <v>#N/A</v>
          </cell>
        </row>
        <row r="28110">
          <cell r="L28110" t="e">
            <v>#N/A</v>
          </cell>
        </row>
        <row r="28111">
          <cell r="L28111" t="e">
            <v>#N/A</v>
          </cell>
        </row>
        <row r="28112">
          <cell r="L28112" t="e">
            <v>#N/A</v>
          </cell>
        </row>
        <row r="28113">
          <cell r="K28113" t="str">
            <v>18510</v>
          </cell>
          <cell r="L28113" t="e">
            <v>#N/A</v>
          </cell>
        </row>
        <row r="28114">
          <cell r="K28114" t="str">
            <v>18510</v>
          </cell>
          <cell r="L28114" t="e">
            <v>#N/A</v>
          </cell>
        </row>
        <row r="28115">
          <cell r="K28115" t="str">
            <v>18510</v>
          </cell>
          <cell r="L28115" t="e">
            <v>#N/A</v>
          </cell>
        </row>
        <row r="28116">
          <cell r="K28116" t="str">
            <v>18510</v>
          </cell>
          <cell r="L28116" t="e">
            <v>#N/A</v>
          </cell>
        </row>
        <row r="28117">
          <cell r="L28117" t="e">
            <v>#N/A</v>
          </cell>
        </row>
        <row r="28118">
          <cell r="L28118" t="e">
            <v>#N/A</v>
          </cell>
        </row>
        <row r="28119">
          <cell r="L28119" t="e">
            <v>#N/A</v>
          </cell>
        </row>
        <row r="28120">
          <cell r="K28120" t="str">
            <v>8211</v>
          </cell>
          <cell r="L28120" t="e">
            <v>#N/A</v>
          </cell>
        </row>
        <row r="28121">
          <cell r="K28121" t="str">
            <v>8211</v>
          </cell>
          <cell r="L28121" t="e">
            <v>#N/A</v>
          </cell>
        </row>
        <row r="28122">
          <cell r="K28122" t="str">
            <v>8211</v>
          </cell>
          <cell r="L28122" t="e">
            <v>#N/A</v>
          </cell>
        </row>
        <row r="28123">
          <cell r="K28123" t="str">
            <v>8211</v>
          </cell>
          <cell r="L28123" t="e">
            <v>#N/A</v>
          </cell>
        </row>
        <row r="28124">
          <cell r="L28124" t="e">
            <v>#N/A</v>
          </cell>
        </row>
        <row r="28125">
          <cell r="L28125" t="e">
            <v>#N/A</v>
          </cell>
        </row>
        <row r="28126">
          <cell r="L28126" t="e">
            <v>#N/A</v>
          </cell>
        </row>
        <row r="28127">
          <cell r="L28127" t="e">
            <v>#N/A</v>
          </cell>
        </row>
        <row r="28128">
          <cell r="L28128" t="e">
            <v>#N/A</v>
          </cell>
        </row>
        <row r="28129">
          <cell r="L28129" t="e">
            <v>#N/A</v>
          </cell>
        </row>
        <row r="28130">
          <cell r="L28130" t="e">
            <v>#N/A</v>
          </cell>
        </row>
        <row r="28131">
          <cell r="K28131" t="str">
            <v>8241</v>
          </cell>
          <cell r="L28131" t="e">
            <v>#N/A</v>
          </cell>
        </row>
        <row r="28132">
          <cell r="K28132" t="str">
            <v>8241</v>
          </cell>
          <cell r="L28132" t="e">
            <v>#N/A</v>
          </cell>
        </row>
        <row r="28133">
          <cell r="K28133" t="str">
            <v>8241</v>
          </cell>
          <cell r="L28133" t="e">
            <v>#N/A</v>
          </cell>
        </row>
        <row r="28134">
          <cell r="L28134" t="e">
            <v>#N/A</v>
          </cell>
        </row>
        <row r="28135">
          <cell r="L28135" t="e">
            <v>#N/A</v>
          </cell>
        </row>
        <row r="28136">
          <cell r="L28136" t="e">
            <v>#N/A</v>
          </cell>
        </row>
        <row r="28137">
          <cell r="L28137" t="e">
            <v>#N/A</v>
          </cell>
        </row>
        <row r="28138">
          <cell r="L28138" t="e">
            <v>#N/A</v>
          </cell>
        </row>
        <row r="28139">
          <cell r="L28139" t="e">
            <v>#N/A</v>
          </cell>
        </row>
        <row r="28140">
          <cell r="K28140" t="str">
            <v>7104</v>
          </cell>
          <cell r="L28140" t="e">
            <v>#N/A</v>
          </cell>
        </row>
        <row r="28141">
          <cell r="K28141" t="str">
            <v>7104</v>
          </cell>
          <cell r="L28141" t="e">
            <v>#N/A</v>
          </cell>
        </row>
        <row r="28142">
          <cell r="K28142" t="str">
            <v>7105</v>
          </cell>
          <cell r="L28142" t="e">
            <v>#N/A</v>
          </cell>
        </row>
        <row r="28143">
          <cell r="K28143" t="str">
            <v>7105</v>
          </cell>
          <cell r="L28143" t="e">
            <v>#N/A</v>
          </cell>
        </row>
        <row r="28144">
          <cell r="L28144" t="e">
            <v>#N/A</v>
          </cell>
        </row>
        <row r="28145">
          <cell r="L28145" t="e">
            <v>#N/A</v>
          </cell>
        </row>
        <row r="28146">
          <cell r="L28146" t="e">
            <v>#N/A</v>
          </cell>
        </row>
        <row r="28147">
          <cell r="L28147" t="e">
            <v>#N/A</v>
          </cell>
        </row>
        <row r="28148">
          <cell r="L28148" t="e">
            <v>#N/A</v>
          </cell>
        </row>
        <row r="28149">
          <cell r="L28149" t="e">
            <v>#N/A</v>
          </cell>
        </row>
        <row r="28150">
          <cell r="L28150" t="e">
            <v>#N/A</v>
          </cell>
        </row>
        <row r="28151">
          <cell r="L28151" t="e">
            <v>#N/A</v>
          </cell>
        </row>
        <row r="28152">
          <cell r="L28152" t="e">
            <v>#N/A</v>
          </cell>
        </row>
        <row r="28153">
          <cell r="L28153" t="e">
            <v>#N/A</v>
          </cell>
        </row>
        <row r="28154">
          <cell r="L28154" t="e">
            <v>#N/A</v>
          </cell>
        </row>
        <row r="28155">
          <cell r="L28155" t="e">
            <v>#N/A</v>
          </cell>
        </row>
        <row r="28156">
          <cell r="L28156" t="e">
            <v>#N/A</v>
          </cell>
        </row>
        <row r="28157">
          <cell r="L28157" t="e">
            <v>#N/A</v>
          </cell>
        </row>
        <row r="28158">
          <cell r="K28158" t="str">
            <v>37102</v>
          </cell>
          <cell r="L28158" t="e">
            <v>#N/A</v>
          </cell>
        </row>
        <row r="28159">
          <cell r="K28159" t="str">
            <v>37102</v>
          </cell>
          <cell r="L28159" t="e">
            <v>#N/A</v>
          </cell>
        </row>
        <row r="28160">
          <cell r="K28160" t="str">
            <v>37102</v>
          </cell>
          <cell r="L28160" t="e">
            <v>#N/A</v>
          </cell>
        </row>
        <row r="28161">
          <cell r="L28161" t="e">
            <v>#N/A</v>
          </cell>
        </row>
        <row r="28162">
          <cell r="L28162" t="e">
            <v>#N/A</v>
          </cell>
        </row>
        <row r="28163">
          <cell r="L28163" t="e">
            <v>#N/A</v>
          </cell>
        </row>
        <row r="28164">
          <cell r="L28164" t="e">
            <v>#N/A</v>
          </cell>
        </row>
        <row r="28165">
          <cell r="K28165" t="str">
            <v>37103</v>
          </cell>
          <cell r="L28165" t="e">
            <v>#N/A</v>
          </cell>
        </row>
        <row r="28166">
          <cell r="L28166" t="e">
            <v>#N/A</v>
          </cell>
        </row>
        <row r="28167">
          <cell r="L28167" t="e">
            <v>#N/A</v>
          </cell>
        </row>
        <row r="28168">
          <cell r="L28168" t="e">
            <v>#N/A</v>
          </cell>
        </row>
        <row r="28169">
          <cell r="L28169" t="e">
            <v>#N/A</v>
          </cell>
        </row>
        <row r="28170">
          <cell r="L28170" t="e">
            <v>#N/A</v>
          </cell>
        </row>
        <row r="28171">
          <cell r="L28171" t="e">
            <v>#N/A</v>
          </cell>
        </row>
        <row r="28172">
          <cell r="L28172" t="e">
            <v>#N/A</v>
          </cell>
        </row>
        <row r="28173">
          <cell r="L28173" t="e">
            <v>#N/A</v>
          </cell>
        </row>
        <row r="28174">
          <cell r="L28174" t="e">
            <v>#N/A</v>
          </cell>
        </row>
        <row r="28175">
          <cell r="L28175" t="e">
            <v>#N/A</v>
          </cell>
        </row>
        <row r="28176">
          <cell r="L28176" t="e">
            <v>#N/A</v>
          </cell>
        </row>
        <row r="28177">
          <cell r="L28177" t="e">
            <v>#N/A</v>
          </cell>
        </row>
        <row r="28178">
          <cell r="L28178" t="e">
            <v>#N/A</v>
          </cell>
        </row>
        <row r="28179">
          <cell r="L28179" t="e">
            <v>#N/A</v>
          </cell>
        </row>
        <row r="28180">
          <cell r="L28180" t="e">
            <v>#N/A</v>
          </cell>
        </row>
        <row r="28181">
          <cell r="K28181" t="str">
            <v>512001</v>
          </cell>
          <cell r="L28181" t="e">
            <v>#N/A</v>
          </cell>
        </row>
        <row r="28182">
          <cell r="L28182" t="e">
            <v>#N/A</v>
          </cell>
        </row>
        <row r="28183">
          <cell r="L28183" t="e">
            <v>#N/A</v>
          </cell>
        </row>
        <row r="28184">
          <cell r="L28184" t="e">
            <v>#N/A</v>
          </cell>
        </row>
        <row r="28185">
          <cell r="L28185" t="e">
            <v>#N/A</v>
          </cell>
        </row>
        <row r="28186">
          <cell r="L28186" t="e">
            <v>#N/A</v>
          </cell>
        </row>
        <row r="28187">
          <cell r="L28187" t="e">
            <v>#N/A</v>
          </cell>
        </row>
        <row r="28188">
          <cell r="L28188" t="e">
            <v>#N/A</v>
          </cell>
        </row>
        <row r="28189">
          <cell r="L28189" t="e">
            <v>#N/A</v>
          </cell>
        </row>
        <row r="28190">
          <cell r="L28190" t="e">
            <v>#N/A</v>
          </cell>
        </row>
        <row r="28191">
          <cell r="L28191" t="e">
            <v>#N/A</v>
          </cell>
        </row>
        <row r="28192">
          <cell r="L28192" t="e">
            <v>#N/A</v>
          </cell>
        </row>
        <row r="28193">
          <cell r="K28193" t="str">
            <v>513025</v>
          </cell>
          <cell r="L28193" t="e">
            <v>#N/A</v>
          </cell>
        </row>
        <row r="28194">
          <cell r="L28194" t="e">
            <v>#N/A</v>
          </cell>
        </row>
        <row r="28195">
          <cell r="L28195" t="e">
            <v>#N/A</v>
          </cell>
        </row>
        <row r="28196">
          <cell r="L28196" t="e">
            <v>#N/A</v>
          </cell>
        </row>
        <row r="28197">
          <cell r="L28197" t="e">
            <v>#N/A</v>
          </cell>
        </row>
        <row r="28198">
          <cell r="L28198" t="e">
            <v>#N/A</v>
          </cell>
        </row>
        <row r="28199">
          <cell r="L28199" t="e">
            <v>#N/A</v>
          </cell>
        </row>
        <row r="28200">
          <cell r="L28200" t="e">
            <v>#N/A</v>
          </cell>
        </row>
        <row r="28201">
          <cell r="L28201" t="e">
            <v>#N/A</v>
          </cell>
        </row>
        <row r="28202">
          <cell r="L28202" t="e">
            <v>#N/A</v>
          </cell>
        </row>
        <row r="28203">
          <cell r="K28203" t="str">
            <v>15163</v>
          </cell>
          <cell r="L28203" t="e">
            <v>#N/A</v>
          </cell>
        </row>
        <row r="28204">
          <cell r="K28204" t="str">
            <v>15163</v>
          </cell>
          <cell r="L28204" t="e">
            <v>#N/A</v>
          </cell>
        </row>
        <row r="28205">
          <cell r="K28205" t="str">
            <v>21326</v>
          </cell>
          <cell r="L28205" t="e">
            <v>#N/A</v>
          </cell>
        </row>
        <row r="28206">
          <cell r="K28206" t="str">
            <v>25106</v>
          </cell>
          <cell r="L28206" t="e">
            <v>#N/A</v>
          </cell>
        </row>
        <row r="28207">
          <cell r="K28207" t="str">
            <v>25106</v>
          </cell>
          <cell r="L28207" t="e">
            <v>#N/A</v>
          </cell>
        </row>
        <row r="28208">
          <cell r="K28208" t="str">
            <v>25108</v>
          </cell>
          <cell r="L28208" t="e">
            <v>#N/A</v>
          </cell>
        </row>
        <row r="28209">
          <cell r="K28209" t="str">
            <v>25108</v>
          </cell>
          <cell r="L28209" t="e">
            <v>#N/A</v>
          </cell>
        </row>
        <row r="28210">
          <cell r="L28210" t="e">
            <v>#N/A</v>
          </cell>
        </row>
        <row r="28211">
          <cell r="L28211" t="e">
            <v>#N/A</v>
          </cell>
        </row>
        <row r="28212">
          <cell r="K28212" t="str">
            <v>23110</v>
          </cell>
          <cell r="L28212" t="e">
            <v>#N/A</v>
          </cell>
        </row>
        <row r="28213">
          <cell r="K28213" t="str">
            <v>23110</v>
          </cell>
          <cell r="L28213" t="e">
            <v>#N/A</v>
          </cell>
        </row>
        <row r="28214">
          <cell r="K28214" t="str">
            <v>33202</v>
          </cell>
          <cell r="L28214" t="e">
            <v>#N/A</v>
          </cell>
        </row>
        <row r="28215">
          <cell r="K28215" t="str">
            <v>33102</v>
          </cell>
          <cell r="L28215" t="e">
            <v>#N/A</v>
          </cell>
        </row>
        <row r="28216">
          <cell r="K28216" t="str">
            <v>33103</v>
          </cell>
          <cell r="L28216" t="e">
            <v>#N/A</v>
          </cell>
        </row>
        <row r="28217">
          <cell r="L28217" t="e">
            <v>#N/A</v>
          </cell>
        </row>
        <row r="28218">
          <cell r="L28218" t="e">
            <v>#N/A</v>
          </cell>
        </row>
        <row r="28219">
          <cell r="L28219" t="e">
            <v>#N/A</v>
          </cell>
        </row>
        <row r="28220">
          <cell r="L28220" t="e">
            <v>#N/A</v>
          </cell>
        </row>
        <row r="28221">
          <cell r="L28221" t="e">
            <v>#N/A</v>
          </cell>
        </row>
        <row r="28222">
          <cell r="L28222" t="e">
            <v>#N/A</v>
          </cell>
        </row>
        <row r="28223">
          <cell r="L28223" t="e">
            <v>#N/A</v>
          </cell>
        </row>
        <row r="28224">
          <cell r="L28224" t="e">
            <v>#N/A</v>
          </cell>
        </row>
        <row r="28225">
          <cell r="L28225" t="e">
            <v>#N/A</v>
          </cell>
        </row>
        <row r="28226">
          <cell r="L28226" t="e">
            <v>#N/A</v>
          </cell>
        </row>
        <row r="28227">
          <cell r="L28227" t="e">
            <v>#N/A</v>
          </cell>
        </row>
        <row r="28228">
          <cell r="L28228" t="e">
            <v>#N/A</v>
          </cell>
        </row>
        <row r="28229">
          <cell r="L28229" t="e">
            <v>#N/A</v>
          </cell>
        </row>
        <row r="28230">
          <cell r="L28230" t="e">
            <v>#N/A</v>
          </cell>
        </row>
        <row r="28231">
          <cell r="L28231" t="e">
            <v>#N/A</v>
          </cell>
        </row>
        <row r="28232">
          <cell r="L28232" t="e">
            <v>#N/A</v>
          </cell>
        </row>
        <row r="28233">
          <cell r="L28233" t="e">
            <v>#N/A</v>
          </cell>
        </row>
        <row r="28234">
          <cell r="L28234" t="e">
            <v>#N/A</v>
          </cell>
        </row>
        <row r="28235">
          <cell r="L28235" t="e">
            <v>#N/A</v>
          </cell>
        </row>
        <row r="28236">
          <cell r="L28236" t="e">
            <v>#N/A</v>
          </cell>
        </row>
        <row r="28237">
          <cell r="L28237" t="e">
            <v>#N/A</v>
          </cell>
        </row>
        <row r="28238">
          <cell r="L28238" t="e">
            <v>#N/A</v>
          </cell>
        </row>
        <row r="28239">
          <cell r="L28239" t="e">
            <v>#N/A</v>
          </cell>
        </row>
        <row r="28240">
          <cell r="L28240" t="e">
            <v>#N/A</v>
          </cell>
        </row>
        <row r="28241">
          <cell r="L28241" t="e">
            <v>#N/A</v>
          </cell>
        </row>
        <row r="28242">
          <cell r="L28242" t="e">
            <v>#N/A</v>
          </cell>
        </row>
        <row r="28243">
          <cell r="L28243" t="e">
            <v>#N/A</v>
          </cell>
        </row>
        <row r="28244">
          <cell r="L28244" t="e">
            <v>#N/A</v>
          </cell>
        </row>
        <row r="28245">
          <cell r="L28245" t="e">
            <v>#N/A</v>
          </cell>
        </row>
        <row r="28246">
          <cell r="L28246" t="e">
            <v>#N/A</v>
          </cell>
        </row>
        <row r="28247">
          <cell r="L28247" t="e">
            <v>#N/A</v>
          </cell>
        </row>
        <row r="28248">
          <cell r="L28248" t="e">
            <v>#N/A</v>
          </cell>
        </row>
        <row r="28249">
          <cell r="L28249" t="e">
            <v>#N/A</v>
          </cell>
        </row>
        <row r="28250">
          <cell r="L28250" t="e">
            <v>#N/A</v>
          </cell>
        </row>
        <row r="28251">
          <cell r="L28251" t="e">
            <v>#N/A</v>
          </cell>
        </row>
        <row r="28252">
          <cell r="L28252" t="e">
            <v>#N/A</v>
          </cell>
        </row>
        <row r="28253">
          <cell r="L28253" t="e">
            <v>#N/A</v>
          </cell>
        </row>
        <row r="28254">
          <cell r="L28254" t="e">
            <v>#N/A</v>
          </cell>
        </row>
        <row r="28255">
          <cell r="L28255" t="e">
            <v>#N/A</v>
          </cell>
        </row>
        <row r="28256">
          <cell r="L28256" t="e">
            <v>#N/A</v>
          </cell>
        </row>
        <row r="28257">
          <cell r="L28257" t="e">
            <v>#N/A</v>
          </cell>
        </row>
        <row r="28258">
          <cell r="L28258" t="e">
            <v>#N/A</v>
          </cell>
        </row>
        <row r="28259">
          <cell r="L28259" t="e">
            <v>#N/A</v>
          </cell>
        </row>
        <row r="28260">
          <cell r="L28260" t="e">
            <v>#N/A</v>
          </cell>
        </row>
        <row r="28261">
          <cell r="L28261" t="e">
            <v>#N/A</v>
          </cell>
        </row>
        <row r="28262">
          <cell r="L28262" t="e">
            <v>#N/A</v>
          </cell>
        </row>
        <row r="28263">
          <cell r="L28263" t="e">
            <v>#N/A</v>
          </cell>
        </row>
        <row r="28264">
          <cell r="L28264" t="e">
            <v>#N/A</v>
          </cell>
        </row>
        <row r="28265">
          <cell r="L28265" t="e">
            <v>#N/A</v>
          </cell>
        </row>
        <row r="28266">
          <cell r="L28266" t="e">
            <v>#N/A</v>
          </cell>
        </row>
        <row r="28267">
          <cell r="L28267" t="e">
            <v>#N/A</v>
          </cell>
        </row>
        <row r="28268">
          <cell r="L28268" t="e">
            <v>#N/A</v>
          </cell>
        </row>
        <row r="28269">
          <cell r="L28269" t="e">
            <v>#N/A</v>
          </cell>
        </row>
        <row r="28270">
          <cell r="L28270" t="e">
            <v>#N/A</v>
          </cell>
        </row>
        <row r="28271">
          <cell r="L28271" t="e">
            <v>#N/A</v>
          </cell>
        </row>
        <row r="28272">
          <cell r="K28272" t="str">
            <v>27124</v>
          </cell>
          <cell r="L28272" t="e">
            <v>#N/A</v>
          </cell>
        </row>
        <row r="28273">
          <cell r="K28273" t="str">
            <v>27124</v>
          </cell>
          <cell r="L28273" t="e">
            <v>#N/A</v>
          </cell>
        </row>
        <row r="28274">
          <cell r="K28274" t="str">
            <v>27124</v>
          </cell>
          <cell r="L28274" t="e">
            <v>#N/A</v>
          </cell>
        </row>
        <row r="28275">
          <cell r="K28275" t="str">
            <v>11478</v>
          </cell>
          <cell r="L28275" t="e">
            <v>#N/A</v>
          </cell>
        </row>
        <row r="28276">
          <cell r="L28276" t="e">
            <v>#N/A</v>
          </cell>
        </row>
        <row r="28277">
          <cell r="L28277" t="e">
            <v>#N/A</v>
          </cell>
        </row>
        <row r="28278">
          <cell r="L28278" t="e">
            <v>#N/A</v>
          </cell>
        </row>
        <row r="28279">
          <cell r="K28279" t="str">
            <v>15241</v>
          </cell>
          <cell r="L28279" t="e">
            <v>#N/A</v>
          </cell>
        </row>
        <row r="28280">
          <cell r="K28280" t="str">
            <v>15241</v>
          </cell>
          <cell r="L28280" t="e">
            <v>#N/A</v>
          </cell>
        </row>
        <row r="28281">
          <cell r="K28281" t="str">
            <v>15242</v>
          </cell>
          <cell r="L28281" t="e">
            <v>#N/A</v>
          </cell>
        </row>
        <row r="28282">
          <cell r="K28282" t="str">
            <v>15242</v>
          </cell>
          <cell r="L28282" t="e">
            <v>#N/A</v>
          </cell>
        </row>
        <row r="28283">
          <cell r="K28283" t="str">
            <v>15242</v>
          </cell>
          <cell r="L28283" t="e">
            <v>#N/A</v>
          </cell>
        </row>
        <row r="28284">
          <cell r="K28284" t="str">
            <v>15242</v>
          </cell>
          <cell r="L28284" t="e">
            <v>#N/A</v>
          </cell>
        </row>
        <row r="28285">
          <cell r="L28285" t="e">
            <v>#N/A</v>
          </cell>
        </row>
        <row r="28286">
          <cell r="L28286" t="e">
            <v>#N/A</v>
          </cell>
        </row>
        <row r="28287">
          <cell r="L28287" t="e">
            <v>#N/A</v>
          </cell>
        </row>
        <row r="28288">
          <cell r="L28288" t="e">
            <v>#N/A</v>
          </cell>
        </row>
        <row r="28289">
          <cell r="L28289" t="e">
            <v>#N/A</v>
          </cell>
        </row>
        <row r="28290">
          <cell r="L28290" t="e">
            <v>#N/A</v>
          </cell>
        </row>
        <row r="28291">
          <cell r="L28291" t="e">
            <v>#N/A</v>
          </cell>
        </row>
        <row r="28292">
          <cell r="L28292" t="e">
            <v>#N/A</v>
          </cell>
        </row>
        <row r="28293">
          <cell r="L28293" t="e">
            <v>#N/A</v>
          </cell>
        </row>
        <row r="28294">
          <cell r="K28294" t="str">
            <v>39143</v>
          </cell>
          <cell r="L28294" t="e">
            <v>#N/A</v>
          </cell>
        </row>
        <row r="28295">
          <cell r="K28295" t="str">
            <v>9144</v>
          </cell>
          <cell r="L28295" t="e">
            <v>#N/A</v>
          </cell>
        </row>
        <row r="28296">
          <cell r="K28296" t="str">
            <v>10111</v>
          </cell>
          <cell r="L28296" t="e">
            <v>#N/A</v>
          </cell>
        </row>
        <row r="28297">
          <cell r="K28297" t="str">
            <v>39143</v>
          </cell>
          <cell r="L28297" t="e">
            <v>#N/A</v>
          </cell>
        </row>
        <row r="28298">
          <cell r="L28298" t="e">
            <v>#N/A</v>
          </cell>
        </row>
        <row r="28299">
          <cell r="L28299" t="e">
            <v>#N/A</v>
          </cell>
        </row>
        <row r="28300">
          <cell r="L28300" t="e">
            <v>#N/A</v>
          </cell>
        </row>
        <row r="28301">
          <cell r="K28301" t="str">
            <v>32102</v>
          </cell>
          <cell r="L28301" t="e">
            <v>#N/A</v>
          </cell>
        </row>
        <row r="28302">
          <cell r="K28302" t="str">
            <v>32102</v>
          </cell>
          <cell r="L28302" t="e">
            <v>#N/A</v>
          </cell>
        </row>
        <row r="28303">
          <cell r="K28303" t="str">
            <v>10112</v>
          </cell>
          <cell r="L28303" t="e">
            <v>#N/A</v>
          </cell>
        </row>
        <row r="28304">
          <cell r="K28304" t="str">
            <v>10112</v>
          </cell>
          <cell r="L28304" t="e">
            <v>#N/A</v>
          </cell>
        </row>
        <row r="28305">
          <cell r="K28305" t="str">
            <v>10111</v>
          </cell>
          <cell r="L28305" t="e">
            <v>#N/A</v>
          </cell>
        </row>
        <row r="28306">
          <cell r="K28306" t="str">
            <v>10112</v>
          </cell>
          <cell r="L28306" t="e">
            <v>#N/A</v>
          </cell>
        </row>
        <row r="28307">
          <cell r="K28307" t="str">
            <v>10113</v>
          </cell>
          <cell r="L28307" t="e">
            <v>#N/A</v>
          </cell>
        </row>
        <row r="28308">
          <cell r="K28308" t="str">
            <v>10112</v>
          </cell>
          <cell r="L28308" t="e">
            <v>#N/A</v>
          </cell>
        </row>
        <row r="28309">
          <cell r="K28309" t="str">
            <v>10112</v>
          </cell>
          <cell r="L28309" t="e">
            <v>#N/A</v>
          </cell>
        </row>
        <row r="28310">
          <cell r="K28310" t="str">
            <v>10112</v>
          </cell>
          <cell r="L28310" t="e">
            <v>#N/A</v>
          </cell>
        </row>
        <row r="28311">
          <cell r="K28311" t="str">
            <v>10112</v>
          </cell>
          <cell r="L28311" t="e">
            <v>#N/A</v>
          </cell>
        </row>
        <row r="28312">
          <cell r="K28312" t="str">
            <v>10112</v>
          </cell>
          <cell r="L28312" t="e">
            <v>#N/A</v>
          </cell>
        </row>
        <row r="28313">
          <cell r="K28313" t="str">
            <v>10112</v>
          </cell>
          <cell r="L28313" t="e">
            <v>#N/A</v>
          </cell>
        </row>
        <row r="28314">
          <cell r="K28314" t="str">
            <v>10112</v>
          </cell>
          <cell r="L28314" t="e">
            <v>#N/A</v>
          </cell>
        </row>
        <row r="28315">
          <cell r="K28315" t="str">
            <v>10112</v>
          </cell>
          <cell r="L28315" t="e">
            <v>#N/A</v>
          </cell>
        </row>
        <row r="28316">
          <cell r="L28316" t="e">
            <v>#N/A</v>
          </cell>
        </row>
        <row r="28317">
          <cell r="L28317" t="e">
            <v>#N/A</v>
          </cell>
        </row>
        <row r="28318">
          <cell r="L28318" t="e">
            <v>#N/A</v>
          </cell>
        </row>
        <row r="28319">
          <cell r="L28319" t="e">
            <v>#N/A</v>
          </cell>
        </row>
        <row r="28320">
          <cell r="L28320" t="e">
            <v>#N/A</v>
          </cell>
        </row>
        <row r="28321">
          <cell r="L28321" t="e">
            <v>#N/A</v>
          </cell>
        </row>
        <row r="28322">
          <cell r="L28322" t="e">
            <v>#N/A</v>
          </cell>
        </row>
        <row r="28323">
          <cell r="L28323" t="str">
            <v>TRASLADO ASISTENCIAL BASICO TERRESTRE PRIMARIO</v>
          </cell>
        </row>
        <row r="28324">
          <cell r="L28324" t="e">
            <v>#N/A</v>
          </cell>
        </row>
        <row r="28325">
          <cell r="L28325" t="str">
            <v>TRASLADO ASISTENCIAL BASICO TERRESTRE PRIMARIO</v>
          </cell>
        </row>
        <row r="28326">
          <cell r="L28326" t="e">
            <v>#N/A</v>
          </cell>
        </row>
        <row r="28327">
          <cell r="L28327" t="str">
            <v>TRASLADO ASISTENCIAL BASICO TERRESTRE PRIMARIO</v>
          </cell>
        </row>
        <row r="28328">
          <cell r="K28328" t="str">
            <v>31307</v>
          </cell>
          <cell r="L28328" t="e">
            <v>#N/A</v>
          </cell>
        </row>
        <row r="28329">
          <cell r="L28329" t="str">
            <v>CONSULTA DE URGENCIAS. POR MEDICINA GENERAL</v>
          </cell>
        </row>
        <row r="28330">
          <cell r="L28330" t="str">
            <v>CONSULTA DE URGENCIAS. POR MEDICINA GENERAL</v>
          </cell>
        </row>
        <row r="28331">
          <cell r="L28331" t="str">
            <v>CONSULTA DE URGENCIAS. POR MEDICINA GENERAL</v>
          </cell>
        </row>
        <row r="28332">
          <cell r="L28332" t="str">
            <v>CONSULTA DE URGENCIAS. POR MEDICINA GENERAL</v>
          </cell>
        </row>
        <row r="28333">
          <cell r="L28333" t="str">
            <v>CONSULTA DE URGENCIAS. POR MEDICINA GENERAL</v>
          </cell>
        </row>
        <row r="28334">
          <cell r="L28334" t="str">
            <v>CONSULTA DE URGENCIAS. POR MEDICINA GENERAL</v>
          </cell>
        </row>
        <row r="28335">
          <cell r="L28335" t="str">
            <v>CONSULTA DE URGENCIAS. POR MEDICINA GENERAL</v>
          </cell>
        </row>
        <row r="28336">
          <cell r="L28336" t="str">
            <v>CONSULTA DE URGENCIAS. POR MEDICINA GENERAL</v>
          </cell>
        </row>
        <row r="28337">
          <cell r="L28337" t="str">
            <v>CONSULTA DE URGENCIAS. POR MEDICINA GENERAL</v>
          </cell>
        </row>
        <row r="28338">
          <cell r="L28338" t="str">
            <v>CONSULTA DE URGENCIAS. POR MEDICINA GENERAL</v>
          </cell>
        </row>
        <row r="28339">
          <cell r="L28339" t="str">
            <v>CONSULTA DE URGENCIAS. POR MEDICINA GENERAL</v>
          </cell>
        </row>
        <row r="28340">
          <cell r="L28340" t="str">
            <v>CONSULTA DE URGENCIAS. POR MEDICINA GENERAL</v>
          </cell>
        </row>
        <row r="28341">
          <cell r="L28341" t="str">
            <v>CONSULTA DE URGENCIAS. POR MEDICINA GENERAL</v>
          </cell>
        </row>
        <row r="28342">
          <cell r="L28342" t="str">
            <v>CONSULTA DE URGENCIAS. POR MEDICINA GENERAL</v>
          </cell>
        </row>
        <row r="28343">
          <cell r="L28343" t="str">
            <v>CONSULTA DE URGENCIAS. POR MEDICINA GENERAL</v>
          </cell>
        </row>
        <row r="28344">
          <cell r="L28344" t="str">
            <v>CONSULTA DE URGENCIAS. POR MEDICINA GENERAL</v>
          </cell>
        </row>
        <row r="28345">
          <cell r="L28345" t="str">
            <v>CONSULTA DE URGENCIAS. POR MEDICINA GENERAL</v>
          </cell>
        </row>
        <row r="28346">
          <cell r="L28346" t="str">
            <v>CONSULTA DE URGENCIAS. POR MEDICINA GENERAL</v>
          </cell>
        </row>
        <row r="28347">
          <cell r="L28347" t="str">
            <v>CONSULTA DE URGENCIAS. POR MEDICINA GENERAL</v>
          </cell>
        </row>
        <row r="28348">
          <cell r="L28348" t="str">
            <v>CONSULTA DE URGENCIAS. POR MEDICINA GENERAL</v>
          </cell>
        </row>
        <row r="28349">
          <cell r="L28349" t="str">
            <v>CONSULTA DE URGENCIAS. POR MEDICINA GENERAL</v>
          </cell>
        </row>
        <row r="28350">
          <cell r="L28350" t="str">
            <v>CONSULTA DE URGENCIAS. POR MEDICINA GENERAL</v>
          </cell>
        </row>
        <row r="28351">
          <cell r="L28351" t="str">
            <v>CONSULTA DE URGENCIAS. POR MEDICINA GENERAL</v>
          </cell>
        </row>
        <row r="28352">
          <cell r="L28352" t="str">
            <v>CONSULTA DE URGENCIAS. POR MEDICINA GENERAL</v>
          </cell>
        </row>
        <row r="28353">
          <cell r="L28353" t="str">
            <v>CONSULTA DE URGENCIAS. POR MEDICINA GENERAL</v>
          </cell>
        </row>
        <row r="28354">
          <cell r="L28354" t="str">
            <v>CONSULTA DE URGENCIAS. POR MEDICINA GENERAL</v>
          </cell>
        </row>
        <row r="28355">
          <cell r="L28355" t="str">
            <v>CONSULTA DE URGENCIAS. POR MEDICINA GENERAL</v>
          </cell>
        </row>
        <row r="28356">
          <cell r="L28356" t="str">
            <v>CONSULTA DE URGENCIAS. POR MEDICINA GENERAL</v>
          </cell>
        </row>
        <row r="28357">
          <cell r="L28357" t="str">
            <v>CONSULTA DE URGENCIAS. POR MEDICINA GENERAL</v>
          </cell>
        </row>
        <row r="28358">
          <cell r="L28358" t="str">
            <v>CONSULTA DE URGENCIAS. POR MEDICINA GENERAL</v>
          </cell>
        </row>
        <row r="28359">
          <cell r="L28359" t="str">
            <v>CONSULTA DE URGENCIAS. POR MEDICINA GENERAL</v>
          </cell>
        </row>
        <row r="28360">
          <cell r="L28360" t="str">
            <v>CONSULTA DE URGENCIAS. POR MEDICINA GENERAL</v>
          </cell>
        </row>
        <row r="28361">
          <cell r="L28361" t="str">
            <v>CONSULTA DE URGENCIAS. POR MEDICINA GENERAL</v>
          </cell>
        </row>
        <row r="28362">
          <cell r="L28362" t="str">
            <v>CONSULTA DE URGENCIAS. POR MEDICINA GENERAL</v>
          </cell>
        </row>
        <row r="28363">
          <cell r="L28363" t="str">
            <v>CONSULTA DE URGENCIAS. POR MEDICINA GENERAL</v>
          </cell>
        </row>
        <row r="28364">
          <cell r="L28364" t="str">
            <v>CONSULTA DE URGENCIAS. POR MEDICINA GENERAL</v>
          </cell>
        </row>
        <row r="28365">
          <cell r="K28365" t="str">
            <v>13740</v>
          </cell>
          <cell r="L28365" t="e">
            <v>#N/A</v>
          </cell>
        </row>
        <row r="28366">
          <cell r="K28366" t="str">
            <v>13740</v>
          </cell>
          <cell r="L28366" t="e">
            <v>#N/A</v>
          </cell>
        </row>
        <row r="28367">
          <cell r="K28367" t="str">
            <v>13740</v>
          </cell>
          <cell r="L28367" t="e">
            <v>#N/A</v>
          </cell>
        </row>
        <row r="28368">
          <cell r="K28368" t="str">
            <v>13670</v>
          </cell>
          <cell r="L28368" t="e">
            <v>#N/A</v>
          </cell>
        </row>
        <row r="28369">
          <cell r="K28369" t="str">
            <v>13670</v>
          </cell>
          <cell r="L28369" t="e">
            <v>#N/A</v>
          </cell>
        </row>
        <row r="28370">
          <cell r="K28370" t="str">
            <v>13740</v>
          </cell>
          <cell r="L28370" t="e">
            <v>#N/A</v>
          </cell>
        </row>
        <row r="28371">
          <cell r="K28371" t="str">
            <v>13740</v>
          </cell>
          <cell r="L28371" t="e">
            <v>#N/A</v>
          </cell>
        </row>
        <row r="28372">
          <cell r="K28372" t="str">
            <v>13670</v>
          </cell>
          <cell r="L28372" t="e">
            <v>#N/A</v>
          </cell>
        </row>
        <row r="28373">
          <cell r="K28373" t="str">
            <v>13670</v>
          </cell>
          <cell r="L28373" t="e">
            <v>#N/A</v>
          </cell>
        </row>
        <row r="28374">
          <cell r="K28374" t="str">
            <v>13740</v>
          </cell>
          <cell r="L28374" t="e">
            <v>#N/A</v>
          </cell>
        </row>
        <row r="28375">
          <cell r="K28375" t="str">
            <v>13670</v>
          </cell>
          <cell r="L28375" t="e">
            <v>#N/A</v>
          </cell>
        </row>
        <row r="28376">
          <cell r="K28376" t="str">
            <v>13670</v>
          </cell>
          <cell r="L28376" t="e">
            <v>#N/A</v>
          </cell>
        </row>
        <row r="28377">
          <cell r="K28377" t="str">
            <v>13740</v>
          </cell>
          <cell r="L28377" t="e">
            <v>#N/A</v>
          </cell>
        </row>
        <row r="28378">
          <cell r="K28378" t="str">
            <v>13740</v>
          </cell>
          <cell r="L28378" t="e">
            <v>#N/A</v>
          </cell>
        </row>
        <row r="28379">
          <cell r="K28379" t="str">
            <v>13670</v>
          </cell>
          <cell r="L28379" t="e">
            <v>#N/A</v>
          </cell>
        </row>
        <row r="28380">
          <cell r="K28380" t="str">
            <v>13670</v>
          </cell>
          <cell r="L28380" t="e">
            <v>#N/A</v>
          </cell>
        </row>
        <row r="28381">
          <cell r="K28381" t="str">
            <v>13670</v>
          </cell>
          <cell r="L28381" t="e">
            <v>#N/A</v>
          </cell>
        </row>
        <row r="28382">
          <cell r="K28382" t="str">
            <v>13670</v>
          </cell>
          <cell r="L28382" t="e">
            <v>#N/A</v>
          </cell>
        </row>
        <row r="28383">
          <cell r="K28383" t="str">
            <v>13670</v>
          </cell>
          <cell r="L28383" t="e">
            <v>#N/A</v>
          </cell>
        </row>
        <row r="28384">
          <cell r="K28384" t="str">
            <v>13670</v>
          </cell>
          <cell r="L28384" t="e">
            <v>#N/A</v>
          </cell>
        </row>
        <row r="28385">
          <cell r="K28385" t="str">
            <v>13670</v>
          </cell>
          <cell r="L28385" t="e">
            <v>#N/A</v>
          </cell>
        </row>
        <row r="28386">
          <cell r="K28386" t="str">
            <v>13670</v>
          </cell>
          <cell r="L28386" t="e">
            <v>#N/A</v>
          </cell>
        </row>
        <row r="28387">
          <cell r="K28387" t="str">
            <v>13670</v>
          </cell>
          <cell r="L28387" t="e">
            <v>#N/A</v>
          </cell>
        </row>
        <row r="28388">
          <cell r="K28388" t="str">
            <v>13670</v>
          </cell>
          <cell r="L28388" t="e">
            <v>#N/A</v>
          </cell>
        </row>
        <row r="28389">
          <cell r="K28389" t="str">
            <v>13670</v>
          </cell>
          <cell r="L28389" t="e">
            <v>#N/A</v>
          </cell>
        </row>
        <row r="28390">
          <cell r="K28390" t="str">
            <v>13670</v>
          </cell>
          <cell r="L28390" t="e">
            <v>#N/A</v>
          </cell>
        </row>
        <row r="28391">
          <cell r="K28391" t="str">
            <v>13740</v>
          </cell>
          <cell r="L28391" t="e">
            <v>#N/A</v>
          </cell>
        </row>
        <row r="28392">
          <cell r="K28392" t="str">
            <v>13740</v>
          </cell>
          <cell r="L28392" t="e">
            <v>#N/A</v>
          </cell>
        </row>
        <row r="28393">
          <cell r="K28393" t="str">
            <v>13740</v>
          </cell>
          <cell r="L28393" t="e">
            <v>#N/A</v>
          </cell>
        </row>
        <row r="28394">
          <cell r="K28394" t="str">
            <v>13671</v>
          </cell>
          <cell r="L28394" t="e">
            <v>#N/A</v>
          </cell>
        </row>
        <row r="28395">
          <cell r="K28395" t="str">
            <v>13740</v>
          </cell>
          <cell r="L28395" t="e">
            <v>#N/A</v>
          </cell>
        </row>
        <row r="28396">
          <cell r="K28396" t="str">
            <v>13740</v>
          </cell>
          <cell r="L28396" t="e">
            <v>#N/A</v>
          </cell>
        </row>
        <row r="28397">
          <cell r="K28397" t="str">
            <v>13740</v>
          </cell>
          <cell r="L28397" t="e">
            <v>#N/A</v>
          </cell>
        </row>
        <row r="28398">
          <cell r="K28398" t="str">
            <v>13670</v>
          </cell>
          <cell r="L28398" t="e">
            <v>#N/A</v>
          </cell>
        </row>
        <row r="28399">
          <cell r="K28399" t="str">
            <v>13670</v>
          </cell>
          <cell r="L28399" t="e">
            <v>#N/A</v>
          </cell>
        </row>
        <row r="28400">
          <cell r="K28400" t="str">
            <v>13740</v>
          </cell>
          <cell r="L28400" t="e">
            <v>#N/A</v>
          </cell>
        </row>
        <row r="28401">
          <cell r="K28401" t="str">
            <v>13740</v>
          </cell>
          <cell r="L28401" t="e">
            <v>#N/A</v>
          </cell>
        </row>
        <row r="28402">
          <cell r="K28402" t="str">
            <v>13670</v>
          </cell>
          <cell r="L28402" t="e">
            <v>#N/A</v>
          </cell>
        </row>
        <row r="28403">
          <cell r="K28403" t="str">
            <v>13670</v>
          </cell>
          <cell r="L28403" t="e">
            <v>#N/A</v>
          </cell>
        </row>
        <row r="28404">
          <cell r="K28404" t="str">
            <v>13740</v>
          </cell>
          <cell r="L28404" t="e">
            <v>#N/A</v>
          </cell>
        </row>
        <row r="28405">
          <cell r="K28405" t="str">
            <v>13670</v>
          </cell>
          <cell r="L28405" t="e">
            <v>#N/A</v>
          </cell>
        </row>
        <row r="28406">
          <cell r="K28406" t="str">
            <v>13670</v>
          </cell>
          <cell r="L28406" t="e">
            <v>#N/A</v>
          </cell>
        </row>
        <row r="28407">
          <cell r="K28407" t="str">
            <v>13740</v>
          </cell>
          <cell r="L28407" t="e">
            <v>#N/A</v>
          </cell>
        </row>
        <row r="28408">
          <cell r="K28408" t="str">
            <v>13740</v>
          </cell>
          <cell r="L28408" t="e">
            <v>#N/A</v>
          </cell>
        </row>
        <row r="28409">
          <cell r="K28409" t="str">
            <v>13670</v>
          </cell>
          <cell r="L28409" t="e">
            <v>#N/A</v>
          </cell>
        </row>
        <row r="28410">
          <cell r="K28410" t="str">
            <v>13670</v>
          </cell>
          <cell r="L28410" t="e">
            <v>#N/A</v>
          </cell>
        </row>
        <row r="28411">
          <cell r="K28411" t="str">
            <v>13670</v>
          </cell>
          <cell r="L28411" t="e">
            <v>#N/A</v>
          </cell>
        </row>
        <row r="28412">
          <cell r="K28412" t="str">
            <v>13670</v>
          </cell>
          <cell r="L28412" t="e">
            <v>#N/A</v>
          </cell>
        </row>
        <row r="28413">
          <cell r="K28413" t="str">
            <v>13670</v>
          </cell>
          <cell r="L28413" t="e">
            <v>#N/A</v>
          </cell>
        </row>
        <row r="28414">
          <cell r="K28414" t="str">
            <v>13670</v>
          </cell>
          <cell r="L28414" t="e">
            <v>#N/A</v>
          </cell>
        </row>
        <row r="28415">
          <cell r="K28415" t="str">
            <v>13670</v>
          </cell>
          <cell r="L28415" t="e">
            <v>#N/A</v>
          </cell>
        </row>
        <row r="28416">
          <cell r="K28416" t="str">
            <v>13670</v>
          </cell>
          <cell r="L28416" t="e">
            <v>#N/A</v>
          </cell>
        </row>
        <row r="28417">
          <cell r="K28417" t="str">
            <v>13670</v>
          </cell>
          <cell r="L28417" t="e">
            <v>#N/A</v>
          </cell>
        </row>
        <row r="28418">
          <cell r="K28418" t="str">
            <v>13670</v>
          </cell>
          <cell r="L28418" t="e">
            <v>#N/A</v>
          </cell>
        </row>
        <row r="28419">
          <cell r="K28419" t="str">
            <v>13670</v>
          </cell>
          <cell r="L28419" t="e">
            <v>#N/A</v>
          </cell>
        </row>
        <row r="28420">
          <cell r="K28420" t="str">
            <v>13670</v>
          </cell>
          <cell r="L28420" t="e">
            <v>#N/A</v>
          </cell>
        </row>
        <row r="28421">
          <cell r="K28421" t="str">
            <v>13740</v>
          </cell>
          <cell r="L28421" t="e">
            <v>#N/A</v>
          </cell>
        </row>
        <row r="28422">
          <cell r="K28422" t="str">
            <v>13740</v>
          </cell>
          <cell r="L28422" t="e">
            <v>#N/A</v>
          </cell>
        </row>
        <row r="28423">
          <cell r="K28423" t="str">
            <v>13740</v>
          </cell>
          <cell r="L28423" t="e">
            <v>#N/A</v>
          </cell>
        </row>
        <row r="28424">
          <cell r="K28424" t="str">
            <v>13671</v>
          </cell>
          <cell r="L28424" t="e">
            <v>#N/A</v>
          </cell>
        </row>
        <row r="28425">
          <cell r="K28425" t="str">
            <v>11472</v>
          </cell>
          <cell r="L28425" t="e">
            <v>#N/A</v>
          </cell>
        </row>
        <row r="28426">
          <cell r="L28426" t="e">
            <v>#N/A</v>
          </cell>
        </row>
        <row r="28427">
          <cell r="L28427" t="e">
            <v>#N/A</v>
          </cell>
        </row>
        <row r="28428">
          <cell r="L28428" t="e">
            <v>#N/A</v>
          </cell>
        </row>
        <row r="28429">
          <cell r="L28429" t="e">
            <v>#N/A</v>
          </cell>
        </row>
        <row r="28430">
          <cell r="K28430" t="str">
            <v>6102</v>
          </cell>
          <cell r="L28430" t="e">
            <v>#N/A</v>
          </cell>
        </row>
        <row r="28431">
          <cell r="L28431" t="e">
            <v>#N/A</v>
          </cell>
        </row>
        <row r="28432">
          <cell r="L28432" t="e">
            <v>#N/A</v>
          </cell>
        </row>
        <row r="28433">
          <cell r="L28433" t="e">
            <v>#N/A</v>
          </cell>
        </row>
        <row r="28434">
          <cell r="L28434" t="e">
            <v>#N/A</v>
          </cell>
        </row>
        <row r="28435">
          <cell r="L28435" t="e">
            <v>#N/A</v>
          </cell>
        </row>
        <row r="28436">
          <cell r="L28436" t="e">
            <v>#N/A</v>
          </cell>
        </row>
        <row r="28437">
          <cell r="L28437" t="e">
            <v>#N/A</v>
          </cell>
        </row>
        <row r="28438">
          <cell r="L28438" t="e">
            <v>#N/A</v>
          </cell>
        </row>
        <row r="28439">
          <cell r="L28439" t="e">
            <v>#N/A</v>
          </cell>
        </row>
        <row r="28440">
          <cell r="L28440" t="e">
            <v>#N/A</v>
          </cell>
        </row>
        <row r="28441">
          <cell r="L28441" t="e">
            <v>#N/A</v>
          </cell>
        </row>
        <row r="28442">
          <cell r="L28442" t="e">
            <v>#N/A</v>
          </cell>
        </row>
        <row r="28443">
          <cell r="L28443" t="e">
            <v>#N/A</v>
          </cell>
        </row>
        <row r="28444">
          <cell r="L28444" t="e">
            <v>#N/A</v>
          </cell>
        </row>
        <row r="28445">
          <cell r="L28445" t="e">
            <v>#N/A</v>
          </cell>
        </row>
        <row r="28446">
          <cell r="L28446" t="e">
            <v>#N/A</v>
          </cell>
        </row>
        <row r="28447">
          <cell r="L28447" t="e">
            <v>#N/A</v>
          </cell>
        </row>
        <row r="28448">
          <cell r="L28448" t="e">
            <v>#N/A</v>
          </cell>
        </row>
        <row r="28449">
          <cell r="L28449" t="e">
            <v>#N/A</v>
          </cell>
        </row>
        <row r="28450">
          <cell r="L28450" t="e">
            <v>#N/A</v>
          </cell>
        </row>
        <row r="28451">
          <cell r="L28451" t="e">
            <v>#N/A</v>
          </cell>
        </row>
        <row r="28452">
          <cell r="L28452" t="e">
            <v>#N/A</v>
          </cell>
        </row>
        <row r="28453">
          <cell r="L28453" t="e">
            <v>#N/A</v>
          </cell>
        </row>
        <row r="28454">
          <cell r="L28454" t="e">
            <v>#N/A</v>
          </cell>
        </row>
        <row r="28455">
          <cell r="L28455" t="e">
            <v>#N/A</v>
          </cell>
        </row>
        <row r="28456">
          <cell r="L28456" t="e">
            <v>#N/A</v>
          </cell>
        </row>
        <row r="28457">
          <cell r="L28457" t="e">
            <v>#N/A</v>
          </cell>
        </row>
        <row r="28458">
          <cell r="L28458" t="e">
            <v>#N/A</v>
          </cell>
        </row>
        <row r="28459">
          <cell r="L28459" t="e">
            <v>#N/A</v>
          </cell>
        </row>
        <row r="28460">
          <cell r="L28460" t="e">
            <v>#N/A</v>
          </cell>
        </row>
        <row r="28461">
          <cell r="L28461" t="e">
            <v>#N/A</v>
          </cell>
        </row>
        <row r="28462">
          <cell r="L28462" t="e">
            <v>#N/A</v>
          </cell>
        </row>
        <row r="28463">
          <cell r="L28463" t="e">
            <v>#N/A</v>
          </cell>
        </row>
        <row r="28464">
          <cell r="L28464" t="e">
            <v>#N/A</v>
          </cell>
        </row>
        <row r="28465">
          <cell r="L28465" t="e">
            <v>#N/A</v>
          </cell>
        </row>
        <row r="28466">
          <cell r="L28466" t="e">
            <v>#N/A</v>
          </cell>
        </row>
        <row r="28467">
          <cell r="L28467" t="e">
            <v>#N/A</v>
          </cell>
        </row>
        <row r="28468">
          <cell r="L28468" t="e">
            <v>#N/A</v>
          </cell>
        </row>
        <row r="28469">
          <cell r="K28469" t="str">
            <v>17101</v>
          </cell>
          <cell r="L28469" t="e">
            <v>#N/A</v>
          </cell>
        </row>
        <row r="28470">
          <cell r="K28470" t="str">
            <v>17101</v>
          </cell>
          <cell r="L28470" t="e">
            <v>#N/A</v>
          </cell>
        </row>
        <row r="28471">
          <cell r="L28471" t="e">
            <v>#N/A</v>
          </cell>
        </row>
        <row r="28472">
          <cell r="L28472" t="e">
            <v>#N/A</v>
          </cell>
        </row>
        <row r="28473">
          <cell r="L28473" t="e">
            <v>#N/A</v>
          </cell>
        </row>
        <row r="28474">
          <cell r="L28474" t="e">
            <v>#N/A</v>
          </cell>
        </row>
        <row r="28475">
          <cell r="L28475" t="e">
            <v>#N/A</v>
          </cell>
        </row>
        <row r="28476">
          <cell r="L28476" t="e">
            <v>#N/A</v>
          </cell>
        </row>
        <row r="28477">
          <cell r="L28477" t="e">
            <v>#N/A</v>
          </cell>
        </row>
        <row r="28478">
          <cell r="L28478" t="e">
            <v>#N/A</v>
          </cell>
        </row>
        <row r="28479">
          <cell r="L28479" t="e">
            <v>#N/A</v>
          </cell>
        </row>
        <row r="28480">
          <cell r="L28480" t="e">
            <v>#N/A</v>
          </cell>
        </row>
        <row r="28481">
          <cell r="L28481" t="e">
            <v>#N/A</v>
          </cell>
        </row>
        <row r="28482">
          <cell r="K28482" t="str">
            <v>1335</v>
          </cell>
          <cell r="L28482" t="e">
            <v>#N/A</v>
          </cell>
        </row>
        <row r="28483">
          <cell r="K28483" t="str">
            <v>1335</v>
          </cell>
          <cell r="L28483" t="e">
            <v>#N/A</v>
          </cell>
        </row>
        <row r="28484">
          <cell r="L28484" t="e">
            <v>#N/A</v>
          </cell>
        </row>
        <row r="28485">
          <cell r="L28485" t="e">
            <v>#N/A</v>
          </cell>
        </row>
        <row r="28486">
          <cell r="L28486" t="e">
            <v>#N/A</v>
          </cell>
        </row>
        <row r="28487">
          <cell r="L28487" t="e">
            <v>#N/A</v>
          </cell>
        </row>
        <row r="28488">
          <cell r="L28488" t="e">
            <v>#N/A</v>
          </cell>
        </row>
        <row r="28489">
          <cell r="L28489" t="e">
            <v>#N/A</v>
          </cell>
        </row>
        <row r="28490">
          <cell r="K28490" t="str">
            <v>16552</v>
          </cell>
          <cell r="L28490" t="e">
            <v>#N/A</v>
          </cell>
        </row>
        <row r="28491">
          <cell r="K28491" t="str">
            <v>16552</v>
          </cell>
          <cell r="L28491" t="e">
            <v>#N/A</v>
          </cell>
        </row>
        <row r="28492">
          <cell r="K28492" t="str">
            <v>16552</v>
          </cell>
          <cell r="L28492" t="e">
            <v>#N/A</v>
          </cell>
        </row>
        <row r="28493">
          <cell r="L28493" t="e">
            <v>#N/A</v>
          </cell>
        </row>
        <row r="28494">
          <cell r="L28494" t="e">
            <v>#N/A</v>
          </cell>
        </row>
        <row r="28495">
          <cell r="L28495" t="e">
            <v>#N/A</v>
          </cell>
        </row>
        <row r="28496">
          <cell r="L28496" t="e">
            <v>#N/A</v>
          </cell>
        </row>
        <row r="28497">
          <cell r="L28497" t="e">
            <v>#N/A</v>
          </cell>
        </row>
        <row r="28498">
          <cell r="L28498" t="e">
            <v>#N/A</v>
          </cell>
        </row>
        <row r="28499">
          <cell r="L28499" t="e">
            <v>#N/A</v>
          </cell>
        </row>
        <row r="28500">
          <cell r="L28500" t="e">
            <v>#N/A</v>
          </cell>
        </row>
        <row r="28501">
          <cell r="L28501" t="e">
            <v>#N/A</v>
          </cell>
        </row>
        <row r="28502">
          <cell r="L28502" t="e">
            <v>#N/A</v>
          </cell>
        </row>
        <row r="28503">
          <cell r="L28503" t="e">
            <v>#N/A</v>
          </cell>
        </row>
        <row r="28504">
          <cell r="L28504" t="e">
            <v>#N/A</v>
          </cell>
        </row>
        <row r="28505">
          <cell r="L28505" t="e">
            <v>#N/A</v>
          </cell>
        </row>
        <row r="28506">
          <cell r="L28506" t="e">
            <v>#N/A</v>
          </cell>
        </row>
        <row r="28507">
          <cell r="L28507" t="e">
            <v>#N/A</v>
          </cell>
        </row>
        <row r="28508">
          <cell r="L28508" t="e">
            <v>#N/A</v>
          </cell>
        </row>
        <row r="28509">
          <cell r="L28509" t="e">
            <v>#N/A</v>
          </cell>
        </row>
        <row r="28510">
          <cell r="L28510" t="e">
            <v>#N/A</v>
          </cell>
        </row>
        <row r="28511">
          <cell r="L28511" t="e">
            <v>#N/A</v>
          </cell>
        </row>
        <row r="28512">
          <cell r="L28512" t="e">
            <v>#N/A</v>
          </cell>
        </row>
        <row r="28513">
          <cell r="L28513" t="e">
            <v>#N/A</v>
          </cell>
        </row>
        <row r="28514">
          <cell r="L28514" t="e">
            <v>#N/A</v>
          </cell>
        </row>
        <row r="28515">
          <cell r="K28515" t="str">
            <v>14421</v>
          </cell>
          <cell r="L28515" t="e">
            <v>#N/A</v>
          </cell>
        </row>
        <row r="28516">
          <cell r="K28516" t="str">
            <v>14421</v>
          </cell>
          <cell r="L28516" t="e">
            <v>#N/A</v>
          </cell>
        </row>
        <row r="28517">
          <cell r="K28517" t="str">
            <v>14421</v>
          </cell>
          <cell r="L28517" t="e">
            <v>#N/A</v>
          </cell>
        </row>
        <row r="28518">
          <cell r="K28518" t="str">
            <v>14421</v>
          </cell>
          <cell r="L28518" t="e">
            <v>#N/A</v>
          </cell>
        </row>
        <row r="28519">
          <cell r="K28519" t="str">
            <v>14425</v>
          </cell>
          <cell r="L28519" t="e">
            <v>#N/A</v>
          </cell>
        </row>
        <row r="28520">
          <cell r="K28520" t="str">
            <v>14425</v>
          </cell>
          <cell r="L28520" t="e">
            <v>#N/A</v>
          </cell>
        </row>
        <row r="28521">
          <cell r="K28521" t="str">
            <v>14425</v>
          </cell>
          <cell r="L28521" t="e">
            <v>#N/A</v>
          </cell>
        </row>
        <row r="28522">
          <cell r="K28522" t="str">
            <v>14425</v>
          </cell>
          <cell r="L28522" t="e">
            <v>#N/A</v>
          </cell>
        </row>
        <row r="28523">
          <cell r="K28523" t="str">
            <v>14426</v>
          </cell>
          <cell r="L28523" t="e">
            <v>#N/A</v>
          </cell>
        </row>
        <row r="28524">
          <cell r="K28524" t="str">
            <v>14426</v>
          </cell>
          <cell r="L28524" t="e">
            <v>#N/A</v>
          </cell>
        </row>
        <row r="28525">
          <cell r="K28525" t="str">
            <v>14426</v>
          </cell>
          <cell r="L28525" t="e">
            <v>#N/A</v>
          </cell>
        </row>
        <row r="28526">
          <cell r="K28526" t="str">
            <v>14426</v>
          </cell>
          <cell r="L28526" t="e">
            <v>#N/A</v>
          </cell>
        </row>
        <row r="28527">
          <cell r="L28527" t="e">
            <v>#N/A</v>
          </cell>
        </row>
        <row r="28528">
          <cell r="L28528" t="e">
            <v>#N/A</v>
          </cell>
        </row>
        <row r="28529">
          <cell r="L28529" t="e">
            <v>#N/A</v>
          </cell>
        </row>
        <row r="28530">
          <cell r="L28530" t="e">
            <v>#N/A</v>
          </cell>
        </row>
        <row r="28531">
          <cell r="L28531" t="e">
            <v>#N/A</v>
          </cell>
        </row>
        <row r="28532">
          <cell r="L28532" t="e">
            <v>#N/A</v>
          </cell>
        </row>
        <row r="28533">
          <cell r="L28533" t="e">
            <v>#N/A</v>
          </cell>
        </row>
        <row r="28534">
          <cell r="L28534" t="e">
            <v>#N/A</v>
          </cell>
        </row>
        <row r="28535">
          <cell r="K28535" t="str">
            <v>14402</v>
          </cell>
          <cell r="L28535" t="e">
            <v>#N/A</v>
          </cell>
        </row>
        <row r="28536">
          <cell r="K28536" t="str">
            <v>14402</v>
          </cell>
          <cell r="L28536" t="e">
            <v>#N/A</v>
          </cell>
        </row>
        <row r="28537">
          <cell r="K28537" t="str">
            <v>14402</v>
          </cell>
          <cell r="L28537" t="e">
            <v>#N/A</v>
          </cell>
        </row>
        <row r="28538">
          <cell r="K28538" t="str">
            <v>14402</v>
          </cell>
          <cell r="L28538" t="e">
            <v>#N/A</v>
          </cell>
        </row>
        <row r="28539">
          <cell r="L28539" t="e">
            <v>#N/A</v>
          </cell>
        </row>
        <row r="28540">
          <cell r="L28540" t="e">
            <v>#N/A</v>
          </cell>
        </row>
        <row r="28541">
          <cell r="L28541" t="e">
            <v>#N/A</v>
          </cell>
        </row>
        <row r="28542">
          <cell r="L28542" t="e">
            <v>#N/A</v>
          </cell>
        </row>
        <row r="28543">
          <cell r="L28543" t="e">
            <v>#N/A</v>
          </cell>
        </row>
        <row r="28544">
          <cell r="L28544" t="e">
            <v>#N/A</v>
          </cell>
        </row>
        <row r="28545">
          <cell r="L28545" t="e">
            <v>#N/A</v>
          </cell>
        </row>
        <row r="28546">
          <cell r="L28546" t="e">
            <v>#N/A</v>
          </cell>
        </row>
        <row r="28547">
          <cell r="L28547" t="e">
            <v>#N/A</v>
          </cell>
        </row>
        <row r="28548">
          <cell r="L28548" t="e">
            <v>#N/A</v>
          </cell>
        </row>
        <row r="28549">
          <cell r="L28549" t="e">
            <v>#N/A</v>
          </cell>
        </row>
        <row r="28550">
          <cell r="L28550" t="e">
            <v>#N/A</v>
          </cell>
        </row>
        <row r="28551">
          <cell r="L28551" t="e">
            <v>#N/A</v>
          </cell>
        </row>
        <row r="28552">
          <cell r="L28552" t="e">
            <v>#N/A</v>
          </cell>
        </row>
        <row r="28553">
          <cell r="L28553" t="e">
            <v>#N/A</v>
          </cell>
        </row>
        <row r="28554">
          <cell r="L28554" t="e">
            <v>#N/A</v>
          </cell>
        </row>
        <row r="28555">
          <cell r="L28555" t="e">
            <v>#N/A</v>
          </cell>
        </row>
        <row r="28556">
          <cell r="L28556" t="e">
            <v>#N/A</v>
          </cell>
        </row>
        <row r="28557">
          <cell r="L28557" t="e">
            <v>#N/A</v>
          </cell>
        </row>
        <row r="28558">
          <cell r="L28558" t="e">
            <v>#N/A</v>
          </cell>
        </row>
        <row r="28559">
          <cell r="L28559" t="e">
            <v>#N/A</v>
          </cell>
        </row>
        <row r="28560">
          <cell r="L28560" t="e">
            <v>#N/A</v>
          </cell>
        </row>
        <row r="28561">
          <cell r="L28561" t="e">
            <v>#N/A</v>
          </cell>
        </row>
        <row r="28562">
          <cell r="L28562" t="e">
            <v>#N/A</v>
          </cell>
        </row>
        <row r="28563">
          <cell r="L28563" t="e">
            <v>#N/A</v>
          </cell>
        </row>
        <row r="28564">
          <cell r="K28564" t="str">
            <v>38271</v>
          </cell>
          <cell r="L28564" t="e">
            <v>#N/A</v>
          </cell>
        </row>
        <row r="28565">
          <cell r="K28565" t="str">
            <v>38271</v>
          </cell>
          <cell r="L28565" t="e">
            <v>#N/A</v>
          </cell>
        </row>
        <row r="28566">
          <cell r="K28566" t="str">
            <v>38271</v>
          </cell>
          <cell r="L28566" t="e">
            <v>#N/A</v>
          </cell>
        </row>
        <row r="28567">
          <cell r="K28567" t="str">
            <v>38272</v>
          </cell>
          <cell r="L28567" t="e">
            <v>#N/A</v>
          </cell>
        </row>
        <row r="28568">
          <cell r="K28568" t="str">
            <v>38272</v>
          </cell>
          <cell r="L28568" t="e">
            <v>#N/A</v>
          </cell>
        </row>
        <row r="28569">
          <cell r="K28569" t="str">
            <v>38272</v>
          </cell>
          <cell r="L28569" t="e">
            <v>#N/A</v>
          </cell>
        </row>
        <row r="28570">
          <cell r="K28570" t="str">
            <v>38273</v>
          </cell>
          <cell r="L28570" t="e">
            <v>#N/A</v>
          </cell>
        </row>
        <row r="28571">
          <cell r="K28571" t="str">
            <v>38273</v>
          </cell>
          <cell r="L28571" t="e">
            <v>#N/A</v>
          </cell>
        </row>
        <row r="28572">
          <cell r="K28572" t="str">
            <v>38273</v>
          </cell>
          <cell r="L28572" t="e">
            <v>#N/A</v>
          </cell>
        </row>
        <row r="28573">
          <cell r="K28573" t="str">
            <v>38274</v>
          </cell>
          <cell r="L28573" t="e">
            <v>#N/A</v>
          </cell>
        </row>
        <row r="28574">
          <cell r="K28574" t="str">
            <v>38274</v>
          </cell>
          <cell r="L28574" t="e">
            <v>#N/A</v>
          </cell>
        </row>
        <row r="28575">
          <cell r="K28575" t="str">
            <v>38274</v>
          </cell>
          <cell r="L28575" t="e">
            <v>#N/A</v>
          </cell>
        </row>
        <row r="28576">
          <cell r="K28576" t="str">
            <v>38261</v>
          </cell>
          <cell r="L28576" t="e">
            <v>#N/A</v>
          </cell>
        </row>
        <row r="28577">
          <cell r="K28577" t="str">
            <v>38261</v>
          </cell>
          <cell r="L28577" t="e">
            <v>#N/A</v>
          </cell>
        </row>
        <row r="28578">
          <cell r="K28578" t="str">
            <v>38261</v>
          </cell>
          <cell r="L28578" t="e">
            <v>#N/A</v>
          </cell>
        </row>
        <row r="28579">
          <cell r="K28579" t="str">
            <v>38262</v>
          </cell>
          <cell r="L28579" t="e">
            <v>#N/A</v>
          </cell>
        </row>
        <row r="28580">
          <cell r="K28580" t="str">
            <v>38262</v>
          </cell>
          <cell r="L28580" t="e">
            <v>#N/A</v>
          </cell>
        </row>
        <row r="28581">
          <cell r="K28581" t="str">
            <v>38262</v>
          </cell>
          <cell r="L28581" t="e">
            <v>#N/A</v>
          </cell>
        </row>
        <row r="28582">
          <cell r="K28582" t="str">
            <v>38263</v>
          </cell>
          <cell r="L28582" t="e">
            <v>#N/A</v>
          </cell>
        </row>
        <row r="28583">
          <cell r="K28583" t="str">
            <v>38263</v>
          </cell>
          <cell r="L28583" t="e">
            <v>#N/A</v>
          </cell>
        </row>
        <row r="28584">
          <cell r="K28584" t="str">
            <v>38263</v>
          </cell>
          <cell r="L28584" t="e">
            <v>#N/A</v>
          </cell>
        </row>
        <row r="28585">
          <cell r="K28585" t="str">
            <v>38264</v>
          </cell>
          <cell r="L28585" t="e">
            <v>#N/A</v>
          </cell>
        </row>
        <row r="28586">
          <cell r="K28586" t="str">
            <v>38264</v>
          </cell>
          <cell r="L28586" t="e">
            <v>#N/A</v>
          </cell>
        </row>
        <row r="28587">
          <cell r="K28587" t="str">
            <v>38264</v>
          </cell>
          <cell r="L28587" t="e">
            <v>#N/A</v>
          </cell>
        </row>
        <row r="28588">
          <cell r="L28588" t="e">
            <v>#N/A</v>
          </cell>
        </row>
        <row r="28589">
          <cell r="L28589" t="e">
            <v>#N/A</v>
          </cell>
        </row>
        <row r="28590">
          <cell r="K28590" t="str">
            <v>2626</v>
          </cell>
          <cell r="L28590" t="e">
            <v>#N/A</v>
          </cell>
        </row>
        <row r="28591">
          <cell r="L28591" t="e">
            <v>#N/A</v>
          </cell>
        </row>
        <row r="28592">
          <cell r="L28592" t="e">
            <v>#N/A</v>
          </cell>
        </row>
        <row r="28593">
          <cell r="L28593" t="e">
            <v>#N/A</v>
          </cell>
        </row>
        <row r="28594">
          <cell r="L28594" t="e">
            <v>#N/A</v>
          </cell>
        </row>
        <row r="28595">
          <cell r="K28595" t="str">
            <v>38725</v>
          </cell>
          <cell r="L28595" t="e">
            <v>#N/A</v>
          </cell>
        </row>
        <row r="28596">
          <cell r="L28596" t="e">
            <v>#N/A</v>
          </cell>
        </row>
        <row r="28597">
          <cell r="K28597" t="str">
            <v>2730</v>
          </cell>
          <cell r="L28597" t="e">
            <v>#N/A</v>
          </cell>
        </row>
        <row r="28598">
          <cell r="L28598" t="e">
            <v>#N/A</v>
          </cell>
        </row>
        <row r="28599">
          <cell r="K28599" t="str">
            <v>2704</v>
          </cell>
          <cell r="L28599" t="e">
            <v>#N/A</v>
          </cell>
        </row>
        <row r="28600">
          <cell r="L28600" t="e">
            <v>#N/A</v>
          </cell>
        </row>
        <row r="28601">
          <cell r="L28601" t="e">
            <v>#N/A</v>
          </cell>
        </row>
        <row r="28602">
          <cell r="L28602" t="e">
            <v>#N/A</v>
          </cell>
        </row>
        <row r="28603">
          <cell r="L28603" t="e">
            <v>#N/A</v>
          </cell>
        </row>
        <row r="28604">
          <cell r="L28604" t="e">
            <v>#N/A</v>
          </cell>
        </row>
        <row r="28605">
          <cell r="L28605" t="e">
            <v>#N/A</v>
          </cell>
        </row>
        <row r="28606">
          <cell r="L28606" t="e">
            <v>#N/A</v>
          </cell>
        </row>
        <row r="28607">
          <cell r="L28607" t="e">
            <v>#N/A</v>
          </cell>
        </row>
        <row r="28608">
          <cell r="L28608" t="e">
            <v>#N/A</v>
          </cell>
        </row>
        <row r="28609">
          <cell r="L28609" t="e">
            <v>#N/A</v>
          </cell>
        </row>
        <row r="28610">
          <cell r="L28610" t="e">
            <v>#N/A</v>
          </cell>
        </row>
        <row r="28611">
          <cell r="L28611" t="e">
            <v>#N/A</v>
          </cell>
        </row>
        <row r="28612">
          <cell r="L28612" t="e">
            <v>#N/A</v>
          </cell>
        </row>
        <row r="28613">
          <cell r="L28613" t="e">
            <v>#N/A</v>
          </cell>
        </row>
        <row r="28614">
          <cell r="L28614" t="e">
            <v>#N/A</v>
          </cell>
        </row>
        <row r="28615">
          <cell r="L28615" t="e">
            <v>#N/A</v>
          </cell>
        </row>
        <row r="28616">
          <cell r="L28616" t="e">
            <v>#N/A</v>
          </cell>
        </row>
        <row r="28617">
          <cell r="L28617" t="e">
            <v>#N/A</v>
          </cell>
        </row>
        <row r="28618">
          <cell r="L28618" t="e">
            <v>#N/A</v>
          </cell>
        </row>
        <row r="28619">
          <cell r="L28619" t="e">
            <v>#N/A</v>
          </cell>
        </row>
        <row r="28620">
          <cell r="L28620" t="e">
            <v>#N/A</v>
          </cell>
        </row>
        <row r="28621">
          <cell r="L28621" t="e">
            <v>#N/A</v>
          </cell>
        </row>
        <row r="28622">
          <cell r="L28622" t="e">
            <v>#N/A</v>
          </cell>
        </row>
        <row r="28623">
          <cell r="L28623" t="e">
            <v>#N/A</v>
          </cell>
        </row>
        <row r="28624">
          <cell r="L28624" t="e">
            <v>#N/A</v>
          </cell>
        </row>
        <row r="28625">
          <cell r="L28625" t="e">
            <v>#N/A</v>
          </cell>
        </row>
        <row r="28626">
          <cell r="L28626" t="e">
            <v>#N/A</v>
          </cell>
        </row>
        <row r="28627">
          <cell r="L28627" t="e">
            <v>#N/A</v>
          </cell>
        </row>
        <row r="28628">
          <cell r="L28628" t="e">
            <v>#N/A</v>
          </cell>
        </row>
        <row r="28629">
          <cell r="L28629" t="e">
            <v>#N/A</v>
          </cell>
        </row>
        <row r="28630">
          <cell r="L28630" t="e">
            <v>#N/A</v>
          </cell>
        </row>
        <row r="28631">
          <cell r="L28631" t="e">
            <v>#N/A</v>
          </cell>
        </row>
        <row r="28632">
          <cell r="L28632" t="e">
            <v>#N/A</v>
          </cell>
        </row>
        <row r="28633">
          <cell r="L28633" t="e">
            <v>#N/A</v>
          </cell>
        </row>
        <row r="28634">
          <cell r="L28634" t="e">
            <v>#N/A</v>
          </cell>
        </row>
        <row r="28635">
          <cell r="L28635" t="e">
            <v>#N/A</v>
          </cell>
        </row>
        <row r="28636">
          <cell r="L28636" t="e">
            <v>#N/A</v>
          </cell>
        </row>
        <row r="28637">
          <cell r="L28637" t="str">
            <v>OBTURACION DENTAL CON AMALGAMA</v>
          </cell>
        </row>
        <row r="28638">
          <cell r="L28638" t="str">
            <v>OBTURACION DENTAL CON AMALGAMA</v>
          </cell>
        </row>
        <row r="28639">
          <cell r="L28639" t="str">
            <v>OBTURACION DENTAL CON AMALGAMA</v>
          </cell>
        </row>
        <row r="28640">
          <cell r="L28640" t="str">
            <v>OBTURACION DENTAL CON AMALGAMA</v>
          </cell>
        </row>
        <row r="28641">
          <cell r="L28641" t="str">
            <v>OBTURACION DENTAL CON AMALGAMA</v>
          </cell>
        </row>
        <row r="28642">
          <cell r="L28642" t="str">
            <v>OBTURACION DENTAL CON AMALGAMA</v>
          </cell>
        </row>
        <row r="28643">
          <cell r="L28643" t="str">
            <v>OBTURACION DENTAL CON AMALGAMA</v>
          </cell>
        </row>
        <row r="28644">
          <cell r="L28644" t="str">
            <v>OBTURACION DENTAL CON AMALGAMA</v>
          </cell>
        </row>
        <row r="28645">
          <cell r="L28645" t="str">
            <v>OBTURACION DENTAL CON AMALGAMA</v>
          </cell>
        </row>
        <row r="28646">
          <cell r="L28646" t="str">
            <v>OBTURACION DENTAL CON AMALGAMA</v>
          </cell>
        </row>
        <row r="28647">
          <cell r="L28647" t="str">
            <v>OBTURACION DENTAL CON AMALGAMA</v>
          </cell>
        </row>
        <row r="28648">
          <cell r="L28648" t="str">
            <v>OBTURACION DENTAL CON AMALGAMA</v>
          </cell>
        </row>
        <row r="28649">
          <cell r="L28649" t="str">
            <v>OBTURACION DENTAL CON AMALGAMA</v>
          </cell>
        </row>
        <row r="28650">
          <cell r="L28650" t="str">
            <v>OBTURACION DENTAL CON AMALGAMA</v>
          </cell>
        </row>
        <row r="28651">
          <cell r="L28651" t="str">
            <v>OBTURACION DENTAL CON AMALGAMA</v>
          </cell>
        </row>
        <row r="28652">
          <cell r="L28652" t="str">
            <v>OBTURACION DENTAL CON AMALGAMA</v>
          </cell>
        </row>
        <row r="28653">
          <cell r="L28653" t="str">
            <v>OBTURACION DENTAL CON AMALGAMA</v>
          </cell>
        </row>
        <row r="28654">
          <cell r="L28654" t="str">
            <v>OBTURACION DENTAL CON AMALGAMA</v>
          </cell>
        </row>
        <row r="28655">
          <cell r="L28655" t="str">
            <v>OBTURACION DENTAL CON AMALGAMA</v>
          </cell>
        </row>
        <row r="28656">
          <cell r="L28656" t="str">
            <v>OBTURACION DENTAL CON AMALGAMA</v>
          </cell>
        </row>
        <row r="28657">
          <cell r="L28657" t="e">
            <v>#N/A</v>
          </cell>
        </row>
        <row r="28658">
          <cell r="L28658" t="e">
            <v>#N/A</v>
          </cell>
        </row>
        <row r="28659">
          <cell r="L28659" t="e">
            <v>#N/A</v>
          </cell>
        </row>
        <row r="28660">
          <cell r="L28660" t="e">
            <v>#N/A</v>
          </cell>
        </row>
        <row r="28661">
          <cell r="L28661" t="e">
            <v>#N/A</v>
          </cell>
        </row>
        <row r="28662">
          <cell r="L28662" t="e">
            <v>#N/A</v>
          </cell>
        </row>
        <row r="28663">
          <cell r="L28663" t="e">
            <v>#N/A</v>
          </cell>
        </row>
        <row r="28664">
          <cell r="L28664" t="e">
            <v>#N/A</v>
          </cell>
        </row>
        <row r="28665">
          <cell r="L28665" t="e">
            <v>#N/A</v>
          </cell>
        </row>
        <row r="28666">
          <cell r="L28666" t="e">
            <v>#N/A</v>
          </cell>
        </row>
        <row r="28667">
          <cell r="L28667" t="e">
            <v>#N/A</v>
          </cell>
        </row>
        <row r="28668">
          <cell r="L28668" t="e">
            <v>#N/A</v>
          </cell>
        </row>
        <row r="28669">
          <cell r="L28669" t="e">
            <v>#N/A</v>
          </cell>
        </row>
        <row r="28670">
          <cell r="L28670" t="e">
            <v>#N/A</v>
          </cell>
        </row>
        <row r="28671">
          <cell r="L28671" t="e">
            <v>#N/A</v>
          </cell>
        </row>
        <row r="28672">
          <cell r="L28672" t="e">
            <v>#N/A</v>
          </cell>
        </row>
        <row r="28673">
          <cell r="L28673" t="e">
            <v>#N/A</v>
          </cell>
        </row>
        <row r="28674">
          <cell r="L28674" t="e">
            <v>#N/A</v>
          </cell>
        </row>
        <row r="28675">
          <cell r="L28675" t="e">
            <v>#N/A</v>
          </cell>
        </row>
        <row r="28676">
          <cell r="L28676" t="e">
            <v>#N/A</v>
          </cell>
        </row>
        <row r="28677">
          <cell r="L28677" t="e">
            <v>#N/A</v>
          </cell>
        </row>
        <row r="28678">
          <cell r="L28678" t="e">
            <v>#N/A</v>
          </cell>
        </row>
        <row r="28679">
          <cell r="L28679" t="e">
            <v>#N/A</v>
          </cell>
        </row>
        <row r="28680">
          <cell r="L28680" t="e">
            <v>#N/A</v>
          </cell>
        </row>
        <row r="28681">
          <cell r="L28681" t="e">
            <v>#N/A</v>
          </cell>
        </row>
        <row r="28682">
          <cell r="L28682" t="e">
            <v>#N/A</v>
          </cell>
        </row>
        <row r="28683">
          <cell r="L28683" t="e">
            <v>#N/A</v>
          </cell>
        </row>
        <row r="28684">
          <cell r="L28684" t="e">
            <v>#N/A</v>
          </cell>
        </row>
        <row r="28685">
          <cell r="L28685" t="e">
            <v>#N/A</v>
          </cell>
        </row>
        <row r="28686">
          <cell r="L28686" t="e">
            <v>#N/A</v>
          </cell>
        </row>
        <row r="28687">
          <cell r="L28687" t="e">
            <v>#N/A</v>
          </cell>
        </row>
        <row r="28688">
          <cell r="L28688" t="e">
            <v>#N/A</v>
          </cell>
        </row>
        <row r="28689">
          <cell r="L28689" t="e">
            <v>#N/A</v>
          </cell>
        </row>
        <row r="28690">
          <cell r="L28690" t="e">
            <v>#N/A</v>
          </cell>
        </row>
        <row r="28691">
          <cell r="L28691" t="e">
            <v>#N/A</v>
          </cell>
        </row>
        <row r="28692">
          <cell r="L28692" t="e">
            <v>#N/A</v>
          </cell>
        </row>
        <row r="28693">
          <cell r="L28693" t="e">
            <v>#N/A</v>
          </cell>
        </row>
        <row r="28694">
          <cell r="L28694" t="e">
            <v>#N/A</v>
          </cell>
        </row>
        <row r="28695">
          <cell r="K28695" t="str">
            <v>16550</v>
          </cell>
          <cell r="L28695" t="e">
            <v>#N/A</v>
          </cell>
        </row>
        <row r="28696">
          <cell r="K28696" t="str">
            <v>16550</v>
          </cell>
          <cell r="L28696" t="e">
            <v>#N/A</v>
          </cell>
        </row>
        <row r="28697">
          <cell r="K28697" t="str">
            <v>16550</v>
          </cell>
          <cell r="L28697" t="e">
            <v>#N/A</v>
          </cell>
        </row>
        <row r="28698">
          <cell r="K28698" t="str">
            <v>16550</v>
          </cell>
          <cell r="L28698" t="e">
            <v>#N/A</v>
          </cell>
        </row>
        <row r="28699">
          <cell r="K28699" t="str">
            <v>16550</v>
          </cell>
          <cell r="L28699" t="e">
            <v>#N/A</v>
          </cell>
        </row>
        <row r="28700">
          <cell r="K28700" t="str">
            <v>16550</v>
          </cell>
          <cell r="L28700" t="e">
            <v>#N/A</v>
          </cell>
        </row>
        <row r="28701">
          <cell r="K28701" t="str">
            <v>16550</v>
          </cell>
          <cell r="L28701" t="e">
            <v>#N/A</v>
          </cell>
        </row>
        <row r="28702">
          <cell r="K28702" t="str">
            <v>16550</v>
          </cell>
          <cell r="L28702" t="e">
            <v>#N/A</v>
          </cell>
        </row>
        <row r="28703">
          <cell r="K28703" t="str">
            <v>16550</v>
          </cell>
          <cell r="L28703" t="e">
            <v>#N/A</v>
          </cell>
        </row>
        <row r="28704">
          <cell r="L28704" t="e">
            <v>#N/A</v>
          </cell>
        </row>
        <row r="28705">
          <cell r="L28705" t="e">
            <v>#N/A</v>
          </cell>
        </row>
        <row r="28706">
          <cell r="L28706" t="e">
            <v>#N/A</v>
          </cell>
        </row>
        <row r="28707">
          <cell r="L28707" t="e">
            <v>#N/A</v>
          </cell>
        </row>
        <row r="28708">
          <cell r="L28708" t="e">
            <v>#N/A</v>
          </cell>
        </row>
        <row r="28709">
          <cell r="L28709" t="e">
            <v>#N/A</v>
          </cell>
        </row>
        <row r="28710">
          <cell r="L28710" t="e">
            <v>#N/A</v>
          </cell>
        </row>
        <row r="28711">
          <cell r="L28711" t="e">
            <v>#N/A</v>
          </cell>
        </row>
        <row r="28712">
          <cell r="L28712" t="e">
            <v>#N/A</v>
          </cell>
        </row>
        <row r="28713">
          <cell r="L28713" t="e">
            <v>#N/A</v>
          </cell>
        </row>
        <row r="28714">
          <cell r="L28714" t="e">
            <v>#N/A</v>
          </cell>
        </row>
        <row r="28715">
          <cell r="L28715" t="e">
            <v>#N/A</v>
          </cell>
        </row>
        <row r="28716">
          <cell r="L28716" t="e">
            <v>#N/A</v>
          </cell>
        </row>
        <row r="28717">
          <cell r="L28717" t="e">
            <v>#N/A</v>
          </cell>
        </row>
        <row r="28718">
          <cell r="L28718" t="e">
            <v>#N/A</v>
          </cell>
        </row>
        <row r="28719">
          <cell r="L28719" t="e">
            <v>#N/A</v>
          </cell>
        </row>
        <row r="28720">
          <cell r="L28720" t="e">
            <v>#N/A</v>
          </cell>
        </row>
        <row r="28721">
          <cell r="L28721" t="e">
            <v>#N/A</v>
          </cell>
        </row>
        <row r="28722">
          <cell r="L28722" t="e">
            <v>#N/A</v>
          </cell>
        </row>
        <row r="28723">
          <cell r="L28723" t="e">
            <v>#N/A</v>
          </cell>
        </row>
        <row r="28724">
          <cell r="L28724" t="e">
            <v>#N/A</v>
          </cell>
        </row>
        <row r="28725">
          <cell r="L28725" t="e">
            <v>#N/A</v>
          </cell>
        </row>
        <row r="28726">
          <cell r="L28726" t="e">
            <v>#N/A</v>
          </cell>
        </row>
        <row r="28727">
          <cell r="L28727" t="e">
            <v>#N/A</v>
          </cell>
        </row>
        <row r="28728">
          <cell r="L28728" t="e">
            <v>#N/A</v>
          </cell>
        </row>
        <row r="28729">
          <cell r="L28729" t="e">
            <v>#N/A</v>
          </cell>
        </row>
        <row r="28730">
          <cell r="L28730" t="e">
            <v>#N/A</v>
          </cell>
        </row>
        <row r="28731">
          <cell r="L28731" t="e">
            <v>#N/A</v>
          </cell>
        </row>
        <row r="28732">
          <cell r="L28732" t="e">
            <v>#N/A</v>
          </cell>
        </row>
        <row r="28733">
          <cell r="L28733" t="e">
            <v>#N/A</v>
          </cell>
        </row>
        <row r="28734">
          <cell r="L28734" t="e">
            <v>#N/A</v>
          </cell>
        </row>
        <row r="28735">
          <cell r="L28735" t="e">
            <v>#N/A</v>
          </cell>
        </row>
        <row r="28736">
          <cell r="L28736" t="e">
            <v>#N/A</v>
          </cell>
        </row>
        <row r="28737">
          <cell r="L28737" t="e">
            <v>#N/A</v>
          </cell>
        </row>
        <row r="28738">
          <cell r="L28738" t="e">
            <v>#N/A</v>
          </cell>
        </row>
        <row r="28739">
          <cell r="L28739" t="e">
            <v>#N/A</v>
          </cell>
        </row>
        <row r="28740">
          <cell r="L28740" t="e">
            <v>#N/A</v>
          </cell>
        </row>
        <row r="28741">
          <cell r="L28741" t="e">
            <v>#N/A</v>
          </cell>
        </row>
        <row r="28742">
          <cell r="L28742" t="e">
            <v>#N/A</v>
          </cell>
        </row>
        <row r="28743">
          <cell r="L28743" t="e">
            <v>#N/A</v>
          </cell>
        </row>
        <row r="28744">
          <cell r="L28744" t="e">
            <v>#N/A</v>
          </cell>
        </row>
        <row r="28745">
          <cell r="L28745" t="e">
            <v>#N/A</v>
          </cell>
        </row>
        <row r="28746">
          <cell r="L28746" t="e">
            <v>#N/A</v>
          </cell>
        </row>
        <row r="28747">
          <cell r="L28747" t="e">
            <v>#N/A</v>
          </cell>
        </row>
        <row r="28748">
          <cell r="L28748" t="e">
            <v>#N/A</v>
          </cell>
        </row>
        <row r="28749">
          <cell r="L28749" t="e">
            <v>#N/A</v>
          </cell>
        </row>
        <row r="28750">
          <cell r="L28750" t="e">
            <v>#N/A</v>
          </cell>
        </row>
        <row r="28751">
          <cell r="L28751" t="e">
            <v>#N/A</v>
          </cell>
        </row>
        <row r="28752">
          <cell r="L28752" t="e">
            <v>#N/A</v>
          </cell>
        </row>
        <row r="28753">
          <cell r="L28753" t="e">
            <v>#N/A</v>
          </cell>
        </row>
        <row r="28754">
          <cell r="L28754" t="e">
            <v>#N/A</v>
          </cell>
        </row>
        <row r="28755">
          <cell r="L28755" t="e">
            <v>#N/A</v>
          </cell>
        </row>
        <row r="28756">
          <cell r="L28756" t="e">
            <v>#N/A</v>
          </cell>
        </row>
        <row r="28757">
          <cell r="L28757" t="e">
            <v>#N/A</v>
          </cell>
        </row>
        <row r="28758">
          <cell r="L28758" t="e">
            <v>#N/A</v>
          </cell>
        </row>
        <row r="28759">
          <cell r="L28759" t="e">
            <v>#N/A</v>
          </cell>
        </row>
        <row r="28760">
          <cell r="L28760" t="e">
            <v>#N/A</v>
          </cell>
        </row>
        <row r="28761">
          <cell r="L28761" t="e">
            <v>#N/A</v>
          </cell>
        </row>
        <row r="28762">
          <cell r="L28762" t="e">
            <v>#N/A</v>
          </cell>
        </row>
        <row r="28763">
          <cell r="L28763" t="e">
            <v>#N/A</v>
          </cell>
        </row>
        <row r="28764">
          <cell r="L28764" t="e">
            <v>#N/A</v>
          </cell>
        </row>
        <row r="28765">
          <cell r="L28765" t="e">
            <v>#N/A</v>
          </cell>
        </row>
        <row r="28766">
          <cell r="L28766" t="e">
            <v>#N/A</v>
          </cell>
        </row>
        <row r="28767">
          <cell r="L28767" t="e">
            <v>#N/A</v>
          </cell>
        </row>
        <row r="28768">
          <cell r="L28768" t="e">
            <v>#N/A</v>
          </cell>
        </row>
        <row r="28769">
          <cell r="L28769" t="e">
            <v>#N/A</v>
          </cell>
        </row>
        <row r="28770">
          <cell r="L28770" t="e">
            <v>#N/A</v>
          </cell>
        </row>
        <row r="28771">
          <cell r="L28771" t="e">
            <v>#N/A</v>
          </cell>
        </row>
        <row r="28772">
          <cell r="L28772" t="e">
            <v>#N/A</v>
          </cell>
        </row>
        <row r="28773">
          <cell r="L28773" t="e">
            <v>#N/A</v>
          </cell>
        </row>
        <row r="28774">
          <cell r="L28774" t="e">
            <v>#N/A</v>
          </cell>
        </row>
        <row r="28775">
          <cell r="L28775" t="e">
            <v>#N/A</v>
          </cell>
        </row>
        <row r="28776">
          <cell r="L28776" t="e">
            <v>#N/A</v>
          </cell>
        </row>
        <row r="28777">
          <cell r="L28777" t="e">
            <v>#N/A</v>
          </cell>
        </row>
        <row r="28778">
          <cell r="L28778" t="e">
            <v>#N/A</v>
          </cell>
        </row>
        <row r="28779">
          <cell r="L28779" t="e">
            <v>#N/A</v>
          </cell>
        </row>
        <row r="28780">
          <cell r="L28780" t="e">
            <v>#N/A</v>
          </cell>
        </row>
        <row r="28781">
          <cell r="L28781" t="e">
            <v>#N/A</v>
          </cell>
        </row>
        <row r="28782">
          <cell r="L28782" t="e">
            <v>#N/A</v>
          </cell>
        </row>
        <row r="28783">
          <cell r="L28783" t="e">
            <v>#N/A</v>
          </cell>
        </row>
        <row r="28784">
          <cell r="L28784" t="e">
            <v>#N/A</v>
          </cell>
        </row>
        <row r="28785">
          <cell r="L28785" t="e">
            <v>#N/A</v>
          </cell>
        </row>
        <row r="28786">
          <cell r="L28786" t="e">
            <v>#N/A</v>
          </cell>
        </row>
        <row r="28787">
          <cell r="L28787" t="e">
            <v>#N/A</v>
          </cell>
        </row>
        <row r="28788">
          <cell r="L28788" t="e">
            <v>#N/A</v>
          </cell>
        </row>
        <row r="28789">
          <cell r="L28789" t="e">
            <v>#N/A</v>
          </cell>
        </row>
        <row r="28790">
          <cell r="L28790" t="e">
            <v>#N/A</v>
          </cell>
        </row>
        <row r="28791">
          <cell r="L28791" t="e">
            <v>#N/A</v>
          </cell>
        </row>
        <row r="28792">
          <cell r="L28792" t="e">
            <v>#N/A</v>
          </cell>
        </row>
        <row r="28793">
          <cell r="L28793" t="e">
            <v>#N/A</v>
          </cell>
        </row>
        <row r="28794">
          <cell r="L28794" t="e">
            <v>#N/A</v>
          </cell>
        </row>
        <row r="28795">
          <cell r="L28795" t="e">
            <v>#N/A</v>
          </cell>
        </row>
        <row r="28796">
          <cell r="L28796" t="e">
            <v>#N/A</v>
          </cell>
        </row>
        <row r="28797">
          <cell r="L28797" t="e">
            <v>#N/A</v>
          </cell>
        </row>
        <row r="28798">
          <cell r="L28798" t="e">
            <v>#N/A</v>
          </cell>
        </row>
        <row r="28799">
          <cell r="L28799" t="e">
            <v>#N/A</v>
          </cell>
        </row>
        <row r="28800">
          <cell r="L28800" t="e">
            <v>#N/A</v>
          </cell>
        </row>
        <row r="28801">
          <cell r="L28801" t="e">
            <v>#N/A</v>
          </cell>
        </row>
        <row r="28802">
          <cell r="L28802" t="e">
            <v>#N/A</v>
          </cell>
        </row>
        <row r="28803">
          <cell r="L28803" t="e">
            <v>#N/A</v>
          </cell>
        </row>
        <row r="28804">
          <cell r="L28804" t="e">
            <v>#N/A</v>
          </cell>
        </row>
        <row r="28805">
          <cell r="L28805" t="e">
            <v>#N/A</v>
          </cell>
        </row>
        <row r="28806">
          <cell r="L28806" t="e">
            <v>#N/A</v>
          </cell>
        </row>
        <row r="28807">
          <cell r="L28807" t="e">
            <v>#N/A</v>
          </cell>
        </row>
        <row r="28808">
          <cell r="L28808" t="e">
            <v>#N/A</v>
          </cell>
        </row>
        <row r="28809">
          <cell r="L28809" t="e">
            <v>#N/A</v>
          </cell>
        </row>
        <row r="28810">
          <cell r="L28810" t="e">
            <v>#N/A</v>
          </cell>
        </row>
        <row r="28811">
          <cell r="L28811" t="e">
            <v>#N/A</v>
          </cell>
        </row>
        <row r="28812">
          <cell r="L28812" t="e">
            <v>#N/A</v>
          </cell>
        </row>
        <row r="28813">
          <cell r="L28813" t="e">
            <v>#N/A</v>
          </cell>
        </row>
        <row r="28814">
          <cell r="L28814" t="e">
            <v>#N/A</v>
          </cell>
        </row>
        <row r="28815">
          <cell r="L28815" t="e">
            <v>#N/A</v>
          </cell>
        </row>
        <row r="28816">
          <cell r="L28816" t="e">
            <v>#N/A</v>
          </cell>
        </row>
        <row r="28817">
          <cell r="L28817" t="e">
            <v>#N/A</v>
          </cell>
        </row>
        <row r="28818">
          <cell r="L28818" t="e">
            <v>#N/A</v>
          </cell>
        </row>
        <row r="28819">
          <cell r="L28819" t="e">
            <v>#N/A</v>
          </cell>
        </row>
        <row r="28820">
          <cell r="L28820" t="e">
            <v>#N/A</v>
          </cell>
        </row>
        <row r="28821">
          <cell r="L28821" t="e">
            <v>#N/A</v>
          </cell>
        </row>
        <row r="28822">
          <cell r="L28822" t="e">
            <v>#N/A</v>
          </cell>
        </row>
        <row r="28823">
          <cell r="L28823" t="e">
            <v>#N/A</v>
          </cell>
        </row>
        <row r="28824">
          <cell r="L28824" t="e">
            <v>#N/A</v>
          </cell>
        </row>
        <row r="28825">
          <cell r="L28825" t="e">
            <v>#N/A</v>
          </cell>
        </row>
        <row r="28826">
          <cell r="L28826" t="e">
            <v>#N/A</v>
          </cell>
        </row>
        <row r="28827">
          <cell r="L28827" t="e">
            <v>#N/A</v>
          </cell>
        </row>
        <row r="28828">
          <cell r="L28828" t="e">
            <v>#N/A</v>
          </cell>
        </row>
        <row r="28829">
          <cell r="L28829" t="e">
            <v>#N/A</v>
          </cell>
        </row>
        <row r="28830">
          <cell r="L28830" t="e">
            <v>#N/A</v>
          </cell>
        </row>
        <row r="28831">
          <cell r="L28831" t="e">
            <v>#N/A</v>
          </cell>
        </row>
        <row r="28832">
          <cell r="L28832" t="e">
            <v>#N/A</v>
          </cell>
        </row>
        <row r="28833">
          <cell r="L28833" t="e">
            <v>#N/A</v>
          </cell>
        </row>
        <row r="28834">
          <cell r="L28834" t="e">
            <v>#N/A</v>
          </cell>
        </row>
        <row r="28835">
          <cell r="L28835" t="e">
            <v>#N/A</v>
          </cell>
        </row>
        <row r="28836">
          <cell r="K28836" t="str">
            <v>5612</v>
          </cell>
          <cell r="L28836" t="e">
            <v>#N/A</v>
          </cell>
        </row>
        <row r="28837">
          <cell r="L28837" t="e">
            <v>#N/A</v>
          </cell>
        </row>
        <row r="28838">
          <cell r="L28838" t="e">
            <v>#N/A</v>
          </cell>
        </row>
        <row r="28839">
          <cell r="L28839" t="e">
            <v>#N/A</v>
          </cell>
        </row>
        <row r="28840">
          <cell r="L28840" t="e">
            <v>#N/A</v>
          </cell>
        </row>
        <row r="28841">
          <cell r="L28841" t="e">
            <v>#N/A</v>
          </cell>
        </row>
        <row r="28842">
          <cell r="L28842" t="e">
            <v>#N/A</v>
          </cell>
        </row>
        <row r="28843">
          <cell r="L28843" t="e">
            <v>#N/A</v>
          </cell>
        </row>
        <row r="28844">
          <cell r="L28844" t="e">
            <v>#N/A</v>
          </cell>
        </row>
        <row r="28845">
          <cell r="L28845" t="e">
            <v>#N/A</v>
          </cell>
        </row>
        <row r="28846">
          <cell r="L28846" t="e">
            <v>#N/A</v>
          </cell>
        </row>
        <row r="28847">
          <cell r="L28847" t="e">
            <v>#N/A</v>
          </cell>
        </row>
        <row r="28848">
          <cell r="L28848" t="e">
            <v>#N/A</v>
          </cell>
        </row>
        <row r="28849">
          <cell r="L28849" t="e">
            <v>#N/A</v>
          </cell>
        </row>
        <row r="28850">
          <cell r="L28850" t="e">
            <v>#N/A</v>
          </cell>
        </row>
        <row r="28851">
          <cell r="L28851" t="e">
            <v>#N/A</v>
          </cell>
        </row>
        <row r="28852">
          <cell r="L28852" t="e">
            <v>#N/A</v>
          </cell>
        </row>
        <row r="28853">
          <cell r="L28853" t="e">
            <v>#N/A</v>
          </cell>
        </row>
        <row r="28854">
          <cell r="L28854" t="e">
            <v>#N/A</v>
          </cell>
        </row>
        <row r="28855">
          <cell r="L28855" t="e">
            <v>#N/A</v>
          </cell>
        </row>
        <row r="28856">
          <cell r="L28856" t="e">
            <v>#N/A</v>
          </cell>
        </row>
        <row r="28857">
          <cell r="L28857" t="e">
            <v>#N/A</v>
          </cell>
        </row>
        <row r="28858">
          <cell r="L28858" t="e">
            <v>#N/A</v>
          </cell>
        </row>
        <row r="28859">
          <cell r="L28859" t="e">
            <v>#N/A</v>
          </cell>
        </row>
        <row r="28860">
          <cell r="L28860" t="e">
            <v>#N/A</v>
          </cell>
        </row>
        <row r="28861">
          <cell r="L28861" t="e">
            <v>#N/A</v>
          </cell>
        </row>
        <row r="28862">
          <cell r="L28862" t="e">
            <v>#N/A</v>
          </cell>
        </row>
        <row r="28863">
          <cell r="L28863" t="e">
            <v>#N/A</v>
          </cell>
        </row>
        <row r="28864">
          <cell r="L28864" t="e">
            <v>#N/A</v>
          </cell>
        </row>
        <row r="28865">
          <cell r="L28865" t="e">
            <v>#N/A</v>
          </cell>
        </row>
        <row r="28866">
          <cell r="L28866" t="e">
            <v>#N/A</v>
          </cell>
        </row>
        <row r="28867">
          <cell r="L28867" t="e">
            <v>#N/A</v>
          </cell>
        </row>
        <row r="28868">
          <cell r="L28868" t="e">
            <v>#N/A</v>
          </cell>
        </row>
        <row r="28869">
          <cell r="L28869" t="e">
            <v>#N/A</v>
          </cell>
        </row>
        <row r="28870">
          <cell r="L28870" t="e">
            <v>#N/A</v>
          </cell>
        </row>
        <row r="28871">
          <cell r="L28871" t="e">
            <v>#N/A</v>
          </cell>
        </row>
        <row r="28872">
          <cell r="L28872" t="e">
            <v>#N/A</v>
          </cell>
        </row>
        <row r="28873">
          <cell r="L28873" t="e">
            <v>#N/A</v>
          </cell>
        </row>
        <row r="28874">
          <cell r="L28874" t="e">
            <v>#N/A</v>
          </cell>
        </row>
        <row r="28875">
          <cell r="L28875" t="e">
            <v>#N/A</v>
          </cell>
        </row>
        <row r="28876">
          <cell r="L28876" t="e">
            <v>#N/A</v>
          </cell>
        </row>
        <row r="28877">
          <cell r="L28877" t="e">
            <v>#N/A</v>
          </cell>
        </row>
        <row r="28878">
          <cell r="L28878" t="e">
            <v>#N/A</v>
          </cell>
        </row>
        <row r="28879">
          <cell r="L28879" t="e">
            <v>#N/A</v>
          </cell>
        </row>
        <row r="28880">
          <cell r="L28880" t="e">
            <v>#N/A</v>
          </cell>
        </row>
        <row r="28881">
          <cell r="L28881" t="e">
            <v>#N/A</v>
          </cell>
        </row>
        <row r="28882">
          <cell r="L28882" t="e">
            <v>#N/A</v>
          </cell>
        </row>
        <row r="28883">
          <cell r="L28883" t="e">
            <v>#N/A</v>
          </cell>
        </row>
        <row r="28884">
          <cell r="L28884" t="e">
            <v>#N/A</v>
          </cell>
        </row>
        <row r="28885">
          <cell r="L28885" t="e">
            <v>#N/A</v>
          </cell>
        </row>
        <row r="28886">
          <cell r="L28886" t="e">
            <v>#N/A</v>
          </cell>
        </row>
        <row r="28887">
          <cell r="L28887" t="e">
            <v>#N/A</v>
          </cell>
        </row>
        <row r="28888">
          <cell r="L28888" t="e">
            <v>#N/A</v>
          </cell>
        </row>
        <row r="28889">
          <cell r="L28889" t="e">
            <v>#N/A</v>
          </cell>
        </row>
        <row r="28890">
          <cell r="L28890" t="e">
            <v>#N/A</v>
          </cell>
        </row>
        <row r="28891">
          <cell r="L28891" t="e">
            <v>#N/A</v>
          </cell>
        </row>
        <row r="28892">
          <cell r="L28892" t="e">
            <v>#N/A</v>
          </cell>
        </row>
        <row r="28893">
          <cell r="L28893" t="e">
            <v>#N/A</v>
          </cell>
        </row>
        <row r="28894">
          <cell r="L28894" t="e">
            <v>#N/A</v>
          </cell>
        </row>
        <row r="28895">
          <cell r="L28895" t="e">
            <v>#N/A</v>
          </cell>
        </row>
        <row r="28896">
          <cell r="L28896" t="e">
            <v>#N/A</v>
          </cell>
        </row>
        <row r="28897">
          <cell r="L28897" t="e">
            <v>#N/A</v>
          </cell>
        </row>
        <row r="28898">
          <cell r="L28898" t="e">
            <v>#N/A</v>
          </cell>
        </row>
        <row r="28899">
          <cell r="L28899" t="e">
            <v>#N/A</v>
          </cell>
        </row>
        <row r="28900">
          <cell r="L28900" t="e">
            <v>#N/A</v>
          </cell>
        </row>
        <row r="28901">
          <cell r="L28901" t="e">
            <v>#N/A</v>
          </cell>
        </row>
        <row r="28902">
          <cell r="L28902" t="e">
            <v>#N/A</v>
          </cell>
        </row>
        <row r="28903">
          <cell r="L28903" t="e">
            <v>#N/A</v>
          </cell>
        </row>
        <row r="28904">
          <cell r="L28904" t="e">
            <v>#N/A</v>
          </cell>
        </row>
        <row r="28905">
          <cell r="L28905" t="e">
            <v>#N/A</v>
          </cell>
        </row>
        <row r="28906">
          <cell r="L28906" t="e">
            <v>#N/A</v>
          </cell>
        </row>
        <row r="28907">
          <cell r="L28907" t="e">
            <v>#N/A</v>
          </cell>
        </row>
        <row r="28908">
          <cell r="L28908" t="e">
            <v>#N/A</v>
          </cell>
        </row>
        <row r="28909">
          <cell r="L28909" t="e">
            <v>#N/A</v>
          </cell>
        </row>
        <row r="28910">
          <cell r="L28910" t="e">
            <v>#N/A</v>
          </cell>
        </row>
        <row r="28911">
          <cell r="L28911" t="e">
            <v>#N/A</v>
          </cell>
        </row>
        <row r="28912">
          <cell r="L28912" t="e">
            <v>#N/A</v>
          </cell>
        </row>
        <row r="28913">
          <cell r="L28913" t="e">
            <v>#N/A</v>
          </cell>
        </row>
        <row r="28914">
          <cell r="L28914" t="e">
            <v>#N/A</v>
          </cell>
        </row>
        <row r="28915">
          <cell r="L28915" t="e">
            <v>#N/A</v>
          </cell>
        </row>
        <row r="28916">
          <cell r="L28916" t="e">
            <v>#N/A</v>
          </cell>
        </row>
        <row r="28917">
          <cell r="L28917" t="e">
            <v>#N/A</v>
          </cell>
        </row>
        <row r="28918">
          <cell r="L28918" t="e">
            <v>#N/A</v>
          </cell>
        </row>
        <row r="28919">
          <cell r="L28919" t="e">
            <v>#N/A</v>
          </cell>
        </row>
        <row r="28920">
          <cell r="L28920" t="e">
            <v>#N/A</v>
          </cell>
        </row>
        <row r="28921">
          <cell r="L28921" t="e">
            <v>#N/A</v>
          </cell>
        </row>
        <row r="28922">
          <cell r="L28922" t="e">
            <v>#N/A</v>
          </cell>
        </row>
        <row r="28923">
          <cell r="L28923" t="e">
            <v>#N/A</v>
          </cell>
        </row>
        <row r="28924">
          <cell r="L28924" t="e">
            <v>#N/A</v>
          </cell>
        </row>
        <row r="28925">
          <cell r="L28925" t="e">
            <v>#N/A</v>
          </cell>
        </row>
        <row r="28926">
          <cell r="L28926" t="e">
            <v>#N/A</v>
          </cell>
        </row>
        <row r="28927">
          <cell r="L28927" t="e">
            <v>#N/A</v>
          </cell>
        </row>
        <row r="28928">
          <cell r="L28928" t="e">
            <v>#N/A</v>
          </cell>
        </row>
        <row r="28929">
          <cell r="L28929" t="e">
            <v>#N/A</v>
          </cell>
        </row>
        <row r="28930">
          <cell r="L28930" t="e">
            <v>#N/A</v>
          </cell>
        </row>
        <row r="28931">
          <cell r="L28931" t="e">
            <v>#N/A</v>
          </cell>
        </row>
        <row r="28932">
          <cell r="L28932" t="e">
            <v>#N/A</v>
          </cell>
        </row>
        <row r="28933">
          <cell r="L28933" t="e">
            <v>#N/A</v>
          </cell>
        </row>
        <row r="28934">
          <cell r="L28934" t="e">
            <v>#N/A</v>
          </cell>
        </row>
        <row r="28935">
          <cell r="L28935" t="e">
            <v>#N/A</v>
          </cell>
        </row>
        <row r="28936">
          <cell r="L28936" t="e">
            <v>#N/A</v>
          </cell>
        </row>
        <row r="28937">
          <cell r="L28937" t="e">
            <v>#N/A</v>
          </cell>
        </row>
        <row r="28938">
          <cell r="L28938" t="e">
            <v>#N/A</v>
          </cell>
        </row>
        <row r="28939">
          <cell r="L28939" t="e">
            <v>#N/A</v>
          </cell>
        </row>
        <row r="28940">
          <cell r="L28940" t="e">
            <v>#N/A</v>
          </cell>
        </row>
        <row r="28941">
          <cell r="L28941" t="e">
            <v>#N/A</v>
          </cell>
        </row>
        <row r="28942">
          <cell r="L28942" t="e">
            <v>#N/A</v>
          </cell>
        </row>
        <row r="28943">
          <cell r="L28943" t="e">
            <v>#N/A</v>
          </cell>
        </row>
        <row r="28944">
          <cell r="L28944" t="e">
            <v>#N/A</v>
          </cell>
        </row>
        <row r="28945">
          <cell r="L28945" t="e">
            <v>#N/A</v>
          </cell>
        </row>
        <row r="28946">
          <cell r="L28946" t="e">
            <v>#N/A</v>
          </cell>
        </row>
        <row r="28947">
          <cell r="L28947" t="e">
            <v>#N/A</v>
          </cell>
        </row>
        <row r="28948">
          <cell r="L28948" t="e">
            <v>#N/A</v>
          </cell>
        </row>
        <row r="28949">
          <cell r="L28949" t="e">
            <v>#N/A</v>
          </cell>
        </row>
        <row r="28950">
          <cell r="L28950" t="e">
            <v>#N/A</v>
          </cell>
        </row>
        <row r="28951">
          <cell r="L28951" t="e">
            <v>#N/A</v>
          </cell>
        </row>
        <row r="28952">
          <cell r="L28952" t="e">
            <v>#N/A</v>
          </cell>
        </row>
        <row r="28953">
          <cell r="L28953" t="e">
            <v>#N/A</v>
          </cell>
        </row>
        <row r="28954">
          <cell r="L28954" t="e">
            <v>#N/A</v>
          </cell>
        </row>
        <row r="28955">
          <cell r="L28955" t="e">
            <v>#N/A</v>
          </cell>
        </row>
        <row r="28956">
          <cell r="L28956" t="e">
            <v>#N/A</v>
          </cell>
        </row>
        <row r="28957">
          <cell r="L28957" t="e">
            <v>#N/A</v>
          </cell>
        </row>
        <row r="28958">
          <cell r="L28958" t="e">
            <v>#N/A</v>
          </cell>
        </row>
        <row r="28959">
          <cell r="L28959" t="e">
            <v>#N/A</v>
          </cell>
        </row>
        <row r="28960">
          <cell r="L28960" t="e">
            <v>#N/A</v>
          </cell>
        </row>
        <row r="28961">
          <cell r="L28961" t="e">
            <v>#N/A</v>
          </cell>
        </row>
        <row r="28962">
          <cell r="L28962" t="e">
            <v>#N/A</v>
          </cell>
        </row>
        <row r="28963">
          <cell r="L28963" t="e">
            <v>#N/A</v>
          </cell>
        </row>
        <row r="28964">
          <cell r="L28964" t="e">
            <v>#N/A</v>
          </cell>
        </row>
        <row r="28965">
          <cell r="L28965" t="e">
            <v>#N/A</v>
          </cell>
        </row>
        <row r="28966">
          <cell r="L28966" t="e">
            <v>#N/A</v>
          </cell>
        </row>
        <row r="28967">
          <cell r="L28967" t="e">
            <v>#N/A</v>
          </cell>
        </row>
        <row r="28968">
          <cell r="L28968" t="e">
            <v>#N/A</v>
          </cell>
        </row>
        <row r="28969">
          <cell r="L28969" t="e">
            <v>#N/A</v>
          </cell>
        </row>
        <row r="28970">
          <cell r="K28970" t="str">
            <v>8136</v>
          </cell>
          <cell r="L28970" t="e">
            <v>#N/A</v>
          </cell>
        </row>
        <row r="28971">
          <cell r="K28971" t="str">
            <v>8136</v>
          </cell>
          <cell r="L28971" t="e">
            <v>#N/A</v>
          </cell>
        </row>
        <row r="28972">
          <cell r="K28972" t="str">
            <v>8136</v>
          </cell>
          <cell r="L28972" t="e">
            <v>#N/A</v>
          </cell>
        </row>
        <row r="28973">
          <cell r="L28973" t="e">
            <v>#N/A</v>
          </cell>
        </row>
        <row r="28974">
          <cell r="L28974" t="e">
            <v>#N/A</v>
          </cell>
        </row>
        <row r="28975">
          <cell r="L28975" t="e">
            <v>#N/A</v>
          </cell>
        </row>
        <row r="28976">
          <cell r="L28976" t="e">
            <v>#N/A</v>
          </cell>
        </row>
        <row r="28977">
          <cell r="L28977" t="e">
            <v>#N/A</v>
          </cell>
        </row>
        <row r="28978">
          <cell r="L28978" t="e">
            <v>#N/A</v>
          </cell>
        </row>
        <row r="28979">
          <cell r="L28979" t="e">
            <v>#N/A</v>
          </cell>
        </row>
        <row r="28980">
          <cell r="L28980" t="e">
            <v>#N/A</v>
          </cell>
        </row>
        <row r="28981">
          <cell r="L28981" t="e">
            <v>#N/A</v>
          </cell>
        </row>
        <row r="28982">
          <cell r="L28982" t="e">
            <v>#N/A</v>
          </cell>
        </row>
        <row r="28983">
          <cell r="L28983" t="e">
            <v>#N/A</v>
          </cell>
        </row>
        <row r="28984">
          <cell r="L28984" t="e">
            <v>#N/A</v>
          </cell>
        </row>
        <row r="28985">
          <cell r="L28985" t="e">
            <v>#N/A</v>
          </cell>
        </row>
        <row r="28986">
          <cell r="L28986" t="e">
            <v>#N/A</v>
          </cell>
        </row>
        <row r="28987">
          <cell r="L28987" t="e">
            <v>#N/A</v>
          </cell>
        </row>
        <row r="28988">
          <cell r="L28988" t="e">
            <v>#N/A</v>
          </cell>
        </row>
        <row r="28989">
          <cell r="L28989" t="e">
            <v>#N/A</v>
          </cell>
        </row>
        <row r="28990">
          <cell r="L28990" t="e">
            <v>#N/A</v>
          </cell>
        </row>
        <row r="28991">
          <cell r="L28991" t="e">
            <v>#N/A</v>
          </cell>
        </row>
        <row r="28992">
          <cell r="L28992" t="e">
            <v>#N/A</v>
          </cell>
        </row>
        <row r="28993">
          <cell r="L28993" t="e">
            <v>#N/A</v>
          </cell>
        </row>
        <row r="28994">
          <cell r="L28994" t="e">
            <v>#N/A</v>
          </cell>
        </row>
        <row r="28995">
          <cell r="L28995" t="e">
            <v>#N/A</v>
          </cell>
        </row>
        <row r="28996">
          <cell r="L28996" t="e">
            <v>#N/A</v>
          </cell>
        </row>
        <row r="28997">
          <cell r="L28997" t="e">
            <v>#N/A</v>
          </cell>
        </row>
        <row r="28998">
          <cell r="L28998" t="e">
            <v>#N/A</v>
          </cell>
        </row>
        <row r="28999">
          <cell r="L28999" t="e">
            <v>#N/A</v>
          </cell>
        </row>
        <row r="29000">
          <cell r="L29000" t="e">
            <v>#N/A</v>
          </cell>
        </row>
        <row r="29001">
          <cell r="L29001" t="e">
            <v>#N/A</v>
          </cell>
        </row>
        <row r="29002">
          <cell r="L29002" t="e">
            <v>#N/A</v>
          </cell>
        </row>
        <row r="29003">
          <cell r="L29003" t="e">
            <v>#N/A</v>
          </cell>
        </row>
        <row r="29004">
          <cell r="L29004" t="e">
            <v>#N/A</v>
          </cell>
        </row>
        <row r="29005">
          <cell r="L29005" t="e">
            <v>#N/A</v>
          </cell>
        </row>
        <row r="29006">
          <cell r="L29006" t="e">
            <v>#N/A</v>
          </cell>
        </row>
        <row r="29007">
          <cell r="L29007" t="e">
            <v>#N/A</v>
          </cell>
        </row>
        <row r="29008">
          <cell r="L29008" t="e">
            <v>#N/A</v>
          </cell>
        </row>
        <row r="29009">
          <cell r="L29009" t="e">
            <v>#N/A</v>
          </cell>
        </row>
        <row r="29010">
          <cell r="L29010" t="e">
            <v>#N/A</v>
          </cell>
        </row>
        <row r="29011">
          <cell r="L29011" t="e">
            <v>#N/A</v>
          </cell>
        </row>
        <row r="29012">
          <cell r="L29012" t="e">
            <v>#N/A</v>
          </cell>
        </row>
        <row r="29013">
          <cell r="L29013" t="e">
            <v>#N/A</v>
          </cell>
        </row>
        <row r="29014">
          <cell r="L29014" t="e">
            <v>#N/A</v>
          </cell>
        </row>
        <row r="29015">
          <cell r="L29015" t="e">
            <v>#N/A</v>
          </cell>
        </row>
        <row r="29016">
          <cell r="L29016" t="e">
            <v>#N/A</v>
          </cell>
        </row>
        <row r="29017">
          <cell r="L29017" t="e">
            <v>#N/A</v>
          </cell>
        </row>
        <row r="29018">
          <cell r="L29018" t="e">
            <v>#N/A</v>
          </cell>
        </row>
        <row r="29019">
          <cell r="L29019" t="e">
            <v>#N/A</v>
          </cell>
        </row>
        <row r="29020">
          <cell r="L29020" t="e">
            <v>#N/A</v>
          </cell>
        </row>
        <row r="29021">
          <cell r="L29021" t="e">
            <v>#N/A</v>
          </cell>
        </row>
        <row r="29022">
          <cell r="L29022" t="e">
            <v>#N/A</v>
          </cell>
        </row>
        <row r="29023">
          <cell r="L29023" t="e">
            <v>#N/A</v>
          </cell>
        </row>
        <row r="29024">
          <cell r="L29024" t="e">
            <v>#N/A</v>
          </cell>
        </row>
        <row r="29025">
          <cell r="L29025" t="e">
            <v>#N/A</v>
          </cell>
        </row>
        <row r="29026">
          <cell r="L29026" t="e">
            <v>#N/A</v>
          </cell>
        </row>
        <row r="29027">
          <cell r="L29027" t="e">
            <v>#N/A</v>
          </cell>
        </row>
        <row r="29028">
          <cell r="L29028" t="e">
            <v>#N/A</v>
          </cell>
        </row>
        <row r="29029">
          <cell r="L29029" t="e">
            <v>#N/A</v>
          </cell>
        </row>
        <row r="29030">
          <cell r="L29030" t="e">
            <v>#N/A</v>
          </cell>
        </row>
        <row r="29031">
          <cell r="L29031" t="e">
            <v>#N/A</v>
          </cell>
        </row>
        <row r="29032">
          <cell r="L29032" t="e">
            <v>#N/A</v>
          </cell>
        </row>
        <row r="29033">
          <cell r="L29033" t="e">
            <v>#N/A</v>
          </cell>
        </row>
        <row r="29034">
          <cell r="L29034" t="e">
            <v>#N/A</v>
          </cell>
        </row>
        <row r="29035">
          <cell r="L29035" t="e">
            <v>#N/A</v>
          </cell>
        </row>
        <row r="29036">
          <cell r="L29036" t="e">
            <v>#N/A</v>
          </cell>
        </row>
        <row r="29037">
          <cell r="L29037" t="e">
            <v>#N/A</v>
          </cell>
        </row>
        <row r="29038">
          <cell r="L29038" t="e">
            <v>#N/A</v>
          </cell>
        </row>
        <row r="29039">
          <cell r="L29039" t="e">
            <v>#N/A</v>
          </cell>
        </row>
        <row r="29040">
          <cell r="L29040" t="e">
            <v>#N/A</v>
          </cell>
        </row>
        <row r="29041">
          <cell r="L29041" t="e">
            <v>#N/A</v>
          </cell>
        </row>
        <row r="29042">
          <cell r="L29042" t="e">
            <v>#N/A</v>
          </cell>
        </row>
        <row r="29043">
          <cell r="L29043" t="e">
            <v>#N/A</v>
          </cell>
        </row>
        <row r="29044">
          <cell r="L29044" t="e">
            <v>#N/A</v>
          </cell>
        </row>
        <row r="29045">
          <cell r="L29045" t="e">
            <v>#N/A</v>
          </cell>
        </row>
        <row r="29046">
          <cell r="L29046" t="e">
            <v>#N/A</v>
          </cell>
        </row>
        <row r="29047">
          <cell r="L29047" t="e">
            <v>#N/A</v>
          </cell>
        </row>
        <row r="29048">
          <cell r="L29048" t="e">
            <v>#N/A</v>
          </cell>
        </row>
        <row r="29049">
          <cell r="L29049" t="e">
            <v>#N/A</v>
          </cell>
        </row>
        <row r="29050">
          <cell r="L29050" t="e">
            <v>#N/A</v>
          </cell>
        </row>
        <row r="29051">
          <cell r="K29051" t="str">
            <v>7143</v>
          </cell>
          <cell r="L29051" t="e">
            <v>#N/A</v>
          </cell>
        </row>
        <row r="29052">
          <cell r="K29052" t="str">
            <v>7143</v>
          </cell>
          <cell r="L29052" t="e">
            <v>#N/A</v>
          </cell>
        </row>
        <row r="29053">
          <cell r="K29053" t="str">
            <v>7143</v>
          </cell>
          <cell r="L29053" t="e">
            <v>#N/A</v>
          </cell>
        </row>
        <row r="29054">
          <cell r="L29054" t="e">
            <v>#N/A</v>
          </cell>
        </row>
        <row r="29055">
          <cell r="L29055" t="e">
            <v>#N/A</v>
          </cell>
        </row>
        <row r="29056">
          <cell r="L29056" t="e">
            <v>#N/A</v>
          </cell>
        </row>
        <row r="29057">
          <cell r="K29057" t="str">
            <v>17502</v>
          </cell>
          <cell r="L29057" t="e">
            <v>#N/A</v>
          </cell>
        </row>
        <row r="29058">
          <cell r="K29058" t="str">
            <v>17502</v>
          </cell>
          <cell r="L29058" t="e">
            <v>#N/A</v>
          </cell>
        </row>
        <row r="29059">
          <cell r="K29059" t="str">
            <v>17502</v>
          </cell>
          <cell r="L29059" t="e">
            <v>#N/A</v>
          </cell>
        </row>
        <row r="29060">
          <cell r="L29060" t="e">
            <v>#N/A</v>
          </cell>
        </row>
        <row r="29061">
          <cell r="L29061" t="e">
            <v>#N/A</v>
          </cell>
        </row>
        <row r="29062">
          <cell r="L29062" t="e">
            <v>#N/A</v>
          </cell>
        </row>
        <row r="29063">
          <cell r="L29063" t="e">
            <v>#N/A</v>
          </cell>
        </row>
        <row r="29064">
          <cell r="L29064" t="e">
            <v>#N/A</v>
          </cell>
        </row>
        <row r="29065">
          <cell r="L29065" t="e">
            <v>#N/A</v>
          </cell>
        </row>
        <row r="29066">
          <cell r="L29066" t="e">
            <v>#N/A</v>
          </cell>
        </row>
        <row r="29067">
          <cell r="L29067" t="e">
            <v>#N/A</v>
          </cell>
        </row>
        <row r="29068">
          <cell r="L29068" t="e">
            <v>#N/A</v>
          </cell>
        </row>
        <row r="29069">
          <cell r="L29069" t="e">
            <v>#N/A</v>
          </cell>
        </row>
        <row r="29070">
          <cell r="L29070" t="e">
            <v>#N/A</v>
          </cell>
        </row>
        <row r="29071">
          <cell r="L29071" t="e">
            <v>#N/A</v>
          </cell>
        </row>
        <row r="29072">
          <cell r="L29072" t="e">
            <v>#N/A</v>
          </cell>
        </row>
        <row r="29073">
          <cell r="L29073" t="e">
            <v>#N/A</v>
          </cell>
        </row>
        <row r="29074">
          <cell r="L29074" t="e">
            <v>#N/A</v>
          </cell>
        </row>
        <row r="29075">
          <cell r="L29075" t="e">
            <v>#N/A</v>
          </cell>
        </row>
        <row r="29076">
          <cell r="L29076" t="e">
            <v>#N/A</v>
          </cell>
        </row>
        <row r="29077">
          <cell r="L29077" t="e">
            <v>#N/A</v>
          </cell>
        </row>
        <row r="29078">
          <cell r="K29078" t="str">
            <v>9320</v>
          </cell>
          <cell r="L29078" t="e">
            <v>#N/A</v>
          </cell>
        </row>
        <row r="29079">
          <cell r="K29079" t="str">
            <v>9320</v>
          </cell>
          <cell r="L29079" t="e">
            <v>#N/A</v>
          </cell>
        </row>
        <row r="29080">
          <cell r="L29080" t="e">
            <v>#N/A</v>
          </cell>
        </row>
        <row r="29081">
          <cell r="L29081" t="e">
            <v>#N/A</v>
          </cell>
        </row>
        <row r="29082">
          <cell r="K29082" t="str">
            <v>18818</v>
          </cell>
          <cell r="L29082" t="e">
            <v>#N/A</v>
          </cell>
        </row>
        <row r="29083">
          <cell r="L29083" t="e">
            <v>#N/A</v>
          </cell>
        </row>
        <row r="29084">
          <cell r="L29084" t="e">
            <v>#N/A</v>
          </cell>
        </row>
        <row r="29085">
          <cell r="L29085" t="e">
            <v>#N/A</v>
          </cell>
        </row>
        <row r="29086">
          <cell r="L29086" t="e">
            <v>#N/A</v>
          </cell>
        </row>
        <row r="29087">
          <cell r="L29087" t="e">
            <v>#N/A</v>
          </cell>
        </row>
        <row r="29088">
          <cell r="L29088" t="e">
            <v>#N/A</v>
          </cell>
        </row>
        <row r="29089">
          <cell r="L29089" t="e">
            <v>#N/A</v>
          </cell>
        </row>
        <row r="29090">
          <cell r="L29090" t="e">
            <v>#N/A</v>
          </cell>
        </row>
        <row r="29091">
          <cell r="L29091" t="e">
            <v>#N/A</v>
          </cell>
        </row>
        <row r="29092">
          <cell r="L29092" t="e">
            <v>#N/A</v>
          </cell>
        </row>
        <row r="29093">
          <cell r="K29093" t="str">
            <v>9374</v>
          </cell>
          <cell r="L29093" t="e">
            <v>#N/A</v>
          </cell>
        </row>
        <row r="29094">
          <cell r="L29094" t="e">
            <v>#N/A</v>
          </cell>
        </row>
        <row r="29095">
          <cell r="L29095" t="e">
            <v>#N/A</v>
          </cell>
        </row>
        <row r="29096">
          <cell r="L29096" t="e">
            <v>#N/A</v>
          </cell>
        </row>
        <row r="29097">
          <cell r="L29097" t="e">
            <v>#N/A</v>
          </cell>
        </row>
        <row r="29098">
          <cell r="L29098" t="e">
            <v>#N/A</v>
          </cell>
        </row>
        <row r="29099">
          <cell r="L29099" t="e">
            <v>#N/A</v>
          </cell>
        </row>
        <row r="29100">
          <cell r="K29100" t="str">
            <v>9347</v>
          </cell>
          <cell r="L29100" t="e">
            <v>#N/A</v>
          </cell>
        </row>
        <row r="29101">
          <cell r="K29101" t="str">
            <v>9347</v>
          </cell>
          <cell r="L29101" t="e">
            <v>#N/A</v>
          </cell>
        </row>
        <row r="29102">
          <cell r="K29102" t="str">
            <v>9347</v>
          </cell>
          <cell r="L29102" t="e">
            <v>#N/A</v>
          </cell>
        </row>
        <row r="29103">
          <cell r="L29103" t="str">
            <v>DERECHOS DE SALA DE CURACIONES O PROCEDIMIENTOS</v>
          </cell>
        </row>
        <row r="29104">
          <cell r="L29104" t="str">
            <v>DERECHOS DE SALA DE CURACIONES O PROCEDIMIENTOS</v>
          </cell>
        </row>
        <row r="29105">
          <cell r="L29105" t="str">
            <v>DERECHOS DE SALA DE CURACIONES O PROCEDIMIENTOS</v>
          </cell>
        </row>
        <row r="29106">
          <cell r="L29106" t="str">
            <v>DERECHOS DE SALA DE CURACIONES O PROCEDIMIENTOS</v>
          </cell>
        </row>
        <row r="29107">
          <cell r="L29107" t="str">
            <v>DERECHOS DE SALA DE CURACIONES O PROCEDIMIENTOS</v>
          </cell>
        </row>
        <row r="29108">
          <cell r="L29108" t="str">
            <v>DERECHOS DE SALA DE CURACIONES O PROCEDIMIENTOS</v>
          </cell>
        </row>
        <row r="29109">
          <cell r="L29109" t="str">
            <v>DERECHOS DE SALA DE CURACIONES O PROCEDIMIENTOS</v>
          </cell>
        </row>
        <row r="29110">
          <cell r="L29110" t="str">
            <v>DERECHOS DE SALA DE CURACIONES O PROCEDIMIENTOS</v>
          </cell>
        </row>
        <row r="29111">
          <cell r="L29111" t="str">
            <v>DERECHOS DE SALA DE CURACIONES O PROCEDIMIENTOS</v>
          </cell>
        </row>
        <row r="29112">
          <cell r="L29112" t="str">
            <v>DERECHOS DE SALA DE CURACIONES O PROCEDIMIENTOS</v>
          </cell>
        </row>
        <row r="29113">
          <cell r="L29113" t="str">
            <v>DERECHOS DE SALA DE CURACIONES O PROCEDIMIENTOS</v>
          </cell>
        </row>
        <row r="29114">
          <cell r="L29114" t="str">
            <v>DERECHOS DE SALA DE CURACIONES O PROCEDIMIENTOS</v>
          </cell>
        </row>
        <row r="29115">
          <cell r="L29115" t="str">
            <v>DERECHOS DE SALA DE CURACIONES O PROCEDIMIENTOS</v>
          </cell>
        </row>
        <row r="29116">
          <cell r="L29116" t="str">
            <v>DERECHOS DE SALA DE CURACIONES O PROCEDIMIENTOS</v>
          </cell>
        </row>
        <row r="29117">
          <cell r="L29117" t="str">
            <v>DERECHOS DE SALA DE CURACIONES O PROCEDIMIENTOS</v>
          </cell>
        </row>
        <row r="29118">
          <cell r="L29118" t="str">
            <v>DERECHOS DE SALA DE CURACIONES O PROCEDIMIENTOS</v>
          </cell>
        </row>
        <row r="29119">
          <cell r="L29119" t="str">
            <v>DERECHOS DE SALA DE CURACIONES O PROCEDIMIENTOS</v>
          </cell>
        </row>
        <row r="29120">
          <cell r="L29120" t="str">
            <v>DERECHOS DE SALA DE CURACIONES O PROCEDIMIENTOS</v>
          </cell>
        </row>
        <row r="29121">
          <cell r="L29121" t="str">
            <v>DERECHOS DE SALA DE CURACIONES O PROCEDIMIENTOS</v>
          </cell>
        </row>
        <row r="29122">
          <cell r="L29122" t="str">
            <v>DERECHOS DE SALA DE CURACIONES O PROCEDIMIENTOS</v>
          </cell>
        </row>
        <row r="29123">
          <cell r="L29123" t="str">
            <v>DERECHOS DE SALA DE CURACIONES O PROCEDIMIENTOS</v>
          </cell>
        </row>
        <row r="29124">
          <cell r="L29124" t="str">
            <v>DERECHOS DE SALA DE CURACIONES O PROCEDIMIENTOS</v>
          </cell>
        </row>
        <row r="29125">
          <cell r="L29125" t="str">
            <v>DERECHOS DE SALA DE CURACIONES O PROCEDIMIENTOS</v>
          </cell>
        </row>
        <row r="29126">
          <cell r="L29126" t="str">
            <v>DERECHOS DE SALA DE CURACIONES O PROCEDIMIENTOS</v>
          </cell>
        </row>
        <row r="29127">
          <cell r="L29127" t="str">
            <v>DERECHOS DE SALA DE CURACIONES O PROCEDIMIENTOS</v>
          </cell>
        </row>
        <row r="29128">
          <cell r="L29128" t="str">
            <v>DERECHOS DE SALA DE CURACIONES O PROCEDIMIENTOS</v>
          </cell>
        </row>
        <row r="29129">
          <cell r="L29129" t="str">
            <v>DERECHOS DE SALA DE CURACIONES O PROCEDIMIENTOS</v>
          </cell>
        </row>
        <row r="29130">
          <cell r="L29130" t="str">
            <v>DERECHOS DE SALA DE CURACIONES O PROCEDIMIENTOS</v>
          </cell>
        </row>
        <row r="29131">
          <cell r="L29131" t="str">
            <v>DERECHOS DE SALA DE CURACIONES O PROCEDIMIENTOS</v>
          </cell>
        </row>
        <row r="29132">
          <cell r="L29132" t="str">
            <v>DERECHOS DE SALA DE CURACIONES O PROCEDIMIENTOS</v>
          </cell>
        </row>
        <row r="29133">
          <cell r="L29133" t="str">
            <v>DERECHOS DE SALA DE CURACIONES O PROCEDIMIENTOS</v>
          </cell>
        </row>
        <row r="29134">
          <cell r="L29134" t="str">
            <v>DERECHOS DE SALA DE CURACIONES O PROCEDIMIENTOS</v>
          </cell>
        </row>
        <row r="29135">
          <cell r="L29135" t="str">
            <v>DERECHOS DE SALA DE CURACIONES O PROCEDIMIENTOS</v>
          </cell>
        </row>
        <row r="29136">
          <cell r="L29136" t="str">
            <v>DERECHOS DE SALA DE CURACIONES O PROCEDIMIENTOS</v>
          </cell>
        </row>
        <row r="29137">
          <cell r="L29137" t="str">
            <v>DERECHOS DE SALA DE CURACIONES O PROCEDIMIENTOS</v>
          </cell>
        </row>
        <row r="29138">
          <cell r="L29138" t="str">
            <v>DERECHOS DE SALA DE CURACIONES O PROCEDIMIENTOS</v>
          </cell>
        </row>
        <row r="29139">
          <cell r="L29139" t="str">
            <v>DERECHOS DE SALA DE CURACIONES O PROCEDIMIENTOS</v>
          </cell>
        </row>
        <row r="29140">
          <cell r="L29140" t="str">
            <v>DERECHOS DE SALA DE CURACIONES O PROCEDIMIENTOS</v>
          </cell>
        </row>
        <row r="29141">
          <cell r="L29141" t="str">
            <v>DERECHOS DE SALA DE CURACIONES O PROCEDIMIENTOS</v>
          </cell>
        </row>
        <row r="29142">
          <cell r="L29142" t="str">
            <v>DERECHOS DE SALA DE CURACIONES O PROCEDIMIENTOS</v>
          </cell>
        </row>
        <row r="29143">
          <cell r="L29143" t="str">
            <v>DERECHOS DE SALA DE CURACIONES O PROCEDIMIENTOS</v>
          </cell>
        </row>
        <row r="29144">
          <cell r="L29144" t="str">
            <v>DERECHOS DE SALA DE CURACIONES O PROCEDIMIENTOS</v>
          </cell>
        </row>
        <row r="29145">
          <cell r="L29145" t="str">
            <v>DERECHOS DE SALA DE CURACIONES O PROCEDIMIENTOS</v>
          </cell>
        </row>
        <row r="29146">
          <cell r="L29146" t="str">
            <v>DERECHOS DE SALA DE CURACIONES O PROCEDIMIENTOS</v>
          </cell>
        </row>
        <row r="29147">
          <cell r="L29147" t="str">
            <v>DERECHOS DE SALA DE CURACIONES O PROCEDIMIENTOS</v>
          </cell>
        </row>
        <row r="29148">
          <cell r="L29148" t="str">
            <v>DERECHOS DE SALA DE CURACIONES O PROCEDIMIENTOS</v>
          </cell>
        </row>
        <row r="29149">
          <cell r="L29149" t="str">
            <v>DERECHOS DE SALA DE CURACIONES O PROCEDIMIENTOS</v>
          </cell>
        </row>
        <row r="29150">
          <cell r="L29150" t="str">
            <v>DERECHOS DE SALA DE CURACIONES O PROCEDIMIENTOS</v>
          </cell>
        </row>
        <row r="29151">
          <cell r="L29151" t="str">
            <v>DERECHOS DE SALA DE CURACIONES O PROCEDIMIENTOS</v>
          </cell>
        </row>
        <row r="29152">
          <cell r="L29152" t="str">
            <v>DERECHOS DE SALA DE CURACIONES O PROCEDIMIENTOS</v>
          </cell>
        </row>
        <row r="29153">
          <cell r="L29153" t="str">
            <v>DERECHOS DE SALA DE CURACIONES O PROCEDIMIENTOS</v>
          </cell>
        </row>
        <row r="29154">
          <cell r="L29154" t="str">
            <v>DERECHOS DE SALA DE CURACIONES O PROCEDIMIENTOS</v>
          </cell>
        </row>
        <row r="29155">
          <cell r="L29155" t="str">
            <v>DERECHOS DE SALA DE CURACIONES O PROCEDIMIENTOS</v>
          </cell>
        </row>
        <row r="29156">
          <cell r="L29156" t="str">
            <v>DERECHOS DE SALA DE CURACIONES O PROCEDIMIENTOS</v>
          </cell>
        </row>
        <row r="29157">
          <cell r="L29157" t="str">
            <v>DERECHOS DE SALA DE CURACIONES O PROCEDIMIENTOS</v>
          </cell>
        </row>
        <row r="29158">
          <cell r="L29158" t="str">
            <v>DERECHOS DE SALA DE CURACIONES O PROCEDIMIENTOS</v>
          </cell>
        </row>
        <row r="29159">
          <cell r="L29159" t="str">
            <v>DERECHOS DE SALA DE CURACIONES O PROCEDIMIENTOS</v>
          </cell>
        </row>
        <row r="29160">
          <cell r="L29160" t="str">
            <v>DERECHOS DE SALA DE CURACIONES O PROCEDIMIENTOS</v>
          </cell>
        </row>
        <row r="29161">
          <cell r="L29161" t="str">
            <v>DERECHOS DE SALA DE CURACIONES O PROCEDIMIENTOS</v>
          </cell>
        </row>
        <row r="29162">
          <cell r="L29162" t="str">
            <v>DERECHOS DE SALA DE CURACIONES O PROCEDIMIENTOS</v>
          </cell>
        </row>
        <row r="29163">
          <cell r="L29163" t="str">
            <v>DERECHOS DE SALA DE CURACIONES O PROCEDIMIENTOS</v>
          </cell>
        </row>
        <row r="29164">
          <cell r="L29164" t="str">
            <v>DERECHOS DE SALA DE CURACIONES O PROCEDIMIENTOS</v>
          </cell>
        </row>
        <row r="29165">
          <cell r="L29165" t="str">
            <v>DERECHOS DE SALA DE CURACIONES O PROCEDIMIENTOS</v>
          </cell>
        </row>
        <row r="29166">
          <cell r="L29166" t="str">
            <v>DERECHOS DE SALA DE CURACIONES O PROCEDIMIENTOS</v>
          </cell>
        </row>
        <row r="29167">
          <cell r="L29167" t="str">
            <v>DERECHOS DE SALA DE CURACIONES O PROCEDIMIENTOS</v>
          </cell>
        </row>
        <row r="29168">
          <cell r="L29168" t="str">
            <v>DERECHOS DE SALA DE CURACIONES O PROCEDIMIENTOS</v>
          </cell>
        </row>
        <row r="29169">
          <cell r="L29169" t="str">
            <v>DERECHOS DE SALA DE CURACIONES O PROCEDIMIENTOS</v>
          </cell>
        </row>
        <row r="29170">
          <cell r="L29170" t="str">
            <v>DERECHOS DE SALA DE CURACIONES O PROCEDIMIENTOS</v>
          </cell>
        </row>
        <row r="29171">
          <cell r="L29171" t="str">
            <v>DERECHOS DE SALA DE CURACIONES O PROCEDIMIENTOS</v>
          </cell>
        </row>
        <row r="29172">
          <cell r="L29172" t="str">
            <v>DERECHOS DE SALA DE CURACIONES O PROCEDIMIENTOS</v>
          </cell>
        </row>
        <row r="29173">
          <cell r="L29173" t="str">
            <v>DERECHOS DE SALA DE CURACIONES O PROCEDIMIENTOS</v>
          </cell>
        </row>
        <row r="29174">
          <cell r="L29174" t="str">
            <v>DERECHOS DE SALA DE CURACIONES O PROCEDIMIENTOS</v>
          </cell>
        </row>
        <row r="29175">
          <cell r="L29175" t="str">
            <v>DERECHOS DE SALA DE CURACIONES O PROCEDIMIENTOS</v>
          </cell>
        </row>
        <row r="29176">
          <cell r="L29176" t="str">
            <v>DERECHOS DE SALA DE CURACIONES O PROCEDIMIENTOS</v>
          </cell>
        </row>
        <row r="29177">
          <cell r="L29177" t="str">
            <v>DERECHOS DE SALA DE CURACIONES O PROCEDIMIENTOS</v>
          </cell>
        </row>
        <row r="29178">
          <cell r="L29178" t="str">
            <v>DERECHOS DE SALA DE CURACIONES O PROCEDIMIENTOS</v>
          </cell>
        </row>
        <row r="29179">
          <cell r="L29179" t="str">
            <v>DERECHOS DE SALA DE CURACIONES O PROCEDIMIENTOS</v>
          </cell>
        </row>
        <row r="29180">
          <cell r="L29180" t="str">
            <v>DERECHOS DE SALA DE CURACIONES O PROCEDIMIENTOS</v>
          </cell>
        </row>
        <row r="29181">
          <cell r="L29181" t="str">
            <v>DERECHOS DE SALA DE CURACIONES O PROCEDIMIENTOS</v>
          </cell>
        </row>
        <row r="29182">
          <cell r="L29182" t="str">
            <v>DERECHOS DE SALA DE CURACIONES O PROCEDIMIENTOS</v>
          </cell>
        </row>
        <row r="29183">
          <cell r="L29183" t="str">
            <v>DERECHOS DE SALA DE CURACIONES O PROCEDIMIENTOS</v>
          </cell>
        </row>
        <row r="29184">
          <cell r="L29184" t="str">
            <v>DERECHOS DE SALA DE CURACIONES O PROCEDIMIENTOS</v>
          </cell>
        </row>
        <row r="29185">
          <cell r="L29185" t="str">
            <v>DERECHOS DE SALA DE CURACIONES O PROCEDIMIENTOS</v>
          </cell>
        </row>
        <row r="29186">
          <cell r="L29186" t="str">
            <v>DERECHOS DE SALA DE CURACIONES O PROCEDIMIENTOS</v>
          </cell>
        </row>
        <row r="29187">
          <cell r="L29187" t="str">
            <v>DERECHOS DE SALA DE CURACIONES O PROCEDIMIENTOS</v>
          </cell>
        </row>
        <row r="29188">
          <cell r="L29188" t="str">
            <v>DERECHOS DE SALA DE CURACIONES O PROCEDIMIENTOS</v>
          </cell>
        </row>
        <row r="29189">
          <cell r="L29189" t="str">
            <v>DERECHOS DE SALA DE CURACIONES O PROCEDIMIENTOS</v>
          </cell>
        </row>
        <row r="29190">
          <cell r="L29190" t="str">
            <v>DERECHOS DE SALA DE CURACIONES O PROCEDIMIENTOS</v>
          </cell>
        </row>
        <row r="29191">
          <cell r="L29191" t="str">
            <v>DERECHOS DE SALA DE CURACIONES O PROCEDIMIENTOS</v>
          </cell>
        </row>
        <row r="29192">
          <cell r="L29192" t="str">
            <v>DERECHOS DE SALA DE CURACIONES O PROCEDIMIENTOS</v>
          </cell>
        </row>
        <row r="29193">
          <cell r="L29193" t="str">
            <v>DERECHOS DE SALA DE CURACIONES O PROCEDIMIENTOS</v>
          </cell>
        </row>
        <row r="29194">
          <cell r="L29194" t="str">
            <v>DERECHOS DE SALA DE CURACIONES O PROCEDIMIENTOS</v>
          </cell>
        </row>
        <row r="29195">
          <cell r="L29195" t="str">
            <v>DERECHOS DE SALA DE CURACIONES O PROCEDIMIENTOS</v>
          </cell>
        </row>
        <row r="29196">
          <cell r="L29196" t="str">
            <v>DERECHOS DE SALA DE CURACIONES O PROCEDIMIENTOS</v>
          </cell>
        </row>
        <row r="29197">
          <cell r="L29197" t="str">
            <v>DERECHOS DE SALA DE CURACIONES O PROCEDIMIENTOS</v>
          </cell>
        </row>
        <row r="29198">
          <cell r="L29198" t="str">
            <v>DERECHOS DE SALA DE CURACIONES O PROCEDIMIENTOS</v>
          </cell>
        </row>
        <row r="29199">
          <cell r="L29199" t="str">
            <v>DERECHOS DE SALA DE CURACIONES O PROCEDIMIENTOS</v>
          </cell>
        </row>
        <row r="29200">
          <cell r="L29200" t="str">
            <v>DERECHOS DE SALA DE CURACIONES O PROCEDIMIENTOS</v>
          </cell>
        </row>
        <row r="29201">
          <cell r="L29201" t="str">
            <v>DERECHOS DE SALA DE CURACIONES O PROCEDIMIENTOS</v>
          </cell>
        </row>
        <row r="29202">
          <cell r="L29202" t="str">
            <v>DERECHOS DE SALA DE CURACIONES O PROCEDIMIENTOS</v>
          </cell>
        </row>
        <row r="29203">
          <cell r="L29203" t="str">
            <v>DERECHOS DE SALA DE CURACIONES O PROCEDIMIENTOS</v>
          </cell>
        </row>
        <row r="29204">
          <cell r="L29204" t="str">
            <v>DERECHOS DE SALA DE CURACIONES O PROCEDIMIENTOS</v>
          </cell>
        </row>
        <row r="29205">
          <cell r="L29205" t="str">
            <v>DERECHOS DE SALA DE CURACIONES O PROCEDIMIENTOS</v>
          </cell>
        </row>
        <row r="29206">
          <cell r="L29206" t="str">
            <v>DERECHOS DE SALA DE CURACIONES O PROCEDIMIENTOS</v>
          </cell>
        </row>
        <row r="29207">
          <cell r="L29207" t="str">
            <v>DERECHOS DE SALA DE CURACIONES O PROCEDIMIENTOS</v>
          </cell>
        </row>
        <row r="29208">
          <cell r="L29208" t="str">
            <v>DERECHOS DE SALA DE CURACIONES O PROCEDIMIENTOS</v>
          </cell>
        </row>
        <row r="29209">
          <cell r="L29209" t="str">
            <v>DERECHOS DE SALA DE CURACIONES O PROCEDIMIENTOS</v>
          </cell>
        </row>
        <row r="29210">
          <cell r="L29210" t="str">
            <v>DERECHOS DE SALA DE CURACIONES O PROCEDIMIENTOS</v>
          </cell>
        </row>
        <row r="29211">
          <cell r="L29211" t="str">
            <v>DERECHOS DE SALA DE CURACIONES O PROCEDIMIENTOS</v>
          </cell>
        </row>
        <row r="29212">
          <cell r="L29212" t="str">
            <v>DERECHOS DE SALA DE CURACIONES O PROCEDIMIENTOS</v>
          </cell>
        </row>
        <row r="29213">
          <cell r="L29213" t="str">
            <v>DERECHOS DE SALA DE CURACIONES O PROCEDIMIENTOS</v>
          </cell>
        </row>
        <row r="29214">
          <cell r="L29214" t="str">
            <v>DERECHOS DE SALA DE CURACIONES O PROCEDIMIENTOS</v>
          </cell>
        </row>
        <row r="29215">
          <cell r="L29215" t="str">
            <v>DERECHOS DE SALA DE CURACIONES O PROCEDIMIENTOS</v>
          </cell>
        </row>
        <row r="29216">
          <cell r="L29216" t="str">
            <v>DERECHOS DE SALA DE CURACIONES O PROCEDIMIENTOS</v>
          </cell>
        </row>
        <row r="29217">
          <cell r="L29217" t="str">
            <v>DERECHOS DE SALA DE CURACIONES O PROCEDIMIENTOS</v>
          </cell>
        </row>
        <row r="29218">
          <cell r="L29218" t="str">
            <v>DERECHOS DE SALA DE CURACIONES O PROCEDIMIENTOS</v>
          </cell>
        </row>
        <row r="29219">
          <cell r="L29219" t="str">
            <v>DERECHOS DE SALA DE CURACIONES O PROCEDIMIENTOS</v>
          </cell>
        </row>
        <row r="29220">
          <cell r="L29220" t="str">
            <v>DERECHOS DE SALA DE CURACIONES O PROCEDIMIENTOS</v>
          </cell>
        </row>
        <row r="29221">
          <cell r="L29221" t="str">
            <v>DERECHOS DE SALA DE CURACIONES O PROCEDIMIENTOS</v>
          </cell>
        </row>
        <row r="29222">
          <cell r="L29222" t="str">
            <v>DERECHOS DE SALA DE CURACIONES O PROCEDIMIENTOS</v>
          </cell>
        </row>
        <row r="29223">
          <cell r="L29223" t="str">
            <v>DERECHOS DE SALA DE CURACIONES O PROCEDIMIENTOS</v>
          </cell>
        </row>
        <row r="29224">
          <cell r="L29224" t="str">
            <v>DERECHOS DE SALA DE CURACIONES O PROCEDIMIENTOS</v>
          </cell>
        </row>
        <row r="29225">
          <cell r="L29225" t="str">
            <v>DERECHOS DE SALA DE CURACIONES O PROCEDIMIENTOS</v>
          </cell>
        </row>
        <row r="29226">
          <cell r="L29226" t="str">
            <v>DERECHOS DE SALA DE CURACIONES O PROCEDIMIENTOS</v>
          </cell>
        </row>
        <row r="29227">
          <cell r="L29227" t="str">
            <v>DERECHOS DE SALA DE CURACIONES O PROCEDIMIENTOS</v>
          </cell>
        </row>
        <row r="29228">
          <cell r="L29228" t="str">
            <v>DERECHOS DE SALA DE CURACIONES O PROCEDIMIENTOS</v>
          </cell>
        </row>
        <row r="29229">
          <cell r="L29229" t="str">
            <v>DERECHOS DE SALA DE CURACIONES O PROCEDIMIENTOS</v>
          </cell>
        </row>
        <row r="29230">
          <cell r="L29230" t="str">
            <v>DERECHOS DE SALA DE CURACIONES O PROCEDIMIENTOS</v>
          </cell>
        </row>
        <row r="29231">
          <cell r="L29231" t="str">
            <v>DERECHOS DE SALA DE CURACIONES O PROCEDIMIENTOS</v>
          </cell>
        </row>
        <row r="29232">
          <cell r="L29232" t="str">
            <v>DERECHOS DE SALA DE CURACIONES O PROCEDIMIENTOS</v>
          </cell>
        </row>
        <row r="29233">
          <cell r="L29233" t="str">
            <v>DERECHOS DE SALA DE CURACIONES O PROCEDIMIENTOS</v>
          </cell>
        </row>
        <row r="29234">
          <cell r="L29234" t="str">
            <v>DERECHOS DE SALA DE CURACIONES O PROCEDIMIENTOS</v>
          </cell>
        </row>
        <row r="29235">
          <cell r="L29235" t="str">
            <v>DERECHOS DE SALA DE CURACIONES O PROCEDIMIENTOS</v>
          </cell>
        </row>
        <row r="29236">
          <cell r="L29236" t="str">
            <v>DERECHOS DE SALA DE CURACIONES O PROCEDIMIENTOS</v>
          </cell>
        </row>
        <row r="29237">
          <cell r="L29237" t="str">
            <v>DERECHOS DE SALA DE CURACIONES O PROCEDIMIENTOS</v>
          </cell>
        </row>
        <row r="29238">
          <cell r="L29238" t="str">
            <v>DERECHOS DE SALA DE CURACIONES O PROCEDIMIENTOS</v>
          </cell>
        </row>
        <row r="29239">
          <cell r="L29239" t="str">
            <v>DERECHOS DE SALA DE CURACIONES O PROCEDIMIENTOS</v>
          </cell>
        </row>
        <row r="29240">
          <cell r="L29240" t="str">
            <v>DERECHOS DE SALA DE CURACIONES O PROCEDIMIENTOS</v>
          </cell>
        </row>
        <row r="29241">
          <cell r="L29241" t="str">
            <v>DERECHOS DE SALA DE CURACIONES O PROCEDIMIENTOS</v>
          </cell>
        </row>
        <row r="29242">
          <cell r="L29242" t="str">
            <v>DERECHOS DE SALA DE CURACIONES O PROCEDIMIENTOS</v>
          </cell>
        </row>
        <row r="29243">
          <cell r="L29243" t="str">
            <v>DERECHOS DE SALA DE CURACIONES O PROCEDIMIENTOS</v>
          </cell>
        </row>
        <row r="29244">
          <cell r="L29244" t="str">
            <v>DERECHOS DE SALA DE CURACIONES O PROCEDIMIENTOS</v>
          </cell>
        </row>
        <row r="29245">
          <cell r="L29245" t="str">
            <v>DERECHOS DE SALA DE CURACIONES O PROCEDIMIENTOS</v>
          </cell>
        </row>
        <row r="29246">
          <cell r="L29246" t="str">
            <v>DERECHOS DE SALA DE CURACIONES O PROCEDIMIENTOS</v>
          </cell>
        </row>
        <row r="29247">
          <cell r="L29247" t="str">
            <v>DERECHOS DE SALA DE CURACIONES O PROCEDIMIENTOS</v>
          </cell>
        </row>
        <row r="29248">
          <cell r="L29248" t="str">
            <v>DERECHOS DE SALA DE CURACIONES O PROCEDIMIENTOS</v>
          </cell>
        </row>
        <row r="29249">
          <cell r="L29249" t="str">
            <v>DERECHOS DE SALA DE CURACIONES O PROCEDIMIENTOS</v>
          </cell>
        </row>
        <row r="29250">
          <cell r="L29250" t="str">
            <v>DERECHOS DE SALA DE CURACIONES O PROCEDIMIENTOS</v>
          </cell>
        </row>
        <row r="29251">
          <cell r="L29251" t="str">
            <v>DERECHOS DE SALA DE CURACIONES O PROCEDIMIENTOS</v>
          </cell>
        </row>
        <row r="29252">
          <cell r="L29252" t="str">
            <v>DERECHOS DE SALA DE CURACIONES O PROCEDIMIENTOS</v>
          </cell>
        </row>
        <row r="29253">
          <cell r="L29253" t="str">
            <v>DERECHOS DE SALA DE CURACIONES O PROCEDIMIENTOS</v>
          </cell>
        </row>
        <row r="29254">
          <cell r="L29254" t="str">
            <v>DERECHOS DE SALA DE CURACIONES O PROCEDIMIENTOS</v>
          </cell>
        </row>
        <row r="29255">
          <cell r="L29255" t="str">
            <v>DERECHOS DE SALA DE CURACIONES O PROCEDIMIENTOS</v>
          </cell>
        </row>
        <row r="29256">
          <cell r="L29256" t="e">
            <v>#N/A</v>
          </cell>
        </row>
        <row r="29257">
          <cell r="L29257" t="e">
            <v>#N/A</v>
          </cell>
        </row>
        <row r="29258">
          <cell r="K29258" t="str">
            <v>509001</v>
          </cell>
          <cell r="L29258" t="e">
            <v>#N/A</v>
          </cell>
        </row>
        <row r="29259">
          <cell r="L29259" t="e">
            <v>#N/A</v>
          </cell>
        </row>
        <row r="29260">
          <cell r="L29260" t="e">
            <v>#N/A</v>
          </cell>
        </row>
        <row r="29261">
          <cell r="L29261" t="e">
            <v>#N/A</v>
          </cell>
        </row>
        <row r="29262">
          <cell r="L29262" t="e">
            <v>#N/A</v>
          </cell>
        </row>
        <row r="29263">
          <cell r="K29263" t="str">
            <v>9624</v>
          </cell>
          <cell r="L29263" t="e">
            <v>#N/A</v>
          </cell>
        </row>
        <row r="29264">
          <cell r="L29264" t="e">
            <v>#N/A</v>
          </cell>
        </row>
        <row r="29265">
          <cell r="L29265" t="e">
            <v>#N/A</v>
          </cell>
        </row>
        <row r="29266">
          <cell r="L29266" t="e">
            <v>#N/A</v>
          </cell>
        </row>
        <row r="29267">
          <cell r="L29267" t="e">
            <v>#N/A</v>
          </cell>
        </row>
        <row r="29268">
          <cell r="L29268" t="e">
            <v>#N/A</v>
          </cell>
        </row>
        <row r="29269">
          <cell r="L29269" t="e">
            <v>#N/A</v>
          </cell>
        </row>
        <row r="29270">
          <cell r="K29270" t="str">
            <v>9812</v>
          </cell>
          <cell r="L29270" t="e">
            <v>#N/A</v>
          </cell>
        </row>
        <row r="29271">
          <cell r="K29271" t="str">
            <v>9812</v>
          </cell>
          <cell r="L29271" t="e">
            <v>#N/A</v>
          </cell>
        </row>
        <row r="29272">
          <cell r="L29272" t="e">
            <v>#N/A</v>
          </cell>
        </row>
        <row r="29273">
          <cell r="L29273" t="e">
            <v>#N/A</v>
          </cell>
        </row>
        <row r="29274">
          <cell r="L29274" t="e">
            <v>#N/A</v>
          </cell>
        </row>
        <row r="29275">
          <cell r="L29275" t="e">
            <v>#N/A</v>
          </cell>
        </row>
        <row r="29276">
          <cell r="L29276" t="e">
            <v>#N/A</v>
          </cell>
        </row>
        <row r="29277">
          <cell r="L29277" t="e">
            <v>#N/A</v>
          </cell>
        </row>
        <row r="29278">
          <cell r="L29278" t="e">
            <v>#N/A</v>
          </cell>
        </row>
        <row r="29279">
          <cell r="L29279" t="e">
            <v>#N/A</v>
          </cell>
        </row>
        <row r="29280">
          <cell r="L29280" t="e">
            <v>#N/A</v>
          </cell>
        </row>
        <row r="29281">
          <cell r="L29281" t="e">
            <v>#N/A</v>
          </cell>
        </row>
        <row r="29282">
          <cell r="L29282" t="e">
            <v>#N/A</v>
          </cell>
        </row>
        <row r="29283">
          <cell r="L29283" t="e">
            <v>#N/A</v>
          </cell>
        </row>
        <row r="29284">
          <cell r="L29284" t="e">
            <v>#N/A</v>
          </cell>
        </row>
        <row r="29285">
          <cell r="L29285" t="e">
            <v>#N/A</v>
          </cell>
        </row>
        <row r="29286">
          <cell r="L29286" t="e">
            <v>#N/A</v>
          </cell>
        </row>
        <row r="29287">
          <cell r="L29287" t="e">
            <v>#N/A</v>
          </cell>
        </row>
        <row r="29288">
          <cell r="L29288" t="e">
            <v>#N/A</v>
          </cell>
        </row>
        <row r="29289">
          <cell r="L29289" t="e">
            <v>#N/A</v>
          </cell>
        </row>
        <row r="29290">
          <cell r="L29290" t="e">
            <v>#N/A</v>
          </cell>
        </row>
        <row r="29291">
          <cell r="L29291" t="e">
            <v>#N/A</v>
          </cell>
        </row>
        <row r="29292">
          <cell r="L29292" t="e">
            <v>#N/A</v>
          </cell>
        </row>
        <row r="29293">
          <cell r="L29293" t="e">
            <v>#N/A</v>
          </cell>
        </row>
        <row r="29294">
          <cell r="L29294" t="e">
            <v>#N/A</v>
          </cell>
        </row>
        <row r="29295">
          <cell r="L29295" t="str">
            <v>ASISTENCIA DEL PARTO CON O SIN EPISIORRAFIA O PERINEORRAFIA</v>
          </cell>
        </row>
        <row r="29296">
          <cell r="L29296" t="str">
            <v>ASISTENCIA DEL PARTO CON O SIN EPISIORRAFIA O PERINEORRAFIA</v>
          </cell>
        </row>
        <row r="29297">
          <cell r="L29297" t="str">
            <v>ASISTENCIA DEL PARTO CON O SIN EPISIORRAFIA O PERINEORRAFIA</v>
          </cell>
        </row>
        <row r="29298">
          <cell r="L29298" t="e">
            <v>#N/A</v>
          </cell>
        </row>
        <row r="29299">
          <cell r="L29299" t="e">
            <v>#N/A</v>
          </cell>
        </row>
        <row r="29300">
          <cell r="L29300" t="e">
            <v>#N/A</v>
          </cell>
        </row>
        <row r="29301">
          <cell r="L29301" t="e">
            <v>#N/A</v>
          </cell>
        </row>
        <row r="29302">
          <cell r="L29302" t="e">
            <v>#N/A</v>
          </cell>
        </row>
        <row r="29303">
          <cell r="L29303" t="e">
            <v>#N/A</v>
          </cell>
        </row>
        <row r="29304">
          <cell r="L29304" t="e">
            <v>#N/A</v>
          </cell>
        </row>
        <row r="29305">
          <cell r="L29305" t="e">
            <v>#N/A</v>
          </cell>
        </row>
        <row r="29306">
          <cell r="L29306" t="e">
            <v>#N/A</v>
          </cell>
        </row>
        <row r="29307">
          <cell r="L29307" t="e">
            <v>#N/A</v>
          </cell>
        </row>
        <row r="29308">
          <cell r="L29308" t="e">
            <v>#N/A</v>
          </cell>
        </row>
        <row r="29309">
          <cell r="L29309" t="e">
            <v>#N/A</v>
          </cell>
        </row>
        <row r="29310">
          <cell r="L29310" t="e">
            <v>#N/A</v>
          </cell>
        </row>
        <row r="29311">
          <cell r="L29311" t="e">
            <v>#N/A</v>
          </cell>
        </row>
        <row r="29312">
          <cell r="L29312" t="e">
            <v>#N/A</v>
          </cell>
        </row>
        <row r="29313">
          <cell r="L29313" t="e">
            <v>#N/A</v>
          </cell>
        </row>
        <row r="29314">
          <cell r="L29314" t="e">
            <v>#N/A</v>
          </cell>
        </row>
        <row r="29315">
          <cell r="L29315" t="e">
            <v>#N/A</v>
          </cell>
        </row>
        <row r="29316">
          <cell r="L29316" t="e">
            <v>#N/A</v>
          </cell>
        </row>
        <row r="29317">
          <cell r="L29317" t="e">
            <v>#N/A</v>
          </cell>
        </row>
        <row r="29318">
          <cell r="L29318" t="e">
            <v>#N/A</v>
          </cell>
        </row>
        <row r="29319">
          <cell r="L29319" t="e">
            <v>#N/A</v>
          </cell>
        </row>
        <row r="29320">
          <cell r="L29320" t="e">
            <v>#N/A</v>
          </cell>
        </row>
        <row r="29321">
          <cell r="L29321" t="e">
            <v>#N/A</v>
          </cell>
        </row>
        <row r="29322">
          <cell r="L29322" t="e">
            <v>#N/A</v>
          </cell>
        </row>
        <row r="29323">
          <cell r="L29323" t="e">
            <v>#N/A</v>
          </cell>
        </row>
        <row r="29324">
          <cell r="L29324" t="e">
            <v>#N/A</v>
          </cell>
        </row>
        <row r="29325">
          <cell r="L29325" t="e">
            <v>#N/A</v>
          </cell>
        </row>
        <row r="29326">
          <cell r="L29326" t="e">
            <v>#N/A</v>
          </cell>
        </row>
        <row r="29327">
          <cell r="L29327" t="e">
            <v>#N/A</v>
          </cell>
        </row>
        <row r="29328">
          <cell r="L29328" t="e">
            <v>#N/A</v>
          </cell>
        </row>
        <row r="29329">
          <cell r="L29329" t="e">
            <v>#N/A</v>
          </cell>
        </row>
        <row r="29330">
          <cell r="L29330" t="e">
            <v>#N/A</v>
          </cell>
        </row>
        <row r="29331">
          <cell r="L29331" t="e">
            <v>#N/A</v>
          </cell>
        </row>
        <row r="29332">
          <cell r="L29332" t="e">
            <v>#N/A</v>
          </cell>
        </row>
        <row r="29333">
          <cell r="L29333" t="e">
            <v>#N/A</v>
          </cell>
        </row>
        <row r="29334">
          <cell r="L29334" t="e">
            <v>#N/A</v>
          </cell>
        </row>
        <row r="29335">
          <cell r="L29335" t="e">
            <v>#N/A</v>
          </cell>
        </row>
        <row r="29336">
          <cell r="L29336" t="e">
            <v>#N/A</v>
          </cell>
        </row>
        <row r="29337">
          <cell r="L29337" t="e">
            <v>#N/A</v>
          </cell>
        </row>
        <row r="29338">
          <cell r="L29338" t="e">
            <v>#N/A</v>
          </cell>
        </row>
        <row r="29339">
          <cell r="L29339" t="e">
            <v>#N/A</v>
          </cell>
        </row>
        <row r="29340">
          <cell r="L29340" t="e">
            <v>#N/A</v>
          </cell>
        </row>
        <row r="29341">
          <cell r="K29341" t="str">
            <v>13600</v>
          </cell>
          <cell r="L29341" t="e">
            <v>#N/A</v>
          </cell>
        </row>
        <row r="29342">
          <cell r="K29342" t="str">
            <v>13600</v>
          </cell>
          <cell r="L29342" t="e">
            <v>#N/A</v>
          </cell>
        </row>
        <row r="29343">
          <cell r="L29343" t="e">
            <v>#N/A</v>
          </cell>
        </row>
        <row r="29344">
          <cell r="K29344" t="str">
            <v>14102</v>
          </cell>
          <cell r="L29344" t="e">
            <v>#N/A</v>
          </cell>
        </row>
        <row r="29345">
          <cell r="K29345" t="str">
            <v>14102</v>
          </cell>
          <cell r="L29345" t="e">
            <v>#N/A</v>
          </cell>
        </row>
        <row r="29346">
          <cell r="K29346" t="str">
            <v>14102</v>
          </cell>
          <cell r="L29346" t="e">
            <v>#N/A</v>
          </cell>
        </row>
        <row r="29347">
          <cell r="K29347" t="str">
            <v>13503</v>
          </cell>
          <cell r="L29347" t="e">
            <v>#N/A</v>
          </cell>
        </row>
        <row r="29348">
          <cell r="K29348" t="str">
            <v>14104</v>
          </cell>
          <cell r="L29348" t="e">
            <v>#N/A</v>
          </cell>
        </row>
        <row r="29349">
          <cell r="K29349" t="str">
            <v>14104</v>
          </cell>
          <cell r="L29349" t="e">
            <v>#N/A</v>
          </cell>
        </row>
        <row r="29350">
          <cell r="K29350" t="str">
            <v>14104</v>
          </cell>
          <cell r="L29350" t="e">
            <v>#N/A</v>
          </cell>
        </row>
        <row r="29351">
          <cell r="L29351" t="e">
            <v>#N/A</v>
          </cell>
        </row>
        <row r="29352">
          <cell r="L29352" t="e">
            <v>#N/A</v>
          </cell>
        </row>
        <row r="29353">
          <cell r="L29353" t="e">
            <v>#N/A</v>
          </cell>
        </row>
        <row r="29354">
          <cell r="L29354" t="e">
            <v>#N/A</v>
          </cell>
        </row>
        <row r="29355">
          <cell r="L29355" t="e">
            <v>#N/A</v>
          </cell>
        </row>
        <row r="29356">
          <cell r="L29356" t="e">
            <v>#N/A</v>
          </cell>
        </row>
        <row r="29357">
          <cell r="L29357" t="e">
            <v>#N/A</v>
          </cell>
        </row>
        <row r="29358">
          <cell r="L29358" t="e">
            <v>#N/A</v>
          </cell>
        </row>
        <row r="29359">
          <cell r="L29359" t="e">
            <v>#N/A</v>
          </cell>
        </row>
        <row r="29360">
          <cell r="L29360" t="e">
            <v>#N/A</v>
          </cell>
        </row>
        <row r="29361">
          <cell r="L29361" t="e">
            <v>#N/A</v>
          </cell>
        </row>
        <row r="29362">
          <cell r="L29362" t="e">
            <v>#N/A</v>
          </cell>
        </row>
        <row r="29363">
          <cell r="L29363" t="e">
            <v>#N/A</v>
          </cell>
        </row>
        <row r="29364">
          <cell r="L29364" t="e">
            <v>#N/A</v>
          </cell>
        </row>
        <row r="29365">
          <cell r="K29365" t="str">
            <v>14133</v>
          </cell>
          <cell r="L29365" t="e">
            <v>#N/A</v>
          </cell>
        </row>
        <row r="29366">
          <cell r="K29366" t="str">
            <v>14133</v>
          </cell>
          <cell r="L29366" t="e">
            <v>#N/A</v>
          </cell>
        </row>
        <row r="29367">
          <cell r="K29367" t="str">
            <v>14133</v>
          </cell>
          <cell r="L29367" t="e">
            <v>#N/A</v>
          </cell>
        </row>
        <row r="29368">
          <cell r="L29368" t="e">
            <v>#N/A</v>
          </cell>
        </row>
        <row r="29369">
          <cell r="K29369" t="str">
            <v>14135</v>
          </cell>
          <cell r="L29369" t="e">
            <v>#N/A</v>
          </cell>
        </row>
        <row r="29370">
          <cell r="L29370" t="e">
            <v>#N/A</v>
          </cell>
        </row>
        <row r="29371">
          <cell r="K29371" t="str">
            <v>14131</v>
          </cell>
          <cell r="L29371" t="e">
            <v>#N/A</v>
          </cell>
        </row>
        <row r="29372">
          <cell r="K29372" t="str">
            <v>14131</v>
          </cell>
          <cell r="L29372" t="e">
            <v>#N/A</v>
          </cell>
        </row>
        <row r="29373">
          <cell r="K29373" t="str">
            <v>14131</v>
          </cell>
          <cell r="L29373" t="e">
            <v>#N/A</v>
          </cell>
        </row>
        <row r="29374">
          <cell r="L29374" t="e">
            <v>#N/A</v>
          </cell>
        </row>
        <row r="29375">
          <cell r="K29375" t="str">
            <v>14145</v>
          </cell>
          <cell r="L29375" t="e">
            <v>#N/A</v>
          </cell>
        </row>
        <row r="29376">
          <cell r="K29376" t="str">
            <v>14145</v>
          </cell>
          <cell r="L29376" t="e">
            <v>#N/A</v>
          </cell>
        </row>
        <row r="29377">
          <cell r="K29377" t="str">
            <v>14145</v>
          </cell>
          <cell r="L29377" t="e">
            <v>#N/A</v>
          </cell>
        </row>
        <row r="29378">
          <cell r="K29378" t="str">
            <v>14145</v>
          </cell>
          <cell r="L29378" t="e">
            <v>#N/A</v>
          </cell>
        </row>
        <row r="29379">
          <cell r="L29379" t="e">
            <v>#N/A</v>
          </cell>
        </row>
        <row r="29380">
          <cell r="L29380" t="e">
            <v>#N/A</v>
          </cell>
        </row>
        <row r="29381">
          <cell r="L29381" t="e">
            <v>#N/A</v>
          </cell>
        </row>
        <row r="29382">
          <cell r="L29382" t="e">
            <v>#N/A</v>
          </cell>
        </row>
        <row r="29383">
          <cell r="L29383" t="e">
            <v>#N/A</v>
          </cell>
        </row>
        <row r="29384">
          <cell r="L29384" t="e">
            <v>#N/A</v>
          </cell>
        </row>
        <row r="29385">
          <cell r="L29385" t="e">
            <v>#N/A</v>
          </cell>
        </row>
        <row r="29386">
          <cell r="L29386" t="e">
            <v>#N/A</v>
          </cell>
        </row>
        <row r="29387">
          <cell r="L29387" t="e">
            <v>#N/A</v>
          </cell>
        </row>
        <row r="29388">
          <cell r="K29388" t="str">
            <v>13312</v>
          </cell>
          <cell r="L29388" t="e">
            <v>#N/A</v>
          </cell>
        </row>
        <row r="29389">
          <cell r="L29389" t="e">
            <v>#N/A</v>
          </cell>
        </row>
        <row r="29390">
          <cell r="L29390" t="e">
            <v>#N/A</v>
          </cell>
        </row>
        <row r="29391">
          <cell r="L29391" t="e">
            <v>#N/A</v>
          </cell>
        </row>
        <row r="29392">
          <cell r="L29392" t="e">
            <v>#N/A</v>
          </cell>
        </row>
        <row r="29393">
          <cell r="L29393" t="e">
            <v>#N/A</v>
          </cell>
        </row>
        <row r="29394">
          <cell r="L29394" t="e">
            <v>#N/A</v>
          </cell>
        </row>
        <row r="29395">
          <cell r="L29395" t="e">
            <v>#N/A</v>
          </cell>
        </row>
        <row r="29396">
          <cell r="L29396" t="e">
            <v>#N/A</v>
          </cell>
        </row>
        <row r="29397">
          <cell r="L29397" t="e">
            <v>#N/A</v>
          </cell>
        </row>
        <row r="29398">
          <cell r="L29398" t="e">
            <v>#N/A</v>
          </cell>
        </row>
        <row r="29399">
          <cell r="L29399" t="e">
            <v>#N/A</v>
          </cell>
        </row>
        <row r="29400">
          <cell r="L29400" t="e">
            <v>#N/A</v>
          </cell>
        </row>
        <row r="29401">
          <cell r="L29401" t="e">
            <v>#N/A</v>
          </cell>
        </row>
        <row r="29402">
          <cell r="L29402" t="e">
            <v>#N/A</v>
          </cell>
        </row>
        <row r="29403">
          <cell r="L29403" t="e">
            <v>#N/A</v>
          </cell>
        </row>
        <row r="29404">
          <cell r="K29404" t="str">
            <v>513019</v>
          </cell>
          <cell r="L29404" t="e">
            <v>#N/A</v>
          </cell>
        </row>
        <row r="29405">
          <cell r="L29405" t="e">
            <v>#N/A</v>
          </cell>
        </row>
        <row r="29406">
          <cell r="L29406" t="e">
            <v>#N/A</v>
          </cell>
        </row>
        <row r="29407">
          <cell r="L29407" t="e">
            <v>#N/A</v>
          </cell>
        </row>
        <row r="29408">
          <cell r="L29408" t="e">
            <v>#N/A</v>
          </cell>
        </row>
        <row r="29409">
          <cell r="L29409" t="e">
            <v>#N/A</v>
          </cell>
        </row>
        <row r="29410">
          <cell r="L29410" t="e">
            <v>#N/A</v>
          </cell>
        </row>
        <row r="29411">
          <cell r="L29411" t="e">
            <v>#N/A</v>
          </cell>
        </row>
        <row r="29412">
          <cell r="L29412" t="e">
            <v>#N/A</v>
          </cell>
        </row>
        <row r="29413">
          <cell r="L29413" t="e">
            <v>#N/A</v>
          </cell>
        </row>
        <row r="29414">
          <cell r="L29414" t="e">
            <v>#N/A</v>
          </cell>
        </row>
        <row r="29415">
          <cell r="L29415" t="e">
            <v>#N/A</v>
          </cell>
        </row>
        <row r="29416">
          <cell r="L29416" t="e">
            <v>#N/A</v>
          </cell>
        </row>
        <row r="29417">
          <cell r="L29417" t="e">
            <v>#N/A</v>
          </cell>
        </row>
        <row r="29418">
          <cell r="K29418" t="str">
            <v>14157</v>
          </cell>
          <cell r="L29418" t="e">
            <v>#N/A</v>
          </cell>
        </row>
        <row r="29419">
          <cell r="K29419" t="str">
            <v>14157</v>
          </cell>
          <cell r="L29419" t="e">
            <v>#N/A</v>
          </cell>
        </row>
        <row r="29420">
          <cell r="K29420" t="str">
            <v>14157</v>
          </cell>
          <cell r="L29420" t="e">
            <v>#N/A</v>
          </cell>
        </row>
        <row r="29421">
          <cell r="K29421" t="str">
            <v>14159</v>
          </cell>
          <cell r="L29421" t="e">
            <v>#N/A</v>
          </cell>
        </row>
        <row r="29422">
          <cell r="K29422" t="str">
            <v>14159</v>
          </cell>
          <cell r="L29422" t="e">
            <v>#N/A</v>
          </cell>
        </row>
        <row r="29423">
          <cell r="K29423" t="str">
            <v>14159</v>
          </cell>
          <cell r="L29423" t="e">
            <v>#N/A</v>
          </cell>
        </row>
        <row r="29424">
          <cell r="K29424" t="str">
            <v>37302</v>
          </cell>
          <cell r="L29424" t="e">
            <v>#N/A</v>
          </cell>
        </row>
        <row r="29425">
          <cell r="K29425" t="str">
            <v>37302</v>
          </cell>
          <cell r="L29425" t="e">
            <v>#N/A</v>
          </cell>
        </row>
        <row r="29426">
          <cell r="K29426" t="str">
            <v>37302</v>
          </cell>
          <cell r="L29426" t="e">
            <v>#N/A</v>
          </cell>
        </row>
        <row r="29427">
          <cell r="K29427" t="str">
            <v>37303</v>
          </cell>
          <cell r="L29427" t="e">
            <v>#N/A</v>
          </cell>
        </row>
        <row r="29428">
          <cell r="K29428" t="str">
            <v>37303</v>
          </cell>
          <cell r="L29428" t="e">
            <v>#N/A</v>
          </cell>
        </row>
        <row r="29429">
          <cell r="K29429" t="str">
            <v>37303</v>
          </cell>
          <cell r="L29429" t="e">
            <v>#N/A</v>
          </cell>
        </row>
        <row r="29430">
          <cell r="K29430" t="str">
            <v>37304</v>
          </cell>
          <cell r="L29430" t="e">
            <v>#N/A</v>
          </cell>
        </row>
        <row r="29431">
          <cell r="K29431" t="str">
            <v>37304</v>
          </cell>
          <cell r="L29431" t="e">
            <v>#N/A</v>
          </cell>
        </row>
        <row r="29432">
          <cell r="K29432" t="str">
            <v>37304</v>
          </cell>
          <cell r="L29432" t="e">
            <v>#N/A</v>
          </cell>
        </row>
        <row r="29433">
          <cell r="K29433" t="str">
            <v>37305</v>
          </cell>
          <cell r="L29433" t="e">
            <v>#N/A</v>
          </cell>
        </row>
        <row r="29434">
          <cell r="K29434" t="str">
            <v>37305</v>
          </cell>
          <cell r="L29434" t="e">
            <v>#N/A</v>
          </cell>
        </row>
        <row r="29435">
          <cell r="K29435" t="str">
            <v>37305</v>
          </cell>
          <cell r="L29435" t="e">
            <v>#N/A</v>
          </cell>
        </row>
        <row r="29436">
          <cell r="L29436" t="e">
            <v>#N/A</v>
          </cell>
        </row>
        <row r="29437">
          <cell r="L29437" t="e">
            <v>#N/A</v>
          </cell>
        </row>
        <row r="29438">
          <cell r="L29438" t="e">
            <v>#N/A</v>
          </cell>
        </row>
        <row r="29439">
          <cell r="L29439" t="e">
            <v>#N/A</v>
          </cell>
        </row>
        <row r="29440">
          <cell r="L29440" t="e">
            <v>#N/A</v>
          </cell>
        </row>
        <row r="29441">
          <cell r="L29441" t="e">
            <v>#N/A</v>
          </cell>
        </row>
        <row r="29442">
          <cell r="L29442" t="e">
            <v>#N/A</v>
          </cell>
        </row>
        <row r="29443">
          <cell r="L29443" t="e">
            <v>#N/A</v>
          </cell>
        </row>
        <row r="29444">
          <cell r="L29444" t="e">
            <v>#N/A</v>
          </cell>
        </row>
        <row r="29445">
          <cell r="L29445" t="e">
            <v>#N/A</v>
          </cell>
        </row>
        <row r="29446">
          <cell r="L29446" t="e">
            <v>#N/A</v>
          </cell>
        </row>
        <row r="29447">
          <cell r="L29447" t="e">
            <v>#N/A</v>
          </cell>
        </row>
        <row r="29448">
          <cell r="L29448" t="e">
            <v>#N/A</v>
          </cell>
        </row>
        <row r="29449">
          <cell r="L29449" t="e">
            <v>#N/A</v>
          </cell>
        </row>
        <row r="29450">
          <cell r="L29450" t="e">
            <v>#N/A</v>
          </cell>
        </row>
        <row r="29451">
          <cell r="L29451" t="e">
            <v>#N/A</v>
          </cell>
        </row>
        <row r="29452">
          <cell r="L29452" t="e">
            <v>#N/A</v>
          </cell>
        </row>
        <row r="29453">
          <cell r="L29453" t="e">
            <v>#N/A</v>
          </cell>
        </row>
        <row r="29454">
          <cell r="L29454" t="e">
            <v>#N/A</v>
          </cell>
        </row>
        <row r="29455">
          <cell r="L29455" t="e">
            <v>#N/A</v>
          </cell>
        </row>
        <row r="29456">
          <cell r="L29456" t="e">
            <v>#N/A</v>
          </cell>
        </row>
        <row r="29457">
          <cell r="L29457" t="e">
            <v>#N/A</v>
          </cell>
        </row>
        <row r="29458">
          <cell r="L29458" t="e">
            <v>#N/A</v>
          </cell>
        </row>
        <row r="29459">
          <cell r="L29459" t="e">
            <v>#N/A</v>
          </cell>
        </row>
        <row r="29460">
          <cell r="L29460" t="e">
            <v>#N/A</v>
          </cell>
        </row>
        <row r="29461">
          <cell r="L29461" t="e">
            <v>#N/A</v>
          </cell>
        </row>
        <row r="29462">
          <cell r="L29462" t="e">
            <v>#N/A</v>
          </cell>
        </row>
        <row r="29463">
          <cell r="L29463" t="e">
            <v>#N/A</v>
          </cell>
        </row>
        <row r="29464">
          <cell r="L29464" t="e">
            <v>#N/A</v>
          </cell>
        </row>
        <row r="29465">
          <cell r="L29465" t="e">
            <v>#N/A</v>
          </cell>
        </row>
        <row r="29466">
          <cell r="L29466" t="e">
            <v>#N/A</v>
          </cell>
        </row>
        <row r="29467">
          <cell r="L29467" t="e">
            <v>#N/A</v>
          </cell>
        </row>
        <row r="29468">
          <cell r="L29468" t="e">
            <v>#N/A</v>
          </cell>
        </row>
        <row r="29469">
          <cell r="L29469" t="e">
            <v>#N/A</v>
          </cell>
        </row>
        <row r="29470">
          <cell r="L29470" t="e">
            <v>#N/A</v>
          </cell>
        </row>
        <row r="29471">
          <cell r="L29471" t="e">
            <v>#N/A</v>
          </cell>
        </row>
        <row r="29472">
          <cell r="L29472" t="e">
            <v>#N/A</v>
          </cell>
        </row>
        <row r="29473">
          <cell r="L29473" t="e">
            <v>#N/A</v>
          </cell>
        </row>
        <row r="29474">
          <cell r="L29474" t="e">
            <v>#N/A</v>
          </cell>
        </row>
        <row r="29475">
          <cell r="L29475" t="e">
            <v>#N/A</v>
          </cell>
        </row>
        <row r="29476">
          <cell r="L29476" t="e">
            <v>#N/A</v>
          </cell>
        </row>
        <row r="29477">
          <cell r="L29477" t="e">
            <v>#N/A</v>
          </cell>
        </row>
        <row r="29478">
          <cell r="L29478" t="e">
            <v>#N/A</v>
          </cell>
        </row>
        <row r="29479">
          <cell r="L29479" t="e">
            <v>#N/A</v>
          </cell>
        </row>
        <row r="29480">
          <cell r="L29480" t="e">
            <v>#N/A</v>
          </cell>
        </row>
        <row r="29481">
          <cell r="L29481" t="e">
            <v>#N/A</v>
          </cell>
        </row>
        <row r="29482">
          <cell r="L29482" t="e">
            <v>#N/A</v>
          </cell>
        </row>
        <row r="29483">
          <cell r="L29483" t="e">
            <v>#N/A</v>
          </cell>
        </row>
        <row r="29484">
          <cell r="L29484" t="e">
            <v>#N/A</v>
          </cell>
        </row>
        <row r="29485">
          <cell r="L29485" t="e">
            <v>#N/A</v>
          </cell>
        </row>
        <row r="29486">
          <cell r="L29486" t="e">
            <v>#N/A</v>
          </cell>
        </row>
        <row r="29487">
          <cell r="L29487" t="e">
            <v>#N/A</v>
          </cell>
        </row>
        <row r="29488">
          <cell r="L29488" t="e">
            <v>#N/A</v>
          </cell>
        </row>
        <row r="29489">
          <cell r="L29489" t="e">
            <v>#N/A</v>
          </cell>
        </row>
        <row r="29490">
          <cell r="L29490" t="e">
            <v>#N/A</v>
          </cell>
        </row>
        <row r="29491">
          <cell r="K29491" t="str">
            <v>17814</v>
          </cell>
          <cell r="L29491" t="e">
            <v>#N/A</v>
          </cell>
        </row>
        <row r="29492">
          <cell r="L29492" t="e">
            <v>#N/A</v>
          </cell>
        </row>
        <row r="29493">
          <cell r="K29493" t="str">
            <v>14302</v>
          </cell>
          <cell r="L29493" t="e">
            <v>#N/A</v>
          </cell>
        </row>
        <row r="29494">
          <cell r="K29494" t="str">
            <v>14302</v>
          </cell>
          <cell r="L29494" t="e">
            <v>#N/A</v>
          </cell>
        </row>
        <row r="29495">
          <cell r="K29495" t="str">
            <v>14302</v>
          </cell>
          <cell r="L29495" t="e">
            <v>#N/A</v>
          </cell>
        </row>
        <row r="29496">
          <cell r="K29496" t="str">
            <v>14304</v>
          </cell>
          <cell r="L29496" t="e">
            <v>#N/A</v>
          </cell>
        </row>
        <row r="29497">
          <cell r="K29497" t="str">
            <v>14304</v>
          </cell>
          <cell r="L29497" t="e">
            <v>#N/A</v>
          </cell>
        </row>
        <row r="29498">
          <cell r="K29498" t="str">
            <v>14304</v>
          </cell>
          <cell r="L29498" t="e">
            <v>#N/A</v>
          </cell>
        </row>
        <row r="29499">
          <cell r="L29499" t="e">
            <v>#N/A</v>
          </cell>
        </row>
        <row r="29500">
          <cell r="L29500" t="e">
            <v>#N/A</v>
          </cell>
        </row>
        <row r="29501">
          <cell r="L29501" t="e">
            <v>#N/A</v>
          </cell>
        </row>
        <row r="29502">
          <cell r="L29502" t="e">
            <v>#N/A</v>
          </cell>
        </row>
        <row r="29503">
          <cell r="L29503" t="e">
            <v>#N/A</v>
          </cell>
        </row>
        <row r="29504">
          <cell r="L29504" t="e">
            <v>#N/A</v>
          </cell>
        </row>
        <row r="29505">
          <cell r="L29505" t="e">
            <v>#N/A</v>
          </cell>
        </row>
        <row r="29506">
          <cell r="L29506" t="e">
            <v>#N/A</v>
          </cell>
        </row>
        <row r="29507">
          <cell r="L29507" t="e">
            <v>#N/A</v>
          </cell>
        </row>
        <row r="29508">
          <cell r="L29508" t="e">
            <v>#N/A</v>
          </cell>
        </row>
        <row r="29509">
          <cell r="L29509" t="e">
            <v>#N/A</v>
          </cell>
        </row>
        <row r="29510">
          <cell r="L29510" t="e">
            <v>#N/A</v>
          </cell>
        </row>
        <row r="29511">
          <cell r="L29511" t="e">
            <v>#N/A</v>
          </cell>
        </row>
        <row r="29512">
          <cell r="L29512" t="e">
            <v>#N/A</v>
          </cell>
        </row>
        <row r="29513">
          <cell r="L29513" t="e">
            <v>#N/A</v>
          </cell>
        </row>
        <row r="29514">
          <cell r="L29514" t="e">
            <v>#N/A</v>
          </cell>
        </row>
        <row r="29515">
          <cell r="L29515" t="e">
            <v>#N/A</v>
          </cell>
        </row>
        <row r="29516">
          <cell r="L29516" t="e">
            <v>#N/A</v>
          </cell>
        </row>
        <row r="29517">
          <cell r="L29517" t="e">
            <v>#N/A</v>
          </cell>
        </row>
        <row r="29518">
          <cell r="L29518" t="e">
            <v>#N/A</v>
          </cell>
        </row>
        <row r="29519">
          <cell r="L29519" t="e">
            <v>#N/A</v>
          </cell>
        </row>
        <row r="29520">
          <cell r="L29520" t="e">
            <v>#N/A</v>
          </cell>
        </row>
        <row r="29521">
          <cell r="L29521" t="e">
            <v>#N/A</v>
          </cell>
        </row>
        <row r="29522">
          <cell r="L29522" t="e">
            <v>#N/A</v>
          </cell>
        </row>
        <row r="29523">
          <cell r="L29523" t="e">
            <v>#N/A</v>
          </cell>
        </row>
        <row r="29524">
          <cell r="L29524" t="e">
            <v>#N/A</v>
          </cell>
        </row>
        <row r="29525">
          <cell r="L29525" t="e">
            <v>#N/A</v>
          </cell>
        </row>
        <row r="29526">
          <cell r="L29526" t="e">
            <v>#N/A</v>
          </cell>
        </row>
        <row r="29527">
          <cell r="L29527" t="e">
            <v>#N/A</v>
          </cell>
        </row>
        <row r="29528">
          <cell r="L29528" t="e">
            <v>#N/A</v>
          </cell>
        </row>
        <row r="29529">
          <cell r="L29529" t="e">
            <v>#N/A</v>
          </cell>
        </row>
        <row r="29530">
          <cell r="L29530" t="e">
            <v>#N/A</v>
          </cell>
        </row>
        <row r="29531">
          <cell r="L29531" t="e">
            <v>#N/A</v>
          </cell>
        </row>
        <row r="29532">
          <cell r="L29532" t="e">
            <v>#N/A</v>
          </cell>
        </row>
        <row r="29533">
          <cell r="K29533" t="str">
            <v>14341</v>
          </cell>
          <cell r="L29533" t="e">
            <v>#N/A</v>
          </cell>
        </row>
        <row r="29534">
          <cell r="K29534" t="str">
            <v>14341</v>
          </cell>
          <cell r="L29534" t="e">
            <v>#N/A</v>
          </cell>
        </row>
        <row r="29535">
          <cell r="K29535" t="str">
            <v>14341</v>
          </cell>
          <cell r="L29535" t="e">
            <v>#N/A</v>
          </cell>
        </row>
        <row r="29536">
          <cell r="K29536" t="str">
            <v>14343</v>
          </cell>
          <cell r="L29536" t="e">
            <v>#N/A</v>
          </cell>
        </row>
        <row r="29537">
          <cell r="K29537" t="str">
            <v>14343</v>
          </cell>
          <cell r="L29537" t="e">
            <v>#N/A</v>
          </cell>
        </row>
        <row r="29538">
          <cell r="K29538" t="str">
            <v>14343</v>
          </cell>
          <cell r="L29538" t="e">
            <v>#N/A</v>
          </cell>
        </row>
        <row r="29539">
          <cell r="L29539" t="e">
            <v>#N/A</v>
          </cell>
        </row>
        <row r="29540">
          <cell r="L29540" t="e">
            <v>#N/A</v>
          </cell>
        </row>
        <row r="29541">
          <cell r="L29541" t="e">
            <v>#N/A</v>
          </cell>
        </row>
        <row r="29542">
          <cell r="L29542" t="e">
            <v>#N/A</v>
          </cell>
        </row>
        <row r="29543">
          <cell r="L29543" t="e">
            <v>#N/A</v>
          </cell>
        </row>
        <row r="29544">
          <cell r="L29544" t="e">
            <v>#N/A</v>
          </cell>
        </row>
        <row r="29545">
          <cell r="L29545" t="e">
            <v>#N/A</v>
          </cell>
        </row>
        <row r="29546">
          <cell r="L29546" t="e">
            <v>#N/A</v>
          </cell>
        </row>
        <row r="29547">
          <cell r="L29547" t="e">
            <v>#N/A</v>
          </cell>
        </row>
        <row r="29548">
          <cell r="L29548" t="e">
            <v>#N/A</v>
          </cell>
        </row>
        <row r="29549">
          <cell r="L29549" t="e">
            <v>#N/A</v>
          </cell>
        </row>
        <row r="29550">
          <cell r="L29550" t="e">
            <v>#N/A</v>
          </cell>
        </row>
        <row r="29551">
          <cell r="L29551" t="e">
            <v>#N/A</v>
          </cell>
        </row>
        <row r="29552">
          <cell r="L29552" t="e">
            <v>#N/A</v>
          </cell>
        </row>
        <row r="29553">
          <cell r="L29553" t="e">
            <v>#N/A</v>
          </cell>
        </row>
        <row r="29554">
          <cell r="L29554" t="e">
            <v>#N/A</v>
          </cell>
        </row>
        <row r="29555">
          <cell r="L29555" t="e">
            <v>#N/A</v>
          </cell>
        </row>
        <row r="29556">
          <cell r="L29556" t="e">
            <v>#N/A</v>
          </cell>
        </row>
        <row r="29557">
          <cell r="K29557" t="str">
            <v>14203</v>
          </cell>
          <cell r="L29557" t="e">
            <v>#N/A</v>
          </cell>
        </row>
        <row r="29558">
          <cell r="K29558" t="str">
            <v>14203</v>
          </cell>
          <cell r="L29558" t="e">
            <v>#N/A</v>
          </cell>
        </row>
        <row r="29559">
          <cell r="K29559" t="str">
            <v>14203</v>
          </cell>
          <cell r="L29559" t="e">
            <v>#N/A</v>
          </cell>
        </row>
        <row r="29560">
          <cell r="L29560" t="e">
            <v>#N/A</v>
          </cell>
        </row>
        <row r="29561">
          <cell r="L29561" t="e">
            <v>#N/A</v>
          </cell>
        </row>
        <row r="29562">
          <cell r="L29562" t="e">
            <v>#N/A</v>
          </cell>
        </row>
        <row r="29563">
          <cell r="L29563" t="e">
            <v>#N/A</v>
          </cell>
        </row>
        <row r="29564">
          <cell r="L29564" t="e">
            <v>#N/A</v>
          </cell>
        </row>
        <row r="29565">
          <cell r="L29565" t="e">
            <v>#N/A</v>
          </cell>
        </row>
        <row r="29566">
          <cell r="L29566" t="e">
            <v>#N/A</v>
          </cell>
        </row>
        <row r="29567">
          <cell r="L29567" t="e">
            <v>#N/A</v>
          </cell>
        </row>
        <row r="29568">
          <cell r="L29568" t="e">
            <v>#N/A</v>
          </cell>
        </row>
        <row r="29569">
          <cell r="L29569" t="e">
            <v>#N/A</v>
          </cell>
        </row>
        <row r="29570">
          <cell r="L29570" t="e">
            <v>#N/A</v>
          </cell>
        </row>
        <row r="29571">
          <cell r="L29571" t="e">
            <v>#N/A</v>
          </cell>
        </row>
        <row r="29572">
          <cell r="L29572" t="e">
            <v>#N/A</v>
          </cell>
        </row>
        <row r="29573">
          <cell r="L29573" t="e">
            <v>#N/A</v>
          </cell>
        </row>
        <row r="29574">
          <cell r="L29574" t="e">
            <v>#N/A</v>
          </cell>
        </row>
        <row r="29575">
          <cell r="L29575" t="e">
            <v>#N/A</v>
          </cell>
        </row>
        <row r="29576">
          <cell r="L29576" t="e">
            <v>#N/A</v>
          </cell>
        </row>
        <row r="29577">
          <cell r="L29577" t="e">
            <v>#N/A</v>
          </cell>
        </row>
        <row r="29578">
          <cell r="L29578" t="e">
            <v>#N/A</v>
          </cell>
        </row>
        <row r="29579">
          <cell r="L29579" t="e">
            <v>#N/A</v>
          </cell>
        </row>
        <row r="29580">
          <cell r="L29580" t="e">
            <v>#N/A</v>
          </cell>
        </row>
        <row r="29581">
          <cell r="L29581" t="e">
            <v>#N/A</v>
          </cell>
        </row>
        <row r="29582">
          <cell r="L29582" t="e">
            <v>#N/A</v>
          </cell>
        </row>
        <row r="29583">
          <cell r="L29583" t="e">
            <v>#N/A</v>
          </cell>
        </row>
        <row r="29584">
          <cell r="L29584" t="e">
            <v>#N/A</v>
          </cell>
        </row>
        <row r="29585">
          <cell r="L29585" t="e">
            <v>#N/A</v>
          </cell>
        </row>
        <row r="29586">
          <cell r="L29586" t="e">
            <v>#N/A</v>
          </cell>
        </row>
        <row r="29587">
          <cell r="L29587" t="e">
            <v>#N/A</v>
          </cell>
        </row>
        <row r="29588">
          <cell r="L29588" t="e">
            <v>#N/A</v>
          </cell>
        </row>
        <row r="29589">
          <cell r="L29589" t="e">
            <v>#N/A</v>
          </cell>
        </row>
        <row r="29590">
          <cell r="L29590" t="e">
            <v>#N/A</v>
          </cell>
        </row>
        <row r="29591">
          <cell r="L29591" t="e">
            <v>#N/A</v>
          </cell>
        </row>
        <row r="29592">
          <cell r="L29592" t="e">
            <v>#N/A</v>
          </cell>
        </row>
        <row r="29593">
          <cell r="L29593" t="e">
            <v>#N/A</v>
          </cell>
        </row>
        <row r="29594">
          <cell r="L29594" t="e">
            <v>#N/A</v>
          </cell>
        </row>
        <row r="29595">
          <cell r="L29595" t="e">
            <v>#N/A</v>
          </cell>
        </row>
        <row r="29596">
          <cell r="L29596" t="e">
            <v>#N/A</v>
          </cell>
        </row>
        <row r="29597">
          <cell r="L29597" t="e">
            <v>#N/A</v>
          </cell>
        </row>
        <row r="29598">
          <cell r="L29598" t="e">
            <v>#N/A</v>
          </cell>
        </row>
        <row r="29599">
          <cell r="L29599" t="e">
            <v>#N/A</v>
          </cell>
        </row>
        <row r="29600">
          <cell r="L29600" t="e">
            <v>#N/A</v>
          </cell>
        </row>
        <row r="29601">
          <cell r="L29601" t="e">
            <v>#N/A</v>
          </cell>
        </row>
        <row r="29602">
          <cell r="L29602" t="e">
            <v>#N/A</v>
          </cell>
        </row>
        <row r="29603">
          <cell r="L29603" t="e">
            <v>#N/A</v>
          </cell>
        </row>
        <row r="29604">
          <cell r="L29604" t="e">
            <v>#N/A</v>
          </cell>
        </row>
        <row r="29605">
          <cell r="L29605" t="e">
            <v>#N/A</v>
          </cell>
        </row>
        <row r="29606">
          <cell r="L29606" t="e">
            <v>#N/A</v>
          </cell>
        </row>
        <row r="29607">
          <cell r="L29607" t="e">
            <v>#N/A</v>
          </cell>
        </row>
        <row r="29608">
          <cell r="L29608" t="e">
            <v>#N/A</v>
          </cell>
        </row>
        <row r="29609">
          <cell r="L29609" t="e">
            <v>#N/A</v>
          </cell>
        </row>
        <row r="29610">
          <cell r="L29610" t="e">
            <v>#N/A</v>
          </cell>
        </row>
        <row r="29611">
          <cell r="L29611" t="e">
            <v>#N/A</v>
          </cell>
        </row>
        <row r="29612">
          <cell r="L29612" t="e">
            <v>#N/A</v>
          </cell>
        </row>
        <row r="29613">
          <cell r="K29613" t="str">
            <v>17810</v>
          </cell>
          <cell r="L29613" t="e">
            <v>#N/A</v>
          </cell>
        </row>
        <row r="29614">
          <cell r="K29614" t="str">
            <v>17810</v>
          </cell>
          <cell r="L29614" t="e">
            <v>#N/A</v>
          </cell>
        </row>
        <row r="29615">
          <cell r="L29615" t="e">
            <v>#N/A</v>
          </cell>
        </row>
        <row r="29616">
          <cell r="L29616" t="e">
            <v>#N/A</v>
          </cell>
        </row>
        <row r="29617">
          <cell r="L29617" t="e">
            <v>#N/A</v>
          </cell>
        </row>
        <row r="29618">
          <cell r="L29618" t="e">
            <v>#N/A</v>
          </cell>
        </row>
        <row r="29619">
          <cell r="L29619" t="e">
            <v>#N/A</v>
          </cell>
        </row>
        <row r="29620">
          <cell r="L29620" t="e">
            <v>#N/A</v>
          </cell>
        </row>
        <row r="29621">
          <cell r="L29621" t="e">
            <v>#N/A</v>
          </cell>
        </row>
        <row r="29622">
          <cell r="L29622" t="e">
            <v>#N/A</v>
          </cell>
        </row>
        <row r="29623">
          <cell r="K29623" t="str">
            <v>13593</v>
          </cell>
          <cell r="L29623" t="e">
            <v>#N/A</v>
          </cell>
        </row>
        <row r="29624">
          <cell r="K29624" t="str">
            <v>13593</v>
          </cell>
          <cell r="L29624" t="e">
            <v>#N/A</v>
          </cell>
        </row>
        <row r="29625">
          <cell r="K29625" t="str">
            <v>13593</v>
          </cell>
          <cell r="L29625" t="e">
            <v>#N/A</v>
          </cell>
        </row>
        <row r="29626">
          <cell r="L29626" t="e">
            <v>#N/A</v>
          </cell>
        </row>
        <row r="29627">
          <cell r="L29627" t="e">
            <v>#N/A</v>
          </cell>
        </row>
        <row r="29628">
          <cell r="L29628" t="e">
            <v>#N/A</v>
          </cell>
        </row>
        <row r="29629">
          <cell r="L29629" t="e">
            <v>#N/A</v>
          </cell>
        </row>
        <row r="29630">
          <cell r="L29630" t="e">
            <v>#N/A</v>
          </cell>
        </row>
        <row r="29631">
          <cell r="L29631" t="e">
            <v>#N/A</v>
          </cell>
        </row>
        <row r="29632">
          <cell r="L29632" t="e">
            <v>#N/A</v>
          </cell>
        </row>
        <row r="29633">
          <cell r="L29633" t="e">
            <v>#N/A</v>
          </cell>
        </row>
        <row r="29634">
          <cell r="L29634" t="e">
            <v>#N/A</v>
          </cell>
        </row>
        <row r="29635">
          <cell r="L29635" t="e">
            <v>#N/A</v>
          </cell>
        </row>
        <row r="29636">
          <cell r="L29636" t="e">
            <v>#N/A</v>
          </cell>
        </row>
        <row r="29637">
          <cell r="L29637" t="e">
            <v>#N/A</v>
          </cell>
        </row>
        <row r="29638">
          <cell r="L29638" t="e">
            <v>#N/A</v>
          </cell>
        </row>
        <row r="29639">
          <cell r="L29639" t="e">
            <v>#N/A</v>
          </cell>
        </row>
        <row r="29640">
          <cell r="L29640" t="e">
            <v>#N/A</v>
          </cell>
        </row>
        <row r="29641">
          <cell r="L29641" t="e">
            <v>#N/A</v>
          </cell>
        </row>
        <row r="29642">
          <cell r="L29642" t="e">
            <v>#N/A</v>
          </cell>
        </row>
        <row r="29643">
          <cell r="L29643" t="e">
            <v>#N/A</v>
          </cell>
        </row>
        <row r="29644">
          <cell r="L29644" t="e">
            <v>#N/A</v>
          </cell>
        </row>
        <row r="29645">
          <cell r="L29645" t="e">
            <v>#N/A</v>
          </cell>
        </row>
        <row r="29646">
          <cell r="L29646" t="e">
            <v>#N/A</v>
          </cell>
        </row>
        <row r="29647">
          <cell r="L29647" t="e">
            <v>#N/A</v>
          </cell>
        </row>
        <row r="29648">
          <cell r="L29648" t="e">
            <v>#N/A</v>
          </cell>
        </row>
        <row r="29649">
          <cell r="L29649" t="e">
            <v>#N/A</v>
          </cell>
        </row>
        <row r="29650">
          <cell r="L29650" t="e">
            <v>#N/A</v>
          </cell>
        </row>
        <row r="29651">
          <cell r="L29651" t="e">
            <v>#N/A</v>
          </cell>
        </row>
        <row r="29652">
          <cell r="L29652" t="e">
            <v>#N/A</v>
          </cell>
        </row>
        <row r="29653">
          <cell r="L29653" t="e">
            <v>#N/A</v>
          </cell>
        </row>
        <row r="29654">
          <cell r="L29654" t="e">
            <v>#N/A</v>
          </cell>
        </row>
        <row r="29655">
          <cell r="L29655" t="e">
            <v>#N/A</v>
          </cell>
        </row>
        <row r="29656">
          <cell r="L29656" t="e">
            <v>#N/A</v>
          </cell>
        </row>
        <row r="29657">
          <cell r="L29657" t="e">
            <v>#N/A</v>
          </cell>
        </row>
        <row r="29658">
          <cell r="L29658" t="e">
            <v>#N/A</v>
          </cell>
        </row>
        <row r="29659">
          <cell r="L29659" t="e">
            <v>#N/A</v>
          </cell>
        </row>
        <row r="29660">
          <cell r="L29660" t="e">
            <v>#N/A</v>
          </cell>
        </row>
        <row r="29661">
          <cell r="L29661" t="e">
            <v>#N/A</v>
          </cell>
        </row>
        <row r="29662">
          <cell r="L29662" t="e">
            <v>#N/A</v>
          </cell>
        </row>
        <row r="29663">
          <cell r="L29663" t="e">
            <v>#N/A</v>
          </cell>
        </row>
        <row r="29664">
          <cell r="L29664" t="e">
            <v>#N/A</v>
          </cell>
        </row>
        <row r="29665">
          <cell r="L29665" t="e">
            <v>#N/A</v>
          </cell>
        </row>
        <row r="29666">
          <cell r="L29666" t="e">
            <v>#N/A</v>
          </cell>
        </row>
        <row r="29667">
          <cell r="L29667" t="e">
            <v>#N/A</v>
          </cell>
        </row>
        <row r="29668">
          <cell r="L29668" t="e">
            <v>#N/A</v>
          </cell>
        </row>
        <row r="29669">
          <cell r="L29669" t="e">
            <v>#N/A</v>
          </cell>
        </row>
        <row r="29670">
          <cell r="L29670" t="e">
            <v>#N/A</v>
          </cell>
        </row>
        <row r="29671">
          <cell r="L29671" t="e">
            <v>#N/A</v>
          </cell>
        </row>
        <row r="29672">
          <cell r="L29672" t="e">
            <v>#N/A</v>
          </cell>
        </row>
        <row r="29673">
          <cell r="L29673" t="e">
            <v>#N/A</v>
          </cell>
        </row>
        <row r="29674">
          <cell r="L29674" t="e">
            <v>#N/A</v>
          </cell>
        </row>
        <row r="29675">
          <cell r="L29675" t="e">
            <v>#N/A</v>
          </cell>
        </row>
        <row r="29676">
          <cell r="L29676" t="e">
            <v>#N/A</v>
          </cell>
        </row>
        <row r="29677">
          <cell r="L29677" t="e">
            <v>#N/A</v>
          </cell>
        </row>
        <row r="29678">
          <cell r="L29678" t="e">
            <v>#N/A</v>
          </cell>
        </row>
        <row r="29679">
          <cell r="L29679" t="e">
            <v>#N/A</v>
          </cell>
        </row>
        <row r="29680">
          <cell r="L29680" t="e">
            <v>#N/A</v>
          </cell>
        </row>
        <row r="29681">
          <cell r="L29681" t="str">
            <v>ONICECTOMIA +</v>
          </cell>
        </row>
        <row r="29682">
          <cell r="L29682" t="str">
            <v>ONICECTOMIA +</v>
          </cell>
        </row>
        <row r="29683">
          <cell r="L29683" t="str">
            <v>ONICECTOMIA +</v>
          </cell>
        </row>
        <row r="29684">
          <cell r="L29684" t="str">
            <v>ONICECTOMIA +</v>
          </cell>
        </row>
        <row r="29685">
          <cell r="L29685" t="str">
            <v>ONICECTOMIA +</v>
          </cell>
        </row>
        <row r="29686">
          <cell r="L29686" t="e">
            <v>#N/A</v>
          </cell>
        </row>
        <row r="29687">
          <cell r="L29687" t="e">
            <v>#N/A</v>
          </cell>
        </row>
        <row r="29688">
          <cell r="L29688" t="e">
            <v>#N/A</v>
          </cell>
        </row>
        <row r="29689">
          <cell r="L29689" t="e">
            <v>#N/A</v>
          </cell>
        </row>
        <row r="29690">
          <cell r="L29690" t="e">
            <v>#N/A</v>
          </cell>
        </row>
        <row r="29691">
          <cell r="L29691" t="e">
            <v>#N/A</v>
          </cell>
        </row>
        <row r="29692">
          <cell r="L29692" t="e">
            <v>#N/A</v>
          </cell>
        </row>
        <row r="29693">
          <cell r="L29693" t="e">
            <v>#N/A</v>
          </cell>
        </row>
        <row r="29694">
          <cell r="L29694" t="e">
            <v>#N/A</v>
          </cell>
        </row>
        <row r="29695">
          <cell r="L29695" t="e">
            <v>#N/A</v>
          </cell>
        </row>
        <row r="29696">
          <cell r="L29696" t="e">
            <v>#N/A</v>
          </cell>
        </row>
        <row r="29697">
          <cell r="L29697" t="e">
            <v>#N/A</v>
          </cell>
        </row>
        <row r="29698">
          <cell r="L29698" t="e">
            <v>#N/A</v>
          </cell>
        </row>
        <row r="29699">
          <cell r="L29699" t="e">
            <v>#N/A</v>
          </cell>
        </row>
        <row r="29700">
          <cell r="L29700" t="e">
            <v>#N/A</v>
          </cell>
        </row>
        <row r="29701">
          <cell r="L29701" t="e">
            <v>#N/A</v>
          </cell>
        </row>
        <row r="29702">
          <cell r="L29702" t="e">
            <v>#N/A</v>
          </cell>
        </row>
        <row r="29703">
          <cell r="L29703" t="e">
            <v>#N/A</v>
          </cell>
        </row>
        <row r="29704">
          <cell r="L29704" t="e">
            <v>#N/A</v>
          </cell>
        </row>
        <row r="29705">
          <cell r="L29705" t="e">
            <v>#N/A</v>
          </cell>
        </row>
        <row r="29706">
          <cell r="L29706" t="e">
            <v>#N/A</v>
          </cell>
        </row>
        <row r="29707">
          <cell r="L29707" t="e">
            <v>#N/A</v>
          </cell>
        </row>
        <row r="29708">
          <cell r="L29708" t="e">
            <v>#N/A</v>
          </cell>
        </row>
        <row r="29709">
          <cell r="L29709" t="e">
            <v>#N/A</v>
          </cell>
        </row>
        <row r="29710">
          <cell r="L29710" t="e">
            <v>#N/A</v>
          </cell>
        </row>
        <row r="29711">
          <cell r="L29711" t="e">
            <v>#N/A</v>
          </cell>
        </row>
        <row r="29712">
          <cell r="L29712" t="e">
            <v>#N/A</v>
          </cell>
        </row>
        <row r="29713">
          <cell r="L29713" t="e">
            <v>#N/A</v>
          </cell>
        </row>
        <row r="29714">
          <cell r="L29714" t="e">
            <v>#N/A</v>
          </cell>
        </row>
        <row r="29715">
          <cell r="L29715" t="e">
            <v>#N/A</v>
          </cell>
        </row>
        <row r="29716">
          <cell r="L29716" t="e">
            <v>#N/A</v>
          </cell>
        </row>
        <row r="29717">
          <cell r="L29717" t="e">
            <v>#N/A</v>
          </cell>
        </row>
        <row r="29718">
          <cell r="L29718" t="e">
            <v>#N/A</v>
          </cell>
        </row>
        <row r="29719">
          <cell r="L29719" t="e">
            <v>#N/A</v>
          </cell>
        </row>
        <row r="29720">
          <cell r="L29720" t="e">
            <v>#N/A</v>
          </cell>
        </row>
        <row r="29721">
          <cell r="L29721" t="e">
            <v>#N/A</v>
          </cell>
        </row>
        <row r="29722">
          <cell r="L29722" t="e">
            <v>#N/A</v>
          </cell>
        </row>
        <row r="29723">
          <cell r="L29723" t="e">
            <v>#N/A</v>
          </cell>
        </row>
        <row r="29724">
          <cell r="L29724" t="e">
            <v>#N/A</v>
          </cell>
        </row>
        <row r="29725">
          <cell r="L29725" t="e">
            <v>#N/A</v>
          </cell>
        </row>
        <row r="29726">
          <cell r="L29726" t="e">
            <v>#N/A</v>
          </cell>
        </row>
        <row r="29727">
          <cell r="L29727" t="e">
            <v>#N/A</v>
          </cell>
        </row>
        <row r="29728">
          <cell r="L29728" t="e">
            <v>#N/A</v>
          </cell>
        </row>
        <row r="29729">
          <cell r="L29729" t="e">
            <v>#N/A</v>
          </cell>
        </row>
        <row r="29730">
          <cell r="L29730" t="e">
            <v>#N/A</v>
          </cell>
        </row>
        <row r="29731">
          <cell r="L29731" t="e">
            <v>#N/A</v>
          </cell>
        </row>
        <row r="29732">
          <cell r="L29732" t="e">
            <v>#N/A</v>
          </cell>
        </row>
        <row r="29733">
          <cell r="L29733" t="e">
            <v>#N/A</v>
          </cell>
        </row>
        <row r="29734">
          <cell r="L29734" t="e">
            <v>#N/A</v>
          </cell>
        </row>
        <row r="29735">
          <cell r="L29735" t="e">
            <v>#N/A</v>
          </cell>
        </row>
        <row r="29736">
          <cell r="L29736" t="e">
            <v>#N/A</v>
          </cell>
        </row>
        <row r="29737">
          <cell r="L29737" t="e">
            <v>#N/A</v>
          </cell>
        </row>
        <row r="29738">
          <cell r="L29738" t="e">
            <v>#N/A</v>
          </cell>
        </row>
        <row r="29739">
          <cell r="L29739" t="e">
            <v>#N/A</v>
          </cell>
        </row>
        <row r="29740">
          <cell r="L29740" t="e">
            <v>#N/A</v>
          </cell>
        </row>
        <row r="29741">
          <cell r="L29741" t="e">
            <v>#N/A</v>
          </cell>
        </row>
        <row r="29742">
          <cell r="L29742" t="e">
            <v>#N/A</v>
          </cell>
        </row>
        <row r="29743">
          <cell r="L29743" t="e">
            <v>#N/A</v>
          </cell>
        </row>
        <row r="29744">
          <cell r="L29744" t="e">
            <v>#N/A</v>
          </cell>
        </row>
        <row r="29745">
          <cell r="L29745" t="e">
            <v>#N/A</v>
          </cell>
        </row>
        <row r="29746">
          <cell r="L29746" t="e">
            <v>#N/A</v>
          </cell>
        </row>
        <row r="29747">
          <cell r="L29747" t="e">
            <v>#N/A</v>
          </cell>
        </row>
        <row r="29748">
          <cell r="L29748" t="e">
            <v>#N/A</v>
          </cell>
        </row>
        <row r="29749">
          <cell r="L29749" t="str">
            <v>SUTURA DE HERIDA UNICA. EN AREA GENERAL</v>
          </cell>
        </row>
        <row r="29750">
          <cell r="L29750" t="str">
            <v>SUTURA DE HERIDA UNICA. EN AREA GENERAL</v>
          </cell>
        </row>
        <row r="29751">
          <cell r="L29751" t="str">
            <v>SUTURA DE HERIDA UNICA. EN AREA GENERAL</v>
          </cell>
        </row>
        <row r="29752">
          <cell r="L29752" t="str">
            <v>SUTURA DE HERIDA UNICA. EN AREA GENERAL</v>
          </cell>
        </row>
        <row r="29753">
          <cell r="L29753" t="str">
            <v>SUTURA DE HERIDA UNICA. EN AREA GENERAL</v>
          </cell>
        </row>
        <row r="29754">
          <cell r="L29754" t="str">
            <v>SUTURA DE HERIDA UNICA. EN AREA GENERAL</v>
          </cell>
        </row>
        <row r="29755">
          <cell r="L29755" t="e">
            <v>#N/A</v>
          </cell>
        </row>
        <row r="29756">
          <cell r="L29756" t="e">
            <v>#N/A</v>
          </cell>
        </row>
        <row r="29757">
          <cell r="L29757" t="e">
            <v>#N/A</v>
          </cell>
        </row>
        <row r="29758">
          <cell r="L29758" t="e">
            <v>#N/A</v>
          </cell>
        </row>
        <row r="29759">
          <cell r="L29759" t="e">
            <v>#N/A</v>
          </cell>
        </row>
        <row r="29760">
          <cell r="L29760" t="e">
            <v>#N/A</v>
          </cell>
        </row>
        <row r="29761">
          <cell r="L29761" t="e">
            <v>#N/A</v>
          </cell>
        </row>
        <row r="29762">
          <cell r="L29762" t="e">
            <v>#N/A</v>
          </cell>
        </row>
        <row r="29763">
          <cell r="L29763" t="e">
            <v>#N/A</v>
          </cell>
        </row>
        <row r="29764">
          <cell r="L29764" t="e">
            <v>#N/A</v>
          </cell>
        </row>
        <row r="29765">
          <cell r="L29765" t="e">
            <v>#N/A</v>
          </cell>
        </row>
        <row r="29766">
          <cell r="L29766" t="e">
            <v>#N/A</v>
          </cell>
        </row>
        <row r="29767">
          <cell r="L29767" t="e">
            <v>#N/A</v>
          </cell>
        </row>
        <row r="29768">
          <cell r="L29768" t="e">
            <v>#N/A</v>
          </cell>
        </row>
        <row r="29769">
          <cell r="L29769" t="e">
            <v>#N/A</v>
          </cell>
        </row>
        <row r="29770">
          <cell r="L29770" t="e">
            <v>#N/A</v>
          </cell>
        </row>
        <row r="29771">
          <cell r="L29771" t="e">
            <v>#N/A</v>
          </cell>
        </row>
        <row r="29772">
          <cell r="L29772" t="e">
            <v>#N/A</v>
          </cell>
        </row>
        <row r="29773">
          <cell r="L29773" t="e">
            <v>#N/A</v>
          </cell>
        </row>
        <row r="29774">
          <cell r="L29774" t="e">
            <v>#N/A</v>
          </cell>
        </row>
        <row r="29775">
          <cell r="L29775" t="e">
            <v>#N/A</v>
          </cell>
        </row>
        <row r="29776">
          <cell r="K29776" t="str">
            <v>14501</v>
          </cell>
          <cell r="L29776" t="e">
            <v>#N/A</v>
          </cell>
        </row>
        <row r="29777">
          <cell r="K29777" t="str">
            <v>14501</v>
          </cell>
          <cell r="L29777" t="e">
            <v>#N/A</v>
          </cell>
        </row>
        <row r="29778">
          <cell r="K29778" t="str">
            <v>14501</v>
          </cell>
          <cell r="L29778" t="e">
            <v>#N/A</v>
          </cell>
        </row>
        <row r="29779">
          <cell r="K29779" t="str">
            <v>14501</v>
          </cell>
          <cell r="L29779" t="e">
            <v>#N/A</v>
          </cell>
        </row>
        <row r="29780">
          <cell r="K29780" t="str">
            <v>14501</v>
          </cell>
          <cell r="L29780" t="e">
            <v>#N/A</v>
          </cell>
        </row>
        <row r="29781">
          <cell r="K29781" t="str">
            <v>14501</v>
          </cell>
          <cell r="L29781" t="e">
            <v>#N/A</v>
          </cell>
        </row>
        <row r="29782">
          <cell r="L29782" t="e">
            <v>#N/A</v>
          </cell>
        </row>
        <row r="29783">
          <cell r="L29783" t="e">
            <v>#N/A</v>
          </cell>
        </row>
        <row r="29784">
          <cell r="L29784" t="e">
            <v>#N/A</v>
          </cell>
        </row>
        <row r="29785">
          <cell r="L29785" t="e">
            <v>#N/A</v>
          </cell>
        </row>
        <row r="29786">
          <cell r="L29786" t="e">
            <v>#N/A</v>
          </cell>
        </row>
        <row r="29787">
          <cell r="L29787" t="e">
            <v>#N/A</v>
          </cell>
        </row>
        <row r="29788">
          <cell r="L29788" t="e">
            <v>#N/A</v>
          </cell>
        </row>
        <row r="29789">
          <cell r="L29789" t="e">
            <v>#N/A</v>
          </cell>
        </row>
        <row r="29790">
          <cell r="L29790" t="e">
            <v>#N/A</v>
          </cell>
        </row>
        <row r="29791">
          <cell r="L29791" t="e">
            <v>#N/A</v>
          </cell>
        </row>
        <row r="29792">
          <cell r="L29792" t="e">
            <v>#N/A</v>
          </cell>
        </row>
        <row r="29793">
          <cell r="L29793" t="e">
            <v>#N/A</v>
          </cell>
        </row>
        <row r="29794">
          <cell r="L29794" t="e">
            <v>#N/A</v>
          </cell>
        </row>
        <row r="29795">
          <cell r="L29795" t="e">
            <v>#N/A</v>
          </cell>
        </row>
        <row r="29796">
          <cell r="L29796" t="e">
            <v>#N/A</v>
          </cell>
        </row>
        <row r="29797">
          <cell r="L29797" t="e">
            <v>#N/A</v>
          </cell>
        </row>
        <row r="29798">
          <cell r="L29798" t="e">
            <v>#N/A</v>
          </cell>
        </row>
        <row r="29799">
          <cell r="L29799" t="e">
            <v>#N/A</v>
          </cell>
        </row>
        <row r="29800">
          <cell r="L29800" t="e">
            <v>#N/A</v>
          </cell>
        </row>
        <row r="29801">
          <cell r="L29801" t="e">
            <v>#N/A</v>
          </cell>
        </row>
        <row r="29802">
          <cell r="L29802" t="e">
            <v>#N/A</v>
          </cell>
        </row>
        <row r="29803">
          <cell r="L29803" t="e">
            <v>#N/A</v>
          </cell>
        </row>
        <row r="29804">
          <cell r="L29804" t="e">
            <v>#N/A</v>
          </cell>
        </row>
        <row r="29805">
          <cell r="L29805" t="e">
            <v>#N/A</v>
          </cell>
        </row>
        <row r="29806">
          <cell r="L29806" t="e">
            <v>#N/A</v>
          </cell>
        </row>
        <row r="29807">
          <cell r="L29807" t="e">
            <v>#N/A</v>
          </cell>
        </row>
        <row r="29808">
          <cell r="L29808" t="e">
            <v>#N/A</v>
          </cell>
        </row>
        <row r="29809">
          <cell r="L29809" t="e">
            <v>#N/A</v>
          </cell>
        </row>
        <row r="29810">
          <cell r="L29810" t="e">
            <v>#N/A</v>
          </cell>
        </row>
        <row r="29811">
          <cell r="L29811" t="e">
            <v>#N/A</v>
          </cell>
        </row>
        <row r="29812">
          <cell r="L29812" t="e">
            <v>#N/A</v>
          </cell>
        </row>
        <row r="29813">
          <cell r="L29813" t="e">
            <v>#N/A</v>
          </cell>
        </row>
        <row r="29814">
          <cell r="L29814" t="e">
            <v>#N/A</v>
          </cell>
        </row>
        <row r="29815">
          <cell r="L29815" t="e">
            <v>#N/A</v>
          </cell>
        </row>
        <row r="29816">
          <cell r="L29816" t="e">
            <v>#N/A</v>
          </cell>
        </row>
        <row r="29817">
          <cell r="L29817" t="e">
            <v>#N/A</v>
          </cell>
        </row>
        <row r="29818">
          <cell r="L29818" t="e">
            <v>#N/A</v>
          </cell>
        </row>
        <row r="29819">
          <cell r="L29819" t="e">
            <v>#N/A</v>
          </cell>
        </row>
        <row r="29820">
          <cell r="L29820" t="e">
            <v>#N/A</v>
          </cell>
        </row>
        <row r="29821">
          <cell r="L29821" t="e">
            <v>#N/A</v>
          </cell>
        </row>
        <row r="29822">
          <cell r="L29822" t="e">
            <v>#N/A</v>
          </cell>
        </row>
        <row r="29823">
          <cell r="L29823" t="e">
            <v>#N/A</v>
          </cell>
        </row>
        <row r="29824">
          <cell r="L29824" t="e">
            <v>#N/A</v>
          </cell>
        </row>
        <row r="29825">
          <cell r="L29825" t="e">
            <v>#N/A</v>
          </cell>
        </row>
        <row r="29826">
          <cell r="L29826" t="e">
            <v>#N/A</v>
          </cell>
        </row>
        <row r="29827">
          <cell r="L29827" t="e">
            <v>#N/A</v>
          </cell>
        </row>
        <row r="29828">
          <cell r="L29828" t="e">
            <v>#N/A</v>
          </cell>
        </row>
        <row r="29829">
          <cell r="L29829" t="e">
            <v>#N/A</v>
          </cell>
        </row>
        <row r="29830">
          <cell r="L29830" t="e">
            <v>#N/A</v>
          </cell>
        </row>
        <row r="29831">
          <cell r="L29831" t="e">
            <v>#N/A</v>
          </cell>
        </row>
        <row r="29832">
          <cell r="L29832" t="e">
            <v>#N/A</v>
          </cell>
        </row>
        <row r="29833">
          <cell r="L29833" t="e">
            <v>#N/A</v>
          </cell>
        </row>
        <row r="29834">
          <cell r="L29834" t="e">
            <v>#N/A</v>
          </cell>
        </row>
        <row r="29835">
          <cell r="L29835" t="e">
            <v>#N/A</v>
          </cell>
        </row>
        <row r="29836">
          <cell r="L29836" t="e">
            <v>#N/A</v>
          </cell>
        </row>
        <row r="29837">
          <cell r="L29837" t="e">
            <v>#N/A</v>
          </cell>
        </row>
        <row r="29838">
          <cell r="L29838" t="e">
            <v>#N/A</v>
          </cell>
        </row>
        <row r="29839">
          <cell r="L29839" t="e">
            <v>#N/A</v>
          </cell>
        </row>
        <row r="29840">
          <cell r="L29840" t="e">
            <v>#N/A</v>
          </cell>
        </row>
        <row r="29841">
          <cell r="L29841" t="e">
            <v>#N/A</v>
          </cell>
        </row>
        <row r="29842">
          <cell r="L29842" t="e">
            <v>#N/A</v>
          </cell>
        </row>
        <row r="29843">
          <cell r="L29843" t="e">
            <v>#N/A</v>
          </cell>
        </row>
        <row r="29844">
          <cell r="L29844" t="e">
            <v>#N/A</v>
          </cell>
        </row>
        <row r="29845">
          <cell r="L29845" t="e">
            <v>#N/A</v>
          </cell>
        </row>
        <row r="29846">
          <cell r="L29846" t="e">
            <v>#N/A</v>
          </cell>
        </row>
        <row r="29847">
          <cell r="L29847" t="e">
            <v>#N/A</v>
          </cell>
        </row>
        <row r="29848">
          <cell r="L29848" t="e">
            <v>#N/A</v>
          </cell>
        </row>
        <row r="29849">
          <cell r="L29849" t="e">
            <v>#N/A</v>
          </cell>
        </row>
        <row r="29850">
          <cell r="L29850" t="e">
            <v>#N/A</v>
          </cell>
        </row>
        <row r="29851">
          <cell r="L29851" t="e">
            <v>#N/A</v>
          </cell>
        </row>
        <row r="29852">
          <cell r="L29852" t="e">
            <v>#N/A</v>
          </cell>
        </row>
        <row r="29853">
          <cell r="L29853" t="e">
            <v>#N/A</v>
          </cell>
        </row>
        <row r="29854">
          <cell r="L29854" t="e">
            <v>#N/A</v>
          </cell>
        </row>
        <row r="29855">
          <cell r="L29855" t="e">
            <v>#N/A</v>
          </cell>
        </row>
        <row r="29856">
          <cell r="L29856" t="e">
            <v>#N/A</v>
          </cell>
        </row>
        <row r="29857">
          <cell r="L29857" t="e">
            <v>#N/A</v>
          </cell>
        </row>
        <row r="29858">
          <cell r="L29858" t="e">
            <v>#N/A</v>
          </cell>
        </row>
        <row r="29859">
          <cell r="L29859" t="e">
            <v>#N/A</v>
          </cell>
        </row>
        <row r="29860">
          <cell r="L29860" t="e">
            <v>#N/A</v>
          </cell>
        </row>
        <row r="29861">
          <cell r="L29861" t="e">
            <v>#N/A</v>
          </cell>
        </row>
        <row r="29862">
          <cell r="L29862" t="e">
            <v>#N/A</v>
          </cell>
        </row>
        <row r="29863">
          <cell r="L29863" t="e">
            <v>#N/A</v>
          </cell>
        </row>
        <row r="29864">
          <cell r="L29864" t="e">
            <v>#N/A</v>
          </cell>
        </row>
        <row r="29865">
          <cell r="L29865" t="e">
            <v>#N/A</v>
          </cell>
        </row>
        <row r="29866">
          <cell r="L29866" t="e">
            <v>#N/A</v>
          </cell>
        </row>
        <row r="29867">
          <cell r="L29867" t="e">
            <v>#N/A</v>
          </cell>
        </row>
        <row r="29868">
          <cell r="L29868" t="e">
            <v>#N/A</v>
          </cell>
        </row>
        <row r="29869">
          <cell r="L29869" t="e">
            <v>#N/A</v>
          </cell>
        </row>
        <row r="29870">
          <cell r="L29870" t="e">
            <v>#N/A</v>
          </cell>
        </row>
        <row r="29871">
          <cell r="L29871" t="e">
            <v>#N/A</v>
          </cell>
        </row>
        <row r="29872">
          <cell r="L29872" t="e">
            <v>#N/A</v>
          </cell>
        </row>
        <row r="29873">
          <cell r="L29873" t="e">
            <v>#N/A</v>
          </cell>
        </row>
        <row r="29874">
          <cell r="L29874" t="e">
            <v>#N/A</v>
          </cell>
        </row>
        <row r="29875">
          <cell r="L29875" t="e">
            <v>#N/A</v>
          </cell>
        </row>
        <row r="29876">
          <cell r="L29876" t="e">
            <v>#N/A</v>
          </cell>
        </row>
        <row r="29877">
          <cell r="L29877" t="e">
            <v>#N/A</v>
          </cell>
        </row>
        <row r="29878">
          <cell r="L29878" t="e">
            <v>#N/A</v>
          </cell>
        </row>
        <row r="29879">
          <cell r="L29879" t="e">
            <v>#N/A</v>
          </cell>
        </row>
        <row r="29880">
          <cell r="L29880" t="e">
            <v>#N/A</v>
          </cell>
        </row>
        <row r="29881">
          <cell r="L29881" t="e">
            <v>#N/A</v>
          </cell>
        </row>
        <row r="29882">
          <cell r="L29882" t="e">
            <v>#N/A</v>
          </cell>
        </row>
        <row r="29883">
          <cell r="L29883" t="e">
            <v>#N/A</v>
          </cell>
        </row>
        <row r="29884">
          <cell r="L29884" t="e">
            <v>#N/A</v>
          </cell>
        </row>
        <row r="29885">
          <cell r="L29885" t="e">
            <v>#N/A</v>
          </cell>
        </row>
        <row r="29886">
          <cell r="L29886" t="e">
            <v>#N/A</v>
          </cell>
        </row>
        <row r="29887">
          <cell r="L29887" t="e">
            <v>#N/A</v>
          </cell>
        </row>
        <row r="29888">
          <cell r="L29888" t="e">
            <v>#N/A</v>
          </cell>
        </row>
        <row r="29889">
          <cell r="L29889" t="e">
            <v>#N/A</v>
          </cell>
        </row>
        <row r="29890">
          <cell r="L29890" t="e">
            <v>#N/A</v>
          </cell>
        </row>
        <row r="29891">
          <cell r="L29891" t="e">
            <v>#N/A</v>
          </cell>
        </row>
        <row r="29892">
          <cell r="L29892" t="e">
            <v>#N/A</v>
          </cell>
        </row>
        <row r="29893">
          <cell r="L29893" t="e">
            <v>#N/A</v>
          </cell>
        </row>
        <row r="29894">
          <cell r="L29894" t="e">
            <v>#N/A</v>
          </cell>
        </row>
        <row r="29895">
          <cell r="L29895" t="e">
            <v>#N/A</v>
          </cell>
        </row>
        <row r="29896">
          <cell r="L29896" t="e">
            <v>#N/A</v>
          </cell>
        </row>
        <row r="29897">
          <cell r="L29897" t="e">
            <v>#N/A</v>
          </cell>
        </row>
        <row r="29898">
          <cell r="L29898" t="e">
            <v>#N/A</v>
          </cell>
        </row>
        <row r="29899">
          <cell r="L29899" t="e">
            <v>#N/A</v>
          </cell>
        </row>
        <row r="29900">
          <cell r="L29900" t="e">
            <v>#N/A</v>
          </cell>
        </row>
        <row r="29901">
          <cell r="L29901" t="e">
            <v>#N/A</v>
          </cell>
        </row>
        <row r="29902">
          <cell r="L29902" t="e">
            <v>#N/A</v>
          </cell>
        </row>
        <row r="29903">
          <cell r="L29903" t="e">
            <v>#N/A</v>
          </cell>
        </row>
        <row r="29904">
          <cell r="L29904" t="e">
            <v>#N/A</v>
          </cell>
        </row>
        <row r="29905">
          <cell r="L29905" t="e">
            <v>#N/A</v>
          </cell>
        </row>
        <row r="29906">
          <cell r="L29906" t="e">
            <v>#N/A</v>
          </cell>
        </row>
        <row r="29907">
          <cell r="L29907" t="e">
            <v>#N/A</v>
          </cell>
        </row>
        <row r="29908">
          <cell r="L29908" t="e">
            <v>#N/A</v>
          </cell>
        </row>
        <row r="29909">
          <cell r="L29909" t="e">
            <v>#N/A</v>
          </cell>
        </row>
        <row r="29910">
          <cell r="L29910" t="e">
            <v>#N/A</v>
          </cell>
        </row>
        <row r="29911">
          <cell r="L29911" t="e">
            <v>#N/A</v>
          </cell>
        </row>
        <row r="29912">
          <cell r="L29912" t="e">
            <v>#N/A</v>
          </cell>
        </row>
        <row r="29913">
          <cell r="L29913" t="e">
            <v>#N/A</v>
          </cell>
        </row>
        <row r="29914">
          <cell r="L29914" t="e">
            <v>#N/A</v>
          </cell>
        </row>
        <row r="29915">
          <cell r="L29915" t="e">
            <v>#N/A</v>
          </cell>
        </row>
        <row r="29916">
          <cell r="L29916" t="e">
            <v>#N/A</v>
          </cell>
        </row>
        <row r="29917">
          <cell r="L29917" t="e">
            <v>#N/A</v>
          </cell>
        </row>
        <row r="29918">
          <cell r="L29918" t="e">
            <v>#N/A</v>
          </cell>
        </row>
        <row r="29919">
          <cell r="L29919" t="e">
            <v>#N/A</v>
          </cell>
        </row>
        <row r="29920">
          <cell r="L29920" t="e">
            <v>#N/A</v>
          </cell>
        </row>
        <row r="29921">
          <cell r="L29921" t="e">
            <v>#N/A</v>
          </cell>
        </row>
        <row r="29922">
          <cell r="L29922" t="e">
            <v>#N/A</v>
          </cell>
        </row>
        <row r="29923">
          <cell r="L29923" t="e">
            <v>#N/A</v>
          </cell>
        </row>
        <row r="29924">
          <cell r="L29924" t="e">
            <v>#N/A</v>
          </cell>
        </row>
        <row r="29925">
          <cell r="L29925" t="e">
            <v>#N/A</v>
          </cell>
        </row>
        <row r="29926">
          <cell r="L29926" t="e">
            <v>#N/A</v>
          </cell>
        </row>
        <row r="29927">
          <cell r="L29927" t="e">
            <v>#N/A</v>
          </cell>
        </row>
        <row r="29928">
          <cell r="L29928" t="e">
            <v>#N/A</v>
          </cell>
        </row>
        <row r="29929">
          <cell r="L29929" t="e">
            <v>#N/A</v>
          </cell>
        </row>
        <row r="29930">
          <cell r="L29930" t="e">
            <v>#N/A</v>
          </cell>
        </row>
        <row r="29931">
          <cell r="L29931" t="e">
            <v>#N/A</v>
          </cell>
        </row>
        <row r="29932">
          <cell r="L29932" t="e">
            <v>#N/A</v>
          </cell>
        </row>
        <row r="29933">
          <cell r="L29933" t="e">
            <v>#N/A</v>
          </cell>
        </row>
        <row r="29934">
          <cell r="L29934" t="e">
            <v>#N/A</v>
          </cell>
        </row>
        <row r="29935">
          <cell r="L29935" t="e">
            <v>#N/A</v>
          </cell>
        </row>
        <row r="29936">
          <cell r="L29936" t="e">
            <v>#N/A</v>
          </cell>
        </row>
        <row r="29937">
          <cell r="L29937" t="e">
            <v>#N/A</v>
          </cell>
        </row>
        <row r="29938">
          <cell r="L29938" t="e">
            <v>#N/A</v>
          </cell>
        </row>
        <row r="29939">
          <cell r="L29939" t="e">
            <v>#N/A</v>
          </cell>
        </row>
        <row r="29940">
          <cell r="L29940" t="e">
            <v>#N/A</v>
          </cell>
        </row>
        <row r="29941">
          <cell r="L29941" t="e">
            <v>#N/A</v>
          </cell>
        </row>
        <row r="29942">
          <cell r="L29942" t="e">
            <v>#N/A</v>
          </cell>
        </row>
        <row r="29943">
          <cell r="L29943" t="e">
            <v>#N/A</v>
          </cell>
        </row>
        <row r="29944">
          <cell r="L29944" t="e">
            <v>#N/A</v>
          </cell>
        </row>
        <row r="29945">
          <cell r="L29945" t="e">
            <v>#N/A</v>
          </cell>
        </row>
        <row r="29946">
          <cell r="L29946" t="e">
            <v>#N/A</v>
          </cell>
        </row>
        <row r="29947">
          <cell r="L29947" t="e">
            <v>#N/A</v>
          </cell>
        </row>
        <row r="29948">
          <cell r="L29948" t="e">
            <v>#N/A</v>
          </cell>
        </row>
        <row r="29949">
          <cell r="L29949" t="e">
            <v>#N/A</v>
          </cell>
        </row>
        <row r="29950">
          <cell r="L29950" t="e">
            <v>#N/A</v>
          </cell>
        </row>
        <row r="29951">
          <cell r="L29951" t="e">
            <v>#N/A</v>
          </cell>
        </row>
        <row r="29952">
          <cell r="L29952" t="e">
            <v>#N/A</v>
          </cell>
        </row>
        <row r="29953">
          <cell r="L29953" t="e">
            <v>#N/A</v>
          </cell>
        </row>
        <row r="29954">
          <cell r="L29954" t="e">
            <v>#N/A</v>
          </cell>
        </row>
        <row r="29955">
          <cell r="L29955" t="e">
            <v>#N/A</v>
          </cell>
        </row>
        <row r="29956">
          <cell r="L29956" t="e">
            <v>#N/A</v>
          </cell>
        </row>
        <row r="29957">
          <cell r="L29957" t="e">
            <v>#N/A</v>
          </cell>
        </row>
        <row r="29958">
          <cell r="L29958" t="e">
            <v>#N/A</v>
          </cell>
        </row>
        <row r="29959">
          <cell r="L29959" t="e">
            <v>#N/A</v>
          </cell>
        </row>
        <row r="29960">
          <cell r="L29960" t="e">
            <v>#N/A</v>
          </cell>
        </row>
        <row r="29961">
          <cell r="L29961" t="e">
            <v>#N/A</v>
          </cell>
        </row>
        <row r="29962">
          <cell r="L29962" t="e">
            <v>#N/A</v>
          </cell>
        </row>
        <row r="29963">
          <cell r="L29963" t="e">
            <v>#N/A</v>
          </cell>
        </row>
        <row r="29964">
          <cell r="L29964" t="e">
            <v>#N/A</v>
          </cell>
        </row>
        <row r="29965">
          <cell r="L29965" t="e">
            <v>#N/A</v>
          </cell>
        </row>
        <row r="29966">
          <cell r="L29966" t="e">
            <v>#N/A</v>
          </cell>
        </row>
        <row r="29967">
          <cell r="L29967" t="e">
            <v>#N/A</v>
          </cell>
        </row>
        <row r="29968">
          <cell r="L29968" t="e">
            <v>#N/A</v>
          </cell>
        </row>
        <row r="29969">
          <cell r="L29969" t="e">
            <v>#N/A</v>
          </cell>
        </row>
        <row r="29970">
          <cell r="L29970" t="e">
            <v>#N/A</v>
          </cell>
        </row>
        <row r="29971">
          <cell r="L29971" t="e">
            <v>#N/A</v>
          </cell>
        </row>
        <row r="29972">
          <cell r="L29972" t="e">
            <v>#N/A</v>
          </cell>
        </row>
        <row r="29973">
          <cell r="L29973" t="e">
            <v>#N/A</v>
          </cell>
        </row>
        <row r="29974">
          <cell r="L29974" t="e">
            <v>#N/A</v>
          </cell>
        </row>
        <row r="29975">
          <cell r="L29975" t="e">
            <v>#N/A</v>
          </cell>
        </row>
        <row r="29976">
          <cell r="L29976" t="e">
            <v>#N/A</v>
          </cell>
        </row>
        <row r="29977">
          <cell r="L29977" t="e">
            <v>#N/A</v>
          </cell>
        </row>
        <row r="29978">
          <cell r="L29978" t="e">
            <v>#N/A</v>
          </cell>
        </row>
        <row r="29979">
          <cell r="L29979" t="e">
            <v>#N/A</v>
          </cell>
        </row>
        <row r="29980">
          <cell r="L29980" t="e">
            <v>#N/A</v>
          </cell>
        </row>
        <row r="29981">
          <cell r="L29981" t="e">
            <v>#N/A</v>
          </cell>
        </row>
        <row r="29982">
          <cell r="L29982" t="e">
            <v>#N/A</v>
          </cell>
        </row>
        <row r="29983">
          <cell r="L29983" t="e">
            <v>#N/A</v>
          </cell>
        </row>
        <row r="29984">
          <cell r="L29984" t="e">
            <v>#N/A</v>
          </cell>
        </row>
        <row r="29985">
          <cell r="L29985" t="e">
            <v>#N/A</v>
          </cell>
        </row>
        <row r="29986">
          <cell r="L29986" t="e">
            <v>#N/A</v>
          </cell>
        </row>
        <row r="29987">
          <cell r="L29987" t="str">
            <v>CONSULTA DE URGENCIAS. POR MEDICINA GENERAL</v>
          </cell>
        </row>
        <row r="29988">
          <cell r="L29988" t="str">
            <v>CONSULTA DE URGENCIAS. POR MEDICINA GENERAL</v>
          </cell>
        </row>
        <row r="29989">
          <cell r="L29989" t="e">
            <v>#N/A</v>
          </cell>
        </row>
        <row r="29990">
          <cell r="L29990" t="e">
            <v>#N/A</v>
          </cell>
        </row>
        <row r="29991">
          <cell r="L29991" t="e">
            <v>#N/A</v>
          </cell>
        </row>
        <row r="29992">
          <cell r="L29992" t="e">
            <v>#N/A</v>
          </cell>
        </row>
        <row r="29993">
          <cell r="L29993" t="e">
            <v>#N/A</v>
          </cell>
        </row>
        <row r="29994">
          <cell r="L29994" t="e">
            <v>#N/A</v>
          </cell>
        </row>
        <row r="29995">
          <cell r="L29995" t="e">
            <v>#N/A</v>
          </cell>
        </row>
        <row r="29996">
          <cell r="L29996" t="e">
            <v>#N/A</v>
          </cell>
        </row>
        <row r="29997">
          <cell r="L29997" t="e">
            <v>#N/A</v>
          </cell>
        </row>
        <row r="29998">
          <cell r="L29998" t="e">
            <v>#N/A</v>
          </cell>
        </row>
        <row r="29999">
          <cell r="L29999" t="e">
            <v>#N/A</v>
          </cell>
        </row>
        <row r="30000">
          <cell r="L30000" t="e">
            <v>#N/A</v>
          </cell>
        </row>
        <row r="30001">
          <cell r="L30001" t="e">
            <v>#N/A</v>
          </cell>
        </row>
        <row r="30002">
          <cell r="L30002" t="e">
            <v>#N/A</v>
          </cell>
        </row>
        <row r="30003">
          <cell r="L30003" t="e">
            <v>#N/A</v>
          </cell>
        </row>
        <row r="30004">
          <cell r="L30004" t="e">
            <v>#N/A</v>
          </cell>
        </row>
        <row r="30005">
          <cell r="L30005" t="e">
            <v>#N/A</v>
          </cell>
        </row>
        <row r="30006">
          <cell r="L30006" t="e">
            <v>#N/A</v>
          </cell>
        </row>
        <row r="30007">
          <cell r="L30007" t="e">
            <v>#N/A</v>
          </cell>
        </row>
        <row r="30008">
          <cell r="L30008" t="e">
            <v>#N/A</v>
          </cell>
        </row>
        <row r="30009">
          <cell r="L30009" t="e">
            <v>#N/A</v>
          </cell>
        </row>
        <row r="30010">
          <cell r="L30010" t="e">
            <v>#N/A</v>
          </cell>
        </row>
        <row r="30011">
          <cell r="L30011" t="e">
            <v>#N/A</v>
          </cell>
        </row>
        <row r="30012">
          <cell r="L30012" t="e">
            <v>#N/A</v>
          </cell>
        </row>
        <row r="30013">
          <cell r="L30013" t="e">
            <v>#N/A</v>
          </cell>
        </row>
        <row r="30014">
          <cell r="L30014" t="e">
            <v>#N/A</v>
          </cell>
        </row>
        <row r="30015">
          <cell r="L30015" t="e">
            <v>#N/A</v>
          </cell>
        </row>
        <row r="30016">
          <cell r="L30016" t="e">
            <v>#N/A</v>
          </cell>
        </row>
        <row r="30017">
          <cell r="L30017" t="e">
            <v>#N/A</v>
          </cell>
        </row>
        <row r="30018">
          <cell r="L30018" t="e">
            <v>#N/A</v>
          </cell>
        </row>
        <row r="30019">
          <cell r="L30019" t="e">
            <v>#N/A</v>
          </cell>
        </row>
        <row r="30020">
          <cell r="L30020" t="e">
            <v>#N/A</v>
          </cell>
        </row>
        <row r="30021">
          <cell r="K30021" t="str">
            <v>20113</v>
          </cell>
          <cell r="L30021" t="e">
            <v>#N/A</v>
          </cell>
        </row>
        <row r="30022">
          <cell r="K30022" t="str">
            <v>20113</v>
          </cell>
          <cell r="L30022" t="e">
            <v>#N/A</v>
          </cell>
        </row>
        <row r="30023">
          <cell r="K30023" t="str">
            <v>20304</v>
          </cell>
          <cell r="L30023" t="e">
            <v>#N/A</v>
          </cell>
        </row>
        <row r="30024">
          <cell r="K30024" t="str">
            <v>20304</v>
          </cell>
          <cell r="L30024" t="e">
            <v>#N/A</v>
          </cell>
        </row>
        <row r="30025">
          <cell r="L30025" t="e">
            <v>#N/A</v>
          </cell>
        </row>
        <row r="30026">
          <cell r="L30026" t="e">
            <v>#N/A</v>
          </cell>
        </row>
        <row r="30027">
          <cell r="L30027" t="e">
            <v>#N/A</v>
          </cell>
        </row>
        <row r="30028">
          <cell r="L30028" t="e">
            <v>#N/A</v>
          </cell>
        </row>
        <row r="30029">
          <cell r="L30029" t="e">
            <v>#N/A</v>
          </cell>
        </row>
        <row r="30030">
          <cell r="L30030" t="e">
            <v>#N/A</v>
          </cell>
        </row>
        <row r="30031">
          <cell r="L30031" t="e">
            <v>#N/A</v>
          </cell>
        </row>
        <row r="30032">
          <cell r="L30032" t="e">
            <v>#N/A</v>
          </cell>
        </row>
        <row r="30033">
          <cell r="L30033" t="e">
            <v>#N/A</v>
          </cell>
        </row>
        <row r="30034">
          <cell r="L30034" t="e">
            <v>#N/A</v>
          </cell>
        </row>
        <row r="30035">
          <cell r="L30035" t="e">
            <v>#N/A</v>
          </cell>
        </row>
        <row r="30036">
          <cell r="L30036" t="e">
            <v>#N/A</v>
          </cell>
        </row>
        <row r="30037">
          <cell r="L30037" t="e">
            <v>#N/A</v>
          </cell>
        </row>
        <row r="30038">
          <cell r="L30038" t="e">
            <v>#N/A</v>
          </cell>
        </row>
        <row r="30039">
          <cell r="L30039" t="e">
            <v>#N/A</v>
          </cell>
        </row>
        <row r="30040">
          <cell r="L30040" t="e">
            <v>#N/A</v>
          </cell>
        </row>
        <row r="30041">
          <cell r="L30041" t="e">
            <v>#N/A</v>
          </cell>
        </row>
        <row r="30042">
          <cell r="L30042" t="e">
            <v>#N/A</v>
          </cell>
        </row>
        <row r="30043">
          <cell r="L30043" t="str">
            <v>BACILOSCOPIA COLORACION ACIDO ALCOHOL-RESISTENTE [ZIEHL-NEELSEN]</v>
          </cell>
        </row>
        <row r="30044">
          <cell r="L30044" t="str">
            <v>BACILOSCOPIA COLORACION ACIDO ALCOHOL-RESISTENTE [ZIEHL-NEELSEN]</v>
          </cell>
        </row>
        <row r="30045">
          <cell r="L30045" t="e">
            <v>#N/A</v>
          </cell>
        </row>
        <row r="30046">
          <cell r="L30046" t="e">
            <v>#N/A</v>
          </cell>
        </row>
        <row r="30047">
          <cell r="L30047" t="e">
            <v>#N/A</v>
          </cell>
        </row>
        <row r="30048">
          <cell r="L30048" t="e">
            <v>#N/A</v>
          </cell>
        </row>
        <row r="30049">
          <cell r="L30049" t="e">
            <v>#N/A</v>
          </cell>
        </row>
        <row r="30050">
          <cell r="L30050" t="e">
            <v>#N/A</v>
          </cell>
        </row>
        <row r="30051">
          <cell r="L30051" t="e">
            <v>#N/A</v>
          </cell>
        </row>
        <row r="30052">
          <cell r="L30052" t="e">
            <v>#N/A</v>
          </cell>
        </row>
        <row r="30053">
          <cell r="L30053" t="e">
            <v>#N/A</v>
          </cell>
        </row>
        <row r="30054">
          <cell r="L30054" t="e">
            <v>#N/A</v>
          </cell>
        </row>
        <row r="30055">
          <cell r="L30055" t="e">
            <v>#N/A</v>
          </cell>
        </row>
        <row r="30056">
          <cell r="L30056" t="e">
            <v>#N/A</v>
          </cell>
        </row>
        <row r="30057">
          <cell r="L30057" t="e">
            <v>#N/A</v>
          </cell>
        </row>
        <row r="30058">
          <cell r="L30058" t="e">
            <v>#N/A</v>
          </cell>
        </row>
        <row r="30059">
          <cell r="L30059" t="e">
            <v>#N/A</v>
          </cell>
        </row>
        <row r="30060">
          <cell r="L30060" t="e">
            <v>#N/A</v>
          </cell>
        </row>
        <row r="30061">
          <cell r="L30061" t="e">
            <v>#N/A</v>
          </cell>
        </row>
        <row r="30062">
          <cell r="L30062" t="e">
            <v>#N/A</v>
          </cell>
        </row>
        <row r="30063">
          <cell r="L30063" t="e">
            <v>#N/A</v>
          </cell>
        </row>
        <row r="30064">
          <cell r="L30064" t="e">
            <v>#N/A</v>
          </cell>
        </row>
        <row r="30065">
          <cell r="L30065" t="e">
            <v>#N/A</v>
          </cell>
        </row>
        <row r="30066">
          <cell r="L30066" t="e">
            <v>#N/A</v>
          </cell>
        </row>
        <row r="30067">
          <cell r="L30067" t="e">
            <v>#N/A</v>
          </cell>
        </row>
        <row r="30068">
          <cell r="L30068" t="e">
            <v>#N/A</v>
          </cell>
        </row>
        <row r="30069">
          <cell r="L30069" t="e">
            <v>#N/A</v>
          </cell>
        </row>
        <row r="30070">
          <cell r="L30070" t="e">
            <v>#N/A</v>
          </cell>
        </row>
        <row r="30071">
          <cell r="L30071" t="e">
            <v>#N/A</v>
          </cell>
        </row>
        <row r="30072">
          <cell r="L30072" t="e">
            <v>#N/A</v>
          </cell>
        </row>
        <row r="30073">
          <cell r="L30073" t="e">
            <v>#N/A</v>
          </cell>
        </row>
        <row r="30074">
          <cell r="L30074" t="e">
            <v>#N/A</v>
          </cell>
        </row>
        <row r="30075">
          <cell r="L30075" t="e">
            <v>#N/A</v>
          </cell>
        </row>
        <row r="30076">
          <cell r="L30076" t="e">
            <v>#N/A</v>
          </cell>
        </row>
        <row r="30077">
          <cell r="L30077" t="e">
            <v>#N/A</v>
          </cell>
        </row>
        <row r="30078">
          <cell r="L30078" t="e">
            <v>#N/A</v>
          </cell>
        </row>
        <row r="30079">
          <cell r="L30079" t="e">
            <v>#N/A</v>
          </cell>
        </row>
        <row r="30080">
          <cell r="L30080" t="e">
            <v>#N/A</v>
          </cell>
        </row>
        <row r="30081">
          <cell r="L30081" t="e">
            <v>#N/A</v>
          </cell>
        </row>
        <row r="30082">
          <cell r="L30082" t="e">
            <v>#N/A</v>
          </cell>
        </row>
        <row r="30083">
          <cell r="L30083" t="e">
            <v>#N/A</v>
          </cell>
        </row>
        <row r="30084">
          <cell r="L30084" t="e">
            <v>#N/A</v>
          </cell>
        </row>
        <row r="30085">
          <cell r="L30085" t="e">
            <v>#N/A</v>
          </cell>
        </row>
        <row r="30086">
          <cell r="L30086" t="e">
            <v>#N/A</v>
          </cell>
        </row>
        <row r="30087">
          <cell r="L30087" t="e">
            <v>#N/A</v>
          </cell>
        </row>
        <row r="30088">
          <cell r="L30088" t="e">
            <v>#N/A</v>
          </cell>
        </row>
        <row r="30089">
          <cell r="L30089" t="e">
            <v>#N/A</v>
          </cell>
        </row>
        <row r="30090">
          <cell r="L30090" t="e">
            <v>#N/A</v>
          </cell>
        </row>
        <row r="30091">
          <cell r="L30091" t="e">
            <v>#N/A</v>
          </cell>
        </row>
        <row r="30092">
          <cell r="L30092" t="e">
            <v>#N/A</v>
          </cell>
        </row>
        <row r="30093">
          <cell r="L30093" t="e">
            <v>#N/A</v>
          </cell>
        </row>
        <row r="30094">
          <cell r="L30094" t="e">
            <v>#N/A</v>
          </cell>
        </row>
        <row r="30095">
          <cell r="L30095" t="e">
            <v>#N/A</v>
          </cell>
        </row>
        <row r="30096">
          <cell r="L30096" t="e">
            <v>#N/A</v>
          </cell>
        </row>
        <row r="30097">
          <cell r="L30097" t="e">
            <v>#N/A</v>
          </cell>
        </row>
        <row r="30098">
          <cell r="L30098" t="e">
            <v>#N/A</v>
          </cell>
        </row>
        <row r="30099">
          <cell r="L30099" t="e">
            <v>#N/A</v>
          </cell>
        </row>
        <row r="30100">
          <cell r="L30100" t="e">
            <v>#N/A</v>
          </cell>
        </row>
        <row r="30101">
          <cell r="L30101" t="e">
            <v>#N/A</v>
          </cell>
        </row>
        <row r="30102">
          <cell r="L30102" t="e">
            <v>#N/A</v>
          </cell>
        </row>
        <row r="30103">
          <cell r="L30103" t="e">
            <v>#N/A</v>
          </cell>
        </row>
        <row r="30104">
          <cell r="L30104" t="e">
            <v>#N/A</v>
          </cell>
        </row>
        <row r="30105">
          <cell r="L30105" t="e">
            <v>#N/A</v>
          </cell>
        </row>
        <row r="30106">
          <cell r="L30106" t="e">
            <v>#N/A</v>
          </cell>
        </row>
        <row r="30107">
          <cell r="K30107" t="str">
            <v>24106</v>
          </cell>
          <cell r="L30107" t="e">
            <v>#N/A</v>
          </cell>
        </row>
        <row r="30108">
          <cell r="K30108" t="str">
            <v>24106</v>
          </cell>
          <cell r="L30108" t="e">
            <v>#N/A</v>
          </cell>
        </row>
        <row r="30109">
          <cell r="K30109" t="str">
            <v>24106</v>
          </cell>
          <cell r="L30109" t="e">
            <v>#N/A</v>
          </cell>
        </row>
        <row r="30110">
          <cell r="L30110" t="str">
            <v>CUERPOS CETONICOS O CETONAS EN ORINA</v>
          </cell>
        </row>
        <row r="30111">
          <cell r="L30111" t="str">
            <v>CUERPOS CETONICOS O CETONAS EN ORINA</v>
          </cell>
        </row>
        <row r="30112">
          <cell r="L30112" t="e">
            <v>#N/A</v>
          </cell>
        </row>
        <row r="30113">
          <cell r="L30113" t="e">
            <v>#N/A</v>
          </cell>
        </row>
        <row r="30114">
          <cell r="L30114" t="e">
            <v>#N/A</v>
          </cell>
        </row>
        <row r="30115">
          <cell r="L30115" t="e">
            <v>#N/A</v>
          </cell>
        </row>
        <row r="30116">
          <cell r="L30116" t="e">
            <v>#N/A</v>
          </cell>
        </row>
        <row r="30117">
          <cell r="L30117" t="str">
            <v>GLUCOSA EN ORINA</v>
          </cell>
        </row>
        <row r="30118">
          <cell r="L30118" t="str">
            <v>GLUCOSA EN ORINA</v>
          </cell>
        </row>
        <row r="30119">
          <cell r="L30119" t="e">
            <v>#N/A</v>
          </cell>
        </row>
        <row r="30120">
          <cell r="L30120" t="e">
            <v>#N/A</v>
          </cell>
        </row>
        <row r="30121">
          <cell r="L30121" t="str">
            <v>COLESTEROL TOTAL</v>
          </cell>
        </row>
        <row r="30122">
          <cell r="L30122" t="str">
            <v>COLESTEROL TOTAL</v>
          </cell>
        </row>
        <row r="30123">
          <cell r="L30123" t="str">
            <v>TRIGLICERIDOS +</v>
          </cell>
        </row>
        <row r="30124">
          <cell r="L30124" t="str">
            <v>TRIGLICERIDOS +</v>
          </cell>
        </row>
        <row r="30125">
          <cell r="L30125" t="e">
            <v>#N/A</v>
          </cell>
        </row>
        <row r="30126">
          <cell r="L30126" t="e">
            <v>#N/A</v>
          </cell>
        </row>
        <row r="30127">
          <cell r="L30127" t="e">
            <v>#N/A</v>
          </cell>
        </row>
        <row r="30128">
          <cell r="L30128" t="e">
            <v>#N/A</v>
          </cell>
        </row>
        <row r="30129">
          <cell r="L30129" t="e">
            <v>#N/A</v>
          </cell>
        </row>
        <row r="30130">
          <cell r="L30130" t="e">
            <v>#N/A</v>
          </cell>
        </row>
        <row r="30131">
          <cell r="L30131" t="e">
            <v>#N/A</v>
          </cell>
        </row>
        <row r="30132">
          <cell r="L30132" t="e">
            <v>#N/A</v>
          </cell>
        </row>
        <row r="30133">
          <cell r="L30133" t="e">
            <v>#N/A</v>
          </cell>
        </row>
        <row r="30134">
          <cell r="L30134" t="e">
            <v>#N/A</v>
          </cell>
        </row>
        <row r="30135">
          <cell r="L30135" t="e">
            <v>#N/A</v>
          </cell>
        </row>
        <row r="30136">
          <cell r="L30136" t="e">
            <v>#N/A</v>
          </cell>
        </row>
        <row r="30137">
          <cell r="L30137" t="e">
            <v>#N/A</v>
          </cell>
        </row>
        <row r="30138">
          <cell r="L30138" t="e">
            <v>#N/A</v>
          </cell>
        </row>
        <row r="30139">
          <cell r="L30139" t="e">
            <v>#N/A</v>
          </cell>
        </row>
        <row r="30140">
          <cell r="L30140" t="e">
            <v>#N/A</v>
          </cell>
        </row>
        <row r="30141">
          <cell r="L30141" t="e">
            <v>#N/A</v>
          </cell>
        </row>
        <row r="30142">
          <cell r="L30142" t="e">
            <v>#N/A</v>
          </cell>
        </row>
        <row r="30143">
          <cell r="L30143" t="str">
            <v>GONADOTROPINA CORIONICA SUBUNIDAD BETA CUALITATIVA PRUEBA DE EMBARAZO EN ORINA O SUERO</v>
          </cell>
        </row>
        <row r="30144">
          <cell r="L30144" t="str">
            <v>GONADOTROPINA CORIONICA SUBUNIDAD BETA CUALITATIVA PRUEBA DE EMBARAZO EN ORINA O SUERO</v>
          </cell>
        </row>
        <row r="30145">
          <cell r="L30145" t="str">
            <v>GONADOTROPINA CORIONICA SUBUNIDAD BETA CUALITATIVA PRUEBA DE EMBARAZO EN ORINA O SUERO</v>
          </cell>
        </row>
        <row r="30146">
          <cell r="L30146" t="str">
            <v>GONADOTROPINA CORIONICA SUBUNIDAD BETA CUALITATIVA PRUEBA DE EMBARAZO EN ORINA O SUERO</v>
          </cell>
        </row>
        <row r="30147">
          <cell r="L30147" t="e">
            <v>#N/A</v>
          </cell>
        </row>
        <row r="30148">
          <cell r="L30148" t="e">
            <v>#N/A</v>
          </cell>
        </row>
        <row r="30149">
          <cell r="L30149" t="e">
            <v>#N/A</v>
          </cell>
        </row>
        <row r="30150">
          <cell r="L30150" t="e">
            <v>#N/A</v>
          </cell>
        </row>
        <row r="30151">
          <cell r="L30151" t="e">
            <v>#N/A</v>
          </cell>
        </row>
        <row r="30152">
          <cell r="L30152" t="e">
            <v>#N/A</v>
          </cell>
        </row>
        <row r="30153">
          <cell r="L30153" t="e">
            <v>#N/A</v>
          </cell>
        </row>
        <row r="30154">
          <cell r="L30154" t="e">
            <v>#N/A</v>
          </cell>
        </row>
        <row r="30155">
          <cell r="L30155" t="e">
            <v>#N/A</v>
          </cell>
        </row>
        <row r="30156">
          <cell r="L30156" t="e">
            <v>#N/A</v>
          </cell>
        </row>
        <row r="30157">
          <cell r="L30157" t="e">
            <v>#N/A</v>
          </cell>
        </row>
        <row r="30158">
          <cell r="L30158" t="e">
            <v>#N/A</v>
          </cell>
        </row>
        <row r="30159">
          <cell r="L30159" t="e">
            <v>#N/A</v>
          </cell>
        </row>
        <row r="30160">
          <cell r="L30160" t="e">
            <v>#N/A</v>
          </cell>
        </row>
        <row r="30161">
          <cell r="L30161" t="e">
            <v>#N/A</v>
          </cell>
        </row>
        <row r="30162">
          <cell r="L30162" t="e">
            <v>#N/A</v>
          </cell>
        </row>
        <row r="30163">
          <cell r="L30163" t="e">
            <v>#N/A</v>
          </cell>
        </row>
        <row r="30164">
          <cell r="L30164" t="e">
            <v>#N/A</v>
          </cell>
        </row>
        <row r="30165">
          <cell r="L30165" t="e">
            <v>#N/A</v>
          </cell>
        </row>
        <row r="30166">
          <cell r="L30166" t="e">
            <v>#N/A</v>
          </cell>
        </row>
        <row r="30167">
          <cell r="L30167" t="e">
            <v>#N/A</v>
          </cell>
        </row>
        <row r="30168">
          <cell r="L30168" t="e">
            <v>#N/A</v>
          </cell>
        </row>
        <row r="30169">
          <cell r="L30169" t="e">
            <v>#N/A</v>
          </cell>
        </row>
        <row r="30170">
          <cell r="L30170" t="e">
            <v>#N/A</v>
          </cell>
        </row>
        <row r="30171">
          <cell r="L30171" t="e">
            <v>#N/A</v>
          </cell>
        </row>
        <row r="30172">
          <cell r="L30172" t="e">
            <v>#N/A</v>
          </cell>
        </row>
        <row r="30173">
          <cell r="L30173" t="e">
            <v>#N/A</v>
          </cell>
        </row>
        <row r="30174">
          <cell r="L30174" t="e">
            <v>#N/A</v>
          </cell>
        </row>
        <row r="30175">
          <cell r="L30175" t="e">
            <v>#N/A</v>
          </cell>
        </row>
        <row r="30176">
          <cell r="L30176" t="e">
            <v>#N/A</v>
          </cell>
        </row>
        <row r="30177">
          <cell r="L30177" t="e">
            <v>#N/A</v>
          </cell>
        </row>
        <row r="30178">
          <cell r="L30178" t="e">
            <v>#N/A</v>
          </cell>
        </row>
        <row r="30179">
          <cell r="L30179" t="e">
            <v>#N/A</v>
          </cell>
        </row>
        <row r="30180">
          <cell r="L30180" t="e">
            <v>#N/A</v>
          </cell>
        </row>
        <row r="30181">
          <cell r="L30181" t="e">
            <v>#N/A</v>
          </cell>
        </row>
        <row r="30182">
          <cell r="L30182" t="e">
            <v>#N/A</v>
          </cell>
        </row>
        <row r="30183">
          <cell r="L30183" t="e">
            <v>#N/A</v>
          </cell>
        </row>
        <row r="30184">
          <cell r="L30184" t="e">
            <v>#N/A</v>
          </cell>
        </row>
        <row r="30185">
          <cell r="L30185" t="e">
            <v>#N/A</v>
          </cell>
        </row>
        <row r="30186">
          <cell r="L30186" t="e">
            <v>#N/A</v>
          </cell>
        </row>
        <row r="30187">
          <cell r="L30187" t="e">
            <v>#N/A</v>
          </cell>
        </row>
        <row r="30188">
          <cell r="L30188" t="e">
            <v>#N/A</v>
          </cell>
        </row>
        <row r="30189">
          <cell r="L30189" t="e">
            <v>#N/A</v>
          </cell>
        </row>
        <row r="30190">
          <cell r="L30190" t="e">
            <v>#N/A</v>
          </cell>
        </row>
        <row r="30191">
          <cell r="L30191" t="e">
            <v>#N/A</v>
          </cell>
        </row>
        <row r="30192">
          <cell r="L30192" t="e">
            <v>#N/A</v>
          </cell>
        </row>
        <row r="30193">
          <cell r="L30193" t="e">
            <v>#N/A</v>
          </cell>
        </row>
        <row r="30194">
          <cell r="L30194" t="e">
            <v>#N/A</v>
          </cell>
        </row>
        <row r="30195">
          <cell r="L30195" t="e">
            <v>#N/A</v>
          </cell>
        </row>
        <row r="30196">
          <cell r="L30196" t="e">
            <v>#N/A</v>
          </cell>
        </row>
        <row r="30197">
          <cell r="L30197" t="e">
            <v>#N/A</v>
          </cell>
        </row>
        <row r="30198">
          <cell r="L30198" t="e">
            <v>#N/A</v>
          </cell>
        </row>
        <row r="30199">
          <cell r="L30199" t="e">
            <v>#N/A</v>
          </cell>
        </row>
        <row r="30200">
          <cell r="L30200" t="str">
            <v>VIRUS DE INMUNODEFICIENCIA HUMANA 1 Y 2 ANTICUERPOS</v>
          </cell>
        </row>
        <row r="30201">
          <cell r="L30201" t="str">
            <v>VIRUS DE INMUNODEFICIENCIA HUMANA 1 Y 2 ANTICUERPOS</v>
          </cell>
        </row>
        <row r="30202">
          <cell r="L30202" t="e">
            <v>#N/A</v>
          </cell>
        </row>
        <row r="30203">
          <cell r="L30203" t="e">
            <v>#N/A</v>
          </cell>
        </row>
        <row r="30204">
          <cell r="L30204" t="e">
            <v>#N/A</v>
          </cell>
        </row>
        <row r="30205">
          <cell r="L30205" t="e">
            <v>#N/A</v>
          </cell>
        </row>
        <row r="30206">
          <cell r="L30206" t="e">
            <v>#N/A</v>
          </cell>
        </row>
        <row r="30207">
          <cell r="L30207" t="e">
            <v>#N/A</v>
          </cell>
        </row>
        <row r="30208">
          <cell r="L30208" t="e">
            <v>#N/A</v>
          </cell>
        </row>
        <row r="30209">
          <cell r="L30209" t="e">
            <v>#N/A</v>
          </cell>
        </row>
        <row r="30210">
          <cell r="L30210" t="e">
            <v>#N/A</v>
          </cell>
        </row>
        <row r="30211">
          <cell r="L30211" t="e">
            <v>#N/A</v>
          </cell>
        </row>
        <row r="30212">
          <cell r="L30212" t="e">
            <v>#N/A</v>
          </cell>
        </row>
        <row r="30213">
          <cell r="L30213" t="e">
            <v>#N/A</v>
          </cell>
        </row>
        <row r="30214">
          <cell r="L30214" t="e">
            <v>#N/A</v>
          </cell>
        </row>
        <row r="30215">
          <cell r="L30215" t="e">
            <v>#N/A</v>
          </cell>
        </row>
        <row r="30216">
          <cell r="L30216" t="e">
            <v>#N/A</v>
          </cell>
        </row>
        <row r="30217">
          <cell r="L30217" t="e">
            <v>#N/A</v>
          </cell>
        </row>
        <row r="30218">
          <cell r="L30218" t="e">
            <v>#N/A</v>
          </cell>
        </row>
        <row r="30219">
          <cell r="L30219" t="e">
            <v>#N/A</v>
          </cell>
        </row>
        <row r="30220">
          <cell r="L30220" t="e">
            <v>#N/A</v>
          </cell>
        </row>
        <row r="30221">
          <cell r="L30221" t="e">
            <v>#N/A</v>
          </cell>
        </row>
        <row r="30222">
          <cell r="L30222" t="e">
            <v>#N/A</v>
          </cell>
        </row>
        <row r="30223">
          <cell r="L30223" t="e">
            <v>#N/A</v>
          </cell>
        </row>
        <row r="30224">
          <cell r="L30224" t="e">
            <v>#N/A</v>
          </cell>
        </row>
        <row r="30225">
          <cell r="L30225" t="e">
            <v>#N/A</v>
          </cell>
        </row>
        <row r="30226">
          <cell r="L30226" t="e">
            <v>#N/A</v>
          </cell>
        </row>
        <row r="30227">
          <cell r="L30227" t="e">
            <v>#N/A</v>
          </cell>
        </row>
        <row r="30228">
          <cell r="L30228" t="e">
            <v>#N/A</v>
          </cell>
        </row>
        <row r="30229">
          <cell r="L30229" t="e">
            <v>#N/A</v>
          </cell>
        </row>
        <row r="30230">
          <cell r="L30230" t="e">
            <v>#N/A</v>
          </cell>
        </row>
        <row r="30231">
          <cell r="L30231" t="e">
            <v>#N/A</v>
          </cell>
        </row>
        <row r="30232">
          <cell r="L30232" t="e">
            <v>#N/A</v>
          </cell>
        </row>
        <row r="30233">
          <cell r="L30233" t="e">
            <v>#N/A</v>
          </cell>
        </row>
        <row r="30234">
          <cell r="L30234" t="e">
            <v>#N/A</v>
          </cell>
        </row>
        <row r="30235">
          <cell r="L30235" t="e">
            <v>#N/A</v>
          </cell>
        </row>
        <row r="30236">
          <cell r="L30236" t="e">
            <v>#N/A</v>
          </cell>
        </row>
        <row r="30237">
          <cell r="L30237" t="e">
            <v>#N/A</v>
          </cell>
        </row>
        <row r="30238">
          <cell r="L30238" t="str">
            <v>UROANALISIS</v>
          </cell>
        </row>
        <row r="30239">
          <cell r="L30239" t="str">
            <v>UROANALISIS</v>
          </cell>
        </row>
        <row r="30240">
          <cell r="L30240" t="str">
            <v>UROANALISIS</v>
          </cell>
        </row>
        <row r="30241">
          <cell r="L30241" t="str">
            <v>UROANALISIS</v>
          </cell>
        </row>
        <row r="30242">
          <cell r="L30242" t="e">
            <v>#N/A</v>
          </cell>
        </row>
        <row r="30243">
          <cell r="L30243" t="e">
            <v>#N/A</v>
          </cell>
        </row>
        <row r="30244">
          <cell r="L30244" t="e">
            <v>#N/A</v>
          </cell>
        </row>
        <row r="30245">
          <cell r="L30245" t="e">
            <v>#N/A</v>
          </cell>
        </row>
        <row r="30246">
          <cell r="L30246" t="e">
            <v>#N/A</v>
          </cell>
        </row>
        <row r="30247">
          <cell r="L30247" t="e">
            <v>#N/A</v>
          </cell>
        </row>
        <row r="30248">
          <cell r="L30248" t="e">
            <v>#N/A</v>
          </cell>
        </row>
        <row r="30249">
          <cell r="L30249" t="e">
            <v>#N/A</v>
          </cell>
        </row>
        <row r="30250">
          <cell r="L30250" t="e">
            <v>#N/A</v>
          </cell>
        </row>
        <row r="30251">
          <cell r="L30251" t="e">
            <v>#N/A</v>
          </cell>
        </row>
        <row r="30252">
          <cell r="L30252" t="e">
            <v>#N/A</v>
          </cell>
        </row>
        <row r="30253">
          <cell r="L30253" t="e">
            <v>#N/A</v>
          </cell>
        </row>
        <row r="30254">
          <cell r="L30254" t="e">
            <v>#N/A</v>
          </cell>
        </row>
        <row r="30255">
          <cell r="L30255" t="e">
            <v>#N/A</v>
          </cell>
        </row>
        <row r="30256">
          <cell r="L30256" t="e">
            <v>#N/A</v>
          </cell>
        </row>
        <row r="30257">
          <cell r="L30257" t="e">
            <v>#N/A</v>
          </cell>
        </row>
        <row r="30258">
          <cell r="L30258" t="e">
            <v>#N/A</v>
          </cell>
        </row>
        <row r="30259">
          <cell r="L30259" t="e">
            <v>#N/A</v>
          </cell>
        </row>
        <row r="30260">
          <cell r="L30260" t="e">
            <v>#N/A</v>
          </cell>
        </row>
        <row r="30261">
          <cell r="L30261" t="e">
            <v>#N/A</v>
          </cell>
        </row>
        <row r="30262">
          <cell r="L30262" t="e">
            <v>#N/A</v>
          </cell>
        </row>
        <row r="30263">
          <cell r="L30263" t="e">
            <v>#N/A</v>
          </cell>
        </row>
        <row r="30264">
          <cell r="L30264" t="e">
            <v>#N/A</v>
          </cell>
        </row>
        <row r="30265">
          <cell r="L30265" t="e">
            <v>#N/A</v>
          </cell>
        </row>
        <row r="30266">
          <cell r="L30266" t="e">
            <v>#N/A</v>
          </cell>
        </row>
        <row r="30267">
          <cell r="L30267" t="e">
            <v>#N/A</v>
          </cell>
        </row>
        <row r="30268">
          <cell r="L30268" t="e">
            <v>#N/A</v>
          </cell>
        </row>
        <row r="30269">
          <cell r="L30269" t="e">
            <v>#N/A</v>
          </cell>
        </row>
        <row r="30270">
          <cell r="L30270" t="e">
            <v>#N/A</v>
          </cell>
        </row>
        <row r="30271">
          <cell r="L30271" t="e">
            <v>#N/A</v>
          </cell>
        </row>
        <row r="30272">
          <cell r="L30272" t="e">
            <v>#N/A</v>
          </cell>
        </row>
        <row r="30273">
          <cell r="L30273" t="e">
            <v>#N/A</v>
          </cell>
        </row>
        <row r="30274">
          <cell r="L30274" t="e">
            <v>#N/A</v>
          </cell>
        </row>
        <row r="30275">
          <cell r="L30275" t="e">
            <v>#N/A</v>
          </cell>
        </row>
        <row r="30276">
          <cell r="L30276" t="e">
            <v>#N/A</v>
          </cell>
        </row>
        <row r="30277">
          <cell r="L30277" t="e">
            <v>#N/A</v>
          </cell>
        </row>
        <row r="30278">
          <cell r="L30278" t="e">
            <v>#N/A</v>
          </cell>
        </row>
        <row r="30279">
          <cell r="L30279" t="e">
            <v>#N/A</v>
          </cell>
        </row>
        <row r="30280">
          <cell r="L30280" t="e">
            <v>#N/A</v>
          </cell>
        </row>
        <row r="30281">
          <cell r="L30281" t="e">
            <v>#N/A</v>
          </cell>
        </row>
        <row r="30282">
          <cell r="L30282" t="e">
            <v>#N/A</v>
          </cell>
        </row>
        <row r="30283">
          <cell r="L30283" t="e">
            <v>#N/A</v>
          </cell>
        </row>
        <row r="30284">
          <cell r="L30284" t="e">
            <v>#N/A</v>
          </cell>
        </row>
        <row r="30285">
          <cell r="L30285" t="e">
            <v>#N/A</v>
          </cell>
        </row>
        <row r="30286">
          <cell r="L30286" t="e">
            <v>#N/A</v>
          </cell>
        </row>
        <row r="30287">
          <cell r="L30287" t="e">
            <v>#N/A</v>
          </cell>
        </row>
        <row r="30288">
          <cell r="L30288" t="e">
            <v>#N/A</v>
          </cell>
        </row>
        <row r="30289">
          <cell r="L30289" t="e">
            <v>#N/A</v>
          </cell>
        </row>
        <row r="30290">
          <cell r="L30290" t="e">
            <v>#N/A</v>
          </cell>
        </row>
        <row r="30291">
          <cell r="L30291" t="e">
            <v>#N/A</v>
          </cell>
        </row>
        <row r="30292">
          <cell r="L30292" t="e">
            <v>#N/A</v>
          </cell>
        </row>
        <row r="30293">
          <cell r="L30293" t="e">
            <v>#N/A</v>
          </cell>
        </row>
        <row r="30294">
          <cell r="L30294" t="str">
            <v>NEBULIZACION</v>
          </cell>
        </row>
        <row r="30295">
          <cell r="L30295" t="str">
            <v>NEBULIZACION</v>
          </cell>
        </row>
        <row r="30296">
          <cell r="L30296" t="str">
            <v>NEBULIZACION</v>
          </cell>
        </row>
        <row r="30297">
          <cell r="L30297" t="str">
            <v>NEBULIZACION</v>
          </cell>
        </row>
        <row r="30298">
          <cell r="L30298" t="str">
            <v>NEBULIZACION</v>
          </cell>
        </row>
        <row r="30299">
          <cell r="L30299" t="str">
            <v>NEBULIZACION</v>
          </cell>
        </row>
        <row r="30300">
          <cell r="L30300" t="str">
            <v>NEBULIZACION</v>
          </cell>
        </row>
        <row r="30301">
          <cell r="L30301" t="str">
            <v>NEBULIZACION</v>
          </cell>
        </row>
        <row r="30302">
          <cell r="L30302" t="str">
            <v>NEBULIZACION</v>
          </cell>
        </row>
        <row r="30303">
          <cell r="L30303" t="str">
            <v>NEBULIZACION</v>
          </cell>
        </row>
        <row r="30304">
          <cell r="L30304" t="str">
            <v>NEBULIZACION</v>
          </cell>
        </row>
        <row r="30305">
          <cell r="L30305" t="str">
            <v>NEBULIZACION</v>
          </cell>
        </row>
        <row r="30306">
          <cell r="L30306" t="str">
            <v>NEBULIZACION</v>
          </cell>
        </row>
        <row r="30307">
          <cell r="L30307" t="str">
            <v>NEBULIZACION</v>
          </cell>
        </row>
        <row r="30308">
          <cell r="L30308" t="str">
            <v>NEBULIZACION</v>
          </cell>
        </row>
        <row r="30309">
          <cell r="L30309" t="str">
            <v>NEBULIZACION</v>
          </cell>
        </row>
        <row r="30310">
          <cell r="L30310" t="str">
            <v>NEBULIZACION</v>
          </cell>
        </row>
        <row r="30311">
          <cell r="L30311" t="str">
            <v>NEBULIZACION</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53"/>
  <sheetViews>
    <sheetView workbookViewId="0">
      <selection activeCell="B2" sqref="B2"/>
    </sheetView>
  </sheetViews>
  <sheetFormatPr baseColWidth="10" defaultRowHeight="15" x14ac:dyDescent="0.25"/>
  <cols>
    <col min="1" max="1" width="12.7109375" customWidth="1"/>
    <col min="2" max="2" width="16.140625" customWidth="1"/>
    <col min="3" max="3" width="44" style="1" customWidth="1"/>
    <col min="4" max="4" width="14.85546875" customWidth="1"/>
    <col min="6" max="6" width="12.7109375" customWidth="1"/>
    <col min="7" max="7" width="16.140625" customWidth="1"/>
    <col min="8" max="8" width="4" customWidth="1"/>
    <col min="9" max="9" width="11.5703125" customWidth="1"/>
    <col min="11" max="11" width="16.28515625" customWidth="1"/>
  </cols>
  <sheetData>
    <row r="1" spans="1:16" x14ac:dyDescent="0.25">
      <c r="A1" s="2" t="s">
        <v>5058</v>
      </c>
      <c r="B1" s="3" t="str">
        <f>"$"&amp;(H1-J1)*I1&amp;". "&amp;MID(A1,1,45)&amp;"… "</f>
        <v xml:space="preserve">$0. ISS2001… </v>
      </c>
      <c r="C1" s="3" t="str">
        <f>"$"&amp;(G1-I1)*J1&amp;". "&amp;MID(A1,1,45)&amp;"… "</f>
        <v xml:space="preserve">$0. ISS2001… </v>
      </c>
      <c r="E1" t="s">
        <v>5059</v>
      </c>
      <c r="P1" s="2" t="s">
        <v>5060</v>
      </c>
    </row>
    <row r="2" spans="1:16" x14ac:dyDescent="0.25">
      <c r="B2" t="str">
        <f>"$"&amp;(G2*H2)-(I2*J2)&amp;".  "&amp;MID(A2,1,45)&amp;"..."</f>
        <v>$0.  ...</v>
      </c>
      <c r="C2" s="1">
        <f>(G2*H2)-(I2*J2)</f>
        <v>0</v>
      </c>
      <c r="P2" s="2" t="s">
        <v>5061</v>
      </c>
    </row>
    <row r="3" spans="1:16" x14ac:dyDescent="0.25">
      <c r="A3" s="4" t="s">
        <v>5062</v>
      </c>
      <c r="B3" s="4" t="s">
        <v>5063</v>
      </c>
      <c r="C3" s="4" t="s">
        <v>5064</v>
      </c>
      <c r="D3" s="4" t="s">
        <v>5065</v>
      </c>
      <c r="F3" s="5" t="s">
        <v>5066</v>
      </c>
      <c r="G3" s="5" t="s">
        <v>5067</v>
      </c>
      <c r="H3" s="6" t="s">
        <v>5068</v>
      </c>
      <c r="I3" s="7" t="s">
        <v>5069</v>
      </c>
      <c r="J3" s="7" t="s">
        <v>5070</v>
      </c>
      <c r="K3" s="7" t="s">
        <v>5071</v>
      </c>
      <c r="P3" s="2" t="s">
        <v>5058</v>
      </c>
    </row>
    <row r="4" spans="1:16" ht="50.25" customHeight="1" x14ac:dyDescent="0.25">
      <c r="A4" s="8"/>
      <c r="B4" s="8">
        <v>1160</v>
      </c>
      <c r="C4" s="155" t="e">
        <f>IF(A1="ISS2001",(IF(A4&lt;&gt;"",VLOOKUP(A4,#REF!,5,0),VLOOKUP(B4,#REF!,2,0))),VLOOKUP(A4,#REF!,2,0))</f>
        <v>#REF!</v>
      </c>
      <c r="D4" s="156" t="e">
        <f>IF(A1="ISS2001",(IF(A4&lt;&gt;"",VLOOKUP(A4,#REF!,6,0),VLOOKUP(B4,#REF!,3,0))),VLOOKUP(A4,#REF!,3,0))</f>
        <v>#REF!</v>
      </c>
      <c r="E4" s="156" t="e">
        <f>VLOOKUP(A5,#REF!,4,0)</f>
        <v>#REF!</v>
      </c>
      <c r="F4" s="152">
        <v>33</v>
      </c>
      <c r="G4" s="145" t="e">
        <f>ROUNDDOWN((D4+((D4/100)*F4)),0)</f>
        <v>#REF!</v>
      </c>
      <c r="H4" s="154">
        <v>1</v>
      </c>
      <c r="I4" s="146">
        <v>73100</v>
      </c>
      <c r="J4" s="147" t="e">
        <f>(I4-G4)*H4</f>
        <v>#REF!</v>
      </c>
      <c r="K4" s="148" t="e">
        <f>(I4-D4)/(D4/100)</f>
        <v>#REF!</v>
      </c>
      <c r="P4" s="2" t="s">
        <v>5072</v>
      </c>
    </row>
    <row r="5" spans="1:16" x14ac:dyDescent="0.25">
      <c r="A5" s="9" t="str">
        <f>IF(A4&lt;&gt;"",VLOOKUP(A4,#REF!,A6,0),"")</f>
        <v/>
      </c>
      <c r="B5" s="10"/>
      <c r="C5" s="155"/>
      <c r="D5" s="156"/>
      <c r="E5" s="156"/>
      <c r="F5" s="152"/>
      <c r="G5" s="145"/>
      <c r="H5" s="154"/>
      <c r="I5" s="146"/>
      <c r="J5" s="147"/>
      <c r="K5" s="148"/>
    </row>
    <row r="6" spans="1:16" ht="32.25" customHeight="1" x14ac:dyDescent="0.25">
      <c r="A6" s="11">
        <v>4</v>
      </c>
      <c r="B6" t="s">
        <v>5073</v>
      </c>
      <c r="C6" s="1" t="s">
        <v>5074</v>
      </c>
      <c r="D6" s="12" t="str">
        <f>"$"&amp;(G2*H2)-(I2*J2)&amp;".  "&amp;MID(A2,1,45)&amp;"..."</f>
        <v>$0.  ...</v>
      </c>
      <c r="E6" s="13">
        <f>(G2*H2)-(I2*J2)</f>
        <v>0</v>
      </c>
    </row>
    <row r="7" spans="1:16" ht="44.25" customHeight="1" x14ac:dyDescent="0.25">
      <c r="B7" s="14" t="s">
        <v>5075</v>
      </c>
      <c r="C7" s="15" t="s">
        <v>5076</v>
      </c>
      <c r="D7" s="16" t="s">
        <v>5077</v>
      </c>
      <c r="F7" s="14" t="s">
        <v>5078</v>
      </c>
      <c r="G7" s="14" t="s">
        <v>5079</v>
      </c>
      <c r="I7" s="17" t="s">
        <v>5080</v>
      </c>
      <c r="J7" s="17" t="s">
        <v>5081</v>
      </c>
    </row>
    <row r="8" spans="1:16" x14ac:dyDescent="0.25">
      <c r="B8" s="2" t="s">
        <v>5082</v>
      </c>
      <c r="C8" s="18" t="e">
        <f>D4*1270</f>
        <v>#REF!</v>
      </c>
      <c r="D8" s="19" t="e">
        <f>C8+((C8/100)*$F$4)</f>
        <v>#REF!</v>
      </c>
      <c r="F8" s="20" t="e">
        <f>(($D$4*1270)/100)*60+((((($D$4*1270)/100)*60)/100)*$F$4)</f>
        <v>#REF!</v>
      </c>
      <c r="G8" s="20" t="e">
        <f>(($D$4*1270)/100)*75+((((($D$4*1270)/100)*75)/100)*$F$4)</f>
        <v>#REF!</v>
      </c>
      <c r="I8" s="21">
        <v>716430</v>
      </c>
      <c r="J8" s="22" t="e">
        <f>I8/G4</f>
        <v>#REF!</v>
      </c>
      <c r="P8" s="2"/>
    </row>
    <row r="9" spans="1:16" x14ac:dyDescent="0.25">
      <c r="B9" s="2" t="s">
        <v>5083</v>
      </c>
      <c r="C9" s="18" t="e">
        <f>D4*960</f>
        <v>#REF!</v>
      </c>
      <c r="D9" s="19" t="e">
        <f>C9+((C9/100)*$F$4)</f>
        <v>#REF!</v>
      </c>
      <c r="F9" s="20" t="e">
        <f>(($D$4*960)/100)*60+((((($D$4*960)/100)*60)/100)*$F$4)</f>
        <v>#REF!</v>
      </c>
      <c r="G9" s="20" t="e">
        <f>(($D$4*960)/100)*75+((((($D$4*960)/100)*75)/100)*$F$4)</f>
        <v>#REF!</v>
      </c>
    </row>
    <row r="10" spans="1:16" x14ac:dyDescent="0.25">
      <c r="B10" s="2" t="s">
        <v>5084</v>
      </c>
      <c r="C10" s="18" t="e">
        <f>IF(AND($D$4&gt;=450,E10&lt;&gt;"MISMO"),(IF($D$4&lt;50,0,($D$4*960))),(IF($D$4&lt;50,0,($D$4*360))))</f>
        <v>#REF!</v>
      </c>
      <c r="D10" s="19" t="e">
        <f>C10+((C10/100)*$F$4)</f>
        <v>#REF!</v>
      </c>
      <c r="F10" s="20" t="e">
        <f>IF(E10="MISMO",(IF($D$4&lt;50,0,(($D$4*960)/100)*60+((((($D$4*960)/100)*60)/100)*$F$4))),(IF($D$4&lt;50,0,(($D$4*360)/100)*60+((((($D$4*360)/100)*60)/100)*$F$4))))</f>
        <v>#REF!</v>
      </c>
      <c r="G10" s="20" t="e">
        <f>IF(D4&lt;50,0,(($D$4*360)/100)*75+((((($D$4*360)/100)*75)/100)*$F$4))</f>
        <v>#REF!</v>
      </c>
    </row>
    <row r="11" spans="1:16" x14ac:dyDescent="0.25">
      <c r="B11" s="2" t="s">
        <v>5085</v>
      </c>
      <c r="C11" s="18" t="e">
        <f>IF(D4&gt;450,D4*1410,(VLOOKUP(D4,#REF!,2,0)))</f>
        <v>#REF!</v>
      </c>
      <c r="D11" s="19" t="e">
        <f>C11+((C11/100)*F4)</f>
        <v>#REF!</v>
      </c>
      <c r="F11" s="20" t="e">
        <f>(C11+((C11/100)*$F$4))/2</f>
        <v>#REF!</v>
      </c>
      <c r="G11" s="20" t="e">
        <f>(C11+((C11/100)*$F$4))/2</f>
        <v>#REF!</v>
      </c>
      <c r="I11" s="23" t="s">
        <v>5086</v>
      </c>
      <c r="J11" s="23" t="s">
        <v>5087</v>
      </c>
      <c r="K11" s="23" t="s">
        <v>5088</v>
      </c>
      <c r="L11" s="24"/>
    </row>
    <row r="12" spans="1:16" x14ac:dyDescent="0.25">
      <c r="B12" s="2" t="s">
        <v>5089</v>
      </c>
      <c r="C12" s="18" t="e">
        <f>IF(D4&gt;170,"De acuerdo a Consumo",VLOOKUP(D4,#REF!,2,0))</f>
        <v>#REF!</v>
      </c>
      <c r="D12" s="25" t="e">
        <f>IF(D4&gt;170,"Consumo",C12+((C12/100)*F4))</f>
        <v>#REF!</v>
      </c>
      <c r="F12" s="26" t="e">
        <f>IF(D4&gt;170,"Consumo",(C12+((C12/100)*F4))/2)</f>
        <v>#REF!</v>
      </c>
      <c r="G12" s="26" t="e">
        <f>IF(D4&gt;170,"Consumo",(C12+((C12/100)*$F$4))/2)</f>
        <v>#REF!</v>
      </c>
      <c r="I12" s="146">
        <v>1872702</v>
      </c>
      <c r="J12" s="147">
        <v>1687500</v>
      </c>
      <c r="K12" s="153">
        <f>(I12-J12)/(J12/100)</f>
        <v>10.974933333333333</v>
      </c>
    </row>
    <row r="13" spans="1:16" x14ac:dyDescent="0.25">
      <c r="I13" s="146"/>
      <c r="J13" s="147"/>
      <c r="K13" s="153"/>
    </row>
    <row r="14" spans="1:16" x14ac:dyDescent="0.25">
      <c r="B14" s="2" t="s">
        <v>5067</v>
      </c>
      <c r="C14" s="27" t="e">
        <f>SUM(C8:C13)</f>
        <v>#REF!</v>
      </c>
      <c r="D14" s="28" t="e">
        <f>SUM(D8:D12)</f>
        <v>#REF!</v>
      </c>
      <c r="F14" s="26" t="e">
        <f>SUM(F8:F12)</f>
        <v>#REF!</v>
      </c>
      <c r="G14" s="26" t="e">
        <f>SUM(G8:G12)</f>
        <v>#REF!</v>
      </c>
    </row>
    <row r="15" spans="1:16" x14ac:dyDescent="0.25">
      <c r="C15" s="29" t="s">
        <v>5090</v>
      </c>
      <c r="D15" s="30"/>
    </row>
    <row r="16" spans="1:16" ht="49.7" customHeight="1" x14ac:dyDescent="0.25">
      <c r="C16" s="31" t="s">
        <v>5072</v>
      </c>
      <c r="D16" s="24"/>
    </row>
    <row r="17" spans="1:16" x14ac:dyDescent="0.25">
      <c r="A17" s="32" t="s">
        <v>5062</v>
      </c>
      <c r="B17" s="32" t="s">
        <v>5091</v>
      </c>
      <c r="C17" s="32" t="s">
        <v>5064</v>
      </c>
      <c r="D17" s="32" t="s">
        <v>5092</v>
      </c>
      <c r="F17" s="33" t="s">
        <v>5066</v>
      </c>
      <c r="G17" s="33" t="s">
        <v>5067</v>
      </c>
      <c r="I17" s="34" t="s">
        <v>5069</v>
      </c>
      <c r="J17" s="34" t="s">
        <v>5070</v>
      </c>
      <c r="K17" s="34" t="s">
        <v>5071</v>
      </c>
      <c r="P17" s="2" t="s">
        <v>5058</v>
      </c>
    </row>
    <row r="18" spans="1:16" ht="50.25" customHeight="1" x14ac:dyDescent="0.25">
      <c r="A18" s="8">
        <v>27121</v>
      </c>
      <c r="B18" s="149"/>
      <c r="C18" s="150" t="str">
        <f>VLOOKUP(A18,'SOAT LIQ'!A:D,2,0)</f>
        <v>Taponamiento nasal anterior</v>
      </c>
      <c r="D18" s="151">
        <f>VLOOKUP(A18,'SOAT LIQ'!A:D,4,0)</f>
        <v>104786.66666666666</v>
      </c>
      <c r="F18" s="152">
        <v>-20</v>
      </c>
      <c r="G18" s="145">
        <f>D18+((D18/100)*F18)</f>
        <v>83829.333333333328</v>
      </c>
      <c r="I18" s="146">
        <v>1</v>
      </c>
      <c r="J18" s="147">
        <f>+I18-G18</f>
        <v>-83828.333333333328</v>
      </c>
      <c r="K18" s="148">
        <f>(I18-D18)/(D18/100)</f>
        <v>-99.999045680111976</v>
      </c>
      <c r="P18" s="2"/>
    </row>
    <row r="19" spans="1:16" x14ac:dyDescent="0.25">
      <c r="A19" s="9" t="e">
        <f>IF(A18&lt;&gt;"",VLOOKUP(A18,#REF!,4,0),"")</f>
        <v>#REF!</v>
      </c>
      <c r="B19" s="149"/>
      <c r="C19" s="150"/>
      <c r="D19" s="151"/>
      <c r="F19" s="152"/>
      <c r="G19" s="145"/>
      <c r="I19" s="146"/>
      <c r="J19" s="147"/>
      <c r="K19" s="148"/>
    </row>
    <row r="21" spans="1:16" ht="45" x14ac:dyDescent="0.25">
      <c r="B21" s="14" t="s">
        <v>5075</v>
      </c>
      <c r="C21" s="15" t="s">
        <v>21627</v>
      </c>
      <c r="D21" s="15" t="s">
        <v>5077</v>
      </c>
      <c r="F21" s="35" t="s">
        <v>5093</v>
      </c>
      <c r="G21" s="35" t="s">
        <v>5069</v>
      </c>
      <c r="H21" s="35"/>
      <c r="I21" s="35" t="s">
        <v>5094</v>
      </c>
      <c r="J21" s="35" t="s">
        <v>5095</v>
      </c>
      <c r="K21" s="35" t="s">
        <v>5096</v>
      </c>
    </row>
    <row r="22" spans="1:16" x14ac:dyDescent="0.25">
      <c r="B22" s="2" t="s">
        <v>5082</v>
      </c>
      <c r="C22" s="18">
        <f>D18*1270</f>
        <v>133079066.66666666</v>
      </c>
      <c r="D22" s="28">
        <f>C22+((C22/100)*$F$4)</f>
        <v>176995158.66666666</v>
      </c>
      <c r="F22" s="36">
        <v>5</v>
      </c>
      <c r="G22" s="36">
        <v>8600</v>
      </c>
      <c r="H22" s="36"/>
      <c r="I22" s="36">
        <v>5</v>
      </c>
      <c r="J22" s="36">
        <v>7870</v>
      </c>
      <c r="K22" s="36">
        <f>(F22*G22)-(I22*J22)</f>
        <v>3650</v>
      </c>
    </row>
    <row r="23" spans="1:16" x14ac:dyDescent="0.25">
      <c r="B23" s="2" t="s">
        <v>5083</v>
      </c>
      <c r="C23" s="18">
        <f>D18*960</f>
        <v>100595199.99999999</v>
      </c>
      <c r="D23" s="28">
        <f>C23+((C23/100)*$F$4)</f>
        <v>133791615.99999999</v>
      </c>
    </row>
    <row r="24" spans="1:16" x14ac:dyDescent="0.25">
      <c r="B24" s="2" t="s">
        <v>5084</v>
      </c>
      <c r="C24" s="18">
        <f>IF(D18&lt;=50,0,(D18*360))</f>
        <v>37723200</v>
      </c>
      <c r="D24" s="28">
        <f>C24+((C24/100)*$F$4)</f>
        <v>50171856</v>
      </c>
    </row>
    <row r="25" spans="1:16" x14ac:dyDescent="0.25">
      <c r="B25" s="2" t="s">
        <v>5085</v>
      </c>
      <c r="C25" s="18" t="e">
        <f>VLOOKUP(D18,#REF!,2,0)</f>
        <v>#REF!</v>
      </c>
      <c r="D25" s="28" t="e">
        <f>C25+((C25/100)*F18)</f>
        <v>#REF!</v>
      </c>
    </row>
    <row r="26" spans="1:16" x14ac:dyDescent="0.25">
      <c r="B26" s="2" t="s">
        <v>5089</v>
      </c>
      <c r="C26" s="18" t="e">
        <f>VLOOKUP(D18,#REF!,2,0)</f>
        <v>#REF!</v>
      </c>
      <c r="D26" s="28" t="e">
        <f>C26+((C26/100)*F18)</f>
        <v>#REF!</v>
      </c>
    </row>
    <row r="28" spans="1:16" x14ac:dyDescent="0.25">
      <c r="B28" s="2" t="s">
        <v>5067</v>
      </c>
      <c r="C28" s="27" t="e">
        <f>SUM(C22:C27)</f>
        <v>#REF!</v>
      </c>
      <c r="D28" s="28" t="e">
        <f>SUM(D22:D26)</f>
        <v>#REF!</v>
      </c>
    </row>
    <row r="33" spans="1:11" s="39" customFormat="1" ht="15" customHeight="1" x14ac:dyDescent="0.25">
      <c r="A33" s="37" t="s">
        <v>5097</v>
      </c>
      <c r="B33" s="143" t="e">
        <f>VLOOKUP(A33,#REF!,2,0)</f>
        <v>#REF!</v>
      </c>
      <c r="C33" s="143"/>
      <c r="D33" s="38" t="e">
        <f>VLOOKUP(A33,#REF!,3,0)</f>
        <v>#REF!</v>
      </c>
      <c r="F33" s="144"/>
      <c r="G33" s="144"/>
      <c r="H33" s="144"/>
      <c r="I33" s="144"/>
      <c r="J33" s="40"/>
      <c r="K33" s="40"/>
    </row>
    <row r="34" spans="1:11" s="39" customFormat="1" ht="14.25" customHeight="1" x14ac:dyDescent="0.25">
      <c r="A34" s="41" t="s">
        <v>5098</v>
      </c>
      <c r="B34" s="141" t="e">
        <f>VLOOKUP(A34,#REF!,2,0)</f>
        <v>#REF!</v>
      </c>
      <c r="C34" s="141"/>
      <c r="D34" s="42" t="e">
        <f>VLOOKUP(A34,#REF!,3,0)</f>
        <v>#REF!</v>
      </c>
      <c r="F34" s="142"/>
      <c r="G34" s="142"/>
      <c r="H34" s="142"/>
      <c r="I34" s="142"/>
    </row>
    <row r="35" spans="1:11" s="39" customFormat="1" ht="14.25" customHeight="1" x14ac:dyDescent="0.25">
      <c r="A35" s="41" t="s">
        <v>5099</v>
      </c>
      <c r="B35" s="141" t="e">
        <f>VLOOKUP(A35,#REF!,2,0)</f>
        <v>#REF!</v>
      </c>
      <c r="C35" s="141"/>
      <c r="D35" s="42" t="e">
        <f>VLOOKUP(A35,#REF!,3,0)</f>
        <v>#REF!</v>
      </c>
      <c r="F35" s="142"/>
      <c r="G35" s="142"/>
      <c r="H35" s="142"/>
      <c r="I35" s="142"/>
    </row>
    <row r="36" spans="1:11" s="39" customFormat="1" ht="14.25" customHeight="1" x14ac:dyDescent="0.25">
      <c r="A36" s="41" t="s">
        <v>5100</v>
      </c>
      <c r="B36" s="141" t="e">
        <f>VLOOKUP(A36,#REF!,2,0)</f>
        <v>#REF!</v>
      </c>
      <c r="C36" s="141"/>
      <c r="D36" s="42" t="e">
        <f>VLOOKUP(A36,#REF!,3,0)</f>
        <v>#REF!</v>
      </c>
      <c r="F36" s="142"/>
      <c r="G36" s="142"/>
      <c r="H36" s="142"/>
      <c r="I36" s="142"/>
    </row>
    <row r="37" spans="1:11" s="39" customFormat="1" ht="15" customHeight="1" x14ac:dyDescent="0.25">
      <c r="A37" s="43" t="s">
        <v>5101</v>
      </c>
      <c r="B37" s="137" t="e">
        <f>VLOOKUP(A37,#REF!,2,0)</f>
        <v>#REF!</v>
      </c>
      <c r="C37" s="137"/>
      <c r="D37" s="44" t="e">
        <f>VLOOKUP(A37,#REF!,3,0)</f>
        <v>#REF!</v>
      </c>
      <c r="F37" s="138"/>
      <c r="G37" s="138"/>
      <c r="H37" s="138"/>
      <c r="I37" s="138"/>
    </row>
    <row r="38" spans="1:11" s="47" customFormat="1" ht="15" customHeight="1" x14ac:dyDescent="0.25">
      <c r="A38" s="45" t="s">
        <v>5102</v>
      </c>
      <c r="B38" s="139" t="e">
        <f>VLOOKUP(A38,#REF!,2,0)</f>
        <v>#REF!</v>
      </c>
      <c r="C38" s="139"/>
      <c r="D38" s="46" t="e">
        <f>VLOOKUP(A38,#REF!,3,0)</f>
        <v>#REF!</v>
      </c>
      <c r="F38" s="140"/>
      <c r="G38" s="140"/>
      <c r="H38" s="140"/>
      <c r="I38" s="140"/>
    </row>
    <row r="39" spans="1:11" ht="15" customHeight="1" x14ac:dyDescent="0.25">
      <c r="A39" s="48" t="s">
        <v>5103</v>
      </c>
      <c r="B39" s="135" t="e">
        <f>VLOOKUP(A39,#REF!,2,0)</f>
        <v>#REF!</v>
      </c>
      <c r="C39" s="135"/>
      <c r="D39" s="49" t="e">
        <f>VLOOKUP(A39,#REF!,3,0)</f>
        <v>#REF!</v>
      </c>
      <c r="F39" s="136"/>
      <c r="G39" s="136"/>
      <c r="H39" s="136"/>
      <c r="I39" s="136"/>
      <c r="J39" s="50"/>
    </row>
    <row r="40" spans="1:11" ht="14.25" customHeight="1" x14ac:dyDescent="0.25">
      <c r="A40" s="51" t="s">
        <v>5104</v>
      </c>
      <c r="B40" s="131" t="e">
        <f>VLOOKUP(A40,#REF!,2,0)</f>
        <v>#REF!</v>
      </c>
      <c r="C40" s="131"/>
      <c r="D40" s="52" t="e">
        <f>VLOOKUP(A40,#REF!,3,0)</f>
        <v>#REF!</v>
      </c>
      <c r="F40" s="132"/>
      <c r="G40" s="132"/>
      <c r="H40" s="132"/>
      <c r="I40" s="132"/>
      <c r="J40" s="53"/>
    </row>
    <row r="41" spans="1:11" ht="14.25" customHeight="1" x14ac:dyDescent="0.25">
      <c r="A41" s="51" t="s">
        <v>5105</v>
      </c>
      <c r="B41" s="131" t="e">
        <f>VLOOKUP(A41,#REF!,2,0)</f>
        <v>#REF!</v>
      </c>
      <c r="C41" s="131"/>
      <c r="D41" s="52" t="e">
        <f>VLOOKUP(A41,#REF!,3,0)</f>
        <v>#REF!</v>
      </c>
      <c r="F41" s="132"/>
      <c r="G41" s="132"/>
      <c r="H41" s="132"/>
      <c r="I41" s="132"/>
      <c r="J41" s="53"/>
    </row>
    <row r="42" spans="1:11" ht="14.25" customHeight="1" x14ac:dyDescent="0.25">
      <c r="A42" s="51" t="s">
        <v>5106</v>
      </c>
      <c r="B42" s="131" t="e">
        <f>VLOOKUP(A42,#REF!,2,0)</f>
        <v>#REF!</v>
      </c>
      <c r="C42" s="131"/>
      <c r="D42" s="52" t="e">
        <f>VLOOKUP(A42,#REF!,3,0)</f>
        <v>#REF!</v>
      </c>
      <c r="F42" s="132"/>
      <c r="G42" s="132"/>
      <c r="H42" s="132"/>
      <c r="I42" s="132"/>
      <c r="J42" s="53"/>
    </row>
    <row r="43" spans="1:11" ht="15" customHeight="1" x14ac:dyDescent="0.25">
      <c r="A43" s="51" t="s">
        <v>5107</v>
      </c>
      <c r="B43" s="131" t="e">
        <f>VLOOKUP(A43,#REF!,2,0)</f>
        <v>#REF!</v>
      </c>
      <c r="C43" s="131"/>
      <c r="D43" s="52" t="e">
        <f>VLOOKUP(A43,#REF!,3,0)</f>
        <v>#REF!</v>
      </c>
      <c r="F43" s="132"/>
      <c r="G43" s="132"/>
      <c r="H43" s="132"/>
      <c r="I43" s="132"/>
      <c r="J43" s="53"/>
    </row>
    <row r="44" spans="1:11" ht="14.25" customHeight="1" x14ac:dyDescent="0.25">
      <c r="A44" s="51" t="s">
        <v>5105</v>
      </c>
      <c r="B44" s="131" t="e">
        <f>VLOOKUP(A44,#REF!,2,0)</f>
        <v>#REF!</v>
      </c>
      <c r="C44" s="131"/>
      <c r="D44" s="52" t="e">
        <f>VLOOKUP(A44,#REF!,3,0)</f>
        <v>#REF!</v>
      </c>
      <c r="F44" s="132"/>
      <c r="G44" s="132"/>
      <c r="H44" s="132"/>
      <c r="I44" s="132"/>
      <c r="J44" s="53"/>
    </row>
    <row r="45" spans="1:11" ht="14.25" customHeight="1" x14ac:dyDescent="0.25">
      <c r="A45" s="51" t="s">
        <v>5106</v>
      </c>
      <c r="B45" s="131" t="e">
        <f>VLOOKUP(A45,#REF!,2,0)</f>
        <v>#REF!</v>
      </c>
      <c r="C45" s="131"/>
      <c r="D45" s="52" t="e">
        <f>VLOOKUP(A45,#REF!,3,0)</f>
        <v>#REF!</v>
      </c>
      <c r="F45" s="132"/>
      <c r="G45" s="132"/>
      <c r="H45" s="132"/>
      <c r="I45" s="132"/>
      <c r="J45" s="53"/>
    </row>
    <row r="46" spans="1:11" ht="15" customHeight="1" x14ac:dyDescent="0.25">
      <c r="A46" s="54" t="s">
        <v>5107</v>
      </c>
      <c r="B46" s="133" t="e">
        <f>VLOOKUP(A46,#REF!,2,0)</f>
        <v>#REF!</v>
      </c>
      <c r="C46" s="133"/>
      <c r="D46" s="55" t="e">
        <f>VLOOKUP(A46,#REF!,3,0)</f>
        <v>#REF!</v>
      </c>
      <c r="F46" s="134"/>
      <c r="G46" s="134"/>
      <c r="H46" s="134"/>
      <c r="I46" s="134"/>
      <c r="J46" s="53"/>
    </row>
    <row r="49" spans="1:5" x14ac:dyDescent="0.25">
      <c r="A49" s="53" t="s">
        <v>5108</v>
      </c>
      <c r="B49" t="s">
        <v>5109</v>
      </c>
      <c r="C49" s="1" t="s">
        <v>5110</v>
      </c>
      <c r="D49" t="s">
        <v>5111</v>
      </c>
      <c r="E49" t="s">
        <v>5112</v>
      </c>
    </row>
    <row r="50" spans="1:5" x14ac:dyDescent="0.25">
      <c r="A50">
        <v>22442122</v>
      </c>
      <c r="C50" s="1">
        <v>147305</v>
      </c>
      <c r="D50">
        <v>6267308</v>
      </c>
      <c r="E50">
        <f>+A50-C50-D50</f>
        <v>16027509</v>
      </c>
    </row>
    <row r="51" spans="1:5" x14ac:dyDescent="0.25">
      <c r="A51">
        <v>3209988</v>
      </c>
      <c r="C51" s="1">
        <v>72111</v>
      </c>
      <c r="E51">
        <f>+A51-C51-D51</f>
        <v>3137877</v>
      </c>
    </row>
    <row r="52" spans="1:5" x14ac:dyDescent="0.25">
      <c r="A52">
        <v>5459559</v>
      </c>
      <c r="C52" s="1">
        <v>81986</v>
      </c>
      <c r="E52">
        <f>+A52-C52-D52</f>
        <v>5377573</v>
      </c>
    </row>
    <row r="53" spans="1:5" x14ac:dyDescent="0.25">
      <c r="A53">
        <v>10508355</v>
      </c>
      <c r="C53" s="1">
        <v>157122</v>
      </c>
      <c r="E53">
        <f>+A53-C53-D53</f>
        <v>10351233</v>
      </c>
    </row>
  </sheetData>
  <sheetProtection selectLockedCells="1" selectUnlockedCells="1"/>
  <mergeCells count="48">
    <mergeCell ref="C4:C5"/>
    <mergeCell ref="D4:D5"/>
    <mergeCell ref="E4:E5"/>
    <mergeCell ref="F4:F5"/>
    <mergeCell ref="K4:K5"/>
    <mergeCell ref="I12:I13"/>
    <mergeCell ref="J12:J13"/>
    <mergeCell ref="K12:K13"/>
    <mergeCell ref="G4:G5"/>
    <mergeCell ref="H4:H5"/>
    <mergeCell ref="I4:I5"/>
    <mergeCell ref="J4:J5"/>
    <mergeCell ref="J18:J19"/>
    <mergeCell ref="K18:K19"/>
    <mergeCell ref="B18:B19"/>
    <mergeCell ref="C18:C19"/>
    <mergeCell ref="D18:D19"/>
    <mergeCell ref="F18:F19"/>
    <mergeCell ref="B33:C33"/>
    <mergeCell ref="F33:I33"/>
    <mergeCell ref="B34:C34"/>
    <mergeCell ref="F34:I34"/>
    <mergeCell ref="G18:G19"/>
    <mergeCell ref="I18:I19"/>
    <mergeCell ref="B37:C37"/>
    <mergeCell ref="F37:I37"/>
    <mergeCell ref="B38:C38"/>
    <mergeCell ref="F38:I38"/>
    <mergeCell ref="B35:C35"/>
    <mergeCell ref="F35:I35"/>
    <mergeCell ref="B36:C36"/>
    <mergeCell ref="F36:I36"/>
    <mergeCell ref="B41:C41"/>
    <mergeCell ref="F41:I41"/>
    <mergeCell ref="B42:C42"/>
    <mergeCell ref="F42:I42"/>
    <mergeCell ref="B39:C39"/>
    <mergeCell ref="F39:I39"/>
    <mergeCell ref="B40:C40"/>
    <mergeCell ref="F40:I40"/>
    <mergeCell ref="B45:C45"/>
    <mergeCell ref="F45:I45"/>
    <mergeCell ref="B46:C46"/>
    <mergeCell ref="F46:I46"/>
    <mergeCell ref="B43:C43"/>
    <mergeCell ref="F43:I43"/>
    <mergeCell ref="B44:C44"/>
    <mergeCell ref="F44:I44"/>
  </mergeCells>
  <phoneticPr fontId="0" type="noConversion"/>
  <dataValidations count="1">
    <dataValidation type="list" allowBlank="1" showErrorMessage="1" sqref="A1" xr:uid="{00000000-0002-0000-0000-000000000000}">
      <formula1>$P$2:$P$4</formula1>
      <formula2>0</formula2>
    </dataValidation>
  </dataValidations>
  <pageMargins left="0.7" right="0.7" top="0.75" bottom="0.75" header="0.51180555555555551" footer="0.51180555555555551"/>
  <pageSetup firstPageNumber="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R5736"/>
  <sheetViews>
    <sheetView workbookViewId="0">
      <pane ySplit="1" topLeftCell="A4467" activePane="bottomLeft" state="frozen"/>
      <selection activeCell="C1" sqref="C1"/>
      <selection pane="bottomLeft" activeCell="E4480" sqref="E4480"/>
    </sheetView>
  </sheetViews>
  <sheetFormatPr baseColWidth="10" defaultColWidth="11.42578125" defaultRowHeight="12.75" x14ac:dyDescent="0.2"/>
  <cols>
    <col min="1" max="1" width="8.85546875" style="58" customWidth="1"/>
    <col min="2" max="2" width="71.5703125" style="58" customWidth="1"/>
    <col min="3" max="3" width="15.85546875" style="59" customWidth="1"/>
    <col min="4" max="4" width="13.5703125" style="59" customWidth="1"/>
    <col min="5" max="5" width="9.140625" style="60" customWidth="1"/>
    <col min="6" max="6" width="15.5703125" style="61" customWidth="1"/>
    <col min="7" max="7" width="15.140625" style="61" customWidth="1"/>
    <col min="8" max="9" width="12.140625" style="61" customWidth="1"/>
    <col min="10" max="10" width="11.42578125" style="61"/>
    <col min="11" max="11" width="16.140625" style="62" customWidth="1"/>
    <col min="12" max="12" width="17.140625" style="62" bestFit="1" customWidth="1"/>
    <col min="13" max="13" width="14.85546875" style="59" customWidth="1"/>
    <col min="14" max="14" width="19" style="62" customWidth="1"/>
    <col min="15" max="15" width="14.85546875" style="59" customWidth="1"/>
    <col min="16" max="16" width="15.28515625" style="63" customWidth="1"/>
    <col min="17" max="17" width="14.42578125" style="59" bestFit="1" customWidth="1"/>
    <col min="18" max="16384" width="11.42578125" style="59"/>
  </cols>
  <sheetData>
    <row r="1" spans="1:16" s="65" customFormat="1" ht="12.75" customHeight="1" x14ac:dyDescent="0.2">
      <c r="A1" s="64">
        <f>G4</f>
        <v>2022</v>
      </c>
      <c r="B1" s="65" t="s">
        <v>3954</v>
      </c>
      <c r="C1" s="65">
        <v>2021</v>
      </c>
      <c r="E1" s="66" t="s">
        <v>21626</v>
      </c>
      <c r="F1" s="67" t="s">
        <v>3955</v>
      </c>
      <c r="G1" s="67" t="s">
        <v>3956</v>
      </c>
      <c r="H1" s="67" t="s">
        <v>3957</v>
      </c>
      <c r="I1" s="67" t="s">
        <v>3958</v>
      </c>
      <c r="J1" s="67" t="s">
        <v>5089</v>
      </c>
      <c r="K1" s="68" t="s">
        <v>3959</v>
      </c>
      <c r="L1" s="68"/>
      <c r="N1" s="68"/>
      <c r="P1" s="69"/>
    </row>
    <row r="2" spans="1:16" ht="12.75" customHeight="1" x14ac:dyDescent="0.2">
      <c r="B2" s="58" t="s">
        <v>3960</v>
      </c>
      <c r="E2" s="60" t="e">
        <f>VLOOKUP(A2,'[1]HOMOLOGO SOAT - ISS'!$K$1855:$L$30311,2,FALSE)</f>
        <v>#N/A</v>
      </c>
    </row>
    <row r="4" spans="1:16" ht="12.75" customHeight="1" x14ac:dyDescent="0.2">
      <c r="F4" s="70" t="s">
        <v>3961</v>
      </c>
      <c r="G4" s="59">
        <v>2022</v>
      </c>
      <c r="H4" s="71">
        <f>G6*500</f>
        <v>19333333.333333332</v>
      </c>
      <c r="I4" s="59">
        <v>500</v>
      </c>
      <c r="J4" s="59"/>
    </row>
    <row r="5" spans="1:16" ht="12.75" customHeight="1" x14ac:dyDescent="0.2">
      <c r="F5" s="70" t="s">
        <v>3962</v>
      </c>
      <c r="G5" s="111">
        <v>1160000</v>
      </c>
      <c r="H5" s="71">
        <f>G6*300</f>
        <v>11600000</v>
      </c>
      <c r="I5" s="59">
        <v>300</v>
      </c>
    </row>
    <row r="6" spans="1:16" ht="12.75" customHeight="1" x14ac:dyDescent="0.2">
      <c r="F6" s="70" t="s">
        <v>3963</v>
      </c>
      <c r="G6" s="72">
        <f>G5/30</f>
        <v>38666.666666666664</v>
      </c>
      <c r="H6" s="71">
        <f>H4+H5</f>
        <v>30933333.333333332</v>
      </c>
      <c r="I6" s="73" t="s">
        <v>3964</v>
      </c>
      <c r="J6" s="59">
        <f>G6*35%</f>
        <v>13533.333333333332</v>
      </c>
      <c r="K6" s="62">
        <f>J6*4</f>
        <v>54133.333333333328</v>
      </c>
    </row>
    <row r="7" spans="1:16" ht="12.75" customHeight="1" x14ac:dyDescent="0.2">
      <c r="G7" s="61">
        <f>G6/8</f>
        <v>4833.333333333333</v>
      </c>
      <c r="K7" s="62">
        <f>K6*8</f>
        <v>433066.66666666663</v>
      </c>
    </row>
    <row r="8" spans="1:16" ht="12.75" customHeight="1" x14ac:dyDescent="0.2">
      <c r="B8" s="58" t="s">
        <v>3965</v>
      </c>
      <c r="C8" s="74"/>
      <c r="K8" s="62">
        <v>408014</v>
      </c>
      <c r="L8" s="62">
        <f>K8*8%</f>
        <v>32641.119999999999</v>
      </c>
    </row>
    <row r="9" spans="1:16" ht="12.75" customHeight="1" x14ac:dyDescent="0.2">
      <c r="L9" s="62">
        <f>K8*4%</f>
        <v>16320.56</v>
      </c>
    </row>
    <row r="10" spans="1:16" ht="12.75" customHeight="1" x14ac:dyDescent="0.2">
      <c r="L10" s="62">
        <f>K8*13.5%</f>
        <v>55081.890000000007</v>
      </c>
    </row>
    <row r="13" spans="1:16" ht="12.75" customHeight="1" x14ac:dyDescent="0.2">
      <c r="B13" s="58" t="s">
        <v>3966</v>
      </c>
      <c r="C13" s="74"/>
    </row>
    <row r="18" spans="1:3" ht="12.75" customHeight="1" x14ac:dyDescent="0.2">
      <c r="B18" s="58" t="s">
        <v>3967</v>
      </c>
      <c r="C18" s="74"/>
    </row>
    <row r="22" spans="1:3" ht="12.75" customHeight="1" x14ac:dyDescent="0.2">
      <c r="B22" s="58" t="s">
        <v>3968</v>
      </c>
      <c r="C22" s="74"/>
    </row>
    <row r="25" spans="1:3" ht="12.75" customHeight="1" x14ac:dyDescent="0.2">
      <c r="A25" s="58" t="s">
        <v>3969</v>
      </c>
      <c r="C25" s="58"/>
    </row>
    <row r="27" spans="1:3" ht="12.75" customHeight="1" x14ac:dyDescent="0.2">
      <c r="A27" s="58" t="s">
        <v>3492</v>
      </c>
      <c r="C27" s="58"/>
    </row>
    <row r="29" spans="1:3" ht="12.75" customHeight="1" x14ac:dyDescent="0.2">
      <c r="A29" s="58" t="s">
        <v>3493</v>
      </c>
      <c r="C29" s="58"/>
    </row>
    <row r="33" spans="1:3" ht="12.75" customHeight="1" x14ac:dyDescent="0.2">
      <c r="A33" s="58" t="s">
        <v>3494</v>
      </c>
      <c r="C33" s="74"/>
    </row>
    <row r="36" spans="1:3" ht="12.75" customHeight="1" x14ac:dyDescent="0.2">
      <c r="A36" s="58" t="s">
        <v>3495</v>
      </c>
      <c r="C36" s="74"/>
    </row>
    <row r="39" spans="1:3" ht="12.75" customHeight="1" x14ac:dyDescent="0.2">
      <c r="A39" s="58" t="s">
        <v>3496</v>
      </c>
      <c r="C39" s="58"/>
    </row>
    <row r="43" spans="1:3" ht="12.75" customHeight="1" x14ac:dyDescent="0.2">
      <c r="A43" s="58" t="s">
        <v>3497</v>
      </c>
      <c r="C43" s="74"/>
    </row>
    <row r="47" spans="1:3" ht="12.75" customHeight="1" x14ac:dyDescent="0.2">
      <c r="A47" s="58" t="s">
        <v>3498</v>
      </c>
      <c r="C47" s="58"/>
    </row>
    <row r="49" spans="1:3" ht="12.75" customHeight="1" x14ac:dyDescent="0.2">
      <c r="A49" s="58" t="s">
        <v>3499</v>
      </c>
    </row>
    <row r="50" spans="1:3" ht="12.75" customHeight="1" x14ac:dyDescent="0.2">
      <c r="C50" s="59" t="s">
        <v>3500</v>
      </c>
    </row>
    <row r="51" spans="1:3" ht="12.75" customHeight="1" x14ac:dyDescent="0.2">
      <c r="A51" s="58" t="s">
        <v>3501</v>
      </c>
    </row>
    <row r="52" spans="1:3" ht="12.75" customHeight="1" x14ac:dyDescent="0.2">
      <c r="C52" s="59" t="s">
        <v>3500</v>
      </c>
    </row>
    <row r="53" spans="1:3" ht="12.75" customHeight="1" x14ac:dyDescent="0.2">
      <c r="A53" s="58" t="s">
        <v>3502</v>
      </c>
    </row>
    <row r="54" spans="1:3" ht="12.75" customHeight="1" x14ac:dyDescent="0.2">
      <c r="C54" s="59" t="s">
        <v>3500</v>
      </c>
    </row>
    <row r="55" spans="1:3" ht="12.75" customHeight="1" x14ac:dyDescent="0.2">
      <c r="A55" s="58" t="s">
        <v>3503</v>
      </c>
    </row>
    <row r="56" spans="1:3" ht="12.75" customHeight="1" x14ac:dyDescent="0.2">
      <c r="C56" s="59" t="s">
        <v>3500</v>
      </c>
    </row>
    <row r="57" spans="1:3" ht="12.75" customHeight="1" x14ac:dyDescent="0.2">
      <c r="A57" s="58" t="s">
        <v>3504</v>
      </c>
    </row>
    <row r="59" spans="1:3" ht="12.75" customHeight="1" x14ac:dyDescent="0.2">
      <c r="A59" s="58" t="s">
        <v>3505</v>
      </c>
    </row>
    <row r="60" spans="1:3" ht="12.75" customHeight="1" x14ac:dyDescent="0.2">
      <c r="C60" s="59" t="s">
        <v>3500</v>
      </c>
    </row>
    <row r="61" spans="1:3" ht="12.75" customHeight="1" x14ac:dyDescent="0.2">
      <c r="A61" s="58" t="s">
        <v>3506</v>
      </c>
    </row>
    <row r="62" spans="1:3" ht="12.75" customHeight="1" x14ac:dyDescent="0.2">
      <c r="C62" s="59" t="s">
        <v>3500</v>
      </c>
    </row>
    <row r="63" spans="1:3" ht="12.75" customHeight="1" x14ac:dyDescent="0.2">
      <c r="A63" s="58" t="s">
        <v>3507</v>
      </c>
    </row>
    <row r="64" spans="1:3" ht="12.75" customHeight="1" x14ac:dyDescent="0.2">
      <c r="C64" s="59" t="s">
        <v>3500</v>
      </c>
    </row>
    <row r="65" spans="1:3" ht="12.75" customHeight="1" x14ac:dyDescent="0.2">
      <c r="A65" s="58" t="s">
        <v>3508</v>
      </c>
    </row>
    <row r="66" spans="1:3" ht="12.75" customHeight="1" x14ac:dyDescent="0.2">
      <c r="C66" s="59" t="s">
        <v>3500</v>
      </c>
    </row>
    <row r="67" spans="1:3" ht="12.75" customHeight="1" x14ac:dyDescent="0.2">
      <c r="A67" s="58" t="s">
        <v>3509</v>
      </c>
    </row>
    <row r="69" spans="1:3" ht="12.75" customHeight="1" x14ac:dyDescent="0.2">
      <c r="A69" s="58" t="s">
        <v>3510</v>
      </c>
    </row>
    <row r="70" spans="1:3" ht="12.75" customHeight="1" x14ac:dyDescent="0.2">
      <c r="C70" s="59" t="s">
        <v>3500</v>
      </c>
    </row>
    <row r="71" spans="1:3" ht="12.75" customHeight="1" x14ac:dyDescent="0.2">
      <c r="A71" s="58" t="s">
        <v>3511</v>
      </c>
    </row>
    <row r="73" spans="1:3" ht="12.75" customHeight="1" x14ac:dyDescent="0.2">
      <c r="A73" s="58" t="s">
        <v>3512</v>
      </c>
    </row>
    <row r="75" spans="1:3" ht="12.75" customHeight="1" x14ac:dyDescent="0.2">
      <c r="B75" s="58" t="s">
        <v>3500</v>
      </c>
    </row>
    <row r="77" spans="1:3" ht="12.75" customHeight="1" x14ac:dyDescent="0.2">
      <c r="A77" s="58" t="s">
        <v>4476</v>
      </c>
      <c r="C77" s="74"/>
    </row>
    <row r="79" spans="1:3" ht="12.75" customHeight="1" x14ac:dyDescent="0.2">
      <c r="A79" s="58" t="s">
        <v>3513</v>
      </c>
    </row>
    <row r="80" spans="1:3" ht="12.75" customHeight="1" x14ac:dyDescent="0.2">
      <c r="A80" s="58" t="s">
        <v>3514</v>
      </c>
    </row>
    <row r="82" spans="1:17" ht="12.75" customHeight="1" x14ac:dyDescent="0.2">
      <c r="A82" s="58" t="s">
        <v>3515</v>
      </c>
    </row>
    <row r="83" spans="1:17" ht="12.75" customHeight="1" x14ac:dyDescent="0.2">
      <c r="M83" s="59">
        <v>2001</v>
      </c>
      <c r="N83" s="59">
        <v>286000</v>
      </c>
    </row>
    <row r="84" spans="1:17" ht="12.75" customHeight="1" x14ac:dyDescent="0.2">
      <c r="A84" s="58" t="s">
        <v>3516</v>
      </c>
      <c r="E84" s="75" t="s">
        <v>3517</v>
      </c>
      <c r="M84" s="59">
        <v>2002</v>
      </c>
      <c r="N84" s="59">
        <v>309000</v>
      </c>
    </row>
    <row r="85" spans="1:17" ht="12.75" customHeight="1" x14ac:dyDescent="0.2">
      <c r="E85" s="76">
        <f>G5/30</f>
        <v>38666.666666666664</v>
      </c>
      <c r="M85" s="59">
        <v>2003</v>
      </c>
      <c r="N85" s="59">
        <v>332000</v>
      </c>
    </row>
    <row r="86" spans="1:17" ht="12.75" customHeight="1" x14ac:dyDescent="0.2">
      <c r="M86" s="59">
        <v>2004</v>
      </c>
      <c r="N86" s="59">
        <v>358000</v>
      </c>
    </row>
    <row r="87" spans="1:17" ht="12.75" customHeight="1" x14ac:dyDescent="0.2">
      <c r="A87" s="58">
        <v>1101</v>
      </c>
      <c r="B87" s="58" t="s">
        <v>3518</v>
      </c>
      <c r="C87" s="59">
        <v>9</v>
      </c>
      <c r="D87" s="59">
        <f>E85</f>
        <v>38666.666666666664</v>
      </c>
      <c r="E87" s="60">
        <v>1</v>
      </c>
      <c r="F87" s="61">
        <f>D87*12.76</f>
        <v>493386.66666666663</v>
      </c>
      <c r="G87" s="61">
        <f>D87*7.3</f>
        <v>282266.66666666663</v>
      </c>
      <c r="H87" s="61">
        <f>D87*3.49</f>
        <v>134946.66666666666</v>
      </c>
      <c r="I87" s="61">
        <f>D87*21.1</f>
        <v>815866.66666666663</v>
      </c>
      <c r="J87" s="61">
        <f>D87*9.92</f>
        <v>383573.33333333331</v>
      </c>
      <c r="K87" s="62">
        <f t="shared" ref="K87:K93" si="0">SUM(F87:J87)</f>
        <v>2110040</v>
      </c>
      <c r="M87" s="59">
        <v>2005</v>
      </c>
      <c r="N87" s="59">
        <v>381500</v>
      </c>
    </row>
    <row r="88" spans="1:17" ht="12.75" customHeight="1" x14ac:dyDescent="0.2">
      <c r="A88" s="58">
        <v>1102</v>
      </c>
      <c r="B88" s="58" t="s">
        <v>3519</v>
      </c>
      <c r="C88" s="59">
        <v>20</v>
      </c>
      <c r="D88" s="59">
        <f t="shared" ref="D88:D151" si="1">D87</f>
        <v>38666.666666666664</v>
      </c>
      <c r="E88" s="60">
        <v>2</v>
      </c>
      <c r="F88" s="61">
        <f>D88*25.43</f>
        <v>983293.33333333326</v>
      </c>
      <c r="G88" s="61">
        <f>D88*14.85</f>
        <v>574200</v>
      </c>
      <c r="H88" s="61">
        <f>D88*6.94</f>
        <v>268346.66666666669</v>
      </c>
      <c r="I88" s="61">
        <f>D88*34.82</f>
        <v>1346373.3333333333</v>
      </c>
      <c r="K88" s="62">
        <f t="shared" si="0"/>
        <v>3172213.333333333</v>
      </c>
      <c r="M88" s="59">
        <v>2006</v>
      </c>
      <c r="N88" s="59">
        <v>408014</v>
      </c>
      <c r="Q88" s="61"/>
    </row>
    <row r="89" spans="1:17" ht="12.75" customHeight="1" x14ac:dyDescent="0.2">
      <c r="A89" s="58">
        <v>1103</v>
      </c>
      <c r="B89" s="58" t="s">
        <v>3520</v>
      </c>
      <c r="C89" s="59">
        <v>8</v>
      </c>
      <c r="D89" s="59">
        <f t="shared" si="1"/>
        <v>38666.666666666664</v>
      </c>
      <c r="E89" s="60">
        <v>3</v>
      </c>
      <c r="F89" s="61">
        <f>D89*10.44</f>
        <v>403679.99999999994</v>
      </c>
      <c r="G89" s="61">
        <f>D89*6.17</f>
        <v>238573.33333333331</v>
      </c>
      <c r="H89" s="61">
        <f>D89*2.74</f>
        <v>105946.66666666667</v>
      </c>
      <c r="I89" s="61">
        <f>D89*18.51</f>
        <v>715720</v>
      </c>
      <c r="J89" s="61">
        <f>D89*9.92</f>
        <v>383573.33333333331</v>
      </c>
      <c r="K89" s="62">
        <f t="shared" si="0"/>
        <v>1847493.3333333333</v>
      </c>
      <c r="L89" s="62">
        <f>K89+1200000</f>
        <v>3047493.333333333</v>
      </c>
      <c r="M89" s="59">
        <v>2007</v>
      </c>
      <c r="N89" s="59">
        <v>433700</v>
      </c>
      <c r="Q89" s="61"/>
    </row>
    <row r="90" spans="1:17" ht="12.75" customHeight="1" x14ac:dyDescent="0.2">
      <c r="A90" s="58">
        <v>1104</v>
      </c>
      <c r="B90" s="58" t="s">
        <v>3521</v>
      </c>
      <c r="C90" s="59">
        <v>20</v>
      </c>
      <c r="D90" s="59">
        <f t="shared" si="1"/>
        <v>38666.666666666664</v>
      </c>
      <c r="E90" s="60">
        <v>4</v>
      </c>
      <c r="F90" s="61">
        <f>D90*25.43</f>
        <v>983293.33333333326</v>
      </c>
      <c r="G90" s="61">
        <f>D90*14.85</f>
        <v>574200</v>
      </c>
      <c r="H90" s="61">
        <f>D90*6.94</f>
        <v>268346.66666666669</v>
      </c>
      <c r="I90" s="61">
        <f>D90*34.82</f>
        <v>1346373.3333333333</v>
      </c>
      <c r="K90" s="62">
        <f t="shared" si="0"/>
        <v>3172213.333333333</v>
      </c>
      <c r="M90" s="59">
        <v>2008</v>
      </c>
      <c r="N90" s="59">
        <v>461500</v>
      </c>
      <c r="Q90" s="61"/>
    </row>
    <row r="91" spans="1:17" ht="12.75" customHeight="1" x14ac:dyDescent="0.2">
      <c r="A91" s="58">
        <v>1106</v>
      </c>
      <c r="B91" s="58" t="s">
        <v>3522</v>
      </c>
      <c r="C91" s="59">
        <v>20</v>
      </c>
      <c r="D91" s="59">
        <f t="shared" si="1"/>
        <v>38666.666666666664</v>
      </c>
      <c r="E91" s="60">
        <v>5</v>
      </c>
      <c r="F91" s="61">
        <f>D91*25.43</f>
        <v>983293.33333333326</v>
      </c>
      <c r="G91" s="61">
        <f>D91*14.85</f>
        <v>574200</v>
      </c>
      <c r="H91" s="61">
        <f>D91*6.94</f>
        <v>268346.66666666669</v>
      </c>
      <c r="I91" s="61">
        <f>D91*34.82</f>
        <v>1346373.3333333333</v>
      </c>
      <c r="K91" s="62">
        <f t="shared" si="0"/>
        <v>3172213.333333333</v>
      </c>
      <c r="O91" s="77" t="s">
        <v>3523</v>
      </c>
      <c r="P91" s="78"/>
      <c r="Q91" s="79" t="s">
        <v>3524</v>
      </c>
    </row>
    <row r="92" spans="1:17" ht="12.75" customHeight="1" x14ac:dyDescent="0.2">
      <c r="A92" s="58">
        <v>1107</v>
      </c>
      <c r="B92" s="58" t="s">
        <v>3525</v>
      </c>
      <c r="C92" s="59">
        <v>12</v>
      </c>
      <c r="D92" s="59">
        <f t="shared" si="1"/>
        <v>38666.666666666664</v>
      </c>
      <c r="E92" s="60">
        <v>6</v>
      </c>
      <c r="F92" s="61">
        <f>D92*19.63</f>
        <v>759026.66666666663</v>
      </c>
      <c r="G92" s="61">
        <f>D92*11.44</f>
        <v>442346.66666666663</v>
      </c>
      <c r="H92" s="61">
        <f>D92*5.36</f>
        <v>207253.33333333334</v>
      </c>
      <c r="I92" s="61">
        <f>D92*31.47</f>
        <v>1216839.9999999998</v>
      </c>
      <c r="J92" s="61">
        <f>D92*15.72</f>
        <v>607840</v>
      </c>
      <c r="K92" s="62">
        <f t="shared" si="0"/>
        <v>3233306.666666666</v>
      </c>
      <c r="O92" s="80" t="s">
        <v>3526</v>
      </c>
      <c r="P92" s="81" t="s">
        <v>3527</v>
      </c>
      <c r="Q92" s="82" t="s">
        <v>3528</v>
      </c>
    </row>
    <row r="93" spans="1:17" ht="12.75" customHeight="1" x14ac:dyDescent="0.2">
      <c r="A93" s="58">
        <v>1108</v>
      </c>
      <c r="B93" s="58" t="s">
        <v>3529</v>
      </c>
      <c r="C93" s="59">
        <v>13</v>
      </c>
      <c r="D93" s="59">
        <f t="shared" si="1"/>
        <v>38666.666666666664</v>
      </c>
      <c r="E93" s="60">
        <v>7</v>
      </c>
      <c r="F93" s="61">
        <f>D93*21.48</f>
        <v>830560</v>
      </c>
      <c r="G93" s="61">
        <f>D93*12.72</f>
        <v>491840</v>
      </c>
      <c r="H93" s="61">
        <f>D93*6.17</f>
        <v>238573.33333333331</v>
      </c>
      <c r="I93" s="61">
        <f>D93*33.16</f>
        <v>1282186.6666666665</v>
      </c>
      <c r="J93" s="61">
        <f>D93*15.72</f>
        <v>607840</v>
      </c>
      <c r="K93" s="62">
        <f t="shared" si="0"/>
        <v>3451000</v>
      </c>
      <c r="O93" s="83"/>
      <c r="P93" s="84"/>
      <c r="Q93" s="85"/>
    </row>
    <row r="94" spans="1:17" ht="12.75" customHeight="1" x14ac:dyDescent="0.2">
      <c r="D94" s="59">
        <f t="shared" si="1"/>
        <v>38666.666666666664</v>
      </c>
      <c r="E94" s="60">
        <v>8</v>
      </c>
      <c r="M94" s="59">
        <v>1984</v>
      </c>
      <c r="N94" s="62">
        <f>P94*30</f>
        <v>11298</v>
      </c>
      <c r="O94" s="86" t="s">
        <v>3530</v>
      </c>
      <c r="P94" s="87">
        <v>376.6</v>
      </c>
      <c r="Q94" s="88"/>
    </row>
    <row r="95" spans="1:17" ht="12.75" customHeight="1" x14ac:dyDescent="0.2">
      <c r="D95" s="59">
        <f t="shared" si="1"/>
        <v>38666.666666666664</v>
      </c>
      <c r="E95" s="60">
        <v>9</v>
      </c>
      <c r="O95" s="86"/>
      <c r="P95" s="87"/>
      <c r="Q95" s="88"/>
    </row>
    <row r="96" spans="1:17" ht="12.75" customHeight="1" x14ac:dyDescent="0.2">
      <c r="A96" s="58" t="s">
        <v>3531</v>
      </c>
      <c r="D96" s="59">
        <f t="shared" si="1"/>
        <v>38666.666666666664</v>
      </c>
      <c r="E96" s="60">
        <v>10</v>
      </c>
      <c r="M96" s="59">
        <v>1985</v>
      </c>
      <c r="N96" s="62">
        <f>P96*30</f>
        <v>13557.6</v>
      </c>
      <c r="O96" s="86" t="s">
        <v>3532</v>
      </c>
      <c r="P96" s="87">
        <v>451.92</v>
      </c>
      <c r="Q96" s="88" t="s">
        <v>3533</v>
      </c>
    </row>
    <row r="97" spans="1:17" ht="12.75" customHeight="1" x14ac:dyDescent="0.2">
      <c r="A97" s="58" t="s">
        <v>3534</v>
      </c>
      <c r="D97" s="59">
        <f t="shared" si="1"/>
        <v>38666.666666666664</v>
      </c>
      <c r="E97" s="60">
        <v>11</v>
      </c>
      <c r="O97" s="86"/>
      <c r="P97" s="87"/>
      <c r="Q97" s="88"/>
    </row>
    <row r="98" spans="1:17" ht="12.75" customHeight="1" x14ac:dyDescent="0.2">
      <c r="D98" s="59">
        <f t="shared" si="1"/>
        <v>38666.666666666664</v>
      </c>
      <c r="E98" s="60">
        <v>12</v>
      </c>
      <c r="M98" s="59">
        <v>1986</v>
      </c>
      <c r="N98" s="62">
        <f>P98*30</f>
        <v>16811.400000000001</v>
      </c>
      <c r="O98" s="86" t="s">
        <v>3535</v>
      </c>
      <c r="P98" s="87">
        <v>560.38</v>
      </c>
      <c r="Q98" s="88" t="s">
        <v>3536</v>
      </c>
    </row>
    <row r="99" spans="1:17" ht="12.75" customHeight="1" x14ac:dyDescent="0.2">
      <c r="A99" s="58">
        <v>1110</v>
      </c>
      <c r="B99" s="58" t="s">
        <v>3537</v>
      </c>
      <c r="C99" s="59">
        <v>21</v>
      </c>
      <c r="D99" s="59">
        <f t="shared" si="1"/>
        <v>38666.666666666664</v>
      </c>
      <c r="E99" s="60">
        <v>13</v>
      </c>
      <c r="F99" s="61">
        <f>D99*33.1</f>
        <v>1279866.6666666667</v>
      </c>
      <c r="G99" s="61">
        <f>D99*20.12</f>
        <v>777973.33333333337</v>
      </c>
      <c r="H99" s="61">
        <f>D99*9.03</f>
        <v>349159.99999999994</v>
      </c>
      <c r="I99" s="61">
        <f>D99*36.51</f>
        <v>1411719.9999999998</v>
      </c>
      <c r="K99" s="62">
        <f t="shared" ref="K99:K106" si="2">SUM(F99:J99)</f>
        <v>3818720</v>
      </c>
      <c r="O99" s="86"/>
      <c r="P99" s="87"/>
      <c r="Q99" s="88"/>
    </row>
    <row r="100" spans="1:17" ht="12.75" customHeight="1" x14ac:dyDescent="0.2">
      <c r="A100" s="58">
        <v>1111</v>
      </c>
      <c r="B100" s="58" t="s">
        <v>3538</v>
      </c>
      <c r="C100" s="59">
        <v>23</v>
      </c>
      <c r="D100" s="59">
        <f t="shared" si="1"/>
        <v>38666.666666666664</v>
      </c>
      <c r="E100" s="60">
        <v>14</v>
      </c>
      <c r="F100" s="61">
        <f>D100*60.73</f>
        <v>2348226.6666666665</v>
      </c>
      <c r="G100" s="61">
        <f>D100*37.95</f>
        <v>1467400</v>
      </c>
      <c r="H100" s="61">
        <f>D100*16.57</f>
        <v>640706.66666666663</v>
      </c>
      <c r="I100" s="61">
        <f>D100*48.07</f>
        <v>1858706.6666666665</v>
      </c>
      <c r="K100" s="62">
        <f t="shared" si="2"/>
        <v>6315040</v>
      </c>
      <c r="M100" s="59">
        <v>1987</v>
      </c>
      <c r="N100" s="62">
        <f>P100*30</f>
        <v>20509.8</v>
      </c>
      <c r="O100" s="86" t="s">
        <v>3539</v>
      </c>
      <c r="P100" s="87">
        <v>683.66</v>
      </c>
      <c r="Q100" s="88" t="s">
        <v>3540</v>
      </c>
    </row>
    <row r="101" spans="1:17" ht="12.75" customHeight="1" x14ac:dyDescent="0.2">
      <c r="A101" s="58">
        <v>1112</v>
      </c>
      <c r="B101" s="58" t="s">
        <v>3541</v>
      </c>
      <c r="C101" s="59">
        <v>22</v>
      </c>
      <c r="D101" s="59">
        <f t="shared" si="1"/>
        <v>38666.666666666664</v>
      </c>
      <c r="E101" s="60">
        <v>15</v>
      </c>
      <c r="F101" s="61">
        <f>D101*38.67</f>
        <v>1495240</v>
      </c>
      <c r="G101" s="61">
        <f>D101*26.82</f>
        <v>1037040</v>
      </c>
      <c r="H101" s="61">
        <f>D101*10.55</f>
        <v>407933.33333333331</v>
      </c>
      <c r="I101" s="61">
        <f>D101*38.34</f>
        <v>1482480</v>
      </c>
      <c r="K101" s="62">
        <f t="shared" si="2"/>
        <v>4422693.333333334</v>
      </c>
      <c r="O101" s="86"/>
      <c r="P101" s="87"/>
      <c r="Q101" s="88"/>
    </row>
    <row r="102" spans="1:17" ht="12.75" customHeight="1" x14ac:dyDescent="0.2">
      <c r="A102" s="58">
        <v>1113</v>
      </c>
      <c r="B102" s="58" t="s">
        <v>3542</v>
      </c>
      <c r="C102" s="59">
        <v>23</v>
      </c>
      <c r="D102" s="59">
        <f t="shared" si="1"/>
        <v>38666.666666666664</v>
      </c>
      <c r="E102" s="60">
        <v>16</v>
      </c>
      <c r="F102" s="61">
        <f>D102*60.73</f>
        <v>2348226.6666666665</v>
      </c>
      <c r="G102" s="61">
        <f>D102*37.95</f>
        <v>1467400</v>
      </c>
      <c r="H102" s="61">
        <f>D102*16.57</f>
        <v>640706.66666666663</v>
      </c>
      <c r="I102" s="61">
        <f>D102*48.07</f>
        <v>1858706.6666666665</v>
      </c>
      <c r="K102" s="62">
        <f t="shared" si="2"/>
        <v>6315040</v>
      </c>
      <c r="M102" s="59">
        <v>1988</v>
      </c>
      <c r="N102" s="62">
        <f>P102*30</f>
        <v>25637.4</v>
      </c>
      <c r="O102" s="86" t="s">
        <v>3543</v>
      </c>
      <c r="P102" s="87">
        <v>854.58</v>
      </c>
      <c r="Q102" s="88" t="s">
        <v>3544</v>
      </c>
    </row>
    <row r="103" spans="1:17" ht="12.75" customHeight="1" x14ac:dyDescent="0.2">
      <c r="A103" s="58">
        <v>1114</v>
      </c>
      <c r="B103" s="58" t="s">
        <v>3545</v>
      </c>
      <c r="C103" s="59">
        <v>22</v>
      </c>
      <c r="D103" s="59">
        <f t="shared" si="1"/>
        <v>38666.666666666664</v>
      </c>
      <c r="E103" s="60">
        <v>17</v>
      </c>
      <c r="F103" s="61">
        <f>D103*38.67</f>
        <v>1495240</v>
      </c>
      <c r="G103" s="61">
        <f>D103*26.82</f>
        <v>1037040</v>
      </c>
      <c r="H103" s="61">
        <f>D103*10.55</f>
        <v>407933.33333333331</v>
      </c>
      <c r="I103" s="61">
        <f>D103*38.34</f>
        <v>1482480</v>
      </c>
      <c r="K103" s="62">
        <f t="shared" si="2"/>
        <v>4422693.333333334</v>
      </c>
      <c r="O103" s="86"/>
      <c r="P103" s="87"/>
      <c r="Q103" s="88"/>
    </row>
    <row r="104" spans="1:17" ht="12.75" customHeight="1" x14ac:dyDescent="0.2">
      <c r="A104" s="58">
        <v>1116</v>
      </c>
      <c r="B104" s="58" t="s">
        <v>3546</v>
      </c>
      <c r="C104" s="59">
        <v>21</v>
      </c>
      <c r="D104" s="59">
        <f t="shared" si="1"/>
        <v>38666.666666666664</v>
      </c>
      <c r="E104" s="60">
        <v>18</v>
      </c>
      <c r="F104" s="61">
        <f>D104*33.1</f>
        <v>1279866.6666666667</v>
      </c>
      <c r="G104" s="61">
        <f>D104*20.12</f>
        <v>777973.33333333337</v>
      </c>
      <c r="H104" s="61">
        <f>D104*9.03</f>
        <v>349159.99999999994</v>
      </c>
      <c r="I104" s="61">
        <f>D104*36.51</f>
        <v>1411719.9999999998</v>
      </c>
      <c r="K104" s="62">
        <f t="shared" si="2"/>
        <v>3818720</v>
      </c>
      <c r="M104" s="59">
        <v>1989</v>
      </c>
      <c r="N104" s="62">
        <f>P104*30</f>
        <v>32559.599999999999</v>
      </c>
      <c r="O104" s="86" t="s">
        <v>3547</v>
      </c>
      <c r="P104" s="87">
        <v>1085.32</v>
      </c>
      <c r="Q104" s="88" t="s">
        <v>2432</v>
      </c>
    </row>
    <row r="105" spans="1:17" ht="12.75" customHeight="1" x14ac:dyDescent="0.2">
      <c r="A105" s="58">
        <v>1117</v>
      </c>
      <c r="B105" s="58" t="s">
        <v>2433</v>
      </c>
      <c r="C105" s="59">
        <v>21</v>
      </c>
      <c r="D105" s="59">
        <f t="shared" si="1"/>
        <v>38666.666666666664</v>
      </c>
      <c r="E105" s="60">
        <v>19</v>
      </c>
      <c r="F105" s="61">
        <f>D105*33.1</f>
        <v>1279866.6666666667</v>
      </c>
      <c r="G105" s="61">
        <f>D105*20.12</f>
        <v>777973.33333333337</v>
      </c>
      <c r="H105" s="61">
        <f>D105*9.03</f>
        <v>349159.99999999994</v>
      </c>
      <c r="I105" s="61">
        <f>D105*36.51</f>
        <v>1411719.9999999998</v>
      </c>
      <c r="K105" s="62">
        <f t="shared" si="2"/>
        <v>3818720</v>
      </c>
      <c r="O105" s="86"/>
      <c r="P105" s="87"/>
      <c r="Q105" s="88"/>
    </row>
    <row r="106" spans="1:17" ht="12.75" customHeight="1" x14ac:dyDescent="0.2">
      <c r="A106" s="58">
        <v>1118</v>
      </c>
      <c r="B106" s="58" t="s">
        <v>2434</v>
      </c>
      <c r="C106" s="59">
        <v>21</v>
      </c>
      <c r="D106" s="59">
        <f t="shared" si="1"/>
        <v>38666.666666666664</v>
      </c>
      <c r="E106" s="60">
        <v>20</v>
      </c>
      <c r="F106" s="61">
        <f>D106*33.1</f>
        <v>1279866.6666666667</v>
      </c>
      <c r="G106" s="61">
        <f>D106*20.12</f>
        <v>777973.33333333337</v>
      </c>
      <c r="H106" s="61">
        <f>D106*9.03</f>
        <v>349159.99999999994</v>
      </c>
      <c r="I106" s="61">
        <f>D106*36.51</f>
        <v>1411719.9999999998</v>
      </c>
      <c r="K106" s="62">
        <f t="shared" si="2"/>
        <v>3818720</v>
      </c>
      <c r="M106" s="59">
        <v>1990</v>
      </c>
      <c r="N106" s="62">
        <f>P106*30</f>
        <v>41025</v>
      </c>
      <c r="O106" s="86" t="s">
        <v>2435</v>
      </c>
      <c r="P106" s="87">
        <v>1367.5</v>
      </c>
      <c r="Q106" s="88" t="s">
        <v>2436</v>
      </c>
    </row>
    <row r="107" spans="1:17" ht="12.75" customHeight="1" x14ac:dyDescent="0.2">
      <c r="D107" s="59">
        <f t="shared" si="1"/>
        <v>38666.666666666664</v>
      </c>
      <c r="E107" s="60">
        <v>21</v>
      </c>
      <c r="O107" s="86" t="s">
        <v>5050</v>
      </c>
      <c r="P107" s="87"/>
      <c r="Q107" s="88"/>
    </row>
    <row r="108" spans="1:17" ht="12.75" customHeight="1" x14ac:dyDescent="0.2">
      <c r="A108" s="58" t="s">
        <v>2437</v>
      </c>
      <c r="D108" s="59">
        <f t="shared" si="1"/>
        <v>38666.666666666664</v>
      </c>
      <c r="E108" s="60">
        <v>22</v>
      </c>
      <c r="M108" s="59">
        <v>1991</v>
      </c>
      <c r="N108" s="62">
        <f>P108*30</f>
        <v>51716.1</v>
      </c>
      <c r="O108" s="86" t="s">
        <v>2438</v>
      </c>
      <c r="P108" s="87">
        <v>1723.87</v>
      </c>
      <c r="Q108" s="88" t="s">
        <v>2439</v>
      </c>
    </row>
    <row r="109" spans="1:17" ht="12.75" customHeight="1" x14ac:dyDescent="0.2">
      <c r="A109" s="58" t="s">
        <v>2440</v>
      </c>
      <c r="D109" s="59">
        <f t="shared" si="1"/>
        <v>38666.666666666664</v>
      </c>
      <c r="E109" s="60">
        <v>23</v>
      </c>
      <c r="O109" s="86" t="s">
        <v>5050</v>
      </c>
      <c r="P109" s="87"/>
      <c r="Q109" s="88"/>
    </row>
    <row r="110" spans="1:17" ht="12.75" customHeight="1" x14ac:dyDescent="0.2">
      <c r="D110" s="59">
        <f t="shared" si="1"/>
        <v>38666.666666666664</v>
      </c>
      <c r="E110" s="60">
        <v>24</v>
      </c>
      <c r="M110" s="59">
        <v>1992</v>
      </c>
      <c r="N110" s="62">
        <f>P110*30</f>
        <v>65190</v>
      </c>
      <c r="O110" s="86" t="s">
        <v>2441</v>
      </c>
      <c r="P110" s="87">
        <v>2173</v>
      </c>
      <c r="Q110" s="88" t="s">
        <v>2442</v>
      </c>
    </row>
    <row r="111" spans="1:17" ht="12.75" customHeight="1" x14ac:dyDescent="0.2">
      <c r="A111" s="58">
        <v>1120</v>
      </c>
      <c r="B111" s="58" t="s">
        <v>2443</v>
      </c>
      <c r="C111" s="59">
        <v>22</v>
      </c>
      <c r="D111" s="59">
        <f t="shared" si="1"/>
        <v>38666.666666666664</v>
      </c>
      <c r="E111" s="60">
        <v>25</v>
      </c>
      <c r="F111" s="61">
        <f>D111*38.67</f>
        <v>1495240</v>
      </c>
      <c r="G111" s="61">
        <f>D111*26.82</f>
        <v>1037040</v>
      </c>
      <c r="H111" s="61">
        <f>D111*10.55</f>
        <v>407933.33333333331</v>
      </c>
      <c r="I111" s="61">
        <f>D111*38.34</f>
        <v>1482480</v>
      </c>
      <c r="K111" s="62">
        <f t="shared" ref="K111:K119" si="3">SUM(F111:J111)</f>
        <v>4422693.333333334</v>
      </c>
      <c r="O111" s="86" t="s">
        <v>5050</v>
      </c>
      <c r="P111" s="87"/>
      <c r="Q111" s="88"/>
    </row>
    <row r="112" spans="1:17" ht="12.75" customHeight="1" x14ac:dyDescent="0.2">
      <c r="A112" s="58">
        <v>1121</v>
      </c>
      <c r="B112" s="58" t="s">
        <v>2444</v>
      </c>
      <c r="C112" s="59">
        <v>22</v>
      </c>
      <c r="D112" s="59">
        <f t="shared" si="1"/>
        <v>38666.666666666664</v>
      </c>
      <c r="E112" s="60">
        <v>26</v>
      </c>
      <c r="F112" s="61">
        <f>D112*38.67</f>
        <v>1495240</v>
      </c>
      <c r="G112" s="61">
        <f>D112*26.82</f>
        <v>1037040</v>
      </c>
      <c r="H112" s="61">
        <f>D112*10.55</f>
        <v>407933.33333333331</v>
      </c>
      <c r="I112" s="61">
        <f>D112*38.34</f>
        <v>1482480</v>
      </c>
      <c r="K112" s="62">
        <f t="shared" si="3"/>
        <v>4422693.333333334</v>
      </c>
      <c r="M112" s="59">
        <v>1993</v>
      </c>
      <c r="N112" s="62">
        <f>P112*30</f>
        <v>81510</v>
      </c>
      <c r="O112" s="86" t="s">
        <v>2445</v>
      </c>
      <c r="P112" s="87">
        <v>2717</v>
      </c>
      <c r="Q112" s="88" t="s">
        <v>2446</v>
      </c>
    </row>
    <row r="113" spans="1:17" ht="12.75" customHeight="1" x14ac:dyDescent="0.2">
      <c r="A113" s="58">
        <v>1122</v>
      </c>
      <c r="B113" s="58" t="s">
        <v>2447</v>
      </c>
      <c r="C113" s="59">
        <v>23</v>
      </c>
      <c r="D113" s="59">
        <f t="shared" si="1"/>
        <v>38666.666666666664</v>
      </c>
      <c r="E113" s="60">
        <v>27</v>
      </c>
      <c r="F113" s="61">
        <f>D113*60.73</f>
        <v>2348226.6666666665</v>
      </c>
      <c r="G113" s="61">
        <f>D113*37.95</f>
        <v>1467400</v>
      </c>
      <c r="H113" s="61">
        <f>D113*16.57</f>
        <v>640706.66666666663</v>
      </c>
      <c r="I113" s="61">
        <f>D113*48.07</f>
        <v>1858706.6666666665</v>
      </c>
      <c r="K113" s="62">
        <f t="shared" si="3"/>
        <v>6315040</v>
      </c>
      <c r="O113" s="86" t="s">
        <v>5050</v>
      </c>
      <c r="P113" s="87"/>
      <c r="Q113" s="88"/>
    </row>
    <row r="114" spans="1:17" ht="12.75" customHeight="1" x14ac:dyDescent="0.2">
      <c r="A114" s="58">
        <v>1123</v>
      </c>
      <c r="B114" s="58" t="s">
        <v>2448</v>
      </c>
      <c r="C114" s="59">
        <v>22</v>
      </c>
      <c r="D114" s="59">
        <f t="shared" si="1"/>
        <v>38666.666666666664</v>
      </c>
      <c r="E114" s="60">
        <v>28</v>
      </c>
      <c r="F114" s="61">
        <f>D114*38.67</f>
        <v>1495240</v>
      </c>
      <c r="G114" s="61">
        <f>D114*26.82</f>
        <v>1037040</v>
      </c>
      <c r="H114" s="61">
        <f>D114*10.55</f>
        <v>407933.33333333331</v>
      </c>
      <c r="I114" s="61">
        <f>D114*38.34</f>
        <v>1482480</v>
      </c>
      <c r="K114" s="62">
        <f t="shared" si="3"/>
        <v>4422693.333333334</v>
      </c>
      <c r="M114" s="59">
        <v>1994</v>
      </c>
      <c r="N114" s="62">
        <f>P114*30</f>
        <v>98700</v>
      </c>
      <c r="O114" s="86" t="s">
        <v>2449</v>
      </c>
      <c r="P114" s="87">
        <v>3290</v>
      </c>
      <c r="Q114" s="88" t="s">
        <v>2450</v>
      </c>
    </row>
    <row r="115" spans="1:17" ht="12.75" customHeight="1" x14ac:dyDescent="0.2">
      <c r="A115" s="58">
        <v>1124</v>
      </c>
      <c r="B115" s="58" t="s">
        <v>2451</v>
      </c>
      <c r="C115" s="59">
        <v>23</v>
      </c>
      <c r="D115" s="59">
        <f t="shared" si="1"/>
        <v>38666.666666666664</v>
      </c>
      <c r="E115" s="60">
        <v>29</v>
      </c>
      <c r="F115" s="61">
        <f>D115*60.73</f>
        <v>2348226.6666666665</v>
      </c>
      <c r="G115" s="61">
        <f>D115*37.95</f>
        <v>1467400</v>
      </c>
      <c r="H115" s="61">
        <f>D115*16.57</f>
        <v>640706.66666666663</v>
      </c>
      <c r="I115" s="61">
        <f>D115*48.07</f>
        <v>1858706.6666666665</v>
      </c>
      <c r="K115" s="62">
        <f t="shared" si="3"/>
        <v>6315040</v>
      </c>
      <c r="O115" s="86" t="s">
        <v>5050</v>
      </c>
      <c r="P115" s="87"/>
      <c r="Q115" s="88"/>
    </row>
    <row r="116" spans="1:17" ht="12.75" customHeight="1" x14ac:dyDescent="0.2">
      <c r="A116" s="58">
        <v>1125</v>
      </c>
      <c r="B116" s="58" t="s">
        <v>2452</v>
      </c>
      <c r="C116" s="59">
        <v>20</v>
      </c>
      <c r="D116" s="59">
        <f t="shared" si="1"/>
        <v>38666.666666666664</v>
      </c>
      <c r="E116" s="60">
        <v>30</v>
      </c>
      <c r="F116" s="61">
        <f>D116*25.43</f>
        <v>983293.33333333326</v>
      </c>
      <c r="G116" s="61">
        <f>D116*14.85</f>
        <v>574200</v>
      </c>
      <c r="H116" s="61">
        <f>D116*6.94</f>
        <v>268346.66666666669</v>
      </c>
      <c r="I116" s="61">
        <f>D116*34.82</f>
        <v>1346373.3333333333</v>
      </c>
      <c r="K116" s="62">
        <f t="shared" si="3"/>
        <v>3172213.333333333</v>
      </c>
      <c r="M116" s="59">
        <v>1995</v>
      </c>
      <c r="N116" s="62">
        <f>P116*30</f>
        <v>118933.5</v>
      </c>
      <c r="O116" s="86" t="s">
        <v>2453</v>
      </c>
      <c r="P116" s="87">
        <v>3964.45</v>
      </c>
      <c r="Q116" s="88" t="s">
        <v>2454</v>
      </c>
    </row>
    <row r="117" spans="1:17" ht="12.75" customHeight="1" x14ac:dyDescent="0.2">
      <c r="A117" s="58">
        <v>1126</v>
      </c>
      <c r="B117" s="58" t="s">
        <v>2455</v>
      </c>
      <c r="C117" s="59">
        <v>20</v>
      </c>
      <c r="D117" s="59">
        <f t="shared" si="1"/>
        <v>38666.666666666664</v>
      </c>
      <c r="E117" s="60">
        <v>31</v>
      </c>
      <c r="F117" s="61">
        <f>D117*25.43</f>
        <v>983293.33333333326</v>
      </c>
      <c r="G117" s="61">
        <f>D117*14.85</f>
        <v>574200</v>
      </c>
      <c r="H117" s="61">
        <f>D117*6.94</f>
        <v>268346.66666666669</v>
      </c>
      <c r="I117" s="61">
        <f>D117*34.82</f>
        <v>1346373.3333333333</v>
      </c>
      <c r="K117" s="62">
        <f t="shared" si="3"/>
        <v>3172213.333333333</v>
      </c>
      <c r="O117" s="86" t="s">
        <v>5050</v>
      </c>
      <c r="P117" s="87"/>
      <c r="Q117" s="88"/>
    </row>
    <row r="118" spans="1:17" ht="12.75" customHeight="1" x14ac:dyDescent="0.2">
      <c r="A118" s="58">
        <v>1127</v>
      </c>
      <c r="B118" s="58" t="s">
        <v>2456</v>
      </c>
      <c r="C118" s="59">
        <v>21</v>
      </c>
      <c r="D118" s="59">
        <f t="shared" si="1"/>
        <v>38666.666666666664</v>
      </c>
      <c r="E118" s="60">
        <v>32</v>
      </c>
      <c r="F118" s="61">
        <f>D118*33.1</f>
        <v>1279866.6666666667</v>
      </c>
      <c r="G118" s="61">
        <f>D118*20.12</f>
        <v>777973.33333333337</v>
      </c>
      <c r="H118" s="61">
        <f>D118*9.03</f>
        <v>349159.99999999994</v>
      </c>
      <c r="I118" s="61">
        <f>D118*36.51</f>
        <v>1411719.9999999998</v>
      </c>
      <c r="K118" s="62">
        <f t="shared" si="3"/>
        <v>3818720</v>
      </c>
      <c r="M118" s="59">
        <v>1996</v>
      </c>
      <c r="N118" s="62">
        <f>P118*30</f>
        <v>142125</v>
      </c>
      <c r="O118" s="86" t="s">
        <v>2457</v>
      </c>
      <c r="P118" s="87">
        <v>4737.5</v>
      </c>
      <c r="Q118" s="88" t="s">
        <v>2458</v>
      </c>
    </row>
    <row r="119" spans="1:17" ht="12.75" customHeight="1" x14ac:dyDescent="0.2">
      <c r="A119" s="58">
        <v>1128</v>
      </c>
      <c r="B119" s="58" t="s">
        <v>2459</v>
      </c>
      <c r="C119" s="59">
        <v>22</v>
      </c>
      <c r="D119" s="59">
        <f t="shared" si="1"/>
        <v>38666.666666666664</v>
      </c>
      <c r="E119" s="60">
        <v>33</v>
      </c>
      <c r="F119" s="61">
        <f>D119*38.67</f>
        <v>1495240</v>
      </c>
      <c r="G119" s="61">
        <f>D119*26.82</f>
        <v>1037040</v>
      </c>
      <c r="H119" s="61">
        <f>D119*10.55</f>
        <v>407933.33333333331</v>
      </c>
      <c r="I119" s="61">
        <f>D119*38.34</f>
        <v>1482480</v>
      </c>
      <c r="K119" s="62">
        <f t="shared" si="3"/>
        <v>4422693.333333334</v>
      </c>
      <c r="O119" s="86" t="s">
        <v>5050</v>
      </c>
      <c r="P119" s="87"/>
      <c r="Q119" s="88"/>
    </row>
    <row r="120" spans="1:17" ht="12.75" customHeight="1" x14ac:dyDescent="0.2">
      <c r="D120" s="59">
        <f t="shared" si="1"/>
        <v>38666.666666666664</v>
      </c>
      <c r="E120" s="60">
        <v>34</v>
      </c>
      <c r="M120" s="59">
        <v>1997</v>
      </c>
      <c r="N120" s="62">
        <f>P120*30</f>
        <v>172005</v>
      </c>
      <c r="O120" s="86" t="s">
        <v>2460</v>
      </c>
      <c r="P120" s="87">
        <v>5733.5</v>
      </c>
      <c r="Q120" s="88" t="s">
        <v>2461</v>
      </c>
    </row>
    <row r="121" spans="1:17" ht="12.75" customHeight="1" x14ac:dyDescent="0.2">
      <c r="A121" s="58" t="s">
        <v>2462</v>
      </c>
      <c r="D121" s="59">
        <f t="shared" si="1"/>
        <v>38666.666666666664</v>
      </c>
      <c r="E121" s="60">
        <v>35</v>
      </c>
      <c r="O121" s="86"/>
      <c r="P121" s="87"/>
      <c r="Q121" s="88"/>
    </row>
    <row r="122" spans="1:17" ht="12.75" customHeight="1" x14ac:dyDescent="0.2">
      <c r="D122" s="59">
        <f t="shared" si="1"/>
        <v>38666.666666666664</v>
      </c>
      <c r="E122" s="60">
        <v>36</v>
      </c>
      <c r="M122" s="59">
        <v>1998</v>
      </c>
      <c r="N122" s="62">
        <f>P122*30</f>
        <v>203826</v>
      </c>
      <c r="O122" s="86" t="s">
        <v>2463</v>
      </c>
      <c r="P122" s="87">
        <v>6794.2</v>
      </c>
      <c r="Q122" s="88" t="s">
        <v>2464</v>
      </c>
    </row>
    <row r="123" spans="1:17" ht="12.75" customHeight="1" x14ac:dyDescent="0.2">
      <c r="A123" s="58">
        <v>1131</v>
      </c>
      <c r="B123" s="58" t="s">
        <v>2465</v>
      </c>
      <c r="C123" s="59">
        <v>23</v>
      </c>
      <c r="D123" s="59">
        <f t="shared" si="1"/>
        <v>38666.666666666664</v>
      </c>
      <c r="E123" s="60">
        <v>37</v>
      </c>
      <c r="F123" s="61">
        <f>D123*60.73</f>
        <v>2348226.6666666665</v>
      </c>
      <c r="G123" s="61">
        <f>D123*37.95</f>
        <v>1467400</v>
      </c>
      <c r="H123" s="61">
        <f>D123*16.57</f>
        <v>640706.66666666663</v>
      </c>
      <c r="I123" s="61">
        <f>D123*48.07</f>
        <v>1858706.6666666665</v>
      </c>
      <c r="K123" s="62">
        <f>SUM(F123:J123)</f>
        <v>6315040</v>
      </c>
      <c r="O123" s="86"/>
      <c r="P123" s="87"/>
      <c r="Q123" s="88"/>
    </row>
    <row r="124" spans="1:17" ht="12.75" customHeight="1" x14ac:dyDescent="0.2">
      <c r="A124" s="58">
        <v>1132</v>
      </c>
      <c r="B124" s="58" t="s">
        <v>2466</v>
      </c>
      <c r="C124" s="59">
        <v>20</v>
      </c>
      <c r="D124" s="59">
        <f t="shared" si="1"/>
        <v>38666.666666666664</v>
      </c>
      <c r="E124" s="60">
        <v>38</v>
      </c>
      <c r="F124" s="61">
        <f>D124*25.43</f>
        <v>983293.33333333326</v>
      </c>
      <c r="G124" s="61">
        <f>D124*14.85</f>
        <v>574200</v>
      </c>
      <c r="H124" s="61">
        <f>D124*6.94</f>
        <v>268346.66666666669</v>
      </c>
      <c r="I124" s="61">
        <f>D124*34.82</f>
        <v>1346373.3333333333</v>
      </c>
      <c r="K124" s="62">
        <f>SUM(F124:J124)</f>
        <v>3172213.333333333</v>
      </c>
      <c r="M124" s="59">
        <v>1999</v>
      </c>
      <c r="N124" s="62">
        <f>P124*30</f>
        <v>236460</v>
      </c>
      <c r="O124" s="86" t="s">
        <v>2467</v>
      </c>
      <c r="P124" s="87">
        <v>7882</v>
      </c>
      <c r="Q124" s="88" t="s">
        <v>2468</v>
      </c>
    </row>
    <row r="125" spans="1:17" ht="12.75" customHeight="1" x14ac:dyDescent="0.2">
      <c r="A125" s="58">
        <v>1133</v>
      </c>
      <c r="B125" s="58" t="s">
        <v>2469</v>
      </c>
      <c r="C125" s="59">
        <v>20</v>
      </c>
      <c r="D125" s="59">
        <f t="shared" si="1"/>
        <v>38666.666666666664</v>
      </c>
      <c r="E125" s="60">
        <v>39</v>
      </c>
      <c r="F125" s="61">
        <f>D125*25.43</f>
        <v>983293.33333333326</v>
      </c>
      <c r="G125" s="61">
        <f>D125*14.85</f>
        <v>574200</v>
      </c>
      <c r="H125" s="61">
        <f>D125*6.94</f>
        <v>268346.66666666669</v>
      </c>
      <c r="I125" s="61">
        <f>D125*34.82</f>
        <v>1346373.3333333333</v>
      </c>
      <c r="K125" s="62">
        <f>SUM(F125:J125)</f>
        <v>3172213.333333333</v>
      </c>
      <c r="O125" s="86"/>
      <c r="P125" s="87"/>
      <c r="Q125" s="88"/>
    </row>
    <row r="126" spans="1:17" ht="12.75" customHeight="1" x14ac:dyDescent="0.2">
      <c r="D126" s="59">
        <f t="shared" si="1"/>
        <v>38666.666666666664</v>
      </c>
      <c r="E126" s="60">
        <v>40</v>
      </c>
      <c r="M126" s="59">
        <v>2000</v>
      </c>
      <c r="N126" s="62">
        <f>P126*30</f>
        <v>260100</v>
      </c>
      <c r="O126" s="86" t="s">
        <v>2470</v>
      </c>
      <c r="P126" s="87">
        <v>8670</v>
      </c>
      <c r="Q126" s="88" t="s">
        <v>2471</v>
      </c>
    </row>
    <row r="127" spans="1:17" ht="12.75" customHeight="1" x14ac:dyDescent="0.2">
      <c r="A127" s="58" t="s">
        <v>2472</v>
      </c>
      <c r="D127" s="59">
        <f t="shared" si="1"/>
        <v>38666.666666666664</v>
      </c>
      <c r="E127" s="60">
        <v>41</v>
      </c>
      <c r="O127" s="86"/>
      <c r="P127" s="87"/>
      <c r="Q127" s="88"/>
    </row>
    <row r="128" spans="1:17" ht="12.75" customHeight="1" x14ac:dyDescent="0.2">
      <c r="D128" s="59">
        <f t="shared" si="1"/>
        <v>38666.666666666664</v>
      </c>
      <c r="E128" s="60">
        <v>42</v>
      </c>
      <c r="M128" s="59">
        <v>2001</v>
      </c>
      <c r="N128" s="62">
        <f>P128*30</f>
        <v>286000</v>
      </c>
      <c r="O128" s="86" t="s">
        <v>2473</v>
      </c>
      <c r="P128" s="87">
        <v>9533.3333333333339</v>
      </c>
      <c r="Q128" s="88" t="s">
        <v>2474</v>
      </c>
    </row>
    <row r="129" spans="1:17" ht="12.75" customHeight="1" x14ac:dyDescent="0.2">
      <c r="A129" s="58">
        <v>1140</v>
      </c>
      <c r="B129" s="58" t="s">
        <v>2475</v>
      </c>
      <c r="C129" s="59">
        <v>12</v>
      </c>
      <c r="D129" s="59">
        <f t="shared" si="1"/>
        <v>38666.666666666664</v>
      </c>
      <c r="E129" s="60">
        <v>43</v>
      </c>
      <c r="F129" s="61">
        <f>D129*19.63</f>
        <v>759026.66666666663</v>
      </c>
      <c r="G129" s="61">
        <f>D129*11.44</f>
        <v>442346.66666666663</v>
      </c>
      <c r="H129" s="61">
        <f>D129*5.36</f>
        <v>207253.33333333334</v>
      </c>
      <c r="I129" s="61">
        <f>D129*31.47</f>
        <v>1216839.9999999998</v>
      </c>
      <c r="J129" s="61">
        <f>D129*15.72</f>
        <v>607840</v>
      </c>
      <c r="K129" s="62">
        <f t="shared" ref="K129:K138" si="4">SUM(F129:J129)</f>
        <v>3233306.666666666</v>
      </c>
      <c r="O129" s="86"/>
      <c r="P129" s="87"/>
      <c r="Q129" s="88"/>
    </row>
    <row r="130" spans="1:17" ht="12.75" customHeight="1" x14ac:dyDescent="0.2">
      <c r="A130" s="58">
        <v>1141</v>
      </c>
      <c r="B130" s="58" t="s">
        <v>2476</v>
      </c>
      <c r="C130" s="59">
        <v>20</v>
      </c>
      <c r="D130" s="59">
        <f t="shared" si="1"/>
        <v>38666.666666666664</v>
      </c>
      <c r="E130" s="60">
        <v>44</v>
      </c>
      <c r="F130" s="61">
        <f>D130*25.43</f>
        <v>983293.33333333326</v>
      </c>
      <c r="G130" s="61">
        <f>D130*14.85</f>
        <v>574200</v>
      </c>
      <c r="H130" s="61">
        <f>D130*6.94</f>
        <v>268346.66666666669</v>
      </c>
      <c r="I130" s="61">
        <f>D130*34.82</f>
        <v>1346373.3333333333</v>
      </c>
      <c r="K130" s="62">
        <f t="shared" si="4"/>
        <v>3172213.333333333</v>
      </c>
      <c r="M130" s="59">
        <v>2002</v>
      </c>
      <c r="N130" s="62">
        <f>P130*30</f>
        <v>309000</v>
      </c>
      <c r="O130" s="86" t="s">
        <v>2477</v>
      </c>
      <c r="P130" s="87">
        <v>10300</v>
      </c>
      <c r="Q130" s="88" t="s">
        <v>2478</v>
      </c>
    </row>
    <row r="131" spans="1:17" ht="12.75" customHeight="1" x14ac:dyDescent="0.2">
      <c r="A131" s="58">
        <v>1142</v>
      </c>
      <c r="B131" s="58" t="s">
        <v>2479</v>
      </c>
      <c r="C131" s="59">
        <v>12</v>
      </c>
      <c r="D131" s="59">
        <f t="shared" si="1"/>
        <v>38666.666666666664</v>
      </c>
      <c r="E131" s="60">
        <v>45</v>
      </c>
      <c r="F131" s="61">
        <f>D131*19.63</f>
        <v>759026.66666666663</v>
      </c>
      <c r="G131" s="61">
        <f>D131*11.44</f>
        <v>442346.66666666663</v>
      </c>
      <c r="H131" s="61">
        <f>D131*5.36</f>
        <v>207253.33333333334</v>
      </c>
      <c r="I131" s="61">
        <f>D131*31.47</f>
        <v>1216839.9999999998</v>
      </c>
      <c r="J131" s="61">
        <f>D131*15.72</f>
        <v>607840</v>
      </c>
      <c r="K131" s="62">
        <f t="shared" si="4"/>
        <v>3233306.666666666</v>
      </c>
      <c r="O131" s="86"/>
      <c r="P131" s="87"/>
      <c r="Q131" s="88"/>
    </row>
    <row r="132" spans="1:17" ht="12.75" customHeight="1" x14ac:dyDescent="0.2">
      <c r="A132" s="58">
        <v>1143</v>
      </c>
      <c r="B132" s="58" t="s">
        <v>2480</v>
      </c>
      <c r="C132" s="59">
        <v>22</v>
      </c>
      <c r="D132" s="59">
        <f t="shared" si="1"/>
        <v>38666.666666666664</v>
      </c>
      <c r="E132" s="60">
        <v>46</v>
      </c>
      <c r="F132" s="61">
        <f>D132*38.67</f>
        <v>1495240</v>
      </c>
      <c r="G132" s="61">
        <f>D132*26.82</f>
        <v>1037040</v>
      </c>
      <c r="H132" s="61">
        <f>D132*10.55</f>
        <v>407933.33333333331</v>
      </c>
      <c r="I132" s="61">
        <f>D132*38.34</f>
        <v>1482480</v>
      </c>
      <c r="K132" s="62">
        <f t="shared" si="4"/>
        <v>4422693.333333334</v>
      </c>
      <c r="M132" s="59">
        <v>2003</v>
      </c>
      <c r="N132" s="62">
        <f>P132*30</f>
        <v>332000</v>
      </c>
      <c r="O132" s="86" t="s">
        <v>2481</v>
      </c>
      <c r="P132" s="87">
        <v>11066.666666666666</v>
      </c>
      <c r="Q132" s="88" t="s">
        <v>2482</v>
      </c>
    </row>
    <row r="133" spans="1:17" ht="12.75" customHeight="1" x14ac:dyDescent="0.2">
      <c r="A133" s="58">
        <v>1144</v>
      </c>
      <c r="B133" s="58" t="s">
        <v>2483</v>
      </c>
      <c r="C133" s="59">
        <v>20</v>
      </c>
      <c r="D133" s="59">
        <f t="shared" si="1"/>
        <v>38666.666666666664</v>
      </c>
      <c r="E133" s="60">
        <v>47</v>
      </c>
      <c r="F133" s="61">
        <f>D133*25.43</f>
        <v>983293.33333333326</v>
      </c>
      <c r="G133" s="61">
        <f>D133*14.85</f>
        <v>574200</v>
      </c>
      <c r="H133" s="61">
        <f>D133*6.94</f>
        <v>268346.66666666669</v>
      </c>
      <c r="I133" s="61">
        <f>D133*34.82</f>
        <v>1346373.3333333333</v>
      </c>
      <c r="K133" s="62">
        <f t="shared" si="4"/>
        <v>3172213.333333333</v>
      </c>
      <c r="O133" s="86"/>
      <c r="P133" s="87"/>
      <c r="Q133" s="88"/>
    </row>
    <row r="134" spans="1:17" ht="12.75" customHeight="1" x14ac:dyDescent="0.2">
      <c r="A134" s="58">
        <v>1145</v>
      </c>
      <c r="B134" s="58" t="s">
        <v>2484</v>
      </c>
      <c r="C134" s="59">
        <v>20</v>
      </c>
      <c r="D134" s="59">
        <f t="shared" si="1"/>
        <v>38666.666666666664</v>
      </c>
      <c r="E134" s="60">
        <v>48</v>
      </c>
      <c r="F134" s="61">
        <f>D134*25.43</f>
        <v>983293.33333333326</v>
      </c>
      <c r="G134" s="61">
        <f>D134*14.85</f>
        <v>574200</v>
      </c>
      <c r="H134" s="61">
        <f>D134*6.94</f>
        <v>268346.66666666669</v>
      </c>
      <c r="I134" s="61">
        <f>D134*34.82</f>
        <v>1346373.3333333333</v>
      </c>
      <c r="K134" s="62">
        <f t="shared" si="4"/>
        <v>3172213.333333333</v>
      </c>
      <c r="M134" s="59">
        <v>2004</v>
      </c>
      <c r="N134" s="62">
        <f>P134*30</f>
        <v>358000</v>
      </c>
      <c r="O134" s="86" t="s">
        <v>2485</v>
      </c>
      <c r="P134" s="87">
        <v>11933.333333333334</v>
      </c>
      <c r="Q134" s="88" t="s">
        <v>2486</v>
      </c>
    </row>
    <row r="135" spans="1:17" ht="12.75" customHeight="1" x14ac:dyDescent="0.2">
      <c r="A135" s="58">
        <v>1146</v>
      </c>
      <c r="B135" s="58" t="s">
        <v>2487</v>
      </c>
      <c r="C135" s="59">
        <v>20</v>
      </c>
      <c r="D135" s="59">
        <f t="shared" si="1"/>
        <v>38666.666666666664</v>
      </c>
      <c r="E135" s="60">
        <v>49</v>
      </c>
      <c r="F135" s="61">
        <f>D135*25.43</f>
        <v>983293.33333333326</v>
      </c>
      <c r="G135" s="61">
        <f>D135*14.85</f>
        <v>574200</v>
      </c>
      <c r="H135" s="61">
        <f>D135*6.94</f>
        <v>268346.66666666669</v>
      </c>
      <c r="I135" s="61">
        <f>D135*34.82</f>
        <v>1346373.3333333333</v>
      </c>
      <c r="K135" s="62">
        <f t="shared" si="4"/>
        <v>3172213.333333333</v>
      </c>
      <c r="O135" s="86"/>
      <c r="P135" s="87"/>
      <c r="Q135" s="88"/>
    </row>
    <row r="136" spans="1:17" ht="12.75" customHeight="1" x14ac:dyDescent="0.2">
      <c r="A136" s="58">
        <v>1147</v>
      </c>
      <c r="B136" s="58" t="s">
        <v>2488</v>
      </c>
      <c r="C136" s="59">
        <v>22</v>
      </c>
      <c r="D136" s="59">
        <f t="shared" si="1"/>
        <v>38666.666666666664</v>
      </c>
      <c r="E136" s="60">
        <v>50</v>
      </c>
      <c r="F136" s="61">
        <f>D136*38.67</f>
        <v>1495240</v>
      </c>
      <c r="G136" s="61">
        <f>D136*26.82</f>
        <v>1037040</v>
      </c>
      <c r="H136" s="61">
        <f>D136*10.55</f>
        <v>407933.33333333331</v>
      </c>
      <c r="I136" s="61">
        <f>D136*38.34</f>
        <v>1482480</v>
      </c>
      <c r="K136" s="62">
        <f t="shared" si="4"/>
        <v>4422693.333333334</v>
      </c>
      <c r="M136" s="59">
        <v>2005</v>
      </c>
      <c r="N136" s="62">
        <f>P136*30</f>
        <v>381500</v>
      </c>
      <c r="O136" s="86" t="s">
        <v>2489</v>
      </c>
      <c r="P136" s="87">
        <v>12716.666666666666</v>
      </c>
      <c r="Q136" s="88" t="s">
        <v>2490</v>
      </c>
    </row>
    <row r="137" spans="1:17" ht="12.75" customHeight="1" x14ac:dyDescent="0.2">
      <c r="A137" s="58">
        <v>1148</v>
      </c>
      <c r="B137" s="58" t="s">
        <v>2491</v>
      </c>
      <c r="C137" s="59">
        <v>23</v>
      </c>
      <c r="D137" s="59">
        <f t="shared" si="1"/>
        <v>38666.666666666664</v>
      </c>
      <c r="E137" s="60">
        <v>51</v>
      </c>
      <c r="F137" s="61">
        <f>D137*60.73</f>
        <v>2348226.6666666665</v>
      </c>
      <c r="G137" s="61">
        <f>D137*37.95</f>
        <v>1467400</v>
      </c>
      <c r="H137" s="61">
        <f>D137*16.57</f>
        <v>640706.66666666663</v>
      </c>
      <c r="I137" s="61">
        <f>D137*48.07</f>
        <v>1858706.6666666665</v>
      </c>
      <c r="K137" s="62">
        <f t="shared" si="4"/>
        <v>6315040</v>
      </c>
      <c r="O137" s="86"/>
      <c r="P137" s="87"/>
      <c r="Q137" s="88"/>
    </row>
    <row r="138" spans="1:17" ht="12.75" customHeight="1" x14ac:dyDescent="0.2">
      <c r="A138" s="58">
        <v>1149</v>
      </c>
      <c r="B138" s="58" t="s">
        <v>2492</v>
      </c>
      <c r="C138" s="59">
        <v>22</v>
      </c>
      <c r="D138" s="59">
        <f t="shared" si="1"/>
        <v>38666.666666666664</v>
      </c>
      <c r="E138" s="60">
        <v>52</v>
      </c>
      <c r="F138" s="61">
        <f>D138*38.67</f>
        <v>1495240</v>
      </c>
      <c r="G138" s="61">
        <f>D138*26.82</f>
        <v>1037040</v>
      </c>
      <c r="H138" s="61">
        <f>D138*10.55</f>
        <v>407933.33333333331</v>
      </c>
      <c r="I138" s="61">
        <f>D138*38.34</f>
        <v>1482480</v>
      </c>
      <c r="K138" s="62">
        <f t="shared" si="4"/>
        <v>4422693.333333334</v>
      </c>
      <c r="M138" s="59">
        <v>2006</v>
      </c>
      <c r="N138" s="62">
        <f>P138*30</f>
        <v>408000</v>
      </c>
      <c r="O138" s="86" t="s">
        <v>2493</v>
      </c>
      <c r="P138" s="87">
        <v>13600</v>
      </c>
      <c r="Q138" s="88" t="s">
        <v>2494</v>
      </c>
    </row>
    <row r="139" spans="1:17" ht="12.75" customHeight="1" x14ac:dyDescent="0.2">
      <c r="D139" s="59">
        <f t="shared" si="1"/>
        <v>38666.666666666664</v>
      </c>
      <c r="E139" s="60">
        <v>53</v>
      </c>
      <c r="O139" s="86"/>
      <c r="P139" s="87"/>
      <c r="Q139" s="88"/>
    </row>
    <row r="140" spans="1:17" ht="12.75" customHeight="1" x14ac:dyDescent="0.2">
      <c r="A140" s="58" t="s">
        <v>2495</v>
      </c>
      <c r="D140" s="59">
        <f t="shared" si="1"/>
        <v>38666.666666666664</v>
      </c>
      <c r="E140" s="60">
        <v>54</v>
      </c>
      <c r="M140" s="59">
        <v>2007</v>
      </c>
      <c r="N140" s="62">
        <f>P140*30</f>
        <v>433700</v>
      </c>
      <c r="O140" s="86" t="s">
        <v>2496</v>
      </c>
      <c r="P140" s="87">
        <v>14456.666666666666</v>
      </c>
      <c r="Q140" s="88" t="s">
        <v>2497</v>
      </c>
    </row>
    <row r="141" spans="1:17" ht="12.75" customHeight="1" x14ac:dyDescent="0.2">
      <c r="D141" s="59">
        <f t="shared" si="1"/>
        <v>38666.666666666664</v>
      </c>
      <c r="E141" s="60">
        <v>55</v>
      </c>
      <c r="O141" s="89"/>
      <c r="P141" s="90"/>
      <c r="Q141" s="91"/>
    </row>
    <row r="142" spans="1:17" ht="12.75" customHeight="1" x14ac:dyDescent="0.2">
      <c r="A142" s="58">
        <v>1150</v>
      </c>
      <c r="B142" s="58" t="s">
        <v>2498</v>
      </c>
      <c r="C142" s="59">
        <v>20</v>
      </c>
      <c r="D142" s="59">
        <f t="shared" si="1"/>
        <v>38666.666666666664</v>
      </c>
      <c r="E142" s="60">
        <v>56</v>
      </c>
      <c r="F142" s="61">
        <f>D142*25.43</f>
        <v>983293.33333333326</v>
      </c>
      <c r="G142" s="61">
        <f>D142*14.85</f>
        <v>574200</v>
      </c>
      <c r="H142" s="61">
        <f>D142*6.94</f>
        <v>268346.66666666669</v>
      </c>
      <c r="I142" s="61">
        <f>D142*34.82</f>
        <v>1346373.3333333333</v>
      </c>
      <c r="K142" s="62">
        <f>SUM(F142:J142)</f>
        <v>3172213.333333333</v>
      </c>
      <c r="M142" s="59">
        <v>2008</v>
      </c>
      <c r="N142" s="62">
        <f>P142*30</f>
        <v>461499.9999</v>
      </c>
      <c r="O142" s="86" t="s">
        <v>2496</v>
      </c>
      <c r="P142" s="87">
        <v>15383.333329999999</v>
      </c>
      <c r="Q142" s="88" t="s">
        <v>2499</v>
      </c>
    </row>
    <row r="143" spans="1:17" ht="12.75" customHeight="1" x14ac:dyDescent="0.2">
      <c r="A143" s="58">
        <v>1151</v>
      </c>
      <c r="B143" s="58" t="s">
        <v>2500</v>
      </c>
      <c r="C143" s="59">
        <v>22</v>
      </c>
      <c r="D143" s="59">
        <f t="shared" si="1"/>
        <v>38666.666666666664</v>
      </c>
      <c r="E143" s="60">
        <v>57</v>
      </c>
      <c r="F143" s="61">
        <f>D143*38.67</f>
        <v>1495240</v>
      </c>
      <c r="G143" s="61">
        <f>D143*26.82</f>
        <v>1037040</v>
      </c>
      <c r="H143" s="61">
        <f>D143*10.55</f>
        <v>407933.33333333331</v>
      </c>
      <c r="I143" s="61">
        <f>D143*38.34</f>
        <v>1482480</v>
      </c>
      <c r="K143" s="62">
        <f>SUM(F143:J143)</f>
        <v>4422693.333333334</v>
      </c>
      <c r="P143" s="72"/>
    </row>
    <row r="144" spans="1:17" ht="12.75" customHeight="1" x14ac:dyDescent="0.2">
      <c r="A144" s="58">
        <v>1152</v>
      </c>
      <c r="B144" s="58" t="s">
        <v>2501</v>
      </c>
      <c r="C144" s="59">
        <v>20</v>
      </c>
      <c r="D144" s="59">
        <f t="shared" si="1"/>
        <v>38666.666666666664</v>
      </c>
      <c r="E144" s="60">
        <v>58</v>
      </c>
      <c r="F144" s="61">
        <f>D144*25.43</f>
        <v>983293.33333333326</v>
      </c>
      <c r="G144" s="61">
        <f>D144*14.85</f>
        <v>574200</v>
      </c>
      <c r="H144" s="61">
        <f>D144*6.94</f>
        <v>268346.66666666669</v>
      </c>
      <c r="I144" s="61">
        <f>D144*34.82</f>
        <v>1346373.3333333333</v>
      </c>
      <c r="K144" s="62">
        <f>SUM(F144:J144)</f>
        <v>3172213.333333333</v>
      </c>
    </row>
    <row r="145" spans="1:11" ht="12.75" customHeight="1" x14ac:dyDescent="0.2">
      <c r="D145" s="59">
        <f t="shared" si="1"/>
        <v>38666.666666666664</v>
      </c>
      <c r="E145" s="60">
        <v>59</v>
      </c>
    </row>
    <row r="146" spans="1:11" ht="12.75" customHeight="1" x14ac:dyDescent="0.2">
      <c r="A146" s="58" t="s">
        <v>2502</v>
      </c>
      <c r="D146" s="59">
        <f t="shared" si="1"/>
        <v>38666.666666666664</v>
      </c>
      <c r="E146" s="60">
        <v>60</v>
      </c>
    </row>
    <row r="147" spans="1:11" ht="12.75" customHeight="1" x14ac:dyDescent="0.2">
      <c r="D147" s="59">
        <f t="shared" si="1"/>
        <v>38666.666666666664</v>
      </c>
      <c r="E147" s="60">
        <v>61</v>
      </c>
    </row>
    <row r="148" spans="1:11" ht="12.75" customHeight="1" x14ac:dyDescent="0.2">
      <c r="A148" s="58">
        <v>1160</v>
      </c>
      <c r="B148" s="58" t="s">
        <v>2503</v>
      </c>
      <c r="C148" s="59">
        <v>12</v>
      </c>
      <c r="D148" s="59">
        <f t="shared" si="1"/>
        <v>38666.666666666664</v>
      </c>
      <c r="E148" s="60">
        <v>62</v>
      </c>
      <c r="F148" s="61">
        <f>D148*19.63</f>
        <v>759026.66666666663</v>
      </c>
      <c r="G148" s="61">
        <f>D148*11.44</f>
        <v>442346.66666666663</v>
      </c>
      <c r="H148" s="61">
        <f>D148*5.36</f>
        <v>207253.33333333334</v>
      </c>
      <c r="I148" s="61">
        <f>D148*31.47</f>
        <v>1216839.9999999998</v>
      </c>
      <c r="J148" s="61">
        <f>D148*15.72</f>
        <v>607840</v>
      </c>
      <c r="K148" s="62">
        <f t="shared" ref="K148:K154" si="5">SUM(F148:J148)</f>
        <v>3233306.666666666</v>
      </c>
    </row>
    <row r="149" spans="1:11" ht="12.75" customHeight="1" x14ac:dyDescent="0.2">
      <c r="A149" s="58">
        <v>1161</v>
      </c>
      <c r="B149" s="58" t="s">
        <v>2504</v>
      </c>
      <c r="C149" s="59">
        <v>12</v>
      </c>
      <c r="D149" s="59">
        <f t="shared" si="1"/>
        <v>38666.666666666664</v>
      </c>
      <c r="E149" s="60">
        <v>63</v>
      </c>
      <c r="F149" s="61">
        <f>D149*19.63</f>
        <v>759026.66666666663</v>
      </c>
      <c r="G149" s="61">
        <f>D149*11.44</f>
        <v>442346.66666666663</v>
      </c>
      <c r="H149" s="61">
        <f>D149*5.36</f>
        <v>207253.33333333334</v>
      </c>
      <c r="I149" s="61">
        <f>D149*31.47</f>
        <v>1216839.9999999998</v>
      </c>
      <c r="J149" s="61">
        <f>D149*15.72</f>
        <v>607840</v>
      </c>
      <c r="K149" s="62">
        <f t="shared" si="5"/>
        <v>3233306.666666666</v>
      </c>
    </row>
    <row r="150" spans="1:11" ht="12.75" customHeight="1" x14ac:dyDescent="0.2">
      <c r="A150" s="58">
        <v>1162</v>
      </c>
      <c r="B150" s="58" t="s">
        <v>2505</v>
      </c>
      <c r="C150" s="59">
        <v>20</v>
      </c>
      <c r="D150" s="59">
        <f t="shared" si="1"/>
        <v>38666.666666666664</v>
      </c>
      <c r="E150" s="60">
        <v>64</v>
      </c>
      <c r="F150" s="61">
        <f>D150*25.43</f>
        <v>983293.33333333326</v>
      </c>
      <c r="G150" s="61">
        <f>D150*14.85</f>
        <v>574200</v>
      </c>
      <c r="H150" s="61">
        <f>D150*6.94</f>
        <v>268346.66666666669</v>
      </c>
      <c r="I150" s="61">
        <f>D150*34.82</f>
        <v>1346373.3333333333</v>
      </c>
      <c r="K150" s="62">
        <f t="shared" si="5"/>
        <v>3172213.333333333</v>
      </c>
    </row>
    <row r="151" spans="1:11" ht="12.75" customHeight="1" x14ac:dyDescent="0.2">
      <c r="A151" s="58">
        <v>1163</v>
      </c>
      <c r="B151" s="58" t="s">
        <v>2506</v>
      </c>
      <c r="C151" s="59">
        <v>12</v>
      </c>
      <c r="D151" s="59">
        <f t="shared" si="1"/>
        <v>38666.666666666664</v>
      </c>
      <c r="E151" s="60">
        <v>65</v>
      </c>
      <c r="F151" s="61">
        <f>D151*19.63</f>
        <v>759026.66666666663</v>
      </c>
      <c r="G151" s="61">
        <f>D151*11.44</f>
        <v>442346.66666666663</v>
      </c>
      <c r="H151" s="61">
        <f>D151*5.36</f>
        <v>207253.33333333334</v>
      </c>
      <c r="I151" s="61">
        <f>D151*31.47</f>
        <v>1216839.9999999998</v>
      </c>
      <c r="J151" s="61">
        <f>D151*15.72</f>
        <v>607840</v>
      </c>
      <c r="K151" s="62">
        <f t="shared" si="5"/>
        <v>3233306.666666666</v>
      </c>
    </row>
    <row r="152" spans="1:11" ht="12.75" customHeight="1" x14ac:dyDescent="0.2">
      <c r="A152" s="58">
        <v>1164</v>
      </c>
      <c r="B152" s="58" t="s">
        <v>2507</v>
      </c>
      <c r="C152" s="59">
        <v>13</v>
      </c>
      <c r="D152" s="59">
        <f t="shared" ref="D152:D215" si="6">D151</f>
        <v>38666.666666666664</v>
      </c>
      <c r="E152" s="60">
        <v>66</v>
      </c>
      <c r="F152" s="61">
        <f>D152*21.48</f>
        <v>830560</v>
      </c>
      <c r="G152" s="61">
        <f>D152*12.72</f>
        <v>491840</v>
      </c>
      <c r="H152" s="61">
        <f>D152*6.17</f>
        <v>238573.33333333331</v>
      </c>
      <c r="I152" s="61">
        <f>D152*33.16</f>
        <v>1282186.6666666665</v>
      </c>
      <c r="J152" s="61">
        <f>D152*15.72</f>
        <v>607840</v>
      </c>
      <c r="K152" s="62">
        <f t="shared" si="5"/>
        <v>3451000</v>
      </c>
    </row>
    <row r="153" spans="1:11" ht="12.75" customHeight="1" x14ac:dyDescent="0.2">
      <c r="A153" s="58">
        <v>1165</v>
      </c>
      <c r="B153" s="58" t="s">
        <v>2508</v>
      </c>
      <c r="C153" s="59">
        <v>20</v>
      </c>
      <c r="D153" s="59">
        <f t="shared" si="6"/>
        <v>38666.666666666664</v>
      </c>
      <c r="E153" s="60">
        <v>67</v>
      </c>
      <c r="F153" s="61">
        <f>D153*25.43</f>
        <v>983293.33333333326</v>
      </c>
      <c r="G153" s="61">
        <f>D153*14.85</f>
        <v>574200</v>
      </c>
      <c r="H153" s="61">
        <f>D153*6.94</f>
        <v>268346.66666666669</v>
      </c>
      <c r="I153" s="61">
        <f>D153*34.82</f>
        <v>1346373.3333333333</v>
      </c>
      <c r="K153" s="62">
        <f t="shared" si="5"/>
        <v>3172213.333333333</v>
      </c>
    </row>
    <row r="154" spans="1:11" ht="12.75" customHeight="1" x14ac:dyDescent="0.2">
      <c r="A154" s="58">
        <v>1166</v>
      </c>
      <c r="B154" s="58" t="s">
        <v>2509</v>
      </c>
      <c r="C154" s="59">
        <v>21</v>
      </c>
      <c r="D154" s="59">
        <f t="shared" si="6"/>
        <v>38666.666666666664</v>
      </c>
      <c r="E154" s="60">
        <v>68</v>
      </c>
      <c r="F154" s="61">
        <f>D154*33.1</f>
        <v>1279866.6666666667</v>
      </c>
      <c r="G154" s="61">
        <f>D154*20.12</f>
        <v>777973.33333333337</v>
      </c>
      <c r="H154" s="61">
        <f>D154*9.03</f>
        <v>349159.99999999994</v>
      </c>
      <c r="I154" s="61">
        <f>D154*36.51</f>
        <v>1411719.9999999998</v>
      </c>
      <c r="K154" s="62">
        <f t="shared" si="5"/>
        <v>3818720</v>
      </c>
    </row>
    <row r="155" spans="1:11" ht="12.75" customHeight="1" x14ac:dyDescent="0.2">
      <c r="D155" s="59">
        <f t="shared" si="6"/>
        <v>38666.666666666664</v>
      </c>
      <c r="E155" s="60">
        <v>69</v>
      </c>
    </row>
    <row r="156" spans="1:11" ht="12.75" customHeight="1" x14ac:dyDescent="0.2">
      <c r="A156" s="58" t="s">
        <v>2510</v>
      </c>
      <c r="D156" s="59">
        <f t="shared" si="6"/>
        <v>38666.666666666664</v>
      </c>
      <c r="E156" s="60">
        <v>70</v>
      </c>
    </row>
    <row r="157" spans="1:11" ht="12.75" customHeight="1" x14ac:dyDescent="0.2">
      <c r="D157" s="59">
        <f t="shared" si="6"/>
        <v>38666.666666666664</v>
      </c>
      <c r="E157" s="60">
        <v>71</v>
      </c>
    </row>
    <row r="158" spans="1:11" ht="12.75" customHeight="1" x14ac:dyDescent="0.2">
      <c r="A158" s="58" t="s">
        <v>2511</v>
      </c>
      <c r="D158" s="59">
        <f t="shared" si="6"/>
        <v>38666.666666666664</v>
      </c>
      <c r="E158" s="60">
        <v>72</v>
      </c>
    </row>
    <row r="159" spans="1:11" ht="12.75" customHeight="1" x14ac:dyDescent="0.2">
      <c r="D159" s="59">
        <f t="shared" si="6"/>
        <v>38666.666666666664</v>
      </c>
      <c r="E159" s="60">
        <v>73</v>
      </c>
    </row>
    <row r="160" spans="1:11" ht="12.75" customHeight="1" x14ac:dyDescent="0.2">
      <c r="A160" s="58">
        <v>1220</v>
      </c>
      <c r="B160" s="58" t="s">
        <v>2512</v>
      </c>
      <c r="C160" s="59">
        <v>13</v>
      </c>
      <c r="D160" s="59">
        <f t="shared" si="6"/>
        <v>38666.666666666664</v>
      </c>
      <c r="E160" s="60">
        <v>74</v>
      </c>
      <c r="F160" s="61">
        <f t="shared" ref="F160:F166" si="7">D160*21.48</f>
        <v>830560</v>
      </c>
      <c r="G160" s="61">
        <f t="shared" ref="G160:G166" si="8">D160*12.72</f>
        <v>491840</v>
      </c>
      <c r="H160" s="61">
        <f t="shared" ref="H160:H166" si="9">D160*6.17</f>
        <v>238573.33333333331</v>
      </c>
      <c r="I160" s="61">
        <f t="shared" ref="I160:I166" si="10">D160*33.16</f>
        <v>1282186.6666666665</v>
      </c>
      <c r="J160" s="61">
        <f t="shared" ref="J160:J167" si="11">D160*15.72</f>
        <v>607840</v>
      </c>
      <c r="K160" s="62">
        <f t="shared" ref="K160:K167" si="12">SUM(F160:J160)</f>
        <v>3451000</v>
      </c>
    </row>
    <row r="161" spans="1:11" ht="12.75" customHeight="1" x14ac:dyDescent="0.2">
      <c r="A161" s="58">
        <v>1221</v>
      </c>
      <c r="B161" s="58" t="s">
        <v>2513</v>
      </c>
      <c r="C161" s="59">
        <v>13</v>
      </c>
      <c r="D161" s="59">
        <f t="shared" si="6"/>
        <v>38666.666666666664</v>
      </c>
      <c r="E161" s="60">
        <v>75</v>
      </c>
      <c r="F161" s="61">
        <f t="shared" si="7"/>
        <v>830560</v>
      </c>
      <c r="G161" s="61">
        <f t="shared" si="8"/>
        <v>491840</v>
      </c>
      <c r="H161" s="61">
        <f t="shared" si="9"/>
        <v>238573.33333333331</v>
      </c>
      <c r="I161" s="61">
        <f t="shared" si="10"/>
        <v>1282186.6666666665</v>
      </c>
      <c r="J161" s="61">
        <f t="shared" si="11"/>
        <v>607840</v>
      </c>
      <c r="K161" s="62">
        <f t="shared" si="12"/>
        <v>3451000</v>
      </c>
    </row>
    <row r="162" spans="1:11" ht="12.75" customHeight="1" x14ac:dyDescent="0.2">
      <c r="A162" s="58">
        <v>1222</v>
      </c>
      <c r="B162" s="58" t="s">
        <v>2514</v>
      </c>
      <c r="C162" s="59">
        <v>13</v>
      </c>
      <c r="D162" s="59">
        <f t="shared" si="6"/>
        <v>38666.666666666664</v>
      </c>
      <c r="E162" s="60">
        <v>76</v>
      </c>
      <c r="F162" s="61">
        <f t="shared" si="7"/>
        <v>830560</v>
      </c>
      <c r="G162" s="61">
        <f t="shared" si="8"/>
        <v>491840</v>
      </c>
      <c r="H162" s="61">
        <f t="shared" si="9"/>
        <v>238573.33333333331</v>
      </c>
      <c r="I162" s="61">
        <f t="shared" si="10"/>
        <v>1282186.6666666665</v>
      </c>
      <c r="J162" s="61">
        <f t="shared" si="11"/>
        <v>607840</v>
      </c>
      <c r="K162" s="62">
        <f t="shared" si="12"/>
        <v>3451000</v>
      </c>
    </row>
    <row r="163" spans="1:11" ht="12.75" customHeight="1" x14ac:dyDescent="0.2">
      <c r="A163" s="58">
        <v>1223</v>
      </c>
      <c r="B163" s="58" t="s">
        <v>2515</v>
      </c>
      <c r="C163" s="59">
        <v>13</v>
      </c>
      <c r="D163" s="59">
        <f t="shared" si="6"/>
        <v>38666.666666666664</v>
      </c>
      <c r="E163" s="60">
        <v>77</v>
      </c>
      <c r="F163" s="61">
        <f t="shared" si="7"/>
        <v>830560</v>
      </c>
      <c r="G163" s="61">
        <f t="shared" si="8"/>
        <v>491840</v>
      </c>
      <c r="H163" s="61">
        <f t="shared" si="9"/>
        <v>238573.33333333331</v>
      </c>
      <c r="I163" s="61">
        <f t="shared" si="10"/>
        <v>1282186.6666666665</v>
      </c>
      <c r="J163" s="61">
        <f t="shared" si="11"/>
        <v>607840</v>
      </c>
      <c r="K163" s="62">
        <f t="shared" si="12"/>
        <v>3451000</v>
      </c>
    </row>
    <row r="164" spans="1:11" ht="12.75" customHeight="1" x14ac:dyDescent="0.2">
      <c r="A164" s="58">
        <v>1224</v>
      </c>
      <c r="B164" s="58" t="s">
        <v>2516</v>
      </c>
      <c r="C164" s="59">
        <v>13</v>
      </c>
      <c r="D164" s="59">
        <f t="shared" si="6"/>
        <v>38666.666666666664</v>
      </c>
      <c r="E164" s="60">
        <v>78</v>
      </c>
      <c r="F164" s="61">
        <f t="shared" si="7"/>
        <v>830560</v>
      </c>
      <c r="G164" s="61">
        <f t="shared" si="8"/>
        <v>491840</v>
      </c>
      <c r="H164" s="61">
        <f t="shared" si="9"/>
        <v>238573.33333333331</v>
      </c>
      <c r="I164" s="61">
        <f t="shared" si="10"/>
        <v>1282186.6666666665</v>
      </c>
      <c r="J164" s="61">
        <f t="shared" si="11"/>
        <v>607840</v>
      </c>
      <c r="K164" s="62">
        <f t="shared" si="12"/>
        <v>3451000</v>
      </c>
    </row>
    <row r="165" spans="1:11" ht="12.75" customHeight="1" x14ac:dyDescent="0.2">
      <c r="A165" s="58">
        <v>1225</v>
      </c>
      <c r="B165" s="58" t="s">
        <v>2517</v>
      </c>
      <c r="C165" s="59">
        <v>13</v>
      </c>
      <c r="D165" s="59">
        <f t="shared" si="6"/>
        <v>38666.666666666664</v>
      </c>
      <c r="E165" s="60">
        <v>79</v>
      </c>
      <c r="F165" s="61">
        <f t="shared" si="7"/>
        <v>830560</v>
      </c>
      <c r="G165" s="61">
        <f t="shared" si="8"/>
        <v>491840</v>
      </c>
      <c r="H165" s="61">
        <f t="shared" si="9"/>
        <v>238573.33333333331</v>
      </c>
      <c r="I165" s="61">
        <f t="shared" si="10"/>
        <v>1282186.6666666665</v>
      </c>
      <c r="J165" s="61">
        <f t="shared" si="11"/>
        <v>607840</v>
      </c>
      <c r="K165" s="62">
        <f t="shared" si="12"/>
        <v>3451000</v>
      </c>
    </row>
    <row r="166" spans="1:11" ht="12.75" customHeight="1" x14ac:dyDescent="0.2">
      <c r="A166" s="58">
        <v>1226</v>
      </c>
      <c r="B166" s="58" t="s">
        <v>2518</v>
      </c>
      <c r="C166" s="59">
        <v>13</v>
      </c>
      <c r="D166" s="59">
        <f t="shared" si="6"/>
        <v>38666.666666666664</v>
      </c>
      <c r="E166" s="60">
        <v>80</v>
      </c>
      <c r="F166" s="61">
        <f t="shared" si="7"/>
        <v>830560</v>
      </c>
      <c r="G166" s="61">
        <f t="shared" si="8"/>
        <v>491840</v>
      </c>
      <c r="H166" s="61">
        <f t="shared" si="9"/>
        <v>238573.33333333331</v>
      </c>
      <c r="I166" s="61">
        <f t="shared" si="10"/>
        <v>1282186.6666666665</v>
      </c>
      <c r="J166" s="61">
        <f t="shared" si="11"/>
        <v>607840</v>
      </c>
      <c r="K166" s="62">
        <f t="shared" si="12"/>
        <v>3451000</v>
      </c>
    </row>
    <row r="167" spans="1:11" ht="12.75" customHeight="1" x14ac:dyDescent="0.2">
      <c r="A167" s="58">
        <v>1227</v>
      </c>
      <c r="B167" s="58" t="s">
        <v>2519</v>
      </c>
      <c r="C167" s="59">
        <v>12</v>
      </c>
      <c r="D167" s="59">
        <f t="shared" si="6"/>
        <v>38666.666666666664</v>
      </c>
      <c r="E167" s="60">
        <v>81</v>
      </c>
      <c r="F167" s="61">
        <f>D167*19.63</f>
        <v>759026.66666666663</v>
      </c>
      <c r="G167" s="61">
        <f>D167*11.44</f>
        <v>442346.66666666663</v>
      </c>
      <c r="H167" s="61">
        <f>D167*5.36</f>
        <v>207253.33333333334</v>
      </c>
      <c r="I167" s="61">
        <f>D167*31.47</f>
        <v>1216839.9999999998</v>
      </c>
      <c r="J167" s="61">
        <f t="shared" si="11"/>
        <v>607840</v>
      </c>
      <c r="K167" s="62">
        <f t="shared" si="12"/>
        <v>3233306.666666666</v>
      </c>
    </row>
    <row r="168" spans="1:11" ht="12.75" customHeight="1" x14ac:dyDescent="0.2">
      <c r="D168" s="59">
        <f t="shared" si="6"/>
        <v>38666.666666666664</v>
      </c>
      <c r="E168" s="60">
        <v>82</v>
      </c>
    </row>
    <row r="169" spans="1:11" ht="12.75" customHeight="1" x14ac:dyDescent="0.2">
      <c r="A169" s="58" t="s">
        <v>2520</v>
      </c>
      <c r="D169" s="59">
        <f t="shared" si="6"/>
        <v>38666.666666666664</v>
      </c>
      <c r="E169" s="60">
        <v>83</v>
      </c>
    </row>
    <row r="170" spans="1:11" ht="12.75" customHeight="1" x14ac:dyDescent="0.2">
      <c r="D170" s="59">
        <f t="shared" si="6"/>
        <v>38666.666666666664</v>
      </c>
      <c r="E170" s="60">
        <v>84</v>
      </c>
    </row>
    <row r="171" spans="1:11" ht="12.75" customHeight="1" x14ac:dyDescent="0.2">
      <c r="A171" s="58">
        <v>1240</v>
      </c>
      <c r="B171" s="58" t="s">
        <v>2521</v>
      </c>
      <c r="C171" s="59">
        <v>9</v>
      </c>
      <c r="D171" s="59">
        <f t="shared" si="6"/>
        <v>38666.666666666664</v>
      </c>
      <c r="E171" s="60">
        <v>85</v>
      </c>
      <c r="F171" s="61">
        <f>D171*12.76</f>
        <v>493386.66666666663</v>
      </c>
      <c r="G171" s="61">
        <f>D171*7.3</f>
        <v>282266.66666666663</v>
      </c>
      <c r="H171" s="61">
        <f>D171*3.49</f>
        <v>134946.66666666666</v>
      </c>
      <c r="I171" s="61">
        <f>D171*21.1</f>
        <v>815866.66666666663</v>
      </c>
      <c r="J171" s="61">
        <f>D171*9.92</f>
        <v>383573.33333333331</v>
      </c>
      <c r="K171" s="62">
        <f>SUM(F171:J171)</f>
        <v>2110040</v>
      </c>
    </row>
    <row r="172" spans="1:11" ht="12.75" customHeight="1" x14ac:dyDescent="0.2">
      <c r="A172" s="58">
        <v>1241</v>
      </c>
      <c r="B172" s="58" t="s">
        <v>2522</v>
      </c>
      <c r="C172" s="59">
        <v>10</v>
      </c>
      <c r="D172" s="59">
        <f t="shared" si="6"/>
        <v>38666.666666666664</v>
      </c>
      <c r="E172" s="60">
        <v>86</v>
      </c>
      <c r="F172" s="61">
        <f>D172*15.71</f>
        <v>607453.33333333337</v>
      </c>
      <c r="G172" s="61">
        <f>D172*9.02</f>
        <v>348773.33333333331</v>
      </c>
      <c r="H172" s="61">
        <f>D172*4.28</f>
        <v>165493.33333333334</v>
      </c>
      <c r="I172" s="61">
        <f>D172*28.08</f>
        <v>1085759.9999999998</v>
      </c>
      <c r="J172" s="61">
        <f>D172*15.72</f>
        <v>607840</v>
      </c>
      <c r="K172" s="62">
        <f>SUM(F172:J172)</f>
        <v>2815320</v>
      </c>
    </row>
    <row r="173" spans="1:11" ht="12.75" customHeight="1" x14ac:dyDescent="0.2">
      <c r="D173" s="59">
        <f t="shared" si="6"/>
        <v>38666.666666666664</v>
      </c>
      <c r="E173" s="60">
        <v>87</v>
      </c>
    </row>
    <row r="174" spans="1:11" ht="12.75" customHeight="1" x14ac:dyDescent="0.2">
      <c r="A174" s="58" t="s">
        <v>2523</v>
      </c>
      <c r="D174" s="59">
        <f t="shared" si="6"/>
        <v>38666.666666666664</v>
      </c>
      <c r="E174" s="60">
        <v>88</v>
      </c>
    </row>
    <row r="175" spans="1:11" ht="12.75" customHeight="1" x14ac:dyDescent="0.2">
      <c r="D175" s="59">
        <f t="shared" si="6"/>
        <v>38666.666666666664</v>
      </c>
      <c r="E175" s="60">
        <v>89</v>
      </c>
    </row>
    <row r="176" spans="1:11" ht="12.75" customHeight="1" x14ac:dyDescent="0.2">
      <c r="A176" s="58">
        <v>1250</v>
      </c>
      <c r="B176" s="58" t="s">
        <v>2524</v>
      </c>
      <c r="C176" s="59">
        <v>4</v>
      </c>
      <c r="D176" s="59">
        <f t="shared" si="6"/>
        <v>38666.666666666664</v>
      </c>
      <c r="E176" s="60">
        <v>90</v>
      </c>
      <c r="F176" s="61">
        <f>D176*4.31</f>
        <v>166653.33333333331</v>
      </c>
      <c r="G176" s="61">
        <f>D176*3.1</f>
        <v>119866.66666666666</v>
      </c>
      <c r="H176" s="61">
        <v>0</v>
      </c>
      <c r="I176" s="61">
        <f>D176*7.61</f>
        <v>294253.33333333331</v>
      </c>
      <c r="J176" s="61">
        <f>D176*4.27</f>
        <v>165106.66666666663</v>
      </c>
      <c r="K176" s="62">
        <f>SUM(F176:J176)</f>
        <v>745879.99999999988</v>
      </c>
    </row>
    <row r="177" spans="1:11" ht="12.75" customHeight="1" x14ac:dyDescent="0.2">
      <c r="A177" s="58">
        <v>1251</v>
      </c>
      <c r="B177" s="58" t="s">
        <v>2525</v>
      </c>
      <c r="C177" s="59">
        <v>5</v>
      </c>
      <c r="D177" s="59">
        <f t="shared" si="6"/>
        <v>38666.666666666664</v>
      </c>
      <c r="E177" s="60">
        <v>91</v>
      </c>
      <c r="F177" s="61">
        <f>D177*5.86</f>
        <v>226586.66666666666</v>
      </c>
      <c r="G177" s="61">
        <f>D177*3.83</f>
        <v>148093.33333333331</v>
      </c>
      <c r="H177" s="61">
        <v>0</v>
      </c>
      <c r="I177" s="61">
        <f>D177*10.45</f>
        <v>404066.66666666663</v>
      </c>
      <c r="J177" s="61">
        <f>D177*4.27</f>
        <v>165106.66666666663</v>
      </c>
      <c r="K177" s="62">
        <f>SUM(F177:J177)</f>
        <v>943853.33333333326</v>
      </c>
    </row>
    <row r="178" spans="1:11" ht="12.75" customHeight="1" x14ac:dyDescent="0.2">
      <c r="A178" s="58">
        <v>1252</v>
      </c>
      <c r="B178" s="58" t="s">
        <v>2526</v>
      </c>
      <c r="C178" s="59">
        <v>4</v>
      </c>
      <c r="D178" s="59">
        <f t="shared" si="6"/>
        <v>38666.666666666664</v>
      </c>
      <c r="E178" s="60">
        <v>92</v>
      </c>
      <c r="F178" s="61">
        <f>D178*4.31</f>
        <v>166653.33333333331</v>
      </c>
      <c r="G178" s="61">
        <f>D178*3.1</f>
        <v>119866.66666666666</v>
      </c>
      <c r="H178" s="61">
        <v>0</v>
      </c>
      <c r="I178" s="61">
        <f>D178*7.61</f>
        <v>294253.33333333331</v>
      </c>
      <c r="J178" s="61">
        <f>D178*4.27</f>
        <v>165106.66666666663</v>
      </c>
      <c r="K178" s="62">
        <f>SUM(F178:J178)</f>
        <v>745879.99999999988</v>
      </c>
    </row>
    <row r="179" spans="1:11" ht="12.75" customHeight="1" x14ac:dyDescent="0.2">
      <c r="D179" s="59">
        <f t="shared" si="6"/>
        <v>38666.666666666664</v>
      </c>
      <c r="E179" s="60">
        <v>93</v>
      </c>
    </row>
    <row r="180" spans="1:11" ht="12.75" customHeight="1" x14ac:dyDescent="0.2">
      <c r="A180" s="58" t="s">
        <v>2527</v>
      </c>
      <c r="D180" s="59">
        <f t="shared" si="6"/>
        <v>38666.666666666664</v>
      </c>
      <c r="E180" s="60">
        <v>94</v>
      </c>
    </row>
    <row r="181" spans="1:11" ht="12.75" customHeight="1" x14ac:dyDescent="0.2">
      <c r="D181" s="59">
        <f t="shared" si="6"/>
        <v>38666.666666666664</v>
      </c>
      <c r="E181" s="60">
        <v>95</v>
      </c>
    </row>
    <row r="182" spans="1:11" ht="12.75" customHeight="1" x14ac:dyDescent="0.2">
      <c r="A182" s="58">
        <v>1261</v>
      </c>
      <c r="B182" s="58" t="s">
        <v>2528</v>
      </c>
      <c r="C182" s="59">
        <v>20</v>
      </c>
      <c r="D182" s="59">
        <f t="shared" si="6"/>
        <v>38666.666666666664</v>
      </c>
      <c r="E182" s="60">
        <v>96</v>
      </c>
      <c r="F182" s="61">
        <f>D182*25.43</f>
        <v>983293.33333333326</v>
      </c>
      <c r="G182" s="61">
        <f>D182*14.85</f>
        <v>574200</v>
      </c>
      <c r="H182" s="61">
        <f>D182*6.94</f>
        <v>268346.66666666669</v>
      </c>
      <c r="I182" s="61">
        <f>D182*34.82</f>
        <v>1346373.3333333333</v>
      </c>
      <c r="K182" s="62">
        <f>SUM(F182:J182)</f>
        <v>3172213.333333333</v>
      </c>
    </row>
    <row r="183" spans="1:11" ht="12.75" customHeight="1" x14ac:dyDescent="0.2">
      <c r="A183" s="58">
        <v>1262</v>
      </c>
      <c r="B183" s="58" t="s">
        <v>2529</v>
      </c>
      <c r="C183" s="59">
        <v>22</v>
      </c>
      <c r="D183" s="59">
        <f t="shared" si="6"/>
        <v>38666.666666666664</v>
      </c>
      <c r="E183" s="60">
        <v>97</v>
      </c>
      <c r="F183" s="61">
        <f>D183*38.67</f>
        <v>1495240</v>
      </c>
      <c r="G183" s="61">
        <f>D183*26.82</f>
        <v>1037040</v>
      </c>
      <c r="H183" s="61">
        <f>D183*10.55</f>
        <v>407933.33333333331</v>
      </c>
      <c r="I183" s="61">
        <f>D183*38.34</f>
        <v>1482480</v>
      </c>
      <c r="K183" s="62">
        <f>SUM(F183:J183)</f>
        <v>4422693.333333334</v>
      </c>
    </row>
    <row r="184" spans="1:11" ht="12.75" customHeight="1" x14ac:dyDescent="0.2">
      <c r="D184" s="59">
        <f t="shared" si="6"/>
        <v>38666.666666666664</v>
      </c>
      <c r="E184" s="60">
        <v>98</v>
      </c>
    </row>
    <row r="185" spans="1:11" ht="12.75" customHeight="1" x14ac:dyDescent="0.2">
      <c r="A185" s="58" t="s">
        <v>2530</v>
      </c>
      <c r="D185" s="59">
        <f t="shared" si="6"/>
        <v>38666.666666666664</v>
      </c>
      <c r="E185" s="60">
        <v>99</v>
      </c>
    </row>
    <row r="186" spans="1:11" ht="12.75" customHeight="1" x14ac:dyDescent="0.2">
      <c r="D186" s="59">
        <f t="shared" si="6"/>
        <v>38666.666666666664</v>
      </c>
      <c r="E186" s="60">
        <v>100</v>
      </c>
    </row>
    <row r="187" spans="1:11" ht="12.75" customHeight="1" x14ac:dyDescent="0.2">
      <c r="D187" s="59">
        <f t="shared" si="6"/>
        <v>38666.666666666664</v>
      </c>
      <c r="E187" s="60">
        <v>101</v>
      </c>
    </row>
    <row r="188" spans="1:11" ht="12.75" customHeight="1" x14ac:dyDescent="0.2">
      <c r="A188" s="58" t="s">
        <v>2531</v>
      </c>
      <c r="D188" s="59">
        <f t="shared" si="6"/>
        <v>38666.666666666664</v>
      </c>
      <c r="E188" s="60">
        <v>102</v>
      </c>
    </row>
    <row r="189" spans="1:11" ht="12.75" customHeight="1" x14ac:dyDescent="0.2">
      <c r="D189" s="59">
        <f t="shared" si="6"/>
        <v>38666.666666666664</v>
      </c>
      <c r="E189" s="60">
        <v>103</v>
      </c>
    </row>
    <row r="190" spans="1:11" ht="12.75" customHeight="1" x14ac:dyDescent="0.2">
      <c r="A190" s="58">
        <v>1301</v>
      </c>
      <c r="B190" s="58" t="s">
        <v>2532</v>
      </c>
      <c r="C190" s="59">
        <v>20</v>
      </c>
      <c r="D190" s="59">
        <f t="shared" si="6"/>
        <v>38666.666666666664</v>
      </c>
      <c r="E190" s="60">
        <v>104</v>
      </c>
      <c r="F190" s="61">
        <f>D190*25.43</f>
        <v>983293.33333333326</v>
      </c>
      <c r="G190" s="61">
        <f>D190*14.85</f>
        <v>574200</v>
      </c>
      <c r="H190" s="61">
        <f>D190*6.94</f>
        <v>268346.66666666669</v>
      </c>
      <c r="I190" s="61">
        <f>D190*34.82</f>
        <v>1346373.3333333333</v>
      </c>
      <c r="K190" s="62">
        <f>SUM(F190:J190)</f>
        <v>3172213.333333333</v>
      </c>
    </row>
    <row r="191" spans="1:11" ht="12.75" customHeight="1" x14ac:dyDescent="0.2">
      <c r="D191" s="59">
        <f t="shared" si="6"/>
        <v>38666.666666666664</v>
      </c>
      <c r="E191" s="60">
        <v>105</v>
      </c>
    </row>
    <row r="192" spans="1:11" ht="12.75" customHeight="1" x14ac:dyDescent="0.2">
      <c r="A192" s="58" t="s">
        <v>2533</v>
      </c>
      <c r="D192" s="59">
        <f t="shared" si="6"/>
        <v>38666.666666666664</v>
      </c>
      <c r="E192" s="60">
        <v>106</v>
      </c>
    </row>
    <row r="193" spans="1:11" ht="12.75" customHeight="1" x14ac:dyDescent="0.2">
      <c r="D193" s="59">
        <f t="shared" si="6"/>
        <v>38666.666666666664</v>
      </c>
      <c r="E193" s="60">
        <v>107</v>
      </c>
    </row>
    <row r="194" spans="1:11" ht="12.75" customHeight="1" x14ac:dyDescent="0.2">
      <c r="A194" s="58">
        <v>1311</v>
      </c>
      <c r="B194" s="58" t="s">
        <v>2534</v>
      </c>
      <c r="C194" s="59">
        <v>21</v>
      </c>
      <c r="D194" s="59">
        <f t="shared" si="6"/>
        <v>38666.666666666664</v>
      </c>
      <c r="E194" s="60">
        <v>108</v>
      </c>
      <c r="F194" s="61">
        <f>D194*33.1</f>
        <v>1279866.6666666667</v>
      </c>
      <c r="G194" s="61">
        <f>D194*20.12</f>
        <v>777973.33333333337</v>
      </c>
      <c r="H194" s="61">
        <f>D194*9.03</f>
        <v>349159.99999999994</v>
      </c>
      <c r="I194" s="61">
        <f>D194*36.51</f>
        <v>1411719.9999999998</v>
      </c>
      <c r="K194" s="62">
        <f>SUM(F194:J194)</f>
        <v>3818720</v>
      </c>
    </row>
    <row r="195" spans="1:11" ht="12.75" customHeight="1" x14ac:dyDescent="0.2">
      <c r="A195" s="58">
        <v>1313</v>
      </c>
      <c r="B195" s="58" t="s">
        <v>2535</v>
      </c>
      <c r="C195" s="59">
        <v>22</v>
      </c>
      <c r="D195" s="59">
        <f t="shared" si="6"/>
        <v>38666.666666666664</v>
      </c>
      <c r="E195" s="60">
        <v>109</v>
      </c>
      <c r="F195" s="61">
        <f>D195*38.67</f>
        <v>1495240</v>
      </c>
      <c r="G195" s="61">
        <f>D195*26.82</f>
        <v>1037040</v>
      </c>
      <c r="H195" s="61">
        <f>D195*10.55</f>
        <v>407933.33333333331</v>
      </c>
      <c r="I195" s="61">
        <f>D195*38.34</f>
        <v>1482480</v>
      </c>
      <c r="K195" s="62">
        <f>SUM(F195:J195)</f>
        <v>4422693.333333334</v>
      </c>
    </row>
    <row r="196" spans="1:11" ht="12.75" customHeight="1" x14ac:dyDescent="0.2">
      <c r="A196" s="58">
        <v>1315</v>
      </c>
      <c r="B196" s="58" t="s">
        <v>2536</v>
      </c>
      <c r="C196" s="59">
        <v>23</v>
      </c>
      <c r="D196" s="59">
        <f t="shared" si="6"/>
        <v>38666.666666666664</v>
      </c>
      <c r="E196" s="60">
        <v>110</v>
      </c>
      <c r="F196" s="61">
        <f>D196*60.73</f>
        <v>2348226.6666666665</v>
      </c>
      <c r="G196" s="61">
        <f>D196*37.95</f>
        <v>1467400</v>
      </c>
      <c r="H196" s="61">
        <f>D196*16.57</f>
        <v>640706.66666666663</v>
      </c>
      <c r="I196" s="61">
        <f>D196*48.07</f>
        <v>1858706.6666666665</v>
      </c>
      <c r="K196" s="62">
        <f>SUM(F196:J196)</f>
        <v>6315040</v>
      </c>
    </row>
    <row r="197" spans="1:11" ht="12.75" customHeight="1" x14ac:dyDescent="0.2">
      <c r="D197" s="59">
        <f t="shared" si="6"/>
        <v>38666.666666666664</v>
      </c>
      <c r="E197" s="60">
        <v>111</v>
      </c>
    </row>
    <row r="198" spans="1:11" ht="12.75" customHeight="1" x14ac:dyDescent="0.2">
      <c r="A198" s="58" t="s">
        <v>2537</v>
      </c>
      <c r="D198" s="59">
        <f t="shared" si="6"/>
        <v>38666.666666666664</v>
      </c>
      <c r="E198" s="60">
        <v>112</v>
      </c>
    </row>
    <row r="199" spans="1:11" ht="12.75" customHeight="1" x14ac:dyDescent="0.2">
      <c r="D199" s="59">
        <f t="shared" si="6"/>
        <v>38666.666666666664</v>
      </c>
      <c r="E199" s="60">
        <v>113</v>
      </c>
    </row>
    <row r="200" spans="1:11" ht="12.75" customHeight="1" x14ac:dyDescent="0.2">
      <c r="A200" s="58">
        <v>1321</v>
      </c>
      <c r="B200" s="58" t="s">
        <v>2538</v>
      </c>
      <c r="C200" s="59">
        <v>22</v>
      </c>
      <c r="D200" s="59">
        <f t="shared" si="6"/>
        <v>38666.666666666664</v>
      </c>
      <c r="E200" s="60">
        <v>114</v>
      </c>
      <c r="F200" s="61">
        <f>D200*38.67</f>
        <v>1495240</v>
      </c>
      <c r="G200" s="61">
        <f>D200*26.82</f>
        <v>1037040</v>
      </c>
      <c r="H200" s="61">
        <f>D200*10.55</f>
        <v>407933.33333333331</v>
      </c>
      <c r="I200" s="61">
        <f>D200*38.34</f>
        <v>1482480</v>
      </c>
      <c r="K200" s="62">
        <f t="shared" ref="K200:K205" si="13">SUM(F200:J200)</f>
        <v>4422693.333333334</v>
      </c>
    </row>
    <row r="201" spans="1:11" ht="12.75" customHeight="1" x14ac:dyDescent="0.2">
      <c r="A201" s="58">
        <v>1322</v>
      </c>
      <c r="B201" s="58" t="s">
        <v>2539</v>
      </c>
      <c r="C201" s="59">
        <v>21</v>
      </c>
      <c r="D201" s="59">
        <f t="shared" si="6"/>
        <v>38666.666666666664</v>
      </c>
      <c r="E201" s="60">
        <v>115</v>
      </c>
      <c r="F201" s="61">
        <f>D201*33.1</f>
        <v>1279866.6666666667</v>
      </c>
      <c r="G201" s="61">
        <f>D201*20.12</f>
        <v>777973.33333333337</v>
      </c>
      <c r="H201" s="61">
        <f>D201*9.03</f>
        <v>349159.99999999994</v>
      </c>
      <c r="I201" s="61">
        <f>D201*36.51</f>
        <v>1411719.9999999998</v>
      </c>
      <c r="K201" s="62">
        <f t="shared" si="13"/>
        <v>3818720</v>
      </c>
    </row>
    <row r="202" spans="1:11" ht="12.75" customHeight="1" x14ac:dyDescent="0.2">
      <c r="A202" s="58">
        <v>1323</v>
      </c>
      <c r="B202" s="58" t="s">
        <v>2540</v>
      </c>
      <c r="C202" s="59">
        <v>22</v>
      </c>
      <c r="D202" s="59">
        <f t="shared" si="6"/>
        <v>38666.666666666664</v>
      </c>
      <c r="E202" s="60">
        <v>116</v>
      </c>
      <c r="F202" s="61">
        <f>D202*38.67</f>
        <v>1495240</v>
      </c>
      <c r="G202" s="61">
        <f>D202*26.82</f>
        <v>1037040</v>
      </c>
      <c r="H202" s="61">
        <f>D202*10.55</f>
        <v>407933.33333333331</v>
      </c>
      <c r="I202" s="61">
        <f>D202*38.34</f>
        <v>1482480</v>
      </c>
      <c r="K202" s="62">
        <f t="shared" si="13"/>
        <v>4422693.333333334</v>
      </c>
    </row>
    <row r="203" spans="1:11" ht="12.75" customHeight="1" x14ac:dyDescent="0.2">
      <c r="A203" s="58">
        <v>1324</v>
      </c>
      <c r="B203" s="58" t="s">
        <v>2541</v>
      </c>
      <c r="C203" s="59">
        <v>21</v>
      </c>
      <c r="D203" s="59">
        <f t="shared" si="6"/>
        <v>38666.666666666664</v>
      </c>
      <c r="E203" s="60">
        <v>117</v>
      </c>
      <c r="F203" s="61">
        <f>D203*33.1</f>
        <v>1279866.6666666667</v>
      </c>
      <c r="G203" s="61">
        <f>D203*20.12</f>
        <v>777973.33333333337</v>
      </c>
      <c r="H203" s="61">
        <f>D203*9.03</f>
        <v>349159.99999999994</v>
      </c>
      <c r="I203" s="61">
        <f>D203*36.51</f>
        <v>1411719.9999999998</v>
      </c>
      <c r="K203" s="62">
        <f t="shared" si="13"/>
        <v>3818720</v>
      </c>
    </row>
    <row r="204" spans="1:11" ht="12.75" customHeight="1" x14ac:dyDescent="0.2">
      <c r="A204" s="58">
        <v>1325</v>
      </c>
      <c r="B204" s="58" t="s">
        <v>2542</v>
      </c>
      <c r="C204" s="59">
        <v>22</v>
      </c>
      <c r="D204" s="59">
        <f t="shared" si="6"/>
        <v>38666.666666666664</v>
      </c>
      <c r="E204" s="60">
        <v>118</v>
      </c>
      <c r="F204" s="61">
        <f>D204*38.67</f>
        <v>1495240</v>
      </c>
      <c r="G204" s="61">
        <f>D204*26.82</f>
        <v>1037040</v>
      </c>
      <c r="H204" s="61">
        <f>D204*10.55</f>
        <v>407933.33333333331</v>
      </c>
      <c r="I204" s="61">
        <f>D204*38.34</f>
        <v>1482480</v>
      </c>
      <c r="K204" s="62">
        <f t="shared" si="13"/>
        <v>4422693.333333334</v>
      </c>
    </row>
    <row r="205" spans="1:11" ht="12.75" customHeight="1" x14ac:dyDescent="0.2">
      <c r="A205" s="58">
        <v>1326</v>
      </c>
      <c r="B205" s="58" t="s">
        <v>2543</v>
      </c>
      <c r="C205" s="59">
        <v>23</v>
      </c>
      <c r="D205" s="59">
        <f t="shared" si="6"/>
        <v>38666.666666666664</v>
      </c>
      <c r="E205" s="60">
        <v>119</v>
      </c>
      <c r="F205" s="61">
        <f>D205*60.73</f>
        <v>2348226.6666666665</v>
      </c>
      <c r="G205" s="61">
        <f>D205*37.95</f>
        <v>1467400</v>
      </c>
      <c r="H205" s="61">
        <f>D205*16.57</f>
        <v>640706.66666666663</v>
      </c>
      <c r="I205" s="61">
        <f>D205*48.07</f>
        <v>1858706.6666666665</v>
      </c>
      <c r="K205" s="62">
        <f t="shared" si="13"/>
        <v>6315040</v>
      </c>
    </row>
    <row r="206" spans="1:11" ht="12.75" customHeight="1" x14ac:dyDescent="0.2">
      <c r="D206" s="59">
        <f t="shared" si="6"/>
        <v>38666.666666666664</v>
      </c>
      <c r="E206" s="60">
        <v>120</v>
      </c>
    </row>
    <row r="207" spans="1:11" ht="12.75" customHeight="1" x14ac:dyDescent="0.2">
      <c r="A207" s="58" t="s">
        <v>2544</v>
      </c>
      <c r="D207" s="59">
        <f t="shared" si="6"/>
        <v>38666.666666666664</v>
      </c>
      <c r="E207" s="60">
        <v>121</v>
      </c>
    </row>
    <row r="208" spans="1:11" ht="12.75" customHeight="1" x14ac:dyDescent="0.2">
      <c r="D208" s="59">
        <f t="shared" si="6"/>
        <v>38666.666666666664</v>
      </c>
      <c r="E208" s="60">
        <v>122</v>
      </c>
    </row>
    <row r="209" spans="1:11" ht="12.75" customHeight="1" x14ac:dyDescent="0.2">
      <c r="A209" s="58">
        <v>1332</v>
      </c>
      <c r="B209" s="58" t="s">
        <v>2545</v>
      </c>
      <c r="C209" s="59">
        <v>21</v>
      </c>
      <c r="D209" s="59">
        <f t="shared" si="6"/>
        <v>38666.666666666664</v>
      </c>
      <c r="E209" s="60">
        <v>123</v>
      </c>
      <c r="F209" s="61">
        <f>D209*33.1</f>
        <v>1279866.6666666667</v>
      </c>
      <c r="G209" s="61">
        <f>D209*20.12</f>
        <v>777973.33333333337</v>
      </c>
      <c r="H209" s="61">
        <f>D209*9.03</f>
        <v>349159.99999999994</v>
      </c>
      <c r="I209" s="61">
        <f>D209*36.51</f>
        <v>1411719.9999999998</v>
      </c>
      <c r="K209" s="62">
        <f>SUM(F209:J209)</f>
        <v>3818720</v>
      </c>
    </row>
    <row r="210" spans="1:11" ht="12.75" customHeight="1" x14ac:dyDescent="0.2">
      <c r="A210" s="58">
        <v>1334</v>
      </c>
      <c r="B210" s="58" t="s">
        <v>2546</v>
      </c>
      <c r="C210" s="59">
        <v>22</v>
      </c>
      <c r="D210" s="59">
        <f t="shared" si="6"/>
        <v>38666.666666666664</v>
      </c>
      <c r="E210" s="60">
        <v>124</v>
      </c>
      <c r="F210" s="61">
        <f>D210*38.67</f>
        <v>1495240</v>
      </c>
      <c r="G210" s="61">
        <f>D210*26.82</f>
        <v>1037040</v>
      </c>
      <c r="H210" s="61">
        <f>D210*10.55</f>
        <v>407933.33333333331</v>
      </c>
      <c r="I210" s="61">
        <f>D210*38.34</f>
        <v>1482480</v>
      </c>
      <c r="K210" s="62">
        <f>SUM(F210:J210)</f>
        <v>4422693.333333334</v>
      </c>
    </row>
    <row r="211" spans="1:11" ht="12.75" customHeight="1" x14ac:dyDescent="0.2">
      <c r="A211" s="58">
        <v>1335</v>
      </c>
      <c r="B211" s="58" t="s">
        <v>2547</v>
      </c>
      <c r="C211" s="59">
        <v>22</v>
      </c>
      <c r="D211" s="59">
        <f t="shared" si="6"/>
        <v>38666.666666666664</v>
      </c>
      <c r="E211" s="60">
        <v>125</v>
      </c>
      <c r="F211" s="61">
        <f>D211*38.67</f>
        <v>1495240</v>
      </c>
      <c r="G211" s="61">
        <f>D211*26.82</f>
        <v>1037040</v>
      </c>
      <c r="H211" s="61">
        <f>D211*10.55</f>
        <v>407933.33333333331</v>
      </c>
      <c r="I211" s="61">
        <f>D211*38.34</f>
        <v>1482480</v>
      </c>
      <c r="K211" s="62">
        <f>SUM(F211:J211)</f>
        <v>4422693.333333334</v>
      </c>
    </row>
    <row r="212" spans="1:11" ht="12.75" customHeight="1" x14ac:dyDescent="0.2">
      <c r="D212" s="59">
        <f t="shared" si="6"/>
        <v>38666.666666666664</v>
      </c>
      <c r="E212" s="60">
        <v>126</v>
      </c>
    </row>
    <row r="213" spans="1:11" ht="12.75" customHeight="1" x14ac:dyDescent="0.2">
      <c r="A213" s="58" t="s">
        <v>2548</v>
      </c>
      <c r="D213" s="59">
        <f t="shared" si="6"/>
        <v>38666.666666666664</v>
      </c>
      <c r="E213" s="60">
        <v>127</v>
      </c>
    </row>
    <row r="214" spans="1:11" ht="12.75" customHeight="1" x14ac:dyDescent="0.2">
      <c r="D214" s="59">
        <f t="shared" si="6"/>
        <v>38666.666666666664</v>
      </c>
      <c r="E214" s="60">
        <v>128</v>
      </c>
    </row>
    <row r="215" spans="1:11" ht="12.75" customHeight="1" x14ac:dyDescent="0.2">
      <c r="A215" s="58">
        <v>1341</v>
      </c>
      <c r="B215" s="58" t="s">
        <v>2549</v>
      </c>
      <c r="C215" s="59">
        <v>21</v>
      </c>
      <c r="D215" s="59">
        <f t="shared" si="6"/>
        <v>38666.666666666664</v>
      </c>
      <c r="E215" s="60">
        <v>129</v>
      </c>
      <c r="F215" s="61">
        <f>D215*33.1</f>
        <v>1279866.6666666667</v>
      </c>
      <c r="G215" s="61">
        <f>D215*20.12</f>
        <v>777973.33333333337</v>
      </c>
      <c r="H215" s="61">
        <f>D215*9.03</f>
        <v>349159.99999999994</v>
      </c>
      <c r="I215" s="61">
        <f>D215*36.51</f>
        <v>1411719.9999999998</v>
      </c>
      <c r="K215" s="62">
        <f t="shared" ref="K215:K222" si="14">SUM(F215:J215)</f>
        <v>3818720</v>
      </c>
    </row>
    <row r="216" spans="1:11" ht="12.75" customHeight="1" x14ac:dyDescent="0.2">
      <c r="A216" s="58">
        <v>1342</v>
      </c>
      <c r="B216" s="58" t="s">
        <v>2550</v>
      </c>
      <c r="C216" s="59">
        <v>12</v>
      </c>
      <c r="D216" s="59">
        <f t="shared" ref="D216:D279" si="15">D215</f>
        <v>38666.666666666664</v>
      </c>
      <c r="E216" s="60">
        <v>130</v>
      </c>
      <c r="F216" s="61">
        <f>D216*19.63</f>
        <v>759026.66666666663</v>
      </c>
      <c r="G216" s="61">
        <f>D216*11.44</f>
        <v>442346.66666666663</v>
      </c>
      <c r="H216" s="61">
        <f>D216*5.36</f>
        <v>207253.33333333334</v>
      </c>
      <c r="I216" s="61">
        <f>D216*31.47</f>
        <v>1216839.9999999998</v>
      </c>
      <c r="J216" s="61">
        <f>D216*15.72</f>
        <v>607840</v>
      </c>
      <c r="K216" s="62">
        <f t="shared" si="14"/>
        <v>3233306.666666666</v>
      </c>
    </row>
    <row r="217" spans="1:11" ht="12.75" customHeight="1" x14ac:dyDescent="0.2">
      <c r="A217" s="58">
        <v>1343</v>
      </c>
      <c r="B217" s="58" t="s">
        <v>2551</v>
      </c>
      <c r="C217" s="59">
        <v>20</v>
      </c>
      <c r="D217" s="59">
        <f t="shared" si="15"/>
        <v>38666.666666666664</v>
      </c>
      <c r="E217" s="60">
        <v>131</v>
      </c>
      <c r="F217" s="61">
        <f>D217*25.43</f>
        <v>983293.33333333326</v>
      </c>
      <c r="G217" s="61">
        <f>D217*14.85</f>
        <v>574200</v>
      </c>
      <c r="H217" s="61">
        <f>D217*6.94</f>
        <v>268346.66666666669</v>
      </c>
      <c r="I217" s="61">
        <f>D217*34.82</f>
        <v>1346373.3333333333</v>
      </c>
      <c r="K217" s="62">
        <f t="shared" si="14"/>
        <v>3172213.333333333</v>
      </c>
    </row>
    <row r="218" spans="1:11" ht="12.75" customHeight="1" x14ac:dyDescent="0.2">
      <c r="A218" s="58">
        <v>1344</v>
      </c>
      <c r="B218" s="58" t="s">
        <v>2552</v>
      </c>
      <c r="C218" s="59">
        <v>20</v>
      </c>
      <c r="D218" s="59">
        <f t="shared" si="15"/>
        <v>38666.666666666664</v>
      </c>
      <c r="E218" s="60">
        <v>132</v>
      </c>
      <c r="F218" s="61">
        <f>D218*25.43</f>
        <v>983293.33333333326</v>
      </c>
      <c r="G218" s="61">
        <f>D218*14.85</f>
        <v>574200</v>
      </c>
      <c r="H218" s="61">
        <f>D218*6.94</f>
        <v>268346.66666666669</v>
      </c>
      <c r="I218" s="61">
        <f>D218*34.82</f>
        <v>1346373.3333333333</v>
      </c>
      <c r="K218" s="62">
        <f t="shared" si="14"/>
        <v>3172213.333333333</v>
      </c>
    </row>
    <row r="219" spans="1:11" ht="12.75" customHeight="1" x14ac:dyDescent="0.2">
      <c r="A219" s="58">
        <v>1345</v>
      </c>
      <c r="B219" s="58" t="s">
        <v>2553</v>
      </c>
      <c r="C219" s="59">
        <v>20</v>
      </c>
      <c r="D219" s="59">
        <f t="shared" si="15"/>
        <v>38666.666666666664</v>
      </c>
      <c r="E219" s="60">
        <v>133</v>
      </c>
      <c r="F219" s="61">
        <f>D219*25.43</f>
        <v>983293.33333333326</v>
      </c>
      <c r="G219" s="61">
        <f>D219*14.85</f>
        <v>574200</v>
      </c>
      <c r="H219" s="61">
        <f>D219*6.94</f>
        <v>268346.66666666669</v>
      </c>
      <c r="I219" s="61">
        <f>D219*34.82</f>
        <v>1346373.3333333333</v>
      </c>
      <c r="K219" s="62">
        <f t="shared" si="14"/>
        <v>3172213.333333333</v>
      </c>
    </row>
    <row r="220" spans="1:11" ht="12.75" customHeight="1" x14ac:dyDescent="0.2">
      <c r="A220" s="58">
        <v>1346</v>
      </c>
      <c r="B220" s="58" t="s">
        <v>2554</v>
      </c>
      <c r="C220" s="59">
        <v>12</v>
      </c>
      <c r="D220" s="59">
        <f t="shared" si="15"/>
        <v>38666.666666666664</v>
      </c>
      <c r="E220" s="60">
        <v>134</v>
      </c>
      <c r="F220" s="61">
        <f>D220*19.63</f>
        <v>759026.66666666663</v>
      </c>
      <c r="G220" s="61">
        <f>D220*11.44</f>
        <v>442346.66666666663</v>
      </c>
      <c r="H220" s="61">
        <f>D220*5.36</f>
        <v>207253.33333333334</v>
      </c>
      <c r="I220" s="61">
        <f>D220*31.47</f>
        <v>1216839.9999999998</v>
      </c>
      <c r="J220" s="61">
        <f>D220*15.72</f>
        <v>607840</v>
      </c>
      <c r="K220" s="62">
        <f t="shared" si="14"/>
        <v>3233306.666666666</v>
      </c>
    </row>
    <row r="221" spans="1:11" ht="12.75" customHeight="1" x14ac:dyDescent="0.2">
      <c r="A221" s="58">
        <v>1347</v>
      </c>
      <c r="B221" s="58" t="s">
        <v>2555</v>
      </c>
      <c r="C221" s="59">
        <v>12</v>
      </c>
      <c r="D221" s="59">
        <f t="shared" si="15"/>
        <v>38666.666666666664</v>
      </c>
      <c r="E221" s="60">
        <v>135</v>
      </c>
      <c r="F221" s="61">
        <f>D221*19.63</f>
        <v>759026.66666666663</v>
      </c>
      <c r="G221" s="61">
        <f>D221*11.44</f>
        <v>442346.66666666663</v>
      </c>
      <c r="H221" s="61">
        <f>D221*5.36</f>
        <v>207253.33333333334</v>
      </c>
      <c r="I221" s="61">
        <f>D221*31.47</f>
        <v>1216839.9999999998</v>
      </c>
      <c r="J221" s="61">
        <f>D221*15.72</f>
        <v>607840</v>
      </c>
      <c r="K221" s="62">
        <f t="shared" si="14"/>
        <v>3233306.666666666</v>
      </c>
    </row>
    <row r="222" spans="1:11" ht="12.75" customHeight="1" x14ac:dyDescent="0.2">
      <c r="A222" s="58">
        <v>1348</v>
      </c>
      <c r="B222" s="58" t="s">
        <v>2556</v>
      </c>
      <c r="C222" s="59">
        <v>12</v>
      </c>
      <c r="D222" s="59">
        <f t="shared" si="15"/>
        <v>38666.666666666664</v>
      </c>
      <c r="E222" s="60">
        <v>136</v>
      </c>
      <c r="F222" s="61">
        <f>D222*19.63</f>
        <v>759026.66666666663</v>
      </c>
      <c r="G222" s="61">
        <f>D222*11.44</f>
        <v>442346.66666666663</v>
      </c>
      <c r="H222" s="61">
        <f>D222*5.36</f>
        <v>207253.33333333334</v>
      </c>
      <c r="I222" s="61">
        <f>D222*31.47</f>
        <v>1216839.9999999998</v>
      </c>
      <c r="J222" s="61">
        <f>D222*15.72</f>
        <v>607840</v>
      </c>
      <c r="K222" s="62">
        <f t="shared" si="14"/>
        <v>3233306.666666666</v>
      </c>
    </row>
    <row r="223" spans="1:11" ht="12.75" customHeight="1" x14ac:dyDescent="0.2">
      <c r="D223" s="59">
        <f t="shared" si="15"/>
        <v>38666.666666666664</v>
      </c>
      <c r="E223" s="60">
        <v>137</v>
      </c>
    </row>
    <row r="224" spans="1:11" ht="12.75" customHeight="1" x14ac:dyDescent="0.2">
      <c r="A224" s="58" t="s">
        <v>2557</v>
      </c>
      <c r="D224" s="59">
        <f t="shared" si="15"/>
        <v>38666.666666666664</v>
      </c>
      <c r="E224" s="60">
        <v>138</v>
      </c>
    </row>
    <row r="225" spans="1:11" ht="12.75" customHeight="1" x14ac:dyDescent="0.2">
      <c r="D225" s="59">
        <f t="shared" si="15"/>
        <v>38666.666666666664</v>
      </c>
      <c r="E225" s="60">
        <v>139</v>
      </c>
    </row>
    <row r="226" spans="1:11" ht="12.75" customHeight="1" x14ac:dyDescent="0.2">
      <c r="A226" s="58">
        <v>1351</v>
      </c>
      <c r="B226" s="58" t="s">
        <v>2558</v>
      </c>
      <c r="C226" s="59">
        <v>20</v>
      </c>
      <c r="D226" s="59">
        <f t="shared" si="15"/>
        <v>38666.666666666664</v>
      </c>
      <c r="E226" s="60">
        <v>140</v>
      </c>
      <c r="F226" s="61">
        <f>D226*25.43</f>
        <v>983293.33333333326</v>
      </c>
      <c r="G226" s="61">
        <f>D226*14.85</f>
        <v>574200</v>
      </c>
      <c r="H226" s="61">
        <f>D226*6.94</f>
        <v>268346.66666666669</v>
      </c>
      <c r="I226" s="61">
        <f>D226*34.82</f>
        <v>1346373.3333333333</v>
      </c>
      <c r="K226" s="62">
        <f>SUM(F226:J226)</f>
        <v>3172213.333333333</v>
      </c>
    </row>
    <row r="227" spans="1:11" ht="12.75" customHeight="1" x14ac:dyDescent="0.2">
      <c r="A227" s="58">
        <v>1352</v>
      </c>
      <c r="B227" s="58" t="s">
        <v>2559</v>
      </c>
      <c r="C227" s="59">
        <v>20</v>
      </c>
      <c r="D227" s="59">
        <f t="shared" si="15"/>
        <v>38666.666666666664</v>
      </c>
      <c r="E227" s="60">
        <v>141</v>
      </c>
      <c r="F227" s="61">
        <f>D227*25.43</f>
        <v>983293.33333333326</v>
      </c>
      <c r="G227" s="61">
        <f>D227*14.85</f>
        <v>574200</v>
      </c>
      <c r="H227" s="61">
        <f>D227*6.94</f>
        <v>268346.66666666669</v>
      </c>
      <c r="I227" s="61">
        <f>D227*34.82</f>
        <v>1346373.3333333333</v>
      </c>
      <c r="K227" s="62">
        <f>SUM(F227:J227)</f>
        <v>3172213.333333333</v>
      </c>
    </row>
    <row r="228" spans="1:11" ht="12.75" customHeight="1" x14ac:dyDescent="0.2">
      <c r="D228" s="59">
        <f t="shared" si="15"/>
        <v>38666.666666666664</v>
      </c>
      <c r="E228" s="60">
        <v>142</v>
      </c>
    </row>
    <row r="229" spans="1:11" ht="12.75" customHeight="1" x14ac:dyDescent="0.2">
      <c r="A229" s="58" t="s">
        <v>2560</v>
      </c>
      <c r="D229" s="59">
        <f t="shared" si="15"/>
        <v>38666.666666666664</v>
      </c>
      <c r="E229" s="60">
        <v>143</v>
      </c>
    </row>
    <row r="230" spans="1:11" ht="12.75" customHeight="1" x14ac:dyDescent="0.2">
      <c r="D230" s="59">
        <f t="shared" si="15"/>
        <v>38666.666666666664</v>
      </c>
      <c r="E230" s="60">
        <v>144</v>
      </c>
    </row>
    <row r="231" spans="1:11" ht="12.75" customHeight="1" x14ac:dyDescent="0.2">
      <c r="A231" s="58">
        <v>1371</v>
      </c>
      <c r="B231" s="58" t="s">
        <v>2561</v>
      </c>
      <c r="C231" s="59">
        <v>21</v>
      </c>
      <c r="D231" s="59">
        <f t="shared" si="15"/>
        <v>38666.666666666664</v>
      </c>
      <c r="E231" s="60">
        <v>145</v>
      </c>
      <c r="F231" s="61">
        <f>D231*33.1</f>
        <v>1279866.6666666667</v>
      </c>
      <c r="G231" s="61">
        <f>D231*20.12</f>
        <v>777973.33333333337</v>
      </c>
      <c r="H231" s="61">
        <f>D231*9.03</f>
        <v>349159.99999999994</v>
      </c>
      <c r="I231" s="61">
        <f>D231*36.51</f>
        <v>1411719.9999999998</v>
      </c>
      <c r="K231" s="62">
        <f t="shared" ref="K231:K238" si="16">SUM(F231:J231)</f>
        <v>3818720</v>
      </c>
    </row>
    <row r="232" spans="1:11" ht="12.75" customHeight="1" x14ac:dyDescent="0.2">
      <c r="A232" s="58">
        <v>1372</v>
      </c>
      <c r="B232" s="58" t="s">
        <v>2562</v>
      </c>
      <c r="C232" s="59">
        <v>22</v>
      </c>
      <c r="D232" s="59">
        <f t="shared" si="15"/>
        <v>38666.666666666664</v>
      </c>
      <c r="E232" s="60">
        <v>146</v>
      </c>
      <c r="F232" s="61">
        <f>D232*38.67</f>
        <v>1495240</v>
      </c>
      <c r="G232" s="61">
        <f>D232*26.82</f>
        <v>1037040</v>
      </c>
      <c r="H232" s="61">
        <f>D232*10.55</f>
        <v>407933.33333333331</v>
      </c>
      <c r="I232" s="61">
        <f>D232*38.34</f>
        <v>1482480</v>
      </c>
      <c r="K232" s="62">
        <f t="shared" si="16"/>
        <v>4422693.333333334</v>
      </c>
    </row>
    <row r="233" spans="1:11" ht="12.75" customHeight="1" x14ac:dyDescent="0.2">
      <c r="A233" s="58">
        <v>1373</v>
      </c>
      <c r="B233" s="58" t="s">
        <v>2563</v>
      </c>
      <c r="C233" s="59">
        <v>22</v>
      </c>
      <c r="D233" s="59">
        <f t="shared" si="15"/>
        <v>38666.666666666664</v>
      </c>
      <c r="E233" s="60">
        <v>147</v>
      </c>
      <c r="F233" s="61">
        <f>D233*38.67</f>
        <v>1495240</v>
      </c>
      <c r="G233" s="61">
        <f>D233*26.82</f>
        <v>1037040</v>
      </c>
      <c r="H233" s="61">
        <f>D233*10.55</f>
        <v>407933.33333333331</v>
      </c>
      <c r="I233" s="61">
        <f>D233*38.34</f>
        <v>1482480</v>
      </c>
      <c r="K233" s="62">
        <f t="shared" si="16"/>
        <v>4422693.333333334</v>
      </c>
    </row>
    <row r="234" spans="1:11" ht="12.75" customHeight="1" x14ac:dyDescent="0.2">
      <c r="A234" s="58">
        <v>1374</v>
      </c>
      <c r="B234" s="58" t="s">
        <v>2564</v>
      </c>
      <c r="C234" s="59">
        <v>23</v>
      </c>
      <c r="D234" s="59">
        <f t="shared" si="15"/>
        <v>38666.666666666664</v>
      </c>
      <c r="E234" s="60">
        <v>148</v>
      </c>
      <c r="F234" s="61">
        <f>D234*60.73</f>
        <v>2348226.6666666665</v>
      </c>
      <c r="G234" s="61">
        <f>D234*37.95</f>
        <v>1467400</v>
      </c>
      <c r="H234" s="61">
        <f>D234*16.57</f>
        <v>640706.66666666663</v>
      </c>
      <c r="I234" s="61">
        <f>D234*48.07</f>
        <v>1858706.6666666665</v>
      </c>
      <c r="K234" s="62">
        <f t="shared" si="16"/>
        <v>6315040</v>
      </c>
    </row>
    <row r="235" spans="1:11" ht="12.75" customHeight="1" x14ac:dyDescent="0.2">
      <c r="A235" s="58">
        <v>1375</v>
      </c>
      <c r="B235" s="58" t="s">
        <v>2565</v>
      </c>
      <c r="C235" s="59">
        <v>23</v>
      </c>
      <c r="D235" s="59">
        <f t="shared" si="15"/>
        <v>38666.666666666664</v>
      </c>
      <c r="E235" s="60">
        <v>149</v>
      </c>
      <c r="F235" s="61">
        <f>D235*60.73</f>
        <v>2348226.6666666665</v>
      </c>
      <c r="G235" s="61">
        <f>D235*37.95</f>
        <v>1467400</v>
      </c>
      <c r="H235" s="61">
        <f>D235*16.57</f>
        <v>640706.66666666663</v>
      </c>
      <c r="I235" s="61">
        <f>D235*48.07</f>
        <v>1858706.6666666665</v>
      </c>
      <c r="K235" s="62">
        <f t="shared" si="16"/>
        <v>6315040</v>
      </c>
    </row>
    <row r="236" spans="1:11" ht="12.75" customHeight="1" x14ac:dyDescent="0.2">
      <c r="A236" s="58">
        <v>1376</v>
      </c>
      <c r="B236" s="58" t="s">
        <v>2566</v>
      </c>
      <c r="C236" s="59">
        <v>21</v>
      </c>
      <c r="D236" s="59">
        <f t="shared" si="15"/>
        <v>38666.666666666664</v>
      </c>
      <c r="E236" s="60">
        <v>150</v>
      </c>
      <c r="F236" s="61">
        <f>D236*33.1</f>
        <v>1279866.6666666667</v>
      </c>
      <c r="G236" s="61">
        <f>D236*20.12</f>
        <v>777973.33333333337</v>
      </c>
      <c r="H236" s="61">
        <f>D236*9.03</f>
        <v>349159.99999999994</v>
      </c>
      <c r="I236" s="61">
        <f>D236*36.51</f>
        <v>1411719.9999999998</v>
      </c>
      <c r="K236" s="62">
        <f t="shared" si="16"/>
        <v>3818720</v>
      </c>
    </row>
    <row r="237" spans="1:11" ht="12.75" customHeight="1" x14ac:dyDescent="0.2">
      <c r="A237" s="58">
        <v>1377</v>
      </c>
      <c r="B237" s="58" t="s">
        <v>2567</v>
      </c>
      <c r="C237" s="59">
        <v>22</v>
      </c>
      <c r="D237" s="59">
        <f t="shared" si="15"/>
        <v>38666.666666666664</v>
      </c>
      <c r="E237" s="60">
        <v>151</v>
      </c>
      <c r="F237" s="61">
        <f>D237*38.67</f>
        <v>1495240</v>
      </c>
      <c r="G237" s="61">
        <f>D237*26.82</f>
        <v>1037040</v>
      </c>
      <c r="H237" s="61">
        <f>D237*10.55</f>
        <v>407933.33333333331</v>
      </c>
      <c r="I237" s="61">
        <f>D237*38.34</f>
        <v>1482480</v>
      </c>
      <c r="K237" s="62">
        <f t="shared" si="16"/>
        <v>4422693.333333334</v>
      </c>
    </row>
    <row r="238" spans="1:11" ht="12.75" customHeight="1" x14ac:dyDescent="0.2">
      <c r="A238" s="58">
        <v>1378</v>
      </c>
      <c r="B238" s="58" t="s">
        <v>2568</v>
      </c>
      <c r="C238" s="59">
        <v>23</v>
      </c>
      <c r="D238" s="59">
        <f t="shared" si="15"/>
        <v>38666.666666666664</v>
      </c>
      <c r="E238" s="60">
        <v>152</v>
      </c>
      <c r="F238" s="61">
        <f>D238*60.73</f>
        <v>2348226.6666666665</v>
      </c>
      <c r="G238" s="61">
        <f>D238*37.95</f>
        <v>1467400</v>
      </c>
      <c r="H238" s="61">
        <f>D238*16.57</f>
        <v>640706.66666666663</v>
      </c>
      <c r="I238" s="61">
        <f>D238*48.07</f>
        <v>1858706.6666666665</v>
      </c>
      <c r="K238" s="62">
        <f t="shared" si="16"/>
        <v>6315040</v>
      </c>
    </row>
    <row r="239" spans="1:11" ht="12.75" customHeight="1" x14ac:dyDescent="0.2">
      <c r="D239" s="59">
        <f t="shared" si="15"/>
        <v>38666.666666666664</v>
      </c>
      <c r="E239" s="60">
        <v>153</v>
      </c>
    </row>
    <row r="240" spans="1:11" ht="12.75" customHeight="1" x14ac:dyDescent="0.2">
      <c r="A240" s="58" t="s">
        <v>2569</v>
      </c>
      <c r="D240" s="59">
        <f t="shared" si="15"/>
        <v>38666.666666666664</v>
      </c>
      <c r="E240" s="60">
        <v>154</v>
      </c>
    </row>
    <row r="241" spans="1:11" ht="12.75" customHeight="1" x14ac:dyDescent="0.2">
      <c r="D241" s="59">
        <f t="shared" si="15"/>
        <v>38666.666666666664</v>
      </c>
      <c r="E241" s="60">
        <v>155</v>
      </c>
    </row>
    <row r="242" spans="1:11" ht="12.75" customHeight="1" x14ac:dyDescent="0.2">
      <c r="A242" s="58">
        <v>1380</v>
      </c>
      <c r="B242" s="58" t="s">
        <v>2570</v>
      </c>
      <c r="C242" s="59">
        <v>22</v>
      </c>
      <c r="D242" s="59">
        <f t="shared" si="15"/>
        <v>38666.666666666664</v>
      </c>
      <c r="E242" s="60">
        <v>156</v>
      </c>
      <c r="F242" s="61">
        <f>D242*38.67</f>
        <v>1495240</v>
      </c>
      <c r="G242" s="61">
        <f>D242*26.82</f>
        <v>1037040</v>
      </c>
      <c r="H242" s="61">
        <f>D242*10.55</f>
        <v>407933.33333333331</v>
      </c>
      <c r="I242" s="61">
        <f>D242*38.34</f>
        <v>1482480</v>
      </c>
      <c r="K242" s="62">
        <f t="shared" ref="K242:K250" si="17">SUM(F242:J242)</f>
        <v>4422693.333333334</v>
      </c>
    </row>
    <row r="243" spans="1:11" ht="12.75" customHeight="1" x14ac:dyDescent="0.2">
      <c r="A243" s="58">
        <v>1381</v>
      </c>
      <c r="B243" s="58" t="s">
        <v>2571</v>
      </c>
      <c r="C243" s="59">
        <v>22</v>
      </c>
      <c r="D243" s="59">
        <f t="shared" si="15"/>
        <v>38666.666666666664</v>
      </c>
      <c r="E243" s="60">
        <v>157</v>
      </c>
      <c r="F243" s="61">
        <f>D243*38.67</f>
        <v>1495240</v>
      </c>
      <c r="G243" s="61">
        <f>D243*26.82</f>
        <v>1037040</v>
      </c>
      <c r="H243" s="61">
        <f>D243*10.55</f>
        <v>407933.33333333331</v>
      </c>
      <c r="I243" s="61">
        <f>D243*38.34</f>
        <v>1482480</v>
      </c>
      <c r="K243" s="62">
        <f t="shared" si="17"/>
        <v>4422693.333333334</v>
      </c>
    </row>
    <row r="244" spans="1:11" ht="12.75" customHeight="1" x14ac:dyDescent="0.2">
      <c r="A244" s="58">
        <v>1382</v>
      </c>
      <c r="B244" s="58" t="s">
        <v>2572</v>
      </c>
      <c r="C244" s="59">
        <v>22</v>
      </c>
      <c r="D244" s="59">
        <f t="shared" si="15"/>
        <v>38666.666666666664</v>
      </c>
      <c r="E244" s="60">
        <v>158</v>
      </c>
      <c r="F244" s="61">
        <f>D244*38.67</f>
        <v>1495240</v>
      </c>
      <c r="G244" s="61">
        <f>D244*26.82</f>
        <v>1037040</v>
      </c>
      <c r="H244" s="61">
        <f>D244*10.55</f>
        <v>407933.33333333331</v>
      </c>
      <c r="I244" s="61">
        <f>D244*38.34</f>
        <v>1482480</v>
      </c>
      <c r="K244" s="62">
        <f t="shared" si="17"/>
        <v>4422693.333333334</v>
      </c>
    </row>
    <row r="245" spans="1:11" ht="12.75" customHeight="1" x14ac:dyDescent="0.2">
      <c r="A245" s="58">
        <v>1383</v>
      </c>
      <c r="B245" s="58" t="s">
        <v>2573</v>
      </c>
      <c r="C245" s="59">
        <v>12</v>
      </c>
      <c r="D245" s="59">
        <f t="shared" si="15"/>
        <v>38666.666666666664</v>
      </c>
      <c r="E245" s="60">
        <v>159</v>
      </c>
      <c r="F245" s="61">
        <f>D245*19.63</f>
        <v>759026.66666666663</v>
      </c>
      <c r="G245" s="61">
        <f>D245*11.44</f>
        <v>442346.66666666663</v>
      </c>
      <c r="H245" s="61">
        <f>D245*5.36</f>
        <v>207253.33333333334</v>
      </c>
      <c r="I245" s="61">
        <f>D245*31.47</f>
        <v>1216839.9999999998</v>
      </c>
      <c r="J245" s="61">
        <f>D245*15.72</f>
        <v>607840</v>
      </c>
      <c r="K245" s="62">
        <f t="shared" si="17"/>
        <v>3233306.666666666</v>
      </c>
    </row>
    <row r="246" spans="1:11" ht="12.75" customHeight="1" x14ac:dyDescent="0.2">
      <c r="A246" s="58">
        <v>1384</v>
      </c>
      <c r="B246" s="58" t="s">
        <v>2574</v>
      </c>
      <c r="C246" s="59">
        <v>21</v>
      </c>
      <c r="D246" s="59">
        <f t="shared" si="15"/>
        <v>38666.666666666664</v>
      </c>
      <c r="E246" s="60">
        <v>160</v>
      </c>
      <c r="F246" s="61">
        <f>D246*33.1</f>
        <v>1279866.6666666667</v>
      </c>
      <c r="G246" s="61">
        <f>D246*20.12</f>
        <v>777973.33333333337</v>
      </c>
      <c r="H246" s="61">
        <f>D246*9.03</f>
        <v>349159.99999999994</v>
      </c>
      <c r="I246" s="61">
        <f>D246*36.51</f>
        <v>1411719.9999999998</v>
      </c>
      <c r="K246" s="62">
        <f t="shared" si="17"/>
        <v>3818720</v>
      </c>
    </row>
    <row r="247" spans="1:11" ht="12.75" customHeight="1" x14ac:dyDescent="0.2">
      <c r="A247" s="58">
        <v>1385</v>
      </c>
      <c r="B247" s="58" t="s">
        <v>2575</v>
      </c>
      <c r="C247" s="59">
        <v>22</v>
      </c>
      <c r="D247" s="59">
        <f t="shared" si="15"/>
        <v>38666.666666666664</v>
      </c>
      <c r="E247" s="60">
        <v>161</v>
      </c>
      <c r="F247" s="61">
        <f>D247*38.67</f>
        <v>1495240</v>
      </c>
      <c r="G247" s="61">
        <f>D247*26.82</f>
        <v>1037040</v>
      </c>
      <c r="H247" s="61">
        <f>D247*10.55</f>
        <v>407933.33333333331</v>
      </c>
      <c r="I247" s="61">
        <f>D247*38.34</f>
        <v>1482480</v>
      </c>
      <c r="K247" s="62">
        <f t="shared" si="17"/>
        <v>4422693.333333334</v>
      </c>
    </row>
    <row r="248" spans="1:11" ht="12.75" customHeight="1" x14ac:dyDescent="0.2">
      <c r="A248" s="58">
        <v>1386</v>
      </c>
      <c r="B248" s="58" t="s">
        <v>2576</v>
      </c>
      <c r="C248" s="59">
        <v>23</v>
      </c>
      <c r="D248" s="59">
        <f t="shared" si="15"/>
        <v>38666.666666666664</v>
      </c>
      <c r="E248" s="60">
        <v>162</v>
      </c>
      <c r="F248" s="61">
        <f>D248*60.73</f>
        <v>2348226.6666666665</v>
      </c>
      <c r="G248" s="61">
        <f>D248*37.95</f>
        <v>1467400</v>
      </c>
      <c r="H248" s="61">
        <f>D248*16.57</f>
        <v>640706.66666666663</v>
      </c>
      <c r="I248" s="61">
        <f>D248*48.07</f>
        <v>1858706.6666666665</v>
      </c>
      <c r="K248" s="62">
        <f t="shared" si="17"/>
        <v>6315040</v>
      </c>
    </row>
    <row r="249" spans="1:11" ht="12.75" customHeight="1" x14ac:dyDescent="0.2">
      <c r="A249" s="58">
        <v>1387</v>
      </c>
      <c r="B249" s="58" t="s">
        <v>2577</v>
      </c>
      <c r="C249" s="59">
        <v>22</v>
      </c>
      <c r="D249" s="59">
        <f t="shared" si="15"/>
        <v>38666.666666666664</v>
      </c>
      <c r="E249" s="60">
        <v>163</v>
      </c>
      <c r="F249" s="61">
        <f>D249*38.67</f>
        <v>1495240</v>
      </c>
      <c r="G249" s="61">
        <f>D249*26.82</f>
        <v>1037040</v>
      </c>
      <c r="H249" s="61">
        <f>D249*10.55</f>
        <v>407933.33333333331</v>
      </c>
      <c r="I249" s="61">
        <f>D249*38.34</f>
        <v>1482480</v>
      </c>
      <c r="K249" s="62">
        <f t="shared" si="17"/>
        <v>4422693.333333334</v>
      </c>
    </row>
    <row r="250" spans="1:11" ht="12.75" customHeight="1" x14ac:dyDescent="0.2">
      <c r="A250" s="58">
        <v>1389</v>
      </c>
      <c r="B250" s="58" t="s">
        <v>2578</v>
      </c>
      <c r="C250" s="59">
        <v>13</v>
      </c>
      <c r="D250" s="59">
        <f t="shared" si="15"/>
        <v>38666.666666666664</v>
      </c>
      <c r="E250" s="60">
        <v>164</v>
      </c>
      <c r="F250" s="61">
        <f>D250*21.48</f>
        <v>830560</v>
      </c>
      <c r="G250" s="61">
        <f>D250*12.72</f>
        <v>491840</v>
      </c>
      <c r="H250" s="61">
        <f>D250*6.17</f>
        <v>238573.33333333331</v>
      </c>
      <c r="I250" s="61">
        <f>D250*33.16</f>
        <v>1282186.6666666665</v>
      </c>
      <c r="J250" s="61">
        <f>D250*15.72</f>
        <v>607840</v>
      </c>
      <c r="K250" s="62">
        <f t="shared" si="17"/>
        <v>3451000</v>
      </c>
    </row>
    <row r="251" spans="1:11" ht="12.75" customHeight="1" x14ac:dyDescent="0.2">
      <c r="D251" s="59">
        <f t="shared" si="15"/>
        <v>38666.666666666664</v>
      </c>
      <c r="E251" s="60">
        <v>165</v>
      </c>
    </row>
    <row r="252" spans="1:11" ht="12.75" customHeight="1" x14ac:dyDescent="0.2">
      <c r="A252" s="58" t="s">
        <v>2579</v>
      </c>
      <c r="D252" s="59">
        <f t="shared" si="15"/>
        <v>38666.666666666664</v>
      </c>
      <c r="E252" s="60">
        <v>166</v>
      </c>
    </row>
    <row r="253" spans="1:11" ht="12.75" customHeight="1" x14ac:dyDescent="0.2">
      <c r="D253" s="59">
        <f t="shared" si="15"/>
        <v>38666.666666666664</v>
      </c>
      <c r="E253" s="60">
        <v>167</v>
      </c>
    </row>
    <row r="254" spans="1:11" ht="12.75" customHeight="1" x14ac:dyDescent="0.2">
      <c r="A254" s="58" t="s">
        <v>2580</v>
      </c>
      <c r="D254" s="59">
        <f t="shared" si="15"/>
        <v>38666.666666666664</v>
      </c>
      <c r="E254" s="60">
        <v>168</v>
      </c>
    </row>
    <row r="255" spans="1:11" ht="12.75" customHeight="1" x14ac:dyDescent="0.2">
      <c r="D255" s="59">
        <f t="shared" si="15"/>
        <v>38666.666666666664</v>
      </c>
      <c r="E255" s="60">
        <v>169</v>
      </c>
    </row>
    <row r="256" spans="1:11" ht="12.75" customHeight="1" x14ac:dyDescent="0.2">
      <c r="A256" s="58">
        <v>1401</v>
      </c>
      <c r="B256" s="58" t="s">
        <v>2581</v>
      </c>
      <c r="C256" s="59">
        <v>22</v>
      </c>
      <c r="D256" s="59">
        <f t="shared" si="15"/>
        <v>38666.666666666664</v>
      </c>
      <c r="E256" s="60">
        <v>170</v>
      </c>
      <c r="F256" s="61">
        <f>D256*38.67</f>
        <v>1495240</v>
      </c>
      <c r="G256" s="61">
        <f>D256*26.82</f>
        <v>1037040</v>
      </c>
      <c r="H256" s="61">
        <f>D256*10.55</f>
        <v>407933.33333333331</v>
      </c>
      <c r="I256" s="61">
        <f>D256*38.34</f>
        <v>1482480</v>
      </c>
      <c r="K256" s="62">
        <f t="shared" ref="K256:K264" si="18">SUM(F256:J256)</f>
        <v>4422693.333333334</v>
      </c>
    </row>
    <row r="257" spans="1:11" ht="12.75" customHeight="1" x14ac:dyDescent="0.2">
      <c r="A257" s="58">
        <v>1402</v>
      </c>
      <c r="B257" s="58" t="s">
        <v>2582</v>
      </c>
      <c r="C257" s="59">
        <v>22</v>
      </c>
      <c r="D257" s="59">
        <f t="shared" si="15"/>
        <v>38666.666666666664</v>
      </c>
      <c r="E257" s="60">
        <v>171</v>
      </c>
      <c r="F257" s="61">
        <f>D257*38.67</f>
        <v>1495240</v>
      </c>
      <c r="G257" s="61">
        <f>D257*26.82</f>
        <v>1037040</v>
      </c>
      <c r="H257" s="61">
        <f>D257*10.55</f>
        <v>407933.33333333331</v>
      </c>
      <c r="I257" s="61">
        <f>D257*38.34</f>
        <v>1482480</v>
      </c>
      <c r="K257" s="62">
        <f t="shared" si="18"/>
        <v>4422693.333333334</v>
      </c>
    </row>
    <row r="258" spans="1:11" ht="12.75" customHeight="1" x14ac:dyDescent="0.2">
      <c r="A258" s="58">
        <v>1403</v>
      </c>
      <c r="B258" s="58" t="s">
        <v>2583</v>
      </c>
      <c r="C258" s="59">
        <v>23</v>
      </c>
      <c r="D258" s="59">
        <f t="shared" si="15"/>
        <v>38666.666666666664</v>
      </c>
      <c r="E258" s="60">
        <v>172</v>
      </c>
      <c r="F258" s="61">
        <f>D258*60.73</f>
        <v>2348226.6666666665</v>
      </c>
      <c r="G258" s="61">
        <f>D258*37.95</f>
        <v>1467400</v>
      </c>
      <c r="H258" s="61">
        <f>D258*16.57</f>
        <v>640706.66666666663</v>
      </c>
      <c r="I258" s="61">
        <f>D258*48.07</f>
        <v>1858706.6666666665</v>
      </c>
      <c r="K258" s="62">
        <f t="shared" si="18"/>
        <v>6315040</v>
      </c>
    </row>
    <row r="259" spans="1:11" ht="12.75" customHeight="1" x14ac:dyDescent="0.2">
      <c r="A259" s="58">
        <v>1404</v>
      </c>
      <c r="B259" s="58" t="s">
        <v>2584</v>
      </c>
      <c r="C259" s="59">
        <v>23</v>
      </c>
      <c r="D259" s="59">
        <f t="shared" si="15"/>
        <v>38666.666666666664</v>
      </c>
      <c r="E259" s="60">
        <v>173</v>
      </c>
      <c r="F259" s="61">
        <f>D259*60.73</f>
        <v>2348226.6666666665</v>
      </c>
      <c r="G259" s="61">
        <f>D259*37.95</f>
        <v>1467400</v>
      </c>
      <c r="H259" s="61">
        <f>D259*16.57</f>
        <v>640706.66666666663</v>
      </c>
      <c r="I259" s="61">
        <f>D259*48.07</f>
        <v>1858706.6666666665</v>
      </c>
      <c r="K259" s="62">
        <f t="shared" si="18"/>
        <v>6315040</v>
      </c>
    </row>
    <row r="260" spans="1:11" ht="12.75" customHeight="1" x14ac:dyDescent="0.2">
      <c r="A260" s="58">
        <v>1405</v>
      </c>
      <c r="B260" s="58" t="s">
        <v>3548</v>
      </c>
      <c r="C260" s="59">
        <v>22</v>
      </c>
      <c r="D260" s="59">
        <f t="shared" si="15"/>
        <v>38666.666666666664</v>
      </c>
      <c r="E260" s="60">
        <v>174</v>
      </c>
      <c r="F260" s="61">
        <f>D260*38.67</f>
        <v>1495240</v>
      </c>
      <c r="G260" s="61">
        <f>D260*26.82</f>
        <v>1037040</v>
      </c>
      <c r="H260" s="61">
        <f>D260*10.55</f>
        <v>407933.33333333331</v>
      </c>
      <c r="I260" s="61">
        <f>D260*38.34</f>
        <v>1482480</v>
      </c>
      <c r="K260" s="62">
        <f t="shared" si="18"/>
        <v>4422693.333333334</v>
      </c>
    </row>
    <row r="261" spans="1:11" ht="12.75" customHeight="1" x14ac:dyDescent="0.2">
      <c r="A261" s="58">
        <v>1406</v>
      </c>
      <c r="B261" s="58" t="s">
        <v>3549</v>
      </c>
      <c r="C261" s="59">
        <v>20</v>
      </c>
      <c r="D261" s="59">
        <f t="shared" si="15"/>
        <v>38666.666666666664</v>
      </c>
      <c r="E261" s="60">
        <v>175</v>
      </c>
      <c r="F261" s="61">
        <f>D261*25.43</f>
        <v>983293.33333333326</v>
      </c>
      <c r="G261" s="61">
        <f>D261*14.85</f>
        <v>574200</v>
      </c>
      <c r="H261" s="61">
        <f>D261*6.94</f>
        <v>268346.66666666669</v>
      </c>
      <c r="I261" s="61">
        <f>D261*34.82</f>
        <v>1346373.3333333333</v>
      </c>
      <c r="K261" s="62">
        <f t="shared" si="18"/>
        <v>3172213.333333333</v>
      </c>
    </row>
    <row r="262" spans="1:11" ht="12.75" customHeight="1" x14ac:dyDescent="0.2">
      <c r="A262" s="58">
        <v>1407</v>
      </c>
      <c r="B262" s="58" t="s">
        <v>3550</v>
      </c>
      <c r="C262" s="59">
        <v>20</v>
      </c>
      <c r="D262" s="59">
        <f t="shared" si="15"/>
        <v>38666.666666666664</v>
      </c>
      <c r="E262" s="60">
        <v>176</v>
      </c>
      <c r="F262" s="61">
        <f>D262*25.43</f>
        <v>983293.33333333326</v>
      </c>
      <c r="G262" s="61">
        <f>D262*14.85</f>
        <v>574200</v>
      </c>
      <c r="H262" s="61">
        <f>D262*6.94</f>
        <v>268346.66666666669</v>
      </c>
      <c r="I262" s="61">
        <f>D262*34.82</f>
        <v>1346373.3333333333</v>
      </c>
      <c r="K262" s="62">
        <f t="shared" si="18"/>
        <v>3172213.333333333</v>
      </c>
    </row>
    <row r="263" spans="1:11" ht="12.75" customHeight="1" x14ac:dyDescent="0.2">
      <c r="A263" s="58">
        <v>1408</v>
      </c>
      <c r="B263" s="58" t="s">
        <v>3551</v>
      </c>
      <c r="C263" s="59">
        <v>20</v>
      </c>
      <c r="D263" s="59">
        <f t="shared" si="15"/>
        <v>38666.666666666664</v>
      </c>
      <c r="E263" s="60">
        <v>177</v>
      </c>
      <c r="F263" s="61">
        <f>D263*25.43</f>
        <v>983293.33333333326</v>
      </c>
      <c r="G263" s="61">
        <f>D263*14.85</f>
        <v>574200</v>
      </c>
      <c r="H263" s="61">
        <f>D263*6.94</f>
        <v>268346.66666666669</v>
      </c>
      <c r="I263" s="61">
        <f>D263*34.82</f>
        <v>1346373.3333333333</v>
      </c>
      <c r="K263" s="62">
        <f t="shared" si="18"/>
        <v>3172213.333333333</v>
      </c>
    </row>
    <row r="264" spans="1:11" ht="12.75" customHeight="1" x14ac:dyDescent="0.2">
      <c r="A264" s="58">
        <v>1409</v>
      </c>
      <c r="B264" s="58" t="s">
        <v>3552</v>
      </c>
      <c r="C264" s="59">
        <v>20</v>
      </c>
      <c r="D264" s="59">
        <f t="shared" si="15"/>
        <v>38666.666666666664</v>
      </c>
      <c r="E264" s="60">
        <v>178</v>
      </c>
      <c r="F264" s="61">
        <f>D264*25.43</f>
        <v>983293.33333333326</v>
      </c>
      <c r="G264" s="61">
        <f>D264*14.85</f>
        <v>574200</v>
      </c>
      <c r="H264" s="61">
        <f>D264*6.94</f>
        <v>268346.66666666669</v>
      </c>
      <c r="I264" s="61">
        <f>D264*34.82</f>
        <v>1346373.3333333333</v>
      </c>
      <c r="K264" s="62">
        <f t="shared" si="18"/>
        <v>3172213.333333333</v>
      </c>
    </row>
    <row r="265" spans="1:11" ht="12.75" customHeight="1" x14ac:dyDescent="0.2">
      <c r="D265" s="59">
        <f t="shared" si="15"/>
        <v>38666.666666666664</v>
      </c>
      <c r="E265" s="60">
        <v>179</v>
      </c>
    </row>
    <row r="266" spans="1:11" ht="12.75" customHeight="1" x14ac:dyDescent="0.2">
      <c r="A266" s="58" t="s">
        <v>3553</v>
      </c>
      <c r="D266" s="59">
        <f t="shared" si="15"/>
        <v>38666.666666666664</v>
      </c>
      <c r="E266" s="60">
        <v>180</v>
      </c>
    </row>
    <row r="267" spans="1:11" ht="12.75" customHeight="1" x14ac:dyDescent="0.2">
      <c r="D267" s="59">
        <f t="shared" si="15"/>
        <v>38666.666666666664</v>
      </c>
      <c r="E267" s="60">
        <v>181</v>
      </c>
    </row>
    <row r="268" spans="1:11" ht="12.75" customHeight="1" x14ac:dyDescent="0.2">
      <c r="A268" s="58" t="s">
        <v>3554</v>
      </c>
      <c r="D268" s="59">
        <f t="shared" si="15"/>
        <v>38666.666666666664</v>
      </c>
      <c r="E268" s="60">
        <v>182</v>
      </c>
    </row>
    <row r="269" spans="1:11" ht="12.75" customHeight="1" x14ac:dyDescent="0.2">
      <c r="D269" s="59">
        <f t="shared" si="15"/>
        <v>38666.666666666664</v>
      </c>
      <c r="E269" s="60">
        <v>183</v>
      </c>
    </row>
    <row r="270" spans="1:11" ht="12.75" customHeight="1" x14ac:dyDescent="0.2">
      <c r="A270" s="58">
        <v>1501</v>
      </c>
      <c r="B270" s="58" t="s">
        <v>3555</v>
      </c>
      <c r="C270" s="59">
        <v>12</v>
      </c>
      <c r="D270" s="59">
        <f t="shared" si="15"/>
        <v>38666.666666666664</v>
      </c>
      <c r="E270" s="60">
        <v>184</v>
      </c>
      <c r="F270" s="61">
        <f>D270*19.63</f>
        <v>759026.66666666663</v>
      </c>
      <c r="G270" s="61">
        <f>D270*11.44</f>
        <v>442346.66666666663</v>
      </c>
      <c r="H270" s="61">
        <f>D270*5.36</f>
        <v>207253.33333333334</v>
      </c>
      <c r="I270" s="61">
        <f>D270*31.47</f>
        <v>1216839.9999999998</v>
      </c>
      <c r="J270" s="61">
        <f>D270*15.72</f>
        <v>607840</v>
      </c>
      <c r="K270" s="62">
        <f>SUM(F270:J270)</f>
        <v>3233306.666666666</v>
      </c>
    </row>
    <row r="271" spans="1:11" ht="12.75" customHeight="1" x14ac:dyDescent="0.2">
      <c r="A271" s="58">
        <v>1502</v>
      </c>
      <c r="B271" s="58" t="s">
        <v>3556</v>
      </c>
      <c r="C271" s="59">
        <v>20</v>
      </c>
      <c r="D271" s="59">
        <f t="shared" si="15"/>
        <v>38666.666666666664</v>
      </c>
      <c r="E271" s="60">
        <v>185</v>
      </c>
      <c r="F271" s="61">
        <f>D271*25.43</f>
        <v>983293.33333333326</v>
      </c>
      <c r="G271" s="61">
        <f>D271*14.85</f>
        <v>574200</v>
      </c>
      <c r="H271" s="61">
        <f>D271*6.94</f>
        <v>268346.66666666669</v>
      </c>
      <c r="I271" s="61">
        <f>D271*34.82</f>
        <v>1346373.3333333333</v>
      </c>
      <c r="K271" s="62">
        <f>SUM(F271:J271)</f>
        <v>3172213.333333333</v>
      </c>
    </row>
    <row r="272" spans="1:11" ht="12.75" customHeight="1" x14ac:dyDescent="0.2">
      <c r="A272" s="58">
        <v>1503</v>
      </c>
      <c r="B272" s="58" t="s">
        <v>3557</v>
      </c>
      <c r="C272" s="59">
        <v>12</v>
      </c>
      <c r="D272" s="59">
        <f t="shared" si="15"/>
        <v>38666.666666666664</v>
      </c>
      <c r="E272" s="60">
        <v>186</v>
      </c>
      <c r="F272" s="61">
        <f>D272*19.63</f>
        <v>759026.66666666663</v>
      </c>
      <c r="G272" s="61">
        <f>D272*11.44</f>
        <v>442346.66666666663</v>
      </c>
      <c r="H272" s="61">
        <f>D272*5.36</f>
        <v>207253.33333333334</v>
      </c>
      <c r="I272" s="61">
        <f>D272*31.47</f>
        <v>1216839.9999999998</v>
      </c>
      <c r="J272" s="61">
        <f>D272*15.72</f>
        <v>607840</v>
      </c>
      <c r="K272" s="62">
        <f>SUM(F272:J272)</f>
        <v>3233306.666666666</v>
      </c>
    </row>
    <row r="273" spans="1:11" ht="12.75" customHeight="1" x14ac:dyDescent="0.2">
      <c r="D273" s="59">
        <f t="shared" si="15"/>
        <v>38666.666666666664</v>
      </c>
      <c r="E273" s="60">
        <v>187</v>
      </c>
    </row>
    <row r="274" spans="1:11" ht="12.75" customHeight="1" x14ac:dyDescent="0.2">
      <c r="A274" s="58" t="s">
        <v>3558</v>
      </c>
      <c r="D274" s="59">
        <f t="shared" si="15"/>
        <v>38666.666666666664</v>
      </c>
      <c r="E274" s="60">
        <v>188</v>
      </c>
    </row>
    <row r="275" spans="1:11" ht="12.75" customHeight="1" x14ac:dyDescent="0.2">
      <c r="D275" s="59">
        <f t="shared" si="15"/>
        <v>38666.666666666664</v>
      </c>
      <c r="E275" s="60">
        <v>189</v>
      </c>
    </row>
    <row r="276" spans="1:11" ht="12.75" customHeight="1" x14ac:dyDescent="0.2">
      <c r="A276" s="58" t="s">
        <v>3559</v>
      </c>
      <c r="D276" s="59">
        <f t="shared" si="15"/>
        <v>38666.666666666664</v>
      </c>
      <c r="E276" s="60">
        <v>190</v>
      </c>
    </row>
    <row r="277" spans="1:11" ht="12.75" customHeight="1" x14ac:dyDescent="0.2">
      <c r="D277" s="59">
        <f t="shared" si="15"/>
        <v>38666.666666666664</v>
      </c>
      <c r="E277" s="60">
        <v>191</v>
      </c>
    </row>
    <row r="278" spans="1:11" ht="12.75" customHeight="1" x14ac:dyDescent="0.2">
      <c r="A278" s="58">
        <v>1601</v>
      </c>
      <c r="B278" s="58" t="s">
        <v>3560</v>
      </c>
      <c r="C278" s="59">
        <v>20</v>
      </c>
      <c r="D278" s="59">
        <f t="shared" si="15"/>
        <v>38666.666666666664</v>
      </c>
      <c r="E278" s="60">
        <v>192</v>
      </c>
      <c r="F278" s="61">
        <f>D278*25.43</f>
        <v>983293.33333333326</v>
      </c>
      <c r="G278" s="61">
        <f>D278*14.85</f>
        <v>574200</v>
      </c>
      <c r="H278" s="61">
        <f>D278*6.94</f>
        <v>268346.66666666669</v>
      </c>
      <c r="I278" s="61">
        <f>D278*34.82</f>
        <v>1346373.3333333333</v>
      </c>
      <c r="K278" s="62">
        <f>SUM(F278:J278)</f>
        <v>3172213.333333333</v>
      </c>
    </row>
    <row r="279" spans="1:11" ht="12.75" customHeight="1" x14ac:dyDescent="0.2">
      <c r="D279" s="59">
        <f t="shared" si="15"/>
        <v>38666.666666666664</v>
      </c>
      <c r="E279" s="60">
        <v>193</v>
      </c>
    </row>
    <row r="280" spans="1:11" ht="12.75" customHeight="1" x14ac:dyDescent="0.2">
      <c r="A280" s="58" t="s">
        <v>3561</v>
      </c>
      <c r="D280" s="59">
        <f t="shared" ref="D280:D343" si="19">D279</f>
        <v>38666.666666666664</v>
      </c>
      <c r="E280" s="60">
        <v>194</v>
      </c>
    </row>
    <row r="281" spans="1:11" ht="12.75" customHeight="1" x14ac:dyDescent="0.2">
      <c r="D281" s="59">
        <f t="shared" si="19"/>
        <v>38666.666666666664</v>
      </c>
      <c r="E281" s="60">
        <v>195</v>
      </c>
    </row>
    <row r="282" spans="1:11" ht="12.75" customHeight="1" x14ac:dyDescent="0.2">
      <c r="A282" s="58">
        <v>1610</v>
      </c>
      <c r="B282" s="58" t="s">
        <v>3562</v>
      </c>
      <c r="C282" s="59">
        <v>13</v>
      </c>
      <c r="D282" s="59">
        <f t="shared" si="19"/>
        <v>38666.666666666664</v>
      </c>
      <c r="E282" s="60">
        <v>196</v>
      </c>
      <c r="F282" s="61">
        <f>D282*21.48</f>
        <v>830560</v>
      </c>
      <c r="G282" s="61">
        <f>D282*12.72</f>
        <v>491840</v>
      </c>
      <c r="H282" s="61">
        <f>D282*6.17</f>
        <v>238573.33333333331</v>
      </c>
      <c r="I282" s="61">
        <f>D282*33.16</f>
        <v>1282186.6666666665</v>
      </c>
      <c r="J282" s="61">
        <f>D282*15.72</f>
        <v>607840</v>
      </c>
      <c r="K282" s="62">
        <f>SUM(F282:J282)</f>
        <v>3451000</v>
      </c>
    </row>
    <row r="283" spans="1:11" ht="12.75" customHeight="1" x14ac:dyDescent="0.2">
      <c r="A283" s="58">
        <v>1611</v>
      </c>
      <c r="B283" s="58" t="s">
        <v>3563</v>
      </c>
      <c r="C283" s="59">
        <v>21</v>
      </c>
      <c r="D283" s="59">
        <f t="shared" si="19"/>
        <v>38666.666666666664</v>
      </c>
      <c r="E283" s="60">
        <v>197</v>
      </c>
      <c r="F283" s="61">
        <f>D283*33.1</f>
        <v>1279866.6666666667</v>
      </c>
      <c r="G283" s="61">
        <f>D283*20.12</f>
        <v>777973.33333333337</v>
      </c>
      <c r="H283" s="61">
        <f>D283*9.03</f>
        <v>349159.99999999994</v>
      </c>
      <c r="I283" s="61">
        <f>D283*36.51</f>
        <v>1411719.9999999998</v>
      </c>
      <c r="K283" s="62">
        <f>SUM(F283:J283)</f>
        <v>3818720</v>
      </c>
    </row>
    <row r="284" spans="1:11" ht="12.75" customHeight="1" x14ac:dyDescent="0.2">
      <c r="A284" s="58">
        <v>1612</v>
      </c>
      <c r="B284" s="58" t="s">
        <v>3564</v>
      </c>
      <c r="C284" s="59">
        <v>22</v>
      </c>
      <c r="D284" s="59">
        <f t="shared" si="19"/>
        <v>38666.666666666664</v>
      </c>
      <c r="E284" s="60">
        <v>198</v>
      </c>
      <c r="F284" s="61">
        <f>D284*38.67</f>
        <v>1495240</v>
      </c>
      <c r="G284" s="61">
        <f>D284*26.82</f>
        <v>1037040</v>
      </c>
      <c r="H284" s="61">
        <f>D284*10.55</f>
        <v>407933.33333333331</v>
      </c>
      <c r="I284" s="61">
        <f>D284*38.34</f>
        <v>1482480</v>
      </c>
      <c r="K284" s="62">
        <f>SUM(F284:J284)</f>
        <v>4422693.333333334</v>
      </c>
    </row>
    <row r="285" spans="1:11" ht="12.75" customHeight="1" x14ac:dyDescent="0.2">
      <c r="A285" s="58">
        <v>1613</v>
      </c>
      <c r="B285" s="58" t="s">
        <v>3565</v>
      </c>
      <c r="C285" s="59">
        <v>12</v>
      </c>
      <c r="D285" s="59">
        <f t="shared" si="19"/>
        <v>38666.666666666664</v>
      </c>
      <c r="E285" s="60">
        <v>199</v>
      </c>
      <c r="F285" s="61">
        <f>D285*19.63</f>
        <v>759026.66666666663</v>
      </c>
      <c r="G285" s="61">
        <f>D285*11.44</f>
        <v>442346.66666666663</v>
      </c>
      <c r="H285" s="61">
        <f>D285*5.36</f>
        <v>207253.33333333334</v>
      </c>
      <c r="I285" s="61">
        <f>D285*31.47</f>
        <v>1216839.9999999998</v>
      </c>
      <c r="J285" s="61">
        <f>D285*15.72</f>
        <v>607840</v>
      </c>
      <c r="K285" s="62">
        <f>SUM(F285:J285)</f>
        <v>3233306.666666666</v>
      </c>
    </row>
    <row r="286" spans="1:11" ht="12.75" customHeight="1" x14ac:dyDescent="0.2">
      <c r="A286" s="58">
        <v>1614</v>
      </c>
      <c r="B286" s="58" t="s">
        <v>3566</v>
      </c>
      <c r="C286" s="59">
        <v>12</v>
      </c>
      <c r="D286" s="59">
        <f t="shared" si="19"/>
        <v>38666.666666666664</v>
      </c>
      <c r="E286" s="60">
        <v>200</v>
      </c>
      <c r="F286" s="61">
        <f>D286*19.63</f>
        <v>759026.66666666663</v>
      </c>
      <c r="G286" s="61">
        <f>D286*11.44</f>
        <v>442346.66666666663</v>
      </c>
      <c r="H286" s="61">
        <f>D286*5.36</f>
        <v>207253.33333333334</v>
      </c>
      <c r="I286" s="61">
        <f>D286*31.47</f>
        <v>1216839.9999999998</v>
      </c>
      <c r="J286" s="61">
        <f>D286*15.72</f>
        <v>607840</v>
      </c>
      <c r="K286" s="62">
        <f>SUM(F286:J286)</f>
        <v>3233306.666666666</v>
      </c>
    </row>
    <row r="287" spans="1:11" ht="12.75" customHeight="1" x14ac:dyDescent="0.2">
      <c r="D287" s="59">
        <f t="shared" si="19"/>
        <v>38666.666666666664</v>
      </c>
      <c r="E287" s="60">
        <v>201</v>
      </c>
    </row>
    <row r="288" spans="1:11" ht="12.75" customHeight="1" x14ac:dyDescent="0.2">
      <c r="A288" s="58" t="s">
        <v>3567</v>
      </c>
      <c r="D288" s="59">
        <f t="shared" si="19"/>
        <v>38666.666666666664</v>
      </c>
      <c r="E288" s="60">
        <v>202</v>
      </c>
    </row>
    <row r="289" spans="1:11" ht="12.75" customHeight="1" x14ac:dyDescent="0.2">
      <c r="D289" s="59">
        <f t="shared" si="19"/>
        <v>38666.666666666664</v>
      </c>
      <c r="E289" s="60">
        <v>203</v>
      </c>
    </row>
    <row r="290" spans="1:11" ht="12.75" customHeight="1" x14ac:dyDescent="0.2">
      <c r="A290" s="58">
        <v>1620</v>
      </c>
      <c r="B290" s="58" t="s">
        <v>3568</v>
      </c>
      <c r="C290" s="59">
        <v>20</v>
      </c>
      <c r="D290" s="59">
        <f t="shared" si="19"/>
        <v>38666.666666666664</v>
      </c>
      <c r="E290" s="60">
        <v>204</v>
      </c>
      <c r="F290" s="61">
        <f>D290*25.43</f>
        <v>983293.33333333326</v>
      </c>
      <c r="G290" s="61">
        <f>D290*14.85</f>
        <v>574200</v>
      </c>
      <c r="H290" s="61">
        <f>D290*6.94</f>
        <v>268346.66666666669</v>
      </c>
      <c r="I290" s="61">
        <f>D290*34.82</f>
        <v>1346373.3333333333</v>
      </c>
      <c r="K290" s="62">
        <f>SUM(F290:J290)</f>
        <v>3172213.333333333</v>
      </c>
    </row>
    <row r="291" spans="1:11" ht="12.75" customHeight="1" x14ac:dyDescent="0.2">
      <c r="D291" s="59">
        <f t="shared" si="19"/>
        <v>38666.666666666664</v>
      </c>
      <c r="E291" s="60">
        <v>205</v>
      </c>
    </row>
    <row r="292" spans="1:11" ht="12.75" customHeight="1" x14ac:dyDescent="0.2">
      <c r="A292" s="58" t="s">
        <v>3569</v>
      </c>
      <c r="C292" s="58"/>
      <c r="D292" s="59">
        <f t="shared" si="19"/>
        <v>38666.666666666664</v>
      </c>
      <c r="E292" s="60">
        <v>206</v>
      </c>
    </row>
    <row r="293" spans="1:11" ht="12.75" customHeight="1" x14ac:dyDescent="0.2">
      <c r="D293" s="59">
        <f t="shared" si="19"/>
        <v>38666.666666666664</v>
      </c>
      <c r="E293" s="60">
        <v>207</v>
      </c>
    </row>
    <row r="294" spans="1:11" ht="12.75" customHeight="1" x14ac:dyDescent="0.2">
      <c r="A294" s="58" t="s">
        <v>3570</v>
      </c>
      <c r="D294" s="59">
        <f t="shared" si="19"/>
        <v>38666.666666666664</v>
      </c>
      <c r="E294" s="60">
        <v>208</v>
      </c>
    </row>
    <row r="295" spans="1:11" ht="12.75" customHeight="1" x14ac:dyDescent="0.2">
      <c r="D295" s="59">
        <f t="shared" si="19"/>
        <v>38666.666666666664</v>
      </c>
      <c r="E295" s="60">
        <v>209</v>
      </c>
    </row>
    <row r="296" spans="1:11" ht="12.75" customHeight="1" x14ac:dyDescent="0.2">
      <c r="A296" s="58" t="s">
        <v>3571</v>
      </c>
      <c r="D296" s="59">
        <f t="shared" si="19"/>
        <v>38666.666666666664</v>
      </c>
      <c r="E296" s="60">
        <v>210</v>
      </c>
    </row>
    <row r="297" spans="1:11" ht="12.75" customHeight="1" x14ac:dyDescent="0.2">
      <c r="D297" s="59">
        <f t="shared" si="19"/>
        <v>38666.666666666664</v>
      </c>
      <c r="E297" s="60">
        <v>211</v>
      </c>
    </row>
    <row r="298" spans="1:11" ht="12.75" customHeight="1" x14ac:dyDescent="0.2">
      <c r="A298" s="58">
        <v>2101</v>
      </c>
      <c r="B298" s="58" t="s">
        <v>3572</v>
      </c>
      <c r="C298" s="59">
        <v>3</v>
      </c>
      <c r="D298" s="59">
        <f t="shared" si="19"/>
        <v>38666.666666666664</v>
      </c>
      <c r="E298" s="60">
        <v>212</v>
      </c>
      <c r="F298" s="61">
        <f>D298*3.57</f>
        <v>138039.99999999997</v>
      </c>
      <c r="G298" s="61">
        <f>D298*2.53</f>
        <v>97826.666666666657</v>
      </c>
      <c r="H298" s="61">
        <v>0</v>
      </c>
      <c r="I298" s="61">
        <f>D298*5.97</f>
        <v>230839.99999999997</v>
      </c>
      <c r="J298" s="61">
        <f>D298*2.28</f>
        <v>88159.999999999985</v>
      </c>
      <c r="K298" s="62">
        <f>SUM(F298:J298)</f>
        <v>554866.66666666663</v>
      </c>
    </row>
    <row r="299" spans="1:11" ht="12.75" customHeight="1" x14ac:dyDescent="0.2">
      <c r="A299" s="58">
        <v>2102</v>
      </c>
      <c r="B299" s="58" t="s">
        <v>3573</v>
      </c>
      <c r="C299" s="59">
        <v>6</v>
      </c>
      <c r="D299" s="59">
        <f t="shared" si="19"/>
        <v>38666.666666666664</v>
      </c>
      <c r="E299" s="60">
        <v>213</v>
      </c>
      <c r="F299" s="61">
        <f>D299*7.68</f>
        <v>296959.99999999994</v>
      </c>
      <c r="G299" s="61">
        <f>D299*4.56</f>
        <v>176319.99999999997</v>
      </c>
      <c r="H299" s="61">
        <f>D299*2.01</f>
        <v>77719.999999999985</v>
      </c>
      <c r="I299" s="61">
        <f>D299*15.13</f>
        <v>585026.66666666663</v>
      </c>
      <c r="J299" s="61">
        <f>D299*4.27</f>
        <v>165106.66666666663</v>
      </c>
      <c r="K299" s="62">
        <f>SUM(F299:J299)</f>
        <v>1301133.333333333</v>
      </c>
    </row>
    <row r="300" spans="1:11" ht="12.75" customHeight="1" x14ac:dyDescent="0.2">
      <c r="D300" s="59">
        <f t="shared" si="19"/>
        <v>38666.666666666664</v>
      </c>
      <c r="E300" s="60">
        <v>214</v>
      </c>
    </row>
    <row r="301" spans="1:11" ht="12.75" customHeight="1" x14ac:dyDescent="0.2">
      <c r="A301" s="58" t="s">
        <v>3574</v>
      </c>
      <c r="D301" s="59">
        <f t="shared" si="19"/>
        <v>38666.666666666664</v>
      </c>
      <c r="E301" s="60">
        <v>215</v>
      </c>
    </row>
    <row r="302" spans="1:11" ht="12.75" customHeight="1" x14ac:dyDescent="0.2">
      <c r="D302" s="59">
        <f t="shared" si="19"/>
        <v>38666.666666666664</v>
      </c>
      <c r="E302" s="60">
        <v>216</v>
      </c>
    </row>
    <row r="303" spans="1:11" ht="12.75" customHeight="1" x14ac:dyDescent="0.2">
      <c r="A303" s="58">
        <v>2110</v>
      </c>
      <c r="B303" s="58" t="s">
        <v>3575</v>
      </c>
      <c r="C303" s="59">
        <v>7</v>
      </c>
      <c r="D303" s="59">
        <f t="shared" si="19"/>
        <v>38666.666666666664</v>
      </c>
      <c r="E303" s="60">
        <v>217</v>
      </c>
      <c r="F303" s="61">
        <f>D303*9</f>
        <v>348000</v>
      </c>
      <c r="G303" s="61">
        <f>D303*5.3</f>
        <v>204933.33333333331</v>
      </c>
      <c r="H303" s="61">
        <f>D303*2.37</f>
        <v>91640</v>
      </c>
      <c r="I303" s="61">
        <f>D303*16.88</f>
        <v>652693.33333333326</v>
      </c>
      <c r="J303" s="61">
        <f>D303*9.92</f>
        <v>383573.33333333331</v>
      </c>
      <c r="K303" s="62">
        <f>SUM(F303:J303)</f>
        <v>1680839.9999999998</v>
      </c>
    </row>
    <row r="304" spans="1:11" ht="12.75" customHeight="1" x14ac:dyDescent="0.2">
      <c r="A304" s="58">
        <v>2111</v>
      </c>
      <c r="B304" s="58" t="s">
        <v>3576</v>
      </c>
      <c r="C304" s="59">
        <v>7</v>
      </c>
      <c r="D304" s="59">
        <f t="shared" si="19"/>
        <v>38666.666666666664</v>
      </c>
      <c r="E304" s="60">
        <v>218</v>
      </c>
      <c r="F304" s="61">
        <f>D304*9</f>
        <v>348000</v>
      </c>
      <c r="G304" s="61">
        <f>D304*5.3</f>
        <v>204933.33333333331</v>
      </c>
      <c r="H304" s="61">
        <f>D304*2.37</f>
        <v>91640</v>
      </c>
      <c r="I304" s="61">
        <f>D304*16.88</f>
        <v>652693.33333333326</v>
      </c>
      <c r="J304" s="61">
        <f>D304*9.92</f>
        <v>383573.33333333331</v>
      </c>
      <c r="K304" s="62">
        <f>SUM(F304:J304)</f>
        <v>1680839.9999999998</v>
      </c>
    </row>
    <row r="305" spans="1:11" ht="12.75" customHeight="1" x14ac:dyDescent="0.2">
      <c r="A305" s="58">
        <v>2112</v>
      </c>
      <c r="B305" s="58" t="s">
        <v>3577</v>
      </c>
      <c r="C305" s="59">
        <v>7</v>
      </c>
      <c r="D305" s="59">
        <f t="shared" si="19"/>
        <v>38666.666666666664</v>
      </c>
      <c r="E305" s="60">
        <v>219</v>
      </c>
      <c r="F305" s="61">
        <f>D305*9</f>
        <v>348000</v>
      </c>
      <c r="G305" s="61">
        <f>D305*5.3</f>
        <v>204933.33333333331</v>
      </c>
      <c r="H305" s="61">
        <f>D305*2.37</f>
        <v>91640</v>
      </c>
      <c r="I305" s="61">
        <f>D305*16.88</f>
        <v>652693.33333333326</v>
      </c>
      <c r="J305" s="61">
        <f>D305*9.92</f>
        <v>383573.33333333331</v>
      </c>
      <c r="K305" s="62">
        <f>SUM(F305:J305)</f>
        <v>1680839.9999999998</v>
      </c>
    </row>
    <row r="306" spans="1:11" ht="12.75" customHeight="1" x14ac:dyDescent="0.2">
      <c r="D306" s="59">
        <f t="shared" si="19"/>
        <v>38666.666666666664</v>
      </c>
      <c r="E306" s="60">
        <v>220</v>
      </c>
    </row>
    <row r="307" spans="1:11" ht="12.75" customHeight="1" x14ac:dyDescent="0.2">
      <c r="A307" s="58" t="s">
        <v>3578</v>
      </c>
      <c r="D307" s="59">
        <f t="shared" si="19"/>
        <v>38666.666666666664</v>
      </c>
      <c r="E307" s="60">
        <v>221</v>
      </c>
    </row>
    <row r="308" spans="1:11" ht="12.75" customHeight="1" x14ac:dyDescent="0.2">
      <c r="D308" s="59">
        <f t="shared" si="19"/>
        <v>38666.666666666664</v>
      </c>
      <c r="E308" s="60">
        <v>222</v>
      </c>
    </row>
    <row r="309" spans="1:11" ht="12.75" customHeight="1" x14ac:dyDescent="0.2">
      <c r="A309" s="58">
        <v>2120</v>
      </c>
      <c r="B309" s="58" t="s">
        <v>3579</v>
      </c>
      <c r="C309" s="59">
        <v>10</v>
      </c>
      <c r="D309" s="59">
        <f t="shared" si="19"/>
        <v>38666.666666666664</v>
      </c>
      <c r="E309" s="60">
        <v>223</v>
      </c>
      <c r="F309" s="61">
        <f>D309*15.71</f>
        <v>607453.33333333337</v>
      </c>
      <c r="G309" s="61">
        <f>D309*9.02</f>
        <v>348773.33333333331</v>
      </c>
      <c r="H309" s="61">
        <f>D309*4.28</f>
        <v>165493.33333333334</v>
      </c>
      <c r="I309" s="61">
        <f>D309*28.08</f>
        <v>1085759.9999999998</v>
      </c>
      <c r="J309" s="61">
        <f>D309*15.72</f>
        <v>607840</v>
      </c>
      <c r="K309" s="62">
        <f>SUM(F309:J309)</f>
        <v>2815320</v>
      </c>
    </row>
    <row r="310" spans="1:11" ht="12.75" customHeight="1" x14ac:dyDescent="0.2">
      <c r="A310" s="58">
        <v>2121</v>
      </c>
      <c r="B310" s="58" t="s">
        <v>3580</v>
      </c>
      <c r="C310" s="59">
        <v>11</v>
      </c>
      <c r="D310" s="59">
        <f t="shared" si="19"/>
        <v>38666.666666666664</v>
      </c>
      <c r="E310" s="60">
        <v>224</v>
      </c>
      <c r="F310" s="61">
        <f>D310*17.62</f>
        <v>681306.66666666663</v>
      </c>
      <c r="G310" s="61">
        <f>D310*10.08</f>
        <v>389760</v>
      </c>
      <c r="H310" s="61">
        <f>D310*4.83</f>
        <v>186760</v>
      </c>
      <c r="I310" s="61">
        <f>D310*29.95</f>
        <v>1158066.6666666665</v>
      </c>
      <c r="J310" s="61">
        <f>D310*15.72</f>
        <v>607840</v>
      </c>
      <c r="K310" s="62">
        <f>SUM(F310:J310)</f>
        <v>3023733.333333333</v>
      </c>
    </row>
    <row r="311" spans="1:11" ht="12.75" customHeight="1" x14ac:dyDescent="0.2">
      <c r="D311" s="59">
        <f t="shared" si="19"/>
        <v>38666.666666666664</v>
      </c>
      <c r="E311" s="60">
        <v>225</v>
      </c>
    </row>
    <row r="312" spans="1:11" ht="12.75" customHeight="1" x14ac:dyDescent="0.2">
      <c r="A312" s="58" t="s">
        <v>3581</v>
      </c>
      <c r="D312" s="59">
        <f t="shared" si="19"/>
        <v>38666.666666666664</v>
      </c>
      <c r="E312" s="60">
        <v>226</v>
      </c>
    </row>
    <row r="313" spans="1:11" ht="12.75" customHeight="1" x14ac:dyDescent="0.2">
      <c r="D313" s="59">
        <f t="shared" si="19"/>
        <v>38666.666666666664</v>
      </c>
      <c r="E313" s="60">
        <v>227</v>
      </c>
    </row>
    <row r="314" spans="1:11" ht="12.75" customHeight="1" x14ac:dyDescent="0.2">
      <c r="A314" s="58">
        <v>2130</v>
      </c>
      <c r="B314" s="58" t="s">
        <v>5051</v>
      </c>
      <c r="C314" s="59">
        <v>8</v>
      </c>
      <c r="D314" s="59">
        <f t="shared" si="19"/>
        <v>38666.666666666664</v>
      </c>
      <c r="E314" s="60">
        <v>228</v>
      </c>
      <c r="F314" s="61">
        <f>D314*10.44</f>
        <v>403679.99999999994</v>
      </c>
      <c r="G314" s="61">
        <f>D314*6.17</f>
        <v>238573.33333333331</v>
      </c>
      <c r="H314" s="61">
        <f>D314*2.74</f>
        <v>105946.66666666667</v>
      </c>
      <c r="I314" s="61">
        <f>D314*18.51</f>
        <v>715720</v>
      </c>
      <c r="J314" s="61">
        <f>D314*9.92</f>
        <v>383573.33333333331</v>
      </c>
      <c r="K314" s="62">
        <f>SUM(F314:J314)</f>
        <v>1847493.3333333333</v>
      </c>
    </row>
    <row r="315" spans="1:11" ht="12.75" customHeight="1" x14ac:dyDescent="0.2">
      <c r="D315" s="59">
        <f t="shared" si="19"/>
        <v>38666.666666666664</v>
      </c>
      <c r="E315" s="60">
        <v>229</v>
      </c>
    </row>
    <row r="316" spans="1:11" ht="12.75" customHeight="1" x14ac:dyDescent="0.2">
      <c r="A316" s="58" t="s">
        <v>3582</v>
      </c>
      <c r="D316" s="59">
        <f t="shared" si="19"/>
        <v>38666.666666666664</v>
      </c>
      <c r="E316" s="60">
        <v>230</v>
      </c>
    </row>
    <row r="317" spans="1:11" ht="12.75" customHeight="1" x14ac:dyDescent="0.2">
      <c r="D317" s="59">
        <f t="shared" si="19"/>
        <v>38666.666666666664</v>
      </c>
      <c r="E317" s="60">
        <v>231</v>
      </c>
    </row>
    <row r="318" spans="1:11" ht="12.75" customHeight="1" x14ac:dyDescent="0.2">
      <c r="A318" s="58">
        <v>2140</v>
      </c>
      <c r="B318" s="58" t="s">
        <v>3583</v>
      </c>
      <c r="C318" s="59">
        <v>3</v>
      </c>
      <c r="D318" s="59">
        <f t="shared" si="19"/>
        <v>38666.666666666664</v>
      </c>
      <c r="E318" s="60">
        <v>232</v>
      </c>
      <c r="F318" s="61">
        <f>D318*3.57</f>
        <v>138039.99999999997</v>
      </c>
      <c r="G318" s="61">
        <f>D318*2.53</f>
        <v>97826.666666666657</v>
      </c>
      <c r="H318" s="61">
        <v>0</v>
      </c>
      <c r="I318" s="61">
        <f>D318*5.97</f>
        <v>230839.99999999997</v>
      </c>
      <c r="J318" s="61">
        <f>D318*2.28</f>
        <v>88159.999999999985</v>
      </c>
      <c r="K318" s="62">
        <f>SUM(F318:J318)</f>
        <v>554866.66666666663</v>
      </c>
    </row>
    <row r="319" spans="1:11" ht="12.75" customHeight="1" x14ac:dyDescent="0.2">
      <c r="A319" s="58">
        <v>2141</v>
      </c>
      <c r="B319" s="58" t="s">
        <v>3584</v>
      </c>
      <c r="C319" s="59">
        <v>3</v>
      </c>
      <c r="D319" s="59">
        <f t="shared" si="19"/>
        <v>38666.666666666664</v>
      </c>
      <c r="E319" s="60">
        <v>233</v>
      </c>
      <c r="F319" s="61">
        <f>D319*3.57</f>
        <v>138039.99999999997</v>
      </c>
      <c r="G319" s="61">
        <f>D319*2.53</f>
        <v>97826.666666666657</v>
      </c>
      <c r="H319" s="61">
        <v>0</v>
      </c>
      <c r="I319" s="61">
        <f>D319*5.97</f>
        <v>230839.99999999997</v>
      </c>
      <c r="J319" s="61">
        <f>D319*2.28</f>
        <v>88159.999999999985</v>
      </c>
      <c r="K319" s="62">
        <f>SUM(F319:J319)</f>
        <v>554866.66666666663</v>
      </c>
    </row>
    <row r="320" spans="1:11" ht="12.75" customHeight="1" x14ac:dyDescent="0.2">
      <c r="A320" s="58">
        <v>2142</v>
      </c>
      <c r="B320" s="58" t="s">
        <v>3585</v>
      </c>
      <c r="C320" s="59">
        <v>3</v>
      </c>
      <c r="D320" s="59">
        <f t="shared" si="19"/>
        <v>38666.666666666664</v>
      </c>
      <c r="E320" s="60">
        <v>234</v>
      </c>
      <c r="F320" s="61">
        <f>D320*3.57</f>
        <v>138039.99999999997</v>
      </c>
      <c r="G320" s="61">
        <f>D320*2.53</f>
        <v>97826.666666666657</v>
      </c>
      <c r="H320" s="61">
        <v>0</v>
      </c>
      <c r="I320" s="61">
        <f>D320*5.97</f>
        <v>230839.99999999997</v>
      </c>
      <c r="J320" s="61">
        <f>D320*2.28</f>
        <v>88159.999999999985</v>
      </c>
      <c r="K320" s="62">
        <f>SUM(F320:J320)</f>
        <v>554866.66666666663</v>
      </c>
    </row>
    <row r="321" spans="1:11" ht="12.75" customHeight="1" x14ac:dyDescent="0.2">
      <c r="A321" s="58">
        <v>2143</v>
      </c>
      <c r="B321" s="58" t="s">
        <v>3586</v>
      </c>
      <c r="C321" s="59">
        <v>3</v>
      </c>
      <c r="D321" s="59">
        <f t="shared" si="19"/>
        <v>38666.666666666664</v>
      </c>
      <c r="E321" s="60">
        <v>235</v>
      </c>
      <c r="F321" s="61">
        <f>D321*3.57</f>
        <v>138039.99999999997</v>
      </c>
      <c r="G321" s="61">
        <f>D321*2.53</f>
        <v>97826.666666666657</v>
      </c>
      <c r="H321" s="61">
        <v>0</v>
      </c>
      <c r="I321" s="61">
        <f>D321*5.97</f>
        <v>230839.99999999997</v>
      </c>
      <c r="J321" s="61">
        <f>D321*2.28</f>
        <v>88159.999999999985</v>
      </c>
      <c r="K321" s="62">
        <f>SUM(F321:J321)</f>
        <v>554866.66666666663</v>
      </c>
    </row>
    <row r="322" spans="1:11" ht="12.75" customHeight="1" x14ac:dyDescent="0.2">
      <c r="D322" s="59">
        <f t="shared" si="19"/>
        <v>38666.666666666664</v>
      </c>
      <c r="E322" s="60">
        <v>236</v>
      </c>
    </row>
    <row r="323" spans="1:11" ht="12.75" customHeight="1" x14ac:dyDescent="0.2">
      <c r="A323" s="58" t="s">
        <v>3587</v>
      </c>
      <c r="D323" s="59">
        <f t="shared" si="19"/>
        <v>38666.666666666664</v>
      </c>
      <c r="E323" s="60">
        <v>237</v>
      </c>
    </row>
    <row r="324" spans="1:11" ht="12.75" customHeight="1" x14ac:dyDescent="0.2">
      <c r="D324" s="59">
        <f t="shared" si="19"/>
        <v>38666.666666666664</v>
      </c>
      <c r="E324" s="60">
        <v>238</v>
      </c>
    </row>
    <row r="325" spans="1:11" ht="12.75" customHeight="1" x14ac:dyDescent="0.2">
      <c r="A325" s="58" t="s">
        <v>3588</v>
      </c>
      <c r="D325" s="59">
        <f t="shared" si="19"/>
        <v>38666.666666666664</v>
      </c>
      <c r="E325" s="60">
        <v>239</v>
      </c>
    </row>
    <row r="326" spans="1:11" ht="12.75" customHeight="1" x14ac:dyDescent="0.2">
      <c r="D326" s="59">
        <f t="shared" si="19"/>
        <v>38666.666666666664</v>
      </c>
      <c r="E326" s="60">
        <v>240</v>
      </c>
    </row>
    <row r="327" spans="1:11" ht="12.75" customHeight="1" x14ac:dyDescent="0.2">
      <c r="A327" s="58">
        <v>2210</v>
      </c>
      <c r="B327" s="58" t="s">
        <v>3589</v>
      </c>
      <c r="C327" s="59">
        <v>3</v>
      </c>
      <c r="D327" s="59">
        <f t="shared" si="19"/>
        <v>38666.666666666664</v>
      </c>
      <c r="E327" s="60">
        <v>241</v>
      </c>
      <c r="F327" s="61">
        <f>D327*3.57</f>
        <v>138039.99999999997</v>
      </c>
      <c r="G327" s="61">
        <f>D327*2.53</f>
        <v>97826.666666666657</v>
      </c>
      <c r="H327" s="61">
        <v>0</v>
      </c>
      <c r="I327" s="61">
        <f>D327*5.97</f>
        <v>230839.99999999997</v>
      </c>
      <c r="J327" s="61">
        <f>D327*2.28</f>
        <v>88159.999999999985</v>
      </c>
      <c r="K327" s="62">
        <f>SUM(F327:J327)</f>
        <v>554866.66666666663</v>
      </c>
    </row>
    <row r="328" spans="1:11" ht="12.75" customHeight="1" x14ac:dyDescent="0.2">
      <c r="A328" s="58">
        <v>2211</v>
      </c>
      <c r="B328" s="58" t="s">
        <v>3590</v>
      </c>
      <c r="C328" s="59">
        <v>5</v>
      </c>
      <c r="D328" s="59">
        <f t="shared" si="19"/>
        <v>38666.666666666664</v>
      </c>
      <c r="E328" s="60">
        <v>242</v>
      </c>
      <c r="F328" s="61">
        <f>D328*5.86</f>
        <v>226586.66666666666</v>
      </c>
      <c r="G328" s="61">
        <f>D328*3.83</f>
        <v>148093.33333333331</v>
      </c>
      <c r="H328" s="61">
        <v>0</v>
      </c>
      <c r="I328" s="61">
        <f>D328*10.45</f>
        <v>404066.66666666663</v>
      </c>
      <c r="J328" s="61">
        <f>D328*4.27</f>
        <v>165106.66666666663</v>
      </c>
      <c r="K328" s="62">
        <f>SUM(F328:J328)</f>
        <v>943853.33333333326</v>
      </c>
    </row>
    <row r="329" spans="1:11" ht="12.75" customHeight="1" x14ac:dyDescent="0.2">
      <c r="D329" s="59">
        <f t="shared" si="19"/>
        <v>38666.666666666664</v>
      </c>
      <c r="E329" s="60">
        <v>243</v>
      </c>
    </row>
    <row r="330" spans="1:11" ht="12.75" customHeight="1" x14ac:dyDescent="0.2">
      <c r="A330" s="58" t="s">
        <v>3591</v>
      </c>
      <c r="D330" s="59">
        <f t="shared" si="19"/>
        <v>38666.666666666664</v>
      </c>
      <c r="E330" s="60">
        <v>244</v>
      </c>
    </row>
    <row r="331" spans="1:11" ht="12.75" customHeight="1" x14ac:dyDescent="0.2">
      <c r="D331" s="59">
        <f t="shared" si="19"/>
        <v>38666.666666666664</v>
      </c>
      <c r="E331" s="60">
        <v>245</v>
      </c>
    </row>
    <row r="332" spans="1:11" ht="12.75" customHeight="1" x14ac:dyDescent="0.2">
      <c r="A332" s="58">
        <v>2220</v>
      </c>
      <c r="B332" s="58" t="s">
        <v>3592</v>
      </c>
      <c r="C332" s="59">
        <v>3</v>
      </c>
      <c r="D332" s="59">
        <f t="shared" si="19"/>
        <v>38666.666666666664</v>
      </c>
      <c r="E332" s="60">
        <v>246</v>
      </c>
      <c r="F332" s="61">
        <f>D332*3.57</f>
        <v>138039.99999999997</v>
      </c>
      <c r="G332" s="61">
        <f>D332*2.53</f>
        <v>97826.666666666657</v>
      </c>
      <c r="H332" s="61">
        <v>0</v>
      </c>
      <c r="I332" s="61">
        <f>D332*5.97</f>
        <v>230839.99999999997</v>
      </c>
      <c r="J332" s="61">
        <f>D332*2.28</f>
        <v>88159.999999999985</v>
      </c>
      <c r="K332" s="62">
        <f>SUM(F332:J332)</f>
        <v>554866.66666666663</v>
      </c>
    </row>
    <row r="333" spans="1:11" ht="12.75" customHeight="1" x14ac:dyDescent="0.2">
      <c r="A333" s="58">
        <v>2221</v>
      </c>
      <c r="B333" s="58" t="s">
        <v>3593</v>
      </c>
      <c r="C333" s="59">
        <v>5</v>
      </c>
      <c r="D333" s="59">
        <f t="shared" si="19"/>
        <v>38666.666666666664</v>
      </c>
      <c r="E333" s="60">
        <v>247</v>
      </c>
      <c r="F333" s="61">
        <f>D333*5.86</f>
        <v>226586.66666666666</v>
      </c>
      <c r="G333" s="61">
        <f>D333*3.83</f>
        <v>148093.33333333331</v>
      </c>
      <c r="H333" s="61">
        <v>0</v>
      </c>
      <c r="I333" s="61">
        <f>D333*10.45</f>
        <v>404066.66666666663</v>
      </c>
      <c r="J333" s="61">
        <f>D333*4.27</f>
        <v>165106.66666666663</v>
      </c>
      <c r="K333" s="62">
        <f>SUM(F333:J333)</f>
        <v>943853.33333333326</v>
      </c>
    </row>
    <row r="334" spans="1:11" ht="12.75" customHeight="1" x14ac:dyDescent="0.2">
      <c r="A334" s="58">
        <v>2222</v>
      </c>
      <c r="B334" s="58" t="s">
        <v>3594</v>
      </c>
      <c r="C334" s="59">
        <v>8</v>
      </c>
      <c r="D334" s="59">
        <f t="shared" si="19"/>
        <v>38666.666666666664</v>
      </c>
      <c r="E334" s="60">
        <v>248</v>
      </c>
      <c r="F334" s="61">
        <f>D334*10.44</f>
        <v>403679.99999999994</v>
      </c>
      <c r="G334" s="61">
        <f>D334*6.17</f>
        <v>238573.33333333331</v>
      </c>
      <c r="H334" s="61">
        <f>D334*2.74</f>
        <v>105946.66666666667</v>
      </c>
      <c r="I334" s="61">
        <f>D334*18.51</f>
        <v>715720</v>
      </c>
      <c r="J334" s="61">
        <f>D334*9.92</f>
        <v>383573.33333333331</v>
      </c>
      <c r="K334" s="62">
        <f>SUM(F334:J334)</f>
        <v>1847493.3333333333</v>
      </c>
    </row>
    <row r="335" spans="1:11" ht="12.75" customHeight="1" x14ac:dyDescent="0.2">
      <c r="A335" s="58">
        <v>2223</v>
      </c>
      <c r="B335" s="58" t="s">
        <v>3595</v>
      </c>
      <c r="C335" s="59">
        <v>4</v>
      </c>
      <c r="D335" s="59">
        <f t="shared" si="19"/>
        <v>38666.666666666664</v>
      </c>
      <c r="E335" s="60">
        <v>249</v>
      </c>
      <c r="F335" s="61">
        <f>D335*4.31</f>
        <v>166653.33333333331</v>
      </c>
      <c r="G335" s="61">
        <f>D335*3.1</f>
        <v>119866.66666666666</v>
      </c>
      <c r="H335" s="61">
        <v>0</v>
      </c>
      <c r="I335" s="61">
        <f>D335*7.61</f>
        <v>294253.33333333331</v>
      </c>
      <c r="J335" s="61">
        <f>D335*4.27</f>
        <v>165106.66666666663</v>
      </c>
      <c r="K335" s="62">
        <f>SUM(F335:J335)</f>
        <v>745879.99999999988</v>
      </c>
    </row>
    <row r="336" spans="1:11" ht="12.75" customHeight="1" x14ac:dyDescent="0.2">
      <c r="A336" s="58">
        <v>2224</v>
      </c>
      <c r="B336" s="58" t="s">
        <v>3596</v>
      </c>
      <c r="C336" s="59">
        <v>11</v>
      </c>
      <c r="D336" s="59">
        <f t="shared" si="19"/>
        <v>38666.666666666664</v>
      </c>
      <c r="E336" s="60">
        <v>250</v>
      </c>
      <c r="F336" s="61">
        <f>D336*17.62</f>
        <v>681306.66666666663</v>
      </c>
      <c r="G336" s="61">
        <f>D336*10.08</f>
        <v>389760</v>
      </c>
      <c r="H336" s="61">
        <f>D336*4.83</f>
        <v>186760</v>
      </c>
      <c r="I336" s="61">
        <f>D336*29.95</f>
        <v>1158066.6666666665</v>
      </c>
      <c r="J336" s="61">
        <f>D336*15.72</f>
        <v>607840</v>
      </c>
      <c r="K336" s="62">
        <f>SUM(F336:J336)</f>
        <v>3023733.333333333</v>
      </c>
    </row>
    <row r="337" spans="1:11" ht="12.75" customHeight="1" x14ac:dyDescent="0.2">
      <c r="D337" s="59">
        <f t="shared" si="19"/>
        <v>38666.666666666664</v>
      </c>
      <c r="E337" s="60">
        <v>251</v>
      </c>
    </row>
    <row r="338" spans="1:11" ht="12.75" customHeight="1" x14ac:dyDescent="0.2">
      <c r="A338" s="58" t="s">
        <v>3597</v>
      </c>
      <c r="D338" s="59">
        <f t="shared" si="19"/>
        <v>38666.666666666664</v>
      </c>
      <c r="E338" s="60">
        <v>252</v>
      </c>
    </row>
    <row r="339" spans="1:11" ht="12.75" customHeight="1" x14ac:dyDescent="0.2">
      <c r="D339" s="59">
        <f t="shared" si="19"/>
        <v>38666.666666666664</v>
      </c>
      <c r="E339" s="60">
        <v>253</v>
      </c>
    </row>
    <row r="340" spans="1:11" ht="12.75" customHeight="1" x14ac:dyDescent="0.2">
      <c r="A340" s="58">
        <v>2230</v>
      </c>
      <c r="B340" s="58" t="s">
        <v>3598</v>
      </c>
      <c r="C340" s="59">
        <v>4</v>
      </c>
      <c r="D340" s="59">
        <f t="shared" si="19"/>
        <v>38666.666666666664</v>
      </c>
      <c r="E340" s="60">
        <v>254</v>
      </c>
      <c r="F340" s="61">
        <f>D340*4.31</f>
        <v>166653.33333333331</v>
      </c>
      <c r="G340" s="61">
        <f>D340*3.1</f>
        <v>119866.66666666666</v>
      </c>
      <c r="H340" s="61">
        <v>0</v>
      </c>
      <c r="I340" s="61">
        <f>D340*7.61</f>
        <v>294253.33333333331</v>
      </c>
      <c r="J340" s="61">
        <f>D340*4.27</f>
        <v>165106.66666666663</v>
      </c>
      <c r="K340" s="62">
        <f>SUM(F340:J340)</f>
        <v>745879.99999999988</v>
      </c>
    </row>
    <row r="341" spans="1:11" ht="12.75" customHeight="1" x14ac:dyDescent="0.2">
      <c r="A341" s="58">
        <v>2231</v>
      </c>
      <c r="B341" s="58" t="s">
        <v>3599</v>
      </c>
      <c r="C341" s="59">
        <v>4</v>
      </c>
      <c r="D341" s="59">
        <f t="shared" si="19"/>
        <v>38666.666666666664</v>
      </c>
      <c r="E341" s="60">
        <v>255</v>
      </c>
      <c r="F341" s="61">
        <f>D341*4.31</f>
        <v>166653.33333333331</v>
      </c>
      <c r="G341" s="61">
        <f>D341*3.1</f>
        <v>119866.66666666666</v>
      </c>
      <c r="H341" s="61">
        <v>0</v>
      </c>
      <c r="I341" s="61">
        <f>D341*7.61</f>
        <v>294253.33333333331</v>
      </c>
      <c r="J341" s="61">
        <f>D341*4.27</f>
        <v>165106.66666666663</v>
      </c>
      <c r="K341" s="62">
        <f>SUM(F341:J341)</f>
        <v>745879.99999999988</v>
      </c>
    </row>
    <row r="342" spans="1:11" ht="12.75" customHeight="1" x14ac:dyDescent="0.2">
      <c r="A342" s="58">
        <v>2232</v>
      </c>
      <c r="B342" s="58" t="s">
        <v>3600</v>
      </c>
      <c r="C342" s="59">
        <v>5</v>
      </c>
      <c r="D342" s="59">
        <f t="shared" si="19"/>
        <v>38666.666666666664</v>
      </c>
      <c r="E342" s="60">
        <v>256</v>
      </c>
      <c r="F342" s="61">
        <f>D342*5.86</f>
        <v>226586.66666666666</v>
      </c>
      <c r="G342" s="61">
        <f>D342*3.83</f>
        <v>148093.33333333331</v>
      </c>
      <c r="H342" s="61">
        <v>0</v>
      </c>
      <c r="I342" s="61">
        <f>D342*10.45</f>
        <v>404066.66666666663</v>
      </c>
      <c r="J342" s="61">
        <f>D342*4.27</f>
        <v>165106.66666666663</v>
      </c>
      <c r="K342" s="62">
        <f>SUM(F342:J342)</f>
        <v>943853.33333333326</v>
      </c>
    </row>
    <row r="343" spans="1:11" ht="12.75" customHeight="1" x14ac:dyDescent="0.2">
      <c r="D343" s="59">
        <f t="shared" si="19"/>
        <v>38666.666666666664</v>
      </c>
      <c r="E343" s="60">
        <v>257</v>
      </c>
    </row>
    <row r="344" spans="1:11" ht="12.75" customHeight="1" x14ac:dyDescent="0.2">
      <c r="A344" s="58" t="s">
        <v>3601</v>
      </c>
      <c r="D344" s="59">
        <f t="shared" ref="D344:D407" si="20">D343</f>
        <v>38666.666666666664</v>
      </c>
      <c r="E344" s="60">
        <v>258</v>
      </c>
    </row>
    <row r="345" spans="1:11" ht="12.75" customHeight="1" x14ac:dyDescent="0.2">
      <c r="D345" s="59">
        <f t="shared" si="20"/>
        <v>38666.666666666664</v>
      </c>
      <c r="E345" s="60">
        <v>259</v>
      </c>
    </row>
    <row r="346" spans="1:11" ht="12.75" customHeight="1" x14ac:dyDescent="0.2">
      <c r="A346" s="58">
        <v>2240</v>
      </c>
      <c r="B346" s="58" t="s">
        <v>3602</v>
      </c>
      <c r="C346" s="59">
        <v>7</v>
      </c>
      <c r="D346" s="59">
        <f t="shared" si="20"/>
        <v>38666.666666666664</v>
      </c>
      <c r="E346" s="60">
        <v>260</v>
      </c>
      <c r="F346" s="61">
        <f>D346*9</f>
        <v>348000</v>
      </c>
      <c r="G346" s="61">
        <f>D346*5.3</f>
        <v>204933.33333333331</v>
      </c>
      <c r="H346" s="61">
        <f>D346*2.37</f>
        <v>91640</v>
      </c>
      <c r="I346" s="61">
        <f>D346*16.88</f>
        <v>652693.33333333326</v>
      </c>
      <c r="J346" s="61">
        <f t="shared" ref="J346:J352" si="21">D346*9.92</f>
        <v>383573.33333333331</v>
      </c>
      <c r="K346" s="62">
        <f t="shared" ref="K346:K354" si="22">SUM(F346:J346)</f>
        <v>1680839.9999999998</v>
      </c>
    </row>
    <row r="347" spans="1:11" ht="12.75" customHeight="1" x14ac:dyDescent="0.2">
      <c r="A347" s="58">
        <v>2241</v>
      </c>
      <c r="B347" s="58" t="s">
        <v>3603</v>
      </c>
      <c r="C347" s="59">
        <v>7</v>
      </c>
      <c r="D347" s="59">
        <f t="shared" si="20"/>
        <v>38666.666666666664</v>
      </c>
      <c r="E347" s="60">
        <v>261</v>
      </c>
      <c r="F347" s="61">
        <f>D347*9</f>
        <v>348000</v>
      </c>
      <c r="G347" s="61">
        <f>D347*5.3</f>
        <v>204933.33333333331</v>
      </c>
      <c r="H347" s="61">
        <f>D347*2.37</f>
        <v>91640</v>
      </c>
      <c r="I347" s="61">
        <f>D347*16.88</f>
        <v>652693.33333333326</v>
      </c>
      <c r="J347" s="61">
        <f t="shared" si="21"/>
        <v>383573.33333333331</v>
      </c>
      <c r="K347" s="62">
        <f t="shared" si="22"/>
        <v>1680839.9999999998</v>
      </c>
    </row>
    <row r="348" spans="1:11" ht="12.75" customHeight="1" x14ac:dyDescent="0.2">
      <c r="A348" s="58">
        <v>2242</v>
      </c>
      <c r="B348" s="58" t="s">
        <v>3604</v>
      </c>
      <c r="C348" s="59">
        <v>8</v>
      </c>
      <c r="D348" s="59">
        <f t="shared" si="20"/>
        <v>38666.666666666664</v>
      </c>
      <c r="E348" s="60">
        <v>262</v>
      </c>
      <c r="F348" s="61">
        <f>D348*10.44</f>
        <v>403679.99999999994</v>
      </c>
      <c r="G348" s="61">
        <f>D348*6.17</f>
        <v>238573.33333333331</v>
      </c>
      <c r="H348" s="61">
        <f>D348*2.74</f>
        <v>105946.66666666667</v>
      </c>
      <c r="I348" s="61">
        <f>D348*18.51</f>
        <v>715720</v>
      </c>
      <c r="J348" s="61">
        <f t="shared" si="21"/>
        <v>383573.33333333331</v>
      </c>
      <c r="K348" s="62">
        <f t="shared" si="22"/>
        <v>1847493.3333333333</v>
      </c>
    </row>
    <row r="349" spans="1:11" ht="12.75" customHeight="1" x14ac:dyDescent="0.2">
      <c r="A349" s="58">
        <v>2243</v>
      </c>
      <c r="B349" s="58" t="s">
        <v>3605</v>
      </c>
      <c r="C349" s="59">
        <v>8</v>
      </c>
      <c r="D349" s="59">
        <f t="shared" si="20"/>
        <v>38666.666666666664</v>
      </c>
      <c r="E349" s="60">
        <v>263</v>
      </c>
      <c r="F349" s="61">
        <f>D349*10.44</f>
        <v>403679.99999999994</v>
      </c>
      <c r="G349" s="61">
        <f>D349*6.17</f>
        <v>238573.33333333331</v>
      </c>
      <c r="H349" s="61">
        <f>D349*2.74</f>
        <v>105946.66666666667</v>
      </c>
      <c r="I349" s="61">
        <f>D349*18.51</f>
        <v>715720</v>
      </c>
      <c r="J349" s="61">
        <f t="shared" si="21"/>
        <v>383573.33333333331</v>
      </c>
      <c r="K349" s="62">
        <f t="shared" si="22"/>
        <v>1847493.3333333333</v>
      </c>
    </row>
    <row r="350" spans="1:11" ht="12.75" customHeight="1" x14ac:dyDescent="0.2">
      <c r="A350" s="58">
        <v>2244</v>
      </c>
      <c r="B350" s="58" t="s">
        <v>3606</v>
      </c>
      <c r="C350" s="59">
        <v>8</v>
      </c>
      <c r="D350" s="59">
        <f t="shared" si="20"/>
        <v>38666.666666666664</v>
      </c>
      <c r="E350" s="60">
        <v>264</v>
      </c>
      <c r="F350" s="61">
        <f>D350*10.44</f>
        <v>403679.99999999994</v>
      </c>
      <c r="G350" s="61">
        <f>D350*6.17</f>
        <v>238573.33333333331</v>
      </c>
      <c r="H350" s="61">
        <f>D350*2.74</f>
        <v>105946.66666666667</v>
      </c>
      <c r="I350" s="61">
        <f>D350*18.51</f>
        <v>715720</v>
      </c>
      <c r="J350" s="61">
        <f t="shared" si="21"/>
        <v>383573.33333333331</v>
      </c>
      <c r="K350" s="62">
        <f t="shared" si="22"/>
        <v>1847493.3333333333</v>
      </c>
    </row>
    <row r="351" spans="1:11" ht="12.75" customHeight="1" x14ac:dyDescent="0.2">
      <c r="A351" s="58">
        <v>2245</v>
      </c>
      <c r="B351" s="58" t="s">
        <v>3607</v>
      </c>
      <c r="C351" s="59">
        <v>7</v>
      </c>
      <c r="D351" s="59">
        <f t="shared" si="20"/>
        <v>38666.666666666664</v>
      </c>
      <c r="E351" s="60">
        <v>265</v>
      </c>
      <c r="F351" s="61">
        <f>D351*9</f>
        <v>348000</v>
      </c>
      <c r="G351" s="61">
        <f>D351*5.3</f>
        <v>204933.33333333331</v>
      </c>
      <c r="H351" s="61">
        <f>D351*2.37</f>
        <v>91640</v>
      </c>
      <c r="I351" s="61">
        <f>D351*16.88</f>
        <v>652693.33333333326</v>
      </c>
      <c r="J351" s="61">
        <f t="shared" si="21"/>
        <v>383573.33333333331</v>
      </c>
      <c r="K351" s="62">
        <f t="shared" si="22"/>
        <v>1680839.9999999998</v>
      </c>
    </row>
    <row r="352" spans="1:11" ht="12.75" customHeight="1" x14ac:dyDescent="0.2">
      <c r="A352" s="58">
        <v>2246</v>
      </c>
      <c r="B352" s="58" t="s">
        <v>3608</v>
      </c>
      <c r="C352" s="59">
        <v>8</v>
      </c>
      <c r="D352" s="59">
        <f t="shared" si="20"/>
        <v>38666.666666666664</v>
      </c>
      <c r="E352" s="60">
        <v>266</v>
      </c>
      <c r="F352" s="61">
        <f>D352*10.44</f>
        <v>403679.99999999994</v>
      </c>
      <c r="G352" s="61">
        <f>D352*6.17</f>
        <v>238573.33333333331</v>
      </c>
      <c r="H352" s="61">
        <f>D352*2.74</f>
        <v>105946.66666666667</v>
      </c>
      <c r="I352" s="61">
        <f>D352*18.51</f>
        <v>715720</v>
      </c>
      <c r="J352" s="61">
        <f t="shared" si="21"/>
        <v>383573.33333333331</v>
      </c>
      <c r="K352" s="62">
        <f t="shared" si="22"/>
        <v>1847493.3333333333</v>
      </c>
    </row>
    <row r="353" spans="1:11" ht="12.75" customHeight="1" x14ac:dyDescent="0.2">
      <c r="A353" s="58">
        <v>2247</v>
      </c>
      <c r="B353" s="58" t="s">
        <v>3609</v>
      </c>
      <c r="C353" s="59">
        <v>10</v>
      </c>
      <c r="D353" s="59">
        <f t="shared" si="20"/>
        <v>38666.666666666664</v>
      </c>
      <c r="E353" s="60">
        <v>267</v>
      </c>
      <c r="F353" s="61">
        <f>D353*15.71</f>
        <v>607453.33333333337</v>
      </c>
      <c r="G353" s="61">
        <f>D353*9.02</f>
        <v>348773.33333333331</v>
      </c>
      <c r="H353" s="61">
        <f>D353*4.28</f>
        <v>165493.33333333334</v>
      </c>
      <c r="I353" s="61">
        <f>D353*28.08</f>
        <v>1085759.9999999998</v>
      </c>
      <c r="J353" s="61">
        <f>D353*15.72</f>
        <v>607840</v>
      </c>
      <c r="K353" s="62">
        <f t="shared" si="22"/>
        <v>2815320</v>
      </c>
    </row>
    <row r="354" spans="1:11" ht="12.75" customHeight="1" x14ac:dyDescent="0.2">
      <c r="A354" s="58">
        <v>2248</v>
      </c>
      <c r="B354" s="58" t="s">
        <v>3610</v>
      </c>
      <c r="C354" s="59">
        <v>7</v>
      </c>
      <c r="D354" s="59">
        <f t="shared" si="20"/>
        <v>38666.666666666664</v>
      </c>
      <c r="E354" s="60">
        <v>268</v>
      </c>
      <c r="F354" s="61">
        <f>D354*9</f>
        <v>348000</v>
      </c>
      <c r="G354" s="61">
        <f>D354*5.3</f>
        <v>204933.33333333331</v>
      </c>
      <c r="H354" s="61">
        <f>D354*2.37</f>
        <v>91640</v>
      </c>
      <c r="I354" s="61">
        <f>D354*16.88</f>
        <v>652693.33333333326</v>
      </c>
      <c r="J354" s="61">
        <f>D354*9.92</f>
        <v>383573.33333333331</v>
      </c>
      <c r="K354" s="62">
        <f t="shared" si="22"/>
        <v>1680839.9999999998</v>
      </c>
    </row>
    <row r="355" spans="1:11" ht="12.75" customHeight="1" x14ac:dyDescent="0.2">
      <c r="D355" s="59">
        <f t="shared" si="20"/>
        <v>38666.666666666664</v>
      </c>
      <c r="E355" s="60">
        <v>269</v>
      </c>
    </row>
    <row r="356" spans="1:11" ht="12.75" customHeight="1" x14ac:dyDescent="0.2">
      <c r="A356" s="58" t="s">
        <v>3611</v>
      </c>
      <c r="D356" s="59">
        <f t="shared" si="20"/>
        <v>38666.666666666664</v>
      </c>
      <c r="E356" s="60">
        <v>270</v>
      </c>
    </row>
    <row r="357" spans="1:11" ht="12.75" customHeight="1" x14ac:dyDescent="0.2">
      <c r="D357" s="59">
        <f t="shared" si="20"/>
        <v>38666.666666666664</v>
      </c>
      <c r="E357" s="60">
        <v>271</v>
      </c>
    </row>
    <row r="358" spans="1:11" ht="12.75" customHeight="1" x14ac:dyDescent="0.2">
      <c r="A358" s="58">
        <v>2250</v>
      </c>
      <c r="B358" s="58" t="s">
        <v>3612</v>
      </c>
      <c r="C358" s="59">
        <v>4</v>
      </c>
      <c r="D358" s="59">
        <f t="shared" si="20"/>
        <v>38666.666666666664</v>
      </c>
      <c r="E358" s="60">
        <v>272</v>
      </c>
      <c r="F358" s="61">
        <f>D358*4.31</f>
        <v>166653.33333333331</v>
      </c>
      <c r="G358" s="61">
        <f>D358*3.1</f>
        <v>119866.66666666666</v>
      </c>
      <c r="H358" s="61">
        <v>0</v>
      </c>
      <c r="I358" s="61">
        <f>D358*7.61</f>
        <v>294253.33333333331</v>
      </c>
      <c r="J358" s="61">
        <f>D358*4.27</f>
        <v>165106.66666666663</v>
      </c>
      <c r="K358" s="62">
        <f>SUM(F358:J358)</f>
        <v>745879.99999999988</v>
      </c>
    </row>
    <row r="359" spans="1:11" ht="12.75" customHeight="1" x14ac:dyDescent="0.2">
      <c r="D359" s="59">
        <f t="shared" si="20"/>
        <v>38666.666666666664</v>
      </c>
      <c r="E359" s="60">
        <v>273</v>
      </c>
    </row>
    <row r="360" spans="1:11" ht="12.75" customHeight="1" x14ac:dyDescent="0.2">
      <c r="A360" s="58" t="s">
        <v>3613</v>
      </c>
      <c r="D360" s="59">
        <f t="shared" si="20"/>
        <v>38666.666666666664</v>
      </c>
      <c r="E360" s="60">
        <v>274</v>
      </c>
    </row>
    <row r="361" spans="1:11" ht="12.75" customHeight="1" x14ac:dyDescent="0.2">
      <c r="D361" s="59">
        <f t="shared" si="20"/>
        <v>38666.666666666664</v>
      </c>
      <c r="E361" s="60">
        <v>275</v>
      </c>
    </row>
    <row r="362" spans="1:11" ht="12.75" customHeight="1" x14ac:dyDescent="0.2">
      <c r="A362" s="58">
        <v>2260</v>
      </c>
      <c r="B362" s="58" t="s">
        <v>5052</v>
      </c>
      <c r="C362" s="59">
        <v>4</v>
      </c>
      <c r="D362" s="59">
        <f t="shared" si="20"/>
        <v>38666.666666666664</v>
      </c>
      <c r="E362" s="60">
        <v>276</v>
      </c>
      <c r="F362" s="61">
        <f>D362*4.31</f>
        <v>166653.33333333331</v>
      </c>
      <c r="G362" s="61">
        <f>D362*3.1</f>
        <v>119866.66666666666</v>
      </c>
      <c r="H362" s="61">
        <v>0</v>
      </c>
      <c r="I362" s="61">
        <f>D362*7.61</f>
        <v>294253.33333333331</v>
      </c>
      <c r="J362" s="61">
        <f>D362*4.27</f>
        <v>165106.66666666663</v>
      </c>
      <c r="K362" s="62">
        <f t="shared" ref="K362:K368" si="23">SUM(F362:J362)</f>
        <v>745879.99999999988</v>
      </c>
    </row>
    <row r="363" spans="1:11" ht="12.75" customHeight="1" x14ac:dyDescent="0.2">
      <c r="A363" s="58">
        <v>2261</v>
      </c>
      <c r="B363" s="58" t="s">
        <v>3614</v>
      </c>
      <c r="C363" s="59">
        <v>4</v>
      </c>
      <c r="D363" s="59">
        <f t="shared" si="20"/>
        <v>38666.666666666664</v>
      </c>
      <c r="E363" s="60">
        <v>277</v>
      </c>
      <c r="F363" s="61">
        <f>D363*4.31</f>
        <v>166653.33333333331</v>
      </c>
      <c r="G363" s="61">
        <f>D363*3.1</f>
        <v>119866.66666666666</v>
      </c>
      <c r="H363" s="61">
        <v>0</v>
      </c>
      <c r="I363" s="61">
        <f>D363*7.61</f>
        <v>294253.33333333331</v>
      </c>
      <c r="J363" s="61">
        <f>D363*4.27</f>
        <v>165106.66666666663</v>
      </c>
      <c r="K363" s="62">
        <f t="shared" si="23"/>
        <v>745879.99999999988</v>
      </c>
    </row>
    <row r="364" spans="1:11" ht="12.75" customHeight="1" x14ac:dyDescent="0.2">
      <c r="A364" s="58">
        <v>2262</v>
      </c>
      <c r="B364" s="58" t="s">
        <v>3615</v>
      </c>
      <c r="C364" s="59">
        <v>3</v>
      </c>
      <c r="D364" s="59">
        <f t="shared" si="20"/>
        <v>38666.666666666664</v>
      </c>
      <c r="E364" s="60">
        <v>278</v>
      </c>
      <c r="F364" s="61">
        <f>D364*3.57</f>
        <v>138039.99999999997</v>
      </c>
      <c r="G364" s="61">
        <f>D364*2.53</f>
        <v>97826.666666666657</v>
      </c>
      <c r="H364" s="61">
        <v>0</v>
      </c>
      <c r="I364" s="61">
        <f>D364*5.97</f>
        <v>230839.99999999997</v>
      </c>
      <c r="J364" s="61">
        <f>D364*2.28</f>
        <v>88159.999999999985</v>
      </c>
      <c r="K364" s="62">
        <f t="shared" si="23"/>
        <v>554866.66666666663</v>
      </c>
    </row>
    <row r="365" spans="1:11" ht="12.75" customHeight="1" x14ac:dyDescent="0.2">
      <c r="A365" s="58">
        <v>2263</v>
      </c>
      <c r="B365" s="58" t="s">
        <v>3616</v>
      </c>
      <c r="C365" s="59">
        <v>6</v>
      </c>
      <c r="D365" s="59">
        <f t="shared" si="20"/>
        <v>38666.666666666664</v>
      </c>
      <c r="E365" s="60">
        <v>279</v>
      </c>
      <c r="F365" s="61">
        <f>D365*7.68</f>
        <v>296959.99999999994</v>
      </c>
      <c r="G365" s="61">
        <f>D365*4.56</f>
        <v>176319.99999999997</v>
      </c>
      <c r="H365" s="61">
        <f>D365*2.01</f>
        <v>77719.999999999985</v>
      </c>
      <c r="I365" s="61">
        <f>D365*15.13</f>
        <v>585026.66666666663</v>
      </c>
      <c r="J365" s="61">
        <f>D365*4.27</f>
        <v>165106.66666666663</v>
      </c>
      <c r="K365" s="62">
        <f t="shared" si="23"/>
        <v>1301133.333333333</v>
      </c>
    </row>
    <row r="366" spans="1:11" ht="12.75" customHeight="1" x14ac:dyDescent="0.2">
      <c r="A366" s="58">
        <v>2264</v>
      </c>
      <c r="B366" s="58" t="s">
        <v>3617</v>
      </c>
      <c r="C366" s="59">
        <v>8</v>
      </c>
      <c r="D366" s="59">
        <f t="shared" si="20"/>
        <v>38666.666666666664</v>
      </c>
      <c r="E366" s="60">
        <v>280</v>
      </c>
      <c r="F366" s="61">
        <f>D366*10.44</f>
        <v>403679.99999999994</v>
      </c>
      <c r="G366" s="61">
        <f>D366*6.17</f>
        <v>238573.33333333331</v>
      </c>
      <c r="H366" s="61">
        <f>D366*2.74</f>
        <v>105946.66666666667</v>
      </c>
      <c r="I366" s="61">
        <f>D366*18.51</f>
        <v>715720</v>
      </c>
      <c r="J366" s="61">
        <f>D366*9.92</f>
        <v>383573.33333333331</v>
      </c>
      <c r="K366" s="62">
        <f t="shared" si="23"/>
        <v>1847493.3333333333</v>
      </c>
    </row>
    <row r="367" spans="1:11" ht="12.75" customHeight="1" x14ac:dyDescent="0.2">
      <c r="A367" s="58">
        <v>2265</v>
      </c>
      <c r="B367" s="58" t="s">
        <v>3618</v>
      </c>
      <c r="C367" s="59">
        <v>10</v>
      </c>
      <c r="D367" s="59">
        <f t="shared" si="20"/>
        <v>38666.666666666664</v>
      </c>
      <c r="E367" s="60">
        <v>281</v>
      </c>
      <c r="F367" s="61">
        <f>D367*15.71</f>
        <v>607453.33333333337</v>
      </c>
      <c r="G367" s="61">
        <f>D367*9.02</f>
        <v>348773.33333333331</v>
      </c>
      <c r="H367" s="61">
        <f>D367*4.28</f>
        <v>165493.33333333334</v>
      </c>
      <c r="I367" s="61">
        <f>D367*28.08</f>
        <v>1085759.9999999998</v>
      </c>
      <c r="J367" s="61">
        <f>D367*15.72</f>
        <v>607840</v>
      </c>
      <c r="K367" s="62">
        <f t="shared" si="23"/>
        <v>2815320</v>
      </c>
    </row>
    <row r="368" spans="1:11" ht="12.75" customHeight="1" x14ac:dyDescent="0.2">
      <c r="A368" s="58">
        <v>2266</v>
      </c>
      <c r="B368" s="58" t="s">
        <v>3619</v>
      </c>
      <c r="C368" s="59">
        <v>11</v>
      </c>
      <c r="D368" s="59">
        <f t="shared" si="20"/>
        <v>38666.666666666664</v>
      </c>
      <c r="E368" s="60">
        <v>282</v>
      </c>
      <c r="F368" s="61">
        <f>D368*17.62</f>
        <v>681306.66666666663</v>
      </c>
      <c r="G368" s="61">
        <f>D368*10.08</f>
        <v>389760</v>
      </c>
      <c r="H368" s="61">
        <f>D368*4.83</f>
        <v>186760</v>
      </c>
      <c r="I368" s="61">
        <f>D368*29.95</f>
        <v>1158066.6666666665</v>
      </c>
      <c r="J368" s="61">
        <f>D368*15.72</f>
        <v>607840</v>
      </c>
      <c r="K368" s="62">
        <f t="shared" si="23"/>
        <v>3023733.333333333</v>
      </c>
    </row>
    <row r="369" spans="1:11" ht="12.75" customHeight="1" x14ac:dyDescent="0.2">
      <c r="D369" s="59">
        <f t="shared" si="20"/>
        <v>38666.666666666664</v>
      </c>
      <c r="E369" s="60">
        <v>283</v>
      </c>
    </row>
    <row r="370" spans="1:11" ht="12.75" customHeight="1" x14ac:dyDescent="0.2">
      <c r="A370" s="58" t="s">
        <v>3620</v>
      </c>
      <c r="D370" s="59">
        <f t="shared" si="20"/>
        <v>38666.666666666664</v>
      </c>
      <c r="E370" s="60">
        <v>284</v>
      </c>
    </row>
    <row r="371" spans="1:11" ht="12.75" customHeight="1" x14ac:dyDescent="0.2">
      <c r="D371" s="59">
        <f t="shared" si="20"/>
        <v>38666.666666666664</v>
      </c>
      <c r="E371" s="60">
        <v>285</v>
      </c>
    </row>
    <row r="372" spans="1:11" ht="12.75" customHeight="1" x14ac:dyDescent="0.2">
      <c r="A372" s="58">
        <v>2270</v>
      </c>
      <c r="B372" s="58" t="s">
        <v>3621</v>
      </c>
      <c r="C372" s="59">
        <v>11</v>
      </c>
      <c r="D372" s="59">
        <f t="shared" si="20"/>
        <v>38666.666666666664</v>
      </c>
      <c r="E372" s="60">
        <v>286</v>
      </c>
      <c r="F372" s="61">
        <f>D372*17.62</f>
        <v>681306.66666666663</v>
      </c>
      <c r="G372" s="61">
        <f>D372*10.08</f>
        <v>389760</v>
      </c>
      <c r="H372" s="61">
        <f>D372*4.83</f>
        <v>186760</v>
      </c>
      <c r="I372" s="61">
        <f>D372*29.95</f>
        <v>1158066.6666666665</v>
      </c>
      <c r="J372" s="61">
        <f>D372*15.72</f>
        <v>607840</v>
      </c>
      <c r="K372" s="62">
        <f>SUM(F372:J372)</f>
        <v>3023733.333333333</v>
      </c>
    </row>
    <row r="373" spans="1:11" ht="12.75" customHeight="1" x14ac:dyDescent="0.2">
      <c r="A373" s="58">
        <v>2271</v>
      </c>
      <c r="B373" s="58" t="s">
        <v>3622</v>
      </c>
      <c r="C373" s="59">
        <v>8</v>
      </c>
      <c r="D373" s="59">
        <f t="shared" si="20"/>
        <v>38666.666666666664</v>
      </c>
      <c r="E373" s="60">
        <v>287</v>
      </c>
      <c r="F373" s="61">
        <f>D373*10.44</f>
        <v>403679.99999999994</v>
      </c>
      <c r="G373" s="61">
        <f>D373*6.17</f>
        <v>238573.33333333331</v>
      </c>
      <c r="H373" s="61">
        <f>D373*2.74</f>
        <v>105946.66666666667</v>
      </c>
      <c r="I373" s="61">
        <f>D373*18.51</f>
        <v>715720</v>
      </c>
      <c r="J373" s="61">
        <f>D373*9.92</f>
        <v>383573.33333333331</v>
      </c>
      <c r="K373" s="62">
        <f>SUM(F373:J373)</f>
        <v>1847493.3333333333</v>
      </c>
    </row>
    <row r="374" spans="1:11" ht="12.75" customHeight="1" x14ac:dyDescent="0.2">
      <c r="A374" s="58">
        <v>2272</v>
      </c>
      <c r="B374" s="58" t="s">
        <v>3623</v>
      </c>
      <c r="C374" s="59">
        <v>9</v>
      </c>
      <c r="D374" s="59">
        <f t="shared" si="20"/>
        <v>38666.666666666664</v>
      </c>
      <c r="E374" s="60">
        <v>288</v>
      </c>
      <c r="F374" s="61">
        <f>D374*12.76</f>
        <v>493386.66666666663</v>
      </c>
      <c r="G374" s="61">
        <f>D374*7.3</f>
        <v>282266.66666666663</v>
      </c>
      <c r="H374" s="61">
        <f>D374*3.49</f>
        <v>134946.66666666666</v>
      </c>
      <c r="I374" s="61">
        <f>D374*21.1</f>
        <v>815866.66666666663</v>
      </c>
      <c r="J374" s="61">
        <f>D374*9.92</f>
        <v>383573.33333333331</v>
      </c>
      <c r="K374" s="62">
        <f>SUM(F374:J374)</f>
        <v>2110040</v>
      </c>
    </row>
    <row r="375" spans="1:11" ht="12.75" customHeight="1" x14ac:dyDescent="0.2">
      <c r="A375" s="58">
        <v>2273</v>
      </c>
      <c r="B375" s="58" t="s">
        <v>3624</v>
      </c>
      <c r="C375" s="59">
        <v>9</v>
      </c>
      <c r="D375" s="59">
        <f t="shared" si="20"/>
        <v>38666.666666666664</v>
      </c>
      <c r="E375" s="60">
        <v>289</v>
      </c>
      <c r="F375" s="61">
        <f>D375*12.76</f>
        <v>493386.66666666663</v>
      </c>
      <c r="G375" s="61">
        <f>D375*7.3</f>
        <v>282266.66666666663</v>
      </c>
      <c r="H375" s="61">
        <f>D375*3.49</f>
        <v>134946.66666666666</v>
      </c>
      <c r="I375" s="61">
        <f>D375*21.1</f>
        <v>815866.66666666663</v>
      </c>
      <c r="J375" s="61">
        <f>D375*9.92</f>
        <v>383573.33333333331</v>
      </c>
      <c r="K375" s="62">
        <f>SUM(F375:J375)</f>
        <v>2110040</v>
      </c>
    </row>
    <row r="376" spans="1:11" ht="12.75" customHeight="1" x14ac:dyDescent="0.2">
      <c r="D376" s="59">
        <f t="shared" si="20"/>
        <v>38666.666666666664</v>
      </c>
      <c r="E376" s="60">
        <v>290</v>
      </c>
    </row>
    <row r="377" spans="1:11" ht="12.75" customHeight="1" x14ac:dyDescent="0.2">
      <c r="A377" s="58" t="s">
        <v>3625</v>
      </c>
      <c r="D377" s="59">
        <f t="shared" si="20"/>
        <v>38666.666666666664</v>
      </c>
      <c r="E377" s="60">
        <v>291</v>
      </c>
    </row>
    <row r="378" spans="1:11" ht="12.75" customHeight="1" x14ac:dyDescent="0.2">
      <c r="D378" s="59">
        <f t="shared" si="20"/>
        <v>38666.666666666664</v>
      </c>
      <c r="E378" s="60">
        <v>292</v>
      </c>
    </row>
    <row r="379" spans="1:11" ht="12.75" customHeight="1" x14ac:dyDescent="0.2">
      <c r="A379" s="58" t="s">
        <v>3626</v>
      </c>
      <c r="D379" s="59">
        <f t="shared" si="20"/>
        <v>38666.666666666664</v>
      </c>
      <c r="E379" s="60">
        <v>293</v>
      </c>
    </row>
    <row r="380" spans="1:11" ht="12.75" customHeight="1" x14ac:dyDescent="0.2">
      <c r="D380" s="59">
        <f t="shared" si="20"/>
        <v>38666.666666666664</v>
      </c>
      <c r="E380" s="60">
        <v>294</v>
      </c>
    </row>
    <row r="381" spans="1:11" ht="12.75" customHeight="1" x14ac:dyDescent="0.2">
      <c r="A381" s="58">
        <v>2301</v>
      </c>
      <c r="B381" s="58" t="s">
        <v>3627</v>
      </c>
      <c r="C381" s="59">
        <v>4</v>
      </c>
      <c r="D381" s="59">
        <f t="shared" si="20"/>
        <v>38666.666666666664</v>
      </c>
      <c r="E381" s="60">
        <v>295</v>
      </c>
      <c r="F381" s="61">
        <f>D381*4.31</f>
        <v>166653.33333333331</v>
      </c>
      <c r="G381" s="61">
        <f>D381*3.1</f>
        <v>119866.66666666666</v>
      </c>
      <c r="H381" s="61">
        <v>0</v>
      </c>
      <c r="I381" s="61">
        <f>D381*7.61</f>
        <v>294253.33333333331</v>
      </c>
      <c r="J381" s="61">
        <f>D381*4.27</f>
        <v>165106.66666666663</v>
      </c>
      <c r="K381" s="62">
        <f t="shared" ref="K381:K386" si="24">SUM(F381:J381)</f>
        <v>745879.99999999988</v>
      </c>
    </row>
    <row r="382" spans="1:11" ht="12.75" customHeight="1" x14ac:dyDescent="0.2">
      <c r="A382" s="58">
        <v>2302</v>
      </c>
      <c r="B382" s="58" t="s">
        <v>3628</v>
      </c>
      <c r="C382" s="59">
        <v>6</v>
      </c>
      <c r="D382" s="59">
        <f t="shared" si="20"/>
        <v>38666.666666666664</v>
      </c>
      <c r="E382" s="60">
        <v>296</v>
      </c>
      <c r="F382" s="61">
        <f>D382*7.68</f>
        <v>296959.99999999994</v>
      </c>
      <c r="G382" s="61">
        <f>D382*4.56</f>
        <v>176319.99999999997</v>
      </c>
      <c r="H382" s="61">
        <f>D382*2.01</f>
        <v>77719.999999999985</v>
      </c>
      <c r="I382" s="61">
        <f>D382*15.13</f>
        <v>585026.66666666663</v>
      </c>
      <c r="J382" s="61">
        <f>D382*4.27</f>
        <v>165106.66666666663</v>
      </c>
      <c r="K382" s="62">
        <f t="shared" si="24"/>
        <v>1301133.333333333</v>
      </c>
    </row>
    <row r="383" spans="1:11" ht="12.75" customHeight="1" x14ac:dyDescent="0.2">
      <c r="A383" s="58">
        <v>2303</v>
      </c>
      <c r="B383" s="58" t="s">
        <v>3629</v>
      </c>
      <c r="C383" s="59">
        <v>8</v>
      </c>
      <c r="D383" s="59">
        <f t="shared" si="20"/>
        <v>38666.666666666664</v>
      </c>
      <c r="E383" s="60">
        <v>297</v>
      </c>
      <c r="F383" s="61">
        <f>D383*10.44</f>
        <v>403679.99999999994</v>
      </c>
      <c r="G383" s="61">
        <f>D383*6.17</f>
        <v>238573.33333333331</v>
      </c>
      <c r="H383" s="61">
        <f>D383*2.74</f>
        <v>105946.66666666667</v>
      </c>
      <c r="I383" s="61">
        <f>D383*18.51</f>
        <v>715720</v>
      </c>
      <c r="J383" s="61">
        <f>D383*9.92</f>
        <v>383573.33333333331</v>
      </c>
      <c r="K383" s="62">
        <f t="shared" si="24"/>
        <v>1847493.3333333333</v>
      </c>
    </row>
    <row r="384" spans="1:11" ht="12.75" customHeight="1" x14ac:dyDescent="0.2">
      <c r="A384" s="58">
        <v>2304</v>
      </c>
      <c r="B384" s="58" t="s">
        <v>2667</v>
      </c>
      <c r="C384" s="59">
        <v>8</v>
      </c>
      <c r="D384" s="59">
        <f t="shared" si="20"/>
        <v>38666.666666666664</v>
      </c>
      <c r="E384" s="60">
        <v>298</v>
      </c>
      <c r="F384" s="61">
        <f>D384*10.44</f>
        <v>403679.99999999994</v>
      </c>
      <c r="G384" s="61">
        <f>D384*6.17</f>
        <v>238573.33333333331</v>
      </c>
      <c r="H384" s="61">
        <f>D384*2.74</f>
        <v>105946.66666666667</v>
      </c>
      <c r="I384" s="61">
        <f>D384*18.51</f>
        <v>715720</v>
      </c>
      <c r="J384" s="61">
        <f>D384*9.92</f>
        <v>383573.33333333331</v>
      </c>
      <c r="K384" s="62">
        <f t="shared" si="24"/>
        <v>1847493.3333333333</v>
      </c>
    </row>
    <row r="385" spans="1:11" ht="12.75" customHeight="1" x14ac:dyDescent="0.2">
      <c r="A385" s="58">
        <v>2305</v>
      </c>
      <c r="B385" s="58" t="s">
        <v>2668</v>
      </c>
      <c r="C385" s="59">
        <v>6</v>
      </c>
      <c r="D385" s="59">
        <f t="shared" si="20"/>
        <v>38666.666666666664</v>
      </c>
      <c r="E385" s="60">
        <v>299</v>
      </c>
      <c r="F385" s="61">
        <f>D385*7.68</f>
        <v>296959.99999999994</v>
      </c>
      <c r="G385" s="61">
        <f>D385*4.56</f>
        <v>176319.99999999997</v>
      </c>
      <c r="H385" s="61">
        <f>D385*2.01</f>
        <v>77719.999999999985</v>
      </c>
      <c r="I385" s="61">
        <f>D385*15.13</f>
        <v>585026.66666666663</v>
      </c>
      <c r="J385" s="61">
        <f>D385*4.27</f>
        <v>165106.66666666663</v>
      </c>
      <c r="K385" s="62">
        <f t="shared" si="24"/>
        <v>1301133.333333333</v>
      </c>
    </row>
    <row r="386" spans="1:11" ht="12.75" customHeight="1" x14ac:dyDescent="0.2">
      <c r="A386" s="58">
        <v>2306</v>
      </c>
      <c r="B386" s="58" t="s">
        <v>2669</v>
      </c>
      <c r="C386" s="59">
        <v>7</v>
      </c>
      <c r="D386" s="59">
        <f t="shared" si="20"/>
        <v>38666.666666666664</v>
      </c>
      <c r="E386" s="60">
        <v>300</v>
      </c>
      <c r="F386" s="61">
        <f>D386*9</f>
        <v>348000</v>
      </c>
      <c r="G386" s="61">
        <f>D386*5.3</f>
        <v>204933.33333333331</v>
      </c>
      <c r="H386" s="61">
        <f>D386*2.37</f>
        <v>91640</v>
      </c>
      <c r="I386" s="61">
        <f>D386*16.88</f>
        <v>652693.33333333326</v>
      </c>
      <c r="J386" s="61">
        <f>D386*9.92</f>
        <v>383573.33333333331</v>
      </c>
      <c r="K386" s="62">
        <f t="shared" si="24"/>
        <v>1680839.9999999998</v>
      </c>
    </row>
    <row r="387" spans="1:11" ht="12.75" customHeight="1" x14ac:dyDescent="0.2">
      <c r="D387" s="59">
        <f t="shared" si="20"/>
        <v>38666.666666666664</v>
      </c>
      <c r="E387" s="60">
        <v>301</v>
      </c>
    </row>
    <row r="388" spans="1:11" ht="12.75" customHeight="1" x14ac:dyDescent="0.2">
      <c r="A388" s="58" t="s">
        <v>2670</v>
      </c>
      <c r="D388" s="59">
        <f t="shared" si="20"/>
        <v>38666.666666666664</v>
      </c>
      <c r="E388" s="60">
        <v>302</v>
      </c>
    </row>
    <row r="389" spans="1:11" ht="12.75" customHeight="1" x14ac:dyDescent="0.2">
      <c r="D389" s="59">
        <f t="shared" si="20"/>
        <v>38666.666666666664</v>
      </c>
      <c r="E389" s="60">
        <v>303</v>
      </c>
    </row>
    <row r="390" spans="1:11" ht="12.75" customHeight="1" x14ac:dyDescent="0.2">
      <c r="A390" s="58">
        <v>2310</v>
      </c>
      <c r="B390" s="58" t="s">
        <v>5039</v>
      </c>
      <c r="C390" s="59">
        <v>4</v>
      </c>
      <c r="D390" s="59">
        <f t="shared" si="20"/>
        <v>38666.666666666664</v>
      </c>
      <c r="E390" s="60">
        <v>304</v>
      </c>
      <c r="F390" s="61">
        <f>D390*4.31</f>
        <v>166653.33333333331</v>
      </c>
      <c r="G390" s="61">
        <f>D390*3.1</f>
        <v>119866.66666666666</v>
      </c>
      <c r="H390" s="61">
        <v>0</v>
      </c>
      <c r="I390" s="61">
        <f>D390*7.61</f>
        <v>294253.33333333331</v>
      </c>
      <c r="J390" s="61">
        <f>D390*4.27</f>
        <v>165106.66666666663</v>
      </c>
      <c r="K390" s="62">
        <f>SUM(F390:J390)</f>
        <v>745879.99999999988</v>
      </c>
    </row>
    <row r="391" spans="1:11" ht="12.75" customHeight="1" x14ac:dyDescent="0.2">
      <c r="A391" s="58">
        <v>2311</v>
      </c>
      <c r="B391" s="58" t="s">
        <v>2671</v>
      </c>
      <c r="C391" s="59">
        <v>7</v>
      </c>
      <c r="D391" s="59">
        <f t="shared" si="20"/>
        <v>38666.666666666664</v>
      </c>
      <c r="E391" s="60">
        <v>305</v>
      </c>
      <c r="F391" s="61">
        <f>D391*9</f>
        <v>348000</v>
      </c>
      <c r="G391" s="61">
        <f>D391*5.3</f>
        <v>204933.33333333331</v>
      </c>
      <c r="H391" s="61">
        <f>D391*2.37</f>
        <v>91640</v>
      </c>
      <c r="I391" s="61">
        <f>D391*16.88</f>
        <v>652693.33333333326</v>
      </c>
      <c r="J391" s="61">
        <f>D391*9.92</f>
        <v>383573.33333333331</v>
      </c>
      <c r="K391" s="62">
        <f>SUM(F391:J391)</f>
        <v>1680839.9999999998</v>
      </c>
    </row>
    <row r="392" spans="1:11" ht="12.75" customHeight="1" x14ac:dyDescent="0.2">
      <c r="A392" s="58">
        <v>2312</v>
      </c>
      <c r="B392" s="58" t="s">
        <v>2672</v>
      </c>
      <c r="C392" s="59">
        <v>7</v>
      </c>
      <c r="D392" s="59">
        <f t="shared" si="20"/>
        <v>38666.666666666664</v>
      </c>
      <c r="E392" s="60">
        <v>306</v>
      </c>
      <c r="F392" s="61">
        <f>D392*9</f>
        <v>348000</v>
      </c>
      <c r="G392" s="61">
        <f>D392*5.3</f>
        <v>204933.33333333331</v>
      </c>
      <c r="H392" s="61">
        <f>D392*2.37</f>
        <v>91640</v>
      </c>
      <c r="I392" s="61">
        <f>D392*16.88</f>
        <v>652693.33333333326</v>
      </c>
      <c r="J392" s="61">
        <f>D392*9.92</f>
        <v>383573.33333333331</v>
      </c>
      <c r="K392" s="62">
        <f>SUM(F392:J392)</f>
        <v>1680839.9999999998</v>
      </c>
    </row>
    <row r="393" spans="1:11" ht="12.75" customHeight="1" x14ac:dyDescent="0.2">
      <c r="A393" s="58">
        <v>2313</v>
      </c>
      <c r="B393" s="58" t="s">
        <v>2673</v>
      </c>
      <c r="C393" s="59">
        <v>7</v>
      </c>
      <c r="D393" s="59">
        <f t="shared" si="20"/>
        <v>38666.666666666664</v>
      </c>
      <c r="E393" s="60">
        <v>307</v>
      </c>
      <c r="F393" s="61">
        <f>D393*9</f>
        <v>348000</v>
      </c>
      <c r="G393" s="61">
        <f>D393*5.3</f>
        <v>204933.33333333331</v>
      </c>
      <c r="H393" s="61">
        <f>D393*2.37</f>
        <v>91640</v>
      </c>
      <c r="I393" s="61">
        <f>D393*16.88</f>
        <v>652693.33333333326</v>
      </c>
      <c r="J393" s="61">
        <f>D393*9.92</f>
        <v>383573.33333333331</v>
      </c>
      <c r="K393" s="62">
        <f>SUM(F393:J393)</f>
        <v>1680839.9999999998</v>
      </c>
    </row>
    <row r="394" spans="1:11" ht="12.75" customHeight="1" x14ac:dyDescent="0.2">
      <c r="D394" s="59">
        <f t="shared" si="20"/>
        <v>38666.666666666664</v>
      </c>
      <c r="E394" s="60">
        <v>308</v>
      </c>
    </row>
    <row r="395" spans="1:11" ht="12.75" customHeight="1" x14ac:dyDescent="0.2">
      <c r="A395" s="58" t="s">
        <v>2674</v>
      </c>
      <c r="D395" s="59">
        <f t="shared" si="20"/>
        <v>38666.666666666664</v>
      </c>
      <c r="E395" s="60">
        <v>309</v>
      </c>
    </row>
    <row r="396" spans="1:11" ht="12.75" customHeight="1" x14ac:dyDescent="0.2">
      <c r="D396" s="59">
        <f t="shared" si="20"/>
        <v>38666.666666666664</v>
      </c>
      <c r="E396" s="60">
        <v>310</v>
      </c>
    </row>
    <row r="397" spans="1:11" ht="12.75" customHeight="1" x14ac:dyDescent="0.2">
      <c r="A397" s="58" t="s">
        <v>2675</v>
      </c>
      <c r="D397" s="59">
        <f t="shared" si="20"/>
        <v>38666.666666666664</v>
      </c>
      <c r="E397" s="60">
        <v>311</v>
      </c>
    </row>
    <row r="398" spans="1:11" ht="12.75" customHeight="1" x14ac:dyDescent="0.2">
      <c r="D398" s="59">
        <f t="shared" si="20"/>
        <v>38666.666666666664</v>
      </c>
      <c r="E398" s="60">
        <v>312</v>
      </c>
    </row>
    <row r="399" spans="1:11" ht="12.75" customHeight="1" x14ac:dyDescent="0.2">
      <c r="A399" s="58">
        <v>2401</v>
      </c>
      <c r="B399" s="58" t="s">
        <v>2676</v>
      </c>
      <c r="C399" s="59">
        <v>10</v>
      </c>
      <c r="D399" s="59">
        <f t="shared" si="20"/>
        <v>38666.666666666664</v>
      </c>
      <c r="E399" s="60">
        <v>313</v>
      </c>
      <c r="F399" s="61">
        <f>D399*15.71</f>
        <v>607453.33333333337</v>
      </c>
      <c r="G399" s="61">
        <f>D399*9.02</f>
        <v>348773.33333333331</v>
      </c>
      <c r="H399" s="61">
        <f>D399*4.28</f>
        <v>165493.33333333334</v>
      </c>
      <c r="I399" s="61">
        <f>D399*28.08</f>
        <v>1085759.9999999998</v>
      </c>
      <c r="J399" s="61">
        <f>D399*15.72</f>
        <v>607840</v>
      </c>
      <c r="K399" s="62">
        <f>SUM(F399:J399)</f>
        <v>2815320</v>
      </c>
    </row>
    <row r="400" spans="1:11" ht="12.75" customHeight="1" x14ac:dyDescent="0.2">
      <c r="A400" s="58">
        <v>2402</v>
      </c>
      <c r="B400" s="58" t="s">
        <v>2677</v>
      </c>
      <c r="C400" s="59">
        <v>4</v>
      </c>
      <c r="D400" s="59">
        <f t="shared" si="20"/>
        <v>38666.666666666664</v>
      </c>
      <c r="E400" s="60">
        <v>314</v>
      </c>
      <c r="F400" s="61">
        <f>D400*4.31</f>
        <v>166653.33333333331</v>
      </c>
      <c r="G400" s="61">
        <f>D400*3.1</f>
        <v>119866.66666666666</v>
      </c>
      <c r="H400" s="61">
        <v>0</v>
      </c>
      <c r="I400" s="61">
        <f>D400*7.61</f>
        <v>294253.33333333331</v>
      </c>
      <c r="J400" s="61">
        <f>D400*4.27</f>
        <v>165106.66666666663</v>
      </c>
      <c r="K400" s="62">
        <f>SUM(F400:J400)</f>
        <v>745879.99999999988</v>
      </c>
    </row>
    <row r="401" spans="1:11" ht="12.75" customHeight="1" x14ac:dyDescent="0.2">
      <c r="A401" s="58">
        <v>2403</v>
      </c>
      <c r="B401" s="58" t="s">
        <v>2678</v>
      </c>
      <c r="C401" s="59">
        <v>10</v>
      </c>
      <c r="D401" s="59">
        <f t="shared" si="20"/>
        <v>38666.666666666664</v>
      </c>
      <c r="E401" s="60">
        <v>315</v>
      </c>
      <c r="F401" s="61">
        <f>D401*15.71</f>
        <v>607453.33333333337</v>
      </c>
      <c r="G401" s="61">
        <f>D401*9.02</f>
        <v>348773.33333333331</v>
      </c>
      <c r="H401" s="61">
        <f>D401*4.28</f>
        <v>165493.33333333334</v>
      </c>
      <c r="I401" s="61">
        <f>D401*28.08</f>
        <v>1085759.9999999998</v>
      </c>
      <c r="J401" s="61">
        <f>D401*15.72</f>
        <v>607840</v>
      </c>
      <c r="K401" s="62">
        <f>SUM(F401:J401)</f>
        <v>2815320</v>
      </c>
    </row>
    <row r="402" spans="1:11" ht="12.75" customHeight="1" x14ac:dyDescent="0.2">
      <c r="D402" s="59">
        <f t="shared" si="20"/>
        <v>38666.666666666664</v>
      </c>
      <c r="E402" s="60">
        <v>316</v>
      </c>
    </row>
    <row r="403" spans="1:11" ht="12.75" customHeight="1" x14ac:dyDescent="0.2">
      <c r="A403" s="58" t="s">
        <v>2679</v>
      </c>
      <c r="D403" s="59">
        <f t="shared" si="20"/>
        <v>38666.666666666664</v>
      </c>
      <c r="E403" s="60">
        <v>317</v>
      </c>
    </row>
    <row r="404" spans="1:11" ht="12.75" customHeight="1" x14ac:dyDescent="0.2">
      <c r="D404" s="59">
        <f t="shared" si="20"/>
        <v>38666.666666666664</v>
      </c>
      <c r="E404" s="60">
        <v>318</v>
      </c>
    </row>
    <row r="405" spans="1:11" ht="12.75" customHeight="1" x14ac:dyDescent="0.2">
      <c r="A405" s="58">
        <v>2410</v>
      </c>
      <c r="B405" s="58" t="s">
        <v>2680</v>
      </c>
      <c r="C405" s="59">
        <v>11</v>
      </c>
      <c r="D405" s="59">
        <f t="shared" si="20"/>
        <v>38666.666666666664</v>
      </c>
      <c r="E405" s="60">
        <v>319</v>
      </c>
      <c r="F405" s="61">
        <f>D405*17.62</f>
        <v>681306.66666666663</v>
      </c>
      <c r="G405" s="61">
        <f>D405*10.08</f>
        <v>389760</v>
      </c>
      <c r="H405" s="61">
        <f>D405*4.83</f>
        <v>186760</v>
      </c>
      <c r="I405" s="61">
        <f>D405*29.95</f>
        <v>1158066.6666666665</v>
      </c>
      <c r="J405" s="61">
        <f>D405*15.72</f>
        <v>607840</v>
      </c>
      <c r="K405" s="62">
        <f>SUM(F405:J405)</f>
        <v>3023733.333333333</v>
      </c>
    </row>
    <row r="406" spans="1:11" ht="12.75" customHeight="1" x14ac:dyDescent="0.2">
      <c r="D406" s="59">
        <f t="shared" si="20"/>
        <v>38666.666666666664</v>
      </c>
      <c r="E406" s="60">
        <v>320</v>
      </c>
    </row>
    <row r="407" spans="1:11" ht="12.75" customHeight="1" x14ac:dyDescent="0.2">
      <c r="A407" s="58" t="s">
        <v>2681</v>
      </c>
      <c r="D407" s="59">
        <f t="shared" si="20"/>
        <v>38666.666666666664</v>
      </c>
      <c r="E407" s="60">
        <v>321</v>
      </c>
    </row>
    <row r="408" spans="1:11" ht="12.75" customHeight="1" x14ac:dyDescent="0.2">
      <c r="D408" s="59">
        <f t="shared" ref="D408:D471" si="25">D407</f>
        <v>38666.666666666664</v>
      </c>
      <c r="E408" s="60">
        <v>322</v>
      </c>
    </row>
    <row r="409" spans="1:11" ht="12.75" customHeight="1" x14ac:dyDescent="0.2">
      <c r="A409" s="58">
        <v>2420</v>
      </c>
      <c r="B409" s="58" t="s">
        <v>2682</v>
      </c>
      <c r="C409" s="59">
        <v>20</v>
      </c>
      <c r="D409" s="59">
        <f t="shared" si="25"/>
        <v>38666.666666666664</v>
      </c>
      <c r="E409" s="60">
        <v>323</v>
      </c>
      <c r="F409" s="61">
        <f>D409*25.43</f>
        <v>983293.33333333326</v>
      </c>
      <c r="G409" s="61">
        <f>D409*14.85</f>
        <v>574200</v>
      </c>
      <c r="H409" s="61">
        <f>D409*6.94</f>
        <v>268346.66666666669</v>
      </c>
      <c r="I409" s="61">
        <f>D409*34.82</f>
        <v>1346373.3333333333</v>
      </c>
      <c r="K409" s="62">
        <f>SUM(F409:J409)</f>
        <v>3172213.333333333</v>
      </c>
    </row>
    <row r="410" spans="1:11" ht="12.75" customHeight="1" x14ac:dyDescent="0.2">
      <c r="D410" s="59">
        <f t="shared" si="25"/>
        <v>38666.666666666664</v>
      </c>
      <c r="E410" s="60">
        <v>324</v>
      </c>
    </row>
    <row r="411" spans="1:11" ht="12.75" customHeight="1" x14ac:dyDescent="0.2">
      <c r="A411" s="58" t="s">
        <v>2683</v>
      </c>
      <c r="D411" s="59">
        <f t="shared" si="25"/>
        <v>38666.666666666664</v>
      </c>
      <c r="E411" s="60">
        <v>325</v>
      </c>
    </row>
    <row r="412" spans="1:11" ht="12.75" customHeight="1" x14ac:dyDescent="0.2">
      <c r="D412" s="59">
        <f t="shared" si="25"/>
        <v>38666.666666666664</v>
      </c>
      <c r="E412" s="60">
        <v>326</v>
      </c>
    </row>
    <row r="413" spans="1:11" ht="12.75" customHeight="1" x14ac:dyDescent="0.2">
      <c r="A413" s="58">
        <v>2430</v>
      </c>
      <c r="B413" s="58" t="s">
        <v>2684</v>
      </c>
      <c r="C413" s="59">
        <v>10</v>
      </c>
      <c r="D413" s="59">
        <f t="shared" si="25"/>
        <v>38666.666666666664</v>
      </c>
      <c r="E413" s="60">
        <v>327</v>
      </c>
      <c r="F413" s="61">
        <f>D413*15.71</f>
        <v>607453.33333333337</v>
      </c>
      <c r="G413" s="61">
        <f>D413*9.02</f>
        <v>348773.33333333331</v>
      </c>
      <c r="H413" s="61">
        <f>D413*4.28</f>
        <v>165493.33333333334</v>
      </c>
      <c r="I413" s="61">
        <f>D413*28.08</f>
        <v>1085759.9999999998</v>
      </c>
      <c r="J413" s="61">
        <f>D413*15.72</f>
        <v>607840</v>
      </c>
      <c r="K413" s="62">
        <f>SUM(F413:J413)</f>
        <v>2815320</v>
      </c>
    </row>
    <row r="414" spans="1:11" ht="12.75" customHeight="1" x14ac:dyDescent="0.2">
      <c r="A414" s="58">
        <v>2431</v>
      </c>
      <c r="B414" s="58" t="s">
        <v>2685</v>
      </c>
      <c r="C414" s="59">
        <v>10</v>
      </c>
      <c r="D414" s="59">
        <f t="shared" si="25"/>
        <v>38666.666666666664</v>
      </c>
      <c r="E414" s="60">
        <v>328</v>
      </c>
      <c r="F414" s="61">
        <f>D414*15.71</f>
        <v>607453.33333333337</v>
      </c>
      <c r="G414" s="61">
        <f>D414*9.02</f>
        <v>348773.33333333331</v>
      </c>
      <c r="H414" s="61">
        <f>D414*4.28</f>
        <v>165493.33333333334</v>
      </c>
      <c r="I414" s="61">
        <f>D414*28.08</f>
        <v>1085759.9999999998</v>
      </c>
      <c r="J414" s="61">
        <f>D414*15.72</f>
        <v>607840</v>
      </c>
      <c r="K414" s="62">
        <f>SUM(F414:J414)</f>
        <v>2815320</v>
      </c>
    </row>
    <row r="415" spans="1:11" ht="12.75" customHeight="1" x14ac:dyDescent="0.2">
      <c r="A415" s="58">
        <v>2432</v>
      </c>
      <c r="B415" s="58" t="s">
        <v>2686</v>
      </c>
      <c r="C415" s="59">
        <v>10</v>
      </c>
      <c r="D415" s="59">
        <f t="shared" si="25"/>
        <v>38666.666666666664</v>
      </c>
      <c r="E415" s="60">
        <v>329</v>
      </c>
      <c r="F415" s="61">
        <f>D415*15.71</f>
        <v>607453.33333333337</v>
      </c>
      <c r="G415" s="61">
        <f>D415*9.02</f>
        <v>348773.33333333331</v>
      </c>
      <c r="H415" s="61">
        <f>D415*4.28</f>
        <v>165493.33333333334</v>
      </c>
      <c r="I415" s="61">
        <f>D415*28.08</f>
        <v>1085759.9999999998</v>
      </c>
      <c r="J415" s="61">
        <f>D415*15.72</f>
        <v>607840</v>
      </c>
      <c r="K415" s="62">
        <f>SUM(F415:J415)</f>
        <v>2815320</v>
      </c>
    </row>
    <row r="416" spans="1:11" ht="12.75" customHeight="1" x14ac:dyDescent="0.2">
      <c r="A416" s="58">
        <v>2433</v>
      </c>
      <c r="B416" s="58" t="s">
        <v>2687</v>
      </c>
      <c r="C416" s="59">
        <v>9</v>
      </c>
      <c r="D416" s="59">
        <f t="shared" si="25"/>
        <v>38666.666666666664</v>
      </c>
      <c r="E416" s="60">
        <v>330</v>
      </c>
      <c r="F416" s="61">
        <f>D416*12.76</f>
        <v>493386.66666666663</v>
      </c>
      <c r="G416" s="61">
        <f>D416*7.3</f>
        <v>282266.66666666663</v>
      </c>
      <c r="H416" s="61">
        <f>D416*3.49</f>
        <v>134946.66666666666</v>
      </c>
      <c r="I416" s="61">
        <f>D416*21.1</f>
        <v>815866.66666666663</v>
      </c>
      <c r="J416" s="61">
        <f>D416*9.92</f>
        <v>383573.33333333331</v>
      </c>
      <c r="K416" s="62">
        <f>SUM(F416:J416)</f>
        <v>2110040</v>
      </c>
    </row>
    <row r="417" spans="1:11" ht="12.75" customHeight="1" x14ac:dyDescent="0.2">
      <c r="D417" s="59">
        <f t="shared" si="25"/>
        <v>38666.666666666664</v>
      </c>
      <c r="E417" s="60">
        <v>331</v>
      </c>
    </row>
    <row r="418" spans="1:11" ht="12.75" customHeight="1" x14ac:dyDescent="0.2">
      <c r="A418" s="58" t="s">
        <v>2688</v>
      </c>
      <c r="D418" s="59">
        <f t="shared" si="25"/>
        <v>38666.666666666664</v>
      </c>
      <c r="E418" s="60">
        <v>332</v>
      </c>
    </row>
    <row r="419" spans="1:11" ht="12.75" customHeight="1" x14ac:dyDescent="0.2">
      <c r="D419" s="59">
        <f t="shared" si="25"/>
        <v>38666.666666666664</v>
      </c>
      <c r="E419" s="60">
        <v>333</v>
      </c>
    </row>
    <row r="420" spans="1:11" ht="12.75" customHeight="1" x14ac:dyDescent="0.2">
      <c r="A420" s="58" t="s">
        <v>2689</v>
      </c>
      <c r="D420" s="59">
        <f t="shared" si="25"/>
        <v>38666.666666666664</v>
      </c>
      <c r="E420" s="60">
        <v>334</v>
      </c>
    </row>
    <row r="421" spans="1:11" ht="12.75" customHeight="1" x14ac:dyDescent="0.2">
      <c r="D421" s="59">
        <f t="shared" si="25"/>
        <v>38666.666666666664</v>
      </c>
      <c r="E421" s="60">
        <v>335</v>
      </c>
    </row>
    <row r="422" spans="1:11" ht="12.75" customHeight="1" x14ac:dyDescent="0.2">
      <c r="A422" s="58">
        <v>2501</v>
      </c>
      <c r="B422" s="58" t="s">
        <v>2690</v>
      </c>
      <c r="C422" s="59">
        <v>13</v>
      </c>
      <c r="D422" s="59">
        <f t="shared" si="25"/>
        <v>38666.666666666664</v>
      </c>
      <c r="E422" s="60">
        <v>336</v>
      </c>
      <c r="F422" s="61">
        <f>D422*21.48</f>
        <v>830560</v>
      </c>
      <c r="G422" s="61">
        <f>D422*12.72</f>
        <v>491840</v>
      </c>
      <c r="H422" s="61">
        <f>D422*6.17</f>
        <v>238573.33333333331</v>
      </c>
      <c r="I422" s="61">
        <f>D422*33.16</f>
        <v>1282186.6666666665</v>
      </c>
      <c r="J422" s="61">
        <f>D422*15.72</f>
        <v>607840</v>
      </c>
      <c r="K422" s="62">
        <f>SUM(F422:J422)</f>
        <v>3451000</v>
      </c>
    </row>
    <row r="423" spans="1:11" ht="12.75" customHeight="1" x14ac:dyDescent="0.2">
      <c r="D423" s="59">
        <f t="shared" si="25"/>
        <v>38666.666666666664</v>
      </c>
      <c r="E423" s="60">
        <v>337</v>
      </c>
    </row>
    <row r="424" spans="1:11" ht="12.75" customHeight="1" x14ac:dyDescent="0.2">
      <c r="A424" s="58" t="s">
        <v>2691</v>
      </c>
      <c r="D424" s="59">
        <f t="shared" si="25"/>
        <v>38666.666666666664</v>
      </c>
      <c r="E424" s="60">
        <v>338</v>
      </c>
    </row>
    <row r="425" spans="1:11" ht="12.75" customHeight="1" x14ac:dyDescent="0.2">
      <c r="D425" s="59">
        <f t="shared" si="25"/>
        <v>38666.666666666664</v>
      </c>
      <c r="E425" s="60">
        <v>339</v>
      </c>
    </row>
    <row r="426" spans="1:11" ht="12.75" customHeight="1" x14ac:dyDescent="0.2">
      <c r="A426" s="58">
        <v>2510</v>
      </c>
      <c r="B426" s="58" t="s">
        <v>4994</v>
      </c>
      <c r="C426" s="59">
        <v>10</v>
      </c>
      <c r="D426" s="59">
        <f t="shared" si="25"/>
        <v>38666.666666666664</v>
      </c>
      <c r="E426" s="60">
        <v>340</v>
      </c>
      <c r="F426" s="61">
        <f>D426*15.71</f>
        <v>607453.33333333337</v>
      </c>
      <c r="G426" s="61">
        <f>D426*9.02</f>
        <v>348773.33333333331</v>
      </c>
      <c r="H426" s="61">
        <f>D426*4.28</f>
        <v>165493.33333333334</v>
      </c>
      <c r="I426" s="61">
        <f>D426*28.08</f>
        <v>1085759.9999999998</v>
      </c>
      <c r="J426" s="61">
        <f>D426*15.72</f>
        <v>607840</v>
      </c>
      <c r="K426" s="62">
        <f>SUM(F426:J426)</f>
        <v>2815320</v>
      </c>
    </row>
    <row r="427" spans="1:11" ht="12.75" customHeight="1" x14ac:dyDescent="0.2">
      <c r="A427" s="58">
        <v>2511</v>
      </c>
      <c r="B427" s="58" t="s">
        <v>2692</v>
      </c>
      <c r="C427" s="59">
        <v>8</v>
      </c>
      <c r="D427" s="59">
        <f t="shared" si="25"/>
        <v>38666.666666666664</v>
      </c>
      <c r="E427" s="60">
        <v>341</v>
      </c>
      <c r="F427" s="61">
        <f>D427*10.44</f>
        <v>403679.99999999994</v>
      </c>
      <c r="G427" s="61">
        <f>D427*6.17</f>
        <v>238573.33333333331</v>
      </c>
      <c r="H427" s="61">
        <f>D427*2.74</f>
        <v>105946.66666666667</v>
      </c>
      <c r="I427" s="61">
        <f>D427*18.51</f>
        <v>715720</v>
      </c>
      <c r="J427" s="61">
        <f>D427*9.92</f>
        <v>383573.33333333331</v>
      </c>
      <c r="K427" s="62">
        <f>SUM(F427:J427)</f>
        <v>1847493.3333333333</v>
      </c>
    </row>
    <row r="428" spans="1:11" ht="12.75" customHeight="1" x14ac:dyDescent="0.2">
      <c r="D428" s="59">
        <f t="shared" si="25"/>
        <v>38666.666666666664</v>
      </c>
      <c r="E428" s="60">
        <v>342</v>
      </c>
    </row>
    <row r="429" spans="1:11" ht="12.75" customHeight="1" x14ac:dyDescent="0.2">
      <c r="A429" s="58" t="s">
        <v>2693</v>
      </c>
      <c r="D429" s="59">
        <f t="shared" si="25"/>
        <v>38666.666666666664</v>
      </c>
      <c r="E429" s="60">
        <v>343</v>
      </c>
    </row>
    <row r="430" spans="1:11" ht="12.75" customHeight="1" x14ac:dyDescent="0.2">
      <c r="D430" s="59">
        <f t="shared" si="25"/>
        <v>38666.666666666664</v>
      </c>
      <c r="E430" s="60">
        <v>344</v>
      </c>
    </row>
    <row r="431" spans="1:11" ht="12.75" customHeight="1" x14ac:dyDescent="0.2">
      <c r="A431" s="58">
        <v>2530</v>
      </c>
      <c r="B431" s="58" t="s">
        <v>3630</v>
      </c>
      <c r="C431" s="59">
        <v>9</v>
      </c>
      <c r="D431" s="59">
        <f t="shared" si="25"/>
        <v>38666.666666666664</v>
      </c>
      <c r="E431" s="60">
        <v>345</v>
      </c>
      <c r="F431" s="61">
        <f>D431*12.76</f>
        <v>493386.66666666663</v>
      </c>
      <c r="G431" s="61">
        <f>D431*7.3</f>
        <v>282266.66666666663</v>
      </c>
      <c r="H431" s="61">
        <f>D431*3.49</f>
        <v>134946.66666666666</v>
      </c>
      <c r="I431" s="61">
        <f>D431*21.1</f>
        <v>815866.66666666663</v>
      </c>
      <c r="J431" s="61">
        <f>D431*9.92</f>
        <v>383573.33333333331</v>
      </c>
      <c r="K431" s="62">
        <f>SUM(F431:J431)</f>
        <v>2110040</v>
      </c>
    </row>
    <row r="432" spans="1:11" ht="12.75" customHeight="1" x14ac:dyDescent="0.2">
      <c r="D432" s="59">
        <f t="shared" si="25"/>
        <v>38666.666666666664</v>
      </c>
      <c r="E432" s="60">
        <v>346</v>
      </c>
    </row>
    <row r="433" spans="1:11" ht="12.75" customHeight="1" x14ac:dyDescent="0.2">
      <c r="A433" s="58" t="s">
        <v>3631</v>
      </c>
      <c r="D433" s="59">
        <f t="shared" si="25"/>
        <v>38666.666666666664</v>
      </c>
      <c r="E433" s="60">
        <v>347</v>
      </c>
    </row>
    <row r="434" spans="1:11" ht="12.75" customHeight="1" x14ac:dyDescent="0.2">
      <c r="D434" s="59">
        <f t="shared" si="25"/>
        <v>38666.666666666664</v>
      </c>
      <c r="E434" s="60">
        <v>348</v>
      </c>
    </row>
    <row r="435" spans="1:11" ht="12.75" customHeight="1" x14ac:dyDescent="0.2">
      <c r="A435" s="58">
        <v>2540</v>
      </c>
      <c r="B435" s="58" t="s">
        <v>3632</v>
      </c>
      <c r="C435" s="59">
        <v>8</v>
      </c>
      <c r="D435" s="59">
        <f t="shared" si="25"/>
        <v>38666.666666666664</v>
      </c>
      <c r="E435" s="60">
        <v>349</v>
      </c>
      <c r="F435" s="61">
        <f>D435*10.44</f>
        <v>403679.99999999994</v>
      </c>
      <c r="G435" s="61">
        <f>D435*6.17</f>
        <v>238573.33333333331</v>
      </c>
      <c r="H435" s="61">
        <f>D435*2.74</f>
        <v>105946.66666666667</v>
      </c>
      <c r="I435" s="61">
        <f>D435*18.51</f>
        <v>715720</v>
      </c>
      <c r="J435" s="61">
        <f>D435*9.92</f>
        <v>383573.33333333331</v>
      </c>
      <c r="K435" s="62">
        <f>SUM(F435:J435)</f>
        <v>1847493.3333333333</v>
      </c>
    </row>
    <row r="436" spans="1:11" ht="12.75" customHeight="1" x14ac:dyDescent="0.2">
      <c r="A436" s="58">
        <v>2541</v>
      </c>
      <c r="B436" s="58" t="s">
        <v>3633</v>
      </c>
      <c r="C436" s="59">
        <v>10</v>
      </c>
      <c r="D436" s="59">
        <f t="shared" si="25"/>
        <v>38666.666666666664</v>
      </c>
      <c r="E436" s="60">
        <v>350</v>
      </c>
      <c r="F436" s="61">
        <f>D436*15.71</f>
        <v>607453.33333333337</v>
      </c>
      <c r="G436" s="61">
        <f>D436*9.02</f>
        <v>348773.33333333331</v>
      </c>
      <c r="H436" s="61">
        <f>D436*4.28</f>
        <v>165493.33333333334</v>
      </c>
      <c r="I436" s="61">
        <f>D436*28.08</f>
        <v>1085759.9999999998</v>
      </c>
      <c r="J436" s="61">
        <f>D436*15.72</f>
        <v>607840</v>
      </c>
      <c r="K436" s="62">
        <f>SUM(F436:J436)</f>
        <v>2815320</v>
      </c>
    </row>
    <row r="437" spans="1:11" ht="12.75" customHeight="1" x14ac:dyDescent="0.2">
      <c r="A437" s="58">
        <v>2542</v>
      </c>
      <c r="B437" s="58" t="s">
        <v>3634</v>
      </c>
      <c r="C437" s="59">
        <v>6</v>
      </c>
      <c r="D437" s="59">
        <f t="shared" si="25"/>
        <v>38666.666666666664</v>
      </c>
      <c r="E437" s="60">
        <v>351</v>
      </c>
      <c r="F437" s="61">
        <f>D437*7.68</f>
        <v>296959.99999999994</v>
      </c>
      <c r="G437" s="61">
        <f>D437*4.56</f>
        <v>176319.99999999997</v>
      </c>
      <c r="H437" s="61">
        <f>D437*2.01</f>
        <v>77719.999999999985</v>
      </c>
      <c r="I437" s="61">
        <f>D437*15.13</f>
        <v>585026.66666666663</v>
      </c>
      <c r="J437" s="61">
        <f>D437*4.27</f>
        <v>165106.66666666663</v>
      </c>
      <c r="K437" s="62">
        <f>SUM(F437:J437)</f>
        <v>1301133.333333333</v>
      </c>
    </row>
    <row r="438" spans="1:11" ht="12.75" customHeight="1" x14ac:dyDescent="0.2">
      <c r="D438" s="59">
        <f t="shared" si="25"/>
        <v>38666.666666666664</v>
      </c>
      <c r="E438" s="60">
        <v>352</v>
      </c>
    </row>
    <row r="439" spans="1:11" ht="12.75" customHeight="1" x14ac:dyDescent="0.2">
      <c r="A439" s="58" t="s">
        <v>3635</v>
      </c>
      <c r="D439" s="59">
        <f t="shared" si="25"/>
        <v>38666.666666666664</v>
      </c>
      <c r="E439" s="60">
        <v>353</v>
      </c>
    </row>
    <row r="440" spans="1:11" ht="12.75" customHeight="1" x14ac:dyDescent="0.2">
      <c r="D440" s="59">
        <f t="shared" si="25"/>
        <v>38666.666666666664</v>
      </c>
      <c r="E440" s="60">
        <v>354</v>
      </c>
    </row>
    <row r="441" spans="1:11" ht="12.75" customHeight="1" x14ac:dyDescent="0.2">
      <c r="A441" s="58" t="s">
        <v>3636</v>
      </c>
      <c r="D441" s="59">
        <f t="shared" si="25"/>
        <v>38666.666666666664</v>
      </c>
      <c r="E441" s="60">
        <v>355</v>
      </c>
    </row>
    <row r="442" spans="1:11" ht="12.75" customHeight="1" x14ac:dyDescent="0.2">
      <c r="D442" s="59">
        <f t="shared" si="25"/>
        <v>38666.666666666664</v>
      </c>
      <c r="E442" s="60">
        <v>356</v>
      </c>
    </row>
    <row r="443" spans="1:11" ht="12.75" customHeight="1" x14ac:dyDescent="0.2">
      <c r="A443" s="58">
        <v>2601</v>
      </c>
      <c r="B443" s="58" t="s">
        <v>3637</v>
      </c>
      <c r="C443" s="59">
        <v>7</v>
      </c>
      <c r="D443" s="59">
        <f t="shared" si="25"/>
        <v>38666.666666666664</v>
      </c>
      <c r="E443" s="60">
        <v>357</v>
      </c>
      <c r="F443" s="61">
        <f>D443*9</f>
        <v>348000</v>
      </c>
      <c r="G443" s="61">
        <f>D443*5.3</f>
        <v>204933.33333333331</v>
      </c>
      <c r="H443" s="61">
        <f>D443*2.37</f>
        <v>91640</v>
      </c>
      <c r="I443" s="61">
        <f>D443*16.88</f>
        <v>652693.33333333326</v>
      </c>
      <c r="J443" s="61">
        <f>D443*9.92</f>
        <v>383573.33333333331</v>
      </c>
      <c r="K443" s="62">
        <f>SUM(F443:J443)</f>
        <v>1680839.9999999998</v>
      </c>
    </row>
    <row r="444" spans="1:11" ht="12.75" customHeight="1" x14ac:dyDescent="0.2">
      <c r="A444" s="58">
        <v>2602</v>
      </c>
      <c r="B444" s="58" t="s">
        <v>3638</v>
      </c>
      <c r="C444" s="59">
        <v>4</v>
      </c>
      <c r="D444" s="59">
        <f t="shared" si="25"/>
        <v>38666.666666666664</v>
      </c>
      <c r="E444" s="60">
        <v>358</v>
      </c>
      <c r="F444" s="61">
        <f>D444*4.31</f>
        <v>166653.33333333331</v>
      </c>
      <c r="G444" s="61">
        <f>D444*3.1</f>
        <v>119866.66666666666</v>
      </c>
      <c r="H444" s="61">
        <v>0</v>
      </c>
      <c r="I444" s="61">
        <f>D444*7.61</f>
        <v>294253.33333333331</v>
      </c>
      <c r="J444" s="61">
        <f>D444*4.27</f>
        <v>165106.66666666663</v>
      </c>
      <c r="K444" s="62">
        <f>SUM(F444:J444)</f>
        <v>745879.99999999988</v>
      </c>
    </row>
    <row r="445" spans="1:11" ht="12.75" customHeight="1" x14ac:dyDescent="0.2">
      <c r="A445" s="58">
        <v>2603</v>
      </c>
      <c r="B445" s="58" t="s">
        <v>3639</v>
      </c>
      <c r="C445" s="59">
        <v>6</v>
      </c>
      <c r="D445" s="59">
        <f t="shared" si="25"/>
        <v>38666.666666666664</v>
      </c>
      <c r="E445" s="60">
        <v>359</v>
      </c>
      <c r="F445" s="61">
        <f>D445*7.68</f>
        <v>296959.99999999994</v>
      </c>
      <c r="G445" s="61">
        <f>D445*4.56</f>
        <v>176319.99999999997</v>
      </c>
      <c r="H445" s="61">
        <f>D445*2.01</f>
        <v>77719.999999999985</v>
      </c>
      <c r="I445" s="61">
        <f>D445*15.13</f>
        <v>585026.66666666663</v>
      </c>
      <c r="J445" s="61">
        <f>D445*4.27</f>
        <v>165106.66666666663</v>
      </c>
      <c r="K445" s="62">
        <f>SUM(F445:J445)</f>
        <v>1301133.333333333</v>
      </c>
    </row>
    <row r="446" spans="1:11" ht="12.75" customHeight="1" x14ac:dyDescent="0.2">
      <c r="A446" s="58">
        <v>2604</v>
      </c>
      <c r="B446" s="58" t="s">
        <v>3640</v>
      </c>
      <c r="C446" s="59">
        <v>20</v>
      </c>
      <c r="D446" s="59">
        <f t="shared" si="25"/>
        <v>38666.666666666664</v>
      </c>
      <c r="E446" s="60">
        <v>360</v>
      </c>
      <c r="F446" s="61">
        <f>D446*25.43</f>
        <v>983293.33333333326</v>
      </c>
      <c r="G446" s="61">
        <f>D446*14.85</f>
        <v>574200</v>
      </c>
      <c r="H446" s="61">
        <f>D446*6.94</f>
        <v>268346.66666666669</v>
      </c>
      <c r="I446" s="61">
        <f>D446*34.82</f>
        <v>1346373.3333333333</v>
      </c>
      <c r="K446" s="62">
        <f>SUM(F446:J446)</f>
        <v>3172213.333333333</v>
      </c>
    </row>
    <row r="447" spans="1:11" ht="12.75" customHeight="1" x14ac:dyDescent="0.2">
      <c r="D447" s="59">
        <f t="shared" si="25"/>
        <v>38666.666666666664</v>
      </c>
      <c r="E447" s="60">
        <v>361</v>
      </c>
    </row>
    <row r="448" spans="1:11" ht="12.75" customHeight="1" x14ac:dyDescent="0.2">
      <c r="A448" s="58" t="s">
        <v>3641</v>
      </c>
      <c r="D448" s="59">
        <f t="shared" si="25"/>
        <v>38666.666666666664</v>
      </c>
      <c r="E448" s="60">
        <v>362</v>
      </c>
    </row>
    <row r="449" spans="1:11" ht="12.75" customHeight="1" x14ac:dyDescent="0.2">
      <c r="D449" s="59">
        <f t="shared" si="25"/>
        <v>38666.666666666664</v>
      </c>
      <c r="E449" s="60">
        <v>363</v>
      </c>
    </row>
    <row r="450" spans="1:11" ht="12.75" customHeight="1" x14ac:dyDescent="0.2">
      <c r="A450" s="58">
        <v>2610</v>
      </c>
      <c r="B450" s="58" t="s">
        <v>3642</v>
      </c>
      <c r="C450" s="59">
        <v>4</v>
      </c>
      <c r="D450" s="59">
        <f t="shared" si="25"/>
        <v>38666.666666666664</v>
      </c>
      <c r="E450" s="60">
        <v>364</v>
      </c>
      <c r="F450" s="61">
        <f>D450*4.31</f>
        <v>166653.33333333331</v>
      </c>
      <c r="G450" s="61">
        <f>D450*3.1</f>
        <v>119866.66666666666</v>
      </c>
      <c r="H450" s="61">
        <v>0</v>
      </c>
      <c r="I450" s="61">
        <f>D450*7.61</f>
        <v>294253.33333333331</v>
      </c>
      <c r="J450" s="61">
        <f>D450*4.27</f>
        <v>165106.66666666663</v>
      </c>
      <c r="K450" s="62">
        <f>SUM(F450:J450)</f>
        <v>745879.99999999988</v>
      </c>
    </row>
    <row r="451" spans="1:11" ht="12.75" customHeight="1" x14ac:dyDescent="0.2">
      <c r="A451" s="58">
        <v>2611</v>
      </c>
      <c r="B451" s="58" t="s">
        <v>3643</v>
      </c>
      <c r="C451" s="59">
        <v>6</v>
      </c>
      <c r="D451" s="59">
        <f t="shared" si="25"/>
        <v>38666.666666666664</v>
      </c>
      <c r="E451" s="60">
        <v>365</v>
      </c>
      <c r="F451" s="61">
        <f>D451*7.68</f>
        <v>296959.99999999994</v>
      </c>
      <c r="G451" s="61">
        <f>D451*4.56</f>
        <v>176319.99999999997</v>
      </c>
      <c r="H451" s="61">
        <f>D451*2.01</f>
        <v>77719.999999999985</v>
      </c>
      <c r="I451" s="61">
        <f>D451*15.13</f>
        <v>585026.66666666663</v>
      </c>
      <c r="J451" s="61">
        <f>D451*4.27</f>
        <v>165106.66666666663</v>
      </c>
      <c r="K451" s="62">
        <f>SUM(F451:J451)</f>
        <v>1301133.333333333</v>
      </c>
    </row>
    <row r="452" spans="1:11" ht="12.75" customHeight="1" x14ac:dyDescent="0.2">
      <c r="A452" s="58">
        <v>2612</v>
      </c>
      <c r="B452" s="58" t="s">
        <v>3644</v>
      </c>
      <c r="C452" s="59">
        <v>8</v>
      </c>
      <c r="D452" s="59">
        <f t="shared" si="25"/>
        <v>38666.666666666664</v>
      </c>
      <c r="E452" s="60">
        <v>366</v>
      </c>
      <c r="F452" s="61">
        <f>D452*10.44</f>
        <v>403679.99999999994</v>
      </c>
      <c r="G452" s="61">
        <f>D452*6.17</f>
        <v>238573.33333333331</v>
      </c>
      <c r="H452" s="61">
        <f>D452*2.74</f>
        <v>105946.66666666667</v>
      </c>
      <c r="I452" s="61">
        <f>D452*18.51</f>
        <v>715720</v>
      </c>
      <c r="J452" s="61">
        <f>D452*9.92</f>
        <v>383573.33333333331</v>
      </c>
      <c r="K452" s="62">
        <f>SUM(F452:J452)</f>
        <v>1847493.3333333333</v>
      </c>
    </row>
    <row r="453" spans="1:11" ht="12.75" customHeight="1" x14ac:dyDescent="0.2">
      <c r="A453" s="58">
        <v>2613</v>
      </c>
      <c r="B453" s="58" t="s">
        <v>3645</v>
      </c>
      <c r="C453" s="59">
        <v>4</v>
      </c>
      <c r="D453" s="59">
        <f t="shared" si="25"/>
        <v>38666.666666666664</v>
      </c>
      <c r="E453" s="60">
        <v>367</v>
      </c>
      <c r="F453" s="61">
        <f>D453*4.31</f>
        <v>166653.33333333331</v>
      </c>
      <c r="G453" s="61">
        <f>D453*3.1</f>
        <v>119866.66666666666</v>
      </c>
      <c r="H453" s="61">
        <v>0</v>
      </c>
      <c r="I453" s="61">
        <f>D453*7.61</f>
        <v>294253.33333333331</v>
      </c>
      <c r="J453" s="61">
        <f>D453*4.27</f>
        <v>165106.66666666663</v>
      </c>
      <c r="K453" s="62">
        <f>SUM(F453:J453)</f>
        <v>745879.99999999988</v>
      </c>
    </row>
    <row r="454" spans="1:11" ht="12.75" customHeight="1" x14ac:dyDescent="0.2">
      <c r="D454" s="59">
        <f t="shared" si="25"/>
        <v>38666.666666666664</v>
      </c>
      <c r="E454" s="60">
        <v>368</v>
      </c>
    </row>
    <row r="455" spans="1:11" ht="12.75" customHeight="1" x14ac:dyDescent="0.2">
      <c r="A455" s="58" t="s">
        <v>3646</v>
      </c>
      <c r="D455" s="59">
        <f t="shared" si="25"/>
        <v>38666.666666666664</v>
      </c>
      <c r="E455" s="60">
        <v>369</v>
      </c>
    </row>
    <row r="456" spans="1:11" ht="12.75" customHeight="1" x14ac:dyDescent="0.2">
      <c r="D456" s="59">
        <f t="shared" si="25"/>
        <v>38666.666666666664</v>
      </c>
      <c r="E456" s="60">
        <v>370</v>
      </c>
    </row>
    <row r="457" spans="1:11" ht="12.75" customHeight="1" x14ac:dyDescent="0.2">
      <c r="A457" s="58">
        <v>2620</v>
      </c>
      <c r="B457" s="58" t="s">
        <v>3647</v>
      </c>
      <c r="C457" s="59">
        <v>6</v>
      </c>
      <c r="D457" s="59">
        <f t="shared" si="25"/>
        <v>38666.666666666664</v>
      </c>
      <c r="E457" s="60">
        <v>371</v>
      </c>
      <c r="F457" s="61">
        <f>D457*7.68</f>
        <v>296959.99999999994</v>
      </c>
      <c r="G457" s="61">
        <f>D457*4.56</f>
        <v>176319.99999999997</v>
      </c>
      <c r="H457" s="61">
        <f>D457*2.01</f>
        <v>77719.999999999985</v>
      </c>
      <c r="I457" s="61">
        <f>D457*15.13</f>
        <v>585026.66666666663</v>
      </c>
      <c r="J457" s="61">
        <f>D457*4.27</f>
        <v>165106.66666666663</v>
      </c>
      <c r="K457" s="62">
        <f t="shared" ref="K457:K466" si="26">SUM(F457:J457)</f>
        <v>1301133.333333333</v>
      </c>
    </row>
    <row r="458" spans="1:11" ht="12.75" customHeight="1" x14ac:dyDescent="0.2">
      <c r="A458" s="58">
        <v>2621</v>
      </c>
      <c r="B458" s="58" t="s">
        <v>3648</v>
      </c>
      <c r="C458" s="59">
        <v>8</v>
      </c>
      <c r="D458" s="59">
        <f t="shared" si="25"/>
        <v>38666.666666666664</v>
      </c>
      <c r="E458" s="60">
        <v>372</v>
      </c>
      <c r="F458" s="61">
        <f>D458*10.44</f>
        <v>403679.99999999994</v>
      </c>
      <c r="G458" s="61">
        <f>D458*6.17</f>
        <v>238573.33333333331</v>
      </c>
      <c r="H458" s="61">
        <f>D458*2.74</f>
        <v>105946.66666666667</v>
      </c>
      <c r="I458" s="61">
        <f>D458*18.51</f>
        <v>715720</v>
      </c>
      <c r="J458" s="61">
        <f>D458*9.92</f>
        <v>383573.33333333331</v>
      </c>
      <c r="K458" s="62">
        <f t="shared" si="26"/>
        <v>1847493.3333333333</v>
      </c>
    </row>
    <row r="459" spans="1:11" ht="12.75" customHeight="1" x14ac:dyDescent="0.2">
      <c r="A459" s="58">
        <v>2622</v>
      </c>
      <c r="B459" s="58" t="s">
        <v>3649</v>
      </c>
      <c r="C459" s="59">
        <v>21</v>
      </c>
      <c r="D459" s="59">
        <f t="shared" si="25"/>
        <v>38666.666666666664</v>
      </c>
      <c r="E459" s="60">
        <v>373</v>
      </c>
      <c r="F459" s="61">
        <f>D459*33.1</f>
        <v>1279866.6666666667</v>
      </c>
      <c r="G459" s="61">
        <f>D459*20.12</f>
        <v>777973.33333333337</v>
      </c>
      <c r="H459" s="61">
        <f>D459*9.03</f>
        <v>349159.99999999994</v>
      </c>
      <c r="I459" s="61">
        <f>D459*36.51</f>
        <v>1411719.9999999998</v>
      </c>
      <c r="K459" s="62">
        <f t="shared" si="26"/>
        <v>3818720</v>
      </c>
    </row>
    <row r="460" spans="1:11" ht="12.75" customHeight="1" x14ac:dyDescent="0.2">
      <c r="A460" s="58">
        <v>2623</v>
      </c>
      <c r="B460" s="58" t="s">
        <v>3650</v>
      </c>
      <c r="C460" s="59">
        <v>3</v>
      </c>
      <c r="D460" s="59">
        <f t="shared" si="25"/>
        <v>38666.666666666664</v>
      </c>
      <c r="E460" s="60">
        <v>374</v>
      </c>
      <c r="F460" s="61">
        <f>D460*3.57</f>
        <v>138039.99999999997</v>
      </c>
      <c r="G460" s="61">
        <f>D460*2.53</f>
        <v>97826.666666666657</v>
      </c>
      <c r="H460" s="61">
        <v>0</v>
      </c>
      <c r="I460" s="61">
        <f>D460*5.97</f>
        <v>230839.99999999997</v>
      </c>
      <c r="J460" s="61">
        <f>D460*2.28</f>
        <v>88159.999999999985</v>
      </c>
      <c r="K460" s="62">
        <f t="shared" si="26"/>
        <v>554866.66666666663</v>
      </c>
    </row>
    <row r="461" spans="1:11" ht="12.75" customHeight="1" x14ac:dyDescent="0.2">
      <c r="A461" s="58">
        <v>2624</v>
      </c>
      <c r="B461" s="58" t="s">
        <v>3651</v>
      </c>
      <c r="C461" s="59">
        <v>13</v>
      </c>
      <c r="D461" s="59">
        <f t="shared" si="25"/>
        <v>38666.666666666664</v>
      </c>
      <c r="E461" s="60">
        <v>375</v>
      </c>
      <c r="F461" s="61">
        <f>D461*21.48</f>
        <v>830560</v>
      </c>
      <c r="G461" s="61">
        <f>D461*12.72</f>
        <v>491840</v>
      </c>
      <c r="H461" s="61">
        <f>D461*6.17</f>
        <v>238573.33333333331</v>
      </c>
      <c r="I461" s="61">
        <f>D461*33.16</f>
        <v>1282186.6666666665</v>
      </c>
      <c r="J461" s="61">
        <f>D461*15.72</f>
        <v>607840</v>
      </c>
      <c r="K461" s="62">
        <f t="shared" si="26"/>
        <v>3451000</v>
      </c>
    </row>
    <row r="462" spans="1:11" ht="12.75" customHeight="1" x14ac:dyDescent="0.2">
      <c r="A462" s="58">
        <v>2625</v>
      </c>
      <c r="B462" s="58" t="s">
        <v>3652</v>
      </c>
      <c r="C462" s="59">
        <v>13</v>
      </c>
      <c r="D462" s="59">
        <f t="shared" si="25"/>
        <v>38666.666666666664</v>
      </c>
      <c r="E462" s="60">
        <v>376</v>
      </c>
      <c r="F462" s="61">
        <f>D462*21.48</f>
        <v>830560</v>
      </c>
      <c r="G462" s="61">
        <f>D462*12.72</f>
        <v>491840</v>
      </c>
      <c r="H462" s="61">
        <f>D462*6.17</f>
        <v>238573.33333333331</v>
      </c>
      <c r="I462" s="61">
        <f>D462*33.16</f>
        <v>1282186.6666666665</v>
      </c>
      <c r="J462" s="61">
        <f>D462*15.72</f>
        <v>607840</v>
      </c>
      <c r="K462" s="62">
        <f t="shared" si="26"/>
        <v>3451000</v>
      </c>
    </row>
    <row r="463" spans="1:11" ht="12.75" customHeight="1" x14ac:dyDescent="0.2">
      <c r="A463" s="58">
        <v>2626</v>
      </c>
      <c r="B463" s="58" t="s">
        <v>3653</v>
      </c>
      <c r="C463" s="59">
        <v>21</v>
      </c>
      <c r="D463" s="59">
        <f t="shared" si="25"/>
        <v>38666.666666666664</v>
      </c>
      <c r="E463" s="60">
        <v>377</v>
      </c>
      <c r="F463" s="61">
        <f>D463*33.1</f>
        <v>1279866.6666666667</v>
      </c>
      <c r="G463" s="61">
        <f>D463*20.12</f>
        <v>777973.33333333337</v>
      </c>
      <c r="H463" s="61">
        <f>D463*9.03</f>
        <v>349159.99999999994</v>
      </c>
      <c r="I463" s="61">
        <f>D463*36.51</f>
        <v>1411719.9999999998</v>
      </c>
      <c r="K463" s="62">
        <f t="shared" si="26"/>
        <v>3818720</v>
      </c>
    </row>
    <row r="464" spans="1:11" ht="12.75" customHeight="1" x14ac:dyDescent="0.2">
      <c r="A464" s="58">
        <v>2627</v>
      </c>
      <c r="B464" s="58" t="s">
        <v>3654</v>
      </c>
      <c r="C464" s="59">
        <v>20</v>
      </c>
      <c r="D464" s="59">
        <f t="shared" si="25"/>
        <v>38666.666666666664</v>
      </c>
      <c r="E464" s="60">
        <v>378</v>
      </c>
      <c r="F464" s="61">
        <f>D464*25.43</f>
        <v>983293.33333333326</v>
      </c>
      <c r="G464" s="61">
        <f>D464*14.85</f>
        <v>574200</v>
      </c>
      <c r="H464" s="61">
        <f>D464*6.94</f>
        <v>268346.66666666669</v>
      </c>
      <c r="I464" s="61">
        <f>D464*34.82</f>
        <v>1346373.3333333333</v>
      </c>
      <c r="K464" s="62">
        <f t="shared" si="26"/>
        <v>3172213.333333333</v>
      </c>
    </row>
    <row r="465" spans="1:11" ht="12.75" customHeight="1" x14ac:dyDescent="0.2">
      <c r="A465" s="58">
        <v>2628</v>
      </c>
      <c r="B465" s="58" t="s">
        <v>3655</v>
      </c>
      <c r="C465" s="59">
        <v>22</v>
      </c>
      <c r="D465" s="59">
        <f t="shared" si="25"/>
        <v>38666.666666666664</v>
      </c>
      <c r="E465" s="60">
        <v>379</v>
      </c>
      <c r="F465" s="61">
        <f>D465*38.67</f>
        <v>1495240</v>
      </c>
      <c r="G465" s="61">
        <f>D465*26.82</f>
        <v>1037040</v>
      </c>
      <c r="H465" s="61">
        <f>D465*10.55</f>
        <v>407933.33333333331</v>
      </c>
      <c r="I465" s="61">
        <f>D465*38.34</f>
        <v>1482480</v>
      </c>
      <c r="K465" s="62">
        <f t="shared" si="26"/>
        <v>4422693.333333334</v>
      </c>
    </row>
    <row r="466" spans="1:11" ht="12.75" customHeight="1" x14ac:dyDescent="0.2">
      <c r="A466" s="58">
        <v>2629</v>
      </c>
      <c r="B466" s="58" t="s">
        <v>3656</v>
      </c>
      <c r="C466" s="59">
        <v>21</v>
      </c>
      <c r="D466" s="59">
        <f t="shared" si="25"/>
        <v>38666.666666666664</v>
      </c>
      <c r="E466" s="60">
        <v>380</v>
      </c>
      <c r="F466" s="61">
        <f>D466*33.1</f>
        <v>1279866.6666666667</v>
      </c>
      <c r="G466" s="61">
        <f>D466*20.12</f>
        <v>777973.33333333337</v>
      </c>
      <c r="H466" s="61">
        <f>D466*9.03</f>
        <v>349159.99999999994</v>
      </c>
      <c r="I466" s="61">
        <f>D466*36.51</f>
        <v>1411719.9999999998</v>
      </c>
      <c r="K466" s="62">
        <f t="shared" si="26"/>
        <v>3818720</v>
      </c>
    </row>
    <row r="467" spans="1:11" ht="12.75" customHeight="1" x14ac:dyDescent="0.2">
      <c r="D467" s="59">
        <f t="shared" si="25"/>
        <v>38666.666666666664</v>
      </c>
      <c r="E467" s="60">
        <v>381</v>
      </c>
    </row>
    <row r="468" spans="1:11" ht="12.75" customHeight="1" x14ac:dyDescent="0.2">
      <c r="A468" s="58" t="s">
        <v>3657</v>
      </c>
      <c r="D468" s="59">
        <f t="shared" si="25"/>
        <v>38666.666666666664</v>
      </c>
      <c r="E468" s="60">
        <v>382</v>
      </c>
    </row>
    <row r="469" spans="1:11" ht="12.75" customHeight="1" x14ac:dyDescent="0.2">
      <c r="D469" s="59">
        <f t="shared" si="25"/>
        <v>38666.666666666664</v>
      </c>
      <c r="E469" s="60">
        <v>383</v>
      </c>
    </row>
    <row r="470" spans="1:11" ht="12.75" customHeight="1" x14ac:dyDescent="0.2">
      <c r="A470" s="58">
        <v>2640</v>
      </c>
      <c r="B470" s="58" t="s">
        <v>3658</v>
      </c>
      <c r="C470" s="59">
        <v>20</v>
      </c>
      <c r="D470" s="59">
        <f t="shared" si="25"/>
        <v>38666.666666666664</v>
      </c>
      <c r="E470" s="60">
        <v>384</v>
      </c>
      <c r="F470" s="61">
        <f>D470*25.43</f>
        <v>983293.33333333326</v>
      </c>
      <c r="G470" s="61">
        <f>D470*14.85</f>
        <v>574200</v>
      </c>
      <c r="H470" s="61">
        <f>D470*6.94</f>
        <v>268346.66666666669</v>
      </c>
      <c r="I470" s="61">
        <f>D470*34.82</f>
        <v>1346373.3333333333</v>
      </c>
      <c r="K470" s="62">
        <f>SUM(F470:J470)</f>
        <v>3172213.333333333</v>
      </c>
    </row>
    <row r="471" spans="1:11" ht="12.75" customHeight="1" x14ac:dyDescent="0.2">
      <c r="A471" s="58">
        <v>2641</v>
      </c>
      <c r="B471" s="58" t="s">
        <v>3659</v>
      </c>
      <c r="C471" s="59">
        <v>8</v>
      </c>
      <c r="D471" s="59">
        <f t="shared" si="25"/>
        <v>38666.666666666664</v>
      </c>
      <c r="E471" s="60">
        <v>385</v>
      </c>
      <c r="F471" s="61">
        <f>D471*10.44</f>
        <v>403679.99999999994</v>
      </c>
      <c r="G471" s="61">
        <f>D471*6.17</f>
        <v>238573.33333333331</v>
      </c>
      <c r="H471" s="61">
        <f>D471*2.74</f>
        <v>105946.66666666667</v>
      </c>
      <c r="I471" s="61">
        <f>D471*18.51</f>
        <v>715720</v>
      </c>
      <c r="J471" s="61">
        <f>D471*9.92</f>
        <v>383573.33333333331</v>
      </c>
      <c r="K471" s="62">
        <f>SUM(F471:J471)</f>
        <v>1847493.3333333333</v>
      </c>
    </row>
    <row r="472" spans="1:11" ht="12.75" customHeight="1" x14ac:dyDescent="0.2">
      <c r="A472" s="58">
        <v>2642</v>
      </c>
      <c r="B472" s="58" t="s">
        <v>3660</v>
      </c>
      <c r="C472" s="59">
        <v>8</v>
      </c>
      <c r="D472" s="59">
        <f t="shared" ref="D472:D535" si="27">D471</f>
        <v>38666.666666666664</v>
      </c>
      <c r="E472" s="60">
        <v>386</v>
      </c>
      <c r="F472" s="61">
        <f>D472*10.44</f>
        <v>403679.99999999994</v>
      </c>
      <c r="G472" s="61">
        <f>D472*6.17</f>
        <v>238573.33333333331</v>
      </c>
      <c r="H472" s="61">
        <f>D472*2.74</f>
        <v>105946.66666666667</v>
      </c>
      <c r="I472" s="61">
        <f>D472*18.51</f>
        <v>715720</v>
      </c>
      <c r="J472" s="61">
        <f>D472*9.92</f>
        <v>383573.33333333331</v>
      </c>
      <c r="K472" s="62">
        <f>SUM(F472:J472)</f>
        <v>1847493.3333333333</v>
      </c>
    </row>
    <row r="473" spans="1:11" ht="12.75" customHeight="1" x14ac:dyDescent="0.2">
      <c r="A473" s="58">
        <v>2643</v>
      </c>
      <c r="B473" s="58" t="s">
        <v>3661</v>
      </c>
      <c r="C473" s="59">
        <v>8</v>
      </c>
      <c r="D473" s="59">
        <f t="shared" si="27"/>
        <v>38666.666666666664</v>
      </c>
      <c r="E473" s="60">
        <v>387</v>
      </c>
      <c r="F473" s="61">
        <f>D473*10.44</f>
        <v>403679.99999999994</v>
      </c>
      <c r="G473" s="61">
        <f>D473*6.17</f>
        <v>238573.33333333331</v>
      </c>
      <c r="H473" s="61">
        <f>D473*2.74</f>
        <v>105946.66666666667</v>
      </c>
      <c r="I473" s="61">
        <f>D473*18.51</f>
        <v>715720</v>
      </c>
      <c r="J473" s="61">
        <f>D473*9.92</f>
        <v>383573.33333333331</v>
      </c>
      <c r="K473" s="62">
        <f>SUM(F473:J473)</f>
        <v>1847493.3333333333</v>
      </c>
    </row>
    <row r="474" spans="1:11" ht="12.75" customHeight="1" x14ac:dyDescent="0.2">
      <c r="A474" s="58">
        <v>2644</v>
      </c>
      <c r="B474" s="58" t="s">
        <v>3662</v>
      </c>
      <c r="C474" s="59">
        <v>8</v>
      </c>
      <c r="D474" s="59">
        <f t="shared" si="27"/>
        <v>38666.666666666664</v>
      </c>
      <c r="E474" s="60">
        <v>388</v>
      </c>
      <c r="F474" s="61">
        <f>D474*10.44</f>
        <v>403679.99999999994</v>
      </c>
      <c r="G474" s="61">
        <f>D474*6.17</f>
        <v>238573.33333333331</v>
      </c>
      <c r="H474" s="61">
        <f>D474*2.74</f>
        <v>105946.66666666667</v>
      </c>
      <c r="I474" s="61">
        <f>D474*18.51</f>
        <v>715720</v>
      </c>
      <c r="J474" s="61">
        <f>D474*9.92</f>
        <v>383573.33333333331</v>
      </c>
      <c r="K474" s="62">
        <f>SUM(F474:J474)</f>
        <v>1847493.3333333333</v>
      </c>
    </row>
    <row r="475" spans="1:11" ht="12.75" customHeight="1" x14ac:dyDescent="0.2">
      <c r="D475" s="59">
        <f t="shared" si="27"/>
        <v>38666.666666666664</v>
      </c>
      <c r="E475" s="60">
        <v>389</v>
      </c>
    </row>
    <row r="476" spans="1:11" ht="12.75" customHeight="1" x14ac:dyDescent="0.2">
      <c r="A476" s="58" t="s">
        <v>3663</v>
      </c>
      <c r="D476" s="59">
        <f t="shared" si="27"/>
        <v>38666.666666666664</v>
      </c>
      <c r="E476" s="60">
        <v>390</v>
      </c>
    </row>
    <row r="477" spans="1:11" ht="12.75" customHeight="1" x14ac:dyDescent="0.2">
      <c r="D477" s="59">
        <f t="shared" si="27"/>
        <v>38666.666666666664</v>
      </c>
      <c r="E477" s="60">
        <v>391</v>
      </c>
    </row>
    <row r="478" spans="1:11" ht="12.75" customHeight="1" x14ac:dyDescent="0.2">
      <c r="A478" s="58" t="s">
        <v>3664</v>
      </c>
      <c r="D478" s="59">
        <f t="shared" si="27"/>
        <v>38666.666666666664</v>
      </c>
      <c r="E478" s="60">
        <v>392</v>
      </c>
    </row>
    <row r="479" spans="1:11" ht="12.75" customHeight="1" x14ac:dyDescent="0.2">
      <c r="D479" s="59">
        <f t="shared" si="27"/>
        <v>38666.666666666664</v>
      </c>
      <c r="E479" s="60">
        <v>393</v>
      </c>
    </row>
    <row r="480" spans="1:11" ht="12.75" customHeight="1" x14ac:dyDescent="0.2">
      <c r="A480" s="58">
        <v>2701</v>
      </c>
      <c r="B480" s="58" t="s">
        <v>3665</v>
      </c>
      <c r="C480" s="59">
        <v>8</v>
      </c>
      <c r="D480" s="59">
        <f t="shared" si="27"/>
        <v>38666.666666666664</v>
      </c>
      <c r="E480" s="60">
        <v>394</v>
      </c>
      <c r="F480" s="61">
        <f>D480*10.44</f>
        <v>403679.99999999994</v>
      </c>
      <c r="G480" s="61">
        <f>D480*6.17</f>
        <v>238573.33333333331</v>
      </c>
      <c r="H480" s="61">
        <f>D480*2.74</f>
        <v>105946.66666666667</v>
      </c>
      <c r="I480" s="61">
        <f>D480*18.51</f>
        <v>715720</v>
      </c>
      <c r="J480" s="61">
        <f t="shared" ref="J480:J485" si="28">D480*9.92</f>
        <v>383573.33333333331</v>
      </c>
      <c r="K480" s="62">
        <f t="shared" ref="K480:K485" si="29">SUM(F480:J480)</f>
        <v>1847493.3333333333</v>
      </c>
    </row>
    <row r="481" spans="1:11" ht="12.75" customHeight="1" x14ac:dyDescent="0.2">
      <c r="A481" s="58">
        <v>2702</v>
      </c>
      <c r="B481" s="58" t="s">
        <v>3666</v>
      </c>
      <c r="C481" s="59">
        <v>7</v>
      </c>
      <c r="D481" s="59">
        <f t="shared" si="27"/>
        <v>38666.666666666664</v>
      </c>
      <c r="E481" s="60">
        <v>395</v>
      </c>
      <c r="F481" s="61">
        <f>D481*9</f>
        <v>348000</v>
      </c>
      <c r="G481" s="61">
        <f>D481*5.3</f>
        <v>204933.33333333331</v>
      </c>
      <c r="H481" s="61">
        <f>D481*2.37</f>
        <v>91640</v>
      </c>
      <c r="I481" s="61">
        <f>D481*16.88</f>
        <v>652693.33333333326</v>
      </c>
      <c r="J481" s="61">
        <f t="shared" si="28"/>
        <v>383573.33333333331</v>
      </c>
      <c r="K481" s="62">
        <f t="shared" si="29"/>
        <v>1680839.9999999998</v>
      </c>
    </row>
    <row r="482" spans="1:11" ht="12.75" customHeight="1" x14ac:dyDescent="0.2">
      <c r="A482" s="58">
        <v>2703</v>
      </c>
      <c r="B482" s="58" t="s">
        <v>3667</v>
      </c>
      <c r="C482" s="59">
        <v>7</v>
      </c>
      <c r="D482" s="59">
        <f t="shared" si="27"/>
        <v>38666.666666666664</v>
      </c>
      <c r="E482" s="60">
        <v>396</v>
      </c>
      <c r="F482" s="61">
        <f>D482*9</f>
        <v>348000</v>
      </c>
      <c r="G482" s="61">
        <f>D482*5.3</f>
        <v>204933.33333333331</v>
      </c>
      <c r="H482" s="61">
        <f>D482*2.37</f>
        <v>91640</v>
      </c>
      <c r="I482" s="61">
        <f>D482*16.88</f>
        <v>652693.33333333326</v>
      </c>
      <c r="J482" s="61">
        <f t="shared" si="28"/>
        <v>383573.33333333331</v>
      </c>
      <c r="K482" s="62">
        <f t="shared" si="29"/>
        <v>1680839.9999999998</v>
      </c>
    </row>
    <row r="483" spans="1:11" ht="12.75" customHeight="1" x14ac:dyDescent="0.2">
      <c r="A483" s="58">
        <v>2704</v>
      </c>
      <c r="B483" s="58" t="s">
        <v>3668</v>
      </c>
      <c r="C483" s="59">
        <v>7</v>
      </c>
      <c r="D483" s="59">
        <f t="shared" si="27"/>
        <v>38666.666666666664</v>
      </c>
      <c r="E483" s="60">
        <v>397</v>
      </c>
      <c r="F483" s="61">
        <f>D483*9</f>
        <v>348000</v>
      </c>
      <c r="G483" s="61">
        <f>D483*5.3</f>
        <v>204933.33333333331</v>
      </c>
      <c r="H483" s="61">
        <f>D483*2.37</f>
        <v>91640</v>
      </c>
      <c r="I483" s="61">
        <f>D483*16.88</f>
        <v>652693.33333333326</v>
      </c>
      <c r="J483" s="61">
        <f t="shared" si="28"/>
        <v>383573.33333333331</v>
      </c>
      <c r="K483" s="62">
        <f t="shared" si="29"/>
        <v>1680839.9999999998</v>
      </c>
    </row>
    <row r="484" spans="1:11" ht="12.75" customHeight="1" x14ac:dyDescent="0.2">
      <c r="A484" s="58">
        <v>2706</v>
      </c>
      <c r="B484" s="58" t="s">
        <v>3669</v>
      </c>
      <c r="C484" s="59">
        <v>9</v>
      </c>
      <c r="D484" s="59">
        <f t="shared" si="27"/>
        <v>38666.666666666664</v>
      </c>
      <c r="E484" s="60">
        <v>398</v>
      </c>
      <c r="F484" s="61">
        <f>D484*12.76</f>
        <v>493386.66666666663</v>
      </c>
      <c r="G484" s="61">
        <f>D484*7.3</f>
        <v>282266.66666666663</v>
      </c>
      <c r="H484" s="61">
        <f>D484*3.49</f>
        <v>134946.66666666666</v>
      </c>
      <c r="I484" s="61">
        <f>D484*21.1</f>
        <v>815866.66666666663</v>
      </c>
      <c r="J484" s="61">
        <f t="shared" si="28"/>
        <v>383573.33333333331</v>
      </c>
      <c r="K484" s="62">
        <f t="shared" si="29"/>
        <v>2110040</v>
      </c>
    </row>
    <row r="485" spans="1:11" ht="12.75" customHeight="1" x14ac:dyDescent="0.2">
      <c r="A485" s="58">
        <v>2707</v>
      </c>
      <c r="B485" s="58" t="s">
        <v>3670</v>
      </c>
      <c r="C485" s="59">
        <v>8</v>
      </c>
      <c r="D485" s="59">
        <f t="shared" si="27"/>
        <v>38666.666666666664</v>
      </c>
      <c r="E485" s="60">
        <v>399</v>
      </c>
      <c r="F485" s="61">
        <f>D485*10.44</f>
        <v>403679.99999999994</v>
      </c>
      <c r="G485" s="61">
        <f>D485*6.17</f>
        <v>238573.33333333331</v>
      </c>
      <c r="H485" s="61">
        <f>D485*2.74</f>
        <v>105946.66666666667</v>
      </c>
      <c r="I485" s="61">
        <f>D485*18.51</f>
        <v>715720</v>
      </c>
      <c r="J485" s="61">
        <f t="shared" si="28"/>
        <v>383573.33333333331</v>
      </c>
      <c r="K485" s="62">
        <f t="shared" si="29"/>
        <v>1847493.3333333333</v>
      </c>
    </row>
    <row r="486" spans="1:11" ht="12.75" customHeight="1" x14ac:dyDescent="0.2">
      <c r="D486" s="59">
        <f t="shared" si="27"/>
        <v>38666.666666666664</v>
      </c>
      <c r="E486" s="60">
        <v>400</v>
      </c>
    </row>
    <row r="487" spans="1:11" ht="12.75" customHeight="1" x14ac:dyDescent="0.2">
      <c r="A487" s="58" t="s">
        <v>3671</v>
      </c>
      <c r="D487" s="59">
        <f t="shared" si="27"/>
        <v>38666.666666666664</v>
      </c>
      <c r="E487" s="60">
        <v>401</v>
      </c>
    </row>
    <row r="488" spans="1:11" ht="12.75" customHeight="1" x14ac:dyDescent="0.2">
      <c r="D488" s="59">
        <f t="shared" si="27"/>
        <v>38666.666666666664</v>
      </c>
      <c r="E488" s="60">
        <v>402</v>
      </c>
    </row>
    <row r="489" spans="1:11" ht="12.75" customHeight="1" x14ac:dyDescent="0.2">
      <c r="A489" s="58">
        <v>2720</v>
      </c>
      <c r="B489" s="58" t="s">
        <v>3672</v>
      </c>
      <c r="C489" s="59">
        <v>8</v>
      </c>
      <c r="D489" s="59">
        <f t="shared" si="27"/>
        <v>38666.666666666664</v>
      </c>
      <c r="E489" s="60">
        <v>403</v>
      </c>
      <c r="F489" s="61">
        <f>D489*10.44</f>
        <v>403679.99999999994</v>
      </c>
      <c r="G489" s="61">
        <f>D489*6.17</f>
        <v>238573.33333333331</v>
      </c>
      <c r="H489" s="61">
        <f>D489*2.74</f>
        <v>105946.66666666667</v>
      </c>
      <c r="I489" s="61">
        <f>D489*18.51</f>
        <v>715720</v>
      </c>
      <c r="J489" s="61">
        <f>D489*9.92</f>
        <v>383573.33333333331</v>
      </c>
      <c r="K489" s="62">
        <f>SUM(F489:J489)</f>
        <v>1847493.3333333333</v>
      </c>
    </row>
    <row r="490" spans="1:11" ht="12.75" customHeight="1" x14ac:dyDescent="0.2">
      <c r="A490" s="58">
        <v>2721</v>
      </c>
      <c r="B490" s="58" t="s">
        <v>3673</v>
      </c>
      <c r="C490" s="59">
        <v>8</v>
      </c>
      <c r="D490" s="59">
        <f t="shared" si="27"/>
        <v>38666.666666666664</v>
      </c>
      <c r="E490" s="60">
        <v>404</v>
      </c>
      <c r="F490" s="61">
        <f>D490*10.44</f>
        <v>403679.99999999994</v>
      </c>
      <c r="G490" s="61">
        <f>D490*6.17</f>
        <v>238573.33333333331</v>
      </c>
      <c r="H490" s="61">
        <f>D490*2.74</f>
        <v>105946.66666666667</v>
      </c>
      <c r="I490" s="61">
        <f>D490*18.51</f>
        <v>715720</v>
      </c>
      <c r="J490" s="61">
        <f>D490*9.92</f>
        <v>383573.33333333331</v>
      </c>
      <c r="K490" s="62">
        <f>SUM(F490:J490)</f>
        <v>1847493.3333333333</v>
      </c>
    </row>
    <row r="491" spans="1:11" ht="12.75" customHeight="1" x14ac:dyDescent="0.2">
      <c r="A491" s="58">
        <v>2722</v>
      </c>
      <c r="B491" s="58" t="s">
        <v>3674</v>
      </c>
      <c r="C491" s="59">
        <v>8</v>
      </c>
      <c r="D491" s="59">
        <f t="shared" si="27"/>
        <v>38666.666666666664</v>
      </c>
      <c r="E491" s="60">
        <v>405</v>
      </c>
      <c r="F491" s="61">
        <f>D491*10.44</f>
        <v>403679.99999999994</v>
      </c>
      <c r="G491" s="61">
        <f>D491*6.17</f>
        <v>238573.33333333331</v>
      </c>
      <c r="H491" s="61">
        <f>D491*2.74</f>
        <v>105946.66666666667</v>
      </c>
      <c r="I491" s="61">
        <f>D491*18.51</f>
        <v>715720</v>
      </c>
      <c r="J491" s="61">
        <f>D491*9.92</f>
        <v>383573.33333333331</v>
      </c>
      <c r="K491" s="62">
        <f>SUM(F491:J491)</f>
        <v>1847493.3333333333</v>
      </c>
    </row>
    <row r="492" spans="1:11" ht="12.75" customHeight="1" x14ac:dyDescent="0.2">
      <c r="A492" s="58">
        <v>2723</v>
      </c>
      <c r="B492" s="58" t="s">
        <v>3675</v>
      </c>
      <c r="C492" s="59">
        <v>7</v>
      </c>
      <c r="D492" s="59">
        <f t="shared" si="27"/>
        <v>38666.666666666664</v>
      </c>
      <c r="E492" s="60">
        <v>406</v>
      </c>
      <c r="F492" s="61">
        <f>D492*9</f>
        <v>348000</v>
      </c>
      <c r="G492" s="61">
        <f>D492*5.3</f>
        <v>204933.33333333331</v>
      </c>
      <c r="H492" s="61">
        <f>D492*2.37</f>
        <v>91640</v>
      </c>
      <c r="I492" s="61">
        <f>D492*16.88</f>
        <v>652693.33333333326</v>
      </c>
      <c r="J492" s="61">
        <f>D492*9.92</f>
        <v>383573.33333333331</v>
      </c>
      <c r="K492" s="62">
        <f>SUM(F492:J492)</f>
        <v>1680839.9999999998</v>
      </c>
    </row>
    <row r="493" spans="1:11" ht="12.75" customHeight="1" x14ac:dyDescent="0.2">
      <c r="D493" s="59">
        <f t="shared" si="27"/>
        <v>38666.666666666664</v>
      </c>
      <c r="E493" s="60">
        <v>407</v>
      </c>
    </row>
    <row r="494" spans="1:11" ht="12.75" customHeight="1" x14ac:dyDescent="0.2">
      <c r="A494" s="58" t="s">
        <v>3676</v>
      </c>
      <c r="D494" s="59">
        <f t="shared" si="27"/>
        <v>38666.666666666664</v>
      </c>
      <c r="E494" s="60">
        <v>408</v>
      </c>
    </row>
    <row r="495" spans="1:11" ht="12.75" customHeight="1" x14ac:dyDescent="0.2">
      <c r="D495" s="59">
        <f t="shared" si="27"/>
        <v>38666.666666666664</v>
      </c>
      <c r="E495" s="60">
        <v>409</v>
      </c>
    </row>
    <row r="496" spans="1:11" ht="12.75" customHeight="1" x14ac:dyDescent="0.2">
      <c r="A496" s="58">
        <v>2730</v>
      </c>
      <c r="B496" s="58" t="s">
        <v>3677</v>
      </c>
      <c r="C496" s="59">
        <v>8</v>
      </c>
      <c r="D496" s="59">
        <f t="shared" si="27"/>
        <v>38666.666666666664</v>
      </c>
      <c r="E496" s="60">
        <v>410</v>
      </c>
      <c r="F496" s="61">
        <f>D496*10.44</f>
        <v>403679.99999999994</v>
      </c>
      <c r="G496" s="61">
        <f>D496*6.17</f>
        <v>238573.33333333331</v>
      </c>
      <c r="H496" s="61">
        <f>D496*2.74</f>
        <v>105946.66666666667</v>
      </c>
      <c r="I496" s="61">
        <f>D496*18.51</f>
        <v>715720</v>
      </c>
      <c r="J496" s="61">
        <f>D496*9.92</f>
        <v>383573.33333333331</v>
      </c>
      <c r="K496" s="62">
        <f>SUM(F496:J496)</f>
        <v>1847493.3333333333</v>
      </c>
    </row>
    <row r="497" spans="1:11" ht="12.75" customHeight="1" x14ac:dyDescent="0.2">
      <c r="A497" s="58">
        <v>2731</v>
      </c>
      <c r="B497" s="58" t="s">
        <v>3678</v>
      </c>
      <c r="C497" s="59">
        <v>6</v>
      </c>
      <c r="D497" s="59">
        <f t="shared" si="27"/>
        <v>38666.666666666664</v>
      </c>
      <c r="E497" s="60">
        <v>411</v>
      </c>
      <c r="F497" s="61">
        <f>D497*7.68</f>
        <v>296959.99999999994</v>
      </c>
      <c r="G497" s="61">
        <f>D497*4.56</f>
        <v>176319.99999999997</v>
      </c>
      <c r="H497" s="61">
        <f>D497*2.01</f>
        <v>77719.999999999985</v>
      </c>
      <c r="I497" s="61">
        <f>D497*15.13</f>
        <v>585026.66666666663</v>
      </c>
      <c r="J497" s="61">
        <f>D497*4.27</f>
        <v>165106.66666666663</v>
      </c>
      <c r="K497" s="62">
        <f>SUM(F497:J497)</f>
        <v>1301133.333333333</v>
      </c>
    </row>
    <row r="498" spans="1:11" ht="12.75" customHeight="1" x14ac:dyDescent="0.2">
      <c r="A498" s="58">
        <v>2732</v>
      </c>
      <c r="B498" s="58" t="s">
        <v>3679</v>
      </c>
      <c r="C498" s="59">
        <v>8</v>
      </c>
      <c r="D498" s="59">
        <f t="shared" si="27"/>
        <v>38666.666666666664</v>
      </c>
      <c r="E498" s="60">
        <v>412</v>
      </c>
      <c r="F498" s="61">
        <f>D498*10.44</f>
        <v>403679.99999999994</v>
      </c>
      <c r="G498" s="61">
        <f>D498*6.17</f>
        <v>238573.33333333331</v>
      </c>
      <c r="H498" s="61">
        <f>D498*2.74</f>
        <v>105946.66666666667</v>
      </c>
      <c r="I498" s="61">
        <f>D498*18.51</f>
        <v>715720</v>
      </c>
      <c r="J498" s="61">
        <f>D498*9.92</f>
        <v>383573.33333333331</v>
      </c>
      <c r="K498" s="62">
        <f>SUM(F498:J498)</f>
        <v>1847493.3333333333</v>
      </c>
    </row>
    <row r="499" spans="1:11" ht="12.75" customHeight="1" x14ac:dyDescent="0.2">
      <c r="D499" s="59">
        <f t="shared" si="27"/>
        <v>38666.666666666664</v>
      </c>
      <c r="E499" s="60">
        <v>413</v>
      </c>
    </row>
    <row r="500" spans="1:11" ht="12.75" customHeight="1" x14ac:dyDescent="0.2">
      <c r="A500" s="58" t="s">
        <v>3680</v>
      </c>
      <c r="D500" s="59">
        <f t="shared" si="27"/>
        <v>38666.666666666664</v>
      </c>
      <c r="E500" s="60">
        <v>414</v>
      </c>
    </row>
    <row r="501" spans="1:11" ht="12.75" customHeight="1" x14ac:dyDescent="0.2">
      <c r="D501" s="59">
        <f t="shared" si="27"/>
        <v>38666.666666666664</v>
      </c>
      <c r="E501" s="60">
        <v>415</v>
      </c>
    </row>
    <row r="502" spans="1:11" ht="12.75" customHeight="1" x14ac:dyDescent="0.2">
      <c r="A502" s="58" t="s">
        <v>3681</v>
      </c>
      <c r="D502" s="59">
        <f t="shared" si="27"/>
        <v>38666.666666666664</v>
      </c>
      <c r="E502" s="60">
        <v>416</v>
      </c>
    </row>
    <row r="503" spans="1:11" ht="12.75" customHeight="1" x14ac:dyDescent="0.2">
      <c r="D503" s="59">
        <f t="shared" si="27"/>
        <v>38666.666666666664</v>
      </c>
      <c r="E503" s="60">
        <v>417</v>
      </c>
    </row>
    <row r="504" spans="1:11" ht="12.75" customHeight="1" x14ac:dyDescent="0.2">
      <c r="A504" s="58">
        <v>2801</v>
      </c>
      <c r="B504" s="58" t="s">
        <v>3682</v>
      </c>
      <c r="C504" s="59">
        <v>7</v>
      </c>
      <c r="D504" s="59">
        <f t="shared" si="27"/>
        <v>38666.666666666664</v>
      </c>
      <c r="E504" s="60">
        <v>418</v>
      </c>
      <c r="F504" s="61">
        <f>D504*9</f>
        <v>348000</v>
      </c>
      <c r="G504" s="61">
        <f>D504*5.3</f>
        <v>204933.33333333331</v>
      </c>
      <c r="H504" s="61">
        <f>D504*2.37</f>
        <v>91640</v>
      </c>
      <c r="I504" s="61">
        <f>D504*16.88</f>
        <v>652693.33333333326</v>
      </c>
      <c r="J504" s="61">
        <f>D504*9.92</f>
        <v>383573.33333333331</v>
      </c>
      <c r="K504" s="62">
        <f>SUM(F504:J504)</f>
        <v>1680839.9999999998</v>
      </c>
    </row>
    <row r="505" spans="1:11" ht="12.75" customHeight="1" x14ac:dyDescent="0.2">
      <c r="A505" s="58">
        <v>2802</v>
      </c>
      <c r="B505" s="58" t="s">
        <v>3683</v>
      </c>
      <c r="C505" s="59">
        <v>9</v>
      </c>
      <c r="D505" s="59">
        <f t="shared" si="27"/>
        <v>38666.666666666664</v>
      </c>
      <c r="E505" s="60">
        <v>419</v>
      </c>
      <c r="F505" s="61">
        <f>D505*12.76</f>
        <v>493386.66666666663</v>
      </c>
      <c r="G505" s="61">
        <f>D505*7.3</f>
        <v>282266.66666666663</v>
      </c>
      <c r="H505" s="61">
        <f>D505*3.49</f>
        <v>134946.66666666666</v>
      </c>
      <c r="I505" s="61">
        <f>D505*21.1</f>
        <v>815866.66666666663</v>
      </c>
      <c r="J505" s="61">
        <f>D505*9.92</f>
        <v>383573.33333333331</v>
      </c>
      <c r="K505" s="62">
        <f>SUM(F505:J505)</f>
        <v>2110040</v>
      </c>
    </row>
    <row r="506" spans="1:11" ht="12.75" customHeight="1" x14ac:dyDescent="0.2">
      <c r="A506" s="58">
        <v>2804</v>
      </c>
      <c r="B506" s="58" t="s">
        <v>3684</v>
      </c>
      <c r="C506" s="59">
        <v>10</v>
      </c>
      <c r="D506" s="59">
        <f t="shared" si="27"/>
        <v>38666.666666666664</v>
      </c>
      <c r="E506" s="60">
        <v>420</v>
      </c>
      <c r="F506" s="61">
        <f>D506*15.71</f>
        <v>607453.33333333337</v>
      </c>
      <c r="G506" s="61">
        <f>D506*9.02</f>
        <v>348773.33333333331</v>
      </c>
      <c r="H506" s="61">
        <f>D506*4.28</f>
        <v>165493.33333333334</v>
      </c>
      <c r="I506" s="61">
        <f>D506*28.08</f>
        <v>1085759.9999999998</v>
      </c>
      <c r="J506" s="61">
        <f>D506*15.72</f>
        <v>607840</v>
      </c>
      <c r="K506" s="62">
        <f>SUM(F506:J506)</f>
        <v>2815320</v>
      </c>
    </row>
    <row r="507" spans="1:11" ht="12.75" customHeight="1" x14ac:dyDescent="0.2">
      <c r="A507" s="58">
        <v>2805</v>
      </c>
      <c r="B507" s="58" t="s">
        <v>3685</v>
      </c>
      <c r="C507" s="59">
        <v>9</v>
      </c>
      <c r="D507" s="59">
        <f t="shared" si="27"/>
        <v>38666.666666666664</v>
      </c>
      <c r="E507" s="60">
        <v>421</v>
      </c>
      <c r="F507" s="61">
        <f>D507*12.76</f>
        <v>493386.66666666663</v>
      </c>
      <c r="G507" s="61">
        <f>D507*7.3</f>
        <v>282266.66666666663</v>
      </c>
      <c r="H507" s="61">
        <f>D507*3.49</f>
        <v>134946.66666666666</v>
      </c>
      <c r="I507" s="61">
        <f>D507*21.1</f>
        <v>815866.66666666663</v>
      </c>
      <c r="J507" s="61">
        <f>D507*9.92</f>
        <v>383573.33333333331</v>
      </c>
      <c r="K507" s="62">
        <f>SUM(F507:J507)</f>
        <v>2110040</v>
      </c>
    </row>
    <row r="508" spans="1:11" ht="12.75" customHeight="1" x14ac:dyDescent="0.2">
      <c r="A508" s="58">
        <v>2806</v>
      </c>
      <c r="B508" s="58" t="s">
        <v>3686</v>
      </c>
      <c r="C508" s="59">
        <v>7</v>
      </c>
      <c r="D508" s="59">
        <f t="shared" si="27"/>
        <v>38666.666666666664</v>
      </c>
      <c r="E508" s="60">
        <v>422</v>
      </c>
      <c r="F508" s="61">
        <f>D508*9</f>
        <v>348000</v>
      </c>
      <c r="G508" s="61">
        <f>D508*5.3</f>
        <v>204933.33333333331</v>
      </c>
      <c r="H508" s="61">
        <f>D508*2.37</f>
        <v>91640</v>
      </c>
      <c r="I508" s="61">
        <f>D508*16.88</f>
        <v>652693.33333333326</v>
      </c>
      <c r="J508" s="61">
        <f>D508*9.92</f>
        <v>383573.33333333331</v>
      </c>
      <c r="K508" s="62">
        <f>SUM(F508:J508)</f>
        <v>1680839.9999999998</v>
      </c>
    </row>
    <row r="509" spans="1:11" ht="12.75" customHeight="1" x14ac:dyDescent="0.2">
      <c r="D509" s="59">
        <f t="shared" si="27"/>
        <v>38666.666666666664</v>
      </c>
      <c r="E509" s="60">
        <v>423</v>
      </c>
    </row>
    <row r="510" spans="1:11" ht="12.75" customHeight="1" x14ac:dyDescent="0.2">
      <c r="A510" s="58" t="s">
        <v>3687</v>
      </c>
      <c r="D510" s="59">
        <f t="shared" si="27"/>
        <v>38666.666666666664</v>
      </c>
      <c r="E510" s="60">
        <v>424</v>
      </c>
    </row>
    <row r="511" spans="1:11" ht="12.75" customHeight="1" x14ac:dyDescent="0.2">
      <c r="D511" s="59">
        <f t="shared" si="27"/>
        <v>38666.666666666664</v>
      </c>
      <c r="E511" s="60">
        <v>425</v>
      </c>
    </row>
    <row r="512" spans="1:11" ht="12.75" customHeight="1" x14ac:dyDescent="0.2">
      <c r="A512" s="58">
        <v>2810</v>
      </c>
      <c r="B512" s="58" t="s">
        <v>3688</v>
      </c>
      <c r="C512" s="59">
        <v>13</v>
      </c>
      <c r="D512" s="59">
        <f t="shared" si="27"/>
        <v>38666.666666666664</v>
      </c>
      <c r="E512" s="60">
        <v>426</v>
      </c>
      <c r="F512" s="61">
        <f>D512*21.48</f>
        <v>830560</v>
      </c>
      <c r="G512" s="61">
        <f>D512*12.72</f>
        <v>491840</v>
      </c>
      <c r="H512" s="61">
        <f>D512*6.17</f>
        <v>238573.33333333331</v>
      </c>
      <c r="I512" s="61">
        <f>D512*33.16</f>
        <v>1282186.6666666665</v>
      </c>
      <c r="J512" s="61">
        <f>D512*15.72</f>
        <v>607840</v>
      </c>
      <c r="K512" s="62">
        <f>SUM(F512:J512)</f>
        <v>3451000</v>
      </c>
    </row>
    <row r="513" spans="1:11" ht="12.75" customHeight="1" x14ac:dyDescent="0.2">
      <c r="A513" s="58">
        <v>2811</v>
      </c>
      <c r="B513" s="58" t="s">
        <v>3689</v>
      </c>
      <c r="C513" s="59">
        <v>10</v>
      </c>
      <c r="D513" s="59">
        <f t="shared" si="27"/>
        <v>38666.666666666664</v>
      </c>
      <c r="E513" s="60">
        <v>427</v>
      </c>
      <c r="F513" s="61">
        <f>D513*15.71</f>
        <v>607453.33333333337</v>
      </c>
      <c r="G513" s="61">
        <f>D513*9.02</f>
        <v>348773.33333333331</v>
      </c>
      <c r="H513" s="61">
        <f>D513*4.28</f>
        <v>165493.33333333334</v>
      </c>
      <c r="I513" s="61">
        <f>D513*28.08</f>
        <v>1085759.9999999998</v>
      </c>
      <c r="J513" s="61">
        <f>D513*15.72</f>
        <v>607840</v>
      </c>
      <c r="K513" s="62">
        <f>SUM(F513:J513)</f>
        <v>2815320</v>
      </c>
    </row>
    <row r="514" spans="1:11" ht="12.75" customHeight="1" x14ac:dyDescent="0.2">
      <c r="A514" s="58">
        <v>2812</v>
      </c>
      <c r="B514" s="58" t="s">
        <v>3690</v>
      </c>
      <c r="C514" s="59">
        <v>13</v>
      </c>
      <c r="D514" s="59">
        <f t="shared" si="27"/>
        <v>38666.666666666664</v>
      </c>
      <c r="E514" s="60">
        <v>428</v>
      </c>
      <c r="F514" s="61">
        <f>D514*21.48</f>
        <v>830560</v>
      </c>
      <c r="G514" s="61">
        <f>D514*12.72</f>
        <v>491840</v>
      </c>
      <c r="H514" s="61">
        <f>D514*6.17</f>
        <v>238573.33333333331</v>
      </c>
      <c r="I514" s="61">
        <f>D514*33.16</f>
        <v>1282186.6666666665</v>
      </c>
      <c r="J514" s="61">
        <f>D514*15.72</f>
        <v>607840</v>
      </c>
      <c r="K514" s="62">
        <f>SUM(F514:J514)</f>
        <v>3451000</v>
      </c>
    </row>
    <row r="515" spans="1:11" ht="12.75" customHeight="1" x14ac:dyDescent="0.2">
      <c r="A515" s="58">
        <v>2813</v>
      </c>
      <c r="B515" s="58" t="s">
        <v>3691</v>
      </c>
      <c r="C515" s="59">
        <v>20</v>
      </c>
      <c r="D515" s="59">
        <f t="shared" si="27"/>
        <v>38666.666666666664</v>
      </c>
      <c r="E515" s="60">
        <v>429</v>
      </c>
      <c r="F515" s="61">
        <f>D515*25.43</f>
        <v>983293.33333333326</v>
      </c>
      <c r="G515" s="61">
        <f>D515*14.85</f>
        <v>574200</v>
      </c>
      <c r="H515" s="61">
        <f>D515*6.94</f>
        <v>268346.66666666669</v>
      </c>
      <c r="I515" s="61">
        <f>D515*34.82</f>
        <v>1346373.3333333333</v>
      </c>
      <c r="K515" s="62">
        <f>SUM(F515:J515)</f>
        <v>3172213.333333333</v>
      </c>
    </row>
    <row r="516" spans="1:11" ht="12.75" customHeight="1" x14ac:dyDescent="0.2">
      <c r="A516" s="58">
        <v>2814</v>
      </c>
      <c r="B516" s="58" t="s">
        <v>3692</v>
      </c>
      <c r="C516" s="59">
        <v>21</v>
      </c>
      <c r="D516" s="59">
        <f t="shared" si="27"/>
        <v>38666.666666666664</v>
      </c>
      <c r="E516" s="60">
        <v>430</v>
      </c>
      <c r="F516" s="61">
        <f>D516*33.1</f>
        <v>1279866.6666666667</v>
      </c>
      <c r="G516" s="61">
        <f>D516*20.12</f>
        <v>777973.33333333337</v>
      </c>
      <c r="H516" s="61">
        <f>D516*9.03</f>
        <v>349159.99999999994</v>
      </c>
      <c r="I516" s="61">
        <f>D516*36.51</f>
        <v>1411719.9999999998</v>
      </c>
      <c r="K516" s="62">
        <f>SUM(F516:J516)</f>
        <v>3818720</v>
      </c>
    </row>
    <row r="517" spans="1:11" ht="12.75" customHeight="1" x14ac:dyDescent="0.2">
      <c r="D517" s="59">
        <f t="shared" si="27"/>
        <v>38666.666666666664</v>
      </c>
      <c r="E517" s="60">
        <v>431</v>
      </c>
    </row>
    <row r="518" spans="1:11" ht="12.75" customHeight="1" x14ac:dyDescent="0.2">
      <c r="A518" s="58" t="s">
        <v>3693</v>
      </c>
      <c r="D518" s="59">
        <f t="shared" si="27"/>
        <v>38666.666666666664</v>
      </c>
      <c r="E518" s="60">
        <v>432</v>
      </c>
    </row>
    <row r="519" spans="1:11" ht="12.75" customHeight="1" x14ac:dyDescent="0.2">
      <c r="D519" s="59">
        <f t="shared" si="27"/>
        <v>38666.666666666664</v>
      </c>
      <c r="E519" s="60">
        <v>433</v>
      </c>
    </row>
    <row r="520" spans="1:11" ht="12.75" customHeight="1" x14ac:dyDescent="0.2">
      <c r="A520" s="58" t="s">
        <v>3694</v>
      </c>
      <c r="D520" s="59">
        <f t="shared" si="27"/>
        <v>38666.666666666664</v>
      </c>
      <c r="E520" s="60">
        <v>434</v>
      </c>
    </row>
    <row r="521" spans="1:11" ht="12.75" customHeight="1" x14ac:dyDescent="0.2">
      <c r="D521" s="59">
        <f t="shared" si="27"/>
        <v>38666.666666666664</v>
      </c>
      <c r="E521" s="60">
        <v>435</v>
      </c>
    </row>
    <row r="522" spans="1:11" ht="12.75" customHeight="1" x14ac:dyDescent="0.2">
      <c r="A522" s="58">
        <v>2901</v>
      </c>
      <c r="B522" s="58" t="s">
        <v>3695</v>
      </c>
      <c r="C522" s="59">
        <v>21</v>
      </c>
      <c r="D522" s="59">
        <f t="shared" si="27"/>
        <v>38666.666666666664</v>
      </c>
      <c r="E522" s="60">
        <v>436</v>
      </c>
      <c r="F522" s="61">
        <f>D522*33.1</f>
        <v>1279866.6666666667</v>
      </c>
      <c r="G522" s="61">
        <f>D522*20.12</f>
        <v>777973.33333333337</v>
      </c>
      <c r="H522" s="61">
        <f>D522*9.03</f>
        <v>349159.99999999994</v>
      </c>
      <c r="I522" s="61">
        <f>D522*36.51</f>
        <v>1411719.9999999998</v>
      </c>
      <c r="K522" s="62">
        <f t="shared" ref="K522:K529" si="30">SUM(F522:J522)</f>
        <v>3818720</v>
      </c>
    </row>
    <row r="523" spans="1:11" ht="12.75" customHeight="1" x14ac:dyDescent="0.2">
      <c r="A523" s="58">
        <v>2902</v>
      </c>
      <c r="B523" s="58" t="s">
        <v>3696</v>
      </c>
      <c r="C523" s="59">
        <v>20</v>
      </c>
      <c r="D523" s="59">
        <f t="shared" si="27"/>
        <v>38666.666666666664</v>
      </c>
      <c r="E523" s="60">
        <v>437</v>
      </c>
      <c r="F523" s="61">
        <f>D523*25.43</f>
        <v>983293.33333333326</v>
      </c>
      <c r="G523" s="61">
        <f>D523*14.85</f>
        <v>574200</v>
      </c>
      <c r="H523" s="61">
        <f>D523*6.94</f>
        <v>268346.66666666669</v>
      </c>
      <c r="I523" s="61">
        <f>D523*34.82</f>
        <v>1346373.3333333333</v>
      </c>
      <c r="K523" s="62">
        <f t="shared" si="30"/>
        <v>3172213.333333333</v>
      </c>
    </row>
    <row r="524" spans="1:11" ht="12.75" customHeight="1" x14ac:dyDescent="0.2">
      <c r="A524" s="58">
        <v>2903</v>
      </c>
      <c r="B524" s="58" t="s">
        <v>3697</v>
      </c>
      <c r="C524" s="59">
        <v>10</v>
      </c>
      <c r="D524" s="59">
        <f t="shared" si="27"/>
        <v>38666.666666666664</v>
      </c>
      <c r="E524" s="60">
        <v>438</v>
      </c>
      <c r="F524" s="61">
        <f>D524*15.71</f>
        <v>607453.33333333337</v>
      </c>
      <c r="G524" s="61">
        <f>D524*9.02</f>
        <v>348773.33333333331</v>
      </c>
      <c r="H524" s="61">
        <f>D524*4.28</f>
        <v>165493.33333333334</v>
      </c>
      <c r="I524" s="61">
        <f>D524*28.08</f>
        <v>1085759.9999999998</v>
      </c>
      <c r="J524" s="61">
        <f>D524*15.72</f>
        <v>607840</v>
      </c>
      <c r="K524" s="62">
        <f t="shared" si="30"/>
        <v>2815320</v>
      </c>
    </row>
    <row r="525" spans="1:11" ht="12.75" customHeight="1" x14ac:dyDescent="0.2">
      <c r="A525" s="58">
        <v>2904</v>
      </c>
      <c r="B525" s="58" t="s">
        <v>3698</v>
      </c>
      <c r="C525" s="59">
        <v>13</v>
      </c>
      <c r="D525" s="59">
        <f t="shared" si="27"/>
        <v>38666.666666666664</v>
      </c>
      <c r="E525" s="60">
        <v>439</v>
      </c>
      <c r="F525" s="61">
        <f>D525*21.48</f>
        <v>830560</v>
      </c>
      <c r="G525" s="61">
        <f>D525*12.72</f>
        <v>491840</v>
      </c>
      <c r="H525" s="61">
        <f>D525*6.17</f>
        <v>238573.33333333331</v>
      </c>
      <c r="I525" s="61">
        <f>D525*33.16</f>
        <v>1282186.6666666665</v>
      </c>
      <c r="J525" s="61">
        <f>D525*15.72</f>
        <v>607840</v>
      </c>
      <c r="K525" s="62">
        <f t="shared" si="30"/>
        <v>3451000</v>
      </c>
    </row>
    <row r="526" spans="1:11" ht="12.75" customHeight="1" x14ac:dyDescent="0.2">
      <c r="A526" s="58">
        <v>2905</v>
      </c>
      <c r="B526" s="58" t="s">
        <v>3699</v>
      </c>
      <c r="C526" s="59">
        <v>20</v>
      </c>
      <c r="D526" s="59">
        <f t="shared" si="27"/>
        <v>38666.666666666664</v>
      </c>
      <c r="E526" s="60">
        <v>440</v>
      </c>
      <c r="F526" s="61">
        <f>D526*25.43</f>
        <v>983293.33333333326</v>
      </c>
      <c r="G526" s="61">
        <f>D526*14.85</f>
        <v>574200</v>
      </c>
      <c r="H526" s="61">
        <f>D526*6.94</f>
        <v>268346.66666666669</v>
      </c>
      <c r="I526" s="61">
        <f>D526*34.82</f>
        <v>1346373.3333333333</v>
      </c>
      <c r="K526" s="62">
        <f t="shared" si="30"/>
        <v>3172213.333333333</v>
      </c>
    </row>
    <row r="527" spans="1:11" ht="12.75" customHeight="1" x14ac:dyDescent="0.2">
      <c r="A527" s="58">
        <v>2906</v>
      </c>
      <c r="B527" s="58" t="s">
        <v>3700</v>
      </c>
      <c r="C527" s="59">
        <v>12</v>
      </c>
      <c r="D527" s="59">
        <f t="shared" si="27"/>
        <v>38666.666666666664</v>
      </c>
      <c r="E527" s="60">
        <v>441</v>
      </c>
      <c r="F527" s="61">
        <f>D527*19.63</f>
        <v>759026.66666666663</v>
      </c>
      <c r="G527" s="61">
        <f>D527*11.44</f>
        <v>442346.66666666663</v>
      </c>
      <c r="H527" s="61">
        <f>D527*5.36</f>
        <v>207253.33333333334</v>
      </c>
      <c r="I527" s="61">
        <f>D527*31.47</f>
        <v>1216839.9999999998</v>
      </c>
      <c r="J527" s="61">
        <f>D527*15.72</f>
        <v>607840</v>
      </c>
      <c r="K527" s="62">
        <f t="shared" si="30"/>
        <v>3233306.666666666</v>
      </c>
    </row>
    <row r="528" spans="1:11" ht="12.75" customHeight="1" x14ac:dyDescent="0.2">
      <c r="A528" s="58">
        <v>2907</v>
      </c>
      <c r="B528" s="58" t="s">
        <v>3701</v>
      </c>
      <c r="C528" s="59">
        <v>10</v>
      </c>
      <c r="D528" s="59">
        <f t="shared" si="27"/>
        <v>38666.666666666664</v>
      </c>
      <c r="E528" s="60">
        <v>442</v>
      </c>
      <c r="F528" s="61">
        <f>D528*15.71</f>
        <v>607453.33333333337</v>
      </c>
      <c r="G528" s="61">
        <f>D528*9.02</f>
        <v>348773.33333333331</v>
      </c>
      <c r="H528" s="61">
        <f>D528*4.28</f>
        <v>165493.33333333334</v>
      </c>
      <c r="I528" s="61">
        <f>D528*28.08</f>
        <v>1085759.9999999998</v>
      </c>
      <c r="J528" s="61">
        <f>D528*15.72</f>
        <v>607840</v>
      </c>
      <c r="K528" s="62">
        <f t="shared" si="30"/>
        <v>2815320</v>
      </c>
    </row>
    <row r="529" spans="1:11" ht="12.75" customHeight="1" x14ac:dyDescent="0.2">
      <c r="A529" s="58">
        <v>2908</v>
      </c>
      <c r="B529" s="58" t="s">
        <v>3702</v>
      </c>
      <c r="C529" s="59">
        <v>21</v>
      </c>
      <c r="D529" s="59">
        <f t="shared" si="27"/>
        <v>38666.666666666664</v>
      </c>
      <c r="E529" s="60">
        <v>443</v>
      </c>
      <c r="F529" s="61">
        <f>D529*33.1</f>
        <v>1279866.6666666667</v>
      </c>
      <c r="G529" s="61">
        <f>D529*20.12</f>
        <v>777973.33333333337</v>
      </c>
      <c r="H529" s="61">
        <f>D529*9.03</f>
        <v>349159.99999999994</v>
      </c>
      <c r="I529" s="61">
        <f>D529*36.51</f>
        <v>1411719.9999999998</v>
      </c>
      <c r="K529" s="62">
        <f t="shared" si="30"/>
        <v>3818720</v>
      </c>
    </row>
    <row r="530" spans="1:11" ht="12.75" customHeight="1" x14ac:dyDescent="0.2">
      <c r="D530" s="59">
        <f t="shared" si="27"/>
        <v>38666.666666666664</v>
      </c>
      <c r="E530" s="60">
        <v>444</v>
      </c>
    </row>
    <row r="531" spans="1:11" ht="12.75" customHeight="1" x14ac:dyDescent="0.2">
      <c r="A531" s="58" t="s">
        <v>3703</v>
      </c>
      <c r="D531" s="59">
        <f t="shared" si="27"/>
        <v>38666.666666666664</v>
      </c>
      <c r="E531" s="60">
        <v>445</v>
      </c>
    </row>
    <row r="532" spans="1:11" ht="12.75" customHeight="1" x14ac:dyDescent="0.2">
      <c r="A532" s="58" t="s">
        <v>5050</v>
      </c>
      <c r="D532" s="59">
        <f t="shared" si="27"/>
        <v>38666.666666666664</v>
      </c>
      <c r="E532" s="60">
        <v>446</v>
      </c>
    </row>
    <row r="533" spans="1:11" ht="12.75" customHeight="1" x14ac:dyDescent="0.2">
      <c r="A533" s="58">
        <v>2910</v>
      </c>
      <c r="B533" s="58" t="s">
        <v>3704</v>
      </c>
      <c r="C533" s="59">
        <v>20</v>
      </c>
      <c r="D533" s="59">
        <f t="shared" si="27"/>
        <v>38666.666666666664</v>
      </c>
      <c r="E533" s="60">
        <v>447</v>
      </c>
      <c r="F533" s="61">
        <f>D533*25.43</f>
        <v>983293.33333333326</v>
      </c>
      <c r="G533" s="61">
        <f>D533*14.85</f>
        <v>574200</v>
      </c>
      <c r="H533" s="61">
        <f>D533*6.94</f>
        <v>268346.66666666669</v>
      </c>
      <c r="I533" s="61">
        <f>D533*34.82</f>
        <v>1346373.3333333333</v>
      </c>
      <c r="K533" s="62">
        <f>SUM(F533:J533)</f>
        <v>3172213.333333333</v>
      </c>
    </row>
    <row r="534" spans="1:11" ht="12.75" customHeight="1" x14ac:dyDescent="0.2">
      <c r="A534" s="58">
        <v>2911</v>
      </c>
      <c r="B534" s="58" t="s">
        <v>3705</v>
      </c>
      <c r="C534" s="59">
        <v>23</v>
      </c>
      <c r="D534" s="59">
        <f t="shared" si="27"/>
        <v>38666.666666666664</v>
      </c>
      <c r="E534" s="60">
        <v>448</v>
      </c>
      <c r="F534" s="61">
        <f>D534*60.73</f>
        <v>2348226.6666666665</v>
      </c>
      <c r="G534" s="61">
        <f>D534*37.95</f>
        <v>1467400</v>
      </c>
      <c r="H534" s="61">
        <f>D534*16.57</f>
        <v>640706.66666666663</v>
      </c>
      <c r="I534" s="61">
        <f>D534*48.07</f>
        <v>1858706.6666666665</v>
      </c>
      <c r="K534" s="62">
        <f>SUM(F534:J534)</f>
        <v>6315040</v>
      </c>
    </row>
    <row r="535" spans="1:11" ht="12.75" customHeight="1" x14ac:dyDescent="0.2">
      <c r="A535" s="58">
        <v>2912</v>
      </c>
      <c r="B535" s="58" t="s">
        <v>3706</v>
      </c>
      <c r="C535" s="59">
        <v>21</v>
      </c>
      <c r="D535" s="59">
        <f t="shared" si="27"/>
        <v>38666.666666666664</v>
      </c>
      <c r="E535" s="60">
        <v>449</v>
      </c>
      <c r="F535" s="61">
        <f>D535*33.1</f>
        <v>1279866.6666666667</v>
      </c>
      <c r="G535" s="61">
        <f>D535*20.12</f>
        <v>777973.33333333337</v>
      </c>
      <c r="H535" s="61">
        <f>D535*9.03</f>
        <v>349159.99999999994</v>
      </c>
      <c r="I535" s="61">
        <f>D535*36.51</f>
        <v>1411719.9999999998</v>
      </c>
      <c r="K535" s="62">
        <f>SUM(F535:J535)</f>
        <v>3818720</v>
      </c>
    </row>
    <row r="536" spans="1:11" ht="12.75" customHeight="1" x14ac:dyDescent="0.2">
      <c r="A536" s="58">
        <v>2913</v>
      </c>
      <c r="B536" s="58" t="s">
        <v>3707</v>
      </c>
      <c r="C536" s="59">
        <v>22</v>
      </c>
      <c r="D536" s="59">
        <f t="shared" ref="D536:D599" si="31">D535</f>
        <v>38666.666666666664</v>
      </c>
      <c r="E536" s="60">
        <v>450</v>
      </c>
      <c r="F536" s="61">
        <f>D536*38.67</f>
        <v>1495240</v>
      </c>
      <c r="G536" s="61">
        <f>D536*26.82</f>
        <v>1037040</v>
      </c>
      <c r="H536" s="61">
        <f>D536*10.55</f>
        <v>407933.33333333331</v>
      </c>
      <c r="I536" s="61">
        <f>D536*38.34</f>
        <v>1482480</v>
      </c>
      <c r="K536" s="62">
        <f>SUM(F536:J536)</f>
        <v>4422693.333333334</v>
      </c>
    </row>
    <row r="537" spans="1:11" ht="12.75" customHeight="1" x14ac:dyDescent="0.2">
      <c r="D537" s="59">
        <f t="shared" si="31"/>
        <v>38666.666666666664</v>
      </c>
      <c r="E537" s="60">
        <v>451</v>
      </c>
    </row>
    <row r="538" spans="1:11" ht="12.75" customHeight="1" x14ac:dyDescent="0.2">
      <c r="D538" s="59">
        <f t="shared" si="31"/>
        <v>38666.666666666664</v>
      </c>
      <c r="E538" s="60">
        <v>452</v>
      </c>
    </row>
    <row r="539" spans="1:11" ht="12.75" customHeight="1" x14ac:dyDescent="0.2">
      <c r="A539" s="58" t="s">
        <v>3708</v>
      </c>
      <c r="D539" s="59">
        <f t="shared" si="31"/>
        <v>38666.666666666664</v>
      </c>
      <c r="E539" s="60">
        <v>453</v>
      </c>
    </row>
    <row r="540" spans="1:11" ht="12.75" customHeight="1" x14ac:dyDescent="0.2">
      <c r="D540" s="59">
        <f t="shared" si="31"/>
        <v>38666.666666666664</v>
      </c>
      <c r="E540" s="60">
        <v>454</v>
      </c>
    </row>
    <row r="541" spans="1:11" ht="12.75" customHeight="1" x14ac:dyDescent="0.2">
      <c r="A541" s="58" t="s">
        <v>3709</v>
      </c>
      <c r="D541" s="59">
        <f t="shared" si="31"/>
        <v>38666.666666666664</v>
      </c>
      <c r="E541" s="60">
        <v>455</v>
      </c>
    </row>
    <row r="542" spans="1:11" ht="12.75" customHeight="1" x14ac:dyDescent="0.2">
      <c r="D542" s="59">
        <f t="shared" si="31"/>
        <v>38666.666666666664</v>
      </c>
      <c r="E542" s="60">
        <v>456</v>
      </c>
    </row>
    <row r="543" spans="1:11" ht="12.75" customHeight="1" x14ac:dyDescent="0.2">
      <c r="A543" s="58" t="s">
        <v>3710</v>
      </c>
      <c r="D543" s="59">
        <f t="shared" si="31"/>
        <v>38666.666666666664</v>
      </c>
      <c r="E543" s="60">
        <v>457</v>
      </c>
    </row>
    <row r="544" spans="1:11" ht="12.75" customHeight="1" x14ac:dyDescent="0.2">
      <c r="D544" s="59">
        <f t="shared" si="31"/>
        <v>38666.666666666664</v>
      </c>
      <c r="E544" s="60">
        <v>458</v>
      </c>
    </row>
    <row r="545" spans="1:11" ht="12.75" customHeight="1" x14ac:dyDescent="0.2">
      <c r="A545" s="58">
        <v>3101</v>
      </c>
      <c r="B545" s="58" t="s">
        <v>3711</v>
      </c>
      <c r="C545" s="59">
        <v>5</v>
      </c>
      <c r="D545" s="59">
        <f t="shared" si="31"/>
        <v>38666.666666666664</v>
      </c>
      <c r="E545" s="60">
        <v>459</v>
      </c>
      <c r="F545" s="61">
        <f>D545*5.86</f>
        <v>226586.66666666666</v>
      </c>
      <c r="G545" s="61">
        <f>D545*3.83</f>
        <v>148093.33333333331</v>
      </c>
      <c r="H545" s="61">
        <v>0</v>
      </c>
      <c r="I545" s="61">
        <f>D545*10.45</f>
        <v>404066.66666666663</v>
      </c>
      <c r="J545" s="61">
        <f>D545*4.27</f>
        <v>165106.66666666663</v>
      </c>
      <c r="K545" s="62">
        <f>SUM(F545:J545)</f>
        <v>943853.33333333326</v>
      </c>
    </row>
    <row r="546" spans="1:11" ht="12.75" customHeight="1" x14ac:dyDescent="0.2">
      <c r="A546" s="58">
        <v>3102</v>
      </c>
      <c r="B546" s="58" t="s">
        <v>3712</v>
      </c>
      <c r="C546" s="59">
        <v>3</v>
      </c>
      <c r="D546" s="59">
        <f t="shared" si="31"/>
        <v>38666.666666666664</v>
      </c>
      <c r="E546" s="60">
        <v>460</v>
      </c>
      <c r="F546" s="61">
        <f>D546*3.57</f>
        <v>138039.99999999997</v>
      </c>
      <c r="G546" s="61">
        <f>D546*2.53</f>
        <v>97826.666666666657</v>
      </c>
      <c r="H546" s="61">
        <v>0</v>
      </c>
      <c r="I546" s="61">
        <f>D546*5.97</f>
        <v>230839.99999999997</v>
      </c>
      <c r="J546" s="61">
        <f>D546*2.28</f>
        <v>88159.999999999985</v>
      </c>
      <c r="K546" s="62">
        <f>SUM(F546:J546)</f>
        <v>554866.66666666663</v>
      </c>
    </row>
    <row r="547" spans="1:11" ht="12.75" customHeight="1" x14ac:dyDescent="0.2">
      <c r="D547" s="59">
        <f t="shared" si="31"/>
        <v>38666.666666666664</v>
      </c>
      <c r="E547" s="60">
        <v>461</v>
      </c>
    </row>
    <row r="548" spans="1:11" ht="12.75" customHeight="1" x14ac:dyDescent="0.2">
      <c r="A548" s="58" t="s">
        <v>3713</v>
      </c>
      <c r="D548" s="59">
        <f t="shared" si="31"/>
        <v>38666.666666666664</v>
      </c>
      <c r="E548" s="60">
        <v>462</v>
      </c>
    </row>
    <row r="549" spans="1:11" ht="12.75" customHeight="1" x14ac:dyDescent="0.2">
      <c r="D549" s="59">
        <f t="shared" si="31"/>
        <v>38666.666666666664</v>
      </c>
      <c r="E549" s="60">
        <v>463</v>
      </c>
    </row>
    <row r="550" spans="1:11" ht="12.75" customHeight="1" x14ac:dyDescent="0.2">
      <c r="A550" s="58">
        <v>3110</v>
      </c>
      <c r="B550" s="58" t="s">
        <v>3714</v>
      </c>
      <c r="C550" s="59">
        <v>3</v>
      </c>
      <c r="D550" s="59">
        <f t="shared" si="31"/>
        <v>38666.666666666664</v>
      </c>
      <c r="E550" s="60">
        <v>464</v>
      </c>
      <c r="F550" s="61">
        <f>D550*3.57</f>
        <v>138039.99999999997</v>
      </c>
      <c r="G550" s="61">
        <f>D550*2.53</f>
        <v>97826.666666666657</v>
      </c>
      <c r="H550" s="61">
        <v>0</v>
      </c>
      <c r="I550" s="61">
        <f>D550*5.97</f>
        <v>230839.99999999997</v>
      </c>
      <c r="J550" s="61">
        <f>D550*2.28</f>
        <v>88159.999999999985</v>
      </c>
      <c r="K550" s="62">
        <f>SUM(F550:J550)</f>
        <v>554866.66666666663</v>
      </c>
    </row>
    <row r="551" spans="1:11" ht="12.75" customHeight="1" x14ac:dyDescent="0.2">
      <c r="A551" s="58">
        <v>3111</v>
      </c>
      <c r="B551" s="58" t="s">
        <v>3715</v>
      </c>
      <c r="C551" s="59">
        <v>7</v>
      </c>
      <c r="D551" s="59">
        <f t="shared" si="31"/>
        <v>38666.666666666664</v>
      </c>
      <c r="E551" s="60">
        <v>465</v>
      </c>
      <c r="F551" s="61">
        <f>D551*9</f>
        <v>348000</v>
      </c>
      <c r="G551" s="61">
        <f>D551*5.3</f>
        <v>204933.33333333331</v>
      </c>
      <c r="H551" s="61">
        <f>D551*2.37</f>
        <v>91640</v>
      </c>
      <c r="I551" s="61">
        <f>D551*16.88</f>
        <v>652693.33333333326</v>
      </c>
      <c r="J551" s="61">
        <f>D551*9.92</f>
        <v>383573.33333333331</v>
      </c>
      <c r="K551" s="62">
        <f>SUM(F551:J551)</f>
        <v>1680839.9999999998</v>
      </c>
    </row>
    <row r="552" spans="1:11" ht="12.75" customHeight="1" x14ac:dyDescent="0.2">
      <c r="A552" s="58">
        <v>3112</v>
      </c>
      <c r="B552" s="58" t="s">
        <v>3716</v>
      </c>
      <c r="C552" s="59">
        <v>5</v>
      </c>
      <c r="D552" s="59">
        <f t="shared" si="31"/>
        <v>38666.666666666664</v>
      </c>
      <c r="E552" s="60">
        <v>466</v>
      </c>
      <c r="F552" s="61">
        <f>D552*5.86</f>
        <v>226586.66666666666</v>
      </c>
      <c r="G552" s="61">
        <f>D552*3.83</f>
        <v>148093.33333333331</v>
      </c>
      <c r="H552" s="61">
        <v>0</v>
      </c>
      <c r="I552" s="61">
        <f>D552*10.45</f>
        <v>404066.66666666663</v>
      </c>
      <c r="J552" s="61">
        <f>D552*4.27</f>
        <v>165106.66666666663</v>
      </c>
      <c r="K552" s="62">
        <f>SUM(F552:J552)</f>
        <v>943853.33333333326</v>
      </c>
    </row>
    <row r="553" spans="1:11" ht="12.75" customHeight="1" x14ac:dyDescent="0.2">
      <c r="A553" s="58">
        <v>3113</v>
      </c>
      <c r="B553" s="58" t="s">
        <v>3717</v>
      </c>
      <c r="C553" s="59">
        <v>6</v>
      </c>
      <c r="D553" s="59">
        <f t="shared" si="31"/>
        <v>38666.666666666664</v>
      </c>
      <c r="E553" s="60">
        <v>467</v>
      </c>
      <c r="F553" s="61">
        <f>D553*7.68</f>
        <v>296959.99999999994</v>
      </c>
      <c r="G553" s="61">
        <f>D553*4.56</f>
        <v>176319.99999999997</v>
      </c>
      <c r="H553" s="61">
        <f>D553*2.01</f>
        <v>77719.999999999985</v>
      </c>
      <c r="I553" s="61">
        <f>D553*15.13</f>
        <v>585026.66666666663</v>
      </c>
      <c r="J553" s="61">
        <f>D553*4.27</f>
        <v>165106.66666666663</v>
      </c>
      <c r="K553" s="62">
        <f>SUM(F553:J553)</f>
        <v>1301133.333333333</v>
      </c>
    </row>
    <row r="554" spans="1:11" ht="12.75" customHeight="1" x14ac:dyDescent="0.2">
      <c r="A554" s="58">
        <v>3114</v>
      </c>
      <c r="B554" s="58" t="s">
        <v>3718</v>
      </c>
      <c r="C554" s="59">
        <v>13</v>
      </c>
      <c r="D554" s="59">
        <f t="shared" si="31"/>
        <v>38666.666666666664</v>
      </c>
      <c r="E554" s="60">
        <v>468</v>
      </c>
      <c r="F554" s="61">
        <f>D554*21.48</f>
        <v>830560</v>
      </c>
      <c r="G554" s="61">
        <f>D554*12.72</f>
        <v>491840</v>
      </c>
      <c r="H554" s="61">
        <f>D554*6.17</f>
        <v>238573.33333333331</v>
      </c>
      <c r="I554" s="61">
        <f>D554*33.16</f>
        <v>1282186.6666666665</v>
      </c>
      <c r="J554" s="61">
        <f>D554*15.72</f>
        <v>607840</v>
      </c>
      <c r="K554" s="62">
        <f>SUM(F554:J554)</f>
        <v>3451000</v>
      </c>
    </row>
    <row r="555" spans="1:11" ht="12.75" customHeight="1" x14ac:dyDescent="0.2">
      <c r="D555" s="59">
        <f t="shared" si="31"/>
        <v>38666.666666666664</v>
      </c>
      <c r="E555" s="60">
        <v>469</v>
      </c>
    </row>
    <row r="556" spans="1:11" ht="12.75" customHeight="1" x14ac:dyDescent="0.2">
      <c r="A556" s="58" t="s">
        <v>3719</v>
      </c>
      <c r="D556" s="59">
        <f t="shared" si="31"/>
        <v>38666.666666666664</v>
      </c>
      <c r="E556" s="60">
        <v>470</v>
      </c>
    </row>
    <row r="557" spans="1:11" ht="12.75" customHeight="1" x14ac:dyDescent="0.2">
      <c r="D557" s="59">
        <f t="shared" si="31"/>
        <v>38666.666666666664</v>
      </c>
      <c r="E557" s="60">
        <v>471</v>
      </c>
    </row>
    <row r="558" spans="1:11" ht="12.75" customHeight="1" x14ac:dyDescent="0.2">
      <c r="A558" s="58">
        <v>3120</v>
      </c>
      <c r="B558" s="58" t="s">
        <v>3720</v>
      </c>
      <c r="C558" s="59">
        <v>13</v>
      </c>
      <c r="D558" s="59">
        <f t="shared" si="31"/>
        <v>38666.666666666664</v>
      </c>
      <c r="E558" s="60">
        <v>472</v>
      </c>
      <c r="F558" s="61">
        <f>D558*21.48</f>
        <v>830560</v>
      </c>
      <c r="G558" s="61">
        <f>D558*12.72</f>
        <v>491840</v>
      </c>
      <c r="H558" s="61">
        <f>D558*6.17</f>
        <v>238573.33333333331</v>
      </c>
      <c r="I558" s="61">
        <f>D558*33.16</f>
        <v>1282186.6666666665</v>
      </c>
      <c r="J558" s="61">
        <f>D558*15.72</f>
        <v>607840</v>
      </c>
      <c r="K558" s="62">
        <f>SUM(F558:J558)</f>
        <v>3451000</v>
      </c>
    </row>
    <row r="559" spans="1:11" ht="12.75" customHeight="1" x14ac:dyDescent="0.2">
      <c r="A559" s="58">
        <v>3121</v>
      </c>
      <c r="B559" s="58" t="s">
        <v>3721</v>
      </c>
      <c r="C559" s="59">
        <v>4</v>
      </c>
      <c r="D559" s="59">
        <f t="shared" si="31"/>
        <v>38666.666666666664</v>
      </c>
      <c r="E559" s="60">
        <v>473</v>
      </c>
      <c r="F559" s="61">
        <f>D559*4.31</f>
        <v>166653.33333333331</v>
      </c>
      <c r="G559" s="61">
        <f>D559*3.1</f>
        <v>119866.66666666666</v>
      </c>
      <c r="H559" s="61">
        <v>0</v>
      </c>
      <c r="I559" s="61">
        <f>D559*7.61</f>
        <v>294253.33333333331</v>
      </c>
      <c r="J559" s="61">
        <f>D559*4.27</f>
        <v>165106.66666666663</v>
      </c>
      <c r="K559" s="62">
        <f>SUM(F559:J559)</f>
        <v>745879.99999999988</v>
      </c>
    </row>
    <row r="560" spans="1:11" ht="12.75" customHeight="1" x14ac:dyDescent="0.2">
      <c r="A560" s="58">
        <v>3122</v>
      </c>
      <c r="B560" s="58" t="s">
        <v>3722</v>
      </c>
      <c r="C560" s="59">
        <v>11</v>
      </c>
      <c r="D560" s="59">
        <f t="shared" si="31"/>
        <v>38666.666666666664</v>
      </c>
      <c r="E560" s="60">
        <v>474</v>
      </c>
      <c r="F560" s="61">
        <f>D560*17.62</f>
        <v>681306.66666666663</v>
      </c>
      <c r="G560" s="61">
        <f>D560*10.08</f>
        <v>389760</v>
      </c>
      <c r="H560" s="61">
        <f>D560*4.83</f>
        <v>186760</v>
      </c>
      <c r="I560" s="61">
        <f>D560*29.95</f>
        <v>1158066.6666666665</v>
      </c>
      <c r="J560" s="61">
        <f>D560*15.72</f>
        <v>607840</v>
      </c>
      <c r="K560" s="62">
        <f>SUM(F560:J560)</f>
        <v>3023733.333333333</v>
      </c>
    </row>
    <row r="561" spans="1:11" ht="12.75" customHeight="1" x14ac:dyDescent="0.2">
      <c r="A561" s="58" t="s">
        <v>5050</v>
      </c>
      <c r="D561" s="59">
        <f t="shared" si="31"/>
        <v>38666.666666666664</v>
      </c>
      <c r="E561" s="60">
        <v>475</v>
      </c>
    </row>
    <row r="562" spans="1:11" ht="12.75" customHeight="1" x14ac:dyDescent="0.2">
      <c r="A562" s="58" t="s">
        <v>3723</v>
      </c>
      <c r="D562" s="59">
        <f t="shared" si="31"/>
        <v>38666.666666666664</v>
      </c>
      <c r="E562" s="60">
        <v>476</v>
      </c>
    </row>
    <row r="563" spans="1:11" ht="12.75" customHeight="1" x14ac:dyDescent="0.2">
      <c r="D563" s="59">
        <f t="shared" si="31"/>
        <v>38666.666666666664</v>
      </c>
      <c r="E563" s="60">
        <v>477</v>
      </c>
    </row>
    <row r="564" spans="1:11" ht="12.75" customHeight="1" x14ac:dyDescent="0.2">
      <c r="A564" s="58" t="s">
        <v>3724</v>
      </c>
      <c r="D564" s="59">
        <f t="shared" si="31"/>
        <v>38666.666666666664</v>
      </c>
      <c r="E564" s="60">
        <v>478</v>
      </c>
    </row>
    <row r="565" spans="1:11" ht="12.75" customHeight="1" x14ac:dyDescent="0.2">
      <c r="D565" s="59">
        <f t="shared" si="31"/>
        <v>38666.666666666664</v>
      </c>
      <c r="E565" s="60">
        <v>479</v>
      </c>
    </row>
    <row r="566" spans="1:11" ht="12.75" customHeight="1" x14ac:dyDescent="0.2">
      <c r="A566" s="58">
        <v>3201</v>
      </c>
      <c r="B566" s="58" t="s">
        <v>3725</v>
      </c>
      <c r="C566" s="59">
        <v>6</v>
      </c>
      <c r="D566" s="59">
        <f t="shared" si="31"/>
        <v>38666.666666666664</v>
      </c>
      <c r="E566" s="60">
        <v>480</v>
      </c>
      <c r="F566" s="61">
        <f>D566*7.68</f>
        <v>296959.99999999994</v>
      </c>
      <c r="G566" s="61">
        <f>D566*4.56</f>
        <v>176319.99999999997</v>
      </c>
      <c r="H566" s="61">
        <f>D566*2.01</f>
        <v>77719.999999999985</v>
      </c>
      <c r="I566" s="61">
        <f>D566*15.13</f>
        <v>585026.66666666663</v>
      </c>
      <c r="J566" s="61">
        <f>D566*4.27</f>
        <v>165106.66666666663</v>
      </c>
      <c r="K566" s="62">
        <f>SUM(F566:J566)</f>
        <v>1301133.333333333</v>
      </c>
    </row>
    <row r="567" spans="1:11" ht="12.75" customHeight="1" x14ac:dyDescent="0.2">
      <c r="A567" s="58">
        <v>3202</v>
      </c>
      <c r="B567" s="58" t="s">
        <v>3726</v>
      </c>
      <c r="C567" s="59">
        <v>3</v>
      </c>
      <c r="D567" s="59">
        <f t="shared" si="31"/>
        <v>38666.666666666664</v>
      </c>
      <c r="E567" s="60">
        <v>481</v>
      </c>
      <c r="F567" s="61">
        <f>D567*3.57</f>
        <v>138039.99999999997</v>
      </c>
      <c r="G567" s="61">
        <f>D567*2.53</f>
        <v>97826.666666666657</v>
      </c>
      <c r="H567" s="61">
        <v>0</v>
      </c>
      <c r="I567" s="61">
        <f>D567*5.97</f>
        <v>230839.99999999997</v>
      </c>
      <c r="J567" s="61">
        <f>D567*2.28</f>
        <v>88159.999999999985</v>
      </c>
      <c r="K567" s="62">
        <f>SUM(F567:J567)</f>
        <v>554866.66666666663</v>
      </c>
    </row>
    <row r="568" spans="1:11" ht="12.75" customHeight="1" x14ac:dyDescent="0.2">
      <c r="D568" s="59">
        <f t="shared" si="31"/>
        <v>38666.666666666664</v>
      </c>
      <c r="E568" s="60">
        <v>482</v>
      </c>
    </row>
    <row r="569" spans="1:11" ht="12.75" customHeight="1" x14ac:dyDescent="0.2">
      <c r="A569" s="58" t="s">
        <v>3727</v>
      </c>
      <c r="D569" s="59">
        <f t="shared" si="31"/>
        <v>38666.666666666664</v>
      </c>
      <c r="E569" s="60">
        <v>483</v>
      </c>
    </row>
    <row r="570" spans="1:11" ht="12.75" customHeight="1" x14ac:dyDescent="0.2">
      <c r="D570" s="59">
        <f t="shared" si="31"/>
        <v>38666.666666666664</v>
      </c>
      <c r="E570" s="60">
        <v>484</v>
      </c>
    </row>
    <row r="571" spans="1:11" ht="12.75" customHeight="1" x14ac:dyDescent="0.2">
      <c r="A571" s="58">
        <v>3210</v>
      </c>
      <c r="B571" s="58" t="s">
        <v>3728</v>
      </c>
      <c r="C571" s="59">
        <v>12</v>
      </c>
      <c r="D571" s="59">
        <f t="shared" si="31"/>
        <v>38666.666666666664</v>
      </c>
      <c r="E571" s="60">
        <v>485</v>
      </c>
      <c r="F571" s="61">
        <f>D571*19.63</f>
        <v>759026.66666666663</v>
      </c>
      <c r="G571" s="61">
        <f>D571*11.44</f>
        <v>442346.66666666663</v>
      </c>
      <c r="H571" s="61">
        <f>D571*5.36</f>
        <v>207253.33333333334</v>
      </c>
      <c r="I571" s="61">
        <f>D571*31.47</f>
        <v>1216839.9999999998</v>
      </c>
      <c r="J571" s="61">
        <f>D571*15.72</f>
        <v>607840</v>
      </c>
      <c r="K571" s="62">
        <f>SUM(F571:J571)</f>
        <v>3233306.666666666</v>
      </c>
    </row>
    <row r="572" spans="1:11" ht="12.75" customHeight="1" x14ac:dyDescent="0.2">
      <c r="A572" s="58">
        <v>3211</v>
      </c>
      <c r="B572" s="58" t="s">
        <v>3729</v>
      </c>
      <c r="C572" s="59">
        <v>20</v>
      </c>
      <c r="D572" s="59">
        <f t="shared" si="31"/>
        <v>38666.666666666664</v>
      </c>
      <c r="E572" s="60">
        <v>486</v>
      </c>
      <c r="F572" s="61">
        <f>D572*25.43</f>
        <v>983293.33333333326</v>
      </c>
      <c r="G572" s="61">
        <f>D572*14.85</f>
        <v>574200</v>
      </c>
      <c r="H572" s="61">
        <f>D572*6.94</f>
        <v>268346.66666666669</v>
      </c>
      <c r="I572" s="61">
        <f>D572*34.82</f>
        <v>1346373.3333333333</v>
      </c>
      <c r="K572" s="62">
        <f>SUM(F572:J572)</f>
        <v>3172213.333333333</v>
      </c>
    </row>
    <row r="573" spans="1:11" ht="12.75" customHeight="1" x14ac:dyDescent="0.2">
      <c r="D573" s="59">
        <f t="shared" si="31"/>
        <v>38666.666666666664</v>
      </c>
      <c r="E573" s="60">
        <v>487</v>
      </c>
    </row>
    <row r="574" spans="1:11" ht="12.75" customHeight="1" x14ac:dyDescent="0.2">
      <c r="A574" s="58" t="s">
        <v>5126</v>
      </c>
      <c r="D574" s="59">
        <f t="shared" si="31"/>
        <v>38666.666666666664</v>
      </c>
      <c r="E574" s="60">
        <v>488</v>
      </c>
    </row>
    <row r="575" spans="1:11" ht="12.75" customHeight="1" x14ac:dyDescent="0.2">
      <c r="D575" s="59">
        <f t="shared" si="31"/>
        <v>38666.666666666664</v>
      </c>
      <c r="E575" s="60">
        <v>489</v>
      </c>
    </row>
    <row r="576" spans="1:11" ht="12.75" customHeight="1" x14ac:dyDescent="0.2">
      <c r="A576" s="58">
        <v>3220</v>
      </c>
      <c r="B576" s="58" t="s">
        <v>3730</v>
      </c>
      <c r="C576" s="59">
        <v>21</v>
      </c>
      <c r="D576" s="59">
        <f t="shared" si="31"/>
        <v>38666.666666666664</v>
      </c>
      <c r="E576" s="60">
        <v>490</v>
      </c>
      <c r="F576" s="61">
        <f>D576*33.1</f>
        <v>1279866.6666666667</v>
      </c>
      <c r="G576" s="61">
        <f>D576*20.12</f>
        <v>777973.33333333337</v>
      </c>
      <c r="H576" s="61">
        <f>D576*9.03</f>
        <v>349159.99999999994</v>
      </c>
      <c r="I576" s="61">
        <f>D576*36.51</f>
        <v>1411719.9999999998</v>
      </c>
      <c r="K576" s="62">
        <f>SUM(F576:J576)</f>
        <v>3818720</v>
      </c>
    </row>
    <row r="577" spans="1:11" ht="12.75" customHeight="1" x14ac:dyDescent="0.2">
      <c r="D577" s="59">
        <f t="shared" si="31"/>
        <v>38666.666666666664</v>
      </c>
      <c r="E577" s="60">
        <v>491</v>
      </c>
    </row>
    <row r="578" spans="1:11" ht="12.75" customHeight="1" x14ac:dyDescent="0.2">
      <c r="A578" s="58" t="s">
        <v>5127</v>
      </c>
      <c r="D578" s="59">
        <f t="shared" si="31"/>
        <v>38666.666666666664</v>
      </c>
      <c r="E578" s="60">
        <v>492</v>
      </c>
    </row>
    <row r="579" spans="1:11" ht="12.75" customHeight="1" x14ac:dyDescent="0.2">
      <c r="D579" s="59">
        <f t="shared" si="31"/>
        <v>38666.666666666664</v>
      </c>
      <c r="E579" s="60">
        <v>493</v>
      </c>
    </row>
    <row r="580" spans="1:11" ht="12.75" customHeight="1" x14ac:dyDescent="0.2">
      <c r="A580" s="58">
        <v>3230</v>
      </c>
      <c r="B580" s="58" t="s">
        <v>3731</v>
      </c>
      <c r="C580" s="59">
        <v>22</v>
      </c>
      <c r="D580" s="59">
        <f t="shared" si="31"/>
        <v>38666.666666666664</v>
      </c>
      <c r="E580" s="60">
        <v>494</v>
      </c>
      <c r="F580" s="61">
        <f>D580*38.67</f>
        <v>1495240</v>
      </c>
      <c r="G580" s="61">
        <f>D580*26.82</f>
        <v>1037040</v>
      </c>
      <c r="H580" s="61">
        <f>D580*10.55</f>
        <v>407933.33333333331</v>
      </c>
      <c r="I580" s="61">
        <f>D580*38.34</f>
        <v>1482480</v>
      </c>
      <c r="K580" s="62">
        <f>SUM(F580:J580)</f>
        <v>4422693.333333334</v>
      </c>
    </row>
    <row r="581" spans="1:11" ht="12.75" customHeight="1" x14ac:dyDescent="0.2">
      <c r="A581" s="58">
        <v>3231</v>
      </c>
      <c r="B581" s="58" t="s">
        <v>3732</v>
      </c>
      <c r="C581" s="59">
        <v>20</v>
      </c>
      <c r="D581" s="59">
        <f t="shared" si="31"/>
        <v>38666.666666666664</v>
      </c>
      <c r="E581" s="60">
        <v>495</v>
      </c>
      <c r="F581" s="61">
        <f>D581*25.43</f>
        <v>983293.33333333326</v>
      </c>
      <c r="G581" s="61">
        <f>D581*14.85</f>
        <v>574200</v>
      </c>
      <c r="H581" s="61">
        <f>D581*6.94</f>
        <v>268346.66666666669</v>
      </c>
      <c r="I581" s="61">
        <f>D581*34.82</f>
        <v>1346373.3333333333</v>
      </c>
      <c r="K581" s="62">
        <f>SUM(F581:J581)</f>
        <v>3172213.333333333</v>
      </c>
    </row>
    <row r="582" spans="1:11" ht="12.75" customHeight="1" x14ac:dyDescent="0.2">
      <c r="A582" s="58">
        <v>3232</v>
      </c>
      <c r="B582" s="58" t="s">
        <v>3733</v>
      </c>
      <c r="C582" s="59">
        <v>13</v>
      </c>
      <c r="D582" s="59">
        <f t="shared" si="31"/>
        <v>38666.666666666664</v>
      </c>
      <c r="E582" s="60">
        <v>496</v>
      </c>
      <c r="F582" s="61">
        <f>D582*21.48</f>
        <v>830560</v>
      </c>
      <c r="G582" s="61">
        <f>D582*12.72</f>
        <v>491840</v>
      </c>
      <c r="H582" s="61">
        <f>D582*6.17</f>
        <v>238573.33333333331</v>
      </c>
      <c r="I582" s="61">
        <f>D582*33.16</f>
        <v>1282186.6666666665</v>
      </c>
      <c r="J582" s="61">
        <f>D582*15.72</f>
        <v>607840</v>
      </c>
      <c r="K582" s="62">
        <f>SUM(F582:J582)</f>
        <v>3451000</v>
      </c>
    </row>
    <row r="583" spans="1:11" ht="12.75" customHeight="1" x14ac:dyDescent="0.2">
      <c r="A583" s="58">
        <v>3233</v>
      </c>
      <c r="B583" s="58" t="s">
        <v>3734</v>
      </c>
      <c r="C583" s="59">
        <v>12</v>
      </c>
      <c r="D583" s="59">
        <f t="shared" si="31"/>
        <v>38666.666666666664</v>
      </c>
      <c r="E583" s="60">
        <v>497</v>
      </c>
      <c r="F583" s="61">
        <f>D583*19.63</f>
        <v>759026.66666666663</v>
      </c>
      <c r="G583" s="61">
        <f>D583*11.44</f>
        <v>442346.66666666663</v>
      </c>
      <c r="H583" s="61">
        <f>D583*5.36</f>
        <v>207253.33333333334</v>
      </c>
      <c r="I583" s="61">
        <f>D583*31.47</f>
        <v>1216839.9999999998</v>
      </c>
      <c r="J583" s="61">
        <f>D583*15.72</f>
        <v>607840</v>
      </c>
      <c r="K583" s="62">
        <f>SUM(F583:J583)</f>
        <v>3233306.666666666</v>
      </c>
    </row>
    <row r="584" spans="1:11" ht="12.75" customHeight="1" x14ac:dyDescent="0.2">
      <c r="A584" s="58">
        <v>3234</v>
      </c>
      <c r="B584" s="58" t="s">
        <v>3735</v>
      </c>
      <c r="C584" s="59">
        <v>20</v>
      </c>
      <c r="D584" s="59">
        <f t="shared" si="31"/>
        <v>38666.666666666664</v>
      </c>
      <c r="E584" s="60">
        <v>498</v>
      </c>
      <c r="F584" s="61">
        <f>D584*25.43</f>
        <v>983293.33333333326</v>
      </c>
      <c r="G584" s="61">
        <f>D584*14.85</f>
        <v>574200</v>
      </c>
      <c r="H584" s="61">
        <f>D584*6.94</f>
        <v>268346.66666666669</v>
      </c>
      <c r="I584" s="61">
        <f>D584*34.82</f>
        <v>1346373.3333333333</v>
      </c>
      <c r="K584" s="62">
        <f>SUM(F584:J584)</f>
        <v>3172213.333333333</v>
      </c>
    </row>
    <row r="585" spans="1:11" ht="12.75" customHeight="1" x14ac:dyDescent="0.2">
      <c r="D585" s="59">
        <f t="shared" si="31"/>
        <v>38666.666666666664</v>
      </c>
      <c r="E585" s="60">
        <v>499</v>
      </c>
    </row>
    <row r="586" spans="1:11" ht="12.75" customHeight="1" x14ac:dyDescent="0.2">
      <c r="A586" s="58" t="s">
        <v>3736</v>
      </c>
      <c r="D586" s="59">
        <f t="shared" si="31"/>
        <v>38666.666666666664</v>
      </c>
      <c r="E586" s="60">
        <v>500</v>
      </c>
    </row>
    <row r="587" spans="1:11" ht="12.75" customHeight="1" x14ac:dyDescent="0.2">
      <c r="D587" s="59">
        <f t="shared" si="31"/>
        <v>38666.666666666664</v>
      </c>
      <c r="E587" s="60">
        <v>501</v>
      </c>
    </row>
    <row r="588" spans="1:11" ht="12.75" customHeight="1" x14ac:dyDescent="0.2">
      <c r="A588" s="58">
        <v>3240</v>
      </c>
      <c r="B588" s="58" t="s">
        <v>3737</v>
      </c>
      <c r="C588" s="59">
        <v>21</v>
      </c>
      <c r="D588" s="59">
        <f t="shared" si="31"/>
        <v>38666.666666666664</v>
      </c>
      <c r="E588" s="60">
        <v>502</v>
      </c>
      <c r="F588" s="61">
        <f>D588*33.1</f>
        <v>1279866.6666666667</v>
      </c>
      <c r="G588" s="61">
        <f>D588*20.12</f>
        <v>777973.33333333337</v>
      </c>
      <c r="H588" s="61">
        <f>D588*9.03</f>
        <v>349159.99999999994</v>
      </c>
      <c r="I588" s="61">
        <f>D588*36.51</f>
        <v>1411719.9999999998</v>
      </c>
      <c r="K588" s="62">
        <f>SUM(F588:J588)</f>
        <v>3818720</v>
      </c>
    </row>
    <row r="589" spans="1:11" ht="12.75" customHeight="1" x14ac:dyDescent="0.2">
      <c r="D589" s="59">
        <f t="shared" si="31"/>
        <v>38666.666666666664</v>
      </c>
      <c r="E589" s="60">
        <v>503</v>
      </c>
    </row>
    <row r="590" spans="1:11" ht="12.75" customHeight="1" x14ac:dyDescent="0.2">
      <c r="A590" s="58" t="s">
        <v>3738</v>
      </c>
      <c r="D590" s="59">
        <f t="shared" si="31"/>
        <v>38666.666666666664</v>
      </c>
      <c r="E590" s="60">
        <v>504</v>
      </c>
    </row>
    <row r="591" spans="1:11" ht="12.75" customHeight="1" x14ac:dyDescent="0.2">
      <c r="D591" s="59">
        <f t="shared" si="31"/>
        <v>38666.666666666664</v>
      </c>
      <c r="E591" s="60">
        <v>505</v>
      </c>
    </row>
    <row r="592" spans="1:11" ht="12.75" customHeight="1" x14ac:dyDescent="0.2">
      <c r="A592" s="58" t="s">
        <v>3739</v>
      </c>
      <c r="D592" s="59">
        <f t="shared" si="31"/>
        <v>38666.666666666664</v>
      </c>
      <c r="E592" s="60">
        <v>506</v>
      </c>
    </row>
    <row r="593" spans="1:11" ht="12.75" customHeight="1" x14ac:dyDescent="0.2">
      <c r="D593" s="59">
        <f t="shared" si="31"/>
        <v>38666.666666666664</v>
      </c>
      <c r="E593" s="60">
        <v>507</v>
      </c>
    </row>
    <row r="594" spans="1:11" ht="12.75" customHeight="1" x14ac:dyDescent="0.2">
      <c r="A594" s="58">
        <v>3301</v>
      </c>
      <c r="B594" s="58" t="s">
        <v>3740</v>
      </c>
      <c r="C594" s="59">
        <v>22</v>
      </c>
      <c r="D594" s="59">
        <f t="shared" si="31"/>
        <v>38666.666666666664</v>
      </c>
      <c r="E594" s="60">
        <v>508</v>
      </c>
      <c r="F594" s="61">
        <f>D594*38.67</f>
        <v>1495240</v>
      </c>
      <c r="G594" s="61">
        <f>D594*26.82</f>
        <v>1037040</v>
      </c>
      <c r="H594" s="61">
        <f>D594*10.55</f>
        <v>407933.33333333331</v>
      </c>
      <c r="I594" s="61">
        <f>D594*38.34</f>
        <v>1482480</v>
      </c>
      <c r="K594" s="62">
        <f>SUM(F594:J594)</f>
        <v>4422693.333333334</v>
      </c>
    </row>
    <row r="595" spans="1:11" ht="12.75" customHeight="1" x14ac:dyDescent="0.2">
      <c r="A595" s="58">
        <v>3302</v>
      </c>
      <c r="B595" s="58" t="s">
        <v>3741</v>
      </c>
      <c r="C595" s="59">
        <v>22</v>
      </c>
      <c r="D595" s="59">
        <f t="shared" si="31"/>
        <v>38666.666666666664</v>
      </c>
      <c r="E595" s="60">
        <v>509</v>
      </c>
      <c r="F595" s="61">
        <f>D595*38.67</f>
        <v>1495240</v>
      </c>
      <c r="G595" s="61">
        <f>D595*26.82</f>
        <v>1037040</v>
      </c>
      <c r="H595" s="61">
        <f>D595*10.55</f>
        <v>407933.33333333331</v>
      </c>
      <c r="I595" s="61">
        <f>D595*38.34</f>
        <v>1482480</v>
      </c>
      <c r="K595" s="62">
        <f>SUM(F595:J595)</f>
        <v>4422693.333333334</v>
      </c>
    </row>
    <row r="596" spans="1:11" ht="12.75" customHeight="1" x14ac:dyDescent="0.2">
      <c r="D596" s="59">
        <f t="shared" si="31"/>
        <v>38666.666666666664</v>
      </c>
      <c r="E596" s="60">
        <v>510</v>
      </c>
    </row>
    <row r="597" spans="1:11" ht="12.75" customHeight="1" x14ac:dyDescent="0.2">
      <c r="A597" s="58" t="s">
        <v>3742</v>
      </c>
      <c r="D597" s="59">
        <f t="shared" si="31"/>
        <v>38666.666666666664</v>
      </c>
      <c r="E597" s="60">
        <v>511</v>
      </c>
    </row>
    <row r="598" spans="1:11" ht="12.75" customHeight="1" x14ac:dyDescent="0.2">
      <c r="D598" s="59">
        <f t="shared" si="31"/>
        <v>38666.666666666664</v>
      </c>
      <c r="E598" s="60">
        <v>512</v>
      </c>
    </row>
    <row r="599" spans="1:11" ht="12.75" customHeight="1" x14ac:dyDescent="0.2">
      <c r="A599" s="58">
        <v>3310</v>
      </c>
      <c r="B599" s="58" t="s">
        <v>3743</v>
      </c>
      <c r="C599" s="59">
        <v>22</v>
      </c>
      <c r="D599" s="59">
        <f t="shared" si="31"/>
        <v>38666.666666666664</v>
      </c>
      <c r="E599" s="60">
        <v>513</v>
      </c>
      <c r="F599" s="61">
        <f>D599*38.67</f>
        <v>1495240</v>
      </c>
      <c r="G599" s="61">
        <f>D599*26.82</f>
        <v>1037040</v>
      </c>
      <c r="H599" s="61">
        <f>D599*10.55</f>
        <v>407933.33333333331</v>
      </c>
      <c r="I599" s="61">
        <f>D599*38.34</f>
        <v>1482480</v>
      </c>
      <c r="K599" s="62">
        <f>SUM(F599:J599)</f>
        <v>4422693.333333334</v>
      </c>
    </row>
    <row r="600" spans="1:11" ht="12.75" customHeight="1" x14ac:dyDescent="0.2">
      <c r="A600" s="58">
        <v>3311</v>
      </c>
      <c r="B600" s="58" t="s">
        <v>3744</v>
      </c>
      <c r="C600" s="59">
        <v>23</v>
      </c>
      <c r="D600" s="59">
        <f t="shared" ref="D600:D663" si="32">D599</f>
        <v>38666.666666666664</v>
      </c>
      <c r="E600" s="60">
        <v>514</v>
      </c>
      <c r="F600" s="61">
        <f>D600*60.73</f>
        <v>2348226.6666666665</v>
      </c>
      <c r="G600" s="61">
        <f>D600*37.95</f>
        <v>1467400</v>
      </c>
      <c r="H600" s="61">
        <f>D600*16.57</f>
        <v>640706.66666666663</v>
      </c>
      <c r="I600" s="61">
        <f>D600*48.07</f>
        <v>1858706.6666666665</v>
      </c>
      <c r="K600" s="62">
        <f>SUM(F600:J600)</f>
        <v>6315040</v>
      </c>
    </row>
    <row r="601" spans="1:11" ht="12.75" customHeight="1" x14ac:dyDescent="0.2">
      <c r="D601" s="59">
        <f t="shared" si="32"/>
        <v>38666.666666666664</v>
      </c>
      <c r="E601" s="60">
        <v>515</v>
      </c>
    </row>
    <row r="602" spans="1:11" ht="12.75" customHeight="1" x14ac:dyDescent="0.2">
      <c r="A602" s="58" t="s">
        <v>3745</v>
      </c>
      <c r="D602" s="59">
        <f t="shared" si="32"/>
        <v>38666.666666666664</v>
      </c>
      <c r="E602" s="60">
        <v>516</v>
      </c>
    </row>
    <row r="603" spans="1:11" ht="12.75" customHeight="1" x14ac:dyDescent="0.2">
      <c r="D603" s="59">
        <f t="shared" si="32"/>
        <v>38666.666666666664</v>
      </c>
      <c r="E603" s="60">
        <v>517</v>
      </c>
    </row>
    <row r="604" spans="1:11" ht="12.75" customHeight="1" x14ac:dyDescent="0.2">
      <c r="A604" s="58" t="s">
        <v>3746</v>
      </c>
      <c r="D604" s="59">
        <f t="shared" si="32"/>
        <v>38666.666666666664</v>
      </c>
      <c r="E604" s="60">
        <v>518</v>
      </c>
    </row>
    <row r="605" spans="1:11" ht="12.75" customHeight="1" x14ac:dyDescent="0.2">
      <c r="D605" s="59">
        <f t="shared" si="32"/>
        <v>38666.666666666664</v>
      </c>
      <c r="E605" s="60">
        <v>519</v>
      </c>
    </row>
    <row r="606" spans="1:11" ht="12.75" customHeight="1" x14ac:dyDescent="0.2">
      <c r="A606" s="58">
        <v>3401</v>
      </c>
      <c r="B606" s="58" t="s">
        <v>3747</v>
      </c>
      <c r="C606" s="59">
        <v>10</v>
      </c>
      <c r="D606" s="59">
        <f t="shared" si="32"/>
        <v>38666.666666666664</v>
      </c>
      <c r="E606" s="60">
        <v>520</v>
      </c>
      <c r="F606" s="61">
        <f>D606*15.71</f>
        <v>607453.33333333337</v>
      </c>
      <c r="G606" s="61">
        <f>D606*9.02</f>
        <v>348773.33333333331</v>
      </c>
      <c r="H606" s="61">
        <f>D606*4.28</f>
        <v>165493.33333333334</v>
      </c>
      <c r="I606" s="61">
        <f>D606*28.08</f>
        <v>1085759.9999999998</v>
      </c>
      <c r="J606" s="61">
        <f>D606*15.72</f>
        <v>607840</v>
      </c>
      <c r="K606" s="62">
        <f t="shared" ref="K606:K611" si="33">SUM(F606:J606)</f>
        <v>2815320</v>
      </c>
    </row>
    <row r="607" spans="1:11" ht="12.75" customHeight="1" x14ac:dyDescent="0.2">
      <c r="A607" s="58">
        <v>3402</v>
      </c>
      <c r="B607" s="58" t="s">
        <v>3748</v>
      </c>
      <c r="C607" s="59">
        <v>12</v>
      </c>
      <c r="D607" s="59">
        <f t="shared" si="32"/>
        <v>38666.666666666664</v>
      </c>
      <c r="E607" s="60">
        <v>521</v>
      </c>
      <c r="F607" s="61">
        <f>D607*19.63</f>
        <v>759026.66666666663</v>
      </c>
      <c r="G607" s="61">
        <f>D607*11.44</f>
        <v>442346.66666666663</v>
      </c>
      <c r="H607" s="61">
        <f>D607*5.36</f>
        <v>207253.33333333334</v>
      </c>
      <c r="I607" s="61">
        <f>D607*31.47</f>
        <v>1216839.9999999998</v>
      </c>
      <c r="J607" s="61">
        <f>D607*15.72</f>
        <v>607840</v>
      </c>
      <c r="K607" s="62">
        <f t="shared" si="33"/>
        <v>3233306.666666666</v>
      </c>
    </row>
    <row r="608" spans="1:11" ht="12.75" customHeight="1" x14ac:dyDescent="0.2">
      <c r="A608" s="58">
        <v>3403</v>
      </c>
      <c r="B608" s="58" t="s">
        <v>3749</v>
      </c>
      <c r="C608" s="59">
        <v>20</v>
      </c>
      <c r="D608" s="59">
        <f t="shared" si="32"/>
        <v>38666.666666666664</v>
      </c>
      <c r="E608" s="60">
        <v>522</v>
      </c>
      <c r="F608" s="61">
        <f>D608*25.43</f>
        <v>983293.33333333326</v>
      </c>
      <c r="G608" s="61">
        <f>D608*14.85</f>
        <v>574200</v>
      </c>
      <c r="H608" s="61">
        <f>D608*6.94</f>
        <v>268346.66666666669</v>
      </c>
      <c r="I608" s="61">
        <f>D608*34.82</f>
        <v>1346373.3333333333</v>
      </c>
      <c r="K608" s="62">
        <f t="shared" si="33"/>
        <v>3172213.333333333</v>
      </c>
    </row>
    <row r="609" spans="1:11" ht="12.75" customHeight="1" x14ac:dyDescent="0.2">
      <c r="A609" s="58">
        <v>3404</v>
      </c>
      <c r="B609" s="58" t="s">
        <v>3750</v>
      </c>
      <c r="C609" s="59">
        <v>5</v>
      </c>
      <c r="D609" s="59">
        <f t="shared" si="32"/>
        <v>38666.666666666664</v>
      </c>
      <c r="E609" s="60">
        <v>523</v>
      </c>
      <c r="F609" s="61">
        <f>D609*5.86</f>
        <v>226586.66666666666</v>
      </c>
      <c r="G609" s="61">
        <f>D609*3.83</f>
        <v>148093.33333333331</v>
      </c>
      <c r="H609" s="61">
        <v>0</v>
      </c>
      <c r="I609" s="61">
        <f>D609*10.45</f>
        <v>404066.66666666663</v>
      </c>
      <c r="J609" s="61">
        <f>D609*4.27</f>
        <v>165106.66666666663</v>
      </c>
      <c r="K609" s="62">
        <f t="shared" si="33"/>
        <v>943853.33333333326</v>
      </c>
    </row>
    <row r="610" spans="1:11" ht="12.75" customHeight="1" x14ac:dyDescent="0.2">
      <c r="A610" s="58">
        <v>3405</v>
      </c>
      <c r="B610" s="58" t="s">
        <v>3751</v>
      </c>
      <c r="C610" s="59">
        <v>20</v>
      </c>
      <c r="D610" s="59">
        <f t="shared" si="32"/>
        <v>38666.666666666664</v>
      </c>
      <c r="E610" s="60">
        <v>524</v>
      </c>
      <c r="F610" s="61">
        <f>D610*25.43</f>
        <v>983293.33333333326</v>
      </c>
      <c r="G610" s="61">
        <f>D610*14.85</f>
        <v>574200</v>
      </c>
      <c r="H610" s="61">
        <f>D610*6.94</f>
        <v>268346.66666666669</v>
      </c>
      <c r="I610" s="61">
        <f>D610*34.82</f>
        <v>1346373.3333333333</v>
      </c>
      <c r="K610" s="62">
        <f t="shared" si="33"/>
        <v>3172213.333333333</v>
      </c>
    </row>
    <row r="611" spans="1:11" ht="12.75" customHeight="1" x14ac:dyDescent="0.2">
      <c r="A611" s="58">
        <v>3406</v>
      </c>
      <c r="B611" s="58" t="s">
        <v>3752</v>
      </c>
      <c r="C611" s="59">
        <v>12</v>
      </c>
      <c r="D611" s="59">
        <f t="shared" si="32"/>
        <v>38666.666666666664</v>
      </c>
      <c r="E611" s="60">
        <v>525</v>
      </c>
      <c r="F611" s="61">
        <f>D611*19.63</f>
        <v>759026.66666666663</v>
      </c>
      <c r="G611" s="61">
        <f>D611*11.44</f>
        <v>442346.66666666663</v>
      </c>
      <c r="H611" s="61">
        <f>D611*5.36</f>
        <v>207253.33333333334</v>
      </c>
      <c r="I611" s="61">
        <f>D611*31.47</f>
        <v>1216839.9999999998</v>
      </c>
      <c r="J611" s="61">
        <f>D611*15.72</f>
        <v>607840</v>
      </c>
      <c r="K611" s="62">
        <f t="shared" si="33"/>
        <v>3233306.666666666</v>
      </c>
    </row>
    <row r="612" spans="1:11" ht="12.75" customHeight="1" x14ac:dyDescent="0.2">
      <c r="D612" s="59">
        <f t="shared" si="32"/>
        <v>38666.666666666664</v>
      </c>
      <c r="E612" s="60">
        <v>526</v>
      </c>
    </row>
    <row r="613" spans="1:11" ht="12.75" customHeight="1" x14ac:dyDescent="0.2">
      <c r="A613" s="58" t="s">
        <v>3753</v>
      </c>
      <c r="D613" s="59">
        <f t="shared" si="32"/>
        <v>38666.666666666664</v>
      </c>
      <c r="E613" s="60">
        <v>527</v>
      </c>
    </row>
    <row r="614" spans="1:11" ht="12.75" customHeight="1" x14ac:dyDescent="0.2">
      <c r="D614" s="59">
        <f t="shared" si="32"/>
        <v>38666.666666666664</v>
      </c>
      <c r="E614" s="60">
        <v>528</v>
      </c>
    </row>
    <row r="615" spans="1:11" ht="12.75" customHeight="1" x14ac:dyDescent="0.2">
      <c r="A615" s="58">
        <v>3410</v>
      </c>
      <c r="B615" s="58" t="s">
        <v>3754</v>
      </c>
      <c r="C615" s="59">
        <v>12</v>
      </c>
      <c r="D615" s="59">
        <f t="shared" si="32"/>
        <v>38666.666666666664</v>
      </c>
      <c r="E615" s="60">
        <v>529</v>
      </c>
      <c r="F615" s="61">
        <f>D615*19.63</f>
        <v>759026.66666666663</v>
      </c>
      <c r="G615" s="61">
        <f>D615*11.44</f>
        <v>442346.66666666663</v>
      </c>
      <c r="H615" s="61">
        <f>D615*5.36</f>
        <v>207253.33333333334</v>
      </c>
      <c r="I615" s="61">
        <f>D615*31.47</f>
        <v>1216839.9999999998</v>
      </c>
      <c r="J615" s="61">
        <f>D615*15.72</f>
        <v>607840</v>
      </c>
      <c r="K615" s="62">
        <f>SUM(F615:J615)</f>
        <v>3233306.666666666</v>
      </c>
    </row>
    <row r="616" spans="1:11" ht="12.75" customHeight="1" x14ac:dyDescent="0.2">
      <c r="A616" s="58">
        <v>3411</v>
      </c>
      <c r="B616" s="58" t="s">
        <v>3755</v>
      </c>
      <c r="C616" s="59">
        <v>3</v>
      </c>
      <c r="D616" s="59">
        <f t="shared" si="32"/>
        <v>38666.666666666664</v>
      </c>
      <c r="E616" s="60">
        <v>530</v>
      </c>
      <c r="F616" s="61">
        <f>D616*3.57</f>
        <v>138039.99999999997</v>
      </c>
      <c r="G616" s="61">
        <f>D616*2.53</f>
        <v>97826.666666666657</v>
      </c>
      <c r="H616" s="61">
        <v>0</v>
      </c>
      <c r="I616" s="61">
        <f>D616*5.97</f>
        <v>230839.99999999997</v>
      </c>
      <c r="J616" s="61">
        <f>D616*2.28</f>
        <v>88159.999999999985</v>
      </c>
      <c r="K616" s="62">
        <f>SUM(F616:J616)</f>
        <v>554866.66666666663</v>
      </c>
    </row>
    <row r="617" spans="1:11" ht="12.75" customHeight="1" x14ac:dyDescent="0.2">
      <c r="A617" s="58">
        <v>3412</v>
      </c>
      <c r="B617" s="58" t="s">
        <v>3756</v>
      </c>
      <c r="C617" s="59">
        <v>10</v>
      </c>
      <c r="D617" s="59">
        <f t="shared" si="32"/>
        <v>38666.666666666664</v>
      </c>
      <c r="E617" s="60">
        <v>531</v>
      </c>
      <c r="F617" s="61">
        <f>D617*15.71</f>
        <v>607453.33333333337</v>
      </c>
      <c r="G617" s="61">
        <f>D617*9.02</f>
        <v>348773.33333333331</v>
      </c>
      <c r="H617" s="61">
        <f>D617*4.28</f>
        <v>165493.33333333334</v>
      </c>
      <c r="I617" s="61">
        <f>D617*28.08</f>
        <v>1085759.9999999998</v>
      </c>
      <c r="J617" s="61">
        <f>D617*15.72</f>
        <v>607840</v>
      </c>
      <c r="K617" s="62">
        <f>SUM(F617:J617)</f>
        <v>2815320</v>
      </c>
    </row>
    <row r="618" spans="1:11" ht="12.75" customHeight="1" x14ac:dyDescent="0.2">
      <c r="D618" s="59">
        <f t="shared" si="32"/>
        <v>38666.666666666664</v>
      </c>
      <c r="E618" s="60">
        <v>532</v>
      </c>
    </row>
    <row r="619" spans="1:11" ht="12.75" customHeight="1" x14ac:dyDescent="0.2">
      <c r="A619" s="58" t="s">
        <v>3757</v>
      </c>
      <c r="D619" s="59">
        <f t="shared" si="32"/>
        <v>38666.666666666664</v>
      </c>
      <c r="E619" s="60">
        <v>533</v>
      </c>
    </row>
    <row r="620" spans="1:11" ht="12.75" customHeight="1" x14ac:dyDescent="0.2">
      <c r="D620" s="59">
        <f t="shared" si="32"/>
        <v>38666.666666666664</v>
      </c>
      <c r="E620" s="60">
        <v>534</v>
      </c>
    </row>
    <row r="621" spans="1:11" ht="12.75" customHeight="1" x14ac:dyDescent="0.2">
      <c r="A621" s="58">
        <v>3420</v>
      </c>
      <c r="B621" s="58" t="s">
        <v>3758</v>
      </c>
      <c r="C621" s="59">
        <v>12</v>
      </c>
      <c r="D621" s="59">
        <f t="shared" si="32"/>
        <v>38666.666666666664</v>
      </c>
      <c r="E621" s="60">
        <v>535</v>
      </c>
      <c r="F621" s="61">
        <f>D621*19.63</f>
        <v>759026.66666666663</v>
      </c>
      <c r="G621" s="61">
        <f>D621*11.44</f>
        <v>442346.66666666663</v>
      </c>
      <c r="H621" s="61">
        <f>D621*5.36</f>
        <v>207253.33333333334</v>
      </c>
      <c r="I621" s="61">
        <f>D621*31.47</f>
        <v>1216839.9999999998</v>
      </c>
      <c r="J621" s="61">
        <f>D621*15.72</f>
        <v>607840</v>
      </c>
      <c r="K621" s="62">
        <f>SUM(F621:J621)</f>
        <v>3233306.666666666</v>
      </c>
    </row>
    <row r="622" spans="1:11" ht="12.75" customHeight="1" x14ac:dyDescent="0.2">
      <c r="A622" s="58">
        <v>3421</v>
      </c>
      <c r="B622" s="58" t="s">
        <v>3759</v>
      </c>
      <c r="C622" s="59">
        <v>7</v>
      </c>
      <c r="D622" s="59">
        <f t="shared" si="32"/>
        <v>38666.666666666664</v>
      </c>
      <c r="E622" s="60">
        <v>536</v>
      </c>
      <c r="F622" s="61">
        <f>D622*9</f>
        <v>348000</v>
      </c>
      <c r="G622" s="61">
        <f>D622*5.3</f>
        <v>204933.33333333331</v>
      </c>
      <c r="H622" s="61">
        <f>D622*2.37</f>
        <v>91640</v>
      </c>
      <c r="I622" s="61">
        <f>D622*16.88</f>
        <v>652693.33333333326</v>
      </c>
      <c r="J622" s="61">
        <f>D622*9.92</f>
        <v>383573.33333333331</v>
      </c>
      <c r="K622" s="62">
        <f>SUM(F622:J622)</f>
        <v>1680839.9999999998</v>
      </c>
    </row>
    <row r="623" spans="1:11" ht="12.75" customHeight="1" x14ac:dyDescent="0.2">
      <c r="A623" s="58">
        <v>3423</v>
      </c>
      <c r="B623" s="58" t="s">
        <v>3760</v>
      </c>
      <c r="C623" s="59">
        <v>6</v>
      </c>
      <c r="D623" s="59">
        <f t="shared" si="32"/>
        <v>38666.666666666664</v>
      </c>
      <c r="E623" s="60">
        <v>537</v>
      </c>
      <c r="F623" s="61">
        <f>D623*7.68</f>
        <v>296959.99999999994</v>
      </c>
      <c r="G623" s="61">
        <f>D623*4.56</f>
        <v>176319.99999999997</v>
      </c>
      <c r="H623" s="61">
        <f>D623*2.01</f>
        <v>77719.999999999985</v>
      </c>
      <c r="I623" s="61">
        <f>D623*15.13</f>
        <v>585026.66666666663</v>
      </c>
      <c r="J623" s="61">
        <f>D623*4.27</f>
        <v>165106.66666666663</v>
      </c>
      <c r="K623" s="62">
        <f>SUM(F623:J623)</f>
        <v>1301133.333333333</v>
      </c>
    </row>
    <row r="624" spans="1:11" ht="12.75" customHeight="1" x14ac:dyDescent="0.2">
      <c r="D624" s="59">
        <f t="shared" si="32"/>
        <v>38666.666666666664</v>
      </c>
      <c r="E624" s="60">
        <v>538</v>
      </c>
    </row>
    <row r="625" spans="1:11" ht="12.75" customHeight="1" x14ac:dyDescent="0.2">
      <c r="A625" s="58" t="s">
        <v>3761</v>
      </c>
      <c r="D625" s="59">
        <f t="shared" si="32"/>
        <v>38666.666666666664</v>
      </c>
      <c r="E625" s="60">
        <v>539</v>
      </c>
    </row>
    <row r="626" spans="1:11" ht="12.75" customHeight="1" x14ac:dyDescent="0.2">
      <c r="D626" s="59">
        <f t="shared" si="32"/>
        <v>38666.666666666664</v>
      </c>
      <c r="E626" s="60">
        <v>540</v>
      </c>
    </row>
    <row r="627" spans="1:11" ht="12.75" customHeight="1" x14ac:dyDescent="0.2">
      <c r="A627" s="58">
        <v>3430</v>
      </c>
      <c r="B627" s="58" t="s">
        <v>3762</v>
      </c>
      <c r="C627" s="59">
        <v>12</v>
      </c>
      <c r="D627" s="59">
        <f t="shared" si="32"/>
        <v>38666.666666666664</v>
      </c>
      <c r="E627" s="60">
        <v>541</v>
      </c>
      <c r="F627" s="61">
        <f>D627*19.63</f>
        <v>759026.66666666663</v>
      </c>
      <c r="G627" s="61">
        <f>D627*11.44</f>
        <v>442346.66666666663</v>
      </c>
      <c r="H627" s="61">
        <f>D627*5.36</f>
        <v>207253.33333333334</v>
      </c>
      <c r="I627" s="61">
        <f>D627*31.47</f>
        <v>1216839.9999999998</v>
      </c>
      <c r="J627" s="61">
        <f>D627*15.72</f>
        <v>607840</v>
      </c>
      <c r="K627" s="62">
        <f>SUM(F627:J627)</f>
        <v>3233306.666666666</v>
      </c>
    </row>
    <row r="628" spans="1:11" ht="12.75" customHeight="1" x14ac:dyDescent="0.2">
      <c r="A628" s="58">
        <v>3431</v>
      </c>
      <c r="B628" s="58" t="s">
        <v>3763</v>
      </c>
      <c r="C628" s="59">
        <v>5</v>
      </c>
      <c r="D628" s="59">
        <f t="shared" si="32"/>
        <v>38666.666666666664</v>
      </c>
      <c r="E628" s="60">
        <v>542</v>
      </c>
      <c r="F628" s="61">
        <f>D628*5.86</f>
        <v>226586.66666666666</v>
      </c>
      <c r="G628" s="61">
        <f>D628*3.83</f>
        <v>148093.33333333331</v>
      </c>
      <c r="H628" s="61">
        <v>0</v>
      </c>
      <c r="I628" s="61">
        <f>D628*10.45</f>
        <v>404066.66666666663</v>
      </c>
      <c r="J628" s="61">
        <f>D628*4.27</f>
        <v>165106.66666666663</v>
      </c>
      <c r="K628" s="62">
        <f>SUM(F628:J628)</f>
        <v>943853.33333333326</v>
      </c>
    </row>
    <row r="629" spans="1:11" ht="12.75" customHeight="1" x14ac:dyDescent="0.2">
      <c r="D629" s="59">
        <f t="shared" si="32"/>
        <v>38666.666666666664</v>
      </c>
      <c r="E629" s="60">
        <v>543</v>
      </c>
    </row>
    <row r="630" spans="1:11" ht="12.75" customHeight="1" x14ac:dyDescent="0.2">
      <c r="A630" s="58" t="s">
        <v>3764</v>
      </c>
      <c r="D630" s="59">
        <f t="shared" si="32"/>
        <v>38666.666666666664</v>
      </c>
      <c r="E630" s="60">
        <v>544</v>
      </c>
    </row>
    <row r="631" spans="1:11" ht="12.75" customHeight="1" x14ac:dyDescent="0.2">
      <c r="D631" s="59">
        <f t="shared" si="32"/>
        <v>38666.666666666664</v>
      </c>
      <c r="E631" s="60">
        <v>545</v>
      </c>
    </row>
    <row r="632" spans="1:11" ht="12.75" customHeight="1" x14ac:dyDescent="0.2">
      <c r="A632" s="58">
        <v>3440</v>
      </c>
      <c r="B632" s="58" t="s">
        <v>3765</v>
      </c>
      <c r="C632" s="59">
        <v>4</v>
      </c>
      <c r="D632" s="59">
        <f t="shared" si="32"/>
        <v>38666.666666666664</v>
      </c>
      <c r="E632" s="60">
        <v>546</v>
      </c>
      <c r="F632" s="61">
        <f>D632*4.31</f>
        <v>166653.33333333331</v>
      </c>
      <c r="G632" s="61">
        <f>D632*3.1</f>
        <v>119866.66666666666</v>
      </c>
      <c r="H632" s="61">
        <v>0</v>
      </c>
      <c r="I632" s="61">
        <f>D632*7.61</f>
        <v>294253.33333333331</v>
      </c>
      <c r="J632" s="61">
        <f>D632*4.27</f>
        <v>165106.66666666663</v>
      </c>
      <c r="K632" s="62">
        <f>SUM(F632:J632)</f>
        <v>745879.99999999988</v>
      </c>
    </row>
    <row r="633" spans="1:11" ht="12.75" customHeight="1" x14ac:dyDescent="0.2">
      <c r="A633" s="58">
        <v>3441</v>
      </c>
      <c r="B633" s="58" t="s">
        <v>3766</v>
      </c>
      <c r="C633" s="59">
        <v>5</v>
      </c>
      <c r="D633" s="59">
        <f t="shared" si="32"/>
        <v>38666.666666666664</v>
      </c>
      <c r="E633" s="60">
        <v>547</v>
      </c>
      <c r="F633" s="61">
        <f>D633*5.86</f>
        <v>226586.66666666666</v>
      </c>
      <c r="G633" s="61">
        <f>D633*3.83</f>
        <v>148093.33333333331</v>
      </c>
      <c r="H633" s="61">
        <v>0</v>
      </c>
      <c r="I633" s="61">
        <f>D633*10.45</f>
        <v>404066.66666666663</v>
      </c>
      <c r="J633" s="61">
        <f>D633*4.27</f>
        <v>165106.66666666663</v>
      </c>
      <c r="K633" s="62">
        <f>SUM(F633:J633)</f>
        <v>943853.33333333326</v>
      </c>
    </row>
    <row r="634" spans="1:11" ht="12.75" customHeight="1" x14ac:dyDescent="0.2">
      <c r="D634" s="59">
        <f t="shared" si="32"/>
        <v>38666.666666666664</v>
      </c>
      <c r="E634" s="60">
        <v>548</v>
      </c>
    </row>
    <row r="635" spans="1:11" ht="12.75" customHeight="1" x14ac:dyDescent="0.2">
      <c r="A635" s="58" t="s">
        <v>5128</v>
      </c>
      <c r="D635" s="59">
        <f t="shared" si="32"/>
        <v>38666.666666666664</v>
      </c>
      <c r="E635" s="60">
        <v>549</v>
      </c>
    </row>
    <row r="636" spans="1:11" ht="12.75" customHeight="1" x14ac:dyDescent="0.2">
      <c r="D636" s="59">
        <f t="shared" si="32"/>
        <v>38666.666666666664</v>
      </c>
      <c r="E636" s="60">
        <v>550</v>
      </c>
    </row>
    <row r="637" spans="1:11" ht="12.75" customHeight="1" x14ac:dyDescent="0.2">
      <c r="A637" s="58">
        <v>3450</v>
      </c>
      <c r="B637" s="58" t="s">
        <v>3767</v>
      </c>
      <c r="C637" s="59">
        <v>12</v>
      </c>
      <c r="D637" s="59">
        <f t="shared" si="32"/>
        <v>38666.666666666664</v>
      </c>
      <c r="E637" s="60">
        <v>551</v>
      </c>
      <c r="F637" s="61">
        <f>D637*19.63</f>
        <v>759026.66666666663</v>
      </c>
      <c r="G637" s="61">
        <f>D637*11.44</f>
        <v>442346.66666666663</v>
      </c>
      <c r="H637" s="61">
        <f>D637*5.36</f>
        <v>207253.33333333334</v>
      </c>
      <c r="I637" s="61">
        <f>D637*31.47</f>
        <v>1216839.9999999998</v>
      </c>
      <c r="J637" s="61">
        <f>D637*15.72</f>
        <v>607840</v>
      </c>
      <c r="K637" s="62">
        <f>SUM(F637:J637)</f>
        <v>3233306.666666666</v>
      </c>
    </row>
    <row r="638" spans="1:11" ht="12.75" customHeight="1" x14ac:dyDescent="0.2">
      <c r="A638" s="58">
        <v>3451</v>
      </c>
      <c r="B638" s="58" t="s">
        <v>3768</v>
      </c>
      <c r="C638" s="59">
        <v>12</v>
      </c>
      <c r="D638" s="59">
        <f t="shared" si="32"/>
        <v>38666.666666666664</v>
      </c>
      <c r="E638" s="60">
        <v>552</v>
      </c>
      <c r="F638" s="61">
        <f>D638*19.63</f>
        <v>759026.66666666663</v>
      </c>
      <c r="G638" s="61">
        <f>D638*11.44</f>
        <v>442346.66666666663</v>
      </c>
      <c r="H638" s="61">
        <f>D638*5.36</f>
        <v>207253.33333333334</v>
      </c>
      <c r="I638" s="61">
        <f>D638*31.47</f>
        <v>1216839.9999999998</v>
      </c>
      <c r="J638" s="61">
        <f>D638*15.72</f>
        <v>607840</v>
      </c>
      <c r="K638" s="62">
        <f>SUM(F638:J638)</f>
        <v>3233306.666666666</v>
      </c>
    </row>
    <row r="639" spans="1:11" ht="12.75" customHeight="1" x14ac:dyDescent="0.2">
      <c r="A639" s="58">
        <v>3452</v>
      </c>
      <c r="B639" s="58" t="s">
        <v>3769</v>
      </c>
      <c r="C639" s="59">
        <v>6</v>
      </c>
      <c r="D639" s="59">
        <f t="shared" si="32"/>
        <v>38666.666666666664</v>
      </c>
      <c r="E639" s="60">
        <v>553</v>
      </c>
      <c r="F639" s="61">
        <f>D639*7.68</f>
        <v>296959.99999999994</v>
      </c>
      <c r="G639" s="61">
        <f>D639*4.56</f>
        <v>176319.99999999997</v>
      </c>
      <c r="H639" s="61">
        <f>D639*2.01</f>
        <v>77719.999999999985</v>
      </c>
      <c r="I639" s="61">
        <f>D639*15.13</f>
        <v>585026.66666666663</v>
      </c>
      <c r="J639" s="61">
        <f>D639*4.27</f>
        <v>165106.66666666663</v>
      </c>
      <c r="K639" s="62">
        <f>SUM(F639:J639)</f>
        <v>1301133.333333333</v>
      </c>
    </row>
    <row r="640" spans="1:11" ht="12.75" customHeight="1" x14ac:dyDescent="0.2">
      <c r="A640" s="58">
        <v>3453</v>
      </c>
      <c r="B640" s="58" t="s">
        <v>3770</v>
      </c>
      <c r="C640" s="59">
        <v>12</v>
      </c>
      <c r="D640" s="59">
        <f t="shared" si="32"/>
        <v>38666.666666666664</v>
      </c>
      <c r="E640" s="60">
        <v>554</v>
      </c>
      <c r="F640" s="61">
        <f>D640*19.63</f>
        <v>759026.66666666663</v>
      </c>
      <c r="G640" s="61">
        <f>D640*11.44</f>
        <v>442346.66666666663</v>
      </c>
      <c r="H640" s="61">
        <f>D640*5.36</f>
        <v>207253.33333333334</v>
      </c>
      <c r="I640" s="61">
        <f>D640*31.47</f>
        <v>1216839.9999999998</v>
      </c>
      <c r="J640" s="61">
        <f>D640*15.72</f>
        <v>607840</v>
      </c>
      <c r="K640" s="62">
        <f>SUM(F640:J640)</f>
        <v>3233306.666666666</v>
      </c>
    </row>
    <row r="641" spans="1:11" ht="12.75" customHeight="1" x14ac:dyDescent="0.2">
      <c r="A641" s="58">
        <v>3454</v>
      </c>
      <c r="B641" s="58" t="s">
        <v>3771</v>
      </c>
      <c r="C641" s="59">
        <v>7</v>
      </c>
      <c r="D641" s="59">
        <f t="shared" si="32"/>
        <v>38666.666666666664</v>
      </c>
      <c r="E641" s="60">
        <v>555</v>
      </c>
      <c r="F641" s="61">
        <f>D641*9</f>
        <v>348000</v>
      </c>
      <c r="G641" s="61">
        <f>D641*5.3</f>
        <v>204933.33333333331</v>
      </c>
      <c r="H641" s="61">
        <f>D641*2.37</f>
        <v>91640</v>
      </c>
      <c r="I641" s="61">
        <f>D641*16.88</f>
        <v>652693.33333333326</v>
      </c>
      <c r="J641" s="61">
        <f>D641*9.92</f>
        <v>383573.33333333331</v>
      </c>
      <c r="K641" s="62">
        <f>SUM(F641:J641)</f>
        <v>1680839.9999999998</v>
      </c>
    </row>
    <row r="642" spans="1:11" ht="12.75" customHeight="1" x14ac:dyDescent="0.2">
      <c r="D642" s="59">
        <f t="shared" si="32"/>
        <v>38666.666666666664</v>
      </c>
      <c r="E642" s="60">
        <v>556</v>
      </c>
    </row>
    <row r="643" spans="1:11" ht="12.75" customHeight="1" x14ac:dyDescent="0.2">
      <c r="A643" s="58" t="s">
        <v>3772</v>
      </c>
      <c r="D643" s="59">
        <f t="shared" si="32"/>
        <v>38666.666666666664</v>
      </c>
      <c r="E643" s="60">
        <v>557</v>
      </c>
    </row>
    <row r="644" spans="1:11" ht="12.75" customHeight="1" x14ac:dyDescent="0.2">
      <c r="D644" s="59">
        <f t="shared" si="32"/>
        <v>38666.666666666664</v>
      </c>
      <c r="E644" s="60">
        <v>558</v>
      </c>
    </row>
    <row r="645" spans="1:11" ht="12.75" customHeight="1" x14ac:dyDescent="0.2">
      <c r="A645" s="58">
        <v>3460</v>
      </c>
      <c r="B645" s="58" t="s">
        <v>3773</v>
      </c>
      <c r="C645" s="59">
        <v>8</v>
      </c>
      <c r="D645" s="59">
        <f t="shared" si="32"/>
        <v>38666.666666666664</v>
      </c>
      <c r="E645" s="60">
        <v>559</v>
      </c>
      <c r="F645" s="61">
        <f>D645*10.44</f>
        <v>403679.99999999994</v>
      </c>
      <c r="G645" s="61">
        <f>D645*6.17</f>
        <v>238573.33333333331</v>
      </c>
      <c r="H645" s="61">
        <f>D645*2.74</f>
        <v>105946.66666666667</v>
      </c>
      <c r="I645" s="61">
        <f>D645*18.51</f>
        <v>715720</v>
      </c>
      <c r="J645" s="61">
        <f>D645*9.92</f>
        <v>383573.33333333331</v>
      </c>
      <c r="K645" s="62">
        <f t="shared" ref="K645:K654" si="34">SUM(F645:J645)</f>
        <v>1847493.3333333333</v>
      </c>
    </row>
    <row r="646" spans="1:11" ht="12.75" customHeight="1" x14ac:dyDescent="0.2">
      <c r="A646" s="58">
        <v>3461</v>
      </c>
      <c r="B646" s="58" t="s">
        <v>3774</v>
      </c>
      <c r="C646" s="59">
        <v>10</v>
      </c>
      <c r="D646" s="59">
        <f t="shared" si="32"/>
        <v>38666.666666666664</v>
      </c>
      <c r="E646" s="60">
        <v>560</v>
      </c>
      <c r="F646" s="61">
        <f>D646*15.71</f>
        <v>607453.33333333337</v>
      </c>
      <c r="G646" s="61">
        <f>D646*9.02</f>
        <v>348773.33333333331</v>
      </c>
      <c r="H646" s="61">
        <f>D646*4.28</f>
        <v>165493.33333333334</v>
      </c>
      <c r="I646" s="61">
        <f>D646*28.08</f>
        <v>1085759.9999999998</v>
      </c>
      <c r="J646" s="61">
        <f>D646*15.72</f>
        <v>607840</v>
      </c>
      <c r="K646" s="62">
        <f t="shared" si="34"/>
        <v>2815320</v>
      </c>
    </row>
    <row r="647" spans="1:11" ht="12.75" customHeight="1" x14ac:dyDescent="0.2">
      <c r="A647" s="58">
        <v>3462</v>
      </c>
      <c r="B647" s="58" t="s">
        <v>3775</v>
      </c>
      <c r="C647" s="59">
        <v>11</v>
      </c>
      <c r="D647" s="59">
        <f t="shared" si="32"/>
        <v>38666.666666666664</v>
      </c>
      <c r="E647" s="60">
        <v>561</v>
      </c>
      <c r="F647" s="61">
        <f>D647*17.62</f>
        <v>681306.66666666663</v>
      </c>
      <c r="G647" s="61">
        <f>D647*10.08</f>
        <v>389760</v>
      </c>
      <c r="H647" s="61">
        <f>D647*4.83</f>
        <v>186760</v>
      </c>
      <c r="I647" s="61">
        <f>D647*29.95</f>
        <v>1158066.6666666665</v>
      </c>
      <c r="J647" s="61">
        <f>D647*15.72</f>
        <v>607840</v>
      </c>
      <c r="K647" s="62">
        <f t="shared" si="34"/>
        <v>3023733.333333333</v>
      </c>
    </row>
    <row r="648" spans="1:11" ht="12.75" customHeight="1" x14ac:dyDescent="0.2">
      <c r="A648" s="58">
        <v>3463</v>
      </c>
      <c r="B648" s="58" t="s">
        <v>3776</v>
      </c>
      <c r="C648" s="59">
        <v>8</v>
      </c>
      <c r="D648" s="59">
        <f t="shared" si="32"/>
        <v>38666.666666666664</v>
      </c>
      <c r="E648" s="60">
        <v>562</v>
      </c>
      <c r="F648" s="61">
        <f>D648*10.44</f>
        <v>403679.99999999994</v>
      </c>
      <c r="G648" s="61">
        <f>D648*6.17</f>
        <v>238573.33333333331</v>
      </c>
      <c r="H648" s="61">
        <f>D648*2.74</f>
        <v>105946.66666666667</v>
      </c>
      <c r="I648" s="61">
        <f>D648*18.51</f>
        <v>715720</v>
      </c>
      <c r="J648" s="61">
        <f>D648*9.92</f>
        <v>383573.33333333331</v>
      </c>
      <c r="K648" s="62">
        <f t="shared" si="34"/>
        <v>1847493.3333333333</v>
      </c>
    </row>
    <row r="649" spans="1:11" ht="12.75" customHeight="1" x14ac:dyDescent="0.2">
      <c r="A649" s="58">
        <v>3464</v>
      </c>
      <c r="B649" s="58" t="s">
        <v>3777</v>
      </c>
      <c r="C649" s="59">
        <v>20</v>
      </c>
      <c r="D649" s="59">
        <f t="shared" si="32"/>
        <v>38666.666666666664</v>
      </c>
      <c r="E649" s="60">
        <v>563</v>
      </c>
      <c r="F649" s="61">
        <f>D649*25.43</f>
        <v>983293.33333333326</v>
      </c>
      <c r="G649" s="61">
        <f>D649*14.85</f>
        <v>574200</v>
      </c>
      <c r="H649" s="61">
        <f>D649*6.94</f>
        <v>268346.66666666669</v>
      </c>
      <c r="I649" s="61">
        <f>D649*34.82</f>
        <v>1346373.3333333333</v>
      </c>
      <c r="K649" s="62">
        <f t="shared" si="34"/>
        <v>3172213.333333333</v>
      </c>
    </row>
    <row r="650" spans="1:11" ht="12.75" customHeight="1" x14ac:dyDescent="0.2">
      <c r="A650" s="58">
        <v>3465</v>
      </c>
      <c r="B650" s="58" t="s">
        <v>3778</v>
      </c>
      <c r="C650" s="59">
        <v>21</v>
      </c>
      <c r="D650" s="59">
        <f t="shared" si="32"/>
        <v>38666.666666666664</v>
      </c>
      <c r="E650" s="60">
        <v>564</v>
      </c>
      <c r="F650" s="61">
        <f>D650*33.1</f>
        <v>1279866.6666666667</v>
      </c>
      <c r="G650" s="61">
        <f>D650*20.12</f>
        <v>777973.33333333337</v>
      </c>
      <c r="H650" s="61">
        <f>D650*9.03</f>
        <v>349159.99999999994</v>
      </c>
      <c r="I650" s="61">
        <f>D650*36.51</f>
        <v>1411719.9999999998</v>
      </c>
      <c r="K650" s="62">
        <f t="shared" si="34"/>
        <v>3818720</v>
      </c>
    </row>
    <row r="651" spans="1:11" ht="12.75" customHeight="1" x14ac:dyDescent="0.2">
      <c r="A651" s="58">
        <v>3466</v>
      </c>
      <c r="B651" s="58" t="s">
        <v>3779</v>
      </c>
      <c r="C651" s="59">
        <v>10</v>
      </c>
      <c r="D651" s="59">
        <f t="shared" si="32"/>
        <v>38666.666666666664</v>
      </c>
      <c r="E651" s="60">
        <v>565</v>
      </c>
      <c r="F651" s="61">
        <f>D651*15.71</f>
        <v>607453.33333333337</v>
      </c>
      <c r="G651" s="61">
        <f>D651*9.02</f>
        <v>348773.33333333331</v>
      </c>
      <c r="H651" s="61">
        <f>D651*4.28</f>
        <v>165493.33333333334</v>
      </c>
      <c r="I651" s="61">
        <f>D651*28.08</f>
        <v>1085759.9999999998</v>
      </c>
      <c r="J651" s="61">
        <f>D651*15.72</f>
        <v>607840</v>
      </c>
      <c r="K651" s="62">
        <f t="shared" si="34"/>
        <v>2815320</v>
      </c>
    </row>
    <row r="652" spans="1:11" ht="12.75" customHeight="1" x14ac:dyDescent="0.2">
      <c r="A652" s="58">
        <v>3467</v>
      </c>
      <c r="B652" s="58" t="s">
        <v>3780</v>
      </c>
      <c r="C652" s="59">
        <v>7</v>
      </c>
      <c r="D652" s="59">
        <f t="shared" si="32"/>
        <v>38666.666666666664</v>
      </c>
      <c r="E652" s="60">
        <v>566</v>
      </c>
      <c r="F652" s="61">
        <f>D652*9</f>
        <v>348000</v>
      </c>
      <c r="G652" s="61">
        <f>D652*5.3</f>
        <v>204933.33333333331</v>
      </c>
      <c r="H652" s="61">
        <f>D652*2.37</f>
        <v>91640</v>
      </c>
      <c r="I652" s="61">
        <f>D652*16.88</f>
        <v>652693.33333333326</v>
      </c>
      <c r="J652" s="61">
        <f>D652*9.92</f>
        <v>383573.33333333331</v>
      </c>
      <c r="K652" s="62">
        <f t="shared" si="34"/>
        <v>1680839.9999999998</v>
      </c>
    </row>
    <row r="653" spans="1:11" ht="12.75" customHeight="1" x14ac:dyDescent="0.2">
      <c r="A653" s="58">
        <v>3468</v>
      </c>
      <c r="B653" s="58" t="s">
        <v>3781</v>
      </c>
      <c r="C653" s="59">
        <v>9</v>
      </c>
      <c r="D653" s="59">
        <f t="shared" si="32"/>
        <v>38666.666666666664</v>
      </c>
      <c r="E653" s="60">
        <v>567</v>
      </c>
      <c r="F653" s="61">
        <f>D653*12.76</f>
        <v>493386.66666666663</v>
      </c>
      <c r="G653" s="61">
        <f>D653*7.3</f>
        <v>282266.66666666663</v>
      </c>
      <c r="H653" s="61">
        <f>D653*3.49</f>
        <v>134946.66666666666</v>
      </c>
      <c r="I653" s="61">
        <f>D653*21.1</f>
        <v>815866.66666666663</v>
      </c>
      <c r="J653" s="61">
        <f>D653*9.92</f>
        <v>383573.33333333331</v>
      </c>
      <c r="K653" s="62">
        <f t="shared" si="34"/>
        <v>2110040</v>
      </c>
    </row>
    <row r="654" spans="1:11" ht="12.75" customHeight="1" x14ac:dyDescent="0.2">
      <c r="A654" s="58">
        <v>3469</v>
      </c>
      <c r="B654" s="58" t="s">
        <v>3782</v>
      </c>
      <c r="C654" s="59">
        <v>12</v>
      </c>
      <c r="D654" s="59">
        <f t="shared" si="32"/>
        <v>38666.666666666664</v>
      </c>
      <c r="E654" s="60">
        <v>568</v>
      </c>
      <c r="F654" s="61">
        <f>D654*19.63</f>
        <v>759026.66666666663</v>
      </c>
      <c r="G654" s="61">
        <f>D654*11.44</f>
        <v>442346.66666666663</v>
      </c>
      <c r="H654" s="61">
        <f>D654*5.36</f>
        <v>207253.33333333334</v>
      </c>
      <c r="I654" s="61">
        <f>D654*31.47</f>
        <v>1216839.9999999998</v>
      </c>
      <c r="J654" s="61">
        <f>D654*15.72</f>
        <v>607840</v>
      </c>
      <c r="K654" s="62">
        <f t="shared" si="34"/>
        <v>3233306.666666666</v>
      </c>
    </row>
    <row r="655" spans="1:11" ht="12.75" customHeight="1" x14ac:dyDescent="0.2">
      <c r="D655" s="59">
        <f t="shared" si="32"/>
        <v>38666.666666666664</v>
      </c>
      <c r="E655" s="60">
        <v>569</v>
      </c>
    </row>
    <row r="656" spans="1:11" ht="12.75" customHeight="1" x14ac:dyDescent="0.2">
      <c r="A656" s="58" t="s">
        <v>3783</v>
      </c>
      <c r="D656" s="59">
        <f t="shared" si="32"/>
        <v>38666.666666666664</v>
      </c>
      <c r="E656" s="60">
        <v>570</v>
      </c>
    </row>
    <row r="657" spans="1:11" ht="12.75" customHeight="1" x14ac:dyDescent="0.2">
      <c r="D657" s="59">
        <f t="shared" si="32"/>
        <v>38666.666666666664</v>
      </c>
      <c r="E657" s="60">
        <v>571</v>
      </c>
    </row>
    <row r="658" spans="1:11" ht="12.75" customHeight="1" x14ac:dyDescent="0.2">
      <c r="A658" s="58" t="s">
        <v>3784</v>
      </c>
      <c r="D658" s="59">
        <f t="shared" si="32"/>
        <v>38666.666666666664</v>
      </c>
      <c r="E658" s="60">
        <v>572</v>
      </c>
    </row>
    <row r="659" spans="1:11" ht="12.75" customHeight="1" x14ac:dyDescent="0.2">
      <c r="D659" s="59">
        <f t="shared" si="32"/>
        <v>38666.666666666664</v>
      </c>
      <c r="E659" s="60">
        <v>573</v>
      </c>
    </row>
    <row r="660" spans="1:11" ht="12.75" customHeight="1" x14ac:dyDescent="0.2">
      <c r="A660" s="58">
        <v>3501</v>
      </c>
      <c r="B660" s="58" t="s">
        <v>3785</v>
      </c>
      <c r="C660" s="59">
        <v>9</v>
      </c>
      <c r="D660" s="59">
        <f t="shared" si="32"/>
        <v>38666.666666666664</v>
      </c>
      <c r="E660" s="60">
        <v>574</v>
      </c>
      <c r="F660" s="61">
        <f>D660*12.76</f>
        <v>493386.66666666663</v>
      </c>
      <c r="G660" s="61">
        <f>D660*7.3</f>
        <v>282266.66666666663</v>
      </c>
      <c r="H660" s="61">
        <f>D660*3.49</f>
        <v>134946.66666666666</v>
      </c>
      <c r="I660" s="61">
        <f>D660*21.1</f>
        <v>815866.66666666663</v>
      </c>
      <c r="J660" s="61">
        <f>D660*9.92</f>
        <v>383573.33333333331</v>
      </c>
      <c r="K660" s="62">
        <f>SUM(F660:J660)</f>
        <v>2110040</v>
      </c>
    </row>
    <row r="661" spans="1:11" ht="12.75" customHeight="1" x14ac:dyDescent="0.2">
      <c r="A661" s="58">
        <v>3502</v>
      </c>
      <c r="B661" s="58" t="s">
        <v>4983</v>
      </c>
      <c r="C661" s="59">
        <v>12</v>
      </c>
      <c r="D661" s="59">
        <f t="shared" si="32"/>
        <v>38666.666666666664</v>
      </c>
      <c r="E661" s="60">
        <v>575</v>
      </c>
      <c r="F661" s="61">
        <f>D661*19.63</f>
        <v>759026.66666666663</v>
      </c>
      <c r="G661" s="61">
        <f>D661*11.44</f>
        <v>442346.66666666663</v>
      </c>
      <c r="H661" s="61">
        <f>D661*5.36</f>
        <v>207253.33333333334</v>
      </c>
      <c r="I661" s="61">
        <f>D661*31.47</f>
        <v>1216839.9999999998</v>
      </c>
      <c r="J661" s="61">
        <f>D661*15.72</f>
        <v>607840</v>
      </c>
      <c r="K661" s="62">
        <f>SUM(F661:J661)</f>
        <v>3233306.666666666</v>
      </c>
    </row>
    <row r="662" spans="1:11" ht="12.75" customHeight="1" x14ac:dyDescent="0.2">
      <c r="D662" s="59">
        <f t="shared" si="32"/>
        <v>38666.666666666664</v>
      </c>
      <c r="E662" s="60">
        <v>576</v>
      </c>
    </row>
    <row r="663" spans="1:11" ht="12.75" customHeight="1" x14ac:dyDescent="0.2">
      <c r="A663" s="58" t="s">
        <v>3786</v>
      </c>
      <c r="D663" s="59">
        <f t="shared" si="32"/>
        <v>38666.666666666664</v>
      </c>
      <c r="E663" s="60">
        <v>577</v>
      </c>
    </row>
    <row r="664" spans="1:11" ht="12.75" customHeight="1" x14ac:dyDescent="0.2">
      <c r="D664" s="59">
        <f t="shared" ref="D664:D727" si="35">D663</f>
        <v>38666.666666666664</v>
      </c>
      <c r="E664" s="60">
        <v>578</v>
      </c>
    </row>
    <row r="665" spans="1:11" ht="12.75" customHeight="1" x14ac:dyDescent="0.2">
      <c r="A665" s="58">
        <v>3510</v>
      </c>
      <c r="B665" s="58" t="s">
        <v>3787</v>
      </c>
      <c r="C665" s="59">
        <v>10</v>
      </c>
      <c r="D665" s="59">
        <f t="shared" si="35"/>
        <v>38666.666666666664</v>
      </c>
      <c r="E665" s="60">
        <v>579</v>
      </c>
      <c r="F665" s="61">
        <f>D665*15.71</f>
        <v>607453.33333333337</v>
      </c>
      <c r="G665" s="61">
        <f>D665*9.02</f>
        <v>348773.33333333331</v>
      </c>
      <c r="H665" s="61">
        <f>D665*4.28</f>
        <v>165493.33333333334</v>
      </c>
      <c r="I665" s="61">
        <f>D665*28.08</f>
        <v>1085759.9999999998</v>
      </c>
      <c r="J665" s="61">
        <f>D665*15.72</f>
        <v>607840</v>
      </c>
      <c r="K665" s="62">
        <f>SUM(F665:J665)</f>
        <v>2815320</v>
      </c>
    </row>
    <row r="666" spans="1:11" ht="12.75" customHeight="1" x14ac:dyDescent="0.2">
      <c r="A666" s="58">
        <v>3511</v>
      </c>
      <c r="B666" s="58" t="s">
        <v>3788</v>
      </c>
      <c r="C666" s="59">
        <v>10</v>
      </c>
      <c r="D666" s="59">
        <f t="shared" si="35"/>
        <v>38666.666666666664</v>
      </c>
      <c r="E666" s="60">
        <v>580</v>
      </c>
      <c r="F666" s="61">
        <f>D666*15.71</f>
        <v>607453.33333333337</v>
      </c>
      <c r="G666" s="61">
        <f>D666*9.02</f>
        <v>348773.33333333331</v>
      </c>
      <c r="H666" s="61">
        <f>D666*4.28</f>
        <v>165493.33333333334</v>
      </c>
      <c r="I666" s="61">
        <f>D666*28.08</f>
        <v>1085759.9999999998</v>
      </c>
      <c r="J666" s="61">
        <f>D666*15.72</f>
        <v>607840</v>
      </c>
      <c r="K666" s="62">
        <f>SUM(F666:J666)</f>
        <v>2815320</v>
      </c>
    </row>
    <row r="667" spans="1:11" ht="12.75" customHeight="1" x14ac:dyDescent="0.2">
      <c r="A667" s="58">
        <v>3512</v>
      </c>
      <c r="B667" s="58" t="s">
        <v>3789</v>
      </c>
      <c r="C667" s="59">
        <v>10</v>
      </c>
      <c r="D667" s="59">
        <f t="shared" si="35"/>
        <v>38666.666666666664</v>
      </c>
      <c r="E667" s="60">
        <v>581</v>
      </c>
      <c r="F667" s="61">
        <f>D667*15.71</f>
        <v>607453.33333333337</v>
      </c>
      <c r="G667" s="61">
        <f>D667*9.02</f>
        <v>348773.33333333331</v>
      </c>
      <c r="H667" s="61">
        <f>D667*4.28</f>
        <v>165493.33333333334</v>
      </c>
      <c r="I667" s="61">
        <f>D667*28.08</f>
        <v>1085759.9999999998</v>
      </c>
      <c r="J667" s="61">
        <f>D667*15.72</f>
        <v>607840</v>
      </c>
      <c r="K667" s="62">
        <f>SUM(F667:J667)</f>
        <v>2815320</v>
      </c>
    </row>
    <row r="668" spans="1:11" ht="12.75" customHeight="1" x14ac:dyDescent="0.2">
      <c r="A668" s="58" t="s">
        <v>3790</v>
      </c>
      <c r="D668" s="59">
        <f t="shared" si="35"/>
        <v>38666.666666666664</v>
      </c>
      <c r="E668" s="60">
        <v>582</v>
      </c>
    </row>
    <row r="669" spans="1:11" ht="12.75" customHeight="1" x14ac:dyDescent="0.2">
      <c r="D669" s="59">
        <f t="shared" si="35"/>
        <v>38666.666666666664</v>
      </c>
      <c r="E669" s="60">
        <v>583</v>
      </c>
    </row>
    <row r="670" spans="1:11" ht="12.75" customHeight="1" x14ac:dyDescent="0.2">
      <c r="A670" s="58">
        <v>3530</v>
      </c>
      <c r="B670" s="58" t="s">
        <v>3791</v>
      </c>
      <c r="C670" s="59">
        <v>20</v>
      </c>
      <c r="D670" s="59">
        <f t="shared" si="35"/>
        <v>38666.666666666664</v>
      </c>
      <c r="E670" s="60">
        <v>584</v>
      </c>
      <c r="F670" s="61">
        <f>D670*25.43</f>
        <v>983293.33333333326</v>
      </c>
      <c r="G670" s="61">
        <f>D670*14.85</f>
        <v>574200</v>
      </c>
      <c r="H670" s="61">
        <f>D670*6.94</f>
        <v>268346.66666666669</v>
      </c>
      <c r="I670" s="61">
        <f>D670*34.82</f>
        <v>1346373.3333333333</v>
      </c>
      <c r="K670" s="62">
        <f>SUM(F670:J670)</f>
        <v>3172213.333333333</v>
      </c>
    </row>
    <row r="671" spans="1:11" ht="12.75" customHeight="1" x14ac:dyDescent="0.2">
      <c r="A671" s="58">
        <v>3531</v>
      </c>
      <c r="B671" s="58" t="s">
        <v>3792</v>
      </c>
      <c r="C671" s="59">
        <v>21</v>
      </c>
      <c r="D671" s="59">
        <f t="shared" si="35"/>
        <v>38666.666666666664</v>
      </c>
      <c r="E671" s="60">
        <v>585</v>
      </c>
      <c r="F671" s="61">
        <f>D671*33.1</f>
        <v>1279866.6666666667</v>
      </c>
      <c r="G671" s="61">
        <f>D671*20.12</f>
        <v>777973.33333333337</v>
      </c>
      <c r="H671" s="61">
        <f>D671*9.03</f>
        <v>349159.99999999994</v>
      </c>
      <c r="I671" s="61">
        <f>D671*36.51</f>
        <v>1411719.9999999998</v>
      </c>
      <c r="K671" s="62">
        <f>SUM(F671:J671)</f>
        <v>3818720</v>
      </c>
    </row>
    <row r="672" spans="1:11" ht="12.75" customHeight="1" x14ac:dyDescent="0.2">
      <c r="D672" s="59">
        <f t="shared" si="35"/>
        <v>38666.666666666664</v>
      </c>
      <c r="E672" s="60">
        <v>586</v>
      </c>
    </row>
    <row r="673" spans="1:11" ht="12.75" customHeight="1" x14ac:dyDescent="0.2">
      <c r="A673" s="58" t="s">
        <v>3793</v>
      </c>
      <c r="D673" s="59">
        <f t="shared" si="35"/>
        <v>38666.666666666664</v>
      </c>
      <c r="E673" s="60">
        <v>587</v>
      </c>
    </row>
    <row r="674" spans="1:11" ht="12.75" customHeight="1" x14ac:dyDescent="0.2">
      <c r="D674" s="59">
        <f t="shared" si="35"/>
        <v>38666.666666666664</v>
      </c>
      <c r="E674" s="60">
        <v>588</v>
      </c>
    </row>
    <row r="675" spans="1:11" ht="12.75" customHeight="1" x14ac:dyDescent="0.2">
      <c r="A675" s="58">
        <v>3540</v>
      </c>
      <c r="B675" s="58" t="s">
        <v>3794</v>
      </c>
      <c r="C675" s="59">
        <v>12</v>
      </c>
      <c r="D675" s="59">
        <f t="shared" si="35"/>
        <v>38666.666666666664</v>
      </c>
      <c r="E675" s="60">
        <v>589</v>
      </c>
      <c r="F675" s="61">
        <f>D675*19.63</f>
        <v>759026.66666666663</v>
      </c>
      <c r="G675" s="61">
        <f>D675*11.44</f>
        <v>442346.66666666663</v>
      </c>
      <c r="H675" s="61">
        <f>D675*5.36</f>
        <v>207253.33333333334</v>
      </c>
      <c r="I675" s="61">
        <f>D675*31.47</f>
        <v>1216839.9999999998</v>
      </c>
      <c r="J675" s="61">
        <f>D675*15.72</f>
        <v>607840</v>
      </c>
      <c r="K675" s="62">
        <f t="shared" ref="K675:K680" si="36">SUM(F675:J675)</f>
        <v>3233306.666666666</v>
      </c>
    </row>
    <row r="676" spans="1:11" ht="12.75" customHeight="1" x14ac:dyDescent="0.2">
      <c r="A676" s="58">
        <v>3541</v>
      </c>
      <c r="B676" s="58" t="s">
        <v>3795</v>
      </c>
      <c r="C676" s="59">
        <v>7</v>
      </c>
      <c r="D676" s="59">
        <f t="shared" si="35"/>
        <v>38666.666666666664</v>
      </c>
      <c r="E676" s="60">
        <v>590</v>
      </c>
      <c r="F676" s="61">
        <f>D676*9</f>
        <v>348000</v>
      </c>
      <c r="G676" s="61">
        <f>D676*5.3</f>
        <v>204933.33333333331</v>
      </c>
      <c r="H676" s="61">
        <f>D676*2.37</f>
        <v>91640</v>
      </c>
      <c r="I676" s="61">
        <f>D676*16.88</f>
        <v>652693.33333333326</v>
      </c>
      <c r="J676" s="61">
        <f>D676*9.92</f>
        <v>383573.33333333331</v>
      </c>
      <c r="K676" s="62">
        <f t="shared" si="36"/>
        <v>1680839.9999999998</v>
      </c>
    </row>
    <row r="677" spans="1:11" ht="12.75" customHeight="1" x14ac:dyDescent="0.2">
      <c r="A677" s="58">
        <v>3542</v>
      </c>
      <c r="B677" s="58" t="s">
        <v>3796</v>
      </c>
      <c r="C677" s="59">
        <v>10</v>
      </c>
      <c r="D677" s="59">
        <f t="shared" si="35"/>
        <v>38666.666666666664</v>
      </c>
      <c r="E677" s="60">
        <v>591</v>
      </c>
      <c r="F677" s="61">
        <f>D677*15.71</f>
        <v>607453.33333333337</v>
      </c>
      <c r="G677" s="61">
        <f>D677*9.02</f>
        <v>348773.33333333331</v>
      </c>
      <c r="H677" s="61">
        <f>D677*4.28</f>
        <v>165493.33333333334</v>
      </c>
      <c r="I677" s="61">
        <f>D677*28.08</f>
        <v>1085759.9999999998</v>
      </c>
      <c r="J677" s="61">
        <f>D677*15.72</f>
        <v>607840</v>
      </c>
      <c r="K677" s="62">
        <f t="shared" si="36"/>
        <v>2815320</v>
      </c>
    </row>
    <row r="678" spans="1:11" ht="12.75" customHeight="1" x14ac:dyDescent="0.2">
      <c r="A678" s="58">
        <v>3543</v>
      </c>
      <c r="B678" s="58" t="s">
        <v>3797</v>
      </c>
      <c r="C678" s="59">
        <v>5</v>
      </c>
      <c r="D678" s="59">
        <f t="shared" si="35"/>
        <v>38666.666666666664</v>
      </c>
      <c r="E678" s="60">
        <v>592</v>
      </c>
      <c r="F678" s="61">
        <f>D678*5.86</f>
        <v>226586.66666666666</v>
      </c>
      <c r="G678" s="61">
        <f>D678*3.83</f>
        <v>148093.33333333331</v>
      </c>
      <c r="H678" s="61">
        <v>0</v>
      </c>
      <c r="I678" s="61">
        <f>D678*10.45</f>
        <v>404066.66666666663</v>
      </c>
      <c r="J678" s="61">
        <f>D678*4.27</f>
        <v>165106.66666666663</v>
      </c>
      <c r="K678" s="62">
        <f t="shared" si="36"/>
        <v>943853.33333333326</v>
      </c>
    </row>
    <row r="679" spans="1:11" ht="12.75" customHeight="1" x14ac:dyDescent="0.2">
      <c r="A679" s="58">
        <v>3544</v>
      </c>
      <c r="B679" s="58" t="s">
        <v>3798</v>
      </c>
      <c r="C679" s="59">
        <v>12</v>
      </c>
      <c r="D679" s="59">
        <f t="shared" si="35"/>
        <v>38666.666666666664</v>
      </c>
      <c r="E679" s="60">
        <v>593</v>
      </c>
      <c r="F679" s="61">
        <f>D679*19.63</f>
        <v>759026.66666666663</v>
      </c>
      <c r="G679" s="61">
        <f>D679*11.44</f>
        <v>442346.66666666663</v>
      </c>
      <c r="H679" s="61">
        <f>D679*5.36</f>
        <v>207253.33333333334</v>
      </c>
      <c r="I679" s="61">
        <f>D679*31.47</f>
        <v>1216839.9999999998</v>
      </c>
      <c r="J679" s="61">
        <f>D679*15.72</f>
        <v>607840</v>
      </c>
      <c r="K679" s="62">
        <f t="shared" si="36"/>
        <v>3233306.666666666</v>
      </c>
    </row>
    <row r="680" spans="1:11" ht="12.75" customHeight="1" x14ac:dyDescent="0.2">
      <c r="A680" s="58">
        <v>3545</v>
      </c>
      <c r="B680" s="58" t="s">
        <v>3799</v>
      </c>
      <c r="C680" s="59">
        <v>10</v>
      </c>
      <c r="D680" s="59">
        <f t="shared" si="35"/>
        <v>38666.666666666664</v>
      </c>
      <c r="E680" s="60">
        <v>594</v>
      </c>
      <c r="F680" s="61">
        <f>D680*15.71</f>
        <v>607453.33333333337</v>
      </c>
      <c r="G680" s="61">
        <f>D680*9.02</f>
        <v>348773.33333333331</v>
      </c>
      <c r="H680" s="61">
        <f>D680*4.28</f>
        <v>165493.33333333334</v>
      </c>
      <c r="I680" s="61">
        <f>D680*28.08</f>
        <v>1085759.9999999998</v>
      </c>
      <c r="J680" s="61">
        <f>D680*15.72</f>
        <v>607840</v>
      </c>
      <c r="K680" s="62">
        <f t="shared" si="36"/>
        <v>2815320</v>
      </c>
    </row>
    <row r="681" spans="1:11" ht="12.75" customHeight="1" x14ac:dyDescent="0.2">
      <c r="D681" s="59">
        <f t="shared" si="35"/>
        <v>38666.666666666664</v>
      </c>
      <c r="E681" s="60">
        <v>595</v>
      </c>
    </row>
    <row r="682" spans="1:11" ht="12.75" customHeight="1" x14ac:dyDescent="0.2">
      <c r="A682" s="58" t="s">
        <v>3800</v>
      </c>
      <c r="D682" s="59">
        <f t="shared" si="35"/>
        <v>38666.666666666664</v>
      </c>
      <c r="E682" s="60">
        <v>596</v>
      </c>
    </row>
    <row r="683" spans="1:11" ht="12.75" customHeight="1" x14ac:dyDescent="0.2">
      <c r="D683" s="59">
        <f t="shared" si="35"/>
        <v>38666.666666666664</v>
      </c>
      <c r="E683" s="60">
        <v>597</v>
      </c>
    </row>
    <row r="684" spans="1:11" ht="12.75" customHeight="1" x14ac:dyDescent="0.2">
      <c r="A684" s="58">
        <v>3550</v>
      </c>
      <c r="B684" s="58" t="s">
        <v>3801</v>
      </c>
      <c r="C684" s="59">
        <v>12</v>
      </c>
      <c r="D684" s="59">
        <f t="shared" si="35"/>
        <v>38666.666666666664</v>
      </c>
      <c r="E684" s="60">
        <v>598</v>
      </c>
      <c r="F684" s="61">
        <f>D684*19.63</f>
        <v>759026.66666666663</v>
      </c>
      <c r="G684" s="61">
        <f>D684*11.44</f>
        <v>442346.66666666663</v>
      </c>
      <c r="H684" s="61">
        <f>D684*5.36</f>
        <v>207253.33333333334</v>
      </c>
      <c r="I684" s="61">
        <f>D684*31.47</f>
        <v>1216839.9999999998</v>
      </c>
      <c r="J684" s="61">
        <f>D684*15.72</f>
        <v>607840</v>
      </c>
      <c r="K684" s="62">
        <f>SUM(F684:J684)</f>
        <v>3233306.666666666</v>
      </c>
    </row>
    <row r="685" spans="1:11" ht="12.75" customHeight="1" x14ac:dyDescent="0.2">
      <c r="D685" s="59">
        <f t="shared" si="35"/>
        <v>38666.666666666664</v>
      </c>
      <c r="E685" s="60">
        <v>599</v>
      </c>
    </row>
    <row r="686" spans="1:11" ht="12.75" customHeight="1" x14ac:dyDescent="0.2">
      <c r="A686" s="58" t="s">
        <v>3802</v>
      </c>
      <c r="D686" s="59">
        <f t="shared" si="35"/>
        <v>38666.666666666664</v>
      </c>
      <c r="E686" s="60">
        <v>600</v>
      </c>
    </row>
    <row r="687" spans="1:11" ht="12.75" customHeight="1" x14ac:dyDescent="0.2">
      <c r="D687" s="59">
        <f t="shared" si="35"/>
        <v>38666.666666666664</v>
      </c>
      <c r="E687" s="60">
        <v>601</v>
      </c>
    </row>
    <row r="688" spans="1:11" ht="12.75" customHeight="1" x14ac:dyDescent="0.2">
      <c r="A688" s="58">
        <v>3570</v>
      </c>
      <c r="B688" s="58" t="s">
        <v>3803</v>
      </c>
      <c r="C688" s="59">
        <v>12</v>
      </c>
      <c r="D688" s="59">
        <f t="shared" si="35"/>
        <v>38666.666666666664</v>
      </c>
      <c r="E688" s="60">
        <v>602</v>
      </c>
      <c r="F688" s="61">
        <f>D688*19.63</f>
        <v>759026.66666666663</v>
      </c>
      <c r="G688" s="61">
        <f>D688*11.44</f>
        <v>442346.66666666663</v>
      </c>
      <c r="H688" s="61">
        <f>D688*5.36</f>
        <v>207253.33333333334</v>
      </c>
      <c r="I688" s="61">
        <f>D688*31.47</f>
        <v>1216839.9999999998</v>
      </c>
      <c r="J688" s="61">
        <f>D688*15.72</f>
        <v>607840</v>
      </c>
      <c r="K688" s="62">
        <f>SUM(F688:J688)</f>
        <v>3233306.666666666</v>
      </c>
    </row>
    <row r="689" spans="1:11" ht="12.75" customHeight="1" x14ac:dyDescent="0.2">
      <c r="D689" s="59">
        <f t="shared" si="35"/>
        <v>38666.666666666664</v>
      </c>
      <c r="E689" s="60">
        <v>603</v>
      </c>
    </row>
    <row r="690" spans="1:11" ht="12.75" customHeight="1" x14ac:dyDescent="0.2">
      <c r="A690" s="58" t="s">
        <v>3804</v>
      </c>
      <c r="D690" s="59">
        <f t="shared" si="35"/>
        <v>38666.666666666664</v>
      </c>
      <c r="E690" s="60">
        <v>604</v>
      </c>
    </row>
    <row r="691" spans="1:11" ht="12.75" customHeight="1" x14ac:dyDescent="0.2">
      <c r="D691" s="59">
        <f t="shared" si="35"/>
        <v>38666.666666666664</v>
      </c>
      <c r="E691" s="60">
        <v>605</v>
      </c>
    </row>
    <row r="692" spans="1:11" ht="12.75" customHeight="1" x14ac:dyDescent="0.2">
      <c r="A692" s="58">
        <v>3580</v>
      </c>
      <c r="B692" s="58" t="s">
        <v>3805</v>
      </c>
      <c r="C692" s="59">
        <v>8</v>
      </c>
      <c r="D692" s="59">
        <f t="shared" si="35"/>
        <v>38666.666666666664</v>
      </c>
      <c r="E692" s="60">
        <v>606</v>
      </c>
      <c r="F692" s="61">
        <f>D692*10.44</f>
        <v>403679.99999999994</v>
      </c>
      <c r="G692" s="61">
        <f>D692*6.17</f>
        <v>238573.33333333331</v>
      </c>
      <c r="H692" s="61">
        <f>D692*2.74</f>
        <v>105946.66666666667</v>
      </c>
      <c r="I692" s="61">
        <f>D692*18.51</f>
        <v>715720</v>
      </c>
      <c r="J692" s="61">
        <f>D692*9.92</f>
        <v>383573.33333333331</v>
      </c>
      <c r="K692" s="62">
        <f t="shared" ref="K692:K698" si="37">SUM(F692:J692)</f>
        <v>1847493.3333333333</v>
      </c>
    </row>
    <row r="693" spans="1:11" ht="12.75" customHeight="1" x14ac:dyDescent="0.2">
      <c r="A693" s="58">
        <v>3581</v>
      </c>
      <c r="B693" s="58" t="s">
        <v>3806</v>
      </c>
      <c r="C693" s="59">
        <v>8</v>
      </c>
      <c r="D693" s="59">
        <f t="shared" si="35"/>
        <v>38666.666666666664</v>
      </c>
      <c r="E693" s="60">
        <v>607</v>
      </c>
      <c r="F693" s="61">
        <f>D693*10.44</f>
        <v>403679.99999999994</v>
      </c>
      <c r="G693" s="61">
        <f>D693*6.17</f>
        <v>238573.33333333331</v>
      </c>
      <c r="H693" s="61">
        <f>D693*2.74</f>
        <v>105946.66666666667</v>
      </c>
      <c r="I693" s="61">
        <f>D693*18.51</f>
        <v>715720</v>
      </c>
      <c r="J693" s="61">
        <f>D693*9.92</f>
        <v>383573.33333333331</v>
      </c>
      <c r="K693" s="62">
        <f t="shared" si="37"/>
        <v>1847493.3333333333</v>
      </c>
    </row>
    <row r="694" spans="1:11" ht="12.75" customHeight="1" x14ac:dyDescent="0.2">
      <c r="A694" s="58">
        <v>3582</v>
      </c>
      <c r="B694" s="58" t="s">
        <v>3807</v>
      </c>
      <c r="C694" s="59">
        <v>3</v>
      </c>
      <c r="D694" s="59">
        <f t="shared" si="35"/>
        <v>38666.666666666664</v>
      </c>
      <c r="E694" s="60">
        <v>608</v>
      </c>
      <c r="F694" s="61">
        <f>D694*3.57</f>
        <v>138039.99999999997</v>
      </c>
      <c r="G694" s="61">
        <f>D694*2.53</f>
        <v>97826.666666666657</v>
      </c>
      <c r="H694" s="61">
        <v>0</v>
      </c>
      <c r="I694" s="61">
        <f>D694*5.97</f>
        <v>230839.99999999997</v>
      </c>
      <c r="J694" s="61">
        <f>D694*2.28</f>
        <v>88159.999999999985</v>
      </c>
      <c r="K694" s="62">
        <f t="shared" si="37"/>
        <v>554866.66666666663</v>
      </c>
    </row>
    <row r="695" spans="1:11" ht="12.75" customHeight="1" x14ac:dyDescent="0.2">
      <c r="A695" s="58">
        <v>3583</v>
      </c>
      <c r="B695" s="58" t="s">
        <v>3808</v>
      </c>
      <c r="C695" s="59">
        <v>3</v>
      </c>
      <c r="D695" s="59">
        <f t="shared" si="35"/>
        <v>38666.666666666664</v>
      </c>
      <c r="E695" s="60">
        <v>609</v>
      </c>
      <c r="F695" s="61">
        <f>D695*3.57</f>
        <v>138039.99999999997</v>
      </c>
      <c r="G695" s="61">
        <f>D695*2.53</f>
        <v>97826.666666666657</v>
      </c>
      <c r="H695" s="61">
        <v>0</v>
      </c>
      <c r="I695" s="61">
        <f>D695*5.97</f>
        <v>230839.99999999997</v>
      </c>
      <c r="J695" s="61">
        <f>D695*2.28</f>
        <v>88159.999999999985</v>
      </c>
      <c r="K695" s="62">
        <f t="shared" si="37"/>
        <v>554866.66666666663</v>
      </c>
    </row>
    <row r="696" spans="1:11" ht="12.75" customHeight="1" x14ac:dyDescent="0.2">
      <c r="A696" s="58">
        <v>3584</v>
      </c>
      <c r="B696" s="58" t="s">
        <v>3809</v>
      </c>
      <c r="C696" s="59">
        <v>12</v>
      </c>
      <c r="D696" s="59">
        <f t="shared" si="35"/>
        <v>38666.666666666664</v>
      </c>
      <c r="E696" s="60">
        <v>610</v>
      </c>
      <c r="F696" s="61">
        <f>D696*19.63</f>
        <v>759026.66666666663</v>
      </c>
      <c r="G696" s="61">
        <f>D696*11.44</f>
        <v>442346.66666666663</v>
      </c>
      <c r="H696" s="61">
        <f>D696*5.36</f>
        <v>207253.33333333334</v>
      </c>
      <c r="I696" s="61">
        <f>D696*31.47</f>
        <v>1216839.9999999998</v>
      </c>
      <c r="J696" s="61">
        <f>D696*15.72</f>
        <v>607840</v>
      </c>
      <c r="K696" s="62">
        <f t="shared" si="37"/>
        <v>3233306.666666666</v>
      </c>
    </row>
    <row r="697" spans="1:11" ht="12.75" customHeight="1" x14ac:dyDescent="0.2">
      <c r="A697" s="58">
        <v>3585</v>
      </c>
      <c r="B697" s="58" t="s">
        <v>3810</v>
      </c>
      <c r="C697" s="59">
        <v>9</v>
      </c>
      <c r="D697" s="59">
        <f t="shared" si="35"/>
        <v>38666.666666666664</v>
      </c>
      <c r="E697" s="60">
        <v>611</v>
      </c>
      <c r="F697" s="61">
        <f>D697*12.76</f>
        <v>493386.66666666663</v>
      </c>
      <c r="G697" s="61">
        <f>D697*7.3</f>
        <v>282266.66666666663</v>
      </c>
      <c r="H697" s="61">
        <f>D697*3.49</f>
        <v>134946.66666666666</v>
      </c>
      <c r="I697" s="61">
        <f>D697*21.1</f>
        <v>815866.66666666663</v>
      </c>
      <c r="J697" s="61">
        <f>D697*9.92</f>
        <v>383573.33333333331</v>
      </c>
      <c r="K697" s="62">
        <f t="shared" si="37"/>
        <v>2110040</v>
      </c>
    </row>
    <row r="698" spans="1:11" ht="12.75" customHeight="1" x14ac:dyDescent="0.2">
      <c r="A698" s="58">
        <v>3586</v>
      </c>
      <c r="B698" s="58" t="s">
        <v>3811</v>
      </c>
      <c r="C698" s="59">
        <v>10</v>
      </c>
      <c r="D698" s="59">
        <f t="shared" si="35"/>
        <v>38666.666666666664</v>
      </c>
      <c r="E698" s="60">
        <v>612</v>
      </c>
      <c r="F698" s="61">
        <f>D698*15.71</f>
        <v>607453.33333333337</v>
      </c>
      <c r="G698" s="61">
        <f>D698*9.02</f>
        <v>348773.33333333331</v>
      </c>
      <c r="H698" s="61">
        <f>D698*4.28</f>
        <v>165493.33333333334</v>
      </c>
      <c r="I698" s="61">
        <f>D698*28.08</f>
        <v>1085759.9999999998</v>
      </c>
      <c r="J698" s="61">
        <f>D698*15.72</f>
        <v>607840</v>
      </c>
      <c r="K698" s="62">
        <f t="shared" si="37"/>
        <v>2815320</v>
      </c>
    </row>
    <row r="699" spans="1:11" ht="12.75" customHeight="1" x14ac:dyDescent="0.2">
      <c r="D699" s="59">
        <f t="shared" si="35"/>
        <v>38666.666666666664</v>
      </c>
      <c r="E699" s="60">
        <v>613</v>
      </c>
    </row>
    <row r="700" spans="1:11" ht="12.75" customHeight="1" x14ac:dyDescent="0.2">
      <c r="A700" s="58" t="s">
        <v>3812</v>
      </c>
      <c r="D700" s="59">
        <f t="shared" si="35"/>
        <v>38666.666666666664</v>
      </c>
      <c r="E700" s="60">
        <v>614</v>
      </c>
    </row>
    <row r="701" spans="1:11" ht="12.75" customHeight="1" x14ac:dyDescent="0.2">
      <c r="D701" s="59">
        <f t="shared" si="35"/>
        <v>38666.666666666664</v>
      </c>
      <c r="E701" s="60">
        <v>615</v>
      </c>
    </row>
    <row r="702" spans="1:11" ht="12.75" customHeight="1" x14ac:dyDescent="0.2">
      <c r="A702" s="58" t="s">
        <v>3813</v>
      </c>
      <c r="D702" s="59">
        <f t="shared" si="35"/>
        <v>38666.666666666664</v>
      </c>
      <c r="E702" s="60">
        <v>616</v>
      </c>
    </row>
    <row r="703" spans="1:11" ht="12.75" customHeight="1" x14ac:dyDescent="0.2">
      <c r="D703" s="59">
        <f t="shared" si="35"/>
        <v>38666.666666666664</v>
      </c>
      <c r="E703" s="60">
        <v>617</v>
      </c>
    </row>
    <row r="704" spans="1:11" ht="12.75" customHeight="1" x14ac:dyDescent="0.2">
      <c r="A704" s="58">
        <v>3601</v>
      </c>
      <c r="B704" s="58" t="s">
        <v>3814</v>
      </c>
      <c r="C704" s="59">
        <v>7</v>
      </c>
      <c r="D704" s="59">
        <f t="shared" si="35"/>
        <v>38666.666666666664</v>
      </c>
      <c r="E704" s="60">
        <v>618</v>
      </c>
      <c r="F704" s="61">
        <f>D704*9</f>
        <v>348000</v>
      </c>
      <c r="G704" s="61">
        <f>D704*5.3</f>
        <v>204933.33333333331</v>
      </c>
      <c r="H704" s="61">
        <f>D704*2.37</f>
        <v>91640</v>
      </c>
      <c r="I704" s="61">
        <f>D704*16.88</f>
        <v>652693.33333333326</v>
      </c>
      <c r="J704" s="61">
        <f>D704*9.92</f>
        <v>383573.33333333331</v>
      </c>
      <c r="K704" s="62">
        <f>SUM(F704:J704)</f>
        <v>1680839.9999999998</v>
      </c>
    </row>
    <row r="705" spans="1:11" ht="12.75" customHeight="1" x14ac:dyDescent="0.2">
      <c r="A705" s="58">
        <v>3602</v>
      </c>
      <c r="B705" s="58" t="s">
        <v>3815</v>
      </c>
      <c r="C705" s="59">
        <v>8</v>
      </c>
      <c r="D705" s="59">
        <f t="shared" si="35"/>
        <v>38666.666666666664</v>
      </c>
      <c r="E705" s="60">
        <v>619</v>
      </c>
      <c r="F705" s="61">
        <f>D705*10.44</f>
        <v>403679.99999999994</v>
      </c>
      <c r="G705" s="61">
        <f>D705*6.17</f>
        <v>238573.33333333331</v>
      </c>
      <c r="H705" s="61">
        <f>D705*2.74</f>
        <v>105946.66666666667</v>
      </c>
      <c r="I705" s="61">
        <f>D705*18.51</f>
        <v>715720</v>
      </c>
      <c r="J705" s="61">
        <f>D705*9.92</f>
        <v>383573.33333333331</v>
      </c>
      <c r="K705" s="62">
        <f>SUM(F705:J705)</f>
        <v>1847493.3333333333</v>
      </c>
    </row>
    <row r="706" spans="1:11" ht="12.75" customHeight="1" x14ac:dyDescent="0.2">
      <c r="A706" s="58">
        <v>3603</v>
      </c>
      <c r="B706" s="58" t="s">
        <v>3816</v>
      </c>
      <c r="C706" s="59">
        <v>6</v>
      </c>
      <c r="D706" s="59">
        <f t="shared" si="35"/>
        <v>38666.666666666664</v>
      </c>
      <c r="E706" s="60">
        <v>620</v>
      </c>
      <c r="F706" s="61">
        <f>D706*7.68</f>
        <v>296959.99999999994</v>
      </c>
      <c r="G706" s="61">
        <f>D706*4.56</f>
        <v>176319.99999999997</v>
      </c>
      <c r="H706" s="61">
        <f>D706*2.01</f>
        <v>77719.999999999985</v>
      </c>
      <c r="I706" s="61">
        <f>D706*15.13</f>
        <v>585026.66666666663</v>
      </c>
      <c r="J706" s="61">
        <f>D706*4.27</f>
        <v>165106.66666666663</v>
      </c>
      <c r="K706" s="62">
        <f>SUM(F706:J706)</f>
        <v>1301133.333333333</v>
      </c>
    </row>
    <row r="707" spans="1:11" ht="12.75" customHeight="1" x14ac:dyDescent="0.2">
      <c r="D707" s="59">
        <f t="shared" si="35"/>
        <v>38666.666666666664</v>
      </c>
      <c r="E707" s="60">
        <v>621</v>
      </c>
    </row>
    <row r="708" spans="1:11" ht="12.75" customHeight="1" x14ac:dyDescent="0.2">
      <c r="A708" s="58" t="s">
        <v>3817</v>
      </c>
      <c r="D708" s="59">
        <f t="shared" si="35"/>
        <v>38666.666666666664</v>
      </c>
      <c r="E708" s="60">
        <v>622</v>
      </c>
    </row>
    <row r="709" spans="1:11" ht="12.75" customHeight="1" x14ac:dyDescent="0.2">
      <c r="D709" s="59">
        <f t="shared" si="35"/>
        <v>38666.666666666664</v>
      </c>
      <c r="E709" s="60">
        <v>623</v>
      </c>
    </row>
    <row r="710" spans="1:11" ht="12.75" customHeight="1" x14ac:dyDescent="0.2">
      <c r="A710" s="58">
        <v>3630</v>
      </c>
      <c r="B710" s="58" t="s">
        <v>3818</v>
      </c>
      <c r="C710" s="59">
        <v>6</v>
      </c>
      <c r="D710" s="59">
        <f t="shared" si="35"/>
        <v>38666.666666666664</v>
      </c>
      <c r="E710" s="60">
        <v>624</v>
      </c>
      <c r="F710" s="61">
        <f>D710*7.68</f>
        <v>296959.99999999994</v>
      </c>
      <c r="G710" s="61">
        <f>D710*4.56</f>
        <v>176319.99999999997</v>
      </c>
      <c r="H710" s="61">
        <f>D710*2.01</f>
        <v>77719.999999999985</v>
      </c>
      <c r="I710" s="61">
        <f>D710*15.13</f>
        <v>585026.66666666663</v>
      </c>
      <c r="J710" s="61">
        <f>D710*4.27</f>
        <v>165106.66666666663</v>
      </c>
      <c r="K710" s="62">
        <f>SUM(F710:J710)</f>
        <v>1301133.333333333</v>
      </c>
    </row>
    <row r="711" spans="1:11" ht="12.75" customHeight="1" x14ac:dyDescent="0.2">
      <c r="A711" s="58">
        <v>3631</v>
      </c>
      <c r="B711" s="58" t="s">
        <v>3819</v>
      </c>
      <c r="C711" s="59">
        <v>3</v>
      </c>
      <c r="D711" s="59">
        <f t="shared" si="35"/>
        <v>38666.666666666664</v>
      </c>
      <c r="E711" s="60">
        <v>625</v>
      </c>
      <c r="F711" s="61">
        <f>D711*3.57</f>
        <v>138039.99999999997</v>
      </c>
      <c r="G711" s="61">
        <f>D711*2.53</f>
        <v>97826.666666666657</v>
      </c>
      <c r="H711" s="61">
        <v>0</v>
      </c>
      <c r="I711" s="61">
        <f>D711*5.97</f>
        <v>230839.99999999997</v>
      </c>
      <c r="J711" s="61">
        <f>D711*2.28</f>
        <v>88159.999999999985</v>
      </c>
      <c r="K711" s="62">
        <f>SUM(F711:J711)</f>
        <v>554866.66666666663</v>
      </c>
    </row>
    <row r="712" spans="1:11" ht="12.75" customHeight="1" x14ac:dyDescent="0.2">
      <c r="A712" s="58">
        <v>3632</v>
      </c>
      <c r="B712" s="58" t="s">
        <v>3820</v>
      </c>
      <c r="C712" s="59">
        <v>12</v>
      </c>
      <c r="D712" s="59">
        <f t="shared" si="35"/>
        <v>38666.666666666664</v>
      </c>
      <c r="E712" s="60">
        <v>626</v>
      </c>
      <c r="F712" s="61">
        <f>D712*19.63</f>
        <v>759026.66666666663</v>
      </c>
      <c r="G712" s="61">
        <f>D712*11.44</f>
        <v>442346.66666666663</v>
      </c>
      <c r="H712" s="61">
        <f>D712*5.36</f>
        <v>207253.33333333334</v>
      </c>
      <c r="I712" s="61">
        <f>D712*31.47</f>
        <v>1216839.9999999998</v>
      </c>
      <c r="J712" s="61">
        <f>D712*15.72</f>
        <v>607840</v>
      </c>
      <c r="K712" s="62">
        <f>SUM(F712:J712)</f>
        <v>3233306.666666666</v>
      </c>
    </row>
    <row r="713" spans="1:11" ht="12.75" customHeight="1" x14ac:dyDescent="0.2">
      <c r="D713" s="59">
        <f t="shared" si="35"/>
        <v>38666.666666666664</v>
      </c>
      <c r="E713" s="60">
        <v>627</v>
      </c>
    </row>
    <row r="714" spans="1:11" ht="12.75" customHeight="1" x14ac:dyDescent="0.2">
      <c r="A714" s="58" t="s">
        <v>5120</v>
      </c>
      <c r="D714" s="59">
        <f t="shared" si="35"/>
        <v>38666.666666666664</v>
      </c>
      <c r="E714" s="60">
        <v>628</v>
      </c>
    </row>
    <row r="715" spans="1:11" ht="12.75" customHeight="1" x14ac:dyDescent="0.2">
      <c r="D715" s="59">
        <f t="shared" si="35"/>
        <v>38666.666666666664</v>
      </c>
      <c r="E715" s="60">
        <v>629</v>
      </c>
    </row>
    <row r="716" spans="1:11" ht="12.75" customHeight="1" x14ac:dyDescent="0.2">
      <c r="A716" s="58">
        <v>3640</v>
      </c>
      <c r="B716" s="58" t="s">
        <v>3821</v>
      </c>
      <c r="C716" s="59">
        <v>3</v>
      </c>
      <c r="D716" s="59">
        <f t="shared" si="35"/>
        <v>38666.666666666664</v>
      </c>
      <c r="E716" s="60">
        <v>630</v>
      </c>
      <c r="F716" s="61">
        <f>D716*3.57</f>
        <v>138039.99999999997</v>
      </c>
      <c r="G716" s="61">
        <f>D716*2.53</f>
        <v>97826.666666666657</v>
      </c>
      <c r="H716" s="61">
        <v>0</v>
      </c>
      <c r="I716" s="61">
        <f>D716*5.97</f>
        <v>230839.99999999997</v>
      </c>
      <c r="J716" s="61">
        <f>D716*2.28</f>
        <v>88159.999999999985</v>
      </c>
      <c r="K716" s="62">
        <f t="shared" ref="K716:K722" si="38">SUM(F716:J716)</f>
        <v>554866.66666666663</v>
      </c>
    </row>
    <row r="717" spans="1:11" ht="12.75" customHeight="1" x14ac:dyDescent="0.2">
      <c r="A717" s="58">
        <v>3641</v>
      </c>
      <c r="B717" s="58" t="s">
        <v>3822</v>
      </c>
      <c r="C717" s="59">
        <v>5</v>
      </c>
      <c r="D717" s="59">
        <f t="shared" si="35"/>
        <v>38666.666666666664</v>
      </c>
      <c r="E717" s="60">
        <v>631</v>
      </c>
      <c r="F717" s="61">
        <f>D717*5.86</f>
        <v>226586.66666666666</v>
      </c>
      <c r="G717" s="61">
        <f>D717*3.83</f>
        <v>148093.33333333331</v>
      </c>
      <c r="H717" s="61">
        <v>0</v>
      </c>
      <c r="I717" s="61">
        <f>D717*10.45</f>
        <v>404066.66666666663</v>
      </c>
      <c r="J717" s="61">
        <f>D717*4.27</f>
        <v>165106.66666666663</v>
      </c>
      <c r="K717" s="62">
        <f t="shared" si="38"/>
        <v>943853.33333333326</v>
      </c>
    </row>
    <row r="718" spans="1:11" ht="12.75" customHeight="1" x14ac:dyDescent="0.2">
      <c r="A718" s="58">
        <v>3642</v>
      </c>
      <c r="B718" s="58" t="s">
        <v>3823</v>
      </c>
      <c r="C718" s="59">
        <v>13</v>
      </c>
      <c r="D718" s="59">
        <f t="shared" si="35"/>
        <v>38666.666666666664</v>
      </c>
      <c r="E718" s="60">
        <v>632</v>
      </c>
      <c r="F718" s="61">
        <f>D718*21.48</f>
        <v>830560</v>
      </c>
      <c r="G718" s="61">
        <f>D718*12.72</f>
        <v>491840</v>
      </c>
      <c r="H718" s="61">
        <f>D718*6.17</f>
        <v>238573.33333333331</v>
      </c>
      <c r="I718" s="61">
        <f>D718*33.16</f>
        <v>1282186.6666666665</v>
      </c>
      <c r="J718" s="61">
        <f>D718*15.72</f>
        <v>607840</v>
      </c>
      <c r="K718" s="62">
        <f t="shared" si="38"/>
        <v>3451000</v>
      </c>
    </row>
    <row r="719" spans="1:11" ht="12.75" customHeight="1" x14ac:dyDescent="0.2">
      <c r="A719" s="58">
        <v>3643</v>
      </c>
      <c r="B719" s="58" t="s">
        <v>3824</v>
      </c>
      <c r="C719" s="59">
        <v>10</v>
      </c>
      <c r="D719" s="59">
        <f t="shared" si="35"/>
        <v>38666.666666666664</v>
      </c>
      <c r="E719" s="60">
        <v>633</v>
      </c>
      <c r="F719" s="61">
        <f>D719*15.71</f>
        <v>607453.33333333337</v>
      </c>
      <c r="G719" s="61">
        <f>D719*9.02</f>
        <v>348773.33333333331</v>
      </c>
      <c r="H719" s="61">
        <f>D719*4.28</f>
        <v>165493.33333333334</v>
      </c>
      <c r="I719" s="61">
        <f>D719*28.08</f>
        <v>1085759.9999999998</v>
      </c>
      <c r="J719" s="61">
        <f>D719*15.72</f>
        <v>607840</v>
      </c>
      <c r="K719" s="62">
        <f t="shared" si="38"/>
        <v>2815320</v>
      </c>
    </row>
    <row r="720" spans="1:11" ht="12.75" customHeight="1" x14ac:dyDescent="0.2">
      <c r="A720" s="58">
        <v>3644</v>
      </c>
      <c r="B720" s="58" t="s">
        <v>3825</v>
      </c>
      <c r="C720" s="59">
        <v>7</v>
      </c>
      <c r="D720" s="59">
        <f t="shared" si="35"/>
        <v>38666.666666666664</v>
      </c>
      <c r="E720" s="60">
        <v>634</v>
      </c>
      <c r="F720" s="61">
        <f>D720*9</f>
        <v>348000</v>
      </c>
      <c r="G720" s="61">
        <f>D720*5.3</f>
        <v>204933.33333333331</v>
      </c>
      <c r="H720" s="61">
        <f>D720*2.37</f>
        <v>91640</v>
      </c>
      <c r="I720" s="61">
        <f>D720*16.88</f>
        <v>652693.33333333326</v>
      </c>
      <c r="J720" s="61">
        <f>D720*9.92</f>
        <v>383573.33333333331</v>
      </c>
      <c r="K720" s="62">
        <f t="shared" si="38"/>
        <v>1680839.9999999998</v>
      </c>
    </row>
    <row r="721" spans="1:11" ht="12.75" customHeight="1" x14ac:dyDescent="0.2">
      <c r="A721" s="58">
        <v>3645</v>
      </c>
      <c r="B721" s="58" t="s">
        <v>3973</v>
      </c>
      <c r="C721" s="59">
        <v>10</v>
      </c>
      <c r="D721" s="59">
        <f t="shared" si="35"/>
        <v>38666.666666666664</v>
      </c>
      <c r="E721" s="60">
        <v>635</v>
      </c>
      <c r="F721" s="61">
        <f>D721*15.71</f>
        <v>607453.33333333337</v>
      </c>
      <c r="G721" s="61">
        <f>D721*9.02</f>
        <v>348773.33333333331</v>
      </c>
      <c r="H721" s="61">
        <f>D721*4.28</f>
        <v>165493.33333333334</v>
      </c>
      <c r="I721" s="61">
        <f>D721*28.08</f>
        <v>1085759.9999999998</v>
      </c>
      <c r="J721" s="61">
        <f>D721*15.72</f>
        <v>607840</v>
      </c>
      <c r="K721" s="62">
        <f t="shared" si="38"/>
        <v>2815320</v>
      </c>
    </row>
    <row r="722" spans="1:11" ht="12.75" customHeight="1" x14ac:dyDescent="0.2">
      <c r="A722" s="58">
        <v>3646</v>
      </c>
      <c r="B722" s="58" t="s">
        <v>3974</v>
      </c>
      <c r="C722" s="59">
        <v>12</v>
      </c>
      <c r="D722" s="59">
        <f t="shared" si="35"/>
        <v>38666.666666666664</v>
      </c>
      <c r="E722" s="60">
        <v>636</v>
      </c>
      <c r="F722" s="61">
        <f>D722*19.63</f>
        <v>759026.66666666663</v>
      </c>
      <c r="G722" s="61">
        <f>D722*11.44</f>
        <v>442346.66666666663</v>
      </c>
      <c r="H722" s="61">
        <f>D722*5.36</f>
        <v>207253.33333333334</v>
      </c>
      <c r="I722" s="61">
        <f>D722*31.47</f>
        <v>1216839.9999999998</v>
      </c>
      <c r="J722" s="61">
        <f>D722*15.72</f>
        <v>607840</v>
      </c>
      <c r="K722" s="62">
        <f t="shared" si="38"/>
        <v>3233306.666666666</v>
      </c>
    </row>
    <row r="723" spans="1:11" ht="12.75" customHeight="1" x14ac:dyDescent="0.2">
      <c r="D723" s="59">
        <f t="shared" si="35"/>
        <v>38666.666666666664</v>
      </c>
      <c r="E723" s="60">
        <v>637</v>
      </c>
    </row>
    <row r="724" spans="1:11" ht="12.75" customHeight="1" x14ac:dyDescent="0.2">
      <c r="A724" s="58" t="s">
        <v>3975</v>
      </c>
      <c r="D724" s="59">
        <f t="shared" si="35"/>
        <v>38666.666666666664</v>
      </c>
      <c r="E724" s="60">
        <v>638</v>
      </c>
    </row>
    <row r="725" spans="1:11" ht="12.75" customHeight="1" x14ac:dyDescent="0.2">
      <c r="D725" s="59">
        <f t="shared" si="35"/>
        <v>38666.666666666664</v>
      </c>
      <c r="E725" s="60">
        <v>639</v>
      </c>
    </row>
    <row r="726" spans="1:11" ht="12.75" customHeight="1" x14ac:dyDescent="0.2">
      <c r="A726" s="58">
        <v>3660</v>
      </c>
      <c r="B726" s="58" t="s">
        <v>3976</v>
      </c>
      <c r="C726" s="59">
        <v>10</v>
      </c>
      <c r="D726" s="59">
        <f t="shared" si="35"/>
        <v>38666.666666666664</v>
      </c>
      <c r="E726" s="60">
        <v>640</v>
      </c>
      <c r="F726" s="61">
        <f>D726*15.71</f>
        <v>607453.33333333337</v>
      </c>
      <c r="G726" s="61">
        <f>D726*9.02</f>
        <v>348773.33333333331</v>
      </c>
      <c r="H726" s="61">
        <f>D726*4.28</f>
        <v>165493.33333333334</v>
      </c>
      <c r="I726" s="61">
        <f>D726*28.08</f>
        <v>1085759.9999999998</v>
      </c>
      <c r="J726" s="61">
        <f>D726*15.72</f>
        <v>607840</v>
      </c>
      <c r="K726" s="62">
        <f>SUM(F726:J726)</f>
        <v>2815320</v>
      </c>
    </row>
    <row r="727" spans="1:11" ht="12.75" customHeight="1" x14ac:dyDescent="0.2">
      <c r="A727" s="58">
        <v>3661</v>
      </c>
      <c r="B727" s="58" t="s">
        <v>3977</v>
      </c>
      <c r="C727" s="59">
        <v>10</v>
      </c>
      <c r="D727" s="59">
        <f t="shared" si="35"/>
        <v>38666.666666666664</v>
      </c>
      <c r="E727" s="60">
        <v>641</v>
      </c>
      <c r="F727" s="61">
        <f>D727*15.71</f>
        <v>607453.33333333337</v>
      </c>
      <c r="G727" s="61">
        <f>D727*9.02</f>
        <v>348773.33333333331</v>
      </c>
      <c r="H727" s="61">
        <f>D727*4.28</f>
        <v>165493.33333333334</v>
      </c>
      <c r="I727" s="61">
        <f>D727*28.08</f>
        <v>1085759.9999999998</v>
      </c>
      <c r="J727" s="61">
        <f>D727*15.72</f>
        <v>607840</v>
      </c>
      <c r="K727" s="62">
        <f>SUM(F727:J727)</f>
        <v>2815320</v>
      </c>
    </row>
    <row r="728" spans="1:11" ht="12.75" customHeight="1" x14ac:dyDescent="0.2">
      <c r="D728" s="59">
        <f t="shared" ref="D728:D791" si="39">D727</f>
        <v>38666.666666666664</v>
      </c>
      <c r="E728" s="60">
        <v>642</v>
      </c>
    </row>
    <row r="729" spans="1:11" ht="12.75" customHeight="1" x14ac:dyDescent="0.2">
      <c r="A729" s="58" t="s">
        <v>5121</v>
      </c>
      <c r="D729" s="59">
        <f t="shared" si="39"/>
        <v>38666.666666666664</v>
      </c>
      <c r="E729" s="60">
        <v>643</v>
      </c>
    </row>
    <row r="730" spans="1:11" ht="12.75" customHeight="1" x14ac:dyDescent="0.2">
      <c r="D730" s="59">
        <f t="shared" si="39"/>
        <v>38666.666666666664</v>
      </c>
      <c r="E730" s="60">
        <v>644</v>
      </c>
    </row>
    <row r="731" spans="1:11" ht="12.75" customHeight="1" x14ac:dyDescent="0.2">
      <c r="A731" s="58">
        <v>3670</v>
      </c>
      <c r="B731" s="58" t="s">
        <v>3978</v>
      </c>
      <c r="C731" s="59">
        <v>3</v>
      </c>
      <c r="D731" s="59">
        <f t="shared" si="39"/>
        <v>38666.666666666664</v>
      </c>
      <c r="E731" s="60">
        <v>645</v>
      </c>
      <c r="F731" s="61">
        <f>D731*3.57</f>
        <v>138039.99999999997</v>
      </c>
      <c r="G731" s="61">
        <f>D731*2.53</f>
        <v>97826.666666666657</v>
      </c>
      <c r="H731" s="61">
        <v>0</v>
      </c>
      <c r="I731" s="61">
        <f>D731*5.97</f>
        <v>230839.99999999997</v>
      </c>
      <c r="J731" s="61">
        <f>D731*2.28</f>
        <v>88159.999999999985</v>
      </c>
      <c r="K731" s="62">
        <f>SUM(F731:J731)</f>
        <v>554866.66666666663</v>
      </c>
    </row>
    <row r="732" spans="1:11" ht="12.75" customHeight="1" x14ac:dyDescent="0.2">
      <c r="A732" s="58">
        <v>3671</v>
      </c>
      <c r="B732" s="58" t="s">
        <v>3979</v>
      </c>
      <c r="C732" s="59">
        <v>6</v>
      </c>
      <c r="D732" s="59">
        <f t="shared" si="39"/>
        <v>38666.666666666664</v>
      </c>
      <c r="E732" s="60">
        <v>646</v>
      </c>
      <c r="F732" s="61">
        <f>D732*7.68</f>
        <v>296959.99999999994</v>
      </c>
      <c r="G732" s="61">
        <f>D732*4.56</f>
        <v>176319.99999999997</v>
      </c>
      <c r="H732" s="61">
        <f>D732*2.01</f>
        <v>77719.999999999985</v>
      </c>
      <c r="I732" s="61">
        <f>D732*15.13</f>
        <v>585026.66666666663</v>
      </c>
      <c r="J732" s="61">
        <f>D732*4.27</f>
        <v>165106.66666666663</v>
      </c>
      <c r="K732" s="62">
        <f>SUM(F732:J732)</f>
        <v>1301133.333333333</v>
      </c>
    </row>
    <row r="733" spans="1:11" ht="12.75" customHeight="1" x14ac:dyDescent="0.2">
      <c r="A733" s="58">
        <v>3672</v>
      </c>
      <c r="B733" s="58" t="s">
        <v>3980</v>
      </c>
      <c r="C733" s="59">
        <v>9</v>
      </c>
      <c r="D733" s="59">
        <f t="shared" si="39"/>
        <v>38666.666666666664</v>
      </c>
      <c r="E733" s="60">
        <v>647</v>
      </c>
      <c r="F733" s="61">
        <f>D733*12.76</f>
        <v>493386.66666666663</v>
      </c>
      <c r="G733" s="61">
        <f>D733*7.3</f>
        <v>282266.66666666663</v>
      </c>
      <c r="H733" s="61">
        <f>D733*3.49</f>
        <v>134946.66666666666</v>
      </c>
      <c r="I733" s="61">
        <f>D733*21.1</f>
        <v>815866.66666666663</v>
      </c>
      <c r="J733" s="61">
        <f>D733*9.92</f>
        <v>383573.33333333331</v>
      </c>
      <c r="K733" s="62">
        <f>SUM(F733:J733)</f>
        <v>2110040</v>
      </c>
    </row>
    <row r="734" spans="1:11" ht="12.75" customHeight="1" x14ac:dyDescent="0.2">
      <c r="D734" s="59">
        <f t="shared" si="39"/>
        <v>38666.666666666664</v>
      </c>
      <c r="E734" s="60">
        <v>648</v>
      </c>
    </row>
    <row r="735" spans="1:11" ht="12.75" customHeight="1" x14ac:dyDescent="0.2">
      <c r="D735" s="59">
        <f t="shared" si="39"/>
        <v>38666.666666666664</v>
      </c>
      <c r="E735" s="60">
        <v>649</v>
      </c>
    </row>
    <row r="736" spans="1:11" ht="12.75" customHeight="1" x14ac:dyDescent="0.2">
      <c r="A736" s="58" t="s">
        <v>3981</v>
      </c>
      <c r="D736" s="59">
        <f t="shared" si="39"/>
        <v>38666.666666666664</v>
      </c>
      <c r="E736" s="60">
        <v>650</v>
      </c>
    </row>
    <row r="737" spans="1:11" ht="12.75" customHeight="1" x14ac:dyDescent="0.2">
      <c r="D737" s="59">
        <f t="shared" si="39"/>
        <v>38666.666666666664</v>
      </c>
      <c r="E737" s="60">
        <v>651</v>
      </c>
    </row>
    <row r="738" spans="1:11" ht="12.75" customHeight="1" x14ac:dyDescent="0.2">
      <c r="A738" s="58" t="s">
        <v>3982</v>
      </c>
      <c r="D738" s="59">
        <f t="shared" si="39"/>
        <v>38666.666666666664</v>
      </c>
      <c r="E738" s="60">
        <v>652</v>
      </c>
    </row>
    <row r="739" spans="1:11" ht="12.75" customHeight="1" x14ac:dyDescent="0.2">
      <c r="D739" s="59">
        <f t="shared" si="39"/>
        <v>38666.666666666664</v>
      </c>
      <c r="E739" s="60">
        <v>653</v>
      </c>
    </row>
    <row r="740" spans="1:11" ht="12.75" customHeight="1" x14ac:dyDescent="0.2">
      <c r="A740" s="58" t="s">
        <v>3983</v>
      </c>
      <c r="D740" s="59">
        <f t="shared" si="39"/>
        <v>38666.666666666664</v>
      </c>
      <c r="E740" s="60">
        <v>654</v>
      </c>
    </row>
    <row r="741" spans="1:11" ht="12.75" customHeight="1" x14ac:dyDescent="0.2">
      <c r="D741" s="59">
        <f t="shared" si="39"/>
        <v>38666.666666666664</v>
      </c>
      <c r="E741" s="60">
        <v>655</v>
      </c>
    </row>
    <row r="742" spans="1:11" ht="12.75" customHeight="1" x14ac:dyDescent="0.2">
      <c r="A742" s="58">
        <v>4101</v>
      </c>
      <c r="B742" s="58" t="s">
        <v>3984</v>
      </c>
      <c r="C742" s="59">
        <v>4</v>
      </c>
      <c r="D742" s="59">
        <f t="shared" si="39"/>
        <v>38666.666666666664</v>
      </c>
      <c r="E742" s="60">
        <v>656</v>
      </c>
      <c r="F742" s="61">
        <f>D742*4.31</f>
        <v>166653.33333333331</v>
      </c>
      <c r="G742" s="61">
        <f>D742*3.1</f>
        <v>119866.66666666666</v>
      </c>
      <c r="H742" s="61">
        <v>0</v>
      </c>
      <c r="I742" s="61">
        <f>D742*7.61</f>
        <v>294253.33333333331</v>
      </c>
      <c r="J742" s="61">
        <f>D742*4.27</f>
        <v>165106.66666666663</v>
      </c>
      <c r="K742" s="62">
        <f>SUM(F742:J742)</f>
        <v>745879.99999999988</v>
      </c>
    </row>
    <row r="743" spans="1:11" ht="12.75" customHeight="1" x14ac:dyDescent="0.2">
      <c r="A743" s="58">
        <v>4102</v>
      </c>
      <c r="B743" s="58" t="s">
        <v>3985</v>
      </c>
      <c r="C743" s="59">
        <v>10</v>
      </c>
      <c r="D743" s="59">
        <f t="shared" si="39"/>
        <v>38666.666666666664</v>
      </c>
      <c r="E743" s="60">
        <v>657</v>
      </c>
      <c r="F743" s="61">
        <f>D743*15.71</f>
        <v>607453.33333333337</v>
      </c>
      <c r="G743" s="61">
        <f>D743*9.02</f>
        <v>348773.33333333331</v>
      </c>
      <c r="H743" s="61">
        <f>D743*4.28</f>
        <v>165493.33333333334</v>
      </c>
      <c r="I743" s="61">
        <f>D743*28.08</f>
        <v>1085759.9999999998</v>
      </c>
      <c r="J743" s="61">
        <f>D743*15.72</f>
        <v>607840</v>
      </c>
      <c r="K743" s="62">
        <f>SUM(F743:J743)</f>
        <v>2815320</v>
      </c>
    </row>
    <row r="744" spans="1:11" ht="12.75" customHeight="1" x14ac:dyDescent="0.2">
      <c r="D744" s="59">
        <f t="shared" si="39"/>
        <v>38666.666666666664</v>
      </c>
      <c r="E744" s="60">
        <v>658</v>
      </c>
    </row>
    <row r="745" spans="1:11" ht="12.75" customHeight="1" x14ac:dyDescent="0.2">
      <c r="A745" s="58" t="s">
        <v>5122</v>
      </c>
      <c r="D745" s="59">
        <f t="shared" si="39"/>
        <v>38666.666666666664</v>
      </c>
      <c r="E745" s="60">
        <v>659</v>
      </c>
    </row>
    <row r="746" spans="1:11" ht="12.75" customHeight="1" x14ac:dyDescent="0.2">
      <c r="D746" s="59">
        <f t="shared" si="39"/>
        <v>38666.666666666664</v>
      </c>
      <c r="E746" s="60">
        <v>660</v>
      </c>
    </row>
    <row r="747" spans="1:11" ht="12.75" customHeight="1" x14ac:dyDescent="0.2">
      <c r="A747" s="58">
        <v>4110</v>
      </c>
      <c r="B747" s="58" t="s">
        <v>3986</v>
      </c>
      <c r="C747" s="59">
        <v>11</v>
      </c>
      <c r="D747" s="59">
        <f t="shared" si="39"/>
        <v>38666.666666666664</v>
      </c>
      <c r="E747" s="60">
        <v>661</v>
      </c>
      <c r="F747" s="61">
        <f>D747*17.62</f>
        <v>681306.66666666663</v>
      </c>
      <c r="G747" s="61">
        <f>D747*10.08</f>
        <v>389760</v>
      </c>
      <c r="H747" s="61">
        <f>D747*4.83</f>
        <v>186760</v>
      </c>
      <c r="I747" s="61">
        <f>D747*29.95</f>
        <v>1158066.6666666665</v>
      </c>
      <c r="J747" s="61">
        <f t="shared" ref="J747:J753" si="40">D747*15.72</f>
        <v>607840</v>
      </c>
      <c r="K747" s="62">
        <f t="shared" ref="K747:K753" si="41">SUM(F747:J747)</f>
        <v>3023733.333333333</v>
      </c>
    </row>
    <row r="748" spans="1:11" ht="12.75" customHeight="1" x14ac:dyDescent="0.2">
      <c r="A748" s="58">
        <v>4111</v>
      </c>
      <c r="B748" s="58" t="s">
        <v>3987</v>
      </c>
      <c r="C748" s="59">
        <v>13</v>
      </c>
      <c r="D748" s="59">
        <f t="shared" si="39"/>
        <v>38666.666666666664</v>
      </c>
      <c r="E748" s="60">
        <v>662</v>
      </c>
      <c r="F748" s="61">
        <f>D748*21.48</f>
        <v>830560</v>
      </c>
      <c r="G748" s="61">
        <f>D748*12.72</f>
        <v>491840</v>
      </c>
      <c r="H748" s="61">
        <f>D748*6.17</f>
        <v>238573.33333333331</v>
      </c>
      <c r="I748" s="61">
        <f>D748*33.16</f>
        <v>1282186.6666666665</v>
      </c>
      <c r="J748" s="61">
        <f t="shared" si="40"/>
        <v>607840</v>
      </c>
      <c r="K748" s="62">
        <f t="shared" si="41"/>
        <v>3451000</v>
      </c>
    </row>
    <row r="749" spans="1:11" ht="12.75" customHeight="1" x14ac:dyDescent="0.2">
      <c r="A749" s="58">
        <v>4112</v>
      </c>
      <c r="B749" s="58" t="s">
        <v>4998</v>
      </c>
      <c r="C749" s="59">
        <v>12</v>
      </c>
      <c r="D749" s="59">
        <f t="shared" si="39"/>
        <v>38666.666666666664</v>
      </c>
      <c r="E749" s="60">
        <v>663</v>
      </c>
      <c r="F749" s="61">
        <f>D749*19.63</f>
        <v>759026.66666666663</v>
      </c>
      <c r="G749" s="61">
        <f>D749*11.44</f>
        <v>442346.66666666663</v>
      </c>
      <c r="H749" s="61">
        <f>D749*5.36</f>
        <v>207253.33333333334</v>
      </c>
      <c r="I749" s="61">
        <f>D749*31.47</f>
        <v>1216839.9999999998</v>
      </c>
      <c r="J749" s="61">
        <f t="shared" si="40"/>
        <v>607840</v>
      </c>
      <c r="K749" s="62">
        <f t="shared" si="41"/>
        <v>3233306.666666666</v>
      </c>
    </row>
    <row r="750" spans="1:11" ht="12.75" customHeight="1" x14ac:dyDescent="0.2">
      <c r="A750" s="58">
        <v>4113</v>
      </c>
      <c r="B750" s="58" t="s">
        <v>3988</v>
      </c>
      <c r="C750" s="59">
        <v>13</v>
      </c>
      <c r="D750" s="59">
        <f t="shared" si="39"/>
        <v>38666.666666666664</v>
      </c>
      <c r="E750" s="60">
        <v>664</v>
      </c>
      <c r="F750" s="61">
        <f>D750*21.48</f>
        <v>830560</v>
      </c>
      <c r="G750" s="61">
        <f>D750*12.72</f>
        <v>491840</v>
      </c>
      <c r="H750" s="61">
        <f>D750*6.17</f>
        <v>238573.33333333331</v>
      </c>
      <c r="I750" s="61">
        <f>D750*33.16</f>
        <v>1282186.6666666665</v>
      </c>
      <c r="J750" s="61">
        <f t="shared" si="40"/>
        <v>607840</v>
      </c>
      <c r="K750" s="62">
        <f t="shared" si="41"/>
        <v>3451000</v>
      </c>
    </row>
    <row r="751" spans="1:11" ht="12.75" customHeight="1" x14ac:dyDescent="0.2">
      <c r="A751" s="58">
        <v>4114</v>
      </c>
      <c r="B751" s="58" t="s">
        <v>3989</v>
      </c>
      <c r="C751" s="59">
        <v>11</v>
      </c>
      <c r="D751" s="59">
        <f t="shared" si="39"/>
        <v>38666.666666666664</v>
      </c>
      <c r="E751" s="60">
        <v>665</v>
      </c>
      <c r="F751" s="61">
        <f>D751*17.62</f>
        <v>681306.66666666663</v>
      </c>
      <c r="G751" s="61">
        <f>D751*10.08</f>
        <v>389760</v>
      </c>
      <c r="H751" s="61">
        <f>D751*4.83</f>
        <v>186760</v>
      </c>
      <c r="I751" s="61">
        <f>D751*29.95</f>
        <v>1158066.6666666665</v>
      </c>
      <c r="J751" s="61">
        <f t="shared" si="40"/>
        <v>607840</v>
      </c>
      <c r="K751" s="62">
        <f t="shared" si="41"/>
        <v>3023733.333333333</v>
      </c>
    </row>
    <row r="752" spans="1:11" ht="12.75" customHeight="1" x14ac:dyDescent="0.2">
      <c r="A752" s="58">
        <v>4115</v>
      </c>
      <c r="B752" s="58" t="s">
        <v>3990</v>
      </c>
      <c r="C752" s="59">
        <v>13</v>
      </c>
      <c r="D752" s="59">
        <f t="shared" si="39"/>
        <v>38666.666666666664</v>
      </c>
      <c r="E752" s="60">
        <v>666</v>
      </c>
      <c r="F752" s="61">
        <f>D752*21.48</f>
        <v>830560</v>
      </c>
      <c r="G752" s="61">
        <f>D752*12.72</f>
        <v>491840</v>
      </c>
      <c r="H752" s="61">
        <f>D752*6.17</f>
        <v>238573.33333333331</v>
      </c>
      <c r="I752" s="61">
        <f>D752*33.16</f>
        <v>1282186.6666666665</v>
      </c>
      <c r="J752" s="61">
        <f t="shared" si="40"/>
        <v>607840</v>
      </c>
      <c r="K752" s="62">
        <f t="shared" si="41"/>
        <v>3451000</v>
      </c>
    </row>
    <row r="753" spans="1:11" ht="12.75" customHeight="1" x14ac:dyDescent="0.2">
      <c r="A753" s="58">
        <v>4116</v>
      </c>
      <c r="B753" s="58" t="s">
        <v>3991</v>
      </c>
      <c r="C753" s="59">
        <v>10</v>
      </c>
      <c r="D753" s="59">
        <f t="shared" si="39"/>
        <v>38666.666666666664</v>
      </c>
      <c r="E753" s="60">
        <v>667</v>
      </c>
      <c r="F753" s="61">
        <f>D753*15.71</f>
        <v>607453.33333333337</v>
      </c>
      <c r="G753" s="61">
        <f>D753*9.02</f>
        <v>348773.33333333331</v>
      </c>
      <c r="H753" s="61">
        <f>D753*4.28</f>
        <v>165493.33333333334</v>
      </c>
      <c r="I753" s="61">
        <f>D753*28.08</f>
        <v>1085759.9999999998</v>
      </c>
      <c r="J753" s="61">
        <f t="shared" si="40"/>
        <v>607840</v>
      </c>
      <c r="K753" s="62">
        <f t="shared" si="41"/>
        <v>2815320</v>
      </c>
    </row>
    <row r="754" spans="1:11" ht="12.75" customHeight="1" x14ac:dyDescent="0.2">
      <c r="D754" s="59">
        <f t="shared" si="39"/>
        <v>38666.666666666664</v>
      </c>
      <c r="E754" s="60">
        <v>668</v>
      </c>
    </row>
    <row r="755" spans="1:11" ht="12.75" customHeight="1" x14ac:dyDescent="0.2">
      <c r="A755" s="58" t="s">
        <v>5123</v>
      </c>
      <c r="D755" s="59">
        <f t="shared" si="39"/>
        <v>38666.666666666664</v>
      </c>
      <c r="E755" s="60">
        <v>669</v>
      </c>
    </row>
    <row r="756" spans="1:11" ht="12.75" customHeight="1" x14ac:dyDescent="0.2">
      <c r="D756" s="59">
        <f t="shared" si="39"/>
        <v>38666.666666666664</v>
      </c>
      <c r="E756" s="60">
        <v>670</v>
      </c>
    </row>
    <row r="757" spans="1:11" ht="12.75" customHeight="1" x14ac:dyDescent="0.2">
      <c r="A757" s="58">
        <v>4120</v>
      </c>
      <c r="B757" s="58" t="s">
        <v>3992</v>
      </c>
      <c r="C757" s="59">
        <v>9</v>
      </c>
      <c r="D757" s="59">
        <f t="shared" si="39"/>
        <v>38666.666666666664</v>
      </c>
      <c r="E757" s="60">
        <v>671</v>
      </c>
      <c r="F757" s="61">
        <f>D757*12.76</f>
        <v>493386.66666666663</v>
      </c>
      <c r="G757" s="61">
        <f>D757*7.3</f>
        <v>282266.66666666663</v>
      </c>
      <c r="H757" s="61">
        <f>D757*3.49</f>
        <v>134946.66666666666</v>
      </c>
      <c r="I757" s="61">
        <f>D757*21.1</f>
        <v>815866.66666666663</v>
      </c>
      <c r="J757" s="61">
        <f>D757*9.92</f>
        <v>383573.33333333331</v>
      </c>
      <c r="K757" s="62">
        <f>SUM(F757:J757)</f>
        <v>2110040</v>
      </c>
    </row>
    <row r="758" spans="1:11" ht="12.75" customHeight="1" x14ac:dyDescent="0.2">
      <c r="A758" s="58">
        <v>4121</v>
      </c>
      <c r="B758" s="58" t="s">
        <v>3993</v>
      </c>
      <c r="C758" s="59">
        <v>9</v>
      </c>
      <c r="D758" s="59">
        <f t="shared" si="39"/>
        <v>38666.666666666664</v>
      </c>
      <c r="E758" s="60">
        <v>672</v>
      </c>
      <c r="F758" s="61">
        <f>D758*12.76</f>
        <v>493386.66666666663</v>
      </c>
      <c r="G758" s="61">
        <f>D758*7.3</f>
        <v>282266.66666666663</v>
      </c>
      <c r="H758" s="61">
        <f>D758*3.49</f>
        <v>134946.66666666666</v>
      </c>
      <c r="I758" s="61">
        <f>D758*21.1</f>
        <v>815866.66666666663</v>
      </c>
      <c r="J758" s="61">
        <f>D758*9.92</f>
        <v>383573.33333333331</v>
      </c>
      <c r="K758" s="62">
        <f>SUM(F758:J758)</f>
        <v>2110040</v>
      </c>
    </row>
    <row r="759" spans="1:11" ht="12.75" customHeight="1" x14ac:dyDescent="0.2">
      <c r="A759" s="58">
        <v>4122</v>
      </c>
      <c r="B759" s="58" t="s">
        <v>3994</v>
      </c>
      <c r="C759" s="59">
        <v>9</v>
      </c>
      <c r="D759" s="59">
        <f t="shared" si="39"/>
        <v>38666.666666666664</v>
      </c>
      <c r="E759" s="60">
        <v>673</v>
      </c>
      <c r="F759" s="61">
        <f>D759*12.76</f>
        <v>493386.66666666663</v>
      </c>
      <c r="G759" s="61">
        <f>D759*7.3</f>
        <v>282266.66666666663</v>
      </c>
      <c r="H759" s="61">
        <f>D759*3.49</f>
        <v>134946.66666666666</v>
      </c>
      <c r="I759" s="61">
        <f>D759*21.1</f>
        <v>815866.66666666663</v>
      </c>
      <c r="J759" s="61">
        <f>D759*9.92</f>
        <v>383573.33333333331</v>
      </c>
      <c r="K759" s="62">
        <f>SUM(F759:J759)</f>
        <v>2110040</v>
      </c>
    </row>
    <row r="760" spans="1:11" ht="12.75" customHeight="1" x14ac:dyDescent="0.2">
      <c r="D760" s="59">
        <f t="shared" si="39"/>
        <v>38666.666666666664</v>
      </c>
      <c r="E760" s="60">
        <v>674</v>
      </c>
    </row>
    <row r="761" spans="1:11" ht="12.75" customHeight="1" x14ac:dyDescent="0.2">
      <c r="A761" s="58" t="s">
        <v>3995</v>
      </c>
      <c r="D761" s="59">
        <f t="shared" si="39"/>
        <v>38666.666666666664</v>
      </c>
      <c r="E761" s="60">
        <v>675</v>
      </c>
    </row>
    <row r="762" spans="1:11" ht="12.75" customHeight="1" x14ac:dyDescent="0.2">
      <c r="D762" s="59">
        <f t="shared" si="39"/>
        <v>38666.666666666664</v>
      </c>
      <c r="E762" s="60">
        <v>676</v>
      </c>
    </row>
    <row r="763" spans="1:11" ht="12.75" customHeight="1" x14ac:dyDescent="0.2">
      <c r="A763" s="58">
        <v>4130</v>
      </c>
      <c r="B763" s="58" t="s">
        <v>3996</v>
      </c>
      <c r="C763" s="59">
        <v>13</v>
      </c>
      <c r="D763" s="59">
        <f t="shared" si="39"/>
        <v>38666.666666666664</v>
      </c>
      <c r="E763" s="60">
        <v>677</v>
      </c>
      <c r="F763" s="61">
        <f>D763*21.48</f>
        <v>830560</v>
      </c>
      <c r="G763" s="61">
        <f>D763*12.72</f>
        <v>491840</v>
      </c>
      <c r="H763" s="61">
        <f>D763*6.17</f>
        <v>238573.33333333331</v>
      </c>
      <c r="I763" s="61">
        <f>D763*33.16</f>
        <v>1282186.6666666665</v>
      </c>
      <c r="J763" s="61">
        <f>D763*15.72</f>
        <v>607840</v>
      </c>
      <c r="K763" s="62">
        <f>SUM(F763:J763)</f>
        <v>3451000</v>
      </c>
    </row>
    <row r="764" spans="1:11" ht="12.75" customHeight="1" x14ac:dyDescent="0.2">
      <c r="D764" s="59">
        <f t="shared" si="39"/>
        <v>38666.666666666664</v>
      </c>
      <c r="E764" s="60">
        <v>678</v>
      </c>
    </row>
    <row r="765" spans="1:11" ht="12.75" customHeight="1" x14ac:dyDescent="0.2">
      <c r="D765" s="59">
        <f t="shared" si="39"/>
        <v>38666.666666666664</v>
      </c>
      <c r="E765" s="60">
        <v>679</v>
      </c>
    </row>
    <row r="766" spans="1:11" ht="12.75" customHeight="1" x14ac:dyDescent="0.2">
      <c r="A766" s="58" t="s">
        <v>3997</v>
      </c>
      <c r="D766" s="59">
        <f t="shared" si="39"/>
        <v>38666.666666666664</v>
      </c>
      <c r="E766" s="60">
        <v>680</v>
      </c>
    </row>
    <row r="767" spans="1:11" ht="12.75" customHeight="1" x14ac:dyDescent="0.2">
      <c r="D767" s="59">
        <f t="shared" si="39"/>
        <v>38666.666666666664</v>
      </c>
      <c r="E767" s="60">
        <v>681</v>
      </c>
    </row>
    <row r="768" spans="1:11" ht="12.75" customHeight="1" x14ac:dyDescent="0.2">
      <c r="A768" s="58" t="s">
        <v>3998</v>
      </c>
      <c r="D768" s="59">
        <f t="shared" si="39"/>
        <v>38666.666666666664</v>
      </c>
      <c r="E768" s="60">
        <v>682</v>
      </c>
    </row>
    <row r="769" spans="1:11" ht="12.75" customHeight="1" x14ac:dyDescent="0.2">
      <c r="D769" s="59">
        <f t="shared" si="39"/>
        <v>38666.666666666664</v>
      </c>
      <c r="E769" s="60">
        <v>683</v>
      </c>
    </row>
    <row r="770" spans="1:11" ht="12.75" customHeight="1" x14ac:dyDescent="0.2">
      <c r="A770" s="58" t="s">
        <v>3999</v>
      </c>
      <c r="D770" s="59">
        <f t="shared" si="39"/>
        <v>38666.666666666664</v>
      </c>
      <c r="E770" s="60">
        <v>684</v>
      </c>
    </row>
    <row r="771" spans="1:11" ht="12.75" customHeight="1" x14ac:dyDescent="0.2">
      <c r="D771" s="59">
        <f t="shared" si="39"/>
        <v>38666.666666666664</v>
      </c>
      <c r="E771" s="60">
        <v>685</v>
      </c>
    </row>
    <row r="772" spans="1:11" ht="12.75" customHeight="1" x14ac:dyDescent="0.2">
      <c r="A772" s="58">
        <v>5101</v>
      </c>
      <c r="B772" s="58" t="s">
        <v>4000</v>
      </c>
      <c r="C772" s="59">
        <v>8</v>
      </c>
      <c r="D772" s="59">
        <f t="shared" si="39"/>
        <v>38666.666666666664</v>
      </c>
      <c r="E772" s="60">
        <v>686</v>
      </c>
      <c r="F772" s="61">
        <f>D772*10.44</f>
        <v>403679.99999999994</v>
      </c>
      <c r="G772" s="61">
        <f>D772*6.17</f>
        <v>238573.33333333331</v>
      </c>
      <c r="H772" s="61">
        <f>D772*2.74</f>
        <v>105946.66666666667</v>
      </c>
      <c r="I772" s="61">
        <f>D772*18.51</f>
        <v>715720</v>
      </c>
      <c r="J772" s="61">
        <f>D772*9.92</f>
        <v>383573.33333333331</v>
      </c>
      <c r="K772" s="62">
        <f>SUM(F772:J772)</f>
        <v>1847493.3333333333</v>
      </c>
    </row>
    <row r="773" spans="1:11" ht="12.75" customHeight="1" x14ac:dyDescent="0.2">
      <c r="A773" s="58">
        <v>5102</v>
      </c>
      <c r="B773" s="58" t="s">
        <v>4001</v>
      </c>
      <c r="C773" s="59">
        <v>10</v>
      </c>
      <c r="D773" s="59">
        <f t="shared" si="39"/>
        <v>38666.666666666664</v>
      </c>
      <c r="E773" s="60">
        <v>687</v>
      </c>
      <c r="F773" s="61">
        <f>D773*15.71</f>
        <v>607453.33333333337</v>
      </c>
      <c r="G773" s="61">
        <f>D773*9.02</f>
        <v>348773.33333333331</v>
      </c>
      <c r="H773" s="61">
        <f>D773*4.28</f>
        <v>165493.33333333334</v>
      </c>
      <c r="I773" s="61">
        <f>D773*28.08</f>
        <v>1085759.9999999998</v>
      </c>
      <c r="J773" s="61">
        <f>D773*15.72</f>
        <v>607840</v>
      </c>
      <c r="K773" s="62">
        <f>SUM(F773:J773)</f>
        <v>2815320</v>
      </c>
    </row>
    <row r="774" spans="1:11" ht="12.75" customHeight="1" x14ac:dyDescent="0.2">
      <c r="A774" s="58">
        <v>5103</v>
      </c>
      <c r="B774" s="58" t="s">
        <v>4002</v>
      </c>
      <c r="C774" s="59">
        <v>12</v>
      </c>
      <c r="D774" s="59">
        <f t="shared" si="39"/>
        <v>38666.666666666664</v>
      </c>
      <c r="E774" s="60">
        <v>688</v>
      </c>
      <c r="F774" s="61">
        <f>D774*19.63</f>
        <v>759026.66666666663</v>
      </c>
      <c r="G774" s="61">
        <f>D774*11.44</f>
        <v>442346.66666666663</v>
      </c>
      <c r="H774" s="61">
        <f>D774*5.36</f>
        <v>207253.33333333334</v>
      </c>
      <c r="I774" s="61">
        <f>D774*31.47</f>
        <v>1216839.9999999998</v>
      </c>
      <c r="J774" s="61">
        <f>D774*15.72</f>
        <v>607840</v>
      </c>
      <c r="K774" s="62">
        <f>SUM(F774:J774)</f>
        <v>3233306.666666666</v>
      </c>
    </row>
    <row r="775" spans="1:11" ht="12.75" customHeight="1" x14ac:dyDescent="0.2">
      <c r="A775" s="58">
        <v>5104</v>
      </c>
      <c r="B775" s="58" t="s">
        <v>4003</v>
      </c>
      <c r="C775" s="59">
        <v>5</v>
      </c>
      <c r="D775" s="59">
        <f t="shared" si="39"/>
        <v>38666.666666666664</v>
      </c>
      <c r="E775" s="60">
        <v>689</v>
      </c>
      <c r="F775" s="61">
        <f>D775*5.86</f>
        <v>226586.66666666666</v>
      </c>
      <c r="G775" s="61">
        <f>D775*3.83</f>
        <v>148093.33333333331</v>
      </c>
      <c r="H775" s="61">
        <v>0</v>
      </c>
      <c r="I775" s="61">
        <f>D775*10.45</f>
        <v>404066.66666666663</v>
      </c>
      <c r="J775" s="61">
        <f>D775*4.27</f>
        <v>165106.66666666663</v>
      </c>
      <c r="K775" s="62">
        <f>SUM(F775:J775)</f>
        <v>943853.33333333326</v>
      </c>
    </row>
    <row r="776" spans="1:11" ht="12.75" customHeight="1" x14ac:dyDescent="0.2">
      <c r="D776" s="59">
        <f t="shared" si="39"/>
        <v>38666.666666666664</v>
      </c>
      <c r="E776" s="60">
        <v>690</v>
      </c>
    </row>
    <row r="777" spans="1:11" ht="12.75" customHeight="1" x14ac:dyDescent="0.2">
      <c r="A777" s="58" t="s">
        <v>4004</v>
      </c>
      <c r="D777" s="59">
        <f t="shared" si="39"/>
        <v>38666.666666666664</v>
      </c>
      <c r="E777" s="60">
        <v>691</v>
      </c>
    </row>
    <row r="778" spans="1:11" ht="12.75" customHeight="1" x14ac:dyDescent="0.2">
      <c r="D778" s="59">
        <f t="shared" si="39"/>
        <v>38666.666666666664</v>
      </c>
      <c r="E778" s="60">
        <v>692</v>
      </c>
    </row>
    <row r="779" spans="1:11" ht="12.75" customHeight="1" x14ac:dyDescent="0.2">
      <c r="A779" s="58">
        <v>5110</v>
      </c>
      <c r="B779" s="58" t="s">
        <v>4005</v>
      </c>
      <c r="C779" s="59">
        <v>12</v>
      </c>
      <c r="D779" s="59">
        <f t="shared" si="39"/>
        <v>38666.666666666664</v>
      </c>
      <c r="E779" s="60">
        <v>693</v>
      </c>
      <c r="F779" s="61">
        <f>D779*19.63</f>
        <v>759026.66666666663</v>
      </c>
      <c r="G779" s="61">
        <f>D779*11.44</f>
        <v>442346.66666666663</v>
      </c>
      <c r="H779" s="61">
        <f>D779*5.36</f>
        <v>207253.33333333334</v>
      </c>
      <c r="I779" s="61">
        <f>D779*31.47</f>
        <v>1216839.9999999998</v>
      </c>
      <c r="J779" s="61">
        <f>D779*15.72</f>
        <v>607840</v>
      </c>
      <c r="K779" s="62">
        <f>SUM(F779:J779)</f>
        <v>3233306.666666666</v>
      </c>
    </row>
    <row r="780" spans="1:11" ht="12.75" customHeight="1" x14ac:dyDescent="0.2">
      <c r="D780" s="59">
        <f t="shared" si="39"/>
        <v>38666.666666666664</v>
      </c>
      <c r="E780" s="60">
        <v>694</v>
      </c>
    </row>
    <row r="781" spans="1:11" ht="12.75" customHeight="1" x14ac:dyDescent="0.2">
      <c r="A781" s="58" t="s">
        <v>4006</v>
      </c>
      <c r="D781" s="59">
        <f t="shared" si="39"/>
        <v>38666.666666666664</v>
      </c>
      <c r="E781" s="60">
        <v>695</v>
      </c>
    </row>
    <row r="782" spans="1:11" ht="12.75" customHeight="1" x14ac:dyDescent="0.2">
      <c r="A782" s="58" t="s">
        <v>4007</v>
      </c>
      <c r="D782" s="59">
        <f t="shared" si="39"/>
        <v>38666.666666666664</v>
      </c>
      <c r="E782" s="60">
        <v>696</v>
      </c>
    </row>
    <row r="783" spans="1:11" ht="12.75" customHeight="1" x14ac:dyDescent="0.2">
      <c r="D783" s="59">
        <f t="shared" si="39"/>
        <v>38666.666666666664</v>
      </c>
      <c r="E783" s="60">
        <v>697</v>
      </c>
    </row>
    <row r="784" spans="1:11" ht="12.75" customHeight="1" x14ac:dyDescent="0.2">
      <c r="A784" s="58">
        <v>5120</v>
      </c>
      <c r="B784" s="58" t="s">
        <v>4008</v>
      </c>
      <c r="C784" s="59">
        <v>9</v>
      </c>
      <c r="D784" s="59">
        <f t="shared" si="39"/>
        <v>38666.666666666664</v>
      </c>
      <c r="E784" s="60">
        <v>698</v>
      </c>
      <c r="F784" s="61">
        <f>D784*12.76</f>
        <v>493386.66666666663</v>
      </c>
      <c r="G784" s="61">
        <f>D784*7.3</f>
        <v>282266.66666666663</v>
      </c>
      <c r="H784" s="61">
        <f>D784*3.49</f>
        <v>134946.66666666666</v>
      </c>
      <c r="I784" s="61">
        <f>D784*21.1</f>
        <v>815866.66666666663</v>
      </c>
      <c r="J784" s="61">
        <f>D784*9.92</f>
        <v>383573.33333333331</v>
      </c>
      <c r="K784" s="62">
        <f>SUM(F784:J784)</f>
        <v>2110040</v>
      </c>
    </row>
    <row r="785" spans="1:11" ht="12.75" customHeight="1" x14ac:dyDescent="0.2">
      <c r="A785" s="58">
        <v>5121</v>
      </c>
      <c r="B785" s="58" t="s">
        <v>4009</v>
      </c>
      <c r="C785" s="59">
        <v>8</v>
      </c>
      <c r="D785" s="59">
        <f t="shared" si="39"/>
        <v>38666.666666666664</v>
      </c>
      <c r="E785" s="60">
        <v>699</v>
      </c>
      <c r="F785" s="61">
        <f>D785*10.44</f>
        <v>403679.99999999994</v>
      </c>
      <c r="G785" s="61">
        <f>D785*6.17</f>
        <v>238573.33333333331</v>
      </c>
      <c r="H785" s="61">
        <f>D785*2.74</f>
        <v>105946.66666666667</v>
      </c>
      <c r="I785" s="61">
        <f>D785*18.51</f>
        <v>715720</v>
      </c>
      <c r="J785" s="61">
        <f>D785*9.92</f>
        <v>383573.33333333331</v>
      </c>
      <c r="K785" s="62">
        <f>SUM(F785:J785)</f>
        <v>1847493.3333333333</v>
      </c>
    </row>
    <row r="786" spans="1:11" ht="12.75" customHeight="1" x14ac:dyDescent="0.2">
      <c r="D786" s="59">
        <f t="shared" si="39"/>
        <v>38666.666666666664</v>
      </c>
      <c r="E786" s="60">
        <v>700</v>
      </c>
    </row>
    <row r="787" spans="1:11" ht="12.75" customHeight="1" x14ac:dyDescent="0.2">
      <c r="A787" s="58" t="s">
        <v>4010</v>
      </c>
      <c r="D787" s="59">
        <f t="shared" si="39"/>
        <v>38666.666666666664</v>
      </c>
      <c r="E787" s="60">
        <v>701</v>
      </c>
    </row>
    <row r="788" spans="1:11" ht="12.75" customHeight="1" x14ac:dyDescent="0.2">
      <c r="D788" s="59">
        <f t="shared" si="39"/>
        <v>38666.666666666664</v>
      </c>
      <c r="E788" s="60">
        <v>702</v>
      </c>
    </row>
    <row r="789" spans="1:11" ht="12.75" customHeight="1" x14ac:dyDescent="0.2">
      <c r="A789" s="58">
        <v>5130</v>
      </c>
      <c r="B789" s="58" t="s">
        <v>4011</v>
      </c>
      <c r="C789" s="59">
        <v>9</v>
      </c>
      <c r="D789" s="59">
        <f t="shared" si="39"/>
        <v>38666.666666666664</v>
      </c>
      <c r="E789" s="60">
        <v>703</v>
      </c>
      <c r="F789" s="61">
        <f>D789*12.76</f>
        <v>493386.66666666663</v>
      </c>
      <c r="G789" s="61">
        <f>D789*7.3</f>
        <v>282266.66666666663</v>
      </c>
      <c r="H789" s="61">
        <f>D789*3.49</f>
        <v>134946.66666666666</v>
      </c>
      <c r="I789" s="61">
        <f>D789*21.1</f>
        <v>815866.66666666663</v>
      </c>
      <c r="J789" s="61">
        <f>D789*9.92</f>
        <v>383573.33333333331</v>
      </c>
      <c r="K789" s="62">
        <f>SUM(F789:J789)</f>
        <v>2110040</v>
      </c>
    </row>
    <row r="790" spans="1:11" ht="12.75" customHeight="1" x14ac:dyDescent="0.2">
      <c r="A790" s="58">
        <v>5131</v>
      </c>
      <c r="B790" s="58" t="s">
        <v>4012</v>
      </c>
      <c r="C790" s="59">
        <v>10</v>
      </c>
      <c r="D790" s="59">
        <f t="shared" si="39"/>
        <v>38666.666666666664</v>
      </c>
      <c r="E790" s="60">
        <v>704</v>
      </c>
      <c r="F790" s="61">
        <f>D790*15.71</f>
        <v>607453.33333333337</v>
      </c>
      <c r="G790" s="61">
        <f>D790*9.02</f>
        <v>348773.33333333331</v>
      </c>
      <c r="H790" s="61">
        <f>D790*4.28</f>
        <v>165493.33333333334</v>
      </c>
      <c r="I790" s="61">
        <f>D790*28.08</f>
        <v>1085759.9999999998</v>
      </c>
      <c r="J790" s="61">
        <f>D790*15.72</f>
        <v>607840</v>
      </c>
      <c r="K790" s="62">
        <f>SUM(F790:J790)</f>
        <v>2815320</v>
      </c>
    </row>
    <row r="791" spans="1:11" ht="12.75" customHeight="1" x14ac:dyDescent="0.2">
      <c r="A791" s="58">
        <v>5132</v>
      </c>
      <c r="B791" s="58" t="s">
        <v>4013</v>
      </c>
      <c r="C791" s="59">
        <v>11</v>
      </c>
      <c r="D791" s="59">
        <f t="shared" si="39"/>
        <v>38666.666666666664</v>
      </c>
      <c r="E791" s="60">
        <v>705</v>
      </c>
      <c r="F791" s="61">
        <f>D791*17.62</f>
        <v>681306.66666666663</v>
      </c>
      <c r="G791" s="61">
        <f>D791*10.08</f>
        <v>389760</v>
      </c>
      <c r="H791" s="61">
        <f>D791*4.83</f>
        <v>186760</v>
      </c>
      <c r="I791" s="61">
        <f>D791*29.95</f>
        <v>1158066.6666666665</v>
      </c>
      <c r="J791" s="61">
        <f>D791*15.72</f>
        <v>607840</v>
      </c>
      <c r="K791" s="62">
        <f>SUM(F791:J791)</f>
        <v>3023733.333333333</v>
      </c>
    </row>
    <row r="792" spans="1:11" ht="12.75" customHeight="1" x14ac:dyDescent="0.2">
      <c r="D792" s="59">
        <f t="shared" ref="D792:D855" si="42">D791</f>
        <v>38666.666666666664</v>
      </c>
      <c r="E792" s="60">
        <v>706</v>
      </c>
    </row>
    <row r="793" spans="1:11" ht="12.75" customHeight="1" x14ac:dyDescent="0.2">
      <c r="A793" s="58" t="s">
        <v>4014</v>
      </c>
      <c r="D793" s="59">
        <f t="shared" si="42"/>
        <v>38666.666666666664</v>
      </c>
      <c r="E793" s="60">
        <v>707</v>
      </c>
    </row>
    <row r="794" spans="1:11" ht="12.75" customHeight="1" x14ac:dyDescent="0.2">
      <c r="A794" s="58" t="s">
        <v>4015</v>
      </c>
      <c r="D794" s="59">
        <f t="shared" si="42"/>
        <v>38666.666666666664</v>
      </c>
      <c r="E794" s="60">
        <v>708</v>
      </c>
    </row>
    <row r="795" spans="1:11" ht="12.75" customHeight="1" x14ac:dyDescent="0.2">
      <c r="D795" s="59">
        <f t="shared" si="42"/>
        <v>38666.666666666664</v>
      </c>
      <c r="E795" s="60">
        <v>709</v>
      </c>
    </row>
    <row r="796" spans="1:11" ht="12.75" customHeight="1" x14ac:dyDescent="0.2">
      <c r="A796" s="58">
        <v>5140</v>
      </c>
      <c r="B796" s="58" t="s">
        <v>4016</v>
      </c>
      <c r="C796" s="59">
        <v>13</v>
      </c>
      <c r="D796" s="59">
        <f t="shared" si="42"/>
        <v>38666.666666666664</v>
      </c>
      <c r="E796" s="60">
        <v>710</v>
      </c>
      <c r="F796" s="61">
        <f>D796*21.48</f>
        <v>830560</v>
      </c>
      <c r="G796" s="61">
        <f>D796*12.72</f>
        <v>491840</v>
      </c>
      <c r="H796" s="61">
        <f>D796*6.17</f>
        <v>238573.33333333331</v>
      </c>
      <c r="I796" s="61">
        <f>D796*33.16</f>
        <v>1282186.6666666665</v>
      </c>
      <c r="J796" s="61">
        <f>D796*15.72</f>
        <v>607840</v>
      </c>
      <c r="K796" s="62">
        <f>SUM(F796:J796)</f>
        <v>3451000</v>
      </c>
    </row>
    <row r="797" spans="1:11" ht="12.75" customHeight="1" x14ac:dyDescent="0.2">
      <c r="A797" s="58">
        <v>5141</v>
      </c>
      <c r="B797" s="58" t="s">
        <v>4017</v>
      </c>
      <c r="C797" s="59">
        <v>13</v>
      </c>
      <c r="D797" s="59">
        <f t="shared" si="42"/>
        <v>38666.666666666664</v>
      </c>
      <c r="E797" s="60">
        <v>711</v>
      </c>
      <c r="F797" s="61">
        <f>D797*21.48</f>
        <v>830560</v>
      </c>
      <c r="G797" s="61">
        <f>D797*12.72</f>
        <v>491840</v>
      </c>
      <c r="H797" s="61">
        <f>D797*6.17</f>
        <v>238573.33333333331</v>
      </c>
      <c r="I797" s="61">
        <f>D797*33.16</f>
        <v>1282186.6666666665</v>
      </c>
      <c r="J797" s="61">
        <f>D797*15.72</f>
        <v>607840</v>
      </c>
      <c r="K797" s="62">
        <f>SUM(F797:J797)</f>
        <v>3451000</v>
      </c>
    </row>
    <row r="798" spans="1:11" ht="12.75" customHeight="1" x14ac:dyDescent="0.2">
      <c r="D798" s="59">
        <f t="shared" si="42"/>
        <v>38666.666666666664</v>
      </c>
      <c r="E798" s="60">
        <v>712</v>
      </c>
    </row>
    <row r="799" spans="1:11" ht="12.75" customHeight="1" x14ac:dyDescent="0.2">
      <c r="A799" s="58" t="s">
        <v>4018</v>
      </c>
      <c r="D799" s="59">
        <f t="shared" si="42"/>
        <v>38666.666666666664</v>
      </c>
      <c r="E799" s="60">
        <v>713</v>
      </c>
    </row>
    <row r="800" spans="1:11" ht="12.75" customHeight="1" x14ac:dyDescent="0.2">
      <c r="D800" s="59">
        <f t="shared" si="42"/>
        <v>38666.666666666664</v>
      </c>
      <c r="E800" s="60">
        <v>714</v>
      </c>
    </row>
    <row r="801" spans="1:11" ht="12.75" customHeight="1" x14ac:dyDescent="0.2">
      <c r="A801" s="58">
        <v>5160</v>
      </c>
      <c r="B801" s="58" t="s">
        <v>4019</v>
      </c>
      <c r="C801" s="59">
        <v>13</v>
      </c>
      <c r="D801" s="59">
        <f t="shared" si="42"/>
        <v>38666.666666666664</v>
      </c>
      <c r="E801" s="60">
        <v>715</v>
      </c>
      <c r="F801" s="61">
        <f>D801*21.48</f>
        <v>830560</v>
      </c>
      <c r="G801" s="61">
        <f>D801*12.72</f>
        <v>491840</v>
      </c>
      <c r="H801" s="61">
        <f>D801*6.17</f>
        <v>238573.33333333331</v>
      </c>
      <c r="I801" s="61">
        <f>D801*33.16</f>
        <v>1282186.6666666665</v>
      </c>
      <c r="J801" s="61">
        <f>D801*15.72</f>
        <v>607840</v>
      </c>
      <c r="K801" s="62">
        <f>SUM(F801:J801)</f>
        <v>3451000</v>
      </c>
    </row>
    <row r="802" spans="1:11" ht="12.75" customHeight="1" x14ac:dyDescent="0.2">
      <c r="D802" s="59">
        <f t="shared" si="42"/>
        <v>38666.666666666664</v>
      </c>
      <c r="E802" s="60">
        <v>716</v>
      </c>
    </row>
    <row r="803" spans="1:11" ht="12.75" customHeight="1" x14ac:dyDescent="0.2">
      <c r="A803" s="58" t="s">
        <v>4020</v>
      </c>
      <c r="D803" s="59">
        <f t="shared" si="42"/>
        <v>38666.666666666664</v>
      </c>
      <c r="E803" s="60">
        <v>717</v>
      </c>
    </row>
    <row r="804" spans="1:11" ht="12.75" customHeight="1" x14ac:dyDescent="0.2">
      <c r="D804" s="59">
        <f t="shared" si="42"/>
        <v>38666.666666666664</v>
      </c>
      <c r="E804" s="60">
        <v>718</v>
      </c>
    </row>
    <row r="805" spans="1:11" ht="12.75" customHeight="1" x14ac:dyDescent="0.2">
      <c r="A805" s="58">
        <v>5170</v>
      </c>
      <c r="B805" s="58" t="s">
        <v>4021</v>
      </c>
      <c r="C805" s="59">
        <v>12</v>
      </c>
      <c r="D805" s="59">
        <f t="shared" si="42"/>
        <v>38666.666666666664</v>
      </c>
      <c r="E805" s="60">
        <v>719</v>
      </c>
      <c r="F805" s="61">
        <f>D805*19.63</f>
        <v>759026.66666666663</v>
      </c>
      <c r="G805" s="61">
        <f>D805*11.44</f>
        <v>442346.66666666663</v>
      </c>
      <c r="H805" s="61">
        <f>D805*5.36</f>
        <v>207253.33333333334</v>
      </c>
      <c r="I805" s="61">
        <f>D805*31.47</f>
        <v>1216839.9999999998</v>
      </c>
      <c r="J805" s="61">
        <f>D805*15.72</f>
        <v>607840</v>
      </c>
      <c r="K805" s="62">
        <f>SUM(F805:J805)</f>
        <v>3233306.666666666</v>
      </c>
    </row>
    <row r="806" spans="1:11" ht="12.75" customHeight="1" x14ac:dyDescent="0.2">
      <c r="A806" s="58">
        <v>5172</v>
      </c>
      <c r="B806" s="58" t="s">
        <v>4022</v>
      </c>
      <c r="C806" s="59">
        <v>10</v>
      </c>
      <c r="D806" s="59">
        <f t="shared" si="42"/>
        <v>38666.666666666664</v>
      </c>
      <c r="E806" s="60">
        <v>720</v>
      </c>
      <c r="F806" s="61">
        <f>D806*15.71</f>
        <v>607453.33333333337</v>
      </c>
      <c r="G806" s="61">
        <f>D806*9.02</f>
        <v>348773.33333333331</v>
      </c>
      <c r="H806" s="61">
        <f>D806*4.28</f>
        <v>165493.33333333334</v>
      </c>
      <c r="I806" s="61">
        <f>D806*28.08</f>
        <v>1085759.9999999998</v>
      </c>
      <c r="J806" s="61">
        <f>D806*15.72</f>
        <v>607840</v>
      </c>
      <c r="K806" s="62">
        <f>SUM(F806:J806)</f>
        <v>2815320</v>
      </c>
    </row>
    <row r="807" spans="1:11" ht="12.75" customHeight="1" x14ac:dyDescent="0.2">
      <c r="D807" s="59">
        <f t="shared" si="42"/>
        <v>38666.666666666664</v>
      </c>
      <c r="E807" s="60">
        <v>721</v>
      </c>
    </row>
    <row r="808" spans="1:11" ht="12.75" customHeight="1" x14ac:dyDescent="0.2">
      <c r="A808" s="58" t="s">
        <v>4023</v>
      </c>
      <c r="D808" s="59">
        <f t="shared" si="42"/>
        <v>38666.666666666664</v>
      </c>
      <c r="E808" s="60">
        <v>722</v>
      </c>
    </row>
    <row r="809" spans="1:11" ht="12.75" customHeight="1" x14ac:dyDescent="0.2">
      <c r="D809" s="59">
        <f t="shared" si="42"/>
        <v>38666.666666666664</v>
      </c>
      <c r="E809" s="60">
        <v>723</v>
      </c>
    </row>
    <row r="810" spans="1:11" ht="12.75" customHeight="1" x14ac:dyDescent="0.2">
      <c r="A810" s="58" t="s">
        <v>4024</v>
      </c>
      <c r="D810" s="59">
        <f t="shared" si="42"/>
        <v>38666.666666666664</v>
      </c>
      <c r="E810" s="60">
        <v>724</v>
      </c>
    </row>
    <row r="811" spans="1:11" ht="12.75" customHeight="1" x14ac:dyDescent="0.2">
      <c r="D811" s="59">
        <f t="shared" si="42"/>
        <v>38666.666666666664</v>
      </c>
      <c r="E811" s="60">
        <v>725</v>
      </c>
    </row>
    <row r="812" spans="1:11" ht="12.75" customHeight="1" x14ac:dyDescent="0.2">
      <c r="A812" s="58">
        <v>5201</v>
      </c>
      <c r="B812" s="58" t="s">
        <v>4996</v>
      </c>
      <c r="C812" s="59">
        <v>12</v>
      </c>
      <c r="D812" s="59">
        <f t="shared" si="42"/>
        <v>38666.666666666664</v>
      </c>
      <c r="E812" s="60">
        <v>726</v>
      </c>
      <c r="F812" s="61">
        <f>D812*19.63</f>
        <v>759026.66666666663</v>
      </c>
      <c r="G812" s="61">
        <f>D812*11.44</f>
        <v>442346.66666666663</v>
      </c>
      <c r="H812" s="61">
        <f>D812*5.36</f>
        <v>207253.33333333334</v>
      </c>
      <c r="I812" s="61">
        <f>D812*31.47</f>
        <v>1216839.9999999998</v>
      </c>
      <c r="J812" s="61">
        <f>D812*15.72</f>
        <v>607840</v>
      </c>
      <c r="K812" s="62">
        <f>SUM(F812:J812)</f>
        <v>3233306.666666666</v>
      </c>
    </row>
    <row r="813" spans="1:11" ht="12.75" customHeight="1" x14ac:dyDescent="0.2">
      <c r="A813" s="58">
        <v>5202</v>
      </c>
      <c r="B813" s="58" t="s">
        <v>4997</v>
      </c>
      <c r="C813" s="59">
        <v>12</v>
      </c>
      <c r="D813" s="59">
        <f t="shared" si="42"/>
        <v>38666.666666666664</v>
      </c>
      <c r="E813" s="60">
        <v>727</v>
      </c>
      <c r="F813" s="61">
        <f>D813*19.63</f>
        <v>759026.66666666663</v>
      </c>
      <c r="G813" s="61">
        <f>D813*11.44</f>
        <v>442346.66666666663</v>
      </c>
      <c r="H813" s="61">
        <f>D813*5.36</f>
        <v>207253.33333333334</v>
      </c>
      <c r="I813" s="61">
        <f>D813*31.47</f>
        <v>1216839.9999999998</v>
      </c>
      <c r="J813" s="61">
        <f>D813*15.72</f>
        <v>607840</v>
      </c>
      <c r="K813" s="62">
        <f>SUM(F813:J813)</f>
        <v>3233306.666666666</v>
      </c>
    </row>
    <row r="814" spans="1:11" ht="12.75" customHeight="1" x14ac:dyDescent="0.2">
      <c r="D814" s="59">
        <f t="shared" si="42"/>
        <v>38666.666666666664</v>
      </c>
      <c r="E814" s="60">
        <v>728</v>
      </c>
    </row>
    <row r="815" spans="1:11" ht="12.75" customHeight="1" x14ac:dyDescent="0.2">
      <c r="A815" s="58" t="s">
        <v>4025</v>
      </c>
      <c r="D815" s="59">
        <f t="shared" si="42"/>
        <v>38666.666666666664</v>
      </c>
      <c r="E815" s="60">
        <v>729</v>
      </c>
    </row>
    <row r="816" spans="1:11" ht="12.75" customHeight="1" x14ac:dyDescent="0.2">
      <c r="D816" s="59">
        <f t="shared" si="42"/>
        <v>38666.666666666664</v>
      </c>
      <c r="E816" s="60">
        <v>730</v>
      </c>
    </row>
    <row r="817" spans="1:13" ht="12.75" customHeight="1" x14ac:dyDescent="0.2">
      <c r="A817" s="58">
        <v>5210</v>
      </c>
      <c r="B817" s="58" t="s">
        <v>4026</v>
      </c>
      <c r="C817" s="59">
        <v>13</v>
      </c>
      <c r="D817" s="59">
        <f t="shared" si="42"/>
        <v>38666.666666666664</v>
      </c>
      <c r="E817" s="60">
        <v>731</v>
      </c>
      <c r="F817" s="61">
        <f>D817*21.48</f>
        <v>830560</v>
      </c>
      <c r="G817" s="61">
        <f>D817*12.72</f>
        <v>491840</v>
      </c>
      <c r="H817" s="61">
        <f>D817*6.17</f>
        <v>238573.33333333331</v>
      </c>
      <c r="I817" s="61">
        <f>D817*33.16</f>
        <v>1282186.6666666665</v>
      </c>
      <c r="J817" s="61">
        <f>D817*15.72</f>
        <v>607840</v>
      </c>
      <c r="K817" s="62">
        <f>SUM(F817:J817)</f>
        <v>3451000</v>
      </c>
    </row>
    <row r="818" spans="1:13" ht="12.75" customHeight="1" x14ac:dyDescent="0.2">
      <c r="A818" s="58">
        <v>5211</v>
      </c>
      <c r="B818" s="58" t="s">
        <v>4027</v>
      </c>
      <c r="C818" s="59">
        <v>13</v>
      </c>
      <c r="D818" s="59">
        <f t="shared" si="42"/>
        <v>38666.666666666664</v>
      </c>
      <c r="E818" s="60">
        <v>732</v>
      </c>
      <c r="F818" s="61">
        <f>D818*21.48</f>
        <v>830560</v>
      </c>
      <c r="G818" s="61">
        <f>D818*12.72</f>
        <v>491840</v>
      </c>
      <c r="H818" s="61">
        <f>D818*6.17</f>
        <v>238573.33333333331</v>
      </c>
      <c r="I818" s="61">
        <f>D818*33.16</f>
        <v>1282186.6666666665</v>
      </c>
      <c r="J818" s="61">
        <f>D818*15.72</f>
        <v>607840</v>
      </c>
      <c r="K818" s="62">
        <f>SUM(F818:J818)</f>
        <v>3451000</v>
      </c>
    </row>
    <row r="819" spans="1:13" ht="12.75" customHeight="1" x14ac:dyDescent="0.2">
      <c r="A819" s="58">
        <v>5212</v>
      </c>
      <c r="B819" s="58" t="s">
        <v>4028</v>
      </c>
      <c r="C819" s="59">
        <v>13</v>
      </c>
      <c r="D819" s="59">
        <f t="shared" si="42"/>
        <v>38666.666666666664</v>
      </c>
      <c r="E819" s="60">
        <v>733</v>
      </c>
      <c r="F819" s="61">
        <f>D819*21.48</f>
        <v>830560</v>
      </c>
      <c r="G819" s="61">
        <f>D819*12.72</f>
        <v>491840</v>
      </c>
      <c r="H819" s="61">
        <f>D819*6.17</f>
        <v>238573.33333333331</v>
      </c>
      <c r="I819" s="61">
        <f>D819*33.16</f>
        <v>1282186.6666666665</v>
      </c>
      <c r="J819" s="61">
        <f>D819*15.72</f>
        <v>607840</v>
      </c>
      <c r="K819" s="62">
        <f>SUM(F819:J819)</f>
        <v>3451000</v>
      </c>
    </row>
    <row r="820" spans="1:13" ht="12.75" customHeight="1" x14ac:dyDescent="0.2">
      <c r="A820" s="58">
        <v>5213</v>
      </c>
      <c r="B820" s="58" t="s">
        <v>4029</v>
      </c>
      <c r="C820" s="59">
        <v>13</v>
      </c>
      <c r="D820" s="59">
        <f t="shared" si="42"/>
        <v>38666.666666666664</v>
      </c>
      <c r="E820" s="60">
        <v>734</v>
      </c>
      <c r="F820" s="61">
        <f>D820*21.48</f>
        <v>830560</v>
      </c>
      <c r="G820" s="61">
        <f>D820*12.72</f>
        <v>491840</v>
      </c>
      <c r="H820" s="61">
        <f>D820*6.17</f>
        <v>238573.33333333331</v>
      </c>
      <c r="I820" s="61">
        <f>D820*33.16</f>
        <v>1282186.6666666665</v>
      </c>
      <c r="J820" s="61">
        <f>D820*15.72</f>
        <v>607840</v>
      </c>
      <c r="K820" s="62">
        <f>SUM(F820:J820)</f>
        <v>3451000</v>
      </c>
      <c r="L820" s="62">
        <f>K820*20/100</f>
        <v>690200</v>
      </c>
      <c r="M820" s="97">
        <f>K820-L820</f>
        <v>2760800</v>
      </c>
    </row>
    <row r="821" spans="1:13" ht="12.75" customHeight="1" x14ac:dyDescent="0.2">
      <c r="D821" s="59">
        <f t="shared" si="42"/>
        <v>38666.666666666664</v>
      </c>
      <c r="E821" s="60">
        <v>735</v>
      </c>
    </row>
    <row r="822" spans="1:13" ht="12.75" customHeight="1" x14ac:dyDescent="0.2">
      <c r="A822" s="58" t="s">
        <v>4030</v>
      </c>
      <c r="D822" s="59">
        <f t="shared" si="42"/>
        <v>38666.666666666664</v>
      </c>
      <c r="E822" s="60">
        <v>736</v>
      </c>
    </row>
    <row r="823" spans="1:13" ht="12.75" customHeight="1" x14ac:dyDescent="0.2">
      <c r="D823" s="59">
        <f t="shared" si="42"/>
        <v>38666.666666666664</v>
      </c>
      <c r="E823" s="60">
        <v>737</v>
      </c>
    </row>
    <row r="824" spans="1:13" ht="12.75" customHeight="1" x14ac:dyDescent="0.2">
      <c r="A824" s="58">
        <v>5220</v>
      </c>
      <c r="B824" s="58" t="s">
        <v>4031</v>
      </c>
      <c r="C824" s="59">
        <v>10</v>
      </c>
      <c r="D824" s="59">
        <f t="shared" si="42"/>
        <v>38666.666666666664</v>
      </c>
      <c r="E824" s="60">
        <v>738</v>
      </c>
      <c r="F824" s="61">
        <f>D824*15.71</f>
        <v>607453.33333333337</v>
      </c>
      <c r="G824" s="61">
        <f>D824*9.02</f>
        <v>348773.33333333331</v>
      </c>
      <c r="H824" s="61">
        <f>D824*4.28</f>
        <v>165493.33333333334</v>
      </c>
      <c r="I824" s="61">
        <f>D824*28.08</f>
        <v>1085759.9999999998</v>
      </c>
      <c r="J824" s="61">
        <f>D824*15.72</f>
        <v>607840</v>
      </c>
      <c r="K824" s="62">
        <f>SUM(F824:J824)</f>
        <v>2815320</v>
      </c>
    </row>
    <row r="825" spans="1:13" ht="12.75" customHeight="1" x14ac:dyDescent="0.2">
      <c r="A825" s="58">
        <v>5221</v>
      </c>
      <c r="B825" s="58" t="s">
        <v>4032</v>
      </c>
      <c r="C825" s="59">
        <v>10</v>
      </c>
      <c r="D825" s="59">
        <f t="shared" si="42"/>
        <v>38666.666666666664</v>
      </c>
      <c r="E825" s="60">
        <v>739</v>
      </c>
      <c r="F825" s="61">
        <f>D825*15.71</f>
        <v>607453.33333333337</v>
      </c>
      <c r="G825" s="61">
        <f>D825*9.02</f>
        <v>348773.33333333331</v>
      </c>
      <c r="H825" s="61">
        <f>D825*4.28</f>
        <v>165493.33333333334</v>
      </c>
      <c r="I825" s="61">
        <f>D825*28.08</f>
        <v>1085759.9999999998</v>
      </c>
      <c r="J825" s="61">
        <f>D825*15.72</f>
        <v>607840</v>
      </c>
      <c r="K825" s="62">
        <f>SUM(F825:J825)</f>
        <v>2815320</v>
      </c>
    </row>
    <row r="826" spans="1:13" ht="12.75" customHeight="1" x14ac:dyDescent="0.2">
      <c r="A826" s="58">
        <v>5222</v>
      </c>
      <c r="B826" s="58" t="s">
        <v>4033</v>
      </c>
      <c r="C826" s="59">
        <v>10</v>
      </c>
      <c r="D826" s="59">
        <f t="shared" si="42"/>
        <v>38666.666666666664</v>
      </c>
      <c r="E826" s="60">
        <v>740</v>
      </c>
      <c r="F826" s="61">
        <f>D826*15.71</f>
        <v>607453.33333333337</v>
      </c>
      <c r="G826" s="61">
        <f>D826*9.02</f>
        <v>348773.33333333331</v>
      </c>
      <c r="H826" s="61">
        <f>D826*4.28</f>
        <v>165493.33333333334</v>
      </c>
      <c r="I826" s="61">
        <f>D826*28.08</f>
        <v>1085759.9999999998</v>
      </c>
      <c r="J826" s="61">
        <f>D826*15.72</f>
        <v>607840</v>
      </c>
      <c r="K826" s="62">
        <f>SUM(F826:J826)</f>
        <v>2815320</v>
      </c>
    </row>
    <row r="827" spans="1:13" ht="12.75" customHeight="1" x14ac:dyDescent="0.2">
      <c r="A827" s="58">
        <v>5223</v>
      </c>
      <c r="B827" s="58" t="s">
        <v>4034</v>
      </c>
      <c r="C827" s="59">
        <v>12</v>
      </c>
      <c r="D827" s="59">
        <f t="shared" si="42"/>
        <v>38666.666666666664</v>
      </c>
      <c r="E827" s="60">
        <v>741</v>
      </c>
      <c r="F827" s="61">
        <f>D827*19.63</f>
        <v>759026.66666666663</v>
      </c>
      <c r="G827" s="61">
        <f>D827*11.44</f>
        <v>442346.66666666663</v>
      </c>
      <c r="H827" s="61">
        <f>D827*5.36</f>
        <v>207253.33333333334</v>
      </c>
      <c r="I827" s="61">
        <f>D827*31.47</f>
        <v>1216839.9999999998</v>
      </c>
      <c r="J827" s="61">
        <f>D827*15.72</f>
        <v>607840</v>
      </c>
      <c r="K827" s="62">
        <f>SUM(F827:J827)</f>
        <v>3233306.666666666</v>
      </c>
    </row>
    <row r="828" spans="1:13" ht="12.75" customHeight="1" x14ac:dyDescent="0.2">
      <c r="A828" s="58">
        <v>5224</v>
      </c>
      <c r="B828" s="58" t="s">
        <v>4035</v>
      </c>
      <c r="C828" s="59">
        <v>12</v>
      </c>
      <c r="D828" s="59">
        <f t="shared" si="42"/>
        <v>38666.666666666664</v>
      </c>
      <c r="E828" s="60">
        <v>742</v>
      </c>
      <c r="F828" s="61">
        <f>D828*19.63</f>
        <v>759026.66666666663</v>
      </c>
      <c r="G828" s="61">
        <f>D828*11.44</f>
        <v>442346.66666666663</v>
      </c>
      <c r="H828" s="61">
        <f>D828*5.36</f>
        <v>207253.33333333334</v>
      </c>
      <c r="I828" s="61">
        <f>D828*31.47</f>
        <v>1216839.9999999998</v>
      </c>
      <c r="J828" s="61">
        <f>D828*15.72</f>
        <v>607840</v>
      </c>
      <c r="K828" s="62">
        <f>SUM(F828:J828)</f>
        <v>3233306.666666666</v>
      </c>
    </row>
    <row r="829" spans="1:13" ht="12.75" customHeight="1" x14ac:dyDescent="0.2">
      <c r="D829" s="59">
        <f t="shared" si="42"/>
        <v>38666.666666666664</v>
      </c>
      <c r="E829" s="60">
        <v>743</v>
      </c>
    </row>
    <row r="830" spans="1:13" ht="12.75" customHeight="1" x14ac:dyDescent="0.2">
      <c r="A830" s="58" t="s">
        <v>3870</v>
      </c>
      <c r="D830" s="59">
        <f t="shared" si="42"/>
        <v>38666.666666666664</v>
      </c>
      <c r="E830" s="60">
        <v>744</v>
      </c>
    </row>
    <row r="831" spans="1:13" ht="12.75" customHeight="1" x14ac:dyDescent="0.2">
      <c r="D831" s="59">
        <f t="shared" si="42"/>
        <v>38666.666666666664</v>
      </c>
      <c r="E831" s="60">
        <v>745</v>
      </c>
    </row>
    <row r="832" spans="1:13" ht="12.75" customHeight="1" x14ac:dyDescent="0.2">
      <c r="A832" s="58">
        <v>5230</v>
      </c>
      <c r="B832" s="58" t="s">
        <v>3871</v>
      </c>
      <c r="C832" s="59">
        <v>12</v>
      </c>
      <c r="D832" s="59">
        <f t="shared" si="42"/>
        <v>38666.666666666664</v>
      </c>
      <c r="E832" s="60">
        <v>746</v>
      </c>
      <c r="F832" s="61">
        <f>D832*19.63</f>
        <v>759026.66666666663</v>
      </c>
      <c r="G832" s="61">
        <f>D832*11.44</f>
        <v>442346.66666666663</v>
      </c>
      <c r="H832" s="61">
        <f>D832*5.36</f>
        <v>207253.33333333334</v>
      </c>
      <c r="I832" s="61">
        <f>D832*31.47</f>
        <v>1216839.9999999998</v>
      </c>
      <c r="J832" s="61">
        <f>D832*15.72</f>
        <v>607840</v>
      </c>
      <c r="K832" s="62">
        <f>SUM(F832:J832)</f>
        <v>3233306.666666666</v>
      </c>
    </row>
    <row r="833" spans="1:11" ht="12.75" customHeight="1" x14ac:dyDescent="0.2">
      <c r="A833" s="58">
        <v>5231</v>
      </c>
      <c r="B833" s="58" t="s">
        <v>3872</v>
      </c>
      <c r="C833" s="59">
        <v>12</v>
      </c>
      <c r="D833" s="59">
        <f t="shared" si="42"/>
        <v>38666.666666666664</v>
      </c>
      <c r="E833" s="60">
        <v>747</v>
      </c>
      <c r="F833" s="61">
        <f>D833*19.63</f>
        <v>759026.66666666663</v>
      </c>
      <c r="G833" s="61">
        <f>D833*11.44</f>
        <v>442346.66666666663</v>
      </c>
      <c r="H833" s="61">
        <f>D833*5.36</f>
        <v>207253.33333333334</v>
      </c>
      <c r="I833" s="61">
        <f>D833*31.47</f>
        <v>1216839.9999999998</v>
      </c>
      <c r="J833" s="61">
        <f>D833*15.72</f>
        <v>607840</v>
      </c>
      <c r="K833" s="62">
        <f>SUM(F833:J833)</f>
        <v>3233306.666666666</v>
      </c>
    </row>
    <row r="834" spans="1:11" ht="12.75" customHeight="1" x14ac:dyDescent="0.2">
      <c r="A834" s="58">
        <v>5232</v>
      </c>
      <c r="B834" s="58" t="s">
        <v>3873</v>
      </c>
      <c r="C834" s="59">
        <v>12</v>
      </c>
      <c r="D834" s="59">
        <f t="shared" si="42"/>
        <v>38666.666666666664</v>
      </c>
      <c r="E834" s="60">
        <v>748</v>
      </c>
      <c r="F834" s="61">
        <f>D834*19.63</f>
        <v>759026.66666666663</v>
      </c>
      <c r="G834" s="61">
        <f>D834*11.44</f>
        <v>442346.66666666663</v>
      </c>
      <c r="H834" s="61">
        <f>D834*5.36</f>
        <v>207253.33333333334</v>
      </c>
      <c r="I834" s="61">
        <f>D834*31.47</f>
        <v>1216839.9999999998</v>
      </c>
      <c r="J834" s="61">
        <f>D834*15.72</f>
        <v>607840</v>
      </c>
      <c r="K834" s="62">
        <f>SUM(F834:J834)</f>
        <v>3233306.666666666</v>
      </c>
    </row>
    <row r="835" spans="1:11" ht="12.75" customHeight="1" x14ac:dyDescent="0.2">
      <c r="D835" s="59">
        <f t="shared" si="42"/>
        <v>38666.666666666664</v>
      </c>
      <c r="E835" s="60">
        <v>749</v>
      </c>
    </row>
    <row r="836" spans="1:11" ht="12.75" customHeight="1" x14ac:dyDescent="0.2">
      <c r="A836" s="58" t="s">
        <v>3874</v>
      </c>
      <c r="D836" s="59">
        <f t="shared" si="42"/>
        <v>38666.666666666664</v>
      </c>
      <c r="E836" s="60">
        <v>750</v>
      </c>
    </row>
    <row r="837" spans="1:11" ht="12.75" customHeight="1" x14ac:dyDescent="0.2">
      <c r="A837" s="58" t="s">
        <v>3875</v>
      </c>
      <c r="D837" s="59">
        <f t="shared" si="42"/>
        <v>38666.666666666664</v>
      </c>
      <c r="E837" s="60">
        <v>751</v>
      </c>
    </row>
    <row r="838" spans="1:11" ht="12.75" customHeight="1" x14ac:dyDescent="0.2">
      <c r="D838" s="59">
        <f t="shared" si="42"/>
        <v>38666.666666666664</v>
      </c>
      <c r="E838" s="60">
        <v>752</v>
      </c>
    </row>
    <row r="839" spans="1:11" ht="12.75" customHeight="1" x14ac:dyDescent="0.2">
      <c r="A839" s="58" t="s">
        <v>3876</v>
      </c>
      <c r="D839" s="59">
        <f t="shared" si="42"/>
        <v>38666.666666666664</v>
      </c>
      <c r="E839" s="60">
        <v>753</v>
      </c>
    </row>
    <row r="840" spans="1:11" ht="12.75" customHeight="1" x14ac:dyDescent="0.2">
      <c r="A840" s="58" t="s">
        <v>3877</v>
      </c>
      <c r="D840" s="59">
        <f t="shared" si="42"/>
        <v>38666.666666666664</v>
      </c>
      <c r="E840" s="60">
        <v>754</v>
      </c>
    </row>
    <row r="841" spans="1:11" ht="12.75" customHeight="1" x14ac:dyDescent="0.2">
      <c r="D841" s="59">
        <f t="shared" si="42"/>
        <v>38666.666666666664</v>
      </c>
      <c r="E841" s="60">
        <v>755</v>
      </c>
    </row>
    <row r="842" spans="1:11" ht="12.75" customHeight="1" x14ac:dyDescent="0.2">
      <c r="A842" s="58">
        <v>5301</v>
      </c>
      <c r="B842" s="58" t="s">
        <v>3878</v>
      </c>
      <c r="C842" s="59">
        <v>9</v>
      </c>
      <c r="D842" s="59">
        <f t="shared" si="42"/>
        <v>38666.666666666664</v>
      </c>
      <c r="E842" s="60">
        <v>756</v>
      </c>
      <c r="F842" s="61">
        <f>D842*12.76</f>
        <v>493386.66666666663</v>
      </c>
      <c r="G842" s="61">
        <f>D842*7.3</f>
        <v>282266.66666666663</v>
      </c>
      <c r="H842" s="61">
        <f>D842*3.49</f>
        <v>134946.66666666666</v>
      </c>
      <c r="I842" s="61">
        <f>D842*21.1</f>
        <v>815866.66666666663</v>
      </c>
      <c r="J842" s="61">
        <f>D842*9.92</f>
        <v>383573.33333333331</v>
      </c>
      <c r="K842" s="62">
        <f>SUM(F842:J842)</f>
        <v>2110040</v>
      </c>
    </row>
    <row r="843" spans="1:11" ht="12.75" customHeight="1" x14ac:dyDescent="0.2">
      <c r="A843" s="58">
        <v>5302</v>
      </c>
      <c r="B843" s="58" t="s">
        <v>3879</v>
      </c>
      <c r="C843" s="59">
        <v>12</v>
      </c>
      <c r="D843" s="59">
        <f t="shared" si="42"/>
        <v>38666.666666666664</v>
      </c>
      <c r="E843" s="60">
        <v>757</v>
      </c>
      <c r="F843" s="61">
        <f>D843*19.63</f>
        <v>759026.66666666663</v>
      </c>
      <c r="G843" s="61">
        <f>D843*11.44</f>
        <v>442346.66666666663</v>
      </c>
      <c r="H843" s="61">
        <f>D843*5.36</f>
        <v>207253.33333333334</v>
      </c>
      <c r="I843" s="61">
        <f>D843*31.47</f>
        <v>1216839.9999999998</v>
      </c>
      <c r="J843" s="61">
        <f>D843*15.72</f>
        <v>607840</v>
      </c>
      <c r="K843" s="62">
        <f>SUM(F843:J843)</f>
        <v>3233306.666666666</v>
      </c>
    </row>
    <row r="844" spans="1:11" ht="12.75" customHeight="1" x14ac:dyDescent="0.2">
      <c r="D844" s="59">
        <f t="shared" si="42"/>
        <v>38666.666666666664</v>
      </c>
      <c r="E844" s="60">
        <v>758</v>
      </c>
    </row>
    <row r="845" spans="1:11" ht="12.75" customHeight="1" x14ac:dyDescent="0.2">
      <c r="A845" s="58" t="s">
        <v>3880</v>
      </c>
      <c r="D845" s="59">
        <f t="shared" si="42"/>
        <v>38666.666666666664</v>
      </c>
      <c r="E845" s="60">
        <v>759</v>
      </c>
    </row>
    <row r="846" spans="1:11" ht="12.75" customHeight="1" x14ac:dyDescent="0.2">
      <c r="A846" s="58" t="s">
        <v>3881</v>
      </c>
      <c r="D846" s="59">
        <f t="shared" si="42"/>
        <v>38666.666666666664</v>
      </c>
      <c r="E846" s="60">
        <v>760</v>
      </c>
    </row>
    <row r="847" spans="1:11" ht="12.75" customHeight="1" x14ac:dyDescent="0.2">
      <c r="D847" s="59">
        <f t="shared" si="42"/>
        <v>38666.666666666664</v>
      </c>
      <c r="E847" s="60">
        <v>761</v>
      </c>
    </row>
    <row r="848" spans="1:11" ht="12.75" customHeight="1" x14ac:dyDescent="0.2">
      <c r="A848" s="58">
        <v>5310</v>
      </c>
      <c r="B848" s="58" t="s">
        <v>3882</v>
      </c>
      <c r="C848" s="59">
        <v>13</v>
      </c>
      <c r="D848" s="59">
        <f t="shared" si="42"/>
        <v>38666.666666666664</v>
      </c>
      <c r="E848" s="60">
        <v>762</v>
      </c>
      <c r="F848" s="61">
        <f>D848*21.48</f>
        <v>830560</v>
      </c>
      <c r="G848" s="61">
        <f>D848*12.72</f>
        <v>491840</v>
      </c>
      <c r="H848" s="61">
        <f>D848*6.17</f>
        <v>238573.33333333331</v>
      </c>
      <c r="I848" s="61">
        <f>D848*33.16</f>
        <v>1282186.6666666665</v>
      </c>
      <c r="J848" s="61">
        <f>D848*15.72</f>
        <v>607840</v>
      </c>
      <c r="K848" s="62">
        <f>SUM(F848:J848)</f>
        <v>3451000</v>
      </c>
    </row>
    <row r="849" spans="1:11" ht="12.75" customHeight="1" x14ac:dyDescent="0.2">
      <c r="D849" s="59">
        <f t="shared" si="42"/>
        <v>38666.666666666664</v>
      </c>
      <c r="E849" s="60">
        <v>763</v>
      </c>
    </row>
    <row r="850" spans="1:11" ht="12.75" customHeight="1" x14ac:dyDescent="0.2">
      <c r="D850" s="59">
        <f t="shared" si="42"/>
        <v>38666.666666666664</v>
      </c>
      <c r="E850" s="60">
        <v>764</v>
      </c>
    </row>
    <row r="851" spans="1:11" ht="12.75" customHeight="1" x14ac:dyDescent="0.2">
      <c r="A851" s="58" t="s">
        <v>3883</v>
      </c>
      <c r="D851" s="59">
        <f t="shared" si="42"/>
        <v>38666.666666666664</v>
      </c>
      <c r="E851" s="60">
        <v>765</v>
      </c>
    </row>
    <row r="852" spans="1:11" ht="12.75" customHeight="1" x14ac:dyDescent="0.2">
      <c r="D852" s="59">
        <f t="shared" si="42"/>
        <v>38666.666666666664</v>
      </c>
      <c r="E852" s="60">
        <v>766</v>
      </c>
    </row>
    <row r="853" spans="1:11" ht="12.75" customHeight="1" x14ac:dyDescent="0.2">
      <c r="A853" s="58">
        <v>5320</v>
      </c>
      <c r="B853" s="58" t="s">
        <v>3884</v>
      </c>
      <c r="C853" s="59">
        <v>20</v>
      </c>
      <c r="D853" s="59">
        <f t="shared" si="42"/>
        <v>38666.666666666664</v>
      </c>
      <c r="E853" s="60">
        <v>767</v>
      </c>
      <c r="F853" s="61">
        <f>D853*25.43</f>
        <v>983293.33333333326</v>
      </c>
      <c r="G853" s="61">
        <f>D853*14.85</f>
        <v>574200</v>
      </c>
      <c r="H853" s="61">
        <f>D853*6.94</f>
        <v>268346.66666666669</v>
      </c>
      <c r="I853" s="61">
        <f>D853*34.82</f>
        <v>1346373.3333333333</v>
      </c>
      <c r="K853" s="62">
        <f>SUM(F853:J853)</f>
        <v>3172213.333333333</v>
      </c>
    </row>
    <row r="854" spans="1:11" ht="12.75" customHeight="1" x14ac:dyDescent="0.2">
      <c r="A854" s="58">
        <v>5321</v>
      </c>
      <c r="B854" s="58" t="s">
        <v>3885</v>
      </c>
      <c r="C854" s="59">
        <v>13</v>
      </c>
      <c r="D854" s="59">
        <f t="shared" si="42"/>
        <v>38666.666666666664</v>
      </c>
      <c r="E854" s="60">
        <v>768</v>
      </c>
      <c r="F854" s="61">
        <f>D854*21.48</f>
        <v>830560</v>
      </c>
      <c r="G854" s="61">
        <f>D854*12.72</f>
        <v>491840</v>
      </c>
      <c r="H854" s="61">
        <f>D854*6.17</f>
        <v>238573.33333333331</v>
      </c>
      <c r="I854" s="61">
        <f>D854*33.16</f>
        <v>1282186.6666666665</v>
      </c>
      <c r="J854" s="61">
        <f>D854*15.72</f>
        <v>607840</v>
      </c>
      <c r="K854" s="62">
        <f>SUM(F854:J854)</f>
        <v>3451000</v>
      </c>
    </row>
    <row r="855" spans="1:11" ht="12.75" customHeight="1" x14ac:dyDescent="0.2">
      <c r="D855" s="59">
        <f t="shared" si="42"/>
        <v>38666.666666666664</v>
      </c>
      <c r="E855" s="60">
        <v>769</v>
      </c>
    </row>
    <row r="856" spans="1:11" ht="12.75" customHeight="1" x14ac:dyDescent="0.2">
      <c r="A856" s="58" t="s">
        <v>3886</v>
      </c>
      <c r="D856" s="59">
        <f t="shared" ref="D856:D919" si="43">D855</f>
        <v>38666.666666666664</v>
      </c>
      <c r="E856" s="60">
        <v>770</v>
      </c>
    </row>
    <row r="857" spans="1:11" ht="12.75" customHeight="1" x14ac:dyDescent="0.2">
      <c r="A857" s="58" t="s">
        <v>3887</v>
      </c>
      <c r="D857" s="59">
        <f t="shared" si="43"/>
        <v>38666.666666666664</v>
      </c>
      <c r="E857" s="60">
        <v>771</v>
      </c>
    </row>
    <row r="858" spans="1:11" ht="12.75" customHeight="1" x14ac:dyDescent="0.2">
      <c r="D858" s="59">
        <f t="shared" si="43"/>
        <v>38666.666666666664</v>
      </c>
      <c r="E858" s="60">
        <v>772</v>
      </c>
    </row>
    <row r="859" spans="1:11" ht="12.75" customHeight="1" x14ac:dyDescent="0.2">
      <c r="A859" s="58">
        <v>5340</v>
      </c>
      <c r="B859" s="58" t="s">
        <v>3888</v>
      </c>
      <c r="C859" s="59">
        <v>13</v>
      </c>
      <c r="D859" s="59">
        <f t="shared" si="43"/>
        <v>38666.666666666664</v>
      </c>
      <c r="E859" s="60">
        <v>773</v>
      </c>
      <c r="F859" s="61">
        <f>D859*21.48</f>
        <v>830560</v>
      </c>
      <c r="G859" s="61">
        <f>D859*12.72</f>
        <v>491840</v>
      </c>
      <c r="H859" s="61">
        <f>D859*6.17</f>
        <v>238573.33333333331</v>
      </c>
      <c r="I859" s="61">
        <f>D859*33.16</f>
        <v>1282186.6666666665</v>
      </c>
      <c r="J859" s="61">
        <f>D859*15.72</f>
        <v>607840</v>
      </c>
      <c r="K859" s="62">
        <f>SUM(F859:J859)</f>
        <v>3451000</v>
      </c>
    </row>
    <row r="860" spans="1:11" ht="12.75" customHeight="1" x14ac:dyDescent="0.2">
      <c r="D860" s="59">
        <f t="shared" si="43"/>
        <v>38666.666666666664</v>
      </c>
      <c r="E860" s="60">
        <v>774</v>
      </c>
    </row>
    <row r="861" spans="1:11" ht="12.75" customHeight="1" x14ac:dyDescent="0.2">
      <c r="A861" s="58" t="s">
        <v>3889</v>
      </c>
      <c r="D861" s="59">
        <f t="shared" si="43"/>
        <v>38666.666666666664</v>
      </c>
      <c r="E861" s="60">
        <v>775</v>
      </c>
    </row>
    <row r="862" spans="1:11" ht="12.75" customHeight="1" x14ac:dyDescent="0.2">
      <c r="A862" s="58" t="s">
        <v>3890</v>
      </c>
      <c r="D862" s="59">
        <f t="shared" si="43"/>
        <v>38666.666666666664</v>
      </c>
      <c r="E862" s="60">
        <v>776</v>
      </c>
    </row>
    <row r="863" spans="1:11" ht="12.75" customHeight="1" x14ac:dyDescent="0.2">
      <c r="D863" s="59">
        <f t="shared" si="43"/>
        <v>38666.666666666664</v>
      </c>
      <c r="E863" s="60">
        <v>777</v>
      </c>
    </row>
    <row r="864" spans="1:11" ht="12.75" customHeight="1" x14ac:dyDescent="0.2">
      <c r="A864" s="58">
        <v>5350</v>
      </c>
      <c r="B864" s="58" t="s">
        <v>3891</v>
      </c>
      <c r="C864" s="59">
        <v>13</v>
      </c>
      <c r="D864" s="59">
        <f t="shared" si="43"/>
        <v>38666.666666666664</v>
      </c>
      <c r="E864" s="60">
        <v>778</v>
      </c>
      <c r="F864" s="61">
        <f>D864*21.48</f>
        <v>830560</v>
      </c>
      <c r="G864" s="61">
        <f>D864*12.72</f>
        <v>491840</v>
      </c>
      <c r="H864" s="61">
        <f>D864*6.17</f>
        <v>238573.33333333331</v>
      </c>
      <c r="I864" s="61">
        <f>D864*33.16</f>
        <v>1282186.6666666665</v>
      </c>
      <c r="J864" s="61">
        <f>D864*15.72</f>
        <v>607840</v>
      </c>
      <c r="K864" s="62">
        <f>SUM(F864:J864)</f>
        <v>3451000</v>
      </c>
    </row>
    <row r="865" spans="1:11" ht="12.75" customHeight="1" x14ac:dyDescent="0.2">
      <c r="D865" s="59">
        <f t="shared" si="43"/>
        <v>38666.666666666664</v>
      </c>
      <c r="E865" s="60">
        <v>779</v>
      </c>
    </row>
    <row r="866" spans="1:11" ht="12.75" customHeight="1" x14ac:dyDescent="0.2">
      <c r="A866" s="58" t="s">
        <v>3892</v>
      </c>
      <c r="D866" s="59">
        <f t="shared" si="43"/>
        <v>38666.666666666664</v>
      </c>
      <c r="E866" s="60">
        <v>780</v>
      </c>
    </row>
    <row r="867" spans="1:11" ht="12.75" customHeight="1" x14ac:dyDescent="0.2">
      <c r="D867" s="59">
        <f t="shared" si="43"/>
        <v>38666.666666666664</v>
      </c>
      <c r="E867" s="60">
        <v>781</v>
      </c>
    </row>
    <row r="868" spans="1:11" ht="12.75" customHeight="1" x14ac:dyDescent="0.2">
      <c r="A868" s="58" t="s">
        <v>3893</v>
      </c>
      <c r="D868" s="59">
        <f t="shared" si="43"/>
        <v>38666.666666666664</v>
      </c>
      <c r="E868" s="60">
        <v>782</v>
      </c>
    </row>
    <row r="869" spans="1:11" ht="12.75" customHeight="1" x14ac:dyDescent="0.2">
      <c r="D869" s="59">
        <f t="shared" si="43"/>
        <v>38666.666666666664</v>
      </c>
      <c r="E869" s="60">
        <v>783</v>
      </c>
    </row>
    <row r="870" spans="1:11" ht="12.75" customHeight="1" x14ac:dyDescent="0.2">
      <c r="A870" s="58">
        <v>5401</v>
      </c>
      <c r="B870" s="58" t="s">
        <v>3894</v>
      </c>
      <c r="C870" s="59">
        <v>13</v>
      </c>
      <c r="D870" s="59">
        <f t="shared" si="43"/>
        <v>38666.666666666664</v>
      </c>
      <c r="E870" s="60">
        <v>784</v>
      </c>
      <c r="F870" s="61">
        <f>D870*21.48</f>
        <v>830560</v>
      </c>
      <c r="G870" s="61">
        <f>D870*12.72</f>
        <v>491840</v>
      </c>
      <c r="H870" s="61">
        <f>D870*6.17</f>
        <v>238573.33333333331</v>
      </c>
      <c r="I870" s="61">
        <f>D870*33.16</f>
        <v>1282186.6666666665</v>
      </c>
      <c r="J870" s="61">
        <f>D870*15.72</f>
        <v>607840</v>
      </c>
      <c r="K870" s="62">
        <f>SUM(F870:J870)</f>
        <v>3451000</v>
      </c>
    </row>
    <row r="871" spans="1:11" ht="12.75" customHeight="1" x14ac:dyDescent="0.2">
      <c r="D871" s="59">
        <f t="shared" si="43"/>
        <v>38666.666666666664</v>
      </c>
      <c r="E871" s="60">
        <v>785</v>
      </c>
    </row>
    <row r="872" spans="1:11" ht="12.75" customHeight="1" x14ac:dyDescent="0.2">
      <c r="A872" s="58" t="s">
        <v>3895</v>
      </c>
      <c r="D872" s="59">
        <f t="shared" si="43"/>
        <v>38666.666666666664</v>
      </c>
      <c r="E872" s="60">
        <v>786</v>
      </c>
    </row>
    <row r="873" spans="1:11" ht="12.75" customHeight="1" x14ac:dyDescent="0.2">
      <c r="D873" s="59">
        <f t="shared" si="43"/>
        <v>38666.666666666664</v>
      </c>
      <c r="E873" s="60">
        <v>787</v>
      </c>
    </row>
    <row r="874" spans="1:11" ht="12.75" customHeight="1" x14ac:dyDescent="0.2">
      <c r="A874" s="58">
        <v>5410</v>
      </c>
      <c r="B874" s="58" t="s">
        <v>3896</v>
      </c>
      <c r="C874" s="59">
        <v>13</v>
      </c>
      <c r="D874" s="59">
        <f t="shared" si="43"/>
        <v>38666.666666666664</v>
      </c>
      <c r="E874" s="60">
        <v>788</v>
      </c>
      <c r="F874" s="61">
        <f>D874*21.48</f>
        <v>830560</v>
      </c>
      <c r="G874" s="61">
        <f>D874*12.72</f>
        <v>491840</v>
      </c>
      <c r="H874" s="61">
        <f>D874*6.17</f>
        <v>238573.33333333331</v>
      </c>
      <c r="I874" s="61">
        <f>D874*33.16</f>
        <v>1282186.6666666665</v>
      </c>
      <c r="J874" s="61">
        <f>D874*15.72</f>
        <v>607840</v>
      </c>
      <c r="K874" s="62">
        <f>SUM(F874:J874)</f>
        <v>3451000</v>
      </c>
    </row>
    <row r="875" spans="1:11" ht="12.75" customHeight="1" x14ac:dyDescent="0.2">
      <c r="D875" s="59">
        <f t="shared" si="43"/>
        <v>38666.666666666664</v>
      </c>
      <c r="E875" s="60">
        <v>789</v>
      </c>
    </row>
    <row r="876" spans="1:11" ht="12.75" customHeight="1" x14ac:dyDescent="0.2">
      <c r="A876" s="58" t="s">
        <v>3897</v>
      </c>
      <c r="D876" s="59">
        <f t="shared" si="43"/>
        <v>38666.666666666664</v>
      </c>
      <c r="E876" s="60">
        <v>790</v>
      </c>
    </row>
    <row r="877" spans="1:11" ht="12.75" customHeight="1" x14ac:dyDescent="0.2">
      <c r="D877" s="59">
        <f t="shared" si="43"/>
        <v>38666.666666666664</v>
      </c>
      <c r="E877" s="60">
        <v>791</v>
      </c>
    </row>
    <row r="878" spans="1:11" ht="12.75" customHeight="1" x14ac:dyDescent="0.2">
      <c r="A878" s="58">
        <v>5420</v>
      </c>
      <c r="B878" s="58" t="s">
        <v>3898</v>
      </c>
      <c r="C878" s="59">
        <v>22</v>
      </c>
      <c r="D878" s="59">
        <f t="shared" si="43"/>
        <v>38666.666666666664</v>
      </c>
      <c r="E878" s="60">
        <v>792</v>
      </c>
      <c r="F878" s="61">
        <f>D878*38.67</f>
        <v>1495240</v>
      </c>
      <c r="G878" s="61">
        <f>D878*26.82</f>
        <v>1037040</v>
      </c>
      <c r="H878" s="61">
        <f>D878*10.55</f>
        <v>407933.33333333331</v>
      </c>
      <c r="I878" s="61">
        <f>D878*38.34</f>
        <v>1482480</v>
      </c>
      <c r="K878" s="62">
        <f>SUM(F878:J878)</f>
        <v>4422693.333333334</v>
      </c>
    </row>
    <row r="879" spans="1:11" ht="12.75" customHeight="1" x14ac:dyDescent="0.2">
      <c r="A879" s="58">
        <v>5421</v>
      </c>
      <c r="B879" s="58" t="s">
        <v>3899</v>
      </c>
      <c r="C879" s="59">
        <v>20</v>
      </c>
      <c r="D879" s="59">
        <f t="shared" si="43"/>
        <v>38666.666666666664</v>
      </c>
      <c r="E879" s="60">
        <v>793</v>
      </c>
      <c r="F879" s="61">
        <f>D879*25.43</f>
        <v>983293.33333333326</v>
      </c>
      <c r="G879" s="61">
        <f>D879*14.85</f>
        <v>574200</v>
      </c>
      <c r="H879" s="61">
        <f>D879*6.94</f>
        <v>268346.66666666669</v>
      </c>
      <c r="I879" s="61">
        <f>D879*34.82</f>
        <v>1346373.3333333333</v>
      </c>
      <c r="K879" s="62">
        <f>SUM(F879:J879)</f>
        <v>3172213.333333333</v>
      </c>
    </row>
    <row r="880" spans="1:11" ht="12.75" customHeight="1" x14ac:dyDescent="0.2">
      <c r="D880" s="59">
        <f t="shared" si="43"/>
        <v>38666.666666666664</v>
      </c>
      <c r="E880" s="60">
        <v>794</v>
      </c>
    </row>
    <row r="881" spans="1:11" ht="12.75" customHeight="1" x14ac:dyDescent="0.2">
      <c r="A881" s="58" t="s">
        <v>3900</v>
      </c>
      <c r="D881" s="59">
        <f t="shared" si="43"/>
        <v>38666.666666666664</v>
      </c>
      <c r="E881" s="60">
        <v>795</v>
      </c>
    </row>
    <row r="882" spans="1:11" ht="12.75" customHeight="1" x14ac:dyDescent="0.2">
      <c r="A882" s="58" t="s">
        <v>3901</v>
      </c>
      <c r="D882" s="59">
        <f t="shared" si="43"/>
        <v>38666.666666666664</v>
      </c>
      <c r="E882" s="60">
        <v>796</v>
      </c>
    </row>
    <row r="883" spans="1:11" ht="12.75" customHeight="1" x14ac:dyDescent="0.2">
      <c r="D883" s="59">
        <f t="shared" si="43"/>
        <v>38666.666666666664</v>
      </c>
      <c r="E883" s="60">
        <v>797</v>
      </c>
    </row>
    <row r="884" spans="1:11" ht="12.75" customHeight="1" x14ac:dyDescent="0.2">
      <c r="A884" s="58">
        <v>5440</v>
      </c>
      <c r="B884" s="58" t="s">
        <v>2938</v>
      </c>
      <c r="C884" s="59">
        <v>22</v>
      </c>
      <c r="D884" s="59">
        <f t="shared" si="43"/>
        <v>38666.666666666664</v>
      </c>
      <c r="E884" s="60">
        <v>798</v>
      </c>
      <c r="F884" s="61">
        <f>D884*38.67</f>
        <v>1495240</v>
      </c>
      <c r="G884" s="61">
        <f>D884*26.82</f>
        <v>1037040</v>
      </c>
      <c r="H884" s="61">
        <f>D884*10.55</f>
        <v>407933.33333333331</v>
      </c>
      <c r="I884" s="61">
        <f>D884*38.34</f>
        <v>1482480</v>
      </c>
      <c r="K884" s="62">
        <f>SUM(F884:J884)</f>
        <v>4422693.333333334</v>
      </c>
    </row>
    <row r="885" spans="1:11" ht="12.75" customHeight="1" x14ac:dyDescent="0.2">
      <c r="A885" s="58">
        <v>5441</v>
      </c>
      <c r="B885" s="58" t="s">
        <v>2939</v>
      </c>
      <c r="C885" s="59">
        <v>22</v>
      </c>
      <c r="D885" s="59">
        <f t="shared" si="43"/>
        <v>38666.666666666664</v>
      </c>
      <c r="E885" s="60">
        <v>799</v>
      </c>
      <c r="F885" s="61">
        <f>D885*38.67</f>
        <v>1495240</v>
      </c>
      <c r="G885" s="61">
        <f>D885*26.82</f>
        <v>1037040</v>
      </c>
      <c r="H885" s="61">
        <f>D885*10.55</f>
        <v>407933.33333333331</v>
      </c>
      <c r="I885" s="61">
        <f>D885*38.34</f>
        <v>1482480</v>
      </c>
      <c r="K885" s="62">
        <f>SUM(F885:J885)</f>
        <v>4422693.333333334</v>
      </c>
    </row>
    <row r="886" spans="1:11" ht="12.75" customHeight="1" x14ac:dyDescent="0.2">
      <c r="A886" s="58">
        <v>5442</v>
      </c>
      <c r="B886" s="58" t="s">
        <v>2940</v>
      </c>
      <c r="C886" s="59">
        <v>22</v>
      </c>
      <c r="D886" s="59">
        <f t="shared" si="43"/>
        <v>38666.666666666664</v>
      </c>
      <c r="E886" s="60">
        <v>800</v>
      </c>
      <c r="F886" s="61">
        <f>D886*38.67</f>
        <v>1495240</v>
      </c>
      <c r="G886" s="61">
        <f>D886*26.82</f>
        <v>1037040</v>
      </c>
      <c r="H886" s="61">
        <f>D886*10.55</f>
        <v>407933.33333333331</v>
      </c>
      <c r="I886" s="61">
        <f>D886*38.34</f>
        <v>1482480</v>
      </c>
      <c r="K886" s="62">
        <f>SUM(F886:J886)</f>
        <v>4422693.333333334</v>
      </c>
    </row>
    <row r="887" spans="1:11" ht="12.75" customHeight="1" x14ac:dyDescent="0.2">
      <c r="A887" s="58">
        <v>5443</v>
      </c>
      <c r="B887" s="58" t="s">
        <v>2941</v>
      </c>
      <c r="C887" s="59">
        <v>12</v>
      </c>
      <c r="D887" s="59">
        <f t="shared" si="43"/>
        <v>38666.666666666664</v>
      </c>
      <c r="E887" s="60">
        <v>801</v>
      </c>
      <c r="F887" s="61">
        <f>D887*19.63</f>
        <v>759026.66666666663</v>
      </c>
      <c r="G887" s="61">
        <f>D887*11.44</f>
        <v>442346.66666666663</v>
      </c>
      <c r="H887" s="61">
        <f>D887*5.36</f>
        <v>207253.33333333334</v>
      </c>
      <c r="I887" s="61">
        <f>D887*31.47</f>
        <v>1216839.9999999998</v>
      </c>
      <c r="J887" s="61">
        <f>D887*15.72</f>
        <v>607840</v>
      </c>
      <c r="K887" s="62">
        <f>SUM(F887:J887)</f>
        <v>3233306.666666666</v>
      </c>
    </row>
    <row r="888" spans="1:11" ht="12.75" customHeight="1" x14ac:dyDescent="0.2">
      <c r="A888" s="58">
        <v>5444</v>
      </c>
      <c r="B888" s="58" t="s">
        <v>2942</v>
      </c>
      <c r="C888" s="59">
        <v>21</v>
      </c>
      <c r="D888" s="59">
        <f t="shared" si="43"/>
        <v>38666.666666666664</v>
      </c>
      <c r="E888" s="60">
        <v>802</v>
      </c>
      <c r="F888" s="61">
        <f>D888*33.1</f>
        <v>1279866.6666666667</v>
      </c>
      <c r="G888" s="61">
        <f>D888*20.12</f>
        <v>777973.33333333337</v>
      </c>
      <c r="H888" s="61">
        <f>D888*9.03</f>
        <v>349159.99999999994</v>
      </c>
      <c r="I888" s="61">
        <f>D888*36.51</f>
        <v>1411719.9999999998</v>
      </c>
      <c r="K888" s="62">
        <f>SUM(F888:J888)</f>
        <v>3818720</v>
      </c>
    </row>
    <row r="889" spans="1:11" ht="12.75" customHeight="1" x14ac:dyDescent="0.2">
      <c r="D889" s="59">
        <f t="shared" si="43"/>
        <v>38666.666666666664</v>
      </c>
      <c r="E889" s="60">
        <v>803</v>
      </c>
    </row>
    <row r="890" spans="1:11" ht="12.75" customHeight="1" x14ac:dyDescent="0.2">
      <c r="A890" s="58" t="s">
        <v>2943</v>
      </c>
      <c r="D890" s="59">
        <f t="shared" si="43"/>
        <v>38666.666666666664</v>
      </c>
      <c r="E890" s="60">
        <v>804</v>
      </c>
    </row>
    <row r="891" spans="1:11" ht="12.75" customHeight="1" x14ac:dyDescent="0.2">
      <c r="D891" s="59">
        <f t="shared" si="43"/>
        <v>38666.666666666664</v>
      </c>
      <c r="E891" s="60">
        <v>805</v>
      </c>
    </row>
    <row r="892" spans="1:11" ht="12.75" customHeight="1" x14ac:dyDescent="0.2">
      <c r="A892" s="58" t="s">
        <v>2944</v>
      </c>
      <c r="D892" s="59">
        <f t="shared" si="43"/>
        <v>38666.666666666664</v>
      </c>
      <c r="E892" s="60">
        <v>806</v>
      </c>
    </row>
    <row r="893" spans="1:11" ht="12.75" customHeight="1" x14ac:dyDescent="0.2">
      <c r="D893" s="59">
        <f t="shared" si="43"/>
        <v>38666.666666666664</v>
      </c>
      <c r="E893" s="60">
        <v>807</v>
      </c>
    </row>
    <row r="894" spans="1:11" ht="12.75" customHeight="1" x14ac:dyDescent="0.2">
      <c r="A894" s="58">
        <v>5501</v>
      </c>
      <c r="B894" s="58" t="s">
        <v>2945</v>
      </c>
      <c r="C894" s="59">
        <v>12</v>
      </c>
      <c r="D894" s="59">
        <f t="shared" si="43"/>
        <v>38666.666666666664</v>
      </c>
      <c r="E894" s="60">
        <v>808</v>
      </c>
      <c r="F894" s="61">
        <f>D894*19.63</f>
        <v>759026.66666666663</v>
      </c>
      <c r="G894" s="61">
        <f>D894*11.44</f>
        <v>442346.66666666663</v>
      </c>
      <c r="H894" s="61">
        <f>D894*5.36</f>
        <v>207253.33333333334</v>
      </c>
      <c r="I894" s="61">
        <f>D894*31.47</f>
        <v>1216839.9999999998</v>
      </c>
      <c r="J894" s="61">
        <f>D894*15.72</f>
        <v>607840</v>
      </c>
      <c r="K894" s="62">
        <f>SUM(F894:J894)</f>
        <v>3233306.666666666</v>
      </c>
    </row>
    <row r="895" spans="1:11" ht="12.75" customHeight="1" x14ac:dyDescent="0.2">
      <c r="D895" s="59">
        <f t="shared" si="43"/>
        <v>38666.666666666664</v>
      </c>
      <c r="E895" s="60">
        <v>809</v>
      </c>
    </row>
    <row r="896" spans="1:11" ht="12.75" customHeight="1" x14ac:dyDescent="0.2">
      <c r="A896" s="58" t="s">
        <v>2946</v>
      </c>
      <c r="D896" s="59">
        <f t="shared" si="43"/>
        <v>38666.666666666664</v>
      </c>
      <c r="E896" s="60">
        <v>810</v>
      </c>
    </row>
    <row r="897" spans="1:11" ht="12.75" customHeight="1" x14ac:dyDescent="0.2">
      <c r="D897" s="59">
        <f t="shared" si="43"/>
        <v>38666.666666666664</v>
      </c>
      <c r="E897" s="60">
        <v>811</v>
      </c>
    </row>
    <row r="898" spans="1:11" ht="12.75" customHeight="1" x14ac:dyDescent="0.2">
      <c r="A898" s="58">
        <v>5510</v>
      </c>
      <c r="B898" s="58" t="s">
        <v>2947</v>
      </c>
      <c r="C898" s="59">
        <v>12</v>
      </c>
      <c r="D898" s="59">
        <f t="shared" si="43"/>
        <v>38666.666666666664</v>
      </c>
      <c r="E898" s="60">
        <v>812</v>
      </c>
      <c r="F898" s="61">
        <f>D898*19.63</f>
        <v>759026.66666666663</v>
      </c>
      <c r="G898" s="61">
        <f>D898*11.44</f>
        <v>442346.66666666663</v>
      </c>
      <c r="H898" s="61">
        <f>D898*5.36</f>
        <v>207253.33333333334</v>
      </c>
      <c r="I898" s="61">
        <f>D898*31.47</f>
        <v>1216839.9999999998</v>
      </c>
      <c r="J898" s="61">
        <f>D898*15.72</f>
        <v>607840</v>
      </c>
      <c r="K898" s="62">
        <f>SUM(F898:J898)</f>
        <v>3233306.666666666</v>
      </c>
    </row>
    <row r="899" spans="1:11" ht="12.75" customHeight="1" x14ac:dyDescent="0.2">
      <c r="D899" s="59">
        <f t="shared" si="43"/>
        <v>38666.666666666664</v>
      </c>
      <c r="E899" s="60">
        <v>813</v>
      </c>
    </row>
    <row r="900" spans="1:11" ht="12.75" customHeight="1" x14ac:dyDescent="0.2">
      <c r="A900" s="58" t="s">
        <v>2948</v>
      </c>
      <c r="D900" s="59">
        <f t="shared" si="43"/>
        <v>38666.666666666664</v>
      </c>
      <c r="E900" s="60">
        <v>814</v>
      </c>
    </row>
    <row r="901" spans="1:11" ht="12.75" customHeight="1" x14ac:dyDescent="0.2">
      <c r="D901" s="59">
        <f t="shared" si="43"/>
        <v>38666.666666666664</v>
      </c>
      <c r="E901" s="60">
        <v>815</v>
      </c>
    </row>
    <row r="902" spans="1:11" ht="12.75" customHeight="1" x14ac:dyDescent="0.2">
      <c r="A902" s="58">
        <v>5520</v>
      </c>
      <c r="B902" s="58" t="s">
        <v>2949</v>
      </c>
      <c r="C902" s="59">
        <v>23</v>
      </c>
      <c r="D902" s="59">
        <f t="shared" si="43"/>
        <v>38666.666666666664</v>
      </c>
      <c r="E902" s="60">
        <v>816</v>
      </c>
      <c r="F902" s="61">
        <f>D902*60.73</f>
        <v>2348226.6666666665</v>
      </c>
      <c r="G902" s="61">
        <f>D902*37.95</f>
        <v>1467400</v>
      </c>
      <c r="H902" s="61">
        <f>D902*16.57</f>
        <v>640706.66666666663</v>
      </c>
      <c r="I902" s="61">
        <f>D902*48.07</f>
        <v>1858706.6666666665</v>
      </c>
      <c r="K902" s="62">
        <f>SUM(F902:J902)</f>
        <v>6315040</v>
      </c>
    </row>
    <row r="903" spans="1:11" ht="12.75" customHeight="1" x14ac:dyDescent="0.2">
      <c r="A903" s="58">
        <v>5521</v>
      </c>
      <c r="B903" s="58" t="s">
        <v>2950</v>
      </c>
      <c r="C903" s="59">
        <v>22</v>
      </c>
      <c r="D903" s="59">
        <f t="shared" si="43"/>
        <v>38666.666666666664</v>
      </c>
      <c r="E903" s="60">
        <v>817</v>
      </c>
      <c r="F903" s="61">
        <f>D903*38.67</f>
        <v>1495240</v>
      </c>
      <c r="G903" s="61">
        <f>D903*26.82</f>
        <v>1037040</v>
      </c>
      <c r="H903" s="61">
        <f>D903*10.55</f>
        <v>407933.33333333331</v>
      </c>
      <c r="I903" s="61">
        <f>D903*38.34</f>
        <v>1482480</v>
      </c>
      <c r="K903" s="62">
        <f>SUM(F903:J903)</f>
        <v>4422693.333333334</v>
      </c>
    </row>
    <row r="904" spans="1:11" ht="12.75" customHeight="1" x14ac:dyDescent="0.2">
      <c r="D904" s="59">
        <f t="shared" si="43"/>
        <v>38666.666666666664</v>
      </c>
      <c r="E904" s="60">
        <v>818</v>
      </c>
    </row>
    <row r="905" spans="1:11" ht="12.75" customHeight="1" x14ac:dyDescent="0.2">
      <c r="A905" s="58" t="s">
        <v>2951</v>
      </c>
      <c r="D905" s="59">
        <f t="shared" si="43"/>
        <v>38666.666666666664</v>
      </c>
      <c r="E905" s="60">
        <v>819</v>
      </c>
    </row>
    <row r="906" spans="1:11" ht="12.75" customHeight="1" x14ac:dyDescent="0.2">
      <c r="A906" s="58" t="s">
        <v>2952</v>
      </c>
      <c r="D906" s="59">
        <f t="shared" si="43"/>
        <v>38666.666666666664</v>
      </c>
      <c r="E906" s="60">
        <v>820</v>
      </c>
    </row>
    <row r="907" spans="1:11" ht="12.75" customHeight="1" x14ac:dyDescent="0.2">
      <c r="D907" s="59">
        <f t="shared" si="43"/>
        <v>38666.666666666664</v>
      </c>
      <c r="E907" s="60">
        <v>821</v>
      </c>
    </row>
    <row r="908" spans="1:11" ht="12.75" customHeight="1" x14ac:dyDescent="0.2">
      <c r="A908" s="58">
        <v>5530</v>
      </c>
      <c r="B908" s="58" t="s">
        <v>2953</v>
      </c>
      <c r="C908" s="59">
        <v>22</v>
      </c>
      <c r="D908" s="59">
        <f t="shared" si="43"/>
        <v>38666.666666666664</v>
      </c>
      <c r="E908" s="60">
        <v>822</v>
      </c>
      <c r="F908" s="61">
        <f>D908*38.67</f>
        <v>1495240</v>
      </c>
      <c r="G908" s="61">
        <f>D908*26.82</f>
        <v>1037040</v>
      </c>
      <c r="H908" s="61">
        <f>D908*10.55</f>
        <v>407933.33333333331</v>
      </c>
      <c r="I908" s="61">
        <f>D908*38.34</f>
        <v>1482480</v>
      </c>
      <c r="K908" s="62">
        <f>SUM(F908:J908)</f>
        <v>4422693.333333334</v>
      </c>
    </row>
    <row r="909" spans="1:11" ht="12.75" customHeight="1" x14ac:dyDescent="0.2">
      <c r="A909" s="58">
        <v>5531</v>
      </c>
      <c r="B909" s="58" t="s">
        <v>2954</v>
      </c>
      <c r="C909" s="59">
        <v>22</v>
      </c>
      <c r="D909" s="59">
        <f t="shared" si="43"/>
        <v>38666.666666666664</v>
      </c>
      <c r="E909" s="60">
        <v>823</v>
      </c>
      <c r="F909" s="61">
        <f>D909*38.67</f>
        <v>1495240</v>
      </c>
      <c r="G909" s="61">
        <f>D909*26.82</f>
        <v>1037040</v>
      </c>
      <c r="H909" s="61">
        <f>D909*10.55</f>
        <v>407933.33333333331</v>
      </c>
      <c r="I909" s="61">
        <f>D909*38.34</f>
        <v>1482480</v>
      </c>
      <c r="K909" s="62">
        <f>SUM(F909:J909)</f>
        <v>4422693.333333334</v>
      </c>
    </row>
    <row r="910" spans="1:11" ht="12.75" customHeight="1" x14ac:dyDescent="0.2">
      <c r="A910" s="58">
        <v>5532</v>
      </c>
      <c r="B910" s="58" t="s">
        <v>2955</v>
      </c>
      <c r="C910" s="59">
        <v>21</v>
      </c>
      <c r="D910" s="59">
        <f t="shared" si="43"/>
        <v>38666.666666666664</v>
      </c>
      <c r="E910" s="60">
        <v>824</v>
      </c>
      <c r="F910" s="61">
        <f>D910*33.1</f>
        <v>1279866.6666666667</v>
      </c>
      <c r="G910" s="61">
        <f>D910*20.12</f>
        <v>777973.33333333337</v>
      </c>
      <c r="H910" s="61">
        <f>D910*9.03</f>
        <v>349159.99999999994</v>
      </c>
      <c r="I910" s="61">
        <f>D910*36.51</f>
        <v>1411719.9999999998</v>
      </c>
      <c r="K910" s="62">
        <f>SUM(F910:J910)</f>
        <v>3818720</v>
      </c>
    </row>
    <row r="911" spans="1:11" ht="12.75" customHeight="1" x14ac:dyDescent="0.2">
      <c r="D911" s="59">
        <f t="shared" si="43"/>
        <v>38666.666666666664</v>
      </c>
      <c r="E911" s="60">
        <v>825</v>
      </c>
    </row>
    <row r="912" spans="1:11" ht="12.75" customHeight="1" x14ac:dyDescent="0.2">
      <c r="A912" s="58" t="s">
        <v>2956</v>
      </c>
      <c r="D912" s="59">
        <f t="shared" si="43"/>
        <v>38666.666666666664</v>
      </c>
      <c r="E912" s="60">
        <v>826</v>
      </c>
    </row>
    <row r="913" spans="1:11" ht="12.75" customHeight="1" x14ac:dyDescent="0.2">
      <c r="A913" s="58" t="s">
        <v>3901</v>
      </c>
      <c r="D913" s="59">
        <f t="shared" si="43"/>
        <v>38666.666666666664</v>
      </c>
      <c r="E913" s="60">
        <v>827</v>
      </c>
    </row>
    <row r="914" spans="1:11" ht="12.75" customHeight="1" x14ac:dyDescent="0.2">
      <c r="D914" s="59">
        <f t="shared" si="43"/>
        <v>38666.666666666664</v>
      </c>
      <c r="E914" s="60">
        <v>828</v>
      </c>
    </row>
    <row r="915" spans="1:11" ht="12.75" customHeight="1" x14ac:dyDescent="0.2">
      <c r="A915" s="58">
        <v>5540</v>
      </c>
      <c r="B915" s="58" t="s">
        <v>2957</v>
      </c>
      <c r="C915" s="59">
        <v>22</v>
      </c>
      <c r="D915" s="59">
        <f t="shared" si="43"/>
        <v>38666.666666666664</v>
      </c>
      <c r="E915" s="60">
        <v>829</v>
      </c>
      <c r="F915" s="61">
        <f>D915*38.67</f>
        <v>1495240</v>
      </c>
      <c r="G915" s="61">
        <f>D915*26.82</f>
        <v>1037040</v>
      </c>
      <c r="H915" s="61">
        <f>D915*10.55</f>
        <v>407933.33333333331</v>
      </c>
      <c r="I915" s="61">
        <f>D915*38.34</f>
        <v>1482480</v>
      </c>
      <c r="K915" s="62">
        <f>SUM(F915:J915)</f>
        <v>4422693.333333334</v>
      </c>
    </row>
    <row r="916" spans="1:11" ht="12.75" customHeight="1" x14ac:dyDescent="0.2">
      <c r="D916" s="59">
        <f t="shared" si="43"/>
        <v>38666.666666666664</v>
      </c>
      <c r="E916" s="60">
        <v>830</v>
      </c>
    </row>
    <row r="917" spans="1:11" ht="12.75" customHeight="1" x14ac:dyDescent="0.2">
      <c r="A917" s="58" t="s">
        <v>2958</v>
      </c>
      <c r="D917" s="59">
        <f t="shared" si="43"/>
        <v>38666.666666666664</v>
      </c>
      <c r="E917" s="60">
        <v>831</v>
      </c>
    </row>
    <row r="918" spans="1:11" ht="12.75" customHeight="1" x14ac:dyDescent="0.2">
      <c r="D918" s="59">
        <f t="shared" si="43"/>
        <v>38666.666666666664</v>
      </c>
      <c r="E918" s="60">
        <v>832</v>
      </c>
    </row>
    <row r="919" spans="1:11" ht="12.75" customHeight="1" x14ac:dyDescent="0.2">
      <c r="A919" s="58">
        <v>5550</v>
      </c>
      <c r="B919" s="58" t="s">
        <v>2959</v>
      </c>
      <c r="C919" s="59">
        <v>13</v>
      </c>
      <c r="D919" s="59">
        <f t="shared" si="43"/>
        <v>38666.666666666664</v>
      </c>
      <c r="E919" s="60">
        <v>833</v>
      </c>
      <c r="F919" s="61">
        <f>D919*21.48</f>
        <v>830560</v>
      </c>
      <c r="G919" s="61">
        <f>D919*12.72</f>
        <v>491840</v>
      </c>
      <c r="H919" s="61">
        <f>D919*6.17</f>
        <v>238573.33333333331</v>
      </c>
      <c r="I919" s="61">
        <f>D919*33.16</f>
        <v>1282186.6666666665</v>
      </c>
      <c r="J919" s="61">
        <f>D919*15.72</f>
        <v>607840</v>
      </c>
      <c r="K919" s="62">
        <f>SUM(F919:J919)</f>
        <v>3451000</v>
      </c>
    </row>
    <row r="920" spans="1:11" ht="12.75" customHeight="1" x14ac:dyDescent="0.2">
      <c r="A920" s="58">
        <v>5551</v>
      </c>
      <c r="B920" s="58" t="s">
        <v>2960</v>
      </c>
      <c r="C920" s="59">
        <v>12</v>
      </c>
      <c r="D920" s="59">
        <f t="shared" ref="D920:D983" si="44">D919</f>
        <v>38666.666666666664</v>
      </c>
      <c r="E920" s="60">
        <v>834</v>
      </c>
      <c r="F920" s="61">
        <f>D920*19.63</f>
        <v>759026.66666666663</v>
      </c>
      <c r="G920" s="61">
        <f>D920*11.44</f>
        <v>442346.66666666663</v>
      </c>
      <c r="H920" s="61">
        <f>D920*5.36</f>
        <v>207253.33333333334</v>
      </c>
      <c r="I920" s="61">
        <f>D920*31.47</f>
        <v>1216839.9999999998</v>
      </c>
      <c r="J920" s="61">
        <f>D920*15.72</f>
        <v>607840</v>
      </c>
      <c r="K920" s="62">
        <f>SUM(F920:J920)</f>
        <v>3233306.666666666</v>
      </c>
    </row>
    <row r="921" spans="1:11" ht="12.75" customHeight="1" x14ac:dyDescent="0.2">
      <c r="D921" s="59">
        <f t="shared" si="44"/>
        <v>38666.666666666664</v>
      </c>
      <c r="E921" s="60">
        <v>835</v>
      </c>
    </row>
    <row r="922" spans="1:11" ht="12.75" customHeight="1" x14ac:dyDescent="0.2">
      <c r="A922" s="58" t="s">
        <v>2961</v>
      </c>
      <c r="D922" s="59">
        <f t="shared" si="44"/>
        <v>38666.666666666664</v>
      </c>
      <c r="E922" s="60">
        <v>836</v>
      </c>
    </row>
    <row r="923" spans="1:11" ht="12.75" customHeight="1" x14ac:dyDescent="0.2">
      <c r="A923" s="58" t="s">
        <v>2962</v>
      </c>
      <c r="D923" s="59">
        <f t="shared" si="44"/>
        <v>38666.666666666664</v>
      </c>
      <c r="E923" s="60">
        <v>837</v>
      </c>
    </row>
    <row r="924" spans="1:11" ht="12.75" customHeight="1" x14ac:dyDescent="0.2">
      <c r="D924" s="59">
        <f t="shared" si="44"/>
        <v>38666.666666666664</v>
      </c>
      <c r="E924" s="60">
        <v>838</v>
      </c>
    </row>
    <row r="925" spans="1:11" ht="12.75" customHeight="1" x14ac:dyDescent="0.2">
      <c r="A925" s="58">
        <v>5601</v>
      </c>
      <c r="B925" s="58" t="s">
        <v>2963</v>
      </c>
      <c r="C925" s="59">
        <v>23</v>
      </c>
      <c r="D925" s="59">
        <f t="shared" si="44"/>
        <v>38666.666666666664</v>
      </c>
      <c r="E925" s="60">
        <v>839</v>
      </c>
      <c r="F925" s="61">
        <f>D925*60.73</f>
        <v>2348226.6666666665</v>
      </c>
      <c r="G925" s="61">
        <f>D925*37.95</f>
        <v>1467400</v>
      </c>
      <c r="H925" s="61">
        <f>D925*16.57</f>
        <v>640706.66666666663</v>
      </c>
      <c r="I925" s="61">
        <f>D925*48.07</f>
        <v>1858706.6666666665</v>
      </c>
      <c r="K925" s="62">
        <f>SUM(F925:J925)</f>
        <v>6315040</v>
      </c>
    </row>
    <row r="926" spans="1:11" ht="12.75" customHeight="1" x14ac:dyDescent="0.2">
      <c r="A926" s="58">
        <v>5602</v>
      </c>
      <c r="B926" s="58" t="s">
        <v>2964</v>
      </c>
      <c r="C926" s="59">
        <v>13</v>
      </c>
      <c r="D926" s="59">
        <f t="shared" si="44"/>
        <v>38666.666666666664</v>
      </c>
      <c r="E926" s="60">
        <v>840</v>
      </c>
      <c r="F926" s="61">
        <f>D926*21.48</f>
        <v>830560</v>
      </c>
      <c r="G926" s="61">
        <f>D926*12.72</f>
        <v>491840</v>
      </c>
      <c r="H926" s="61">
        <f>D926*6.17</f>
        <v>238573.33333333331</v>
      </c>
      <c r="I926" s="61">
        <f>D926*33.16</f>
        <v>1282186.6666666665</v>
      </c>
      <c r="J926" s="61">
        <f>D926*15.72</f>
        <v>607840</v>
      </c>
      <c r="K926" s="62">
        <f>SUM(F926:J926)</f>
        <v>3451000</v>
      </c>
    </row>
    <row r="927" spans="1:11" ht="12.75" customHeight="1" x14ac:dyDescent="0.2">
      <c r="A927" s="58">
        <v>5603</v>
      </c>
      <c r="B927" s="58" t="s">
        <v>2965</v>
      </c>
      <c r="C927" s="59">
        <v>13</v>
      </c>
      <c r="D927" s="59">
        <f t="shared" si="44"/>
        <v>38666.666666666664</v>
      </c>
      <c r="E927" s="60">
        <v>841</v>
      </c>
      <c r="F927" s="61">
        <f>D927*21.48</f>
        <v>830560</v>
      </c>
      <c r="G927" s="61">
        <f>D927*12.72</f>
        <v>491840</v>
      </c>
      <c r="H927" s="61">
        <f>D927*6.17</f>
        <v>238573.33333333331</v>
      </c>
      <c r="I927" s="61">
        <f>D927*33.16</f>
        <v>1282186.6666666665</v>
      </c>
      <c r="J927" s="61">
        <f>D927*15.72</f>
        <v>607840</v>
      </c>
      <c r="K927" s="62">
        <f>SUM(F927:J927)</f>
        <v>3451000</v>
      </c>
    </row>
    <row r="928" spans="1:11" ht="12.75" customHeight="1" x14ac:dyDescent="0.2">
      <c r="D928" s="59">
        <f t="shared" si="44"/>
        <v>38666.666666666664</v>
      </c>
      <c r="E928" s="60">
        <v>842</v>
      </c>
    </row>
    <row r="929" spans="1:11" ht="12.75" customHeight="1" x14ac:dyDescent="0.2">
      <c r="A929" s="58" t="s">
        <v>2966</v>
      </c>
      <c r="D929" s="59">
        <f t="shared" si="44"/>
        <v>38666.666666666664</v>
      </c>
      <c r="E929" s="60">
        <v>843</v>
      </c>
    </row>
    <row r="930" spans="1:11" ht="12.75" customHeight="1" x14ac:dyDescent="0.2">
      <c r="D930" s="59">
        <f t="shared" si="44"/>
        <v>38666.666666666664</v>
      </c>
      <c r="E930" s="60">
        <v>844</v>
      </c>
    </row>
    <row r="931" spans="1:11" ht="12.75" customHeight="1" x14ac:dyDescent="0.2">
      <c r="A931" s="58">
        <v>5610</v>
      </c>
      <c r="B931" s="58" t="s">
        <v>2967</v>
      </c>
      <c r="C931" s="59">
        <v>22</v>
      </c>
      <c r="D931" s="59">
        <f t="shared" si="44"/>
        <v>38666.666666666664</v>
      </c>
      <c r="E931" s="60">
        <v>845</v>
      </c>
      <c r="F931" s="61">
        <f>D931*38.67</f>
        <v>1495240</v>
      </c>
      <c r="G931" s="61">
        <f>D931*26.82</f>
        <v>1037040</v>
      </c>
      <c r="H931" s="61">
        <f>D931*10.55</f>
        <v>407933.33333333331</v>
      </c>
      <c r="I931" s="61">
        <f>D931*38.34</f>
        <v>1482480</v>
      </c>
      <c r="K931" s="62">
        <f>SUM(F931:J931)</f>
        <v>4422693.333333334</v>
      </c>
    </row>
    <row r="932" spans="1:11" ht="12.75" customHeight="1" x14ac:dyDescent="0.2">
      <c r="A932" s="58">
        <v>5611</v>
      </c>
      <c r="B932" s="58" t="s">
        <v>2968</v>
      </c>
      <c r="C932" s="59">
        <v>23</v>
      </c>
      <c r="D932" s="59">
        <f t="shared" si="44"/>
        <v>38666.666666666664</v>
      </c>
      <c r="E932" s="60">
        <v>846</v>
      </c>
      <c r="F932" s="61">
        <f>D932*60.73</f>
        <v>2348226.6666666665</v>
      </c>
      <c r="G932" s="61">
        <f>D932*37.95</f>
        <v>1467400</v>
      </c>
      <c r="H932" s="61">
        <f>D932*16.57</f>
        <v>640706.66666666663</v>
      </c>
      <c r="I932" s="61">
        <f>D932*48.07</f>
        <v>1858706.6666666665</v>
      </c>
      <c r="K932" s="62">
        <f>SUM(F932:J932)</f>
        <v>6315040</v>
      </c>
    </row>
    <row r="933" spans="1:11" ht="12.75" customHeight="1" x14ac:dyDescent="0.2">
      <c r="A933" s="58">
        <v>5612</v>
      </c>
      <c r="B933" s="58" t="s">
        <v>2969</v>
      </c>
      <c r="C933" s="59">
        <v>22</v>
      </c>
      <c r="D933" s="59">
        <f t="shared" si="44"/>
        <v>38666.666666666664</v>
      </c>
      <c r="E933" s="60">
        <v>847</v>
      </c>
      <c r="F933" s="61">
        <f>D933*38.67</f>
        <v>1495240</v>
      </c>
      <c r="G933" s="61">
        <f>D933*26.82</f>
        <v>1037040</v>
      </c>
      <c r="H933" s="61">
        <f>D933*10.55</f>
        <v>407933.33333333331</v>
      </c>
      <c r="I933" s="61">
        <f>D933*38.34</f>
        <v>1482480</v>
      </c>
      <c r="K933" s="62">
        <f>SUM(F933:J933)</f>
        <v>4422693.333333334</v>
      </c>
    </row>
    <row r="934" spans="1:11" ht="12.75" customHeight="1" x14ac:dyDescent="0.2">
      <c r="A934" s="58">
        <v>5613</v>
      </c>
      <c r="B934" s="58" t="s">
        <v>2970</v>
      </c>
      <c r="C934" s="59">
        <v>22</v>
      </c>
      <c r="D934" s="59">
        <f t="shared" si="44"/>
        <v>38666.666666666664</v>
      </c>
      <c r="E934" s="60">
        <v>848</v>
      </c>
      <c r="F934" s="61">
        <f>D934*38.67</f>
        <v>1495240</v>
      </c>
      <c r="G934" s="61">
        <f>D934*26.82</f>
        <v>1037040</v>
      </c>
      <c r="H934" s="61">
        <f>D934*10.55</f>
        <v>407933.33333333331</v>
      </c>
      <c r="I934" s="61">
        <f>D934*38.34</f>
        <v>1482480</v>
      </c>
      <c r="K934" s="62">
        <f>SUM(F934:J934)</f>
        <v>4422693.333333334</v>
      </c>
    </row>
    <row r="935" spans="1:11" ht="12.75" customHeight="1" x14ac:dyDescent="0.2">
      <c r="A935" s="58">
        <v>5614</v>
      </c>
      <c r="B935" s="58" t="s">
        <v>2971</v>
      </c>
      <c r="C935" s="59">
        <v>23</v>
      </c>
      <c r="D935" s="59">
        <f t="shared" si="44"/>
        <v>38666.666666666664</v>
      </c>
      <c r="E935" s="60">
        <v>849</v>
      </c>
      <c r="F935" s="61">
        <f>D935*60.73</f>
        <v>2348226.6666666665</v>
      </c>
      <c r="G935" s="61">
        <f>D935*37.95</f>
        <v>1467400</v>
      </c>
      <c r="H935" s="61">
        <f>D935*16.57</f>
        <v>640706.66666666663</v>
      </c>
      <c r="I935" s="61">
        <f>D935*48.07</f>
        <v>1858706.6666666665</v>
      </c>
      <c r="K935" s="62">
        <f>SUM(F935:J935)</f>
        <v>6315040</v>
      </c>
    </row>
    <row r="936" spans="1:11" ht="12.75" customHeight="1" x14ac:dyDescent="0.2">
      <c r="D936" s="59">
        <f t="shared" si="44"/>
        <v>38666.666666666664</v>
      </c>
      <c r="E936" s="60">
        <v>850</v>
      </c>
    </row>
    <row r="937" spans="1:11" ht="12.75" customHeight="1" x14ac:dyDescent="0.2">
      <c r="A937" s="58" t="s">
        <v>2972</v>
      </c>
      <c r="D937" s="59">
        <f t="shared" si="44"/>
        <v>38666.666666666664</v>
      </c>
      <c r="E937" s="60">
        <v>851</v>
      </c>
    </row>
    <row r="938" spans="1:11" ht="12.75" customHeight="1" x14ac:dyDescent="0.2">
      <c r="D938" s="59">
        <f t="shared" si="44"/>
        <v>38666.666666666664</v>
      </c>
      <c r="E938" s="60">
        <v>852</v>
      </c>
    </row>
    <row r="939" spans="1:11" ht="12.75" customHeight="1" x14ac:dyDescent="0.2">
      <c r="A939" s="58">
        <v>5620</v>
      </c>
      <c r="B939" s="58" t="s">
        <v>2973</v>
      </c>
      <c r="C939" s="59">
        <v>23</v>
      </c>
      <c r="D939" s="59">
        <f t="shared" si="44"/>
        <v>38666.666666666664</v>
      </c>
      <c r="E939" s="60">
        <v>853</v>
      </c>
      <c r="F939" s="61">
        <f>D939*60.73</f>
        <v>2348226.6666666665</v>
      </c>
      <c r="G939" s="61">
        <f>D939*37.95</f>
        <v>1467400</v>
      </c>
      <c r="H939" s="61">
        <f>D939*16.57</f>
        <v>640706.66666666663</v>
      </c>
      <c r="I939" s="61">
        <f>D939*48.07</f>
        <v>1858706.6666666665</v>
      </c>
      <c r="K939" s="62">
        <f>SUM(F939:J939)</f>
        <v>6315040</v>
      </c>
    </row>
    <row r="940" spans="1:11" ht="12.75" customHeight="1" x14ac:dyDescent="0.2">
      <c r="A940" s="58">
        <v>5622</v>
      </c>
      <c r="B940" s="58" t="s">
        <v>2974</v>
      </c>
      <c r="C940" s="59">
        <v>23</v>
      </c>
      <c r="D940" s="59">
        <f t="shared" si="44"/>
        <v>38666.666666666664</v>
      </c>
      <c r="E940" s="60">
        <v>854</v>
      </c>
      <c r="F940" s="61">
        <f>D940*60.73</f>
        <v>2348226.6666666665</v>
      </c>
      <c r="G940" s="61">
        <f>D940*37.95</f>
        <v>1467400</v>
      </c>
      <c r="H940" s="61">
        <f>D940*16.57</f>
        <v>640706.66666666663</v>
      </c>
      <c r="I940" s="61">
        <f>D940*48.07</f>
        <v>1858706.6666666665</v>
      </c>
      <c r="K940" s="62">
        <f>SUM(F940:J940)</f>
        <v>6315040</v>
      </c>
    </row>
    <row r="941" spans="1:11" ht="12.75" customHeight="1" x14ac:dyDescent="0.2">
      <c r="D941" s="59">
        <f t="shared" si="44"/>
        <v>38666.666666666664</v>
      </c>
      <c r="E941" s="60">
        <v>855</v>
      </c>
    </row>
    <row r="942" spans="1:11" ht="12.75" customHeight="1" x14ac:dyDescent="0.2">
      <c r="A942" s="58" t="s">
        <v>2975</v>
      </c>
      <c r="D942" s="59">
        <f t="shared" si="44"/>
        <v>38666.666666666664</v>
      </c>
      <c r="E942" s="60">
        <v>856</v>
      </c>
    </row>
    <row r="943" spans="1:11" ht="12.75" customHeight="1" x14ac:dyDescent="0.2">
      <c r="D943" s="59">
        <f t="shared" si="44"/>
        <v>38666.666666666664</v>
      </c>
      <c r="E943" s="60">
        <v>857</v>
      </c>
    </row>
    <row r="944" spans="1:11" ht="12.75" customHeight="1" x14ac:dyDescent="0.2">
      <c r="A944" s="58">
        <v>5650</v>
      </c>
      <c r="B944" s="58" t="s">
        <v>2976</v>
      </c>
      <c r="C944" s="59">
        <v>23</v>
      </c>
      <c r="D944" s="59">
        <f t="shared" si="44"/>
        <v>38666.666666666664</v>
      </c>
      <c r="E944" s="60">
        <v>858</v>
      </c>
      <c r="F944" s="61">
        <f>D944*60.73</f>
        <v>2348226.6666666665</v>
      </c>
      <c r="G944" s="61">
        <f>D944*37.95</f>
        <v>1467400</v>
      </c>
      <c r="H944" s="61">
        <f>D944*16.57</f>
        <v>640706.66666666663</v>
      </c>
      <c r="I944" s="61">
        <f>D944*48.07</f>
        <v>1858706.6666666665</v>
      </c>
      <c r="K944" s="62">
        <f>SUM(F944:J944)</f>
        <v>6315040</v>
      </c>
    </row>
    <row r="945" spans="1:11" ht="12.75" customHeight="1" x14ac:dyDescent="0.2">
      <c r="A945" s="58">
        <v>5651</v>
      </c>
      <c r="B945" s="58" t="s">
        <v>2977</v>
      </c>
      <c r="C945" s="59">
        <v>23</v>
      </c>
      <c r="D945" s="59">
        <f t="shared" si="44"/>
        <v>38666.666666666664</v>
      </c>
      <c r="E945" s="60">
        <v>859</v>
      </c>
      <c r="F945" s="61">
        <f>D945*60.73</f>
        <v>2348226.6666666665</v>
      </c>
      <c r="G945" s="61">
        <f>D945*37.95</f>
        <v>1467400</v>
      </c>
      <c r="H945" s="61">
        <f>D945*16.57</f>
        <v>640706.66666666663</v>
      </c>
      <c r="I945" s="61">
        <f>D945*48.07</f>
        <v>1858706.6666666665</v>
      </c>
      <c r="K945" s="62">
        <f>SUM(F945:J945)</f>
        <v>6315040</v>
      </c>
    </row>
    <row r="946" spans="1:11" ht="12.75" customHeight="1" x14ac:dyDescent="0.2">
      <c r="A946" s="58">
        <v>5652</v>
      </c>
      <c r="B946" s="58" t="s">
        <v>2978</v>
      </c>
      <c r="C946" s="59">
        <v>23</v>
      </c>
      <c r="D946" s="59">
        <f t="shared" si="44"/>
        <v>38666.666666666664</v>
      </c>
      <c r="E946" s="60">
        <v>860</v>
      </c>
      <c r="F946" s="61">
        <f>D946*60.73</f>
        <v>2348226.6666666665</v>
      </c>
      <c r="G946" s="61">
        <f>D946*37.95</f>
        <v>1467400</v>
      </c>
      <c r="H946" s="61">
        <f>D946*16.57</f>
        <v>640706.66666666663</v>
      </c>
      <c r="I946" s="61">
        <f>D946*48.07</f>
        <v>1858706.6666666665</v>
      </c>
      <c r="K946" s="62">
        <f>SUM(F946:J946)</f>
        <v>6315040</v>
      </c>
    </row>
    <row r="947" spans="1:11" ht="12.75" customHeight="1" x14ac:dyDescent="0.2">
      <c r="A947" s="58">
        <v>5653</v>
      </c>
      <c r="B947" s="58" t="s">
        <v>2979</v>
      </c>
      <c r="C947" s="59">
        <v>23</v>
      </c>
      <c r="D947" s="59">
        <f t="shared" si="44"/>
        <v>38666.666666666664</v>
      </c>
      <c r="E947" s="60">
        <v>861</v>
      </c>
      <c r="F947" s="61">
        <f>D947*60.73</f>
        <v>2348226.6666666665</v>
      </c>
      <c r="G947" s="61">
        <f>D947*37.95</f>
        <v>1467400</v>
      </c>
      <c r="H947" s="61">
        <f>D947*16.57</f>
        <v>640706.66666666663</v>
      </c>
      <c r="I947" s="61">
        <f>D947*48.07</f>
        <v>1858706.6666666665</v>
      </c>
      <c r="K947" s="62">
        <f>SUM(F947:J947)</f>
        <v>6315040</v>
      </c>
    </row>
    <row r="948" spans="1:11" ht="12.75" customHeight="1" x14ac:dyDescent="0.2">
      <c r="A948" s="58">
        <v>5654</v>
      </c>
      <c r="B948" s="58" t="s">
        <v>2980</v>
      </c>
      <c r="C948" s="59">
        <v>23</v>
      </c>
      <c r="D948" s="59">
        <f t="shared" si="44"/>
        <v>38666.666666666664</v>
      </c>
      <c r="E948" s="60">
        <v>862</v>
      </c>
      <c r="F948" s="61">
        <f>D948*60.73</f>
        <v>2348226.6666666665</v>
      </c>
      <c r="G948" s="61">
        <f>D948*37.95</f>
        <v>1467400</v>
      </c>
      <c r="H948" s="61">
        <f>D948*16.57</f>
        <v>640706.66666666663</v>
      </c>
      <c r="I948" s="61">
        <f>D948*48.07</f>
        <v>1858706.6666666665</v>
      </c>
      <c r="K948" s="62">
        <f>SUM(F948:J948)</f>
        <v>6315040</v>
      </c>
    </row>
    <row r="949" spans="1:11" ht="12.75" customHeight="1" x14ac:dyDescent="0.2">
      <c r="D949" s="59">
        <f t="shared" si="44"/>
        <v>38666.666666666664</v>
      </c>
      <c r="E949" s="60">
        <v>863</v>
      </c>
    </row>
    <row r="950" spans="1:11" ht="12.75" customHeight="1" x14ac:dyDescent="0.2">
      <c r="A950" s="58" t="s">
        <v>2981</v>
      </c>
      <c r="D950" s="59">
        <f t="shared" si="44"/>
        <v>38666.666666666664</v>
      </c>
      <c r="E950" s="60">
        <v>864</v>
      </c>
    </row>
    <row r="951" spans="1:11" ht="12.75" customHeight="1" x14ac:dyDescent="0.2">
      <c r="D951" s="59">
        <f t="shared" si="44"/>
        <v>38666.666666666664</v>
      </c>
      <c r="E951" s="60">
        <v>865</v>
      </c>
    </row>
    <row r="952" spans="1:11" ht="12.75" customHeight="1" x14ac:dyDescent="0.2">
      <c r="A952" s="58">
        <v>5670</v>
      </c>
      <c r="B952" s="58" t="s">
        <v>2982</v>
      </c>
      <c r="C952" s="59">
        <v>12</v>
      </c>
      <c r="D952" s="59">
        <f t="shared" si="44"/>
        <v>38666.666666666664</v>
      </c>
      <c r="E952" s="60">
        <v>866</v>
      </c>
      <c r="F952" s="61">
        <f>D952*19.63</f>
        <v>759026.66666666663</v>
      </c>
      <c r="G952" s="61">
        <f>D952*11.44</f>
        <v>442346.66666666663</v>
      </c>
      <c r="H952" s="61">
        <f>D952*5.36</f>
        <v>207253.33333333334</v>
      </c>
      <c r="I952" s="61">
        <f>D952*31.47</f>
        <v>1216839.9999999998</v>
      </c>
      <c r="J952" s="61">
        <f>D952*15.72</f>
        <v>607840</v>
      </c>
      <c r="K952" s="62">
        <f>SUM(F952:J952)</f>
        <v>3233306.666666666</v>
      </c>
    </row>
    <row r="953" spans="1:11" ht="12.75" customHeight="1" x14ac:dyDescent="0.2">
      <c r="D953" s="59">
        <f t="shared" si="44"/>
        <v>38666.666666666664</v>
      </c>
      <c r="E953" s="60">
        <v>867</v>
      </c>
    </row>
    <row r="954" spans="1:11" ht="12.75" customHeight="1" x14ac:dyDescent="0.2">
      <c r="A954" s="58" t="s">
        <v>2983</v>
      </c>
      <c r="D954" s="59">
        <f t="shared" si="44"/>
        <v>38666.666666666664</v>
      </c>
      <c r="E954" s="60">
        <v>868</v>
      </c>
    </row>
    <row r="955" spans="1:11" ht="12.75" customHeight="1" x14ac:dyDescent="0.2">
      <c r="D955" s="59">
        <f t="shared" si="44"/>
        <v>38666.666666666664</v>
      </c>
      <c r="E955" s="60">
        <v>869</v>
      </c>
    </row>
    <row r="956" spans="1:11" ht="12.75" customHeight="1" x14ac:dyDescent="0.2">
      <c r="A956" s="58">
        <v>5680</v>
      </c>
      <c r="B956" s="58" t="s">
        <v>2984</v>
      </c>
      <c r="C956" s="59">
        <v>23</v>
      </c>
      <c r="D956" s="59">
        <f t="shared" si="44"/>
        <v>38666.666666666664</v>
      </c>
      <c r="E956" s="60">
        <v>870</v>
      </c>
      <c r="F956" s="61">
        <f>D956*60.73</f>
        <v>2348226.6666666665</v>
      </c>
      <c r="G956" s="61">
        <f>D956*37.95</f>
        <v>1467400</v>
      </c>
      <c r="H956" s="61">
        <f>D956*16.57</f>
        <v>640706.66666666663</v>
      </c>
      <c r="I956" s="61">
        <f>D956*48.07</f>
        <v>1858706.6666666665</v>
      </c>
      <c r="K956" s="62">
        <f>SUM(F956:J956)</f>
        <v>6315040</v>
      </c>
    </row>
    <row r="957" spans="1:11" ht="12.75" customHeight="1" x14ac:dyDescent="0.2">
      <c r="A957" s="58">
        <v>5681</v>
      </c>
      <c r="B957" s="58" t="s">
        <v>2985</v>
      </c>
      <c r="C957" s="59">
        <v>23</v>
      </c>
      <c r="D957" s="59">
        <f t="shared" si="44"/>
        <v>38666.666666666664</v>
      </c>
      <c r="E957" s="60">
        <v>871</v>
      </c>
      <c r="F957" s="61">
        <f>D957*60.73</f>
        <v>2348226.6666666665</v>
      </c>
      <c r="G957" s="61">
        <f>D957*37.95</f>
        <v>1467400</v>
      </c>
      <c r="H957" s="61">
        <f>D957*16.57</f>
        <v>640706.66666666663</v>
      </c>
      <c r="I957" s="61">
        <f>D957*48.07</f>
        <v>1858706.6666666665</v>
      </c>
      <c r="K957" s="62">
        <f>SUM(F957:J957)</f>
        <v>6315040</v>
      </c>
    </row>
    <row r="958" spans="1:11" ht="12.75" customHeight="1" x14ac:dyDescent="0.2">
      <c r="A958" s="58">
        <v>5682</v>
      </c>
      <c r="B958" s="58" t="s">
        <v>2986</v>
      </c>
      <c r="C958" s="59">
        <v>23</v>
      </c>
      <c r="D958" s="59">
        <f t="shared" si="44"/>
        <v>38666.666666666664</v>
      </c>
      <c r="E958" s="60">
        <v>872</v>
      </c>
      <c r="F958" s="61">
        <f>D958*60.73</f>
        <v>2348226.6666666665</v>
      </c>
      <c r="G958" s="61">
        <f>D958*37.95</f>
        <v>1467400</v>
      </c>
      <c r="H958" s="61">
        <f>D958*16.57</f>
        <v>640706.66666666663</v>
      </c>
      <c r="I958" s="61">
        <f>D958*48.07</f>
        <v>1858706.6666666665</v>
      </c>
      <c r="K958" s="62">
        <f>SUM(F958:J958)</f>
        <v>6315040</v>
      </c>
    </row>
    <row r="959" spans="1:11" ht="12.75" customHeight="1" x14ac:dyDescent="0.2">
      <c r="D959" s="59">
        <f t="shared" si="44"/>
        <v>38666.666666666664</v>
      </c>
      <c r="E959" s="60">
        <v>873</v>
      </c>
    </row>
    <row r="960" spans="1:11" ht="12.75" customHeight="1" x14ac:dyDescent="0.2">
      <c r="A960" s="58" t="s">
        <v>2987</v>
      </c>
      <c r="D960" s="59">
        <f t="shared" si="44"/>
        <v>38666.666666666664</v>
      </c>
      <c r="E960" s="60">
        <v>874</v>
      </c>
    </row>
    <row r="961" spans="1:11" ht="12.75" customHeight="1" x14ac:dyDescent="0.2">
      <c r="D961" s="59">
        <f t="shared" si="44"/>
        <v>38666.666666666664</v>
      </c>
      <c r="E961" s="60">
        <v>875</v>
      </c>
    </row>
    <row r="962" spans="1:11" ht="12.75" customHeight="1" x14ac:dyDescent="0.2">
      <c r="A962" s="58">
        <v>5701</v>
      </c>
      <c r="B962" s="58" t="s">
        <v>2988</v>
      </c>
      <c r="C962" s="59">
        <v>12</v>
      </c>
      <c r="D962" s="59">
        <f t="shared" si="44"/>
        <v>38666.666666666664</v>
      </c>
      <c r="E962" s="60">
        <v>876</v>
      </c>
      <c r="F962" s="61">
        <f>D962*19.63</f>
        <v>759026.66666666663</v>
      </c>
      <c r="G962" s="61">
        <f>D962*11.44</f>
        <v>442346.66666666663</v>
      </c>
      <c r="H962" s="61">
        <f>D962*5.36</f>
        <v>207253.33333333334</v>
      </c>
      <c r="I962" s="61">
        <f>D962*31.47</f>
        <v>1216839.9999999998</v>
      </c>
      <c r="J962" s="61">
        <f>D962*15.72</f>
        <v>607840</v>
      </c>
      <c r="K962" s="62">
        <f>SUM(F962:J962)</f>
        <v>3233306.666666666</v>
      </c>
    </row>
    <row r="963" spans="1:11" ht="12.75" customHeight="1" x14ac:dyDescent="0.2">
      <c r="A963" s="58">
        <v>5702</v>
      </c>
      <c r="B963" s="58" t="s">
        <v>2989</v>
      </c>
      <c r="C963" s="59">
        <v>12</v>
      </c>
      <c r="D963" s="59">
        <f t="shared" si="44"/>
        <v>38666.666666666664</v>
      </c>
      <c r="E963" s="60">
        <v>877</v>
      </c>
      <c r="F963" s="61">
        <f>D963*19.63</f>
        <v>759026.66666666663</v>
      </c>
      <c r="G963" s="61">
        <f>D963*11.44</f>
        <v>442346.66666666663</v>
      </c>
      <c r="H963" s="61">
        <f>D963*5.36</f>
        <v>207253.33333333334</v>
      </c>
      <c r="I963" s="61">
        <f>D963*31.47</f>
        <v>1216839.9999999998</v>
      </c>
      <c r="J963" s="61">
        <f>D963*15.72</f>
        <v>607840</v>
      </c>
      <c r="K963" s="62">
        <f>SUM(F963:J963)</f>
        <v>3233306.666666666</v>
      </c>
    </row>
    <row r="964" spans="1:11" ht="12.75" customHeight="1" x14ac:dyDescent="0.2">
      <c r="A964" s="58">
        <v>5704</v>
      </c>
      <c r="B964" s="58" t="s">
        <v>2990</v>
      </c>
      <c r="C964" s="59">
        <v>22</v>
      </c>
      <c r="D964" s="59">
        <f t="shared" si="44"/>
        <v>38666.666666666664</v>
      </c>
      <c r="E964" s="60">
        <v>878</v>
      </c>
      <c r="F964" s="61">
        <f>D964*38.67</f>
        <v>1495240</v>
      </c>
      <c r="G964" s="61">
        <f>D964*26.82</f>
        <v>1037040</v>
      </c>
      <c r="H964" s="61">
        <f>D964*10.55</f>
        <v>407933.33333333331</v>
      </c>
      <c r="I964" s="61">
        <f>D964*38.34</f>
        <v>1482480</v>
      </c>
      <c r="K964" s="62">
        <f>SUM(F964:J964)</f>
        <v>4422693.333333334</v>
      </c>
    </row>
    <row r="965" spans="1:11" ht="12.75" customHeight="1" x14ac:dyDescent="0.2">
      <c r="A965" s="58">
        <v>5705</v>
      </c>
      <c r="B965" s="58" t="s">
        <v>2991</v>
      </c>
      <c r="C965" s="59">
        <v>13</v>
      </c>
      <c r="D965" s="59">
        <f t="shared" si="44"/>
        <v>38666.666666666664</v>
      </c>
      <c r="E965" s="60">
        <v>879</v>
      </c>
      <c r="F965" s="61">
        <f>D965*21.48</f>
        <v>830560</v>
      </c>
      <c r="G965" s="61">
        <f>D965*12.72</f>
        <v>491840</v>
      </c>
      <c r="H965" s="61">
        <f>D965*6.17</f>
        <v>238573.33333333331</v>
      </c>
      <c r="I965" s="61">
        <f>D965*33.16</f>
        <v>1282186.6666666665</v>
      </c>
      <c r="J965" s="61">
        <f>D965*15.72</f>
        <v>607840</v>
      </c>
      <c r="K965" s="62">
        <f>SUM(F965:J965)</f>
        <v>3451000</v>
      </c>
    </row>
    <row r="966" spans="1:11" ht="12.75" customHeight="1" x14ac:dyDescent="0.2">
      <c r="A966" s="58">
        <v>5706</v>
      </c>
      <c r="B966" s="58" t="s">
        <v>2992</v>
      </c>
      <c r="C966" s="59">
        <v>23</v>
      </c>
      <c r="D966" s="59">
        <f t="shared" si="44"/>
        <v>38666.666666666664</v>
      </c>
      <c r="E966" s="60">
        <v>880</v>
      </c>
      <c r="F966" s="61">
        <f>D966*60.73</f>
        <v>2348226.6666666665</v>
      </c>
      <c r="G966" s="61">
        <f>D966*37.95</f>
        <v>1467400</v>
      </c>
      <c r="H966" s="61">
        <f>D966*16.57</f>
        <v>640706.66666666663</v>
      </c>
      <c r="I966" s="61">
        <f>D966*48.07</f>
        <v>1858706.6666666665</v>
      </c>
      <c r="K966" s="62">
        <f>SUM(F966:J966)</f>
        <v>6315040</v>
      </c>
    </row>
    <row r="967" spans="1:11" ht="12.75" customHeight="1" x14ac:dyDescent="0.2">
      <c r="D967" s="59">
        <f t="shared" si="44"/>
        <v>38666.666666666664</v>
      </c>
      <c r="E967" s="60">
        <v>881</v>
      </c>
    </row>
    <row r="968" spans="1:11" ht="12.75" customHeight="1" x14ac:dyDescent="0.2">
      <c r="A968" s="58" t="s">
        <v>5048</v>
      </c>
      <c r="D968" s="59">
        <f t="shared" si="44"/>
        <v>38666.666666666664</v>
      </c>
      <c r="E968" s="60">
        <v>882</v>
      </c>
    </row>
    <row r="969" spans="1:11" ht="12.75" customHeight="1" x14ac:dyDescent="0.2">
      <c r="D969" s="59">
        <f t="shared" si="44"/>
        <v>38666.666666666664</v>
      </c>
      <c r="E969" s="60">
        <v>883</v>
      </c>
    </row>
    <row r="970" spans="1:11" ht="12.75" customHeight="1" x14ac:dyDescent="0.2">
      <c r="A970" s="58">
        <v>5710</v>
      </c>
      <c r="B970" s="58" t="s">
        <v>2993</v>
      </c>
      <c r="C970" s="59">
        <v>23</v>
      </c>
      <c r="D970" s="59">
        <f t="shared" si="44"/>
        <v>38666.666666666664</v>
      </c>
      <c r="E970" s="60">
        <v>884</v>
      </c>
      <c r="F970" s="61">
        <f>D970*60.73</f>
        <v>2348226.6666666665</v>
      </c>
      <c r="G970" s="61">
        <f>D970*37.95</f>
        <v>1467400</v>
      </c>
      <c r="H970" s="61">
        <f>D970*16.57</f>
        <v>640706.66666666663</v>
      </c>
      <c r="I970" s="61">
        <f>D970*48.07</f>
        <v>1858706.6666666665</v>
      </c>
      <c r="K970" s="62">
        <f>SUM(F970:J970)</f>
        <v>6315040</v>
      </c>
    </row>
    <row r="971" spans="1:11" ht="12.75" customHeight="1" x14ac:dyDescent="0.2">
      <c r="A971" s="58">
        <v>5711</v>
      </c>
      <c r="B971" s="58" t="s">
        <v>2994</v>
      </c>
      <c r="C971" s="59">
        <v>23</v>
      </c>
      <c r="D971" s="59">
        <f t="shared" si="44"/>
        <v>38666.666666666664</v>
      </c>
      <c r="E971" s="60">
        <v>885</v>
      </c>
      <c r="F971" s="61">
        <f>D971*60.73</f>
        <v>2348226.6666666665</v>
      </c>
      <c r="G971" s="61">
        <f>D971*37.95</f>
        <v>1467400</v>
      </c>
      <c r="H971" s="61">
        <f>D971*16.57</f>
        <v>640706.66666666663</v>
      </c>
      <c r="I971" s="61">
        <f>D971*48.07</f>
        <v>1858706.6666666665</v>
      </c>
      <c r="K971" s="62">
        <f>SUM(F971:J971)</f>
        <v>6315040</v>
      </c>
    </row>
    <row r="972" spans="1:11" ht="12.75" customHeight="1" x14ac:dyDescent="0.2">
      <c r="D972" s="59">
        <f t="shared" si="44"/>
        <v>38666.666666666664</v>
      </c>
      <c r="E972" s="60">
        <v>886</v>
      </c>
    </row>
    <row r="973" spans="1:11" ht="12.75" customHeight="1" x14ac:dyDescent="0.2">
      <c r="D973" s="59">
        <f t="shared" si="44"/>
        <v>38666.666666666664</v>
      </c>
      <c r="E973" s="60">
        <v>887</v>
      </c>
    </row>
    <row r="974" spans="1:11" ht="12.75" customHeight="1" x14ac:dyDescent="0.2">
      <c r="A974" s="58" t="s">
        <v>2995</v>
      </c>
      <c r="D974" s="59">
        <f t="shared" si="44"/>
        <v>38666.666666666664</v>
      </c>
      <c r="E974" s="60">
        <v>888</v>
      </c>
    </row>
    <row r="975" spans="1:11" ht="12.75" customHeight="1" x14ac:dyDescent="0.2">
      <c r="D975" s="59">
        <f t="shared" si="44"/>
        <v>38666.666666666664</v>
      </c>
      <c r="E975" s="60">
        <v>889</v>
      </c>
    </row>
    <row r="976" spans="1:11" ht="12.75" customHeight="1" x14ac:dyDescent="0.2">
      <c r="A976" s="58" t="s">
        <v>2996</v>
      </c>
      <c r="D976" s="59">
        <f t="shared" si="44"/>
        <v>38666.666666666664</v>
      </c>
      <c r="E976" s="60">
        <v>890</v>
      </c>
    </row>
    <row r="977" spans="1:11" ht="12.75" customHeight="1" x14ac:dyDescent="0.2">
      <c r="D977" s="59">
        <f t="shared" si="44"/>
        <v>38666.666666666664</v>
      </c>
      <c r="E977" s="60">
        <v>891</v>
      </c>
    </row>
    <row r="978" spans="1:11" ht="12.75" customHeight="1" x14ac:dyDescent="0.2">
      <c r="A978" s="58" t="s">
        <v>2997</v>
      </c>
      <c r="D978" s="59">
        <f t="shared" si="44"/>
        <v>38666.666666666664</v>
      </c>
      <c r="E978" s="60">
        <v>892</v>
      </c>
    </row>
    <row r="979" spans="1:11" ht="12.75" customHeight="1" x14ac:dyDescent="0.2">
      <c r="D979" s="59">
        <f t="shared" si="44"/>
        <v>38666.666666666664</v>
      </c>
      <c r="E979" s="60">
        <v>893</v>
      </c>
    </row>
    <row r="980" spans="1:11" ht="12.75" customHeight="1" x14ac:dyDescent="0.2">
      <c r="A980" s="58">
        <v>6101</v>
      </c>
      <c r="B980" s="58" t="s">
        <v>2998</v>
      </c>
      <c r="C980" s="59">
        <v>9</v>
      </c>
      <c r="D980" s="59">
        <f t="shared" si="44"/>
        <v>38666.666666666664</v>
      </c>
      <c r="E980" s="60">
        <v>894</v>
      </c>
      <c r="F980" s="61">
        <f>D980*12.76</f>
        <v>493386.66666666663</v>
      </c>
      <c r="G980" s="61">
        <f>D980*7.3</f>
        <v>282266.66666666663</v>
      </c>
      <c r="H980" s="61">
        <f>D980*3.49</f>
        <v>134946.66666666666</v>
      </c>
      <c r="I980" s="61">
        <f>D980*21.1</f>
        <v>815866.66666666663</v>
      </c>
      <c r="J980" s="61">
        <f>D980*9.92</f>
        <v>383573.33333333331</v>
      </c>
      <c r="K980" s="62">
        <f t="shared" ref="K980:K985" si="45">SUM(F980:J980)</f>
        <v>2110040</v>
      </c>
    </row>
    <row r="981" spans="1:11" ht="12.75" customHeight="1" x14ac:dyDescent="0.2">
      <c r="A981" s="58">
        <v>6102</v>
      </c>
      <c r="B981" s="58" t="s">
        <v>2999</v>
      </c>
      <c r="C981" s="59">
        <v>4</v>
      </c>
      <c r="D981" s="59">
        <f t="shared" si="44"/>
        <v>38666.666666666664</v>
      </c>
      <c r="E981" s="60">
        <v>895</v>
      </c>
      <c r="F981" s="61">
        <f>D981*4.31</f>
        <v>166653.33333333331</v>
      </c>
      <c r="G981" s="61">
        <f>D981*3.1</f>
        <v>119866.66666666666</v>
      </c>
      <c r="H981" s="61">
        <v>0</v>
      </c>
      <c r="I981" s="61">
        <f>D981*7.61</f>
        <v>294253.33333333331</v>
      </c>
      <c r="J981" s="61">
        <f>D981*4.27</f>
        <v>165106.66666666663</v>
      </c>
      <c r="K981" s="62">
        <f t="shared" si="45"/>
        <v>745879.99999999988</v>
      </c>
    </row>
    <row r="982" spans="1:11" ht="12.75" customHeight="1" x14ac:dyDescent="0.2">
      <c r="A982" s="58">
        <v>6103</v>
      </c>
      <c r="B982" s="58" t="s">
        <v>3000</v>
      </c>
      <c r="C982" s="59">
        <v>6</v>
      </c>
      <c r="D982" s="59">
        <f t="shared" si="44"/>
        <v>38666.666666666664</v>
      </c>
      <c r="E982" s="60">
        <v>896</v>
      </c>
      <c r="F982" s="61">
        <f>D982*7.68</f>
        <v>296959.99999999994</v>
      </c>
      <c r="G982" s="61">
        <f>D982*4.56</f>
        <v>176319.99999999997</v>
      </c>
      <c r="H982" s="61">
        <f>D982*2.01</f>
        <v>77719.999999999985</v>
      </c>
      <c r="I982" s="61">
        <f>D982*15.13</f>
        <v>585026.66666666663</v>
      </c>
      <c r="J982" s="61">
        <f>D982*4.27</f>
        <v>165106.66666666663</v>
      </c>
      <c r="K982" s="62">
        <f t="shared" si="45"/>
        <v>1301133.333333333</v>
      </c>
    </row>
    <row r="983" spans="1:11" ht="12.75" customHeight="1" x14ac:dyDescent="0.2">
      <c r="A983" s="58">
        <v>6105</v>
      </c>
      <c r="B983" s="58" t="s">
        <v>3001</v>
      </c>
      <c r="C983" s="59">
        <v>9</v>
      </c>
      <c r="D983" s="59">
        <f t="shared" si="44"/>
        <v>38666.666666666664</v>
      </c>
      <c r="E983" s="60">
        <v>897</v>
      </c>
      <c r="F983" s="61">
        <f>D983*12.76</f>
        <v>493386.66666666663</v>
      </c>
      <c r="G983" s="61">
        <f>D983*7.3</f>
        <v>282266.66666666663</v>
      </c>
      <c r="H983" s="61">
        <f>D983*3.49</f>
        <v>134946.66666666666</v>
      </c>
      <c r="I983" s="61">
        <f>D983*21.1</f>
        <v>815866.66666666663</v>
      </c>
      <c r="J983" s="61">
        <f>D983*9.92</f>
        <v>383573.33333333331</v>
      </c>
      <c r="K983" s="62">
        <f t="shared" si="45"/>
        <v>2110040</v>
      </c>
    </row>
    <row r="984" spans="1:11" ht="12.75" customHeight="1" x14ac:dyDescent="0.2">
      <c r="A984" s="58">
        <v>6106</v>
      </c>
      <c r="B984" s="58" t="s">
        <v>3002</v>
      </c>
      <c r="C984" s="59">
        <v>9</v>
      </c>
      <c r="D984" s="59">
        <f t="shared" ref="D984:D1047" si="46">D983</f>
        <v>38666.666666666664</v>
      </c>
      <c r="E984" s="60">
        <v>898</v>
      </c>
      <c r="F984" s="61">
        <f>D984*12.76</f>
        <v>493386.66666666663</v>
      </c>
      <c r="G984" s="61">
        <f>D984*7.3</f>
        <v>282266.66666666663</v>
      </c>
      <c r="H984" s="61">
        <f>D984*3.49</f>
        <v>134946.66666666666</v>
      </c>
      <c r="I984" s="61">
        <f>D984*21.1</f>
        <v>815866.66666666663</v>
      </c>
      <c r="J984" s="61">
        <f>D984*9.92</f>
        <v>383573.33333333331</v>
      </c>
      <c r="K984" s="62">
        <f t="shared" si="45"/>
        <v>2110040</v>
      </c>
    </row>
    <row r="985" spans="1:11" ht="12.75" customHeight="1" x14ac:dyDescent="0.2">
      <c r="A985" s="58">
        <v>6107</v>
      </c>
      <c r="B985" s="58" t="s">
        <v>3003</v>
      </c>
      <c r="C985" s="59">
        <v>13</v>
      </c>
      <c r="D985" s="59">
        <f t="shared" si="46"/>
        <v>38666.666666666664</v>
      </c>
      <c r="E985" s="60">
        <v>899</v>
      </c>
      <c r="F985" s="61">
        <f>D985*21.48</f>
        <v>830560</v>
      </c>
      <c r="G985" s="61">
        <f>D985*12.72</f>
        <v>491840</v>
      </c>
      <c r="H985" s="61">
        <f>D985*6.17</f>
        <v>238573.33333333331</v>
      </c>
      <c r="I985" s="61">
        <f>D985*33.16</f>
        <v>1282186.6666666665</v>
      </c>
      <c r="J985" s="61">
        <f>D985*15.72</f>
        <v>607840</v>
      </c>
      <c r="K985" s="62">
        <f t="shared" si="45"/>
        <v>3451000</v>
      </c>
    </row>
    <row r="986" spans="1:11" ht="12.75" customHeight="1" x14ac:dyDescent="0.2">
      <c r="D986" s="59">
        <f t="shared" si="46"/>
        <v>38666.666666666664</v>
      </c>
      <c r="E986" s="60">
        <v>900</v>
      </c>
    </row>
    <row r="987" spans="1:11" ht="12.75" customHeight="1" x14ac:dyDescent="0.2">
      <c r="A987" s="58" t="s">
        <v>3004</v>
      </c>
      <c r="D987" s="59">
        <f t="shared" si="46"/>
        <v>38666.666666666664</v>
      </c>
      <c r="E987" s="60">
        <v>901</v>
      </c>
    </row>
    <row r="988" spans="1:11" ht="12.75" customHeight="1" x14ac:dyDescent="0.2">
      <c r="D988" s="59">
        <f t="shared" si="46"/>
        <v>38666.666666666664</v>
      </c>
      <c r="E988" s="60">
        <v>902</v>
      </c>
    </row>
    <row r="989" spans="1:11" ht="12.75" customHeight="1" x14ac:dyDescent="0.2">
      <c r="A989" s="58">
        <v>6110</v>
      </c>
      <c r="B989" s="58" t="s">
        <v>3005</v>
      </c>
      <c r="C989" s="59">
        <v>12</v>
      </c>
      <c r="D989" s="59">
        <f t="shared" si="46"/>
        <v>38666.666666666664</v>
      </c>
      <c r="E989" s="60">
        <v>903</v>
      </c>
      <c r="F989" s="61">
        <f>D989*19.63</f>
        <v>759026.66666666663</v>
      </c>
      <c r="G989" s="61">
        <f>D989*11.44</f>
        <v>442346.66666666663</v>
      </c>
      <c r="H989" s="61">
        <f>D989*5.36</f>
        <v>207253.33333333334</v>
      </c>
      <c r="I989" s="61">
        <f>D989*31.47</f>
        <v>1216839.9999999998</v>
      </c>
      <c r="J989" s="61">
        <f>D989*15.72</f>
        <v>607840</v>
      </c>
      <c r="K989" s="62">
        <f>SUM(F989:J989)</f>
        <v>3233306.666666666</v>
      </c>
    </row>
    <row r="990" spans="1:11" ht="12.75" customHeight="1" x14ac:dyDescent="0.2">
      <c r="A990" s="58">
        <v>6111</v>
      </c>
      <c r="B990" s="58" t="s">
        <v>3006</v>
      </c>
      <c r="C990" s="59">
        <v>20</v>
      </c>
      <c r="D990" s="59">
        <f t="shared" si="46"/>
        <v>38666.666666666664</v>
      </c>
      <c r="E990" s="60">
        <v>904</v>
      </c>
      <c r="F990" s="61">
        <f>D990*25.43</f>
        <v>983293.33333333326</v>
      </c>
      <c r="G990" s="61">
        <f>D990*14.85</f>
        <v>574200</v>
      </c>
      <c r="H990" s="61">
        <f>D990*6.94</f>
        <v>268346.66666666669</v>
      </c>
      <c r="I990" s="61">
        <f>D990*34.82</f>
        <v>1346373.3333333333</v>
      </c>
      <c r="K990" s="62">
        <f>SUM(F990:J990)</f>
        <v>3172213.333333333</v>
      </c>
    </row>
    <row r="991" spans="1:11" ht="12.75" customHeight="1" x14ac:dyDescent="0.2">
      <c r="D991" s="59">
        <f t="shared" si="46"/>
        <v>38666.666666666664</v>
      </c>
      <c r="E991" s="60">
        <v>905</v>
      </c>
    </row>
    <row r="992" spans="1:11" ht="12.75" customHeight="1" x14ac:dyDescent="0.2">
      <c r="A992" s="58" t="s">
        <v>3007</v>
      </c>
      <c r="D992" s="59">
        <f t="shared" si="46"/>
        <v>38666.666666666664</v>
      </c>
      <c r="E992" s="60">
        <v>906</v>
      </c>
    </row>
    <row r="993" spans="1:11" ht="12.75" customHeight="1" x14ac:dyDescent="0.2">
      <c r="D993" s="59">
        <f t="shared" si="46"/>
        <v>38666.666666666664</v>
      </c>
      <c r="E993" s="60">
        <v>907</v>
      </c>
    </row>
    <row r="994" spans="1:11" ht="12.75" customHeight="1" x14ac:dyDescent="0.2">
      <c r="A994" s="58">
        <v>6120</v>
      </c>
      <c r="B994" s="58" t="s">
        <v>3008</v>
      </c>
      <c r="C994" s="59">
        <v>20</v>
      </c>
      <c r="D994" s="59">
        <f t="shared" si="46"/>
        <v>38666.666666666664</v>
      </c>
      <c r="E994" s="60">
        <v>908</v>
      </c>
      <c r="F994" s="61">
        <f>D994*25.43</f>
        <v>983293.33333333326</v>
      </c>
      <c r="G994" s="61">
        <f>D994*14.85</f>
        <v>574200</v>
      </c>
      <c r="H994" s="61">
        <f>D994*6.94</f>
        <v>268346.66666666669</v>
      </c>
      <c r="I994" s="61">
        <f>D994*34.82</f>
        <v>1346373.3333333333</v>
      </c>
      <c r="K994" s="62">
        <f>SUM(F994:J994)</f>
        <v>3172213.333333333</v>
      </c>
    </row>
    <row r="995" spans="1:11" ht="12.75" customHeight="1" x14ac:dyDescent="0.2">
      <c r="D995" s="59">
        <f t="shared" si="46"/>
        <v>38666.666666666664</v>
      </c>
      <c r="E995" s="60">
        <v>909</v>
      </c>
    </row>
    <row r="996" spans="1:11" ht="12.75" customHeight="1" x14ac:dyDescent="0.2">
      <c r="A996" s="58" t="s">
        <v>3009</v>
      </c>
      <c r="D996" s="59">
        <f t="shared" si="46"/>
        <v>38666.666666666664</v>
      </c>
      <c r="E996" s="60">
        <v>910</v>
      </c>
    </row>
    <row r="997" spans="1:11" ht="12.75" customHeight="1" x14ac:dyDescent="0.2">
      <c r="D997" s="59">
        <f t="shared" si="46"/>
        <v>38666.666666666664</v>
      </c>
      <c r="E997" s="60">
        <v>911</v>
      </c>
    </row>
    <row r="998" spans="1:11" ht="12.75" customHeight="1" x14ac:dyDescent="0.2">
      <c r="A998" s="58" t="s">
        <v>3010</v>
      </c>
      <c r="D998" s="59">
        <f t="shared" si="46"/>
        <v>38666.666666666664</v>
      </c>
      <c r="E998" s="60">
        <v>912</v>
      </c>
    </row>
    <row r="999" spans="1:11" ht="12.75" customHeight="1" x14ac:dyDescent="0.2">
      <c r="D999" s="59">
        <f t="shared" si="46"/>
        <v>38666.666666666664</v>
      </c>
      <c r="E999" s="60">
        <v>913</v>
      </c>
    </row>
    <row r="1000" spans="1:11" ht="12.75" customHeight="1" x14ac:dyDescent="0.2">
      <c r="A1000" s="58">
        <v>6201</v>
      </c>
      <c r="B1000" s="58" t="s">
        <v>3011</v>
      </c>
      <c r="C1000" s="59">
        <v>12</v>
      </c>
      <c r="D1000" s="59">
        <f t="shared" si="46"/>
        <v>38666.666666666664</v>
      </c>
      <c r="E1000" s="60">
        <v>914</v>
      </c>
      <c r="F1000" s="61">
        <f>D1000*19.63</f>
        <v>759026.66666666663</v>
      </c>
      <c r="G1000" s="61">
        <f>D1000*11.44</f>
        <v>442346.66666666663</v>
      </c>
      <c r="H1000" s="61">
        <f>D1000*5.36</f>
        <v>207253.33333333334</v>
      </c>
      <c r="I1000" s="61">
        <f>D1000*31.47</f>
        <v>1216839.9999999998</v>
      </c>
      <c r="J1000" s="61">
        <f>D1000*15.72</f>
        <v>607840</v>
      </c>
      <c r="K1000" s="62">
        <f>SUM(F1000:J1000)</f>
        <v>3233306.666666666</v>
      </c>
    </row>
    <row r="1001" spans="1:11" ht="12.75" customHeight="1" x14ac:dyDescent="0.2">
      <c r="D1001" s="59">
        <f t="shared" si="46"/>
        <v>38666.666666666664</v>
      </c>
      <c r="E1001" s="60">
        <v>915</v>
      </c>
    </row>
    <row r="1002" spans="1:11" ht="12.75" customHeight="1" x14ac:dyDescent="0.2">
      <c r="A1002" s="58" t="s">
        <v>3012</v>
      </c>
      <c r="D1002" s="59">
        <f t="shared" si="46"/>
        <v>38666.666666666664</v>
      </c>
      <c r="E1002" s="60">
        <v>916</v>
      </c>
    </row>
    <row r="1003" spans="1:11" ht="12.75" customHeight="1" x14ac:dyDescent="0.2">
      <c r="D1003" s="59">
        <f t="shared" si="46"/>
        <v>38666.666666666664</v>
      </c>
      <c r="E1003" s="60">
        <v>917</v>
      </c>
    </row>
    <row r="1004" spans="1:11" ht="12.75" customHeight="1" x14ac:dyDescent="0.2">
      <c r="A1004" s="58">
        <v>6210</v>
      </c>
      <c r="B1004" s="58" t="s">
        <v>3013</v>
      </c>
      <c r="C1004" s="59">
        <v>13</v>
      </c>
      <c r="D1004" s="59">
        <f t="shared" si="46"/>
        <v>38666.666666666664</v>
      </c>
      <c r="E1004" s="60">
        <v>918</v>
      </c>
      <c r="F1004" s="61">
        <f>D1004*21.48</f>
        <v>830560</v>
      </c>
      <c r="G1004" s="61">
        <f>D1004*12.72</f>
        <v>491840</v>
      </c>
      <c r="H1004" s="61">
        <f>D1004*6.17</f>
        <v>238573.33333333331</v>
      </c>
      <c r="I1004" s="61">
        <f>D1004*33.16</f>
        <v>1282186.6666666665</v>
      </c>
      <c r="J1004" s="61">
        <f>D1004*15.72</f>
        <v>607840</v>
      </c>
      <c r="K1004" s="62">
        <f>SUM(F1004:J1004)</f>
        <v>3451000</v>
      </c>
    </row>
    <row r="1005" spans="1:11" ht="12.75" customHeight="1" x14ac:dyDescent="0.2">
      <c r="D1005" s="59">
        <f t="shared" si="46"/>
        <v>38666.666666666664</v>
      </c>
      <c r="E1005" s="60">
        <v>919</v>
      </c>
    </row>
    <row r="1006" spans="1:11" ht="12.75" customHeight="1" x14ac:dyDescent="0.2">
      <c r="A1006" s="58" t="s">
        <v>3014</v>
      </c>
      <c r="D1006" s="59">
        <f t="shared" si="46"/>
        <v>38666.666666666664</v>
      </c>
      <c r="E1006" s="60">
        <v>920</v>
      </c>
    </row>
    <row r="1007" spans="1:11" ht="12.75" customHeight="1" x14ac:dyDescent="0.2">
      <c r="D1007" s="59">
        <f t="shared" si="46"/>
        <v>38666.666666666664</v>
      </c>
      <c r="E1007" s="60">
        <v>921</v>
      </c>
    </row>
    <row r="1008" spans="1:11" ht="12.75" customHeight="1" x14ac:dyDescent="0.2">
      <c r="A1008" s="58">
        <v>6220</v>
      </c>
      <c r="B1008" s="58" t="s">
        <v>3015</v>
      </c>
      <c r="C1008" s="59">
        <v>21</v>
      </c>
      <c r="D1008" s="59">
        <f t="shared" si="46"/>
        <v>38666.666666666664</v>
      </c>
      <c r="E1008" s="60">
        <v>922</v>
      </c>
      <c r="F1008" s="61">
        <f>D1008*33.1</f>
        <v>1279866.6666666667</v>
      </c>
      <c r="G1008" s="61">
        <f>D1008*20.12</f>
        <v>777973.33333333337</v>
      </c>
      <c r="H1008" s="61">
        <f>D1008*9.03</f>
        <v>349159.99999999994</v>
      </c>
      <c r="I1008" s="61">
        <f>D1008*36.51</f>
        <v>1411719.9999999998</v>
      </c>
      <c r="K1008" s="62">
        <f>SUM(F1008:J1008)</f>
        <v>3818720</v>
      </c>
    </row>
    <row r="1009" spans="1:11" ht="12.75" customHeight="1" x14ac:dyDescent="0.2">
      <c r="A1009" s="58">
        <v>6221</v>
      </c>
      <c r="B1009" s="58" t="s">
        <v>3016</v>
      </c>
      <c r="C1009" s="59">
        <v>13</v>
      </c>
      <c r="D1009" s="59">
        <f t="shared" si="46"/>
        <v>38666.666666666664</v>
      </c>
      <c r="E1009" s="60">
        <v>923</v>
      </c>
      <c r="F1009" s="61">
        <f>D1009*21.48</f>
        <v>830560</v>
      </c>
      <c r="G1009" s="61">
        <f>D1009*12.72</f>
        <v>491840</v>
      </c>
      <c r="H1009" s="61">
        <f>D1009*6.17</f>
        <v>238573.33333333331</v>
      </c>
      <c r="I1009" s="61">
        <f>D1009*33.16</f>
        <v>1282186.6666666665</v>
      </c>
      <c r="J1009" s="61">
        <f>D1009*15.72</f>
        <v>607840</v>
      </c>
      <c r="K1009" s="62">
        <f>SUM(F1009:J1009)</f>
        <v>3451000</v>
      </c>
    </row>
    <row r="1010" spans="1:11" ht="12.75" customHeight="1" x14ac:dyDescent="0.2">
      <c r="A1010" s="58">
        <v>6222</v>
      </c>
      <c r="B1010" s="58" t="s">
        <v>3017</v>
      </c>
      <c r="C1010" s="59">
        <v>13</v>
      </c>
      <c r="D1010" s="59">
        <f t="shared" si="46"/>
        <v>38666.666666666664</v>
      </c>
      <c r="E1010" s="60">
        <v>924</v>
      </c>
      <c r="F1010" s="61">
        <f>D1010*21.48</f>
        <v>830560</v>
      </c>
      <c r="G1010" s="61">
        <f>D1010*12.72</f>
        <v>491840</v>
      </c>
      <c r="H1010" s="61">
        <f>D1010*6.17</f>
        <v>238573.33333333331</v>
      </c>
      <c r="I1010" s="61">
        <f>D1010*33.16</f>
        <v>1282186.6666666665</v>
      </c>
      <c r="J1010" s="61">
        <f>D1010*15.72</f>
        <v>607840</v>
      </c>
      <c r="K1010" s="62">
        <f>SUM(F1010:J1010)</f>
        <v>3451000</v>
      </c>
    </row>
    <row r="1011" spans="1:11" ht="12.75" customHeight="1" x14ac:dyDescent="0.2">
      <c r="A1011" s="58">
        <v>6223</v>
      </c>
      <c r="B1011" s="58" t="s">
        <v>3018</v>
      </c>
      <c r="C1011" s="59">
        <v>13</v>
      </c>
      <c r="D1011" s="59">
        <f t="shared" si="46"/>
        <v>38666.666666666664</v>
      </c>
      <c r="E1011" s="60">
        <v>925</v>
      </c>
      <c r="F1011" s="61">
        <f>D1011*21.48</f>
        <v>830560</v>
      </c>
      <c r="G1011" s="61">
        <f>D1011*12.72</f>
        <v>491840</v>
      </c>
      <c r="H1011" s="61">
        <f>D1011*6.17</f>
        <v>238573.33333333331</v>
      </c>
      <c r="I1011" s="61">
        <f>D1011*33.16</f>
        <v>1282186.6666666665</v>
      </c>
      <c r="J1011" s="61">
        <f>D1011*15.72</f>
        <v>607840</v>
      </c>
      <c r="K1011" s="62">
        <f>SUM(F1011:J1011)</f>
        <v>3451000</v>
      </c>
    </row>
    <row r="1012" spans="1:11" ht="12.75" customHeight="1" x14ac:dyDescent="0.2">
      <c r="D1012" s="59">
        <f t="shared" si="46"/>
        <v>38666.666666666664</v>
      </c>
      <c r="E1012" s="60">
        <v>926</v>
      </c>
    </row>
    <row r="1013" spans="1:11" ht="12.75" customHeight="1" x14ac:dyDescent="0.2">
      <c r="A1013" s="58" t="s">
        <v>3019</v>
      </c>
      <c r="D1013" s="59">
        <f t="shared" si="46"/>
        <v>38666.666666666664</v>
      </c>
      <c r="E1013" s="60">
        <v>927</v>
      </c>
    </row>
    <row r="1014" spans="1:11" ht="12.75" customHeight="1" x14ac:dyDescent="0.2">
      <c r="D1014" s="59">
        <f t="shared" si="46"/>
        <v>38666.666666666664</v>
      </c>
      <c r="E1014" s="60">
        <v>928</v>
      </c>
    </row>
    <row r="1015" spans="1:11" ht="12.75" customHeight="1" x14ac:dyDescent="0.2">
      <c r="A1015" s="58" t="s">
        <v>3020</v>
      </c>
      <c r="D1015" s="59">
        <f t="shared" si="46"/>
        <v>38666.666666666664</v>
      </c>
      <c r="E1015" s="60">
        <v>929</v>
      </c>
    </row>
    <row r="1016" spans="1:11" ht="12.75" customHeight="1" x14ac:dyDescent="0.2">
      <c r="D1016" s="59">
        <f t="shared" si="46"/>
        <v>38666.666666666664</v>
      </c>
      <c r="E1016" s="60">
        <v>930</v>
      </c>
    </row>
    <row r="1017" spans="1:11" ht="12.75" customHeight="1" x14ac:dyDescent="0.2">
      <c r="A1017" s="58">
        <v>6310</v>
      </c>
      <c r="B1017" s="58" t="s">
        <v>3021</v>
      </c>
      <c r="C1017" s="59">
        <v>13</v>
      </c>
      <c r="D1017" s="59">
        <f t="shared" si="46"/>
        <v>38666.666666666664</v>
      </c>
      <c r="E1017" s="60">
        <v>931</v>
      </c>
      <c r="F1017" s="61">
        <f>D1017*21.48</f>
        <v>830560</v>
      </c>
      <c r="G1017" s="61">
        <f>D1017*12.72</f>
        <v>491840</v>
      </c>
      <c r="H1017" s="61">
        <f>D1017*6.17</f>
        <v>238573.33333333331</v>
      </c>
      <c r="I1017" s="61">
        <f>D1017*33.16</f>
        <v>1282186.6666666665</v>
      </c>
      <c r="J1017" s="61">
        <f>D1017*15.72</f>
        <v>607840</v>
      </c>
      <c r="K1017" s="62">
        <f>SUM(F1017:J1017)</f>
        <v>3451000</v>
      </c>
    </row>
    <row r="1018" spans="1:11" ht="12.75" customHeight="1" x14ac:dyDescent="0.2">
      <c r="A1018" s="58">
        <v>6311</v>
      </c>
      <c r="B1018" s="58" t="s">
        <v>3022</v>
      </c>
      <c r="C1018" s="59">
        <v>20</v>
      </c>
      <c r="D1018" s="59">
        <f t="shared" si="46"/>
        <v>38666.666666666664</v>
      </c>
      <c r="E1018" s="60">
        <v>932</v>
      </c>
      <c r="F1018" s="61">
        <f>D1018*25.43</f>
        <v>983293.33333333326</v>
      </c>
      <c r="G1018" s="61">
        <f>D1018*14.85</f>
        <v>574200</v>
      </c>
      <c r="H1018" s="61">
        <f>D1018*6.94</f>
        <v>268346.66666666669</v>
      </c>
      <c r="I1018" s="61">
        <f>D1018*34.82</f>
        <v>1346373.3333333333</v>
      </c>
      <c r="K1018" s="62">
        <f>SUM(F1018:J1018)</f>
        <v>3172213.333333333</v>
      </c>
    </row>
    <row r="1019" spans="1:11" ht="12.75" customHeight="1" x14ac:dyDescent="0.2">
      <c r="A1019" s="58">
        <v>6312</v>
      </c>
      <c r="B1019" s="58" t="s">
        <v>3023</v>
      </c>
      <c r="C1019" s="59">
        <v>11</v>
      </c>
      <c r="D1019" s="59">
        <f t="shared" si="46"/>
        <v>38666.666666666664</v>
      </c>
      <c r="E1019" s="60">
        <v>933</v>
      </c>
      <c r="F1019" s="61">
        <f>D1019*17.62</f>
        <v>681306.66666666663</v>
      </c>
      <c r="G1019" s="61">
        <f>D1019*10.08</f>
        <v>389760</v>
      </c>
      <c r="H1019" s="61">
        <f>D1019*4.83</f>
        <v>186760</v>
      </c>
      <c r="I1019" s="61">
        <f>D1019*29.95</f>
        <v>1158066.6666666665</v>
      </c>
      <c r="J1019" s="61">
        <f>D1019*15.72</f>
        <v>607840</v>
      </c>
      <c r="K1019" s="62">
        <f>SUM(F1019:J1019)</f>
        <v>3023733.333333333</v>
      </c>
    </row>
    <row r="1020" spans="1:11" ht="12.75" customHeight="1" x14ac:dyDescent="0.2">
      <c r="A1020" s="58">
        <v>6313</v>
      </c>
      <c r="B1020" s="58" t="s">
        <v>3024</v>
      </c>
      <c r="C1020" s="59">
        <v>20</v>
      </c>
      <c r="D1020" s="59">
        <f t="shared" si="46"/>
        <v>38666.666666666664</v>
      </c>
      <c r="E1020" s="60">
        <v>934</v>
      </c>
      <c r="F1020" s="61">
        <f>D1020*25.43</f>
        <v>983293.33333333326</v>
      </c>
      <c r="G1020" s="61">
        <f>D1020*14.85</f>
        <v>574200</v>
      </c>
      <c r="H1020" s="61">
        <f>D1020*6.94</f>
        <v>268346.66666666669</v>
      </c>
      <c r="I1020" s="61">
        <f>D1020*34.82</f>
        <v>1346373.3333333333</v>
      </c>
      <c r="K1020" s="62">
        <f>SUM(F1020:J1020)</f>
        <v>3172213.333333333</v>
      </c>
    </row>
    <row r="1021" spans="1:11" ht="12.75" customHeight="1" x14ac:dyDescent="0.2">
      <c r="A1021" s="58">
        <v>6314</v>
      </c>
      <c r="B1021" s="58" t="s">
        <v>3025</v>
      </c>
      <c r="C1021" s="59">
        <v>22</v>
      </c>
      <c r="D1021" s="59">
        <f t="shared" si="46"/>
        <v>38666.666666666664</v>
      </c>
      <c r="E1021" s="60">
        <v>935</v>
      </c>
      <c r="F1021" s="61">
        <f>D1021*38.67</f>
        <v>1495240</v>
      </c>
      <c r="G1021" s="61">
        <f>D1021*26.82</f>
        <v>1037040</v>
      </c>
      <c r="H1021" s="61">
        <f>D1021*10.55</f>
        <v>407933.33333333331</v>
      </c>
      <c r="I1021" s="61">
        <f>D1021*38.34</f>
        <v>1482480</v>
      </c>
      <c r="K1021" s="62">
        <f>SUM(F1021:J1021)</f>
        <v>4422693.333333334</v>
      </c>
    </row>
    <row r="1022" spans="1:11" ht="12.75" customHeight="1" x14ac:dyDescent="0.2">
      <c r="D1022" s="59">
        <f t="shared" si="46"/>
        <v>38666.666666666664</v>
      </c>
      <c r="E1022" s="60">
        <v>936</v>
      </c>
    </row>
    <row r="1023" spans="1:11" ht="12.75" customHeight="1" x14ac:dyDescent="0.2">
      <c r="A1023" s="58" t="s">
        <v>3026</v>
      </c>
      <c r="D1023" s="59">
        <f t="shared" si="46"/>
        <v>38666.666666666664</v>
      </c>
      <c r="E1023" s="60">
        <v>937</v>
      </c>
    </row>
    <row r="1024" spans="1:11" ht="12.75" customHeight="1" x14ac:dyDescent="0.2">
      <c r="D1024" s="59">
        <f t="shared" si="46"/>
        <v>38666.666666666664</v>
      </c>
      <c r="E1024" s="60">
        <v>938</v>
      </c>
    </row>
    <row r="1025" spans="1:11" ht="12.75" customHeight="1" x14ac:dyDescent="0.2">
      <c r="A1025" s="58">
        <v>6320</v>
      </c>
      <c r="B1025" s="58" t="s">
        <v>3027</v>
      </c>
      <c r="C1025" s="59">
        <v>10</v>
      </c>
      <c r="D1025" s="59">
        <f t="shared" si="46"/>
        <v>38666.666666666664</v>
      </c>
      <c r="E1025" s="60">
        <v>939</v>
      </c>
      <c r="F1025" s="61">
        <f>D1025*15.71</f>
        <v>607453.33333333337</v>
      </c>
      <c r="G1025" s="61">
        <f>D1025*9.02</f>
        <v>348773.33333333331</v>
      </c>
      <c r="H1025" s="61">
        <f>D1025*4.28</f>
        <v>165493.33333333334</v>
      </c>
      <c r="I1025" s="61">
        <f>D1025*28.08</f>
        <v>1085759.9999999998</v>
      </c>
      <c r="J1025" s="61">
        <f>D1025*15.72</f>
        <v>607840</v>
      </c>
      <c r="K1025" s="62">
        <f>SUM(F1025:J1025)</f>
        <v>2815320</v>
      </c>
    </row>
    <row r="1026" spans="1:11" ht="12.75" customHeight="1" x14ac:dyDescent="0.2">
      <c r="A1026" s="58">
        <v>6321</v>
      </c>
      <c r="B1026" s="58" t="s">
        <v>3028</v>
      </c>
      <c r="C1026" s="59">
        <v>7</v>
      </c>
      <c r="D1026" s="59">
        <f t="shared" si="46"/>
        <v>38666.666666666664</v>
      </c>
      <c r="E1026" s="60">
        <v>940</v>
      </c>
      <c r="F1026" s="61">
        <f>D1026*9</f>
        <v>348000</v>
      </c>
      <c r="G1026" s="61">
        <f>D1026*5.3</f>
        <v>204933.33333333331</v>
      </c>
      <c r="H1026" s="61">
        <f>D1026*2.37</f>
        <v>91640</v>
      </c>
      <c r="I1026" s="61">
        <f>D1026*16.88</f>
        <v>652693.33333333326</v>
      </c>
      <c r="J1026" s="61">
        <f>D1026*9.92</f>
        <v>383573.33333333331</v>
      </c>
      <c r="K1026" s="62">
        <f>SUM(F1026:J1026)</f>
        <v>1680839.9999999998</v>
      </c>
    </row>
    <row r="1027" spans="1:11" ht="12.75" customHeight="1" x14ac:dyDescent="0.2">
      <c r="A1027" s="58">
        <v>6322</v>
      </c>
      <c r="B1027" s="58" t="s">
        <v>3029</v>
      </c>
      <c r="C1027" s="59">
        <v>10</v>
      </c>
      <c r="D1027" s="59">
        <f t="shared" si="46"/>
        <v>38666.666666666664</v>
      </c>
      <c r="E1027" s="60">
        <v>941</v>
      </c>
      <c r="F1027" s="61">
        <f>D1027*15.71</f>
        <v>607453.33333333337</v>
      </c>
      <c r="G1027" s="61">
        <f>D1027*9.02</f>
        <v>348773.33333333331</v>
      </c>
      <c r="H1027" s="61">
        <f>D1027*4.28</f>
        <v>165493.33333333334</v>
      </c>
      <c r="I1027" s="61">
        <f>D1027*28.08</f>
        <v>1085759.9999999998</v>
      </c>
      <c r="J1027" s="61">
        <f>D1027*15.72</f>
        <v>607840</v>
      </c>
      <c r="K1027" s="62">
        <f>SUM(F1027:J1027)</f>
        <v>2815320</v>
      </c>
    </row>
    <row r="1028" spans="1:11" ht="12.75" customHeight="1" x14ac:dyDescent="0.2">
      <c r="D1028" s="59">
        <f t="shared" si="46"/>
        <v>38666.666666666664</v>
      </c>
      <c r="E1028" s="60">
        <v>942</v>
      </c>
    </row>
    <row r="1029" spans="1:11" ht="12.75" customHeight="1" x14ac:dyDescent="0.2">
      <c r="A1029" s="58" t="s">
        <v>5048</v>
      </c>
      <c r="D1029" s="59">
        <f t="shared" si="46"/>
        <v>38666.666666666664</v>
      </c>
      <c r="E1029" s="60">
        <v>943</v>
      </c>
    </row>
    <row r="1030" spans="1:11" ht="12.75" customHeight="1" x14ac:dyDescent="0.2">
      <c r="D1030" s="59">
        <f t="shared" si="46"/>
        <v>38666.666666666664</v>
      </c>
      <c r="E1030" s="60">
        <v>944</v>
      </c>
    </row>
    <row r="1031" spans="1:11" ht="12.75" customHeight="1" x14ac:dyDescent="0.2">
      <c r="A1031" s="58">
        <v>6330</v>
      </c>
      <c r="B1031" s="58" t="s">
        <v>3030</v>
      </c>
      <c r="C1031" s="59">
        <v>23</v>
      </c>
      <c r="D1031" s="59">
        <f t="shared" si="46"/>
        <v>38666.666666666664</v>
      </c>
      <c r="E1031" s="60">
        <v>945</v>
      </c>
      <c r="F1031" s="61">
        <f>D1031*60.73</f>
        <v>2348226.6666666665</v>
      </c>
      <c r="G1031" s="61">
        <f>D1031*37.95</f>
        <v>1467400</v>
      </c>
      <c r="H1031" s="61">
        <f>D1031*16.57</f>
        <v>640706.66666666663</v>
      </c>
      <c r="I1031" s="61">
        <f>D1031*48.07</f>
        <v>1858706.6666666665</v>
      </c>
      <c r="K1031" s="62">
        <f>SUM(F1031:J1031)</f>
        <v>6315040</v>
      </c>
    </row>
    <row r="1032" spans="1:11" ht="12.75" customHeight="1" x14ac:dyDescent="0.2">
      <c r="A1032" s="58">
        <v>6331</v>
      </c>
      <c r="B1032" s="58" t="s">
        <v>3031</v>
      </c>
      <c r="C1032" s="59">
        <v>23</v>
      </c>
      <c r="D1032" s="59">
        <f t="shared" si="46"/>
        <v>38666.666666666664</v>
      </c>
      <c r="E1032" s="60">
        <v>946</v>
      </c>
      <c r="F1032" s="61">
        <f>D1032*60.73</f>
        <v>2348226.6666666665</v>
      </c>
      <c r="G1032" s="61">
        <f>D1032*37.95</f>
        <v>1467400</v>
      </c>
      <c r="H1032" s="61">
        <f>D1032*16.57</f>
        <v>640706.66666666663</v>
      </c>
      <c r="I1032" s="61">
        <f>D1032*48.07</f>
        <v>1858706.6666666665</v>
      </c>
      <c r="K1032" s="62">
        <f>SUM(F1032:J1032)</f>
        <v>6315040</v>
      </c>
    </row>
    <row r="1033" spans="1:11" ht="12.75" customHeight="1" x14ac:dyDescent="0.2">
      <c r="D1033" s="59">
        <f t="shared" si="46"/>
        <v>38666.666666666664</v>
      </c>
      <c r="E1033" s="60">
        <v>947</v>
      </c>
    </row>
    <row r="1034" spans="1:11" ht="12.75" customHeight="1" x14ac:dyDescent="0.2">
      <c r="A1034" s="58" t="s">
        <v>3032</v>
      </c>
      <c r="D1034" s="59">
        <f t="shared" si="46"/>
        <v>38666.666666666664</v>
      </c>
      <c r="E1034" s="60">
        <v>948</v>
      </c>
    </row>
    <row r="1035" spans="1:11" ht="12.75" customHeight="1" x14ac:dyDescent="0.2">
      <c r="D1035" s="59">
        <f t="shared" si="46"/>
        <v>38666.666666666664</v>
      </c>
      <c r="E1035" s="60">
        <v>949</v>
      </c>
    </row>
    <row r="1036" spans="1:11" ht="12.75" customHeight="1" x14ac:dyDescent="0.2">
      <c r="A1036" s="58" t="s">
        <v>3033</v>
      </c>
      <c r="D1036" s="59">
        <f t="shared" si="46"/>
        <v>38666.666666666664</v>
      </c>
      <c r="E1036" s="60">
        <v>950</v>
      </c>
    </row>
    <row r="1037" spans="1:11" ht="12.75" customHeight="1" x14ac:dyDescent="0.2">
      <c r="D1037" s="59">
        <f t="shared" si="46"/>
        <v>38666.666666666664</v>
      </c>
      <c r="E1037" s="60">
        <v>951</v>
      </c>
    </row>
    <row r="1038" spans="1:11" ht="12.75" customHeight="1" x14ac:dyDescent="0.2">
      <c r="A1038" s="58">
        <v>6401</v>
      </c>
      <c r="B1038" s="58" t="s">
        <v>3034</v>
      </c>
      <c r="C1038" s="59">
        <v>8</v>
      </c>
      <c r="D1038" s="59">
        <f t="shared" si="46"/>
        <v>38666.666666666664</v>
      </c>
      <c r="E1038" s="60">
        <v>952</v>
      </c>
      <c r="F1038" s="61">
        <f>D1038*10.44</f>
        <v>403679.99999999994</v>
      </c>
      <c r="G1038" s="61">
        <f>D1038*6.17</f>
        <v>238573.33333333331</v>
      </c>
      <c r="H1038" s="61">
        <f>D1038*2.74</f>
        <v>105946.66666666667</v>
      </c>
      <c r="I1038" s="61">
        <f>D1038*18.51</f>
        <v>715720</v>
      </c>
      <c r="J1038" s="61">
        <f>D1038*9.92</f>
        <v>383573.33333333331</v>
      </c>
      <c r="K1038" s="62">
        <f>SUM(F1038:J1038)</f>
        <v>1847493.3333333333</v>
      </c>
    </row>
    <row r="1039" spans="1:11" ht="12.75" customHeight="1" x14ac:dyDescent="0.2">
      <c r="A1039" s="58">
        <v>6402</v>
      </c>
      <c r="B1039" s="58" t="s">
        <v>3035</v>
      </c>
      <c r="C1039" s="59">
        <v>9</v>
      </c>
      <c r="D1039" s="59">
        <f t="shared" si="46"/>
        <v>38666.666666666664</v>
      </c>
      <c r="E1039" s="60">
        <v>953</v>
      </c>
      <c r="F1039" s="61">
        <f>D1039*12.76</f>
        <v>493386.66666666663</v>
      </c>
      <c r="G1039" s="61">
        <f>D1039*7.3</f>
        <v>282266.66666666663</v>
      </c>
      <c r="H1039" s="61">
        <f>D1039*3.49</f>
        <v>134946.66666666666</v>
      </c>
      <c r="I1039" s="61">
        <f>D1039*21.1</f>
        <v>815866.66666666663</v>
      </c>
      <c r="J1039" s="61">
        <f>D1039*9.92</f>
        <v>383573.33333333331</v>
      </c>
      <c r="K1039" s="62">
        <f>SUM(F1039:J1039)</f>
        <v>2110040</v>
      </c>
    </row>
    <row r="1040" spans="1:11" ht="12.75" customHeight="1" x14ac:dyDescent="0.2">
      <c r="A1040" s="58">
        <v>6403</v>
      </c>
      <c r="B1040" s="58" t="s">
        <v>3036</v>
      </c>
      <c r="C1040" s="59">
        <v>13</v>
      </c>
      <c r="D1040" s="59">
        <f t="shared" si="46"/>
        <v>38666.666666666664</v>
      </c>
      <c r="E1040" s="60">
        <v>954</v>
      </c>
      <c r="F1040" s="61">
        <f>D1040*21.48</f>
        <v>830560</v>
      </c>
      <c r="G1040" s="61">
        <f>D1040*12.72</f>
        <v>491840</v>
      </c>
      <c r="H1040" s="61">
        <f>D1040*6.17</f>
        <v>238573.33333333331</v>
      </c>
      <c r="I1040" s="61">
        <f>D1040*33.16</f>
        <v>1282186.6666666665</v>
      </c>
      <c r="J1040" s="61">
        <f>D1040*15.72</f>
        <v>607840</v>
      </c>
      <c r="K1040" s="62">
        <f>SUM(F1040:J1040)</f>
        <v>3451000</v>
      </c>
    </row>
    <row r="1041" spans="1:11" ht="12.75" customHeight="1" x14ac:dyDescent="0.2">
      <c r="D1041" s="59">
        <f t="shared" si="46"/>
        <v>38666.666666666664</v>
      </c>
      <c r="E1041" s="60">
        <v>955</v>
      </c>
    </row>
    <row r="1042" spans="1:11" ht="12.75" customHeight="1" x14ac:dyDescent="0.2">
      <c r="A1042" s="58" t="s">
        <v>3037</v>
      </c>
      <c r="D1042" s="59">
        <f t="shared" si="46"/>
        <v>38666.666666666664</v>
      </c>
      <c r="E1042" s="60">
        <v>956</v>
      </c>
    </row>
    <row r="1043" spans="1:11" ht="12.75" customHeight="1" x14ac:dyDescent="0.2">
      <c r="D1043" s="59">
        <f t="shared" si="46"/>
        <v>38666.666666666664</v>
      </c>
      <c r="E1043" s="60">
        <v>957</v>
      </c>
    </row>
    <row r="1044" spans="1:11" ht="12.75" customHeight="1" x14ac:dyDescent="0.2">
      <c r="A1044" s="58">
        <v>6410</v>
      </c>
      <c r="B1044" s="58" t="s">
        <v>3038</v>
      </c>
      <c r="C1044" s="59">
        <v>13</v>
      </c>
      <c r="D1044" s="59">
        <f t="shared" si="46"/>
        <v>38666.666666666664</v>
      </c>
      <c r="E1044" s="60">
        <v>958</v>
      </c>
      <c r="F1044" s="61">
        <f>D1044*21.48</f>
        <v>830560</v>
      </c>
      <c r="G1044" s="61">
        <f>D1044*12.72</f>
        <v>491840</v>
      </c>
      <c r="H1044" s="61">
        <f>D1044*6.17</f>
        <v>238573.33333333331</v>
      </c>
      <c r="I1044" s="61">
        <f>D1044*33.16</f>
        <v>1282186.6666666665</v>
      </c>
      <c r="J1044" s="61">
        <f>D1044*15.72</f>
        <v>607840</v>
      </c>
      <c r="K1044" s="62">
        <f>SUM(F1044:J1044)</f>
        <v>3451000</v>
      </c>
    </row>
    <row r="1045" spans="1:11" ht="12.75" customHeight="1" x14ac:dyDescent="0.2">
      <c r="A1045" s="58">
        <v>6411</v>
      </c>
      <c r="B1045" s="58" t="s">
        <v>3039</v>
      </c>
      <c r="C1045" s="59">
        <v>21</v>
      </c>
      <c r="D1045" s="59">
        <f t="shared" si="46"/>
        <v>38666.666666666664</v>
      </c>
      <c r="E1045" s="60">
        <v>959</v>
      </c>
      <c r="F1045" s="61">
        <f>D1045*33.1</f>
        <v>1279866.6666666667</v>
      </c>
      <c r="G1045" s="61">
        <f>D1045*20.12</f>
        <v>777973.33333333337</v>
      </c>
      <c r="H1045" s="61">
        <f>D1045*9.03</f>
        <v>349159.99999999994</v>
      </c>
      <c r="I1045" s="61">
        <f>D1045*36.51</f>
        <v>1411719.9999999998</v>
      </c>
      <c r="K1045" s="62">
        <f>SUM(F1045:J1045)</f>
        <v>3818720</v>
      </c>
    </row>
    <row r="1046" spans="1:11" ht="12.75" customHeight="1" x14ac:dyDescent="0.2">
      <c r="D1046" s="59">
        <f t="shared" si="46"/>
        <v>38666.666666666664</v>
      </c>
      <c r="E1046" s="60">
        <v>960</v>
      </c>
    </row>
    <row r="1047" spans="1:11" ht="12.75" customHeight="1" x14ac:dyDescent="0.2">
      <c r="A1047" s="58" t="s">
        <v>3040</v>
      </c>
      <c r="D1047" s="59">
        <f t="shared" si="46"/>
        <v>38666.666666666664</v>
      </c>
      <c r="E1047" s="60">
        <v>961</v>
      </c>
    </row>
    <row r="1048" spans="1:11" ht="12.75" customHeight="1" x14ac:dyDescent="0.2">
      <c r="D1048" s="59">
        <f t="shared" ref="D1048:D1111" si="47">D1047</f>
        <v>38666.666666666664</v>
      </c>
      <c r="E1048" s="60">
        <v>962</v>
      </c>
    </row>
    <row r="1049" spans="1:11" ht="12.75" customHeight="1" x14ac:dyDescent="0.2">
      <c r="A1049" s="58">
        <v>6420</v>
      </c>
      <c r="B1049" s="58" t="s">
        <v>3041</v>
      </c>
      <c r="C1049" s="59">
        <v>22</v>
      </c>
      <c r="D1049" s="59">
        <f t="shared" si="47"/>
        <v>38666.666666666664</v>
      </c>
      <c r="E1049" s="60">
        <v>963</v>
      </c>
      <c r="F1049" s="61">
        <f>D1049*38.67</f>
        <v>1495240</v>
      </c>
      <c r="G1049" s="61">
        <f>D1049*26.82</f>
        <v>1037040</v>
      </c>
      <c r="H1049" s="61">
        <f>D1049*10.55</f>
        <v>407933.33333333331</v>
      </c>
      <c r="I1049" s="61">
        <f>D1049*38.34</f>
        <v>1482480</v>
      </c>
      <c r="K1049" s="62">
        <f>SUM(F1049:J1049)</f>
        <v>4422693.333333334</v>
      </c>
    </row>
    <row r="1050" spans="1:11" ht="12.75" customHeight="1" x14ac:dyDescent="0.2">
      <c r="A1050" s="58">
        <v>6421</v>
      </c>
      <c r="B1050" s="58" t="s">
        <v>3042</v>
      </c>
      <c r="C1050" s="59">
        <v>22</v>
      </c>
      <c r="D1050" s="59">
        <f t="shared" si="47"/>
        <v>38666.666666666664</v>
      </c>
      <c r="E1050" s="60">
        <v>964</v>
      </c>
      <c r="F1050" s="61">
        <f>D1050*38.67</f>
        <v>1495240</v>
      </c>
      <c r="G1050" s="61">
        <f>D1050*26.82</f>
        <v>1037040</v>
      </c>
      <c r="H1050" s="61">
        <f>D1050*10.55</f>
        <v>407933.33333333331</v>
      </c>
      <c r="I1050" s="61">
        <f>D1050*38.34</f>
        <v>1482480</v>
      </c>
      <c r="K1050" s="62">
        <f>SUM(F1050:J1050)</f>
        <v>4422693.333333334</v>
      </c>
    </row>
    <row r="1051" spans="1:11" ht="12.75" customHeight="1" x14ac:dyDescent="0.2">
      <c r="D1051" s="59">
        <f t="shared" si="47"/>
        <v>38666.666666666664</v>
      </c>
      <c r="E1051" s="60">
        <v>965</v>
      </c>
    </row>
    <row r="1052" spans="1:11" ht="12.75" customHeight="1" x14ac:dyDescent="0.2">
      <c r="D1052" s="59">
        <f t="shared" si="47"/>
        <v>38666.666666666664</v>
      </c>
      <c r="E1052" s="60">
        <v>966</v>
      </c>
    </row>
    <row r="1053" spans="1:11" ht="12.75" customHeight="1" x14ac:dyDescent="0.2">
      <c r="A1053" s="58" t="s">
        <v>3043</v>
      </c>
      <c r="D1053" s="59">
        <f t="shared" si="47"/>
        <v>38666.666666666664</v>
      </c>
      <c r="E1053" s="60">
        <v>967</v>
      </c>
    </row>
    <row r="1054" spans="1:11" ht="12.75" customHeight="1" x14ac:dyDescent="0.2">
      <c r="D1054" s="59">
        <f t="shared" si="47"/>
        <v>38666.666666666664</v>
      </c>
      <c r="E1054" s="60">
        <v>968</v>
      </c>
    </row>
    <row r="1055" spans="1:11" ht="12.75" customHeight="1" x14ac:dyDescent="0.2">
      <c r="A1055" s="58">
        <v>6430</v>
      </c>
      <c r="B1055" s="58" t="s">
        <v>3044</v>
      </c>
      <c r="C1055" s="59">
        <v>22</v>
      </c>
      <c r="D1055" s="59">
        <f t="shared" si="47"/>
        <v>38666.666666666664</v>
      </c>
      <c r="E1055" s="60">
        <v>969</v>
      </c>
      <c r="F1055" s="61">
        <f>D1055*38.67</f>
        <v>1495240</v>
      </c>
      <c r="G1055" s="61">
        <f>D1055*26.82</f>
        <v>1037040</v>
      </c>
      <c r="H1055" s="61">
        <f>D1055*10.55</f>
        <v>407933.33333333331</v>
      </c>
      <c r="I1055" s="61">
        <f>D1055*38.34</f>
        <v>1482480</v>
      </c>
      <c r="K1055" s="62">
        <f>SUM(F1055:J1055)</f>
        <v>4422693.333333334</v>
      </c>
    </row>
    <row r="1056" spans="1:11" ht="12.75" customHeight="1" x14ac:dyDescent="0.2">
      <c r="A1056" s="58">
        <v>6431</v>
      </c>
      <c r="B1056" s="58" t="s">
        <v>3045</v>
      </c>
      <c r="C1056" s="59">
        <v>23</v>
      </c>
      <c r="D1056" s="59">
        <f t="shared" si="47"/>
        <v>38666.666666666664</v>
      </c>
      <c r="E1056" s="60">
        <v>970</v>
      </c>
      <c r="F1056" s="61">
        <f>D1056*60.73</f>
        <v>2348226.6666666665</v>
      </c>
      <c r="G1056" s="61">
        <f>D1056*37.95</f>
        <v>1467400</v>
      </c>
      <c r="H1056" s="61">
        <f>D1056*16.57</f>
        <v>640706.66666666663</v>
      </c>
      <c r="I1056" s="61">
        <f>D1056*48.07</f>
        <v>1858706.6666666665</v>
      </c>
      <c r="K1056" s="62">
        <f>SUM(F1056:J1056)</f>
        <v>6315040</v>
      </c>
    </row>
    <row r="1057" spans="1:11" ht="12.75" customHeight="1" x14ac:dyDescent="0.2">
      <c r="D1057" s="59">
        <f t="shared" si="47"/>
        <v>38666.666666666664</v>
      </c>
      <c r="E1057" s="60">
        <v>971</v>
      </c>
    </row>
    <row r="1058" spans="1:11" ht="12.75" customHeight="1" x14ac:dyDescent="0.2">
      <c r="A1058" s="58" t="s">
        <v>3046</v>
      </c>
      <c r="D1058" s="59">
        <f t="shared" si="47"/>
        <v>38666.666666666664</v>
      </c>
      <c r="E1058" s="60">
        <v>972</v>
      </c>
    </row>
    <row r="1059" spans="1:11" ht="12.75" customHeight="1" x14ac:dyDescent="0.2">
      <c r="D1059" s="59">
        <f t="shared" si="47"/>
        <v>38666.666666666664</v>
      </c>
      <c r="E1059" s="60">
        <v>973</v>
      </c>
    </row>
    <row r="1060" spans="1:11" ht="12.75" customHeight="1" x14ac:dyDescent="0.2">
      <c r="A1060" s="58">
        <v>6440</v>
      </c>
      <c r="B1060" s="58" t="s">
        <v>3047</v>
      </c>
      <c r="C1060" s="59">
        <v>22</v>
      </c>
      <c r="D1060" s="59">
        <f t="shared" si="47"/>
        <v>38666.666666666664</v>
      </c>
      <c r="E1060" s="60">
        <v>974</v>
      </c>
      <c r="F1060" s="61">
        <f>D1060*38.67</f>
        <v>1495240</v>
      </c>
      <c r="G1060" s="61">
        <f>D1060*26.82</f>
        <v>1037040</v>
      </c>
      <c r="H1060" s="61">
        <f>D1060*10.55</f>
        <v>407933.33333333331</v>
      </c>
      <c r="I1060" s="61">
        <f>D1060*38.34</f>
        <v>1482480</v>
      </c>
      <c r="K1060" s="62">
        <f>SUM(F1060:J1060)</f>
        <v>4422693.333333334</v>
      </c>
    </row>
    <row r="1061" spans="1:11" ht="12.75" customHeight="1" x14ac:dyDescent="0.2">
      <c r="D1061" s="59">
        <f t="shared" si="47"/>
        <v>38666.666666666664</v>
      </c>
      <c r="E1061" s="60">
        <v>975</v>
      </c>
    </row>
    <row r="1062" spans="1:11" ht="12.75" customHeight="1" x14ac:dyDescent="0.2">
      <c r="A1062" s="58" t="s">
        <v>3048</v>
      </c>
      <c r="D1062" s="59">
        <f t="shared" si="47"/>
        <v>38666.666666666664</v>
      </c>
      <c r="E1062" s="60">
        <v>976</v>
      </c>
    </row>
    <row r="1063" spans="1:11" ht="12.75" customHeight="1" x14ac:dyDescent="0.2">
      <c r="D1063" s="59">
        <f t="shared" si="47"/>
        <v>38666.666666666664</v>
      </c>
      <c r="E1063" s="60">
        <v>977</v>
      </c>
    </row>
    <row r="1064" spans="1:11" ht="12.75" customHeight="1" x14ac:dyDescent="0.2">
      <c r="A1064" s="58">
        <v>6450</v>
      </c>
      <c r="B1064" s="58" t="s">
        <v>3049</v>
      </c>
      <c r="C1064" s="59">
        <v>13</v>
      </c>
      <c r="D1064" s="59">
        <f t="shared" si="47"/>
        <v>38666.666666666664</v>
      </c>
      <c r="E1064" s="60">
        <v>978</v>
      </c>
      <c r="F1064" s="61">
        <f>D1064*21.48</f>
        <v>830560</v>
      </c>
      <c r="G1064" s="61">
        <f>D1064*12.72</f>
        <v>491840</v>
      </c>
      <c r="H1064" s="61">
        <f>D1064*6.17</f>
        <v>238573.33333333331</v>
      </c>
      <c r="I1064" s="61">
        <f>D1064*33.16</f>
        <v>1282186.6666666665</v>
      </c>
      <c r="J1064" s="61">
        <f>D1064*15.72</f>
        <v>607840</v>
      </c>
      <c r="K1064" s="62">
        <f>SUM(F1064:J1064)</f>
        <v>3451000</v>
      </c>
    </row>
    <row r="1065" spans="1:11" ht="12.75" customHeight="1" x14ac:dyDescent="0.2">
      <c r="A1065" s="58">
        <v>6451</v>
      </c>
      <c r="B1065" s="58" t="s">
        <v>3050</v>
      </c>
      <c r="C1065" s="59">
        <v>13</v>
      </c>
      <c r="D1065" s="59">
        <f t="shared" si="47"/>
        <v>38666.666666666664</v>
      </c>
      <c r="E1065" s="60">
        <v>979</v>
      </c>
      <c r="F1065" s="61">
        <f>D1065*21.48</f>
        <v>830560</v>
      </c>
      <c r="G1065" s="61">
        <f>D1065*12.72</f>
        <v>491840</v>
      </c>
      <c r="H1065" s="61">
        <f>D1065*6.17</f>
        <v>238573.33333333331</v>
      </c>
      <c r="I1065" s="61">
        <f>D1065*33.16</f>
        <v>1282186.6666666665</v>
      </c>
      <c r="J1065" s="61">
        <f>D1065*15.72</f>
        <v>607840</v>
      </c>
      <c r="K1065" s="62">
        <f>SUM(F1065:J1065)</f>
        <v>3451000</v>
      </c>
    </row>
    <row r="1066" spans="1:11" ht="12.75" customHeight="1" x14ac:dyDescent="0.2">
      <c r="A1066" s="58">
        <v>6452</v>
      </c>
      <c r="B1066" s="58" t="s">
        <v>3051</v>
      </c>
      <c r="C1066" s="59">
        <v>13</v>
      </c>
      <c r="D1066" s="59">
        <f t="shared" si="47"/>
        <v>38666.666666666664</v>
      </c>
      <c r="E1066" s="60">
        <v>980</v>
      </c>
      <c r="F1066" s="61">
        <f>D1066*21.48</f>
        <v>830560</v>
      </c>
      <c r="G1066" s="61">
        <f>D1066*12.72</f>
        <v>491840</v>
      </c>
      <c r="H1066" s="61">
        <f>D1066*6.17</f>
        <v>238573.33333333331</v>
      </c>
      <c r="I1066" s="61">
        <f>D1066*33.16</f>
        <v>1282186.6666666665</v>
      </c>
      <c r="J1066" s="61">
        <f>D1066*15.72</f>
        <v>607840</v>
      </c>
      <c r="K1066" s="62">
        <f>SUM(F1066:J1066)</f>
        <v>3451000</v>
      </c>
    </row>
    <row r="1067" spans="1:11" ht="12.75" customHeight="1" x14ac:dyDescent="0.2">
      <c r="A1067" s="58">
        <v>6453</v>
      </c>
      <c r="B1067" s="58" t="s">
        <v>3052</v>
      </c>
      <c r="C1067" s="59">
        <v>12</v>
      </c>
      <c r="D1067" s="59">
        <f t="shared" si="47"/>
        <v>38666.666666666664</v>
      </c>
      <c r="E1067" s="60">
        <v>981</v>
      </c>
      <c r="F1067" s="61">
        <f>D1067*19.63</f>
        <v>759026.66666666663</v>
      </c>
      <c r="G1067" s="61">
        <f>D1067*11.44</f>
        <v>442346.66666666663</v>
      </c>
      <c r="H1067" s="61">
        <f>D1067*5.36</f>
        <v>207253.33333333334</v>
      </c>
      <c r="I1067" s="61">
        <f>D1067*31.47</f>
        <v>1216839.9999999998</v>
      </c>
      <c r="J1067" s="61">
        <f>D1067*15.72</f>
        <v>607840</v>
      </c>
      <c r="K1067" s="62">
        <f>SUM(F1067:J1067)</f>
        <v>3233306.666666666</v>
      </c>
    </row>
    <row r="1068" spans="1:11" ht="12.75" customHeight="1" x14ac:dyDescent="0.2">
      <c r="D1068" s="59">
        <f t="shared" si="47"/>
        <v>38666.666666666664</v>
      </c>
      <c r="E1068" s="60">
        <v>982</v>
      </c>
    </row>
    <row r="1069" spans="1:11" ht="12.75" customHeight="1" x14ac:dyDescent="0.2">
      <c r="A1069" s="58" t="s">
        <v>3053</v>
      </c>
      <c r="D1069" s="59">
        <f t="shared" si="47"/>
        <v>38666.666666666664</v>
      </c>
      <c r="E1069" s="60">
        <v>983</v>
      </c>
    </row>
    <row r="1070" spans="1:11" ht="12.75" customHeight="1" x14ac:dyDescent="0.2">
      <c r="D1070" s="59">
        <f t="shared" si="47"/>
        <v>38666.666666666664</v>
      </c>
      <c r="E1070" s="60">
        <v>984</v>
      </c>
    </row>
    <row r="1071" spans="1:11" ht="12.75" customHeight="1" x14ac:dyDescent="0.2">
      <c r="A1071" s="58">
        <v>6460</v>
      </c>
      <c r="B1071" s="58" t="s">
        <v>3054</v>
      </c>
      <c r="C1071" s="59">
        <v>21</v>
      </c>
      <c r="D1071" s="59">
        <f t="shared" si="47"/>
        <v>38666.666666666664</v>
      </c>
      <c r="E1071" s="60">
        <v>985</v>
      </c>
      <c r="F1071" s="61">
        <f>D1071*33.1</f>
        <v>1279866.6666666667</v>
      </c>
      <c r="G1071" s="61">
        <f>D1071*20.12</f>
        <v>777973.33333333337</v>
      </c>
      <c r="H1071" s="61">
        <f>D1071*9.03</f>
        <v>349159.99999999994</v>
      </c>
      <c r="I1071" s="61">
        <f>D1071*36.51</f>
        <v>1411719.9999999998</v>
      </c>
      <c r="K1071" s="62">
        <f>SUM(F1071:J1071)</f>
        <v>3818720</v>
      </c>
    </row>
    <row r="1072" spans="1:11" ht="12.75" customHeight="1" x14ac:dyDescent="0.2">
      <c r="A1072" s="58">
        <v>6461</v>
      </c>
      <c r="B1072" s="58" t="s">
        <v>3055</v>
      </c>
      <c r="C1072" s="59">
        <v>13</v>
      </c>
      <c r="D1072" s="59">
        <f t="shared" si="47"/>
        <v>38666.666666666664</v>
      </c>
      <c r="E1072" s="60">
        <v>986</v>
      </c>
      <c r="F1072" s="61">
        <f>D1072*21.48</f>
        <v>830560</v>
      </c>
      <c r="G1072" s="61">
        <f>D1072*12.72</f>
        <v>491840</v>
      </c>
      <c r="H1072" s="61">
        <f>D1072*6.17</f>
        <v>238573.33333333331</v>
      </c>
      <c r="I1072" s="61">
        <f>D1072*33.16</f>
        <v>1282186.6666666665</v>
      </c>
      <c r="J1072" s="61">
        <f>D1072*15.72</f>
        <v>607840</v>
      </c>
      <c r="K1072" s="62">
        <f>SUM(F1072:J1072)</f>
        <v>3451000</v>
      </c>
    </row>
    <row r="1073" spans="1:11" ht="12.75" customHeight="1" x14ac:dyDescent="0.2">
      <c r="D1073" s="59">
        <f t="shared" si="47"/>
        <v>38666.666666666664</v>
      </c>
      <c r="E1073" s="60">
        <v>987</v>
      </c>
    </row>
    <row r="1074" spans="1:11" ht="12.75" customHeight="1" x14ac:dyDescent="0.2">
      <c r="D1074" s="59">
        <f t="shared" si="47"/>
        <v>38666.666666666664</v>
      </c>
      <c r="E1074" s="60">
        <v>988</v>
      </c>
    </row>
    <row r="1075" spans="1:11" ht="12.75" customHeight="1" x14ac:dyDescent="0.2">
      <c r="A1075" s="58" t="s">
        <v>3056</v>
      </c>
      <c r="D1075" s="59">
        <f t="shared" si="47"/>
        <v>38666.666666666664</v>
      </c>
      <c r="E1075" s="60">
        <v>989</v>
      </c>
    </row>
    <row r="1076" spans="1:11" ht="12.75" customHeight="1" x14ac:dyDescent="0.2">
      <c r="D1076" s="59">
        <f t="shared" si="47"/>
        <v>38666.666666666664</v>
      </c>
      <c r="E1076" s="60">
        <v>990</v>
      </c>
    </row>
    <row r="1077" spans="1:11" ht="12.75" customHeight="1" x14ac:dyDescent="0.2">
      <c r="A1077" s="58" t="s">
        <v>3057</v>
      </c>
      <c r="D1077" s="59">
        <f t="shared" si="47"/>
        <v>38666.666666666664</v>
      </c>
      <c r="E1077" s="60">
        <v>991</v>
      </c>
    </row>
    <row r="1078" spans="1:11" ht="12.75" customHeight="1" x14ac:dyDescent="0.2">
      <c r="D1078" s="59">
        <f t="shared" si="47"/>
        <v>38666.666666666664</v>
      </c>
      <c r="E1078" s="60">
        <v>992</v>
      </c>
    </row>
    <row r="1079" spans="1:11" ht="12.75" customHeight="1" x14ac:dyDescent="0.2">
      <c r="A1079" s="58" t="s">
        <v>3058</v>
      </c>
      <c r="D1079" s="59">
        <f t="shared" si="47"/>
        <v>38666.666666666664</v>
      </c>
      <c r="E1079" s="60">
        <v>993</v>
      </c>
    </row>
    <row r="1080" spans="1:11" ht="12.75" customHeight="1" x14ac:dyDescent="0.2">
      <c r="D1080" s="59">
        <f t="shared" si="47"/>
        <v>38666.666666666664</v>
      </c>
      <c r="E1080" s="60">
        <v>994</v>
      </c>
    </row>
    <row r="1081" spans="1:11" ht="12.75" customHeight="1" x14ac:dyDescent="0.2">
      <c r="A1081" s="58">
        <v>7101</v>
      </c>
      <c r="B1081" s="58" t="s">
        <v>3059</v>
      </c>
      <c r="C1081" s="59">
        <v>9</v>
      </c>
      <c r="D1081" s="59">
        <f t="shared" si="47"/>
        <v>38666.666666666664</v>
      </c>
      <c r="E1081" s="60">
        <v>995</v>
      </c>
      <c r="F1081" s="61">
        <f>D1081*12.76</f>
        <v>493386.66666666663</v>
      </c>
      <c r="G1081" s="61">
        <f>D1081*7.3</f>
        <v>282266.66666666663</v>
      </c>
      <c r="H1081" s="61">
        <f>D1081*3.49</f>
        <v>134946.66666666666</v>
      </c>
      <c r="I1081" s="61">
        <f>D1081*21.1</f>
        <v>815866.66666666663</v>
      </c>
      <c r="J1081" s="61">
        <f t="shared" ref="J1081:J1086" si="48">D1081*9.92</f>
        <v>383573.33333333331</v>
      </c>
      <c r="K1081" s="62">
        <f t="shared" ref="K1081:K1089" si="49">SUM(F1081:J1081)</f>
        <v>2110040</v>
      </c>
    </row>
    <row r="1082" spans="1:11" ht="12.75" customHeight="1" x14ac:dyDescent="0.2">
      <c r="A1082" s="58">
        <v>7102</v>
      </c>
      <c r="B1082" s="58" t="s">
        <v>3060</v>
      </c>
      <c r="C1082" s="59">
        <v>7</v>
      </c>
      <c r="D1082" s="59">
        <f t="shared" si="47"/>
        <v>38666.666666666664</v>
      </c>
      <c r="E1082" s="60">
        <v>996</v>
      </c>
      <c r="F1082" s="61">
        <f>D1082*9</f>
        <v>348000</v>
      </c>
      <c r="G1082" s="61">
        <f>D1082*5.3</f>
        <v>204933.33333333331</v>
      </c>
      <c r="H1082" s="61">
        <f>D1082*2.37</f>
        <v>91640</v>
      </c>
      <c r="I1082" s="61">
        <f>D1082*16.88</f>
        <v>652693.33333333326</v>
      </c>
      <c r="J1082" s="61">
        <f t="shared" si="48"/>
        <v>383573.33333333331</v>
      </c>
      <c r="K1082" s="62">
        <f t="shared" si="49"/>
        <v>1680839.9999999998</v>
      </c>
    </row>
    <row r="1083" spans="1:11" ht="12.75" customHeight="1" x14ac:dyDescent="0.2">
      <c r="A1083" s="58">
        <v>7103</v>
      </c>
      <c r="B1083" s="58" t="s">
        <v>3061</v>
      </c>
      <c r="C1083" s="59">
        <v>8</v>
      </c>
      <c r="D1083" s="59">
        <f t="shared" si="47"/>
        <v>38666.666666666664</v>
      </c>
      <c r="E1083" s="60">
        <v>997</v>
      </c>
      <c r="F1083" s="61">
        <f>D1083*10.44</f>
        <v>403679.99999999994</v>
      </c>
      <c r="G1083" s="61">
        <f>D1083*6.17</f>
        <v>238573.33333333331</v>
      </c>
      <c r="H1083" s="61">
        <f>D1083*2.74</f>
        <v>105946.66666666667</v>
      </c>
      <c r="I1083" s="61">
        <f>D1083*18.51</f>
        <v>715720</v>
      </c>
      <c r="J1083" s="61">
        <f t="shared" si="48"/>
        <v>383573.33333333331</v>
      </c>
      <c r="K1083" s="62">
        <f t="shared" si="49"/>
        <v>1847493.3333333333</v>
      </c>
    </row>
    <row r="1084" spans="1:11" ht="12.75" customHeight="1" x14ac:dyDescent="0.2">
      <c r="A1084" s="58">
        <v>7104</v>
      </c>
      <c r="B1084" s="58" t="s">
        <v>1648</v>
      </c>
      <c r="C1084" s="59">
        <v>7</v>
      </c>
      <c r="D1084" s="59">
        <f t="shared" si="47"/>
        <v>38666.666666666664</v>
      </c>
      <c r="E1084" s="60">
        <v>998</v>
      </c>
      <c r="F1084" s="61">
        <f>D1084*9</f>
        <v>348000</v>
      </c>
      <c r="G1084" s="61">
        <f>D1084*5.3</f>
        <v>204933.33333333331</v>
      </c>
      <c r="H1084" s="61">
        <f>D1084*2.37</f>
        <v>91640</v>
      </c>
      <c r="I1084" s="61">
        <f>D1084*16.88</f>
        <v>652693.33333333326</v>
      </c>
      <c r="J1084" s="61">
        <f t="shared" si="48"/>
        <v>383573.33333333331</v>
      </c>
      <c r="K1084" s="62">
        <f t="shared" si="49"/>
        <v>1680839.9999999998</v>
      </c>
    </row>
    <row r="1085" spans="1:11" ht="12.75" customHeight="1" x14ac:dyDescent="0.2">
      <c r="A1085" s="58">
        <v>7105</v>
      </c>
      <c r="B1085" s="58" t="s">
        <v>1649</v>
      </c>
      <c r="C1085" s="59">
        <v>9</v>
      </c>
      <c r="D1085" s="59">
        <f t="shared" si="47"/>
        <v>38666.666666666664</v>
      </c>
      <c r="E1085" s="60">
        <v>999</v>
      </c>
      <c r="F1085" s="61">
        <f>D1085*12.76</f>
        <v>493386.66666666663</v>
      </c>
      <c r="G1085" s="61">
        <f>D1085*7.3</f>
        <v>282266.66666666663</v>
      </c>
      <c r="H1085" s="61">
        <f>D1085*3.49</f>
        <v>134946.66666666666</v>
      </c>
      <c r="I1085" s="61">
        <f>D1085*21.1</f>
        <v>815866.66666666663</v>
      </c>
      <c r="J1085" s="61">
        <f t="shared" si="48"/>
        <v>383573.33333333331</v>
      </c>
      <c r="K1085" s="62">
        <f t="shared" si="49"/>
        <v>2110040</v>
      </c>
    </row>
    <row r="1086" spans="1:11" ht="12.75" customHeight="1" x14ac:dyDescent="0.2">
      <c r="A1086" s="58">
        <v>7106</v>
      </c>
      <c r="B1086" s="58" t="s">
        <v>1650</v>
      </c>
      <c r="C1086" s="59">
        <v>9</v>
      </c>
      <c r="D1086" s="59">
        <f t="shared" si="47"/>
        <v>38666.666666666664</v>
      </c>
      <c r="E1086" s="60">
        <v>1000</v>
      </c>
      <c r="F1086" s="61">
        <f>D1086*12.76</f>
        <v>493386.66666666663</v>
      </c>
      <c r="G1086" s="61">
        <f>D1086*7.3</f>
        <v>282266.66666666663</v>
      </c>
      <c r="H1086" s="61">
        <f>D1086*3.49</f>
        <v>134946.66666666666</v>
      </c>
      <c r="I1086" s="61">
        <f>D1086*21.1</f>
        <v>815866.66666666663</v>
      </c>
      <c r="J1086" s="61">
        <f t="shared" si="48"/>
        <v>383573.33333333331</v>
      </c>
      <c r="K1086" s="62">
        <f t="shared" si="49"/>
        <v>2110040</v>
      </c>
    </row>
    <row r="1087" spans="1:11" ht="12.75" customHeight="1" x14ac:dyDescent="0.2">
      <c r="A1087" s="58">
        <v>7107</v>
      </c>
      <c r="B1087" s="58" t="s">
        <v>1651</v>
      </c>
      <c r="C1087" s="59">
        <v>5</v>
      </c>
      <c r="D1087" s="59">
        <f t="shared" si="47"/>
        <v>38666.666666666664</v>
      </c>
      <c r="E1087" s="60">
        <v>1001</v>
      </c>
      <c r="F1087" s="61">
        <f>D1087*5.86</f>
        <v>226586.66666666666</v>
      </c>
      <c r="G1087" s="61">
        <f>D1087*3.83</f>
        <v>148093.33333333331</v>
      </c>
      <c r="H1087" s="61">
        <v>0</v>
      </c>
      <c r="I1087" s="61">
        <f>D1087*10.45</f>
        <v>404066.66666666663</v>
      </c>
      <c r="J1087" s="61">
        <f>D1087*4.27</f>
        <v>165106.66666666663</v>
      </c>
      <c r="K1087" s="62">
        <f t="shared" si="49"/>
        <v>943853.33333333326</v>
      </c>
    </row>
    <row r="1088" spans="1:11" ht="12.75" customHeight="1" x14ac:dyDescent="0.2">
      <c r="A1088" s="58">
        <v>7108</v>
      </c>
      <c r="B1088" s="58" t="s">
        <v>1652</v>
      </c>
      <c r="C1088" s="59">
        <v>6</v>
      </c>
      <c r="D1088" s="59">
        <f t="shared" si="47"/>
        <v>38666.666666666664</v>
      </c>
      <c r="E1088" s="60">
        <v>1002</v>
      </c>
      <c r="F1088" s="61">
        <f>D1088*7.68</f>
        <v>296959.99999999994</v>
      </c>
      <c r="G1088" s="61">
        <f>D1088*4.56</f>
        <v>176319.99999999997</v>
      </c>
      <c r="H1088" s="61">
        <f>D1088*2.01</f>
        <v>77719.999999999985</v>
      </c>
      <c r="I1088" s="61">
        <f>D1088*15.13</f>
        <v>585026.66666666663</v>
      </c>
      <c r="J1088" s="61">
        <f>D1088*4.27</f>
        <v>165106.66666666663</v>
      </c>
      <c r="K1088" s="62">
        <f t="shared" si="49"/>
        <v>1301133.333333333</v>
      </c>
    </row>
    <row r="1089" spans="1:11" ht="12.75" customHeight="1" x14ac:dyDescent="0.2">
      <c r="A1089" s="58">
        <v>7109</v>
      </c>
      <c r="B1089" s="58" t="s">
        <v>1653</v>
      </c>
      <c r="C1089" s="59">
        <v>6</v>
      </c>
      <c r="D1089" s="59">
        <f t="shared" si="47"/>
        <v>38666.666666666664</v>
      </c>
      <c r="E1089" s="60">
        <v>1003</v>
      </c>
      <c r="F1089" s="61">
        <f>D1089*7.68</f>
        <v>296959.99999999994</v>
      </c>
      <c r="G1089" s="61">
        <f>D1089*4.56</f>
        <v>176319.99999999997</v>
      </c>
      <c r="H1089" s="61">
        <f>D1089*2.01</f>
        <v>77719.999999999985</v>
      </c>
      <c r="I1089" s="61">
        <f>D1089*15.13</f>
        <v>585026.66666666663</v>
      </c>
      <c r="J1089" s="61">
        <f>D1089*4.27</f>
        <v>165106.66666666663</v>
      </c>
      <c r="K1089" s="62">
        <f t="shared" si="49"/>
        <v>1301133.333333333</v>
      </c>
    </row>
    <row r="1090" spans="1:11" ht="12.75" customHeight="1" x14ac:dyDescent="0.2">
      <c r="D1090" s="59">
        <f t="shared" si="47"/>
        <v>38666.666666666664</v>
      </c>
      <c r="E1090" s="60">
        <v>1004</v>
      </c>
    </row>
    <row r="1091" spans="1:11" ht="12.75" customHeight="1" x14ac:dyDescent="0.2">
      <c r="A1091" s="58" t="s">
        <v>1654</v>
      </c>
      <c r="D1091" s="59">
        <f t="shared" si="47"/>
        <v>38666.666666666664</v>
      </c>
      <c r="E1091" s="60">
        <v>1005</v>
      </c>
    </row>
    <row r="1092" spans="1:11" ht="12.75" customHeight="1" x14ac:dyDescent="0.2">
      <c r="D1092" s="59">
        <f t="shared" si="47"/>
        <v>38666.666666666664</v>
      </c>
      <c r="E1092" s="60">
        <v>1006</v>
      </c>
    </row>
    <row r="1093" spans="1:11" ht="12.75" customHeight="1" x14ac:dyDescent="0.2">
      <c r="A1093" s="58">
        <v>7110</v>
      </c>
      <c r="B1093" s="58" t="s">
        <v>1655</v>
      </c>
      <c r="C1093" s="59">
        <v>7</v>
      </c>
      <c r="D1093" s="59">
        <f t="shared" si="47"/>
        <v>38666.666666666664</v>
      </c>
      <c r="E1093" s="60">
        <v>1007</v>
      </c>
      <c r="F1093" s="61">
        <f>D1093*9</f>
        <v>348000</v>
      </c>
      <c r="G1093" s="61">
        <f>D1093*5.3</f>
        <v>204933.33333333331</v>
      </c>
      <c r="H1093" s="61">
        <f>D1093*2.37</f>
        <v>91640</v>
      </c>
      <c r="I1093" s="61">
        <f>D1093*16.88</f>
        <v>652693.33333333326</v>
      </c>
      <c r="J1093" s="61">
        <f>D1093*9.92</f>
        <v>383573.33333333331</v>
      </c>
      <c r="K1093" s="62">
        <f>SUM(F1093:J1093)</f>
        <v>1680839.9999999998</v>
      </c>
    </row>
    <row r="1094" spans="1:11" ht="12.75" customHeight="1" x14ac:dyDescent="0.2">
      <c r="A1094" s="58">
        <v>7111</v>
      </c>
      <c r="B1094" s="58" t="s">
        <v>1656</v>
      </c>
      <c r="C1094" s="59">
        <v>7</v>
      </c>
      <c r="D1094" s="59">
        <f t="shared" si="47"/>
        <v>38666.666666666664</v>
      </c>
      <c r="E1094" s="60">
        <v>1008</v>
      </c>
      <c r="F1094" s="61">
        <f>D1094*9</f>
        <v>348000</v>
      </c>
      <c r="G1094" s="61">
        <f>D1094*5.3</f>
        <v>204933.33333333331</v>
      </c>
      <c r="H1094" s="61">
        <f>D1094*2.37</f>
        <v>91640</v>
      </c>
      <c r="I1094" s="61">
        <f>D1094*16.88</f>
        <v>652693.33333333326</v>
      </c>
      <c r="J1094" s="61">
        <f>D1094*9.92</f>
        <v>383573.33333333331</v>
      </c>
      <c r="K1094" s="62">
        <f>SUM(F1094:J1094)</f>
        <v>1680839.9999999998</v>
      </c>
    </row>
    <row r="1095" spans="1:11" ht="12.75" customHeight="1" x14ac:dyDescent="0.2">
      <c r="A1095" s="58">
        <v>7112</v>
      </c>
      <c r="B1095" s="58" t="s">
        <v>1657</v>
      </c>
      <c r="C1095" s="59">
        <v>7</v>
      </c>
      <c r="D1095" s="59">
        <f t="shared" si="47"/>
        <v>38666.666666666664</v>
      </c>
      <c r="E1095" s="60">
        <v>1009</v>
      </c>
      <c r="F1095" s="61">
        <f>D1095*9</f>
        <v>348000</v>
      </c>
      <c r="G1095" s="61">
        <f>D1095*5.3</f>
        <v>204933.33333333331</v>
      </c>
      <c r="H1095" s="61">
        <f>D1095*2.37</f>
        <v>91640</v>
      </c>
      <c r="I1095" s="61">
        <f>D1095*16.88</f>
        <v>652693.33333333326</v>
      </c>
      <c r="J1095" s="61">
        <f>D1095*9.92</f>
        <v>383573.33333333331</v>
      </c>
      <c r="K1095" s="62">
        <f>SUM(F1095:J1095)</f>
        <v>1680839.9999999998</v>
      </c>
    </row>
    <row r="1096" spans="1:11" ht="12.75" customHeight="1" x14ac:dyDescent="0.2">
      <c r="A1096" s="58">
        <v>7113</v>
      </c>
      <c r="B1096" s="58" t="s">
        <v>1658</v>
      </c>
      <c r="C1096" s="59">
        <v>7</v>
      </c>
      <c r="D1096" s="59">
        <f t="shared" si="47"/>
        <v>38666.666666666664</v>
      </c>
      <c r="E1096" s="60">
        <v>1010</v>
      </c>
      <c r="F1096" s="61">
        <f>D1096*9</f>
        <v>348000</v>
      </c>
      <c r="G1096" s="61">
        <f>D1096*5.3</f>
        <v>204933.33333333331</v>
      </c>
      <c r="H1096" s="61">
        <f>D1096*2.37</f>
        <v>91640</v>
      </c>
      <c r="I1096" s="61">
        <f>D1096*16.88</f>
        <v>652693.33333333326</v>
      </c>
      <c r="J1096" s="61">
        <f>D1096*9.92</f>
        <v>383573.33333333331</v>
      </c>
      <c r="K1096" s="62">
        <f>SUM(F1096:J1096)</f>
        <v>1680839.9999999998</v>
      </c>
    </row>
    <row r="1097" spans="1:11" ht="12.75" customHeight="1" x14ac:dyDescent="0.2">
      <c r="A1097" s="58">
        <v>7114</v>
      </c>
      <c r="B1097" s="58" t="s">
        <v>1659</v>
      </c>
      <c r="C1097" s="59">
        <v>13</v>
      </c>
      <c r="D1097" s="59">
        <f t="shared" si="47"/>
        <v>38666.666666666664</v>
      </c>
      <c r="E1097" s="60">
        <v>1011</v>
      </c>
      <c r="F1097" s="61">
        <f>D1097*21.48</f>
        <v>830560</v>
      </c>
      <c r="G1097" s="61">
        <f>D1097*12.72</f>
        <v>491840</v>
      </c>
      <c r="H1097" s="61">
        <f>D1097*6.17</f>
        <v>238573.33333333331</v>
      </c>
      <c r="I1097" s="61">
        <f>D1097*33.16</f>
        <v>1282186.6666666665</v>
      </c>
      <c r="J1097" s="61">
        <f>D1097*15.72</f>
        <v>607840</v>
      </c>
      <c r="K1097" s="62">
        <f>SUM(F1097:J1097)</f>
        <v>3451000</v>
      </c>
    </row>
    <row r="1098" spans="1:11" ht="12.75" customHeight="1" x14ac:dyDescent="0.2">
      <c r="D1098" s="59">
        <f t="shared" si="47"/>
        <v>38666.666666666664</v>
      </c>
      <c r="E1098" s="60">
        <v>1012</v>
      </c>
    </row>
    <row r="1099" spans="1:11" ht="12.75" customHeight="1" x14ac:dyDescent="0.2">
      <c r="A1099" s="58" t="s">
        <v>1660</v>
      </c>
      <c r="D1099" s="59">
        <f t="shared" si="47"/>
        <v>38666.666666666664</v>
      </c>
      <c r="E1099" s="60">
        <v>1013</v>
      </c>
    </row>
    <row r="1100" spans="1:11" ht="12.75" customHeight="1" x14ac:dyDescent="0.2">
      <c r="D1100" s="59">
        <f t="shared" si="47"/>
        <v>38666.666666666664</v>
      </c>
      <c r="E1100" s="60">
        <v>1014</v>
      </c>
    </row>
    <row r="1101" spans="1:11" ht="12.75" customHeight="1" x14ac:dyDescent="0.2">
      <c r="A1101" s="58">
        <v>7120</v>
      </c>
      <c r="B1101" s="58" t="s">
        <v>1661</v>
      </c>
      <c r="C1101" s="59">
        <v>3</v>
      </c>
      <c r="D1101" s="59">
        <f t="shared" si="47"/>
        <v>38666.666666666664</v>
      </c>
      <c r="E1101" s="60">
        <v>1015</v>
      </c>
      <c r="F1101" s="61">
        <f>D1101*3.57</f>
        <v>138039.99999999997</v>
      </c>
      <c r="G1101" s="61">
        <f>D1101*2.53</f>
        <v>97826.666666666657</v>
      </c>
      <c r="H1101" s="61">
        <v>0</v>
      </c>
      <c r="I1101" s="61">
        <f>D1101*5.97</f>
        <v>230839.99999999997</v>
      </c>
      <c r="J1101" s="61">
        <f>D1101*2.28</f>
        <v>88159.999999999985</v>
      </c>
      <c r="K1101" s="62">
        <f>SUM(F1101:J1101)</f>
        <v>554866.66666666663</v>
      </c>
    </row>
    <row r="1102" spans="1:11" ht="12.75" customHeight="1" x14ac:dyDescent="0.2">
      <c r="A1102" s="58">
        <v>7121</v>
      </c>
      <c r="B1102" s="58" t="s">
        <v>1662</v>
      </c>
      <c r="C1102" s="59">
        <v>8</v>
      </c>
      <c r="D1102" s="59">
        <f t="shared" si="47"/>
        <v>38666.666666666664</v>
      </c>
      <c r="E1102" s="60">
        <v>1016</v>
      </c>
      <c r="F1102" s="61">
        <f>D1102*10.44</f>
        <v>403679.99999999994</v>
      </c>
      <c r="G1102" s="61">
        <f>D1102*6.17</f>
        <v>238573.33333333331</v>
      </c>
      <c r="H1102" s="61">
        <f>D1102*2.74</f>
        <v>105946.66666666667</v>
      </c>
      <c r="I1102" s="61">
        <f>D1102*18.51</f>
        <v>715720</v>
      </c>
      <c r="J1102" s="61">
        <f>D1102*9.92</f>
        <v>383573.33333333331</v>
      </c>
      <c r="K1102" s="62">
        <f>SUM(F1102:J1102)</f>
        <v>1847493.3333333333</v>
      </c>
    </row>
    <row r="1103" spans="1:11" ht="12.75" customHeight="1" x14ac:dyDescent="0.2">
      <c r="A1103" s="58">
        <v>7122</v>
      </c>
      <c r="B1103" s="58" t="s">
        <v>1663</v>
      </c>
      <c r="C1103" s="59">
        <v>3</v>
      </c>
      <c r="D1103" s="59">
        <f t="shared" si="47"/>
        <v>38666.666666666664</v>
      </c>
      <c r="E1103" s="60">
        <v>1017</v>
      </c>
      <c r="F1103" s="61">
        <f>D1103*3.57</f>
        <v>138039.99999999997</v>
      </c>
      <c r="G1103" s="61">
        <f>D1103*2.53</f>
        <v>97826.666666666657</v>
      </c>
      <c r="H1103" s="61">
        <v>0</v>
      </c>
      <c r="I1103" s="61">
        <f>D1103*5.97</f>
        <v>230839.99999999997</v>
      </c>
      <c r="J1103" s="61">
        <f>D1103*2.28</f>
        <v>88159.999999999985</v>
      </c>
      <c r="K1103" s="62">
        <f>SUM(F1103:J1103)</f>
        <v>554866.66666666663</v>
      </c>
    </row>
    <row r="1104" spans="1:11" ht="12.75" customHeight="1" x14ac:dyDescent="0.2">
      <c r="A1104" s="58" t="s">
        <v>5050</v>
      </c>
      <c r="D1104" s="59">
        <f t="shared" si="47"/>
        <v>38666.666666666664</v>
      </c>
      <c r="E1104" s="60">
        <v>1018</v>
      </c>
    </row>
    <row r="1105" spans="1:11" ht="12.75" customHeight="1" x14ac:dyDescent="0.2">
      <c r="A1105" s="58" t="s">
        <v>1664</v>
      </c>
      <c r="D1105" s="59">
        <f t="shared" si="47"/>
        <v>38666.666666666664</v>
      </c>
      <c r="E1105" s="60">
        <v>1019</v>
      </c>
    </row>
    <row r="1106" spans="1:11" ht="12.75" customHeight="1" x14ac:dyDescent="0.2">
      <c r="D1106" s="59">
        <f t="shared" si="47"/>
        <v>38666.666666666664</v>
      </c>
      <c r="E1106" s="60">
        <v>1020</v>
      </c>
    </row>
    <row r="1107" spans="1:11" ht="12.75" customHeight="1" x14ac:dyDescent="0.2">
      <c r="A1107" s="58">
        <v>7140</v>
      </c>
      <c r="B1107" s="58" t="s">
        <v>1665</v>
      </c>
      <c r="C1107" s="59">
        <v>8</v>
      </c>
      <c r="D1107" s="59">
        <f t="shared" si="47"/>
        <v>38666.666666666664</v>
      </c>
      <c r="E1107" s="60">
        <v>1021</v>
      </c>
      <c r="F1107" s="61">
        <f>D1107*10.44</f>
        <v>403679.99999999994</v>
      </c>
      <c r="G1107" s="61">
        <f>D1107*6.17</f>
        <v>238573.33333333331</v>
      </c>
      <c r="H1107" s="61">
        <f>D1107*2.74</f>
        <v>105946.66666666667</v>
      </c>
      <c r="I1107" s="61">
        <f>D1107*18.51</f>
        <v>715720</v>
      </c>
      <c r="J1107" s="61">
        <f>D1107*9.92</f>
        <v>383573.33333333331</v>
      </c>
      <c r="K1107" s="62">
        <f>SUM(F1107:J1107)</f>
        <v>1847493.3333333333</v>
      </c>
    </row>
    <row r="1108" spans="1:11" ht="12.75" customHeight="1" x14ac:dyDescent="0.2">
      <c r="A1108" s="58">
        <v>7141</v>
      </c>
      <c r="B1108" s="58" t="s">
        <v>1666</v>
      </c>
      <c r="C1108" s="59">
        <v>8</v>
      </c>
      <c r="D1108" s="59">
        <f t="shared" si="47"/>
        <v>38666.666666666664</v>
      </c>
      <c r="E1108" s="60">
        <v>1022</v>
      </c>
      <c r="F1108" s="61">
        <f>D1108*10.44</f>
        <v>403679.99999999994</v>
      </c>
      <c r="G1108" s="61">
        <f>D1108*6.17</f>
        <v>238573.33333333331</v>
      </c>
      <c r="H1108" s="61">
        <f>D1108*2.74</f>
        <v>105946.66666666667</v>
      </c>
      <c r="I1108" s="61">
        <f>D1108*18.51</f>
        <v>715720</v>
      </c>
      <c r="J1108" s="61">
        <f>D1108*9.92</f>
        <v>383573.33333333331</v>
      </c>
      <c r="K1108" s="62">
        <f>SUM(F1108:J1108)</f>
        <v>1847493.3333333333</v>
      </c>
    </row>
    <row r="1109" spans="1:11" ht="12.75" customHeight="1" x14ac:dyDescent="0.2">
      <c r="A1109" s="58">
        <v>7142</v>
      </c>
      <c r="B1109" s="58" t="s">
        <v>1667</v>
      </c>
      <c r="C1109" s="59">
        <v>9</v>
      </c>
      <c r="D1109" s="59">
        <f t="shared" si="47"/>
        <v>38666.666666666664</v>
      </c>
      <c r="E1109" s="60">
        <v>1023</v>
      </c>
      <c r="F1109" s="61">
        <f>D1109*12.76</f>
        <v>493386.66666666663</v>
      </c>
      <c r="G1109" s="61">
        <f>D1109*7.3</f>
        <v>282266.66666666663</v>
      </c>
      <c r="H1109" s="61">
        <f>D1109*3.49</f>
        <v>134946.66666666666</v>
      </c>
      <c r="I1109" s="61">
        <f>D1109*21.1</f>
        <v>815866.66666666663</v>
      </c>
      <c r="J1109" s="61">
        <f>D1109*9.92</f>
        <v>383573.33333333331</v>
      </c>
      <c r="K1109" s="62">
        <f>SUM(F1109:J1109)</f>
        <v>2110040</v>
      </c>
    </row>
    <row r="1110" spans="1:11" ht="12.75" customHeight="1" x14ac:dyDescent="0.2">
      <c r="A1110" s="58">
        <v>7143</v>
      </c>
      <c r="B1110" s="58" t="s">
        <v>1668</v>
      </c>
      <c r="C1110" s="59">
        <v>9</v>
      </c>
      <c r="D1110" s="59">
        <f t="shared" si="47"/>
        <v>38666.666666666664</v>
      </c>
      <c r="E1110" s="60">
        <v>1024</v>
      </c>
      <c r="F1110" s="61">
        <f>D1110*12.76</f>
        <v>493386.66666666663</v>
      </c>
      <c r="G1110" s="61">
        <f>D1110*7.3</f>
        <v>282266.66666666663</v>
      </c>
      <c r="H1110" s="61">
        <f>D1110*3.49</f>
        <v>134946.66666666666</v>
      </c>
      <c r="I1110" s="61">
        <f>D1110*21.1</f>
        <v>815866.66666666663</v>
      </c>
      <c r="J1110" s="61">
        <f>D1110*9.92</f>
        <v>383573.33333333331</v>
      </c>
      <c r="K1110" s="62">
        <f>SUM(F1110:J1110)</f>
        <v>2110040</v>
      </c>
    </row>
    <row r="1111" spans="1:11" ht="12.75" customHeight="1" x14ac:dyDescent="0.2">
      <c r="A1111" s="58">
        <v>7144</v>
      </c>
      <c r="B1111" s="58" t="s">
        <v>1669</v>
      </c>
      <c r="C1111" s="59">
        <v>7</v>
      </c>
      <c r="D1111" s="59">
        <f t="shared" si="47"/>
        <v>38666.666666666664</v>
      </c>
      <c r="E1111" s="60">
        <v>1025</v>
      </c>
      <c r="F1111" s="61">
        <f>D1111*9</f>
        <v>348000</v>
      </c>
      <c r="G1111" s="61">
        <f>D1111*5.3</f>
        <v>204933.33333333331</v>
      </c>
      <c r="H1111" s="61">
        <f>D1111*2.37</f>
        <v>91640</v>
      </c>
      <c r="I1111" s="61">
        <f>D1111*16.88</f>
        <v>652693.33333333326</v>
      </c>
      <c r="J1111" s="61">
        <f>D1111*9.92</f>
        <v>383573.33333333331</v>
      </c>
      <c r="K1111" s="62">
        <f>SUM(F1111:J1111)</f>
        <v>1680839.9999999998</v>
      </c>
    </row>
    <row r="1112" spans="1:11" ht="12.75" customHeight="1" x14ac:dyDescent="0.2">
      <c r="D1112" s="59">
        <f t="shared" ref="D1112:D1175" si="50">D1111</f>
        <v>38666.666666666664</v>
      </c>
      <c r="E1112" s="60">
        <v>1026</v>
      </c>
    </row>
    <row r="1113" spans="1:11" ht="12.75" customHeight="1" x14ac:dyDescent="0.2">
      <c r="A1113" s="58" t="s">
        <v>1670</v>
      </c>
      <c r="D1113" s="59">
        <f t="shared" si="50"/>
        <v>38666.666666666664</v>
      </c>
      <c r="E1113" s="60">
        <v>1027</v>
      </c>
    </row>
    <row r="1114" spans="1:11" ht="12.75" customHeight="1" x14ac:dyDescent="0.2">
      <c r="D1114" s="59">
        <f t="shared" si="50"/>
        <v>38666.666666666664</v>
      </c>
      <c r="E1114" s="60">
        <v>1028</v>
      </c>
    </row>
    <row r="1115" spans="1:11" ht="12.75" customHeight="1" x14ac:dyDescent="0.2">
      <c r="A1115" s="58">
        <v>7160</v>
      </c>
      <c r="B1115" s="58" t="s">
        <v>1671</v>
      </c>
      <c r="C1115" s="59">
        <v>12</v>
      </c>
      <c r="D1115" s="59">
        <f t="shared" si="50"/>
        <v>38666.666666666664</v>
      </c>
      <c r="E1115" s="60">
        <v>1029</v>
      </c>
      <c r="F1115" s="61">
        <f>D1115*19.63</f>
        <v>759026.66666666663</v>
      </c>
      <c r="G1115" s="61">
        <f>D1115*11.44</f>
        <v>442346.66666666663</v>
      </c>
      <c r="H1115" s="61">
        <f>D1115*5.36</f>
        <v>207253.33333333334</v>
      </c>
      <c r="I1115" s="61">
        <f>D1115*31.47</f>
        <v>1216839.9999999998</v>
      </c>
      <c r="J1115" s="61">
        <f>D1115*15.72</f>
        <v>607840</v>
      </c>
      <c r="K1115" s="62">
        <f>SUM(F1115:J1115)</f>
        <v>3233306.666666666</v>
      </c>
    </row>
    <row r="1116" spans="1:11" ht="12.75" customHeight="1" x14ac:dyDescent="0.2">
      <c r="A1116" s="58">
        <v>7161</v>
      </c>
      <c r="B1116" s="58" t="s">
        <v>1672</v>
      </c>
      <c r="C1116" s="59">
        <v>9</v>
      </c>
      <c r="D1116" s="59">
        <f t="shared" si="50"/>
        <v>38666.666666666664</v>
      </c>
      <c r="E1116" s="60">
        <v>1030</v>
      </c>
      <c r="F1116" s="61">
        <f>D1116*12.76</f>
        <v>493386.66666666663</v>
      </c>
      <c r="G1116" s="61">
        <f>D1116*7.3</f>
        <v>282266.66666666663</v>
      </c>
      <c r="H1116" s="61">
        <f>D1116*3.49</f>
        <v>134946.66666666666</v>
      </c>
      <c r="I1116" s="61">
        <f>D1116*21.1</f>
        <v>815866.66666666663</v>
      </c>
      <c r="J1116" s="61">
        <f>D1116*9.92</f>
        <v>383573.33333333331</v>
      </c>
      <c r="K1116" s="62">
        <f>SUM(F1116:J1116)</f>
        <v>2110040</v>
      </c>
    </row>
    <row r="1117" spans="1:11" ht="12.75" customHeight="1" x14ac:dyDescent="0.2">
      <c r="A1117" s="58">
        <v>7162</v>
      </c>
      <c r="B1117" s="58" t="s">
        <v>1673</v>
      </c>
      <c r="C1117" s="59">
        <v>13</v>
      </c>
      <c r="D1117" s="59">
        <f t="shared" si="50"/>
        <v>38666.666666666664</v>
      </c>
      <c r="E1117" s="60">
        <v>1031</v>
      </c>
      <c r="F1117" s="61">
        <f>D1117*21.48</f>
        <v>830560</v>
      </c>
      <c r="G1117" s="61">
        <f>D1117*12.72</f>
        <v>491840</v>
      </c>
      <c r="H1117" s="61">
        <f>D1117*6.17</f>
        <v>238573.33333333331</v>
      </c>
      <c r="I1117" s="61">
        <f>D1117*33.16</f>
        <v>1282186.6666666665</v>
      </c>
      <c r="J1117" s="61">
        <f>D1117*15.72</f>
        <v>607840</v>
      </c>
      <c r="K1117" s="62">
        <f>SUM(F1117:J1117)</f>
        <v>3451000</v>
      </c>
    </row>
    <row r="1118" spans="1:11" ht="12.75" customHeight="1" x14ac:dyDescent="0.2">
      <c r="A1118" s="58">
        <v>7163</v>
      </c>
      <c r="B1118" s="58" t="s">
        <v>1674</v>
      </c>
      <c r="C1118" s="59">
        <v>12</v>
      </c>
      <c r="D1118" s="59">
        <f t="shared" si="50"/>
        <v>38666.666666666664</v>
      </c>
      <c r="E1118" s="60">
        <v>1032</v>
      </c>
      <c r="F1118" s="61">
        <f>D1118*19.63</f>
        <v>759026.66666666663</v>
      </c>
      <c r="G1118" s="61">
        <f>D1118*11.44</f>
        <v>442346.66666666663</v>
      </c>
      <c r="H1118" s="61">
        <f>D1118*5.36</f>
        <v>207253.33333333334</v>
      </c>
      <c r="I1118" s="61">
        <f>D1118*31.47</f>
        <v>1216839.9999999998</v>
      </c>
      <c r="J1118" s="61">
        <f>D1118*15.72</f>
        <v>607840</v>
      </c>
      <c r="K1118" s="62">
        <f>SUM(F1118:J1118)</f>
        <v>3233306.666666666</v>
      </c>
    </row>
    <row r="1119" spans="1:11" ht="12.75" customHeight="1" x14ac:dyDescent="0.2">
      <c r="A1119" s="58">
        <v>7164</v>
      </c>
      <c r="B1119" s="58" t="s">
        <v>1675</v>
      </c>
      <c r="C1119" s="59">
        <v>13</v>
      </c>
      <c r="D1119" s="59">
        <f t="shared" si="50"/>
        <v>38666.666666666664</v>
      </c>
      <c r="E1119" s="60">
        <v>1033</v>
      </c>
      <c r="F1119" s="61">
        <f>D1119*21.48</f>
        <v>830560</v>
      </c>
      <c r="G1119" s="61">
        <f>D1119*12.72</f>
        <v>491840</v>
      </c>
      <c r="H1119" s="61">
        <f>D1119*6.17</f>
        <v>238573.33333333331</v>
      </c>
      <c r="I1119" s="61">
        <f>D1119*33.16</f>
        <v>1282186.6666666665</v>
      </c>
      <c r="J1119" s="61">
        <f>D1119*15.72</f>
        <v>607840</v>
      </c>
      <c r="K1119" s="62">
        <f>SUM(F1119:J1119)</f>
        <v>3451000</v>
      </c>
    </row>
    <row r="1120" spans="1:11" ht="12.75" customHeight="1" x14ac:dyDescent="0.2">
      <c r="D1120" s="59">
        <f t="shared" si="50"/>
        <v>38666.666666666664</v>
      </c>
      <c r="E1120" s="60">
        <v>1034</v>
      </c>
    </row>
    <row r="1121" spans="1:11" ht="12.75" customHeight="1" x14ac:dyDescent="0.2">
      <c r="A1121" s="58" t="s">
        <v>1676</v>
      </c>
      <c r="D1121" s="59">
        <f t="shared" si="50"/>
        <v>38666.666666666664</v>
      </c>
      <c r="E1121" s="60">
        <v>1035</v>
      </c>
    </row>
    <row r="1122" spans="1:11" ht="12.75" customHeight="1" x14ac:dyDescent="0.2">
      <c r="D1122" s="59">
        <f t="shared" si="50"/>
        <v>38666.666666666664</v>
      </c>
      <c r="E1122" s="60">
        <v>1036</v>
      </c>
    </row>
    <row r="1123" spans="1:11" ht="12.75" customHeight="1" x14ac:dyDescent="0.2">
      <c r="A1123" s="58">
        <v>7180</v>
      </c>
      <c r="B1123" s="58" t="s">
        <v>1677</v>
      </c>
      <c r="C1123" s="59">
        <v>11</v>
      </c>
      <c r="D1123" s="59">
        <f t="shared" si="50"/>
        <v>38666.666666666664</v>
      </c>
      <c r="E1123" s="60">
        <v>1037</v>
      </c>
      <c r="F1123" s="61">
        <f>D1123*17.62</f>
        <v>681306.66666666663</v>
      </c>
      <c r="G1123" s="61">
        <f>D1123*10.08</f>
        <v>389760</v>
      </c>
      <c r="H1123" s="61">
        <f>D1123*4.83</f>
        <v>186760</v>
      </c>
      <c r="I1123" s="61">
        <f>D1123*29.95</f>
        <v>1158066.6666666665</v>
      </c>
      <c r="J1123" s="61">
        <f>D1123*15.72</f>
        <v>607840</v>
      </c>
      <c r="K1123" s="62">
        <f>SUM(F1123:J1123)</f>
        <v>3023733.333333333</v>
      </c>
    </row>
    <row r="1124" spans="1:11" ht="12.75" customHeight="1" x14ac:dyDescent="0.2">
      <c r="D1124" s="59">
        <f t="shared" si="50"/>
        <v>38666.666666666664</v>
      </c>
      <c r="E1124" s="60">
        <v>1038</v>
      </c>
    </row>
    <row r="1125" spans="1:11" ht="12.75" customHeight="1" x14ac:dyDescent="0.2">
      <c r="A1125" s="58" t="s">
        <v>1678</v>
      </c>
      <c r="D1125" s="59">
        <f t="shared" si="50"/>
        <v>38666.666666666664</v>
      </c>
      <c r="E1125" s="60">
        <v>1039</v>
      </c>
    </row>
    <row r="1126" spans="1:11" ht="12.75" customHeight="1" x14ac:dyDescent="0.2">
      <c r="D1126" s="59">
        <f t="shared" si="50"/>
        <v>38666.666666666664</v>
      </c>
      <c r="E1126" s="60">
        <v>1040</v>
      </c>
    </row>
    <row r="1127" spans="1:11" ht="12.75" customHeight="1" x14ac:dyDescent="0.2">
      <c r="A1127" s="58">
        <v>7190</v>
      </c>
      <c r="B1127" s="58" t="s">
        <v>1679</v>
      </c>
      <c r="C1127" s="59">
        <v>9</v>
      </c>
      <c r="D1127" s="59">
        <f t="shared" si="50"/>
        <v>38666.666666666664</v>
      </c>
      <c r="E1127" s="60">
        <v>1041</v>
      </c>
      <c r="F1127" s="61">
        <f>D1127*12.76</f>
        <v>493386.66666666663</v>
      </c>
      <c r="G1127" s="61">
        <f>D1127*7.3</f>
        <v>282266.66666666663</v>
      </c>
      <c r="H1127" s="61">
        <f>D1127*3.49</f>
        <v>134946.66666666666</v>
      </c>
      <c r="I1127" s="61">
        <f>D1127*21.1</f>
        <v>815866.66666666663</v>
      </c>
      <c r="J1127" s="61">
        <f>D1127*9.92</f>
        <v>383573.33333333331</v>
      </c>
      <c r="K1127" s="62">
        <f>SUM(F1127:J1127)</f>
        <v>2110040</v>
      </c>
    </row>
    <row r="1128" spans="1:11" ht="12.75" customHeight="1" x14ac:dyDescent="0.2">
      <c r="D1128" s="59">
        <f t="shared" si="50"/>
        <v>38666.666666666664</v>
      </c>
      <c r="E1128" s="60">
        <v>1042</v>
      </c>
    </row>
    <row r="1129" spans="1:11" ht="12.75" customHeight="1" x14ac:dyDescent="0.2">
      <c r="A1129" s="58" t="s">
        <v>1680</v>
      </c>
      <c r="D1129" s="59">
        <f t="shared" si="50"/>
        <v>38666.666666666664</v>
      </c>
      <c r="E1129" s="60">
        <v>1043</v>
      </c>
    </row>
    <row r="1130" spans="1:11" ht="12.75" customHeight="1" x14ac:dyDescent="0.2">
      <c r="D1130" s="59">
        <f t="shared" si="50"/>
        <v>38666.666666666664</v>
      </c>
      <c r="E1130" s="60">
        <v>1044</v>
      </c>
    </row>
    <row r="1131" spans="1:11" ht="12.75" customHeight="1" x14ac:dyDescent="0.2">
      <c r="A1131" s="58" t="s">
        <v>1681</v>
      </c>
      <c r="D1131" s="59">
        <f t="shared" si="50"/>
        <v>38666.666666666664</v>
      </c>
      <c r="E1131" s="60">
        <v>1045</v>
      </c>
    </row>
    <row r="1132" spans="1:11" ht="12.75" customHeight="1" x14ac:dyDescent="0.2">
      <c r="D1132" s="59">
        <f t="shared" si="50"/>
        <v>38666.666666666664</v>
      </c>
      <c r="E1132" s="60">
        <v>1046</v>
      </c>
    </row>
    <row r="1133" spans="1:11" ht="12.75" customHeight="1" x14ac:dyDescent="0.2">
      <c r="A1133" s="58">
        <v>7201</v>
      </c>
      <c r="B1133" s="58" t="s">
        <v>1682</v>
      </c>
      <c r="C1133" s="59">
        <v>8</v>
      </c>
      <c r="D1133" s="59">
        <f t="shared" si="50"/>
        <v>38666.666666666664</v>
      </c>
      <c r="E1133" s="60">
        <v>1047</v>
      </c>
      <c r="F1133" s="61">
        <f>D1133*10.44</f>
        <v>403679.99999999994</v>
      </c>
      <c r="G1133" s="61">
        <f>D1133*6.17</f>
        <v>238573.33333333331</v>
      </c>
      <c r="H1133" s="61">
        <f>D1133*2.74</f>
        <v>105946.66666666667</v>
      </c>
      <c r="I1133" s="61">
        <f>D1133*18.51</f>
        <v>715720</v>
      </c>
      <c r="J1133" s="61">
        <f>D1133*9.92</f>
        <v>383573.33333333331</v>
      </c>
      <c r="K1133" s="62">
        <f>SUM(F1133:J1133)</f>
        <v>1847493.3333333333</v>
      </c>
    </row>
    <row r="1134" spans="1:11" ht="12.75" customHeight="1" x14ac:dyDescent="0.2">
      <c r="D1134" s="59">
        <f t="shared" si="50"/>
        <v>38666.666666666664</v>
      </c>
      <c r="E1134" s="60">
        <v>1048</v>
      </c>
    </row>
    <row r="1135" spans="1:11" ht="12.75" customHeight="1" x14ac:dyDescent="0.2">
      <c r="A1135" s="58" t="s">
        <v>1683</v>
      </c>
      <c r="D1135" s="59">
        <f t="shared" si="50"/>
        <v>38666.666666666664</v>
      </c>
      <c r="E1135" s="60">
        <v>1049</v>
      </c>
    </row>
    <row r="1136" spans="1:11" ht="12.75" customHeight="1" x14ac:dyDescent="0.2">
      <c r="D1136" s="59">
        <f t="shared" si="50"/>
        <v>38666.666666666664</v>
      </c>
      <c r="E1136" s="60">
        <v>1050</v>
      </c>
    </row>
    <row r="1137" spans="1:11" ht="12.75" customHeight="1" x14ac:dyDescent="0.2">
      <c r="A1137" s="58">
        <v>7210</v>
      </c>
      <c r="B1137" s="58" t="s">
        <v>1684</v>
      </c>
      <c r="C1137" s="59">
        <v>12</v>
      </c>
      <c r="D1137" s="59">
        <f t="shared" si="50"/>
        <v>38666.666666666664</v>
      </c>
      <c r="E1137" s="60">
        <v>1051</v>
      </c>
      <c r="F1137" s="61">
        <f>D1137*19.63</f>
        <v>759026.66666666663</v>
      </c>
      <c r="G1137" s="61">
        <f>D1137*11.44</f>
        <v>442346.66666666663</v>
      </c>
      <c r="H1137" s="61">
        <f>D1137*5.36</f>
        <v>207253.33333333334</v>
      </c>
      <c r="I1137" s="61">
        <f>D1137*31.47</f>
        <v>1216839.9999999998</v>
      </c>
      <c r="J1137" s="61">
        <f>D1137*15.72</f>
        <v>607840</v>
      </c>
      <c r="K1137" s="62">
        <f>SUM(F1137:J1137)</f>
        <v>3233306.666666666</v>
      </c>
    </row>
    <row r="1138" spans="1:11" ht="12.75" customHeight="1" x14ac:dyDescent="0.2">
      <c r="A1138" s="58">
        <v>7211</v>
      </c>
      <c r="B1138" s="58" t="s">
        <v>1685</v>
      </c>
      <c r="C1138" s="59">
        <v>13</v>
      </c>
      <c r="D1138" s="59">
        <f t="shared" si="50"/>
        <v>38666.666666666664</v>
      </c>
      <c r="E1138" s="60">
        <v>1052</v>
      </c>
      <c r="F1138" s="61">
        <f>D1138*21.48</f>
        <v>830560</v>
      </c>
      <c r="G1138" s="61">
        <f>D1138*12.72</f>
        <v>491840</v>
      </c>
      <c r="H1138" s="61">
        <f>D1138*6.17</f>
        <v>238573.33333333331</v>
      </c>
      <c r="I1138" s="61">
        <f>D1138*33.16</f>
        <v>1282186.6666666665</v>
      </c>
      <c r="J1138" s="61">
        <f>D1138*15.72</f>
        <v>607840</v>
      </c>
      <c r="K1138" s="62">
        <f>SUM(F1138:J1138)</f>
        <v>3451000</v>
      </c>
    </row>
    <row r="1139" spans="1:11" ht="12.75" customHeight="1" x14ac:dyDescent="0.2">
      <c r="A1139" s="58">
        <v>7212</v>
      </c>
      <c r="B1139" s="58" t="s">
        <v>1686</v>
      </c>
      <c r="C1139" s="59">
        <v>13</v>
      </c>
      <c r="D1139" s="59">
        <f t="shared" si="50"/>
        <v>38666.666666666664</v>
      </c>
      <c r="E1139" s="60">
        <v>1053</v>
      </c>
      <c r="F1139" s="61">
        <f>D1139*21.48</f>
        <v>830560</v>
      </c>
      <c r="G1139" s="61">
        <f>D1139*12.72</f>
        <v>491840</v>
      </c>
      <c r="H1139" s="61">
        <f>D1139*6.17</f>
        <v>238573.33333333331</v>
      </c>
      <c r="I1139" s="61">
        <f>D1139*33.16</f>
        <v>1282186.6666666665</v>
      </c>
      <c r="J1139" s="61">
        <f>D1139*15.72</f>
        <v>607840</v>
      </c>
      <c r="K1139" s="62">
        <f>SUM(F1139:J1139)</f>
        <v>3451000</v>
      </c>
    </row>
    <row r="1140" spans="1:11" ht="12.75" customHeight="1" x14ac:dyDescent="0.2">
      <c r="D1140" s="59">
        <f t="shared" si="50"/>
        <v>38666.666666666664</v>
      </c>
      <c r="E1140" s="60">
        <v>1054</v>
      </c>
    </row>
    <row r="1141" spans="1:11" ht="12.75" customHeight="1" x14ac:dyDescent="0.2">
      <c r="A1141" s="58" t="s">
        <v>1687</v>
      </c>
      <c r="D1141" s="59">
        <f t="shared" si="50"/>
        <v>38666.666666666664</v>
      </c>
      <c r="E1141" s="60">
        <v>1055</v>
      </c>
    </row>
    <row r="1142" spans="1:11" ht="12.75" customHeight="1" x14ac:dyDescent="0.2">
      <c r="D1142" s="59">
        <f t="shared" si="50"/>
        <v>38666.666666666664</v>
      </c>
      <c r="E1142" s="60">
        <v>1056</v>
      </c>
    </row>
    <row r="1143" spans="1:11" ht="12.75" customHeight="1" x14ac:dyDescent="0.2">
      <c r="A1143" s="58">
        <v>7230</v>
      </c>
      <c r="B1143" s="58" t="s">
        <v>1688</v>
      </c>
      <c r="C1143" s="59">
        <v>9</v>
      </c>
      <c r="D1143" s="59">
        <f t="shared" si="50"/>
        <v>38666.666666666664</v>
      </c>
      <c r="E1143" s="60">
        <v>1057</v>
      </c>
      <c r="F1143" s="61">
        <f>D1143*12.76</f>
        <v>493386.66666666663</v>
      </c>
      <c r="G1143" s="61">
        <f>D1143*7.3</f>
        <v>282266.66666666663</v>
      </c>
      <c r="H1143" s="61">
        <f>D1143*3.49</f>
        <v>134946.66666666666</v>
      </c>
      <c r="I1143" s="61">
        <f>D1143*21.1</f>
        <v>815866.66666666663</v>
      </c>
      <c r="J1143" s="61">
        <f>D1143*9.92</f>
        <v>383573.33333333331</v>
      </c>
      <c r="K1143" s="62">
        <f>SUM(F1143:J1143)</f>
        <v>2110040</v>
      </c>
    </row>
    <row r="1144" spans="1:11" ht="12.75" customHeight="1" x14ac:dyDescent="0.2">
      <c r="A1144" s="58">
        <v>7231</v>
      </c>
      <c r="B1144" s="58" t="s">
        <v>1689</v>
      </c>
      <c r="C1144" s="59">
        <v>10</v>
      </c>
      <c r="D1144" s="59">
        <f t="shared" si="50"/>
        <v>38666.666666666664</v>
      </c>
      <c r="E1144" s="60">
        <v>1058</v>
      </c>
      <c r="F1144" s="61">
        <f>D1144*15.71</f>
        <v>607453.33333333337</v>
      </c>
      <c r="G1144" s="61">
        <f>D1144*9.02</f>
        <v>348773.33333333331</v>
      </c>
      <c r="H1144" s="61">
        <f>D1144*4.28</f>
        <v>165493.33333333334</v>
      </c>
      <c r="I1144" s="61">
        <f>D1144*28.08</f>
        <v>1085759.9999999998</v>
      </c>
      <c r="J1144" s="61">
        <f>D1144*15.72</f>
        <v>607840</v>
      </c>
      <c r="K1144" s="62">
        <f>SUM(F1144:J1144)</f>
        <v>2815320</v>
      </c>
    </row>
    <row r="1145" spans="1:11" ht="12.75" customHeight="1" x14ac:dyDescent="0.2">
      <c r="A1145" s="58">
        <v>7232</v>
      </c>
      <c r="B1145" s="58" t="s">
        <v>1690</v>
      </c>
      <c r="C1145" s="59">
        <v>9</v>
      </c>
      <c r="D1145" s="59">
        <f t="shared" si="50"/>
        <v>38666.666666666664</v>
      </c>
      <c r="E1145" s="60">
        <v>1059</v>
      </c>
      <c r="F1145" s="61">
        <f>D1145*12.76</f>
        <v>493386.66666666663</v>
      </c>
      <c r="G1145" s="61">
        <f>D1145*7.3</f>
        <v>282266.66666666663</v>
      </c>
      <c r="H1145" s="61">
        <f>D1145*3.49</f>
        <v>134946.66666666666</v>
      </c>
      <c r="I1145" s="61">
        <f>D1145*21.1</f>
        <v>815866.66666666663</v>
      </c>
      <c r="J1145" s="61">
        <f>D1145*9.92</f>
        <v>383573.33333333331</v>
      </c>
      <c r="K1145" s="62">
        <f>SUM(F1145:J1145)</f>
        <v>2110040</v>
      </c>
    </row>
    <row r="1146" spans="1:11" ht="12.75" customHeight="1" x14ac:dyDescent="0.2">
      <c r="D1146" s="59">
        <f t="shared" si="50"/>
        <v>38666.666666666664</v>
      </c>
      <c r="E1146" s="60">
        <v>1060</v>
      </c>
    </row>
    <row r="1147" spans="1:11" ht="12.75" customHeight="1" x14ac:dyDescent="0.2">
      <c r="A1147" s="58" t="s">
        <v>1691</v>
      </c>
      <c r="D1147" s="59">
        <f t="shared" si="50"/>
        <v>38666.666666666664</v>
      </c>
      <c r="E1147" s="60">
        <v>1061</v>
      </c>
    </row>
    <row r="1148" spans="1:11" ht="12.75" customHeight="1" x14ac:dyDescent="0.2">
      <c r="D1148" s="59">
        <f t="shared" si="50"/>
        <v>38666.666666666664</v>
      </c>
      <c r="E1148" s="60">
        <v>1062</v>
      </c>
    </row>
    <row r="1149" spans="1:11" ht="12.75" customHeight="1" x14ac:dyDescent="0.2">
      <c r="A1149" s="58">
        <v>7240</v>
      </c>
      <c r="B1149" s="58" t="s">
        <v>1692</v>
      </c>
      <c r="C1149" s="59">
        <v>23</v>
      </c>
      <c r="D1149" s="59">
        <f t="shared" si="50"/>
        <v>38666.666666666664</v>
      </c>
      <c r="E1149" s="60">
        <v>1063</v>
      </c>
      <c r="F1149" s="61">
        <f>D1149*60.73</f>
        <v>2348226.6666666665</v>
      </c>
      <c r="G1149" s="61">
        <f>D1149*37.95</f>
        <v>1467400</v>
      </c>
      <c r="H1149" s="61">
        <f>D1149*16.57</f>
        <v>640706.66666666663</v>
      </c>
      <c r="I1149" s="61">
        <f>D1149*48.07</f>
        <v>1858706.6666666665</v>
      </c>
      <c r="K1149" s="62">
        <f>SUM(F1149:J1149)</f>
        <v>6315040</v>
      </c>
    </row>
    <row r="1150" spans="1:11" ht="12.75" customHeight="1" x14ac:dyDescent="0.2">
      <c r="A1150" s="58">
        <v>7241</v>
      </c>
      <c r="B1150" s="58" t="s">
        <v>1693</v>
      </c>
      <c r="C1150" s="59">
        <v>23</v>
      </c>
      <c r="D1150" s="59">
        <f t="shared" si="50"/>
        <v>38666.666666666664</v>
      </c>
      <c r="E1150" s="60">
        <v>1064</v>
      </c>
      <c r="F1150" s="61">
        <f>D1150*60.73</f>
        <v>2348226.6666666665</v>
      </c>
      <c r="G1150" s="61">
        <f>D1150*37.95</f>
        <v>1467400</v>
      </c>
      <c r="H1150" s="61">
        <f>D1150*16.57</f>
        <v>640706.66666666663</v>
      </c>
      <c r="I1150" s="61">
        <f>D1150*48.07</f>
        <v>1858706.6666666665</v>
      </c>
      <c r="K1150" s="62">
        <f>SUM(F1150:J1150)</f>
        <v>6315040</v>
      </c>
    </row>
    <row r="1151" spans="1:11" ht="12.75" customHeight="1" x14ac:dyDescent="0.2">
      <c r="D1151" s="59">
        <f t="shared" si="50"/>
        <v>38666.666666666664</v>
      </c>
      <c r="E1151" s="60">
        <v>1065</v>
      </c>
    </row>
    <row r="1152" spans="1:11" ht="12.75" customHeight="1" x14ac:dyDescent="0.2">
      <c r="A1152" s="58" t="s">
        <v>1694</v>
      </c>
      <c r="D1152" s="59">
        <f t="shared" si="50"/>
        <v>38666.666666666664</v>
      </c>
      <c r="E1152" s="60">
        <v>1066</v>
      </c>
    </row>
    <row r="1153" spans="1:11" ht="12.75" customHeight="1" x14ac:dyDescent="0.2">
      <c r="D1153" s="59">
        <f t="shared" si="50"/>
        <v>38666.666666666664</v>
      </c>
      <c r="E1153" s="60">
        <v>1067</v>
      </c>
    </row>
    <row r="1154" spans="1:11" ht="12.75" customHeight="1" x14ac:dyDescent="0.2">
      <c r="A1154" s="58">
        <v>7250</v>
      </c>
      <c r="B1154" s="58" t="s">
        <v>1695</v>
      </c>
      <c r="C1154" s="59">
        <v>21</v>
      </c>
      <c r="D1154" s="59">
        <f t="shared" si="50"/>
        <v>38666.666666666664</v>
      </c>
      <c r="E1154" s="60">
        <v>1068</v>
      </c>
      <c r="F1154" s="61">
        <f>D1154*33.1</f>
        <v>1279866.6666666667</v>
      </c>
      <c r="G1154" s="61">
        <f>D1154*20.12</f>
        <v>777973.33333333337</v>
      </c>
      <c r="H1154" s="61">
        <f>D1154*9.03</f>
        <v>349159.99999999994</v>
      </c>
      <c r="I1154" s="61">
        <f>D1154*36.51</f>
        <v>1411719.9999999998</v>
      </c>
      <c r="K1154" s="62">
        <f>SUM(F1154:J1154)</f>
        <v>3818720</v>
      </c>
    </row>
    <row r="1155" spans="1:11" ht="12.75" customHeight="1" x14ac:dyDescent="0.2">
      <c r="A1155" s="58">
        <v>7251</v>
      </c>
      <c r="B1155" s="58" t="s">
        <v>1696</v>
      </c>
      <c r="C1155" s="59">
        <v>20</v>
      </c>
      <c r="D1155" s="59">
        <f t="shared" si="50"/>
        <v>38666.666666666664</v>
      </c>
      <c r="E1155" s="60">
        <v>1069</v>
      </c>
      <c r="F1155" s="61">
        <f>D1155*25.43</f>
        <v>983293.33333333326</v>
      </c>
      <c r="G1155" s="61">
        <f>D1155*14.85</f>
        <v>574200</v>
      </c>
      <c r="H1155" s="61">
        <f>D1155*6.94</f>
        <v>268346.66666666669</v>
      </c>
      <c r="I1155" s="61">
        <f>D1155*34.82</f>
        <v>1346373.3333333333</v>
      </c>
      <c r="K1155" s="62">
        <f>SUM(F1155:J1155)</f>
        <v>3172213.333333333</v>
      </c>
    </row>
    <row r="1156" spans="1:11" ht="12.75" customHeight="1" x14ac:dyDescent="0.2">
      <c r="A1156" s="58">
        <v>7252</v>
      </c>
      <c r="B1156" s="58" t="s">
        <v>1697</v>
      </c>
      <c r="C1156" s="59">
        <v>20</v>
      </c>
      <c r="D1156" s="59">
        <f t="shared" si="50"/>
        <v>38666.666666666664</v>
      </c>
      <c r="E1156" s="60">
        <v>1070</v>
      </c>
      <c r="F1156" s="61">
        <f>D1156*25.43</f>
        <v>983293.33333333326</v>
      </c>
      <c r="G1156" s="61">
        <f>D1156*14.85</f>
        <v>574200</v>
      </c>
      <c r="H1156" s="61">
        <f>D1156*6.94</f>
        <v>268346.66666666669</v>
      </c>
      <c r="I1156" s="61">
        <f>D1156*34.82</f>
        <v>1346373.3333333333</v>
      </c>
      <c r="K1156" s="62">
        <f>SUM(F1156:J1156)</f>
        <v>3172213.333333333</v>
      </c>
    </row>
    <row r="1157" spans="1:11" ht="12.75" customHeight="1" x14ac:dyDescent="0.2">
      <c r="A1157" s="58">
        <v>7253</v>
      </c>
      <c r="B1157" s="58" t="s">
        <v>1698</v>
      </c>
      <c r="C1157" s="59">
        <v>22</v>
      </c>
      <c r="D1157" s="59">
        <f t="shared" si="50"/>
        <v>38666.666666666664</v>
      </c>
      <c r="E1157" s="60">
        <v>1071</v>
      </c>
      <c r="F1157" s="61">
        <f>D1157*38.67</f>
        <v>1495240</v>
      </c>
      <c r="G1157" s="61">
        <f>D1157*26.82</f>
        <v>1037040</v>
      </c>
      <c r="H1157" s="61">
        <f>D1157*10.55</f>
        <v>407933.33333333331</v>
      </c>
      <c r="I1157" s="61">
        <f>D1157*38.34</f>
        <v>1482480</v>
      </c>
      <c r="K1157" s="62">
        <f>SUM(F1157:J1157)</f>
        <v>4422693.333333334</v>
      </c>
    </row>
    <row r="1158" spans="1:11" ht="12.75" customHeight="1" x14ac:dyDescent="0.2">
      <c r="A1158" s="58">
        <v>7254</v>
      </c>
      <c r="B1158" s="58" t="s">
        <v>1699</v>
      </c>
      <c r="C1158" s="59">
        <v>22</v>
      </c>
      <c r="D1158" s="59">
        <f t="shared" si="50"/>
        <v>38666.666666666664</v>
      </c>
      <c r="E1158" s="60">
        <v>1072</v>
      </c>
      <c r="F1158" s="61">
        <f>D1158*38.67</f>
        <v>1495240</v>
      </c>
      <c r="G1158" s="61">
        <f>D1158*26.82</f>
        <v>1037040</v>
      </c>
      <c r="H1158" s="61">
        <f>D1158*10.55</f>
        <v>407933.33333333331</v>
      </c>
      <c r="I1158" s="61">
        <f>D1158*38.34</f>
        <v>1482480</v>
      </c>
      <c r="K1158" s="62">
        <f>SUM(F1158:J1158)</f>
        <v>4422693.333333334</v>
      </c>
    </row>
    <row r="1159" spans="1:11" ht="12.75" customHeight="1" x14ac:dyDescent="0.2">
      <c r="D1159" s="59">
        <f t="shared" si="50"/>
        <v>38666.666666666664</v>
      </c>
      <c r="E1159" s="60">
        <v>1073</v>
      </c>
    </row>
    <row r="1160" spans="1:11" ht="12.75" customHeight="1" x14ac:dyDescent="0.2">
      <c r="A1160" s="58" t="s">
        <v>1700</v>
      </c>
      <c r="D1160" s="59">
        <f t="shared" si="50"/>
        <v>38666.666666666664</v>
      </c>
      <c r="E1160" s="60">
        <v>1074</v>
      </c>
    </row>
    <row r="1161" spans="1:11" ht="12.75" customHeight="1" x14ac:dyDescent="0.2">
      <c r="D1161" s="59">
        <f t="shared" si="50"/>
        <v>38666.666666666664</v>
      </c>
      <c r="E1161" s="60">
        <v>1075</v>
      </c>
    </row>
    <row r="1162" spans="1:11" ht="12.75" customHeight="1" x14ac:dyDescent="0.2">
      <c r="A1162" s="58">
        <v>7260</v>
      </c>
      <c r="B1162" s="58" t="s">
        <v>1701</v>
      </c>
      <c r="C1162" s="59">
        <v>8</v>
      </c>
      <c r="D1162" s="59">
        <f t="shared" si="50"/>
        <v>38666.666666666664</v>
      </c>
      <c r="E1162" s="60">
        <v>1076</v>
      </c>
      <c r="F1162" s="61">
        <f>D1162*10.44</f>
        <v>403679.99999999994</v>
      </c>
      <c r="G1162" s="61">
        <f>D1162*6.17</f>
        <v>238573.33333333331</v>
      </c>
      <c r="H1162" s="61">
        <f>D1162*2.74</f>
        <v>105946.66666666667</v>
      </c>
      <c r="I1162" s="61">
        <f>D1162*18.51</f>
        <v>715720</v>
      </c>
      <c r="J1162" s="61">
        <f>D1162*9.92</f>
        <v>383573.33333333331</v>
      </c>
      <c r="K1162" s="62">
        <f>SUM(F1162:J1162)</f>
        <v>1847493.3333333333</v>
      </c>
    </row>
    <row r="1163" spans="1:11" ht="12.75" customHeight="1" x14ac:dyDescent="0.2">
      <c r="D1163" s="59">
        <f t="shared" si="50"/>
        <v>38666.666666666664</v>
      </c>
      <c r="E1163" s="60">
        <v>1077</v>
      </c>
    </row>
    <row r="1164" spans="1:11" ht="12.75" customHeight="1" x14ac:dyDescent="0.2">
      <c r="A1164" s="58" t="s">
        <v>1702</v>
      </c>
      <c r="D1164" s="59">
        <f t="shared" si="50"/>
        <v>38666.666666666664</v>
      </c>
      <c r="E1164" s="60">
        <v>1078</v>
      </c>
    </row>
    <row r="1165" spans="1:11" ht="12.75" customHeight="1" x14ac:dyDescent="0.2">
      <c r="D1165" s="59">
        <f t="shared" si="50"/>
        <v>38666.666666666664</v>
      </c>
      <c r="E1165" s="60">
        <v>1079</v>
      </c>
    </row>
    <row r="1166" spans="1:11" ht="12.75" customHeight="1" x14ac:dyDescent="0.2">
      <c r="A1166" s="58">
        <v>7270</v>
      </c>
      <c r="B1166" s="58" t="s">
        <v>1703</v>
      </c>
      <c r="C1166" s="59">
        <v>10</v>
      </c>
      <c r="D1166" s="59">
        <f t="shared" si="50"/>
        <v>38666.666666666664</v>
      </c>
      <c r="E1166" s="60">
        <v>1080</v>
      </c>
      <c r="F1166" s="61">
        <f>D1166*15.71</f>
        <v>607453.33333333337</v>
      </c>
      <c r="G1166" s="61">
        <f>D1166*9.02</f>
        <v>348773.33333333331</v>
      </c>
      <c r="H1166" s="61">
        <f>D1166*4.28</f>
        <v>165493.33333333334</v>
      </c>
      <c r="I1166" s="61">
        <f>D1166*28.08</f>
        <v>1085759.9999999998</v>
      </c>
      <c r="J1166" s="61">
        <f>D1166*15.72</f>
        <v>607840</v>
      </c>
      <c r="K1166" s="62">
        <f>SUM(F1166:J1166)</f>
        <v>2815320</v>
      </c>
    </row>
    <row r="1167" spans="1:11" ht="12.75" customHeight="1" x14ac:dyDescent="0.2">
      <c r="A1167" s="58">
        <v>7271</v>
      </c>
      <c r="B1167" s="58" t="s">
        <v>1704</v>
      </c>
      <c r="C1167" s="59">
        <v>11</v>
      </c>
      <c r="D1167" s="59">
        <f t="shared" si="50"/>
        <v>38666.666666666664</v>
      </c>
      <c r="E1167" s="60">
        <v>1081</v>
      </c>
      <c r="F1167" s="61">
        <f>D1167*17.62</f>
        <v>681306.66666666663</v>
      </c>
      <c r="G1167" s="61">
        <f>D1167*10.08</f>
        <v>389760</v>
      </c>
      <c r="H1167" s="61">
        <f>D1167*4.83</f>
        <v>186760</v>
      </c>
      <c r="I1167" s="61">
        <f>D1167*29.95</f>
        <v>1158066.6666666665</v>
      </c>
      <c r="J1167" s="61">
        <f>D1167*15.72</f>
        <v>607840</v>
      </c>
      <c r="K1167" s="62">
        <f>SUM(F1167:J1167)</f>
        <v>3023733.333333333</v>
      </c>
    </row>
    <row r="1168" spans="1:11" ht="12.75" customHeight="1" x14ac:dyDescent="0.2">
      <c r="A1168" s="58">
        <v>7272</v>
      </c>
      <c r="B1168" s="58" t="s">
        <v>1705</v>
      </c>
      <c r="C1168" s="59">
        <v>21</v>
      </c>
      <c r="D1168" s="59">
        <f t="shared" si="50"/>
        <v>38666.666666666664</v>
      </c>
      <c r="E1168" s="60">
        <v>1082</v>
      </c>
      <c r="F1168" s="61">
        <f>D1168*33.1</f>
        <v>1279866.6666666667</v>
      </c>
      <c r="G1168" s="61">
        <f>D1168*20.12</f>
        <v>777973.33333333337</v>
      </c>
      <c r="H1168" s="61">
        <f>D1168*9.03</f>
        <v>349159.99999999994</v>
      </c>
      <c r="I1168" s="61">
        <f>D1168*36.51</f>
        <v>1411719.9999999998</v>
      </c>
      <c r="K1168" s="62">
        <f>SUM(F1168:J1168)</f>
        <v>3818720</v>
      </c>
    </row>
    <row r="1169" spans="1:11" ht="12.75" customHeight="1" x14ac:dyDescent="0.2">
      <c r="D1169" s="59">
        <f t="shared" si="50"/>
        <v>38666.666666666664</v>
      </c>
      <c r="E1169" s="60">
        <v>1083</v>
      </c>
    </row>
    <row r="1170" spans="1:11" ht="12.75" customHeight="1" x14ac:dyDescent="0.2">
      <c r="A1170" s="58" t="s">
        <v>1706</v>
      </c>
      <c r="D1170" s="59">
        <f t="shared" si="50"/>
        <v>38666.666666666664</v>
      </c>
      <c r="E1170" s="60">
        <v>1084</v>
      </c>
    </row>
    <row r="1171" spans="1:11" ht="12.75" customHeight="1" x14ac:dyDescent="0.2">
      <c r="D1171" s="59">
        <f t="shared" si="50"/>
        <v>38666.666666666664</v>
      </c>
      <c r="E1171" s="60">
        <v>1085</v>
      </c>
    </row>
    <row r="1172" spans="1:11" ht="12.75" customHeight="1" x14ac:dyDescent="0.2">
      <c r="A1172" s="58" t="s">
        <v>1707</v>
      </c>
      <c r="D1172" s="59">
        <f t="shared" si="50"/>
        <v>38666.666666666664</v>
      </c>
      <c r="E1172" s="60">
        <v>1086</v>
      </c>
    </row>
    <row r="1173" spans="1:11" ht="12.75" customHeight="1" x14ac:dyDescent="0.2">
      <c r="D1173" s="59">
        <f t="shared" si="50"/>
        <v>38666.666666666664</v>
      </c>
      <c r="E1173" s="60">
        <v>1087</v>
      </c>
    </row>
    <row r="1174" spans="1:11" ht="12.75" customHeight="1" x14ac:dyDescent="0.2">
      <c r="A1174" s="58">
        <v>7301</v>
      </c>
      <c r="B1174" s="58" t="s">
        <v>1708</v>
      </c>
      <c r="C1174" s="59">
        <v>9</v>
      </c>
      <c r="D1174" s="59">
        <f t="shared" si="50"/>
        <v>38666.666666666664</v>
      </c>
      <c r="E1174" s="60">
        <v>1088</v>
      </c>
      <c r="F1174" s="61">
        <f>D1174*12.76</f>
        <v>493386.66666666663</v>
      </c>
      <c r="G1174" s="61">
        <f>D1174*7.3</f>
        <v>282266.66666666663</v>
      </c>
      <c r="H1174" s="61">
        <f>D1174*3.49</f>
        <v>134946.66666666666</v>
      </c>
      <c r="I1174" s="61">
        <f>D1174*21.1</f>
        <v>815866.66666666663</v>
      </c>
      <c r="J1174" s="61">
        <f>D1174*9.92</f>
        <v>383573.33333333331</v>
      </c>
      <c r="K1174" s="62">
        <f>SUM(F1174:J1174)</f>
        <v>2110040</v>
      </c>
    </row>
    <row r="1175" spans="1:11" ht="12.75" customHeight="1" x14ac:dyDescent="0.2">
      <c r="D1175" s="59">
        <f t="shared" si="50"/>
        <v>38666.666666666664</v>
      </c>
      <c r="E1175" s="60">
        <v>1089</v>
      </c>
    </row>
    <row r="1176" spans="1:11" ht="12.75" customHeight="1" x14ac:dyDescent="0.2">
      <c r="A1176" s="58" t="s">
        <v>1709</v>
      </c>
      <c r="D1176" s="59">
        <f t="shared" ref="D1176:D1239" si="51">D1175</f>
        <v>38666.666666666664</v>
      </c>
      <c r="E1176" s="60">
        <v>1090</v>
      </c>
    </row>
    <row r="1177" spans="1:11" ht="12.75" customHeight="1" x14ac:dyDescent="0.2">
      <c r="D1177" s="59">
        <f t="shared" si="51"/>
        <v>38666.666666666664</v>
      </c>
      <c r="E1177" s="60">
        <v>1091</v>
      </c>
    </row>
    <row r="1178" spans="1:11" ht="12.75" customHeight="1" x14ac:dyDescent="0.2">
      <c r="A1178" s="58">
        <v>7310</v>
      </c>
      <c r="B1178" s="58" t="s">
        <v>1710</v>
      </c>
      <c r="C1178" s="59">
        <v>12</v>
      </c>
      <c r="D1178" s="59">
        <f t="shared" si="51"/>
        <v>38666.666666666664</v>
      </c>
      <c r="E1178" s="60">
        <v>1092</v>
      </c>
      <c r="F1178" s="61">
        <f>D1178*19.63</f>
        <v>759026.66666666663</v>
      </c>
      <c r="G1178" s="61">
        <f>D1178*11.44</f>
        <v>442346.66666666663</v>
      </c>
      <c r="H1178" s="61">
        <f>D1178*5.36</f>
        <v>207253.33333333334</v>
      </c>
      <c r="I1178" s="61">
        <f>D1178*31.47</f>
        <v>1216839.9999999998</v>
      </c>
      <c r="J1178" s="61">
        <f>D1178*15.72</f>
        <v>607840</v>
      </c>
      <c r="K1178" s="62">
        <f>SUM(F1178:J1178)</f>
        <v>3233306.666666666</v>
      </c>
    </row>
    <row r="1179" spans="1:11" ht="12.75" customHeight="1" x14ac:dyDescent="0.2">
      <c r="A1179" s="58">
        <v>7311</v>
      </c>
      <c r="B1179" s="58" t="s">
        <v>1711</v>
      </c>
      <c r="C1179" s="59">
        <v>21</v>
      </c>
      <c r="D1179" s="59">
        <f t="shared" si="51"/>
        <v>38666.666666666664</v>
      </c>
      <c r="E1179" s="60">
        <v>1093</v>
      </c>
      <c r="F1179" s="61">
        <f>D1179*33.1</f>
        <v>1279866.6666666667</v>
      </c>
      <c r="G1179" s="61">
        <f>D1179*20.12</f>
        <v>777973.33333333337</v>
      </c>
      <c r="H1179" s="61">
        <f>D1179*9.03</f>
        <v>349159.99999999994</v>
      </c>
      <c r="I1179" s="61">
        <f>D1179*36.51</f>
        <v>1411719.9999999998</v>
      </c>
      <c r="K1179" s="62">
        <f>SUM(F1179:J1179)</f>
        <v>3818720</v>
      </c>
    </row>
    <row r="1180" spans="1:11" ht="12.75" customHeight="1" x14ac:dyDescent="0.2">
      <c r="A1180" s="58">
        <v>7312</v>
      </c>
      <c r="B1180" s="58" t="s">
        <v>1712</v>
      </c>
      <c r="C1180" s="59">
        <v>20</v>
      </c>
      <c r="D1180" s="59">
        <f t="shared" si="51"/>
        <v>38666.666666666664</v>
      </c>
      <c r="E1180" s="60">
        <v>1094</v>
      </c>
      <c r="F1180" s="61">
        <f>D1180*25.43</f>
        <v>983293.33333333326</v>
      </c>
      <c r="G1180" s="61">
        <f>D1180*14.85</f>
        <v>574200</v>
      </c>
      <c r="H1180" s="61">
        <f>D1180*6.94</f>
        <v>268346.66666666669</v>
      </c>
      <c r="I1180" s="61">
        <f>D1180*34.82</f>
        <v>1346373.3333333333</v>
      </c>
      <c r="K1180" s="62">
        <f>SUM(F1180:J1180)</f>
        <v>3172213.333333333</v>
      </c>
    </row>
    <row r="1181" spans="1:11" ht="12.75" customHeight="1" x14ac:dyDescent="0.2">
      <c r="A1181" s="58">
        <v>7313</v>
      </c>
      <c r="B1181" s="58" t="s">
        <v>1713</v>
      </c>
      <c r="C1181" s="59">
        <v>13</v>
      </c>
      <c r="D1181" s="59">
        <f t="shared" si="51"/>
        <v>38666.666666666664</v>
      </c>
      <c r="E1181" s="60">
        <v>1095</v>
      </c>
      <c r="F1181" s="61">
        <f>D1181*21.48</f>
        <v>830560</v>
      </c>
      <c r="G1181" s="61">
        <f>D1181*12.72</f>
        <v>491840</v>
      </c>
      <c r="H1181" s="61">
        <f>D1181*6.17</f>
        <v>238573.33333333331</v>
      </c>
      <c r="I1181" s="61">
        <f>D1181*33.16</f>
        <v>1282186.6666666665</v>
      </c>
      <c r="J1181" s="61">
        <f>D1181*15.72</f>
        <v>607840</v>
      </c>
      <c r="K1181" s="62">
        <f>SUM(F1181:J1181)</f>
        <v>3451000</v>
      </c>
    </row>
    <row r="1182" spans="1:11" ht="12.75" customHeight="1" x14ac:dyDescent="0.2">
      <c r="D1182" s="59">
        <f t="shared" si="51"/>
        <v>38666.666666666664</v>
      </c>
      <c r="E1182" s="60">
        <v>1096</v>
      </c>
    </row>
    <row r="1183" spans="1:11" ht="12.75" customHeight="1" x14ac:dyDescent="0.2">
      <c r="A1183" s="58" t="s">
        <v>1714</v>
      </c>
      <c r="D1183" s="59">
        <f t="shared" si="51"/>
        <v>38666.666666666664</v>
      </c>
      <c r="E1183" s="60">
        <v>1097</v>
      </c>
    </row>
    <row r="1184" spans="1:11" ht="12.75" customHeight="1" x14ac:dyDescent="0.2">
      <c r="D1184" s="59">
        <f t="shared" si="51"/>
        <v>38666.666666666664</v>
      </c>
      <c r="E1184" s="60">
        <v>1098</v>
      </c>
    </row>
    <row r="1185" spans="1:11" ht="12.75" customHeight="1" x14ac:dyDescent="0.2">
      <c r="A1185" s="58">
        <v>7320</v>
      </c>
      <c r="B1185" s="58" t="s">
        <v>1715</v>
      </c>
      <c r="C1185" s="59">
        <v>13</v>
      </c>
      <c r="D1185" s="59">
        <f t="shared" si="51"/>
        <v>38666.666666666664</v>
      </c>
      <c r="E1185" s="60">
        <v>1099</v>
      </c>
      <c r="F1185" s="61">
        <f>D1185*21.48</f>
        <v>830560</v>
      </c>
      <c r="G1185" s="61">
        <f>D1185*12.72</f>
        <v>491840</v>
      </c>
      <c r="H1185" s="61">
        <f>D1185*6.17</f>
        <v>238573.33333333331</v>
      </c>
      <c r="I1185" s="61">
        <f>D1185*33.16</f>
        <v>1282186.6666666665</v>
      </c>
      <c r="J1185" s="61">
        <f>D1185*15.72</f>
        <v>607840</v>
      </c>
      <c r="K1185" s="62">
        <f>SUM(F1185:J1185)</f>
        <v>3451000</v>
      </c>
    </row>
    <row r="1186" spans="1:11" ht="12.75" customHeight="1" x14ac:dyDescent="0.2">
      <c r="A1186" s="58">
        <v>7321</v>
      </c>
      <c r="B1186" s="58" t="s">
        <v>1716</v>
      </c>
      <c r="C1186" s="59">
        <v>13</v>
      </c>
      <c r="D1186" s="59">
        <f t="shared" si="51"/>
        <v>38666.666666666664</v>
      </c>
      <c r="E1186" s="60">
        <v>1100</v>
      </c>
      <c r="F1186" s="61">
        <f>D1186*21.48</f>
        <v>830560</v>
      </c>
      <c r="G1186" s="61">
        <f>D1186*12.72</f>
        <v>491840</v>
      </c>
      <c r="H1186" s="61">
        <f>D1186*6.17</f>
        <v>238573.33333333331</v>
      </c>
      <c r="I1186" s="61">
        <f>D1186*33.16</f>
        <v>1282186.6666666665</v>
      </c>
      <c r="J1186" s="61">
        <f>D1186*15.72</f>
        <v>607840</v>
      </c>
      <c r="K1186" s="62">
        <f>SUM(F1186:J1186)</f>
        <v>3451000</v>
      </c>
    </row>
    <row r="1187" spans="1:11" ht="12.75" customHeight="1" x14ac:dyDescent="0.2">
      <c r="D1187" s="59">
        <f t="shared" si="51"/>
        <v>38666.666666666664</v>
      </c>
      <c r="E1187" s="60">
        <v>1101</v>
      </c>
    </row>
    <row r="1188" spans="1:11" ht="12.75" customHeight="1" x14ac:dyDescent="0.2">
      <c r="A1188" s="58" t="s">
        <v>1717</v>
      </c>
      <c r="D1188" s="59">
        <f t="shared" si="51"/>
        <v>38666.666666666664</v>
      </c>
      <c r="E1188" s="60">
        <v>1102</v>
      </c>
    </row>
    <row r="1189" spans="1:11" ht="12.75" customHeight="1" x14ac:dyDescent="0.2">
      <c r="D1189" s="59">
        <f t="shared" si="51"/>
        <v>38666.666666666664</v>
      </c>
      <c r="E1189" s="60">
        <v>1103</v>
      </c>
    </row>
    <row r="1190" spans="1:11" ht="12.75" customHeight="1" x14ac:dyDescent="0.2">
      <c r="A1190" s="58">
        <v>7330</v>
      </c>
      <c r="B1190" s="58" t="s">
        <v>1718</v>
      </c>
      <c r="C1190" s="59">
        <v>8</v>
      </c>
      <c r="D1190" s="59">
        <f t="shared" si="51"/>
        <v>38666.666666666664</v>
      </c>
      <c r="E1190" s="60">
        <v>1104</v>
      </c>
      <c r="F1190" s="61">
        <f>D1190*10.44</f>
        <v>403679.99999999994</v>
      </c>
      <c r="G1190" s="61">
        <f>D1190*6.17</f>
        <v>238573.33333333331</v>
      </c>
      <c r="H1190" s="61">
        <f>D1190*2.74</f>
        <v>105946.66666666667</v>
      </c>
      <c r="I1190" s="61">
        <f>D1190*18.51</f>
        <v>715720</v>
      </c>
      <c r="J1190" s="61">
        <f>D1190*9.92</f>
        <v>383573.33333333331</v>
      </c>
      <c r="K1190" s="62">
        <f>SUM(F1190:J1190)</f>
        <v>1847493.3333333333</v>
      </c>
    </row>
    <row r="1191" spans="1:11" ht="12.75" customHeight="1" x14ac:dyDescent="0.2">
      <c r="D1191" s="59">
        <f t="shared" si="51"/>
        <v>38666.666666666664</v>
      </c>
      <c r="E1191" s="60">
        <v>1105</v>
      </c>
    </row>
    <row r="1192" spans="1:11" ht="12.75" customHeight="1" x14ac:dyDescent="0.2">
      <c r="A1192" s="58" t="s">
        <v>5048</v>
      </c>
      <c r="D1192" s="59">
        <f t="shared" si="51"/>
        <v>38666.666666666664</v>
      </c>
      <c r="E1192" s="60">
        <v>1106</v>
      </c>
    </row>
    <row r="1193" spans="1:11" ht="12.75" customHeight="1" x14ac:dyDescent="0.2">
      <c r="D1193" s="59">
        <f t="shared" si="51"/>
        <v>38666.666666666664</v>
      </c>
      <c r="E1193" s="60">
        <v>1107</v>
      </c>
    </row>
    <row r="1194" spans="1:11" ht="12.75" customHeight="1" x14ac:dyDescent="0.2">
      <c r="A1194" s="58">
        <v>7340</v>
      </c>
      <c r="B1194" s="58" t="s">
        <v>1719</v>
      </c>
      <c r="C1194" s="59">
        <v>23</v>
      </c>
      <c r="D1194" s="59">
        <f t="shared" si="51"/>
        <v>38666.666666666664</v>
      </c>
      <c r="E1194" s="60">
        <v>1108</v>
      </c>
      <c r="F1194" s="61">
        <f>D1194*60.73</f>
        <v>2348226.6666666665</v>
      </c>
      <c r="G1194" s="61">
        <f>D1194*37.95</f>
        <v>1467400</v>
      </c>
      <c r="H1194" s="61">
        <f>D1194*16.57</f>
        <v>640706.66666666663</v>
      </c>
      <c r="I1194" s="61">
        <f>D1194*48.07</f>
        <v>1858706.6666666665</v>
      </c>
      <c r="K1194" s="62">
        <f>SUM(F1194:J1194)</f>
        <v>6315040</v>
      </c>
    </row>
    <row r="1195" spans="1:11" ht="12.75" customHeight="1" x14ac:dyDescent="0.2">
      <c r="A1195" s="58">
        <v>7341</v>
      </c>
      <c r="B1195" s="58" t="s">
        <v>1720</v>
      </c>
      <c r="C1195" s="59">
        <v>23</v>
      </c>
      <c r="D1195" s="59">
        <f t="shared" si="51"/>
        <v>38666.666666666664</v>
      </c>
      <c r="E1195" s="60">
        <v>1109</v>
      </c>
      <c r="F1195" s="61">
        <f>D1195*60.73</f>
        <v>2348226.6666666665</v>
      </c>
      <c r="G1195" s="61">
        <f>D1195*37.95</f>
        <v>1467400</v>
      </c>
      <c r="H1195" s="61">
        <f>D1195*16.57</f>
        <v>640706.66666666663</v>
      </c>
      <c r="I1195" s="61">
        <f>D1195*48.07</f>
        <v>1858706.6666666665</v>
      </c>
      <c r="K1195" s="62">
        <f>SUM(F1195:J1195)</f>
        <v>6315040</v>
      </c>
    </row>
    <row r="1196" spans="1:11" ht="12.75" customHeight="1" x14ac:dyDescent="0.2">
      <c r="D1196" s="59">
        <f t="shared" si="51"/>
        <v>38666.666666666664</v>
      </c>
      <c r="E1196" s="60">
        <v>1110</v>
      </c>
    </row>
    <row r="1197" spans="1:11" ht="12.75" customHeight="1" x14ac:dyDescent="0.2">
      <c r="A1197" s="58" t="s">
        <v>1721</v>
      </c>
      <c r="D1197" s="59">
        <f t="shared" si="51"/>
        <v>38666.666666666664</v>
      </c>
      <c r="E1197" s="60">
        <v>1111</v>
      </c>
    </row>
    <row r="1198" spans="1:11" ht="12.75" customHeight="1" x14ac:dyDescent="0.2">
      <c r="D1198" s="59">
        <f t="shared" si="51"/>
        <v>38666.666666666664</v>
      </c>
      <c r="E1198" s="60">
        <v>1112</v>
      </c>
    </row>
    <row r="1199" spans="1:11" ht="12.75" customHeight="1" x14ac:dyDescent="0.2">
      <c r="A1199" s="58">
        <v>7401</v>
      </c>
      <c r="B1199" s="58" t="s">
        <v>1722</v>
      </c>
      <c r="C1199" s="59">
        <v>13</v>
      </c>
      <c r="D1199" s="59">
        <f t="shared" si="51"/>
        <v>38666.666666666664</v>
      </c>
      <c r="E1199" s="60">
        <v>1113</v>
      </c>
      <c r="F1199" s="61">
        <f>D1199*21.48</f>
        <v>830560</v>
      </c>
      <c r="G1199" s="61">
        <f>D1199*12.72</f>
        <v>491840</v>
      </c>
      <c r="H1199" s="61">
        <f>D1199*6.17</f>
        <v>238573.33333333331</v>
      </c>
      <c r="I1199" s="61">
        <f>D1199*33.16</f>
        <v>1282186.6666666665</v>
      </c>
      <c r="J1199" s="61">
        <f>D1199*15.72</f>
        <v>607840</v>
      </c>
      <c r="K1199" s="62">
        <f>SUM(F1199:J1199)</f>
        <v>3451000</v>
      </c>
    </row>
    <row r="1200" spans="1:11" ht="12.75" customHeight="1" x14ac:dyDescent="0.2">
      <c r="A1200" s="58">
        <v>7402</v>
      </c>
      <c r="B1200" s="58" t="s">
        <v>1723</v>
      </c>
      <c r="C1200" s="59">
        <v>13</v>
      </c>
      <c r="D1200" s="59">
        <f t="shared" si="51"/>
        <v>38666.666666666664</v>
      </c>
      <c r="E1200" s="60">
        <v>1114</v>
      </c>
      <c r="F1200" s="61">
        <f>D1200*21.48</f>
        <v>830560</v>
      </c>
      <c r="G1200" s="61">
        <f>D1200*12.72</f>
        <v>491840</v>
      </c>
      <c r="H1200" s="61">
        <f>D1200*6.17</f>
        <v>238573.33333333331</v>
      </c>
      <c r="I1200" s="61">
        <f>D1200*33.16</f>
        <v>1282186.6666666665</v>
      </c>
      <c r="J1200" s="61">
        <f>D1200*15.72</f>
        <v>607840</v>
      </c>
      <c r="K1200" s="62">
        <f>SUM(F1200:J1200)</f>
        <v>3451000</v>
      </c>
    </row>
    <row r="1201" spans="1:11" ht="12.75" customHeight="1" x14ac:dyDescent="0.2">
      <c r="A1201" s="58">
        <v>7403</v>
      </c>
      <c r="B1201" s="58" t="s">
        <v>1724</v>
      </c>
      <c r="C1201" s="59">
        <v>13</v>
      </c>
      <c r="D1201" s="59">
        <f t="shared" si="51"/>
        <v>38666.666666666664</v>
      </c>
      <c r="E1201" s="60">
        <v>1115</v>
      </c>
      <c r="F1201" s="61">
        <f>D1201*21.48</f>
        <v>830560</v>
      </c>
      <c r="G1201" s="61">
        <f>D1201*12.72</f>
        <v>491840</v>
      </c>
      <c r="H1201" s="61">
        <f>D1201*6.17</f>
        <v>238573.33333333331</v>
      </c>
      <c r="I1201" s="61">
        <f>D1201*33.16</f>
        <v>1282186.6666666665</v>
      </c>
      <c r="J1201" s="61">
        <f>D1201*15.72</f>
        <v>607840</v>
      </c>
      <c r="K1201" s="62">
        <f>SUM(F1201:J1201)</f>
        <v>3451000</v>
      </c>
    </row>
    <row r="1202" spans="1:11" ht="12.75" customHeight="1" x14ac:dyDescent="0.2">
      <c r="D1202" s="59">
        <f t="shared" si="51"/>
        <v>38666.666666666664</v>
      </c>
      <c r="E1202" s="60">
        <v>1116</v>
      </c>
    </row>
    <row r="1203" spans="1:11" ht="12.75" customHeight="1" x14ac:dyDescent="0.2">
      <c r="A1203" s="58" t="s">
        <v>1725</v>
      </c>
      <c r="D1203" s="59">
        <f t="shared" si="51"/>
        <v>38666.666666666664</v>
      </c>
      <c r="E1203" s="60">
        <v>1117</v>
      </c>
    </row>
    <row r="1204" spans="1:11" ht="12.75" customHeight="1" x14ac:dyDescent="0.2">
      <c r="D1204" s="59">
        <f t="shared" si="51"/>
        <v>38666.666666666664</v>
      </c>
      <c r="E1204" s="60">
        <v>1118</v>
      </c>
    </row>
    <row r="1205" spans="1:11" ht="12.75" customHeight="1" x14ac:dyDescent="0.2">
      <c r="A1205" s="58" t="s">
        <v>1726</v>
      </c>
      <c r="D1205" s="59">
        <f t="shared" si="51"/>
        <v>38666.666666666664</v>
      </c>
      <c r="E1205" s="60">
        <v>1119</v>
      </c>
    </row>
    <row r="1206" spans="1:11" ht="12.75" customHeight="1" x14ac:dyDescent="0.2">
      <c r="D1206" s="59">
        <f t="shared" si="51"/>
        <v>38666.666666666664</v>
      </c>
      <c r="E1206" s="60">
        <v>1120</v>
      </c>
    </row>
    <row r="1207" spans="1:11" ht="12.75" customHeight="1" x14ac:dyDescent="0.2">
      <c r="A1207" s="58">
        <v>7501</v>
      </c>
      <c r="B1207" s="58" t="s">
        <v>5042</v>
      </c>
      <c r="C1207" s="59">
        <v>9</v>
      </c>
      <c r="D1207" s="59">
        <f t="shared" si="51"/>
        <v>38666.666666666664</v>
      </c>
      <c r="E1207" s="60">
        <v>1121</v>
      </c>
      <c r="F1207" s="61">
        <f>D1207*12.76</f>
        <v>493386.66666666663</v>
      </c>
      <c r="G1207" s="61">
        <f>D1207*7.3</f>
        <v>282266.66666666663</v>
      </c>
      <c r="H1207" s="61">
        <f>D1207*3.49</f>
        <v>134946.66666666666</v>
      </c>
      <c r="I1207" s="61">
        <f>D1207*21.1</f>
        <v>815866.66666666663</v>
      </c>
      <c r="J1207" s="61">
        <f>D1207*9.92</f>
        <v>383573.33333333331</v>
      </c>
      <c r="K1207" s="62">
        <f>SUM(F1207:J1207)</f>
        <v>2110040</v>
      </c>
    </row>
    <row r="1208" spans="1:11" ht="12.75" customHeight="1" x14ac:dyDescent="0.2">
      <c r="D1208" s="59">
        <f t="shared" si="51"/>
        <v>38666.666666666664</v>
      </c>
      <c r="E1208" s="60">
        <v>1122</v>
      </c>
    </row>
    <row r="1209" spans="1:11" ht="12.75" customHeight="1" x14ac:dyDescent="0.2">
      <c r="A1209" s="58" t="s">
        <v>1727</v>
      </c>
      <c r="D1209" s="59">
        <f t="shared" si="51"/>
        <v>38666.666666666664</v>
      </c>
      <c r="E1209" s="60">
        <v>1123</v>
      </c>
    </row>
    <row r="1210" spans="1:11" ht="12.75" customHeight="1" x14ac:dyDescent="0.2">
      <c r="D1210" s="59">
        <f t="shared" si="51"/>
        <v>38666.666666666664</v>
      </c>
      <c r="E1210" s="60">
        <v>1124</v>
      </c>
    </row>
    <row r="1211" spans="1:11" ht="12.75" customHeight="1" x14ac:dyDescent="0.2">
      <c r="A1211" s="58">
        <v>7510</v>
      </c>
      <c r="B1211" s="58" t="s">
        <v>4999</v>
      </c>
      <c r="C1211" s="59">
        <v>9</v>
      </c>
      <c r="D1211" s="59">
        <f t="shared" si="51"/>
        <v>38666.666666666664</v>
      </c>
      <c r="E1211" s="60">
        <v>1125</v>
      </c>
      <c r="F1211" s="61">
        <f>D1211*12.76</f>
        <v>493386.66666666663</v>
      </c>
      <c r="G1211" s="61">
        <f>D1211*7.3</f>
        <v>282266.66666666663</v>
      </c>
      <c r="H1211" s="61">
        <f>D1211*3.49</f>
        <v>134946.66666666666</v>
      </c>
      <c r="I1211" s="61">
        <f>D1211*21.1</f>
        <v>815866.66666666663</v>
      </c>
      <c r="J1211" s="61">
        <f>D1211*9.92</f>
        <v>383573.33333333331</v>
      </c>
      <c r="K1211" s="62">
        <f>SUM(F1211:J1211)</f>
        <v>2110040</v>
      </c>
    </row>
    <row r="1212" spans="1:11" ht="12.75" customHeight="1" x14ac:dyDescent="0.2">
      <c r="D1212" s="59">
        <f t="shared" si="51"/>
        <v>38666.666666666664</v>
      </c>
      <c r="E1212" s="60">
        <v>1126</v>
      </c>
    </row>
    <row r="1213" spans="1:11" ht="12.75" customHeight="1" x14ac:dyDescent="0.2">
      <c r="A1213" s="58" t="s">
        <v>1728</v>
      </c>
      <c r="D1213" s="59">
        <f t="shared" si="51"/>
        <v>38666.666666666664</v>
      </c>
      <c r="E1213" s="60">
        <v>1127</v>
      </c>
    </row>
    <row r="1214" spans="1:11" ht="12.75" customHeight="1" x14ac:dyDescent="0.2">
      <c r="D1214" s="59">
        <f t="shared" si="51"/>
        <v>38666.666666666664</v>
      </c>
      <c r="E1214" s="60">
        <v>1128</v>
      </c>
    </row>
    <row r="1215" spans="1:11" ht="12.75" customHeight="1" x14ac:dyDescent="0.2">
      <c r="A1215" s="58" t="s">
        <v>1729</v>
      </c>
      <c r="D1215" s="59">
        <f t="shared" si="51"/>
        <v>38666.666666666664</v>
      </c>
      <c r="E1215" s="60">
        <v>1129</v>
      </c>
    </row>
    <row r="1216" spans="1:11" ht="12.75" customHeight="1" x14ac:dyDescent="0.2">
      <c r="D1216" s="59">
        <f t="shared" si="51"/>
        <v>38666.666666666664</v>
      </c>
      <c r="E1216" s="60">
        <v>1130</v>
      </c>
    </row>
    <row r="1217" spans="1:11" ht="12.75" customHeight="1" x14ac:dyDescent="0.2">
      <c r="A1217" s="58">
        <v>7601</v>
      </c>
      <c r="B1217" s="58" t="s">
        <v>1730</v>
      </c>
      <c r="C1217" s="59">
        <v>8</v>
      </c>
      <c r="D1217" s="59">
        <f t="shared" si="51"/>
        <v>38666.666666666664</v>
      </c>
      <c r="E1217" s="60">
        <v>1131</v>
      </c>
      <c r="F1217" s="61">
        <f>D1217*10.44</f>
        <v>403679.99999999994</v>
      </c>
      <c r="G1217" s="61">
        <f>D1217*6.17</f>
        <v>238573.33333333331</v>
      </c>
      <c r="H1217" s="61">
        <f>D1217*2.74</f>
        <v>105946.66666666667</v>
      </c>
      <c r="I1217" s="61">
        <f>D1217*18.51</f>
        <v>715720</v>
      </c>
      <c r="J1217" s="61">
        <f>D1217*9.92</f>
        <v>383573.33333333331</v>
      </c>
      <c r="K1217" s="62">
        <f>SUM(F1217:J1217)</f>
        <v>1847493.3333333333</v>
      </c>
    </row>
    <row r="1218" spans="1:11" ht="12.75" customHeight="1" x14ac:dyDescent="0.2">
      <c r="D1218" s="59">
        <f t="shared" si="51"/>
        <v>38666.666666666664</v>
      </c>
      <c r="E1218" s="60">
        <v>1132</v>
      </c>
    </row>
    <row r="1219" spans="1:11" ht="12.75" customHeight="1" x14ac:dyDescent="0.2">
      <c r="A1219" s="58" t="s">
        <v>1731</v>
      </c>
      <c r="D1219" s="59">
        <f t="shared" si="51"/>
        <v>38666.666666666664</v>
      </c>
      <c r="E1219" s="60">
        <v>1133</v>
      </c>
    </row>
    <row r="1220" spans="1:11" ht="12.75" customHeight="1" x14ac:dyDescent="0.2">
      <c r="D1220" s="59">
        <f t="shared" si="51"/>
        <v>38666.666666666664</v>
      </c>
      <c r="E1220" s="60">
        <v>1134</v>
      </c>
    </row>
    <row r="1221" spans="1:11" ht="12.75" customHeight="1" x14ac:dyDescent="0.2">
      <c r="A1221" s="58">
        <v>7610</v>
      </c>
      <c r="B1221" s="58" t="s">
        <v>1732</v>
      </c>
      <c r="C1221" s="59">
        <v>9</v>
      </c>
      <c r="D1221" s="59">
        <f t="shared" si="51"/>
        <v>38666.666666666664</v>
      </c>
      <c r="E1221" s="60">
        <v>1135</v>
      </c>
      <c r="F1221" s="61">
        <f>D1221*12.76</f>
        <v>493386.66666666663</v>
      </c>
      <c r="G1221" s="61">
        <f>D1221*7.3</f>
        <v>282266.66666666663</v>
      </c>
      <c r="H1221" s="61">
        <f>D1221*3.49</f>
        <v>134946.66666666666</v>
      </c>
      <c r="I1221" s="61">
        <f>D1221*21.1</f>
        <v>815866.66666666663</v>
      </c>
      <c r="J1221" s="61">
        <f>D1221*9.92</f>
        <v>383573.33333333331</v>
      </c>
      <c r="K1221" s="62">
        <f>SUM(F1221:J1221)</f>
        <v>2110040</v>
      </c>
    </row>
    <row r="1222" spans="1:11" ht="12.75" customHeight="1" x14ac:dyDescent="0.2">
      <c r="D1222" s="59">
        <f t="shared" si="51"/>
        <v>38666.666666666664</v>
      </c>
      <c r="E1222" s="60">
        <v>1136</v>
      </c>
    </row>
    <row r="1223" spans="1:11" ht="12.75" customHeight="1" x14ac:dyDescent="0.2">
      <c r="A1223" s="58" t="s">
        <v>1733</v>
      </c>
      <c r="D1223" s="59">
        <f t="shared" si="51"/>
        <v>38666.666666666664</v>
      </c>
      <c r="E1223" s="60">
        <v>1137</v>
      </c>
    </row>
    <row r="1224" spans="1:11" ht="12.75" customHeight="1" x14ac:dyDescent="0.2">
      <c r="D1224" s="59">
        <f t="shared" si="51"/>
        <v>38666.666666666664</v>
      </c>
      <c r="E1224" s="60">
        <v>1138</v>
      </c>
    </row>
    <row r="1225" spans="1:11" ht="12.75" customHeight="1" x14ac:dyDescent="0.2">
      <c r="A1225" s="58">
        <v>7620</v>
      </c>
      <c r="B1225" s="58" t="s">
        <v>1734</v>
      </c>
      <c r="C1225" s="59">
        <v>13</v>
      </c>
      <c r="D1225" s="59">
        <f t="shared" si="51"/>
        <v>38666.666666666664</v>
      </c>
      <c r="E1225" s="60">
        <v>1139</v>
      </c>
      <c r="F1225" s="61">
        <f>D1225*21.48</f>
        <v>830560</v>
      </c>
      <c r="G1225" s="61">
        <f>D1225*12.72</f>
        <v>491840</v>
      </c>
      <c r="H1225" s="61">
        <f>D1225*6.17</f>
        <v>238573.33333333331</v>
      </c>
      <c r="I1225" s="61">
        <f>D1225*33.16</f>
        <v>1282186.6666666665</v>
      </c>
      <c r="J1225" s="61">
        <f>D1225*15.72</f>
        <v>607840</v>
      </c>
      <c r="K1225" s="62">
        <f>SUM(F1225:J1225)</f>
        <v>3451000</v>
      </c>
    </row>
    <row r="1226" spans="1:11" ht="12.75" customHeight="1" x14ac:dyDescent="0.2">
      <c r="A1226" s="58">
        <v>7621</v>
      </c>
      <c r="B1226" s="58" t="s">
        <v>1735</v>
      </c>
      <c r="C1226" s="59">
        <v>21</v>
      </c>
      <c r="D1226" s="59">
        <f t="shared" si="51"/>
        <v>38666.666666666664</v>
      </c>
      <c r="E1226" s="60">
        <v>1140</v>
      </c>
      <c r="F1226" s="61">
        <f>D1226*33.1</f>
        <v>1279866.6666666667</v>
      </c>
      <c r="G1226" s="61">
        <f>D1226*20.12</f>
        <v>777973.33333333337</v>
      </c>
      <c r="H1226" s="61">
        <f>D1226*9.03</f>
        <v>349159.99999999994</v>
      </c>
      <c r="I1226" s="61">
        <f>D1226*36.51</f>
        <v>1411719.9999999998</v>
      </c>
      <c r="K1226" s="62">
        <f>SUM(F1226:J1226)</f>
        <v>3818720</v>
      </c>
    </row>
    <row r="1227" spans="1:11" ht="12.75" customHeight="1" x14ac:dyDescent="0.2">
      <c r="A1227" s="58">
        <v>7622</v>
      </c>
      <c r="B1227" s="58" t="s">
        <v>4988</v>
      </c>
      <c r="C1227" s="59">
        <v>22</v>
      </c>
      <c r="D1227" s="59">
        <f t="shared" si="51"/>
        <v>38666.666666666664</v>
      </c>
      <c r="E1227" s="60">
        <v>1141</v>
      </c>
      <c r="F1227" s="61">
        <f>D1227*38.67</f>
        <v>1495240</v>
      </c>
      <c r="G1227" s="61">
        <f>D1227*26.82</f>
        <v>1037040</v>
      </c>
      <c r="H1227" s="61">
        <f>D1227*10.55</f>
        <v>407933.33333333331</v>
      </c>
      <c r="I1227" s="61">
        <f>D1227*38.34</f>
        <v>1482480</v>
      </c>
      <c r="K1227" s="62">
        <f>SUM(F1227:J1227)</f>
        <v>4422693.333333334</v>
      </c>
    </row>
    <row r="1228" spans="1:11" ht="12.75" customHeight="1" x14ac:dyDescent="0.2">
      <c r="D1228" s="59">
        <f t="shared" si="51"/>
        <v>38666.666666666664</v>
      </c>
      <c r="E1228" s="60">
        <v>1142</v>
      </c>
    </row>
    <row r="1229" spans="1:11" ht="12.75" customHeight="1" x14ac:dyDescent="0.2">
      <c r="A1229" s="58" t="s">
        <v>1736</v>
      </c>
      <c r="D1229" s="59">
        <f t="shared" si="51"/>
        <v>38666.666666666664</v>
      </c>
      <c r="E1229" s="60">
        <v>1143</v>
      </c>
    </row>
    <row r="1230" spans="1:11" ht="12.75" customHeight="1" x14ac:dyDescent="0.2">
      <c r="D1230" s="59">
        <f t="shared" si="51"/>
        <v>38666.666666666664</v>
      </c>
      <c r="E1230" s="60">
        <v>1144</v>
      </c>
    </row>
    <row r="1231" spans="1:11" ht="12.75" customHeight="1" x14ac:dyDescent="0.2">
      <c r="A1231" s="58">
        <v>7630</v>
      </c>
      <c r="B1231" s="58" t="s">
        <v>1737</v>
      </c>
      <c r="C1231" s="59">
        <v>10</v>
      </c>
      <c r="D1231" s="59">
        <f t="shared" si="51"/>
        <v>38666.666666666664</v>
      </c>
      <c r="E1231" s="60">
        <v>1145</v>
      </c>
      <c r="F1231" s="61">
        <f>D1231*15.71</f>
        <v>607453.33333333337</v>
      </c>
      <c r="G1231" s="61">
        <f>D1231*9.02</f>
        <v>348773.33333333331</v>
      </c>
      <c r="H1231" s="61">
        <f>D1231*4.28</f>
        <v>165493.33333333334</v>
      </c>
      <c r="I1231" s="61">
        <f>D1231*28.08</f>
        <v>1085759.9999999998</v>
      </c>
      <c r="J1231" s="61">
        <f>D1231*15.72</f>
        <v>607840</v>
      </c>
      <c r="K1231" s="62">
        <f>SUM(F1231:J1231)</f>
        <v>2815320</v>
      </c>
    </row>
    <row r="1232" spans="1:11" ht="12.75" customHeight="1" x14ac:dyDescent="0.2">
      <c r="D1232" s="59">
        <f t="shared" si="51"/>
        <v>38666.666666666664</v>
      </c>
      <c r="E1232" s="60">
        <v>1146</v>
      </c>
    </row>
    <row r="1233" spans="1:11" ht="12.75" customHeight="1" x14ac:dyDescent="0.2">
      <c r="A1233" s="58" t="s">
        <v>1738</v>
      </c>
      <c r="D1233" s="59">
        <f t="shared" si="51"/>
        <v>38666.666666666664</v>
      </c>
      <c r="E1233" s="60">
        <v>1147</v>
      </c>
    </row>
    <row r="1234" spans="1:11" ht="12.75" customHeight="1" x14ac:dyDescent="0.2">
      <c r="D1234" s="59">
        <f t="shared" si="51"/>
        <v>38666.666666666664</v>
      </c>
      <c r="E1234" s="60">
        <v>1148</v>
      </c>
    </row>
    <row r="1235" spans="1:11" ht="12.75" customHeight="1" x14ac:dyDescent="0.2">
      <c r="A1235" s="58">
        <v>7640</v>
      </c>
      <c r="B1235" s="58" t="s">
        <v>1739</v>
      </c>
      <c r="C1235" s="59">
        <v>8</v>
      </c>
      <c r="D1235" s="59">
        <f t="shared" si="51"/>
        <v>38666.666666666664</v>
      </c>
      <c r="E1235" s="60">
        <v>1149</v>
      </c>
      <c r="F1235" s="61">
        <f>D1235*10.44</f>
        <v>403679.99999999994</v>
      </c>
      <c r="G1235" s="61">
        <f>D1235*6.17</f>
        <v>238573.33333333331</v>
      </c>
      <c r="H1235" s="61">
        <f>D1235*2.74</f>
        <v>105946.66666666667</v>
      </c>
      <c r="I1235" s="61">
        <f>D1235*18.51</f>
        <v>715720</v>
      </c>
      <c r="J1235" s="61">
        <f>D1235*9.92</f>
        <v>383573.33333333331</v>
      </c>
      <c r="K1235" s="62">
        <f>SUM(F1235:J1235)</f>
        <v>1847493.3333333333</v>
      </c>
    </row>
    <row r="1236" spans="1:11" ht="12.75" customHeight="1" x14ac:dyDescent="0.2">
      <c r="A1236" s="58">
        <v>7641</v>
      </c>
      <c r="B1236" s="58" t="s">
        <v>1740</v>
      </c>
      <c r="C1236" s="59">
        <v>13</v>
      </c>
      <c r="D1236" s="59">
        <f t="shared" si="51"/>
        <v>38666.666666666664</v>
      </c>
      <c r="E1236" s="60">
        <v>1150</v>
      </c>
      <c r="F1236" s="61">
        <f>D1236*21.48</f>
        <v>830560</v>
      </c>
      <c r="G1236" s="61">
        <f>D1236*12.72</f>
        <v>491840</v>
      </c>
      <c r="H1236" s="61">
        <f>D1236*6.17</f>
        <v>238573.33333333331</v>
      </c>
      <c r="I1236" s="61">
        <f>D1236*33.16</f>
        <v>1282186.6666666665</v>
      </c>
      <c r="J1236" s="61">
        <f>D1236*15.72</f>
        <v>607840</v>
      </c>
      <c r="K1236" s="62">
        <f>SUM(F1236:J1236)</f>
        <v>3451000</v>
      </c>
    </row>
    <row r="1237" spans="1:11" ht="12.75" customHeight="1" x14ac:dyDescent="0.2">
      <c r="D1237" s="59">
        <f t="shared" si="51"/>
        <v>38666.666666666664</v>
      </c>
      <c r="E1237" s="60">
        <v>1151</v>
      </c>
    </row>
    <row r="1238" spans="1:11" ht="12.75" customHeight="1" x14ac:dyDescent="0.2">
      <c r="A1238" s="58" t="s">
        <v>1741</v>
      </c>
      <c r="D1238" s="59">
        <f t="shared" si="51"/>
        <v>38666.666666666664</v>
      </c>
      <c r="E1238" s="60">
        <v>1152</v>
      </c>
    </row>
    <row r="1239" spans="1:11" ht="12.75" customHeight="1" x14ac:dyDescent="0.2">
      <c r="D1239" s="59">
        <f t="shared" si="51"/>
        <v>38666.666666666664</v>
      </c>
      <c r="E1239" s="60">
        <v>1153</v>
      </c>
    </row>
    <row r="1240" spans="1:11" ht="12.75" customHeight="1" x14ac:dyDescent="0.2">
      <c r="A1240" s="58">
        <v>7650</v>
      </c>
      <c r="B1240" s="58" t="s">
        <v>1742</v>
      </c>
      <c r="C1240" s="59">
        <v>12</v>
      </c>
      <c r="D1240" s="59">
        <f t="shared" ref="D1240:D1303" si="52">D1239</f>
        <v>38666.666666666664</v>
      </c>
      <c r="E1240" s="60">
        <v>1154</v>
      </c>
      <c r="F1240" s="61">
        <f>D1240*19.63</f>
        <v>759026.66666666663</v>
      </c>
      <c r="G1240" s="61">
        <f>D1240*11.44</f>
        <v>442346.66666666663</v>
      </c>
      <c r="H1240" s="61">
        <f>D1240*5.36</f>
        <v>207253.33333333334</v>
      </c>
      <c r="I1240" s="61">
        <f>D1240*31.47</f>
        <v>1216839.9999999998</v>
      </c>
      <c r="J1240" s="61">
        <f>D1240*15.72</f>
        <v>607840</v>
      </c>
      <c r="K1240" s="62">
        <f>SUM(F1240:J1240)</f>
        <v>3233306.666666666</v>
      </c>
    </row>
    <row r="1241" spans="1:11" ht="12.75" customHeight="1" x14ac:dyDescent="0.2">
      <c r="D1241" s="59">
        <f t="shared" si="52"/>
        <v>38666.666666666664</v>
      </c>
      <c r="E1241" s="60">
        <v>1155</v>
      </c>
    </row>
    <row r="1242" spans="1:11" ht="12.75" customHeight="1" x14ac:dyDescent="0.2">
      <c r="A1242" s="58" t="s">
        <v>1743</v>
      </c>
      <c r="D1242" s="59">
        <f t="shared" si="52"/>
        <v>38666.666666666664</v>
      </c>
      <c r="E1242" s="60">
        <v>1156</v>
      </c>
    </row>
    <row r="1243" spans="1:11" ht="12.75" customHeight="1" x14ac:dyDescent="0.2">
      <c r="D1243" s="59">
        <f t="shared" si="52"/>
        <v>38666.666666666664</v>
      </c>
      <c r="E1243" s="60">
        <v>1157</v>
      </c>
    </row>
    <row r="1244" spans="1:11" ht="12.75" customHeight="1" x14ac:dyDescent="0.2">
      <c r="A1244" s="58">
        <v>7660</v>
      </c>
      <c r="B1244" s="58" t="s">
        <v>1744</v>
      </c>
      <c r="C1244" s="59">
        <v>12</v>
      </c>
      <c r="D1244" s="59">
        <f t="shared" si="52"/>
        <v>38666.666666666664</v>
      </c>
      <c r="E1244" s="60">
        <v>1158</v>
      </c>
      <c r="F1244" s="61">
        <f>D1244*19.63</f>
        <v>759026.66666666663</v>
      </c>
      <c r="G1244" s="61">
        <f>D1244*11.44</f>
        <v>442346.66666666663</v>
      </c>
      <c r="H1244" s="61">
        <f>D1244*5.36</f>
        <v>207253.33333333334</v>
      </c>
      <c r="I1244" s="61">
        <f>D1244*31.47</f>
        <v>1216839.9999999998</v>
      </c>
      <c r="J1244" s="61">
        <f>D1244*15.72</f>
        <v>607840</v>
      </c>
      <c r="K1244" s="62">
        <f>SUM(F1244:J1244)</f>
        <v>3233306.666666666</v>
      </c>
    </row>
    <row r="1245" spans="1:11" ht="12.75" customHeight="1" x14ac:dyDescent="0.2">
      <c r="A1245" s="58">
        <v>7661</v>
      </c>
      <c r="B1245" s="58" t="s">
        <v>1745</v>
      </c>
      <c r="C1245" s="59">
        <v>12</v>
      </c>
      <c r="D1245" s="59">
        <f t="shared" si="52"/>
        <v>38666.666666666664</v>
      </c>
      <c r="E1245" s="60">
        <v>1159</v>
      </c>
      <c r="F1245" s="61">
        <f>D1245*19.63</f>
        <v>759026.66666666663</v>
      </c>
      <c r="G1245" s="61">
        <f>D1245*11.44</f>
        <v>442346.66666666663</v>
      </c>
      <c r="H1245" s="61">
        <f>D1245*5.36</f>
        <v>207253.33333333334</v>
      </c>
      <c r="I1245" s="61">
        <f>D1245*31.47</f>
        <v>1216839.9999999998</v>
      </c>
      <c r="J1245" s="61">
        <f>D1245*15.72</f>
        <v>607840</v>
      </c>
      <c r="K1245" s="62">
        <f>SUM(F1245:J1245)</f>
        <v>3233306.666666666</v>
      </c>
    </row>
    <row r="1246" spans="1:11" ht="12.75" customHeight="1" x14ac:dyDescent="0.2">
      <c r="A1246" s="58">
        <v>7662</v>
      </c>
      <c r="B1246" s="58" t="s">
        <v>1746</v>
      </c>
      <c r="C1246" s="59">
        <v>9</v>
      </c>
      <c r="D1246" s="59">
        <f t="shared" si="52"/>
        <v>38666.666666666664</v>
      </c>
      <c r="E1246" s="60">
        <v>1160</v>
      </c>
      <c r="F1246" s="61">
        <f>D1246*12.76</f>
        <v>493386.66666666663</v>
      </c>
      <c r="G1246" s="61">
        <f>D1246*7.3</f>
        <v>282266.66666666663</v>
      </c>
      <c r="H1246" s="61">
        <f>D1246*3.49</f>
        <v>134946.66666666666</v>
      </c>
      <c r="I1246" s="61">
        <f>D1246*21.1</f>
        <v>815866.66666666663</v>
      </c>
      <c r="J1246" s="61">
        <f>D1246*9.92</f>
        <v>383573.33333333331</v>
      </c>
      <c r="K1246" s="62">
        <f>SUM(F1246:J1246)</f>
        <v>2110040</v>
      </c>
    </row>
    <row r="1247" spans="1:11" ht="12.75" customHeight="1" x14ac:dyDescent="0.2">
      <c r="A1247" s="58">
        <v>7663</v>
      </c>
      <c r="B1247" s="58" t="s">
        <v>1747</v>
      </c>
      <c r="C1247" s="59">
        <v>8</v>
      </c>
      <c r="D1247" s="59">
        <f t="shared" si="52"/>
        <v>38666.666666666664</v>
      </c>
      <c r="E1247" s="60">
        <v>1161</v>
      </c>
      <c r="F1247" s="61">
        <f>D1247*10.44</f>
        <v>403679.99999999994</v>
      </c>
      <c r="G1247" s="61">
        <f>D1247*6.17</f>
        <v>238573.33333333331</v>
      </c>
      <c r="H1247" s="61">
        <f>D1247*2.74</f>
        <v>105946.66666666667</v>
      </c>
      <c r="I1247" s="61">
        <f>D1247*18.51</f>
        <v>715720</v>
      </c>
      <c r="J1247" s="61">
        <f>D1247*9.92</f>
        <v>383573.33333333331</v>
      </c>
      <c r="K1247" s="62">
        <f>SUM(F1247:J1247)</f>
        <v>1847493.3333333333</v>
      </c>
    </row>
    <row r="1248" spans="1:11" ht="12.75" customHeight="1" x14ac:dyDescent="0.2">
      <c r="D1248" s="59">
        <f t="shared" si="52"/>
        <v>38666.666666666664</v>
      </c>
      <c r="E1248" s="60">
        <v>1162</v>
      </c>
    </row>
    <row r="1249" spans="1:11" ht="12.75" customHeight="1" x14ac:dyDescent="0.2">
      <c r="A1249" s="58" t="s">
        <v>1748</v>
      </c>
      <c r="D1249" s="59">
        <f t="shared" si="52"/>
        <v>38666.666666666664</v>
      </c>
      <c r="E1249" s="60">
        <v>1163</v>
      </c>
    </row>
    <row r="1250" spans="1:11" ht="12.75" customHeight="1" x14ac:dyDescent="0.2">
      <c r="D1250" s="59">
        <f t="shared" si="52"/>
        <v>38666.666666666664</v>
      </c>
      <c r="E1250" s="60">
        <v>1164</v>
      </c>
    </row>
    <row r="1251" spans="1:11" ht="12.75" customHeight="1" x14ac:dyDescent="0.2">
      <c r="A1251" s="58" t="s">
        <v>5043</v>
      </c>
      <c r="D1251" s="59">
        <f t="shared" si="52"/>
        <v>38666.666666666664</v>
      </c>
      <c r="E1251" s="60">
        <v>1165</v>
      </c>
    </row>
    <row r="1252" spans="1:11" ht="12.75" customHeight="1" x14ac:dyDescent="0.2">
      <c r="D1252" s="59">
        <f t="shared" si="52"/>
        <v>38666.666666666664</v>
      </c>
      <c r="E1252" s="60">
        <v>1166</v>
      </c>
    </row>
    <row r="1253" spans="1:11" ht="12.75" customHeight="1" x14ac:dyDescent="0.2">
      <c r="A1253" s="58">
        <v>7701</v>
      </c>
      <c r="B1253" s="58" t="s">
        <v>1749</v>
      </c>
      <c r="C1253" s="59">
        <v>9</v>
      </c>
      <c r="D1253" s="59">
        <f t="shared" si="52"/>
        <v>38666.666666666664</v>
      </c>
      <c r="E1253" s="60">
        <v>1167</v>
      </c>
      <c r="F1253" s="61">
        <f>D1253*12.76</f>
        <v>493386.66666666663</v>
      </c>
      <c r="G1253" s="61">
        <f>D1253*7.3</f>
        <v>282266.66666666663</v>
      </c>
      <c r="H1253" s="61">
        <f>D1253*3.49</f>
        <v>134946.66666666666</v>
      </c>
      <c r="I1253" s="61">
        <f>D1253*21.1</f>
        <v>815866.66666666663</v>
      </c>
      <c r="J1253" s="61">
        <f>D1253*9.92</f>
        <v>383573.33333333331</v>
      </c>
      <c r="K1253" s="62">
        <f>SUM(F1253:J1253)</f>
        <v>2110040</v>
      </c>
    </row>
    <row r="1254" spans="1:11" ht="12.75" customHeight="1" x14ac:dyDescent="0.2">
      <c r="A1254" s="58">
        <v>7702</v>
      </c>
      <c r="B1254" s="58" t="s">
        <v>1750</v>
      </c>
      <c r="C1254" s="59">
        <v>8</v>
      </c>
      <c r="D1254" s="59">
        <f t="shared" si="52"/>
        <v>38666.666666666664</v>
      </c>
      <c r="E1254" s="60">
        <v>1168</v>
      </c>
      <c r="F1254" s="61">
        <f>D1254*10.44</f>
        <v>403679.99999999994</v>
      </c>
      <c r="G1254" s="61">
        <f>D1254*6.17</f>
        <v>238573.33333333331</v>
      </c>
      <c r="H1254" s="61">
        <f>D1254*2.74</f>
        <v>105946.66666666667</v>
      </c>
      <c r="I1254" s="61">
        <f>D1254*18.51</f>
        <v>715720</v>
      </c>
      <c r="J1254" s="61">
        <f>D1254*9.92</f>
        <v>383573.33333333331</v>
      </c>
      <c r="K1254" s="62">
        <f>SUM(F1254:J1254)</f>
        <v>1847493.3333333333</v>
      </c>
    </row>
    <row r="1255" spans="1:11" ht="12.75" customHeight="1" x14ac:dyDescent="0.2">
      <c r="D1255" s="59">
        <f t="shared" si="52"/>
        <v>38666.666666666664</v>
      </c>
      <c r="E1255" s="60">
        <v>1169</v>
      </c>
    </row>
    <row r="1256" spans="1:11" ht="12.75" customHeight="1" x14ac:dyDescent="0.2">
      <c r="A1256" s="58" t="s">
        <v>5044</v>
      </c>
      <c r="D1256" s="59">
        <f t="shared" si="52"/>
        <v>38666.666666666664</v>
      </c>
      <c r="E1256" s="60">
        <v>1170</v>
      </c>
    </row>
    <row r="1257" spans="1:11" ht="12.75" customHeight="1" x14ac:dyDescent="0.2">
      <c r="D1257" s="59">
        <f t="shared" si="52"/>
        <v>38666.666666666664</v>
      </c>
      <c r="E1257" s="60">
        <v>1171</v>
      </c>
    </row>
    <row r="1258" spans="1:11" ht="12.75" customHeight="1" x14ac:dyDescent="0.2">
      <c r="A1258" s="58">
        <v>7710</v>
      </c>
      <c r="B1258" s="58" t="s">
        <v>1751</v>
      </c>
      <c r="C1258" s="59">
        <v>9</v>
      </c>
      <c r="D1258" s="59">
        <f t="shared" si="52"/>
        <v>38666.666666666664</v>
      </c>
      <c r="E1258" s="60">
        <v>1172</v>
      </c>
      <c r="F1258" s="61">
        <f>D1258*12.76</f>
        <v>493386.66666666663</v>
      </c>
      <c r="G1258" s="61">
        <f>D1258*7.3</f>
        <v>282266.66666666663</v>
      </c>
      <c r="H1258" s="61">
        <f>D1258*3.49</f>
        <v>134946.66666666666</v>
      </c>
      <c r="I1258" s="61">
        <f>D1258*21.1</f>
        <v>815866.66666666663</v>
      </c>
      <c r="J1258" s="61">
        <f>D1258*9.92</f>
        <v>383573.33333333331</v>
      </c>
      <c r="K1258" s="62">
        <f>SUM(F1258:J1258)</f>
        <v>2110040</v>
      </c>
    </row>
    <row r="1259" spans="1:11" ht="12.75" customHeight="1" x14ac:dyDescent="0.2">
      <c r="A1259" s="58">
        <v>7711</v>
      </c>
      <c r="B1259" s="58" t="s">
        <v>1752</v>
      </c>
      <c r="C1259" s="59">
        <v>12</v>
      </c>
      <c r="D1259" s="59">
        <f t="shared" si="52"/>
        <v>38666.666666666664</v>
      </c>
      <c r="E1259" s="60">
        <v>1173</v>
      </c>
      <c r="F1259" s="61">
        <f>D1259*19.63</f>
        <v>759026.66666666663</v>
      </c>
      <c r="G1259" s="61">
        <f>D1259*11.44</f>
        <v>442346.66666666663</v>
      </c>
      <c r="H1259" s="61">
        <f>D1259*5.36</f>
        <v>207253.33333333334</v>
      </c>
      <c r="I1259" s="61">
        <f>D1259*31.47</f>
        <v>1216839.9999999998</v>
      </c>
      <c r="J1259" s="61">
        <f>D1259*15.72</f>
        <v>607840</v>
      </c>
      <c r="K1259" s="62">
        <f>SUM(F1259:J1259)</f>
        <v>3233306.666666666</v>
      </c>
    </row>
    <row r="1260" spans="1:11" ht="12.75" customHeight="1" x14ac:dyDescent="0.2">
      <c r="A1260" s="58">
        <v>7712</v>
      </c>
      <c r="B1260" s="58" t="s">
        <v>1753</v>
      </c>
      <c r="C1260" s="59">
        <v>9</v>
      </c>
      <c r="D1260" s="59">
        <f t="shared" si="52"/>
        <v>38666.666666666664</v>
      </c>
      <c r="E1260" s="60">
        <v>1174</v>
      </c>
      <c r="F1260" s="61">
        <f>D1260*12.76</f>
        <v>493386.66666666663</v>
      </c>
      <c r="G1260" s="61">
        <f>D1260*7.3</f>
        <v>282266.66666666663</v>
      </c>
      <c r="H1260" s="61">
        <f>D1260*3.49</f>
        <v>134946.66666666666</v>
      </c>
      <c r="I1260" s="61">
        <f>D1260*21.1</f>
        <v>815866.66666666663</v>
      </c>
      <c r="J1260" s="61">
        <f>D1260*9.92</f>
        <v>383573.33333333331</v>
      </c>
      <c r="K1260" s="62">
        <f>SUM(F1260:J1260)</f>
        <v>2110040</v>
      </c>
    </row>
    <row r="1261" spans="1:11" ht="12.75" customHeight="1" x14ac:dyDescent="0.2">
      <c r="D1261" s="59">
        <f t="shared" si="52"/>
        <v>38666.666666666664</v>
      </c>
      <c r="E1261" s="60">
        <v>1175</v>
      </c>
    </row>
    <row r="1262" spans="1:11" ht="12.75" customHeight="1" x14ac:dyDescent="0.2">
      <c r="A1262" s="58" t="s">
        <v>1754</v>
      </c>
      <c r="D1262" s="59">
        <f t="shared" si="52"/>
        <v>38666.666666666664</v>
      </c>
      <c r="E1262" s="60">
        <v>1176</v>
      </c>
    </row>
    <row r="1263" spans="1:11" ht="12.75" customHeight="1" x14ac:dyDescent="0.2">
      <c r="D1263" s="59">
        <f t="shared" si="52"/>
        <v>38666.666666666664</v>
      </c>
      <c r="E1263" s="60">
        <v>1177</v>
      </c>
    </row>
    <row r="1264" spans="1:11" ht="12.75" customHeight="1" x14ac:dyDescent="0.2">
      <c r="A1264" s="58">
        <v>7720</v>
      </c>
      <c r="B1264" s="58" t="s">
        <v>1755</v>
      </c>
      <c r="C1264" s="59">
        <v>9</v>
      </c>
      <c r="D1264" s="59">
        <f t="shared" si="52"/>
        <v>38666.666666666664</v>
      </c>
      <c r="E1264" s="60">
        <v>1178</v>
      </c>
      <c r="F1264" s="61">
        <f>D1264*12.76</f>
        <v>493386.66666666663</v>
      </c>
      <c r="G1264" s="61">
        <f>D1264*7.3</f>
        <v>282266.66666666663</v>
      </c>
      <c r="H1264" s="61">
        <f>D1264*3.49</f>
        <v>134946.66666666666</v>
      </c>
      <c r="I1264" s="61">
        <f>D1264*21.1</f>
        <v>815866.66666666663</v>
      </c>
      <c r="J1264" s="61">
        <f>D1264*9.92</f>
        <v>383573.33333333331</v>
      </c>
      <c r="K1264" s="62">
        <f t="shared" ref="K1264:K1269" si="53">SUM(F1264:J1264)</f>
        <v>2110040</v>
      </c>
    </row>
    <row r="1265" spans="1:11" ht="12.75" customHeight="1" x14ac:dyDescent="0.2">
      <c r="A1265" s="58">
        <v>7721</v>
      </c>
      <c r="B1265" s="58" t="s">
        <v>1756</v>
      </c>
      <c r="C1265" s="59">
        <v>9</v>
      </c>
      <c r="D1265" s="59">
        <f t="shared" si="52"/>
        <v>38666.666666666664</v>
      </c>
      <c r="E1265" s="60">
        <v>1179</v>
      </c>
      <c r="F1265" s="61">
        <f>D1265*12.76</f>
        <v>493386.66666666663</v>
      </c>
      <c r="G1265" s="61">
        <f>D1265*7.3</f>
        <v>282266.66666666663</v>
      </c>
      <c r="H1265" s="61">
        <f>D1265*3.49</f>
        <v>134946.66666666666</v>
      </c>
      <c r="I1265" s="61">
        <f>D1265*21.1</f>
        <v>815866.66666666663</v>
      </c>
      <c r="J1265" s="61">
        <f>D1265*9.92</f>
        <v>383573.33333333331</v>
      </c>
      <c r="K1265" s="62">
        <f t="shared" si="53"/>
        <v>2110040</v>
      </c>
    </row>
    <row r="1266" spans="1:11" ht="12.75" customHeight="1" x14ac:dyDescent="0.2">
      <c r="A1266" s="58">
        <v>7722</v>
      </c>
      <c r="B1266" s="58" t="s">
        <v>1757</v>
      </c>
      <c r="C1266" s="59">
        <v>9</v>
      </c>
      <c r="D1266" s="59">
        <f t="shared" si="52"/>
        <v>38666.666666666664</v>
      </c>
      <c r="E1266" s="60">
        <v>1180</v>
      </c>
      <c r="F1266" s="61">
        <f>D1266*12.76</f>
        <v>493386.66666666663</v>
      </c>
      <c r="G1266" s="61">
        <f>D1266*7.3</f>
        <v>282266.66666666663</v>
      </c>
      <c r="H1266" s="61">
        <f>D1266*3.49</f>
        <v>134946.66666666666</v>
      </c>
      <c r="I1266" s="61">
        <f>D1266*21.1</f>
        <v>815866.66666666663</v>
      </c>
      <c r="J1266" s="61">
        <f>D1266*9.92</f>
        <v>383573.33333333331</v>
      </c>
      <c r="K1266" s="62">
        <f t="shared" si="53"/>
        <v>2110040</v>
      </c>
    </row>
    <row r="1267" spans="1:11" ht="12.75" customHeight="1" x14ac:dyDescent="0.2">
      <c r="A1267" s="58">
        <v>7723</v>
      </c>
      <c r="B1267" s="58" t="s">
        <v>1758</v>
      </c>
      <c r="C1267" s="59">
        <v>9</v>
      </c>
      <c r="D1267" s="59">
        <f t="shared" si="52"/>
        <v>38666.666666666664</v>
      </c>
      <c r="E1267" s="60">
        <v>1181</v>
      </c>
      <c r="F1267" s="61">
        <f>D1267*12.76</f>
        <v>493386.66666666663</v>
      </c>
      <c r="G1267" s="61">
        <f>D1267*7.3</f>
        <v>282266.66666666663</v>
      </c>
      <c r="H1267" s="61">
        <f>D1267*3.49</f>
        <v>134946.66666666666</v>
      </c>
      <c r="I1267" s="61">
        <f>D1267*21.1</f>
        <v>815866.66666666663</v>
      </c>
      <c r="J1267" s="61">
        <f>D1267*9.92</f>
        <v>383573.33333333331</v>
      </c>
      <c r="K1267" s="62">
        <f t="shared" si="53"/>
        <v>2110040</v>
      </c>
    </row>
    <row r="1268" spans="1:11" ht="12.75" customHeight="1" x14ac:dyDescent="0.2">
      <c r="A1268" s="58">
        <v>7724</v>
      </c>
      <c r="B1268" s="58" t="s">
        <v>1759</v>
      </c>
      <c r="C1268" s="59">
        <v>13</v>
      </c>
      <c r="D1268" s="59">
        <f t="shared" si="52"/>
        <v>38666.666666666664</v>
      </c>
      <c r="E1268" s="60">
        <v>1182</v>
      </c>
      <c r="F1268" s="61">
        <f>D1268*21.48</f>
        <v>830560</v>
      </c>
      <c r="G1268" s="61">
        <f>D1268*12.72</f>
        <v>491840</v>
      </c>
      <c r="H1268" s="61">
        <f>D1268*6.17</f>
        <v>238573.33333333331</v>
      </c>
      <c r="I1268" s="61">
        <f>D1268*33.16</f>
        <v>1282186.6666666665</v>
      </c>
      <c r="J1268" s="61">
        <f>D1268*15.72</f>
        <v>607840</v>
      </c>
      <c r="K1268" s="62">
        <f t="shared" si="53"/>
        <v>3451000</v>
      </c>
    </row>
    <row r="1269" spans="1:11" ht="12.75" customHeight="1" x14ac:dyDescent="0.2">
      <c r="A1269" s="58">
        <v>7725</v>
      </c>
      <c r="B1269" s="58" t="s">
        <v>1760</v>
      </c>
      <c r="C1269" s="59">
        <v>21</v>
      </c>
      <c r="D1269" s="59">
        <f t="shared" si="52"/>
        <v>38666.666666666664</v>
      </c>
      <c r="E1269" s="60">
        <v>1183</v>
      </c>
      <c r="F1269" s="61">
        <f>D1269*33.1</f>
        <v>1279866.6666666667</v>
      </c>
      <c r="G1269" s="61">
        <f>D1269*20.12</f>
        <v>777973.33333333337</v>
      </c>
      <c r="H1269" s="61">
        <f>D1269*9.03</f>
        <v>349159.99999999994</v>
      </c>
      <c r="I1269" s="61">
        <f>D1269*36.51</f>
        <v>1411719.9999999998</v>
      </c>
      <c r="K1269" s="62">
        <f t="shared" si="53"/>
        <v>3818720</v>
      </c>
    </row>
    <row r="1270" spans="1:11" ht="12.75" customHeight="1" x14ac:dyDescent="0.2">
      <c r="D1270" s="59">
        <f t="shared" si="52"/>
        <v>38666.666666666664</v>
      </c>
      <c r="E1270" s="60">
        <v>1184</v>
      </c>
    </row>
    <row r="1271" spans="1:11" ht="12.75" customHeight="1" x14ac:dyDescent="0.2">
      <c r="A1271" s="58" t="s">
        <v>1761</v>
      </c>
      <c r="D1271" s="59">
        <f t="shared" si="52"/>
        <v>38666.666666666664</v>
      </c>
      <c r="E1271" s="60">
        <v>1185</v>
      </c>
    </row>
    <row r="1272" spans="1:11" ht="12.75" customHeight="1" x14ac:dyDescent="0.2">
      <c r="D1272" s="59">
        <f t="shared" si="52"/>
        <v>38666.666666666664</v>
      </c>
      <c r="E1272" s="60">
        <v>1186</v>
      </c>
    </row>
    <row r="1273" spans="1:11" ht="12.75" customHeight="1" x14ac:dyDescent="0.2">
      <c r="A1273" s="58">
        <v>7730</v>
      </c>
      <c r="B1273" s="58" t="s">
        <v>1762</v>
      </c>
      <c r="C1273" s="59">
        <v>7</v>
      </c>
      <c r="D1273" s="59">
        <f t="shared" si="52"/>
        <v>38666.666666666664</v>
      </c>
      <c r="E1273" s="60">
        <v>1187</v>
      </c>
      <c r="F1273" s="61">
        <f>D1273*9</f>
        <v>348000</v>
      </c>
      <c r="G1273" s="61">
        <f>D1273*5.3</f>
        <v>204933.33333333331</v>
      </c>
      <c r="H1273" s="61">
        <f>D1273*2.37</f>
        <v>91640</v>
      </c>
      <c r="I1273" s="61">
        <f>D1273*16.88</f>
        <v>652693.33333333326</v>
      </c>
      <c r="J1273" s="61">
        <f>D1273*9.92</f>
        <v>383573.33333333331</v>
      </c>
      <c r="K1273" s="62">
        <f>SUM(F1273:J1273)</f>
        <v>1680839.9999999998</v>
      </c>
    </row>
    <row r="1274" spans="1:11" ht="12.75" customHeight="1" x14ac:dyDescent="0.2">
      <c r="D1274" s="59">
        <f t="shared" si="52"/>
        <v>38666.666666666664</v>
      </c>
      <c r="E1274" s="60">
        <v>1188</v>
      </c>
    </row>
    <row r="1275" spans="1:11" ht="12.75" customHeight="1" x14ac:dyDescent="0.2">
      <c r="A1275" s="58" t="s">
        <v>1763</v>
      </c>
      <c r="D1275" s="59">
        <f t="shared" si="52"/>
        <v>38666.666666666664</v>
      </c>
      <c r="E1275" s="60">
        <v>1189</v>
      </c>
    </row>
    <row r="1276" spans="1:11" ht="12.75" customHeight="1" x14ac:dyDescent="0.2">
      <c r="D1276" s="59">
        <f t="shared" si="52"/>
        <v>38666.666666666664</v>
      </c>
      <c r="E1276" s="60">
        <v>1190</v>
      </c>
    </row>
    <row r="1277" spans="1:11" ht="12.75" customHeight="1" x14ac:dyDescent="0.2">
      <c r="A1277" s="58">
        <v>7740</v>
      </c>
      <c r="B1277" s="58" t="s">
        <v>1764</v>
      </c>
      <c r="C1277" s="59">
        <v>9</v>
      </c>
      <c r="D1277" s="59">
        <f t="shared" si="52"/>
        <v>38666.666666666664</v>
      </c>
      <c r="E1277" s="60">
        <v>1191</v>
      </c>
      <c r="F1277" s="61">
        <f>D1277*12.76</f>
        <v>493386.66666666663</v>
      </c>
      <c r="G1277" s="61">
        <f>D1277*7.3</f>
        <v>282266.66666666663</v>
      </c>
      <c r="H1277" s="61">
        <f>D1277*3.49</f>
        <v>134946.66666666666</v>
      </c>
      <c r="I1277" s="61">
        <f>D1277*21.1</f>
        <v>815866.66666666663</v>
      </c>
      <c r="J1277" s="61">
        <f>D1277*9.92</f>
        <v>383573.33333333331</v>
      </c>
      <c r="K1277" s="62">
        <f>SUM(F1277:J1277)</f>
        <v>2110040</v>
      </c>
    </row>
    <row r="1278" spans="1:11" ht="12.75" customHeight="1" x14ac:dyDescent="0.2">
      <c r="A1278" s="58">
        <v>7741</v>
      </c>
      <c r="B1278" s="58" t="s">
        <v>1765</v>
      </c>
      <c r="C1278" s="59">
        <v>9</v>
      </c>
      <c r="D1278" s="59">
        <f t="shared" si="52"/>
        <v>38666.666666666664</v>
      </c>
      <c r="E1278" s="60">
        <v>1192</v>
      </c>
      <c r="F1278" s="61">
        <f>D1278*12.76</f>
        <v>493386.66666666663</v>
      </c>
      <c r="G1278" s="61">
        <f>D1278*7.3</f>
        <v>282266.66666666663</v>
      </c>
      <c r="H1278" s="61">
        <f>D1278*3.49</f>
        <v>134946.66666666666</v>
      </c>
      <c r="I1278" s="61">
        <f>D1278*21.1</f>
        <v>815866.66666666663</v>
      </c>
      <c r="J1278" s="61">
        <f>D1278*9.92</f>
        <v>383573.33333333331</v>
      </c>
      <c r="K1278" s="62">
        <f>SUM(F1278:J1278)</f>
        <v>2110040</v>
      </c>
    </row>
    <row r="1279" spans="1:11" ht="12.75" customHeight="1" x14ac:dyDescent="0.2">
      <c r="A1279" s="58">
        <v>7742</v>
      </c>
      <c r="B1279" s="58" t="s">
        <v>1766</v>
      </c>
      <c r="C1279" s="59">
        <v>9</v>
      </c>
      <c r="D1279" s="59">
        <f t="shared" si="52"/>
        <v>38666.666666666664</v>
      </c>
      <c r="E1279" s="60">
        <v>1193</v>
      </c>
      <c r="F1279" s="61">
        <f>D1279*12.76</f>
        <v>493386.66666666663</v>
      </c>
      <c r="G1279" s="61">
        <f>D1279*7.3</f>
        <v>282266.66666666663</v>
      </c>
      <c r="H1279" s="61">
        <f>D1279*3.49</f>
        <v>134946.66666666666</v>
      </c>
      <c r="I1279" s="61">
        <f>D1279*21.1</f>
        <v>815866.66666666663</v>
      </c>
      <c r="J1279" s="61">
        <f>D1279*9.92</f>
        <v>383573.33333333331</v>
      </c>
      <c r="K1279" s="62">
        <f>SUM(F1279:J1279)</f>
        <v>2110040</v>
      </c>
    </row>
    <row r="1280" spans="1:11" ht="12.75" customHeight="1" x14ac:dyDescent="0.2">
      <c r="A1280" s="58">
        <v>7743</v>
      </c>
      <c r="B1280" s="58" t="s">
        <v>1767</v>
      </c>
      <c r="C1280" s="59">
        <v>8</v>
      </c>
      <c r="D1280" s="59">
        <f t="shared" si="52"/>
        <v>38666.666666666664</v>
      </c>
      <c r="E1280" s="60">
        <v>1194</v>
      </c>
      <c r="F1280" s="61">
        <f>D1280*10.44</f>
        <v>403679.99999999994</v>
      </c>
      <c r="G1280" s="61">
        <f>D1280*6.17</f>
        <v>238573.33333333331</v>
      </c>
      <c r="H1280" s="61">
        <f>D1280*2.74</f>
        <v>105946.66666666667</v>
      </c>
      <c r="I1280" s="61">
        <f>D1280*18.51</f>
        <v>715720</v>
      </c>
      <c r="J1280" s="61">
        <f>D1280*9.92</f>
        <v>383573.33333333331</v>
      </c>
      <c r="K1280" s="62">
        <f>SUM(F1280:J1280)</f>
        <v>1847493.3333333333</v>
      </c>
    </row>
    <row r="1281" spans="1:11" ht="12.75" customHeight="1" x14ac:dyDescent="0.2">
      <c r="D1281" s="59">
        <f t="shared" si="52"/>
        <v>38666.666666666664</v>
      </c>
      <c r="E1281" s="60">
        <v>1195</v>
      </c>
    </row>
    <row r="1282" spans="1:11" ht="12.75" customHeight="1" x14ac:dyDescent="0.2">
      <c r="A1282" s="58" t="s">
        <v>1768</v>
      </c>
      <c r="D1282" s="59">
        <f t="shared" si="52"/>
        <v>38666.666666666664</v>
      </c>
      <c r="E1282" s="60">
        <v>1196</v>
      </c>
    </row>
    <row r="1283" spans="1:11" ht="12.75" customHeight="1" x14ac:dyDescent="0.2">
      <c r="D1283" s="59">
        <f t="shared" si="52"/>
        <v>38666.666666666664</v>
      </c>
      <c r="E1283" s="60">
        <v>1197</v>
      </c>
    </row>
    <row r="1284" spans="1:11" ht="12.75" customHeight="1" x14ac:dyDescent="0.2">
      <c r="A1284" s="58">
        <v>7750</v>
      </c>
      <c r="B1284" s="58" t="s">
        <v>1769</v>
      </c>
      <c r="C1284" s="59">
        <v>9</v>
      </c>
      <c r="D1284" s="59">
        <f t="shared" si="52"/>
        <v>38666.666666666664</v>
      </c>
      <c r="E1284" s="60">
        <v>1198</v>
      </c>
      <c r="F1284" s="61">
        <f>D1284*12.76</f>
        <v>493386.66666666663</v>
      </c>
      <c r="G1284" s="61">
        <f>D1284*7.3</f>
        <v>282266.66666666663</v>
      </c>
      <c r="H1284" s="61">
        <f>D1284*3.49</f>
        <v>134946.66666666666</v>
      </c>
      <c r="I1284" s="61">
        <f>D1284*21.1</f>
        <v>815866.66666666663</v>
      </c>
      <c r="J1284" s="61">
        <f>D1284*9.92</f>
        <v>383573.33333333331</v>
      </c>
      <c r="K1284" s="62">
        <f>SUM(F1284:J1284)</f>
        <v>2110040</v>
      </c>
    </row>
    <row r="1285" spans="1:11" ht="12.75" customHeight="1" x14ac:dyDescent="0.2">
      <c r="D1285" s="59">
        <f t="shared" si="52"/>
        <v>38666.666666666664</v>
      </c>
      <c r="E1285" s="60">
        <v>1199</v>
      </c>
    </row>
    <row r="1286" spans="1:11" ht="12.75" customHeight="1" x14ac:dyDescent="0.2">
      <c r="A1286" s="58" t="s">
        <v>1770</v>
      </c>
      <c r="D1286" s="59">
        <f t="shared" si="52"/>
        <v>38666.666666666664</v>
      </c>
      <c r="E1286" s="60">
        <v>1200</v>
      </c>
    </row>
    <row r="1287" spans="1:11" ht="12.75" customHeight="1" x14ac:dyDescent="0.2">
      <c r="D1287" s="59">
        <f t="shared" si="52"/>
        <v>38666.666666666664</v>
      </c>
      <c r="E1287" s="60">
        <v>1201</v>
      </c>
    </row>
    <row r="1288" spans="1:11" ht="12.75" customHeight="1" x14ac:dyDescent="0.2">
      <c r="A1288" s="58">
        <v>7760</v>
      </c>
      <c r="B1288" s="58" t="s">
        <v>1771</v>
      </c>
      <c r="C1288" s="59">
        <v>8</v>
      </c>
      <c r="D1288" s="59">
        <f t="shared" si="52"/>
        <v>38666.666666666664</v>
      </c>
      <c r="E1288" s="60">
        <v>1202</v>
      </c>
      <c r="F1288" s="61">
        <f>D1288*10.44</f>
        <v>403679.99999999994</v>
      </c>
      <c r="G1288" s="61">
        <f>D1288*6.17</f>
        <v>238573.33333333331</v>
      </c>
      <c r="H1288" s="61">
        <f>D1288*2.74</f>
        <v>105946.66666666667</v>
      </c>
      <c r="I1288" s="61">
        <f>D1288*18.51</f>
        <v>715720</v>
      </c>
      <c r="J1288" s="61">
        <f>D1288*9.92</f>
        <v>383573.33333333331</v>
      </c>
      <c r="K1288" s="62">
        <f>SUM(F1288:J1288)</f>
        <v>1847493.3333333333</v>
      </c>
    </row>
    <row r="1289" spans="1:11" ht="12.75" customHeight="1" x14ac:dyDescent="0.2">
      <c r="A1289" s="58">
        <v>7761</v>
      </c>
      <c r="B1289" s="58" t="s">
        <v>1772</v>
      </c>
      <c r="C1289" s="59">
        <v>8</v>
      </c>
      <c r="D1289" s="59">
        <f t="shared" si="52"/>
        <v>38666.666666666664</v>
      </c>
      <c r="E1289" s="60">
        <v>1203</v>
      </c>
      <c r="F1289" s="61">
        <f>D1289*10.44</f>
        <v>403679.99999999994</v>
      </c>
      <c r="G1289" s="61">
        <f>D1289*6.17</f>
        <v>238573.33333333331</v>
      </c>
      <c r="H1289" s="61">
        <f>D1289*2.74</f>
        <v>105946.66666666667</v>
      </c>
      <c r="I1289" s="61">
        <f>D1289*18.51</f>
        <v>715720</v>
      </c>
      <c r="J1289" s="61">
        <f>D1289*9.92</f>
        <v>383573.33333333331</v>
      </c>
      <c r="K1289" s="62">
        <f>SUM(F1289:J1289)</f>
        <v>1847493.3333333333</v>
      </c>
    </row>
    <row r="1290" spans="1:11" ht="12.75" customHeight="1" x14ac:dyDescent="0.2">
      <c r="D1290" s="59">
        <f t="shared" si="52"/>
        <v>38666.666666666664</v>
      </c>
      <c r="E1290" s="60">
        <v>1204</v>
      </c>
    </row>
    <row r="1291" spans="1:11" ht="12.75" customHeight="1" x14ac:dyDescent="0.2">
      <c r="A1291" s="58" t="s">
        <v>1773</v>
      </c>
      <c r="D1291" s="59">
        <f t="shared" si="52"/>
        <v>38666.666666666664</v>
      </c>
      <c r="E1291" s="60">
        <v>1205</v>
      </c>
    </row>
    <row r="1292" spans="1:11" ht="12.75" customHeight="1" x14ac:dyDescent="0.2">
      <c r="D1292" s="59">
        <f t="shared" si="52"/>
        <v>38666.666666666664</v>
      </c>
      <c r="E1292" s="60">
        <v>1206</v>
      </c>
    </row>
    <row r="1293" spans="1:11" ht="12.75" customHeight="1" x14ac:dyDescent="0.2">
      <c r="A1293" s="58">
        <v>7770</v>
      </c>
      <c r="B1293" s="58" t="s">
        <v>1774</v>
      </c>
      <c r="C1293" s="59">
        <v>9</v>
      </c>
      <c r="D1293" s="59">
        <f t="shared" si="52"/>
        <v>38666.666666666664</v>
      </c>
      <c r="E1293" s="60">
        <v>1207</v>
      </c>
      <c r="F1293" s="61">
        <f>D1293*12.76</f>
        <v>493386.66666666663</v>
      </c>
      <c r="G1293" s="61">
        <f>D1293*7.3</f>
        <v>282266.66666666663</v>
      </c>
      <c r="H1293" s="61">
        <f>D1293*3.49</f>
        <v>134946.66666666666</v>
      </c>
      <c r="I1293" s="61">
        <f>D1293*21.1</f>
        <v>815866.66666666663</v>
      </c>
      <c r="J1293" s="61">
        <f>D1293*9.92</f>
        <v>383573.33333333331</v>
      </c>
      <c r="K1293" s="62">
        <f>SUM(F1293:J1293)</f>
        <v>2110040</v>
      </c>
    </row>
    <row r="1294" spans="1:11" ht="12.75" customHeight="1" x14ac:dyDescent="0.2">
      <c r="A1294" s="58">
        <v>7771</v>
      </c>
      <c r="B1294" s="58" t="s">
        <v>1775</v>
      </c>
      <c r="C1294" s="59">
        <v>13</v>
      </c>
      <c r="D1294" s="59">
        <f t="shared" si="52"/>
        <v>38666.666666666664</v>
      </c>
      <c r="E1294" s="60">
        <v>1208</v>
      </c>
      <c r="F1294" s="61">
        <f>D1294*21.48</f>
        <v>830560</v>
      </c>
      <c r="G1294" s="61">
        <f>D1294*12.72</f>
        <v>491840</v>
      </c>
      <c r="H1294" s="61">
        <f>D1294*6.17</f>
        <v>238573.33333333331</v>
      </c>
      <c r="I1294" s="61">
        <f>D1294*33.16</f>
        <v>1282186.6666666665</v>
      </c>
      <c r="J1294" s="61">
        <f>D1294*15.72</f>
        <v>607840</v>
      </c>
      <c r="K1294" s="62">
        <f>SUM(F1294:J1294)</f>
        <v>3451000</v>
      </c>
    </row>
    <row r="1295" spans="1:11" ht="12.75" customHeight="1" x14ac:dyDescent="0.2">
      <c r="D1295" s="59">
        <f t="shared" si="52"/>
        <v>38666.666666666664</v>
      </c>
      <c r="E1295" s="60">
        <v>1209</v>
      </c>
    </row>
    <row r="1296" spans="1:11" ht="12.75" customHeight="1" x14ac:dyDescent="0.2">
      <c r="A1296" s="58" t="s">
        <v>1776</v>
      </c>
      <c r="D1296" s="59">
        <f t="shared" si="52"/>
        <v>38666.666666666664</v>
      </c>
      <c r="E1296" s="60">
        <v>1210</v>
      </c>
    </row>
    <row r="1297" spans="1:11" ht="12.75" customHeight="1" x14ac:dyDescent="0.2">
      <c r="D1297" s="59">
        <f t="shared" si="52"/>
        <v>38666.666666666664</v>
      </c>
      <c r="E1297" s="60">
        <v>1211</v>
      </c>
    </row>
    <row r="1298" spans="1:11" ht="12.75" customHeight="1" x14ac:dyDescent="0.2">
      <c r="A1298" s="58">
        <v>7800</v>
      </c>
      <c r="B1298" s="58" t="s">
        <v>4193</v>
      </c>
      <c r="C1298" s="59">
        <v>21</v>
      </c>
      <c r="D1298" s="59">
        <f t="shared" si="52"/>
        <v>38666.666666666664</v>
      </c>
      <c r="E1298" s="60">
        <v>1212</v>
      </c>
      <c r="F1298" s="61">
        <f>D1298*33.1</f>
        <v>1279866.6666666667</v>
      </c>
      <c r="G1298" s="61">
        <f>D1298*20.12</f>
        <v>777973.33333333337</v>
      </c>
      <c r="H1298" s="61">
        <f>D1298*9.03</f>
        <v>349159.99999999994</v>
      </c>
      <c r="I1298" s="61">
        <f>D1298*36.51</f>
        <v>1411719.9999999998</v>
      </c>
      <c r="K1298" s="62">
        <f>SUM(F1298:J1298)</f>
        <v>3818720</v>
      </c>
    </row>
    <row r="1299" spans="1:11" ht="12.75" customHeight="1" x14ac:dyDescent="0.2">
      <c r="D1299" s="59">
        <f t="shared" si="52"/>
        <v>38666.666666666664</v>
      </c>
      <c r="E1299" s="60">
        <v>1213</v>
      </c>
    </row>
    <row r="1300" spans="1:11" ht="12.75" customHeight="1" x14ac:dyDescent="0.2">
      <c r="A1300" s="58" t="s">
        <v>1777</v>
      </c>
      <c r="D1300" s="59">
        <f t="shared" si="52"/>
        <v>38666.666666666664</v>
      </c>
      <c r="E1300" s="60">
        <v>1214</v>
      </c>
    </row>
    <row r="1301" spans="1:11" ht="12.75" customHeight="1" x14ac:dyDescent="0.2">
      <c r="D1301" s="59">
        <f t="shared" si="52"/>
        <v>38666.666666666664</v>
      </c>
      <c r="E1301" s="60">
        <v>1215</v>
      </c>
    </row>
    <row r="1302" spans="1:11" ht="12.75" customHeight="1" x14ac:dyDescent="0.2">
      <c r="A1302" s="58" t="s">
        <v>1778</v>
      </c>
      <c r="D1302" s="59">
        <f t="shared" si="52"/>
        <v>38666.666666666664</v>
      </c>
      <c r="E1302" s="60">
        <v>1216</v>
      </c>
    </row>
    <row r="1303" spans="1:11" ht="12.75" customHeight="1" x14ac:dyDescent="0.2">
      <c r="D1303" s="59">
        <f t="shared" si="52"/>
        <v>38666.666666666664</v>
      </c>
      <c r="E1303" s="60">
        <v>1217</v>
      </c>
    </row>
    <row r="1304" spans="1:11" ht="12.75" customHeight="1" x14ac:dyDescent="0.2">
      <c r="A1304" s="58" t="s">
        <v>5026</v>
      </c>
      <c r="D1304" s="59">
        <f t="shared" ref="D1304:D1367" si="54">D1303</f>
        <v>38666.666666666664</v>
      </c>
      <c r="E1304" s="60">
        <v>1218</v>
      </c>
    </row>
    <row r="1305" spans="1:11" ht="12.75" customHeight="1" x14ac:dyDescent="0.2">
      <c r="D1305" s="59">
        <f t="shared" si="54"/>
        <v>38666.666666666664</v>
      </c>
      <c r="E1305" s="60">
        <v>1219</v>
      </c>
    </row>
    <row r="1306" spans="1:11" ht="12.75" customHeight="1" x14ac:dyDescent="0.2">
      <c r="A1306" s="58">
        <v>8101</v>
      </c>
      <c r="B1306" s="58" t="s">
        <v>1779</v>
      </c>
      <c r="C1306" s="59">
        <v>3</v>
      </c>
      <c r="D1306" s="59">
        <f t="shared" si="54"/>
        <v>38666.666666666664</v>
      </c>
      <c r="E1306" s="60">
        <v>1220</v>
      </c>
      <c r="F1306" s="61">
        <f>D1306*3.57</f>
        <v>138039.99999999997</v>
      </c>
      <c r="G1306" s="61">
        <f>D1306*2.53</f>
        <v>97826.666666666657</v>
      </c>
      <c r="H1306" s="61">
        <v>0</v>
      </c>
      <c r="I1306" s="61">
        <f>D1306*5.97</f>
        <v>230839.99999999997</v>
      </c>
      <c r="J1306" s="61">
        <f>D1306*2.28</f>
        <v>88159.999999999985</v>
      </c>
      <c r="K1306" s="62">
        <f>SUM(F1306:J1306)</f>
        <v>554866.66666666663</v>
      </c>
    </row>
    <row r="1307" spans="1:11" ht="12.75" customHeight="1" x14ac:dyDescent="0.2">
      <c r="A1307" s="58">
        <v>8102</v>
      </c>
      <c r="B1307" s="58" t="s">
        <v>1780</v>
      </c>
      <c r="C1307" s="59">
        <v>9</v>
      </c>
      <c r="D1307" s="59">
        <f t="shared" si="54"/>
        <v>38666.666666666664</v>
      </c>
      <c r="E1307" s="60">
        <v>1221</v>
      </c>
      <c r="F1307" s="61">
        <f>D1307*12.76</f>
        <v>493386.66666666663</v>
      </c>
      <c r="G1307" s="61">
        <f>D1307*7.3</f>
        <v>282266.66666666663</v>
      </c>
      <c r="H1307" s="61">
        <f>D1307*3.49</f>
        <v>134946.66666666666</v>
      </c>
      <c r="I1307" s="61">
        <f>D1307*21.1</f>
        <v>815866.66666666663</v>
      </c>
      <c r="J1307" s="61">
        <f>D1307*9.92</f>
        <v>383573.33333333331</v>
      </c>
      <c r="K1307" s="62">
        <f>SUM(F1307:J1307)</f>
        <v>2110040</v>
      </c>
    </row>
    <row r="1308" spans="1:11" ht="12.75" customHeight="1" x14ac:dyDescent="0.2">
      <c r="A1308" s="58">
        <v>8103</v>
      </c>
      <c r="B1308" s="58" t="s">
        <v>1781</v>
      </c>
      <c r="C1308" s="59">
        <v>3</v>
      </c>
      <c r="D1308" s="59">
        <f t="shared" si="54"/>
        <v>38666.666666666664</v>
      </c>
      <c r="E1308" s="60">
        <v>1222</v>
      </c>
      <c r="F1308" s="61">
        <f>D1308*3.57</f>
        <v>138039.99999999997</v>
      </c>
      <c r="G1308" s="61">
        <f>D1308*2.53</f>
        <v>97826.666666666657</v>
      </c>
      <c r="H1308" s="61">
        <v>0</v>
      </c>
      <c r="I1308" s="61">
        <f>D1308*5.97</f>
        <v>230839.99999999997</v>
      </c>
      <c r="J1308" s="61">
        <f>D1308*2.28</f>
        <v>88159.999999999985</v>
      </c>
      <c r="K1308" s="62">
        <f>SUM(F1308:J1308)</f>
        <v>554866.66666666663</v>
      </c>
    </row>
    <row r="1309" spans="1:11" ht="12.75" customHeight="1" x14ac:dyDescent="0.2">
      <c r="A1309" s="58">
        <v>8104</v>
      </c>
      <c r="B1309" s="58" t="s">
        <v>1782</v>
      </c>
      <c r="C1309" s="59">
        <v>10</v>
      </c>
      <c r="D1309" s="59">
        <f t="shared" si="54"/>
        <v>38666.666666666664</v>
      </c>
      <c r="E1309" s="60">
        <v>1223</v>
      </c>
      <c r="F1309" s="61">
        <f>D1309*15.71</f>
        <v>607453.33333333337</v>
      </c>
      <c r="G1309" s="61">
        <f>D1309*9.02</f>
        <v>348773.33333333331</v>
      </c>
      <c r="H1309" s="61">
        <f>D1309*4.28</f>
        <v>165493.33333333334</v>
      </c>
      <c r="I1309" s="61">
        <f>D1309*28.08</f>
        <v>1085759.9999999998</v>
      </c>
      <c r="J1309" s="61">
        <f>D1309*15.72</f>
        <v>607840</v>
      </c>
      <c r="K1309" s="62">
        <f>SUM(F1309:J1309)</f>
        <v>2815320</v>
      </c>
    </row>
    <row r="1310" spans="1:11" ht="12.75" customHeight="1" x14ac:dyDescent="0.2">
      <c r="D1310" s="59">
        <f t="shared" si="54"/>
        <v>38666.666666666664</v>
      </c>
      <c r="E1310" s="60">
        <v>1224</v>
      </c>
    </row>
    <row r="1311" spans="1:11" ht="12.75" customHeight="1" x14ac:dyDescent="0.2">
      <c r="A1311" s="58" t="s">
        <v>1783</v>
      </c>
      <c r="D1311" s="59">
        <f t="shared" si="54"/>
        <v>38666.666666666664</v>
      </c>
      <c r="E1311" s="60">
        <v>1225</v>
      </c>
    </row>
    <row r="1312" spans="1:11" ht="12.75" customHeight="1" x14ac:dyDescent="0.2">
      <c r="D1312" s="59">
        <f t="shared" si="54"/>
        <v>38666.666666666664</v>
      </c>
      <c r="E1312" s="60">
        <v>1226</v>
      </c>
    </row>
    <row r="1313" spans="1:11" ht="12.75" customHeight="1" x14ac:dyDescent="0.2">
      <c r="A1313" s="58">
        <v>8110</v>
      </c>
      <c r="B1313" s="58" t="s">
        <v>1784</v>
      </c>
      <c r="C1313" s="59">
        <v>3</v>
      </c>
      <c r="D1313" s="59">
        <f t="shared" si="54"/>
        <v>38666.666666666664</v>
      </c>
      <c r="E1313" s="60">
        <v>1227</v>
      </c>
      <c r="F1313" s="61">
        <f>D1313*3.57</f>
        <v>138039.99999999997</v>
      </c>
      <c r="G1313" s="61">
        <f>D1313*2.53</f>
        <v>97826.666666666657</v>
      </c>
      <c r="H1313" s="61">
        <v>0</v>
      </c>
      <c r="I1313" s="61">
        <f>D1313*5.97</f>
        <v>230839.99999999997</v>
      </c>
      <c r="J1313" s="61">
        <f>D1313*2.28</f>
        <v>88159.999999999985</v>
      </c>
      <c r="K1313" s="62">
        <f>SUM(F1313:J1313)</f>
        <v>554866.66666666663</v>
      </c>
    </row>
    <row r="1314" spans="1:11" ht="12.75" customHeight="1" x14ac:dyDescent="0.2">
      <c r="D1314" s="59">
        <f t="shared" si="54"/>
        <v>38666.666666666664</v>
      </c>
      <c r="E1314" s="60">
        <v>1228</v>
      </c>
    </row>
    <row r="1315" spans="1:11" ht="12.75" customHeight="1" x14ac:dyDescent="0.2">
      <c r="A1315" s="58" t="s">
        <v>1785</v>
      </c>
      <c r="D1315" s="59">
        <f t="shared" si="54"/>
        <v>38666.666666666664</v>
      </c>
      <c r="E1315" s="60">
        <v>1229</v>
      </c>
    </row>
    <row r="1316" spans="1:11" ht="12.75" customHeight="1" x14ac:dyDescent="0.2">
      <c r="D1316" s="59">
        <f t="shared" si="54"/>
        <v>38666.666666666664</v>
      </c>
      <c r="E1316" s="60">
        <v>1230</v>
      </c>
    </row>
    <row r="1317" spans="1:11" ht="12.75" customHeight="1" x14ac:dyDescent="0.2">
      <c r="A1317" s="58">
        <v>8120</v>
      </c>
      <c r="B1317" s="58" t="s">
        <v>1786</v>
      </c>
      <c r="C1317" s="59">
        <v>3</v>
      </c>
      <c r="D1317" s="59">
        <f t="shared" si="54"/>
        <v>38666.666666666664</v>
      </c>
      <c r="E1317" s="60">
        <v>1231</v>
      </c>
      <c r="F1317" s="61">
        <f>D1317*3.57</f>
        <v>138039.99999999997</v>
      </c>
      <c r="G1317" s="61">
        <f>D1317*2.53</f>
        <v>97826.666666666657</v>
      </c>
      <c r="H1317" s="61">
        <v>0</v>
      </c>
      <c r="I1317" s="61">
        <f>D1317*5.97</f>
        <v>230839.99999999997</v>
      </c>
      <c r="J1317" s="61">
        <f>D1317*2.28</f>
        <v>88159.999999999985</v>
      </c>
      <c r="K1317" s="62">
        <f>SUM(F1317:J1317)</f>
        <v>554866.66666666663</v>
      </c>
    </row>
    <row r="1318" spans="1:11" ht="12.75" customHeight="1" x14ac:dyDescent="0.2">
      <c r="A1318" s="58">
        <v>8121</v>
      </c>
      <c r="B1318" s="58" t="s">
        <v>1787</v>
      </c>
      <c r="C1318" s="59">
        <v>4</v>
      </c>
      <c r="D1318" s="59">
        <f t="shared" si="54"/>
        <v>38666.666666666664</v>
      </c>
      <c r="E1318" s="60">
        <v>1232</v>
      </c>
      <c r="F1318" s="61">
        <f>D1318*4.31</f>
        <v>166653.33333333331</v>
      </c>
      <c r="G1318" s="61">
        <f>D1318*3.1</f>
        <v>119866.66666666666</v>
      </c>
      <c r="H1318" s="61">
        <v>0</v>
      </c>
      <c r="I1318" s="61">
        <f>D1318*7.61</f>
        <v>294253.33333333331</v>
      </c>
      <c r="J1318" s="61">
        <f>D1318*4.27</f>
        <v>165106.66666666663</v>
      </c>
      <c r="K1318" s="62">
        <f>SUM(F1318:J1318)</f>
        <v>745879.99999999988</v>
      </c>
    </row>
    <row r="1319" spans="1:11" ht="12.75" customHeight="1" x14ac:dyDescent="0.2">
      <c r="A1319" s="58">
        <v>8122</v>
      </c>
      <c r="B1319" s="58" t="s">
        <v>1788</v>
      </c>
      <c r="C1319" s="59">
        <v>12</v>
      </c>
      <c r="D1319" s="59">
        <f t="shared" si="54"/>
        <v>38666.666666666664</v>
      </c>
      <c r="E1319" s="60">
        <v>1233</v>
      </c>
      <c r="F1319" s="61">
        <f>D1319*19.63</f>
        <v>759026.66666666663</v>
      </c>
      <c r="G1319" s="61">
        <f>D1319*11.44</f>
        <v>442346.66666666663</v>
      </c>
      <c r="H1319" s="61">
        <f>D1319*5.36</f>
        <v>207253.33333333334</v>
      </c>
      <c r="I1319" s="61">
        <f>D1319*31.47</f>
        <v>1216839.9999999998</v>
      </c>
      <c r="J1319" s="61">
        <f>D1319*15.72</f>
        <v>607840</v>
      </c>
      <c r="K1319" s="62">
        <f>SUM(F1319:J1319)</f>
        <v>3233306.666666666</v>
      </c>
    </row>
    <row r="1320" spans="1:11" ht="12.75" customHeight="1" x14ac:dyDescent="0.2">
      <c r="D1320" s="59">
        <f t="shared" si="54"/>
        <v>38666.666666666664</v>
      </c>
      <c r="E1320" s="60">
        <v>1234</v>
      </c>
    </row>
    <row r="1321" spans="1:11" ht="12.75" customHeight="1" x14ac:dyDescent="0.2">
      <c r="A1321" s="58" t="s">
        <v>5027</v>
      </c>
      <c r="D1321" s="59">
        <f t="shared" si="54"/>
        <v>38666.666666666664</v>
      </c>
      <c r="E1321" s="60">
        <v>1235</v>
      </c>
    </row>
    <row r="1322" spans="1:11" ht="12.75" customHeight="1" x14ac:dyDescent="0.2">
      <c r="D1322" s="59">
        <f t="shared" si="54"/>
        <v>38666.666666666664</v>
      </c>
      <c r="E1322" s="60">
        <v>1236</v>
      </c>
    </row>
    <row r="1323" spans="1:11" ht="12.75" customHeight="1" x14ac:dyDescent="0.2">
      <c r="A1323" s="58">
        <v>8130</v>
      </c>
      <c r="B1323" s="58" t="s">
        <v>1789</v>
      </c>
      <c r="C1323" s="59">
        <v>20</v>
      </c>
      <c r="D1323" s="59">
        <f t="shared" si="54"/>
        <v>38666.666666666664</v>
      </c>
      <c r="E1323" s="60">
        <v>1237</v>
      </c>
      <c r="F1323" s="61">
        <f>D1323*25.43</f>
        <v>983293.33333333326</v>
      </c>
      <c r="G1323" s="61">
        <f>D1323*14.85</f>
        <v>574200</v>
      </c>
      <c r="H1323" s="61">
        <f>D1323*6.94</f>
        <v>268346.66666666669</v>
      </c>
      <c r="I1323" s="61">
        <f>D1323*34.82</f>
        <v>1346373.3333333333</v>
      </c>
      <c r="K1323" s="62">
        <f t="shared" ref="K1323:K1329" si="55">SUM(F1323:J1323)</f>
        <v>3172213.333333333</v>
      </c>
    </row>
    <row r="1324" spans="1:11" ht="12.75" customHeight="1" x14ac:dyDescent="0.2">
      <c r="A1324" s="58">
        <v>8131</v>
      </c>
      <c r="B1324" s="58" t="s">
        <v>1790</v>
      </c>
      <c r="C1324" s="59">
        <v>21</v>
      </c>
      <c r="D1324" s="59">
        <f t="shared" si="54"/>
        <v>38666.666666666664</v>
      </c>
      <c r="E1324" s="60">
        <v>1238</v>
      </c>
      <c r="F1324" s="61">
        <f>D1324*33.1</f>
        <v>1279866.6666666667</v>
      </c>
      <c r="G1324" s="61">
        <f>D1324*20.12</f>
        <v>777973.33333333337</v>
      </c>
      <c r="H1324" s="61">
        <f>D1324*9.03</f>
        <v>349159.99999999994</v>
      </c>
      <c r="I1324" s="61">
        <f>D1324*36.51</f>
        <v>1411719.9999999998</v>
      </c>
      <c r="K1324" s="62">
        <f t="shared" si="55"/>
        <v>3818720</v>
      </c>
    </row>
    <row r="1325" spans="1:11" ht="12.75" customHeight="1" x14ac:dyDescent="0.2">
      <c r="A1325" s="58">
        <v>8132</v>
      </c>
      <c r="B1325" s="58" t="s">
        <v>1791</v>
      </c>
      <c r="C1325" s="59">
        <v>12</v>
      </c>
      <c r="D1325" s="59">
        <f t="shared" si="54"/>
        <v>38666.666666666664</v>
      </c>
      <c r="E1325" s="60">
        <v>1239</v>
      </c>
      <c r="F1325" s="61">
        <f>D1325*19.63</f>
        <v>759026.66666666663</v>
      </c>
      <c r="G1325" s="61">
        <f>D1325*11.44</f>
        <v>442346.66666666663</v>
      </c>
      <c r="H1325" s="61">
        <f>D1325*5.36</f>
        <v>207253.33333333334</v>
      </c>
      <c r="I1325" s="61">
        <f>D1325*31.47</f>
        <v>1216839.9999999998</v>
      </c>
      <c r="J1325" s="61">
        <f>D1325*15.72</f>
        <v>607840</v>
      </c>
      <c r="K1325" s="62">
        <f t="shared" si="55"/>
        <v>3233306.666666666</v>
      </c>
    </row>
    <row r="1326" spans="1:11" ht="12.75" customHeight="1" x14ac:dyDescent="0.2">
      <c r="A1326" s="58">
        <v>8133</v>
      </c>
      <c r="B1326" s="58" t="s">
        <v>1792</v>
      </c>
      <c r="C1326" s="59">
        <v>20</v>
      </c>
      <c r="D1326" s="59">
        <f t="shared" si="54"/>
        <v>38666.666666666664</v>
      </c>
      <c r="E1326" s="60">
        <v>1240</v>
      </c>
      <c r="F1326" s="61">
        <f>D1326*25.43</f>
        <v>983293.33333333326</v>
      </c>
      <c r="G1326" s="61">
        <f>D1326*14.85</f>
        <v>574200</v>
      </c>
      <c r="H1326" s="61">
        <f>D1326*6.94</f>
        <v>268346.66666666669</v>
      </c>
      <c r="I1326" s="61">
        <f>D1326*34.82</f>
        <v>1346373.3333333333</v>
      </c>
      <c r="K1326" s="62">
        <f t="shared" si="55"/>
        <v>3172213.333333333</v>
      </c>
    </row>
    <row r="1327" spans="1:11" ht="12.75" customHeight="1" x14ac:dyDescent="0.2">
      <c r="A1327" s="58">
        <v>8134</v>
      </c>
      <c r="B1327" s="58" t="s">
        <v>1793</v>
      </c>
      <c r="C1327" s="59">
        <v>13</v>
      </c>
      <c r="D1327" s="59">
        <f t="shared" si="54"/>
        <v>38666.666666666664</v>
      </c>
      <c r="E1327" s="60">
        <v>1241</v>
      </c>
      <c r="F1327" s="61">
        <f>D1327*21.48</f>
        <v>830560</v>
      </c>
      <c r="G1327" s="61">
        <f>D1327*12.72</f>
        <v>491840</v>
      </c>
      <c r="H1327" s="61">
        <f>D1327*6.17</f>
        <v>238573.33333333331</v>
      </c>
      <c r="I1327" s="61">
        <f>D1327*33.16</f>
        <v>1282186.6666666665</v>
      </c>
      <c r="J1327" s="61">
        <f>D1327*15.72</f>
        <v>607840</v>
      </c>
      <c r="K1327" s="62">
        <f t="shared" si="55"/>
        <v>3451000</v>
      </c>
    </row>
    <row r="1328" spans="1:11" ht="12.75" customHeight="1" x14ac:dyDescent="0.2">
      <c r="A1328" s="58">
        <v>8135</v>
      </c>
      <c r="B1328" s="58" t="s">
        <v>1794</v>
      </c>
      <c r="C1328" s="59">
        <v>20</v>
      </c>
      <c r="D1328" s="59">
        <f t="shared" si="54"/>
        <v>38666.666666666664</v>
      </c>
      <c r="E1328" s="60">
        <v>1242</v>
      </c>
      <c r="F1328" s="61">
        <f>D1328*25.43</f>
        <v>983293.33333333326</v>
      </c>
      <c r="G1328" s="61">
        <f>D1328*14.85</f>
        <v>574200</v>
      </c>
      <c r="H1328" s="61">
        <f>D1328*6.94</f>
        <v>268346.66666666669</v>
      </c>
      <c r="I1328" s="61">
        <f>D1328*34.82</f>
        <v>1346373.3333333333</v>
      </c>
      <c r="K1328" s="62">
        <f t="shared" si="55"/>
        <v>3172213.333333333</v>
      </c>
    </row>
    <row r="1329" spans="1:11" ht="12.75" customHeight="1" x14ac:dyDescent="0.2">
      <c r="A1329" s="58">
        <v>8136</v>
      </c>
      <c r="B1329" s="58" t="s">
        <v>1795</v>
      </c>
      <c r="C1329" s="59">
        <v>23</v>
      </c>
      <c r="D1329" s="59">
        <f t="shared" si="54"/>
        <v>38666.666666666664</v>
      </c>
      <c r="E1329" s="60">
        <v>1243</v>
      </c>
      <c r="F1329" s="61">
        <f>D1329*60.73</f>
        <v>2348226.6666666665</v>
      </c>
      <c r="G1329" s="61">
        <f>D1329*37.95</f>
        <v>1467400</v>
      </c>
      <c r="H1329" s="61">
        <f>D1329*16.57</f>
        <v>640706.66666666663</v>
      </c>
      <c r="I1329" s="61">
        <f>D1329*48.07</f>
        <v>1858706.6666666665</v>
      </c>
      <c r="K1329" s="62">
        <f t="shared" si="55"/>
        <v>6315040</v>
      </c>
    </row>
    <row r="1330" spans="1:11" ht="12.75" customHeight="1" x14ac:dyDescent="0.2">
      <c r="D1330" s="59">
        <f t="shared" si="54"/>
        <v>38666.666666666664</v>
      </c>
      <c r="E1330" s="60">
        <v>1244</v>
      </c>
    </row>
    <row r="1331" spans="1:11" ht="12.75" customHeight="1" x14ac:dyDescent="0.2">
      <c r="A1331" s="58" t="s">
        <v>1796</v>
      </c>
      <c r="D1331" s="59">
        <f t="shared" si="54"/>
        <v>38666.666666666664</v>
      </c>
      <c r="E1331" s="60">
        <v>1245</v>
      </c>
    </row>
    <row r="1332" spans="1:11" ht="12.75" customHeight="1" x14ac:dyDescent="0.2">
      <c r="D1332" s="59">
        <f t="shared" si="54"/>
        <v>38666.666666666664</v>
      </c>
      <c r="E1332" s="60">
        <v>1246</v>
      </c>
    </row>
    <row r="1333" spans="1:11" ht="12.75" customHeight="1" x14ac:dyDescent="0.2">
      <c r="A1333" s="58">
        <v>8140</v>
      </c>
      <c r="B1333" s="58" t="s">
        <v>1797</v>
      </c>
      <c r="C1333" s="59">
        <v>8</v>
      </c>
      <c r="D1333" s="59">
        <f t="shared" si="54"/>
        <v>38666.666666666664</v>
      </c>
      <c r="E1333" s="60">
        <v>1247</v>
      </c>
      <c r="F1333" s="61">
        <f>D1333*10.44</f>
        <v>403679.99999999994</v>
      </c>
      <c r="G1333" s="61">
        <f>D1333*6.17</f>
        <v>238573.33333333331</v>
      </c>
      <c r="H1333" s="61">
        <f>D1333*2.74</f>
        <v>105946.66666666667</v>
      </c>
      <c r="I1333" s="61">
        <f>D1333*18.51</f>
        <v>715720</v>
      </c>
      <c r="J1333" s="61">
        <f>D1333*9.92</f>
        <v>383573.33333333331</v>
      </c>
      <c r="K1333" s="62">
        <f t="shared" ref="K1333:K1338" si="56">SUM(F1333:J1333)</f>
        <v>1847493.3333333333</v>
      </c>
    </row>
    <row r="1334" spans="1:11" ht="12.75" customHeight="1" x14ac:dyDescent="0.2">
      <c r="A1334" s="58">
        <v>8141</v>
      </c>
      <c r="B1334" s="58" t="s">
        <v>1798</v>
      </c>
      <c r="C1334" s="59">
        <v>10</v>
      </c>
      <c r="D1334" s="59">
        <f t="shared" si="54"/>
        <v>38666.666666666664</v>
      </c>
      <c r="E1334" s="60">
        <v>1248</v>
      </c>
      <c r="F1334" s="61">
        <f>D1334*15.71</f>
        <v>607453.33333333337</v>
      </c>
      <c r="G1334" s="61">
        <f>D1334*9.02</f>
        <v>348773.33333333331</v>
      </c>
      <c r="H1334" s="61">
        <f>D1334*4.28</f>
        <v>165493.33333333334</v>
      </c>
      <c r="I1334" s="61">
        <f>D1334*28.08</f>
        <v>1085759.9999999998</v>
      </c>
      <c r="J1334" s="61">
        <f>D1334*15.72</f>
        <v>607840</v>
      </c>
      <c r="K1334" s="62">
        <f t="shared" si="56"/>
        <v>2815320</v>
      </c>
    </row>
    <row r="1335" spans="1:11" ht="12.75" customHeight="1" x14ac:dyDescent="0.2">
      <c r="A1335" s="58">
        <v>8142</v>
      </c>
      <c r="B1335" s="58" t="s">
        <v>1799</v>
      </c>
      <c r="C1335" s="59">
        <v>8</v>
      </c>
      <c r="D1335" s="59">
        <f t="shared" si="54"/>
        <v>38666.666666666664</v>
      </c>
      <c r="E1335" s="60">
        <v>1249</v>
      </c>
      <c r="F1335" s="61">
        <f>D1335*10.44</f>
        <v>403679.99999999994</v>
      </c>
      <c r="G1335" s="61">
        <f>D1335*6.17</f>
        <v>238573.33333333331</v>
      </c>
      <c r="H1335" s="61">
        <f>D1335*2.74</f>
        <v>105946.66666666667</v>
      </c>
      <c r="I1335" s="61">
        <f>D1335*18.51</f>
        <v>715720</v>
      </c>
      <c r="J1335" s="61">
        <f>D1335*9.92</f>
        <v>383573.33333333331</v>
      </c>
      <c r="K1335" s="62">
        <f t="shared" si="56"/>
        <v>1847493.3333333333</v>
      </c>
    </row>
    <row r="1336" spans="1:11" ht="12.75" customHeight="1" x14ac:dyDescent="0.2">
      <c r="A1336" s="58">
        <v>8143</v>
      </c>
      <c r="B1336" s="58" t="s">
        <v>1800</v>
      </c>
      <c r="C1336" s="59">
        <v>9</v>
      </c>
      <c r="D1336" s="59">
        <f t="shared" si="54"/>
        <v>38666.666666666664</v>
      </c>
      <c r="E1336" s="60">
        <v>1250</v>
      </c>
      <c r="F1336" s="61">
        <f>D1336*12.76</f>
        <v>493386.66666666663</v>
      </c>
      <c r="G1336" s="61">
        <f>D1336*7.3</f>
        <v>282266.66666666663</v>
      </c>
      <c r="H1336" s="61">
        <f>D1336*3.49</f>
        <v>134946.66666666666</v>
      </c>
      <c r="I1336" s="61">
        <f>D1336*21.1</f>
        <v>815866.66666666663</v>
      </c>
      <c r="J1336" s="61">
        <f>D1336*9.92</f>
        <v>383573.33333333331</v>
      </c>
      <c r="K1336" s="62">
        <f t="shared" si="56"/>
        <v>2110040</v>
      </c>
    </row>
    <row r="1337" spans="1:11" ht="12.75" customHeight="1" x14ac:dyDescent="0.2">
      <c r="A1337" s="58">
        <v>8144</v>
      </c>
      <c r="B1337" s="58" t="s">
        <v>1801</v>
      </c>
      <c r="C1337" s="59">
        <v>23</v>
      </c>
      <c r="D1337" s="59">
        <f t="shared" si="54"/>
        <v>38666.666666666664</v>
      </c>
      <c r="E1337" s="60">
        <v>1251</v>
      </c>
      <c r="F1337" s="61">
        <f>D1337*60.73</f>
        <v>2348226.6666666665</v>
      </c>
      <c r="G1337" s="61">
        <f>D1337*37.95</f>
        <v>1467400</v>
      </c>
      <c r="H1337" s="61">
        <f>D1337*16.57</f>
        <v>640706.66666666663</v>
      </c>
      <c r="I1337" s="61">
        <f>D1337*48.07</f>
        <v>1858706.6666666665</v>
      </c>
      <c r="K1337" s="62">
        <f t="shared" si="56"/>
        <v>6315040</v>
      </c>
    </row>
    <row r="1338" spans="1:11" ht="12.75" customHeight="1" x14ac:dyDescent="0.2">
      <c r="A1338" s="58">
        <v>8145</v>
      </c>
      <c r="B1338" s="58" t="s">
        <v>1802</v>
      </c>
      <c r="C1338" s="59">
        <v>23</v>
      </c>
      <c r="D1338" s="59">
        <f t="shared" si="54"/>
        <v>38666.666666666664</v>
      </c>
      <c r="E1338" s="60">
        <v>1252</v>
      </c>
      <c r="F1338" s="61">
        <f>D1338*60.73</f>
        <v>2348226.6666666665</v>
      </c>
      <c r="G1338" s="61">
        <f>D1338*37.95</f>
        <v>1467400</v>
      </c>
      <c r="H1338" s="61">
        <f>D1338*16.57</f>
        <v>640706.66666666663</v>
      </c>
      <c r="I1338" s="61">
        <f>D1338*48.07</f>
        <v>1858706.6666666665</v>
      </c>
      <c r="K1338" s="62">
        <f t="shared" si="56"/>
        <v>6315040</v>
      </c>
    </row>
    <row r="1339" spans="1:11" ht="12.75" customHeight="1" x14ac:dyDescent="0.2">
      <c r="D1339" s="59">
        <f t="shared" si="54"/>
        <v>38666.666666666664</v>
      </c>
      <c r="E1339" s="60">
        <v>1253</v>
      </c>
    </row>
    <row r="1340" spans="1:11" ht="12.75" customHeight="1" x14ac:dyDescent="0.2">
      <c r="A1340" s="58" t="s">
        <v>1803</v>
      </c>
      <c r="D1340" s="59">
        <f t="shared" si="54"/>
        <v>38666.666666666664</v>
      </c>
      <c r="E1340" s="60">
        <v>1254</v>
      </c>
    </row>
    <row r="1341" spans="1:11" ht="12.75" customHeight="1" x14ac:dyDescent="0.2">
      <c r="D1341" s="59">
        <f t="shared" si="54"/>
        <v>38666.666666666664</v>
      </c>
      <c r="E1341" s="60">
        <v>1255</v>
      </c>
    </row>
    <row r="1342" spans="1:11" ht="12.75" customHeight="1" x14ac:dyDescent="0.2">
      <c r="A1342" s="58">
        <v>8151</v>
      </c>
      <c r="B1342" s="58" t="s">
        <v>1804</v>
      </c>
      <c r="C1342" s="59">
        <v>5</v>
      </c>
      <c r="D1342" s="59">
        <f t="shared" si="54"/>
        <v>38666.666666666664</v>
      </c>
      <c r="E1342" s="60">
        <v>1256</v>
      </c>
      <c r="F1342" s="61">
        <f>D1342*5.86</f>
        <v>226586.66666666666</v>
      </c>
      <c r="G1342" s="61">
        <f>D1342*3.83</f>
        <v>148093.33333333331</v>
      </c>
      <c r="H1342" s="61">
        <v>0</v>
      </c>
      <c r="I1342" s="61">
        <f>D1342*10.45</f>
        <v>404066.66666666663</v>
      </c>
      <c r="J1342" s="61">
        <f>D1342*4.27</f>
        <v>165106.66666666663</v>
      </c>
      <c r="K1342" s="62">
        <f>SUM(F1342:J1342)</f>
        <v>943853.33333333326</v>
      </c>
    </row>
    <row r="1343" spans="1:11" ht="12.75" customHeight="1" x14ac:dyDescent="0.2">
      <c r="D1343" s="59">
        <f t="shared" si="54"/>
        <v>38666.666666666664</v>
      </c>
      <c r="E1343" s="60">
        <v>1257</v>
      </c>
    </row>
    <row r="1344" spans="1:11" ht="12.75" customHeight="1" x14ac:dyDescent="0.2">
      <c r="A1344" s="58" t="s">
        <v>1805</v>
      </c>
      <c r="D1344" s="59">
        <f t="shared" si="54"/>
        <v>38666.666666666664</v>
      </c>
      <c r="E1344" s="60">
        <v>1258</v>
      </c>
    </row>
    <row r="1345" spans="1:11" ht="12.75" customHeight="1" x14ac:dyDescent="0.2">
      <c r="D1345" s="59">
        <f t="shared" si="54"/>
        <v>38666.666666666664</v>
      </c>
      <c r="E1345" s="60">
        <v>1259</v>
      </c>
    </row>
    <row r="1346" spans="1:11" ht="12.75" customHeight="1" x14ac:dyDescent="0.2">
      <c r="A1346" s="58" t="s">
        <v>5028</v>
      </c>
      <c r="D1346" s="59">
        <f t="shared" si="54"/>
        <v>38666.666666666664</v>
      </c>
      <c r="E1346" s="60">
        <v>1260</v>
      </c>
    </row>
    <row r="1347" spans="1:11" ht="12.75" customHeight="1" x14ac:dyDescent="0.2">
      <c r="D1347" s="59">
        <f t="shared" si="54"/>
        <v>38666.666666666664</v>
      </c>
      <c r="E1347" s="60">
        <v>1261</v>
      </c>
    </row>
    <row r="1348" spans="1:11" ht="12.75" customHeight="1" x14ac:dyDescent="0.2">
      <c r="A1348" s="58">
        <v>8201</v>
      </c>
      <c r="B1348" s="58" t="s">
        <v>1806</v>
      </c>
      <c r="C1348" s="59">
        <v>4</v>
      </c>
      <c r="D1348" s="59">
        <f t="shared" si="54"/>
        <v>38666.666666666664</v>
      </c>
      <c r="E1348" s="60">
        <v>1262</v>
      </c>
      <c r="F1348" s="61">
        <f>D1348*4.31</f>
        <v>166653.33333333331</v>
      </c>
      <c r="G1348" s="61">
        <f>D1348*3.1</f>
        <v>119866.66666666666</v>
      </c>
      <c r="H1348" s="61">
        <v>0</v>
      </c>
      <c r="I1348" s="61">
        <f>D1348*7.61</f>
        <v>294253.33333333331</v>
      </c>
      <c r="J1348" s="61">
        <f>D1348*4.27</f>
        <v>165106.66666666663</v>
      </c>
      <c r="K1348" s="62">
        <f>SUM(F1348:J1348)</f>
        <v>745879.99999999988</v>
      </c>
    </row>
    <row r="1349" spans="1:11" ht="12.75" customHeight="1" x14ac:dyDescent="0.2">
      <c r="A1349" s="58">
        <v>8202</v>
      </c>
      <c r="B1349" s="58" t="s">
        <v>1807</v>
      </c>
      <c r="C1349" s="59">
        <v>4</v>
      </c>
      <c r="D1349" s="59">
        <f t="shared" si="54"/>
        <v>38666.666666666664</v>
      </c>
      <c r="E1349" s="60">
        <v>1263</v>
      </c>
      <c r="F1349" s="61">
        <f>D1349*4.31</f>
        <v>166653.33333333331</v>
      </c>
      <c r="G1349" s="61">
        <f>D1349*3.1</f>
        <v>119866.66666666666</v>
      </c>
      <c r="H1349" s="61">
        <v>0</v>
      </c>
      <c r="I1349" s="61">
        <f>D1349*7.61</f>
        <v>294253.33333333331</v>
      </c>
      <c r="J1349" s="61">
        <f>D1349*4.27</f>
        <v>165106.66666666663</v>
      </c>
      <c r="K1349" s="62">
        <f>SUM(F1349:J1349)</f>
        <v>745879.99999999988</v>
      </c>
    </row>
    <row r="1350" spans="1:11" ht="12.75" customHeight="1" x14ac:dyDescent="0.2">
      <c r="A1350" s="58">
        <v>8203</v>
      </c>
      <c r="B1350" s="58" t="s">
        <v>1808</v>
      </c>
      <c r="C1350" s="59">
        <v>4</v>
      </c>
      <c r="D1350" s="59">
        <f t="shared" si="54"/>
        <v>38666.666666666664</v>
      </c>
      <c r="E1350" s="60">
        <v>1264</v>
      </c>
      <c r="F1350" s="61">
        <f>D1350*4.31</f>
        <v>166653.33333333331</v>
      </c>
      <c r="G1350" s="61">
        <f>D1350*3.1</f>
        <v>119866.66666666666</v>
      </c>
      <c r="H1350" s="61">
        <v>0</v>
      </c>
      <c r="I1350" s="61">
        <f>D1350*7.61</f>
        <v>294253.33333333331</v>
      </c>
      <c r="J1350" s="61">
        <f>D1350*4.27</f>
        <v>165106.66666666663</v>
      </c>
      <c r="K1350" s="62">
        <f>SUM(F1350:J1350)</f>
        <v>745879.99999999988</v>
      </c>
    </row>
    <row r="1351" spans="1:11" ht="12.75" customHeight="1" x14ac:dyDescent="0.2">
      <c r="D1351" s="59">
        <f t="shared" si="54"/>
        <v>38666.666666666664</v>
      </c>
      <c r="E1351" s="60">
        <v>1265</v>
      </c>
    </row>
    <row r="1352" spans="1:11" ht="12.75" customHeight="1" x14ac:dyDescent="0.2">
      <c r="A1352" s="58" t="s">
        <v>1809</v>
      </c>
      <c r="D1352" s="59">
        <f t="shared" si="54"/>
        <v>38666.666666666664</v>
      </c>
      <c r="E1352" s="60">
        <v>1266</v>
      </c>
    </row>
    <row r="1353" spans="1:11" ht="12.75" customHeight="1" x14ac:dyDescent="0.2">
      <c r="D1353" s="59">
        <f t="shared" si="54"/>
        <v>38666.666666666664</v>
      </c>
      <c r="E1353" s="60">
        <v>1267</v>
      </c>
    </row>
    <row r="1354" spans="1:11" ht="12.75" customHeight="1" x14ac:dyDescent="0.2">
      <c r="A1354" s="58">
        <v>8210</v>
      </c>
      <c r="B1354" s="58" t="s">
        <v>1810</v>
      </c>
      <c r="C1354" s="59">
        <v>7</v>
      </c>
      <c r="D1354" s="59">
        <f t="shared" si="54"/>
        <v>38666.666666666664</v>
      </c>
      <c r="E1354" s="60">
        <v>1268</v>
      </c>
      <c r="F1354" s="61">
        <f>D1354*9</f>
        <v>348000</v>
      </c>
      <c r="G1354" s="61">
        <f>D1354*5.3</f>
        <v>204933.33333333331</v>
      </c>
      <c r="H1354" s="61">
        <f>D1354*2.37</f>
        <v>91640</v>
      </c>
      <c r="I1354" s="61">
        <f>D1354*16.88</f>
        <v>652693.33333333326</v>
      </c>
      <c r="J1354" s="61">
        <f>D1354*9.92</f>
        <v>383573.33333333331</v>
      </c>
      <c r="K1354" s="62">
        <f>SUM(F1354:J1354)</f>
        <v>1680839.9999999998</v>
      </c>
    </row>
    <row r="1355" spans="1:11" ht="12.75" customHeight="1" x14ac:dyDescent="0.2">
      <c r="A1355" s="58">
        <v>8211</v>
      </c>
      <c r="B1355" s="58" t="s">
        <v>1811</v>
      </c>
      <c r="C1355" s="59">
        <v>6</v>
      </c>
      <c r="D1355" s="59">
        <f t="shared" si="54"/>
        <v>38666.666666666664</v>
      </c>
      <c r="E1355" s="60">
        <v>1269</v>
      </c>
      <c r="F1355" s="61">
        <f>D1355*7.68</f>
        <v>296959.99999999994</v>
      </c>
      <c r="G1355" s="61">
        <f>D1355*4.56</f>
        <v>176319.99999999997</v>
      </c>
      <c r="H1355" s="61">
        <f>D1355*2.01</f>
        <v>77719.999999999985</v>
      </c>
      <c r="I1355" s="61">
        <f>D1355*15.13</f>
        <v>585026.66666666663</v>
      </c>
      <c r="J1355" s="61">
        <f>D1355*4.27</f>
        <v>165106.66666666663</v>
      </c>
      <c r="K1355" s="62">
        <f>SUM(F1355:J1355)</f>
        <v>1301133.333333333</v>
      </c>
    </row>
    <row r="1356" spans="1:11" ht="12.75" customHeight="1" x14ac:dyDescent="0.2">
      <c r="A1356" s="58">
        <v>8212</v>
      </c>
      <c r="B1356" s="58" t="s">
        <v>1812</v>
      </c>
      <c r="C1356" s="59">
        <v>6</v>
      </c>
      <c r="D1356" s="59">
        <f t="shared" si="54"/>
        <v>38666.666666666664</v>
      </c>
      <c r="E1356" s="60">
        <v>1270</v>
      </c>
      <c r="F1356" s="61">
        <f>D1356*7.68</f>
        <v>296959.99999999994</v>
      </c>
      <c r="G1356" s="61">
        <f>D1356*4.56</f>
        <v>176319.99999999997</v>
      </c>
      <c r="H1356" s="61">
        <f>D1356*2.01</f>
        <v>77719.999999999985</v>
      </c>
      <c r="I1356" s="61">
        <f>D1356*15.13</f>
        <v>585026.66666666663</v>
      </c>
      <c r="J1356" s="61">
        <f>D1356*4.27</f>
        <v>165106.66666666663</v>
      </c>
      <c r="K1356" s="62">
        <f>SUM(F1356:J1356)</f>
        <v>1301133.333333333</v>
      </c>
    </row>
    <row r="1357" spans="1:11" ht="12.75" customHeight="1" x14ac:dyDescent="0.2">
      <c r="D1357" s="59">
        <f t="shared" si="54"/>
        <v>38666.666666666664</v>
      </c>
      <c r="E1357" s="60">
        <v>1271</v>
      </c>
    </row>
    <row r="1358" spans="1:11" ht="12.75" customHeight="1" x14ac:dyDescent="0.2">
      <c r="A1358" s="58" t="s">
        <v>1813</v>
      </c>
      <c r="D1358" s="59">
        <f t="shared" si="54"/>
        <v>38666.666666666664</v>
      </c>
      <c r="E1358" s="60">
        <v>1272</v>
      </c>
    </row>
    <row r="1359" spans="1:11" ht="12.75" customHeight="1" x14ac:dyDescent="0.2">
      <c r="D1359" s="59">
        <f t="shared" si="54"/>
        <v>38666.666666666664</v>
      </c>
      <c r="E1359" s="60">
        <v>1273</v>
      </c>
    </row>
    <row r="1360" spans="1:11" ht="12.75" customHeight="1" x14ac:dyDescent="0.2">
      <c r="A1360" s="58">
        <v>8220</v>
      </c>
      <c r="B1360" s="58" t="s">
        <v>1814</v>
      </c>
      <c r="C1360" s="59">
        <v>7</v>
      </c>
      <c r="D1360" s="59">
        <f t="shared" si="54"/>
        <v>38666.666666666664</v>
      </c>
      <c r="E1360" s="60">
        <v>1274</v>
      </c>
      <c r="F1360" s="61">
        <f>D1360*9</f>
        <v>348000</v>
      </c>
      <c r="G1360" s="61">
        <f>D1360*5.3</f>
        <v>204933.33333333331</v>
      </c>
      <c r="H1360" s="61">
        <f>D1360*2.37</f>
        <v>91640</v>
      </c>
      <c r="I1360" s="61">
        <f>D1360*16.88</f>
        <v>652693.33333333326</v>
      </c>
      <c r="J1360" s="61">
        <f>D1360*9.92</f>
        <v>383573.33333333331</v>
      </c>
      <c r="K1360" s="62">
        <f>SUM(F1360:J1360)</f>
        <v>1680839.9999999998</v>
      </c>
    </row>
    <row r="1361" spans="1:11" ht="12.75" customHeight="1" x14ac:dyDescent="0.2">
      <c r="A1361" s="58">
        <v>8221</v>
      </c>
      <c r="B1361" s="58" t="s">
        <v>1815</v>
      </c>
      <c r="C1361" s="59">
        <v>3</v>
      </c>
      <c r="D1361" s="59">
        <f t="shared" si="54"/>
        <v>38666.666666666664</v>
      </c>
      <c r="E1361" s="60">
        <v>1275</v>
      </c>
      <c r="F1361" s="61">
        <f>D1361*3.57</f>
        <v>138039.99999999997</v>
      </c>
      <c r="G1361" s="61">
        <f>D1361*2.53</f>
        <v>97826.666666666657</v>
      </c>
      <c r="H1361" s="61">
        <v>0</v>
      </c>
      <c r="I1361" s="61">
        <f>D1361*5.97</f>
        <v>230839.99999999997</v>
      </c>
      <c r="J1361" s="61">
        <f>D1361*2.28</f>
        <v>88159.999999999985</v>
      </c>
      <c r="K1361" s="62">
        <f>SUM(F1361:J1361)</f>
        <v>554866.66666666663</v>
      </c>
    </row>
    <row r="1362" spans="1:11" ht="12.75" customHeight="1" x14ac:dyDescent="0.2">
      <c r="A1362" s="58">
        <v>8222</v>
      </c>
      <c r="B1362" s="58" t="s">
        <v>1816</v>
      </c>
      <c r="C1362" s="59">
        <v>8</v>
      </c>
      <c r="D1362" s="59">
        <f t="shared" si="54"/>
        <v>38666.666666666664</v>
      </c>
      <c r="E1362" s="60">
        <v>1276</v>
      </c>
      <c r="F1362" s="61">
        <f>D1362*10.44</f>
        <v>403679.99999999994</v>
      </c>
      <c r="G1362" s="61">
        <f>D1362*6.17</f>
        <v>238573.33333333331</v>
      </c>
      <c r="H1362" s="61">
        <f>D1362*2.74</f>
        <v>105946.66666666667</v>
      </c>
      <c r="I1362" s="61">
        <f>D1362*18.51</f>
        <v>715720</v>
      </c>
      <c r="J1362" s="61">
        <f>D1362*9.92</f>
        <v>383573.33333333331</v>
      </c>
      <c r="K1362" s="62">
        <f>SUM(F1362:J1362)</f>
        <v>1847493.3333333333</v>
      </c>
    </row>
    <row r="1363" spans="1:11" ht="12.75" customHeight="1" x14ac:dyDescent="0.2">
      <c r="D1363" s="59">
        <f t="shared" si="54"/>
        <v>38666.666666666664</v>
      </c>
      <c r="E1363" s="60">
        <v>1277</v>
      </c>
    </row>
    <row r="1364" spans="1:11" ht="12.75" customHeight="1" x14ac:dyDescent="0.2">
      <c r="A1364" s="58" t="s">
        <v>1817</v>
      </c>
      <c r="D1364" s="59">
        <f t="shared" si="54"/>
        <v>38666.666666666664</v>
      </c>
      <c r="E1364" s="60">
        <v>1278</v>
      </c>
    </row>
    <row r="1365" spans="1:11" ht="12.75" customHeight="1" x14ac:dyDescent="0.2">
      <c r="D1365" s="59">
        <f t="shared" si="54"/>
        <v>38666.666666666664</v>
      </c>
      <c r="E1365" s="60">
        <v>1279</v>
      </c>
    </row>
    <row r="1366" spans="1:11" ht="12.75" customHeight="1" x14ac:dyDescent="0.2">
      <c r="A1366" s="58">
        <v>8240</v>
      </c>
      <c r="B1366" s="58" t="s">
        <v>5029</v>
      </c>
      <c r="C1366" s="59">
        <v>3</v>
      </c>
      <c r="D1366" s="59">
        <f t="shared" si="54"/>
        <v>38666.666666666664</v>
      </c>
      <c r="E1366" s="60">
        <v>1280</v>
      </c>
      <c r="F1366" s="61">
        <f>D1366*3.57</f>
        <v>138039.99999999997</v>
      </c>
      <c r="G1366" s="61">
        <f>D1366*2.53</f>
        <v>97826.666666666657</v>
      </c>
      <c r="H1366" s="61">
        <v>0</v>
      </c>
      <c r="I1366" s="61">
        <f>D1366*5.97</f>
        <v>230839.99999999997</v>
      </c>
      <c r="J1366" s="61">
        <f>D1366*2.28</f>
        <v>88159.999999999985</v>
      </c>
      <c r="K1366" s="62">
        <f t="shared" ref="K1366:K1372" si="57">SUM(F1366:J1366)</f>
        <v>554866.66666666663</v>
      </c>
    </row>
    <row r="1367" spans="1:11" ht="12.75" customHeight="1" x14ac:dyDescent="0.2">
      <c r="A1367" s="58">
        <v>8241</v>
      </c>
      <c r="B1367" s="58" t="s">
        <v>1818</v>
      </c>
      <c r="C1367" s="59">
        <v>10</v>
      </c>
      <c r="D1367" s="59">
        <f t="shared" si="54"/>
        <v>38666.666666666664</v>
      </c>
      <c r="E1367" s="60">
        <v>1281</v>
      </c>
      <c r="F1367" s="61">
        <f>D1367*15.71</f>
        <v>607453.33333333337</v>
      </c>
      <c r="G1367" s="61">
        <f>D1367*9.02</f>
        <v>348773.33333333331</v>
      </c>
      <c r="H1367" s="61">
        <f>D1367*4.28</f>
        <v>165493.33333333334</v>
      </c>
      <c r="I1367" s="61">
        <f>D1367*28.08</f>
        <v>1085759.9999999998</v>
      </c>
      <c r="J1367" s="61">
        <f>D1367*15.72</f>
        <v>607840</v>
      </c>
      <c r="K1367" s="62">
        <f t="shared" si="57"/>
        <v>2815320</v>
      </c>
    </row>
    <row r="1368" spans="1:11" ht="12.75" customHeight="1" x14ac:dyDescent="0.2">
      <c r="A1368" s="58">
        <v>8242</v>
      </c>
      <c r="B1368" s="58" t="s">
        <v>1819</v>
      </c>
      <c r="C1368" s="59">
        <v>10</v>
      </c>
      <c r="D1368" s="59">
        <f t="shared" ref="D1368:D1431" si="58">D1367</f>
        <v>38666.666666666664</v>
      </c>
      <c r="E1368" s="60">
        <v>1282</v>
      </c>
      <c r="F1368" s="61">
        <f>D1368*15.71</f>
        <v>607453.33333333337</v>
      </c>
      <c r="G1368" s="61">
        <f>D1368*9.02</f>
        <v>348773.33333333331</v>
      </c>
      <c r="H1368" s="61">
        <f>D1368*4.28</f>
        <v>165493.33333333334</v>
      </c>
      <c r="I1368" s="61">
        <f>D1368*28.08</f>
        <v>1085759.9999999998</v>
      </c>
      <c r="J1368" s="61">
        <f>D1368*15.72</f>
        <v>607840</v>
      </c>
      <c r="K1368" s="62">
        <f t="shared" si="57"/>
        <v>2815320</v>
      </c>
    </row>
    <row r="1369" spans="1:11" ht="12.75" customHeight="1" x14ac:dyDescent="0.2">
      <c r="A1369" s="58">
        <v>8243</v>
      </c>
      <c r="B1369" s="58" t="s">
        <v>3062</v>
      </c>
      <c r="C1369" s="59">
        <v>10</v>
      </c>
      <c r="D1369" s="59">
        <f t="shared" si="58"/>
        <v>38666.666666666664</v>
      </c>
      <c r="E1369" s="60">
        <v>1283</v>
      </c>
      <c r="F1369" s="61">
        <f>D1369*15.71</f>
        <v>607453.33333333337</v>
      </c>
      <c r="G1369" s="61">
        <f>D1369*9.02</f>
        <v>348773.33333333331</v>
      </c>
      <c r="H1369" s="61">
        <f>D1369*4.28</f>
        <v>165493.33333333334</v>
      </c>
      <c r="I1369" s="61">
        <f>D1369*28.08</f>
        <v>1085759.9999999998</v>
      </c>
      <c r="J1369" s="61">
        <f>D1369*15.72</f>
        <v>607840</v>
      </c>
      <c r="K1369" s="62">
        <f t="shared" si="57"/>
        <v>2815320</v>
      </c>
    </row>
    <row r="1370" spans="1:11" ht="12.75" customHeight="1" x14ac:dyDescent="0.2">
      <c r="A1370" s="58">
        <v>8244</v>
      </c>
      <c r="B1370" s="58" t="s">
        <v>3063</v>
      </c>
      <c r="C1370" s="59">
        <v>9</v>
      </c>
      <c r="D1370" s="59">
        <f t="shared" si="58"/>
        <v>38666.666666666664</v>
      </c>
      <c r="E1370" s="60">
        <v>1284</v>
      </c>
      <c r="F1370" s="61">
        <f>D1370*12.76</f>
        <v>493386.66666666663</v>
      </c>
      <c r="G1370" s="61">
        <f>D1370*7.3</f>
        <v>282266.66666666663</v>
      </c>
      <c r="H1370" s="61">
        <f>D1370*3.49</f>
        <v>134946.66666666666</v>
      </c>
      <c r="I1370" s="61">
        <f>D1370*21.1</f>
        <v>815866.66666666663</v>
      </c>
      <c r="J1370" s="61">
        <f>D1370*9.92</f>
        <v>383573.33333333331</v>
      </c>
      <c r="K1370" s="62">
        <f t="shared" si="57"/>
        <v>2110040</v>
      </c>
    </row>
    <row r="1371" spans="1:11" ht="12.75" customHeight="1" x14ac:dyDescent="0.2">
      <c r="A1371" s="58">
        <v>8245</v>
      </c>
      <c r="B1371" s="58" t="s">
        <v>3064</v>
      </c>
      <c r="C1371" s="59">
        <v>9</v>
      </c>
      <c r="D1371" s="59">
        <f t="shared" si="58"/>
        <v>38666.666666666664</v>
      </c>
      <c r="E1371" s="60">
        <v>1285</v>
      </c>
      <c r="F1371" s="61">
        <f>D1371*12.76</f>
        <v>493386.66666666663</v>
      </c>
      <c r="G1371" s="61">
        <f>D1371*7.3</f>
        <v>282266.66666666663</v>
      </c>
      <c r="H1371" s="61">
        <f>D1371*3.49</f>
        <v>134946.66666666666</v>
      </c>
      <c r="I1371" s="61">
        <f>D1371*21.1</f>
        <v>815866.66666666663</v>
      </c>
      <c r="J1371" s="61">
        <f>D1371*9.92</f>
        <v>383573.33333333331</v>
      </c>
      <c r="K1371" s="62">
        <f t="shared" si="57"/>
        <v>2110040</v>
      </c>
    </row>
    <row r="1372" spans="1:11" ht="12.75" customHeight="1" x14ac:dyDescent="0.2">
      <c r="A1372" s="58">
        <v>8246</v>
      </c>
      <c r="B1372" s="58" t="s">
        <v>3065</v>
      </c>
      <c r="C1372" s="59">
        <v>10</v>
      </c>
      <c r="D1372" s="59">
        <f t="shared" si="58"/>
        <v>38666.666666666664</v>
      </c>
      <c r="E1372" s="60">
        <v>1286</v>
      </c>
      <c r="F1372" s="61">
        <f>D1372*15.71</f>
        <v>607453.33333333337</v>
      </c>
      <c r="G1372" s="61">
        <f>D1372*9.02</f>
        <v>348773.33333333331</v>
      </c>
      <c r="H1372" s="61">
        <f>D1372*4.28</f>
        <v>165493.33333333334</v>
      </c>
      <c r="I1372" s="61">
        <f>D1372*28.08</f>
        <v>1085759.9999999998</v>
      </c>
      <c r="J1372" s="61">
        <f>D1372*15.72</f>
        <v>607840</v>
      </c>
      <c r="K1372" s="62">
        <f t="shared" si="57"/>
        <v>2815320</v>
      </c>
    </row>
    <row r="1373" spans="1:11" ht="12.75" customHeight="1" x14ac:dyDescent="0.2">
      <c r="D1373" s="59">
        <f t="shared" si="58"/>
        <v>38666.666666666664</v>
      </c>
      <c r="E1373" s="60">
        <v>1287</v>
      </c>
    </row>
    <row r="1374" spans="1:11" ht="12.75" customHeight="1" x14ac:dyDescent="0.2">
      <c r="A1374" s="58" t="s">
        <v>3066</v>
      </c>
      <c r="D1374" s="59">
        <f t="shared" si="58"/>
        <v>38666.666666666664</v>
      </c>
      <c r="E1374" s="60">
        <v>1288</v>
      </c>
    </row>
    <row r="1375" spans="1:11" ht="12.75" customHeight="1" x14ac:dyDescent="0.2">
      <c r="D1375" s="59">
        <f t="shared" si="58"/>
        <v>38666.666666666664</v>
      </c>
      <c r="E1375" s="60">
        <v>1289</v>
      </c>
    </row>
    <row r="1376" spans="1:11" ht="12.75" customHeight="1" x14ac:dyDescent="0.2">
      <c r="A1376" s="58">
        <v>8250</v>
      </c>
      <c r="B1376" s="58" t="s">
        <v>3067</v>
      </c>
      <c r="C1376" s="59">
        <v>3</v>
      </c>
      <c r="D1376" s="59">
        <f t="shared" si="58"/>
        <v>38666.666666666664</v>
      </c>
      <c r="E1376" s="60">
        <v>1290</v>
      </c>
      <c r="F1376" s="61">
        <f>D1376*3.57</f>
        <v>138039.99999999997</v>
      </c>
      <c r="G1376" s="61">
        <f>D1376*2.53</f>
        <v>97826.666666666657</v>
      </c>
      <c r="H1376" s="61">
        <v>0</v>
      </c>
      <c r="I1376" s="61">
        <f>D1376*5.97</f>
        <v>230839.99999999997</v>
      </c>
      <c r="J1376" s="61">
        <f>D1376*2.28</f>
        <v>88159.999999999985</v>
      </c>
      <c r="K1376" s="62">
        <f>SUM(F1376:J1376)</f>
        <v>554866.66666666663</v>
      </c>
    </row>
    <row r="1377" spans="1:11" ht="12.75" customHeight="1" x14ac:dyDescent="0.2">
      <c r="D1377" s="59">
        <f t="shared" si="58"/>
        <v>38666.666666666664</v>
      </c>
      <c r="E1377" s="60">
        <v>1291</v>
      </c>
    </row>
    <row r="1378" spans="1:11" ht="12.75" customHeight="1" x14ac:dyDescent="0.2">
      <c r="A1378" s="58" t="s">
        <v>3068</v>
      </c>
      <c r="D1378" s="59">
        <f t="shared" si="58"/>
        <v>38666.666666666664</v>
      </c>
      <c r="E1378" s="60">
        <v>1292</v>
      </c>
    </row>
    <row r="1379" spans="1:11" ht="12.75" customHeight="1" x14ac:dyDescent="0.2">
      <c r="D1379" s="59">
        <f t="shared" si="58"/>
        <v>38666.666666666664</v>
      </c>
      <c r="E1379" s="60">
        <v>1293</v>
      </c>
    </row>
    <row r="1380" spans="1:11" ht="12.75" customHeight="1" x14ac:dyDescent="0.2">
      <c r="A1380" s="58">
        <v>8260</v>
      </c>
      <c r="B1380" s="58" t="s">
        <v>3069</v>
      </c>
      <c r="C1380" s="59">
        <v>4</v>
      </c>
      <c r="D1380" s="59">
        <f t="shared" si="58"/>
        <v>38666.666666666664</v>
      </c>
      <c r="E1380" s="60">
        <v>1294</v>
      </c>
      <c r="F1380" s="61">
        <f>D1380*4.31</f>
        <v>166653.33333333331</v>
      </c>
      <c r="G1380" s="61">
        <f>D1380*3.1</f>
        <v>119866.66666666666</v>
      </c>
      <c r="H1380" s="61">
        <v>0</v>
      </c>
      <c r="I1380" s="61">
        <f>D1380*7.61</f>
        <v>294253.33333333331</v>
      </c>
      <c r="J1380" s="61">
        <f>D1380*4.27</f>
        <v>165106.66666666663</v>
      </c>
      <c r="K1380" s="62">
        <f>SUM(F1380:J1380)</f>
        <v>745879.99999999988</v>
      </c>
    </row>
    <row r="1381" spans="1:11" ht="12.75" customHeight="1" x14ac:dyDescent="0.2">
      <c r="A1381" s="58">
        <v>8261</v>
      </c>
      <c r="B1381" s="58" t="s">
        <v>3070</v>
      </c>
      <c r="C1381" s="59">
        <v>7</v>
      </c>
      <c r="D1381" s="59">
        <f t="shared" si="58"/>
        <v>38666.666666666664</v>
      </c>
      <c r="E1381" s="60">
        <v>1295</v>
      </c>
      <c r="F1381" s="61">
        <f>D1381*9</f>
        <v>348000</v>
      </c>
      <c r="G1381" s="61">
        <f>D1381*5.3</f>
        <v>204933.33333333331</v>
      </c>
      <c r="H1381" s="61">
        <f>D1381*2.37</f>
        <v>91640</v>
      </c>
      <c r="I1381" s="61">
        <f>D1381*16.88</f>
        <v>652693.33333333326</v>
      </c>
      <c r="J1381" s="61">
        <f>D1381*9.92</f>
        <v>383573.33333333331</v>
      </c>
      <c r="K1381" s="62">
        <f>SUM(F1381:J1381)</f>
        <v>1680839.9999999998</v>
      </c>
    </row>
    <row r="1382" spans="1:11" ht="12.75" customHeight="1" x14ac:dyDescent="0.2">
      <c r="D1382" s="59">
        <f t="shared" si="58"/>
        <v>38666.666666666664</v>
      </c>
      <c r="E1382" s="60">
        <v>1296</v>
      </c>
    </row>
    <row r="1383" spans="1:11" ht="12.75" customHeight="1" x14ac:dyDescent="0.2">
      <c r="A1383" s="58" t="s">
        <v>3071</v>
      </c>
      <c r="D1383" s="59">
        <f t="shared" si="58"/>
        <v>38666.666666666664</v>
      </c>
      <c r="E1383" s="60">
        <v>1297</v>
      </c>
    </row>
    <row r="1384" spans="1:11" ht="12.75" customHeight="1" x14ac:dyDescent="0.2">
      <c r="D1384" s="59">
        <f t="shared" si="58"/>
        <v>38666.666666666664</v>
      </c>
      <c r="E1384" s="60">
        <v>1298</v>
      </c>
    </row>
    <row r="1385" spans="1:11" ht="12.75" customHeight="1" x14ac:dyDescent="0.2">
      <c r="A1385" s="58" t="s">
        <v>3072</v>
      </c>
      <c r="D1385" s="59">
        <f t="shared" si="58"/>
        <v>38666.666666666664</v>
      </c>
      <c r="E1385" s="60">
        <v>1299</v>
      </c>
    </row>
    <row r="1386" spans="1:11" ht="12.75" customHeight="1" x14ac:dyDescent="0.2">
      <c r="D1386" s="59">
        <f t="shared" si="58"/>
        <v>38666.666666666664</v>
      </c>
      <c r="E1386" s="60">
        <v>1300</v>
      </c>
    </row>
    <row r="1387" spans="1:11" ht="12.75" customHeight="1" x14ac:dyDescent="0.2">
      <c r="A1387" s="58" t="s">
        <v>5045</v>
      </c>
      <c r="D1387" s="59">
        <f t="shared" si="58"/>
        <v>38666.666666666664</v>
      </c>
      <c r="E1387" s="60">
        <v>1301</v>
      </c>
    </row>
    <row r="1388" spans="1:11" ht="12.75" customHeight="1" x14ac:dyDescent="0.2">
      <c r="D1388" s="59">
        <f t="shared" si="58"/>
        <v>38666.666666666664</v>
      </c>
      <c r="E1388" s="60">
        <v>1302</v>
      </c>
    </row>
    <row r="1389" spans="1:11" ht="12.75" customHeight="1" x14ac:dyDescent="0.2">
      <c r="A1389" s="58">
        <v>9101</v>
      </c>
      <c r="B1389" s="58" t="s">
        <v>3073</v>
      </c>
      <c r="C1389" s="59">
        <v>10</v>
      </c>
      <c r="D1389" s="59">
        <f t="shared" si="58"/>
        <v>38666.666666666664</v>
      </c>
      <c r="E1389" s="60">
        <v>1303</v>
      </c>
      <c r="F1389" s="61">
        <f>D1389*15.71</f>
        <v>607453.33333333337</v>
      </c>
      <c r="G1389" s="61">
        <f>D1389*9.02</f>
        <v>348773.33333333331</v>
      </c>
      <c r="H1389" s="61">
        <f>D1389*4.28</f>
        <v>165493.33333333334</v>
      </c>
      <c r="I1389" s="61">
        <f>D1389*28.08</f>
        <v>1085759.9999999998</v>
      </c>
      <c r="J1389" s="61">
        <f>D1389*15.72</f>
        <v>607840</v>
      </c>
      <c r="K1389" s="62">
        <f>SUM(F1389:J1389)</f>
        <v>2815320</v>
      </c>
    </row>
    <row r="1390" spans="1:11" ht="12.75" customHeight="1" x14ac:dyDescent="0.2">
      <c r="A1390" s="58">
        <v>9102</v>
      </c>
      <c r="B1390" s="58" t="s">
        <v>3074</v>
      </c>
      <c r="C1390" s="59">
        <v>9</v>
      </c>
      <c r="D1390" s="59">
        <f t="shared" si="58"/>
        <v>38666.666666666664</v>
      </c>
      <c r="E1390" s="60">
        <v>1304</v>
      </c>
      <c r="F1390" s="61">
        <f>D1390*12.76</f>
        <v>493386.66666666663</v>
      </c>
      <c r="G1390" s="61">
        <f>D1390*7.3</f>
        <v>282266.66666666663</v>
      </c>
      <c r="H1390" s="61">
        <f>D1390*3.49</f>
        <v>134946.66666666666</v>
      </c>
      <c r="I1390" s="61">
        <f>D1390*21.1</f>
        <v>815866.66666666663</v>
      </c>
      <c r="J1390" s="61">
        <f>D1390*9.92</f>
        <v>383573.33333333331</v>
      </c>
      <c r="K1390" s="62">
        <f>SUM(F1390:J1390)</f>
        <v>2110040</v>
      </c>
    </row>
    <row r="1391" spans="1:11" ht="12.75" customHeight="1" x14ac:dyDescent="0.2">
      <c r="A1391" s="58">
        <v>9103</v>
      </c>
      <c r="B1391" s="58" t="s">
        <v>5015</v>
      </c>
      <c r="C1391" s="59">
        <v>20</v>
      </c>
      <c r="D1391" s="59">
        <f t="shared" si="58"/>
        <v>38666.666666666664</v>
      </c>
      <c r="E1391" s="60">
        <v>1305</v>
      </c>
      <c r="F1391" s="61">
        <f>D1391*25.43</f>
        <v>983293.33333333326</v>
      </c>
      <c r="G1391" s="61">
        <f>D1391*14.85</f>
        <v>574200</v>
      </c>
      <c r="H1391" s="61">
        <f>D1391*6.94</f>
        <v>268346.66666666669</v>
      </c>
      <c r="I1391" s="61">
        <f>D1391*34.82</f>
        <v>1346373.3333333333</v>
      </c>
      <c r="K1391" s="62">
        <f>SUM(F1391:J1391)</f>
        <v>3172213.333333333</v>
      </c>
    </row>
    <row r="1392" spans="1:11" ht="12.75" customHeight="1" x14ac:dyDescent="0.2">
      <c r="A1392" s="58">
        <v>9104</v>
      </c>
      <c r="B1392" s="58" t="s">
        <v>5014</v>
      </c>
      <c r="C1392" s="59">
        <v>11</v>
      </c>
      <c r="D1392" s="59">
        <f t="shared" si="58"/>
        <v>38666.666666666664</v>
      </c>
      <c r="E1392" s="60">
        <v>1306</v>
      </c>
      <c r="F1392" s="61">
        <f>D1392*17.62</f>
        <v>681306.66666666663</v>
      </c>
      <c r="G1392" s="61">
        <f>D1392*10.08</f>
        <v>389760</v>
      </c>
      <c r="H1392" s="61">
        <f>D1392*4.83</f>
        <v>186760</v>
      </c>
      <c r="I1392" s="61">
        <f>D1392*29.95</f>
        <v>1158066.6666666665</v>
      </c>
      <c r="J1392" s="61">
        <f>D1392*15.72</f>
        <v>607840</v>
      </c>
      <c r="K1392" s="62">
        <f>SUM(F1392:J1392)</f>
        <v>3023733.333333333</v>
      </c>
    </row>
    <row r="1393" spans="1:11" ht="12.75" customHeight="1" x14ac:dyDescent="0.2">
      <c r="D1393" s="59">
        <f t="shared" si="58"/>
        <v>38666.666666666664</v>
      </c>
      <c r="E1393" s="60">
        <v>1307</v>
      </c>
    </row>
    <row r="1394" spans="1:11" ht="12.75" customHeight="1" x14ac:dyDescent="0.2">
      <c r="A1394" s="58" t="s">
        <v>5046</v>
      </c>
      <c r="D1394" s="59">
        <f t="shared" si="58"/>
        <v>38666.666666666664</v>
      </c>
      <c r="E1394" s="60">
        <v>1308</v>
      </c>
    </row>
    <row r="1395" spans="1:11" ht="12.75" customHeight="1" x14ac:dyDescent="0.2">
      <c r="D1395" s="59">
        <f t="shared" si="58"/>
        <v>38666.666666666664</v>
      </c>
      <c r="E1395" s="60">
        <v>1309</v>
      </c>
    </row>
    <row r="1396" spans="1:11" ht="12.75" customHeight="1" x14ac:dyDescent="0.2">
      <c r="A1396" s="58">
        <v>9110</v>
      </c>
      <c r="B1396" s="58" t="s">
        <v>4995</v>
      </c>
      <c r="C1396" s="59">
        <v>13</v>
      </c>
      <c r="D1396" s="59">
        <f t="shared" si="58"/>
        <v>38666.666666666664</v>
      </c>
      <c r="E1396" s="60">
        <v>1310</v>
      </c>
      <c r="F1396" s="61">
        <f>D1396*21.48</f>
        <v>830560</v>
      </c>
      <c r="G1396" s="61">
        <f>D1396*12.72</f>
        <v>491840</v>
      </c>
      <c r="H1396" s="61">
        <f>D1396*6.17</f>
        <v>238573.33333333331</v>
      </c>
      <c r="I1396" s="61">
        <f>D1396*33.16</f>
        <v>1282186.6666666665</v>
      </c>
      <c r="J1396" s="61">
        <f>D1396*15.72</f>
        <v>607840</v>
      </c>
      <c r="K1396" s="62">
        <f>SUM(F1396:J1396)</f>
        <v>3451000</v>
      </c>
    </row>
    <row r="1397" spans="1:11" ht="12.75" customHeight="1" x14ac:dyDescent="0.2">
      <c r="A1397" s="58">
        <v>9111</v>
      </c>
      <c r="B1397" s="58" t="s">
        <v>3075</v>
      </c>
      <c r="C1397" s="59">
        <v>12</v>
      </c>
      <c r="D1397" s="59">
        <f t="shared" si="58"/>
        <v>38666.666666666664</v>
      </c>
      <c r="E1397" s="60">
        <v>1311</v>
      </c>
      <c r="F1397" s="61">
        <f>D1397*19.63</f>
        <v>759026.66666666663</v>
      </c>
      <c r="G1397" s="61">
        <f>D1397*11.44</f>
        <v>442346.66666666663</v>
      </c>
      <c r="H1397" s="61">
        <f>D1397*5.36</f>
        <v>207253.33333333334</v>
      </c>
      <c r="I1397" s="61">
        <f>D1397*31.47</f>
        <v>1216839.9999999998</v>
      </c>
      <c r="J1397" s="61">
        <f>D1397*15.72</f>
        <v>607840</v>
      </c>
      <c r="K1397" s="62">
        <f>SUM(F1397:J1397)</f>
        <v>3233306.666666666</v>
      </c>
    </row>
    <row r="1398" spans="1:11" ht="12.75" customHeight="1" x14ac:dyDescent="0.2">
      <c r="A1398" s="58">
        <v>9112</v>
      </c>
      <c r="B1398" s="58" t="s">
        <v>3076</v>
      </c>
      <c r="C1398" s="59">
        <v>13</v>
      </c>
      <c r="D1398" s="59">
        <f t="shared" si="58"/>
        <v>38666.666666666664</v>
      </c>
      <c r="E1398" s="60">
        <v>1312</v>
      </c>
      <c r="F1398" s="61">
        <f>D1398*21.48</f>
        <v>830560</v>
      </c>
      <c r="G1398" s="61">
        <f>D1398*12.72</f>
        <v>491840</v>
      </c>
      <c r="H1398" s="61">
        <f>D1398*6.17</f>
        <v>238573.33333333331</v>
      </c>
      <c r="I1398" s="61">
        <f>D1398*33.16</f>
        <v>1282186.6666666665</v>
      </c>
      <c r="J1398" s="61">
        <f>D1398*15.72</f>
        <v>607840</v>
      </c>
      <c r="K1398" s="62">
        <f>SUM(F1398:J1398)</f>
        <v>3451000</v>
      </c>
    </row>
    <row r="1399" spans="1:11" ht="12.75" customHeight="1" x14ac:dyDescent="0.2">
      <c r="D1399" s="59">
        <f t="shared" si="58"/>
        <v>38666.666666666664</v>
      </c>
      <c r="E1399" s="60">
        <v>1313</v>
      </c>
    </row>
    <row r="1400" spans="1:11" ht="12.75" customHeight="1" x14ac:dyDescent="0.2">
      <c r="A1400" s="58" t="s">
        <v>3077</v>
      </c>
      <c r="D1400" s="59">
        <f t="shared" si="58"/>
        <v>38666.666666666664</v>
      </c>
      <c r="E1400" s="60">
        <v>1314</v>
      </c>
    </row>
    <row r="1401" spans="1:11" ht="12.75" customHeight="1" x14ac:dyDescent="0.2">
      <c r="D1401" s="59">
        <f t="shared" si="58"/>
        <v>38666.666666666664</v>
      </c>
      <c r="E1401" s="60">
        <v>1315</v>
      </c>
    </row>
    <row r="1402" spans="1:11" ht="12.75" customHeight="1" x14ac:dyDescent="0.2">
      <c r="A1402" s="58">
        <v>9120</v>
      </c>
      <c r="B1402" s="58" t="s">
        <v>3078</v>
      </c>
      <c r="C1402" s="59">
        <v>10</v>
      </c>
      <c r="D1402" s="59">
        <f t="shared" si="58"/>
        <v>38666.666666666664</v>
      </c>
      <c r="E1402" s="60">
        <v>1316</v>
      </c>
      <c r="F1402" s="61">
        <f>D1402*15.71</f>
        <v>607453.33333333337</v>
      </c>
      <c r="G1402" s="61">
        <f>D1402*9.02</f>
        <v>348773.33333333331</v>
      </c>
      <c r="H1402" s="61">
        <f>D1402*4.28</f>
        <v>165493.33333333334</v>
      </c>
      <c r="I1402" s="61">
        <f>D1402*28.08</f>
        <v>1085759.9999999998</v>
      </c>
      <c r="J1402" s="61">
        <f>D1402*15.72</f>
        <v>607840</v>
      </c>
      <c r="K1402" s="62">
        <f>SUM(F1402:J1402)</f>
        <v>2815320</v>
      </c>
    </row>
    <row r="1403" spans="1:11" ht="12.75" customHeight="1" x14ac:dyDescent="0.2">
      <c r="A1403" s="58">
        <v>9121</v>
      </c>
      <c r="B1403" s="58" t="s">
        <v>3079</v>
      </c>
      <c r="C1403" s="59">
        <v>10</v>
      </c>
      <c r="D1403" s="59">
        <f t="shared" si="58"/>
        <v>38666.666666666664</v>
      </c>
      <c r="E1403" s="60">
        <v>1317</v>
      </c>
      <c r="F1403" s="61">
        <f>D1403*15.71</f>
        <v>607453.33333333337</v>
      </c>
      <c r="G1403" s="61">
        <f>D1403*9.02</f>
        <v>348773.33333333331</v>
      </c>
      <c r="H1403" s="61">
        <f>D1403*4.28</f>
        <v>165493.33333333334</v>
      </c>
      <c r="I1403" s="61">
        <f>D1403*28.08</f>
        <v>1085759.9999999998</v>
      </c>
      <c r="J1403" s="61">
        <f>D1403*15.72</f>
        <v>607840</v>
      </c>
      <c r="K1403" s="62">
        <f>SUM(F1403:J1403)</f>
        <v>2815320</v>
      </c>
    </row>
    <row r="1404" spans="1:11" ht="12.75" customHeight="1" x14ac:dyDescent="0.2">
      <c r="D1404" s="59">
        <f t="shared" si="58"/>
        <v>38666.666666666664</v>
      </c>
      <c r="E1404" s="60">
        <v>1318</v>
      </c>
    </row>
    <row r="1405" spans="1:11" ht="12.75" customHeight="1" x14ac:dyDescent="0.2">
      <c r="A1405" s="58" t="s">
        <v>3080</v>
      </c>
      <c r="D1405" s="59">
        <f t="shared" si="58"/>
        <v>38666.666666666664</v>
      </c>
      <c r="E1405" s="60">
        <v>1319</v>
      </c>
    </row>
    <row r="1406" spans="1:11" ht="12.75" customHeight="1" x14ac:dyDescent="0.2">
      <c r="D1406" s="59">
        <f t="shared" si="58"/>
        <v>38666.666666666664</v>
      </c>
      <c r="E1406" s="60">
        <v>1320</v>
      </c>
    </row>
    <row r="1407" spans="1:11" ht="12.75" customHeight="1" x14ac:dyDescent="0.2">
      <c r="A1407" s="58">
        <v>9140</v>
      </c>
      <c r="B1407" s="58" t="s">
        <v>3081</v>
      </c>
      <c r="C1407" s="59">
        <v>13</v>
      </c>
      <c r="D1407" s="59">
        <f t="shared" si="58"/>
        <v>38666.666666666664</v>
      </c>
      <c r="E1407" s="60">
        <v>1321</v>
      </c>
      <c r="F1407" s="61">
        <f>D1407*21.48</f>
        <v>830560</v>
      </c>
      <c r="G1407" s="61">
        <f>D1407*12.72</f>
        <v>491840</v>
      </c>
      <c r="H1407" s="61">
        <f>D1407*6.17</f>
        <v>238573.33333333331</v>
      </c>
      <c r="I1407" s="61">
        <f>D1407*33.16</f>
        <v>1282186.6666666665</v>
      </c>
      <c r="J1407" s="61">
        <f t="shared" ref="J1407:J1412" si="59">D1407*15.72</f>
        <v>607840</v>
      </c>
      <c r="K1407" s="62">
        <f t="shared" ref="K1407:K1412" si="60">SUM(F1407:J1407)</f>
        <v>3451000</v>
      </c>
    </row>
    <row r="1408" spans="1:11" ht="12.75" customHeight="1" x14ac:dyDescent="0.2">
      <c r="A1408" s="58">
        <v>9141</v>
      </c>
      <c r="B1408" s="58" t="s">
        <v>3082</v>
      </c>
      <c r="C1408" s="59">
        <v>13</v>
      </c>
      <c r="D1408" s="59">
        <f t="shared" si="58"/>
        <v>38666.666666666664</v>
      </c>
      <c r="E1408" s="60">
        <v>1322</v>
      </c>
      <c r="F1408" s="61">
        <f>D1408*21.48</f>
        <v>830560</v>
      </c>
      <c r="G1408" s="61">
        <f>D1408*12.72</f>
        <v>491840</v>
      </c>
      <c r="H1408" s="61">
        <f>D1408*6.17</f>
        <v>238573.33333333331</v>
      </c>
      <c r="I1408" s="61">
        <f>D1408*33.16</f>
        <v>1282186.6666666665</v>
      </c>
      <c r="J1408" s="61">
        <f t="shared" si="59"/>
        <v>607840</v>
      </c>
      <c r="K1408" s="62">
        <f t="shared" si="60"/>
        <v>3451000</v>
      </c>
    </row>
    <row r="1409" spans="1:11" ht="12.75" customHeight="1" x14ac:dyDescent="0.2">
      <c r="A1409" s="58">
        <v>9143</v>
      </c>
      <c r="B1409" s="58" t="s">
        <v>3083</v>
      </c>
      <c r="C1409" s="59">
        <v>13</v>
      </c>
      <c r="D1409" s="59">
        <f t="shared" si="58"/>
        <v>38666.666666666664</v>
      </c>
      <c r="E1409" s="60">
        <v>1323</v>
      </c>
      <c r="F1409" s="61">
        <f>D1409*21.48</f>
        <v>830560</v>
      </c>
      <c r="G1409" s="61">
        <f>D1409*12.72</f>
        <v>491840</v>
      </c>
      <c r="H1409" s="61">
        <f>D1409*6.17</f>
        <v>238573.33333333331</v>
      </c>
      <c r="I1409" s="61">
        <f>D1409*33.16</f>
        <v>1282186.6666666665</v>
      </c>
      <c r="J1409" s="61">
        <f t="shared" si="59"/>
        <v>607840</v>
      </c>
      <c r="K1409" s="62">
        <f t="shared" si="60"/>
        <v>3451000</v>
      </c>
    </row>
    <row r="1410" spans="1:11" ht="12.75" customHeight="1" x14ac:dyDescent="0.2">
      <c r="A1410" s="58">
        <v>9144</v>
      </c>
      <c r="B1410" s="58" t="s">
        <v>3084</v>
      </c>
      <c r="C1410" s="59">
        <v>11</v>
      </c>
      <c r="D1410" s="59">
        <f t="shared" si="58"/>
        <v>38666.666666666664</v>
      </c>
      <c r="E1410" s="60">
        <v>1324</v>
      </c>
      <c r="F1410" s="61">
        <f>D1410*17.62</f>
        <v>681306.66666666663</v>
      </c>
      <c r="G1410" s="61">
        <f>D1410*10.08</f>
        <v>389760</v>
      </c>
      <c r="H1410" s="61">
        <f>D1410*4.83</f>
        <v>186760</v>
      </c>
      <c r="I1410" s="61">
        <f>D1410*29.95</f>
        <v>1158066.6666666665</v>
      </c>
      <c r="J1410" s="61">
        <f t="shared" si="59"/>
        <v>607840</v>
      </c>
      <c r="K1410" s="62">
        <f t="shared" si="60"/>
        <v>3023733.333333333</v>
      </c>
    </row>
    <row r="1411" spans="1:11" ht="12.75" customHeight="1" x14ac:dyDescent="0.2">
      <c r="A1411" s="58">
        <v>9145</v>
      </c>
      <c r="B1411" s="58" t="s">
        <v>3085</v>
      </c>
      <c r="C1411" s="59">
        <v>12</v>
      </c>
      <c r="D1411" s="59">
        <f t="shared" si="58"/>
        <v>38666.666666666664</v>
      </c>
      <c r="E1411" s="60">
        <v>1325</v>
      </c>
      <c r="F1411" s="61">
        <f>D1411*19.63</f>
        <v>759026.66666666663</v>
      </c>
      <c r="G1411" s="61">
        <f>D1411*11.44</f>
        <v>442346.66666666663</v>
      </c>
      <c r="H1411" s="61">
        <f>D1411*5.36</f>
        <v>207253.33333333334</v>
      </c>
      <c r="I1411" s="61">
        <f>D1411*31.47</f>
        <v>1216839.9999999998</v>
      </c>
      <c r="J1411" s="61">
        <f t="shared" si="59"/>
        <v>607840</v>
      </c>
      <c r="K1411" s="62">
        <f t="shared" si="60"/>
        <v>3233306.666666666</v>
      </c>
    </row>
    <row r="1412" spans="1:11" ht="12.75" customHeight="1" x14ac:dyDescent="0.2">
      <c r="A1412" s="58">
        <v>9146</v>
      </c>
      <c r="B1412" s="58" t="s">
        <v>3086</v>
      </c>
      <c r="C1412" s="59">
        <v>13</v>
      </c>
      <c r="D1412" s="59">
        <f t="shared" si="58"/>
        <v>38666.666666666664</v>
      </c>
      <c r="E1412" s="60">
        <v>1326</v>
      </c>
      <c r="F1412" s="61">
        <f>D1412*21.48</f>
        <v>830560</v>
      </c>
      <c r="G1412" s="61">
        <f>D1412*12.72</f>
        <v>491840</v>
      </c>
      <c r="H1412" s="61">
        <f>D1412*6.17</f>
        <v>238573.33333333331</v>
      </c>
      <c r="I1412" s="61">
        <f>D1412*33.16</f>
        <v>1282186.6666666665</v>
      </c>
      <c r="J1412" s="61">
        <f t="shared" si="59"/>
        <v>607840</v>
      </c>
      <c r="K1412" s="62">
        <f t="shared" si="60"/>
        <v>3451000</v>
      </c>
    </row>
    <row r="1413" spans="1:11" ht="12.75" customHeight="1" x14ac:dyDescent="0.2">
      <c r="D1413" s="59">
        <f t="shared" si="58"/>
        <v>38666.666666666664</v>
      </c>
      <c r="E1413" s="60">
        <v>1327</v>
      </c>
    </row>
    <row r="1414" spans="1:11" ht="12.75" customHeight="1" x14ac:dyDescent="0.2">
      <c r="A1414" s="58" t="s">
        <v>3087</v>
      </c>
      <c r="D1414" s="59">
        <f t="shared" si="58"/>
        <v>38666.666666666664</v>
      </c>
      <c r="E1414" s="60">
        <v>1328</v>
      </c>
    </row>
    <row r="1415" spans="1:11" ht="12.75" customHeight="1" x14ac:dyDescent="0.2">
      <c r="D1415" s="59">
        <f t="shared" si="58"/>
        <v>38666.666666666664</v>
      </c>
      <c r="E1415" s="60">
        <v>1329</v>
      </c>
    </row>
    <row r="1416" spans="1:11" ht="12.75" customHeight="1" x14ac:dyDescent="0.2">
      <c r="A1416" s="58">
        <v>9160</v>
      </c>
      <c r="B1416" s="58" t="s">
        <v>3088</v>
      </c>
      <c r="C1416" s="59">
        <v>13</v>
      </c>
      <c r="D1416" s="59">
        <f t="shared" si="58"/>
        <v>38666.666666666664</v>
      </c>
      <c r="E1416" s="60">
        <v>1330</v>
      </c>
      <c r="F1416" s="61">
        <f>D1416*21.48</f>
        <v>830560</v>
      </c>
      <c r="G1416" s="61">
        <f>D1416*12.72</f>
        <v>491840</v>
      </c>
      <c r="H1416" s="61">
        <f>D1416*6.17</f>
        <v>238573.33333333331</v>
      </c>
      <c r="I1416" s="61">
        <f>D1416*33.16</f>
        <v>1282186.6666666665</v>
      </c>
      <c r="J1416" s="61">
        <f>D1416*15.72</f>
        <v>607840</v>
      </c>
      <c r="K1416" s="62">
        <f t="shared" ref="K1416:K1421" si="61">SUM(F1416:J1416)</f>
        <v>3451000</v>
      </c>
    </row>
    <row r="1417" spans="1:11" ht="12.75" customHeight="1" x14ac:dyDescent="0.2">
      <c r="A1417" s="58">
        <v>9162</v>
      </c>
      <c r="B1417" s="58" t="s">
        <v>3089</v>
      </c>
      <c r="C1417" s="59">
        <v>9</v>
      </c>
      <c r="D1417" s="59">
        <f t="shared" si="58"/>
        <v>38666.666666666664</v>
      </c>
      <c r="E1417" s="60">
        <v>1331</v>
      </c>
      <c r="F1417" s="61">
        <f>D1417*12.76</f>
        <v>493386.66666666663</v>
      </c>
      <c r="G1417" s="61">
        <f>D1417*7.3</f>
        <v>282266.66666666663</v>
      </c>
      <c r="H1417" s="61">
        <f>D1417*3.49</f>
        <v>134946.66666666666</v>
      </c>
      <c r="I1417" s="61">
        <f>D1417*21.1</f>
        <v>815866.66666666663</v>
      </c>
      <c r="J1417" s="61">
        <f>D1417*9.92</f>
        <v>383573.33333333331</v>
      </c>
      <c r="K1417" s="62">
        <f t="shared" si="61"/>
        <v>2110040</v>
      </c>
    </row>
    <row r="1418" spans="1:11" ht="12.75" customHeight="1" x14ac:dyDescent="0.2">
      <c r="A1418" s="58">
        <v>9163</v>
      </c>
      <c r="B1418" s="58" t="s">
        <v>3090</v>
      </c>
      <c r="C1418" s="59">
        <v>13</v>
      </c>
      <c r="D1418" s="59">
        <f t="shared" si="58"/>
        <v>38666.666666666664</v>
      </c>
      <c r="E1418" s="60">
        <v>1332</v>
      </c>
      <c r="F1418" s="61">
        <f>D1418*21.48</f>
        <v>830560</v>
      </c>
      <c r="G1418" s="61">
        <f>D1418*12.72</f>
        <v>491840</v>
      </c>
      <c r="H1418" s="61">
        <f>D1418*6.17</f>
        <v>238573.33333333331</v>
      </c>
      <c r="I1418" s="61">
        <f>D1418*33.16</f>
        <v>1282186.6666666665</v>
      </c>
      <c r="J1418" s="61">
        <f>D1418*15.72</f>
        <v>607840</v>
      </c>
      <c r="K1418" s="62">
        <f t="shared" si="61"/>
        <v>3451000</v>
      </c>
    </row>
    <row r="1419" spans="1:11" ht="12.75" customHeight="1" x14ac:dyDescent="0.2">
      <c r="A1419" s="58">
        <v>9164</v>
      </c>
      <c r="B1419" s="58" t="s">
        <v>3091</v>
      </c>
      <c r="C1419" s="59">
        <v>12</v>
      </c>
      <c r="D1419" s="59">
        <f t="shared" si="58"/>
        <v>38666.666666666664</v>
      </c>
      <c r="E1419" s="60">
        <v>1333</v>
      </c>
      <c r="F1419" s="61">
        <f>D1419*19.63</f>
        <v>759026.66666666663</v>
      </c>
      <c r="G1419" s="61">
        <f>D1419*11.44</f>
        <v>442346.66666666663</v>
      </c>
      <c r="H1419" s="61">
        <f>D1419*5.36</f>
        <v>207253.33333333334</v>
      </c>
      <c r="I1419" s="61">
        <f>D1419*31.47</f>
        <v>1216839.9999999998</v>
      </c>
      <c r="J1419" s="61">
        <f>D1419*15.72</f>
        <v>607840</v>
      </c>
      <c r="K1419" s="62">
        <f t="shared" si="61"/>
        <v>3233306.666666666</v>
      </c>
    </row>
    <row r="1420" spans="1:11" ht="12.75" customHeight="1" x14ac:dyDescent="0.2">
      <c r="A1420" s="58">
        <v>9165</v>
      </c>
      <c r="B1420" s="58" t="s">
        <v>3092</v>
      </c>
      <c r="C1420" s="59">
        <v>13</v>
      </c>
      <c r="D1420" s="59">
        <f t="shared" si="58"/>
        <v>38666.666666666664</v>
      </c>
      <c r="E1420" s="60">
        <v>1334</v>
      </c>
      <c r="F1420" s="61">
        <f>D1420*21.48</f>
        <v>830560</v>
      </c>
      <c r="G1420" s="61">
        <f>D1420*12.72</f>
        <v>491840</v>
      </c>
      <c r="H1420" s="61">
        <f>D1420*6.17</f>
        <v>238573.33333333331</v>
      </c>
      <c r="I1420" s="61">
        <f>D1420*33.16</f>
        <v>1282186.6666666665</v>
      </c>
      <c r="J1420" s="61">
        <f>D1420*15.72</f>
        <v>607840</v>
      </c>
      <c r="K1420" s="62">
        <f t="shared" si="61"/>
        <v>3451000</v>
      </c>
    </row>
    <row r="1421" spans="1:11" ht="12.75" customHeight="1" x14ac:dyDescent="0.2">
      <c r="A1421" s="58">
        <v>9166</v>
      </c>
      <c r="B1421" s="58" t="s">
        <v>3093</v>
      </c>
      <c r="C1421" s="59">
        <v>13</v>
      </c>
      <c r="D1421" s="59">
        <f t="shared" si="58"/>
        <v>38666.666666666664</v>
      </c>
      <c r="E1421" s="60">
        <v>1335</v>
      </c>
      <c r="F1421" s="61">
        <f>D1421*21.48</f>
        <v>830560</v>
      </c>
      <c r="G1421" s="61">
        <f>D1421*12.72</f>
        <v>491840</v>
      </c>
      <c r="H1421" s="61">
        <f>D1421*6.17</f>
        <v>238573.33333333331</v>
      </c>
      <c r="I1421" s="61">
        <f>D1421*33.16</f>
        <v>1282186.6666666665</v>
      </c>
      <c r="J1421" s="61">
        <f>D1421*15.72</f>
        <v>607840</v>
      </c>
      <c r="K1421" s="62">
        <f t="shared" si="61"/>
        <v>3451000</v>
      </c>
    </row>
    <row r="1422" spans="1:11" ht="12.75" customHeight="1" x14ac:dyDescent="0.2">
      <c r="D1422" s="59">
        <f t="shared" si="58"/>
        <v>38666.666666666664</v>
      </c>
      <c r="E1422" s="60">
        <v>1336</v>
      </c>
    </row>
    <row r="1423" spans="1:11" ht="12.75" customHeight="1" x14ac:dyDescent="0.2">
      <c r="A1423" s="58" t="s">
        <v>5047</v>
      </c>
      <c r="D1423" s="59">
        <f t="shared" si="58"/>
        <v>38666.666666666664</v>
      </c>
      <c r="E1423" s="60">
        <v>1337</v>
      </c>
    </row>
    <row r="1424" spans="1:11" ht="12.75" customHeight="1" x14ac:dyDescent="0.2">
      <c r="D1424" s="59">
        <f t="shared" si="58"/>
        <v>38666.666666666664</v>
      </c>
      <c r="E1424" s="60">
        <v>1338</v>
      </c>
    </row>
    <row r="1425" spans="1:11" ht="12.75" customHeight="1" x14ac:dyDescent="0.2">
      <c r="A1425" s="58">
        <v>9170</v>
      </c>
      <c r="B1425" s="58" t="s">
        <v>3094</v>
      </c>
      <c r="C1425" s="59">
        <v>7</v>
      </c>
      <c r="D1425" s="59">
        <f t="shared" si="58"/>
        <v>38666.666666666664</v>
      </c>
      <c r="E1425" s="60">
        <v>1339</v>
      </c>
      <c r="F1425" s="61">
        <f>D1425*9</f>
        <v>348000</v>
      </c>
      <c r="G1425" s="61">
        <f>D1425*5.3</f>
        <v>204933.33333333331</v>
      </c>
      <c r="H1425" s="61">
        <f>D1425*2.37</f>
        <v>91640</v>
      </c>
      <c r="I1425" s="61">
        <f>D1425*16.88</f>
        <v>652693.33333333326</v>
      </c>
      <c r="J1425" s="61">
        <f>D1425*9.92</f>
        <v>383573.33333333331</v>
      </c>
      <c r="K1425" s="62">
        <f>SUM(F1425:J1425)</f>
        <v>1680839.9999999998</v>
      </c>
    </row>
    <row r="1426" spans="1:11" ht="12.75" customHeight="1" x14ac:dyDescent="0.2">
      <c r="A1426" s="58">
        <v>9171</v>
      </c>
      <c r="B1426" s="58" t="s">
        <v>3095</v>
      </c>
      <c r="C1426" s="59">
        <v>10</v>
      </c>
      <c r="D1426" s="59">
        <f t="shared" si="58"/>
        <v>38666.666666666664</v>
      </c>
      <c r="E1426" s="60">
        <v>1340</v>
      </c>
      <c r="F1426" s="61">
        <f>D1426*15.71</f>
        <v>607453.33333333337</v>
      </c>
      <c r="G1426" s="61">
        <f>D1426*9.02</f>
        <v>348773.33333333331</v>
      </c>
      <c r="H1426" s="61">
        <f>D1426*4.28</f>
        <v>165493.33333333334</v>
      </c>
      <c r="I1426" s="61">
        <f>D1426*28.08</f>
        <v>1085759.9999999998</v>
      </c>
      <c r="J1426" s="61">
        <f>D1426*15.72</f>
        <v>607840</v>
      </c>
      <c r="K1426" s="62">
        <f>SUM(F1426:J1426)</f>
        <v>2815320</v>
      </c>
    </row>
    <row r="1427" spans="1:11" ht="12.75" customHeight="1" x14ac:dyDescent="0.2">
      <c r="D1427" s="59">
        <f t="shared" si="58"/>
        <v>38666.666666666664</v>
      </c>
      <c r="E1427" s="60">
        <v>1341</v>
      </c>
    </row>
    <row r="1428" spans="1:11" ht="12.75" customHeight="1" x14ac:dyDescent="0.2">
      <c r="A1428" s="58" t="s">
        <v>3096</v>
      </c>
      <c r="D1428" s="59">
        <f t="shared" si="58"/>
        <v>38666.666666666664</v>
      </c>
      <c r="E1428" s="60">
        <v>1342</v>
      </c>
    </row>
    <row r="1429" spans="1:11" ht="12.75" customHeight="1" x14ac:dyDescent="0.2">
      <c r="D1429" s="59">
        <f t="shared" si="58"/>
        <v>38666.666666666664</v>
      </c>
      <c r="E1429" s="60">
        <v>1343</v>
      </c>
    </row>
    <row r="1430" spans="1:11" ht="12.75" customHeight="1" x14ac:dyDescent="0.2">
      <c r="A1430" s="58">
        <v>9180</v>
      </c>
      <c r="B1430" s="58" t="s">
        <v>3097</v>
      </c>
      <c r="C1430" s="59">
        <v>9</v>
      </c>
      <c r="D1430" s="59">
        <f t="shared" si="58"/>
        <v>38666.666666666664</v>
      </c>
      <c r="E1430" s="60">
        <v>1344</v>
      </c>
      <c r="F1430" s="61">
        <f>D1430*12.76</f>
        <v>493386.66666666663</v>
      </c>
      <c r="G1430" s="61">
        <f>D1430*7.3</f>
        <v>282266.66666666663</v>
      </c>
      <c r="H1430" s="61">
        <f>D1430*3.49</f>
        <v>134946.66666666666</v>
      </c>
      <c r="I1430" s="61">
        <f>D1430*21.1</f>
        <v>815866.66666666663</v>
      </c>
      <c r="J1430" s="61">
        <f>D1430*9.92</f>
        <v>383573.33333333331</v>
      </c>
      <c r="K1430" s="62">
        <f>SUM(F1430:J1430)</f>
        <v>2110040</v>
      </c>
    </row>
    <row r="1431" spans="1:11" ht="12.75" customHeight="1" x14ac:dyDescent="0.2">
      <c r="A1431" s="58">
        <v>9183</v>
      </c>
      <c r="B1431" s="58" t="s">
        <v>3098</v>
      </c>
      <c r="C1431" s="59">
        <v>13</v>
      </c>
      <c r="D1431" s="59">
        <f t="shared" si="58"/>
        <v>38666.666666666664</v>
      </c>
      <c r="E1431" s="60">
        <v>1345</v>
      </c>
      <c r="F1431" s="61">
        <f>D1431*21.48</f>
        <v>830560</v>
      </c>
      <c r="G1431" s="61">
        <f>D1431*12.72</f>
        <v>491840</v>
      </c>
      <c r="H1431" s="61">
        <f>D1431*6.17</f>
        <v>238573.33333333331</v>
      </c>
      <c r="I1431" s="61">
        <f>D1431*33.16</f>
        <v>1282186.6666666665</v>
      </c>
      <c r="J1431" s="61">
        <f>D1431*15.72</f>
        <v>607840</v>
      </c>
      <c r="K1431" s="62">
        <f>SUM(F1431:J1431)</f>
        <v>3451000</v>
      </c>
    </row>
    <row r="1432" spans="1:11" ht="12.75" customHeight="1" x14ac:dyDescent="0.2">
      <c r="A1432" s="58">
        <v>9184</v>
      </c>
      <c r="B1432" s="58" t="s">
        <v>3099</v>
      </c>
      <c r="C1432" s="59">
        <v>8</v>
      </c>
      <c r="D1432" s="59">
        <f t="shared" ref="D1432:D1495" si="62">D1431</f>
        <v>38666.666666666664</v>
      </c>
      <c r="E1432" s="60">
        <v>1346</v>
      </c>
      <c r="F1432" s="61">
        <f>D1432*10.44</f>
        <v>403679.99999999994</v>
      </c>
      <c r="G1432" s="61">
        <f>D1432*6.17</f>
        <v>238573.33333333331</v>
      </c>
      <c r="H1432" s="61">
        <f>D1432*2.74</f>
        <v>105946.66666666667</v>
      </c>
      <c r="I1432" s="61">
        <f>D1432*18.51</f>
        <v>715720</v>
      </c>
      <c r="J1432" s="61">
        <f>D1432*9.92</f>
        <v>383573.33333333331</v>
      </c>
      <c r="K1432" s="62">
        <f>SUM(F1432:J1432)</f>
        <v>1847493.3333333333</v>
      </c>
    </row>
    <row r="1433" spans="1:11" ht="12.75" customHeight="1" x14ac:dyDescent="0.2">
      <c r="A1433" s="58">
        <v>9185</v>
      </c>
      <c r="B1433" s="58" t="s">
        <v>3100</v>
      </c>
      <c r="C1433" s="59">
        <v>7</v>
      </c>
      <c r="D1433" s="59">
        <f t="shared" si="62"/>
        <v>38666.666666666664</v>
      </c>
      <c r="E1433" s="60">
        <v>1347</v>
      </c>
      <c r="F1433" s="61">
        <f>D1433*9</f>
        <v>348000</v>
      </c>
      <c r="G1433" s="61">
        <f>D1433*5.3</f>
        <v>204933.33333333331</v>
      </c>
      <c r="H1433" s="61">
        <f>D1433*2.37</f>
        <v>91640</v>
      </c>
      <c r="I1433" s="61">
        <f>D1433*16.88</f>
        <v>652693.33333333326</v>
      </c>
      <c r="J1433" s="61">
        <f>D1433*9.92</f>
        <v>383573.33333333331</v>
      </c>
      <c r="K1433" s="62">
        <f>SUM(F1433:J1433)</f>
        <v>1680839.9999999998</v>
      </c>
    </row>
    <row r="1434" spans="1:11" ht="12.75" customHeight="1" x14ac:dyDescent="0.2">
      <c r="D1434" s="59">
        <f t="shared" si="62"/>
        <v>38666.666666666664</v>
      </c>
      <c r="E1434" s="60">
        <v>1348</v>
      </c>
    </row>
    <row r="1435" spans="1:11" ht="12.75" customHeight="1" x14ac:dyDescent="0.2">
      <c r="A1435" s="58" t="s">
        <v>5048</v>
      </c>
      <c r="D1435" s="59">
        <f t="shared" si="62"/>
        <v>38666.666666666664</v>
      </c>
      <c r="E1435" s="60">
        <v>1349</v>
      </c>
    </row>
    <row r="1436" spans="1:11" ht="12.75" customHeight="1" x14ac:dyDescent="0.2">
      <c r="D1436" s="59">
        <f t="shared" si="62"/>
        <v>38666.666666666664</v>
      </c>
      <c r="E1436" s="60">
        <v>1350</v>
      </c>
    </row>
    <row r="1437" spans="1:11" ht="12.75" customHeight="1" x14ac:dyDescent="0.2">
      <c r="A1437" s="58">
        <v>9190</v>
      </c>
      <c r="B1437" s="58" t="s">
        <v>4984</v>
      </c>
      <c r="C1437" s="59">
        <v>23</v>
      </c>
      <c r="D1437" s="59">
        <f t="shared" si="62"/>
        <v>38666.666666666664</v>
      </c>
      <c r="E1437" s="60">
        <v>1351</v>
      </c>
      <c r="F1437" s="61">
        <f>D1437*60.73</f>
        <v>2348226.6666666665</v>
      </c>
      <c r="G1437" s="61">
        <f>D1437*37.95</f>
        <v>1467400</v>
      </c>
      <c r="H1437" s="61">
        <f>D1437*16.57</f>
        <v>640706.66666666663</v>
      </c>
      <c r="I1437" s="61">
        <f>D1437*48.07</f>
        <v>1858706.6666666665</v>
      </c>
      <c r="K1437" s="62">
        <f>SUM(F1437:J1437)</f>
        <v>6315040</v>
      </c>
    </row>
    <row r="1438" spans="1:11" ht="12.75" customHeight="1" x14ac:dyDescent="0.2">
      <c r="A1438" s="58">
        <v>9191</v>
      </c>
      <c r="B1438" s="58" t="s">
        <v>3101</v>
      </c>
      <c r="C1438" s="59">
        <v>20</v>
      </c>
      <c r="D1438" s="59">
        <f t="shared" si="62"/>
        <v>38666.666666666664</v>
      </c>
      <c r="E1438" s="60">
        <v>1352</v>
      </c>
      <c r="F1438" s="61">
        <f>D1438*25.43</f>
        <v>983293.33333333326</v>
      </c>
      <c r="G1438" s="61">
        <f>D1438*14.85</f>
        <v>574200</v>
      </c>
      <c r="H1438" s="61">
        <f>D1438*6.94</f>
        <v>268346.66666666669</v>
      </c>
      <c r="I1438" s="61">
        <f>D1438*34.82</f>
        <v>1346373.3333333333</v>
      </c>
      <c r="K1438" s="62">
        <f>SUM(F1438:J1438)</f>
        <v>3172213.333333333</v>
      </c>
    </row>
    <row r="1439" spans="1:11" ht="12.75" customHeight="1" x14ac:dyDescent="0.2">
      <c r="D1439" s="59">
        <f t="shared" si="62"/>
        <v>38666.666666666664</v>
      </c>
      <c r="E1439" s="60">
        <v>1353</v>
      </c>
    </row>
    <row r="1440" spans="1:11" ht="12.75" customHeight="1" x14ac:dyDescent="0.2">
      <c r="A1440" s="58" t="s">
        <v>3102</v>
      </c>
      <c r="D1440" s="59">
        <f t="shared" si="62"/>
        <v>38666.666666666664</v>
      </c>
      <c r="E1440" s="60">
        <v>1354</v>
      </c>
    </row>
    <row r="1441" spans="1:11" ht="12.75" customHeight="1" x14ac:dyDescent="0.2">
      <c r="D1441" s="59">
        <f t="shared" si="62"/>
        <v>38666.666666666664</v>
      </c>
      <c r="E1441" s="60">
        <v>1355</v>
      </c>
    </row>
    <row r="1442" spans="1:11" ht="12.75" customHeight="1" x14ac:dyDescent="0.2">
      <c r="A1442" s="58" t="s">
        <v>3103</v>
      </c>
      <c r="D1442" s="59">
        <f t="shared" si="62"/>
        <v>38666.666666666664</v>
      </c>
      <c r="E1442" s="60">
        <v>1356</v>
      </c>
    </row>
    <row r="1443" spans="1:11" ht="12.75" customHeight="1" x14ac:dyDescent="0.2">
      <c r="D1443" s="59">
        <f t="shared" si="62"/>
        <v>38666.666666666664</v>
      </c>
      <c r="E1443" s="60">
        <v>1357</v>
      </c>
    </row>
    <row r="1444" spans="1:11" ht="12.75" customHeight="1" x14ac:dyDescent="0.2">
      <c r="A1444" s="58">
        <v>9201</v>
      </c>
      <c r="B1444" s="58" t="s">
        <v>3104</v>
      </c>
      <c r="C1444" s="59">
        <v>10</v>
      </c>
      <c r="D1444" s="59">
        <f t="shared" si="62"/>
        <v>38666.666666666664</v>
      </c>
      <c r="E1444" s="60">
        <v>1358</v>
      </c>
      <c r="F1444" s="61">
        <f>D1444*15.71</f>
        <v>607453.33333333337</v>
      </c>
      <c r="G1444" s="61">
        <f>D1444*9.02</f>
        <v>348773.33333333331</v>
      </c>
      <c r="H1444" s="61">
        <f>D1444*4.28</f>
        <v>165493.33333333334</v>
      </c>
      <c r="I1444" s="61">
        <f>D1444*28.08</f>
        <v>1085759.9999999998</v>
      </c>
      <c r="J1444" s="61">
        <f>D1444*15.72</f>
        <v>607840</v>
      </c>
      <c r="K1444" s="62">
        <f>SUM(F1444:J1444)</f>
        <v>2815320</v>
      </c>
    </row>
    <row r="1445" spans="1:11" ht="12.75" customHeight="1" x14ac:dyDescent="0.2">
      <c r="A1445" s="58">
        <v>9202</v>
      </c>
      <c r="B1445" s="58" t="s">
        <v>3105</v>
      </c>
      <c r="C1445" s="59">
        <v>10</v>
      </c>
      <c r="D1445" s="59">
        <f t="shared" si="62"/>
        <v>38666.666666666664</v>
      </c>
      <c r="E1445" s="60">
        <v>1359</v>
      </c>
      <c r="F1445" s="61">
        <f>D1445*15.71</f>
        <v>607453.33333333337</v>
      </c>
      <c r="G1445" s="61">
        <f>D1445*9.02</f>
        <v>348773.33333333331</v>
      </c>
      <c r="H1445" s="61">
        <f>D1445*4.28</f>
        <v>165493.33333333334</v>
      </c>
      <c r="I1445" s="61">
        <f>D1445*28.08</f>
        <v>1085759.9999999998</v>
      </c>
      <c r="J1445" s="61">
        <f>D1445*15.72</f>
        <v>607840</v>
      </c>
      <c r="K1445" s="62">
        <f>SUM(F1445:J1445)</f>
        <v>2815320</v>
      </c>
    </row>
    <row r="1446" spans="1:11" ht="12.75" customHeight="1" x14ac:dyDescent="0.2">
      <c r="A1446" s="58">
        <v>9203</v>
      </c>
      <c r="B1446" s="58" t="s">
        <v>3106</v>
      </c>
      <c r="C1446" s="59">
        <v>12</v>
      </c>
      <c r="D1446" s="59">
        <f t="shared" si="62"/>
        <v>38666.666666666664</v>
      </c>
      <c r="E1446" s="60">
        <v>1360</v>
      </c>
      <c r="F1446" s="61">
        <f>D1446*19.63</f>
        <v>759026.66666666663</v>
      </c>
      <c r="G1446" s="61">
        <f>D1446*11.44</f>
        <v>442346.66666666663</v>
      </c>
      <c r="H1446" s="61">
        <f>D1446*5.36</f>
        <v>207253.33333333334</v>
      </c>
      <c r="I1446" s="61">
        <f>D1446*31.47</f>
        <v>1216839.9999999998</v>
      </c>
      <c r="J1446" s="61">
        <f>D1446*15.72</f>
        <v>607840</v>
      </c>
      <c r="K1446" s="62">
        <f>SUM(F1446:J1446)</f>
        <v>3233306.666666666</v>
      </c>
    </row>
    <row r="1447" spans="1:11" ht="12.75" customHeight="1" x14ac:dyDescent="0.2">
      <c r="D1447" s="59">
        <f t="shared" si="62"/>
        <v>38666.666666666664</v>
      </c>
      <c r="E1447" s="60">
        <v>1361</v>
      </c>
    </row>
    <row r="1448" spans="1:11" ht="12.75" customHeight="1" x14ac:dyDescent="0.2">
      <c r="A1448" s="58" t="s">
        <v>3107</v>
      </c>
      <c r="D1448" s="59">
        <f t="shared" si="62"/>
        <v>38666.666666666664</v>
      </c>
      <c r="E1448" s="60">
        <v>1362</v>
      </c>
    </row>
    <row r="1449" spans="1:11" ht="12.75" customHeight="1" x14ac:dyDescent="0.2">
      <c r="D1449" s="59">
        <f t="shared" si="62"/>
        <v>38666.666666666664</v>
      </c>
      <c r="E1449" s="60">
        <v>1363</v>
      </c>
    </row>
    <row r="1450" spans="1:11" ht="12.75" customHeight="1" x14ac:dyDescent="0.2">
      <c r="A1450" s="58">
        <v>9210</v>
      </c>
      <c r="B1450" s="58" t="s">
        <v>3108</v>
      </c>
      <c r="C1450" s="59">
        <v>12</v>
      </c>
      <c r="D1450" s="59">
        <f t="shared" si="62"/>
        <v>38666.666666666664</v>
      </c>
      <c r="E1450" s="60">
        <v>1364</v>
      </c>
      <c r="F1450" s="61">
        <f>D1450*19.63</f>
        <v>759026.66666666663</v>
      </c>
      <c r="G1450" s="61">
        <f>D1450*11.44</f>
        <v>442346.66666666663</v>
      </c>
      <c r="H1450" s="61">
        <f>D1450*5.36</f>
        <v>207253.33333333334</v>
      </c>
      <c r="I1450" s="61">
        <f>D1450*31.47</f>
        <v>1216839.9999999998</v>
      </c>
      <c r="J1450" s="61">
        <f>D1450*15.72</f>
        <v>607840</v>
      </c>
      <c r="K1450" s="62">
        <f t="shared" ref="K1450:K1455" si="63">SUM(F1450:J1450)</f>
        <v>3233306.666666666</v>
      </c>
    </row>
    <row r="1451" spans="1:11" ht="12.75" customHeight="1" x14ac:dyDescent="0.2">
      <c r="A1451" s="58">
        <v>9212</v>
      </c>
      <c r="B1451" s="58" t="s">
        <v>3109</v>
      </c>
      <c r="C1451" s="59">
        <v>9</v>
      </c>
      <c r="D1451" s="59">
        <f t="shared" si="62"/>
        <v>38666.666666666664</v>
      </c>
      <c r="E1451" s="60">
        <v>1365</v>
      </c>
      <c r="F1451" s="61">
        <f>D1451*12.76</f>
        <v>493386.66666666663</v>
      </c>
      <c r="G1451" s="61">
        <f>D1451*7.3</f>
        <v>282266.66666666663</v>
      </c>
      <c r="H1451" s="61">
        <f>D1451*3.49</f>
        <v>134946.66666666666</v>
      </c>
      <c r="I1451" s="61">
        <f>D1451*21.1</f>
        <v>815866.66666666663</v>
      </c>
      <c r="J1451" s="61">
        <f>D1451*9.92</f>
        <v>383573.33333333331</v>
      </c>
      <c r="K1451" s="62">
        <f t="shared" si="63"/>
        <v>2110040</v>
      </c>
    </row>
    <row r="1452" spans="1:11" ht="12.75" customHeight="1" x14ac:dyDescent="0.2">
      <c r="A1452" s="58">
        <v>9213</v>
      </c>
      <c r="B1452" s="58" t="s">
        <v>3110</v>
      </c>
      <c r="C1452" s="59">
        <v>12</v>
      </c>
      <c r="D1452" s="59">
        <f t="shared" si="62"/>
        <v>38666.666666666664</v>
      </c>
      <c r="E1452" s="60">
        <v>1366</v>
      </c>
      <c r="F1452" s="61">
        <f>D1452*19.63</f>
        <v>759026.66666666663</v>
      </c>
      <c r="G1452" s="61">
        <f>D1452*11.44</f>
        <v>442346.66666666663</v>
      </c>
      <c r="H1452" s="61">
        <f>D1452*5.36</f>
        <v>207253.33333333334</v>
      </c>
      <c r="I1452" s="61">
        <f>D1452*31.47</f>
        <v>1216839.9999999998</v>
      </c>
      <c r="J1452" s="61">
        <f>D1452*15.72</f>
        <v>607840</v>
      </c>
      <c r="K1452" s="62">
        <f t="shared" si="63"/>
        <v>3233306.666666666</v>
      </c>
    </row>
    <row r="1453" spans="1:11" ht="12.75" customHeight="1" x14ac:dyDescent="0.2">
      <c r="A1453" s="58">
        <v>9214</v>
      </c>
      <c r="B1453" s="58" t="s">
        <v>3111</v>
      </c>
      <c r="C1453" s="59">
        <v>12</v>
      </c>
      <c r="D1453" s="59">
        <f t="shared" si="62"/>
        <v>38666.666666666664</v>
      </c>
      <c r="E1453" s="60">
        <v>1367</v>
      </c>
      <c r="F1453" s="61">
        <f>D1453*19.63</f>
        <v>759026.66666666663</v>
      </c>
      <c r="G1453" s="61">
        <f>D1453*11.44</f>
        <v>442346.66666666663</v>
      </c>
      <c r="H1453" s="61">
        <f>D1453*5.36</f>
        <v>207253.33333333334</v>
      </c>
      <c r="I1453" s="61">
        <f>D1453*31.47</f>
        <v>1216839.9999999998</v>
      </c>
      <c r="J1453" s="61">
        <f>D1453*15.72</f>
        <v>607840</v>
      </c>
      <c r="K1453" s="62">
        <f t="shared" si="63"/>
        <v>3233306.666666666</v>
      </c>
    </row>
    <row r="1454" spans="1:11" ht="12.75" customHeight="1" x14ac:dyDescent="0.2">
      <c r="A1454" s="58">
        <v>9215</v>
      </c>
      <c r="B1454" s="58" t="s">
        <v>3112</v>
      </c>
      <c r="C1454" s="59">
        <v>12</v>
      </c>
      <c r="D1454" s="59">
        <f t="shared" si="62"/>
        <v>38666.666666666664</v>
      </c>
      <c r="E1454" s="60">
        <v>1368</v>
      </c>
      <c r="F1454" s="61">
        <f>D1454*19.63</f>
        <v>759026.66666666663</v>
      </c>
      <c r="G1454" s="61">
        <f>D1454*11.44</f>
        <v>442346.66666666663</v>
      </c>
      <c r="H1454" s="61">
        <f>D1454*5.36</f>
        <v>207253.33333333334</v>
      </c>
      <c r="I1454" s="61">
        <f>D1454*31.47</f>
        <v>1216839.9999999998</v>
      </c>
      <c r="J1454" s="61">
        <f>D1454*15.72</f>
        <v>607840</v>
      </c>
      <c r="K1454" s="62">
        <f t="shared" si="63"/>
        <v>3233306.666666666</v>
      </c>
    </row>
    <row r="1455" spans="1:11" ht="12.75" customHeight="1" x14ac:dyDescent="0.2">
      <c r="A1455" s="58">
        <v>9216</v>
      </c>
      <c r="B1455" s="58" t="s">
        <v>3113</v>
      </c>
      <c r="C1455" s="59">
        <v>12</v>
      </c>
      <c r="D1455" s="59">
        <f t="shared" si="62"/>
        <v>38666.666666666664</v>
      </c>
      <c r="E1455" s="60">
        <v>1369</v>
      </c>
      <c r="F1455" s="61">
        <f>D1455*19.63</f>
        <v>759026.66666666663</v>
      </c>
      <c r="G1455" s="61">
        <f>D1455*11.44</f>
        <v>442346.66666666663</v>
      </c>
      <c r="H1455" s="61">
        <f>D1455*5.36</f>
        <v>207253.33333333334</v>
      </c>
      <c r="I1455" s="61">
        <f>D1455*31.47</f>
        <v>1216839.9999999998</v>
      </c>
      <c r="J1455" s="61">
        <f>D1455*15.72</f>
        <v>607840</v>
      </c>
      <c r="K1455" s="62">
        <f t="shared" si="63"/>
        <v>3233306.666666666</v>
      </c>
    </row>
    <row r="1456" spans="1:11" ht="12.75" customHeight="1" x14ac:dyDescent="0.2">
      <c r="D1456" s="59">
        <f t="shared" si="62"/>
        <v>38666.666666666664</v>
      </c>
      <c r="E1456" s="60">
        <v>1370</v>
      </c>
    </row>
    <row r="1457" spans="1:11" ht="12.75" customHeight="1" x14ac:dyDescent="0.2">
      <c r="A1457" s="58" t="s">
        <v>5130</v>
      </c>
      <c r="D1457" s="59">
        <f t="shared" si="62"/>
        <v>38666.666666666664</v>
      </c>
      <c r="E1457" s="60">
        <v>1371</v>
      </c>
    </row>
    <row r="1458" spans="1:11" ht="12.75" customHeight="1" x14ac:dyDescent="0.2">
      <c r="D1458" s="59">
        <f t="shared" si="62"/>
        <v>38666.666666666664</v>
      </c>
      <c r="E1458" s="60">
        <v>1372</v>
      </c>
    </row>
    <row r="1459" spans="1:11" ht="12.75" customHeight="1" x14ac:dyDescent="0.2">
      <c r="A1459" s="58">
        <v>9220</v>
      </c>
      <c r="B1459" s="58" t="s">
        <v>3114</v>
      </c>
      <c r="C1459" s="59">
        <v>12</v>
      </c>
      <c r="D1459" s="59">
        <f t="shared" si="62"/>
        <v>38666.666666666664</v>
      </c>
      <c r="E1459" s="60">
        <v>1373</v>
      </c>
      <c r="F1459" s="61">
        <f>D1459*19.63</f>
        <v>759026.66666666663</v>
      </c>
      <c r="G1459" s="61">
        <f>D1459*11.44</f>
        <v>442346.66666666663</v>
      </c>
      <c r="H1459" s="61">
        <f>D1459*5.36</f>
        <v>207253.33333333334</v>
      </c>
      <c r="I1459" s="61">
        <f>D1459*31.47</f>
        <v>1216839.9999999998</v>
      </c>
      <c r="J1459" s="61">
        <f>D1459*15.72</f>
        <v>607840</v>
      </c>
      <c r="K1459" s="62">
        <f>SUM(F1459:J1459)</f>
        <v>3233306.666666666</v>
      </c>
    </row>
    <row r="1460" spans="1:11" ht="12.75" customHeight="1" x14ac:dyDescent="0.2">
      <c r="A1460" s="58">
        <v>9222</v>
      </c>
      <c r="B1460" s="58" t="s">
        <v>3115</v>
      </c>
      <c r="C1460" s="59">
        <v>22</v>
      </c>
      <c r="D1460" s="59">
        <f t="shared" si="62"/>
        <v>38666.666666666664</v>
      </c>
      <c r="E1460" s="60">
        <v>1374</v>
      </c>
      <c r="F1460" s="61">
        <f>D1460*38.67</f>
        <v>1495240</v>
      </c>
      <c r="G1460" s="61">
        <f>D1460*26.82</f>
        <v>1037040</v>
      </c>
      <c r="H1460" s="61">
        <f>D1460*10.55</f>
        <v>407933.33333333331</v>
      </c>
      <c r="I1460" s="61">
        <f>D1460*38.34</f>
        <v>1482480</v>
      </c>
      <c r="K1460" s="62">
        <f>SUM(F1460:J1460)</f>
        <v>4422693.333333334</v>
      </c>
    </row>
    <row r="1461" spans="1:11" ht="12.75" customHeight="1" x14ac:dyDescent="0.2">
      <c r="A1461" s="58">
        <v>9223</v>
      </c>
      <c r="B1461" s="58" t="s">
        <v>3116</v>
      </c>
      <c r="C1461" s="59">
        <v>22</v>
      </c>
      <c r="D1461" s="59">
        <f t="shared" si="62"/>
        <v>38666.666666666664</v>
      </c>
      <c r="E1461" s="60">
        <v>1375</v>
      </c>
      <c r="F1461" s="61">
        <f>D1461*38.67</f>
        <v>1495240</v>
      </c>
      <c r="G1461" s="61">
        <f>D1461*26.82</f>
        <v>1037040</v>
      </c>
      <c r="H1461" s="61">
        <f>D1461*10.55</f>
        <v>407933.33333333331</v>
      </c>
      <c r="I1461" s="61">
        <f>D1461*38.34</f>
        <v>1482480</v>
      </c>
      <c r="K1461" s="62">
        <f>SUM(F1461:J1461)</f>
        <v>4422693.333333334</v>
      </c>
    </row>
    <row r="1462" spans="1:11" ht="12.75" customHeight="1" x14ac:dyDescent="0.2">
      <c r="A1462" s="58">
        <v>9224</v>
      </c>
      <c r="B1462" s="58" t="s">
        <v>3117</v>
      </c>
      <c r="C1462" s="59">
        <v>22</v>
      </c>
      <c r="D1462" s="59">
        <f t="shared" si="62"/>
        <v>38666.666666666664</v>
      </c>
      <c r="E1462" s="60">
        <v>1376</v>
      </c>
      <c r="F1462" s="61">
        <f>D1462*38.67</f>
        <v>1495240</v>
      </c>
      <c r="G1462" s="61">
        <f>D1462*26.82</f>
        <v>1037040</v>
      </c>
      <c r="H1462" s="61">
        <f>D1462*10.55</f>
        <v>407933.33333333331</v>
      </c>
      <c r="I1462" s="61">
        <f>D1462*38.34</f>
        <v>1482480</v>
      </c>
      <c r="K1462" s="62">
        <f>SUM(F1462:J1462)</f>
        <v>4422693.333333334</v>
      </c>
    </row>
    <row r="1463" spans="1:11" ht="12.75" customHeight="1" x14ac:dyDescent="0.2">
      <c r="A1463" s="58">
        <v>9225</v>
      </c>
      <c r="B1463" s="58" t="s">
        <v>3118</v>
      </c>
      <c r="C1463" s="59">
        <v>22</v>
      </c>
      <c r="D1463" s="59">
        <f t="shared" si="62"/>
        <v>38666.666666666664</v>
      </c>
      <c r="E1463" s="60">
        <v>1377</v>
      </c>
      <c r="F1463" s="61">
        <f>D1463*38.67</f>
        <v>1495240</v>
      </c>
      <c r="G1463" s="61">
        <f>D1463*26.82</f>
        <v>1037040</v>
      </c>
      <c r="H1463" s="61">
        <f>D1463*10.55</f>
        <v>407933.33333333331</v>
      </c>
      <c r="I1463" s="61">
        <f>D1463*38.34</f>
        <v>1482480</v>
      </c>
      <c r="K1463" s="62">
        <f>SUM(F1463:J1463)</f>
        <v>4422693.333333334</v>
      </c>
    </row>
    <row r="1464" spans="1:11" ht="12.75" customHeight="1" x14ac:dyDescent="0.2">
      <c r="D1464" s="59">
        <f t="shared" si="62"/>
        <v>38666.666666666664</v>
      </c>
      <c r="E1464" s="60">
        <v>1378</v>
      </c>
    </row>
    <row r="1465" spans="1:11" ht="12.75" customHeight="1" x14ac:dyDescent="0.2">
      <c r="A1465" s="58" t="s">
        <v>5131</v>
      </c>
      <c r="D1465" s="59">
        <f t="shared" si="62"/>
        <v>38666.666666666664</v>
      </c>
      <c r="E1465" s="60">
        <v>1379</v>
      </c>
    </row>
    <row r="1466" spans="1:11" ht="12.75" customHeight="1" x14ac:dyDescent="0.2">
      <c r="D1466" s="59">
        <f t="shared" si="62"/>
        <v>38666.666666666664</v>
      </c>
      <c r="E1466" s="60">
        <v>1380</v>
      </c>
    </row>
    <row r="1467" spans="1:11" ht="12.75" customHeight="1" x14ac:dyDescent="0.2">
      <c r="A1467" s="58">
        <v>9240</v>
      </c>
      <c r="B1467" s="58" t="s">
        <v>3119</v>
      </c>
      <c r="C1467" s="59">
        <v>13</v>
      </c>
      <c r="D1467" s="59">
        <f t="shared" si="62"/>
        <v>38666.666666666664</v>
      </c>
      <c r="E1467" s="60">
        <v>1381</v>
      </c>
      <c r="F1467" s="61">
        <f>D1467*21.48</f>
        <v>830560</v>
      </c>
      <c r="G1467" s="61">
        <f>D1467*12.72</f>
        <v>491840</v>
      </c>
      <c r="H1467" s="61">
        <f>D1467*6.17</f>
        <v>238573.33333333331</v>
      </c>
      <c r="I1467" s="61">
        <f>D1467*33.16</f>
        <v>1282186.6666666665</v>
      </c>
      <c r="J1467" s="61">
        <f>D1467*15.72</f>
        <v>607840</v>
      </c>
      <c r="K1467" s="62">
        <f>SUM(F1467:J1467)</f>
        <v>3451000</v>
      </c>
    </row>
    <row r="1468" spans="1:11" ht="12.75" customHeight="1" x14ac:dyDescent="0.2">
      <c r="A1468" s="58">
        <v>9241</v>
      </c>
      <c r="B1468" s="58" t="s">
        <v>3120</v>
      </c>
      <c r="C1468" s="59">
        <v>13</v>
      </c>
      <c r="D1468" s="59">
        <f t="shared" si="62"/>
        <v>38666.666666666664</v>
      </c>
      <c r="E1468" s="60">
        <v>1382</v>
      </c>
      <c r="F1468" s="61">
        <f>D1468*21.48</f>
        <v>830560</v>
      </c>
      <c r="G1468" s="61">
        <f>D1468*12.72</f>
        <v>491840</v>
      </c>
      <c r="H1468" s="61">
        <f>D1468*6.17</f>
        <v>238573.33333333331</v>
      </c>
      <c r="I1468" s="61">
        <f>D1468*33.16</f>
        <v>1282186.6666666665</v>
      </c>
      <c r="J1468" s="61">
        <f>D1468*15.72</f>
        <v>607840</v>
      </c>
      <c r="K1468" s="62">
        <f>SUM(F1468:J1468)</f>
        <v>3451000</v>
      </c>
    </row>
    <row r="1469" spans="1:11" ht="12.75" customHeight="1" x14ac:dyDescent="0.2">
      <c r="A1469" s="58">
        <v>9242</v>
      </c>
      <c r="B1469" s="58" t="s">
        <v>3121</v>
      </c>
      <c r="C1469" s="59">
        <v>13</v>
      </c>
      <c r="D1469" s="59">
        <f t="shared" si="62"/>
        <v>38666.666666666664</v>
      </c>
      <c r="E1469" s="60">
        <v>1383</v>
      </c>
      <c r="F1469" s="61">
        <f>D1469*21.48</f>
        <v>830560</v>
      </c>
      <c r="G1469" s="61">
        <f>D1469*12.72</f>
        <v>491840</v>
      </c>
      <c r="H1469" s="61">
        <f>D1469*6.17</f>
        <v>238573.33333333331</v>
      </c>
      <c r="I1469" s="61">
        <f>D1469*33.16</f>
        <v>1282186.6666666665</v>
      </c>
      <c r="J1469" s="61">
        <f>D1469*15.72</f>
        <v>607840</v>
      </c>
      <c r="K1469" s="62">
        <f>SUM(F1469:J1469)</f>
        <v>3451000</v>
      </c>
    </row>
    <row r="1470" spans="1:11" ht="12.75" customHeight="1" x14ac:dyDescent="0.2">
      <c r="D1470" s="59">
        <f t="shared" si="62"/>
        <v>38666.666666666664</v>
      </c>
      <c r="E1470" s="60">
        <v>1384</v>
      </c>
    </row>
    <row r="1471" spans="1:11" ht="12.75" customHeight="1" x14ac:dyDescent="0.2">
      <c r="A1471" s="58" t="s">
        <v>3122</v>
      </c>
      <c r="D1471" s="59">
        <f t="shared" si="62"/>
        <v>38666.666666666664</v>
      </c>
      <c r="E1471" s="60">
        <v>1385</v>
      </c>
    </row>
    <row r="1472" spans="1:11" ht="12.75" customHeight="1" x14ac:dyDescent="0.2">
      <c r="D1472" s="59">
        <f t="shared" si="62"/>
        <v>38666.666666666664</v>
      </c>
      <c r="E1472" s="60">
        <v>1386</v>
      </c>
    </row>
    <row r="1473" spans="1:11" ht="12.75" customHeight="1" x14ac:dyDescent="0.2">
      <c r="A1473" s="58">
        <v>9250</v>
      </c>
      <c r="B1473" s="58" t="s">
        <v>3123</v>
      </c>
      <c r="C1473" s="59">
        <v>10</v>
      </c>
      <c r="D1473" s="59">
        <f t="shared" si="62"/>
        <v>38666.666666666664</v>
      </c>
      <c r="E1473" s="60">
        <v>1387</v>
      </c>
      <c r="F1473" s="61">
        <f>D1473*15.71</f>
        <v>607453.33333333337</v>
      </c>
      <c r="G1473" s="61">
        <f>D1473*9.02</f>
        <v>348773.33333333331</v>
      </c>
      <c r="H1473" s="61">
        <f>D1473*4.28</f>
        <v>165493.33333333334</v>
      </c>
      <c r="I1473" s="61">
        <f>D1473*28.08</f>
        <v>1085759.9999999998</v>
      </c>
      <c r="J1473" s="61">
        <f>D1473*15.72</f>
        <v>607840</v>
      </c>
      <c r="K1473" s="62">
        <f>SUM(F1473:J1473)</f>
        <v>2815320</v>
      </c>
    </row>
    <row r="1474" spans="1:11" ht="12.75" customHeight="1" x14ac:dyDescent="0.2">
      <c r="A1474" s="58">
        <v>9251</v>
      </c>
      <c r="B1474" s="58" t="s">
        <v>3124</v>
      </c>
      <c r="C1474" s="59">
        <v>13</v>
      </c>
      <c r="D1474" s="59">
        <f t="shared" si="62"/>
        <v>38666.666666666664</v>
      </c>
      <c r="E1474" s="60">
        <v>1388</v>
      </c>
      <c r="F1474" s="61">
        <f>D1474*21.48</f>
        <v>830560</v>
      </c>
      <c r="G1474" s="61">
        <f>D1474*12.72</f>
        <v>491840</v>
      </c>
      <c r="H1474" s="61">
        <f>D1474*6.17</f>
        <v>238573.33333333331</v>
      </c>
      <c r="I1474" s="61">
        <f>D1474*33.16</f>
        <v>1282186.6666666665</v>
      </c>
      <c r="J1474" s="61">
        <f>D1474*15.72</f>
        <v>607840</v>
      </c>
      <c r="K1474" s="62">
        <f>SUM(F1474:J1474)</f>
        <v>3451000</v>
      </c>
    </row>
    <row r="1475" spans="1:11" ht="12.75" customHeight="1" x14ac:dyDescent="0.2">
      <c r="A1475" s="58">
        <v>9252</v>
      </c>
      <c r="B1475" s="58" t="s">
        <v>3125</v>
      </c>
      <c r="C1475" s="59">
        <v>13</v>
      </c>
      <c r="D1475" s="59">
        <f t="shared" si="62"/>
        <v>38666.666666666664</v>
      </c>
      <c r="E1475" s="60">
        <v>1389</v>
      </c>
      <c r="F1475" s="61">
        <f>D1475*21.48</f>
        <v>830560</v>
      </c>
      <c r="G1475" s="61">
        <f>D1475*12.72</f>
        <v>491840</v>
      </c>
      <c r="H1475" s="61">
        <f>D1475*6.17</f>
        <v>238573.33333333331</v>
      </c>
      <c r="I1475" s="61">
        <f>D1475*33.16</f>
        <v>1282186.6666666665</v>
      </c>
      <c r="J1475" s="61">
        <f>D1475*15.72</f>
        <v>607840</v>
      </c>
      <c r="K1475" s="62">
        <f>SUM(F1475:J1475)</f>
        <v>3451000</v>
      </c>
    </row>
    <row r="1476" spans="1:11" ht="12.75" customHeight="1" x14ac:dyDescent="0.2">
      <c r="A1476" s="58">
        <v>9253</v>
      </c>
      <c r="B1476" s="58" t="s">
        <v>3126</v>
      </c>
      <c r="C1476" s="59">
        <v>8</v>
      </c>
      <c r="D1476" s="59">
        <f t="shared" si="62"/>
        <v>38666.666666666664</v>
      </c>
      <c r="E1476" s="60">
        <v>1390</v>
      </c>
      <c r="F1476" s="61">
        <f>D1476*10.44</f>
        <v>403679.99999999994</v>
      </c>
      <c r="G1476" s="61">
        <f>D1476*6.17</f>
        <v>238573.33333333331</v>
      </c>
      <c r="H1476" s="61">
        <f>D1476*2.74</f>
        <v>105946.66666666667</v>
      </c>
      <c r="I1476" s="61">
        <f>D1476*18.51</f>
        <v>715720</v>
      </c>
      <c r="J1476" s="61">
        <f>D1476*9.92</f>
        <v>383573.33333333331</v>
      </c>
      <c r="K1476" s="62">
        <f>SUM(F1476:J1476)</f>
        <v>1847493.3333333333</v>
      </c>
    </row>
    <row r="1477" spans="1:11" ht="12.75" customHeight="1" x14ac:dyDescent="0.2">
      <c r="D1477" s="59">
        <f t="shared" si="62"/>
        <v>38666.666666666664</v>
      </c>
      <c r="E1477" s="60">
        <v>1391</v>
      </c>
    </row>
    <row r="1478" spans="1:11" ht="12.75" customHeight="1" x14ac:dyDescent="0.2">
      <c r="A1478" s="58" t="s">
        <v>3127</v>
      </c>
      <c r="D1478" s="59">
        <f t="shared" si="62"/>
        <v>38666.666666666664</v>
      </c>
      <c r="E1478" s="60">
        <v>1392</v>
      </c>
    </row>
    <row r="1479" spans="1:11" ht="12.75" customHeight="1" x14ac:dyDescent="0.2">
      <c r="D1479" s="59">
        <f t="shared" si="62"/>
        <v>38666.666666666664</v>
      </c>
      <c r="E1479" s="60">
        <v>1393</v>
      </c>
    </row>
    <row r="1480" spans="1:11" ht="12.75" customHeight="1" x14ac:dyDescent="0.2">
      <c r="A1480" s="58" t="s">
        <v>3128</v>
      </c>
      <c r="D1480" s="59">
        <f t="shared" si="62"/>
        <v>38666.666666666664</v>
      </c>
      <c r="E1480" s="60">
        <v>1394</v>
      </c>
    </row>
    <row r="1481" spans="1:11" ht="12.75" customHeight="1" x14ac:dyDescent="0.2">
      <c r="D1481" s="59">
        <f t="shared" si="62"/>
        <v>38666.666666666664</v>
      </c>
      <c r="E1481" s="60">
        <v>1395</v>
      </c>
    </row>
    <row r="1482" spans="1:11" ht="12.75" customHeight="1" x14ac:dyDescent="0.2">
      <c r="A1482" s="58">
        <v>9301</v>
      </c>
      <c r="B1482" s="58" t="s">
        <v>3129</v>
      </c>
      <c r="C1482" s="59">
        <v>10</v>
      </c>
      <c r="D1482" s="59">
        <f t="shared" si="62"/>
        <v>38666.666666666664</v>
      </c>
      <c r="E1482" s="60">
        <v>1396</v>
      </c>
      <c r="F1482" s="61">
        <f>D1482*15.71</f>
        <v>607453.33333333337</v>
      </c>
      <c r="G1482" s="61">
        <f>D1482*9.02</f>
        <v>348773.33333333331</v>
      </c>
      <c r="H1482" s="61">
        <f>D1482*4.28</f>
        <v>165493.33333333334</v>
      </c>
      <c r="I1482" s="61">
        <f>D1482*28.08</f>
        <v>1085759.9999999998</v>
      </c>
      <c r="J1482" s="61">
        <f>D1482*15.72</f>
        <v>607840</v>
      </c>
      <c r="K1482" s="62">
        <f>SUM(F1482:J1482)</f>
        <v>2815320</v>
      </c>
    </row>
    <row r="1483" spans="1:11" ht="12.75" customHeight="1" x14ac:dyDescent="0.2">
      <c r="A1483" s="58">
        <v>9302</v>
      </c>
      <c r="B1483" s="58" t="s">
        <v>3130</v>
      </c>
      <c r="C1483" s="59">
        <v>10</v>
      </c>
      <c r="D1483" s="59">
        <f t="shared" si="62"/>
        <v>38666.666666666664</v>
      </c>
      <c r="E1483" s="60">
        <v>1397</v>
      </c>
      <c r="F1483" s="61">
        <f>D1483*15.71</f>
        <v>607453.33333333337</v>
      </c>
      <c r="G1483" s="61">
        <f>D1483*9.02</f>
        <v>348773.33333333331</v>
      </c>
      <c r="H1483" s="61">
        <f>D1483*4.28</f>
        <v>165493.33333333334</v>
      </c>
      <c r="I1483" s="61">
        <f>D1483*28.08</f>
        <v>1085759.9999999998</v>
      </c>
      <c r="J1483" s="61">
        <f>D1483*15.72</f>
        <v>607840</v>
      </c>
      <c r="K1483" s="62">
        <f>SUM(F1483:J1483)</f>
        <v>2815320</v>
      </c>
    </row>
    <row r="1484" spans="1:11" ht="12.75" customHeight="1" x14ac:dyDescent="0.2">
      <c r="A1484" s="58">
        <v>9303</v>
      </c>
      <c r="B1484" s="58" t="s">
        <v>3131</v>
      </c>
      <c r="C1484" s="59">
        <v>8</v>
      </c>
      <c r="D1484" s="59">
        <f t="shared" si="62"/>
        <v>38666.666666666664</v>
      </c>
      <c r="E1484" s="60">
        <v>1398</v>
      </c>
      <c r="F1484" s="61">
        <f>D1484*10.44</f>
        <v>403679.99999999994</v>
      </c>
      <c r="G1484" s="61">
        <f>D1484*6.17</f>
        <v>238573.33333333331</v>
      </c>
      <c r="H1484" s="61">
        <f>D1484*2.74</f>
        <v>105946.66666666667</v>
      </c>
      <c r="I1484" s="61">
        <f>D1484*18.51</f>
        <v>715720</v>
      </c>
      <c r="J1484" s="61">
        <f>D1484*9.92</f>
        <v>383573.33333333331</v>
      </c>
      <c r="K1484" s="62">
        <f>SUM(F1484:J1484)</f>
        <v>1847493.3333333333</v>
      </c>
    </row>
    <row r="1485" spans="1:11" ht="12.75" customHeight="1" x14ac:dyDescent="0.2">
      <c r="D1485" s="59">
        <f t="shared" si="62"/>
        <v>38666.666666666664</v>
      </c>
      <c r="E1485" s="60">
        <v>1399</v>
      </c>
    </row>
    <row r="1486" spans="1:11" ht="12.75" customHeight="1" x14ac:dyDescent="0.2">
      <c r="A1486" s="58" t="s">
        <v>3132</v>
      </c>
      <c r="D1486" s="59">
        <f t="shared" si="62"/>
        <v>38666.666666666664</v>
      </c>
      <c r="E1486" s="60">
        <v>1400</v>
      </c>
    </row>
    <row r="1487" spans="1:11" ht="12.75" customHeight="1" x14ac:dyDescent="0.2">
      <c r="D1487" s="59">
        <f t="shared" si="62"/>
        <v>38666.666666666664</v>
      </c>
      <c r="E1487" s="60">
        <v>1401</v>
      </c>
    </row>
    <row r="1488" spans="1:11" ht="12.75" customHeight="1" x14ac:dyDescent="0.2">
      <c r="A1488" s="58">
        <v>9310</v>
      </c>
      <c r="B1488" s="58" t="s">
        <v>3133</v>
      </c>
      <c r="C1488" s="59">
        <v>12</v>
      </c>
      <c r="D1488" s="59">
        <f t="shared" si="62"/>
        <v>38666.666666666664</v>
      </c>
      <c r="E1488" s="60">
        <v>1402</v>
      </c>
      <c r="F1488" s="61">
        <f>D1488*19.63</f>
        <v>759026.66666666663</v>
      </c>
      <c r="G1488" s="61">
        <f>D1488*11.44</f>
        <v>442346.66666666663</v>
      </c>
      <c r="H1488" s="61">
        <f>D1488*5.36</f>
        <v>207253.33333333334</v>
      </c>
      <c r="I1488" s="61">
        <f>D1488*31.47</f>
        <v>1216839.9999999998</v>
      </c>
      <c r="J1488" s="61">
        <f>D1488*15.72</f>
        <v>607840</v>
      </c>
      <c r="K1488" s="62">
        <f>SUM(F1488:J1488)</f>
        <v>3233306.666666666</v>
      </c>
    </row>
    <row r="1489" spans="1:11" ht="12.75" customHeight="1" x14ac:dyDescent="0.2">
      <c r="A1489" s="58">
        <v>9311</v>
      </c>
      <c r="B1489" s="58" t="s">
        <v>3134</v>
      </c>
      <c r="C1489" s="59">
        <v>12</v>
      </c>
      <c r="D1489" s="59">
        <f t="shared" si="62"/>
        <v>38666.666666666664</v>
      </c>
      <c r="E1489" s="60">
        <v>1403</v>
      </c>
      <c r="F1489" s="61">
        <f>D1489*19.63</f>
        <v>759026.66666666663</v>
      </c>
      <c r="G1489" s="61">
        <f>D1489*11.44</f>
        <v>442346.66666666663</v>
      </c>
      <c r="H1489" s="61">
        <f>D1489*5.36</f>
        <v>207253.33333333334</v>
      </c>
      <c r="I1489" s="61">
        <f>D1489*31.47</f>
        <v>1216839.9999999998</v>
      </c>
      <c r="J1489" s="61">
        <f>D1489*15.72</f>
        <v>607840</v>
      </c>
      <c r="K1489" s="62">
        <f>SUM(F1489:J1489)</f>
        <v>3233306.666666666</v>
      </c>
    </row>
    <row r="1490" spans="1:11" ht="12.75" customHeight="1" x14ac:dyDescent="0.2">
      <c r="D1490" s="59">
        <f t="shared" si="62"/>
        <v>38666.666666666664</v>
      </c>
      <c r="E1490" s="60">
        <v>1404</v>
      </c>
    </row>
    <row r="1491" spans="1:11" ht="12.75" customHeight="1" x14ac:dyDescent="0.2">
      <c r="A1491" s="58" t="s">
        <v>3135</v>
      </c>
      <c r="D1491" s="59">
        <f t="shared" si="62"/>
        <v>38666.666666666664</v>
      </c>
      <c r="E1491" s="60">
        <v>1405</v>
      </c>
    </row>
    <row r="1492" spans="1:11" ht="12.75" customHeight="1" x14ac:dyDescent="0.2">
      <c r="D1492" s="59">
        <f t="shared" si="62"/>
        <v>38666.666666666664</v>
      </c>
      <c r="E1492" s="60">
        <v>1406</v>
      </c>
    </row>
    <row r="1493" spans="1:11" ht="12.75" customHeight="1" x14ac:dyDescent="0.2">
      <c r="A1493" s="58">
        <v>9320</v>
      </c>
      <c r="B1493" s="58" t="s">
        <v>3136</v>
      </c>
      <c r="C1493" s="59">
        <v>12</v>
      </c>
      <c r="D1493" s="59">
        <f t="shared" si="62"/>
        <v>38666.666666666664</v>
      </c>
      <c r="E1493" s="60">
        <v>1407</v>
      </c>
      <c r="F1493" s="61">
        <f>D1493*19.63</f>
        <v>759026.66666666663</v>
      </c>
      <c r="G1493" s="61">
        <f>D1493*11.44</f>
        <v>442346.66666666663</v>
      </c>
      <c r="H1493" s="61">
        <f>D1493*5.36</f>
        <v>207253.33333333334</v>
      </c>
      <c r="I1493" s="61">
        <f>D1493*31.47</f>
        <v>1216839.9999999998</v>
      </c>
      <c r="J1493" s="61">
        <f>D1493*15.72</f>
        <v>607840</v>
      </c>
      <c r="K1493" s="62">
        <f>SUM(F1493:J1493)</f>
        <v>3233306.666666666</v>
      </c>
    </row>
    <row r="1494" spans="1:11" ht="12.75" customHeight="1" x14ac:dyDescent="0.2">
      <c r="A1494" s="58">
        <v>9321</v>
      </c>
      <c r="B1494" s="58" t="s">
        <v>3137</v>
      </c>
      <c r="C1494" s="59">
        <v>12</v>
      </c>
      <c r="D1494" s="59">
        <f t="shared" si="62"/>
        <v>38666.666666666664</v>
      </c>
      <c r="E1494" s="60">
        <v>1408</v>
      </c>
      <c r="F1494" s="61">
        <f>D1494*19.63</f>
        <v>759026.66666666663</v>
      </c>
      <c r="G1494" s="61">
        <f>D1494*11.44</f>
        <v>442346.66666666663</v>
      </c>
      <c r="H1494" s="61">
        <f>D1494*5.36</f>
        <v>207253.33333333334</v>
      </c>
      <c r="I1494" s="61">
        <f>D1494*31.47</f>
        <v>1216839.9999999998</v>
      </c>
      <c r="J1494" s="61">
        <f>D1494*15.72</f>
        <v>607840</v>
      </c>
      <c r="K1494" s="62">
        <f>SUM(F1494:J1494)</f>
        <v>3233306.666666666</v>
      </c>
    </row>
    <row r="1495" spans="1:11" ht="12.75" customHeight="1" x14ac:dyDescent="0.2">
      <c r="A1495" s="58">
        <v>9322</v>
      </c>
      <c r="B1495" s="58" t="s">
        <v>3133</v>
      </c>
      <c r="C1495" s="59">
        <v>12</v>
      </c>
      <c r="D1495" s="59">
        <f t="shared" si="62"/>
        <v>38666.666666666664</v>
      </c>
      <c r="E1495" s="60">
        <v>1409</v>
      </c>
      <c r="F1495" s="61">
        <f>D1495*19.63</f>
        <v>759026.66666666663</v>
      </c>
      <c r="G1495" s="61">
        <f>D1495*11.44</f>
        <v>442346.66666666663</v>
      </c>
      <c r="H1495" s="61">
        <f>D1495*5.36</f>
        <v>207253.33333333334</v>
      </c>
      <c r="I1495" s="61">
        <f>D1495*31.47</f>
        <v>1216839.9999999998</v>
      </c>
      <c r="J1495" s="61">
        <f>D1495*15.72</f>
        <v>607840</v>
      </c>
      <c r="K1495" s="62">
        <f>SUM(F1495:J1495)</f>
        <v>3233306.666666666</v>
      </c>
    </row>
    <row r="1496" spans="1:11" ht="12.75" customHeight="1" x14ac:dyDescent="0.2">
      <c r="A1496" s="58">
        <v>9323</v>
      </c>
      <c r="B1496" s="58" t="s">
        <v>3138</v>
      </c>
      <c r="C1496" s="59">
        <v>12</v>
      </c>
      <c r="D1496" s="59">
        <f t="shared" ref="D1496:D1559" si="64">D1495</f>
        <v>38666.666666666664</v>
      </c>
      <c r="E1496" s="60">
        <v>1410</v>
      </c>
      <c r="F1496" s="61">
        <f>D1496*19.63</f>
        <v>759026.66666666663</v>
      </c>
      <c r="G1496" s="61">
        <f>D1496*11.44</f>
        <v>442346.66666666663</v>
      </c>
      <c r="H1496" s="61">
        <f>D1496*5.36</f>
        <v>207253.33333333334</v>
      </c>
      <c r="I1496" s="61">
        <f>D1496*31.47</f>
        <v>1216839.9999999998</v>
      </c>
      <c r="J1496" s="61">
        <f>D1496*15.72</f>
        <v>607840</v>
      </c>
      <c r="K1496" s="62">
        <f>SUM(F1496:J1496)</f>
        <v>3233306.666666666</v>
      </c>
    </row>
    <row r="1497" spans="1:11" ht="12.75" customHeight="1" x14ac:dyDescent="0.2">
      <c r="D1497" s="59">
        <f t="shared" si="64"/>
        <v>38666.666666666664</v>
      </c>
      <c r="E1497" s="60">
        <v>1411</v>
      </c>
    </row>
    <row r="1498" spans="1:11" ht="12.75" customHeight="1" x14ac:dyDescent="0.2">
      <c r="A1498" s="58" t="s">
        <v>5132</v>
      </c>
      <c r="D1498" s="59">
        <f t="shared" si="64"/>
        <v>38666.666666666664</v>
      </c>
      <c r="E1498" s="60">
        <v>1412</v>
      </c>
    </row>
    <row r="1499" spans="1:11" ht="12.75" customHeight="1" x14ac:dyDescent="0.2">
      <c r="D1499" s="59">
        <f t="shared" si="64"/>
        <v>38666.666666666664</v>
      </c>
      <c r="E1499" s="60">
        <v>1413</v>
      </c>
    </row>
    <row r="1500" spans="1:11" ht="12.75" customHeight="1" x14ac:dyDescent="0.2">
      <c r="A1500" s="58">
        <v>9330</v>
      </c>
      <c r="B1500" s="58" t="s">
        <v>3139</v>
      </c>
      <c r="C1500" s="59">
        <v>11</v>
      </c>
      <c r="D1500" s="59">
        <f t="shared" si="64"/>
        <v>38666.666666666664</v>
      </c>
      <c r="E1500" s="60">
        <v>1414</v>
      </c>
      <c r="F1500" s="61">
        <f>D1500*17.62</f>
        <v>681306.66666666663</v>
      </c>
      <c r="G1500" s="61">
        <f>D1500*10.08</f>
        <v>389760</v>
      </c>
      <c r="H1500" s="61">
        <f>D1500*4.83</f>
        <v>186760</v>
      </c>
      <c r="I1500" s="61">
        <f>D1500*29.95</f>
        <v>1158066.6666666665</v>
      </c>
      <c r="J1500" s="61">
        <f>D1500*15.72</f>
        <v>607840</v>
      </c>
      <c r="K1500" s="62">
        <f>SUM(F1500:J1500)</f>
        <v>3023733.333333333</v>
      </c>
    </row>
    <row r="1501" spans="1:11" ht="12.75" customHeight="1" x14ac:dyDescent="0.2">
      <c r="A1501" s="58">
        <v>9331</v>
      </c>
      <c r="B1501" s="58" t="s">
        <v>3140</v>
      </c>
      <c r="C1501" s="59">
        <v>12</v>
      </c>
      <c r="D1501" s="59">
        <f t="shared" si="64"/>
        <v>38666.666666666664</v>
      </c>
      <c r="E1501" s="60">
        <v>1415</v>
      </c>
      <c r="F1501" s="61">
        <f>D1501*19.63</f>
        <v>759026.66666666663</v>
      </c>
      <c r="G1501" s="61">
        <f>D1501*11.44</f>
        <v>442346.66666666663</v>
      </c>
      <c r="H1501" s="61">
        <f>D1501*5.36</f>
        <v>207253.33333333334</v>
      </c>
      <c r="I1501" s="61">
        <f>D1501*31.47</f>
        <v>1216839.9999999998</v>
      </c>
      <c r="J1501" s="61">
        <f>D1501*15.72</f>
        <v>607840</v>
      </c>
      <c r="K1501" s="62">
        <f>SUM(F1501:J1501)</f>
        <v>3233306.666666666</v>
      </c>
    </row>
    <row r="1502" spans="1:11" ht="12.75" customHeight="1" x14ac:dyDescent="0.2">
      <c r="A1502" s="58">
        <v>9332</v>
      </c>
      <c r="B1502" s="58" t="s">
        <v>3141</v>
      </c>
      <c r="C1502" s="59">
        <v>13</v>
      </c>
      <c r="D1502" s="59">
        <f t="shared" si="64"/>
        <v>38666.666666666664</v>
      </c>
      <c r="E1502" s="60">
        <v>1416</v>
      </c>
      <c r="F1502" s="61">
        <f>D1502*21.48</f>
        <v>830560</v>
      </c>
      <c r="G1502" s="61">
        <f>D1502*12.72</f>
        <v>491840</v>
      </c>
      <c r="H1502" s="61">
        <f>D1502*6.17</f>
        <v>238573.33333333331</v>
      </c>
      <c r="I1502" s="61">
        <f>D1502*33.16</f>
        <v>1282186.6666666665</v>
      </c>
      <c r="J1502" s="61">
        <f>D1502*15.72</f>
        <v>607840</v>
      </c>
      <c r="K1502" s="62">
        <f>SUM(F1502:J1502)</f>
        <v>3451000</v>
      </c>
    </row>
    <row r="1503" spans="1:11" ht="12.75" customHeight="1" x14ac:dyDescent="0.2">
      <c r="A1503" s="58">
        <v>9333</v>
      </c>
      <c r="B1503" s="58" t="s">
        <v>3142</v>
      </c>
      <c r="C1503" s="59">
        <v>13</v>
      </c>
      <c r="D1503" s="59">
        <f t="shared" si="64"/>
        <v>38666.666666666664</v>
      </c>
      <c r="E1503" s="60">
        <v>1417</v>
      </c>
      <c r="F1503" s="61">
        <f>D1503*21.48</f>
        <v>830560</v>
      </c>
      <c r="G1503" s="61">
        <f>D1503*12.72</f>
        <v>491840</v>
      </c>
      <c r="H1503" s="61">
        <f>D1503*6.17</f>
        <v>238573.33333333331</v>
      </c>
      <c r="I1503" s="61">
        <f>D1503*33.16</f>
        <v>1282186.6666666665</v>
      </c>
      <c r="J1503" s="61">
        <f>D1503*15.72</f>
        <v>607840</v>
      </c>
      <c r="K1503" s="62">
        <f>SUM(F1503:J1503)</f>
        <v>3451000</v>
      </c>
    </row>
    <row r="1504" spans="1:11" ht="12.75" customHeight="1" x14ac:dyDescent="0.2">
      <c r="A1504" s="58">
        <v>9334</v>
      </c>
      <c r="B1504" s="58" t="s">
        <v>3143</v>
      </c>
      <c r="C1504" s="59">
        <v>20</v>
      </c>
      <c r="D1504" s="59">
        <f t="shared" si="64"/>
        <v>38666.666666666664</v>
      </c>
      <c r="E1504" s="60">
        <v>1418</v>
      </c>
      <c r="F1504" s="61">
        <f>D1504*25.43</f>
        <v>983293.33333333326</v>
      </c>
      <c r="G1504" s="61">
        <f>D1504*14.85</f>
        <v>574200</v>
      </c>
      <c r="H1504" s="61">
        <f>D1504*6.94</f>
        <v>268346.66666666669</v>
      </c>
      <c r="I1504" s="61">
        <f>D1504*34.82</f>
        <v>1346373.3333333333</v>
      </c>
      <c r="K1504" s="62">
        <f>SUM(F1504:J1504)</f>
        <v>3172213.333333333</v>
      </c>
    </row>
    <row r="1505" spans="1:11" ht="12.75" customHeight="1" x14ac:dyDescent="0.2">
      <c r="D1505" s="59">
        <f t="shared" si="64"/>
        <v>38666.666666666664</v>
      </c>
      <c r="E1505" s="60">
        <v>1419</v>
      </c>
    </row>
    <row r="1506" spans="1:11" ht="12.75" customHeight="1" x14ac:dyDescent="0.2">
      <c r="A1506" s="58" t="s">
        <v>3144</v>
      </c>
      <c r="D1506" s="59">
        <f t="shared" si="64"/>
        <v>38666.666666666664</v>
      </c>
      <c r="E1506" s="60">
        <v>1420</v>
      </c>
    </row>
    <row r="1507" spans="1:11" ht="12.75" customHeight="1" x14ac:dyDescent="0.2">
      <c r="D1507" s="59">
        <f t="shared" si="64"/>
        <v>38666.666666666664</v>
      </c>
      <c r="E1507" s="60">
        <v>1421</v>
      </c>
    </row>
    <row r="1508" spans="1:11" ht="12.75" customHeight="1" x14ac:dyDescent="0.2">
      <c r="A1508" s="58">
        <v>9340</v>
      </c>
      <c r="B1508" s="58" t="s">
        <v>3145</v>
      </c>
      <c r="C1508" s="59">
        <v>22</v>
      </c>
      <c r="D1508" s="59">
        <f t="shared" si="64"/>
        <v>38666.666666666664</v>
      </c>
      <c r="E1508" s="60">
        <v>1422</v>
      </c>
      <c r="F1508" s="61">
        <f>D1508*38.67</f>
        <v>1495240</v>
      </c>
      <c r="G1508" s="61">
        <f>D1508*26.82</f>
        <v>1037040</v>
      </c>
      <c r="H1508" s="61">
        <f>D1508*10.55</f>
        <v>407933.33333333331</v>
      </c>
      <c r="I1508" s="61">
        <f>D1508*38.34</f>
        <v>1482480</v>
      </c>
      <c r="K1508" s="62">
        <f t="shared" ref="K1508:K1515" si="65">SUM(F1508:J1508)</f>
        <v>4422693.333333334</v>
      </c>
    </row>
    <row r="1509" spans="1:11" ht="12.75" customHeight="1" x14ac:dyDescent="0.2">
      <c r="A1509" s="58">
        <v>9341</v>
      </c>
      <c r="B1509" s="58" t="s">
        <v>3146</v>
      </c>
      <c r="C1509" s="59">
        <v>22</v>
      </c>
      <c r="D1509" s="59">
        <f t="shared" si="64"/>
        <v>38666.666666666664</v>
      </c>
      <c r="E1509" s="60">
        <v>1423</v>
      </c>
      <c r="F1509" s="61">
        <f>D1509*38.67</f>
        <v>1495240</v>
      </c>
      <c r="G1509" s="61">
        <f>D1509*26.82</f>
        <v>1037040</v>
      </c>
      <c r="H1509" s="61">
        <f>D1509*10.55</f>
        <v>407933.33333333331</v>
      </c>
      <c r="I1509" s="61">
        <f>D1509*38.34</f>
        <v>1482480</v>
      </c>
      <c r="K1509" s="62">
        <f t="shared" si="65"/>
        <v>4422693.333333334</v>
      </c>
    </row>
    <row r="1510" spans="1:11" ht="12.75" customHeight="1" x14ac:dyDescent="0.2">
      <c r="A1510" s="58">
        <v>9342</v>
      </c>
      <c r="B1510" s="58" t="s">
        <v>3147</v>
      </c>
      <c r="C1510" s="59">
        <v>22</v>
      </c>
      <c r="D1510" s="59">
        <f t="shared" si="64"/>
        <v>38666.666666666664</v>
      </c>
      <c r="E1510" s="60">
        <v>1424</v>
      </c>
      <c r="F1510" s="61">
        <f>D1510*38.67</f>
        <v>1495240</v>
      </c>
      <c r="G1510" s="61">
        <f>D1510*26.82</f>
        <v>1037040</v>
      </c>
      <c r="H1510" s="61">
        <f>D1510*10.55</f>
        <v>407933.33333333331</v>
      </c>
      <c r="I1510" s="61">
        <f>D1510*38.34</f>
        <v>1482480</v>
      </c>
      <c r="K1510" s="62">
        <f t="shared" si="65"/>
        <v>4422693.333333334</v>
      </c>
    </row>
    <row r="1511" spans="1:11" ht="12.75" customHeight="1" x14ac:dyDescent="0.2">
      <c r="A1511" s="58">
        <v>9343</v>
      </c>
      <c r="B1511" s="58" t="s">
        <v>3148</v>
      </c>
      <c r="C1511" s="59">
        <v>8</v>
      </c>
      <c r="D1511" s="59">
        <f t="shared" si="64"/>
        <v>38666.666666666664</v>
      </c>
      <c r="E1511" s="60">
        <v>1425</v>
      </c>
      <c r="F1511" s="61">
        <f>D1511*10.44</f>
        <v>403679.99999999994</v>
      </c>
      <c r="G1511" s="61">
        <f>D1511*6.17</f>
        <v>238573.33333333331</v>
      </c>
      <c r="H1511" s="61">
        <f>D1511*2.74</f>
        <v>105946.66666666667</v>
      </c>
      <c r="I1511" s="61">
        <f>D1511*18.51</f>
        <v>715720</v>
      </c>
      <c r="J1511" s="61">
        <f>D1511*9.92</f>
        <v>383573.33333333331</v>
      </c>
      <c r="K1511" s="62">
        <f t="shared" si="65"/>
        <v>1847493.3333333333</v>
      </c>
    </row>
    <row r="1512" spans="1:11" ht="12.75" customHeight="1" x14ac:dyDescent="0.2">
      <c r="A1512" s="58">
        <v>9344</v>
      </c>
      <c r="B1512" s="58" t="s">
        <v>3149</v>
      </c>
      <c r="C1512" s="59">
        <v>12</v>
      </c>
      <c r="D1512" s="59">
        <f t="shared" si="64"/>
        <v>38666.666666666664</v>
      </c>
      <c r="E1512" s="60">
        <v>1426</v>
      </c>
      <c r="F1512" s="61">
        <f>D1512*19.63</f>
        <v>759026.66666666663</v>
      </c>
      <c r="G1512" s="61">
        <f>D1512*11.44</f>
        <v>442346.66666666663</v>
      </c>
      <c r="H1512" s="61">
        <f>D1512*5.36</f>
        <v>207253.33333333334</v>
      </c>
      <c r="I1512" s="61">
        <f>D1512*31.47</f>
        <v>1216839.9999999998</v>
      </c>
      <c r="J1512" s="61">
        <f>D1512*15.72</f>
        <v>607840</v>
      </c>
      <c r="K1512" s="62">
        <f t="shared" si="65"/>
        <v>3233306.666666666</v>
      </c>
    </row>
    <row r="1513" spans="1:11" ht="12.75" customHeight="1" x14ac:dyDescent="0.2">
      <c r="A1513" s="58">
        <v>9345</v>
      </c>
      <c r="B1513" s="58" t="s">
        <v>3150</v>
      </c>
      <c r="C1513" s="59">
        <v>20</v>
      </c>
      <c r="D1513" s="59">
        <f t="shared" si="64"/>
        <v>38666.666666666664</v>
      </c>
      <c r="E1513" s="60">
        <v>1427</v>
      </c>
      <c r="F1513" s="61">
        <f>D1513*25.43</f>
        <v>983293.33333333326</v>
      </c>
      <c r="G1513" s="61">
        <f>D1513*14.85</f>
        <v>574200</v>
      </c>
      <c r="H1513" s="61">
        <f>D1513*6.94</f>
        <v>268346.66666666669</v>
      </c>
      <c r="I1513" s="61">
        <f>D1513*34.82</f>
        <v>1346373.3333333333</v>
      </c>
      <c r="K1513" s="62">
        <f t="shared" si="65"/>
        <v>3172213.333333333</v>
      </c>
    </row>
    <row r="1514" spans="1:11" ht="12.75" customHeight="1" x14ac:dyDescent="0.2">
      <c r="A1514" s="58">
        <v>9346</v>
      </c>
      <c r="B1514" s="58" t="s">
        <v>3151</v>
      </c>
      <c r="C1514" s="59">
        <v>8</v>
      </c>
      <c r="D1514" s="59">
        <f t="shared" si="64"/>
        <v>38666.666666666664</v>
      </c>
      <c r="E1514" s="60">
        <v>1428</v>
      </c>
      <c r="F1514" s="61">
        <f>D1514*10.44</f>
        <v>403679.99999999994</v>
      </c>
      <c r="G1514" s="61">
        <f>D1514*6.17</f>
        <v>238573.33333333331</v>
      </c>
      <c r="H1514" s="61">
        <f>D1514*2.74</f>
        <v>105946.66666666667</v>
      </c>
      <c r="I1514" s="61">
        <f>D1514*18.51</f>
        <v>715720</v>
      </c>
      <c r="J1514" s="61">
        <f>D1514*9.92</f>
        <v>383573.33333333331</v>
      </c>
      <c r="K1514" s="62">
        <f t="shared" si="65"/>
        <v>1847493.3333333333</v>
      </c>
    </row>
    <row r="1515" spans="1:11" ht="12.75" customHeight="1" x14ac:dyDescent="0.2">
      <c r="A1515" s="58">
        <v>9347</v>
      </c>
      <c r="B1515" s="58" t="s">
        <v>3152</v>
      </c>
      <c r="C1515" s="59">
        <v>12</v>
      </c>
      <c r="D1515" s="59">
        <f t="shared" si="64"/>
        <v>38666.666666666664</v>
      </c>
      <c r="E1515" s="60">
        <v>1429</v>
      </c>
      <c r="F1515" s="61">
        <f>D1515*19.63</f>
        <v>759026.66666666663</v>
      </c>
      <c r="G1515" s="61">
        <f>D1515*11.44</f>
        <v>442346.66666666663</v>
      </c>
      <c r="H1515" s="61">
        <f>D1515*5.36</f>
        <v>207253.33333333334</v>
      </c>
      <c r="I1515" s="61">
        <f>D1515*31.47</f>
        <v>1216839.9999999998</v>
      </c>
      <c r="J1515" s="61">
        <f>D1515*15.72</f>
        <v>607840</v>
      </c>
      <c r="K1515" s="62">
        <f t="shared" si="65"/>
        <v>3233306.666666666</v>
      </c>
    </row>
    <row r="1516" spans="1:11" ht="12.75" customHeight="1" x14ac:dyDescent="0.2">
      <c r="D1516" s="59">
        <f t="shared" si="64"/>
        <v>38666.666666666664</v>
      </c>
      <c r="E1516" s="60">
        <v>1430</v>
      </c>
    </row>
    <row r="1517" spans="1:11" ht="12.75" customHeight="1" x14ac:dyDescent="0.2">
      <c r="A1517" s="58" t="s">
        <v>3153</v>
      </c>
      <c r="D1517" s="59">
        <f t="shared" si="64"/>
        <v>38666.666666666664</v>
      </c>
      <c r="E1517" s="60">
        <v>1431</v>
      </c>
    </row>
    <row r="1518" spans="1:11" ht="12.75" customHeight="1" x14ac:dyDescent="0.2">
      <c r="D1518" s="59">
        <f t="shared" si="64"/>
        <v>38666.666666666664</v>
      </c>
      <c r="E1518" s="60">
        <v>1432</v>
      </c>
    </row>
    <row r="1519" spans="1:11" ht="12.75" customHeight="1" x14ac:dyDescent="0.2">
      <c r="A1519" s="58">
        <v>9350</v>
      </c>
      <c r="B1519" s="58" t="s">
        <v>3154</v>
      </c>
      <c r="C1519" s="59">
        <v>8</v>
      </c>
      <c r="D1519" s="59">
        <f t="shared" si="64"/>
        <v>38666.666666666664</v>
      </c>
      <c r="E1519" s="60">
        <v>1433</v>
      </c>
      <c r="F1519" s="61">
        <f>D1519*10.44</f>
        <v>403679.99999999994</v>
      </c>
      <c r="G1519" s="61">
        <f>D1519*6.17</f>
        <v>238573.33333333331</v>
      </c>
      <c r="H1519" s="61">
        <f>D1519*2.74</f>
        <v>105946.66666666667</v>
      </c>
      <c r="I1519" s="61">
        <f>D1519*18.51</f>
        <v>715720</v>
      </c>
      <c r="J1519" s="61">
        <f>D1519*9.92</f>
        <v>383573.33333333331</v>
      </c>
      <c r="K1519" s="62">
        <f>SUM(F1519:J1519)</f>
        <v>1847493.3333333333</v>
      </c>
    </row>
    <row r="1520" spans="1:11" ht="12.75" customHeight="1" x14ac:dyDescent="0.2">
      <c r="A1520" s="58">
        <v>9351</v>
      </c>
      <c r="B1520" s="58" t="s">
        <v>3155</v>
      </c>
      <c r="C1520" s="59">
        <v>12</v>
      </c>
      <c r="D1520" s="59">
        <f t="shared" si="64"/>
        <v>38666.666666666664</v>
      </c>
      <c r="E1520" s="60">
        <v>1434</v>
      </c>
      <c r="F1520" s="61">
        <f>D1520*19.63</f>
        <v>759026.66666666663</v>
      </c>
      <c r="G1520" s="61">
        <f>D1520*11.44</f>
        <v>442346.66666666663</v>
      </c>
      <c r="H1520" s="61">
        <f>D1520*5.36</f>
        <v>207253.33333333334</v>
      </c>
      <c r="I1520" s="61">
        <f>D1520*31.47</f>
        <v>1216839.9999999998</v>
      </c>
      <c r="J1520" s="61">
        <f>D1520*15.72</f>
        <v>607840</v>
      </c>
      <c r="K1520" s="62">
        <f>SUM(F1520:J1520)</f>
        <v>3233306.666666666</v>
      </c>
    </row>
    <row r="1521" spans="1:11" ht="12.75" customHeight="1" x14ac:dyDescent="0.2">
      <c r="A1521" s="58">
        <v>9352</v>
      </c>
      <c r="B1521" s="58" t="s">
        <v>3156</v>
      </c>
      <c r="C1521" s="59">
        <v>9</v>
      </c>
      <c r="D1521" s="59">
        <f t="shared" si="64"/>
        <v>38666.666666666664</v>
      </c>
      <c r="E1521" s="60">
        <v>1435</v>
      </c>
      <c r="F1521" s="61">
        <f>D1521*12.76</f>
        <v>493386.66666666663</v>
      </c>
      <c r="G1521" s="61">
        <f>D1521*7.3</f>
        <v>282266.66666666663</v>
      </c>
      <c r="H1521" s="61">
        <f>D1521*3.49</f>
        <v>134946.66666666666</v>
      </c>
      <c r="I1521" s="61">
        <f>D1521*21.1</f>
        <v>815866.66666666663</v>
      </c>
      <c r="J1521" s="61">
        <f>D1521*9.92</f>
        <v>383573.33333333331</v>
      </c>
      <c r="K1521" s="62">
        <f>SUM(F1521:J1521)</f>
        <v>2110040</v>
      </c>
    </row>
    <row r="1522" spans="1:11" ht="12.75" customHeight="1" x14ac:dyDescent="0.2">
      <c r="A1522" s="58">
        <v>9353</v>
      </c>
      <c r="B1522" s="58" t="s">
        <v>3157</v>
      </c>
      <c r="C1522" s="59">
        <v>11</v>
      </c>
      <c r="D1522" s="59">
        <f t="shared" si="64"/>
        <v>38666.666666666664</v>
      </c>
      <c r="E1522" s="60">
        <v>1436</v>
      </c>
      <c r="F1522" s="61">
        <f>D1522*17.62</f>
        <v>681306.66666666663</v>
      </c>
      <c r="G1522" s="61">
        <f>D1522*10.08</f>
        <v>389760</v>
      </c>
      <c r="H1522" s="61">
        <f>D1522*4.83</f>
        <v>186760</v>
      </c>
      <c r="I1522" s="61">
        <f>D1522*29.95</f>
        <v>1158066.6666666665</v>
      </c>
      <c r="J1522" s="61">
        <f>D1522*15.72</f>
        <v>607840</v>
      </c>
      <c r="K1522" s="62">
        <f>SUM(F1522:J1522)</f>
        <v>3023733.333333333</v>
      </c>
    </row>
    <row r="1523" spans="1:11" ht="12.75" customHeight="1" x14ac:dyDescent="0.2">
      <c r="D1523" s="59">
        <f t="shared" si="64"/>
        <v>38666.666666666664</v>
      </c>
      <c r="E1523" s="60">
        <v>1437</v>
      </c>
    </row>
    <row r="1524" spans="1:11" ht="12.75" customHeight="1" x14ac:dyDescent="0.2">
      <c r="A1524" s="58" t="s">
        <v>5133</v>
      </c>
      <c r="D1524" s="59">
        <f t="shared" si="64"/>
        <v>38666.666666666664</v>
      </c>
      <c r="E1524" s="60">
        <v>1438</v>
      </c>
    </row>
    <row r="1525" spans="1:11" ht="12.75" customHeight="1" x14ac:dyDescent="0.2">
      <c r="D1525" s="59">
        <f t="shared" si="64"/>
        <v>38666.666666666664</v>
      </c>
      <c r="E1525" s="60">
        <v>1439</v>
      </c>
    </row>
    <row r="1526" spans="1:11" ht="12.75" customHeight="1" x14ac:dyDescent="0.2">
      <c r="A1526" s="58">
        <v>9370</v>
      </c>
      <c r="B1526" s="58" t="s">
        <v>3158</v>
      </c>
      <c r="C1526" s="59">
        <v>20</v>
      </c>
      <c r="D1526" s="59">
        <f t="shared" si="64"/>
        <v>38666.666666666664</v>
      </c>
      <c r="E1526" s="60">
        <v>1440</v>
      </c>
      <c r="F1526" s="61">
        <f>D1526*25.43</f>
        <v>983293.33333333326</v>
      </c>
      <c r="G1526" s="61">
        <f>D1526*14.85</f>
        <v>574200</v>
      </c>
      <c r="H1526" s="61">
        <f>D1526*6.94</f>
        <v>268346.66666666669</v>
      </c>
      <c r="I1526" s="61">
        <f>D1526*34.82</f>
        <v>1346373.3333333333</v>
      </c>
      <c r="K1526" s="62">
        <f>SUM(F1526:J1526)</f>
        <v>3172213.333333333</v>
      </c>
    </row>
    <row r="1527" spans="1:11" ht="12.75" customHeight="1" x14ac:dyDescent="0.2">
      <c r="A1527" s="58">
        <v>9371</v>
      </c>
      <c r="B1527" s="58" t="s">
        <v>3159</v>
      </c>
      <c r="C1527" s="59">
        <v>8</v>
      </c>
      <c r="D1527" s="59">
        <f t="shared" si="64"/>
        <v>38666.666666666664</v>
      </c>
      <c r="E1527" s="60">
        <v>1441</v>
      </c>
      <c r="F1527" s="61">
        <f>D1527*10.44</f>
        <v>403679.99999999994</v>
      </c>
      <c r="G1527" s="61">
        <f>D1527*6.17</f>
        <v>238573.33333333331</v>
      </c>
      <c r="H1527" s="61">
        <f>D1527*2.74</f>
        <v>105946.66666666667</v>
      </c>
      <c r="I1527" s="61">
        <f>D1527*18.51</f>
        <v>715720</v>
      </c>
      <c r="J1527" s="61">
        <f>D1527*9.92</f>
        <v>383573.33333333331</v>
      </c>
      <c r="K1527" s="62">
        <f>SUM(F1527:J1527)</f>
        <v>1847493.3333333333</v>
      </c>
    </row>
    <row r="1528" spans="1:11" ht="12.75" customHeight="1" x14ac:dyDescent="0.2">
      <c r="A1528" s="58">
        <v>9374</v>
      </c>
      <c r="B1528" s="58" t="s">
        <v>3160</v>
      </c>
      <c r="C1528" s="59">
        <v>10</v>
      </c>
      <c r="D1528" s="59">
        <f t="shared" si="64"/>
        <v>38666.666666666664</v>
      </c>
      <c r="E1528" s="60">
        <v>1442</v>
      </c>
      <c r="F1528" s="61">
        <f>D1528*15.71</f>
        <v>607453.33333333337</v>
      </c>
      <c r="G1528" s="61">
        <f>D1528*9.02</f>
        <v>348773.33333333331</v>
      </c>
      <c r="H1528" s="61">
        <f>D1528*4.28</f>
        <v>165493.33333333334</v>
      </c>
      <c r="I1528" s="61">
        <f>D1528*28.08</f>
        <v>1085759.9999999998</v>
      </c>
      <c r="J1528" s="61">
        <f>D1528*15.72</f>
        <v>607840</v>
      </c>
      <c r="K1528" s="62">
        <f>SUM(F1528:J1528)</f>
        <v>2815320</v>
      </c>
    </row>
    <row r="1529" spans="1:11" ht="12.75" customHeight="1" x14ac:dyDescent="0.2">
      <c r="A1529" s="58">
        <v>9375</v>
      </c>
      <c r="B1529" s="58" t="s">
        <v>1919</v>
      </c>
      <c r="C1529" s="59">
        <v>12</v>
      </c>
      <c r="D1529" s="59">
        <f t="shared" si="64"/>
        <v>38666.666666666664</v>
      </c>
      <c r="E1529" s="60">
        <v>1443</v>
      </c>
      <c r="F1529" s="61">
        <f>D1529*19.63</f>
        <v>759026.66666666663</v>
      </c>
      <c r="G1529" s="61">
        <f>D1529*11.44</f>
        <v>442346.66666666663</v>
      </c>
      <c r="H1529" s="61">
        <f>D1529*5.36</f>
        <v>207253.33333333334</v>
      </c>
      <c r="I1529" s="61">
        <f>D1529*31.47</f>
        <v>1216839.9999999998</v>
      </c>
      <c r="J1529" s="61">
        <f>D1529*15.72</f>
        <v>607840</v>
      </c>
      <c r="K1529" s="62">
        <f>SUM(F1529:J1529)</f>
        <v>3233306.666666666</v>
      </c>
    </row>
    <row r="1530" spans="1:11" ht="12.75" customHeight="1" x14ac:dyDescent="0.2">
      <c r="D1530" s="59">
        <f t="shared" si="64"/>
        <v>38666.666666666664</v>
      </c>
      <c r="E1530" s="60">
        <v>1444</v>
      </c>
    </row>
    <row r="1531" spans="1:11" ht="12.75" customHeight="1" x14ac:dyDescent="0.2">
      <c r="A1531" s="58" t="s">
        <v>1920</v>
      </c>
      <c r="D1531" s="59">
        <f t="shared" si="64"/>
        <v>38666.666666666664</v>
      </c>
      <c r="E1531" s="60">
        <v>1445</v>
      </c>
    </row>
    <row r="1532" spans="1:11" ht="12.75" customHeight="1" x14ac:dyDescent="0.2">
      <c r="D1532" s="59">
        <f t="shared" si="64"/>
        <v>38666.666666666664</v>
      </c>
      <c r="E1532" s="60">
        <v>1446</v>
      </c>
    </row>
    <row r="1533" spans="1:11" ht="12.75" customHeight="1" x14ac:dyDescent="0.2">
      <c r="A1533" s="58" t="s">
        <v>5134</v>
      </c>
      <c r="D1533" s="59">
        <f t="shared" si="64"/>
        <v>38666.666666666664</v>
      </c>
      <c r="E1533" s="60">
        <v>1447</v>
      </c>
    </row>
    <row r="1534" spans="1:11" ht="12.75" customHeight="1" x14ac:dyDescent="0.2">
      <c r="D1534" s="59">
        <f t="shared" si="64"/>
        <v>38666.666666666664</v>
      </c>
      <c r="E1534" s="60">
        <v>1448</v>
      </c>
    </row>
    <row r="1535" spans="1:11" ht="12.75" customHeight="1" x14ac:dyDescent="0.2">
      <c r="A1535" s="58">
        <v>9401</v>
      </c>
      <c r="B1535" s="58" t="s">
        <v>1921</v>
      </c>
      <c r="C1535" s="59">
        <v>10</v>
      </c>
      <c r="D1535" s="59">
        <f t="shared" si="64"/>
        <v>38666.666666666664</v>
      </c>
      <c r="E1535" s="60">
        <v>1449</v>
      </c>
      <c r="F1535" s="61">
        <f>D1535*15.71</f>
        <v>607453.33333333337</v>
      </c>
      <c r="G1535" s="61">
        <f>D1535*9.02</f>
        <v>348773.33333333331</v>
      </c>
      <c r="H1535" s="61">
        <f>D1535*4.28</f>
        <v>165493.33333333334</v>
      </c>
      <c r="I1535" s="61">
        <f>D1535*28.08</f>
        <v>1085759.9999999998</v>
      </c>
      <c r="J1535" s="61">
        <f>D1535*15.72</f>
        <v>607840</v>
      </c>
      <c r="K1535" s="62">
        <f>SUM(F1535:J1535)</f>
        <v>2815320</v>
      </c>
    </row>
    <row r="1536" spans="1:11" ht="12.75" customHeight="1" x14ac:dyDescent="0.2">
      <c r="A1536" s="58">
        <v>9402</v>
      </c>
      <c r="B1536" s="58" t="s">
        <v>1922</v>
      </c>
      <c r="C1536" s="59">
        <v>8</v>
      </c>
      <c r="D1536" s="59">
        <f t="shared" si="64"/>
        <v>38666.666666666664</v>
      </c>
      <c r="E1536" s="60">
        <v>1450</v>
      </c>
      <c r="F1536" s="61">
        <f>D1536*10.44</f>
        <v>403679.99999999994</v>
      </c>
      <c r="G1536" s="61">
        <f>D1536*6.17</f>
        <v>238573.33333333331</v>
      </c>
      <c r="H1536" s="61">
        <f>D1536*2.74</f>
        <v>105946.66666666667</v>
      </c>
      <c r="I1536" s="61">
        <f>D1536*18.51</f>
        <v>715720</v>
      </c>
      <c r="J1536" s="61">
        <f>D1536*9.92</f>
        <v>383573.33333333331</v>
      </c>
      <c r="K1536" s="62">
        <f>SUM(F1536:J1536)</f>
        <v>1847493.3333333333</v>
      </c>
    </row>
    <row r="1537" spans="1:11" ht="12.75" customHeight="1" x14ac:dyDescent="0.2">
      <c r="A1537" s="58">
        <v>9403</v>
      </c>
      <c r="B1537" s="58" t="s">
        <v>1923</v>
      </c>
      <c r="C1537" s="59">
        <v>10</v>
      </c>
      <c r="D1537" s="59">
        <f t="shared" si="64"/>
        <v>38666.666666666664</v>
      </c>
      <c r="E1537" s="60">
        <v>1451</v>
      </c>
      <c r="F1537" s="61">
        <f>D1537*15.71</f>
        <v>607453.33333333337</v>
      </c>
      <c r="G1537" s="61">
        <f>D1537*9.02</f>
        <v>348773.33333333331</v>
      </c>
      <c r="H1537" s="61">
        <f>D1537*4.28</f>
        <v>165493.33333333334</v>
      </c>
      <c r="I1537" s="61">
        <f>D1537*28.08</f>
        <v>1085759.9999999998</v>
      </c>
      <c r="J1537" s="61">
        <f>D1537*15.72</f>
        <v>607840</v>
      </c>
      <c r="K1537" s="62">
        <f>SUM(F1537:J1537)</f>
        <v>2815320</v>
      </c>
    </row>
    <row r="1538" spans="1:11" ht="12.75" customHeight="1" x14ac:dyDescent="0.2">
      <c r="D1538" s="59">
        <f t="shared" si="64"/>
        <v>38666.666666666664</v>
      </c>
      <c r="E1538" s="60">
        <v>1452</v>
      </c>
    </row>
    <row r="1539" spans="1:11" ht="12.75" customHeight="1" x14ac:dyDescent="0.2">
      <c r="A1539" s="58" t="s">
        <v>5135</v>
      </c>
      <c r="D1539" s="59">
        <f t="shared" si="64"/>
        <v>38666.666666666664</v>
      </c>
      <c r="E1539" s="60">
        <v>1453</v>
      </c>
    </row>
    <row r="1540" spans="1:11" ht="12.75" customHeight="1" x14ac:dyDescent="0.2">
      <c r="D1540" s="59">
        <f t="shared" si="64"/>
        <v>38666.666666666664</v>
      </c>
      <c r="E1540" s="60">
        <v>1454</v>
      </c>
    </row>
    <row r="1541" spans="1:11" ht="12.75" customHeight="1" x14ac:dyDescent="0.2">
      <c r="A1541" s="58">
        <v>9410</v>
      </c>
      <c r="B1541" s="58" t="s">
        <v>1924</v>
      </c>
      <c r="C1541" s="59">
        <v>5</v>
      </c>
      <c r="D1541" s="59">
        <f t="shared" si="64"/>
        <v>38666.666666666664</v>
      </c>
      <c r="E1541" s="60">
        <v>1455</v>
      </c>
      <c r="F1541" s="61">
        <f>D1541*5.86</f>
        <v>226586.66666666666</v>
      </c>
      <c r="G1541" s="61">
        <f>D1541*3.83</f>
        <v>148093.33333333331</v>
      </c>
      <c r="H1541" s="61">
        <v>0</v>
      </c>
      <c r="I1541" s="61">
        <f>D1541*10.45</f>
        <v>404066.66666666663</v>
      </c>
      <c r="J1541" s="61">
        <f>D1541*4.27</f>
        <v>165106.66666666663</v>
      </c>
      <c r="K1541" s="62">
        <f>SUM(F1541:J1541)</f>
        <v>943853.33333333326</v>
      </c>
    </row>
    <row r="1542" spans="1:11" ht="12.75" customHeight="1" x14ac:dyDescent="0.2">
      <c r="A1542" s="58">
        <v>9411</v>
      </c>
      <c r="B1542" s="58" t="s">
        <v>1925</v>
      </c>
      <c r="C1542" s="59">
        <v>5</v>
      </c>
      <c r="D1542" s="59">
        <f t="shared" si="64"/>
        <v>38666.666666666664</v>
      </c>
      <c r="E1542" s="60">
        <v>1456</v>
      </c>
      <c r="F1542" s="61">
        <f>D1542*5.86</f>
        <v>226586.66666666666</v>
      </c>
      <c r="G1542" s="61">
        <f>D1542*3.83</f>
        <v>148093.33333333331</v>
      </c>
      <c r="H1542" s="61">
        <v>0</v>
      </c>
      <c r="I1542" s="61">
        <f>D1542*10.45</f>
        <v>404066.66666666663</v>
      </c>
      <c r="J1542" s="61">
        <f>D1542*4.27</f>
        <v>165106.66666666663</v>
      </c>
      <c r="K1542" s="62">
        <f>SUM(F1542:J1542)</f>
        <v>943853.33333333326</v>
      </c>
    </row>
    <row r="1543" spans="1:11" ht="12.75" customHeight="1" x14ac:dyDescent="0.2">
      <c r="A1543" s="58">
        <v>9412</v>
      </c>
      <c r="B1543" s="58" t="s">
        <v>1926</v>
      </c>
      <c r="C1543" s="59">
        <v>5</v>
      </c>
      <c r="D1543" s="59">
        <f t="shared" si="64"/>
        <v>38666.666666666664</v>
      </c>
      <c r="E1543" s="60">
        <v>1457</v>
      </c>
      <c r="F1543" s="61">
        <f>D1543*5.86</f>
        <v>226586.66666666666</v>
      </c>
      <c r="G1543" s="61">
        <f>D1543*3.83</f>
        <v>148093.33333333331</v>
      </c>
      <c r="H1543" s="61">
        <v>0</v>
      </c>
      <c r="I1543" s="61">
        <f>D1543*10.45</f>
        <v>404066.66666666663</v>
      </c>
      <c r="J1543" s="61">
        <f>D1543*4.27</f>
        <v>165106.66666666663</v>
      </c>
      <c r="K1543" s="62">
        <f>SUM(F1543:J1543)</f>
        <v>943853.33333333326</v>
      </c>
    </row>
    <row r="1544" spans="1:11" ht="12.75" customHeight="1" x14ac:dyDescent="0.2">
      <c r="A1544" s="58">
        <v>9413</v>
      </c>
      <c r="B1544" s="58" t="s">
        <v>1927</v>
      </c>
      <c r="C1544" s="59">
        <v>5</v>
      </c>
      <c r="D1544" s="59">
        <f t="shared" si="64"/>
        <v>38666.666666666664</v>
      </c>
      <c r="E1544" s="60">
        <v>1458</v>
      </c>
      <c r="F1544" s="61">
        <f>D1544*5.86</f>
        <v>226586.66666666666</v>
      </c>
      <c r="G1544" s="61">
        <f>D1544*3.83</f>
        <v>148093.33333333331</v>
      </c>
      <c r="H1544" s="61">
        <v>0</v>
      </c>
      <c r="I1544" s="61">
        <f>D1544*10.45</f>
        <v>404066.66666666663</v>
      </c>
      <c r="J1544" s="61">
        <f>D1544*4.27</f>
        <v>165106.66666666663</v>
      </c>
      <c r="K1544" s="62">
        <f>SUM(F1544:J1544)</f>
        <v>943853.33333333326</v>
      </c>
    </row>
    <row r="1545" spans="1:11" ht="12.75" customHeight="1" x14ac:dyDescent="0.2">
      <c r="D1545" s="59">
        <f t="shared" si="64"/>
        <v>38666.666666666664</v>
      </c>
      <c r="E1545" s="60">
        <v>1459</v>
      </c>
    </row>
    <row r="1546" spans="1:11" ht="12.75" customHeight="1" x14ac:dyDescent="0.2">
      <c r="A1546" s="58" t="s">
        <v>1928</v>
      </c>
      <c r="D1546" s="59">
        <f t="shared" si="64"/>
        <v>38666.666666666664</v>
      </c>
      <c r="E1546" s="60">
        <v>1460</v>
      </c>
    </row>
    <row r="1547" spans="1:11" ht="12.75" customHeight="1" x14ac:dyDescent="0.2">
      <c r="D1547" s="59">
        <f t="shared" si="64"/>
        <v>38666.666666666664</v>
      </c>
      <c r="E1547" s="60">
        <v>1461</v>
      </c>
    </row>
    <row r="1548" spans="1:11" ht="12.75" customHeight="1" x14ac:dyDescent="0.2">
      <c r="A1548" s="58">
        <v>9420</v>
      </c>
      <c r="B1548" s="58" t="s">
        <v>1929</v>
      </c>
      <c r="C1548" s="59">
        <v>12</v>
      </c>
      <c r="D1548" s="59">
        <f t="shared" si="64"/>
        <v>38666.666666666664</v>
      </c>
      <c r="E1548" s="60">
        <v>1462</v>
      </c>
      <c r="F1548" s="61">
        <f>D1548*19.63</f>
        <v>759026.66666666663</v>
      </c>
      <c r="G1548" s="61">
        <f>D1548*11.44</f>
        <v>442346.66666666663</v>
      </c>
      <c r="H1548" s="61">
        <f>D1548*5.36</f>
        <v>207253.33333333334</v>
      </c>
      <c r="I1548" s="61">
        <f>D1548*31.47</f>
        <v>1216839.9999999998</v>
      </c>
      <c r="J1548" s="61">
        <f>D1548*15.72</f>
        <v>607840</v>
      </c>
      <c r="K1548" s="62">
        <f>SUM(F1548:J1548)</f>
        <v>3233306.666666666</v>
      </c>
    </row>
    <row r="1549" spans="1:11" ht="12.75" customHeight="1" x14ac:dyDescent="0.2">
      <c r="A1549" s="58">
        <v>9422</v>
      </c>
      <c r="B1549" s="58" t="s">
        <v>1930</v>
      </c>
      <c r="C1549" s="59">
        <v>13</v>
      </c>
      <c r="D1549" s="59">
        <f t="shared" si="64"/>
        <v>38666.666666666664</v>
      </c>
      <c r="E1549" s="60">
        <v>1463</v>
      </c>
      <c r="F1549" s="61">
        <f>D1549*21.48</f>
        <v>830560</v>
      </c>
      <c r="G1549" s="61">
        <f>D1549*12.72</f>
        <v>491840</v>
      </c>
      <c r="H1549" s="61">
        <f>D1549*6.17</f>
        <v>238573.33333333331</v>
      </c>
      <c r="I1549" s="61">
        <f>D1549*33.16</f>
        <v>1282186.6666666665</v>
      </c>
      <c r="J1549" s="61">
        <f>D1549*15.72</f>
        <v>607840</v>
      </c>
      <c r="K1549" s="62">
        <f>SUM(F1549:J1549)</f>
        <v>3451000</v>
      </c>
    </row>
    <row r="1550" spans="1:11" ht="12.75" customHeight="1" x14ac:dyDescent="0.2">
      <c r="A1550" s="58">
        <v>9423</v>
      </c>
      <c r="B1550" s="58" t="s">
        <v>1931</v>
      </c>
      <c r="C1550" s="59">
        <v>10</v>
      </c>
      <c r="D1550" s="59">
        <f t="shared" si="64"/>
        <v>38666.666666666664</v>
      </c>
      <c r="E1550" s="60">
        <v>1464</v>
      </c>
      <c r="F1550" s="61">
        <f>D1550*15.71</f>
        <v>607453.33333333337</v>
      </c>
      <c r="G1550" s="61">
        <f>D1550*9.02</f>
        <v>348773.33333333331</v>
      </c>
      <c r="H1550" s="61">
        <f>D1550*4.28</f>
        <v>165493.33333333334</v>
      </c>
      <c r="I1550" s="61">
        <f>D1550*28.08</f>
        <v>1085759.9999999998</v>
      </c>
      <c r="J1550" s="61">
        <f>D1550*15.72</f>
        <v>607840</v>
      </c>
      <c r="K1550" s="62">
        <f>SUM(F1550:J1550)</f>
        <v>2815320</v>
      </c>
    </row>
    <row r="1551" spans="1:11" ht="12.75" customHeight="1" x14ac:dyDescent="0.2">
      <c r="A1551" s="58">
        <v>9424</v>
      </c>
      <c r="B1551" s="58" t="s">
        <v>1932</v>
      </c>
      <c r="C1551" s="59">
        <v>9</v>
      </c>
      <c r="D1551" s="59">
        <f t="shared" si="64"/>
        <v>38666.666666666664</v>
      </c>
      <c r="E1551" s="60">
        <v>1465</v>
      </c>
      <c r="F1551" s="61">
        <f>D1551*12.76</f>
        <v>493386.66666666663</v>
      </c>
      <c r="G1551" s="61">
        <f>D1551*7.3</f>
        <v>282266.66666666663</v>
      </c>
      <c r="H1551" s="61">
        <f>D1551*3.49</f>
        <v>134946.66666666666</v>
      </c>
      <c r="I1551" s="61">
        <f>D1551*21.1</f>
        <v>815866.66666666663</v>
      </c>
      <c r="J1551" s="61">
        <f>D1551*9.92</f>
        <v>383573.33333333331</v>
      </c>
      <c r="K1551" s="62">
        <f>SUM(F1551:J1551)</f>
        <v>2110040</v>
      </c>
    </row>
    <row r="1552" spans="1:11" ht="12.75" customHeight="1" x14ac:dyDescent="0.2">
      <c r="D1552" s="59">
        <f t="shared" si="64"/>
        <v>38666.666666666664</v>
      </c>
      <c r="E1552" s="60">
        <v>1466</v>
      </c>
    </row>
    <row r="1553" spans="1:11" ht="12.75" customHeight="1" x14ac:dyDescent="0.2">
      <c r="A1553" s="58" t="s">
        <v>1933</v>
      </c>
      <c r="D1553" s="59">
        <f t="shared" si="64"/>
        <v>38666.666666666664</v>
      </c>
      <c r="E1553" s="60">
        <v>1467</v>
      </c>
    </row>
    <row r="1554" spans="1:11" ht="12.75" customHeight="1" x14ac:dyDescent="0.2">
      <c r="D1554" s="59">
        <f t="shared" si="64"/>
        <v>38666.666666666664</v>
      </c>
      <c r="E1554" s="60">
        <v>1468</v>
      </c>
    </row>
    <row r="1555" spans="1:11" ht="12.75" customHeight="1" x14ac:dyDescent="0.2">
      <c r="A1555" s="58">
        <v>9430</v>
      </c>
      <c r="B1555" s="58" t="s">
        <v>1934</v>
      </c>
      <c r="C1555" s="59">
        <v>13</v>
      </c>
      <c r="D1555" s="59">
        <f t="shared" si="64"/>
        <v>38666.666666666664</v>
      </c>
      <c r="E1555" s="60">
        <v>1469</v>
      </c>
      <c r="F1555" s="61">
        <f>D1555*21.48</f>
        <v>830560</v>
      </c>
      <c r="G1555" s="61">
        <f>D1555*12.72</f>
        <v>491840</v>
      </c>
      <c r="H1555" s="61">
        <f>D1555*6.17</f>
        <v>238573.33333333331</v>
      </c>
      <c r="I1555" s="61">
        <f>D1555*33.16</f>
        <v>1282186.6666666665</v>
      </c>
      <c r="J1555" s="61">
        <f>D1555*15.72</f>
        <v>607840</v>
      </c>
      <c r="K1555" s="62">
        <f t="shared" ref="K1555:K1563" si="66">SUM(F1555:J1555)</f>
        <v>3451000</v>
      </c>
    </row>
    <row r="1556" spans="1:11" ht="12.75" customHeight="1" x14ac:dyDescent="0.2">
      <c r="A1556" s="58">
        <v>9431</v>
      </c>
      <c r="B1556" s="58" t="s">
        <v>1935</v>
      </c>
      <c r="C1556" s="59">
        <v>6</v>
      </c>
      <c r="D1556" s="59">
        <f t="shared" si="64"/>
        <v>38666.666666666664</v>
      </c>
      <c r="E1556" s="60">
        <v>1470</v>
      </c>
      <c r="F1556" s="61">
        <f>D1556*7.68</f>
        <v>296959.99999999994</v>
      </c>
      <c r="G1556" s="61">
        <f>D1556*4.56</f>
        <v>176319.99999999997</v>
      </c>
      <c r="H1556" s="61">
        <f>D1556*2.01</f>
        <v>77719.999999999985</v>
      </c>
      <c r="I1556" s="61">
        <f>D1556*15.13</f>
        <v>585026.66666666663</v>
      </c>
      <c r="J1556" s="61">
        <f>D1556*4.27</f>
        <v>165106.66666666663</v>
      </c>
      <c r="K1556" s="62">
        <f t="shared" si="66"/>
        <v>1301133.333333333</v>
      </c>
    </row>
    <row r="1557" spans="1:11" ht="12.75" customHeight="1" x14ac:dyDescent="0.2">
      <c r="A1557" s="58">
        <v>9432</v>
      </c>
      <c r="B1557" s="58" t="s">
        <v>1936</v>
      </c>
      <c r="C1557" s="59">
        <v>11</v>
      </c>
      <c r="D1557" s="59">
        <f t="shared" si="64"/>
        <v>38666.666666666664</v>
      </c>
      <c r="E1557" s="60">
        <v>1471</v>
      </c>
      <c r="F1557" s="61">
        <f>D1557*17.62</f>
        <v>681306.66666666663</v>
      </c>
      <c r="G1557" s="61">
        <f>D1557*10.08</f>
        <v>389760</v>
      </c>
      <c r="H1557" s="61">
        <f>D1557*4.83</f>
        <v>186760</v>
      </c>
      <c r="I1557" s="61">
        <f>D1557*29.95</f>
        <v>1158066.6666666665</v>
      </c>
      <c r="J1557" s="61">
        <f t="shared" ref="J1557:J1563" si="67">D1557*15.72</f>
        <v>607840</v>
      </c>
      <c r="K1557" s="62">
        <f t="shared" si="66"/>
        <v>3023733.333333333</v>
      </c>
    </row>
    <row r="1558" spans="1:11" ht="12.75" customHeight="1" x14ac:dyDescent="0.2">
      <c r="A1558" s="58">
        <v>9433</v>
      </c>
      <c r="B1558" s="58" t="s">
        <v>1937</v>
      </c>
      <c r="C1558" s="59">
        <v>12</v>
      </c>
      <c r="D1558" s="59">
        <f t="shared" si="64"/>
        <v>38666.666666666664</v>
      </c>
      <c r="E1558" s="60">
        <v>1472</v>
      </c>
      <c r="F1558" s="61">
        <f>D1558*19.63</f>
        <v>759026.66666666663</v>
      </c>
      <c r="G1558" s="61">
        <f>D1558*11.44</f>
        <v>442346.66666666663</v>
      </c>
      <c r="H1558" s="61">
        <f>D1558*5.36</f>
        <v>207253.33333333334</v>
      </c>
      <c r="I1558" s="61">
        <f>D1558*31.47</f>
        <v>1216839.9999999998</v>
      </c>
      <c r="J1558" s="61">
        <f t="shared" si="67"/>
        <v>607840</v>
      </c>
      <c r="K1558" s="62">
        <f t="shared" si="66"/>
        <v>3233306.666666666</v>
      </c>
    </row>
    <row r="1559" spans="1:11" ht="12.75" customHeight="1" x14ac:dyDescent="0.2">
      <c r="A1559" s="58">
        <v>9434</v>
      </c>
      <c r="B1559" s="58" t="s">
        <v>1938</v>
      </c>
      <c r="C1559" s="59">
        <v>13</v>
      </c>
      <c r="D1559" s="59">
        <f t="shared" si="64"/>
        <v>38666.666666666664</v>
      </c>
      <c r="E1559" s="60">
        <v>1473</v>
      </c>
      <c r="F1559" s="61">
        <f>D1559*21.48</f>
        <v>830560</v>
      </c>
      <c r="G1559" s="61">
        <f>D1559*12.72</f>
        <v>491840</v>
      </c>
      <c r="H1559" s="61">
        <f>D1559*6.17</f>
        <v>238573.33333333331</v>
      </c>
      <c r="I1559" s="61">
        <f>D1559*33.16</f>
        <v>1282186.6666666665</v>
      </c>
      <c r="J1559" s="61">
        <f t="shared" si="67"/>
        <v>607840</v>
      </c>
      <c r="K1559" s="62">
        <f t="shared" si="66"/>
        <v>3451000</v>
      </c>
    </row>
    <row r="1560" spans="1:11" ht="12.75" customHeight="1" x14ac:dyDescent="0.2">
      <c r="A1560" s="58">
        <v>9435</v>
      </c>
      <c r="B1560" s="58" t="s">
        <v>1939</v>
      </c>
      <c r="C1560" s="59">
        <v>13</v>
      </c>
      <c r="D1560" s="59">
        <f t="shared" ref="D1560:D1623" si="68">D1559</f>
        <v>38666.666666666664</v>
      </c>
      <c r="E1560" s="60">
        <v>1474</v>
      </c>
      <c r="F1560" s="61">
        <f>D1560*21.48</f>
        <v>830560</v>
      </c>
      <c r="G1560" s="61">
        <f>D1560*12.72</f>
        <v>491840</v>
      </c>
      <c r="H1560" s="61">
        <f>D1560*6.17</f>
        <v>238573.33333333331</v>
      </c>
      <c r="I1560" s="61">
        <f>D1560*33.16</f>
        <v>1282186.6666666665</v>
      </c>
      <c r="J1560" s="61">
        <f t="shared" si="67"/>
        <v>607840</v>
      </c>
      <c r="K1560" s="62">
        <f t="shared" si="66"/>
        <v>3451000</v>
      </c>
    </row>
    <row r="1561" spans="1:11" ht="12.75" customHeight="1" x14ac:dyDescent="0.2">
      <c r="A1561" s="58">
        <v>9436</v>
      </c>
      <c r="B1561" s="58" t="s">
        <v>1940</v>
      </c>
      <c r="C1561" s="59">
        <v>11</v>
      </c>
      <c r="D1561" s="59">
        <f t="shared" si="68"/>
        <v>38666.666666666664</v>
      </c>
      <c r="E1561" s="60">
        <v>1475</v>
      </c>
      <c r="F1561" s="61">
        <f>D1561*17.62</f>
        <v>681306.66666666663</v>
      </c>
      <c r="G1561" s="61">
        <f>D1561*10.08</f>
        <v>389760</v>
      </c>
      <c r="H1561" s="61">
        <f>D1561*4.83</f>
        <v>186760</v>
      </c>
      <c r="I1561" s="61">
        <f>D1561*29.95</f>
        <v>1158066.6666666665</v>
      </c>
      <c r="J1561" s="61">
        <f t="shared" si="67"/>
        <v>607840</v>
      </c>
      <c r="K1561" s="62">
        <f t="shared" si="66"/>
        <v>3023733.333333333</v>
      </c>
    </row>
    <row r="1562" spans="1:11" ht="12.75" customHeight="1" x14ac:dyDescent="0.2">
      <c r="A1562" s="58">
        <v>9437</v>
      </c>
      <c r="B1562" s="58" t="s">
        <v>1941</v>
      </c>
      <c r="C1562" s="59">
        <v>11</v>
      </c>
      <c r="D1562" s="59">
        <f t="shared" si="68"/>
        <v>38666.666666666664</v>
      </c>
      <c r="E1562" s="60">
        <v>1476</v>
      </c>
      <c r="F1562" s="61">
        <f>D1562*17.62</f>
        <v>681306.66666666663</v>
      </c>
      <c r="G1562" s="61">
        <f>D1562*10.08</f>
        <v>389760</v>
      </c>
      <c r="H1562" s="61">
        <f>D1562*4.83</f>
        <v>186760</v>
      </c>
      <c r="I1562" s="61">
        <f>D1562*29.95</f>
        <v>1158066.6666666665</v>
      </c>
      <c r="J1562" s="61">
        <f t="shared" si="67"/>
        <v>607840</v>
      </c>
      <c r="K1562" s="62">
        <f t="shared" si="66"/>
        <v>3023733.333333333</v>
      </c>
    </row>
    <row r="1563" spans="1:11" ht="12.75" customHeight="1" x14ac:dyDescent="0.2">
      <c r="A1563" s="58">
        <v>9438</v>
      </c>
      <c r="B1563" s="58" t="s">
        <v>1942</v>
      </c>
      <c r="C1563" s="59">
        <v>13</v>
      </c>
      <c r="D1563" s="59">
        <f t="shared" si="68"/>
        <v>38666.666666666664</v>
      </c>
      <c r="E1563" s="60">
        <v>1477</v>
      </c>
      <c r="F1563" s="61">
        <f>D1563*21.48</f>
        <v>830560</v>
      </c>
      <c r="G1563" s="61">
        <f>D1563*12.72</f>
        <v>491840</v>
      </c>
      <c r="H1563" s="61">
        <f>D1563*6.17</f>
        <v>238573.33333333331</v>
      </c>
      <c r="I1563" s="61">
        <f>D1563*33.16</f>
        <v>1282186.6666666665</v>
      </c>
      <c r="J1563" s="61">
        <f t="shared" si="67"/>
        <v>607840</v>
      </c>
      <c r="K1563" s="62">
        <f t="shared" si="66"/>
        <v>3451000</v>
      </c>
    </row>
    <row r="1564" spans="1:11" ht="12.75" customHeight="1" x14ac:dyDescent="0.2">
      <c r="D1564" s="59">
        <f t="shared" si="68"/>
        <v>38666.666666666664</v>
      </c>
      <c r="E1564" s="60">
        <v>1478</v>
      </c>
    </row>
    <row r="1565" spans="1:11" ht="12.75" customHeight="1" x14ac:dyDescent="0.2">
      <c r="A1565" s="58" t="s">
        <v>1943</v>
      </c>
      <c r="D1565" s="59">
        <f t="shared" si="68"/>
        <v>38666.666666666664</v>
      </c>
      <c r="E1565" s="60">
        <v>1479</v>
      </c>
    </row>
    <row r="1566" spans="1:11" ht="12.75" customHeight="1" x14ac:dyDescent="0.2">
      <c r="D1566" s="59">
        <f t="shared" si="68"/>
        <v>38666.666666666664</v>
      </c>
      <c r="E1566" s="60">
        <v>1480</v>
      </c>
    </row>
    <row r="1567" spans="1:11" ht="12.75" customHeight="1" x14ac:dyDescent="0.2">
      <c r="A1567" s="58">
        <v>9440</v>
      </c>
      <c r="B1567" s="58" t="s">
        <v>1944</v>
      </c>
      <c r="C1567" s="59">
        <v>5</v>
      </c>
      <c r="D1567" s="59">
        <f t="shared" si="68"/>
        <v>38666.666666666664</v>
      </c>
      <c r="E1567" s="60">
        <v>1481</v>
      </c>
      <c r="F1567" s="61">
        <f>D1567*5.86</f>
        <v>226586.66666666666</v>
      </c>
      <c r="G1567" s="61">
        <f>D1567*3.83</f>
        <v>148093.33333333331</v>
      </c>
      <c r="H1567" s="61">
        <v>0</v>
      </c>
      <c r="I1567" s="61">
        <f>D1567*10.45</f>
        <v>404066.66666666663</v>
      </c>
      <c r="J1567" s="61">
        <f>D1567*4.27</f>
        <v>165106.66666666663</v>
      </c>
      <c r="K1567" s="62">
        <f>SUM(F1567:J1567)</f>
        <v>943853.33333333326</v>
      </c>
    </row>
    <row r="1568" spans="1:11" ht="12.75" customHeight="1" x14ac:dyDescent="0.2">
      <c r="A1568" s="58">
        <v>9441</v>
      </c>
      <c r="B1568" s="58" t="s">
        <v>1945</v>
      </c>
      <c r="C1568" s="59">
        <v>9</v>
      </c>
      <c r="D1568" s="59">
        <f t="shared" si="68"/>
        <v>38666.666666666664</v>
      </c>
      <c r="E1568" s="60">
        <v>1482</v>
      </c>
      <c r="F1568" s="61">
        <f>D1568*12.76</f>
        <v>493386.66666666663</v>
      </c>
      <c r="G1568" s="61">
        <f>D1568*7.3</f>
        <v>282266.66666666663</v>
      </c>
      <c r="H1568" s="61">
        <f>D1568*3.49</f>
        <v>134946.66666666666</v>
      </c>
      <c r="I1568" s="61">
        <f>D1568*21.1</f>
        <v>815866.66666666663</v>
      </c>
      <c r="J1568" s="61">
        <f>D1568*9.92</f>
        <v>383573.33333333331</v>
      </c>
      <c r="K1568" s="62">
        <f>SUM(F1568:J1568)</f>
        <v>2110040</v>
      </c>
    </row>
    <row r="1569" spans="1:11" ht="12.75" customHeight="1" x14ac:dyDescent="0.2">
      <c r="D1569" s="59">
        <f t="shared" si="68"/>
        <v>38666.666666666664</v>
      </c>
      <c r="E1569" s="60">
        <v>1483</v>
      </c>
    </row>
    <row r="1570" spans="1:11" ht="12.75" customHeight="1" x14ac:dyDescent="0.2">
      <c r="A1570" s="58" t="s">
        <v>5136</v>
      </c>
      <c r="D1570" s="59">
        <f t="shared" si="68"/>
        <v>38666.666666666664</v>
      </c>
      <c r="E1570" s="60">
        <v>1484</v>
      </c>
    </row>
    <row r="1571" spans="1:11" ht="12.75" customHeight="1" x14ac:dyDescent="0.2">
      <c r="D1571" s="59">
        <f t="shared" si="68"/>
        <v>38666.666666666664</v>
      </c>
      <c r="E1571" s="60">
        <v>1485</v>
      </c>
    </row>
    <row r="1572" spans="1:11" ht="12.75" customHeight="1" x14ac:dyDescent="0.2">
      <c r="A1572" s="58">
        <v>9450</v>
      </c>
      <c r="B1572" s="58" t="s">
        <v>1946</v>
      </c>
      <c r="C1572" s="59">
        <v>13</v>
      </c>
      <c r="D1572" s="59">
        <f t="shared" si="68"/>
        <v>38666.666666666664</v>
      </c>
      <c r="E1572" s="60">
        <v>1486</v>
      </c>
      <c r="F1572" s="61">
        <f>D1572*21.48</f>
        <v>830560</v>
      </c>
      <c r="G1572" s="61">
        <f>D1572*12.72</f>
        <v>491840</v>
      </c>
      <c r="H1572" s="61">
        <f>D1572*6.17</f>
        <v>238573.33333333331</v>
      </c>
      <c r="I1572" s="61">
        <f>D1572*33.16</f>
        <v>1282186.6666666665</v>
      </c>
      <c r="J1572" s="61">
        <f>D1572*15.72</f>
        <v>607840</v>
      </c>
      <c r="K1572" s="62">
        <f t="shared" ref="K1572:K1577" si="69">SUM(F1572:J1572)</f>
        <v>3451000</v>
      </c>
    </row>
    <row r="1573" spans="1:11" ht="12.75" customHeight="1" x14ac:dyDescent="0.2">
      <c r="A1573" s="58">
        <v>9452</v>
      </c>
      <c r="B1573" s="58" t="s">
        <v>1947</v>
      </c>
      <c r="C1573" s="59">
        <v>11</v>
      </c>
      <c r="D1573" s="59">
        <f t="shared" si="68"/>
        <v>38666.666666666664</v>
      </c>
      <c r="E1573" s="60">
        <v>1487</v>
      </c>
      <c r="F1573" s="61">
        <f>D1573*17.62</f>
        <v>681306.66666666663</v>
      </c>
      <c r="G1573" s="61">
        <f>D1573*10.08</f>
        <v>389760</v>
      </c>
      <c r="H1573" s="61">
        <f>D1573*4.83</f>
        <v>186760</v>
      </c>
      <c r="I1573" s="61">
        <f>D1573*29.95</f>
        <v>1158066.6666666665</v>
      </c>
      <c r="J1573" s="61">
        <f>D1573*15.72</f>
        <v>607840</v>
      </c>
      <c r="K1573" s="62">
        <f t="shared" si="69"/>
        <v>3023733.333333333</v>
      </c>
    </row>
    <row r="1574" spans="1:11" ht="12.75" customHeight="1" x14ac:dyDescent="0.2">
      <c r="A1574" s="58">
        <v>9453</v>
      </c>
      <c r="B1574" s="58" t="s">
        <v>1948</v>
      </c>
      <c r="C1574" s="59">
        <v>10</v>
      </c>
      <c r="D1574" s="59">
        <f t="shared" si="68"/>
        <v>38666.666666666664</v>
      </c>
      <c r="E1574" s="60">
        <v>1488</v>
      </c>
      <c r="F1574" s="61">
        <f>D1574*15.71</f>
        <v>607453.33333333337</v>
      </c>
      <c r="G1574" s="61">
        <f>D1574*9.02</f>
        <v>348773.33333333331</v>
      </c>
      <c r="H1574" s="61">
        <f>D1574*4.28</f>
        <v>165493.33333333334</v>
      </c>
      <c r="I1574" s="61">
        <f>D1574*28.08</f>
        <v>1085759.9999999998</v>
      </c>
      <c r="J1574" s="61">
        <f>D1574*15.72</f>
        <v>607840</v>
      </c>
      <c r="K1574" s="62">
        <f t="shared" si="69"/>
        <v>2815320</v>
      </c>
    </row>
    <row r="1575" spans="1:11" ht="12.75" customHeight="1" x14ac:dyDescent="0.2">
      <c r="A1575" s="58">
        <v>9454</v>
      </c>
      <c r="B1575" s="58" t="s">
        <v>1949</v>
      </c>
      <c r="C1575" s="59">
        <v>10</v>
      </c>
      <c r="D1575" s="59">
        <f t="shared" si="68"/>
        <v>38666.666666666664</v>
      </c>
      <c r="E1575" s="60">
        <v>1489</v>
      </c>
      <c r="F1575" s="61">
        <f>D1575*15.71</f>
        <v>607453.33333333337</v>
      </c>
      <c r="G1575" s="61">
        <f>D1575*9.02</f>
        <v>348773.33333333331</v>
      </c>
      <c r="H1575" s="61">
        <f>D1575*4.28</f>
        <v>165493.33333333334</v>
      </c>
      <c r="I1575" s="61">
        <f>D1575*28.08</f>
        <v>1085759.9999999998</v>
      </c>
      <c r="J1575" s="61">
        <f>D1575*15.72</f>
        <v>607840</v>
      </c>
      <c r="K1575" s="62">
        <f t="shared" si="69"/>
        <v>2815320</v>
      </c>
    </row>
    <row r="1576" spans="1:11" ht="12.75" customHeight="1" x14ac:dyDescent="0.2">
      <c r="A1576" s="58">
        <v>9455</v>
      </c>
      <c r="B1576" s="58" t="s">
        <v>1950</v>
      </c>
      <c r="C1576" s="59">
        <v>5</v>
      </c>
      <c r="D1576" s="59">
        <f t="shared" si="68"/>
        <v>38666.666666666664</v>
      </c>
      <c r="E1576" s="60">
        <v>1490</v>
      </c>
      <c r="F1576" s="61">
        <f>D1576*5.86</f>
        <v>226586.66666666666</v>
      </c>
      <c r="G1576" s="61">
        <f>D1576*3.83</f>
        <v>148093.33333333331</v>
      </c>
      <c r="H1576" s="61">
        <v>0</v>
      </c>
      <c r="I1576" s="61">
        <f>D1576*10.45</f>
        <v>404066.66666666663</v>
      </c>
      <c r="J1576" s="61">
        <f>D1576*4.27</f>
        <v>165106.66666666663</v>
      </c>
      <c r="K1576" s="62">
        <f t="shared" si="69"/>
        <v>943853.33333333326</v>
      </c>
    </row>
    <row r="1577" spans="1:11" ht="12.75" customHeight="1" x14ac:dyDescent="0.2">
      <c r="A1577" s="58">
        <v>9456</v>
      </c>
      <c r="B1577" s="58" t="s">
        <v>1951</v>
      </c>
      <c r="C1577" s="59">
        <v>12</v>
      </c>
      <c r="D1577" s="59">
        <f t="shared" si="68"/>
        <v>38666.666666666664</v>
      </c>
      <c r="E1577" s="60">
        <v>1491</v>
      </c>
      <c r="F1577" s="61">
        <f>D1577*19.63</f>
        <v>759026.66666666663</v>
      </c>
      <c r="G1577" s="61">
        <f>D1577*11.44</f>
        <v>442346.66666666663</v>
      </c>
      <c r="H1577" s="61">
        <f>D1577*5.36</f>
        <v>207253.33333333334</v>
      </c>
      <c r="I1577" s="61">
        <f>D1577*31.47</f>
        <v>1216839.9999999998</v>
      </c>
      <c r="J1577" s="61">
        <f>D1577*15.72</f>
        <v>607840</v>
      </c>
      <c r="K1577" s="62">
        <f t="shared" si="69"/>
        <v>3233306.666666666</v>
      </c>
    </row>
    <row r="1578" spans="1:11" ht="12.75" customHeight="1" x14ac:dyDescent="0.2">
      <c r="D1578" s="59">
        <f t="shared" si="68"/>
        <v>38666.666666666664</v>
      </c>
      <c r="E1578" s="60">
        <v>1492</v>
      </c>
    </row>
    <row r="1579" spans="1:11" ht="12.75" customHeight="1" x14ac:dyDescent="0.2">
      <c r="A1579" s="58" t="s">
        <v>1952</v>
      </c>
      <c r="D1579" s="59">
        <f t="shared" si="68"/>
        <v>38666.666666666664</v>
      </c>
      <c r="E1579" s="60">
        <v>1493</v>
      </c>
    </row>
    <row r="1580" spans="1:11" ht="12.75" customHeight="1" x14ac:dyDescent="0.2">
      <c r="A1580" s="58" t="s">
        <v>1953</v>
      </c>
      <c r="D1580" s="59">
        <f t="shared" si="68"/>
        <v>38666.666666666664</v>
      </c>
      <c r="E1580" s="60">
        <v>1494</v>
      </c>
    </row>
    <row r="1581" spans="1:11" ht="12.75" customHeight="1" x14ac:dyDescent="0.2">
      <c r="D1581" s="59">
        <f t="shared" si="68"/>
        <v>38666.666666666664</v>
      </c>
      <c r="E1581" s="60">
        <v>1495</v>
      </c>
    </row>
    <row r="1582" spans="1:11" ht="12.75" customHeight="1" x14ac:dyDescent="0.2">
      <c r="A1582" s="58">
        <v>9501</v>
      </c>
      <c r="B1582" s="58" t="s">
        <v>1954</v>
      </c>
      <c r="C1582" s="59">
        <v>8</v>
      </c>
      <c r="D1582" s="59">
        <f t="shared" si="68"/>
        <v>38666.666666666664</v>
      </c>
      <c r="E1582" s="60">
        <v>1496</v>
      </c>
      <c r="F1582" s="61">
        <f>D1582*10.44</f>
        <v>403679.99999999994</v>
      </c>
      <c r="G1582" s="61">
        <f>D1582*6.17</f>
        <v>238573.33333333331</v>
      </c>
      <c r="H1582" s="61">
        <f>D1582*2.74</f>
        <v>105946.66666666667</v>
      </c>
      <c r="I1582" s="61">
        <f>D1582*18.51</f>
        <v>715720</v>
      </c>
      <c r="J1582" s="61">
        <f>D1582*9.92</f>
        <v>383573.33333333331</v>
      </c>
      <c r="K1582" s="62">
        <f>SUM(F1582:J1582)</f>
        <v>1847493.3333333333</v>
      </c>
    </row>
    <row r="1583" spans="1:11" ht="12.75" customHeight="1" x14ac:dyDescent="0.2">
      <c r="A1583" s="58">
        <v>9502</v>
      </c>
      <c r="B1583" s="58" t="s">
        <v>1955</v>
      </c>
      <c r="C1583" s="59">
        <v>10</v>
      </c>
      <c r="D1583" s="59">
        <f t="shared" si="68"/>
        <v>38666.666666666664</v>
      </c>
      <c r="E1583" s="60">
        <v>1497</v>
      </c>
      <c r="F1583" s="61">
        <f>D1583*15.71</f>
        <v>607453.33333333337</v>
      </c>
      <c r="G1583" s="61">
        <f>D1583*9.02</f>
        <v>348773.33333333331</v>
      </c>
      <c r="H1583" s="61">
        <f>D1583*4.28</f>
        <v>165493.33333333334</v>
      </c>
      <c r="I1583" s="61">
        <f>D1583*28.08</f>
        <v>1085759.9999999998</v>
      </c>
      <c r="J1583" s="61">
        <f>D1583*15.72</f>
        <v>607840</v>
      </c>
      <c r="K1583" s="62">
        <f>SUM(F1583:J1583)</f>
        <v>2815320</v>
      </c>
    </row>
    <row r="1584" spans="1:11" ht="12.75" customHeight="1" x14ac:dyDescent="0.2">
      <c r="D1584" s="59">
        <f t="shared" si="68"/>
        <v>38666.666666666664</v>
      </c>
      <c r="E1584" s="60">
        <v>1498</v>
      </c>
    </row>
    <row r="1585" spans="1:11" ht="12.75" customHeight="1" x14ac:dyDescent="0.2">
      <c r="A1585" s="58" t="s">
        <v>1956</v>
      </c>
      <c r="D1585" s="59">
        <f t="shared" si="68"/>
        <v>38666.666666666664</v>
      </c>
      <c r="E1585" s="60">
        <v>1499</v>
      </c>
    </row>
    <row r="1586" spans="1:11" ht="12.75" customHeight="1" x14ac:dyDescent="0.2">
      <c r="D1586" s="59">
        <f t="shared" si="68"/>
        <v>38666.666666666664</v>
      </c>
      <c r="E1586" s="60">
        <v>1500</v>
      </c>
    </row>
    <row r="1587" spans="1:11" ht="12.75" customHeight="1" x14ac:dyDescent="0.2">
      <c r="A1587" s="58">
        <v>9510</v>
      </c>
      <c r="B1587" s="58" t="s">
        <v>1957</v>
      </c>
      <c r="C1587" s="59">
        <v>12</v>
      </c>
      <c r="D1587" s="59">
        <f t="shared" si="68"/>
        <v>38666.666666666664</v>
      </c>
      <c r="E1587" s="60">
        <v>1501</v>
      </c>
      <c r="F1587" s="61">
        <f>D1587*19.63</f>
        <v>759026.66666666663</v>
      </c>
      <c r="G1587" s="61">
        <f>D1587*11.44</f>
        <v>442346.66666666663</v>
      </c>
      <c r="H1587" s="61">
        <f>D1587*5.36</f>
        <v>207253.33333333334</v>
      </c>
      <c r="I1587" s="61">
        <f>D1587*31.47</f>
        <v>1216839.9999999998</v>
      </c>
      <c r="J1587" s="61">
        <f>D1587*15.72</f>
        <v>607840</v>
      </c>
      <c r="K1587" s="62">
        <f>SUM(F1587:J1587)</f>
        <v>3233306.666666666</v>
      </c>
    </row>
    <row r="1588" spans="1:11" ht="12.75" customHeight="1" x14ac:dyDescent="0.2">
      <c r="A1588" s="58">
        <v>9511</v>
      </c>
      <c r="B1588" s="58" t="s">
        <v>1958</v>
      </c>
      <c r="C1588" s="59">
        <v>13</v>
      </c>
      <c r="D1588" s="59">
        <f t="shared" si="68"/>
        <v>38666.666666666664</v>
      </c>
      <c r="E1588" s="60">
        <v>1502</v>
      </c>
      <c r="F1588" s="61">
        <f>D1588*21.48</f>
        <v>830560</v>
      </c>
      <c r="G1588" s="61">
        <f>D1588*12.72</f>
        <v>491840</v>
      </c>
      <c r="H1588" s="61">
        <f>D1588*6.17</f>
        <v>238573.33333333331</v>
      </c>
      <c r="I1588" s="61">
        <f>D1588*33.16</f>
        <v>1282186.6666666665</v>
      </c>
      <c r="J1588" s="61">
        <f>D1588*15.72</f>
        <v>607840</v>
      </c>
      <c r="K1588" s="62">
        <f>SUM(F1588:J1588)</f>
        <v>3451000</v>
      </c>
    </row>
    <row r="1589" spans="1:11" ht="12.75" customHeight="1" x14ac:dyDescent="0.2">
      <c r="A1589" s="58">
        <v>9512</v>
      </c>
      <c r="B1589" s="58" t="s">
        <v>1959</v>
      </c>
      <c r="C1589" s="59">
        <v>20</v>
      </c>
      <c r="D1589" s="59">
        <f t="shared" si="68"/>
        <v>38666.666666666664</v>
      </c>
      <c r="E1589" s="60">
        <v>1503</v>
      </c>
      <c r="F1589" s="61">
        <f>D1589*25.43</f>
        <v>983293.33333333326</v>
      </c>
      <c r="G1589" s="61">
        <f>D1589*14.85</f>
        <v>574200</v>
      </c>
      <c r="H1589" s="61">
        <f>D1589*6.94</f>
        <v>268346.66666666669</v>
      </c>
      <c r="I1589" s="61">
        <f>D1589*34.82</f>
        <v>1346373.3333333333</v>
      </c>
      <c r="K1589" s="62">
        <f>SUM(F1589:J1589)</f>
        <v>3172213.333333333</v>
      </c>
    </row>
    <row r="1590" spans="1:11" ht="12.75" customHeight="1" x14ac:dyDescent="0.2">
      <c r="A1590" s="58">
        <v>9513</v>
      </c>
      <c r="B1590" s="58" t="s">
        <v>3161</v>
      </c>
      <c r="C1590" s="59">
        <v>21</v>
      </c>
      <c r="D1590" s="59">
        <f t="shared" si="68"/>
        <v>38666.666666666664</v>
      </c>
      <c r="E1590" s="60">
        <v>1504</v>
      </c>
      <c r="F1590" s="61">
        <f>D1590*33.1</f>
        <v>1279866.6666666667</v>
      </c>
      <c r="G1590" s="61">
        <f>D1590*20.12</f>
        <v>777973.33333333337</v>
      </c>
      <c r="H1590" s="61">
        <f>D1590*9.03</f>
        <v>349159.99999999994</v>
      </c>
      <c r="I1590" s="61">
        <f>D1590*36.51</f>
        <v>1411719.9999999998</v>
      </c>
      <c r="K1590" s="62">
        <f>SUM(F1590:J1590)</f>
        <v>3818720</v>
      </c>
    </row>
    <row r="1591" spans="1:11" ht="12.75" customHeight="1" x14ac:dyDescent="0.2">
      <c r="A1591" s="58">
        <v>9514</v>
      </c>
      <c r="B1591" s="58" t="s">
        <v>3162</v>
      </c>
      <c r="C1591" s="59">
        <v>13</v>
      </c>
      <c r="D1591" s="59">
        <f t="shared" si="68"/>
        <v>38666.666666666664</v>
      </c>
      <c r="E1591" s="60">
        <v>1505</v>
      </c>
      <c r="F1591" s="61">
        <f>D1591*21.48</f>
        <v>830560</v>
      </c>
      <c r="G1591" s="61">
        <f>D1591*12.72</f>
        <v>491840</v>
      </c>
      <c r="H1591" s="61">
        <f>D1591*6.17</f>
        <v>238573.33333333331</v>
      </c>
      <c r="I1591" s="61">
        <f>D1591*33.16</f>
        <v>1282186.6666666665</v>
      </c>
      <c r="J1591" s="61">
        <f>D1591*15.72</f>
        <v>607840</v>
      </c>
      <c r="K1591" s="62">
        <f>SUM(F1591:J1591)</f>
        <v>3451000</v>
      </c>
    </row>
    <row r="1592" spans="1:11" ht="12.75" customHeight="1" x14ac:dyDescent="0.2">
      <c r="D1592" s="59">
        <f t="shared" si="68"/>
        <v>38666.666666666664</v>
      </c>
      <c r="E1592" s="60">
        <v>1506</v>
      </c>
    </row>
    <row r="1593" spans="1:11" ht="12.75" customHeight="1" x14ac:dyDescent="0.2">
      <c r="A1593" s="58" t="s">
        <v>3163</v>
      </c>
      <c r="D1593" s="59">
        <f t="shared" si="68"/>
        <v>38666.666666666664</v>
      </c>
      <c r="E1593" s="60">
        <v>1507</v>
      </c>
    </row>
    <row r="1594" spans="1:11" ht="12.75" customHeight="1" x14ac:dyDescent="0.2">
      <c r="D1594" s="59">
        <f t="shared" si="68"/>
        <v>38666.666666666664</v>
      </c>
      <c r="E1594" s="60">
        <v>1508</v>
      </c>
    </row>
    <row r="1595" spans="1:11" ht="12.75" customHeight="1" x14ac:dyDescent="0.2">
      <c r="A1595" s="58">
        <v>9520</v>
      </c>
      <c r="B1595" s="58" t="s">
        <v>3164</v>
      </c>
      <c r="C1595" s="59">
        <v>13</v>
      </c>
      <c r="D1595" s="59">
        <f t="shared" si="68"/>
        <v>38666.666666666664</v>
      </c>
      <c r="E1595" s="60">
        <v>1509</v>
      </c>
      <c r="F1595" s="61">
        <f>D1595*21.48</f>
        <v>830560</v>
      </c>
      <c r="G1595" s="61">
        <f>D1595*12.72</f>
        <v>491840</v>
      </c>
      <c r="H1595" s="61">
        <f>D1595*6.17</f>
        <v>238573.33333333331</v>
      </c>
      <c r="I1595" s="61">
        <f>D1595*33.16</f>
        <v>1282186.6666666665</v>
      </c>
      <c r="J1595" s="61">
        <f>D1595*15.72</f>
        <v>607840</v>
      </c>
      <c r="K1595" s="62">
        <f>SUM(F1595:J1595)</f>
        <v>3451000</v>
      </c>
    </row>
    <row r="1596" spans="1:11" ht="12.75" customHeight="1" x14ac:dyDescent="0.2">
      <c r="A1596" s="58">
        <v>9521</v>
      </c>
      <c r="B1596" s="58" t="s">
        <v>3165</v>
      </c>
      <c r="C1596" s="59">
        <v>13</v>
      </c>
      <c r="D1596" s="59">
        <f t="shared" si="68"/>
        <v>38666.666666666664</v>
      </c>
      <c r="E1596" s="60">
        <v>1510</v>
      </c>
      <c r="F1596" s="61">
        <f>D1596*21.48</f>
        <v>830560</v>
      </c>
      <c r="G1596" s="61">
        <f>D1596*12.72</f>
        <v>491840</v>
      </c>
      <c r="H1596" s="61">
        <f>D1596*6.17</f>
        <v>238573.33333333331</v>
      </c>
      <c r="I1596" s="61">
        <f>D1596*33.16</f>
        <v>1282186.6666666665</v>
      </c>
      <c r="J1596" s="61">
        <f>D1596*15.72</f>
        <v>607840</v>
      </c>
      <c r="K1596" s="62">
        <f>SUM(F1596:J1596)</f>
        <v>3451000</v>
      </c>
    </row>
    <row r="1597" spans="1:11" ht="12.75" customHeight="1" x14ac:dyDescent="0.2">
      <c r="D1597" s="59">
        <f t="shared" si="68"/>
        <v>38666.666666666664</v>
      </c>
      <c r="E1597" s="60">
        <v>1511</v>
      </c>
    </row>
    <row r="1598" spans="1:11" ht="12.75" customHeight="1" x14ac:dyDescent="0.2">
      <c r="A1598" s="58" t="s">
        <v>3166</v>
      </c>
      <c r="D1598" s="59">
        <f t="shared" si="68"/>
        <v>38666.666666666664</v>
      </c>
      <c r="E1598" s="60">
        <v>1512</v>
      </c>
    </row>
    <row r="1599" spans="1:11" ht="12.75" customHeight="1" x14ac:dyDescent="0.2">
      <c r="D1599" s="59">
        <f t="shared" si="68"/>
        <v>38666.666666666664</v>
      </c>
      <c r="E1599" s="60">
        <v>1513</v>
      </c>
    </row>
    <row r="1600" spans="1:11" ht="12.75" customHeight="1" x14ac:dyDescent="0.2">
      <c r="A1600" s="58">
        <v>9531</v>
      </c>
      <c r="B1600" s="58" t="s">
        <v>3167</v>
      </c>
      <c r="C1600" s="59">
        <v>13</v>
      </c>
      <c r="D1600" s="59">
        <f t="shared" si="68"/>
        <v>38666.666666666664</v>
      </c>
      <c r="E1600" s="60">
        <v>1514</v>
      </c>
      <c r="F1600" s="61">
        <f>D1600*21.48</f>
        <v>830560</v>
      </c>
      <c r="G1600" s="61">
        <f>D1600*12.72</f>
        <v>491840</v>
      </c>
      <c r="H1600" s="61">
        <f>D1600*6.17</f>
        <v>238573.33333333331</v>
      </c>
      <c r="I1600" s="61">
        <f>D1600*33.16</f>
        <v>1282186.6666666665</v>
      </c>
      <c r="J1600" s="61">
        <f>D1600*15.72</f>
        <v>607840</v>
      </c>
      <c r="K1600" s="62">
        <f>SUM(F1600:J1600)</f>
        <v>3451000</v>
      </c>
    </row>
    <row r="1601" spans="1:11" ht="12.75" customHeight="1" x14ac:dyDescent="0.2">
      <c r="D1601" s="59">
        <f t="shared" si="68"/>
        <v>38666.666666666664</v>
      </c>
      <c r="E1601" s="60">
        <v>1515</v>
      </c>
    </row>
    <row r="1602" spans="1:11" ht="12.75" customHeight="1" x14ac:dyDescent="0.2">
      <c r="A1602" s="58" t="s">
        <v>3168</v>
      </c>
      <c r="D1602" s="59">
        <f t="shared" si="68"/>
        <v>38666.666666666664</v>
      </c>
      <c r="E1602" s="60">
        <v>1516</v>
      </c>
    </row>
    <row r="1603" spans="1:11" ht="12.75" customHeight="1" x14ac:dyDescent="0.2">
      <c r="D1603" s="59">
        <f t="shared" si="68"/>
        <v>38666.666666666664</v>
      </c>
      <c r="E1603" s="60">
        <v>1517</v>
      </c>
    </row>
    <row r="1604" spans="1:11" ht="12.75" customHeight="1" x14ac:dyDescent="0.2">
      <c r="A1604" s="58" t="s">
        <v>3169</v>
      </c>
      <c r="D1604" s="59">
        <f t="shared" si="68"/>
        <v>38666.666666666664</v>
      </c>
      <c r="E1604" s="60">
        <v>1518</v>
      </c>
    </row>
    <row r="1605" spans="1:11" ht="12.75" customHeight="1" x14ac:dyDescent="0.2">
      <c r="D1605" s="59">
        <f t="shared" si="68"/>
        <v>38666.666666666664</v>
      </c>
      <c r="E1605" s="60">
        <v>1519</v>
      </c>
    </row>
    <row r="1606" spans="1:11" ht="12.75" customHeight="1" x14ac:dyDescent="0.2">
      <c r="A1606" s="58">
        <v>9601</v>
      </c>
      <c r="B1606" s="58" t="s">
        <v>3170</v>
      </c>
      <c r="C1606" s="59">
        <v>9</v>
      </c>
      <c r="D1606" s="59">
        <f t="shared" si="68"/>
        <v>38666.666666666664</v>
      </c>
      <c r="E1606" s="60">
        <v>1520</v>
      </c>
      <c r="F1606" s="61">
        <f>D1606*12.76</f>
        <v>493386.66666666663</v>
      </c>
      <c r="G1606" s="61">
        <f>D1606*7.3</f>
        <v>282266.66666666663</v>
      </c>
      <c r="H1606" s="61">
        <f>D1606*3.49</f>
        <v>134946.66666666666</v>
      </c>
      <c r="I1606" s="61">
        <f>D1606*21.1</f>
        <v>815866.66666666663</v>
      </c>
      <c r="J1606" s="61">
        <f>D1606*9.92</f>
        <v>383573.33333333331</v>
      </c>
      <c r="K1606" s="62">
        <f t="shared" ref="K1606:K1611" si="70">SUM(F1606:J1606)</f>
        <v>2110040</v>
      </c>
    </row>
    <row r="1607" spans="1:11" ht="12.75" customHeight="1" x14ac:dyDescent="0.2">
      <c r="A1607" s="58">
        <v>9602</v>
      </c>
      <c r="B1607" s="58" t="s">
        <v>3171</v>
      </c>
      <c r="C1607" s="59">
        <v>6</v>
      </c>
      <c r="D1607" s="59">
        <f t="shared" si="68"/>
        <v>38666.666666666664</v>
      </c>
      <c r="E1607" s="60">
        <v>1521</v>
      </c>
      <c r="F1607" s="61">
        <f>D1607*7.68</f>
        <v>296959.99999999994</v>
      </c>
      <c r="G1607" s="61">
        <f>D1607*4.56</f>
        <v>176319.99999999997</v>
      </c>
      <c r="H1607" s="61">
        <f>D1607*2.01</f>
        <v>77719.999999999985</v>
      </c>
      <c r="I1607" s="61">
        <f>D1607*15.13</f>
        <v>585026.66666666663</v>
      </c>
      <c r="J1607" s="61">
        <f>D1607*4.27</f>
        <v>165106.66666666663</v>
      </c>
      <c r="K1607" s="62">
        <f t="shared" si="70"/>
        <v>1301133.333333333</v>
      </c>
    </row>
    <row r="1608" spans="1:11" ht="12.75" customHeight="1" x14ac:dyDescent="0.2">
      <c r="A1608" s="58">
        <v>9603</v>
      </c>
      <c r="B1608" s="58" t="s">
        <v>3172</v>
      </c>
      <c r="C1608" s="59">
        <v>9</v>
      </c>
      <c r="D1608" s="59">
        <f t="shared" si="68"/>
        <v>38666.666666666664</v>
      </c>
      <c r="E1608" s="60">
        <v>1522</v>
      </c>
      <c r="F1608" s="61">
        <f>D1608*12.76</f>
        <v>493386.66666666663</v>
      </c>
      <c r="G1608" s="61">
        <f>D1608*7.3</f>
        <v>282266.66666666663</v>
      </c>
      <c r="H1608" s="61">
        <f>D1608*3.49</f>
        <v>134946.66666666666</v>
      </c>
      <c r="I1608" s="61">
        <f>D1608*21.1</f>
        <v>815866.66666666663</v>
      </c>
      <c r="J1608" s="61">
        <f>D1608*9.92</f>
        <v>383573.33333333331</v>
      </c>
      <c r="K1608" s="62">
        <f t="shared" si="70"/>
        <v>2110040</v>
      </c>
    </row>
    <row r="1609" spans="1:11" ht="12.75" customHeight="1" x14ac:dyDescent="0.2">
      <c r="A1609" s="58">
        <v>9604</v>
      </c>
      <c r="B1609" s="58" t="s">
        <v>3173</v>
      </c>
      <c r="C1609" s="59">
        <v>9</v>
      </c>
      <c r="D1609" s="59">
        <f t="shared" si="68"/>
        <v>38666.666666666664</v>
      </c>
      <c r="E1609" s="60">
        <v>1523</v>
      </c>
      <c r="F1609" s="61">
        <f>D1609*12.76</f>
        <v>493386.66666666663</v>
      </c>
      <c r="G1609" s="61">
        <f>D1609*7.3</f>
        <v>282266.66666666663</v>
      </c>
      <c r="H1609" s="61">
        <f>D1609*3.49</f>
        <v>134946.66666666666</v>
      </c>
      <c r="I1609" s="61">
        <f>D1609*21.1</f>
        <v>815866.66666666663</v>
      </c>
      <c r="J1609" s="61">
        <f>D1609*9.92</f>
        <v>383573.33333333331</v>
      </c>
      <c r="K1609" s="62">
        <f t="shared" si="70"/>
        <v>2110040</v>
      </c>
    </row>
    <row r="1610" spans="1:11" ht="12.75" customHeight="1" x14ac:dyDescent="0.2">
      <c r="A1610" s="58">
        <v>9605</v>
      </c>
      <c r="B1610" s="58" t="s">
        <v>3174</v>
      </c>
      <c r="C1610" s="59">
        <v>6</v>
      </c>
      <c r="D1610" s="59">
        <f t="shared" si="68"/>
        <v>38666.666666666664</v>
      </c>
      <c r="E1610" s="60">
        <v>1524</v>
      </c>
      <c r="F1610" s="61">
        <f>D1610*7.68</f>
        <v>296959.99999999994</v>
      </c>
      <c r="G1610" s="61">
        <f>D1610*4.56</f>
        <v>176319.99999999997</v>
      </c>
      <c r="H1610" s="61">
        <f>D1610*2.01</f>
        <v>77719.999999999985</v>
      </c>
      <c r="I1610" s="61">
        <f>D1610*15.13</f>
        <v>585026.66666666663</v>
      </c>
      <c r="J1610" s="61">
        <f>D1610*4.27</f>
        <v>165106.66666666663</v>
      </c>
      <c r="K1610" s="62">
        <f t="shared" si="70"/>
        <v>1301133.333333333</v>
      </c>
    </row>
    <row r="1611" spans="1:11" ht="12.75" customHeight="1" x14ac:dyDescent="0.2">
      <c r="A1611" s="58">
        <v>9606</v>
      </c>
      <c r="B1611" s="58" t="s">
        <v>3175</v>
      </c>
      <c r="C1611" s="59">
        <v>20</v>
      </c>
      <c r="D1611" s="59">
        <f t="shared" si="68"/>
        <v>38666.666666666664</v>
      </c>
      <c r="E1611" s="60">
        <v>1525</v>
      </c>
      <c r="F1611" s="61">
        <f>D1611*25.43</f>
        <v>983293.33333333326</v>
      </c>
      <c r="G1611" s="61">
        <f>D1611*14.85</f>
        <v>574200</v>
      </c>
      <c r="H1611" s="61">
        <f>D1611*6.94</f>
        <v>268346.66666666669</v>
      </c>
      <c r="I1611" s="61">
        <f>D1611*34.82</f>
        <v>1346373.3333333333</v>
      </c>
      <c r="K1611" s="62">
        <f t="shared" si="70"/>
        <v>3172213.333333333</v>
      </c>
    </row>
    <row r="1612" spans="1:11" ht="12.75" customHeight="1" x14ac:dyDescent="0.2">
      <c r="D1612" s="59">
        <f t="shared" si="68"/>
        <v>38666.666666666664</v>
      </c>
      <c r="E1612" s="60">
        <v>1526</v>
      </c>
    </row>
    <row r="1613" spans="1:11" ht="12.75" customHeight="1" x14ac:dyDescent="0.2">
      <c r="A1613" s="58" t="s">
        <v>3176</v>
      </c>
      <c r="D1613" s="59">
        <f t="shared" si="68"/>
        <v>38666.666666666664</v>
      </c>
      <c r="E1613" s="60">
        <v>1527</v>
      </c>
    </row>
    <row r="1614" spans="1:11" ht="12.75" customHeight="1" x14ac:dyDescent="0.2">
      <c r="D1614" s="59">
        <f t="shared" si="68"/>
        <v>38666.666666666664</v>
      </c>
      <c r="E1614" s="60">
        <v>1528</v>
      </c>
    </row>
    <row r="1615" spans="1:11" ht="12.75" customHeight="1" x14ac:dyDescent="0.2">
      <c r="A1615" s="58">
        <v>9620</v>
      </c>
      <c r="B1615" s="58" t="s">
        <v>3177</v>
      </c>
      <c r="C1615" s="59">
        <v>8</v>
      </c>
      <c r="D1615" s="59">
        <f t="shared" si="68"/>
        <v>38666.666666666664</v>
      </c>
      <c r="E1615" s="60">
        <v>1529</v>
      </c>
      <c r="F1615" s="61">
        <f>D1615*10.44</f>
        <v>403679.99999999994</v>
      </c>
      <c r="G1615" s="61">
        <f>D1615*6.17</f>
        <v>238573.33333333331</v>
      </c>
      <c r="H1615" s="61">
        <f>D1615*2.74</f>
        <v>105946.66666666667</v>
      </c>
      <c r="I1615" s="61">
        <f>D1615*18.51</f>
        <v>715720</v>
      </c>
      <c r="J1615" s="61">
        <f>D1615*9.92</f>
        <v>383573.33333333331</v>
      </c>
      <c r="K1615" s="62">
        <f>SUM(F1615:J1615)</f>
        <v>1847493.3333333333</v>
      </c>
    </row>
    <row r="1616" spans="1:11" ht="12.75" customHeight="1" x14ac:dyDescent="0.2">
      <c r="A1616" s="58">
        <v>9621</v>
      </c>
      <c r="B1616" s="58" t="s">
        <v>3178</v>
      </c>
      <c r="C1616" s="59">
        <v>4</v>
      </c>
      <c r="D1616" s="59">
        <f t="shared" si="68"/>
        <v>38666.666666666664</v>
      </c>
      <c r="E1616" s="60">
        <v>1530</v>
      </c>
      <c r="F1616" s="61">
        <f>D1616*4.31</f>
        <v>166653.33333333331</v>
      </c>
      <c r="G1616" s="61">
        <f>D1616*3.1</f>
        <v>119866.66666666666</v>
      </c>
      <c r="H1616" s="61">
        <v>0</v>
      </c>
      <c r="I1616" s="61">
        <f>D1616*7.61</f>
        <v>294253.33333333331</v>
      </c>
      <c r="J1616" s="61">
        <f>D1616*4.27</f>
        <v>165106.66666666663</v>
      </c>
      <c r="K1616" s="62">
        <f>SUM(F1616:J1616)</f>
        <v>745879.99999999988</v>
      </c>
    </row>
    <row r="1617" spans="1:11" ht="12.75" customHeight="1" x14ac:dyDescent="0.2">
      <c r="A1617" s="58">
        <v>9622</v>
      </c>
      <c r="B1617" s="58" t="s">
        <v>3179</v>
      </c>
      <c r="C1617" s="59">
        <v>10</v>
      </c>
      <c r="D1617" s="59">
        <f t="shared" si="68"/>
        <v>38666.666666666664</v>
      </c>
      <c r="E1617" s="60">
        <v>1531</v>
      </c>
      <c r="F1617" s="61">
        <f>D1617*15.71</f>
        <v>607453.33333333337</v>
      </c>
      <c r="G1617" s="61">
        <f>D1617*9.02</f>
        <v>348773.33333333331</v>
      </c>
      <c r="H1617" s="61">
        <f>D1617*4.28</f>
        <v>165493.33333333334</v>
      </c>
      <c r="I1617" s="61">
        <f>D1617*28.08</f>
        <v>1085759.9999999998</v>
      </c>
      <c r="J1617" s="61">
        <f>D1617*15.72</f>
        <v>607840</v>
      </c>
      <c r="K1617" s="62">
        <f>SUM(F1617:J1617)</f>
        <v>2815320</v>
      </c>
    </row>
    <row r="1618" spans="1:11" ht="12.75" customHeight="1" x14ac:dyDescent="0.2">
      <c r="A1618" s="58">
        <v>9623</v>
      </c>
      <c r="B1618" s="58" t="s">
        <v>3180</v>
      </c>
      <c r="C1618" s="59">
        <v>13</v>
      </c>
      <c r="D1618" s="59">
        <f t="shared" si="68"/>
        <v>38666.666666666664</v>
      </c>
      <c r="E1618" s="60">
        <v>1532</v>
      </c>
      <c r="F1618" s="61">
        <f>D1618*21.48</f>
        <v>830560</v>
      </c>
      <c r="G1618" s="61">
        <f>D1618*12.72</f>
        <v>491840</v>
      </c>
      <c r="H1618" s="61">
        <f>D1618*6.17</f>
        <v>238573.33333333331</v>
      </c>
      <c r="I1618" s="61">
        <f>D1618*33.16</f>
        <v>1282186.6666666665</v>
      </c>
      <c r="J1618" s="61">
        <f>D1618*15.72</f>
        <v>607840</v>
      </c>
      <c r="K1618" s="62">
        <f>SUM(F1618:J1618)</f>
        <v>3451000</v>
      </c>
    </row>
    <row r="1619" spans="1:11" ht="12.75" customHeight="1" x14ac:dyDescent="0.2">
      <c r="A1619" s="58">
        <v>9624</v>
      </c>
      <c r="B1619" s="58" t="s">
        <v>3181</v>
      </c>
      <c r="C1619" s="59">
        <v>5</v>
      </c>
      <c r="D1619" s="59">
        <f t="shared" si="68"/>
        <v>38666.666666666664</v>
      </c>
      <c r="E1619" s="60">
        <v>1533</v>
      </c>
      <c r="F1619" s="61">
        <f>D1619*5.86</f>
        <v>226586.66666666666</v>
      </c>
      <c r="G1619" s="61">
        <f>D1619*3.83</f>
        <v>148093.33333333331</v>
      </c>
      <c r="H1619" s="61">
        <v>0</v>
      </c>
      <c r="I1619" s="61">
        <f>D1619*10.45</f>
        <v>404066.66666666663</v>
      </c>
      <c r="J1619" s="61">
        <f>D1619*4.27</f>
        <v>165106.66666666663</v>
      </c>
      <c r="K1619" s="62">
        <f>SUM(F1619:J1619)</f>
        <v>943853.33333333326</v>
      </c>
    </row>
    <row r="1620" spans="1:11" ht="12.75" customHeight="1" x14ac:dyDescent="0.2">
      <c r="D1620" s="59">
        <f t="shared" si="68"/>
        <v>38666.666666666664</v>
      </c>
      <c r="E1620" s="60">
        <v>1534</v>
      </c>
    </row>
    <row r="1621" spans="1:11" ht="12.75" customHeight="1" x14ac:dyDescent="0.2">
      <c r="A1621" s="58" t="s">
        <v>3182</v>
      </c>
      <c r="D1621" s="59">
        <f t="shared" si="68"/>
        <v>38666.666666666664</v>
      </c>
      <c r="E1621" s="60">
        <v>1535</v>
      </c>
    </row>
    <row r="1622" spans="1:11" ht="12.75" customHeight="1" x14ac:dyDescent="0.2">
      <c r="D1622" s="59">
        <f t="shared" si="68"/>
        <v>38666.666666666664</v>
      </c>
      <c r="E1622" s="60">
        <v>1536</v>
      </c>
    </row>
    <row r="1623" spans="1:11" ht="12.75" customHeight="1" x14ac:dyDescent="0.2">
      <c r="A1623" s="58">
        <v>9630</v>
      </c>
      <c r="B1623" s="58" t="s">
        <v>3183</v>
      </c>
      <c r="C1623" s="59">
        <v>9</v>
      </c>
      <c r="D1623" s="59">
        <f t="shared" si="68"/>
        <v>38666.666666666664</v>
      </c>
      <c r="E1623" s="60">
        <v>1537</v>
      </c>
      <c r="F1623" s="61">
        <f>D1623*12.76</f>
        <v>493386.66666666663</v>
      </c>
      <c r="G1623" s="61">
        <f>D1623*7.3</f>
        <v>282266.66666666663</v>
      </c>
      <c r="H1623" s="61">
        <f>D1623*3.49</f>
        <v>134946.66666666666</v>
      </c>
      <c r="I1623" s="61">
        <f>D1623*21.1</f>
        <v>815866.66666666663</v>
      </c>
      <c r="J1623" s="61">
        <f>D1623*9.92</f>
        <v>383573.33333333331</v>
      </c>
      <c r="K1623" s="62">
        <f>SUM(F1623:J1623)</f>
        <v>2110040</v>
      </c>
    </row>
    <row r="1624" spans="1:11" ht="12.75" customHeight="1" x14ac:dyDescent="0.2">
      <c r="A1624" s="58">
        <v>9631</v>
      </c>
      <c r="B1624" s="58" t="s">
        <v>3184</v>
      </c>
      <c r="C1624" s="59">
        <v>9</v>
      </c>
      <c r="D1624" s="59">
        <f t="shared" ref="D1624:D1687" si="71">D1623</f>
        <v>38666.666666666664</v>
      </c>
      <c r="E1624" s="60">
        <v>1538</v>
      </c>
      <c r="F1624" s="61">
        <f>D1624*12.76</f>
        <v>493386.66666666663</v>
      </c>
      <c r="G1624" s="61">
        <f>D1624*7.3</f>
        <v>282266.66666666663</v>
      </c>
      <c r="H1624" s="61">
        <f>D1624*3.49</f>
        <v>134946.66666666666</v>
      </c>
      <c r="I1624" s="61">
        <f>D1624*21.1</f>
        <v>815866.66666666663</v>
      </c>
      <c r="J1624" s="61">
        <f>D1624*9.92</f>
        <v>383573.33333333331</v>
      </c>
      <c r="K1624" s="62">
        <f>SUM(F1624:J1624)</f>
        <v>2110040</v>
      </c>
    </row>
    <row r="1625" spans="1:11" ht="12.75" customHeight="1" x14ac:dyDescent="0.2">
      <c r="A1625" s="58">
        <v>9632</v>
      </c>
      <c r="B1625" s="58" t="s">
        <v>3185</v>
      </c>
      <c r="C1625" s="59">
        <v>9</v>
      </c>
      <c r="D1625" s="59">
        <f t="shared" si="71"/>
        <v>38666.666666666664</v>
      </c>
      <c r="E1625" s="60">
        <v>1539</v>
      </c>
      <c r="F1625" s="61">
        <f>D1625*12.76</f>
        <v>493386.66666666663</v>
      </c>
      <c r="G1625" s="61">
        <f>D1625*7.3</f>
        <v>282266.66666666663</v>
      </c>
      <c r="H1625" s="61">
        <f>D1625*3.49</f>
        <v>134946.66666666666</v>
      </c>
      <c r="I1625" s="61">
        <f>D1625*21.1</f>
        <v>815866.66666666663</v>
      </c>
      <c r="J1625" s="61">
        <f>D1625*9.92</f>
        <v>383573.33333333331</v>
      </c>
      <c r="K1625" s="62">
        <f>SUM(F1625:J1625)</f>
        <v>2110040</v>
      </c>
    </row>
    <row r="1626" spans="1:11" ht="12.75" customHeight="1" x14ac:dyDescent="0.2">
      <c r="A1626" s="58">
        <v>9633</v>
      </c>
      <c r="B1626" s="58" t="s">
        <v>3186</v>
      </c>
      <c r="C1626" s="59">
        <v>12</v>
      </c>
      <c r="D1626" s="59">
        <f t="shared" si="71"/>
        <v>38666.666666666664</v>
      </c>
      <c r="E1626" s="60">
        <v>1540</v>
      </c>
      <c r="F1626" s="61">
        <f>D1626*19.63</f>
        <v>759026.66666666663</v>
      </c>
      <c r="G1626" s="61">
        <f>D1626*11.44</f>
        <v>442346.66666666663</v>
      </c>
      <c r="H1626" s="61">
        <f>D1626*5.36</f>
        <v>207253.33333333334</v>
      </c>
      <c r="I1626" s="61">
        <f>D1626*31.47</f>
        <v>1216839.9999999998</v>
      </c>
      <c r="J1626" s="61">
        <f>D1626*15.72</f>
        <v>607840</v>
      </c>
      <c r="K1626" s="62">
        <f>SUM(F1626:J1626)</f>
        <v>3233306.666666666</v>
      </c>
    </row>
    <row r="1627" spans="1:11" ht="12.75" customHeight="1" x14ac:dyDescent="0.2">
      <c r="D1627" s="59">
        <f t="shared" si="71"/>
        <v>38666.666666666664</v>
      </c>
      <c r="E1627" s="60">
        <v>1541</v>
      </c>
    </row>
    <row r="1628" spans="1:11" ht="12.75" customHeight="1" x14ac:dyDescent="0.2">
      <c r="A1628" s="58" t="s">
        <v>3187</v>
      </c>
      <c r="D1628" s="59">
        <f t="shared" si="71"/>
        <v>38666.666666666664</v>
      </c>
      <c r="E1628" s="60">
        <v>1542</v>
      </c>
    </row>
    <row r="1629" spans="1:11" ht="12.75" customHeight="1" x14ac:dyDescent="0.2">
      <c r="D1629" s="59">
        <f t="shared" si="71"/>
        <v>38666.666666666664</v>
      </c>
      <c r="E1629" s="60">
        <v>1543</v>
      </c>
    </row>
    <row r="1630" spans="1:11" ht="12.75" customHeight="1" x14ac:dyDescent="0.2">
      <c r="A1630" s="58">
        <v>9640</v>
      </c>
      <c r="B1630" s="58" t="s">
        <v>3188</v>
      </c>
      <c r="C1630" s="59">
        <v>7</v>
      </c>
      <c r="D1630" s="59">
        <f t="shared" si="71"/>
        <v>38666.666666666664</v>
      </c>
      <c r="E1630" s="60">
        <v>1544</v>
      </c>
      <c r="F1630" s="61">
        <f>D1630*9</f>
        <v>348000</v>
      </c>
      <c r="G1630" s="61">
        <f>D1630*5.3</f>
        <v>204933.33333333331</v>
      </c>
      <c r="H1630" s="61">
        <f>D1630*2.37</f>
        <v>91640</v>
      </c>
      <c r="I1630" s="61">
        <f>D1630*16.88</f>
        <v>652693.33333333326</v>
      </c>
      <c r="J1630" s="61">
        <f>D1630*9.92</f>
        <v>383573.33333333331</v>
      </c>
      <c r="K1630" s="62">
        <f>SUM(F1630:J1630)</f>
        <v>1680839.9999999998</v>
      </c>
    </row>
    <row r="1631" spans="1:11" ht="12.75" customHeight="1" x14ac:dyDescent="0.2">
      <c r="A1631" s="58">
        <v>9641</v>
      </c>
      <c r="B1631" s="58" t="s">
        <v>3189</v>
      </c>
      <c r="C1631" s="59">
        <v>9</v>
      </c>
      <c r="D1631" s="59">
        <f t="shared" si="71"/>
        <v>38666.666666666664</v>
      </c>
      <c r="E1631" s="60">
        <v>1545</v>
      </c>
      <c r="F1631" s="61">
        <f>D1631*12.76</f>
        <v>493386.66666666663</v>
      </c>
      <c r="G1631" s="61">
        <f>D1631*7.3</f>
        <v>282266.66666666663</v>
      </c>
      <c r="H1631" s="61">
        <f>D1631*3.49</f>
        <v>134946.66666666666</v>
      </c>
      <c r="I1631" s="61">
        <f>D1631*21.1</f>
        <v>815866.66666666663</v>
      </c>
      <c r="J1631" s="61">
        <f>D1631*9.92</f>
        <v>383573.33333333331</v>
      </c>
      <c r="K1631" s="62">
        <f>SUM(F1631:J1631)</f>
        <v>2110040</v>
      </c>
    </row>
    <row r="1632" spans="1:11" ht="12.75" customHeight="1" x14ac:dyDescent="0.2">
      <c r="A1632" s="58">
        <v>9642</v>
      </c>
      <c r="B1632" s="58" t="s">
        <v>3190</v>
      </c>
      <c r="C1632" s="59">
        <v>13</v>
      </c>
      <c r="D1632" s="59">
        <f t="shared" si="71"/>
        <v>38666.666666666664</v>
      </c>
      <c r="E1632" s="60">
        <v>1546</v>
      </c>
      <c r="F1632" s="61">
        <f>D1632*21.48</f>
        <v>830560</v>
      </c>
      <c r="G1632" s="61">
        <f>D1632*12.72</f>
        <v>491840</v>
      </c>
      <c r="H1632" s="61">
        <f>D1632*6.17</f>
        <v>238573.33333333331</v>
      </c>
      <c r="I1632" s="61">
        <f>D1632*33.16</f>
        <v>1282186.6666666665</v>
      </c>
      <c r="J1632" s="61">
        <f>D1632*15.72</f>
        <v>607840</v>
      </c>
      <c r="K1632" s="62">
        <f>SUM(F1632:J1632)</f>
        <v>3451000</v>
      </c>
    </row>
    <row r="1633" spans="1:11" ht="12.75" customHeight="1" x14ac:dyDescent="0.2">
      <c r="D1633" s="59">
        <f t="shared" si="71"/>
        <v>38666.666666666664</v>
      </c>
      <c r="E1633" s="60">
        <v>1547</v>
      </c>
    </row>
    <row r="1634" spans="1:11" ht="12.75" customHeight="1" x14ac:dyDescent="0.2">
      <c r="A1634" s="58" t="s">
        <v>3191</v>
      </c>
      <c r="D1634" s="59">
        <f t="shared" si="71"/>
        <v>38666.666666666664</v>
      </c>
      <c r="E1634" s="60">
        <v>1548</v>
      </c>
    </row>
    <row r="1635" spans="1:11" ht="12.75" customHeight="1" x14ac:dyDescent="0.2">
      <c r="D1635" s="59">
        <f t="shared" si="71"/>
        <v>38666.666666666664</v>
      </c>
      <c r="E1635" s="60">
        <v>1549</v>
      </c>
    </row>
    <row r="1636" spans="1:11" ht="12.75" customHeight="1" x14ac:dyDescent="0.2">
      <c r="A1636" s="58">
        <v>9650</v>
      </c>
      <c r="B1636" s="58" t="s">
        <v>3192</v>
      </c>
      <c r="C1636" s="59">
        <v>8</v>
      </c>
      <c r="D1636" s="59">
        <f t="shared" si="71"/>
        <v>38666.666666666664</v>
      </c>
      <c r="E1636" s="60">
        <v>1550</v>
      </c>
      <c r="F1636" s="61">
        <f>D1636*10.44</f>
        <v>403679.99999999994</v>
      </c>
      <c r="G1636" s="61">
        <f>D1636*6.17</f>
        <v>238573.33333333331</v>
      </c>
      <c r="H1636" s="61">
        <f>D1636*2.74</f>
        <v>105946.66666666667</v>
      </c>
      <c r="I1636" s="61">
        <f>D1636*18.51</f>
        <v>715720</v>
      </c>
      <c r="J1636" s="61">
        <f>D1636*9.92</f>
        <v>383573.33333333331</v>
      </c>
      <c r="K1636" s="62">
        <f>SUM(F1636:J1636)</f>
        <v>1847493.3333333333</v>
      </c>
    </row>
    <row r="1637" spans="1:11" ht="12.75" customHeight="1" x14ac:dyDescent="0.2">
      <c r="A1637" s="58">
        <v>9651</v>
      </c>
      <c r="B1637" s="58" t="s">
        <v>3193</v>
      </c>
      <c r="C1637" s="59">
        <v>10</v>
      </c>
      <c r="D1637" s="59">
        <f t="shared" si="71"/>
        <v>38666.666666666664</v>
      </c>
      <c r="E1637" s="60">
        <v>1551</v>
      </c>
      <c r="F1637" s="61">
        <f>D1637*15.71</f>
        <v>607453.33333333337</v>
      </c>
      <c r="G1637" s="61">
        <f>D1637*9.02</f>
        <v>348773.33333333331</v>
      </c>
      <c r="H1637" s="61">
        <f>D1637*4.28</f>
        <v>165493.33333333334</v>
      </c>
      <c r="I1637" s="61">
        <f>D1637*28.08</f>
        <v>1085759.9999999998</v>
      </c>
      <c r="J1637" s="61">
        <f>D1637*15.72</f>
        <v>607840</v>
      </c>
      <c r="K1637" s="62">
        <f>SUM(F1637:J1637)</f>
        <v>2815320</v>
      </c>
    </row>
    <row r="1638" spans="1:11" ht="12.75" customHeight="1" x14ac:dyDescent="0.2">
      <c r="D1638" s="59">
        <f t="shared" si="71"/>
        <v>38666.666666666664</v>
      </c>
      <c r="E1638" s="60">
        <v>1552</v>
      </c>
    </row>
    <row r="1639" spans="1:11" ht="12.75" customHeight="1" x14ac:dyDescent="0.2">
      <c r="A1639" s="58" t="s">
        <v>3194</v>
      </c>
      <c r="D1639" s="59">
        <f t="shared" si="71"/>
        <v>38666.666666666664</v>
      </c>
      <c r="E1639" s="60">
        <v>1553</v>
      </c>
    </row>
    <row r="1640" spans="1:11" ht="12.75" customHeight="1" x14ac:dyDescent="0.2">
      <c r="A1640" s="58" t="s">
        <v>3195</v>
      </c>
      <c r="D1640" s="59">
        <f t="shared" si="71"/>
        <v>38666.666666666664</v>
      </c>
      <c r="E1640" s="60">
        <v>1554</v>
      </c>
    </row>
    <row r="1641" spans="1:11" ht="12.75" customHeight="1" x14ac:dyDescent="0.2">
      <c r="D1641" s="59">
        <f t="shared" si="71"/>
        <v>38666.666666666664</v>
      </c>
      <c r="E1641" s="60">
        <v>1555</v>
      </c>
    </row>
    <row r="1642" spans="1:11" ht="12.75" customHeight="1" x14ac:dyDescent="0.2">
      <c r="A1642" s="58">
        <v>9660</v>
      </c>
      <c r="B1642" s="58" t="s">
        <v>3196</v>
      </c>
      <c r="C1642" s="59">
        <v>5</v>
      </c>
      <c r="D1642" s="59">
        <f t="shared" si="71"/>
        <v>38666.666666666664</v>
      </c>
      <c r="E1642" s="60">
        <v>1556</v>
      </c>
      <c r="F1642" s="61">
        <f>D1642*5.86</f>
        <v>226586.66666666666</v>
      </c>
      <c r="G1642" s="61">
        <f>D1642*3.83</f>
        <v>148093.33333333331</v>
      </c>
      <c r="H1642" s="61">
        <v>0</v>
      </c>
      <c r="I1642" s="61">
        <f>D1642*10.45</f>
        <v>404066.66666666663</v>
      </c>
      <c r="J1642" s="61">
        <f>D1642*4.27</f>
        <v>165106.66666666663</v>
      </c>
      <c r="K1642" s="62">
        <f t="shared" ref="K1642:K1647" si="72">SUM(F1642:J1642)</f>
        <v>943853.33333333326</v>
      </c>
    </row>
    <row r="1643" spans="1:11" ht="12.75" customHeight="1" x14ac:dyDescent="0.2">
      <c r="A1643" s="58">
        <v>9661</v>
      </c>
      <c r="B1643" s="58" t="s">
        <v>3197</v>
      </c>
      <c r="C1643" s="59">
        <v>9</v>
      </c>
      <c r="D1643" s="59">
        <f t="shared" si="71"/>
        <v>38666.666666666664</v>
      </c>
      <c r="E1643" s="60">
        <v>1557</v>
      </c>
      <c r="F1643" s="61">
        <f>D1643*12.76</f>
        <v>493386.66666666663</v>
      </c>
      <c r="G1643" s="61">
        <f>D1643*7.3</f>
        <v>282266.66666666663</v>
      </c>
      <c r="H1643" s="61">
        <f>D1643*3.49</f>
        <v>134946.66666666666</v>
      </c>
      <c r="I1643" s="61">
        <f>D1643*21.1</f>
        <v>815866.66666666663</v>
      </c>
      <c r="J1643" s="61">
        <f>D1643*9.92</f>
        <v>383573.33333333331</v>
      </c>
      <c r="K1643" s="62">
        <f t="shared" si="72"/>
        <v>2110040</v>
      </c>
    </row>
    <row r="1644" spans="1:11" ht="12.75" customHeight="1" x14ac:dyDescent="0.2">
      <c r="A1644" s="58">
        <v>9662</v>
      </c>
      <c r="B1644" s="58" t="s">
        <v>3198</v>
      </c>
      <c r="C1644" s="59">
        <v>9</v>
      </c>
      <c r="D1644" s="59">
        <f t="shared" si="71"/>
        <v>38666.666666666664</v>
      </c>
      <c r="E1644" s="60">
        <v>1558</v>
      </c>
      <c r="F1644" s="61">
        <f>D1644*12.76</f>
        <v>493386.66666666663</v>
      </c>
      <c r="G1644" s="61">
        <f>D1644*7.3</f>
        <v>282266.66666666663</v>
      </c>
      <c r="H1644" s="61">
        <f>D1644*3.49</f>
        <v>134946.66666666666</v>
      </c>
      <c r="I1644" s="61">
        <f>D1644*21.1</f>
        <v>815866.66666666663</v>
      </c>
      <c r="J1644" s="61">
        <f>D1644*9.92</f>
        <v>383573.33333333331</v>
      </c>
      <c r="K1644" s="62">
        <f t="shared" si="72"/>
        <v>2110040</v>
      </c>
    </row>
    <row r="1645" spans="1:11" ht="12.75" customHeight="1" x14ac:dyDescent="0.2">
      <c r="A1645" s="58">
        <v>9663</v>
      </c>
      <c r="B1645" s="58" t="s">
        <v>3199</v>
      </c>
      <c r="C1645" s="59">
        <v>9</v>
      </c>
      <c r="D1645" s="59">
        <f t="shared" si="71"/>
        <v>38666.666666666664</v>
      </c>
      <c r="E1645" s="60">
        <v>1559</v>
      </c>
      <c r="F1645" s="61">
        <f>D1645*12.76</f>
        <v>493386.66666666663</v>
      </c>
      <c r="G1645" s="61">
        <f>D1645*7.3</f>
        <v>282266.66666666663</v>
      </c>
      <c r="H1645" s="61">
        <f>D1645*3.49</f>
        <v>134946.66666666666</v>
      </c>
      <c r="I1645" s="61">
        <f>D1645*21.1</f>
        <v>815866.66666666663</v>
      </c>
      <c r="J1645" s="61">
        <f>D1645*9.92</f>
        <v>383573.33333333331</v>
      </c>
      <c r="K1645" s="62">
        <f t="shared" si="72"/>
        <v>2110040</v>
      </c>
    </row>
    <row r="1646" spans="1:11" ht="12.75" customHeight="1" x14ac:dyDescent="0.2">
      <c r="A1646" s="58">
        <v>9664</v>
      </c>
      <c r="B1646" s="58" t="s">
        <v>3200</v>
      </c>
      <c r="C1646" s="59">
        <v>4</v>
      </c>
      <c r="D1646" s="59">
        <f t="shared" si="71"/>
        <v>38666.666666666664</v>
      </c>
      <c r="E1646" s="60">
        <v>1560</v>
      </c>
      <c r="F1646" s="61">
        <f>D1646*4.31</f>
        <v>166653.33333333331</v>
      </c>
      <c r="G1646" s="61">
        <f>D1646*3.1</f>
        <v>119866.66666666666</v>
      </c>
      <c r="H1646" s="61">
        <v>0</v>
      </c>
      <c r="I1646" s="61">
        <f>D1646*7.61</f>
        <v>294253.33333333331</v>
      </c>
      <c r="J1646" s="61">
        <f>D1646*4.27</f>
        <v>165106.66666666663</v>
      </c>
      <c r="K1646" s="62">
        <f t="shared" si="72"/>
        <v>745879.99999999988</v>
      </c>
    </row>
    <row r="1647" spans="1:11" ht="12.75" customHeight="1" x14ac:dyDescent="0.2">
      <c r="A1647" s="58">
        <v>9665</v>
      </c>
      <c r="B1647" s="58" t="s">
        <v>3201</v>
      </c>
      <c r="C1647" s="59">
        <v>4</v>
      </c>
      <c r="D1647" s="59">
        <f t="shared" si="71"/>
        <v>38666.666666666664</v>
      </c>
      <c r="E1647" s="60">
        <v>1561</v>
      </c>
      <c r="F1647" s="61">
        <f>D1647*4.31</f>
        <v>166653.33333333331</v>
      </c>
      <c r="G1647" s="61">
        <f>D1647*3.1</f>
        <v>119866.66666666666</v>
      </c>
      <c r="H1647" s="61">
        <v>0</v>
      </c>
      <c r="I1647" s="61">
        <f>D1647*7.61</f>
        <v>294253.33333333331</v>
      </c>
      <c r="J1647" s="61">
        <f>D1647*4.27</f>
        <v>165106.66666666663</v>
      </c>
      <c r="K1647" s="62">
        <f t="shared" si="72"/>
        <v>745879.99999999988</v>
      </c>
    </row>
    <row r="1648" spans="1:11" ht="12.75" customHeight="1" x14ac:dyDescent="0.2">
      <c r="D1648" s="59">
        <f t="shared" si="71"/>
        <v>38666.666666666664</v>
      </c>
      <c r="E1648" s="60">
        <v>1562</v>
      </c>
    </row>
    <row r="1649" spans="1:11" ht="12.75" customHeight="1" x14ac:dyDescent="0.2">
      <c r="A1649" s="58" t="s">
        <v>3202</v>
      </c>
      <c r="D1649" s="59">
        <f t="shared" si="71"/>
        <v>38666.666666666664</v>
      </c>
      <c r="E1649" s="60">
        <v>1563</v>
      </c>
    </row>
    <row r="1650" spans="1:11" ht="12.75" customHeight="1" x14ac:dyDescent="0.2">
      <c r="D1650" s="59">
        <f t="shared" si="71"/>
        <v>38666.666666666664</v>
      </c>
      <c r="E1650" s="60">
        <v>1564</v>
      </c>
    </row>
    <row r="1651" spans="1:11" ht="12.75" customHeight="1" x14ac:dyDescent="0.2">
      <c r="A1651" s="58" t="s">
        <v>3203</v>
      </c>
      <c r="D1651" s="59">
        <f t="shared" si="71"/>
        <v>38666.666666666664</v>
      </c>
      <c r="E1651" s="60">
        <v>1565</v>
      </c>
    </row>
    <row r="1652" spans="1:11" ht="12.75" customHeight="1" x14ac:dyDescent="0.2">
      <c r="D1652" s="59">
        <f t="shared" si="71"/>
        <v>38666.666666666664</v>
      </c>
      <c r="E1652" s="60">
        <v>1566</v>
      </c>
    </row>
    <row r="1653" spans="1:11" ht="12.75" customHeight="1" x14ac:dyDescent="0.2">
      <c r="A1653" s="58">
        <v>9701</v>
      </c>
      <c r="B1653" s="58" t="s">
        <v>3204</v>
      </c>
      <c r="C1653" s="59">
        <v>5</v>
      </c>
      <c r="D1653" s="59">
        <f t="shared" si="71"/>
        <v>38666.666666666664</v>
      </c>
      <c r="E1653" s="60">
        <v>1567</v>
      </c>
      <c r="F1653" s="61">
        <f>D1653*5.86</f>
        <v>226586.66666666666</v>
      </c>
      <c r="G1653" s="61">
        <f>D1653*3.83</f>
        <v>148093.33333333331</v>
      </c>
      <c r="H1653" s="61">
        <v>0</v>
      </c>
      <c r="I1653" s="61">
        <f>D1653*10.45</f>
        <v>404066.66666666663</v>
      </c>
      <c r="J1653" s="61">
        <f>D1653*4.27</f>
        <v>165106.66666666663</v>
      </c>
      <c r="K1653" s="62">
        <f t="shared" ref="K1653:K1658" si="73">SUM(F1653:J1653)</f>
        <v>943853.33333333326</v>
      </c>
    </row>
    <row r="1654" spans="1:11" ht="12.75" customHeight="1" x14ac:dyDescent="0.2">
      <c r="A1654" s="58">
        <v>9703</v>
      </c>
      <c r="B1654" s="58" t="s">
        <v>3205</v>
      </c>
      <c r="C1654" s="59">
        <v>9</v>
      </c>
      <c r="D1654" s="59">
        <f t="shared" si="71"/>
        <v>38666.666666666664</v>
      </c>
      <c r="E1654" s="60">
        <v>1568</v>
      </c>
      <c r="F1654" s="61">
        <f>D1654*12.76</f>
        <v>493386.66666666663</v>
      </c>
      <c r="G1654" s="61">
        <f>D1654*7.3</f>
        <v>282266.66666666663</v>
      </c>
      <c r="H1654" s="61">
        <f>D1654*3.49</f>
        <v>134946.66666666666</v>
      </c>
      <c r="I1654" s="61">
        <f>D1654*21.1</f>
        <v>815866.66666666663</v>
      </c>
      <c r="J1654" s="61">
        <f>D1654*9.92</f>
        <v>383573.33333333331</v>
      </c>
      <c r="K1654" s="62">
        <f t="shared" si="73"/>
        <v>2110040</v>
      </c>
    </row>
    <row r="1655" spans="1:11" ht="12.75" customHeight="1" x14ac:dyDescent="0.2">
      <c r="A1655" s="58">
        <v>9704</v>
      </c>
      <c r="B1655" s="58" t="s">
        <v>3206</v>
      </c>
      <c r="C1655" s="59">
        <v>13</v>
      </c>
      <c r="D1655" s="59">
        <f t="shared" si="71"/>
        <v>38666.666666666664</v>
      </c>
      <c r="E1655" s="60">
        <v>1569</v>
      </c>
      <c r="F1655" s="61">
        <f>D1655*21.48</f>
        <v>830560</v>
      </c>
      <c r="G1655" s="61">
        <f>D1655*12.72</f>
        <v>491840</v>
      </c>
      <c r="H1655" s="61">
        <f>D1655*6.17</f>
        <v>238573.33333333331</v>
      </c>
      <c r="I1655" s="61">
        <f>D1655*33.16</f>
        <v>1282186.6666666665</v>
      </c>
      <c r="J1655" s="61">
        <f>D1655*15.72</f>
        <v>607840</v>
      </c>
      <c r="K1655" s="62">
        <f t="shared" si="73"/>
        <v>3451000</v>
      </c>
    </row>
    <row r="1656" spans="1:11" ht="12.75" customHeight="1" x14ac:dyDescent="0.2">
      <c r="A1656" s="58">
        <v>9705</v>
      </c>
      <c r="B1656" s="58" t="s">
        <v>3207</v>
      </c>
      <c r="C1656" s="59">
        <v>9</v>
      </c>
      <c r="D1656" s="59">
        <f t="shared" si="71"/>
        <v>38666.666666666664</v>
      </c>
      <c r="E1656" s="60">
        <v>1570</v>
      </c>
      <c r="F1656" s="61">
        <f>D1656*12.76</f>
        <v>493386.66666666663</v>
      </c>
      <c r="G1656" s="61">
        <f>D1656*7.3</f>
        <v>282266.66666666663</v>
      </c>
      <c r="H1656" s="61">
        <f>D1656*3.49</f>
        <v>134946.66666666666</v>
      </c>
      <c r="I1656" s="61">
        <f>D1656*21.1</f>
        <v>815866.66666666663</v>
      </c>
      <c r="J1656" s="61">
        <f>D1656*9.92</f>
        <v>383573.33333333331</v>
      </c>
      <c r="K1656" s="62">
        <f t="shared" si="73"/>
        <v>2110040</v>
      </c>
    </row>
    <row r="1657" spans="1:11" ht="12.75" customHeight="1" x14ac:dyDescent="0.2">
      <c r="A1657" s="58">
        <v>9706</v>
      </c>
      <c r="B1657" s="58" t="s">
        <v>3208</v>
      </c>
      <c r="C1657" s="59">
        <v>7</v>
      </c>
      <c r="D1657" s="59">
        <f t="shared" si="71"/>
        <v>38666.666666666664</v>
      </c>
      <c r="E1657" s="60">
        <v>1571</v>
      </c>
      <c r="F1657" s="61">
        <f>D1657*9</f>
        <v>348000</v>
      </c>
      <c r="G1657" s="61">
        <f>D1657*5.3</f>
        <v>204933.33333333331</v>
      </c>
      <c r="H1657" s="61">
        <f>D1657*2.37</f>
        <v>91640</v>
      </c>
      <c r="I1657" s="61">
        <f>D1657*16.88</f>
        <v>652693.33333333326</v>
      </c>
      <c r="J1657" s="61">
        <f>D1657*9.92</f>
        <v>383573.33333333331</v>
      </c>
      <c r="K1657" s="62">
        <f t="shared" si="73"/>
        <v>1680839.9999999998</v>
      </c>
    </row>
    <row r="1658" spans="1:11" ht="12.75" customHeight="1" x14ac:dyDescent="0.2">
      <c r="A1658" s="58">
        <v>9707</v>
      </c>
      <c r="B1658" s="58" t="s">
        <v>3209</v>
      </c>
      <c r="C1658" s="59">
        <v>13</v>
      </c>
      <c r="D1658" s="59">
        <f t="shared" si="71"/>
        <v>38666.666666666664</v>
      </c>
      <c r="E1658" s="60">
        <v>1572</v>
      </c>
      <c r="F1658" s="61">
        <f>D1658*21.48</f>
        <v>830560</v>
      </c>
      <c r="G1658" s="61">
        <f>D1658*12.72</f>
        <v>491840</v>
      </c>
      <c r="H1658" s="61">
        <f>D1658*6.17</f>
        <v>238573.33333333331</v>
      </c>
      <c r="I1658" s="61">
        <f>D1658*33.16</f>
        <v>1282186.6666666665</v>
      </c>
      <c r="J1658" s="61">
        <f>D1658*15.72</f>
        <v>607840</v>
      </c>
      <c r="K1658" s="62">
        <f t="shared" si="73"/>
        <v>3451000</v>
      </c>
    </row>
    <row r="1659" spans="1:11" ht="12.75" customHeight="1" x14ac:dyDescent="0.2">
      <c r="D1659" s="59">
        <f t="shared" si="71"/>
        <v>38666.666666666664</v>
      </c>
      <c r="E1659" s="60">
        <v>1573</v>
      </c>
    </row>
    <row r="1660" spans="1:11" ht="12.75" customHeight="1" x14ac:dyDescent="0.2">
      <c r="A1660" s="58" t="s">
        <v>3210</v>
      </c>
      <c r="D1660" s="59">
        <f t="shared" si="71"/>
        <v>38666.666666666664</v>
      </c>
      <c r="E1660" s="60">
        <v>1574</v>
      </c>
    </row>
    <row r="1661" spans="1:11" ht="12.75" customHeight="1" x14ac:dyDescent="0.2">
      <c r="D1661" s="59">
        <f t="shared" si="71"/>
        <v>38666.666666666664</v>
      </c>
      <c r="E1661" s="60">
        <v>1575</v>
      </c>
    </row>
    <row r="1662" spans="1:11" ht="12.75" customHeight="1" x14ac:dyDescent="0.2">
      <c r="A1662" s="58" t="s">
        <v>5137</v>
      </c>
      <c r="D1662" s="59">
        <f t="shared" si="71"/>
        <v>38666.666666666664</v>
      </c>
      <c r="E1662" s="60">
        <v>1576</v>
      </c>
    </row>
    <row r="1663" spans="1:11" ht="12.75" customHeight="1" x14ac:dyDescent="0.2">
      <c r="D1663" s="59">
        <f t="shared" si="71"/>
        <v>38666.666666666664</v>
      </c>
      <c r="E1663" s="60">
        <v>1577</v>
      </c>
    </row>
    <row r="1664" spans="1:11" ht="12.75" customHeight="1" x14ac:dyDescent="0.2">
      <c r="A1664" s="58">
        <v>9801</v>
      </c>
      <c r="B1664" s="58" t="s">
        <v>3211</v>
      </c>
      <c r="C1664" s="59">
        <v>7</v>
      </c>
      <c r="D1664" s="59">
        <f t="shared" si="71"/>
        <v>38666.666666666664</v>
      </c>
      <c r="E1664" s="60">
        <v>1578</v>
      </c>
      <c r="F1664" s="61">
        <f>D1664*9</f>
        <v>348000</v>
      </c>
      <c r="G1664" s="61">
        <f>D1664*5.3</f>
        <v>204933.33333333331</v>
      </c>
      <c r="H1664" s="61">
        <f>D1664*2.37</f>
        <v>91640</v>
      </c>
      <c r="I1664" s="61">
        <f>D1664*16.88</f>
        <v>652693.33333333326</v>
      </c>
      <c r="J1664" s="61">
        <f>D1664*9.92</f>
        <v>383573.33333333331</v>
      </c>
      <c r="K1664" s="62">
        <f>SUM(F1664:J1664)</f>
        <v>1680839.9999999998</v>
      </c>
    </row>
    <row r="1665" spans="1:11" ht="12.75" customHeight="1" x14ac:dyDescent="0.2">
      <c r="A1665" s="58">
        <v>9802</v>
      </c>
      <c r="B1665" s="58" t="s">
        <v>3212</v>
      </c>
      <c r="C1665" s="59">
        <v>4</v>
      </c>
      <c r="D1665" s="59">
        <f t="shared" si="71"/>
        <v>38666.666666666664</v>
      </c>
      <c r="E1665" s="60">
        <v>1579</v>
      </c>
      <c r="F1665" s="61">
        <f>D1665*4.31</f>
        <v>166653.33333333331</v>
      </c>
      <c r="G1665" s="61">
        <f>D1665*3.1</f>
        <v>119866.66666666666</v>
      </c>
      <c r="H1665" s="61">
        <v>0</v>
      </c>
      <c r="I1665" s="61">
        <f>D1665*7.61</f>
        <v>294253.33333333331</v>
      </c>
      <c r="J1665" s="61">
        <f>D1665*4.27</f>
        <v>165106.66666666663</v>
      </c>
      <c r="K1665" s="62">
        <f>SUM(F1665:J1665)</f>
        <v>745879.99999999988</v>
      </c>
    </row>
    <row r="1666" spans="1:11" ht="12.75" customHeight="1" x14ac:dyDescent="0.2">
      <c r="A1666" s="58">
        <v>9803</v>
      </c>
      <c r="B1666" s="58" t="s">
        <v>3213</v>
      </c>
      <c r="C1666" s="59">
        <v>6</v>
      </c>
      <c r="D1666" s="59">
        <f t="shared" si="71"/>
        <v>38666.666666666664</v>
      </c>
      <c r="E1666" s="60">
        <v>1580</v>
      </c>
      <c r="F1666" s="61">
        <f>D1666*7.68</f>
        <v>296959.99999999994</v>
      </c>
      <c r="G1666" s="61">
        <f>D1666*4.56</f>
        <v>176319.99999999997</v>
      </c>
      <c r="H1666" s="61">
        <f>D1666*2.01</f>
        <v>77719.999999999985</v>
      </c>
      <c r="I1666" s="61">
        <f>D1666*15.13</f>
        <v>585026.66666666663</v>
      </c>
      <c r="J1666" s="61">
        <f>D1666*4.27</f>
        <v>165106.66666666663</v>
      </c>
      <c r="K1666" s="62">
        <f>SUM(F1666:J1666)</f>
        <v>1301133.333333333</v>
      </c>
    </row>
    <row r="1667" spans="1:11" ht="12.75" customHeight="1" x14ac:dyDescent="0.2">
      <c r="D1667" s="59">
        <f t="shared" si="71"/>
        <v>38666.666666666664</v>
      </c>
      <c r="E1667" s="60">
        <v>1581</v>
      </c>
    </row>
    <row r="1668" spans="1:11" ht="12.75" customHeight="1" x14ac:dyDescent="0.2">
      <c r="A1668" s="58" t="s">
        <v>5138</v>
      </c>
      <c r="D1668" s="59">
        <f t="shared" si="71"/>
        <v>38666.666666666664</v>
      </c>
      <c r="E1668" s="60">
        <v>1582</v>
      </c>
    </row>
    <row r="1669" spans="1:11" ht="12.75" customHeight="1" x14ac:dyDescent="0.2">
      <c r="D1669" s="59">
        <f t="shared" si="71"/>
        <v>38666.666666666664</v>
      </c>
      <c r="E1669" s="60">
        <v>1583</v>
      </c>
    </row>
    <row r="1670" spans="1:11" ht="12.75" customHeight="1" x14ac:dyDescent="0.2">
      <c r="A1670" s="58">
        <v>9810</v>
      </c>
      <c r="B1670" s="58" t="s">
        <v>3214</v>
      </c>
      <c r="C1670" s="59">
        <v>10</v>
      </c>
      <c r="D1670" s="59">
        <f t="shared" si="71"/>
        <v>38666.666666666664</v>
      </c>
      <c r="E1670" s="60">
        <v>1584</v>
      </c>
      <c r="F1670" s="61">
        <f>D1670*15.71</f>
        <v>607453.33333333337</v>
      </c>
      <c r="G1670" s="61">
        <f>D1670*9.02</f>
        <v>348773.33333333331</v>
      </c>
      <c r="H1670" s="61">
        <f>D1670*4.28</f>
        <v>165493.33333333334</v>
      </c>
      <c r="I1670" s="61">
        <f>D1670*28.08</f>
        <v>1085759.9999999998</v>
      </c>
      <c r="J1670" s="61">
        <f>D1670*15.72</f>
        <v>607840</v>
      </c>
      <c r="K1670" s="62">
        <f>SUM(F1670:J1670)</f>
        <v>2815320</v>
      </c>
    </row>
    <row r="1671" spans="1:11" ht="12.75" customHeight="1" x14ac:dyDescent="0.2">
      <c r="A1671" s="58">
        <v>9811</v>
      </c>
      <c r="B1671" s="58" t="s">
        <v>3215</v>
      </c>
      <c r="C1671" s="59">
        <v>12</v>
      </c>
      <c r="D1671" s="59">
        <f t="shared" si="71"/>
        <v>38666.666666666664</v>
      </c>
      <c r="E1671" s="60">
        <v>1585</v>
      </c>
      <c r="F1671" s="61">
        <f>D1671*19.63</f>
        <v>759026.66666666663</v>
      </c>
      <c r="G1671" s="61">
        <f>D1671*11.44</f>
        <v>442346.66666666663</v>
      </c>
      <c r="H1671" s="61">
        <f>D1671*5.36</f>
        <v>207253.33333333334</v>
      </c>
      <c r="I1671" s="61">
        <f>D1671*31.47</f>
        <v>1216839.9999999998</v>
      </c>
      <c r="J1671" s="61">
        <f>D1671*15.72</f>
        <v>607840</v>
      </c>
      <c r="K1671" s="62">
        <f>SUM(F1671:J1671)</f>
        <v>3233306.666666666</v>
      </c>
    </row>
    <row r="1672" spans="1:11" ht="12.75" customHeight="1" x14ac:dyDescent="0.2">
      <c r="A1672" s="58">
        <v>9812</v>
      </c>
      <c r="B1672" s="58" t="s">
        <v>3216</v>
      </c>
      <c r="C1672" s="59">
        <v>13</v>
      </c>
      <c r="D1672" s="59">
        <f t="shared" si="71"/>
        <v>38666.666666666664</v>
      </c>
      <c r="E1672" s="60">
        <v>1586</v>
      </c>
      <c r="F1672" s="61">
        <f>D1672*21.48</f>
        <v>830560</v>
      </c>
      <c r="G1672" s="61">
        <f>D1672*12.72</f>
        <v>491840</v>
      </c>
      <c r="H1672" s="61">
        <f>D1672*6.17</f>
        <v>238573.33333333331</v>
      </c>
      <c r="I1672" s="61">
        <f>D1672*33.16</f>
        <v>1282186.6666666665</v>
      </c>
      <c r="J1672" s="61">
        <f>D1672*15.72</f>
        <v>607840</v>
      </c>
      <c r="K1672" s="62">
        <f>SUM(F1672:J1672)</f>
        <v>3451000</v>
      </c>
    </row>
    <row r="1673" spans="1:11" ht="12.75" customHeight="1" x14ac:dyDescent="0.2">
      <c r="D1673" s="59">
        <f t="shared" si="71"/>
        <v>38666.666666666664</v>
      </c>
      <c r="E1673" s="60">
        <v>1587</v>
      </c>
    </row>
    <row r="1674" spans="1:11" ht="12.75" customHeight="1" x14ac:dyDescent="0.2">
      <c r="A1674" s="58" t="s">
        <v>3217</v>
      </c>
      <c r="D1674" s="59">
        <f t="shared" si="71"/>
        <v>38666.666666666664</v>
      </c>
      <c r="E1674" s="60">
        <v>1588</v>
      </c>
    </row>
    <row r="1675" spans="1:11" ht="12.75" customHeight="1" x14ac:dyDescent="0.2">
      <c r="D1675" s="59">
        <f t="shared" si="71"/>
        <v>38666.666666666664</v>
      </c>
      <c r="E1675" s="60">
        <v>1589</v>
      </c>
    </row>
    <row r="1676" spans="1:11" ht="12.75" customHeight="1" x14ac:dyDescent="0.2">
      <c r="A1676" s="58">
        <v>9820</v>
      </c>
      <c r="B1676" s="58" t="s">
        <v>3218</v>
      </c>
      <c r="C1676" s="59">
        <v>20</v>
      </c>
      <c r="D1676" s="59">
        <f t="shared" si="71"/>
        <v>38666.666666666664</v>
      </c>
      <c r="E1676" s="60">
        <v>1590</v>
      </c>
      <c r="F1676" s="61">
        <f>D1676*25.43</f>
        <v>983293.33333333326</v>
      </c>
      <c r="G1676" s="61">
        <f>D1676*14.85</f>
        <v>574200</v>
      </c>
      <c r="H1676" s="61">
        <f>D1676*6.94</f>
        <v>268346.66666666669</v>
      </c>
      <c r="I1676" s="61">
        <f>D1676*34.82</f>
        <v>1346373.3333333333</v>
      </c>
      <c r="K1676" s="62">
        <f t="shared" ref="K1676:K1685" si="74">SUM(F1676:J1676)</f>
        <v>3172213.333333333</v>
      </c>
    </row>
    <row r="1677" spans="1:11" ht="12.75" customHeight="1" x14ac:dyDescent="0.2">
      <c r="A1677" s="58">
        <v>9821</v>
      </c>
      <c r="B1677" s="58" t="s">
        <v>3219</v>
      </c>
      <c r="C1677" s="59">
        <v>7</v>
      </c>
      <c r="D1677" s="59">
        <f t="shared" si="71"/>
        <v>38666.666666666664</v>
      </c>
      <c r="E1677" s="60">
        <v>1591</v>
      </c>
      <c r="F1677" s="61">
        <f>D1677*9</f>
        <v>348000</v>
      </c>
      <c r="G1677" s="61">
        <f>D1677*5.3</f>
        <v>204933.33333333331</v>
      </c>
      <c r="H1677" s="61">
        <f>D1677*2.37</f>
        <v>91640</v>
      </c>
      <c r="I1677" s="61">
        <f>D1677*16.88</f>
        <v>652693.33333333326</v>
      </c>
      <c r="J1677" s="61">
        <f>D1677*9.92</f>
        <v>383573.33333333331</v>
      </c>
      <c r="K1677" s="62">
        <f t="shared" si="74"/>
        <v>1680839.9999999998</v>
      </c>
    </row>
    <row r="1678" spans="1:11" ht="12.75" customHeight="1" x14ac:dyDescent="0.2">
      <c r="A1678" s="58">
        <v>9822</v>
      </c>
      <c r="B1678" s="58" t="s">
        <v>3220</v>
      </c>
      <c r="C1678" s="59">
        <v>10</v>
      </c>
      <c r="D1678" s="59">
        <f t="shared" si="71"/>
        <v>38666.666666666664</v>
      </c>
      <c r="E1678" s="60">
        <v>1592</v>
      </c>
      <c r="F1678" s="61">
        <f>D1678*15.71</f>
        <v>607453.33333333337</v>
      </c>
      <c r="G1678" s="61">
        <f>D1678*9.02</f>
        <v>348773.33333333331</v>
      </c>
      <c r="H1678" s="61">
        <f>D1678*4.28</f>
        <v>165493.33333333334</v>
      </c>
      <c r="I1678" s="61">
        <f>D1678*28.08</f>
        <v>1085759.9999999998</v>
      </c>
      <c r="J1678" s="61">
        <f>D1678*15.72</f>
        <v>607840</v>
      </c>
      <c r="K1678" s="62">
        <f t="shared" si="74"/>
        <v>2815320</v>
      </c>
    </row>
    <row r="1679" spans="1:11" ht="12.75" customHeight="1" x14ac:dyDescent="0.2">
      <c r="A1679" s="58">
        <v>9823</v>
      </c>
      <c r="B1679" s="58" t="s">
        <v>3221</v>
      </c>
      <c r="C1679" s="59">
        <v>13</v>
      </c>
      <c r="D1679" s="59">
        <f t="shared" si="71"/>
        <v>38666.666666666664</v>
      </c>
      <c r="E1679" s="60">
        <v>1593</v>
      </c>
      <c r="F1679" s="61">
        <f>D1679*21.48</f>
        <v>830560</v>
      </c>
      <c r="G1679" s="61">
        <f>D1679*12.72</f>
        <v>491840</v>
      </c>
      <c r="H1679" s="61">
        <f>D1679*6.17</f>
        <v>238573.33333333331</v>
      </c>
      <c r="I1679" s="61">
        <f>D1679*33.16</f>
        <v>1282186.6666666665</v>
      </c>
      <c r="J1679" s="61">
        <f>D1679*15.72</f>
        <v>607840</v>
      </c>
      <c r="K1679" s="62">
        <f t="shared" si="74"/>
        <v>3451000</v>
      </c>
    </row>
    <row r="1680" spans="1:11" ht="12.75" customHeight="1" x14ac:dyDescent="0.2">
      <c r="A1680" s="58">
        <v>9824</v>
      </c>
      <c r="B1680" s="58" t="s">
        <v>3222</v>
      </c>
      <c r="C1680" s="59">
        <v>11</v>
      </c>
      <c r="D1680" s="59">
        <f t="shared" si="71"/>
        <v>38666.666666666664</v>
      </c>
      <c r="E1680" s="60">
        <v>1594</v>
      </c>
      <c r="F1680" s="61">
        <f>D1680*17.62</f>
        <v>681306.66666666663</v>
      </c>
      <c r="G1680" s="61">
        <f>D1680*10.08</f>
        <v>389760</v>
      </c>
      <c r="H1680" s="61">
        <f>D1680*4.83</f>
        <v>186760</v>
      </c>
      <c r="I1680" s="61">
        <f>D1680*29.95</f>
        <v>1158066.6666666665</v>
      </c>
      <c r="J1680" s="61">
        <f>D1680*15.72</f>
        <v>607840</v>
      </c>
      <c r="K1680" s="62">
        <f t="shared" si="74"/>
        <v>3023733.333333333</v>
      </c>
    </row>
    <row r="1681" spans="1:11" ht="12.75" customHeight="1" x14ac:dyDescent="0.2">
      <c r="A1681" s="58">
        <v>9825</v>
      </c>
      <c r="B1681" s="58" t="s">
        <v>5139</v>
      </c>
      <c r="C1681" s="59">
        <v>13</v>
      </c>
      <c r="D1681" s="59">
        <f t="shared" si="71"/>
        <v>38666.666666666664</v>
      </c>
      <c r="E1681" s="60">
        <v>1595</v>
      </c>
      <c r="F1681" s="61">
        <f>D1681*21.48</f>
        <v>830560</v>
      </c>
      <c r="G1681" s="61">
        <f>D1681*12.72</f>
        <v>491840</v>
      </c>
      <c r="H1681" s="61">
        <f>D1681*6.17</f>
        <v>238573.33333333331</v>
      </c>
      <c r="I1681" s="61">
        <f>D1681*33.16</f>
        <v>1282186.6666666665</v>
      </c>
      <c r="J1681" s="61">
        <f>D1681*15.72</f>
        <v>607840</v>
      </c>
      <c r="K1681" s="62">
        <f t="shared" si="74"/>
        <v>3451000</v>
      </c>
    </row>
    <row r="1682" spans="1:11" ht="12.75" customHeight="1" x14ac:dyDescent="0.2">
      <c r="A1682" s="58">
        <v>9826</v>
      </c>
      <c r="B1682" s="58" t="s">
        <v>3223</v>
      </c>
      <c r="C1682" s="59">
        <v>4</v>
      </c>
      <c r="D1682" s="59">
        <f t="shared" si="71"/>
        <v>38666.666666666664</v>
      </c>
      <c r="E1682" s="60">
        <v>1596</v>
      </c>
      <c r="F1682" s="61">
        <f>D1682*4.31</f>
        <v>166653.33333333331</v>
      </c>
      <c r="G1682" s="61">
        <f>D1682*3.1</f>
        <v>119866.66666666666</v>
      </c>
      <c r="H1682" s="61">
        <v>0</v>
      </c>
      <c r="I1682" s="61">
        <f>D1682*7.61</f>
        <v>294253.33333333331</v>
      </c>
      <c r="J1682" s="61">
        <f>D1682*4.27</f>
        <v>165106.66666666663</v>
      </c>
      <c r="K1682" s="62">
        <f t="shared" si="74"/>
        <v>745879.99999999988</v>
      </c>
    </row>
    <row r="1683" spans="1:11" ht="12.75" customHeight="1" x14ac:dyDescent="0.2">
      <c r="A1683" s="58">
        <v>9827</v>
      </c>
      <c r="B1683" s="58" t="s">
        <v>3224</v>
      </c>
      <c r="C1683" s="59">
        <v>13</v>
      </c>
      <c r="D1683" s="59">
        <f t="shared" si="71"/>
        <v>38666.666666666664</v>
      </c>
      <c r="E1683" s="60">
        <v>1597</v>
      </c>
      <c r="F1683" s="61">
        <f>D1683*21.48</f>
        <v>830560</v>
      </c>
      <c r="G1683" s="61">
        <f>D1683*12.72</f>
        <v>491840</v>
      </c>
      <c r="H1683" s="61">
        <f>D1683*6.17</f>
        <v>238573.33333333331</v>
      </c>
      <c r="I1683" s="61">
        <f>D1683*33.16</f>
        <v>1282186.6666666665</v>
      </c>
      <c r="J1683" s="61">
        <f>D1683*15.72</f>
        <v>607840</v>
      </c>
      <c r="K1683" s="62">
        <f t="shared" si="74"/>
        <v>3451000</v>
      </c>
    </row>
    <row r="1684" spans="1:11" ht="12.75" customHeight="1" x14ac:dyDescent="0.2">
      <c r="A1684" s="58">
        <v>9828</v>
      </c>
      <c r="B1684" s="58" t="s">
        <v>3225</v>
      </c>
      <c r="C1684" s="59">
        <v>7</v>
      </c>
      <c r="D1684" s="59">
        <f t="shared" si="71"/>
        <v>38666.666666666664</v>
      </c>
      <c r="E1684" s="60">
        <v>1598</v>
      </c>
      <c r="F1684" s="61">
        <f>D1684*9</f>
        <v>348000</v>
      </c>
      <c r="G1684" s="61">
        <f>D1684*5.3</f>
        <v>204933.33333333331</v>
      </c>
      <c r="H1684" s="61">
        <f>D1684*2.37</f>
        <v>91640</v>
      </c>
      <c r="I1684" s="61">
        <f>D1684*16.88</f>
        <v>652693.33333333326</v>
      </c>
      <c r="J1684" s="61">
        <f>D1684*9.92</f>
        <v>383573.33333333331</v>
      </c>
      <c r="K1684" s="62">
        <f t="shared" si="74"/>
        <v>1680839.9999999998</v>
      </c>
    </row>
    <row r="1685" spans="1:11" ht="12.75" customHeight="1" x14ac:dyDescent="0.2">
      <c r="A1685" s="58">
        <v>9829</v>
      </c>
      <c r="B1685" s="58" t="s">
        <v>3226</v>
      </c>
      <c r="C1685" s="59">
        <v>3</v>
      </c>
      <c r="D1685" s="59">
        <f t="shared" si="71"/>
        <v>38666.666666666664</v>
      </c>
      <c r="E1685" s="60">
        <v>1599</v>
      </c>
      <c r="F1685" s="61">
        <f>D1685*3.57</f>
        <v>138039.99999999997</v>
      </c>
      <c r="G1685" s="61">
        <f>D1685*2.53</f>
        <v>97826.666666666657</v>
      </c>
      <c r="H1685" s="61">
        <v>0</v>
      </c>
      <c r="I1685" s="61">
        <f>D1685*5.97</f>
        <v>230839.99999999997</v>
      </c>
      <c r="J1685" s="61">
        <f>D1685*2.28</f>
        <v>88159.999999999985</v>
      </c>
      <c r="K1685" s="62">
        <f t="shared" si="74"/>
        <v>554866.66666666663</v>
      </c>
    </row>
    <row r="1686" spans="1:11" ht="12.75" customHeight="1" x14ac:dyDescent="0.2">
      <c r="D1686" s="59">
        <f t="shared" si="71"/>
        <v>38666.666666666664</v>
      </c>
      <c r="E1686" s="60">
        <v>1600</v>
      </c>
    </row>
    <row r="1687" spans="1:11" ht="12.75" customHeight="1" x14ac:dyDescent="0.2">
      <c r="A1687" s="58" t="s">
        <v>5140</v>
      </c>
      <c r="D1687" s="59">
        <f t="shared" si="71"/>
        <v>38666.666666666664</v>
      </c>
      <c r="E1687" s="60">
        <v>1601</v>
      </c>
    </row>
    <row r="1688" spans="1:11" ht="12.75" customHeight="1" x14ac:dyDescent="0.2">
      <c r="D1688" s="59">
        <f t="shared" ref="D1688:D1751" si="75">D1687</f>
        <v>38666.666666666664</v>
      </c>
      <c r="E1688" s="60">
        <v>1602</v>
      </c>
    </row>
    <row r="1689" spans="1:11" ht="12.75" customHeight="1" x14ac:dyDescent="0.2">
      <c r="A1689" s="58">
        <v>9840</v>
      </c>
      <c r="B1689" s="58" t="s">
        <v>3227</v>
      </c>
      <c r="C1689" s="59">
        <v>6</v>
      </c>
      <c r="D1689" s="59">
        <f t="shared" si="75"/>
        <v>38666.666666666664</v>
      </c>
      <c r="E1689" s="60">
        <v>1603</v>
      </c>
      <c r="F1689" s="61">
        <f>D1689*7.68</f>
        <v>296959.99999999994</v>
      </c>
      <c r="G1689" s="61">
        <f>D1689*4.56</f>
        <v>176319.99999999997</v>
      </c>
      <c r="H1689" s="61">
        <f>D1689*2.01</f>
        <v>77719.999999999985</v>
      </c>
      <c r="I1689" s="61">
        <f>D1689*15.13</f>
        <v>585026.66666666663</v>
      </c>
      <c r="J1689" s="61">
        <f>D1689*4.27</f>
        <v>165106.66666666663</v>
      </c>
      <c r="K1689" s="62">
        <f>SUM(F1689:J1689)</f>
        <v>1301133.333333333</v>
      </c>
    </row>
    <row r="1690" spans="1:11" ht="12.75" customHeight="1" x14ac:dyDescent="0.2">
      <c r="A1690" s="58">
        <v>9841</v>
      </c>
      <c r="B1690" s="58" t="s">
        <v>3228</v>
      </c>
      <c r="C1690" s="59">
        <v>10</v>
      </c>
      <c r="D1690" s="59">
        <f t="shared" si="75"/>
        <v>38666.666666666664</v>
      </c>
      <c r="E1690" s="60">
        <v>1604</v>
      </c>
      <c r="F1690" s="61">
        <f>D1690*15.71</f>
        <v>607453.33333333337</v>
      </c>
      <c r="G1690" s="61">
        <f>D1690*9.02</f>
        <v>348773.33333333331</v>
      </c>
      <c r="H1690" s="61">
        <f>D1690*4.28</f>
        <v>165493.33333333334</v>
      </c>
      <c r="I1690" s="61">
        <f>D1690*28.08</f>
        <v>1085759.9999999998</v>
      </c>
      <c r="J1690" s="61">
        <f>D1690*15.72</f>
        <v>607840</v>
      </c>
      <c r="K1690" s="62">
        <f>SUM(F1690:J1690)</f>
        <v>2815320</v>
      </c>
    </row>
    <row r="1691" spans="1:11" ht="12.75" customHeight="1" x14ac:dyDescent="0.2">
      <c r="A1691" s="58">
        <v>9842</v>
      </c>
      <c r="B1691" s="58" t="s">
        <v>3229</v>
      </c>
      <c r="C1691" s="59">
        <v>13</v>
      </c>
      <c r="D1691" s="59">
        <f t="shared" si="75"/>
        <v>38666.666666666664</v>
      </c>
      <c r="E1691" s="60">
        <v>1605</v>
      </c>
      <c r="F1691" s="61">
        <f>D1691*21.48</f>
        <v>830560</v>
      </c>
      <c r="G1691" s="61">
        <f>D1691*12.72</f>
        <v>491840</v>
      </c>
      <c r="H1691" s="61">
        <f>D1691*6.17</f>
        <v>238573.33333333331</v>
      </c>
      <c r="I1691" s="61">
        <f>D1691*33.16</f>
        <v>1282186.6666666665</v>
      </c>
      <c r="J1691" s="61">
        <f>D1691*15.72</f>
        <v>607840</v>
      </c>
      <c r="K1691" s="62">
        <f>SUM(F1691:J1691)</f>
        <v>3451000</v>
      </c>
    </row>
    <row r="1692" spans="1:11" ht="12.75" customHeight="1" x14ac:dyDescent="0.2">
      <c r="A1692" s="58">
        <v>9843</v>
      </c>
      <c r="B1692" s="58" t="s">
        <v>3230</v>
      </c>
      <c r="C1692" s="59">
        <v>6</v>
      </c>
      <c r="D1692" s="59">
        <f t="shared" si="75"/>
        <v>38666.666666666664</v>
      </c>
      <c r="E1692" s="60">
        <v>1606</v>
      </c>
      <c r="F1692" s="61">
        <f>D1692*7.68</f>
        <v>296959.99999999994</v>
      </c>
      <c r="G1692" s="61">
        <f>D1692*4.56</f>
        <v>176319.99999999997</v>
      </c>
      <c r="H1692" s="61">
        <f>D1692*2.01</f>
        <v>77719.999999999985</v>
      </c>
      <c r="I1692" s="61">
        <f>D1692*15.13</f>
        <v>585026.66666666663</v>
      </c>
      <c r="J1692" s="61">
        <f>D1692*4.27</f>
        <v>165106.66666666663</v>
      </c>
      <c r="K1692" s="62">
        <f>SUM(F1692:J1692)</f>
        <v>1301133.333333333</v>
      </c>
    </row>
    <row r="1693" spans="1:11" ht="12.75" customHeight="1" x14ac:dyDescent="0.2">
      <c r="D1693" s="59">
        <f t="shared" si="75"/>
        <v>38666.666666666664</v>
      </c>
      <c r="E1693" s="60">
        <v>1607</v>
      </c>
    </row>
    <row r="1694" spans="1:11" ht="12.75" customHeight="1" x14ac:dyDescent="0.2">
      <c r="A1694" s="58" t="s">
        <v>3231</v>
      </c>
      <c r="D1694" s="59">
        <f t="shared" si="75"/>
        <v>38666.666666666664</v>
      </c>
      <c r="E1694" s="60">
        <v>1608</v>
      </c>
    </row>
    <row r="1695" spans="1:11" ht="12.75" customHeight="1" x14ac:dyDescent="0.2">
      <c r="D1695" s="59">
        <f t="shared" si="75"/>
        <v>38666.666666666664</v>
      </c>
      <c r="E1695" s="60">
        <v>1609</v>
      </c>
    </row>
    <row r="1696" spans="1:11" ht="12.75" customHeight="1" x14ac:dyDescent="0.2">
      <c r="A1696" s="58" t="s">
        <v>3232</v>
      </c>
      <c r="D1696" s="59">
        <f t="shared" si="75"/>
        <v>38666.666666666664</v>
      </c>
      <c r="E1696" s="60">
        <v>1610</v>
      </c>
    </row>
    <row r="1697" spans="1:15" ht="12.75" customHeight="1" x14ac:dyDescent="0.2">
      <c r="D1697" s="59">
        <f t="shared" si="75"/>
        <v>38666.666666666664</v>
      </c>
      <c r="E1697" s="60">
        <v>1611</v>
      </c>
    </row>
    <row r="1698" spans="1:15" ht="12.75" customHeight="1" x14ac:dyDescent="0.2">
      <c r="A1698" s="58" t="s">
        <v>3233</v>
      </c>
      <c r="D1698" s="59">
        <f t="shared" si="75"/>
        <v>38666.666666666664</v>
      </c>
      <c r="E1698" s="60">
        <v>1612</v>
      </c>
    </row>
    <row r="1699" spans="1:15" ht="12.75" customHeight="1" x14ac:dyDescent="0.2">
      <c r="D1699" s="59">
        <f t="shared" si="75"/>
        <v>38666.666666666664</v>
      </c>
      <c r="E1699" s="60">
        <v>1613</v>
      </c>
    </row>
    <row r="1700" spans="1:15" ht="12.75" customHeight="1" x14ac:dyDescent="0.2">
      <c r="A1700" s="58">
        <v>10101</v>
      </c>
      <c r="B1700" s="58" t="s">
        <v>3234</v>
      </c>
      <c r="C1700" s="59">
        <v>3</v>
      </c>
      <c r="D1700" s="59">
        <f t="shared" si="75"/>
        <v>38666.666666666664</v>
      </c>
      <c r="E1700" s="60">
        <v>1614</v>
      </c>
      <c r="F1700" s="61">
        <f>D1700*3.57</f>
        <v>138039.99999999997</v>
      </c>
      <c r="G1700" s="61">
        <f>D1700*2.53</f>
        <v>97826.666666666657</v>
      </c>
      <c r="H1700" s="61">
        <v>0</v>
      </c>
      <c r="I1700" s="61">
        <f>D1700*5.97</f>
        <v>230839.99999999997</v>
      </c>
      <c r="J1700" s="61">
        <f>D1700*2.28</f>
        <v>88159.999999999985</v>
      </c>
      <c r="K1700" s="62">
        <f>SUM(F1700:J1700)</f>
        <v>554866.66666666663</v>
      </c>
      <c r="L1700" s="62">
        <f>F1700*20/100</f>
        <v>27607.999999999996</v>
      </c>
      <c r="M1700" s="97">
        <f>F1700+L1700</f>
        <v>165647.99999999997</v>
      </c>
    </row>
    <row r="1701" spans="1:15" ht="12.75" customHeight="1" x14ac:dyDescent="0.2">
      <c r="A1701" s="58">
        <v>10102</v>
      </c>
      <c r="B1701" s="58" t="s">
        <v>3235</v>
      </c>
      <c r="C1701" s="59">
        <v>4</v>
      </c>
      <c r="D1701" s="59">
        <f t="shared" si="75"/>
        <v>38666.666666666664</v>
      </c>
      <c r="E1701" s="60">
        <v>1615</v>
      </c>
      <c r="F1701" s="61">
        <f>D1701*4.31</f>
        <v>166653.33333333331</v>
      </c>
      <c r="G1701" s="61">
        <f>D1701*3.1</f>
        <v>119866.66666666666</v>
      </c>
      <c r="H1701" s="61">
        <v>0</v>
      </c>
      <c r="I1701" s="61">
        <f>D1701*7.61</f>
        <v>294253.33333333331</v>
      </c>
      <c r="J1701" s="61">
        <f>D1701*4.27</f>
        <v>165106.66666666663</v>
      </c>
      <c r="K1701" s="62">
        <f>SUM(F1701:J1701)</f>
        <v>745879.99999999988</v>
      </c>
      <c r="M1701" s="105"/>
    </row>
    <row r="1702" spans="1:15" ht="12.75" customHeight="1" x14ac:dyDescent="0.2">
      <c r="D1702" s="59">
        <f t="shared" si="75"/>
        <v>38666.666666666664</v>
      </c>
      <c r="E1702" s="60">
        <v>1616</v>
      </c>
      <c r="M1702" s="105"/>
    </row>
    <row r="1703" spans="1:15" ht="12.75" customHeight="1" x14ac:dyDescent="0.2">
      <c r="A1703" s="58" t="s">
        <v>3236</v>
      </c>
      <c r="D1703" s="59">
        <f t="shared" si="75"/>
        <v>38666.666666666664</v>
      </c>
      <c r="E1703" s="60">
        <v>1617</v>
      </c>
      <c r="M1703" s="105"/>
    </row>
    <row r="1704" spans="1:15" ht="12.75" customHeight="1" x14ac:dyDescent="0.2">
      <c r="D1704" s="59">
        <f t="shared" si="75"/>
        <v>38666.666666666664</v>
      </c>
      <c r="E1704" s="60">
        <v>1618</v>
      </c>
    </row>
    <row r="1705" spans="1:15" ht="12.75" customHeight="1" x14ac:dyDescent="0.2">
      <c r="A1705" s="58">
        <v>10111</v>
      </c>
      <c r="B1705" s="58" t="s">
        <v>3237</v>
      </c>
      <c r="C1705" s="59">
        <v>12</v>
      </c>
      <c r="D1705" s="59">
        <f t="shared" si="75"/>
        <v>38666.666666666664</v>
      </c>
      <c r="E1705" s="60">
        <v>1619</v>
      </c>
      <c r="F1705" s="61">
        <f>D1705*19.63</f>
        <v>759026.66666666663</v>
      </c>
      <c r="G1705" s="61">
        <f>D1705*11.44</f>
        <v>442346.66666666663</v>
      </c>
      <c r="H1705" s="61">
        <f>D1705*5.36</f>
        <v>207253.33333333334</v>
      </c>
      <c r="I1705" s="61">
        <f>D1705*31.47</f>
        <v>1216839.9999999998</v>
      </c>
      <c r="J1705" s="61">
        <f>D1705*15.72</f>
        <v>607840</v>
      </c>
      <c r="K1705" s="62">
        <f t="shared" ref="K1705:K1710" si="76">SUM(F1705:J1705)</f>
        <v>3233306.666666666</v>
      </c>
      <c r="L1705" s="62">
        <f>K1705-F1705</f>
        <v>2474279.9999999995</v>
      </c>
      <c r="M1705" s="97">
        <f>L1705*20/100</f>
        <v>494855.99999999994</v>
      </c>
      <c r="N1705" s="62">
        <f>L1705+M1705</f>
        <v>2969135.9999999995</v>
      </c>
    </row>
    <row r="1706" spans="1:15" ht="12.75" customHeight="1" x14ac:dyDescent="0.2">
      <c r="A1706" s="58">
        <v>10112</v>
      </c>
      <c r="B1706" s="58" t="s">
        <v>3238</v>
      </c>
      <c r="C1706" s="59">
        <v>11</v>
      </c>
      <c r="D1706" s="59">
        <f t="shared" si="75"/>
        <v>38666.666666666664</v>
      </c>
      <c r="E1706" s="60">
        <v>1620</v>
      </c>
      <c r="F1706" s="61">
        <f>D1706*17.62</f>
        <v>681306.66666666663</v>
      </c>
      <c r="G1706" s="61">
        <f>D1706*10.08</f>
        <v>389760</v>
      </c>
      <c r="H1706" s="61">
        <f>D1706*4.83</f>
        <v>186760</v>
      </c>
      <c r="I1706" s="61">
        <f>D1706*29.95</f>
        <v>1158066.6666666665</v>
      </c>
      <c r="J1706" s="61">
        <f>D1706*15.72</f>
        <v>607840</v>
      </c>
      <c r="K1706" s="62">
        <f t="shared" si="76"/>
        <v>3023733.333333333</v>
      </c>
      <c r="M1706" s="97"/>
    </row>
    <row r="1707" spans="1:15" ht="12.75" customHeight="1" x14ac:dyDescent="0.2">
      <c r="A1707" s="58">
        <v>10113</v>
      </c>
      <c r="B1707" s="58" t="s">
        <v>3239</v>
      </c>
      <c r="C1707" s="59">
        <v>12</v>
      </c>
      <c r="D1707" s="59">
        <f t="shared" si="75"/>
        <v>38666.666666666664</v>
      </c>
      <c r="E1707" s="60">
        <v>1621</v>
      </c>
      <c r="F1707" s="61">
        <f>D1707*19.63</f>
        <v>759026.66666666663</v>
      </c>
      <c r="G1707" s="61">
        <f>D1707*11.44</f>
        <v>442346.66666666663</v>
      </c>
      <c r="H1707" s="61">
        <f>D1707*5.36</f>
        <v>207253.33333333334</v>
      </c>
      <c r="I1707" s="61">
        <f>D1707*31.47</f>
        <v>1216839.9999999998</v>
      </c>
      <c r="J1707" s="61">
        <f>D1707*15.72</f>
        <v>607840</v>
      </c>
      <c r="K1707" s="62">
        <f t="shared" si="76"/>
        <v>3233306.666666666</v>
      </c>
      <c r="L1707" s="62">
        <f>F1707*20/100</f>
        <v>151805.33333333331</v>
      </c>
      <c r="M1707" s="105">
        <f>F1707+L1707</f>
        <v>910832</v>
      </c>
      <c r="N1707" s="62">
        <f>M1707/2</f>
        <v>455416</v>
      </c>
      <c r="O1707" s="107">
        <f>M1707+N1707</f>
        <v>1366248</v>
      </c>
    </row>
    <row r="1708" spans="1:15" ht="12.75" customHeight="1" x14ac:dyDescent="0.2">
      <c r="A1708" s="58">
        <v>10114</v>
      </c>
      <c r="B1708" s="58" t="s">
        <v>3240</v>
      </c>
      <c r="C1708" s="59">
        <v>5</v>
      </c>
      <c r="D1708" s="59">
        <f t="shared" si="75"/>
        <v>38666.666666666664</v>
      </c>
      <c r="E1708" s="60">
        <v>1622</v>
      </c>
      <c r="F1708" s="61">
        <f>D1708*5.86</f>
        <v>226586.66666666666</v>
      </c>
      <c r="G1708" s="61">
        <f>D1708*3.83</f>
        <v>148093.33333333331</v>
      </c>
      <c r="H1708" s="61">
        <v>0</v>
      </c>
      <c r="I1708" s="61">
        <f>D1708*10.45</f>
        <v>404066.66666666663</v>
      </c>
      <c r="J1708" s="61">
        <f>D1708*4.27</f>
        <v>165106.66666666663</v>
      </c>
      <c r="K1708" s="62">
        <f t="shared" si="76"/>
        <v>943853.33333333326</v>
      </c>
      <c r="M1708" s="105"/>
    </row>
    <row r="1709" spans="1:15" ht="12.75" customHeight="1" x14ac:dyDescent="0.2">
      <c r="A1709" s="58">
        <v>10116</v>
      </c>
      <c r="B1709" s="58" t="s">
        <v>3241</v>
      </c>
      <c r="C1709" s="59">
        <v>9</v>
      </c>
      <c r="D1709" s="59">
        <f t="shared" si="75"/>
        <v>38666.666666666664</v>
      </c>
      <c r="E1709" s="60">
        <v>1623</v>
      </c>
      <c r="F1709" s="109">
        <f>D1709*12.76</f>
        <v>493386.66666666663</v>
      </c>
      <c r="G1709" s="61">
        <f>D1709*7.3</f>
        <v>282266.66666666663</v>
      </c>
      <c r="H1709" s="61">
        <f>D1709*3.49</f>
        <v>134946.66666666666</v>
      </c>
      <c r="I1709" s="61">
        <f>D1709*21.1</f>
        <v>815866.66666666663</v>
      </c>
      <c r="J1709" s="61">
        <f>D1709*9.92</f>
        <v>383573.33333333331</v>
      </c>
      <c r="K1709" s="110">
        <f t="shared" si="76"/>
        <v>2110040</v>
      </c>
      <c r="L1709" s="110">
        <f>K1709-F1709</f>
        <v>1616653.3333333335</v>
      </c>
      <c r="M1709" s="107"/>
    </row>
    <row r="1710" spans="1:15" ht="12.75" customHeight="1" x14ac:dyDescent="0.2">
      <c r="A1710" s="58">
        <v>10117</v>
      </c>
      <c r="B1710" s="58" t="s">
        <v>3242</v>
      </c>
      <c r="C1710" s="59">
        <v>5</v>
      </c>
      <c r="D1710" s="59">
        <f t="shared" si="75"/>
        <v>38666.666666666664</v>
      </c>
      <c r="E1710" s="60">
        <v>1624</v>
      </c>
      <c r="F1710" s="61">
        <f>D1710*5.86</f>
        <v>226586.66666666666</v>
      </c>
      <c r="G1710" s="61">
        <f>D1710*3.83</f>
        <v>148093.33333333331</v>
      </c>
      <c r="H1710" s="61">
        <v>0</v>
      </c>
      <c r="I1710" s="61">
        <f>D1710*10.45</f>
        <v>404066.66666666663</v>
      </c>
      <c r="J1710" s="61">
        <f>D1710*4.27</f>
        <v>165106.66666666663</v>
      </c>
      <c r="K1710" s="62">
        <f t="shared" si="76"/>
        <v>943853.33333333326</v>
      </c>
      <c r="M1710" s="107"/>
    </row>
    <row r="1711" spans="1:15" ht="12.75" customHeight="1" x14ac:dyDescent="0.2">
      <c r="D1711" s="59">
        <f t="shared" si="75"/>
        <v>38666.666666666664</v>
      </c>
      <c r="E1711" s="60">
        <v>1625</v>
      </c>
    </row>
    <row r="1712" spans="1:15" ht="12.75" customHeight="1" x14ac:dyDescent="0.2">
      <c r="A1712" s="58" t="s">
        <v>3243</v>
      </c>
      <c r="D1712" s="59">
        <f t="shared" si="75"/>
        <v>38666.666666666664</v>
      </c>
      <c r="E1712" s="60">
        <v>1626</v>
      </c>
    </row>
    <row r="1713" spans="1:11" ht="12.75" customHeight="1" x14ac:dyDescent="0.2">
      <c r="D1713" s="59">
        <f t="shared" si="75"/>
        <v>38666.666666666664</v>
      </c>
      <c r="E1713" s="60">
        <v>1627</v>
      </c>
    </row>
    <row r="1714" spans="1:11" ht="12.75" customHeight="1" x14ac:dyDescent="0.2">
      <c r="A1714" s="58">
        <v>10120</v>
      </c>
      <c r="B1714" s="58" t="s">
        <v>3244</v>
      </c>
      <c r="C1714" s="59">
        <v>5</v>
      </c>
      <c r="D1714" s="59">
        <f t="shared" si="75"/>
        <v>38666.666666666664</v>
      </c>
      <c r="E1714" s="60">
        <v>1628</v>
      </c>
      <c r="F1714" s="61">
        <f>D1714*5.86</f>
        <v>226586.66666666666</v>
      </c>
      <c r="G1714" s="61">
        <f>D1714*3.83</f>
        <v>148093.33333333331</v>
      </c>
      <c r="H1714" s="61">
        <v>0</v>
      </c>
      <c r="I1714" s="61">
        <f>D1714*10.45</f>
        <v>404066.66666666663</v>
      </c>
      <c r="J1714" s="61">
        <f>D1714*4.27</f>
        <v>165106.66666666663</v>
      </c>
      <c r="K1714" s="62">
        <f>SUM(F1714:J1714)</f>
        <v>943853.33333333326</v>
      </c>
    </row>
    <row r="1715" spans="1:11" ht="12.75" customHeight="1" x14ac:dyDescent="0.2">
      <c r="A1715" s="58">
        <v>10121</v>
      </c>
      <c r="B1715" s="58" t="s">
        <v>3245</v>
      </c>
      <c r="C1715" s="59">
        <v>6</v>
      </c>
      <c r="D1715" s="59">
        <f t="shared" si="75"/>
        <v>38666.666666666664</v>
      </c>
      <c r="E1715" s="60">
        <v>1629</v>
      </c>
      <c r="F1715" s="61">
        <f>D1715*7.68</f>
        <v>296959.99999999994</v>
      </c>
      <c r="G1715" s="61">
        <f>D1715*4.56</f>
        <v>176319.99999999997</v>
      </c>
      <c r="H1715" s="61">
        <f>D1715*2.01</f>
        <v>77719.999999999985</v>
      </c>
      <c r="I1715" s="61">
        <f>D1715*15.13</f>
        <v>585026.66666666663</v>
      </c>
      <c r="J1715" s="61">
        <f>D1715*4.27</f>
        <v>165106.66666666663</v>
      </c>
      <c r="K1715" s="62">
        <f>SUM(F1715:J1715)</f>
        <v>1301133.333333333</v>
      </c>
    </row>
    <row r="1716" spans="1:11" ht="12.75" customHeight="1" x14ac:dyDescent="0.2">
      <c r="D1716" s="59">
        <f t="shared" si="75"/>
        <v>38666.666666666664</v>
      </c>
      <c r="E1716" s="60">
        <v>1630</v>
      </c>
    </row>
    <row r="1717" spans="1:11" ht="12.75" customHeight="1" x14ac:dyDescent="0.2">
      <c r="D1717" s="59">
        <f t="shared" si="75"/>
        <v>38666.666666666664</v>
      </c>
      <c r="E1717" s="60">
        <v>1631</v>
      </c>
    </row>
    <row r="1718" spans="1:11" ht="12.75" customHeight="1" x14ac:dyDescent="0.2">
      <c r="A1718" s="58" t="s">
        <v>3246</v>
      </c>
      <c r="D1718" s="59">
        <f t="shared" si="75"/>
        <v>38666.666666666664</v>
      </c>
      <c r="E1718" s="60">
        <v>1632</v>
      </c>
    </row>
    <row r="1719" spans="1:11" ht="12.75" customHeight="1" x14ac:dyDescent="0.2">
      <c r="D1719" s="59">
        <f t="shared" si="75"/>
        <v>38666.666666666664</v>
      </c>
      <c r="E1719" s="60">
        <v>1633</v>
      </c>
    </row>
    <row r="1720" spans="1:11" ht="12.75" customHeight="1" x14ac:dyDescent="0.2">
      <c r="A1720" s="58" t="s">
        <v>3247</v>
      </c>
      <c r="D1720" s="59">
        <f t="shared" si="75"/>
        <v>38666.666666666664</v>
      </c>
      <c r="E1720" s="60">
        <v>1634</v>
      </c>
    </row>
    <row r="1721" spans="1:11" ht="12.75" customHeight="1" x14ac:dyDescent="0.2">
      <c r="D1721" s="59">
        <f t="shared" si="75"/>
        <v>38666.666666666664</v>
      </c>
      <c r="E1721" s="60">
        <v>1635</v>
      </c>
    </row>
    <row r="1722" spans="1:11" ht="12.75" customHeight="1" x14ac:dyDescent="0.2">
      <c r="A1722" s="58" t="s">
        <v>5141</v>
      </c>
      <c r="D1722" s="59">
        <f t="shared" si="75"/>
        <v>38666.666666666664</v>
      </c>
      <c r="E1722" s="60">
        <v>1636</v>
      </c>
    </row>
    <row r="1723" spans="1:11" ht="12.75" customHeight="1" x14ac:dyDescent="0.2">
      <c r="D1723" s="59">
        <f t="shared" si="75"/>
        <v>38666.666666666664</v>
      </c>
      <c r="E1723" s="60">
        <v>1637</v>
      </c>
    </row>
    <row r="1724" spans="1:11" ht="12.75" customHeight="1" x14ac:dyDescent="0.2">
      <c r="A1724" s="58">
        <v>11101</v>
      </c>
      <c r="B1724" s="58" t="s">
        <v>3248</v>
      </c>
      <c r="C1724" s="59">
        <v>7</v>
      </c>
      <c r="D1724" s="59">
        <f t="shared" si="75"/>
        <v>38666.666666666664</v>
      </c>
      <c r="E1724" s="60">
        <v>1638</v>
      </c>
      <c r="F1724" s="61">
        <f>D1724*9</f>
        <v>348000</v>
      </c>
      <c r="G1724" s="61">
        <f>D1724*5.3</f>
        <v>204933.33333333331</v>
      </c>
      <c r="H1724" s="61">
        <f>D1724*2.37</f>
        <v>91640</v>
      </c>
      <c r="I1724" s="61">
        <f>D1724*16.88</f>
        <v>652693.33333333326</v>
      </c>
      <c r="J1724" s="61">
        <f>D1724*9.92</f>
        <v>383573.33333333331</v>
      </c>
      <c r="K1724" s="62">
        <f>SUM(F1724:J1724)</f>
        <v>1680839.9999999998</v>
      </c>
    </row>
    <row r="1725" spans="1:11" ht="12.75" customHeight="1" x14ac:dyDescent="0.2">
      <c r="D1725" s="59">
        <f t="shared" si="75"/>
        <v>38666.666666666664</v>
      </c>
      <c r="E1725" s="60">
        <v>1639</v>
      </c>
    </row>
    <row r="1726" spans="1:11" ht="12.75" customHeight="1" x14ac:dyDescent="0.2">
      <c r="A1726" s="58" t="s">
        <v>3249</v>
      </c>
      <c r="D1726" s="59">
        <f t="shared" si="75"/>
        <v>38666.666666666664</v>
      </c>
      <c r="E1726" s="60">
        <v>1640</v>
      </c>
    </row>
    <row r="1727" spans="1:11" ht="12.75" customHeight="1" x14ac:dyDescent="0.2">
      <c r="D1727" s="59">
        <f t="shared" si="75"/>
        <v>38666.666666666664</v>
      </c>
      <c r="E1727" s="60">
        <v>1641</v>
      </c>
    </row>
    <row r="1728" spans="1:11" ht="12.75" customHeight="1" x14ac:dyDescent="0.2">
      <c r="A1728" s="58">
        <v>11110</v>
      </c>
      <c r="B1728" s="58" t="s">
        <v>3250</v>
      </c>
      <c r="C1728" s="59">
        <v>7</v>
      </c>
      <c r="D1728" s="59">
        <f t="shared" si="75"/>
        <v>38666.666666666664</v>
      </c>
      <c r="E1728" s="60">
        <v>1642</v>
      </c>
      <c r="F1728" s="61">
        <f>D1728*9</f>
        <v>348000</v>
      </c>
      <c r="G1728" s="61">
        <f>D1728*5.3</f>
        <v>204933.33333333331</v>
      </c>
      <c r="H1728" s="61">
        <f>D1728*2.37</f>
        <v>91640</v>
      </c>
      <c r="I1728" s="61">
        <f>D1728*16.88</f>
        <v>652693.33333333326</v>
      </c>
      <c r="J1728" s="61">
        <f>D1728*9.92</f>
        <v>383573.33333333331</v>
      </c>
      <c r="K1728" s="62">
        <f>SUM(F1728:J1728)</f>
        <v>1680839.9999999998</v>
      </c>
    </row>
    <row r="1729" spans="1:11" ht="12.75" customHeight="1" x14ac:dyDescent="0.2">
      <c r="A1729" s="58">
        <v>11111</v>
      </c>
      <c r="B1729" s="58" t="s">
        <v>3251</v>
      </c>
      <c r="C1729" s="59">
        <v>7</v>
      </c>
      <c r="D1729" s="59">
        <f t="shared" si="75"/>
        <v>38666.666666666664</v>
      </c>
      <c r="E1729" s="60">
        <v>1643</v>
      </c>
      <c r="F1729" s="61">
        <f>D1729*9</f>
        <v>348000</v>
      </c>
      <c r="G1729" s="61">
        <f>D1729*5.3</f>
        <v>204933.33333333331</v>
      </c>
      <c r="H1729" s="61">
        <f>D1729*2.37</f>
        <v>91640</v>
      </c>
      <c r="I1729" s="61">
        <f>D1729*16.88</f>
        <v>652693.33333333326</v>
      </c>
      <c r="J1729" s="61">
        <f>D1729*9.92</f>
        <v>383573.33333333331</v>
      </c>
      <c r="K1729" s="62">
        <f>SUM(F1729:J1729)</f>
        <v>1680839.9999999998</v>
      </c>
    </row>
    <row r="1730" spans="1:11" ht="12.75" customHeight="1" x14ac:dyDescent="0.2">
      <c r="A1730" s="58">
        <v>11112</v>
      </c>
      <c r="B1730" s="58" t="s">
        <v>3252</v>
      </c>
      <c r="C1730" s="59">
        <v>7</v>
      </c>
      <c r="D1730" s="59">
        <f t="shared" si="75"/>
        <v>38666.666666666664</v>
      </c>
      <c r="E1730" s="60">
        <v>1644</v>
      </c>
      <c r="F1730" s="61">
        <f>D1730*9</f>
        <v>348000</v>
      </c>
      <c r="G1730" s="61">
        <f>D1730*5.3</f>
        <v>204933.33333333331</v>
      </c>
      <c r="H1730" s="61">
        <f>D1730*2.37</f>
        <v>91640</v>
      </c>
      <c r="I1730" s="61">
        <f>D1730*16.88</f>
        <v>652693.33333333326</v>
      </c>
      <c r="J1730" s="61">
        <f>D1730*9.92</f>
        <v>383573.33333333331</v>
      </c>
      <c r="K1730" s="62">
        <f>SUM(F1730:J1730)</f>
        <v>1680839.9999999998</v>
      </c>
    </row>
    <row r="1731" spans="1:11" ht="12.75" customHeight="1" x14ac:dyDescent="0.2">
      <c r="A1731" s="58">
        <v>11113</v>
      </c>
      <c r="B1731" s="58" t="s">
        <v>3253</v>
      </c>
      <c r="C1731" s="59">
        <v>8</v>
      </c>
      <c r="D1731" s="59">
        <f t="shared" si="75"/>
        <v>38666.666666666664</v>
      </c>
      <c r="E1731" s="60">
        <v>1645</v>
      </c>
      <c r="F1731" s="61">
        <f>D1731*10.44</f>
        <v>403679.99999999994</v>
      </c>
      <c r="G1731" s="61">
        <f>D1731*6.17</f>
        <v>238573.33333333331</v>
      </c>
      <c r="H1731" s="61">
        <f>D1731*2.74</f>
        <v>105946.66666666667</v>
      </c>
      <c r="I1731" s="61">
        <f>D1731*18.51</f>
        <v>715720</v>
      </c>
      <c r="J1731" s="61">
        <f>D1731*9.92</f>
        <v>383573.33333333331</v>
      </c>
      <c r="K1731" s="62">
        <f>SUM(F1731:J1731)</f>
        <v>1847493.3333333333</v>
      </c>
    </row>
    <row r="1732" spans="1:11" ht="12.75" customHeight="1" x14ac:dyDescent="0.2">
      <c r="D1732" s="59">
        <f t="shared" si="75"/>
        <v>38666.666666666664</v>
      </c>
      <c r="E1732" s="60">
        <v>1646</v>
      </c>
    </row>
    <row r="1733" spans="1:11" ht="12.75" customHeight="1" x14ac:dyDescent="0.2">
      <c r="A1733" s="58" t="s">
        <v>3254</v>
      </c>
      <c r="D1733" s="59">
        <f t="shared" si="75"/>
        <v>38666.666666666664</v>
      </c>
      <c r="E1733" s="60">
        <v>1647</v>
      </c>
    </row>
    <row r="1734" spans="1:11" ht="12.75" customHeight="1" x14ac:dyDescent="0.2">
      <c r="D1734" s="59">
        <f t="shared" si="75"/>
        <v>38666.666666666664</v>
      </c>
      <c r="E1734" s="60">
        <v>1648</v>
      </c>
    </row>
    <row r="1735" spans="1:11" ht="12.75" customHeight="1" x14ac:dyDescent="0.2">
      <c r="A1735" s="58">
        <v>11120</v>
      </c>
      <c r="B1735" s="58" t="s">
        <v>3255</v>
      </c>
      <c r="C1735" s="59">
        <v>7</v>
      </c>
      <c r="D1735" s="59">
        <f t="shared" si="75"/>
        <v>38666.666666666664</v>
      </c>
      <c r="E1735" s="60">
        <v>1649</v>
      </c>
      <c r="F1735" s="61">
        <f>D1735*9</f>
        <v>348000</v>
      </c>
      <c r="G1735" s="61">
        <f>D1735*5.3</f>
        <v>204933.33333333331</v>
      </c>
      <c r="H1735" s="61">
        <f>D1735*2.37</f>
        <v>91640</v>
      </c>
      <c r="I1735" s="61">
        <f>D1735*16.88</f>
        <v>652693.33333333326</v>
      </c>
      <c r="J1735" s="61">
        <f>D1735*9.92</f>
        <v>383573.33333333331</v>
      </c>
      <c r="K1735" s="62">
        <f>SUM(F1735:J1735)</f>
        <v>1680839.9999999998</v>
      </c>
    </row>
    <row r="1736" spans="1:11" ht="12.75" customHeight="1" x14ac:dyDescent="0.2">
      <c r="A1736" s="58">
        <v>11121</v>
      </c>
      <c r="B1736" s="58" t="s">
        <v>3256</v>
      </c>
      <c r="C1736" s="59">
        <v>7</v>
      </c>
      <c r="D1736" s="59">
        <f t="shared" si="75"/>
        <v>38666.666666666664</v>
      </c>
      <c r="E1736" s="60">
        <v>1650</v>
      </c>
      <c r="F1736" s="61">
        <f>D1736*9</f>
        <v>348000</v>
      </c>
      <c r="G1736" s="61">
        <f>D1736*5.3</f>
        <v>204933.33333333331</v>
      </c>
      <c r="H1736" s="61">
        <f>D1736*2.37</f>
        <v>91640</v>
      </c>
      <c r="I1736" s="61">
        <f>D1736*16.88</f>
        <v>652693.33333333326</v>
      </c>
      <c r="J1736" s="61">
        <f>D1736*9.92</f>
        <v>383573.33333333331</v>
      </c>
      <c r="K1736" s="62">
        <f>SUM(F1736:J1736)</f>
        <v>1680839.9999999998</v>
      </c>
    </row>
    <row r="1737" spans="1:11" ht="12.75" customHeight="1" x14ac:dyDescent="0.2">
      <c r="D1737" s="59">
        <f t="shared" si="75"/>
        <v>38666.666666666664</v>
      </c>
      <c r="E1737" s="60">
        <v>1651</v>
      </c>
    </row>
    <row r="1738" spans="1:11" ht="12.75" customHeight="1" x14ac:dyDescent="0.2">
      <c r="A1738" s="58" t="s">
        <v>3257</v>
      </c>
      <c r="D1738" s="59">
        <f t="shared" si="75"/>
        <v>38666.666666666664</v>
      </c>
      <c r="E1738" s="60">
        <v>1652</v>
      </c>
    </row>
    <row r="1739" spans="1:11" ht="12.75" customHeight="1" x14ac:dyDescent="0.2">
      <c r="D1739" s="59">
        <f t="shared" si="75"/>
        <v>38666.666666666664</v>
      </c>
      <c r="E1739" s="60">
        <v>1653</v>
      </c>
    </row>
    <row r="1740" spans="1:11" ht="12.75" customHeight="1" x14ac:dyDescent="0.2">
      <c r="A1740" s="58">
        <v>11130</v>
      </c>
      <c r="B1740" s="58" t="s">
        <v>3258</v>
      </c>
      <c r="C1740" s="59">
        <v>7</v>
      </c>
      <c r="D1740" s="59">
        <f t="shared" si="75"/>
        <v>38666.666666666664</v>
      </c>
      <c r="E1740" s="60">
        <v>1654</v>
      </c>
      <c r="F1740" s="61">
        <f>D1740*9</f>
        <v>348000</v>
      </c>
      <c r="G1740" s="61">
        <f>D1740*5.3</f>
        <v>204933.33333333331</v>
      </c>
      <c r="H1740" s="61">
        <f>D1740*2.37</f>
        <v>91640</v>
      </c>
      <c r="I1740" s="61">
        <f>D1740*16.88</f>
        <v>652693.33333333326</v>
      </c>
      <c r="J1740" s="61">
        <f>D1740*9.92</f>
        <v>383573.33333333331</v>
      </c>
      <c r="K1740" s="62">
        <f>SUM(F1740:J1740)</f>
        <v>1680839.9999999998</v>
      </c>
    </row>
    <row r="1741" spans="1:11" ht="12.75" customHeight="1" x14ac:dyDescent="0.2">
      <c r="A1741" s="58">
        <v>11131</v>
      </c>
      <c r="B1741" s="58" t="s">
        <v>3259</v>
      </c>
      <c r="C1741" s="59">
        <v>7</v>
      </c>
      <c r="D1741" s="59">
        <f t="shared" si="75"/>
        <v>38666.666666666664</v>
      </c>
      <c r="E1741" s="60">
        <v>1655</v>
      </c>
      <c r="F1741" s="61">
        <f>D1741*9</f>
        <v>348000</v>
      </c>
      <c r="G1741" s="61">
        <f>D1741*5.3</f>
        <v>204933.33333333331</v>
      </c>
      <c r="H1741" s="61">
        <f>D1741*2.37</f>
        <v>91640</v>
      </c>
      <c r="I1741" s="61">
        <f>D1741*16.88</f>
        <v>652693.33333333326</v>
      </c>
      <c r="J1741" s="61">
        <f>D1741*9.92</f>
        <v>383573.33333333331</v>
      </c>
      <c r="K1741" s="62">
        <f>SUM(F1741:J1741)</f>
        <v>1680839.9999999998</v>
      </c>
    </row>
    <row r="1742" spans="1:11" ht="12.75" customHeight="1" x14ac:dyDescent="0.2">
      <c r="A1742" s="58">
        <v>11132</v>
      </c>
      <c r="B1742" s="58" t="s">
        <v>3260</v>
      </c>
      <c r="C1742" s="59">
        <v>7</v>
      </c>
      <c r="D1742" s="59">
        <f t="shared" si="75"/>
        <v>38666.666666666664</v>
      </c>
      <c r="E1742" s="60">
        <v>1656</v>
      </c>
      <c r="F1742" s="61">
        <f>D1742*9</f>
        <v>348000</v>
      </c>
      <c r="G1742" s="61">
        <f>D1742*5.3</f>
        <v>204933.33333333331</v>
      </c>
      <c r="H1742" s="61">
        <f>D1742*2.37</f>
        <v>91640</v>
      </c>
      <c r="I1742" s="61">
        <f>D1742*16.88</f>
        <v>652693.33333333326</v>
      </c>
      <c r="J1742" s="61">
        <f>D1742*9.92</f>
        <v>383573.33333333331</v>
      </c>
      <c r="K1742" s="62">
        <f>SUM(F1742:J1742)</f>
        <v>1680839.9999999998</v>
      </c>
    </row>
    <row r="1743" spans="1:11" ht="12.75" customHeight="1" x14ac:dyDescent="0.2">
      <c r="D1743" s="59">
        <f t="shared" si="75"/>
        <v>38666.666666666664</v>
      </c>
      <c r="E1743" s="60">
        <v>1657</v>
      </c>
    </row>
    <row r="1744" spans="1:11" ht="12.75" customHeight="1" x14ac:dyDescent="0.2">
      <c r="A1744" s="58" t="s">
        <v>5053</v>
      </c>
      <c r="D1744" s="59">
        <f t="shared" si="75"/>
        <v>38666.666666666664</v>
      </c>
      <c r="E1744" s="60">
        <v>1658</v>
      </c>
    </row>
    <row r="1745" spans="1:11" ht="12.75" customHeight="1" x14ac:dyDescent="0.2">
      <c r="D1745" s="59">
        <f t="shared" si="75"/>
        <v>38666.666666666664</v>
      </c>
      <c r="E1745" s="60">
        <v>1659</v>
      </c>
    </row>
    <row r="1746" spans="1:11" ht="12.75" customHeight="1" x14ac:dyDescent="0.2">
      <c r="A1746" s="58">
        <v>11140</v>
      </c>
      <c r="B1746" s="58" t="s">
        <v>3261</v>
      </c>
      <c r="C1746" s="59">
        <v>10</v>
      </c>
      <c r="D1746" s="59">
        <f t="shared" si="75"/>
        <v>38666.666666666664</v>
      </c>
      <c r="E1746" s="60">
        <v>1660</v>
      </c>
      <c r="F1746" s="61">
        <f>D1746*15.71</f>
        <v>607453.33333333337</v>
      </c>
      <c r="G1746" s="61">
        <f>D1746*9.02</f>
        <v>348773.33333333331</v>
      </c>
      <c r="H1746" s="61">
        <f>D1746*4.28</f>
        <v>165493.33333333334</v>
      </c>
      <c r="I1746" s="61">
        <f>D1746*28.08</f>
        <v>1085759.9999999998</v>
      </c>
      <c r="J1746" s="61">
        <f>D1746*15.72</f>
        <v>607840</v>
      </c>
      <c r="K1746" s="62">
        <f>SUM(F1746:J1746)</f>
        <v>2815320</v>
      </c>
    </row>
    <row r="1747" spans="1:11" ht="12.75" customHeight="1" x14ac:dyDescent="0.2">
      <c r="D1747" s="59">
        <f t="shared" si="75"/>
        <v>38666.666666666664</v>
      </c>
      <c r="E1747" s="60">
        <v>1661</v>
      </c>
    </row>
    <row r="1748" spans="1:11" ht="12.75" customHeight="1" x14ac:dyDescent="0.2">
      <c r="A1748" s="58" t="s">
        <v>3262</v>
      </c>
      <c r="D1748" s="59">
        <f t="shared" si="75"/>
        <v>38666.666666666664</v>
      </c>
      <c r="E1748" s="60">
        <v>1662</v>
      </c>
    </row>
    <row r="1749" spans="1:11" ht="12.75" customHeight="1" x14ac:dyDescent="0.2">
      <c r="D1749" s="59">
        <f t="shared" si="75"/>
        <v>38666.666666666664</v>
      </c>
      <c r="E1749" s="60">
        <v>1663</v>
      </c>
    </row>
    <row r="1750" spans="1:11" ht="12.75" customHeight="1" x14ac:dyDescent="0.2">
      <c r="A1750" s="58" t="s">
        <v>3263</v>
      </c>
      <c r="D1750" s="59">
        <f t="shared" si="75"/>
        <v>38666.666666666664</v>
      </c>
      <c r="E1750" s="60">
        <v>1664</v>
      </c>
    </row>
    <row r="1751" spans="1:11" ht="12.75" customHeight="1" x14ac:dyDescent="0.2">
      <c r="D1751" s="59">
        <f t="shared" si="75"/>
        <v>38666.666666666664</v>
      </c>
      <c r="E1751" s="60">
        <v>1665</v>
      </c>
    </row>
    <row r="1752" spans="1:11" ht="12.75" customHeight="1" x14ac:dyDescent="0.2">
      <c r="A1752" s="58">
        <v>11201</v>
      </c>
      <c r="B1752" s="58" t="s">
        <v>3264</v>
      </c>
      <c r="C1752" s="59">
        <v>7</v>
      </c>
      <c r="D1752" s="59">
        <f t="shared" ref="D1752:D1815" si="77">D1751</f>
        <v>38666.666666666664</v>
      </c>
      <c r="E1752" s="60">
        <v>1666</v>
      </c>
      <c r="F1752" s="61">
        <f>D1752*9</f>
        <v>348000</v>
      </c>
      <c r="G1752" s="61">
        <f>D1752*5.3</f>
        <v>204933.33333333331</v>
      </c>
      <c r="H1752" s="61">
        <f>D1752*2.37</f>
        <v>91640</v>
      </c>
      <c r="I1752" s="61">
        <f>D1752*16.88</f>
        <v>652693.33333333326</v>
      </c>
      <c r="J1752" s="61">
        <f>D1752*9.92</f>
        <v>383573.33333333331</v>
      </c>
      <c r="K1752" s="62">
        <f>SUM(F1752:J1752)</f>
        <v>1680839.9999999998</v>
      </c>
    </row>
    <row r="1753" spans="1:11" ht="12.75" customHeight="1" x14ac:dyDescent="0.2">
      <c r="D1753" s="59">
        <f t="shared" si="77"/>
        <v>38666.666666666664</v>
      </c>
      <c r="E1753" s="60">
        <v>1667</v>
      </c>
    </row>
    <row r="1754" spans="1:11" ht="12.75" customHeight="1" x14ac:dyDescent="0.2">
      <c r="A1754" s="58" t="s">
        <v>3265</v>
      </c>
      <c r="D1754" s="59">
        <f t="shared" si="77"/>
        <v>38666.666666666664</v>
      </c>
      <c r="E1754" s="60">
        <v>1668</v>
      </c>
    </row>
    <row r="1755" spans="1:11" ht="12.75" customHeight="1" x14ac:dyDescent="0.2">
      <c r="D1755" s="59">
        <f t="shared" si="77"/>
        <v>38666.666666666664</v>
      </c>
      <c r="E1755" s="60">
        <v>1669</v>
      </c>
    </row>
    <row r="1756" spans="1:11" ht="12.75" customHeight="1" x14ac:dyDescent="0.2">
      <c r="A1756" s="58">
        <v>11210</v>
      </c>
      <c r="B1756" s="58" t="s">
        <v>3266</v>
      </c>
      <c r="C1756" s="59">
        <v>10</v>
      </c>
      <c r="D1756" s="59">
        <f t="shared" si="77"/>
        <v>38666.666666666664</v>
      </c>
      <c r="E1756" s="60">
        <v>1670</v>
      </c>
      <c r="F1756" s="61">
        <f>D1756*15.71</f>
        <v>607453.33333333337</v>
      </c>
      <c r="G1756" s="61">
        <f>D1756*9.02</f>
        <v>348773.33333333331</v>
      </c>
      <c r="H1756" s="61">
        <f>D1756*4.28</f>
        <v>165493.33333333334</v>
      </c>
      <c r="I1756" s="61">
        <f>D1756*28.08</f>
        <v>1085759.9999999998</v>
      </c>
      <c r="J1756" s="61">
        <f>D1756*15.72</f>
        <v>607840</v>
      </c>
      <c r="K1756" s="62">
        <f>SUM(F1756:J1756)</f>
        <v>2815320</v>
      </c>
    </row>
    <row r="1757" spans="1:11" ht="12.75" customHeight="1" x14ac:dyDescent="0.2">
      <c r="A1757" s="58">
        <v>11211</v>
      </c>
      <c r="B1757" s="58" t="s">
        <v>3267</v>
      </c>
      <c r="C1757" s="59">
        <v>10</v>
      </c>
      <c r="D1757" s="59">
        <f t="shared" si="77"/>
        <v>38666.666666666664</v>
      </c>
      <c r="E1757" s="60">
        <v>1671</v>
      </c>
      <c r="F1757" s="61">
        <f>D1757*15.71</f>
        <v>607453.33333333337</v>
      </c>
      <c r="G1757" s="61">
        <f>D1757*9.02</f>
        <v>348773.33333333331</v>
      </c>
      <c r="H1757" s="61">
        <f>D1757*4.28</f>
        <v>165493.33333333334</v>
      </c>
      <c r="I1757" s="61">
        <f>D1757*28.08</f>
        <v>1085759.9999999998</v>
      </c>
      <c r="J1757" s="61">
        <f>D1757*15.72</f>
        <v>607840</v>
      </c>
      <c r="K1757" s="62">
        <f>SUM(F1757:J1757)</f>
        <v>2815320</v>
      </c>
    </row>
    <row r="1758" spans="1:11" ht="12.75" customHeight="1" x14ac:dyDescent="0.2">
      <c r="A1758" s="58">
        <v>11212</v>
      </c>
      <c r="B1758" s="58" t="s">
        <v>3268</v>
      </c>
      <c r="C1758" s="59">
        <v>10</v>
      </c>
      <c r="D1758" s="59">
        <f t="shared" si="77"/>
        <v>38666.666666666664</v>
      </c>
      <c r="E1758" s="60">
        <v>1672</v>
      </c>
      <c r="F1758" s="61">
        <f>D1758*15.71</f>
        <v>607453.33333333337</v>
      </c>
      <c r="G1758" s="61">
        <f>D1758*9.02</f>
        <v>348773.33333333331</v>
      </c>
      <c r="H1758" s="61">
        <f>D1758*4.28</f>
        <v>165493.33333333334</v>
      </c>
      <c r="I1758" s="61">
        <f>D1758*28.08</f>
        <v>1085759.9999999998</v>
      </c>
      <c r="J1758" s="61">
        <f>D1758*15.72</f>
        <v>607840</v>
      </c>
      <c r="K1758" s="62">
        <f>SUM(F1758:J1758)</f>
        <v>2815320</v>
      </c>
    </row>
    <row r="1759" spans="1:11" ht="12.75" customHeight="1" x14ac:dyDescent="0.2">
      <c r="A1759" s="58">
        <v>11213</v>
      </c>
      <c r="B1759" s="58" t="s">
        <v>3269</v>
      </c>
      <c r="C1759" s="59">
        <v>10</v>
      </c>
      <c r="D1759" s="59">
        <f t="shared" si="77"/>
        <v>38666.666666666664</v>
      </c>
      <c r="E1759" s="60">
        <v>1673</v>
      </c>
      <c r="F1759" s="61">
        <f>D1759*15.71</f>
        <v>607453.33333333337</v>
      </c>
      <c r="G1759" s="61">
        <f>D1759*9.02</f>
        <v>348773.33333333331</v>
      </c>
      <c r="H1759" s="61">
        <f>D1759*4.28</f>
        <v>165493.33333333334</v>
      </c>
      <c r="I1759" s="61">
        <f>D1759*28.08</f>
        <v>1085759.9999999998</v>
      </c>
      <c r="J1759" s="61">
        <f>D1759*15.72</f>
        <v>607840</v>
      </c>
      <c r="K1759" s="62">
        <f>SUM(F1759:J1759)</f>
        <v>2815320</v>
      </c>
    </row>
    <row r="1760" spans="1:11" ht="12.75" customHeight="1" x14ac:dyDescent="0.2">
      <c r="D1760" s="59">
        <f t="shared" si="77"/>
        <v>38666.666666666664</v>
      </c>
      <c r="E1760" s="60">
        <v>1674</v>
      </c>
    </row>
    <row r="1761" spans="1:11" ht="12.75" customHeight="1" x14ac:dyDescent="0.2">
      <c r="A1761" s="58" t="s">
        <v>3270</v>
      </c>
      <c r="D1761" s="59">
        <f t="shared" si="77"/>
        <v>38666.666666666664</v>
      </c>
      <c r="E1761" s="60">
        <v>1675</v>
      </c>
    </row>
    <row r="1762" spans="1:11" ht="12.75" customHeight="1" x14ac:dyDescent="0.2">
      <c r="D1762" s="59">
        <f t="shared" si="77"/>
        <v>38666.666666666664</v>
      </c>
      <c r="E1762" s="60">
        <v>1676</v>
      </c>
    </row>
    <row r="1763" spans="1:11" ht="12.75" customHeight="1" x14ac:dyDescent="0.2">
      <c r="A1763" s="58">
        <v>11220</v>
      </c>
      <c r="B1763" s="58" t="s">
        <v>3271</v>
      </c>
      <c r="C1763" s="59">
        <v>10</v>
      </c>
      <c r="D1763" s="59">
        <f t="shared" si="77"/>
        <v>38666.666666666664</v>
      </c>
      <c r="E1763" s="60">
        <v>1677</v>
      </c>
      <c r="F1763" s="61">
        <f>D1763*15.71</f>
        <v>607453.33333333337</v>
      </c>
      <c r="G1763" s="61">
        <f>D1763*9.02</f>
        <v>348773.33333333331</v>
      </c>
      <c r="H1763" s="61">
        <f>D1763*4.28</f>
        <v>165493.33333333334</v>
      </c>
      <c r="I1763" s="61">
        <f>D1763*28.08</f>
        <v>1085759.9999999998</v>
      </c>
      <c r="J1763" s="61">
        <f>D1763*15.72</f>
        <v>607840</v>
      </c>
      <c r="K1763" s="62">
        <f>SUM(F1763:J1763)</f>
        <v>2815320</v>
      </c>
    </row>
    <row r="1764" spans="1:11" ht="12.75" customHeight="1" x14ac:dyDescent="0.2">
      <c r="A1764" s="58">
        <v>11221</v>
      </c>
      <c r="B1764" s="58" t="s">
        <v>3272</v>
      </c>
      <c r="C1764" s="59">
        <v>10</v>
      </c>
      <c r="D1764" s="59">
        <f t="shared" si="77"/>
        <v>38666.666666666664</v>
      </c>
      <c r="E1764" s="60">
        <v>1678</v>
      </c>
      <c r="F1764" s="61">
        <f>D1764*15.71</f>
        <v>607453.33333333337</v>
      </c>
      <c r="G1764" s="61">
        <f>D1764*9.02</f>
        <v>348773.33333333331</v>
      </c>
      <c r="H1764" s="61">
        <f>D1764*4.28</f>
        <v>165493.33333333334</v>
      </c>
      <c r="I1764" s="61">
        <f>D1764*28.08</f>
        <v>1085759.9999999998</v>
      </c>
      <c r="J1764" s="61">
        <f>D1764*15.72</f>
        <v>607840</v>
      </c>
      <c r="K1764" s="62">
        <f>SUM(F1764:J1764)</f>
        <v>2815320</v>
      </c>
    </row>
    <row r="1765" spans="1:11" ht="12.75" customHeight="1" x14ac:dyDescent="0.2">
      <c r="A1765" s="58">
        <v>11222</v>
      </c>
      <c r="B1765" s="58" t="s">
        <v>3273</v>
      </c>
      <c r="C1765" s="59">
        <v>10</v>
      </c>
      <c r="D1765" s="59">
        <f t="shared" si="77"/>
        <v>38666.666666666664</v>
      </c>
      <c r="E1765" s="60">
        <v>1679</v>
      </c>
      <c r="F1765" s="61">
        <f>D1765*15.71</f>
        <v>607453.33333333337</v>
      </c>
      <c r="G1765" s="61">
        <f>D1765*9.02</f>
        <v>348773.33333333331</v>
      </c>
      <c r="H1765" s="61">
        <f>D1765*4.28</f>
        <v>165493.33333333334</v>
      </c>
      <c r="I1765" s="61">
        <f>D1765*28.08</f>
        <v>1085759.9999999998</v>
      </c>
      <c r="J1765" s="61">
        <f>D1765*15.72</f>
        <v>607840</v>
      </c>
      <c r="K1765" s="62">
        <f>SUM(F1765:J1765)</f>
        <v>2815320</v>
      </c>
    </row>
    <row r="1766" spans="1:11" ht="12.75" customHeight="1" x14ac:dyDescent="0.2">
      <c r="D1766" s="59">
        <f t="shared" si="77"/>
        <v>38666.666666666664</v>
      </c>
      <c r="E1766" s="60">
        <v>1680</v>
      </c>
    </row>
    <row r="1767" spans="1:11" ht="12.75" customHeight="1" x14ac:dyDescent="0.2">
      <c r="A1767" s="58" t="s">
        <v>3274</v>
      </c>
      <c r="D1767" s="59">
        <f t="shared" si="77"/>
        <v>38666.666666666664</v>
      </c>
      <c r="E1767" s="60">
        <v>1681</v>
      </c>
    </row>
    <row r="1768" spans="1:11" ht="12.75" customHeight="1" x14ac:dyDescent="0.2">
      <c r="D1768" s="59">
        <f t="shared" si="77"/>
        <v>38666.666666666664</v>
      </c>
      <c r="E1768" s="60">
        <v>1682</v>
      </c>
    </row>
    <row r="1769" spans="1:11" ht="12.75" customHeight="1" x14ac:dyDescent="0.2">
      <c r="A1769" s="58">
        <v>11230</v>
      </c>
      <c r="B1769" s="58" t="s">
        <v>3275</v>
      </c>
      <c r="C1769" s="59">
        <v>2</v>
      </c>
      <c r="D1769" s="59">
        <f t="shared" si="77"/>
        <v>38666.666666666664</v>
      </c>
      <c r="E1769" s="60">
        <v>1683</v>
      </c>
      <c r="F1769" s="61">
        <f>D1769*2.93</f>
        <v>113293.33333333333</v>
      </c>
      <c r="G1769" s="61">
        <f>D1769*2.09</f>
        <v>80813.333333333328</v>
      </c>
      <c r="H1769" s="61">
        <v>0</v>
      </c>
      <c r="I1769" s="61">
        <f>D1769*4.84</f>
        <v>187146.66666666666</v>
      </c>
      <c r="J1769" s="61">
        <f>D1769*2.28</f>
        <v>88159.999999999985</v>
      </c>
      <c r="K1769" s="62">
        <f>SUM(F1769:J1769)</f>
        <v>469413.33333333331</v>
      </c>
    </row>
    <row r="1770" spans="1:11" ht="12.75" customHeight="1" x14ac:dyDescent="0.2">
      <c r="A1770" s="58">
        <v>11231</v>
      </c>
      <c r="B1770" s="58" t="s">
        <v>3276</v>
      </c>
      <c r="C1770" s="59">
        <v>2</v>
      </c>
      <c r="D1770" s="59">
        <f t="shared" si="77"/>
        <v>38666.666666666664</v>
      </c>
      <c r="E1770" s="60">
        <v>1684</v>
      </c>
      <c r="F1770" s="61">
        <f>D1770*2.93</f>
        <v>113293.33333333333</v>
      </c>
      <c r="G1770" s="61">
        <f>D1770*2.09</f>
        <v>80813.333333333328</v>
      </c>
      <c r="H1770" s="61">
        <v>0</v>
      </c>
      <c r="I1770" s="61">
        <f>D1770*4.84</f>
        <v>187146.66666666666</v>
      </c>
      <c r="J1770" s="61">
        <f>D1770*2.28</f>
        <v>88159.999999999985</v>
      </c>
      <c r="K1770" s="62">
        <f>SUM(F1770:J1770)</f>
        <v>469413.33333333331</v>
      </c>
    </row>
    <row r="1771" spans="1:11" ht="12.75" customHeight="1" x14ac:dyDescent="0.2">
      <c r="D1771" s="59">
        <f t="shared" si="77"/>
        <v>38666.666666666664</v>
      </c>
      <c r="E1771" s="60">
        <v>1685</v>
      </c>
    </row>
    <row r="1772" spans="1:11" ht="12.75" customHeight="1" x14ac:dyDescent="0.2">
      <c r="A1772" s="58" t="s">
        <v>5054</v>
      </c>
      <c r="D1772" s="59">
        <f t="shared" si="77"/>
        <v>38666.666666666664</v>
      </c>
      <c r="E1772" s="60">
        <v>1686</v>
      </c>
    </row>
    <row r="1773" spans="1:11" ht="12.75" customHeight="1" x14ac:dyDescent="0.2">
      <c r="D1773" s="59">
        <f t="shared" si="77"/>
        <v>38666.666666666664</v>
      </c>
      <c r="E1773" s="60">
        <v>1687</v>
      </c>
    </row>
    <row r="1774" spans="1:11" ht="12.75" customHeight="1" x14ac:dyDescent="0.2">
      <c r="A1774" s="58">
        <v>11240</v>
      </c>
      <c r="B1774" s="58" t="s">
        <v>3277</v>
      </c>
      <c r="C1774" s="59">
        <v>7</v>
      </c>
      <c r="D1774" s="59">
        <f t="shared" si="77"/>
        <v>38666.666666666664</v>
      </c>
      <c r="E1774" s="60">
        <v>1688</v>
      </c>
      <c r="F1774" s="61">
        <f>D1774*9</f>
        <v>348000</v>
      </c>
      <c r="G1774" s="61">
        <f>D1774*5.3</f>
        <v>204933.33333333331</v>
      </c>
      <c r="H1774" s="61">
        <f>D1774*2.37</f>
        <v>91640</v>
      </c>
      <c r="I1774" s="61">
        <f>D1774*16.88</f>
        <v>652693.33333333326</v>
      </c>
      <c r="J1774" s="61">
        <f>D1774*9.92</f>
        <v>383573.33333333331</v>
      </c>
      <c r="K1774" s="62">
        <f>SUM(F1774:J1774)</f>
        <v>1680839.9999999998</v>
      </c>
    </row>
    <row r="1775" spans="1:11" ht="12.75" customHeight="1" x14ac:dyDescent="0.2">
      <c r="A1775" s="58">
        <v>11241</v>
      </c>
      <c r="B1775" s="58" t="s">
        <v>3278</v>
      </c>
      <c r="C1775" s="59">
        <v>10</v>
      </c>
      <c r="D1775" s="59">
        <f t="shared" si="77"/>
        <v>38666.666666666664</v>
      </c>
      <c r="E1775" s="60">
        <v>1689</v>
      </c>
      <c r="F1775" s="61">
        <f>D1775*15.71</f>
        <v>607453.33333333337</v>
      </c>
      <c r="G1775" s="61">
        <f>D1775*9.02</f>
        <v>348773.33333333331</v>
      </c>
      <c r="H1775" s="61">
        <f>D1775*4.28</f>
        <v>165493.33333333334</v>
      </c>
      <c r="I1775" s="61">
        <f>D1775*28.08</f>
        <v>1085759.9999999998</v>
      </c>
      <c r="J1775" s="61">
        <f>D1775*15.72</f>
        <v>607840</v>
      </c>
      <c r="K1775" s="62">
        <f>SUM(F1775:J1775)</f>
        <v>2815320</v>
      </c>
    </row>
    <row r="1776" spans="1:11" ht="12.75" customHeight="1" x14ac:dyDescent="0.2">
      <c r="A1776" s="58">
        <v>11242</v>
      </c>
      <c r="B1776" s="58" t="s">
        <v>3279</v>
      </c>
      <c r="C1776" s="59">
        <v>6</v>
      </c>
      <c r="D1776" s="59">
        <f t="shared" si="77"/>
        <v>38666.666666666664</v>
      </c>
      <c r="E1776" s="60">
        <v>1690</v>
      </c>
      <c r="F1776" s="61">
        <f>D1776*7.68</f>
        <v>296959.99999999994</v>
      </c>
      <c r="I1776" s="61">
        <f>D1776*15.13</f>
        <v>585026.66666666663</v>
      </c>
      <c r="J1776" s="61">
        <f>D1776*4.27</f>
        <v>165106.66666666663</v>
      </c>
      <c r="K1776" s="62">
        <f>SUM(F1776:J1776)</f>
        <v>1047093.3333333331</v>
      </c>
    </row>
    <row r="1777" spans="1:11" ht="12.75" customHeight="1" x14ac:dyDescent="0.2">
      <c r="D1777" s="59">
        <f t="shared" si="77"/>
        <v>38666.666666666664</v>
      </c>
      <c r="E1777" s="60">
        <v>1691</v>
      </c>
    </row>
    <row r="1778" spans="1:11" ht="12.75" customHeight="1" x14ac:dyDescent="0.2">
      <c r="A1778" s="58" t="s">
        <v>3280</v>
      </c>
      <c r="D1778" s="59">
        <f t="shared" si="77"/>
        <v>38666.666666666664</v>
      </c>
      <c r="E1778" s="60">
        <v>1692</v>
      </c>
    </row>
    <row r="1779" spans="1:11" ht="12.75" customHeight="1" x14ac:dyDescent="0.2">
      <c r="A1779" s="58" t="s">
        <v>5050</v>
      </c>
      <c r="D1779" s="59">
        <f t="shared" si="77"/>
        <v>38666.666666666664</v>
      </c>
      <c r="E1779" s="60">
        <v>1693</v>
      </c>
    </row>
    <row r="1780" spans="1:11" ht="12.75" customHeight="1" x14ac:dyDescent="0.2">
      <c r="A1780" s="58" t="s">
        <v>3281</v>
      </c>
      <c r="D1780" s="59">
        <f t="shared" si="77"/>
        <v>38666.666666666664</v>
      </c>
      <c r="E1780" s="60">
        <v>1694</v>
      </c>
    </row>
    <row r="1781" spans="1:11" ht="12.75" customHeight="1" x14ac:dyDescent="0.2">
      <c r="D1781" s="59">
        <f t="shared" si="77"/>
        <v>38666.666666666664</v>
      </c>
      <c r="E1781" s="60">
        <v>1695</v>
      </c>
    </row>
    <row r="1782" spans="1:11" ht="12.75" customHeight="1" x14ac:dyDescent="0.2">
      <c r="A1782" s="58">
        <v>11300</v>
      </c>
      <c r="B1782" s="58" t="s">
        <v>3282</v>
      </c>
      <c r="C1782" s="59">
        <v>6</v>
      </c>
      <c r="D1782" s="59">
        <f t="shared" si="77"/>
        <v>38666.666666666664</v>
      </c>
      <c r="E1782" s="60">
        <v>1696</v>
      </c>
      <c r="F1782" s="61">
        <f>D1782*7.68</f>
        <v>296959.99999999994</v>
      </c>
      <c r="G1782" s="61">
        <f>D1782*4.56</f>
        <v>176319.99999999997</v>
      </c>
      <c r="H1782" s="61">
        <f>D1782*2.01</f>
        <v>77719.999999999985</v>
      </c>
      <c r="I1782" s="61">
        <f>D1782*15.13</f>
        <v>585026.66666666663</v>
      </c>
      <c r="J1782" s="61">
        <f>D1782*4.27</f>
        <v>165106.66666666663</v>
      </c>
      <c r="K1782" s="62">
        <f>SUM(F1782:J1782)</f>
        <v>1301133.333333333</v>
      </c>
    </row>
    <row r="1783" spans="1:11" ht="12.75" customHeight="1" x14ac:dyDescent="0.2">
      <c r="A1783" s="58">
        <v>11301</v>
      </c>
      <c r="B1783" s="58" t="s">
        <v>3283</v>
      </c>
      <c r="C1783" s="59">
        <v>9</v>
      </c>
      <c r="D1783" s="59">
        <f t="shared" si="77"/>
        <v>38666.666666666664</v>
      </c>
      <c r="E1783" s="60">
        <v>1697</v>
      </c>
      <c r="F1783" s="61">
        <f>D1783*12.76</f>
        <v>493386.66666666663</v>
      </c>
      <c r="G1783" s="61">
        <f>D1783*7.3</f>
        <v>282266.66666666663</v>
      </c>
      <c r="H1783" s="61">
        <f>D1783*3.49</f>
        <v>134946.66666666666</v>
      </c>
      <c r="I1783" s="61">
        <f>D1783*21.1</f>
        <v>815866.66666666663</v>
      </c>
      <c r="J1783" s="61">
        <f>D1783*9.92</f>
        <v>383573.33333333331</v>
      </c>
      <c r="K1783" s="62">
        <f>SUM(F1783:J1783)</f>
        <v>2110040</v>
      </c>
    </row>
    <row r="1784" spans="1:11" ht="12.75" customHeight="1" x14ac:dyDescent="0.2">
      <c r="A1784" s="58">
        <v>11302</v>
      </c>
      <c r="B1784" s="58" t="s">
        <v>3284</v>
      </c>
      <c r="C1784" s="59">
        <v>7</v>
      </c>
      <c r="D1784" s="59">
        <f t="shared" si="77"/>
        <v>38666.666666666664</v>
      </c>
      <c r="E1784" s="60">
        <v>1698</v>
      </c>
      <c r="F1784" s="61">
        <f>D1784*9</f>
        <v>348000</v>
      </c>
      <c r="G1784" s="61">
        <f>D1784*5.3</f>
        <v>204933.33333333331</v>
      </c>
      <c r="H1784" s="61">
        <f>D1784*2.37</f>
        <v>91640</v>
      </c>
      <c r="I1784" s="61">
        <f>D1784*16.88</f>
        <v>652693.33333333326</v>
      </c>
      <c r="J1784" s="61">
        <f>D1784*9.92</f>
        <v>383573.33333333331</v>
      </c>
      <c r="K1784" s="62">
        <f>SUM(F1784:J1784)</f>
        <v>1680839.9999999998</v>
      </c>
    </row>
    <row r="1785" spans="1:11" ht="12.75" customHeight="1" x14ac:dyDescent="0.2">
      <c r="D1785" s="59">
        <f t="shared" si="77"/>
        <v>38666.666666666664</v>
      </c>
      <c r="E1785" s="60">
        <v>1699</v>
      </c>
    </row>
    <row r="1786" spans="1:11" ht="12.75" customHeight="1" x14ac:dyDescent="0.2">
      <c r="A1786" s="58" t="s">
        <v>3285</v>
      </c>
      <c r="D1786" s="59">
        <f t="shared" si="77"/>
        <v>38666.666666666664</v>
      </c>
      <c r="E1786" s="60">
        <v>1700</v>
      </c>
    </row>
    <row r="1787" spans="1:11" ht="12.75" customHeight="1" x14ac:dyDescent="0.2">
      <c r="D1787" s="59">
        <f t="shared" si="77"/>
        <v>38666.666666666664</v>
      </c>
      <c r="E1787" s="60">
        <v>1701</v>
      </c>
    </row>
    <row r="1788" spans="1:11" ht="12.75" customHeight="1" x14ac:dyDescent="0.2">
      <c r="A1788" s="58" t="s">
        <v>3286</v>
      </c>
      <c r="D1788" s="59">
        <f t="shared" si="77"/>
        <v>38666.666666666664</v>
      </c>
      <c r="E1788" s="60">
        <v>1702</v>
      </c>
    </row>
    <row r="1789" spans="1:11" ht="12.75" customHeight="1" x14ac:dyDescent="0.2">
      <c r="D1789" s="59">
        <f t="shared" si="77"/>
        <v>38666.666666666664</v>
      </c>
      <c r="E1789" s="60">
        <v>1703</v>
      </c>
    </row>
    <row r="1790" spans="1:11" ht="12.75" customHeight="1" x14ac:dyDescent="0.2">
      <c r="A1790" s="58">
        <v>11400</v>
      </c>
      <c r="B1790" s="58" t="s">
        <v>3287</v>
      </c>
      <c r="C1790" s="59">
        <v>8</v>
      </c>
      <c r="D1790" s="59">
        <f t="shared" si="77"/>
        <v>38666.666666666664</v>
      </c>
      <c r="E1790" s="60">
        <v>1704</v>
      </c>
      <c r="F1790" s="61">
        <f>D1790*10.44</f>
        <v>403679.99999999994</v>
      </c>
      <c r="G1790" s="61">
        <f>D1790*6.17</f>
        <v>238573.33333333331</v>
      </c>
      <c r="H1790" s="61">
        <f>D1790*2.74</f>
        <v>105946.66666666667</v>
      </c>
      <c r="I1790" s="61">
        <f>D1790*18.51</f>
        <v>715720</v>
      </c>
      <c r="J1790" s="61">
        <f>D1790*9.92</f>
        <v>383573.33333333331</v>
      </c>
      <c r="K1790" s="62">
        <f>SUM(F1790:J1790)</f>
        <v>1847493.3333333333</v>
      </c>
    </row>
    <row r="1791" spans="1:11" ht="12.75" customHeight="1" x14ac:dyDescent="0.2">
      <c r="A1791" s="58">
        <v>11401</v>
      </c>
      <c r="B1791" s="58" t="s">
        <v>3288</v>
      </c>
      <c r="C1791" s="59">
        <v>7</v>
      </c>
      <c r="D1791" s="59">
        <f t="shared" si="77"/>
        <v>38666.666666666664</v>
      </c>
      <c r="E1791" s="60">
        <v>1705</v>
      </c>
      <c r="F1791" s="61">
        <f>D1791*9</f>
        <v>348000</v>
      </c>
      <c r="G1791" s="61">
        <f>D1791*5.3</f>
        <v>204933.33333333331</v>
      </c>
      <c r="H1791" s="61">
        <f>D1791*2.37</f>
        <v>91640</v>
      </c>
      <c r="I1791" s="61">
        <f>D1791*16.88</f>
        <v>652693.33333333326</v>
      </c>
      <c r="J1791" s="61">
        <f>D1791*9.92</f>
        <v>383573.33333333331</v>
      </c>
      <c r="K1791" s="62">
        <f>SUM(F1791:J1791)</f>
        <v>1680839.9999999998</v>
      </c>
    </row>
    <row r="1792" spans="1:11" ht="12.75" customHeight="1" x14ac:dyDescent="0.2">
      <c r="A1792" s="58">
        <v>11402</v>
      </c>
      <c r="B1792" s="58" t="s">
        <v>3289</v>
      </c>
      <c r="C1792" s="59">
        <v>4</v>
      </c>
      <c r="D1792" s="59">
        <f t="shared" si="77"/>
        <v>38666.666666666664</v>
      </c>
      <c r="E1792" s="60">
        <v>1706</v>
      </c>
      <c r="F1792" s="61">
        <f>D1792*4.31</f>
        <v>166653.33333333331</v>
      </c>
      <c r="G1792" s="61">
        <f>D1792*3.1</f>
        <v>119866.66666666666</v>
      </c>
      <c r="H1792" s="61">
        <v>0</v>
      </c>
      <c r="I1792" s="61">
        <f>D1792*7.61</f>
        <v>294253.33333333331</v>
      </c>
      <c r="J1792" s="61">
        <f>D1792*4.27</f>
        <v>165106.66666666663</v>
      </c>
      <c r="K1792" s="62">
        <f>SUM(F1792:J1792)</f>
        <v>745879.99999999988</v>
      </c>
    </row>
    <row r="1793" spans="1:11" ht="12.75" customHeight="1" x14ac:dyDescent="0.2">
      <c r="D1793" s="59">
        <f t="shared" si="77"/>
        <v>38666.666666666664</v>
      </c>
      <c r="E1793" s="60">
        <v>1707</v>
      </c>
    </row>
    <row r="1794" spans="1:11" ht="12.75" customHeight="1" x14ac:dyDescent="0.2">
      <c r="A1794" s="58" t="s">
        <v>3290</v>
      </c>
      <c r="D1794" s="59">
        <f t="shared" si="77"/>
        <v>38666.666666666664</v>
      </c>
      <c r="E1794" s="60">
        <v>1708</v>
      </c>
    </row>
    <row r="1795" spans="1:11" ht="12.75" customHeight="1" x14ac:dyDescent="0.2">
      <c r="D1795" s="59">
        <f t="shared" si="77"/>
        <v>38666.666666666664</v>
      </c>
      <c r="E1795" s="60">
        <v>1709</v>
      </c>
    </row>
    <row r="1796" spans="1:11" ht="12.75" customHeight="1" x14ac:dyDescent="0.2">
      <c r="A1796" s="58">
        <v>11410</v>
      </c>
      <c r="B1796" s="58" t="s">
        <v>3291</v>
      </c>
      <c r="C1796" s="59">
        <v>11</v>
      </c>
      <c r="D1796" s="59">
        <f t="shared" si="77"/>
        <v>38666.666666666664</v>
      </c>
      <c r="E1796" s="60">
        <v>1710</v>
      </c>
      <c r="F1796" s="61">
        <f>D1796*17.62</f>
        <v>681306.66666666663</v>
      </c>
      <c r="G1796" s="61">
        <f>D1796*10.08</f>
        <v>389760</v>
      </c>
      <c r="H1796" s="61">
        <f>D1796*4.83</f>
        <v>186760</v>
      </c>
      <c r="I1796" s="61">
        <f>D1796*29.95</f>
        <v>1158066.6666666665</v>
      </c>
      <c r="J1796" s="61">
        <f>D1796*15.72</f>
        <v>607840</v>
      </c>
      <c r="K1796" s="62">
        <f>SUM(F1796:J1796)</f>
        <v>3023733.333333333</v>
      </c>
    </row>
    <row r="1797" spans="1:11" ht="12.75" customHeight="1" x14ac:dyDescent="0.2">
      <c r="A1797" s="58">
        <v>11411</v>
      </c>
      <c r="B1797" s="58" t="s">
        <v>3292</v>
      </c>
      <c r="C1797" s="59">
        <v>3</v>
      </c>
      <c r="D1797" s="59">
        <f t="shared" si="77"/>
        <v>38666.666666666664</v>
      </c>
      <c r="E1797" s="60">
        <v>1711</v>
      </c>
      <c r="F1797" s="61">
        <f>D1797*3.57</f>
        <v>138039.99999999997</v>
      </c>
      <c r="G1797" s="61">
        <f>D1797*2.53</f>
        <v>97826.666666666657</v>
      </c>
      <c r="H1797" s="61">
        <v>0</v>
      </c>
      <c r="I1797" s="61">
        <f>D1797*5.97</f>
        <v>230839.99999999997</v>
      </c>
      <c r="J1797" s="61">
        <f>D1797*2.28</f>
        <v>88159.999999999985</v>
      </c>
      <c r="K1797" s="62">
        <f>SUM(F1797:J1797)</f>
        <v>554866.66666666663</v>
      </c>
    </row>
    <row r="1798" spans="1:11" ht="12.75" customHeight="1" x14ac:dyDescent="0.2">
      <c r="A1798" s="58">
        <v>11412</v>
      </c>
      <c r="B1798" s="58" t="s">
        <v>3293</v>
      </c>
      <c r="C1798" s="59">
        <v>3</v>
      </c>
      <c r="D1798" s="59">
        <f t="shared" si="77"/>
        <v>38666.666666666664</v>
      </c>
      <c r="E1798" s="60">
        <v>1712</v>
      </c>
      <c r="F1798" s="61">
        <f>D1798*3.57</f>
        <v>138039.99999999997</v>
      </c>
      <c r="G1798" s="61">
        <f>D1798*2.53</f>
        <v>97826.666666666657</v>
      </c>
      <c r="H1798" s="61">
        <v>0</v>
      </c>
      <c r="I1798" s="61">
        <f>D1798*5.97</f>
        <v>230839.99999999997</v>
      </c>
      <c r="J1798" s="61">
        <f>D1798*2.28</f>
        <v>88159.999999999985</v>
      </c>
      <c r="K1798" s="62">
        <f>SUM(F1798:J1798)</f>
        <v>554866.66666666663</v>
      </c>
    </row>
    <row r="1799" spans="1:11" ht="12.75" customHeight="1" x14ac:dyDescent="0.2">
      <c r="A1799" s="58">
        <v>11413</v>
      </c>
      <c r="B1799" s="58" t="s">
        <v>3294</v>
      </c>
      <c r="C1799" s="59">
        <v>3</v>
      </c>
      <c r="D1799" s="59">
        <f t="shared" si="77"/>
        <v>38666.666666666664</v>
      </c>
      <c r="E1799" s="60">
        <v>1713</v>
      </c>
      <c r="F1799" s="61">
        <f>D1799*3.57</f>
        <v>138039.99999999997</v>
      </c>
      <c r="G1799" s="61">
        <f>D1799*2.53</f>
        <v>97826.666666666657</v>
      </c>
      <c r="H1799" s="61">
        <v>0</v>
      </c>
      <c r="I1799" s="61">
        <f>D1799*5.97</f>
        <v>230839.99999999997</v>
      </c>
      <c r="J1799" s="61">
        <f>D1799*2.28</f>
        <v>88159.999999999985</v>
      </c>
      <c r="K1799" s="62">
        <f>SUM(F1799:J1799)</f>
        <v>554866.66666666663</v>
      </c>
    </row>
    <row r="1800" spans="1:11" ht="12.75" customHeight="1" x14ac:dyDescent="0.2">
      <c r="D1800" s="59">
        <f t="shared" si="77"/>
        <v>38666.666666666664</v>
      </c>
      <c r="E1800" s="60">
        <v>1714</v>
      </c>
    </row>
    <row r="1801" spans="1:11" ht="12.75" customHeight="1" x14ac:dyDescent="0.2">
      <c r="A1801" s="58" t="s">
        <v>3295</v>
      </c>
      <c r="D1801" s="59">
        <f t="shared" si="77"/>
        <v>38666.666666666664</v>
      </c>
      <c r="E1801" s="60">
        <v>1715</v>
      </c>
    </row>
    <row r="1802" spans="1:11" ht="12.75" customHeight="1" x14ac:dyDescent="0.2">
      <c r="D1802" s="59">
        <f t="shared" si="77"/>
        <v>38666.666666666664</v>
      </c>
      <c r="E1802" s="60">
        <v>1716</v>
      </c>
    </row>
    <row r="1803" spans="1:11" ht="12.75" customHeight="1" x14ac:dyDescent="0.2">
      <c r="A1803" s="58">
        <v>11430</v>
      </c>
      <c r="B1803" s="58" t="s">
        <v>3296</v>
      </c>
      <c r="C1803" s="59">
        <v>3</v>
      </c>
      <c r="D1803" s="59">
        <f t="shared" si="77"/>
        <v>38666.666666666664</v>
      </c>
      <c r="E1803" s="60">
        <v>1717</v>
      </c>
      <c r="F1803" s="61">
        <f>D1803*3.57</f>
        <v>138039.99999999997</v>
      </c>
      <c r="G1803" s="61">
        <f>D1803*2.53</f>
        <v>97826.666666666657</v>
      </c>
      <c r="H1803" s="61">
        <v>0</v>
      </c>
      <c r="I1803" s="61">
        <f>D1803*5.97</f>
        <v>230839.99999999997</v>
      </c>
      <c r="J1803" s="61">
        <f>D1803*2.28</f>
        <v>88159.999999999985</v>
      </c>
      <c r="K1803" s="62">
        <f>SUM(F1803:J1803)</f>
        <v>554866.66666666663</v>
      </c>
    </row>
    <row r="1804" spans="1:11" ht="12.75" customHeight="1" x14ac:dyDescent="0.2">
      <c r="D1804" s="59">
        <f t="shared" si="77"/>
        <v>38666.666666666664</v>
      </c>
      <c r="E1804" s="60">
        <v>1718</v>
      </c>
    </row>
    <row r="1805" spans="1:11" ht="12.75" customHeight="1" x14ac:dyDescent="0.2">
      <c r="A1805" s="58" t="s">
        <v>3297</v>
      </c>
      <c r="D1805" s="59">
        <f t="shared" si="77"/>
        <v>38666.666666666664</v>
      </c>
      <c r="E1805" s="60">
        <v>1719</v>
      </c>
    </row>
    <row r="1806" spans="1:11" ht="12.75" customHeight="1" x14ac:dyDescent="0.2">
      <c r="D1806" s="59">
        <f t="shared" si="77"/>
        <v>38666.666666666664</v>
      </c>
      <c r="E1806" s="60">
        <v>1720</v>
      </c>
    </row>
    <row r="1807" spans="1:11" ht="12.75" customHeight="1" x14ac:dyDescent="0.2">
      <c r="A1807" s="58">
        <v>11440</v>
      </c>
      <c r="B1807" s="58" t="s">
        <v>3298</v>
      </c>
      <c r="C1807" s="59">
        <v>5</v>
      </c>
      <c r="D1807" s="59">
        <f t="shared" si="77"/>
        <v>38666.666666666664</v>
      </c>
      <c r="E1807" s="60">
        <v>1721</v>
      </c>
      <c r="F1807" s="61">
        <f>D1807*5.86</f>
        <v>226586.66666666666</v>
      </c>
      <c r="G1807" s="61">
        <f>D1807*3.83</f>
        <v>148093.33333333331</v>
      </c>
      <c r="H1807" s="61">
        <v>0</v>
      </c>
      <c r="I1807" s="61">
        <f>D1807*10.45</f>
        <v>404066.66666666663</v>
      </c>
      <c r="J1807" s="61">
        <f>D1807*4.27</f>
        <v>165106.66666666663</v>
      </c>
      <c r="K1807" s="62">
        <f>SUM(F1807:J1807)</f>
        <v>943853.33333333326</v>
      </c>
    </row>
    <row r="1808" spans="1:11" ht="12.75" customHeight="1" x14ac:dyDescent="0.2">
      <c r="A1808" s="58">
        <v>11441</v>
      </c>
      <c r="B1808" s="58" t="s">
        <v>3299</v>
      </c>
      <c r="C1808" s="59">
        <v>5</v>
      </c>
      <c r="D1808" s="59">
        <f t="shared" si="77"/>
        <v>38666.666666666664</v>
      </c>
      <c r="E1808" s="60">
        <v>1722</v>
      </c>
      <c r="F1808" s="61">
        <f>D1808*5.86</f>
        <v>226586.66666666666</v>
      </c>
      <c r="G1808" s="61">
        <f>D1808*3.83</f>
        <v>148093.33333333331</v>
      </c>
      <c r="H1808" s="61">
        <v>0</v>
      </c>
      <c r="I1808" s="61">
        <f>D1808*10.45</f>
        <v>404066.66666666663</v>
      </c>
      <c r="J1808" s="61">
        <f>D1808*4.27</f>
        <v>165106.66666666663</v>
      </c>
      <c r="K1808" s="62">
        <f>SUM(F1808:J1808)</f>
        <v>943853.33333333326</v>
      </c>
    </row>
    <row r="1809" spans="1:11" ht="12.75" customHeight="1" x14ac:dyDescent="0.2">
      <c r="A1809" s="58">
        <v>11442</v>
      </c>
      <c r="B1809" s="58" t="s">
        <v>3300</v>
      </c>
      <c r="C1809" s="59">
        <v>5</v>
      </c>
      <c r="D1809" s="59">
        <f t="shared" si="77"/>
        <v>38666.666666666664</v>
      </c>
      <c r="E1809" s="60">
        <v>1723</v>
      </c>
      <c r="F1809" s="61">
        <f>D1809*5.86</f>
        <v>226586.66666666666</v>
      </c>
      <c r="G1809" s="61">
        <f>D1809*3.83</f>
        <v>148093.33333333331</v>
      </c>
      <c r="H1809" s="61">
        <v>0</v>
      </c>
      <c r="I1809" s="61">
        <f>D1809*10.45</f>
        <v>404066.66666666663</v>
      </c>
      <c r="J1809" s="61">
        <f>D1809*4.27</f>
        <v>165106.66666666663</v>
      </c>
      <c r="K1809" s="62">
        <f>SUM(F1809:J1809)</f>
        <v>943853.33333333326</v>
      </c>
    </row>
    <row r="1810" spans="1:11" ht="12.75" customHeight="1" x14ac:dyDescent="0.2">
      <c r="D1810" s="59">
        <f t="shared" si="77"/>
        <v>38666.666666666664</v>
      </c>
      <c r="E1810" s="60">
        <v>1724</v>
      </c>
    </row>
    <row r="1811" spans="1:11" ht="12.75" customHeight="1" x14ac:dyDescent="0.2">
      <c r="A1811" s="58" t="s">
        <v>3301</v>
      </c>
      <c r="D1811" s="59">
        <f t="shared" si="77"/>
        <v>38666.666666666664</v>
      </c>
      <c r="E1811" s="60">
        <v>1725</v>
      </c>
    </row>
    <row r="1812" spans="1:11" ht="12.75" customHeight="1" x14ac:dyDescent="0.2">
      <c r="D1812" s="59">
        <f t="shared" si="77"/>
        <v>38666.666666666664</v>
      </c>
      <c r="E1812" s="60">
        <v>1726</v>
      </c>
    </row>
    <row r="1813" spans="1:11" ht="12.75" customHeight="1" x14ac:dyDescent="0.2">
      <c r="A1813" s="58">
        <v>11460</v>
      </c>
      <c r="B1813" s="58" t="s">
        <v>5055</v>
      </c>
      <c r="C1813" s="59">
        <v>12</v>
      </c>
      <c r="D1813" s="59">
        <f t="shared" si="77"/>
        <v>38666.666666666664</v>
      </c>
      <c r="E1813" s="60">
        <v>1727</v>
      </c>
      <c r="F1813" s="61">
        <f>D1813*19.63</f>
        <v>759026.66666666663</v>
      </c>
      <c r="G1813" s="61">
        <f>D1813*11.44</f>
        <v>442346.66666666663</v>
      </c>
      <c r="H1813" s="61">
        <f>D1813*5.36</f>
        <v>207253.33333333334</v>
      </c>
      <c r="I1813" s="61">
        <f>D1813*31.47</f>
        <v>1216839.9999999998</v>
      </c>
      <c r="J1813" s="61">
        <f>D1813*15.72</f>
        <v>607840</v>
      </c>
      <c r="K1813" s="62">
        <f>SUM(F1813:J1813)</f>
        <v>3233306.666666666</v>
      </c>
    </row>
    <row r="1814" spans="1:11" ht="12.75" customHeight="1" x14ac:dyDescent="0.2">
      <c r="A1814" s="58">
        <v>11461</v>
      </c>
      <c r="B1814" s="58" t="s">
        <v>3302</v>
      </c>
      <c r="C1814" s="59">
        <v>7</v>
      </c>
      <c r="D1814" s="59">
        <f t="shared" si="77"/>
        <v>38666.666666666664</v>
      </c>
      <c r="E1814" s="60">
        <v>1728</v>
      </c>
      <c r="F1814" s="61">
        <f>D1814*9</f>
        <v>348000</v>
      </c>
      <c r="G1814" s="61">
        <f>D1814*5.3</f>
        <v>204933.33333333331</v>
      </c>
      <c r="H1814" s="61">
        <f>D1814*2.37</f>
        <v>91640</v>
      </c>
      <c r="I1814" s="61">
        <f>D1814*16.88</f>
        <v>652693.33333333326</v>
      </c>
      <c r="J1814" s="61">
        <f>D1814*9.92</f>
        <v>383573.33333333331</v>
      </c>
      <c r="K1814" s="62">
        <f>SUM(F1814:J1814)</f>
        <v>1680839.9999999998</v>
      </c>
    </row>
    <row r="1815" spans="1:11" ht="12.75" customHeight="1" x14ac:dyDescent="0.2">
      <c r="A1815" s="58">
        <v>11462</v>
      </c>
      <c r="B1815" s="58" t="s">
        <v>3303</v>
      </c>
      <c r="C1815" s="59">
        <v>5</v>
      </c>
      <c r="D1815" s="59">
        <f t="shared" si="77"/>
        <v>38666.666666666664</v>
      </c>
      <c r="E1815" s="60">
        <v>1729</v>
      </c>
      <c r="F1815" s="61">
        <f>D1815*5.86</f>
        <v>226586.66666666666</v>
      </c>
      <c r="G1815" s="61">
        <f>D1815*3.83</f>
        <v>148093.33333333331</v>
      </c>
      <c r="H1815" s="61">
        <v>0</v>
      </c>
      <c r="I1815" s="61">
        <f>D1815*10.45</f>
        <v>404066.66666666663</v>
      </c>
      <c r="J1815" s="61">
        <f>D1815*4.27</f>
        <v>165106.66666666663</v>
      </c>
      <c r="K1815" s="62">
        <f>SUM(F1815:J1815)</f>
        <v>943853.33333333326</v>
      </c>
    </row>
    <row r="1816" spans="1:11" ht="12.75" customHeight="1" x14ac:dyDescent="0.2">
      <c r="A1816" s="58">
        <v>11463</v>
      </c>
      <c r="B1816" s="58" t="s">
        <v>3304</v>
      </c>
      <c r="C1816" s="59">
        <v>5</v>
      </c>
      <c r="D1816" s="59">
        <f t="shared" ref="D1816:D1879" si="78">D1815</f>
        <v>38666.666666666664</v>
      </c>
      <c r="E1816" s="60">
        <v>1730</v>
      </c>
      <c r="F1816" s="61">
        <f>D1816*5.86</f>
        <v>226586.66666666666</v>
      </c>
      <c r="G1816" s="61">
        <f>D1816*3.83</f>
        <v>148093.33333333331</v>
      </c>
      <c r="H1816" s="61">
        <v>0</v>
      </c>
      <c r="I1816" s="61">
        <f>D1816*10.45</f>
        <v>404066.66666666663</v>
      </c>
      <c r="J1816" s="61">
        <f>D1816*4.27</f>
        <v>165106.66666666663</v>
      </c>
      <c r="K1816" s="62">
        <f>SUM(F1816:J1816)</f>
        <v>943853.33333333326</v>
      </c>
    </row>
    <row r="1817" spans="1:11" ht="12.75" customHeight="1" x14ac:dyDescent="0.2">
      <c r="D1817" s="59">
        <f t="shared" si="78"/>
        <v>38666.666666666664</v>
      </c>
      <c r="E1817" s="60">
        <v>1731</v>
      </c>
    </row>
    <row r="1818" spans="1:11" ht="12.75" customHeight="1" x14ac:dyDescent="0.2">
      <c r="A1818" s="58" t="s">
        <v>3305</v>
      </c>
      <c r="D1818" s="59">
        <f t="shared" si="78"/>
        <v>38666.666666666664</v>
      </c>
      <c r="E1818" s="60">
        <v>1732</v>
      </c>
    </row>
    <row r="1819" spans="1:11" ht="12.75" customHeight="1" x14ac:dyDescent="0.2">
      <c r="D1819" s="59">
        <f t="shared" si="78"/>
        <v>38666.666666666664</v>
      </c>
      <c r="E1819" s="60">
        <v>1733</v>
      </c>
    </row>
    <row r="1820" spans="1:11" ht="12.75" customHeight="1" x14ac:dyDescent="0.2">
      <c r="A1820" s="58">
        <v>11470</v>
      </c>
      <c r="B1820" s="58" t="s">
        <v>3306</v>
      </c>
      <c r="C1820" s="59">
        <v>11</v>
      </c>
      <c r="D1820" s="59">
        <f t="shared" si="78"/>
        <v>38666.666666666664</v>
      </c>
      <c r="E1820" s="60">
        <v>1734</v>
      </c>
      <c r="F1820" s="61">
        <f>D1820*17.62</f>
        <v>681306.66666666663</v>
      </c>
      <c r="G1820" s="61">
        <f>D1820*10.08</f>
        <v>389760</v>
      </c>
      <c r="H1820" s="61">
        <f>D1820*4.83</f>
        <v>186760</v>
      </c>
      <c r="I1820" s="61">
        <f>D1820*29.95</f>
        <v>1158066.6666666665</v>
      </c>
      <c r="J1820" s="61">
        <f>D1820*15.72</f>
        <v>607840</v>
      </c>
      <c r="K1820" s="62">
        <f t="shared" ref="K1820:K1828" si="79">SUM(F1820:J1820)</f>
        <v>3023733.333333333</v>
      </c>
    </row>
    <row r="1821" spans="1:11" ht="12.75" customHeight="1" x14ac:dyDescent="0.2">
      <c r="A1821" s="58">
        <v>11471</v>
      </c>
      <c r="B1821" s="58" t="s">
        <v>3307</v>
      </c>
      <c r="C1821" s="59">
        <v>13</v>
      </c>
      <c r="D1821" s="59">
        <f t="shared" si="78"/>
        <v>38666.666666666664</v>
      </c>
      <c r="E1821" s="60">
        <v>1735</v>
      </c>
      <c r="F1821" s="61">
        <f>D1821*21.48</f>
        <v>830560</v>
      </c>
      <c r="G1821" s="61">
        <f>D1821*12.72</f>
        <v>491840</v>
      </c>
      <c r="H1821" s="61">
        <f>D1821*6.17</f>
        <v>238573.33333333331</v>
      </c>
      <c r="I1821" s="61">
        <f>D1821*33.16</f>
        <v>1282186.6666666665</v>
      </c>
      <c r="J1821" s="61">
        <f>D1821*15.72</f>
        <v>607840</v>
      </c>
      <c r="K1821" s="62">
        <f t="shared" si="79"/>
        <v>3451000</v>
      </c>
    </row>
    <row r="1822" spans="1:11" ht="12.75" customHeight="1" x14ac:dyDescent="0.2">
      <c r="A1822" s="58">
        <v>11472</v>
      </c>
      <c r="B1822" s="58" t="s">
        <v>3308</v>
      </c>
      <c r="C1822" s="59">
        <v>12</v>
      </c>
      <c r="D1822" s="59">
        <f t="shared" si="78"/>
        <v>38666.666666666664</v>
      </c>
      <c r="E1822" s="60">
        <v>1736</v>
      </c>
      <c r="F1822" s="61">
        <f>D1822*19.63</f>
        <v>759026.66666666663</v>
      </c>
      <c r="G1822" s="61">
        <f>D1822*11.44</f>
        <v>442346.66666666663</v>
      </c>
      <c r="H1822" s="61">
        <f>D1822*5.36</f>
        <v>207253.33333333334</v>
      </c>
      <c r="I1822" s="61">
        <f>D1822*31.47</f>
        <v>1216839.9999999998</v>
      </c>
      <c r="J1822" s="61">
        <f>D1822*15.72</f>
        <v>607840</v>
      </c>
      <c r="K1822" s="62">
        <f t="shared" si="79"/>
        <v>3233306.666666666</v>
      </c>
    </row>
    <row r="1823" spans="1:11" ht="12.75" customHeight="1" x14ac:dyDescent="0.2">
      <c r="A1823" s="58">
        <v>11473</v>
      </c>
      <c r="B1823" s="58" t="s">
        <v>3309</v>
      </c>
      <c r="C1823" s="59">
        <v>11</v>
      </c>
      <c r="D1823" s="59">
        <f t="shared" si="78"/>
        <v>38666.666666666664</v>
      </c>
      <c r="E1823" s="60">
        <v>1737</v>
      </c>
      <c r="F1823" s="61">
        <f>D1823*17.62</f>
        <v>681306.66666666663</v>
      </c>
      <c r="G1823" s="61">
        <f>D1823*10.08</f>
        <v>389760</v>
      </c>
      <c r="H1823" s="61">
        <f>D1823*4.83</f>
        <v>186760</v>
      </c>
      <c r="I1823" s="61">
        <f>D1823*29.95</f>
        <v>1158066.6666666665</v>
      </c>
      <c r="J1823" s="61">
        <f>D1823*15.72</f>
        <v>607840</v>
      </c>
      <c r="K1823" s="62">
        <f t="shared" si="79"/>
        <v>3023733.333333333</v>
      </c>
    </row>
    <row r="1824" spans="1:11" ht="12.75" customHeight="1" x14ac:dyDescent="0.2">
      <c r="A1824" s="58">
        <v>11474</v>
      </c>
      <c r="B1824" s="58" t="s">
        <v>3310</v>
      </c>
      <c r="C1824" s="59">
        <v>12</v>
      </c>
      <c r="D1824" s="59">
        <f t="shared" si="78"/>
        <v>38666.666666666664</v>
      </c>
      <c r="E1824" s="60">
        <v>1738</v>
      </c>
      <c r="F1824" s="61">
        <f>D1824*19.63</f>
        <v>759026.66666666663</v>
      </c>
      <c r="G1824" s="61">
        <f>D1824*11.44</f>
        <v>442346.66666666663</v>
      </c>
      <c r="H1824" s="61">
        <f>D1824*5.36</f>
        <v>207253.33333333334</v>
      </c>
      <c r="I1824" s="61">
        <f>D1824*31.47</f>
        <v>1216839.9999999998</v>
      </c>
      <c r="J1824" s="61">
        <f>D1824*15.72</f>
        <v>607840</v>
      </c>
      <c r="K1824" s="62">
        <f t="shared" si="79"/>
        <v>3233306.666666666</v>
      </c>
    </row>
    <row r="1825" spans="1:11" ht="12.75" customHeight="1" x14ac:dyDescent="0.2">
      <c r="A1825" s="58">
        <v>11475</v>
      </c>
      <c r="B1825" s="58" t="s">
        <v>3311</v>
      </c>
      <c r="C1825" s="59">
        <v>7</v>
      </c>
      <c r="D1825" s="59">
        <f t="shared" si="78"/>
        <v>38666.666666666664</v>
      </c>
      <c r="E1825" s="60">
        <v>1739</v>
      </c>
      <c r="F1825" s="61">
        <f>D1825*9</f>
        <v>348000</v>
      </c>
      <c r="G1825" s="61">
        <f>D1825*5.3</f>
        <v>204933.33333333331</v>
      </c>
      <c r="H1825" s="61">
        <f>D1825*2.37</f>
        <v>91640</v>
      </c>
      <c r="I1825" s="61">
        <f>D1825*16.88</f>
        <v>652693.33333333326</v>
      </c>
      <c r="J1825" s="61">
        <f>D1825*9.92</f>
        <v>383573.33333333331</v>
      </c>
      <c r="K1825" s="62">
        <f t="shared" si="79"/>
        <v>1680839.9999999998</v>
      </c>
    </row>
    <row r="1826" spans="1:11" ht="12.75" customHeight="1" x14ac:dyDescent="0.2">
      <c r="A1826" s="58">
        <v>11476</v>
      </c>
      <c r="B1826" s="58" t="s">
        <v>3312</v>
      </c>
      <c r="C1826" s="59">
        <v>20</v>
      </c>
      <c r="D1826" s="59">
        <f t="shared" si="78"/>
        <v>38666.666666666664</v>
      </c>
      <c r="E1826" s="60">
        <v>1740</v>
      </c>
      <c r="F1826" s="61">
        <f>D1826*25.43</f>
        <v>983293.33333333326</v>
      </c>
      <c r="G1826" s="61">
        <f>D1826*14.85</f>
        <v>574200</v>
      </c>
      <c r="H1826" s="61">
        <f>D1826*6.94</f>
        <v>268346.66666666669</v>
      </c>
      <c r="I1826" s="61">
        <f>D1826*34.82</f>
        <v>1346373.3333333333</v>
      </c>
      <c r="K1826" s="62">
        <f t="shared" si="79"/>
        <v>3172213.333333333</v>
      </c>
    </row>
    <row r="1827" spans="1:11" ht="12.75" customHeight="1" x14ac:dyDescent="0.2">
      <c r="A1827" s="58">
        <v>11477</v>
      </c>
      <c r="B1827" s="58" t="s">
        <v>3313</v>
      </c>
      <c r="C1827" s="59">
        <v>9</v>
      </c>
      <c r="D1827" s="59">
        <f t="shared" si="78"/>
        <v>38666.666666666664</v>
      </c>
      <c r="E1827" s="60">
        <v>1741</v>
      </c>
      <c r="F1827" s="61">
        <f>D1827*12.76</f>
        <v>493386.66666666663</v>
      </c>
      <c r="G1827" s="61">
        <f>D1827*7.3</f>
        <v>282266.66666666663</v>
      </c>
      <c r="H1827" s="61">
        <f>D1827*3.49</f>
        <v>134946.66666666666</v>
      </c>
      <c r="I1827" s="61">
        <f>D1827*21.1</f>
        <v>815866.66666666663</v>
      </c>
      <c r="J1827" s="61">
        <f>D1827*9.92</f>
        <v>383573.33333333331</v>
      </c>
      <c r="K1827" s="62">
        <f t="shared" si="79"/>
        <v>2110040</v>
      </c>
    </row>
    <row r="1828" spans="1:11" ht="12.75" customHeight="1" x14ac:dyDescent="0.2">
      <c r="A1828" s="58">
        <v>11478</v>
      </c>
      <c r="B1828" s="58" t="s">
        <v>3314</v>
      </c>
      <c r="C1828" s="59">
        <v>4</v>
      </c>
      <c r="D1828" s="59">
        <f t="shared" si="78"/>
        <v>38666.666666666664</v>
      </c>
      <c r="E1828" s="60">
        <v>1742</v>
      </c>
      <c r="F1828" s="61">
        <f>D1828*4.31</f>
        <v>166653.33333333331</v>
      </c>
      <c r="G1828" s="61">
        <f>D1828*3.1</f>
        <v>119866.66666666666</v>
      </c>
      <c r="H1828" s="61">
        <v>0</v>
      </c>
      <c r="I1828" s="61">
        <f>D1828*7.61</f>
        <v>294253.33333333331</v>
      </c>
      <c r="J1828" s="61">
        <f>D1828*4.27</f>
        <v>165106.66666666663</v>
      </c>
      <c r="K1828" s="62">
        <f t="shared" si="79"/>
        <v>745879.99999999988</v>
      </c>
    </row>
    <row r="1829" spans="1:11" ht="12.75" customHeight="1" x14ac:dyDescent="0.2">
      <c r="D1829" s="59">
        <f t="shared" si="78"/>
        <v>38666.666666666664</v>
      </c>
      <c r="E1829" s="60">
        <v>1743</v>
      </c>
    </row>
    <row r="1830" spans="1:11" ht="12.75" customHeight="1" x14ac:dyDescent="0.2">
      <c r="A1830" s="58" t="s">
        <v>3315</v>
      </c>
      <c r="D1830" s="59">
        <f t="shared" si="78"/>
        <v>38666.666666666664</v>
      </c>
      <c r="E1830" s="60">
        <v>1744</v>
      </c>
    </row>
    <row r="1831" spans="1:11" ht="12.75" customHeight="1" x14ac:dyDescent="0.2">
      <c r="D1831" s="59">
        <f t="shared" si="78"/>
        <v>38666.666666666664</v>
      </c>
      <c r="E1831" s="60">
        <v>1745</v>
      </c>
    </row>
    <row r="1832" spans="1:11" ht="12.75" customHeight="1" x14ac:dyDescent="0.2">
      <c r="A1832" s="58" t="s">
        <v>5056</v>
      </c>
      <c r="D1832" s="59">
        <f t="shared" si="78"/>
        <v>38666.666666666664</v>
      </c>
      <c r="E1832" s="60">
        <v>1746</v>
      </c>
    </row>
    <row r="1833" spans="1:11" ht="12.75" customHeight="1" x14ac:dyDescent="0.2">
      <c r="D1833" s="59">
        <f t="shared" si="78"/>
        <v>38666.666666666664</v>
      </c>
      <c r="E1833" s="60">
        <v>1747</v>
      </c>
    </row>
    <row r="1834" spans="1:11" ht="12.75" customHeight="1" x14ac:dyDescent="0.2">
      <c r="A1834" s="58">
        <v>11500</v>
      </c>
      <c r="B1834" s="58" t="s">
        <v>3316</v>
      </c>
      <c r="C1834" s="59">
        <v>4</v>
      </c>
      <c r="D1834" s="59">
        <f t="shared" si="78"/>
        <v>38666.666666666664</v>
      </c>
      <c r="E1834" s="60">
        <v>1748</v>
      </c>
      <c r="F1834" s="61">
        <f>D1834*4.31</f>
        <v>166653.33333333331</v>
      </c>
      <c r="G1834" s="61">
        <f>D1834*3.1</f>
        <v>119866.66666666666</v>
      </c>
      <c r="H1834" s="61">
        <v>0</v>
      </c>
      <c r="I1834" s="61">
        <f>D1834*7.61</f>
        <v>294253.33333333331</v>
      </c>
      <c r="J1834" s="61">
        <f>D1834*4.27</f>
        <v>165106.66666666663</v>
      </c>
      <c r="K1834" s="62">
        <f>SUM(F1834:J1834)</f>
        <v>745879.99999999988</v>
      </c>
    </row>
    <row r="1835" spans="1:11" ht="12.75" customHeight="1" x14ac:dyDescent="0.2">
      <c r="A1835" s="58">
        <v>11501</v>
      </c>
      <c r="B1835" s="58" t="s">
        <v>3317</v>
      </c>
      <c r="C1835" s="59">
        <v>3</v>
      </c>
      <c r="D1835" s="59">
        <f t="shared" si="78"/>
        <v>38666.666666666664</v>
      </c>
      <c r="E1835" s="60">
        <v>1749</v>
      </c>
      <c r="F1835" s="61">
        <f>D1835*3.57</f>
        <v>138039.99999999997</v>
      </c>
      <c r="G1835" s="61">
        <f>D1835*2.53</f>
        <v>97826.666666666657</v>
      </c>
      <c r="H1835" s="61">
        <v>0</v>
      </c>
      <c r="I1835" s="61">
        <f>D1835*5.97</f>
        <v>230839.99999999997</v>
      </c>
      <c r="J1835" s="61">
        <f>D1835*2.28</f>
        <v>88159.999999999985</v>
      </c>
      <c r="K1835" s="62">
        <f>SUM(F1835:J1835)</f>
        <v>554866.66666666663</v>
      </c>
    </row>
    <row r="1836" spans="1:11" ht="12.75" customHeight="1" x14ac:dyDescent="0.2">
      <c r="A1836" s="58">
        <v>11502</v>
      </c>
      <c r="B1836" s="58" t="s">
        <v>3318</v>
      </c>
      <c r="C1836" s="59">
        <v>3</v>
      </c>
      <c r="D1836" s="59">
        <f t="shared" si="78"/>
        <v>38666.666666666664</v>
      </c>
      <c r="E1836" s="60">
        <v>1750</v>
      </c>
      <c r="F1836" s="61">
        <f>D1836*3.57</f>
        <v>138039.99999999997</v>
      </c>
      <c r="G1836" s="61">
        <f>D1836*2.53</f>
        <v>97826.666666666657</v>
      </c>
      <c r="H1836" s="61">
        <v>0</v>
      </c>
      <c r="I1836" s="61">
        <f>D1836*5.97</f>
        <v>230839.99999999997</v>
      </c>
      <c r="J1836" s="61">
        <f>D1836*2.28</f>
        <v>88159.999999999985</v>
      </c>
      <c r="K1836" s="62">
        <f>SUM(F1836:J1836)</f>
        <v>554866.66666666663</v>
      </c>
    </row>
    <row r="1837" spans="1:11" ht="12.75" customHeight="1" x14ac:dyDescent="0.2">
      <c r="A1837" s="58">
        <v>11503</v>
      </c>
      <c r="B1837" s="58" t="s">
        <v>3319</v>
      </c>
      <c r="C1837" s="59">
        <v>5</v>
      </c>
      <c r="D1837" s="59">
        <f t="shared" si="78"/>
        <v>38666.666666666664</v>
      </c>
      <c r="E1837" s="60">
        <v>1751</v>
      </c>
      <c r="F1837" s="61">
        <f>D1837*5.86</f>
        <v>226586.66666666666</v>
      </c>
      <c r="G1837" s="61">
        <f>D1837*3.83</f>
        <v>148093.33333333331</v>
      </c>
      <c r="H1837" s="61">
        <v>0</v>
      </c>
      <c r="I1837" s="61">
        <f>D1837*10.45</f>
        <v>404066.66666666663</v>
      </c>
      <c r="J1837" s="61">
        <f>D1837*4.27</f>
        <v>165106.66666666663</v>
      </c>
      <c r="K1837" s="62">
        <f>SUM(F1837:J1837)</f>
        <v>943853.33333333326</v>
      </c>
    </row>
    <row r="1838" spans="1:11" ht="12.75" customHeight="1" x14ac:dyDescent="0.2">
      <c r="A1838" s="58">
        <v>11504</v>
      </c>
      <c r="B1838" s="58" t="s">
        <v>3320</v>
      </c>
      <c r="C1838" s="59">
        <v>5</v>
      </c>
      <c r="D1838" s="59">
        <f t="shared" si="78"/>
        <v>38666.666666666664</v>
      </c>
      <c r="E1838" s="60">
        <v>1752</v>
      </c>
      <c r="F1838" s="61">
        <f>D1838*5.86</f>
        <v>226586.66666666666</v>
      </c>
      <c r="G1838" s="61">
        <f>D1838*3.83</f>
        <v>148093.33333333331</v>
      </c>
      <c r="H1838" s="61">
        <v>0</v>
      </c>
      <c r="I1838" s="61">
        <f>D1838*10.45</f>
        <v>404066.66666666663</v>
      </c>
      <c r="J1838" s="61">
        <f>D1838*4.27</f>
        <v>165106.66666666663</v>
      </c>
      <c r="K1838" s="62">
        <f>SUM(F1838:J1838)</f>
        <v>943853.33333333326</v>
      </c>
    </row>
    <row r="1839" spans="1:11" ht="12.75" customHeight="1" x14ac:dyDescent="0.2">
      <c r="D1839" s="59">
        <f t="shared" si="78"/>
        <v>38666.666666666664</v>
      </c>
      <c r="E1839" s="60">
        <v>1753</v>
      </c>
    </row>
    <row r="1840" spans="1:11" ht="12.75" customHeight="1" x14ac:dyDescent="0.2">
      <c r="A1840" s="58" t="s">
        <v>3321</v>
      </c>
      <c r="D1840" s="59">
        <f t="shared" si="78"/>
        <v>38666.666666666664</v>
      </c>
      <c r="E1840" s="60">
        <v>1754</v>
      </c>
    </row>
    <row r="1841" spans="1:11" ht="12.75" customHeight="1" x14ac:dyDescent="0.2">
      <c r="D1841" s="59">
        <f t="shared" si="78"/>
        <v>38666.666666666664</v>
      </c>
      <c r="E1841" s="60">
        <v>1755</v>
      </c>
    </row>
    <row r="1842" spans="1:11" ht="12.75" customHeight="1" x14ac:dyDescent="0.2">
      <c r="A1842" s="58">
        <v>11520</v>
      </c>
      <c r="B1842" s="58" t="s">
        <v>3322</v>
      </c>
      <c r="C1842" s="59">
        <v>8</v>
      </c>
      <c r="D1842" s="59">
        <f t="shared" si="78"/>
        <v>38666.666666666664</v>
      </c>
      <c r="E1842" s="60">
        <v>1756</v>
      </c>
      <c r="F1842" s="61">
        <f>D1842*10.44</f>
        <v>403679.99999999994</v>
      </c>
      <c r="G1842" s="61">
        <f>D1842*6.17</f>
        <v>238573.33333333331</v>
      </c>
      <c r="H1842" s="61">
        <f>D1842*2.74</f>
        <v>105946.66666666667</v>
      </c>
      <c r="I1842" s="61">
        <f>D1842*18.51</f>
        <v>715720</v>
      </c>
      <c r="J1842" s="61">
        <f>D1842*9.92</f>
        <v>383573.33333333331</v>
      </c>
      <c r="K1842" s="62">
        <f t="shared" ref="K1842:K1847" si="80">SUM(F1842:J1842)</f>
        <v>1847493.3333333333</v>
      </c>
    </row>
    <row r="1843" spans="1:11" ht="12.75" customHeight="1" x14ac:dyDescent="0.2">
      <c r="A1843" s="58">
        <v>11521</v>
      </c>
      <c r="B1843" s="58" t="s">
        <v>3323</v>
      </c>
      <c r="C1843" s="59">
        <v>7</v>
      </c>
      <c r="D1843" s="59">
        <f t="shared" si="78"/>
        <v>38666.666666666664</v>
      </c>
      <c r="E1843" s="60">
        <v>1757</v>
      </c>
      <c r="F1843" s="61">
        <f>D1843*9</f>
        <v>348000</v>
      </c>
      <c r="G1843" s="61">
        <f>D1843*5.3</f>
        <v>204933.33333333331</v>
      </c>
      <c r="H1843" s="61">
        <f>D1843*2.37</f>
        <v>91640</v>
      </c>
      <c r="I1843" s="61">
        <f>D1843*16.88</f>
        <v>652693.33333333326</v>
      </c>
      <c r="J1843" s="61">
        <f>D1843*9.92</f>
        <v>383573.33333333331</v>
      </c>
      <c r="K1843" s="62">
        <f t="shared" si="80"/>
        <v>1680839.9999999998</v>
      </c>
    </row>
    <row r="1844" spans="1:11" ht="12.75" customHeight="1" x14ac:dyDescent="0.2">
      <c r="A1844" s="58">
        <v>11522</v>
      </c>
      <c r="B1844" s="58" t="s">
        <v>3324</v>
      </c>
      <c r="C1844" s="59">
        <v>6</v>
      </c>
      <c r="D1844" s="59">
        <f t="shared" si="78"/>
        <v>38666.666666666664</v>
      </c>
      <c r="E1844" s="60">
        <v>1758</v>
      </c>
      <c r="F1844" s="61">
        <f>D1844*7.68</f>
        <v>296959.99999999994</v>
      </c>
      <c r="G1844" s="61">
        <f>D1844*4.56</f>
        <v>176319.99999999997</v>
      </c>
      <c r="H1844" s="61">
        <f>D1844*2.01</f>
        <v>77719.999999999985</v>
      </c>
      <c r="I1844" s="61">
        <f>D1844*15.13</f>
        <v>585026.66666666663</v>
      </c>
      <c r="J1844" s="61">
        <f>D1844*4.27</f>
        <v>165106.66666666663</v>
      </c>
      <c r="K1844" s="62">
        <f t="shared" si="80"/>
        <v>1301133.333333333</v>
      </c>
    </row>
    <row r="1845" spans="1:11" ht="12.75" customHeight="1" x14ac:dyDescent="0.2">
      <c r="A1845" s="58">
        <v>11523</v>
      </c>
      <c r="B1845" s="58" t="s">
        <v>3325</v>
      </c>
      <c r="C1845" s="59">
        <v>3</v>
      </c>
      <c r="D1845" s="59">
        <f t="shared" si="78"/>
        <v>38666.666666666664</v>
      </c>
      <c r="E1845" s="60">
        <v>1759</v>
      </c>
      <c r="F1845" s="61">
        <f>D1845*3.57</f>
        <v>138039.99999999997</v>
      </c>
      <c r="G1845" s="61">
        <f>D1845*2.53</f>
        <v>97826.666666666657</v>
      </c>
      <c r="H1845" s="61">
        <v>0</v>
      </c>
      <c r="I1845" s="61">
        <f>D1845*5.97</f>
        <v>230839.99999999997</v>
      </c>
      <c r="J1845" s="61">
        <f>D1845*2.28</f>
        <v>88159.999999999985</v>
      </c>
      <c r="K1845" s="62">
        <f t="shared" si="80"/>
        <v>554866.66666666663</v>
      </c>
    </row>
    <row r="1846" spans="1:11" ht="12.75" customHeight="1" x14ac:dyDescent="0.2">
      <c r="A1846" s="58">
        <v>11524</v>
      </c>
      <c r="B1846" s="58" t="s">
        <v>3326</v>
      </c>
      <c r="C1846" s="59">
        <v>12</v>
      </c>
      <c r="D1846" s="59">
        <f t="shared" si="78"/>
        <v>38666.666666666664</v>
      </c>
      <c r="E1846" s="60">
        <v>1760</v>
      </c>
      <c r="F1846" s="61">
        <f>D1846*19.63</f>
        <v>759026.66666666663</v>
      </c>
      <c r="G1846" s="61">
        <f>D1846*11.44</f>
        <v>442346.66666666663</v>
      </c>
      <c r="H1846" s="61">
        <f>D1846*5.36</f>
        <v>207253.33333333334</v>
      </c>
      <c r="I1846" s="61">
        <f>D1846*31.47</f>
        <v>1216839.9999999998</v>
      </c>
      <c r="J1846" s="61">
        <f>D1846*15.72</f>
        <v>607840</v>
      </c>
      <c r="K1846" s="62">
        <f t="shared" si="80"/>
        <v>3233306.666666666</v>
      </c>
    </row>
    <row r="1847" spans="1:11" ht="12.75" customHeight="1" x14ac:dyDescent="0.2">
      <c r="A1847" s="58">
        <v>11525</v>
      </c>
      <c r="B1847" s="58" t="s">
        <v>3327</v>
      </c>
      <c r="C1847" s="59">
        <v>6</v>
      </c>
      <c r="D1847" s="59">
        <f t="shared" si="78"/>
        <v>38666.666666666664</v>
      </c>
      <c r="E1847" s="60">
        <v>1761</v>
      </c>
      <c r="F1847" s="61">
        <f>D1847*7.68</f>
        <v>296959.99999999994</v>
      </c>
      <c r="G1847" s="61">
        <f>D1847*4.56</f>
        <v>176319.99999999997</v>
      </c>
      <c r="H1847" s="61">
        <f>D1847*2.01</f>
        <v>77719.999999999985</v>
      </c>
      <c r="I1847" s="61">
        <f>D1847*15.13</f>
        <v>585026.66666666663</v>
      </c>
      <c r="J1847" s="61">
        <f>D1847*4.27</f>
        <v>165106.66666666663</v>
      </c>
      <c r="K1847" s="62">
        <f t="shared" si="80"/>
        <v>1301133.333333333</v>
      </c>
    </row>
    <row r="1848" spans="1:11" ht="12.75" customHeight="1" x14ac:dyDescent="0.2">
      <c r="D1848" s="59">
        <f t="shared" si="78"/>
        <v>38666.666666666664</v>
      </c>
      <c r="E1848" s="60">
        <v>1762</v>
      </c>
    </row>
    <row r="1849" spans="1:11" ht="12.75" customHeight="1" x14ac:dyDescent="0.2">
      <c r="A1849" s="58" t="s">
        <v>5057</v>
      </c>
      <c r="D1849" s="59">
        <f t="shared" si="78"/>
        <v>38666.666666666664</v>
      </c>
      <c r="E1849" s="60">
        <v>1763</v>
      </c>
    </row>
    <row r="1850" spans="1:11" ht="12.75" customHeight="1" x14ac:dyDescent="0.2">
      <c r="D1850" s="59">
        <f t="shared" si="78"/>
        <v>38666.666666666664</v>
      </c>
      <c r="E1850" s="60">
        <v>1764</v>
      </c>
    </row>
    <row r="1851" spans="1:11" ht="12.75" customHeight="1" x14ac:dyDescent="0.2">
      <c r="A1851" s="58">
        <v>11530</v>
      </c>
      <c r="B1851" s="58" t="s">
        <v>3328</v>
      </c>
      <c r="C1851" s="59">
        <v>11</v>
      </c>
      <c r="D1851" s="59">
        <f t="shared" si="78"/>
        <v>38666.666666666664</v>
      </c>
      <c r="E1851" s="60">
        <v>1765</v>
      </c>
      <c r="F1851" s="61">
        <f>D1851*17.62</f>
        <v>681306.66666666663</v>
      </c>
      <c r="G1851" s="61">
        <f>D1851*10.08</f>
        <v>389760</v>
      </c>
      <c r="H1851" s="61">
        <f>D1851*4.83</f>
        <v>186760</v>
      </c>
      <c r="I1851" s="61">
        <f>D1851*29.95</f>
        <v>1158066.6666666665</v>
      </c>
      <c r="J1851" s="61">
        <f>D1851*15.72</f>
        <v>607840</v>
      </c>
      <c r="K1851" s="62">
        <f>SUM(F1851:J1851)</f>
        <v>3023733.333333333</v>
      </c>
    </row>
    <row r="1852" spans="1:11" ht="12.75" customHeight="1" x14ac:dyDescent="0.2">
      <c r="D1852" s="59">
        <f t="shared" si="78"/>
        <v>38666.666666666664</v>
      </c>
      <c r="E1852" s="60">
        <v>1766</v>
      </c>
    </row>
    <row r="1853" spans="1:11" ht="12.75" customHeight="1" x14ac:dyDescent="0.2">
      <c r="A1853" s="58" t="s">
        <v>3329</v>
      </c>
      <c r="D1853" s="59">
        <f t="shared" si="78"/>
        <v>38666.666666666664</v>
      </c>
      <c r="E1853" s="60">
        <v>1767</v>
      </c>
    </row>
    <row r="1854" spans="1:11" ht="12.75" customHeight="1" x14ac:dyDescent="0.2">
      <c r="D1854" s="59">
        <f t="shared" si="78"/>
        <v>38666.666666666664</v>
      </c>
      <c r="E1854" s="60">
        <v>1768</v>
      </c>
    </row>
    <row r="1855" spans="1:11" ht="12.75" customHeight="1" x14ac:dyDescent="0.2">
      <c r="A1855" s="58">
        <v>11540</v>
      </c>
      <c r="B1855" s="58" t="s">
        <v>3330</v>
      </c>
      <c r="C1855" s="59">
        <v>6</v>
      </c>
      <c r="D1855" s="59">
        <f t="shared" si="78"/>
        <v>38666.666666666664</v>
      </c>
      <c r="E1855" s="60">
        <v>1769</v>
      </c>
      <c r="F1855" s="61">
        <f>D1855*7.68</f>
        <v>296959.99999999994</v>
      </c>
      <c r="G1855" s="61">
        <f>D1855*4.56</f>
        <v>176319.99999999997</v>
      </c>
      <c r="H1855" s="61">
        <f>D1855*2.01</f>
        <v>77719.999999999985</v>
      </c>
      <c r="I1855" s="61">
        <f>D1855*15.13</f>
        <v>585026.66666666663</v>
      </c>
      <c r="J1855" s="61">
        <f>D1855*4.27</f>
        <v>165106.66666666663</v>
      </c>
      <c r="K1855" s="62">
        <f t="shared" ref="K1855:K1860" si="81">SUM(F1855:J1855)</f>
        <v>1301133.333333333</v>
      </c>
    </row>
    <row r="1856" spans="1:11" ht="12.75" customHeight="1" x14ac:dyDescent="0.2">
      <c r="A1856" s="58">
        <v>11541</v>
      </c>
      <c r="B1856" s="58" t="s">
        <v>3331</v>
      </c>
      <c r="C1856" s="59">
        <v>7</v>
      </c>
      <c r="D1856" s="59">
        <f t="shared" si="78"/>
        <v>38666.666666666664</v>
      </c>
      <c r="E1856" s="60">
        <v>1770</v>
      </c>
      <c r="F1856" s="61">
        <f>D1856*9</f>
        <v>348000</v>
      </c>
      <c r="G1856" s="61">
        <f>D1856*5.3</f>
        <v>204933.33333333331</v>
      </c>
      <c r="H1856" s="61">
        <f>D1856*2.37</f>
        <v>91640</v>
      </c>
      <c r="I1856" s="61">
        <f>D1856*16.88</f>
        <v>652693.33333333326</v>
      </c>
      <c r="J1856" s="61">
        <f>D1856*9.92</f>
        <v>383573.33333333331</v>
      </c>
      <c r="K1856" s="62">
        <f t="shared" si="81"/>
        <v>1680839.9999999998</v>
      </c>
    </row>
    <row r="1857" spans="1:11" ht="12.75" customHeight="1" x14ac:dyDescent="0.2">
      <c r="A1857" s="58">
        <v>11542</v>
      </c>
      <c r="B1857" s="58" t="s">
        <v>3332</v>
      </c>
      <c r="C1857" s="59">
        <v>6</v>
      </c>
      <c r="D1857" s="59">
        <f t="shared" si="78"/>
        <v>38666.666666666664</v>
      </c>
      <c r="E1857" s="60">
        <v>1771</v>
      </c>
      <c r="F1857" s="61">
        <f>D1857*7.68</f>
        <v>296959.99999999994</v>
      </c>
      <c r="G1857" s="61">
        <f>D1857*4.56</f>
        <v>176319.99999999997</v>
      </c>
      <c r="H1857" s="61">
        <f>D1857*2.01</f>
        <v>77719.999999999985</v>
      </c>
      <c r="I1857" s="61">
        <f>D1857*15.13</f>
        <v>585026.66666666663</v>
      </c>
      <c r="J1857" s="61">
        <f>D1857*4.27</f>
        <v>165106.66666666663</v>
      </c>
      <c r="K1857" s="62">
        <f t="shared" si="81"/>
        <v>1301133.333333333</v>
      </c>
    </row>
    <row r="1858" spans="1:11" ht="12.75" customHeight="1" x14ac:dyDescent="0.2">
      <c r="A1858" s="58">
        <v>11543</v>
      </c>
      <c r="B1858" s="58" t="s">
        <v>3333</v>
      </c>
      <c r="C1858" s="59">
        <v>9</v>
      </c>
      <c r="D1858" s="59">
        <f t="shared" si="78"/>
        <v>38666.666666666664</v>
      </c>
      <c r="E1858" s="60">
        <v>1772</v>
      </c>
      <c r="F1858" s="61">
        <f>D1858*12.76</f>
        <v>493386.66666666663</v>
      </c>
      <c r="G1858" s="61">
        <f>D1858*7.3</f>
        <v>282266.66666666663</v>
      </c>
      <c r="H1858" s="61">
        <f>D1858*3.49</f>
        <v>134946.66666666666</v>
      </c>
      <c r="I1858" s="61">
        <f>D1858*21.1</f>
        <v>815866.66666666663</v>
      </c>
      <c r="J1858" s="61">
        <f>D1858*9.92</f>
        <v>383573.33333333331</v>
      </c>
      <c r="K1858" s="62">
        <f t="shared" si="81"/>
        <v>2110040</v>
      </c>
    </row>
    <row r="1859" spans="1:11" ht="12.75" customHeight="1" x14ac:dyDescent="0.2">
      <c r="A1859" s="58">
        <v>11545</v>
      </c>
      <c r="B1859" s="58" t="s">
        <v>3334</v>
      </c>
      <c r="C1859" s="59">
        <v>10</v>
      </c>
      <c r="D1859" s="59">
        <f t="shared" si="78"/>
        <v>38666.666666666664</v>
      </c>
      <c r="E1859" s="60">
        <v>1773</v>
      </c>
      <c r="F1859" s="61">
        <f>D1859*15.71</f>
        <v>607453.33333333337</v>
      </c>
      <c r="G1859" s="61">
        <f>D1859*9.02</f>
        <v>348773.33333333331</v>
      </c>
      <c r="H1859" s="61">
        <f>D1859*4.28</f>
        <v>165493.33333333334</v>
      </c>
      <c r="I1859" s="61">
        <f>D1859*28.08</f>
        <v>1085759.9999999998</v>
      </c>
      <c r="J1859" s="61">
        <f>D1859*15.72</f>
        <v>607840</v>
      </c>
      <c r="K1859" s="62">
        <f t="shared" si="81"/>
        <v>2815320</v>
      </c>
    </row>
    <row r="1860" spans="1:11" ht="12.75" customHeight="1" x14ac:dyDescent="0.2">
      <c r="A1860" s="58">
        <v>11546</v>
      </c>
      <c r="B1860" s="58" t="s">
        <v>3335</v>
      </c>
      <c r="C1860" s="59">
        <v>11</v>
      </c>
      <c r="D1860" s="59">
        <f t="shared" si="78"/>
        <v>38666.666666666664</v>
      </c>
      <c r="E1860" s="60">
        <v>1774</v>
      </c>
      <c r="F1860" s="61">
        <f>D1860*17.62</f>
        <v>681306.66666666663</v>
      </c>
      <c r="G1860" s="61">
        <f>D1860*10.08</f>
        <v>389760</v>
      </c>
      <c r="H1860" s="61">
        <f>D1860*4.83</f>
        <v>186760</v>
      </c>
      <c r="I1860" s="61">
        <f>D1860*29.95</f>
        <v>1158066.6666666665</v>
      </c>
      <c r="J1860" s="61">
        <f>D1860*15.72</f>
        <v>607840</v>
      </c>
      <c r="K1860" s="62">
        <f t="shared" si="81"/>
        <v>3023733.333333333</v>
      </c>
    </row>
    <row r="1861" spans="1:11" ht="12.75" customHeight="1" x14ac:dyDescent="0.2">
      <c r="D1861" s="59">
        <f t="shared" si="78"/>
        <v>38666.666666666664</v>
      </c>
      <c r="E1861" s="60">
        <v>1775</v>
      </c>
    </row>
    <row r="1862" spans="1:11" ht="12.75" customHeight="1" x14ac:dyDescent="0.2">
      <c r="A1862" s="58" t="s">
        <v>3336</v>
      </c>
      <c r="D1862" s="59">
        <f t="shared" si="78"/>
        <v>38666.666666666664</v>
      </c>
      <c r="E1862" s="60">
        <v>1776</v>
      </c>
    </row>
    <row r="1863" spans="1:11" ht="12.75" customHeight="1" x14ac:dyDescent="0.2">
      <c r="D1863" s="59">
        <f t="shared" si="78"/>
        <v>38666.666666666664</v>
      </c>
      <c r="E1863" s="60">
        <v>1777</v>
      </c>
    </row>
    <row r="1864" spans="1:11" ht="12.75" customHeight="1" x14ac:dyDescent="0.2">
      <c r="A1864" s="58">
        <v>11550</v>
      </c>
      <c r="B1864" s="58" t="s">
        <v>3337</v>
      </c>
      <c r="C1864" s="59">
        <v>13</v>
      </c>
      <c r="D1864" s="59">
        <f t="shared" si="78"/>
        <v>38666.666666666664</v>
      </c>
      <c r="E1864" s="60">
        <v>1778</v>
      </c>
      <c r="F1864" s="61">
        <f>D1864*21.48</f>
        <v>830560</v>
      </c>
      <c r="G1864" s="61">
        <f>D1864*12.72</f>
        <v>491840</v>
      </c>
      <c r="H1864" s="61">
        <f>D1864*6.17</f>
        <v>238573.33333333331</v>
      </c>
      <c r="I1864" s="61">
        <f>D1864*33.16</f>
        <v>1282186.6666666665</v>
      </c>
      <c r="J1864" s="61">
        <f>D1864*15.72</f>
        <v>607840</v>
      </c>
      <c r="K1864" s="62">
        <f>SUM(F1864:J1864)</f>
        <v>3451000</v>
      </c>
    </row>
    <row r="1865" spans="1:11" ht="12.75" customHeight="1" x14ac:dyDescent="0.2">
      <c r="A1865" s="58">
        <v>11551</v>
      </c>
      <c r="B1865" s="58" t="s">
        <v>3338</v>
      </c>
      <c r="C1865" s="59">
        <v>10</v>
      </c>
      <c r="D1865" s="59">
        <f t="shared" si="78"/>
        <v>38666.666666666664</v>
      </c>
      <c r="E1865" s="60">
        <v>1779</v>
      </c>
      <c r="F1865" s="61">
        <f>D1865*15.71</f>
        <v>607453.33333333337</v>
      </c>
      <c r="G1865" s="61">
        <f>D1865*9.02</f>
        <v>348773.33333333331</v>
      </c>
      <c r="H1865" s="61">
        <f>D1865*4.28</f>
        <v>165493.33333333334</v>
      </c>
      <c r="I1865" s="61">
        <f>D1865*28.08</f>
        <v>1085759.9999999998</v>
      </c>
      <c r="J1865" s="61">
        <f>D1865*15.72</f>
        <v>607840</v>
      </c>
      <c r="K1865" s="62">
        <f>SUM(F1865:J1865)</f>
        <v>2815320</v>
      </c>
    </row>
    <row r="1866" spans="1:11" ht="12.75" customHeight="1" x14ac:dyDescent="0.2">
      <c r="D1866" s="59">
        <f t="shared" si="78"/>
        <v>38666.666666666664</v>
      </c>
      <c r="E1866" s="60">
        <v>1780</v>
      </c>
    </row>
    <row r="1867" spans="1:11" ht="12.75" customHeight="1" x14ac:dyDescent="0.2">
      <c r="A1867" s="58" t="s">
        <v>3339</v>
      </c>
      <c r="D1867" s="59">
        <f t="shared" si="78"/>
        <v>38666.666666666664</v>
      </c>
      <c r="E1867" s="60">
        <v>1781</v>
      </c>
    </row>
    <row r="1868" spans="1:11" ht="12.75" customHeight="1" x14ac:dyDescent="0.2">
      <c r="D1868" s="59">
        <f t="shared" si="78"/>
        <v>38666.666666666664</v>
      </c>
      <c r="E1868" s="60">
        <v>1782</v>
      </c>
    </row>
    <row r="1869" spans="1:11" ht="12.75" customHeight="1" x14ac:dyDescent="0.2">
      <c r="A1869" s="58" t="s">
        <v>3340</v>
      </c>
      <c r="D1869" s="59">
        <f t="shared" si="78"/>
        <v>38666.666666666664</v>
      </c>
      <c r="E1869" s="60">
        <v>1783</v>
      </c>
    </row>
    <row r="1870" spans="1:11" ht="12.75" customHeight="1" x14ac:dyDescent="0.2">
      <c r="D1870" s="59">
        <f t="shared" si="78"/>
        <v>38666.666666666664</v>
      </c>
      <c r="E1870" s="60">
        <v>1784</v>
      </c>
    </row>
    <row r="1871" spans="1:11" ht="12.75" customHeight="1" x14ac:dyDescent="0.2">
      <c r="A1871" s="58">
        <v>11600</v>
      </c>
      <c r="B1871" s="58" t="s">
        <v>3341</v>
      </c>
      <c r="C1871" s="59">
        <v>3</v>
      </c>
      <c r="D1871" s="59">
        <f t="shared" si="78"/>
        <v>38666.666666666664</v>
      </c>
      <c r="E1871" s="60">
        <v>1785</v>
      </c>
      <c r="F1871" s="61">
        <f>D1871*3.57</f>
        <v>138039.99999999997</v>
      </c>
      <c r="G1871" s="61">
        <f>D1871*2.53</f>
        <v>97826.666666666657</v>
      </c>
      <c r="H1871" s="61">
        <v>0</v>
      </c>
      <c r="I1871" s="61">
        <f>D1871*5.97</f>
        <v>230839.99999999997</v>
      </c>
      <c r="J1871" s="61">
        <f>D1871*2.28</f>
        <v>88159.999999999985</v>
      </c>
      <c r="K1871" s="62">
        <f>SUM(F1871:J1871)</f>
        <v>554866.66666666663</v>
      </c>
    </row>
    <row r="1872" spans="1:11" ht="12.75" customHeight="1" x14ac:dyDescent="0.2">
      <c r="A1872" s="58">
        <v>11601</v>
      </c>
      <c r="B1872" s="58" t="s">
        <v>3342</v>
      </c>
      <c r="C1872" s="59">
        <v>2</v>
      </c>
      <c r="D1872" s="59">
        <f t="shared" si="78"/>
        <v>38666.666666666664</v>
      </c>
      <c r="E1872" s="60">
        <v>1786</v>
      </c>
      <c r="F1872" s="61">
        <f>D1872*2.93</f>
        <v>113293.33333333333</v>
      </c>
      <c r="G1872" s="61">
        <f>D1872*2.09</f>
        <v>80813.333333333328</v>
      </c>
      <c r="H1872" s="61">
        <v>0</v>
      </c>
      <c r="I1872" s="61">
        <f>D1872*4.84</f>
        <v>187146.66666666666</v>
      </c>
      <c r="J1872" s="61">
        <f>D1872*2.28</f>
        <v>88159.999999999985</v>
      </c>
      <c r="K1872" s="62">
        <f>SUM(F1872:J1872)</f>
        <v>469413.33333333331</v>
      </c>
    </row>
    <row r="1873" spans="1:11" ht="12.75" customHeight="1" x14ac:dyDescent="0.2">
      <c r="A1873" s="58">
        <v>11602</v>
      </c>
      <c r="B1873" s="58" t="s">
        <v>3343</v>
      </c>
      <c r="C1873" s="59">
        <v>3</v>
      </c>
      <c r="D1873" s="59">
        <f t="shared" si="78"/>
        <v>38666.666666666664</v>
      </c>
      <c r="E1873" s="60">
        <v>1787</v>
      </c>
      <c r="F1873" s="61">
        <f>D1873*3.57</f>
        <v>138039.99999999997</v>
      </c>
      <c r="G1873" s="61">
        <f>D1873*2.53</f>
        <v>97826.666666666657</v>
      </c>
      <c r="H1873" s="61">
        <v>0</v>
      </c>
      <c r="I1873" s="61">
        <f>D1873*5.97</f>
        <v>230839.99999999997</v>
      </c>
      <c r="J1873" s="61">
        <f>D1873*2.28</f>
        <v>88159.999999999985</v>
      </c>
      <c r="K1873" s="62">
        <f>SUM(F1873:J1873)</f>
        <v>554866.66666666663</v>
      </c>
    </row>
    <row r="1874" spans="1:11" ht="12.75" customHeight="1" x14ac:dyDescent="0.2">
      <c r="A1874" s="58">
        <v>11603</v>
      </c>
      <c r="B1874" s="58" t="s">
        <v>3344</v>
      </c>
      <c r="C1874" s="59">
        <v>3</v>
      </c>
      <c r="D1874" s="59">
        <f t="shared" si="78"/>
        <v>38666.666666666664</v>
      </c>
      <c r="E1874" s="60">
        <v>1788</v>
      </c>
      <c r="F1874" s="61">
        <f>D1874*3.57</f>
        <v>138039.99999999997</v>
      </c>
      <c r="G1874" s="61">
        <f>D1874*2.53</f>
        <v>97826.666666666657</v>
      </c>
      <c r="H1874" s="61">
        <v>0</v>
      </c>
      <c r="I1874" s="61">
        <f>D1874*5.97</f>
        <v>230839.99999999997</v>
      </c>
      <c r="J1874" s="61">
        <f>D1874*2.28</f>
        <v>88159.999999999985</v>
      </c>
      <c r="K1874" s="62">
        <f>SUM(F1874:J1874)</f>
        <v>554866.66666666663</v>
      </c>
    </row>
    <row r="1875" spans="1:11" ht="12.75" customHeight="1" x14ac:dyDescent="0.2">
      <c r="D1875" s="59">
        <f t="shared" si="78"/>
        <v>38666.666666666664</v>
      </c>
      <c r="E1875" s="60">
        <v>1789</v>
      </c>
    </row>
    <row r="1876" spans="1:11" ht="12.75" customHeight="1" x14ac:dyDescent="0.2">
      <c r="A1876" s="58" t="s">
        <v>3345</v>
      </c>
      <c r="D1876" s="59">
        <f t="shared" si="78"/>
        <v>38666.666666666664</v>
      </c>
      <c r="E1876" s="60">
        <v>1790</v>
      </c>
    </row>
    <row r="1877" spans="1:11" ht="12.75" customHeight="1" x14ac:dyDescent="0.2">
      <c r="D1877" s="59">
        <f t="shared" si="78"/>
        <v>38666.666666666664</v>
      </c>
      <c r="E1877" s="60">
        <v>1791</v>
      </c>
    </row>
    <row r="1878" spans="1:11" ht="12.75" customHeight="1" x14ac:dyDescent="0.2">
      <c r="A1878" s="58">
        <v>11610</v>
      </c>
      <c r="B1878" s="58" t="s">
        <v>3346</v>
      </c>
      <c r="C1878" s="59">
        <v>2</v>
      </c>
      <c r="D1878" s="59">
        <f t="shared" si="78"/>
        <v>38666.666666666664</v>
      </c>
      <c r="E1878" s="60">
        <v>1792</v>
      </c>
      <c r="F1878" s="61">
        <f>D1878*2.93</f>
        <v>113293.33333333333</v>
      </c>
      <c r="G1878" s="61">
        <f>D1878*2.09</f>
        <v>80813.333333333328</v>
      </c>
      <c r="H1878" s="61">
        <v>0</v>
      </c>
      <c r="I1878" s="61">
        <f>D1878*4.84</f>
        <v>187146.66666666666</v>
      </c>
      <c r="J1878" s="61">
        <f>D1878*2.28</f>
        <v>88159.999999999985</v>
      </c>
      <c r="K1878" s="62">
        <f>SUM(F1878:J1878)</f>
        <v>469413.33333333331</v>
      </c>
    </row>
    <row r="1879" spans="1:11" ht="12.75" customHeight="1" x14ac:dyDescent="0.2">
      <c r="A1879" s="58">
        <v>11611</v>
      </c>
      <c r="B1879" s="58" t="s">
        <v>3347</v>
      </c>
      <c r="C1879" s="59">
        <v>6</v>
      </c>
      <c r="D1879" s="59">
        <f t="shared" si="78"/>
        <v>38666.666666666664</v>
      </c>
      <c r="E1879" s="60">
        <v>1793</v>
      </c>
      <c r="F1879" s="61">
        <f>D1879*7.68</f>
        <v>296959.99999999994</v>
      </c>
      <c r="G1879" s="61">
        <f>D1879*4.56</f>
        <v>176319.99999999997</v>
      </c>
      <c r="H1879" s="61">
        <f>D1879*2.01</f>
        <v>77719.999999999985</v>
      </c>
      <c r="I1879" s="61">
        <f>D1879*15.13</f>
        <v>585026.66666666663</v>
      </c>
      <c r="J1879" s="61">
        <f>D1879*4.27</f>
        <v>165106.66666666663</v>
      </c>
      <c r="K1879" s="62">
        <f>SUM(F1879:J1879)</f>
        <v>1301133.333333333</v>
      </c>
    </row>
    <row r="1880" spans="1:11" ht="12.75" customHeight="1" x14ac:dyDescent="0.2">
      <c r="A1880" s="58">
        <v>11612</v>
      </c>
      <c r="B1880" s="58" t="s">
        <v>3348</v>
      </c>
      <c r="C1880" s="59">
        <v>7</v>
      </c>
      <c r="D1880" s="59">
        <f t="shared" ref="D1880:D1943" si="82">D1879</f>
        <v>38666.666666666664</v>
      </c>
      <c r="E1880" s="60">
        <v>1794</v>
      </c>
      <c r="F1880" s="61">
        <f>D1880*9</f>
        <v>348000</v>
      </c>
      <c r="G1880" s="61">
        <f>D1880*5.3</f>
        <v>204933.33333333331</v>
      </c>
      <c r="H1880" s="61">
        <f>D1880*2.37</f>
        <v>91640</v>
      </c>
      <c r="I1880" s="61">
        <f>D1880*16.88</f>
        <v>652693.33333333326</v>
      </c>
      <c r="J1880" s="61">
        <f>D1880*9.92</f>
        <v>383573.33333333331</v>
      </c>
      <c r="K1880" s="62">
        <f>SUM(F1880:J1880)</f>
        <v>1680839.9999999998</v>
      </c>
    </row>
    <row r="1881" spans="1:11" ht="12.75" customHeight="1" x14ac:dyDescent="0.2">
      <c r="A1881" s="58">
        <v>11613</v>
      </c>
      <c r="B1881" s="58" t="s">
        <v>3349</v>
      </c>
      <c r="C1881" s="59">
        <v>4</v>
      </c>
      <c r="D1881" s="59">
        <f t="shared" si="82"/>
        <v>38666.666666666664</v>
      </c>
      <c r="E1881" s="60">
        <v>1795</v>
      </c>
      <c r="F1881" s="61">
        <f>D1881*4.31</f>
        <v>166653.33333333331</v>
      </c>
      <c r="G1881" s="61">
        <f>D1881*3.1</f>
        <v>119866.66666666666</v>
      </c>
      <c r="H1881" s="61">
        <v>0</v>
      </c>
      <c r="I1881" s="61">
        <f>D1881*7.61</f>
        <v>294253.33333333331</v>
      </c>
      <c r="J1881" s="61">
        <f>D1881*4.27</f>
        <v>165106.66666666663</v>
      </c>
      <c r="K1881" s="62">
        <f>SUM(F1881:J1881)</f>
        <v>745879.99999999988</v>
      </c>
    </row>
    <row r="1882" spans="1:11" ht="12.75" customHeight="1" x14ac:dyDescent="0.2">
      <c r="D1882" s="59">
        <f t="shared" si="82"/>
        <v>38666.666666666664</v>
      </c>
      <c r="E1882" s="60">
        <v>1796</v>
      </c>
    </row>
    <row r="1883" spans="1:11" ht="12.75" customHeight="1" x14ac:dyDescent="0.2">
      <c r="A1883" s="58" t="s">
        <v>3350</v>
      </c>
      <c r="D1883" s="59">
        <f t="shared" si="82"/>
        <v>38666.666666666664</v>
      </c>
      <c r="E1883" s="60">
        <v>1797</v>
      </c>
    </row>
    <row r="1884" spans="1:11" ht="12.75" customHeight="1" x14ac:dyDescent="0.2">
      <c r="D1884" s="59">
        <f t="shared" si="82"/>
        <v>38666.666666666664</v>
      </c>
      <c r="E1884" s="60">
        <v>1798</v>
      </c>
    </row>
    <row r="1885" spans="1:11" ht="12.75" customHeight="1" x14ac:dyDescent="0.2">
      <c r="A1885" s="58">
        <v>11620</v>
      </c>
      <c r="B1885" s="58" t="s">
        <v>3351</v>
      </c>
      <c r="C1885" s="59">
        <v>6</v>
      </c>
      <c r="D1885" s="59">
        <f t="shared" si="82"/>
        <v>38666.666666666664</v>
      </c>
      <c r="E1885" s="60">
        <v>1799</v>
      </c>
      <c r="F1885" s="61">
        <f>D1885*7.68</f>
        <v>296959.99999999994</v>
      </c>
      <c r="G1885" s="61">
        <f>D1885*4.56</f>
        <v>176319.99999999997</v>
      </c>
      <c r="H1885" s="61">
        <f>D1885*2.01</f>
        <v>77719.999999999985</v>
      </c>
      <c r="I1885" s="61">
        <f>D1885*15.13</f>
        <v>585026.66666666663</v>
      </c>
      <c r="J1885" s="61">
        <f>D1885*4.27</f>
        <v>165106.66666666663</v>
      </c>
      <c r="K1885" s="62">
        <f>SUM(F1885:J1885)</f>
        <v>1301133.333333333</v>
      </c>
    </row>
    <row r="1886" spans="1:11" ht="12.75" customHeight="1" x14ac:dyDescent="0.2">
      <c r="A1886" s="58">
        <v>11621</v>
      </c>
      <c r="B1886" s="58" t="s">
        <v>3352</v>
      </c>
      <c r="C1886" s="59">
        <v>4</v>
      </c>
      <c r="D1886" s="59">
        <f t="shared" si="82"/>
        <v>38666.666666666664</v>
      </c>
      <c r="E1886" s="60">
        <v>1800</v>
      </c>
      <c r="F1886" s="61">
        <f>D1886*4.31</f>
        <v>166653.33333333331</v>
      </c>
      <c r="G1886" s="61">
        <f>D1886*3.1</f>
        <v>119866.66666666666</v>
      </c>
      <c r="H1886" s="61">
        <v>0</v>
      </c>
      <c r="I1886" s="61">
        <f>D1886*7.61</f>
        <v>294253.33333333331</v>
      </c>
      <c r="J1886" s="61">
        <f>D1886*4.27</f>
        <v>165106.66666666663</v>
      </c>
      <c r="K1886" s="62">
        <f>SUM(F1886:J1886)</f>
        <v>745879.99999999988</v>
      </c>
    </row>
    <row r="1887" spans="1:11" ht="12.75" customHeight="1" x14ac:dyDescent="0.2">
      <c r="D1887" s="59">
        <f t="shared" si="82"/>
        <v>38666.666666666664</v>
      </c>
      <c r="E1887" s="60">
        <v>1801</v>
      </c>
    </row>
    <row r="1888" spans="1:11" ht="12.75" customHeight="1" x14ac:dyDescent="0.2">
      <c r="A1888" s="58" t="s">
        <v>3353</v>
      </c>
      <c r="D1888" s="59">
        <f t="shared" si="82"/>
        <v>38666.666666666664</v>
      </c>
      <c r="E1888" s="60">
        <v>1802</v>
      </c>
    </row>
    <row r="1889" spans="1:11" ht="12.75" customHeight="1" x14ac:dyDescent="0.2">
      <c r="D1889" s="59">
        <f t="shared" si="82"/>
        <v>38666.666666666664</v>
      </c>
      <c r="E1889" s="60">
        <v>1803</v>
      </c>
    </row>
    <row r="1890" spans="1:11" ht="12.75" customHeight="1" x14ac:dyDescent="0.2">
      <c r="A1890" s="58">
        <v>11630</v>
      </c>
      <c r="B1890" s="58" t="s">
        <v>3354</v>
      </c>
      <c r="C1890" s="59">
        <v>5</v>
      </c>
      <c r="D1890" s="59">
        <f t="shared" si="82"/>
        <v>38666.666666666664</v>
      </c>
      <c r="E1890" s="60">
        <v>1804</v>
      </c>
      <c r="F1890" s="61">
        <f>D1890*5.86</f>
        <v>226586.66666666666</v>
      </c>
      <c r="G1890" s="61">
        <f>D1890*3.83</f>
        <v>148093.33333333331</v>
      </c>
      <c r="H1890" s="61">
        <v>0</v>
      </c>
      <c r="I1890" s="61">
        <f>D1890*10.45</f>
        <v>404066.66666666663</v>
      </c>
      <c r="J1890" s="61">
        <f>D1890*4.27</f>
        <v>165106.66666666663</v>
      </c>
      <c r="K1890" s="62">
        <f>SUM(F1890:J1890)</f>
        <v>943853.33333333326</v>
      </c>
    </row>
    <row r="1891" spans="1:11" ht="12.75" customHeight="1" x14ac:dyDescent="0.2">
      <c r="A1891" s="58">
        <v>11631</v>
      </c>
      <c r="B1891" s="58" t="s">
        <v>3355</v>
      </c>
      <c r="C1891" s="59">
        <v>13</v>
      </c>
      <c r="D1891" s="59">
        <f t="shared" si="82"/>
        <v>38666.666666666664</v>
      </c>
      <c r="E1891" s="60">
        <v>1805</v>
      </c>
      <c r="F1891" s="61">
        <f>D1891*21.48</f>
        <v>830560</v>
      </c>
      <c r="G1891" s="61">
        <f>D1891*12.72</f>
        <v>491840</v>
      </c>
      <c r="H1891" s="61">
        <f>D1891*6.17</f>
        <v>238573.33333333331</v>
      </c>
      <c r="I1891" s="61">
        <f>D1891*33.16</f>
        <v>1282186.6666666665</v>
      </c>
      <c r="J1891" s="61">
        <f>D1891*15.72</f>
        <v>607840</v>
      </c>
      <c r="K1891" s="62">
        <f>SUM(F1891:J1891)</f>
        <v>3451000</v>
      </c>
    </row>
    <row r="1892" spans="1:11" ht="12.75" customHeight="1" x14ac:dyDescent="0.2">
      <c r="A1892" s="58">
        <v>11632</v>
      </c>
      <c r="B1892" s="58" t="s">
        <v>3356</v>
      </c>
      <c r="C1892" s="59">
        <v>10</v>
      </c>
      <c r="D1892" s="59">
        <f t="shared" si="82"/>
        <v>38666.666666666664</v>
      </c>
      <c r="E1892" s="60">
        <v>1806</v>
      </c>
      <c r="F1892" s="61">
        <f>D1892*15.71</f>
        <v>607453.33333333337</v>
      </c>
      <c r="G1892" s="61">
        <f>D1892*9.02</f>
        <v>348773.33333333331</v>
      </c>
      <c r="H1892" s="61">
        <f>D1892*4.28</f>
        <v>165493.33333333334</v>
      </c>
      <c r="I1892" s="61">
        <f>D1892*28.08</f>
        <v>1085759.9999999998</v>
      </c>
      <c r="J1892" s="61">
        <f>D1892*15.72</f>
        <v>607840</v>
      </c>
      <c r="K1892" s="62">
        <f>SUM(F1892:J1892)</f>
        <v>2815320</v>
      </c>
    </row>
    <row r="1893" spans="1:11" ht="12.75" customHeight="1" x14ac:dyDescent="0.2">
      <c r="A1893" s="58">
        <v>11633</v>
      </c>
      <c r="B1893" s="58" t="s">
        <v>3357</v>
      </c>
      <c r="C1893" s="59">
        <v>5</v>
      </c>
      <c r="D1893" s="59">
        <f t="shared" si="82"/>
        <v>38666.666666666664</v>
      </c>
      <c r="E1893" s="60">
        <v>1807</v>
      </c>
      <c r="F1893" s="61">
        <f>D1893*5.86</f>
        <v>226586.66666666666</v>
      </c>
      <c r="G1893" s="61">
        <f>D1893*3.83</f>
        <v>148093.33333333331</v>
      </c>
      <c r="H1893" s="61">
        <v>0</v>
      </c>
      <c r="I1893" s="61">
        <f>D1893*10.45</f>
        <v>404066.66666666663</v>
      </c>
      <c r="J1893" s="61">
        <f>D1893*4.27</f>
        <v>165106.66666666663</v>
      </c>
      <c r="K1893" s="62">
        <f>SUM(F1893:J1893)</f>
        <v>943853.33333333326</v>
      </c>
    </row>
    <row r="1894" spans="1:11" ht="12.75" customHeight="1" x14ac:dyDescent="0.2">
      <c r="A1894" s="58">
        <v>11634</v>
      </c>
      <c r="B1894" s="58" t="s">
        <v>3358</v>
      </c>
      <c r="C1894" s="59">
        <v>4</v>
      </c>
      <c r="D1894" s="59">
        <f t="shared" si="82"/>
        <v>38666.666666666664</v>
      </c>
      <c r="E1894" s="60">
        <v>1808</v>
      </c>
      <c r="F1894" s="61">
        <f>D1894*4.31</f>
        <v>166653.33333333331</v>
      </c>
      <c r="G1894" s="61">
        <f>D1894*3.1</f>
        <v>119866.66666666666</v>
      </c>
      <c r="H1894" s="61">
        <v>0</v>
      </c>
      <c r="I1894" s="61">
        <f>D1894*7.61</f>
        <v>294253.33333333331</v>
      </c>
      <c r="J1894" s="61">
        <f>D1894*4.27</f>
        <v>165106.66666666663</v>
      </c>
      <c r="K1894" s="62">
        <f>SUM(F1894:J1894)</f>
        <v>745879.99999999988</v>
      </c>
    </row>
    <row r="1895" spans="1:11" ht="12.75" customHeight="1" x14ac:dyDescent="0.2">
      <c r="D1895" s="59">
        <f t="shared" si="82"/>
        <v>38666.666666666664</v>
      </c>
      <c r="E1895" s="60">
        <v>1809</v>
      </c>
    </row>
    <row r="1896" spans="1:11" ht="12.75" customHeight="1" x14ac:dyDescent="0.2">
      <c r="A1896" s="58" t="s">
        <v>3359</v>
      </c>
      <c r="D1896" s="59">
        <f t="shared" si="82"/>
        <v>38666.666666666664</v>
      </c>
      <c r="E1896" s="60">
        <v>1810</v>
      </c>
    </row>
    <row r="1897" spans="1:11" ht="12.75" customHeight="1" x14ac:dyDescent="0.2">
      <c r="D1897" s="59">
        <f t="shared" si="82"/>
        <v>38666.666666666664</v>
      </c>
      <c r="E1897" s="60">
        <v>1811</v>
      </c>
    </row>
    <row r="1898" spans="1:11" ht="12.75" customHeight="1" x14ac:dyDescent="0.2">
      <c r="A1898" s="58">
        <v>11640</v>
      </c>
      <c r="B1898" s="58" t="s">
        <v>3360</v>
      </c>
      <c r="C1898" s="59">
        <v>8</v>
      </c>
      <c r="D1898" s="59">
        <f t="shared" si="82"/>
        <v>38666.666666666664</v>
      </c>
      <c r="E1898" s="60">
        <v>1812</v>
      </c>
      <c r="F1898" s="61">
        <f>D1898*10.44</f>
        <v>403679.99999999994</v>
      </c>
      <c r="G1898" s="61">
        <f>D1898*6.17</f>
        <v>238573.33333333331</v>
      </c>
      <c r="H1898" s="61">
        <f>D1898*2.74</f>
        <v>105946.66666666667</v>
      </c>
      <c r="I1898" s="61">
        <f>D1898*18.51</f>
        <v>715720</v>
      </c>
      <c r="J1898" s="61">
        <f>D1898*9.92</f>
        <v>383573.33333333331</v>
      </c>
      <c r="K1898" s="62">
        <f>SUM(F1898:J1898)</f>
        <v>1847493.3333333333</v>
      </c>
    </row>
    <row r="1899" spans="1:11" ht="12.75" customHeight="1" x14ac:dyDescent="0.2">
      <c r="A1899" s="58">
        <v>11641</v>
      </c>
      <c r="B1899" s="58" t="s">
        <v>3361</v>
      </c>
      <c r="C1899" s="59">
        <v>8</v>
      </c>
      <c r="D1899" s="59">
        <f t="shared" si="82"/>
        <v>38666.666666666664</v>
      </c>
      <c r="E1899" s="60">
        <v>1813</v>
      </c>
      <c r="F1899" s="61">
        <f>D1899*10.44</f>
        <v>403679.99999999994</v>
      </c>
      <c r="G1899" s="61">
        <f>D1899*6.17</f>
        <v>238573.33333333331</v>
      </c>
      <c r="H1899" s="61">
        <f>D1899*2.74</f>
        <v>105946.66666666667</v>
      </c>
      <c r="I1899" s="61">
        <f>D1899*18.51</f>
        <v>715720</v>
      </c>
      <c r="J1899" s="61">
        <f>D1899*9.92</f>
        <v>383573.33333333331</v>
      </c>
      <c r="K1899" s="62">
        <f>SUM(F1899:J1899)</f>
        <v>1847493.3333333333</v>
      </c>
    </row>
    <row r="1900" spans="1:11" ht="12.75" customHeight="1" x14ac:dyDescent="0.2">
      <c r="A1900" s="58">
        <v>11642</v>
      </c>
      <c r="B1900" s="58" t="s">
        <v>3362</v>
      </c>
      <c r="C1900" s="59">
        <v>5</v>
      </c>
      <c r="D1900" s="59">
        <f t="shared" si="82"/>
        <v>38666.666666666664</v>
      </c>
      <c r="E1900" s="60">
        <v>1814</v>
      </c>
      <c r="F1900" s="61">
        <f>D1900*5.86</f>
        <v>226586.66666666666</v>
      </c>
      <c r="G1900" s="61">
        <f>D1900*3.83</f>
        <v>148093.33333333331</v>
      </c>
      <c r="H1900" s="61">
        <v>0</v>
      </c>
      <c r="I1900" s="61">
        <f>D1900*10.45</f>
        <v>404066.66666666663</v>
      </c>
      <c r="J1900" s="61">
        <f>D1900*4.27</f>
        <v>165106.66666666663</v>
      </c>
      <c r="K1900" s="62">
        <f>SUM(F1900:J1900)</f>
        <v>943853.33333333326</v>
      </c>
    </row>
    <row r="1901" spans="1:11" ht="12.75" customHeight="1" x14ac:dyDescent="0.2">
      <c r="D1901" s="59">
        <f t="shared" si="82"/>
        <v>38666.666666666664</v>
      </c>
      <c r="E1901" s="60">
        <v>1815</v>
      </c>
    </row>
    <row r="1902" spans="1:11" ht="12.75" customHeight="1" x14ac:dyDescent="0.2">
      <c r="D1902" s="59">
        <f t="shared" si="82"/>
        <v>38666.666666666664</v>
      </c>
      <c r="E1902" s="60">
        <v>1816</v>
      </c>
    </row>
    <row r="1903" spans="1:11" ht="12.75" customHeight="1" x14ac:dyDescent="0.2">
      <c r="A1903" s="58" t="s">
        <v>3363</v>
      </c>
      <c r="D1903" s="59">
        <f t="shared" si="82"/>
        <v>38666.666666666664</v>
      </c>
      <c r="E1903" s="60">
        <v>1817</v>
      </c>
    </row>
    <row r="1904" spans="1:11" ht="12.75" customHeight="1" x14ac:dyDescent="0.2">
      <c r="D1904" s="59">
        <f t="shared" si="82"/>
        <v>38666.666666666664</v>
      </c>
      <c r="E1904" s="60">
        <v>1818</v>
      </c>
    </row>
    <row r="1905" spans="1:11" ht="12.75" customHeight="1" x14ac:dyDescent="0.2">
      <c r="A1905" s="58" t="s">
        <v>3364</v>
      </c>
      <c r="D1905" s="59">
        <f t="shared" si="82"/>
        <v>38666.666666666664</v>
      </c>
      <c r="E1905" s="60">
        <v>1819</v>
      </c>
    </row>
    <row r="1906" spans="1:11" ht="12.75" customHeight="1" x14ac:dyDescent="0.2">
      <c r="D1906" s="59">
        <f t="shared" si="82"/>
        <v>38666.666666666664</v>
      </c>
      <c r="E1906" s="60">
        <v>1820</v>
      </c>
    </row>
    <row r="1907" spans="1:11" ht="12.75" customHeight="1" x14ac:dyDescent="0.2">
      <c r="A1907" s="58" t="s">
        <v>3365</v>
      </c>
      <c r="D1907" s="59">
        <f t="shared" si="82"/>
        <v>38666.666666666664</v>
      </c>
      <c r="E1907" s="60">
        <v>1821</v>
      </c>
    </row>
    <row r="1908" spans="1:11" ht="12.75" customHeight="1" x14ac:dyDescent="0.2">
      <c r="D1908" s="59">
        <f t="shared" si="82"/>
        <v>38666.666666666664</v>
      </c>
      <c r="E1908" s="60">
        <v>1822</v>
      </c>
    </row>
    <row r="1909" spans="1:11" ht="12.75" customHeight="1" x14ac:dyDescent="0.2">
      <c r="A1909" s="58">
        <v>12101</v>
      </c>
      <c r="B1909" s="58" t="s">
        <v>3366</v>
      </c>
      <c r="C1909" s="59">
        <v>7</v>
      </c>
      <c r="D1909" s="59">
        <f t="shared" si="82"/>
        <v>38666.666666666664</v>
      </c>
      <c r="E1909" s="60">
        <v>1823</v>
      </c>
      <c r="F1909" s="61">
        <f>D1909*9</f>
        <v>348000</v>
      </c>
      <c r="G1909" s="61">
        <f>D1909*5.3</f>
        <v>204933.33333333331</v>
      </c>
      <c r="H1909" s="61">
        <f>D1909*2.37</f>
        <v>91640</v>
      </c>
      <c r="I1909" s="61">
        <f>D1909*16.88</f>
        <v>652693.33333333326</v>
      </c>
      <c r="J1909" s="61">
        <f>D1909*9.92</f>
        <v>383573.33333333331</v>
      </c>
      <c r="K1909" s="62">
        <f>SUM(F1909:J1909)</f>
        <v>1680839.9999999998</v>
      </c>
    </row>
    <row r="1910" spans="1:11" ht="12.75" customHeight="1" x14ac:dyDescent="0.2">
      <c r="A1910" s="58">
        <v>12102</v>
      </c>
      <c r="B1910" s="58" t="s">
        <v>3904</v>
      </c>
      <c r="C1910" s="59">
        <v>7</v>
      </c>
      <c r="D1910" s="59">
        <f t="shared" si="82"/>
        <v>38666.666666666664</v>
      </c>
      <c r="E1910" s="60">
        <v>1824</v>
      </c>
      <c r="F1910" s="61">
        <f>D1910*9</f>
        <v>348000</v>
      </c>
      <c r="G1910" s="61">
        <f>D1910*5.3</f>
        <v>204933.33333333331</v>
      </c>
      <c r="H1910" s="61">
        <f>D1910*2.37</f>
        <v>91640</v>
      </c>
      <c r="I1910" s="61">
        <f>D1910*16.88</f>
        <v>652693.33333333326</v>
      </c>
      <c r="J1910" s="61">
        <f>D1910*9.92</f>
        <v>383573.33333333331</v>
      </c>
      <c r="K1910" s="62">
        <f>SUM(F1910:J1910)</f>
        <v>1680839.9999999998</v>
      </c>
    </row>
    <row r="1911" spans="1:11" ht="12.75" customHeight="1" x14ac:dyDescent="0.2">
      <c r="A1911" s="58">
        <v>12103</v>
      </c>
      <c r="B1911" s="58" t="s">
        <v>3905</v>
      </c>
      <c r="C1911" s="59">
        <v>3</v>
      </c>
      <c r="D1911" s="59">
        <f t="shared" si="82"/>
        <v>38666.666666666664</v>
      </c>
      <c r="E1911" s="60">
        <v>1825</v>
      </c>
      <c r="F1911" s="61">
        <f>D1911*3.57</f>
        <v>138039.99999999997</v>
      </c>
      <c r="G1911" s="61">
        <f>D1911*2.53</f>
        <v>97826.666666666657</v>
      </c>
      <c r="H1911" s="61">
        <v>0</v>
      </c>
      <c r="I1911" s="61">
        <f>D1911*5.97</f>
        <v>230839.99999999997</v>
      </c>
      <c r="J1911" s="61">
        <f>D1911*2.28</f>
        <v>88159.999999999985</v>
      </c>
      <c r="K1911" s="62">
        <f>SUM(F1911:J1911)</f>
        <v>554866.66666666663</v>
      </c>
    </row>
    <row r="1912" spans="1:11" ht="12.75" customHeight="1" x14ac:dyDescent="0.2">
      <c r="D1912" s="59">
        <f t="shared" si="82"/>
        <v>38666.666666666664</v>
      </c>
      <c r="E1912" s="60">
        <v>1826</v>
      </c>
    </row>
    <row r="1913" spans="1:11" ht="12.75" customHeight="1" x14ac:dyDescent="0.2">
      <c r="A1913" s="58" t="s">
        <v>3906</v>
      </c>
      <c r="D1913" s="59">
        <f t="shared" si="82"/>
        <v>38666.666666666664</v>
      </c>
      <c r="E1913" s="60">
        <v>1827</v>
      </c>
    </row>
    <row r="1914" spans="1:11" ht="12.75" customHeight="1" x14ac:dyDescent="0.2">
      <c r="D1914" s="59">
        <f t="shared" si="82"/>
        <v>38666.666666666664</v>
      </c>
      <c r="E1914" s="60">
        <v>1828</v>
      </c>
    </row>
    <row r="1915" spans="1:11" ht="12.75" customHeight="1" x14ac:dyDescent="0.2">
      <c r="A1915" s="58">
        <v>12110</v>
      </c>
      <c r="B1915" s="58" t="s">
        <v>3907</v>
      </c>
      <c r="C1915" s="59">
        <v>8</v>
      </c>
      <c r="D1915" s="59">
        <f t="shared" si="82"/>
        <v>38666.666666666664</v>
      </c>
      <c r="E1915" s="60">
        <v>1829</v>
      </c>
      <c r="F1915" s="61">
        <f>D1915*10.44</f>
        <v>403679.99999999994</v>
      </c>
      <c r="G1915" s="61">
        <f>D1915*6.17</f>
        <v>238573.33333333331</v>
      </c>
      <c r="H1915" s="61">
        <f>D1915*2.74</f>
        <v>105946.66666666667</v>
      </c>
      <c r="I1915" s="61">
        <f>D1915*18.51</f>
        <v>715720</v>
      </c>
      <c r="J1915" s="61">
        <f>D1915*9.92</f>
        <v>383573.33333333331</v>
      </c>
      <c r="K1915" s="62">
        <f>SUM(F1915:J1915)</f>
        <v>1847493.3333333333</v>
      </c>
    </row>
    <row r="1916" spans="1:11" ht="12.75" customHeight="1" x14ac:dyDescent="0.2">
      <c r="A1916" s="58">
        <v>12111</v>
      </c>
      <c r="B1916" s="58" t="s">
        <v>3908</v>
      </c>
      <c r="C1916" s="59">
        <v>4</v>
      </c>
      <c r="D1916" s="59">
        <f t="shared" si="82"/>
        <v>38666.666666666664</v>
      </c>
      <c r="E1916" s="60">
        <v>1830</v>
      </c>
      <c r="F1916" s="61">
        <f>D1916*4.31</f>
        <v>166653.33333333331</v>
      </c>
      <c r="G1916" s="61">
        <f>D1916*3.1</f>
        <v>119866.66666666666</v>
      </c>
      <c r="H1916" s="61">
        <v>0</v>
      </c>
      <c r="I1916" s="61">
        <f>D1916*7.61</f>
        <v>294253.33333333331</v>
      </c>
      <c r="J1916" s="61">
        <f>D1916*4.27</f>
        <v>165106.66666666663</v>
      </c>
      <c r="K1916" s="62">
        <f>SUM(F1916:J1916)</f>
        <v>745879.99999999988</v>
      </c>
    </row>
    <row r="1917" spans="1:11" ht="12.75" customHeight="1" x14ac:dyDescent="0.2">
      <c r="A1917" s="58">
        <v>12112</v>
      </c>
      <c r="B1917" s="58" t="s">
        <v>3909</v>
      </c>
      <c r="C1917" s="59">
        <v>3</v>
      </c>
      <c r="D1917" s="59">
        <f t="shared" si="82"/>
        <v>38666.666666666664</v>
      </c>
      <c r="E1917" s="60">
        <v>1831</v>
      </c>
      <c r="F1917" s="61">
        <f>D1917*3.57</f>
        <v>138039.99999999997</v>
      </c>
      <c r="G1917" s="61">
        <f>D1917*2.53</f>
        <v>97826.666666666657</v>
      </c>
      <c r="H1917" s="61">
        <v>0</v>
      </c>
      <c r="I1917" s="61">
        <f>D1917*5.97</f>
        <v>230839.99999999997</v>
      </c>
      <c r="J1917" s="61">
        <f>D1917*2.28</f>
        <v>88159.999999999985</v>
      </c>
      <c r="K1917" s="62">
        <f>SUM(F1917:J1917)</f>
        <v>554866.66666666663</v>
      </c>
    </row>
    <row r="1918" spans="1:11" ht="12.75" customHeight="1" x14ac:dyDescent="0.2">
      <c r="A1918" s="58">
        <v>12113</v>
      </c>
      <c r="B1918" s="58" t="s">
        <v>3910</v>
      </c>
      <c r="C1918" s="59">
        <v>8</v>
      </c>
      <c r="D1918" s="59">
        <f t="shared" si="82"/>
        <v>38666.666666666664</v>
      </c>
      <c r="E1918" s="60">
        <v>1832</v>
      </c>
      <c r="F1918" s="61">
        <f>D1918*10.44</f>
        <v>403679.99999999994</v>
      </c>
      <c r="G1918" s="61">
        <f>D1918*6.17</f>
        <v>238573.33333333331</v>
      </c>
      <c r="H1918" s="61">
        <f>D1918*2.74</f>
        <v>105946.66666666667</v>
      </c>
      <c r="I1918" s="61">
        <f>D1918*18.51</f>
        <v>715720</v>
      </c>
      <c r="J1918" s="61">
        <f>D1918*9.92</f>
        <v>383573.33333333331</v>
      </c>
      <c r="K1918" s="62">
        <f>SUM(F1918:J1918)</f>
        <v>1847493.3333333333</v>
      </c>
    </row>
    <row r="1919" spans="1:11" ht="12.75" customHeight="1" x14ac:dyDescent="0.2">
      <c r="D1919" s="59">
        <f t="shared" si="82"/>
        <v>38666.666666666664</v>
      </c>
      <c r="E1919" s="60">
        <v>1833</v>
      </c>
    </row>
    <row r="1920" spans="1:11" ht="12.75" customHeight="1" x14ac:dyDescent="0.2">
      <c r="D1920" s="59">
        <f t="shared" si="82"/>
        <v>38666.666666666664</v>
      </c>
      <c r="E1920" s="60">
        <v>1834</v>
      </c>
    </row>
    <row r="1921" spans="1:11" ht="12.75" customHeight="1" x14ac:dyDescent="0.2">
      <c r="A1921" s="58" t="s">
        <v>3911</v>
      </c>
      <c r="D1921" s="59">
        <f t="shared" si="82"/>
        <v>38666.666666666664</v>
      </c>
      <c r="E1921" s="60">
        <v>1835</v>
      </c>
    </row>
    <row r="1922" spans="1:11" ht="12.75" customHeight="1" x14ac:dyDescent="0.2">
      <c r="D1922" s="59">
        <f t="shared" si="82"/>
        <v>38666.666666666664</v>
      </c>
      <c r="E1922" s="60">
        <v>1836</v>
      </c>
    </row>
    <row r="1923" spans="1:11" ht="12.75" customHeight="1" x14ac:dyDescent="0.2">
      <c r="A1923" s="58" t="s">
        <v>3912</v>
      </c>
      <c r="D1923" s="59">
        <f t="shared" si="82"/>
        <v>38666.666666666664</v>
      </c>
      <c r="E1923" s="60">
        <v>1837</v>
      </c>
    </row>
    <row r="1924" spans="1:11" ht="12.75" customHeight="1" x14ac:dyDescent="0.2">
      <c r="D1924" s="59">
        <f t="shared" si="82"/>
        <v>38666.666666666664</v>
      </c>
      <c r="E1924" s="60">
        <v>1838</v>
      </c>
    </row>
    <row r="1925" spans="1:11" ht="12.75" customHeight="1" x14ac:dyDescent="0.2">
      <c r="A1925" s="58" t="s">
        <v>5038</v>
      </c>
      <c r="D1925" s="59">
        <f t="shared" si="82"/>
        <v>38666.666666666664</v>
      </c>
      <c r="E1925" s="60">
        <v>1839</v>
      </c>
    </row>
    <row r="1926" spans="1:11" ht="12.75" customHeight="1" x14ac:dyDescent="0.2">
      <c r="D1926" s="59">
        <f t="shared" si="82"/>
        <v>38666.666666666664</v>
      </c>
      <c r="E1926" s="60">
        <v>1840</v>
      </c>
    </row>
    <row r="1927" spans="1:11" ht="12.75" customHeight="1" x14ac:dyDescent="0.2">
      <c r="A1927" s="58">
        <v>13100</v>
      </c>
      <c r="B1927" s="58" t="s">
        <v>3913</v>
      </c>
      <c r="C1927" s="59">
        <v>5</v>
      </c>
      <c r="D1927" s="59">
        <f t="shared" si="82"/>
        <v>38666.666666666664</v>
      </c>
      <c r="E1927" s="60">
        <v>1841</v>
      </c>
      <c r="F1927" s="61">
        <f>D1927*5.86</f>
        <v>226586.66666666666</v>
      </c>
      <c r="G1927" s="61">
        <f>D1927*3.83</f>
        <v>148093.33333333331</v>
      </c>
      <c r="H1927" s="61">
        <v>0</v>
      </c>
      <c r="I1927" s="61">
        <f>D1927*10.45</f>
        <v>404066.66666666663</v>
      </c>
      <c r="J1927" s="61">
        <f>D1927*4.27</f>
        <v>165106.66666666663</v>
      </c>
      <c r="K1927" s="62">
        <f t="shared" ref="K1927:K1932" si="83">SUM(F1927:J1927)</f>
        <v>943853.33333333326</v>
      </c>
    </row>
    <row r="1928" spans="1:11" ht="12.75" customHeight="1" x14ac:dyDescent="0.2">
      <c r="A1928" s="58">
        <v>13101</v>
      </c>
      <c r="B1928" s="58" t="s">
        <v>3914</v>
      </c>
      <c r="C1928" s="59">
        <v>8</v>
      </c>
      <c r="D1928" s="59">
        <f t="shared" si="82"/>
        <v>38666.666666666664</v>
      </c>
      <c r="E1928" s="60">
        <v>1842</v>
      </c>
      <c r="F1928" s="61">
        <f>D1928*10.44</f>
        <v>403679.99999999994</v>
      </c>
      <c r="G1928" s="61">
        <f>D1928*6.17</f>
        <v>238573.33333333331</v>
      </c>
      <c r="H1928" s="61">
        <f>D1928*2.74</f>
        <v>105946.66666666667</v>
      </c>
      <c r="I1928" s="61">
        <f>D1928*18.51</f>
        <v>715720</v>
      </c>
      <c r="J1928" s="61">
        <f>D1928*9.92</f>
        <v>383573.33333333331</v>
      </c>
      <c r="K1928" s="62">
        <f t="shared" si="83"/>
        <v>1847493.3333333333</v>
      </c>
    </row>
    <row r="1929" spans="1:11" ht="12.75" customHeight="1" x14ac:dyDescent="0.2">
      <c r="A1929" s="58">
        <v>13102</v>
      </c>
      <c r="B1929" s="58" t="s">
        <v>3915</v>
      </c>
      <c r="C1929" s="59">
        <v>5</v>
      </c>
      <c r="D1929" s="59">
        <f t="shared" si="82"/>
        <v>38666.666666666664</v>
      </c>
      <c r="E1929" s="60">
        <v>1843</v>
      </c>
      <c r="F1929" s="61">
        <f>D1929*5.86</f>
        <v>226586.66666666666</v>
      </c>
      <c r="G1929" s="61">
        <f>D1929*3.83</f>
        <v>148093.33333333331</v>
      </c>
      <c r="H1929" s="61">
        <v>0</v>
      </c>
      <c r="I1929" s="61">
        <f>D1929*10.45</f>
        <v>404066.66666666663</v>
      </c>
      <c r="J1929" s="61">
        <f>D1929*4.27</f>
        <v>165106.66666666663</v>
      </c>
      <c r="K1929" s="62">
        <f t="shared" si="83"/>
        <v>943853.33333333326</v>
      </c>
    </row>
    <row r="1930" spans="1:11" ht="12.75" customHeight="1" x14ac:dyDescent="0.2">
      <c r="A1930" s="58">
        <v>13103</v>
      </c>
      <c r="B1930" s="58" t="s">
        <v>3916</v>
      </c>
      <c r="C1930" s="59">
        <v>8</v>
      </c>
      <c r="D1930" s="59">
        <f t="shared" si="82"/>
        <v>38666.666666666664</v>
      </c>
      <c r="E1930" s="60">
        <v>1844</v>
      </c>
      <c r="F1930" s="61">
        <f>D1930*10.44</f>
        <v>403679.99999999994</v>
      </c>
      <c r="G1930" s="61">
        <f>D1930*6.17</f>
        <v>238573.33333333331</v>
      </c>
      <c r="H1930" s="61">
        <f>D1930*2.74</f>
        <v>105946.66666666667</v>
      </c>
      <c r="I1930" s="61">
        <f>D1930*18.51</f>
        <v>715720</v>
      </c>
      <c r="J1930" s="61">
        <f>D1930*9.92</f>
        <v>383573.33333333331</v>
      </c>
      <c r="K1930" s="62">
        <f t="shared" si="83"/>
        <v>1847493.3333333333</v>
      </c>
    </row>
    <row r="1931" spans="1:11" ht="12.75" customHeight="1" x14ac:dyDescent="0.2">
      <c r="A1931" s="58">
        <v>13104</v>
      </c>
      <c r="B1931" s="58" t="s">
        <v>3917</v>
      </c>
      <c r="C1931" s="59">
        <v>8</v>
      </c>
      <c r="D1931" s="59">
        <f t="shared" si="82"/>
        <v>38666.666666666664</v>
      </c>
      <c r="E1931" s="60">
        <v>1845</v>
      </c>
      <c r="F1931" s="61">
        <f>D1931*10.44</f>
        <v>403679.99999999994</v>
      </c>
      <c r="G1931" s="61">
        <f>D1931*6.17</f>
        <v>238573.33333333331</v>
      </c>
      <c r="H1931" s="61">
        <f>D1931*2.74</f>
        <v>105946.66666666667</v>
      </c>
      <c r="I1931" s="61">
        <f>D1931*18.51</f>
        <v>715720</v>
      </c>
      <c r="J1931" s="61">
        <f>D1931*9.92</f>
        <v>383573.33333333331</v>
      </c>
      <c r="K1931" s="62">
        <f t="shared" si="83"/>
        <v>1847493.3333333333</v>
      </c>
    </row>
    <row r="1932" spans="1:11" ht="12.75" customHeight="1" x14ac:dyDescent="0.2">
      <c r="A1932" s="58">
        <v>13105</v>
      </c>
      <c r="B1932" s="58" t="s">
        <v>3918</v>
      </c>
      <c r="C1932" s="59">
        <v>5</v>
      </c>
      <c r="D1932" s="59">
        <f t="shared" si="82"/>
        <v>38666.666666666664</v>
      </c>
      <c r="E1932" s="60">
        <v>1846</v>
      </c>
      <c r="F1932" s="61">
        <f>D1932*5.86</f>
        <v>226586.66666666666</v>
      </c>
      <c r="G1932" s="61">
        <f>D1932*3.83</f>
        <v>148093.33333333331</v>
      </c>
      <c r="H1932" s="61">
        <v>0</v>
      </c>
      <c r="I1932" s="61">
        <f>D1932*10.45</f>
        <v>404066.66666666663</v>
      </c>
      <c r="J1932" s="61">
        <f>D1932*4.27</f>
        <v>165106.66666666663</v>
      </c>
      <c r="K1932" s="62">
        <f t="shared" si="83"/>
        <v>943853.33333333326</v>
      </c>
    </row>
    <row r="1933" spans="1:11" ht="12.75" customHeight="1" x14ac:dyDescent="0.2">
      <c r="D1933" s="59">
        <f t="shared" si="82"/>
        <v>38666.666666666664</v>
      </c>
      <c r="E1933" s="60">
        <v>1847</v>
      </c>
    </row>
    <row r="1934" spans="1:11" ht="12.75" customHeight="1" x14ac:dyDescent="0.2">
      <c r="A1934" s="58" t="s">
        <v>3919</v>
      </c>
      <c r="D1934" s="59">
        <f t="shared" si="82"/>
        <v>38666.666666666664</v>
      </c>
      <c r="E1934" s="60">
        <v>1848</v>
      </c>
    </row>
    <row r="1935" spans="1:11" ht="12.75" customHeight="1" x14ac:dyDescent="0.2">
      <c r="D1935" s="59">
        <f t="shared" si="82"/>
        <v>38666.666666666664</v>
      </c>
      <c r="E1935" s="60">
        <v>1849</v>
      </c>
    </row>
    <row r="1936" spans="1:11" ht="12.75" customHeight="1" x14ac:dyDescent="0.2">
      <c r="A1936" s="58">
        <v>13110</v>
      </c>
      <c r="B1936" s="58" t="s">
        <v>3920</v>
      </c>
      <c r="C1936" s="59">
        <v>5</v>
      </c>
      <c r="D1936" s="59">
        <f t="shared" si="82"/>
        <v>38666.666666666664</v>
      </c>
      <c r="E1936" s="60">
        <v>1850</v>
      </c>
      <c r="F1936" s="61">
        <f>D1936*5.86</f>
        <v>226586.66666666666</v>
      </c>
      <c r="G1936" s="61">
        <f>D1936*3.83</f>
        <v>148093.33333333331</v>
      </c>
      <c r="H1936" s="61">
        <v>0</v>
      </c>
      <c r="I1936" s="61">
        <f>D1936*10.45</f>
        <v>404066.66666666663</v>
      </c>
      <c r="J1936" s="61">
        <f>D1936*4.27</f>
        <v>165106.66666666663</v>
      </c>
      <c r="K1936" s="62">
        <f>SUM(F1936:J1936)</f>
        <v>943853.33333333326</v>
      </c>
    </row>
    <row r="1937" spans="1:11" ht="12.75" customHeight="1" x14ac:dyDescent="0.2">
      <c r="A1937" s="58">
        <v>13111</v>
      </c>
      <c r="B1937" s="58" t="s">
        <v>3921</v>
      </c>
      <c r="C1937" s="59">
        <v>7</v>
      </c>
      <c r="D1937" s="59">
        <f t="shared" si="82"/>
        <v>38666.666666666664</v>
      </c>
      <c r="E1937" s="60">
        <v>1851</v>
      </c>
      <c r="F1937" s="61">
        <f>D1937*9</f>
        <v>348000</v>
      </c>
      <c r="G1937" s="61">
        <f>D1937*5.3</f>
        <v>204933.33333333331</v>
      </c>
      <c r="H1937" s="61">
        <f>D1937*2.37</f>
        <v>91640</v>
      </c>
      <c r="I1937" s="61">
        <f>D1937*16.88</f>
        <v>652693.33333333326</v>
      </c>
      <c r="J1937" s="61">
        <f>D1937*9.92</f>
        <v>383573.33333333331</v>
      </c>
      <c r="K1937" s="62">
        <f>SUM(F1937:J1937)</f>
        <v>1680839.9999999998</v>
      </c>
    </row>
    <row r="1938" spans="1:11" ht="12.75" customHeight="1" x14ac:dyDescent="0.2">
      <c r="A1938" s="58">
        <v>13112</v>
      </c>
      <c r="B1938" s="58" t="s">
        <v>3922</v>
      </c>
      <c r="C1938" s="59">
        <v>3</v>
      </c>
      <c r="D1938" s="59">
        <f t="shared" si="82"/>
        <v>38666.666666666664</v>
      </c>
      <c r="E1938" s="60">
        <v>1852</v>
      </c>
      <c r="F1938" s="61">
        <f>D1938*3.57</f>
        <v>138039.99999999997</v>
      </c>
      <c r="G1938" s="61">
        <f>D1938*2.53</f>
        <v>97826.666666666657</v>
      </c>
      <c r="H1938" s="61">
        <v>0</v>
      </c>
      <c r="I1938" s="61">
        <f>D1938*5.97</f>
        <v>230839.99999999997</v>
      </c>
      <c r="J1938" s="61">
        <f>D1938*2.28</f>
        <v>88159.999999999985</v>
      </c>
      <c r="K1938" s="62">
        <f>SUM(F1938:J1938)</f>
        <v>554866.66666666663</v>
      </c>
    </row>
    <row r="1939" spans="1:11" ht="12.75" customHeight="1" x14ac:dyDescent="0.2">
      <c r="A1939" s="58">
        <v>13113</v>
      </c>
      <c r="B1939" s="58" t="s">
        <v>3923</v>
      </c>
      <c r="C1939" s="59">
        <v>5</v>
      </c>
      <c r="D1939" s="59">
        <f t="shared" si="82"/>
        <v>38666.666666666664</v>
      </c>
      <c r="E1939" s="60">
        <v>1853</v>
      </c>
      <c r="F1939" s="61">
        <f>D1939*5.86</f>
        <v>226586.66666666666</v>
      </c>
      <c r="G1939" s="61">
        <f>D1939*3.83</f>
        <v>148093.33333333331</v>
      </c>
      <c r="H1939" s="61">
        <v>0</v>
      </c>
      <c r="I1939" s="61">
        <f>D1939*10.45</f>
        <v>404066.66666666663</v>
      </c>
      <c r="J1939" s="61">
        <f>D1939*4.27</f>
        <v>165106.66666666663</v>
      </c>
      <c r="K1939" s="62">
        <f>SUM(F1939:J1939)</f>
        <v>943853.33333333326</v>
      </c>
    </row>
    <row r="1940" spans="1:11" ht="12.75" customHeight="1" x14ac:dyDescent="0.2">
      <c r="D1940" s="59">
        <f t="shared" si="82"/>
        <v>38666.666666666664</v>
      </c>
      <c r="E1940" s="60">
        <v>1854</v>
      </c>
    </row>
    <row r="1941" spans="1:11" ht="12.75" customHeight="1" x14ac:dyDescent="0.2">
      <c r="A1941" s="58" t="s">
        <v>3924</v>
      </c>
      <c r="D1941" s="59">
        <f t="shared" si="82"/>
        <v>38666.666666666664</v>
      </c>
      <c r="E1941" s="60">
        <v>1855</v>
      </c>
    </row>
    <row r="1942" spans="1:11" ht="12.75" customHeight="1" x14ac:dyDescent="0.2">
      <c r="D1942" s="59">
        <f t="shared" si="82"/>
        <v>38666.666666666664</v>
      </c>
      <c r="E1942" s="60">
        <v>1856</v>
      </c>
    </row>
    <row r="1943" spans="1:11" ht="12.75" customHeight="1" x14ac:dyDescent="0.2">
      <c r="A1943" s="58">
        <v>13120</v>
      </c>
      <c r="B1943" s="58" t="s">
        <v>3925</v>
      </c>
      <c r="C1943" s="59">
        <v>7</v>
      </c>
      <c r="D1943" s="59">
        <f t="shared" si="82"/>
        <v>38666.666666666664</v>
      </c>
      <c r="E1943" s="60">
        <v>1857</v>
      </c>
      <c r="F1943" s="61">
        <f>D1943*9</f>
        <v>348000</v>
      </c>
      <c r="G1943" s="61">
        <f>D1943*5.3</f>
        <v>204933.33333333331</v>
      </c>
      <c r="H1943" s="61">
        <f>D1943*2.37</f>
        <v>91640</v>
      </c>
      <c r="I1943" s="61">
        <f>D1943*16.88</f>
        <v>652693.33333333326</v>
      </c>
      <c r="J1943" s="61">
        <f>D1943*9.92</f>
        <v>383573.33333333331</v>
      </c>
      <c r="K1943" s="62">
        <f>SUM(F1943:J1943)</f>
        <v>1680839.9999999998</v>
      </c>
    </row>
    <row r="1944" spans="1:11" ht="12.75" customHeight="1" x14ac:dyDescent="0.2">
      <c r="A1944" s="58">
        <v>13121</v>
      </c>
      <c r="B1944" s="58" t="s">
        <v>3926</v>
      </c>
      <c r="C1944" s="59">
        <v>9</v>
      </c>
      <c r="D1944" s="59">
        <f t="shared" ref="D1944:D2007" si="84">D1943</f>
        <v>38666.666666666664</v>
      </c>
      <c r="E1944" s="60">
        <v>1858</v>
      </c>
      <c r="F1944" s="61">
        <f>D1944*12.76</f>
        <v>493386.66666666663</v>
      </c>
      <c r="G1944" s="61">
        <f>D1944*7.3</f>
        <v>282266.66666666663</v>
      </c>
      <c r="H1944" s="61">
        <f>D1944*3.49</f>
        <v>134946.66666666666</v>
      </c>
      <c r="I1944" s="61">
        <f>D1944*21.1</f>
        <v>815866.66666666663</v>
      </c>
      <c r="J1944" s="61">
        <f>D1944*9.92</f>
        <v>383573.33333333331</v>
      </c>
      <c r="K1944" s="62">
        <f>SUM(F1944:J1944)</f>
        <v>2110040</v>
      </c>
    </row>
    <row r="1945" spans="1:11" ht="12.75" customHeight="1" x14ac:dyDescent="0.2">
      <c r="A1945" s="58">
        <v>13122</v>
      </c>
      <c r="B1945" s="58" t="s">
        <v>3927</v>
      </c>
      <c r="C1945" s="59">
        <v>7</v>
      </c>
      <c r="D1945" s="59">
        <f t="shared" si="84"/>
        <v>38666.666666666664</v>
      </c>
      <c r="E1945" s="60">
        <v>1859</v>
      </c>
      <c r="F1945" s="61">
        <f>D1945*9</f>
        <v>348000</v>
      </c>
      <c r="G1945" s="61">
        <f>D1945*5.3</f>
        <v>204933.33333333331</v>
      </c>
      <c r="H1945" s="61">
        <f>D1945*2.37</f>
        <v>91640</v>
      </c>
      <c r="I1945" s="61">
        <f>D1945*16.88</f>
        <v>652693.33333333326</v>
      </c>
      <c r="J1945" s="61">
        <f>D1945*9.92</f>
        <v>383573.33333333331</v>
      </c>
      <c r="K1945" s="62">
        <f>SUM(F1945:J1945)</f>
        <v>1680839.9999999998</v>
      </c>
    </row>
    <row r="1946" spans="1:11" ht="12.75" customHeight="1" x14ac:dyDescent="0.2">
      <c r="A1946" s="58">
        <v>13123</v>
      </c>
      <c r="B1946" s="58" t="s">
        <v>3928</v>
      </c>
      <c r="C1946" s="59">
        <v>9</v>
      </c>
      <c r="D1946" s="59">
        <f t="shared" si="84"/>
        <v>38666.666666666664</v>
      </c>
      <c r="E1946" s="60">
        <v>1860</v>
      </c>
      <c r="F1946" s="61">
        <f>D1946*12.76</f>
        <v>493386.66666666663</v>
      </c>
      <c r="G1946" s="61">
        <f>D1946*7.3</f>
        <v>282266.66666666663</v>
      </c>
      <c r="H1946" s="61">
        <f>D1946*3.49</f>
        <v>134946.66666666666</v>
      </c>
      <c r="I1946" s="61">
        <f>D1946*21.1</f>
        <v>815866.66666666663</v>
      </c>
      <c r="J1946" s="61">
        <f>D1946*9.92</f>
        <v>383573.33333333331</v>
      </c>
      <c r="K1946" s="62">
        <f>SUM(F1946:J1946)</f>
        <v>2110040</v>
      </c>
    </row>
    <row r="1947" spans="1:11" ht="12.75" customHeight="1" x14ac:dyDescent="0.2">
      <c r="A1947" s="58">
        <v>13124</v>
      </c>
      <c r="B1947" s="58" t="s">
        <v>3929</v>
      </c>
      <c r="C1947" s="59">
        <v>6</v>
      </c>
      <c r="D1947" s="59">
        <f t="shared" si="84"/>
        <v>38666.666666666664</v>
      </c>
      <c r="E1947" s="60">
        <v>1861</v>
      </c>
      <c r="F1947" s="61">
        <f>D1947*7.68</f>
        <v>296959.99999999994</v>
      </c>
      <c r="G1947" s="61">
        <f>D1947*4.56</f>
        <v>176319.99999999997</v>
      </c>
      <c r="H1947" s="61">
        <f>D1947*2.01</f>
        <v>77719.999999999985</v>
      </c>
      <c r="I1947" s="61">
        <f>D1947*15.13</f>
        <v>585026.66666666663</v>
      </c>
      <c r="J1947" s="61">
        <f>D1947*4.27</f>
        <v>165106.66666666663</v>
      </c>
      <c r="K1947" s="62">
        <f>SUM(F1947:J1947)</f>
        <v>1301133.333333333</v>
      </c>
    </row>
    <row r="1948" spans="1:11" ht="12.75" customHeight="1" x14ac:dyDescent="0.2">
      <c r="D1948" s="59">
        <f t="shared" si="84"/>
        <v>38666.666666666664</v>
      </c>
      <c r="E1948" s="60">
        <v>1862</v>
      </c>
    </row>
    <row r="1949" spans="1:11" ht="12.75" customHeight="1" x14ac:dyDescent="0.2">
      <c r="A1949" s="58" t="s">
        <v>3930</v>
      </c>
      <c r="D1949" s="59">
        <f t="shared" si="84"/>
        <v>38666.666666666664</v>
      </c>
      <c r="E1949" s="60">
        <v>1863</v>
      </c>
    </row>
    <row r="1950" spans="1:11" ht="12.75" customHeight="1" x14ac:dyDescent="0.2">
      <c r="D1950" s="59">
        <f t="shared" si="84"/>
        <v>38666.666666666664</v>
      </c>
      <c r="E1950" s="60">
        <v>1864</v>
      </c>
    </row>
    <row r="1951" spans="1:11" ht="12.75" customHeight="1" x14ac:dyDescent="0.2">
      <c r="A1951" s="58">
        <v>13130</v>
      </c>
      <c r="B1951" s="58" t="s">
        <v>3931</v>
      </c>
      <c r="C1951" s="59">
        <v>7</v>
      </c>
      <c r="D1951" s="59">
        <f t="shared" si="84"/>
        <v>38666.666666666664</v>
      </c>
      <c r="E1951" s="60">
        <v>1865</v>
      </c>
      <c r="F1951" s="61">
        <f>D1951*9</f>
        <v>348000</v>
      </c>
      <c r="G1951" s="61">
        <f>D1951*5.3</f>
        <v>204933.33333333331</v>
      </c>
      <c r="H1951" s="61">
        <f>D1951*2.37</f>
        <v>91640</v>
      </c>
      <c r="I1951" s="61">
        <f>D1951*16.88</f>
        <v>652693.33333333326</v>
      </c>
      <c r="J1951" s="61">
        <f>D1951*9.92</f>
        <v>383573.33333333331</v>
      </c>
      <c r="K1951" s="62">
        <f>SUM(F1951:J1951)</f>
        <v>1680839.9999999998</v>
      </c>
    </row>
    <row r="1952" spans="1:11" ht="12.75" customHeight="1" x14ac:dyDescent="0.2">
      <c r="A1952" s="58">
        <v>13131</v>
      </c>
      <c r="B1952" s="58" t="s">
        <v>3932</v>
      </c>
      <c r="C1952" s="59">
        <v>7</v>
      </c>
      <c r="D1952" s="59">
        <f t="shared" si="84"/>
        <v>38666.666666666664</v>
      </c>
      <c r="E1952" s="60">
        <v>1866</v>
      </c>
      <c r="F1952" s="61">
        <f>D1952*9</f>
        <v>348000</v>
      </c>
      <c r="G1952" s="61">
        <f>D1952*5.3</f>
        <v>204933.33333333331</v>
      </c>
      <c r="H1952" s="61">
        <f>D1952*2.37</f>
        <v>91640</v>
      </c>
      <c r="I1952" s="61">
        <f>D1952*16.88</f>
        <v>652693.33333333326</v>
      </c>
      <c r="J1952" s="61">
        <f>D1952*9.92</f>
        <v>383573.33333333331</v>
      </c>
      <c r="K1952" s="62">
        <f>SUM(F1952:J1952)</f>
        <v>1680839.9999999998</v>
      </c>
    </row>
    <row r="1953" spans="1:11" ht="12.75" customHeight="1" x14ac:dyDescent="0.2">
      <c r="A1953" s="58">
        <v>13132</v>
      </c>
      <c r="B1953" s="58" t="s">
        <v>3933</v>
      </c>
      <c r="C1953" s="59">
        <v>7</v>
      </c>
      <c r="D1953" s="59">
        <f t="shared" si="84"/>
        <v>38666.666666666664</v>
      </c>
      <c r="E1953" s="60">
        <v>1867</v>
      </c>
      <c r="F1953" s="61">
        <f>D1953*9</f>
        <v>348000</v>
      </c>
      <c r="G1953" s="61">
        <f>D1953*5.3</f>
        <v>204933.33333333331</v>
      </c>
      <c r="H1953" s="61">
        <f>D1953*2.37</f>
        <v>91640</v>
      </c>
      <c r="I1953" s="61">
        <f>D1953*16.88</f>
        <v>652693.33333333326</v>
      </c>
      <c r="J1953" s="61">
        <f>D1953*9.92</f>
        <v>383573.33333333331</v>
      </c>
      <c r="K1953" s="62">
        <f>SUM(F1953:J1953)</f>
        <v>1680839.9999999998</v>
      </c>
    </row>
    <row r="1954" spans="1:11" ht="12.75" customHeight="1" x14ac:dyDescent="0.2">
      <c r="D1954" s="59">
        <f t="shared" si="84"/>
        <v>38666.666666666664</v>
      </c>
      <c r="E1954" s="60">
        <v>1868</v>
      </c>
    </row>
    <row r="1955" spans="1:11" ht="12.75" customHeight="1" x14ac:dyDescent="0.2">
      <c r="A1955" s="58" t="s">
        <v>3934</v>
      </c>
      <c r="D1955" s="59">
        <f t="shared" si="84"/>
        <v>38666.666666666664</v>
      </c>
      <c r="E1955" s="60">
        <v>1869</v>
      </c>
    </row>
    <row r="1956" spans="1:11" ht="12.75" customHeight="1" x14ac:dyDescent="0.2">
      <c r="D1956" s="59">
        <f t="shared" si="84"/>
        <v>38666.666666666664</v>
      </c>
      <c r="E1956" s="60">
        <v>1870</v>
      </c>
    </row>
    <row r="1957" spans="1:11" ht="12.75" customHeight="1" x14ac:dyDescent="0.2">
      <c r="A1957" s="58">
        <v>13140</v>
      </c>
      <c r="B1957" s="58" t="s">
        <v>3935</v>
      </c>
      <c r="C1957" s="59">
        <v>8</v>
      </c>
      <c r="D1957" s="59">
        <f t="shared" si="84"/>
        <v>38666.666666666664</v>
      </c>
      <c r="E1957" s="60">
        <v>1871</v>
      </c>
      <c r="F1957" s="61">
        <f>D1957*10.44</f>
        <v>403679.99999999994</v>
      </c>
      <c r="G1957" s="61">
        <f>D1957*6.17</f>
        <v>238573.33333333331</v>
      </c>
      <c r="H1957" s="61">
        <f>D1957*2.74</f>
        <v>105946.66666666667</v>
      </c>
      <c r="I1957" s="61">
        <f>D1957*18.51</f>
        <v>715720</v>
      </c>
      <c r="J1957" s="61">
        <f>D1957*9.92</f>
        <v>383573.33333333331</v>
      </c>
      <c r="K1957" s="62">
        <f t="shared" ref="K1957:K1966" si="85">SUM(F1957:J1957)</f>
        <v>1847493.3333333333</v>
      </c>
    </row>
    <row r="1958" spans="1:11" ht="12.75" customHeight="1" x14ac:dyDescent="0.2">
      <c r="A1958" s="58">
        <v>13141</v>
      </c>
      <c r="B1958" s="58" t="s">
        <v>3936</v>
      </c>
      <c r="C1958" s="59">
        <v>10</v>
      </c>
      <c r="D1958" s="59">
        <f t="shared" si="84"/>
        <v>38666.666666666664</v>
      </c>
      <c r="E1958" s="60">
        <v>1872</v>
      </c>
      <c r="F1958" s="61">
        <f>D1958*15.71</f>
        <v>607453.33333333337</v>
      </c>
      <c r="G1958" s="61">
        <f>D1958*9.02</f>
        <v>348773.33333333331</v>
      </c>
      <c r="H1958" s="61">
        <f>D1958*4.28</f>
        <v>165493.33333333334</v>
      </c>
      <c r="I1958" s="61">
        <f>D1958*28.08</f>
        <v>1085759.9999999998</v>
      </c>
      <c r="J1958" s="61">
        <f>D1958*15.72</f>
        <v>607840</v>
      </c>
      <c r="K1958" s="62">
        <f t="shared" si="85"/>
        <v>2815320</v>
      </c>
    </row>
    <row r="1959" spans="1:11" ht="12.75" customHeight="1" x14ac:dyDescent="0.2">
      <c r="A1959" s="58">
        <v>13142</v>
      </c>
      <c r="B1959" s="58" t="s">
        <v>3937</v>
      </c>
      <c r="C1959" s="59">
        <v>6</v>
      </c>
      <c r="D1959" s="59">
        <f t="shared" si="84"/>
        <v>38666.666666666664</v>
      </c>
      <c r="E1959" s="60">
        <v>1873</v>
      </c>
      <c r="F1959" s="61">
        <f>D1959*7.68</f>
        <v>296959.99999999994</v>
      </c>
      <c r="G1959" s="61">
        <f>D1959*4.56</f>
        <v>176319.99999999997</v>
      </c>
      <c r="H1959" s="61">
        <f>D1959*2.01</f>
        <v>77719.999999999985</v>
      </c>
      <c r="I1959" s="61">
        <f>D1959*15.13</f>
        <v>585026.66666666663</v>
      </c>
      <c r="J1959" s="61">
        <f>D1959*4.27</f>
        <v>165106.66666666663</v>
      </c>
      <c r="K1959" s="62">
        <f t="shared" si="85"/>
        <v>1301133.333333333</v>
      </c>
    </row>
    <row r="1960" spans="1:11" ht="12.75" customHeight="1" x14ac:dyDescent="0.2">
      <c r="A1960" s="58">
        <v>13143</v>
      </c>
      <c r="B1960" s="58" t="s">
        <v>3938</v>
      </c>
      <c r="C1960" s="59">
        <v>7</v>
      </c>
      <c r="D1960" s="59">
        <f t="shared" si="84"/>
        <v>38666.666666666664</v>
      </c>
      <c r="E1960" s="60">
        <v>1874</v>
      </c>
      <c r="F1960" s="61">
        <f>D1960*9</f>
        <v>348000</v>
      </c>
      <c r="G1960" s="61">
        <f>D1960*5.3</f>
        <v>204933.33333333331</v>
      </c>
      <c r="H1960" s="61">
        <f>D1960*2.37</f>
        <v>91640</v>
      </c>
      <c r="I1960" s="61">
        <f>D1960*16.88</f>
        <v>652693.33333333326</v>
      </c>
      <c r="J1960" s="61">
        <f>D1960*9.92</f>
        <v>383573.33333333331</v>
      </c>
      <c r="K1960" s="62">
        <f t="shared" si="85"/>
        <v>1680839.9999999998</v>
      </c>
    </row>
    <row r="1961" spans="1:11" ht="12.75" customHeight="1" x14ac:dyDescent="0.2">
      <c r="A1961" s="58">
        <v>13144</v>
      </c>
      <c r="B1961" s="58" t="s">
        <v>3939</v>
      </c>
      <c r="C1961" s="59">
        <v>7</v>
      </c>
      <c r="D1961" s="59">
        <f t="shared" si="84"/>
        <v>38666.666666666664</v>
      </c>
      <c r="E1961" s="60">
        <v>1875</v>
      </c>
      <c r="F1961" s="61">
        <f>D1961*9</f>
        <v>348000</v>
      </c>
      <c r="G1961" s="61">
        <f>D1961*5.3</f>
        <v>204933.33333333331</v>
      </c>
      <c r="H1961" s="61">
        <f>D1961*2.37</f>
        <v>91640</v>
      </c>
      <c r="I1961" s="61">
        <f>D1961*16.88</f>
        <v>652693.33333333326</v>
      </c>
      <c r="J1961" s="61">
        <f>D1961*9.92</f>
        <v>383573.33333333331</v>
      </c>
      <c r="K1961" s="62">
        <f t="shared" si="85"/>
        <v>1680839.9999999998</v>
      </c>
    </row>
    <row r="1962" spans="1:11" ht="12.75" customHeight="1" x14ac:dyDescent="0.2">
      <c r="A1962" s="58">
        <v>13145</v>
      </c>
      <c r="B1962" s="58" t="s">
        <v>3940</v>
      </c>
      <c r="C1962" s="59">
        <v>12</v>
      </c>
      <c r="D1962" s="59">
        <f t="shared" si="84"/>
        <v>38666.666666666664</v>
      </c>
      <c r="E1962" s="60">
        <v>1876</v>
      </c>
      <c r="F1962" s="61">
        <f>D1962*19.63</f>
        <v>759026.66666666663</v>
      </c>
      <c r="G1962" s="61">
        <f>D1962*11.44</f>
        <v>442346.66666666663</v>
      </c>
      <c r="H1962" s="61">
        <f>D1962*5.36</f>
        <v>207253.33333333334</v>
      </c>
      <c r="I1962" s="61">
        <f>D1962*31.47</f>
        <v>1216839.9999999998</v>
      </c>
      <c r="J1962" s="61">
        <f>D1962*15.72</f>
        <v>607840</v>
      </c>
      <c r="K1962" s="62">
        <f t="shared" si="85"/>
        <v>3233306.666666666</v>
      </c>
    </row>
    <row r="1963" spans="1:11" ht="12.75" customHeight="1" x14ac:dyDescent="0.2">
      <c r="A1963" s="58">
        <v>13146</v>
      </c>
      <c r="B1963" s="58" t="s">
        <v>3941</v>
      </c>
      <c r="C1963" s="59">
        <v>8</v>
      </c>
      <c r="D1963" s="59">
        <f t="shared" si="84"/>
        <v>38666.666666666664</v>
      </c>
      <c r="E1963" s="60">
        <v>1877</v>
      </c>
      <c r="F1963" s="61">
        <f>D1963*10.44</f>
        <v>403679.99999999994</v>
      </c>
      <c r="G1963" s="61">
        <f>D1963*6.17</f>
        <v>238573.33333333331</v>
      </c>
      <c r="H1963" s="61">
        <f>D1963*2.74</f>
        <v>105946.66666666667</v>
      </c>
      <c r="I1963" s="61">
        <f>D1963*18.51</f>
        <v>715720</v>
      </c>
      <c r="J1963" s="61">
        <f>D1963*9.92</f>
        <v>383573.33333333331</v>
      </c>
      <c r="K1963" s="62">
        <f t="shared" si="85"/>
        <v>1847493.3333333333</v>
      </c>
    </row>
    <row r="1964" spans="1:11" ht="12.75" customHeight="1" x14ac:dyDescent="0.2">
      <c r="A1964" s="58">
        <v>13147</v>
      </c>
      <c r="B1964" s="58" t="s">
        <v>3942</v>
      </c>
      <c r="C1964" s="59">
        <v>10</v>
      </c>
      <c r="D1964" s="59">
        <f t="shared" si="84"/>
        <v>38666.666666666664</v>
      </c>
      <c r="E1964" s="60">
        <v>1878</v>
      </c>
      <c r="F1964" s="61">
        <f>D1964*15.71</f>
        <v>607453.33333333337</v>
      </c>
      <c r="G1964" s="61">
        <f>D1964*9.02</f>
        <v>348773.33333333331</v>
      </c>
      <c r="H1964" s="61">
        <f>D1964*4.28</f>
        <v>165493.33333333334</v>
      </c>
      <c r="I1964" s="61">
        <f>D1964*28.08</f>
        <v>1085759.9999999998</v>
      </c>
      <c r="J1964" s="61">
        <f>D1964*15.72</f>
        <v>607840</v>
      </c>
      <c r="K1964" s="62">
        <f t="shared" si="85"/>
        <v>2815320</v>
      </c>
    </row>
    <row r="1965" spans="1:11" ht="12.75" customHeight="1" x14ac:dyDescent="0.2">
      <c r="A1965" s="58">
        <v>13148</v>
      </c>
      <c r="B1965" s="58" t="s">
        <v>3943</v>
      </c>
      <c r="C1965" s="59">
        <v>9</v>
      </c>
      <c r="D1965" s="59">
        <f t="shared" si="84"/>
        <v>38666.666666666664</v>
      </c>
      <c r="E1965" s="60">
        <v>1879</v>
      </c>
      <c r="F1965" s="61">
        <f>D1965*12.76</f>
        <v>493386.66666666663</v>
      </c>
      <c r="G1965" s="61">
        <f>D1965*7.3</f>
        <v>282266.66666666663</v>
      </c>
      <c r="H1965" s="61">
        <f>D1965*3.49</f>
        <v>134946.66666666666</v>
      </c>
      <c r="I1965" s="61">
        <f>D1965*21.1</f>
        <v>815866.66666666663</v>
      </c>
      <c r="J1965" s="61">
        <f>D1965*9.92</f>
        <v>383573.33333333331</v>
      </c>
      <c r="K1965" s="62">
        <f t="shared" si="85"/>
        <v>2110040</v>
      </c>
    </row>
    <row r="1966" spans="1:11" ht="12.75" customHeight="1" x14ac:dyDescent="0.2">
      <c r="A1966" s="58">
        <v>13149</v>
      </c>
      <c r="B1966" s="58" t="s">
        <v>3944</v>
      </c>
      <c r="C1966" s="59">
        <v>5</v>
      </c>
      <c r="D1966" s="59">
        <f t="shared" si="84"/>
        <v>38666.666666666664</v>
      </c>
      <c r="E1966" s="60">
        <v>1880</v>
      </c>
      <c r="F1966" s="61">
        <f>D1966*5.86</f>
        <v>226586.66666666666</v>
      </c>
      <c r="G1966" s="61">
        <f>D1966*3.83</f>
        <v>148093.33333333331</v>
      </c>
      <c r="H1966" s="61">
        <v>0</v>
      </c>
      <c r="I1966" s="61">
        <f>D1966*10.45</f>
        <v>404066.66666666663</v>
      </c>
      <c r="J1966" s="61">
        <f>D1966*4.27</f>
        <v>165106.66666666663</v>
      </c>
      <c r="K1966" s="62">
        <f t="shared" si="85"/>
        <v>943853.33333333326</v>
      </c>
    </row>
    <row r="1967" spans="1:11" ht="12.75" customHeight="1" x14ac:dyDescent="0.2">
      <c r="D1967" s="59">
        <f t="shared" si="84"/>
        <v>38666.666666666664</v>
      </c>
      <c r="E1967" s="60">
        <v>1881</v>
      </c>
    </row>
    <row r="1968" spans="1:11" ht="12.75" customHeight="1" x14ac:dyDescent="0.2">
      <c r="A1968" s="58" t="s">
        <v>5125</v>
      </c>
      <c r="D1968" s="59">
        <f t="shared" si="84"/>
        <v>38666.666666666664</v>
      </c>
      <c r="E1968" s="60">
        <v>1882</v>
      </c>
    </row>
    <row r="1969" spans="1:11" ht="12.75" customHeight="1" x14ac:dyDescent="0.2">
      <c r="D1969" s="59">
        <f t="shared" si="84"/>
        <v>38666.666666666664</v>
      </c>
      <c r="E1969" s="60">
        <v>1883</v>
      </c>
    </row>
    <row r="1970" spans="1:11" ht="12.75" customHeight="1" x14ac:dyDescent="0.2">
      <c r="A1970" s="58">
        <v>13150</v>
      </c>
      <c r="B1970" s="58" t="s">
        <v>3945</v>
      </c>
      <c r="C1970" s="59">
        <v>3</v>
      </c>
      <c r="D1970" s="59">
        <f t="shared" si="84"/>
        <v>38666.666666666664</v>
      </c>
      <c r="E1970" s="60">
        <v>1884</v>
      </c>
      <c r="F1970" s="61">
        <f>D1970*3.57</f>
        <v>138039.99999999997</v>
      </c>
      <c r="G1970" s="61">
        <f>D1970*2.53</f>
        <v>97826.666666666657</v>
      </c>
      <c r="H1970" s="61">
        <v>0</v>
      </c>
      <c r="I1970" s="61">
        <f>D1970*5.97</f>
        <v>230839.99999999997</v>
      </c>
      <c r="J1970" s="61">
        <f>D1970*2.28</f>
        <v>88159.999999999985</v>
      </c>
      <c r="K1970" s="62">
        <f>SUM(F1970:J1970)</f>
        <v>554866.66666666663</v>
      </c>
    </row>
    <row r="1971" spans="1:11" ht="12.75" customHeight="1" x14ac:dyDescent="0.2">
      <c r="A1971" s="58">
        <v>13151</v>
      </c>
      <c r="B1971" s="58" t="s">
        <v>3946</v>
      </c>
      <c r="C1971" s="59">
        <v>3</v>
      </c>
      <c r="D1971" s="59">
        <f t="shared" si="84"/>
        <v>38666.666666666664</v>
      </c>
      <c r="E1971" s="60">
        <v>1885</v>
      </c>
      <c r="F1971" s="61">
        <f>D1971*3.57</f>
        <v>138039.99999999997</v>
      </c>
      <c r="G1971" s="61">
        <f>D1971*2.53</f>
        <v>97826.666666666657</v>
      </c>
      <c r="H1971" s="61">
        <v>0</v>
      </c>
      <c r="I1971" s="61">
        <f>D1971*5.97</f>
        <v>230839.99999999997</v>
      </c>
      <c r="J1971" s="61">
        <f>D1971*2.28</f>
        <v>88159.999999999985</v>
      </c>
      <c r="K1971" s="62">
        <f>SUM(F1971:J1971)</f>
        <v>554866.66666666663</v>
      </c>
    </row>
    <row r="1972" spans="1:11" ht="12.75" customHeight="1" x14ac:dyDescent="0.2">
      <c r="A1972" s="58">
        <v>13152</v>
      </c>
      <c r="B1972" s="58" t="s">
        <v>3947</v>
      </c>
      <c r="C1972" s="59">
        <v>6</v>
      </c>
      <c r="D1972" s="59">
        <f t="shared" si="84"/>
        <v>38666.666666666664</v>
      </c>
      <c r="E1972" s="60">
        <v>1886</v>
      </c>
      <c r="F1972" s="61">
        <f>D1972*7.68</f>
        <v>296959.99999999994</v>
      </c>
      <c r="G1972" s="61">
        <f>D1972*4.56</f>
        <v>176319.99999999997</v>
      </c>
      <c r="H1972" s="61">
        <f>D1972*2.01</f>
        <v>77719.999999999985</v>
      </c>
      <c r="I1972" s="61">
        <f>D1972*15.13</f>
        <v>585026.66666666663</v>
      </c>
      <c r="J1972" s="61">
        <f>D1972*4.27</f>
        <v>165106.66666666663</v>
      </c>
      <c r="K1972" s="62">
        <f>SUM(F1972:J1972)</f>
        <v>1301133.333333333</v>
      </c>
    </row>
    <row r="1973" spans="1:11" ht="12.75" customHeight="1" x14ac:dyDescent="0.2">
      <c r="D1973" s="59">
        <f t="shared" si="84"/>
        <v>38666.666666666664</v>
      </c>
      <c r="E1973" s="60">
        <v>1887</v>
      </c>
    </row>
    <row r="1974" spans="1:11" ht="12.75" customHeight="1" x14ac:dyDescent="0.2">
      <c r="A1974" s="58" t="s">
        <v>3948</v>
      </c>
      <c r="D1974" s="59">
        <f t="shared" si="84"/>
        <v>38666.666666666664</v>
      </c>
      <c r="E1974" s="60">
        <v>1888</v>
      </c>
    </row>
    <row r="1975" spans="1:11" ht="12.75" customHeight="1" x14ac:dyDescent="0.2">
      <c r="A1975" s="58" t="s">
        <v>3949</v>
      </c>
      <c r="D1975" s="59">
        <f t="shared" si="84"/>
        <v>38666.666666666664</v>
      </c>
      <c r="E1975" s="60">
        <v>1889</v>
      </c>
    </row>
    <row r="1976" spans="1:11" ht="12.75" customHeight="1" x14ac:dyDescent="0.2">
      <c r="D1976" s="59">
        <f t="shared" si="84"/>
        <v>38666.666666666664</v>
      </c>
      <c r="E1976" s="60">
        <v>1890</v>
      </c>
    </row>
    <row r="1977" spans="1:11" ht="12.75" customHeight="1" x14ac:dyDescent="0.2">
      <c r="A1977" s="58">
        <v>13160</v>
      </c>
      <c r="B1977" s="58" t="s">
        <v>3950</v>
      </c>
      <c r="C1977" s="59">
        <v>6</v>
      </c>
      <c r="D1977" s="59">
        <f t="shared" si="84"/>
        <v>38666.666666666664</v>
      </c>
      <c r="E1977" s="60">
        <v>1891</v>
      </c>
      <c r="F1977" s="61">
        <f>D1977*7.68</f>
        <v>296959.99999999994</v>
      </c>
      <c r="G1977" s="61">
        <f>D1977*4.56</f>
        <v>176319.99999999997</v>
      </c>
      <c r="H1977" s="61">
        <f>D1977*2.01</f>
        <v>77719.999999999985</v>
      </c>
      <c r="I1977" s="61">
        <f>D1977*15.13</f>
        <v>585026.66666666663</v>
      </c>
      <c r="J1977" s="61">
        <f>D1977*4.27</f>
        <v>165106.66666666663</v>
      </c>
      <c r="K1977" s="62">
        <f>SUM(F1977:J1977)</f>
        <v>1301133.333333333</v>
      </c>
    </row>
    <row r="1978" spans="1:11" ht="12.75" customHeight="1" x14ac:dyDescent="0.2">
      <c r="A1978" s="58">
        <v>13161</v>
      </c>
      <c r="B1978" s="58" t="s">
        <v>3951</v>
      </c>
      <c r="C1978" s="59">
        <v>7</v>
      </c>
      <c r="D1978" s="59">
        <f t="shared" si="84"/>
        <v>38666.666666666664</v>
      </c>
      <c r="E1978" s="60">
        <v>1892</v>
      </c>
      <c r="F1978" s="61">
        <f>D1978*9</f>
        <v>348000</v>
      </c>
      <c r="G1978" s="61">
        <f>D1978*5.3</f>
        <v>204933.33333333331</v>
      </c>
      <c r="H1978" s="61">
        <f>D1978*2.37</f>
        <v>91640</v>
      </c>
      <c r="I1978" s="61">
        <f>D1978*16.88</f>
        <v>652693.33333333326</v>
      </c>
      <c r="J1978" s="61">
        <f>D1978*9.92</f>
        <v>383573.33333333331</v>
      </c>
      <c r="K1978" s="62">
        <f>SUM(F1978:J1978)</f>
        <v>1680839.9999999998</v>
      </c>
    </row>
    <row r="1979" spans="1:11" ht="12.75" customHeight="1" x14ac:dyDescent="0.2">
      <c r="A1979" s="58">
        <v>13162</v>
      </c>
      <c r="B1979" s="58" t="s">
        <v>3952</v>
      </c>
      <c r="C1979" s="59">
        <v>7</v>
      </c>
      <c r="D1979" s="59">
        <f t="shared" si="84"/>
        <v>38666.666666666664</v>
      </c>
      <c r="E1979" s="60">
        <v>1893</v>
      </c>
      <c r="F1979" s="61">
        <f>D1979*9</f>
        <v>348000</v>
      </c>
      <c r="G1979" s="61">
        <f>D1979*5.3</f>
        <v>204933.33333333331</v>
      </c>
      <c r="H1979" s="61">
        <f>D1979*2.37</f>
        <v>91640</v>
      </c>
      <c r="I1979" s="61">
        <f>D1979*16.88</f>
        <v>652693.33333333326</v>
      </c>
      <c r="J1979" s="61">
        <f>D1979*9.92</f>
        <v>383573.33333333331</v>
      </c>
      <c r="K1979" s="62">
        <f>SUM(F1979:J1979)</f>
        <v>1680839.9999999998</v>
      </c>
    </row>
    <row r="1980" spans="1:11" ht="12.75" customHeight="1" x14ac:dyDescent="0.2">
      <c r="D1980" s="59">
        <f t="shared" si="84"/>
        <v>38666.666666666664</v>
      </c>
      <c r="E1980" s="60">
        <v>1894</v>
      </c>
    </row>
    <row r="1981" spans="1:11" ht="12.75" customHeight="1" x14ac:dyDescent="0.2">
      <c r="A1981" s="58" t="s">
        <v>3953</v>
      </c>
      <c r="D1981" s="59">
        <f t="shared" si="84"/>
        <v>38666.666666666664</v>
      </c>
      <c r="E1981" s="60">
        <v>1895</v>
      </c>
    </row>
    <row r="1982" spans="1:11" ht="12.75" customHeight="1" x14ac:dyDescent="0.2">
      <c r="D1982" s="59">
        <f t="shared" si="84"/>
        <v>38666.666666666664</v>
      </c>
      <c r="E1982" s="60">
        <v>1896</v>
      </c>
    </row>
    <row r="1983" spans="1:11" ht="12.75" customHeight="1" x14ac:dyDescent="0.2">
      <c r="A1983" s="58">
        <v>13170</v>
      </c>
      <c r="B1983" s="58" t="s">
        <v>3439</v>
      </c>
      <c r="C1983" s="59">
        <v>7</v>
      </c>
      <c r="D1983" s="59">
        <f t="shared" si="84"/>
        <v>38666.666666666664</v>
      </c>
      <c r="E1983" s="60">
        <v>1897</v>
      </c>
      <c r="F1983" s="61">
        <f>D1983*9</f>
        <v>348000</v>
      </c>
      <c r="G1983" s="61">
        <f>D1983*5.3</f>
        <v>204933.33333333331</v>
      </c>
      <c r="H1983" s="61">
        <f>D1983*2.37</f>
        <v>91640</v>
      </c>
      <c r="I1983" s="61">
        <f>D1983*16.88</f>
        <v>652693.33333333326</v>
      </c>
      <c r="J1983" s="61">
        <f>D1983*9.92</f>
        <v>383573.33333333331</v>
      </c>
      <c r="K1983" s="62">
        <f>SUM(F1983:J1983)</f>
        <v>1680839.9999999998</v>
      </c>
    </row>
    <row r="1984" spans="1:11" ht="12.75" customHeight="1" x14ac:dyDescent="0.2">
      <c r="A1984" s="58">
        <v>13171</v>
      </c>
      <c r="B1984" s="58" t="s">
        <v>3440</v>
      </c>
      <c r="C1984" s="59">
        <v>11</v>
      </c>
      <c r="D1984" s="59">
        <f t="shared" si="84"/>
        <v>38666.666666666664</v>
      </c>
      <c r="E1984" s="60">
        <v>1898</v>
      </c>
      <c r="F1984" s="61">
        <f>D1984*17.62</f>
        <v>681306.66666666663</v>
      </c>
      <c r="G1984" s="61">
        <f>D1984*10.08</f>
        <v>389760</v>
      </c>
      <c r="H1984" s="61">
        <f>D1984*4.83</f>
        <v>186760</v>
      </c>
      <c r="I1984" s="61">
        <f>D1984*29.95</f>
        <v>1158066.6666666665</v>
      </c>
      <c r="J1984" s="61">
        <f>D1984*15.72</f>
        <v>607840</v>
      </c>
      <c r="K1984" s="62">
        <f>SUM(F1984:J1984)</f>
        <v>3023733.333333333</v>
      </c>
    </row>
    <row r="1985" spans="1:11" ht="12.75" customHeight="1" x14ac:dyDescent="0.2">
      <c r="D1985" s="59">
        <f t="shared" si="84"/>
        <v>38666.666666666664</v>
      </c>
      <c r="E1985" s="60">
        <v>1899</v>
      </c>
    </row>
    <row r="1986" spans="1:11" ht="12.75" customHeight="1" x14ac:dyDescent="0.2">
      <c r="A1986" s="58" t="s">
        <v>5036</v>
      </c>
      <c r="D1986" s="59">
        <f t="shared" si="84"/>
        <v>38666.666666666664</v>
      </c>
      <c r="E1986" s="60">
        <v>1900</v>
      </c>
    </row>
    <row r="1987" spans="1:11" ht="12.75" customHeight="1" x14ac:dyDescent="0.2">
      <c r="D1987" s="59">
        <f t="shared" si="84"/>
        <v>38666.666666666664</v>
      </c>
      <c r="E1987" s="60">
        <v>1901</v>
      </c>
    </row>
    <row r="1988" spans="1:11" ht="12.75" customHeight="1" x14ac:dyDescent="0.2">
      <c r="A1988" s="58">
        <v>13180</v>
      </c>
      <c r="B1988" s="58" t="s">
        <v>3441</v>
      </c>
      <c r="C1988" s="59">
        <v>12</v>
      </c>
      <c r="D1988" s="59">
        <f t="shared" si="84"/>
        <v>38666.666666666664</v>
      </c>
      <c r="E1988" s="60">
        <v>1902</v>
      </c>
      <c r="F1988" s="61">
        <f>D1988*19.63</f>
        <v>759026.66666666663</v>
      </c>
      <c r="G1988" s="61">
        <f>D1988*11.44</f>
        <v>442346.66666666663</v>
      </c>
      <c r="H1988" s="61">
        <f>D1988*5.36</f>
        <v>207253.33333333334</v>
      </c>
      <c r="I1988" s="61">
        <f>D1988*31.47</f>
        <v>1216839.9999999998</v>
      </c>
      <c r="J1988" s="61">
        <f>D1988*15.72</f>
        <v>607840</v>
      </c>
      <c r="K1988" s="62">
        <f>SUM(F1988:J1988)</f>
        <v>3233306.666666666</v>
      </c>
    </row>
    <row r="1989" spans="1:11" ht="12.75" customHeight="1" x14ac:dyDescent="0.2">
      <c r="A1989" s="58">
        <v>13181</v>
      </c>
      <c r="B1989" s="58" t="s">
        <v>3442</v>
      </c>
      <c r="C1989" s="59">
        <v>8</v>
      </c>
      <c r="D1989" s="59">
        <f t="shared" si="84"/>
        <v>38666.666666666664</v>
      </c>
      <c r="E1989" s="60">
        <v>1903</v>
      </c>
      <c r="F1989" s="61">
        <f>D1989*10.44</f>
        <v>403679.99999999994</v>
      </c>
      <c r="G1989" s="61">
        <f>D1989*6.17</f>
        <v>238573.33333333331</v>
      </c>
      <c r="H1989" s="61">
        <f>D1989*2.74</f>
        <v>105946.66666666667</v>
      </c>
      <c r="I1989" s="61">
        <f>D1989*18.51</f>
        <v>715720</v>
      </c>
      <c r="J1989" s="61">
        <f>D1989*9.92</f>
        <v>383573.33333333331</v>
      </c>
      <c r="K1989" s="62">
        <f>SUM(F1989:J1989)</f>
        <v>1847493.3333333333</v>
      </c>
    </row>
    <row r="1990" spans="1:11" ht="12.75" customHeight="1" x14ac:dyDescent="0.2">
      <c r="A1990" s="58">
        <v>13182</v>
      </c>
      <c r="B1990" s="58" t="s">
        <v>3443</v>
      </c>
      <c r="C1990" s="59">
        <v>12</v>
      </c>
      <c r="D1990" s="59">
        <f t="shared" si="84"/>
        <v>38666.666666666664</v>
      </c>
      <c r="E1990" s="60">
        <v>1904</v>
      </c>
      <c r="F1990" s="61">
        <f>D1990*19.63</f>
        <v>759026.66666666663</v>
      </c>
      <c r="G1990" s="61">
        <f>D1990*11.44</f>
        <v>442346.66666666663</v>
      </c>
      <c r="H1990" s="61">
        <f>D1990*5.36</f>
        <v>207253.33333333334</v>
      </c>
      <c r="I1990" s="61">
        <f>D1990*31.47</f>
        <v>1216839.9999999998</v>
      </c>
      <c r="J1990" s="61">
        <f>D1990*15.72</f>
        <v>607840</v>
      </c>
      <c r="K1990" s="62">
        <f>SUM(F1990:J1990)</f>
        <v>3233306.666666666</v>
      </c>
    </row>
    <row r="1991" spans="1:11" ht="12.75" customHeight="1" x14ac:dyDescent="0.2">
      <c r="D1991" s="59">
        <f t="shared" si="84"/>
        <v>38666.666666666664</v>
      </c>
      <c r="E1991" s="60">
        <v>1905</v>
      </c>
    </row>
    <row r="1992" spans="1:11" ht="12.75" customHeight="1" x14ac:dyDescent="0.2">
      <c r="A1992" s="58" t="s">
        <v>5037</v>
      </c>
      <c r="D1992" s="59">
        <f t="shared" si="84"/>
        <v>38666.666666666664</v>
      </c>
      <c r="E1992" s="60">
        <v>1906</v>
      </c>
    </row>
    <row r="1993" spans="1:11" ht="12.75" customHeight="1" x14ac:dyDescent="0.2">
      <c r="D1993" s="59">
        <f t="shared" si="84"/>
        <v>38666.666666666664</v>
      </c>
      <c r="E1993" s="60">
        <v>1907</v>
      </c>
    </row>
    <row r="1994" spans="1:11" ht="12.75" customHeight="1" x14ac:dyDescent="0.2">
      <c r="A1994" s="58">
        <v>13190</v>
      </c>
      <c r="B1994" s="58" t="s">
        <v>3444</v>
      </c>
      <c r="C1994" s="59">
        <v>22</v>
      </c>
      <c r="D1994" s="59">
        <f t="shared" si="84"/>
        <v>38666.666666666664</v>
      </c>
      <c r="E1994" s="60">
        <v>1908</v>
      </c>
      <c r="F1994" s="61">
        <f>D1994*38.67</f>
        <v>1495240</v>
      </c>
      <c r="G1994" s="61">
        <f>D1994*26.82</f>
        <v>1037040</v>
      </c>
      <c r="H1994" s="61">
        <f>D1994*10.55</f>
        <v>407933.33333333331</v>
      </c>
      <c r="I1994" s="61">
        <f>D1994*38.34</f>
        <v>1482480</v>
      </c>
      <c r="K1994" s="62">
        <f>SUM(F1994:J1994)</f>
        <v>4422693.333333334</v>
      </c>
    </row>
    <row r="1995" spans="1:11" ht="12.75" customHeight="1" x14ac:dyDescent="0.2">
      <c r="D1995" s="59">
        <f t="shared" si="84"/>
        <v>38666.666666666664</v>
      </c>
      <c r="E1995" s="60">
        <v>1909</v>
      </c>
    </row>
    <row r="1996" spans="1:11" ht="12.75" customHeight="1" x14ac:dyDescent="0.2">
      <c r="A1996" s="58" t="s">
        <v>3445</v>
      </c>
      <c r="D1996" s="59">
        <f t="shared" si="84"/>
        <v>38666.666666666664</v>
      </c>
      <c r="E1996" s="60">
        <v>1910</v>
      </c>
    </row>
    <row r="1997" spans="1:11" ht="12.75" customHeight="1" x14ac:dyDescent="0.2">
      <c r="D1997" s="59">
        <f t="shared" si="84"/>
        <v>38666.666666666664</v>
      </c>
      <c r="E1997" s="60">
        <v>1911</v>
      </c>
    </row>
    <row r="1998" spans="1:11" ht="12.75" customHeight="1" x14ac:dyDescent="0.2">
      <c r="A1998" s="58" t="s">
        <v>5038</v>
      </c>
      <c r="D1998" s="59">
        <f t="shared" si="84"/>
        <v>38666.666666666664</v>
      </c>
      <c r="E1998" s="60">
        <v>1912</v>
      </c>
    </row>
    <row r="1999" spans="1:11" ht="12.75" customHeight="1" x14ac:dyDescent="0.2">
      <c r="D1999" s="59">
        <f t="shared" si="84"/>
        <v>38666.666666666664</v>
      </c>
      <c r="E1999" s="60">
        <v>1913</v>
      </c>
    </row>
    <row r="2000" spans="1:11" ht="12.75" customHeight="1" x14ac:dyDescent="0.2">
      <c r="A2000" s="58">
        <v>13200</v>
      </c>
      <c r="B2000" s="58" t="s">
        <v>3446</v>
      </c>
      <c r="C2000" s="59">
        <v>8</v>
      </c>
      <c r="D2000" s="59">
        <f t="shared" si="84"/>
        <v>38666.666666666664</v>
      </c>
      <c r="E2000" s="60">
        <v>1914</v>
      </c>
      <c r="F2000" s="61">
        <f>D2000*10.44</f>
        <v>403679.99999999994</v>
      </c>
      <c r="G2000" s="61">
        <f>D2000*6.17</f>
        <v>238573.33333333331</v>
      </c>
      <c r="H2000" s="61">
        <f>D2000*2.74</f>
        <v>105946.66666666667</v>
      </c>
      <c r="I2000" s="61">
        <f>D2000*18.51</f>
        <v>715720</v>
      </c>
      <c r="J2000" s="61">
        <f>D2000*9.92</f>
        <v>383573.33333333331</v>
      </c>
      <c r="K2000" s="62">
        <f>SUM(F2000:J2000)</f>
        <v>1847493.3333333333</v>
      </c>
    </row>
    <row r="2001" spans="1:11" ht="12.75" customHeight="1" x14ac:dyDescent="0.2">
      <c r="A2001" s="58">
        <v>13211</v>
      </c>
      <c r="B2001" s="58" t="s">
        <v>3447</v>
      </c>
      <c r="C2001" s="59">
        <v>3</v>
      </c>
      <c r="D2001" s="59">
        <f t="shared" si="84"/>
        <v>38666.666666666664</v>
      </c>
      <c r="E2001" s="60">
        <v>1915</v>
      </c>
      <c r="F2001" s="61">
        <f>D2001*3.57</f>
        <v>138039.99999999997</v>
      </c>
      <c r="G2001" s="61">
        <f>D2001*2.53</f>
        <v>97826.666666666657</v>
      </c>
      <c r="H2001" s="61">
        <v>0</v>
      </c>
      <c r="I2001" s="61">
        <f>D2001*5.97</f>
        <v>230839.99999999997</v>
      </c>
      <c r="J2001" s="61">
        <f>D2001*2.28</f>
        <v>88159.999999999985</v>
      </c>
      <c r="K2001" s="62">
        <f>SUM(F2001:J2001)</f>
        <v>554866.66666666663</v>
      </c>
    </row>
    <row r="2002" spans="1:11" ht="12.75" customHeight="1" x14ac:dyDescent="0.2">
      <c r="A2002" s="58">
        <v>13212</v>
      </c>
      <c r="B2002" s="58" t="s">
        <v>3448</v>
      </c>
      <c r="C2002" s="59">
        <v>5</v>
      </c>
      <c r="D2002" s="59">
        <f t="shared" si="84"/>
        <v>38666.666666666664</v>
      </c>
      <c r="E2002" s="60">
        <v>1916</v>
      </c>
      <c r="F2002" s="61">
        <f>D2002*5.86</f>
        <v>226586.66666666666</v>
      </c>
      <c r="G2002" s="61">
        <f>D2002*3.83</f>
        <v>148093.33333333331</v>
      </c>
      <c r="H2002" s="61">
        <v>0</v>
      </c>
      <c r="I2002" s="61">
        <f>D2002*10.45</f>
        <v>404066.66666666663</v>
      </c>
      <c r="J2002" s="61">
        <f>D2002*4.27</f>
        <v>165106.66666666663</v>
      </c>
      <c r="K2002" s="62">
        <f>SUM(F2002:J2002)</f>
        <v>943853.33333333326</v>
      </c>
    </row>
    <row r="2003" spans="1:11" ht="12.75" customHeight="1" x14ac:dyDescent="0.2">
      <c r="D2003" s="59">
        <f t="shared" si="84"/>
        <v>38666.666666666664</v>
      </c>
      <c r="E2003" s="60">
        <v>1917</v>
      </c>
    </row>
    <row r="2004" spans="1:11" ht="12.75" customHeight="1" x14ac:dyDescent="0.2">
      <c r="A2004" s="58" t="s">
        <v>3924</v>
      </c>
      <c r="D2004" s="59">
        <f t="shared" si="84"/>
        <v>38666.666666666664</v>
      </c>
      <c r="E2004" s="60">
        <v>1918</v>
      </c>
    </row>
    <row r="2005" spans="1:11" ht="12.75" customHeight="1" x14ac:dyDescent="0.2">
      <c r="D2005" s="59">
        <f t="shared" si="84"/>
        <v>38666.666666666664</v>
      </c>
      <c r="E2005" s="60">
        <v>1919</v>
      </c>
    </row>
    <row r="2006" spans="1:11" ht="12.75" customHeight="1" x14ac:dyDescent="0.2">
      <c r="A2006" s="58">
        <v>13220</v>
      </c>
      <c r="B2006" s="58" t="s">
        <v>3449</v>
      </c>
      <c r="C2006" s="59">
        <v>9</v>
      </c>
      <c r="D2006" s="59">
        <f t="shared" si="84"/>
        <v>38666.666666666664</v>
      </c>
      <c r="E2006" s="60">
        <v>1920</v>
      </c>
      <c r="F2006" s="61">
        <f>D2006*12.76</f>
        <v>493386.66666666663</v>
      </c>
      <c r="G2006" s="61">
        <f>D2006*7.3</f>
        <v>282266.66666666663</v>
      </c>
      <c r="H2006" s="61">
        <f>D2006*3.49</f>
        <v>134946.66666666666</v>
      </c>
      <c r="I2006" s="61">
        <f>D2006*21.1</f>
        <v>815866.66666666663</v>
      </c>
      <c r="J2006" s="61">
        <f>D2006*9.92</f>
        <v>383573.33333333331</v>
      </c>
      <c r="K2006" s="62">
        <f>SUM(F2006:J2006)</f>
        <v>2110040</v>
      </c>
    </row>
    <row r="2007" spans="1:11" ht="12.75" customHeight="1" x14ac:dyDescent="0.2">
      <c r="A2007" s="58">
        <v>13221</v>
      </c>
      <c r="B2007" s="58" t="s">
        <v>3450</v>
      </c>
      <c r="C2007" s="59">
        <v>9</v>
      </c>
      <c r="D2007" s="59">
        <f t="shared" si="84"/>
        <v>38666.666666666664</v>
      </c>
      <c r="E2007" s="60">
        <v>1921</v>
      </c>
      <c r="F2007" s="61">
        <f>D2007*12.76</f>
        <v>493386.66666666663</v>
      </c>
      <c r="G2007" s="61">
        <f>D2007*7.3</f>
        <v>282266.66666666663</v>
      </c>
      <c r="H2007" s="61">
        <f>D2007*3.49</f>
        <v>134946.66666666666</v>
      </c>
      <c r="I2007" s="61">
        <f>D2007*21.1</f>
        <v>815866.66666666663</v>
      </c>
      <c r="J2007" s="61">
        <f>D2007*9.92</f>
        <v>383573.33333333331</v>
      </c>
      <c r="K2007" s="62">
        <f>SUM(F2007:J2007)</f>
        <v>2110040</v>
      </c>
    </row>
    <row r="2008" spans="1:11" ht="12.75" customHeight="1" x14ac:dyDescent="0.2">
      <c r="D2008" s="59">
        <f t="shared" ref="D2008:D2071" si="86">D2007</f>
        <v>38666.666666666664</v>
      </c>
      <c r="E2008" s="60">
        <v>1922</v>
      </c>
    </row>
    <row r="2009" spans="1:11" ht="12.75" customHeight="1" x14ac:dyDescent="0.2">
      <c r="A2009" s="58" t="s">
        <v>3930</v>
      </c>
      <c r="D2009" s="59">
        <f t="shared" si="86"/>
        <v>38666.666666666664</v>
      </c>
      <c r="E2009" s="60">
        <v>1923</v>
      </c>
    </row>
    <row r="2010" spans="1:11" ht="12.75" customHeight="1" x14ac:dyDescent="0.2">
      <c r="D2010" s="59">
        <f t="shared" si="86"/>
        <v>38666.666666666664</v>
      </c>
      <c r="E2010" s="60">
        <v>1924</v>
      </c>
    </row>
    <row r="2011" spans="1:11" ht="12.75" customHeight="1" x14ac:dyDescent="0.2">
      <c r="A2011" s="58">
        <v>13230</v>
      </c>
      <c r="B2011" s="58" t="s">
        <v>3451</v>
      </c>
      <c r="C2011" s="59">
        <v>7</v>
      </c>
      <c r="D2011" s="59">
        <f t="shared" si="86"/>
        <v>38666.666666666664</v>
      </c>
      <c r="E2011" s="60">
        <v>1925</v>
      </c>
      <c r="F2011" s="61">
        <f>D2011*9</f>
        <v>348000</v>
      </c>
      <c r="G2011" s="61">
        <f>D2011*5.3</f>
        <v>204933.33333333331</v>
      </c>
      <c r="H2011" s="61">
        <f>D2011*2.37</f>
        <v>91640</v>
      </c>
      <c r="I2011" s="61">
        <f>D2011*16.88</f>
        <v>652693.33333333326</v>
      </c>
      <c r="J2011" s="61">
        <f>D2011*9.92</f>
        <v>383573.33333333331</v>
      </c>
      <c r="K2011" s="62">
        <f>SUM(F2011:J2011)</f>
        <v>1680839.9999999998</v>
      </c>
    </row>
    <row r="2012" spans="1:11" ht="12.75" customHeight="1" x14ac:dyDescent="0.2">
      <c r="A2012" s="58">
        <v>13231</v>
      </c>
      <c r="B2012" s="58" t="s">
        <v>3452</v>
      </c>
      <c r="C2012" s="59">
        <v>7</v>
      </c>
      <c r="D2012" s="59">
        <f t="shared" si="86"/>
        <v>38666.666666666664</v>
      </c>
      <c r="E2012" s="60">
        <v>1926</v>
      </c>
      <c r="F2012" s="61">
        <f>D2012*9</f>
        <v>348000</v>
      </c>
      <c r="G2012" s="61">
        <f>D2012*5.3</f>
        <v>204933.33333333331</v>
      </c>
      <c r="H2012" s="61">
        <f>D2012*2.37</f>
        <v>91640</v>
      </c>
      <c r="I2012" s="61">
        <f>D2012*16.88</f>
        <v>652693.33333333326</v>
      </c>
      <c r="J2012" s="61">
        <f>D2012*9.92</f>
        <v>383573.33333333331</v>
      </c>
      <c r="K2012" s="62">
        <f>SUM(F2012:J2012)</f>
        <v>1680839.9999999998</v>
      </c>
    </row>
    <row r="2013" spans="1:11" ht="12.75" customHeight="1" x14ac:dyDescent="0.2">
      <c r="A2013" s="58">
        <v>13232</v>
      </c>
      <c r="B2013" s="58" t="s">
        <v>3453</v>
      </c>
      <c r="C2013" s="59">
        <v>7</v>
      </c>
      <c r="D2013" s="59">
        <f t="shared" si="86"/>
        <v>38666.666666666664</v>
      </c>
      <c r="E2013" s="60">
        <v>1927</v>
      </c>
      <c r="F2013" s="61">
        <f>D2013*9</f>
        <v>348000</v>
      </c>
      <c r="G2013" s="61">
        <f>D2013*5.3</f>
        <v>204933.33333333331</v>
      </c>
      <c r="H2013" s="61">
        <f>D2013*2.37</f>
        <v>91640</v>
      </c>
      <c r="I2013" s="61">
        <f>D2013*16.88</f>
        <v>652693.33333333326</v>
      </c>
      <c r="J2013" s="61">
        <f>D2013*9.92</f>
        <v>383573.33333333331</v>
      </c>
      <c r="K2013" s="62">
        <f>SUM(F2013:J2013)</f>
        <v>1680839.9999999998</v>
      </c>
    </row>
    <row r="2014" spans="1:11" ht="12.75" customHeight="1" x14ac:dyDescent="0.2">
      <c r="A2014" s="58">
        <v>13233</v>
      </c>
      <c r="B2014" s="58" t="s">
        <v>3454</v>
      </c>
      <c r="C2014" s="59">
        <v>8</v>
      </c>
      <c r="D2014" s="59">
        <f t="shared" si="86"/>
        <v>38666.666666666664</v>
      </c>
      <c r="E2014" s="60">
        <v>1928</v>
      </c>
      <c r="F2014" s="61">
        <f>D2014*10.44</f>
        <v>403679.99999999994</v>
      </c>
      <c r="G2014" s="61">
        <f>D2014*6.17</f>
        <v>238573.33333333331</v>
      </c>
      <c r="H2014" s="61">
        <f>D2014*2.74</f>
        <v>105946.66666666667</v>
      </c>
      <c r="I2014" s="61">
        <f>D2014*18.51</f>
        <v>715720</v>
      </c>
      <c r="J2014" s="61">
        <f>D2014*9.92</f>
        <v>383573.33333333331</v>
      </c>
      <c r="K2014" s="62">
        <f>SUM(F2014:J2014)</f>
        <v>1847493.3333333333</v>
      </c>
    </row>
    <row r="2015" spans="1:11" ht="12.75" customHeight="1" x14ac:dyDescent="0.2">
      <c r="D2015" s="59">
        <f t="shared" si="86"/>
        <v>38666.666666666664</v>
      </c>
      <c r="E2015" s="60">
        <v>1929</v>
      </c>
    </row>
    <row r="2016" spans="1:11" ht="12.75" customHeight="1" x14ac:dyDescent="0.2">
      <c r="A2016" s="58" t="s">
        <v>3455</v>
      </c>
      <c r="D2016" s="59">
        <f t="shared" si="86"/>
        <v>38666.666666666664</v>
      </c>
      <c r="E2016" s="60">
        <v>1930</v>
      </c>
    </row>
    <row r="2017" spans="1:11" ht="12.75" customHeight="1" x14ac:dyDescent="0.2">
      <c r="D2017" s="59">
        <f t="shared" si="86"/>
        <v>38666.666666666664</v>
      </c>
      <c r="E2017" s="60">
        <v>1931</v>
      </c>
    </row>
    <row r="2018" spans="1:11" ht="12.75" customHeight="1" x14ac:dyDescent="0.2">
      <c r="A2018" s="58">
        <v>13240</v>
      </c>
      <c r="B2018" s="58" t="s">
        <v>3456</v>
      </c>
      <c r="C2018" s="59">
        <v>10</v>
      </c>
      <c r="D2018" s="59">
        <f t="shared" si="86"/>
        <v>38666.666666666664</v>
      </c>
      <c r="E2018" s="60">
        <v>1932</v>
      </c>
      <c r="F2018" s="61">
        <f>D2018*15.71</f>
        <v>607453.33333333337</v>
      </c>
      <c r="G2018" s="61">
        <f>D2018*9.02</f>
        <v>348773.33333333331</v>
      </c>
      <c r="H2018" s="61">
        <f>D2018*4.28</f>
        <v>165493.33333333334</v>
      </c>
      <c r="I2018" s="61">
        <f>D2018*28.08</f>
        <v>1085759.9999999998</v>
      </c>
      <c r="J2018" s="61">
        <f>D2018*15.72</f>
        <v>607840</v>
      </c>
      <c r="K2018" s="62">
        <f>SUM(F2018:J2018)</f>
        <v>2815320</v>
      </c>
    </row>
    <row r="2019" spans="1:11" ht="12.75" customHeight="1" x14ac:dyDescent="0.2">
      <c r="A2019" s="58">
        <v>13241</v>
      </c>
      <c r="B2019" s="58" t="s">
        <v>3457</v>
      </c>
      <c r="C2019" s="59">
        <v>9</v>
      </c>
      <c r="D2019" s="59">
        <f t="shared" si="86"/>
        <v>38666.666666666664</v>
      </c>
      <c r="E2019" s="60">
        <v>1933</v>
      </c>
      <c r="F2019" s="61">
        <f>D2019*12.76</f>
        <v>493386.66666666663</v>
      </c>
      <c r="G2019" s="61">
        <f>D2019*7.3</f>
        <v>282266.66666666663</v>
      </c>
      <c r="H2019" s="61">
        <f>D2019*3.49</f>
        <v>134946.66666666666</v>
      </c>
      <c r="I2019" s="61">
        <f>D2019*21.1</f>
        <v>815866.66666666663</v>
      </c>
      <c r="J2019" s="61">
        <f>D2019*9.92</f>
        <v>383573.33333333331</v>
      </c>
      <c r="K2019" s="62">
        <f>SUM(F2019:J2019)</f>
        <v>2110040</v>
      </c>
    </row>
    <row r="2020" spans="1:11" ht="12.75" customHeight="1" x14ac:dyDescent="0.2">
      <c r="A2020" s="58">
        <v>13242</v>
      </c>
      <c r="B2020" s="58" t="s">
        <v>3458</v>
      </c>
      <c r="C2020" s="59">
        <v>6</v>
      </c>
      <c r="D2020" s="59">
        <f t="shared" si="86"/>
        <v>38666.666666666664</v>
      </c>
      <c r="E2020" s="60">
        <v>1934</v>
      </c>
      <c r="F2020" s="61">
        <f>D2020*7.68</f>
        <v>296959.99999999994</v>
      </c>
      <c r="G2020" s="61">
        <f>D2020*4.56</f>
        <v>176319.99999999997</v>
      </c>
      <c r="H2020" s="61">
        <f>D2020*2.01</f>
        <v>77719.999999999985</v>
      </c>
      <c r="I2020" s="61">
        <f>D2020*15.13</f>
        <v>585026.66666666663</v>
      </c>
      <c r="J2020" s="61">
        <f>D2020*4.27</f>
        <v>165106.66666666663</v>
      </c>
      <c r="K2020" s="62">
        <f>SUM(F2020:J2020)</f>
        <v>1301133.333333333</v>
      </c>
    </row>
    <row r="2021" spans="1:11" ht="12.75" customHeight="1" x14ac:dyDescent="0.2">
      <c r="A2021" s="58">
        <v>13243</v>
      </c>
      <c r="B2021" s="58" t="s">
        <v>3459</v>
      </c>
      <c r="C2021" s="59">
        <v>7</v>
      </c>
      <c r="D2021" s="59">
        <f t="shared" si="86"/>
        <v>38666.666666666664</v>
      </c>
      <c r="E2021" s="60">
        <v>1935</v>
      </c>
      <c r="F2021" s="61">
        <f>D2021*9</f>
        <v>348000</v>
      </c>
      <c r="G2021" s="61">
        <f>D2021*5.3</f>
        <v>204933.33333333331</v>
      </c>
      <c r="H2021" s="61">
        <f>D2021*2.37</f>
        <v>91640</v>
      </c>
      <c r="I2021" s="61">
        <f>D2021*16.88</f>
        <v>652693.33333333326</v>
      </c>
      <c r="J2021" s="61">
        <f>D2021*9.92</f>
        <v>383573.33333333331</v>
      </c>
      <c r="K2021" s="62">
        <f>SUM(F2021:J2021)</f>
        <v>1680839.9999999998</v>
      </c>
    </row>
    <row r="2022" spans="1:11" ht="12.75" customHeight="1" x14ac:dyDescent="0.2">
      <c r="A2022" s="58">
        <v>13244</v>
      </c>
      <c r="B2022" s="58" t="s">
        <v>3460</v>
      </c>
      <c r="C2022" s="59">
        <v>8</v>
      </c>
      <c r="D2022" s="59">
        <f t="shared" si="86"/>
        <v>38666.666666666664</v>
      </c>
      <c r="E2022" s="60">
        <v>1936</v>
      </c>
      <c r="F2022" s="61">
        <f>D2022*10.44</f>
        <v>403679.99999999994</v>
      </c>
      <c r="G2022" s="61">
        <f>D2022*6.17</f>
        <v>238573.33333333331</v>
      </c>
      <c r="H2022" s="61">
        <f>D2022*2.74</f>
        <v>105946.66666666667</v>
      </c>
      <c r="I2022" s="61">
        <f>D2022*18.51</f>
        <v>715720</v>
      </c>
      <c r="J2022" s="61">
        <f>D2022*9.92</f>
        <v>383573.33333333331</v>
      </c>
      <c r="K2022" s="62">
        <f>SUM(F2022:J2022)</f>
        <v>1847493.3333333333</v>
      </c>
    </row>
    <row r="2023" spans="1:11" ht="12.75" customHeight="1" x14ac:dyDescent="0.2">
      <c r="D2023" s="59">
        <f t="shared" si="86"/>
        <v>38666.666666666664</v>
      </c>
      <c r="E2023" s="60">
        <v>1937</v>
      </c>
    </row>
    <row r="2024" spans="1:11" ht="12.75" customHeight="1" x14ac:dyDescent="0.2">
      <c r="A2024" s="58" t="s">
        <v>5125</v>
      </c>
      <c r="D2024" s="59">
        <f t="shared" si="86"/>
        <v>38666.666666666664</v>
      </c>
      <c r="E2024" s="60">
        <v>1938</v>
      </c>
    </row>
    <row r="2025" spans="1:11" ht="12.75" customHeight="1" x14ac:dyDescent="0.2">
      <c r="D2025" s="59">
        <f t="shared" si="86"/>
        <v>38666.666666666664</v>
      </c>
      <c r="E2025" s="60">
        <v>1939</v>
      </c>
    </row>
    <row r="2026" spans="1:11" ht="12.75" customHeight="1" x14ac:dyDescent="0.2">
      <c r="A2026" s="58">
        <v>13250</v>
      </c>
      <c r="B2026" s="58" t="s">
        <v>3461</v>
      </c>
      <c r="C2026" s="59">
        <v>6</v>
      </c>
      <c r="D2026" s="59">
        <f t="shared" si="86"/>
        <v>38666.666666666664</v>
      </c>
      <c r="E2026" s="60">
        <v>1940</v>
      </c>
      <c r="F2026" s="61">
        <f>D2026*7.68</f>
        <v>296959.99999999994</v>
      </c>
      <c r="G2026" s="61">
        <f>D2026*4.56</f>
        <v>176319.99999999997</v>
      </c>
      <c r="H2026" s="61">
        <f>D2026*2.01</f>
        <v>77719.999999999985</v>
      </c>
      <c r="I2026" s="61">
        <f>D2026*15.13</f>
        <v>585026.66666666663</v>
      </c>
      <c r="J2026" s="61">
        <f>D2026*4.27</f>
        <v>165106.66666666663</v>
      </c>
      <c r="K2026" s="62">
        <f>SUM(F2026:J2026)</f>
        <v>1301133.333333333</v>
      </c>
    </row>
    <row r="2027" spans="1:11" ht="12.75" customHeight="1" x14ac:dyDescent="0.2">
      <c r="A2027" s="58">
        <v>13251</v>
      </c>
      <c r="B2027" s="58" t="s">
        <v>3462</v>
      </c>
      <c r="C2027" s="59">
        <v>6</v>
      </c>
      <c r="D2027" s="59">
        <f t="shared" si="86"/>
        <v>38666.666666666664</v>
      </c>
      <c r="E2027" s="60">
        <v>1941</v>
      </c>
      <c r="F2027" s="61">
        <f>D2027*7.68</f>
        <v>296959.99999999994</v>
      </c>
      <c r="G2027" s="61">
        <f>D2027*4.56</f>
        <v>176319.99999999997</v>
      </c>
      <c r="H2027" s="61">
        <f>D2027*2.01</f>
        <v>77719.999999999985</v>
      </c>
      <c r="I2027" s="61">
        <f>D2027*15.13</f>
        <v>585026.66666666663</v>
      </c>
      <c r="J2027" s="61">
        <f>D2027*4.27</f>
        <v>165106.66666666663</v>
      </c>
      <c r="K2027" s="62">
        <f>SUM(F2027:J2027)</f>
        <v>1301133.333333333</v>
      </c>
    </row>
    <row r="2028" spans="1:11" ht="12.75" customHeight="1" x14ac:dyDescent="0.2">
      <c r="A2028" s="58">
        <v>13252</v>
      </c>
      <c r="B2028" s="58" t="s">
        <v>3463</v>
      </c>
      <c r="C2028" s="59">
        <v>6</v>
      </c>
      <c r="D2028" s="59">
        <f t="shared" si="86"/>
        <v>38666.666666666664</v>
      </c>
      <c r="E2028" s="60">
        <v>1942</v>
      </c>
      <c r="F2028" s="61">
        <f>D2028*7.68</f>
        <v>296959.99999999994</v>
      </c>
      <c r="G2028" s="61">
        <f>D2028*4.56</f>
        <v>176319.99999999997</v>
      </c>
      <c r="H2028" s="61">
        <f>D2028*2.01</f>
        <v>77719.999999999985</v>
      </c>
      <c r="I2028" s="61">
        <f>D2028*15.13</f>
        <v>585026.66666666663</v>
      </c>
      <c r="J2028" s="61">
        <f>D2028*4.27</f>
        <v>165106.66666666663</v>
      </c>
      <c r="K2028" s="62">
        <f>SUM(F2028:J2028)</f>
        <v>1301133.333333333</v>
      </c>
    </row>
    <row r="2029" spans="1:11" ht="12.75" customHeight="1" x14ac:dyDescent="0.2">
      <c r="D2029" s="59">
        <f t="shared" si="86"/>
        <v>38666.666666666664</v>
      </c>
      <c r="E2029" s="60">
        <v>1943</v>
      </c>
    </row>
    <row r="2030" spans="1:11" ht="12.75" customHeight="1" x14ac:dyDescent="0.2">
      <c r="A2030" s="58" t="s">
        <v>3464</v>
      </c>
      <c r="D2030" s="59">
        <f t="shared" si="86"/>
        <v>38666.666666666664</v>
      </c>
      <c r="E2030" s="60">
        <v>1944</v>
      </c>
    </row>
    <row r="2031" spans="1:11" ht="12.75" customHeight="1" x14ac:dyDescent="0.2">
      <c r="D2031" s="59">
        <f t="shared" si="86"/>
        <v>38666.666666666664</v>
      </c>
      <c r="E2031" s="60">
        <v>1945</v>
      </c>
    </row>
    <row r="2032" spans="1:11" ht="12.75" customHeight="1" x14ac:dyDescent="0.2">
      <c r="A2032" s="58">
        <v>13260</v>
      </c>
      <c r="B2032" s="58" t="s">
        <v>3465</v>
      </c>
      <c r="C2032" s="59">
        <v>7</v>
      </c>
      <c r="D2032" s="59">
        <f t="shared" si="86"/>
        <v>38666.666666666664</v>
      </c>
      <c r="E2032" s="60">
        <v>1946</v>
      </c>
      <c r="F2032" s="61">
        <f>D2032*9</f>
        <v>348000</v>
      </c>
      <c r="G2032" s="61">
        <f>D2032*5.3</f>
        <v>204933.33333333331</v>
      </c>
      <c r="H2032" s="61">
        <f>D2032*2.37</f>
        <v>91640</v>
      </c>
      <c r="I2032" s="61">
        <f>D2032*16.88</f>
        <v>652693.33333333326</v>
      </c>
      <c r="J2032" s="61">
        <f>D2032*9.92</f>
        <v>383573.33333333331</v>
      </c>
      <c r="K2032" s="62">
        <f>SUM(F2032:J2032)</f>
        <v>1680839.9999999998</v>
      </c>
    </row>
    <row r="2033" spans="1:11" ht="12.75" customHeight="1" x14ac:dyDescent="0.2">
      <c r="A2033" s="58">
        <v>13261</v>
      </c>
      <c r="B2033" s="58" t="s">
        <v>3466</v>
      </c>
      <c r="C2033" s="59">
        <v>7</v>
      </c>
      <c r="D2033" s="59">
        <f t="shared" si="86"/>
        <v>38666.666666666664</v>
      </c>
      <c r="E2033" s="60">
        <v>1947</v>
      </c>
      <c r="F2033" s="61">
        <f>D2033*9</f>
        <v>348000</v>
      </c>
      <c r="G2033" s="61">
        <f>D2033*5.3</f>
        <v>204933.33333333331</v>
      </c>
      <c r="H2033" s="61">
        <f>D2033*2.37</f>
        <v>91640</v>
      </c>
      <c r="I2033" s="61">
        <f>D2033*16.88</f>
        <v>652693.33333333326</v>
      </c>
      <c r="J2033" s="61">
        <f>D2033*9.92</f>
        <v>383573.33333333331</v>
      </c>
      <c r="K2033" s="62">
        <f>SUM(F2033:J2033)</f>
        <v>1680839.9999999998</v>
      </c>
    </row>
    <row r="2034" spans="1:11" ht="12.75" customHeight="1" x14ac:dyDescent="0.2">
      <c r="A2034" s="58">
        <v>13262</v>
      </c>
      <c r="B2034" s="58" t="s">
        <v>3467</v>
      </c>
      <c r="C2034" s="59">
        <v>8</v>
      </c>
      <c r="D2034" s="59">
        <f t="shared" si="86"/>
        <v>38666.666666666664</v>
      </c>
      <c r="E2034" s="60">
        <v>1948</v>
      </c>
      <c r="F2034" s="61">
        <f>D2034*10.44</f>
        <v>403679.99999999994</v>
      </c>
      <c r="G2034" s="61">
        <f>D2034*6.17</f>
        <v>238573.33333333331</v>
      </c>
      <c r="H2034" s="61">
        <f>D2034*2.74</f>
        <v>105946.66666666667</v>
      </c>
      <c r="I2034" s="61">
        <f>D2034*18.51</f>
        <v>715720</v>
      </c>
      <c r="J2034" s="61">
        <f>D2034*9.92</f>
        <v>383573.33333333331</v>
      </c>
      <c r="K2034" s="62">
        <f>SUM(F2034:J2034)</f>
        <v>1847493.3333333333</v>
      </c>
    </row>
    <row r="2035" spans="1:11" ht="12.75" customHeight="1" x14ac:dyDescent="0.2">
      <c r="D2035" s="59">
        <f t="shared" si="86"/>
        <v>38666.666666666664</v>
      </c>
      <c r="E2035" s="60">
        <v>1949</v>
      </c>
    </row>
    <row r="2036" spans="1:11" ht="12.75" customHeight="1" x14ac:dyDescent="0.2">
      <c r="A2036" s="58" t="s">
        <v>3953</v>
      </c>
      <c r="D2036" s="59">
        <f t="shared" si="86"/>
        <v>38666.666666666664</v>
      </c>
      <c r="E2036" s="60">
        <v>1950</v>
      </c>
    </row>
    <row r="2037" spans="1:11" ht="12.75" customHeight="1" x14ac:dyDescent="0.2">
      <c r="D2037" s="59">
        <f t="shared" si="86"/>
        <v>38666.666666666664</v>
      </c>
      <c r="E2037" s="60">
        <v>1951</v>
      </c>
    </row>
    <row r="2038" spans="1:11" ht="12.75" customHeight="1" x14ac:dyDescent="0.2">
      <c r="A2038" s="58">
        <v>13270</v>
      </c>
      <c r="B2038" s="58" t="s">
        <v>3468</v>
      </c>
      <c r="C2038" s="59">
        <v>11</v>
      </c>
      <c r="D2038" s="59">
        <f t="shared" si="86"/>
        <v>38666.666666666664</v>
      </c>
      <c r="E2038" s="60">
        <v>1952</v>
      </c>
      <c r="F2038" s="61">
        <f>D2038*17.62</f>
        <v>681306.66666666663</v>
      </c>
      <c r="G2038" s="61">
        <f>D2038*10.08</f>
        <v>389760</v>
      </c>
      <c r="H2038" s="61">
        <f>D2038*4.83</f>
        <v>186760</v>
      </c>
      <c r="I2038" s="61">
        <f>D2038*29.95</f>
        <v>1158066.6666666665</v>
      </c>
      <c r="J2038" s="61">
        <f>D2038*15.72</f>
        <v>607840</v>
      </c>
      <c r="K2038" s="62">
        <f>SUM(F2038:J2038)</f>
        <v>3023733.333333333</v>
      </c>
    </row>
    <row r="2039" spans="1:11" ht="12.75" customHeight="1" x14ac:dyDescent="0.2">
      <c r="A2039" s="58">
        <v>13271</v>
      </c>
      <c r="B2039" s="58" t="s">
        <v>3469</v>
      </c>
      <c r="C2039" s="59">
        <v>9</v>
      </c>
      <c r="D2039" s="59">
        <f t="shared" si="86"/>
        <v>38666.666666666664</v>
      </c>
      <c r="E2039" s="60">
        <v>1953</v>
      </c>
      <c r="F2039" s="61">
        <f>D2039*12.76</f>
        <v>493386.66666666663</v>
      </c>
      <c r="G2039" s="61">
        <f>D2039*7.3</f>
        <v>282266.66666666663</v>
      </c>
      <c r="H2039" s="61">
        <f>D2039*3.49</f>
        <v>134946.66666666666</v>
      </c>
      <c r="I2039" s="61">
        <f>D2039*21.1</f>
        <v>815866.66666666663</v>
      </c>
      <c r="J2039" s="61">
        <f>D2039*9.92</f>
        <v>383573.33333333331</v>
      </c>
      <c r="K2039" s="62">
        <f>SUM(F2039:J2039)</f>
        <v>2110040</v>
      </c>
    </row>
    <row r="2040" spans="1:11" ht="12.75" customHeight="1" x14ac:dyDescent="0.2">
      <c r="A2040" s="58">
        <v>13272</v>
      </c>
      <c r="B2040" s="58" t="s">
        <v>3470</v>
      </c>
      <c r="C2040" s="59">
        <v>10</v>
      </c>
      <c r="D2040" s="59">
        <f t="shared" si="86"/>
        <v>38666.666666666664</v>
      </c>
      <c r="E2040" s="60">
        <v>1954</v>
      </c>
      <c r="F2040" s="61">
        <f>D2040*15.71</f>
        <v>607453.33333333337</v>
      </c>
      <c r="G2040" s="61">
        <f>D2040*9.02</f>
        <v>348773.33333333331</v>
      </c>
      <c r="H2040" s="61">
        <f>D2040*4.28</f>
        <v>165493.33333333334</v>
      </c>
      <c r="I2040" s="61">
        <f>D2040*28.08</f>
        <v>1085759.9999999998</v>
      </c>
      <c r="J2040" s="61">
        <f>D2040*15.72</f>
        <v>607840</v>
      </c>
      <c r="K2040" s="62">
        <f>SUM(F2040:J2040)</f>
        <v>2815320</v>
      </c>
    </row>
    <row r="2041" spans="1:11" ht="12.75" customHeight="1" x14ac:dyDescent="0.2">
      <c r="A2041" s="58">
        <v>13273</v>
      </c>
      <c r="B2041" s="58" t="s">
        <v>3471</v>
      </c>
      <c r="C2041" s="59">
        <v>9</v>
      </c>
      <c r="D2041" s="59">
        <f t="shared" si="86"/>
        <v>38666.666666666664</v>
      </c>
      <c r="E2041" s="60">
        <v>1955</v>
      </c>
      <c r="F2041" s="61">
        <f>D2041*12.76</f>
        <v>493386.66666666663</v>
      </c>
      <c r="G2041" s="61">
        <f>D2041*7.3</f>
        <v>282266.66666666663</v>
      </c>
      <c r="H2041" s="61">
        <f>D2041*3.49</f>
        <v>134946.66666666666</v>
      </c>
      <c r="I2041" s="61">
        <f>D2041*21.1</f>
        <v>815866.66666666663</v>
      </c>
      <c r="J2041" s="61">
        <f>D2041*9.92</f>
        <v>383573.33333333331</v>
      </c>
      <c r="K2041" s="62">
        <f>SUM(F2041:J2041)</f>
        <v>2110040</v>
      </c>
    </row>
    <row r="2042" spans="1:11" ht="12.75" customHeight="1" x14ac:dyDescent="0.2">
      <c r="D2042" s="59">
        <f t="shared" si="86"/>
        <v>38666.666666666664</v>
      </c>
      <c r="E2042" s="60">
        <v>1956</v>
      </c>
    </row>
    <row r="2043" spans="1:11" ht="12.75" customHeight="1" x14ac:dyDescent="0.2">
      <c r="A2043" s="58" t="s">
        <v>5036</v>
      </c>
      <c r="D2043" s="59">
        <f t="shared" si="86"/>
        <v>38666.666666666664</v>
      </c>
      <c r="E2043" s="60">
        <v>1957</v>
      </c>
    </row>
    <row r="2044" spans="1:11" ht="12.75" customHeight="1" x14ac:dyDescent="0.2">
      <c r="D2044" s="59">
        <f t="shared" si="86"/>
        <v>38666.666666666664</v>
      </c>
      <c r="E2044" s="60">
        <v>1958</v>
      </c>
    </row>
    <row r="2045" spans="1:11" ht="12.75" customHeight="1" x14ac:dyDescent="0.2">
      <c r="A2045" s="58">
        <v>13280</v>
      </c>
      <c r="B2045" s="58" t="s">
        <v>3472</v>
      </c>
      <c r="C2045" s="59">
        <v>8</v>
      </c>
      <c r="D2045" s="59">
        <f t="shared" si="86"/>
        <v>38666.666666666664</v>
      </c>
      <c r="E2045" s="60">
        <v>1959</v>
      </c>
      <c r="F2045" s="61">
        <f>D2045*10.44</f>
        <v>403679.99999999994</v>
      </c>
      <c r="G2045" s="61">
        <f>D2045*6.17</f>
        <v>238573.33333333331</v>
      </c>
      <c r="H2045" s="61">
        <f>D2045*2.74</f>
        <v>105946.66666666667</v>
      </c>
      <c r="I2045" s="61">
        <f>D2045*18.51</f>
        <v>715720</v>
      </c>
      <c r="J2045" s="61">
        <f>D2045*9.92</f>
        <v>383573.33333333331</v>
      </c>
      <c r="K2045" s="62">
        <f>SUM(F2045:J2045)</f>
        <v>1847493.3333333333</v>
      </c>
    </row>
    <row r="2046" spans="1:11" ht="12.75" customHeight="1" x14ac:dyDescent="0.2">
      <c r="A2046" s="58">
        <v>13281</v>
      </c>
      <c r="B2046" s="58" t="s">
        <v>3473</v>
      </c>
      <c r="C2046" s="59">
        <v>8</v>
      </c>
      <c r="D2046" s="59">
        <f t="shared" si="86"/>
        <v>38666.666666666664</v>
      </c>
      <c r="E2046" s="60">
        <v>1960</v>
      </c>
      <c r="F2046" s="61">
        <f>D2046*10.44</f>
        <v>403679.99999999994</v>
      </c>
      <c r="G2046" s="61">
        <f>D2046*6.17</f>
        <v>238573.33333333331</v>
      </c>
      <c r="H2046" s="61">
        <f>D2046*2.74</f>
        <v>105946.66666666667</v>
      </c>
      <c r="I2046" s="61">
        <f>D2046*18.51</f>
        <v>715720</v>
      </c>
      <c r="J2046" s="61">
        <f>D2046*9.92</f>
        <v>383573.33333333331</v>
      </c>
      <c r="K2046" s="62">
        <f>SUM(F2046:J2046)</f>
        <v>1847493.3333333333</v>
      </c>
    </row>
    <row r="2047" spans="1:11" ht="12.75" customHeight="1" x14ac:dyDescent="0.2">
      <c r="A2047" s="58">
        <v>13282</v>
      </c>
      <c r="B2047" s="58" t="s">
        <v>3474</v>
      </c>
      <c r="C2047" s="59">
        <v>8</v>
      </c>
      <c r="D2047" s="59">
        <f t="shared" si="86"/>
        <v>38666.666666666664</v>
      </c>
      <c r="E2047" s="60">
        <v>1961</v>
      </c>
      <c r="F2047" s="61">
        <f>D2047*10.44</f>
        <v>403679.99999999994</v>
      </c>
      <c r="G2047" s="61">
        <f>D2047*6.17</f>
        <v>238573.33333333331</v>
      </c>
      <c r="H2047" s="61">
        <f>D2047*2.74</f>
        <v>105946.66666666667</v>
      </c>
      <c r="I2047" s="61">
        <f>D2047*18.51</f>
        <v>715720</v>
      </c>
      <c r="J2047" s="61">
        <f>D2047*9.92</f>
        <v>383573.33333333331</v>
      </c>
      <c r="K2047" s="62">
        <f>SUM(F2047:J2047)</f>
        <v>1847493.3333333333</v>
      </c>
    </row>
    <row r="2048" spans="1:11" ht="12.75" customHeight="1" x14ac:dyDescent="0.2">
      <c r="D2048" s="59">
        <f t="shared" si="86"/>
        <v>38666.666666666664</v>
      </c>
      <c r="E2048" s="60">
        <v>1962</v>
      </c>
    </row>
    <row r="2049" spans="1:11" ht="12.75" customHeight="1" x14ac:dyDescent="0.2">
      <c r="A2049" s="58" t="s">
        <v>5037</v>
      </c>
      <c r="D2049" s="59">
        <f t="shared" si="86"/>
        <v>38666.666666666664</v>
      </c>
      <c r="E2049" s="60">
        <v>1963</v>
      </c>
    </row>
    <row r="2050" spans="1:11" ht="12.75" customHeight="1" x14ac:dyDescent="0.2">
      <c r="D2050" s="59">
        <f t="shared" si="86"/>
        <v>38666.666666666664</v>
      </c>
      <c r="E2050" s="60">
        <v>1964</v>
      </c>
    </row>
    <row r="2051" spans="1:11" ht="12.75" customHeight="1" x14ac:dyDescent="0.2">
      <c r="A2051" s="58">
        <v>13290</v>
      </c>
      <c r="B2051" s="58" t="s">
        <v>3475</v>
      </c>
      <c r="C2051" s="59">
        <v>22</v>
      </c>
      <c r="D2051" s="59">
        <f t="shared" si="86"/>
        <v>38666.666666666664</v>
      </c>
      <c r="E2051" s="60">
        <v>1965</v>
      </c>
      <c r="F2051" s="61">
        <f>D2051*38.67</f>
        <v>1495240</v>
      </c>
      <c r="G2051" s="61">
        <f>D2051*26.82</f>
        <v>1037040</v>
      </c>
      <c r="H2051" s="61">
        <f>D2051*10.55</f>
        <v>407933.33333333331</v>
      </c>
      <c r="I2051" s="61">
        <f>D2051*38.34</f>
        <v>1482480</v>
      </c>
      <c r="K2051" s="62">
        <f>SUM(F2051:J2051)</f>
        <v>4422693.333333334</v>
      </c>
    </row>
    <row r="2052" spans="1:11" ht="12.75" customHeight="1" x14ac:dyDescent="0.2">
      <c r="D2052" s="59">
        <f t="shared" si="86"/>
        <v>38666.666666666664</v>
      </c>
      <c r="E2052" s="60">
        <v>1966</v>
      </c>
    </row>
    <row r="2053" spans="1:11" ht="12.75" customHeight="1" x14ac:dyDescent="0.2">
      <c r="A2053" s="58" t="s">
        <v>3476</v>
      </c>
      <c r="D2053" s="59">
        <f t="shared" si="86"/>
        <v>38666.666666666664</v>
      </c>
      <c r="E2053" s="60">
        <v>1967</v>
      </c>
    </row>
    <row r="2054" spans="1:11" ht="12.75" customHeight="1" x14ac:dyDescent="0.2">
      <c r="D2054" s="59">
        <f t="shared" si="86"/>
        <v>38666.666666666664</v>
      </c>
      <c r="E2054" s="60">
        <v>1968</v>
      </c>
    </row>
    <row r="2055" spans="1:11" ht="12.75" customHeight="1" x14ac:dyDescent="0.2">
      <c r="A2055" s="58" t="s">
        <v>3477</v>
      </c>
      <c r="D2055" s="59">
        <f t="shared" si="86"/>
        <v>38666.666666666664</v>
      </c>
      <c r="E2055" s="60">
        <v>1969</v>
      </c>
    </row>
    <row r="2056" spans="1:11" ht="12.75" customHeight="1" x14ac:dyDescent="0.2">
      <c r="D2056" s="59">
        <f t="shared" si="86"/>
        <v>38666.666666666664</v>
      </c>
      <c r="E2056" s="60">
        <v>1970</v>
      </c>
    </row>
    <row r="2057" spans="1:11" ht="12.75" customHeight="1" x14ac:dyDescent="0.2">
      <c r="A2057" s="58">
        <v>13300</v>
      </c>
      <c r="B2057" s="58" t="s">
        <v>3478</v>
      </c>
      <c r="C2057" s="59">
        <v>8</v>
      </c>
      <c r="D2057" s="59">
        <f t="shared" si="86"/>
        <v>38666.666666666664</v>
      </c>
      <c r="E2057" s="60">
        <v>1971</v>
      </c>
      <c r="F2057" s="61">
        <f>D2057*10.44</f>
        <v>403679.99999999994</v>
      </c>
      <c r="G2057" s="61">
        <f>D2057*6.17</f>
        <v>238573.33333333331</v>
      </c>
      <c r="H2057" s="61">
        <f>D2057*2.74</f>
        <v>105946.66666666667</v>
      </c>
      <c r="I2057" s="61">
        <f>D2057*18.51</f>
        <v>715720</v>
      </c>
      <c r="J2057" s="61">
        <f>D2057*9.92</f>
        <v>383573.33333333331</v>
      </c>
      <c r="K2057" s="62">
        <f>SUM(F2057:J2057)</f>
        <v>1847493.3333333333</v>
      </c>
    </row>
    <row r="2058" spans="1:11" ht="12.75" customHeight="1" x14ac:dyDescent="0.2">
      <c r="D2058" s="59">
        <f t="shared" si="86"/>
        <v>38666.666666666664</v>
      </c>
      <c r="E2058" s="60">
        <v>1972</v>
      </c>
    </row>
    <row r="2059" spans="1:11" ht="12.75" customHeight="1" x14ac:dyDescent="0.2">
      <c r="A2059" s="58" t="s">
        <v>3479</v>
      </c>
      <c r="D2059" s="59">
        <f t="shared" si="86"/>
        <v>38666.666666666664</v>
      </c>
      <c r="E2059" s="60">
        <v>1973</v>
      </c>
    </row>
    <row r="2060" spans="1:11" ht="12.75" customHeight="1" x14ac:dyDescent="0.2">
      <c r="D2060" s="59">
        <f t="shared" si="86"/>
        <v>38666.666666666664</v>
      </c>
      <c r="E2060" s="60">
        <v>1974</v>
      </c>
    </row>
    <row r="2061" spans="1:11" ht="12.75" customHeight="1" x14ac:dyDescent="0.2">
      <c r="A2061" s="58">
        <v>13310</v>
      </c>
      <c r="B2061" s="58" t="s">
        <v>3480</v>
      </c>
      <c r="C2061" s="59">
        <v>7</v>
      </c>
      <c r="D2061" s="59">
        <f t="shared" si="86"/>
        <v>38666.666666666664</v>
      </c>
      <c r="E2061" s="60">
        <v>1975</v>
      </c>
      <c r="F2061" s="61">
        <f>D2061*9</f>
        <v>348000</v>
      </c>
      <c r="G2061" s="61">
        <f>D2061*5.3</f>
        <v>204933.33333333331</v>
      </c>
      <c r="H2061" s="61">
        <f>D2061*2.37</f>
        <v>91640</v>
      </c>
      <c r="I2061" s="61">
        <f>D2061*16.88</f>
        <v>652693.33333333326</v>
      </c>
      <c r="J2061" s="61">
        <f>D2061*9.92</f>
        <v>383573.33333333331</v>
      </c>
      <c r="K2061" s="62">
        <f>SUM(F2061:J2061)</f>
        <v>1680839.9999999998</v>
      </c>
    </row>
    <row r="2062" spans="1:11" ht="12.75" customHeight="1" x14ac:dyDescent="0.2">
      <c r="A2062" s="58">
        <v>13311</v>
      </c>
      <c r="B2062" s="58" t="s">
        <v>3481</v>
      </c>
      <c r="C2062" s="59">
        <v>3</v>
      </c>
      <c r="D2062" s="59">
        <f t="shared" si="86"/>
        <v>38666.666666666664</v>
      </c>
      <c r="E2062" s="60">
        <v>1976</v>
      </c>
      <c r="F2062" s="61">
        <f>D2062*3.57</f>
        <v>138039.99999999997</v>
      </c>
      <c r="G2062" s="61">
        <f>D2062*2.53</f>
        <v>97826.666666666657</v>
      </c>
      <c r="H2062" s="61">
        <v>0</v>
      </c>
      <c r="I2062" s="61">
        <f>D2062*5.97</f>
        <v>230839.99999999997</v>
      </c>
      <c r="J2062" s="61">
        <f>D2062*2.28</f>
        <v>88159.999999999985</v>
      </c>
      <c r="K2062" s="62">
        <f>SUM(F2062:J2062)</f>
        <v>554866.66666666663</v>
      </c>
    </row>
    <row r="2063" spans="1:11" ht="12.75" customHeight="1" x14ac:dyDescent="0.2">
      <c r="A2063" s="58">
        <v>13312</v>
      </c>
      <c r="B2063" s="58" t="s">
        <v>3482</v>
      </c>
      <c r="C2063" s="59">
        <v>7</v>
      </c>
      <c r="D2063" s="59">
        <f t="shared" si="86"/>
        <v>38666.666666666664</v>
      </c>
      <c r="E2063" s="60">
        <v>1977</v>
      </c>
      <c r="F2063" s="61">
        <f>D2063*9</f>
        <v>348000</v>
      </c>
      <c r="G2063" s="61">
        <f>D2063*5.3</f>
        <v>204933.33333333331</v>
      </c>
      <c r="H2063" s="61">
        <f>D2063*2.37</f>
        <v>91640</v>
      </c>
      <c r="I2063" s="61">
        <f>D2063*16.88</f>
        <v>652693.33333333326</v>
      </c>
      <c r="J2063" s="61">
        <f>D2063*9.92</f>
        <v>383573.33333333331</v>
      </c>
      <c r="K2063" s="62">
        <f>SUM(F2063:J2063)</f>
        <v>1680839.9999999998</v>
      </c>
    </row>
    <row r="2064" spans="1:11" ht="12.75" customHeight="1" x14ac:dyDescent="0.2">
      <c r="D2064" s="59">
        <f t="shared" si="86"/>
        <v>38666.666666666664</v>
      </c>
      <c r="E2064" s="60">
        <v>1978</v>
      </c>
    </row>
    <row r="2065" spans="1:11" ht="12.75" customHeight="1" x14ac:dyDescent="0.2">
      <c r="A2065" s="58" t="s">
        <v>3483</v>
      </c>
      <c r="D2065" s="59">
        <f t="shared" si="86"/>
        <v>38666.666666666664</v>
      </c>
      <c r="E2065" s="60">
        <v>1979</v>
      </c>
    </row>
    <row r="2066" spans="1:11" ht="12.75" customHeight="1" x14ac:dyDescent="0.2">
      <c r="D2066" s="59">
        <f t="shared" si="86"/>
        <v>38666.666666666664</v>
      </c>
      <c r="E2066" s="60">
        <v>1980</v>
      </c>
    </row>
    <row r="2067" spans="1:11" ht="12.75" customHeight="1" x14ac:dyDescent="0.2">
      <c r="A2067" s="58">
        <v>13320</v>
      </c>
      <c r="B2067" s="58" t="s">
        <v>3484</v>
      </c>
      <c r="C2067" s="59">
        <v>21</v>
      </c>
      <c r="D2067" s="59">
        <f t="shared" si="86"/>
        <v>38666.666666666664</v>
      </c>
      <c r="E2067" s="60">
        <v>1981</v>
      </c>
      <c r="F2067" s="61">
        <f>D2067*33.1</f>
        <v>1279866.6666666667</v>
      </c>
      <c r="G2067" s="61">
        <f>D2067*20.12</f>
        <v>777973.33333333337</v>
      </c>
      <c r="H2067" s="61">
        <f>D2067*9.03</f>
        <v>349159.99999999994</v>
      </c>
      <c r="I2067" s="61">
        <f>D2067*36.51</f>
        <v>1411719.9999999998</v>
      </c>
      <c r="K2067" s="62">
        <f>SUM(F2067:J2067)</f>
        <v>3818720</v>
      </c>
    </row>
    <row r="2068" spans="1:11" ht="12.75" customHeight="1" x14ac:dyDescent="0.2">
      <c r="A2068" s="58">
        <v>13321</v>
      </c>
      <c r="B2068" s="58" t="s">
        <v>3485</v>
      </c>
      <c r="C2068" s="59">
        <v>7</v>
      </c>
      <c r="D2068" s="59">
        <f t="shared" si="86"/>
        <v>38666.666666666664</v>
      </c>
      <c r="E2068" s="60">
        <v>1982</v>
      </c>
      <c r="F2068" s="61">
        <f>D2068*9</f>
        <v>348000</v>
      </c>
      <c r="G2068" s="61">
        <f>D2068*5.3</f>
        <v>204933.33333333331</v>
      </c>
      <c r="H2068" s="61">
        <f>D2068*2.37</f>
        <v>91640</v>
      </c>
      <c r="I2068" s="61">
        <f>D2068*16.88</f>
        <v>652693.33333333326</v>
      </c>
      <c r="J2068" s="61">
        <f>D2068*9.92</f>
        <v>383573.33333333331</v>
      </c>
      <c r="K2068" s="62">
        <f>SUM(F2068:J2068)</f>
        <v>1680839.9999999998</v>
      </c>
    </row>
    <row r="2069" spans="1:11" ht="12.75" customHeight="1" x14ac:dyDescent="0.2">
      <c r="D2069" s="59">
        <f t="shared" si="86"/>
        <v>38666.666666666664</v>
      </c>
      <c r="E2069" s="60">
        <v>1983</v>
      </c>
    </row>
    <row r="2070" spans="1:11" ht="12.75" customHeight="1" x14ac:dyDescent="0.2">
      <c r="A2070" s="58" t="s">
        <v>3455</v>
      </c>
      <c r="D2070" s="59">
        <f t="shared" si="86"/>
        <v>38666.666666666664</v>
      </c>
      <c r="E2070" s="60">
        <v>1984</v>
      </c>
    </row>
    <row r="2071" spans="1:11" ht="12.75" customHeight="1" x14ac:dyDescent="0.2">
      <c r="D2071" s="59">
        <f t="shared" si="86"/>
        <v>38666.666666666664</v>
      </c>
      <c r="E2071" s="60">
        <v>1985</v>
      </c>
    </row>
    <row r="2072" spans="1:11" ht="12.75" customHeight="1" x14ac:dyDescent="0.2">
      <c r="A2072" s="58">
        <v>13340</v>
      </c>
      <c r="B2072" s="58" t="s">
        <v>3486</v>
      </c>
      <c r="C2072" s="59">
        <v>10</v>
      </c>
      <c r="D2072" s="59">
        <f t="shared" ref="D2072:D2135" si="87">D2071</f>
        <v>38666.666666666664</v>
      </c>
      <c r="E2072" s="60">
        <v>1986</v>
      </c>
      <c r="F2072" s="61">
        <f>D2072*15.71</f>
        <v>607453.33333333337</v>
      </c>
      <c r="G2072" s="61">
        <f>D2072*9.02</f>
        <v>348773.33333333331</v>
      </c>
      <c r="H2072" s="61">
        <f>D2072*4.28</f>
        <v>165493.33333333334</v>
      </c>
      <c r="I2072" s="61">
        <f>D2072*28.08</f>
        <v>1085759.9999999998</v>
      </c>
      <c r="J2072" s="61">
        <f>D2072*15.72</f>
        <v>607840</v>
      </c>
      <c r="K2072" s="62">
        <f>SUM(F2072:J2072)</f>
        <v>2815320</v>
      </c>
    </row>
    <row r="2073" spans="1:11" ht="12.75" customHeight="1" x14ac:dyDescent="0.2">
      <c r="A2073" s="58">
        <v>13341</v>
      </c>
      <c r="B2073" s="58" t="s">
        <v>3487</v>
      </c>
      <c r="C2073" s="59">
        <v>8</v>
      </c>
      <c r="D2073" s="59">
        <f t="shared" si="87"/>
        <v>38666.666666666664</v>
      </c>
      <c r="E2073" s="60">
        <v>1987</v>
      </c>
      <c r="F2073" s="61">
        <f>D2073*10.44</f>
        <v>403679.99999999994</v>
      </c>
      <c r="G2073" s="61">
        <f>D2073*6.17</f>
        <v>238573.33333333331</v>
      </c>
      <c r="H2073" s="61">
        <f>D2073*2.74</f>
        <v>105946.66666666667</v>
      </c>
      <c r="I2073" s="61">
        <f>D2073*18.51</f>
        <v>715720</v>
      </c>
      <c r="J2073" s="61">
        <f>D2073*9.92</f>
        <v>383573.33333333331</v>
      </c>
      <c r="K2073" s="62">
        <f>SUM(F2073:J2073)</f>
        <v>1847493.3333333333</v>
      </c>
    </row>
    <row r="2074" spans="1:11" ht="12.75" customHeight="1" x14ac:dyDescent="0.2">
      <c r="A2074" s="58">
        <v>13342</v>
      </c>
      <c r="B2074" s="58" t="s">
        <v>3488</v>
      </c>
      <c r="C2074" s="59">
        <v>8</v>
      </c>
      <c r="D2074" s="59">
        <f t="shared" si="87"/>
        <v>38666.666666666664</v>
      </c>
      <c r="E2074" s="60">
        <v>1988</v>
      </c>
      <c r="F2074" s="61">
        <f>D2074*10.44</f>
        <v>403679.99999999994</v>
      </c>
      <c r="G2074" s="61">
        <f>D2074*6.17</f>
        <v>238573.33333333331</v>
      </c>
      <c r="H2074" s="61">
        <f>D2074*2.74</f>
        <v>105946.66666666667</v>
      </c>
      <c r="I2074" s="61">
        <f>D2074*18.51</f>
        <v>715720</v>
      </c>
      <c r="J2074" s="61">
        <f>D2074*9.92</f>
        <v>383573.33333333331</v>
      </c>
      <c r="K2074" s="62">
        <f>SUM(F2074:J2074)</f>
        <v>1847493.3333333333</v>
      </c>
    </row>
    <row r="2075" spans="1:11" ht="12.75" customHeight="1" x14ac:dyDescent="0.2">
      <c r="A2075" s="58">
        <v>13343</v>
      </c>
      <c r="B2075" s="58" t="s">
        <v>3489</v>
      </c>
      <c r="C2075" s="59">
        <v>12</v>
      </c>
      <c r="D2075" s="59">
        <f t="shared" si="87"/>
        <v>38666.666666666664</v>
      </c>
      <c r="E2075" s="60">
        <v>1989</v>
      </c>
      <c r="F2075" s="61">
        <f>D2075*19.63</f>
        <v>759026.66666666663</v>
      </c>
      <c r="G2075" s="61">
        <f>D2075*11.44</f>
        <v>442346.66666666663</v>
      </c>
      <c r="H2075" s="61">
        <f>D2075*5.36</f>
        <v>207253.33333333334</v>
      </c>
      <c r="I2075" s="61">
        <f>D2075*31.47</f>
        <v>1216839.9999999998</v>
      </c>
      <c r="J2075" s="61">
        <f>D2075*15.72</f>
        <v>607840</v>
      </c>
      <c r="K2075" s="62">
        <f>SUM(F2075:J2075)</f>
        <v>3233306.666666666</v>
      </c>
    </row>
    <row r="2076" spans="1:11" ht="12.75" customHeight="1" x14ac:dyDescent="0.2">
      <c r="D2076" s="59">
        <f t="shared" si="87"/>
        <v>38666.666666666664</v>
      </c>
      <c r="E2076" s="60">
        <v>1990</v>
      </c>
    </row>
    <row r="2077" spans="1:11" ht="12.75" customHeight="1" x14ac:dyDescent="0.2">
      <c r="A2077" s="58" t="s">
        <v>3490</v>
      </c>
      <c r="D2077" s="59">
        <f t="shared" si="87"/>
        <v>38666.666666666664</v>
      </c>
      <c r="E2077" s="60">
        <v>1991</v>
      </c>
    </row>
    <row r="2078" spans="1:11" ht="12.75" customHeight="1" x14ac:dyDescent="0.2">
      <c r="D2078" s="59">
        <f t="shared" si="87"/>
        <v>38666.666666666664</v>
      </c>
      <c r="E2078" s="60">
        <v>1992</v>
      </c>
    </row>
    <row r="2079" spans="1:11" ht="12.75" customHeight="1" x14ac:dyDescent="0.2">
      <c r="A2079" s="58">
        <v>13350</v>
      </c>
      <c r="B2079" s="58" t="s">
        <v>3491</v>
      </c>
      <c r="C2079" s="59">
        <v>6</v>
      </c>
      <c r="D2079" s="59">
        <f t="shared" si="87"/>
        <v>38666.666666666664</v>
      </c>
      <c r="E2079" s="60">
        <v>1993</v>
      </c>
      <c r="F2079" s="61">
        <f>D2079*7.68</f>
        <v>296959.99999999994</v>
      </c>
      <c r="G2079" s="61">
        <f>D2079*4.56</f>
        <v>176319.99999999997</v>
      </c>
      <c r="H2079" s="61">
        <f>D2079*2.01</f>
        <v>77719.999999999985</v>
      </c>
      <c r="I2079" s="61">
        <f>D2079*15.13</f>
        <v>585026.66666666663</v>
      </c>
      <c r="J2079" s="61">
        <f>D2079*4.27</f>
        <v>165106.66666666663</v>
      </c>
      <c r="K2079" s="62">
        <f>SUM(F2079:J2079)</f>
        <v>1301133.333333333</v>
      </c>
    </row>
    <row r="2080" spans="1:11" ht="12.75" customHeight="1" x14ac:dyDescent="0.2">
      <c r="D2080" s="59">
        <f t="shared" si="87"/>
        <v>38666.666666666664</v>
      </c>
      <c r="E2080" s="60">
        <v>1994</v>
      </c>
    </row>
    <row r="2081" spans="1:11" ht="12.75" customHeight="1" x14ac:dyDescent="0.2">
      <c r="A2081" s="58" t="s">
        <v>2297</v>
      </c>
      <c r="D2081" s="59">
        <f t="shared" si="87"/>
        <v>38666.666666666664</v>
      </c>
      <c r="E2081" s="60">
        <v>1995</v>
      </c>
    </row>
    <row r="2082" spans="1:11" ht="12.75" customHeight="1" x14ac:dyDescent="0.2">
      <c r="A2082" s="58" t="s">
        <v>2298</v>
      </c>
      <c r="D2082" s="59">
        <f t="shared" si="87"/>
        <v>38666.666666666664</v>
      </c>
      <c r="E2082" s="60">
        <v>1996</v>
      </c>
    </row>
    <row r="2083" spans="1:11" ht="12.75" customHeight="1" x14ac:dyDescent="0.2">
      <c r="D2083" s="59">
        <f t="shared" si="87"/>
        <v>38666.666666666664</v>
      </c>
      <c r="E2083" s="60">
        <v>1997</v>
      </c>
    </row>
    <row r="2084" spans="1:11" ht="12.75" customHeight="1" x14ac:dyDescent="0.2">
      <c r="A2084" s="58">
        <v>13360</v>
      </c>
      <c r="B2084" s="58" t="s">
        <v>2299</v>
      </c>
      <c r="C2084" s="59">
        <v>12</v>
      </c>
      <c r="D2084" s="59">
        <f t="shared" si="87"/>
        <v>38666.666666666664</v>
      </c>
      <c r="E2084" s="60">
        <v>1998</v>
      </c>
      <c r="F2084" s="61">
        <f>D2084*19.63</f>
        <v>759026.66666666663</v>
      </c>
      <c r="G2084" s="61">
        <f>D2084*11.44</f>
        <v>442346.66666666663</v>
      </c>
      <c r="H2084" s="61">
        <f>D2084*5.36</f>
        <v>207253.33333333334</v>
      </c>
      <c r="I2084" s="61">
        <f>D2084*31.47</f>
        <v>1216839.9999999998</v>
      </c>
      <c r="J2084" s="61">
        <f>D2084*15.72</f>
        <v>607840</v>
      </c>
      <c r="K2084" s="62">
        <f>SUM(F2084:J2084)</f>
        <v>3233306.666666666</v>
      </c>
    </row>
    <row r="2085" spans="1:11" ht="12.75" customHeight="1" x14ac:dyDescent="0.2">
      <c r="D2085" s="59">
        <f t="shared" si="87"/>
        <v>38666.666666666664</v>
      </c>
      <c r="E2085" s="60">
        <v>1999</v>
      </c>
    </row>
    <row r="2086" spans="1:11" ht="12.75" customHeight="1" x14ac:dyDescent="0.2">
      <c r="A2086" s="58" t="s">
        <v>3953</v>
      </c>
      <c r="D2086" s="59">
        <f t="shared" si="87"/>
        <v>38666.666666666664</v>
      </c>
      <c r="E2086" s="60">
        <v>2000</v>
      </c>
    </row>
    <row r="2087" spans="1:11" ht="12.75" customHeight="1" x14ac:dyDescent="0.2">
      <c r="D2087" s="59">
        <f t="shared" si="87"/>
        <v>38666.666666666664</v>
      </c>
      <c r="E2087" s="60">
        <v>2001</v>
      </c>
    </row>
    <row r="2088" spans="1:11" ht="12.75" customHeight="1" x14ac:dyDescent="0.2">
      <c r="A2088" s="58">
        <v>13370</v>
      </c>
      <c r="B2088" s="58" t="s">
        <v>2300</v>
      </c>
      <c r="C2088" s="59">
        <v>12</v>
      </c>
      <c r="D2088" s="59">
        <f t="shared" si="87"/>
        <v>38666.666666666664</v>
      </c>
      <c r="E2088" s="60">
        <v>2002</v>
      </c>
      <c r="F2088" s="61">
        <f>D2088*19.63</f>
        <v>759026.66666666663</v>
      </c>
      <c r="G2088" s="61">
        <f>D2088*11.44</f>
        <v>442346.66666666663</v>
      </c>
      <c r="H2088" s="61">
        <f>D2088*5.36</f>
        <v>207253.33333333334</v>
      </c>
      <c r="I2088" s="61">
        <f>D2088*31.47</f>
        <v>1216839.9999999998</v>
      </c>
      <c r="J2088" s="61">
        <f>D2088*15.72</f>
        <v>607840</v>
      </c>
      <c r="K2088" s="62">
        <f>SUM(F2088:J2088)</f>
        <v>3233306.666666666</v>
      </c>
    </row>
    <row r="2089" spans="1:11" ht="12.75" customHeight="1" x14ac:dyDescent="0.2">
      <c r="A2089" s="58">
        <v>13371</v>
      </c>
      <c r="B2089" s="58" t="s">
        <v>2301</v>
      </c>
      <c r="C2089" s="59">
        <v>21</v>
      </c>
      <c r="D2089" s="59">
        <f t="shared" si="87"/>
        <v>38666.666666666664</v>
      </c>
      <c r="E2089" s="60">
        <v>2003</v>
      </c>
      <c r="F2089" s="61">
        <f>D2089*33.1</f>
        <v>1279866.6666666667</v>
      </c>
      <c r="G2089" s="61">
        <f>D2089*20.12</f>
        <v>777973.33333333337</v>
      </c>
      <c r="H2089" s="61">
        <f>D2089*9.03</f>
        <v>349159.99999999994</v>
      </c>
      <c r="I2089" s="61">
        <f>D2089*36.51</f>
        <v>1411719.9999999998</v>
      </c>
      <c r="K2089" s="62">
        <f>SUM(F2089:J2089)</f>
        <v>3818720</v>
      </c>
    </row>
    <row r="2090" spans="1:11" ht="12.75" customHeight="1" x14ac:dyDescent="0.2">
      <c r="D2090" s="59">
        <f t="shared" si="87"/>
        <v>38666.666666666664</v>
      </c>
      <c r="E2090" s="60">
        <v>2004</v>
      </c>
    </row>
    <row r="2091" spans="1:11" ht="12.75" customHeight="1" x14ac:dyDescent="0.2">
      <c r="A2091" s="58" t="s">
        <v>5036</v>
      </c>
      <c r="D2091" s="59">
        <f t="shared" si="87"/>
        <v>38666.666666666664</v>
      </c>
      <c r="E2091" s="60">
        <v>2005</v>
      </c>
    </row>
    <row r="2092" spans="1:11" ht="12.75" customHeight="1" x14ac:dyDescent="0.2">
      <c r="D2092" s="59">
        <f t="shared" si="87"/>
        <v>38666.666666666664</v>
      </c>
      <c r="E2092" s="60">
        <v>2006</v>
      </c>
    </row>
    <row r="2093" spans="1:11" ht="12.75" customHeight="1" x14ac:dyDescent="0.2">
      <c r="A2093" s="58">
        <v>13380</v>
      </c>
      <c r="B2093" s="58" t="s">
        <v>2302</v>
      </c>
      <c r="C2093" s="59">
        <v>20</v>
      </c>
      <c r="D2093" s="59">
        <f t="shared" si="87"/>
        <v>38666.666666666664</v>
      </c>
      <c r="E2093" s="60">
        <v>2007</v>
      </c>
      <c r="F2093" s="61">
        <f>D2093*25.43</f>
        <v>983293.33333333326</v>
      </c>
      <c r="G2093" s="61">
        <f>D2093*14.85</f>
        <v>574200</v>
      </c>
      <c r="H2093" s="61">
        <f>D2093*6.94</f>
        <v>268346.66666666669</v>
      </c>
      <c r="I2093" s="61">
        <f>D2093*34.82</f>
        <v>1346373.3333333333</v>
      </c>
      <c r="K2093" s="62">
        <f>SUM(F2093:J2093)</f>
        <v>3172213.333333333</v>
      </c>
    </row>
    <row r="2094" spans="1:11" ht="12.75" customHeight="1" x14ac:dyDescent="0.2">
      <c r="A2094" s="58">
        <v>13381</v>
      </c>
      <c r="B2094" s="58" t="s">
        <v>2303</v>
      </c>
      <c r="C2094" s="59">
        <v>12</v>
      </c>
      <c r="D2094" s="59">
        <f t="shared" si="87"/>
        <v>38666.666666666664</v>
      </c>
      <c r="E2094" s="60">
        <v>2008</v>
      </c>
      <c r="F2094" s="61">
        <f>D2094*19.63</f>
        <v>759026.66666666663</v>
      </c>
      <c r="G2094" s="61">
        <f>D2094*11.44</f>
        <v>442346.66666666663</v>
      </c>
      <c r="H2094" s="61">
        <f>D2094*5.36</f>
        <v>207253.33333333334</v>
      </c>
      <c r="I2094" s="61">
        <f>D2094*31.47</f>
        <v>1216839.9999999998</v>
      </c>
      <c r="J2094" s="61">
        <f>D2094*15.72</f>
        <v>607840</v>
      </c>
      <c r="K2094" s="62">
        <f>SUM(F2094:J2094)</f>
        <v>3233306.666666666</v>
      </c>
    </row>
    <row r="2095" spans="1:11" ht="12.75" customHeight="1" x14ac:dyDescent="0.2">
      <c r="D2095" s="59">
        <f t="shared" si="87"/>
        <v>38666.666666666664</v>
      </c>
      <c r="E2095" s="60">
        <v>2009</v>
      </c>
    </row>
    <row r="2096" spans="1:11" ht="12.75" customHeight="1" x14ac:dyDescent="0.2">
      <c r="A2096" s="58" t="s">
        <v>2304</v>
      </c>
      <c r="D2096" s="59">
        <f t="shared" si="87"/>
        <v>38666.666666666664</v>
      </c>
      <c r="E2096" s="60">
        <v>2010</v>
      </c>
    </row>
    <row r="2097" spans="1:11" ht="12.75" customHeight="1" x14ac:dyDescent="0.2">
      <c r="D2097" s="59">
        <f t="shared" si="87"/>
        <v>38666.666666666664</v>
      </c>
      <c r="E2097" s="60">
        <v>2011</v>
      </c>
    </row>
    <row r="2098" spans="1:11" ht="12.75" customHeight="1" x14ac:dyDescent="0.2">
      <c r="A2098" s="58" t="s">
        <v>5038</v>
      </c>
      <c r="D2098" s="59">
        <f t="shared" si="87"/>
        <v>38666.666666666664</v>
      </c>
      <c r="E2098" s="60">
        <v>2012</v>
      </c>
    </row>
    <row r="2099" spans="1:11" ht="12.75" customHeight="1" x14ac:dyDescent="0.2">
      <c r="D2099" s="59">
        <f t="shared" si="87"/>
        <v>38666.666666666664</v>
      </c>
      <c r="E2099" s="60">
        <v>2013</v>
      </c>
    </row>
    <row r="2100" spans="1:11" ht="12.75" customHeight="1" x14ac:dyDescent="0.2">
      <c r="A2100" s="58">
        <v>13400</v>
      </c>
      <c r="B2100" s="58" t="s">
        <v>2305</v>
      </c>
      <c r="C2100" s="59">
        <v>9</v>
      </c>
      <c r="D2100" s="59">
        <f t="shared" si="87"/>
        <v>38666.666666666664</v>
      </c>
      <c r="E2100" s="60">
        <v>2014</v>
      </c>
      <c r="F2100" s="61">
        <f>D2100*12.76</f>
        <v>493386.66666666663</v>
      </c>
      <c r="G2100" s="61">
        <f>D2100*7.3</f>
        <v>282266.66666666663</v>
      </c>
      <c r="H2100" s="61">
        <f>D2100*3.49</f>
        <v>134946.66666666666</v>
      </c>
      <c r="I2100" s="61">
        <f>D2100*21.1</f>
        <v>815866.66666666663</v>
      </c>
      <c r="J2100" s="61">
        <f>D2100*9.92</f>
        <v>383573.33333333331</v>
      </c>
      <c r="K2100" s="62">
        <f>SUM(F2100:J2100)</f>
        <v>2110040</v>
      </c>
    </row>
    <row r="2101" spans="1:11" ht="12.75" customHeight="1" x14ac:dyDescent="0.2">
      <c r="A2101" s="58">
        <v>13401</v>
      </c>
      <c r="B2101" s="58" t="s">
        <v>2306</v>
      </c>
      <c r="C2101" s="59">
        <v>4</v>
      </c>
      <c r="D2101" s="59">
        <f t="shared" si="87"/>
        <v>38666.666666666664</v>
      </c>
      <c r="E2101" s="60">
        <v>2015</v>
      </c>
      <c r="F2101" s="61">
        <f>D2101*4.31</f>
        <v>166653.33333333331</v>
      </c>
      <c r="G2101" s="61">
        <f>D2101*3.1</f>
        <v>119866.66666666666</v>
      </c>
      <c r="H2101" s="61">
        <v>0</v>
      </c>
      <c r="I2101" s="61">
        <f>D2101*7.61</f>
        <v>294253.33333333331</v>
      </c>
      <c r="J2101" s="61">
        <f>D2101*4.27</f>
        <v>165106.66666666663</v>
      </c>
      <c r="K2101" s="62">
        <f>SUM(F2101:J2101)</f>
        <v>745879.99999999988</v>
      </c>
    </row>
    <row r="2102" spans="1:11" ht="12.75" customHeight="1" x14ac:dyDescent="0.2">
      <c r="D2102" s="59">
        <f t="shared" si="87"/>
        <v>38666.666666666664</v>
      </c>
      <c r="E2102" s="60">
        <v>2016</v>
      </c>
    </row>
    <row r="2103" spans="1:11" ht="12.75" customHeight="1" x14ac:dyDescent="0.2">
      <c r="A2103" s="58" t="s">
        <v>2307</v>
      </c>
      <c r="D2103" s="59">
        <f t="shared" si="87"/>
        <v>38666.666666666664</v>
      </c>
      <c r="E2103" s="60">
        <v>2017</v>
      </c>
    </row>
    <row r="2104" spans="1:11" ht="12.75" customHeight="1" x14ac:dyDescent="0.2">
      <c r="A2104" s="58" t="s">
        <v>2298</v>
      </c>
      <c r="D2104" s="59">
        <f t="shared" si="87"/>
        <v>38666.666666666664</v>
      </c>
      <c r="E2104" s="60">
        <v>2018</v>
      </c>
    </row>
    <row r="2105" spans="1:11" ht="12.75" customHeight="1" x14ac:dyDescent="0.2">
      <c r="D2105" s="59">
        <f t="shared" si="87"/>
        <v>38666.666666666664</v>
      </c>
      <c r="E2105" s="60">
        <v>2019</v>
      </c>
    </row>
    <row r="2106" spans="1:11" ht="12.75" customHeight="1" x14ac:dyDescent="0.2">
      <c r="A2106" s="58">
        <v>13410</v>
      </c>
      <c r="B2106" s="58" t="s">
        <v>2308</v>
      </c>
      <c r="C2106" s="59">
        <v>8</v>
      </c>
      <c r="D2106" s="59">
        <f t="shared" si="87"/>
        <v>38666.666666666664</v>
      </c>
      <c r="E2106" s="60">
        <v>2020</v>
      </c>
      <c r="F2106" s="61">
        <f>D2106*10.44</f>
        <v>403679.99999999994</v>
      </c>
      <c r="G2106" s="61">
        <f>D2106*6.17</f>
        <v>238573.33333333331</v>
      </c>
      <c r="H2106" s="61">
        <f>D2106*2.74</f>
        <v>105946.66666666667</v>
      </c>
      <c r="I2106" s="61">
        <f>D2106*18.51</f>
        <v>715720</v>
      </c>
      <c r="J2106" s="61">
        <f>D2106*9.92</f>
        <v>383573.33333333331</v>
      </c>
      <c r="K2106" s="62">
        <f>SUM(F2106:J2106)</f>
        <v>1847493.3333333333</v>
      </c>
    </row>
    <row r="2107" spans="1:11" ht="12.75" customHeight="1" x14ac:dyDescent="0.2">
      <c r="A2107" s="58">
        <v>13411</v>
      </c>
      <c r="B2107" s="58" t="s">
        <v>2309</v>
      </c>
      <c r="C2107" s="59">
        <v>4</v>
      </c>
      <c r="D2107" s="59">
        <f t="shared" si="87"/>
        <v>38666.666666666664</v>
      </c>
      <c r="E2107" s="60">
        <v>2021</v>
      </c>
      <c r="F2107" s="61">
        <f>D2107*4.31</f>
        <v>166653.33333333331</v>
      </c>
      <c r="G2107" s="61">
        <f>D2107*3.1</f>
        <v>119866.66666666666</v>
      </c>
      <c r="H2107" s="61">
        <v>0</v>
      </c>
      <c r="I2107" s="61">
        <f>D2107*7.61</f>
        <v>294253.33333333331</v>
      </c>
      <c r="J2107" s="61">
        <f>D2107*4.27</f>
        <v>165106.66666666663</v>
      </c>
      <c r="K2107" s="62">
        <f>SUM(F2107:J2107)</f>
        <v>745879.99999999988</v>
      </c>
    </row>
    <row r="2108" spans="1:11" ht="12.75" customHeight="1" x14ac:dyDescent="0.2">
      <c r="A2108" s="58">
        <v>13412</v>
      </c>
      <c r="B2108" s="58" t="s">
        <v>2310</v>
      </c>
      <c r="C2108" s="59">
        <v>3</v>
      </c>
      <c r="D2108" s="59">
        <f t="shared" si="87"/>
        <v>38666.666666666664</v>
      </c>
      <c r="E2108" s="60">
        <v>2022</v>
      </c>
      <c r="F2108" s="61">
        <f>D2108*3.57</f>
        <v>138039.99999999997</v>
      </c>
      <c r="G2108" s="61">
        <f>D2108*2.53</f>
        <v>97826.666666666657</v>
      </c>
      <c r="H2108" s="61">
        <v>0</v>
      </c>
      <c r="I2108" s="61">
        <f>D2108*5.97</f>
        <v>230839.99999999997</v>
      </c>
      <c r="J2108" s="61">
        <f>D2108*2.28</f>
        <v>88159.999999999985</v>
      </c>
      <c r="K2108" s="62">
        <f>SUM(F2108:J2108)</f>
        <v>554866.66666666663</v>
      </c>
    </row>
    <row r="2109" spans="1:11" ht="12.75" customHeight="1" x14ac:dyDescent="0.2">
      <c r="A2109" s="58">
        <v>13413</v>
      </c>
      <c r="B2109" s="58" t="s">
        <v>2311</v>
      </c>
      <c r="C2109" s="59">
        <v>5</v>
      </c>
      <c r="D2109" s="59">
        <f t="shared" si="87"/>
        <v>38666.666666666664</v>
      </c>
      <c r="E2109" s="60">
        <v>2023</v>
      </c>
      <c r="F2109" s="61">
        <f>D2109*5.86</f>
        <v>226586.66666666666</v>
      </c>
      <c r="G2109" s="61">
        <f>D2109*3.83</f>
        <v>148093.33333333331</v>
      </c>
      <c r="H2109" s="61">
        <v>0</v>
      </c>
      <c r="I2109" s="61">
        <f>D2109*10.45</f>
        <v>404066.66666666663</v>
      </c>
      <c r="J2109" s="61">
        <f>D2109*4.27</f>
        <v>165106.66666666663</v>
      </c>
      <c r="K2109" s="62">
        <f>SUM(F2109:J2109)</f>
        <v>943853.33333333326</v>
      </c>
    </row>
    <row r="2110" spans="1:11" ht="12.75" customHeight="1" x14ac:dyDescent="0.2">
      <c r="D2110" s="59">
        <f t="shared" si="87"/>
        <v>38666.666666666664</v>
      </c>
      <c r="E2110" s="60">
        <v>2024</v>
      </c>
    </row>
    <row r="2111" spans="1:11" ht="12.75" customHeight="1" x14ac:dyDescent="0.2">
      <c r="A2111" s="58" t="s">
        <v>2312</v>
      </c>
      <c r="D2111" s="59">
        <f t="shared" si="87"/>
        <v>38666.666666666664</v>
      </c>
      <c r="E2111" s="60">
        <v>2025</v>
      </c>
    </row>
    <row r="2112" spans="1:11" ht="12.75" customHeight="1" x14ac:dyDescent="0.2">
      <c r="D2112" s="59">
        <f t="shared" si="87"/>
        <v>38666.666666666664</v>
      </c>
      <c r="E2112" s="60">
        <v>2026</v>
      </c>
    </row>
    <row r="2113" spans="1:11" ht="12.75" customHeight="1" x14ac:dyDescent="0.2">
      <c r="A2113" s="58">
        <v>13420</v>
      </c>
      <c r="B2113" s="58" t="s">
        <v>2313</v>
      </c>
      <c r="C2113" s="59">
        <v>10</v>
      </c>
      <c r="D2113" s="59">
        <f t="shared" si="87"/>
        <v>38666.666666666664</v>
      </c>
      <c r="E2113" s="60">
        <v>2027</v>
      </c>
      <c r="F2113" s="61">
        <f>D2113*15.71</f>
        <v>607453.33333333337</v>
      </c>
      <c r="G2113" s="61">
        <f>D2113*9.02</f>
        <v>348773.33333333331</v>
      </c>
      <c r="H2113" s="61">
        <f>D2113*4.28</f>
        <v>165493.33333333334</v>
      </c>
      <c r="I2113" s="61">
        <f>D2113*28.08</f>
        <v>1085759.9999999998</v>
      </c>
      <c r="J2113" s="61">
        <f>D2113*15.72</f>
        <v>607840</v>
      </c>
      <c r="K2113" s="62">
        <f>SUM(F2113:J2113)</f>
        <v>2815320</v>
      </c>
    </row>
    <row r="2114" spans="1:11" ht="12.75" customHeight="1" x14ac:dyDescent="0.2">
      <c r="A2114" s="58">
        <v>13421</v>
      </c>
      <c r="B2114" s="58" t="s">
        <v>2314</v>
      </c>
      <c r="C2114" s="59">
        <v>10</v>
      </c>
      <c r="D2114" s="59">
        <f t="shared" si="87"/>
        <v>38666.666666666664</v>
      </c>
      <c r="E2114" s="60">
        <v>2028</v>
      </c>
      <c r="F2114" s="61">
        <f>D2114*15.71</f>
        <v>607453.33333333337</v>
      </c>
      <c r="G2114" s="61">
        <f>D2114*9.02</f>
        <v>348773.33333333331</v>
      </c>
      <c r="H2114" s="61">
        <f>D2114*4.28</f>
        <v>165493.33333333334</v>
      </c>
      <c r="I2114" s="61">
        <f>D2114*28.08</f>
        <v>1085759.9999999998</v>
      </c>
      <c r="J2114" s="61">
        <f>D2114*15.72</f>
        <v>607840</v>
      </c>
      <c r="K2114" s="62">
        <f>SUM(F2114:J2114)</f>
        <v>2815320</v>
      </c>
    </row>
    <row r="2115" spans="1:11" ht="12.75" customHeight="1" x14ac:dyDescent="0.2">
      <c r="A2115" s="58">
        <v>13422</v>
      </c>
      <c r="B2115" s="58" t="s">
        <v>2315</v>
      </c>
      <c r="C2115" s="59">
        <v>13</v>
      </c>
      <c r="D2115" s="59">
        <f t="shared" si="87"/>
        <v>38666.666666666664</v>
      </c>
      <c r="E2115" s="60">
        <v>2029</v>
      </c>
      <c r="F2115" s="61">
        <f>D2115*21.48</f>
        <v>830560</v>
      </c>
      <c r="G2115" s="61">
        <f>D2115*12.72</f>
        <v>491840</v>
      </c>
      <c r="H2115" s="61">
        <f>D2115*6.17</f>
        <v>238573.33333333331</v>
      </c>
      <c r="I2115" s="61">
        <f>D2115*33.16</f>
        <v>1282186.6666666665</v>
      </c>
      <c r="J2115" s="61">
        <f>D2115*15.72</f>
        <v>607840</v>
      </c>
      <c r="K2115" s="62">
        <f>SUM(F2115:J2115)</f>
        <v>3451000</v>
      </c>
    </row>
    <row r="2116" spans="1:11" ht="12.75" customHeight="1" x14ac:dyDescent="0.2">
      <c r="D2116" s="59">
        <f t="shared" si="87"/>
        <v>38666.666666666664</v>
      </c>
      <c r="E2116" s="60">
        <v>2030</v>
      </c>
    </row>
    <row r="2117" spans="1:11" ht="12.75" customHeight="1" x14ac:dyDescent="0.2">
      <c r="A2117" s="58" t="s">
        <v>3930</v>
      </c>
      <c r="D2117" s="59">
        <f t="shared" si="87"/>
        <v>38666.666666666664</v>
      </c>
      <c r="E2117" s="60">
        <v>2031</v>
      </c>
    </row>
    <row r="2118" spans="1:11" ht="12.75" customHeight="1" x14ac:dyDescent="0.2">
      <c r="D2118" s="59">
        <f t="shared" si="87"/>
        <v>38666.666666666664</v>
      </c>
      <c r="E2118" s="60">
        <v>2032</v>
      </c>
    </row>
    <row r="2119" spans="1:11" ht="12.75" customHeight="1" x14ac:dyDescent="0.2">
      <c r="A2119" s="58">
        <v>13430</v>
      </c>
      <c r="B2119" s="58" t="s">
        <v>2316</v>
      </c>
      <c r="C2119" s="59">
        <v>8</v>
      </c>
      <c r="D2119" s="59">
        <f t="shared" si="87"/>
        <v>38666.666666666664</v>
      </c>
      <c r="E2119" s="60">
        <v>2033</v>
      </c>
      <c r="F2119" s="61">
        <f>D2119*10.44</f>
        <v>403679.99999999994</v>
      </c>
      <c r="G2119" s="61">
        <f>D2119*6.17</f>
        <v>238573.33333333331</v>
      </c>
      <c r="H2119" s="61">
        <f>D2119*2.74</f>
        <v>105946.66666666667</v>
      </c>
      <c r="I2119" s="61">
        <f>D2119*18.51</f>
        <v>715720</v>
      </c>
      <c r="J2119" s="61">
        <f>D2119*9.92</f>
        <v>383573.33333333331</v>
      </c>
      <c r="K2119" s="62">
        <f>SUM(F2119:J2119)</f>
        <v>1847493.3333333333</v>
      </c>
    </row>
    <row r="2120" spans="1:11" ht="12.75" customHeight="1" x14ac:dyDescent="0.2">
      <c r="D2120" s="59">
        <f t="shared" si="87"/>
        <v>38666.666666666664</v>
      </c>
      <c r="E2120" s="60">
        <v>2034</v>
      </c>
    </row>
    <row r="2121" spans="1:11" ht="12.75" customHeight="1" x14ac:dyDescent="0.2">
      <c r="A2121" s="58" t="s">
        <v>3455</v>
      </c>
      <c r="D2121" s="59">
        <f t="shared" si="87"/>
        <v>38666.666666666664</v>
      </c>
      <c r="E2121" s="60">
        <v>2035</v>
      </c>
    </row>
    <row r="2122" spans="1:11" ht="12.75" customHeight="1" x14ac:dyDescent="0.2">
      <c r="D2122" s="59">
        <f t="shared" si="87"/>
        <v>38666.666666666664</v>
      </c>
      <c r="E2122" s="60">
        <v>2036</v>
      </c>
    </row>
    <row r="2123" spans="1:11" ht="12.75" customHeight="1" x14ac:dyDescent="0.2">
      <c r="A2123" s="58">
        <v>13440</v>
      </c>
      <c r="B2123" s="58" t="s">
        <v>2317</v>
      </c>
      <c r="C2123" s="59">
        <v>11</v>
      </c>
      <c r="D2123" s="59">
        <f t="shared" si="87"/>
        <v>38666.666666666664</v>
      </c>
      <c r="E2123" s="60">
        <v>2037</v>
      </c>
      <c r="F2123" s="61">
        <f>D2123*17.62</f>
        <v>681306.66666666663</v>
      </c>
      <c r="G2123" s="61">
        <f>D2123*10.08</f>
        <v>389760</v>
      </c>
      <c r="H2123" s="61">
        <f>D2123*4.83</f>
        <v>186760</v>
      </c>
      <c r="I2123" s="61">
        <f>D2123*29.95</f>
        <v>1158066.6666666665</v>
      </c>
      <c r="J2123" s="61">
        <f>D2123*15.72</f>
        <v>607840</v>
      </c>
      <c r="K2123" s="62">
        <f t="shared" ref="K2123:K2128" si="88">SUM(F2123:J2123)</f>
        <v>3023733.333333333</v>
      </c>
    </row>
    <row r="2124" spans="1:11" ht="12.75" customHeight="1" x14ac:dyDescent="0.2">
      <c r="A2124" s="58">
        <v>13441</v>
      </c>
      <c r="B2124" s="58" t="s">
        <v>2318</v>
      </c>
      <c r="C2124" s="59">
        <v>8</v>
      </c>
      <c r="D2124" s="59">
        <f t="shared" si="87"/>
        <v>38666.666666666664</v>
      </c>
      <c r="E2124" s="60">
        <v>2038</v>
      </c>
      <c r="F2124" s="61">
        <f>D2124*10.44</f>
        <v>403679.99999999994</v>
      </c>
      <c r="G2124" s="61">
        <f>D2124*6.17</f>
        <v>238573.33333333331</v>
      </c>
      <c r="H2124" s="61">
        <f>D2124*2.74</f>
        <v>105946.66666666667</v>
      </c>
      <c r="I2124" s="61">
        <f>D2124*18.51</f>
        <v>715720</v>
      </c>
      <c r="J2124" s="61">
        <f>D2124*9.92</f>
        <v>383573.33333333331</v>
      </c>
      <c r="K2124" s="62">
        <f t="shared" si="88"/>
        <v>1847493.3333333333</v>
      </c>
    </row>
    <row r="2125" spans="1:11" ht="12.75" customHeight="1" x14ac:dyDescent="0.2">
      <c r="A2125" s="58">
        <v>13442</v>
      </c>
      <c r="B2125" s="58" t="s">
        <v>2319</v>
      </c>
      <c r="C2125" s="59">
        <v>8</v>
      </c>
      <c r="D2125" s="59">
        <f t="shared" si="87"/>
        <v>38666.666666666664</v>
      </c>
      <c r="E2125" s="60">
        <v>2039</v>
      </c>
      <c r="F2125" s="61">
        <f>D2125*10.44</f>
        <v>403679.99999999994</v>
      </c>
      <c r="G2125" s="61">
        <f>D2125*6.17</f>
        <v>238573.33333333331</v>
      </c>
      <c r="H2125" s="61">
        <f>D2125*2.74</f>
        <v>105946.66666666667</v>
      </c>
      <c r="I2125" s="61">
        <f>D2125*18.51</f>
        <v>715720</v>
      </c>
      <c r="J2125" s="61">
        <f>D2125*9.92</f>
        <v>383573.33333333331</v>
      </c>
      <c r="K2125" s="62">
        <f t="shared" si="88"/>
        <v>1847493.3333333333</v>
      </c>
    </row>
    <row r="2126" spans="1:11" ht="12.75" customHeight="1" x14ac:dyDescent="0.2">
      <c r="A2126" s="58">
        <v>13443</v>
      </c>
      <c r="B2126" s="58" t="s">
        <v>2320</v>
      </c>
      <c r="C2126" s="59">
        <v>6</v>
      </c>
      <c r="D2126" s="59">
        <f t="shared" si="87"/>
        <v>38666.666666666664</v>
      </c>
      <c r="E2126" s="60">
        <v>2040</v>
      </c>
      <c r="F2126" s="61">
        <f>D2126*7.68</f>
        <v>296959.99999999994</v>
      </c>
      <c r="G2126" s="61">
        <f>D2126*4.56</f>
        <v>176319.99999999997</v>
      </c>
      <c r="H2126" s="61">
        <f>D2126*2.01</f>
        <v>77719.999999999985</v>
      </c>
      <c r="I2126" s="61">
        <f>D2126*15.13</f>
        <v>585026.66666666663</v>
      </c>
      <c r="J2126" s="61">
        <f>D2126*4.27</f>
        <v>165106.66666666663</v>
      </c>
      <c r="K2126" s="62">
        <f t="shared" si="88"/>
        <v>1301133.333333333</v>
      </c>
    </row>
    <row r="2127" spans="1:11" ht="12.75" customHeight="1" x14ac:dyDescent="0.2">
      <c r="A2127" s="58">
        <v>13444</v>
      </c>
      <c r="B2127" s="58" t="s">
        <v>2321</v>
      </c>
      <c r="C2127" s="59">
        <v>9</v>
      </c>
      <c r="D2127" s="59">
        <f t="shared" si="87"/>
        <v>38666.666666666664</v>
      </c>
      <c r="E2127" s="60">
        <v>2041</v>
      </c>
      <c r="F2127" s="61">
        <f>D2127*12.76</f>
        <v>493386.66666666663</v>
      </c>
      <c r="G2127" s="61">
        <f>D2127*7.3</f>
        <v>282266.66666666663</v>
      </c>
      <c r="H2127" s="61">
        <f>D2127*3.49</f>
        <v>134946.66666666666</v>
      </c>
      <c r="I2127" s="61">
        <f>D2127*21.1</f>
        <v>815866.66666666663</v>
      </c>
      <c r="J2127" s="61">
        <f>D2127*9.92</f>
        <v>383573.33333333331</v>
      </c>
      <c r="K2127" s="62">
        <f t="shared" si="88"/>
        <v>2110040</v>
      </c>
    </row>
    <row r="2128" spans="1:11" ht="12.75" customHeight="1" x14ac:dyDescent="0.2">
      <c r="A2128" s="58">
        <v>13445</v>
      </c>
      <c r="B2128" s="58" t="s">
        <v>2322</v>
      </c>
      <c r="C2128" s="59">
        <v>6</v>
      </c>
      <c r="D2128" s="59">
        <f t="shared" si="87"/>
        <v>38666.666666666664</v>
      </c>
      <c r="E2128" s="60">
        <v>2042</v>
      </c>
      <c r="F2128" s="61">
        <f>D2128*7.68</f>
        <v>296959.99999999994</v>
      </c>
      <c r="G2128" s="61">
        <f>D2128*4.56</f>
        <v>176319.99999999997</v>
      </c>
      <c r="H2128" s="61">
        <f>D2128*2.01</f>
        <v>77719.999999999985</v>
      </c>
      <c r="I2128" s="61">
        <f>D2128*15.13</f>
        <v>585026.66666666663</v>
      </c>
      <c r="J2128" s="61">
        <f>D2128*4.27</f>
        <v>165106.66666666663</v>
      </c>
      <c r="K2128" s="62">
        <f t="shared" si="88"/>
        <v>1301133.333333333</v>
      </c>
    </row>
    <row r="2129" spans="1:11" ht="12.75" customHeight="1" x14ac:dyDescent="0.2">
      <c r="D2129" s="59">
        <f t="shared" si="87"/>
        <v>38666.666666666664</v>
      </c>
      <c r="E2129" s="60">
        <v>2043</v>
      </c>
    </row>
    <row r="2130" spans="1:11" ht="12.75" customHeight="1" x14ac:dyDescent="0.2">
      <c r="A2130" s="58" t="s">
        <v>5125</v>
      </c>
      <c r="D2130" s="59">
        <f t="shared" si="87"/>
        <v>38666.666666666664</v>
      </c>
      <c r="E2130" s="60">
        <v>2044</v>
      </c>
    </row>
    <row r="2131" spans="1:11" ht="12.75" customHeight="1" x14ac:dyDescent="0.2">
      <c r="D2131" s="59">
        <f t="shared" si="87"/>
        <v>38666.666666666664</v>
      </c>
      <c r="E2131" s="60">
        <v>2045</v>
      </c>
    </row>
    <row r="2132" spans="1:11" ht="12.75" customHeight="1" x14ac:dyDescent="0.2">
      <c r="A2132" s="58">
        <v>13450</v>
      </c>
      <c r="B2132" s="58" t="s">
        <v>2323</v>
      </c>
      <c r="C2132" s="59">
        <v>8</v>
      </c>
      <c r="D2132" s="59">
        <f t="shared" si="87"/>
        <v>38666.666666666664</v>
      </c>
      <c r="E2132" s="60">
        <v>2046</v>
      </c>
      <c r="F2132" s="61">
        <f>D2132*10.44</f>
        <v>403679.99999999994</v>
      </c>
      <c r="G2132" s="61">
        <f>D2132*6.17</f>
        <v>238573.33333333331</v>
      </c>
      <c r="H2132" s="61">
        <f>D2132*2.74</f>
        <v>105946.66666666667</v>
      </c>
      <c r="I2132" s="61">
        <f>D2132*18.51</f>
        <v>715720</v>
      </c>
      <c r="J2132" s="61">
        <f>D2132*9.92</f>
        <v>383573.33333333331</v>
      </c>
      <c r="K2132" s="62">
        <f>SUM(F2132:J2132)</f>
        <v>1847493.3333333333</v>
      </c>
    </row>
    <row r="2133" spans="1:11" ht="12.75" customHeight="1" x14ac:dyDescent="0.2">
      <c r="A2133" s="58">
        <v>13451</v>
      </c>
      <c r="B2133" s="58" t="s">
        <v>2324</v>
      </c>
      <c r="C2133" s="59">
        <v>5</v>
      </c>
      <c r="D2133" s="59">
        <f t="shared" si="87"/>
        <v>38666.666666666664</v>
      </c>
      <c r="E2133" s="60">
        <v>2047</v>
      </c>
      <c r="F2133" s="61">
        <f>D2133*5.86</f>
        <v>226586.66666666666</v>
      </c>
      <c r="G2133" s="61">
        <f>D2133*3.83</f>
        <v>148093.33333333331</v>
      </c>
      <c r="H2133" s="61">
        <v>0</v>
      </c>
      <c r="I2133" s="61">
        <f>D2133*10.45</f>
        <v>404066.66666666663</v>
      </c>
      <c r="J2133" s="61">
        <f>D2133*4.27</f>
        <v>165106.66666666663</v>
      </c>
      <c r="K2133" s="62">
        <f>SUM(F2133:J2133)</f>
        <v>943853.33333333326</v>
      </c>
    </row>
    <row r="2134" spans="1:11" ht="12.75" customHeight="1" x14ac:dyDescent="0.2">
      <c r="D2134" s="59">
        <f t="shared" si="87"/>
        <v>38666.666666666664</v>
      </c>
      <c r="E2134" s="60">
        <v>2048</v>
      </c>
    </row>
    <row r="2135" spans="1:11" ht="12.75" customHeight="1" x14ac:dyDescent="0.2">
      <c r="A2135" s="58" t="s">
        <v>2325</v>
      </c>
      <c r="D2135" s="59">
        <f t="shared" si="87"/>
        <v>38666.666666666664</v>
      </c>
      <c r="E2135" s="60">
        <v>2049</v>
      </c>
    </row>
    <row r="2136" spans="1:11" ht="12.75" customHeight="1" x14ac:dyDescent="0.2">
      <c r="A2136" s="58" t="s">
        <v>3949</v>
      </c>
      <c r="D2136" s="59">
        <f t="shared" ref="D2136:D2199" si="89">D2135</f>
        <v>38666.666666666664</v>
      </c>
      <c r="E2136" s="60">
        <v>2050</v>
      </c>
    </row>
    <row r="2137" spans="1:11" ht="12.75" customHeight="1" x14ac:dyDescent="0.2">
      <c r="D2137" s="59">
        <f t="shared" si="89"/>
        <v>38666.666666666664</v>
      </c>
      <c r="E2137" s="60">
        <v>2051</v>
      </c>
    </row>
    <row r="2138" spans="1:11" ht="12.75" customHeight="1" x14ac:dyDescent="0.2">
      <c r="A2138" s="58">
        <v>13461</v>
      </c>
      <c r="B2138" s="58" t="s">
        <v>2326</v>
      </c>
      <c r="C2138" s="59">
        <v>5</v>
      </c>
      <c r="D2138" s="59">
        <f t="shared" si="89"/>
        <v>38666.666666666664</v>
      </c>
      <c r="E2138" s="60">
        <v>2052</v>
      </c>
      <c r="F2138" s="61">
        <f>D2138*5.86</f>
        <v>226586.66666666666</v>
      </c>
      <c r="G2138" s="61">
        <f>D2138*3.83</f>
        <v>148093.33333333331</v>
      </c>
      <c r="H2138" s="61">
        <v>0</v>
      </c>
      <c r="I2138" s="61">
        <f>D2138*10.45</f>
        <v>404066.66666666663</v>
      </c>
      <c r="J2138" s="61">
        <f>D2138*4.27</f>
        <v>165106.66666666663</v>
      </c>
      <c r="K2138" s="62">
        <f>SUM(F2138:J2138)</f>
        <v>943853.33333333326</v>
      </c>
    </row>
    <row r="2139" spans="1:11" ht="12.75" customHeight="1" x14ac:dyDescent="0.2">
      <c r="D2139" s="59">
        <f t="shared" si="89"/>
        <v>38666.666666666664</v>
      </c>
      <c r="E2139" s="60">
        <v>2053</v>
      </c>
    </row>
    <row r="2140" spans="1:11" ht="12.75" customHeight="1" x14ac:dyDescent="0.2">
      <c r="A2140" s="58" t="s">
        <v>3953</v>
      </c>
      <c r="D2140" s="59">
        <f t="shared" si="89"/>
        <v>38666.666666666664</v>
      </c>
      <c r="E2140" s="60">
        <v>2054</v>
      </c>
    </row>
    <row r="2141" spans="1:11" ht="12.75" customHeight="1" x14ac:dyDescent="0.2">
      <c r="D2141" s="59">
        <f t="shared" si="89"/>
        <v>38666.666666666664</v>
      </c>
      <c r="E2141" s="60">
        <v>2055</v>
      </c>
    </row>
    <row r="2142" spans="1:11" ht="12.75" customHeight="1" x14ac:dyDescent="0.2">
      <c r="A2142" s="58">
        <v>13470</v>
      </c>
      <c r="B2142" s="58" t="s">
        <v>2327</v>
      </c>
      <c r="C2142" s="59">
        <v>12</v>
      </c>
      <c r="D2142" s="59">
        <f t="shared" si="89"/>
        <v>38666.666666666664</v>
      </c>
      <c r="E2142" s="60">
        <v>2056</v>
      </c>
      <c r="F2142" s="61">
        <f>D2142*19.63</f>
        <v>759026.66666666663</v>
      </c>
      <c r="G2142" s="61">
        <f>D2142*11.44</f>
        <v>442346.66666666663</v>
      </c>
      <c r="H2142" s="61">
        <f>D2142*5.36</f>
        <v>207253.33333333334</v>
      </c>
      <c r="I2142" s="61">
        <f>D2142*31.47</f>
        <v>1216839.9999999998</v>
      </c>
      <c r="J2142" s="61">
        <f>D2142*15.72</f>
        <v>607840</v>
      </c>
      <c r="K2142" s="62">
        <f>SUM(F2142:J2142)</f>
        <v>3233306.666666666</v>
      </c>
    </row>
    <row r="2143" spans="1:11" ht="12.75" customHeight="1" x14ac:dyDescent="0.2">
      <c r="A2143" s="58">
        <v>13471</v>
      </c>
      <c r="B2143" s="58" t="s">
        <v>2328</v>
      </c>
      <c r="C2143" s="59">
        <v>13</v>
      </c>
      <c r="D2143" s="59">
        <f t="shared" si="89"/>
        <v>38666.666666666664</v>
      </c>
      <c r="E2143" s="60">
        <v>2057</v>
      </c>
      <c r="F2143" s="61">
        <f>D2143*21.48</f>
        <v>830560</v>
      </c>
      <c r="G2143" s="61">
        <f>D2143*12.72</f>
        <v>491840</v>
      </c>
      <c r="H2143" s="61">
        <f>D2143*6.17</f>
        <v>238573.33333333331</v>
      </c>
      <c r="I2143" s="61">
        <f>D2143*33.16</f>
        <v>1282186.6666666665</v>
      </c>
      <c r="J2143" s="61">
        <f>D2143*15.72</f>
        <v>607840</v>
      </c>
      <c r="K2143" s="62">
        <f>SUM(F2143:J2143)</f>
        <v>3451000</v>
      </c>
    </row>
    <row r="2144" spans="1:11" ht="12.75" customHeight="1" x14ac:dyDescent="0.2">
      <c r="A2144" s="58">
        <v>13472</v>
      </c>
      <c r="B2144" s="58" t="s">
        <v>2329</v>
      </c>
      <c r="C2144" s="59">
        <v>6</v>
      </c>
      <c r="D2144" s="59">
        <f t="shared" si="89"/>
        <v>38666.666666666664</v>
      </c>
      <c r="E2144" s="60">
        <v>2058</v>
      </c>
      <c r="F2144" s="61">
        <f>D2144*7.68</f>
        <v>296959.99999999994</v>
      </c>
      <c r="G2144" s="61">
        <f>D2144*4.56</f>
        <v>176319.99999999997</v>
      </c>
      <c r="H2144" s="61">
        <f>D2144*2.01</f>
        <v>77719.999999999985</v>
      </c>
      <c r="I2144" s="61">
        <f>D2144*15.13</f>
        <v>585026.66666666663</v>
      </c>
      <c r="J2144" s="61">
        <f>D2144*4.27</f>
        <v>165106.66666666663</v>
      </c>
      <c r="K2144" s="62">
        <f>SUM(F2144:J2144)</f>
        <v>1301133.333333333</v>
      </c>
    </row>
    <row r="2145" spans="1:11" ht="12.75" customHeight="1" x14ac:dyDescent="0.2">
      <c r="D2145" s="59">
        <f t="shared" si="89"/>
        <v>38666.666666666664</v>
      </c>
      <c r="E2145" s="60">
        <v>2059</v>
      </c>
    </row>
    <row r="2146" spans="1:11" ht="12.75" customHeight="1" x14ac:dyDescent="0.2">
      <c r="A2146" s="58" t="s">
        <v>5036</v>
      </c>
      <c r="D2146" s="59">
        <f t="shared" si="89"/>
        <v>38666.666666666664</v>
      </c>
      <c r="E2146" s="60">
        <v>2060</v>
      </c>
    </row>
    <row r="2147" spans="1:11" ht="12.75" customHeight="1" x14ac:dyDescent="0.2">
      <c r="D2147" s="59">
        <f t="shared" si="89"/>
        <v>38666.666666666664</v>
      </c>
      <c r="E2147" s="60">
        <v>2061</v>
      </c>
    </row>
    <row r="2148" spans="1:11" ht="12.75" customHeight="1" x14ac:dyDescent="0.2">
      <c r="A2148" s="58">
        <v>13480</v>
      </c>
      <c r="B2148" s="58" t="s">
        <v>2330</v>
      </c>
      <c r="C2148" s="59">
        <v>9</v>
      </c>
      <c r="D2148" s="59">
        <f t="shared" si="89"/>
        <v>38666.666666666664</v>
      </c>
      <c r="E2148" s="60">
        <v>2062</v>
      </c>
      <c r="F2148" s="61">
        <f>D2148*12.76</f>
        <v>493386.66666666663</v>
      </c>
      <c r="G2148" s="61">
        <f>D2148*7.3</f>
        <v>282266.66666666663</v>
      </c>
      <c r="H2148" s="61">
        <f>D2148*3.49</f>
        <v>134946.66666666666</v>
      </c>
      <c r="I2148" s="61">
        <f>D2148*21.1</f>
        <v>815866.66666666663</v>
      </c>
      <c r="J2148" s="61">
        <f>D2148*9.92</f>
        <v>383573.33333333331</v>
      </c>
      <c r="K2148" s="62">
        <f>SUM(F2148:J2148)</f>
        <v>2110040</v>
      </c>
    </row>
    <row r="2149" spans="1:11" ht="12.75" customHeight="1" x14ac:dyDescent="0.2">
      <c r="A2149" s="58">
        <v>13481</v>
      </c>
      <c r="B2149" s="58" t="s">
        <v>2331</v>
      </c>
      <c r="C2149" s="59">
        <v>8</v>
      </c>
      <c r="D2149" s="59">
        <f t="shared" si="89"/>
        <v>38666.666666666664</v>
      </c>
      <c r="E2149" s="60">
        <v>2063</v>
      </c>
      <c r="F2149" s="61">
        <f>D2149*10.44</f>
        <v>403679.99999999994</v>
      </c>
      <c r="G2149" s="61">
        <f>D2149*6.17</f>
        <v>238573.33333333331</v>
      </c>
      <c r="H2149" s="61">
        <f>D2149*2.74</f>
        <v>105946.66666666667</v>
      </c>
      <c r="I2149" s="61">
        <f>D2149*18.51</f>
        <v>715720</v>
      </c>
      <c r="J2149" s="61">
        <f>D2149*9.92</f>
        <v>383573.33333333331</v>
      </c>
      <c r="K2149" s="62">
        <f>SUM(F2149:J2149)</f>
        <v>1847493.3333333333</v>
      </c>
    </row>
    <row r="2150" spans="1:11" ht="12.75" customHeight="1" x14ac:dyDescent="0.2">
      <c r="D2150" s="59">
        <f t="shared" si="89"/>
        <v>38666.666666666664</v>
      </c>
      <c r="E2150" s="60">
        <v>2064</v>
      </c>
    </row>
    <row r="2151" spans="1:11" ht="12.75" customHeight="1" x14ac:dyDescent="0.2">
      <c r="A2151" s="58" t="s">
        <v>2332</v>
      </c>
      <c r="D2151" s="59">
        <f t="shared" si="89"/>
        <v>38666.666666666664</v>
      </c>
      <c r="E2151" s="60">
        <v>2065</v>
      </c>
    </row>
    <row r="2152" spans="1:11" ht="12.75" customHeight="1" x14ac:dyDescent="0.2">
      <c r="D2152" s="59">
        <f t="shared" si="89"/>
        <v>38666.666666666664</v>
      </c>
      <c r="E2152" s="60">
        <v>2066</v>
      </c>
    </row>
    <row r="2153" spans="1:11" ht="12.75" customHeight="1" x14ac:dyDescent="0.2">
      <c r="A2153" s="58" t="s">
        <v>5038</v>
      </c>
      <c r="D2153" s="59">
        <f t="shared" si="89"/>
        <v>38666.666666666664</v>
      </c>
      <c r="E2153" s="60">
        <v>2067</v>
      </c>
    </row>
    <row r="2154" spans="1:11" ht="12.75" customHeight="1" x14ac:dyDescent="0.2">
      <c r="D2154" s="59">
        <f t="shared" si="89"/>
        <v>38666.666666666664</v>
      </c>
      <c r="E2154" s="60">
        <v>2068</v>
      </c>
    </row>
    <row r="2155" spans="1:11" ht="12.75" customHeight="1" x14ac:dyDescent="0.2">
      <c r="A2155" s="58">
        <v>13500</v>
      </c>
      <c r="B2155" s="58" t="s">
        <v>2333</v>
      </c>
      <c r="C2155" s="59">
        <v>9</v>
      </c>
      <c r="D2155" s="59">
        <f t="shared" si="89"/>
        <v>38666.666666666664</v>
      </c>
      <c r="E2155" s="60">
        <v>2069</v>
      </c>
      <c r="F2155" s="61">
        <f>D2155*12.76</f>
        <v>493386.66666666663</v>
      </c>
      <c r="G2155" s="61">
        <f>D2155*7.3</f>
        <v>282266.66666666663</v>
      </c>
      <c r="H2155" s="61">
        <f>D2155*3.49</f>
        <v>134946.66666666666</v>
      </c>
      <c r="I2155" s="61">
        <f>D2155*21.1</f>
        <v>815866.66666666663</v>
      </c>
      <c r="J2155" s="61">
        <f>D2155*9.92</f>
        <v>383573.33333333331</v>
      </c>
      <c r="K2155" s="62">
        <f>SUM(F2155:J2155)</f>
        <v>2110040</v>
      </c>
    </row>
    <row r="2156" spans="1:11" ht="12.75" customHeight="1" x14ac:dyDescent="0.2">
      <c r="A2156" s="58">
        <v>13501</v>
      </c>
      <c r="B2156" s="58" t="s">
        <v>2334</v>
      </c>
      <c r="C2156" s="59">
        <v>5</v>
      </c>
      <c r="D2156" s="59">
        <f t="shared" si="89"/>
        <v>38666.666666666664</v>
      </c>
      <c r="E2156" s="60">
        <v>2070</v>
      </c>
      <c r="F2156" s="61">
        <f>D2156*5.86</f>
        <v>226586.66666666666</v>
      </c>
      <c r="G2156" s="61">
        <f>D2156*3.83</f>
        <v>148093.33333333331</v>
      </c>
      <c r="H2156" s="61">
        <v>0</v>
      </c>
      <c r="I2156" s="61">
        <f>D2156*10.45</f>
        <v>404066.66666666663</v>
      </c>
      <c r="J2156" s="61">
        <f>D2156*4.27</f>
        <v>165106.66666666663</v>
      </c>
      <c r="K2156" s="62">
        <f>SUM(F2156:J2156)</f>
        <v>943853.33333333326</v>
      </c>
    </row>
    <row r="2157" spans="1:11" ht="12.75" customHeight="1" x14ac:dyDescent="0.2">
      <c r="A2157" s="58">
        <v>13502</v>
      </c>
      <c r="B2157" s="58" t="s">
        <v>2335</v>
      </c>
      <c r="C2157" s="59">
        <v>4</v>
      </c>
      <c r="D2157" s="59">
        <f t="shared" si="89"/>
        <v>38666.666666666664</v>
      </c>
      <c r="E2157" s="60">
        <v>2071</v>
      </c>
      <c r="F2157" s="61">
        <f>D2157*4.31</f>
        <v>166653.33333333331</v>
      </c>
      <c r="G2157" s="61">
        <f>D2157*3.1</f>
        <v>119866.66666666666</v>
      </c>
      <c r="H2157" s="61">
        <v>0</v>
      </c>
      <c r="I2157" s="61">
        <f>D2157*7.61</f>
        <v>294253.33333333331</v>
      </c>
      <c r="J2157" s="61">
        <f>D2157*4.27</f>
        <v>165106.66666666663</v>
      </c>
      <c r="K2157" s="62">
        <f>SUM(F2157:J2157)</f>
        <v>745879.99999999988</v>
      </c>
    </row>
    <row r="2158" spans="1:11" ht="12.75" customHeight="1" x14ac:dyDescent="0.2">
      <c r="A2158" s="58">
        <v>13503</v>
      </c>
      <c r="B2158" s="58" t="s">
        <v>2336</v>
      </c>
      <c r="C2158" s="59">
        <v>5</v>
      </c>
      <c r="D2158" s="59">
        <f t="shared" si="89"/>
        <v>38666.666666666664</v>
      </c>
      <c r="E2158" s="60">
        <v>2072</v>
      </c>
      <c r="F2158" s="61">
        <f>D2158*5.86</f>
        <v>226586.66666666666</v>
      </c>
      <c r="G2158" s="61">
        <f>D2158*3.83</f>
        <v>148093.33333333331</v>
      </c>
      <c r="H2158" s="61">
        <v>0</v>
      </c>
      <c r="I2158" s="61">
        <f>D2158*10.45</f>
        <v>404066.66666666663</v>
      </c>
      <c r="J2158" s="61">
        <f>D2158*4.27</f>
        <v>165106.66666666663</v>
      </c>
      <c r="K2158" s="62">
        <f>SUM(F2158:J2158)</f>
        <v>943853.33333333326</v>
      </c>
    </row>
    <row r="2159" spans="1:11" ht="12.75" customHeight="1" x14ac:dyDescent="0.2">
      <c r="D2159" s="59">
        <f t="shared" si="89"/>
        <v>38666.666666666664</v>
      </c>
      <c r="E2159" s="60">
        <v>2073</v>
      </c>
    </row>
    <row r="2160" spans="1:11" ht="12.75" customHeight="1" x14ac:dyDescent="0.2">
      <c r="A2160" s="58" t="s">
        <v>2337</v>
      </c>
      <c r="D2160" s="59">
        <f t="shared" si="89"/>
        <v>38666.666666666664</v>
      </c>
      <c r="E2160" s="60">
        <v>2074</v>
      </c>
    </row>
    <row r="2161" spans="1:11" ht="12.75" customHeight="1" x14ac:dyDescent="0.2">
      <c r="D2161" s="59">
        <f t="shared" si="89"/>
        <v>38666.666666666664</v>
      </c>
      <c r="E2161" s="60">
        <v>2075</v>
      </c>
    </row>
    <row r="2162" spans="1:11" ht="12.75" customHeight="1" x14ac:dyDescent="0.2">
      <c r="A2162" s="58">
        <v>13510</v>
      </c>
      <c r="B2162" s="58" t="s">
        <v>2338</v>
      </c>
      <c r="C2162" s="59">
        <v>8</v>
      </c>
      <c r="D2162" s="59">
        <f t="shared" si="89"/>
        <v>38666.666666666664</v>
      </c>
      <c r="E2162" s="60">
        <v>2076</v>
      </c>
      <c r="F2162" s="61">
        <f>D2162*10.44</f>
        <v>403679.99999999994</v>
      </c>
      <c r="G2162" s="61">
        <f>D2162*6.17</f>
        <v>238573.33333333331</v>
      </c>
      <c r="H2162" s="61">
        <f>D2162*2.74</f>
        <v>105946.66666666667</v>
      </c>
      <c r="I2162" s="61">
        <f>D2162*18.51</f>
        <v>715720</v>
      </c>
      <c r="J2162" s="61">
        <f>D2162*9.92</f>
        <v>383573.33333333331</v>
      </c>
      <c r="K2162" s="62">
        <f>SUM(F2162:J2162)</f>
        <v>1847493.3333333333</v>
      </c>
    </row>
    <row r="2163" spans="1:11" ht="12.75" customHeight="1" x14ac:dyDescent="0.2">
      <c r="A2163" s="58">
        <v>13511</v>
      </c>
      <c r="B2163" s="58" t="s">
        <v>2339</v>
      </c>
      <c r="C2163" s="59">
        <v>5</v>
      </c>
      <c r="D2163" s="59">
        <f t="shared" si="89"/>
        <v>38666.666666666664</v>
      </c>
      <c r="E2163" s="60">
        <v>2077</v>
      </c>
      <c r="F2163" s="61">
        <f>D2163*5.86</f>
        <v>226586.66666666666</v>
      </c>
      <c r="G2163" s="61">
        <f>D2163*3.83</f>
        <v>148093.33333333331</v>
      </c>
      <c r="H2163" s="61">
        <v>0</v>
      </c>
      <c r="I2163" s="61">
        <f>D2163*10.45</f>
        <v>404066.66666666663</v>
      </c>
      <c r="J2163" s="61">
        <f>D2163*4.27</f>
        <v>165106.66666666663</v>
      </c>
      <c r="K2163" s="62">
        <f>SUM(F2163:J2163)</f>
        <v>943853.33333333326</v>
      </c>
    </row>
    <row r="2164" spans="1:11" ht="12.75" customHeight="1" x14ac:dyDescent="0.2">
      <c r="A2164" s="58">
        <v>13512</v>
      </c>
      <c r="B2164" s="58" t="s">
        <v>2340</v>
      </c>
      <c r="C2164" s="59">
        <v>3</v>
      </c>
      <c r="D2164" s="59">
        <f t="shared" si="89"/>
        <v>38666.666666666664</v>
      </c>
      <c r="E2164" s="60">
        <v>2078</v>
      </c>
      <c r="F2164" s="61">
        <f>D2164*3.57</f>
        <v>138039.99999999997</v>
      </c>
      <c r="G2164" s="61">
        <f>D2164*2.53</f>
        <v>97826.666666666657</v>
      </c>
      <c r="H2164" s="61">
        <v>0</v>
      </c>
      <c r="I2164" s="61">
        <f>D2164*5.97</f>
        <v>230839.99999999997</v>
      </c>
      <c r="J2164" s="61">
        <f>D2164*2.28</f>
        <v>88159.999999999985</v>
      </c>
      <c r="K2164" s="62">
        <f>SUM(F2164:J2164)</f>
        <v>554866.66666666663</v>
      </c>
    </row>
    <row r="2165" spans="1:11" ht="12.75" customHeight="1" x14ac:dyDescent="0.2">
      <c r="A2165" s="58">
        <v>13513</v>
      </c>
      <c r="B2165" s="58" t="s">
        <v>2341</v>
      </c>
      <c r="C2165" s="59">
        <v>5</v>
      </c>
      <c r="D2165" s="59">
        <f t="shared" si="89"/>
        <v>38666.666666666664</v>
      </c>
      <c r="E2165" s="60">
        <v>2079</v>
      </c>
      <c r="F2165" s="61">
        <f>D2165*5.86</f>
        <v>226586.66666666666</v>
      </c>
      <c r="G2165" s="61">
        <f>D2165*3.83</f>
        <v>148093.33333333331</v>
      </c>
      <c r="H2165" s="61">
        <v>0</v>
      </c>
      <c r="I2165" s="61">
        <f>D2165*10.45</f>
        <v>404066.66666666663</v>
      </c>
      <c r="J2165" s="61">
        <f>D2165*4.27</f>
        <v>165106.66666666663</v>
      </c>
      <c r="K2165" s="62">
        <f>SUM(F2165:J2165)</f>
        <v>943853.33333333326</v>
      </c>
    </row>
    <row r="2166" spans="1:11" ht="12.75" customHeight="1" x14ac:dyDescent="0.2">
      <c r="D2166" s="59">
        <f t="shared" si="89"/>
        <v>38666.666666666664</v>
      </c>
      <c r="E2166" s="60">
        <v>2080</v>
      </c>
    </row>
    <row r="2167" spans="1:11" ht="12.75" customHeight="1" x14ac:dyDescent="0.2">
      <c r="A2167" s="58" t="s">
        <v>2312</v>
      </c>
      <c r="D2167" s="59">
        <f t="shared" si="89"/>
        <v>38666.666666666664</v>
      </c>
      <c r="E2167" s="60">
        <v>2081</v>
      </c>
    </row>
    <row r="2168" spans="1:11" ht="12.75" customHeight="1" x14ac:dyDescent="0.2">
      <c r="D2168" s="59">
        <f t="shared" si="89"/>
        <v>38666.666666666664</v>
      </c>
      <c r="E2168" s="60">
        <v>2082</v>
      </c>
    </row>
    <row r="2169" spans="1:11" ht="12.75" customHeight="1" x14ac:dyDescent="0.2">
      <c r="A2169" s="58">
        <v>13520</v>
      </c>
      <c r="B2169" s="58" t="s">
        <v>2342</v>
      </c>
      <c r="C2169" s="59">
        <v>12</v>
      </c>
      <c r="D2169" s="59">
        <f t="shared" si="89"/>
        <v>38666.666666666664</v>
      </c>
      <c r="E2169" s="60">
        <v>2083</v>
      </c>
      <c r="F2169" s="61">
        <f>D2169*19.63</f>
        <v>759026.66666666663</v>
      </c>
      <c r="G2169" s="61">
        <f>D2169*11.44</f>
        <v>442346.66666666663</v>
      </c>
      <c r="H2169" s="61">
        <f>D2169*5.36</f>
        <v>207253.33333333334</v>
      </c>
      <c r="I2169" s="61">
        <f>D2169*31.47</f>
        <v>1216839.9999999998</v>
      </c>
      <c r="J2169" s="61">
        <f>D2169*15.72</f>
        <v>607840</v>
      </c>
      <c r="K2169" s="62">
        <f t="shared" ref="K2169:K2174" si="90">SUM(F2169:J2169)</f>
        <v>3233306.666666666</v>
      </c>
    </row>
    <row r="2170" spans="1:11" ht="12.75" customHeight="1" x14ac:dyDescent="0.2">
      <c r="A2170" s="58">
        <v>13521</v>
      </c>
      <c r="B2170" s="58" t="s">
        <v>2343</v>
      </c>
      <c r="C2170" s="59">
        <v>7</v>
      </c>
      <c r="D2170" s="59">
        <f t="shared" si="89"/>
        <v>38666.666666666664</v>
      </c>
      <c r="E2170" s="60">
        <v>2084</v>
      </c>
      <c r="F2170" s="61">
        <f>D2170*9</f>
        <v>348000</v>
      </c>
      <c r="G2170" s="61">
        <f>D2170*5.3</f>
        <v>204933.33333333331</v>
      </c>
      <c r="H2170" s="61">
        <f>D2170*2.37</f>
        <v>91640</v>
      </c>
      <c r="I2170" s="61">
        <f>D2170*16.88</f>
        <v>652693.33333333326</v>
      </c>
      <c r="J2170" s="61">
        <f>D2170*9.92</f>
        <v>383573.33333333331</v>
      </c>
      <c r="K2170" s="62">
        <f t="shared" si="90"/>
        <v>1680839.9999999998</v>
      </c>
    </row>
    <row r="2171" spans="1:11" ht="12.75" customHeight="1" x14ac:dyDescent="0.2">
      <c r="A2171" s="58">
        <v>13522</v>
      </c>
      <c r="B2171" s="58" t="s">
        <v>2344</v>
      </c>
      <c r="C2171" s="59">
        <v>5</v>
      </c>
      <c r="D2171" s="59">
        <f t="shared" si="89"/>
        <v>38666.666666666664</v>
      </c>
      <c r="E2171" s="60">
        <v>2085</v>
      </c>
      <c r="F2171" s="61">
        <f>D2171*5.86</f>
        <v>226586.66666666666</v>
      </c>
      <c r="G2171" s="61">
        <f>D2171*3.83</f>
        <v>148093.33333333331</v>
      </c>
      <c r="H2171" s="61">
        <v>0</v>
      </c>
      <c r="I2171" s="61">
        <f>D2171*10.45</f>
        <v>404066.66666666663</v>
      </c>
      <c r="J2171" s="61">
        <f>D2171*4.27</f>
        <v>165106.66666666663</v>
      </c>
      <c r="K2171" s="62">
        <f t="shared" si="90"/>
        <v>943853.33333333326</v>
      </c>
    </row>
    <row r="2172" spans="1:11" ht="12.75" customHeight="1" x14ac:dyDescent="0.2">
      <c r="A2172" s="58">
        <v>13523</v>
      </c>
      <c r="B2172" s="58" t="s">
        <v>2345</v>
      </c>
      <c r="C2172" s="59">
        <v>6</v>
      </c>
      <c r="D2172" s="59">
        <f t="shared" si="89"/>
        <v>38666.666666666664</v>
      </c>
      <c r="E2172" s="60">
        <v>2086</v>
      </c>
      <c r="F2172" s="61">
        <f>D2172*7.68</f>
        <v>296959.99999999994</v>
      </c>
      <c r="G2172" s="61">
        <f>D2172*4.56</f>
        <v>176319.99999999997</v>
      </c>
      <c r="H2172" s="61">
        <f>D2172*2.01</f>
        <v>77719.999999999985</v>
      </c>
      <c r="I2172" s="61">
        <f>D2172*15.13</f>
        <v>585026.66666666663</v>
      </c>
      <c r="J2172" s="61">
        <f>D2172*4.27</f>
        <v>165106.66666666663</v>
      </c>
      <c r="K2172" s="62">
        <f t="shared" si="90"/>
        <v>1301133.333333333</v>
      </c>
    </row>
    <row r="2173" spans="1:11" ht="12.75" customHeight="1" x14ac:dyDescent="0.2">
      <c r="A2173" s="58">
        <v>13524</v>
      </c>
      <c r="B2173" s="58" t="s">
        <v>2346</v>
      </c>
      <c r="C2173" s="59">
        <v>9</v>
      </c>
      <c r="D2173" s="59">
        <f t="shared" si="89"/>
        <v>38666.666666666664</v>
      </c>
      <c r="E2173" s="60">
        <v>2087</v>
      </c>
      <c r="F2173" s="61">
        <f>D2173*12.76</f>
        <v>493386.66666666663</v>
      </c>
      <c r="G2173" s="61">
        <f>D2173*7.3</f>
        <v>282266.66666666663</v>
      </c>
      <c r="H2173" s="61">
        <f>D2173*3.49</f>
        <v>134946.66666666666</v>
      </c>
      <c r="I2173" s="61">
        <f>D2173*21.1</f>
        <v>815866.66666666663</v>
      </c>
      <c r="J2173" s="61">
        <f>D2173*9.92</f>
        <v>383573.33333333331</v>
      </c>
      <c r="K2173" s="62">
        <f t="shared" si="90"/>
        <v>2110040</v>
      </c>
    </row>
    <row r="2174" spans="1:11" ht="12.75" customHeight="1" x14ac:dyDescent="0.2">
      <c r="A2174" s="58">
        <v>13525</v>
      </c>
      <c r="B2174" s="58" t="s">
        <v>2347</v>
      </c>
      <c r="C2174" s="59">
        <v>7</v>
      </c>
      <c r="D2174" s="59">
        <f t="shared" si="89"/>
        <v>38666.666666666664</v>
      </c>
      <c r="E2174" s="60">
        <v>2088</v>
      </c>
      <c r="F2174" s="61">
        <f>D2174*9</f>
        <v>348000</v>
      </c>
      <c r="G2174" s="61">
        <f>D2174*5.3</f>
        <v>204933.33333333331</v>
      </c>
      <c r="H2174" s="61">
        <f>D2174*2.37</f>
        <v>91640</v>
      </c>
      <c r="I2174" s="61">
        <f>D2174*16.88</f>
        <v>652693.33333333326</v>
      </c>
      <c r="J2174" s="61">
        <f>D2174*9.92</f>
        <v>383573.33333333331</v>
      </c>
      <c r="K2174" s="62">
        <f t="shared" si="90"/>
        <v>1680839.9999999998</v>
      </c>
    </row>
    <row r="2175" spans="1:11" ht="12.75" customHeight="1" x14ac:dyDescent="0.2">
      <c r="D2175" s="59">
        <f t="shared" si="89"/>
        <v>38666.666666666664</v>
      </c>
      <c r="E2175" s="60">
        <v>2089</v>
      </c>
    </row>
    <row r="2176" spans="1:11" ht="12.75" customHeight="1" x14ac:dyDescent="0.2">
      <c r="A2176" s="58" t="s">
        <v>3930</v>
      </c>
      <c r="D2176" s="59">
        <f t="shared" si="89"/>
        <v>38666.666666666664</v>
      </c>
      <c r="E2176" s="60">
        <v>2090</v>
      </c>
    </row>
    <row r="2177" spans="1:11" ht="12.75" customHeight="1" x14ac:dyDescent="0.2">
      <c r="D2177" s="59">
        <f t="shared" si="89"/>
        <v>38666.666666666664</v>
      </c>
      <c r="E2177" s="60">
        <v>2091</v>
      </c>
    </row>
    <row r="2178" spans="1:11" ht="12.75" customHeight="1" x14ac:dyDescent="0.2">
      <c r="A2178" s="58">
        <v>13530</v>
      </c>
      <c r="B2178" s="58" t="s">
        <v>2348</v>
      </c>
      <c r="C2178" s="59">
        <v>9</v>
      </c>
      <c r="D2178" s="59">
        <f t="shared" si="89"/>
        <v>38666.666666666664</v>
      </c>
      <c r="E2178" s="60">
        <v>2092</v>
      </c>
      <c r="F2178" s="61">
        <f>D2178*12.76</f>
        <v>493386.66666666663</v>
      </c>
      <c r="G2178" s="61">
        <f>D2178*7.3</f>
        <v>282266.66666666663</v>
      </c>
      <c r="H2178" s="61">
        <f>D2178*3.49</f>
        <v>134946.66666666666</v>
      </c>
      <c r="I2178" s="61">
        <f>D2178*21.1</f>
        <v>815866.66666666663</v>
      </c>
      <c r="J2178" s="61">
        <f>D2178*9.92</f>
        <v>383573.33333333331</v>
      </c>
      <c r="K2178" s="62">
        <f>SUM(F2178:J2178)</f>
        <v>2110040</v>
      </c>
    </row>
    <row r="2179" spans="1:11" ht="12.75" customHeight="1" x14ac:dyDescent="0.2">
      <c r="D2179" s="59">
        <f t="shared" si="89"/>
        <v>38666.666666666664</v>
      </c>
      <c r="E2179" s="60">
        <v>2093</v>
      </c>
    </row>
    <row r="2180" spans="1:11" ht="12.75" customHeight="1" x14ac:dyDescent="0.2">
      <c r="A2180" s="58" t="s">
        <v>3455</v>
      </c>
      <c r="D2180" s="59">
        <f t="shared" si="89"/>
        <v>38666.666666666664</v>
      </c>
      <c r="E2180" s="60">
        <v>2094</v>
      </c>
    </row>
    <row r="2181" spans="1:11" ht="12.75" customHeight="1" x14ac:dyDescent="0.2">
      <c r="D2181" s="59">
        <f t="shared" si="89"/>
        <v>38666.666666666664</v>
      </c>
      <c r="E2181" s="60">
        <v>2095</v>
      </c>
    </row>
    <row r="2182" spans="1:11" ht="12.75" customHeight="1" x14ac:dyDescent="0.2">
      <c r="A2182" s="58">
        <v>13540</v>
      </c>
      <c r="B2182" s="58" t="s">
        <v>2349</v>
      </c>
      <c r="C2182" s="59">
        <v>11</v>
      </c>
      <c r="D2182" s="59">
        <f t="shared" si="89"/>
        <v>38666.666666666664</v>
      </c>
      <c r="E2182" s="60">
        <v>2096</v>
      </c>
      <c r="F2182" s="61">
        <f>D2182*17.62</f>
        <v>681306.66666666663</v>
      </c>
      <c r="G2182" s="61">
        <f>D2182*10.08</f>
        <v>389760</v>
      </c>
      <c r="H2182" s="61">
        <f>D2182*4.83</f>
        <v>186760</v>
      </c>
      <c r="I2182" s="61">
        <f>D2182*29.95</f>
        <v>1158066.6666666665</v>
      </c>
      <c r="J2182" s="61">
        <f>D2182*15.72</f>
        <v>607840</v>
      </c>
      <c r="K2182" s="62">
        <f t="shared" ref="K2182:K2191" si="91">SUM(F2182:J2182)</f>
        <v>3023733.333333333</v>
      </c>
    </row>
    <row r="2183" spans="1:11" ht="12.75" customHeight="1" x14ac:dyDescent="0.2">
      <c r="A2183" s="58">
        <v>13541</v>
      </c>
      <c r="B2183" s="58" t="s">
        <v>2350</v>
      </c>
      <c r="C2183" s="59">
        <v>8</v>
      </c>
      <c r="D2183" s="59">
        <f t="shared" si="89"/>
        <v>38666.666666666664</v>
      </c>
      <c r="E2183" s="60">
        <v>2097</v>
      </c>
      <c r="F2183" s="61">
        <f>D2183*10.44</f>
        <v>403679.99999999994</v>
      </c>
      <c r="G2183" s="61">
        <f>D2183*6.17</f>
        <v>238573.33333333331</v>
      </c>
      <c r="H2183" s="61">
        <f>D2183*2.74</f>
        <v>105946.66666666667</v>
      </c>
      <c r="I2183" s="61">
        <f>D2183*18.51</f>
        <v>715720</v>
      </c>
      <c r="J2183" s="61">
        <f>D2183*9.92</f>
        <v>383573.33333333331</v>
      </c>
      <c r="K2183" s="62">
        <f t="shared" si="91"/>
        <v>1847493.3333333333</v>
      </c>
    </row>
    <row r="2184" spans="1:11" ht="12.75" customHeight="1" x14ac:dyDescent="0.2">
      <c r="A2184" s="58">
        <v>13542</v>
      </c>
      <c r="B2184" s="58" t="s">
        <v>2351</v>
      </c>
      <c r="C2184" s="59">
        <v>9</v>
      </c>
      <c r="D2184" s="59">
        <f t="shared" si="89"/>
        <v>38666.666666666664</v>
      </c>
      <c r="E2184" s="60">
        <v>2098</v>
      </c>
      <c r="F2184" s="61">
        <f>D2184*12.76</f>
        <v>493386.66666666663</v>
      </c>
      <c r="G2184" s="61">
        <f>D2184*7.3</f>
        <v>282266.66666666663</v>
      </c>
      <c r="H2184" s="61">
        <f>D2184*3.49</f>
        <v>134946.66666666666</v>
      </c>
      <c r="I2184" s="61">
        <f>D2184*21.1</f>
        <v>815866.66666666663</v>
      </c>
      <c r="J2184" s="61">
        <f>D2184*9.92</f>
        <v>383573.33333333331</v>
      </c>
      <c r="K2184" s="62">
        <f t="shared" si="91"/>
        <v>2110040</v>
      </c>
    </row>
    <row r="2185" spans="1:11" ht="12.75" customHeight="1" x14ac:dyDescent="0.2">
      <c r="A2185" s="58">
        <v>13543</v>
      </c>
      <c r="B2185" s="58" t="s">
        <v>2352</v>
      </c>
      <c r="C2185" s="59">
        <v>8</v>
      </c>
      <c r="D2185" s="59">
        <f t="shared" si="89"/>
        <v>38666.666666666664</v>
      </c>
      <c r="E2185" s="60">
        <v>2099</v>
      </c>
      <c r="F2185" s="61">
        <f>D2185*10.44</f>
        <v>403679.99999999994</v>
      </c>
      <c r="G2185" s="61">
        <f>D2185*6.17</f>
        <v>238573.33333333331</v>
      </c>
      <c r="H2185" s="61">
        <f>D2185*2.74</f>
        <v>105946.66666666667</v>
      </c>
      <c r="I2185" s="61">
        <f>D2185*18.51</f>
        <v>715720</v>
      </c>
      <c r="J2185" s="61">
        <f>D2185*9.92</f>
        <v>383573.33333333331</v>
      </c>
      <c r="K2185" s="62">
        <f t="shared" si="91"/>
        <v>1847493.3333333333</v>
      </c>
    </row>
    <row r="2186" spans="1:11" ht="12.75" customHeight="1" x14ac:dyDescent="0.2">
      <c r="A2186" s="58">
        <v>13544</v>
      </c>
      <c r="B2186" s="58" t="s">
        <v>2353</v>
      </c>
      <c r="C2186" s="59">
        <v>5</v>
      </c>
      <c r="D2186" s="59">
        <f t="shared" si="89"/>
        <v>38666.666666666664</v>
      </c>
      <c r="E2186" s="60">
        <v>2100</v>
      </c>
      <c r="F2186" s="61">
        <f>D2186*5.86</f>
        <v>226586.66666666666</v>
      </c>
      <c r="G2186" s="61">
        <f>D2186*3.83</f>
        <v>148093.33333333331</v>
      </c>
      <c r="H2186" s="61">
        <v>0</v>
      </c>
      <c r="I2186" s="61">
        <f>D2186*10.45</f>
        <v>404066.66666666663</v>
      </c>
      <c r="J2186" s="61">
        <f>D2186*4.27</f>
        <v>165106.66666666663</v>
      </c>
      <c r="K2186" s="62">
        <f t="shared" si="91"/>
        <v>943853.33333333326</v>
      </c>
    </row>
    <row r="2187" spans="1:11" ht="12.75" customHeight="1" x14ac:dyDescent="0.2">
      <c r="A2187" s="58">
        <v>13545</v>
      </c>
      <c r="B2187" s="58" t="s">
        <v>2354</v>
      </c>
      <c r="C2187" s="59">
        <v>3</v>
      </c>
      <c r="D2187" s="59">
        <f t="shared" si="89"/>
        <v>38666.666666666664</v>
      </c>
      <c r="E2187" s="60">
        <v>2101</v>
      </c>
      <c r="F2187" s="61">
        <f>D2187*3.57</f>
        <v>138039.99999999997</v>
      </c>
      <c r="G2187" s="61">
        <f>D2187*2.53</f>
        <v>97826.666666666657</v>
      </c>
      <c r="H2187" s="61">
        <v>0</v>
      </c>
      <c r="I2187" s="61">
        <f>D2187*5.97</f>
        <v>230839.99999999997</v>
      </c>
      <c r="J2187" s="61">
        <f>D2187*2.28</f>
        <v>88159.999999999985</v>
      </c>
      <c r="K2187" s="62">
        <f t="shared" si="91"/>
        <v>554866.66666666663</v>
      </c>
    </row>
    <row r="2188" spans="1:11" ht="12.75" customHeight="1" x14ac:dyDescent="0.2">
      <c r="A2188" s="58">
        <v>13546</v>
      </c>
      <c r="B2188" s="58" t="s">
        <v>2355</v>
      </c>
      <c r="C2188" s="59">
        <v>7</v>
      </c>
      <c r="D2188" s="59">
        <f t="shared" si="89"/>
        <v>38666.666666666664</v>
      </c>
      <c r="E2188" s="60">
        <v>2102</v>
      </c>
      <c r="F2188" s="61">
        <f>D2188*9</f>
        <v>348000</v>
      </c>
      <c r="G2188" s="61">
        <f>D2188*5.3</f>
        <v>204933.33333333331</v>
      </c>
      <c r="H2188" s="61">
        <f>D2188*2.37</f>
        <v>91640</v>
      </c>
      <c r="I2188" s="61">
        <f>D2188*16.88</f>
        <v>652693.33333333326</v>
      </c>
      <c r="J2188" s="61">
        <f>D2188*9.92</f>
        <v>383573.33333333331</v>
      </c>
      <c r="K2188" s="62">
        <f t="shared" si="91"/>
        <v>1680839.9999999998</v>
      </c>
    </row>
    <row r="2189" spans="1:11" ht="12.75" customHeight="1" x14ac:dyDescent="0.2">
      <c r="A2189" s="58">
        <v>13547</v>
      </c>
      <c r="B2189" s="58" t="s">
        <v>2356</v>
      </c>
      <c r="C2189" s="59">
        <v>6</v>
      </c>
      <c r="D2189" s="59">
        <f t="shared" si="89"/>
        <v>38666.666666666664</v>
      </c>
      <c r="E2189" s="60">
        <v>2103</v>
      </c>
      <c r="F2189" s="61">
        <f>D2189*7.68</f>
        <v>296959.99999999994</v>
      </c>
      <c r="G2189" s="61">
        <f>D2189*4.56</f>
        <v>176319.99999999997</v>
      </c>
      <c r="H2189" s="61">
        <f>D2189*2.01</f>
        <v>77719.999999999985</v>
      </c>
      <c r="I2189" s="61">
        <f>D2189*15.13</f>
        <v>585026.66666666663</v>
      </c>
      <c r="J2189" s="61">
        <f>D2189*4.27</f>
        <v>165106.66666666663</v>
      </c>
      <c r="K2189" s="62">
        <f t="shared" si="91"/>
        <v>1301133.333333333</v>
      </c>
    </row>
    <row r="2190" spans="1:11" ht="12.75" customHeight="1" x14ac:dyDescent="0.2">
      <c r="A2190" s="58">
        <v>13548</v>
      </c>
      <c r="B2190" s="58" t="s">
        <v>2357</v>
      </c>
      <c r="C2190" s="59">
        <v>8</v>
      </c>
      <c r="D2190" s="59">
        <f t="shared" si="89"/>
        <v>38666.666666666664</v>
      </c>
      <c r="E2190" s="60">
        <v>2104</v>
      </c>
      <c r="F2190" s="61">
        <f>D2190*10.44</f>
        <v>403679.99999999994</v>
      </c>
      <c r="G2190" s="61">
        <f>D2190*6.17</f>
        <v>238573.33333333331</v>
      </c>
      <c r="H2190" s="61">
        <f>D2190*2.74</f>
        <v>105946.66666666667</v>
      </c>
      <c r="I2190" s="61">
        <f>D2190*18.51</f>
        <v>715720</v>
      </c>
      <c r="J2190" s="61">
        <f>D2190*9.92</f>
        <v>383573.33333333331</v>
      </c>
      <c r="K2190" s="62">
        <f t="shared" si="91"/>
        <v>1847493.3333333333</v>
      </c>
    </row>
    <row r="2191" spans="1:11" ht="12.75" customHeight="1" x14ac:dyDescent="0.2">
      <c r="A2191" s="58">
        <v>13549</v>
      </c>
      <c r="B2191" s="58" t="s">
        <v>2358</v>
      </c>
      <c r="C2191" s="59">
        <v>7</v>
      </c>
      <c r="D2191" s="59">
        <f t="shared" si="89"/>
        <v>38666.666666666664</v>
      </c>
      <c r="E2191" s="60">
        <v>2105</v>
      </c>
      <c r="F2191" s="61">
        <f>D2191*9</f>
        <v>348000</v>
      </c>
      <c r="G2191" s="61">
        <f>D2191*5.3</f>
        <v>204933.33333333331</v>
      </c>
      <c r="H2191" s="61">
        <f>D2191*2.37</f>
        <v>91640</v>
      </c>
      <c r="I2191" s="61">
        <f>D2191*16.88</f>
        <v>652693.33333333326</v>
      </c>
      <c r="J2191" s="61">
        <f>D2191*9.92</f>
        <v>383573.33333333331</v>
      </c>
      <c r="K2191" s="62">
        <f t="shared" si="91"/>
        <v>1680839.9999999998</v>
      </c>
    </row>
    <row r="2192" spans="1:11" ht="12.75" customHeight="1" x14ac:dyDescent="0.2">
      <c r="D2192" s="59">
        <f t="shared" si="89"/>
        <v>38666.666666666664</v>
      </c>
      <c r="E2192" s="60">
        <v>2106</v>
      </c>
    </row>
    <row r="2193" spans="1:11" ht="12.75" customHeight="1" x14ac:dyDescent="0.2">
      <c r="A2193" s="58" t="s">
        <v>2359</v>
      </c>
      <c r="D2193" s="59">
        <f t="shared" si="89"/>
        <v>38666.666666666664</v>
      </c>
      <c r="E2193" s="60">
        <v>2107</v>
      </c>
    </row>
    <row r="2194" spans="1:11" ht="12.75" customHeight="1" x14ac:dyDescent="0.2">
      <c r="D2194" s="59">
        <f t="shared" si="89"/>
        <v>38666.666666666664</v>
      </c>
      <c r="E2194" s="60">
        <v>2108</v>
      </c>
    </row>
    <row r="2195" spans="1:11" ht="12.75" customHeight="1" x14ac:dyDescent="0.2">
      <c r="A2195" s="58">
        <v>13550</v>
      </c>
      <c r="B2195" s="58" t="s">
        <v>2360</v>
      </c>
      <c r="C2195" s="59">
        <v>12</v>
      </c>
      <c r="D2195" s="59">
        <f t="shared" si="89"/>
        <v>38666.666666666664</v>
      </c>
      <c r="E2195" s="60">
        <v>2109</v>
      </c>
      <c r="F2195" s="61">
        <f>D2195*19.63</f>
        <v>759026.66666666663</v>
      </c>
      <c r="G2195" s="61">
        <f>D2195*11.44</f>
        <v>442346.66666666663</v>
      </c>
      <c r="H2195" s="61">
        <f>D2195*5.36</f>
        <v>207253.33333333334</v>
      </c>
      <c r="I2195" s="61">
        <f>D2195*31.47</f>
        <v>1216839.9999999998</v>
      </c>
      <c r="J2195" s="61">
        <f>D2195*15.72</f>
        <v>607840</v>
      </c>
      <c r="K2195" s="62">
        <f t="shared" ref="K2195:K2203" si="92">SUM(F2195:J2195)</f>
        <v>3233306.666666666</v>
      </c>
    </row>
    <row r="2196" spans="1:11" ht="12.75" customHeight="1" x14ac:dyDescent="0.2">
      <c r="A2196" s="58">
        <v>13551</v>
      </c>
      <c r="B2196" s="58" t="s">
        <v>2361</v>
      </c>
      <c r="C2196" s="59">
        <v>6</v>
      </c>
      <c r="D2196" s="59">
        <f t="shared" si="89"/>
        <v>38666.666666666664</v>
      </c>
      <c r="E2196" s="60">
        <v>2110</v>
      </c>
      <c r="F2196" s="61">
        <f>D2196*7.68</f>
        <v>296959.99999999994</v>
      </c>
      <c r="G2196" s="61">
        <f>D2196*4.56</f>
        <v>176319.99999999997</v>
      </c>
      <c r="H2196" s="61">
        <f>D2196*2.01</f>
        <v>77719.999999999985</v>
      </c>
      <c r="I2196" s="61">
        <f>D2196*15.13</f>
        <v>585026.66666666663</v>
      </c>
      <c r="J2196" s="61">
        <f>D2196*4.27</f>
        <v>165106.66666666663</v>
      </c>
      <c r="K2196" s="62">
        <f t="shared" si="92"/>
        <v>1301133.333333333</v>
      </c>
    </row>
    <row r="2197" spans="1:11" ht="12.75" customHeight="1" x14ac:dyDescent="0.2">
      <c r="A2197" s="58">
        <v>13552</v>
      </c>
      <c r="B2197" s="58" t="s">
        <v>2362</v>
      </c>
      <c r="C2197" s="59">
        <v>12</v>
      </c>
      <c r="D2197" s="59">
        <f t="shared" si="89"/>
        <v>38666.666666666664</v>
      </c>
      <c r="E2197" s="60">
        <v>2111</v>
      </c>
      <c r="F2197" s="61">
        <f>D2197*19.63</f>
        <v>759026.66666666663</v>
      </c>
      <c r="G2197" s="61">
        <f>D2197*11.44</f>
        <v>442346.66666666663</v>
      </c>
      <c r="H2197" s="61">
        <f>D2197*5.36</f>
        <v>207253.33333333334</v>
      </c>
      <c r="I2197" s="61">
        <f>D2197*31.47</f>
        <v>1216839.9999999998</v>
      </c>
      <c r="J2197" s="61">
        <f>D2197*15.72</f>
        <v>607840</v>
      </c>
      <c r="K2197" s="62">
        <f t="shared" si="92"/>
        <v>3233306.666666666</v>
      </c>
    </row>
    <row r="2198" spans="1:11" ht="12.75" customHeight="1" x14ac:dyDescent="0.2">
      <c r="A2198" s="58">
        <v>13553</v>
      </c>
      <c r="B2198" s="58" t="s">
        <v>2363</v>
      </c>
      <c r="C2198" s="59">
        <v>12</v>
      </c>
      <c r="D2198" s="59">
        <f t="shared" si="89"/>
        <v>38666.666666666664</v>
      </c>
      <c r="E2198" s="60">
        <v>2112</v>
      </c>
      <c r="F2198" s="61">
        <f>D2198*19.63</f>
        <v>759026.66666666663</v>
      </c>
      <c r="G2198" s="61">
        <f>D2198*11.44</f>
        <v>442346.66666666663</v>
      </c>
      <c r="H2198" s="61">
        <f>D2198*5.36</f>
        <v>207253.33333333334</v>
      </c>
      <c r="I2198" s="61">
        <f>D2198*31.47</f>
        <v>1216839.9999999998</v>
      </c>
      <c r="J2198" s="61">
        <f>D2198*15.72</f>
        <v>607840</v>
      </c>
      <c r="K2198" s="62">
        <f t="shared" si="92"/>
        <v>3233306.666666666</v>
      </c>
    </row>
    <row r="2199" spans="1:11" ht="12.75" customHeight="1" x14ac:dyDescent="0.2">
      <c r="A2199" s="58">
        <v>13554</v>
      </c>
      <c r="B2199" s="58" t="s">
        <v>2364</v>
      </c>
      <c r="C2199" s="59">
        <v>12</v>
      </c>
      <c r="D2199" s="59">
        <f t="shared" si="89"/>
        <v>38666.666666666664</v>
      </c>
      <c r="E2199" s="60">
        <v>2113</v>
      </c>
      <c r="F2199" s="61">
        <f>D2199*19.63</f>
        <v>759026.66666666663</v>
      </c>
      <c r="G2199" s="61">
        <f>D2199*11.44</f>
        <v>442346.66666666663</v>
      </c>
      <c r="H2199" s="61">
        <f>D2199*5.36</f>
        <v>207253.33333333334</v>
      </c>
      <c r="I2199" s="61">
        <f>D2199*31.47</f>
        <v>1216839.9999999998</v>
      </c>
      <c r="J2199" s="61">
        <f>D2199*15.72</f>
        <v>607840</v>
      </c>
      <c r="K2199" s="62">
        <f t="shared" si="92"/>
        <v>3233306.666666666</v>
      </c>
    </row>
    <row r="2200" spans="1:11" ht="12.75" customHeight="1" x14ac:dyDescent="0.2">
      <c r="A2200" s="58">
        <v>13555</v>
      </c>
      <c r="B2200" s="58" t="s">
        <v>2365</v>
      </c>
      <c r="C2200" s="59">
        <v>12</v>
      </c>
      <c r="D2200" s="59">
        <f t="shared" ref="D2200:D2263" si="93">D2199</f>
        <v>38666.666666666664</v>
      </c>
      <c r="E2200" s="60">
        <v>2114</v>
      </c>
      <c r="F2200" s="61">
        <f>D2200*19.63</f>
        <v>759026.66666666663</v>
      </c>
      <c r="G2200" s="61">
        <f>D2200*11.44</f>
        <v>442346.66666666663</v>
      </c>
      <c r="H2200" s="61">
        <f>D2200*5.36</f>
        <v>207253.33333333334</v>
      </c>
      <c r="I2200" s="61">
        <f>D2200*31.47</f>
        <v>1216839.9999999998</v>
      </c>
      <c r="J2200" s="61">
        <f>D2200*15.72</f>
        <v>607840</v>
      </c>
      <c r="K2200" s="62">
        <f t="shared" si="92"/>
        <v>3233306.666666666</v>
      </c>
    </row>
    <row r="2201" spans="1:11" ht="12.75" customHeight="1" x14ac:dyDescent="0.2">
      <c r="A2201" s="58">
        <v>13556</v>
      </c>
      <c r="B2201" s="58" t="s">
        <v>2366</v>
      </c>
      <c r="C2201" s="59">
        <v>12</v>
      </c>
      <c r="D2201" s="59">
        <f t="shared" si="93"/>
        <v>38666.666666666664</v>
      </c>
      <c r="E2201" s="60">
        <v>2115</v>
      </c>
      <c r="F2201" s="61">
        <f>D2201*19.63</f>
        <v>759026.66666666663</v>
      </c>
      <c r="G2201" s="61">
        <f>D2201*11.44</f>
        <v>442346.66666666663</v>
      </c>
      <c r="H2201" s="61">
        <f>D2201*5.36</f>
        <v>207253.33333333334</v>
      </c>
      <c r="I2201" s="61">
        <f>D2201*31.47</f>
        <v>1216839.9999999998</v>
      </c>
      <c r="J2201" s="61">
        <f>D2201*15.72</f>
        <v>607840</v>
      </c>
      <c r="K2201" s="62">
        <f t="shared" si="92"/>
        <v>3233306.666666666</v>
      </c>
    </row>
    <row r="2202" spans="1:11" ht="12.75" customHeight="1" x14ac:dyDescent="0.2">
      <c r="A2202" s="58">
        <v>13557</v>
      </c>
      <c r="B2202" s="58" t="s">
        <v>2367</v>
      </c>
      <c r="C2202" s="59">
        <v>20</v>
      </c>
      <c r="D2202" s="59">
        <f t="shared" si="93"/>
        <v>38666.666666666664</v>
      </c>
      <c r="E2202" s="60">
        <v>2116</v>
      </c>
      <c r="F2202" s="61">
        <f>D2202*25.43</f>
        <v>983293.33333333326</v>
      </c>
      <c r="G2202" s="61">
        <f>D2202*14.85</f>
        <v>574200</v>
      </c>
      <c r="H2202" s="61">
        <f>D2202*6.94</f>
        <v>268346.66666666669</v>
      </c>
      <c r="I2202" s="61">
        <f>D2202*34.82</f>
        <v>1346373.3333333333</v>
      </c>
      <c r="K2202" s="62">
        <f t="shared" si="92"/>
        <v>3172213.333333333</v>
      </c>
    </row>
    <row r="2203" spans="1:11" ht="12.75" customHeight="1" x14ac:dyDescent="0.2">
      <c r="A2203" s="58">
        <v>13558</v>
      </c>
      <c r="B2203" s="58" t="s">
        <v>2368</v>
      </c>
      <c r="C2203" s="59">
        <v>20</v>
      </c>
      <c r="D2203" s="59">
        <f t="shared" si="93"/>
        <v>38666.666666666664</v>
      </c>
      <c r="E2203" s="60">
        <v>2117</v>
      </c>
      <c r="F2203" s="61">
        <f>D2203*25.43</f>
        <v>983293.33333333326</v>
      </c>
      <c r="G2203" s="61">
        <f>D2203*14.85</f>
        <v>574200</v>
      </c>
      <c r="H2203" s="61">
        <f>D2203*6.94</f>
        <v>268346.66666666669</v>
      </c>
      <c r="I2203" s="61">
        <f>D2203*34.82</f>
        <v>1346373.3333333333</v>
      </c>
      <c r="K2203" s="62">
        <f t="shared" si="92"/>
        <v>3172213.333333333</v>
      </c>
    </row>
    <row r="2204" spans="1:11" ht="12.75" customHeight="1" x14ac:dyDescent="0.2">
      <c r="D2204" s="59">
        <f t="shared" si="93"/>
        <v>38666.666666666664</v>
      </c>
      <c r="E2204" s="60">
        <v>2118</v>
      </c>
    </row>
    <row r="2205" spans="1:11" ht="12.75" customHeight="1" x14ac:dyDescent="0.2">
      <c r="A2205" s="58" t="s">
        <v>5125</v>
      </c>
      <c r="D2205" s="59">
        <f t="shared" si="93"/>
        <v>38666.666666666664</v>
      </c>
      <c r="E2205" s="60">
        <v>2119</v>
      </c>
    </row>
    <row r="2206" spans="1:11" ht="12.75" customHeight="1" x14ac:dyDescent="0.2">
      <c r="D2206" s="59">
        <f t="shared" si="93"/>
        <v>38666.666666666664</v>
      </c>
      <c r="E2206" s="60">
        <v>2120</v>
      </c>
    </row>
    <row r="2207" spans="1:11" ht="12.75" customHeight="1" x14ac:dyDescent="0.2">
      <c r="A2207" s="58">
        <v>13560</v>
      </c>
      <c r="B2207" s="58" t="s">
        <v>2369</v>
      </c>
      <c r="C2207" s="59">
        <v>8</v>
      </c>
      <c r="D2207" s="59">
        <f t="shared" si="93"/>
        <v>38666.666666666664</v>
      </c>
      <c r="E2207" s="60">
        <v>2121</v>
      </c>
      <c r="F2207" s="61">
        <f>D2207*10.44</f>
        <v>403679.99999999994</v>
      </c>
      <c r="G2207" s="61">
        <f>D2207*6.17</f>
        <v>238573.33333333331</v>
      </c>
      <c r="H2207" s="61">
        <f>D2207*2.74</f>
        <v>105946.66666666667</v>
      </c>
      <c r="I2207" s="61">
        <f>D2207*18.51</f>
        <v>715720</v>
      </c>
      <c r="J2207" s="61">
        <f>D2207*9.92</f>
        <v>383573.33333333331</v>
      </c>
      <c r="K2207" s="62">
        <f t="shared" ref="K2207:K2212" si="94">SUM(F2207:J2207)</f>
        <v>1847493.3333333333</v>
      </c>
    </row>
    <row r="2208" spans="1:11" ht="12.75" customHeight="1" x14ac:dyDescent="0.2">
      <c r="A2208" s="58">
        <v>13561</v>
      </c>
      <c r="B2208" s="58" t="s">
        <v>2370</v>
      </c>
      <c r="C2208" s="59">
        <v>6</v>
      </c>
      <c r="D2208" s="59">
        <f t="shared" si="93"/>
        <v>38666.666666666664</v>
      </c>
      <c r="E2208" s="60">
        <v>2122</v>
      </c>
      <c r="F2208" s="61">
        <f>D2208*7.68</f>
        <v>296959.99999999994</v>
      </c>
      <c r="G2208" s="61">
        <f>D2208*4.56</f>
        <v>176319.99999999997</v>
      </c>
      <c r="H2208" s="61">
        <f>D2208*2.01</f>
        <v>77719.999999999985</v>
      </c>
      <c r="I2208" s="61">
        <f>D2208*15.13</f>
        <v>585026.66666666663</v>
      </c>
      <c r="J2208" s="61">
        <f>D2208*4.27</f>
        <v>165106.66666666663</v>
      </c>
      <c r="K2208" s="62">
        <f t="shared" si="94"/>
        <v>1301133.333333333</v>
      </c>
    </row>
    <row r="2209" spans="1:11" ht="12.75" customHeight="1" x14ac:dyDescent="0.2">
      <c r="A2209" s="58">
        <v>13562</v>
      </c>
      <c r="B2209" s="58" t="s">
        <v>2371</v>
      </c>
      <c r="C2209" s="59">
        <v>6</v>
      </c>
      <c r="D2209" s="59">
        <f t="shared" si="93"/>
        <v>38666.666666666664</v>
      </c>
      <c r="E2209" s="60">
        <v>2123</v>
      </c>
      <c r="F2209" s="61">
        <f>D2209*7.68</f>
        <v>296959.99999999994</v>
      </c>
      <c r="G2209" s="61">
        <f>D2209*4.56</f>
        <v>176319.99999999997</v>
      </c>
      <c r="H2209" s="61">
        <f>D2209*2.01</f>
        <v>77719.999999999985</v>
      </c>
      <c r="I2209" s="61">
        <f>D2209*15.13</f>
        <v>585026.66666666663</v>
      </c>
      <c r="J2209" s="61">
        <f>D2209*4.27</f>
        <v>165106.66666666663</v>
      </c>
      <c r="K2209" s="62">
        <f t="shared" si="94"/>
        <v>1301133.333333333</v>
      </c>
    </row>
    <row r="2210" spans="1:11" ht="12.75" customHeight="1" x14ac:dyDescent="0.2">
      <c r="A2210" s="58">
        <v>13563</v>
      </c>
      <c r="B2210" s="58" t="s">
        <v>2372</v>
      </c>
      <c r="C2210" s="59">
        <v>4</v>
      </c>
      <c r="D2210" s="59">
        <f t="shared" si="93"/>
        <v>38666.666666666664</v>
      </c>
      <c r="E2210" s="60">
        <v>2124</v>
      </c>
      <c r="F2210" s="61">
        <f>D2210*4.31</f>
        <v>166653.33333333331</v>
      </c>
      <c r="G2210" s="61">
        <f>D2210*3.1</f>
        <v>119866.66666666666</v>
      </c>
      <c r="H2210" s="61">
        <v>0</v>
      </c>
      <c r="I2210" s="61">
        <f>D2210*7.61</f>
        <v>294253.33333333331</v>
      </c>
      <c r="J2210" s="61">
        <f>D2210*4.27</f>
        <v>165106.66666666663</v>
      </c>
      <c r="K2210" s="62">
        <f t="shared" si="94"/>
        <v>745879.99999999988</v>
      </c>
    </row>
    <row r="2211" spans="1:11" ht="12.75" customHeight="1" x14ac:dyDescent="0.2">
      <c r="A2211" s="58">
        <v>13564</v>
      </c>
      <c r="B2211" s="58" t="s">
        <v>2373</v>
      </c>
      <c r="C2211" s="59">
        <v>5</v>
      </c>
      <c r="D2211" s="59">
        <f t="shared" si="93"/>
        <v>38666.666666666664</v>
      </c>
      <c r="E2211" s="60">
        <v>2125</v>
      </c>
      <c r="F2211" s="61">
        <f>D2211*5.86</f>
        <v>226586.66666666666</v>
      </c>
      <c r="G2211" s="61">
        <f>D2211*3.83</f>
        <v>148093.33333333331</v>
      </c>
      <c r="H2211" s="61">
        <v>0</v>
      </c>
      <c r="I2211" s="61">
        <f>D2211*10.45</f>
        <v>404066.66666666663</v>
      </c>
      <c r="J2211" s="61">
        <f>D2211*4.27</f>
        <v>165106.66666666663</v>
      </c>
      <c r="K2211" s="62">
        <f t="shared" si="94"/>
        <v>943853.33333333326</v>
      </c>
    </row>
    <row r="2212" spans="1:11" ht="12.75" customHeight="1" x14ac:dyDescent="0.2">
      <c r="A2212" s="58">
        <v>13565</v>
      </c>
      <c r="B2212" s="58" t="s">
        <v>2374</v>
      </c>
      <c r="C2212" s="59">
        <v>8</v>
      </c>
      <c r="D2212" s="59">
        <f t="shared" si="93"/>
        <v>38666.666666666664</v>
      </c>
      <c r="E2212" s="60">
        <v>2126</v>
      </c>
      <c r="F2212" s="61">
        <f>D2212*10.44</f>
        <v>403679.99999999994</v>
      </c>
      <c r="G2212" s="61">
        <f>D2212*6.17</f>
        <v>238573.33333333331</v>
      </c>
      <c r="H2212" s="61">
        <f>D2212*2.74</f>
        <v>105946.66666666667</v>
      </c>
      <c r="I2212" s="61">
        <f>D2212*18.51</f>
        <v>715720</v>
      </c>
      <c r="J2212" s="61">
        <f>D2212*9.92</f>
        <v>383573.33333333331</v>
      </c>
      <c r="K2212" s="62">
        <f t="shared" si="94"/>
        <v>1847493.3333333333</v>
      </c>
    </row>
    <row r="2213" spans="1:11" ht="12.75" customHeight="1" x14ac:dyDescent="0.2">
      <c r="D2213" s="59">
        <f t="shared" si="93"/>
        <v>38666.666666666664</v>
      </c>
      <c r="E2213" s="60">
        <v>2127</v>
      </c>
    </row>
    <row r="2214" spans="1:11" ht="12.75" customHeight="1" x14ac:dyDescent="0.2">
      <c r="A2214" s="58" t="s">
        <v>3464</v>
      </c>
      <c r="D2214" s="59">
        <f t="shared" si="93"/>
        <v>38666.666666666664</v>
      </c>
      <c r="E2214" s="60">
        <v>2128</v>
      </c>
    </row>
    <row r="2215" spans="1:11" ht="12.75" customHeight="1" x14ac:dyDescent="0.2">
      <c r="D2215" s="59">
        <f t="shared" si="93"/>
        <v>38666.666666666664</v>
      </c>
      <c r="E2215" s="60">
        <v>2129</v>
      </c>
    </row>
    <row r="2216" spans="1:11" ht="12.75" customHeight="1" x14ac:dyDescent="0.2">
      <c r="A2216" s="58">
        <v>13570</v>
      </c>
      <c r="B2216" s="58" t="s">
        <v>2375</v>
      </c>
      <c r="C2216" s="59">
        <v>10</v>
      </c>
      <c r="D2216" s="59">
        <f t="shared" si="93"/>
        <v>38666.666666666664</v>
      </c>
      <c r="E2216" s="60">
        <v>2130</v>
      </c>
      <c r="F2216" s="61">
        <f>D2216*15.71</f>
        <v>607453.33333333337</v>
      </c>
      <c r="G2216" s="61">
        <f>D2216*9.02</f>
        <v>348773.33333333331</v>
      </c>
      <c r="H2216" s="61">
        <f>D2216*4.28</f>
        <v>165493.33333333334</v>
      </c>
      <c r="I2216" s="61">
        <f>D2216*28.08</f>
        <v>1085759.9999999998</v>
      </c>
      <c r="J2216" s="61">
        <f>D2216*15.72</f>
        <v>607840</v>
      </c>
      <c r="K2216" s="62">
        <f>SUM(F2216:J2216)</f>
        <v>2815320</v>
      </c>
    </row>
    <row r="2217" spans="1:11" ht="12.75" customHeight="1" x14ac:dyDescent="0.2">
      <c r="A2217" s="58">
        <v>13571</v>
      </c>
      <c r="B2217" s="58" t="s">
        <v>2376</v>
      </c>
      <c r="C2217" s="59">
        <v>7</v>
      </c>
      <c r="D2217" s="59">
        <f t="shared" si="93"/>
        <v>38666.666666666664</v>
      </c>
      <c r="E2217" s="60">
        <v>2131</v>
      </c>
      <c r="F2217" s="61">
        <f>D2217*9</f>
        <v>348000</v>
      </c>
      <c r="G2217" s="61">
        <f>D2217*5.3</f>
        <v>204933.33333333331</v>
      </c>
      <c r="H2217" s="61">
        <f>D2217*2.37</f>
        <v>91640</v>
      </c>
      <c r="I2217" s="61">
        <f>D2217*16.88</f>
        <v>652693.33333333326</v>
      </c>
      <c r="J2217" s="61">
        <f>D2217*9.92</f>
        <v>383573.33333333331</v>
      </c>
      <c r="K2217" s="62">
        <f>SUM(F2217:J2217)</f>
        <v>1680839.9999999998</v>
      </c>
    </row>
    <row r="2218" spans="1:11" ht="12.75" customHeight="1" x14ac:dyDescent="0.2">
      <c r="A2218" s="58">
        <v>13572</v>
      </c>
      <c r="B2218" s="58" t="s">
        <v>2377</v>
      </c>
      <c r="C2218" s="59">
        <v>6</v>
      </c>
      <c r="D2218" s="59">
        <f t="shared" si="93"/>
        <v>38666.666666666664</v>
      </c>
      <c r="E2218" s="60">
        <v>2132</v>
      </c>
      <c r="F2218" s="61">
        <f>D2218*7.68</f>
        <v>296959.99999999994</v>
      </c>
      <c r="G2218" s="61">
        <f>D2218*4.56</f>
        <v>176319.99999999997</v>
      </c>
      <c r="H2218" s="61">
        <f>D2218*2.01</f>
        <v>77719.999999999985</v>
      </c>
      <c r="I2218" s="61">
        <f>D2218*15.13</f>
        <v>585026.66666666663</v>
      </c>
      <c r="J2218" s="61">
        <f>D2218*4.27</f>
        <v>165106.66666666663</v>
      </c>
      <c r="K2218" s="62">
        <f>SUM(F2218:J2218)</f>
        <v>1301133.333333333</v>
      </c>
    </row>
    <row r="2219" spans="1:11" ht="12.75" customHeight="1" x14ac:dyDescent="0.2">
      <c r="A2219" s="58">
        <v>13573</v>
      </c>
      <c r="B2219" s="58" t="s">
        <v>2378</v>
      </c>
      <c r="C2219" s="59">
        <v>7</v>
      </c>
      <c r="D2219" s="59">
        <f t="shared" si="93"/>
        <v>38666.666666666664</v>
      </c>
      <c r="E2219" s="60">
        <v>2133</v>
      </c>
      <c r="F2219" s="61">
        <f>D2219*9</f>
        <v>348000</v>
      </c>
      <c r="G2219" s="61">
        <f>D2219*5.3</f>
        <v>204933.33333333331</v>
      </c>
      <c r="H2219" s="61">
        <f>D2219*2.37</f>
        <v>91640</v>
      </c>
      <c r="I2219" s="61">
        <f>D2219*16.88</f>
        <v>652693.33333333326</v>
      </c>
      <c r="J2219" s="61">
        <f>D2219*9.92</f>
        <v>383573.33333333331</v>
      </c>
      <c r="K2219" s="62">
        <f>SUM(F2219:J2219)</f>
        <v>1680839.9999999998</v>
      </c>
    </row>
    <row r="2220" spans="1:11" ht="12.75" customHeight="1" x14ac:dyDescent="0.2">
      <c r="A2220" s="58">
        <v>13574</v>
      </c>
      <c r="B2220" s="58" t="s">
        <v>2379</v>
      </c>
      <c r="C2220" s="59">
        <v>10</v>
      </c>
      <c r="D2220" s="59">
        <f t="shared" si="93"/>
        <v>38666.666666666664</v>
      </c>
      <c r="E2220" s="60">
        <v>2134</v>
      </c>
      <c r="F2220" s="61">
        <f>D2220*15.71</f>
        <v>607453.33333333337</v>
      </c>
      <c r="G2220" s="61">
        <f>D2220*9.02</f>
        <v>348773.33333333331</v>
      </c>
      <c r="H2220" s="61">
        <f>D2220*4.28</f>
        <v>165493.33333333334</v>
      </c>
      <c r="I2220" s="61">
        <f>D2220*28.08</f>
        <v>1085759.9999999998</v>
      </c>
      <c r="J2220" s="61">
        <f>D2220*15.72</f>
        <v>607840</v>
      </c>
      <c r="K2220" s="62">
        <f>SUM(F2220:J2220)</f>
        <v>2815320</v>
      </c>
    </row>
    <row r="2221" spans="1:11" ht="12.75" customHeight="1" x14ac:dyDescent="0.2">
      <c r="D2221" s="59">
        <f t="shared" si="93"/>
        <v>38666.666666666664</v>
      </c>
      <c r="E2221" s="60">
        <v>2135</v>
      </c>
    </row>
    <row r="2222" spans="1:11" ht="12.75" customHeight="1" x14ac:dyDescent="0.2">
      <c r="A2222" s="58" t="s">
        <v>3953</v>
      </c>
      <c r="D2222" s="59">
        <f t="shared" si="93"/>
        <v>38666.666666666664</v>
      </c>
      <c r="E2222" s="60">
        <v>2136</v>
      </c>
    </row>
    <row r="2223" spans="1:11" ht="12.75" customHeight="1" x14ac:dyDescent="0.2">
      <c r="D2223" s="59">
        <f t="shared" si="93"/>
        <v>38666.666666666664</v>
      </c>
      <c r="E2223" s="60">
        <v>2137</v>
      </c>
    </row>
    <row r="2224" spans="1:11" ht="12.75" customHeight="1" x14ac:dyDescent="0.2">
      <c r="A2224" s="58">
        <v>13580</v>
      </c>
      <c r="B2224" s="58" t="s">
        <v>2380</v>
      </c>
      <c r="C2224" s="59">
        <v>12</v>
      </c>
      <c r="D2224" s="59">
        <f t="shared" si="93"/>
        <v>38666.666666666664</v>
      </c>
      <c r="E2224" s="60">
        <v>2138</v>
      </c>
      <c r="F2224" s="61">
        <f>D2224*19.63</f>
        <v>759026.66666666663</v>
      </c>
      <c r="G2224" s="61">
        <f>D2224*11.44</f>
        <v>442346.66666666663</v>
      </c>
      <c r="H2224" s="61">
        <f>D2224*5.36</f>
        <v>207253.33333333334</v>
      </c>
      <c r="I2224" s="61">
        <f>D2224*31.47</f>
        <v>1216839.9999999998</v>
      </c>
      <c r="J2224" s="61">
        <f>D2224*15.72</f>
        <v>607840</v>
      </c>
      <c r="K2224" s="62">
        <f>SUM(F2224:J2224)</f>
        <v>3233306.666666666</v>
      </c>
    </row>
    <row r="2225" spans="1:11" ht="12.75" customHeight="1" x14ac:dyDescent="0.2">
      <c r="A2225" s="58">
        <v>13581</v>
      </c>
      <c r="B2225" s="58" t="s">
        <v>2381</v>
      </c>
      <c r="C2225" s="59">
        <v>11</v>
      </c>
      <c r="D2225" s="59">
        <f t="shared" si="93"/>
        <v>38666.666666666664</v>
      </c>
      <c r="E2225" s="60">
        <v>2139</v>
      </c>
      <c r="F2225" s="61">
        <f>D2225*17.62</f>
        <v>681306.66666666663</v>
      </c>
      <c r="G2225" s="61">
        <f>D2225*10.08</f>
        <v>389760</v>
      </c>
      <c r="H2225" s="61">
        <f>D2225*4.83</f>
        <v>186760</v>
      </c>
      <c r="I2225" s="61">
        <f>D2225*29.95</f>
        <v>1158066.6666666665</v>
      </c>
      <c r="J2225" s="61">
        <f>D2225*15.72</f>
        <v>607840</v>
      </c>
      <c r="K2225" s="62">
        <f>SUM(F2225:J2225)</f>
        <v>3023733.333333333</v>
      </c>
    </row>
    <row r="2226" spans="1:11" ht="12.75" customHeight="1" x14ac:dyDescent="0.2">
      <c r="A2226" s="58">
        <v>13582</v>
      </c>
      <c r="B2226" s="58" t="s">
        <v>2382</v>
      </c>
      <c r="C2226" s="59">
        <v>8</v>
      </c>
      <c r="D2226" s="59">
        <f t="shared" si="93"/>
        <v>38666.666666666664</v>
      </c>
      <c r="E2226" s="60">
        <v>2140</v>
      </c>
      <c r="F2226" s="61">
        <f>D2226*10.44</f>
        <v>403679.99999999994</v>
      </c>
      <c r="G2226" s="61">
        <f>D2226*6.17</f>
        <v>238573.33333333331</v>
      </c>
      <c r="H2226" s="61">
        <f>D2226*2.74</f>
        <v>105946.66666666667</v>
      </c>
      <c r="I2226" s="61">
        <f>D2226*18.51</f>
        <v>715720</v>
      </c>
      <c r="J2226" s="61">
        <f>D2226*9.92</f>
        <v>383573.33333333331</v>
      </c>
      <c r="K2226" s="62">
        <f>SUM(F2226:J2226)</f>
        <v>1847493.3333333333</v>
      </c>
    </row>
    <row r="2227" spans="1:11" ht="12.75" customHeight="1" x14ac:dyDescent="0.2">
      <c r="A2227" s="58">
        <v>13583</v>
      </c>
      <c r="B2227" s="58" t="s">
        <v>2383</v>
      </c>
      <c r="C2227" s="59">
        <v>8</v>
      </c>
      <c r="D2227" s="59">
        <f t="shared" si="93"/>
        <v>38666.666666666664</v>
      </c>
      <c r="E2227" s="60">
        <v>2141</v>
      </c>
      <c r="F2227" s="61">
        <f>D2227*10.44</f>
        <v>403679.99999999994</v>
      </c>
      <c r="G2227" s="61">
        <f>D2227*6.17</f>
        <v>238573.33333333331</v>
      </c>
      <c r="H2227" s="61">
        <f>D2227*2.74</f>
        <v>105946.66666666667</v>
      </c>
      <c r="I2227" s="61">
        <f>D2227*18.51</f>
        <v>715720</v>
      </c>
      <c r="J2227" s="61">
        <f>D2227*9.92</f>
        <v>383573.33333333331</v>
      </c>
      <c r="K2227" s="62">
        <f>SUM(F2227:J2227)</f>
        <v>1847493.3333333333</v>
      </c>
    </row>
    <row r="2228" spans="1:11" ht="12.75" customHeight="1" x14ac:dyDescent="0.2">
      <c r="D2228" s="59">
        <f t="shared" si="93"/>
        <v>38666.666666666664</v>
      </c>
      <c r="E2228" s="60">
        <v>2142</v>
      </c>
    </row>
    <row r="2229" spans="1:11" ht="12.75" customHeight="1" x14ac:dyDescent="0.2">
      <c r="A2229" s="58" t="s">
        <v>5036</v>
      </c>
      <c r="D2229" s="59">
        <f t="shared" si="93"/>
        <v>38666.666666666664</v>
      </c>
      <c r="E2229" s="60">
        <v>2143</v>
      </c>
    </row>
    <row r="2230" spans="1:11" ht="12.75" customHeight="1" x14ac:dyDescent="0.2">
      <c r="D2230" s="59">
        <f t="shared" si="93"/>
        <v>38666.666666666664</v>
      </c>
      <c r="E2230" s="60">
        <v>2144</v>
      </c>
    </row>
    <row r="2231" spans="1:11" ht="12.75" customHeight="1" x14ac:dyDescent="0.2">
      <c r="A2231" s="58">
        <v>13590</v>
      </c>
      <c r="B2231" s="58" t="s">
        <v>2384</v>
      </c>
      <c r="C2231" s="59">
        <v>8</v>
      </c>
      <c r="D2231" s="59">
        <f t="shared" si="93"/>
        <v>38666.666666666664</v>
      </c>
      <c r="E2231" s="60">
        <v>2145</v>
      </c>
      <c r="F2231" s="61">
        <f>D2231*10.44</f>
        <v>403679.99999999994</v>
      </c>
      <c r="G2231" s="61">
        <f>D2231*6.17</f>
        <v>238573.33333333331</v>
      </c>
      <c r="H2231" s="61">
        <f>D2231*2.74</f>
        <v>105946.66666666667</v>
      </c>
      <c r="I2231" s="61">
        <f>D2231*18.51</f>
        <v>715720</v>
      </c>
      <c r="J2231" s="61">
        <f>D2231*9.92</f>
        <v>383573.33333333331</v>
      </c>
      <c r="K2231" s="62">
        <f t="shared" ref="K2231:K2237" si="95">SUM(F2231:J2231)</f>
        <v>1847493.3333333333</v>
      </c>
    </row>
    <row r="2232" spans="1:11" ht="12.75" customHeight="1" x14ac:dyDescent="0.2">
      <c r="A2232" s="58">
        <v>13591</v>
      </c>
      <c r="B2232" s="58" t="s">
        <v>2385</v>
      </c>
      <c r="C2232" s="59">
        <v>7</v>
      </c>
      <c r="D2232" s="59">
        <f t="shared" si="93"/>
        <v>38666.666666666664</v>
      </c>
      <c r="E2232" s="60">
        <v>2146</v>
      </c>
      <c r="F2232" s="61">
        <f>D2232*9</f>
        <v>348000</v>
      </c>
      <c r="G2232" s="61">
        <f>D2232*5.3</f>
        <v>204933.33333333331</v>
      </c>
      <c r="H2232" s="61">
        <f>D2232*2.37</f>
        <v>91640</v>
      </c>
      <c r="I2232" s="61">
        <f>D2232*16.88</f>
        <v>652693.33333333326</v>
      </c>
      <c r="J2232" s="61">
        <f>D2232*9.92</f>
        <v>383573.33333333331</v>
      </c>
      <c r="K2232" s="62">
        <f t="shared" si="95"/>
        <v>1680839.9999999998</v>
      </c>
    </row>
    <row r="2233" spans="1:11" ht="12.75" customHeight="1" x14ac:dyDescent="0.2">
      <c r="A2233" s="58">
        <v>13592</v>
      </c>
      <c r="B2233" s="58" t="s">
        <v>2386</v>
      </c>
      <c r="C2233" s="59">
        <v>4</v>
      </c>
      <c r="D2233" s="59">
        <f t="shared" si="93"/>
        <v>38666.666666666664</v>
      </c>
      <c r="E2233" s="60">
        <v>2147</v>
      </c>
      <c r="F2233" s="61">
        <f>D2233*4.31</f>
        <v>166653.33333333331</v>
      </c>
      <c r="G2233" s="61">
        <f>D2233*3.1</f>
        <v>119866.66666666666</v>
      </c>
      <c r="H2233" s="61">
        <v>0</v>
      </c>
      <c r="I2233" s="61">
        <f>D2233*7.61</f>
        <v>294253.33333333331</v>
      </c>
      <c r="J2233" s="61">
        <f>D2233*4.27</f>
        <v>165106.66666666663</v>
      </c>
      <c r="K2233" s="62">
        <f t="shared" si="95"/>
        <v>745879.99999999988</v>
      </c>
    </row>
    <row r="2234" spans="1:11" ht="12.75" customHeight="1" x14ac:dyDescent="0.2">
      <c r="A2234" s="58">
        <v>13593</v>
      </c>
      <c r="B2234" s="58" t="s">
        <v>2387</v>
      </c>
      <c r="C2234" s="59">
        <v>5</v>
      </c>
      <c r="D2234" s="59">
        <f t="shared" si="93"/>
        <v>38666.666666666664</v>
      </c>
      <c r="E2234" s="60">
        <v>2148</v>
      </c>
      <c r="F2234" s="61">
        <f>D2234*5.86</f>
        <v>226586.66666666666</v>
      </c>
      <c r="G2234" s="61">
        <f>D2234*3.83</f>
        <v>148093.33333333331</v>
      </c>
      <c r="H2234" s="61">
        <v>0</v>
      </c>
      <c r="I2234" s="61">
        <f>D2234*10.45</f>
        <v>404066.66666666663</v>
      </c>
      <c r="J2234" s="61">
        <f>D2234*4.27</f>
        <v>165106.66666666663</v>
      </c>
      <c r="K2234" s="62">
        <f t="shared" si="95"/>
        <v>943853.33333333326</v>
      </c>
    </row>
    <row r="2235" spans="1:11" ht="12.75" customHeight="1" x14ac:dyDescent="0.2">
      <c r="A2235" s="58">
        <v>13594</v>
      </c>
      <c r="B2235" s="58" t="s">
        <v>2388</v>
      </c>
      <c r="C2235" s="59">
        <v>8</v>
      </c>
      <c r="D2235" s="59">
        <f t="shared" si="93"/>
        <v>38666.666666666664</v>
      </c>
      <c r="E2235" s="60">
        <v>2149</v>
      </c>
      <c r="F2235" s="61">
        <f>D2235*10.44</f>
        <v>403679.99999999994</v>
      </c>
      <c r="G2235" s="61">
        <f>D2235*6.17</f>
        <v>238573.33333333331</v>
      </c>
      <c r="H2235" s="61">
        <f>D2235*2.74</f>
        <v>105946.66666666667</v>
      </c>
      <c r="I2235" s="61">
        <f>D2235*18.51</f>
        <v>715720</v>
      </c>
      <c r="J2235" s="61">
        <f>D2235*9.92</f>
        <v>383573.33333333331</v>
      </c>
      <c r="K2235" s="62">
        <f t="shared" si="95"/>
        <v>1847493.3333333333</v>
      </c>
    </row>
    <row r="2236" spans="1:11" ht="12.75" customHeight="1" x14ac:dyDescent="0.2">
      <c r="A2236" s="58">
        <v>13595</v>
      </c>
      <c r="B2236" s="58" t="s">
        <v>2389</v>
      </c>
      <c r="C2236" s="59">
        <v>4</v>
      </c>
      <c r="D2236" s="59">
        <f t="shared" si="93"/>
        <v>38666.666666666664</v>
      </c>
      <c r="E2236" s="60">
        <v>2150</v>
      </c>
      <c r="F2236" s="61">
        <f>D2236*4.31</f>
        <v>166653.33333333331</v>
      </c>
      <c r="G2236" s="61">
        <f>D2236*3.1</f>
        <v>119866.66666666666</v>
      </c>
      <c r="H2236" s="61">
        <v>0</v>
      </c>
      <c r="I2236" s="61">
        <f>D2236*7.61</f>
        <v>294253.33333333331</v>
      </c>
      <c r="J2236" s="61">
        <f>D2236*4.27</f>
        <v>165106.66666666663</v>
      </c>
      <c r="K2236" s="62">
        <f t="shared" si="95"/>
        <v>745879.99999999988</v>
      </c>
    </row>
    <row r="2237" spans="1:11" ht="12.75" customHeight="1" x14ac:dyDescent="0.2">
      <c r="A2237" s="58">
        <v>13596</v>
      </c>
      <c r="B2237" s="58" t="s">
        <v>2390</v>
      </c>
      <c r="C2237" s="59">
        <v>5</v>
      </c>
      <c r="D2237" s="59">
        <f t="shared" si="93"/>
        <v>38666.666666666664</v>
      </c>
      <c r="E2237" s="60">
        <v>2151</v>
      </c>
      <c r="F2237" s="61">
        <f>D2237*5.86</f>
        <v>226586.66666666666</v>
      </c>
      <c r="G2237" s="61">
        <f>D2237*3.83</f>
        <v>148093.33333333331</v>
      </c>
      <c r="H2237" s="61">
        <v>0</v>
      </c>
      <c r="I2237" s="61">
        <f>D2237*10.45</f>
        <v>404066.66666666663</v>
      </c>
      <c r="J2237" s="61">
        <f>D2237*4.27</f>
        <v>165106.66666666663</v>
      </c>
      <c r="K2237" s="62">
        <f t="shared" si="95"/>
        <v>943853.33333333326</v>
      </c>
    </row>
    <row r="2238" spans="1:11" ht="12.75" customHeight="1" x14ac:dyDescent="0.2">
      <c r="D2238" s="59">
        <f t="shared" si="93"/>
        <v>38666.666666666664</v>
      </c>
      <c r="E2238" s="60">
        <v>2152</v>
      </c>
    </row>
    <row r="2239" spans="1:11" ht="12.75" customHeight="1" x14ac:dyDescent="0.2">
      <c r="A2239" s="58" t="s">
        <v>2391</v>
      </c>
      <c r="D2239" s="59">
        <f t="shared" si="93"/>
        <v>38666.666666666664</v>
      </c>
      <c r="E2239" s="60">
        <v>2153</v>
      </c>
    </row>
    <row r="2240" spans="1:11" ht="12.75" customHeight="1" x14ac:dyDescent="0.2">
      <c r="D2240" s="59">
        <f t="shared" si="93"/>
        <v>38666.666666666664</v>
      </c>
      <c r="E2240" s="60">
        <v>2154</v>
      </c>
    </row>
    <row r="2241" spans="1:11" ht="12.75" customHeight="1" x14ac:dyDescent="0.2">
      <c r="A2241" s="58" t="s">
        <v>5038</v>
      </c>
      <c r="D2241" s="59">
        <f t="shared" si="93"/>
        <v>38666.666666666664</v>
      </c>
      <c r="E2241" s="60">
        <v>2155</v>
      </c>
    </row>
    <row r="2242" spans="1:11" ht="12.75" customHeight="1" x14ac:dyDescent="0.2">
      <c r="D2242" s="59">
        <f t="shared" si="93"/>
        <v>38666.666666666664</v>
      </c>
      <c r="E2242" s="60">
        <v>2156</v>
      </c>
    </row>
    <row r="2243" spans="1:11" ht="12.75" customHeight="1" x14ac:dyDescent="0.2">
      <c r="A2243" s="58">
        <v>13600</v>
      </c>
      <c r="B2243" s="58" t="s">
        <v>2392</v>
      </c>
      <c r="C2243" s="59">
        <v>5</v>
      </c>
      <c r="D2243" s="59">
        <f t="shared" si="93"/>
        <v>38666.666666666664</v>
      </c>
      <c r="E2243" s="60">
        <v>2157</v>
      </c>
      <c r="F2243" s="61">
        <f>D2243*5.86</f>
        <v>226586.66666666666</v>
      </c>
      <c r="G2243" s="61">
        <f>D2243*3.83</f>
        <v>148093.33333333331</v>
      </c>
      <c r="H2243" s="61">
        <v>0</v>
      </c>
      <c r="I2243" s="61">
        <f>D2243*10.45</f>
        <v>404066.66666666663</v>
      </c>
      <c r="J2243" s="61">
        <f>D2243*4.27</f>
        <v>165106.66666666663</v>
      </c>
      <c r="K2243" s="62">
        <f>SUM(F2243:J2243)</f>
        <v>943853.33333333326</v>
      </c>
    </row>
    <row r="2244" spans="1:11" ht="12.75" customHeight="1" x14ac:dyDescent="0.2">
      <c r="A2244" s="58">
        <v>13601</v>
      </c>
      <c r="B2244" s="58" t="s">
        <v>2393</v>
      </c>
      <c r="C2244" s="59">
        <v>9</v>
      </c>
      <c r="D2244" s="59">
        <f t="shared" si="93"/>
        <v>38666.666666666664</v>
      </c>
      <c r="E2244" s="60">
        <v>2158</v>
      </c>
      <c r="F2244" s="61">
        <f>D2244*12.76</f>
        <v>493386.66666666663</v>
      </c>
      <c r="G2244" s="61">
        <f>D2244*7.3</f>
        <v>282266.66666666663</v>
      </c>
      <c r="H2244" s="61">
        <f>D2244*3.49</f>
        <v>134946.66666666666</v>
      </c>
      <c r="I2244" s="61">
        <f>D2244*21.1</f>
        <v>815866.66666666663</v>
      </c>
      <c r="J2244" s="61">
        <f>D2244*9.92</f>
        <v>383573.33333333331</v>
      </c>
      <c r="K2244" s="62">
        <f>SUM(F2244:J2244)</f>
        <v>2110040</v>
      </c>
    </row>
    <row r="2245" spans="1:11" ht="12.75" customHeight="1" x14ac:dyDescent="0.2">
      <c r="D2245" s="59">
        <f t="shared" si="93"/>
        <v>38666.666666666664</v>
      </c>
      <c r="E2245" s="60">
        <v>2159</v>
      </c>
    </row>
    <row r="2246" spans="1:11" ht="12.75" customHeight="1" x14ac:dyDescent="0.2">
      <c r="A2246" s="58" t="s">
        <v>2394</v>
      </c>
      <c r="D2246" s="59">
        <f t="shared" si="93"/>
        <v>38666.666666666664</v>
      </c>
      <c r="E2246" s="60">
        <v>2160</v>
      </c>
    </row>
    <row r="2247" spans="1:11" ht="12.75" customHeight="1" x14ac:dyDescent="0.2">
      <c r="D2247" s="59">
        <f t="shared" si="93"/>
        <v>38666.666666666664</v>
      </c>
      <c r="E2247" s="60">
        <v>2161</v>
      </c>
    </row>
    <row r="2248" spans="1:11" ht="12.75" customHeight="1" x14ac:dyDescent="0.2">
      <c r="A2248" s="58">
        <v>13610</v>
      </c>
      <c r="B2248" s="58" t="s">
        <v>2395</v>
      </c>
      <c r="C2248" s="59">
        <v>5</v>
      </c>
      <c r="D2248" s="59">
        <f t="shared" si="93"/>
        <v>38666.666666666664</v>
      </c>
      <c r="E2248" s="60">
        <v>2162</v>
      </c>
      <c r="F2248" s="61">
        <f>D2248*5.86</f>
        <v>226586.66666666666</v>
      </c>
      <c r="G2248" s="61">
        <f>D2248*3.83</f>
        <v>148093.33333333331</v>
      </c>
      <c r="H2248" s="61">
        <v>0</v>
      </c>
      <c r="I2248" s="61">
        <f>D2248*10.45</f>
        <v>404066.66666666663</v>
      </c>
      <c r="J2248" s="61">
        <f>D2248*4.27</f>
        <v>165106.66666666663</v>
      </c>
      <c r="K2248" s="62">
        <f>SUM(F2248:J2248)</f>
        <v>943853.33333333326</v>
      </c>
    </row>
    <row r="2249" spans="1:11" ht="12.75" customHeight="1" x14ac:dyDescent="0.2">
      <c r="A2249" s="58">
        <v>13611</v>
      </c>
      <c r="B2249" s="58" t="s">
        <v>2396</v>
      </c>
      <c r="C2249" s="59">
        <v>7</v>
      </c>
      <c r="D2249" s="59">
        <f t="shared" si="93"/>
        <v>38666.666666666664</v>
      </c>
      <c r="E2249" s="60">
        <v>2163</v>
      </c>
      <c r="F2249" s="61">
        <f>D2249*9</f>
        <v>348000</v>
      </c>
      <c r="G2249" s="61">
        <f>D2249*5.3</f>
        <v>204933.33333333331</v>
      </c>
      <c r="H2249" s="61">
        <f>D2249*2.37</f>
        <v>91640</v>
      </c>
      <c r="I2249" s="61">
        <f>D2249*16.88</f>
        <v>652693.33333333326</v>
      </c>
      <c r="J2249" s="61">
        <f>D2249*9.92</f>
        <v>383573.33333333331</v>
      </c>
      <c r="K2249" s="62">
        <f>SUM(F2249:J2249)</f>
        <v>1680839.9999999998</v>
      </c>
    </row>
    <row r="2250" spans="1:11" ht="12.75" customHeight="1" x14ac:dyDescent="0.2">
      <c r="A2250" s="58">
        <v>13612</v>
      </c>
      <c r="B2250" s="58" t="s">
        <v>2397</v>
      </c>
      <c r="C2250" s="59">
        <v>9</v>
      </c>
      <c r="D2250" s="59">
        <f t="shared" si="93"/>
        <v>38666.666666666664</v>
      </c>
      <c r="E2250" s="60">
        <v>2164</v>
      </c>
      <c r="F2250" s="61">
        <f>D2250*12.76</f>
        <v>493386.66666666663</v>
      </c>
      <c r="G2250" s="61">
        <f>D2250*7.3</f>
        <v>282266.66666666663</v>
      </c>
      <c r="H2250" s="61">
        <f>D2250*3.49</f>
        <v>134946.66666666666</v>
      </c>
      <c r="I2250" s="61">
        <f>D2250*21.1</f>
        <v>815866.66666666663</v>
      </c>
      <c r="J2250" s="61">
        <f>D2250*9.92</f>
        <v>383573.33333333331</v>
      </c>
      <c r="K2250" s="62">
        <f>SUM(F2250:J2250)</f>
        <v>2110040</v>
      </c>
    </row>
    <row r="2251" spans="1:11" ht="12.75" customHeight="1" x14ac:dyDescent="0.2">
      <c r="D2251" s="59">
        <f t="shared" si="93"/>
        <v>38666.666666666664</v>
      </c>
      <c r="E2251" s="60">
        <v>2165</v>
      </c>
    </row>
    <row r="2252" spans="1:11" ht="12.75" customHeight="1" x14ac:dyDescent="0.2">
      <c r="A2252" s="58" t="s">
        <v>2398</v>
      </c>
      <c r="D2252" s="59">
        <f t="shared" si="93"/>
        <v>38666.666666666664</v>
      </c>
      <c r="E2252" s="60">
        <v>2166</v>
      </c>
    </row>
    <row r="2253" spans="1:11" ht="12.75" customHeight="1" x14ac:dyDescent="0.2">
      <c r="D2253" s="59">
        <f t="shared" si="93"/>
        <v>38666.666666666664</v>
      </c>
      <c r="E2253" s="60">
        <v>2167</v>
      </c>
    </row>
    <row r="2254" spans="1:11" ht="12.75" customHeight="1" x14ac:dyDescent="0.2">
      <c r="A2254" s="58">
        <v>13620</v>
      </c>
      <c r="B2254" s="58" t="s">
        <v>2399</v>
      </c>
      <c r="C2254" s="59">
        <v>6</v>
      </c>
      <c r="D2254" s="59">
        <f t="shared" si="93"/>
        <v>38666.666666666664</v>
      </c>
      <c r="E2254" s="60">
        <v>2168</v>
      </c>
      <c r="F2254" s="61">
        <f>D2254*7.68</f>
        <v>296959.99999999994</v>
      </c>
      <c r="G2254" s="61">
        <f>D2254*4.56</f>
        <v>176319.99999999997</v>
      </c>
      <c r="H2254" s="61">
        <f>D2254*2.01</f>
        <v>77719.999999999985</v>
      </c>
      <c r="I2254" s="61">
        <f>D2254*15.13</f>
        <v>585026.66666666663</v>
      </c>
      <c r="J2254" s="61">
        <f>D2254*4.27</f>
        <v>165106.66666666663</v>
      </c>
      <c r="K2254" s="62">
        <f>SUM(F2254:J2254)</f>
        <v>1301133.333333333</v>
      </c>
    </row>
    <row r="2255" spans="1:11" ht="12.75" customHeight="1" x14ac:dyDescent="0.2">
      <c r="D2255" s="59">
        <f t="shared" si="93"/>
        <v>38666.666666666664</v>
      </c>
      <c r="E2255" s="60">
        <v>2169</v>
      </c>
    </row>
    <row r="2256" spans="1:11" ht="12.75" customHeight="1" x14ac:dyDescent="0.2">
      <c r="A2256" s="58" t="s">
        <v>2400</v>
      </c>
      <c r="D2256" s="59">
        <f t="shared" si="93"/>
        <v>38666.666666666664</v>
      </c>
      <c r="E2256" s="60">
        <v>2170</v>
      </c>
    </row>
    <row r="2257" spans="1:11" ht="12.75" customHeight="1" x14ac:dyDescent="0.2">
      <c r="D2257" s="59">
        <f t="shared" si="93"/>
        <v>38666.666666666664</v>
      </c>
      <c r="E2257" s="60">
        <v>2171</v>
      </c>
    </row>
    <row r="2258" spans="1:11" ht="12.75" customHeight="1" x14ac:dyDescent="0.2">
      <c r="A2258" s="58">
        <v>13630</v>
      </c>
      <c r="B2258" s="58" t="s">
        <v>2401</v>
      </c>
      <c r="C2258" s="59">
        <v>8</v>
      </c>
      <c r="D2258" s="59">
        <f t="shared" si="93"/>
        <v>38666.666666666664</v>
      </c>
      <c r="E2258" s="60">
        <v>2172</v>
      </c>
      <c r="F2258" s="61">
        <f>D2258*10.44</f>
        <v>403679.99999999994</v>
      </c>
      <c r="G2258" s="61">
        <f>D2258*6.17</f>
        <v>238573.33333333331</v>
      </c>
      <c r="H2258" s="61">
        <f>D2258*2.74</f>
        <v>105946.66666666667</v>
      </c>
      <c r="I2258" s="61">
        <f>D2258*18.51</f>
        <v>715720</v>
      </c>
      <c r="J2258" s="61">
        <f>D2258*9.92</f>
        <v>383573.33333333331</v>
      </c>
      <c r="K2258" s="62">
        <f>SUM(F2258:J2258)</f>
        <v>1847493.3333333333</v>
      </c>
    </row>
    <row r="2259" spans="1:11" ht="12.75" customHeight="1" x14ac:dyDescent="0.2">
      <c r="D2259" s="59">
        <f t="shared" si="93"/>
        <v>38666.666666666664</v>
      </c>
      <c r="E2259" s="60">
        <v>2173</v>
      </c>
    </row>
    <row r="2260" spans="1:11" ht="12.75" customHeight="1" x14ac:dyDescent="0.2">
      <c r="A2260" s="58" t="s">
        <v>3934</v>
      </c>
      <c r="D2260" s="59">
        <f t="shared" si="93"/>
        <v>38666.666666666664</v>
      </c>
      <c r="E2260" s="60">
        <v>2174</v>
      </c>
    </row>
    <row r="2261" spans="1:11" ht="12.75" customHeight="1" x14ac:dyDescent="0.2">
      <c r="D2261" s="59">
        <f t="shared" si="93"/>
        <v>38666.666666666664</v>
      </c>
      <c r="E2261" s="60">
        <v>2175</v>
      </c>
    </row>
    <row r="2262" spans="1:11" ht="12.75" customHeight="1" x14ac:dyDescent="0.2">
      <c r="A2262" s="58">
        <v>13640</v>
      </c>
      <c r="B2262" s="58" t="s">
        <v>2402</v>
      </c>
      <c r="C2262" s="59">
        <v>11</v>
      </c>
      <c r="D2262" s="59">
        <f t="shared" si="93"/>
        <v>38666.666666666664</v>
      </c>
      <c r="E2262" s="60">
        <v>2176</v>
      </c>
      <c r="F2262" s="61">
        <f>D2262*17.62</f>
        <v>681306.66666666663</v>
      </c>
      <c r="G2262" s="61">
        <f>D2262*10.08</f>
        <v>389760</v>
      </c>
      <c r="H2262" s="61">
        <f>D2262*4.83</f>
        <v>186760</v>
      </c>
      <c r="I2262" s="61">
        <f>D2262*29.95</f>
        <v>1158066.6666666665</v>
      </c>
      <c r="J2262" s="61">
        <f>D2262*15.72</f>
        <v>607840</v>
      </c>
      <c r="K2262" s="62">
        <f>SUM(F2262:J2262)</f>
        <v>3023733.333333333</v>
      </c>
    </row>
    <row r="2263" spans="1:11" ht="12.75" customHeight="1" x14ac:dyDescent="0.2">
      <c r="A2263" s="58">
        <v>13641</v>
      </c>
      <c r="B2263" s="58" t="s">
        <v>2403</v>
      </c>
      <c r="C2263" s="59">
        <v>12</v>
      </c>
      <c r="D2263" s="59">
        <f t="shared" si="93"/>
        <v>38666.666666666664</v>
      </c>
      <c r="E2263" s="60">
        <v>2177</v>
      </c>
      <c r="F2263" s="61">
        <f>D2263*19.63</f>
        <v>759026.66666666663</v>
      </c>
      <c r="G2263" s="61">
        <f>D2263*11.44</f>
        <v>442346.66666666663</v>
      </c>
      <c r="H2263" s="61">
        <f>D2263*5.36</f>
        <v>207253.33333333334</v>
      </c>
      <c r="I2263" s="61">
        <f>D2263*31.47</f>
        <v>1216839.9999999998</v>
      </c>
      <c r="J2263" s="61">
        <f>D2263*15.72</f>
        <v>607840</v>
      </c>
      <c r="K2263" s="62">
        <f>SUM(F2263:J2263)</f>
        <v>3233306.666666666</v>
      </c>
    </row>
    <row r="2264" spans="1:11" ht="12.75" customHeight="1" x14ac:dyDescent="0.2">
      <c r="D2264" s="59">
        <f t="shared" ref="D2264:D2327" si="96">D2263</f>
        <v>38666.666666666664</v>
      </c>
      <c r="E2264" s="60">
        <v>2178</v>
      </c>
    </row>
    <row r="2265" spans="1:11" ht="12.75" customHeight="1" x14ac:dyDescent="0.2">
      <c r="A2265" s="58" t="s">
        <v>5125</v>
      </c>
      <c r="D2265" s="59">
        <f t="shared" si="96"/>
        <v>38666.666666666664</v>
      </c>
      <c r="E2265" s="60">
        <v>2179</v>
      </c>
    </row>
    <row r="2266" spans="1:11" ht="12.75" customHeight="1" x14ac:dyDescent="0.2">
      <c r="D2266" s="59">
        <f t="shared" si="96"/>
        <v>38666.666666666664</v>
      </c>
      <c r="E2266" s="60">
        <v>2180</v>
      </c>
    </row>
    <row r="2267" spans="1:11" ht="12.75" customHeight="1" x14ac:dyDescent="0.2">
      <c r="A2267" s="58">
        <v>13650</v>
      </c>
      <c r="B2267" s="58" t="s">
        <v>2404</v>
      </c>
      <c r="C2267" s="59">
        <v>7</v>
      </c>
      <c r="D2267" s="59">
        <f t="shared" si="96"/>
        <v>38666.666666666664</v>
      </c>
      <c r="E2267" s="60">
        <v>2181</v>
      </c>
      <c r="F2267" s="61">
        <f>D2267*9</f>
        <v>348000</v>
      </c>
      <c r="G2267" s="61">
        <f>D2267*5.3</f>
        <v>204933.33333333331</v>
      </c>
      <c r="H2267" s="61">
        <f>D2267*2.37</f>
        <v>91640</v>
      </c>
      <c r="I2267" s="61">
        <f>D2267*16.88</f>
        <v>652693.33333333326</v>
      </c>
      <c r="J2267" s="61">
        <f>D2267*9.92</f>
        <v>383573.33333333331</v>
      </c>
      <c r="K2267" s="62">
        <f>SUM(F2267:J2267)</f>
        <v>1680839.9999999998</v>
      </c>
    </row>
    <row r="2268" spans="1:11" ht="12.75" customHeight="1" x14ac:dyDescent="0.2">
      <c r="A2268" s="58">
        <v>13651</v>
      </c>
      <c r="B2268" s="58" t="s">
        <v>2405</v>
      </c>
      <c r="C2268" s="59">
        <v>7</v>
      </c>
      <c r="D2268" s="59">
        <f t="shared" si="96"/>
        <v>38666.666666666664</v>
      </c>
      <c r="E2268" s="60">
        <v>2182</v>
      </c>
      <c r="F2268" s="61">
        <f>D2268*9</f>
        <v>348000</v>
      </c>
      <c r="G2268" s="61">
        <f>D2268*5.3</f>
        <v>204933.33333333331</v>
      </c>
      <c r="H2268" s="61">
        <f>D2268*2.37</f>
        <v>91640</v>
      </c>
      <c r="I2268" s="61">
        <f>D2268*16.88</f>
        <v>652693.33333333326</v>
      </c>
      <c r="J2268" s="61">
        <f>D2268*9.92</f>
        <v>383573.33333333331</v>
      </c>
      <c r="K2268" s="62">
        <f>SUM(F2268:J2268)</f>
        <v>1680839.9999999998</v>
      </c>
    </row>
    <row r="2269" spans="1:11" ht="12.75" customHeight="1" x14ac:dyDescent="0.2">
      <c r="A2269" s="58">
        <v>13652</v>
      </c>
      <c r="B2269" s="58" t="s">
        <v>2406</v>
      </c>
      <c r="C2269" s="59">
        <v>3</v>
      </c>
      <c r="D2269" s="59">
        <f t="shared" si="96"/>
        <v>38666.666666666664</v>
      </c>
      <c r="E2269" s="60">
        <v>2183</v>
      </c>
      <c r="F2269" s="61">
        <f>D2269*3.57</f>
        <v>138039.99999999997</v>
      </c>
      <c r="G2269" s="61">
        <f>D2269*2.53</f>
        <v>97826.666666666657</v>
      </c>
      <c r="H2269" s="61">
        <v>0</v>
      </c>
      <c r="I2269" s="61">
        <f>D2269*5.97</f>
        <v>230839.99999999997</v>
      </c>
      <c r="J2269" s="61">
        <f>D2269*2.28</f>
        <v>88159.999999999985</v>
      </c>
      <c r="K2269" s="62">
        <f>SUM(F2269:J2269)</f>
        <v>554866.66666666663</v>
      </c>
    </row>
    <row r="2270" spans="1:11" ht="12.75" customHeight="1" x14ac:dyDescent="0.2">
      <c r="A2270" s="58">
        <v>13653</v>
      </c>
      <c r="B2270" s="58" t="s">
        <v>2407</v>
      </c>
      <c r="C2270" s="59">
        <v>3</v>
      </c>
      <c r="D2270" s="59">
        <f t="shared" si="96"/>
        <v>38666.666666666664</v>
      </c>
      <c r="E2270" s="60">
        <v>2184</v>
      </c>
      <c r="F2270" s="61">
        <f>D2270*3.57</f>
        <v>138039.99999999997</v>
      </c>
      <c r="G2270" s="61">
        <f>D2270*2.53</f>
        <v>97826.666666666657</v>
      </c>
      <c r="H2270" s="61">
        <v>0</v>
      </c>
      <c r="I2270" s="61">
        <f>D2270*5.97</f>
        <v>230839.99999999997</v>
      </c>
      <c r="J2270" s="61">
        <f>D2270*2.28</f>
        <v>88159.999999999985</v>
      </c>
      <c r="K2270" s="62">
        <f>SUM(F2270:J2270)</f>
        <v>554866.66666666663</v>
      </c>
    </row>
    <row r="2271" spans="1:11" ht="12.75" customHeight="1" x14ac:dyDescent="0.2">
      <c r="D2271" s="59">
        <f t="shared" si="96"/>
        <v>38666.666666666664</v>
      </c>
      <c r="E2271" s="60">
        <v>2185</v>
      </c>
    </row>
    <row r="2272" spans="1:11" ht="12.75" customHeight="1" x14ac:dyDescent="0.2">
      <c r="A2272" s="58" t="s">
        <v>2408</v>
      </c>
      <c r="D2272" s="59">
        <f t="shared" si="96"/>
        <v>38666.666666666664</v>
      </c>
      <c r="E2272" s="60">
        <v>2186</v>
      </c>
    </row>
    <row r="2273" spans="1:11" ht="12.75" customHeight="1" x14ac:dyDescent="0.2">
      <c r="A2273" s="58" t="s">
        <v>2298</v>
      </c>
      <c r="D2273" s="59">
        <f t="shared" si="96"/>
        <v>38666.666666666664</v>
      </c>
      <c r="E2273" s="60">
        <v>2187</v>
      </c>
    </row>
    <row r="2274" spans="1:11" ht="12.75" customHeight="1" x14ac:dyDescent="0.2">
      <c r="D2274" s="59">
        <f t="shared" si="96"/>
        <v>38666.666666666664</v>
      </c>
      <c r="E2274" s="60">
        <v>2188</v>
      </c>
    </row>
    <row r="2275" spans="1:11" ht="12.75" customHeight="1" x14ac:dyDescent="0.2">
      <c r="A2275" s="58">
        <v>13660</v>
      </c>
      <c r="B2275" s="58" t="s">
        <v>2409</v>
      </c>
      <c r="C2275" s="59">
        <v>7</v>
      </c>
      <c r="D2275" s="59">
        <f t="shared" si="96"/>
        <v>38666.666666666664</v>
      </c>
      <c r="E2275" s="60">
        <v>2189</v>
      </c>
      <c r="F2275" s="61">
        <f>D2275*9</f>
        <v>348000</v>
      </c>
      <c r="G2275" s="61">
        <f>D2275*5.3</f>
        <v>204933.33333333331</v>
      </c>
      <c r="H2275" s="61">
        <f>D2275*2.37</f>
        <v>91640</v>
      </c>
      <c r="I2275" s="61">
        <f>D2275*16.88</f>
        <v>652693.33333333326</v>
      </c>
      <c r="J2275" s="61">
        <f>D2275*9.92</f>
        <v>383573.33333333331</v>
      </c>
      <c r="K2275" s="62">
        <f>SUM(F2275:J2275)</f>
        <v>1680839.9999999998</v>
      </c>
    </row>
    <row r="2276" spans="1:11" ht="12.75" customHeight="1" x14ac:dyDescent="0.2">
      <c r="A2276" s="58">
        <v>13661</v>
      </c>
      <c r="B2276" s="58" t="s">
        <v>2410</v>
      </c>
      <c r="C2276" s="59">
        <v>10</v>
      </c>
      <c r="D2276" s="59">
        <f t="shared" si="96"/>
        <v>38666.666666666664</v>
      </c>
      <c r="E2276" s="60">
        <v>2190</v>
      </c>
      <c r="F2276" s="61">
        <f>D2276*15.71</f>
        <v>607453.33333333337</v>
      </c>
      <c r="G2276" s="61">
        <f>D2276*9.02</f>
        <v>348773.33333333331</v>
      </c>
      <c r="H2276" s="61">
        <f>D2276*4.28</f>
        <v>165493.33333333334</v>
      </c>
      <c r="I2276" s="61">
        <f>D2276*28.08</f>
        <v>1085759.9999999998</v>
      </c>
      <c r="J2276" s="61">
        <f>D2276*15.72</f>
        <v>607840</v>
      </c>
      <c r="K2276" s="62">
        <f>SUM(F2276:J2276)</f>
        <v>2815320</v>
      </c>
    </row>
    <row r="2277" spans="1:11" ht="12.75" customHeight="1" x14ac:dyDescent="0.2">
      <c r="A2277" s="58">
        <v>13662</v>
      </c>
      <c r="B2277" s="58" t="s">
        <v>2411</v>
      </c>
      <c r="C2277" s="59">
        <v>10</v>
      </c>
      <c r="D2277" s="59">
        <f t="shared" si="96"/>
        <v>38666.666666666664</v>
      </c>
      <c r="E2277" s="60">
        <v>2191</v>
      </c>
      <c r="F2277" s="61">
        <f>D2277*15.71</f>
        <v>607453.33333333337</v>
      </c>
      <c r="G2277" s="61">
        <f>D2277*9.02</f>
        <v>348773.33333333331</v>
      </c>
      <c r="H2277" s="61">
        <f>D2277*4.28</f>
        <v>165493.33333333334</v>
      </c>
      <c r="I2277" s="61">
        <f>D2277*28.08</f>
        <v>1085759.9999999998</v>
      </c>
      <c r="J2277" s="61">
        <f>D2277*15.72</f>
        <v>607840</v>
      </c>
      <c r="K2277" s="62">
        <f>SUM(F2277:J2277)</f>
        <v>2815320</v>
      </c>
    </row>
    <row r="2278" spans="1:11" ht="12.75" customHeight="1" x14ac:dyDescent="0.2">
      <c r="D2278" s="59">
        <f t="shared" si="96"/>
        <v>38666.666666666664</v>
      </c>
      <c r="E2278" s="60">
        <v>2192</v>
      </c>
    </row>
    <row r="2279" spans="1:11" ht="12.75" customHeight="1" x14ac:dyDescent="0.2">
      <c r="A2279" s="58" t="s">
        <v>3953</v>
      </c>
      <c r="D2279" s="59">
        <f t="shared" si="96"/>
        <v>38666.666666666664</v>
      </c>
      <c r="E2279" s="60">
        <v>2193</v>
      </c>
    </row>
    <row r="2280" spans="1:11" ht="12.75" customHeight="1" x14ac:dyDescent="0.2">
      <c r="D2280" s="59">
        <f t="shared" si="96"/>
        <v>38666.666666666664</v>
      </c>
      <c r="E2280" s="60">
        <v>2194</v>
      </c>
    </row>
    <row r="2281" spans="1:11" ht="12.75" customHeight="1" x14ac:dyDescent="0.2">
      <c r="A2281" s="58">
        <v>13670</v>
      </c>
      <c r="B2281" s="58" t="s">
        <v>2412</v>
      </c>
      <c r="C2281" s="59">
        <v>20</v>
      </c>
      <c r="D2281" s="59">
        <f t="shared" si="96"/>
        <v>38666.666666666664</v>
      </c>
      <c r="E2281" s="60">
        <v>2195</v>
      </c>
      <c r="F2281" s="61">
        <f>D2281*25.43</f>
        <v>983293.33333333326</v>
      </c>
      <c r="G2281" s="61">
        <f>D2281*14.85</f>
        <v>574200</v>
      </c>
      <c r="H2281" s="61">
        <f>D2281*6.94</f>
        <v>268346.66666666669</v>
      </c>
      <c r="I2281" s="61">
        <f>D2281*34.82</f>
        <v>1346373.3333333333</v>
      </c>
      <c r="K2281" s="62">
        <f>SUM(F2281:J2281)</f>
        <v>3172213.333333333</v>
      </c>
    </row>
    <row r="2282" spans="1:11" ht="12.75" customHeight="1" x14ac:dyDescent="0.2">
      <c r="A2282" s="58">
        <v>13671</v>
      </c>
      <c r="B2282" s="58" t="s">
        <v>2413</v>
      </c>
      <c r="C2282" s="59">
        <v>21</v>
      </c>
      <c r="D2282" s="59">
        <f t="shared" si="96"/>
        <v>38666.666666666664</v>
      </c>
      <c r="E2282" s="60">
        <v>2196</v>
      </c>
      <c r="F2282" s="61">
        <f>D2282*33.1</f>
        <v>1279866.6666666667</v>
      </c>
      <c r="G2282" s="61">
        <f>D2282*20.12</f>
        <v>777973.33333333337</v>
      </c>
      <c r="H2282" s="61">
        <f>D2282*9.03</f>
        <v>349159.99999999994</v>
      </c>
      <c r="I2282" s="61">
        <f>D2282*36.51</f>
        <v>1411719.9999999998</v>
      </c>
      <c r="K2282" s="62">
        <f>SUM(F2282:J2282)</f>
        <v>3818720</v>
      </c>
    </row>
    <row r="2283" spans="1:11" ht="12.75" customHeight="1" x14ac:dyDescent="0.2">
      <c r="D2283" s="59">
        <f t="shared" si="96"/>
        <v>38666.666666666664</v>
      </c>
      <c r="E2283" s="60">
        <v>2197</v>
      </c>
    </row>
    <row r="2284" spans="1:11" ht="12.75" customHeight="1" x14ac:dyDescent="0.2">
      <c r="A2284" s="58" t="s">
        <v>2414</v>
      </c>
      <c r="D2284" s="59">
        <f t="shared" si="96"/>
        <v>38666.666666666664</v>
      </c>
      <c r="E2284" s="60">
        <v>2198</v>
      </c>
    </row>
    <row r="2285" spans="1:11" ht="12.75" customHeight="1" x14ac:dyDescent="0.2">
      <c r="D2285" s="59">
        <f t="shared" si="96"/>
        <v>38666.666666666664</v>
      </c>
      <c r="E2285" s="60">
        <v>2199</v>
      </c>
    </row>
    <row r="2286" spans="1:11" ht="12.75" customHeight="1" x14ac:dyDescent="0.2">
      <c r="A2286" s="58" t="s">
        <v>5114</v>
      </c>
      <c r="D2286" s="59">
        <f t="shared" si="96"/>
        <v>38666.666666666664</v>
      </c>
      <c r="E2286" s="60">
        <v>2200</v>
      </c>
    </row>
    <row r="2287" spans="1:11" ht="12.75" customHeight="1" x14ac:dyDescent="0.2">
      <c r="D2287" s="59">
        <f t="shared" si="96"/>
        <v>38666.666666666664</v>
      </c>
      <c r="E2287" s="60">
        <v>2201</v>
      </c>
    </row>
    <row r="2288" spans="1:11" ht="12.75" customHeight="1" x14ac:dyDescent="0.2">
      <c r="A2288" s="58">
        <v>13700</v>
      </c>
      <c r="B2288" s="58" t="s">
        <v>2415</v>
      </c>
      <c r="C2288" s="59">
        <v>5</v>
      </c>
      <c r="D2288" s="59">
        <f t="shared" si="96"/>
        <v>38666.666666666664</v>
      </c>
      <c r="E2288" s="60">
        <v>2202</v>
      </c>
      <c r="F2288" s="61">
        <f>D2288*5.86</f>
        <v>226586.66666666666</v>
      </c>
      <c r="G2288" s="61">
        <f>D2288*3.83</f>
        <v>148093.33333333331</v>
      </c>
      <c r="H2288" s="61">
        <v>0</v>
      </c>
      <c r="I2288" s="61">
        <f>D2288*10.45</f>
        <v>404066.66666666663</v>
      </c>
      <c r="J2288" s="61">
        <f>D2288*4.27</f>
        <v>165106.66666666663</v>
      </c>
      <c r="K2288" s="62">
        <f t="shared" ref="K2288:K2294" si="97">SUM(F2288:J2288)</f>
        <v>943853.33333333326</v>
      </c>
    </row>
    <row r="2289" spans="1:11" ht="12.75" customHeight="1" x14ac:dyDescent="0.2">
      <c r="A2289" s="58">
        <v>13701</v>
      </c>
      <c r="B2289" s="58" t="s">
        <v>2416</v>
      </c>
      <c r="C2289" s="59">
        <v>7</v>
      </c>
      <c r="D2289" s="59">
        <f t="shared" si="96"/>
        <v>38666.666666666664</v>
      </c>
      <c r="E2289" s="60">
        <v>2203</v>
      </c>
      <c r="F2289" s="61">
        <f>D2289*9</f>
        <v>348000</v>
      </c>
      <c r="G2289" s="61">
        <f>D2289*5.3</f>
        <v>204933.33333333331</v>
      </c>
      <c r="H2289" s="61">
        <f>D2289*2.37</f>
        <v>91640</v>
      </c>
      <c r="I2289" s="61">
        <f>D2289*16.88</f>
        <v>652693.33333333326</v>
      </c>
      <c r="J2289" s="61">
        <f>D2289*9.92</f>
        <v>383573.33333333331</v>
      </c>
      <c r="K2289" s="62">
        <f t="shared" si="97"/>
        <v>1680839.9999999998</v>
      </c>
    </row>
    <row r="2290" spans="1:11" ht="12.75" customHeight="1" x14ac:dyDescent="0.2">
      <c r="A2290" s="58">
        <v>13702</v>
      </c>
      <c r="B2290" s="58" t="s">
        <v>2417</v>
      </c>
      <c r="C2290" s="59">
        <v>6</v>
      </c>
      <c r="D2290" s="59">
        <f t="shared" si="96"/>
        <v>38666.666666666664</v>
      </c>
      <c r="E2290" s="60">
        <v>2204</v>
      </c>
      <c r="F2290" s="61">
        <f>D2290*7.68</f>
        <v>296959.99999999994</v>
      </c>
      <c r="G2290" s="61">
        <f>D2290*4.56</f>
        <v>176319.99999999997</v>
      </c>
      <c r="H2290" s="61">
        <f>D2290*2.01</f>
        <v>77719.999999999985</v>
      </c>
      <c r="I2290" s="61">
        <f>D2290*15.13</f>
        <v>585026.66666666663</v>
      </c>
      <c r="J2290" s="61">
        <f>D2290*4.27</f>
        <v>165106.66666666663</v>
      </c>
      <c r="K2290" s="62">
        <f t="shared" si="97"/>
        <v>1301133.333333333</v>
      </c>
    </row>
    <row r="2291" spans="1:11" ht="12.75" customHeight="1" x14ac:dyDescent="0.2">
      <c r="A2291" s="58">
        <v>13703</v>
      </c>
      <c r="B2291" s="58" t="s">
        <v>2418</v>
      </c>
      <c r="C2291" s="59">
        <v>7</v>
      </c>
      <c r="D2291" s="59">
        <f t="shared" si="96"/>
        <v>38666.666666666664</v>
      </c>
      <c r="E2291" s="60">
        <v>2205</v>
      </c>
      <c r="F2291" s="61">
        <f>D2291*9</f>
        <v>348000</v>
      </c>
      <c r="G2291" s="61">
        <f>D2291*5.3</f>
        <v>204933.33333333331</v>
      </c>
      <c r="H2291" s="61">
        <f>D2291*2.37</f>
        <v>91640</v>
      </c>
      <c r="I2291" s="61">
        <f>D2291*16.88</f>
        <v>652693.33333333326</v>
      </c>
      <c r="J2291" s="61">
        <f>D2291*9.92</f>
        <v>383573.33333333331</v>
      </c>
      <c r="K2291" s="62">
        <f t="shared" si="97"/>
        <v>1680839.9999999998</v>
      </c>
    </row>
    <row r="2292" spans="1:11" ht="12.75" customHeight="1" x14ac:dyDescent="0.2">
      <c r="A2292" s="58">
        <v>13704</v>
      </c>
      <c r="B2292" s="58" t="s">
        <v>2419</v>
      </c>
      <c r="C2292" s="59">
        <v>7</v>
      </c>
      <c r="D2292" s="59">
        <f t="shared" si="96"/>
        <v>38666.666666666664</v>
      </c>
      <c r="E2292" s="60">
        <v>2206</v>
      </c>
      <c r="F2292" s="61">
        <f>D2292*9</f>
        <v>348000</v>
      </c>
      <c r="G2292" s="61">
        <f>D2292*5.3</f>
        <v>204933.33333333331</v>
      </c>
      <c r="H2292" s="61">
        <f>D2292*2.37</f>
        <v>91640</v>
      </c>
      <c r="I2292" s="61">
        <f>D2292*16.88</f>
        <v>652693.33333333326</v>
      </c>
      <c r="J2292" s="61">
        <f>D2292*9.92</f>
        <v>383573.33333333331</v>
      </c>
      <c r="K2292" s="62">
        <f t="shared" si="97"/>
        <v>1680839.9999999998</v>
      </c>
    </row>
    <row r="2293" spans="1:11" ht="12.75" customHeight="1" x14ac:dyDescent="0.2">
      <c r="A2293" s="58">
        <v>13705</v>
      </c>
      <c r="B2293" s="58" t="s">
        <v>2420</v>
      </c>
      <c r="C2293" s="59">
        <v>6</v>
      </c>
      <c r="D2293" s="59">
        <f t="shared" si="96"/>
        <v>38666.666666666664</v>
      </c>
      <c r="E2293" s="60">
        <v>2207</v>
      </c>
      <c r="F2293" s="61">
        <f>D2293*7.68</f>
        <v>296959.99999999994</v>
      </c>
      <c r="G2293" s="61">
        <f>D2293*4.56</f>
        <v>176319.99999999997</v>
      </c>
      <c r="H2293" s="61">
        <f>D2293*2.01</f>
        <v>77719.999999999985</v>
      </c>
      <c r="I2293" s="61">
        <f>D2293*15.13</f>
        <v>585026.66666666663</v>
      </c>
      <c r="J2293" s="61">
        <f>D2293*4.27</f>
        <v>165106.66666666663</v>
      </c>
      <c r="K2293" s="62">
        <f t="shared" si="97"/>
        <v>1301133.333333333</v>
      </c>
    </row>
    <row r="2294" spans="1:11" ht="12.75" customHeight="1" x14ac:dyDescent="0.2">
      <c r="A2294" s="58">
        <v>13706</v>
      </c>
      <c r="B2294" s="58" t="s">
        <v>2421</v>
      </c>
      <c r="C2294" s="59">
        <v>5</v>
      </c>
      <c r="D2294" s="59">
        <f t="shared" si="96"/>
        <v>38666.666666666664</v>
      </c>
      <c r="E2294" s="60">
        <v>2208</v>
      </c>
      <c r="F2294" s="61">
        <f>D2294*5.86</f>
        <v>226586.66666666666</v>
      </c>
      <c r="G2294" s="61">
        <f>D2294*3.83</f>
        <v>148093.33333333331</v>
      </c>
      <c r="H2294" s="61">
        <v>0</v>
      </c>
      <c r="I2294" s="61">
        <f>D2294*10.45</f>
        <v>404066.66666666663</v>
      </c>
      <c r="J2294" s="61">
        <f>D2294*4.27</f>
        <v>165106.66666666663</v>
      </c>
      <c r="K2294" s="62">
        <f t="shared" si="97"/>
        <v>943853.33333333326</v>
      </c>
    </row>
    <row r="2295" spans="1:11" ht="12.75" customHeight="1" x14ac:dyDescent="0.2">
      <c r="D2295" s="59">
        <f t="shared" si="96"/>
        <v>38666.666666666664</v>
      </c>
      <c r="E2295" s="60">
        <v>2209</v>
      </c>
    </row>
    <row r="2296" spans="1:11" ht="12.75" customHeight="1" x14ac:dyDescent="0.2">
      <c r="A2296" s="58" t="s">
        <v>2422</v>
      </c>
      <c r="D2296" s="59">
        <f t="shared" si="96"/>
        <v>38666.666666666664</v>
      </c>
      <c r="E2296" s="60">
        <v>2210</v>
      </c>
    </row>
    <row r="2297" spans="1:11" ht="12.75" customHeight="1" x14ac:dyDescent="0.2">
      <c r="D2297" s="59">
        <f t="shared" si="96"/>
        <v>38666.666666666664</v>
      </c>
      <c r="E2297" s="60">
        <v>2211</v>
      </c>
    </row>
    <row r="2298" spans="1:11" ht="12.75" customHeight="1" x14ac:dyDescent="0.2">
      <c r="A2298" s="58">
        <v>13710</v>
      </c>
      <c r="B2298" s="58" t="s">
        <v>2423</v>
      </c>
      <c r="C2298" s="59">
        <v>5</v>
      </c>
      <c r="D2298" s="59">
        <f t="shared" si="96"/>
        <v>38666.666666666664</v>
      </c>
      <c r="E2298" s="60">
        <v>2212</v>
      </c>
      <c r="F2298" s="61">
        <f>D2298*5.86</f>
        <v>226586.66666666666</v>
      </c>
      <c r="G2298" s="61">
        <f>D2298*3.83</f>
        <v>148093.33333333331</v>
      </c>
      <c r="H2298" s="61">
        <v>0</v>
      </c>
      <c r="I2298" s="61">
        <f>D2298*10.45</f>
        <v>404066.66666666663</v>
      </c>
      <c r="J2298" s="61">
        <f>D2298*4.27</f>
        <v>165106.66666666663</v>
      </c>
      <c r="K2298" s="62">
        <f t="shared" ref="K2298:K2303" si="98">SUM(F2298:J2298)</f>
        <v>943853.33333333326</v>
      </c>
    </row>
    <row r="2299" spans="1:11" ht="12.75" customHeight="1" x14ac:dyDescent="0.2">
      <c r="A2299" s="58">
        <v>13711</v>
      </c>
      <c r="B2299" s="58" t="s">
        <v>2424</v>
      </c>
      <c r="C2299" s="59">
        <v>7</v>
      </c>
      <c r="D2299" s="59">
        <f t="shared" si="96"/>
        <v>38666.666666666664</v>
      </c>
      <c r="E2299" s="60">
        <v>2213</v>
      </c>
      <c r="F2299" s="61">
        <f>D2299*9</f>
        <v>348000</v>
      </c>
      <c r="G2299" s="61">
        <f>D2299*5.3</f>
        <v>204933.33333333331</v>
      </c>
      <c r="H2299" s="61">
        <f>D2299*2.37</f>
        <v>91640</v>
      </c>
      <c r="I2299" s="61">
        <f>D2299*16.88</f>
        <v>652693.33333333326</v>
      </c>
      <c r="J2299" s="61">
        <f>D2299*9.92</f>
        <v>383573.33333333331</v>
      </c>
      <c r="K2299" s="62">
        <f t="shared" si="98"/>
        <v>1680839.9999999998</v>
      </c>
    </row>
    <row r="2300" spans="1:11" ht="12.75" customHeight="1" x14ac:dyDescent="0.2">
      <c r="A2300" s="58">
        <v>13712</v>
      </c>
      <c r="B2300" s="58" t="s">
        <v>2425</v>
      </c>
      <c r="C2300" s="59">
        <v>6</v>
      </c>
      <c r="D2300" s="59">
        <f t="shared" si="96"/>
        <v>38666.666666666664</v>
      </c>
      <c r="E2300" s="60">
        <v>2214</v>
      </c>
      <c r="F2300" s="61">
        <f>D2300*7.68</f>
        <v>296959.99999999994</v>
      </c>
      <c r="G2300" s="61">
        <f>D2300*4.56</f>
        <v>176319.99999999997</v>
      </c>
      <c r="H2300" s="61">
        <f>D2300*2.01</f>
        <v>77719.999999999985</v>
      </c>
      <c r="I2300" s="61">
        <f>D2300*15.13</f>
        <v>585026.66666666663</v>
      </c>
      <c r="J2300" s="61">
        <f>D2300*4.27</f>
        <v>165106.66666666663</v>
      </c>
      <c r="K2300" s="62">
        <f t="shared" si="98"/>
        <v>1301133.333333333</v>
      </c>
    </row>
    <row r="2301" spans="1:11" ht="12.75" customHeight="1" x14ac:dyDescent="0.2">
      <c r="A2301" s="58">
        <v>13713</v>
      </c>
      <c r="B2301" s="58" t="s">
        <v>2426</v>
      </c>
      <c r="C2301" s="59">
        <v>10</v>
      </c>
      <c r="D2301" s="59">
        <f t="shared" si="96"/>
        <v>38666.666666666664</v>
      </c>
      <c r="E2301" s="60">
        <v>2215</v>
      </c>
      <c r="F2301" s="61">
        <f>D2301*15.71</f>
        <v>607453.33333333337</v>
      </c>
      <c r="G2301" s="61">
        <f>D2301*9.02</f>
        <v>348773.33333333331</v>
      </c>
      <c r="H2301" s="61">
        <f>D2301*4.28</f>
        <v>165493.33333333334</v>
      </c>
      <c r="I2301" s="61">
        <f>D2301*28.08</f>
        <v>1085759.9999999998</v>
      </c>
      <c r="J2301" s="61">
        <f>D2301*15.72</f>
        <v>607840</v>
      </c>
      <c r="K2301" s="62">
        <f t="shared" si="98"/>
        <v>2815320</v>
      </c>
    </row>
    <row r="2302" spans="1:11" ht="12.75" customHeight="1" x14ac:dyDescent="0.2">
      <c r="A2302" s="58">
        <v>13714</v>
      </c>
      <c r="B2302" s="58" t="s">
        <v>2427</v>
      </c>
      <c r="C2302" s="59">
        <v>7</v>
      </c>
      <c r="D2302" s="59">
        <f t="shared" si="96"/>
        <v>38666.666666666664</v>
      </c>
      <c r="E2302" s="60">
        <v>2216</v>
      </c>
      <c r="F2302" s="61">
        <f>D2302*9</f>
        <v>348000</v>
      </c>
      <c r="G2302" s="61">
        <f>D2302*5.3</f>
        <v>204933.33333333331</v>
      </c>
      <c r="H2302" s="61">
        <f>D2302*2.37</f>
        <v>91640</v>
      </c>
      <c r="I2302" s="61">
        <f>D2302*16.88</f>
        <v>652693.33333333326</v>
      </c>
      <c r="J2302" s="61">
        <f>D2302*9.92</f>
        <v>383573.33333333331</v>
      </c>
      <c r="K2302" s="62">
        <f t="shared" si="98"/>
        <v>1680839.9999999998</v>
      </c>
    </row>
    <row r="2303" spans="1:11" ht="12.75" customHeight="1" x14ac:dyDescent="0.2">
      <c r="A2303" s="58">
        <v>13715</v>
      </c>
      <c r="B2303" s="58" t="s">
        <v>2428</v>
      </c>
      <c r="C2303" s="59">
        <v>6</v>
      </c>
      <c r="D2303" s="59">
        <f t="shared" si="96"/>
        <v>38666.666666666664</v>
      </c>
      <c r="E2303" s="60">
        <v>2217</v>
      </c>
      <c r="F2303" s="61">
        <f>D2303*7.68</f>
        <v>296959.99999999994</v>
      </c>
      <c r="G2303" s="61">
        <f>D2303*4.56</f>
        <v>176319.99999999997</v>
      </c>
      <c r="H2303" s="61">
        <f>D2303*2.01</f>
        <v>77719.999999999985</v>
      </c>
      <c r="I2303" s="61">
        <f>D2303*15.13</f>
        <v>585026.66666666663</v>
      </c>
      <c r="J2303" s="61">
        <f>D2303*4.27</f>
        <v>165106.66666666663</v>
      </c>
      <c r="K2303" s="62">
        <f t="shared" si="98"/>
        <v>1301133.333333333</v>
      </c>
    </row>
    <row r="2304" spans="1:11" ht="12.75" customHeight="1" x14ac:dyDescent="0.2">
      <c r="D2304" s="59">
        <f t="shared" si="96"/>
        <v>38666.666666666664</v>
      </c>
      <c r="E2304" s="60">
        <v>2218</v>
      </c>
    </row>
    <row r="2305" spans="1:11" ht="12.75" customHeight="1" x14ac:dyDescent="0.2">
      <c r="A2305" s="58" t="s">
        <v>5115</v>
      </c>
      <c r="D2305" s="59">
        <f t="shared" si="96"/>
        <v>38666.666666666664</v>
      </c>
      <c r="E2305" s="60">
        <v>2219</v>
      </c>
    </row>
    <row r="2306" spans="1:11" ht="12.75" customHeight="1" x14ac:dyDescent="0.2">
      <c r="D2306" s="59">
        <f t="shared" si="96"/>
        <v>38666.666666666664</v>
      </c>
      <c r="E2306" s="60">
        <v>2220</v>
      </c>
    </row>
    <row r="2307" spans="1:11" ht="12.75" customHeight="1" x14ac:dyDescent="0.2">
      <c r="A2307" s="58">
        <v>13720</v>
      </c>
      <c r="B2307" s="58" t="s">
        <v>2429</v>
      </c>
      <c r="C2307" s="59">
        <v>11</v>
      </c>
      <c r="D2307" s="59">
        <f t="shared" si="96"/>
        <v>38666.666666666664</v>
      </c>
      <c r="E2307" s="60">
        <v>2221</v>
      </c>
      <c r="F2307" s="61">
        <f>D2307*17.62</f>
        <v>681306.66666666663</v>
      </c>
      <c r="G2307" s="61">
        <f>D2307*10.08</f>
        <v>389760</v>
      </c>
      <c r="H2307" s="61">
        <f>D2307*4.83</f>
        <v>186760</v>
      </c>
      <c r="I2307" s="61">
        <f>D2307*29.95</f>
        <v>1158066.6666666665</v>
      </c>
      <c r="J2307" s="61">
        <f>D2307*15.72</f>
        <v>607840</v>
      </c>
      <c r="K2307" s="62">
        <f t="shared" ref="K2307:K2314" si="99">SUM(F2307:J2307)</f>
        <v>3023733.333333333</v>
      </c>
    </row>
    <row r="2308" spans="1:11" ht="12.75" customHeight="1" x14ac:dyDescent="0.2">
      <c r="A2308" s="58">
        <v>13721</v>
      </c>
      <c r="B2308" s="58" t="s">
        <v>2430</v>
      </c>
      <c r="C2308" s="59">
        <v>8</v>
      </c>
      <c r="D2308" s="59">
        <f t="shared" si="96"/>
        <v>38666.666666666664</v>
      </c>
      <c r="E2308" s="60">
        <v>2222</v>
      </c>
      <c r="F2308" s="61">
        <f>D2308*10.44</f>
        <v>403679.99999999994</v>
      </c>
      <c r="G2308" s="61">
        <f>D2308*6.17</f>
        <v>238573.33333333331</v>
      </c>
      <c r="H2308" s="61">
        <f>D2308*2.74</f>
        <v>105946.66666666667</v>
      </c>
      <c r="I2308" s="61">
        <f>D2308*18.51</f>
        <v>715720</v>
      </c>
      <c r="J2308" s="61">
        <f>D2308*9.92</f>
        <v>383573.33333333331</v>
      </c>
      <c r="K2308" s="62">
        <f t="shared" si="99"/>
        <v>1847493.3333333333</v>
      </c>
    </row>
    <row r="2309" spans="1:11" ht="12.75" customHeight="1" x14ac:dyDescent="0.2">
      <c r="A2309" s="58">
        <v>13722</v>
      </c>
      <c r="B2309" s="58" t="s">
        <v>2431</v>
      </c>
      <c r="C2309" s="59">
        <v>9</v>
      </c>
      <c r="D2309" s="59">
        <f t="shared" si="96"/>
        <v>38666.666666666664</v>
      </c>
      <c r="E2309" s="60">
        <v>2223</v>
      </c>
      <c r="F2309" s="61">
        <f>D2309*12.76</f>
        <v>493386.66666666663</v>
      </c>
      <c r="G2309" s="61">
        <f>D2309*7.3</f>
        <v>282266.66666666663</v>
      </c>
      <c r="H2309" s="61">
        <f>D2309*3.49</f>
        <v>134946.66666666666</v>
      </c>
      <c r="I2309" s="61">
        <f>D2309*21.1</f>
        <v>815866.66666666663</v>
      </c>
      <c r="J2309" s="61">
        <f>D2309*9.92</f>
        <v>383573.33333333331</v>
      </c>
      <c r="K2309" s="62">
        <f t="shared" si="99"/>
        <v>2110040</v>
      </c>
    </row>
    <row r="2310" spans="1:11" ht="12.75" customHeight="1" x14ac:dyDescent="0.2">
      <c r="A2310" s="58">
        <v>13723</v>
      </c>
      <c r="B2310" s="58" t="s">
        <v>5116</v>
      </c>
      <c r="C2310" s="59">
        <v>12</v>
      </c>
      <c r="D2310" s="59">
        <f t="shared" si="96"/>
        <v>38666.666666666664</v>
      </c>
      <c r="E2310" s="60">
        <v>2224</v>
      </c>
      <c r="F2310" s="61">
        <f>D2310*19.63</f>
        <v>759026.66666666663</v>
      </c>
      <c r="G2310" s="61">
        <f>D2310*11.44</f>
        <v>442346.66666666663</v>
      </c>
      <c r="H2310" s="61">
        <f>D2310*5.36</f>
        <v>207253.33333333334</v>
      </c>
      <c r="I2310" s="61">
        <f>D2310*31.47</f>
        <v>1216839.9999999998</v>
      </c>
      <c r="J2310" s="61">
        <f>D2310*15.72</f>
        <v>607840</v>
      </c>
      <c r="K2310" s="62">
        <f t="shared" si="99"/>
        <v>3233306.666666666</v>
      </c>
    </row>
    <row r="2311" spans="1:11" ht="12.75" customHeight="1" x14ac:dyDescent="0.2">
      <c r="A2311" s="58">
        <v>13724</v>
      </c>
      <c r="B2311" s="58" t="s">
        <v>1076</v>
      </c>
      <c r="C2311" s="59">
        <v>9</v>
      </c>
      <c r="D2311" s="59">
        <f t="shared" si="96"/>
        <v>38666.666666666664</v>
      </c>
      <c r="E2311" s="60">
        <v>2225</v>
      </c>
      <c r="F2311" s="61">
        <f>D2311*12.76</f>
        <v>493386.66666666663</v>
      </c>
      <c r="G2311" s="61">
        <f>D2311*7.3</f>
        <v>282266.66666666663</v>
      </c>
      <c r="H2311" s="61">
        <f>D2311*3.49</f>
        <v>134946.66666666666</v>
      </c>
      <c r="I2311" s="61">
        <f>D2311*21.1</f>
        <v>815866.66666666663</v>
      </c>
      <c r="J2311" s="61">
        <f>D2311*9.92</f>
        <v>383573.33333333331</v>
      </c>
      <c r="K2311" s="62">
        <f t="shared" si="99"/>
        <v>2110040</v>
      </c>
    </row>
    <row r="2312" spans="1:11" ht="12.75" customHeight="1" x14ac:dyDescent="0.2">
      <c r="A2312" s="58">
        <v>13725</v>
      </c>
      <c r="B2312" s="58" t="s">
        <v>1077</v>
      </c>
      <c r="C2312" s="59">
        <v>20</v>
      </c>
      <c r="D2312" s="59">
        <f t="shared" si="96"/>
        <v>38666.666666666664</v>
      </c>
      <c r="E2312" s="60">
        <v>2226</v>
      </c>
      <c r="F2312" s="61">
        <f>D2312*25.43</f>
        <v>983293.33333333326</v>
      </c>
      <c r="G2312" s="61">
        <f>D2312*14.85</f>
        <v>574200</v>
      </c>
      <c r="H2312" s="61">
        <f>D2312*6.94</f>
        <v>268346.66666666669</v>
      </c>
      <c r="I2312" s="61">
        <f>D2312*34.82</f>
        <v>1346373.3333333333</v>
      </c>
      <c r="K2312" s="62">
        <f t="shared" si="99"/>
        <v>3172213.333333333</v>
      </c>
    </row>
    <row r="2313" spans="1:11" ht="12.75" customHeight="1" x14ac:dyDescent="0.2">
      <c r="A2313" s="58">
        <v>13726</v>
      </c>
      <c r="B2313" s="58" t="s">
        <v>1078</v>
      </c>
      <c r="C2313" s="59">
        <v>3</v>
      </c>
      <c r="D2313" s="59">
        <f t="shared" si="96"/>
        <v>38666.666666666664</v>
      </c>
      <c r="E2313" s="60">
        <v>2227</v>
      </c>
      <c r="F2313" s="61">
        <f>D2313*3.57</f>
        <v>138039.99999999997</v>
      </c>
      <c r="G2313" s="61">
        <f>D2313*2.53</f>
        <v>97826.666666666657</v>
      </c>
      <c r="H2313" s="61">
        <v>0</v>
      </c>
      <c r="I2313" s="61">
        <f>D2313*5.97</f>
        <v>230839.99999999997</v>
      </c>
      <c r="J2313" s="61">
        <f>D2313*2.28</f>
        <v>88159.999999999985</v>
      </c>
      <c r="K2313" s="62">
        <f t="shared" si="99"/>
        <v>554866.66666666663</v>
      </c>
    </row>
    <row r="2314" spans="1:11" ht="12.75" customHeight="1" x14ac:dyDescent="0.2">
      <c r="A2314" s="58">
        <v>13727</v>
      </c>
      <c r="B2314" s="58" t="s">
        <v>5124</v>
      </c>
      <c r="C2314" s="59">
        <v>12</v>
      </c>
      <c r="D2314" s="59">
        <f t="shared" si="96"/>
        <v>38666.666666666664</v>
      </c>
      <c r="E2314" s="60">
        <v>2228</v>
      </c>
      <c r="F2314" s="61">
        <f>D2314*19.63</f>
        <v>759026.66666666663</v>
      </c>
      <c r="G2314" s="61">
        <f>D2314*11.44</f>
        <v>442346.66666666663</v>
      </c>
      <c r="H2314" s="61">
        <f>D2314*5.36</f>
        <v>207253.33333333334</v>
      </c>
      <c r="I2314" s="61">
        <f>D2314*31.47</f>
        <v>1216839.9999999998</v>
      </c>
      <c r="J2314" s="61">
        <f>D2314*15.72</f>
        <v>607840</v>
      </c>
      <c r="K2314" s="62">
        <f t="shared" si="99"/>
        <v>3233306.666666666</v>
      </c>
    </row>
    <row r="2315" spans="1:11" ht="12.75" customHeight="1" x14ac:dyDescent="0.2">
      <c r="D2315" s="59">
        <f t="shared" si="96"/>
        <v>38666.666666666664</v>
      </c>
      <c r="E2315" s="60">
        <v>2229</v>
      </c>
    </row>
    <row r="2316" spans="1:11" ht="12.75" customHeight="1" x14ac:dyDescent="0.2">
      <c r="A2316" s="58" t="s">
        <v>1079</v>
      </c>
      <c r="D2316" s="59">
        <f t="shared" si="96"/>
        <v>38666.666666666664</v>
      </c>
      <c r="E2316" s="60">
        <v>2230</v>
      </c>
    </row>
    <row r="2317" spans="1:11" ht="12.75" customHeight="1" x14ac:dyDescent="0.2">
      <c r="D2317" s="59">
        <f t="shared" si="96"/>
        <v>38666.666666666664</v>
      </c>
      <c r="E2317" s="60">
        <v>2231</v>
      </c>
    </row>
    <row r="2318" spans="1:11" ht="12.75" customHeight="1" x14ac:dyDescent="0.2">
      <c r="A2318" s="58">
        <v>13730</v>
      </c>
      <c r="B2318" s="58" t="s">
        <v>1080</v>
      </c>
      <c r="C2318" s="59">
        <v>21</v>
      </c>
      <c r="D2318" s="59">
        <f t="shared" si="96"/>
        <v>38666.666666666664</v>
      </c>
      <c r="E2318" s="60">
        <v>2232</v>
      </c>
      <c r="F2318" s="61">
        <f>D2318*33.1</f>
        <v>1279866.6666666667</v>
      </c>
      <c r="G2318" s="61">
        <f>D2318*20.12</f>
        <v>777973.33333333337</v>
      </c>
      <c r="H2318" s="61">
        <f>D2318*9.03</f>
        <v>349159.99999999994</v>
      </c>
      <c r="I2318" s="61">
        <f>D2318*36.51</f>
        <v>1411719.9999999998</v>
      </c>
      <c r="K2318" s="62">
        <f t="shared" ref="K2318:K2324" si="100">SUM(F2318:J2318)</f>
        <v>3818720</v>
      </c>
    </row>
    <row r="2319" spans="1:11" ht="12.75" customHeight="1" x14ac:dyDescent="0.2">
      <c r="A2319" s="58">
        <v>13731</v>
      </c>
      <c r="B2319" s="58" t="s">
        <v>1081</v>
      </c>
      <c r="C2319" s="59">
        <v>21</v>
      </c>
      <c r="D2319" s="59">
        <f t="shared" si="96"/>
        <v>38666.666666666664</v>
      </c>
      <c r="E2319" s="60">
        <v>2233</v>
      </c>
      <c r="F2319" s="61">
        <f>D2319*33.1</f>
        <v>1279866.6666666667</v>
      </c>
      <c r="G2319" s="61">
        <f>D2319*20.12</f>
        <v>777973.33333333337</v>
      </c>
      <c r="H2319" s="61">
        <f>D2319*9.03</f>
        <v>349159.99999999994</v>
      </c>
      <c r="I2319" s="61">
        <f>D2319*36.51</f>
        <v>1411719.9999999998</v>
      </c>
      <c r="K2319" s="62">
        <f t="shared" si="100"/>
        <v>3818720</v>
      </c>
    </row>
    <row r="2320" spans="1:11" ht="12.75" customHeight="1" x14ac:dyDescent="0.2">
      <c r="A2320" s="58">
        <v>13732</v>
      </c>
      <c r="B2320" s="58" t="s">
        <v>1082</v>
      </c>
      <c r="C2320" s="59">
        <v>11</v>
      </c>
      <c r="D2320" s="59">
        <f t="shared" si="96"/>
        <v>38666.666666666664</v>
      </c>
      <c r="E2320" s="60">
        <v>2234</v>
      </c>
      <c r="F2320" s="61">
        <f>D2320*17.62</f>
        <v>681306.66666666663</v>
      </c>
      <c r="G2320" s="61">
        <f>D2320*10.08</f>
        <v>389760</v>
      </c>
      <c r="H2320" s="61">
        <f>D2320*4.83</f>
        <v>186760</v>
      </c>
      <c r="I2320" s="61">
        <f>D2320*29.95</f>
        <v>1158066.6666666665</v>
      </c>
      <c r="J2320" s="61">
        <f>D2320*15.72</f>
        <v>607840</v>
      </c>
      <c r="K2320" s="62">
        <f t="shared" si="100"/>
        <v>3023733.333333333</v>
      </c>
    </row>
    <row r="2321" spans="1:11" ht="12.75" customHeight="1" x14ac:dyDescent="0.2">
      <c r="A2321" s="58">
        <v>13733</v>
      </c>
      <c r="B2321" s="58" t="s">
        <v>1083</v>
      </c>
      <c r="C2321" s="59">
        <v>21</v>
      </c>
      <c r="D2321" s="59">
        <f t="shared" si="96"/>
        <v>38666.666666666664</v>
      </c>
      <c r="E2321" s="60">
        <v>2235</v>
      </c>
      <c r="F2321" s="61">
        <f>D2321*33.1</f>
        <v>1279866.6666666667</v>
      </c>
      <c r="G2321" s="61">
        <f>D2321*20.12</f>
        <v>777973.33333333337</v>
      </c>
      <c r="H2321" s="61">
        <f>D2321*9.03</f>
        <v>349159.99999999994</v>
      </c>
      <c r="I2321" s="61">
        <f>D2321*36.51</f>
        <v>1411719.9999999998</v>
      </c>
      <c r="K2321" s="62">
        <f t="shared" si="100"/>
        <v>3818720</v>
      </c>
    </row>
    <row r="2322" spans="1:11" ht="12.75" customHeight="1" x14ac:dyDescent="0.2">
      <c r="A2322" s="58">
        <v>13734</v>
      </c>
      <c r="B2322" s="58" t="s">
        <v>1084</v>
      </c>
      <c r="C2322" s="59">
        <v>21</v>
      </c>
      <c r="D2322" s="59">
        <f t="shared" si="96"/>
        <v>38666.666666666664</v>
      </c>
      <c r="E2322" s="60">
        <v>2236</v>
      </c>
      <c r="F2322" s="61">
        <f>D2322*33.1</f>
        <v>1279866.6666666667</v>
      </c>
      <c r="G2322" s="61">
        <f>D2322*20.12</f>
        <v>777973.33333333337</v>
      </c>
      <c r="H2322" s="61">
        <f>D2322*9.03</f>
        <v>349159.99999999994</v>
      </c>
      <c r="I2322" s="61">
        <f>D2322*36.51</f>
        <v>1411719.9999999998</v>
      </c>
      <c r="K2322" s="62">
        <f t="shared" si="100"/>
        <v>3818720</v>
      </c>
    </row>
    <row r="2323" spans="1:11" ht="12.75" customHeight="1" x14ac:dyDescent="0.2">
      <c r="A2323" s="58">
        <v>13735</v>
      </c>
      <c r="B2323" s="58" t="s">
        <v>1085</v>
      </c>
      <c r="C2323" s="59">
        <v>21</v>
      </c>
      <c r="D2323" s="59">
        <f t="shared" si="96"/>
        <v>38666.666666666664</v>
      </c>
      <c r="E2323" s="60">
        <v>2237</v>
      </c>
      <c r="F2323" s="61">
        <f>D2323*33.1</f>
        <v>1279866.6666666667</v>
      </c>
      <c r="G2323" s="61">
        <f>D2323*20.12</f>
        <v>777973.33333333337</v>
      </c>
      <c r="H2323" s="61">
        <f>D2323*9.03</f>
        <v>349159.99999999994</v>
      </c>
      <c r="I2323" s="61">
        <f>D2323*36.51</f>
        <v>1411719.9999999998</v>
      </c>
      <c r="K2323" s="62">
        <f t="shared" si="100"/>
        <v>3818720</v>
      </c>
    </row>
    <row r="2324" spans="1:11" ht="12.75" customHeight="1" x14ac:dyDescent="0.2">
      <c r="A2324" s="58">
        <v>13736</v>
      </c>
      <c r="B2324" s="58" t="s">
        <v>1086</v>
      </c>
      <c r="C2324" s="59">
        <v>6</v>
      </c>
      <c r="D2324" s="59">
        <f t="shared" si="96"/>
        <v>38666.666666666664</v>
      </c>
      <c r="E2324" s="60">
        <v>2238</v>
      </c>
      <c r="F2324" s="61">
        <f>D2324*7.68</f>
        <v>296959.99999999994</v>
      </c>
      <c r="G2324" s="61">
        <f>D2324*4.56</f>
        <v>176319.99999999997</v>
      </c>
      <c r="H2324" s="61">
        <f>D2324*2.01</f>
        <v>77719.999999999985</v>
      </c>
      <c r="I2324" s="61">
        <f>D2324*15.13</f>
        <v>585026.66666666663</v>
      </c>
      <c r="J2324" s="61">
        <f>D2324*4.27</f>
        <v>165106.66666666663</v>
      </c>
      <c r="K2324" s="62">
        <f t="shared" si="100"/>
        <v>1301133.333333333</v>
      </c>
    </row>
    <row r="2325" spans="1:11" ht="12.75" customHeight="1" x14ac:dyDescent="0.2">
      <c r="D2325" s="59">
        <f t="shared" si="96"/>
        <v>38666.666666666664</v>
      </c>
      <c r="E2325" s="60">
        <v>2239</v>
      </c>
    </row>
    <row r="2326" spans="1:11" ht="12.75" customHeight="1" x14ac:dyDescent="0.2">
      <c r="A2326" s="58" t="s">
        <v>5117</v>
      </c>
      <c r="D2326" s="59">
        <f t="shared" si="96"/>
        <v>38666.666666666664</v>
      </c>
      <c r="E2326" s="60">
        <v>2240</v>
      </c>
    </row>
    <row r="2327" spans="1:11" ht="12.75" customHeight="1" x14ac:dyDescent="0.2">
      <c r="D2327" s="59">
        <f t="shared" si="96"/>
        <v>38666.666666666664</v>
      </c>
      <c r="E2327" s="60">
        <v>2241</v>
      </c>
    </row>
    <row r="2328" spans="1:11" ht="12.75" customHeight="1" x14ac:dyDescent="0.2">
      <c r="A2328" s="58">
        <v>13740</v>
      </c>
      <c r="B2328" s="58" t="s">
        <v>1087</v>
      </c>
      <c r="C2328" s="59">
        <v>12</v>
      </c>
      <c r="D2328" s="59">
        <f t="shared" ref="D2328:D2391" si="101">D2327</f>
        <v>38666.666666666664</v>
      </c>
      <c r="E2328" s="60">
        <v>2242</v>
      </c>
      <c r="F2328" s="61">
        <f>D2328*19.63</f>
        <v>759026.66666666663</v>
      </c>
      <c r="G2328" s="61">
        <f>D2328*11.44</f>
        <v>442346.66666666663</v>
      </c>
      <c r="H2328" s="61">
        <f>D2328*5.36</f>
        <v>207253.33333333334</v>
      </c>
      <c r="I2328" s="61">
        <f>D2328*31.47</f>
        <v>1216839.9999999998</v>
      </c>
      <c r="J2328" s="61">
        <f>D2328*15.72</f>
        <v>607840</v>
      </c>
      <c r="K2328" s="62">
        <f t="shared" ref="K2328:K2335" si="102">SUM(F2328:J2328)</f>
        <v>3233306.666666666</v>
      </c>
    </row>
    <row r="2329" spans="1:11" ht="12.75" customHeight="1" x14ac:dyDescent="0.2">
      <c r="A2329" s="58">
        <v>13741</v>
      </c>
      <c r="B2329" s="58" t="s">
        <v>1088</v>
      </c>
      <c r="C2329" s="59">
        <v>12</v>
      </c>
      <c r="D2329" s="59">
        <f t="shared" si="101"/>
        <v>38666.666666666664</v>
      </c>
      <c r="E2329" s="60">
        <v>2243</v>
      </c>
      <c r="F2329" s="61">
        <f>D2329*19.63</f>
        <v>759026.66666666663</v>
      </c>
      <c r="G2329" s="61">
        <f>D2329*11.44</f>
        <v>442346.66666666663</v>
      </c>
      <c r="H2329" s="61">
        <f>D2329*5.36</f>
        <v>207253.33333333334</v>
      </c>
      <c r="I2329" s="61">
        <f>D2329*31.47</f>
        <v>1216839.9999999998</v>
      </c>
      <c r="J2329" s="61">
        <f>D2329*15.72</f>
        <v>607840</v>
      </c>
      <c r="K2329" s="62">
        <f t="shared" si="102"/>
        <v>3233306.666666666</v>
      </c>
    </row>
    <row r="2330" spans="1:11" ht="12.75" customHeight="1" x14ac:dyDescent="0.2">
      <c r="A2330" s="58">
        <v>13742</v>
      </c>
      <c r="B2330" s="58" t="s">
        <v>1089</v>
      </c>
      <c r="C2330" s="59">
        <v>12</v>
      </c>
      <c r="D2330" s="59">
        <f t="shared" si="101"/>
        <v>38666.666666666664</v>
      </c>
      <c r="E2330" s="60">
        <v>2244</v>
      </c>
      <c r="F2330" s="61">
        <f>D2330*19.63</f>
        <v>759026.66666666663</v>
      </c>
      <c r="G2330" s="61">
        <f>D2330*11.44</f>
        <v>442346.66666666663</v>
      </c>
      <c r="H2330" s="61">
        <f>D2330*5.36</f>
        <v>207253.33333333334</v>
      </c>
      <c r="I2330" s="61">
        <f>D2330*31.47</f>
        <v>1216839.9999999998</v>
      </c>
      <c r="J2330" s="61">
        <f>D2330*15.72</f>
        <v>607840</v>
      </c>
      <c r="K2330" s="62">
        <f t="shared" si="102"/>
        <v>3233306.666666666</v>
      </c>
    </row>
    <row r="2331" spans="1:11" ht="12.75" customHeight="1" x14ac:dyDescent="0.2">
      <c r="A2331" s="58">
        <v>13743</v>
      </c>
      <c r="B2331" s="58" t="s">
        <v>1090</v>
      </c>
      <c r="C2331" s="59">
        <v>21</v>
      </c>
      <c r="D2331" s="59">
        <f t="shared" si="101"/>
        <v>38666.666666666664</v>
      </c>
      <c r="E2331" s="60">
        <v>2245</v>
      </c>
      <c r="F2331" s="61">
        <f>D2331*33.1</f>
        <v>1279866.6666666667</v>
      </c>
      <c r="G2331" s="61">
        <f>D2331*20.12</f>
        <v>777973.33333333337</v>
      </c>
      <c r="H2331" s="61">
        <f>D2331*9.03</f>
        <v>349159.99999999994</v>
      </c>
      <c r="I2331" s="61">
        <f>D2331*36.51</f>
        <v>1411719.9999999998</v>
      </c>
      <c r="K2331" s="62">
        <f t="shared" si="102"/>
        <v>3818720</v>
      </c>
    </row>
    <row r="2332" spans="1:11" ht="12.75" customHeight="1" x14ac:dyDescent="0.2">
      <c r="A2332" s="58">
        <v>13744</v>
      </c>
      <c r="B2332" s="58" t="s">
        <v>1091</v>
      </c>
      <c r="C2332" s="59">
        <v>20</v>
      </c>
      <c r="D2332" s="59">
        <f t="shared" si="101"/>
        <v>38666.666666666664</v>
      </c>
      <c r="E2332" s="60">
        <v>2246</v>
      </c>
      <c r="F2332" s="61">
        <f>D2332*25.43</f>
        <v>983293.33333333326</v>
      </c>
      <c r="G2332" s="61">
        <f>D2332*14.85</f>
        <v>574200</v>
      </c>
      <c r="H2332" s="61">
        <f>D2332*6.94</f>
        <v>268346.66666666669</v>
      </c>
      <c r="I2332" s="61">
        <f>D2332*34.82</f>
        <v>1346373.3333333333</v>
      </c>
      <c r="K2332" s="62">
        <f t="shared" si="102"/>
        <v>3172213.333333333</v>
      </c>
    </row>
    <row r="2333" spans="1:11" ht="12.75" customHeight="1" x14ac:dyDescent="0.2">
      <c r="A2333" s="58">
        <v>13745</v>
      </c>
      <c r="B2333" s="58" t="s">
        <v>1092</v>
      </c>
      <c r="C2333" s="59">
        <v>12</v>
      </c>
      <c r="D2333" s="59">
        <f t="shared" si="101"/>
        <v>38666.666666666664</v>
      </c>
      <c r="E2333" s="60">
        <v>2247</v>
      </c>
      <c r="F2333" s="61">
        <f>D2333*19.63</f>
        <v>759026.66666666663</v>
      </c>
      <c r="G2333" s="61">
        <f>D2333*11.44</f>
        <v>442346.66666666663</v>
      </c>
      <c r="H2333" s="61">
        <f>D2333*5.36</f>
        <v>207253.33333333334</v>
      </c>
      <c r="I2333" s="61">
        <f>D2333*31.47</f>
        <v>1216839.9999999998</v>
      </c>
      <c r="J2333" s="61">
        <f>D2333*15.72</f>
        <v>607840</v>
      </c>
      <c r="K2333" s="62">
        <f t="shared" si="102"/>
        <v>3233306.666666666</v>
      </c>
    </row>
    <row r="2334" spans="1:11" ht="12.75" customHeight="1" x14ac:dyDescent="0.2">
      <c r="A2334" s="58">
        <v>13746</v>
      </c>
      <c r="B2334" s="58" t="s">
        <v>1093</v>
      </c>
      <c r="C2334" s="59">
        <v>7</v>
      </c>
      <c r="D2334" s="59">
        <f t="shared" si="101"/>
        <v>38666.666666666664</v>
      </c>
      <c r="E2334" s="60">
        <v>2248</v>
      </c>
      <c r="F2334" s="61">
        <f>D2334*9</f>
        <v>348000</v>
      </c>
      <c r="G2334" s="61">
        <f>D2334*5.3</f>
        <v>204933.33333333331</v>
      </c>
      <c r="H2334" s="61">
        <f>D2334*2.37</f>
        <v>91640</v>
      </c>
      <c r="I2334" s="61">
        <f>D2334*16.88</f>
        <v>652693.33333333326</v>
      </c>
      <c r="J2334" s="61">
        <f>D2334*9.92</f>
        <v>383573.33333333331</v>
      </c>
      <c r="K2334" s="62">
        <f t="shared" si="102"/>
        <v>1680839.9999999998</v>
      </c>
    </row>
    <row r="2335" spans="1:11" ht="12.75" customHeight="1" x14ac:dyDescent="0.2">
      <c r="A2335" s="58">
        <v>13747</v>
      </c>
      <c r="B2335" s="58" t="s">
        <v>1094</v>
      </c>
      <c r="C2335" s="59">
        <v>8</v>
      </c>
      <c r="D2335" s="59">
        <f t="shared" si="101"/>
        <v>38666.666666666664</v>
      </c>
      <c r="E2335" s="60">
        <v>2249</v>
      </c>
      <c r="F2335" s="61">
        <f>D2335*10.44</f>
        <v>403679.99999999994</v>
      </c>
      <c r="G2335" s="61">
        <f>D2335*6.17</f>
        <v>238573.33333333331</v>
      </c>
      <c r="H2335" s="61">
        <f>D2335*2.74</f>
        <v>105946.66666666667</v>
      </c>
      <c r="I2335" s="61">
        <f>D2335*18.51</f>
        <v>715720</v>
      </c>
      <c r="J2335" s="61">
        <f>D2335*9.92</f>
        <v>383573.33333333331</v>
      </c>
      <c r="K2335" s="62">
        <f t="shared" si="102"/>
        <v>1847493.3333333333</v>
      </c>
    </row>
    <row r="2336" spans="1:11" ht="12.75" customHeight="1" x14ac:dyDescent="0.2">
      <c r="D2336" s="59">
        <f t="shared" si="101"/>
        <v>38666.666666666664</v>
      </c>
      <c r="E2336" s="60">
        <v>2250</v>
      </c>
    </row>
    <row r="2337" spans="1:11" ht="12.75" customHeight="1" x14ac:dyDescent="0.2">
      <c r="A2337" s="58" t="s">
        <v>5118</v>
      </c>
      <c r="D2337" s="59">
        <f t="shared" si="101"/>
        <v>38666.666666666664</v>
      </c>
      <c r="E2337" s="60">
        <v>2251</v>
      </c>
    </row>
    <row r="2338" spans="1:11" ht="12.75" customHeight="1" x14ac:dyDescent="0.2">
      <c r="D2338" s="59">
        <f t="shared" si="101"/>
        <v>38666.666666666664</v>
      </c>
      <c r="E2338" s="60">
        <v>2252</v>
      </c>
    </row>
    <row r="2339" spans="1:11" ht="12.75" customHeight="1" x14ac:dyDescent="0.2">
      <c r="A2339" s="58">
        <v>13750</v>
      </c>
      <c r="B2339" s="58" t="s">
        <v>1095</v>
      </c>
      <c r="C2339" s="59">
        <v>5</v>
      </c>
      <c r="D2339" s="59">
        <f t="shared" si="101"/>
        <v>38666.666666666664</v>
      </c>
      <c r="E2339" s="60">
        <v>2253</v>
      </c>
      <c r="F2339" s="61">
        <f>D2339*5.86</f>
        <v>226586.66666666666</v>
      </c>
      <c r="G2339" s="61">
        <f>D2339*3.83</f>
        <v>148093.33333333331</v>
      </c>
      <c r="H2339" s="61">
        <v>0</v>
      </c>
      <c r="I2339" s="61">
        <f>D2339*10.45</f>
        <v>404066.66666666663</v>
      </c>
      <c r="J2339" s="61">
        <f>D2339*4.27</f>
        <v>165106.66666666663</v>
      </c>
      <c r="K2339" s="62">
        <f t="shared" ref="K2339:K2345" si="103">SUM(F2339:J2339)</f>
        <v>943853.33333333326</v>
      </c>
    </row>
    <row r="2340" spans="1:11" ht="12.75" customHeight="1" x14ac:dyDescent="0.2">
      <c r="A2340" s="58">
        <v>13751</v>
      </c>
      <c r="B2340" s="58" t="s">
        <v>1096</v>
      </c>
      <c r="C2340" s="59">
        <v>5</v>
      </c>
      <c r="D2340" s="59">
        <f t="shared" si="101"/>
        <v>38666.666666666664</v>
      </c>
      <c r="E2340" s="60">
        <v>2254</v>
      </c>
      <c r="F2340" s="61">
        <f>D2340*5.86</f>
        <v>226586.66666666666</v>
      </c>
      <c r="G2340" s="61">
        <f>D2340*3.83</f>
        <v>148093.33333333331</v>
      </c>
      <c r="H2340" s="61">
        <v>0</v>
      </c>
      <c r="I2340" s="61">
        <f>D2340*10.45</f>
        <v>404066.66666666663</v>
      </c>
      <c r="J2340" s="61">
        <f>D2340*4.27</f>
        <v>165106.66666666663</v>
      </c>
      <c r="K2340" s="62">
        <f t="shared" si="103"/>
        <v>943853.33333333326</v>
      </c>
    </row>
    <row r="2341" spans="1:11" ht="12.75" customHeight="1" x14ac:dyDescent="0.2">
      <c r="A2341" s="58">
        <v>13752</v>
      </c>
      <c r="B2341" s="58" t="s">
        <v>1097</v>
      </c>
      <c r="C2341" s="59">
        <v>12</v>
      </c>
      <c r="D2341" s="59">
        <f t="shared" si="101"/>
        <v>38666.666666666664</v>
      </c>
      <c r="E2341" s="60">
        <v>2255</v>
      </c>
      <c r="F2341" s="61">
        <f>D2341*19.63</f>
        <v>759026.66666666663</v>
      </c>
      <c r="G2341" s="61">
        <f>D2341*11.44</f>
        <v>442346.66666666663</v>
      </c>
      <c r="H2341" s="61">
        <f>D2341*5.36</f>
        <v>207253.33333333334</v>
      </c>
      <c r="I2341" s="61">
        <f>D2341*31.47</f>
        <v>1216839.9999999998</v>
      </c>
      <c r="J2341" s="61">
        <f>D2341*15.72</f>
        <v>607840</v>
      </c>
      <c r="K2341" s="62">
        <f t="shared" si="103"/>
        <v>3233306.666666666</v>
      </c>
    </row>
    <row r="2342" spans="1:11" ht="12.75" customHeight="1" x14ac:dyDescent="0.2">
      <c r="A2342" s="58">
        <v>13753</v>
      </c>
      <c r="B2342" s="58" t="s">
        <v>1098</v>
      </c>
      <c r="C2342" s="59">
        <v>10</v>
      </c>
      <c r="D2342" s="59">
        <f t="shared" si="101"/>
        <v>38666.666666666664</v>
      </c>
      <c r="E2342" s="60">
        <v>2256</v>
      </c>
      <c r="F2342" s="61">
        <f>D2342*15.71</f>
        <v>607453.33333333337</v>
      </c>
      <c r="G2342" s="61">
        <f>D2342*9.02</f>
        <v>348773.33333333331</v>
      </c>
      <c r="H2342" s="61">
        <f>D2342*4.28</f>
        <v>165493.33333333334</v>
      </c>
      <c r="I2342" s="61">
        <f>D2342*28.08</f>
        <v>1085759.9999999998</v>
      </c>
      <c r="J2342" s="61">
        <f>D2342*15.72</f>
        <v>607840</v>
      </c>
      <c r="K2342" s="62">
        <f t="shared" si="103"/>
        <v>2815320</v>
      </c>
    </row>
    <row r="2343" spans="1:11" ht="12.75" customHeight="1" x14ac:dyDescent="0.2">
      <c r="A2343" s="58">
        <v>13754</v>
      </c>
      <c r="B2343" s="58" t="s">
        <v>1099</v>
      </c>
      <c r="C2343" s="59">
        <v>8</v>
      </c>
      <c r="D2343" s="59">
        <f t="shared" si="101"/>
        <v>38666.666666666664</v>
      </c>
      <c r="E2343" s="60">
        <v>2257</v>
      </c>
      <c r="F2343" s="61">
        <f>D2343*10.44</f>
        <v>403679.99999999994</v>
      </c>
      <c r="G2343" s="61">
        <f>D2343*6.17</f>
        <v>238573.33333333331</v>
      </c>
      <c r="H2343" s="61">
        <f>D2343*2.74</f>
        <v>105946.66666666667</v>
      </c>
      <c r="I2343" s="61">
        <f>D2343*18.51</f>
        <v>715720</v>
      </c>
      <c r="J2343" s="61">
        <f>D2343*9.92</f>
        <v>383573.33333333331</v>
      </c>
      <c r="K2343" s="62">
        <f t="shared" si="103"/>
        <v>1847493.3333333333</v>
      </c>
    </row>
    <row r="2344" spans="1:11" ht="12.75" customHeight="1" x14ac:dyDescent="0.2">
      <c r="A2344" s="58">
        <v>13755</v>
      </c>
      <c r="B2344" s="58" t="s">
        <v>1100</v>
      </c>
      <c r="C2344" s="59">
        <v>5</v>
      </c>
      <c r="D2344" s="59">
        <f t="shared" si="101"/>
        <v>38666.666666666664</v>
      </c>
      <c r="E2344" s="60">
        <v>2258</v>
      </c>
      <c r="F2344" s="61">
        <f>D2344*5.86</f>
        <v>226586.66666666666</v>
      </c>
      <c r="G2344" s="61">
        <f>D2344*3.83</f>
        <v>148093.33333333331</v>
      </c>
      <c r="H2344" s="61">
        <v>0</v>
      </c>
      <c r="I2344" s="61">
        <f>D2344*10.45</f>
        <v>404066.66666666663</v>
      </c>
      <c r="J2344" s="61">
        <f>D2344*4.27</f>
        <v>165106.66666666663</v>
      </c>
      <c r="K2344" s="62">
        <f t="shared" si="103"/>
        <v>943853.33333333326</v>
      </c>
    </row>
    <row r="2345" spans="1:11" ht="12.75" customHeight="1" x14ac:dyDescent="0.2">
      <c r="A2345" s="58">
        <v>13756</v>
      </c>
      <c r="B2345" s="58" t="s">
        <v>1101</v>
      </c>
      <c r="C2345" s="59">
        <v>5</v>
      </c>
      <c r="D2345" s="59">
        <f t="shared" si="101"/>
        <v>38666.666666666664</v>
      </c>
      <c r="E2345" s="60">
        <v>2259</v>
      </c>
      <c r="F2345" s="61">
        <f>D2345*5.86</f>
        <v>226586.66666666666</v>
      </c>
      <c r="G2345" s="61">
        <f>D2345*3.83</f>
        <v>148093.33333333331</v>
      </c>
      <c r="H2345" s="61">
        <v>0</v>
      </c>
      <c r="I2345" s="61">
        <f>D2345*10.45</f>
        <v>404066.66666666663</v>
      </c>
      <c r="J2345" s="61">
        <f>D2345*4.27</f>
        <v>165106.66666666663</v>
      </c>
      <c r="K2345" s="62">
        <f t="shared" si="103"/>
        <v>943853.33333333326</v>
      </c>
    </row>
    <row r="2346" spans="1:11" ht="12.75" customHeight="1" x14ac:dyDescent="0.2">
      <c r="D2346" s="59">
        <f t="shared" si="101"/>
        <v>38666.666666666664</v>
      </c>
      <c r="E2346" s="60">
        <v>2260</v>
      </c>
    </row>
    <row r="2347" spans="1:11" ht="12.75" customHeight="1" x14ac:dyDescent="0.2">
      <c r="A2347" s="58" t="s">
        <v>1102</v>
      </c>
      <c r="D2347" s="59">
        <f t="shared" si="101"/>
        <v>38666.666666666664</v>
      </c>
      <c r="E2347" s="60">
        <v>2261</v>
      </c>
    </row>
    <row r="2348" spans="1:11" ht="12.75" customHeight="1" x14ac:dyDescent="0.2">
      <c r="D2348" s="59">
        <f t="shared" si="101"/>
        <v>38666.666666666664</v>
      </c>
      <c r="E2348" s="60">
        <v>2262</v>
      </c>
    </row>
    <row r="2349" spans="1:11" ht="12.75" customHeight="1" x14ac:dyDescent="0.2">
      <c r="A2349" s="58">
        <v>13760</v>
      </c>
      <c r="B2349" s="58" t="s">
        <v>1103</v>
      </c>
      <c r="C2349" s="59">
        <v>10</v>
      </c>
      <c r="D2349" s="59">
        <f t="shared" si="101"/>
        <v>38666.666666666664</v>
      </c>
      <c r="E2349" s="60">
        <v>2263</v>
      </c>
      <c r="F2349" s="61">
        <f>D2349*15.71</f>
        <v>607453.33333333337</v>
      </c>
      <c r="G2349" s="61">
        <f>D2349*9.02</f>
        <v>348773.33333333331</v>
      </c>
      <c r="H2349" s="61">
        <f>D2349*4.28</f>
        <v>165493.33333333334</v>
      </c>
      <c r="I2349" s="61">
        <f>D2349*28.08</f>
        <v>1085759.9999999998</v>
      </c>
      <c r="J2349" s="61">
        <f>D2349*15.72</f>
        <v>607840</v>
      </c>
      <c r="K2349" s="62">
        <f t="shared" ref="K2349:K2355" si="104">SUM(F2349:J2349)</f>
        <v>2815320</v>
      </c>
    </row>
    <row r="2350" spans="1:11" ht="12.75" customHeight="1" x14ac:dyDescent="0.2">
      <c r="A2350" s="58">
        <v>13761</v>
      </c>
      <c r="B2350" s="58" t="s">
        <v>1104</v>
      </c>
      <c r="C2350" s="59">
        <v>12</v>
      </c>
      <c r="D2350" s="59">
        <f t="shared" si="101"/>
        <v>38666.666666666664</v>
      </c>
      <c r="E2350" s="60">
        <v>2264</v>
      </c>
      <c r="F2350" s="61">
        <f>D2350*19.63</f>
        <v>759026.66666666663</v>
      </c>
      <c r="G2350" s="61">
        <f>D2350*11.44</f>
        <v>442346.66666666663</v>
      </c>
      <c r="H2350" s="61">
        <f>D2350*5.36</f>
        <v>207253.33333333334</v>
      </c>
      <c r="I2350" s="61">
        <f>D2350*31.47</f>
        <v>1216839.9999999998</v>
      </c>
      <c r="J2350" s="61">
        <f>D2350*15.72</f>
        <v>607840</v>
      </c>
      <c r="K2350" s="62">
        <f t="shared" si="104"/>
        <v>3233306.666666666</v>
      </c>
    </row>
    <row r="2351" spans="1:11" ht="12.75" customHeight="1" x14ac:dyDescent="0.2">
      <c r="A2351" s="58">
        <v>13762</v>
      </c>
      <c r="B2351" s="58" t="s">
        <v>1105</v>
      </c>
      <c r="C2351" s="59">
        <v>12</v>
      </c>
      <c r="D2351" s="59">
        <f t="shared" si="101"/>
        <v>38666.666666666664</v>
      </c>
      <c r="E2351" s="60">
        <v>2265</v>
      </c>
      <c r="F2351" s="61">
        <f>D2351*19.63</f>
        <v>759026.66666666663</v>
      </c>
      <c r="G2351" s="61">
        <f>D2351*11.44</f>
        <v>442346.66666666663</v>
      </c>
      <c r="H2351" s="61">
        <f>D2351*5.36</f>
        <v>207253.33333333334</v>
      </c>
      <c r="I2351" s="61">
        <f>D2351*31.47</f>
        <v>1216839.9999999998</v>
      </c>
      <c r="J2351" s="61">
        <f>D2351*15.72</f>
        <v>607840</v>
      </c>
      <c r="K2351" s="62">
        <f t="shared" si="104"/>
        <v>3233306.666666666</v>
      </c>
    </row>
    <row r="2352" spans="1:11" ht="12.75" customHeight="1" x14ac:dyDescent="0.2">
      <c r="A2352" s="58">
        <v>13763</v>
      </c>
      <c r="B2352" s="58" t="s">
        <v>1106</v>
      </c>
      <c r="C2352" s="59">
        <v>20</v>
      </c>
      <c r="D2352" s="59">
        <f t="shared" si="101"/>
        <v>38666.666666666664</v>
      </c>
      <c r="E2352" s="60">
        <v>2266</v>
      </c>
      <c r="F2352" s="61">
        <f>D2352*25.43</f>
        <v>983293.33333333326</v>
      </c>
      <c r="G2352" s="61">
        <f>D2352*14.85</f>
        <v>574200</v>
      </c>
      <c r="H2352" s="61">
        <f>D2352*6.94</f>
        <v>268346.66666666669</v>
      </c>
      <c r="I2352" s="61">
        <f>D2352*34.82</f>
        <v>1346373.3333333333</v>
      </c>
      <c r="K2352" s="62">
        <f t="shared" si="104"/>
        <v>3172213.333333333</v>
      </c>
    </row>
    <row r="2353" spans="1:11" ht="12.75" customHeight="1" x14ac:dyDescent="0.2">
      <c r="A2353" s="58">
        <v>13764</v>
      </c>
      <c r="B2353" s="58" t="s">
        <v>1107</v>
      </c>
      <c r="C2353" s="59">
        <v>12</v>
      </c>
      <c r="D2353" s="59">
        <f t="shared" si="101"/>
        <v>38666.666666666664</v>
      </c>
      <c r="E2353" s="60">
        <v>2267</v>
      </c>
      <c r="F2353" s="61">
        <f>D2353*19.63</f>
        <v>759026.66666666663</v>
      </c>
      <c r="G2353" s="61">
        <f>D2353*11.44</f>
        <v>442346.66666666663</v>
      </c>
      <c r="H2353" s="61">
        <f>D2353*5.36</f>
        <v>207253.33333333334</v>
      </c>
      <c r="I2353" s="61">
        <f>D2353*31.47</f>
        <v>1216839.9999999998</v>
      </c>
      <c r="J2353" s="61">
        <f>D2353*15.72</f>
        <v>607840</v>
      </c>
      <c r="K2353" s="62">
        <f t="shared" si="104"/>
        <v>3233306.666666666</v>
      </c>
    </row>
    <row r="2354" spans="1:11" ht="12.75" customHeight="1" x14ac:dyDescent="0.2">
      <c r="A2354" s="58">
        <v>13765</v>
      </c>
      <c r="B2354" s="58" t="s">
        <v>1108</v>
      </c>
      <c r="C2354" s="59">
        <v>10</v>
      </c>
      <c r="D2354" s="59">
        <f t="shared" si="101"/>
        <v>38666.666666666664</v>
      </c>
      <c r="E2354" s="60">
        <v>2268</v>
      </c>
      <c r="F2354" s="61">
        <f>D2354*15.71</f>
        <v>607453.33333333337</v>
      </c>
      <c r="G2354" s="61">
        <f>D2354*9.02</f>
        <v>348773.33333333331</v>
      </c>
      <c r="H2354" s="61">
        <f>D2354*4.28</f>
        <v>165493.33333333334</v>
      </c>
      <c r="I2354" s="61">
        <f>D2354*28.08</f>
        <v>1085759.9999999998</v>
      </c>
      <c r="J2354" s="61">
        <f>D2354*15.72</f>
        <v>607840</v>
      </c>
      <c r="K2354" s="62">
        <f t="shared" si="104"/>
        <v>2815320</v>
      </c>
    </row>
    <row r="2355" spans="1:11" ht="12.75" customHeight="1" x14ac:dyDescent="0.2">
      <c r="A2355" s="58">
        <v>13766</v>
      </c>
      <c r="B2355" s="58" t="s">
        <v>1109</v>
      </c>
      <c r="C2355" s="59">
        <v>12</v>
      </c>
      <c r="D2355" s="59">
        <f t="shared" si="101"/>
        <v>38666.666666666664</v>
      </c>
      <c r="E2355" s="60">
        <v>2269</v>
      </c>
      <c r="F2355" s="61">
        <f>D2355*19.63</f>
        <v>759026.66666666663</v>
      </c>
      <c r="G2355" s="61">
        <f>D2355*11.44</f>
        <v>442346.66666666663</v>
      </c>
      <c r="H2355" s="61">
        <f>D2355*5.36</f>
        <v>207253.33333333334</v>
      </c>
      <c r="I2355" s="61">
        <f>D2355*31.47</f>
        <v>1216839.9999999998</v>
      </c>
      <c r="J2355" s="61">
        <f>D2355*15.72</f>
        <v>607840</v>
      </c>
      <c r="K2355" s="62">
        <f t="shared" si="104"/>
        <v>3233306.666666666</v>
      </c>
    </row>
    <row r="2356" spans="1:11" ht="12.75" customHeight="1" x14ac:dyDescent="0.2">
      <c r="D2356" s="59">
        <f t="shared" si="101"/>
        <v>38666.666666666664</v>
      </c>
      <c r="E2356" s="60">
        <v>2270</v>
      </c>
    </row>
    <row r="2357" spans="1:11" ht="12.75" customHeight="1" x14ac:dyDescent="0.2">
      <c r="A2357" s="58" t="s">
        <v>1110</v>
      </c>
      <c r="D2357" s="59">
        <f t="shared" si="101"/>
        <v>38666.666666666664</v>
      </c>
      <c r="E2357" s="60">
        <v>2271</v>
      </c>
    </row>
    <row r="2358" spans="1:11" ht="12.75" customHeight="1" x14ac:dyDescent="0.2">
      <c r="D2358" s="59">
        <f t="shared" si="101"/>
        <v>38666.666666666664</v>
      </c>
      <c r="E2358" s="60">
        <v>2272</v>
      </c>
    </row>
    <row r="2359" spans="1:11" ht="12.75" customHeight="1" x14ac:dyDescent="0.2">
      <c r="A2359" s="58" t="s">
        <v>1111</v>
      </c>
      <c r="D2359" s="59">
        <f t="shared" si="101"/>
        <v>38666.666666666664</v>
      </c>
      <c r="E2359" s="60">
        <v>2273</v>
      </c>
    </row>
    <row r="2360" spans="1:11" ht="12.75" customHeight="1" x14ac:dyDescent="0.2">
      <c r="D2360" s="59">
        <f t="shared" si="101"/>
        <v>38666.666666666664</v>
      </c>
      <c r="E2360" s="60">
        <v>2274</v>
      </c>
    </row>
    <row r="2361" spans="1:11" ht="12.75" customHeight="1" x14ac:dyDescent="0.2">
      <c r="A2361" s="58">
        <v>13800</v>
      </c>
      <c r="B2361" s="58" t="s">
        <v>1112</v>
      </c>
      <c r="C2361" s="59">
        <v>3</v>
      </c>
      <c r="D2361" s="59">
        <f t="shared" si="101"/>
        <v>38666.666666666664</v>
      </c>
      <c r="E2361" s="60">
        <v>2275</v>
      </c>
      <c r="F2361" s="61">
        <f>D2361*3.57</f>
        <v>138039.99999999997</v>
      </c>
      <c r="G2361" s="61">
        <f>D2361*2.53</f>
        <v>97826.666666666657</v>
      </c>
      <c r="H2361" s="61">
        <v>0</v>
      </c>
      <c r="I2361" s="61">
        <f>D2361*5.97</f>
        <v>230839.99999999997</v>
      </c>
      <c r="J2361" s="61">
        <f>D2361*2.28</f>
        <v>88159.999999999985</v>
      </c>
      <c r="K2361" s="62">
        <f>SUM(F2361:J2361)</f>
        <v>554866.66666666663</v>
      </c>
    </row>
    <row r="2362" spans="1:11" ht="12.75" customHeight="1" x14ac:dyDescent="0.2">
      <c r="A2362" s="58">
        <v>13801</v>
      </c>
      <c r="B2362" s="58" t="s">
        <v>1113</v>
      </c>
      <c r="C2362" s="59">
        <v>6</v>
      </c>
      <c r="D2362" s="59">
        <f t="shared" si="101"/>
        <v>38666.666666666664</v>
      </c>
      <c r="E2362" s="60">
        <v>2276</v>
      </c>
      <c r="F2362" s="61">
        <f>D2362*7.68</f>
        <v>296959.99999999994</v>
      </c>
      <c r="G2362" s="61">
        <f>D2362*4.56</f>
        <v>176319.99999999997</v>
      </c>
      <c r="H2362" s="61">
        <f>D2362*2.01</f>
        <v>77719.999999999985</v>
      </c>
      <c r="I2362" s="61">
        <f>D2362*15.13</f>
        <v>585026.66666666663</v>
      </c>
      <c r="J2362" s="61">
        <f>D2362*4.27</f>
        <v>165106.66666666663</v>
      </c>
      <c r="K2362" s="62">
        <f>SUM(F2362:J2362)</f>
        <v>1301133.333333333</v>
      </c>
    </row>
    <row r="2363" spans="1:11" ht="12.75" customHeight="1" x14ac:dyDescent="0.2">
      <c r="D2363" s="59">
        <f t="shared" si="101"/>
        <v>38666.666666666664</v>
      </c>
      <c r="E2363" s="60">
        <v>2277</v>
      </c>
    </row>
    <row r="2364" spans="1:11" ht="12.75" customHeight="1" x14ac:dyDescent="0.2">
      <c r="A2364" s="58" t="s">
        <v>1114</v>
      </c>
      <c r="D2364" s="59">
        <f t="shared" si="101"/>
        <v>38666.666666666664</v>
      </c>
      <c r="E2364" s="60">
        <v>2278</v>
      </c>
    </row>
    <row r="2365" spans="1:11" ht="12.75" customHeight="1" x14ac:dyDescent="0.2">
      <c r="D2365" s="59">
        <f t="shared" si="101"/>
        <v>38666.666666666664</v>
      </c>
      <c r="E2365" s="60">
        <v>2279</v>
      </c>
    </row>
    <row r="2366" spans="1:11" ht="12.75" customHeight="1" x14ac:dyDescent="0.2">
      <c r="A2366" s="58">
        <v>13810</v>
      </c>
      <c r="B2366" s="58" t="s">
        <v>1115</v>
      </c>
      <c r="C2366" s="59">
        <v>6</v>
      </c>
      <c r="D2366" s="59">
        <f t="shared" si="101"/>
        <v>38666.666666666664</v>
      </c>
      <c r="E2366" s="60">
        <v>2280</v>
      </c>
      <c r="F2366" s="61">
        <f>D2366*7.68</f>
        <v>296959.99999999994</v>
      </c>
      <c r="G2366" s="61">
        <f>D2366*4.56</f>
        <v>176319.99999999997</v>
      </c>
      <c r="H2366" s="61">
        <f>D2366*2.01</f>
        <v>77719.999999999985</v>
      </c>
      <c r="I2366" s="61">
        <f>D2366*15.13</f>
        <v>585026.66666666663</v>
      </c>
      <c r="J2366" s="61">
        <f>D2366*4.27</f>
        <v>165106.66666666663</v>
      </c>
      <c r="K2366" s="62">
        <f>SUM(F2366:J2366)</f>
        <v>1301133.333333333</v>
      </c>
    </row>
    <row r="2367" spans="1:11" ht="12.75" customHeight="1" x14ac:dyDescent="0.2">
      <c r="D2367" s="59">
        <f t="shared" si="101"/>
        <v>38666.666666666664</v>
      </c>
      <c r="E2367" s="60">
        <v>2281</v>
      </c>
    </row>
    <row r="2368" spans="1:11" ht="12.75" customHeight="1" x14ac:dyDescent="0.2">
      <c r="A2368" s="58" t="s">
        <v>1116</v>
      </c>
      <c r="D2368" s="59">
        <f t="shared" si="101"/>
        <v>38666.666666666664</v>
      </c>
      <c r="E2368" s="60">
        <v>2282</v>
      </c>
    </row>
    <row r="2369" spans="1:11" ht="12.75" customHeight="1" x14ac:dyDescent="0.2">
      <c r="D2369" s="59">
        <f t="shared" si="101"/>
        <v>38666.666666666664</v>
      </c>
      <c r="E2369" s="60">
        <v>2283</v>
      </c>
    </row>
    <row r="2370" spans="1:11" ht="12.75" customHeight="1" x14ac:dyDescent="0.2">
      <c r="A2370" s="58">
        <v>13820</v>
      </c>
      <c r="B2370" s="58" t="s">
        <v>1117</v>
      </c>
      <c r="C2370" s="59">
        <v>6</v>
      </c>
      <c r="D2370" s="59">
        <f t="shared" si="101"/>
        <v>38666.666666666664</v>
      </c>
      <c r="E2370" s="60">
        <v>2284</v>
      </c>
      <c r="F2370" s="61">
        <f t="shared" ref="F2370:F2378" si="105">D2370*7.68</f>
        <v>296959.99999999994</v>
      </c>
      <c r="G2370" s="61">
        <f t="shared" ref="G2370:G2378" si="106">D2370*4.56</f>
        <v>176319.99999999997</v>
      </c>
      <c r="H2370" s="61">
        <f t="shared" ref="H2370:H2378" si="107">D2370*2.01</f>
        <v>77719.999999999985</v>
      </c>
      <c r="I2370" s="61">
        <f t="shared" ref="I2370:I2378" si="108">D2370*15.13</f>
        <v>585026.66666666663</v>
      </c>
      <c r="J2370" s="61">
        <f t="shared" ref="J2370:J2378" si="109">D2370*4.27</f>
        <v>165106.66666666663</v>
      </c>
      <c r="K2370" s="62">
        <f t="shared" ref="K2370:K2378" si="110">SUM(F2370:J2370)</f>
        <v>1301133.333333333</v>
      </c>
    </row>
    <row r="2371" spans="1:11" ht="12.75" customHeight="1" x14ac:dyDescent="0.2">
      <c r="A2371" s="58">
        <v>13821</v>
      </c>
      <c r="B2371" s="58" t="s">
        <v>1118</v>
      </c>
      <c r="C2371" s="59">
        <v>6</v>
      </c>
      <c r="D2371" s="59">
        <f t="shared" si="101"/>
        <v>38666.666666666664</v>
      </c>
      <c r="E2371" s="60">
        <v>2285</v>
      </c>
      <c r="F2371" s="61">
        <f t="shared" si="105"/>
        <v>296959.99999999994</v>
      </c>
      <c r="G2371" s="61">
        <f t="shared" si="106"/>
        <v>176319.99999999997</v>
      </c>
      <c r="H2371" s="61">
        <f t="shared" si="107"/>
        <v>77719.999999999985</v>
      </c>
      <c r="I2371" s="61">
        <f t="shared" si="108"/>
        <v>585026.66666666663</v>
      </c>
      <c r="J2371" s="61">
        <f t="shared" si="109"/>
        <v>165106.66666666663</v>
      </c>
      <c r="K2371" s="62">
        <f t="shared" si="110"/>
        <v>1301133.333333333</v>
      </c>
    </row>
    <row r="2372" spans="1:11" ht="12.75" customHeight="1" x14ac:dyDescent="0.2">
      <c r="A2372" s="58">
        <v>13822</v>
      </c>
      <c r="B2372" s="58" t="s">
        <v>1119</v>
      </c>
      <c r="C2372" s="59">
        <v>6</v>
      </c>
      <c r="D2372" s="59">
        <f t="shared" si="101"/>
        <v>38666.666666666664</v>
      </c>
      <c r="E2372" s="60">
        <v>2286</v>
      </c>
      <c r="F2372" s="61">
        <f t="shared" si="105"/>
        <v>296959.99999999994</v>
      </c>
      <c r="G2372" s="61">
        <f t="shared" si="106"/>
        <v>176319.99999999997</v>
      </c>
      <c r="H2372" s="61">
        <f t="shared" si="107"/>
        <v>77719.999999999985</v>
      </c>
      <c r="I2372" s="61">
        <f t="shared" si="108"/>
        <v>585026.66666666663</v>
      </c>
      <c r="J2372" s="61">
        <f t="shared" si="109"/>
        <v>165106.66666666663</v>
      </c>
      <c r="K2372" s="62">
        <f t="shared" si="110"/>
        <v>1301133.333333333</v>
      </c>
    </row>
    <row r="2373" spans="1:11" ht="12.75" customHeight="1" x14ac:dyDescent="0.2">
      <c r="A2373" s="58">
        <v>13823</v>
      </c>
      <c r="B2373" s="58" t="s">
        <v>1120</v>
      </c>
      <c r="C2373" s="59">
        <v>6</v>
      </c>
      <c r="D2373" s="59">
        <f t="shared" si="101"/>
        <v>38666.666666666664</v>
      </c>
      <c r="E2373" s="60">
        <v>2287</v>
      </c>
      <c r="F2373" s="61">
        <f t="shared" si="105"/>
        <v>296959.99999999994</v>
      </c>
      <c r="G2373" s="61">
        <f t="shared" si="106"/>
        <v>176319.99999999997</v>
      </c>
      <c r="H2373" s="61">
        <f t="shared" si="107"/>
        <v>77719.999999999985</v>
      </c>
      <c r="I2373" s="61">
        <f t="shared" si="108"/>
        <v>585026.66666666663</v>
      </c>
      <c r="J2373" s="61">
        <f t="shared" si="109"/>
        <v>165106.66666666663</v>
      </c>
      <c r="K2373" s="62">
        <f t="shared" si="110"/>
        <v>1301133.333333333</v>
      </c>
    </row>
    <row r="2374" spans="1:11" ht="12.75" customHeight="1" x14ac:dyDescent="0.2">
      <c r="A2374" s="58">
        <v>13824</v>
      </c>
      <c r="B2374" s="58" t="s">
        <v>1121</v>
      </c>
      <c r="C2374" s="59">
        <v>6</v>
      </c>
      <c r="D2374" s="59">
        <f t="shared" si="101"/>
        <v>38666.666666666664</v>
      </c>
      <c r="E2374" s="60">
        <v>2288</v>
      </c>
      <c r="F2374" s="61">
        <f t="shared" si="105"/>
        <v>296959.99999999994</v>
      </c>
      <c r="G2374" s="61">
        <f t="shared" si="106"/>
        <v>176319.99999999997</v>
      </c>
      <c r="H2374" s="61">
        <f t="shared" si="107"/>
        <v>77719.999999999985</v>
      </c>
      <c r="I2374" s="61">
        <f t="shared" si="108"/>
        <v>585026.66666666663</v>
      </c>
      <c r="J2374" s="61">
        <f t="shared" si="109"/>
        <v>165106.66666666663</v>
      </c>
      <c r="K2374" s="62">
        <f t="shared" si="110"/>
        <v>1301133.333333333</v>
      </c>
    </row>
    <row r="2375" spans="1:11" ht="12.75" customHeight="1" x14ac:dyDescent="0.2">
      <c r="A2375" s="58">
        <v>13825</v>
      </c>
      <c r="B2375" s="58" t="s">
        <v>1122</v>
      </c>
      <c r="C2375" s="59">
        <v>6</v>
      </c>
      <c r="D2375" s="59">
        <f t="shared" si="101"/>
        <v>38666.666666666664</v>
      </c>
      <c r="E2375" s="60">
        <v>2289</v>
      </c>
      <c r="F2375" s="61">
        <f t="shared" si="105"/>
        <v>296959.99999999994</v>
      </c>
      <c r="G2375" s="61">
        <f t="shared" si="106"/>
        <v>176319.99999999997</v>
      </c>
      <c r="H2375" s="61">
        <f t="shared" si="107"/>
        <v>77719.999999999985</v>
      </c>
      <c r="I2375" s="61">
        <f t="shared" si="108"/>
        <v>585026.66666666663</v>
      </c>
      <c r="J2375" s="61">
        <f t="shared" si="109"/>
        <v>165106.66666666663</v>
      </c>
      <c r="K2375" s="62">
        <f t="shared" si="110"/>
        <v>1301133.333333333</v>
      </c>
    </row>
    <row r="2376" spans="1:11" ht="12.75" customHeight="1" x14ac:dyDescent="0.2">
      <c r="A2376" s="58">
        <v>13826</v>
      </c>
      <c r="B2376" s="58" t="s">
        <v>1123</v>
      </c>
      <c r="C2376" s="59">
        <v>6</v>
      </c>
      <c r="D2376" s="59">
        <f t="shared" si="101"/>
        <v>38666.666666666664</v>
      </c>
      <c r="E2376" s="60">
        <v>2290</v>
      </c>
      <c r="F2376" s="61">
        <f t="shared" si="105"/>
        <v>296959.99999999994</v>
      </c>
      <c r="G2376" s="61">
        <f t="shared" si="106"/>
        <v>176319.99999999997</v>
      </c>
      <c r="H2376" s="61">
        <f t="shared" si="107"/>
        <v>77719.999999999985</v>
      </c>
      <c r="I2376" s="61">
        <f t="shared" si="108"/>
        <v>585026.66666666663</v>
      </c>
      <c r="J2376" s="61">
        <f t="shared" si="109"/>
        <v>165106.66666666663</v>
      </c>
      <c r="K2376" s="62">
        <f t="shared" si="110"/>
        <v>1301133.333333333</v>
      </c>
    </row>
    <row r="2377" spans="1:11" ht="12.75" customHeight="1" x14ac:dyDescent="0.2">
      <c r="A2377" s="58">
        <v>13827</v>
      </c>
      <c r="B2377" s="58" t="s">
        <v>1124</v>
      </c>
      <c r="C2377" s="59">
        <v>6</v>
      </c>
      <c r="D2377" s="59">
        <f t="shared" si="101"/>
        <v>38666.666666666664</v>
      </c>
      <c r="E2377" s="60">
        <v>2291</v>
      </c>
      <c r="F2377" s="61">
        <f t="shared" si="105"/>
        <v>296959.99999999994</v>
      </c>
      <c r="G2377" s="61">
        <f t="shared" si="106"/>
        <v>176319.99999999997</v>
      </c>
      <c r="H2377" s="61">
        <f t="shared" si="107"/>
        <v>77719.999999999985</v>
      </c>
      <c r="I2377" s="61">
        <f t="shared" si="108"/>
        <v>585026.66666666663</v>
      </c>
      <c r="J2377" s="61">
        <f t="shared" si="109"/>
        <v>165106.66666666663</v>
      </c>
      <c r="K2377" s="62">
        <f t="shared" si="110"/>
        <v>1301133.333333333</v>
      </c>
    </row>
    <row r="2378" spans="1:11" ht="12.75" customHeight="1" x14ac:dyDescent="0.2">
      <c r="A2378" s="58">
        <v>13828</v>
      </c>
      <c r="B2378" s="58" t="s">
        <v>1125</v>
      </c>
      <c r="C2378" s="59">
        <v>6</v>
      </c>
      <c r="D2378" s="59">
        <f t="shared" si="101"/>
        <v>38666.666666666664</v>
      </c>
      <c r="E2378" s="60">
        <v>2292</v>
      </c>
      <c r="F2378" s="61">
        <f t="shared" si="105"/>
        <v>296959.99999999994</v>
      </c>
      <c r="G2378" s="61">
        <f t="shared" si="106"/>
        <v>176319.99999999997</v>
      </c>
      <c r="H2378" s="61">
        <f t="shared" si="107"/>
        <v>77719.999999999985</v>
      </c>
      <c r="I2378" s="61">
        <f t="shared" si="108"/>
        <v>585026.66666666663</v>
      </c>
      <c r="J2378" s="61">
        <f t="shared" si="109"/>
        <v>165106.66666666663</v>
      </c>
      <c r="K2378" s="62">
        <f t="shared" si="110"/>
        <v>1301133.333333333</v>
      </c>
    </row>
    <row r="2379" spans="1:11" ht="12.75" customHeight="1" x14ac:dyDescent="0.2">
      <c r="D2379" s="59">
        <f t="shared" si="101"/>
        <v>38666.666666666664</v>
      </c>
      <c r="E2379" s="60">
        <v>2293</v>
      </c>
    </row>
    <row r="2380" spans="1:11" ht="12.75" customHeight="1" x14ac:dyDescent="0.2">
      <c r="A2380" s="58" t="s">
        <v>1126</v>
      </c>
      <c r="D2380" s="59">
        <f t="shared" si="101"/>
        <v>38666.666666666664</v>
      </c>
      <c r="E2380" s="60">
        <v>2294</v>
      </c>
    </row>
    <row r="2381" spans="1:11" ht="12.75" customHeight="1" x14ac:dyDescent="0.2">
      <c r="D2381" s="59">
        <f t="shared" si="101"/>
        <v>38666.666666666664</v>
      </c>
      <c r="E2381" s="60">
        <v>2295</v>
      </c>
    </row>
    <row r="2382" spans="1:11" ht="12.75" customHeight="1" x14ac:dyDescent="0.2">
      <c r="A2382" s="58">
        <v>13830</v>
      </c>
      <c r="B2382" s="58" t="s">
        <v>1127</v>
      </c>
      <c r="C2382" s="59">
        <v>5</v>
      </c>
      <c r="D2382" s="59">
        <f t="shared" si="101"/>
        <v>38666.666666666664</v>
      </c>
      <c r="E2382" s="60">
        <v>2296</v>
      </c>
      <c r="F2382" s="61">
        <f>D2382*5.86</f>
        <v>226586.66666666666</v>
      </c>
      <c r="G2382" s="61">
        <f>D2382*3.83</f>
        <v>148093.33333333331</v>
      </c>
      <c r="H2382" s="61">
        <v>0</v>
      </c>
      <c r="I2382" s="61">
        <f>D2382*10.45</f>
        <v>404066.66666666663</v>
      </c>
      <c r="J2382" s="61">
        <f>D2382*4.27</f>
        <v>165106.66666666663</v>
      </c>
      <c r="K2382" s="62">
        <f t="shared" ref="K2382:K2390" si="111">SUM(F2382:J2382)</f>
        <v>943853.33333333326</v>
      </c>
    </row>
    <row r="2383" spans="1:11" ht="12.75" customHeight="1" x14ac:dyDescent="0.2">
      <c r="A2383" s="58">
        <v>13831</v>
      </c>
      <c r="B2383" s="58" t="s">
        <v>1128</v>
      </c>
      <c r="C2383" s="59">
        <v>20</v>
      </c>
      <c r="D2383" s="59">
        <f t="shared" si="101"/>
        <v>38666.666666666664</v>
      </c>
      <c r="E2383" s="60">
        <v>2297</v>
      </c>
      <c r="F2383" s="61">
        <f>D2383*25.43</f>
        <v>983293.33333333326</v>
      </c>
      <c r="G2383" s="61">
        <f>D2383*14.85</f>
        <v>574200</v>
      </c>
      <c r="H2383" s="61">
        <f>D2383*6.94</f>
        <v>268346.66666666669</v>
      </c>
      <c r="I2383" s="61">
        <f>D2383*34.82</f>
        <v>1346373.3333333333</v>
      </c>
      <c r="K2383" s="62">
        <f t="shared" si="111"/>
        <v>3172213.333333333</v>
      </c>
    </row>
    <row r="2384" spans="1:11" ht="12.75" customHeight="1" x14ac:dyDescent="0.2">
      <c r="A2384" s="58">
        <v>13832</v>
      </c>
      <c r="B2384" s="58" t="s">
        <v>1129</v>
      </c>
      <c r="C2384" s="59">
        <v>21</v>
      </c>
      <c r="D2384" s="59">
        <f t="shared" si="101"/>
        <v>38666.666666666664</v>
      </c>
      <c r="E2384" s="60">
        <v>2298</v>
      </c>
      <c r="F2384" s="61">
        <f>D2384*33.1</f>
        <v>1279866.6666666667</v>
      </c>
      <c r="G2384" s="61">
        <f>D2384*20.12</f>
        <v>777973.33333333337</v>
      </c>
      <c r="H2384" s="61">
        <f>D2384*9.03</f>
        <v>349159.99999999994</v>
      </c>
      <c r="I2384" s="61">
        <f>D2384*36.51</f>
        <v>1411719.9999999998</v>
      </c>
      <c r="K2384" s="62">
        <f t="shared" si="111"/>
        <v>3818720</v>
      </c>
    </row>
    <row r="2385" spans="1:11" ht="12.75" customHeight="1" x14ac:dyDescent="0.2">
      <c r="A2385" s="58">
        <v>13833</v>
      </c>
      <c r="B2385" s="58" t="s">
        <v>1130</v>
      </c>
      <c r="C2385" s="59">
        <v>8</v>
      </c>
      <c r="D2385" s="59">
        <f t="shared" si="101"/>
        <v>38666.666666666664</v>
      </c>
      <c r="E2385" s="60">
        <v>2299</v>
      </c>
      <c r="F2385" s="61">
        <f>D2385*10.44</f>
        <v>403679.99999999994</v>
      </c>
      <c r="G2385" s="61">
        <f>D2385*6.17</f>
        <v>238573.33333333331</v>
      </c>
      <c r="H2385" s="61">
        <f>D2385*2.74</f>
        <v>105946.66666666667</v>
      </c>
      <c r="I2385" s="61">
        <f>D2385*18.51</f>
        <v>715720</v>
      </c>
      <c r="J2385" s="61">
        <f>D2385*9.92</f>
        <v>383573.33333333331</v>
      </c>
      <c r="K2385" s="62">
        <f t="shared" si="111"/>
        <v>1847493.3333333333</v>
      </c>
    </row>
    <row r="2386" spans="1:11" ht="12.75" customHeight="1" x14ac:dyDescent="0.2">
      <c r="A2386" s="58">
        <v>13834</v>
      </c>
      <c r="B2386" s="58" t="s">
        <v>1131</v>
      </c>
      <c r="C2386" s="59">
        <v>8</v>
      </c>
      <c r="D2386" s="59">
        <f t="shared" si="101"/>
        <v>38666.666666666664</v>
      </c>
      <c r="E2386" s="60">
        <v>2300</v>
      </c>
      <c r="F2386" s="61">
        <f>D2386*10.44</f>
        <v>403679.99999999994</v>
      </c>
      <c r="G2386" s="61">
        <f>D2386*6.17</f>
        <v>238573.33333333331</v>
      </c>
      <c r="H2386" s="61">
        <f>D2386*2.74</f>
        <v>105946.66666666667</v>
      </c>
      <c r="I2386" s="61">
        <f>D2386*18.51</f>
        <v>715720</v>
      </c>
      <c r="J2386" s="61">
        <f>D2386*9.92</f>
        <v>383573.33333333331</v>
      </c>
      <c r="K2386" s="62">
        <f t="shared" si="111"/>
        <v>1847493.3333333333</v>
      </c>
    </row>
    <row r="2387" spans="1:11" ht="12.75" customHeight="1" x14ac:dyDescent="0.2">
      <c r="A2387" s="58">
        <v>13835</v>
      </c>
      <c r="B2387" s="58" t="s">
        <v>1132</v>
      </c>
      <c r="C2387" s="59">
        <v>11</v>
      </c>
      <c r="D2387" s="59">
        <f t="shared" si="101"/>
        <v>38666.666666666664</v>
      </c>
      <c r="E2387" s="60">
        <v>2301</v>
      </c>
      <c r="F2387" s="61">
        <f>D2387*17.62</f>
        <v>681306.66666666663</v>
      </c>
      <c r="G2387" s="61">
        <f>D2387*10.08</f>
        <v>389760</v>
      </c>
      <c r="H2387" s="61">
        <f>D2387*4.83</f>
        <v>186760</v>
      </c>
      <c r="I2387" s="61">
        <f>D2387*29.95</f>
        <v>1158066.6666666665</v>
      </c>
      <c r="J2387" s="61">
        <f>D2387*15.72</f>
        <v>607840</v>
      </c>
      <c r="K2387" s="62">
        <f t="shared" si="111"/>
        <v>3023733.333333333</v>
      </c>
    </row>
    <row r="2388" spans="1:11" ht="12.75" customHeight="1" x14ac:dyDescent="0.2">
      <c r="A2388" s="58">
        <v>13836</v>
      </c>
      <c r="B2388" s="58" t="s">
        <v>1133</v>
      </c>
      <c r="C2388" s="59">
        <v>9</v>
      </c>
      <c r="D2388" s="59">
        <f t="shared" si="101"/>
        <v>38666.666666666664</v>
      </c>
      <c r="E2388" s="60">
        <v>2302</v>
      </c>
      <c r="F2388" s="61">
        <f>D2388*12.76</f>
        <v>493386.66666666663</v>
      </c>
      <c r="G2388" s="61">
        <f>D2388*7.3</f>
        <v>282266.66666666663</v>
      </c>
      <c r="H2388" s="61">
        <f>D2388*3.49</f>
        <v>134946.66666666666</v>
      </c>
      <c r="I2388" s="61">
        <f>D2388*21.1</f>
        <v>815866.66666666663</v>
      </c>
      <c r="J2388" s="61">
        <f>D2388*9.92</f>
        <v>383573.33333333331</v>
      </c>
      <c r="K2388" s="62">
        <f t="shared" si="111"/>
        <v>2110040</v>
      </c>
    </row>
    <row r="2389" spans="1:11" ht="12.75" customHeight="1" x14ac:dyDescent="0.2">
      <c r="A2389" s="58">
        <v>13837</v>
      </c>
      <c r="B2389" s="58" t="s">
        <v>1134</v>
      </c>
      <c r="C2389" s="59">
        <v>8</v>
      </c>
      <c r="D2389" s="59">
        <f t="shared" si="101"/>
        <v>38666.666666666664</v>
      </c>
      <c r="E2389" s="60">
        <v>2303</v>
      </c>
      <c r="F2389" s="61">
        <f>D2389*10.44</f>
        <v>403679.99999999994</v>
      </c>
      <c r="G2389" s="61">
        <f>D2389*6.17</f>
        <v>238573.33333333331</v>
      </c>
      <c r="H2389" s="61">
        <f>D2389*2.74</f>
        <v>105946.66666666667</v>
      </c>
      <c r="I2389" s="61">
        <f>D2389*18.51</f>
        <v>715720</v>
      </c>
      <c r="J2389" s="61">
        <f>D2389*9.92</f>
        <v>383573.33333333331</v>
      </c>
      <c r="K2389" s="62">
        <f t="shared" si="111"/>
        <v>1847493.3333333333</v>
      </c>
    </row>
    <row r="2390" spans="1:11" ht="12.75" customHeight="1" x14ac:dyDescent="0.2">
      <c r="A2390" s="58">
        <v>13838</v>
      </c>
      <c r="B2390" s="58" t="s">
        <v>1135</v>
      </c>
      <c r="C2390" s="59">
        <v>5</v>
      </c>
      <c r="D2390" s="59">
        <f t="shared" si="101"/>
        <v>38666.666666666664</v>
      </c>
      <c r="E2390" s="60">
        <v>2304</v>
      </c>
      <c r="F2390" s="61">
        <f>D2390*5.86</f>
        <v>226586.66666666666</v>
      </c>
      <c r="G2390" s="61">
        <f>D2390*3.83</f>
        <v>148093.33333333331</v>
      </c>
      <c r="H2390" s="61">
        <v>0</v>
      </c>
      <c r="I2390" s="61">
        <f>D2390*10.45</f>
        <v>404066.66666666663</v>
      </c>
      <c r="J2390" s="61">
        <f>D2390*4.27</f>
        <v>165106.66666666663</v>
      </c>
      <c r="K2390" s="62">
        <f t="shared" si="111"/>
        <v>943853.33333333326</v>
      </c>
    </row>
    <row r="2391" spans="1:11" ht="12.75" customHeight="1" x14ac:dyDescent="0.2">
      <c r="D2391" s="59">
        <f t="shared" si="101"/>
        <v>38666.666666666664</v>
      </c>
      <c r="E2391" s="60">
        <v>2305</v>
      </c>
    </row>
    <row r="2392" spans="1:11" ht="12.75" customHeight="1" x14ac:dyDescent="0.2">
      <c r="A2392" s="58" t="s">
        <v>1136</v>
      </c>
      <c r="D2392" s="59">
        <f t="shared" ref="D2392:D2455" si="112">D2391</f>
        <v>38666.666666666664</v>
      </c>
      <c r="E2392" s="60">
        <v>2306</v>
      </c>
    </row>
    <row r="2393" spans="1:11" ht="12.75" customHeight="1" x14ac:dyDescent="0.2">
      <c r="A2393" s="58" t="s">
        <v>5050</v>
      </c>
      <c r="D2393" s="59">
        <f t="shared" si="112"/>
        <v>38666.666666666664</v>
      </c>
      <c r="E2393" s="60">
        <v>2307</v>
      </c>
    </row>
    <row r="2394" spans="1:11" ht="12.75" customHeight="1" x14ac:dyDescent="0.2">
      <c r="A2394" s="58">
        <v>13840</v>
      </c>
      <c r="B2394" s="58" t="s">
        <v>1137</v>
      </c>
      <c r="C2394" s="59">
        <v>7</v>
      </c>
      <c r="D2394" s="59">
        <f t="shared" si="112"/>
        <v>38666.666666666664</v>
      </c>
      <c r="E2394" s="60">
        <v>2308</v>
      </c>
      <c r="F2394" s="61">
        <f>D2394*9</f>
        <v>348000</v>
      </c>
      <c r="G2394" s="61">
        <f>D2394*5.3</f>
        <v>204933.33333333331</v>
      </c>
      <c r="H2394" s="61">
        <f>D2394*2.37</f>
        <v>91640</v>
      </c>
      <c r="I2394" s="61">
        <f>D2394*16.88</f>
        <v>652693.33333333326</v>
      </c>
      <c r="J2394" s="61">
        <f>D2394*9.92</f>
        <v>383573.33333333331</v>
      </c>
      <c r="K2394" s="62">
        <f>SUM(F2394:J2394)</f>
        <v>1680839.9999999998</v>
      </c>
    </row>
    <row r="2395" spans="1:11" ht="12.75" customHeight="1" x14ac:dyDescent="0.2">
      <c r="A2395" s="58">
        <v>13841</v>
      </c>
      <c r="B2395" s="58" t="s">
        <v>1138</v>
      </c>
      <c r="C2395" s="59">
        <v>7</v>
      </c>
      <c r="D2395" s="59">
        <f t="shared" si="112"/>
        <v>38666.666666666664</v>
      </c>
      <c r="E2395" s="60">
        <v>2309</v>
      </c>
      <c r="F2395" s="61">
        <f>D2395*9</f>
        <v>348000</v>
      </c>
      <c r="G2395" s="61">
        <f>D2395*5.3</f>
        <v>204933.33333333331</v>
      </c>
      <c r="H2395" s="61">
        <f>D2395*2.37</f>
        <v>91640</v>
      </c>
      <c r="I2395" s="61">
        <f>D2395*16.88</f>
        <v>652693.33333333326</v>
      </c>
      <c r="J2395" s="61">
        <f>D2395*9.92</f>
        <v>383573.33333333331</v>
      </c>
      <c r="K2395" s="62">
        <f>SUM(F2395:J2395)</f>
        <v>1680839.9999999998</v>
      </c>
    </row>
    <row r="2396" spans="1:11" ht="12.75" customHeight="1" x14ac:dyDescent="0.2">
      <c r="A2396" s="58">
        <v>13842</v>
      </c>
      <c r="B2396" s="58" t="s">
        <v>1139</v>
      </c>
      <c r="C2396" s="59">
        <v>7</v>
      </c>
      <c r="D2396" s="59">
        <f t="shared" si="112"/>
        <v>38666.666666666664</v>
      </c>
      <c r="E2396" s="60">
        <v>2310</v>
      </c>
      <c r="F2396" s="61">
        <f>D2396*9</f>
        <v>348000</v>
      </c>
      <c r="G2396" s="61">
        <f>D2396*5.3</f>
        <v>204933.33333333331</v>
      </c>
      <c r="H2396" s="61">
        <f>D2396*2.37</f>
        <v>91640</v>
      </c>
      <c r="I2396" s="61">
        <f>D2396*16.88</f>
        <v>652693.33333333326</v>
      </c>
      <c r="J2396" s="61">
        <f>D2396*9.92</f>
        <v>383573.33333333331</v>
      </c>
      <c r="K2396" s="62">
        <f>SUM(F2396:J2396)</f>
        <v>1680839.9999999998</v>
      </c>
    </row>
    <row r="2397" spans="1:11" ht="12.75" customHeight="1" x14ac:dyDescent="0.2">
      <c r="A2397" s="58">
        <v>13843</v>
      </c>
      <c r="B2397" s="58" t="s">
        <v>1140</v>
      </c>
      <c r="C2397" s="59">
        <v>6</v>
      </c>
      <c r="D2397" s="59">
        <f t="shared" si="112"/>
        <v>38666.666666666664</v>
      </c>
      <c r="E2397" s="60">
        <v>2311</v>
      </c>
      <c r="F2397" s="61">
        <f>D2397*7.68</f>
        <v>296959.99999999994</v>
      </c>
      <c r="G2397" s="61">
        <f>D2397*4.56</f>
        <v>176319.99999999997</v>
      </c>
      <c r="H2397" s="61">
        <f>D2397*2.01</f>
        <v>77719.999999999985</v>
      </c>
      <c r="I2397" s="61">
        <f>D2397*15.13</f>
        <v>585026.66666666663</v>
      </c>
      <c r="J2397" s="61">
        <f>D2397*4.27</f>
        <v>165106.66666666663</v>
      </c>
      <c r="K2397" s="62">
        <f>SUM(F2397:J2397)</f>
        <v>1301133.333333333</v>
      </c>
    </row>
    <row r="2398" spans="1:11" ht="12.75" customHeight="1" x14ac:dyDescent="0.2">
      <c r="A2398" s="58">
        <v>13844</v>
      </c>
      <c r="B2398" s="58" t="s">
        <v>1141</v>
      </c>
      <c r="C2398" s="59">
        <v>7</v>
      </c>
      <c r="D2398" s="59">
        <f t="shared" si="112"/>
        <v>38666.666666666664</v>
      </c>
      <c r="E2398" s="60">
        <v>2312</v>
      </c>
      <c r="F2398" s="61">
        <f>D2398*9</f>
        <v>348000</v>
      </c>
      <c r="G2398" s="61">
        <f>D2398*5.3</f>
        <v>204933.33333333331</v>
      </c>
      <c r="H2398" s="61">
        <f>D2398*2.37</f>
        <v>91640</v>
      </c>
      <c r="I2398" s="61">
        <f>D2398*16.88</f>
        <v>652693.33333333326</v>
      </c>
      <c r="J2398" s="61">
        <f>D2398*9.92</f>
        <v>383573.33333333331</v>
      </c>
      <c r="K2398" s="62">
        <f>SUM(F2398:J2398)</f>
        <v>1680839.9999999998</v>
      </c>
    </row>
    <row r="2399" spans="1:11" ht="12.75" customHeight="1" x14ac:dyDescent="0.2">
      <c r="D2399" s="59">
        <f t="shared" si="112"/>
        <v>38666.666666666664</v>
      </c>
      <c r="E2399" s="60">
        <v>2313</v>
      </c>
    </row>
    <row r="2400" spans="1:11" ht="12.75" customHeight="1" x14ac:dyDescent="0.2">
      <c r="A2400" s="58" t="s">
        <v>1142</v>
      </c>
      <c r="D2400" s="59">
        <f t="shared" si="112"/>
        <v>38666.666666666664</v>
      </c>
      <c r="E2400" s="60">
        <v>2314</v>
      </c>
    </row>
    <row r="2401" spans="1:11" ht="12.75" customHeight="1" x14ac:dyDescent="0.2">
      <c r="D2401" s="59">
        <f t="shared" si="112"/>
        <v>38666.666666666664</v>
      </c>
      <c r="E2401" s="60">
        <v>2315</v>
      </c>
    </row>
    <row r="2402" spans="1:11" ht="12.75" customHeight="1" x14ac:dyDescent="0.2">
      <c r="A2402" s="58">
        <v>13850</v>
      </c>
      <c r="B2402" s="58" t="s">
        <v>1143</v>
      </c>
      <c r="C2402" s="59">
        <v>9</v>
      </c>
      <c r="D2402" s="59">
        <f t="shared" si="112"/>
        <v>38666.666666666664</v>
      </c>
      <c r="E2402" s="60">
        <v>2316</v>
      </c>
      <c r="F2402" s="61">
        <f>D2402*12.76</f>
        <v>493386.66666666663</v>
      </c>
      <c r="G2402" s="61">
        <f>D2402*7.3</f>
        <v>282266.66666666663</v>
      </c>
      <c r="H2402" s="61">
        <f>D2402*3.49</f>
        <v>134946.66666666666</v>
      </c>
      <c r="I2402" s="61">
        <f>D2402*21.1</f>
        <v>815866.66666666663</v>
      </c>
      <c r="J2402" s="61">
        <f>D2402*9.92</f>
        <v>383573.33333333331</v>
      </c>
      <c r="K2402" s="62">
        <f>SUM(F2402:J2402)</f>
        <v>2110040</v>
      </c>
    </row>
    <row r="2403" spans="1:11" ht="12.75" customHeight="1" x14ac:dyDescent="0.2">
      <c r="A2403" s="58">
        <v>13851</v>
      </c>
      <c r="B2403" s="58" t="s">
        <v>1144</v>
      </c>
      <c r="C2403" s="59">
        <v>9</v>
      </c>
      <c r="D2403" s="59">
        <f t="shared" si="112"/>
        <v>38666.666666666664</v>
      </c>
      <c r="E2403" s="60">
        <v>2317</v>
      </c>
      <c r="F2403" s="61">
        <f>D2403*12.76</f>
        <v>493386.66666666663</v>
      </c>
      <c r="G2403" s="61">
        <f>D2403*7.3</f>
        <v>282266.66666666663</v>
      </c>
      <c r="H2403" s="61">
        <f>D2403*3.49</f>
        <v>134946.66666666666</v>
      </c>
      <c r="I2403" s="61">
        <f>D2403*21.1</f>
        <v>815866.66666666663</v>
      </c>
      <c r="J2403" s="61">
        <f>D2403*9.92</f>
        <v>383573.33333333331</v>
      </c>
      <c r="K2403" s="62">
        <f>SUM(F2403:J2403)</f>
        <v>2110040</v>
      </c>
    </row>
    <row r="2404" spans="1:11" ht="12.75" customHeight="1" x14ac:dyDescent="0.2">
      <c r="A2404" s="58">
        <v>13852</v>
      </c>
      <c r="B2404" s="58" t="s">
        <v>1145</v>
      </c>
      <c r="C2404" s="59">
        <v>10</v>
      </c>
      <c r="D2404" s="59">
        <f t="shared" si="112"/>
        <v>38666.666666666664</v>
      </c>
      <c r="E2404" s="60">
        <v>2318</v>
      </c>
      <c r="F2404" s="61">
        <f>D2404*15.71</f>
        <v>607453.33333333337</v>
      </c>
      <c r="G2404" s="61">
        <f>D2404*9.02</f>
        <v>348773.33333333331</v>
      </c>
      <c r="H2404" s="61">
        <f>D2404*4.28</f>
        <v>165493.33333333334</v>
      </c>
      <c r="I2404" s="61">
        <f>D2404*28.08</f>
        <v>1085759.9999999998</v>
      </c>
      <c r="J2404" s="61">
        <f>D2404*15.72</f>
        <v>607840</v>
      </c>
      <c r="K2404" s="62">
        <f>SUM(F2404:J2404)</f>
        <v>2815320</v>
      </c>
    </row>
    <row r="2405" spans="1:11" ht="12.75" customHeight="1" x14ac:dyDescent="0.2">
      <c r="A2405" s="58">
        <v>13853</v>
      </c>
      <c r="B2405" s="58" t="s">
        <v>1146</v>
      </c>
      <c r="C2405" s="59">
        <v>6</v>
      </c>
      <c r="D2405" s="59">
        <f t="shared" si="112"/>
        <v>38666.666666666664</v>
      </c>
      <c r="E2405" s="60">
        <v>2319</v>
      </c>
      <c r="F2405" s="61">
        <f>D2405*7.68</f>
        <v>296959.99999999994</v>
      </c>
      <c r="G2405" s="61">
        <f>D2405*4.56</f>
        <v>176319.99999999997</v>
      </c>
      <c r="H2405" s="61">
        <f>D2405*2.01</f>
        <v>77719.999999999985</v>
      </c>
      <c r="I2405" s="61">
        <f>D2405*15.13</f>
        <v>585026.66666666663</v>
      </c>
      <c r="J2405" s="61">
        <f>D2405*4.27</f>
        <v>165106.66666666663</v>
      </c>
      <c r="K2405" s="62">
        <f>SUM(F2405:J2405)</f>
        <v>1301133.333333333</v>
      </c>
    </row>
    <row r="2406" spans="1:11" ht="12.75" customHeight="1" x14ac:dyDescent="0.2">
      <c r="D2406" s="59">
        <f t="shared" si="112"/>
        <v>38666.666666666664</v>
      </c>
      <c r="E2406" s="60">
        <v>2320</v>
      </c>
    </row>
    <row r="2407" spans="1:11" ht="12.75" customHeight="1" x14ac:dyDescent="0.2">
      <c r="A2407" s="58" t="s">
        <v>1147</v>
      </c>
      <c r="D2407" s="59">
        <f t="shared" si="112"/>
        <v>38666.666666666664</v>
      </c>
      <c r="E2407" s="60">
        <v>2321</v>
      </c>
    </row>
    <row r="2408" spans="1:11" ht="12.75" customHeight="1" x14ac:dyDescent="0.2">
      <c r="D2408" s="59">
        <f t="shared" si="112"/>
        <v>38666.666666666664</v>
      </c>
      <c r="E2408" s="60">
        <v>2322</v>
      </c>
    </row>
    <row r="2409" spans="1:11" ht="12.75" customHeight="1" x14ac:dyDescent="0.2">
      <c r="A2409" s="58">
        <v>13860</v>
      </c>
      <c r="B2409" s="58" t="s">
        <v>1148</v>
      </c>
      <c r="C2409" s="59">
        <v>10</v>
      </c>
      <c r="D2409" s="59">
        <f t="shared" si="112"/>
        <v>38666.666666666664</v>
      </c>
      <c r="E2409" s="60">
        <v>2323</v>
      </c>
      <c r="F2409" s="61">
        <f>D2409*15.71</f>
        <v>607453.33333333337</v>
      </c>
      <c r="G2409" s="61">
        <f>D2409*9.02</f>
        <v>348773.33333333331</v>
      </c>
      <c r="H2409" s="61">
        <f>D2409*4.28</f>
        <v>165493.33333333334</v>
      </c>
      <c r="I2409" s="61">
        <f>D2409*28.08</f>
        <v>1085759.9999999998</v>
      </c>
      <c r="J2409" s="61">
        <f t="shared" ref="J2409:J2416" si="113">D2409*15.72</f>
        <v>607840</v>
      </c>
      <c r="K2409" s="62">
        <f t="shared" ref="K2409:K2416" si="114">SUM(F2409:J2409)</f>
        <v>2815320</v>
      </c>
    </row>
    <row r="2410" spans="1:11" ht="12.75" customHeight="1" x14ac:dyDescent="0.2">
      <c r="A2410" s="58">
        <v>13861</v>
      </c>
      <c r="B2410" s="58" t="s">
        <v>1149</v>
      </c>
      <c r="C2410" s="59">
        <v>12</v>
      </c>
      <c r="D2410" s="59">
        <f t="shared" si="112"/>
        <v>38666.666666666664</v>
      </c>
      <c r="E2410" s="60">
        <v>2324</v>
      </c>
      <c r="F2410" s="61">
        <f>D2410*19.63</f>
        <v>759026.66666666663</v>
      </c>
      <c r="G2410" s="61">
        <f>D2410*11.44</f>
        <v>442346.66666666663</v>
      </c>
      <c r="H2410" s="61">
        <f>D2410*5.36</f>
        <v>207253.33333333334</v>
      </c>
      <c r="I2410" s="61">
        <f>D2410*31.47</f>
        <v>1216839.9999999998</v>
      </c>
      <c r="J2410" s="61">
        <f t="shared" si="113"/>
        <v>607840</v>
      </c>
      <c r="K2410" s="62">
        <f t="shared" si="114"/>
        <v>3233306.666666666</v>
      </c>
    </row>
    <row r="2411" spans="1:11" ht="12.75" customHeight="1" x14ac:dyDescent="0.2">
      <c r="A2411" s="58">
        <v>13862</v>
      </c>
      <c r="B2411" s="58" t="s">
        <v>1150</v>
      </c>
      <c r="C2411" s="59">
        <v>10</v>
      </c>
      <c r="D2411" s="59">
        <f t="shared" si="112"/>
        <v>38666.666666666664</v>
      </c>
      <c r="E2411" s="60">
        <v>2325</v>
      </c>
      <c r="F2411" s="61">
        <f>D2411*15.71</f>
        <v>607453.33333333337</v>
      </c>
      <c r="G2411" s="61">
        <f>D2411*9.02</f>
        <v>348773.33333333331</v>
      </c>
      <c r="H2411" s="61">
        <f>D2411*4.28</f>
        <v>165493.33333333334</v>
      </c>
      <c r="I2411" s="61">
        <f>D2411*28.08</f>
        <v>1085759.9999999998</v>
      </c>
      <c r="J2411" s="61">
        <f t="shared" si="113"/>
        <v>607840</v>
      </c>
      <c r="K2411" s="62">
        <f t="shared" si="114"/>
        <v>2815320</v>
      </c>
    </row>
    <row r="2412" spans="1:11" ht="12.75" customHeight="1" x14ac:dyDescent="0.2">
      <c r="A2412" s="58">
        <v>13863</v>
      </c>
      <c r="B2412" s="58" t="s">
        <v>1151</v>
      </c>
      <c r="C2412" s="59">
        <v>12</v>
      </c>
      <c r="D2412" s="59">
        <f t="shared" si="112"/>
        <v>38666.666666666664</v>
      </c>
      <c r="E2412" s="60">
        <v>2326</v>
      </c>
      <c r="F2412" s="61">
        <f>D2412*19.63</f>
        <v>759026.66666666663</v>
      </c>
      <c r="G2412" s="61">
        <f>D2412*11.44</f>
        <v>442346.66666666663</v>
      </c>
      <c r="H2412" s="61">
        <f>D2412*5.36</f>
        <v>207253.33333333334</v>
      </c>
      <c r="I2412" s="61">
        <f>D2412*31.47</f>
        <v>1216839.9999999998</v>
      </c>
      <c r="J2412" s="61">
        <f t="shared" si="113"/>
        <v>607840</v>
      </c>
      <c r="K2412" s="62">
        <f t="shared" si="114"/>
        <v>3233306.666666666</v>
      </c>
    </row>
    <row r="2413" spans="1:11" ht="12.75" customHeight="1" x14ac:dyDescent="0.2">
      <c r="A2413" s="58">
        <v>13864</v>
      </c>
      <c r="B2413" s="58" t="s">
        <v>1152</v>
      </c>
      <c r="C2413" s="59">
        <v>12</v>
      </c>
      <c r="D2413" s="59">
        <f t="shared" si="112"/>
        <v>38666.666666666664</v>
      </c>
      <c r="E2413" s="60">
        <v>2327</v>
      </c>
      <c r="F2413" s="61">
        <f>D2413*19.63</f>
        <v>759026.66666666663</v>
      </c>
      <c r="G2413" s="61">
        <f>D2413*11.44</f>
        <v>442346.66666666663</v>
      </c>
      <c r="H2413" s="61">
        <f>D2413*5.36</f>
        <v>207253.33333333334</v>
      </c>
      <c r="I2413" s="61">
        <f>D2413*31.47</f>
        <v>1216839.9999999998</v>
      </c>
      <c r="J2413" s="61">
        <f t="shared" si="113"/>
        <v>607840</v>
      </c>
      <c r="K2413" s="62">
        <f t="shared" si="114"/>
        <v>3233306.666666666</v>
      </c>
    </row>
    <row r="2414" spans="1:11" ht="12.75" customHeight="1" x14ac:dyDescent="0.2">
      <c r="A2414" s="58">
        <v>13865</v>
      </c>
      <c r="B2414" s="58" t="s">
        <v>1153</v>
      </c>
      <c r="C2414" s="59">
        <v>13</v>
      </c>
      <c r="D2414" s="59">
        <f t="shared" si="112"/>
        <v>38666.666666666664</v>
      </c>
      <c r="E2414" s="60">
        <v>2328</v>
      </c>
      <c r="F2414" s="61">
        <f>D2414*21.48</f>
        <v>830560</v>
      </c>
      <c r="G2414" s="61">
        <f>D2414*12.72</f>
        <v>491840</v>
      </c>
      <c r="H2414" s="61">
        <f>D2414*6.17</f>
        <v>238573.33333333331</v>
      </c>
      <c r="I2414" s="61">
        <f>D2414*33.16</f>
        <v>1282186.6666666665</v>
      </c>
      <c r="J2414" s="61">
        <f t="shared" si="113"/>
        <v>607840</v>
      </c>
      <c r="K2414" s="62">
        <f t="shared" si="114"/>
        <v>3451000</v>
      </c>
    </row>
    <row r="2415" spans="1:11" ht="12.75" customHeight="1" x14ac:dyDescent="0.2">
      <c r="A2415" s="58">
        <v>13866</v>
      </c>
      <c r="B2415" s="58" t="s">
        <v>1154</v>
      </c>
      <c r="C2415" s="59">
        <v>12</v>
      </c>
      <c r="D2415" s="59">
        <f t="shared" si="112"/>
        <v>38666.666666666664</v>
      </c>
      <c r="E2415" s="60">
        <v>2329</v>
      </c>
      <c r="F2415" s="61">
        <f>D2415*19.63</f>
        <v>759026.66666666663</v>
      </c>
      <c r="G2415" s="61">
        <f>D2415*11.44</f>
        <v>442346.66666666663</v>
      </c>
      <c r="H2415" s="61">
        <f>D2415*5.36</f>
        <v>207253.33333333334</v>
      </c>
      <c r="I2415" s="61">
        <f>D2415*31.47</f>
        <v>1216839.9999999998</v>
      </c>
      <c r="J2415" s="61">
        <f t="shared" si="113"/>
        <v>607840</v>
      </c>
      <c r="K2415" s="62">
        <f t="shared" si="114"/>
        <v>3233306.666666666</v>
      </c>
    </row>
    <row r="2416" spans="1:11" ht="12.75" customHeight="1" x14ac:dyDescent="0.2">
      <c r="A2416" s="58">
        <v>13867</v>
      </c>
      <c r="B2416" s="58" t="s">
        <v>1155</v>
      </c>
      <c r="C2416" s="59">
        <v>13</v>
      </c>
      <c r="D2416" s="59">
        <f t="shared" si="112"/>
        <v>38666.666666666664</v>
      </c>
      <c r="E2416" s="60">
        <v>2330</v>
      </c>
      <c r="F2416" s="61">
        <f>D2416*21.48</f>
        <v>830560</v>
      </c>
      <c r="G2416" s="61">
        <f>D2416*12.72</f>
        <v>491840</v>
      </c>
      <c r="H2416" s="61">
        <f>D2416*6.17</f>
        <v>238573.33333333331</v>
      </c>
      <c r="I2416" s="61">
        <f>D2416*33.16</f>
        <v>1282186.6666666665</v>
      </c>
      <c r="J2416" s="61">
        <f t="shared" si="113"/>
        <v>607840</v>
      </c>
      <c r="K2416" s="62">
        <f t="shared" si="114"/>
        <v>3451000</v>
      </c>
    </row>
    <row r="2417" spans="1:11" ht="12.75" customHeight="1" x14ac:dyDescent="0.2">
      <c r="D2417" s="59">
        <f t="shared" si="112"/>
        <v>38666.666666666664</v>
      </c>
      <c r="E2417" s="60">
        <v>2331</v>
      </c>
    </row>
    <row r="2418" spans="1:11" ht="12.75" customHeight="1" x14ac:dyDescent="0.2">
      <c r="A2418" s="58" t="s">
        <v>1156</v>
      </c>
      <c r="D2418" s="59">
        <f t="shared" si="112"/>
        <v>38666.666666666664</v>
      </c>
      <c r="E2418" s="60">
        <v>2332</v>
      </c>
    </row>
    <row r="2419" spans="1:11" ht="12.75" customHeight="1" x14ac:dyDescent="0.2">
      <c r="D2419" s="59">
        <f t="shared" si="112"/>
        <v>38666.666666666664</v>
      </c>
      <c r="E2419" s="60">
        <v>2333</v>
      </c>
    </row>
    <row r="2420" spans="1:11" ht="12.75" customHeight="1" x14ac:dyDescent="0.2">
      <c r="A2420" s="58">
        <v>13870</v>
      </c>
      <c r="B2420" s="58" t="s">
        <v>1157</v>
      </c>
      <c r="C2420" s="59">
        <v>10</v>
      </c>
      <c r="D2420" s="59">
        <f t="shared" si="112"/>
        <v>38666.666666666664</v>
      </c>
      <c r="E2420" s="60">
        <v>2334</v>
      </c>
      <c r="F2420" s="61">
        <f>D2420*15.71</f>
        <v>607453.33333333337</v>
      </c>
      <c r="G2420" s="61">
        <f>D2420*9.02</f>
        <v>348773.33333333331</v>
      </c>
      <c r="H2420" s="61">
        <f>D2420*4.28</f>
        <v>165493.33333333334</v>
      </c>
      <c r="I2420" s="61">
        <f>D2420*28.08</f>
        <v>1085759.9999999998</v>
      </c>
      <c r="J2420" s="61">
        <f>D2420*15.72</f>
        <v>607840</v>
      </c>
      <c r="K2420" s="62">
        <f>SUM(F2420:J2420)</f>
        <v>2815320</v>
      </c>
    </row>
    <row r="2421" spans="1:11" ht="12.75" customHeight="1" x14ac:dyDescent="0.2">
      <c r="A2421" s="58">
        <v>13871</v>
      </c>
      <c r="B2421" s="58" t="s">
        <v>1158</v>
      </c>
      <c r="C2421" s="59">
        <v>12</v>
      </c>
      <c r="D2421" s="59">
        <f t="shared" si="112"/>
        <v>38666.666666666664</v>
      </c>
      <c r="E2421" s="60">
        <v>2335</v>
      </c>
      <c r="F2421" s="61">
        <f>D2421*19.63</f>
        <v>759026.66666666663</v>
      </c>
      <c r="G2421" s="61">
        <f>D2421*11.44</f>
        <v>442346.66666666663</v>
      </c>
      <c r="H2421" s="61">
        <f>D2421*5.36</f>
        <v>207253.33333333334</v>
      </c>
      <c r="I2421" s="61">
        <f>D2421*31.47</f>
        <v>1216839.9999999998</v>
      </c>
      <c r="J2421" s="61">
        <f>D2421*15.72</f>
        <v>607840</v>
      </c>
      <c r="K2421" s="62">
        <f>SUM(F2421:J2421)</f>
        <v>3233306.666666666</v>
      </c>
    </row>
    <row r="2422" spans="1:11" ht="12.75" customHeight="1" x14ac:dyDescent="0.2">
      <c r="A2422" s="58">
        <v>13872</v>
      </c>
      <c r="B2422" s="58" t="s">
        <v>1159</v>
      </c>
      <c r="C2422" s="59">
        <v>12</v>
      </c>
      <c r="D2422" s="59">
        <f t="shared" si="112"/>
        <v>38666.666666666664</v>
      </c>
      <c r="E2422" s="60">
        <v>2336</v>
      </c>
      <c r="F2422" s="61">
        <f>D2422*19.63</f>
        <v>759026.66666666663</v>
      </c>
      <c r="G2422" s="61">
        <f>D2422*11.44</f>
        <v>442346.66666666663</v>
      </c>
      <c r="H2422" s="61">
        <f>D2422*5.36</f>
        <v>207253.33333333334</v>
      </c>
      <c r="I2422" s="61">
        <f>D2422*31.47</f>
        <v>1216839.9999999998</v>
      </c>
      <c r="J2422" s="61">
        <f>D2422*15.72</f>
        <v>607840</v>
      </c>
      <c r="K2422" s="62">
        <f>SUM(F2422:J2422)</f>
        <v>3233306.666666666</v>
      </c>
    </row>
    <row r="2423" spans="1:11" ht="12.75" customHeight="1" x14ac:dyDescent="0.2">
      <c r="A2423" s="58">
        <v>13873</v>
      </c>
      <c r="B2423" s="58" t="s">
        <v>1160</v>
      </c>
      <c r="C2423" s="59">
        <v>7</v>
      </c>
      <c r="D2423" s="59">
        <f t="shared" si="112"/>
        <v>38666.666666666664</v>
      </c>
      <c r="E2423" s="60">
        <v>2337</v>
      </c>
      <c r="F2423" s="61">
        <f>D2423*9</f>
        <v>348000</v>
      </c>
      <c r="G2423" s="61">
        <f>D2423*5.3</f>
        <v>204933.33333333331</v>
      </c>
      <c r="H2423" s="61">
        <f>D2423*2.37</f>
        <v>91640</v>
      </c>
      <c r="I2423" s="61">
        <f>D2423*16.88</f>
        <v>652693.33333333326</v>
      </c>
      <c r="J2423" s="61">
        <f>D2423*9.92</f>
        <v>383573.33333333331</v>
      </c>
      <c r="K2423" s="62">
        <f>SUM(F2423:J2423)</f>
        <v>1680839.9999999998</v>
      </c>
    </row>
    <row r="2424" spans="1:11" ht="12.75" customHeight="1" x14ac:dyDescent="0.2">
      <c r="D2424" s="59">
        <f t="shared" si="112"/>
        <v>38666.666666666664</v>
      </c>
      <c r="E2424" s="60">
        <v>2338</v>
      </c>
    </row>
    <row r="2425" spans="1:11" ht="12.75" customHeight="1" x14ac:dyDescent="0.2">
      <c r="A2425" s="58" t="s">
        <v>1161</v>
      </c>
      <c r="D2425" s="59">
        <f t="shared" si="112"/>
        <v>38666.666666666664</v>
      </c>
      <c r="E2425" s="60">
        <v>2339</v>
      </c>
    </row>
    <row r="2426" spans="1:11" ht="12.75" customHeight="1" x14ac:dyDescent="0.2">
      <c r="D2426" s="59">
        <f t="shared" si="112"/>
        <v>38666.666666666664</v>
      </c>
      <c r="E2426" s="60">
        <v>2340</v>
      </c>
    </row>
    <row r="2427" spans="1:11" ht="12.75" customHeight="1" x14ac:dyDescent="0.2">
      <c r="A2427" s="58">
        <v>13880</v>
      </c>
      <c r="B2427" s="58" t="s">
        <v>1162</v>
      </c>
      <c r="C2427" s="59">
        <v>8</v>
      </c>
      <c r="D2427" s="59">
        <f t="shared" si="112"/>
        <v>38666.666666666664</v>
      </c>
      <c r="E2427" s="60">
        <v>2341</v>
      </c>
      <c r="F2427" s="61">
        <f>D2427*10.44</f>
        <v>403679.99999999994</v>
      </c>
      <c r="G2427" s="61">
        <f>D2427*6.17</f>
        <v>238573.33333333331</v>
      </c>
      <c r="H2427" s="61">
        <f>D2427*2.74</f>
        <v>105946.66666666667</v>
      </c>
      <c r="I2427" s="61">
        <f>D2427*18.51</f>
        <v>715720</v>
      </c>
      <c r="J2427" s="61">
        <f>D2427*9.92</f>
        <v>383573.33333333331</v>
      </c>
      <c r="K2427" s="62">
        <f>SUM(F2427:J2427)</f>
        <v>1847493.3333333333</v>
      </c>
    </row>
    <row r="2428" spans="1:11" ht="12.75" customHeight="1" x14ac:dyDescent="0.2">
      <c r="A2428" s="58">
        <v>13881</v>
      </c>
      <c r="B2428" s="58" t="s">
        <v>1163</v>
      </c>
      <c r="C2428" s="59">
        <v>8</v>
      </c>
      <c r="D2428" s="59">
        <f t="shared" si="112"/>
        <v>38666.666666666664</v>
      </c>
      <c r="E2428" s="60">
        <v>2342</v>
      </c>
      <c r="F2428" s="61">
        <f>D2428*10.44</f>
        <v>403679.99999999994</v>
      </c>
      <c r="G2428" s="61">
        <f>D2428*6.17</f>
        <v>238573.33333333331</v>
      </c>
      <c r="H2428" s="61">
        <f>D2428*2.74</f>
        <v>105946.66666666667</v>
      </c>
      <c r="I2428" s="61">
        <f>D2428*18.51</f>
        <v>715720</v>
      </c>
      <c r="J2428" s="61">
        <f>D2428*9.92</f>
        <v>383573.33333333331</v>
      </c>
      <c r="K2428" s="62">
        <f>SUM(F2428:J2428)</f>
        <v>1847493.3333333333</v>
      </c>
    </row>
    <row r="2429" spans="1:11" ht="12.75" customHeight="1" x14ac:dyDescent="0.2">
      <c r="A2429" s="58">
        <v>13883</v>
      </c>
      <c r="B2429" s="58" t="s">
        <v>1164</v>
      </c>
      <c r="C2429" s="59">
        <v>4</v>
      </c>
      <c r="D2429" s="59">
        <f t="shared" si="112"/>
        <v>38666.666666666664</v>
      </c>
      <c r="E2429" s="60">
        <v>2343</v>
      </c>
      <c r="F2429" s="61">
        <f>D2429*4.31</f>
        <v>166653.33333333331</v>
      </c>
      <c r="G2429" s="61">
        <f>D2429*3.1</f>
        <v>119866.66666666666</v>
      </c>
      <c r="H2429" s="61">
        <v>0</v>
      </c>
      <c r="I2429" s="61">
        <f>D2429*7.61</f>
        <v>294253.33333333331</v>
      </c>
      <c r="J2429" s="61">
        <f>D2429*4.27</f>
        <v>165106.66666666663</v>
      </c>
      <c r="K2429" s="62">
        <f>SUM(F2429:J2429)</f>
        <v>745879.99999999988</v>
      </c>
    </row>
    <row r="2430" spans="1:11" ht="12.75" customHeight="1" x14ac:dyDescent="0.2">
      <c r="D2430" s="59">
        <f t="shared" si="112"/>
        <v>38666.666666666664</v>
      </c>
      <c r="E2430" s="60">
        <v>2344</v>
      </c>
    </row>
    <row r="2431" spans="1:11" ht="12.75" customHeight="1" x14ac:dyDescent="0.2">
      <c r="D2431" s="59">
        <f t="shared" si="112"/>
        <v>38666.666666666664</v>
      </c>
      <c r="E2431" s="60">
        <v>2345</v>
      </c>
    </row>
    <row r="2432" spans="1:11" ht="12.75" customHeight="1" x14ac:dyDescent="0.2">
      <c r="A2432" s="58" t="s">
        <v>1165</v>
      </c>
      <c r="D2432" s="59">
        <f t="shared" si="112"/>
        <v>38666.666666666664</v>
      </c>
      <c r="E2432" s="60">
        <v>2346</v>
      </c>
    </row>
    <row r="2433" spans="1:11" ht="12.75" customHeight="1" x14ac:dyDescent="0.2">
      <c r="D2433" s="59">
        <f t="shared" si="112"/>
        <v>38666.666666666664</v>
      </c>
      <c r="E2433" s="60">
        <v>2347</v>
      </c>
    </row>
    <row r="2434" spans="1:11" ht="12.75" customHeight="1" x14ac:dyDescent="0.2">
      <c r="A2434" s="58" t="s">
        <v>1166</v>
      </c>
      <c r="D2434" s="59">
        <f t="shared" si="112"/>
        <v>38666.666666666664</v>
      </c>
      <c r="E2434" s="60">
        <v>2348</v>
      </c>
    </row>
    <row r="2435" spans="1:11" ht="12.75" customHeight="1" x14ac:dyDescent="0.2">
      <c r="D2435" s="59">
        <f t="shared" si="112"/>
        <v>38666.666666666664</v>
      </c>
      <c r="E2435" s="60">
        <v>2349</v>
      </c>
    </row>
    <row r="2436" spans="1:11" ht="12.75" customHeight="1" x14ac:dyDescent="0.2">
      <c r="A2436" s="58" t="s">
        <v>5038</v>
      </c>
      <c r="D2436" s="59">
        <f t="shared" si="112"/>
        <v>38666.666666666664</v>
      </c>
      <c r="E2436" s="60">
        <v>2350</v>
      </c>
    </row>
    <row r="2437" spans="1:11" ht="12.75" customHeight="1" x14ac:dyDescent="0.2">
      <c r="D2437" s="59">
        <f t="shared" si="112"/>
        <v>38666.666666666664</v>
      </c>
      <c r="E2437" s="60">
        <v>2351</v>
      </c>
    </row>
    <row r="2438" spans="1:11" ht="12.75" customHeight="1" x14ac:dyDescent="0.2">
      <c r="A2438" s="58">
        <v>14100</v>
      </c>
      <c r="B2438" s="58" t="s">
        <v>1167</v>
      </c>
      <c r="C2438" s="59">
        <v>5</v>
      </c>
      <c r="D2438" s="59">
        <f t="shared" si="112"/>
        <v>38666.666666666664</v>
      </c>
      <c r="E2438" s="60">
        <v>2352</v>
      </c>
      <c r="F2438" s="61">
        <f>D2438*5.86</f>
        <v>226586.66666666666</v>
      </c>
      <c r="G2438" s="61">
        <f>D2438*3.83</f>
        <v>148093.33333333331</v>
      </c>
      <c r="H2438" s="61">
        <v>0</v>
      </c>
      <c r="I2438" s="61">
        <f>D2438*10.45</f>
        <v>404066.66666666663</v>
      </c>
      <c r="J2438" s="61">
        <f>D2438*4.27</f>
        <v>165106.66666666663</v>
      </c>
      <c r="K2438" s="62">
        <f>SUM(F2438:J2438)</f>
        <v>943853.33333333326</v>
      </c>
    </row>
    <row r="2439" spans="1:11" ht="12.75" customHeight="1" x14ac:dyDescent="0.2">
      <c r="A2439" s="58">
        <v>14101</v>
      </c>
      <c r="B2439" s="58" t="s">
        <v>1168</v>
      </c>
      <c r="C2439" s="59">
        <v>5</v>
      </c>
      <c r="D2439" s="59">
        <f t="shared" si="112"/>
        <v>38666.666666666664</v>
      </c>
      <c r="E2439" s="60">
        <v>2353</v>
      </c>
      <c r="F2439" s="61">
        <f>D2439*5.86</f>
        <v>226586.66666666666</v>
      </c>
      <c r="G2439" s="61">
        <f>D2439*3.83</f>
        <v>148093.33333333331</v>
      </c>
      <c r="H2439" s="61">
        <v>0</v>
      </c>
      <c r="I2439" s="61">
        <f>D2439*10.45</f>
        <v>404066.66666666663</v>
      </c>
      <c r="J2439" s="61">
        <f>D2439*4.27</f>
        <v>165106.66666666663</v>
      </c>
      <c r="K2439" s="62">
        <f>SUM(F2439:J2439)</f>
        <v>943853.33333333326</v>
      </c>
    </row>
    <row r="2440" spans="1:11" ht="12.75" customHeight="1" x14ac:dyDescent="0.2">
      <c r="A2440" s="58">
        <v>14102</v>
      </c>
      <c r="B2440" s="58" t="s">
        <v>1169</v>
      </c>
      <c r="C2440" s="59">
        <v>6</v>
      </c>
      <c r="D2440" s="59">
        <f t="shared" si="112"/>
        <v>38666.666666666664</v>
      </c>
      <c r="E2440" s="60">
        <v>2354</v>
      </c>
      <c r="F2440" s="61">
        <f>D2440*7.68</f>
        <v>296959.99999999994</v>
      </c>
      <c r="G2440" s="61">
        <f>D2440*4.56</f>
        <v>176319.99999999997</v>
      </c>
      <c r="H2440" s="61">
        <f>D2440*2.01</f>
        <v>77719.999999999985</v>
      </c>
      <c r="I2440" s="61">
        <f>D2440*15.13</f>
        <v>585026.66666666663</v>
      </c>
      <c r="J2440" s="61">
        <f>D2440*4.27</f>
        <v>165106.66666666663</v>
      </c>
      <c r="K2440" s="62">
        <f>SUM(F2440:J2440)</f>
        <v>1301133.333333333</v>
      </c>
    </row>
    <row r="2441" spans="1:11" ht="12.75" customHeight="1" x14ac:dyDescent="0.2">
      <c r="A2441" s="58">
        <v>14103</v>
      </c>
      <c r="B2441" s="58" t="s">
        <v>1170</v>
      </c>
      <c r="C2441" s="59">
        <v>4</v>
      </c>
      <c r="D2441" s="59">
        <f t="shared" si="112"/>
        <v>38666.666666666664</v>
      </c>
      <c r="E2441" s="60">
        <v>2355</v>
      </c>
      <c r="F2441" s="61">
        <f>D2441*4.31</f>
        <v>166653.33333333331</v>
      </c>
      <c r="G2441" s="61">
        <f>D2441*3.1</f>
        <v>119866.66666666666</v>
      </c>
      <c r="H2441" s="61">
        <v>0</v>
      </c>
      <c r="I2441" s="61">
        <f>D2441*7.61</f>
        <v>294253.33333333331</v>
      </c>
      <c r="J2441" s="61">
        <f>D2441*4.27</f>
        <v>165106.66666666663</v>
      </c>
      <c r="K2441" s="62">
        <f>SUM(F2441:J2441)</f>
        <v>745879.99999999988</v>
      </c>
    </row>
    <row r="2442" spans="1:11" ht="12.75" customHeight="1" x14ac:dyDescent="0.2">
      <c r="A2442" s="58">
        <v>14104</v>
      </c>
      <c r="B2442" s="58" t="s">
        <v>1171</v>
      </c>
      <c r="C2442" s="59">
        <v>5</v>
      </c>
      <c r="D2442" s="59">
        <f t="shared" si="112"/>
        <v>38666.666666666664</v>
      </c>
      <c r="E2442" s="60">
        <v>2356</v>
      </c>
      <c r="F2442" s="61">
        <f>D2442*5.86</f>
        <v>226586.66666666666</v>
      </c>
      <c r="G2442" s="61">
        <f>D2442*3.83</f>
        <v>148093.33333333331</v>
      </c>
      <c r="H2442" s="61">
        <v>0</v>
      </c>
      <c r="I2442" s="61">
        <f>D2442*10.45</f>
        <v>404066.66666666663</v>
      </c>
      <c r="J2442" s="61">
        <f>D2442*4.27</f>
        <v>165106.66666666663</v>
      </c>
      <c r="K2442" s="62">
        <f>SUM(F2442:J2442)</f>
        <v>943853.33333333326</v>
      </c>
    </row>
    <row r="2443" spans="1:11" ht="12.75" customHeight="1" x14ac:dyDescent="0.2">
      <c r="D2443" s="59">
        <f t="shared" si="112"/>
        <v>38666.666666666664</v>
      </c>
      <c r="E2443" s="60">
        <v>2357</v>
      </c>
    </row>
    <row r="2444" spans="1:11" ht="12.75" customHeight="1" x14ac:dyDescent="0.2">
      <c r="A2444" s="58" t="s">
        <v>1172</v>
      </c>
      <c r="D2444" s="59">
        <f t="shared" si="112"/>
        <v>38666.666666666664</v>
      </c>
      <c r="E2444" s="60">
        <v>2358</v>
      </c>
    </row>
    <row r="2445" spans="1:11" ht="12.75" customHeight="1" x14ac:dyDescent="0.2">
      <c r="D2445" s="59">
        <f t="shared" si="112"/>
        <v>38666.666666666664</v>
      </c>
      <c r="E2445" s="60">
        <v>2359</v>
      </c>
    </row>
    <row r="2446" spans="1:11" ht="12.75" customHeight="1" x14ac:dyDescent="0.2">
      <c r="A2446" s="58">
        <v>14110</v>
      </c>
      <c r="B2446" s="58" t="s">
        <v>1173</v>
      </c>
      <c r="C2446" s="59">
        <v>7</v>
      </c>
      <c r="D2446" s="59">
        <f t="shared" si="112"/>
        <v>38666.666666666664</v>
      </c>
      <c r="E2446" s="60">
        <v>2360</v>
      </c>
      <c r="F2446" s="61">
        <f>D2446*9</f>
        <v>348000</v>
      </c>
      <c r="G2446" s="61">
        <f>D2446*5.3</f>
        <v>204933.33333333331</v>
      </c>
      <c r="H2446" s="61">
        <f>D2446*2.37</f>
        <v>91640</v>
      </c>
      <c r="I2446" s="61">
        <f>D2446*16.88</f>
        <v>652693.33333333326</v>
      </c>
      <c r="J2446" s="61">
        <f>D2446*9.92</f>
        <v>383573.33333333331</v>
      </c>
      <c r="K2446" s="62">
        <f>SUM(F2446:J2446)</f>
        <v>1680839.9999999998</v>
      </c>
    </row>
    <row r="2447" spans="1:11" ht="12.75" customHeight="1" x14ac:dyDescent="0.2">
      <c r="A2447" s="58">
        <v>14111</v>
      </c>
      <c r="B2447" s="58" t="s">
        <v>1174</v>
      </c>
      <c r="C2447" s="59">
        <v>6</v>
      </c>
      <c r="D2447" s="59">
        <f t="shared" si="112"/>
        <v>38666.666666666664</v>
      </c>
      <c r="E2447" s="60">
        <v>2361</v>
      </c>
      <c r="F2447" s="61">
        <f>D2447*7.68</f>
        <v>296959.99999999994</v>
      </c>
      <c r="G2447" s="61">
        <f>D2447*4.56</f>
        <v>176319.99999999997</v>
      </c>
      <c r="H2447" s="61">
        <f>D2447*2.01</f>
        <v>77719.999999999985</v>
      </c>
      <c r="I2447" s="61">
        <f>D2447*15.13</f>
        <v>585026.66666666663</v>
      </c>
      <c r="J2447" s="61">
        <f>D2447*4.27</f>
        <v>165106.66666666663</v>
      </c>
      <c r="K2447" s="62">
        <f>SUM(F2447:J2447)</f>
        <v>1301133.333333333</v>
      </c>
    </row>
    <row r="2448" spans="1:11" ht="12.75" customHeight="1" x14ac:dyDescent="0.2">
      <c r="A2448" s="58">
        <v>14112</v>
      </c>
      <c r="B2448" s="58" t="s">
        <v>1175</v>
      </c>
      <c r="C2448" s="59">
        <v>7</v>
      </c>
      <c r="D2448" s="59">
        <f t="shared" si="112"/>
        <v>38666.666666666664</v>
      </c>
      <c r="E2448" s="60">
        <v>2362</v>
      </c>
      <c r="F2448" s="61">
        <f>D2448*9</f>
        <v>348000</v>
      </c>
      <c r="G2448" s="61">
        <f>D2448*5.3</f>
        <v>204933.33333333331</v>
      </c>
      <c r="H2448" s="61">
        <f>D2448*2.37</f>
        <v>91640</v>
      </c>
      <c r="I2448" s="61">
        <f>D2448*16.88</f>
        <v>652693.33333333326</v>
      </c>
      <c r="J2448" s="61">
        <f>D2448*9.92</f>
        <v>383573.33333333331</v>
      </c>
      <c r="K2448" s="62">
        <f>SUM(F2448:J2448)</f>
        <v>1680839.9999999998</v>
      </c>
    </row>
    <row r="2449" spans="1:11" ht="12.75" customHeight="1" x14ac:dyDescent="0.2">
      <c r="A2449" s="58">
        <v>14113</v>
      </c>
      <c r="B2449" s="58" t="s">
        <v>1176</v>
      </c>
      <c r="C2449" s="59">
        <v>11</v>
      </c>
      <c r="D2449" s="59">
        <f t="shared" si="112"/>
        <v>38666.666666666664</v>
      </c>
      <c r="E2449" s="60">
        <v>2363</v>
      </c>
      <c r="F2449" s="61">
        <f>D2449*17.62</f>
        <v>681306.66666666663</v>
      </c>
      <c r="G2449" s="61">
        <f>D2449*10.08</f>
        <v>389760</v>
      </c>
      <c r="H2449" s="61">
        <f>D2449*4.83</f>
        <v>186760</v>
      </c>
      <c r="I2449" s="61">
        <f>D2449*29.95</f>
        <v>1158066.6666666665</v>
      </c>
      <c r="J2449" s="61">
        <f>D2449*15.72</f>
        <v>607840</v>
      </c>
      <c r="K2449" s="62">
        <f>SUM(F2449:J2449)</f>
        <v>3023733.333333333</v>
      </c>
    </row>
    <row r="2450" spans="1:11" ht="12.75" customHeight="1" x14ac:dyDescent="0.2">
      <c r="A2450" s="58">
        <v>14114</v>
      </c>
      <c r="B2450" s="58" t="s">
        <v>1177</v>
      </c>
      <c r="C2450" s="59">
        <v>6</v>
      </c>
      <c r="D2450" s="59">
        <f t="shared" si="112"/>
        <v>38666.666666666664</v>
      </c>
      <c r="E2450" s="60">
        <v>2364</v>
      </c>
      <c r="F2450" s="61">
        <f>D2450*7.68</f>
        <v>296959.99999999994</v>
      </c>
      <c r="G2450" s="61">
        <f>D2450*4.56</f>
        <v>176319.99999999997</v>
      </c>
      <c r="H2450" s="61">
        <f>D2450*2.01</f>
        <v>77719.999999999985</v>
      </c>
      <c r="I2450" s="61">
        <f>D2450*15.13</f>
        <v>585026.66666666663</v>
      </c>
      <c r="J2450" s="61">
        <f>D2450*4.27</f>
        <v>165106.66666666663</v>
      </c>
      <c r="K2450" s="62">
        <f>SUM(F2450:J2450)</f>
        <v>1301133.333333333</v>
      </c>
    </row>
    <row r="2451" spans="1:11" ht="12.75" customHeight="1" x14ac:dyDescent="0.2">
      <c r="D2451" s="59">
        <f t="shared" si="112"/>
        <v>38666.666666666664</v>
      </c>
      <c r="E2451" s="60">
        <v>2365</v>
      </c>
    </row>
    <row r="2452" spans="1:11" ht="12.75" customHeight="1" x14ac:dyDescent="0.2">
      <c r="A2452" s="58" t="s">
        <v>2312</v>
      </c>
      <c r="D2452" s="59">
        <f t="shared" si="112"/>
        <v>38666.666666666664</v>
      </c>
      <c r="E2452" s="60">
        <v>2366</v>
      </c>
    </row>
    <row r="2453" spans="1:11" ht="12.75" customHeight="1" x14ac:dyDescent="0.2">
      <c r="D2453" s="59">
        <f t="shared" si="112"/>
        <v>38666.666666666664</v>
      </c>
      <c r="E2453" s="60">
        <v>2367</v>
      </c>
    </row>
    <row r="2454" spans="1:11" ht="12.75" customHeight="1" x14ac:dyDescent="0.2">
      <c r="A2454" s="58">
        <v>14120</v>
      </c>
      <c r="B2454" s="58" t="s">
        <v>1178</v>
      </c>
      <c r="C2454" s="59">
        <v>8</v>
      </c>
      <c r="D2454" s="59">
        <f t="shared" si="112"/>
        <v>38666.666666666664</v>
      </c>
      <c r="E2454" s="60">
        <v>2368</v>
      </c>
      <c r="F2454" s="61">
        <f>D2454*10.44</f>
        <v>403679.99999999994</v>
      </c>
      <c r="G2454" s="61">
        <f>D2454*6.17</f>
        <v>238573.33333333331</v>
      </c>
      <c r="H2454" s="61">
        <f>D2454*2.74</f>
        <v>105946.66666666667</v>
      </c>
      <c r="I2454" s="61">
        <f>D2454*18.51</f>
        <v>715720</v>
      </c>
      <c r="J2454" s="61">
        <f>D2454*9.92</f>
        <v>383573.33333333331</v>
      </c>
      <c r="K2454" s="62">
        <f t="shared" ref="K2454:K2459" si="115">SUM(F2454:J2454)</f>
        <v>1847493.3333333333</v>
      </c>
    </row>
    <row r="2455" spans="1:11" ht="12.75" customHeight="1" x14ac:dyDescent="0.2">
      <c r="A2455" s="58">
        <v>14121</v>
      </c>
      <c r="B2455" s="58" t="s">
        <v>1179</v>
      </c>
      <c r="C2455" s="59">
        <v>7</v>
      </c>
      <c r="D2455" s="59">
        <f t="shared" si="112"/>
        <v>38666.666666666664</v>
      </c>
      <c r="E2455" s="60">
        <v>2369</v>
      </c>
      <c r="F2455" s="61">
        <f>D2455*9</f>
        <v>348000</v>
      </c>
      <c r="G2455" s="61">
        <f>D2455*5.3</f>
        <v>204933.33333333331</v>
      </c>
      <c r="H2455" s="61">
        <f>D2455*2.37</f>
        <v>91640</v>
      </c>
      <c r="I2455" s="61">
        <f>D2455*16.88</f>
        <v>652693.33333333326</v>
      </c>
      <c r="J2455" s="61">
        <f>D2455*9.92</f>
        <v>383573.33333333331</v>
      </c>
      <c r="K2455" s="62">
        <f t="shared" si="115"/>
        <v>1680839.9999999998</v>
      </c>
    </row>
    <row r="2456" spans="1:11" ht="12.75" customHeight="1" x14ac:dyDescent="0.2">
      <c r="A2456" s="58">
        <v>14122</v>
      </c>
      <c r="B2456" s="58" t="s">
        <v>1180</v>
      </c>
      <c r="C2456" s="59">
        <v>6</v>
      </c>
      <c r="D2456" s="59">
        <f t="shared" ref="D2456:D2519" si="116">D2455</f>
        <v>38666.666666666664</v>
      </c>
      <c r="E2456" s="60">
        <v>2370</v>
      </c>
      <c r="F2456" s="61">
        <f>D2456*7.68</f>
        <v>296959.99999999994</v>
      </c>
      <c r="G2456" s="61">
        <f>D2456*4.56</f>
        <v>176319.99999999997</v>
      </c>
      <c r="H2456" s="61">
        <f>D2456*2.01</f>
        <v>77719.999999999985</v>
      </c>
      <c r="I2456" s="61">
        <f>D2456*15.13</f>
        <v>585026.66666666663</v>
      </c>
      <c r="J2456" s="61">
        <f>D2456*4.27</f>
        <v>165106.66666666663</v>
      </c>
      <c r="K2456" s="62">
        <f t="shared" si="115"/>
        <v>1301133.333333333</v>
      </c>
    </row>
    <row r="2457" spans="1:11" ht="12.75" customHeight="1" x14ac:dyDescent="0.2">
      <c r="A2457" s="58">
        <v>14123</v>
      </c>
      <c r="B2457" s="58" t="s">
        <v>1181</v>
      </c>
      <c r="C2457" s="59">
        <v>7</v>
      </c>
      <c r="D2457" s="59">
        <f t="shared" si="116"/>
        <v>38666.666666666664</v>
      </c>
      <c r="E2457" s="60">
        <v>2371</v>
      </c>
      <c r="F2457" s="61">
        <f>D2457*9</f>
        <v>348000</v>
      </c>
      <c r="G2457" s="61">
        <f>D2457*5.3</f>
        <v>204933.33333333331</v>
      </c>
      <c r="H2457" s="61">
        <f>D2457*2.37</f>
        <v>91640</v>
      </c>
      <c r="I2457" s="61">
        <f>D2457*16.88</f>
        <v>652693.33333333326</v>
      </c>
      <c r="J2457" s="61">
        <f>D2457*9.92</f>
        <v>383573.33333333331</v>
      </c>
      <c r="K2457" s="62">
        <f t="shared" si="115"/>
        <v>1680839.9999999998</v>
      </c>
    </row>
    <row r="2458" spans="1:11" ht="12.75" customHeight="1" x14ac:dyDescent="0.2">
      <c r="A2458" s="58">
        <v>14124</v>
      </c>
      <c r="B2458" s="58" t="s">
        <v>1182</v>
      </c>
      <c r="C2458" s="59">
        <v>5</v>
      </c>
      <c r="D2458" s="59">
        <f t="shared" si="116"/>
        <v>38666.666666666664</v>
      </c>
      <c r="E2458" s="60">
        <v>2372</v>
      </c>
      <c r="F2458" s="61">
        <f>D2458*5.86</f>
        <v>226586.66666666666</v>
      </c>
      <c r="G2458" s="61">
        <f>D2458*3.83</f>
        <v>148093.33333333331</v>
      </c>
      <c r="H2458" s="61">
        <v>0</v>
      </c>
      <c r="I2458" s="61">
        <f>D2458*10.45</f>
        <v>404066.66666666663</v>
      </c>
      <c r="J2458" s="61">
        <f>D2458*4.27</f>
        <v>165106.66666666663</v>
      </c>
      <c r="K2458" s="62">
        <f t="shared" si="115"/>
        <v>943853.33333333326</v>
      </c>
    </row>
    <row r="2459" spans="1:11" ht="12.75" customHeight="1" x14ac:dyDescent="0.2">
      <c r="A2459" s="58">
        <v>14125</v>
      </c>
      <c r="B2459" s="58" t="s">
        <v>1183</v>
      </c>
      <c r="C2459" s="59">
        <v>6</v>
      </c>
      <c r="D2459" s="59">
        <f t="shared" si="116"/>
        <v>38666.666666666664</v>
      </c>
      <c r="E2459" s="60">
        <v>2373</v>
      </c>
      <c r="F2459" s="61">
        <f>D2459*7.68</f>
        <v>296959.99999999994</v>
      </c>
      <c r="G2459" s="61">
        <f>D2459*4.56</f>
        <v>176319.99999999997</v>
      </c>
      <c r="H2459" s="61">
        <f>D2459*2.01</f>
        <v>77719.999999999985</v>
      </c>
      <c r="I2459" s="61">
        <f>D2459*15.13</f>
        <v>585026.66666666663</v>
      </c>
      <c r="J2459" s="61">
        <f>D2459*4.27</f>
        <v>165106.66666666663</v>
      </c>
      <c r="K2459" s="62">
        <f t="shared" si="115"/>
        <v>1301133.333333333</v>
      </c>
    </row>
    <row r="2460" spans="1:11" ht="12.75" customHeight="1" x14ac:dyDescent="0.2">
      <c r="D2460" s="59">
        <f t="shared" si="116"/>
        <v>38666.666666666664</v>
      </c>
      <c r="E2460" s="60">
        <v>2374</v>
      </c>
    </row>
    <row r="2461" spans="1:11" ht="12.75" customHeight="1" x14ac:dyDescent="0.2">
      <c r="A2461" s="58" t="s">
        <v>3930</v>
      </c>
      <c r="D2461" s="59">
        <f t="shared" si="116"/>
        <v>38666.666666666664</v>
      </c>
      <c r="E2461" s="60">
        <v>2375</v>
      </c>
    </row>
    <row r="2462" spans="1:11" ht="12.75" customHeight="1" x14ac:dyDescent="0.2">
      <c r="D2462" s="59">
        <f t="shared" si="116"/>
        <v>38666.666666666664</v>
      </c>
      <c r="E2462" s="60">
        <v>2376</v>
      </c>
    </row>
    <row r="2463" spans="1:11" ht="12.75" customHeight="1" x14ac:dyDescent="0.2">
      <c r="A2463" s="58">
        <v>14130</v>
      </c>
      <c r="B2463" s="58" t="s">
        <v>1184</v>
      </c>
      <c r="C2463" s="59">
        <v>8</v>
      </c>
      <c r="D2463" s="59">
        <f t="shared" si="116"/>
        <v>38666.666666666664</v>
      </c>
      <c r="E2463" s="60">
        <v>2377</v>
      </c>
      <c r="F2463" s="61">
        <f>D2463*10.44</f>
        <v>403679.99999999994</v>
      </c>
      <c r="G2463" s="61">
        <f>D2463*6.17</f>
        <v>238573.33333333331</v>
      </c>
      <c r="H2463" s="61">
        <f>D2463*2.74</f>
        <v>105946.66666666667</v>
      </c>
      <c r="I2463" s="61">
        <f>D2463*18.51</f>
        <v>715720</v>
      </c>
      <c r="J2463" s="61">
        <f>D2463*9.92</f>
        <v>383573.33333333331</v>
      </c>
      <c r="K2463" s="62">
        <f t="shared" ref="K2463:K2468" si="117">SUM(F2463:J2463)</f>
        <v>1847493.3333333333</v>
      </c>
    </row>
    <row r="2464" spans="1:11" ht="12.75" customHeight="1" x14ac:dyDescent="0.2">
      <c r="A2464" s="58">
        <v>14131</v>
      </c>
      <c r="B2464" s="58" t="s">
        <v>1185</v>
      </c>
      <c r="C2464" s="59">
        <v>10</v>
      </c>
      <c r="D2464" s="59">
        <f t="shared" si="116"/>
        <v>38666.666666666664</v>
      </c>
      <c r="E2464" s="60">
        <v>2378</v>
      </c>
      <c r="F2464" s="61">
        <f>D2464*15.71</f>
        <v>607453.33333333337</v>
      </c>
      <c r="G2464" s="61">
        <f>D2464*9.02</f>
        <v>348773.33333333331</v>
      </c>
      <c r="H2464" s="61">
        <f>D2464*4.28</f>
        <v>165493.33333333334</v>
      </c>
      <c r="I2464" s="61">
        <f>D2464*28.08</f>
        <v>1085759.9999999998</v>
      </c>
      <c r="J2464" s="61">
        <f>D2464*15.72</f>
        <v>607840</v>
      </c>
      <c r="K2464" s="62">
        <f t="shared" si="117"/>
        <v>2815320</v>
      </c>
    </row>
    <row r="2465" spans="1:11" ht="12.75" customHeight="1" x14ac:dyDescent="0.2">
      <c r="A2465" s="58">
        <v>14132</v>
      </c>
      <c r="B2465" s="58" t="s">
        <v>1186</v>
      </c>
      <c r="C2465" s="59">
        <v>7</v>
      </c>
      <c r="D2465" s="59">
        <f t="shared" si="116"/>
        <v>38666.666666666664</v>
      </c>
      <c r="E2465" s="60">
        <v>2379</v>
      </c>
      <c r="F2465" s="61">
        <f>D2465*9</f>
        <v>348000</v>
      </c>
      <c r="G2465" s="61">
        <f>D2465*5.3</f>
        <v>204933.33333333331</v>
      </c>
      <c r="H2465" s="61">
        <f>D2465*2.37</f>
        <v>91640</v>
      </c>
      <c r="I2465" s="61">
        <f>D2465*16.88</f>
        <v>652693.33333333326</v>
      </c>
      <c r="J2465" s="61">
        <f>D2465*9.92</f>
        <v>383573.33333333331</v>
      </c>
      <c r="K2465" s="62">
        <f t="shared" si="117"/>
        <v>1680839.9999999998</v>
      </c>
    </row>
    <row r="2466" spans="1:11" ht="12.75" customHeight="1" x14ac:dyDescent="0.2">
      <c r="A2466" s="58">
        <v>14133</v>
      </c>
      <c r="B2466" s="58" t="s">
        <v>1187</v>
      </c>
      <c r="C2466" s="59">
        <v>9</v>
      </c>
      <c r="D2466" s="59">
        <f t="shared" si="116"/>
        <v>38666.666666666664</v>
      </c>
      <c r="E2466" s="60">
        <v>2380</v>
      </c>
      <c r="F2466" s="61">
        <f>D2466*12.76</f>
        <v>493386.66666666663</v>
      </c>
      <c r="G2466" s="61">
        <f>D2466*7.3</f>
        <v>282266.66666666663</v>
      </c>
      <c r="H2466" s="61">
        <f>D2466*3.49</f>
        <v>134946.66666666666</v>
      </c>
      <c r="I2466" s="61">
        <f>D2466*21.1</f>
        <v>815866.66666666663</v>
      </c>
      <c r="J2466" s="61">
        <f>D2466*9.92</f>
        <v>383573.33333333331</v>
      </c>
      <c r="K2466" s="62">
        <f t="shared" si="117"/>
        <v>2110040</v>
      </c>
    </row>
    <row r="2467" spans="1:11" ht="12.75" customHeight="1" x14ac:dyDescent="0.2">
      <c r="A2467" s="58">
        <v>14134</v>
      </c>
      <c r="B2467" s="58" t="s">
        <v>1188</v>
      </c>
      <c r="C2467" s="59">
        <v>7</v>
      </c>
      <c r="D2467" s="59">
        <f t="shared" si="116"/>
        <v>38666.666666666664</v>
      </c>
      <c r="E2467" s="60">
        <v>2381</v>
      </c>
      <c r="F2467" s="61">
        <f>D2467*9</f>
        <v>348000</v>
      </c>
      <c r="G2467" s="61">
        <f>D2467*5.3</f>
        <v>204933.33333333331</v>
      </c>
      <c r="H2467" s="61">
        <f>D2467*2.37</f>
        <v>91640</v>
      </c>
      <c r="I2467" s="61">
        <f>D2467*16.88</f>
        <v>652693.33333333326</v>
      </c>
      <c r="J2467" s="61">
        <f>D2467*9.92</f>
        <v>383573.33333333331</v>
      </c>
      <c r="K2467" s="62">
        <f t="shared" si="117"/>
        <v>1680839.9999999998</v>
      </c>
    </row>
    <row r="2468" spans="1:11" ht="12.75" customHeight="1" x14ac:dyDescent="0.2">
      <c r="A2468" s="58">
        <v>14135</v>
      </c>
      <c r="B2468" s="58" t="s">
        <v>1189</v>
      </c>
      <c r="C2468" s="59">
        <v>9</v>
      </c>
      <c r="D2468" s="59">
        <f t="shared" si="116"/>
        <v>38666.666666666664</v>
      </c>
      <c r="E2468" s="60">
        <v>2382</v>
      </c>
      <c r="F2468" s="61">
        <f>D2468*12.76</f>
        <v>493386.66666666663</v>
      </c>
      <c r="G2468" s="61">
        <f>D2468*7.3</f>
        <v>282266.66666666663</v>
      </c>
      <c r="H2468" s="61">
        <f>D2468*3.49</f>
        <v>134946.66666666666</v>
      </c>
      <c r="I2468" s="61">
        <f>D2468*21.1</f>
        <v>815866.66666666663</v>
      </c>
      <c r="J2468" s="61">
        <f>D2468*9.92</f>
        <v>383573.33333333331</v>
      </c>
      <c r="K2468" s="62">
        <f t="shared" si="117"/>
        <v>2110040</v>
      </c>
    </row>
    <row r="2469" spans="1:11" ht="12.75" customHeight="1" x14ac:dyDescent="0.2">
      <c r="D2469" s="59">
        <f t="shared" si="116"/>
        <v>38666.666666666664</v>
      </c>
      <c r="E2469" s="60">
        <v>2383</v>
      </c>
    </row>
    <row r="2470" spans="1:11" ht="12.75" customHeight="1" x14ac:dyDescent="0.2">
      <c r="A2470" s="58" t="s">
        <v>1190</v>
      </c>
      <c r="D2470" s="59">
        <f t="shared" si="116"/>
        <v>38666.666666666664</v>
      </c>
      <c r="E2470" s="60">
        <v>2384</v>
      </c>
    </row>
    <row r="2471" spans="1:11" ht="12.75" customHeight="1" x14ac:dyDescent="0.2">
      <c r="D2471" s="59">
        <f t="shared" si="116"/>
        <v>38666.666666666664</v>
      </c>
      <c r="E2471" s="60">
        <v>2385</v>
      </c>
    </row>
    <row r="2472" spans="1:11" ht="12.75" customHeight="1" x14ac:dyDescent="0.2">
      <c r="A2472" s="58">
        <v>14140</v>
      </c>
      <c r="B2472" s="58" t="s">
        <v>1191</v>
      </c>
      <c r="C2472" s="59">
        <v>7</v>
      </c>
      <c r="D2472" s="59">
        <f t="shared" si="116"/>
        <v>38666.666666666664</v>
      </c>
      <c r="E2472" s="60">
        <v>2386</v>
      </c>
      <c r="F2472" s="61">
        <f>D2472*9</f>
        <v>348000</v>
      </c>
      <c r="G2472" s="61">
        <f>D2472*5.3</f>
        <v>204933.33333333331</v>
      </c>
      <c r="H2472" s="61">
        <f>D2472*2.37</f>
        <v>91640</v>
      </c>
      <c r="I2472" s="61">
        <f>D2472*16.88</f>
        <v>652693.33333333326</v>
      </c>
      <c r="J2472" s="61">
        <f>D2472*9.92</f>
        <v>383573.33333333331</v>
      </c>
      <c r="K2472" s="62">
        <f t="shared" ref="K2472:K2477" si="118">SUM(F2472:J2472)</f>
        <v>1680839.9999999998</v>
      </c>
    </row>
    <row r="2473" spans="1:11" ht="12.75" customHeight="1" x14ac:dyDescent="0.2">
      <c r="A2473" s="58">
        <v>14141</v>
      </c>
      <c r="B2473" s="58" t="s">
        <v>1192</v>
      </c>
      <c r="C2473" s="59">
        <v>11</v>
      </c>
      <c r="D2473" s="59">
        <f t="shared" si="116"/>
        <v>38666.666666666664</v>
      </c>
      <c r="E2473" s="60">
        <v>2387</v>
      </c>
      <c r="F2473" s="61">
        <f>D2473*17.62</f>
        <v>681306.66666666663</v>
      </c>
      <c r="G2473" s="61">
        <f>D2473*10.08</f>
        <v>389760</v>
      </c>
      <c r="H2473" s="61">
        <f>D2473*4.83</f>
        <v>186760</v>
      </c>
      <c r="I2473" s="61">
        <f>D2473*29.95</f>
        <v>1158066.6666666665</v>
      </c>
      <c r="J2473" s="61">
        <f>D2473*15.72</f>
        <v>607840</v>
      </c>
      <c r="K2473" s="62">
        <f t="shared" si="118"/>
        <v>3023733.333333333</v>
      </c>
    </row>
    <row r="2474" spans="1:11" ht="12.75" customHeight="1" x14ac:dyDescent="0.2">
      <c r="A2474" s="58">
        <v>14142</v>
      </c>
      <c r="B2474" s="58" t="s">
        <v>1193</v>
      </c>
      <c r="C2474" s="59">
        <v>9</v>
      </c>
      <c r="D2474" s="59">
        <f t="shared" si="116"/>
        <v>38666.666666666664</v>
      </c>
      <c r="E2474" s="60">
        <v>2388</v>
      </c>
      <c r="F2474" s="61">
        <f>D2474*12.76</f>
        <v>493386.66666666663</v>
      </c>
      <c r="G2474" s="61">
        <f>D2474*7.3</f>
        <v>282266.66666666663</v>
      </c>
      <c r="H2474" s="61">
        <f>D2474*3.49</f>
        <v>134946.66666666666</v>
      </c>
      <c r="I2474" s="61">
        <f>D2474*21.1</f>
        <v>815866.66666666663</v>
      </c>
      <c r="J2474" s="61">
        <f>D2474*9.92</f>
        <v>383573.33333333331</v>
      </c>
      <c r="K2474" s="62">
        <f t="shared" si="118"/>
        <v>2110040</v>
      </c>
    </row>
    <row r="2475" spans="1:11" ht="12.75" customHeight="1" x14ac:dyDescent="0.2">
      <c r="A2475" s="58">
        <v>14143</v>
      </c>
      <c r="B2475" s="58" t="s">
        <v>1194</v>
      </c>
      <c r="C2475" s="59">
        <v>10</v>
      </c>
      <c r="D2475" s="59">
        <f t="shared" si="116"/>
        <v>38666.666666666664</v>
      </c>
      <c r="E2475" s="60">
        <v>2389</v>
      </c>
      <c r="F2475" s="61">
        <f>D2475*15.71</f>
        <v>607453.33333333337</v>
      </c>
      <c r="G2475" s="61">
        <f>D2475*9.02</f>
        <v>348773.33333333331</v>
      </c>
      <c r="H2475" s="61">
        <f>D2475*4.28</f>
        <v>165493.33333333334</v>
      </c>
      <c r="I2475" s="61">
        <f>D2475*28.08</f>
        <v>1085759.9999999998</v>
      </c>
      <c r="J2475" s="61">
        <f>D2475*15.72</f>
        <v>607840</v>
      </c>
      <c r="K2475" s="62">
        <f t="shared" si="118"/>
        <v>2815320</v>
      </c>
    </row>
    <row r="2476" spans="1:11" ht="12.75" customHeight="1" x14ac:dyDescent="0.2">
      <c r="A2476" s="58">
        <v>14144</v>
      </c>
      <c r="B2476" s="58" t="s">
        <v>1195</v>
      </c>
      <c r="C2476" s="59">
        <v>8</v>
      </c>
      <c r="D2476" s="59">
        <f t="shared" si="116"/>
        <v>38666.666666666664</v>
      </c>
      <c r="E2476" s="60">
        <v>2390</v>
      </c>
      <c r="F2476" s="61">
        <f>D2476*10.44</f>
        <v>403679.99999999994</v>
      </c>
      <c r="G2476" s="61">
        <f>D2476*6.17</f>
        <v>238573.33333333331</v>
      </c>
      <c r="H2476" s="61">
        <f>D2476*2.74</f>
        <v>105946.66666666667</v>
      </c>
      <c r="I2476" s="61">
        <f>D2476*18.51</f>
        <v>715720</v>
      </c>
      <c r="J2476" s="61">
        <f>D2476*9.92</f>
        <v>383573.33333333331</v>
      </c>
      <c r="K2476" s="62">
        <f t="shared" si="118"/>
        <v>1847493.3333333333</v>
      </c>
    </row>
    <row r="2477" spans="1:11" ht="12.75" customHeight="1" x14ac:dyDescent="0.2">
      <c r="A2477" s="58">
        <v>14145</v>
      </c>
      <c r="B2477" s="58" t="s">
        <v>1196</v>
      </c>
      <c r="C2477" s="59">
        <v>9</v>
      </c>
      <c r="D2477" s="59">
        <f t="shared" si="116"/>
        <v>38666.666666666664</v>
      </c>
      <c r="E2477" s="60">
        <v>2391</v>
      </c>
      <c r="F2477" s="61">
        <f>D2477*12.76</f>
        <v>493386.66666666663</v>
      </c>
      <c r="G2477" s="61">
        <f>D2477*7.3</f>
        <v>282266.66666666663</v>
      </c>
      <c r="H2477" s="61">
        <f>D2477*3.49</f>
        <v>134946.66666666666</v>
      </c>
      <c r="I2477" s="61">
        <f>D2477*21.1</f>
        <v>815866.66666666663</v>
      </c>
      <c r="J2477" s="61">
        <f>D2477*9.92</f>
        <v>383573.33333333331</v>
      </c>
      <c r="K2477" s="62">
        <f t="shared" si="118"/>
        <v>2110040</v>
      </c>
    </row>
    <row r="2478" spans="1:11" ht="12.75" customHeight="1" x14ac:dyDescent="0.2">
      <c r="D2478" s="59">
        <f t="shared" si="116"/>
        <v>38666.666666666664</v>
      </c>
      <c r="E2478" s="60">
        <v>2392</v>
      </c>
    </row>
    <row r="2479" spans="1:11" ht="12.75" customHeight="1" x14ac:dyDescent="0.2">
      <c r="A2479" s="58" t="s">
        <v>5125</v>
      </c>
      <c r="D2479" s="59">
        <f t="shared" si="116"/>
        <v>38666.666666666664</v>
      </c>
      <c r="E2479" s="60">
        <v>2393</v>
      </c>
    </row>
    <row r="2480" spans="1:11" ht="12.75" customHeight="1" x14ac:dyDescent="0.2">
      <c r="D2480" s="59">
        <f t="shared" si="116"/>
        <v>38666.666666666664</v>
      </c>
      <c r="E2480" s="60">
        <v>2394</v>
      </c>
    </row>
    <row r="2481" spans="1:11" ht="12.75" customHeight="1" x14ac:dyDescent="0.2">
      <c r="A2481" s="58">
        <v>14150</v>
      </c>
      <c r="B2481" s="58" t="s">
        <v>1197</v>
      </c>
      <c r="C2481" s="59">
        <v>5</v>
      </c>
      <c r="D2481" s="59">
        <f t="shared" si="116"/>
        <v>38666.666666666664</v>
      </c>
      <c r="E2481" s="60">
        <v>2395</v>
      </c>
      <c r="F2481" s="61">
        <f>D2481*5.86</f>
        <v>226586.66666666666</v>
      </c>
      <c r="G2481" s="61">
        <f>D2481*3.83</f>
        <v>148093.33333333331</v>
      </c>
      <c r="H2481" s="61">
        <v>0</v>
      </c>
      <c r="I2481" s="61">
        <f>D2481*10.45</f>
        <v>404066.66666666663</v>
      </c>
      <c r="J2481" s="61">
        <f>D2481*4.27</f>
        <v>165106.66666666663</v>
      </c>
      <c r="K2481" s="62">
        <f t="shared" ref="K2481:K2490" si="119">SUM(F2481:J2481)</f>
        <v>943853.33333333326</v>
      </c>
    </row>
    <row r="2482" spans="1:11" ht="12.75" customHeight="1" x14ac:dyDescent="0.2">
      <c r="A2482" s="58">
        <v>14151</v>
      </c>
      <c r="B2482" s="58" t="s">
        <v>1198</v>
      </c>
      <c r="C2482" s="59">
        <v>5</v>
      </c>
      <c r="D2482" s="59">
        <f t="shared" si="116"/>
        <v>38666.666666666664</v>
      </c>
      <c r="E2482" s="60">
        <v>2396</v>
      </c>
      <c r="F2482" s="61">
        <f>D2482*5.86</f>
        <v>226586.66666666666</v>
      </c>
      <c r="G2482" s="61">
        <f>D2482*3.83</f>
        <v>148093.33333333331</v>
      </c>
      <c r="H2482" s="61">
        <v>0</v>
      </c>
      <c r="I2482" s="61">
        <f>D2482*10.45</f>
        <v>404066.66666666663</v>
      </c>
      <c r="J2482" s="61">
        <f>D2482*4.27</f>
        <v>165106.66666666663</v>
      </c>
      <c r="K2482" s="62">
        <f t="shared" si="119"/>
        <v>943853.33333333326</v>
      </c>
    </row>
    <row r="2483" spans="1:11" ht="12.75" customHeight="1" x14ac:dyDescent="0.2">
      <c r="A2483" s="58">
        <v>14152</v>
      </c>
      <c r="B2483" s="58" t="s">
        <v>1199</v>
      </c>
      <c r="C2483" s="59">
        <v>5</v>
      </c>
      <c r="D2483" s="59">
        <f t="shared" si="116"/>
        <v>38666.666666666664</v>
      </c>
      <c r="E2483" s="60">
        <v>2397</v>
      </c>
      <c r="F2483" s="61">
        <f>D2483*5.86</f>
        <v>226586.66666666666</v>
      </c>
      <c r="G2483" s="61">
        <f>D2483*3.83</f>
        <v>148093.33333333331</v>
      </c>
      <c r="H2483" s="61">
        <v>0</v>
      </c>
      <c r="I2483" s="61">
        <f>D2483*10.45</f>
        <v>404066.66666666663</v>
      </c>
      <c r="J2483" s="61">
        <f>D2483*4.27</f>
        <v>165106.66666666663</v>
      </c>
      <c r="K2483" s="62">
        <f t="shared" si="119"/>
        <v>943853.33333333326</v>
      </c>
    </row>
    <row r="2484" spans="1:11" ht="12.75" customHeight="1" x14ac:dyDescent="0.2">
      <c r="A2484" s="58">
        <v>14153</v>
      </c>
      <c r="B2484" s="58" t="s">
        <v>1200</v>
      </c>
      <c r="C2484" s="59">
        <v>6</v>
      </c>
      <c r="D2484" s="59">
        <f t="shared" si="116"/>
        <v>38666.666666666664</v>
      </c>
      <c r="E2484" s="60">
        <v>2398</v>
      </c>
      <c r="F2484" s="61">
        <f>D2484*7.68</f>
        <v>296959.99999999994</v>
      </c>
      <c r="G2484" s="61">
        <f>D2484*4.56</f>
        <v>176319.99999999997</v>
      </c>
      <c r="H2484" s="61">
        <f>D2484*2.01</f>
        <v>77719.999999999985</v>
      </c>
      <c r="I2484" s="61">
        <f>D2484*15.13</f>
        <v>585026.66666666663</v>
      </c>
      <c r="J2484" s="61">
        <f>D2484*4.27</f>
        <v>165106.66666666663</v>
      </c>
      <c r="K2484" s="62">
        <f t="shared" si="119"/>
        <v>1301133.333333333</v>
      </c>
    </row>
    <row r="2485" spans="1:11" ht="12.75" customHeight="1" x14ac:dyDescent="0.2">
      <c r="A2485" s="58">
        <v>14154</v>
      </c>
      <c r="B2485" s="58" t="s">
        <v>1201</v>
      </c>
      <c r="C2485" s="59">
        <v>8</v>
      </c>
      <c r="D2485" s="59">
        <f t="shared" si="116"/>
        <v>38666.666666666664</v>
      </c>
      <c r="E2485" s="60">
        <v>2399</v>
      </c>
      <c r="F2485" s="61">
        <f>D2485*10.44</f>
        <v>403679.99999999994</v>
      </c>
      <c r="G2485" s="61">
        <f>D2485*6.17</f>
        <v>238573.33333333331</v>
      </c>
      <c r="H2485" s="61">
        <f>D2485*2.74</f>
        <v>105946.66666666667</v>
      </c>
      <c r="I2485" s="61">
        <f>D2485*18.51</f>
        <v>715720</v>
      </c>
      <c r="J2485" s="61">
        <f>D2485*9.92</f>
        <v>383573.33333333331</v>
      </c>
      <c r="K2485" s="62">
        <f t="shared" si="119"/>
        <v>1847493.3333333333</v>
      </c>
    </row>
    <row r="2486" spans="1:11" ht="12.75" customHeight="1" x14ac:dyDescent="0.2">
      <c r="A2486" s="58">
        <v>14155</v>
      </c>
      <c r="B2486" s="58" t="s">
        <v>1202</v>
      </c>
      <c r="C2486" s="59">
        <v>10</v>
      </c>
      <c r="D2486" s="59">
        <f t="shared" si="116"/>
        <v>38666.666666666664</v>
      </c>
      <c r="E2486" s="60">
        <v>2400</v>
      </c>
      <c r="F2486" s="61">
        <f>D2486*15.71</f>
        <v>607453.33333333337</v>
      </c>
      <c r="G2486" s="61">
        <f>D2486*9.02</f>
        <v>348773.33333333331</v>
      </c>
      <c r="H2486" s="61">
        <f>D2486*4.28</f>
        <v>165493.33333333334</v>
      </c>
      <c r="I2486" s="61">
        <f>D2486*28.08</f>
        <v>1085759.9999999998</v>
      </c>
      <c r="J2486" s="61">
        <f>D2486*15.72</f>
        <v>607840</v>
      </c>
      <c r="K2486" s="62">
        <f t="shared" si="119"/>
        <v>2815320</v>
      </c>
    </row>
    <row r="2487" spans="1:11" ht="12.75" customHeight="1" x14ac:dyDescent="0.2">
      <c r="A2487" s="58">
        <v>14156</v>
      </c>
      <c r="B2487" s="58" t="s">
        <v>1203</v>
      </c>
      <c r="C2487" s="59">
        <v>9</v>
      </c>
      <c r="D2487" s="59">
        <f t="shared" si="116"/>
        <v>38666.666666666664</v>
      </c>
      <c r="E2487" s="60">
        <v>2401</v>
      </c>
      <c r="F2487" s="61">
        <f>D2487*12.76</f>
        <v>493386.66666666663</v>
      </c>
      <c r="G2487" s="61">
        <f>D2487*7.3</f>
        <v>282266.66666666663</v>
      </c>
      <c r="H2487" s="61">
        <f>D2487*3.49</f>
        <v>134946.66666666666</v>
      </c>
      <c r="I2487" s="61">
        <f>D2487*21.1</f>
        <v>815866.66666666663</v>
      </c>
      <c r="J2487" s="61">
        <f>D2487*9.92</f>
        <v>383573.33333333331</v>
      </c>
      <c r="K2487" s="62">
        <f t="shared" si="119"/>
        <v>2110040</v>
      </c>
    </row>
    <row r="2488" spans="1:11" ht="12.75" customHeight="1" x14ac:dyDescent="0.2">
      <c r="A2488" s="58">
        <v>14157</v>
      </c>
      <c r="B2488" s="58" t="s">
        <v>1204</v>
      </c>
      <c r="C2488" s="59">
        <v>10</v>
      </c>
      <c r="D2488" s="59">
        <f t="shared" si="116"/>
        <v>38666.666666666664</v>
      </c>
      <c r="E2488" s="60">
        <v>2402</v>
      </c>
      <c r="F2488" s="61">
        <f>D2488*15.71</f>
        <v>607453.33333333337</v>
      </c>
      <c r="G2488" s="61">
        <f>D2488*9.02</f>
        <v>348773.33333333331</v>
      </c>
      <c r="H2488" s="61">
        <f>D2488*4.28</f>
        <v>165493.33333333334</v>
      </c>
      <c r="I2488" s="61">
        <f>D2488*28.08</f>
        <v>1085759.9999999998</v>
      </c>
      <c r="J2488" s="61">
        <f>D2488*15.72</f>
        <v>607840</v>
      </c>
      <c r="K2488" s="62">
        <f t="shared" si="119"/>
        <v>2815320</v>
      </c>
    </row>
    <row r="2489" spans="1:11" ht="12.75" customHeight="1" x14ac:dyDescent="0.2">
      <c r="A2489" s="58">
        <v>14158</v>
      </c>
      <c r="B2489" s="58" t="s">
        <v>1205</v>
      </c>
      <c r="C2489" s="59">
        <v>7</v>
      </c>
      <c r="D2489" s="59">
        <f t="shared" si="116"/>
        <v>38666.666666666664</v>
      </c>
      <c r="E2489" s="60">
        <v>2403</v>
      </c>
      <c r="F2489" s="61">
        <f>D2489*9</f>
        <v>348000</v>
      </c>
      <c r="G2489" s="61">
        <f>D2489*5.3</f>
        <v>204933.33333333331</v>
      </c>
      <c r="H2489" s="61">
        <f>D2489*2.37</f>
        <v>91640</v>
      </c>
      <c r="I2489" s="61">
        <f>D2489*16.88</f>
        <v>652693.33333333326</v>
      </c>
      <c r="J2489" s="61">
        <f>D2489*9.92</f>
        <v>383573.33333333331</v>
      </c>
      <c r="K2489" s="62">
        <f t="shared" si="119"/>
        <v>1680839.9999999998</v>
      </c>
    </row>
    <row r="2490" spans="1:11" ht="12.75" customHeight="1" x14ac:dyDescent="0.2">
      <c r="A2490" s="58">
        <v>14159</v>
      </c>
      <c r="B2490" s="58" t="s">
        <v>1206</v>
      </c>
      <c r="C2490" s="59">
        <v>8</v>
      </c>
      <c r="D2490" s="59">
        <f t="shared" si="116"/>
        <v>38666.666666666664</v>
      </c>
      <c r="E2490" s="60">
        <v>2404</v>
      </c>
      <c r="F2490" s="61">
        <f>D2490*10.44</f>
        <v>403679.99999999994</v>
      </c>
      <c r="G2490" s="61">
        <f>D2490*6.17</f>
        <v>238573.33333333331</v>
      </c>
      <c r="H2490" s="61">
        <f>D2490*2.74</f>
        <v>105946.66666666667</v>
      </c>
      <c r="I2490" s="61">
        <f>D2490*18.51</f>
        <v>715720</v>
      </c>
      <c r="J2490" s="61">
        <f>D2490*9.92</f>
        <v>383573.33333333331</v>
      </c>
      <c r="K2490" s="62">
        <f t="shared" si="119"/>
        <v>1847493.3333333333</v>
      </c>
    </row>
    <row r="2491" spans="1:11" ht="12.75" customHeight="1" x14ac:dyDescent="0.2">
      <c r="D2491" s="59">
        <f t="shared" si="116"/>
        <v>38666.666666666664</v>
      </c>
      <c r="E2491" s="60">
        <v>2405</v>
      </c>
    </row>
    <row r="2492" spans="1:11" ht="12.75" customHeight="1" x14ac:dyDescent="0.2">
      <c r="A2492" s="58" t="s">
        <v>1207</v>
      </c>
      <c r="D2492" s="59">
        <f t="shared" si="116"/>
        <v>38666.666666666664</v>
      </c>
      <c r="E2492" s="60">
        <v>2406</v>
      </c>
    </row>
    <row r="2493" spans="1:11" ht="12.75" customHeight="1" x14ac:dyDescent="0.2">
      <c r="D2493" s="59">
        <f t="shared" si="116"/>
        <v>38666.666666666664</v>
      </c>
      <c r="E2493" s="60">
        <v>2407</v>
      </c>
    </row>
    <row r="2494" spans="1:11" ht="12.75" customHeight="1" x14ac:dyDescent="0.2">
      <c r="A2494" s="58">
        <v>14160</v>
      </c>
      <c r="B2494" s="58" t="s">
        <v>1208</v>
      </c>
      <c r="C2494" s="59">
        <v>10</v>
      </c>
      <c r="D2494" s="59">
        <f t="shared" si="116"/>
        <v>38666.666666666664</v>
      </c>
      <c r="E2494" s="60">
        <v>2408</v>
      </c>
      <c r="F2494" s="61">
        <f>D2494*15.71</f>
        <v>607453.33333333337</v>
      </c>
      <c r="G2494" s="61">
        <f>D2494*9.02</f>
        <v>348773.33333333331</v>
      </c>
      <c r="H2494" s="61">
        <f>D2494*4.28</f>
        <v>165493.33333333334</v>
      </c>
      <c r="I2494" s="61">
        <f>D2494*28.08</f>
        <v>1085759.9999999998</v>
      </c>
      <c r="J2494" s="61">
        <f t="shared" ref="J2494:J2500" si="120">D2494*15.72</f>
        <v>607840</v>
      </c>
      <c r="K2494" s="62">
        <f t="shared" ref="K2494:K2500" si="121">SUM(F2494:J2494)</f>
        <v>2815320</v>
      </c>
    </row>
    <row r="2495" spans="1:11" ht="12.75" customHeight="1" x14ac:dyDescent="0.2">
      <c r="A2495" s="58">
        <v>14161</v>
      </c>
      <c r="B2495" s="58" t="s">
        <v>1209</v>
      </c>
      <c r="C2495" s="59">
        <v>10</v>
      </c>
      <c r="D2495" s="59">
        <f t="shared" si="116"/>
        <v>38666.666666666664</v>
      </c>
      <c r="E2495" s="60">
        <v>2409</v>
      </c>
      <c r="F2495" s="61">
        <f>D2495*15.71</f>
        <v>607453.33333333337</v>
      </c>
      <c r="G2495" s="61">
        <f>D2495*9.02</f>
        <v>348773.33333333331</v>
      </c>
      <c r="H2495" s="61">
        <f>D2495*4.28</f>
        <v>165493.33333333334</v>
      </c>
      <c r="I2495" s="61">
        <f>D2495*28.08</f>
        <v>1085759.9999999998</v>
      </c>
      <c r="J2495" s="61">
        <f t="shared" si="120"/>
        <v>607840</v>
      </c>
      <c r="K2495" s="62">
        <f t="shared" si="121"/>
        <v>2815320</v>
      </c>
    </row>
    <row r="2496" spans="1:11" ht="12.75" customHeight="1" x14ac:dyDescent="0.2">
      <c r="A2496" s="58">
        <v>14162</v>
      </c>
      <c r="B2496" s="58" t="s">
        <v>1210</v>
      </c>
      <c r="C2496" s="59">
        <v>11</v>
      </c>
      <c r="D2496" s="59">
        <f t="shared" si="116"/>
        <v>38666.666666666664</v>
      </c>
      <c r="E2496" s="60">
        <v>2410</v>
      </c>
      <c r="F2496" s="61">
        <f>D2496*17.62</f>
        <v>681306.66666666663</v>
      </c>
      <c r="G2496" s="61">
        <f>D2496*10.08</f>
        <v>389760</v>
      </c>
      <c r="H2496" s="61">
        <f>D2496*4.83</f>
        <v>186760</v>
      </c>
      <c r="I2496" s="61">
        <f>D2496*29.95</f>
        <v>1158066.6666666665</v>
      </c>
      <c r="J2496" s="61">
        <f t="shared" si="120"/>
        <v>607840</v>
      </c>
      <c r="K2496" s="62">
        <f t="shared" si="121"/>
        <v>3023733.333333333</v>
      </c>
    </row>
    <row r="2497" spans="1:11" ht="12.75" customHeight="1" x14ac:dyDescent="0.2">
      <c r="A2497" s="58">
        <v>14163</v>
      </c>
      <c r="B2497" s="58" t="s">
        <v>1211</v>
      </c>
      <c r="C2497" s="59">
        <v>10</v>
      </c>
      <c r="D2497" s="59">
        <f t="shared" si="116"/>
        <v>38666.666666666664</v>
      </c>
      <c r="E2497" s="60">
        <v>2411</v>
      </c>
      <c r="F2497" s="61">
        <f>D2497*15.71</f>
        <v>607453.33333333337</v>
      </c>
      <c r="G2497" s="61">
        <f>D2497*9.02</f>
        <v>348773.33333333331</v>
      </c>
      <c r="H2497" s="61">
        <f>D2497*4.28</f>
        <v>165493.33333333334</v>
      </c>
      <c r="I2497" s="61">
        <f>D2497*28.08</f>
        <v>1085759.9999999998</v>
      </c>
      <c r="J2497" s="61">
        <f t="shared" si="120"/>
        <v>607840</v>
      </c>
      <c r="K2497" s="62">
        <f t="shared" si="121"/>
        <v>2815320</v>
      </c>
    </row>
    <row r="2498" spans="1:11" ht="12.75" customHeight="1" x14ac:dyDescent="0.2">
      <c r="A2498" s="58">
        <v>14164</v>
      </c>
      <c r="B2498" s="58" t="s">
        <v>1212</v>
      </c>
      <c r="C2498" s="59">
        <v>11</v>
      </c>
      <c r="D2498" s="59">
        <f t="shared" si="116"/>
        <v>38666.666666666664</v>
      </c>
      <c r="E2498" s="60">
        <v>2412</v>
      </c>
      <c r="F2498" s="61">
        <f>D2498*17.62</f>
        <v>681306.66666666663</v>
      </c>
      <c r="G2498" s="61">
        <f>D2498*10.08</f>
        <v>389760</v>
      </c>
      <c r="H2498" s="61">
        <f>D2498*4.83</f>
        <v>186760</v>
      </c>
      <c r="I2498" s="61">
        <f>D2498*29.95</f>
        <v>1158066.6666666665</v>
      </c>
      <c r="J2498" s="61">
        <f t="shared" si="120"/>
        <v>607840</v>
      </c>
      <c r="K2498" s="62">
        <f t="shared" si="121"/>
        <v>3023733.333333333</v>
      </c>
    </row>
    <row r="2499" spans="1:11" ht="12.75" customHeight="1" x14ac:dyDescent="0.2">
      <c r="A2499" s="58">
        <v>14165</v>
      </c>
      <c r="B2499" s="58" t="s">
        <v>1213</v>
      </c>
      <c r="C2499" s="59">
        <v>10</v>
      </c>
      <c r="D2499" s="59">
        <f t="shared" si="116"/>
        <v>38666.666666666664</v>
      </c>
      <c r="E2499" s="60">
        <v>2413</v>
      </c>
      <c r="F2499" s="61">
        <f>D2499*15.71</f>
        <v>607453.33333333337</v>
      </c>
      <c r="G2499" s="61">
        <f>D2499*9.02</f>
        <v>348773.33333333331</v>
      </c>
      <c r="H2499" s="61">
        <f>D2499*4.28</f>
        <v>165493.33333333334</v>
      </c>
      <c r="I2499" s="61">
        <f>D2499*28.08</f>
        <v>1085759.9999999998</v>
      </c>
      <c r="J2499" s="61">
        <f t="shared" si="120"/>
        <v>607840</v>
      </c>
      <c r="K2499" s="62">
        <f t="shared" si="121"/>
        <v>2815320</v>
      </c>
    </row>
    <row r="2500" spans="1:11" ht="12.75" customHeight="1" x14ac:dyDescent="0.2">
      <c r="A2500" s="58">
        <v>14166</v>
      </c>
      <c r="B2500" s="58" t="s">
        <v>1214</v>
      </c>
      <c r="C2500" s="59">
        <v>11</v>
      </c>
      <c r="D2500" s="59">
        <f t="shared" si="116"/>
        <v>38666.666666666664</v>
      </c>
      <c r="E2500" s="60">
        <v>2414</v>
      </c>
      <c r="F2500" s="61">
        <f>D2500*17.62</f>
        <v>681306.66666666663</v>
      </c>
      <c r="G2500" s="61">
        <f>D2500*10.08</f>
        <v>389760</v>
      </c>
      <c r="H2500" s="61">
        <f>D2500*4.83</f>
        <v>186760</v>
      </c>
      <c r="I2500" s="61">
        <f>D2500*29.95</f>
        <v>1158066.6666666665</v>
      </c>
      <c r="J2500" s="61">
        <f t="shared" si="120"/>
        <v>607840</v>
      </c>
      <c r="K2500" s="62">
        <f t="shared" si="121"/>
        <v>3023733.333333333</v>
      </c>
    </row>
    <row r="2501" spans="1:11" ht="12.75" customHeight="1" x14ac:dyDescent="0.2">
      <c r="D2501" s="59">
        <f t="shared" si="116"/>
        <v>38666.666666666664</v>
      </c>
      <c r="E2501" s="60">
        <v>2415</v>
      </c>
    </row>
    <row r="2502" spans="1:11" ht="12.75" customHeight="1" x14ac:dyDescent="0.2">
      <c r="A2502" s="58" t="s">
        <v>1215</v>
      </c>
      <c r="D2502" s="59">
        <f t="shared" si="116"/>
        <v>38666.666666666664</v>
      </c>
      <c r="E2502" s="60">
        <v>2416</v>
      </c>
    </row>
    <row r="2503" spans="1:11" ht="12.75" customHeight="1" x14ac:dyDescent="0.2">
      <c r="D2503" s="59">
        <f t="shared" si="116"/>
        <v>38666.666666666664</v>
      </c>
      <c r="E2503" s="60">
        <v>2417</v>
      </c>
    </row>
    <row r="2504" spans="1:11" ht="12.75" customHeight="1" x14ac:dyDescent="0.2">
      <c r="A2504" s="58">
        <v>14170</v>
      </c>
      <c r="B2504" s="58" t="s">
        <v>1216</v>
      </c>
      <c r="C2504" s="59">
        <v>10</v>
      </c>
      <c r="D2504" s="59">
        <f t="shared" si="116"/>
        <v>38666.666666666664</v>
      </c>
      <c r="E2504" s="60">
        <v>2418</v>
      </c>
      <c r="F2504" s="61">
        <f>D2504*15.71</f>
        <v>607453.33333333337</v>
      </c>
      <c r="G2504" s="61">
        <f>D2504*9.02</f>
        <v>348773.33333333331</v>
      </c>
      <c r="H2504" s="61">
        <f>D2504*4.28</f>
        <v>165493.33333333334</v>
      </c>
      <c r="I2504" s="61">
        <f>D2504*28.08</f>
        <v>1085759.9999999998</v>
      </c>
      <c r="J2504" s="61">
        <f t="shared" ref="J2504:J2510" si="122">D2504*15.72</f>
        <v>607840</v>
      </c>
      <c r="K2504" s="62">
        <f t="shared" ref="K2504:K2510" si="123">SUM(F2504:J2504)</f>
        <v>2815320</v>
      </c>
    </row>
    <row r="2505" spans="1:11" ht="12.75" customHeight="1" x14ac:dyDescent="0.2">
      <c r="A2505" s="58">
        <v>14171</v>
      </c>
      <c r="B2505" s="58" t="s">
        <v>1217</v>
      </c>
      <c r="C2505" s="59">
        <v>12</v>
      </c>
      <c r="D2505" s="59">
        <f t="shared" si="116"/>
        <v>38666.666666666664</v>
      </c>
      <c r="E2505" s="60">
        <v>2419</v>
      </c>
      <c r="F2505" s="61">
        <f>D2505*19.63</f>
        <v>759026.66666666663</v>
      </c>
      <c r="G2505" s="61">
        <f>D2505*11.44</f>
        <v>442346.66666666663</v>
      </c>
      <c r="H2505" s="61">
        <f>D2505*5.36</f>
        <v>207253.33333333334</v>
      </c>
      <c r="I2505" s="61">
        <f>D2505*31.47</f>
        <v>1216839.9999999998</v>
      </c>
      <c r="J2505" s="61">
        <f t="shared" si="122"/>
        <v>607840</v>
      </c>
      <c r="K2505" s="62">
        <f t="shared" si="123"/>
        <v>3233306.666666666</v>
      </c>
    </row>
    <row r="2506" spans="1:11" ht="12.75" customHeight="1" x14ac:dyDescent="0.2">
      <c r="A2506" s="58">
        <v>14172</v>
      </c>
      <c r="B2506" s="58" t="s">
        <v>1218</v>
      </c>
      <c r="C2506" s="59">
        <v>10</v>
      </c>
      <c r="D2506" s="59">
        <f t="shared" si="116"/>
        <v>38666.666666666664</v>
      </c>
      <c r="E2506" s="60">
        <v>2420</v>
      </c>
      <c r="F2506" s="61">
        <f>D2506*15.71</f>
        <v>607453.33333333337</v>
      </c>
      <c r="G2506" s="61">
        <f>D2506*9.02</f>
        <v>348773.33333333331</v>
      </c>
      <c r="H2506" s="61">
        <f>D2506*4.28</f>
        <v>165493.33333333334</v>
      </c>
      <c r="I2506" s="61">
        <f>D2506*28.08</f>
        <v>1085759.9999999998</v>
      </c>
      <c r="J2506" s="61">
        <f t="shared" si="122"/>
        <v>607840</v>
      </c>
      <c r="K2506" s="62">
        <f t="shared" si="123"/>
        <v>2815320</v>
      </c>
    </row>
    <row r="2507" spans="1:11" ht="12.75" customHeight="1" x14ac:dyDescent="0.2">
      <c r="A2507" s="58">
        <v>14173</v>
      </c>
      <c r="B2507" s="58" t="s">
        <v>1219</v>
      </c>
      <c r="C2507" s="59">
        <v>10</v>
      </c>
      <c r="D2507" s="59">
        <f t="shared" si="116"/>
        <v>38666.666666666664</v>
      </c>
      <c r="E2507" s="60">
        <v>2421</v>
      </c>
      <c r="F2507" s="61">
        <f>D2507*15.71</f>
        <v>607453.33333333337</v>
      </c>
      <c r="G2507" s="61">
        <f>D2507*9.02</f>
        <v>348773.33333333331</v>
      </c>
      <c r="H2507" s="61">
        <f>D2507*4.28</f>
        <v>165493.33333333334</v>
      </c>
      <c r="I2507" s="61">
        <f>D2507*28.08</f>
        <v>1085759.9999999998</v>
      </c>
      <c r="J2507" s="61">
        <f t="shared" si="122"/>
        <v>607840</v>
      </c>
      <c r="K2507" s="62">
        <f t="shared" si="123"/>
        <v>2815320</v>
      </c>
    </row>
    <row r="2508" spans="1:11" ht="12.75" customHeight="1" x14ac:dyDescent="0.2">
      <c r="A2508" s="58">
        <v>14174</v>
      </c>
      <c r="B2508" s="58" t="s">
        <v>1220</v>
      </c>
      <c r="C2508" s="59">
        <v>11</v>
      </c>
      <c r="D2508" s="59">
        <f t="shared" si="116"/>
        <v>38666.666666666664</v>
      </c>
      <c r="E2508" s="60">
        <v>2422</v>
      </c>
      <c r="F2508" s="61">
        <f>D2508*17.62</f>
        <v>681306.66666666663</v>
      </c>
      <c r="G2508" s="61">
        <f>D2508*10.08</f>
        <v>389760</v>
      </c>
      <c r="H2508" s="61">
        <f>D2508*4.83</f>
        <v>186760</v>
      </c>
      <c r="I2508" s="61">
        <f>D2508*29.95</f>
        <v>1158066.6666666665</v>
      </c>
      <c r="J2508" s="61">
        <f t="shared" si="122"/>
        <v>607840</v>
      </c>
      <c r="K2508" s="62">
        <f t="shared" si="123"/>
        <v>3023733.333333333</v>
      </c>
    </row>
    <row r="2509" spans="1:11" ht="12.75" customHeight="1" x14ac:dyDescent="0.2">
      <c r="A2509" s="58">
        <v>14175</v>
      </c>
      <c r="B2509" s="58" t="s">
        <v>1221</v>
      </c>
      <c r="C2509" s="59">
        <v>10</v>
      </c>
      <c r="D2509" s="59">
        <f t="shared" si="116"/>
        <v>38666.666666666664</v>
      </c>
      <c r="E2509" s="60">
        <v>2423</v>
      </c>
      <c r="F2509" s="61">
        <f>D2509*15.71</f>
        <v>607453.33333333337</v>
      </c>
      <c r="G2509" s="61">
        <f>D2509*9.02</f>
        <v>348773.33333333331</v>
      </c>
      <c r="H2509" s="61">
        <f>D2509*4.28</f>
        <v>165493.33333333334</v>
      </c>
      <c r="I2509" s="61">
        <f>D2509*28.08</f>
        <v>1085759.9999999998</v>
      </c>
      <c r="J2509" s="61">
        <f t="shared" si="122"/>
        <v>607840</v>
      </c>
      <c r="K2509" s="62">
        <f t="shared" si="123"/>
        <v>2815320</v>
      </c>
    </row>
    <row r="2510" spans="1:11" ht="12.75" customHeight="1" x14ac:dyDescent="0.2">
      <c r="A2510" s="58">
        <v>14176</v>
      </c>
      <c r="B2510" s="58" t="s">
        <v>1222</v>
      </c>
      <c r="C2510" s="59">
        <v>11</v>
      </c>
      <c r="D2510" s="59">
        <f t="shared" si="116"/>
        <v>38666.666666666664</v>
      </c>
      <c r="E2510" s="60">
        <v>2424</v>
      </c>
      <c r="F2510" s="61">
        <f>D2510*17.62</f>
        <v>681306.66666666663</v>
      </c>
      <c r="G2510" s="61">
        <f>D2510*10.08</f>
        <v>389760</v>
      </c>
      <c r="H2510" s="61">
        <f>D2510*4.83</f>
        <v>186760</v>
      </c>
      <c r="I2510" s="61">
        <f>D2510*29.95</f>
        <v>1158066.6666666665</v>
      </c>
      <c r="J2510" s="61">
        <f t="shared" si="122"/>
        <v>607840</v>
      </c>
      <c r="K2510" s="62">
        <f t="shared" si="123"/>
        <v>3023733.333333333</v>
      </c>
    </row>
    <row r="2511" spans="1:11" ht="12.75" customHeight="1" x14ac:dyDescent="0.2">
      <c r="D2511" s="59">
        <f t="shared" si="116"/>
        <v>38666.666666666664</v>
      </c>
      <c r="E2511" s="60">
        <v>2425</v>
      </c>
    </row>
    <row r="2512" spans="1:11" ht="12.75" customHeight="1" x14ac:dyDescent="0.2">
      <c r="A2512" s="58" t="s">
        <v>1223</v>
      </c>
      <c r="D2512" s="59">
        <f t="shared" si="116"/>
        <v>38666.666666666664</v>
      </c>
      <c r="E2512" s="60">
        <v>2426</v>
      </c>
    </row>
    <row r="2513" spans="1:11" ht="12.75" customHeight="1" x14ac:dyDescent="0.2">
      <c r="D2513" s="59">
        <f t="shared" si="116"/>
        <v>38666.666666666664</v>
      </c>
      <c r="E2513" s="60">
        <v>2427</v>
      </c>
    </row>
    <row r="2514" spans="1:11" ht="12.75" customHeight="1" x14ac:dyDescent="0.2">
      <c r="A2514" s="58">
        <v>14180</v>
      </c>
      <c r="B2514" s="58" t="s">
        <v>1224</v>
      </c>
      <c r="C2514" s="59">
        <v>5</v>
      </c>
      <c r="D2514" s="59">
        <f t="shared" si="116"/>
        <v>38666.666666666664</v>
      </c>
      <c r="E2514" s="60">
        <v>2428</v>
      </c>
      <c r="F2514" s="61">
        <f>D2514*5.86</f>
        <v>226586.66666666666</v>
      </c>
      <c r="G2514" s="61">
        <f>D2514*3.83</f>
        <v>148093.33333333331</v>
      </c>
      <c r="H2514" s="61">
        <v>0</v>
      </c>
      <c r="I2514" s="61">
        <f>D2514*10.45</f>
        <v>404066.66666666663</v>
      </c>
      <c r="J2514" s="61">
        <f>D2514*4.27</f>
        <v>165106.66666666663</v>
      </c>
      <c r="K2514" s="62">
        <f t="shared" ref="K2514:K2519" si="124">SUM(F2514:J2514)</f>
        <v>943853.33333333326</v>
      </c>
    </row>
    <row r="2515" spans="1:11" ht="12.75" customHeight="1" x14ac:dyDescent="0.2">
      <c r="A2515" s="58">
        <v>14181</v>
      </c>
      <c r="B2515" s="58" t="s">
        <v>1225</v>
      </c>
      <c r="C2515" s="59">
        <v>6</v>
      </c>
      <c r="D2515" s="59">
        <f t="shared" si="116"/>
        <v>38666.666666666664</v>
      </c>
      <c r="E2515" s="60">
        <v>2429</v>
      </c>
      <c r="F2515" s="61">
        <f>D2515*7.68</f>
        <v>296959.99999999994</v>
      </c>
      <c r="G2515" s="61">
        <f>D2515*4.56</f>
        <v>176319.99999999997</v>
      </c>
      <c r="H2515" s="61">
        <f>D2515*2.01</f>
        <v>77719.999999999985</v>
      </c>
      <c r="I2515" s="61">
        <f>D2515*15.13</f>
        <v>585026.66666666663</v>
      </c>
      <c r="J2515" s="61">
        <f>D2515*4.27</f>
        <v>165106.66666666663</v>
      </c>
      <c r="K2515" s="62">
        <f t="shared" si="124"/>
        <v>1301133.333333333</v>
      </c>
    </row>
    <row r="2516" spans="1:11" ht="12.75" customHeight="1" x14ac:dyDescent="0.2">
      <c r="A2516" s="58">
        <v>14182</v>
      </c>
      <c r="B2516" s="58" t="s">
        <v>1226</v>
      </c>
      <c r="C2516" s="59">
        <v>8</v>
      </c>
      <c r="D2516" s="59">
        <f t="shared" si="116"/>
        <v>38666.666666666664</v>
      </c>
      <c r="E2516" s="60">
        <v>2430</v>
      </c>
      <c r="F2516" s="61">
        <f>D2516*10.44</f>
        <v>403679.99999999994</v>
      </c>
      <c r="G2516" s="61">
        <f>D2516*6.17</f>
        <v>238573.33333333331</v>
      </c>
      <c r="H2516" s="61">
        <f>D2516*2.74</f>
        <v>105946.66666666667</v>
      </c>
      <c r="I2516" s="61">
        <f>D2516*18.51</f>
        <v>715720</v>
      </c>
      <c r="J2516" s="61">
        <f>D2516*9.92</f>
        <v>383573.33333333331</v>
      </c>
      <c r="K2516" s="62">
        <f t="shared" si="124"/>
        <v>1847493.3333333333</v>
      </c>
    </row>
    <row r="2517" spans="1:11" ht="12.75" customHeight="1" x14ac:dyDescent="0.2">
      <c r="A2517" s="58">
        <v>14183</v>
      </c>
      <c r="B2517" s="58" t="s">
        <v>1227</v>
      </c>
      <c r="C2517" s="59">
        <v>5</v>
      </c>
      <c r="D2517" s="59">
        <f t="shared" si="116"/>
        <v>38666.666666666664</v>
      </c>
      <c r="E2517" s="60">
        <v>2431</v>
      </c>
      <c r="F2517" s="61">
        <f>D2517*5.86</f>
        <v>226586.66666666666</v>
      </c>
      <c r="G2517" s="61">
        <f>D2517*3.83</f>
        <v>148093.33333333331</v>
      </c>
      <c r="H2517" s="61">
        <v>0</v>
      </c>
      <c r="I2517" s="61">
        <f>D2517*10.45</f>
        <v>404066.66666666663</v>
      </c>
      <c r="J2517" s="61">
        <f>D2517*4.27</f>
        <v>165106.66666666663</v>
      </c>
      <c r="K2517" s="62">
        <f t="shared" si="124"/>
        <v>943853.33333333326</v>
      </c>
    </row>
    <row r="2518" spans="1:11" ht="12.75" customHeight="1" x14ac:dyDescent="0.2">
      <c r="A2518" s="58">
        <v>14184</v>
      </c>
      <c r="B2518" s="58" t="s">
        <v>1228</v>
      </c>
      <c r="C2518" s="59">
        <v>6</v>
      </c>
      <c r="D2518" s="59">
        <f t="shared" si="116"/>
        <v>38666.666666666664</v>
      </c>
      <c r="E2518" s="60">
        <v>2432</v>
      </c>
      <c r="F2518" s="61">
        <f>D2518*7.68</f>
        <v>296959.99999999994</v>
      </c>
      <c r="G2518" s="61">
        <f>D2518*4.56</f>
        <v>176319.99999999997</v>
      </c>
      <c r="H2518" s="61">
        <f>D2518*2.01</f>
        <v>77719.999999999985</v>
      </c>
      <c r="I2518" s="61">
        <f>D2518*15.13</f>
        <v>585026.66666666663</v>
      </c>
      <c r="J2518" s="61">
        <f>D2518*4.27</f>
        <v>165106.66666666663</v>
      </c>
      <c r="K2518" s="62">
        <f t="shared" si="124"/>
        <v>1301133.333333333</v>
      </c>
    </row>
    <row r="2519" spans="1:11" ht="12.75" customHeight="1" x14ac:dyDescent="0.2">
      <c r="A2519" s="58">
        <v>14185</v>
      </c>
      <c r="B2519" s="58" t="s">
        <v>1229</v>
      </c>
      <c r="C2519" s="59">
        <v>6</v>
      </c>
      <c r="D2519" s="59">
        <f t="shared" si="116"/>
        <v>38666.666666666664</v>
      </c>
      <c r="E2519" s="60">
        <v>2433</v>
      </c>
      <c r="F2519" s="61">
        <f>D2519*7.68</f>
        <v>296959.99999999994</v>
      </c>
      <c r="G2519" s="61">
        <f>D2519*4.56</f>
        <v>176319.99999999997</v>
      </c>
      <c r="H2519" s="61">
        <f>D2519*2.01</f>
        <v>77719.999999999985</v>
      </c>
      <c r="I2519" s="61">
        <f>D2519*15.13</f>
        <v>585026.66666666663</v>
      </c>
      <c r="J2519" s="61">
        <f>D2519*4.27</f>
        <v>165106.66666666663</v>
      </c>
      <c r="K2519" s="62">
        <f t="shared" si="124"/>
        <v>1301133.333333333</v>
      </c>
    </row>
    <row r="2520" spans="1:11" ht="12.75" customHeight="1" x14ac:dyDescent="0.2">
      <c r="D2520" s="59">
        <f t="shared" ref="D2520:D2583" si="125">D2519</f>
        <v>38666.666666666664</v>
      </c>
      <c r="E2520" s="60">
        <v>2434</v>
      </c>
    </row>
    <row r="2521" spans="1:11" ht="12.75" customHeight="1" x14ac:dyDescent="0.2">
      <c r="A2521" s="58" t="s">
        <v>1230</v>
      </c>
      <c r="D2521" s="59">
        <f t="shared" si="125"/>
        <v>38666.666666666664</v>
      </c>
      <c r="E2521" s="60">
        <v>2435</v>
      </c>
    </row>
    <row r="2522" spans="1:11" ht="12.75" customHeight="1" x14ac:dyDescent="0.2">
      <c r="D2522" s="59">
        <f t="shared" si="125"/>
        <v>38666.666666666664</v>
      </c>
      <c r="E2522" s="60">
        <v>2436</v>
      </c>
    </row>
    <row r="2523" spans="1:11" ht="12.75" customHeight="1" x14ac:dyDescent="0.2">
      <c r="A2523" s="58" t="s">
        <v>1231</v>
      </c>
      <c r="D2523" s="59">
        <f t="shared" si="125"/>
        <v>38666.666666666664</v>
      </c>
      <c r="E2523" s="60">
        <v>2437</v>
      </c>
    </row>
    <row r="2524" spans="1:11" ht="12.75" customHeight="1" x14ac:dyDescent="0.2">
      <c r="D2524" s="59">
        <f t="shared" si="125"/>
        <v>38666.666666666664</v>
      </c>
      <c r="E2524" s="60">
        <v>2438</v>
      </c>
    </row>
    <row r="2525" spans="1:11" ht="12.75" customHeight="1" x14ac:dyDescent="0.2">
      <c r="A2525" s="58">
        <v>14200</v>
      </c>
      <c r="B2525" s="58" t="s">
        <v>1232</v>
      </c>
      <c r="C2525" s="59">
        <v>4</v>
      </c>
      <c r="D2525" s="59">
        <f t="shared" si="125"/>
        <v>38666.666666666664</v>
      </c>
      <c r="E2525" s="60">
        <v>2439</v>
      </c>
      <c r="F2525" s="61">
        <f>D2525*4.31</f>
        <v>166653.33333333331</v>
      </c>
      <c r="G2525" s="61">
        <f>D2525*3.1</f>
        <v>119866.66666666666</v>
      </c>
      <c r="H2525" s="61">
        <v>0</v>
      </c>
      <c r="I2525" s="61">
        <f>D2525*7.61</f>
        <v>294253.33333333331</v>
      </c>
      <c r="J2525" s="61">
        <f>D2525*4.27</f>
        <v>165106.66666666663</v>
      </c>
      <c r="K2525" s="62">
        <f>SUM(F2525:J2525)</f>
        <v>745879.99999999988</v>
      </c>
    </row>
    <row r="2526" spans="1:11" ht="12.75" customHeight="1" x14ac:dyDescent="0.2">
      <c r="A2526" s="58">
        <v>14201</v>
      </c>
      <c r="B2526" s="58" t="s">
        <v>1233</v>
      </c>
      <c r="C2526" s="59">
        <v>7</v>
      </c>
      <c r="D2526" s="59">
        <f t="shared" si="125"/>
        <v>38666.666666666664</v>
      </c>
      <c r="E2526" s="60">
        <v>2440</v>
      </c>
      <c r="F2526" s="61">
        <f>D2526*9</f>
        <v>348000</v>
      </c>
      <c r="G2526" s="61">
        <f>D2526*5.3</f>
        <v>204933.33333333331</v>
      </c>
      <c r="H2526" s="61">
        <f>D2526*2.37</f>
        <v>91640</v>
      </c>
      <c r="I2526" s="61">
        <f>D2526*16.88</f>
        <v>652693.33333333326</v>
      </c>
      <c r="J2526" s="61">
        <f>D2526*9.92</f>
        <v>383573.33333333331</v>
      </c>
      <c r="K2526" s="62">
        <f>SUM(F2526:J2526)</f>
        <v>1680839.9999999998</v>
      </c>
    </row>
    <row r="2527" spans="1:11" ht="12.75" customHeight="1" x14ac:dyDescent="0.2">
      <c r="A2527" s="58">
        <v>14202</v>
      </c>
      <c r="B2527" s="58" t="s">
        <v>1234</v>
      </c>
      <c r="C2527" s="59">
        <v>7</v>
      </c>
      <c r="D2527" s="59">
        <f t="shared" si="125"/>
        <v>38666.666666666664</v>
      </c>
      <c r="E2527" s="60">
        <v>2441</v>
      </c>
      <c r="F2527" s="61">
        <f>D2527*9</f>
        <v>348000</v>
      </c>
      <c r="G2527" s="61">
        <f>D2527*5.3</f>
        <v>204933.33333333331</v>
      </c>
      <c r="H2527" s="61">
        <f>D2527*2.37</f>
        <v>91640</v>
      </c>
      <c r="I2527" s="61">
        <f>D2527*16.88</f>
        <v>652693.33333333326</v>
      </c>
      <c r="J2527" s="61">
        <f>D2527*9.92</f>
        <v>383573.33333333331</v>
      </c>
      <c r="K2527" s="62">
        <f>SUM(F2527:J2527)</f>
        <v>1680839.9999999998</v>
      </c>
    </row>
    <row r="2528" spans="1:11" ht="12.75" customHeight="1" x14ac:dyDescent="0.2">
      <c r="A2528" s="58">
        <v>14203</v>
      </c>
      <c r="B2528" s="58" t="s">
        <v>1235</v>
      </c>
      <c r="C2528" s="59">
        <v>8</v>
      </c>
      <c r="D2528" s="59">
        <f t="shared" si="125"/>
        <v>38666.666666666664</v>
      </c>
      <c r="E2528" s="60">
        <v>2442</v>
      </c>
      <c r="F2528" s="61">
        <f>D2528*10.44</f>
        <v>403679.99999999994</v>
      </c>
      <c r="G2528" s="61">
        <f>D2528*6.17</f>
        <v>238573.33333333331</v>
      </c>
      <c r="H2528" s="61">
        <f>D2528*2.74</f>
        <v>105946.66666666667</v>
      </c>
      <c r="I2528" s="61">
        <f>D2528*18.51</f>
        <v>715720</v>
      </c>
      <c r="J2528" s="61">
        <f>D2528*9.92</f>
        <v>383573.33333333331</v>
      </c>
      <c r="K2528" s="62">
        <f>SUM(F2528:J2528)</f>
        <v>1847493.3333333333</v>
      </c>
    </row>
    <row r="2529" spans="1:11" ht="12.75" customHeight="1" x14ac:dyDescent="0.2">
      <c r="A2529" s="58">
        <v>14204</v>
      </c>
      <c r="B2529" s="58" t="s">
        <v>1236</v>
      </c>
      <c r="C2529" s="59">
        <v>6</v>
      </c>
      <c r="D2529" s="59">
        <f t="shared" si="125"/>
        <v>38666.666666666664</v>
      </c>
      <c r="E2529" s="60">
        <v>2443</v>
      </c>
      <c r="F2529" s="61">
        <f>D2529*7.68</f>
        <v>296959.99999999994</v>
      </c>
      <c r="G2529" s="61">
        <f>D2529*4.56</f>
        <v>176319.99999999997</v>
      </c>
      <c r="H2529" s="61">
        <f>D2529*2.01</f>
        <v>77719.999999999985</v>
      </c>
      <c r="I2529" s="61">
        <f>D2529*15.13</f>
        <v>585026.66666666663</v>
      </c>
      <c r="J2529" s="61">
        <f>D2529*4.27</f>
        <v>165106.66666666663</v>
      </c>
      <c r="K2529" s="62">
        <f>SUM(F2529:J2529)</f>
        <v>1301133.333333333</v>
      </c>
    </row>
    <row r="2530" spans="1:11" ht="12.75" customHeight="1" x14ac:dyDescent="0.2">
      <c r="D2530" s="59">
        <f t="shared" si="125"/>
        <v>38666.666666666664</v>
      </c>
      <c r="E2530" s="60">
        <v>2444</v>
      </c>
    </row>
    <row r="2531" spans="1:11" ht="12.75" customHeight="1" x14ac:dyDescent="0.2">
      <c r="A2531" s="58" t="s">
        <v>5041</v>
      </c>
      <c r="D2531" s="59">
        <f t="shared" si="125"/>
        <v>38666.666666666664</v>
      </c>
      <c r="E2531" s="60">
        <v>2445</v>
      </c>
    </row>
    <row r="2532" spans="1:11" ht="12.75" customHeight="1" x14ac:dyDescent="0.2">
      <c r="D2532" s="59">
        <f t="shared" si="125"/>
        <v>38666.666666666664</v>
      </c>
      <c r="E2532" s="60">
        <v>2446</v>
      </c>
    </row>
    <row r="2533" spans="1:11" ht="12.75" customHeight="1" x14ac:dyDescent="0.2">
      <c r="A2533" s="58">
        <v>14210</v>
      </c>
      <c r="B2533" s="58" t="s">
        <v>1237</v>
      </c>
      <c r="C2533" s="59">
        <v>9</v>
      </c>
      <c r="D2533" s="59">
        <f t="shared" si="125"/>
        <v>38666.666666666664</v>
      </c>
      <c r="E2533" s="60">
        <v>2447</v>
      </c>
      <c r="F2533" s="61">
        <f>D2533*12.76</f>
        <v>493386.66666666663</v>
      </c>
      <c r="G2533" s="61">
        <f>D2533*7.3</f>
        <v>282266.66666666663</v>
      </c>
      <c r="H2533" s="61">
        <f>D2533*3.49</f>
        <v>134946.66666666666</v>
      </c>
      <c r="I2533" s="61">
        <f>D2533*21.1</f>
        <v>815866.66666666663</v>
      </c>
      <c r="J2533" s="61">
        <f>D2533*9.92</f>
        <v>383573.33333333331</v>
      </c>
      <c r="K2533" s="62">
        <f t="shared" ref="K2533:K2538" si="126">SUM(F2533:J2533)</f>
        <v>2110040</v>
      </c>
    </row>
    <row r="2534" spans="1:11" ht="12.75" customHeight="1" x14ac:dyDescent="0.2">
      <c r="A2534" s="58">
        <v>14211</v>
      </c>
      <c r="B2534" s="58" t="s">
        <v>1238</v>
      </c>
      <c r="C2534" s="59">
        <v>10</v>
      </c>
      <c r="D2534" s="59">
        <f t="shared" si="125"/>
        <v>38666.666666666664</v>
      </c>
      <c r="E2534" s="60">
        <v>2448</v>
      </c>
      <c r="F2534" s="61">
        <f>D2534*15.71</f>
        <v>607453.33333333337</v>
      </c>
      <c r="G2534" s="61">
        <f>D2534*9.02</f>
        <v>348773.33333333331</v>
      </c>
      <c r="H2534" s="61">
        <f>D2534*4.28</f>
        <v>165493.33333333334</v>
      </c>
      <c r="I2534" s="61">
        <f>D2534*28.08</f>
        <v>1085759.9999999998</v>
      </c>
      <c r="J2534" s="61">
        <f>D2534*15.72</f>
        <v>607840</v>
      </c>
      <c r="K2534" s="62">
        <f t="shared" si="126"/>
        <v>2815320</v>
      </c>
    </row>
    <row r="2535" spans="1:11" ht="12.75" customHeight="1" x14ac:dyDescent="0.2">
      <c r="A2535" s="58">
        <v>14212</v>
      </c>
      <c r="B2535" s="58" t="s">
        <v>1239</v>
      </c>
      <c r="C2535" s="59">
        <v>9</v>
      </c>
      <c r="D2535" s="59">
        <f t="shared" si="125"/>
        <v>38666.666666666664</v>
      </c>
      <c r="E2535" s="60">
        <v>2449</v>
      </c>
      <c r="F2535" s="61">
        <f>D2535*12.76</f>
        <v>493386.66666666663</v>
      </c>
      <c r="G2535" s="61">
        <f>D2535*7.3</f>
        <v>282266.66666666663</v>
      </c>
      <c r="H2535" s="61">
        <f>D2535*3.49</f>
        <v>134946.66666666666</v>
      </c>
      <c r="I2535" s="61">
        <f>D2535*21.1</f>
        <v>815866.66666666663</v>
      </c>
      <c r="J2535" s="61">
        <f>D2535*9.92</f>
        <v>383573.33333333331</v>
      </c>
      <c r="K2535" s="62">
        <f t="shared" si="126"/>
        <v>2110040</v>
      </c>
    </row>
    <row r="2536" spans="1:11" ht="12.75" customHeight="1" x14ac:dyDescent="0.2">
      <c r="A2536" s="58">
        <v>14213</v>
      </c>
      <c r="B2536" s="58" t="s">
        <v>1240</v>
      </c>
      <c r="C2536" s="59">
        <v>20</v>
      </c>
      <c r="D2536" s="59">
        <f t="shared" si="125"/>
        <v>38666.666666666664</v>
      </c>
      <c r="E2536" s="60">
        <v>2450</v>
      </c>
      <c r="F2536" s="61">
        <f>D2536*25.43</f>
        <v>983293.33333333326</v>
      </c>
      <c r="G2536" s="61">
        <f>D2536*14.85</f>
        <v>574200</v>
      </c>
      <c r="H2536" s="61">
        <f>D2536*6.94</f>
        <v>268346.66666666669</v>
      </c>
      <c r="I2536" s="61">
        <f>D2536*34.82</f>
        <v>1346373.3333333333</v>
      </c>
      <c r="K2536" s="62">
        <f t="shared" si="126"/>
        <v>3172213.333333333</v>
      </c>
    </row>
    <row r="2537" spans="1:11" ht="12.75" customHeight="1" x14ac:dyDescent="0.2">
      <c r="A2537" s="58">
        <v>14214</v>
      </c>
      <c r="B2537" s="58" t="s">
        <v>1241</v>
      </c>
      <c r="C2537" s="59">
        <v>21</v>
      </c>
      <c r="D2537" s="59">
        <f t="shared" si="125"/>
        <v>38666.666666666664</v>
      </c>
      <c r="E2537" s="60">
        <v>2451</v>
      </c>
      <c r="F2537" s="61">
        <f>D2537*33.1</f>
        <v>1279866.6666666667</v>
      </c>
      <c r="G2537" s="61">
        <f>D2537*20.12</f>
        <v>777973.33333333337</v>
      </c>
      <c r="H2537" s="61">
        <f>D2537*9.03</f>
        <v>349159.99999999994</v>
      </c>
      <c r="I2537" s="61">
        <f>D2537*36.51</f>
        <v>1411719.9999999998</v>
      </c>
      <c r="K2537" s="62">
        <f t="shared" si="126"/>
        <v>3818720</v>
      </c>
    </row>
    <row r="2538" spans="1:11" ht="12.75" customHeight="1" x14ac:dyDescent="0.2">
      <c r="A2538" s="58">
        <v>14215</v>
      </c>
      <c r="B2538" s="58" t="s">
        <v>1242</v>
      </c>
      <c r="C2538" s="59">
        <v>20</v>
      </c>
      <c r="D2538" s="59">
        <f t="shared" si="125"/>
        <v>38666.666666666664</v>
      </c>
      <c r="E2538" s="60">
        <v>2452</v>
      </c>
      <c r="F2538" s="61">
        <f>D2538*25.43</f>
        <v>983293.33333333326</v>
      </c>
      <c r="G2538" s="61">
        <f>D2538*14.85</f>
        <v>574200</v>
      </c>
      <c r="H2538" s="61">
        <f>D2538*6.94</f>
        <v>268346.66666666669</v>
      </c>
      <c r="I2538" s="61">
        <f>D2538*34.82</f>
        <v>1346373.3333333333</v>
      </c>
      <c r="K2538" s="62">
        <f t="shared" si="126"/>
        <v>3172213.333333333</v>
      </c>
    </row>
    <row r="2539" spans="1:11" ht="12.75" customHeight="1" x14ac:dyDescent="0.2">
      <c r="D2539" s="59">
        <f t="shared" si="125"/>
        <v>38666.666666666664</v>
      </c>
      <c r="E2539" s="60">
        <v>2453</v>
      </c>
    </row>
    <row r="2540" spans="1:11" ht="12.75" customHeight="1" x14ac:dyDescent="0.2">
      <c r="A2540" s="58" t="s">
        <v>1243</v>
      </c>
      <c r="D2540" s="59">
        <f t="shared" si="125"/>
        <v>38666.666666666664</v>
      </c>
      <c r="E2540" s="60">
        <v>2454</v>
      </c>
    </row>
    <row r="2541" spans="1:11" ht="12.75" customHeight="1" x14ac:dyDescent="0.2">
      <c r="D2541" s="59">
        <f t="shared" si="125"/>
        <v>38666.666666666664</v>
      </c>
      <c r="E2541" s="60">
        <v>2455</v>
      </c>
    </row>
    <row r="2542" spans="1:11" ht="12.75" customHeight="1" x14ac:dyDescent="0.2">
      <c r="A2542" s="58">
        <v>14220</v>
      </c>
      <c r="B2542" s="58" t="s">
        <v>1244</v>
      </c>
      <c r="C2542" s="59">
        <v>6</v>
      </c>
      <c r="D2542" s="59">
        <f t="shared" si="125"/>
        <v>38666.666666666664</v>
      </c>
      <c r="E2542" s="60">
        <v>2456</v>
      </c>
      <c r="F2542" s="61">
        <f>D2542*7.68</f>
        <v>296959.99999999994</v>
      </c>
      <c r="G2542" s="61">
        <f>D2542*4.56</f>
        <v>176319.99999999997</v>
      </c>
      <c r="H2542" s="61">
        <f>D2542*2.01</f>
        <v>77719.999999999985</v>
      </c>
      <c r="I2542" s="61">
        <f>D2542*15.13</f>
        <v>585026.66666666663</v>
      </c>
      <c r="J2542" s="61">
        <f>D2542*4.27</f>
        <v>165106.66666666663</v>
      </c>
      <c r="K2542" s="62">
        <f t="shared" ref="K2542:K2549" si="127">SUM(F2542:J2542)</f>
        <v>1301133.333333333</v>
      </c>
    </row>
    <row r="2543" spans="1:11" ht="12.75" customHeight="1" x14ac:dyDescent="0.2">
      <c r="A2543" s="58">
        <v>14221</v>
      </c>
      <c r="B2543" s="58" t="s">
        <v>1245</v>
      </c>
      <c r="C2543" s="59">
        <v>7</v>
      </c>
      <c r="D2543" s="59">
        <f t="shared" si="125"/>
        <v>38666.666666666664</v>
      </c>
      <c r="E2543" s="60">
        <v>2457</v>
      </c>
      <c r="F2543" s="61">
        <f>D2543*9</f>
        <v>348000</v>
      </c>
      <c r="G2543" s="61">
        <f>D2543*5.3</f>
        <v>204933.33333333331</v>
      </c>
      <c r="H2543" s="61">
        <f>D2543*2.37</f>
        <v>91640</v>
      </c>
      <c r="I2543" s="61">
        <f>D2543*16.88</f>
        <v>652693.33333333326</v>
      </c>
      <c r="J2543" s="61">
        <f>D2543*9.92</f>
        <v>383573.33333333331</v>
      </c>
      <c r="K2543" s="62">
        <f t="shared" si="127"/>
        <v>1680839.9999999998</v>
      </c>
    </row>
    <row r="2544" spans="1:11" ht="12.75" customHeight="1" x14ac:dyDescent="0.2">
      <c r="A2544" s="58">
        <v>14222</v>
      </c>
      <c r="B2544" s="58" t="s">
        <v>1246</v>
      </c>
      <c r="C2544" s="59">
        <v>7</v>
      </c>
      <c r="D2544" s="59">
        <f t="shared" si="125"/>
        <v>38666.666666666664</v>
      </c>
      <c r="E2544" s="60">
        <v>2458</v>
      </c>
      <c r="F2544" s="61">
        <f>D2544*9</f>
        <v>348000</v>
      </c>
      <c r="G2544" s="61">
        <f>D2544*5.3</f>
        <v>204933.33333333331</v>
      </c>
      <c r="H2544" s="61">
        <f>D2544*2.37</f>
        <v>91640</v>
      </c>
      <c r="I2544" s="61">
        <f>D2544*16.88</f>
        <v>652693.33333333326</v>
      </c>
      <c r="J2544" s="61">
        <f>D2544*9.92</f>
        <v>383573.33333333331</v>
      </c>
      <c r="K2544" s="62">
        <f t="shared" si="127"/>
        <v>1680839.9999999998</v>
      </c>
    </row>
    <row r="2545" spans="1:11" ht="12.75" customHeight="1" x14ac:dyDescent="0.2">
      <c r="A2545" s="58">
        <v>14223</v>
      </c>
      <c r="B2545" s="58" t="s">
        <v>2585</v>
      </c>
      <c r="C2545" s="59">
        <v>8</v>
      </c>
      <c r="D2545" s="59">
        <f t="shared" si="125"/>
        <v>38666.666666666664</v>
      </c>
      <c r="E2545" s="60">
        <v>2459</v>
      </c>
      <c r="F2545" s="61">
        <f>D2545*10.44</f>
        <v>403679.99999999994</v>
      </c>
      <c r="G2545" s="61">
        <f>D2545*6.17</f>
        <v>238573.33333333331</v>
      </c>
      <c r="H2545" s="61">
        <f>D2545*2.74</f>
        <v>105946.66666666667</v>
      </c>
      <c r="I2545" s="61">
        <f>D2545*18.51</f>
        <v>715720</v>
      </c>
      <c r="J2545" s="61">
        <f>D2545*9.92</f>
        <v>383573.33333333331</v>
      </c>
      <c r="K2545" s="62">
        <f t="shared" si="127"/>
        <v>1847493.3333333333</v>
      </c>
    </row>
    <row r="2546" spans="1:11" ht="12.75" customHeight="1" x14ac:dyDescent="0.2">
      <c r="A2546" s="58">
        <v>14224</v>
      </c>
      <c r="B2546" s="58" t="s">
        <v>2586</v>
      </c>
      <c r="C2546" s="59">
        <v>10</v>
      </c>
      <c r="D2546" s="59">
        <f t="shared" si="125"/>
        <v>38666.666666666664</v>
      </c>
      <c r="E2546" s="60">
        <v>2460</v>
      </c>
      <c r="F2546" s="61">
        <f>D2546*15.71</f>
        <v>607453.33333333337</v>
      </c>
      <c r="G2546" s="61">
        <f>D2546*9.02</f>
        <v>348773.33333333331</v>
      </c>
      <c r="H2546" s="61">
        <f>D2546*4.28</f>
        <v>165493.33333333334</v>
      </c>
      <c r="I2546" s="61">
        <f>D2546*28.08</f>
        <v>1085759.9999999998</v>
      </c>
      <c r="J2546" s="61">
        <f>D2546*15.72</f>
        <v>607840</v>
      </c>
      <c r="K2546" s="62">
        <f t="shared" si="127"/>
        <v>2815320</v>
      </c>
    </row>
    <row r="2547" spans="1:11" ht="12.75" customHeight="1" x14ac:dyDescent="0.2">
      <c r="A2547" s="58">
        <v>14225</v>
      </c>
      <c r="B2547" s="58" t="s">
        <v>2587</v>
      </c>
      <c r="C2547" s="59">
        <v>12</v>
      </c>
      <c r="D2547" s="59">
        <f t="shared" si="125"/>
        <v>38666.666666666664</v>
      </c>
      <c r="E2547" s="60">
        <v>2461</v>
      </c>
      <c r="F2547" s="61">
        <f>D2547*19.63</f>
        <v>759026.66666666663</v>
      </c>
      <c r="G2547" s="61">
        <f>D2547*11.44</f>
        <v>442346.66666666663</v>
      </c>
      <c r="H2547" s="61">
        <f>D2547*5.36</f>
        <v>207253.33333333334</v>
      </c>
      <c r="I2547" s="61">
        <f>D2547*31.47</f>
        <v>1216839.9999999998</v>
      </c>
      <c r="J2547" s="61">
        <f>D2547*15.72</f>
        <v>607840</v>
      </c>
      <c r="K2547" s="62">
        <f t="shared" si="127"/>
        <v>3233306.666666666</v>
      </c>
    </row>
    <row r="2548" spans="1:11" ht="12.75" customHeight="1" x14ac:dyDescent="0.2">
      <c r="A2548" s="58">
        <v>14226</v>
      </c>
      <c r="B2548" s="58" t="s">
        <v>2588</v>
      </c>
      <c r="C2548" s="59">
        <v>12</v>
      </c>
      <c r="D2548" s="59">
        <f t="shared" si="125"/>
        <v>38666.666666666664</v>
      </c>
      <c r="E2548" s="60">
        <v>2462</v>
      </c>
      <c r="F2548" s="61">
        <f>D2548*19.63</f>
        <v>759026.66666666663</v>
      </c>
      <c r="G2548" s="61">
        <f>D2548*11.44</f>
        <v>442346.66666666663</v>
      </c>
      <c r="H2548" s="61">
        <f>D2548*5.36</f>
        <v>207253.33333333334</v>
      </c>
      <c r="I2548" s="61">
        <f>D2548*31.47</f>
        <v>1216839.9999999998</v>
      </c>
      <c r="J2548" s="61">
        <f>D2548*15.72</f>
        <v>607840</v>
      </c>
      <c r="K2548" s="62">
        <f t="shared" si="127"/>
        <v>3233306.666666666</v>
      </c>
    </row>
    <row r="2549" spans="1:11" ht="12.75" customHeight="1" x14ac:dyDescent="0.2">
      <c r="A2549" s="58">
        <v>14227</v>
      </c>
      <c r="B2549" s="58" t="s">
        <v>2589</v>
      </c>
      <c r="C2549" s="59">
        <v>13</v>
      </c>
      <c r="D2549" s="59">
        <f t="shared" si="125"/>
        <v>38666.666666666664</v>
      </c>
      <c r="E2549" s="60">
        <v>2463</v>
      </c>
      <c r="F2549" s="61">
        <f>D2549*21.48</f>
        <v>830560</v>
      </c>
      <c r="G2549" s="61">
        <f>D2549*12.72</f>
        <v>491840</v>
      </c>
      <c r="H2549" s="61">
        <f>D2549*6.17</f>
        <v>238573.33333333331</v>
      </c>
      <c r="I2549" s="61">
        <f>D2549*33.16</f>
        <v>1282186.6666666665</v>
      </c>
      <c r="J2549" s="61">
        <f>D2549*15.72</f>
        <v>607840</v>
      </c>
      <c r="K2549" s="62">
        <f t="shared" si="127"/>
        <v>3451000</v>
      </c>
    </row>
    <row r="2550" spans="1:11" ht="12.75" customHeight="1" x14ac:dyDescent="0.2">
      <c r="D2550" s="59">
        <f t="shared" si="125"/>
        <v>38666.666666666664</v>
      </c>
      <c r="E2550" s="60">
        <v>2464</v>
      </c>
    </row>
    <row r="2551" spans="1:11" ht="12.75" customHeight="1" x14ac:dyDescent="0.2">
      <c r="A2551" s="58" t="s">
        <v>5017</v>
      </c>
      <c r="D2551" s="59">
        <f t="shared" si="125"/>
        <v>38666.666666666664</v>
      </c>
      <c r="E2551" s="60">
        <v>2465</v>
      </c>
    </row>
    <row r="2552" spans="1:11" ht="12.75" customHeight="1" x14ac:dyDescent="0.2">
      <c r="D2552" s="59">
        <f t="shared" si="125"/>
        <v>38666.666666666664</v>
      </c>
      <c r="E2552" s="60">
        <v>2466</v>
      </c>
    </row>
    <row r="2553" spans="1:11" ht="12.75" customHeight="1" x14ac:dyDescent="0.2">
      <c r="A2553" s="58">
        <v>14230</v>
      </c>
      <c r="B2553" s="58" t="s">
        <v>2590</v>
      </c>
      <c r="C2553" s="59">
        <v>8</v>
      </c>
      <c r="D2553" s="59">
        <f t="shared" si="125"/>
        <v>38666.666666666664</v>
      </c>
      <c r="E2553" s="60">
        <v>2467</v>
      </c>
      <c r="F2553" s="61">
        <f>D2553*10.44</f>
        <v>403679.99999999994</v>
      </c>
      <c r="G2553" s="61">
        <f>D2553*6.17</f>
        <v>238573.33333333331</v>
      </c>
      <c r="H2553" s="61">
        <f>D2553*2.74</f>
        <v>105946.66666666667</v>
      </c>
      <c r="I2553" s="61">
        <f>D2553*18.51</f>
        <v>715720</v>
      </c>
      <c r="J2553" s="61">
        <f>D2553*9.92</f>
        <v>383573.33333333331</v>
      </c>
      <c r="K2553" s="62">
        <f t="shared" ref="K2553:K2560" si="128">SUM(F2553:J2553)</f>
        <v>1847493.3333333333</v>
      </c>
    </row>
    <row r="2554" spans="1:11" ht="12.75" customHeight="1" x14ac:dyDescent="0.2">
      <c r="A2554" s="58">
        <v>14231</v>
      </c>
      <c r="B2554" s="58" t="s">
        <v>2591</v>
      </c>
      <c r="C2554" s="59">
        <v>9</v>
      </c>
      <c r="D2554" s="59">
        <f t="shared" si="125"/>
        <v>38666.666666666664</v>
      </c>
      <c r="E2554" s="60">
        <v>2468</v>
      </c>
      <c r="F2554" s="61">
        <f>D2554*12.76</f>
        <v>493386.66666666663</v>
      </c>
      <c r="G2554" s="61">
        <f>D2554*7.3</f>
        <v>282266.66666666663</v>
      </c>
      <c r="H2554" s="61">
        <f>D2554*3.49</f>
        <v>134946.66666666666</v>
      </c>
      <c r="I2554" s="61">
        <f>D2554*21.1</f>
        <v>815866.66666666663</v>
      </c>
      <c r="J2554" s="61">
        <f>D2554*9.92</f>
        <v>383573.33333333331</v>
      </c>
      <c r="K2554" s="62">
        <f t="shared" si="128"/>
        <v>2110040</v>
      </c>
    </row>
    <row r="2555" spans="1:11" ht="12.75" customHeight="1" x14ac:dyDescent="0.2">
      <c r="A2555" s="58">
        <v>14232</v>
      </c>
      <c r="B2555" s="58" t="s">
        <v>2592</v>
      </c>
      <c r="C2555" s="59">
        <v>11</v>
      </c>
      <c r="D2555" s="59">
        <f t="shared" si="125"/>
        <v>38666.666666666664</v>
      </c>
      <c r="E2555" s="60">
        <v>2469</v>
      </c>
      <c r="F2555" s="61">
        <f>D2555*17.62</f>
        <v>681306.66666666663</v>
      </c>
      <c r="G2555" s="61">
        <f>D2555*10.08</f>
        <v>389760</v>
      </c>
      <c r="H2555" s="61">
        <f>D2555*4.83</f>
        <v>186760</v>
      </c>
      <c r="I2555" s="61">
        <f>D2555*29.95</f>
        <v>1158066.6666666665</v>
      </c>
      <c r="J2555" s="61">
        <f>D2555*15.72</f>
        <v>607840</v>
      </c>
      <c r="K2555" s="62">
        <f t="shared" si="128"/>
        <v>3023733.333333333</v>
      </c>
    </row>
    <row r="2556" spans="1:11" ht="12.75" customHeight="1" x14ac:dyDescent="0.2">
      <c r="A2556" s="58">
        <v>14233</v>
      </c>
      <c r="B2556" s="58" t="s">
        <v>2593</v>
      </c>
      <c r="C2556" s="59">
        <v>12</v>
      </c>
      <c r="D2556" s="59">
        <f t="shared" si="125"/>
        <v>38666.666666666664</v>
      </c>
      <c r="E2556" s="60">
        <v>2470</v>
      </c>
      <c r="F2556" s="61">
        <f>D2556*19.63</f>
        <v>759026.66666666663</v>
      </c>
      <c r="G2556" s="61">
        <f>D2556*11.44</f>
        <v>442346.66666666663</v>
      </c>
      <c r="H2556" s="61">
        <f>D2556*5.36</f>
        <v>207253.33333333334</v>
      </c>
      <c r="I2556" s="61">
        <f>D2556*31.47</f>
        <v>1216839.9999999998</v>
      </c>
      <c r="J2556" s="61">
        <f>D2556*15.72</f>
        <v>607840</v>
      </c>
      <c r="K2556" s="62">
        <f t="shared" si="128"/>
        <v>3233306.666666666</v>
      </c>
    </row>
    <row r="2557" spans="1:11" ht="12.75" customHeight="1" x14ac:dyDescent="0.2">
      <c r="A2557" s="58">
        <v>14234</v>
      </c>
      <c r="B2557" s="58" t="s">
        <v>2594</v>
      </c>
      <c r="C2557" s="59">
        <v>20</v>
      </c>
      <c r="D2557" s="59">
        <f t="shared" si="125"/>
        <v>38666.666666666664</v>
      </c>
      <c r="E2557" s="60">
        <v>2471</v>
      </c>
      <c r="F2557" s="61">
        <f>D2557*25.43</f>
        <v>983293.33333333326</v>
      </c>
      <c r="G2557" s="61">
        <f>D2557*14.85</f>
        <v>574200</v>
      </c>
      <c r="H2557" s="61">
        <f>D2557*6.94</f>
        <v>268346.66666666669</v>
      </c>
      <c r="I2557" s="61">
        <f>D2557*34.82</f>
        <v>1346373.3333333333</v>
      </c>
      <c r="K2557" s="62">
        <f t="shared" si="128"/>
        <v>3172213.333333333</v>
      </c>
    </row>
    <row r="2558" spans="1:11" ht="12.75" customHeight="1" x14ac:dyDescent="0.2">
      <c r="A2558" s="58">
        <v>14235</v>
      </c>
      <c r="B2558" s="58" t="s">
        <v>2595</v>
      </c>
      <c r="C2558" s="59">
        <v>22</v>
      </c>
      <c r="D2558" s="59">
        <f t="shared" si="125"/>
        <v>38666.666666666664</v>
      </c>
      <c r="E2558" s="60">
        <v>2472</v>
      </c>
      <c r="F2558" s="61">
        <f>D2558*38.67</f>
        <v>1495240</v>
      </c>
      <c r="G2558" s="61">
        <f>D2558*26.82</f>
        <v>1037040</v>
      </c>
      <c r="H2558" s="61">
        <f>D2558*10.55</f>
        <v>407933.33333333331</v>
      </c>
      <c r="I2558" s="61">
        <f>D2558*38.34</f>
        <v>1482480</v>
      </c>
      <c r="K2558" s="62">
        <f t="shared" si="128"/>
        <v>4422693.333333334</v>
      </c>
    </row>
    <row r="2559" spans="1:11" ht="12.75" customHeight="1" x14ac:dyDescent="0.2">
      <c r="A2559" s="58">
        <v>14236</v>
      </c>
      <c r="B2559" s="58" t="s">
        <v>2596</v>
      </c>
      <c r="C2559" s="59">
        <v>20</v>
      </c>
      <c r="D2559" s="59">
        <f t="shared" si="125"/>
        <v>38666.666666666664</v>
      </c>
      <c r="E2559" s="60">
        <v>2473</v>
      </c>
      <c r="F2559" s="61">
        <f>D2559*25.43</f>
        <v>983293.33333333326</v>
      </c>
      <c r="G2559" s="61">
        <f>D2559*14.85</f>
        <v>574200</v>
      </c>
      <c r="H2559" s="61">
        <f>D2559*6.94</f>
        <v>268346.66666666669</v>
      </c>
      <c r="I2559" s="61">
        <f>D2559*34.82</f>
        <v>1346373.3333333333</v>
      </c>
      <c r="K2559" s="62">
        <f t="shared" si="128"/>
        <v>3172213.333333333</v>
      </c>
    </row>
    <row r="2560" spans="1:11" ht="12.75" customHeight="1" x14ac:dyDescent="0.2">
      <c r="A2560" s="58">
        <v>14237</v>
      </c>
      <c r="B2560" s="58" t="s">
        <v>2597</v>
      </c>
      <c r="C2560" s="59">
        <v>22</v>
      </c>
      <c r="D2560" s="59">
        <f t="shared" si="125"/>
        <v>38666.666666666664</v>
      </c>
      <c r="E2560" s="60">
        <v>2474</v>
      </c>
      <c r="F2560" s="61">
        <f>D2560*38.67</f>
        <v>1495240</v>
      </c>
      <c r="G2560" s="61">
        <f>D2560*26.82</f>
        <v>1037040</v>
      </c>
      <c r="H2560" s="61">
        <f>D2560*10.55</f>
        <v>407933.33333333331</v>
      </c>
      <c r="I2560" s="61">
        <f>D2560*38.34</f>
        <v>1482480</v>
      </c>
      <c r="K2560" s="62">
        <f t="shared" si="128"/>
        <v>4422693.333333334</v>
      </c>
    </row>
    <row r="2561" spans="1:11" ht="12.75" customHeight="1" x14ac:dyDescent="0.2">
      <c r="D2561" s="59">
        <f t="shared" si="125"/>
        <v>38666.666666666664</v>
      </c>
      <c r="E2561" s="60">
        <v>2475</v>
      </c>
    </row>
    <row r="2562" spans="1:11" ht="12.75" customHeight="1" x14ac:dyDescent="0.2">
      <c r="A2562" s="58" t="s">
        <v>5018</v>
      </c>
      <c r="D2562" s="59">
        <f t="shared" si="125"/>
        <v>38666.666666666664</v>
      </c>
      <c r="E2562" s="60">
        <v>2476</v>
      </c>
    </row>
    <row r="2563" spans="1:11" ht="12.75" customHeight="1" x14ac:dyDescent="0.2">
      <c r="D2563" s="59">
        <f t="shared" si="125"/>
        <v>38666.666666666664</v>
      </c>
      <c r="E2563" s="60">
        <v>2477</v>
      </c>
    </row>
    <row r="2564" spans="1:11" ht="12.75" customHeight="1" x14ac:dyDescent="0.2">
      <c r="A2564" s="58">
        <v>14240</v>
      </c>
      <c r="B2564" s="58" t="s">
        <v>2598</v>
      </c>
      <c r="C2564" s="59">
        <v>7</v>
      </c>
      <c r="D2564" s="59">
        <f t="shared" si="125"/>
        <v>38666.666666666664</v>
      </c>
      <c r="E2564" s="60">
        <v>2478</v>
      </c>
      <c r="F2564" s="61">
        <f>D2564*9</f>
        <v>348000</v>
      </c>
      <c r="G2564" s="61">
        <f>D2564*5.3</f>
        <v>204933.33333333331</v>
      </c>
      <c r="H2564" s="61">
        <f>D2564*2.37</f>
        <v>91640</v>
      </c>
      <c r="I2564" s="61">
        <f>D2564*16.88</f>
        <v>652693.33333333326</v>
      </c>
      <c r="J2564" s="61">
        <f>D2564*9.92</f>
        <v>383573.33333333331</v>
      </c>
      <c r="K2564" s="62">
        <f>SUM(F2564:J2564)</f>
        <v>1680839.9999999998</v>
      </c>
    </row>
    <row r="2565" spans="1:11" ht="12.75" customHeight="1" x14ac:dyDescent="0.2">
      <c r="A2565" s="58">
        <v>14241</v>
      </c>
      <c r="B2565" s="58" t="s">
        <v>2599</v>
      </c>
      <c r="C2565" s="59">
        <v>8</v>
      </c>
      <c r="D2565" s="59">
        <f t="shared" si="125"/>
        <v>38666.666666666664</v>
      </c>
      <c r="E2565" s="60">
        <v>2479</v>
      </c>
      <c r="F2565" s="61">
        <f>D2565*10.44</f>
        <v>403679.99999999994</v>
      </c>
      <c r="G2565" s="61">
        <f>D2565*6.17</f>
        <v>238573.33333333331</v>
      </c>
      <c r="H2565" s="61">
        <f>D2565*2.74</f>
        <v>105946.66666666667</v>
      </c>
      <c r="I2565" s="61">
        <f>D2565*18.51</f>
        <v>715720</v>
      </c>
      <c r="J2565" s="61">
        <f>D2565*9.92</f>
        <v>383573.33333333331</v>
      </c>
      <c r="K2565" s="62">
        <f>SUM(F2565:J2565)</f>
        <v>1847493.3333333333</v>
      </c>
    </row>
    <row r="2566" spans="1:11" ht="12.75" customHeight="1" x14ac:dyDescent="0.2">
      <c r="A2566" s="58">
        <v>14242</v>
      </c>
      <c r="B2566" s="58" t="s">
        <v>2600</v>
      </c>
      <c r="C2566" s="59">
        <v>10</v>
      </c>
      <c r="D2566" s="59">
        <f t="shared" si="125"/>
        <v>38666.666666666664</v>
      </c>
      <c r="E2566" s="60">
        <v>2480</v>
      </c>
      <c r="F2566" s="61">
        <f>D2566*15.71</f>
        <v>607453.33333333337</v>
      </c>
      <c r="G2566" s="61">
        <f>D2566*9.02</f>
        <v>348773.33333333331</v>
      </c>
      <c r="H2566" s="61">
        <f>D2566*4.28</f>
        <v>165493.33333333334</v>
      </c>
      <c r="I2566" s="61">
        <f>D2566*28.08</f>
        <v>1085759.9999999998</v>
      </c>
      <c r="J2566" s="61">
        <f>D2566*15.72</f>
        <v>607840</v>
      </c>
      <c r="K2566" s="62">
        <f>SUM(F2566:J2566)</f>
        <v>2815320</v>
      </c>
    </row>
    <row r="2567" spans="1:11" ht="12.75" customHeight="1" x14ac:dyDescent="0.2">
      <c r="A2567" s="58">
        <v>14243</v>
      </c>
      <c r="B2567" s="58" t="s">
        <v>2601</v>
      </c>
      <c r="C2567" s="59">
        <v>12</v>
      </c>
      <c r="D2567" s="59">
        <f t="shared" si="125"/>
        <v>38666.666666666664</v>
      </c>
      <c r="E2567" s="60">
        <v>2481</v>
      </c>
      <c r="F2567" s="61">
        <f>D2567*19.63</f>
        <v>759026.66666666663</v>
      </c>
      <c r="G2567" s="61">
        <f>D2567*11.44</f>
        <v>442346.66666666663</v>
      </c>
      <c r="H2567" s="61">
        <f>D2567*5.36</f>
        <v>207253.33333333334</v>
      </c>
      <c r="I2567" s="61">
        <f>D2567*31.47</f>
        <v>1216839.9999999998</v>
      </c>
      <c r="J2567" s="61">
        <f>D2567*15.72</f>
        <v>607840</v>
      </c>
      <c r="K2567" s="62">
        <f>SUM(F2567:J2567)</f>
        <v>3233306.666666666</v>
      </c>
    </row>
    <row r="2568" spans="1:11" ht="12.75" customHeight="1" x14ac:dyDescent="0.2">
      <c r="D2568" s="59">
        <f t="shared" si="125"/>
        <v>38666.666666666664</v>
      </c>
      <c r="E2568" s="60">
        <v>2482</v>
      </c>
    </row>
    <row r="2569" spans="1:11" ht="12.75" customHeight="1" x14ac:dyDescent="0.2">
      <c r="A2569" s="58" t="s">
        <v>5019</v>
      </c>
      <c r="D2569" s="59">
        <f t="shared" si="125"/>
        <v>38666.666666666664</v>
      </c>
      <c r="E2569" s="60">
        <v>2483</v>
      </c>
    </row>
    <row r="2570" spans="1:11" ht="12.75" customHeight="1" x14ac:dyDescent="0.2">
      <c r="D2570" s="59">
        <f t="shared" si="125"/>
        <v>38666.666666666664</v>
      </c>
      <c r="E2570" s="60">
        <v>2484</v>
      </c>
    </row>
    <row r="2571" spans="1:11" ht="12.75" customHeight="1" x14ac:dyDescent="0.2">
      <c r="A2571" s="58">
        <v>14250</v>
      </c>
      <c r="B2571" s="58" t="s">
        <v>2602</v>
      </c>
      <c r="C2571" s="59">
        <v>11</v>
      </c>
      <c r="D2571" s="59">
        <f t="shared" si="125"/>
        <v>38666.666666666664</v>
      </c>
      <c r="E2571" s="60">
        <v>2485</v>
      </c>
      <c r="F2571" s="61">
        <f>D2571*17.62</f>
        <v>681306.66666666663</v>
      </c>
      <c r="G2571" s="61">
        <f>D2571*10.08</f>
        <v>389760</v>
      </c>
      <c r="H2571" s="61">
        <f>D2571*4.83</f>
        <v>186760</v>
      </c>
      <c r="I2571" s="61">
        <f>D2571*29.95</f>
        <v>1158066.6666666665</v>
      </c>
      <c r="J2571" s="61">
        <f>D2571*15.72</f>
        <v>607840</v>
      </c>
      <c r="K2571" s="62">
        <f>SUM(F2571:J2571)</f>
        <v>3023733.333333333</v>
      </c>
    </row>
    <row r="2572" spans="1:11" ht="12.75" customHeight="1" x14ac:dyDescent="0.2">
      <c r="A2572" s="58">
        <v>14251</v>
      </c>
      <c r="B2572" s="58" t="s">
        <v>2603</v>
      </c>
      <c r="C2572" s="59">
        <v>11</v>
      </c>
      <c r="D2572" s="59">
        <f t="shared" si="125"/>
        <v>38666.666666666664</v>
      </c>
      <c r="E2572" s="60">
        <v>2486</v>
      </c>
      <c r="F2572" s="61">
        <f>D2572*17.62</f>
        <v>681306.66666666663</v>
      </c>
      <c r="G2572" s="61">
        <f>D2572*10.08</f>
        <v>389760</v>
      </c>
      <c r="H2572" s="61">
        <f>D2572*4.83</f>
        <v>186760</v>
      </c>
      <c r="I2572" s="61">
        <f>D2572*29.95</f>
        <v>1158066.6666666665</v>
      </c>
      <c r="J2572" s="61">
        <f>D2572*15.72</f>
        <v>607840</v>
      </c>
      <c r="K2572" s="62">
        <f>SUM(F2572:J2572)</f>
        <v>3023733.333333333</v>
      </c>
    </row>
    <row r="2573" spans="1:11" ht="12.75" customHeight="1" x14ac:dyDescent="0.2">
      <c r="A2573" s="58">
        <v>14252</v>
      </c>
      <c r="B2573" s="58" t="s">
        <v>2604</v>
      </c>
      <c r="C2573" s="59">
        <v>8</v>
      </c>
      <c r="D2573" s="59">
        <f t="shared" si="125"/>
        <v>38666.666666666664</v>
      </c>
      <c r="E2573" s="60">
        <v>2487</v>
      </c>
      <c r="F2573" s="61">
        <f>D2573*10.44</f>
        <v>403679.99999999994</v>
      </c>
      <c r="G2573" s="61">
        <f>D2573*6.17</f>
        <v>238573.33333333331</v>
      </c>
      <c r="H2573" s="61">
        <f>D2573*2.74</f>
        <v>105946.66666666667</v>
      </c>
      <c r="I2573" s="61">
        <f>D2573*18.51</f>
        <v>715720</v>
      </c>
      <c r="J2573" s="61">
        <f>D2573*9.92</f>
        <v>383573.33333333331</v>
      </c>
      <c r="K2573" s="62">
        <f>SUM(F2573:J2573)</f>
        <v>1847493.3333333333</v>
      </c>
    </row>
    <row r="2574" spans="1:11" ht="12.75" customHeight="1" x14ac:dyDescent="0.2">
      <c r="A2574" s="58">
        <v>14253</v>
      </c>
      <c r="B2574" s="58" t="s">
        <v>2605</v>
      </c>
      <c r="C2574" s="59">
        <v>6</v>
      </c>
      <c r="D2574" s="59">
        <f t="shared" si="125"/>
        <v>38666.666666666664</v>
      </c>
      <c r="E2574" s="60">
        <v>2488</v>
      </c>
      <c r="F2574" s="61">
        <f>D2574*7.68</f>
        <v>296959.99999999994</v>
      </c>
      <c r="G2574" s="61">
        <f>D2574*4.56</f>
        <v>176319.99999999997</v>
      </c>
      <c r="H2574" s="61">
        <f>D2574*2.01</f>
        <v>77719.999999999985</v>
      </c>
      <c r="I2574" s="61">
        <f>D2574*15.13</f>
        <v>585026.66666666663</v>
      </c>
      <c r="J2574" s="61">
        <f>D2574*4.27</f>
        <v>165106.66666666663</v>
      </c>
      <c r="K2574" s="62">
        <f>SUM(F2574:J2574)</f>
        <v>1301133.333333333</v>
      </c>
    </row>
    <row r="2575" spans="1:11" ht="12.75" customHeight="1" x14ac:dyDescent="0.2">
      <c r="A2575" s="58">
        <v>14254</v>
      </c>
      <c r="B2575" s="58" t="s">
        <v>2606</v>
      </c>
      <c r="C2575" s="59">
        <v>4</v>
      </c>
      <c r="D2575" s="59">
        <f t="shared" si="125"/>
        <v>38666.666666666664</v>
      </c>
      <c r="E2575" s="60">
        <v>2489</v>
      </c>
      <c r="F2575" s="61">
        <f>D2575*4.31</f>
        <v>166653.33333333331</v>
      </c>
      <c r="G2575" s="61">
        <f>D2575*3.1</f>
        <v>119866.66666666666</v>
      </c>
      <c r="H2575" s="61">
        <v>0</v>
      </c>
      <c r="I2575" s="61">
        <f>D2575*7.61</f>
        <v>294253.33333333331</v>
      </c>
      <c r="J2575" s="61">
        <f>D2575*4.27</f>
        <v>165106.66666666663</v>
      </c>
      <c r="K2575" s="62">
        <f>SUM(F2575:J2575)</f>
        <v>745879.99999999988</v>
      </c>
    </row>
    <row r="2576" spans="1:11" ht="12.75" customHeight="1" x14ac:dyDescent="0.2">
      <c r="D2576" s="59">
        <f t="shared" si="125"/>
        <v>38666.666666666664</v>
      </c>
      <c r="E2576" s="60">
        <v>2490</v>
      </c>
    </row>
    <row r="2577" spans="1:11" ht="12.75" customHeight="1" x14ac:dyDescent="0.2">
      <c r="A2577" s="58" t="s">
        <v>2607</v>
      </c>
      <c r="D2577" s="59">
        <f t="shared" si="125"/>
        <v>38666.666666666664</v>
      </c>
      <c r="E2577" s="60">
        <v>2491</v>
      </c>
    </row>
    <row r="2578" spans="1:11" ht="12.75" customHeight="1" x14ac:dyDescent="0.2">
      <c r="D2578" s="59">
        <f t="shared" si="125"/>
        <v>38666.666666666664</v>
      </c>
      <c r="E2578" s="60">
        <v>2492</v>
      </c>
    </row>
    <row r="2579" spans="1:11" ht="12.75" customHeight="1" x14ac:dyDescent="0.2">
      <c r="A2579" s="58">
        <v>14300</v>
      </c>
      <c r="B2579" s="58" t="s">
        <v>2608</v>
      </c>
      <c r="C2579" s="59">
        <v>6</v>
      </c>
      <c r="D2579" s="59">
        <f t="shared" si="125"/>
        <v>38666.666666666664</v>
      </c>
      <c r="E2579" s="60">
        <v>2493</v>
      </c>
      <c r="F2579" s="61">
        <f>D2579*7.68</f>
        <v>296959.99999999994</v>
      </c>
      <c r="G2579" s="61">
        <f>D2579*4.56</f>
        <v>176319.99999999997</v>
      </c>
      <c r="H2579" s="61">
        <f>D2579*2.01</f>
        <v>77719.999999999985</v>
      </c>
      <c r="I2579" s="61">
        <f>D2579*15.13</f>
        <v>585026.66666666663</v>
      </c>
      <c r="J2579" s="61">
        <f>D2579*4.27</f>
        <v>165106.66666666663</v>
      </c>
      <c r="K2579" s="62">
        <f t="shared" ref="K2579:K2585" si="129">SUM(F2579:J2579)</f>
        <v>1301133.333333333</v>
      </c>
    </row>
    <row r="2580" spans="1:11" ht="12.75" customHeight="1" x14ac:dyDescent="0.2">
      <c r="A2580" s="58">
        <v>14301</v>
      </c>
      <c r="B2580" s="58" t="s">
        <v>2609</v>
      </c>
      <c r="C2580" s="59">
        <v>9</v>
      </c>
      <c r="D2580" s="59">
        <f t="shared" si="125"/>
        <v>38666.666666666664</v>
      </c>
      <c r="E2580" s="60">
        <v>2494</v>
      </c>
      <c r="F2580" s="61">
        <f>D2580*12.76</f>
        <v>493386.66666666663</v>
      </c>
      <c r="G2580" s="61">
        <f>D2580*7.3</f>
        <v>282266.66666666663</v>
      </c>
      <c r="H2580" s="61">
        <f>D2580*3.49</f>
        <v>134946.66666666666</v>
      </c>
      <c r="I2580" s="61">
        <f>D2580*21.1</f>
        <v>815866.66666666663</v>
      </c>
      <c r="J2580" s="61">
        <f>D2580*9.92</f>
        <v>383573.33333333331</v>
      </c>
      <c r="K2580" s="62">
        <f t="shared" si="129"/>
        <v>2110040</v>
      </c>
    </row>
    <row r="2581" spans="1:11" ht="12.75" customHeight="1" x14ac:dyDescent="0.2">
      <c r="A2581" s="58">
        <v>14302</v>
      </c>
      <c r="B2581" s="58" t="s">
        <v>2610</v>
      </c>
      <c r="C2581" s="59">
        <v>10</v>
      </c>
      <c r="D2581" s="59">
        <f t="shared" si="125"/>
        <v>38666.666666666664</v>
      </c>
      <c r="E2581" s="60">
        <v>2495</v>
      </c>
      <c r="F2581" s="61">
        <f>D2581*15.71</f>
        <v>607453.33333333337</v>
      </c>
      <c r="G2581" s="61">
        <f>D2581*9.02</f>
        <v>348773.33333333331</v>
      </c>
      <c r="H2581" s="61">
        <f>D2581*4.28</f>
        <v>165493.33333333334</v>
      </c>
      <c r="I2581" s="61">
        <f>D2581*28.08</f>
        <v>1085759.9999999998</v>
      </c>
      <c r="J2581" s="61">
        <f>D2581*15.72</f>
        <v>607840</v>
      </c>
      <c r="K2581" s="62">
        <f t="shared" si="129"/>
        <v>2815320</v>
      </c>
    </row>
    <row r="2582" spans="1:11" ht="12.75" customHeight="1" x14ac:dyDescent="0.2">
      <c r="A2582" s="58">
        <v>14303</v>
      </c>
      <c r="B2582" s="58" t="s">
        <v>2611</v>
      </c>
      <c r="C2582" s="59">
        <v>9</v>
      </c>
      <c r="D2582" s="59">
        <f t="shared" si="125"/>
        <v>38666.666666666664</v>
      </c>
      <c r="E2582" s="60">
        <v>2496</v>
      </c>
      <c r="F2582" s="61">
        <f>D2582*12.76</f>
        <v>493386.66666666663</v>
      </c>
      <c r="G2582" s="61">
        <f>D2582*7.3</f>
        <v>282266.66666666663</v>
      </c>
      <c r="H2582" s="61">
        <f>D2582*3.49</f>
        <v>134946.66666666666</v>
      </c>
      <c r="I2582" s="61">
        <f>D2582*21.1</f>
        <v>815866.66666666663</v>
      </c>
      <c r="J2582" s="61">
        <f>D2582*9.92</f>
        <v>383573.33333333331</v>
      </c>
      <c r="K2582" s="62">
        <f t="shared" si="129"/>
        <v>2110040</v>
      </c>
    </row>
    <row r="2583" spans="1:11" ht="12.75" customHeight="1" x14ac:dyDescent="0.2">
      <c r="A2583" s="58">
        <v>14304</v>
      </c>
      <c r="B2583" s="58" t="s">
        <v>2612</v>
      </c>
      <c r="C2583" s="59">
        <v>10</v>
      </c>
      <c r="D2583" s="59">
        <f t="shared" si="125"/>
        <v>38666.666666666664</v>
      </c>
      <c r="E2583" s="60">
        <v>2497</v>
      </c>
      <c r="F2583" s="61">
        <f>D2583*15.71</f>
        <v>607453.33333333337</v>
      </c>
      <c r="G2583" s="61">
        <f>D2583*9.02</f>
        <v>348773.33333333331</v>
      </c>
      <c r="H2583" s="61">
        <f>D2583*4.28</f>
        <v>165493.33333333334</v>
      </c>
      <c r="I2583" s="61">
        <f>D2583*28.08</f>
        <v>1085759.9999999998</v>
      </c>
      <c r="J2583" s="61">
        <f>D2583*15.72</f>
        <v>607840</v>
      </c>
      <c r="K2583" s="62">
        <f t="shared" si="129"/>
        <v>2815320</v>
      </c>
    </row>
    <row r="2584" spans="1:11" ht="12.75" customHeight="1" x14ac:dyDescent="0.2">
      <c r="A2584" s="58">
        <v>14305</v>
      </c>
      <c r="B2584" s="58" t="s">
        <v>2613</v>
      </c>
      <c r="C2584" s="59">
        <v>7</v>
      </c>
      <c r="D2584" s="59">
        <f t="shared" ref="D2584:D2647" si="130">D2583</f>
        <v>38666.666666666664</v>
      </c>
      <c r="E2584" s="60">
        <v>2498</v>
      </c>
      <c r="F2584" s="61">
        <f>D2584*9</f>
        <v>348000</v>
      </c>
      <c r="G2584" s="61">
        <f>D2584*5.3</f>
        <v>204933.33333333331</v>
      </c>
      <c r="H2584" s="61">
        <f>D2584*2.37</f>
        <v>91640</v>
      </c>
      <c r="I2584" s="61">
        <f>D2584*16.88</f>
        <v>652693.33333333326</v>
      </c>
      <c r="J2584" s="61">
        <f>D2584*9.92</f>
        <v>383573.33333333331</v>
      </c>
      <c r="K2584" s="62">
        <f t="shared" si="129"/>
        <v>1680839.9999999998</v>
      </c>
    </row>
    <row r="2585" spans="1:11" ht="12.75" customHeight="1" x14ac:dyDescent="0.2">
      <c r="A2585" s="58">
        <v>14306</v>
      </c>
      <c r="B2585" s="58" t="s">
        <v>1125</v>
      </c>
      <c r="C2585" s="59">
        <v>10</v>
      </c>
      <c r="D2585" s="59">
        <f t="shared" si="130"/>
        <v>38666.666666666664</v>
      </c>
      <c r="E2585" s="60">
        <v>2499</v>
      </c>
      <c r="F2585" s="61">
        <f>D2585*15.71</f>
        <v>607453.33333333337</v>
      </c>
      <c r="G2585" s="61">
        <f>D2585*9.02</f>
        <v>348773.33333333331</v>
      </c>
      <c r="H2585" s="61">
        <f>D2585*4.28</f>
        <v>165493.33333333334</v>
      </c>
      <c r="I2585" s="61">
        <f>D2585*28.08</f>
        <v>1085759.9999999998</v>
      </c>
      <c r="J2585" s="61">
        <f>D2585*15.72</f>
        <v>607840</v>
      </c>
      <c r="K2585" s="62">
        <f t="shared" si="129"/>
        <v>2815320</v>
      </c>
    </row>
    <row r="2586" spans="1:11" ht="12.75" customHeight="1" x14ac:dyDescent="0.2">
      <c r="D2586" s="59">
        <f t="shared" si="130"/>
        <v>38666.666666666664</v>
      </c>
      <c r="E2586" s="60">
        <v>2500</v>
      </c>
    </row>
    <row r="2587" spans="1:11" ht="12.75" customHeight="1" x14ac:dyDescent="0.2">
      <c r="A2587" s="58" t="s">
        <v>5020</v>
      </c>
      <c r="D2587" s="59">
        <f t="shared" si="130"/>
        <v>38666.666666666664</v>
      </c>
      <c r="E2587" s="60">
        <v>2501</v>
      </c>
    </row>
    <row r="2588" spans="1:11" ht="12.75" customHeight="1" x14ac:dyDescent="0.2">
      <c r="D2588" s="59">
        <f t="shared" si="130"/>
        <v>38666.666666666664</v>
      </c>
      <c r="E2588" s="60">
        <v>2502</v>
      </c>
    </row>
    <row r="2589" spans="1:11" ht="12.75" customHeight="1" x14ac:dyDescent="0.2">
      <c r="A2589" s="58">
        <v>14310</v>
      </c>
      <c r="B2589" s="58" t="s">
        <v>2614</v>
      </c>
      <c r="C2589" s="59">
        <v>13</v>
      </c>
      <c r="D2589" s="59">
        <f t="shared" si="130"/>
        <v>38666.666666666664</v>
      </c>
      <c r="E2589" s="60">
        <v>2503</v>
      </c>
      <c r="F2589" s="61">
        <f>D2589*21.48</f>
        <v>830560</v>
      </c>
      <c r="G2589" s="61">
        <f>D2589*12.72</f>
        <v>491840</v>
      </c>
      <c r="H2589" s="61">
        <f>D2589*6.17</f>
        <v>238573.33333333331</v>
      </c>
      <c r="I2589" s="61">
        <f>D2589*33.16</f>
        <v>1282186.6666666665</v>
      </c>
      <c r="J2589" s="61">
        <f>D2589*15.72</f>
        <v>607840</v>
      </c>
      <c r="K2589" s="62">
        <f t="shared" ref="K2589:K2597" si="131">SUM(F2589:J2589)</f>
        <v>3451000</v>
      </c>
    </row>
    <row r="2590" spans="1:11" ht="12.75" customHeight="1" x14ac:dyDescent="0.2">
      <c r="A2590" s="58">
        <v>14311</v>
      </c>
      <c r="B2590" s="58" t="s">
        <v>2615</v>
      </c>
      <c r="C2590" s="59">
        <v>12</v>
      </c>
      <c r="D2590" s="59">
        <f t="shared" si="130"/>
        <v>38666.666666666664</v>
      </c>
      <c r="E2590" s="60">
        <v>2504</v>
      </c>
      <c r="F2590" s="61">
        <f>D2590*19.63</f>
        <v>759026.66666666663</v>
      </c>
      <c r="G2590" s="61">
        <f>D2590*11.44</f>
        <v>442346.66666666663</v>
      </c>
      <c r="H2590" s="61">
        <f>D2590*5.36</f>
        <v>207253.33333333334</v>
      </c>
      <c r="I2590" s="61">
        <f>D2590*31.47</f>
        <v>1216839.9999999998</v>
      </c>
      <c r="J2590" s="61">
        <f>D2590*15.72</f>
        <v>607840</v>
      </c>
      <c r="K2590" s="62">
        <f t="shared" si="131"/>
        <v>3233306.666666666</v>
      </c>
    </row>
    <row r="2591" spans="1:11" ht="12.75" customHeight="1" x14ac:dyDescent="0.2">
      <c r="A2591" s="58">
        <v>14312</v>
      </c>
      <c r="B2591" s="58" t="s">
        <v>2616</v>
      </c>
      <c r="C2591" s="59">
        <v>8</v>
      </c>
      <c r="D2591" s="59">
        <f t="shared" si="130"/>
        <v>38666.666666666664</v>
      </c>
      <c r="E2591" s="60">
        <v>2505</v>
      </c>
      <c r="F2591" s="61">
        <f>D2591*10.44</f>
        <v>403679.99999999994</v>
      </c>
      <c r="G2591" s="61">
        <f>D2591*6.17</f>
        <v>238573.33333333331</v>
      </c>
      <c r="H2591" s="61">
        <f>D2591*2.74</f>
        <v>105946.66666666667</v>
      </c>
      <c r="I2591" s="61">
        <f>D2591*18.51</f>
        <v>715720</v>
      </c>
      <c r="J2591" s="61">
        <f>D2591*9.92</f>
        <v>383573.33333333331</v>
      </c>
      <c r="K2591" s="62">
        <f t="shared" si="131"/>
        <v>1847493.3333333333</v>
      </c>
    </row>
    <row r="2592" spans="1:11" ht="12.75" customHeight="1" x14ac:dyDescent="0.2">
      <c r="A2592" s="58">
        <v>14313</v>
      </c>
      <c r="B2592" s="58" t="s">
        <v>2617</v>
      </c>
      <c r="C2592" s="59">
        <v>7</v>
      </c>
      <c r="D2592" s="59">
        <f t="shared" si="130"/>
        <v>38666.666666666664</v>
      </c>
      <c r="E2592" s="60">
        <v>2506</v>
      </c>
      <c r="F2592" s="61">
        <f>D2592*9</f>
        <v>348000</v>
      </c>
      <c r="G2592" s="61">
        <f>D2592*5.3</f>
        <v>204933.33333333331</v>
      </c>
      <c r="H2592" s="61">
        <f>D2592*2.37</f>
        <v>91640</v>
      </c>
      <c r="I2592" s="61">
        <f>D2592*16.88</f>
        <v>652693.33333333326</v>
      </c>
      <c r="J2592" s="61">
        <f>D2592*9.92</f>
        <v>383573.33333333331</v>
      </c>
      <c r="K2592" s="62">
        <f t="shared" si="131"/>
        <v>1680839.9999999998</v>
      </c>
    </row>
    <row r="2593" spans="1:11" ht="12.75" customHeight="1" x14ac:dyDescent="0.2">
      <c r="A2593" s="58">
        <v>14314</v>
      </c>
      <c r="B2593" s="58" t="s">
        <v>2618</v>
      </c>
      <c r="C2593" s="59">
        <v>7</v>
      </c>
      <c r="D2593" s="59">
        <f t="shared" si="130"/>
        <v>38666.666666666664</v>
      </c>
      <c r="E2593" s="60">
        <v>2507</v>
      </c>
      <c r="F2593" s="61">
        <f>D2593*9</f>
        <v>348000</v>
      </c>
      <c r="G2593" s="61">
        <f>D2593*5.3</f>
        <v>204933.33333333331</v>
      </c>
      <c r="H2593" s="61">
        <f>D2593*2.37</f>
        <v>91640</v>
      </c>
      <c r="I2593" s="61">
        <f>D2593*16.88</f>
        <v>652693.33333333326</v>
      </c>
      <c r="J2593" s="61">
        <f>D2593*9.92</f>
        <v>383573.33333333331</v>
      </c>
      <c r="K2593" s="62">
        <f t="shared" si="131"/>
        <v>1680839.9999999998</v>
      </c>
    </row>
    <row r="2594" spans="1:11" ht="12.75" customHeight="1" x14ac:dyDescent="0.2">
      <c r="A2594" s="58">
        <v>14315</v>
      </c>
      <c r="B2594" s="58" t="s">
        <v>2619</v>
      </c>
      <c r="C2594" s="59">
        <v>9</v>
      </c>
      <c r="D2594" s="59">
        <f t="shared" si="130"/>
        <v>38666.666666666664</v>
      </c>
      <c r="E2594" s="60">
        <v>2508</v>
      </c>
      <c r="F2594" s="61">
        <f>D2594*12.76</f>
        <v>493386.66666666663</v>
      </c>
      <c r="G2594" s="61">
        <f>D2594*7.3</f>
        <v>282266.66666666663</v>
      </c>
      <c r="H2594" s="61">
        <f>D2594*3.49</f>
        <v>134946.66666666666</v>
      </c>
      <c r="I2594" s="61">
        <f>D2594*21.1</f>
        <v>815866.66666666663</v>
      </c>
      <c r="J2594" s="61">
        <f>D2594*9.92</f>
        <v>383573.33333333331</v>
      </c>
      <c r="K2594" s="62">
        <f t="shared" si="131"/>
        <v>2110040</v>
      </c>
    </row>
    <row r="2595" spans="1:11" ht="12.75" customHeight="1" x14ac:dyDescent="0.2">
      <c r="A2595" s="58">
        <v>14316</v>
      </c>
      <c r="B2595" s="58" t="s">
        <v>2620</v>
      </c>
      <c r="C2595" s="59">
        <v>8</v>
      </c>
      <c r="D2595" s="59">
        <f t="shared" si="130"/>
        <v>38666.666666666664</v>
      </c>
      <c r="E2595" s="60">
        <v>2509</v>
      </c>
      <c r="F2595" s="61">
        <f>D2595*10.44</f>
        <v>403679.99999999994</v>
      </c>
      <c r="G2595" s="61">
        <f>D2595*6.17</f>
        <v>238573.33333333331</v>
      </c>
      <c r="H2595" s="61">
        <f>D2595*2.74</f>
        <v>105946.66666666667</v>
      </c>
      <c r="I2595" s="61">
        <f>D2595*18.51</f>
        <v>715720</v>
      </c>
      <c r="J2595" s="61">
        <f>D2595*9.92</f>
        <v>383573.33333333331</v>
      </c>
      <c r="K2595" s="62">
        <f t="shared" si="131"/>
        <v>1847493.3333333333</v>
      </c>
    </row>
    <row r="2596" spans="1:11" ht="12.75" customHeight="1" x14ac:dyDescent="0.2">
      <c r="A2596" s="58">
        <v>14317</v>
      </c>
      <c r="B2596" s="58" t="s">
        <v>2621</v>
      </c>
      <c r="C2596" s="59">
        <v>10</v>
      </c>
      <c r="D2596" s="59">
        <f t="shared" si="130"/>
        <v>38666.666666666664</v>
      </c>
      <c r="E2596" s="60">
        <v>2510</v>
      </c>
      <c r="F2596" s="61">
        <f>D2596*15.71</f>
        <v>607453.33333333337</v>
      </c>
      <c r="G2596" s="61">
        <f>D2596*9.02</f>
        <v>348773.33333333331</v>
      </c>
      <c r="H2596" s="61">
        <f>D2596*4.28</f>
        <v>165493.33333333334</v>
      </c>
      <c r="I2596" s="61">
        <f>D2596*28.08</f>
        <v>1085759.9999999998</v>
      </c>
      <c r="J2596" s="61">
        <f>D2596*15.72</f>
        <v>607840</v>
      </c>
      <c r="K2596" s="62">
        <f t="shared" si="131"/>
        <v>2815320</v>
      </c>
    </row>
    <row r="2597" spans="1:11" ht="12.75" customHeight="1" x14ac:dyDescent="0.2">
      <c r="A2597" s="58">
        <v>14318</v>
      </c>
      <c r="B2597" s="58" t="s">
        <v>2622</v>
      </c>
      <c r="C2597" s="59">
        <v>11</v>
      </c>
      <c r="D2597" s="59">
        <f t="shared" si="130"/>
        <v>38666.666666666664</v>
      </c>
      <c r="E2597" s="60">
        <v>2511</v>
      </c>
      <c r="F2597" s="61">
        <f>D2597*17.62</f>
        <v>681306.66666666663</v>
      </c>
      <c r="G2597" s="61">
        <f>D2597*10.08</f>
        <v>389760</v>
      </c>
      <c r="H2597" s="61">
        <f>D2597*4.83</f>
        <v>186760</v>
      </c>
      <c r="I2597" s="61">
        <f>D2597*29.95</f>
        <v>1158066.6666666665</v>
      </c>
      <c r="J2597" s="61">
        <f>D2597*15.72</f>
        <v>607840</v>
      </c>
      <c r="K2597" s="62">
        <f t="shared" si="131"/>
        <v>3023733.333333333</v>
      </c>
    </row>
    <row r="2598" spans="1:11" ht="12.75" customHeight="1" x14ac:dyDescent="0.2">
      <c r="D2598" s="59">
        <f t="shared" si="130"/>
        <v>38666.666666666664</v>
      </c>
      <c r="E2598" s="60">
        <v>2512</v>
      </c>
    </row>
    <row r="2599" spans="1:11" ht="12.75" customHeight="1" x14ac:dyDescent="0.2">
      <c r="A2599" s="58" t="s">
        <v>5021</v>
      </c>
      <c r="D2599" s="59">
        <f t="shared" si="130"/>
        <v>38666.666666666664</v>
      </c>
      <c r="E2599" s="60">
        <v>2513</v>
      </c>
    </row>
    <row r="2600" spans="1:11" ht="12.75" customHeight="1" x14ac:dyDescent="0.2">
      <c r="D2600" s="59">
        <f t="shared" si="130"/>
        <v>38666.666666666664</v>
      </c>
      <c r="E2600" s="60">
        <v>2514</v>
      </c>
    </row>
    <row r="2601" spans="1:11" ht="12.75" customHeight="1" x14ac:dyDescent="0.2">
      <c r="A2601" s="58">
        <v>14320</v>
      </c>
      <c r="B2601" s="58" t="s">
        <v>2623</v>
      </c>
      <c r="C2601" s="59">
        <v>12</v>
      </c>
      <c r="D2601" s="59">
        <f t="shared" si="130"/>
        <v>38666.666666666664</v>
      </c>
      <c r="E2601" s="60">
        <v>2515</v>
      </c>
      <c r="F2601" s="61">
        <f>D2601*19.63</f>
        <v>759026.66666666663</v>
      </c>
      <c r="G2601" s="61">
        <f>D2601*11.44</f>
        <v>442346.66666666663</v>
      </c>
      <c r="H2601" s="61">
        <f>D2601*5.36</f>
        <v>207253.33333333334</v>
      </c>
      <c r="I2601" s="61">
        <f>D2601*31.47</f>
        <v>1216839.9999999998</v>
      </c>
      <c r="J2601" s="61">
        <f>D2601*15.72</f>
        <v>607840</v>
      </c>
      <c r="K2601" s="62">
        <f t="shared" ref="K2601:K2606" si="132">SUM(F2601:J2601)</f>
        <v>3233306.666666666</v>
      </c>
    </row>
    <row r="2602" spans="1:11" ht="12.75" customHeight="1" x14ac:dyDescent="0.2">
      <c r="A2602" s="58">
        <v>14321</v>
      </c>
      <c r="B2602" s="58" t="s">
        <v>2624</v>
      </c>
      <c r="C2602" s="59">
        <v>9</v>
      </c>
      <c r="D2602" s="59">
        <f t="shared" si="130"/>
        <v>38666.666666666664</v>
      </c>
      <c r="E2602" s="60">
        <v>2516</v>
      </c>
      <c r="F2602" s="61">
        <f>D2602*12.76</f>
        <v>493386.66666666663</v>
      </c>
      <c r="G2602" s="61">
        <f>D2602*7.3</f>
        <v>282266.66666666663</v>
      </c>
      <c r="H2602" s="61">
        <f>D2602*3.49</f>
        <v>134946.66666666666</v>
      </c>
      <c r="I2602" s="61">
        <f>D2602*21.1</f>
        <v>815866.66666666663</v>
      </c>
      <c r="J2602" s="61">
        <f>D2602*9.92</f>
        <v>383573.33333333331</v>
      </c>
      <c r="K2602" s="62">
        <f t="shared" si="132"/>
        <v>2110040</v>
      </c>
    </row>
    <row r="2603" spans="1:11" ht="12.75" customHeight="1" x14ac:dyDescent="0.2">
      <c r="A2603" s="58">
        <v>14322</v>
      </c>
      <c r="B2603" s="58" t="s">
        <v>2625</v>
      </c>
      <c r="C2603" s="59">
        <v>11</v>
      </c>
      <c r="D2603" s="59">
        <f t="shared" si="130"/>
        <v>38666.666666666664</v>
      </c>
      <c r="E2603" s="60">
        <v>2517</v>
      </c>
      <c r="F2603" s="61">
        <f>D2603*17.62</f>
        <v>681306.66666666663</v>
      </c>
      <c r="G2603" s="61">
        <f>D2603*10.08</f>
        <v>389760</v>
      </c>
      <c r="H2603" s="61">
        <f>D2603*4.83</f>
        <v>186760</v>
      </c>
      <c r="I2603" s="61">
        <f>D2603*29.95</f>
        <v>1158066.6666666665</v>
      </c>
      <c r="J2603" s="61">
        <f>D2603*15.72</f>
        <v>607840</v>
      </c>
      <c r="K2603" s="62">
        <f t="shared" si="132"/>
        <v>3023733.333333333</v>
      </c>
    </row>
    <row r="2604" spans="1:11" ht="12.75" customHeight="1" x14ac:dyDescent="0.2">
      <c r="A2604" s="58">
        <v>14323</v>
      </c>
      <c r="B2604" s="58" t="s">
        <v>2626</v>
      </c>
      <c r="C2604" s="59">
        <v>12</v>
      </c>
      <c r="D2604" s="59">
        <f t="shared" si="130"/>
        <v>38666.666666666664</v>
      </c>
      <c r="E2604" s="60">
        <v>2518</v>
      </c>
      <c r="F2604" s="61">
        <f>D2604*19.63</f>
        <v>759026.66666666663</v>
      </c>
      <c r="G2604" s="61">
        <f>D2604*11.44</f>
        <v>442346.66666666663</v>
      </c>
      <c r="H2604" s="61">
        <f>D2604*5.36</f>
        <v>207253.33333333334</v>
      </c>
      <c r="I2604" s="61">
        <f>D2604*31.47</f>
        <v>1216839.9999999998</v>
      </c>
      <c r="J2604" s="61">
        <f>D2604*15.72</f>
        <v>607840</v>
      </c>
      <c r="K2604" s="62">
        <f t="shared" si="132"/>
        <v>3233306.666666666</v>
      </c>
    </row>
    <row r="2605" spans="1:11" ht="12.75" customHeight="1" x14ac:dyDescent="0.2">
      <c r="A2605" s="58">
        <v>14324</v>
      </c>
      <c r="B2605" s="58" t="s">
        <v>2627</v>
      </c>
      <c r="C2605" s="59">
        <v>11</v>
      </c>
      <c r="D2605" s="59">
        <f t="shared" si="130"/>
        <v>38666.666666666664</v>
      </c>
      <c r="E2605" s="60">
        <v>2519</v>
      </c>
      <c r="F2605" s="61">
        <f>D2605*17.62</f>
        <v>681306.66666666663</v>
      </c>
      <c r="G2605" s="61">
        <f>D2605*10.08</f>
        <v>389760</v>
      </c>
      <c r="H2605" s="61">
        <f>D2605*4.83</f>
        <v>186760</v>
      </c>
      <c r="I2605" s="61">
        <f>D2605*29.95</f>
        <v>1158066.6666666665</v>
      </c>
      <c r="J2605" s="61">
        <f>D2605*15.72</f>
        <v>607840</v>
      </c>
      <c r="K2605" s="62">
        <f t="shared" si="132"/>
        <v>3023733.333333333</v>
      </c>
    </row>
    <row r="2606" spans="1:11" ht="12.75" customHeight="1" x14ac:dyDescent="0.2">
      <c r="A2606" s="58">
        <v>14325</v>
      </c>
      <c r="B2606" s="58" t="s">
        <v>2628</v>
      </c>
      <c r="C2606" s="59">
        <v>12</v>
      </c>
      <c r="D2606" s="59">
        <f t="shared" si="130"/>
        <v>38666.666666666664</v>
      </c>
      <c r="E2606" s="60">
        <v>2520</v>
      </c>
      <c r="F2606" s="61">
        <f>D2606*19.63</f>
        <v>759026.66666666663</v>
      </c>
      <c r="G2606" s="61">
        <f>D2606*11.44</f>
        <v>442346.66666666663</v>
      </c>
      <c r="H2606" s="61">
        <f>D2606*5.36</f>
        <v>207253.33333333334</v>
      </c>
      <c r="I2606" s="61">
        <f>D2606*31.47</f>
        <v>1216839.9999999998</v>
      </c>
      <c r="J2606" s="61">
        <f>D2606*15.72</f>
        <v>607840</v>
      </c>
      <c r="K2606" s="62">
        <f t="shared" si="132"/>
        <v>3233306.666666666</v>
      </c>
    </row>
    <row r="2607" spans="1:11" ht="12.75" customHeight="1" x14ac:dyDescent="0.2">
      <c r="D2607" s="59">
        <f t="shared" si="130"/>
        <v>38666.666666666664</v>
      </c>
      <c r="E2607" s="60">
        <v>2521</v>
      </c>
    </row>
    <row r="2608" spans="1:11" ht="12.75" customHeight="1" x14ac:dyDescent="0.2">
      <c r="A2608" s="58" t="s">
        <v>5022</v>
      </c>
      <c r="D2608" s="59">
        <f t="shared" si="130"/>
        <v>38666.666666666664</v>
      </c>
      <c r="E2608" s="60">
        <v>2522</v>
      </c>
    </row>
    <row r="2609" spans="1:11" ht="12.75" customHeight="1" x14ac:dyDescent="0.2">
      <c r="D2609" s="59">
        <f t="shared" si="130"/>
        <v>38666.666666666664</v>
      </c>
      <c r="E2609" s="60">
        <v>2523</v>
      </c>
    </row>
    <row r="2610" spans="1:11" ht="12.75" customHeight="1" x14ac:dyDescent="0.2">
      <c r="A2610" s="58">
        <v>14330</v>
      </c>
      <c r="B2610" s="58" t="s">
        <v>2629</v>
      </c>
      <c r="C2610" s="59">
        <v>7</v>
      </c>
      <c r="D2610" s="59">
        <f t="shared" si="130"/>
        <v>38666.666666666664</v>
      </c>
      <c r="E2610" s="60">
        <v>2524</v>
      </c>
      <c r="F2610" s="61">
        <f>D2610*9</f>
        <v>348000</v>
      </c>
      <c r="G2610" s="61">
        <f>D2610*5.3</f>
        <v>204933.33333333331</v>
      </c>
      <c r="H2610" s="61">
        <f>D2610*2.37</f>
        <v>91640</v>
      </c>
      <c r="I2610" s="61">
        <f>D2610*16.88</f>
        <v>652693.33333333326</v>
      </c>
      <c r="J2610" s="61">
        <f>D2610*9.92</f>
        <v>383573.33333333331</v>
      </c>
      <c r="K2610" s="62">
        <f>SUM(F2610:J2610)</f>
        <v>1680839.9999999998</v>
      </c>
    </row>
    <row r="2611" spans="1:11" ht="12.75" customHeight="1" x14ac:dyDescent="0.2">
      <c r="A2611" s="58">
        <v>14331</v>
      </c>
      <c r="B2611" s="58" t="s">
        <v>2630</v>
      </c>
      <c r="C2611" s="59">
        <v>8</v>
      </c>
      <c r="D2611" s="59">
        <f t="shared" si="130"/>
        <v>38666.666666666664</v>
      </c>
      <c r="E2611" s="60">
        <v>2525</v>
      </c>
      <c r="F2611" s="61">
        <f>D2611*10.44</f>
        <v>403679.99999999994</v>
      </c>
      <c r="G2611" s="61">
        <f>D2611*6.17</f>
        <v>238573.33333333331</v>
      </c>
      <c r="H2611" s="61">
        <f>D2611*2.74</f>
        <v>105946.66666666667</v>
      </c>
      <c r="I2611" s="61">
        <f>D2611*18.51</f>
        <v>715720</v>
      </c>
      <c r="J2611" s="61">
        <f>D2611*9.92</f>
        <v>383573.33333333331</v>
      </c>
      <c r="K2611" s="62">
        <f>SUM(F2611:J2611)</f>
        <v>1847493.3333333333</v>
      </c>
    </row>
    <row r="2612" spans="1:11" ht="12.75" customHeight="1" x14ac:dyDescent="0.2">
      <c r="A2612" s="58">
        <v>14332</v>
      </c>
      <c r="B2612" s="58" t="s">
        <v>2631</v>
      </c>
      <c r="C2612" s="59">
        <v>10</v>
      </c>
      <c r="D2612" s="59">
        <f t="shared" si="130"/>
        <v>38666.666666666664</v>
      </c>
      <c r="E2612" s="60">
        <v>2526</v>
      </c>
      <c r="F2612" s="61">
        <f>D2612*15.71</f>
        <v>607453.33333333337</v>
      </c>
      <c r="G2612" s="61">
        <f>D2612*9.02</f>
        <v>348773.33333333331</v>
      </c>
      <c r="H2612" s="61">
        <f>D2612*4.28</f>
        <v>165493.33333333334</v>
      </c>
      <c r="I2612" s="61">
        <f>D2612*28.08</f>
        <v>1085759.9999999998</v>
      </c>
      <c r="J2612" s="61">
        <f>D2612*15.72</f>
        <v>607840</v>
      </c>
      <c r="K2612" s="62">
        <f>SUM(F2612:J2612)</f>
        <v>2815320</v>
      </c>
    </row>
    <row r="2613" spans="1:11" ht="12.75" customHeight="1" x14ac:dyDescent="0.2">
      <c r="A2613" s="58">
        <v>14333</v>
      </c>
      <c r="B2613" s="58" t="s">
        <v>2632</v>
      </c>
      <c r="C2613" s="59">
        <v>11</v>
      </c>
      <c r="D2613" s="59">
        <f t="shared" si="130"/>
        <v>38666.666666666664</v>
      </c>
      <c r="E2613" s="60">
        <v>2527</v>
      </c>
      <c r="F2613" s="61">
        <f>D2613*17.62</f>
        <v>681306.66666666663</v>
      </c>
      <c r="G2613" s="61">
        <f>D2613*10.08</f>
        <v>389760</v>
      </c>
      <c r="H2613" s="61">
        <f>D2613*4.83</f>
        <v>186760</v>
      </c>
      <c r="I2613" s="61">
        <f>D2613*29.95</f>
        <v>1158066.6666666665</v>
      </c>
      <c r="J2613" s="61">
        <f>D2613*15.72</f>
        <v>607840</v>
      </c>
      <c r="K2613" s="62">
        <f>SUM(F2613:J2613)</f>
        <v>3023733.333333333</v>
      </c>
    </row>
    <row r="2614" spans="1:11" ht="12.75" customHeight="1" x14ac:dyDescent="0.2">
      <c r="D2614" s="59">
        <f t="shared" si="130"/>
        <v>38666.666666666664</v>
      </c>
      <c r="E2614" s="60">
        <v>2528</v>
      </c>
    </row>
    <row r="2615" spans="1:11" ht="12.75" customHeight="1" x14ac:dyDescent="0.2">
      <c r="A2615" s="58" t="s">
        <v>5023</v>
      </c>
      <c r="D2615" s="59">
        <f t="shared" si="130"/>
        <v>38666.666666666664</v>
      </c>
      <c r="E2615" s="60">
        <v>2529</v>
      </c>
    </row>
    <row r="2616" spans="1:11" ht="12.75" customHeight="1" x14ac:dyDescent="0.2">
      <c r="D2616" s="59">
        <f t="shared" si="130"/>
        <v>38666.666666666664</v>
      </c>
      <c r="E2616" s="60">
        <v>2530</v>
      </c>
    </row>
    <row r="2617" spans="1:11" ht="12.75" customHeight="1" x14ac:dyDescent="0.2">
      <c r="A2617" s="58">
        <v>14340</v>
      </c>
      <c r="B2617" s="58" t="s">
        <v>2633</v>
      </c>
      <c r="C2617" s="59">
        <v>7</v>
      </c>
      <c r="D2617" s="59">
        <f t="shared" si="130"/>
        <v>38666.666666666664</v>
      </c>
      <c r="E2617" s="60">
        <v>2531</v>
      </c>
      <c r="F2617" s="61">
        <f>D2617*9</f>
        <v>348000</v>
      </c>
      <c r="G2617" s="61">
        <f>D2617*5.3</f>
        <v>204933.33333333331</v>
      </c>
      <c r="H2617" s="61">
        <f>D2617*2.37</f>
        <v>91640</v>
      </c>
      <c r="I2617" s="61">
        <f>D2617*16.88</f>
        <v>652693.33333333326</v>
      </c>
      <c r="J2617" s="61">
        <f>D2617*9.92</f>
        <v>383573.33333333331</v>
      </c>
      <c r="K2617" s="62">
        <f t="shared" ref="K2617:K2626" si="133">SUM(F2617:J2617)</f>
        <v>1680839.9999999998</v>
      </c>
    </row>
    <row r="2618" spans="1:11" ht="12.75" customHeight="1" x14ac:dyDescent="0.2">
      <c r="A2618" s="58">
        <v>14341</v>
      </c>
      <c r="B2618" s="58" t="s">
        <v>2634</v>
      </c>
      <c r="C2618" s="59">
        <v>8</v>
      </c>
      <c r="D2618" s="59">
        <f t="shared" si="130"/>
        <v>38666.666666666664</v>
      </c>
      <c r="E2618" s="60">
        <v>2532</v>
      </c>
      <c r="F2618" s="61">
        <f>D2618*10.44</f>
        <v>403679.99999999994</v>
      </c>
      <c r="G2618" s="61">
        <f>D2618*6.17</f>
        <v>238573.33333333331</v>
      </c>
      <c r="H2618" s="61">
        <f>D2618*2.74</f>
        <v>105946.66666666667</v>
      </c>
      <c r="I2618" s="61">
        <f>D2618*18.51</f>
        <v>715720</v>
      </c>
      <c r="J2618" s="61">
        <f>D2618*9.92</f>
        <v>383573.33333333331</v>
      </c>
      <c r="K2618" s="62">
        <f t="shared" si="133"/>
        <v>1847493.3333333333</v>
      </c>
    </row>
    <row r="2619" spans="1:11" ht="12.75" customHeight="1" x14ac:dyDescent="0.2">
      <c r="A2619" s="58">
        <v>14342</v>
      </c>
      <c r="B2619" s="58" t="s">
        <v>2635</v>
      </c>
      <c r="C2619" s="59">
        <v>10</v>
      </c>
      <c r="D2619" s="59">
        <f t="shared" si="130"/>
        <v>38666.666666666664</v>
      </c>
      <c r="E2619" s="60">
        <v>2533</v>
      </c>
      <c r="F2619" s="61">
        <f>D2619*15.71</f>
        <v>607453.33333333337</v>
      </c>
      <c r="G2619" s="61">
        <f>D2619*9.02</f>
        <v>348773.33333333331</v>
      </c>
      <c r="H2619" s="61">
        <f>D2619*4.28</f>
        <v>165493.33333333334</v>
      </c>
      <c r="I2619" s="61">
        <f>D2619*28.08</f>
        <v>1085759.9999999998</v>
      </c>
      <c r="J2619" s="61">
        <f>D2619*15.72</f>
        <v>607840</v>
      </c>
      <c r="K2619" s="62">
        <f t="shared" si="133"/>
        <v>2815320</v>
      </c>
    </row>
    <row r="2620" spans="1:11" ht="12.75" customHeight="1" x14ac:dyDescent="0.2">
      <c r="A2620" s="58">
        <v>14343</v>
      </c>
      <c r="B2620" s="58" t="s">
        <v>2636</v>
      </c>
      <c r="C2620" s="59">
        <v>11</v>
      </c>
      <c r="D2620" s="59">
        <f t="shared" si="130"/>
        <v>38666.666666666664</v>
      </c>
      <c r="E2620" s="60">
        <v>2534</v>
      </c>
      <c r="F2620" s="61">
        <f>D2620*17.62</f>
        <v>681306.66666666663</v>
      </c>
      <c r="G2620" s="61">
        <f>D2620*10.08</f>
        <v>389760</v>
      </c>
      <c r="H2620" s="61">
        <f>D2620*4.83</f>
        <v>186760</v>
      </c>
      <c r="I2620" s="61">
        <f>D2620*29.95</f>
        <v>1158066.6666666665</v>
      </c>
      <c r="J2620" s="61">
        <f>D2620*15.72</f>
        <v>607840</v>
      </c>
      <c r="K2620" s="62">
        <f t="shared" si="133"/>
        <v>3023733.333333333</v>
      </c>
    </row>
    <row r="2621" spans="1:11" ht="12.75" customHeight="1" x14ac:dyDescent="0.2">
      <c r="A2621" s="58">
        <v>14344</v>
      </c>
      <c r="B2621" s="58" t="s">
        <v>2637</v>
      </c>
      <c r="C2621" s="59">
        <v>8</v>
      </c>
      <c r="D2621" s="59">
        <f t="shared" si="130"/>
        <v>38666.666666666664</v>
      </c>
      <c r="E2621" s="60">
        <v>2535</v>
      </c>
      <c r="F2621" s="61">
        <f>D2621*10.44</f>
        <v>403679.99999999994</v>
      </c>
      <c r="G2621" s="61">
        <f>D2621*6.17</f>
        <v>238573.33333333331</v>
      </c>
      <c r="H2621" s="61">
        <f>D2621*2.74</f>
        <v>105946.66666666667</v>
      </c>
      <c r="I2621" s="61">
        <f>D2621*18.51</f>
        <v>715720</v>
      </c>
      <c r="J2621" s="61">
        <f>D2621*9.92</f>
        <v>383573.33333333331</v>
      </c>
      <c r="K2621" s="62">
        <f t="shared" si="133"/>
        <v>1847493.3333333333</v>
      </c>
    </row>
    <row r="2622" spans="1:11" ht="12.75" customHeight="1" x14ac:dyDescent="0.2">
      <c r="A2622" s="58">
        <v>14345</v>
      </c>
      <c r="B2622" s="58" t="s">
        <v>2638</v>
      </c>
      <c r="C2622" s="59">
        <v>7</v>
      </c>
      <c r="D2622" s="59">
        <f t="shared" si="130"/>
        <v>38666.666666666664</v>
      </c>
      <c r="E2622" s="60">
        <v>2536</v>
      </c>
      <c r="F2622" s="61">
        <f>D2622*9</f>
        <v>348000</v>
      </c>
      <c r="G2622" s="61">
        <f>D2622*5.3</f>
        <v>204933.33333333331</v>
      </c>
      <c r="H2622" s="61">
        <f>D2622*2.37</f>
        <v>91640</v>
      </c>
      <c r="I2622" s="61">
        <f>D2622*16.88</f>
        <v>652693.33333333326</v>
      </c>
      <c r="J2622" s="61">
        <f>D2622*9.92</f>
        <v>383573.33333333331</v>
      </c>
      <c r="K2622" s="62">
        <f t="shared" si="133"/>
        <v>1680839.9999999998</v>
      </c>
    </row>
    <row r="2623" spans="1:11" ht="12.75" customHeight="1" x14ac:dyDescent="0.2">
      <c r="A2623" s="58">
        <v>14346</v>
      </c>
      <c r="B2623" s="58" t="s">
        <v>2639</v>
      </c>
      <c r="C2623" s="59">
        <v>8</v>
      </c>
      <c r="D2623" s="59">
        <f t="shared" si="130"/>
        <v>38666.666666666664</v>
      </c>
      <c r="E2623" s="60">
        <v>2537</v>
      </c>
      <c r="F2623" s="61">
        <f>D2623*10.44</f>
        <v>403679.99999999994</v>
      </c>
      <c r="G2623" s="61">
        <f>D2623*6.17</f>
        <v>238573.33333333331</v>
      </c>
      <c r="H2623" s="61">
        <f>D2623*2.74</f>
        <v>105946.66666666667</v>
      </c>
      <c r="I2623" s="61">
        <f>D2623*18.51</f>
        <v>715720</v>
      </c>
      <c r="J2623" s="61">
        <f>D2623*9.92</f>
        <v>383573.33333333331</v>
      </c>
      <c r="K2623" s="62">
        <f t="shared" si="133"/>
        <v>1847493.3333333333</v>
      </c>
    </row>
    <row r="2624" spans="1:11" ht="12.75" customHeight="1" x14ac:dyDescent="0.2">
      <c r="A2624" s="58">
        <v>14347</v>
      </c>
      <c r="B2624" s="58" t="s">
        <v>2640</v>
      </c>
      <c r="C2624" s="59">
        <v>7</v>
      </c>
      <c r="D2624" s="59">
        <f t="shared" si="130"/>
        <v>38666.666666666664</v>
      </c>
      <c r="E2624" s="60">
        <v>2538</v>
      </c>
      <c r="F2624" s="61">
        <f>D2624*9</f>
        <v>348000</v>
      </c>
      <c r="G2624" s="61">
        <f>D2624*5.3</f>
        <v>204933.33333333331</v>
      </c>
      <c r="H2624" s="61">
        <f>D2624*2.37</f>
        <v>91640</v>
      </c>
      <c r="I2624" s="61">
        <f>D2624*16.88</f>
        <v>652693.33333333326</v>
      </c>
      <c r="J2624" s="61">
        <f>D2624*9.92</f>
        <v>383573.33333333331</v>
      </c>
      <c r="K2624" s="62">
        <f t="shared" si="133"/>
        <v>1680839.9999999998</v>
      </c>
    </row>
    <row r="2625" spans="1:11" ht="12.75" customHeight="1" x14ac:dyDescent="0.2">
      <c r="A2625" s="58">
        <v>14348</v>
      </c>
      <c r="B2625" s="58" t="s">
        <v>2641</v>
      </c>
      <c r="C2625" s="59">
        <v>8</v>
      </c>
      <c r="D2625" s="59">
        <f t="shared" si="130"/>
        <v>38666.666666666664</v>
      </c>
      <c r="E2625" s="60">
        <v>2539</v>
      </c>
      <c r="F2625" s="61">
        <f>D2625*10.44</f>
        <v>403679.99999999994</v>
      </c>
      <c r="G2625" s="61">
        <f>D2625*6.17</f>
        <v>238573.33333333331</v>
      </c>
      <c r="H2625" s="61">
        <f>D2625*2.74</f>
        <v>105946.66666666667</v>
      </c>
      <c r="I2625" s="61">
        <f>D2625*18.51</f>
        <v>715720</v>
      </c>
      <c r="J2625" s="61">
        <f>D2625*9.92</f>
        <v>383573.33333333331</v>
      </c>
      <c r="K2625" s="62">
        <f t="shared" si="133"/>
        <v>1847493.3333333333</v>
      </c>
    </row>
    <row r="2626" spans="1:11" ht="12.75" customHeight="1" x14ac:dyDescent="0.2">
      <c r="A2626" s="58">
        <v>14349</v>
      </c>
      <c r="B2626" s="58" t="s">
        <v>2642</v>
      </c>
      <c r="C2626" s="59">
        <v>5</v>
      </c>
      <c r="D2626" s="59">
        <f t="shared" si="130"/>
        <v>38666.666666666664</v>
      </c>
      <c r="E2626" s="60">
        <v>2540</v>
      </c>
      <c r="F2626" s="61">
        <f>D2626*5.86</f>
        <v>226586.66666666666</v>
      </c>
      <c r="G2626" s="61">
        <f>D2626*3.83</f>
        <v>148093.33333333331</v>
      </c>
      <c r="H2626" s="61">
        <v>0</v>
      </c>
      <c r="I2626" s="61">
        <f>D2626*10.45</f>
        <v>404066.66666666663</v>
      </c>
      <c r="J2626" s="61">
        <f>D2626*4.27</f>
        <v>165106.66666666663</v>
      </c>
      <c r="K2626" s="62">
        <f t="shared" si="133"/>
        <v>943853.33333333326</v>
      </c>
    </row>
    <row r="2627" spans="1:11" ht="12.75" customHeight="1" x14ac:dyDescent="0.2">
      <c r="D2627" s="59">
        <f t="shared" si="130"/>
        <v>38666.666666666664</v>
      </c>
      <c r="E2627" s="60">
        <v>2541</v>
      </c>
    </row>
    <row r="2628" spans="1:11" ht="12.75" customHeight="1" x14ac:dyDescent="0.2">
      <c r="A2628" s="58" t="s">
        <v>5024</v>
      </c>
      <c r="D2628" s="59">
        <f t="shared" si="130"/>
        <v>38666.666666666664</v>
      </c>
      <c r="E2628" s="60">
        <v>2542</v>
      </c>
    </row>
    <row r="2629" spans="1:11" ht="12.75" customHeight="1" x14ac:dyDescent="0.2">
      <c r="D2629" s="59">
        <f t="shared" si="130"/>
        <v>38666.666666666664</v>
      </c>
      <c r="E2629" s="60">
        <v>2543</v>
      </c>
    </row>
    <row r="2630" spans="1:11" ht="12.75" customHeight="1" x14ac:dyDescent="0.2">
      <c r="A2630" s="58">
        <v>14350</v>
      </c>
      <c r="B2630" s="58" t="s">
        <v>2643</v>
      </c>
      <c r="C2630" s="59">
        <v>7</v>
      </c>
      <c r="D2630" s="59">
        <f t="shared" si="130"/>
        <v>38666.666666666664</v>
      </c>
      <c r="E2630" s="60">
        <v>2544</v>
      </c>
      <c r="F2630" s="61">
        <f>D2630*9</f>
        <v>348000</v>
      </c>
      <c r="G2630" s="61">
        <f>D2630*5.3</f>
        <v>204933.33333333331</v>
      </c>
      <c r="H2630" s="61">
        <f>D2630*2.37</f>
        <v>91640</v>
      </c>
      <c r="I2630" s="61">
        <f>D2630*16.88</f>
        <v>652693.33333333326</v>
      </c>
      <c r="J2630" s="61">
        <f>D2630*9.92</f>
        <v>383573.33333333331</v>
      </c>
      <c r="K2630" s="62">
        <f>SUM(F2630:J2630)</f>
        <v>1680839.9999999998</v>
      </c>
    </row>
    <row r="2631" spans="1:11" ht="12.75" customHeight="1" x14ac:dyDescent="0.2">
      <c r="A2631" s="58">
        <v>14351</v>
      </c>
      <c r="B2631" s="58" t="s">
        <v>2644</v>
      </c>
      <c r="C2631" s="59">
        <v>12</v>
      </c>
      <c r="D2631" s="59">
        <f t="shared" si="130"/>
        <v>38666.666666666664</v>
      </c>
      <c r="E2631" s="60">
        <v>2545</v>
      </c>
      <c r="F2631" s="61">
        <f>D2631*19.63</f>
        <v>759026.66666666663</v>
      </c>
      <c r="G2631" s="61">
        <f>D2631*11.44</f>
        <v>442346.66666666663</v>
      </c>
      <c r="H2631" s="61">
        <f>D2631*5.36</f>
        <v>207253.33333333334</v>
      </c>
      <c r="I2631" s="61">
        <f>D2631*31.47</f>
        <v>1216839.9999999998</v>
      </c>
      <c r="J2631" s="61">
        <f>D2631*15.72</f>
        <v>607840</v>
      </c>
      <c r="K2631" s="62">
        <f>SUM(F2631:J2631)</f>
        <v>3233306.666666666</v>
      </c>
    </row>
    <row r="2632" spans="1:11" ht="12.75" customHeight="1" x14ac:dyDescent="0.2">
      <c r="D2632" s="59">
        <f t="shared" si="130"/>
        <v>38666.666666666664</v>
      </c>
      <c r="E2632" s="60">
        <v>2546</v>
      </c>
    </row>
    <row r="2633" spans="1:11" ht="12.75" customHeight="1" x14ac:dyDescent="0.2">
      <c r="A2633" s="58" t="s">
        <v>2645</v>
      </c>
      <c r="B2633" s="58" t="s">
        <v>5050</v>
      </c>
      <c r="D2633" s="59">
        <f t="shared" si="130"/>
        <v>38666.666666666664</v>
      </c>
      <c r="E2633" s="60">
        <v>2547</v>
      </c>
    </row>
    <row r="2634" spans="1:11" ht="12.75" customHeight="1" x14ac:dyDescent="0.2">
      <c r="D2634" s="59">
        <f t="shared" si="130"/>
        <v>38666.666666666664</v>
      </c>
      <c r="E2634" s="60">
        <v>2548</v>
      </c>
    </row>
    <row r="2635" spans="1:11" ht="12.75" customHeight="1" x14ac:dyDescent="0.2">
      <c r="A2635" s="58" t="s">
        <v>5025</v>
      </c>
      <c r="D2635" s="59">
        <f t="shared" si="130"/>
        <v>38666.666666666664</v>
      </c>
      <c r="E2635" s="60">
        <v>2549</v>
      </c>
    </row>
    <row r="2636" spans="1:11" ht="12.75" customHeight="1" x14ac:dyDescent="0.2">
      <c r="D2636" s="59">
        <f t="shared" si="130"/>
        <v>38666.666666666664</v>
      </c>
      <c r="E2636" s="60">
        <v>2550</v>
      </c>
    </row>
    <row r="2637" spans="1:11" ht="12.75" customHeight="1" x14ac:dyDescent="0.2">
      <c r="A2637" s="58">
        <v>14400</v>
      </c>
      <c r="B2637" s="58" t="s">
        <v>2646</v>
      </c>
      <c r="C2637" s="59">
        <v>7</v>
      </c>
      <c r="D2637" s="59">
        <f t="shared" si="130"/>
        <v>38666.666666666664</v>
      </c>
      <c r="E2637" s="60">
        <v>2551</v>
      </c>
      <c r="F2637" s="61">
        <f>D2637*9</f>
        <v>348000</v>
      </c>
      <c r="G2637" s="61">
        <f>D2637*5.3</f>
        <v>204933.33333333331</v>
      </c>
      <c r="H2637" s="61">
        <f>D2637*2.37</f>
        <v>91640</v>
      </c>
      <c r="I2637" s="61">
        <f>D2637*16.88</f>
        <v>652693.33333333326</v>
      </c>
      <c r="J2637" s="61">
        <f>D2637*9.92</f>
        <v>383573.33333333331</v>
      </c>
      <c r="K2637" s="62">
        <f>SUM(F2637:J2637)</f>
        <v>1680839.9999999998</v>
      </c>
    </row>
    <row r="2638" spans="1:11" ht="12.75" customHeight="1" x14ac:dyDescent="0.2">
      <c r="A2638" s="58">
        <v>14401</v>
      </c>
      <c r="B2638" s="58" t="s">
        <v>2647</v>
      </c>
      <c r="C2638" s="59">
        <v>6</v>
      </c>
      <c r="D2638" s="59">
        <f t="shared" si="130"/>
        <v>38666.666666666664</v>
      </c>
      <c r="E2638" s="60">
        <v>2552</v>
      </c>
      <c r="F2638" s="61">
        <f>D2638*7.68</f>
        <v>296959.99999999994</v>
      </c>
      <c r="G2638" s="61">
        <f>D2638*4.56</f>
        <v>176319.99999999997</v>
      </c>
      <c r="H2638" s="61">
        <f>D2638*2.01</f>
        <v>77719.999999999985</v>
      </c>
      <c r="I2638" s="61">
        <f>D2638*15.13</f>
        <v>585026.66666666663</v>
      </c>
      <c r="J2638" s="61">
        <f>D2638*4.27</f>
        <v>165106.66666666663</v>
      </c>
      <c r="K2638" s="62">
        <f>SUM(F2638:J2638)</f>
        <v>1301133.333333333</v>
      </c>
    </row>
    <row r="2639" spans="1:11" ht="12.75" customHeight="1" x14ac:dyDescent="0.2">
      <c r="A2639" s="58">
        <v>14402</v>
      </c>
      <c r="B2639" s="58" t="s">
        <v>2648</v>
      </c>
      <c r="C2639" s="59">
        <v>7</v>
      </c>
      <c r="D2639" s="59">
        <f t="shared" si="130"/>
        <v>38666.666666666664</v>
      </c>
      <c r="E2639" s="60">
        <v>2553</v>
      </c>
      <c r="F2639" s="61">
        <f>D2639*9</f>
        <v>348000</v>
      </c>
      <c r="G2639" s="61">
        <f>D2639*5.3</f>
        <v>204933.33333333331</v>
      </c>
      <c r="H2639" s="61">
        <f>D2639*2.37</f>
        <v>91640</v>
      </c>
      <c r="I2639" s="61">
        <f>D2639*16.88</f>
        <v>652693.33333333326</v>
      </c>
      <c r="J2639" s="61">
        <f>D2639*9.92</f>
        <v>383573.33333333331</v>
      </c>
      <c r="K2639" s="62">
        <f>SUM(F2639:J2639)</f>
        <v>1680839.9999999998</v>
      </c>
    </row>
    <row r="2640" spans="1:11" ht="12.75" customHeight="1" x14ac:dyDescent="0.2">
      <c r="D2640" s="59">
        <f t="shared" si="130"/>
        <v>38666.666666666664</v>
      </c>
      <c r="E2640" s="60">
        <v>2554</v>
      </c>
    </row>
    <row r="2641" spans="1:11" ht="12.75" customHeight="1" x14ac:dyDescent="0.2">
      <c r="A2641" s="58" t="s">
        <v>2649</v>
      </c>
      <c r="D2641" s="59">
        <f t="shared" si="130"/>
        <v>38666.666666666664</v>
      </c>
      <c r="E2641" s="60">
        <v>2555</v>
      </c>
    </row>
    <row r="2642" spans="1:11" ht="12.75" customHeight="1" x14ac:dyDescent="0.2">
      <c r="D2642" s="59">
        <f t="shared" si="130"/>
        <v>38666.666666666664</v>
      </c>
      <c r="E2642" s="60">
        <v>2556</v>
      </c>
    </row>
    <row r="2643" spans="1:11" ht="12.75" customHeight="1" x14ac:dyDescent="0.2">
      <c r="A2643" s="58">
        <v>14410</v>
      </c>
      <c r="B2643" s="58" t="s">
        <v>2650</v>
      </c>
      <c r="C2643" s="59">
        <v>10</v>
      </c>
      <c r="D2643" s="59">
        <f t="shared" si="130"/>
        <v>38666.666666666664</v>
      </c>
      <c r="E2643" s="60">
        <v>2557</v>
      </c>
      <c r="F2643" s="61">
        <f>D2643*15.71</f>
        <v>607453.33333333337</v>
      </c>
      <c r="G2643" s="61">
        <f>D2643*9.02</f>
        <v>348773.33333333331</v>
      </c>
      <c r="H2643" s="61">
        <f>D2643*4.28</f>
        <v>165493.33333333334</v>
      </c>
      <c r="I2643" s="61">
        <f>D2643*28.08</f>
        <v>1085759.9999999998</v>
      </c>
      <c r="J2643" s="61">
        <f>D2643*15.72</f>
        <v>607840</v>
      </c>
      <c r="K2643" s="62">
        <f>SUM(F2643:J2643)</f>
        <v>2815320</v>
      </c>
    </row>
    <row r="2644" spans="1:11" ht="12.75" customHeight="1" x14ac:dyDescent="0.2">
      <c r="D2644" s="59">
        <f t="shared" si="130"/>
        <v>38666.666666666664</v>
      </c>
      <c r="E2644" s="60">
        <v>2558</v>
      </c>
    </row>
    <row r="2645" spans="1:11" ht="12.75" customHeight="1" x14ac:dyDescent="0.2">
      <c r="A2645" s="58" t="s">
        <v>2651</v>
      </c>
      <c r="D2645" s="59">
        <f t="shared" si="130"/>
        <v>38666.666666666664</v>
      </c>
      <c r="E2645" s="60">
        <v>2559</v>
      </c>
    </row>
    <row r="2646" spans="1:11" ht="12.75" customHeight="1" x14ac:dyDescent="0.2">
      <c r="D2646" s="59">
        <f t="shared" si="130"/>
        <v>38666.666666666664</v>
      </c>
      <c r="E2646" s="60">
        <v>2560</v>
      </c>
    </row>
    <row r="2647" spans="1:11" ht="12.75" customHeight="1" x14ac:dyDescent="0.2">
      <c r="A2647" s="58">
        <v>14420</v>
      </c>
      <c r="B2647" s="58" t="s">
        <v>2652</v>
      </c>
      <c r="C2647" s="59">
        <v>9</v>
      </c>
      <c r="D2647" s="59">
        <f t="shared" si="130"/>
        <v>38666.666666666664</v>
      </c>
      <c r="E2647" s="60">
        <v>2561</v>
      </c>
      <c r="F2647" s="61">
        <f>D2647*12.76</f>
        <v>493386.66666666663</v>
      </c>
      <c r="G2647" s="61">
        <f>D2647*7.3</f>
        <v>282266.66666666663</v>
      </c>
      <c r="H2647" s="61">
        <f>D2647*3.49</f>
        <v>134946.66666666666</v>
      </c>
      <c r="I2647" s="61">
        <f>D2647*21.1</f>
        <v>815866.66666666663</v>
      </c>
      <c r="J2647" s="61">
        <f>D2647*9.92</f>
        <v>383573.33333333331</v>
      </c>
      <c r="K2647" s="62">
        <f t="shared" ref="K2647:K2656" si="134">SUM(F2647:J2647)</f>
        <v>2110040</v>
      </c>
    </row>
    <row r="2648" spans="1:11" ht="12.75" customHeight="1" x14ac:dyDescent="0.2">
      <c r="A2648" s="58">
        <v>14421</v>
      </c>
      <c r="B2648" s="58" t="s">
        <v>2653</v>
      </c>
      <c r="C2648" s="59">
        <v>10</v>
      </c>
      <c r="D2648" s="59">
        <f t="shared" ref="D2648:D2711" si="135">D2647</f>
        <v>38666.666666666664</v>
      </c>
      <c r="E2648" s="60">
        <v>2562</v>
      </c>
      <c r="F2648" s="61">
        <f>D2648*15.71</f>
        <v>607453.33333333337</v>
      </c>
      <c r="G2648" s="61">
        <f>D2648*9.02</f>
        <v>348773.33333333331</v>
      </c>
      <c r="H2648" s="61">
        <f>D2648*4.28</f>
        <v>165493.33333333334</v>
      </c>
      <c r="I2648" s="61">
        <f>D2648*28.08</f>
        <v>1085759.9999999998</v>
      </c>
      <c r="J2648" s="61">
        <f>D2648*15.72</f>
        <v>607840</v>
      </c>
      <c r="K2648" s="62">
        <f t="shared" si="134"/>
        <v>2815320</v>
      </c>
    </row>
    <row r="2649" spans="1:11" ht="12.75" customHeight="1" x14ac:dyDescent="0.2">
      <c r="A2649" s="58">
        <v>14422</v>
      </c>
      <c r="B2649" s="58" t="s">
        <v>2654</v>
      </c>
      <c r="C2649" s="59">
        <v>6</v>
      </c>
      <c r="D2649" s="59">
        <f t="shared" si="135"/>
        <v>38666.666666666664</v>
      </c>
      <c r="E2649" s="60">
        <v>2563</v>
      </c>
      <c r="F2649" s="61">
        <f>D2649*7.68</f>
        <v>296959.99999999994</v>
      </c>
      <c r="G2649" s="61">
        <f>D2649*4.56</f>
        <v>176319.99999999997</v>
      </c>
      <c r="H2649" s="61">
        <f>D2649*2.01</f>
        <v>77719.999999999985</v>
      </c>
      <c r="I2649" s="61">
        <f>D2649*15.13</f>
        <v>585026.66666666663</v>
      </c>
      <c r="J2649" s="61">
        <f>D2649*4.27</f>
        <v>165106.66666666663</v>
      </c>
      <c r="K2649" s="62">
        <f t="shared" si="134"/>
        <v>1301133.333333333</v>
      </c>
    </row>
    <row r="2650" spans="1:11" ht="12.75" customHeight="1" x14ac:dyDescent="0.2">
      <c r="A2650" s="58">
        <v>14423</v>
      </c>
      <c r="B2650" s="58" t="s">
        <v>2655</v>
      </c>
      <c r="C2650" s="59">
        <v>7</v>
      </c>
      <c r="D2650" s="59">
        <f t="shared" si="135"/>
        <v>38666.666666666664</v>
      </c>
      <c r="E2650" s="60">
        <v>2564</v>
      </c>
      <c r="F2650" s="61">
        <f>D2650*9</f>
        <v>348000</v>
      </c>
      <c r="G2650" s="61">
        <f>D2650*5.3</f>
        <v>204933.33333333331</v>
      </c>
      <c r="H2650" s="61">
        <f>D2650*2.37</f>
        <v>91640</v>
      </c>
      <c r="I2650" s="61">
        <f>D2650*16.88</f>
        <v>652693.33333333326</v>
      </c>
      <c r="J2650" s="61">
        <f>D2650*9.92</f>
        <v>383573.33333333331</v>
      </c>
      <c r="K2650" s="62">
        <f t="shared" si="134"/>
        <v>1680839.9999999998</v>
      </c>
    </row>
    <row r="2651" spans="1:11" ht="12.75" customHeight="1" x14ac:dyDescent="0.2">
      <c r="A2651" s="58">
        <v>14424</v>
      </c>
      <c r="B2651" s="58" t="s">
        <v>2656</v>
      </c>
      <c r="C2651" s="59">
        <v>8</v>
      </c>
      <c r="D2651" s="59">
        <f t="shared" si="135"/>
        <v>38666.666666666664</v>
      </c>
      <c r="E2651" s="60">
        <v>2565</v>
      </c>
      <c r="F2651" s="61">
        <f>D2651*10.44</f>
        <v>403679.99999999994</v>
      </c>
      <c r="G2651" s="61">
        <f>D2651*6.17</f>
        <v>238573.33333333331</v>
      </c>
      <c r="H2651" s="61">
        <f>D2651*2.74</f>
        <v>105946.66666666667</v>
      </c>
      <c r="I2651" s="61">
        <f>D2651*18.51</f>
        <v>715720</v>
      </c>
      <c r="J2651" s="61">
        <f>D2651*9.92</f>
        <v>383573.33333333331</v>
      </c>
      <c r="K2651" s="62">
        <f t="shared" si="134"/>
        <v>1847493.3333333333</v>
      </c>
    </row>
    <row r="2652" spans="1:11" ht="12.75" customHeight="1" x14ac:dyDescent="0.2">
      <c r="A2652" s="58">
        <v>14425</v>
      </c>
      <c r="B2652" s="58" t="s">
        <v>2657</v>
      </c>
      <c r="C2652" s="59">
        <v>11</v>
      </c>
      <c r="D2652" s="59">
        <f t="shared" si="135"/>
        <v>38666.666666666664</v>
      </c>
      <c r="E2652" s="60">
        <v>2566</v>
      </c>
      <c r="F2652" s="61">
        <f>D2652*17.62</f>
        <v>681306.66666666663</v>
      </c>
      <c r="G2652" s="61">
        <f>D2652*10.08</f>
        <v>389760</v>
      </c>
      <c r="H2652" s="61">
        <f>D2652*4.83</f>
        <v>186760</v>
      </c>
      <c r="I2652" s="61">
        <f>D2652*29.95</f>
        <v>1158066.6666666665</v>
      </c>
      <c r="J2652" s="61">
        <f>D2652*15.72</f>
        <v>607840</v>
      </c>
      <c r="K2652" s="62">
        <f t="shared" si="134"/>
        <v>3023733.333333333</v>
      </c>
    </row>
    <row r="2653" spans="1:11" ht="12.75" customHeight="1" x14ac:dyDescent="0.2">
      <c r="A2653" s="58">
        <v>14426</v>
      </c>
      <c r="B2653" s="58" t="s">
        <v>2658</v>
      </c>
      <c r="C2653" s="59">
        <v>12</v>
      </c>
      <c r="D2653" s="59">
        <f t="shared" si="135"/>
        <v>38666.666666666664</v>
      </c>
      <c r="E2653" s="60">
        <v>2567</v>
      </c>
      <c r="F2653" s="61">
        <f>D2653*19.63</f>
        <v>759026.66666666663</v>
      </c>
      <c r="G2653" s="61">
        <f>D2653*11.44</f>
        <v>442346.66666666663</v>
      </c>
      <c r="H2653" s="61">
        <f>D2653*5.36</f>
        <v>207253.33333333334</v>
      </c>
      <c r="I2653" s="61">
        <f>D2653*31.47</f>
        <v>1216839.9999999998</v>
      </c>
      <c r="J2653" s="61">
        <f>D2653*15.72</f>
        <v>607840</v>
      </c>
      <c r="K2653" s="62">
        <f t="shared" si="134"/>
        <v>3233306.666666666</v>
      </c>
    </row>
    <row r="2654" spans="1:11" ht="12.75" customHeight="1" x14ac:dyDescent="0.2">
      <c r="A2654" s="58">
        <v>14427</v>
      </c>
      <c r="B2654" s="58" t="s">
        <v>2659</v>
      </c>
      <c r="C2654" s="59">
        <v>7</v>
      </c>
      <c r="D2654" s="59">
        <f t="shared" si="135"/>
        <v>38666.666666666664</v>
      </c>
      <c r="E2654" s="60">
        <v>2568</v>
      </c>
      <c r="F2654" s="61">
        <f>D2654*9</f>
        <v>348000</v>
      </c>
      <c r="G2654" s="61">
        <f>D2654*5.3</f>
        <v>204933.33333333331</v>
      </c>
      <c r="H2654" s="61">
        <f>D2654*2.37</f>
        <v>91640</v>
      </c>
      <c r="I2654" s="61">
        <f>D2654*16.88</f>
        <v>652693.33333333326</v>
      </c>
      <c r="J2654" s="61">
        <f>D2654*9.92</f>
        <v>383573.33333333331</v>
      </c>
      <c r="K2654" s="62">
        <f t="shared" si="134"/>
        <v>1680839.9999999998</v>
      </c>
    </row>
    <row r="2655" spans="1:11" ht="12.75" customHeight="1" x14ac:dyDescent="0.2">
      <c r="A2655" s="58">
        <v>14428</v>
      </c>
      <c r="B2655" s="58" t="s">
        <v>2660</v>
      </c>
      <c r="C2655" s="59">
        <v>8</v>
      </c>
      <c r="D2655" s="59">
        <f t="shared" si="135"/>
        <v>38666.666666666664</v>
      </c>
      <c r="E2655" s="60">
        <v>2569</v>
      </c>
      <c r="F2655" s="61">
        <f>D2655*10.44</f>
        <v>403679.99999999994</v>
      </c>
      <c r="G2655" s="61">
        <f>D2655*6.17</f>
        <v>238573.33333333331</v>
      </c>
      <c r="H2655" s="61">
        <f>D2655*2.74</f>
        <v>105946.66666666667</v>
      </c>
      <c r="I2655" s="61">
        <f>D2655*18.51</f>
        <v>715720</v>
      </c>
      <c r="J2655" s="61">
        <f>D2655*9.92</f>
        <v>383573.33333333331</v>
      </c>
      <c r="K2655" s="62">
        <f t="shared" si="134"/>
        <v>1847493.3333333333</v>
      </c>
    </row>
    <row r="2656" spans="1:11" ht="12.75" customHeight="1" x14ac:dyDescent="0.2">
      <c r="A2656" s="58">
        <v>14429</v>
      </c>
      <c r="B2656" s="58" t="s">
        <v>2661</v>
      </c>
      <c r="C2656" s="59">
        <v>9</v>
      </c>
      <c r="D2656" s="59">
        <f t="shared" si="135"/>
        <v>38666.666666666664</v>
      </c>
      <c r="E2656" s="60">
        <v>2570</v>
      </c>
      <c r="F2656" s="61">
        <f>D2656*12.76</f>
        <v>493386.66666666663</v>
      </c>
      <c r="G2656" s="61">
        <f>D2656*7.3</f>
        <v>282266.66666666663</v>
      </c>
      <c r="H2656" s="61">
        <f>D2656*3.49</f>
        <v>134946.66666666666</v>
      </c>
      <c r="I2656" s="61">
        <f>D2656*21.1</f>
        <v>815866.66666666663</v>
      </c>
      <c r="J2656" s="61">
        <f>D2656*9.92</f>
        <v>383573.33333333331</v>
      </c>
      <c r="K2656" s="62">
        <f t="shared" si="134"/>
        <v>2110040</v>
      </c>
    </row>
    <row r="2657" spans="1:11" ht="12.75" customHeight="1" x14ac:dyDescent="0.2">
      <c r="D2657" s="59">
        <f t="shared" si="135"/>
        <v>38666.666666666664</v>
      </c>
      <c r="E2657" s="60">
        <v>2571</v>
      </c>
    </row>
    <row r="2658" spans="1:11" ht="12.75" customHeight="1" x14ac:dyDescent="0.2">
      <c r="A2658" s="58" t="s">
        <v>1161</v>
      </c>
      <c r="D2658" s="59">
        <f t="shared" si="135"/>
        <v>38666.666666666664</v>
      </c>
      <c r="E2658" s="60">
        <v>2572</v>
      </c>
    </row>
    <row r="2659" spans="1:11" ht="12.75" customHeight="1" x14ac:dyDescent="0.2">
      <c r="D2659" s="59">
        <f t="shared" si="135"/>
        <v>38666.666666666664</v>
      </c>
      <c r="E2659" s="60">
        <v>2573</v>
      </c>
    </row>
    <row r="2660" spans="1:11" ht="12.75" customHeight="1" x14ac:dyDescent="0.2">
      <c r="A2660" s="58">
        <v>14430</v>
      </c>
      <c r="B2660" s="58" t="s">
        <v>2662</v>
      </c>
      <c r="C2660" s="59">
        <v>8</v>
      </c>
      <c r="D2660" s="59">
        <f t="shared" si="135"/>
        <v>38666.666666666664</v>
      </c>
      <c r="E2660" s="60">
        <v>2574</v>
      </c>
      <c r="F2660" s="61">
        <f>D2660*10.44</f>
        <v>403679.99999999994</v>
      </c>
      <c r="G2660" s="61">
        <f>D2660*6.17</f>
        <v>238573.33333333331</v>
      </c>
      <c r="H2660" s="61">
        <f>D2660*2.74</f>
        <v>105946.66666666667</v>
      </c>
      <c r="I2660" s="61">
        <f>D2660*18.51</f>
        <v>715720</v>
      </c>
      <c r="J2660" s="61">
        <f>D2660*9.92</f>
        <v>383573.33333333331</v>
      </c>
      <c r="K2660" s="62">
        <f>SUM(F2660:J2660)</f>
        <v>1847493.3333333333</v>
      </c>
    </row>
    <row r="2661" spans="1:11" ht="12.75" customHeight="1" x14ac:dyDescent="0.2">
      <c r="A2661" s="58">
        <v>14431</v>
      </c>
      <c r="B2661" s="58" t="s">
        <v>2663</v>
      </c>
      <c r="C2661" s="59">
        <v>7</v>
      </c>
      <c r="D2661" s="59">
        <f t="shared" si="135"/>
        <v>38666.666666666664</v>
      </c>
      <c r="E2661" s="60">
        <v>2575</v>
      </c>
      <c r="F2661" s="61">
        <f>D2661*9</f>
        <v>348000</v>
      </c>
      <c r="G2661" s="61">
        <f>D2661*5.3</f>
        <v>204933.33333333331</v>
      </c>
      <c r="H2661" s="61">
        <f>D2661*2.37</f>
        <v>91640</v>
      </c>
      <c r="I2661" s="61">
        <f>D2661*16.88</f>
        <v>652693.33333333326</v>
      </c>
      <c r="J2661" s="61">
        <f>D2661*9.92</f>
        <v>383573.33333333331</v>
      </c>
      <c r="K2661" s="62">
        <f>SUM(F2661:J2661)</f>
        <v>1680839.9999999998</v>
      </c>
    </row>
    <row r="2662" spans="1:11" ht="12.75" customHeight="1" x14ac:dyDescent="0.2">
      <c r="A2662" s="58">
        <v>14432</v>
      </c>
      <c r="B2662" s="58" t="s">
        <v>2664</v>
      </c>
      <c r="C2662" s="59">
        <v>9</v>
      </c>
      <c r="D2662" s="59">
        <f t="shared" si="135"/>
        <v>38666.666666666664</v>
      </c>
      <c r="E2662" s="60">
        <v>2576</v>
      </c>
      <c r="F2662" s="61">
        <f>D2662*12.76</f>
        <v>493386.66666666663</v>
      </c>
      <c r="G2662" s="61">
        <f>D2662*7.3</f>
        <v>282266.66666666663</v>
      </c>
      <c r="H2662" s="61">
        <f>D2662*3.49</f>
        <v>134946.66666666666</v>
      </c>
      <c r="I2662" s="61">
        <f>D2662*21.1</f>
        <v>815866.66666666663</v>
      </c>
      <c r="J2662" s="61">
        <f>D2662*9.92</f>
        <v>383573.33333333331</v>
      </c>
      <c r="K2662" s="62">
        <f>SUM(F2662:J2662)</f>
        <v>2110040</v>
      </c>
    </row>
    <row r="2663" spans="1:11" ht="12.75" customHeight="1" x14ac:dyDescent="0.2">
      <c r="D2663" s="59">
        <f t="shared" si="135"/>
        <v>38666.666666666664</v>
      </c>
      <c r="E2663" s="60">
        <v>2577</v>
      </c>
    </row>
    <row r="2664" spans="1:11" ht="12.75" customHeight="1" x14ac:dyDescent="0.2">
      <c r="A2664" s="58" t="s">
        <v>2665</v>
      </c>
      <c r="D2664" s="59">
        <f t="shared" si="135"/>
        <v>38666.666666666664</v>
      </c>
      <c r="E2664" s="60">
        <v>2578</v>
      </c>
    </row>
    <row r="2665" spans="1:11" ht="12.75" customHeight="1" x14ac:dyDescent="0.2">
      <c r="D2665" s="59">
        <f t="shared" si="135"/>
        <v>38666.666666666664</v>
      </c>
      <c r="E2665" s="60">
        <v>2579</v>
      </c>
    </row>
    <row r="2666" spans="1:11" ht="12.75" customHeight="1" x14ac:dyDescent="0.2">
      <c r="A2666" s="58" t="s">
        <v>2666</v>
      </c>
      <c r="D2666" s="59">
        <f t="shared" si="135"/>
        <v>38666.666666666664</v>
      </c>
      <c r="E2666" s="60">
        <v>2580</v>
      </c>
    </row>
    <row r="2667" spans="1:11" ht="12.75" customHeight="1" x14ac:dyDescent="0.2">
      <c r="D2667" s="59">
        <f t="shared" si="135"/>
        <v>38666.666666666664</v>
      </c>
      <c r="E2667" s="60">
        <v>2581</v>
      </c>
    </row>
    <row r="2668" spans="1:11" ht="12.75" customHeight="1" x14ac:dyDescent="0.2">
      <c r="A2668" s="58">
        <v>14500</v>
      </c>
      <c r="B2668" s="58" t="s">
        <v>1277</v>
      </c>
      <c r="C2668" s="59">
        <v>4</v>
      </c>
      <c r="D2668" s="59">
        <f t="shared" si="135"/>
        <v>38666.666666666664</v>
      </c>
      <c r="E2668" s="60">
        <v>2582</v>
      </c>
      <c r="F2668" s="61">
        <f>D2668*4.31</f>
        <v>166653.33333333331</v>
      </c>
      <c r="G2668" s="61">
        <f>D2668*3.1</f>
        <v>119866.66666666666</v>
      </c>
      <c r="H2668" s="61">
        <v>0</v>
      </c>
      <c r="I2668" s="61">
        <f>D2668*7.61</f>
        <v>294253.33333333331</v>
      </c>
      <c r="J2668" s="61">
        <f>D2668*4.27</f>
        <v>165106.66666666663</v>
      </c>
      <c r="K2668" s="62">
        <f>SUM(F2668:J2668)</f>
        <v>745879.99999999988</v>
      </c>
    </row>
    <row r="2669" spans="1:11" ht="12.75" customHeight="1" x14ac:dyDescent="0.2">
      <c r="A2669" s="58">
        <v>14501</v>
      </c>
      <c r="B2669" s="58" t="s">
        <v>1278</v>
      </c>
      <c r="C2669" s="59">
        <v>11</v>
      </c>
      <c r="D2669" s="59">
        <f t="shared" si="135"/>
        <v>38666.666666666664</v>
      </c>
      <c r="E2669" s="60">
        <v>2583</v>
      </c>
      <c r="F2669" s="61">
        <f>D2669*17.62</f>
        <v>681306.66666666663</v>
      </c>
      <c r="G2669" s="61">
        <f>D2669*10.08</f>
        <v>389760</v>
      </c>
      <c r="H2669" s="61">
        <f>D2669*4.83</f>
        <v>186760</v>
      </c>
      <c r="I2669" s="61">
        <f>D2669*29.95</f>
        <v>1158066.6666666665</v>
      </c>
      <c r="J2669" s="61">
        <f>D2669*15.72</f>
        <v>607840</v>
      </c>
      <c r="K2669" s="62">
        <f>SUM(F2669:J2669)</f>
        <v>3023733.333333333</v>
      </c>
    </row>
    <row r="2670" spans="1:11" ht="12.75" customHeight="1" x14ac:dyDescent="0.2">
      <c r="A2670" s="58">
        <v>14502</v>
      </c>
      <c r="B2670" s="58" t="s">
        <v>1279</v>
      </c>
      <c r="C2670" s="59">
        <v>7</v>
      </c>
      <c r="D2670" s="59">
        <f t="shared" si="135"/>
        <v>38666.666666666664</v>
      </c>
      <c r="E2670" s="60">
        <v>2584</v>
      </c>
      <c r="F2670" s="61">
        <f>D2670*9</f>
        <v>348000</v>
      </c>
      <c r="G2670" s="61">
        <f>D2670*5.3</f>
        <v>204933.33333333331</v>
      </c>
      <c r="H2670" s="61">
        <f>D2670*2.37</f>
        <v>91640</v>
      </c>
      <c r="I2670" s="61">
        <f>D2670*16.88</f>
        <v>652693.33333333326</v>
      </c>
      <c r="J2670" s="61">
        <f>D2670*9.92</f>
        <v>383573.33333333331</v>
      </c>
      <c r="K2670" s="62">
        <f>SUM(F2670:J2670)</f>
        <v>1680839.9999999998</v>
      </c>
    </row>
    <row r="2671" spans="1:11" ht="12.75" customHeight="1" x14ac:dyDescent="0.2">
      <c r="A2671" s="58">
        <v>14503</v>
      </c>
      <c r="B2671" s="58" t="s">
        <v>1280</v>
      </c>
      <c r="C2671" s="59">
        <v>8</v>
      </c>
      <c r="D2671" s="59">
        <f t="shared" si="135"/>
        <v>38666.666666666664</v>
      </c>
      <c r="E2671" s="60">
        <v>2585</v>
      </c>
      <c r="F2671" s="61">
        <f>D2671*10.44</f>
        <v>403679.99999999994</v>
      </c>
      <c r="G2671" s="61">
        <f>D2671*6.17</f>
        <v>238573.33333333331</v>
      </c>
      <c r="H2671" s="61">
        <f>D2671*2.74</f>
        <v>105946.66666666667</v>
      </c>
      <c r="I2671" s="61">
        <f>D2671*18.51</f>
        <v>715720</v>
      </c>
      <c r="J2671" s="61">
        <f>D2671*9.92</f>
        <v>383573.33333333331</v>
      </c>
      <c r="K2671" s="62">
        <f>SUM(F2671:J2671)</f>
        <v>1847493.3333333333</v>
      </c>
    </row>
    <row r="2672" spans="1:11" ht="12.75" customHeight="1" x14ac:dyDescent="0.2">
      <c r="D2672" s="59">
        <f t="shared" si="135"/>
        <v>38666.666666666664</v>
      </c>
      <c r="E2672" s="60">
        <v>2586</v>
      </c>
    </row>
    <row r="2673" spans="1:11" ht="12.75" customHeight="1" x14ac:dyDescent="0.2">
      <c r="A2673" s="58" t="s">
        <v>1281</v>
      </c>
      <c r="D2673" s="59">
        <f t="shared" si="135"/>
        <v>38666.666666666664</v>
      </c>
      <c r="E2673" s="60">
        <v>2587</v>
      </c>
    </row>
    <row r="2674" spans="1:11" ht="12.75" customHeight="1" x14ac:dyDescent="0.2">
      <c r="D2674" s="59">
        <f t="shared" si="135"/>
        <v>38666.666666666664</v>
      </c>
      <c r="E2674" s="60">
        <v>2588</v>
      </c>
    </row>
    <row r="2675" spans="1:11" ht="12.75" customHeight="1" x14ac:dyDescent="0.2">
      <c r="A2675" s="58">
        <v>14510</v>
      </c>
      <c r="B2675" s="58" t="s">
        <v>1282</v>
      </c>
      <c r="C2675" s="59">
        <v>8</v>
      </c>
      <c r="D2675" s="59">
        <f t="shared" si="135"/>
        <v>38666.666666666664</v>
      </c>
      <c r="E2675" s="60">
        <v>2589</v>
      </c>
      <c r="F2675" s="61">
        <f>D2675*10.44</f>
        <v>403679.99999999994</v>
      </c>
      <c r="G2675" s="61">
        <f>D2675*6.17</f>
        <v>238573.33333333331</v>
      </c>
      <c r="H2675" s="61">
        <f>D2675*2.74</f>
        <v>105946.66666666667</v>
      </c>
      <c r="I2675" s="61">
        <f>D2675*18.51</f>
        <v>715720</v>
      </c>
      <c r="J2675" s="61">
        <f>D2675*9.92</f>
        <v>383573.33333333331</v>
      </c>
      <c r="K2675" s="62">
        <f t="shared" ref="K2675:K2684" si="136">SUM(F2675:J2675)</f>
        <v>1847493.3333333333</v>
      </c>
    </row>
    <row r="2676" spans="1:11" ht="12.75" customHeight="1" x14ac:dyDescent="0.2">
      <c r="A2676" s="58">
        <v>14511</v>
      </c>
      <c r="B2676" s="58" t="s">
        <v>1283</v>
      </c>
      <c r="C2676" s="59">
        <v>9</v>
      </c>
      <c r="D2676" s="59">
        <f t="shared" si="135"/>
        <v>38666.666666666664</v>
      </c>
      <c r="E2676" s="60">
        <v>2590</v>
      </c>
      <c r="F2676" s="61">
        <f>D2676*12.76</f>
        <v>493386.66666666663</v>
      </c>
      <c r="G2676" s="61">
        <f>D2676*7.3</f>
        <v>282266.66666666663</v>
      </c>
      <c r="H2676" s="61">
        <f>D2676*3.49</f>
        <v>134946.66666666666</v>
      </c>
      <c r="I2676" s="61">
        <f>D2676*21.1</f>
        <v>815866.66666666663</v>
      </c>
      <c r="J2676" s="61">
        <f>D2676*9.92</f>
        <v>383573.33333333331</v>
      </c>
      <c r="K2676" s="62">
        <f t="shared" si="136"/>
        <v>2110040</v>
      </c>
    </row>
    <row r="2677" spans="1:11" ht="12.75" customHeight="1" x14ac:dyDescent="0.2">
      <c r="A2677" s="58">
        <v>14512</v>
      </c>
      <c r="B2677" s="58" t="s">
        <v>1284</v>
      </c>
      <c r="C2677" s="59">
        <v>12</v>
      </c>
      <c r="D2677" s="59">
        <f t="shared" si="135"/>
        <v>38666.666666666664</v>
      </c>
      <c r="E2677" s="60">
        <v>2591</v>
      </c>
      <c r="F2677" s="61">
        <f>D2677*19.63</f>
        <v>759026.66666666663</v>
      </c>
      <c r="G2677" s="61">
        <f>D2677*11.44</f>
        <v>442346.66666666663</v>
      </c>
      <c r="H2677" s="61">
        <f>D2677*5.36</f>
        <v>207253.33333333334</v>
      </c>
      <c r="I2677" s="61">
        <f>D2677*31.47</f>
        <v>1216839.9999999998</v>
      </c>
      <c r="J2677" s="61">
        <f>D2677*15.72</f>
        <v>607840</v>
      </c>
      <c r="K2677" s="62">
        <f t="shared" si="136"/>
        <v>3233306.666666666</v>
      </c>
    </row>
    <row r="2678" spans="1:11" ht="12.75" customHeight="1" x14ac:dyDescent="0.2">
      <c r="A2678" s="58">
        <v>14513</v>
      </c>
      <c r="B2678" s="58" t="s">
        <v>1285</v>
      </c>
      <c r="C2678" s="59">
        <v>12</v>
      </c>
      <c r="D2678" s="59">
        <f t="shared" si="135"/>
        <v>38666.666666666664</v>
      </c>
      <c r="E2678" s="60">
        <v>2592</v>
      </c>
      <c r="F2678" s="61">
        <f>D2678*19.63</f>
        <v>759026.66666666663</v>
      </c>
      <c r="G2678" s="61">
        <f>D2678*11.44</f>
        <v>442346.66666666663</v>
      </c>
      <c r="H2678" s="61">
        <f>D2678*5.36</f>
        <v>207253.33333333334</v>
      </c>
      <c r="I2678" s="61">
        <f>D2678*31.47</f>
        <v>1216839.9999999998</v>
      </c>
      <c r="J2678" s="61">
        <f>D2678*15.72</f>
        <v>607840</v>
      </c>
      <c r="K2678" s="62">
        <f t="shared" si="136"/>
        <v>3233306.666666666</v>
      </c>
    </row>
    <row r="2679" spans="1:11" ht="12.75" customHeight="1" x14ac:dyDescent="0.2">
      <c r="A2679" s="58">
        <v>14514</v>
      </c>
      <c r="B2679" s="58" t="s">
        <v>1286</v>
      </c>
      <c r="C2679" s="59">
        <v>12</v>
      </c>
      <c r="D2679" s="59">
        <f t="shared" si="135"/>
        <v>38666.666666666664</v>
      </c>
      <c r="E2679" s="60">
        <v>2593</v>
      </c>
      <c r="F2679" s="61">
        <f>D2679*19.63</f>
        <v>759026.66666666663</v>
      </c>
      <c r="G2679" s="61">
        <f>D2679*11.44</f>
        <v>442346.66666666663</v>
      </c>
      <c r="H2679" s="61">
        <f>D2679*5.36</f>
        <v>207253.33333333334</v>
      </c>
      <c r="I2679" s="61">
        <f>D2679*31.47</f>
        <v>1216839.9999999998</v>
      </c>
      <c r="J2679" s="61">
        <f>D2679*15.72</f>
        <v>607840</v>
      </c>
      <c r="K2679" s="62">
        <f t="shared" si="136"/>
        <v>3233306.666666666</v>
      </c>
    </row>
    <row r="2680" spans="1:11" ht="12.75" customHeight="1" x14ac:dyDescent="0.2">
      <c r="A2680" s="58">
        <v>14515</v>
      </c>
      <c r="B2680" s="58" t="s">
        <v>1287</v>
      </c>
      <c r="C2680" s="59">
        <v>8</v>
      </c>
      <c r="D2680" s="59">
        <f t="shared" si="135"/>
        <v>38666.666666666664</v>
      </c>
      <c r="E2680" s="60">
        <v>2594</v>
      </c>
      <c r="F2680" s="61">
        <f>D2680*10.44</f>
        <v>403679.99999999994</v>
      </c>
      <c r="G2680" s="61">
        <f>D2680*6.17</f>
        <v>238573.33333333331</v>
      </c>
      <c r="H2680" s="61">
        <f>D2680*2.74</f>
        <v>105946.66666666667</v>
      </c>
      <c r="I2680" s="61">
        <f>D2680*18.51</f>
        <v>715720</v>
      </c>
      <c r="J2680" s="61">
        <f>D2680*9.92</f>
        <v>383573.33333333331</v>
      </c>
      <c r="K2680" s="62">
        <f t="shared" si="136"/>
        <v>1847493.3333333333</v>
      </c>
    </row>
    <row r="2681" spans="1:11" ht="12.75" customHeight="1" x14ac:dyDescent="0.2">
      <c r="A2681" s="58">
        <v>14516</v>
      </c>
      <c r="B2681" s="58" t="s">
        <v>1288</v>
      </c>
      <c r="C2681" s="59">
        <v>9</v>
      </c>
      <c r="D2681" s="59">
        <f t="shared" si="135"/>
        <v>38666.666666666664</v>
      </c>
      <c r="E2681" s="60">
        <v>2595</v>
      </c>
      <c r="F2681" s="61">
        <f>D2681*12.76</f>
        <v>493386.66666666663</v>
      </c>
      <c r="G2681" s="61">
        <f>D2681*7.3</f>
        <v>282266.66666666663</v>
      </c>
      <c r="H2681" s="61">
        <f>D2681*3.49</f>
        <v>134946.66666666666</v>
      </c>
      <c r="I2681" s="61">
        <f>D2681*21.1</f>
        <v>815866.66666666663</v>
      </c>
      <c r="J2681" s="61">
        <f>D2681*9.92</f>
        <v>383573.33333333331</v>
      </c>
      <c r="K2681" s="62">
        <f t="shared" si="136"/>
        <v>2110040</v>
      </c>
    </row>
    <row r="2682" spans="1:11" ht="12.75" customHeight="1" x14ac:dyDescent="0.2">
      <c r="A2682" s="58">
        <v>14517</v>
      </c>
      <c r="B2682" s="58" t="s">
        <v>1289</v>
      </c>
      <c r="C2682" s="59">
        <v>6</v>
      </c>
      <c r="D2682" s="59">
        <f t="shared" si="135"/>
        <v>38666.666666666664</v>
      </c>
      <c r="E2682" s="60">
        <v>2596</v>
      </c>
      <c r="F2682" s="61">
        <f>D2682*7.68</f>
        <v>296959.99999999994</v>
      </c>
      <c r="G2682" s="61">
        <f>D2682*4.56</f>
        <v>176319.99999999997</v>
      </c>
      <c r="H2682" s="61">
        <f>D2682*2.01</f>
        <v>77719.999999999985</v>
      </c>
      <c r="I2682" s="61">
        <f>D2682*15.13</f>
        <v>585026.66666666663</v>
      </c>
      <c r="J2682" s="61">
        <f>D2682*4.27</f>
        <v>165106.66666666663</v>
      </c>
      <c r="K2682" s="62">
        <f t="shared" si="136"/>
        <v>1301133.333333333</v>
      </c>
    </row>
    <row r="2683" spans="1:11" ht="12.75" customHeight="1" x14ac:dyDescent="0.2">
      <c r="A2683" s="58">
        <v>14518</v>
      </c>
      <c r="B2683" s="58" t="s">
        <v>1290</v>
      </c>
      <c r="C2683" s="59">
        <v>7</v>
      </c>
      <c r="D2683" s="59">
        <f t="shared" si="135"/>
        <v>38666.666666666664</v>
      </c>
      <c r="E2683" s="60">
        <v>2597</v>
      </c>
      <c r="F2683" s="61">
        <f>D2683*9</f>
        <v>348000</v>
      </c>
      <c r="G2683" s="61">
        <f>D2683*5.3</f>
        <v>204933.33333333331</v>
      </c>
      <c r="H2683" s="61">
        <f>D2683*2.37</f>
        <v>91640</v>
      </c>
      <c r="I2683" s="61">
        <f>D2683*16.88</f>
        <v>652693.33333333326</v>
      </c>
      <c r="J2683" s="61">
        <f>D2683*9.92</f>
        <v>383573.33333333331</v>
      </c>
      <c r="K2683" s="62">
        <f t="shared" si="136"/>
        <v>1680839.9999999998</v>
      </c>
    </row>
    <row r="2684" spans="1:11" ht="12.75" customHeight="1" x14ac:dyDescent="0.2">
      <c r="A2684" s="58">
        <v>14519</v>
      </c>
      <c r="B2684" s="58" t="s">
        <v>1291</v>
      </c>
      <c r="C2684" s="59">
        <v>6</v>
      </c>
      <c r="D2684" s="59">
        <f t="shared" si="135"/>
        <v>38666.666666666664</v>
      </c>
      <c r="E2684" s="60">
        <v>2598</v>
      </c>
      <c r="F2684" s="61">
        <f>D2684*7.68</f>
        <v>296959.99999999994</v>
      </c>
      <c r="G2684" s="61">
        <f>D2684*4.56</f>
        <v>176319.99999999997</v>
      </c>
      <c r="H2684" s="61">
        <f>D2684*2.01</f>
        <v>77719.999999999985</v>
      </c>
      <c r="I2684" s="61">
        <f>D2684*15.13</f>
        <v>585026.66666666663</v>
      </c>
      <c r="J2684" s="61">
        <f>D2684*4.27</f>
        <v>165106.66666666663</v>
      </c>
      <c r="K2684" s="62">
        <f t="shared" si="136"/>
        <v>1301133.333333333</v>
      </c>
    </row>
    <row r="2685" spans="1:11" ht="12.75" customHeight="1" x14ac:dyDescent="0.2">
      <c r="D2685" s="59">
        <f t="shared" si="135"/>
        <v>38666.666666666664</v>
      </c>
      <c r="E2685" s="60">
        <v>2599</v>
      </c>
    </row>
    <row r="2686" spans="1:11" ht="12.75" customHeight="1" x14ac:dyDescent="0.2">
      <c r="A2686" s="58" t="s">
        <v>1292</v>
      </c>
      <c r="D2686" s="59">
        <f t="shared" si="135"/>
        <v>38666.666666666664</v>
      </c>
      <c r="E2686" s="60">
        <v>2600</v>
      </c>
    </row>
    <row r="2687" spans="1:11" ht="12.75" customHeight="1" x14ac:dyDescent="0.2">
      <c r="D2687" s="59">
        <f t="shared" si="135"/>
        <v>38666.666666666664</v>
      </c>
      <c r="E2687" s="60">
        <v>2601</v>
      </c>
    </row>
    <row r="2688" spans="1:11" ht="12.75" customHeight="1" x14ac:dyDescent="0.2">
      <c r="A2688" s="58">
        <v>14520</v>
      </c>
      <c r="B2688" s="58" t="s">
        <v>1293</v>
      </c>
      <c r="C2688" s="59">
        <v>7</v>
      </c>
      <c r="D2688" s="59">
        <f t="shared" si="135"/>
        <v>38666.666666666664</v>
      </c>
      <c r="E2688" s="60">
        <v>2602</v>
      </c>
      <c r="F2688" s="61">
        <f>D2688*9</f>
        <v>348000</v>
      </c>
      <c r="G2688" s="61">
        <f>D2688*5.3</f>
        <v>204933.33333333331</v>
      </c>
      <c r="H2688" s="61">
        <f>D2688*2.37</f>
        <v>91640</v>
      </c>
      <c r="I2688" s="61">
        <f>D2688*16.88</f>
        <v>652693.33333333326</v>
      </c>
      <c r="J2688" s="61">
        <f>D2688*9.92</f>
        <v>383573.33333333331</v>
      </c>
      <c r="K2688" s="62">
        <f>SUM(F2688:J2688)</f>
        <v>1680839.9999999998</v>
      </c>
    </row>
    <row r="2689" spans="1:11" ht="12.75" customHeight="1" x14ac:dyDescent="0.2">
      <c r="A2689" s="58">
        <v>14521</v>
      </c>
      <c r="B2689" s="58" t="s">
        <v>1294</v>
      </c>
      <c r="C2689" s="59">
        <v>10</v>
      </c>
      <c r="D2689" s="59">
        <f t="shared" si="135"/>
        <v>38666.666666666664</v>
      </c>
      <c r="E2689" s="60">
        <v>2603</v>
      </c>
      <c r="F2689" s="61">
        <f>D2689*15.71</f>
        <v>607453.33333333337</v>
      </c>
      <c r="G2689" s="61">
        <f>D2689*9.02</f>
        <v>348773.33333333331</v>
      </c>
      <c r="H2689" s="61">
        <f>D2689*4.28</f>
        <v>165493.33333333334</v>
      </c>
      <c r="I2689" s="61">
        <f>D2689*28.08</f>
        <v>1085759.9999999998</v>
      </c>
      <c r="J2689" s="61">
        <f>D2689*15.72</f>
        <v>607840</v>
      </c>
      <c r="K2689" s="62">
        <f>SUM(F2689:J2689)</f>
        <v>2815320</v>
      </c>
    </row>
    <row r="2690" spans="1:11" ht="12.75" customHeight="1" x14ac:dyDescent="0.2">
      <c r="A2690" s="58">
        <v>14522</v>
      </c>
      <c r="B2690" s="58" t="s">
        <v>1295</v>
      </c>
      <c r="C2690" s="59">
        <v>12</v>
      </c>
      <c r="D2690" s="59">
        <f t="shared" si="135"/>
        <v>38666.666666666664</v>
      </c>
      <c r="E2690" s="60">
        <v>2604</v>
      </c>
      <c r="F2690" s="61">
        <f>D2690*19.63</f>
        <v>759026.66666666663</v>
      </c>
      <c r="G2690" s="61">
        <f>D2690*11.44</f>
        <v>442346.66666666663</v>
      </c>
      <c r="H2690" s="61">
        <f>D2690*5.36</f>
        <v>207253.33333333334</v>
      </c>
      <c r="I2690" s="61">
        <f>D2690*31.47</f>
        <v>1216839.9999999998</v>
      </c>
      <c r="J2690" s="61">
        <f>D2690*15.72</f>
        <v>607840</v>
      </c>
      <c r="K2690" s="62">
        <f>SUM(F2690:J2690)</f>
        <v>3233306.666666666</v>
      </c>
    </row>
    <row r="2691" spans="1:11" ht="12.75" customHeight="1" x14ac:dyDescent="0.2">
      <c r="D2691" s="59">
        <f t="shared" si="135"/>
        <v>38666.666666666664</v>
      </c>
      <c r="E2691" s="60">
        <v>2605</v>
      </c>
    </row>
    <row r="2692" spans="1:11" ht="12.75" customHeight="1" x14ac:dyDescent="0.2">
      <c r="A2692" s="58" t="s">
        <v>2694</v>
      </c>
      <c r="D2692" s="59">
        <f t="shared" si="135"/>
        <v>38666.666666666664</v>
      </c>
      <c r="E2692" s="60">
        <v>2606</v>
      </c>
    </row>
    <row r="2693" spans="1:11" ht="12.75" customHeight="1" x14ac:dyDescent="0.2">
      <c r="D2693" s="59">
        <f t="shared" si="135"/>
        <v>38666.666666666664</v>
      </c>
      <c r="E2693" s="60">
        <v>2607</v>
      </c>
    </row>
    <row r="2694" spans="1:11" ht="12.75" customHeight="1" x14ac:dyDescent="0.2">
      <c r="A2694" s="58" t="s">
        <v>2695</v>
      </c>
      <c r="D2694" s="59">
        <f t="shared" si="135"/>
        <v>38666.666666666664</v>
      </c>
      <c r="E2694" s="60">
        <v>2608</v>
      </c>
    </row>
    <row r="2695" spans="1:11" ht="12.75" customHeight="1" x14ac:dyDescent="0.2">
      <c r="D2695" s="59">
        <f t="shared" si="135"/>
        <v>38666.666666666664</v>
      </c>
      <c r="E2695" s="60">
        <v>2609</v>
      </c>
    </row>
    <row r="2696" spans="1:11" ht="12.75" customHeight="1" x14ac:dyDescent="0.2">
      <c r="A2696" s="58">
        <v>14600</v>
      </c>
      <c r="B2696" s="58" t="s">
        <v>2696</v>
      </c>
      <c r="C2696" s="59">
        <v>22</v>
      </c>
      <c r="D2696" s="59">
        <f t="shared" si="135"/>
        <v>38666.666666666664</v>
      </c>
      <c r="E2696" s="60">
        <v>2610</v>
      </c>
      <c r="F2696" s="61">
        <f>D2696*38.67</f>
        <v>1495240</v>
      </c>
      <c r="G2696" s="61">
        <f>D2696*26.82</f>
        <v>1037040</v>
      </c>
      <c r="H2696" s="61">
        <f>D2696*10.55</f>
        <v>407933.33333333331</v>
      </c>
      <c r="I2696" s="61">
        <f>D2696*38.34</f>
        <v>1482480</v>
      </c>
      <c r="K2696" s="62">
        <f t="shared" ref="K2696:K2701" si="137">SUM(F2696:J2696)</f>
        <v>4422693.333333334</v>
      </c>
    </row>
    <row r="2697" spans="1:11" ht="12.75" customHeight="1" x14ac:dyDescent="0.2">
      <c r="A2697" s="58">
        <v>14601</v>
      </c>
      <c r="B2697" s="58" t="s">
        <v>2697</v>
      </c>
      <c r="C2697" s="59">
        <v>22</v>
      </c>
      <c r="D2697" s="59">
        <f t="shared" si="135"/>
        <v>38666.666666666664</v>
      </c>
      <c r="E2697" s="60">
        <v>2611</v>
      </c>
      <c r="F2697" s="61">
        <f>D2697*38.67</f>
        <v>1495240</v>
      </c>
      <c r="G2697" s="61">
        <f>D2697*26.82</f>
        <v>1037040</v>
      </c>
      <c r="H2697" s="61">
        <f>D2697*10.55</f>
        <v>407933.33333333331</v>
      </c>
      <c r="I2697" s="61">
        <f>D2697*38.34</f>
        <v>1482480</v>
      </c>
      <c r="K2697" s="62">
        <f t="shared" si="137"/>
        <v>4422693.333333334</v>
      </c>
    </row>
    <row r="2698" spans="1:11" ht="12.75" customHeight="1" x14ac:dyDescent="0.2">
      <c r="A2698" s="58">
        <v>14602</v>
      </c>
      <c r="B2698" s="58" t="s">
        <v>2698</v>
      </c>
      <c r="C2698" s="59">
        <v>23</v>
      </c>
      <c r="D2698" s="59">
        <f t="shared" si="135"/>
        <v>38666.666666666664</v>
      </c>
      <c r="E2698" s="60">
        <v>2612</v>
      </c>
      <c r="F2698" s="61">
        <f>D2698*60.73</f>
        <v>2348226.6666666665</v>
      </c>
      <c r="G2698" s="61">
        <f>D2698*37.95</f>
        <v>1467400</v>
      </c>
      <c r="H2698" s="61">
        <f>D2698*16.57</f>
        <v>640706.66666666663</v>
      </c>
      <c r="I2698" s="61">
        <f>D2698*48.07</f>
        <v>1858706.6666666665</v>
      </c>
      <c r="K2698" s="62">
        <f t="shared" si="137"/>
        <v>6315040</v>
      </c>
    </row>
    <row r="2699" spans="1:11" ht="12.75" customHeight="1" x14ac:dyDescent="0.2">
      <c r="A2699" s="58">
        <v>14603</v>
      </c>
      <c r="B2699" s="58" t="s">
        <v>2699</v>
      </c>
      <c r="C2699" s="59">
        <v>23</v>
      </c>
      <c r="D2699" s="59">
        <f t="shared" si="135"/>
        <v>38666.666666666664</v>
      </c>
      <c r="E2699" s="60">
        <v>2613</v>
      </c>
      <c r="F2699" s="61">
        <f>D2699*60.73</f>
        <v>2348226.6666666665</v>
      </c>
      <c r="G2699" s="61">
        <f>D2699*37.95</f>
        <v>1467400</v>
      </c>
      <c r="H2699" s="61">
        <f>D2699*16.57</f>
        <v>640706.66666666663</v>
      </c>
      <c r="I2699" s="61">
        <f>D2699*48.07</f>
        <v>1858706.6666666665</v>
      </c>
      <c r="K2699" s="62">
        <f t="shared" si="137"/>
        <v>6315040</v>
      </c>
    </row>
    <row r="2700" spans="1:11" ht="12.75" customHeight="1" x14ac:dyDescent="0.2">
      <c r="A2700" s="58">
        <v>14604</v>
      </c>
      <c r="B2700" s="58" t="s">
        <v>2700</v>
      </c>
      <c r="C2700" s="59">
        <v>13</v>
      </c>
      <c r="D2700" s="59">
        <f t="shared" si="135"/>
        <v>38666.666666666664</v>
      </c>
      <c r="E2700" s="60">
        <v>2614</v>
      </c>
      <c r="F2700" s="61">
        <f>D2700*21.48</f>
        <v>830560</v>
      </c>
      <c r="G2700" s="61">
        <f>D2700*12.72</f>
        <v>491840</v>
      </c>
      <c r="H2700" s="61">
        <f>D2700*6.17</f>
        <v>238573.33333333331</v>
      </c>
      <c r="I2700" s="61">
        <f>D2700*33.16</f>
        <v>1282186.6666666665</v>
      </c>
      <c r="J2700" s="61">
        <f>D2700*15.72</f>
        <v>607840</v>
      </c>
      <c r="K2700" s="62">
        <f t="shared" si="137"/>
        <v>3451000</v>
      </c>
    </row>
    <row r="2701" spans="1:11" ht="12.75" customHeight="1" x14ac:dyDescent="0.2">
      <c r="A2701" s="58">
        <v>14605</v>
      </c>
      <c r="B2701" s="58" t="s">
        <v>2701</v>
      </c>
      <c r="C2701" s="59">
        <v>13</v>
      </c>
      <c r="D2701" s="59">
        <f t="shared" si="135"/>
        <v>38666.666666666664</v>
      </c>
      <c r="E2701" s="60">
        <v>2615</v>
      </c>
      <c r="F2701" s="61">
        <f>D2701*21.48</f>
        <v>830560</v>
      </c>
      <c r="G2701" s="61">
        <f>D2701*12.72</f>
        <v>491840</v>
      </c>
      <c r="H2701" s="61">
        <f>D2701*6.17</f>
        <v>238573.33333333331</v>
      </c>
      <c r="I2701" s="61">
        <f>D2701*33.16</f>
        <v>1282186.6666666665</v>
      </c>
      <c r="J2701" s="61">
        <f>D2701*15.72</f>
        <v>607840</v>
      </c>
      <c r="K2701" s="62">
        <f t="shared" si="137"/>
        <v>3451000</v>
      </c>
    </row>
    <row r="2702" spans="1:11" ht="12.75" customHeight="1" x14ac:dyDescent="0.2">
      <c r="D2702" s="59">
        <f t="shared" si="135"/>
        <v>38666.666666666664</v>
      </c>
      <c r="E2702" s="60">
        <v>2616</v>
      </c>
    </row>
    <row r="2703" spans="1:11" ht="12.75" customHeight="1" x14ac:dyDescent="0.2">
      <c r="D2703" s="59">
        <f t="shared" si="135"/>
        <v>38666.666666666664</v>
      </c>
      <c r="E2703" s="60">
        <v>2617</v>
      </c>
    </row>
    <row r="2704" spans="1:11" ht="12.75" customHeight="1" x14ac:dyDescent="0.2">
      <c r="A2704" s="58" t="s">
        <v>2702</v>
      </c>
      <c r="D2704" s="59">
        <f t="shared" si="135"/>
        <v>38666.666666666664</v>
      </c>
      <c r="E2704" s="60">
        <v>2618</v>
      </c>
    </row>
    <row r="2705" spans="1:11" ht="12.75" customHeight="1" x14ac:dyDescent="0.2">
      <c r="D2705" s="59">
        <f t="shared" si="135"/>
        <v>38666.666666666664</v>
      </c>
      <c r="E2705" s="60">
        <v>2619</v>
      </c>
    </row>
    <row r="2706" spans="1:11" ht="12.75" customHeight="1" x14ac:dyDescent="0.2">
      <c r="A2706" s="58" t="s">
        <v>2703</v>
      </c>
      <c r="D2706" s="59">
        <f t="shared" si="135"/>
        <v>38666.666666666664</v>
      </c>
      <c r="E2706" s="60">
        <v>2620</v>
      </c>
    </row>
    <row r="2707" spans="1:11" ht="12.75" customHeight="1" x14ac:dyDescent="0.2">
      <c r="D2707" s="59">
        <f t="shared" si="135"/>
        <v>38666.666666666664</v>
      </c>
      <c r="E2707" s="60">
        <v>2621</v>
      </c>
    </row>
    <row r="2708" spans="1:11" ht="12.75" customHeight="1" x14ac:dyDescent="0.2">
      <c r="A2708" s="58" t="s">
        <v>2704</v>
      </c>
      <c r="D2708" s="59">
        <f t="shared" si="135"/>
        <v>38666.666666666664</v>
      </c>
      <c r="E2708" s="60">
        <v>2622</v>
      </c>
    </row>
    <row r="2709" spans="1:11" ht="12.75" customHeight="1" x14ac:dyDescent="0.2">
      <c r="D2709" s="59">
        <f t="shared" si="135"/>
        <v>38666.666666666664</v>
      </c>
      <c r="E2709" s="60">
        <v>2623</v>
      </c>
    </row>
    <row r="2710" spans="1:11" ht="12.75" customHeight="1" x14ac:dyDescent="0.2">
      <c r="A2710" s="58">
        <v>15101</v>
      </c>
      <c r="B2710" s="58" t="s">
        <v>2705</v>
      </c>
      <c r="C2710" s="59">
        <v>4</v>
      </c>
      <c r="D2710" s="59">
        <f t="shared" si="135"/>
        <v>38666.666666666664</v>
      </c>
      <c r="E2710" s="60">
        <v>2624</v>
      </c>
      <c r="F2710" s="61">
        <f>D2710*4.31</f>
        <v>166653.33333333331</v>
      </c>
      <c r="G2710" s="61">
        <f>D2710*3.1</f>
        <v>119866.66666666666</v>
      </c>
      <c r="H2710" s="61">
        <v>0</v>
      </c>
      <c r="I2710" s="61">
        <f>D2710*7.61</f>
        <v>294253.33333333331</v>
      </c>
      <c r="J2710" s="61">
        <f>D2710*4.27</f>
        <v>165106.66666666663</v>
      </c>
      <c r="K2710" s="62">
        <f t="shared" ref="K2710:K2718" si="138">SUM(F2710:J2710)</f>
        <v>745879.99999999988</v>
      </c>
    </row>
    <row r="2711" spans="1:11" ht="12.75" customHeight="1" x14ac:dyDescent="0.2">
      <c r="A2711" s="58">
        <v>15102</v>
      </c>
      <c r="B2711" s="58" t="s">
        <v>2706</v>
      </c>
      <c r="C2711" s="59">
        <v>5</v>
      </c>
      <c r="D2711" s="59">
        <f t="shared" si="135"/>
        <v>38666.666666666664</v>
      </c>
      <c r="E2711" s="60">
        <v>2625</v>
      </c>
      <c r="F2711" s="61">
        <f>D2711*5.86</f>
        <v>226586.66666666666</v>
      </c>
      <c r="G2711" s="61">
        <f>D2711*3.83</f>
        <v>148093.33333333331</v>
      </c>
      <c r="H2711" s="61">
        <v>0</v>
      </c>
      <c r="I2711" s="61">
        <f>D2711*10.45</f>
        <v>404066.66666666663</v>
      </c>
      <c r="J2711" s="61">
        <f>D2711*4.27</f>
        <v>165106.66666666663</v>
      </c>
      <c r="K2711" s="62">
        <f t="shared" si="138"/>
        <v>943853.33333333326</v>
      </c>
    </row>
    <row r="2712" spans="1:11" ht="12.75" customHeight="1" x14ac:dyDescent="0.2">
      <c r="A2712" s="58">
        <v>15103</v>
      </c>
      <c r="B2712" s="58" t="s">
        <v>2707</v>
      </c>
      <c r="C2712" s="59">
        <v>7</v>
      </c>
      <c r="D2712" s="59">
        <f t="shared" ref="D2712:D2775" si="139">D2711</f>
        <v>38666.666666666664</v>
      </c>
      <c r="E2712" s="60">
        <v>2626</v>
      </c>
      <c r="F2712" s="61">
        <f>D2712*9</f>
        <v>348000</v>
      </c>
      <c r="G2712" s="61">
        <f>D2712*5.3</f>
        <v>204933.33333333331</v>
      </c>
      <c r="H2712" s="61">
        <f>D2712*2.37</f>
        <v>91640</v>
      </c>
      <c r="I2712" s="61">
        <f>D2712*16.88</f>
        <v>652693.33333333326</v>
      </c>
      <c r="J2712" s="61">
        <f>D2712*9.92</f>
        <v>383573.33333333331</v>
      </c>
      <c r="K2712" s="62">
        <f t="shared" si="138"/>
        <v>1680839.9999999998</v>
      </c>
    </row>
    <row r="2713" spans="1:11" ht="12.75" customHeight="1" x14ac:dyDescent="0.2">
      <c r="A2713" s="58">
        <v>15104</v>
      </c>
      <c r="B2713" s="58" t="s">
        <v>2708</v>
      </c>
      <c r="C2713" s="59">
        <v>5</v>
      </c>
      <c r="D2713" s="59">
        <f t="shared" si="139"/>
        <v>38666.666666666664</v>
      </c>
      <c r="E2713" s="60">
        <v>2627</v>
      </c>
      <c r="F2713" s="61">
        <f>D2713*5.86</f>
        <v>226586.66666666666</v>
      </c>
      <c r="G2713" s="61">
        <f>D2713*3.83</f>
        <v>148093.33333333331</v>
      </c>
      <c r="H2713" s="61">
        <v>0</v>
      </c>
      <c r="I2713" s="61">
        <f>D2713*10.45</f>
        <v>404066.66666666663</v>
      </c>
      <c r="J2713" s="61">
        <f>D2713*4.27</f>
        <v>165106.66666666663</v>
      </c>
      <c r="K2713" s="62">
        <f t="shared" si="138"/>
        <v>943853.33333333326</v>
      </c>
    </row>
    <row r="2714" spans="1:11" ht="12.75" customHeight="1" x14ac:dyDescent="0.2">
      <c r="A2714" s="58">
        <v>15105</v>
      </c>
      <c r="B2714" s="58" t="s">
        <v>2709</v>
      </c>
      <c r="C2714" s="59">
        <v>5</v>
      </c>
      <c r="D2714" s="59">
        <f t="shared" si="139"/>
        <v>38666.666666666664</v>
      </c>
      <c r="E2714" s="60">
        <v>2628</v>
      </c>
      <c r="F2714" s="61">
        <f>D2714*5.86</f>
        <v>226586.66666666666</v>
      </c>
      <c r="G2714" s="61">
        <f>D2714*3.83</f>
        <v>148093.33333333331</v>
      </c>
      <c r="H2714" s="61">
        <v>0</v>
      </c>
      <c r="I2714" s="61">
        <f>D2714*10.45</f>
        <v>404066.66666666663</v>
      </c>
      <c r="J2714" s="61">
        <f>D2714*4.27</f>
        <v>165106.66666666663</v>
      </c>
      <c r="K2714" s="62">
        <f t="shared" si="138"/>
        <v>943853.33333333326</v>
      </c>
    </row>
    <row r="2715" spans="1:11" ht="12.75" customHeight="1" x14ac:dyDescent="0.2">
      <c r="A2715" s="58">
        <v>15106</v>
      </c>
      <c r="B2715" s="58" t="s">
        <v>2710</v>
      </c>
      <c r="C2715" s="59">
        <v>7</v>
      </c>
      <c r="D2715" s="59">
        <f t="shared" si="139"/>
        <v>38666.666666666664</v>
      </c>
      <c r="E2715" s="60">
        <v>2629</v>
      </c>
      <c r="F2715" s="61">
        <f>D2715*9</f>
        <v>348000</v>
      </c>
      <c r="G2715" s="61">
        <f>D2715*5.3</f>
        <v>204933.33333333331</v>
      </c>
      <c r="H2715" s="61">
        <f>D2715*2.37</f>
        <v>91640</v>
      </c>
      <c r="I2715" s="61">
        <f>D2715*16.88</f>
        <v>652693.33333333326</v>
      </c>
      <c r="J2715" s="61">
        <f>D2715*9.92</f>
        <v>383573.33333333331</v>
      </c>
      <c r="K2715" s="62">
        <f t="shared" si="138"/>
        <v>1680839.9999999998</v>
      </c>
    </row>
    <row r="2716" spans="1:11" ht="12.75" customHeight="1" x14ac:dyDescent="0.2">
      <c r="A2716" s="58">
        <v>15107</v>
      </c>
      <c r="B2716" s="58" t="s">
        <v>2711</v>
      </c>
      <c r="C2716" s="59">
        <v>6</v>
      </c>
      <c r="D2716" s="59">
        <f t="shared" si="139"/>
        <v>38666.666666666664</v>
      </c>
      <c r="E2716" s="60">
        <v>2630</v>
      </c>
      <c r="F2716" s="61">
        <f>D2716*7.68</f>
        <v>296959.99999999994</v>
      </c>
      <c r="G2716" s="61">
        <f>D2716*4.56</f>
        <v>176319.99999999997</v>
      </c>
      <c r="H2716" s="61">
        <f>D2716*2.01</f>
        <v>77719.999999999985</v>
      </c>
      <c r="I2716" s="61">
        <f>D2716*15.13</f>
        <v>585026.66666666663</v>
      </c>
      <c r="J2716" s="61">
        <f>D2716*4.27</f>
        <v>165106.66666666663</v>
      </c>
      <c r="K2716" s="62">
        <f t="shared" si="138"/>
        <v>1301133.333333333</v>
      </c>
    </row>
    <row r="2717" spans="1:11" ht="12.75" customHeight="1" x14ac:dyDescent="0.2">
      <c r="A2717" s="58">
        <v>15108</v>
      </c>
      <c r="B2717" s="58" t="s">
        <v>2712</v>
      </c>
      <c r="C2717" s="59">
        <v>8</v>
      </c>
      <c r="D2717" s="59">
        <f t="shared" si="139"/>
        <v>38666.666666666664</v>
      </c>
      <c r="E2717" s="60">
        <v>2631</v>
      </c>
      <c r="F2717" s="61">
        <f>D2717*10.44</f>
        <v>403679.99999999994</v>
      </c>
      <c r="G2717" s="61">
        <f>D2717*6.17</f>
        <v>238573.33333333331</v>
      </c>
      <c r="H2717" s="61">
        <f>D2717*2.74</f>
        <v>105946.66666666667</v>
      </c>
      <c r="I2717" s="61">
        <f>D2717*18.51</f>
        <v>715720</v>
      </c>
      <c r="J2717" s="61">
        <f>D2717*9.92</f>
        <v>383573.33333333331</v>
      </c>
      <c r="K2717" s="62">
        <f t="shared" si="138"/>
        <v>1847493.3333333333</v>
      </c>
    </row>
    <row r="2718" spans="1:11" ht="12.75" customHeight="1" x14ac:dyDescent="0.2">
      <c r="A2718" s="58">
        <v>15109</v>
      </c>
      <c r="B2718" s="58" t="s">
        <v>2713</v>
      </c>
      <c r="C2718" s="59">
        <v>3</v>
      </c>
      <c r="D2718" s="59">
        <f t="shared" si="139"/>
        <v>38666.666666666664</v>
      </c>
      <c r="E2718" s="60">
        <v>2632</v>
      </c>
      <c r="F2718" s="61">
        <f>D2718*3.57</f>
        <v>138039.99999999997</v>
      </c>
      <c r="G2718" s="61">
        <f>D2718*2.53</f>
        <v>97826.666666666657</v>
      </c>
      <c r="H2718" s="61">
        <v>0</v>
      </c>
      <c r="I2718" s="61">
        <f>D2718*5.97</f>
        <v>230839.99999999997</v>
      </c>
      <c r="J2718" s="61">
        <f>D2718*2.28</f>
        <v>88159.999999999985</v>
      </c>
      <c r="K2718" s="62">
        <f t="shared" si="138"/>
        <v>554866.66666666663</v>
      </c>
    </row>
    <row r="2719" spans="1:11" ht="12.75" customHeight="1" x14ac:dyDescent="0.2">
      <c r="D2719" s="59">
        <f t="shared" si="139"/>
        <v>38666.666666666664</v>
      </c>
      <c r="E2719" s="60">
        <v>2633</v>
      </c>
    </row>
    <row r="2720" spans="1:11" ht="12.75" customHeight="1" x14ac:dyDescent="0.2">
      <c r="A2720" s="58" t="s">
        <v>2714</v>
      </c>
      <c r="D2720" s="59">
        <f t="shared" si="139"/>
        <v>38666.666666666664</v>
      </c>
      <c r="E2720" s="60">
        <v>2634</v>
      </c>
    </row>
    <row r="2721" spans="1:14" ht="12.75" customHeight="1" x14ac:dyDescent="0.2">
      <c r="D2721" s="59">
        <f t="shared" si="139"/>
        <v>38666.666666666664</v>
      </c>
      <c r="E2721" s="60">
        <v>2635</v>
      </c>
    </row>
    <row r="2722" spans="1:14" ht="12.75" customHeight="1" x14ac:dyDescent="0.2">
      <c r="A2722" s="58">
        <v>15110</v>
      </c>
      <c r="B2722" s="58" t="s">
        <v>2715</v>
      </c>
      <c r="C2722" s="59">
        <v>5</v>
      </c>
      <c r="D2722" s="59">
        <f t="shared" si="139"/>
        <v>38666.666666666664</v>
      </c>
      <c r="E2722" s="60">
        <v>2636</v>
      </c>
      <c r="F2722" s="61">
        <f>D2722*5.86</f>
        <v>226586.66666666666</v>
      </c>
      <c r="G2722" s="61">
        <f>D2722*3.83</f>
        <v>148093.33333333331</v>
      </c>
      <c r="H2722" s="61">
        <v>0</v>
      </c>
      <c r="I2722" s="61">
        <f>D2722*10.45</f>
        <v>404066.66666666663</v>
      </c>
      <c r="J2722" s="61">
        <f>D2722*4.27</f>
        <v>165106.66666666663</v>
      </c>
      <c r="K2722" s="62">
        <f>SUM(F2722:J2722)</f>
        <v>943853.33333333326</v>
      </c>
      <c r="L2722" s="62">
        <f>F2722*20/100</f>
        <v>45317.333333333328</v>
      </c>
      <c r="M2722" s="97">
        <f>F2722+L2722</f>
        <v>271904</v>
      </c>
      <c r="N2722" s="62">
        <v>172920.86479999998</v>
      </c>
    </row>
    <row r="2723" spans="1:14" ht="12.75" customHeight="1" x14ac:dyDescent="0.2">
      <c r="A2723" s="58">
        <v>15111</v>
      </c>
      <c r="B2723" s="58" t="s">
        <v>2716</v>
      </c>
      <c r="C2723" s="59">
        <v>8</v>
      </c>
      <c r="D2723" s="59">
        <f t="shared" si="139"/>
        <v>38666.666666666664</v>
      </c>
      <c r="E2723" s="60">
        <v>2637</v>
      </c>
      <c r="F2723" s="61">
        <f>D2723*10.44</f>
        <v>403679.99999999994</v>
      </c>
      <c r="G2723" s="61">
        <f>D2723*6.17</f>
        <v>238573.33333333331</v>
      </c>
      <c r="H2723" s="61">
        <f>D2723*2.74</f>
        <v>105946.66666666667</v>
      </c>
      <c r="I2723" s="61">
        <f>D2723*18.51</f>
        <v>715720</v>
      </c>
      <c r="J2723" s="61">
        <f>D2723*9.92</f>
        <v>383573.33333333331</v>
      </c>
      <c r="K2723" s="62">
        <f>SUM(F2723:J2723)</f>
        <v>1847493.3333333333</v>
      </c>
    </row>
    <row r="2724" spans="1:14" ht="12.75" customHeight="1" x14ac:dyDescent="0.2">
      <c r="A2724" s="58">
        <v>15112</v>
      </c>
      <c r="B2724" s="58" t="s">
        <v>2717</v>
      </c>
      <c r="C2724" s="59">
        <v>8</v>
      </c>
      <c r="D2724" s="59">
        <f t="shared" si="139"/>
        <v>38666.666666666664</v>
      </c>
      <c r="E2724" s="60">
        <v>2638</v>
      </c>
      <c r="F2724" s="61">
        <f>D2724*10.44</f>
        <v>403679.99999999994</v>
      </c>
      <c r="G2724" s="61">
        <f>D2724*6.17</f>
        <v>238573.33333333331</v>
      </c>
      <c r="H2724" s="61">
        <f>D2724*2.74</f>
        <v>105946.66666666667</v>
      </c>
      <c r="I2724" s="61">
        <f>D2724*18.51</f>
        <v>715720</v>
      </c>
      <c r="J2724" s="61">
        <f>D2724*9.92</f>
        <v>383573.33333333331</v>
      </c>
      <c r="K2724" s="62">
        <f>SUM(F2724:J2724)</f>
        <v>1847493.3333333333</v>
      </c>
    </row>
    <row r="2725" spans="1:14" ht="12.75" customHeight="1" x14ac:dyDescent="0.2">
      <c r="A2725" s="58">
        <v>15113</v>
      </c>
      <c r="B2725" s="58" t="s">
        <v>2718</v>
      </c>
      <c r="C2725" s="59">
        <v>12</v>
      </c>
      <c r="D2725" s="59">
        <f t="shared" si="139"/>
        <v>38666.666666666664</v>
      </c>
      <c r="E2725" s="60">
        <v>2639</v>
      </c>
      <c r="F2725" s="61">
        <f>D2725*19.63</f>
        <v>759026.66666666663</v>
      </c>
      <c r="G2725" s="61">
        <f>D2725*11.44</f>
        <v>442346.66666666663</v>
      </c>
      <c r="H2725" s="61">
        <f>D2725*5.36</f>
        <v>207253.33333333334</v>
      </c>
      <c r="I2725" s="61">
        <f>D2725*31.47</f>
        <v>1216839.9999999998</v>
      </c>
      <c r="J2725" s="61">
        <f>D2725*15.72</f>
        <v>607840</v>
      </c>
      <c r="K2725" s="62">
        <f>SUM(F2725:J2725)</f>
        <v>3233306.666666666</v>
      </c>
    </row>
    <row r="2726" spans="1:14" ht="12.75" customHeight="1" x14ac:dyDescent="0.2">
      <c r="D2726" s="59">
        <f t="shared" si="139"/>
        <v>38666.666666666664</v>
      </c>
      <c r="E2726" s="60">
        <v>2640</v>
      </c>
    </row>
    <row r="2727" spans="1:14" ht="12.75" customHeight="1" x14ac:dyDescent="0.2">
      <c r="A2727" s="58" t="s">
        <v>5049</v>
      </c>
      <c r="D2727" s="59">
        <f t="shared" si="139"/>
        <v>38666.666666666664</v>
      </c>
      <c r="E2727" s="60">
        <v>2641</v>
      </c>
    </row>
    <row r="2728" spans="1:14" ht="12.75" customHeight="1" x14ac:dyDescent="0.2">
      <c r="D2728" s="59">
        <f t="shared" si="139"/>
        <v>38666.666666666664</v>
      </c>
      <c r="E2728" s="60">
        <v>2642</v>
      </c>
    </row>
    <row r="2729" spans="1:14" ht="12.75" customHeight="1" x14ac:dyDescent="0.2">
      <c r="A2729" s="58">
        <v>15130</v>
      </c>
      <c r="B2729" s="58" t="s">
        <v>2719</v>
      </c>
      <c r="C2729" s="59">
        <v>8</v>
      </c>
      <c r="D2729" s="59">
        <f t="shared" si="139"/>
        <v>38666.666666666664</v>
      </c>
      <c r="E2729" s="60">
        <v>2643</v>
      </c>
      <c r="F2729" s="61">
        <f>D2729*10.44</f>
        <v>403679.99999999994</v>
      </c>
      <c r="G2729" s="61">
        <f>D2729*6.17</f>
        <v>238573.33333333331</v>
      </c>
      <c r="H2729" s="61">
        <f>D2729*2.74</f>
        <v>105946.66666666667</v>
      </c>
      <c r="I2729" s="61">
        <f>D2729*18.51</f>
        <v>715720</v>
      </c>
      <c r="J2729" s="61">
        <f>D2729*9.92</f>
        <v>383573.33333333331</v>
      </c>
      <c r="K2729" s="62">
        <f>SUM(F2729:J2729)</f>
        <v>1847493.3333333333</v>
      </c>
    </row>
    <row r="2730" spans="1:14" ht="12.75" customHeight="1" x14ac:dyDescent="0.2">
      <c r="A2730" s="58">
        <v>15131</v>
      </c>
      <c r="B2730" s="58" t="s">
        <v>2720</v>
      </c>
      <c r="C2730" s="59">
        <v>10</v>
      </c>
      <c r="D2730" s="59">
        <f t="shared" si="139"/>
        <v>38666.666666666664</v>
      </c>
      <c r="E2730" s="60">
        <v>2644</v>
      </c>
      <c r="F2730" s="61">
        <f>D2730*15.71</f>
        <v>607453.33333333337</v>
      </c>
      <c r="G2730" s="61">
        <f>D2730*9.02</f>
        <v>348773.33333333331</v>
      </c>
      <c r="H2730" s="61">
        <f>D2730*4.28</f>
        <v>165493.33333333334</v>
      </c>
      <c r="I2730" s="61">
        <f>D2730*28.08</f>
        <v>1085759.9999999998</v>
      </c>
      <c r="J2730" s="61">
        <f>D2730*15.72</f>
        <v>607840</v>
      </c>
      <c r="K2730" s="62">
        <f>SUM(F2730:J2730)</f>
        <v>2815320</v>
      </c>
    </row>
    <row r="2731" spans="1:14" ht="12.75" customHeight="1" x14ac:dyDescent="0.2">
      <c r="A2731" s="58">
        <v>15132</v>
      </c>
      <c r="B2731" s="58" t="s">
        <v>2721</v>
      </c>
      <c r="C2731" s="59">
        <v>13</v>
      </c>
      <c r="D2731" s="59">
        <f t="shared" si="139"/>
        <v>38666.666666666664</v>
      </c>
      <c r="E2731" s="60">
        <v>2645</v>
      </c>
      <c r="F2731" s="61">
        <f>D2731*21.48</f>
        <v>830560</v>
      </c>
      <c r="G2731" s="61">
        <f>D2731*12.72</f>
        <v>491840</v>
      </c>
      <c r="H2731" s="61">
        <f>D2731*6.17</f>
        <v>238573.33333333331</v>
      </c>
      <c r="I2731" s="61">
        <f>D2731*33.16</f>
        <v>1282186.6666666665</v>
      </c>
      <c r="J2731" s="61">
        <f>D2731*15.72</f>
        <v>607840</v>
      </c>
      <c r="K2731" s="62">
        <f>SUM(F2731:J2731)</f>
        <v>3451000</v>
      </c>
    </row>
    <row r="2732" spans="1:14" ht="12.75" customHeight="1" x14ac:dyDescent="0.2">
      <c r="A2732" s="58">
        <v>15133</v>
      </c>
      <c r="B2732" s="58" t="s">
        <v>2722</v>
      </c>
      <c r="C2732" s="59">
        <v>6</v>
      </c>
      <c r="D2732" s="59">
        <f t="shared" si="139"/>
        <v>38666.666666666664</v>
      </c>
      <c r="E2732" s="60">
        <v>2646</v>
      </c>
      <c r="F2732" s="61">
        <f>D2732*7.68</f>
        <v>296959.99999999994</v>
      </c>
      <c r="G2732" s="61">
        <f>D2732*4.56</f>
        <v>176319.99999999997</v>
      </c>
      <c r="H2732" s="61">
        <f>D2732*2.01</f>
        <v>77719.999999999985</v>
      </c>
      <c r="I2732" s="61">
        <f>D2732*15.13</f>
        <v>585026.66666666663</v>
      </c>
      <c r="J2732" s="61">
        <f>D2732*4.27</f>
        <v>165106.66666666663</v>
      </c>
      <c r="K2732" s="62">
        <f>SUM(F2732:J2732)</f>
        <v>1301133.333333333</v>
      </c>
    </row>
    <row r="2733" spans="1:14" ht="12.75" customHeight="1" x14ac:dyDescent="0.2">
      <c r="D2733" s="59">
        <f t="shared" si="139"/>
        <v>38666.666666666664</v>
      </c>
      <c r="E2733" s="60">
        <v>2647</v>
      </c>
      <c r="N2733" s="104"/>
    </row>
    <row r="2734" spans="1:14" ht="12.75" customHeight="1" x14ac:dyDescent="0.2">
      <c r="A2734" s="58" t="s">
        <v>5000</v>
      </c>
      <c r="D2734" s="59">
        <f t="shared" si="139"/>
        <v>38666.666666666664</v>
      </c>
      <c r="E2734" s="60">
        <v>2648</v>
      </c>
      <c r="N2734" s="104"/>
    </row>
    <row r="2735" spans="1:14" ht="12.75" customHeight="1" x14ac:dyDescent="0.2">
      <c r="D2735" s="59">
        <f t="shared" si="139"/>
        <v>38666.666666666664</v>
      </c>
      <c r="E2735" s="60">
        <v>2649</v>
      </c>
      <c r="N2735" s="104"/>
    </row>
    <row r="2736" spans="1:14" ht="12.75" customHeight="1" x14ac:dyDescent="0.2">
      <c r="A2736" s="58">
        <v>15140</v>
      </c>
      <c r="B2736" s="58" t="s">
        <v>2723</v>
      </c>
      <c r="C2736" s="59">
        <v>7</v>
      </c>
      <c r="D2736" s="59">
        <f t="shared" si="139"/>
        <v>38666.666666666664</v>
      </c>
      <c r="E2736" s="60">
        <v>2650</v>
      </c>
      <c r="F2736" s="61">
        <f>D2736*9</f>
        <v>348000</v>
      </c>
      <c r="G2736" s="61">
        <f>D2736*5.3</f>
        <v>204933.33333333331</v>
      </c>
      <c r="H2736" s="61">
        <f>D2736*2.37</f>
        <v>91640</v>
      </c>
      <c r="I2736" s="61">
        <f>D2736*16.88</f>
        <v>652693.33333333326</v>
      </c>
      <c r="J2736" s="61">
        <f>D2736*9.92</f>
        <v>383573.33333333331</v>
      </c>
      <c r="K2736" s="62">
        <f>SUM(F2736:J2736)</f>
        <v>1680839.9999999998</v>
      </c>
      <c r="M2736" s="97"/>
    </row>
    <row r="2737" spans="1:14" ht="12.75" customHeight="1" x14ac:dyDescent="0.2">
      <c r="A2737" s="58">
        <v>15141</v>
      </c>
      <c r="B2737" s="58" t="s">
        <v>2724</v>
      </c>
      <c r="C2737" s="59">
        <v>13</v>
      </c>
      <c r="D2737" s="59">
        <f t="shared" si="139"/>
        <v>38666.666666666664</v>
      </c>
      <c r="E2737" s="60">
        <v>2651</v>
      </c>
      <c r="F2737" s="61">
        <f>D2737*21.48</f>
        <v>830560</v>
      </c>
      <c r="G2737" s="61">
        <f>D2737*12.72</f>
        <v>491840</v>
      </c>
      <c r="H2737" s="61">
        <f>D2737*6.17</f>
        <v>238573.33333333331</v>
      </c>
      <c r="I2737" s="61">
        <f>D2737*33.16</f>
        <v>1282186.6666666665</v>
      </c>
      <c r="J2737" s="61">
        <f>D2737*15.72</f>
        <v>607840</v>
      </c>
      <c r="K2737" s="62">
        <f>SUM(F2737:J2737)</f>
        <v>3451000</v>
      </c>
      <c r="L2737" s="62">
        <f>K2737-F2737</f>
        <v>2620440</v>
      </c>
      <c r="M2737" s="97">
        <f>L2737*20/100</f>
        <v>524088</v>
      </c>
      <c r="N2737" s="108">
        <f>L2737+M2737</f>
        <v>3144528</v>
      </c>
    </row>
    <row r="2738" spans="1:14" ht="12.75" customHeight="1" x14ac:dyDescent="0.2">
      <c r="A2738" s="58">
        <v>15142</v>
      </c>
      <c r="B2738" s="58" t="s">
        <v>2725</v>
      </c>
      <c r="C2738" s="59">
        <v>13</v>
      </c>
      <c r="D2738" s="59">
        <f t="shared" si="139"/>
        <v>38666.666666666664</v>
      </c>
      <c r="E2738" s="60">
        <v>2652</v>
      </c>
      <c r="F2738" s="61">
        <f>D2738*21.48</f>
        <v>830560</v>
      </c>
      <c r="G2738" s="61">
        <f>D2738*12.72</f>
        <v>491840</v>
      </c>
      <c r="H2738" s="61">
        <f>D2738*6.17</f>
        <v>238573.33333333331</v>
      </c>
      <c r="I2738" s="61">
        <f>D2738*33.16</f>
        <v>1282186.6666666665</v>
      </c>
      <c r="J2738" s="61">
        <f>D2738*15.72</f>
        <v>607840</v>
      </c>
      <c r="K2738" s="62">
        <f>SUM(F2738:J2738)</f>
        <v>3451000</v>
      </c>
    </row>
    <row r="2739" spans="1:14" ht="12.75" customHeight="1" x14ac:dyDescent="0.2">
      <c r="D2739" s="59">
        <f t="shared" si="139"/>
        <v>38666.666666666664</v>
      </c>
      <c r="E2739" s="60">
        <v>2653</v>
      </c>
      <c r="M2739" s="97"/>
    </row>
    <row r="2740" spans="1:14" ht="12.75" customHeight="1" x14ac:dyDescent="0.2">
      <c r="A2740" s="58" t="s">
        <v>2726</v>
      </c>
      <c r="D2740" s="59">
        <f t="shared" si="139"/>
        <v>38666.666666666664</v>
      </c>
      <c r="E2740" s="60">
        <v>2654</v>
      </c>
      <c r="M2740" s="97"/>
    </row>
    <row r="2741" spans="1:14" ht="12.75" customHeight="1" x14ac:dyDescent="0.2">
      <c r="D2741" s="59">
        <f t="shared" si="139"/>
        <v>38666.666666666664</v>
      </c>
      <c r="E2741" s="60">
        <v>2655</v>
      </c>
    </row>
    <row r="2742" spans="1:14" ht="12.75" customHeight="1" x14ac:dyDescent="0.2">
      <c r="A2742" s="58">
        <v>15160</v>
      </c>
      <c r="B2742" s="58" t="s">
        <v>2727</v>
      </c>
      <c r="C2742" s="59">
        <v>5</v>
      </c>
      <c r="D2742" s="59">
        <f t="shared" si="139"/>
        <v>38666.666666666664</v>
      </c>
      <c r="E2742" s="60">
        <v>2656</v>
      </c>
      <c r="F2742" s="61">
        <f>D2742*5.86</f>
        <v>226586.66666666666</v>
      </c>
      <c r="G2742" s="61">
        <f>D2742*3.83</f>
        <v>148093.33333333331</v>
      </c>
      <c r="H2742" s="61">
        <v>0</v>
      </c>
      <c r="I2742" s="61">
        <f>D2742*10.45</f>
        <v>404066.66666666663</v>
      </c>
      <c r="J2742" s="61">
        <f>D2742*4.27</f>
        <v>165106.66666666663</v>
      </c>
      <c r="K2742" s="62">
        <f>SUM(F2742:J2742)</f>
        <v>943853.33333333326</v>
      </c>
    </row>
    <row r="2743" spans="1:14" ht="12.75" customHeight="1" x14ac:dyDescent="0.2">
      <c r="A2743" s="58">
        <v>15161</v>
      </c>
      <c r="B2743" s="58" t="s">
        <v>2728</v>
      </c>
      <c r="C2743" s="59">
        <v>8</v>
      </c>
      <c r="D2743" s="59">
        <f t="shared" si="139"/>
        <v>38666.666666666664</v>
      </c>
      <c r="E2743" s="60">
        <v>2657</v>
      </c>
      <c r="F2743" s="61">
        <f>D2743*10.44</f>
        <v>403679.99999999994</v>
      </c>
      <c r="G2743" s="61">
        <f>D2743*6.17</f>
        <v>238573.33333333331</v>
      </c>
      <c r="H2743" s="61">
        <f>D2743*2.74</f>
        <v>105946.66666666667</v>
      </c>
      <c r="I2743" s="61">
        <f>D2743*18.51</f>
        <v>715720</v>
      </c>
      <c r="J2743" s="61">
        <f>D2743*9.92</f>
        <v>383573.33333333331</v>
      </c>
      <c r="K2743" s="62">
        <f>SUM(F2743:J2743)</f>
        <v>1847493.3333333333</v>
      </c>
    </row>
    <row r="2744" spans="1:14" ht="12.75" customHeight="1" x14ac:dyDescent="0.2">
      <c r="A2744" s="58">
        <v>15162</v>
      </c>
      <c r="B2744" s="58" t="s">
        <v>2729</v>
      </c>
      <c r="C2744" s="59">
        <v>13</v>
      </c>
      <c r="D2744" s="59">
        <f t="shared" si="139"/>
        <v>38666.666666666664</v>
      </c>
      <c r="E2744" s="60">
        <v>2658</v>
      </c>
      <c r="F2744" s="61">
        <f>D2744*21.48</f>
        <v>830560</v>
      </c>
      <c r="G2744" s="61">
        <f>D2744*12.72</f>
        <v>491840</v>
      </c>
      <c r="H2744" s="61">
        <f>D2744*6.17</f>
        <v>238573.33333333331</v>
      </c>
      <c r="I2744" s="61">
        <f>D2744*33.16</f>
        <v>1282186.6666666665</v>
      </c>
      <c r="J2744" s="61">
        <f>D2744*15.72</f>
        <v>607840</v>
      </c>
      <c r="K2744" s="62">
        <f>SUM(F2744:J2744)</f>
        <v>3451000</v>
      </c>
    </row>
    <row r="2745" spans="1:14" ht="12.75" customHeight="1" x14ac:dyDescent="0.2">
      <c r="A2745" s="58">
        <v>15163</v>
      </c>
      <c r="B2745" s="58" t="s">
        <v>2730</v>
      </c>
      <c r="C2745" s="59">
        <v>20</v>
      </c>
      <c r="D2745" s="59">
        <f t="shared" si="139"/>
        <v>38666.666666666664</v>
      </c>
      <c r="E2745" s="60">
        <v>2659</v>
      </c>
      <c r="F2745" s="61">
        <f>D2745*25.43</f>
        <v>983293.33333333326</v>
      </c>
      <c r="G2745" s="61">
        <f>D2745*14.85</f>
        <v>574200</v>
      </c>
      <c r="H2745" s="61">
        <f>D2745*6.94</f>
        <v>268346.66666666669</v>
      </c>
      <c r="I2745" s="61">
        <f>D2745*34.82</f>
        <v>1346373.3333333333</v>
      </c>
      <c r="K2745" s="62">
        <f>SUM(F2745:J2745)</f>
        <v>3172213.333333333</v>
      </c>
    </row>
    <row r="2746" spans="1:14" ht="12.75" customHeight="1" x14ac:dyDescent="0.2">
      <c r="D2746" s="59">
        <f t="shared" si="139"/>
        <v>38666.666666666664</v>
      </c>
      <c r="E2746" s="60">
        <v>2660</v>
      </c>
    </row>
    <row r="2747" spans="1:14" ht="12.75" customHeight="1" x14ac:dyDescent="0.2">
      <c r="A2747" s="58" t="s">
        <v>2731</v>
      </c>
      <c r="D2747" s="59">
        <f t="shared" si="139"/>
        <v>38666.666666666664</v>
      </c>
      <c r="E2747" s="60">
        <v>2661</v>
      </c>
    </row>
    <row r="2748" spans="1:14" ht="12.75" customHeight="1" x14ac:dyDescent="0.2">
      <c r="D2748" s="59">
        <f t="shared" si="139"/>
        <v>38666.666666666664</v>
      </c>
      <c r="E2748" s="60">
        <v>2662</v>
      </c>
    </row>
    <row r="2749" spans="1:14" ht="12.75" customHeight="1" x14ac:dyDescent="0.2">
      <c r="A2749" s="58">
        <v>15170</v>
      </c>
      <c r="B2749" s="58" t="s">
        <v>2732</v>
      </c>
      <c r="C2749" s="59">
        <v>4</v>
      </c>
      <c r="D2749" s="59">
        <f t="shared" si="139"/>
        <v>38666.666666666664</v>
      </c>
      <c r="E2749" s="60">
        <v>2663</v>
      </c>
      <c r="F2749" s="61">
        <f>D2749*4.31</f>
        <v>166653.33333333331</v>
      </c>
      <c r="G2749" s="61">
        <f>D2749*3.1</f>
        <v>119866.66666666666</v>
      </c>
      <c r="H2749" s="61">
        <v>0</v>
      </c>
      <c r="I2749" s="61">
        <f>D2749*7.61</f>
        <v>294253.33333333331</v>
      </c>
      <c r="J2749" s="61">
        <f>D2749*4.27</f>
        <v>165106.66666666663</v>
      </c>
      <c r="K2749" s="62">
        <f>SUM(F2749:J2749)</f>
        <v>745879.99999999988</v>
      </c>
    </row>
    <row r="2750" spans="1:14" ht="12.75" customHeight="1" x14ac:dyDescent="0.2">
      <c r="A2750" s="58">
        <v>15171</v>
      </c>
      <c r="B2750" s="58" t="s">
        <v>2733</v>
      </c>
      <c r="C2750" s="59">
        <v>5</v>
      </c>
      <c r="D2750" s="59">
        <f t="shared" si="139"/>
        <v>38666.666666666664</v>
      </c>
      <c r="E2750" s="60">
        <v>2664</v>
      </c>
      <c r="F2750" s="61">
        <f>D2750*5.86</f>
        <v>226586.66666666666</v>
      </c>
      <c r="G2750" s="61">
        <f>D2750*3.83</f>
        <v>148093.33333333331</v>
      </c>
      <c r="H2750" s="61">
        <v>0</v>
      </c>
      <c r="I2750" s="61">
        <f>D2750*10.45</f>
        <v>404066.66666666663</v>
      </c>
      <c r="J2750" s="61">
        <f>D2750*4.27</f>
        <v>165106.66666666663</v>
      </c>
      <c r="K2750" s="62">
        <f>SUM(F2750:J2750)</f>
        <v>943853.33333333326</v>
      </c>
    </row>
    <row r="2751" spans="1:14" ht="12.75" customHeight="1" x14ac:dyDescent="0.2">
      <c r="A2751" s="58">
        <v>15172</v>
      </c>
      <c r="B2751" s="58" t="s">
        <v>2734</v>
      </c>
      <c r="C2751" s="59">
        <v>6</v>
      </c>
      <c r="D2751" s="59">
        <f t="shared" si="139"/>
        <v>38666.666666666664</v>
      </c>
      <c r="E2751" s="60">
        <v>2665</v>
      </c>
      <c r="F2751" s="61">
        <f>D2751*7.68</f>
        <v>296959.99999999994</v>
      </c>
      <c r="G2751" s="61">
        <f>D2751*4.56</f>
        <v>176319.99999999997</v>
      </c>
      <c r="H2751" s="61">
        <f>D2751*2.01</f>
        <v>77719.999999999985</v>
      </c>
      <c r="I2751" s="61">
        <f>D2751*15.13</f>
        <v>585026.66666666663</v>
      </c>
      <c r="J2751" s="61">
        <f>D2751*4.27</f>
        <v>165106.66666666663</v>
      </c>
      <c r="K2751" s="62">
        <f>SUM(F2751:J2751)</f>
        <v>1301133.333333333</v>
      </c>
    </row>
    <row r="2752" spans="1:14" ht="12.75" customHeight="1" x14ac:dyDescent="0.2">
      <c r="A2752" s="58">
        <v>15173</v>
      </c>
      <c r="B2752" s="58" t="s">
        <v>2735</v>
      </c>
      <c r="C2752" s="59">
        <v>8</v>
      </c>
      <c r="D2752" s="59">
        <f t="shared" si="139"/>
        <v>38666.666666666664</v>
      </c>
      <c r="E2752" s="60">
        <v>2666</v>
      </c>
      <c r="F2752" s="61">
        <f>D2752*10.44</f>
        <v>403679.99999999994</v>
      </c>
      <c r="G2752" s="61">
        <f>D2752*6.17</f>
        <v>238573.33333333331</v>
      </c>
      <c r="H2752" s="61">
        <f>D2752*2.74</f>
        <v>105946.66666666667</v>
      </c>
      <c r="I2752" s="61">
        <f>D2752*18.51</f>
        <v>715720</v>
      </c>
      <c r="J2752" s="61">
        <f>D2752*9.92</f>
        <v>383573.33333333331</v>
      </c>
      <c r="K2752" s="62">
        <f>SUM(F2752:J2752)</f>
        <v>1847493.3333333333</v>
      </c>
    </row>
    <row r="2753" spans="1:17" ht="12.75" customHeight="1" x14ac:dyDescent="0.2">
      <c r="D2753" s="59">
        <f t="shared" si="139"/>
        <v>38666.666666666664</v>
      </c>
      <c r="E2753" s="60">
        <v>2667</v>
      </c>
    </row>
    <row r="2754" spans="1:17" ht="12.75" customHeight="1" x14ac:dyDescent="0.2">
      <c r="A2754" s="58" t="s">
        <v>5030</v>
      </c>
      <c r="D2754" s="59">
        <f t="shared" si="139"/>
        <v>38666.666666666664</v>
      </c>
      <c r="E2754" s="60">
        <v>2668</v>
      </c>
    </row>
    <row r="2755" spans="1:17" ht="12.75" customHeight="1" x14ac:dyDescent="0.2">
      <c r="D2755" s="59">
        <f t="shared" si="139"/>
        <v>38666.666666666664</v>
      </c>
      <c r="E2755" s="60">
        <v>2669</v>
      </c>
    </row>
    <row r="2756" spans="1:17" ht="12.75" customHeight="1" x14ac:dyDescent="0.2">
      <c r="A2756" s="58">
        <v>15180</v>
      </c>
      <c r="B2756" s="58" t="s">
        <v>2736</v>
      </c>
      <c r="C2756" s="59">
        <v>20</v>
      </c>
      <c r="D2756" s="59">
        <f t="shared" si="139"/>
        <v>38666.666666666664</v>
      </c>
      <c r="E2756" s="60">
        <v>2670</v>
      </c>
      <c r="F2756" s="61">
        <f>D2756*25.43</f>
        <v>983293.33333333326</v>
      </c>
      <c r="G2756" s="61">
        <f>D2756*14.85</f>
        <v>574200</v>
      </c>
      <c r="H2756" s="61">
        <f>D2756*6.94</f>
        <v>268346.66666666669</v>
      </c>
      <c r="I2756" s="61">
        <f>D2756*34.82</f>
        <v>1346373.3333333333</v>
      </c>
      <c r="K2756" s="62">
        <f>SUM(F2756:J2756)</f>
        <v>3172213.333333333</v>
      </c>
    </row>
    <row r="2757" spans="1:17" ht="12.75" customHeight="1" x14ac:dyDescent="0.2">
      <c r="A2757" s="58">
        <v>15181</v>
      </c>
      <c r="B2757" s="58" t="s">
        <v>2737</v>
      </c>
      <c r="C2757" s="59">
        <v>12</v>
      </c>
      <c r="D2757" s="59">
        <f t="shared" si="139"/>
        <v>38666.666666666664</v>
      </c>
      <c r="E2757" s="60">
        <v>2671</v>
      </c>
      <c r="F2757" s="61">
        <f>D2757*19.63</f>
        <v>759026.66666666663</v>
      </c>
      <c r="G2757" s="61">
        <f>D2757*11.44</f>
        <v>442346.66666666663</v>
      </c>
      <c r="H2757" s="61">
        <f>D2757*5.36</f>
        <v>207253.33333333334</v>
      </c>
      <c r="I2757" s="61">
        <f>D2757*31.47</f>
        <v>1216839.9999999998</v>
      </c>
      <c r="J2757" s="61">
        <f>D2757*15.72</f>
        <v>607840</v>
      </c>
      <c r="K2757" s="62">
        <f>SUM(F2757:J2757)</f>
        <v>3233306.666666666</v>
      </c>
    </row>
    <row r="2758" spans="1:17" ht="12.75" customHeight="1" x14ac:dyDescent="0.2">
      <c r="A2758" s="58">
        <v>15182</v>
      </c>
      <c r="B2758" s="58" t="s">
        <v>2738</v>
      </c>
      <c r="C2758" s="59">
        <v>13</v>
      </c>
      <c r="D2758" s="59">
        <f t="shared" si="139"/>
        <v>38666.666666666664</v>
      </c>
      <c r="E2758" s="60">
        <v>2672</v>
      </c>
      <c r="F2758" s="61">
        <f>D2758*21.48</f>
        <v>830560</v>
      </c>
      <c r="G2758" s="61">
        <f>D2758*12.72</f>
        <v>491840</v>
      </c>
      <c r="H2758" s="61">
        <f>D2758*6.17</f>
        <v>238573.33333333331</v>
      </c>
      <c r="I2758" s="61">
        <f>D2758*33.16</f>
        <v>1282186.6666666665</v>
      </c>
      <c r="J2758" s="61">
        <f>D2758*15.72</f>
        <v>607840</v>
      </c>
      <c r="K2758" s="62">
        <f>SUM(F2758:J2758)</f>
        <v>3451000</v>
      </c>
    </row>
    <row r="2759" spans="1:17" ht="12.75" customHeight="1" x14ac:dyDescent="0.2">
      <c r="A2759" s="58">
        <v>15183</v>
      </c>
      <c r="B2759" s="58" t="s">
        <v>2739</v>
      </c>
      <c r="C2759" s="59">
        <v>5</v>
      </c>
      <c r="D2759" s="59">
        <f t="shared" si="139"/>
        <v>38666.666666666664</v>
      </c>
      <c r="E2759" s="60">
        <v>2673</v>
      </c>
      <c r="F2759" s="61">
        <f>D2759*5.86</f>
        <v>226586.66666666666</v>
      </c>
      <c r="G2759" s="61">
        <f>D2759*3.83</f>
        <v>148093.33333333331</v>
      </c>
      <c r="H2759" s="61">
        <v>0</v>
      </c>
      <c r="I2759" s="61">
        <f>D2759*10.45</f>
        <v>404066.66666666663</v>
      </c>
      <c r="J2759" s="61">
        <f>D2759*4.27</f>
        <v>165106.66666666663</v>
      </c>
      <c r="K2759" s="62">
        <f>SUM(F2759:J2759)</f>
        <v>943853.33333333326</v>
      </c>
    </row>
    <row r="2760" spans="1:17" ht="12.75" customHeight="1" x14ac:dyDescent="0.2">
      <c r="D2760" s="59">
        <f t="shared" si="139"/>
        <v>38666.666666666664</v>
      </c>
      <c r="E2760" s="60">
        <v>2674</v>
      </c>
    </row>
    <row r="2761" spans="1:17" ht="12.75" customHeight="1" x14ac:dyDescent="0.2">
      <c r="A2761" s="58" t="s">
        <v>2740</v>
      </c>
      <c r="D2761" s="59">
        <f t="shared" si="139"/>
        <v>38666.666666666664</v>
      </c>
      <c r="E2761" s="60">
        <v>2675</v>
      </c>
      <c r="F2761" s="61">
        <v>2162291.88</v>
      </c>
      <c r="G2761" s="61">
        <v>1240397.3600000001</v>
      </c>
    </row>
    <row r="2762" spans="1:17" ht="12.75" customHeight="1" x14ac:dyDescent="0.2">
      <c r="D2762" s="59">
        <f t="shared" si="139"/>
        <v>38666.666666666664</v>
      </c>
      <c r="E2762" s="60">
        <v>2676</v>
      </c>
      <c r="G2762" s="61">
        <v>390303</v>
      </c>
    </row>
    <row r="2763" spans="1:17" ht="12.75" customHeight="1" x14ac:dyDescent="0.2">
      <c r="A2763" s="58" t="s">
        <v>2741</v>
      </c>
      <c r="D2763" s="59">
        <f t="shared" si="139"/>
        <v>38666.666666666664</v>
      </c>
      <c r="E2763" s="60">
        <v>2677</v>
      </c>
      <c r="F2763" s="61">
        <v>3667022</v>
      </c>
      <c r="G2763" s="61">
        <f>SUM(G2761:G2762)</f>
        <v>1630700.36</v>
      </c>
      <c r="H2763" s="61">
        <f>F2763-G2763</f>
        <v>2036321.64</v>
      </c>
    </row>
    <row r="2764" spans="1:17" ht="12.75" customHeight="1" x14ac:dyDescent="0.2">
      <c r="D2764" s="59">
        <f t="shared" si="139"/>
        <v>38666.666666666664</v>
      </c>
      <c r="E2764" s="60">
        <v>2678</v>
      </c>
    </row>
    <row r="2765" spans="1:17" ht="12.75" customHeight="1" x14ac:dyDescent="0.2">
      <c r="A2765" s="58">
        <v>15200</v>
      </c>
      <c r="B2765" s="58" t="s">
        <v>2742</v>
      </c>
      <c r="C2765" s="59">
        <v>2</v>
      </c>
      <c r="D2765" s="59">
        <f t="shared" si="139"/>
        <v>38666.666666666664</v>
      </c>
      <c r="E2765" s="60">
        <v>2679</v>
      </c>
      <c r="F2765" s="61">
        <f>D2765*2.93</f>
        <v>113293.33333333333</v>
      </c>
      <c r="G2765" s="61">
        <f>D2765*2.09</f>
        <v>80813.333333333328</v>
      </c>
      <c r="H2765" s="61">
        <v>0</v>
      </c>
      <c r="I2765" s="61">
        <f>D2765*4.84</f>
        <v>187146.66666666666</v>
      </c>
      <c r="J2765" s="61">
        <f>D2765*2.28</f>
        <v>88159.999999999985</v>
      </c>
      <c r="K2765" s="62">
        <f>SUM(F2765:J2765)</f>
        <v>469413.33333333331</v>
      </c>
    </row>
    <row r="2766" spans="1:17" ht="12.75" customHeight="1" x14ac:dyDescent="0.2">
      <c r="A2766" s="58">
        <v>15201</v>
      </c>
      <c r="B2766" s="58" t="s">
        <v>2743</v>
      </c>
      <c r="C2766" s="59">
        <v>3</v>
      </c>
      <c r="D2766" s="59">
        <f t="shared" si="139"/>
        <v>38666.666666666664</v>
      </c>
      <c r="E2766" s="60">
        <v>2680</v>
      </c>
      <c r="F2766" s="61">
        <f>D2766*3.57</f>
        <v>138039.99999999997</v>
      </c>
      <c r="G2766" s="61">
        <f>D2766*2.53</f>
        <v>97826.666666666657</v>
      </c>
      <c r="H2766" s="61">
        <v>0</v>
      </c>
      <c r="I2766" s="61">
        <f>D2766*5.97</f>
        <v>230839.99999999997</v>
      </c>
      <c r="J2766" s="61">
        <f>D2766*2.28</f>
        <v>88159.999999999985</v>
      </c>
      <c r="K2766" s="62">
        <f>SUM(F2766:J2766)</f>
        <v>554866.66666666663</v>
      </c>
    </row>
    <row r="2767" spans="1:17" ht="12.75" customHeight="1" x14ac:dyDescent="0.2">
      <c r="A2767" s="58">
        <v>15202</v>
      </c>
      <c r="B2767" s="58" t="s">
        <v>2744</v>
      </c>
      <c r="C2767" s="59">
        <v>4</v>
      </c>
      <c r="D2767" s="59">
        <f t="shared" si="139"/>
        <v>38666.666666666664</v>
      </c>
      <c r="E2767" s="60">
        <v>2681</v>
      </c>
      <c r="F2767" s="61">
        <f>D2767*4.31</f>
        <v>166653.33333333331</v>
      </c>
      <c r="G2767" s="61">
        <f>D2767*3.1</f>
        <v>119866.66666666666</v>
      </c>
      <c r="H2767" s="61">
        <v>0</v>
      </c>
      <c r="I2767" s="61">
        <f>D2767*7.61</f>
        <v>294253.33333333331</v>
      </c>
      <c r="J2767" s="61">
        <f>D2767*4.27</f>
        <v>165106.66666666663</v>
      </c>
      <c r="K2767" s="62">
        <f>SUM(F2767:J2767)</f>
        <v>745879.99999999988</v>
      </c>
      <c r="L2767" s="62">
        <f>K2767*20/100</f>
        <v>149175.99999999997</v>
      </c>
      <c r="M2767" s="97">
        <f>K2767-L2767</f>
        <v>596703.99999999988</v>
      </c>
      <c r="N2767" s="62">
        <f>M2767-F2767</f>
        <v>430050.66666666657</v>
      </c>
    </row>
    <row r="2768" spans="1:17" ht="12.75" customHeight="1" x14ac:dyDescent="0.2">
      <c r="A2768" s="58">
        <v>15203</v>
      </c>
      <c r="B2768" s="58" t="s">
        <v>2745</v>
      </c>
      <c r="C2768" s="59">
        <v>8</v>
      </c>
      <c r="D2768" s="59">
        <f t="shared" si="139"/>
        <v>38666.666666666664</v>
      </c>
      <c r="E2768" s="60">
        <v>2682</v>
      </c>
      <c r="F2768" s="61">
        <f>D2768*10.44</f>
        <v>403679.99999999994</v>
      </c>
      <c r="G2768" s="61">
        <f>D2768*6.17</f>
        <v>238573.33333333331</v>
      </c>
      <c r="H2768" s="61">
        <f>D2768*2.74</f>
        <v>105946.66666666667</v>
      </c>
      <c r="I2768" s="61">
        <f>D2768*18.51</f>
        <v>715720</v>
      </c>
      <c r="J2768" s="61">
        <f>D2768*9.92</f>
        <v>383573.33333333331</v>
      </c>
      <c r="K2768" s="62">
        <f>SUM(F2768:J2768)</f>
        <v>1847493.3333333333</v>
      </c>
      <c r="Q2768" s="105">
        <v>3667022</v>
      </c>
    </row>
    <row r="2769" spans="1:17" ht="12.75" customHeight="1" x14ac:dyDescent="0.2">
      <c r="A2769" s="58">
        <v>15204</v>
      </c>
      <c r="B2769" s="58" t="s">
        <v>2746</v>
      </c>
      <c r="C2769" s="59">
        <v>10</v>
      </c>
      <c r="D2769" s="59">
        <f t="shared" si="139"/>
        <v>38666.666666666664</v>
      </c>
      <c r="E2769" s="60">
        <v>2683</v>
      </c>
      <c r="F2769" s="61">
        <f>D2769*15.71</f>
        <v>607453.33333333337</v>
      </c>
      <c r="G2769" s="61">
        <f>D2769*9.02</f>
        <v>348773.33333333331</v>
      </c>
      <c r="H2769" s="61">
        <f>D2769*4.28</f>
        <v>165493.33333333334</v>
      </c>
      <c r="I2769" s="61">
        <f>D2769*28.08</f>
        <v>1085759.9999999998</v>
      </c>
      <c r="J2769" s="61">
        <f>D2769*15.72</f>
        <v>607840</v>
      </c>
      <c r="K2769" s="62">
        <f>SUM(F2769:J2769)</f>
        <v>2815320</v>
      </c>
      <c r="M2769" s="106">
        <v>1511787</v>
      </c>
      <c r="Q2769" s="105">
        <v>1240397.3600000001</v>
      </c>
    </row>
    <row r="2770" spans="1:17" ht="12.75" customHeight="1" x14ac:dyDescent="0.2">
      <c r="D2770" s="59">
        <f t="shared" si="139"/>
        <v>38666.666666666664</v>
      </c>
      <c r="E2770" s="60">
        <v>2684</v>
      </c>
      <c r="M2770" s="105">
        <v>336820.87</v>
      </c>
      <c r="Q2770" s="105">
        <f>Q2768-Q2769</f>
        <v>2426624.6399999997</v>
      </c>
    </row>
    <row r="2771" spans="1:17" ht="12.75" customHeight="1" x14ac:dyDescent="0.2">
      <c r="A2771" s="58" t="s">
        <v>2747</v>
      </c>
      <c r="D2771" s="59">
        <f t="shared" si="139"/>
        <v>38666.666666666664</v>
      </c>
      <c r="E2771" s="60">
        <v>2685</v>
      </c>
    </row>
    <row r="2772" spans="1:17" ht="12.75" customHeight="1" x14ac:dyDescent="0.2">
      <c r="D2772" s="59">
        <f t="shared" si="139"/>
        <v>38666.666666666664</v>
      </c>
      <c r="E2772" s="60">
        <v>2686</v>
      </c>
    </row>
    <row r="2773" spans="1:17" ht="12.75" customHeight="1" x14ac:dyDescent="0.2">
      <c r="A2773" s="58">
        <v>15210</v>
      </c>
      <c r="B2773" s="58" t="s">
        <v>2748</v>
      </c>
      <c r="C2773" s="59">
        <v>5</v>
      </c>
      <c r="D2773" s="59">
        <f t="shared" si="139"/>
        <v>38666.666666666664</v>
      </c>
      <c r="E2773" s="60">
        <v>2687</v>
      </c>
      <c r="F2773" s="61">
        <f>D2773*5.86</f>
        <v>226586.66666666666</v>
      </c>
      <c r="G2773" s="61">
        <f>D2773*3.83</f>
        <v>148093.33333333331</v>
      </c>
      <c r="H2773" s="61">
        <v>0</v>
      </c>
      <c r="I2773" s="61">
        <f>D2773*10.45</f>
        <v>404066.66666666663</v>
      </c>
      <c r="J2773" s="61">
        <f>D2773*4.27</f>
        <v>165106.66666666663</v>
      </c>
      <c r="K2773" s="62">
        <f>SUM(F2773:J2773)</f>
        <v>943853.33333333326</v>
      </c>
    </row>
    <row r="2774" spans="1:17" ht="12.75" customHeight="1" x14ac:dyDescent="0.2">
      <c r="A2774" s="58">
        <v>15211</v>
      </c>
      <c r="B2774" s="58" t="s">
        <v>2749</v>
      </c>
      <c r="C2774" s="59">
        <v>8</v>
      </c>
      <c r="D2774" s="59">
        <f t="shared" si="139"/>
        <v>38666.666666666664</v>
      </c>
      <c r="E2774" s="60">
        <v>2688</v>
      </c>
      <c r="F2774" s="61">
        <f>D2774*10.44</f>
        <v>403679.99999999994</v>
      </c>
      <c r="G2774" s="61">
        <f>D2774*6.17</f>
        <v>238573.33333333331</v>
      </c>
      <c r="H2774" s="61">
        <f>D2774*2.74</f>
        <v>105946.66666666667</v>
      </c>
      <c r="I2774" s="61">
        <f>D2774*18.51</f>
        <v>715720</v>
      </c>
      <c r="J2774" s="61">
        <f>D2774*9.92</f>
        <v>383573.33333333331</v>
      </c>
      <c r="K2774" s="62">
        <f>SUM(F2774:J2774)</f>
        <v>1847493.3333333333</v>
      </c>
    </row>
    <row r="2775" spans="1:17" ht="12.75" customHeight="1" x14ac:dyDescent="0.2">
      <c r="A2775" s="58">
        <v>15212</v>
      </c>
      <c r="B2775" s="58" t="s">
        <v>2750</v>
      </c>
      <c r="C2775" s="59">
        <v>10</v>
      </c>
      <c r="D2775" s="59">
        <f t="shared" si="139"/>
        <v>38666.666666666664</v>
      </c>
      <c r="E2775" s="60">
        <v>2689</v>
      </c>
      <c r="F2775" s="61">
        <f>D2775*15.71</f>
        <v>607453.33333333337</v>
      </c>
      <c r="G2775" s="61">
        <f>D2775*9.02</f>
        <v>348773.33333333331</v>
      </c>
      <c r="H2775" s="61">
        <f>D2775*4.28</f>
        <v>165493.33333333334</v>
      </c>
      <c r="I2775" s="61">
        <f>D2775*28.08</f>
        <v>1085759.9999999998</v>
      </c>
      <c r="J2775" s="61">
        <f>D2775*15.72</f>
        <v>607840</v>
      </c>
      <c r="K2775" s="62">
        <f>SUM(F2775:J2775)</f>
        <v>2815320</v>
      </c>
    </row>
    <row r="2776" spans="1:17" ht="12.75" customHeight="1" x14ac:dyDescent="0.2">
      <c r="D2776" s="59">
        <f t="shared" ref="D2776:D2839" si="140">D2775</f>
        <v>38666.666666666664</v>
      </c>
      <c r="E2776" s="60">
        <v>2690</v>
      </c>
    </row>
    <row r="2777" spans="1:17" ht="12.75" customHeight="1" x14ac:dyDescent="0.2">
      <c r="A2777" s="58" t="s">
        <v>2751</v>
      </c>
      <c r="D2777" s="59">
        <f t="shared" si="140"/>
        <v>38666.666666666664</v>
      </c>
      <c r="E2777" s="60">
        <v>2691</v>
      </c>
    </row>
    <row r="2778" spans="1:17" ht="12.75" customHeight="1" x14ac:dyDescent="0.2">
      <c r="D2778" s="59">
        <f t="shared" si="140"/>
        <v>38666.666666666664</v>
      </c>
      <c r="E2778" s="60">
        <v>2692</v>
      </c>
    </row>
    <row r="2779" spans="1:17" ht="12.75" customHeight="1" x14ac:dyDescent="0.2">
      <c r="A2779" s="58">
        <v>15220</v>
      </c>
      <c r="B2779" s="58" t="s">
        <v>2752</v>
      </c>
      <c r="C2779" s="59">
        <v>10</v>
      </c>
      <c r="D2779" s="59">
        <f t="shared" si="140"/>
        <v>38666.666666666664</v>
      </c>
      <c r="E2779" s="60">
        <v>2693</v>
      </c>
      <c r="F2779" s="61">
        <f>D2779*15.71</f>
        <v>607453.33333333337</v>
      </c>
      <c r="G2779" s="61">
        <f>D2779*9.02</f>
        <v>348773.33333333331</v>
      </c>
      <c r="H2779" s="61">
        <f>D2779*4.28</f>
        <v>165493.33333333334</v>
      </c>
      <c r="I2779" s="61">
        <f>D2779*28.08</f>
        <v>1085759.9999999998</v>
      </c>
      <c r="J2779" s="61">
        <f>D2779*15.72</f>
        <v>607840</v>
      </c>
      <c r="K2779" s="62">
        <f t="shared" ref="K2779:K2786" si="141">SUM(F2779:J2779)</f>
        <v>2815320</v>
      </c>
    </row>
    <row r="2780" spans="1:17" ht="12.75" customHeight="1" x14ac:dyDescent="0.2">
      <c r="A2780" s="58">
        <v>15221</v>
      </c>
      <c r="B2780" s="58" t="s">
        <v>2753</v>
      </c>
      <c r="C2780" s="59">
        <v>10</v>
      </c>
      <c r="D2780" s="59">
        <f t="shared" si="140"/>
        <v>38666.666666666664</v>
      </c>
      <c r="E2780" s="60">
        <v>2694</v>
      </c>
      <c r="F2780" s="61">
        <f>D2780*15.71</f>
        <v>607453.33333333337</v>
      </c>
      <c r="G2780" s="61">
        <f>D2780*9.02</f>
        <v>348773.33333333331</v>
      </c>
      <c r="H2780" s="61">
        <f>D2780*4.28</f>
        <v>165493.33333333334</v>
      </c>
      <c r="I2780" s="61">
        <f>D2780*28.08</f>
        <v>1085759.9999999998</v>
      </c>
      <c r="J2780" s="61">
        <f>D2780*15.72</f>
        <v>607840</v>
      </c>
      <c r="K2780" s="62">
        <f t="shared" si="141"/>
        <v>2815320</v>
      </c>
    </row>
    <row r="2781" spans="1:17" ht="12.75" customHeight="1" x14ac:dyDescent="0.2">
      <c r="A2781" s="58">
        <v>15222</v>
      </c>
      <c r="B2781" s="58" t="s">
        <v>2754</v>
      </c>
      <c r="C2781" s="59">
        <v>10</v>
      </c>
      <c r="D2781" s="59">
        <f t="shared" si="140"/>
        <v>38666.666666666664</v>
      </c>
      <c r="E2781" s="60">
        <v>2695</v>
      </c>
      <c r="F2781" s="61">
        <f>D2781*15.71</f>
        <v>607453.33333333337</v>
      </c>
      <c r="G2781" s="61">
        <f>D2781*9.02</f>
        <v>348773.33333333331</v>
      </c>
      <c r="H2781" s="61">
        <f>D2781*4.28</f>
        <v>165493.33333333334</v>
      </c>
      <c r="I2781" s="61">
        <f>D2781*28.08</f>
        <v>1085759.9999999998</v>
      </c>
      <c r="J2781" s="61">
        <f>D2781*15.72</f>
        <v>607840</v>
      </c>
      <c r="K2781" s="62">
        <f t="shared" si="141"/>
        <v>2815320</v>
      </c>
    </row>
    <row r="2782" spans="1:17" ht="12.75" customHeight="1" x14ac:dyDescent="0.2">
      <c r="A2782" s="58">
        <v>15223</v>
      </c>
      <c r="B2782" s="58" t="s">
        <v>2755</v>
      </c>
      <c r="C2782" s="59">
        <v>13</v>
      </c>
      <c r="D2782" s="59">
        <f t="shared" si="140"/>
        <v>38666.666666666664</v>
      </c>
      <c r="E2782" s="60">
        <v>2696</v>
      </c>
      <c r="F2782" s="61">
        <f>D2782*21.48</f>
        <v>830560</v>
      </c>
      <c r="G2782" s="61">
        <f>D2782*12.72</f>
        <v>491840</v>
      </c>
      <c r="H2782" s="61">
        <f>D2782*6.17</f>
        <v>238573.33333333331</v>
      </c>
      <c r="I2782" s="61">
        <f>D2782*33.16</f>
        <v>1282186.6666666665</v>
      </c>
      <c r="J2782" s="61">
        <f>D2782*15.72</f>
        <v>607840</v>
      </c>
      <c r="K2782" s="62">
        <f t="shared" si="141"/>
        <v>3451000</v>
      </c>
    </row>
    <row r="2783" spans="1:17" ht="12.75" customHeight="1" x14ac:dyDescent="0.2">
      <c r="A2783" s="58">
        <v>15224</v>
      </c>
      <c r="B2783" s="58" t="s">
        <v>2756</v>
      </c>
      <c r="C2783" s="59">
        <v>10</v>
      </c>
      <c r="D2783" s="59">
        <f t="shared" si="140"/>
        <v>38666.666666666664</v>
      </c>
      <c r="E2783" s="60">
        <v>2697</v>
      </c>
      <c r="F2783" s="61">
        <f>D2783*15.71</f>
        <v>607453.33333333337</v>
      </c>
      <c r="G2783" s="61">
        <f>D2783*9.02</f>
        <v>348773.33333333331</v>
      </c>
      <c r="H2783" s="61">
        <f>D2783*4.28</f>
        <v>165493.33333333334</v>
      </c>
      <c r="I2783" s="61">
        <f>D2783*28.08</f>
        <v>1085759.9999999998</v>
      </c>
      <c r="J2783" s="61">
        <f>D2783*15.72</f>
        <v>607840</v>
      </c>
      <c r="K2783" s="62">
        <f t="shared" si="141"/>
        <v>2815320</v>
      </c>
    </row>
    <row r="2784" spans="1:17" ht="12.75" customHeight="1" x14ac:dyDescent="0.2">
      <c r="A2784" s="58">
        <v>15225</v>
      </c>
      <c r="B2784" s="58" t="s">
        <v>2757</v>
      </c>
      <c r="C2784" s="59">
        <v>7</v>
      </c>
      <c r="D2784" s="59">
        <f t="shared" si="140"/>
        <v>38666.666666666664</v>
      </c>
      <c r="E2784" s="60">
        <v>2698</v>
      </c>
      <c r="F2784" s="61">
        <f>D2784*9</f>
        <v>348000</v>
      </c>
      <c r="G2784" s="61">
        <f>D2784*5.3</f>
        <v>204933.33333333331</v>
      </c>
      <c r="H2784" s="61">
        <f>D2784*2.37</f>
        <v>91640</v>
      </c>
      <c r="I2784" s="61">
        <f>D2784*16.88</f>
        <v>652693.33333333326</v>
      </c>
      <c r="J2784" s="61">
        <f>D2784*9.92</f>
        <v>383573.33333333331</v>
      </c>
      <c r="K2784" s="62">
        <f t="shared" si="141"/>
        <v>1680839.9999999998</v>
      </c>
    </row>
    <row r="2785" spans="1:11" ht="12.75" customHeight="1" x14ac:dyDescent="0.2">
      <c r="A2785" s="58">
        <v>15226</v>
      </c>
      <c r="B2785" s="58" t="s">
        <v>2758</v>
      </c>
      <c r="C2785" s="59">
        <v>10</v>
      </c>
      <c r="D2785" s="59">
        <f t="shared" si="140"/>
        <v>38666.666666666664</v>
      </c>
      <c r="E2785" s="60">
        <v>2699</v>
      </c>
      <c r="F2785" s="61">
        <f>D2785*15.71</f>
        <v>607453.33333333337</v>
      </c>
      <c r="G2785" s="61">
        <f>D2785*9.02</f>
        <v>348773.33333333331</v>
      </c>
      <c r="H2785" s="61">
        <f>D2785*4.28</f>
        <v>165493.33333333334</v>
      </c>
      <c r="I2785" s="61">
        <f>D2785*28.08</f>
        <v>1085759.9999999998</v>
      </c>
      <c r="J2785" s="61">
        <f>D2785*15.72</f>
        <v>607840</v>
      </c>
      <c r="K2785" s="62">
        <f t="shared" si="141"/>
        <v>2815320</v>
      </c>
    </row>
    <row r="2786" spans="1:11" ht="12.75" customHeight="1" x14ac:dyDescent="0.2">
      <c r="A2786" s="58">
        <v>15227</v>
      </c>
      <c r="B2786" s="58" t="s">
        <v>2759</v>
      </c>
      <c r="C2786" s="59">
        <v>7</v>
      </c>
      <c r="D2786" s="59">
        <f t="shared" si="140"/>
        <v>38666.666666666664</v>
      </c>
      <c r="E2786" s="60">
        <v>2700</v>
      </c>
      <c r="F2786" s="61">
        <f>D2786*9</f>
        <v>348000</v>
      </c>
      <c r="G2786" s="61">
        <f>D2786*5.3</f>
        <v>204933.33333333331</v>
      </c>
      <c r="H2786" s="61">
        <f>D2786*2.37</f>
        <v>91640</v>
      </c>
      <c r="I2786" s="61">
        <f>D2786*16.88</f>
        <v>652693.33333333326</v>
      </c>
      <c r="J2786" s="61">
        <f>D2786*9.92</f>
        <v>383573.33333333331</v>
      </c>
      <c r="K2786" s="62">
        <f t="shared" si="141"/>
        <v>1680839.9999999998</v>
      </c>
    </row>
    <row r="2787" spans="1:11" ht="12.75" customHeight="1" x14ac:dyDescent="0.2">
      <c r="D2787" s="59">
        <f t="shared" si="140"/>
        <v>38666.666666666664</v>
      </c>
      <c r="E2787" s="60">
        <v>2701</v>
      </c>
    </row>
    <row r="2788" spans="1:11" ht="12.75" customHeight="1" x14ac:dyDescent="0.2">
      <c r="A2788" s="58" t="s">
        <v>5049</v>
      </c>
      <c r="D2788" s="59">
        <f t="shared" si="140"/>
        <v>38666.666666666664</v>
      </c>
      <c r="E2788" s="60">
        <v>2702</v>
      </c>
    </row>
    <row r="2789" spans="1:11" ht="12.75" customHeight="1" x14ac:dyDescent="0.2">
      <c r="D2789" s="59">
        <f t="shared" si="140"/>
        <v>38666.666666666664</v>
      </c>
      <c r="E2789" s="60">
        <v>2703</v>
      </c>
    </row>
    <row r="2790" spans="1:11" ht="12.75" customHeight="1" x14ac:dyDescent="0.2">
      <c r="A2790" s="58">
        <v>15230</v>
      </c>
      <c r="B2790" s="58" t="s">
        <v>2760</v>
      </c>
      <c r="C2790" s="59">
        <v>6</v>
      </c>
      <c r="D2790" s="59">
        <f t="shared" si="140"/>
        <v>38666.666666666664</v>
      </c>
      <c r="E2790" s="60">
        <v>2704</v>
      </c>
      <c r="F2790" s="61">
        <f>D2790*7.68</f>
        <v>296959.99999999994</v>
      </c>
      <c r="G2790" s="61">
        <f>D2790*4.56</f>
        <v>176319.99999999997</v>
      </c>
      <c r="H2790" s="61">
        <f>D2790*2.01</f>
        <v>77719.999999999985</v>
      </c>
      <c r="I2790" s="61">
        <f>D2790*15.13</f>
        <v>585026.66666666663</v>
      </c>
      <c r="J2790" s="61">
        <f>D2790*4.27</f>
        <v>165106.66666666663</v>
      </c>
      <c r="K2790" s="62">
        <f t="shared" ref="K2790:K2798" si="142">SUM(F2790:J2790)</f>
        <v>1301133.333333333</v>
      </c>
    </row>
    <row r="2791" spans="1:11" ht="12.75" customHeight="1" x14ac:dyDescent="0.2">
      <c r="A2791" s="58">
        <v>15231</v>
      </c>
      <c r="B2791" s="58" t="s">
        <v>2761</v>
      </c>
      <c r="C2791" s="59">
        <v>4</v>
      </c>
      <c r="D2791" s="59">
        <f t="shared" si="140"/>
        <v>38666.666666666664</v>
      </c>
      <c r="E2791" s="60">
        <v>2705</v>
      </c>
      <c r="F2791" s="61">
        <f>D2791*4.31</f>
        <v>166653.33333333331</v>
      </c>
      <c r="G2791" s="61">
        <f>D2791*3.1</f>
        <v>119866.66666666666</v>
      </c>
      <c r="H2791" s="61">
        <v>0</v>
      </c>
      <c r="I2791" s="61">
        <f>D2791*7.61</f>
        <v>294253.33333333331</v>
      </c>
      <c r="J2791" s="61">
        <f>D2791*4.27</f>
        <v>165106.66666666663</v>
      </c>
      <c r="K2791" s="62">
        <f t="shared" si="142"/>
        <v>745879.99999999988</v>
      </c>
    </row>
    <row r="2792" spans="1:11" ht="12.75" customHeight="1" x14ac:dyDescent="0.2">
      <c r="A2792" s="58">
        <v>15232</v>
      </c>
      <c r="B2792" s="58" t="s">
        <v>2762</v>
      </c>
      <c r="C2792" s="59">
        <v>5</v>
      </c>
      <c r="D2792" s="59">
        <f t="shared" si="140"/>
        <v>38666.666666666664</v>
      </c>
      <c r="E2792" s="60">
        <v>2706</v>
      </c>
      <c r="F2792" s="61">
        <f>D2792*5.86</f>
        <v>226586.66666666666</v>
      </c>
      <c r="G2792" s="61">
        <f>D2792*3.83</f>
        <v>148093.33333333331</v>
      </c>
      <c r="H2792" s="61">
        <v>0</v>
      </c>
      <c r="I2792" s="61">
        <f>D2792*10.45</f>
        <v>404066.66666666663</v>
      </c>
      <c r="J2792" s="61">
        <f>D2792*4.27</f>
        <v>165106.66666666663</v>
      </c>
      <c r="K2792" s="62">
        <f t="shared" si="142"/>
        <v>943853.33333333326</v>
      </c>
    </row>
    <row r="2793" spans="1:11" ht="12.75" customHeight="1" x14ac:dyDescent="0.2">
      <c r="A2793" s="58">
        <v>15233</v>
      </c>
      <c r="B2793" s="58" t="s">
        <v>2763</v>
      </c>
      <c r="C2793" s="59">
        <v>7</v>
      </c>
      <c r="D2793" s="59">
        <f t="shared" si="140"/>
        <v>38666.666666666664</v>
      </c>
      <c r="E2793" s="60">
        <v>2707</v>
      </c>
      <c r="F2793" s="61">
        <f>D2793*9</f>
        <v>348000</v>
      </c>
      <c r="G2793" s="61">
        <f>D2793*5.3</f>
        <v>204933.33333333331</v>
      </c>
      <c r="H2793" s="61">
        <f>D2793*2.37</f>
        <v>91640</v>
      </c>
      <c r="I2793" s="61">
        <f>D2793*16.88</f>
        <v>652693.33333333326</v>
      </c>
      <c r="J2793" s="61">
        <f>D2793*9.92</f>
        <v>383573.33333333331</v>
      </c>
      <c r="K2793" s="62">
        <f t="shared" si="142"/>
        <v>1680839.9999999998</v>
      </c>
    </row>
    <row r="2794" spans="1:11" ht="12.75" customHeight="1" x14ac:dyDescent="0.2">
      <c r="A2794" s="58">
        <v>15234</v>
      </c>
      <c r="B2794" s="58" t="s">
        <v>2764</v>
      </c>
      <c r="C2794" s="59">
        <v>6</v>
      </c>
      <c r="D2794" s="59">
        <f t="shared" si="140"/>
        <v>38666.666666666664</v>
      </c>
      <c r="E2794" s="60">
        <v>2708</v>
      </c>
      <c r="F2794" s="61">
        <f>D2794*7.68</f>
        <v>296959.99999999994</v>
      </c>
      <c r="G2794" s="61">
        <f>D2794*4.56</f>
        <v>176319.99999999997</v>
      </c>
      <c r="H2794" s="61">
        <f>D2794*2.01</f>
        <v>77719.999999999985</v>
      </c>
      <c r="I2794" s="61">
        <f>D2794*15.13</f>
        <v>585026.66666666663</v>
      </c>
      <c r="J2794" s="61">
        <f>D2794*4.27</f>
        <v>165106.66666666663</v>
      </c>
      <c r="K2794" s="62">
        <f t="shared" si="142"/>
        <v>1301133.333333333</v>
      </c>
    </row>
    <row r="2795" spans="1:11" ht="12.75" customHeight="1" x14ac:dyDescent="0.2">
      <c r="A2795" s="58">
        <v>15235</v>
      </c>
      <c r="B2795" s="58" t="s">
        <v>2765</v>
      </c>
      <c r="C2795" s="59">
        <v>7</v>
      </c>
      <c r="D2795" s="59">
        <f t="shared" si="140"/>
        <v>38666.666666666664</v>
      </c>
      <c r="E2795" s="60">
        <v>2709</v>
      </c>
      <c r="F2795" s="61">
        <f>D2795*9</f>
        <v>348000</v>
      </c>
      <c r="G2795" s="61">
        <f>D2795*5.3</f>
        <v>204933.33333333331</v>
      </c>
      <c r="H2795" s="61">
        <f>D2795*2.37</f>
        <v>91640</v>
      </c>
      <c r="I2795" s="61">
        <f>D2795*16.88</f>
        <v>652693.33333333326</v>
      </c>
      <c r="J2795" s="61">
        <f>D2795*9.92</f>
        <v>383573.33333333331</v>
      </c>
      <c r="K2795" s="62">
        <f t="shared" si="142"/>
        <v>1680839.9999999998</v>
      </c>
    </row>
    <row r="2796" spans="1:11" ht="12.75" customHeight="1" x14ac:dyDescent="0.2">
      <c r="A2796" s="58">
        <v>15236</v>
      </c>
      <c r="B2796" s="58" t="s">
        <v>2766</v>
      </c>
      <c r="C2796" s="59">
        <v>12</v>
      </c>
      <c r="D2796" s="59">
        <f t="shared" si="140"/>
        <v>38666.666666666664</v>
      </c>
      <c r="E2796" s="60">
        <v>2710</v>
      </c>
      <c r="F2796" s="61">
        <f>D2796*19.63</f>
        <v>759026.66666666663</v>
      </c>
      <c r="G2796" s="61">
        <f>D2796*11.44</f>
        <v>442346.66666666663</v>
      </c>
      <c r="H2796" s="61">
        <f>D2796*5.36</f>
        <v>207253.33333333334</v>
      </c>
      <c r="I2796" s="61">
        <f>D2796*31.47</f>
        <v>1216839.9999999998</v>
      </c>
      <c r="J2796" s="61">
        <f>D2796*15.72</f>
        <v>607840</v>
      </c>
      <c r="K2796" s="62">
        <f t="shared" si="142"/>
        <v>3233306.666666666</v>
      </c>
    </row>
    <row r="2797" spans="1:11" ht="12.75" customHeight="1" x14ac:dyDescent="0.2">
      <c r="A2797" s="58">
        <v>15237</v>
      </c>
      <c r="B2797" s="58" t="s">
        <v>2767</v>
      </c>
      <c r="C2797" s="59">
        <v>7</v>
      </c>
      <c r="D2797" s="59">
        <f t="shared" si="140"/>
        <v>38666.666666666664</v>
      </c>
      <c r="E2797" s="60">
        <v>2711</v>
      </c>
      <c r="F2797" s="61">
        <f>D2797*9</f>
        <v>348000</v>
      </c>
      <c r="G2797" s="61">
        <f>D2797*5.3</f>
        <v>204933.33333333331</v>
      </c>
      <c r="H2797" s="61">
        <f>D2797*2.37</f>
        <v>91640</v>
      </c>
      <c r="I2797" s="61">
        <f>D2797*16.88</f>
        <v>652693.33333333326</v>
      </c>
      <c r="J2797" s="61">
        <f>D2797*9.92</f>
        <v>383573.33333333331</v>
      </c>
      <c r="K2797" s="62">
        <f t="shared" si="142"/>
        <v>1680839.9999999998</v>
      </c>
    </row>
    <row r="2798" spans="1:11" ht="12.75" customHeight="1" x14ac:dyDescent="0.2">
      <c r="A2798" s="58">
        <v>15238</v>
      </c>
      <c r="B2798" s="58" t="s">
        <v>2722</v>
      </c>
      <c r="C2798" s="59">
        <v>5</v>
      </c>
      <c r="D2798" s="59">
        <f t="shared" si="140"/>
        <v>38666.666666666664</v>
      </c>
      <c r="E2798" s="60">
        <v>2712</v>
      </c>
      <c r="F2798" s="61">
        <f>D2798*5.86</f>
        <v>226586.66666666666</v>
      </c>
      <c r="G2798" s="61">
        <f>D2798*3.83</f>
        <v>148093.33333333331</v>
      </c>
      <c r="H2798" s="61">
        <v>0</v>
      </c>
      <c r="I2798" s="61">
        <f>D2798*10.45</f>
        <v>404066.66666666663</v>
      </c>
      <c r="J2798" s="61">
        <f>D2798*4.27</f>
        <v>165106.66666666663</v>
      </c>
      <c r="K2798" s="62">
        <f t="shared" si="142"/>
        <v>943853.33333333326</v>
      </c>
    </row>
    <row r="2799" spans="1:11" ht="12.75" customHeight="1" x14ac:dyDescent="0.2">
      <c r="D2799" s="59">
        <f t="shared" si="140"/>
        <v>38666.666666666664</v>
      </c>
      <c r="E2799" s="60">
        <v>2713</v>
      </c>
    </row>
    <row r="2800" spans="1:11" ht="12.75" customHeight="1" x14ac:dyDescent="0.2">
      <c r="A2800" s="58" t="s">
        <v>5000</v>
      </c>
      <c r="D2800" s="59">
        <f t="shared" si="140"/>
        <v>38666.666666666664</v>
      </c>
      <c r="E2800" s="60">
        <v>2714</v>
      </c>
    </row>
    <row r="2801" spans="1:14" ht="12.75" customHeight="1" x14ac:dyDescent="0.2">
      <c r="D2801" s="59">
        <f t="shared" si="140"/>
        <v>38666.666666666664</v>
      </c>
      <c r="E2801" s="60">
        <v>2715</v>
      </c>
    </row>
    <row r="2802" spans="1:14" ht="12.75" customHeight="1" x14ac:dyDescent="0.2">
      <c r="A2802" s="58">
        <v>15240</v>
      </c>
      <c r="B2802" s="58" t="s">
        <v>2768</v>
      </c>
      <c r="C2802" s="59">
        <v>10</v>
      </c>
      <c r="D2802" s="59">
        <f t="shared" si="140"/>
        <v>38666.666666666664</v>
      </c>
      <c r="E2802" s="60">
        <v>2716</v>
      </c>
      <c r="F2802" s="61">
        <f>D2802*15.71</f>
        <v>607453.33333333337</v>
      </c>
      <c r="G2802" s="61">
        <f>D2802*9.02</f>
        <v>348773.33333333331</v>
      </c>
      <c r="H2802" s="61">
        <f>D2802*4.28</f>
        <v>165493.33333333334</v>
      </c>
      <c r="I2802" s="61">
        <f>D2802*28.08</f>
        <v>1085759.9999999998</v>
      </c>
      <c r="J2802" s="61">
        <f>D2802*15.72</f>
        <v>607840</v>
      </c>
      <c r="K2802" s="62">
        <f>SUM(F2802:J2802)</f>
        <v>2815320</v>
      </c>
    </row>
    <row r="2803" spans="1:14" ht="12.75" customHeight="1" x14ac:dyDescent="0.2">
      <c r="A2803" s="58">
        <v>15241</v>
      </c>
      <c r="B2803" s="58" t="s">
        <v>2769</v>
      </c>
      <c r="C2803" s="59">
        <v>13</v>
      </c>
      <c r="D2803" s="59">
        <f t="shared" si="140"/>
        <v>38666.666666666664</v>
      </c>
      <c r="E2803" s="60">
        <v>2717</v>
      </c>
      <c r="F2803" s="61">
        <f>D2803*21.48</f>
        <v>830560</v>
      </c>
      <c r="G2803" s="61">
        <f>D2803*12.72</f>
        <v>491840</v>
      </c>
      <c r="H2803" s="61">
        <f>D2803*6.17</f>
        <v>238573.33333333331</v>
      </c>
      <c r="I2803" s="61">
        <f>D2803*33.16</f>
        <v>1282186.6666666665</v>
      </c>
      <c r="J2803" s="61">
        <f>D2803*15.72</f>
        <v>607840</v>
      </c>
      <c r="K2803" s="62">
        <f>SUM(F2803:J2803)</f>
        <v>3451000</v>
      </c>
    </row>
    <row r="2804" spans="1:14" ht="12.75" customHeight="1" x14ac:dyDescent="0.2">
      <c r="A2804" s="58">
        <v>15242</v>
      </c>
      <c r="B2804" s="58" t="s">
        <v>2770</v>
      </c>
      <c r="C2804" s="59">
        <v>20</v>
      </c>
      <c r="D2804" s="59">
        <f t="shared" si="140"/>
        <v>38666.666666666664</v>
      </c>
      <c r="E2804" s="60">
        <v>2718</v>
      </c>
      <c r="F2804" s="61">
        <f>D2804*25.43</f>
        <v>983293.33333333326</v>
      </c>
      <c r="G2804" s="61">
        <f>D2804*14.85</f>
        <v>574200</v>
      </c>
      <c r="H2804" s="61">
        <f>D2804*6.94</f>
        <v>268346.66666666669</v>
      </c>
      <c r="I2804" s="61">
        <f>D2804*34.82</f>
        <v>1346373.3333333333</v>
      </c>
      <c r="K2804" s="62">
        <f>SUM(F2804:J2804)</f>
        <v>3172213.333333333</v>
      </c>
    </row>
    <row r="2805" spans="1:14" ht="12.75" customHeight="1" x14ac:dyDescent="0.2">
      <c r="D2805" s="59">
        <f t="shared" si="140"/>
        <v>38666.666666666664</v>
      </c>
      <c r="E2805" s="60">
        <v>2719</v>
      </c>
    </row>
    <row r="2806" spans="1:14" ht="12.75" customHeight="1" x14ac:dyDescent="0.2">
      <c r="A2806" s="58" t="s">
        <v>2359</v>
      </c>
      <c r="D2806" s="59">
        <f t="shared" si="140"/>
        <v>38666.666666666664</v>
      </c>
      <c r="E2806" s="60">
        <v>2720</v>
      </c>
    </row>
    <row r="2807" spans="1:14" ht="12.75" customHeight="1" x14ac:dyDescent="0.2">
      <c r="D2807" s="59">
        <f t="shared" si="140"/>
        <v>38666.666666666664</v>
      </c>
      <c r="E2807" s="60">
        <v>2721</v>
      </c>
    </row>
    <row r="2808" spans="1:14" ht="12.75" customHeight="1" x14ac:dyDescent="0.2">
      <c r="A2808" s="58">
        <v>15250</v>
      </c>
      <c r="B2808" s="58" t="s">
        <v>2771</v>
      </c>
      <c r="C2808" s="59">
        <v>12</v>
      </c>
      <c r="D2808" s="59">
        <f t="shared" si="140"/>
        <v>38666.666666666664</v>
      </c>
      <c r="E2808" s="60">
        <v>2722</v>
      </c>
      <c r="F2808" s="61">
        <f>D2808*19.63</f>
        <v>759026.66666666663</v>
      </c>
      <c r="G2808" s="61">
        <f>D2808*11.44</f>
        <v>442346.66666666663</v>
      </c>
      <c r="H2808" s="61">
        <f>D2808*5.36</f>
        <v>207253.33333333334</v>
      </c>
      <c r="I2808" s="61">
        <f>D2808*31.47</f>
        <v>1216839.9999999998</v>
      </c>
      <c r="J2808" s="61">
        <f>D2808*15.72</f>
        <v>607840</v>
      </c>
      <c r="K2808" s="62">
        <f t="shared" ref="K2808:K2816" si="143">SUM(F2808:J2808)</f>
        <v>3233306.666666666</v>
      </c>
    </row>
    <row r="2809" spans="1:14" ht="12.75" customHeight="1" x14ac:dyDescent="0.2">
      <c r="A2809" s="58">
        <v>15251</v>
      </c>
      <c r="B2809" s="58" t="s">
        <v>2772</v>
      </c>
      <c r="C2809" s="59">
        <v>20</v>
      </c>
      <c r="D2809" s="59">
        <f t="shared" si="140"/>
        <v>38666.666666666664</v>
      </c>
      <c r="E2809" s="60">
        <v>2723</v>
      </c>
      <c r="F2809" s="61">
        <f>D2809*25.43</f>
        <v>983293.33333333326</v>
      </c>
      <c r="G2809" s="61">
        <f>D2809*14.85</f>
        <v>574200</v>
      </c>
      <c r="H2809" s="61">
        <f>D2809*6.94</f>
        <v>268346.66666666669</v>
      </c>
      <c r="I2809" s="61">
        <f>D2809*34.82</f>
        <v>1346373.3333333333</v>
      </c>
      <c r="K2809" s="62">
        <f t="shared" si="143"/>
        <v>3172213.333333333</v>
      </c>
    </row>
    <row r="2810" spans="1:14" ht="12.75" customHeight="1" x14ac:dyDescent="0.2">
      <c r="A2810" s="58">
        <v>15252</v>
      </c>
      <c r="B2810" s="58" t="s">
        <v>2773</v>
      </c>
      <c r="C2810" s="59">
        <v>12</v>
      </c>
      <c r="D2810" s="59">
        <f t="shared" si="140"/>
        <v>38666.666666666664</v>
      </c>
      <c r="E2810" s="60">
        <v>2724</v>
      </c>
      <c r="F2810" s="61">
        <f>D2810*19.63</f>
        <v>759026.66666666663</v>
      </c>
      <c r="G2810" s="61">
        <f>D2810*11.44</f>
        <v>442346.66666666663</v>
      </c>
      <c r="H2810" s="61">
        <f>D2810*5.36</f>
        <v>207253.33333333334</v>
      </c>
      <c r="I2810" s="61">
        <f>D2810*31.47</f>
        <v>1216839.9999999998</v>
      </c>
      <c r="J2810" s="61">
        <f>D2810*15.72</f>
        <v>607840</v>
      </c>
      <c r="K2810" s="62">
        <f t="shared" si="143"/>
        <v>3233306.666666666</v>
      </c>
    </row>
    <row r="2811" spans="1:14" ht="12.75" customHeight="1" x14ac:dyDescent="0.2">
      <c r="A2811" s="58">
        <v>15253</v>
      </c>
      <c r="B2811" s="58" t="s">
        <v>2774</v>
      </c>
      <c r="C2811" s="59">
        <v>12</v>
      </c>
      <c r="D2811" s="59">
        <f t="shared" si="140"/>
        <v>38666.666666666664</v>
      </c>
      <c r="E2811" s="60">
        <v>2725</v>
      </c>
      <c r="F2811" s="61">
        <f>D2811*19.63</f>
        <v>759026.66666666663</v>
      </c>
      <c r="G2811" s="61">
        <f>D2811*11.44</f>
        <v>442346.66666666663</v>
      </c>
      <c r="H2811" s="61">
        <f>D2811*5.36</f>
        <v>207253.33333333334</v>
      </c>
      <c r="I2811" s="61">
        <f>D2811*31.47</f>
        <v>1216839.9999999998</v>
      </c>
      <c r="J2811" s="61">
        <f>D2811*15.72</f>
        <v>607840</v>
      </c>
      <c r="K2811" s="62">
        <f t="shared" si="143"/>
        <v>3233306.666666666</v>
      </c>
    </row>
    <row r="2812" spans="1:14" ht="12.75" customHeight="1" x14ac:dyDescent="0.2">
      <c r="A2812" s="58">
        <v>15254</v>
      </c>
      <c r="B2812" s="58" t="s">
        <v>2775</v>
      </c>
      <c r="C2812" s="59">
        <v>20</v>
      </c>
      <c r="D2812" s="59">
        <f t="shared" si="140"/>
        <v>38666.666666666664</v>
      </c>
      <c r="E2812" s="60">
        <v>2726</v>
      </c>
      <c r="F2812" s="61">
        <f>D2812*25.43</f>
        <v>983293.33333333326</v>
      </c>
      <c r="G2812" s="61">
        <f>D2812*14.85</f>
        <v>574200</v>
      </c>
      <c r="H2812" s="61">
        <f>D2812*6.94</f>
        <v>268346.66666666669</v>
      </c>
      <c r="I2812" s="61">
        <f>D2812*34.82</f>
        <v>1346373.3333333333</v>
      </c>
      <c r="K2812" s="62">
        <f t="shared" si="143"/>
        <v>3172213.333333333</v>
      </c>
    </row>
    <row r="2813" spans="1:14" ht="12.75" customHeight="1" x14ac:dyDescent="0.2">
      <c r="A2813" s="58">
        <v>15255</v>
      </c>
      <c r="B2813" s="58" t="s">
        <v>2776</v>
      </c>
      <c r="C2813" s="59">
        <v>12</v>
      </c>
      <c r="D2813" s="59">
        <f t="shared" si="140"/>
        <v>38666.666666666664</v>
      </c>
      <c r="E2813" s="60">
        <v>2727</v>
      </c>
      <c r="F2813" s="61">
        <f>D2813*19.63</f>
        <v>759026.66666666663</v>
      </c>
      <c r="G2813" s="61">
        <f>D2813*11.44</f>
        <v>442346.66666666663</v>
      </c>
      <c r="H2813" s="61">
        <f>D2813*5.36</f>
        <v>207253.33333333334</v>
      </c>
      <c r="I2813" s="61">
        <f>D2813*31.47</f>
        <v>1216839.9999999998</v>
      </c>
      <c r="J2813" s="61">
        <f>D2813*15.72</f>
        <v>607840</v>
      </c>
      <c r="K2813" s="62">
        <f t="shared" si="143"/>
        <v>3233306.666666666</v>
      </c>
    </row>
    <row r="2814" spans="1:14" ht="12.75" customHeight="1" x14ac:dyDescent="0.2">
      <c r="A2814" s="58">
        <v>15256</v>
      </c>
      <c r="B2814" s="58" t="s">
        <v>2777</v>
      </c>
      <c r="C2814" s="59">
        <v>12</v>
      </c>
      <c r="D2814" s="59">
        <f t="shared" si="140"/>
        <v>38666.666666666664</v>
      </c>
      <c r="E2814" s="60">
        <v>2728</v>
      </c>
      <c r="F2814" s="61">
        <f>D2814*19.63</f>
        <v>759026.66666666663</v>
      </c>
      <c r="G2814" s="61">
        <f>D2814*11.44</f>
        <v>442346.66666666663</v>
      </c>
      <c r="H2814" s="61">
        <f>D2814*5.36</f>
        <v>207253.33333333334</v>
      </c>
      <c r="I2814" s="61">
        <f>D2814*31.47</f>
        <v>1216839.9999999998</v>
      </c>
      <c r="J2814" s="61">
        <f>D2814*15.72</f>
        <v>607840</v>
      </c>
      <c r="K2814" s="62">
        <f t="shared" si="143"/>
        <v>3233306.666666666</v>
      </c>
      <c r="L2814" s="62">
        <f>F2814*20/100</f>
        <v>151805.33333333331</v>
      </c>
      <c r="M2814" s="97">
        <f>F2814+L2814</f>
        <v>910832</v>
      </c>
      <c r="N2814" s="62">
        <v>579255.38839999994</v>
      </c>
    </row>
    <row r="2815" spans="1:14" ht="12.75" customHeight="1" x14ac:dyDescent="0.2">
      <c r="A2815" s="58">
        <v>15257</v>
      </c>
      <c r="B2815" s="58" t="s">
        <v>2778</v>
      </c>
      <c r="C2815" s="59">
        <v>20</v>
      </c>
      <c r="D2815" s="59">
        <f t="shared" si="140"/>
        <v>38666.666666666664</v>
      </c>
      <c r="E2815" s="60">
        <v>2729</v>
      </c>
      <c r="F2815" s="61">
        <f>D2815*25.43</f>
        <v>983293.33333333326</v>
      </c>
      <c r="G2815" s="61">
        <f>D2815*14.85</f>
        <v>574200</v>
      </c>
      <c r="H2815" s="61">
        <f>D2815*6.94</f>
        <v>268346.66666666669</v>
      </c>
      <c r="I2815" s="61">
        <f>D2815*34.82</f>
        <v>1346373.3333333333</v>
      </c>
      <c r="K2815" s="62">
        <f t="shared" si="143"/>
        <v>3172213.333333333</v>
      </c>
    </row>
    <row r="2816" spans="1:14" ht="12.75" customHeight="1" x14ac:dyDescent="0.2">
      <c r="A2816" s="58">
        <v>15258</v>
      </c>
      <c r="B2816" s="58" t="s">
        <v>2779</v>
      </c>
      <c r="C2816" s="59">
        <v>21</v>
      </c>
      <c r="D2816" s="59">
        <f t="shared" si="140"/>
        <v>38666.666666666664</v>
      </c>
      <c r="E2816" s="60">
        <v>2730</v>
      </c>
      <c r="F2816" s="61">
        <f>D2816*33.1</f>
        <v>1279866.6666666667</v>
      </c>
      <c r="G2816" s="61">
        <f>D2816*20.12</f>
        <v>777973.33333333337</v>
      </c>
      <c r="H2816" s="61">
        <f>D2816*9.03</f>
        <v>349159.99999999994</v>
      </c>
      <c r="I2816" s="61">
        <f>D2816*36.51</f>
        <v>1411719.9999999998</v>
      </c>
      <c r="K2816" s="62">
        <f t="shared" si="143"/>
        <v>3818720</v>
      </c>
    </row>
    <row r="2817" spans="1:11" ht="12.75" customHeight="1" x14ac:dyDescent="0.2">
      <c r="D2817" s="59">
        <f t="shared" si="140"/>
        <v>38666.666666666664</v>
      </c>
      <c r="E2817" s="60">
        <v>2731</v>
      </c>
    </row>
    <row r="2818" spans="1:11" ht="12.75" customHeight="1" x14ac:dyDescent="0.2">
      <c r="A2818" s="58" t="s">
        <v>2780</v>
      </c>
      <c r="D2818" s="59">
        <f t="shared" si="140"/>
        <v>38666.666666666664</v>
      </c>
      <c r="E2818" s="60">
        <v>2732</v>
      </c>
    </row>
    <row r="2819" spans="1:11" ht="12.75" customHeight="1" x14ac:dyDescent="0.2">
      <c r="D2819" s="59">
        <f t="shared" si="140"/>
        <v>38666.666666666664</v>
      </c>
      <c r="E2819" s="60">
        <v>2733</v>
      </c>
    </row>
    <row r="2820" spans="1:11" ht="12.75" customHeight="1" x14ac:dyDescent="0.2">
      <c r="A2820" s="58">
        <v>15260</v>
      </c>
      <c r="B2820" s="58" t="s">
        <v>2781</v>
      </c>
      <c r="C2820" s="59">
        <v>8</v>
      </c>
      <c r="D2820" s="59">
        <f t="shared" si="140"/>
        <v>38666.666666666664</v>
      </c>
      <c r="E2820" s="60">
        <v>2734</v>
      </c>
      <c r="F2820" s="61">
        <f>D2820*10.44</f>
        <v>403679.99999999994</v>
      </c>
      <c r="G2820" s="61">
        <f>D2820*6.17</f>
        <v>238573.33333333331</v>
      </c>
      <c r="H2820" s="61">
        <f>D2820*2.74</f>
        <v>105946.66666666667</v>
      </c>
      <c r="I2820" s="61">
        <f>D2820*18.51</f>
        <v>715720</v>
      </c>
      <c r="J2820" s="61">
        <f>D2820*9.92</f>
        <v>383573.33333333331</v>
      </c>
      <c r="K2820" s="62">
        <f t="shared" ref="K2820:K2827" si="144">SUM(F2820:J2820)</f>
        <v>1847493.3333333333</v>
      </c>
    </row>
    <row r="2821" spans="1:11" ht="12.75" customHeight="1" x14ac:dyDescent="0.2">
      <c r="A2821" s="58">
        <v>15261</v>
      </c>
      <c r="B2821" s="58" t="s">
        <v>2782</v>
      </c>
      <c r="C2821" s="59">
        <v>8</v>
      </c>
      <c r="D2821" s="59">
        <f t="shared" si="140"/>
        <v>38666.666666666664</v>
      </c>
      <c r="E2821" s="60">
        <v>2735</v>
      </c>
      <c r="F2821" s="61">
        <f>D2821*10.44</f>
        <v>403679.99999999994</v>
      </c>
      <c r="G2821" s="61">
        <f>D2821*6.17</f>
        <v>238573.33333333331</v>
      </c>
      <c r="H2821" s="61">
        <f>D2821*2.74</f>
        <v>105946.66666666667</v>
      </c>
      <c r="I2821" s="61">
        <f>D2821*18.51</f>
        <v>715720</v>
      </c>
      <c r="J2821" s="61">
        <f>D2821*9.92</f>
        <v>383573.33333333331</v>
      </c>
      <c r="K2821" s="62">
        <f t="shared" si="144"/>
        <v>1847493.3333333333</v>
      </c>
    </row>
    <row r="2822" spans="1:11" ht="12.75" customHeight="1" x14ac:dyDescent="0.2">
      <c r="A2822" s="58">
        <v>15262</v>
      </c>
      <c r="B2822" s="58" t="s">
        <v>2783</v>
      </c>
      <c r="C2822" s="59">
        <v>8</v>
      </c>
      <c r="D2822" s="59">
        <f t="shared" si="140"/>
        <v>38666.666666666664</v>
      </c>
      <c r="E2822" s="60">
        <v>2736</v>
      </c>
      <c r="F2822" s="61">
        <f>D2822*10.44</f>
        <v>403679.99999999994</v>
      </c>
      <c r="G2822" s="61">
        <f>D2822*6.17</f>
        <v>238573.33333333331</v>
      </c>
      <c r="H2822" s="61">
        <f>D2822*2.74</f>
        <v>105946.66666666667</v>
      </c>
      <c r="I2822" s="61">
        <f>D2822*18.51</f>
        <v>715720</v>
      </c>
      <c r="J2822" s="61">
        <f>D2822*9.92</f>
        <v>383573.33333333331</v>
      </c>
      <c r="K2822" s="62">
        <f t="shared" si="144"/>
        <v>1847493.3333333333</v>
      </c>
    </row>
    <row r="2823" spans="1:11" ht="12.75" customHeight="1" x14ac:dyDescent="0.2">
      <c r="A2823" s="58">
        <v>15263</v>
      </c>
      <c r="B2823" s="58" t="s">
        <v>2784</v>
      </c>
      <c r="C2823" s="59">
        <v>5</v>
      </c>
      <c r="D2823" s="59">
        <f t="shared" si="140"/>
        <v>38666.666666666664</v>
      </c>
      <c r="E2823" s="60">
        <v>2737</v>
      </c>
      <c r="F2823" s="61">
        <f>D2823*5.86</f>
        <v>226586.66666666666</v>
      </c>
      <c r="G2823" s="61">
        <f>D2823*3.83</f>
        <v>148093.33333333331</v>
      </c>
      <c r="H2823" s="61">
        <v>0</v>
      </c>
      <c r="I2823" s="61">
        <f>D2823*10.45</f>
        <v>404066.66666666663</v>
      </c>
      <c r="J2823" s="61">
        <f>D2823*4.27</f>
        <v>165106.66666666663</v>
      </c>
      <c r="K2823" s="62">
        <f t="shared" si="144"/>
        <v>943853.33333333326</v>
      </c>
    </row>
    <row r="2824" spans="1:11" ht="12.75" customHeight="1" x14ac:dyDescent="0.2">
      <c r="A2824" s="58">
        <v>15264</v>
      </c>
      <c r="B2824" s="58" t="s">
        <v>2785</v>
      </c>
      <c r="C2824" s="59">
        <v>5</v>
      </c>
      <c r="D2824" s="59">
        <f t="shared" si="140"/>
        <v>38666.666666666664</v>
      </c>
      <c r="E2824" s="60">
        <v>2738</v>
      </c>
      <c r="F2824" s="61">
        <f>D2824*5.86</f>
        <v>226586.66666666666</v>
      </c>
      <c r="G2824" s="61">
        <f>D2824*3.83</f>
        <v>148093.33333333331</v>
      </c>
      <c r="H2824" s="61">
        <v>0</v>
      </c>
      <c r="I2824" s="61">
        <f>D2824*10.45</f>
        <v>404066.66666666663</v>
      </c>
      <c r="J2824" s="61">
        <f>D2824*4.27</f>
        <v>165106.66666666663</v>
      </c>
      <c r="K2824" s="62">
        <f t="shared" si="144"/>
        <v>943853.33333333326</v>
      </c>
    </row>
    <row r="2825" spans="1:11" ht="12.75" customHeight="1" x14ac:dyDescent="0.2">
      <c r="A2825" s="58">
        <v>15265</v>
      </c>
      <c r="B2825" s="58" t="s">
        <v>2786</v>
      </c>
      <c r="C2825" s="59">
        <v>7</v>
      </c>
      <c r="D2825" s="59">
        <f t="shared" si="140"/>
        <v>38666.666666666664</v>
      </c>
      <c r="E2825" s="60">
        <v>2739</v>
      </c>
      <c r="F2825" s="61">
        <f>D2825*9</f>
        <v>348000</v>
      </c>
      <c r="G2825" s="61">
        <f>D2825*5.3</f>
        <v>204933.33333333331</v>
      </c>
      <c r="H2825" s="61">
        <f>D2825*2.37</f>
        <v>91640</v>
      </c>
      <c r="I2825" s="61">
        <f>D2825*16.88</f>
        <v>652693.33333333326</v>
      </c>
      <c r="J2825" s="61">
        <f>D2825*9.92</f>
        <v>383573.33333333331</v>
      </c>
      <c r="K2825" s="62">
        <f t="shared" si="144"/>
        <v>1680839.9999999998</v>
      </c>
    </row>
    <row r="2826" spans="1:11" ht="12.75" customHeight="1" x14ac:dyDescent="0.2">
      <c r="A2826" s="58">
        <v>15266</v>
      </c>
      <c r="B2826" s="58" t="s">
        <v>2787</v>
      </c>
      <c r="C2826" s="59">
        <v>5</v>
      </c>
      <c r="D2826" s="59">
        <f t="shared" si="140"/>
        <v>38666.666666666664</v>
      </c>
      <c r="E2826" s="60">
        <v>2740</v>
      </c>
      <c r="F2826" s="61">
        <f>D2826*5.86</f>
        <v>226586.66666666666</v>
      </c>
      <c r="G2826" s="61">
        <f>D2826*3.83</f>
        <v>148093.33333333331</v>
      </c>
      <c r="H2826" s="61">
        <v>0</v>
      </c>
      <c r="I2826" s="61">
        <f>D2826*10.45</f>
        <v>404066.66666666663</v>
      </c>
      <c r="J2826" s="61">
        <f>D2826*4.27</f>
        <v>165106.66666666663</v>
      </c>
      <c r="K2826" s="62">
        <f t="shared" si="144"/>
        <v>943853.33333333326</v>
      </c>
    </row>
    <row r="2827" spans="1:11" ht="12.75" customHeight="1" x14ac:dyDescent="0.2">
      <c r="A2827" s="58">
        <v>15267</v>
      </c>
      <c r="B2827" s="58" t="s">
        <v>2788</v>
      </c>
      <c r="C2827" s="59">
        <v>6</v>
      </c>
      <c r="D2827" s="59">
        <f t="shared" si="140"/>
        <v>38666.666666666664</v>
      </c>
      <c r="E2827" s="60">
        <v>2741</v>
      </c>
      <c r="F2827" s="61">
        <f>D2827*7.68</f>
        <v>296959.99999999994</v>
      </c>
      <c r="G2827" s="61">
        <f>D2827*4.56</f>
        <v>176319.99999999997</v>
      </c>
      <c r="H2827" s="61">
        <f>D2827*2.01</f>
        <v>77719.999999999985</v>
      </c>
      <c r="I2827" s="61">
        <f>D2827*15.13</f>
        <v>585026.66666666663</v>
      </c>
      <c r="J2827" s="61">
        <f>D2827*4.27</f>
        <v>165106.66666666663</v>
      </c>
      <c r="K2827" s="62">
        <f t="shared" si="144"/>
        <v>1301133.333333333</v>
      </c>
    </row>
    <row r="2828" spans="1:11" ht="12.75" customHeight="1" x14ac:dyDescent="0.2">
      <c r="D2828" s="59">
        <f t="shared" si="140"/>
        <v>38666.666666666664</v>
      </c>
      <c r="E2828" s="60">
        <v>2742</v>
      </c>
    </row>
    <row r="2829" spans="1:11" ht="12.75" customHeight="1" x14ac:dyDescent="0.2">
      <c r="A2829" s="58" t="s">
        <v>2731</v>
      </c>
      <c r="D2829" s="59">
        <f t="shared" si="140"/>
        <v>38666.666666666664</v>
      </c>
      <c r="E2829" s="60">
        <v>2743</v>
      </c>
    </row>
    <row r="2830" spans="1:11" ht="12.75" customHeight="1" x14ac:dyDescent="0.2">
      <c r="D2830" s="59">
        <f t="shared" si="140"/>
        <v>38666.666666666664</v>
      </c>
      <c r="E2830" s="60">
        <v>2744</v>
      </c>
    </row>
    <row r="2831" spans="1:11" ht="12.75" customHeight="1" x14ac:dyDescent="0.2">
      <c r="A2831" s="58">
        <v>15270</v>
      </c>
      <c r="B2831" s="58" t="s">
        <v>2789</v>
      </c>
      <c r="C2831" s="59">
        <v>5</v>
      </c>
      <c r="D2831" s="59">
        <f t="shared" si="140"/>
        <v>38666.666666666664</v>
      </c>
      <c r="E2831" s="60">
        <v>2745</v>
      </c>
      <c r="F2831" s="61">
        <f>D2831*5.86</f>
        <v>226586.66666666666</v>
      </c>
      <c r="G2831" s="61">
        <f>D2831*3.83</f>
        <v>148093.33333333331</v>
      </c>
      <c r="H2831" s="61">
        <v>0</v>
      </c>
      <c r="I2831" s="61">
        <f>D2831*10.45</f>
        <v>404066.66666666663</v>
      </c>
      <c r="J2831" s="61">
        <f>D2831*4.27</f>
        <v>165106.66666666663</v>
      </c>
      <c r="K2831" s="62">
        <f t="shared" ref="K2831:K2839" si="145">SUM(F2831:J2831)</f>
        <v>943853.33333333326</v>
      </c>
    </row>
    <row r="2832" spans="1:11" ht="12.75" customHeight="1" x14ac:dyDescent="0.2">
      <c r="A2832" s="58">
        <v>15271</v>
      </c>
      <c r="B2832" s="58" t="s">
        <v>2790</v>
      </c>
      <c r="C2832" s="59">
        <v>4</v>
      </c>
      <c r="D2832" s="59">
        <f t="shared" si="140"/>
        <v>38666.666666666664</v>
      </c>
      <c r="E2832" s="60">
        <v>2746</v>
      </c>
      <c r="F2832" s="61">
        <f>D2832*4.31</f>
        <v>166653.33333333331</v>
      </c>
      <c r="G2832" s="61">
        <f>D2832*3.1</f>
        <v>119866.66666666666</v>
      </c>
      <c r="H2832" s="61">
        <v>0</v>
      </c>
      <c r="I2832" s="61">
        <f>D2832*7.61</f>
        <v>294253.33333333331</v>
      </c>
      <c r="J2832" s="61">
        <f>D2832*4.27</f>
        <v>165106.66666666663</v>
      </c>
      <c r="K2832" s="62">
        <f t="shared" si="145"/>
        <v>745879.99999999988</v>
      </c>
    </row>
    <row r="2833" spans="1:11" ht="12.75" customHeight="1" x14ac:dyDescent="0.2">
      <c r="A2833" s="58">
        <v>15272</v>
      </c>
      <c r="B2833" s="58" t="s">
        <v>2791</v>
      </c>
      <c r="C2833" s="59">
        <v>4</v>
      </c>
      <c r="D2833" s="59">
        <f t="shared" si="140"/>
        <v>38666.666666666664</v>
      </c>
      <c r="E2833" s="60">
        <v>2747</v>
      </c>
      <c r="F2833" s="61">
        <f>D2833*4.31</f>
        <v>166653.33333333331</v>
      </c>
      <c r="G2833" s="61">
        <f>D2833*3.1</f>
        <v>119866.66666666666</v>
      </c>
      <c r="H2833" s="61">
        <v>0</v>
      </c>
      <c r="I2833" s="61">
        <f>D2833*7.61</f>
        <v>294253.33333333331</v>
      </c>
      <c r="J2833" s="61">
        <f>D2833*4.27</f>
        <v>165106.66666666663</v>
      </c>
      <c r="K2833" s="62">
        <f t="shared" si="145"/>
        <v>745879.99999999988</v>
      </c>
    </row>
    <row r="2834" spans="1:11" ht="12.75" customHeight="1" x14ac:dyDescent="0.2">
      <c r="A2834" s="58">
        <v>15273</v>
      </c>
      <c r="B2834" s="58" t="s">
        <v>2792</v>
      </c>
      <c r="C2834" s="59">
        <v>7</v>
      </c>
      <c r="D2834" s="59">
        <f t="shared" si="140"/>
        <v>38666.666666666664</v>
      </c>
      <c r="E2834" s="60">
        <v>2748</v>
      </c>
      <c r="F2834" s="61">
        <f>D2834*9</f>
        <v>348000</v>
      </c>
      <c r="G2834" s="61">
        <f>D2834*5.3</f>
        <v>204933.33333333331</v>
      </c>
      <c r="H2834" s="61">
        <f>D2834*2.37</f>
        <v>91640</v>
      </c>
      <c r="I2834" s="61">
        <f>D2834*16.88</f>
        <v>652693.33333333326</v>
      </c>
      <c r="J2834" s="61">
        <f>D2834*9.92</f>
        <v>383573.33333333331</v>
      </c>
      <c r="K2834" s="62">
        <f t="shared" si="145"/>
        <v>1680839.9999999998</v>
      </c>
    </row>
    <row r="2835" spans="1:11" ht="12.75" customHeight="1" x14ac:dyDescent="0.2">
      <c r="A2835" s="58">
        <v>15274</v>
      </c>
      <c r="B2835" s="58" t="s">
        <v>2793</v>
      </c>
      <c r="C2835" s="59">
        <v>9</v>
      </c>
      <c r="D2835" s="59">
        <f t="shared" si="140"/>
        <v>38666.666666666664</v>
      </c>
      <c r="E2835" s="60">
        <v>2749</v>
      </c>
      <c r="F2835" s="61">
        <f>D2835*12.76</f>
        <v>493386.66666666663</v>
      </c>
      <c r="G2835" s="61">
        <f>D2835*7.3</f>
        <v>282266.66666666663</v>
      </c>
      <c r="H2835" s="61">
        <f>D2835*3.49</f>
        <v>134946.66666666666</v>
      </c>
      <c r="I2835" s="61">
        <f>D2835*21.1</f>
        <v>815866.66666666663</v>
      </c>
      <c r="J2835" s="61">
        <f>D2835*9.92</f>
        <v>383573.33333333331</v>
      </c>
      <c r="K2835" s="62">
        <f t="shared" si="145"/>
        <v>2110040</v>
      </c>
    </row>
    <row r="2836" spans="1:11" ht="12.75" customHeight="1" x14ac:dyDescent="0.2">
      <c r="A2836" s="58">
        <v>15275</v>
      </c>
      <c r="B2836" s="58" t="s">
        <v>2794</v>
      </c>
      <c r="C2836" s="59">
        <v>8</v>
      </c>
      <c r="D2836" s="59">
        <f t="shared" si="140"/>
        <v>38666.666666666664</v>
      </c>
      <c r="E2836" s="60">
        <v>2750</v>
      </c>
      <c r="F2836" s="61">
        <f>D2836*10.44</f>
        <v>403679.99999999994</v>
      </c>
      <c r="G2836" s="61">
        <f>D2836*6.17</f>
        <v>238573.33333333331</v>
      </c>
      <c r="H2836" s="61">
        <f>D2836*2.74</f>
        <v>105946.66666666667</v>
      </c>
      <c r="I2836" s="61">
        <f>D2836*18.51</f>
        <v>715720</v>
      </c>
      <c r="J2836" s="61">
        <f>D2836*9.92</f>
        <v>383573.33333333331</v>
      </c>
      <c r="K2836" s="62">
        <f t="shared" si="145"/>
        <v>1847493.3333333333</v>
      </c>
    </row>
    <row r="2837" spans="1:11" ht="12.75" customHeight="1" x14ac:dyDescent="0.2">
      <c r="A2837" s="58">
        <v>15276</v>
      </c>
      <c r="B2837" s="58" t="s">
        <v>2795</v>
      </c>
      <c r="C2837" s="59">
        <v>5</v>
      </c>
      <c r="D2837" s="59">
        <f t="shared" si="140"/>
        <v>38666.666666666664</v>
      </c>
      <c r="E2837" s="60">
        <v>2751</v>
      </c>
      <c r="F2837" s="61">
        <f>D2837*5.86</f>
        <v>226586.66666666666</v>
      </c>
      <c r="G2837" s="61">
        <f>D2837*3.83</f>
        <v>148093.33333333331</v>
      </c>
      <c r="H2837" s="61">
        <v>0</v>
      </c>
      <c r="I2837" s="61">
        <f>D2837*10.45</f>
        <v>404066.66666666663</v>
      </c>
      <c r="J2837" s="61">
        <f>D2837*4.27</f>
        <v>165106.66666666663</v>
      </c>
      <c r="K2837" s="62">
        <f t="shared" si="145"/>
        <v>943853.33333333326</v>
      </c>
    </row>
    <row r="2838" spans="1:11" ht="12.75" customHeight="1" x14ac:dyDescent="0.2">
      <c r="A2838" s="58">
        <v>15277</v>
      </c>
      <c r="B2838" s="58" t="s">
        <v>2796</v>
      </c>
      <c r="C2838" s="59">
        <v>5</v>
      </c>
      <c r="D2838" s="59">
        <f t="shared" si="140"/>
        <v>38666.666666666664</v>
      </c>
      <c r="E2838" s="60">
        <v>2752</v>
      </c>
      <c r="F2838" s="61">
        <f>D2838*5.86</f>
        <v>226586.66666666666</v>
      </c>
      <c r="G2838" s="61">
        <f>D2838*3.83</f>
        <v>148093.33333333331</v>
      </c>
      <c r="H2838" s="61">
        <v>0</v>
      </c>
      <c r="I2838" s="61">
        <f>D2838*10.45</f>
        <v>404066.66666666663</v>
      </c>
      <c r="J2838" s="61">
        <f>D2838*4.27</f>
        <v>165106.66666666663</v>
      </c>
      <c r="K2838" s="62">
        <f t="shared" si="145"/>
        <v>943853.33333333326</v>
      </c>
    </row>
    <row r="2839" spans="1:11" ht="12.75" customHeight="1" x14ac:dyDescent="0.2">
      <c r="A2839" s="58">
        <v>15278</v>
      </c>
      <c r="B2839" s="58" t="s">
        <v>2797</v>
      </c>
      <c r="C2839" s="59">
        <v>6</v>
      </c>
      <c r="D2839" s="59">
        <f t="shared" si="140"/>
        <v>38666.666666666664</v>
      </c>
      <c r="E2839" s="60">
        <v>2753</v>
      </c>
      <c r="F2839" s="61">
        <f>D2839*7.68</f>
        <v>296959.99999999994</v>
      </c>
      <c r="G2839" s="61">
        <f>D2839*4.56</f>
        <v>176319.99999999997</v>
      </c>
      <c r="H2839" s="61">
        <f>D2839*2.01</f>
        <v>77719.999999999985</v>
      </c>
      <c r="I2839" s="61">
        <f>D2839*15.13</f>
        <v>585026.66666666663</v>
      </c>
      <c r="J2839" s="61">
        <f>D2839*4.27</f>
        <v>165106.66666666663</v>
      </c>
      <c r="K2839" s="62">
        <f t="shared" si="145"/>
        <v>1301133.333333333</v>
      </c>
    </row>
    <row r="2840" spans="1:11" ht="12.75" customHeight="1" x14ac:dyDescent="0.2">
      <c r="D2840" s="59">
        <f t="shared" ref="D2840:D2903" si="146">D2839</f>
        <v>38666.666666666664</v>
      </c>
      <c r="E2840" s="60">
        <v>2754</v>
      </c>
    </row>
    <row r="2841" spans="1:11" ht="12.75" customHeight="1" x14ac:dyDescent="0.2">
      <c r="A2841" s="58" t="s">
        <v>5030</v>
      </c>
      <c r="D2841" s="59">
        <f t="shared" si="146"/>
        <v>38666.666666666664</v>
      </c>
      <c r="E2841" s="60">
        <v>2755</v>
      </c>
    </row>
    <row r="2842" spans="1:11" ht="12.75" customHeight="1" x14ac:dyDescent="0.2">
      <c r="D2842" s="59">
        <f t="shared" si="146"/>
        <v>38666.666666666664</v>
      </c>
      <c r="E2842" s="60">
        <v>2756</v>
      </c>
    </row>
    <row r="2843" spans="1:11" ht="12.75" customHeight="1" x14ac:dyDescent="0.2">
      <c r="A2843" s="58">
        <v>15280</v>
      </c>
      <c r="B2843" s="58" t="s">
        <v>2798</v>
      </c>
      <c r="C2843" s="59">
        <v>13</v>
      </c>
      <c r="D2843" s="59">
        <f t="shared" si="146"/>
        <v>38666.666666666664</v>
      </c>
      <c r="E2843" s="60">
        <v>2757</v>
      </c>
      <c r="F2843" s="61">
        <f>D2843*21.48</f>
        <v>830560</v>
      </c>
      <c r="G2843" s="61">
        <f>D2843*12.72</f>
        <v>491840</v>
      </c>
      <c r="H2843" s="61">
        <f>D2843*6.17</f>
        <v>238573.33333333331</v>
      </c>
      <c r="I2843" s="61">
        <f>D2843*33.16</f>
        <v>1282186.6666666665</v>
      </c>
      <c r="J2843" s="61">
        <f>D2843*15.72</f>
        <v>607840</v>
      </c>
      <c r="K2843" s="62">
        <f>SUM(F2843:J2843)</f>
        <v>3451000</v>
      </c>
    </row>
    <row r="2844" spans="1:11" ht="12.75" customHeight="1" x14ac:dyDescent="0.2">
      <c r="A2844" s="58">
        <v>15281</v>
      </c>
      <c r="B2844" s="58" t="s">
        <v>2799</v>
      </c>
      <c r="C2844" s="59">
        <v>21</v>
      </c>
      <c r="D2844" s="59">
        <f t="shared" si="146"/>
        <v>38666.666666666664</v>
      </c>
      <c r="E2844" s="60">
        <v>2758</v>
      </c>
      <c r="F2844" s="61">
        <f>D2844*33.1</f>
        <v>1279866.6666666667</v>
      </c>
      <c r="G2844" s="61">
        <f>D2844*20.12</f>
        <v>777973.33333333337</v>
      </c>
      <c r="H2844" s="61">
        <f>D2844*9.03</f>
        <v>349159.99999999994</v>
      </c>
      <c r="I2844" s="61">
        <f>D2844*36.51</f>
        <v>1411719.9999999998</v>
      </c>
      <c r="K2844" s="62">
        <f>SUM(F2844:J2844)</f>
        <v>3818720</v>
      </c>
    </row>
    <row r="2845" spans="1:11" ht="12.75" customHeight="1" x14ac:dyDescent="0.2">
      <c r="A2845" s="58">
        <v>15282</v>
      </c>
      <c r="B2845" s="58" t="s">
        <v>2800</v>
      </c>
      <c r="C2845" s="59">
        <v>8</v>
      </c>
      <c r="D2845" s="59">
        <f t="shared" si="146"/>
        <v>38666.666666666664</v>
      </c>
      <c r="E2845" s="60">
        <v>2759</v>
      </c>
      <c r="F2845" s="61">
        <f>D2845*10.44</f>
        <v>403679.99999999994</v>
      </c>
      <c r="G2845" s="61">
        <f>D2845*6.17</f>
        <v>238573.33333333331</v>
      </c>
      <c r="H2845" s="61">
        <f>D2845*2.74</f>
        <v>105946.66666666667</v>
      </c>
      <c r="I2845" s="61">
        <f>D2845*18.51</f>
        <v>715720</v>
      </c>
      <c r="J2845" s="61">
        <f>D2845*9.92</f>
        <v>383573.33333333331</v>
      </c>
      <c r="K2845" s="62">
        <f>SUM(F2845:J2845)</f>
        <v>1847493.3333333333</v>
      </c>
    </row>
    <row r="2846" spans="1:11" ht="12.75" customHeight="1" x14ac:dyDescent="0.2">
      <c r="A2846" s="58">
        <v>15283</v>
      </c>
      <c r="B2846" s="58" t="s">
        <v>2801</v>
      </c>
      <c r="C2846" s="59">
        <v>10</v>
      </c>
      <c r="D2846" s="59">
        <f t="shared" si="146"/>
        <v>38666.666666666664</v>
      </c>
      <c r="E2846" s="60">
        <v>2760</v>
      </c>
      <c r="F2846" s="61">
        <f>D2846*15.71</f>
        <v>607453.33333333337</v>
      </c>
      <c r="G2846" s="61">
        <f>D2846*9.02</f>
        <v>348773.33333333331</v>
      </c>
      <c r="H2846" s="61">
        <f>D2846*4.28</f>
        <v>165493.33333333334</v>
      </c>
      <c r="I2846" s="61">
        <f>D2846*28.08</f>
        <v>1085759.9999999998</v>
      </c>
      <c r="J2846" s="61">
        <f>D2846*15.72</f>
        <v>607840</v>
      </c>
      <c r="K2846" s="62">
        <f>SUM(F2846:J2846)</f>
        <v>2815320</v>
      </c>
    </row>
    <row r="2847" spans="1:11" ht="12.75" customHeight="1" x14ac:dyDescent="0.2">
      <c r="A2847" s="58">
        <v>15284</v>
      </c>
      <c r="B2847" s="58" t="s">
        <v>2802</v>
      </c>
      <c r="C2847" s="59">
        <v>2</v>
      </c>
      <c r="D2847" s="59">
        <f t="shared" si="146"/>
        <v>38666.666666666664</v>
      </c>
      <c r="E2847" s="60">
        <v>2761</v>
      </c>
      <c r="F2847" s="61">
        <f>D2847*2.93</f>
        <v>113293.33333333333</v>
      </c>
      <c r="G2847" s="61">
        <f>D2847*2.09</f>
        <v>80813.333333333328</v>
      </c>
      <c r="H2847" s="61">
        <v>0</v>
      </c>
      <c r="I2847" s="61">
        <f>D2847*4.84</f>
        <v>187146.66666666666</v>
      </c>
      <c r="J2847" s="61">
        <f>D2847*2.28</f>
        <v>88159.999999999985</v>
      </c>
      <c r="K2847" s="62">
        <f>SUM(F2847:J2847)</f>
        <v>469413.33333333331</v>
      </c>
    </row>
    <row r="2848" spans="1:11" ht="12.75" customHeight="1" x14ac:dyDescent="0.2">
      <c r="D2848" s="59">
        <f t="shared" si="146"/>
        <v>38666.666666666664</v>
      </c>
      <c r="E2848" s="60">
        <v>2762</v>
      </c>
    </row>
    <row r="2849" spans="1:11" ht="12.75" customHeight="1" x14ac:dyDescent="0.2">
      <c r="D2849" s="59">
        <f t="shared" si="146"/>
        <v>38666.666666666664</v>
      </c>
      <c r="E2849" s="60">
        <v>2763</v>
      </c>
    </row>
    <row r="2850" spans="1:11" ht="12.75" customHeight="1" x14ac:dyDescent="0.2">
      <c r="A2850" s="58" t="s">
        <v>2803</v>
      </c>
      <c r="D2850" s="59">
        <f t="shared" si="146"/>
        <v>38666.666666666664</v>
      </c>
      <c r="E2850" s="60">
        <v>2764</v>
      </c>
    </row>
    <row r="2851" spans="1:11" ht="12.75" customHeight="1" x14ac:dyDescent="0.2">
      <c r="D2851" s="59">
        <f t="shared" si="146"/>
        <v>38666.666666666664</v>
      </c>
      <c r="E2851" s="60">
        <v>2765</v>
      </c>
    </row>
    <row r="2852" spans="1:11" ht="12.75" customHeight="1" x14ac:dyDescent="0.2">
      <c r="A2852" s="58" t="s">
        <v>2804</v>
      </c>
      <c r="D2852" s="59">
        <f t="shared" si="146"/>
        <v>38666.666666666664</v>
      </c>
      <c r="E2852" s="60">
        <v>2766</v>
      </c>
    </row>
    <row r="2853" spans="1:11" ht="12.75" customHeight="1" x14ac:dyDescent="0.2">
      <c r="D2853" s="59">
        <f t="shared" si="146"/>
        <v>38666.666666666664</v>
      </c>
      <c r="E2853" s="60">
        <v>2767</v>
      </c>
    </row>
    <row r="2854" spans="1:11" ht="12.75" customHeight="1" x14ac:dyDescent="0.2">
      <c r="A2854" s="58" t="s">
        <v>2805</v>
      </c>
      <c r="D2854" s="59">
        <f t="shared" si="146"/>
        <v>38666.666666666664</v>
      </c>
      <c r="E2854" s="60">
        <v>2768</v>
      </c>
    </row>
    <row r="2855" spans="1:11" ht="12.75" customHeight="1" x14ac:dyDescent="0.2">
      <c r="D2855" s="59">
        <f t="shared" si="146"/>
        <v>38666.666666666664</v>
      </c>
      <c r="E2855" s="60">
        <v>2769</v>
      </c>
    </row>
    <row r="2856" spans="1:11" ht="12.75" customHeight="1" x14ac:dyDescent="0.2">
      <c r="A2856" s="58">
        <v>16100</v>
      </c>
      <c r="B2856" s="58" t="s">
        <v>2806</v>
      </c>
      <c r="C2856" s="59">
        <v>4</v>
      </c>
      <c r="D2856" s="59">
        <f t="shared" si="146"/>
        <v>38666.666666666664</v>
      </c>
      <c r="E2856" s="60">
        <v>2770</v>
      </c>
      <c r="F2856" s="61">
        <f>D2856*4.31</f>
        <v>166653.33333333331</v>
      </c>
      <c r="G2856" s="61">
        <f>D2856*3.1</f>
        <v>119866.66666666666</v>
      </c>
      <c r="H2856" s="61">
        <v>0</v>
      </c>
      <c r="I2856" s="61">
        <f>D2856*7.61</f>
        <v>294253.33333333331</v>
      </c>
      <c r="J2856" s="61">
        <f>D2856*4.27</f>
        <v>165106.66666666663</v>
      </c>
      <c r="K2856" s="62">
        <f t="shared" ref="K2856:K2865" si="147">SUM(F2856:J2856)</f>
        <v>745879.99999999988</v>
      </c>
    </row>
    <row r="2857" spans="1:11" ht="12.75" customHeight="1" x14ac:dyDescent="0.2">
      <c r="A2857" s="58">
        <v>16101</v>
      </c>
      <c r="B2857" s="58" t="s">
        <v>2807</v>
      </c>
      <c r="C2857" s="59">
        <v>7</v>
      </c>
      <c r="D2857" s="59">
        <f t="shared" si="146"/>
        <v>38666.666666666664</v>
      </c>
      <c r="E2857" s="60">
        <v>2771</v>
      </c>
      <c r="F2857" s="61">
        <f>D2857*9</f>
        <v>348000</v>
      </c>
      <c r="G2857" s="61">
        <f>D2857*5.3</f>
        <v>204933.33333333331</v>
      </c>
      <c r="H2857" s="61">
        <f>D2857*2.37</f>
        <v>91640</v>
      </c>
      <c r="I2857" s="61">
        <f>D2857*16.88</f>
        <v>652693.33333333326</v>
      </c>
      <c r="J2857" s="61">
        <f>D2857*9.92</f>
        <v>383573.33333333331</v>
      </c>
      <c r="K2857" s="62">
        <f t="shared" si="147"/>
        <v>1680839.9999999998</v>
      </c>
    </row>
    <row r="2858" spans="1:11" ht="12.75" customHeight="1" x14ac:dyDescent="0.2">
      <c r="A2858" s="58">
        <v>16102</v>
      </c>
      <c r="B2858" s="58" t="s">
        <v>2808</v>
      </c>
      <c r="C2858" s="59">
        <v>12</v>
      </c>
      <c r="D2858" s="59">
        <f t="shared" si="146"/>
        <v>38666.666666666664</v>
      </c>
      <c r="E2858" s="60">
        <v>2772</v>
      </c>
      <c r="F2858" s="61">
        <f>D2858*19.63</f>
        <v>759026.66666666663</v>
      </c>
      <c r="G2858" s="61">
        <f>D2858*11.44</f>
        <v>442346.66666666663</v>
      </c>
      <c r="H2858" s="61">
        <f>D2858*5.36</f>
        <v>207253.33333333334</v>
      </c>
      <c r="I2858" s="61">
        <f>D2858*31.47</f>
        <v>1216839.9999999998</v>
      </c>
      <c r="J2858" s="61">
        <f>D2858*15.72</f>
        <v>607840</v>
      </c>
      <c r="K2858" s="62">
        <f t="shared" si="147"/>
        <v>3233306.666666666</v>
      </c>
    </row>
    <row r="2859" spans="1:11" ht="12.75" customHeight="1" x14ac:dyDescent="0.2">
      <c r="A2859" s="58">
        <v>16103</v>
      </c>
      <c r="B2859" s="58" t="s">
        <v>2809</v>
      </c>
      <c r="C2859" s="59">
        <v>13</v>
      </c>
      <c r="D2859" s="59">
        <f t="shared" si="146"/>
        <v>38666.666666666664</v>
      </c>
      <c r="E2859" s="60">
        <v>2773</v>
      </c>
      <c r="F2859" s="61">
        <f>D2859*21.48</f>
        <v>830560</v>
      </c>
      <c r="G2859" s="61">
        <f>D2859*12.72</f>
        <v>491840</v>
      </c>
      <c r="H2859" s="61">
        <f>D2859*6.17</f>
        <v>238573.33333333331</v>
      </c>
      <c r="I2859" s="61">
        <f>D2859*33.16</f>
        <v>1282186.6666666665</v>
      </c>
      <c r="J2859" s="61">
        <f>D2859*15.72</f>
        <v>607840</v>
      </c>
      <c r="K2859" s="62">
        <f t="shared" si="147"/>
        <v>3451000</v>
      </c>
    </row>
    <row r="2860" spans="1:11" ht="12.75" customHeight="1" x14ac:dyDescent="0.2">
      <c r="A2860" s="58">
        <v>16104</v>
      </c>
      <c r="B2860" s="58" t="s">
        <v>2810</v>
      </c>
      <c r="C2860" s="59">
        <v>5</v>
      </c>
      <c r="D2860" s="59">
        <f t="shared" si="146"/>
        <v>38666.666666666664</v>
      </c>
      <c r="E2860" s="60">
        <v>2774</v>
      </c>
      <c r="F2860" s="61">
        <f>D2860*5.86</f>
        <v>226586.66666666666</v>
      </c>
      <c r="G2860" s="61">
        <f>D2860*3.83</f>
        <v>148093.33333333331</v>
      </c>
      <c r="H2860" s="61">
        <v>0</v>
      </c>
      <c r="I2860" s="61">
        <f>D2860*10.45</f>
        <v>404066.66666666663</v>
      </c>
      <c r="J2860" s="61">
        <f>D2860*4.27</f>
        <v>165106.66666666663</v>
      </c>
      <c r="K2860" s="62">
        <f t="shared" si="147"/>
        <v>943853.33333333326</v>
      </c>
    </row>
    <row r="2861" spans="1:11" ht="12.75" customHeight="1" x14ac:dyDescent="0.2">
      <c r="A2861" s="58">
        <v>16106</v>
      </c>
      <c r="B2861" s="58" t="s">
        <v>2811</v>
      </c>
      <c r="C2861" s="59">
        <v>6</v>
      </c>
      <c r="D2861" s="59">
        <f t="shared" si="146"/>
        <v>38666.666666666664</v>
      </c>
      <c r="E2861" s="60">
        <v>2775</v>
      </c>
      <c r="F2861" s="61">
        <f>D2861*7.68</f>
        <v>296959.99999999994</v>
      </c>
      <c r="G2861" s="61">
        <f>D2861*4.56</f>
        <v>176319.99999999997</v>
      </c>
      <c r="H2861" s="61">
        <f>D2861*2.01</f>
        <v>77719.999999999985</v>
      </c>
      <c r="I2861" s="61">
        <f>D2861*15.13</f>
        <v>585026.66666666663</v>
      </c>
      <c r="J2861" s="61">
        <f>D2861*4.27</f>
        <v>165106.66666666663</v>
      </c>
      <c r="K2861" s="62">
        <f t="shared" si="147"/>
        <v>1301133.333333333</v>
      </c>
    </row>
    <row r="2862" spans="1:11" ht="12.75" customHeight="1" x14ac:dyDescent="0.2">
      <c r="A2862" s="58">
        <v>16108</v>
      </c>
      <c r="B2862" s="58" t="s">
        <v>2812</v>
      </c>
      <c r="C2862" s="59">
        <v>6</v>
      </c>
      <c r="D2862" s="59">
        <f t="shared" si="146"/>
        <v>38666.666666666664</v>
      </c>
      <c r="E2862" s="60">
        <v>2776</v>
      </c>
      <c r="F2862" s="61">
        <f>D2862*7.68</f>
        <v>296959.99999999994</v>
      </c>
      <c r="G2862" s="61">
        <f>D2862*4.56</f>
        <v>176319.99999999997</v>
      </c>
      <c r="H2862" s="61">
        <f>D2862*2.01</f>
        <v>77719.999999999985</v>
      </c>
      <c r="I2862" s="61">
        <f>D2862*15.13</f>
        <v>585026.66666666663</v>
      </c>
      <c r="J2862" s="61">
        <f>D2862*4.27</f>
        <v>165106.66666666663</v>
      </c>
      <c r="K2862" s="62">
        <f t="shared" si="147"/>
        <v>1301133.333333333</v>
      </c>
    </row>
    <row r="2863" spans="1:11" ht="12.75" customHeight="1" x14ac:dyDescent="0.2">
      <c r="A2863" s="58">
        <v>16109</v>
      </c>
      <c r="B2863" s="58" t="s">
        <v>2813</v>
      </c>
      <c r="C2863" s="59">
        <v>7</v>
      </c>
      <c r="D2863" s="59">
        <f t="shared" si="146"/>
        <v>38666.666666666664</v>
      </c>
      <c r="E2863" s="60">
        <v>2777</v>
      </c>
      <c r="F2863" s="61">
        <f>D2863*9</f>
        <v>348000</v>
      </c>
      <c r="G2863" s="61">
        <f>D2863*5.3</f>
        <v>204933.33333333331</v>
      </c>
      <c r="H2863" s="61">
        <f>D2863*2.37</f>
        <v>91640</v>
      </c>
      <c r="I2863" s="61">
        <f>D2863*16.88</f>
        <v>652693.33333333326</v>
      </c>
      <c r="J2863" s="61">
        <f>D2863*9.92</f>
        <v>383573.33333333331</v>
      </c>
      <c r="K2863" s="62">
        <f t="shared" si="147"/>
        <v>1680839.9999999998</v>
      </c>
    </row>
    <row r="2864" spans="1:11" ht="12.75" customHeight="1" x14ac:dyDescent="0.2">
      <c r="A2864" s="58">
        <v>16110</v>
      </c>
      <c r="B2864" s="58" t="s">
        <v>2814</v>
      </c>
      <c r="C2864" s="59">
        <v>7</v>
      </c>
      <c r="D2864" s="59">
        <f t="shared" si="146"/>
        <v>38666.666666666664</v>
      </c>
      <c r="E2864" s="60">
        <v>2778</v>
      </c>
      <c r="F2864" s="61">
        <f>D2864*9</f>
        <v>348000</v>
      </c>
      <c r="G2864" s="61">
        <f>D2864*5.3</f>
        <v>204933.33333333331</v>
      </c>
      <c r="H2864" s="61">
        <f>D2864*2.37</f>
        <v>91640</v>
      </c>
      <c r="I2864" s="61">
        <f>D2864*16.88</f>
        <v>652693.33333333326</v>
      </c>
      <c r="J2864" s="61">
        <f>D2864*9.92</f>
        <v>383573.33333333331</v>
      </c>
      <c r="K2864" s="62">
        <f t="shared" si="147"/>
        <v>1680839.9999999998</v>
      </c>
    </row>
    <row r="2865" spans="1:11" ht="12.75" customHeight="1" x14ac:dyDescent="0.2">
      <c r="A2865" s="58">
        <v>16111</v>
      </c>
      <c r="B2865" s="58" t="s">
        <v>2815</v>
      </c>
      <c r="C2865" s="59">
        <v>7</v>
      </c>
      <c r="D2865" s="59">
        <f t="shared" si="146"/>
        <v>38666.666666666664</v>
      </c>
      <c r="E2865" s="60">
        <v>2779</v>
      </c>
      <c r="F2865" s="61">
        <f>D2865*9</f>
        <v>348000</v>
      </c>
      <c r="G2865" s="61">
        <f>D2865*5.3</f>
        <v>204933.33333333331</v>
      </c>
      <c r="H2865" s="61">
        <f>D2865*2.37</f>
        <v>91640</v>
      </c>
      <c r="I2865" s="61">
        <f>D2865*16.88</f>
        <v>652693.33333333326</v>
      </c>
      <c r="J2865" s="61">
        <f>D2865*9.92</f>
        <v>383573.33333333331</v>
      </c>
      <c r="K2865" s="62">
        <f t="shared" si="147"/>
        <v>1680839.9999999998</v>
      </c>
    </row>
    <row r="2866" spans="1:11" ht="12.75" customHeight="1" x14ac:dyDescent="0.2">
      <c r="D2866" s="59">
        <f t="shared" si="146"/>
        <v>38666.666666666664</v>
      </c>
      <c r="E2866" s="60">
        <v>2780</v>
      </c>
    </row>
    <row r="2867" spans="1:11" ht="12.75" customHeight="1" x14ac:dyDescent="0.2">
      <c r="A2867" s="58" t="s">
        <v>2816</v>
      </c>
      <c r="D2867" s="59">
        <f t="shared" si="146"/>
        <v>38666.666666666664</v>
      </c>
      <c r="E2867" s="60">
        <v>2781</v>
      </c>
    </row>
    <row r="2868" spans="1:11" ht="12.75" customHeight="1" x14ac:dyDescent="0.2">
      <c r="D2868" s="59">
        <f t="shared" si="146"/>
        <v>38666.666666666664</v>
      </c>
      <c r="E2868" s="60">
        <v>2782</v>
      </c>
    </row>
    <row r="2869" spans="1:11" ht="12.75" customHeight="1" x14ac:dyDescent="0.2">
      <c r="A2869" s="58" t="s">
        <v>2817</v>
      </c>
      <c r="D2869" s="59">
        <f t="shared" si="146"/>
        <v>38666.666666666664</v>
      </c>
      <c r="E2869" s="60">
        <v>2783</v>
      </c>
    </row>
    <row r="2870" spans="1:11" ht="12.75" customHeight="1" x14ac:dyDescent="0.2">
      <c r="D2870" s="59">
        <f t="shared" si="146"/>
        <v>38666.666666666664</v>
      </c>
      <c r="E2870" s="60">
        <v>2784</v>
      </c>
    </row>
    <row r="2871" spans="1:11" ht="12.75" customHeight="1" x14ac:dyDescent="0.2">
      <c r="A2871" s="58">
        <v>16201</v>
      </c>
      <c r="B2871" s="58" t="s">
        <v>2818</v>
      </c>
      <c r="C2871" s="59">
        <v>5</v>
      </c>
      <c r="D2871" s="59">
        <f t="shared" si="146"/>
        <v>38666.666666666664</v>
      </c>
      <c r="E2871" s="60">
        <v>2785</v>
      </c>
      <c r="F2871" s="61">
        <f>D2871*5.86</f>
        <v>226586.66666666666</v>
      </c>
      <c r="G2871" s="61">
        <f>D2871*3.83</f>
        <v>148093.33333333331</v>
      </c>
      <c r="H2871" s="61">
        <v>0</v>
      </c>
      <c r="I2871" s="61">
        <f>D2871*10.45</f>
        <v>404066.66666666663</v>
      </c>
      <c r="J2871" s="61">
        <f>D2871*4.27</f>
        <v>165106.66666666663</v>
      </c>
      <c r="K2871" s="62">
        <f t="shared" ref="K2871:K2877" si="148">SUM(F2871:J2871)</f>
        <v>943853.33333333326</v>
      </c>
    </row>
    <row r="2872" spans="1:11" ht="12.75" customHeight="1" x14ac:dyDescent="0.2">
      <c r="A2872" s="58">
        <v>16202</v>
      </c>
      <c r="B2872" s="58" t="s">
        <v>2819</v>
      </c>
      <c r="C2872" s="59">
        <v>7</v>
      </c>
      <c r="D2872" s="59">
        <f t="shared" si="146"/>
        <v>38666.666666666664</v>
      </c>
      <c r="E2872" s="60">
        <v>2786</v>
      </c>
      <c r="F2872" s="61">
        <f>D2872*9</f>
        <v>348000</v>
      </c>
      <c r="G2872" s="61">
        <f>D2872*5.3</f>
        <v>204933.33333333331</v>
      </c>
      <c r="H2872" s="61">
        <f>D2872*2.37</f>
        <v>91640</v>
      </c>
      <c r="I2872" s="61">
        <f>D2872*16.88</f>
        <v>652693.33333333326</v>
      </c>
      <c r="J2872" s="61">
        <f>D2872*9.92</f>
        <v>383573.33333333331</v>
      </c>
      <c r="K2872" s="62">
        <f t="shared" si="148"/>
        <v>1680839.9999999998</v>
      </c>
    </row>
    <row r="2873" spans="1:11" ht="12.75" customHeight="1" x14ac:dyDescent="0.2">
      <c r="A2873" s="58">
        <v>16203</v>
      </c>
      <c r="B2873" s="58" t="s">
        <v>2820</v>
      </c>
      <c r="C2873" s="59">
        <v>7</v>
      </c>
      <c r="D2873" s="59">
        <f t="shared" si="146"/>
        <v>38666.666666666664</v>
      </c>
      <c r="E2873" s="60">
        <v>2787</v>
      </c>
      <c r="F2873" s="61">
        <f>D2873*9</f>
        <v>348000</v>
      </c>
      <c r="G2873" s="61">
        <f>D2873*5.3</f>
        <v>204933.33333333331</v>
      </c>
      <c r="H2873" s="61">
        <f>D2873*2.37</f>
        <v>91640</v>
      </c>
      <c r="I2873" s="61">
        <f>D2873*16.88</f>
        <v>652693.33333333326</v>
      </c>
      <c r="J2873" s="61">
        <f>D2873*9.92</f>
        <v>383573.33333333331</v>
      </c>
      <c r="K2873" s="62">
        <f t="shared" si="148"/>
        <v>1680839.9999999998</v>
      </c>
    </row>
    <row r="2874" spans="1:11" ht="12.75" customHeight="1" x14ac:dyDescent="0.2">
      <c r="A2874" s="58">
        <v>16204</v>
      </c>
      <c r="B2874" s="58" t="s">
        <v>2821</v>
      </c>
      <c r="C2874" s="59">
        <v>8</v>
      </c>
      <c r="D2874" s="59">
        <f t="shared" si="146"/>
        <v>38666.666666666664</v>
      </c>
      <c r="E2874" s="60">
        <v>2788</v>
      </c>
      <c r="F2874" s="61">
        <f>D2874*10.44</f>
        <v>403679.99999999994</v>
      </c>
      <c r="G2874" s="61">
        <f>D2874*6.17</f>
        <v>238573.33333333331</v>
      </c>
      <c r="H2874" s="61">
        <f>D2874*2.74</f>
        <v>105946.66666666667</v>
      </c>
      <c r="I2874" s="61">
        <f>D2874*18.51</f>
        <v>715720</v>
      </c>
      <c r="J2874" s="61">
        <f>D2874*9.92</f>
        <v>383573.33333333331</v>
      </c>
      <c r="K2874" s="62">
        <f t="shared" si="148"/>
        <v>1847493.3333333333</v>
      </c>
    </row>
    <row r="2875" spans="1:11" ht="12.75" customHeight="1" x14ac:dyDescent="0.2">
      <c r="A2875" s="58">
        <v>16205</v>
      </c>
      <c r="B2875" s="58" t="s">
        <v>2822</v>
      </c>
      <c r="C2875" s="59">
        <v>8</v>
      </c>
      <c r="D2875" s="59">
        <f t="shared" si="146"/>
        <v>38666.666666666664</v>
      </c>
      <c r="E2875" s="60">
        <v>2789</v>
      </c>
      <c r="F2875" s="61">
        <f>D2875*10.44</f>
        <v>403679.99999999994</v>
      </c>
      <c r="G2875" s="61">
        <f>D2875*6.17</f>
        <v>238573.33333333331</v>
      </c>
      <c r="H2875" s="61">
        <f>D2875*2.74</f>
        <v>105946.66666666667</v>
      </c>
      <c r="I2875" s="61">
        <f>D2875*18.51</f>
        <v>715720</v>
      </c>
      <c r="J2875" s="61">
        <f>D2875*9.92</f>
        <v>383573.33333333331</v>
      </c>
      <c r="K2875" s="62">
        <f t="shared" si="148"/>
        <v>1847493.3333333333</v>
      </c>
    </row>
    <row r="2876" spans="1:11" ht="12.75" customHeight="1" x14ac:dyDescent="0.2">
      <c r="A2876" s="58">
        <v>16206</v>
      </c>
      <c r="B2876" s="58" t="s">
        <v>2823</v>
      </c>
      <c r="C2876" s="59">
        <v>8</v>
      </c>
      <c r="D2876" s="59">
        <f t="shared" si="146"/>
        <v>38666.666666666664</v>
      </c>
      <c r="E2876" s="60">
        <v>2790</v>
      </c>
      <c r="F2876" s="61">
        <f>D2876*10.44</f>
        <v>403679.99999999994</v>
      </c>
      <c r="G2876" s="61">
        <f>D2876*6.17</f>
        <v>238573.33333333331</v>
      </c>
      <c r="H2876" s="61">
        <f>D2876*2.74</f>
        <v>105946.66666666667</v>
      </c>
      <c r="I2876" s="61">
        <f>D2876*18.51</f>
        <v>715720</v>
      </c>
      <c r="J2876" s="61">
        <f>D2876*9.92</f>
        <v>383573.33333333331</v>
      </c>
      <c r="K2876" s="62">
        <f t="shared" si="148"/>
        <v>1847493.3333333333</v>
      </c>
    </row>
    <row r="2877" spans="1:11" ht="12.75" customHeight="1" x14ac:dyDescent="0.2">
      <c r="A2877" s="58">
        <v>16207</v>
      </c>
      <c r="B2877" s="58" t="s">
        <v>2824</v>
      </c>
      <c r="C2877" s="59">
        <v>5</v>
      </c>
      <c r="D2877" s="59">
        <f t="shared" si="146"/>
        <v>38666.666666666664</v>
      </c>
      <c r="E2877" s="60">
        <v>2791</v>
      </c>
      <c r="F2877" s="61">
        <f>D2877*5.86</f>
        <v>226586.66666666666</v>
      </c>
      <c r="G2877" s="61">
        <f>D2877*3.83</f>
        <v>148093.33333333331</v>
      </c>
      <c r="H2877" s="61">
        <v>0</v>
      </c>
      <c r="I2877" s="61">
        <f>D2877*10.45</f>
        <v>404066.66666666663</v>
      </c>
      <c r="J2877" s="61">
        <f>D2877*4.27</f>
        <v>165106.66666666663</v>
      </c>
      <c r="K2877" s="62">
        <f t="shared" si="148"/>
        <v>943853.33333333326</v>
      </c>
    </row>
    <row r="2878" spans="1:11" ht="12.75" customHeight="1" x14ac:dyDescent="0.2">
      <c r="D2878" s="59">
        <f t="shared" si="146"/>
        <v>38666.666666666664</v>
      </c>
      <c r="E2878" s="60">
        <v>2792</v>
      </c>
    </row>
    <row r="2879" spans="1:11" ht="12.75" customHeight="1" x14ac:dyDescent="0.2">
      <c r="A2879" s="58" t="s">
        <v>2825</v>
      </c>
      <c r="D2879" s="59">
        <f t="shared" si="146"/>
        <v>38666.666666666664</v>
      </c>
      <c r="E2879" s="60">
        <v>2793</v>
      </c>
    </row>
    <row r="2880" spans="1:11" ht="12.75" customHeight="1" x14ac:dyDescent="0.2">
      <c r="D2880" s="59">
        <f t="shared" si="146"/>
        <v>38666.666666666664</v>
      </c>
      <c r="E2880" s="60">
        <v>2794</v>
      </c>
    </row>
    <row r="2881" spans="1:11" ht="12.75" customHeight="1" x14ac:dyDescent="0.2">
      <c r="A2881" s="58">
        <v>16210</v>
      </c>
      <c r="B2881" s="58" t="s">
        <v>2826</v>
      </c>
      <c r="C2881" s="59">
        <v>13</v>
      </c>
      <c r="D2881" s="59">
        <f t="shared" si="146"/>
        <v>38666.666666666664</v>
      </c>
      <c r="E2881" s="60">
        <v>2795</v>
      </c>
      <c r="F2881" s="61">
        <f>D2881*21.48</f>
        <v>830560</v>
      </c>
      <c r="G2881" s="61">
        <f>D2881*12.72</f>
        <v>491840</v>
      </c>
      <c r="H2881" s="61">
        <f>D2881*6.17</f>
        <v>238573.33333333331</v>
      </c>
      <c r="I2881" s="61">
        <f>D2881*33.16</f>
        <v>1282186.6666666665</v>
      </c>
      <c r="J2881" s="61">
        <f>D2881*15.72</f>
        <v>607840</v>
      </c>
      <c r="K2881" s="62">
        <f t="shared" ref="K2881:K2886" si="149">SUM(F2881:J2881)</f>
        <v>3451000</v>
      </c>
    </row>
    <row r="2882" spans="1:11" ht="12.75" customHeight="1" x14ac:dyDescent="0.2">
      <c r="A2882" s="58">
        <v>16211</v>
      </c>
      <c r="B2882" s="58" t="s">
        <v>2827</v>
      </c>
      <c r="C2882" s="59">
        <v>10</v>
      </c>
      <c r="D2882" s="59">
        <f t="shared" si="146"/>
        <v>38666.666666666664</v>
      </c>
      <c r="E2882" s="60">
        <v>2796</v>
      </c>
      <c r="F2882" s="61">
        <f>D2882*15.71</f>
        <v>607453.33333333337</v>
      </c>
      <c r="G2882" s="61">
        <f>D2882*9.02</f>
        <v>348773.33333333331</v>
      </c>
      <c r="H2882" s="61">
        <f>D2882*4.28</f>
        <v>165493.33333333334</v>
      </c>
      <c r="I2882" s="61">
        <f>D2882*28.08</f>
        <v>1085759.9999999998</v>
      </c>
      <c r="J2882" s="61">
        <f>D2882*15.72</f>
        <v>607840</v>
      </c>
      <c r="K2882" s="62">
        <f t="shared" si="149"/>
        <v>2815320</v>
      </c>
    </row>
    <row r="2883" spans="1:11" ht="12.75" customHeight="1" x14ac:dyDescent="0.2">
      <c r="A2883" s="58">
        <v>16212</v>
      </c>
      <c r="B2883" s="58" t="s">
        <v>2828</v>
      </c>
      <c r="C2883" s="59">
        <v>4</v>
      </c>
      <c r="D2883" s="59">
        <f t="shared" si="146"/>
        <v>38666.666666666664</v>
      </c>
      <c r="E2883" s="60">
        <v>2797</v>
      </c>
      <c r="F2883" s="61">
        <f>D2883*4.31</f>
        <v>166653.33333333331</v>
      </c>
      <c r="G2883" s="61">
        <f>D2883*3.1</f>
        <v>119866.66666666666</v>
      </c>
      <c r="H2883" s="61">
        <v>0</v>
      </c>
      <c r="I2883" s="61">
        <f>D2883*7.61</f>
        <v>294253.33333333331</v>
      </c>
      <c r="J2883" s="61">
        <f>D2883*4.27</f>
        <v>165106.66666666663</v>
      </c>
      <c r="K2883" s="62">
        <f t="shared" si="149"/>
        <v>745879.99999999988</v>
      </c>
    </row>
    <row r="2884" spans="1:11" ht="12.75" customHeight="1" x14ac:dyDescent="0.2">
      <c r="A2884" s="58">
        <v>16213</v>
      </c>
      <c r="B2884" s="58" t="s">
        <v>2829</v>
      </c>
      <c r="C2884" s="59">
        <v>5</v>
      </c>
      <c r="D2884" s="59">
        <f t="shared" si="146"/>
        <v>38666.666666666664</v>
      </c>
      <c r="E2884" s="60">
        <v>2798</v>
      </c>
      <c r="F2884" s="61">
        <f>D2884*5.86</f>
        <v>226586.66666666666</v>
      </c>
      <c r="G2884" s="61">
        <f>D2884*3.83</f>
        <v>148093.33333333331</v>
      </c>
      <c r="H2884" s="61">
        <v>0</v>
      </c>
      <c r="I2884" s="61">
        <f>D2884*10.45</f>
        <v>404066.66666666663</v>
      </c>
      <c r="J2884" s="61">
        <f>D2884*4.27</f>
        <v>165106.66666666663</v>
      </c>
      <c r="K2884" s="62">
        <f t="shared" si="149"/>
        <v>943853.33333333326</v>
      </c>
    </row>
    <row r="2885" spans="1:11" ht="12.75" customHeight="1" x14ac:dyDescent="0.2">
      <c r="A2885" s="58">
        <v>16214</v>
      </c>
      <c r="B2885" s="58" t="s">
        <v>2830</v>
      </c>
      <c r="C2885" s="59">
        <v>10</v>
      </c>
      <c r="D2885" s="59">
        <f t="shared" si="146"/>
        <v>38666.666666666664</v>
      </c>
      <c r="E2885" s="60">
        <v>2799</v>
      </c>
      <c r="F2885" s="61">
        <f>D2885*15.71</f>
        <v>607453.33333333337</v>
      </c>
      <c r="G2885" s="61">
        <f>D2885*9.02</f>
        <v>348773.33333333331</v>
      </c>
      <c r="H2885" s="61">
        <f>D2885*4.28</f>
        <v>165493.33333333334</v>
      </c>
      <c r="I2885" s="61">
        <f>D2885*28.08</f>
        <v>1085759.9999999998</v>
      </c>
      <c r="J2885" s="61">
        <f>D2885*15.72</f>
        <v>607840</v>
      </c>
      <c r="K2885" s="62">
        <f t="shared" si="149"/>
        <v>2815320</v>
      </c>
    </row>
    <row r="2886" spans="1:11" ht="12.75" customHeight="1" x14ac:dyDescent="0.2">
      <c r="A2886" s="58">
        <v>16215</v>
      </c>
      <c r="B2886" s="58" t="s">
        <v>2831</v>
      </c>
      <c r="C2886" s="59">
        <v>5</v>
      </c>
      <c r="D2886" s="59">
        <f t="shared" si="146"/>
        <v>38666.666666666664</v>
      </c>
      <c r="E2886" s="60">
        <v>2800</v>
      </c>
      <c r="F2886" s="61">
        <f>D2886*5.86</f>
        <v>226586.66666666666</v>
      </c>
      <c r="G2886" s="61">
        <f>D2886*3.83</f>
        <v>148093.33333333331</v>
      </c>
      <c r="H2886" s="61">
        <v>0</v>
      </c>
      <c r="I2886" s="61">
        <f>D2886*10.45</f>
        <v>404066.66666666663</v>
      </c>
      <c r="J2886" s="61">
        <f>D2886*4.27</f>
        <v>165106.66666666663</v>
      </c>
      <c r="K2886" s="62">
        <f t="shared" si="149"/>
        <v>943853.33333333326</v>
      </c>
    </row>
    <row r="2887" spans="1:11" ht="12.75" customHeight="1" x14ac:dyDescent="0.2">
      <c r="D2887" s="59">
        <f t="shared" si="146"/>
        <v>38666.666666666664</v>
      </c>
      <c r="E2887" s="60">
        <v>2801</v>
      </c>
    </row>
    <row r="2888" spans="1:11" ht="12.75" customHeight="1" x14ac:dyDescent="0.2">
      <c r="A2888" s="58" t="s">
        <v>2832</v>
      </c>
      <c r="D2888" s="59">
        <f t="shared" si="146"/>
        <v>38666.666666666664</v>
      </c>
      <c r="E2888" s="60">
        <v>2802</v>
      </c>
    </row>
    <row r="2889" spans="1:11" ht="12.75" customHeight="1" x14ac:dyDescent="0.2">
      <c r="D2889" s="59">
        <f t="shared" si="146"/>
        <v>38666.666666666664</v>
      </c>
      <c r="E2889" s="60">
        <v>2803</v>
      </c>
    </row>
    <row r="2890" spans="1:11" ht="12.75" customHeight="1" x14ac:dyDescent="0.2">
      <c r="A2890" s="58">
        <v>16230</v>
      </c>
      <c r="B2890" s="58" t="s">
        <v>2833</v>
      </c>
      <c r="C2890" s="59">
        <v>3</v>
      </c>
      <c r="D2890" s="59">
        <f t="shared" si="146"/>
        <v>38666.666666666664</v>
      </c>
      <c r="E2890" s="60">
        <v>2804</v>
      </c>
      <c r="F2890" s="61">
        <f>D2890*3.57</f>
        <v>138039.99999999997</v>
      </c>
      <c r="G2890" s="61">
        <f>D2890*2.53</f>
        <v>97826.666666666657</v>
      </c>
      <c r="H2890" s="61">
        <v>0</v>
      </c>
      <c r="I2890" s="61">
        <f>D2890*5.97</f>
        <v>230839.99999999997</v>
      </c>
      <c r="J2890" s="61">
        <f>D2890*2.28</f>
        <v>88159.999999999985</v>
      </c>
      <c r="K2890" s="62">
        <f>SUM(F2890:J2890)</f>
        <v>554866.66666666663</v>
      </c>
    </row>
    <row r="2891" spans="1:11" ht="12.75" customHeight="1" x14ac:dyDescent="0.2">
      <c r="A2891" s="58">
        <v>16231</v>
      </c>
      <c r="B2891" s="58" t="s">
        <v>2834</v>
      </c>
      <c r="C2891" s="59">
        <v>3</v>
      </c>
      <c r="D2891" s="59">
        <f t="shared" si="146"/>
        <v>38666.666666666664</v>
      </c>
      <c r="E2891" s="60">
        <v>2805</v>
      </c>
      <c r="F2891" s="61">
        <f>D2891*3.57</f>
        <v>138039.99999999997</v>
      </c>
      <c r="G2891" s="61">
        <f>D2891*2.53</f>
        <v>97826.666666666657</v>
      </c>
      <c r="H2891" s="61">
        <v>0</v>
      </c>
      <c r="I2891" s="61">
        <f>D2891*5.97</f>
        <v>230839.99999999997</v>
      </c>
      <c r="J2891" s="61">
        <f>D2891*2.28</f>
        <v>88159.999999999985</v>
      </c>
      <c r="K2891" s="62">
        <f>SUM(F2891:J2891)</f>
        <v>554866.66666666663</v>
      </c>
    </row>
    <row r="2892" spans="1:11" ht="12.75" customHeight="1" x14ac:dyDescent="0.2">
      <c r="D2892" s="59">
        <f t="shared" si="146"/>
        <v>38666.666666666664</v>
      </c>
      <c r="E2892" s="60">
        <v>2806</v>
      </c>
    </row>
    <row r="2893" spans="1:11" ht="12.75" customHeight="1" x14ac:dyDescent="0.2">
      <c r="A2893" s="58" t="s">
        <v>2835</v>
      </c>
      <c r="D2893" s="59">
        <f t="shared" si="146"/>
        <v>38666.666666666664</v>
      </c>
      <c r="E2893" s="60">
        <v>2807</v>
      </c>
    </row>
    <row r="2894" spans="1:11" ht="12.75" customHeight="1" x14ac:dyDescent="0.2">
      <c r="D2894" s="59">
        <f t="shared" si="146"/>
        <v>38666.666666666664</v>
      </c>
      <c r="E2894" s="60">
        <v>2808</v>
      </c>
    </row>
    <row r="2895" spans="1:11" ht="12.75" customHeight="1" x14ac:dyDescent="0.2">
      <c r="A2895" s="58">
        <v>16240</v>
      </c>
      <c r="B2895" s="58" t="s">
        <v>2836</v>
      </c>
      <c r="C2895" s="59">
        <v>11</v>
      </c>
      <c r="D2895" s="59">
        <f t="shared" si="146"/>
        <v>38666.666666666664</v>
      </c>
      <c r="E2895" s="60">
        <v>2809</v>
      </c>
      <c r="F2895" s="61">
        <f>D2895*17.62</f>
        <v>681306.66666666663</v>
      </c>
      <c r="G2895" s="61">
        <f>D2895*10.08</f>
        <v>389760</v>
      </c>
      <c r="H2895" s="61">
        <f>D2895*4.83</f>
        <v>186760</v>
      </c>
      <c r="I2895" s="61">
        <f>D2895*29.95</f>
        <v>1158066.6666666665</v>
      </c>
      <c r="J2895" s="61">
        <f>D2895*15.72</f>
        <v>607840</v>
      </c>
      <c r="K2895" s="62">
        <f>SUM(F2895:J2895)</f>
        <v>3023733.333333333</v>
      </c>
    </row>
    <row r="2896" spans="1:11" ht="12.75" customHeight="1" x14ac:dyDescent="0.2">
      <c r="A2896" s="58">
        <v>16241</v>
      </c>
      <c r="B2896" s="58" t="s">
        <v>2837</v>
      </c>
      <c r="C2896" s="59">
        <v>12</v>
      </c>
      <c r="D2896" s="59">
        <f t="shared" si="146"/>
        <v>38666.666666666664</v>
      </c>
      <c r="E2896" s="60">
        <v>2810</v>
      </c>
      <c r="F2896" s="61">
        <f>D2896*19.63</f>
        <v>759026.66666666663</v>
      </c>
      <c r="G2896" s="61">
        <f>D2896*11.44</f>
        <v>442346.66666666663</v>
      </c>
      <c r="H2896" s="61">
        <f>D2896*5.36</f>
        <v>207253.33333333334</v>
      </c>
      <c r="I2896" s="61">
        <f>D2896*31.47</f>
        <v>1216839.9999999998</v>
      </c>
      <c r="J2896" s="61">
        <f>D2896*15.72</f>
        <v>607840</v>
      </c>
      <c r="K2896" s="62">
        <f>SUM(F2896:J2896)</f>
        <v>3233306.666666666</v>
      </c>
    </row>
    <row r="2897" spans="1:11" ht="12.75" customHeight="1" x14ac:dyDescent="0.2">
      <c r="A2897" s="58">
        <v>16242</v>
      </c>
      <c r="B2897" s="58" t="s">
        <v>2838</v>
      </c>
      <c r="C2897" s="59">
        <v>11</v>
      </c>
      <c r="D2897" s="59">
        <f t="shared" si="146"/>
        <v>38666.666666666664</v>
      </c>
      <c r="E2897" s="60">
        <v>2811</v>
      </c>
      <c r="F2897" s="61">
        <f>D2897*17.62</f>
        <v>681306.66666666663</v>
      </c>
      <c r="G2897" s="61">
        <f>D2897*10.08</f>
        <v>389760</v>
      </c>
      <c r="H2897" s="61">
        <f>D2897*4.83</f>
        <v>186760</v>
      </c>
      <c r="I2897" s="61">
        <f>D2897*29.95</f>
        <v>1158066.6666666665</v>
      </c>
      <c r="J2897" s="61">
        <f>D2897*15.72</f>
        <v>607840</v>
      </c>
      <c r="K2897" s="62">
        <f>SUM(F2897:J2897)</f>
        <v>3023733.333333333</v>
      </c>
    </row>
    <row r="2898" spans="1:11" ht="12.75" customHeight="1" x14ac:dyDescent="0.2">
      <c r="A2898" s="58">
        <v>16243</v>
      </c>
      <c r="B2898" s="58" t="s">
        <v>2839</v>
      </c>
      <c r="C2898" s="59">
        <v>4</v>
      </c>
      <c r="D2898" s="59">
        <f t="shared" si="146"/>
        <v>38666.666666666664</v>
      </c>
      <c r="E2898" s="60">
        <v>2812</v>
      </c>
      <c r="F2898" s="61">
        <f>D2898*4.31</f>
        <v>166653.33333333331</v>
      </c>
      <c r="G2898" s="61">
        <f>D2898*3.1</f>
        <v>119866.66666666666</v>
      </c>
      <c r="H2898" s="61">
        <v>0</v>
      </c>
      <c r="I2898" s="61">
        <f>D2898*7.61</f>
        <v>294253.33333333331</v>
      </c>
      <c r="J2898" s="61">
        <f>D2898*4.27</f>
        <v>165106.66666666663</v>
      </c>
      <c r="K2898" s="62">
        <f>SUM(F2898:J2898)</f>
        <v>745879.99999999988</v>
      </c>
    </row>
    <row r="2899" spans="1:11" ht="12.75" customHeight="1" x14ac:dyDescent="0.2">
      <c r="A2899" s="58">
        <v>16244</v>
      </c>
      <c r="B2899" s="58" t="s">
        <v>2840</v>
      </c>
      <c r="C2899" s="59">
        <v>6</v>
      </c>
      <c r="D2899" s="59">
        <f t="shared" si="146"/>
        <v>38666.666666666664</v>
      </c>
      <c r="E2899" s="60">
        <v>2813</v>
      </c>
      <c r="F2899" s="61">
        <f>D2899*7.68</f>
        <v>296959.99999999994</v>
      </c>
      <c r="G2899" s="61">
        <f>D2899*4.56</f>
        <v>176319.99999999997</v>
      </c>
      <c r="H2899" s="61">
        <f>D2899*2.01</f>
        <v>77719.999999999985</v>
      </c>
      <c r="I2899" s="61">
        <f>D2899*15.13</f>
        <v>585026.66666666663</v>
      </c>
      <c r="J2899" s="61">
        <f>D2899*4.27</f>
        <v>165106.66666666663</v>
      </c>
      <c r="K2899" s="62">
        <f>SUM(F2899:J2899)</f>
        <v>1301133.333333333</v>
      </c>
    </row>
    <row r="2900" spans="1:11" ht="12.75" customHeight="1" x14ac:dyDescent="0.2">
      <c r="D2900" s="59">
        <f t="shared" si="146"/>
        <v>38666.666666666664</v>
      </c>
      <c r="E2900" s="60">
        <v>2814</v>
      </c>
    </row>
    <row r="2901" spans="1:11" ht="12.75" customHeight="1" x14ac:dyDescent="0.2">
      <c r="A2901" s="58" t="s">
        <v>2841</v>
      </c>
      <c r="D2901" s="59">
        <f t="shared" si="146"/>
        <v>38666.666666666664</v>
      </c>
      <c r="E2901" s="60">
        <v>2815</v>
      </c>
    </row>
    <row r="2902" spans="1:11" ht="12.75" customHeight="1" x14ac:dyDescent="0.2">
      <c r="D2902" s="59">
        <f t="shared" si="146"/>
        <v>38666.666666666664</v>
      </c>
      <c r="E2902" s="60">
        <v>2816</v>
      </c>
    </row>
    <row r="2903" spans="1:11" ht="12.75" customHeight="1" x14ac:dyDescent="0.2">
      <c r="A2903" s="58">
        <v>16261</v>
      </c>
      <c r="B2903" s="58" t="s">
        <v>2842</v>
      </c>
      <c r="C2903" s="59">
        <v>3</v>
      </c>
      <c r="D2903" s="59">
        <f t="shared" si="146"/>
        <v>38666.666666666664</v>
      </c>
      <c r="E2903" s="60">
        <v>2817</v>
      </c>
      <c r="F2903" s="61">
        <f>D2903*3.57</f>
        <v>138039.99999999997</v>
      </c>
      <c r="G2903" s="61">
        <f>D2903*2.53</f>
        <v>97826.666666666657</v>
      </c>
      <c r="H2903" s="61">
        <v>0</v>
      </c>
      <c r="I2903" s="61">
        <f>D2903*5.97</f>
        <v>230839.99999999997</v>
      </c>
      <c r="J2903" s="61">
        <f>D2903*2.28</f>
        <v>88159.999999999985</v>
      </c>
      <c r="K2903" s="62">
        <f t="shared" ref="K2903:K2910" si="150">SUM(F2903:J2903)</f>
        <v>554866.66666666663</v>
      </c>
    </row>
    <row r="2904" spans="1:11" ht="12.75" customHeight="1" x14ac:dyDescent="0.2">
      <c r="A2904" s="58">
        <v>16262</v>
      </c>
      <c r="B2904" s="58" t="s">
        <v>2843</v>
      </c>
      <c r="C2904" s="59">
        <v>4</v>
      </c>
      <c r="D2904" s="59">
        <f t="shared" ref="D2904:D2967" si="151">D2903</f>
        <v>38666.666666666664</v>
      </c>
      <c r="E2904" s="60">
        <v>2818</v>
      </c>
      <c r="F2904" s="61">
        <f>D2904*4.31</f>
        <v>166653.33333333331</v>
      </c>
      <c r="G2904" s="61">
        <f>D2904*3.1</f>
        <v>119866.66666666666</v>
      </c>
      <c r="H2904" s="61">
        <v>0</v>
      </c>
      <c r="I2904" s="61">
        <f>D2904*7.61</f>
        <v>294253.33333333331</v>
      </c>
      <c r="J2904" s="61">
        <f>D2904*4.27</f>
        <v>165106.66666666663</v>
      </c>
      <c r="K2904" s="62">
        <f t="shared" si="150"/>
        <v>745879.99999999988</v>
      </c>
    </row>
    <row r="2905" spans="1:11" ht="12.75" customHeight="1" x14ac:dyDescent="0.2">
      <c r="A2905" s="58">
        <v>16263</v>
      </c>
      <c r="B2905" s="58" t="s">
        <v>2844</v>
      </c>
      <c r="C2905" s="59">
        <v>5</v>
      </c>
      <c r="D2905" s="59">
        <f t="shared" si="151"/>
        <v>38666.666666666664</v>
      </c>
      <c r="E2905" s="60">
        <v>2819</v>
      </c>
      <c r="F2905" s="61">
        <f>D2905*5.86</f>
        <v>226586.66666666666</v>
      </c>
      <c r="G2905" s="61">
        <f>D2905*3.83</f>
        <v>148093.33333333331</v>
      </c>
      <c r="H2905" s="61">
        <v>0</v>
      </c>
      <c r="I2905" s="61">
        <f>D2905*10.45</f>
        <v>404066.66666666663</v>
      </c>
      <c r="J2905" s="61">
        <f>D2905*4.27</f>
        <v>165106.66666666663</v>
      </c>
      <c r="K2905" s="62">
        <f t="shared" si="150"/>
        <v>943853.33333333326</v>
      </c>
    </row>
    <row r="2906" spans="1:11" ht="12.75" customHeight="1" x14ac:dyDescent="0.2">
      <c r="A2906" s="58">
        <v>16265</v>
      </c>
      <c r="B2906" s="58" t="s">
        <v>2845</v>
      </c>
      <c r="C2906" s="59">
        <v>3</v>
      </c>
      <c r="D2906" s="59">
        <f t="shared" si="151"/>
        <v>38666.666666666664</v>
      </c>
      <c r="E2906" s="60">
        <v>2820</v>
      </c>
      <c r="F2906" s="61">
        <f>D2906*3.57</f>
        <v>138039.99999999997</v>
      </c>
      <c r="G2906" s="61">
        <f>D2906*2.53</f>
        <v>97826.666666666657</v>
      </c>
      <c r="H2906" s="61">
        <v>0</v>
      </c>
      <c r="I2906" s="61">
        <f>D2906*5.97</f>
        <v>230839.99999999997</v>
      </c>
      <c r="J2906" s="61">
        <f>D2906*2.28</f>
        <v>88159.999999999985</v>
      </c>
      <c r="K2906" s="62">
        <f t="shared" si="150"/>
        <v>554866.66666666663</v>
      </c>
    </row>
    <row r="2907" spans="1:11" ht="12.75" customHeight="1" x14ac:dyDescent="0.2">
      <c r="A2907" s="58">
        <v>16266</v>
      </c>
      <c r="B2907" s="58" t="s">
        <v>2846</v>
      </c>
      <c r="C2907" s="59">
        <v>8</v>
      </c>
      <c r="D2907" s="59">
        <f t="shared" si="151"/>
        <v>38666.666666666664</v>
      </c>
      <c r="E2907" s="60">
        <v>2821</v>
      </c>
      <c r="F2907" s="61">
        <f>D2907*10.44</f>
        <v>403679.99999999994</v>
      </c>
      <c r="G2907" s="61">
        <f>D2907*6.17</f>
        <v>238573.33333333331</v>
      </c>
      <c r="H2907" s="61">
        <f>D2907*2.74</f>
        <v>105946.66666666667</v>
      </c>
      <c r="I2907" s="61">
        <f>D2907*18.51</f>
        <v>715720</v>
      </c>
      <c r="J2907" s="61">
        <f>D2907*9.92</f>
        <v>383573.33333333331</v>
      </c>
      <c r="K2907" s="62">
        <f t="shared" si="150"/>
        <v>1847493.3333333333</v>
      </c>
    </row>
    <row r="2908" spans="1:11" ht="12.75" customHeight="1" x14ac:dyDescent="0.2">
      <c r="A2908" s="58">
        <v>16267</v>
      </c>
      <c r="B2908" s="58" t="s">
        <v>2847</v>
      </c>
      <c r="C2908" s="59">
        <v>8</v>
      </c>
      <c r="D2908" s="59">
        <f t="shared" si="151"/>
        <v>38666.666666666664</v>
      </c>
      <c r="E2908" s="60">
        <v>2822</v>
      </c>
      <c r="F2908" s="61">
        <f>D2908*10.44</f>
        <v>403679.99999999994</v>
      </c>
      <c r="G2908" s="61">
        <f>D2908*6.17</f>
        <v>238573.33333333331</v>
      </c>
      <c r="H2908" s="61">
        <f>D2908*2.74</f>
        <v>105946.66666666667</v>
      </c>
      <c r="I2908" s="61">
        <f>D2908*18.51</f>
        <v>715720</v>
      </c>
      <c r="J2908" s="61">
        <f>D2908*9.92</f>
        <v>383573.33333333331</v>
      </c>
      <c r="K2908" s="62">
        <f t="shared" si="150"/>
        <v>1847493.3333333333</v>
      </c>
    </row>
    <row r="2909" spans="1:11" ht="12.75" customHeight="1" x14ac:dyDescent="0.2">
      <c r="A2909" s="58">
        <v>16268</v>
      </c>
      <c r="B2909" s="58" t="s">
        <v>2848</v>
      </c>
      <c r="C2909" s="59">
        <v>8</v>
      </c>
      <c r="D2909" s="59">
        <f t="shared" si="151"/>
        <v>38666.666666666664</v>
      </c>
      <c r="E2909" s="60">
        <v>2823</v>
      </c>
      <c r="F2909" s="61">
        <f>D2909*10.44</f>
        <v>403679.99999999994</v>
      </c>
      <c r="G2909" s="61">
        <f>D2909*6.17</f>
        <v>238573.33333333331</v>
      </c>
      <c r="H2909" s="61">
        <f>D2909*2.74</f>
        <v>105946.66666666667</v>
      </c>
      <c r="I2909" s="61">
        <f>D2909*18.51</f>
        <v>715720</v>
      </c>
      <c r="J2909" s="61">
        <f>D2909*9.92</f>
        <v>383573.33333333331</v>
      </c>
      <c r="K2909" s="62">
        <f t="shared" si="150"/>
        <v>1847493.3333333333</v>
      </c>
    </row>
    <row r="2910" spans="1:11" ht="12.75" customHeight="1" x14ac:dyDescent="0.2">
      <c r="A2910" s="58">
        <v>16269</v>
      </c>
      <c r="B2910" s="58" t="s">
        <v>2849</v>
      </c>
      <c r="C2910" s="59">
        <v>8</v>
      </c>
      <c r="D2910" s="59">
        <f t="shared" si="151"/>
        <v>38666.666666666664</v>
      </c>
      <c r="E2910" s="60">
        <v>2824</v>
      </c>
      <c r="F2910" s="61">
        <f>D2910*10.44</f>
        <v>403679.99999999994</v>
      </c>
      <c r="G2910" s="61">
        <f>D2910*6.17</f>
        <v>238573.33333333331</v>
      </c>
      <c r="H2910" s="61">
        <f>D2910*2.74</f>
        <v>105946.66666666667</v>
      </c>
      <c r="I2910" s="61">
        <f>D2910*18.51</f>
        <v>715720</v>
      </c>
      <c r="J2910" s="61">
        <f>D2910*9.92</f>
        <v>383573.33333333331</v>
      </c>
      <c r="K2910" s="62">
        <f t="shared" si="150"/>
        <v>1847493.3333333333</v>
      </c>
    </row>
    <row r="2911" spans="1:11" ht="12.75" customHeight="1" x14ac:dyDescent="0.2">
      <c r="D2911" s="59">
        <f t="shared" si="151"/>
        <v>38666.666666666664</v>
      </c>
      <c r="E2911" s="60">
        <v>2825</v>
      </c>
    </row>
    <row r="2912" spans="1:11" ht="12.75" customHeight="1" x14ac:dyDescent="0.2">
      <c r="A2912" s="58" t="s">
        <v>2850</v>
      </c>
      <c r="D2912" s="59">
        <f t="shared" si="151"/>
        <v>38666.666666666664</v>
      </c>
      <c r="E2912" s="60">
        <v>2826</v>
      </c>
    </row>
    <row r="2913" spans="1:11" ht="12.75" customHeight="1" x14ac:dyDescent="0.2">
      <c r="D2913" s="59">
        <f t="shared" si="151"/>
        <v>38666.666666666664</v>
      </c>
      <c r="E2913" s="60">
        <v>2827</v>
      </c>
    </row>
    <row r="2914" spans="1:11" ht="12.75" customHeight="1" x14ac:dyDescent="0.2">
      <c r="A2914" s="58">
        <v>16270</v>
      </c>
      <c r="B2914" s="58" t="s">
        <v>2851</v>
      </c>
      <c r="C2914" s="59">
        <v>8</v>
      </c>
      <c r="D2914" s="59">
        <f t="shared" si="151"/>
        <v>38666.666666666664</v>
      </c>
      <c r="E2914" s="60">
        <v>2828</v>
      </c>
      <c r="F2914" s="61">
        <f>D2914*10.44</f>
        <v>403679.99999999994</v>
      </c>
      <c r="G2914" s="61">
        <f>D2914*6.17</f>
        <v>238573.33333333331</v>
      </c>
      <c r="H2914" s="61">
        <f>D2914*2.74</f>
        <v>105946.66666666667</v>
      </c>
      <c r="I2914" s="61">
        <f>D2914*18.51</f>
        <v>715720</v>
      </c>
      <c r="J2914" s="61">
        <f>D2914*9.92</f>
        <v>383573.33333333331</v>
      </c>
      <c r="K2914" s="62">
        <f>SUM(F2914:J2914)</f>
        <v>1847493.3333333333</v>
      </c>
    </row>
    <row r="2915" spans="1:11" ht="12.75" customHeight="1" x14ac:dyDescent="0.2">
      <c r="A2915" s="58">
        <v>16271</v>
      </c>
      <c r="B2915" s="58" t="s">
        <v>2852</v>
      </c>
      <c r="C2915" s="59">
        <v>4</v>
      </c>
      <c r="D2915" s="59">
        <f t="shared" si="151"/>
        <v>38666.666666666664</v>
      </c>
      <c r="E2915" s="60">
        <v>2829</v>
      </c>
      <c r="F2915" s="61">
        <f>D2915*4.31</f>
        <v>166653.33333333331</v>
      </c>
      <c r="G2915" s="61">
        <f>D2915*3.1</f>
        <v>119866.66666666666</v>
      </c>
      <c r="H2915" s="61">
        <v>0</v>
      </c>
      <c r="I2915" s="61">
        <f>D2915*7.61</f>
        <v>294253.33333333331</v>
      </c>
      <c r="J2915" s="61">
        <f>D2915*4.27</f>
        <v>165106.66666666663</v>
      </c>
      <c r="K2915" s="62">
        <f>SUM(F2915:J2915)</f>
        <v>745879.99999999988</v>
      </c>
    </row>
    <row r="2916" spans="1:11" ht="12.75" customHeight="1" x14ac:dyDescent="0.2">
      <c r="A2916" s="58">
        <v>16272</v>
      </c>
      <c r="B2916" s="58" t="s">
        <v>2853</v>
      </c>
      <c r="C2916" s="59">
        <v>8</v>
      </c>
      <c r="D2916" s="59">
        <f t="shared" si="151"/>
        <v>38666.666666666664</v>
      </c>
      <c r="E2916" s="60">
        <v>2830</v>
      </c>
      <c r="F2916" s="61">
        <f>D2916*10.44</f>
        <v>403679.99999999994</v>
      </c>
      <c r="G2916" s="61">
        <f>D2916*6.17</f>
        <v>238573.33333333331</v>
      </c>
      <c r="H2916" s="61">
        <f>D2916*2.74</f>
        <v>105946.66666666667</v>
      </c>
      <c r="I2916" s="61">
        <f>D2916*18.51</f>
        <v>715720</v>
      </c>
      <c r="J2916" s="61">
        <f>D2916*9.92</f>
        <v>383573.33333333331</v>
      </c>
      <c r="K2916" s="62">
        <f>SUM(F2916:J2916)</f>
        <v>1847493.3333333333</v>
      </c>
    </row>
    <row r="2917" spans="1:11" ht="12.75" customHeight="1" x14ac:dyDescent="0.2">
      <c r="A2917" s="58">
        <v>16273</v>
      </c>
      <c r="B2917" s="58" t="s">
        <v>2854</v>
      </c>
      <c r="C2917" s="59">
        <v>6</v>
      </c>
      <c r="D2917" s="59">
        <f t="shared" si="151"/>
        <v>38666.666666666664</v>
      </c>
      <c r="E2917" s="60">
        <v>2831</v>
      </c>
      <c r="F2917" s="61">
        <f>D2917*7.68</f>
        <v>296959.99999999994</v>
      </c>
      <c r="G2917" s="61">
        <f>D2917*4.56</f>
        <v>176319.99999999997</v>
      </c>
      <c r="H2917" s="61">
        <f>D2917*2.01</f>
        <v>77719.999999999985</v>
      </c>
      <c r="I2917" s="61">
        <f>D2917*15.13</f>
        <v>585026.66666666663</v>
      </c>
      <c r="J2917" s="61">
        <f>D2917*4.27</f>
        <v>165106.66666666663</v>
      </c>
      <c r="K2917" s="62">
        <f>SUM(F2917:J2917)</f>
        <v>1301133.333333333</v>
      </c>
    </row>
    <row r="2918" spans="1:11" ht="12.75" customHeight="1" x14ac:dyDescent="0.2">
      <c r="A2918" s="58">
        <v>16274</v>
      </c>
      <c r="B2918" s="58" t="s">
        <v>2855</v>
      </c>
      <c r="C2918" s="59">
        <v>9</v>
      </c>
      <c r="D2918" s="59">
        <f t="shared" si="151"/>
        <v>38666.666666666664</v>
      </c>
      <c r="E2918" s="60">
        <v>2832</v>
      </c>
      <c r="F2918" s="61">
        <f>D2918*12.76</f>
        <v>493386.66666666663</v>
      </c>
      <c r="G2918" s="61">
        <f>D2918*7.3</f>
        <v>282266.66666666663</v>
      </c>
      <c r="H2918" s="61">
        <f>D2918*3.49</f>
        <v>134946.66666666666</v>
      </c>
      <c r="I2918" s="61">
        <f>D2918*21.1</f>
        <v>815866.66666666663</v>
      </c>
      <c r="J2918" s="61">
        <f>D2918*9.92</f>
        <v>383573.33333333331</v>
      </c>
      <c r="K2918" s="62">
        <f>SUM(F2918:J2918)</f>
        <v>2110040</v>
      </c>
    </row>
    <row r="2919" spans="1:11" ht="12.75" customHeight="1" x14ac:dyDescent="0.2">
      <c r="D2919" s="59">
        <f t="shared" si="151"/>
        <v>38666.666666666664</v>
      </c>
      <c r="E2919" s="60">
        <v>2833</v>
      </c>
    </row>
    <row r="2920" spans="1:11" ht="12.75" customHeight="1" x14ac:dyDescent="0.2">
      <c r="A2920" s="58" t="s">
        <v>2856</v>
      </c>
      <c r="D2920" s="59">
        <f t="shared" si="151"/>
        <v>38666.666666666664</v>
      </c>
      <c r="E2920" s="60">
        <v>2834</v>
      </c>
    </row>
    <row r="2921" spans="1:11" ht="12.75" customHeight="1" x14ac:dyDescent="0.2">
      <c r="D2921" s="59">
        <f t="shared" si="151"/>
        <v>38666.666666666664</v>
      </c>
      <c r="E2921" s="60">
        <v>2835</v>
      </c>
    </row>
    <row r="2922" spans="1:11" ht="12.75" customHeight="1" x14ac:dyDescent="0.2">
      <c r="A2922" s="58" t="s">
        <v>2857</v>
      </c>
      <c r="D2922" s="59">
        <f t="shared" si="151"/>
        <v>38666.666666666664</v>
      </c>
      <c r="E2922" s="60">
        <v>2836</v>
      </c>
    </row>
    <row r="2923" spans="1:11" ht="12.75" customHeight="1" x14ac:dyDescent="0.2">
      <c r="D2923" s="59">
        <f t="shared" si="151"/>
        <v>38666.666666666664</v>
      </c>
      <c r="E2923" s="60">
        <v>2837</v>
      </c>
    </row>
    <row r="2924" spans="1:11" ht="12.75" customHeight="1" x14ac:dyDescent="0.2">
      <c r="A2924" s="58">
        <v>16300</v>
      </c>
      <c r="B2924" s="58" t="s">
        <v>2858</v>
      </c>
      <c r="C2924" s="59">
        <v>10</v>
      </c>
      <c r="D2924" s="59">
        <f t="shared" si="151"/>
        <v>38666.666666666664</v>
      </c>
      <c r="E2924" s="60">
        <v>2838</v>
      </c>
      <c r="F2924" s="61">
        <f>D2924*15.71</f>
        <v>607453.33333333337</v>
      </c>
      <c r="G2924" s="61">
        <f>D2924*9.02</f>
        <v>348773.33333333331</v>
      </c>
      <c r="H2924" s="61">
        <f>D2924*4.28</f>
        <v>165493.33333333334</v>
      </c>
      <c r="I2924" s="61">
        <f>D2924*28.08</f>
        <v>1085759.9999999998</v>
      </c>
      <c r="J2924" s="61">
        <f>D2924*15.72</f>
        <v>607840</v>
      </c>
      <c r="K2924" s="62">
        <f t="shared" ref="K2924:K2933" si="152">SUM(F2924:J2924)</f>
        <v>2815320</v>
      </c>
    </row>
    <row r="2925" spans="1:11" ht="12.75" customHeight="1" x14ac:dyDescent="0.2">
      <c r="A2925" s="58">
        <v>16301</v>
      </c>
      <c r="B2925" s="58" t="s">
        <v>2859</v>
      </c>
      <c r="C2925" s="59">
        <v>11</v>
      </c>
      <c r="D2925" s="59">
        <f t="shared" si="151"/>
        <v>38666.666666666664</v>
      </c>
      <c r="E2925" s="60">
        <v>2839</v>
      </c>
      <c r="F2925" s="61">
        <f>D2925*17.62</f>
        <v>681306.66666666663</v>
      </c>
      <c r="G2925" s="61">
        <f>D2925*10.08</f>
        <v>389760</v>
      </c>
      <c r="H2925" s="61">
        <f>D2925*4.83</f>
        <v>186760</v>
      </c>
      <c r="I2925" s="61">
        <f>D2925*29.95</f>
        <v>1158066.6666666665</v>
      </c>
      <c r="J2925" s="61">
        <f>D2925*15.72</f>
        <v>607840</v>
      </c>
      <c r="K2925" s="62">
        <f t="shared" si="152"/>
        <v>3023733.333333333</v>
      </c>
    </row>
    <row r="2926" spans="1:11" ht="12.75" customHeight="1" x14ac:dyDescent="0.2">
      <c r="A2926" s="58">
        <v>16302</v>
      </c>
      <c r="B2926" s="58" t="s">
        <v>2860</v>
      </c>
      <c r="C2926" s="59">
        <v>8</v>
      </c>
      <c r="D2926" s="59">
        <f t="shared" si="151"/>
        <v>38666.666666666664</v>
      </c>
      <c r="E2926" s="60">
        <v>2840</v>
      </c>
      <c r="F2926" s="61">
        <f>D2926*10.44</f>
        <v>403679.99999999994</v>
      </c>
      <c r="G2926" s="61">
        <f>D2926*6.17</f>
        <v>238573.33333333331</v>
      </c>
      <c r="H2926" s="61">
        <f>D2926*2.74</f>
        <v>105946.66666666667</v>
      </c>
      <c r="I2926" s="61">
        <f>D2926*18.51</f>
        <v>715720</v>
      </c>
      <c r="J2926" s="61">
        <f>D2926*9.92</f>
        <v>383573.33333333331</v>
      </c>
      <c r="K2926" s="62">
        <f t="shared" si="152"/>
        <v>1847493.3333333333</v>
      </c>
    </row>
    <row r="2927" spans="1:11" ht="12.75" customHeight="1" x14ac:dyDescent="0.2">
      <c r="A2927" s="58">
        <v>16303</v>
      </c>
      <c r="B2927" s="58" t="s">
        <v>2861</v>
      </c>
      <c r="C2927" s="59">
        <v>10</v>
      </c>
      <c r="D2927" s="59">
        <f t="shared" si="151"/>
        <v>38666.666666666664</v>
      </c>
      <c r="E2927" s="60">
        <v>2841</v>
      </c>
      <c r="F2927" s="61">
        <f>D2927*15.71</f>
        <v>607453.33333333337</v>
      </c>
      <c r="G2927" s="61">
        <f>D2927*9.02</f>
        <v>348773.33333333331</v>
      </c>
      <c r="H2927" s="61">
        <f>D2927*4.28</f>
        <v>165493.33333333334</v>
      </c>
      <c r="I2927" s="61">
        <f>D2927*28.08</f>
        <v>1085759.9999999998</v>
      </c>
      <c r="J2927" s="61">
        <f>D2927*15.72</f>
        <v>607840</v>
      </c>
      <c r="K2927" s="62">
        <f t="shared" si="152"/>
        <v>2815320</v>
      </c>
    </row>
    <row r="2928" spans="1:11" ht="12.75" customHeight="1" x14ac:dyDescent="0.2">
      <c r="A2928" s="58">
        <v>16304</v>
      </c>
      <c r="B2928" s="58" t="s">
        <v>2862</v>
      </c>
      <c r="C2928" s="59">
        <v>3</v>
      </c>
      <c r="D2928" s="59">
        <f t="shared" si="151"/>
        <v>38666.666666666664</v>
      </c>
      <c r="E2928" s="60">
        <v>2842</v>
      </c>
      <c r="F2928" s="61">
        <f>D2928*3.57</f>
        <v>138039.99999999997</v>
      </c>
      <c r="G2928" s="61">
        <f>D2928*2.53</f>
        <v>97826.666666666657</v>
      </c>
      <c r="H2928" s="61">
        <v>0</v>
      </c>
      <c r="I2928" s="61">
        <f>D2928*5.97</f>
        <v>230839.99999999997</v>
      </c>
      <c r="J2928" s="61">
        <f>D2928*2.28</f>
        <v>88159.999999999985</v>
      </c>
      <c r="K2928" s="62">
        <f t="shared" si="152"/>
        <v>554866.66666666663</v>
      </c>
    </row>
    <row r="2929" spans="1:11" ht="12.75" customHeight="1" x14ac:dyDescent="0.2">
      <c r="A2929" s="58">
        <v>16305</v>
      </c>
      <c r="B2929" s="58" t="s">
        <v>2863</v>
      </c>
      <c r="C2929" s="59">
        <v>12</v>
      </c>
      <c r="D2929" s="59">
        <f t="shared" si="151"/>
        <v>38666.666666666664</v>
      </c>
      <c r="E2929" s="60">
        <v>2843</v>
      </c>
      <c r="F2929" s="61">
        <f>D2929*19.63</f>
        <v>759026.66666666663</v>
      </c>
      <c r="G2929" s="61">
        <f>D2929*11.44</f>
        <v>442346.66666666663</v>
      </c>
      <c r="H2929" s="61">
        <f>D2929*5.36</f>
        <v>207253.33333333334</v>
      </c>
      <c r="I2929" s="61">
        <f>D2929*31.47</f>
        <v>1216839.9999999998</v>
      </c>
      <c r="J2929" s="61">
        <f>D2929*15.72</f>
        <v>607840</v>
      </c>
      <c r="K2929" s="62">
        <f t="shared" si="152"/>
        <v>3233306.666666666</v>
      </c>
    </row>
    <row r="2930" spans="1:11" ht="12.75" customHeight="1" x14ac:dyDescent="0.2">
      <c r="A2930" s="58">
        <v>16306</v>
      </c>
      <c r="B2930" s="58" t="s">
        <v>2864</v>
      </c>
      <c r="C2930" s="59">
        <v>10</v>
      </c>
      <c r="D2930" s="59">
        <f t="shared" si="151"/>
        <v>38666.666666666664</v>
      </c>
      <c r="E2930" s="60">
        <v>2844</v>
      </c>
      <c r="F2930" s="61">
        <f>D2930*15.71</f>
        <v>607453.33333333337</v>
      </c>
      <c r="G2930" s="61">
        <f>D2930*9.02</f>
        <v>348773.33333333331</v>
      </c>
      <c r="H2930" s="61">
        <f>D2930*4.28</f>
        <v>165493.33333333334</v>
      </c>
      <c r="I2930" s="61">
        <f>D2930*28.08</f>
        <v>1085759.9999999998</v>
      </c>
      <c r="J2930" s="61">
        <f>D2930*15.72</f>
        <v>607840</v>
      </c>
      <c r="K2930" s="62">
        <f t="shared" si="152"/>
        <v>2815320</v>
      </c>
    </row>
    <row r="2931" spans="1:11" ht="12.75" customHeight="1" x14ac:dyDescent="0.2">
      <c r="A2931" s="58">
        <v>16307</v>
      </c>
      <c r="B2931" s="58" t="s">
        <v>2865</v>
      </c>
      <c r="C2931" s="59">
        <v>13</v>
      </c>
      <c r="D2931" s="59">
        <f t="shared" si="151"/>
        <v>38666.666666666664</v>
      </c>
      <c r="E2931" s="60">
        <v>2845</v>
      </c>
      <c r="F2931" s="61">
        <f>D2931*21.48</f>
        <v>830560</v>
      </c>
      <c r="G2931" s="61">
        <f>D2931*12.72</f>
        <v>491840</v>
      </c>
      <c r="H2931" s="61">
        <f>D2931*6.17</f>
        <v>238573.33333333331</v>
      </c>
      <c r="I2931" s="61">
        <f>D2931*33.16</f>
        <v>1282186.6666666665</v>
      </c>
      <c r="J2931" s="61">
        <f>D2931*15.72</f>
        <v>607840</v>
      </c>
      <c r="K2931" s="62">
        <f t="shared" si="152"/>
        <v>3451000</v>
      </c>
    </row>
    <row r="2932" spans="1:11" ht="12.75" customHeight="1" x14ac:dyDescent="0.2">
      <c r="A2932" s="58">
        <v>16308</v>
      </c>
      <c r="B2932" s="58" t="s">
        <v>2866</v>
      </c>
      <c r="C2932" s="59">
        <v>13</v>
      </c>
      <c r="D2932" s="59">
        <f t="shared" si="151"/>
        <v>38666.666666666664</v>
      </c>
      <c r="E2932" s="60">
        <v>2846</v>
      </c>
      <c r="F2932" s="61">
        <f>D2932*21.48</f>
        <v>830560</v>
      </c>
      <c r="G2932" s="61">
        <f>D2932*12.72</f>
        <v>491840</v>
      </c>
      <c r="H2932" s="61">
        <f>D2932*6.17</f>
        <v>238573.33333333331</v>
      </c>
      <c r="I2932" s="61">
        <f>D2932*33.16</f>
        <v>1282186.6666666665</v>
      </c>
      <c r="J2932" s="61">
        <f>D2932*15.72</f>
        <v>607840</v>
      </c>
      <c r="K2932" s="62">
        <f t="shared" si="152"/>
        <v>3451000</v>
      </c>
    </row>
    <row r="2933" spans="1:11" ht="12.75" customHeight="1" x14ac:dyDescent="0.2">
      <c r="A2933" s="58">
        <v>16309</v>
      </c>
      <c r="B2933" s="58" t="s">
        <v>2867</v>
      </c>
      <c r="C2933" s="59">
        <v>20</v>
      </c>
      <c r="D2933" s="59">
        <f t="shared" si="151"/>
        <v>38666.666666666664</v>
      </c>
      <c r="E2933" s="60">
        <v>2847</v>
      </c>
      <c r="F2933" s="61">
        <f>D2933*25.43</f>
        <v>983293.33333333326</v>
      </c>
      <c r="G2933" s="61">
        <f>D2933*14.85</f>
        <v>574200</v>
      </c>
      <c r="H2933" s="61">
        <f>D2933*6.94</f>
        <v>268346.66666666669</v>
      </c>
      <c r="I2933" s="61">
        <f>D2933*34.82</f>
        <v>1346373.3333333333</v>
      </c>
      <c r="K2933" s="62">
        <f t="shared" si="152"/>
        <v>3172213.333333333</v>
      </c>
    </row>
    <row r="2934" spans="1:11" ht="12.75" customHeight="1" x14ac:dyDescent="0.2">
      <c r="D2934" s="59">
        <f t="shared" si="151"/>
        <v>38666.666666666664</v>
      </c>
      <c r="E2934" s="60">
        <v>2848</v>
      </c>
    </row>
    <row r="2935" spans="1:11" ht="12.75" customHeight="1" x14ac:dyDescent="0.2">
      <c r="A2935" s="58" t="s">
        <v>2868</v>
      </c>
      <c r="D2935" s="59">
        <f t="shared" si="151"/>
        <v>38666.666666666664</v>
      </c>
      <c r="E2935" s="60">
        <v>2849</v>
      </c>
    </row>
    <row r="2936" spans="1:11" ht="12.75" customHeight="1" x14ac:dyDescent="0.2">
      <c r="D2936" s="59">
        <f t="shared" si="151"/>
        <v>38666.666666666664</v>
      </c>
      <c r="E2936" s="60">
        <v>2850</v>
      </c>
    </row>
    <row r="2937" spans="1:11" ht="12.75" customHeight="1" x14ac:dyDescent="0.2">
      <c r="A2937" s="58">
        <v>16310</v>
      </c>
      <c r="B2937" s="58" t="s">
        <v>3826</v>
      </c>
      <c r="C2937" s="59">
        <v>12</v>
      </c>
      <c r="D2937" s="59">
        <f t="shared" si="151"/>
        <v>38666.666666666664</v>
      </c>
      <c r="E2937" s="60">
        <v>2851</v>
      </c>
      <c r="F2937" s="61">
        <f>D2937*19.63</f>
        <v>759026.66666666663</v>
      </c>
      <c r="G2937" s="61">
        <f>D2937*11.44</f>
        <v>442346.66666666663</v>
      </c>
      <c r="H2937" s="61">
        <f>D2937*5.36</f>
        <v>207253.33333333334</v>
      </c>
      <c r="I2937" s="61">
        <f>D2937*31.47</f>
        <v>1216839.9999999998</v>
      </c>
      <c r="J2937" s="61">
        <f>D2937*15.72</f>
        <v>607840</v>
      </c>
      <c r="K2937" s="62">
        <f>SUM(F2937:J2937)</f>
        <v>3233306.666666666</v>
      </c>
    </row>
    <row r="2938" spans="1:11" ht="12.75" customHeight="1" x14ac:dyDescent="0.2">
      <c r="A2938" s="58">
        <v>16311</v>
      </c>
      <c r="B2938" s="58" t="s">
        <v>3827</v>
      </c>
      <c r="C2938" s="59">
        <v>13</v>
      </c>
      <c r="D2938" s="59">
        <f t="shared" si="151"/>
        <v>38666.666666666664</v>
      </c>
      <c r="E2938" s="60">
        <v>2852</v>
      </c>
      <c r="F2938" s="61">
        <f>D2938*21.48</f>
        <v>830560</v>
      </c>
      <c r="G2938" s="61">
        <f>D2938*12.72</f>
        <v>491840</v>
      </c>
      <c r="H2938" s="61">
        <f>D2938*6.17</f>
        <v>238573.33333333331</v>
      </c>
      <c r="I2938" s="61">
        <f>D2938*33.16</f>
        <v>1282186.6666666665</v>
      </c>
      <c r="J2938" s="61">
        <f>D2938*15.72</f>
        <v>607840</v>
      </c>
      <c r="K2938" s="62">
        <f>SUM(F2938:J2938)</f>
        <v>3451000</v>
      </c>
    </row>
    <row r="2939" spans="1:11" ht="12.75" customHeight="1" x14ac:dyDescent="0.2">
      <c r="A2939" s="58">
        <v>16312</v>
      </c>
      <c r="B2939" s="58" t="s">
        <v>3828</v>
      </c>
      <c r="C2939" s="59">
        <v>11</v>
      </c>
      <c r="D2939" s="59">
        <f t="shared" si="151"/>
        <v>38666.666666666664</v>
      </c>
      <c r="E2939" s="60">
        <v>2853</v>
      </c>
      <c r="F2939" s="61">
        <f>D2939*17.62</f>
        <v>681306.66666666663</v>
      </c>
      <c r="G2939" s="61">
        <f>D2939*10.08</f>
        <v>389760</v>
      </c>
      <c r="H2939" s="61">
        <f>D2939*4.83</f>
        <v>186760</v>
      </c>
      <c r="I2939" s="61">
        <f>D2939*29.95</f>
        <v>1158066.6666666665</v>
      </c>
      <c r="J2939" s="61">
        <f>D2939*15.72</f>
        <v>607840</v>
      </c>
      <c r="K2939" s="62">
        <f>SUM(F2939:J2939)</f>
        <v>3023733.333333333</v>
      </c>
    </row>
    <row r="2940" spans="1:11" ht="12.75" customHeight="1" x14ac:dyDescent="0.2">
      <c r="A2940" s="58">
        <v>16313</v>
      </c>
      <c r="B2940" s="58" t="s">
        <v>3829</v>
      </c>
      <c r="C2940" s="59">
        <v>13</v>
      </c>
      <c r="D2940" s="59">
        <f t="shared" si="151"/>
        <v>38666.666666666664</v>
      </c>
      <c r="E2940" s="60">
        <v>2854</v>
      </c>
      <c r="F2940" s="61">
        <f>D2940*21.48</f>
        <v>830560</v>
      </c>
      <c r="G2940" s="61">
        <f>D2940*12.72</f>
        <v>491840</v>
      </c>
      <c r="H2940" s="61">
        <f>D2940*6.17</f>
        <v>238573.33333333331</v>
      </c>
      <c r="I2940" s="61">
        <f>D2940*33.16</f>
        <v>1282186.6666666665</v>
      </c>
      <c r="J2940" s="61">
        <f>D2940*15.72</f>
        <v>607840</v>
      </c>
      <c r="K2940" s="62">
        <f>SUM(F2940:J2940)</f>
        <v>3451000</v>
      </c>
    </row>
    <row r="2941" spans="1:11" ht="12.75" customHeight="1" x14ac:dyDescent="0.2">
      <c r="A2941" s="58">
        <v>16314</v>
      </c>
      <c r="B2941" s="58" t="s">
        <v>3830</v>
      </c>
      <c r="C2941" s="59">
        <v>11</v>
      </c>
      <c r="D2941" s="59">
        <f t="shared" si="151"/>
        <v>38666.666666666664</v>
      </c>
      <c r="E2941" s="60">
        <v>2855</v>
      </c>
      <c r="F2941" s="61">
        <f>D2941*17.62</f>
        <v>681306.66666666663</v>
      </c>
      <c r="G2941" s="61">
        <f>D2941*10.08</f>
        <v>389760</v>
      </c>
      <c r="H2941" s="61">
        <f>D2941*4.83</f>
        <v>186760</v>
      </c>
      <c r="I2941" s="61">
        <f>D2941*29.95</f>
        <v>1158066.6666666665</v>
      </c>
      <c r="J2941" s="61">
        <f>D2941*15.72</f>
        <v>607840</v>
      </c>
      <c r="K2941" s="62">
        <f>SUM(F2941:J2941)</f>
        <v>3023733.333333333</v>
      </c>
    </row>
    <row r="2942" spans="1:11" ht="12.75" customHeight="1" x14ac:dyDescent="0.2">
      <c r="D2942" s="59">
        <f t="shared" si="151"/>
        <v>38666.666666666664</v>
      </c>
      <c r="E2942" s="60">
        <v>2856</v>
      </c>
    </row>
    <row r="2943" spans="1:11" ht="12.75" customHeight="1" x14ac:dyDescent="0.2">
      <c r="A2943" s="58" t="s">
        <v>3831</v>
      </c>
      <c r="D2943" s="59">
        <f t="shared" si="151"/>
        <v>38666.666666666664</v>
      </c>
      <c r="E2943" s="60">
        <v>2857</v>
      </c>
    </row>
    <row r="2944" spans="1:11" ht="12.75" customHeight="1" x14ac:dyDescent="0.2">
      <c r="D2944" s="59">
        <f t="shared" si="151"/>
        <v>38666.666666666664</v>
      </c>
      <c r="E2944" s="60">
        <v>2858</v>
      </c>
    </row>
    <row r="2945" spans="1:11" ht="12.75" customHeight="1" x14ac:dyDescent="0.2">
      <c r="A2945" s="58">
        <v>16320</v>
      </c>
      <c r="B2945" s="58" t="s">
        <v>3832</v>
      </c>
      <c r="C2945" s="59">
        <v>11</v>
      </c>
      <c r="D2945" s="59">
        <f t="shared" si="151"/>
        <v>38666.666666666664</v>
      </c>
      <c r="E2945" s="60">
        <v>2859</v>
      </c>
      <c r="F2945" s="61">
        <f>D2945*17.62</f>
        <v>681306.66666666663</v>
      </c>
      <c r="G2945" s="61">
        <f>D2945*10.08</f>
        <v>389760</v>
      </c>
      <c r="H2945" s="61">
        <f>D2945*4.83</f>
        <v>186760</v>
      </c>
      <c r="I2945" s="61">
        <f>D2945*29.95</f>
        <v>1158066.6666666665</v>
      </c>
      <c r="J2945" s="61">
        <f>D2945*15.72</f>
        <v>607840</v>
      </c>
      <c r="K2945" s="62">
        <f t="shared" ref="K2945:K2952" si="153">SUM(F2945:J2945)</f>
        <v>3023733.333333333</v>
      </c>
    </row>
    <row r="2946" spans="1:11" ht="12.75" customHeight="1" x14ac:dyDescent="0.2">
      <c r="A2946" s="58">
        <v>16321</v>
      </c>
      <c r="B2946" s="58" t="s">
        <v>3833</v>
      </c>
      <c r="C2946" s="59">
        <v>11</v>
      </c>
      <c r="D2946" s="59">
        <f t="shared" si="151"/>
        <v>38666.666666666664</v>
      </c>
      <c r="E2946" s="60">
        <v>2860</v>
      </c>
      <c r="F2946" s="61">
        <f>D2946*17.62</f>
        <v>681306.66666666663</v>
      </c>
      <c r="G2946" s="61">
        <f>D2946*10.08</f>
        <v>389760</v>
      </c>
      <c r="H2946" s="61">
        <f>D2946*4.83</f>
        <v>186760</v>
      </c>
      <c r="I2946" s="61">
        <f>D2946*29.95</f>
        <v>1158066.6666666665</v>
      </c>
      <c r="J2946" s="61">
        <f>D2946*15.72</f>
        <v>607840</v>
      </c>
      <c r="K2946" s="62">
        <f t="shared" si="153"/>
        <v>3023733.333333333</v>
      </c>
    </row>
    <row r="2947" spans="1:11" ht="12.75" customHeight="1" x14ac:dyDescent="0.2">
      <c r="A2947" s="58">
        <v>16322</v>
      </c>
      <c r="B2947" s="58" t="s">
        <v>3834</v>
      </c>
      <c r="C2947" s="59">
        <v>20</v>
      </c>
      <c r="D2947" s="59">
        <f t="shared" si="151"/>
        <v>38666.666666666664</v>
      </c>
      <c r="E2947" s="60">
        <v>2861</v>
      </c>
      <c r="F2947" s="61">
        <f>D2947*25.43</f>
        <v>983293.33333333326</v>
      </c>
      <c r="G2947" s="61">
        <f>D2947*14.85</f>
        <v>574200</v>
      </c>
      <c r="H2947" s="61">
        <f>D2947*6.94</f>
        <v>268346.66666666669</v>
      </c>
      <c r="I2947" s="61">
        <f>D2947*34.82</f>
        <v>1346373.3333333333</v>
      </c>
      <c r="K2947" s="62">
        <f t="shared" si="153"/>
        <v>3172213.333333333</v>
      </c>
    </row>
    <row r="2948" spans="1:11" ht="12.75" customHeight="1" x14ac:dyDescent="0.2">
      <c r="A2948" s="58">
        <v>16323</v>
      </c>
      <c r="B2948" s="58" t="s">
        <v>3835</v>
      </c>
      <c r="C2948" s="59">
        <v>7</v>
      </c>
      <c r="D2948" s="59">
        <f t="shared" si="151"/>
        <v>38666.666666666664</v>
      </c>
      <c r="E2948" s="60">
        <v>2862</v>
      </c>
      <c r="F2948" s="61">
        <f>D2948*9</f>
        <v>348000</v>
      </c>
      <c r="G2948" s="61">
        <f>D2948*5.3</f>
        <v>204933.33333333331</v>
      </c>
      <c r="H2948" s="61">
        <f>D2948*2.37</f>
        <v>91640</v>
      </c>
      <c r="I2948" s="61">
        <f>D2948*16.88</f>
        <v>652693.33333333326</v>
      </c>
      <c r="J2948" s="61">
        <f>D2948*9.92</f>
        <v>383573.33333333331</v>
      </c>
      <c r="K2948" s="62">
        <f t="shared" si="153"/>
        <v>1680839.9999999998</v>
      </c>
    </row>
    <row r="2949" spans="1:11" ht="12.75" customHeight="1" x14ac:dyDescent="0.2">
      <c r="A2949" s="58">
        <v>16324</v>
      </c>
      <c r="B2949" s="58" t="s">
        <v>3836</v>
      </c>
      <c r="C2949" s="59">
        <v>5</v>
      </c>
      <c r="D2949" s="59">
        <f t="shared" si="151"/>
        <v>38666.666666666664</v>
      </c>
      <c r="E2949" s="60">
        <v>2863</v>
      </c>
      <c r="F2949" s="61">
        <f>D2949*5.86</f>
        <v>226586.66666666666</v>
      </c>
      <c r="G2949" s="61">
        <f>D2949*3.83</f>
        <v>148093.33333333331</v>
      </c>
      <c r="H2949" s="61">
        <v>0</v>
      </c>
      <c r="I2949" s="61">
        <f>D2949*10.45</f>
        <v>404066.66666666663</v>
      </c>
      <c r="J2949" s="61">
        <f>D2949*4.27</f>
        <v>165106.66666666663</v>
      </c>
      <c r="K2949" s="62">
        <f t="shared" si="153"/>
        <v>943853.33333333326</v>
      </c>
    </row>
    <row r="2950" spans="1:11" ht="12.75" customHeight="1" x14ac:dyDescent="0.2">
      <c r="A2950" s="58">
        <v>16325</v>
      </c>
      <c r="B2950" s="58" t="s">
        <v>3837</v>
      </c>
      <c r="C2950" s="59">
        <v>7</v>
      </c>
      <c r="D2950" s="59">
        <f t="shared" si="151"/>
        <v>38666.666666666664</v>
      </c>
      <c r="E2950" s="60">
        <v>2864</v>
      </c>
      <c r="F2950" s="61">
        <f>D2950*9</f>
        <v>348000</v>
      </c>
      <c r="G2950" s="61">
        <f>D2950*5.3</f>
        <v>204933.33333333331</v>
      </c>
      <c r="H2950" s="61">
        <f>D2950*2.37</f>
        <v>91640</v>
      </c>
      <c r="I2950" s="61">
        <f>D2950*16.88</f>
        <v>652693.33333333326</v>
      </c>
      <c r="J2950" s="61">
        <f>D2950*9.92</f>
        <v>383573.33333333331</v>
      </c>
      <c r="K2950" s="62">
        <f t="shared" si="153"/>
        <v>1680839.9999999998</v>
      </c>
    </row>
    <row r="2951" spans="1:11" ht="12.75" customHeight="1" x14ac:dyDescent="0.2">
      <c r="A2951" s="58">
        <v>16326</v>
      </c>
      <c r="B2951" s="58" t="s">
        <v>3838</v>
      </c>
      <c r="C2951" s="59">
        <v>11</v>
      </c>
      <c r="D2951" s="59">
        <f t="shared" si="151"/>
        <v>38666.666666666664</v>
      </c>
      <c r="E2951" s="60">
        <v>2865</v>
      </c>
      <c r="F2951" s="61">
        <f>D2951*17.62</f>
        <v>681306.66666666663</v>
      </c>
      <c r="G2951" s="61">
        <f>D2951*10.08</f>
        <v>389760</v>
      </c>
      <c r="H2951" s="61">
        <f>D2951*4.83</f>
        <v>186760</v>
      </c>
      <c r="I2951" s="61">
        <f>D2951*29.95</f>
        <v>1158066.6666666665</v>
      </c>
      <c r="J2951" s="61">
        <f>D2951*15.72</f>
        <v>607840</v>
      </c>
      <c r="K2951" s="62">
        <f t="shared" si="153"/>
        <v>3023733.333333333</v>
      </c>
    </row>
    <row r="2952" spans="1:11" ht="12.75" customHeight="1" x14ac:dyDescent="0.2">
      <c r="A2952" s="58">
        <v>16327</v>
      </c>
      <c r="B2952" s="58" t="s">
        <v>3839</v>
      </c>
      <c r="C2952" s="59">
        <v>11</v>
      </c>
      <c r="D2952" s="59">
        <f t="shared" si="151"/>
        <v>38666.666666666664</v>
      </c>
      <c r="E2952" s="60">
        <v>2866</v>
      </c>
      <c r="F2952" s="61">
        <f>D2952*17.62</f>
        <v>681306.66666666663</v>
      </c>
      <c r="G2952" s="61">
        <f>D2952*10.08</f>
        <v>389760</v>
      </c>
      <c r="H2952" s="61">
        <f>D2952*4.83</f>
        <v>186760</v>
      </c>
      <c r="I2952" s="61">
        <f>D2952*29.95</f>
        <v>1158066.6666666665</v>
      </c>
      <c r="J2952" s="61">
        <f>D2952*15.72</f>
        <v>607840</v>
      </c>
      <c r="K2952" s="62">
        <f t="shared" si="153"/>
        <v>3023733.333333333</v>
      </c>
    </row>
    <row r="2953" spans="1:11" ht="12.75" customHeight="1" x14ac:dyDescent="0.2">
      <c r="D2953" s="59">
        <f t="shared" si="151"/>
        <v>38666.666666666664</v>
      </c>
      <c r="E2953" s="60">
        <v>2867</v>
      </c>
    </row>
    <row r="2954" spans="1:11" ht="12.75" customHeight="1" x14ac:dyDescent="0.2">
      <c r="A2954" s="58" t="s">
        <v>3840</v>
      </c>
      <c r="D2954" s="59">
        <f t="shared" si="151"/>
        <v>38666.666666666664</v>
      </c>
      <c r="E2954" s="60">
        <v>2868</v>
      </c>
    </row>
    <row r="2955" spans="1:11" ht="12.75" customHeight="1" x14ac:dyDescent="0.2">
      <c r="D2955" s="59">
        <f t="shared" si="151"/>
        <v>38666.666666666664</v>
      </c>
      <c r="E2955" s="60">
        <v>2869</v>
      </c>
    </row>
    <row r="2956" spans="1:11" ht="12.75" customHeight="1" x14ac:dyDescent="0.2">
      <c r="A2956" s="58">
        <v>16330</v>
      </c>
      <c r="B2956" s="58" t="s">
        <v>3841</v>
      </c>
      <c r="C2956" s="59">
        <v>6</v>
      </c>
      <c r="D2956" s="59">
        <f t="shared" si="151"/>
        <v>38666.666666666664</v>
      </c>
      <c r="E2956" s="60">
        <v>2870</v>
      </c>
      <c r="F2956" s="61">
        <f>D2956*7.68</f>
        <v>296959.99999999994</v>
      </c>
      <c r="G2956" s="61">
        <f>D2956*4.56</f>
        <v>176319.99999999997</v>
      </c>
      <c r="H2956" s="61">
        <f>D2956*2.01</f>
        <v>77719.999999999985</v>
      </c>
      <c r="I2956" s="61">
        <f>D2956*15.13</f>
        <v>585026.66666666663</v>
      </c>
      <c r="J2956" s="61">
        <f>D2956*4.27</f>
        <v>165106.66666666663</v>
      </c>
      <c r="K2956" s="62">
        <f t="shared" ref="K2956:K2963" si="154">SUM(F2956:J2956)</f>
        <v>1301133.333333333</v>
      </c>
    </row>
    <row r="2957" spans="1:11" ht="12.75" customHeight="1" x14ac:dyDescent="0.2">
      <c r="A2957" s="58">
        <v>16331</v>
      </c>
      <c r="B2957" s="58" t="s">
        <v>3842</v>
      </c>
      <c r="C2957" s="59">
        <v>6</v>
      </c>
      <c r="D2957" s="59">
        <f t="shared" si="151"/>
        <v>38666.666666666664</v>
      </c>
      <c r="E2957" s="60">
        <v>2871</v>
      </c>
      <c r="F2957" s="61">
        <f>D2957*7.68</f>
        <v>296959.99999999994</v>
      </c>
      <c r="G2957" s="61">
        <f>D2957*4.56</f>
        <v>176319.99999999997</v>
      </c>
      <c r="H2957" s="61">
        <f>D2957*2.01</f>
        <v>77719.999999999985</v>
      </c>
      <c r="I2957" s="61">
        <f>D2957*15.13</f>
        <v>585026.66666666663</v>
      </c>
      <c r="J2957" s="61">
        <f>D2957*4.27</f>
        <v>165106.66666666663</v>
      </c>
      <c r="K2957" s="62">
        <f t="shared" si="154"/>
        <v>1301133.333333333</v>
      </c>
    </row>
    <row r="2958" spans="1:11" ht="12.75" customHeight="1" x14ac:dyDescent="0.2">
      <c r="A2958" s="58">
        <v>16332</v>
      </c>
      <c r="B2958" s="58" t="s">
        <v>3843</v>
      </c>
      <c r="C2958" s="59">
        <v>7</v>
      </c>
      <c r="D2958" s="59">
        <f t="shared" si="151"/>
        <v>38666.666666666664</v>
      </c>
      <c r="E2958" s="60">
        <v>2872</v>
      </c>
      <c r="F2958" s="61">
        <f>D2958*9</f>
        <v>348000</v>
      </c>
      <c r="G2958" s="61">
        <f>D2958*5.3</f>
        <v>204933.33333333331</v>
      </c>
      <c r="H2958" s="61">
        <f>D2958*2.37</f>
        <v>91640</v>
      </c>
      <c r="I2958" s="61">
        <f>D2958*16.88</f>
        <v>652693.33333333326</v>
      </c>
      <c r="J2958" s="61">
        <f>D2958*9.92</f>
        <v>383573.33333333331</v>
      </c>
      <c r="K2958" s="62">
        <f t="shared" si="154"/>
        <v>1680839.9999999998</v>
      </c>
    </row>
    <row r="2959" spans="1:11" ht="12.75" customHeight="1" x14ac:dyDescent="0.2">
      <c r="A2959" s="58">
        <v>16333</v>
      </c>
      <c r="B2959" s="58" t="s">
        <v>3844</v>
      </c>
      <c r="C2959" s="59">
        <v>5</v>
      </c>
      <c r="D2959" s="59">
        <f t="shared" si="151"/>
        <v>38666.666666666664</v>
      </c>
      <c r="E2959" s="60">
        <v>2873</v>
      </c>
      <c r="F2959" s="61">
        <f>D2959*5.86</f>
        <v>226586.66666666666</v>
      </c>
      <c r="G2959" s="61">
        <f>D2959*3.83</f>
        <v>148093.33333333331</v>
      </c>
      <c r="H2959" s="61">
        <v>0</v>
      </c>
      <c r="I2959" s="61">
        <f>D2959*10.45</f>
        <v>404066.66666666663</v>
      </c>
      <c r="J2959" s="61">
        <f>D2959*4.27</f>
        <v>165106.66666666663</v>
      </c>
      <c r="K2959" s="62">
        <f t="shared" si="154"/>
        <v>943853.33333333326</v>
      </c>
    </row>
    <row r="2960" spans="1:11" ht="12.75" customHeight="1" x14ac:dyDescent="0.2">
      <c r="A2960" s="58">
        <v>16334</v>
      </c>
      <c r="B2960" s="58" t="s">
        <v>3845</v>
      </c>
      <c r="C2960" s="59">
        <v>5</v>
      </c>
      <c r="D2960" s="59">
        <f t="shared" si="151"/>
        <v>38666.666666666664</v>
      </c>
      <c r="E2960" s="60">
        <v>2874</v>
      </c>
      <c r="F2960" s="61">
        <f>D2960*5.86</f>
        <v>226586.66666666666</v>
      </c>
      <c r="G2960" s="61">
        <f>D2960*3.83</f>
        <v>148093.33333333331</v>
      </c>
      <c r="H2960" s="61">
        <v>0</v>
      </c>
      <c r="I2960" s="61">
        <f>D2960*10.45</f>
        <v>404066.66666666663</v>
      </c>
      <c r="J2960" s="61">
        <f>D2960*4.27</f>
        <v>165106.66666666663</v>
      </c>
      <c r="K2960" s="62">
        <f t="shared" si="154"/>
        <v>943853.33333333326</v>
      </c>
    </row>
    <row r="2961" spans="1:11" ht="12.75" customHeight="1" x14ac:dyDescent="0.2">
      <c r="A2961" s="58">
        <v>16335</v>
      </c>
      <c r="B2961" s="58" t="s">
        <v>3846</v>
      </c>
      <c r="C2961" s="59">
        <v>7</v>
      </c>
      <c r="D2961" s="59">
        <f t="shared" si="151"/>
        <v>38666.666666666664</v>
      </c>
      <c r="E2961" s="60">
        <v>2875</v>
      </c>
      <c r="F2961" s="61">
        <f>D2961*9</f>
        <v>348000</v>
      </c>
      <c r="G2961" s="61">
        <f>D2961*5.3</f>
        <v>204933.33333333331</v>
      </c>
      <c r="H2961" s="61">
        <f>D2961*2.37</f>
        <v>91640</v>
      </c>
      <c r="I2961" s="61">
        <f>D2961*16.88</f>
        <v>652693.33333333326</v>
      </c>
      <c r="J2961" s="61">
        <f>D2961*9.92</f>
        <v>383573.33333333331</v>
      </c>
      <c r="K2961" s="62">
        <f t="shared" si="154"/>
        <v>1680839.9999999998</v>
      </c>
    </row>
    <row r="2962" spans="1:11" ht="12.75" customHeight="1" x14ac:dyDescent="0.2">
      <c r="A2962" s="58">
        <v>16336</v>
      </c>
      <c r="B2962" s="58" t="s">
        <v>3847</v>
      </c>
      <c r="C2962" s="59">
        <v>7</v>
      </c>
      <c r="D2962" s="59">
        <f t="shared" si="151"/>
        <v>38666.666666666664</v>
      </c>
      <c r="E2962" s="60">
        <v>2876</v>
      </c>
      <c r="F2962" s="61">
        <f>D2962*9</f>
        <v>348000</v>
      </c>
      <c r="G2962" s="61">
        <f>D2962*5.3</f>
        <v>204933.33333333331</v>
      </c>
      <c r="H2962" s="61">
        <f>D2962*2.37</f>
        <v>91640</v>
      </c>
      <c r="I2962" s="61">
        <f>D2962*16.88</f>
        <v>652693.33333333326</v>
      </c>
      <c r="J2962" s="61">
        <f>D2962*9.92</f>
        <v>383573.33333333331</v>
      </c>
      <c r="K2962" s="62">
        <f t="shared" si="154"/>
        <v>1680839.9999999998</v>
      </c>
    </row>
    <row r="2963" spans="1:11" ht="12.75" customHeight="1" x14ac:dyDescent="0.2">
      <c r="A2963" s="58">
        <v>16337</v>
      </c>
      <c r="B2963" s="58" t="s">
        <v>3848</v>
      </c>
      <c r="C2963" s="59">
        <v>10</v>
      </c>
      <c r="D2963" s="59">
        <f t="shared" si="151"/>
        <v>38666.666666666664</v>
      </c>
      <c r="E2963" s="60">
        <v>2877</v>
      </c>
      <c r="F2963" s="61">
        <f>D2963*15.71</f>
        <v>607453.33333333337</v>
      </c>
      <c r="G2963" s="61">
        <f>D2963*9.02</f>
        <v>348773.33333333331</v>
      </c>
      <c r="H2963" s="61">
        <f>D2963*4.28</f>
        <v>165493.33333333334</v>
      </c>
      <c r="I2963" s="61">
        <f>D2963*28.08</f>
        <v>1085759.9999999998</v>
      </c>
      <c r="J2963" s="61">
        <f>D2963*15.72</f>
        <v>607840</v>
      </c>
      <c r="K2963" s="62">
        <f t="shared" si="154"/>
        <v>2815320</v>
      </c>
    </row>
    <row r="2964" spans="1:11" ht="12.75" customHeight="1" x14ac:dyDescent="0.2">
      <c r="D2964" s="59">
        <f t="shared" si="151"/>
        <v>38666.666666666664</v>
      </c>
      <c r="E2964" s="60">
        <v>2878</v>
      </c>
    </row>
    <row r="2965" spans="1:11" ht="12.75" customHeight="1" x14ac:dyDescent="0.2">
      <c r="A2965" s="58" t="s">
        <v>3849</v>
      </c>
      <c r="D2965" s="59">
        <f t="shared" si="151"/>
        <v>38666.666666666664</v>
      </c>
      <c r="E2965" s="60">
        <v>2879</v>
      </c>
    </row>
    <row r="2966" spans="1:11" ht="12.75" customHeight="1" x14ac:dyDescent="0.2">
      <c r="D2966" s="59">
        <f t="shared" si="151"/>
        <v>38666.666666666664</v>
      </c>
      <c r="E2966" s="60">
        <v>2880</v>
      </c>
    </row>
    <row r="2967" spans="1:11" ht="12.75" customHeight="1" x14ac:dyDescent="0.2">
      <c r="A2967" s="58">
        <v>16340</v>
      </c>
      <c r="B2967" s="58" t="s">
        <v>3850</v>
      </c>
      <c r="C2967" s="59">
        <v>8</v>
      </c>
      <c r="D2967" s="59">
        <f t="shared" si="151"/>
        <v>38666.666666666664</v>
      </c>
      <c r="E2967" s="60">
        <v>2881</v>
      </c>
      <c r="F2967" s="61">
        <f>D2967*10.44</f>
        <v>403679.99999999994</v>
      </c>
      <c r="G2967" s="61">
        <f>D2967*6.17</f>
        <v>238573.33333333331</v>
      </c>
      <c r="H2967" s="61">
        <f>D2967*2.74</f>
        <v>105946.66666666667</v>
      </c>
      <c r="I2967" s="61">
        <f>D2967*18.51</f>
        <v>715720</v>
      </c>
      <c r="J2967" s="61">
        <f>D2967*9.92</f>
        <v>383573.33333333331</v>
      </c>
      <c r="K2967" s="62">
        <f t="shared" ref="K2967:K2976" si="155">SUM(F2967:J2967)</f>
        <v>1847493.3333333333</v>
      </c>
    </row>
    <row r="2968" spans="1:11" ht="12.75" customHeight="1" x14ac:dyDescent="0.2">
      <c r="A2968" s="58">
        <v>16341</v>
      </c>
      <c r="B2968" s="58" t="s">
        <v>3851</v>
      </c>
      <c r="C2968" s="59">
        <v>8</v>
      </c>
      <c r="D2968" s="59">
        <f t="shared" ref="D2968:D3031" si="156">D2967</f>
        <v>38666.666666666664</v>
      </c>
      <c r="E2968" s="60">
        <v>2882</v>
      </c>
      <c r="F2968" s="61">
        <f>D2968*10.44</f>
        <v>403679.99999999994</v>
      </c>
      <c r="G2968" s="61">
        <f>D2968*6.17</f>
        <v>238573.33333333331</v>
      </c>
      <c r="H2968" s="61">
        <f>D2968*2.74</f>
        <v>105946.66666666667</v>
      </c>
      <c r="I2968" s="61">
        <f>D2968*18.51</f>
        <v>715720</v>
      </c>
      <c r="J2968" s="61">
        <f>D2968*9.92</f>
        <v>383573.33333333331</v>
      </c>
      <c r="K2968" s="62">
        <f t="shared" si="155"/>
        <v>1847493.3333333333</v>
      </c>
    </row>
    <row r="2969" spans="1:11" ht="12.75" customHeight="1" x14ac:dyDescent="0.2">
      <c r="A2969" s="58">
        <v>16342</v>
      </c>
      <c r="B2969" s="58" t="s">
        <v>3852</v>
      </c>
      <c r="C2969" s="59">
        <v>6</v>
      </c>
      <c r="D2969" s="59">
        <f t="shared" si="156"/>
        <v>38666.666666666664</v>
      </c>
      <c r="E2969" s="60">
        <v>2883</v>
      </c>
      <c r="F2969" s="61">
        <f>D2969*7.68</f>
        <v>296959.99999999994</v>
      </c>
      <c r="G2969" s="61">
        <f>D2969*4.56</f>
        <v>176319.99999999997</v>
      </c>
      <c r="H2969" s="61">
        <f>D2969*2.01</f>
        <v>77719.999999999985</v>
      </c>
      <c r="I2969" s="61">
        <f>D2969*15.13</f>
        <v>585026.66666666663</v>
      </c>
      <c r="J2969" s="61">
        <f>D2969*4.27</f>
        <v>165106.66666666663</v>
      </c>
      <c r="K2969" s="62">
        <f t="shared" si="155"/>
        <v>1301133.333333333</v>
      </c>
    </row>
    <row r="2970" spans="1:11" ht="12.75" customHeight="1" x14ac:dyDescent="0.2">
      <c r="A2970" s="58">
        <v>16343</v>
      </c>
      <c r="B2970" s="58" t="s">
        <v>3853</v>
      </c>
      <c r="C2970" s="59">
        <v>7</v>
      </c>
      <c r="D2970" s="59">
        <f t="shared" si="156"/>
        <v>38666.666666666664</v>
      </c>
      <c r="E2970" s="60">
        <v>2884</v>
      </c>
      <c r="F2970" s="61">
        <f>D2970*9</f>
        <v>348000</v>
      </c>
      <c r="G2970" s="61">
        <f>D2970*5.3</f>
        <v>204933.33333333331</v>
      </c>
      <c r="H2970" s="61">
        <f>D2970*2.37</f>
        <v>91640</v>
      </c>
      <c r="I2970" s="61">
        <f>D2970*16.88</f>
        <v>652693.33333333326</v>
      </c>
      <c r="J2970" s="61">
        <f>D2970*9.92</f>
        <v>383573.33333333331</v>
      </c>
      <c r="K2970" s="62">
        <f t="shared" si="155"/>
        <v>1680839.9999999998</v>
      </c>
    </row>
    <row r="2971" spans="1:11" ht="12.75" customHeight="1" x14ac:dyDescent="0.2">
      <c r="A2971" s="58">
        <v>16344</v>
      </c>
      <c r="B2971" s="58" t="s">
        <v>3854</v>
      </c>
      <c r="C2971" s="59">
        <v>8</v>
      </c>
      <c r="D2971" s="59">
        <f t="shared" si="156"/>
        <v>38666.666666666664</v>
      </c>
      <c r="E2971" s="60">
        <v>2885</v>
      </c>
      <c r="F2971" s="61">
        <f>D2971*10.44</f>
        <v>403679.99999999994</v>
      </c>
      <c r="G2971" s="61">
        <f>D2971*6.17</f>
        <v>238573.33333333331</v>
      </c>
      <c r="H2971" s="61">
        <f>D2971*2.74</f>
        <v>105946.66666666667</v>
      </c>
      <c r="I2971" s="61">
        <f>D2971*18.51</f>
        <v>715720</v>
      </c>
      <c r="J2971" s="61">
        <f>D2971*9.92</f>
        <v>383573.33333333331</v>
      </c>
      <c r="K2971" s="62">
        <f t="shared" si="155"/>
        <v>1847493.3333333333</v>
      </c>
    </row>
    <row r="2972" spans="1:11" ht="12.75" customHeight="1" x14ac:dyDescent="0.2">
      <c r="A2972" s="58">
        <v>16345</v>
      </c>
      <c r="B2972" s="58" t="s">
        <v>3855</v>
      </c>
      <c r="C2972" s="59">
        <v>8</v>
      </c>
      <c r="D2972" s="59">
        <f t="shared" si="156"/>
        <v>38666.666666666664</v>
      </c>
      <c r="E2972" s="60">
        <v>2886</v>
      </c>
      <c r="F2972" s="61">
        <f>D2972*10.44</f>
        <v>403679.99999999994</v>
      </c>
      <c r="G2972" s="61">
        <f>D2972*6.17</f>
        <v>238573.33333333331</v>
      </c>
      <c r="H2972" s="61">
        <f>D2972*2.74</f>
        <v>105946.66666666667</v>
      </c>
      <c r="I2972" s="61">
        <f>D2972*18.51</f>
        <v>715720</v>
      </c>
      <c r="J2972" s="61">
        <f>D2972*9.92</f>
        <v>383573.33333333331</v>
      </c>
      <c r="K2972" s="62">
        <f t="shared" si="155"/>
        <v>1847493.3333333333</v>
      </c>
    </row>
    <row r="2973" spans="1:11" ht="12.75" customHeight="1" x14ac:dyDescent="0.2">
      <c r="A2973" s="58">
        <v>16346</v>
      </c>
      <c r="B2973" s="58" t="s">
        <v>3856</v>
      </c>
      <c r="C2973" s="59">
        <v>9</v>
      </c>
      <c r="D2973" s="59">
        <f t="shared" si="156"/>
        <v>38666.666666666664</v>
      </c>
      <c r="E2973" s="60">
        <v>2887</v>
      </c>
      <c r="F2973" s="61">
        <f>D2973*12.76</f>
        <v>493386.66666666663</v>
      </c>
      <c r="G2973" s="61">
        <f>D2973*7.3</f>
        <v>282266.66666666663</v>
      </c>
      <c r="H2973" s="61">
        <f>D2973*3.49</f>
        <v>134946.66666666666</v>
      </c>
      <c r="I2973" s="61">
        <f>D2973*21.1</f>
        <v>815866.66666666663</v>
      </c>
      <c r="J2973" s="61">
        <f>D2973*9.92</f>
        <v>383573.33333333331</v>
      </c>
      <c r="K2973" s="62">
        <f t="shared" si="155"/>
        <v>2110040</v>
      </c>
    </row>
    <row r="2974" spans="1:11" ht="12.75" customHeight="1" x14ac:dyDescent="0.2">
      <c r="A2974" s="58">
        <v>16347</v>
      </c>
      <c r="B2974" s="58" t="s">
        <v>3857</v>
      </c>
      <c r="C2974" s="59">
        <v>9</v>
      </c>
      <c r="D2974" s="59">
        <f t="shared" si="156"/>
        <v>38666.666666666664</v>
      </c>
      <c r="E2974" s="60">
        <v>2888</v>
      </c>
      <c r="F2974" s="61">
        <f>D2974*12.76</f>
        <v>493386.66666666663</v>
      </c>
      <c r="G2974" s="61">
        <f>D2974*7.3</f>
        <v>282266.66666666663</v>
      </c>
      <c r="H2974" s="61">
        <f>D2974*3.49</f>
        <v>134946.66666666666</v>
      </c>
      <c r="I2974" s="61">
        <f>D2974*21.1</f>
        <v>815866.66666666663</v>
      </c>
      <c r="J2974" s="61">
        <f>D2974*9.92</f>
        <v>383573.33333333331</v>
      </c>
      <c r="K2974" s="62">
        <f t="shared" si="155"/>
        <v>2110040</v>
      </c>
    </row>
    <row r="2975" spans="1:11" ht="12.75" customHeight="1" x14ac:dyDescent="0.2">
      <c r="A2975" s="58">
        <v>16348</v>
      </c>
      <c r="B2975" s="58" t="s">
        <v>3858</v>
      </c>
      <c r="C2975" s="59">
        <v>11</v>
      </c>
      <c r="D2975" s="59">
        <f t="shared" si="156"/>
        <v>38666.666666666664</v>
      </c>
      <c r="E2975" s="60">
        <v>2889</v>
      </c>
      <c r="F2975" s="61">
        <f>D2975*17.62</f>
        <v>681306.66666666663</v>
      </c>
      <c r="G2975" s="61">
        <f>D2975*10.08</f>
        <v>389760</v>
      </c>
      <c r="H2975" s="61">
        <f>D2975*4.83</f>
        <v>186760</v>
      </c>
      <c r="I2975" s="61">
        <f>D2975*29.95</f>
        <v>1158066.6666666665</v>
      </c>
      <c r="J2975" s="61">
        <f>D2975*15.72</f>
        <v>607840</v>
      </c>
      <c r="K2975" s="62">
        <f t="shared" si="155"/>
        <v>3023733.333333333</v>
      </c>
    </row>
    <row r="2976" spans="1:11" ht="12.75" customHeight="1" x14ac:dyDescent="0.2">
      <c r="A2976" s="58">
        <v>16349</v>
      </c>
      <c r="B2976" s="58" t="s">
        <v>3859</v>
      </c>
      <c r="C2976" s="59">
        <v>11</v>
      </c>
      <c r="D2976" s="59">
        <f t="shared" si="156"/>
        <v>38666.666666666664</v>
      </c>
      <c r="E2976" s="60">
        <v>2890</v>
      </c>
      <c r="F2976" s="61">
        <f>D2976*17.62</f>
        <v>681306.66666666663</v>
      </c>
      <c r="G2976" s="61">
        <f>D2976*10.08</f>
        <v>389760</v>
      </c>
      <c r="H2976" s="61">
        <f>D2976*4.83</f>
        <v>186760</v>
      </c>
      <c r="I2976" s="61">
        <f>D2976*29.95</f>
        <v>1158066.6666666665</v>
      </c>
      <c r="J2976" s="61">
        <f>D2976*15.72</f>
        <v>607840</v>
      </c>
      <c r="K2976" s="62">
        <f t="shared" si="155"/>
        <v>3023733.333333333</v>
      </c>
    </row>
    <row r="2977" spans="1:11" ht="12.75" customHeight="1" x14ac:dyDescent="0.2">
      <c r="D2977" s="59">
        <f t="shared" si="156"/>
        <v>38666.666666666664</v>
      </c>
      <c r="E2977" s="60">
        <v>2891</v>
      </c>
    </row>
    <row r="2978" spans="1:11" ht="12.75" customHeight="1" x14ac:dyDescent="0.2">
      <c r="A2978" s="58" t="s">
        <v>5129</v>
      </c>
      <c r="D2978" s="59">
        <f t="shared" si="156"/>
        <v>38666.666666666664</v>
      </c>
      <c r="E2978" s="60">
        <v>2892</v>
      </c>
    </row>
    <row r="2979" spans="1:11" ht="12.75" customHeight="1" x14ac:dyDescent="0.2">
      <c r="D2979" s="59">
        <f t="shared" si="156"/>
        <v>38666.666666666664</v>
      </c>
      <c r="E2979" s="60">
        <v>2893</v>
      </c>
    </row>
    <row r="2980" spans="1:11" ht="12.75" customHeight="1" x14ac:dyDescent="0.2">
      <c r="A2980" s="58">
        <v>16350</v>
      </c>
      <c r="B2980" s="58" t="s">
        <v>3860</v>
      </c>
      <c r="C2980" s="59">
        <v>8</v>
      </c>
      <c r="D2980" s="59">
        <f t="shared" si="156"/>
        <v>38666.666666666664</v>
      </c>
      <c r="E2980" s="60">
        <v>2894</v>
      </c>
      <c r="F2980" s="61">
        <f>D2980*10.44</f>
        <v>403679.99999999994</v>
      </c>
      <c r="G2980" s="61">
        <f>D2980*6.17</f>
        <v>238573.33333333331</v>
      </c>
      <c r="H2980" s="61">
        <f>D2980*2.74</f>
        <v>105946.66666666667</v>
      </c>
      <c r="I2980" s="61">
        <f>D2980*18.51</f>
        <v>715720</v>
      </c>
      <c r="J2980" s="61">
        <f>D2980*9.92</f>
        <v>383573.33333333331</v>
      </c>
      <c r="K2980" s="62">
        <f>SUM(F2980:J2980)</f>
        <v>1847493.3333333333</v>
      </c>
    </row>
    <row r="2981" spans="1:11" ht="12.75" customHeight="1" x14ac:dyDescent="0.2">
      <c r="A2981" s="58">
        <v>16351</v>
      </c>
      <c r="B2981" s="58" t="s">
        <v>3861</v>
      </c>
      <c r="C2981" s="59">
        <v>8</v>
      </c>
      <c r="D2981" s="59">
        <f t="shared" si="156"/>
        <v>38666.666666666664</v>
      </c>
      <c r="E2981" s="60">
        <v>2895</v>
      </c>
      <c r="F2981" s="61">
        <f>D2981*10.44</f>
        <v>403679.99999999994</v>
      </c>
      <c r="G2981" s="61">
        <f>D2981*6.17</f>
        <v>238573.33333333331</v>
      </c>
      <c r="H2981" s="61">
        <f>D2981*2.74</f>
        <v>105946.66666666667</v>
      </c>
      <c r="I2981" s="61">
        <f>D2981*18.51</f>
        <v>715720</v>
      </c>
      <c r="J2981" s="61">
        <f>D2981*9.92</f>
        <v>383573.33333333331</v>
      </c>
      <c r="K2981" s="62">
        <f>SUM(F2981:J2981)</f>
        <v>1847493.3333333333</v>
      </c>
    </row>
    <row r="2982" spans="1:11" ht="12.75" customHeight="1" x14ac:dyDescent="0.2">
      <c r="A2982" s="58">
        <v>16352</v>
      </c>
      <c r="B2982" s="58" t="s">
        <v>3862</v>
      </c>
      <c r="C2982" s="59">
        <v>8</v>
      </c>
      <c r="D2982" s="59">
        <f t="shared" si="156"/>
        <v>38666.666666666664</v>
      </c>
      <c r="E2982" s="60">
        <v>2896</v>
      </c>
      <c r="F2982" s="61">
        <f>D2982*10.44</f>
        <v>403679.99999999994</v>
      </c>
      <c r="G2982" s="61">
        <f>D2982*6.17</f>
        <v>238573.33333333331</v>
      </c>
      <c r="H2982" s="61">
        <f>D2982*2.74</f>
        <v>105946.66666666667</v>
      </c>
      <c r="I2982" s="61">
        <f>D2982*18.51</f>
        <v>715720</v>
      </c>
      <c r="J2982" s="61">
        <f>D2982*9.92</f>
        <v>383573.33333333331</v>
      </c>
      <c r="K2982" s="62">
        <f>SUM(F2982:J2982)</f>
        <v>1847493.3333333333</v>
      </c>
    </row>
    <row r="2983" spans="1:11" ht="12.75" customHeight="1" x14ac:dyDescent="0.2">
      <c r="A2983" s="58">
        <v>16353</v>
      </c>
      <c r="B2983" s="58" t="s">
        <v>3863</v>
      </c>
      <c r="C2983" s="59">
        <v>7</v>
      </c>
      <c r="D2983" s="59">
        <f t="shared" si="156"/>
        <v>38666.666666666664</v>
      </c>
      <c r="E2983" s="60">
        <v>2897</v>
      </c>
      <c r="F2983" s="61">
        <f>D2983*9</f>
        <v>348000</v>
      </c>
      <c r="G2983" s="61">
        <f>D2983*5.3</f>
        <v>204933.33333333331</v>
      </c>
      <c r="H2983" s="61">
        <f>D2983*2.37</f>
        <v>91640</v>
      </c>
      <c r="I2983" s="61">
        <f>D2983*16.88</f>
        <v>652693.33333333326</v>
      </c>
      <c r="J2983" s="61">
        <f>D2983*9.92</f>
        <v>383573.33333333331</v>
      </c>
      <c r="K2983" s="62">
        <f>SUM(F2983:J2983)</f>
        <v>1680839.9999999998</v>
      </c>
    </row>
    <row r="2984" spans="1:11" ht="12.75" customHeight="1" x14ac:dyDescent="0.2">
      <c r="A2984" s="58">
        <v>16354</v>
      </c>
      <c r="B2984" s="58" t="s">
        <v>3864</v>
      </c>
      <c r="C2984" s="59">
        <v>7</v>
      </c>
      <c r="D2984" s="59">
        <f t="shared" si="156"/>
        <v>38666.666666666664</v>
      </c>
      <c r="E2984" s="60">
        <v>2898</v>
      </c>
      <c r="F2984" s="61">
        <f>D2984*9</f>
        <v>348000</v>
      </c>
      <c r="G2984" s="61">
        <f>D2984*5.3</f>
        <v>204933.33333333331</v>
      </c>
      <c r="H2984" s="61">
        <f>D2984*2.37</f>
        <v>91640</v>
      </c>
      <c r="I2984" s="61">
        <f>D2984*16.88</f>
        <v>652693.33333333326</v>
      </c>
      <c r="J2984" s="61">
        <f>D2984*9.92</f>
        <v>383573.33333333331</v>
      </c>
      <c r="K2984" s="62">
        <f>SUM(F2984:J2984)</f>
        <v>1680839.9999999998</v>
      </c>
    </row>
    <row r="2985" spans="1:11" ht="12.75" customHeight="1" x14ac:dyDescent="0.2">
      <c r="D2985" s="59">
        <f t="shared" si="156"/>
        <v>38666.666666666664</v>
      </c>
      <c r="E2985" s="60">
        <v>2899</v>
      </c>
    </row>
    <row r="2986" spans="1:11" ht="12.75" customHeight="1" x14ac:dyDescent="0.2">
      <c r="A2986" s="58" t="s">
        <v>3865</v>
      </c>
      <c r="D2986" s="59">
        <f t="shared" si="156"/>
        <v>38666.666666666664</v>
      </c>
      <c r="E2986" s="60">
        <v>2900</v>
      </c>
    </row>
    <row r="2987" spans="1:11" ht="12.75" customHeight="1" x14ac:dyDescent="0.2">
      <c r="D2987" s="59">
        <f t="shared" si="156"/>
        <v>38666.666666666664</v>
      </c>
      <c r="E2987" s="60">
        <v>2901</v>
      </c>
    </row>
    <row r="2988" spans="1:11" ht="12.75" customHeight="1" x14ac:dyDescent="0.2">
      <c r="A2988" s="58">
        <v>16360</v>
      </c>
      <c r="B2988" s="58" t="s">
        <v>3866</v>
      </c>
      <c r="C2988" s="59">
        <v>10</v>
      </c>
      <c r="D2988" s="59">
        <f t="shared" si="156"/>
        <v>38666.666666666664</v>
      </c>
      <c r="E2988" s="60">
        <v>2902</v>
      </c>
      <c r="F2988" s="61">
        <f>D2988*15.71</f>
        <v>607453.33333333337</v>
      </c>
      <c r="G2988" s="61">
        <f>D2988*9.02</f>
        <v>348773.33333333331</v>
      </c>
      <c r="H2988" s="61">
        <f>D2988*4.28</f>
        <v>165493.33333333334</v>
      </c>
      <c r="I2988" s="61">
        <f>D2988*28.08</f>
        <v>1085759.9999999998</v>
      </c>
      <c r="J2988" s="61">
        <f>D2988*15.72</f>
        <v>607840</v>
      </c>
      <c r="K2988" s="62">
        <f>SUM(F2988:J2988)</f>
        <v>2815320</v>
      </c>
    </row>
    <row r="2989" spans="1:11" ht="12.75" customHeight="1" x14ac:dyDescent="0.2">
      <c r="A2989" s="58">
        <v>16361</v>
      </c>
      <c r="B2989" s="58" t="s">
        <v>3867</v>
      </c>
      <c r="C2989" s="59">
        <v>12</v>
      </c>
      <c r="D2989" s="59">
        <f t="shared" si="156"/>
        <v>38666.666666666664</v>
      </c>
      <c r="E2989" s="60">
        <v>2903</v>
      </c>
      <c r="F2989" s="61">
        <f>D2989*19.63</f>
        <v>759026.66666666663</v>
      </c>
      <c r="G2989" s="61">
        <f>D2989*11.44</f>
        <v>442346.66666666663</v>
      </c>
      <c r="H2989" s="61">
        <f>D2989*5.36</f>
        <v>207253.33333333334</v>
      </c>
      <c r="I2989" s="61">
        <f>D2989*31.47</f>
        <v>1216839.9999999998</v>
      </c>
      <c r="J2989" s="61">
        <f>D2989*15.72</f>
        <v>607840</v>
      </c>
      <c r="K2989" s="62">
        <f>SUM(F2989:J2989)</f>
        <v>3233306.666666666</v>
      </c>
    </row>
    <row r="2990" spans="1:11" ht="12.75" customHeight="1" x14ac:dyDescent="0.2">
      <c r="A2990" s="58">
        <v>16362</v>
      </c>
      <c r="B2990" s="58" t="s">
        <v>3868</v>
      </c>
      <c r="C2990" s="59">
        <v>10</v>
      </c>
      <c r="D2990" s="59">
        <f t="shared" si="156"/>
        <v>38666.666666666664</v>
      </c>
      <c r="E2990" s="60">
        <v>2904</v>
      </c>
      <c r="F2990" s="61">
        <f>D2990*15.71</f>
        <v>607453.33333333337</v>
      </c>
      <c r="G2990" s="61">
        <f>D2990*9.02</f>
        <v>348773.33333333331</v>
      </c>
      <c r="H2990" s="61">
        <f>D2990*4.28</f>
        <v>165493.33333333334</v>
      </c>
      <c r="I2990" s="61">
        <f>D2990*28.08</f>
        <v>1085759.9999999998</v>
      </c>
      <c r="J2990" s="61">
        <f>D2990*15.72</f>
        <v>607840</v>
      </c>
      <c r="K2990" s="62">
        <f>SUM(F2990:J2990)</f>
        <v>2815320</v>
      </c>
    </row>
    <row r="2991" spans="1:11" ht="12.75" customHeight="1" x14ac:dyDescent="0.2">
      <c r="A2991" s="58">
        <v>16363</v>
      </c>
      <c r="B2991" s="58" t="s">
        <v>3869</v>
      </c>
      <c r="C2991" s="59">
        <v>10</v>
      </c>
      <c r="D2991" s="59">
        <f t="shared" si="156"/>
        <v>38666.666666666664</v>
      </c>
      <c r="E2991" s="60">
        <v>2905</v>
      </c>
      <c r="F2991" s="61">
        <f>D2991*15.71</f>
        <v>607453.33333333337</v>
      </c>
      <c r="G2991" s="61">
        <f>D2991*9.02</f>
        <v>348773.33333333331</v>
      </c>
      <c r="H2991" s="61">
        <f>D2991*4.28</f>
        <v>165493.33333333334</v>
      </c>
      <c r="I2991" s="61">
        <f>D2991*28.08</f>
        <v>1085759.9999999998</v>
      </c>
      <c r="J2991" s="61">
        <f>D2991*15.72</f>
        <v>607840</v>
      </c>
      <c r="K2991" s="62">
        <f>SUM(F2991:J2991)</f>
        <v>2815320</v>
      </c>
    </row>
    <row r="2992" spans="1:11" ht="12.75" customHeight="1" x14ac:dyDescent="0.2">
      <c r="D2992" s="59">
        <f t="shared" si="156"/>
        <v>38666.666666666664</v>
      </c>
      <c r="E2992" s="60">
        <v>2906</v>
      </c>
    </row>
    <row r="2993" spans="1:11" ht="12.75" customHeight="1" x14ac:dyDescent="0.2">
      <c r="A2993" s="58" t="s">
        <v>2905</v>
      </c>
      <c r="D2993" s="59">
        <f t="shared" si="156"/>
        <v>38666.666666666664</v>
      </c>
      <c r="E2993" s="60">
        <v>2907</v>
      </c>
    </row>
    <row r="2994" spans="1:11" ht="12.75" customHeight="1" x14ac:dyDescent="0.2">
      <c r="D2994" s="59">
        <f t="shared" si="156"/>
        <v>38666.666666666664</v>
      </c>
      <c r="E2994" s="60">
        <v>2908</v>
      </c>
    </row>
    <row r="2995" spans="1:11" ht="12.75" customHeight="1" x14ac:dyDescent="0.2">
      <c r="A2995" s="58" t="s">
        <v>2906</v>
      </c>
      <c r="D2995" s="59">
        <f t="shared" si="156"/>
        <v>38666.666666666664</v>
      </c>
      <c r="E2995" s="60">
        <v>2909</v>
      </c>
    </row>
    <row r="2996" spans="1:11" ht="12.75" customHeight="1" x14ac:dyDescent="0.2">
      <c r="D2996" s="59">
        <f t="shared" si="156"/>
        <v>38666.666666666664</v>
      </c>
      <c r="E2996" s="60">
        <v>2910</v>
      </c>
    </row>
    <row r="2997" spans="1:11" ht="12.75" customHeight="1" x14ac:dyDescent="0.2">
      <c r="A2997" s="58">
        <v>16401</v>
      </c>
      <c r="B2997" s="58" t="s">
        <v>2907</v>
      </c>
      <c r="C2997" s="59">
        <v>10</v>
      </c>
      <c r="D2997" s="59">
        <f t="shared" si="156"/>
        <v>38666.666666666664</v>
      </c>
      <c r="E2997" s="60">
        <v>2911</v>
      </c>
      <c r="F2997" s="61">
        <f>D2997*15.71</f>
        <v>607453.33333333337</v>
      </c>
      <c r="G2997" s="61">
        <f>D2997*9.02</f>
        <v>348773.33333333331</v>
      </c>
      <c r="H2997" s="61">
        <f>D2997*4.28</f>
        <v>165493.33333333334</v>
      </c>
      <c r="I2997" s="61">
        <f>D2997*28.08</f>
        <v>1085759.9999999998</v>
      </c>
      <c r="J2997" s="61">
        <f>D2997*15.72</f>
        <v>607840</v>
      </c>
      <c r="K2997" s="62">
        <f>SUM(F2997:J2997)</f>
        <v>2815320</v>
      </c>
    </row>
    <row r="2998" spans="1:11" ht="12.75" customHeight="1" x14ac:dyDescent="0.2">
      <c r="A2998" s="58">
        <v>16402</v>
      </c>
      <c r="B2998" s="58" t="s">
        <v>2908</v>
      </c>
      <c r="C2998" s="59">
        <v>10</v>
      </c>
      <c r="D2998" s="59">
        <f t="shared" si="156"/>
        <v>38666.666666666664</v>
      </c>
      <c r="E2998" s="60">
        <v>2912</v>
      </c>
      <c r="F2998" s="61">
        <f>D2998*15.71</f>
        <v>607453.33333333337</v>
      </c>
      <c r="G2998" s="61">
        <f>D2998*9.02</f>
        <v>348773.33333333331</v>
      </c>
      <c r="H2998" s="61">
        <f>D2998*4.28</f>
        <v>165493.33333333334</v>
      </c>
      <c r="I2998" s="61">
        <f>D2998*28.08</f>
        <v>1085759.9999999998</v>
      </c>
      <c r="J2998" s="61">
        <f>D2998*15.72</f>
        <v>607840</v>
      </c>
      <c r="K2998" s="62">
        <f>SUM(F2998:J2998)</f>
        <v>2815320</v>
      </c>
    </row>
    <row r="2999" spans="1:11" ht="12.75" customHeight="1" x14ac:dyDescent="0.2">
      <c r="A2999" s="58">
        <v>16403</v>
      </c>
      <c r="B2999" s="58" t="s">
        <v>2909</v>
      </c>
      <c r="C2999" s="59">
        <v>12</v>
      </c>
      <c r="D2999" s="59">
        <f t="shared" si="156"/>
        <v>38666.666666666664</v>
      </c>
      <c r="E2999" s="60">
        <v>2913</v>
      </c>
      <c r="F2999" s="61">
        <f>D2999*19.63</f>
        <v>759026.66666666663</v>
      </c>
      <c r="G2999" s="61">
        <f>D2999*11.44</f>
        <v>442346.66666666663</v>
      </c>
      <c r="H2999" s="61">
        <f>D2999*5.36</f>
        <v>207253.33333333334</v>
      </c>
      <c r="I2999" s="61">
        <f>D2999*31.47</f>
        <v>1216839.9999999998</v>
      </c>
      <c r="J2999" s="61">
        <f>D2999*15.72</f>
        <v>607840</v>
      </c>
      <c r="K2999" s="62">
        <f>SUM(F2999:J2999)</f>
        <v>3233306.666666666</v>
      </c>
    </row>
    <row r="3000" spans="1:11" ht="12.75" customHeight="1" x14ac:dyDescent="0.2">
      <c r="D3000" s="59">
        <f t="shared" si="156"/>
        <v>38666.666666666664</v>
      </c>
      <c r="E3000" s="60">
        <v>2914</v>
      </c>
    </row>
    <row r="3001" spans="1:11" ht="12.75" customHeight="1" x14ac:dyDescent="0.2">
      <c r="A3001" s="58" t="s">
        <v>2910</v>
      </c>
      <c r="D3001" s="59">
        <f t="shared" si="156"/>
        <v>38666.666666666664</v>
      </c>
      <c r="E3001" s="60">
        <v>2915</v>
      </c>
    </row>
    <row r="3002" spans="1:11" ht="12.75" customHeight="1" x14ac:dyDescent="0.2">
      <c r="D3002" s="59">
        <f t="shared" si="156"/>
        <v>38666.666666666664</v>
      </c>
      <c r="E3002" s="60">
        <v>2916</v>
      </c>
    </row>
    <row r="3003" spans="1:11" ht="12.75" customHeight="1" x14ac:dyDescent="0.2">
      <c r="A3003" s="58" t="s">
        <v>2911</v>
      </c>
      <c r="D3003" s="59">
        <f t="shared" si="156"/>
        <v>38666.666666666664</v>
      </c>
      <c r="E3003" s="60">
        <v>2917</v>
      </c>
    </row>
    <row r="3004" spans="1:11" ht="12.75" customHeight="1" x14ac:dyDescent="0.2">
      <c r="D3004" s="59">
        <f t="shared" si="156"/>
        <v>38666.666666666664</v>
      </c>
      <c r="E3004" s="60">
        <v>2918</v>
      </c>
    </row>
    <row r="3005" spans="1:11" ht="12.75" customHeight="1" x14ac:dyDescent="0.2">
      <c r="A3005" s="58">
        <v>16500</v>
      </c>
      <c r="B3005" s="58" t="s">
        <v>2912</v>
      </c>
      <c r="C3005" s="59">
        <v>4</v>
      </c>
      <c r="D3005" s="59">
        <f t="shared" si="156"/>
        <v>38666.666666666664</v>
      </c>
      <c r="E3005" s="60">
        <v>2919</v>
      </c>
      <c r="F3005" s="61">
        <f>D3005*4.31</f>
        <v>166653.33333333331</v>
      </c>
      <c r="G3005" s="61">
        <f>D3005*3.1</f>
        <v>119866.66666666666</v>
      </c>
      <c r="H3005" s="61">
        <v>0</v>
      </c>
      <c r="I3005" s="61">
        <f>D3005*7.61</f>
        <v>294253.33333333331</v>
      </c>
      <c r="J3005" s="61">
        <f>D3005*4.27</f>
        <v>165106.66666666663</v>
      </c>
      <c r="K3005" s="62">
        <f t="shared" ref="K3005:K3014" si="157">SUM(F3005:J3005)</f>
        <v>745879.99999999988</v>
      </c>
    </row>
    <row r="3006" spans="1:11" ht="12.75" customHeight="1" x14ac:dyDescent="0.2">
      <c r="A3006" s="58">
        <v>16501</v>
      </c>
      <c r="B3006" s="58" t="s">
        <v>2913</v>
      </c>
      <c r="C3006" s="59">
        <v>12</v>
      </c>
      <c r="D3006" s="59">
        <f t="shared" si="156"/>
        <v>38666.666666666664</v>
      </c>
      <c r="E3006" s="60">
        <v>2920</v>
      </c>
      <c r="F3006" s="61">
        <f>D3006*19.63</f>
        <v>759026.66666666663</v>
      </c>
      <c r="G3006" s="61">
        <f>D3006*11.44</f>
        <v>442346.66666666663</v>
      </c>
      <c r="H3006" s="61">
        <f>D3006*5.36</f>
        <v>207253.33333333334</v>
      </c>
      <c r="I3006" s="61">
        <f>D3006*31.47</f>
        <v>1216839.9999999998</v>
      </c>
      <c r="J3006" s="61">
        <f>D3006*15.72</f>
        <v>607840</v>
      </c>
      <c r="K3006" s="62">
        <f t="shared" si="157"/>
        <v>3233306.666666666</v>
      </c>
    </row>
    <row r="3007" spans="1:11" ht="12.75" customHeight="1" x14ac:dyDescent="0.2">
      <c r="A3007" s="58">
        <v>16502</v>
      </c>
      <c r="B3007" s="58" t="s">
        <v>2914</v>
      </c>
      <c r="C3007" s="59">
        <v>7</v>
      </c>
      <c r="D3007" s="59">
        <f t="shared" si="156"/>
        <v>38666.666666666664</v>
      </c>
      <c r="E3007" s="60">
        <v>2921</v>
      </c>
      <c r="F3007" s="61">
        <f>D3007*9</f>
        <v>348000</v>
      </c>
      <c r="G3007" s="61">
        <f>D3007*5.3</f>
        <v>204933.33333333331</v>
      </c>
      <c r="H3007" s="61">
        <f>D3007*2.37</f>
        <v>91640</v>
      </c>
      <c r="I3007" s="61">
        <f>D3007*16.88</f>
        <v>652693.33333333326</v>
      </c>
      <c r="J3007" s="61">
        <f>D3007*9.92</f>
        <v>383573.33333333331</v>
      </c>
      <c r="K3007" s="62">
        <f t="shared" si="157"/>
        <v>1680839.9999999998</v>
      </c>
    </row>
    <row r="3008" spans="1:11" ht="12.75" customHeight="1" x14ac:dyDescent="0.2">
      <c r="A3008" s="58">
        <v>16503</v>
      </c>
      <c r="B3008" s="58" t="s">
        <v>2915</v>
      </c>
      <c r="C3008" s="59">
        <v>7</v>
      </c>
      <c r="D3008" s="59">
        <f t="shared" si="156"/>
        <v>38666.666666666664</v>
      </c>
      <c r="E3008" s="60">
        <v>2922</v>
      </c>
      <c r="F3008" s="61">
        <f>D3008*9</f>
        <v>348000</v>
      </c>
      <c r="G3008" s="61">
        <f>D3008*5.3</f>
        <v>204933.33333333331</v>
      </c>
      <c r="H3008" s="61">
        <f>D3008*2.37</f>
        <v>91640</v>
      </c>
      <c r="I3008" s="61">
        <f>D3008*16.88</f>
        <v>652693.33333333326</v>
      </c>
      <c r="J3008" s="61">
        <f>D3008*9.92</f>
        <v>383573.33333333331</v>
      </c>
      <c r="K3008" s="62">
        <f t="shared" si="157"/>
        <v>1680839.9999999998</v>
      </c>
    </row>
    <row r="3009" spans="1:11" ht="12.75" customHeight="1" x14ac:dyDescent="0.2">
      <c r="A3009" s="58">
        <v>16504</v>
      </c>
      <c r="B3009" s="58" t="s">
        <v>2916</v>
      </c>
      <c r="C3009" s="59">
        <v>11</v>
      </c>
      <c r="D3009" s="59">
        <f t="shared" si="156"/>
        <v>38666.666666666664</v>
      </c>
      <c r="E3009" s="60">
        <v>2923</v>
      </c>
      <c r="F3009" s="61">
        <f>D3009*17.62</f>
        <v>681306.66666666663</v>
      </c>
      <c r="G3009" s="61">
        <f>D3009*10.08</f>
        <v>389760</v>
      </c>
      <c r="H3009" s="61">
        <f>D3009*4.83</f>
        <v>186760</v>
      </c>
      <c r="I3009" s="61">
        <f>D3009*29.95</f>
        <v>1158066.6666666665</v>
      </c>
      <c r="J3009" s="61">
        <f>D3009*15.72</f>
        <v>607840</v>
      </c>
      <c r="K3009" s="62">
        <f t="shared" si="157"/>
        <v>3023733.333333333</v>
      </c>
    </row>
    <row r="3010" spans="1:11" ht="12.75" customHeight="1" x14ac:dyDescent="0.2">
      <c r="A3010" s="58">
        <v>16505</v>
      </c>
      <c r="B3010" s="58" t="s">
        <v>2917</v>
      </c>
      <c r="C3010" s="59">
        <v>8</v>
      </c>
      <c r="D3010" s="59">
        <f t="shared" si="156"/>
        <v>38666.666666666664</v>
      </c>
      <c r="E3010" s="60">
        <v>2924</v>
      </c>
      <c r="F3010" s="61">
        <f>D3010*10.44</f>
        <v>403679.99999999994</v>
      </c>
      <c r="G3010" s="61">
        <f>D3010*6.17</f>
        <v>238573.33333333331</v>
      </c>
      <c r="H3010" s="61">
        <f>D3010*2.74</f>
        <v>105946.66666666667</v>
      </c>
      <c r="I3010" s="61">
        <f>D3010*18.51</f>
        <v>715720</v>
      </c>
      <c r="J3010" s="61">
        <f>D3010*9.92</f>
        <v>383573.33333333331</v>
      </c>
      <c r="K3010" s="62">
        <f t="shared" si="157"/>
        <v>1847493.3333333333</v>
      </c>
    </row>
    <row r="3011" spans="1:11" ht="12.75" customHeight="1" x14ac:dyDescent="0.2">
      <c r="A3011" s="58">
        <v>16506</v>
      </c>
      <c r="B3011" s="58" t="s">
        <v>2918</v>
      </c>
      <c r="C3011" s="59">
        <v>8</v>
      </c>
      <c r="D3011" s="59">
        <f t="shared" si="156"/>
        <v>38666.666666666664</v>
      </c>
      <c r="E3011" s="60">
        <v>2925</v>
      </c>
      <c r="F3011" s="61">
        <f>D3011*10.44</f>
        <v>403679.99999999994</v>
      </c>
      <c r="G3011" s="61">
        <f>D3011*6.17</f>
        <v>238573.33333333331</v>
      </c>
      <c r="H3011" s="61">
        <f>D3011*2.74</f>
        <v>105946.66666666667</v>
      </c>
      <c r="I3011" s="61">
        <f>D3011*18.51</f>
        <v>715720</v>
      </c>
      <c r="J3011" s="61">
        <f>D3011*9.92</f>
        <v>383573.33333333331</v>
      </c>
      <c r="K3011" s="62">
        <f t="shared" si="157"/>
        <v>1847493.3333333333</v>
      </c>
    </row>
    <row r="3012" spans="1:11" ht="12.75" customHeight="1" x14ac:dyDescent="0.2">
      <c r="A3012" s="58">
        <v>16507</v>
      </c>
      <c r="B3012" s="58" t="s">
        <v>2919</v>
      </c>
      <c r="C3012" s="59">
        <v>10</v>
      </c>
      <c r="D3012" s="59">
        <f t="shared" si="156"/>
        <v>38666.666666666664</v>
      </c>
      <c r="E3012" s="60">
        <v>2926</v>
      </c>
      <c r="F3012" s="61">
        <f>D3012*15.71</f>
        <v>607453.33333333337</v>
      </c>
      <c r="G3012" s="61">
        <f>D3012*9.02</f>
        <v>348773.33333333331</v>
      </c>
      <c r="H3012" s="61">
        <f>D3012*4.28</f>
        <v>165493.33333333334</v>
      </c>
      <c r="I3012" s="61">
        <f>D3012*28.08</f>
        <v>1085759.9999999998</v>
      </c>
      <c r="J3012" s="61">
        <f>D3012*15.72</f>
        <v>607840</v>
      </c>
      <c r="K3012" s="62">
        <f t="shared" si="157"/>
        <v>2815320</v>
      </c>
    </row>
    <row r="3013" spans="1:11" ht="12.75" customHeight="1" x14ac:dyDescent="0.2">
      <c r="A3013" s="58">
        <v>16508</v>
      </c>
      <c r="B3013" s="58" t="s">
        <v>2920</v>
      </c>
      <c r="C3013" s="59">
        <v>12</v>
      </c>
      <c r="D3013" s="59">
        <f t="shared" si="156"/>
        <v>38666.666666666664</v>
      </c>
      <c r="E3013" s="60">
        <v>2927</v>
      </c>
      <c r="F3013" s="61">
        <f>D3013*19.63</f>
        <v>759026.66666666663</v>
      </c>
      <c r="G3013" s="61">
        <f>D3013*11.44</f>
        <v>442346.66666666663</v>
      </c>
      <c r="H3013" s="61">
        <f>D3013*5.36</f>
        <v>207253.33333333334</v>
      </c>
      <c r="I3013" s="61">
        <f>D3013*31.47</f>
        <v>1216839.9999999998</v>
      </c>
      <c r="J3013" s="61">
        <f>D3013*15.72</f>
        <v>607840</v>
      </c>
      <c r="K3013" s="62">
        <f t="shared" si="157"/>
        <v>3233306.666666666</v>
      </c>
    </row>
    <row r="3014" spans="1:11" ht="12.75" customHeight="1" x14ac:dyDescent="0.2">
      <c r="A3014" s="58">
        <v>16509</v>
      </c>
      <c r="B3014" s="58" t="s">
        <v>2921</v>
      </c>
      <c r="C3014" s="59">
        <v>4</v>
      </c>
      <c r="D3014" s="59">
        <f t="shared" si="156"/>
        <v>38666.666666666664</v>
      </c>
      <c r="E3014" s="60">
        <v>2928</v>
      </c>
      <c r="F3014" s="61">
        <f>D3014*4.31</f>
        <v>166653.33333333331</v>
      </c>
      <c r="G3014" s="61">
        <f>D3014*3.1</f>
        <v>119866.66666666666</v>
      </c>
      <c r="H3014" s="61">
        <v>0</v>
      </c>
      <c r="I3014" s="61">
        <f>D3014*7.61</f>
        <v>294253.33333333331</v>
      </c>
      <c r="J3014" s="61">
        <f>D3014*4.27</f>
        <v>165106.66666666663</v>
      </c>
      <c r="K3014" s="62">
        <f t="shared" si="157"/>
        <v>745879.99999999988</v>
      </c>
    </row>
    <row r="3015" spans="1:11" ht="12.75" customHeight="1" x14ac:dyDescent="0.2">
      <c r="D3015" s="59">
        <f t="shared" si="156"/>
        <v>38666.666666666664</v>
      </c>
      <c r="E3015" s="60">
        <v>2929</v>
      </c>
    </row>
    <row r="3016" spans="1:11" ht="12.75" customHeight="1" x14ac:dyDescent="0.2">
      <c r="A3016" s="58" t="s">
        <v>2922</v>
      </c>
      <c r="D3016" s="59">
        <f t="shared" si="156"/>
        <v>38666.666666666664</v>
      </c>
      <c r="E3016" s="60">
        <v>2930</v>
      </c>
    </row>
    <row r="3017" spans="1:11" ht="12.75" customHeight="1" x14ac:dyDescent="0.2">
      <c r="D3017" s="59">
        <f t="shared" si="156"/>
        <v>38666.666666666664</v>
      </c>
      <c r="E3017" s="60">
        <v>2931</v>
      </c>
    </row>
    <row r="3018" spans="1:11" ht="12.75" customHeight="1" x14ac:dyDescent="0.2">
      <c r="A3018" s="58">
        <v>16510</v>
      </c>
      <c r="B3018" s="58" t="s">
        <v>2923</v>
      </c>
      <c r="C3018" s="59">
        <v>7</v>
      </c>
      <c r="D3018" s="59">
        <f t="shared" si="156"/>
        <v>38666.666666666664</v>
      </c>
      <c r="E3018" s="60">
        <v>2932</v>
      </c>
      <c r="F3018" s="61">
        <f>D3018*9</f>
        <v>348000</v>
      </c>
      <c r="G3018" s="61">
        <f>D3018*5.3</f>
        <v>204933.33333333331</v>
      </c>
      <c r="H3018" s="61">
        <f>D3018*2.37</f>
        <v>91640</v>
      </c>
      <c r="I3018" s="61">
        <f>D3018*16.88</f>
        <v>652693.33333333326</v>
      </c>
      <c r="J3018" s="61">
        <f>D3018*9.92</f>
        <v>383573.33333333331</v>
      </c>
      <c r="K3018" s="62">
        <f t="shared" ref="K3018:K3027" si="158">SUM(F3018:J3018)</f>
        <v>1680839.9999999998</v>
      </c>
    </row>
    <row r="3019" spans="1:11" ht="12.75" customHeight="1" x14ac:dyDescent="0.2">
      <c r="A3019" s="58">
        <v>16511</v>
      </c>
      <c r="B3019" s="58" t="s">
        <v>2924</v>
      </c>
      <c r="C3019" s="59">
        <v>5</v>
      </c>
      <c r="D3019" s="59">
        <f t="shared" si="156"/>
        <v>38666.666666666664</v>
      </c>
      <c r="E3019" s="60">
        <v>2933</v>
      </c>
      <c r="F3019" s="61">
        <f>D3019*5.86</f>
        <v>226586.66666666666</v>
      </c>
      <c r="G3019" s="61">
        <f>D3019*3.83</f>
        <v>148093.33333333331</v>
      </c>
      <c r="H3019" s="61">
        <v>0</v>
      </c>
      <c r="I3019" s="61">
        <f>D3019*10.45</f>
        <v>404066.66666666663</v>
      </c>
      <c r="J3019" s="61">
        <f>D3019*4.27</f>
        <v>165106.66666666663</v>
      </c>
      <c r="K3019" s="62">
        <f t="shared" si="158"/>
        <v>943853.33333333326</v>
      </c>
    </row>
    <row r="3020" spans="1:11" ht="12.75" customHeight="1" x14ac:dyDescent="0.2">
      <c r="A3020" s="58">
        <v>16512</v>
      </c>
      <c r="B3020" s="58" t="s">
        <v>2925</v>
      </c>
      <c r="C3020" s="59">
        <v>9</v>
      </c>
      <c r="D3020" s="59">
        <f t="shared" si="156"/>
        <v>38666.666666666664</v>
      </c>
      <c r="E3020" s="60">
        <v>2934</v>
      </c>
      <c r="F3020" s="61">
        <f>D3020*12.76</f>
        <v>493386.66666666663</v>
      </c>
      <c r="G3020" s="61">
        <f>D3020*7.3</f>
        <v>282266.66666666663</v>
      </c>
      <c r="H3020" s="61">
        <f>D3020*3.49</f>
        <v>134946.66666666666</v>
      </c>
      <c r="I3020" s="61">
        <f>D3020*21.1</f>
        <v>815866.66666666663</v>
      </c>
      <c r="J3020" s="61">
        <f t="shared" ref="J3020:J3025" si="159">D3020*9.92</f>
        <v>383573.33333333331</v>
      </c>
      <c r="K3020" s="62">
        <f t="shared" si="158"/>
        <v>2110040</v>
      </c>
    </row>
    <row r="3021" spans="1:11" ht="12.75" customHeight="1" x14ac:dyDescent="0.2">
      <c r="A3021" s="58">
        <v>16513</v>
      </c>
      <c r="B3021" s="58" t="s">
        <v>2926</v>
      </c>
      <c r="C3021" s="59">
        <v>7</v>
      </c>
      <c r="D3021" s="59">
        <f t="shared" si="156"/>
        <v>38666.666666666664</v>
      </c>
      <c r="E3021" s="60">
        <v>2935</v>
      </c>
      <c r="F3021" s="61">
        <f>D3021*9</f>
        <v>348000</v>
      </c>
      <c r="G3021" s="61">
        <f>D3021*5.3</f>
        <v>204933.33333333331</v>
      </c>
      <c r="H3021" s="61">
        <f>D3021*2.37</f>
        <v>91640</v>
      </c>
      <c r="I3021" s="61">
        <f>D3021*16.88</f>
        <v>652693.33333333326</v>
      </c>
      <c r="J3021" s="61">
        <f t="shared" si="159"/>
        <v>383573.33333333331</v>
      </c>
      <c r="K3021" s="62">
        <f t="shared" si="158"/>
        <v>1680839.9999999998</v>
      </c>
    </row>
    <row r="3022" spans="1:11" ht="12.75" customHeight="1" x14ac:dyDescent="0.2">
      <c r="A3022" s="58">
        <v>16514</v>
      </c>
      <c r="B3022" s="58" t="s">
        <v>2927</v>
      </c>
      <c r="C3022" s="59">
        <v>9</v>
      </c>
      <c r="D3022" s="59">
        <f t="shared" si="156"/>
        <v>38666.666666666664</v>
      </c>
      <c r="E3022" s="60">
        <v>2936</v>
      </c>
      <c r="F3022" s="61">
        <f>D3022*12.76</f>
        <v>493386.66666666663</v>
      </c>
      <c r="G3022" s="61">
        <f>D3022*7.3</f>
        <v>282266.66666666663</v>
      </c>
      <c r="H3022" s="61">
        <f>D3022*3.49</f>
        <v>134946.66666666666</v>
      </c>
      <c r="I3022" s="61">
        <f>D3022*21.1</f>
        <v>815866.66666666663</v>
      </c>
      <c r="J3022" s="61">
        <f t="shared" si="159"/>
        <v>383573.33333333331</v>
      </c>
      <c r="K3022" s="62">
        <f t="shared" si="158"/>
        <v>2110040</v>
      </c>
    </row>
    <row r="3023" spans="1:11" ht="12.75" customHeight="1" x14ac:dyDescent="0.2">
      <c r="A3023" s="58">
        <v>16515</v>
      </c>
      <c r="B3023" s="58" t="s">
        <v>2928</v>
      </c>
      <c r="C3023" s="59">
        <v>7</v>
      </c>
      <c r="D3023" s="59">
        <f t="shared" si="156"/>
        <v>38666.666666666664</v>
      </c>
      <c r="E3023" s="60">
        <v>2937</v>
      </c>
      <c r="F3023" s="61">
        <f>D3023*9</f>
        <v>348000</v>
      </c>
      <c r="G3023" s="61">
        <f>D3023*5.3</f>
        <v>204933.33333333331</v>
      </c>
      <c r="H3023" s="61">
        <f>D3023*2.37</f>
        <v>91640</v>
      </c>
      <c r="I3023" s="61">
        <f>D3023*16.88</f>
        <v>652693.33333333326</v>
      </c>
      <c r="J3023" s="61">
        <f t="shared" si="159"/>
        <v>383573.33333333331</v>
      </c>
      <c r="K3023" s="62">
        <f t="shared" si="158"/>
        <v>1680839.9999999998</v>
      </c>
    </row>
    <row r="3024" spans="1:11" ht="12.75" customHeight="1" x14ac:dyDescent="0.2">
      <c r="A3024" s="58">
        <v>16516</v>
      </c>
      <c r="B3024" s="58" t="s">
        <v>2929</v>
      </c>
      <c r="C3024" s="59">
        <v>9</v>
      </c>
      <c r="D3024" s="59">
        <f t="shared" si="156"/>
        <v>38666.666666666664</v>
      </c>
      <c r="E3024" s="60">
        <v>2938</v>
      </c>
      <c r="F3024" s="61">
        <f>D3024*12.76</f>
        <v>493386.66666666663</v>
      </c>
      <c r="G3024" s="61">
        <f>D3024*7.3</f>
        <v>282266.66666666663</v>
      </c>
      <c r="H3024" s="61">
        <f>D3024*3.49</f>
        <v>134946.66666666666</v>
      </c>
      <c r="I3024" s="61">
        <f>D3024*21.1</f>
        <v>815866.66666666663</v>
      </c>
      <c r="J3024" s="61">
        <f t="shared" si="159"/>
        <v>383573.33333333331</v>
      </c>
      <c r="K3024" s="62">
        <f t="shared" si="158"/>
        <v>2110040</v>
      </c>
    </row>
    <row r="3025" spans="1:11" ht="12.75" customHeight="1" x14ac:dyDescent="0.2">
      <c r="A3025" s="58">
        <v>16517</v>
      </c>
      <c r="B3025" s="58" t="s">
        <v>2930</v>
      </c>
      <c r="C3025" s="59">
        <v>7</v>
      </c>
      <c r="D3025" s="59">
        <f t="shared" si="156"/>
        <v>38666.666666666664</v>
      </c>
      <c r="E3025" s="60">
        <v>2939</v>
      </c>
      <c r="F3025" s="61">
        <f>D3025*9</f>
        <v>348000</v>
      </c>
      <c r="G3025" s="61">
        <f>D3025*5.3</f>
        <v>204933.33333333331</v>
      </c>
      <c r="H3025" s="61">
        <f>D3025*2.37</f>
        <v>91640</v>
      </c>
      <c r="I3025" s="61">
        <f>D3025*16.88</f>
        <v>652693.33333333326</v>
      </c>
      <c r="J3025" s="61">
        <f t="shared" si="159"/>
        <v>383573.33333333331</v>
      </c>
      <c r="K3025" s="62">
        <f t="shared" si="158"/>
        <v>1680839.9999999998</v>
      </c>
    </row>
    <row r="3026" spans="1:11" ht="12.75" customHeight="1" x14ac:dyDescent="0.2">
      <c r="A3026" s="58">
        <v>16518</v>
      </c>
      <c r="B3026" s="58" t="s">
        <v>2931</v>
      </c>
      <c r="C3026" s="59">
        <v>10</v>
      </c>
      <c r="D3026" s="59">
        <f t="shared" si="156"/>
        <v>38666.666666666664</v>
      </c>
      <c r="E3026" s="60">
        <v>2940</v>
      </c>
      <c r="F3026" s="61">
        <f>D3026*15.71</f>
        <v>607453.33333333337</v>
      </c>
      <c r="G3026" s="61">
        <f>D3026*9.02</f>
        <v>348773.33333333331</v>
      </c>
      <c r="H3026" s="61">
        <f>D3026*4.28</f>
        <v>165493.33333333334</v>
      </c>
      <c r="I3026" s="61">
        <f>D3026*28.08</f>
        <v>1085759.9999999998</v>
      </c>
      <c r="J3026" s="61">
        <f>D3026*15.72</f>
        <v>607840</v>
      </c>
      <c r="K3026" s="62">
        <f t="shared" si="158"/>
        <v>2815320</v>
      </c>
    </row>
    <row r="3027" spans="1:11" ht="12.75" customHeight="1" x14ac:dyDescent="0.2">
      <c r="A3027" s="58">
        <v>16519</v>
      </c>
      <c r="B3027" s="58" t="s">
        <v>2932</v>
      </c>
      <c r="C3027" s="59">
        <v>9</v>
      </c>
      <c r="D3027" s="59">
        <f t="shared" si="156"/>
        <v>38666.666666666664</v>
      </c>
      <c r="E3027" s="60">
        <v>2941</v>
      </c>
      <c r="F3027" s="61">
        <f>D3027*12.76</f>
        <v>493386.66666666663</v>
      </c>
      <c r="G3027" s="61">
        <f>D3027*7.3</f>
        <v>282266.66666666663</v>
      </c>
      <c r="H3027" s="61">
        <f>D3027*3.49</f>
        <v>134946.66666666666</v>
      </c>
      <c r="I3027" s="61">
        <f>D3027*21.1</f>
        <v>815866.66666666663</v>
      </c>
      <c r="J3027" s="61">
        <f>D3027*9.92</f>
        <v>383573.33333333331</v>
      </c>
      <c r="K3027" s="62">
        <f t="shared" si="158"/>
        <v>2110040</v>
      </c>
    </row>
    <row r="3028" spans="1:11" ht="12.75" customHeight="1" x14ac:dyDescent="0.2">
      <c r="D3028" s="59">
        <f t="shared" si="156"/>
        <v>38666.666666666664</v>
      </c>
      <c r="E3028" s="60">
        <v>2942</v>
      </c>
    </row>
    <row r="3029" spans="1:11" ht="12.75" customHeight="1" x14ac:dyDescent="0.2">
      <c r="A3029" s="58" t="s">
        <v>5034</v>
      </c>
      <c r="D3029" s="59">
        <f t="shared" si="156"/>
        <v>38666.666666666664</v>
      </c>
      <c r="E3029" s="60">
        <v>2943</v>
      </c>
    </row>
    <row r="3030" spans="1:11" ht="12.75" customHeight="1" x14ac:dyDescent="0.2">
      <c r="D3030" s="59">
        <f t="shared" si="156"/>
        <v>38666.666666666664</v>
      </c>
      <c r="E3030" s="60">
        <v>2944</v>
      </c>
    </row>
    <row r="3031" spans="1:11" ht="12.75" customHeight="1" x14ac:dyDescent="0.2">
      <c r="A3031" s="58">
        <v>16550</v>
      </c>
      <c r="B3031" s="58" t="s">
        <v>2933</v>
      </c>
      <c r="C3031" s="59">
        <v>9</v>
      </c>
      <c r="D3031" s="59">
        <f t="shared" si="156"/>
        <v>38666.666666666664</v>
      </c>
      <c r="E3031" s="60">
        <v>2945</v>
      </c>
      <c r="F3031" s="61">
        <f>D3031*12.76</f>
        <v>493386.66666666663</v>
      </c>
      <c r="G3031" s="61">
        <f>D3031*7.3</f>
        <v>282266.66666666663</v>
      </c>
      <c r="H3031" s="61">
        <f>D3031*3.49</f>
        <v>134946.66666666666</v>
      </c>
      <c r="I3031" s="61">
        <f>D3031*21.1</f>
        <v>815866.66666666663</v>
      </c>
      <c r="J3031" s="61">
        <f>D3031*9.92</f>
        <v>383573.33333333331</v>
      </c>
      <c r="K3031" s="62">
        <f>SUM(F3031:J3031)</f>
        <v>2110040</v>
      </c>
    </row>
    <row r="3032" spans="1:11" ht="12.75" customHeight="1" x14ac:dyDescent="0.2">
      <c r="A3032" s="58">
        <v>16551</v>
      </c>
      <c r="B3032" s="58" t="s">
        <v>2934</v>
      </c>
      <c r="C3032" s="59">
        <v>9</v>
      </c>
      <c r="D3032" s="59">
        <f t="shared" ref="D3032:D3095" si="160">D3031</f>
        <v>38666.666666666664</v>
      </c>
      <c r="E3032" s="60">
        <v>2946</v>
      </c>
      <c r="F3032" s="61">
        <f>D3032*12.76</f>
        <v>493386.66666666663</v>
      </c>
      <c r="G3032" s="61">
        <f>D3032*7.3</f>
        <v>282266.66666666663</v>
      </c>
      <c r="H3032" s="61">
        <f>D3032*3.49</f>
        <v>134946.66666666666</v>
      </c>
      <c r="I3032" s="61">
        <f>D3032*21.1</f>
        <v>815866.66666666663</v>
      </c>
      <c r="J3032" s="61">
        <f>D3032*9.92</f>
        <v>383573.33333333331</v>
      </c>
      <c r="K3032" s="62">
        <f>SUM(F3032:J3032)</f>
        <v>2110040</v>
      </c>
    </row>
    <row r="3033" spans="1:11" ht="12.75" customHeight="1" x14ac:dyDescent="0.2">
      <c r="A3033" s="58">
        <v>16552</v>
      </c>
      <c r="B3033" s="58" t="s">
        <v>2935</v>
      </c>
      <c r="C3033" s="59">
        <v>10</v>
      </c>
      <c r="D3033" s="59">
        <f t="shared" si="160"/>
        <v>38666.666666666664</v>
      </c>
      <c r="E3033" s="60">
        <v>2947</v>
      </c>
      <c r="F3033" s="61">
        <f>D3033*15.71</f>
        <v>607453.33333333337</v>
      </c>
      <c r="G3033" s="61">
        <f>D3033*9.02</f>
        <v>348773.33333333331</v>
      </c>
      <c r="H3033" s="61">
        <f>D3033*4.28</f>
        <v>165493.33333333334</v>
      </c>
      <c r="I3033" s="61">
        <f>D3033*28.08</f>
        <v>1085759.9999999998</v>
      </c>
      <c r="J3033" s="61">
        <f>D3033*15.72</f>
        <v>607840</v>
      </c>
      <c r="K3033" s="62">
        <f>SUM(F3033:J3033)</f>
        <v>2815320</v>
      </c>
    </row>
    <row r="3034" spans="1:11" ht="12.75" customHeight="1" x14ac:dyDescent="0.2">
      <c r="A3034" s="58">
        <v>16553</v>
      </c>
      <c r="B3034" s="58" t="s">
        <v>2936</v>
      </c>
      <c r="C3034" s="59">
        <v>5</v>
      </c>
      <c r="D3034" s="59">
        <f t="shared" si="160"/>
        <v>38666.666666666664</v>
      </c>
      <c r="E3034" s="60">
        <v>2948</v>
      </c>
      <c r="F3034" s="61">
        <f>D3034*5.86</f>
        <v>226586.66666666666</v>
      </c>
      <c r="G3034" s="61">
        <f>D3034*3.83</f>
        <v>148093.33333333331</v>
      </c>
      <c r="H3034" s="61">
        <v>0</v>
      </c>
      <c r="I3034" s="61">
        <f>D3034*10.45</f>
        <v>404066.66666666663</v>
      </c>
      <c r="J3034" s="61">
        <f>D3034*4.27</f>
        <v>165106.66666666663</v>
      </c>
      <c r="K3034" s="62">
        <f>SUM(F3034:J3034)</f>
        <v>943853.33333333326</v>
      </c>
    </row>
    <row r="3035" spans="1:11" ht="12.75" customHeight="1" x14ac:dyDescent="0.2">
      <c r="D3035" s="59">
        <f t="shared" si="160"/>
        <v>38666.666666666664</v>
      </c>
      <c r="E3035" s="60">
        <v>2949</v>
      </c>
    </row>
    <row r="3036" spans="1:11" ht="12.75" customHeight="1" x14ac:dyDescent="0.2">
      <c r="D3036" s="59">
        <f t="shared" si="160"/>
        <v>38666.666666666664</v>
      </c>
      <c r="E3036" s="60">
        <v>2950</v>
      </c>
    </row>
    <row r="3037" spans="1:11" ht="12.75" customHeight="1" x14ac:dyDescent="0.2">
      <c r="A3037" s="58" t="s">
        <v>2937</v>
      </c>
      <c r="D3037" s="59">
        <f t="shared" si="160"/>
        <v>38666.666666666664</v>
      </c>
      <c r="E3037" s="60">
        <v>2951</v>
      </c>
    </row>
    <row r="3038" spans="1:11" ht="12.75" customHeight="1" x14ac:dyDescent="0.2">
      <c r="D3038" s="59">
        <f t="shared" si="160"/>
        <v>38666.666666666664</v>
      </c>
      <c r="E3038" s="60">
        <v>2952</v>
      </c>
    </row>
    <row r="3039" spans="1:11" ht="12.75" customHeight="1" x14ac:dyDescent="0.2">
      <c r="A3039" s="58" t="s">
        <v>1470</v>
      </c>
      <c r="D3039" s="59">
        <f t="shared" si="160"/>
        <v>38666.666666666664</v>
      </c>
      <c r="E3039" s="60">
        <v>2953</v>
      </c>
    </row>
    <row r="3040" spans="1:11" ht="12.75" customHeight="1" x14ac:dyDescent="0.2">
      <c r="D3040" s="59">
        <f t="shared" si="160"/>
        <v>38666.666666666664</v>
      </c>
      <c r="E3040" s="60">
        <v>2954</v>
      </c>
    </row>
    <row r="3041" spans="1:11" ht="12.75" customHeight="1" x14ac:dyDescent="0.2">
      <c r="A3041" s="58" t="s">
        <v>1471</v>
      </c>
      <c r="D3041" s="59">
        <f t="shared" si="160"/>
        <v>38666.666666666664</v>
      </c>
      <c r="E3041" s="60">
        <v>2955</v>
      </c>
    </row>
    <row r="3042" spans="1:11" ht="12.75" customHeight="1" x14ac:dyDescent="0.2">
      <c r="D3042" s="59">
        <f t="shared" si="160"/>
        <v>38666.666666666664</v>
      </c>
      <c r="E3042" s="60">
        <v>2956</v>
      </c>
    </row>
    <row r="3043" spans="1:11" ht="12.75" customHeight="1" x14ac:dyDescent="0.2">
      <c r="A3043" s="58" t="s">
        <v>5035</v>
      </c>
      <c r="D3043" s="59">
        <f t="shared" si="160"/>
        <v>38666.666666666664</v>
      </c>
      <c r="E3043" s="60">
        <v>2957</v>
      </c>
    </row>
    <row r="3044" spans="1:11" ht="12.75" customHeight="1" x14ac:dyDescent="0.2">
      <c r="D3044" s="59">
        <f t="shared" si="160"/>
        <v>38666.666666666664</v>
      </c>
      <c r="E3044" s="60">
        <v>2958</v>
      </c>
    </row>
    <row r="3045" spans="1:11" ht="12.75" customHeight="1" x14ac:dyDescent="0.2">
      <c r="A3045" s="58">
        <v>17100</v>
      </c>
      <c r="B3045" s="58" t="s">
        <v>1472</v>
      </c>
      <c r="C3045" s="59">
        <v>10</v>
      </c>
      <c r="D3045" s="59">
        <f t="shared" si="160"/>
        <v>38666.666666666664</v>
      </c>
      <c r="E3045" s="60">
        <v>2959</v>
      </c>
      <c r="F3045" s="61">
        <f>D3045*15.71</f>
        <v>607453.33333333337</v>
      </c>
      <c r="G3045" s="61">
        <f>D3045*9.02</f>
        <v>348773.33333333331</v>
      </c>
      <c r="H3045" s="61">
        <f>D3045*4.28</f>
        <v>165493.33333333334</v>
      </c>
      <c r="I3045" s="61">
        <f>D3045*28.08</f>
        <v>1085759.9999999998</v>
      </c>
      <c r="J3045" s="61">
        <f>D3045*15.72</f>
        <v>607840</v>
      </c>
      <c r="K3045" s="62">
        <f t="shared" ref="K3045:K3050" si="161">SUM(F3045:J3045)</f>
        <v>2815320</v>
      </c>
    </row>
    <row r="3046" spans="1:11" ht="12.75" customHeight="1" x14ac:dyDescent="0.2">
      <c r="A3046" s="58">
        <v>17101</v>
      </c>
      <c r="B3046" s="58" t="s">
        <v>1473</v>
      </c>
      <c r="C3046" s="59">
        <v>10</v>
      </c>
      <c r="D3046" s="59">
        <f t="shared" si="160"/>
        <v>38666.666666666664</v>
      </c>
      <c r="E3046" s="60">
        <v>2960</v>
      </c>
      <c r="F3046" s="61">
        <f>D3046*15.71</f>
        <v>607453.33333333337</v>
      </c>
      <c r="G3046" s="61">
        <f>D3046*9.02</f>
        <v>348773.33333333331</v>
      </c>
      <c r="H3046" s="61">
        <f>D3046*4.28</f>
        <v>165493.33333333334</v>
      </c>
      <c r="I3046" s="61">
        <f>D3046*28.08</f>
        <v>1085759.9999999998</v>
      </c>
      <c r="J3046" s="61">
        <f>D3046*15.72</f>
        <v>607840</v>
      </c>
      <c r="K3046" s="62">
        <f t="shared" si="161"/>
        <v>2815320</v>
      </c>
    </row>
    <row r="3047" spans="1:11" ht="12.75" customHeight="1" x14ac:dyDescent="0.2">
      <c r="A3047" s="58">
        <v>17102</v>
      </c>
      <c r="B3047" s="58" t="s">
        <v>1474</v>
      </c>
      <c r="C3047" s="59">
        <v>9</v>
      </c>
      <c r="D3047" s="59">
        <f t="shared" si="160"/>
        <v>38666.666666666664</v>
      </c>
      <c r="E3047" s="60">
        <v>2961</v>
      </c>
      <c r="F3047" s="61">
        <f>D3047*12.76</f>
        <v>493386.66666666663</v>
      </c>
      <c r="G3047" s="61">
        <f>D3047*7.3</f>
        <v>282266.66666666663</v>
      </c>
      <c r="H3047" s="61">
        <f>D3047*3.49</f>
        <v>134946.66666666666</v>
      </c>
      <c r="I3047" s="61">
        <f>D3047*21.1</f>
        <v>815866.66666666663</v>
      </c>
      <c r="J3047" s="61">
        <f>D3047*9.92</f>
        <v>383573.33333333331</v>
      </c>
      <c r="K3047" s="62">
        <f t="shared" si="161"/>
        <v>2110040</v>
      </c>
    </row>
    <row r="3048" spans="1:11" ht="12.75" customHeight="1" x14ac:dyDescent="0.2">
      <c r="A3048" s="58">
        <v>17103</v>
      </c>
      <c r="B3048" s="58" t="s">
        <v>1475</v>
      </c>
      <c r="C3048" s="59">
        <v>9</v>
      </c>
      <c r="D3048" s="59">
        <f t="shared" si="160"/>
        <v>38666.666666666664</v>
      </c>
      <c r="E3048" s="60">
        <v>2962</v>
      </c>
      <c r="F3048" s="61">
        <f>D3048*12.76</f>
        <v>493386.66666666663</v>
      </c>
      <c r="G3048" s="61">
        <f>D3048*7.3</f>
        <v>282266.66666666663</v>
      </c>
      <c r="H3048" s="61">
        <f>D3048*3.49</f>
        <v>134946.66666666666</v>
      </c>
      <c r="I3048" s="61">
        <f>D3048*21.1</f>
        <v>815866.66666666663</v>
      </c>
      <c r="J3048" s="61">
        <f>D3048*9.92</f>
        <v>383573.33333333331</v>
      </c>
      <c r="K3048" s="62">
        <f t="shared" si="161"/>
        <v>2110040</v>
      </c>
    </row>
    <row r="3049" spans="1:11" ht="12.75" customHeight="1" x14ac:dyDescent="0.2">
      <c r="A3049" s="58">
        <v>17104</v>
      </c>
      <c r="B3049" s="58" t="s">
        <v>1476</v>
      </c>
      <c r="C3049" s="59">
        <v>4</v>
      </c>
      <c r="D3049" s="59">
        <f t="shared" si="160"/>
        <v>38666.666666666664</v>
      </c>
      <c r="E3049" s="60">
        <v>2963</v>
      </c>
      <c r="F3049" s="61">
        <f>D3049*4.31</f>
        <v>166653.33333333331</v>
      </c>
      <c r="G3049" s="61">
        <f>D3049*3.1</f>
        <v>119866.66666666666</v>
      </c>
      <c r="H3049" s="61">
        <v>0</v>
      </c>
      <c r="I3049" s="61">
        <f>D3049*7.61</f>
        <v>294253.33333333331</v>
      </c>
      <c r="J3049" s="61">
        <f>D3049*4.27</f>
        <v>165106.66666666663</v>
      </c>
      <c r="K3049" s="62">
        <f t="shared" si="161"/>
        <v>745879.99999999988</v>
      </c>
    </row>
    <row r="3050" spans="1:11" ht="12.75" customHeight="1" x14ac:dyDescent="0.2">
      <c r="A3050" s="58">
        <v>17105</v>
      </c>
      <c r="B3050" s="58" t="s">
        <v>1477</v>
      </c>
      <c r="C3050" s="59">
        <v>7</v>
      </c>
      <c r="D3050" s="59">
        <f t="shared" si="160"/>
        <v>38666.666666666664</v>
      </c>
      <c r="E3050" s="60">
        <v>2964</v>
      </c>
      <c r="F3050" s="61">
        <f>D3050*9</f>
        <v>348000</v>
      </c>
      <c r="G3050" s="61">
        <f>D3050*5.3</f>
        <v>204933.33333333331</v>
      </c>
      <c r="H3050" s="61">
        <f>D3050*2.37</f>
        <v>91640</v>
      </c>
      <c r="I3050" s="61">
        <f>D3050*16.88</f>
        <v>652693.33333333326</v>
      </c>
      <c r="J3050" s="61">
        <f>D3050*9.92</f>
        <v>383573.33333333331</v>
      </c>
      <c r="K3050" s="62">
        <f t="shared" si="161"/>
        <v>1680839.9999999998</v>
      </c>
    </row>
    <row r="3051" spans="1:11" ht="12.75" customHeight="1" x14ac:dyDescent="0.2">
      <c r="D3051" s="59">
        <f t="shared" si="160"/>
        <v>38666.666666666664</v>
      </c>
      <c r="E3051" s="60">
        <v>2965</v>
      </c>
    </row>
    <row r="3052" spans="1:11" ht="12.75" customHeight="1" x14ac:dyDescent="0.2">
      <c r="A3052" s="58" t="s">
        <v>1478</v>
      </c>
      <c r="D3052" s="59">
        <f t="shared" si="160"/>
        <v>38666.666666666664</v>
      </c>
      <c r="E3052" s="60">
        <v>2966</v>
      </c>
    </row>
    <row r="3053" spans="1:11" ht="12.75" customHeight="1" x14ac:dyDescent="0.2">
      <c r="D3053" s="59">
        <f t="shared" si="160"/>
        <v>38666.666666666664</v>
      </c>
      <c r="E3053" s="60">
        <v>2967</v>
      </c>
    </row>
    <row r="3054" spans="1:11" ht="12.75" customHeight="1" x14ac:dyDescent="0.2">
      <c r="A3054" s="58" t="s">
        <v>5004</v>
      </c>
      <c r="D3054" s="59">
        <f t="shared" si="160"/>
        <v>38666.666666666664</v>
      </c>
      <c r="E3054" s="60">
        <v>2968</v>
      </c>
    </row>
    <row r="3055" spans="1:11" ht="12.75" customHeight="1" x14ac:dyDescent="0.2">
      <c r="D3055" s="59">
        <f t="shared" si="160"/>
        <v>38666.666666666664</v>
      </c>
      <c r="E3055" s="60">
        <v>2969</v>
      </c>
    </row>
    <row r="3056" spans="1:11" ht="12.75" customHeight="1" x14ac:dyDescent="0.2">
      <c r="A3056" s="58">
        <v>17200</v>
      </c>
      <c r="B3056" s="58" t="s">
        <v>1479</v>
      </c>
      <c r="C3056" s="59">
        <v>4</v>
      </c>
      <c r="D3056" s="59">
        <f t="shared" si="160"/>
        <v>38666.666666666664</v>
      </c>
      <c r="E3056" s="60">
        <v>2970</v>
      </c>
      <c r="F3056" s="61">
        <f>D3056*4.31</f>
        <v>166653.33333333331</v>
      </c>
      <c r="G3056" s="61">
        <f>D3056*3.1</f>
        <v>119866.66666666666</v>
      </c>
      <c r="H3056" s="61">
        <v>0</v>
      </c>
      <c r="I3056" s="61">
        <f>D3056*7.61</f>
        <v>294253.33333333331</v>
      </c>
      <c r="J3056" s="61">
        <f>D3056*4.27</f>
        <v>165106.66666666663</v>
      </c>
      <c r="K3056" s="62">
        <f t="shared" ref="K3056:K3064" si="162">SUM(F3056:J3056)</f>
        <v>745879.99999999988</v>
      </c>
    </row>
    <row r="3057" spans="1:11" ht="12.75" customHeight="1" x14ac:dyDescent="0.2">
      <c r="A3057" s="58">
        <v>17201</v>
      </c>
      <c r="B3057" s="58" t="s">
        <v>5005</v>
      </c>
      <c r="C3057" s="59">
        <v>4</v>
      </c>
      <c r="D3057" s="59">
        <f t="shared" si="160"/>
        <v>38666.666666666664</v>
      </c>
      <c r="E3057" s="60">
        <v>2971</v>
      </c>
      <c r="F3057" s="61">
        <f>D3057*4.31</f>
        <v>166653.33333333331</v>
      </c>
      <c r="G3057" s="61">
        <f>D3057*3.1</f>
        <v>119866.66666666666</v>
      </c>
      <c r="H3057" s="61">
        <v>0</v>
      </c>
      <c r="I3057" s="61">
        <f>D3057*7.61</f>
        <v>294253.33333333331</v>
      </c>
      <c r="J3057" s="61">
        <f>D3057*4.27</f>
        <v>165106.66666666663</v>
      </c>
      <c r="K3057" s="62">
        <f t="shared" si="162"/>
        <v>745879.99999999988</v>
      </c>
    </row>
    <row r="3058" spans="1:11" ht="12.75" customHeight="1" x14ac:dyDescent="0.2">
      <c r="A3058" s="58">
        <v>17202</v>
      </c>
      <c r="B3058" s="58" t="s">
        <v>1480</v>
      </c>
      <c r="C3058" s="59">
        <v>5</v>
      </c>
      <c r="D3058" s="59">
        <f t="shared" si="160"/>
        <v>38666.666666666664</v>
      </c>
      <c r="E3058" s="60">
        <v>2972</v>
      </c>
      <c r="F3058" s="61">
        <f>D3058*5.86</f>
        <v>226586.66666666666</v>
      </c>
      <c r="G3058" s="61">
        <f>D3058*3.83</f>
        <v>148093.33333333331</v>
      </c>
      <c r="H3058" s="61">
        <v>0</v>
      </c>
      <c r="I3058" s="61">
        <f>D3058*10.45</f>
        <v>404066.66666666663</v>
      </c>
      <c r="J3058" s="61">
        <f>D3058*4.27</f>
        <v>165106.66666666663</v>
      </c>
      <c r="K3058" s="62">
        <f t="shared" si="162"/>
        <v>943853.33333333326</v>
      </c>
    </row>
    <row r="3059" spans="1:11" ht="12.75" customHeight="1" x14ac:dyDescent="0.2">
      <c r="A3059" s="58">
        <v>17203</v>
      </c>
      <c r="B3059" s="58" t="s">
        <v>1481</v>
      </c>
      <c r="C3059" s="59">
        <v>6</v>
      </c>
      <c r="D3059" s="59">
        <f t="shared" si="160"/>
        <v>38666.666666666664</v>
      </c>
      <c r="E3059" s="60">
        <v>2973</v>
      </c>
      <c r="F3059" s="61">
        <f>D3059*7.68</f>
        <v>296959.99999999994</v>
      </c>
      <c r="G3059" s="61">
        <f>D3059*4.56</f>
        <v>176319.99999999997</v>
      </c>
      <c r="H3059" s="61">
        <f>D3059*2.01</f>
        <v>77719.999999999985</v>
      </c>
      <c r="I3059" s="61">
        <f>D3059*15.13</f>
        <v>585026.66666666663</v>
      </c>
      <c r="J3059" s="61">
        <f>D3059*4.27</f>
        <v>165106.66666666663</v>
      </c>
      <c r="K3059" s="62">
        <f t="shared" si="162"/>
        <v>1301133.333333333</v>
      </c>
    </row>
    <row r="3060" spans="1:11" ht="12.75" customHeight="1" x14ac:dyDescent="0.2">
      <c r="A3060" s="58">
        <v>17204</v>
      </c>
      <c r="B3060" s="58" t="s">
        <v>1482</v>
      </c>
      <c r="C3060" s="59">
        <v>5</v>
      </c>
      <c r="D3060" s="59">
        <f t="shared" si="160"/>
        <v>38666.666666666664</v>
      </c>
      <c r="E3060" s="60">
        <v>2974</v>
      </c>
      <c r="F3060" s="61">
        <f>D3060*5.86</f>
        <v>226586.66666666666</v>
      </c>
      <c r="G3060" s="61">
        <f>D3060*3.83</f>
        <v>148093.33333333331</v>
      </c>
      <c r="H3060" s="61">
        <v>0</v>
      </c>
      <c r="I3060" s="61">
        <f>D3060*10.45</f>
        <v>404066.66666666663</v>
      </c>
      <c r="J3060" s="61">
        <f>D3060*4.27</f>
        <v>165106.66666666663</v>
      </c>
      <c r="K3060" s="62">
        <f t="shared" si="162"/>
        <v>943853.33333333326</v>
      </c>
    </row>
    <row r="3061" spans="1:11" ht="12.75" customHeight="1" x14ac:dyDescent="0.2">
      <c r="A3061" s="58">
        <v>17205</v>
      </c>
      <c r="B3061" s="58" t="s">
        <v>1483</v>
      </c>
      <c r="C3061" s="59">
        <v>3</v>
      </c>
      <c r="D3061" s="59">
        <f t="shared" si="160"/>
        <v>38666.666666666664</v>
      </c>
      <c r="E3061" s="60">
        <v>2975</v>
      </c>
      <c r="F3061" s="61">
        <f>D3061*3.57</f>
        <v>138039.99999999997</v>
      </c>
      <c r="G3061" s="61">
        <f>D3061*2.53</f>
        <v>97826.666666666657</v>
      </c>
      <c r="H3061" s="61">
        <v>0</v>
      </c>
      <c r="I3061" s="61">
        <f>D3061*5.97</f>
        <v>230839.99999999997</v>
      </c>
      <c r="J3061" s="61">
        <f>D3061*2.28</f>
        <v>88159.999999999985</v>
      </c>
      <c r="K3061" s="62">
        <f t="shared" si="162"/>
        <v>554866.66666666663</v>
      </c>
    </row>
    <row r="3062" spans="1:11" ht="12.75" customHeight="1" x14ac:dyDescent="0.2">
      <c r="A3062" s="58">
        <v>17206</v>
      </c>
      <c r="B3062" s="58" t="s">
        <v>1484</v>
      </c>
      <c r="C3062" s="59">
        <v>6</v>
      </c>
      <c r="D3062" s="59">
        <f t="shared" si="160"/>
        <v>38666.666666666664</v>
      </c>
      <c r="E3062" s="60">
        <v>2976</v>
      </c>
      <c r="F3062" s="61">
        <f>D3062*7.68</f>
        <v>296959.99999999994</v>
      </c>
      <c r="G3062" s="61">
        <f>D3062*4.56</f>
        <v>176319.99999999997</v>
      </c>
      <c r="H3062" s="61">
        <f>D3062*2.01</f>
        <v>77719.999999999985</v>
      </c>
      <c r="I3062" s="61">
        <f>D3062*15.13</f>
        <v>585026.66666666663</v>
      </c>
      <c r="J3062" s="61">
        <f>D3062*4.27</f>
        <v>165106.66666666663</v>
      </c>
      <c r="K3062" s="62">
        <f t="shared" si="162"/>
        <v>1301133.333333333</v>
      </c>
    </row>
    <row r="3063" spans="1:11" ht="12.75" customHeight="1" x14ac:dyDescent="0.2">
      <c r="A3063" s="58">
        <v>17207</v>
      </c>
      <c r="B3063" s="58" t="s">
        <v>1485</v>
      </c>
      <c r="C3063" s="59">
        <v>6</v>
      </c>
      <c r="D3063" s="59">
        <f t="shared" si="160"/>
        <v>38666.666666666664</v>
      </c>
      <c r="E3063" s="60">
        <v>2977</v>
      </c>
      <c r="F3063" s="61">
        <f>D3063*7.68</f>
        <v>296959.99999999994</v>
      </c>
      <c r="G3063" s="61">
        <f>D3063*4.56</f>
        <v>176319.99999999997</v>
      </c>
      <c r="H3063" s="61">
        <f>D3063*2.01</f>
        <v>77719.999999999985</v>
      </c>
      <c r="I3063" s="61">
        <f>D3063*15.13</f>
        <v>585026.66666666663</v>
      </c>
      <c r="J3063" s="61">
        <f>D3063*4.27</f>
        <v>165106.66666666663</v>
      </c>
      <c r="K3063" s="62">
        <f t="shared" si="162"/>
        <v>1301133.333333333</v>
      </c>
    </row>
    <row r="3064" spans="1:11" ht="12.75" customHeight="1" x14ac:dyDescent="0.2">
      <c r="A3064" s="58">
        <v>17208</v>
      </c>
      <c r="B3064" s="58" t="s">
        <v>1486</v>
      </c>
      <c r="C3064" s="59">
        <v>3</v>
      </c>
      <c r="D3064" s="59">
        <f t="shared" si="160"/>
        <v>38666.666666666664</v>
      </c>
      <c r="E3064" s="60">
        <v>2978</v>
      </c>
      <c r="F3064" s="61">
        <f>D3064*3.57</f>
        <v>138039.99999999997</v>
      </c>
      <c r="G3064" s="61">
        <f>D3064*2.53</f>
        <v>97826.666666666657</v>
      </c>
      <c r="H3064" s="61">
        <v>0</v>
      </c>
      <c r="I3064" s="61">
        <f>D3064*5.97</f>
        <v>230839.99999999997</v>
      </c>
      <c r="J3064" s="61">
        <f>D3064*2.28</f>
        <v>88159.999999999985</v>
      </c>
      <c r="K3064" s="62">
        <f t="shared" si="162"/>
        <v>554866.66666666663</v>
      </c>
    </row>
    <row r="3065" spans="1:11" ht="12.75" customHeight="1" x14ac:dyDescent="0.2">
      <c r="D3065" s="59">
        <f t="shared" si="160"/>
        <v>38666.666666666664</v>
      </c>
      <c r="E3065" s="60">
        <v>2979</v>
      </c>
    </row>
    <row r="3066" spans="1:11" ht="12.75" customHeight="1" x14ac:dyDescent="0.2">
      <c r="A3066" s="58" t="s">
        <v>1487</v>
      </c>
      <c r="D3066" s="59">
        <f t="shared" si="160"/>
        <v>38666.666666666664</v>
      </c>
      <c r="E3066" s="60">
        <v>2980</v>
      </c>
    </row>
    <row r="3067" spans="1:11" ht="12.75" customHeight="1" x14ac:dyDescent="0.2">
      <c r="D3067" s="59">
        <f t="shared" si="160"/>
        <v>38666.666666666664</v>
      </c>
      <c r="E3067" s="60">
        <v>2981</v>
      </c>
    </row>
    <row r="3068" spans="1:11" ht="12.75" customHeight="1" x14ac:dyDescent="0.2">
      <c r="A3068" s="58">
        <v>17210</v>
      </c>
      <c r="B3068" s="58" t="s">
        <v>5006</v>
      </c>
      <c r="C3068" s="59">
        <v>3</v>
      </c>
      <c r="D3068" s="59">
        <f t="shared" si="160"/>
        <v>38666.666666666664</v>
      </c>
      <c r="E3068" s="60">
        <v>2982</v>
      </c>
      <c r="F3068" s="61">
        <f>D3068*3.57</f>
        <v>138039.99999999997</v>
      </c>
      <c r="G3068" s="61">
        <f>D3068*2.53</f>
        <v>97826.666666666657</v>
      </c>
      <c r="H3068" s="61">
        <v>0</v>
      </c>
      <c r="I3068" s="61">
        <f>D3068*5.97</f>
        <v>230839.99999999997</v>
      </c>
      <c r="J3068" s="61">
        <f>D3068*2.28</f>
        <v>88159.999999999985</v>
      </c>
      <c r="K3068" s="62">
        <f>SUM(F3068:J3068)</f>
        <v>554866.66666666663</v>
      </c>
    </row>
    <row r="3069" spans="1:11" ht="12.75" customHeight="1" x14ac:dyDescent="0.2">
      <c r="A3069" s="58">
        <v>17211</v>
      </c>
      <c r="B3069" s="58" t="s">
        <v>5007</v>
      </c>
      <c r="C3069" s="59">
        <v>7</v>
      </c>
      <c r="D3069" s="59">
        <f t="shared" si="160"/>
        <v>38666.666666666664</v>
      </c>
      <c r="E3069" s="60">
        <v>2983</v>
      </c>
      <c r="F3069" s="61">
        <f>D3069*9</f>
        <v>348000</v>
      </c>
      <c r="G3069" s="61">
        <f>D3069*5.3</f>
        <v>204933.33333333331</v>
      </c>
      <c r="H3069" s="61">
        <f>D3069*2.37</f>
        <v>91640</v>
      </c>
      <c r="I3069" s="61">
        <f>D3069*16.88</f>
        <v>652693.33333333326</v>
      </c>
      <c r="J3069" s="61">
        <f>D3069*9.92</f>
        <v>383573.33333333331</v>
      </c>
      <c r="K3069" s="62">
        <f>SUM(F3069:J3069)</f>
        <v>1680839.9999999998</v>
      </c>
    </row>
    <row r="3070" spans="1:11" ht="12.75" customHeight="1" x14ac:dyDescent="0.2">
      <c r="D3070" s="59">
        <f t="shared" si="160"/>
        <v>38666.666666666664</v>
      </c>
      <c r="E3070" s="60">
        <v>2984</v>
      </c>
    </row>
    <row r="3071" spans="1:11" ht="12.75" customHeight="1" x14ac:dyDescent="0.2">
      <c r="A3071" s="58" t="s">
        <v>1488</v>
      </c>
      <c r="D3071" s="59">
        <f t="shared" si="160"/>
        <v>38666.666666666664</v>
      </c>
      <c r="E3071" s="60">
        <v>2985</v>
      </c>
    </row>
    <row r="3072" spans="1:11" ht="12.75" customHeight="1" x14ac:dyDescent="0.2">
      <c r="D3072" s="59">
        <f t="shared" si="160"/>
        <v>38666.666666666664</v>
      </c>
      <c r="E3072" s="60">
        <v>2986</v>
      </c>
    </row>
    <row r="3073" spans="1:11" ht="12.75" customHeight="1" x14ac:dyDescent="0.2">
      <c r="A3073" s="58">
        <v>17220</v>
      </c>
      <c r="B3073" s="58" t="s">
        <v>1489</v>
      </c>
      <c r="C3073" s="59">
        <v>3</v>
      </c>
      <c r="D3073" s="59">
        <f t="shared" si="160"/>
        <v>38666.666666666664</v>
      </c>
      <c r="E3073" s="60">
        <v>2987</v>
      </c>
      <c r="F3073" s="61">
        <f>D3073*3.57</f>
        <v>138039.99999999997</v>
      </c>
      <c r="G3073" s="61">
        <f>D3073*2.53</f>
        <v>97826.666666666657</v>
      </c>
      <c r="H3073" s="61">
        <v>0</v>
      </c>
      <c r="I3073" s="61">
        <f>D3073*5.97</f>
        <v>230839.99999999997</v>
      </c>
      <c r="J3073" s="61">
        <f>D3073*2.28</f>
        <v>88159.999999999985</v>
      </c>
      <c r="K3073" s="62">
        <f>SUM(F3073:J3073)</f>
        <v>554866.66666666663</v>
      </c>
    </row>
    <row r="3074" spans="1:11" ht="12.75" customHeight="1" x14ac:dyDescent="0.2">
      <c r="D3074" s="59">
        <f t="shared" si="160"/>
        <v>38666.666666666664</v>
      </c>
      <c r="E3074" s="60">
        <v>2988</v>
      </c>
    </row>
    <row r="3075" spans="1:11" ht="12.75" customHeight="1" x14ac:dyDescent="0.2">
      <c r="A3075" s="58" t="s">
        <v>1490</v>
      </c>
      <c r="D3075" s="59">
        <f t="shared" si="160"/>
        <v>38666.666666666664</v>
      </c>
      <c r="E3075" s="60">
        <v>2989</v>
      </c>
    </row>
    <row r="3076" spans="1:11" ht="12.75" customHeight="1" x14ac:dyDescent="0.2">
      <c r="D3076" s="59">
        <f t="shared" si="160"/>
        <v>38666.666666666664</v>
      </c>
      <c r="E3076" s="60">
        <v>2990</v>
      </c>
    </row>
    <row r="3077" spans="1:11" ht="12.75" customHeight="1" x14ac:dyDescent="0.2">
      <c r="A3077" s="58" t="s">
        <v>1491</v>
      </c>
      <c r="D3077" s="59">
        <f t="shared" si="160"/>
        <v>38666.666666666664</v>
      </c>
      <c r="E3077" s="60">
        <v>2991</v>
      </c>
    </row>
    <row r="3078" spans="1:11" ht="12.75" customHeight="1" x14ac:dyDescent="0.2">
      <c r="D3078" s="59">
        <f t="shared" si="160"/>
        <v>38666.666666666664</v>
      </c>
      <c r="E3078" s="60">
        <v>2992</v>
      </c>
    </row>
    <row r="3079" spans="1:11" ht="12.75" customHeight="1" x14ac:dyDescent="0.2">
      <c r="A3079" s="58">
        <v>17300</v>
      </c>
      <c r="B3079" s="58" t="s">
        <v>1492</v>
      </c>
      <c r="C3079" s="59">
        <v>3</v>
      </c>
      <c r="D3079" s="59">
        <f t="shared" si="160"/>
        <v>38666.666666666664</v>
      </c>
      <c r="E3079" s="60">
        <v>2993</v>
      </c>
      <c r="F3079" s="61">
        <f>D3079*3.57</f>
        <v>138039.99999999997</v>
      </c>
      <c r="G3079" s="61">
        <f>D3079*2.53</f>
        <v>97826.666666666657</v>
      </c>
      <c r="H3079" s="61">
        <v>0</v>
      </c>
      <c r="I3079" s="61">
        <f>D3079*5.97</f>
        <v>230839.99999999997</v>
      </c>
      <c r="J3079" s="61">
        <f>D3079*2.28</f>
        <v>88159.999999999985</v>
      </c>
      <c r="K3079" s="62">
        <f t="shared" ref="K3079:K3088" si="163">SUM(F3079:J3079)</f>
        <v>554866.66666666663</v>
      </c>
    </row>
    <row r="3080" spans="1:11" ht="12.75" customHeight="1" x14ac:dyDescent="0.2">
      <c r="A3080" s="58">
        <v>17301</v>
      </c>
      <c r="B3080" s="58" t="s">
        <v>1493</v>
      </c>
      <c r="C3080" s="59">
        <v>3</v>
      </c>
      <c r="D3080" s="59">
        <f t="shared" si="160"/>
        <v>38666.666666666664</v>
      </c>
      <c r="E3080" s="60">
        <v>2994</v>
      </c>
      <c r="F3080" s="61">
        <f>D3080*3.57</f>
        <v>138039.99999999997</v>
      </c>
      <c r="G3080" s="61">
        <f>D3080*2.53</f>
        <v>97826.666666666657</v>
      </c>
      <c r="H3080" s="61">
        <v>0</v>
      </c>
      <c r="I3080" s="61">
        <f>D3080*5.97</f>
        <v>230839.99999999997</v>
      </c>
      <c r="J3080" s="61">
        <f>D3080*2.28</f>
        <v>88159.999999999985</v>
      </c>
      <c r="K3080" s="62">
        <f t="shared" si="163"/>
        <v>554866.66666666663</v>
      </c>
    </row>
    <row r="3081" spans="1:11" ht="12.75" customHeight="1" x14ac:dyDescent="0.2">
      <c r="A3081" s="58">
        <v>17302</v>
      </c>
      <c r="B3081" s="58" t="s">
        <v>1494</v>
      </c>
      <c r="C3081" s="59">
        <v>2</v>
      </c>
      <c r="D3081" s="59">
        <f t="shared" si="160"/>
        <v>38666.666666666664</v>
      </c>
      <c r="E3081" s="60">
        <v>2995</v>
      </c>
      <c r="F3081" s="61">
        <f>D3081*2.93</f>
        <v>113293.33333333333</v>
      </c>
      <c r="G3081" s="61">
        <f>D3081*2.09</f>
        <v>80813.333333333328</v>
      </c>
      <c r="H3081" s="61">
        <v>0</v>
      </c>
      <c r="I3081" s="61">
        <f>D3081*4.84</f>
        <v>187146.66666666666</v>
      </c>
      <c r="J3081" s="61">
        <f>D3081*2.28</f>
        <v>88159.999999999985</v>
      </c>
      <c r="K3081" s="62">
        <f t="shared" si="163"/>
        <v>469413.33333333331</v>
      </c>
    </row>
    <row r="3082" spans="1:11" ht="12.75" customHeight="1" x14ac:dyDescent="0.2">
      <c r="A3082" s="58">
        <v>17303</v>
      </c>
      <c r="B3082" s="58" t="s">
        <v>1495</v>
      </c>
      <c r="C3082" s="59">
        <v>6</v>
      </c>
      <c r="D3082" s="59">
        <f t="shared" si="160"/>
        <v>38666.666666666664</v>
      </c>
      <c r="E3082" s="60">
        <v>2996</v>
      </c>
      <c r="F3082" s="61">
        <f>D3082*7.68</f>
        <v>296959.99999999994</v>
      </c>
      <c r="G3082" s="61">
        <f>D3082*4.56</f>
        <v>176319.99999999997</v>
      </c>
      <c r="H3082" s="61">
        <f>D3082*2.01</f>
        <v>77719.999999999985</v>
      </c>
      <c r="I3082" s="61">
        <f>D3082*15.13</f>
        <v>585026.66666666663</v>
      </c>
      <c r="J3082" s="61">
        <f>D3082*4.27</f>
        <v>165106.66666666663</v>
      </c>
      <c r="K3082" s="62">
        <f t="shared" si="163"/>
        <v>1301133.333333333</v>
      </c>
    </row>
    <row r="3083" spans="1:11" ht="12.75" customHeight="1" x14ac:dyDescent="0.2">
      <c r="A3083" s="58">
        <v>17304</v>
      </c>
      <c r="B3083" s="58" t="s">
        <v>1496</v>
      </c>
      <c r="C3083" s="59">
        <v>4</v>
      </c>
      <c r="D3083" s="59">
        <f t="shared" si="160"/>
        <v>38666.666666666664</v>
      </c>
      <c r="E3083" s="60">
        <v>2997</v>
      </c>
      <c r="F3083" s="61">
        <f>D3083*4.31</f>
        <v>166653.33333333331</v>
      </c>
      <c r="G3083" s="61">
        <f>D3083*3.1</f>
        <v>119866.66666666666</v>
      </c>
      <c r="H3083" s="61">
        <v>0</v>
      </c>
      <c r="I3083" s="61">
        <f>D3083*7.61</f>
        <v>294253.33333333331</v>
      </c>
      <c r="J3083" s="61">
        <f>D3083*4.27</f>
        <v>165106.66666666663</v>
      </c>
      <c r="K3083" s="62">
        <f t="shared" si="163"/>
        <v>745879.99999999988</v>
      </c>
    </row>
    <row r="3084" spans="1:11" ht="12.75" customHeight="1" x14ac:dyDescent="0.2">
      <c r="A3084" s="58">
        <v>17305</v>
      </c>
      <c r="B3084" s="58" t="s">
        <v>1497</v>
      </c>
      <c r="C3084" s="59">
        <v>2</v>
      </c>
      <c r="D3084" s="59">
        <f t="shared" si="160"/>
        <v>38666.666666666664</v>
      </c>
      <c r="E3084" s="60">
        <v>2998</v>
      </c>
      <c r="F3084" s="61">
        <f>D3084*2.93</f>
        <v>113293.33333333333</v>
      </c>
      <c r="G3084" s="61">
        <f>D3084*2.09</f>
        <v>80813.333333333328</v>
      </c>
      <c r="H3084" s="61">
        <v>0</v>
      </c>
      <c r="I3084" s="61">
        <f>D3084*4.84</f>
        <v>187146.66666666666</v>
      </c>
      <c r="J3084" s="61">
        <f>D3084*2.28</f>
        <v>88159.999999999985</v>
      </c>
      <c r="K3084" s="62">
        <f t="shared" si="163"/>
        <v>469413.33333333331</v>
      </c>
    </row>
    <row r="3085" spans="1:11" ht="12.75" customHeight="1" x14ac:dyDescent="0.2">
      <c r="A3085" s="58">
        <v>17306</v>
      </c>
      <c r="B3085" s="58" t="s">
        <v>1498</v>
      </c>
      <c r="C3085" s="59">
        <v>8</v>
      </c>
      <c r="D3085" s="59">
        <f t="shared" si="160"/>
        <v>38666.666666666664</v>
      </c>
      <c r="E3085" s="60">
        <v>2999</v>
      </c>
      <c r="F3085" s="61">
        <f>D3085*10.44</f>
        <v>403679.99999999994</v>
      </c>
      <c r="G3085" s="61">
        <f>D3085*6.17</f>
        <v>238573.33333333331</v>
      </c>
      <c r="H3085" s="61">
        <f>D3085*2.74</f>
        <v>105946.66666666667</v>
      </c>
      <c r="I3085" s="61">
        <f>D3085*18.51</f>
        <v>715720</v>
      </c>
      <c r="J3085" s="61">
        <f>D3085*9.92</f>
        <v>383573.33333333331</v>
      </c>
      <c r="K3085" s="62">
        <f t="shared" si="163"/>
        <v>1847493.3333333333</v>
      </c>
    </row>
    <row r="3086" spans="1:11" ht="12.75" customHeight="1" x14ac:dyDescent="0.2">
      <c r="A3086" s="58">
        <v>17307</v>
      </c>
      <c r="B3086" s="58" t="s">
        <v>1499</v>
      </c>
      <c r="C3086" s="59">
        <v>3</v>
      </c>
      <c r="D3086" s="59">
        <f t="shared" si="160"/>
        <v>38666.666666666664</v>
      </c>
      <c r="E3086" s="60">
        <v>3000</v>
      </c>
      <c r="F3086" s="61">
        <f>D3086*3.57</f>
        <v>138039.99999999997</v>
      </c>
      <c r="G3086" s="61">
        <f>D3086*2.53</f>
        <v>97826.666666666657</v>
      </c>
      <c r="H3086" s="61">
        <v>0</v>
      </c>
      <c r="I3086" s="61">
        <f>D3086*5.97</f>
        <v>230839.99999999997</v>
      </c>
      <c r="J3086" s="61">
        <f>D3086*2.28</f>
        <v>88159.999999999985</v>
      </c>
      <c r="K3086" s="62">
        <f t="shared" si="163"/>
        <v>554866.66666666663</v>
      </c>
    </row>
    <row r="3087" spans="1:11" ht="12.75" customHeight="1" x14ac:dyDescent="0.2">
      <c r="A3087" s="58">
        <v>17308</v>
      </c>
      <c r="B3087" s="58" t="s">
        <v>1500</v>
      </c>
      <c r="C3087" s="59">
        <v>3</v>
      </c>
      <c r="D3087" s="59">
        <f t="shared" si="160"/>
        <v>38666.666666666664</v>
      </c>
      <c r="E3087" s="60">
        <v>3001</v>
      </c>
      <c r="F3087" s="61">
        <f>D3087*3.57</f>
        <v>138039.99999999997</v>
      </c>
      <c r="G3087" s="61">
        <f>D3087*2.53</f>
        <v>97826.666666666657</v>
      </c>
      <c r="H3087" s="61">
        <v>0</v>
      </c>
      <c r="I3087" s="61">
        <f>D3087*5.97</f>
        <v>230839.99999999997</v>
      </c>
      <c r="J3087" s="61">
        <f>D3087*2.28</f>
        <v>88159.999999999985</v>
      </c>
      <c r="K3087" s="62">
        <f t="shared" si="163"/>
        <v>554866.66666666663</v>
      </c>
    </row>
    <row r="3088" spans="1:11" ht="12.75" customHeight="1" x14ac:dyDescent="0.2">
      <c r="A3088" s="58">
        <v>17309</v>
      </c>
      <c r="B3088" s="58" t="s">
        <v>1501</v>
      </c>
      <c r="C3088" s="59">
        <v>4</v>
      </c>
      <c r="D3088" s="59">
        <f t="shared" si="160"/>
        <v>38666.666666666664</v>
      </c>
      <c r="E3088" s="60">
        <v>3002</v>
      </c>
      <c r="F3088" s="61">
        <f>D3088*4.31</f>
        <v>166653.33333333331</v>
      </c>
      <c r="G3088" s="61">
        <f>D3088*3.1</f>
        <v>119866.66666666666</v>
      </c>
      <c r="H3088" s="61">
        <v>0</v>
      </c>
      <c r="I3088" s="61">
        <f>D3088*7.61</f>
        <v>294253.33333333331</v>
      </c>
      <c r="J3088" s="61">
        <f>D3088*4.27</f>
        <v>165106.66666666663</v>
      </c>
      <c r="K3088" s="62">
        <f t="shared" si="163"/>
        <v>745879.99999999988</v>
      </c>
    </row>
    <row r="3089" spans="1:11" ht="12.75" customHeight="1" x14ac:dyDescent="0.2">
      <c r="D3089" s="59">
        <f t="shared" si="160"/>
        <v>38666.666666666664</v>
      </c>
      <c r="E3089" s="60">
        <v>3003</v>
      </c>
    </row>
    <row r="3090" spans="1:11" ht="12.75" customHeight="1" x14ac:dyDescent="0.2">
      <c r="A3090" s="58" t="s">
        <v>1502</v>
      </c>
      <c r="D3090" s="59">
        <f t="shared" si="160"/>
        <v>38666.666666666664</v>
      </c>
      <c r="E3090" s="60">
        <v>3004</v>
      </c>
    </row>
    <row r="3091" spans="1:11" ht="12.75" customHeight="1" x14ac:dyDescent="0.2">
      <c r="D3091" s="59">
        <f t="shared" si="160"/>
        <v>38666.666666666664</v>
      </c>
      <c r="E3091" s="60">
        <v>3005</v>
      </c>
    </row>
    <row r="3092" spans="1:11" ht="12.75" customHeight="1" x14ac:dyDescent="0.2">
      <c r="A3092" s="58">
        <v>17310</v>
      </c>
      <c r="B3092" s="58" t="s">
        <v>1503</v>
      </c>
      <c r="C3092" s="59">
        <v>9</v>
      </c>
      <c r="D3092" s="59">
        <f t="shared" si="160"/>
        <v>38666.666666666664</v>
      </c>
      <c r="E3092" s="60">
        <v>3006</v>
      </c>
      <c r="F3092" s="61">
        <f>D3092*12.76</f>
        <v>493386.66666666663</v>
      </c>
      <c r="G3092" s="61">
        <f>D3092*7.3</f>
        <v>282266.66666666663</v>
      </c>
      <c r="H3092" s="61">
        <f>D3092*3.49</f>
        <v>134946.66666666666</v>
      </c>
      <c r="I3092" s="61">
        <f>D3092*21.1</f>
        <v>815866.66666666663</v>
      </c>
      <c r="J3092" s="61">
        <f>D3092*9.92</f>
        <v>383573.33333333331</v>
      </c>
      <c r="K3092" s="62">
        <f>SUM(F3092:J3092)</f>
        <v>2110040</v>
      </c>
    </row>
    <row r="3093" spans="1:11" ht="12.75" customHeight="1" x14ac:dyDescent="0.2">
      <c r="A3093" s="58">
        <v>17311</v>
      </c>
      <c r="B3093" s="58" t="s">
        <v>1504</v>
      </c>
      <c r="C3093" s="59">
        <v>8</v>
      </c>
      <c r="D3093" s="59">
        <f t="shared" si="160"/>
        <v>38666.666666666664</v>
      </c>
      <c r="E3093" s="60">
        <v>3007</v>
      </c>
      <c r="F3093" s="61">
        <f>D3093*10.44</f>
        <v>403679.99999999994</v>
      </c>
      <c r="G3093" s="61">
        <f>D3093*6.17</f>
        <v>238573.33333333331</v>
      </c>
      <c r="H3093" s="61">
        <f>D3093*2.74</f>
        <v>105946.66666666667</v>
      </c>
      <c r="I3093" s="61">
        <f>D3093*18.51</f>
        <v>715720</v>
      </c>
      <c r="J3093" s="61">
        <f>D3093*9.92</f>
        <v>383573.33333333331</v>
      </c>
      <c r="K3093" s="62">
        <f>SUM(F3093:J3093)</f>
        <v>1847493.3333333333</v>
      </c>
    </row>
    <row r="3094" spans="1:11" ht="12.75" customHeight="1" x14ac:dyDescent="0.2">
      <c r="A3094" s="58">
        <v>17312</v>
      </c>
      <c r="B3094" s="58" t="s">
        <v>1505</v>
      </c>
      <c r="C3094" s="59">
        <v>4</v>
      </c>
      <c r="D3094" s="59">
        <f t="shared" si="160"/>
        <v>38666.666666666664</v>
      </c>
      <c r="E3094" s="60">
        <v>3008</v>
      </c>
      <c r="F3094" s="61">
        <f>D3094*4.31</f>
        <v>166653.33333333331</v>
      </c>
      <c r="G3094" s="61">
        <f>D3094*3.1</f>
        <v>119866.66666666666</v>
      </c>
      <c r="H3094" s="61">
        <v>0</v>
      </c>
      <c r="I3094" s="61">
        <f>D3094*7.61</f>
        <v>294253.33333333331</v>
      </c>
      <c r="J3094" s="61">
        <f>D3094*4.27</f>
        <v>165106.66666666663</v>
      </c>
      <c r="K3094" s="62">
        <f>SUM(F3094:J3094)</f>
        <v>745879.99999999988</v>
      </c>
    </row>
    <row r="3095" spans="1:11" ht="12.75" customHeight="1" x14ac:dyDescent="0.2">
      <c r="D3095" s="59">
        <f t="shared" si="160"/>
        <v>38666.666666666664</v>
      </c>
      <c r="E3095" s="60">
        <v>3009</v>
      </c>
    </row>
    <row r="3096" spans="1:11" ht="12.75" customHeight="1" x14ac:dyDescent="0.2">
      <c r="A3096" s="58" t="s">
        <v>1506</v>
      </c>
      <c r="D3096" s="59">
        <f t="shared" ref="D3096:D3159" si="164">D3095</f>
        <v>38666.666666666664</v>
      </c>
      <c r="E3096" s="60">
        <v>3010</v>
      </c>
    </row>
    <row r="3097" spans="1:11" ht="12.75" customHeight="1" x14ac:dyDescent="0.2">
      <c r="D3097" s="59">
        <f t="shared" si="164"/>
        <v>38666.666666666664</v>
      </c>
      <c r="E3097" s="60">
        <v>3011</v>
      </c>
    </row>
    <row r="3098" spans="1:11" ht="12.75" customHeight="1" x14ac:dyDescent="0.2">
      <c r="A3098" s="58" t="s">
        <v>1507</v>
      </c>
      <c r="D3098" s="59">
        <f t="shared" si="164"/>
        <v>38666.666666666664</v>
      </c>
      <c r="E3098" s="60">
        <v>3012</v>
      </c>
    </row>
    <row r="3099" spans="1:11" ht="12.75" customHeight="1" x14ac:dyDescent="0.2">
      <c r="D3099" s="59">
        <f t="shared" si="164"/>
        <v>38666.666666666664</v>
      </c>
      <c r="E3099" s="60">
        <v>3013</v>
      </c>
    </row>
    <row r="3100" spans="1:11" ht="12.75" customHeight="1" x14ac:dyDescent="0.2">
      <c r="A3100" s="58">
        <v>17400</v>
      </c>
      <c r="B3100" s="58" t="s">
        <v>1508</v>
      </c>
      <c r="C3100" s="59">
        <v>7</v>
      </c>
      <c r="D3100" s="59">
        <f t="shared" si="164"/>
        <v>38666.666666666664</v>
      </c>
      <c r="E3100" s="60">
        <v>3014</v>
      </c>
      <c r="F3100" s="61">
        <f>D3100*9</f>
        <v>348000</v>
      </c>
      <c r="G3100" s="61">
        <f>D3100*5.3</f>
        <v>204933.33333333331</v>
      </c>
      <c r="H3100" s="61">
        <f>D3100*2.37</f>
        <v>91640</v>
      </c>
      <c r="I3100" s="61">
        <f>D3100*16.88</f>
        <v>652693.33333333326</v>
      </c>
      <c r="J3100" s="61">
        <f>D3100*9.92</f>
        <v>383573.33333333331</v>
      </c>
      <c r="K3100" s="62">
        <f t="shared" ref="K3100:K3109" si="165">SUM(F3100:J3100)</f>
        <v>1680839.9999999998</v>
      </c>
    </row>
    <row r="3101" spans="1:11" ht="12.75" customHeight="1" x14ac:dyDescent="0.2">
      <c r="A3101" s="58">
        <v>17401</v>
      </c>
      <c r="B3101" s="58" t="s">
        <v>1509</v>
      </c>
      <c r="C3101" s="59">
        <v>6</v>
      </c>
      <c r="D3101" s="59">
        <f t="shared" si="164"/>
        <v>38666.666666666664</v>
      </c>
      <c r="E3101" s="60">
        <v>3015</v>
      </c>
      <c r="F3101" s="61">
        <f>D3101*7.68</f>
        <v>296959.99999999994</v>
      </c>
      <c r="G3101" s="61">
        <f>D3101*4.56</f>
        <v>176319.99999999997</v>
      </c>
      <c r="H3101" s="61">
        <f>D3101*2.01</f>
        <v>77719.999999999985</v>
      </c>
      <c r="I3101" s="61">
        <f>D3101*15.13</f>
        <v>585026.66666666663</v>
      </c>
      <c r="J3101" s="61">
        <f>D3101*4.27</f>
        <v>165106.66666666663</v>
      </c>
      <c r="K3101" s="62">
        <f t="shared" si="165"/>
        <v>1301133.333333333</v>
      </c>
    </row>
    <row r="3102" spans="1:11" ht="12.75" customHeight="1" x14ac:dyDescent="0.2">
      <c r="A3102" s="58">
        <v>17402</v>
      </c>
      <c r="B3102" s="58" t="s">
        <v>1510</v>
      </c>
      <c r="C3102" s="59">
        <v>9</v>
      </c>
      <c r="D3102" s="59">
        <f t="shared" si="164"/>
        <v>38666.666666666664</v>
      </c>
      <c r="E3102" s="60">
        <v>3016</v>
      </c>
      <c r="F3102" s="61">
        <f>D3102*12.76</f>
        <v>493386.66666666663</v>
      </c>
      <c r="G3102" s="61">
        <f>D3102*7.3</f>
        <v>282266.66666666663</v>
      </c>
      <c r="H3102" s="61">
        <f>D3102*3.49</f>
        <v>134946.66666666666</v>
      </c>
      <c r="I3102" s="61">
        <f>D3102*21.1</f>
        <v>815866.66666666663</v>
      </c>
      <c r="J3102" s="61">
        <f>D3102*9.92</f>
        <v>383573.33333333331</v>
      </c>
      <c r="K3102" s="62">
        <f t="shared" si="165"/>
        <v>2110040</v>
      </c>
    </row>
    <row r="3103" spans="1:11" ht="12.75" customHeight="1" x14ac:dyDescent="0.2">
      <c r="A3103" s="58">
        <v>17403</v>
      </c>
      <c r="B3103" s="58" t="s">
        <v>1511</v>
      </c>
      <c r="C3103" s="59">
        <v>9</v>
      </c>
      <c r="D3103" s="59">
        <f t="shared" si="164"/>
        <v>38666.666666666664</v>
      </c>
      <c r="E3103" s="60">
        <v>3017</v>
      </c>
      <c r="F3103" s="61">
        <f>D3103*12.76</f>
        <v>493386.66666666663</v>
      </c>
      <c r="G3103" s="61">
        <f>D3103*7.3</f>
        <v>282266.66666666663</v>
      </c>
      <c r="H3103" s="61">
        <f>D3103*3.49</f>
        <v>134946.66666666666</v>
      </c>
      <c r="I3103" s="61">
        <f>D3103*21.1</f>
        <v>815866.66666666663</v>
      </c>
      <c r="J3103" s="61">
        <f>D3103*9.92</f>
        <v>383573.33333333331</v>
      </c>
      <c r="K3103" s="62">
        <f t="shared" si="165"/>
        <v>2110040</v>
      </c>
    </row>
    <row r="3104" spans="1:11" ht="12.75" customHeight="1" x14ac:dyDescent="0.2">
      <c r="A3104" s="58">
        <v>17404</v>
      </c>
      <c r="B3104" s="58" t="s">
        <v>1512</v>
      </c>
      <c r="C3104" s="59">
        <v>4</v>
      </c>
      <c r="D3104" s="59">
        <f t="shared" si="164"/>
        <v>38666.666666666664</v>
      </c>
      <c r="E3104" s="60">
        <v>3018</v>
      </c>
      <c r="F3104" s="61">
        <f>D3104*4.31</f>
        <v>166653.33333333331</v>
      </c>
      <c r="G3104" s="61">
        <f>D3104*3.1</f>
        <v>119866.66666666666</v>
      </c>
      <c r="H3104" s="61">
        <v>0</v>
      </c>
      <c r="I3104" s="61">
        <f>D3104*7.61</f>
        <v>294253.33333333331</v>
      </c>
      <c r="J3104" s="61">
        <f>D3104*4.27</f>
        <v>165106.66666666663</v>
      </c>
      <c r="K3104" s="62">
        <f t="shared" si="165"/>
        <v>745879.99999999988</v>
      </c>
    </row>
    <row r="3105" spans="1:11" ht="12.75" customHeight="1" x14ac:dyDescent="0.2">
      <c r="A3105" s="58">
        <v>17405</v>
      </c>
      <c r="B3105" s="58" t="s">
        <v>1513</v>
      </c>
      <c r="C3105" s="59">
        <v>7</v>
      </c>
      <c r="D3105" s="59">
        <f t="shared" si="164"/>
        <v>38666.666666666664</v>
      </c>
      <c r="E3105" s="60">
        <v>3019</v>
      </c>
      <c r="F3105" s="61">
        <f>D3105*9</f>
        <v>348000</v>
      </c>
      <c r="G3105" s="61">
        <f>D3105*5.3</f>
        <v>204933.33333333331</v>
      </c>
      <c r="H3105" s="61">
        <f>D3105*2.37</f>
        <v>91640</v>
      </c>
      <c r="I3105" s="61">
        <f>D3105*16.88</f>
        <v>652693.33333333326</v>
      </c>
      <c r="J3105" s="61">
        <f>D3105*9.92</f>
        <v>383573.33333333331</v>
      </c>
      <c r="K3105" s="62">
        <f t="shared" si="165"/>
        <v>1680839.9999999998</v>
      </c>
    </row>
    <row r="3106" spans="1:11" ht="12.75" customHeight="1" x14ac:dyDescent="0.2">
      <c r="A3106" s="58">
        <v>17406</v>
      </c>
      <c r="B3106" s="58" t="s">
        <v>1514</v>
      </c>
      <c r="C3106" s="59">
        <v>5</v>
      </c>
      <c r="D3106" s="59">
        <f t="shared" si="164"/>
        <v>38666.666666666664</v>
      </c>
      <c r="E3106" s="60">
        <v>3020</v>
      </c>
      <c r="F3106" s="61">
        <f>D3106*5.86</f>
        <v>226586.66666666666</v>
      </c>
      <c r="G3106" s="61">
        <f>D3106*3.83</f>
        <v>148093.33333333331</v>
      </c>
      <c r="H3106" s="61">
        <v>0</v>
      </c>
      <c r="I3106" s="61">
        <f>D3106*10.45</f>
        <v>404066.66666666663</v>
      </c>
      <c r="J3106" s="61">
        <f>D3106*4.27</f>
        <v>165106.66666666663</v>
      </c>
      <c r="K3106" s="62">
        <f t="shared" si="165"/>
        <v>943853.33333333326</v>
      </c>
    </row>
    <row r="3107" spans="1:11" ht="12.75" customHeight="1" x14ac:dyDescent="0.2">
      <c r="A3107" s="58">
        <v>17407</v>
      </c>
      <c r="B3107" s="58" t="s">
        <v>1515</v>
      </c>
      <c r="C3107" s="59">
        <v>7</v>
      </c>
      <c r="D3107" s="59">
        <f t="shared" si="164"/>
        <v>38666.666666666664</v>
      </c>
      <c r="E3107" s="60">
        <v>3021</v>
      </c>
      <c r="F3107" s="61">
        <f>D3107*9</f>
        <v>348000</v>
      </c>
      <c r="G3107" s="61">
        <f>D3107*5.3</f>
        <v>204933.33333333331</v>
      </c>
      <c r="H3107" s="61">
        <f>D3107*2.37</f>
        <v>91640</v>
      </c>
      <c r="I3107" s="61">
        <f>D3107*16.88</f>
        <v>652693.33333333326</v>
      </c>
      <c r="J3107" s="61">
        <f>D3107*9.92</f>
        <v>383573.33333333331</v>
      </c>
      <c r="K3107" s="62">
        <f t="shared" si="165"/>
        <v>1680839.9999999998</v>
      </c>
    </row>
    <row r="3108" spans="1:11" ht="12.75" customHeight="1" x14ac:dyDescent="0.2">
      <c r="A3108" s="58">
        <v>17408</v>
      </c>
      <c r="B3108" s="58" t="s">
        <v>1516</v>
      </c>
      <c r="C3108" s="59">
        <v>5</v>
      </c>
      <c r="D3108" s="59">
        <f t="shared" si="164"/>
        <v>38666.666666666664</v>
      </c>
      <c r="E3108" s="60">
        <v>3022</v>
      </c>
      <c r="F3108" s="61">
        <f>D3108*5.86</f>
        <v>226586.66666666666</v>
      </c>
      <c r="G3108" s="61">
        <f>D3108*3.83</f>
        <v>148093.33333333331</v>
      </c>
      <c r="H3108" s="61">
        <v>0</v>
      </c>
      <c r="I3108" s="61">
        <f>D3108*10.45</f>
        <v>404066.66666666663</v>
      </c>
      <c r="J3108" s="61">
        <f>D3108*4.27</f>
        <v>165106.66666666663</v>
      </c>
      <c r="K3108" s="62">
        <f t="shared" si="165"/>
        <v>943853.33333333326</v>
      </c>
    </row>
    <row r="3109" spans="1:11" ht="12.75" customHeight="1" x14ac:dyDescent="0.2">
      <c r="A3109" s="58">
        <v>17409</v>
      </c>
      <c r="B3109" s="58" t="s">
        <v>1517</v>
      </c>
      <c r="C3109" s="59">
        <v>11</v>
      </c>
      <c r="D3109" s="59">
        <f t="shared" si="164"/>
        <v>38666.666666666664</v>
      </c>
      <c r="E3109" s="60">
        <v>3023</v>
      </c>
      <c r="F3109" s="61">
        <f>D3109*17.62</f>
        <v>681306.66666666663</v>
      </c>
      <c r="G3109" s="61">
        <f>D3109*10.08</f>
        <v>389760</v>
      </c>
      <c r="H3109" s="61">
        <f>D3109*4.83</f>
        <v>186760</v>
      </c>
      <c r="I3109" s="61">
        <f>D3109*29.95</f>
        <v>1158066.6666666665</v>
      </c>
      <c r="J3109" s="61">
        <f>D3109*15.72</f>
        <v>607840</v>
      </c>
      <c r="K3109" s="62">
        <f t="shared" si="165"/>
        <v>3023733.333333333</v>
      </c>
    </row>
    <row r="3110" spans="1:11" ht="12.75" customHeight="1" x14ac:dyDescent="0.2">
      <c r="D3110" s="59">
        <f t="shared" si="164"/>
        <v>38666.666666666664</v>
      </c>
      <c r="E3110" s="60">
        <v>3024</v>
      </c>
    </row>
    <row r="3111" spans="1:11" ht="12.75" customHeight="1" x14ac:dyDescent="0.2">
      <c r="A3111" s="58" t="s">
        <v>1518</v>
      </c>
      <c r="D3111" s="59">
        <f t="shared" si="164"/>
        <v>38666.666666666664</v>
      </c>
      <c r="E3111" s="60">
        <v>3025</v>
      </c>
    </row>
    <row r="3112" spans="1:11" ht="12.75" customHeight="1" x14ac:dyDescent="0.2">
      <c r="D3112" s="59">
        <f t="shared" si="164"/>
        <v>38666.666666666664</v>
      </c>
      <c r="E3112" s="60">
        <v>3026</v>
      </c>
    </row>
    <row r="3113" spans="1:11" ht="12.75" customHeight="1" x14ac:dyDescent="0.2">
      <c r="A3113" s="58" t="s">
        <v>5008</v>
      </c>
      <c r="D3113" s="59">
        <f t="shared" si="164"/>
        <v>38666.666666666664</v>
      </c>
      <c r="E3113" s="60">
        <v>3027</v>
      </c>
    </row>
    <row r="3114" spans="1:11" ht="12.75" customHeight="1" x14ac:dyDescent="0.2">
      <c r="D3114" s="59">
        <f t="shared" si="164"/>
        <v>38666.666666666664</v>
      </c>
      <c r="E3114" s="60">
        <v>3028</v>
      </c>
    </row>
    <row r="3115" spans="1:11" ht="12.75" customHeight="1" x14ac:dyDescent="0.2">
      <c r="A3115" s="58">
        <v>17500</v>
      </c>
      <c r="B3115" s="58" t="s">
        <v>1519</v>
      </c>
      <c r="C3115" s="59">
        <v>9</v>
      </c>
      <c r="D3115" s="59">
        <f t="shared" si="164"/>
        <v>38666.666666666664</v>
      </c>
      <c r="E3115" s="60">
        <v>3029</v>
      </c>
      <c r="F3115" s="61">
        <f>D3115*12.76</f>
        <v>493386.66666666663</v>
      </c>
      <c r="G3115" s="61">
        <f>D3115*7.3</f>
        <v>282266.66666666663</v>
      </c>
      <c r="H3115" s="61">
        <f>D3115*3.49</f>
        <v>134946.66666666666</v>
      </c>
      <c r="I3115" s="61">
        <f>D3115*21.1</f>
        <v>815866.66666666663</v>
      </c>
      <c r="J3115" s="61">
        <f>D3115*9.92</f>
        <v>383573.33333333331</v>
      </c>
      <c r="K3115" s="62">
        <f t="shared" ref="K3115:K3121" si="166">SUM(F3115:J3115)</f>
        <v>2110040</v>
      </c>
    </row>
    <row r="3116" spans="1:11" ht="12.75" customHeight="1" x14ac:dyDescent="0.2">
      <c r="A3116" s="58">
        <v>17501</v>
      </c>
      <c r="B3116" s="58" t="s">
        <v>1520</v>
      </c>
      <c r="C3116" s="59">
        <v>8</v>
      </c>
      <c r="D3116" s="59">
        <f t="shared" si="164"/>
        <v>38666.666666666664</v>
      </c>
      <c r="E3116" s="60">
        <v>3030</v>
      </c>
      <c r="F3116" s="61">
        <f>D3116*10.44</f>
        <v>403679.99999999994</v>
      </c>
      <c r="G3116" s="61">
        <f>D3116*6.17</f>
        <v>238573.33333333331</v>
      </c>
      <c r="H3116" s="61">
        <f>D3116*2.74</f>
        <v>105946.66666666667</v>
      </c>
      <c r="I3116" s="61">
        <f>D3116*18.51</f>
        <v>715720</v>
      </c>
      <c r="J3116" s="61">
        <f>D3116*9.92</f>
        <v>383573.33333333331</v>
      </c>
      <c r="K3116" s="62">
        <f t="shared" si="166"/>
        <v>1847493.3333333333</v>
      </c>
    </row>
    <row r="3117" spans="1:11" ht="12.75" customHeight="1" x14ac:dyDescent="0.2">
      <c r="A3117" s="58">
        <v>17502</v>
      </c>
      <c r="B3117" s="58" t="s">
        <v>1521</v>
      </c>
      <c r="C3117" s="59">
        <v>7</v>
      </c>
      <c r="D3117" s="59">
        <f t="shared" si="164"/>
        <v>38666.666666666664</v>
      </c>
      <c r="E3117" s="60">
        <v>3031</v>
      </c>
      <c r="F3117" s="61">
        <f>D3117*9</f>
        <v>348000</v>
      </c>
      <c r="G3117" s="61">
        <f>D3117*5.3</f>
        <v>204933.33333333331</v>
      </c>
      <c r="H3117" s="61">
        <f>D3117*2.37</f>
        <v>91640</v>
      </c>
      <c r="I3117" s="61">
        <f>D3117*16.88</f>
        <v>652693.33333333326</v>
      </c>
      <c r="J3117" s="61">
        <f>D3117*9.92</f>
        <v>383573.33333333331</v>
      </c>
      <c r="K3117" s="62">
        <f t="shared" si="166"/>
        <v>1680839.9999999998</v>
      </c>
    </row>
    <row r="3118" spans="1:11" ht="12.75" customHeight="1" x14ac:dyDescent="0.2">
      <c r="A3118" s="58">
        <v>17503</v>
      </c>
      <c r="B3118" s="58" t="s">
        <v>1522</v>
      </c>
      <c r="C3118" s="59">
        <v>6</v>
      </c>
      <c r="D3118" s="59">
        <f t="shared" si="164"/>
        <v>38666.666666666664</v>
      </c>
      <c r="E3118" s="60">
        <v>3032</v>
      </c>
      <c r="F3118" s="61">
        <f>D3118*7.68</f>
        <v>296959.99999999994</v>
      </c>
      <c r="G3118" s="61">
        <f>D3118*4.56</f>
        <v>176319.99999999997</v>
      </c>
      <c r="H3118" s="61">
        <f>D3118*2.01</f>
        <v>77719.999999999985</v>
      </c>
      <c r="I3118" s="61">
        <f>D3118*15.13</f>
        <v>585026.66666666663</v>
      </c>
      <c r="J3118" s="61">
        <f>D3118*4.27</f>
        <v>165106.66666666663</v>
      </c>
      <c r="K3118" s="62">
        <f t="shared" si="166"/>
        <v>1301133.333333333</v>
      </c>
    </row>
    <row r="3119" spans="1:11" ht="12.75" customHeight="1" x14ac:dyDescent="0.2">
      <c r="A3119" s="58">
        <v>17504</v>
      </c>
      <c r="B3119" s="58" t="s">
        <v>1523</v>
      </c>
      <c r="C3119" s="59">
        <v>8</v>
      </c>
      <c r="D3119" s="59">
        <f t="shared" si="164"/>
        <v>38666.666666666664</v>
      </c>
      <c r="E3119" s="60">
        <v>3033</v>
      </c>
      <c r="F3119" s="61">
        <f>D3119*10.44</f>
        <v>403679.99999999994</v>
      </c>
      <c r="G3119" s="61">
        <f>D3119*6.17</f>
        <v>238573.33333333331</v>
      </c>
      <c r="H3119" s="61">
        <f>D3119*2.74</f>
        <v>105946.66666666667</v>
      </c>
      <c r="I3119" s="61">
        <f>D3119*18.51</f>
        <v>715720</v>
      </c>
      <c r="J3119" s="61">
        <f>D3119*9.92</f>
        <v>383573.33333333331</v>
      </c>
      <c r="K3119" s="62">
        <f t="shared" si="166"/>
        <v>1847493.3333333333</v>
      </c>
    </row>
    <row r="3120" spans="1:11" ht="12.75" customHeight="1" x14ac:dyDescent="0.2">
      <c r="A3120" s="58">
        <v>17505</v>
      </c>
      <c r="B3120" s="58" t="s">
        <v>1524</v>
      </c>
      <c r="C3120" s="59">
        <v>8</v>
      </c>
      <c r="D3120" s="59">
        <f t="shared" si="164"/>
        <v>38666.666666666664</v>
      </c>
      <c r="E3120" s="60">
        <v>3034</v>
      </c>
      <c r="F3120" s="61">
        <f>D3120*10.44</f>
        <v>403679.99999999994</v>
      </c>
      <c r="G3120" s="61">
        <f>D3120*6.17</f>
        <v>238573.33333333331</v>
      </c>
      <c r="H3120" s="61">
        <f>D3120*2.74</f>
        <v>105946.66666666667</v>
      </c>
      <c r="I3120" s="61">
        <f>D3120*18.51</f>
        <v>715720</v>
      </c>
      <c r="J3120" s="61">
        <f>D3120*9.92</f>
        <v>383573.33333333331</v>
      </c>
      <c r="K3120" s="62">
        <f t="shared" si="166"/>
        <v>1847493.3333333333</v>
      </c>
    </row>
    <row r="3121" spans="1:11" ht="12.75" customHeight="1" x14ac:dyDescent="0.2">
      <c r="A3121" s="58">
        <v>17506</v>
      </c>
      <c r="B3121" s="58" t="s">
        <v>1525</v>
      </c>
      <c r="C3121" s="59">
        <v>6</v>
      </c>
      <c r="D3121" s="59">
        <f t="shared" si="164"/>
        <v>38666.666666666664</v>
      </c>
      <c r="E3121" s="60">
        <v>3035</v>
      </c>
      <c r="F3121" s="61">
        <f>D3121*7.68</f>
        <v>296959.99999999994</v>
      </c>
      <c r="G3121" s="61">
        <f>D3121*4.56</f>
        <v>176319.99999999997</v>
      </c>
      <c r="H3121" s="61">
        <f>D3121*2.01</f>
        <v>77719.999999999985</v>
      </c>
      <c r="I3121" s="61">
        <f>D3121*15.13</f>
        <v>585026.66666666663</v>
      </c>
      <c r="J3121" s="61">
        <f>D3121*4.27</f>
        <v>165106.66666666663</v>
      </c>
      <c r="K3121" s="62">
        <f t="shared" si="166"/>
        <v>1301133.333333333</v>
      </c>
    </row>
    <row r="3122" spans="1:11" ht="12.75" customHeight="1" x14ac:dyDescent="0.2">
      <c r="D3122" s="59">
        <f t="shared" si="164"/>
        <v>38666.666666666664</v>
      </c>
      <c r="E3122" s="60">
        <v>3036</v>
      </c>
    </row>
    <row r="3123" spans="1:11" ht="12.75" customHeight="1" x14ac:dyDescent="0.2">
      <c r="A3123" s="58" t="s">
        <v>1526</v>
      </c>
      <c r="D3123" s="59">
        <f t="shared" si="164"/>
        <v>38666.666666666664</v>
      </c>
      <c r="E3123" s="60">
        <v>3037</v>
      </c>
    </row>
    <row r="3124" spans="1:11" ht="12.75" customHeight="1" x14ac:dyDescent="0.2">
      <c r="D3124" s="59">
        <f t="shared" si="164"/>
        <v>38666.666666666664</v>
      </c>
      <c r="E3124" s="60">
        <v>3038</v>
      </c>
    </row>
    <row r="3125" spans="1:11" ht="12.75" customHeight="1" x14ac:dyDescent="0.2">
      <c r="A3125" s="58">
        <v>17510</v>
      </c>
      <c r="B3125" s="58" t="s">
        <v>1527</v>
      </c>
      <c r="C3125" s="59">
        <v>8</v>
      </c>
      <c r="D3125" s="59">
        <f t="shared" si="164"/>
        <v>38666.666666666664</v>
      </c>
      <c r="E3125" s="60">
        <v>3039</v>
      </c>
      <c r="F3125" s="61">
        <f>D3125*10.44</f>
        <v>403679.99999999994</v>
      </c>
      <c r="G3125" s="61">
        <f>D3125*6.17</f>
        <v>238573.33333333331</v>
      </c>
      <c r="H3125" s="61">
        <f>D3125*2.74</f>
        <v>105946.66666666667</v>
      </c>
      <c r="I3125" s="61">
        <f>D3125*18.51</f>
        <v>715720</v>
      </c>
      <c r="J3125" s="61">
        <f>D3125*9.92</f>
        <v>383573.33333333331</v>
      </c>
      <c r="K3125" s="62">
        <f>SUM(F3125:J3125)</f>
        <v>1847493.3333333333</v>
      </c>
    </row>
    <row r="3126" spans="1:11" ht="12.75" customHeight="1" x14ac:dyDescent="0.2">
      <c r="A3126" s="58">
        <v>17511</v>
      </c>
      <c r="B3126" s="58" t="s">
        <v>1528</v>
      </c>
      <c r="C3126" s="59">
        <v>4</v>
      </c>
      <c r="D3126" s="59">
        <f t="shared" si="164"/>
        <v>38666.666666666664</v>
      </c>
      <c r="E3126" s="60">
        <v>3040</v>
      </c>
      <c r="F3126" s="61">
        <f>D3126*4.31</f>
        <v>166653.33333333331</v>
      </c>
      <c r="G3126" s="61">
        <f>D3126*3.1</f>
        <v>119866.66666666666</v>
      </c>
      <c r="H3126" s="61">
        <v>0</v>
      </c>
      <c r="I3126" s="61">
        <f>D3126*7.61</f>
        <v>294253.33333333331</v>
      </c>
      <c r="J3126" s="61">
        <f>D3126*4.27</f>
        <v>165106.66666666663</v>
      </c>
      <c r="K3126" s="62">
        <f>SUM(F3126:J3126)</f>
        <v>745879.99999999988</v>
      </c>
    </row>
    <row r="3127" spans="1:11" ht="12.75" customHeight="1" x14ac:dyDescent="0.2">
      <c r="A3127" s="58">
        <v>17512</v>
      </c>
      <c r="B3127" s="58" t="s">
        <v>1529</v>
      </c>
      <c r="C3127" s="59">
        <v>8</v>
      </c>
      <c r="D3127" s="59">
        <f t="shared" si="164"/>
        <v>38666.666666666664</v>
      </c>
      <c r="E3127" s="60">
        <v>3041</v>
      </c>
      <c r="F3127" s="61">
        <f>D3127*10.44</f>
        <v>403679.99999999994</v>
      </c>
      <c r="G3127" s="61">
        <f>D3127*6.17</f>
        <v>238573.33333333331</v>
      </c>
      <c r="H3127" s="61">
        <f>D3127*2.74</f>
        <v>105946.66666666667</v>
      </c>
      <c r="I3127" s="61">
        <f>D3127*18.51</f>
        <v>715720</v>
      </c>
      <c r="J3127" s="61">
        <f>D3127*9.92</f>
        <v>383573.33333333331</v>
      </c>
      <c r="K3127" s="62">
        <f>SUM(F3127:J3127)</f>
        <v>1847493.3333333333</v>
      </c>
    </row>
    <row r="3128" spans="1:11" ht="12.75" customHeight="1" x14ac:dyDescent="0.2">
      <c r="D3128" s="59">
        <f t="shared" si="164"/>
        <v>38666.666666666664</v>
      </c>
      <c r="E3128" s="60">
        <v>3042</v>
      </c>
    </row>
    <row r="3129" spans="1:11" ht="12.75" customHeight="1" x14ac:dyDescent="0.2">
      <c r="A3129" s="58" t="s">
        <v>1530</v>
      </c>
      <c r="D3129" s="59">
        <f t="shared" si="164"/>
        <v>38666.666666666664</v>
      </c>
      <c r="E3129" s="60">
        <v>3043</v>
      </c>
    </row>
    <row r="3130" spans="1:11" ht="12.75" customHeight="1" x14ac:dyDescent="0.2">
      <c r="D3130" s="59">
        <f t="shared" si="164"/>
        <v>38666.666666666664</v>
      </c>
      <c r="E3130" s="60">
        <v>3044</v>
      </c>
    </row>
    <row r="3131" spans="1:11" ht="12.75" customHeight="1" x14ac:dyDescent="0.2">
      <c r="A3131" s="58" t="s">
        <v>1531</v>
      </c>
      <c r="D3131" s="59">
        <f t="shared" si="164"/>
        <v>38666.666666666664</v>
      </c>
      <c r="E3131" s="60">
        <v>3045</v>
      </c>
    </row>
    <row r="3132" spans="1:11" ht="12.75" customHeight="1" x14ac:dyDescent="0.2">
      <c r="D3132" s="59">
        <f t="shared" si="164"/>
        <v>38666.666666666664</v>
      </c>
      <c r="E3132" s="60">
        <v>3046</v>
      </c>
    </row>
    <row r="3133" spans="1:11" ht="12.75" customHeight="1" x14ac:dyDescent="0.2">
      <c r="A3133" s="58">
        <v>17600</v>
      </c>
      <c r="B3133" s="58" t="s">
        <v>1532</v>
      </c>
      <c r="C3133" s="59">
        <v>8</v>
      </c>
      <c r="D3133" s="59">
        <f t="shared" si="164"/>
        <v>38666.666666666664</v>
      </c>
      <c r="E3133" s="60">
        <v>3047</v>
      </c>
      <c r="F3133" s="61">
        <f>D3133*10.44</f>
        <v>403679.99999999994</v>
      </c>
      <c r="G3133" s="61">
        <f>D3133*6.17</f>
        <v>238573.33333333331</v>
      </c>
      <c r="H3133" s="61">
        <f>D3133*2.74</f>
        <v>105946.66666666667</v>
      </c>
      <c r="I3133" s="61">
        <f>D3133*18.51</f>
        <v>715720</v>
      </c>
      <c r="J3133" s="61">
        <f>D3133*9.92</f>
        <v>383573.33333333331</v>
      </c>
      <c r="K3133" s="62">
        <f>SUM(F3133:J3133)</f>
        <v>1847493.3333333333</v>
      </c>
    </row>
    <row r="3134" spans="1:11" ht="12.75" customHeight="1" x14ac:dyDescent="0.2">
      <c r="A3134" s="58">
        <v>17601</v>
      </c>
      <c r="B3134" s="58" t="s">
        <v>1533</v>
      </c>
      <c r="C3134" s="59">
        <v>8</v>
      </c>
      <c r="D3134" s="59">
        <f t="shared" si="164"/>
        <v>38666.666666666664</v>
      </c>
      <c r="E3134" s="60">
        <v>3048</v>
      </c>
      <c r="F3134" s="61">
        <f>D3134*10.44</f>
        <v>403679.99999999994</v>
      </c>
      <c r="G3134" s="61">
        <f>D3134*6.17</f>
        <v>238573.33333333331</v>
      </c>
      <c r="H3134" s="61">
        <f>D3134*2.74</f>
        <v>105946.66666666667</v>
      </c>
      <c r="I3134" s="61">
        <f>D3134*18.51</f>
        <v>715720</v>
      </c>
      <c r="J3134" s="61">
        <f>D3134*9.92</f>
        <v>383573.33333333331</v>
      </c>
      <c r="K3134" s="62">
        <f>SUM(F3134:J3134)</f>
        <v>1847493.3333333333</v>
      </c>
    </row>
    <row r="3135" spans="1:11" ht="12.75" customHeight="1" x14ac:dyDescent="0.2">
      <c r="A3135" s="58">
        <v>17602</v>
      </c>
      <c r="B3135" s="58" t="s">
        <v>5009</v>
      </c>
      <c r="C3135" s="59">
        <v>8</v>
      </c>
      <c r="D3135" s="59">
        <f t="shared" si="164"/>
        <v>38666.666666666664</v>
      </c>
      <c r="E3135" s="60">
        <v>3049</v>
      </c>
      <c r="F3135" s="61">
        <f>D3135*10.44</f>
        <v>403679.99999999994</v>
      </c>
      <c r="G3135" s="61">
        <f>D3135*6.17</f>
        <v>238573.33333333331</v>
      </c>
      <c r="H3135" s="61">
        <f>D3135*2.74</f>
        <v>105946.66666666667</v>
      </c>
      <c r="I3135" s="61">
        <f>D3135*18.51</f>
        <v>715720</v>
      </c>
      <c r="J3135" s="61">
        <f>D3135*9.92</f>
        <v>383573.33333333331</v>
      </c>
      <c r="K3135" s="62">
        <f>SUM(F3135:J3135)</f>
        <v>1847493.3333333333</v>
      </c>
    </row>
    <row r="3136" spans="1:11" ht="12.75" customHeight="1" x14ac:dyDescent="0.2">
      <c r="A3136" s="58">
        <v>17603</v>
      </c>
      <c r="B3136" s="58" t="s">
        <v>1534</v>
      </c>
      <c r="C3136" s="59">
        <v>8</v>
      </c>
      <c r="D3136" s="59">
        <f t="shared" si="164"/>
        <v>38666.666666666664</v>
      </c>
      <c r="E3136" s="60">
        <v>3050</v>
      </c>
      <c r="F3136" s="61">
        <f>D3136*10.44</f>
        <v>403679.99999999994</v>
      </c>
      <c r="G3136" s="61">
        <f>D3136*6.17</f>
        <v>238573.33333333331</v>
      </c>
      <c r="H3136" s="61">
        <f>D3136*2.74</f>
        <v>105946.66666666667</v>
      </c>
      <c r="I3136" s="61">
        <f>D3136*18.51</f>
        <v>715720</v>
      </c>
      <c r="J3136" s="61">
        <f>D3136*9.92</f>
        <v>383573.33333333331</v>
      </c>
      <c r="K3136" s="62">
        <f>SUM(F3136:J3136)</f>
        <v>1847493.3333333333</v>
      </c>
    </row>
    <row r="3137" spans="1:11" ht="12.75" customHeight="1" x14ac:dyDescent="0.2">
      <c r="D3137" s="59">
        <f t="shared" si="164"/>
        <v>38666.666666666664</v>
      </c>
      <c r="E3137" s="60">
        <v>3051</v>
      </c>
    </row>
    <row r="3138" spans="1:11" ht="12.75" customHeight="1" x14ac:dyDescent="0.2">
      <c r="A3138" s="58" t="s">
        <v>1535</v>
      </c>
      <c r="D3138" s="59">
        <f t="shared" si="164"/>
        <v>38666.666666666664</v>
      </c>
      <c r="E3138" s="60">
        <v>3052</v>
      </c>
    </row>
    <row r="3139" spans="1:11" ht="12.75" customHeight="1" x14ac:dyDescent="0.2">
      <c r="D3139" s="59">
        <f t="shared" si="164"/>
        <v>38666.666666666664</v>
      </c>
      <c r="E3139" s="60">
        <v>3053</v>
      </c>
    </row>
    <row r="3140" spans="1:11" ht="12.75" customHeight="1" x14ac:dyDescent="0.2">
      <c r="A3140" s="58">
        <v>17610</v>
      </c>
      <c r="B3140" s="58" t="s">
        <v>1536</v>
      </c>
      <c r="C3140" s="59">
        <v>6</v>
      </c>
      <c r="D3140" s="59">
        <f t="shared" si="164"/>
        <v>38666.666666666664</v>
      </c>
      <c r="E3140" s="60">
        <v>3054</v>
      </c>
      <c r="F3140" s="61">
        <f>D3140*7.68</f>
        <v>296959.99999999994</v>
      </c>
      <c r="G3140" s="61">
        <f>D3140*4.56</f>
        <v>176319.99999999997</v>
      </c>
      <c r="H3140" s="61">
        <f>D3140*2.01</f>
        <v>77719.999999999985</v>
      </c>
      <c r="I3140" s="61">
        <f>D3140*15.13</f>
        <v>585026.66666666663</v>
      </c>
      <c r="J3140" s="61">
        <f>D3140*4.27</f>
        <v>165106.66666666663</v>
      </c>
      <c r="K3140" s="62">
        <f>SUM(F3140:J3140)</f>
        <v>1301133.333333333</v>
      </c>
    </row>
    <row r="3141" spans="1:11" ht="12.75" customHeight="1" x14ac:dyDescent="0.2">
      <c r="A3141" s="58">
        <v>17611</v>
      </c>
      <c r="B3141" s="58" t="s">
        <v>1537</v>
      </c>
      <c r="C3141" s="59">
        <v>8</v>
      </c>
      <c r="D3141" s="59">
        <f t="shared" si="164"/>
        <v>38666.666666666664</v>
      </c>
      <c r="E3141" s="60">
        <v>3055</v>
      </c>
      <c r="F3141" s="61">
        <f>D3141*10.44</f>
        <v>403679.99999999994</v>
      </c>
      <c r="G3141" s="61">
        <f>D3141*6.17</f>
        <v>238573.33333333331</v>
      </c>
      <c r="H3141" s="61">
        <f>D3141*2.74</f>
        <v>105946.66666666667</v>
      </c>
      <c r="I3141" s="61">
        <f>D3141*18.51</f>
        <v>715720</v>
      </c>
      <c r="J3141" s="61">
        <f>D3141*9.92</f>
        <v>383573.33333333331</v>
      </c>
      <c r="K3141" s="62">
        <f>SUM(F3141:J3141)</f>
        <v>1847493.3333333333</v>
      </c>
    </row>
    <row r="3142" spans="1:11" ht="12.75" customHeight="1" x14ac:dyDescent="0.2">
      <c r="A3142" s="58">
        <v>17612</v>
      </c>
      <c r="B3142" s="58" t="s">
        <v>1538</v>
      </c>
      <c r="C3142" s="59">
        <v>8</v>
      </c>
      <c r="D3142" s="59">
        <f t="shared" si="164"/>
        <v>38666.666666666664</v>
      </c>
      <c r="E3142" s="60">
        <v>3056</v>
      </c>
      <c r="F3142" s="61">
        <f>D3142*10.44</f>
        <v>403679.99999999994</v>
      </c>
      <c r="G3142" s="61">
        <f>D3142*6.17</f>
        <v>238573.33333333331</v>
      </c>
      <c r="H3142" s="61">
        <f>D3142*2.74</f>
        <v>105946.66666666667</v>
      </c>
      <c r="I3142" s="61">
        <f>D3142*18.51</f>
        <v>715720</v>
      </c>
      <c r="J3142" s="61">
        <f>D3142*9.92</f>
        <v>383573.33333333331</v>
      </c>
      <c r="K3142" s="62">
        <f>SUM(F3142:J3142)</f>
        <v>1847493.3333333333</v>
      </c>
    </row>
    <row r="3143" spans="1:11" ht="12.75" customHeight="1" x14ac:dyDescent="0.2">
      <c r="A3143" s="58">
        <v>17613</v>
      </c>
      <c r="B3143" s="58" t="s">
        <v>1539</v>
      </c>
      <c r="C3143" s="59">
        <v>8</v>
      </c>
      <c r="D3143" s="59">
        <f t="shared" si="164"/>
        <v>38666.666666666664</v>
      </c>
      <c r="E3143" s="60">
        <v>3057</v>
      </c>
      <c r="F3143" s="61">
        <f>D3143*10.44</f>
        <v>403679.99999999994</v>
      </c>
      <c r="G3143" s="61">
        <f>D3143*6.17</f>
        <v>238573.33333333331</v>
      </c>
      <c r="H3143" s="61">
        <f>D3143*2.74</f>
        <v>105946.66666666667</v>
      </c>
      <c r="I3143" s="61">
        <f>D3143*18.51</f>
        <v>715720</v>
      </c>
      <c r="J3143" s="61">
        <f>D3143*9.92</f>
        <v>383573.33333333331</v>
      </c>
      <c r="K3143" s="62">
        <f>SUM(F3143:J3143)</f>
        <v>1847493.3333333333</v>
      </c>
    </row>
    <row r="3144" spans="1:11" ht="12.75" customHeight="1" x14ac:dyDescent="0.2">
      <c r="D3144" s="59">
        <f t="shared" si="164"/>
        <v>38666.666666666664</v>
      </c>
      <c r="E3144" s="60">
        <v>3058</v>
      </c>
    </row>
    <row r="3145" spans="1:11" ht="12.75" customHeight="1" x14ac:dyDescent="0.2">
      <c r="A3145" s="58" t="s">
        <v>1540</v>
      </c>
      <c r="D3145" s="59">
        <f t="shared" si="164"/>
        <v>38666.666666666664</v>
      </c>
      <c r="E3145" s="60">
        <v>3059</v>
      </c>
    </row>
    <row r="3146" spans="1:11" ht="12.75" customHeight="1" x14ac:dyDescent="0.2">
      <c r="D3146" s="59">
        <f t="shared" si="164"/>
        <v>38666.666666666664</v>
      </c>
      <c r="E3146" s="60">
        <v>3060</v>
      </c>
    </row>
    <row r="3147" spans="1:11" ht="12.75" customHeight="1" x14ac:dyDescent="0.2">
      <c r="A3147" s="58">
        <v>17620</v>
      </c>
      <c r="B3147" s="58" t="s">
        <v>1541</v>
      </c>
      <c r="C3147" s="59">
        <v>6</v>
      </c>
      <c r="D3147" s="59">
        <f t="shared" si="164"/>
        <v>38666.666666666664</v>
      </c>
      <c r="E3147" s="60">
        <v>3061</v>
      </c>
      <c r="F3147" s="61">
        <f>D3147*7.68</f>
        <v>296959.99999999994</v>
      </c>
      <c r="G3147" s="61">
        <f>D3147*4.56</f>
        <v>176319.99999999997</v>
      </c>
      <c r="H3147" s="61">
        <f>D3147*2.01</f>
        <v>77719.999999999985</v>
      </c>
      <c r="I3147" s="61">
        <f>D3147*15.13</f>
        <v>585026.66666666663</v>
      </c>
      <c r="J3147" s="61">
        <f>D3147*4.27</f>
        <v>165106.66666666663</v>
      </c>
      <c r="K3147" s="62">
        <f t="shared" ref="K3147:K3153" si="167">SUM(F3147:J3147)</f>
        <v>1301133.333333333</v>
      </c>
    </row>
    <row r="3148" spans="1:11" ht="12.75" customHeight="1" x14ac:dyDescent="0.2">
      <c r="A3148" s="58">
        <v>17621</v>
      </c>
      <c r="B3148" s="58" t="s">
        <v>1542</v>
      </c>
      <c r="C3148" s="59">
        <v>3</v>
      </c>
      <c r="D3148" s="59">
        <f t="shared" si="164"/>
        <v>38666.666666666664</v>
      </c>
      <c r="E3148" s="60">
        <v>3062</v>
      </c>
      <c r="F3148" s="61">
        <f>D3148*3.57</f>
        <v>138039.99999999997</v>
      </c>
      <c r="G3148" s="61">
        <f>D3148*2.53</f>
        <v>97826.666666666657</v>
      </c>
      <c r="H3148" s="61">
        <v>0</v>
      </c>
      <c r="I3148" s="61">
        <f>D3148*5.97</f>
        <v>230839.99999999997</v>
      </c>
      <c r="J3148" s="61">
        <f>D3148*2.28</f>
        <v>88159.999999999985</v>
      </c>
      <c r="K3148" s="62">
        <f t="shared" si="167"/>
        <v>554866.66666666663</v>
      </c>
    </row>
    <row r="3149" spans="1:11" ht="12.75" customHeight="1" x14ac:dyDescent="0.2">
      <c r="A3149" s="58">
        <v>17622</v>
      </c>
      <c r="B3149" s="58" t="s">
        <v>1543</v>
      </c>
      <c r="C3149" s="59">
        <v>4</v>
      </c>
      <c r="D3149" s="59">
        <f t="shared" si="164"/>
        <v>38666.666666666664</v>
      </c>
      <c r="E3149" s="60">
        <v>3063</v>
      </c>
      <c r="F3149" s="61">
        <f>D3149*4.31</f>
        <v>166653.33333333331</v>
      </c>
      <c r="G3149" s="61">
        <f>D3149*3.1</f>
        <v>119866.66666666666</v>
      </c>
      <c r="H3149" s="61">
        <v>0</v>
      </c>
      <c r="I3149" s="61">
        <f>D3149*7.61</f>
        <v>294253.33333333331</v>
      </c>
      <c r="J3149" s="61">
        <f>D3149*4.27</f>
        <v>165106.66666666663</v>
      </c>
      <c r="K3149" s="62">
        <f t="shared" si="167"/>
        <v>745879.99999999988</v>
      </c>
    </row>
    <row r="3150" spans="1:11" ht="12.75" customHeight="1" x14ac:dyDescent="0.2">
      <c r="A3150" s="58">
        <v>17623</v>
      </c>
      <c r="B3150" s="58" t="s">
        <v>1544</v>
      </c>
      <c r="C3150" s="59">
        <v>5</v>
      </c>
      <c r="D3150" s="59">
        <f t="shared" si="164"/>
        <v>38666.666666666664</v>
      </c>
      <c r="E3150" s="60">
        <v>3064</v>
      </c>
      <c r="F3150" s="61">
        <f>D3150*5.86</f>
        <v>226586.66666666666</v>
      </c>
      <c r="G3150" s="61">
        <f>D3150*3.83</f>
        <v>148093.33333333331</v>
      </c>
      <c r="H3150" s="61">
        <v>0</v>
      </c>
      <c r="I3150" s="61">
        <f>D3150*10.45</f>
        <v>404066.66666666663</v>
      </c>
      <c r="J3150" s="61">
        <f>D3150*4.27</f>
        <v>165106.66666666663</v>
      </c>
      <c r="K3150" s="62">
        <f t="shared" si="167"/>
        <v>943853.33333333326</v>
      </c>
    </row>
    <row r="3151" spans="1:11" ht="12.75" customHeight="1" x14ac:dyDescent="0.2">
      <c r="A3151" s="58">
        <v>17624</v>
      </c>
      <c r="B3151" s="58" t="s">
        <v>1545</v>
      </c>
      <c r="C3151" s="59">
        <v>7</v>
      </c>
      <c r="D3151" s="59">
        <f t="shared" si="164"/>
        <v>38666.666666666664</v>
      </c>
      <c r="E3151" s="60">
        <v>3065</v>
      </c>
      <c r="F3151" s="61">
        <f>D3151*9</f>
        <v>348000</v>
      </c>
      <c r="G3151" s="61">
        <f>D3151*5.3</f>
        <v>204933.33333333331</v>
      </c>
      <c r="H3151" s="61">
        <f>D3151*2.37</f>
        <v>91640</v>
      </c>
      <c r="I3151" s="61">
        <f>D3151*16.88</f>
        <v>652693.33333333326</v>
      </c>
      <c r="J3151" s="61">
        <f>D3151*9.92</f>
        <v>383573.33333333331</v>
      </c>
      <c r="K3151" s="62">
        <f t="shared" si="167"/>
        <v>1680839.9999999998</v>
      </c>
    </row>
    <row r="3152" spans="1:11" ht="12.75" customHeight="1" x14ac:dyDescent="0.2">
      <c r="A3152" s="58">
        <v>17625</v>
      </c>
      <c r="B3152" s="58" t="s">
        <v>1546</v>
      </c>
      <c r="C3152" s="59">
        <v>7</v>
      </c>
      <c r="D3152" s="59">
        <f t="shared" si="164"/>
        <v>38666.666666666664</v>
      </c>
      <c r="E3152" s="60">
        <v>3066</v>
      </c>
      <c r="F3152" s="61">
        <f>D3152*9</f>
        <v>348000</v>
      </c>
      <c r="G3152" s="61">
        <f>D3152*5.3</f>
        <v>204933.33333333331</v>
      </c>
      <c r="H3152" s="61">
        <f>D3152*2.37</f>
        <v>91640</v>
      </c>
      <c r="I3152" s="61">
        <f>D3152*16.88</f>
        <v>652693.33333333326</v>
      </c>
      <c r="J3152" s="61">
        <f>D3152*9.92</f>
        <v>383573.33333333331</v>
      </c>
      <c r="K3152" s="62">
        <f t="shared" si="167"/>
        <v>1680839.9999999998</v>
      </c>
    </row>
    <row r="3153" spans="1:11" ht="12.75" customHeight="1" x14ac:dyDescent="0.2">
      <c r="A3153" s="58">
        <v>17626</v>
      </c>
      <c r="B3153" s="58" t="s">
        <v>1547</v>
      </c>
      <c r="C3153" s="59">
        <v>6</v>
      </c>
      <c r="D3153" s="59">
        <f t="shared" si="164"/>
        <v>38666.666666666664</v>
      </c>
      <c r="E3153" s="60">
        <v>3067</v>
      </c>
      <c r="F3153" s="61">
        <f>D3153*7.68</f>
        <v>296959.99999999994</v>
      </c>
      <c r="G3153" s="61">
        <f>D3153*4.56</f>
        <v>176319.99999999997</v>
      </c>
      <c r="H3153" s="61">
        <f>D3153*2.01</f>
        <v>77719.999999999985</v>
      </c>
      <c r="I3153" s="61">
        <f>D3153*15.13</f>
        <v>585026.66666666663</v>
      </c>
      <c r="J3153" s="61">
        <f>D3153*4.27</f>
        <v>165106.66666666663</v>
      </c>
      <c r="K3153" s="62">
        <f t="shared" si="167"/>
        <v>1301133.333333333</v>
      </c>
    </row>
    <row r="3154" spans="1:11" ht="12.75" customHeight="1" x14ac:dyDescent="0.2">
      <c r="D3154" s="59">
        <f t="shared" si="164"/>
        <v>38666.666666666664</v>
      </c>
      <c r="E3154" s="60">
        <v>3068</v>
      </c>
    </row>
    <row r="3155" spans="1:11" ht="12.75" customHeight="1" x14ac:dyDescent="0.2">
      <c r="A3155" s="58" t="s">
        <v>1548</v>
      </c>
      <c r="D3155" s="59">
        <f t="shared" si="164"/>
        <v>38666.666666666664</v>
      </c>
      <c r="E3155" s="60">
        <v>3069</v>
      </c>
    </row>
    <row r="3156" spans="1:11" ht="12.75" customHeight="1" x14ac:dyDescent="0.2">
      <c r="D3156" s="59">
        <f t="shared" si="164"/>
        <v>38666.666666666664</v>
      </c>
      <c r="E3156" s="60">
        <v>3070</v>
      </c>
    </row>
    <row r="3157" spans="1:11" ht="12.75" customHeight="1" x14ac:dyDescent="0.2">
      <c r="A3157" s="58">
        <v>17630</v>
      </c>
      <c r="B3157" s="58" t="s">
        <v>1549</v>
      </c>
      <c r="C3157" s="59">
        <v>3</v>
      </c>
      <c r="D3157" s="59">
        <f t="shared" si="164"/>
        <v>38666.666666666664</v>
      </c>
      <c r="E3157" s="60">
        <v>3071</v>
      </c>
      <c r="F3157" s="61">
        <f>D3157*3.57</f>
        <v>138039.99999999997</v>
      </c>
      <c r="G3157" s="61">
        <f>D3157*2.53</f>
        <v>97826.666666666657</v>
      </c>
      <c r="H3157" s="61">
        <v>0</v>
      </c>
      <c r="I3157" s="61">
        <f>D3157*5.97</f>
        <v>230839.99999999997</v>
      </c>
      <c r="J3157" s="61">
        <f>D3157*2.28</f>
        <v>88159.999999999985</v>
      </c>
      <c r="K3157" s="62">
        <f>SUM(F3157:J3157)</f>
        <v>554866.66666666663</v>
      </c>
    </row>
    <row r="3158" spans="1:11" ht="12.75" customHeight="1" x14ac:dyDescent="0.2">
      <c r="A3158" s="58">
        <v>17631</v>
      </c>
      <c r="B3158" s="58" t="s">
        <v>1550</v>
      </c>
      <c r="C3158" s="59">
        <v>3</v>
      </c>
      <c r="D3158" s="59">
        <f t="shared" si="164"/>
        <v>38666.666666666664</v>
      </c>
      <c r="E3158" s="60">
        <v>3072</v>
      </c>
      <c r="F3158" s="61">
        <f>D3158*3.57</f>
        <v>138039.99999999997</v>
      </c>
      <c r="G3158" s="61">
        <f>D3158*2.53</f>
        <v>97826.666666666657</v>
      </c>
      <c r="H3158" s="61">
        <v>0</v>
      </c>
      <c r="I3158" s="61">
        <f>D3158*5.97</f>
        <v>230839.99999999997</v>
      </c>
      <c r="J3158" s="61">
        <f>D3158*2.28</f>
        <v>88159.999999999985</v>
      </c>
      <c r="K3158" s="62">
        <f>SUM(F3158:J3158)</f>
        <v>554866.66666666663</v>
      </c>
    </row>
    <row r="3159" spans="1:11" ht="12.75" customHeight="1" x14ac:dyDescent="0.2">
      <c r="A3159" s="58">
        <v>17632</v>
      </c>
      <c r="B3159" s="58" t="s">
        <v>1551</v>
      </c>
      <c r="C3159" s="59">
        <v>3</v>
      </c>
      <c r="D3159" s="59">
        <f t="shared" si="164"/>
        <v>38666.666666666664</v>
      </c>
      <c r="E3159" s="60">
        <v>3073</v>
      </c>
      <c r="F3159" s="61">
        <f>D3159*3.57</f>
        <v>138039.99999999997</v>
      </c>
      <c r="G3159" s="61">
        <f>D3159*2.53</f>
        <v>97826.666666666657</v>
      </c>
      <c r="H3159" s="61">
        <v>0</v>
      </c>
      <c r="I3159" s="61">
        <f>D3159*5.97</f>
        <v>230839.99999999997</v>
      </c>
      <c r="J3159" s="61">
        <f>D3159*2.28</f>
        <v>88159.999999999985</v>
      </c>
      <c r="K3159" s="62">
        <f>SUM(F3159:J3159)</f>
        <v>554866.66666666663</v>
      </c>
    </row>
    <row r="3160" spans="1:11" ht="12.75" customHeight="1" x14ac:dyDescent="0.2">
      <c r="A3160" s="58">
        <v>17633</v>
      </c>
      <c r="B3160" s="58" t="s">
        <v>1552</v>
      </c>
      <c r="C3160" s="59">
        <v>3</v>
      </c>
      <c r="D3160" s="59">
        <f t="shared" ref="D3160:D3223" si="168">D3159</f>
        <v>38666.666666666664</v>
      </c>
      <c r="E3160" s="60">
        <v>3074</v>
      </c>
      <c r="F3160" s="61">
        <f>D3160*3.57</f>
        <v>138039.99999999997</v>
      </c>
      <c r="G3160" s="61">
        <f>D3160*2.53</f>
        <v>97826.666666666657</v>
      </c>
      <c r="H3160" s="61">
        <v>0</v>
      </c>
      <c r="I3160" s="61">
        <f>D3160*5.97</f>
        <v>230839.99999999997</v>
      </c>
      <c r="J3160" s="61">
        <f>D3160*2.28</f>
        <v>88159.999999999985</v>
      </c>
      <c r="K3160" s="62">
        <f>SUM(F3160:J3160)</f>
        <v>554866.66666666663</v>
      </c>
    </row>
    <row r="3161" spans="1:11" ht="12.75" customHeight="1" x14ac:dyDescent="0.2">
      <c r="A3161" s="58">
        <v>17634</v>
      </c>
      <c r="B3161" s="58" t="s">
        <v>1553</v>
      </c>
      <c r="C3161" s="59">
        <v>3</v>
      </c>
      <c r="D3161" s="59">
        <f t="shared" si="168"/>
        <v>38666.666666666664</v>
      </c>
      <c r="E3161" s="60">
        <v>3075</v>
      </c>
      <c r="F3161" s="61">
        <f>D3161*3.57</f>
        <v>138039.99999999997</v>
      </c>
      <c r="G3161" s="61">
        <f>D3161*2.53</f>
        <v>97826.666666666657</v>
      </c>
      <c r="H3161" s="61">
        <v>0</v>
      </c>
      <c r="I3161" s="61">
        <f>D3161*5.97</f>
        <v>230839.99999999997</v>
      </c>
      <c r="J3161" s="61">
        <f>D3161*2.28</f>
        <v>88159.999999999985</v>
      </c>
      <c r="K3161" s="62">
        <f>SUM(F3161:J3161)</f>
        <v>554866.66666666663</v>
      </c>
    </row>
    <row r="3162" spans="1:11" ht="12.75" customHeight="1" x14ac:dyDescent="0.2">
      <c r="D3162" s="59">
        <f t="shared" si="168"/>
        <v>38666.666666666664</v>
      </c>
      <c r="E3162" s="60">
        <v>3076</v>
      </c>
    </row>
    <row r="3163" spans="1:11" ht="12.75" customHeight="1" x14ac:dyDescent="0.2">
      <c r="A3163" s="58" t="s">
        <v>1554</v>
      </c>
      <c r="D3163" s="59">
        <f t="shared" si="168"/>
        <v>38666.666666666664</v>
      </c>
      <c r="E3163" s="60">
        <v>3077</v>
      </c>
    </row>
    <row r="3164" spans="1:11" ht="12.75" customHeight="1" x14ac:dyDescent="0.2">
      <c r="D3164" s="59">
        <f t="shared" si="168"/>
        <v>38666.666666666664</v>
      </c>
      <c r="E3164" s="60">
        <v>3078</v>
      </c>
    </row>
    <row r="3165" spans="1:11" ht="12.75" customHeight="1" x14ac:dyDescent="0.2">
      <c r="A3165" s="58">
        <v>17640</v>
      </c>
      <c r="B3165" s="58" t="s">
        <v>1555</v>
      </c>
      <c r="C3165" s="59">
        <v>3</v>
      </c>
      <c r="D3165" s="59">
        <f t="shared" si="168"/>
        <v>38666.666666666664</v>
      </c>
      <c r="E3165" s="60">
        <v>3079</v>
      </c>
      <c r="F3165" s="61">
        <f>D3165*3.57</f>
        <v>138039.99999999997</v>
      </c>
      <c r="G3165" s="61">
        <f>D3165*2.53</f>
        <v>97826.666666666657</v>
      </c>
      <c r="H3165" s="61">
        <v>0</v>
      </c>
      <c r="I3165" s="61">
        <f>D3165*5.97</f>
        <v>230839.99999999997</v>
      </c>
      <c r="J3165" s="61">
        <f>D3165*2.28</f>
        <v>88159.999999999985</v>
      </c>
      <c r="K3165" s="62">
        <f>SUM(F3165:J3165)</f>
        <v>554866.66666666663</v>
      </c>
    </row>
    <row r="3166" spans="1:11" ht="12.75" customHeight="1" x14ac:dyDescent="0.2">
      <c r="A3166" s="58">
        <v>17641</v>
      </c>
      <c r="B3166" s="58" t="s">
        <v>1556</v>
      </c>
      <c r="C3166" s="59">
        <v>3</v>
      </c>
      <c r="D3166" s="59">
        <f t="shared" si="168"/>
        <v>38666.666666666664</v>
      </c>
      <c r="E3166" s="60">
        <v>3080</v>
      </c>
      <c r="F3166" s="61">
        <f>D3166*3.57</f>
        <v>138039.99999999997</v>
      </c>
      <c r="G3166" s="61">
        <f>D3166*2.53</f>
        <v>97826.666666666657</v>
      </c>
      <c r="H3166" s="61">
        <v>0</v>
      </c>
      <c r="I3166" s="61">
        <f>D3166*5.97</f>
        <v>230839.99999999997</v>
      </c>
      <c r="J3166" s="61">
        <f>D3166*2.28</f>
        <v>88159.999999999985</v>
      </c>
      <c r="K3166" s="62">
        <f>SUM(F3166:J3166)</f>
        <v>554866.66666666663</v>
      </c>
    </row>
    <row r="3167" spans="1:11" ht="12.75" customHeight="1" x14ac:dyDescent="0.2">
      <c r="A3167" s="58">
        <v>17642</v>
      </c>
      <c r="B3167" s="58" t="s">
        <v>1557</v>
      </c>
      <c r="C3167" s="59">
        <v>8</v>
      </c>
      <c r="D3167" s="59">
        <f t="shared" si="168"/>
        <v>38666.666666666664</v>
      </c>
      <c r="E3167" s="60">
        <v>3081</v>
      </c>
      <c r="F3167" s="61">
        <f>D3167*10.44</f>
        <v>403679.99999999994</v>
      </c>
      <c r="G3167" s="61">
        <f>D3167*6.17</f>
        <v>238573.33333333331</v>
      </c>
      <c r="H3167" s="61">
        <f>D3167*2.74</f>
        <v>105946.66666666667</v>
      </c>
      <c r="I3167" s="61">
        <f>D3167*18.51</f>
        <v>715720</v>
      </c>
      <c r="J3167" s="61">
        <f>D3167*9.92</f>
        <v>383573.33333333331</v>
      </c>
      <c r="K3167" s="62">
        <f>SUM(F3167:J3167)</f>
        <v>1847493.3333333333</v>
      </c>
    </row>
    <row r="3168" spans="1:11" ht="12.75" customHeight="1" x14ac:dyDescent="0.2">
      <c r="A3168" s="58">
        <v>17643</v>
      </c>
      <c r="B3168" s="58" t="s">
        <v>1558</v>
      </c>
      <c r="C3168" s="59">
        <v>8</v>
      </c>
      <c r="D3168" s="59">
        <f t="shared" si="168"/>
        <v>38666.666666666664</v>
      </c>
      <c r="E3168" s="60">
        <v>3082</v>
      </c>
      <c r="F3168" s="61">
        <f>D3168*10.44</f>
        <v>403679.99999999994</v>
      </c>
      <c r="G3168" s="61">
        <f>D3168*6.17</f>
        <v>238573.33333333331</v>
      </c>
      <c r="H3168" s="61">
        <f>D3168*2.74</f>
        <v>105946.66666666667</v>
      </c>
      <c r="I3168" s="61">
        <f>D3168*18.51</f>
        <v>715720</v>
      </c>
      <c r="J3168" s="61">
        <f>D3168*9.92</f>
        <v>383573.33333333331</v>
      </c>
      <c r="K3168" s="62">
        <f>SUM(F3168:J3168)</f>
        <v>1847493.3333333333</v>
      </c>
    </row>
    <row r="3169" spans="1:14" ht="12.75" customHeight="1" x14ac:dyDescent="0.2">
      <c r="A3169" s="58">
        <v>17644</v>
      </c>
      <c r="B3169" s="58" t="s">
        <v>1559</v>
      </c>
      <c r="C3169" s="59">
        <v>8</v>
      </c>
      <c r="D3169" s="59">
        <f t="shared" si="168"/>
        <v>38666.666666666664</v>
      </c>
      <c r="E3169" s="60">
        <v>3083</v>
      </c>
      <c r="F3169" s="61">
        <f>D3169*10.44</f>
        <v>403679.99999999994</v>
      </c>
      <c r="G3169" s="61">
        <f>D3169*6.17</f>
        <v>238573.33333333331</v>
      </c>
      <c r="H3169" s="61">
        <f>D3169*2.74</f>
        <v>105946.66666666667</v>
      </c>
      <c r="I3169" s="61">
        <f>D3169*18.51</f>
        <v>715720</v>
      </c>
      <c r="J3169" s="61">
        <f>D3169*9.92</f>
        <v>383573.33333333331</v>
      </c>
      <c r="K3169" s="62">
        <f>SUM(F3169:J3169)</f>
        <v>1847493.3333333333</v>
      </c>
    </row>
    <row r="3170" spans="1:14" ht="12.75" customHeight="1" x14ac:dyDescent="0.2">
      <c r="D3170" s="59">
        <f t="shared" si="168"/>
        <v>38666.666666666664</v>
      </c>
      <c r="E3170" s="60">
        <v>3084</v>
      </c>
    </row>
    <row r="3171" spans="1:14" ht="12.75" customHeight="1" x14ac:dyDescent="0.2">
      <c r="A3171" s="58" t="s">
        <v>1560</v>
      </c>
      <c r="D3171" s="59">
        <f t="shared" si="168"/>
        <v>38666.666666666664</v>
      </c>
      <c r="E3171" s="60">
        <v>3085</v>
      </c>
    </row>
    <row r="3172" spans="1:14" ht="12.75" customHeight="1" x14ac:dyDescent="0.2">
      <c r="D3172" s="59">
        <f t="shared" si="168"/>
        <v>38666.666666666664</v>
      </c>
      <c r="E3172" s="60">
        <v>3086</v>
      </c>
    </row>
    <row r="3173" spans="1:14" ht="12.75" customHeight="1" x14ac:dyDescent="0.2">
      <c r="A3173" s="58" t="s">
        <v>1561</v>
      </c>
      <c r="D3173" s="59">
        <f t="shared" si="168"/>
        <v>38666.666666666664</v>
      </c>
      <c r="E3173" s="60">
        <v>3087</v>
      </c>
    </row>
    <row r="3174" spans="1:14" ht="12.75" customHeight="1" x14ac:dyDescent="0.2">
      <c r="D3174" s="59">
        <f t="shared" si="168"/>
        <v>38666.666666666664</v>
      </c>
      <c r="E3174" s="60">
        <v>3088</v>
      </c>
    </row>
    <row r="3175" spans="1:14" ht="12.75" customHeight="1" x14ac:dyDescent="0.2">
      <c r="A3175" s="58">
        <v>17700</v>
      </c>
      <c r="B3175" s="58" t="s">
        <v>1562</v>
      </c>
      <c r="C3175" s="59">
        <v>4</v>
      </c>
      <c r="D3175" s="59">
        <f t="shared" si="168"/>
        <v>38666.666666666664</v>
      </c>
      <c r="E3175" s="60">
        <v>3089</v>
      </c>
      <c r="F3175" s="61">
        <f>D3175*4.31</f>
        <v>166653.33333333331</v>
      </c>
      <c r="G3175" s="61">
        <f>D3175*3.1</f>
        <v>119866.66666666666</v>
      </c>
      <c r="H3175" s="61">
        <v>0</v>
      </c>
      <c r="I3175" s="61">
        <f>D3175*7.61</f>
        <v>294253.33333333331</v>
      </c>
      <c r="J3175" s="61">
        <f>D3175*4.27</f>
        <v>165106.66666666663</v>
      </c>
      <c r="K3175" s="62">
        <f>SUM(F3175:J3175)</f>
        <v>745879.99999999988</v>
      </c>
    </row>
    <row r="3176" spans="1:14" ht="12.75" customHeight="1" x14ac:dyDescent="0.2">
      <c r="A3176" s="58">
        <v>17701</v>
      </c>
      <c r="B3176" s="58" t="s">
        <v>1563</v>
      </c>
      <c r="C3176" s="59">
        <v>7</v>
      </c>
      <c r="D3176" s="59">
        <f t="shared" si="168"/>
        <v>38666.666666666664</v>
      </c>
      <c r="E3176" s="60">
        <v>3090</v>
      </c>
      <c r="F3176" s="61">
        <f>D3176*9</f>
        <v>348000</v>
      </c>
      <c r="G3176" s="61">
        <f>D3176*5.3</f>
        <v>204933.33333333331</v>
      </c>
      <c r="H3176" s="61">
        <f>D3176*2.37</f>
        <v>91640</v>
      </c>
      <c r="I3176" s="61">
        <f>D3176*16.88</f>
        <v>652693.33333333326</v>
      </c>
      <c r="J3176" s="61">
        <f>D3176*9.92</f>
        <v>383573.33333333331</v>
      </c>
      <c r="K3176" s="62">
        <f>SUM(F3176:J3176)</f>
        <v>1680839.9999999998</v>
      </c>
    </row>
    <row r="3177" spans="1:14" ht="12.75" customHeight="1" x14ac:dyDescent="0.2">
      <c r="A3177" s="58">
        <v>17702</v>
      </c>
      <c r="B3177" s="58" t="s">
        <v>1564</v>
      </c>
      <c r="C3177" s="59">
        <v>4</v>
      </c>
      <c r="D3177" s="59">
        <f t="shared" si="168"/>
        <v>38666.666666666664</v>
      </c>
      <c r="E3177" s="60">
        <v>3091</v>
      </c>
      <c r="F3177" s="61">
        <f>D3177*4.31</f>
        <v>166653.33333333331</v>
      </c>
      <c r="G3177" s="61">
        <f>D3177*3.1</f>
        <v>119866.66666666666</v>
      </c>
      <c r="H3177" s="61">
        <v>0</v>
      </c>
      <c r="I3177" s="61">
        <f>D3177*7.61</f>
        <v>294253.33333333331</v>
      </c>
      <c r="J3177" s="61">
        <f>D3177*4.27</f>
        <v>165106.66666666663</v>
      </c>
      <c r="K3177" s="62">
        <f>SUM(F3177:J3177)</f>
        <v>745879.99999999988</v>
      </c>
    </row>
    <row r="3178" spans="1:14" ht="12.75" customHeight="1" x14ac:dyDescent="0.2">
      <c r="A3178" s="58">
        <v>17703</v>
      </c>
      <c r="B3178" s="58" t="s">
        <v>1565</v>
      </c>
      <c r="C3178" s="59">
        <v>7</v>
      </c>
      <c r="D3178" s="59">
        <f t="shared" si="168"/>
        <v>38666.666666666664</v>
      </c>
      <c r="E3178" s="60">
        <v>3092</v>
      </c>
      <c r="F3178" s="61">
        <f>D3178*9</f>
        <v>348000</v>
      </c>
      <c r="G3178" s="61">
        <f>D3178*5.3</f>
        <v>204933.33333333331</v>
      </c>
      <c r="H3178" s="61">
        <f>D3178*2.37</f>
        <v>91640</v>
      </c>
      <c r="I3178" s="61">
        <f>D3178*16.88</f>
        <v>652693.33333333326</v>
      </c>
      <c r="J3178" s="61">
        <f>D3178*9.92</f>
        <v>383573.33333333331</v>
      </c>
      <c r="K3178" s="62">
        <f>SUM(F3178:J3178)</f>
        <v>1680839.9999999998</v>
      </c>
      <c r="L3178" s="62">
        <f>K3178*20/100</f>
        <v>336167.99999999994</v>
      </c>
      <c r="M3178" s="97">
        <f>K3178-L3178</f>
        <v>1344671.9999999998</v>
      </c>
      <c r="N3178" s="62">
        <f>M3178-F3178</f>
        <v>996671.99999999977</v>
      </c>
    </row>
    <row r="3179" spans="1:14" ht="12.75" customHeight="1" x14ac:dyDescent="0.2">
      <c r="D3179" s="59">
        <f t="shared" si="168"/>
        <v>38666.666666666664</v>
      </c>
      <c r="E3179" s="60">
        <v>3093</v>
      </c>
    </row>
    <row r="3180" spans="1:14" ht="12.75" customHeight="1" x14ac:dyDescent="0.2">
      <c r="A3180" s="58" t="s">
        <v>1566</v>
      </c>
      <c r="D3180" s="59">
        <f t="shared" si="168"/>
        <v>38666.666666666664</v>
      </c>
      <c r="E3180" s="60">
        <v>3094</v>
      </c>
    </row>
    <row r="3181" spans="1:14" ht="12.75" customHeight="1" x14ac:dyDescent="0.2">
      <c r="D3181" s="59">
        <f t="shared" si="168"/>
        <v>38666.666666666664</v>
      </c>
      <c r="E3181" s="60">
        <v>3095</v>
      </c>
    </row>
    <row r="3182" spans="1:14" ht="12.75" customHeight="1" x14ac:dyDescent="0.2">
      <c r="A3182" s="58" t="s">
        <v>5010</v>
      </c>
      <c r="D3182" s="59">
        <f t="shared" si="168"/>
        <v>38666.666666666664</v>
      </c>
      <c r="E3182" s="60">
        <v>3096</v>
      </c>
    </row>
    <row r="3183" spans="1:14" ht="12.75" customHeight="1" x14ac:dyDescent="0.2">
      <c r="D3183" s="59">
        <f t="shared" si="168"/>
        <v>38666.666666666664</v>
      </c>
      <c r="E3183" s="60">
        <v>3097</v>
      </c>
    </row>
    <row r="3184" spans="1:14" ht="12.75" customHeight="1" x14ac:dyDescent="0.2">
      <c r="A3184" s="58">
        <v>17800</v>
      </c>
      <c r="B3184" s="58" t="s">
        <v>1567</v>
      </c>
      <c r="C3184" s="59">
        <v>5</v>
      </c>
      <c r="D3184" s="59">
        <f t="shared" si="168"/>
        <v>38666.666666666664</v>
      </c>
      <c r="E3184" s="60">
        <v>3098</v>
      </c>
      <c r="F3184" s="61">
        <f>D3184*5.86</f>
        <v>226586.66666666666</v>
      </c>
      <c r="G3184" s="61">
        <f>D3184*3.83</f>
        <v>148093.33333333331</v>
      </c>
      <c r="H3184" s="61">
        <v>0</v>
      </c>
      <c r="I3184" s="61">
        <f>D3184*10.45</f>
        <v>404066.66666666663</v>
      </c>
      <c r="J3184" s="61">
        <f>D3184*4.27</f>
        <v>165106.66666666663</v>
      </c>
      <c r="K3184" s="62">
        <f>SUM(F3184:J3184)</f>
        <v>943853.33333333326</v>
      </c>
    </row>
    <row r="3185" spans="1:11" ht="12.75" customHeight="1" x14ac:dyDescent="0.2">
      <c r="A3185" s="58">
        <v>17801</v>
      </c>
      <c r="B3185" s="58" t="s">
        <v>1568</v>
      </c>
      <c r="C3185" s="59">
        <v>4</v>
      </c>
      <c r="D3185" s="59">
        <f t="shared" si="168"/>
        <v>38666.666666666664</v>
      </c>
      <c r="E3185" s="60">
        <v>3099</v>
      </c>
      <c r="F3185" s="61">
        <f>D3185*4.31</f>
        <v>166653.33333333331</v>
      </c>
      <c r="G3185" s="61">
        <f>D3185*3.1</f>
        <v>119866.66666666666</v>
      </c>
      <c r="H3185" s="61">
        <v>0</v>
      </c>
      <c r="I3185" s="61">
        <f>D3185*7.61</f>
        <v>294253.33333333331</v>
      </c>
      <c r="J3185" s="61">
        <f>D3185*4.27</f>
        <v>165106.66666666663</v>
      </c>
      <c r="K3185" s="62">
        <f>SUM(F3185:J3185)</f>
        <v>745879.99999999988</v>
      </c>
    </row>
    <row r="3186" spans="1:11" ht="12.75" customHeight="1" x14ac:dyDescent="0.2">
      <c r="A3186" s="58">
        <v>17802</v>
      </c>
      <c r="B3186" s="58" t="s">
        <v>1569</v>
      </c>
      <c r="C3186" s="59">
        <v>4</v>
      </c>
      <c r="D3186" s="59">
        <f t="shared" si="168"/>
        <v>38666.666666666664</v>
      </c>
      <c r="E3186" s="60">
        <v>3100</v>
      </c>
      <c r="F3186" s="61">
        <f>D3186*4.31</f>
        <v>166653.33333333331</v>
      </c>
      <c r="G3186" s="61">
        <f>D3186*3.1</f>
        <v>119866.66666666666</v>
      </c>
      <c r="H3186" s="61">
        <v>0</v>
      </c>
      <c r="I3186" s="61">
        <f>D3186*7.61</f>
        <v>294253.33333333331</v>
      </c>
      <c r="J3186" s="61">
        <f>D3186*4.27</f>
        <v>165106.66666666663</v>
      </c>
      <c r="K3186" s="62">
        <f>SUM(F3186:J3186)</f>
        <v>745879.99999999988</v>
      </c>
    </row>
    <row r="3187" spans="1:11" ht="12.75" customHeight="1" x14ac:dyDescent="0.2">
      <c r="D3187" s="59">
        <f t="shared" si="168"/>
        <v>38666.666666666664</v>
      </c>
      <c r="E3187" s="60">
        <v>3101</v>
      </c>
    </row>
    <row r="3188" spans="1:11" ht="12.75" customHeight="1" x14ac:dyDescent="0.2">
      <c r="A3188" s="58" t="s">
        <v>5011</v>
      </c>
      <c r="D3188" s="59">
        <f t="shared" si="168"/>
        <v>38666.666666666664</v>
      </c>
      <c r="E3188" s="60">
        <v>3102</v>
      </c>
    </row>
    <row r="3189" spans="1:11" ht="12.75" customHeight="1" x14ac:dyDescent="0.2">
      <c r="D3189" s="59">
        <f t="shared" si="168"/>
        <v>38666.666666666664</v>
      </c>
      <c r="E3189" s="60">
        <v>3103</v>
      </c>
    </row>
    <row r="3190" spans="1:11" ht="12.75" customHeight="1" x14ac:dyDescent="0.2">
      <c r="A3190" s="58">
        <v>17810</v>
      </c>
      <c r="B3190" s="58" t="s">
        <v>1570</v>
      </c>
      <c r="C3190" s="59">
        <v>3</v>
      </c>
      <c r="D3190" s="59">
        <f t="shared" si="168"/>
        <v>38666.666666666664</v>
      </c>
      <c r="E3190" s="60">
        <v>3104</v>
      </c>
      <c r="F3190" s="61">
        <f>D3190*3.57</f>
        <v>138039.99999999997</v>
      </c>
      <c r="G3190" s="61">
        <f>D3190*2.53</f>
        <v>97826.666666666657</v>
      </c>
      <c r="H3190" s="61">
        <v>0</v>
      </c>
      <c r="I3190" s="61">
        <f>D3190*5.97</f>
        <v>230839.99999999997</v>
      </c>
      <c r="J3190" s="61">
        <f>D3190*2.28</f>
        <v>88159.999999999985</v>
      </c>
      <c r="K3190" s="62">
        <f t="shared" ref="K3190:K3196" si="169">SUM(F3190:J3190)</f>
        <v>554866.66666666663</v>
      </c>
    </row>
    <row r="3191" spans="1:11" ht="12.75" customHeight="1" x14ac:dyDescent="0.2">
      <c r="A3191" s="58">
        <v>17811</v>
      </c>
      <c r="B3191" s="58" t="s">
        <v>1571</v>
      </c>
      <c r="C3191" s="59">
        <v>5</v>
      </c>
      <c r="D3191" s="59">
        <f t="shared" si="168"/>
        <v>38666.666666666664</v>
      </c>
      <c r="E3191" s="60">
        <v>3105</v>
      </c>
      <c r="F3191" s="61">
        <f>D3191*5.86</f>
        <v>226586.66666666666</v>
      </c>
      <c r="G3191" s="61">
        <f>D3191*3.83</f>
        <v>148093.33333333331</v>
      </c>
      <c r="H3191" s="61">
        <v>0</v>
      </c>
      <c r="I3191" s="61">
        <f>D3191*10.45</f>
        <v>404066.66666666663</v>
      </c>
      <c r="J3191" s="61">
        <f>D3191*4.27</f>
        <v>165106.66666666663</v>
      </c>
      <c r="K3191" s="62">
        <f t="shared" si="169"/>
        <v>943853.33333333326</v>
      </c>
    </row>
    <row r="3192" spans="1:11" ht="12.75" customHeight="1" x14ac:dyDescent="0.2">
      <c r="A3192" s="58">
        <v>17812</v>
      </c>
      <c r="B3192" s="58" t="s">
        <v>1572</v>
      </c>
      <c r="C3192" s="59">
        <v>4</v>
      </c>
      <c r="D3192" s="59">
        <f t="shared" si="168"/>
        <v>38666.666666666664</v>
      </c>
      <c r="E3192" s="60">
        <v>3106</v>
      </c>
      <c r="F3192" s="61">
        <f>D3192*4.31</f>
        <v>166653.33333333331</v>
      </c>
      <c r="G3192" s="61">
        <f>D3192*3.1</f>
        <v>119866.66666666666</v>
      </c>
      <c r="H3192" s="61">
        <v>0</v>
      </c>
      <c r="I3192" s="61">
        <f>D3192*7.61</f>
        <v>294253.33333333331</v>
      </c>
      <c r="J3192" s="61">
        <f>D3192*4.27</f>
        <v>165106.66666666663</v>
      </c>
      <c r="K3192" s="62">
        <f t="shared" si="169"/>
        <v>745879.99999999988</v>
      </c>
    </row>
    <row r="3193" spans="1:11" ht="12.75" customHeight="1" x14ac:dyDescent="0.2">
      <c r="A3193" s="58">
        <v>17813</v>
      </c>
      <c r="B3193" s="58" t="s">
        <v>1573</v>
      </c>
      <c r="C3193" s="59">
        <v>5</v>
      </c>
      <c r="D3193" s="59">
        <f t="shared" si="168"/>
        <v>38666.666666666664</v>
      </c>
      <c r="E3193" s="60">
        <v>3107</v>
      </c>
      <c r="F3193" s="61">
        <f>D3193*5.86</f>
        <v>226586.66666666666</v>
      </c>
      <c r="G3193" s="61">
        <f>D3193*3.83</f>
        <v>148093.33333333331</v>
      </c>
      <c r="H3193" s="61">
        <v>0</v>
      </c>
      <c r="I3193" s="61">
        <f>D3193*10.45</f>
        <v>404066.66666666663</v>
      </c>
      <c r="J3193" s="61">
        <f>D3193*4.27</f>
        <v>165106.66666666663</v>
      </c>
      <c r="K3193" s="62">
        <f t="shared" si="169"/>
        <v>943853.33333333326</v>
      </c>
    </row>
    <row r="3194" spans="1:11" ht="12.75" customHeight="1" x14ac:dyDescent="0.2">
      <c r="A3194" s="58">
        <v>17814</v>
      </c>
      <c r="B3194" s="58" t="s">
        <v>1574</v>
      </c>
      <c r="C3194" s="59">
        <v>4</v>
      </c>
      <c r="D3194" s="59">
        <f t="shared" si="168"/>
        <v>38666.666666666664</v>
      </c>
      <c r="E3194" s="60">
        <v>3108</v>
      </c>
      <c r="F3194" s="61">
        <f>D3194*4.31</f>
        <v>166653.33333333331</v>
      </c>
      <c r="G3194" s="61">
        <f>D3194*3.1</f>
        <v>119866.66666666666</v>
      </c>
      <c r="H3194" s="61">
        <v>0</v>
      </c>
      <c r="I3194" s="61">
        <f>D3194*7.61</f>
        <v>294253.33333333331</v>
      </c>
      <c r="J3194" s="61">
        <f>D3194*4.27</f>
        <v>165106.66666666663</v>
      </c>
      <c r="K3194" s="62">
        <f t="shared" si="169"/>
        <v>745879.99999999988</v>
      </c>
    </row>
    <row r="3195" spans="1:11" ht="12.75" customHeight="1" x14ac:dyDescent="0.2">
      <c r="A3195" s="58">
        <v>17815</v>
      </c>
      <c r="B3195" s="58" t="s">
        <v>1575</v>
      </c>
      <c r="C3195" s="59">
        <v>3</v>
      </c>
      <c r="D3195" s="59">
        <f t="shared" si="168"/>
        <v>38666.666666666664</v>
      </c>
      <c r="E3195" s="60">
        <v>3109</v>
      </c>
      <c r="F3195" s="61">
        <f>D3195*3.57</f>
        <v>138039.99999999997</v>
      </c>
      <c r="G3195" s="61">
        <f>D3195*2.53</f>
        <v>97826.666666666657</v>
      </c>
      <c r="H3195" s="61">
        <v>0</v>
      </c>
      <c r="I3195" s="61">
        <f>D3195*5.97</f>
        <v>230839.99999999997</v>
      </c>
      <c r="J3195" s="61">
        <f>D3195*2.28</f>
        <v>88159.999999999985</v>
      </c>
      <c r="K3195" s="62">
        <f t="shared" si="169"/>
        <v>554866.66666666663</v>
      </c>
    </row>
    <row r="3196" spans="1:11" ht="12.75" customHeight="1" x14ac:dyDescent="0.2">
      <c r="A3196" s="58">
        <v>17816</v>
      </c>
      <c r="B3196" s="58" t="s">
        <v>1576</v>
      </c>
      <c r="C3196" s="59">
        <v>3</v>
      </c>
      <c r="D3196" s="59">
        <f t="shared" si="168"/>
        <v>38666.666666666664</v>
      </c>
      <c r="E3196" s="60">
        <v>3110</v>
      </c>
      <c r="F3196" s="61">
        <f>D3196*3.57</f>
        <v>138039.99999999997</v>
      </c>
      <c r="G3196" s="61">
        <f>D3196*2.53</f>
        <v>97826.666666666657</v>
      </c>
      <c r="H3196" s="61">
        <v>0</v>
      </c>
      <c r="I3196" s="61">
        <f>D3196*5.97</f>
        <v>230839.99999999997</v>
      </c>
      <c r="J3196" s="61">
        <f>D3196*2.28</f>
        <v>88159.999999999985</v>
      </c>
      <c r="K3196" s="62">
        <f t="shared" si="169"/>
        <v>554866.66666666663</v>
      </c>
    </row>
    <row r="3197" spans="1:11" ht="12.75" customHeight="1" x14ac:dyDescent="0.2">
      <c r="D3197" s="59">
        <f t="shared" si="168"/>
        <v>38666.666666666664</v>
      </c>
      <c r="E3197" s="60">
        <v>3111</v>
      </c>
    </row>
    <row r="3198" spans="1:11" ht="12.75" customHeight="1" x14ac:dyDescent="0.2">
      <c r="A3198" s="58" t="s">
        <v>1577</v>
      </c>
      <c r="D3198" s="59">
        <f t="shared" si="168"/>
        <v>38666.666666666664</v>
      </c>
      <c r="E3198" s="60">
        <v>3112</v>
      </c>
    </row>
    <row r="3199" spans="1:11" ht="12.75" customHeight="1" x14ac:dyDescent="0.2">
      <c r="D3199" s="59">
        <f t="shared" si="168"/>
        <v>38666.666666666664</v>
      </c>
      <c r="E3199" s="60">
        <v>3113</v>
      </c>
    </row>
    <row r="3200" spans="1:11" ht="12.75" customHeight="1" x14ac:dyDescent="0.2">
      <c r="A3200" s="58" t="s">
        <v>1578</v>
      </c>
      <c r="D3200" s="59">
        <f t="shared" si="168"/>
        <v>38666.666666666664</v>
      </c>
      <c r="E3200" s="60">
        <v>3114</v>
      </c>
    </row>
    <row r="3201" spans="1:11" ht="12.75" customHeight="1" x14ac:dyDescent="0.2">
      <c r="A3201" s="58">
        <v>17900</v>
      </c>
      <c r="B3201" s="58" t="s">
        <v>5012</v>
      </c>
      <c r="C3201" s="59">
        <v>2</v>
      </c>
      <c r="D3201" s="59">
        <f t="shared" si="168"/>
        <v>38666.666666666664</v>
      </c>
      <c r="E3201" s="60">
        <v>3115</v>
      </c>
      <c r="F3201" s="61">
        <f>D3201*2.93</f>
        <v>113293.33333333333</v>
      </c>
      <c r="G3201" s="61">
        <f>D3201*2.09</f>
        <v>80813.333333333328</v>
      </c>
      <c r="H3201" s="61">
        <v>0</v>
      </c>
      <c r="I3201" s="61">
        <f>D3201*4.84</f>
        <v>187146.66666666666</v>
      </c>
      <c r="J3201" s="61">
        <f>D3201*2.28</f>
        <v>88159.999999999985</v>
      </c>
      <c r="K3201" s="62">
        <f>SUM(F3201:J3201)</f>
        <v>469413.33333333331</v>
      </c>
    </row>
    <row r="3202" spans="1:11" ht="12.75" customHeight="1" x14ac:dyDescent="0.2">
      <c r="D3202" s="59">
        <f t="shared" si="168"/>
        <v>38666.666666666664</v>
      </c>
      <c r="E3202" s="60">
        <v>3116</v>
      </c>
    </row>
    <row r="3203" spans="1:11" ht="12.75" customHeight="1" x14ac:dyDescent="0.2">
      <c r="A3203" s="58" t="s">
        <v>5013</v>
      </c>
      <c r="D3203" s="59">
        <f t="shared" si="168"/>
        <v>38666.666666666664</v>
      </c>
      <c r="E3203" s="60">
        <v>3117</v>
      </c>
    </row>
    <row r="3204" spans="1:11" ht="12.75" customHeight="1" x14ac:dyDescent="0.2">
      <c r="D3204" s="59">
        <f t="shared" si="168"/>
        <v>38666.666666666664</v>
      </c>
      <c r="E3204" s="60">
        <v>3118</v>
      </c>
    </row>
    <row r="3205" spans="1:11" ht="12.75" customHeight="1" x14ac:dyDescent="0.2">
      <c r="A3205" s="58">
        <v>17910</v>
      </c>
      <c r="B3205" s="58" t="s">
        <v>1579</v>
      </c>
      <c r="C3205" s="59">
        <v>4</v>
      </c>
      <c r="D3205" s="59">
        <f t="shared" si="168"/>
        <v>38666.666666666664</v>
      </c>
      <c r="E3205" s="60">
        <v>3119</v>
      </c>
      <c r="F3205" s="61">
        <f>D3205*4.31</f>
        <v>166653.33333333331</v>
      </c>
      <c r="G3205" s="61">
        <f>D3205*3.1</f>
        <v>119866.66666666666</v>
      </c>
      <c r="H3205" s="61">
        <v>0</v>
      </c>
      <c r="I3205" s="61">
        <f>D3205*7.61</f>
        <v>294253.33333333331</v>
      </c>
      <c r="J3205" s="61">
        <f>D3205*4.27</f>
        <v>165106.66666666663</v>
      </c>
      <c r="K3205" s="62">
        <f>SUM(F3205:J3205)</f>
        <v>745879.99999999988</v>
      </c>
    </row>
    <row r="3206" spans="1:11" ht="12.75" customHeight="1" x14ac:dyDescent="0.2">
      <c r="D3206" s="59">
        <f t="shared" si="168"/>
        <v>38666.666666666664</v>
      </c>
      <c r="E3206" s="60">
        <v>3120</v>
      </c>
    </row>
    <row r="3207" spans="1:11" ht="12.75" customHeight="1" x14ac:dyDescent="0.2">
      <c r="A3207" s="58" t="s">
        <v>4504</v>
      </c>
      <c r="D3207" s="59">
        <f t="shared" si="168"/>
        <v>38666.666666666664</v>
      </c>
      <c r="E3207" s="60">
        <v>3121</v>
      </c>
    </row>
    <row r="3208" spans="1:11" ht="12.75" customHeight="1" x14ac:dyDescent="0.2">
      <c r="D3208" s="59">
        <f t="shared" si="168"/>
        <v>38666.666666666664</v>
      </c>
      <c r="E3208" s="60">
        <v>3122</v>
      </c>
    </row>
    <row r="3209" spans="1:11" ht="12.75" customHeight="1" x14ac:dyDescent="0.2">
      <c r="A3209" s="58">
        <v>17920</v>
      </c>
      <c r="B3209" s="58" t="s">
        <v>1580</v>
      </c>
      <c r="C3209" s="59">
        <v>3</v>
      </c>
      <c r="D3209" s="59">
        <f t="shared" si="168"/>
        <v>38666.666666666664</v>
      </c>
      <c r="E3209" s="60">
        <v>3123</v>
      </c>
      <c r="F3209" s="61">
        <f>D3209*3.57</f>
        <v>138039.99999999997</v>
      </c>
      <c r="G3209" s="61">
        <f>D3209*2.53</f>
        <v>97826.666666666657</v>
      </c>
      <c r="H3209" s="61">
        <v>0</v>
      </c>
      <c r="I3209" s="61">
        <f>D3209*5.97</f>
        <v>230839.99999999997</v>
      </c>
      <c r="J3209" s="61">
        <f>D3209*2.28</f>
        <v>88159.999999999985</v>
      </c>
      <c r="K3209" s="62">
        <f>SUM(F3209:J3209)</f>
        <v>554866.66666666663</v>
      </c>
    </row>
    <row r="3210" spans="1:11" ht="12.75" customHeight="1" x14ac:dyDescent="0.2">
      <c r="D3210" s="59">
        <f t="shared" si="168"/>
        <v>38666.666666666664</v>
      </c>
      <c r="E3210" s="60">
        <v>3124</v>
      </c>
    </row>
    <row r="3211" spans="1:11" ht="12.75" customHeight="1" x14ac:dyDescent="0.2">
      <c r="D3211" s="59">
        <f t="shared" si="168"/>
        <v>38666.666666666664</v>
      </c>
      <c r="E3211" s="60">
        <v>3125</v>
      </c>
    </row>
    <row r="3212" spans="1:11" ht="12.75" customHeight="1" x14ac:dyDescent="0.2">
      <c r="A3212" s="58" t="s">
        <v>1581</v>
      </c>
      <c r="D3212" s="59">
        <f t="shared" si="168"/>
        <v>38666.666666666664</v>
      </c>
      <c r="E3212" s="60">
        <v>3126</v>
      </c>
    </row>
    <row r="3213" spans="1:11" ht="12.75" customHeight="1" x14ac:dyDescent="0.2">
      <c r="D3213" s="59">
        <f t="shared" si="168"/>
        <v>38666.666666666664</v>
      </c>
      <c r="E3213" s="60">
        <v>3127</v>
      </c>
    </row>
    <row r="3214" spans="1:11" ht="12.75" customHeight="1" x14ac:dyDescent="0.2">
      <c r="A3214" s="58" t="s">
        <v>1582</v>
      </c>
      <c r="D3214" s="59">
        <f t="shared" si="168"/>
        <v>38666.666666666664</v>
      </c>
      <c r="E3214" s="60">
        <v>3128</v>
      </c>
    </row>
    <row r="3215" spans="1:11" ht="12.75" customHeight="1" x14ac:dyDescent="0.2">
      <c r="D3215" s="59">
        <f t="shared" si="168"/>
        <v>38666.666666666664</v>
      </c>
      <c r="E3215" s="60">
        <v>3129</v>
      </c>
    </row>
    <row r="3216" spans="1:11" ht="12.75" customHeight="1" x14ac:dyDescent="0.2">
      <c r="A3216" s="58" t="s">
        <v>1583</v>
      </c>
      <c r="D3216" s="59">
        <f t="shared" si="168"/>
        <v>38666.666666666664</v>
      </c>
      <c r="E3216" s="60">
        <v>3130</v>
      </c>
    </row>
    <row r="3217" spans="1:11" ht="12.75" customHeight="1" x14ac:dyDescent="0.2">
      <c r="D3217" s="59">
        <f t="shared" si="168"/>
        <v>38666.666666666664</v>
      </c>
      <c r="E3217" s="60">
        <v>3131</v>
      </c>
    </row>
    <row r="3218" spans="1:11" ht="12.75" customHeight="1" x14ac:dyDescent="0.2">
      <c r="A3218" s="58" t="s">
        <v>1584</v>
      </c>
      <c r="D3218" s="59">
        <f t="shared" si="168"/>
        <v>38666.666666666664</v>
      </c>
      <c r="E3218" s="60">
        <v>3132</v>
      </c>
    </row>
    <row r="3219" spans="1:11" ht="12.75" customHeight="1" x14ac:dyDescent="0.2">
      <c r="D3219" s="59">
        <f t="shared" si="168"/>
        <v>38666.666666666664</v>
      </c>
      <c r="E3219" s="60">
        <v>3133</v>
      </c>
    </row>
    <row r="3220" spans="1:11" ht="12.75" customHeight="1" x14ac:dyDescent="0.2">
      <c r="A3220" s="58">
        <v>18100</v>
      </c>
      <c r="B3220" s="58" t="s">
        <v>1585</v>
      </c>
      <c r="C3220" s="59">
        <v>4</v>
      </c>
      <c r="D3220" s="59">
        <f t="shared" si="168"/>
        <v>38666.666666666664</v>
      </c>
      <c r="E3220" s="60">
        <v>3134</v>
      </c>
      <c r="F3220" s="61">
        <f>D3220*4.31</f>
        <v>166653.33333333331</v>
      </c>
      <c r="G3220" s="61">
        <f>D3220*3.1</f>
        <v>119866.66666666666</v>
      </c>
      <c r="H3220" s="61">
        <v>0</v>
      </c>
      <c r="I3220" s="61">
        <f>D3220*7.61</f>
        <v>294253.33333333331</v>
      </c>
      <c r="J3220" s="61">
        <f>D3220*4.27</f>
        <v>165106.66666666663</v>
      </c>
      <c r="K3220" s="62">
        <f t="shared" ref="K3220:K3229" si="170">SUM(F3220:J3220)</f>
        <v>745879.99999999988</v>
      </c>
    </row>
    <row r="3221" spans="1:11" ht="12.75" customHeight="1" x14ac:dyDescent="0.2">
      <c r="A3221" s="58">
        <v>18101</v>
      </c>
      <c r="B3221" s="58" t="s">
        <v>1586</v>
      </c>
      <c r="C3221" s="59">
        <v>6</v>
      </c>
      <c r="D3221" s="59">
        <f t="shared" si="168"/>
        <v>38666.666666666664</v>
      </c>
      <c r="E3221" s="60">
        <v>3135</v>
      </c>
      <c r="F3221" s="61">
        <f>D3221*7.68</f>
        <v>296959.99999999994</v>
      </c>
      <c r="G3221" s="61">
        <f>D3221*4.56</f>
        <v>176319.99999999997</v>
      </c>
      <c r="H3221" s="61">
        <f>D3221*2.01</f>
        <v>77719.999999999985</v>
      </c>
      <c r="I3221" s="61">
        <f>D3221*15.13</f>
        <v>585026.66666666663</v>
      </c>
      <c r="J3221" s="61">
        <f>D3221*4.27</f>
        <v>165106.66666666663</v>
      </c>
      <c r="K3221" s="62">
        <f t="shared" si="170"/>
        <v>1301133.333333333</v>
      </c>
    </row>
    <row r="3222" spans="1:11" ht="12.75" customHeight="1" x14ac:dyDescent="0.2">
      <c r="A3222" s="58">
        <v>18102</v>
      </c>
      <c r="B3222" s="58" t="s">
        <v>1587</v>
      </c>
      <c r="C3222" s="59">
        <v>6</v>
      </c>
      <c r="D3222" s="59">
        <f t="shared" si="168"/>
        <v>38666.666666666664</v>
      </c>
      <c r="E3222" s="60">
        <v>3136</v>
      </c>
      <c r="F3222" s="61">
        <f>D3222*7.68</f>
        <v>296959.99999999994</v>
      </c>
      <c r="G3222" s="61">
        <f>D3222*4.56</f>
        <v>176319.99999999997</v>
      </c>
      <c r="H3222" s="61">
        <f>D3222*2.01</f>
        <v>77719.999999999985</v>
      </c>
      <c r="I3222" s="61">
        <f>D3222*15.13</f>
        <v>585026.66666666663</v>
      </c>
      <c r="J3222" s="61">
        <f>D3222*4.27</f>
        <v>165106.66666666663</v>
      </c>
      <c r="K3222" s="62">
        <f t="shared" si="170"/>
        <v>1301133.333333333</v>
      </c>
    </row>
    <row r="3223" spans="1:11" ht="12.75" customHeight="1" x14ac:dyDescent="0.2">
      <c r="A3223" s="58">
        <v>18103</v>
      </c>
      <c r="B3223" s="58" t="s">
        <v>1588</v>
      </c>
      <c r="C3223" s="59">
        <v>7</v>
      </c>
      <c r="D3223" s="59">
        <f t="shared" si="168"/>
        <v>38666.666666666664</v>
      </c>
      <c r="E3223" s="60">
        <v>3137</v>
      </c>
      <c r="F3223" s="61">
        <f>D3223*9</f>
        <v>348000</v>
      </c>
      <c r="G3223" s="61">
        <f>D3223*5.3</f>
        <v>204933.33333333331</v>
      </c>
      <c r="H3223" s="61">
        <f>D3223*2.37</f>
        <v>91640</v>
      </c>
      <c r="I3223" s="61">
        <f>D3223*16.88</f>
        <v>652693.33333333326</v>
      </c>
      <c r="J3223" s="61">
        <f>D3223*9.92</f>
        <v>383573.33333333331</v>
      </c>
      <c r="K3223" s="62">
        <f t="shared" si="170"/>
        <v>1680839.9999999998</v>
      </c>
    </row>
    <row r="3224" spans="1:11" ht="12.75" customHeight="1" x14ac:dyDescent="0.2">
      <c r="A3224" s="58">
        <v>18104</v>
      </c>
      <c r="B3224" s="58" t="s">
        <v>1589</v>
      </c>
      <c r="C3224" s="59">
        <v>7</v>
      </c>
      <c r="D3224" s="59">
        <f t="shared" ref="D3224:D3287" si="171">D3223</f>
        <v>38666.666666666664</v>
      </c>
      <c r="E3224" s="60">
        <v>3138</v>
      </c>
      <c r="F3224" s="61">
        <f>D3224*9</f>
        <v>348000</v>
      </c>
      <c r="G3224" s="61">
        <f>D3224*5.3</f>
        <v>204933.33333333331</v>
      </c>
      <c r="H3224" s="61">
        <f>D3224*2.37</f>
        <v>91640</v>
      </c>
      <c r="I3224" s="61">
        <f>D3224*16.88</f>
        <v>652693.33333333326</v>
      </c>
      <c r="J3224" s="61">
        <f>D3224*9.92</f>
        <v>383573.33333333331</v>
      </c>
      <c r="K3224" s="62">
        <f t="shared" si="170"/>
        <v>1680839.9999999998</v>
      </c>
    </row>
    <row r="3225" spans="1:11" ht="12.75" customHeight="1" x14ac:dyDescent="0.2">
      <c r="A3225" s="58">
        <v>18105</v>
      </c>
      <c r="B3225" s="58" t="s">
        <v>1590</v>
      </c>
      <c r="C3225" s="59">
        <v>6</v>
      </c>
      <c r="D3225" s="59">
        <f t="shared" si="171"/>
        <v>38666.666666666664</v>
      </c>
      <c r="E3225" s="60">
        <v>3139</v>
      </c>
      <c r="F3225" s="61">
        <f>D3225*7.68</f>
        <v>296959.99999999994</v>
      </c>
      <c r="G3225" s="61">
        <f>D3225*4.56</f>
        <v>176319.99999999997</v>
      </c>
      <c r="H3225" s="61">
        <f>D3225*2.01</f>
        <v>77719.999999999985</v>
      </c>
      <c r="I3225" s="61">
        <f>D3225*15.13</f>
        <v>585026.66666666663</v>
      </c>
      <c r="J3225" s="61">
        <f>D3225*4.27</f>
        <v>165106.66666666663</v>
      </c>
      <c r="K3225" s="62">
        <f t="shared" si="170"/>
        <v>1301133.333333333</v>
      </c>
    </row>
    <row r="3226" spans="1:11" ht="12.75" customHeight="1" x14ac:dyDescent="0.2">
      <c r="A3226" s="58">
        <v>18106</v>
      </c>
      <c r="B3226" s="58" t="s">
        <v>1591</v>
      </c>
      <c r="C3226" s="59">
        <v>8</v>
      </c>
      <c r="D3226" s="59">
        <f t="shared" si="171"/>
        <v>38666.666666666664</v>
      </c>
      <c r="E3226" s="60">
        <v>3140</v>
      </c>
      <c r="F3226" s="61">
        <f>D3226*10.44</f>
        <v>403679.99999999994</v>
      </c>
      <c r="G3226" s="61">
        <f>D3226*6.17</f>
        <v>238573.33333333331</v>
      </c>
      <c r="H3226" s="61">
        <f>D3226*2.74</f>
        <v>105946.66666666667</v>
      </c>
      <c r="I3226" s="61">
        <f>D3226*18.51</f>
        <v>715720</v>
      </c>
      <c r="J3226" s="61">
        <f>D3226*9.92</f>
        <v>383573.33333333331</v>
      </c>
      <c r="K3226" s="62">
        <f t="shared" si="170"/>
        <v>1847493.3333333333</v>
      </c>
    </row>
    <row r="3227" spans="1:11" ht="12.75" customHeight="1" x14ac:dyDescent="0.2">
      <c r="A3227" s="58">
        <v>18107</v>
      </c>
      <c r="B3227" s="58" t="s">
        <v>1592</v>
      </c>
      <c r="C3227" s="59">
        <v>8</v>
      </c>
      <c r="D3227" s="59">
        <f t="shared" si="171"/>
        <v>38666.666666666664</v>
      </c>
      <c r="E3227" s="60">
        <v>3141</v>
      </c>
      <c r="F3227" s="61">
        <f>D3227*10.44</f>
        <v>403679.99999999994</v>
      </c>
      <c r="G3227" s="61">
        <f>D3227*6.17</f>
        <v>238573.33333333331</v>
      </c>
      <c r="H3227" s="61">
        <f>D3227*2.74</f>
        <v>105946.66666666667</v>
      </c>
      <c r="I3227" s="61">
        <f>D3227*18.51</f>
        <v>715720</v>
      </c>
      <c r="J3227" s="61">
        <f>D3227*9.92</f>
        <v>383573.33333333331</v>
      </c>
      <c r="K3227" s="62">
        <f t="shared" si="170"/>
        <v>1847493.3333333333</v>
      </c>
    </row>
    <row r="3228" spans="1:11" ht="12.75" customHeight="1" x14ac:dyDescent="0.2">
      <c r="A3228" s="58">
        <v>18108</v>
      </c>
      <c r="B3228" s="58" t="s">
        <v>1593</v>
      </c>
      <c r="C3228" s="59">
        <v>8</v>
      </c>
      <c r="D3228" s="59">
        <f t="shared" si="171"/>
        <v>38666.666666666664</v>
      </c>
      <c r="E3228" s="60">
        <v>3142</v>
      </c>
      <c r="F3228" s="61">
        <f>D3228*10.44</f>
        <v>403679.99999999994</v>
      </c>
      <c r="G3228" s="61">
        <f>D3228*6.17</f>
        <v>238573.33333333331</v>
      </c>
      <c r="H3228" s="61">
        <f>D3228*2.74</f>
        <v>105946.66666666667</v>
      </c>
      <c r="I3228" s="61">
        <f>D3228*18.51</f>
        <v>715720</v>
      </c>
      <c r="J3228" s="61">
        <f>D3228*9.92</f>
        <v>383573.33333333331</v>
      </c>
      <c r="K3228" s="62">
        <f t="shared" si="170"/>
        <v>1847493.3333333333</v>
      </c>
    </row>
    <row r="3229" spans="1:11" ht="12.75" customHeight="1" x14ac:dyDescent="0.2">
      <c r="A3229" s="58">
        <v>18109</v>
      </c>
      <c r="B3229" s="58" t="s">
        <v>1594</v>
      </c>
      <c r="C3229" s="59">
        <v>8</v>
      </c>
      <c r="D3229" s="59">
        <f t="shared" si="171"/>
        <v>38666.666666666664</v>
      </c>
      <c r="E3229" s="60">
        <v>3143</v>
      </c>
      <c r="F3229" s="61">
        <f>D3229*10.44</f>
        <v>403679.99999999994</v>
      </c>
      <c r="G3229" s="61">
        <f>D3229*6.17</f>
        <v>238573.33333333331</v>
      </c>
      <c r="H3229" s="61">
        <f>D3229*2.74</f>
        <v>105946.66666666667</v>
      </c>
      <c r="I3229" s="61">
        <f>D3229*18.51</f>
        <v>715720</v>
      </c>
      <c r="J3229" s="61">
        <f>D3229*9.92</f>
        <v>383573.33333333331</v>
      </c>
      <c r="K3229" s="62">
        <f t="shared" si="170"/>
        <v>1847493.3333333333</v>
      </c>
    </row>
    <row r="3230" spans="1:11" ht="12.75" customHeight="1" x14ac:dyDescent="0.2">
      <c r="D3230" s="59">
        <f t="shared" si="171"/>
        <v>38666.666666666664</v>
      </c>
      <c r="E3230" s="60">
        <v>3144</v>
      </c>
    </row>
    <row r="3231" spans="1:11" ht="12.75" customHeight="1" x14ac:dyDescent="0.2">
      <c r="A3231" s="58" t="s">
        <v>1595</v>
      </c>
      <c r="D3231" s="59">
        <f t="shared" si="171"/>
        <v>38666.666666666664</v>
      </c>
      <c r="E3231" s="60">
        <v>3145</v>
      </c>
    </row>
    <row r="3232" spans="1:11" ht="12.75" customHeight="1" x14ac:dyDescent="0.2">
      <c r="D3232" s="59">
        <f t="shared" si="171"/>
        <v>38666.666666666664</v>
      </c>
      <c r="E3232" s="60">
        <v>3146</v>
      </c>
    </row>
    <row r="3233" spans="1:11" ht="12.75" customHeight="1" x14ac:dyDescent="0.2">
      <c r="A3233" s="58">
        <v>18120</v>
      </c>
      <c r="B3233" s="58" t="s">
        <v>1596</v>
      </c>
      <c r="C3233" s="59">
        <v>8</v>
      </c>
      <c r="D3233" s="59">
        <f t="shared" si="171"/>
        <v>38666.666666666664</v>
      </c>
      <c r="E3233" s="60">
        <v>3147</v>
      </c>
      <c r="F3233" s="61">
        <f>D3233*10.44</f>
        <v>403679.99999999994</v>
      </c>
      <c r="G3233" s="61">
        <f>D3233*6.17</f>
        <v>238573.33333333331</v>
      </c>
      <c r="H3233" s="61">
        <f>D3233*2.74</f>
        <v>105946.66666666667</v>
      </c>
      <c r="I3233" s="61">
        <f>D3233*18.51</f>
        <v>715720</v>
      </c>
      <c r="J3233" s="61">
        <f>D3233*9.92</f>
        <v>383573.33333333331</v>
      </c>
      <c r="K3233" s="62">
        <f>SUM(F3233:J3233)</f>
        <v>1847493.3333333333</v>
      </c>
    </row>
    <row r="3234" spans="1:11" ht="12.75" customHeight="1" x14ac:dyDescent="0.2">
      <c r="D3234" s="59">
        <f t="shared" si="171"/>
        <v>38666.666666666664</v>
      </c>
      <c r="E3234" s="60">
        <v>3148</v>
      </c>
    </row>
    <row r="3235" spans="1:11" ht="12.75" customHeight="1" x14ac:dyDescent="0.2">
      <c r="A3235" s="58" t="s">
        <v>1597</v>
      </c>
      <c r="D3235" s="59">
        <f t="shared" si="171"/>
        <v>38666.666666666664</v>
      </c>
      <c r="E3235" s="60">
        <v>3149</v>
      </c>
    </row>
    <row r="3236" spans="1:11" ht="12.75" customHeight="1" x14ac:dyDescent="0.2">
      <c r="D3236" s="59">
        <f t="shared" si="171"/>
        <v>38666.666666666664</v>
      </c>
      <c r="E3236" s="60">
        <v>3150</v>
      </c>
    </row>
    <row r="3237" spans="1:11" ht="12.75" customHeight="1" x14ac:dyDescent="0.2">
      <c r="A3237" s="58" t="s">
        <v>1598</v>
      </c>
      <c r="D3237" s="59">
        <f t="shared" si="171"/>
        <v>38666.666666666664</v>
      </c>
      <c r="E3237" s="60">
        <v>3151</v>
      </c>
    </row>
    <row r="3238" spans="1:11" ht="12.75" customHeight="1" x14ac:dyDescent="0.2">
      <c r="D3238" s="59">
        <f t="shared" si="171"/>
        <v>38666.666666666664</v>
      </c>
      <c r="E3238" s="60">
        <v>3152</v>
      </c>
    </row>
    <row r="3239" spans="1:11" ht="12.75" customHeight="1" x14ac:dyDescent="0.2">
      <c r="A3239" s="58">
        <v>18200</v>
      </c>
      <c r="B3239" s="58" t="s">
        <v>1599</v>
      </c>
      <c r="C3239" s="59">
        <v>7</v>
      </c>
      <c r="D3239" s="59">
        <f t="shared" si="171"/>
        <v>38666.666666666664</v>
      </c>
      <c r="E3239" s="60">
        <v>3153</v>
      </c>
      <c r="F3239" s="61">
        <f>D3239*9</f>
        <v>348000</v>
      </c>
      <c r="G3239" s="61">
        <f>D3239*5.3</f>
        <v>204933.33333333331</v>
      </c>
      <c r="H3239" s="61">
        <f>D3239*2.37</f>
        <v>91640</v>
      </c>
      <c r="I3239" s="61">
        <f>D3239*16.88</f>
        <v>652693.33333333326</v>
      </c>
      <c r="J3239" s="61">
        <f>D3239*9.92</f>
        <v>383573.33333333331</v>
      </c>
      <c r="K3239" s="62">
        <f>SUM(F3239:J3239)</f>
        <v>1680839.9999999998</v>
      </c>
    </row>
    <row r="3240" spans="1:11" ht="12.75" customHeight="1" x14ac:dyDescent="0.2">
      <c r="A3240" s="58">
        <v>18201</v>
      </c>
      <c r="B3240" s="58" t="s">
        <v>1600</v>
      </c>
      <c r="C3240" s="59">
        <v>6</v>
      </c>
      <c r="D3240" s="59">
        <f t="shared" si="171"/>
        <v>38666.666666666664</v>
      </c>
      <c r="E3240" s="60">
        <v>3154</v>
      </c>
      <c r="F3240" s="61">
        <f>D3240*7.68</f>
        <v>296959.99999999994</v>
      </c>
      <c r="G3240" s="61">
        <f>D3240*4.56</f>
        <v>176319.99999999997</v>
      </c>
      <c r="H3240" s="61">
        <f>D3240*2.01</f>
        <v>77719.999999999985</v>
      </c>
      <c r="I3240" s="61">
        <f>D3240*15.13</f>
        <v>585026.66666666663</v>
      </c>
      <c r="J3240" s="61">
        <f>D3240*4.27</f>
        <v>165106.66666666663</v>
      </c>
      <c r="K3240" s="62">
        <f>SUM(F3240:J3240)</f>
        <v>1301133.333333333</v>
      </c>
    </row>
    <row r="3241" spans="1:11" ht="12.75" customHeight="1" x14ac:dyDescent="0.2">
      <c r="A3241" s="58">
        <v>18202</v>
      </c>
      <c r="B3241" s="58" t="s">
        <v>1601</v>
      </c>
      <c r="C3241" s="59">
        <v>5</v>
      </c>
      <c r="D3241" s="59">
        <f t="shared" si="171"/>
        <v>38666.666666666664</v>
      </c>
      <c r="E3241" s="60">
        <v>3155</v>
      </c>
      <c r="F3241" s="61">
        <f>D3241*5.86</f>
        <v>226586.66666666666</v>
      </c>
      <c r="G3241" s="61">
        <f>D3241*3.83</f>
        <v>148093.33333333331</v>
      </c>
      <c r="H3241" s="61">
        <v>0</v>
      </c>
      <c r="I3241" s="61">
        <f>D3241*10.45</f>
        <v>404066.66666666663</v>
      </c>
      <c r="J3241" s="61">
        <f>D3241*4.27</f>
        <v>165106.66666666663</v>
      </c>
      <c r="K3241" s="62">
        <f>SUM(F3241:J3241)</f>
        <v>943853.33333333326</v>
      </c>
    </row>
    <row r="3242" spans="1:11" ht="12.75" customHeight="1" x14ac:dyDescent="0.2">
      <c r="D3242" s="59">
        <f t="shared" si="171"/>
        <v>38666.666666666664</v>
      </c>
      <c r="E3242" s="60">
        <v>3156</v>
      </c>
    </row>
    <row r="3243" spans="1:11" ht="12.75" customHeight="1" x14ac:dyDescent="0.2">
      <c r="A3243" s="58" t="s">
        <v>1602</v>
      </c>
      <c r="D3243" s="59">
        <f t="shared" si="171"/>
        <v>38666.666666666664</v>
      </c>
      <c r="E3243" s="60">
        <v>3157</v>
      </c>
    </row>
    <row r="3244" spans="1:11" ht="12.75" customHeight="1" x14ac:dyDescent="0.2">
      <c r="D3244" s="59">
        <f t="shared" si="171"/>
        <v>38666.666666666664</v>
      </c>
      <c r="E3244" s="60">
        <v>3158</v>
      </c>
    </row>
    <row r="3245" spans="1:11" ht="12.75" customHeight="1" x14ac:dyDescent="0.2">
      <c r="A3245" s="58">
        <v>18210</v>
      </c>
      <c r="B3245" s="58" t="s">
        <v>1603</v>
      </c>
      <c r="C3245" s="59">
        <v>11</v>
      </c>
      <c r="D3245" s="59">
        <f t="shared" si="171"/>
        <v>38666.666666666664</v>
      </c>
      <c r="E3245" s="60">
        <v>3159</v>
      </c>
      <c r="F3245" s="61">
        <f>D3245*17.62</f>
        <v>681306.66666666663</v>
      </c>
      <c r="G3245" s="61">
        <f>D3245*10.08</f>
        <v>389760</v>
      </c>
      <c r="H3245" s="61">
        <f>D3245*4.83</f>
        <v>186760</v>
      </c>
      <c r="I3245" s="61">
        <f>D3245*29.95</f>
        <v>1158066.6666666665</v>
      </c>
      <c r="J3245" s="61">
        <f>D3245*15.72</f>
        <v>607840</v>
      </c>
      <c r="K3245" s="62">
        <f t="shared" ref="K3245:K3278" si="172">SUM(F3245:J3245)</f>
        <v>3023733.333333333</v>
      </c>
    </row>
    <row r="3246" spans="1:11" ht="12.75" customHeight="1" x14ac:dyDescent="0.2">
      <c r="A3246" s="58">
        <v>18211</v>
      </c>
      <c r="B3246" s="58" t="s">
        <v>1604</v>
      </c>
      <c r="C3246" s="59">
        <v>7</v>
      </c>
      <c r="D3246" s="59">
        <f t="shared" si="171"/>
        <v>38666.666666666664</v>
      </c>
      <c r="E3246" s="60">
        <v>3160</v>
      </c>
      <c r="F3246" s="61">
        <f>D3246*9</f>
        <v>348000</v>
      </c>
      <c r="G3246" s="61">
        <f>D3246*5.3</f>
        <v>204933.33333333331</v>
      </c>
      <c r="H3246" s="61">
        <f>D3246*2.37</f>
        <v>91640</v>
      </c>
      <c r="I3246" s="61">
        <f>D3246*16.88</f>
        <v>652693.33333333326</v>
      </c>
      <c r="J3246" s="61">
        <f>D3246*9.92</f>
        <v>383573.33333333331</v>
      </c>
      <c r="K3246" s="62">
        <f t="shared" si="172"/>
        <v>1680839.9999999998</v>
      </c>
    </row>
    <row r="3247" spans="1:11" ht="12.75" customHeight="1" x14ac:dyDescent="0.2">
      <c r="A3247" s="58">
        <v>18212</v>
      </c>
      <c r="B3247" s="58" t="s">
        <v>1605</v>
      </c>
      <c r="C3247" s="59">
        <v>7</v>
      </c>
      <c r="D3247" s="59">
        <f t="shared" si="171"/>
        <v>38666.666666666664</v>
      </c>
      <c r="E3247" s="60">
        <v>3161</v>
      </c>
      <c r="F3247" s="61">
        <f>D3247*9</f>
        <v>348000</v>
      </c>
      <c r="G3247" s="61">
        <f>D3247*5.3</f>
        <v>204933.33333333331</v>
      </c>
      <c r="H3247" s="61">
        <f>D3247*2.37</f>
        <v>91640</v>
      </c>
      <c r="I3247" s="61">
        <f>D3247*16.88</f>
        <v>652693.33333333326</v>
      </c>
      <c r="J3247" s="61">
        <f>D3247*9.92</f>
        <v>383573.33333333331</v>
      </c>
      <c r="K3247" s="62">
        <f t="shared" si="172"/>
        <v>1680839.9999999998</v>
      </c>
    </row>
    <row r="3248" spans="1:11" ht="12.75" customHeight="1" x14ac:dyDescent="0.2">
      <c r="A3248" s="58">
        <v>18213</v>
      </c>
      <c r="B3248" s="58" t="s">
        <v>1606</v>
      </c>
      <c r="C3248" s="59">
        <v>10</v>
      </c>
      <c r="D3248" s="59">
        <f t="shared" si="171"/>
        <v>38666.666666666664</v>
      </c>
      <c r="E3248" s="60">
        <v>3162</v>
      </c>
      <c r="F3248" s="61">
        <f>D3248*15.71</f>
        <v>607453.33333333337</v>
      </c>
      <c r="G3248" s="61">
        <f>D3248*9.02</f>
        <v>348773.33333333331</v>
      </c>
      <c r="H3248" s="61">
        <f>D3248*4.28</f>
        <v>165493.33333333334</v>
      </c>
      <c r="I3248" s="61">
        <f>D3248*28.08</f>
        <v>1085759.9999999998</v>
      </c>
      <c r="J3248" s="61">
        <f>D3248*15.72</f>
        <v>607840</v>
      </c>
      <c r="K3248" s="62">
        <f t="shared" si="172"/>
        <v>2815320</v>
      </c>
    </row>
    <row r="3249" spans="1:11" ht="12.75" customHeight="1" x14ac:dyDescent="0.2">
      <c r="A3249" s="58">
        <v>18214</v>
      </c>
      <c r="B3249" s="58" t="s">
        <v>1607</v>
      </c>
      <c r="C3249" s="59">
        <v>7</v>
      </c>
      <c r="D3249" s="59">
        <f t="shared" si="171"/>
        <v>38666.666666666664</v>
      </c>
      <c r="E3249" s="60">
        <v>3163</v>
      </c>
      <c r="F3249" s="61">
        <f>D3249*9</f>
        <v>348000</v>
      </c>
      <c r="G3249" s="61">
        <f>D3249*5.3</f>
        <v>204933.33333333331</v>
      </c>
      <c r="H3249" s="61">
        <f>D3249*2.37</f>
        <v>91640</v>
      </c>
      <c r="I3249" s="61">
        <f>D3249*16.88</f>
        <v>652693.33333333326</v>
      </c>
      <c r="J3249" s="61">
        <f>D3249*9.92</f>
        <v>383573.33333333331</v>
      </c>
      <c r="K3249" s="62">
        <f t="shared" si="172"/>
        <v>1680839.9999999998</v>
      </c>
    </row>
    <row r="3250" spans="1:11" ht="12.75" customHeight="1" x14ac:dyDescent="0.2">
      <c r="A3250" s="58">
        <v>18215</v>
      </c>
      <c r="B3250" s="58" t="s">
        <v>1608</v>
      </c>
      <c r="C3250" s="59">
        <v>11</v>
      </c>
      <c r="D3250" s="59">
        <f t="shared" si="171"/>
        <v>38666.666666666664</v>
      </c>
      <c r="E3250" s="60">
        <v>3164</v>
      </c>
      <c r="F3250" s="61">
        <f>D3250*17.62</f>
        <v>681306.66666666663</v>
      </c>
      <c r="G3250" s="61">
        <f>D3250*10.08</f>
        <v>389760</v>
      </c>
      <c r="H3250" s="61">
        <f>D3250*4.83</f>
        <v>186760</v>
      </c>
      <c r="I3250" s="61">
        <f>D3250*29.95</f>
        <v>1158066.6666666665</v>
      </c>
      <c r="J3250" s="61">
        <f>D3250*15.72</f>
        <v>607840</v>
      </c>
      <c r="K3250" s="62">
        <f t="shared" si="172"/>
        <v>3023733.333333333</v>
      </c>
    </row>
    <row r="3251" spans="1:11" ht="12.75" customHeight="1" x14ac:dyDescent="0.2">
      <c r="A3251" s="58">
        <v>18216</v>
      </c>
      <c r="B3251" s="58" t="s">
        <v>1609</v>
      </c>
      <c r="C3251" s="59">
        <v>12</v>
      </c>
      <c r="D3251" s="59">
        <f t="shared" si="171"/>
        <v>38666.666666666664</v>
      </c>
      <c r="E3251" s="60">
        <v>3165</v>
      </c>
      <c r="F3251" s="61">
        <f>D3251*19.63</f>
        <v>759026.66666666663</v>
      </c>
      <c r="G3251" s="61">
        <f>D3251*11.44</f>
        <v>442346.66666666663</v>
      </c>
      <c r="H3251" s="61">
        <f>D3251*5.36</f>
        <v>207253.33333333334</v>
      </c>
      <c r="I3251" s="61">
        <f>D3251*31.47</f>
        <v>1216839.9999999998</v>
      </c>
      <c r="J3251" s="61">
        <f>D3251*15.72</f>
        <v>607840</v>
      </c>
      <c r="K3251" s="62">
        <f t="shared" si="172"/>
        <v>3233306.666666666</v>
      </c>
    </row>
    <row r="3252" spans="1:11" ht="12.75" customHeight="1" x14ac:dyDescent="0.2">
      <c r="A3252" s="58">
        <v>18217</v>
      </c>
      <c r="B3252" s="58" t="s">
        <v>1610</v>
      </c>
      <c r="C3252" s="59">
        <v>7</v>
      </c>
      <c r="D3252" s="59">
        <f t="shared" si="171"/>
        <v>38666.666666666664</v>
      </c>
      <c r="E3252" s="60">
        <v>3166</v>
      </c>
      <c r="F3252" s="61">
        <f>D3252*9</f>
        <v>348000</v>
      </c>
      <c r="G3252" s="61">
        <f>D3252*5.3</f>
        <v>204933.33333333331</v>
      </c>
      <c r="H3252" s="61">
        <f>D3252*2.37</f>
        <v>91640</v>
      </c>
      <c r="I3252" s="61">
        <f>D3252*16.88</f>
        <v>652693.33333333326</v>
      </c>
      <c r="J3252" s="61">
        <f>D3252*9.92</f>
        <v>383573.33333333331</v>
      </c>
      <c r="K3252" s="62">
        <f t="shared" si="172"/>
        <v>1680839.9999999998</v>
      </c>
    </row>
    <row r="3253" spans="1:11" ht="12.75" customHeight="1" x14ac:dyDescent="0.2">
      <c r="A3253" s="58">
        <v>18218</v>
      </c>
      <c r="B3253" s="58" t="s">
        <v>1611</v>
      </c>
      <c r="C3253" s="59">
        <v>8</v>
      </c>
      <c r="D3253" s="59">
        <f t="shared" si="171"/>
        <v>38666.666666666664</v>
      </c>
      <c r="E3253" s="60">
        <v>3167</v>
      </c>
      <c r="F3253" s="61">
        <f>D3253*10.44</f>
        <v>403679.99999999994</v>
      </c>
      <c r="G3253" s="61">
        <f>D3253*6.17</f>
        <v>238573.33333333331</v>
      </c>
      <c r="H3253" s="61">
        <f>D3253*2.74</f>
        <v>105946.66666666667</v>
      </c>
      <c r="I3253" s="61">
        <f>D3253*18.51</f>
        <v>715720</v>
      </c>
      <c r="J3253" s="61">
        <f>D3253*9.92</f>
        <v>383573.33333333331</v>
      </c>
      <c r="K3253" s="62">
        <f t="shared" si="172"/>
        <v>1847493.3333333333</v>
      </c>
    </row>
    <row r="3254" spans="1:11" ht="12.75" customHeight="1" x14ac:dyDescent="0.2">
      <c r="A3254" s="58">
        <v>18219</v>
      </c>
      <c r="B3254" s="58" t="s">
        <v>1612</v>
      </c>
      <c r="C3254" s="59">
        <v>10</v>
      </c>
      <c r="D3254" s="59">
        <f t="shared" si="171"/>
        <v>38666.666666666664</v>
      </c>
      <c r="E3254" s="60">
        <v>3168</v>
      </c>
      <c r="F3254" s="61">
        <f>D3254*15.71</f>
        <v>607453.33333333337</v>
      </c>
      <c r="G3254" s="61">
        <f>D3254*9.02</f>
        <v>348773.33333333331</v>
      </c>
      <c r="H3254" s="61">
        <f>D3254*4.28</f>
        <v>165493.33333333334</v>
      </c>
      <c r="I3254" s="61">
        <f>D3254*28.08</f>
        <v>1085759.9999999998</v>
      </c>
      <c r="J3254" s="61">
        <f>D3254*15.72</f>
        <v>607840</v>
      </c>
      <c r="K3254" s="62">
        <f t="shared" si="172"/>
        <v>2815320</v>
      </c>
    </row>
    <row r="3255" spans="1:11" ht="12.75" customHeight="1" x14ac:dyDescent="0.2">
      <c r="A3255" s="58">
        <v>18220</v>
      </c>
      <c r="B3255" s="58" t="s">
        <v>1613</v>
      </c>
      <c r="C3255" s="59">
        <v>9</v>
      </c>
      <c r="D3255" s="59">
        <f t="shared" si="171"/>
        <v>38666.666666666664</v>
      </c>
      <c r="E3255" s="60">
        <v>3169</v>
      </c>
      <c r="F3255" s="61">
        <f>D3255*12.76</f>
        <v>493386.66666666663</v>
      </c>
      <c r="G3255" s="61">
        <f>D3255*7.3</f>
        <v>282266.66666666663</v>
      </c>
      <c r="H3255" s="61">
        <f>D3255*3.49</f>
        <v>134946.66666666666</v>
      </c>
      <c r="I3255" s="61">
        <f>D3255*21.1</f>
        <v>815866.66666666663</v>
      </c>
      <c r="J3255" s="61">
        <f>D3255*9.92</f>
        <v>383573.33333333331</v>
      </c>
      <c r="K3255" s="62">
        <f t="shared" si="172"/>
        <v>2110040</v>
      </c>
    </row>
    <row r="3256" spans="1:11" ht="12.75" customHeight="1" x14ac:dyDescent="0.2">
      <c r="A3256" s="58">
        <v>18221</v>
      </c>
      <c r="B3256" s="58" t="s">
        <v>1614</v>
      </c>
      <c r="C3256" s="59">
        <v>7</v>
      </c>
      <c r="D3256" s="59">
        <f t="shared" si="171"/>
        <v>38666.666666666664</v>
      </c>
      <c r="E3256" s="60">
        <v>3170</v>
      </c>
      <c r="F3256" s="61">
        <f>D3256*9</f>
        <v>348000</v>
      </c>
      <c r="G3256" s="61">
        <f>D3256*5.3</f>
        <v>204933.33333333331</v>
      </c>
      <c r="H3256" s="61">
        <f>D3256*2.37</f>
        <v>91640</v>
      </c>
      <c r="I3256" s="61">
        <f>D3256*16.88</f>
        <v>652693.33333333326</v>
      </c>
      <c r="J3256" s="61">
        <f>D3256*9.92</f>
        <v>383573.33333333331</v>
      </c>
      <c r="K3256" s="62">
        <f t="shared" si="172"/>
        <v>1680839.9999999998</v>
      </c>
    </row>
    <row r="3257" spans="1:11" ht="12.75" customHeight="1" x14ac:dyDescent="0.2">
      <c r="A3257" s="58">
        <v>18222</v>
      </c>
      <c r="B3257" s="58" t="s">
        <v>1615</v>
      </c>
      <c r="C3257" s="59">
        <v>6</v>
      </c>
      <c r="D3257" s="59">
        <f t="shared" si="171"/>
        <v>38666.666666666664</v>
      </c>
      <c r="E3257" s="60">
        <v>3171</v>
      </c>
      <c r="F3257" s="61">
        <f>D3257*7.68</f>
        <v>296959.99999999994</v>
      </c>
      <c r="G3257" s="61">
        <f>D3257*4.56</f>
        <v>176319.99999999997</v>
      </c>
      <c r="H3257" s="61">
        <f>D3257*2.01</f>
        <v>77719.999999999985</v>
      </c>
      <c r="I3257" s="61">
        <f>D3257*15.13</f>
        <v>585026.66666666663</v>
      </c>
      <c r="J3257" s="61">
        <f>D3257*4.27</f>
        <v>165106.66666666663</v>
      </c>
      <c r="K3257" s="62">
        <f t="shared" si="172"/>
        <v>1301133.333333333</v>
      </c>
    </row>
    <row r="3258" spans="1:11" ht="12.75" customHeight="1" x14ac:dyDescent="0.2">
      <c r="A3258" s="58">
        <v>18223</v>
      </c>
      <c r="B3258" s="58" t="s">
        <v>1616</v>
      </c>
      <c r="C3258" s="59">
        <v>7</v>
      </c>
      <c r="D3258" s="59">
        <f t="shared" si="171"/>
        <v>38666.666666666664</v>
      </c>
      <c r="E3258" s="60">
        <v>3172</v>
      </c>
      <c r="F3258" s="61">
        <f>D3258*9</f>
        <v>348000</v>
      </c>
      <c r="G3258" s="61">
        <f>D3258*5.3</f>
        <v>204933.33333333331</v>
      </c>
      <c r="H3258" s="61">
        <f>D3258*2.37</f>
        <v>91640</v>
      </c>
      <c r="I3258" s="61">
        <f>D3258*16.88</f>
        <v>652693.33333333326</v>
      </c>
      <c r="J3258" s="61">
        <f>D3258*9.92</f>
        <v>383573.33333333331</v>
      </c>
      <c r="K3258" s="62">
        <f t="shared" si="172"/>
        <v>1680839.9999999998</v>
      </c>
    </row>
    <row r="3259" spans="1:11" ht="12.75" customHeight="1" x14ac:dyDescent="0.2">
      <c r="A3259" s="58">
        <v>18224</v>
      </c>
      <c r="B3259" s="58" t="s">
        <v>1617</v>
      </c>
      <c r="C3259" s="59">
        <v>9</v>
      </c>
      <c r="D3259" s="59">
        <f t="shared" si="171"/>
        <v>38666.666666666664</v>
      </c>
      <c r="E3259" s="60">
        <v>3173</v>
      </c>
      <c r="F3259" s="61">
        <f>D3259*12.76</f>
        <v>493386.66666666663</v>
      </c>
      <c r="G3259" s="61">
        <f>D3259*7.3</f>
        <v>282266.66666666663</v>
      </c>
      <c r="H3259" s="61">
        <f>D3259*3.49</f>
        <v>134946.66666666666</v>
      </c>
      <c r="I3259" s="61">
        <f>D3259*21.1</f>
        <v>815866.66666666663</v>
      </c>
      <c r="J3259" s="61">
        <f>D3259*9.92</f>
        <v>383573.33333333331</v>
      </c>
      <c r="K3259" s="62">
        <f t="shared" si="172"/>
        <v>2110040</v>
      </c>
    </row>
    <row r="3260" spans="1:11" ht="12.75" customHeight="1" x14ac:dyDescent="0.2">
      <c r="A3260" s="58">
        <v>18225</v>
      </c>
      <c r="B3260" s="58" t="s">
        <v>1618</v>
      </c>
      <c r="C3260" s="59">
        <v>7</v>
      </c>
      <c r="D3260" s="59">
        <f t="shared" si="171"/>
        <v>38666.666666666664</v>
      </c>
      <c r="E3260" s="60">
        <v>3174</v>
      </c>
      <c r="F3260" s="61">
        <f>D3260*9</f>
        <v>348000</v>
      </c>
      <c r="G3260" s="61">
        <f>D3260*5.3</f>
        <v>204933.33333333331</v>
      </c>
      <c r="H3260" s="61">
        <f>D3260*2.37</f>
        <v>91640</v>
      </c>
      <c r="I3260" s="61">
        <f>D3260*16.88</f>
        <v>652693.33333333326</v>
      </c>
      <c r="J3260" s="61">
        <f>D3260*9.92</f>
        <v>383573.33333333331</v>
      </c>
      <c r="K3260" s="62">
        <f t="shared" si="172"/>
        <v>1680839.9999999998</v>
      </c>
    </row>
    <row r="3261" spans="1:11" ht="12.75" customHeight="1" x14ac:dyDescent="0.2">
      <c r="A3261" s="58">
        <v>18226</v>
      </c>
      <c r="B3261" s="58" t="s">
        <v>1619</v>
      </c>
      <c r="C3261" s="59">
        <v>7</v>
      </c>
      <c r="D3261" s="59">
        <f t="shared" si="171"/>
        <v>38666.666666666664</v>
      </c>
      <c r="E3261" s="60">
        <v>3175</v>
      </c>
      <c r="F3261" s="61">
        <f>D3261*9</f>
        <v>348000</v>
      </c>
      <c r="G3261" s="61">
        <f>D3261*5.3</f>
        <v>204933.33333333331</v>
      </c>
      <c r="H3261" s="61">
        <f>D3261*2.37</f>
        <v>91640</v>
      </c>
      <c r="I3261" s="61">
        <f>D3261*16.88</f>
        <v>652693.33333333326</v>
      </c>
      <c r="J3261" s="61">
        <f>D3261*9.92</f>
        <v>383573.33333333331</v>
      </c>
      <c r="K3261" s="62">
        <f t="shared" si="172"/>
        <v>1680839.9999999998</v>
      </c>
    </row>
    <row r="3262" spans="1:11" ht="12.75" customHeight="1" x14ac:dyDescent="0.2">
      <c r="A3262" s="58">
        <v>18227</v>
      </c>
      <c r="B3262" s="58" t="s">
        <v>1620</v>
      </c>
      <c r="C3262" s="59">
        <v>6</v>
      </c>
      <c r="D3262" s="59">
        <f t="shared" si="171"/>
        <v>38666.666666666664</v>
      </c>
      <c r="E3262" s="60">
        <v>3176</v>
      </c>
      <c r="F3262" s="61">
        <f>D3262*7.68</f>
        <v>296959.99999999994</v>
      </c>
      <c r="G3262" s="61">
        <f>D3262*4.56</f>
        <v>176319.99999999997</v>
      </c>
      <c r="H3262" s="61">
        <f>D3262*2.01</f>
        <v>77719.999999999985</v>
      </c>
      <c r="I3262" s="61">
        <f>D3262*15.13</f>
        <v>585026.66666666663</v>
      </c>
      <c r="J3262" s="61">
        <f>D3262*4.27</f>
        <v>165106.66666666663</v>
      </c>
      <c r="K3262" s="62">
        <f t="shared" si="172"/>
        <v>1301133.333333333</v>
      </c>
    </row>
    <row r="3263" spans="1:11" ht="12.75" customHeight="1" x14ac:dyDescent="0.2">
      <c r="A3263" s="58">
        <v>18228</v>
      </c>
      <c r="B3263" s="58" t="s">
        <v>1621</v>
      </c>
      <c r="C3263" s="59">
        <v>9</v>
      </c>
      <c r="D3263" s="59">
        <f t="shared" si="171"/>
        <v>38666.666666666664</v>
      </c>
      <c r="E3263" s="60">
        <v>3177</v>
      </c>
      <c r="F3263" s="61">
        <f>D3263*12.76</f>
        <v>493386.66666666663</v>
      </c>
      <c r="G3263" s="61">
        <f>D3263*7.3</f>
        <v>282266.66666666663</v>
      </c>
      <c r="H3263" s="61">
        <f>D3263*3.49</f>
        <v>134946.66666666666</v>
      </c>
      <c r="I3263" s="61">
        <f>D3263*21.1</f>
        <v>815866.66666666663</v>
      </c>
      <c r="J3263" s="61">
        <f>D3263*9.92</f>
        <v>383573.33333333331</v>
      </c>
      <c r="K3263" s="62">
        <f t="shared" si="172"/>
        <v>2110040</v>
      </c>
    </row>
    <row r="3264" spans="1:11" ht="12.75" customHeight="1" x14ac:dyDescent="0.2">
      <c r="A3264" s="58">
        <v>18229</v>
      </c>
      <c r="B3264" s="58" t="s">
        <v>1622</v>
      </c>
      <c r="C3264" s="59">
        <v>10</v>
      </c>
      <c r="D3264" s="59">
        <f t="shared" si="171"/>
        <v>38666.666666666664</v>
      </c>
      <c r="E3264" s="60">
        <v>3178</v>
      </c>
      <c r="F3264" s="61">
        <f>D3264*15.71</f>
        <v>607453.33333333337</v>
      </c>
      <c r="G3264" s="61">
        <f>D3264*9.02</f>
        <v>348773.33333333331</v>
      </c>
      <c r="H3264" s="61">
        <f>D3264*4.28</f>
        <v>165493.33333333334</v>
      </c>
      <c r="I3264" s="61">
        <f>D3264*28.08</f>
        <v>1085759.9999999998</v>
      </c>
      <c r="J3264" s="61">
        <f>D3264*15.72</f>
        <v>607840</v>
      </c>
      <c r="K3264" s="62">
        <f t="shared" si="172"/>
        <v>2815320</v>
      </c>
    </row>
    <row r="3265" spans="1:11" ht="12.75" customHeight="1" x14ac:dyDescent="0.2">
      <c r="A3265" s="58">
        <v>18230</v>
      </c>
      <c r="B3265" s="58" t="s">
        <v>1623</v>
      </c>
      <c r="C3265" s="59">
        <v>10</v>
      </c>
      <c r="D3265" s="59">
        <f t="shared" si="171"/>
        <v>38666.666666666664</v>
      </c>
      <c r="E3265" s="60">
        <v>3179</v>
      </c>
      <c r="F3265" s="61">
        <f>D3265*15.71</f>
        <v>607453.33333333337</v>
      </c>
      <c r="G3265" s="61">
        <f>D3265*9.02</f>
        <v>348773.33333333331</v>
      </c>
      <c r="H3265" s="61">
        <f>D3265*4.28</f>
        <v>165493.33333333334</v>
      </c>
      <c r="I3265" s="61">
        <f>D3265*28.08</f>
        <v>1085759.9999999998</v>
      </c>
      <c r="J3265" s="61">
        <f>D3265*15.72</f>
        <v>607840</v>
      </c>
      <c r="K3265" s="62">
        <f t="shared" si="172"/>
        <v>2815320</v>
      </c>
    </row>
    <row r="3266" spans="1:11" ht="12.75" customHeight="1" x14ac:dyDescent="0.2">
      <c r="A3266" s="58">
        <v>18231</v>
      </c>
      <c r="B3266" s="58" t="s">
        <v>1624</v>
      </c>
      <c r="C3266" s="59">
        <v>7</v>
      </c>
      <c r="D3266" s="59">
        <f t="shared" si="171"/>
        <v>38666.666666666664</v>
      </c>
      <c r="E3266" s="60">
        <v>3180</v>
      </c>
      <c r="F3266" s="61">
        <f>D3266*9</f>
        <v>348000</v>
      </c>
      <c r="G3266" s="61">
        <f>D3266*5.3</f>
        <v>204933.33333333331</v>
      </c>
      <c r="H3266" s="61">
        <f>D3266*2.37</f>
        <v>91640</v>
      </c>
      <c r="I3266" s="61">
        <f>D3266*16.88</f>
        <v>652693.33333333326</v>
      </c>
      <c r="J3266" s="61">
        <f>D3266*9.92</f>
        <v>383573.33333333331</v>
      </c>
      <c r="K3266" s="62">
        <f t="shared" si="172"/>
        <v>1680839.9999999998</v>
      </c>
    </row>
    <row r="3267" spans="1:11" ht="12.75" customHeight="1" x14ac:dyDescent="0.2">
      <c r="A3267" s="58">
        <v>18232</v>
      </c>
      <c r="B3267" s="58" t="s">
        <v>1625</v>
      </c>
      <c r="C3267" s="59">
        <v>10</v>
      </c>
      <c r="D3267" s="59">
        <f t="shared" si="171"/>
        <v>38666.666666666664</v>
      </c>
      <c r="E3267" s="60">
        <v>3181</v>
      </c>
      <c r="F3267" s="61">
        <f>D3267*15.71</f>
        <v>607453.33333333337</v>
      </c>
      <c r="G3267" s="61">
        <f>D3267*9.02</f>
        <v>348773.33333333331</v>
      </c>
      <c r="H3267" s="61">
        <f>D3267*4.28</f>
        <v>165493.33333333334</v>
      </c>
      <c r="I3267" s="61">
        <f>D3267*28.08</f>
        <v>1085759.9999999998</v>
      </c>
      <c r="J3267" s="61">
        <f>D3267*15.72</f>
        <v>607840</v>
      </c>
      <c r="K3267" s="62">
        <f t="shared" si="172"/>
        <v>2815320</v>
      </c>
    </row>
    <row r="3268" spans="1:11" ht="12.75" customHeight="1" x14ac:dyDescent="0.2">
      <c r="A3268" s="58">
        <v>18233</v>
      </c>
      <c r="B3268" s="58" t="s">
        <v>1626</v>
      </c>
      <c r="C3268" s="59">
        <v>13</v>
      </c>
      <c r="D3268" s="59">
        <f t="shared" si="171"/>
        <v>38666.666666666664</v>
      </c>
      <c r="E3268" s="60">
        <v>3182</v>
      </c>
      <c r="F3268" s="61">
        <f>D3268*21.48</f>
        <v>830560</v>
      </c>
      <c r="G3268" s="61">
        <f>D3268*12.72</f>
        <v>491840</v>
      </c>
      <c r="H3268" s="61">
        <f>D3268*6.17</f>
        <v>238573.33333333331</v>
      </c>
      <c r="I3268" s="61">
        <f>D3268*33.16</f>
        <v>1282186.6666666665</v>
      </c>
      <c r="J3268" s="61">
        <f>D3268*15.72</f>
        <v>607840</v>
      </c>
      <c r="K3268" s="62">
        <f t="shared" si="172"/>
        <v>3451000</v>
      </c>
    </row>
    <row r="3269" spans="1:11" ht="12.75" customHeight="1" x14ac:dyDescent="0.2">
      <c r="A3269" s="58">
        <v>18234</v>
      </c>
      <c r="B3269" s="58" t="s">
        <v>1627</v>
      </c>
      <c r="C3269" s="59">
        <v>20</v>
      </c>
      <c r="D3269" s="59">
        <f t="shared" si="171"/>
        <v>38666.666666666664</v>
      </c>
      <c r="E3269" s="60">
        <v>3183</v>
      </c>
      <c r="F3269" s="61">
        <f>D3269*25.43</f>
        <v>983293.33333333326</v>
      </c>
      <c r="G3269" s="61">
        <f>D3269*14.85</f>
        <v>574200</v>
      </c>
      <c r="H3269" s="61">
        <f>D3269*6.94</f>
        <v>268346.66666666669</v>
      </c>
      <c r="I3269" s="61">
        <f>D3269*34.82</f>
        <v>1346373.3333333333</v>
      </c>
      <c r="K3269" s="62">
        <f t="shared" si="172"/>
        <v>3172213.333333333</v>
      </c>
    </row>
    <row r="3270" spans="1:11" ht="12.75" customHeight="1" x14ac:dyDescent="0.2">
      <c r="A3270" s="58">
        <v>18235</v>
      </c>
      <c r="B3270" s="58" t="s">
        <v>1628</v>
      </c>
      <c r="C3270" s="59">
        <v>21</v>
      </c>
      <c r="D3270" s="59">
        <f t="shared" si="171"/>
        <v>38666.666666666664</v>
      </c>
      <c r="E3270" s="60">
        <v>3184</v>
      </c>
      <c r="F3270" s="61">
        <f>D3270*33.1</f>
        <v>1279866.6666666667</v>
      </c>
      <c r="G3270" s="61">
        <f>D3270*20.12</f>
        <v>777973.33333333337</v>
      </c>
      <c r="H3270" s="61">
        <f>D3270*9.03</f>
        <v>349159.99999999994</v>
      </c>
      <c r="I3270" s="61">
        <f>D3270*36.51</f>
        <v>1411719.9999999998</v>
      </c>
      <c r="K3270" s="62">
        <f t="shared" si="172"/>
        <v>3818720</v>
      </c>
    </row>
    <row r="3271" spans="1:11" ht="12.75" customHeight="1" x14ac:dyDescent="0.2">
      <c r="A3271" s="58">
        <v>18236</v>
      </c>
      <c r="B3271" s="58" t="s">
        <v>1629</v>
      </c>
      <c r="C3271" s="59">
        <v>12</v>
      </c>
      <c r="D3271" s="59">
        <f t="shared" si="171"/>
        <v>38666.666666666664</v>
      </c>
      <c r="E3271" s="60">
        <v>3185</v>
      </c>
      <c r="F3271" s="61">
        <f>D3271*19.63</f>
        <v>759026.66666666663</v>
      </c>
      <c r="G3271" s="61">
        <f>D3271*11.44</f>
        <v>442346.66666666663</v>
      </c>
      <c r="H3271" s="61">
        <f>D3271*5.36</f>
        <v>207253.33333333334</v>
      </c>
      <c r="I3271" s="61">
        <f>D3271*31.47</f>
        <v>1216839.9999999998</v>
      </c>
      <c r="J3271" s="61">
        <f>D3271*15.72</f>
        <v>607840</v>
      </c>
      <c r="K3271" s="62">
        <f t="shared" si="172"/>
        <v>3233306.666666666</v>
      </c>
    </row>
    <row r="3272" spans="1:11" ht="12.75" customHeight="1" x14ac:dyDescent="0.2">
      <c r="A3272" s="58">
        <v>18237</v>
      </c>
      <c r="B3272" s="58" t="s">
        <v>1630</v>
      </c>
      <c r="C3272" s="59">
        <v>7</v>
      </c>
      <c r="D3272" s="59">
        <f t="shared" si="171"/>
        <v>38666.666666666664</v>
      </c>
      <c r="E3272" s="60">
        <v>3186</v>
      </c>
      <c r="F3272" s="61">
        <f>D3272*9</f>
        <v>348000</v>
      </c>
      <c r="G3272" s="61">
        <f>D3272*5.3</f>
        <v>204933.33333333331</v>
      </c>
      <c r="H3272" s="61">
        <f>D3272*2.37</f>
        <v>91640</v>
      </c>
      <c r="I3272" s="61">
        <f>D3272*16.88</f>
        <v>652693.33333333326</v>
      </c>
      <c r="J3272" s="61">
        <f>D3272*9.92</f>
        <v>383573.33333333331</v>
      </c>
      <c r="K3272" s="62">
        <f t="shared" si="172"/>
        <v>1680839.9999999998</v>
      </c>
    </row>
    <row r="3273" spans="1:11" ht="12.75" customHeight="1" x14ac:dyDescent="0.2">
      <c r="A3273" s="58">
        <v>18238</v>
      </c>
      <c r="B3273" s="58" t="s">
        <v>1631</v>
      </c>
      <c r="C3273" s="59">
        <v>6</v>
      </c>
      <c r="D3273" s="59">
        <f t="shared" si="171"/>
        <v>38666.666666666664</v>
      </c>
      <c r="E3273" s="60">
        <v>3187</v>
      </c>
      <c r="F3273" s="61">
        <f>D3273*7.68</f>
        <v>296959.99999999994</v>
      </c>
      <c r="G3273" s="61">
        <f>D3273*4.56</f>
        <v>176319.99999999997</v>
      </c>
      <c r="H3273" s="61">
        <f>D3273*2.01</f>
        <v>77719.999999999985</v>
      </c>
      <c r="I3273" s="61">
        <f>D3273*15.13</f>
        <v>585026.66666666663</v>
      </c>
      <c r="J3273" s="61">
        <f>D3273*4.27</f>
        <v>165106.66666666663</v>
      </c>
      <c r="K3273" s="62">
        <f t="shared" si="172"/>
        <v>1301133.333333333</v>
      </c>
    </row>
    <row r="3274" spans="1:11" ht="12.75" customHeight="1" x14ac:dyDescent="0.2">
      <c r="A3274" s="58">
        <v>18239</v>
      </c>
      <c r="B3274" s="58" t="s">
        <v>1632</v>
      </c>
      <c r="C3274" s="59">
        <v>7</v>
      </c>
      <c r="D3274" s="59">
        <f t="shared" si="171"/>
        <v>38666.666666666664</v>
      </c>
      <c r="E3274" s="60">
        <v>3188</v>
      </c>
      <c r="F3274" s="61">
        <f>D3274*9</f>
        <v>348000</v>
      </c>
      <c r="G3274" s="61">
        <f>D3274*5.3</f>
        <v>204933.33333333331</v>
      </c>
      <c r="H3274" s="61">
        <f>D3274*2.37</f>
        <v>91640</v>
      </c>
      <c r="I3274" s="61">
        <f>D3274*16.88</f>
        <v>652693.33333333326</v>
      </c>
      <c r="J3274" s="61">
        <f>D3274*9.92</f>
        <v>383573.33333333331</v>
      </c>
      <c r="K3274" s="62">
        <f t="shared" si="172"/>
        <v>1680839.9999999998</v>
      </c>
    </row>
    <row r="3275" spans="1:11" ht="12.75" customHeight="1" x14ac:dyDescent="0.2">
      <c r="A3275" s="58">
        <v>18240</v>
      </c>
      <c r="B3275" s="58" t="s">
        <v>1633</v>
      </c>
      <c r="C3275" s="59">
        <v>10</v>
      </c>
      <c r="D3275" s="59">
        <f t="shared" si="171"/>
        <v>38666.666666666664</v>
      </c>
      <c r="E3275" s="60">
        <v>3189</v>
      </c>
      <c r="F3275" s="61">
        <f>D3275*15.71</f>
        <v>607453.33333333337</v>
      </c>
      <c r="G3275" s="61">
        <f>D3275*9.02</f>
        <v>348773.33333333331</v>
      </c>
      <c r="H3275" s="61">
        <f>D3275*4.28</f>
        <v>165493.33333333334</v>
      </c>
      <c r="I3275" s="61">
        <f>D3275*28.08</f>
        <v>1085759.9999999998</v>
      </c>
      <c r="J3275" s="61">
        <f>D3275*15.72</f>
        <v>607840</v>
      </c>
      <c r="K3275" s="62">
        <f t="shared" si="172"/>
        <v>2815320</v>
      </c>
    </row>
    <row r="3276" spans="1:11" ht="12.75" customHeight="1" x14ac:dyDescent="0.2">
      <c r="A3276" s="58">
        <v>18241</v>
      </c>
      <c r="B3276" s="58" t="s">
        <v>1634</v>
      </c>
      <c r="C3276" s="59">
        <v>13</v>
      </c>
      <c r="D3276" s="59">
        <f t="shared" si="171"/>
        <v>38666.666666666664</v>
      </c>
      <c r="E3276" s="60">
        <v>3190</v>
      </c>
      <c r="F3276" s="61">
        <f>D3276*21.48</f>
        <v>830560</v>
      </c>
      <c r="G3276" s="61">
        <f>D3276*12.72</f>
        <v>491840</v>
      </c>
      <c r="H3276" s="61">
        <f>D3276*6.17</f>
        <v>238573.33333333331</v>
      </c>
      <c r="I3276" s="61">
        <f>D3276*33.16</f>
        <v>1282186.6666666665</v>
      </c>
      <c r="J3276" s="61">
        <f>D3276*15.72</f>
        <v>607840</v>
      </c>
      <c r="K3276" s="62">
        <f t="shared" si="172"/>
        <v>3451000</v>
      </c>
    </row>
    <row r="3277" spans="1:11" ht="12.75" customHeight="1" x14ac:dyDescent="0.2">
      <c r="A3277" s="58">
        <v>18242</v>
      </c>
      <c r="B3277" s="58" t="s">
        <v>1635</v>
      </c>
      <c r="C3277" s="59">
        <v>11</v>
      </c>
      <c r="D3277" s="59">
        <f t="shared" si="171"/>
        <v>38666.666666666664</v>
      </c>
      <c r="E3277" s="60">
        <v>3191</v>
      </c>
      <c r="F3277" s="61">
        <f>D3277*17.62</f>
        <v>681306.66666666663</v>
      </c>
      <c r="G3277" s="61">
        <f>D3277*10.08</f>
        <v>389760</v>
      </c>
      <c r="H3277" s="61">
        <f>D3277*4.83</f>
        <v>186760</v>
      </c>
      <c r="I3277" s="61">
        <f>D3277*29.95</f>
        <v>1158066.6666666665</v>
      </c>
      <c r="J3277" s="61">
        <f>D3277*15.72</f>
        <v>607840</v>
      </c>
      <c r="K3277" s="62">
        <f t="shared" si="172"/>
        <v>3023733.333333333</v>
      </c>
    </row>
    <row r="3278" spans="1:11" ht="12.75" customHeight="1" x14ac:dyDescent="0.2">
      <c r="A3278" s="58">
        <v>18243</v>
      </c>
      <c r="B3278" s="58" t="s">
        <v>1636</v>
      </c>
      <c r="C3278" s="59">
        <v>8</v>
      </c>
      <c r="D3278" s="59">
        <f t="shared" si="171"/>
        <v>38666.666666666664</v>
      </c>
      <c r="E3278" s="60">
        <v>3192</v>
      </c>
      <c r="F3278" s="61">
        <f>D3278*10.44</f>
        <v>403679.99999999994</v>
      </c>
      <c r="G3278" s="61">
        <f>D3278*6.17</f>
        <v>238573.33333333331</v>
      </c>
      <c r="H3278" s="61">
        <f>D3278*2.74</f>
        <v>105946.66666666667</v>
      </c>
      <c r="I3278" s="61">
        <f>D3278*18.51</f>
        <v>715720</v>
      </c>
      <c r="J3278" s="61">
        <f>D3278*9.92</f>
        <v>383573.33333333331</v>
      </c>
      <c r="K3278" s="62">
        <f t="shared" si="172"/>
        <v>1847493.3333333333</v>
      </c>
    </row>
    <row r="3279" spans="1:11" ht="12.75" customHeight="1" x14ac:dyDescent="0.2">
      <c r="D3279" s="59">
        <f t="shared" si="171"/>
        <v>38666.666666666664</v>
      </c>
      <c r="E3279" s="60">
        <v>3193</v>
      </c>
    </row>
    <row r="3280" spans="1:11" ht="12.75" customHeight="1" x14ac:dyDescent="0.2">
      <c r="A3280" s="58" t="s">
        <v>1637</v>
      </c>
      <c r="D3280" s="59">
        <f t="shared" si="171"/>
        <v>38666.666666666664</v>
      </c>
      <c r="E3280" s="60">
        <v>3194</v>
      </c>
    </row>
    <row r="3281" spans="1:11" ht="12.75" customHeight="1" x14ac:dyDescent="0.2">
      <c r="D3281" s="59">
        <f t="shared" si="171"/>
        <v>38666.666666666664</v>
      </c>
      <c r="E3281" s="60">
        <v>3195</v>
      </c>
    </row>
    <row r="3282" spans="1:11" ht="12.75" customHeight="1" x14ac:dyDescent="0.2">
      <c r="A3282" s="58" t="s">
        <v>1584</v>
      </c>
      <c r="D3282" s="59">
        <f t="shared" si="171"/>
        <v>38666.666666666664</v>
      </c>
      <c r="E3282" s="60">
        <v>3196</v>
      </c>
    </row>
    <row r="3283" spans="1:11" ht="12.75" customHeight="1" x14ac:dyDescent="0.2">
      <c r="D3283" s="59">
        <f t="shared" si="171"/>
        <v>38666.666666666664</v>
      </c>
      <c r="E3283" s="60">
        <v>3197</v>
      </c>
    </row>
    <row r="3284" spans="1:11" ht="12.75" customHeight="1" x14ac:dyDescent="0.2">
      <c r="A3284" s="58">
        <v>18300</v>
      </c>
      <c r="B3284" s="58" t="s">
        <v>1638</v>
      </c>
      <c r="C3284" s="59">
        <v>6</v>
      </c>
      <c r="D3284" s="59">
        <f t="shared" si="171"/>
        <v>38666.666666666664</v>
      </c>
      <c r="E3284" s="60">
        <v>3198</v>
      </c>
      <c r="F3284" s="61">
        <f>D3284*7.68</f>
        <v>296959.99999999994</v>
      </c>
      <c r="G3284" s="61">
        <f>D3284*4.56</f>
        <v>176319.99999999997</v>
      </c>
      <c r="H3284" s="61">
        <f>D3284*2.01</f>
        <v>77719.999999999985</v>
      </c>
      <c r="I3284" s="61">
        <f>D3284*15.13</f>
        <v>585026.66666666663</v>
      </c>
      <c r="J3284" s="61">
        <f>D3284*4.27</f>
        <v>165106.66666666663</v>
      </c>
      <c r="K3284" s="62">
        <f>SUM(F3284:J3284)</f>
        <v>1301133.333333333</v>
      </c>
    </row>
    <row r="3285" spans="1:11" ht="12.75" customHeight="1" x14ac:dyDescent="0.2">
      <c r="A3285" s="58">
        <v>18301</v>
      </c>
      <c r="B3285" s="58" t="s">
        <v>1639</v>
      </c>
      <c r="C3285" s="59">
        <v>7</v>
      </c>
      <c r="D3285" s="59">
        <f t="shared" si="171"/>
        <v>38666.666666666664</v>
      </c>
      <c r="E3285" s="60">
        <v>3199</v>
      </c>
      <c r="F3285" s="61">
        <f>D3285*9</f>
        <v>348000</v>
      </c>
      <c r="G3285" s="61">
        <f>D3285*5.3</f>
        <v>204933.33333333331</v>
      </c>
      <c r="H3285" s="61">
        <f>D3285*2.37</f>
        <v>91640</v>
      </c>
      <c r="I3285" s="61">
        <f>D3285*16.88</f>
        <v>652693.33333333326</v>
      </c>
      <c r="J3285" s="61">
        <f>D3285*9.92</f>
        <v>383573.33333333331</v>
      </c>
      <c r="K3285" s="62">
        <f>SUM(F3285:J3285)</f>
        <v>1680839.9999999998</v>
      </c>
    </row>
    <row r="3286" spans="1:11" ht="12.75" customHeight="1" x14ac:dyDescent="0.2">
      <c r="A3286" s="58">
        <v>18302</v>
      </c>
      <c r="B3286" s="58" t="s">
        <v>1640</v>
      </c>
      <c r="C3286" s="59">
        <v>5</v>
      </c>
      <c r="D3286" s="59">
        <f t="shared" si="171"/>
        <v>38666.666666666664</v>
      </c>
      <c r="E3286" s="60">
        <v>3200</v>
      </c>
      <c r="F3286" s="61">
        <f>D3286*5.86</f>
        <v>226586.66666666666</v>
      </c>
      <c r="G3286" s="61">
        <f>D3286*3.83</f>
        <v>148093.33333333331</v>
      </c>
      <c r="H3286" s="61">
        <v>0</v>
      </c>
      <c r="I3286" s="61">
        <f>D3286*10.45</f>
        <v>404066.66666666663</v>
      </c>
      <c r="J3286" s="61">
        <f>D3286*4.27</f>
        <v>165106.66666666663</v>
      </c>
      <c r="K3286" s="62">
        <f>SUM(F3286:J3286)</f>
        <v>943853.33333333326</v>
      </c>
    </row>
    <row r="3287" spans="1:11" ht="12.75" customHeight="1" x14ac:dyDescent="0.2">
      <c r="A3287" s="58">
        <v>18303</v>
      </c>
      <c r="B3287" s="58" t="s">
        <v>1641</v>
      </c>
      <c r="C3287" s="59">
        <v>9</v>
      </c>
      <c r="D3287" s="59">
        <f t="shared" si="171"/>
        <v>38666.666666666664</v>
      </c>
      <c r="E3287" s="60">
        <v>3201</v>
      </c>
      <c r="F3287" s="61">
        <f>D3287*12.76</f>
        <v>493386.66666666663</v>
      </c>
      <c r="G3287" s="61">
        <f>D3287*7.3</f>
        <v>282266.66666666663</v>
      </c>
      <c r="H3287" s="61">
        <f>D3287*3.49</f>
        <v>134946.66666666666</v>
      </c>
      <c r="I3287" s="61">
        <f>D3287*21.1</f>
        <v>815866.66666666663</v>
      </c>
      <c r="J3287" s="61">
        <f>D3287*9.92</f>
        <v>383573.33333333331</v>
      </c>
      <c r="K3287" s="62">
        <f>SUM(F3287:J3287)</f>
        <v>2110040</v>
      </c>
    </row>
    <row r="3288" spans="1:11" ht="12.75" customHeight="1" x14ac:dyDescent="0.2">
      <c r="D3288" s="59">
        <f t="shared" ref="D3288:D3351" si="173">D3287</f>
        <v>38666.666666666664</v>
      </c>
      <c r="E3288" s="60">
        <v>3202</v>
      </c>
    </row>
    <row r="3289" spans="1:11" ht="12.75" customHeight="1" x14ac:dyDescent="0.2">
      <c r="A3289" s="58" t="s">
        <v>1595</v>
      </c>
      <c r="D3289" s="59">
        <f t="shared" si="173"/>
        <v>38666.666666666664</v>
      </c>
      <c r="E3289" s="60">
        <v>3203</v>
      </c>
    </row>
    <row r="3290" spans="1:11" ht="12.75" customHeight="1" x14ac:dyDescent="0.2">
      <c r="D3290" s="59">
        <f t="shared" si="173"/>
        <v>38666.666666666664</v>
      </c>
      <c r="E3290" s="60">
        <v>3204</v>
      </c>
    </row>
    <row r="3291" spans="1:11" ht="12.75" customHeight="1" x14ac:dyDescent="0.2">
      <c r="A3291" s="58">
        <v>18310</v>
      </c>
      <c r="B3291" s="58" t="s">
        <v>1642</v>
      </c>
      <c r="C3291" s="59">
        <v>10</v>
      </c>
      <c r="D3291" s="59">
        <f t="shared" si="173"/>
        <v>38666.666666666664</v>
      </c>
      <c r="E3291" s="60">
        <v>3205</v>
      </c>
      <c r="F3291" s="61">
        <f>D3291*15.71</f>
        <v>607453.33333333337</v>
      </c>
      <c r="G3291" s="61">
        <f>D3291*9.02</f>
        <v>348773.33333333331</v>
      </c>
      <c r="H3291" s="61">
        <f>D3291*4.28</f>
        <v>165493.33333333334</v>
      </c>
      <c r="I3291" s="61">
        <f>D3291*28.08</f>
        <v>1085759.9999999998</v>
      </c>
      <c r="J3291" s="61">
        <f>D3291*15.72</f>
        <v>607840</v>
      </c>
      <c r="K3291" s="62">
        <f t="shared" ref="K3291:K3305" si="174">SUM(F3291:J3291)</f>
        <v>2815320</v>
      </c>
    </row>
    <row r="3292" spans="1:11" ht="12.75" customHeight="1" x14ac:dyDescent="0.2">
      <c r="A3292" s="58">
        <v>18311</v>
      </c>
      <c r="B3292" s="58" t="s">
        <v>1643</v>
      </c>
      <c r="C3292" s="59">
        <v>9</v>
      </c>
      <c r="D3292" s="59">
        <f t="shared" si="173"/>
        <v>38666.666666666664</v>
      </c>
      <c r="E3292" s="60">
        <v>3206</v>
      </c>
      <c r="F3292" s="61">
        <f>D3292*12.76</f>
        <v>493386.66666666663</v>
      </c>
      <c r="G3292" s="61">
        <f>D3292*7.3</f>
        <v>282266.66666666663</v>
      </c>
      <c r="H3292" s="61">
        <f>D3292*3.49</f>
        <v>134946.66666666666</v>
      </c>
      <c r="I3292" s="61">
        <f>D3292*21.1</f>
        <v>815866.66666666663</v>
      </c>
      <c r="J3292" s="61">
        <f>D3292*9.92</f>
        <v>383573.33333333331</v>
      </c>
      <c r="K3292" s="62">
        <f t="shared" si="174"/>
        <v>2110040</v>
      </c>
    </row>
    <row r="3293" spans="1:11" ht="12.75" customHeight="1" x14ac:dyDescent="0.2">
      <c r="A3293" s="58">
        <v>18312</v>
      </c>
      <c r="B3293" s="58" t="s">
        <v>1644</v>
      </c>
      <c r="C3293" s="59">
        <v>6</v>
      </c>
      <c r="D3293" s="59">
        <f t="shared" si="173"/>
        <v>38666.666666666664</v>
      </c>
      <c r="E3293" s="60">
        <v>3207</v>
      </c>
      <c r="F3293" s="61">
        <f>D3293*7.68</f>
        <v>296959.99999999994</v>
      </c>
      <c r="G3293" s="61">
        <f>D3293*4.56</f>
        <v>176319.99999999997</v>
      </c>
      <c r="H3293" s="61">
        <f>D3293*2.01</f>
        <v>77719.999999999985</v>
      </c>
      <c r="I3293" s="61">
        <f>D3293*15.13</f>
        <v>585026.66666666663</v>
      </c>
      <c r="J3293" s="61">
        <f>D3293*4.27</f>
        <v>165106.66666666663</v>
      </c>
      <c r="K3293" s="62">
        <f t="shared" si="174"/>
        <v>1301133.333333333</v>
      </c>
    </row>
    <row r="3294" spans="1:11" ht="12.75" customHeight="1" x14ac:dyDescent="0.2">
      <c r="A3294" s="58">
        <v>18313</v>
      </c>
      <c r="B3294" s="58" t="s">
        <v>1645</v>
      </c>
      <c r="C3294" s="59">
        <v>7</v>
      </c>
      <c r="D3294" s="59">
        <f t="shared" si="173"/>
        <v>38666.666666666664</v>
      </c>
      <c r="E3294" s="60">
        <v>3208</v>
      </c>
      <c r="F3294" s="61">
        <f>D3294*9</f>
        <v>348000</v>
      </c>
      <c r="G3294" s="61">
        <f>D3294*5.3</f>
        <v>204933.33333333331</v>
      </c>
      <c r="H3294" s="61">
        <f>D3294*2.37</f>
        <v>91640</v>
      </c>
      <c r="I3294" s="61">
        <f>D3294*16.88</f>
        <v>652693.33333333326</v>
      </c>
      <c r="J3294" s="61">
        <f>D3294*9.92</f>
        <v>383573.33333333331</v>
      </c>
      <c r="K3294" s="62">
        <f t="shared" si="174"/>
        <v>1680839.9999999998</v>
      </c>
    </row>
    <row r="3295" spans="1:11" ht="12.75" customHeight="1" x14ac:dyDescent="0.2">
      <c r="A3295" s="58">
        <v>18314</v>
      </c>
      <c r="B3295" s="58" t="s">
        <v>1646</v>
      </c>
      <c r="C3295" s="59">
        <v>7</v>
      </c>
      <c r="D3295" s="59">
        <f t="shared" si="173"/>
        <v>38666.666666666664</v>
      </c>
      <c r="E3295" s="60">
        <v>3209</v>
      </c>
      <c r="F3295" s="61">
        <f>D3295*9</f>
        <v>348000</v>
      </c>
      <c r="G3295" s="61">
        <f>D3295*5.3</f>
        <v>204933.33333333331</v>
      </c>
      <c r="H3295" s="61">
        <f>D3295*2.37</f>
        <v>91640</v>
      </c>
      <c r="I3295" s="61">
        <f>D3295*16.88</f>
        <v>652693.33333333326</v>
      </c>
      <c r="J3295" s="61">
        <f>D3295*9.92</f>
        <v>383573.33333333331</v>
      </c>
      <c r="K3295" s="62">
        <f t="shared" si="174"/>
        <v>1680839.9999999998</v>
      </c>
    </row>
    <row r="3296" spans="1:11" ht="12.75" customHeight="1" x14ac:dyDescent="0.2">
      <c r="A3296" s="58">
        <v>18315</v>
      </c>
      <c r="B3296" s="58" t="s">
        <v>1647</v>
      </c>
      <c r="C3296" s="59">
        <v>7</v>
      </c>
      <c r="D3296" s="59">
        <f t="shared" si="173"/>
        <v>38666.666666666664</v>
      </c>
      <c r="E3296" s="60">
        <v>3210</v>
      </c>
      <c r="F3296" s="61">
        <f>D3296*9</f>
        <v>348000</v>
      </c>
      <c r="G3296" s="61">
        <f>D3296*5.3</f>
        <v>204933.33333333331</v>
      </c>
      <c r="H3296" s="61">
        <f>D3296*2.37</f>
        <v>91640</v>
      </c>
      <c r="I3296" s="61">
        <f>D3296*16.88</f>
        <v>652693.33333333326</v>
      </c>
      <c r="J3296" s="61">
        <f>D3296*9.92</f>
        <v>383573.33333333331</v>
      </c>
      <c r="K3296" s="62">
        <f t="shared" si="174"/>
        <v>1680839.9999999998</v>
      </c>
    </row>
    <row r="3297" spans="1:11" ht="12.75" customHeight="1" x14ac:dyDescent="0.2">
      <c r="A3297" s="58">
        <v>18316</v>
      </c>
      <c r="B3297" s="58" t="s">
        <v>570</v>
      </c>
      <c r="C3297" s="59">
        <v>8</v>
      </c>
      <c r="D3297" s="59">
        <f t="shared" si="173"/>
        <v>38666.666666666664</v>
      </c>
      <c r="E3297" s="60">
        <v>3211</v>
      </c>
      <c r="F3297" s="61">
        <f>D3297*10.44</f>
        <v>403679.99999999994</v>
      </c>
      <c r="G3297" s="61">
        <f>D3297*6.17</f>
        <v>238573.33333333331</v>
      </c>
      <c r="H3297" s="61">
        <f>D3297*2.74</f>
        <v>105946.66666666667</v>
      </c>
      <c r="I3297" s="61">
        <f>D3297*18.51</f>
        <v>715720</v>
      </c>
      <c r="J3297" s="61">
        <f>D3297*9.92</f>
        <v>383573.33333333331</v>
      </c>
      <c r="K3297" s="62">
        <f t="shared" si="174"/>
        <v>1847493.3333333333</v>
      </c>
    </row>
    <row r="3298" spans="1:11" ht="12.75" customHeight="1" x14ac:dyDescent="0.2">
      <c r="A3298" s="58">
        <v>18317</v>
      </c>
      <c r="B3298" s="58" t="s">
        <v>571</v>
      </c>
      <c r="C3298" s="59">
        <v>11</v>
      </c>
      <c r="D3298" s="59">
        <f t="shared" si="173"/>
        <v>38666.666666666664</v>
      </c>
      <c r="E3298" s="60">
        <v>3212</v>
      </c>
      <c r="F3298" s="61">
        <f>D3298*17.62</f>
        <v>681306.66666666663</v>
      </c>
      <c r="G3298" s="61">
        <f>D3298*10.08</f>
        <v>389760</v>
      </c>
      <c r="H3298" s="61">
        <f>D3298*4.83</f>
        <v>186760</v>
      </c>
      <c r="I3298" s="61">
        <f>D3298*29.95</f>
        <v>1158066.6666666665</v>
      </c>
      <c r="J3298" s="61">
        <f>D3298*15.72</f>
        <v>607840</v>
      </c>
      <c r="K3298" s="62">
        <f t="shared" si="174"/>
        <v>3023733.333333333</v>
      </c>
    </row>
    <row r="3299" spans="1:11" ht="12.75" customHeight="1" x14ac:dyDescent="0.2">
      <c r="A3299" s="58">
        <v>18318</v>
      </c>
      <c r="B3299" s="58" t="s">
        <v>572</v>
      </c>
      <c r="C3299" s="59">
        <v>8</v>
      </c>
      <c r="D3299" s="59">
        <f t="shared" si="173"/>
        <v>38666.666666666664</v>
      </c>
      <c r="E3299" s="60">
        <v>3213</v>
      </c>
      <c r="F3299" s="61">
        <f>D3299*10.44</f>
        <v>403679.99999999994</v>
      </c>
      <c r="G3299" s="61">
        <f>D3299*6.17</f>
        <v>238573.33333333331</v>
      </c>
      <c r="H3299" s="61">
        <f>D3299*2.74</f>
        <v>105946.66666666667</v>
      </c>
      <c r="I3299" s="61">
        <f>D3299*18.51</f>
        <v>715720</v>
      </c>
      <c r="J3299" s="61">
        <f>D3299*9.92</f>
        <v>383573.33333333331</v>
      </c>
      <c r="K3299" s="62">
        <f t="shared" si="174"/>
        <v>1847493.3333333333</v>
      </c>
    </row>
    <row r="3300" spans="1:11" ht="12.75" customHeight="1" x14ac:dyDescent="0.2">
      <c r="A3300" s="58">
        <v>18319</v>
      </c>
      <c r="B3300" s="58" t="s">
        <v>573</v>
      </c>
      <c r="C3300" s="59">
        <v>8</v>
      </c>
      <c r="D3300" s="59">
        <f t="shared" si="173"/>
        <v>38666.666666666664</v>
      </c>
      <c r="E3300" s="60">
        <v>3214</v>
      </c>
      <c r="F3300" s="61">
        <f>D3300*10.44</f>
        <v>403679.99999999994</v>
      </c>
      <c r="G3300" s="61">
        <f>D3300*6.17</f>
        <v>238573.33333333331</v>
      </c>
      <c r="H3300" s="61">
        <f>D3300*2.74</f>
        <v>105946.66666666667</v>
      </c>
      <c r="I3300" s="61">
        <f>D3300*18.51</f>
        <v>715720</v>
      </c>
      <c r="J3300" s="61">
        <f>D3300*9.92</f>
        <v>383573.33333333331</v>
      </c>
      <c r="K3300" s="62">
        <f t="shared" si="174"/>
        <v>1847493.3333333333</v>
      </c>
    </row>
    <row r="3301" spans="1:11" ht="12.75" customHeight="1" x14ac:dyDescent="0.2">
      <c r="A3301" s="58">
        <v>18320</v>
      </c>
      <c r="B3301" s="58" t="s">
        <v>574</v>
      </c>
      <c r="C3301" s="59">
        <v>7</v>
      </c>
      <c r="D3301" s="59">
        <f t="shared" si="173"/>
        <v>38666.666666666664</v>
      </c>
      <c r="E3301" s="60">
        <v>3215</v>
      </c>
      <c r="F3301" s="61">
        <f>D3301*9</f>
        <v>348000</v>
      </c>
      <c r="G3301" s="61">
        <f>D3301*5.3</f>
        <v>204933.33333333331</v>
      </c>
      <c r="H3301" s="61">
        <f>D3301*2.37</f>
        <v>91640</v>
      </c>
      <c r="I3301" s="61">
        <f>D3301*16.88</f>
        <v>652693.33333333326</v>
      </c>
      <c r="J3301" s="61">
        <f>D3301*9.92</f>
        <v>383573.33333333331</v>
      </c>
      <c r="K3301" s="62">
        <f t="shared" si="174"/>
        <v>1680839.9999999998</v>
      </c>
    </row>
    <row r="3302" spans="1:11" ht="12.75" customHeight="1" x14ac:dyDescent="0.2">
      <c r="A3302" s="58">
        <v>18321</v>
      </c>
      <c r="B3302" s="58" t="s">
        <v>575</v>
      </c>
      <c r="C3302" s="59">
        <v>10</v>
      </c>
      <c r="D3302" s="59">
        <f t="shared" si="173"/>
        <v>38666.666666666664</v>
      </c>
      <c r="E3302" s="60">
        <v>3216</v>
      </c>
      <c r="F3302" s="61">
        <f>D3302*15.71</f>
        <v>607453.33333333337</v>
      </c>
      <c r="G3302" s="61">
        <f>D3302*9.02</f>
        <v>348773.33333333331</v>
      </c>
      <c r="H3302" s="61">
        <f>D3302*4.28</f>
        <v>165493.33333333334</v>
      </c>
      <c r="I3302" s="61">
        <f>D3302*28.08</f>
        <v>1085759.9999999998</v>
      </c>
      <c r="J3302" s="61">
        <f>D3302*15.72</f>
        <v>607840</v>
      </c>
      <c r="K3302" s="62">
        <f t="shared" si="174"/>
        <v>2815320</v>
      </c>
    </row>
    <row r="3303" spans="1:11" ht="12.75" customHeight="1" x14ac:dyDescent="0.2">
      <c r="A3303" s="58">
        <v>18322</v>
      </c>
      <c r="B3303" s="58" t="s">
        <v>576</v>
      </c>
      <c r="C3303" s="59">
        <v>10</v>
      </c>
      <c r="D3303" s="59">
        <f t="shared" si="173"/>
        <v>38666.666666666664</v>
      </c>
      <c r="E3303" s="60">
        <v>3217</v>
      </c>
      <c r="F3303" s="61">
        <f>D3303*15.71</f>
        <v>607453.33333333337</v>
      </c>
      <c r="G3303" s="61">
        <f>D3303*9.02</f>
        <v>348773.33333333331</v>
      </c>
      <c r="H3303" s="61">
        <f>D3303*4.28</f>
        <v>165493.33333333334</v>
      </c>
      <c r="I3303" s="61">
        <f>D3303*28.08</f>
        <v>1085759.9999999998</v>
      </c>
      <c r="J3303" s="61">
        <f>D3303*15.72</f>
        <v>607840</v>
      </c>
      <c r="K3303" s="62">
        <f t="shared" si="174"/>
        <v>2815320</v>
      </c>
    </row>
    <row r="3304" spans="1:11" ht="12.75" customHeight="1" x14ac:dyDescent="0.2">
      <c r="A3304" s="58">
        <v>18323</v>
      </c>
      <c r="B3304" s="58" t="s">
        <v>577</v>
      </c>
      <c r="C3304" s="59">
        <v>11</v>
      </c>
      <c r="D3304" s="59">
        <f t="shared" si="173"/>
        <v>38666.666666666664</v>
      </c>
      <c r="E3304" s="60">
        <v>3218</v>
      </c>
      <c r="F3304" s="61">
        <f>D3304*17.62</f>
        <v>681306.66666666663</v>
      </c>
      <c r="G3304" s="61">
        <f>D3304*10.08</f>
        <v>389760</v>
      </c>
      <c r="H3304" s="61">
        <f>D3304*4.83</f>
        <v>186760</v>
      </c>
      <c r="I3304" s="61">
        <f>D3304*29.95</f>
        <v>1158066.6666666665</v>
      </c>
      <c r="J3304" s="61">
        <f>D3304*15.72</f>
        <v>607840</v>
      </c>
      <c r="K3304" s="62">
        <f t="shared" si="174"/>
        <v>3023733.333333333</v>
      </c>
    </row>
    <row r="3305" spans="1:11" ht="12.75" customHeight="1" x14ac:dyDescent="0.2">
      <c r="A3305" s="58">
        <v>18324</v>
      </c>
      <c r="B3305" s="58" t="s">
        <v>578</v>
      </c>
      <c r="C3305" s="59">
        <v>10</v>
      </c>
      <c r="D3305" s="59">
        <f t="shared" si="173"/>
        <v>38666.666666666664</v>
      </c>
      <c r="E3305" s="60">
        <v>3219</v>
      </c>
      <c r="F3305" s="61">
        <f>D3305*15.71</f>
        <v>607453.33333333337</v>
      </c>
      <c r="G3305" s="61">
        <f>D3305*9.02</f>
        <v>348773.33333333331</v>
      </c>
      <c r="H3305" s="61">
        <f>D3305*4.28</f>
        <v>165493.33333333334</v>
      </c>
      <c r="I3305" s="61">
        <f>D3305*28.08</f>
        <v>1085759.9999999998</v>
      </c>
      <c r="J3305" s="61">
        <f>D3305*15.72</f>
        <v>607840</v>
      </c>
      <c r="K3305" s="62">
        <f t="shared" si="174"/>
        <v>2815320</v>
      </c>
    </row>
    <row r="3306" spans="1:11" ht="12.75" customHeight="1" x14ac:dyDescent="0.2">
      <c r="D3306" s="59">
        <f t="shared" si="173"/>
        <v>38666.666666666664</v>
      </c>
      <c r="E3306" s="60">
        <v>3220</v>
      </c>
    </row>
    <row r="3307" spans="1:11" ht="12.75" customHeight="1" x14ac:dyDescent="0.2">
      <c r="A3307" s="58" t="s">
        <v>579</v>
      </c>
      <c r="D3307" s="59">
        <f t="shared" si="173"/>
        <v>38666.666666666664</v>
      </c>
      <c r="E3307" s="60">
        <v>3221</v>
      </c>
    </row>
    <row r="3308" spans="1:11" ht="12.75" customHeight="1" x14ac:dyDescent="0.2">
      <c r="D3308" s="59">
        <f t="shared" si="173"/>
        <v>38666.666666666664</v>
      </c>
      <c r="E3308" s="60">
        <v>3222</v>
      </c>
    </row>
    <row r="3309" spans="1:11" ht="12.75" customHeight="1" x14ac:dyDescent="0.2">
      <c r="A3309" s="58" t="s">
        <v>1598</v>
      </c>
      <c r="D3309" s="59">
        <f t="shared" si="173"/>
        <v>38666.666666666664</v>
      </c>
      <c r="E3309" s="60">
        <v>3223</v>
      </c>
    </row>
    <row r="3310" spans="1:11" ht="12.75" customHeight="1" x14ac:dyDescent="0.2">
      <c r="D3310" s="59">
        <f t="shared" si="173"/>
        <v>38666.666666666664</v>
      </c>
      <c r="E3310" s="60">
        <v>3224</v>
      </c>
    </row>
    <row r="3311" spans="1:11" ht="12.75" customHeight="1" x14ac:dyDescent="0.2">
      <c r="A3311" s="58">
        <v>18400</v>
      </c>
      <c r="B3311" s="58" t="s">
        <v>580</v>
      </c>
      <c r="C3311" s="59">
        <v>9</v>
      </c>
      <c r="D3311" s="59">
        <f t="shared" si="173"/>
        <v>38666.666666666664</v>
      </c>
      <c r="E3311" s="60">
        <v>3225</v>
      </c>
      <c r="F3311" s="61">
        <f>D3311*12.76</f>
        <v>493386.66666666663</v>
      </c>
      <c r="G3311" s="61">
        <f>D3311*7.3</f>
        <v>282266.66666666663</v>
      </c>
      <c r="H3311" s="61">
        <f>D3311*3.49</f>
        <v>134946.66666666666</v>
      </c>
      <c r="I3311" s="61">
        <f>D3311*21.1</f>
        <v>815866.66666666663</v>
      </c>
      <c r="J3311" s="61">
        <f>D3311*9.92</f>
        <v>383573.33333333331</v>
      </c>
      <c r="K3311" s="62">
        <f>SUM(F3311:J3311)</f>
        <v>2110040</v>
      </c>
    </row>
    <row r="3312" spans="1:11" ht="12.75" customHeight="1" x14ac:dyDescent="0.2">
      <c r="A3312" s="58">
        <v>18401</v>
      </c>
      <c r="B3312" s="58" t="s">
        <v>581</v>
      </c>
      <c r="C3312" s="59">
        <v>10</v>
      </c>
      <c r="D3312" s="59">
        <f t="shared" si="173"/>
        <v>38666.666666666664</v>
      </c>
      <c r="E3312" s="60">
        <v>3226</v>
      </c>
      <c r="F3312" s="61">
        <f>D3312*15.71</f>
        <v>607453.33333333337</v>
      </c>
      <c r="G3312" s="61">
        <f>D3312*9.02</f>
        <v>348773.33333333331</v>
      </c>
      <c r="H3312" s="61">
        <f>D3312*4.28</f>
        <v>165493.33333333334</v>
      </c>
      <c r="I3312" s="61">
        <f>D3312*28.08</f>
        <v>1085759.9999999998</v>
      </c>
      <c r="J3312" s="61">
        <f>D3312*15.72</f>
        <v>607840</v>
      </c>
      <c r="K3312" s="62">
        <f>SUM(F3312:J3312)</f>
        <v>2815320</v>
      </c>
    </row>
    <row r="3313" spans="1:11" ht="12.75" customHeight="1" x14ac:dyDescent="0.2">
      <c r="D3313" s="59">
        <f t="shared" si="173"/>
        <v>38666.666666666664</v>
      </c>
      <c r="E3313" s="60">
        <v>3227</v>
      </c>
    </row>
    <row r="3314" spans="1:11" ht="12.75" customHeight="1" x14ac:dyDescent="0.2">
      <c r="A3314" s="58" t="s">
        <v>1595</v>
      </c>
      <c r="D3314" s="59">
        <f t="shared" si="173"/>
        <v>38666.666666666664</v>
      </c>
      <c r="E3314" s="60">
        <v>3228</v>
      </c>
    </row>
    <row r="3315" spans="1:11" ht="12.75" customHeight="1" x14ac:dyDescent="0.2">
      <c r="D3315" s="59">
        <f t="shared" si="173"/>
        <v>38666.666666666664</v>
      </c>
      <c r="E3315" s="60">
        <v>3229</v>
      </c>
    </row>
    <row r="3316" spans="1:11" ht="12.75" customHeight="1" x14ac:dyDescent="0.2">
      <c r="A3316" s="58">
        <v>18410</v>
      </c>
      <c r="B3316" s="58" t="s">
        <v>582</v>
      </c>
      <c r="C3316" s="59">
        <v>11</v>
      </c>
      <c r="D3316" s="59">
        <f t="shared" si="173"/>
        <v>38666.666666666664</v>
      </c>
      <c r="E3316" s="60">
        <v>3230</v>
      </c>
      <c r="F3316" s="61">
        <f>D3316*17.62</f>
        <v>681306.66666666663</v>
      </c>
      <c r="I3316" s="61">
        <v>183300</v>
      </c>
      <c r="K3316" s="62">
        <f t="shared" ref="K3316:K3322" si="175">SUM(F3316:J3316)</f>
        <v>864606.66666666663</v>
      </c>
    </row>
    <row r="3317" spans="1:11" ht="12.75" customHeight="1" x14ac:dyDescent="0.2">
      <c r="A3317" s="58">
        <v>18411</v>
      </c>
      <c r="B3317" s="58" t="s">
        <v>583</v>
      </c>
      <c r="C3317" s="59">
        <v>12</v>
      </c>
      <c r="D3317" s="59">
        <f t="shared" si="173"/>
        <v>38666.666666666664</v>
      </c>
      <c r="E3317" s="60">
        <v>3231</v>
      </c>
      <c r="F3317" s="61">
        <f>D3317*19.63</f>
        <v>759026.66666666663</v>
      </c>
      <c r="G3317" s="61">
        <f>D3317*11.44</f>
        <v>442346.66666666663</v>
      </c>
      <c r="H3317" s="61">
        <f>D3317*5.36</f>
        <v>207253.33333333334</v>
      </c>
      <c r="I3317" s="61">
        <f>D3317*31.47</f>
        <v>1216839.9999999998</v>
      </c>
      <c r="J3317" s="61">
        <f t="shared" ref="J3317:J3322" si="176">D3317*15.72</f>
        <v>607840</v>
      </c>
      <c r="K3317" s="62">
        <f t="shared" si="175"/>
        <v>3233306.666666666</v>
      </c>
    </row>
    <row r="3318" spans="1:11" ht="12.75" customHeight="1" x14ac:dyDescent="0.2">
      <c r="A3318" s="58">
        <v>18412</v>
      </c>
      <c r="B3318" s="58" t="s">
        <v>584</v>
      </c>
      <c r="C3318" s="59">
        <v>12</v>
      </c>
      <c r="D3318" s="59">
        <f t="shared" si="173"/>
        <v>38666.666666666664</v>
      </c>
      <c r="E3318" s="60">
        <v>3232</v>
      </c>
      <c r="F3318" s="61">
        <f>D3318*19.63</f>
        <v>759026.66666666663</v>
      </c>
      <c r="G3318" s="61">
        <f>D3318*11.44</f>
        <v>442346.66666666663</v>
      </c>
      <c r="H3318" s="61">
        <f>D3318*5.36</f>
        <v>207253.33333333334</v>
      </c>
      <c r="I3318" s="61">
        <f>D3318*31.47</f>
        <v>1216839.9999999998</v>
      </c>
      <c r="J3318" s="61">
        <f t="shared" si="176"/>
        <v>607840</v>
      </c>
      <c r="K3318" s="62">
        <f t="shared" si="175"/>
        <v>3233306.666666666</v>
      </c>
    </row>
    <row r="3319" spans="1:11" ht="12.75" customHeight="1" x14ac:dyDescent="0.2">
      <c r="A3319" s="58">
        <v>18413</v>
      </c>
      <c r="B3319" s="58" t="s">
        <v>585</v>
      </c>
      <c r="C3319" s="59">
        <v>12</v>
      </c>
      <c r="D3319" s="59">
        <f t="shared" si="173"/>
        <v>38666.666666666664</v>
      </c>
      <c r="E3319" s="60">
        <v>3233</v>
      </c>
      <c r="F3319" s="61">
        <f>D3319*19.63</f>
        <v>759026.66666666663</v>
      </c>
      <c r="G3319" s="61">
        <f>D3319*11.44</f>
        <v>442346.66666666663</v>
      </c>
      <c r="H3319" s="61">
        <f>D3319*5.36</f>
        <v>207253.33333333334</v>
      </c>
      <c r="I3319" s="61">
        <f>D3319*31.47</f>
        <v>1216839.9999999998</v>
      </c>
      <c r="J3319" s="61">
        <f t="shared" si="176"/>
        <v>607840</v>
      </c>
      <c r="K3319" s="62">
        <f t="shared" si="175"/>
        <v>3233306.666666666</v>
      </c>
    </row>
    <row r="3320" spans="1:11" ht="12.75" customHeight="1" x14ac:dyDescent="0.2">
      <c r="A3320" s="58">
        <v>18414</v>
      </c>
      <c r="B3320" s="58" t="s">
        <v>586</v>
      </c>
      <c r="C3320" s="59">
        <v>12</v>
      </c>
      <c r="D3320" s="59">
        <f t="shared" si="173"/>
        <v>38666.666666666664</v>
      </c>
      <c r="E3320" s="60">
        <v>3234</v>
      </c>
      <c r="F3320" s="61">
        <f>D3320*19.63</f>
        <v>759026.66666666663</v>
      </c>
      <c r="G3320" s="61">
        <f>D3320*11.44</f>
        <v>442346.66666666663</v>
      </c>
      <c r="H3320" s="61">
        <f>D3320*5.36</f>
        <v>207253.33333333334</v>
      </c>
      <c r="I3320" s="61">
        <f>D3320*31.47</f>
        <v>1216839.9999999998</v>
      </c>
      <c r="J3320" s="61">
        <f t="shared" si="176"/>
        <v>607840</v>
      </c>
      <c r="K3320" s="62">
        <f t="shared" si="175"/>
        <v>3233306.666666666</v>
      </c>
    </row>
    <row r="3321" spans="1:11" ht="12.75" customHeight="1" x14ac:dyDescent="0.2">
      <c r="A3321" s="58">
        <v>18415</v>
      </c>
      <c r="B3321" s="58" t="s">
        <v>587</v>
      </c>
      <c r="C3321" s="59">
        <v>13</v>
      </c>
      <c r="D3321" s="59">
        <f t="shared" si="173"/>
        <v>38666.666666666664</v>
      </c>
      <c r="E3321" s="60">
        <v>3235</v>
      </c>
      <c r="F3321" s="61">
        <f>D3321*21.48</f>
        <v>830560</v>
      </c>
      <c r="G3321" s="61">
        <f>D3321*12.72</f>
        <v>491840</v>
      </c>
      <c r="H3321" s="61">
        <f>D3321*6.17</f>
        <v>238573.33333333331</v>
      </c>
      <c r="I3321" s="61">
        <f>D3321*33.16</f>
        <v>1282186.6666666665</v>
      </c>
      <c r="J3321" s="61">
        <f t="shared" si="176"/>
        <v>607840</v>
      </c>
      <c r="K3321" s="62">
        <f t="shared" si="175"/>
        <v>3451000</v>
      </c>
    </row>
    <row r="3322" spans="1:11" ht="12.75" customHeight="1" x14ac:dyDescent="0.2">
      <c r="A3322" s="58">
        <v>18416</v>
      </c>
      <c r="B3322" s="58" t="s">
        <v>588</v>
      </c>
      <c r="C3322" s="59">
        <v>13</v>
      </c>
      <c r="D3322" s="59">
        <f t="shared" si="173"/>
        <v>38666.666666666664</v>
      </c>
      <c r="E3322" s="60">
        <v>3236</v>
      </c>
      <c r="F3322" s="61">
        <f>D3322*21.48</f>
        <v>830560</v>
      </c>
      <c r="G3322" s="61">
        <f>D3322*12.72</f>
        <v>491840</v>
      </c>
      <c r="H3322" s="61">
        <f>D3322*6.17</f>
        <v>238573.33333333331</v>
      </c>
      <c r="I3322" s="61">
        <f>D3322*33.16</f>
        <v>1282186.6666666665</v>
      </c>
      <c r="J3322" s="61">
        <f t="shared" si="176"/>
        <v>607840</v>
      </c>
      <c r="K3322" s="62">
        <f t="shared" si="175"/>
        <v>3451000</v>
      </c>
    </row>
    <row r="3323" spans="1:11" ht="12.75" customHeight="1" x14ac:dyDescent="0.2">
      <c r="A3323" s="58" t="s">
        <v>5050</v>
      </c>
      <c r="D3323" s="59">
        <f t="shared" si="173"/>
        <v>38666.666666666664</v>
      </c>
      <c r="E3323" s="60">
        <v>3237</v>
      </c>
    </row>
    <row r="3324" spans="1:11" ht="12.75" customHeight="1" x14ac:dyDescent="0.2">
      <c r="A3324" s="58" t="s">
        <v>589</v>
      </c>
      <c r="D3324" s="59">
        <f t="shared" si="173"/>
        <v>38666.666666666664</v>
      </c>
      <c r="E3324" s="60">
        <v>3238</v>
      </c>
    </row>
    <row r="3325" spans="1:11" ht="12.75" customHeight="1" x14ac:dyDescent="0.2">
      <c r="D3325" s="59">
        <f t="shared" si="173"/>
        <v>38666.666666666664</v>
      </c>
      <c r="E3325" s="60">
        <v>3239</v>
      </c>
    </row>
    <row r="3326" spans="1:11" ht="12.75" customHeight="1" x14ac:dyDescent="0.2">
      <c r="A3326" s="58" t="s">
        <v>1584</v>
      </c>
      <c r="D3326" s="59">
        <f t="shared" si="173"/>
        <v>38666.666666666664</v>
      </c>
      <c r="E3326" s="60">
        <v>3240</v>
      </c>
    </row>
    <row r="3327" spans="1:11" ht="12.75" customHeight="1" x14ac:dyDescent="0.2">
      <c r="D3327" s="59">
        <f t="shared" si="173"/>
        <v>38666.666666666664</v>
      </c>
      <c r="E3327" s="60">
        <v>3241</v>
      </c>
    </row>
    <row r="3328" spans="1:11" ht="12.75" customHeight="1" x14ac:dyDescent="0.2">
      <c r="A3328" s="58">
        <v>18500</v>
      </c>
      <c r="B3328" s="58" t="s">
        <v>590</v>
      </c>
      <c r="C3328" s="59">
        <v>3</v>
      </c>
      <c r="D3328" s="59">
        <f t="shared" si="173"/>
        <v>38666.666666666664</v>
      </c>
      <c r="E3328" s="60">
        <v>3242</v>
      </c>
      <c r="F3328" s="61">
        <f>D3328*3.57</f>
        <v>138039.99999999997</v>
      </c>
      <c r="G3328" s="61">
        <f>D3328*2.53</f>
        <v>97826.666666666657</v>
      </c>
      <c r="H3328" s="61">
        <v>0</v>
      </c>
      <c r="I3328" s="61">
        <f>D3328*5.97</f>
        <v>230839.99999999997</v>
      </c>
      <c r="J3328" s="61">
        <f>D3328*2.28</f>
        <v>88159.999999999985</v>
      </c>
      <c r="K3328" s="62">
        <f t="shared" ref="K3328:K3334" si="177">SUM(F3328:J3328)</f>
        <v>554866.66666666663</v>
      </c>
    </row>
    <row r="3329" spans="1:11" ht="12.75" customHeight="1" x14ac:dyDescent="0.2">
      <c r="A3329" s="58">
        <v>18501</v>
      </c>
      <c r="B3329" s="58" t="s">
        <v>591</v>
      </c>
      <c r="C3329" s="59">
        <v>5</v>
      </c>
      <c r="D3329" s="59">
        <f t="shared" si="173"/>
        <v>38666.666666666664</v>
      </c>
      <c r="E3329" s="60">
        <v>3243</v>
      </c>
      <c r="F3329" s="61">
        <f>D3329*5.86</f>
        <v>226586.66666666666</v>
      </c>
      <c r="G3329" s="61">
        <f>D3329*3.83</f>
        <v>148093.33333333331</v>
      </c>
      <c r="H3329" s="61">
        <v>0</v>
      </c>
      <c r="I3329" s="61">
        <f>D3329*10.45</f>
        <v>404066.66666666663</v>
      </c>
      <c r="J3329" s="61">
        <f>D3329*4.27</f>
        <v>165106.66666666663</v>
      </c>
      <c r="K3329" s="62">
        <f t="shared" si="177"/>
        <v>943853.33333333326</v>
      </c>
    </row>
    <row r="3330" spans="1:11" ht="12.75" customHeight="1" x14ac:dyDescent="0.2">
      <c r="A3330" s="58">
        <v>18502</v>
      </c>
      <c r="B3330" s="58" t="s">
        <v>592</v>
      </c>
      <c r="C3330" s="59">
        <v>6</v>
      </c>
      <c r="D3330" s="59">
        <f t="shared" si="173"/>
        <v>38666.666666666664</v>
      </c>
      <c r="E3330" s="60">
        <v>3244</v>
      </c>
      <c r="F3330" s="61">
        <f>D3330*7.68</f>
        <v>296959.99999999994</v>
      </c>
      <c r="G3330" s="61">
        <f>D3330*4.56</f>
        <v>176319.99999999997</v>
      </c>
      <c r="H3330" s="61">
        <f>D3330*2.01</f>
        <v>77719.999999999985</v>
      </c>
      <c r="I3330" s="61">
        <f>D3330*15.13</f>
        <v>585026.66666666663</v>
      </c>
      <c r="J3330" s="61">
        <f>D3330*4.27</f>
        <v>165106.66666666663</v>
      </c>
      <c r="K3330" s="62">
        <f t="shared" si="177"/>
        <v>1301133.333333333</v>
      </c>
    </row>
    <row r="3331" spans="1:11" ht="12.75" customHeight="1" x14ac:dyDescent="0.2">
      <c r="A3331" s="58">
        <v>18503</v>
      </c>
      <c r="B3331" s="58" t="s">
        <v>593</v>
      </c>
      <c r="C3331" s="59">
        <v>8</v>
      </c>
      <c r="D3331" s="59">
        <f t="shared" si="173"/>
        <v>38666.666666666664</v>
      </c>
      <c r="E3331" s="60">
        <v>3245</v>
      </c>
      <c r="F3331" s="61">
        <f>D3331*10.44</f>
        <v>403679.99999999994</v>
      </c>
      <c r="G3331" s="61">
        <f>D3331*6.17</f>
        <v>238573.33333333331</v>
      </c>
      <c r="H3331" s="61">
        <f>D3331*2.74</f>
        <v>105946.66666666667</v>
      </c>
      <c r="I3331" s="61">
        <f>D3331*18.51</f>
        <v>715720</v>
      </c>
      <c r="J3331" s="61">
        <f>D3331*9.92</f>
        <v>383573.33333333331</v>
      </c>
      <c r="K3331" s="62">
        <f t="shared" si="177"/>
        <v>1847493.3333333333</v>
      </c>
    </row>
    <row r="3332" spans="1:11" ht="12.75" customHeight="1" x14ac:dyDescent="0.2">
      <c r="A3332" s="58">
        <v>18504</v>
      </c>
      <c r="B3332" s="58" t="s">
        <v>594</v>
      </c>
      <c r="C3332" s="59">
        <v>10</v>
      </c>
      <c r="D3332" s="59">
        <f t="shared" si="173"/>
        <v>38666.666666666664</v>
      </c>
      <c r="E3332" s="60">
        <v>3246</v>
      </c>
      <c r="F3332" s="61">
        <f>D3332*15.71</f>
        <v>607453.33333333337</v>
      </c>
      <c r="G3332" s="61">
        <f>D3332*9.02</f>
        <v>348773.33333333331</v>
      </c>
      <c r="H3332" s="61">
        <f>D3332*4.28</f>
        <v>165493.33333333334</v>
      </c>
      <c r="I3332" s="61">
        <f>D3332*28.08</f>
        <v>1085759.9999999998</v>
      </c>
      <c r="J3332" s="61">
        <f>D3332*15.72</f>
        <v>607840</v>
      </c>
      <c r="K3332" s="62">
        <f t="shared" si="177"/>
        <v>2815320</v>
      </c>
    </row>
    <row r="3333" spans="1:11" ht="12.75" customHeight="1" x14ac:dyDescent="0.2">
      <c r="A3333" s="58">
        <v>18505</v>
      </c>
      <c r="B3333" s="58" t="s">
        <v>4993</v>
      </c>
      <c r="C3333" s="59">
        <v>11</v>
      </c>
      <c r="D3333" s="59">
        <f t="shared" si="173"/>
        <v>38666.666666666664</v>
      </c>
      <c r="E3333" s="60">
        <v>3247</v>
      </c>
      <c r="F3333" s="61">
        <f>D3333*17.62</f>
        <v>681306.66666666663</v>
      </c>
      <c r="G3333" s="61">
        <f>D3333*10.08</f>
        <v>389760</v>
      </c>
      <c r="H3333" s="61">
        <f>D3333*4.83</f>
        <v>186760</v>
      </c>
      <c r="I3333" s="61">
        <f>D3333*29.95</f>
        <v>1158066.6666666665</v>
      </c>
      <c r="J3333" s="61">
        <f>D3333*15.72</f>
        <v>607840</v>
      </c>
      <c r="K3333" s="62">
        <f t="shared" si="177"/>
        <v>3023733.333333333</v>
      </c>
    </row>
    <row r="3334" spans="1:11" ht="12.75" customHeight="1" x14ac:dyDescent="0.2">
      <c r="A3334" s="58">
        <v>18506</v>
      </c>
      <c r="B3334" s="58" t="s">
        <v>595</v>
      </c>
      <c r="C3334" s="59">
        <v>9</v>
      </c>
      <c r="D3334" s="59">
        <f t="shared" si="173"/>
        <v>38666.666666666664</v>
      </c>
      <c r="E3334" s="60">
        <v>3248</v>
      </c>
      <c r="F3334" s="61">
        <f>D3334*12.76</f>
        <v>493386.66666666663</v>
      </c>
      <c r="G3334" s="61">
        <f>D3334*7.3</f>
        <v>282266.66666666663</v>
      </c>
      <c r="H3334" s="61">
        <f>D3334*3.49</f>
        <v>134946.66666666666</v>
      </c>
      <c r="I3334" s="61">
        <f>D3334*21.1</f>
        <v>815866.66666666663</v>
      </c>
      <c r="J3334" s="61">
        <f>D3334*9.92</f>
        <v>383573.33333333331</v>
      </c>
      <c r="K3334" s="62">
        <f t="shared" si="177"/>
        <v>2110040</v>
      </c>
    </row>
    <row r="3335" spans="1:11" ht="12.75" customHeight="1" x14ac:dyDescent="0.2">
      <c r="D3335" s="59">
        <f t="shared" si="173"/>
        <v>38666.666666666664</v>
      </c>
      <c r="E3335" s="60">
        <v>3249</v>
      </c>
    </row>
    <row r="3336" spans="1:11" ht="12.75" customHeight="1" x14ac:dyDescent="0.2">
      <c r="A3336" s="58" t="s">
        <v>1602</v>
      </c>
      <c r="D3336" s="59">
        <f t="shared" si="173"/>
        <v>38666.666666666664</v>
      </c>
      <c r="E3336" s="60">
        <v>3250</v>
      </c>
    </row>
    <row r="3337" spans="1:11" ht="12.75" customHeight="1" x14ac:dyDescent="0.2">
      <c r="D3337" s="59">
        <f t="shared" si="173"/>
        <v>38666.666666666664</v>
      </c>
      <c r="E3337" s="60">
        <v>3251</v>
      </c>
    </row>
    <row r="3338" spans="1:11" ht="12.75" customHeight="1" x14ac:dyDescent="0.2">
      <c r="A3338" s="58">
        <v>18510</v>
      </c>
      <c r="B3338" s="58" t="s">
        <v>596</v>
      </c>
      <c r="C3338" s="59">
        <v>8</v>
      </c>
      <c r="D3338" s="59">
        <f t="shared" si="173"/>
        <v>38666.666666666664</v>
      </c>
      <c r="E3338" s="60">
        <v>3252</v>
      </c>
      <c r="F3338" s="61">
        <f>D3338*10.44</f>
        <v>403679.99999999994</v>
      </c>
      <c r="G3338" s="61">
        <f>D3338*6.17</f>
        <v>238573.33333333331</v>
      </c>
      <c r="H3338" s="61">
        <f>D3338*2.74</f>
        <v>105946.66666666667</v>
      </c>
      <c r="I3338" s="61">
        <f>D3338*18.51</f>
        <v>715720</v>
      </c>
      <c r="J3338" s="61">
        <f>D3338*9.92</f>
        <v>383573.33333333331</v>
      </c>
      <c r="K3338" s="62">
        <f>SUM(F3338:J3338)</f>
        <v>1847493.3333333333</v>
      </c>
    </row>
    <row r="3339" spans="1:11" ht="12.75" customHeight="1" x14ac:dyDescent="0.2">
      <c r="A3339" s="58">
        <v>18511</v>
      </c>
      <c r="B3339" s="58" t="s">
        <v>597</v>
      </c>
      <c r="C3339" s="59">
        <v>11</v>
      </c>
      <c r="D3339" s="59">
        <f t="shared" si="173"/>
        <v>38666.666666666664</v>
      </c>
      <c r="E3339" s="60">
        <v>3253</v>
      </c>
      <c r="F3339" s="61">
        <f>D3339*17.62</f>
        <v>681306.66666666663</v>
      </c>
      <c r="G3339" s="61">
        <f>D3339*10.08</f>
        <v>389760</v>
      </c>
      <c r="H3339" s="61">
        <f>D3339*4.83</f>
        <v>186760</v>
      </c>
      <c r="I3339" s="61">
        <f>D3339*29.95</f>
        <v>1158066.6666666665</v>
      </c>
      <c r="J3339" s="61">
        <f>D3339*15.72</f>
        <v>607840</v>
      </c>
      <c r="K3339" s="62">
        <f>SUM(F3339:J3339)</f>
        <v>3023733.333333333</v>
      </c>
    </row>
    <row r="3340" spans="1:11" ht="12.75" customHeight="1" x14ac:dyDescent="0.2">
      <c r="A3340" s="58">
        <v>18512</v>
      </c>
      <c r="B3340" s="58" t="s">
        <v>598</v>
      </c>
      <c r="C3340" s="59">
        <v>11</v>
      </c>
      <c r="D3340" s="59">
        <f t="shared" si="173"/>
        <v>38666.666666666664</v>
      </c>
      <c r="E3340" s="60">
        <v>3254</v>
      </c>
      <c r="F3340" s="61">
        <f>D3340*17.62</f>
        <v>681306.66666666663</v>
      </c>
      <c r="G3340" s="61">
        <f>D3340*10.08</f>
        <v>389760</v>
      </c>
      <c r="H3340" s="61">
        <f>D3340*4.83</f>
        <v>186760</v>
      </c>
      <c r="I3340" s="61">
        <f>D3340*29.95</f>
        <v>1158066.6666666665</v>
      </c>
      <c r="J3340" s="61">
        <f>D3340*15.72</f>
        <v>607840</v>
      </c>
      <c r="K3340" s="62">
        <f>SUM(F3340:J3340)</f>
        <v>3023733.333333333</v>
      </c>
    </row>
    <row r="3341" spans="1:11" ht="12.75" customHeight="1" x14ac:dyDescent="0.2">
      <c r="A3341" s="58">
        <v>18514</v>
      </c>
      <c r="B3341" s="58" t="s">
        <v>599</v>
      </c>
      <c r="C3341" s="59">
        <v>12</v>
      </c>
      <c r="D3341" s="59">
        <f t="shared" si="173"/>
        <v>38666.666666666664</v>
      </c>
      <c r="E3341" s="60">
        <v>3255</v>
      </c>
      <c r="F3341" s="61">
        <f>D3341*19.63</f>
        <v>759026.66666666663</v>
      </c>
      <c r="G3341" s="61">
        <f>D3341*11.44</f>
        <v>442346.66666666663</v>
      </c>
      <c r="H3341" s="61">
        <f>D3341*5.36</f>
        <v>207253.33333333334</v>
      </c>
      <c r="I3341" s="61">
        <f>D3341*31.47</f>
        <v>1216839.9999999998</v>
      </c>
      <c r="J3341" s="61">
        <f>D3341*15.72</f>
        <v>607840</v>
      </c>
      <c r="K3341" s="62">
        <f>SUM(F3341:J3341)</f>
        <v>3233306.666666666</v>
      </c>
    </row>
    <row r="3342" spans="1:11" ht="12.75" customHeight="1" x14ac:dyDescent="0.2">
      <c r="A3342" s="58">
        <v>18515</v>
      </c>
      <c r="B3342" s="58" t="s">
        <v>600</v>
      </c>
      <c r="C3342" s="59">
        <v>12</v>
      </c>
      <c r="D3342" s="59">
        <f t="shared" si="173"/>
        <v>38666.666666666664</v>
      </c>
      <c r="E3342" s="60">
        <v>3256</v>
      </c>
      <c r="F3342" s="61">
        <f>D3342*19.63</f>
        <v>759026.66666666663</v>
      </c>
      <c r="G3342" s="61">
        <f>D3342*11.44</f>
        <v>442346.66666666663</v>
      </c>
      <c r="H3342" s="61">
        <f>D3342*5.36</f>
        <v>207253.33333333334</v>
      </c>
      <c r="I3342" s="61">
        <f>D3342*31.47</f>
        <v>1216839.9999999998</v>
      </c>
      <c r="J3342" s="61">
        <f>D3342*15.72</f>
        <v>607840</v>
      </c>
      <c r="K3342" s="62">
        <f>SUM(F3342:J3342)</f>
        <v>3233306.666666666</v>
      </c>
    </row>
    <row r="3343" spans="1:11" ht="12.75" customHeight="1" x14ac:dyDescent="0.2">
      <c r="D3343" s="59">
        <f t="shared" si="173"/>
        <v>38666.666666666664</v>
      </c>
      <c r="E3343" s="60">
        <v>3257</v>
      </c>
    </row>
    <row r="3344" spans="1:11" ht="12.75" customHeight="1" x14ac:dyDescent="0.2">
      <c r="A3344" s="58" t="s">
        <v>601</v>
      </c>
      <c r="D3344" s="59">
        <f t="shared" si="173"/>
        <v>38666.666666666664</v>
      </c>
      <c r="E3344" s="60">
        <v>3258</v>
      </c>
    </row>
    <row r="3345" spans="1:11" ht="12.75" customHeight="1" x14ac:dyDescent="0.2">
      <c r="D3345" s="59">
        <f t="shared" si="173"/>
        <v>38666.666666666664</v>
      </c>
      <c r="E3345" s="60">
        <v>3259</v>
      </c>
    </row>
    <row r="3346" spans="1:11" ht="12.75" customHeight="1" x14ac:dyDescent="0.2">
      <c r="A3346" s="58" t="s">
        <v>1584</v>
      </c>
      <c r="D3346" s="59">
        <f t="shared" si="173"/>
        <v>38666.666666666664</v>
      </c>
      <c r="E3346" s="60">
        <v>3260</v>
      </c>
    </row>
    <row r="3347" spans="1:11" ht="12.75" customHeight="1" x14ac:dyDescent="0.2">
      <c r="D3347" s="59">
        <f t="shared" si="173"/>
        <v>38666.666666666664</v>
      </c>
      <c r="E3347" s="60">
        <v>3261</v>
      </c>
    </row>
    <row r="3348" spans="1:11" ht="12.75" customHeight="1" x14ac:dyDescent="0.2">
      <c r="A3348" s="58">
        <v>18600</v>
      </c>
      <c r="B3348" s="58" t="s">
        <v>602</v>
      </c>
      <c r="C3348" s="59">
        <v>5</v>
      </c>
      <c r="D3348" s="59">
        <f t="shared" si="173"/>
        <v>38666.666666666664</v>
      </c>
      <c r="E3348" s="60">
        <v>3262</v>
      </c>
      <c r="F3348" s="61">
        <f>D3348*5.86</f>
        <v>226586.66666666666</v>
      </c>
      <c r="G3348" s="61">
        <f>D3348*3.83</f>
        <v>148093.33333333331</v>
      </c>
      <c r="H3348" s="61">
        <v>0</v>
      </c>
      <c r="I3348" s="61">
        <f>D3348*10.45</f>
        <v>404066.66666666663</v>
      </c>
      <c r="J3348" s="61">
        <f>D3348*4.27</f>
        <v>165106.66666666663</v>
      </c>
      <c r="K3348" s="62">
        <f>SUM(F3348:J3348)</f>
        <v>943853.33333333326</v>
      </c>
    </row>
    <row r="3349" spans="1:11" ht="12.75" customHeight="1" x14ac:dyDescent="0.2">
      <c r="A3349" s="58">
        <v>18601</v>
      </c>
      <c r="B3349" s="58" t="s">
        <v>603</v>
      </c>
      <c r="C3349" s="59">
        <v>9</v>
      </c>
      <c r="D3349" s="59">
        <f t="shared" si="173"/>
        <v>38666.666666666664</v>
      </c>
      <c r="E3349" s="60">
        <v>3263</v>
      </c>
      <c r="F3349" s="61">
        <f>D3349*12.76</f>
        <v>493386.66666666663</v>
      </c>
      <c r="G3349" s="61">
        <f>D3349*7.3</f>
        <v>282266.66666666663</v>
      </c>
      <c r="H3349" s="61">
        <f>D3349*3.49</f>
        <v>134946.66666666666</v>
      </c>
      <c r="I3349" s="61">
        <f>D3349*21.1</f>
        <v>815866.66666666663</v>
      </c>
      <c r="J3349" s="61">
        <f>D3349*9.92</f>
        <v>383573.33333333331</v>
      </c>
      <c r="K3349" s="62">
        <f>SUM(F3349:J3349)</f>
        <v>2110040</v>
      </c>
    </row>
    <row r="3350" spans="1:11" ht="12.75" customHeight="1" x14ac:dyDescent="0.2">
      <c r="D3350" s="59">
        <f t="shared" si="173"/>
        <v>38666.666666666664</v>
      </c>
      <c r="E3350" s="60">
        <v>3264</v>
      </c>
    </row>
    <row r="3351" spans="1:11" ht="12.75" customHeight="1" x14ac:dyDescent="0.2">
      <c r="A3351" s="58" t="s">
        <v>604</v>
      </c>
      <c r="D3351" s="59">
        <f t="shared" si="173"/>
        <v>38666.666666666664</v>
      </c>
      <c r="E3351" s="60">
        <v>3265</v>
      </c>
    </row>
    <row r="3352" spans="1:11" ht="12.75" customHeight="1" x14ac:dyDescent="0.2">
      <c r="D3352" s="59">
        <f t="shared" ref="D3352:D3409" si="178">D3351</f>
        <v>38666.666666666664</v>
      </c>
      <c r="E3352" s="60">
        <v>3266</v>
      </c>
    </row>
    <row r="3353" spans="1:11" ht="12.75" customHeight="1" x14ac:dyDescent="0.2">
      <c r="A3353" s="58" t="s">
        <v>1584</v>
      </c>
      <c r="D3353" s="59">
        <f t="shared" si="178"/>
        <v>38666.666666666664</v>
      </c>
      <c r="E3353" s="60">
        <v>3267</v>
      </c>
    </row>
    <row r="3354" spans="1:11" ht="12.75" customHeight="1" x14ac:dyDescent="0.2">
      <c r="D3354" s="59">
        <f t="shared" si="178"/>
        <v>38666.666666666664</v>
      </c>
      <c r="E3354" s="60">
        <v>3268</v>
      </c>
    </row>
    <row r="3355" spans="1:11" ht="12.75" customHeight="1" x14ac:dyDescent="0.2">
      <c r="A3355" s="58">
        <v>18700</v>
      </c>
      <c r="B3355" s="58" t="s">
        <v>605</v>
      </c>
      <c r="C3355" s="59">
        <v>5</v>
      </c>
      <c r="D3355" s="59">
        <f t="shared" si="178"/>
        <v>38666.666666666664</v>
      </c>
      <c r="E3355" s="60">
        <v>3269</v>
      </c>
      <c r="F3355" s="61">
        <f>D3355*5.86</f>
        <v>226586.66666666666</v>
      </c>
      <c r="G3355" s="61">
        <f>D3355*3.83</f>
        <v>148093.33333333331</v>
      </c>
      <c r="H3355" s="61">
        <v>0</v>
      </c>
      <c r="I3355" s="61">
        <f>D3355*10.45</f>
        <v>404066.66666666663</v>
      </c>
      <c r="J3355" s="61">
        <f>D3355*4.27</f>
        <v>165106.66666666663</v>
      </c>
      <c r="K3355" s="62">
        <f t="shared" ref="K3355:K3362" si="179">SUM(F3355:J3355)</f>
        <v>943853.33333333326</v>
      </c>
    </row>
    <row r="3356" spans="1:11" ht="12.75" customHeight="1" x14ac:dyDescent="0.2">
      <c r="A3356" s="58">
        <v>18701</v>
      </c>
      <c r="B3356" s="58" t="s">
        <v>606</v>
      </c>
      <c r="C3356" s="59">
        <v>6</v>
      </c>
      <c r="D3356" s="59">
        <f t="shared" si="178"/>
        <v>38666.666666666664</v>
      </c>
      <c r="E3356" s="60">
        <v>3270</v>
      </c>
      <c r="F3356" s="61">
        <f>D3356*7.68</f>
        <v>296959.99999999994</v>
      </c>
      <c r="G3356" s="61">
        <f>D3356*4.56</f>
        <v>176319.99999999997</v>
      </c>
      <c r="H3356" s="61">
        <f>D3356*2.01</f>
        <v>77719.999999999985</v>
      </c>
      <c r="I3356" s="61">
        <f>D3356*15.13</f>
        <v>585026.66666666663</v>
      </c>
      <c r="J3356" s="61">
        <f>D3356*4.27</f>
        <v>165106.66666666663</v>
      </c>
      <c r="K3356" s="62">
        <f t="shared" si="179"/>
        <v>1301133.333333333</v>
      </c>
    </row>
    <row r="3357" spans="1:11" ht="12.75" customHeight="1" x14ac:dyDescent="0.2">
      <c r="A3357" s="58">
        <v>18702</v>
      </c>
      <c r="B3357" s="58" t="s">
        <v>607</v>
      </c>
      <c r="C3357" s="59">
        <v>12</v>
      </c>
      <c r="D3357" s="59">
        <f t="shared" si="178"/>
        <v>38666.666666666664</v>
      </c>
      <c r="E3357" s="60">
        <v>3271</v>
      </c>
      <c r="F3357" s="61">
        <f>D3357*19.63</f>
        <v>759026.66666666663</v>
      </c>
      <c r="G3357" s="61">
        <f>D3357*11.44</f>
        <v>442346.66666666663</v>
      </c>
      <c r="H3357" s="61">
        <f>D3357*5.36</f>
        <v>207253.33333333334</v>
      </c>
      <c r="I3357" s="61">
        <f>D3357*31.47</f>
        <v>1216839.9999999998</v>
      </c>
      <c r="J3357" s="61">
        <f>D3357*15.72</f>
        <v>607840</v>
      </c>
      <c r="K3357" s="62">
        <f t="shared" si="179"/>
        <v>3233306.666666666</v>
      </c>
    </row>
    <row r="3358" spans="1:11" ht="12.75" customHeight="1" x14ac:dyDescent="0.2">
      <c r="A3358" s="58">
        <v>18703</v>
      </c>
      <c r="B3358" s="58" t="s">
        <v>608</v>
      </c>
      <c r="C3358" s="59">
        <v>6</v>
      </c>
      <c r="D3358" s="59">
        <f t="shared" si="178"/>
        <v>38666.666666666664</v>
      </c>
      <c r="E3358" s="60">
        <v>3272</v>
      </c>
      <c r="F3358" s="61">
        <f>D3358*7.68</f>
        <v>296959.99999999994</v>
      </c>
      <c r="G3358" s="61">
        <f>D3358*4.56</f>
        <v>176319.99999999997</v>
      </c>
      <c r="H3358" s="61">
        <f>D3358*2.01</f>
        <v>77719.999999999985</v>
      </c>
      <c r="I3358" s="61">
        <f>D3358*15.13</f>
        <v>585026.66666666663</v>
      </c>
      <c r="J3358" s="61">
        <f>D3358*4.27</f>
        <v>165106.66666666663</v>
      </c>
      <c r="K3358" s="62">
        <f t="shared" si="179"/>
        <v>1301133.333333333</v>
      </c>
    </row>
    <row r="3359" spans="1:11" ht="12.75" customHeight="1" x14ac:dyDescent="0.2">
      <c r="A3359" s="58">
        <v>18704</v>
      </c>
      <c r="B3359" s="58" t="s">
        <v>609</v>
      </c>
      <c r="C3359" s="59">
        <v>9</v>
      </c>
      <c r="D3359" s="59">
        <f t="shared" si="178"/>
        <v>38666.666666666664</v>
      </c>
      <c r="E3359" s="60">
        <v>3273</v>
      </c>
      <c r="F3359" s="61">
        <f>D3359*12.76</f>
        <v>493386.66666666663</v>
      </c>
      <c r="G3359" s="61">
        <f>D3359*7.3</f>
        <v>282266.66666666663</v>
      </c>
      <c r="H3359" s="61">
        <f>D3359*3.49</f>
        <v>134946.66666666666</v>
      </c>
      <c r="I3359" s="61">
        <f>D3359*21.1</f>
        <v>815866.66666666663</v>
      </c>
      <c r="J3359" s="61">
        <f>D3359*9.92</f>
        <v>383573.33333333331</v>
      </c>
      <c r="K3359" s="62">
        <f t="shared" si="179"/>
        <v>2110040</v>
      </c>
    </row>
    <row r="3360" spans="1:11" ht="12.75" customHeight="1" x14ac:dyDescent="0.2">
      <c r="A3360" s="58">
        <v>18705</v>
      </c>
      <c r="B3360" s="58" t="s">
        <v>610</v>
      </c>
      <c r="C3360" s="59">
        <v>9</v>
      </c>
      <c r="D3360" s="59">
        <f t="shared" si="178"/>
        <v>38666.666666666664</v>
      </c>
      <c r="E3360" s="60">
        <v>3274</v>
      </c>
      <c r="F3360" s="61">
        <f>D3360*12.76</f>
        <v>493386.66666666663</v>
      </c>
      <c r="G3360" s="61">
        <f>D3360*7.3</f>
        <v>282266.66666666663</v>
      </c>
      <c r="H3360" s="61">
        <f>D3360*3.49</f>
        <v>134946.66666666666</v>
      </c>
      <c r="I3360" s="61">
        <f>D3360*21.1</f>
        <v>815866.66666666663</v>
      </c>
      <c r="J3360" s="61">
        <f>D3360*9.92</f>
        <v>383573.33333333331</v>
      </c>
      <c r="K3360" s="62">
        <f t="shared" si="179"/>
        <v>2110040</v>
      </c>
    </row>
    <row r="3361" spans="1:11" ht="12.75" customHeight="1" x14ac:dyDescent="0.2">
      <c r="A3361" s="58">
        <v>18706</v>
      </c>
      <c r="B3361" s="58" t="s">
        <v>611</v>
      </c>
      <c r="C3361" s="59">
        <v>9</v>
      </c>
      <c r="D3361" s="59">
        <f t="shared" si="178"/>
        <v>38666.666666666664</v>
      </c>
      <c r="E3361" s="60">
        <v>3275</v>
      </c>
      <c r="F3361" s="61">
        <f>D3361*12.76</f>
        <v>493386.66666666663</v>
      </c>
      <c r="G3361" s="61">
        <f>D3361*7.3</f>
        <v>282266.66666666663</v>
      </c>
      <c r="H3361" s="61">
        <f>D3361*3.49</f>
        <v>134946.66666666666</v>
      </c>
      <c r="I3361" s="61">
        <f>D3361*21.1</f>
        <v>815866.66666666663</v>
      </c>
      <c r="J3361" s="61">
        <f>D3361*9.92</f>
        <v>383573.33333333331</v>
      </c>
      <c r="K3361" s="62">
        <f t="shared" si="179"/>
        <v>2110040</v>
      </c>
    </row>
    <row r="3362" spans="1:11" ht="12.75" customHeight="1" x14ac:dyDescent="0.2">
      <c r="A3362" s="58">
        <v>18707</v>
      </c>
      <c r="B3362" s="58" t="s">
        <v>612</v>
      </c>
      <c r="C3362" s="59">
        <v>9</v>
      </c>
      <c r="D3362" s="59">
        <f t="shared" si="178"/>
        <v>38666.666666666664</v>
      </c>
      <c r="E3362" s="60">
        <v>3276</v>
      </c>
      <c r="F3362" s="61">
        <f>D3362*12.76</f>
        <v>493386.66666666663</v>
      </c>
      <c r="G3362" s="61">
        <f>D3362*7.3</f>
        <v>282266.66666666663</v>
      </c>
      <c r="H3362" s="61">
        <f>D3362*3.49</f>
        <v>134946.66666666666</v>
      </c>
      <c r="I3362" s="61">
        <f>D3362*21.1</f>
        <v>815866.66666666663</v>
      </c>
      <c r="J3362" s="61">
        <f>D3362*9.92</f>
        <v>383573.33333333331</v>
      </c>
      <c r="K3362" s="62">
        <f t="shared" si="179"/>
        <v>2110040</v>
      </c>
    </row>
    <row r="3363" spans="1:11" ht="12.75" customHeight="1" x14ac:dyDescent="0.2">
      <c r="D3363" s="59">
        <f t="shared" si="178"/>
        <v>38666.666666666664</v>
      </c>
      <c r="E3363" s="60">
        <v>3277</v>
      </c>
    </row>
    <row r="3364" spans="1:11" ht="12.75" customHeight="1" x14ac:dyDescent="0.2">
      <c r="A3364" s="58" t="s">
        <v>1595</v>
      </c>
      <c r="D3364" s="59">
        <f t="shared" si="178"/>
        <v>38666.666666666664</v>
      </c>
      <c r="E3364" s="60">
        <v>3278</v>
      </c>
    </row>
    <row r="3365" spans="1:11" ht="12.75" customHeight="1" x14ac:dyDescent="0.2">
      <c r="D3365" s="59">
        <f t="shared" si="178"/>
        <v>38666.666666666664</v>
      </c>
      <c r="E3365" s="60">
        <v>3279</v>
      </c>
    </row>
    <row r="3366" spans="1:11" ht="12.75" customHeight="1" x14ac:dyDescent="0.2">
      <c r="A3366" s="58">
        <v>18710</v>
      </c>
      <c r="B3366" s="58" t="s">
        <v>613</v>
      </c>
      <c r="C3366" s="59">
        <v>10</v>
      </c>
      <c r="D3366" s="59">
        <f t="shared" si="178"/>
        <v>38666.666666666664</v>
      </c>
      <c r="E3366" s="60">
        <v>3280</v>
      </c>
      <c r="F3366" s="61">
        <f>D3366*15.71</f>
        <v>607453.33333333337</v>
      </c>
      <c r="G3366" s="61">
        <f>D3366*9.02</f>
        <v>348773.33333333331</v>
      </c>
      <c r="H3366" s="61">
        <f>D3366*4.28</f>
        <v>165493.33333333334</v>
      </c>
      <c r="I3366" s="61">
        <f>D3366*28.08</f>
        <v>1085759.9999999998</v>
      </c>
      <c r="J3366" s="61">
        <f>D3366*15.72</f>
        <v>607840</v>
      </c>
      <c r="K3366" s="62">
        <f t="shared" ref="K3366:K3376" si="180">SUM(F3366:J3366)</f>
        <v>2815320</v>
      </c>
    </row>
    <row r="3367" spans="1:11" ht="12.75" customHeight="1" x14ac:dyDescent="0.2">
      <c r="A3367" s="58">
        <v>18711</v>
      </c>
      <c r="B3367" s="58" t="s">
        <v>614</v>
      </c>
      <c r="C3367" s="59">
        <v>20</v>
      </c>
      <c r="D3367" s="59">
        <f t="shared" si="178"/>
        <v>38666.666666666664</v>
      </c>
      <c r="E3367" s="60">
        <v>3281</v>
      </c>
      <c r="F3367" s="61">
        <f>D3367*25.43</f>
        <v>983293.33333333326</v>
      </c>
      <c r="G3367" s="61">
        <f>D3367*14.85</f>
        <v>574200</v>
      </c>
      <c r="H3367" s="61">
        <f>D3367*6.94</f>
        <v>268346.66666666669</v>
      </c>
      <c r="I3367" s="61">
        <f>D3367*34.82</f>
        <v>1346373.3333333333</v>
      </c>
      <c r="K3367" s="62">
        <f t="shared" si="180"/>
        <v>3172213.333333333</v>
      </c>
    </row>
    <row r="3368" spans="1:11" ht="12.75" customHeight="1" x14ac:dyDescent="0.2">
      <c r="A3368" s="58">
        <v>18712</v>
      </c>
      <c r="B3368" s="58" t="s">
        <v>615</v>
      </c>
      <c r="C3368" s="59">
        <v>9</v>
      </c>
      <c r="D3368" s="59">
        <f t="shared" si="178"/>
        <v>38666.666666666664</v>
      </c>
      <c r="E3368" s="60">
        <v>3282</v>
      </c>
      <c r="F3368" s="61">
        <f>D3368*12.76</f>
        <v>493386.66666666663</v>
      </c>
      <c r="G3368" s="61">
        <f>D3368*7.3</f>
        <v>282266.66666666663</v>
      </c>
      <c r="H3368" s="61">
        <f>D3368*3.49</f>
        <v>134946.66666666666</v>
      </c>
      <c r="I3368" s="61">
        <f>D3368*21.1</f>
        <v>815866.66666666663</v>
      </c>
      <c r="J3368" s="61">
        <f>D3368*9.92</f>
        <v>383573.33333333331</v>
      </c>
      <c r="K3368" s="62">
        <f t="shared" si="180"/>
        <v>2110040</v>
      </c>
    </row>
    <row r="3369" spans="1:11" ht="12.75" customHeight="1" x14ac:dyDescent="0.2">
      <c r="A3369" s="58">
        <v>18713</v>
      </c>
      <c r="B3369" s="58" t="s">
        <v>3130</v>
      </c>
      <c r="C3369" s="59">
        <v>11</v>
      </c>
      <c r="D3369" s="59">
        <f t="shared" si="178"/>
        <v>38666.666666666664</v>
      </c>
      <c r="E3369" s="60">
        <v>3283</v>
      </c>
      <c r="F3369" s="61">
        <f>D3369*17.62</f>
        <v>681306.66666666663</v>
      </c>
      <c r="G3369" s="61">
        <f>D3369*10.08</f>
        <v>389760</v>
      </c>
      <c r="H3369" s="61">
        <f>D3369*4.83</f>
        <v>186760</v>
      </c>
      <c r="I3369" s="61">
        <f>D3369*29.95</f>
        <v>1158066.6666666665</v>
      </c>
      <c r="J3369" s="61">
        <f>D3369*15.72</f>
        <v>607840</v>
      </c>
      <c r="K3369" s="62">
        <f t="shared" si="180"/>
        <v>3023733.333333333</v>
      </c>
    </row>
    <row r="3370" spans="1:11" ht="12.75" customHeight="1" x14ac:dyDescent="0.2">
      <c r="A3370" s="58">
        <v>18714</v>
      </c>
      <c r="B3370" s="58" t="s">
        <v>616</v>
      </c>
      <c r="C3370" s="59">
        <v>12</v>
      </c>
      <c r="D3370" s="59">
        <f t="shared" si="178"/>
        <v>38666.666666666664</v>
      </c>
      <c r="E3370" s="60">
        <v>3284</v>
      </c>
      <c r="F3370" s="61">
        <f>D3370*19.63</f>
        <v>759026.66666666663</v>
      </c>
      <c r="G3370" s="61">
        <f>D3370*11.44</f>
        <v>442346.66666666663</v>
      </c>
      <c r="H3370" s="61">
        <f>D3370*5.36</f>
        <v>207253.33333333334</v>
      </c>
      <c r="I3370" s="61">
        <f>D3370*31.47</f>
        <v>1216839.9999999998</v>
      </c>
      <c r="J3370" s="61">
        <f>D3370*15.72</f>
        <v>607840</v>
      </c>
      <c r="K3370" s="62">
        <f t="shared" si="180"/>
        <v>3233306.666666666</v>
      </c>
    </row>
    <row r="3371" spans="1:11" ht="12.75" customHeight="1" x14ac:dyDescent="0.2">
      <c r="A3371" s="58">
        <v>18715</v>
      </c>
      <c r="B3371" s="58" t="s">
        <v>617</v>
      </c>
      <c r="C3371" s="59">
        <v>9</v>
      </c>
      <c r="D3371" s="59">
        <f t="shared" si="178"/>
        <v>38666.666666666664</v>
      </c>
      <c r="E3371" s="60">
        <v>3285</v>
      </c>
      <c r="F3371" s="61">
        <f>D3371*12.76</f>
        <v>493386.66666666663</v>
      </c>
      <c r="G3371" s="61">
        <f>D3371*7.3</f>
        <v>282266.66666666663</v>
      </c>
      <c r="H3371" s="61">
        <f>D3371*3.49</f>
        <v>134946.66666666666</v>
      </c>
      <c r="I3371" s="61">
        <f>D3371*21.1</f>
        <v>815866.66666666663</v>
      </c>
      <c r="J3371" s="61">
        <f>D3371*9.92</f>
        <v>383573.33333333331</v>
      </c>
      <c r="K3371" s="62">
        <f t="shared" si="180"/>
        <v>2110040</v>
      </c>
    </row>
    <row r="3372" spans="1:11" ht="12.75" customHeight="1" x14ac:dyDescent="0.2">
      <c r="A3372" s="58">
        <v>18716</v>
      </c>
      <c r="B3372" s="58" t="s">
        <v>618</v>
      </c>
      <c r="C3372" s="59">
        <v>11</v>
      </c>
      <c r="D3372" s="59">
        <f t="shared" si="178"/>
        <v>38666.666666666664</v>
      </c>
      <c r="E3372" s="60">
        <v>3286</v>
      </c>
      <c r="F3372" s="61">
        <f>D3372*17.62</f>
        <v>681306.66666666663</v>
      </c>
      <c r="G3372" s="61">
        <f>D3372*10.08</f>
        <v>389760</v>
      </c>
      <c r="H3372" s="61">
        <f>D3372*4.83</f>
        <v>186760</v>
      </c>
      <c r="I3372" s="61">
        <f>D3372*29.95</f>
        <v>1158066.6666666665</v>
      </c>
      <c r="J3372" s="61">
        <f>D3372*15.72</f>
        <v>607840</v>
      </c>
      <c r="K3372" s="62">
        <f t="shared" si="180"/>
        <v>3023733.333333333</v>
      </c>
    </row>
    <row r="3373" spans="1:11" ht="12.75" customHeight="1" x14ac:dyDescent="0.2">
      <c r="A3373" s="58">
        <v>18717</v>
      </c>
      <c r="B3373" s="58" t="s">
        <v>619</v>
      </c>
      <c r="C3373" s="59">
        <v>13</v>
      </c>
      <c r="D3373" s="59">
        <f t="shared" si="178"/>
        <v>38666.666666666664</v>
      </c>
      <c r="E3373" s="60">
        <v>3287</v>
      </c>
      <c r="F3373" s="61">
        <f>D3373*21.48</f>
        <v>830560</v>
      </c>
      <c r="G3373" s="61">
        <f>D3373*12.72</f>
        <v>491840</v>
      </c>
      <c r="H3373" s="61">
        <f>D3373*6.17</f>
        <v>238573.33333333331</v>
      </c>
      <c r="I3373" s="61">
        <f>D3373*33.16</f>
        <v>1282186.6666666665</v>
      </c>
      <c r="J3373" s="61">
        <f>D3373*15.72</f>
        <v>607840</v>
      </c>
      <c r="K3373" s="62">
        <f t="shared" si="180"/>
        <v>3451000</v>
      </c>
    </row>
    <row r="3374" spans="1:11" ht="12.75" customHeight="1" x14ac:dyDescent="0.2">
      <c r="A3374" s="58">
        <v>18718</v>
      </c>
      <c r="B3374" s="58" t="s">
        <v>620</v>
      </c>
      <c r="C3374" s="59">
        <v>9</v>
      </c>
      <c r="D3374" s="59">
        <f t="shared" si="178"/>
        <v>38666.666666666664</v>
      </c>
      <c r="E3374" s="60">
        <v>3288</v>
      </c>
      <c r="F3374" s="61">
        <f>D3374*12.76</f>
        <v>493386.66666666663</v>
      </c>
      <c r="G3374" s="61">
        <f>D3374*7.3</f>
        <v>282266.66666666663</v>
      </c>
      <c r="H3374" s="61">
        <f>D3374*3.49</f>
        <v>134946.66666666666</v>
      </c>
      <c r="I3374" s="61">
        <f>D3374*21.1</f>
        <v>815866.66666666663</v>
      </c>
      <c r="J3374" s="61">
        <f>D3374*9.92</f>
        <v>383573.33333333331</v>
      </c>
      <c r="K3374" s="62">
        <f t="shared" si="180"/>
        <v>2110040</v>
      </c>
    </row>
    <row r="3375" spans="1:11" ht="12.75" customHeight="1" x14ac:dyDescent="0.2">
      <c r="A3375" s="58">
        <v>18719</v>
      </c>
      <c r="B3375" s="58" t="s">
        <v>621</v>
      </c>
      <c r="C3375" s="59">
        <v>9</v>
      </c>
      <c r="D3375" s="59">
        <f t="shared" si="178"/>
        <v>38666.666666666664</v>
      </c>
      <c r="E3375" s="60">
        <v>3289</v>
      </c>
      <c r="F3375" s="61">
        <f>D3375*12.76</f>
        <v>493386.66666666663</v>
      </c>
      <c r="G3375" s="61">
        <f>D3375*7.3</f>
        <v>282266.66666666663</v>
      </c>
      <c r="H3375" s="61">
        <f>D3375*3.49</f>
        <v>134946.66666666666</v>
      </c>
      <c r="I3375" s="61">
        <f>D3375*21.1</f>
        <v>815866.66666666663</v>
      </c>
      <c r="J3375" s="61">
        <f>D3375*9.92</f>
        <v>383573.33333333331</v>
      </c>
      <c r="K3375" s="62">
        <f t="shared" si="180"/>
        <v>2110040</v>
      </c>
    </row>
    <row r="3376" spans="1:11" ht="12.75" customHeight="1" x14ac:dyDescent="0.2">
      <c r="A3376" s="58">
        <v>18720</v>
      </c>
      <c r="B3376" s="58" t="s">
        <v>622</v>
      </c>
      <c r="C3376" s="59">
        <v>12</v>
      </c>
      <c r="D3376" s="59">
        <f t="shared" si="178"/>
        <v>38666.666666666664</v>
      </c>
      <c r="E3376" s="60">
        <v>3290</v>
      </c>
      <c r="F3376" s="61">
        <f>D3376*19.63</f>
        <v>759026.66666666663</v>
      </c>
      <c r="G3376" s="61">
        <f>D3376*11.44</f>
        <v>442346.66666666663</v>
      </c>
      <c r="H3376" s="61">
        <f>D3376*5.36</f>
        <v>207253.33333333334</v>
      </c>
      <c r="I3376" s="61">
        <f>D3376*31.47</f>
        <v>1216839.9999999998</v>
      </c>
      <c r="J3376" s="61">
        <f>D3376*15.72</f>
        <v>607840</v>
      </c>
      <c r="K3376" s="62">
        <f t="shared" si="180"/>
        <v>3233306.666666666</v>
      </c>
    </row>
    <row r="3377" spans="1:11" ht="12.75" customHeight="1" x14ac:dyDescent="0.2">
      <c r="D3377" s="59">
        <f t="shared" si="178"/>
        <v>38666.666666666664</v>
      </c>
      <c r="E3377" s="60">
        <v>3291</v>
      </c>
    </row>
    <row r="3378" spans="1:11" ht="12.75" customHeight="1" x14ac:dyDescent="0.2">
      <c r="A3378" s="58" t="s">
        <v>623</v>
      </c>
      <c r="D3378" s="59">
        <f t="shared" si="178"/>
        <v>38666.666666666664</v>
      </c>
      <c r="E3378" s="60">
        <v>3292</v>
      </c>
    </row>
    <row r="3379" spans="1:11" ht="12.75" customHeight="1" x14ac:dyDescent="0.2">
      <c r="D3379" s="59">
        <f t="shared" si="178"/>
        <v>38666.666666666664</v>
      </c>
      <c r="E3379" s="60">
        <v>3293</v>
      </c>
    </row>
    <row r="3380" spans="1:11" ht="12.75" customHeight="1" x14ac:dyDescent="0.2">
      <c r="A3380" s="58" t="s">
        <v>1598</v>
      </c>
      <c r="D3380" s="59">
        <f t="shared" si="178"/>
        <v>38666.666666666664</v>
      </c>
      <c r="E3380" s="60">
        <v>3294</v>
      </c>
    </row>
    <row r="3381" spans="1:11" ht="12.75" customHeight="1" x14ac:dyDescent="0.2">
      <c r="D3381" s="59">
        <f t="shared" si="178"/>
        <v>38666.666666666664</v>
      </c>
      <c r="E3381" s="60">
        <v>3295</v>
      </c>
    </row>
    <row r="3382" spans="1:11" ht="12.75" customHeight="1" x14ac:dyDescent="0.2">
      <c r="A3382" s="58">
        <v>18800</v>
      </c>
      <c r="B3382" s="58" t="s">
        <v>624</v>
      </c>
      <c r="C3382" s="59">
        <v>6</v>
      </c>
      <c r="D3382" s="59">
        <f t="shared" si="178"/>
        <v>38666.666666666664</v>
      </c>
      <c r="E3382" s="60">
        <v>3296</v>
      </c>
      <c r="F3382" s="61">
        <f>D3382*7.68</f>
        <v>296959.99999999994</v>
      </c>
      <c r="G3382" s="61">
        <f>D3382*4.56</f>
        <v>176319.99999999997</v>
      </c>
      <c r="H3382" s="61">
        <f>D3382*2.01</f>
        <v>77719.999999999985</v>
      </c>
      <c r="I3382" s="61">
        <f>D3382*15.13</f>
        <v>585026.66666666663</v>
      </c>
      <c r="J3382" s="61">
        <f>D3382*4.27</f>
        <v>165106.66666666663</v>
      </c>
      <c r="K3382" s="62">
        <f>SUM(F3382:J3382)</f>
        <v>1301133.333333333</v>
      </c>
    </row>
    <row r="3383" spans="1:11" ht="12.75" customHeight="1" x14ac:dyDescent="0.2">
      <c r="D3383" s="59">
        <f t="shared" si="178"/>
        <v>38666.666666666664</v>
      </c>
      <c r="E3383" s="60">
        <v>3297</v>
      </c>
    </row>
    <row r="3384" spans="1:11" ht="12.75" customHeight="1" x14ac:dyDescent="0.2">
      <c r="A3384" s="58" t="s">
        <v>1595</v>
      </c>
      <c r="D3384" s="59">
        <f t="shared" si="178"/>
        <v>38666.666666666664</v>
      </c>
      <c r="E3384" s="60">
        <v>3298</v>
      </c>
    </row>
    <row r="3385" spans="1:11" ht="12.75" customHeight="1" x14ac:dyDescent="0.2">
      <c r="D3385" s="59">
        <f t="shared" si="178"/>
        <v>38666.666666666664</v>
      </c>
      <c r="E3385" s="60">
        <v>3299</v>
      </c>
    </row>
    <row r="3386" spans="1:11" ht="12.75" customHeight="1" x14ac:dyDescent="0.2">
      <c r="A3386" s="58">
        <v>18810</v>
      </c>
      <c r="B3386" s="58" t="s">
        <v>625</v>
      </c>
      <c r="C3386" s="59">
        <v>10</v>
      </c>
      <c r="D3386" s="59">
        <f t="shared" si="178"/>
        <v>38666.666666666664</v>
      </c>
      <c r="E3386" s="60">
        <v>3300</v>
      </c>
      <c r="F3386" s="61">
        <f>D3386*15.71</f>
        <v>607453.33333333337</v>
      </c>
      <c r="G3386" s="61">
        <f>D3386*9.02</f>
        <v>348773.33333333331</v>
      </c>
      <c r="H3386" s="61">
        <f>D3386*4.28</f>
        <v>165493.33333333334</v>
      </c>
      <c r="I3386" s="61">
        <f>D3386*28.08</f>
        <v>1085759.9999999998</v>
      </c>
      <c r="J3386" s="61">
        <f>D3386*15.72</f>
        <v>607840</v>
      </c>
      <c r="K3386" s="62">
        <f t="shared" ref="K3386:K3395" si="181">SUM(F3386:J3386)</f>
        <v>2815320</v>
      </c>
    </row>
    <row r="3387" spans="1:11" ht="12.75" customHeight="1" x14ac:dyDescent="0.2">
      <c r="A3387" s="58">
        <v>18811</v>
      </c>
      <c r="B3387" s="58" t="s">
        <v>1947</v>
      </c>
      <c r="C3387" s="59">
        <v>12</v>
      </c>
      <c r="D3387" s="59">
        <f t="shared" si="178"/>
        <v>38666.666666666664</v>
      </c>
      <c r="E3387" s="60">
        <v>3301</v>
      </c>
      <c r="F3387" s="61">
        <f>D3387*19.63</f>
        <v>759026.66666666663</v>
      </c>
      <c r="G3387" s="61">
        <f>D3387*11.44</f>
        <v>442346.66666666663</v>
      </c>
      <c r="H3387" s="61">
        <f>D3387*5.36</f>
        <v>207253.33333333334</v>
      </c>
      <c r="I3387" s="61">
        <f>D3387*31.47</f>
        <v>1216839.9999999998</v>
      </c>
      <c r="J3387" s="61">
        <f>D3387*15.72</f>
        <v>607840</v>
      </c>
      <c r="K3387" s="62">
        <f t="shared" si="181"/>
        <v>3233306.666666666</v>
      </c>
    </row>
    <row r="3388" spans="1:11" ht="12.75" customHeight="1" x14ac:dyDescent="0.2">
      <c r="A3388" s="58">
        <v>18812</v>
      </c>
      <c r="B3388" s="58" t="s">
        <v>626</v>
      </c>
      <c r="C3388" s="59">
        <v>10</v>
      </c>
      <c r="D3388" s="59">
        <f t="shared" si="178"/>
        <v>38666.666666666664</v>
      </c>
      <c r="E3388" s="60">
        <v>3302</v>
      </c>
      <c r="F3388" s="61">
        <f>D3388*15.71</f>
        <v>607453.33333333337</v>
      </c>
      <c r="G3388" s="61">
        <f>D3388*9.02</f>
        <v>348773.33333333331</v>
      </c>
      <c r="H3388" s="61">
        <f>D3388*4.28</f>
        <v>165493.33333333334</v>
      </c>
      <c r="I3388" s="61">
        <f>D3388*28.08</f>
        <v>1085759.9999999998</v>
      </c>
      <c r="J3388" s="61">
        <f>D3388*15.72</f>
        <v>607840</v>
      </c>
      <c r="K3388" s="62">
        <f t="shared" si="181"/>
        <v>2815320</v>
      </c>
    </row>
    <row r="3389" spans="1:11" ht="12.75" customHeight="1" x14ac:dyDescent="0.2">
      <c r="A3389" s="58">
        <v>18813</v>
      </c>
      <c r="B3389" s="58" t="s">
        <v>1921</v>
      </c>
      <c r="C3389" s="59">
        <v>10</v>
      </c>
      <c r="D3389" s="59">
        <f t="shared" si="178"/>
        <v>38666.666666666664</v>
      </c>
      <c r="E3389" s="60">
        <v>3303</v>
      </c>
      <c r="F3389" s="61">
        <f>D3389*15.71</f>
        <v>607453.33333333337</v>
      </c>
      <c r="G3389" s="61">
        <f>D3389*9.02</f>
        <v>348773.33333333331</v>
      </c>
      <c r="H3389" s="61">
        <f>D3389*4.28</f>
        <v>165493.33333333334</v>
      </c>
      <c r="I3389" s="61">
        <f>D3389*28.08</f>
        <v>1085759.9999999998</v>
      </c>
      <c r="J3389" s="61">
        <f>D3389*15.72</f>
        <v>607840</v>
      </c>
      <c r="K3389" s="62">
        <f t="shared" si="181"/>
        <v>2815320</v>
      </c>
    </row>
    <row r="3390" spans="1:11" ht="12.75" customHeight="1" x14ac:dyDescent="0.2">
      <c r="A3390" s="58">
        <v>18814</v>
      </c>
      <c r="B3390" s="58" t="s">
        <v>627</v>
      </c>
      <c r="C3390" s="59">
        <v>9</v>
      </c>
      <c r="D3390" s="59">
        <f t="shared" si="178"/>
        <v>38666.666666666664</v>
      </c>
      <c r="E3390" s="60">
        <v>3304</v>
      </c>
      <c r="F3390" s="61">
        <f>D3390*12.76</f>
        <v>493386.66666666663</v>
      </c>
      <c r="G3390" s="61">
        <f>D3390*7.3</f>
        <v>282266.66666666663</v>
      </c>
      <c r="H3390" s="61">
        <f>D3390*3.49</f>
        <v>134946.66666666666</v>
      </c>
      <c r="I3390" s="61">
        <f>D3390*21.1</f>
        <v>815866.66666666663</v>
      </c>
      <c r="J3390" s="61">
        <f>D3390*9.92</f>
        <v>383573.33333333331</v>
      </c>
      <c r="K3390" s="62">
        <f t="shared" si="181"/>
        <v>2110040</v>
      </c>
    </row>
    <row r="3391" spans="1:11" ht="12.75" customHeight="1" x14ac:dyDescent="0.2">
      <c r="A3391" s="58">
        <v>18815</v>
      </c>
      <c r="B3391" s="58" t="s">
        <v>628</v>
      </c>
      <c r="C3391" s="59">
        <v>8</v>
      </c>
      <c r="D3391" s="59">
        <f t="shared" si="178"/>
        <v>38666.666666666664</v>
      </c>
      <c r="E3391" s="60">
        <v>3305</v>
      </c>
      <c r="F3391" s="61">
        <f>D3391*10.44</f>
        <v>403679.99999999994</v>
      </c>
      <c r="G3391" s="61">
        <f>D3391*6.17</f>
        <v>238573.33333333331</v>
      </c>
      <c r="H3391" s="61">
        <f>D3391*2.74</f>
        <v>105946.66666666667</v>
      </c>
      <c r="I3391" s="61">
        <f>D3391*18.51</f>
        <v>715720</v>
      </c>
      <c r="J3391" s="61">
        <f>D3391*9.92</f>
        <v>383573.33333333331</v>
      </c>
      <c r="K3391" s="62">
        <f t="shared" si="181"/>
        <v>1847493.3333333333</v>
      </c>
    </row>
    <row r="3392" spans="1:11" ht="12.75" customHeight="1" x14ac:dyDescent="0.2">
      <c r="A3392" s="58">
        <v>18816</v>
      </c>
      <c r="B3392" s="58" t="s">
        <v>629</v>
      </c>
      <c r="C3392" s="59">
        <v>8</v>
      </c>
      <c r="D3392" s="59">
        <f t="shared" si="178"/>
        <v>38666.666666666664</v>
      </c>
      <c r="E3392" s="60">
        <v>3306</v>
      </c>
      <c r="F3392" s="61">
        <f>D3392*10.44</f>
        <v>403679.99999999994</v>
      </c>
      <c r="G3392" s="61">
        <f>D3392*6.17</f>
        <v>238573.33333333331</v>
      </c>
      <c r="H3392" s="61">
        <f>D3392*2.74</f>
        <v>105946.66666666667</v>
      </c>
      <c r="I3392" s="61">
        <f>D3392*18.51</f>
        <v>715720</v>
      </c>
      <c r="J3392" s="61">
        <f>D3392*9.92</f>
        <v>383573.33333333331</v>
      </c>
      <c r="K3392" s="62">
        <f t="shared" si="181"/>
        <v>1847493.3333333333</v>
      </c>
    </row>
    <row r="3393" spans="1:11" ht="12.75" customHeight="1" x14ac:dyDescent="0.2">
      <c r="A3393" s="58">
        <v>18817</v>
      </c>
      <c r="B3393" s="58" t="s">
        <v>630</v>
      </c>
      <c r="C3393" s="59">
        <v>10</v>
      </c>
      <c r="D3393" s="59">
        <f t="shared" si="178"/>
        <v>38666.666666666664</v>
      </c>
      <c r="E3393" s="60">
        <v>3307</v>
      </c>
      <c r="F3393" s="61">
        <f>D3393*15.71</f>
        <v>607453.33333333337</v>
      </c>
      <c r="G3393" s="61">
        <f>D3393*9.02</f>
        <v>348773.33333333331</v>
      </c>
      <c r="H3393" s="61">
        <f>D3393*4.28</f>
        <v>165493.33333333334</v>
      </c>
      <c r="I3393" s="61">
        <f>D3393*28.08</f>
        <v>1085759.9999999998</v>
      </c>
      <c r="J3393" s="61">
        <f>D3393*15.72</f>
        <v>607840</v>
      </c>
      <c r="K3393" s="62">
        <f t="shared" si="181"/>
        <v>2815320</v>
      </c>
    </row>
    <row r="3394" spans="1:11" ht="12.75" customHeight="1" x14ac:dyDescent="0.2">
      <c r="A3394" s="58">
        <v>18818</v>
      </c>
      <c r="B3394" s="58" t="s">
        <v>631</v>
      </c>
      <c r="C3394" s="59">
        <v>12</v>
      </c>
      <c r="D3394" s="59">
        <f t="shared" si="178"/>
        <v>38666.666666666664</v>
      </c>
      <c r="E3394" s="60">
        <v>3308</v>
      </c>
      <c r="F3394" s="61">
        <f>D3394*19.63</f>
        <v>759026.66666666663</v>
      </c>
      <c r="G3394" s="61">
        <f>D3394*11.44</f>
        <v>442346.66666666663</v>
      </c>
      <c r="H3394" s="61">
        <f>D3394*5.36</f>
        <v>207253.33333333334</v>
      </c>
      <c r="I3394" s="61">
        <f>D3394*31.47</f>
        <v>1216839.9999999998</v>
      </c>
      <c r="J3394" s="61">
        <f>D3394*15.72</f>
        <v>607840</v>
      </c>
      <c r="K3394" s="62">
        <f t="shared" si="181"/>
        <v>3233306.666666666</v>
      </c>
    </row>
    <row r="3395" spans="1:11" ht="12.75" customHeight="1" x14ac:dyDescent="0.2">
      <c r="A3395" s="58">
        <v>18819</v>
      </c>
      <c r="B3395" s="58" t="s">
        <v>632</v>
      </c>
      <c r="C3395" s="59">
        <v>12</v>
      </c>
      <c r="D3395" s="59">
        <f t="shared" si="178"/>
        <v>38666.666666666664</v>
      </c>
      <c r="E3395" s="60">
        <v>3309</v>
      </c>
      <c r="F3395" s="61">
        <f>D3395*19.63</f>
        <v>759026.66666666663</v>
      </c>
      <c r="G3395" s="61">
        <f>D3395*11.44</f>
        <v>442346.66666666663</v>
      </c>
      <c r="H3395" s="61">
        <f>D3395*5.36</f>
        <v>207253.33333333334</v>
      </c>
      <c r="I3395" s="61">
        <f>D3395*31.47</f>
        <v>1216839.9999999998</v>
      </c>
      <c r="J3395" s="61">
        <f>D3395*15.72</f>
        <v>607840</v>
      </c>
      <c r="K3395" s="62">
        <f t="shared" si="181"/>
        <v>3233306.666666666</v>
      </c>
    </row>
    <row r="3396" spans="1:11" ht="12.75" customHeight="1" x14ac:dyDescent="0.2">
      <c r="D3396" s="59">
        <f t="shared" si="178"/>
        <v>38666.666666666664</v>
      </c>
      <c r="E3396" s="60">
        <v>3310</v>
      </c>
    </row>
    <row r="3397" spans="1:11" ht="12.75" customHeight="1" x14ac:dyDescent="0.2">
      <c r="A3397" s="58" t="s">
        <v>633</v>
      </c>
      <c r="D3397" s="59">
        <f t="shared" si="178"/>
        <v>38666.666666666664</v>
      </c>
      <c r="E3397" s="60">
        <v>3311</v>
      </c>
    </row>
    <row r="3398" spans="1:11" ht="12.75" customHeight="1" x14ac:dyDescent="0.2">
      <c r="D3398" s="59">
        <f t="shared" si="178"/>
        <v>38666.666666666664</v>
      </c>
      <c r="E3398" s="60">
        <v>3312</v>
      </c>
    </row>
    <row r="3399" spans="1:11" ht="12.75" customHeight="1" x14ac:dyDescent="0.2">
      <c r="A3399" s="58" t="s">
        <v>1584</v>
      </c>
      <c r="D3399" s="59">
        <f t="shared" si="178"/>
        <v>38666.666666666664</v>
      </c>
      <c r="E3399" s="60">
        <v>3313</v>
      </c>
    </row>
    <row r="3400" spans="1:11" ht="12.75" customHeight="1" x14ac:dyDescent="0.2">
      <c r="D3400" s="59">
        <f t="shared" si="178"/>
        <v>38666.666666666664</v>
      </c>
      <c r="E3400" s="60">
        <v>3314</v>
      </c>
    </row>
    <row r="3401" spans="1:11" ht="12.75" customHeight="1" x14ac:dyDescent="0.2">
      <c r="A3401" s="58">
        <v>18900</v>
      </c>
      <c r="B3401" s="58" t="s">
        <v>634</v>
      </c>
      <c r="C3401" s="59">
        <v>4</v>
      </c>
      <c r="D3401" s="59">
        <f t="shared" si="178"/>
        <v>38666.666666666664</v>
      </c>
      <c r="E3401" s="60">
        <v>3315</v>
      </c>
      <c r="F3401" s="61">
        <f>D3401*4.31</f>
        <v>166653.33333333331</v>
      </c>
      <c r="G3401" s="61">
        <f>D3401*3.1</f>
        <v>119866.66666666666</v>
      </c>
      <c r="H3401" s="61">
        <v>0</v>
      </c>
      <c r="I3401" s="61">
        <f>D3401*7.61</f>
        <v>294253.33333333331</v>
      </c>
      <c r="J3401" s="61">
        <f>D3401*4.27</f>
        <v>165106.66666666663</v>
      </c>
      <c r="K3401" s="62">
        <f>SUM(F3401:J3401)</f>
        <v>745879.99999999988</v>
      </c>
    </row>
    <row r="3402" spans="1:11" ht="12.75" customHeight="1" x14ac:dyDescent="0.2">
      <c r="A3402" s="58">
        <v>18901</v>
      </c>
      <c r="B3402" s="58" t="s">
        <v>635</v>
      </c>
      <c r="C3402" s="59">
        <v>3</v>
      </c>
      <c r="D3402" s="59">
        <f t="shared" si="178"/>
        <v>38666.666666666664</v>
      </c>
      <c r="E3402" s="60">
        <v>3316</v>
      </c>
      <c r="F3402" s="61">
        <f>D3402*3.57</f>
        <v>138039.99999999997</v>
      </c>
      <c r="G3402" s="61">
        <f>D3402*2.53</f>
        <v>97826.666666666657</v>
      </c>
      <c r="H3402" s="61">
        <v>0</v>
      </c>
      <c r="I3402" s="61">
        <f>D3402*5.97</f>
        <v>230839.99999999997</v>
      </c>
      <c r="J3402" s="61">
        <f>D3402*2.28</f>
        <v>88159.999999999985</v>
      </c>
      <c r="K3402" s="62">
        <f>SUM(F3402:J3402)</f>
        <v>554866.66666666663</v>
      </c>
    </row>
    <row r="3403" spans="1:11" ht="12.75" customHeight="1" x14ac:dyDescent="0.2">
      <c r="A3403" s="58">
        <v>18902</v>
      </c>
      <c r="B3403" s="58" t="s">
        <v>636</v>
      </c>
      <c r="C3403" s="59">
        <v>3</v>
      </c>
      <c r="D3403" s="59">
        <f t="shared" si="178"/>
        <v>38666.666666666664</v>
      </c>
      <c r="E3403" s="60">
        <v>3317</v>
      </c>
      <c r="F3403" s="61">
        <f>D3403*3.57</f>
        <v>138039.99999999997</v>
      </c>
      <c r="G3403" s="61">
        <f>D3403*2.53</f>
        <v>97826.666666666657</v>
      </c>
      <c r="H3403" s="61">
        <v>0</v>
      </c>
      <c r="I3403" s="61">
        <f>D3403*5.97</f>
        <v>230839.99999999997</v>
      </c>
      <c r="J3403" s="61">
        <f>D3403*2.28</f>
        <v>88159.999999999985</v>
      </c>
      <c r="K3403" s="62">
        <f>SUM(F3403:J3403)</f>
        <v>554866.66666666663</v>
      </c>
    </row>
    <row r="3404" spans="1:11" ht="12.75" customHeight="1" x14ac:dyDescent="0.2">
      <c r="A3404" s="58">
        <v>18903</v>
      </c>
      <c r="B3404" s="58" t="s">
        <v>637</v>
      </c>
      <c r="C3404" s="59">
        <v>2</v>
      </c>
      <c r="D3404" s="59">
        <f t="shared" si="178"/>
        <v>38666.666666666664</v>
      </c>
      <c r="E3404" s="60">
        <v>3318</v>
      </c>
      <c r="F3404" s="61">
        <f>D3404*2.93</f>
        <v>113293.33333333333</v>
      </c>
      <c r="G3404" s="61">
        <f>D3404*2.09</f>
        <v>80813.333333333328</v>
      </c>
      <c r="H3404" s="61">
        <v>0</v>
      </c>
      <c r="I3404" s="61">
        <f>D3404*4.84</f>
        <v>187146.66666666666</v>
      </c>
      <c r="J3404" s="61">
        <f>D3404*2.28</f>
        <v>88159.999999999985</v>
      </c>
      <c r="K3404" s="62">
        <f>SUM(F3404:J3404)</f>
        <v>469413.33333333331</v>
      </c>
    </row>
    <row r="3405" spans="1:11" ht="12.75" customHeight="1" x14ac:dyDescent="0.2">
      <c r="D3405" s="59">
        <f t="shared" si="178"/>
        <v>38666.666666666664</v>
      </c>
      <c r="E3405" s="60">
        <v>3319</v>
      </c>
    </row>
    <row r="3406" spans="1:11" ht="12.75" customHeight="1" x14ac:dyDescent="0.2">
      <c r="A3406" s="58" t="s">
        <v>1602</v>
      </c>
      <c r="D3406" s="59">
        <f t="shared" si="178"/>
        <v>38666.666666666664</v>
      </c>
      <c r="E3406" s="60">
        <v>3320</v>
      </c>
    </row>
    <row r="3407" spans="1:11" ht="12.75" customHeight="1" x14ac:dyDescent="0.2">
      <c r="D3407" s="59">
        <f t="shared" si="178"/>
        <v>38666.666666666664</v>
      </c>
      <c r="E3407" s="60">
        <v>3321</v>
      </c>
    </row>
    <row r="3408" spans="1:11" ht="12.75" customHeight="1" x14ac:dyDescent="0.2">
      <c r="A3408" s="58">
        <v>18910</v>
      </c>
      <c r="B3408" s="58" t="s">
        <v>638</v>
      </c>
      <c r="C3408" s="59">
        <v>5</v>
      </c>
      <c r="D3408" s="59">
        <f t="shared" si="178"/>
        <v>38666.666666666664</v>
      </c>
      <c r="E3408" s="60">
        <v>3322</v>
      </c>
      <c r="F3408" s="61">
        <f>D3408*5.86</f>
        <v>226586.66666666666</v>
      </c>
      <c r="G3408" s="61">
        <f>D3408*3.83</f>
        <v>148093.33333333331</v>
      </c>
      <c r="H3408" s="61">
        <v>0</v>
      </c>
      <c r="I3408" s="61">
        <f>D3408*10.45</f>
        <v>404066.66666666663</v>
      </c>
      <c r="J3408" s="61">
        <f>D3408*4.27</f>
        <v>165106.66666666663</v>
      </c>
      <c r="K3408" s="62">
        <f>SUM(F3408:J3408)</f>
        <v>943853.33333333326</v>
      </c>
    </row>
    <row r="3409" spans="1:16" ht="12.75" customHeight="1" x14ac:dyDescent="0.2">
      <c r="D3409" s="59">
        <f t="shared" si="178"/>
        <v>38666.666666666664</v>
      </c>
      <c r="E3409" s="60">
        <v>3323</v>
      </c>
    </row>
    <row r="3410" spans="1:16" ht="12.75" customHeight="1" x14ac:dyDescent="0.2">
      <c r="A3410" s="58" t="s">
        <v>639</v>
      </c>
      <c r="C3410" s="59" t="s">
        <v>640</v>
      </c>
    </row>
    <row r="3411" spans="1:16" ht="12.75" customHeight="1" x14ac:dyDescent="0.2">
      <c r="A3411" s="58" t="s">
        <v>641</v>
      </c>
    </row>
    <row r="3414" spans="1:16" ht="12.75" customHeight="1" x14ac:dyDescent="0.2">
      <c r="A3414" s="58" t="s">
        <v>642</v>
      </c>
      <c r="C3414" s="74"/>
    </row>
    <row r="3416" spans="1:16" ht="12.75" customHeight="1" x14ac:dyDescent="0.2">
      <c r="A3416" s="58" t="s">
        <v>643</v>
      </c>
    </row>
    <row r="3419" spans="1:16" ht="12.75" customHeight="1" x14ac:dyDescent="0.2">
      <c r="A3419" s="58" t="s">
        <v>644</v>
      </c>
    </row>
    <row r="3421" spans="1:16" ht="12.75" customHeight="1" x14ac:dyDescent="0.2">
      <c r="A3421" s="58">
        <v>19001</v>
      </c>
      <c r="B3421" s="58" t="s">
        <v>645</v>
      </c>
      <c r="C3421" s="59">
        <v>1.57</v>
      </c>
      <c r="D3421" s="72">
        <f t="shared" ref="D3421:D3484" si="182">C3421*D87</f>
        <v>60706.666666666664</v>
      </c>
      <c r="K3421" s="62">
        <f t="shared" ref="K3421:K3484" si="183">D3421</f>
        <v>60706.666666666664</v>
      </c>
    </row>
    <row r="3422" spans="1:16" ht="12.75" customHeight="1" x14ac:dyDescent="0.2">
      <c r="A3422" s="58">
        <v>19002</v>
      </c>
      <c r="B3422" s="58" t="s">
        <v>646</v>
      </c>
      <c r="C3422" s="59">
        <v>4.22</v>
      </c>
      <c r="D3422" s="72">
        <f t="shared" si="182"/>
        <v>163173.33333333331</v>
      </c>
      <c r="K3422" s="62">
        <f t="shared" si="183"/>
        <v>163173.33333333331</v>
      </c>
      <c r="P3422" s="63">
        <v>17400</v>
      </c>
    </row>
    <row r="3423" spans="1:16" ht="12.75" customHeight="1" x14ac:dyDescent="0.2">
      <c r="A3423" s="58">
        <v>19003</v>
      </c>
      <c r="B3423" s="58" t="s">
        <v>647</v>
      </c>
      <c r="C3423" s="59">
        <v>0.48</v>
      </c>
      <c r="D3423" s="72">
        <f t="shared" si="182"/>
        <v>18559.999999999996</v>
      </c>
      <c r="K3423" s="62">
        <f t="shared" si="183"/>
        <v>18559.999999999996</v>
      </c>
      <c r="P3423" s="63">
        <v>46700</v>
      </c>
    </row>
    <row r="3424" spans="1:16" ht="12.75" customHeight="1" x14ac:dyDescent="0.2">
      <c r="A3424" s="58">
        <v>19004</v>
      </c>
      <c r="B3424" s="58" t="s">
        <v>648</v>
      </c>
      <c r="C3424" s="59">
        <v>1.69</v>
      </c>
      <c r="D3424" s="72">
        <f t="shared" si="182"/>
        <v>65346.666666666657</v>
      </c>
      <c r="K3424" s="62">
        <f t="shared" si="183"/>
        <v>65346.666666666657</v>
      </c>
      <c r="P3424" s="63">
        <v>5300</v>
      </c>
    </row>
    <row r="3425" spans="1:16" ht="12.75" customHeight="1" x14ac:dyDescent="0.2">
      <c r="A3425" s="58">
        <v>19005</v>
      </c>
      <c r="B3425" s="58" t="s">
        <v>649</v>
      </c>
      <c r="C3425" s="59">
        <v>2.4700000000000002</v>
      </c>
      <c r="D3425" s="72">
        <f t="shared" si="182"/>
        <v>95506.666666666672</v>
      </c>
      <c r="K3425" s="62">
        <f t="shared" si="183"/>
        <v>95506.666666666672</v>
      </c>
      <c r="P3425" s="63">
        <v>18700</v>
      </c>
    </row>
    <row r="3426" spans="1:16" ht="12.75" customHeight="1" x14ac:dyDescent="0.2">
      <c r="A3426" s="58">
        <v>19006</v>
      </c>
      <c r="B3426" s="58" t="s">
        <v>650</v>
      </c>
      <c r="C3426" s="59">
        <v>2.13</v>
      </c>
      <c r="D3426" s="72">
        <f t="shared" si="182"/>
        <v>82359.999999999985</v>
      </c>
      <c r="K3426" s="62">
        <f t="shared" si="183"/>
        <v>82359.999999999985</v>
      </c>
      <c r="P3426" s="63">
        <v>27300</v>
      </c>
    </row>
    <row r="3427" spans="1:16" ht="12.75" customHeight="1" x14ac:dyDescent="0.2">
      <c r="A3427" s="58">
        <v>19007</v>
      </c>
      <c r="B3427" s="58" t="s">
        <v>651</v>
      </c>
      <c r="C3427" s="59">
        <v>16.91</v>
      </c>
      <c r="D3427" s="72">
        <f t="shared" si="182"/>
        <v>653853.33333333326</v>
      </c>
      <c r="K3427" s="62">
        <f t="shared" si="183"/>
        <v>653853.33333333326</v>
      </c>
      <c r="P3427" s="63">
        <v>23600</v>
      </c>
    </row>
    <row r="3428" spans="1:16" ht="12.75" customHeight="1" x14ac:dyDescent="0.2">
      <c r="A3428" s="58">
        <v>19008</v>
      </c>
      <c r="B3428" s="58" t="s">
        <v>652</v>
      </c>
      <c r="C3428" s="59">
        <v>1.39</v>
      </c>
      <c r="D3428" s="72">
        <f t="shared" si="182"/>
        <v>53746.666666666657</v>
      </c>
      <c r="K3428" s="62">
        <f t="shared" si="183"/>
        <v>53746.666666666657</v>
      </c>
      <c r="P3428" s="63">
        <v>187100</v>
      </c>
    </row>
    <row r="3429" spans="1:16" ht="12.75" customHeight="1" x14ac:dyDescent="0.2">
      <c r="A3429" s="58">
        <v>19009</v>
      </c>
      <c r="B3429" s="58" t="s">
        <v>653</v>
      </c>
      <c r="C3429" s="59">
        <v>3.66</v>
      </c>
      <c r="D3429" s="72">
        <f t="shared" si="182"/>
        <v>141520</v>
      </c>
      <c r="K3429" s="62">
        <f t="shared" si="183"/>
        <v>141520</v>
      </c>
      <c r="P3429" s="63">
        <v>15400</v>
      </c>
    </row>
    <row r="3430" spans="1:16" ht="12.75" customHeight="1" x14ac:dyDescent="0.2">
      <c r="A3430" s="58">
        <v>19010</v>
      </c>
      <c r="B3430" s="58" t="s">
        <v>654</v>
      </c>
      <c r="C3430" s="59">
        <v>1.45</v>
      </c>
      <c r="D3430" s="72">
        <f t="shared" si="182"/>
        <v>56066.666666666664</v>
      </c>
      <c r="K3430" s="62">
        <f t="shared" si="183"/>
        <v>56066.666666666664</v>
      </c>
      <c r="P3430" s="63">
        <v>40500</v>
      </c>
    </row>
    <row r="3431" spans="1:16" ht="12.75" customHeight="1" x14ac:dyDescent="0.2">
      <c r="A3431" s="58">
        <v>19011</v>
      </c>
      <c r="B3431" s="58" t="s">
        <v>655</v>
      </c>
      <c r="C3431" s="59">
        <v>8.4499999999999993</v>
      </c>
      <c r="D3431" s="72">
        <f t="shared" si="182"/>
        <v>326733.33333333331</v>
      </c>
      <c r="K3431" s="62">
        <f t="shared" si="183"/>
        <v>326733.33333333331</v>
      </c>
      <c r="P3431" s="63">
        <v>16000</v>
      </c>
    </row>
    <row r="3432" spans="1:16" ht="12.75" customHeight="1" x14ac:dyDescent="0.2">
      <c r="A3432" s="58">
        <v>19012</v>
      </c>
      <c r="B3432" s="58" t="s">
        <v>656</v>
      </c>
      <c r="C3432" s="59">
        <v>5.61</v>
      </c>
      <c r="D3432" s="72">
        <f t="shared" si="182"/>
        <v>216920</v>
      </c>
      <c r="K3432" s="62">
        <f t="shared" si="183"/>
        <v>216920</v>
      </c>
      <c r="P3432" s="63">
        <v>93500</v>
      </c>
    </row>
    <row r="3433" spans="1:16" ht="12.75" customHeight="1" x14ac:dyDescent="0.2">
      <c r="A3433" s="58">
        <v>19013</v>
      </c>
      <c r="B3433" s="58" t="s">
        <v>657</v>
      </c>
      <c r="C3433" s="59">
        <v>2.2999999999999998</v>
      </c>
      <c r="D3433" s="72">
        <f t="shared" si="182"/>
        <v>88933.333333333314</v>
      </c>
      <c r="K3433" s="62">
        <f t="shared" si="183"/>
        <v>88933.333333333314</v>
      </c>
      <c r="P3433" s="63">
        <v>62100</v>
      </c>
    </row>
    <row r="3434" spans="1:16" ht="12.75" customHeight="1" x14ac:dyDescent="0.2">
      <c r="A3434" s="58">
        <v>19014</v>
      </c>
      <c r="B3434" s="58" t="s">
        <v>658</v>
      </c>
      <c r="C3434" s="59">
        <v>2.87</v>
      </c>
      <c r="D3434" s="72">
        <f t="shared" si="182"/>
        <v>110973.33333333333</v>
      </c>
      <c r="K3434" s="62">
        <f t="shared" si="183"/>
        <v>110973.33333333333</v>
      </c>
      <c r="P3434" s="63">
        <v>25500</v>
      </c>
    </row>
    <row r="3435" spans="1:16" ht="12.75" customHeight="1" x14ac:dyDescent="0.2">
      <c r="A3435" s="58">
        <v>19015</v>
      </c>
      <c r="B3435" s="58" t="s">
        <v>659</v>
      </c>
      <c r="C3435" s="59">
        <v>1.51</v>
      </c>
      <c r="D3435" s="72">
        <f t="shared" si="182"/>
        <v>58386.666666666664</v>
      </c>
      <c r="K3435" s="62">
        <f t="shared" si="183"/>
        <v>58386.666666666664</v>
      </c>
      <c r="P3435" s="63">
        <v>31800</v>
      </c>
    </row>
    <row r="3436" spans="1:16" ht="12.75" customHeight="1" x14ac:dyDescent="0.2">
      <c r="A3436" s="58">
        <v>19016</v>
      </c>
      <c r="B3436" s="58" t="s">
        <v>660</v>
      </c>
      <c r="C3436" s="59">
        <v>0.84</v>
      </c>
      <c r="D3436" s="72">
        <f t="shared" si="182"/>
        <v>32479.999999999996</v>
      </c>
      <c r="K3436" s="62">
        <f t="shared" si="183"/>
        <v>32479.999999999996</v>
      </c>
      <c r="P3436" s="63">
        <v>16700</v>
      </c>
    </row>
    <row r="3437" spans="1:16" ht="12.75" customHeight="1" x14ac:dyDescent="0.2">
      <c r="A3437" s="58">
        <v>19017</v>
      </c>
      <c r="B3437" s="58" t="s">
        <v>661</v>
      </c>
      <c r="C3437" s="59">
        <v>0.56000000000000005</v>
      </c>
      <c r="D3437" s="72">
        <f t="shared" si="182"/>
        <v>21653.333333333336</v>
      </c>
      <c r="K3437" s="62">
        <f t="shared" si="183"/>
        <v>21653.333333333336</v>
      </c>
      <c r="P3437" s="63">
        <v>9300</v>
      </c>
    </row>
    <row r="3438" spans="1:16" ht="12.75" customHeight="1" x14ac:dyDescent="0.2">
      <c r="A3438" s="58">
        <v>19019</v>
      </c>
      <c r="B3438" s="58" t="s">
        <v>662</v>
      </c>
      <c r="C3438" s="59">
        <v>2.1</v>
      </c>
      <c r="D3438" s="72">
        <f t="shared" si="182"/>
        <v>81200</v>
      </c>
      <c r="K3438" s="62">
        <f t="shared" si="183"/>
        <v>81200</v>
      </c>
      <c r="P3438" s="63">
        <v>6200</v>
      </c>
    </row>
    <row r="3439" spans="1:16" ht="12.75" customHeight="1" x14ac:dyDescent="0.2">
      <c r="A3439" s="58">
        <v>19020</v>
      </c>
      <c r="B3439" s="58" t="s">
        <v>663</v>
      </c>
      <c r="C3439" s="59">
        <v>3.1</v>
      </c>
      <c r="D3439" s="72">
        <f t="shared" si="182"/>
        <v>119866.66666666666</v>
      </c>
      <c r="K3439" s="62">
        <f t="shared" si="183"/>
        <v>119866.66666666666</v>
      </c>
      <c r="P3439" s="63">
        <v>23200</v>
      </c>
    </row>
    <row r="3440" spans="1:16" ht="12.75" customHeight="1" x14ac:dyDescent="0.2">
      <c r="A3440" s="58">
        <v>19021</v>
      </c>
      <c r="B3440" s="58" t="s">
        <v>664</v>
      </c>
      <c r="C3440" s="59">
        <v>0.55000000000000004</v>
      </c>
      <c r="D3440" s="72">
        <f t="shared" si="182"/>
        <v>21266.666666666668</v>
      </c>
      <c r="K3440" s="62">
        <f t="shared" si="183"/>
        <v>21266.666666666668</v>
      </c>
      <c r="P3440" s="63">
        <v>34300</v>
      </c>
    </row>
    <row r="3441" spans="1:16" ht="12.75" customHeight="1" x14ac:dyDescent="0.2">
      <c r="A3441" s="58">
        <v>19022</v>
      </c>
      <c r="B3441" s="58" t="s">
        <v>665</v>
      </c>
      <c r="C3441" s="59">
        <v>0.56000000000000005</v>
      </c>
      <c r="D3441" s="72">
        <f t="shared" si="182"/>
        <v>21653.333333333336</v>
      </c>
      <c r="K3441" s="62">
        <f t="shared" si="183"/>
        <v>21653.333333333336</v>
      </c>
      <c r="P3441" s="63">
        <v>6100</v>
      </c>
    </row>
    <row r="3442" spans="1:16" ht="12.75" customHeight="1" x14ac:dyDescent="0.2">
      <c r="A3442" s="58">
        <v>19025</v>
      </c>
      <c r="B3442" s="58" t="s">
        <v>666</v>
      </c>
      <c r="C3442" s="59">
        <v>2.27</v>
      </c>
      <c r="D3442" s="72">
        <f t="shared" si="182"/>
        <v>87773.333333333328</v>
      </c>
      <c r="K3442" s="62">
        <f t="shared" si="183"/>
        <v>87773.333333333328</v>
      </c>
      <c r="P3442" s="63">
        <v>6200</v>
      </c>
    </row>
    <row r="3443" spans="1:16" ht="12.75" customHeight="1" x14ac:dyDescent="0.2">
      <c r="A3443" s="58">
        <v>19026</v>
      </c>
      <c r="B3443" s="58" t="s">
        <v>667</v>
      </c>
      <c r="C3443" s="59">
        <v>0.5</v>
      </c>
      <c r="D3443" s="72">
        <f t="shared" si="182"/>
        <v>19333.333333333332</v>
      </c>
      <c r="K3443" s="62">
        <f t="shared" si="183"/>
        <v>19333.333333333332</v>
      </c>
      <c r="P3443" s="63">
        <v>25100</v>
      </c>
    </row>
    <row r="3444" spans="1:16" ht="12.75" customHeight="1" x14ac:dyDescent="0.2">
      <c r="A3444" s="58">
        <v>19027</v>
      </c>
      <c r="B3444" s="58" t="s">
        <v>668</v>
      </c>
      <c r="C3444" s="59">
        <v>0.96</v>
      </c>
      <c r="D3444" s="72">
        <f t="shared" si="182"/>
        <v>37119.999999999993</v>
      </c>
      <c r="K3444" s="62">
        <f t="shared" si="183"/>
        <v>37119.999999999993</v>
      </c>
      <c r="P3444" s="63">
        <v>5500</v>
      </c>
    </row>
    <row r="3445" spans="1:16" ht="12.75" customHeight="1" x14ac:dyDescent="0.2">
      <c r="A3445" s="58">
        <v>19031</v>
      </c>
      <c r="B3445" s="58" t="s">
        <v>669</v>
      </c>
      <c r="C3445" s="59">
        <v>1.81</v>
      </c>
      <c r="D3445" s="72">
        <f t="shared" si="182"/>
        <v>69986.666666666672</v>
      </c>
      <c r="K3445" s="62">
        <f t="shared" si="183"/>
        <v>69986.666666666672</v>
      </c>
      <c r="P3445" s="63">
        <v>10600</v>
      </c>
    </row>
    <row r="3446" spans="1:16" ht="12.75" customHeight="1" x14ac:dyDescent="0.2">
      <c r="A3446" s="58">
        <v>19032</v>
      </c>
      <c r="B3446" s="58" t="s">
        <v>670</v>
      </c>
      <c r="C3446" s="59">
        <v>1.81</v>
      </c>
      <c r="D3446" s="72">
        <f t="shared" si="182"/>
        <v>69986.666666666672</v>
      </c>
      <c r="K3446" s="62">
        <f t="shared" si="183"/>
        <v>69986.666666666672</v>
      </c>
      <c r="P3446" s="63">
        <v>20000</v>
      </c>
    </row>
    <row r="3447" spans="1:16" ht="12.75" customHeight="1" x14ac:dyDescent="0.2">
      <c r="A3447" s="58">
        <v>19033</v>
      </c>
      <c r="B3447" s="58" t="s">
        <v>671</v>
      </c>
      <c r="C3447" s="59">
        <v>0.59</v>
      </c>
      <c r="D3447" s="72">
        <f t="shared" si="182"/>
        <v>22813.333333333332</v>
      </c>
      <c r="K3447" s="62">
        <f t="shared" si="183"/>
        <v>22813.333333333332</v>
      </c>
      <c r="P3447" s="63">
        <v>20000</v>
      </c>
    </row>
    <row r="3448" spans="1:16" ht="12.75" customHeight="1" x14ac:dyDescent="0.2">
      <c r="A3448" s="58">
        <v>19036</v>
      </c>
      <c r="B3448" s="58" t="s">
        <v>672</v>
      </c>
      <c r="C3448" s="59">
        <v>0.34</v>
      </c>
      <c r="D3448" s="72">
        <f t="shared" si="182"/>
        <v>13146.666666666666</v>
      </c>
      <c r="K3448" s="62">
        <f t="shared" si="183"/>
        <v>13146.666666666666</v>
      </c>
      <c r="P3448" s="63">
        <v>6500</v>
      </c>
    </row>
    <row r="3449" spans="1:16" ht="12.75" customHeight="1" x14ac:dyDescent="0.2">
      <c r="A3449" s="58">
        <v>19037</v>
      </c>
      <c r="B3449" s="58" t="s">
        <v>673</v>
      </c>
      <c r="C3449" s="59">
        <v>0.84</v>
      </c>
      <c r="D3449" s="72">
        <f t="shared" si="182"/>
        <v>32479.999999999996</v>
      </c>
      <c r="K3449" s="62">
        <f t="shared" si="183"/>
        <v>32479.999999999996</v>
      </c>
      <c r="P3449" s="63">
        <v>3800</v>
      </c>
    </row>
    <row r="3450" spans="1:16" ht="12.75" customHeight="1" x14ac:dyDescent="0.2">
      <c r="A3450" s="58">
        <v>19038</v>
      </c>
      <c r="B3450" s="58" t="s">
        <v>674</v>
      </c>
      <c r="C3450" s="59">
        <v>1.86</v>
      </c>
      <c r="D3450" s="72">
        <f t="shared" si="182"/>
        <v>71920</v>
      </c>
      <c r="K3450" s="62">
        <f t="shared" si="183"/>
        <v>71920</v>
      </c>
      <c r="P3450" s="63">
        <v>9300</v>
      </c>
    </row>
    <row r="3451" spans="1:16" ht="12.75" customHeight="1" x14ac:dyDescent="0.2">
      <c r="A3451" s="58">
        <v>19039</v>
      </c>
      <c r="B3451" s="58" t="s">
        <v>675</v>
      </c>
      <c r="C3451" s="59">
        <v>1.36</v>
      </c>
      <c r="D3451" s="72">
        <f t="shared" si="182"/>
        <v>52586.666666666664</v>
      </c>
      <c r="K3451" s="62">
        <f t="shared" si="183"/>
        <v>52586.666666666664</v>
      </c>
      <c r="P3451" s="63">
        <v>20600</v>
      </c>
    </row>
    <row r="3452" spans="1:16" ht="12.75" customHeight="1" x14ac:dyDescent="0.2">
      <c r="A3452" s="58">
        <v>19043</v>
      </c>
      <c r="B3452" s="58" t="s">
        <v>676</v>
      </c>
      <c r="C3452" s="59">
        <v>1.36</v>
      </c>
      <c r="D3452" s="72">
        <f t="shared" si="182"/>
        <v>52586.666666666664</v>
      </c>
      <c r="K3452" s="62">
        <f t="shared" si="183"/>
        <v>52586.666666666664</v>
      </c>
      <c r="P3452" s="63">
        <v>15100</v>
      </c>
    </row>
    <row r="3453" spans="1:16" ht="12.75" customHeight="1" x14ac:dyDescent="0.2">
      <c r="A3453" s="58">
        <v>19044</v>
      </c>
      <c r="B3453" s="58" t="s">
        <v>677</v>
      </c>
      <c r="C3453" s="59">
        <v>1.35</v>
      </c>
      <c r="D3453" s="72">
        <f t="shared" si="182"/>
        <v>52200</v>
      </c>
      <c r="K3453" s="62">
        <f t="shared" si="183"/>
        <v>52200</v>
      </c>
      <c r="P3453" s="63">
        <v>15100</v>
      </c>
    </row>
    <row r="3454" spans="1:16" ht="12.75" customHeight="1" x14ac:dyDescent="0.2">
      <c r="A3454" s="58">
        <v>19045</v>
      </c>
      <c r="B3454" s="58" t="s">
        <v>678</v>
      </c>
      <c r="C3454" s="59">
        <v>4.4800000000000004</v>
      </c>
      <c r="D3454" s="72">
        <f t="shared" si="182"/>
        <v>173226.66666666669</v>
      </c>
      <c r="K3454" s="62">
        <f t="shared" si="183"/>
        <v>173226.66666666669</v>
      </c>
      <c r="P3454" s="63">
        <v>14900</v>
      </c>
    </row>
    <row r="3455" spans="1:16" ht="12.75" customHeight="1" x14ac:dyDescent="0.2">
      <c r="A3455" s="58">
        <v>19049</v>
      </c>
      <c r="B3455" s="58" t="s">
        <v>679</v>
      </c>
      <c r="C3455" s="59">
        <v>1.52</v>
      </c>
      <c r="D3455" s="72">
        <f t="shared" si="182"/>
        <v>58773.333333333328</v>
      </c>
      <c r="K3455" s="62">
        <f t="shared" si="183"/>
        <v>58773.333333333328</v>
      </c>
      <c r="P3455" s="63">
        <v>49600</v>
      </c>
    </row>
    <row r="3456" spans="1:16" ht="12.75" customHeight="1" x14ac:dyDescent="0.2">
      <c r="A3456" s="58">
        <v>19050</v>
      </c>
      <c r="B3456" s="58" t="s">
        <v>680</v>
      </c>
      <c r="C3456" s="59">
        <v>0.87</v>
      </c>
      <c r="D3456" s="72">
        <f t="shared" si="182"/>
        <v>33640</v>
      </c>
      <c r="K3456" s="62">
        <f t="shared" si="183"/>
        <v>33640</v>
      </c>
      <c r="P3456" s="63">
        <v>16800</v>
      </c>
    </row>
    <row r="3457" spans="1:16" ht="12.75" customHeight="1" x14ac:dyDescent="0.2">
      <c r="A3457" s="58">
        <v>19051</v>
      </c>
      <c r="B3457" s="58" t="s">
        <v>681</v>
      </c>
      <c r="C3457" s="59">
        <v>0.87</v>
      </c>
      <c r="D3457" s="72">
        <f t="shared" si="182"/>
        <v>33640</v>
      </c>
      <c r="K3457" s="62">
        <f t="shared" si="183"/>
        <v>33640</v>
      </c>
      <c r="P3457" s="63">
        <v>9600</v>
      </c>
    </row>
    <row r="3458" spans="1:16" ht="12.75" customHeight="1" x14ac:dyDescent="0.2">
      <c r="A3458" s="58">
        <v>19055</v>
      </c>
      <c r="B3458" s="58" t="s">
        <v>682</v>
      </c>
      <c r="C3458" s="59">
        <v>0.82</v>
      </c>
      <c r="D3458" s="72">
        <f t="shared" si="182"/>
        <v>31706.666666666664</v>
      </c>
      <c r="K3458" s="62">
        <f t="shared" si="183"/>
        <v>31706.666666666664</v>
      </c>
      <c r="P3458" s="63">
        <v>9600</v>
      </c>
    </row>
    <row r="3459" spans="1:16" ht="12.75" customHeight="1" x14ac:dyDescent="0.2">
      <c r="A3459" s="58">
        <v>19056</v>
      </c>
      <c r="B3459" s="58" t="s">
        <v>683</v>
      </c>
      <c r="C3459" s="59">
        <v>2.81</v>
      </c>
      <c r="D3459" s="72">
        <f t="shared" si="182"/>
        <v>108653.33333333333</v>
      </c>
      <c r="K3459" s="62">
        <f t="shared" si="183"/>
        <v>108653.33333333333</v>
      </c>
      <c r="P3459" s="63">
        <v>9100</v>
      </c>
    </row>
    <row r="3460" spans="1:16" ht="12.75" customHeight="1" x14ac:dyDescent="0.2">
      <c r="A3460" s="58">
        <v>19057</v>
      </c>
      <c r="B3460" s="58" t="s">
        <v>684</v>
      </c>
      <c r="C3460" s="59">
        <v>3.66</v>
      </c>
      <c r="D3460" s="72">
        <f t="shared" si="182"/>
        <v>141520</v>
      </c>
      <c r="K3460" s="62">
        <f t="shared" si="183"/>
        <v>141520</v>
      </c>
      <c r="P3460" s="63">
        <v>31100</v>
      </c>
    </row>
    <row r="3461" spans="1:16" ht="12.75" customHeight="1" x14ac:dyDescent="0.2">
      <c r="A3461" s="58">
        <v>19058</v>
      </c>
      <c r="B3461" s="58" t="s">
        <v>685</v>
      </c>
      <c r="C3461" s="59">
        <v>1.63</v>
      </c>
      <c r="D3461" s="72">
        <f t="shared" si="182"/>
        <v>63026.666666666657</v>
      </c>
      <c r="K3461" s="62">
        <f t="shared" si="183"/>
        <v>63026.666666666657</v>
      </c>
      <c r="P3461" s="63">
        <v>40500</v>
      </c>
    </row>
    <row r="3462" spans="1:16" ht="12.75" customHeight="1" x14ac:dyDescent="0.2">
      <c r="A3462" s="58">
        <v>19061</v>
      </c>
      <c r="B3462" s="58" t="s">
        <v>686</v>
      </c>
      <c r="C3462" s="59">
        <v>1.42</v>
      </c>
      <c r="D3462" s="72">
        <f t="shared" si="182"/>
        <v>54906.666666666657</v>
      </c>
      <c r="K3462" s="62">
        <f t="shared" si="183"/>
        <v>54906.666666666657</v>
      </c>
      <c r="P3462" s="63">
        <v>18000</v>
      </c>
    </row>
    <row r="3463" spans="1:16" ht="12.75" customHeight="1" x14ac:dyDescent="0.2">
      <c r="A3463" s="58">
        <v>19062</v>
      </c>
      <c r="B3463" s="58" t="s">
        <v>687</v>
      </c>
      <c r="C3463" s="59">
        <v>0.65</v>
      </c>
      <c r="D3463" s="72">
        <f t="shared" si="182"/>
        <v>25133.333333333332</v>
      </c>
      <c r="K3463" s="62">
        <f t="shared" si="183"/>
        <v>25133.333333333332</v>
      </c>
      <c r="P3463" s="63">
        <v>15700</v>
      </c>
    </row>
    <row r="3464" spans="1:16" ht="12.75" customHeight="1" x14ac:dyDescent="0.2">
      <c r="A3464" s="58">
        <v>19063</v>
      </c>
      <c r="B3464" s="58" t="s">
        <v>688</v>
      </c>
      <c r="C3464" s="59">
        <v>2.5</v>
      </c>
      <c r="D3464" s="72">
        <f t="shared" si="182"/>
        <v>96666.666666666657</v>
      </c>
      <c r="K3464" s="62">
        <f t="shared" si="183"/>
        <v>96666.666666666657</v>
      </c>
      <c r="P3464" s="63">
        <v>7200</v>
      </c>
    </row>
    <row r="3465" spans="1:16" ht="12.75" customHeight="1" x14ac:dyDescent="0.2">
      <c r="A3465" s="58">
        <v>19064</v>
      </c>
      <c r="B3465" s="58" t="s">
        <v>689</v>
      </c>
      <c r="C3465" s="59">
        <v>0.79</v>
      </c>
      <c r="D3465" s="72">
        <f t="shared" si="182"/>
        <v>30546.666666666668</v>
      </c>
      <c r="K3465" s="62">
        <f t="shared" si="183"/>
        <v>30546.666666666668</v>
      </c>
      <c r="P3465" s="63">
        <v>27700</v>
      </c>
    </row>
    <row r="3466" spans="1:16" ht="12.75" customHeight="1" x14ac:dyDescent="0.2">
      <c r="A3466" s="58">
        <v>19065</v>
      </c>
      <c r="B3466" s="58" t="s">
        <v>690</v>
      </c>
      <c r="C3466" s="59">
        <v>2.31</v>
      </c>
      <c r="D3466" s="72">
        <f t="shared" si="182"/>
        <v>89320</v>
      </c>
      <c r="K3466" s="62">
        <f t="shared" si="183"/>
        <v>89320</v>
      </c>
      <c r="P3466" s="63">
        <v>8700</v>
      </c>
    </row>
    <row r="3467" spans="1:16" ht="12.75" customHeight="1" x14ac:dyDescent="0.2">
      <c r="A3467" s="58">
        <v>19066</v>
      </c>
      <c r="B3467" s="58" t="s">
        <v>691</v>
      </c>
      <c r="C3467" s="59">
        <v>16.91</v>
      </c>
      <c r="D3467" s="72">
        <f t="shared" si="182"/>
        <v>653853.33333333326</v>
      </c>
      <c r="K3467" s="62">
        <f t="shared" si="183"/>
        <v>653853.33333333326</v>
      </c>
      <c r="P3467" s="63">
        <v>25600</v>
      </c>
    </row>
    <row r="3468" spans="1:16" ht="12.75" customHeight="1" x14ac:dyDescent="0.2">
      <c r="A3468" s="58">
        <v>19067</v>
      </c>
      <c r="B3468" s="58" t="s">
        <v>692</v>
      </c>
      <c r="C3468" s="59">
        <v>5.64</v>
      </c>
      <c r="D3468" s="72">
        <f t="shared" si="182"/>
        <v>218079.99999999997</v>
      </c>
      <c r="K3468" s="62">
        <f t="shared" si="183"/>
        <v>218079.99999999997</v>
      </c>
      <c r="P3468" s="63">
        <v>187100</v>
      </c>
    </row>
    <row r="3469" spans="1:16" ht="12.75" customHeight="1" x14ac:dyDescent="0.2">
      <c r="A3469" s="58">
        <v>19068</v>
      </c>
      <c r="B3469" s="58" t="s">
        <v>693</v>
      </c>
      <c r="C3469" s="59">
        <v>2.12</v>
      </c>
      <c r="D3469" s="72">
        <f t="shared" si="182"/>
        <v>81973.333333333328</v>
      </c>
      <c r="K3469" s="62">
        <f t="shared" si="183"/>
        <v>81973.333333333328</v>
      </c>
      <c r="P3469" s="63">
        <v>62400</v>
      </c>
    </row>
    <row r="3470" spans="1:16" ht="12.75" customHeight="1" x14ac:dyDescent="0.2">
      <c r="A3470" s="58">
        <v>19069</v>
      </c>
      <c r="B3470" s="58" t="s">
        <v>694</v>
      </c>
      <c r="C3470" s="59">
        <v>1.3</v>
      </c>
      <c r="D3470" s="72">
        <f t="shared" si="182"/>
        <v>50266.666666666664</v>
      </c>
      <c r="K3470" s="62">
        <f t="shared" si="183"/>
        <v>50266.666666666664</v>
      </c>
      <c r="P3470" s="63">
        <v>23500</v>
      </c>
    </row>
    <row r="3471" spans="1:16" ht="12.75" customHeight="1" x14ac:dyDescent="0.2">
      <c r="A3471" s="58">
        <v>19070</v>
      </c>
      <c r="B3471" s="58" t="s">
        <v>695</v>
      </c>
      <c r="C3471" s="59">
        <v>4.25</v>
      </c>
      <c r="D3471" s="72">
        <f t="shared" si="182"/>
        <v>164333.33333333331</v>
      </c>
      <c r="K3471" s="62">
        <f t="shared" si="183"/>
        <v>164333.33333333331</v>
      </c>
      <c r="P3471" s="63">
        <v>14400</v>
      </c>
    </row>
    <row r="3472" spans="1:16" ht="12.75" customHeight="1" x14ac:dyDescent="0.2">
      <c r="A3472" s="58">
        <v>19073</v>
      </c>
      <c r="B3472" s="58" t="s">
        <v>696</v>
      </c>
      <c r="C3472" s="59">
        <v>2.93</v>
      </c>
      <c r="D3472" s="72">
        <f t="shared" si="182"/>
        <v>113293.33333333333</v>
      </c>
      <c r="K3472" s="62">
        <f t="shared" si="183"/>
        <v>113293.33333333333</v>
      </c>
      <c r="P3472" s="63">
        <v>47000</v>
      </c>
    </row>
    <row r="3473" spans="1:16" ht="12.75" customHeight="1" x14ac:dyDescent="0.2">
      <c r="A3473" s="58">
        <v>19074</v>
      </c>
      <c r="B3473" s="58" t="s">
        <v>697</v>
      </c>
      <c r="C3473" s="59">
        <v>2.09</v>
      </c>
      <c r="D3473" s="72">
        <f t="shared" si="182"/>
        <v>80813.333333333328</v>
      </c>
      <c r="K3473" s="62">
        <f t="shared" si="183"/>
        <v>80813.333333333328</v>
      </c>
      <c r="P3473" s="63">
        <v>32400</v>
      </c>
    </row>
    <row r="3474" spans="1:16" ht="12.75" customHeight="1" x14ac:dyDescent="0.2">
      <c r="A3474" s="58">
        <v>19075</v>
      </c>
      <c r="B3474" s="58" t="s">
        <v>698</v>
      </c>
      <c r="C3474" s="59">
        <v>1.04</v>
      </c>
      <c r="D3474" s="72">
        <f t="shared" si="182"/>
        <v>40213.333333333336</v>
      </c>
      <c r="K3474" s="62">
        <f t="shared" si="183"/>
        <v>40213.333333333336</v>
      </c>
      <c r="P3474" s="63">
        <v>23100</v>
      </c>
    </row>
    <row r="3475" spans="1:16" ht="12.75" customHeight="1" x14ac:dyDescent="0.2">
      <c r="A3475" s="58">
        <v>19079</v>
      </c>
      <c r="B3475" s="58" t="s">
        <v>699</v>
      </c>
      <c r="C3475" s="59">
        <v>2.12</v>
      </c>
      <c r="D3475" s="72">
        <f t="shared" si="182"/>
        <v>81973.333333333328</v>
      </c>
      <c r="K3475" s="62">
        <f t="shared" si="183"/>
        <v>81973.333333333328</v>
      </c>
      <c r="P3475" s="63">
        <v>11500</v>
      </c>
    </row>
    <row r="3476" spans="1:16" ht="12.75" customHeight="1" x14ac:dyDescent="0.2">
      <c r="A3476" s="58">
        <v>19080</v>
      </c>
      <c r="B3476" s="58" t="s">
        <v>700</v>
      </c>
      <c r="C3476" s="59">
        <v>2.3199999999999998</v>
      </c>
      <c r="D3476" s="72">
        <f t="shared" si="182"/>
        <v>89706.666666666657</v>
      </c>
      <c r="K3476" s="62">
        <f t="shared" si="183"/>
        <v>89706.666666666657</v>
      </c>
      <c r="P3476" s="63">
        <v>23500</v>
      </c>
    </row>
    <row r="3477" spans="1:16" ht="12.75" customHeight="1" x14ac:dyDescent="0.2">
      <c r="A3477" s="58">
        <v>19081</v>
      </c>
      <c r="B3477" s="58" t="s">
        <v>701</v>
      </c>
      <c r="C3477" s="59">
        <v>2.5299999999999998</v>
      </c>
      <c r="D3477" s="72">
        <f t="shared" si="182"/>
        <v>97826.666666666657</v>
      </c>
      <c r="K3477" s="62">
        <f t="shared" si="183"/>
        <v>97826.666666666657</v>
      </c>
      <c r="P3477" s="63">
        <v>25700</v>
      </c>
    </row>
    <row r="3478" spans="1:16" ht="12.75" customHeight="1" x14ac:dyDescent="0.2">
      <c r="A3478" s="58">
        <v>19082</v>
      </c>
      <c r="B3478" s="58" t="s">
        <v>702</v>
      </c>
      <c r="C3478" s="59">
        <v>3.72</v>
      </c>
      <c r="D3478" s="72">
        <f t="shared" si="182"/>
        <v>143840</v>
      </c>
      <c r="K3478" s="62">
        <f t="shared" si="183"/>
        <v>143840</v>
      </c>
      <c r="P3478" s="63">
        <v>28000</v>
      </c>
    </row>
    <row r="3479" spans="1:16" ht="12.75" customHeight="1" x14ac:dyDescent="0.2">
      <c r="A3479" s="58">
        <v>19083</v>
      </c>
      <c r="B3479" s="58" t="s">
        <v>703</v>
      </c>
      <c r="C3479" s="59">
        <v>2.37</v>
      </c>
      <c r="D3479" s="72">
        <f t="shared" si="182"/>
        <v>91640</v>
      </c>
      <c r="K3479" s="62">
        <f t="shared" si="183"/>
        <v>91640</v>
      </c>
      <c r="P3479" s="63">
        <v>41200</v>
      </c>
    </row>
    <row r="3480" spans="1:16" ht="12.75" customHeight="1" x14ac:dyDescent="0.2">
      <c r="A3480" s="58">
        <v>19084</v>
      </c>
      <c r="B3480" s="58" t="s">
        <v>704</v>
      </c>
      <c r="C3480" s="59">
        <v>3.49</v>
      </c>
      <c r="D3480" s="72">
        <f t="shared" si="182"/>
        <v>134946.66666666666</v>
      </c>
      <c r="K3480" s="62">
        <f t="shared" si="183"/>
        <v>134946.66666666666</v>
      </c>
      <c r="P3480" s="63">
        <v>26200</v>
      </c>
    </row>
    <row r="3481" spans="1:16" ht="12.75" customHeight="1" x14ac:dyDescent="0.2">
      <c r="A3481" s="58">
        <v>19085</v>
      </c>
      <c r="B3481" s="58" t="s">
        <v>705</v>
      </c>
      <c r="C3481" s="59">
        <v>2.68</v>
      </c>
      <c r="D3481" s="72">
        <f t="shared" si="182"/>
        <v>103626.66666666667</v>
      </c>
      <c r="K3481" s="62">
        <f t="shared" si="183"/>
        <v>103626.66666666667</v>
      </c>
      <c r="P3481" s="63">
        <v>38600</v>
      </c>
    </row>
    <row r="3482" spans="1:16" ht="12.75" customHeight="1" x14ac:dyDescent="0.2">
      <c r="A3482" s="58">
        <v>19086</v>
      </c>
      <c r="B3482" s="58" t="s">
        <v>706</v>
      </c>
      <c r="C3482" s="59">
        <v>4.2</v>
      </c>
      <c r="D3482" s="72">
        <f t="shared" si="182"/>
        <v>162400</v>
      </c>
      <c r="K3482" s="62">
        <f t="shared" si="183"/>
        <v>162400</v>
      </c>
      <c r="P3482" s="63">
        <v>29700</v>
      </c>
    </row>
    <row r="3483" spans="1:16" ht="12.75" customHeight="1" x14ac:dyDescent="0.2">
      <c r="A3483" s="58">
        <v>19087</v>
      </c>
      <c r="B3483" s="58" t="s">
        <v>707</v>
      </c>
      <c r="C3483" s="59">
        <v>2.56</v>
      </c>
      <c r="D3483" s="72">
        <f t="shared" si="182"/>
        <v>98986.666666666657</v>
      </c>
      <c r="K3483" s="62">
        <f t="shared" si="183"/>
        <v>98986.666666666657</v>
      </c>
      <c r="P3483" s="63">
        <v>46500</v>
      </c>
    </row>
    <row r="3484" spans="1:16" ht="12.75" customHeight="1" x14ac:dyDescent="0.2">
      <c r="A3484" s="58">
        <v>19088</v>
      </c>
      <c r="B3484" s="58" t="s">
        <v>708</v>
      </c>
      <c r="C3484" s="59">
        <v>3.1</v>
      </c>
      <c r="D3484" s="72">
        <f t="shared" si="182"/>
        <v>119866.66666666666</v>
      </c>
      <c r="K3484" s="62">
        <f t="shared" si="183"/>
        <v>119866.66666666666</v>
      </c>
      <c r="P3484" s="63">
        <v>28300</v>
      </c>
    </row>
    <row r="3485" spans="1:16" ht="12.75" customHeight="1" x14ac:dyDescent="0.2">
      <c r="A3485" s="58">
        <v>19089</v>
      </c>
      <c r="B3485" s="58" t="s">
        <v>709</v>
      </c>
      <c r="C3485" s="59">
        <v>2.69</v>
      </c>
      <c r="D3485" s="72">
        <f t="shared" ref="D3485:D3548" si="184">C3485*D151</f>
        <v>104013.33333333333</v>
      </c>
      <c r="K3485" s="62">
        <f t="shared" ref="K3485:K3548" si="185">D3485</f>
        <v>104013.33333333333</v>
      </c>
      <c r="P3485" s="63">
        <v>34300</v>
      </c>
    </row>
    <row r="3486" spans="1:16" ht="12.75" customHeight="1" x14ac:dyDescent="0.2">
      <c r="A3486" s="58">
        <v>19090</v>
      </c>
      <c r="B3486" s="58" t="s">
        <v>710</v>
      </c>
      <c r="C3486" s="59">
        <v>2.63</v>
      </c>
      <c r="D3486" s="72">
        <f t="shared" si="184"/>
        <v>101693.33333333333</v>
      </c>
      <c r="K3486" s="62">
        <f t="shared" si="185"/>
        <v>101693.33333333333</v>
      </c>
      <c r="P3486" s="63">
        <v>29800</v>
      </c>
    </row>
    <row r="3487" spans="1:16" ht="12.75" customHeight="1" x14ac:dyDescent="0.2">
      <c r="A3487" s="58">
        <v>19091</v>
      </c>
      <c r="B3487" s="58" t="s">
        <v>711</v>
      </c>
      <c r="C3487" s="59">
        <v>2.09</v>
      </c>
      <c r="D3487" s="72">
        <f t="shared" si="184"/>
        <v>80813.333333333328</v>
      </c>
      <c r="K3487" s="62">
        <f t="shared" si="185"/>
        <v>80813.333333333328</v>
      </c>
      <c r="P3487" s="63">
        <v>29100</v>
      </c>
    </row>
    <row r="3488" spans="1:16" ht="12.75" customHeight="1" x14ac:dyDescent="0.2">
      <c r="A3488" s="58">
        <v>19092</v>
      </c>
      <c r="B3488" s="58" t="s">
        <v>712</v>
      </c>
      <c r="C3488" s="59">
        <v>2.56</v>
      </c>
      <c r="D3488" s="72">
        <f t="shared" si="184"/>
        <v>98986.666666666657</v>
      </c>
      <c r="K3488" s="62">
        <f t="shared" si="185"/>
        <v>98986.666666666657</v>
      </c>
      <c r="P3488" s="63">
        <v>23100</v>
      </c>
    </row>
    <row r="3489" spans="1:16" ht="12.75" customHeight="1" x14ac:dyDescent="0.2">
      <c r="A3489" s="58">
        <v>19093</v>
      </c>
      <c r="B3489" s="58" t="s">
        <v>713</v>
      </c>
      <c r="C3489" s="59">
        <v>1.7</v>
      </c>
      <c r="D3489" s="72">
        <f t="shared" si="184"/>
        <v>65733.333333333328</v>
      </c>
      <c r="K3489" s="62">
        <f t="shared" si="185"/>
        <v>65733.333333333328</v>
      </c>
      <c r="P3489" s="63">
        <v>28300</v>
      </c>
    </row>
    <row r="3490" spans="1:16" ht="12.75" customHeight="1" x14ac:dyDescent="0.2">
      <c r="A3490" s="58">
        <v>19094</v>
      </c>
      <c r="B3490" s="58" t="s">
        <v>714</v>
      </c>
      <c r="C3490" s="59">
        <v>1.69</v>
      </c>
      <c r="D3490" s="72">
        <f t="shared" si="184"/>
        <v>65346.666666666657</v>
      </c>
      <c r="K3490" s="62">
        <f t="shared" si="185"/>
        <v>65346.666666666657</v>
      </c>
      <c r="P3490" s="63">
        <v>18800</v>
      </c>
    </row>
    <row r="3491" spans="1:16" ht="12.75" customHeight="1" x14ac:dyDescent="0.2">
      <c r="A3491" s="58">
        <v>19097</v>
      </c>
      <c r="B3491" s="58" t="s">
        <v>715</v>
      </c>
      <c r="C3491" s="59">
        <v>2.38</v>
      </c>
      <c r="D3491" s="72">
        <f t="shared" si="184"/>
        <v>92026.666666666657</v>
      </c>
      <c r="K3491" s="62">
        <f t="shared" si="185"/>
        <v>92026.666666666657</v>
      </c>
      <c r="P3491" s="63">
        <v>18700</v>
      </c>
    </row>
    <row r="3492" spans="1:16" ht="12.75" customHeight="1" x14ac:dyDescent="0.2">
      <c r="A3492" s="58">
        <v>19098</v>
      </c>
      <c r="B3492" s="58" t="s">
        <v>716</v>
      </c>
      <c r="C3492" s="59">
        <v>5.08</v>
      </c>
      <c r="D3492" s="72">
        <f t="shared" si="184"/>
        <v>196426.66666666666</v>
      </c>
      <c r="K3492" s="62">
        <f t="shared" si="185"/>
        <v>196426.66666666666</v>
      </c>
      <c r="P3492" s="63">
        <v>26300</v>
      </c>
    </row>
    <row r="3493" spans="1:16" ht="12.75" customHeight="1" x14ac:dyDescent="0.2">
      <c r="A3493" s="58">
        <v>19099</v>
      </c>
      <c r="B3493" s="58" t="s">
        <v>717</v>
      </c>
      <c r="C3493" s="59">
        <v>1.55</v>
      </c>
      <c r="D3493" s="72">
        <f t="shared" si="184"/>
        <v>59933.333333333328</v>
      </c>
      <c r="K3493" s="62">
        <f t="shared" si="185"/>
        <v>59933.333333333328</v>
      </c>
      <c r="P3493" s="63">
        <v>56200</v>
      </c>
    </row>
    <row r="3494" spans="1:16" ht="12.75" customHeight="1" x14ac:dyDescent="0.2">
      <c r="A3494" s="58">
        <v>19103</v>
      </c>
      <c r="B3494" s="58" t="s">
        <v>718</v>
      </c>
      <c r="C3494" s="59">
        <v>3.82</v>
      </c>
      <c r="D3494" s="72">
        <f t="shared" si="184"/>
        <v>147706.66666666666</v>
      </c>
      <c r="K3494" s="62">
        <f t="shared" si="185"/>
        <v>147706.66666666666</v>
      </c>
      <c r="P3494" s="63">
        <v>17200</v>
      </c>
    </row>
    <row r="3495" spans="1:16" ht="12.75" customHeight="1" x14ac:dyDescent="0.2">
      <c r="A3495" s="58">
        <v>19104</v>
      </c>
      <c r="B3495" s="58" t="s">
        <v>719</v>
      </c>
      <c r="C3495" s="59">
        <v>3.82</v>
      </c>
      <c r="D3495" s="72">
        <f t="shared" si="184"/>
        <v>147706.66666666666</v>
      </c>
      <c r="K3495" s="62">
        <f t="shared" si="185"/>
        <v>147706.66666666666</v>
      </c>
      <c r="P3495" s="63">
        <v>42300</v>
      </c>
    </row>
    <row r="3496" spans="1:16" ht="12.75" customHeight="1" x14ac:dyDescent="0.2">
      <c r="A3496" s="58">
        <v>19105</v>
      </c>
      <c r="B3496" s="58" t="s">
        <v>720</v>
      </c>
      <c r="C3496" s="59">
        <v>3.82</v>
      </c>
      <c r="D3496" s="72">
        <f t="shared" si="184"/>
        <v>147706.66666666666</v>
      </c>
      <c r="K3496" s="62">
        <f t="shared" si="185"/>
        <v>147706.66666666666</v>
      </c>
      <c r="P3496" s="63">
        <v>42300</v>
      </c>
    </row>
    <row r="3497" spans="1:16" ht="12.75" customHeight="1" x14ac:dyDescent="0.2">
      <c r="A3497" s="58">
        <v>19109</v>
      </c>
      <c r="B3497" s="58" t="s">
        <v>721</v>
      </c>
      <c r="C3497" s="59">
        <v>3.82</v>
      </c>
      <c r="D3497" s="72">
        <f t="shared" si="184"/>
        <v>147706.66666666666</v>
      </c>
      <c r="K3497" s="62">
        <f t="shared" si="185"/>
        <v>147706.66666666666</v>
      </c>
      <c r="P3497" s="63">
        <v>42300</v>
      </c>
    </row>
    <row r="3498" spans="1:16" ht="12.75" customHeight="1" x14ac:dyDescent="0.2">
      <c r="A3498" s="58">
        <v>19110</v>
      </c>
      <c r="B3498" s="58" t="s">
        <v>722</v>
      </c>
      <c r="C3498" s="59">
        <v>3.82</v>
      </c>
      <c r="D3498" s="72">
        <f t="shared" si="184"/>
        <v>147706.66666666666</v>
      </c>
      <c r="K3498" s="62">
        <f t="shared" si="185"/>
        <v>147706.66666666666</v>
      </c>
      <c r="P3498" s="63">
        <v>42300</v>
      </c>
    </row>
    <row r="3499" spans="1:16" ht="12.75" customHeight="1" x14ac:dyDescent="0.2">
      <c r="A3499" s="58">
        <v>19111</v>
      </c>
      <c r="B3499" s="58" t="s">
        <v>723</v>
      </c>
      <c r="C3499" s="59">
        <v>3.82</v>
      </c>
      <c r="D3499" s="72">
        <f t="shared" si="184"/>
        <v>147706.66666666666</v>
      </c>
      <c r="K3499" s="62">
        <f t="shared" si="185"/>
        <v>147706.66666666666</v>
      </c>
      <c r="P3499" s="63">
        <v>42300</v>
      </c>
    </row>
    <row r="3500" spans="1:16" ht="12.75" customHeight="1" x14ac:dyDescent="0.2">
      <c r="A3500" s="58">
        <v>19115</v>
      </c>
      <c r="B3500" s="58" t="s">
        <v>724</v>
      </c>
      <c r="C3500" s="59">
        <v>3.82</v>
      </c>
      <c r="D3500" s="72">
        <f t="shared" si="184"/>
        <v>147706.66666666666</v>
      </c>
      <c r="K3500" s="62">
        <f t="shared" si="185"/>
        <v>147706.66666666666</v>
      </c>
      <c r="P3500" s="63">
        <v>42300</v>
      </c>
    </row>
    <row r="3501" spans="1:16" ht="12.75" customHeight="1" x14ac:dyDescent="0.2">
      <c r="A3501" s="58">
        <v>19116</v>
      </c>
      <c r="B3501" s="58" t="s">
        <v>725</v>
      </c>
      <c r="C3501" s="59">
        <v>2.13</v>
      </c>
      <c r="D3501" s="72">
        <f t="shared" si="184"/>
        <v>82359.999999999985</v>
      </c>
      <c r="K3501" s="62">
        <f t="shared" si="185"/>
        <v>82359.999999999985</v>
      </c>
      <c r="P3501" s="63">
        <v>42300</v>
      </c>
    </row>
    <row r="3502" spans="1:16" ht="12.75" customHeight="1" x14ac:dyDescent="0.2">
      <c r="A3502" s="58">
        <v>19117</v>
      </c>
      <c r="B3502" s="58" t="s">
        <v>726</v>
      </c>
      <c r="C3502" s="59">
        <v>2.46</v>
      </c>
      <c r="D3502" s="72">
        <f t="shared" si="184"/>
        <v>95119.999999999985</v>
      </c>
      <c r="K3502" s="62">
        <f t="shared" si="185"/>
        <v>95119.999999999985</v>
      </c>
      <c r="P3502" s="63">
        <v>23600</v>
      </c>
    </row>
    <row r="3503" spans="1:16" ht="12.75" customHeight="1" x14ac:dyDescent="0.2">
      <c r="A3503" s="58">
        <v>19121</v>
      </c>
      <c r="B3503" s="58" t="s">
        <v>727</v>
      </c>
      <c r="C3503" s="59">
        <v>2.46</v>
      </c>
      <c r="D3503" s="72">
        <f t="shared" si="184"/>
        <v>95119.999999999985</v>
      </c>
      <c r="K3503" s="62">
        <f t="shared" si="185"/>
        <v>95119.999999999985</v>
      </c>
      <c r="P3503" s="63">
        <v>27200</v>
      </c>
    </row>
    <row r="3504" spans="1:16" ht="12.75" customHeight="1" x14ac:dyDescent="0.2">
      <c r="A3504" s="58">
        <v>19122</v>
      </c>
      <c r="B3504" s="58" t="s">
        <v>728</v>
      </c>
      <c r="C3504" s="59">
        <v>9.74</v>
      </c>
      <c r="D3504" s="72">
        <f t="shared" si="184"/>
        <v>376613.33333333331</v>
      </c>
      <c r="K3504" s="62">
        <f t="shared" si="185"/>
        <v>376613.33333333331</v>
      </c>
      <c r="P3504" s="63">
        <v>27200</v>
      </c>
    </row>
    <row r="3505" spans="1:16" ht="12.75" customHeight="1" x14ac:dyDescent="0.2">
      <c r="A3505" s="58">
        <v>19123</v>
      </c>
      <c r="B3505" s="58" t="s">
        <v>729</v>
      </c>
      <c r="C3505" s="59">
        <v>0.66</v>
      </c>
      <c r="D3505" s="72">
        <f t="shared" si="184"/>
        <v>25520</v>
      </c>
      <c r="K3505" s="62">
        <f t="shared" si="185"/>
        <v>25520</v>
      </c>
      <c r="P3505" s="63">
        <v>107800</v>
      </c>
    </row>
    <row r="3506" spans="1:16" ht="12.75" customHeight="1" x14ac:dyDescent="0.2">
      <c r="A3506" s="58">
        <v>19127</v>
      </c>
      <c r="B3506" s="58" t="s">
        <v>730</v>
      </c>
      <c r="C3506" s="59">
        <v>1.21</v>
      </c>
      <c r="D3506" s="72">
        <f t="shared" si="184"/>
        <v>46786.666666666664</v>
      </c>
      <c r="K3506" s="62">
        <f t="shared" si="185"/>
        <v>46786.666666666664</v>
      </c>
      <c r="P3506" s="63">
        <v>7300</v>
      </c>
    </row>
    <row r="3507" spans="1:16" ht="12.75" customHeight="1" x14ac:dyDescent="0.2">
      <c r="A3507" s="58">
        <v>19128</v>
      </c>
      <c r="B3507" s="58" t="s">
        <v>731</v>
      </c>
      <c r="C3507" s="59">
        <v>1.18</v>
      </c>
      <c r="D3507" s="72">
        <f t="shared" si="184"/>
        <v>45626.666666666664</v>
      </c>
      <c r="K3507" s="62">
        <f t="shared" si="185"/>
        <v>45626.666666666664</v>
      </c>
      <c r="P3507" s="63">
        <v>13400</v>
      </c>
    </row>
    <row r="3508" spans="1:16" ht="12.75" customHeight="1" x14ac:dyDescent="0.2">
      <c r="A3508" s="58">
        <v>19129</v>
      </c>
      <c r="B3508" s="58" t="s">
        <v>732</v>
      </c>
      <c r="C3508" s="59">
        <v>1.41</v>
      </c>
      <c r="D3508" s="72">
        <f t="shared" si="184"/>
        <v>54519.999999999993</v>
      </c>
      <c r="K3508" s="62">
        <f t="shared" si="185"/>
        <v>54519.999999999993</v>
      </c>
      <c r="P3508" s="63">
        <v>13100</v>
      </c>
    </row>
    <row r="3509" spans="1:16" ht="12.75" customHeight="1" x14ac:dyDescent="0.2">
      <c r="A3509" s="58">
        <v>19133</v>
      </c>
      <c r="B3509" s="58" t="s">
        <v>733</v>
      </c>
      <c r="C3509" s="59">
        <v>6.4</v>
      </c>
      <c r="D3509" s="72">
        <f t="shared" si="184"/>
        <v>247466.66666666666</v>
      </c>
      <c r="K3509" s="62">
        <f t="shared" si="185"/>
        <v>247466.66666666666</v>
      </c>
      <c r="P3509" s="63">
        <v>15600</v>
      </c>
    </row>
    <row r="3510" spans="1:16" ht="12.75" customHeight="1" x14ac:dyDescent="0.2">
      <c r="A3510" s="58">
        <v>19134</v>
      </c>
      <c r="B3510" s="58" t="s">
        <v>734</v>
      </c>
      <c r="C3510" s="59">
        <v>5.14</v>
      </c>
      <c r="D3510" s="72">
        <f t="shared" si="184"/>
        <v>198746.66666666663</v>
      </c>
      <c r="K3510" s="62">
        <f t="shared" si="185"/>
        <v>198746.66666666663</v>
      </c>
      <c r="P3510" s="63">
        <v>70800</v>
      </c>
    </row>
    <row r="3511" spans="1:16" ht="12.75" customHeight="1" x14ac:dyDescent="0.2">
      <c r="A3511" s="58">
        <v>19135</v>
      </c>
      <c r="B3511" s="58" t="s">
        <v>735</v>
      </c>
      <c r="C3511" s="59">
        <v>5.14</v>
      </c>
      <c r="D3511" s="72">
        <f t="shared" si="184"/>
        <v>198746.66666666663</v>
      </c>
      <c r="K3511" s="62">
        <f t="shared" si="185"/>
        <v>198746.66666666663</v>
      </c>
      <c r="P3511" s="63">
        <v>56900</v>
      </c>
    </row>
    <row r="3512" spans="1:16" ht="12.75" customHeight="1" x14ac:dyDescent="0.2">
      <c r="A3512" s="58">
        <v>19136</v>
      </c>
      <c r="B3512" s="58" t="s">
        <v>736</v>
      </c>
      <c r="C3512" s="59">
        <v>5.64</v>
      </c>
      <c r="D3512" s="72">
        <f t="shared" si="184"/>
        <v>218079.99999999997</v>
      </c>
      <c r="K3512" s="62">
        <f t="shared" si="185"/>
        <v>218079.99999999997</v>
      </c>
      <c r="P3512" s="63">
        <v>56900</v>
      </c>
    </row>
    <row r="3513" spans="1:16" ht="12.75" customHeight="1" x14ac:dyDescent="0.2">
      <c r="A3513" s="58">
        <v>19139</v>
      </c>
      <c r="B3513" s="58" t="s">
        <v>737</v>
      </c>
      <c r="C3513" s="59">
        <v>4.25</v>
      </c>
      <c r="D3513" s="72">
        <f t="shared" si="184"/>
        <v>164333.33333333331</v>
      </c>
      <c r="K3513" s="62">
        <f t="shared" si="185"/>
        <v>164333.33333333331</v>
      </c>
      <c r="P3513" s="63">
        <v>62400</v>
      </c>
    </row>
    <row r="3514" spans="1:16" ht="12.75" customHeight="1" x14ac:dyDescent="0.2">
      <c r="A3514" s="58">
        <v>19140</v>
      </c>
      <c r="B3514" s="58" t="s">
        <v>738</v>
      </c>
      <c r="C3514" s="59">
        <v>5.18</v>
      </c>
      <c r="D3514" s="72">
        <f t="shared" si="184"/>
        <v>200293.33333333331</v>
      </c>
      <c r="K3514" s="62">
        <f t="shared" si="185"/>
        <v>200293.33333333331</v>
      </c>
      <c r="P3514" s="63">
        <v>47000</v>
      </c>
    </row>
    <row r="3515" spans="1:16" ht="12.75" customHeight="1" x14ac:dyDescent="0.2">
      <c r="A3515" s="58">
        <v>19141</v>
      </c>
      <c r="B3515" s="58" t="s">
        <v>739</v>
      </c>
      <c r="C3515" s="59">
        <v>2.06</v>
      </c>
      <c r="D3515" s="72">
        <f t="shared" si="184"/>
        <v>79653.333333333328</v>
      </c>
      <c r="K3515" s="62">
        <f t="shared" si="185"/>
        <v>79653.333333333328</v>
      </c>
      <c r="P3515" s="63">
        <v>57300</v>
      </c>
    </row>
    <row r="3516" spans="1:16" ht="12.75" customHeight="1" x14ac:dyDescent="0.2">
      <c r="A3516" s="58">
        <v>19142</v>
      </c>
      <c r="B3516" s="58" t="s">
        <v>740</v>
      </c>
      <c r="C3516" s="59">
        <v>2.46</v>
      </c>
      <c r="D3516" s="72">
        <f t="shared" si="184"/>
        <v>95119.999999999985</v>
      </c>
      <c r="K3516" s="62">
        <f t="shared" si="185"/>
        <v>95119.999999999985</v>
      </c>
      <c r="P3516" s="63">
        <v>22800</v>
      </c>
    </row>
    <row r="3517" spans="1:16" ht="12.75" customHeight="1" x14ac:dyDescent="0.2">
      <c r="A3517" s="58">
        <v>19143</v>
      </c>
      <c r="B3517" s="58" t="s">
        <v>741</v>
      </c>
      <c r="C3517" s="59">
        <v>4.4000000000000004</v>
      </c>
      <c r="D3517" s="72">
        <f t="shared" si="184"/>
        <v>170133.33333333334</v>
      </c>
      <c r="K3517" s="62">
        <f t="shared" si="185"/>
        <v>170133.33333333334</v>
      </c>
      <c r="P3517" s="63">
        <v>27200</v>
      </c>
    </row>
    <row r="3518" spans="1:16" ht="12.75" customHeight="1" x14ac:dyDescent="0.2">
      <c r="A3518" s="58">
        <v>19144</v>
      </c>
      <c r="B3518" s="58" t="s">
        <v>742</v>
      </c>
      <c r="C3518" s="59">
        <v>3.55</v>
      </c>
      <c r="D3518" s="72">
        <f t="shared" si="184"/>
        <v>137266.66666666666</v>
      </c>
      <c r="K3518" s="62">
        <f t="shared" si="185"/>
        <v>137266.66666666666</v>
      </c>
      <c r="P3518" s="63">
        <v>48700</v>
      </c>
    </row>
    <row r="3519" spans="1:16" ht="12.75" customHeight="1" x14ac:dyDescent="0.2">
      <c r="A3519" s="58">
        <v>19145</v>
      </c>
      <c r="B3519" s="58" t="s">
        <v>743</v>
      </c>
      <c r="C3519" s="59">
        <v>7.24</v>
      </c>
      <c r="D3519" s="72">
        <f t="shared" si="184"/>
        <v>279946.66666666669</v>
      </c>
      <c r="K3519" s="62">
        <f t="shared" si="185"/>
        <v>279946.66666666669</v>
      </c>
      <c r="P3519" s="63">
        <v>39300</v>
      </c>
    </row>
    <row r="3520" spans="1:16" ht="12.75" customHeight="1" x14ac:dyDescent="0.2">
      <c r="A3520" s="58">
        <v>19146</v>
      </c>
      <c r="B3520" s="58" t="s">
        <v>744</v>
      </c>
      <c r="C3520" s="59">
        <v>3.89</v>
      </c>
      <c r="D3520" s="72">
        <f t="shared" si="184"/>
        <v>150413.33333333334</v>
      </c>
      <c r="K3520" s="62">
        <f t="shared" si="185"/>
        <v>150413.33333333334</v>
      </c>
      <c r="P3520" s="63">
        <v>80100</v>
      </c>
    </row>
    <row r="3521" spans="1:16" ht="12.75" customHeight="1" x14ac:dyDescent="0.2">
      <c r="A3521" s="58">
        <v>19147</v>
      </c>
      <c r="B3521" s="58" t="s">
        <v>745</v>
      </c>
      <c r="C3521" s="59">
        <v>2.63</v>
      </c>
      <c r="D3521" s="72">
        <f t="shared" si="184"/>
        <v>101693.33333333333</v>
      </c>
      <c r="K3521" s="62">
        <f t="shared" si="185"/>
        <v>101693.33333333333</v>
      </c>
      <c r="P3521" s="63">
        <v>43000</v>
      </c>
    </row>
    <row r="3522" spans="1:16" ht="12.75" customHeight="1" x14ac:dyDescent="0.2">
      <c r="A3522" s="58">
        <v>19148</v>
      </c>
      <c r="B3522" s="58" t="s">
        <v>746</v>
      </c>
      <c r="C3522" s="59">
        <v>4.0599999999999996</v>
      </c>
      <c r="D3522" s="72">
        <f t="shared" si="184"/>
        <v>156986.66666666663</v>
      </c>
      <c r="K3522" s="62">
        <f t="shared" si="185"/>
        <v>156986.66666666663</v>
      </c>
      <c r="P3522" s="63">
        <v>29100</v>
      </c>
    </row>
    <row r="3523" spans="1:16" ht="12.75" customHeight="1" x14ac:dyDescent="0.2">
      <c r="A3523" s="58">
        <v>19149</v>
      </c>
      <c r="B3523" s="58" t="s">
        <v>747</v>
      </c>
      <c r="C3523" s="59">
        <v>1.2</v>
      </c>
      <c r="D3523" s="72">
        <f t="shared" si="184"/>
        <v>46399.999999999993</v>
      </c>
      <c r="K3523" s="62">
        <f t="shared" si="185"/>
        <v>46399.999999999993</v>
      </c>
      <c r="P3523" s="63">
        <v>44900</v>
      </c>
    </row>
    <row r="3524" spans="1:16" ht="12.75" customHeight="1" x14ac:dyDescent="0.2">
      <c r="A3524" s="58">
        <v>19150</v>
      </c>
      <c r="B3524" s="58" t="s">
        <v>748</v>
      </c>
      <c r="C3524" s="59">
        <v>4.0599999999999996</v>
      </c>
      <c r="D3524" s="72">
        <f t="shared" si="184"/>
        <v>156986.66666666663</v>
      </c>
      <c r="K3524" s="62">
        <f t="shared" si="185"/>
        <v>156986.66666666663</v>
      </c>
      <c r="P3524" s="63">
        <v>13300</v>
      </c>
    </row>
    <row r="3525" spans="1:16" ht="12.75" customHeight="1" x14ac:dyDescent="0.2">
      <c r="A3525" s="58">
        <v>19151</v>
      </c>
      <c r="B3525" s="58" t="s">
        <v>749</v>
      </c>
      <c r="C3525" s="59">
        <v>5.64</v>
      </c>
      <c r="D3525" s="72">
        <f t="shared" si="184"/>
        <v>218079.99999999997</v>
      </c>
      <c r="K3525" s="62">
        <f t="shared" si="185"/>
        <v>218079.99999999997</v>
      </c>
      <c r="P3525" s="63">
        <v>44900</v>
      </c>
    </row>
    <row r="3526" spans="1:16" ht="12.75" customHeight="1" x14ac:dyDescent="0.2">
      <c r="A3526" s="58">
        <v>19152</v>
      </c>
      <c r="B3526" s="58" t="s">
        <v>750</v>
      </c>
      <c r="C3526" s="59">
        <v>1.72</v>
      </c>
      <c r="D3526" s="72">
        <f t="shared" si="184"/>
        <v>66506.666666666657</v>
      </c>
      <c r="K3526" s="62">
        <f t="shared" si="185"/>
        <v>66506.666666666657</v>
      </c>
      <c r="P3526" s="63">
        <v>62400</v>
      </c>
    </row>
    <row r="3527" spans="1:16" ht="12.75" customHeight="1" x14ac:dyDescent="0.2">
      <c r="A3527" s="58">
        <v>19153</v>
      </c>
      <c r="B3527" s="58" t="s">
        <v>751</v>
      </c>
      <c r="C3527" s="59">
        <v>0.37</v>
      </c>
      <c r="D3527" s="72">
        <f t="shared" si="184"/>
        <v>14306.666666666666</v>
      </c>
      <c r="K3527" s="62">
        <f t="shared" si="185"/>
        <v>14306.666666666666</v>
      </c>
      <c r="P3527" s="63">
        <v>19000</v>
      </c>
    </row>
    <row r="3528" spans="1:16" ht="12.75" customHeight="1" x14ac:dyDescent="0.2">
      <c r="A3528" s="58">
        <v>19154</v>
      </c>
      <c r="B3528" s="58" t="s">
        <v>752</v>
      </c>
      <c r="C3528" s="59">
        <v>4.0599999999999996</v>
      </c>
      <c r="D3528" s="72">
        <f t="shared" si="184"/>
        <v>156986.66666666663</v>
      </c>
      <c r="K3528" s="62">
        <f t="shared" si="185"/>
        <v>156986.66666666663</v>
      </c>
      <c r="P3528" s="63">
        <v>4100</v>
      </c>
    </row>
    <row r="3529" spans="1:16" ht="12.75" customHeight="1" x14ac:dyDescent="0.2">
      <c r="A3529" s="58">
        <v>19155</v>
      </c>
      <c r="B3529" s="58" t="s">
        <v>753</v>
      </c>
      <c r="C3529" s="59">
        <v>4.0599999999999996</v>
      </c>
      <c r="D3529" s="72">
        <f t="shared" si="184"/>
        <v>156986.66666666663</v>
      </c>
      <c r="K3529" s="62">
        <f t="shared" si="185"/>
        <v>156986.66666666663</v>
      </c>
      <c r="P3529" s="63">
        <v>44900</v>
      </c>
    </row>
    <row r="3530" spans="1:16" ht="12.75" customHeight="1" x14ac:dyDescent="0.2">
      <c r="A3530" s="58">
        <v>19156</v>
      </c>
      <c r="B3530" s="58" t="s">
        <v>754</v>
      </c>
      <c r="C3530" s="59">
        <v>29.14</v>
      </c>
      <c r="D3530" s="72">
        <f t="shared" si="184"/>
        <v>1126746.6666666665</v>
      </c>
      <c r="K3530" s="62">
        <f t="shared" si="185"/>
        <v>1126746.6666666665</v>
      </c>
      <c r="P3530" s="63">
        <v>44900</v>
      </c>
    </row>
    <row r="3531" spans="1:16" ht="12.75" customHeight="1" x14ac:dyDescent="0.2">
      <c r="A3531" s="58">
        <v>19157</v>
      </c>
      <c r="B3531" s="58" t="s">
        <v>755</v>
      </c>
      <c r="C3531" s="59">
        <v>0.53</v>
      </c>
      <c r="D3531" s="72">
        <f t="shared" si="184"/>
        <v>20493.333333333332</v>
      </c>
      <c r="K3531" s="62">
        <f t="shared" si="185"/>
        <v>20493.333333333332</v>
      </c>
      <c r="P3531" s="63">
        <v>322500</v>
      </c>
    </row>
    <row r="3532" spans="1:16" ht="12.75" customHeight="1" x14ac:dyDescent="0.2">
      <c r="A3532" s="58">
        <v>19158</v>
      </c>
      <c r="B3532" s="58" t="s">
        <v>756</v>
      </c>
      <c r="C3532" s="59">
        <v>2.13</v>
      </c>
      <c r="D3532" s="72">
        <f t="shared" si="184"/>
        <v>82359.999999999985</v>
      </c>
      <c r="K3532" s="62">
        <f t="shared" si="185"/>
        <v>82359.999999999985</v>
      </c>
      <c r="P3532" s="63">
        <v>5900</v>
      </c>
    </row>
    <row r="3533" spans="1:16" ht="12.75" customHeight="1" x14ac:dyDescent="0.2">
      <c r="A3533" s="58">
        <v>19159</v>
      </c>
      <c r="B3533" s="58" t="s">
        <v>757</v>
      </c>
      <c r="C3533" s="59">
        <v>1.86</v>
      </c>
      <c r="D3533" s="72">
        <f t="shared" si="184"/>
        <v>71920</v>
      </c>
      <c r="K3533" s="62">
        <f t="shared" si="185"/>
        <v>71920</v>
      </c>
      <c r="P3533" s="63">
        <v>23600</v>
      </c>
    </row>
    <row r="3534" spans="1:16" ht="12.75" customHeight="1" x14ac:dyDescent="0.2">
      <c r="A3534" s="58">
        <v>19160</v>
      </c>
      <c r="B3534" s="58" t="s">
        <v>758</v>
      </c>
      <c r="C3534" s="59">
        <v>1.98</v>
      </c>
      <c r="D3534" s="72">
        <f t="shared" si="184"/>
        <v>76560</v>
      </c>
      <c r="K3534" s="62">
        <f t="shared" si="185"/>
        <v>76560</v>
      </c>
      <c r="P3534" s="63">
        <v>20600</v>
      </c>
    </row>
    <row r="3535" spans="1:16" ht="12.75" customHeight="1" x14ac:dyDescent="0.2">
      <c r="A3535" s="58">
        <v>19163</v>
      </c>
      <c r="B3535" s="58" t="s">
        <v>759</v>
      </c>
      <c r="C3535" s="59">
        <v>1.29</v>
      </c>
      <c r="D3535" s="72">
        <f t="shared" si="184"/>
        <v>49880</v>
      </c>
      <c r="K3535" s="62">
        <f t="shared" si="185"/>
        <v>49880</v>
      </c>
      <c r="P3535" s="63">
        <v>21900</v>
      </c>
    </row>
    <row r="3536" spans="1:16" ht="12.75" customHeight="1" x14ac:dyDescent="0.2">
      <c r="A3536" s="58">
        <v>19164</v>
      </c>
      <c r="B3536" s="58" t="s">
        <v>760</v>
      </c>
      <c r="C3536" s="59">
        <v>2.35</v>
      </c>
      <c r="D3536" s="72">
        <f t="shared" si="184"/>
        <v>90866.666666666672</v>
      </c>
      <c r="K3536" s="62">
        <f t="shared" si="185"/>
        <v>90866.666666666672</v>
      </c>
      <c r="P3536" s="63">
        <v>14300</v>
      </c>
    </row>
    <row r="3537" spans="1:16" ht="12.75" customHeight="1" x14ac:dyDescent="0.2">
      <c r="A3537" s="58">
        <v>19165</v>
      </c>
      <c r="B3537" s="58" t="s">
        <v>761</v>
      </c>
      <c r="C3537" s="59">
        <v>1.83</v>
      </c>
      <c r="D3537" s="72">
        <f t="shared" si="184"/>
        <v>70760</v>
      </c>
      <c r="K3537" s="62">
        <f t="shared" si="185"/>
        <v>70760</v>
      </c>
      <c r="P3537" s="63">
        <v>26000</v>
      </c>
    </row>
    <row r="3538" spans="1:16" ht="12.75" customHeight="1" x14ac:dyDescent="0.2">
      <c r="A3538" s="58">
        <v>19166</v>
      </c>
      <c r="B3538" s="58" t="s">
        <v>762</v>
      </c>
      <c r="C3538" s="59">
        <v>4.22</v>
      </c>
      <c r="D3538" s="72">
        <f t="shared" si="184"/>
        <v>163173.33333333331</v>
      </c>
      <c r="K3538" s="62">
        <f t="shared" si="185"/>
        <v>163173.33333333331</v>
      </c>
      <c r="P3538" s="63">
        <v>20300</v>
      </c>
    </row>
    <row r="3539" spans="1:16" ht="12.75" customHeight="1" x14ac:dyDescent="0.2">
      <c r="A3539" s="58">
        <v>19169</v>
      </c>
      <c r="B3539" s="58" t="s">
        <v>763</v>
      </c>
      <c r="C3539" s="59">
        <v>0.35</v>
      </c>
      <c r="D3539" s="72">
        <f t="shared" si="184"/>
        <v>13533.333333333332</v>
      </c>
      <c r="K3539" s="62">
        <f t="shared" si="185"/>
        <v>13533.333333333332</v>
      </c>
      <c r="P3539" s="63">
        <v>46700</v>
      </c>
    </row>
    <row r="3540" spans="1:16" ht="12.75" customHeight="1" x14ac:dyDescent="0.2">
      <c r="A3540" s="58">
        <v>19170</v>
      </c>
      <c r="B3540" s="58" t="s">
        <v>764</v>
      </c>
      <c r="C3540" s="59">
        <v>0.45</v>
      </c>
      <c r="D3540" s="72">
        <f t="shared" si="184"/>
        <v>17400</v>
      </c>
      <c r="K3540" s="62">
        <f t="shared" si="185"/>
        <v>17400</v>
      </c>
      <c r="P3540" s="63">
        <v>3900</v>
      </c>
    </row>
    <row r="3541" spans="1:16" ht="12.75" customHeight="1" x14ac:dyDescent="0.2">
      <c r="A3541" s="58">
        <v>19171</v>
      </c>
      <c r="B3541" s="58" t="s">
        <v>765</v>
      </c>
      <c r="C3541" s="59">
        <v>2.0299999999999998</v>
      </c>
      <c r="D3541" s="72">
        <f t="shared" si="184"/>
        <v>78493.333333333314</v>
      </c>
      <c r="K3541" s="62">
        <f t="shared" si="185"/>
        <v>78493.333333333314</v>
      </c>
      <c r="P3541" s="63">
        <v>5000</v>
      </c>
    </row>
    <row r="3542" spans="1:16" ht="12.75" customHeight="1" x14ac:dyDescent="0.2">
      <c r="A3542" s="58">
        <v>19175</v>
      </c>
      <c r="B3542" s="58" t="s">
        <v>766</v>
      </c>
      <c r="C3542" s="59">
        <v>1.75</v>
      </c>
      <c r="D3542" s="72">
        <f t="shared" si="184"/>
        <v>67666.666666666657</v>
      </c>
      <c r="K3542" s="62">
        <f t="shared" si="185"/>
        <v>67666.666666666657</v>
      </c>
      <c r="P3542" s="63">
        <v>22500</v>
      </c>
    </row>
    <row r="3543" spans="1:16" ht="12.75" customHeight="1" x14ac:dyDescent="0.2">
      <c r="A3543" s="58">
        <v>19176</v>
      </c>
      <c r="B3543" s="58" t="s">
        <v>767</v>
      </c>
      <c r="C3543" s="59">
        <v>1.52</v>
      </c>
      <c r="D3543" s="72">
        <f t="shared" si="184"/>
        <v>58773.333333333328</v>
      </c>
      <c r="K3543" s="62">
        <f t="shared" si="185"/>
        <v>58773.333333333328</v>
      </c>
      <c r="P3543" s="63">
        <v>19400</v>
      </c>
    </row>
    <row r="3544" spans="1:16" ht="12.75" customHeight="1" x14ac:dyDescent="0.2">
      <c r="A3544" s="58">
        <v>19177</v>
      </c>
      <c r="B3544" s="58" t="s">
        <v>768</v>
      </c>
      <c r="C3544" s="59">
        <v>0.71</v>
      </c>
      <c r="D3544" s="72">
        <f t="shared" si="184"/>
        <v>27453.333333333328</v>
      </c>
      <c r="K3544" s="62">
        <f t="shared" si="185"/>
        <v>27453.333333333328</v>
      </c>
      <c r="P3544" s="63">
        <v>16800</v>
      </c>
    </row>
    <row r="3545" spans="1:16" ht="12.75" customHeight="1" x14ac:dyDescent="0.2">
      <c r="A3545" s="58">
        <v>19181</v>
      </c>
      <c r="B3545" s="58" t="s">
        <v>769</v>
      </c>
      <c r="C3545" s="59">
        <v>4.8600000000000003</v>
      </c>
      <c r="D3545" s="72">
        <f t="shared" si="184"/>
        <v>187920</v>
      </c>
      <c r="K3545" s="62">
        <f t="shared" si="185"/>
        <v>187920</v>
      </c>
      <c r="P3545" s="63">
        <v>7900</v>
      </c>
    </row>
    <row r="3546" spans="1:16" ht="12.75" customHeight="1" x14ac:dyDescent="0.2">
      <c r="A3546" s="58">
        <v>19182</v>
      </c>
      <c r="B3546" s="58" t="s">
        <v>770</v>
      </c>
      <c r="C3546" s="59">
        <v>1.1299999999999999</v>
      </c>
      <c r="D3546" s="72">
        <f t="shared" si="184"/>
        <v>43693.333333333328</v>
      </c>
      <c r="K3546" s="62">
        <f t="shared" si="185"/>
        <v>43693.333333333328</v>
      </c>
      <c r="P3546" s="63">
        <v>53800</v>
      </c>
    </row>
    <row r="3547" spans="1:16" ht="12.75" customHeight="1" x14ac:dyDescent="0.2">
      <c r="A3547" s="58">
        <v>19183</v>
      </c>
      <c r="B3547" s="58" t="s">
        <v>771</v>
      </c>
      <c r="C3547" s="59">
        <v>2.5299999999999998</v>
      </c>
      <c r="D3547" s="72">
        <f t="shared" si="184"/>
        <v>97826.666666666657</v>
      </c>
      <c r="K3547" s="62">
        <f t="shared" si="185"/>
        <v>97826.666666666657</v>
      </c>
      <c r="P3547" s="63">
        <v>12500</v>
      </c>
    </row>
    <row r="3548" spans="1:16" ht="12.75" customHeight="1" x14ac:dyDescent="0.2">
      <c r="A3548" s="58">
        <v>19187</v>
      </c>
      <c r="B3548" s="58" t="s">
        <v>772</v>
      </c>
      <c r="C3548" s="59">
        <v>1.1499999999999999</v>
      </c>
      <c r="D3548" s="72">
        <f t="shared" si="184"/>
        <v>44466.666666666657</v>
      </c>
      <c r="K3548" s="62">
        <f t="shared" si="185"/>
        <v>44466.666666666657</v>
      </c>
      <c r="P3548" s="63">
        <v>28000</v>
      </c>
    </row>
    <row r="3549" spans="1:16" ht="12.75" customHeight="1" x14ac:dyDescent="0.2">
      <c r="A3549" s="58">
        <v>19188</v>
      </c>
      <c r="B3549" s="58" t="s">
        <v>773</v>
      </c>
      <c r="C3549" s="59">
        <v>1.02</v>
      </c>
      <c r="D3549" s="72">
        <f t="shared" ref="D3549:D3612" si="186">C3549*D215</f>
        <v>39440</v>
      </c>
      <c r="K3549" s="62">
        <f t="shared" ref="K3549:K3612" si="187">D3549</f>
        <v>39440</v>
      </c>
      <c r="P3549" s="63">
        <v>12700</v>
      </c>
    </row>
    <row r="3550" spans="1:16" ht="12.75" customHeight="1" x14ac:dyDescent="0.2">
      <c r="A3550" s="58">
        <v>19189</v>
      </c>
      <c r="B3550" s="58" t="s">
        <v>774</v>
      </c>
      <c r="C3550" s="59">
        <v>3.12</v>
      </c>
      <c r="D3550" s="72">
        <f t="shared" si="186"/>
        <v>120640</v>
      </c>
      <c r="K3550" s="62">
        <f t="shared" si="187"/>
        <v>120640</v>
      </c>
      <c r="P3550" s="63">
        <v>11300</v>
      </c>
    </row>
    <row r="3551" spans="1:16" ht="12.75" customHeight="1" x14ac:dyDescent="0.2">
      <c r="A3551" s="58">
        <v>19190</v>
      </c>
      <c r="B3551" s="58" t="s">
        <v>775</v>
      </c>
      <c r="C3551" s="59">
        <v>1.1399999999999999</v>
      </c>
      <c r="D3551" s="72">
        <f t="shared" si="186"/>
        <v>44079.999999999993</v>
      </c>
      <c r="K3551" s="62">
        <f t="shared" si="187"/>
        <v>44079.999999999993</v>
      </c>
      <c r="P3551" s="63">
        <v>34500</v>
      </c>
    </row>
    <row r="3552" spans="1:16" ht="12.75" customHeight="1" x14ac:dyDescent="0.2">
      <c r="A3552" s="58">
        <v>19193</v>
      </c>
      <c r="B3552" s="58" t="s">
        <v>776</v>
      </c>
      <c r="C3552" s="59">
        <v>1.21</v>
      </c>
      <c r="D3552" s="72">
        <f t="shared" si="186"/>
        <v>46786.666666666664</v>
      </c>
      <c r="K3552" s="62">
        <f t="shared" si="187"/>
        <v>46786.666666666664</v>
      </c>
      <c r="P3552" s="63">
        <v>12600</v>
      </c>
    </row>
    <row r="3553" spans="1:16" ht="12.75" customHeight="1" x14ac:dyDescent="0.2">
      <c r="A3553" s="58">
        <v>19194</v>
      </c>
      <c r="B3553" s="58" t="s">
        <v>777</v>
      </c>
      <c r="C3553" s="59">
        <v>0.92</v>
      </c>
      <c r="D3553" s="72">
        <f t="shared" si="186"/>
        <v>35573.333333333336</v>
      </c>
      <c r="K3553" s="62">
        <f t="shared" si="187"/>
        <v>35573.333333333336</v>
      </c>
      <c r="P3553" s="63">
        <v>13400</v>
      </c>
    </row>
    <row r="3554" spans="1:16" ht="12.75" customHeight="1" x14ac:dyDescent="0.2">
      <c r="A3554" s="58">
        <v>19195</v>
      </c>
      <c r="B3554" s="58" t="s">
        <v>778</v>
      </c>
      <c r="C3554" s="59">
        <v>1.32</v>
      </c>
      <c r="D3554" s="72">
        <f t="shared" si="186"/>
        <v>51040</v>
      </c>
      <c r="K3554" s="62">
        <f t="shared" si="187"/>
        <v>51040</v>
      </c>
      <c r="P3554" s="63">
        <v>10200</v>
      </c>
    </row>
    <row r="3555" spans="1:16" ht="12.75" customHeight="1" x14ac:dyDescent="0.2">
      <c r="A3555" s="58">
        <v>19199</v>
      </c>
      <c r="B3555" s="58" t="s">
        <v>779</v>
      </c>
      <c r="C3555" s="59">
        <v>1.66</v>
      </c>
      <c r="D3555" s="72">
        <f t="shared" si="186"/>
        <v>64186.666666666657</v>
      </c>
      <c r="K3555" s="62">
        <f t="shared" si="187"/>
        <v>64186.666666666657</v>
      </c>
      <c r="P3555" s="63">
        <v>14600</v>
      </c>
    </row>
    <row r="3556" spans="1:16" ht="12.75" customHeight="1" x14ac:dyDescent="0.2">
      <c r="A3556" s="58">
        <v>19200</v>
      </c>
      <c r="B3556" s="58" t="s">
        <v>780</v>
      </c>
      <c r="C3556" s="59">
        <v>0.31</v>
      </c>
      <c r="D3556" s="72">
        <f t="shared" si="186"/>
        <v>11986.666666666666</v>
      </c>
      <c r="K3556" s="62">
        <f t="shared" si="187"/>
        <v>11986.666666666666</v>
      </c>
      <c r="P3556" s="63">
        <v>18400</v>
      </c>
    </row>
    <row r="3557" spans="1:16" ht="12.75" customHeight="1" x14ac:dyDescent="0.2">
      <c r="A3557" s="58">
        <v>19201</v>
      </c>
      <c r="B3557" s="58" t="s">
        <v>781</v>
      </c>
      <c r="C3557" s="59">
        <v>1.21</v>
      </c>
      <c r="D3557" s="72">
        <f t="shared" si="186"/>
        <v>46786.666666666664</v>
      </c>
      <c r="K3557" s="62">
        <f t="shared" si="187"/>
        <v>46786.666666666664</v>
      </c>
      <c r="P3557" s="63">
        <v>3400</v>
      </c>
    </row>
    <row r="3558" spans="1:16" ht="12.75" customHeight="1" x14ac:dyDescent="0.2">
      <c r="A3558" s="58">
        <v>19205</v>
      </c>
      <c r="B3558" s="58" t="s">
        <v>782</v>
      </c>
      <c r="C3558" s="59">
        <v>3.1</v>
      </c>
      <c r="D3558" s="72">
        <f t="shared" si="186"/>
        <v>119866.66666666666</v>
      </c>
      <c r="K3558" s="62">
        <f t="shared" si="187"/>
        <v>119866.66666666666</v>
      </c>
      <c r="P3558" s="63">
        <v>13400</v>
      </c>
    </row>
    <row r="3559" spans="1:16" ht="12.75" customHeight="1" x14ac:dyDescent="0.2">
      <c r="A3559" s="58">
        <v>19206</v>
      </c>
      <c r="B3559" s="58" t="s">
        <v>783</v>
      </c>
      <c r="C3559" s="59">
        <v>2.13</v>
      </c>
      <c r="D3559" s="72">
        <f t="shared" si="186"/>
        <v>82359.999999999985</v>
      </c>
      <c r="K3559" s="62">
        <f t="shared" si="187"/>
        <v>82359.999999999985</v>
      </c>
      <c r="P3559" s="63">
        <v>34300</v>
      </c>
    </row>
    <row r="3560" spans="1:16" ht="12.75" customHeight="1" x14ac:dyDescent="0.2">
      <c r="A3560" s="58">
        <v>19207</v>
      </c>
      <c r="B3560" s="58" t="s">
        <v>784</v>
      </c>
      <c r="C3560" s="59">
        <v>2.2200000000000002</v>
      </c>
      <c r="D3560" s="72">
        <f t="shared" si="186"/>
        <v>85840</v>
      </c>
      <c r="K3560" s="62">
        <f t="shared" si="187"/>
        <v>85840</v>
      </c>
      <c r="P3560" s="63">
        <v>23600</v>
      </c>
    </row>
    <row r="3561" spans="1:16" ht="12.75" customHeight="1" x14ac:dyDescent="0.2">
      <c r="A3561" s="58">
        <v>19211</v>
      </c>
      <c r="B3561" s="58" t="s">
        <v>785</v>
      </c>
      <c r="C3561" s="59">
        <v>2.2200000000000002</v>
      </c>
      <c r="D3561" s="72">
        <f t="shared" si="186"/>
        <v>85840</v>
      </c>
      <c r="K3561" s="62">
        <f t="shared" si="187"/>
        <v>85840</v>
      </c>
      <c r="P3561" s="63">
        <v>24600</v>
      </c>
    </row>
    <row r="3562" spans="1:16" ht="12.75" customHeight="1" x14ac:dyDescent="0.2">
      <c r="A3562" s="58">
        <v>19213</v>
      </c>
      <c r="B3562" s="58" t="s">
        <v>786</v>
      </c>
      <c r="C3562" s="59">
        <v>2.21</v>
      </c>
      <c r="D3562" s="72">
        <f t="shared" si="186"/>
        <v>85453.333333333328</v>
      </c>
      <c r="K3562" s="62">
        <f t="shared" si="187"/>
        <v>85453.333333333328</v>
      </c>
      <c r="P3562" s="63">
        <v>24600</v>
      </c>
    </row>
    <row r="3563" spans="1:16" ht="12.75" customHeight="1" x14ac:dyDescent="0.2">
      <c r="A3563" s="58">
        <v>19217</v>
      </c>
      <c r="B3563" s="58" t="s">
        <v>787</v>
      </c>
      <c r="C3563" s="59">
        <v>4.79</v>
      </c>
      <c r="D3563" s="72">
        <f t="shared" si="186"/>
        <v>185213.33333333331</v>
      </c>
      <c r="K3563" s="62">
        <f t="shared" si="187"/>
        <v>185213.33333333331</v>
      </c>
      <c r="P3563" s="63">
        <v>24500</v>
      </c>
    </row>
    <row r="3564" spans="1:16" ht="12.75" customHeight="1" x14ac:dyDescent="0.2">
      <c r="A3564" s="58">
        <v>19218</v>
      </c>
      <c r="B3564" s="58" t="s">
        <v>788</v>
      </c>
      <c r="C3564" s="59">
        <v>5.64</v>
      </c>
      <c r="D3564" s="72">
        <f t="shared" si="186"/>
        <v>218079.99999999997</v>
      </c>
      <c r="K3564" s="62">
        <f t="shared" si="187"/>
        <v>218079.99999999997</v>
      </c>
      <c r="P3564" s="63">
        <v>53000</v>
      </c>
    </row>
    <row r="3565" spans="1:16" ht="12.75" customHeight="1" x14ac:dyDescent="0.2">
      <c r="A3565" s="58">
        <v>19219</v>
      </c>
      <c r="B3565" s="58" t="s">
        <v>789</v>
      </c>
      <c r="C3565" s="59">
        <v>2.17</v>
      </c>
      <c r="D3565" s="72">
        <f t="shared" si="186"/>
        <v>83906.666666666657</v>
      </c>
      <c r="K3565" s="62">
        <f t="shared" si="187"/>
        <v>83906.666666666657</v>
      </c>
      <c r="P3565" s="63">
        <v>62400</v>
      </c>
    </row>
    <row r="3566" spans="1:16" ht="12.75" customHeight="1" x14ac:dyDescent="0.2">
      <c r="A3566" s="58">
        <v>19223</v>
      </c>
      <c r="B3566" s="58" t="s">
        <v>790</v>
      </c>
      <c r="C3566" s="59">
        <v>1.42</v>
      </c>
      <c r="D3566" s="72">
        <f t="shared" si="186"/>
        <v>54906.666666666657</v>
      </c>
      <c r="K3566" s="62">
        <f t="shared" si="187"/>
        <v>54906.666666666657</v>
      </c>
      <c r="P3566" s="63">
        <v>24000</v>
      </c>
    </row>
    <row r="3567" spans="1:16" ht="12.75" customHeight="1" x14ac:dyDescent="0.2">
      <c r="A3567" s="58">
        <v>19224</v>
      </c>
      <c r="B3567" s="58" t="s">
        <v>791</v>
      </c>
      <c r="C3567" s="59">
        <v>0.38</v>
      </c>
      <c r="D3567" s="72">
        <f t="shared" si="186"/>
        <v>14693.333333333332</v>
      </c>
      <c r="K3567" s="62">
        <f t="shared" si="187"/>
        <v>14693.333333333332</v>
      </c>
      <c r="P3567" s="63">
        <v>15700</v>
      </c>
    </row>
    <row r="3568" spans="1:16" ht="12.75" customHeight="1" x14ac:dyDescent="0.2">
      <c r="A3568" s="58">
        <v>19225</v>
      </c>
      <c r="B3568" s="58" t="s">
        <v>792</v>
      </c>
      <c r="C3568" s="59">
        <v>1.69</v>
      </c>
      <c r="D3568" s="72">
        <f t="shared" si="186"/>
        <v>65346.666666666657</v>
      </c>
      <c r="K3568" s="62">
        <f t="shared" si="187"/>
        <v>65346.666666666657</v>
      </c>
      <c r="P3568" s="63">
        <v>4200</v>
      </c>
    </row>
    <row r="3569" spans="1:16" ht="12.75" customHeight="1" x14ac:dyDescent="0.2">
      <c r="A3569" s="58">
        <v>19226</v>
      </c>
      <c r="B3569" s="58" t="s">
        <v>793</v>
      </c>
      <c r="C3569" s="59">
        <v>0.57999999999999996</v>
      </c>
      <c r="D3569" s="72">
        <f t="shared" si="186"/>
        <v>22426.666666666664</v>
      </c>
      <c r="K3569" s="62">
        <f t="shared" si="187"/>
        <v>22426.666666666664</v>
      </c>
      <c r="P3569" s="63">
        <v>18700</v>
      </c>
    </row>
    <row r="3570" spans="1:16" ht="12.75" customHeight="1" x14ac:dyDescent="0.2">
      <c r="A3570" s="58">
        <v>19227</v>
      </c>
      <c r="B3570" s="58" t="s">
        <v>794</v>
      </c>
      <c r="C3570" s="59">
        <v>0.49</v>
      </c>
      <c r="D3570" s="72">
        <f t="shared" si="186"/>
        <v>18946.666666666664</v>
      </c>
      <c r="K3570" s="62">
        <f t="shared" si="187"/>
        <v>18946.666666666664</v>
      </c>
      <c r="P3570" s="63">
        <v>6400</v>
      </c>
    </row>
    <row r="3571" spans="1:16" ht="12.75" customHeight="1" x14ac:dyDescent="0.2">
      <c r="A3571" s="58">
        <v>19230</v>
      </c>
      <c r="B3571" s="58" t="s">
        <v>795</v>
      </c>
      <c r="C3571" s="59">
        <v>0.53</v>
      </c>
      <c r="D3571" s="72">
        <f t="shared" si="186"/>
        <v>20493.333333333332</v>
      </c>
      <c r="K3571" s="62">
        <f t="shared" si="187"/>
        <v>20493.333333333332</v>
      </c>
      <c r="P3571" s="63">
        <v>5400</v>
      </c>
    </row>
    <row r="3572" spans="1:16" ht="12.75" customHeight="1" x14ac:dyDescent="0.2">
      <c r="A3572" s="58">
        <v>19231</v>
      </c>
      <c r="B3572" s="58" t="s">
        <v>796</v>
      </c>
      <c r="C3572" s="59">
        <v>1.75</v>
      </c>
      <c r="D3572" s="72">
        <f t="shared" si="186"/>
        <v>67666.666666666657</v>
      </c>
      <c r="K3572" s="62">
        <f t="shared" si="187"/>
        <v>67666.666666666657</v>
      </c>
      <c r="P3572" s="63">
        <v>5900</v>
      </c>
    </row>
    <row r="3573" spans="1:16" ht="12.75" customHeight="1" x14ac:dyDescent="0.2">
      <c r="A3573" s="58">
        <v>19235</v>
      </c>
      <c r="B3573" s="58" t="s">
        <v>797</v>
      </c>
      <c r="C3573" s="59">
        <v>1.89</v>
      </c>
      <c r="D3573" s="72">
        <f t="shared" si="186"/>
        <v>73079.999999999985</v>
      </c>
      <c r="K3573" s="62">
        <f t="shared" si="187"/>
        <v>73079.999999999985</v>
      </c>
      <c r="P3573" s="63">
        <v>19400</v>
      </c>
    </row>
    <row r="3574" spans="1:16" ht="12.75" customHeight="1" x14ac:dyDescent="0.2">
      <c r="A3574" s="58">
        <v>19236</v>
      </c>
      <c r="B3574" s="58" t="s">
        <v>798</v>
      </c>
      <c r="C3574" s="59">
        <v>1.69</v>
      </c>
      <c r="D3574" s="72">
        <f t="shared" si="186"/>
        <v>65346.666666666657</v>
      </c>
      <c r="K3574" s="62">
        <f t="shared" si="187"/>
        <v>65346.666666666657</v>
      </c>
      <c r="P3574" s="63">
        <v>20900</v>
      </c>
    </row>
    <row r="3575" spans="1:16" ht="12.75" customHeight="1" x14ac:dyDescent="0.2">
      <c r="A3575" s="58">
        <v>19237</v>
      </c>
      <c r="B3575" s="58" t="s">
        <v>799</v>
      </c>
      <c r="C3575" s="59">
        <v>0.84</v>
      </c>
      <c r="D3575" s="72">
        <f t="shared" si="186"/>
        <v>32479.999999999996</v>
      </c>
      <c r="K3575" s="62">
        <f t="shared" si="187"/>
        <v>32479.999999999996</v>
      </c>
      <c r="P3575" s="63">
        <v>18700</v>
      </c>
    </row>
    <row r="3576" spans="1:16" ht="12.75" customHeight="1" x14ac:dyDescent="0.2">
      <c r="A3576" s="58">
        <v>19241</v>
      </c>
      <c r="B3576" s="58" t="s">
        <v>800</v>
      </c>
      <c r="C3576" s="59">
        <v>0.99</v>
      </c>
      <c r="D3576" s="72">
        <f t="shared" si="186"/>
        <v>38280</v>
      </c>
      <c r="K3576" s="62">
        <f t="shared" si="187"/>
        <v>38280</v>
      </c>
      <c r="P3576" s="63">
        <v>9300</v>
      </c>
    </row>
    <row r="3577" spans="1:16" ht="12.75" customHeight="1" x14ac:dyDescent="0.2">
      <c r="A3577" s="58">
        <v>19242</v>
      </c>
      <c r="B3577" s="58" t="s">
        <v>801</v>
      </c>
      <c r="C3577" s="59">
        <v>1.02</v>
      </c>
      <c r="D3577" s="72">
        <f t="shared" si="186"/>
        <v>39440</v>
      </c>
      <c r="K3577" s="62">
        <f t="shared" si="187"/>
        <v>39440</v>
      </c>
      <c r="P3577" s="63">
        <v>11000</v>
      </c>
    </row>
    <row r="3578" spans="1:16" ht="12.75" customHeight="1" x14ac:dyDescent="0.2">
      <c r="A3578" s="58">
        <v>19243</v>
      </c>
      <c r="B3578" s="58" t="s">
        <v>802</v>
      </c>
      <c r="C3578" s="59">
        <v>1.21</v>
      </c>
      <c r="D3578" s="72">
        <f t="shared" si="186"/>
        <v>46786.666666666664</v>
      </c>
      <c r="K3578" s="62">
        <f t="shared" si="187"/>
        <v>46786.666666666664</v>
      </c>
      <c r="P3578" s="63">
        <v>11300</v>
      </c>
    </row>
    <row r="3579" spans="1:16" ht="12.75" customHeight="1" x14ac:dyDescent="0.2">
      <c r="A3579" s="58">
        <v>19244</v>
      </c>
      <c r="B3579" s="58" t="s">
        <v>803</v>
      </c>
      <c r="C3579" s="59">
        <v>1.35</v>
      </c>
      <c r="D3579" s="72">
        <f t="shared" si="186"/>
        <v>52200</v>
      </c>
      <c r="K3579" s="62">
        <f t="shared" si="187"/>
        <v>52200</v>
      </c>
      <c r="P3579" s="63">
        <v>13400</v>
      </c>
    </row>
    <row r="3580" spans="1:16" ht="12.75" customHeight="1" x14ac:dyDescent="0.2">
      <c r="A3580" s="58">
        <v>19247</v>
      </c>
      <c r="B3580" s="58" t="s">
        <v>804</v>
      </c>
      <c r="C3580" s="59">
        <v>1.21</v>
      </c>
      <c r="D3580" s="72">
        <f t="shared" si="186"/>
        <v>46786.666666666664</v>
      </c>
      <c r="K3580" s="62">
        <f t="shared" si="187"/>
        <v>46786.666666666664</v>
      </c>
      <c r="P3580" s="63">
        <v>14900</v>
      </c>
    </row>
    <row r="3581" spans="1:16" ht="12.75" customHeight="1" x14ac:dyDescent="0.2">
      <c r="A3581" s="58">
        <v>19248</v>
      </c>
      <c r="B3581" s="58" t="s">
        <v>805</v>
      </c>
      <c r="C3581" s="59">
        <v>1.18</v>
      </c>
      <c r="D3581" s="72">
        <f t="shared" si="186"/>
        <v>45626.666666666664</v>
      </c>
      <c r="K3581" s="62">
        <f t="shared" si="187"/>
        <v>45626.666666666664</v>
      </c>
      <c r="P3581" s="63">
        <v>13400</v>
      </c>
    </row>
    <row r="3582" spans="1:16" ht="12.75" customHeight="1" x14ac:dyDescent="0.2">
      <c r="A3582" s="58">
        <v>19249</v>
      </c>
      <c r="B3582" s="58" t="s">
        <v>806</v>
      </c>
      <c r="C3582" s="59">
        <v>3.05</v>
      </c>
      <c r="D3582" s="72">
        <f t="shared" si="186"/>
        <v>117933.33333333331</v>
      </c>
      <c r="K3582" s="62">
        <f t="shared" si="187"/>
        <v>117933.33333333331</v>
      </c>
      <c r="P3582" s="63">
        <v>13100</v>
      </c>
    </row>
    <row r="3583" spans="1:16" ht="12.75" customHeight="1" x14ac:dyDescent="0.2">
      <c r="A3583" s="58">
        <v>19253</v>
      </c>
      <c r="B3583" s="58" t="s">
        <v>807</v>
      </c>
      <c r="C3583" s="59">
        <v>0.57999999999999996</v>
      </c>
      <c r="D3583" s="72">
        <f t="shared" si="186"/>
        <v>22426.666666666664</v>
      </c>
      <c r="K3583" s="62">
        <f t="shared" si="187"/>
        <v>22426.666666666664</v>
      </c>
      <c r="P3583" s="63">
        <v>33800</v>
      </c>
    </row>
    <row r="3584" spans="1:16" ht="12.75" customHeight="1" x14ac:dyDescent="0.2">
      <c r="A3584" s="58">
        <v>19254</v>
      </c>
      <c r="B3584" s="58" t="s">
        <v>1820</v>
      </c>
      <c r="C3584" s="59">
        <v>3.41</v>
      </c>
      <c r="D3584" s="72">
        <f t="shared" si="186"/>
        <v>131853.33333333334</v>
      </c>
      <c r="K3584" s="62">
        <f t="shared" si="187"/>
        <v>131853.33333333334</v>
      </c>
      <c r="P3584" s="63">
        <v>6400</v>
      </c>
    </row>
    <row r="3585" spans="1:16" ht="12.75" customHeight="1" x14ac:dyDescent="0.2">
      <c r="A3585" s="58">
        <v>19255</v>
      </c>
      <c r="B3585" s="58" t="s">
        <v>1821</v>
      </c>
      <c r="C3585" s="59">
        <v>1.35</v>
      </c>
      <c r="D3585" s="72">
        <f t="shared" si="186"/>
        <v>52200</v>
      </c>
      <c r="K3585" s="62">
        <f t="shared" si="187"/>
        <v>52200</v>
      </c>
      <c r="P3585" s="63">
        <v>37700</v>
      </c>
    </row>
    <row r="3586" spans="1:16" ht="12.75" customHeight="1" x14ac:dyDescent="0.2">
      <c r="A3586" s="58">
        <v>19259</v>
      </c>
      <c r="B3586" s="58" t="s">
        <v>1822</v>
      </c>
      <c r="C3586" s="59">
        <v>2.5499999999999998</v>
      </c>
      <c r="D3586" s="72">
        <f t="shared" si="186"/>
        <v>98599.999999999985</v>
      </c>
      <c r="K3586" s="62">
        <f t="shared" si="187"/>
        <v>98599.999999999985</v>
      </c>
      <c r="P3586" s="63">
        <v>14900</v>
      </c>
    </row>
    <row r="3587" spans="1:16" ht="12.75" customHeight="1" x14ac:dyDescent="0.2">
      <c r="A3587" s="58">
        <v>19260</v>
      </c>
      <c r="B3587" s="58" t="s">
        <v>1823</v>
      </c>
      <c r="C3587" s="59">
        <v>0.62</v>
      </c>
      <c r="D3587" s="72">
        <f t="shared" si="186"/>
        <v>23973.333333333332</v>
      </c>
      <c r="K3587" s="62">
        <f t="shared" si="187"/>
        <v>23973.333333333332</v>
      </c>
      <c r="P3587" s="63">
        <v>28200</v>
      </c>
    </row>
    <row r="3588" spans="1:16" ht="12.75" customHeight="1" x14ac:dyDescent="0.2">
      <c r="A3588" s="58">
        <v>19261</v>
      </c>
      <c r="B3588" s="58" t="s">
        <v>1824</v>
      </c>
      <c r="C3588" s="59">
        <v>0.37</v>
      </c>
      <c r="D3588" s="72">
        <f t="shared" si="186"/>
        <v>14306.666666666666</v>
      </c>
      <c r="K3588" s="62">
        <f t="shared" si="187"/>
        <v>14306.666666666666</v>
      </c>
      <c r="P3588" s="63">
        <v>6900</v>
      </c>
    </row>
    <row r="3589" spans="1:16" ht="12.75" customHeight="1" x14ac:dyDescent="0.2">
      <c r="A3589" s="58">
        <v>19265</v>
      </c>
      <c r="B3589" s="58" t="s">
        <v>1825</v>
      </c>
      <c r="C3589" s="59">
        <v>0.62</v>
      </c>
      <c r="D3589" s="72">
        <f t="shared" si="186"/>
        <v>23973.333333333332</v>
      </c>
      <c r="K3589" s="62">
        <f t="shared" si="187"/>
        <v>23973.333333333332</v>
      </c>
      <c r="P3589" s="63">
        <v>4100</v>
      </c>
    </row>
    <row r="3590" spans="1:16" ht="12.75" customHeight="1" x14ac:dyDescent="0.2">
      <c r="A3590" s="58">
        <v>19266</v>
      </c>
      <c r="B3590" s="58" t="s">
        <v>1826</v>
      </c>
      <c r="C3590" s="59">
        <v>2.65</v>
      </c>
      <c r="D3590" s="72">
        <f t="shared" si="186"/>
        <v>102466.66666666666</v>
      </c>
      <c r="K3590" s="62">
        <f t="shared" si="187"/>
        <v>102466.66666666666</v>
      </c>
      <c r="P3590" s="63">
        <v>6900</v>
      </c>
    </row>
    <row r="3591" spans="1:16" ht="12.75" customHeight="1" x14ac:dyDescent="0.2">
      <c r="A3591" s="58">
        <v>19267</v>
      </c>
      <c r="B3591" s="58" t="s">
        <v>1827</v>
      </c>
      <c r="C3591" s="59">
        <v>0.33</v>
      </c>
      <c r="D3591" s="72">
        <f t="shared" si="186"/>
        <v>12760</v>
      </c>
      <c r="K3591" s="62">
        <f t="shared" si="187"/>
        <v>12760</v>
      </c>
      <c r="P3591" s="63">
        <v>29300</v>
      </c>
    </row>
    <row r="3592" spans="1:16" ht="12.75" customHeight="1" x14ac:dyDescent="0.2">
      <c r="A3592" s="58">
        <v>19271</v>
      </c>
      <c r="B3592" s="58" t="s">
        <v>1828</v>
      </c>
      <c r="C3592" s="59">
        <v>0.5</v>
      </c>
      <c r="D3592" s="72">
        <f t="shared" si="186"/>
        <v>19333.333333333332</v>
      </c>
      <c r="K3592" s="62">
        <f t="shared" si="187"/>
        <v>19333.333333333332</v>
      </c>
      <c r="P3592" s="63">
        <v>3700</v>
      </c>
    </row>
    <row r="3593" spans="1:16" ht="12.75" customHeight="1" x14ac:dyDescent="0.2">
      <c r="A3593" s="58">
        <v>19272</v>
      </c>
      <c r="B3593" s="58" t="s">
        <v>1829</v>
      </c>
      <c r="C3593" s="59">
        <v>1.02</v>
      </c>
      <c r="D3593" s="72">
        <f t="shared" si="186"/>
        <v>39440</v>
      </c>
      <c r="K3593" s="62">
        <f t="shared" si="187"/>
        <v>39440</v>
      </c>
      <c r="P3593" s="63">
        <v>5500</v>
      </c>
    </row>
    <row r="3594" spans="1:16" ht="12.75" customHeight="1" x14ac:dyDescent="0.2">
      <c r="A3594" s="58">
        <v>19273</v>
      </c>
      <c r="B3594" s="58" t="s">
        <v>1830</v>
      </c>
      <c r="C3594" s="59">
        <v>1.3</v>
      </c>
      <c r="D3594" s="72">
        <f t="shared" si="186"/>
        <v>50266.666666666664</v>
      </c>
      <c r="K3594" s="62">
        <f t="shared" si="187"/>
        <v>50266.666666666664</v>
      </c>
      <c r="P3594" s="63">
        <v>11300</v>
      </c>
    </row>
    <row r="3595" spans="1:16" ht="12.75" customHeight="1" x14ac:dyDescent="0.2">
      <c r="A3595" s="58">
        <v>19277</v>
      </c>
      <c r="B3595" s="58" t="s">
        <v>1831</v>
      </c>
      <c r="C3595" s="59">
        <v>1.31</v>
      </c>
      <c r="D3595" s="72">
        <f t="shared" si="186"/>
        <v>50653.333333333336</v>
      </c>
      <c r="K3595" s="62">
        <f t="shared" si="187"/>
        <v>50653.333333333336</v>
      </c>
      <c r="P3595" s="63">
        <v>14400</v>
      </c>
    </row>
    <row r="3596" spans="1:16" ht="12.75" customHeight="1" x14ac:dyDescent="0.2">
      <c r="A3596" s="58">
        <v>19278</v>
      </c>
      <c r="B3596" s="58" t="s">
        <v>1832</v>
      </c>
      <c r="C3596" s="59">
        <v>2.37</v>
      </c>
      <c r="D3596" s="72">
        <f t="shared" si="186"/>
        <v>91640</v>
      </c>
      <c r="K3596" s="62">
        <f t="shared" si="187"/>
        <v>91640</v>
      </c>
      <c r="P3596" s="63">
        <v>14500</v>
      </c>
    </row>
    <row r="3597" spans="1:16" ht="12.75" customHeight="1" x14ac:dyDescent="0.2">
      <c r="A3597" s="58">
        <v>19279</v>
      </c>
      <c r="B3597" s="58" t="s">
        <v>1833</v>
      </c>
      <c r="C3597" s="59">
        <v>3.02</v>
      </c>
      <c r="D3597" s="72">
        <f t="shared" si="186"/>
        <v>116773.33333333333</v>
      </c>
      <c r="K3597" s="62">
        <f t="shared" si="187"/>
        <v>116773.33333333333</v>
      </c>
      <c r="P3597" s="63">
        <v>26200</v>
      </c>
    </row>
    <row r="3598" spans="1:16" ht="12.75" customHeight="1" x14ac:dyDescent="0.2">
      <c r="A3598" s="58">
        <v>19280</v>
      </c>
      <c r="B3598" s="58" t="s">
        <v>1834</v>
      </c>
      <c r="C3598" s="59">
        <v>0.56000000000000005</v>
      </c>
      <c r="D3598" s="72">
        <f t="shared" si="186"/>
        <v>21653.333333333336</v>
      </c>
      <c r="K3598" s="62">
        <f t="shared" si="187"/>
        <v>21653.333333333336</v>
      </c>
      <c r="P3598" s="63">
        <v>33400</v>
      </c>
    </row>
    <row r="3599" spans="1:16" ht="12.75" customHeight="1" x14ac:dyDescent="0.2">
      <c r="A3599" s="58">
        <v>19283</v>
      </c>
      <c r="B3599" s="58" t="s">
        <v>1835</v>
      </c>
      <c r="C3599" s="59">
        <v>0.77</v>
      </c>
      <c r="D3599" s="72">
        <f t="shared" si="186"/>
        <v>29773.333333333332</v>
      </c>
      <c r="K3599" s="62">
        <f t="shared" si="187"/>
        <v>29773.333333333332</v>
      </c>
      <c r="P3599" s="63">
        <v>6200</v>
      </c>
    </row>
    <row r="3600" spans="1:16" ht="12.75" customHeight="1" x14ac:dyDescent="0.2">
      <c r="A3600" s="58">
        <v>19284</v>
      </c>
      <c r="B3600" s="58" t="s">
        <v>1836</v>
      </c>
      <c r="C3600" s="59">
        <v>1.86</v>
      </c>
      <c r="D3600" s="72">
        <f t="shared" si="186"/>
        <v>71920</v>
      </c>
      <c r="K3600" s="62">
        <f t="shared" si="187"/>
        <v>71920</v>
      </c>
      <c r="P3600" s="63">
        <v>8500</v>
      </c>
    </row>
    <row r="3601" spans="1:16" ht="12.75" customHeight="1" x14ac:dyDescent="0.2">
      <c r="A3601" s="58">
        <v>19285</v>
      </c>
      <c r="B3601" s="58" t="s">
        <v>1837</v>
      </c>
      <c r="C3601" s="59">
        <v>1.08</v>
      </c>
      <c r="D3601" s="72">
        <f t="shared" si="186"/>
        <v>41760</v>
      </c>
      <c r="K3601" s="62">
        <f t="shared" si="187"/>
        <v>41760</v>
      </c>
      <c r="P3601" s="63">
        <v>20600</v>
      </c>
    </row>
    <row r="3602" spans="1:16" ht="12.75" customHeight="1" x14ac:dyDescent="0.2">
      <c r="A3602" s="58">
        <v>19289</v>
      </c>
      <c r="B3602" s="58" t="s">
        <v>1838</v>
      </c>
      <c r="C3602" s="59">
        <v>0.77</v>
      </c>
      <c r="D3602" s="72">
        <f t="shared" si="186"/>
        <v>29773.333333333332</v>
      </c>
      <c r="K3602" s="62">
        <f t="shared" si="187"/>
        <v>29773.333333333332</v>
      </c>
      <c r="P3602" s="63">
        <v>12000</v>
      </c>
    </row>
    <row r="3603" spans="1:16" ht="12.75" customHeight="1" x14ac:dyDescent="0.2">
      <c r="A3603" s="58">
        <v>19290</v>
      </c>
      <c r="B3603" s="58" t="s">
        <v>1839</v>
      </c>
      <c r="C3603" s="59">
        <v>0.48</v>
      </c>
      <c r="D3603" s="72">
        <f t="shared" si="186"/>
        <v>18559.999999999996</v>
      </c>
      <c r="K3603" s="62">
        <f t="shared" si="187"/>
        <v>18559.999999999996</v>
      </c>
      <c r="P3603" s="63">
        <v>8500</v>
      </c>
    </row>
    <row r="3604" spans="1:16" ht="12.75" customHeight="1" x14ac:dyDescent="0.2">
      <c r="A3604" s="58">
        <v>19291</v>
      </c>
      <c r="B3604" s="58" t="s">
        <v>1840</v>
      </c>
      <c r="C3604" s="59">
        <v>6.59</v>
      </c>
      <c r="D3604" s="72">
        <f t="shared" si="186"/>
        <v>254813.33333333331</v>
      </c>
      <c r="K3604" s="62">
        <f t="shared" si="187"/>
        <v>254813.33333333331</v>
      </c>
      <c r="P3604" s="63">
        <v>5300</v>
      </c>
    </row>
    <row r="3605" spans="1:16" ht="12.75" customHeight="1" x14ac:dyDescent="0.2">
      <c r="A3605" s="58">
        <v>19292</v>
      </c>
      <c r="B3605" s="58" t="s">
        <v>1841</v>
      </c>
      <c r="C3605" s="59">
        <v>3.07</v>
      </c>
      <c r="D3605" s="72">
        <f t="shared" si="186"/>
        <v>118706.66666666666</v>
      </c>
      <c r="K3605" s="62">
        <f t="shared" si="187"/>
        <v>118706.66666666666</v>
      </c>
      <c r="P3605" s="63">
        <v>72900</v>
      </c>
    </row>
    <row r="3606" spans="1:16" ht="12.75" customHeight="1" x14ac:dyDescent="0.2">
      <c r="A3606" s="58">
        <v>19295</v>
      </c>
      <c r="B3606" s="58" t="s">
        <v>1842</v>
      </c>
      <c r="C3606" s="59">
        <v>0.5</v>
      </c>
      <c r="D3606" s="72">
        <f t="shared" si="186"/>
        <v>19333.333333333332</v>
      </c>
      <c r="K3606" s="62">
        <f t="shared" si="187"/>
        <v>19333.333333333332</v>
      </c>
      <c r="P3606" s="63">
        <v>34000</v>
      </c>
    </row>
    <row r="3607" spans="1:16" ht="12.75" customHeight="1" x14ac:dyDescent="0.2">
      <c r="A3607" s="58">
        <v>19296</v>
      </c>
      <c r="B3607" s="58" t="s">
        <v>1843</v>
      </c>
      <c r="C3607" s="59">
        <v>0.43</v>
      </c>
      <c r="D3607" s="72">
        <f t="shared" si="186"/>
        <v>16626.666666666664</v>
      </c>
      <c r="K3607" s="62">
        <f t="shared" si="187"/>
        <v>16626.666666666664</v>
      </c>
      <c r="P3607" s="63">
        <v>5500</v>
      </c>
    </row>
    <row r="3608" spans="1:16" ht="12.75" customHeight="1" x14ac:dyDescent="0.2">
      <c r="A3608" s="58">
        <v>19297</v>
      </c>
      <c r="B3608" s="58" t="s">
        <v>1844</v>
      </c>
      <c r="C3608" s="59">
        <v>1.35</v>
      </c>
      <c r="D3608" s="72">
        <f t="shared" si="186"/>
        <v>52200</v>
      </c>
      <c r="K3608" s="62">
        <f t="shared" si="187"/>
        <v>52200</v>
      </c>
      <c r="P3608" s="63">
        <v>4800</v>
      </c>
    </row>
    <row r="3609" spans="1:16" ht="12.75" customHeight="1" x14ac:dyDescent="0.2">
      <c r="A3609" s="58">
        <v>19301</v>
      </c>
      <c r="B3609" s="58" t="s">
        <v>1845</v>
      </c>
      <c r="C3609" s="59">
        <v>1.31</v>
      </c>
      <c r="D3609" s="72">
        <f t="shared" si="186"/>
        <v>50653.333333333336</v>
      </c>
      <c r="K3609" s="62">
        <f t="shared" si="187"/>
        <v>50653.333333333336</v>
      </c>
      <c r="P3609" s="63">
        <v>14900</v>
      </c>
    </row>
    <row r="3610" spans="1:16" ht="12.75" customHeight="1" x14ac:dyDescent="0.2">
      <c r="A3610" s="58">
        <v>19302</v>
      </c>
      <c r="B3610" s="58" t="s">
        <v>1846</v>
      </c>
      <c r="C3610" s="59">
        <v>0.65</v>
      </c>
      <c r="D3610" s="72">
        <f t="shared" si="186"/>
        <v>25133.333333333332</v>
      </c>
      <c r="K3610" s="62">
        <f t="shared" si="187"/>
        <v>25133.333333333332</v>
      </c>
      <c r="P3610" s="63">
        <v>14500</v>
      </c>
    </row>
    <row r="3611" spans="1:16" ht="12.75" customHeight="1" x14ac:dyDescent="0.2">
      <c r="A3611" s="58">
        <v>19303</v>
      </c>
      <c r="B3611" s="58" t="s">
        <v>1847</v>
      </c>
      <c r="C3611" s="59">
        <v>0.95</v>
      </c>
      <c r="D3611" s="72">
        <f t="shared" si="186"/>
        <v>36733.333333333328</v>
      </c>
      <c r="K3611" s="62">
        <f t="shared" si="187"/>
        <v>36733.333333333328</v>
      </c>
      <c r="P3611" s="63">
        <v>7200</v>
      </c>
    </row>
    <row r="3612" spans="1:16" ht="12.75" customHeight="1" x14ac:dyDescent="0.2">
      <c r="A3612" s="58">
        <v>19304</v>
      </c>
      <c r="B3612" s="58" t="s">
        <v>1848</v>
      </c>
      <c r="C3612" s="59">
        <v>0.83</v>
      </c>
      <c r="D3612" s="72">
        <f t="shared" si="186"/>
        <v>32093.333333333328</v>
      </c>
      <c r="K3612" s="62">
        <f t="shared" si="187"/>
        <v>32093.333333333328</v>
      </c>
      <c r="P3612" s="63">
        <v>10500</v>
      </c>
    </row>
    <row r="3613" spans="1:16" ht="12.75" customHeight="1" x14ac:dyDescent="0.2">
      <c r="A3613" s="58">
        <v>19307</v>
      </c>
      <c r="B3613" s="58" t="s">
        <v>1849</v>
      </c>
      <c r="C3613" s="59">
        <v>0.44</v>
      </c>
      <c r="D3613" s="72">
        <f t="shared" ref="D3613:D3676" si="188">C3613*D279</f>
        <v>17013.333333333332</v>
      </c>
      <c r="K3613" s="62">
        <f t="shared" ref="K3613:K3676" si="189">D3613</f>
        <v>17013.333333333332</v>
      </c>
      <c r="P3613" s="63">
        <v>9200</v>
      </c>
    </row>
    <row r="3614" spans="1:16" ht="12.75" customHeight="1" x14ac:dyDescent="0.2">
      <c r="A3614" s="58">
        <v>19308</v>
      </c>
      <c r="B3614" s="58" t="s">
        <v>1850</v>
      </c>
      <c r="C3614" s="59">
        <v>2.2200000000000002</v>
      </c>
      <c r="D3614" s="72">
        <f t="shared" si="188"/>
        <v>85840</v>
      </c>
      <c r="K3614" s="62">
        <f t="shared" si="189"/>
        <v>85840</v>
      </c>
      <c r="P3614" s="63">
        <v>4900</v>
      </c>
    </row>
    <row r="3615" spans="1:16" ht="12.75" customHeight="1" x14ac:dyDescent="0.2">
      <c r="A3615" s="58">
        <v>19309</v>
      </c>
      <c r="B3615" s="58" t="s">
        <v>1851</v>
      </c>
      <c r="C3615" s="59">
        <v>1.18</v>
      </c>
      <c r="D3615" s="72">
        <f t="shared" si="188"/>
        <v>45626.666666666664</v>
      </c>
      <c r="K3615" s="62">
        <f t="shared" si="189"/>
        <v>45626.666666666664</v>
      </c>
      <c r="P3615" s="63">
        <v>24600</v>
      </c>
    </row>
    <row r="3616" spans="1:16" ht="12.75" customHeight="1" x14ac:dyDescent="0.2">
      <c r="A3616" s="58">
        <v>19313</v>
      </c>
      <c r="B3616" s="58" t="s">
        <v>1852</v>
      </c>
      <c r="C3616" s="59">
        <v>2.4</v>
      </c>
      <c r="D3616" s="72">
        <f t="shared" si="188"/>
        <v>92799.999999999985</v>
      </c>
      <c r="K3616" s="62">
        <f t="shared" si="189"/>
        <v>92799.999999999985</v>
      </c>
      <c r="P3616" s="63">
        <v>13100</v>
      </c>
    </row>
    <row r="3617" spans="1:16" ht="12.75" customHeight="1" x14ac:dyDescent="0.2">
      <c r="A3617" s="58">
        <v>19314</v>
      </c>
      <c r="B3617" s="58" t="s">
        <v>1853</v>
      </c>
      <c r="C3617" s="59">
        <v>1.02</v>
      </c>
      <c r="D3617" s="72">
        <f t="shared" si="188"/>
        <v>39440</v>
      </c>
      <c r="K3617" s="62">
        <f t="shared" si="189"/>
        <v>39440</v>
      </c>
      <c r="P3617" s="63">
        <v>26600</v>
      </c>
    </row>
    <row r="3618" spans="1:16" ht="12.75" customHeight="1" x14ac:dyDescent="0.2">
      <c r="A3618" s="58">
        <v>19315</v>
      </c>
      <c r="B3618" s="58" t="s">
        <v>1854</v>
      </c>
      <c r="C3618" s="59">
        <v>7.43</v>
      </c>
      <c r="D3618" s="72">
        <f t="shared" si="188"/>
        <v>287293.33333333331</v>
      </c>
      <c r="K3618" s="62">
        <f t="shared" si="189"/>
        <v>287293.33333333331</v>
      </c>
      <c r="P3618" s="63">
        <v>11300</v>
      </c>
    </row>
    <row r="3619" spans="1:16" ht="12.75" customHeight="1" x14ac:dyDescent="0.2">
      <c r="A3619" s="58">
        <v>19316</v>
      </c>
      <c r="B3619" s="58" t="s">
        <v>1855</v>
      </c>
      <c r="C3619" s="59">
        <v>1.96</v>
      </c>
      <c r="D3619" s="72">
        <f t="shared" si="188"/>
        <v>75786.666666666657</v>
      </c>
      <c r="K3619" s="62">
        <f t="shared" si="189"/>
        <v>75786.666666666657</v>
      </c>
      <c r="P3619" s="63">
        <v>82200</v>
      </c>
    </row>
    <row r="3620" spans="1:16" ht="12.75" customHeight="1" x14ac:dyDescent="0.2">
      <c r="A3620" s="58">
        <v>19319</v>
      </c>
      <c r="B3620" s="58" t="s">
        <v>1856</v>
      </c>
      <c r="C3620" s="59">
        <v>1.35</v>
      </c>
      <c r="D3620" s="72">
        <f t="shared" si="188"/>
        <v>52200</v>
      </c>
      <c r="K3620" s="62">
        <f t="shared" si="189"/>
        <v>52200</v>
      </c>
      <c r="P3620" s="63">
        <v>21700</v>
      </c>
    </row>
    <row r="3621" spans="1:16" ht="12.75" customHeight="1" x14ac:dyDescent="0.2">
      <c r="A3621" s="58">
        <v>19320</v>
      </c>
      <c r="B3621" s="58" t="s">
        <v>1857</v>
      </c>
      <c r="C3621" s="59">
        <v>5.41</v>
      </c>
      <c r="D3621" s="72">
        <f t="shared" si="188"/>
        <v>209186.66666666666</v>
      </c>
      <c r="K3621" s="62">
        <f t="shared" si="189"/>
        <v>209186.66666666666</v>
      </c>
      <c r="P3621" s="63">
        <v>14900</v>
      </c>
    </row>
    <row r="3622" spans="1:16" ht="12.75" customHeight="1" x14ac:dyDescent="0.2">
      <c r="A3622" s="58">
        <v>19321</v>
      </c>
      <c r="B3622" s="58" t="s">
        <v>1858</v>
      </c>
      <c r="C3622" s="59">
        <v>10.14</v>
      </c>
      <c r="D3622" s="72">
        <f t="shared" si="188"/>
        <v>392080</v>
      </c>
      <c r="K3622" s="62">
        <f t="shared" si="189"/>
        <v>392080</v>
      </c>
      <c r="P3622" s="63">
        <v>59900</v>
      </c>
    </row>
    <row r="3623" spans="1:16" ht="12.75" customHeight="1" x14ac:dyDescent="0.2">
      <c r="A3623" s="58">
        <v>19322</v>
      </c>
      <c r="B3623" s="58" t="s">
        <v>1859</v>
      </c>
      <c r="C3623" s="59">
        <v>2.0299999999999998</v>
      </c>
      <c r="D3623" s="72">
        <f t="shared" si="188"/>
        <v>78493.333333333314</v>
      </c>
      <c r="K3623" s="62">
        <f t="shared" si="189"/>
        <v>78493.333333333314</v>
      </c>
      <c r="P3623" s="63">
        <v>112200</v>
      </c>
    </row>
    <row r="3624" spans="1:16" ht="12.75" customHeight="1" x14ac:dyDescent="0.2">
      <c r="A3624" s="58">
        <v>19323</v>
      </c>
      <c r="B3624" s="58" t="s">
        <v>1860</v>
      </c>
      <c r="C3624" s="59">
        <v>2.2999999999999998</v>
      </c>
      <c r="D3624" s="72">
        <f t="shared" si="188"/>
        <v>88933.333333333314</v>
      </c>
      <c r="K3624" s="62">
        <f t="shared" si="189"/>
        <v>88933.333333333314</v>
      </c>
      <c r="P3624" s="63">
        <v>22500</v>
      </c>
    </row>
    <row r="3625" spans="1:16" ht="12.75" customHeight="1" x14ac:dyDescent="0.2">
      <c r="A3625" s="58">
        <v>19326</v>
      </c>
      <c r="B3625" s="58" t="s">
        <v>1861</v>
      </c>
      <c r="C3625" s="59">
        <v>3.89</v>
      </c>
      <c r="D3625" s="72">
        <f t="shared" si="188"/>
        <v>150413.33333333334</v>
      </c>
      <c r="K3625" s="62">
        <f t="shared" si="189"/>
        <v>150413.33333333334</v>
      </c>
      <c r="P3625" s="63">
        <v>25500</v>
      </c>
    </row>
    <row r="3626" spans="1:16" ht="12.75" customHeight="1" x14ac:dyDescent="0.2">
      <c r="A3626" s="58">
        <v>19327</v>
      </c>
      <c r="B3626" s="58" t="s">
        <v>1862</v>
      </c>
      <c r="C3626" s="59">
        <v>3.05</v>
      </c>
      <c r="D3626" s="72">
        <f t="shared" si="188"/>
        <v>117933.33333333331</v>
      </c>
      <c r="K3626" s="62">
        <f t="shared" si="189"/>
        <v>117933.33333333331</v>
      </c>
      <c r="P3626" s="63">
        <v>43000</v>
      </c>
    </row>
    <row r="3627" spans="1:16" ht="12.75" customHeight="1" x14ac:dyDescent="0.2">
      <c r="A3627" s="58">
        <v>19329</v>
      </c>
      <c r="B3627" s="58" t="s">
        <v>1863</v>
      </c>
      <c r="C3627" s="59">
        <v>2.06</v>
      </c>
      <c r="D3627" s="72">
        <f t="shared" si="188"/>
        <v>79653.333333333328</v>
      </c>
      <c r="K3627" s="62">
        <f t="shared" si="189"/>
        <v>79653.333333333328</v>
      </c>
      <c r="P3627" s="63">
        <v>33800</v>
      </c>
    </row>
    <row r="3628" spans="1:16" ht="12.75" customHeight="1" x14ac:dyDescent="0.2">
      <c r="A3628" s="58">
        <v>19332</v>
      </c>
      <c r="B3628" s="58" t="s">
        <v>1864</v>
      </c>
      <c r="C3628" s="59">
        <v>0.59</v>
      </c>
      <c r="D3628" s="72">
        <f t="shared" si="188"/>
        <v>22813.333333333332</v>
      </c>
      <c r="K3628" s="62">
        <f t="shared" si="189"/>
        <v>22813.333333333332</v>
      </c>
      <c r="P3628" s="63">
        <v>22800</v>
      </c>
    </row>
    <row r="3629" spans="1:16" ht="12.75" customHeight="1" x14ac:dyDescent="0.2">
      <c r="A3629" s="58">
        <v>19333</v>
      </c>
      <c r="B3629" s="58" t="s">
        <v>1865</v>
      </c>
      <c r="C3629" s="59">
        <v>1.83</v>
      </c>
      <c r="D3629" s="72">
        <f t="shared" si="188"/>
        <v>70760</v>
      </c>
      <c r="K3629" s="62">
        <f t="shared" si="189"/>
        <v>70760</v>
      </c>
      <c r="P3629" s="63">
        <v>6500</v>
      </c>
    </row>
    <row r="3630" spans="1:16" ht="12.75" customHeight="1" x14ac:dyDescent="0.2">
      <c r="A3630" s="58">
        <v>19334</v>
      </c>
      <c r="B3630" s="58" t="s">
        <v>5119</v>
      </c>
      <c r="C3630" s="59">
        <v>2.5299999999999998</v>
      </c>
      <c r="D3630" s="72">
        <f t="shared" si="188"/>
        <v>97826.666666666657</v>
      </c>
      <c r="K3630" s="62">
        <f t="shared" si="189"/>
        <v>97826.666666666657</v>
      </c>
      <c r="P3630" s="63">
        <v>20300</v>
      </c>
    </row>
    <row r="3631" spans="1:16" ht="12.75" customHeight="1" x14ac:dyDescent="0.2">
      <c r="A3631" s="58">
        <v>19338</v>
      </c>
      <c r="B3631" s="58" t="s">
        <v>1866</v>
      </c>
      <c r="C3631" s="59">
        <v>1.96</v>
      </c>
      <c r="D3631" s="72">
        <f t="shared" si="188"/>
        <v>75786.666666666657</v>
      </c>
      <c r="K3631" s="62">
        <f t="shared" si="189"/>
        <v>75786.666666666657</v>
      </c>
      <c r="P3631" s="63">
        <v>28000</v>
      </c>
    </row>
    <row r="3632" spans="1:16" ht="12.75" customHeight="1" x14ac:dyDescent="0.2">
      <c r="A3632" s="58">
        <v>19339</v>
      </c>
      <c r="B3632" s="58" t="s">
        <v>1867</v>
      </c>
      <c r="C3632" s="59">
        <v>2.59</v>
      </c>
      <c r="D3632" s="72">
        <f t="shared" si="188"/>
        <v>100146.66666666666</v>
      </c>
      <c r="K3632" s="62">
        <f t="shared" si="189"/>
        <v>100146.66666666666</v>
      </c>
      <c r="P3632" s="63">
        <v>21700</v>
      </c>
    </row>
    <row r="3633" spans="1:16" ht="12.75" customHeight="1" x14ac:dyDescent="0.2">
      <c r="A3633" s="58">
        <v>19340</v>
      </c>
      <c r="B3633" s="58" t="s">
        <v>1868</v>
      </c>
      <c r="C3633" s="59">
        <v>0.61</v>
      </c>
      <c r="D3633" s="72">
        <f t="shared" si="188"/>
        <v>23586.666666666664</v>
      </c>
      <c r="K3633" s="62">
        <f t="shared" si="189"/>
        <v>23586.666666666664</v>
      </c>
      <c r="P3633" s="63">
        <v>28700</v>
      </c>
    </row>
    <row r="3634" spans="1:16" ht="12.75" customHeight="1" x14ac:dyDescent="0.2">
      <c r="A3634" s="58">
        <v>19341</v>
      </c>
      <c r="B3634" s="58" t="s">
        <v>1869</v>
      </c>
      <c r="C3634" s="59">
        <v>1.52</v>
      </c>
      <c r="D3634" s="72">
        <f t="shared" si="188"/>
        <v>58773.333333333328</v>
      </c>
      <c r="K3634" s="62">
        <f t="shared" si="189"/>
        <v>58773.333333333328</v>
      </c>
      <c r="P3634" s="63">
        <v>6800</v>
      </c>
    </row>
    <row r="3635" spans="1:16" ht="12.75" customHeight="1" x14ac:dyDescent="0.2">
      <c r="A3635" s="58">
        <v>19344</v>
      </c>
      <c r="B3635" s="58" t="s">
        <v>1870</v>
      </c>
      <c r="C3635" s="59">
        <v>0.37</v>
      </c>
      <c r="D3635" s="72">
        <f t="shared" si="188"/>
        <v>14306.666666666666</v>
      </c>
      <c r="K3635" s="62">
        <f t="shared" si="189"/>
        <v>14306.666666666666</v>
      </c>
      <c r="P3635" s="63">
        <v>16800</v>
      </c>
    </row>
    <row r="3636" spans="1:16" ht="12.75" customHeight="1" x14ac:dyDescent="0.2">
      <c r="A3636" s="58">
        <v>19345</v>
      </c>
      <c r="B3636" s="58" t="s">
        <v>1871</v>
      </c>
      <c r="C3636" s="59">
        <v>2.87</v>
      </c>
      <c r="D3636" s="72">
        <f t="shared" si="188"/>
        <v>110973.33333333333</v>
      </c>
      <c r="K3636" s="62">
        <f t="shared" si="189"/>
        <v>110973.33333333333</v>
      </c>
      <c r="P3636" s="63">
        <v>4100</v>
      </c>
    </row>
    <row r="3637" spans="1:16" ht="12.75" customHeight="1" x14ac:dyDescent="0.2">
      <c r="A3637" s="58">
        <v>19350</v>
      </c>
      <c r="B3637" s="58" t="s">
        <v>1872</v>
      </c>
      <c r="C3637" s="59">
        <v>0.92</v>
      </c>
      <c r="D3637" s="72">
        <f t="shared" si="188"/>
        <v>35573.333333333336</v>
      </c>
      <c r="K3637" s="62">
        <f t="shared" si="189"/>
        <v>35573.333333333336</v>
      </c>
      <c r="P3637" s="63">
        <v>31800</v>
      </c>
    </row>
    <row r="3638" spans="1:16" ht="12.75" customHeight="1" x14ac:dyDescent="0.2">
      <c r="A3638" s="58">
        <v>19351</v>
      </c>
      <c r="B3638" s="58" t="s">
        <v>1873</v>
      </c>
      <c r="C3638" s="59">
        <v>1.35</v>
      </c>
      <c r="D3638" s="72">
        <f t="shared" si="188"/>
        <v>52200</v>
      </c>
      <c r="K3638" s="62">
        <f t="shared" si="189"/>
        <v>52200</v>
      </c>
      <c r="P3638" s="63">
        <v>10200</v>
      </c>
    </row>
    <row r="3639" spans="1:16" ht="12.75" customHeight="1" x14ac:dyDescent="0.2">
      <c r="A3639" s="58">
        <v>19352</v>
      </c>
      <c r="B3639" s="58" t="s">
        <v>1874</v>
      </c>
      <c r="C3639" s="59">
        <v>1.86</v>
      </c>
      <c r="D3639" s="72">
        <f t="shared" si="188"/>
        <v>71920</v>
      </c>
      <c r="K3639" s="62">
        <f t="shared" si="189"/>
        <v>71920</v>
      </c>
      <c r="P3639" s="63">
        <v>14900</v>
      </c>
    </row>
    <row r="3640" spans="1:16" ht="12.75" customHeight="1" x14ac:dyDescent="0.2">
      <c r="A3640" s="58">
        <v>19353</v>
      </c>
      <c r="B3640" s="58" t="s">
        <v>1875</v>
      </c>
      <c r="C3640" s="59">
        <v>1.62</v>
      </c>
      <c r="D3640" s="72">
        <f t="shared" si="188"/>
        <v>62640</v>
      </c>
      <c r="K3640" s="62">
        <f t="shared" si="189"/>
        <v>62640</v>
      </c>
      <c r="P3640" s="63">
        <v>20600</v>
      </c>
    </row>
    <row r="3641" spans="1:16" ht="12.75" customHeight="1" x14ac:dyDescent="0.2">
      <c r="A3641" s="58">
        <v>19354</v>
      </c>
      <c r="B3641" s="58" t="s">
        <v>1876</v>
      </c>
      <c r="C3641" s="59">
        <v>0.66</v>
      </c>
      <c r="D3641" s="72">
        <f t="shared" si="188"/>
        <v>25520</v>
      </c>
      <c r="K3641" s="62">
        <f t="shared" si="189"/>
        <v>25520</v>
      </c>
      <c r="P3641" s="63">
        <v>17900</v>
      </c>
    </row>
    <row r="3642" spans="1:16" ht="12.75" customHeight="1" x14ac:dyDescent="0.2">
      <c r="A3642" s="58">
        <v>19355</v>
      </c>
      <c r="B3642" s="58" t="s">
        <v>1877</v>
      </c>
      <c r="C3642" s="59">
        <v>0.62</v>
      </c>
      <c r="D3642" s="72">
        <f t="shared" si="188"/>
        <v>23973.333333333332</v>
      </c>
      <c r="K3642" s="62">
        <f t="shared" si="189"/>
        <v>23973.333333333332</v>
      </c>
      <c r="P3642" s="63">
        <v>7300</v>
      </c>
    </row>
    <row r="3643" spans="1:16" ht="12.75" customHeight="1" x14ac:dyDescent="0.2">
      <c r="A3643" s="58">
        <v>19356</v>
      </c>
      <c r="B3643" s="58" t="s">
        <v>1878</v>
      </c>
      <c r="C3643" s="59">
        <v>1.83</v>
      </c>
      <c r="D3643" s="72">
        <f t="shared" si="188"/>
        <v>70760</v>
      </c>
      <c r="K3643" s="62">
        <f t="shared" si="189"/>
        <v>70760</v>
      </c>
      <c r="P3643" s="63">
        <v>6900</v>
      </c>
    </row>
    <row r="3644" spans="1:16" ht="12.75" customHeight="1" x14ac:dyDescent="0.2">
      <c r="A3644" s="58">
        <v>19357</v>
      </c>
      <c r="B3644" s="58" t="s">
        <v>1879</v>
      </c>
      <c r="C3644" s="59">
        <v>5.64</v>
      </c>
      <c r="D3644" s="72">
        <f t="shared" si="188"/>
        <v>218079.99999999997</v>
      </c>
      <c r="K3644" s="62">
        <f t="shared" si="189"/>
        <v>218079.99999999997</v>
      </c>
      <c r="P3644" s="63">
        <v>20300</v>
      </c>
    </row>
    <row r="3645" spans="1:16" ht="12.75" customHeight="1" x14ac:dyDescent="0.2">
      <c r="A3645" s="58">
        <v>19358</v>
      </c>
      <c r="B3645" s="58" t="s">
        <v>1880</v>
      </c>
      <c r="C3645" s="59">
        <v>11.27</v>
      </c>
      <c r="D3645" s="72">
        <f t="shared" si="188"/>
        <v>435773.33333333331</v>
      </c>
      <c r="K3645" s="62">
        <f t="shared" si="189"/>
        <v>435773.33333333331</v>
      </c>
      <c r="P3645" s="63">
        <v>62400</v>
      </c>
    </row>
    <row r="3646" spans="1:16" ht="12.75" customHeight="1" x14ac:dyDescent="0.2">
      <c r="A3646" s="58">
        <v>19359</v>
      </c>
      <c r="B3646" s="58" t="s">
        <v>1881</v>
      </c>
      <c r="C3646" s="59">
        <v>11.27</v>
      </c>
      <c r="D3646" s="72">
        <f t="shared" si="188"/>
        <v>435773.33333333331</v>
      </c>
      <c r="K3646" s="62">
        <f t="shared" si="189"/>
        <v>435773.33333333331</v>
      </c>
      <c r="P3646" s="63">
        <v>124700</v>
      </c>
    </row>
    <row r="3647" spans="1:16" ht="12.75" customHeight="1" x14ac:dyDescent="0.2">
      <c r="A3647" s="58">
        <v>19360</v>
      </c>
      <c r="B3647" s="58" t="s">
        <v>1882</v>
      </c>
      <c r="C3647" s="59">
        <v>11.27</v>
      </c>
      <c r="D3647" s="72">
        <f t="shared" si="188"/>
        <v>435773.33333333331</v>
      </c>
      <c r="K3647" s="62">
        <f t="shared" si="189"/>
        <v>435773.33333333331</v>
      </c>
      <c r="P3647" s="63">
        <v>124700</v>
      </c>
    </row>
    <row r="3648" spans="1:16" ht="12.75" customHeight="1" x14ac:dyDescent="0.2">
      <c r="A3648" s="58">
        <v>19361</v>
      </c>
      <c r="B3648" s="58" t="s">
        <v>1883</v>
      </c>
      <c r="C3648" s="59">
        <v>16.91</v>
      </c>
      <c r="D3648" s="72">
        <f t="shared" si="188"/>
        <v>653853.33333333326</v>
      </c>
      <c r="K3648" s="62">
        <f t="shared" si="189"/>
        <v>653853.33333333326</v>
      </c>
      <c r="P3648" s="63">
        <v>124700</v>
      </c>
    </row>
    <row r="3649" spans="1:16" ht="12.75" customHeight="1" x14ac:dyDescent="0.2">
      <c r="A3649" s="58">
        <v>19362</v>
      </c>
      <c r="B3649" s="58" t="s">
        <v>1884</v>
      </c>
      <c r="C3649" s="59">
        <v>11.27</v>
      </c>
      <c r="D3649" s="72">
        <f t="shared" si="188"/>
        <v>435773.33333333331</v>
      </c>
      <c r="K3649" s="62">
        <f t="shared" si="189"/>
        <v>435773.33333333331</v>
      </c>
      <c r="P3649" s="63">
        <v>187100</v>
      </c>
    </row>
    <row r="3650" spans="1:16" ht="12.75" customHeight="1" x14ac:dyDescent="0.2">
      <c r="A3650" s="58">
        <v>19363</v>
      </c>
      <c r="B3650" s="58" t="s">
        <v>1885</v>
      </c>
      <c r="C3650" s="59">
        <v>16.91</v>
      </c>
      <c r="D3650" s="72">
        <f t="shared" si="188"/>
        <v>653853.33333333326</v>
      </c>
      <c r="K3650" s="62">
        <f t="shared" si="189"/>
        <v>653853.33333333326</v>
      </c>
      <c r="P3650" s="63">
        <v>124700</v>
      </c>
    </row>
    <row r="3651" spans="1:16" ht="12.75" customHeight="1" x14ac:dyDescent="0.2">
      <c r="A3651" s="58">
        <v>19364</v>
      </c>
      <c r="B3651" s="58" t="s">
        <v>1886</v>
      </c>
      <c r="C3651" s="59">
        <v>0.53</v>
      </c>
      <c r="D3651" s="72">
        <f t="shared" si="188"/>
        <v>20493.333333333332</v>
      </c>
      <c r="K3651" s="62">
        <f t="shared" si="189"/>
        <v>20493.333333333332</v>
      </c>
      <c r="P3651" s="63">
        <v>187100</v>
      </c>
    </row>
    <row r="3652" spans="1:16" ht="12.75" customHeight="1" x14ac:dyDescent="0.2">
      <c r="A3652" s="58">
        <v>19365</v>
      </c>
      <c r="B3652" s="58" t="s">
        <v>1887</v>
      </c>
      <c r="C3652" s="59">
        <v>2.37</v>
      </c>
      <c r="D3652" s="72">
        <f t="shared" si="188"/>
        <v>91640</v>
      </c>
      <c r="K3652" s="62">
        <f t="shared" si="189"/>
        <v>91640</v>
      </c>
      <c r="P3652" s="63">
        <v>5900</v>
      </c>
    </row>
    <row r="3653" spans="1:16" ht="12.75" customHeight="1" x14ac:dyDescent="0.2">
      <c r="A3653" s="58">
        <v>19368</v>
      </c>
      <c r="B3653" s="58" t="s">
        <v>1888</v>
      </c>
      <c r="C3653" s="59">
        <v>1.57</v>
      </c>
      <c r="D3653" s="72">
        <f t="shared" si="188"/>
        <v>60706.666666666664</v>
      </c>
      <c r="K3653" s="62">
        <f t="shared" si="189"/>
        <v>60706.666666666664</v>
      </c>
      <c r="P3653" s="63">
        <v>26200</v>
      </c>
    </row>
    <row r="3654" spans="1:16" ht="12.75" customHeight="1" x14ac:dyDescent="0.2">
      <c r="A3654" s="58">
        <v>19369</v>
      </c>
      <c r="B3654" s="58" t="s">
        <v>1889</v>
      </c>
      <c r="C3654" s="59">
        <v>1.81</v>
      </c>
      <c r="D3654" s="72">
        <f t="shared" si="188"/>
        <v>69986.666666666672</v>
      </c>
      <c r="K3654" s="62">
        <f t="shared" si="189"/>
        <v>69986.666666666672</v>
      </c>
      <c r="P3654" s="63">
        <v>17400</v>
      </c>
    </row>
    <row r="3655" spans="1:16" ht="12.75" customHeight="1" x14ac:dyDescent="0.2">
      <c r="A3655" s="58">
        <v>19370</v>
      </c>
      <c r="B3655" s="58" t="s">
        <v>1890</v>
      </c>
      <c r="C3655" s="59">
        <v>3.15</v>
      </c>
      <c r="D3655" s="72">
        <f t="shared" si="188"/>
        <v>121799.99999999999</v>
      </c>
      <c r="K3655" s="62">
        <f t="shared" si="189"/>
        <v>121799.99999999999</v>
      </c>
      <c r="P3655" s="63">
        <v>20000</v>
      </c>
    </row>
    <row r="3656" spans="1:16" ht="12.75" customHeight="1" x14ac:dyDescent="0.2">
      <c r="A3656" s="58">
        <v>19374</v>
      </c>
      <c r="B3656" s="58" t="s">
        <v>1891</v>
      </c>
      <c r="C3656" s="59">
        <v>1.72</v>
      </c>
      <c r="D3656" s="72">
        <f t="shared" si="188"/>
        <v>66506.666666666657</v>
      </c>
      <c r="K3656" s="62">
        <f t="shared" si="189"/>
        <v>66506.666666666657</v>
      </c>
      <c r="P3656" s="63">
        <v>34900</v>
      </c>
    </row>
    <row r="3657" spans="1:16" ht="12.75" customHeight="1" x14ac:dyDescent="0.2">
      <c r="A3657" s="58">
        <v>19375</v>
      </c>
      <c r="B3657" s="58" t="s">
        <v>1892</v>
      </c>
      <c r="C3657" s="59">
        <v>1.72</v>
      </c>
      <c r="D3657" s="72">
        <f t="shared" si="188"/>
        <v>66506.666666666657</v>
      </c>
      <c r="K3657" s="62">
        <f t="shared" si="189"/>
        <v>66506.666666666657</v>
      </c>
      <c r="P3657" s="63">
        <v>19000</v>
      </c>
    </row>
    <row r="3658" spans="1:16" ht="12.75" customHeight="1" x14ac:dyDescent="0.2">
      <c r="A3658" s="58">
        <v>19376</v>
      </c>
      <c r="B3658" s="58" t="s">
        <v>1893</v>
      </c>
      <c r="C3658" s="59">
        <v>2.59</v>
      </c>
      <c r="D3658" s="72">
        <f t="shared" si="188"/>
        <v>100146.66666666666</v>
      </c>
      <c r="K3658" s="62">
        <f t="shared" si="189"/>
        <v>100146.66666666666</v>
      </c>
      <c r="P3658" s="63">
        <v>19000</v>
      </c>
    </row>
    <row r="3659" spans="1:16" ht="12.75" customHeight="1" x14ac:dyDescent="0.2">
      <c r="A3659" s="58">
        <v>19380</v>
      </c>
      <c r="B3659" s="58" t="s">
        <v>1894</v>
      </c>
      <c r="C3659" s="59">
        <v>2.74</v>
      </c>
      <c r="D3659" s="72">
        <f t="shared" si="188"/>
        <v>105946.66666666667</v>
      </c>
      <c r="K3659" s="62">
        <f t="shared" si="189"/>
        <v>105946.66666666667</v>
      </c>
      <c r="P3659" s="63">
        <v>28700</v>
      </c>
    </row>
    <row r="3660" spans="1:16" ht="12.75" customHeight="1" x14ac:dyDescent="0.2">
      <c r="A3660" s="58">
        <v>19381</v>
      </c>
      <c r="B3660" s="58" t="s">
        <v>1895</v>
      </c>
      <c r="C3660" s="59">
        <v>1.55</v>
      </c>
      <c r="D3660" s="72">
        <f t="shared" si="188"/>
        <v>59933.333333333328</v>
      </c>
      <c r="K3660" s="62">
        <f t="shared" si="189"/>
        <v>59933.333333333328</v>
      </c>
      <c r="P3660" s="63">
        <v>30300</v>
      </c>
    </row>
    <row r="3661" spans="1:16" ht="12.75" customHeight="1" x14ac:dyDescent="0.2">
      <c r="A3661" s="58">
        <v>19382</v>
      </c>
      <c r="B3661" s="58" t="s">
        <v>1896</v>
      </c>
      <c r="C3661" s="59">
        <v>2.4300000000000002</v>
      </c>
      <c r="D3661" s="72">
        <f t="shared" si="188"/>
        <v>93960</v>
      </c>
      <c r="K3661" s="62">
        <f t="shared" si="189"/>
        <v>93960</v>
      </c>
      <c r="P3661" s="63">
        <v>17200</v>
      </c>
    </row>
    <row r="3662" spans="1:16" ht="12.75" customHeight="1" x14ac:dyDescent="0.2">
      <c r="A3662" s="58">
        <v>19386</v>
      </c>
      <c r="B3662" s="58" t="s">
        <v>1897</v>
      </c>
      <c r="C3662" s="59">
        <v>2.71</v>
      </c>
      <c r="D3662" s="72">
        <f t="shared" si="188"/>
        <v>104786.66666666666</v>
      </c>
      <c r="K3662" s="62">
        <f t="shared" si="189"/>
        <v>104786.66666666666</v>
      </c>
      <c r="P3662" s="63">
        <v>26900</v>
      </c>
    </row>
    <row r="3663" spans="1:16" ht="12.75" customHeight="1" x14ac:dyDescent="0.2">
      <c r="A3663" s="58">
        <v>19387</v>
      </c>
      <c r="B3663" s="58" t="s">
        <v>1898</v>
      </c>
      <c r="C3663" s="59">
        <v>1.55</v>
      </c>
      <c r="D3663" s="72">
        <f t="shared" si="188"/>
        <v>59933.333333333328</v>
      </c>
      <c r="K3663" s="62">
        <f t="shared" si="189"/>
        <v>59933.333333333328</v>
      </c>
      <c r="P3663" s="63">
        <v>30000</v>
      </c>
    </row>
    <row r="3664" spans="1:16" ht="12.75" customHeight="1" x14ac:dyDescent="0.2">
      <c r="A3664" s="58">
        <v>19388</v>
      </c>
      <c r="B3664" s="58" t="s">
        <v>1899</v>
      </c>
      <c r="C3664" s="59">
        <v>1.42</v>
      </c>
      <c r="D3664" s="72">
        <f t="shared" si="188"/>
        <v>54906.666666666657</v>
      </c>
      <c r="K3664" s="62">
        <f t="shared" si="189"/>
        <v>54906.666666666657</v>
      </c>
      <c r="P3664" s="63">
        <v>17200</v>
      </c>
    </row>
    <row r="3665" spans="1:16" ht="12.75" customHeight="1" x14ac:dyDescent="0.2">
      <c r="A3665" s="58">
        <v>19389</v>
      </c>
      <c r="B3665" s="58" t="s">
        <v>1900</v>
      </c>
      <c r="C3665" s="59">
        <v>6.76</v>
      </c>
      <c r="D3665" s="72">
        <f t="shared" si="188"/>
        <v>261386.66666666663</v>
      </c>
      <c r="K3665" s="62">
        <f t="shared" si="189"/>
        <v>261386.66666666663</v>
      </c>
      <c r="P3665" s="63">
        <v>15700</v>
      </c>
    </row>
    <row r="3666" spans="1:16" ht="12.75" customHeight="1" x14ac:dyDescent="0.2">
      <c r="A3666" s="58">
        <v>19393</v>
      </c>
      <c r="B3666" s="58" t="s">
        <v>1901</v>
      </c>
      <c r="C3666" s="59">
        <v>1.47</v>
      </c>
      <c r="D3666" s="72">
        <f t="shared" si="188"/>
        <v>56839.999999999993</v>
      </c>
      <c r="K3666" s="62">
        <f t="shared" si="189"/>
        <v>56839.999999999993</v>
      </c>
      <c r="P3666" s="63">
        <v>74800</v>
      </c>
    </row>
    <row r="3667" spans="1:16" ht="12.75" customHeight="1" x14ac:dyDescent="0.2">
      <c r="A3667" s="58">
        <v>19394</v>
      </c>
      <c r="B3667" s="58" t="s">
        <v>1902</v>
      </c>
      <c r="C3667" s="59">
        <v>0.87</v>
      </c>
      <c r="D3667" s="72">
        <f t="shared" si="188"/>
        <v>33640</v>
      </c>
      <c r="K3667" s="62">
        <f t="shared" si="189"/>
        <v>33640</v>
      </c>
      <c r="P3667" s="63">
        <v>16300</v>
      </c>
    </row>
    <row r="3668" spans="1:16" ht="12.75" customHeight="1" x14ac:dyDescent="0.2">
      <c r="A3668" s="58">
        <v>19395</v>
      </c>
      <c r="B3668" s="58" t="s">
        <v>1903</v>
      </c>
      <c r="C3668" s="59">
        <v>0.55000000000000004</v>
      </c>
      <c r="D3668" s="72">
        <f t="shared" si="188"/>
        <v>21266.666666666668</v>
      </c>
      <c r="K3668" s="62">
        <f t="shared" si="189"/>
        <v>21266.666666666668</v>
      </c>
      <c r="P3668" s="63">
        <v>9600</v>
      </c>
    </row>
    <row r="3669" spans="1:16" ht="12.75" customHeight="1" x14ac:dyDescent="0.2">
      <c r="A3669" s="58">
        <v>19399</v>
      </c>
      <c r="B3669" s="58" t="s">
        <v>1904</v>
      </c>
      <c r="C3669" s="59">
        <v>0.79</v>
      </c>
      <c r="D3669" s="72">
        <f t="shared" si="188"/>
        <v>30546.666666666668</v>
      </c>
      <c r="K3669" s="62">
        <f t="shared" si="189"/>
        <v>30546.666666666668</v>
      </c>
      <c r="P3669" s="63">
        <v>6100</v>
      </c>
    </row>
    <row r="3670" spans="1:16" ht="12.75" customHeight="1" x14ac:dyDescent="0.2">
      <c r="A3670" s="58">
        <v>19400</v>
      </c>
      <c r="B3670" s="58" t="s">
        <v>1905</v>
      </c>
      <c r="C3670" s="59">
        <v>0.89</v>
      </c>
      <c r="D3670" s="72">
        <f t="shared" si="188"/>
        <v>34413.333333333328</v>
      </c>
      <c r="K3670" s="62">
        <f t="shared" si="189"/>
        <v>34413.333333333328</v>
      </c>
      <c r="P3670" s="63">
        <v>8700</v>
      </c>
    </row>
    <row r="3671" spans="1:16" ht="12.75" customHeight="1" x14ac:dyDescent="0.2">
      <c r="A3671" s="58">
        <v>19401</v>
      </c>
      <c r="B3671" s="58" t="s">
        <v>1906</v>
      </c>
      <c r="C3671" s="59">
        <v>0.95</v>
      </c>
      <c r="D3671" s="72">
        <f t="shared" si="188"/>
        <v>36733.333333333328</v>
      </c>
      <c r="K3671" s="62">
        <f t="shared" si="189"/>
        <v>36733.333333333328</v>
      </c>
      <c r="P3671" s="63">
        <v>9800</v>
      </c>
    </row>
    <row r="3672" spans="1:16" ht="12.75" customHeight="1" x14ac:dyDescent="0.2">
      <c r="A3672" s="58">
        <v>19405</v>
      </c>
      <c r="B3672" s="58" t="s">
        <v>1907</v>
      </c>
      <c r="C3672" s="59">
        <v>0.95</v>
      </c>
      <c r="D3672" s="72">
        <f t="shared" si="188"/>
        <v>36733.333333333328</v>
      </c>
      <c r="K3672" s="62">
        <f t="shared" si="189"/>
        <v>36733.333333333328</v>
      </c>
      <c r="P3672" s="63">
        <v>10500</v>
      </c>
    </row>
    <row r="3673" spans="1:16" ht="12.75" customHeight="1" x14ac:dyDescent="0.2">
      <c r="A3673" s="58">
        <v>19406</v>
      </c>
      <c r="B3673" s="58" t="s">
        <v>1908</v>
      </c>
      <c r="C3673" s="59">
        <v>0.95</v>
      </c>
      <c r="D3673" s="72">
        <f t="shared" si="188"/>
        <v>36733.333333333328</v>
      </c>
      <c r="K3673" s="62">
        <f t="shared" si="189"/>
        <v>36733.333333333328</v>
      </c>
      <c r="P3673" s="63">
        <v>10500</v>
      </c>
    </row>
    <row r="3674" spans="1:16" ht="12.75" customHeight="1" x14ac:dyDescent="0.2">
      <c r="A3674" s="58">
        <v>19407</v>
      </c>
      <c r="B3674" s="58" t="s">
        <v>1909</v>
      </c>
      <c r="C3674" s="59">
        <v>0.95</v>
      </c>
      <c r="D3674" s="72">
        <f t="shared" si="188"/>
        <v>36733.333333333328</v>
      </c>
      <c r="K3674" s="62">
        <f t="shared" si="189"/>
        <v>36733.333333333328</v>
      </c>
      <c r="P3674" s="63">
        <v>10500</v>
      </c>
    </row>
    <row r="3675" spans="1:16" ht="12.75" customHeight="1" x14ac:dyDescent="0.2">
      <c r="A3675" s="58">
        <v>19411</v>
      </c>
      <c r="B3675" s="58" t="s">
        <v>1910</v>
      </c>
      <c r="C3675" s="59">
        <v>0.95</v>
      </c>
      <c r="D3675" s="72">
        <f t="shared" si="188"/>
        <v>36733.333333333328</v>
      </c>
      <c r="K3675" s="62">
        <f t="shared" si="189"/>
        <v>36733.333333333328</v>
      </c>
      <c r="P3675" s="63">
        <v>10500</v>
      </c>
    </row>
    <row r="3676" spans="1:16" ht="12.75" customHeight="1" x14ac:dyDescent="0.2">
      <c r="A3676" s="58">
        <v>19412</v>
      </c>
      <c r="B3676" s="58" t="s">
        <v>1911</v>
      </c>
      <c r="C3676" s="59">
        <v>0.95</v>
      </c>
      <c r="D3676" s="72">
        <f t="shared" si="188"/>
        <v>36733.333333333328</v>
      </c>
      <c r="K3676" s="62">
        <f t="shared" si="189"/>
        <v>36733.333333333328</v>
      </c>
      <c r="P3676" s="63">
        <v>10500</v>
      </c>
    </row>
    <row r="3677" spans="1:16" ht="12.75" customHeight="1" x14ac:dyDescent="0.2">
      <c r="A3677" s="58">
        <v>19413</v>
      </c>
      <c r="B3677" s="58" t="s">
        <v>1912</v>
      </c>
      <c r="C3677" s="59">
        <v>0.95</v>
      </c>
      <c r="D3677" s="72">
        <f t="shared" ref="D3677:D3740" si="190">C3677*D343</f>
        <v>36733.333333333328</v>
      </c>
      <c r="K3677" s="62">
        <f t="shared" ref="K3677:K3740" si="191">D3677</f>
        <v>36733.333333333328</v>
      </c>
      <c r="P3677" s="63">
        <v>10500</v>
      </c>
    </row>
    <row r="3678" spans="1:16" ht="12.75" customHeight="1" x14ac:dyDescent="0.2">
      <c r="A3678" s="58">
        <v>19417</v>
      </c>
      <c r="B3678" s="58" t="s">
        <v>1913</v>
      </c>
      <c r="C3678" s="59">
        <v>0.95</v>
      </c>
      <c r="D3678" s="72">
        <f t="shared" si="190"/>
        <v>36733.333333333328</v>
      </c>
      <c r="K3678" s="62">
        <f t="shared" si="191"/>
        <v>36733.333333333328</v>
      </c>
      <c r="P3678" s="63">
        <v>10500</v>
      </c>
    </row>
    <row r="3679" spans="1:16" ht="12.75" customHeight="1" x14ac:dyDescent="0.2">
      <c r="A3679" s="58">
        <v>19418</v>
      </c>
      <c r="B3679" s="58" t="s">
        <v>1914</v>
      </c>
      <c r="C3679" s="59">
        <v>0.95</v>
      </c>
      <c r="D3679" s="72">
        <f t="shared" si="190"/>
        <v>36733.333333333328</v>
      </c>
      <c r="K3679" s="62">
        <f t="shared" si="191"/>
        <v>36733.333333333328</v>
      </c>
      <c r="P3679" s="63">
        <v>10500</v>
      </c>
    </row>
    <row r="3680" spans="1:16" ht="12.75" customHeight="1" x14ac:dyDescent="0.2">
      <c r="A3680" s="58">
        <v>19419</v>
      </c>
      <c r="B3680" s="58" t="s">
        <v>1915</v>
      </c>
      <c r="C3680" s="59">
        <v>0.28000000000000003</v>
      </c>
      <c r="D3680" s="72">
        <f t="shared" si="190"/>
        <v>10826.666666666668</v>
      </c>
      <c r="K3680" s="62">
        <f t="shared" si="191"/>
        <v>10826.666666666668</v>
      </c>
      <c r="P3680" s="63">
        <v>10500</v>
      </c>
    </row>
    <row r="3681" spans="1:16" ht="12.75" customHeight="1" x14ac:dyDescent="0.2">
      <c r="A3681" s="58">
        <v>19423</v>
      </c>
      <c r="B3681" s="58" t="s">
        <v>1916</v>
      </c>
      <c r="C3681" s="59">
        <v>0.68</v>
      </c>
      <c r="D3681" s="72">
        <f t="shared" si="190"/>
        <v>26293.333333333332</v>
      </c>
      <c r="K3681" s="62">
        <f t="shared" si="191"/>
        <v>26293.333333333332</v>
      </c>
      <c r="P3681" s="63">
        <v>3100</v>
      </c>
    </row>
    <row r="3682" spans="1:16" ht="12.75" customHeight="1" x14ac:dyDescent="0.2">
      <c r="A3682" s="58">
        <v>19424</v>
      </c>
      <c r="B3682" s="58" t="s">
        <v>1917</v>
      </c>
      <c r="C3682" s="59">
        <v>1.1299999999999999</v>
      </c>
      <c r="D3682" s="72">
        <f t="shared" si="190"/>
        <v>43693.333333333328</v>
      </c>
      <c r="K3682" s="62">
        <f t="shared" si="191"/>
        <v>43693.333333333328</v>
      </c>
      <c r="P3682" s="63">
        <v>7500</v>
      </c>
    </row>
    <row r="3683" spans="1:16" ht="12.75" customHeight="1" x14ac:dyDescent="0.2">
      <c r="A3683" s="58">
        <v>19425</v>
      </c>
      <c r="B3683" s="58" t="s">
        <v>1918</v>
      </c>
      <c r="C3683" s="59">
        <v>0.79</v>
      </c>
      <c r="D3683" s="72">
        <f t="shared" si="190"/>
        <v>30546.666666666668</v>
      </c>
      <c r="K3683" s="62">
        <f t="shared" si="191"/>
        <v>30546.666666666668</v>
      </c>
      <c r="P3683" s="63">
        <v>12500</v>
      </c>
    </row>
    <row r="3684" spans="1:16" ht="12.75" customHeight="1" x14ac:dyDescent="0.2">
      <c r="A3684" s="58">
        <v>19426</v>
      </c>
      <c r="B3684" s="58" t="s">
        <v>815</v>
      </c>
      <c r="C3684" s="59">
        <v>4.0599999999999996</v>
      </c>
      <c r="D3684" s="72">
        <f t="shared" si="190"/>
        <v>156986.66666666663</v>
      </c>
      <c r="K3684" s="62">
        <f t="shared" si="191"/>
        <v>156986.66666666663</v>
      </c>
      <c r="P3684" s="63">
        <v>8700</v>
      </c>
    </row>
    <row r="3685" spans="1:16" ht="12.75" customHeight="1" x14ac:dyDescent="0.2">
      <c r="A3685" s="58">
        <v>19429</v>
      </c>
      <c r="B3685" s="58" t="s">
        <v>816</v>
      </c>
      <c r="C3685" s="59">
        <v>0.53</v>
      </c>
      <c r="D3685" s="72">
        <f t="shared" si="190"/>
        <v>20493.333333333332</v>
      </c>
      <c r="K3685" s="62">
        <f t="shared" si="191"/>
        <v>20493.333333333332</v>
      </c>
      <c r="P3685" s="63">
        <v>44900</v>
      </c>
    </row>
    <row r="3686" spans="1:16" ht="12.75" customHeight="1" x14ac:dyDescent="0.2">
      <c r="A3686" s="58">
        <v>19430</v>
      </c>
      <c r="B3686" s="58" t="s">
        <v>817</v>
      </c>
      <c r="C3686" s="59">
        <v>3.27</v>
      </c>
      <c r="D3686" s="72">
        <f t="shared" si="190"/>
        <v>126440</v>
      </c>
      <c r="K3686" s="62">
        <f t="shared" si="191"/>
        <v>126440</v>
      </c>
      <c r="P3686" s="63">
        <v>5900</v>
      </c>
    </row>
    <row r="3687" spans="1:16" ht="12.75" customHeight="1" x14ac:dyDescent="0.2">
      <c r="A3687" s="58">
        <v>19431</v>
      </c>
      <c r="B3687" s="58" t="s">
        <v>818</v>
      </c>
      <c r="C3687" s="59">
        <v>3.27</v>
      </c>
      <c r="D3687" s="72">
        <f t="shared" si="190"/>
        <v>126440</v>
      </c>
      <c r="K3687" s="62">
        <f t="shared" si="191"/>
        <v>126440</v>
      </c>
      <c r="P3687" s="63">
        <v>36200</v>
      </c>
    </row>
    <row r="3688" spans="1:16" ht="12.75" customHeight="1" x14ac:dyDescent="0.2">
      <c r="A3688" s="58">
        <v>19435</v>
      </c>
      <c r="B3688" s="58" t="s">
        <v>819</v>
      </c>
      <c r="C3688" s="59">
        <v>1.42</v>
      </c>
      <c r="D3688" s="72">
        <f t="shared" si="190"/>
        <v>54906.666666666657</v>
      </c>
      <c r="K3688" s="62">
        <f t="shared" si="191"/>
        <v>54906.666666666657</v>
      </c>
      <c r="P3688" s="63">
        <v>36200</v>
      </c>
    </row>
    <row r="3689" spans="1:16" ht="12.75" customHeight="1" x14ac:dyDescent="0.2">
      <c r="A3689" s="58">
        <v>19436</v>
      </c>
      <c r="B3689" s="58" t="s">
        <v>820</v>
      </c>
      <c r="C3689" s="59">
        <v>1.91</v>
      </c>
      <c r="D3689" s="72">
        <f t="shared" si="190"/>
        <v>73853.333333333328</v>
      </c>
      <c r="K3689" s="62">
        <f t="shared" si="191"/>
        <v>73853.333333333328</v>
      </c>
      <c r="P3689" s="63">
        <v>15700</v>
      </c>
    </row>
    <row r="3690" spans="1:16" ht="12.75" customHeight="1" x14ac:dyDescent="0.2">
      <c r="A3690" s="58">
        <v>19437</v>
      </c>
      <c r="B3690" s="58" t="s">
        <v>821</v>
      </c>
      <c r="C3690" s="59">
        <v>0.44</v>
      </c>
      <c r="D3690" s="72">
        <f t="shared" si="190"/>
        <v>17013.333333333332</v>
      </c>
      <c r="K3690" s="62">
        <f t="shared" si="191"/>
        <v>17013.333333333332</v>
      </c>
      <c r="P3690" s="63">
        <v>21100</v>
      </c>
    </row>
    <row r="3691" spans="1:16" ht="12.75" customHeight="1" x14ac:dyDescent="0.2">
      <c r="A3691" s="58">
        <v>19441</v>
      </c>
      <c r="B3691" s="58" t="s">
        <v>822</v>
      </c>
      <c r="C3691" s="59">
        <v>0.76</v>
      </c>
      <c r="D3691" s="72">
        <f t="shared" si="190"/>
        <v>29386.666666666664</v>
      </c>
      <c r="K3691" s="62">
        <f t="shared" si="191"/>
        <v>29386.666666666664</v>
      </c>
      <c r="P3691" s="63">
        <v>4900</v>
      </c>
    </row>
    <row r="3692" spans="1:16" ht="12.75" customHeight="1" x14ac:dyDescent="0.2">
      <c r="A3692" s="58">
        <v>19442</v>
      </c>
      <c r="B3692" s="58" t="s">
        <v>823</v>
      </c>
      <c r="C3692" s="59">
        <v>1.18</v>
      </c>
      <c r="D3692" s="72">
        <f t="shared" si="190"/>
        <v>45626.666666666664</v>
      </c>
      <c r="K3692" s="62">
        <f t="shared" si="191"/>
        <v>45626.666666666664</v>
      </c>
      <c r="P3692" s="63">
        <v>8400</v>
      </c>
    </row>
    <row r="3693" spans="1:16" ht="12.75" customHeight="1" x14ac:dyDescent="0.2">
      <c r="A3693" s="58">
        <v>19443</v>
      </c>
      <c r="B3693" s="58" t="s">
        <v>824</v>
      </c>
      <c r="C3693" s="59">
        <v>0.41</v>
      </c>
      <c r="D3693" s="72">
        <f t="shared" si="190"/>
        <v>15853.333333333332</v>
      </c>
      <c r="K3693" s="62">
        <f t="shared" si="191"/>
        <v>15853.333333333332</v>
      </c>
      <c r="P3693" s="63">
        <v>13100</v>
      </c>
    </row>
    <row r="3694" spans="1:16" ht="12.75" customHeight="1" x14ac:dyDescent="0.2">
      <c r="A3694" s="58">
        <v>19444</v>
      </c>
      <c r="B3694" s="58" t="s">
        <v>825</v>
      </c>
      <c r="C3694" s="59">
        <v>22.53</v>
      </c>
      <c r="D3694" s="72">
        <f t="shared" si="190"/>
        <v>871160</v>
      </c>
      <c r="K3694" s="62">
        <f t="shared" si="191"/>
        <v>871160</v>
      </c>
      <c r="P3694" s="63">
        <v>4500</v>
      </c>
    </row>
    <row r="3695" spans="1:16" ht="12.75" customHeight="1" x14ac:dyDescent="0.2">
      <c r="A3695" s="58">
        <v>19445</v>
      </c>
      <c r="B3695" s="58" t="s">
        <v>826</v>
      </c>
      <c r="C3695" s="59">
        <v>28.17</v>
      </c>
      <c r="D3695" s="72">
        <f t="shared" si="190"/>
        <v>1089240</v>
      </c>
      <c r="K3695" s="62">
        <f t="shared" si="191"/>
        <v>1089240</v>
      </c>
      <c r="P3695" s="63">
        <v>249300</v>
      </c>
    </row>
    <row r="3696" spans="1:16" ht="12.75" customHeight="1" x14ac:dyDescent="0.2">
      <c r="A3696" s="58">
        <v>19446</v>
      </c>
      <c r="B3696" s="58" t="s">
        <v>827</v>
      </c>
      <c r="C3696" s="59">
        <v>2.71</v>
      </c>
      <c r="D3696" s="72">
        <f t="shared" si="190"/>
        <v>104786.66666666666</v>
      </c>
      <c r="K3696" s="62">
        <f t="shared" si="191"/>
        <v>104786.66666666666</v>
      </c>
      <c r="P3696" s="63">
        <v>311700</v>
      </c>
    </row>
    <row r="3697" spans="1:16" ht="12.75" customHeight="1" x14ac:dyDescent="0.2">
      <c r="A3697" s="58">
        <v>19447</v>
      </c>
      <c r="B3697" s="58" t="s">
        <v>828</v>
      </c>
      <c r="C3697" s="59">
        <v>3.05</v>
      </c>
      <c r="D3697" s="72">
        <f t="shared" si="190"/>
        <v>117933.33333333331</v>
      </c>
      <c r="K3697" s="62">
        <f t="shared" si="191"/>
        <v>117933.33333333331</v>
      </c>
      <c r="P3697" s="63">
        <v>30000</v>
      </c>
    </row>
    <row r="3698" spans="1:16" ht="12.75" customHeight="1" x14ac:dyDescent="0.2">
      <c r="A3698" s="58">
        <v>19448</v>
      </c>
      <c r="B3698" s="58" t="s">
        <v>829</v>
      </c>
      <c r="C3698" s="59">
        <v>0.71</v>
      </c>
      <c r="D3698" s="72">
        <f t="shared" si="190"/>
        <v>27453.333333333328</v>
      </c>
      <c r="K3698" s="62">
        <f t="shared" si="191"/>
        <v>27453.333333333328</v>
      </c>
      <c r="P3698" s="63">
        <v>33800</v>
      </c>
    </row>
    <row r="3699" spans="1:16" ht="12.75" customHeight="1" x14ac:dyDescent="0.2">
      <c r="A3699" s="58">
        <v>19449</v>
      </c>
      <c r="B3699" s="58" t="s">
        <v>830</v>
      </c>
      <c r="C3699" s="59">
        <v>1.52</v>
      </c>
      <c r="D3699" s="72">
        <f t="shared" si="190"/>
        <v>58773.333333333328</v>
      </c>
      <c r="K3699" s="62">
        <f t="shared" si="191"/>
        <v>58773.333333333328</v>
      </c>
      <c r="P3699" s="63">
        <v>7900</v>
      </c>
    </row>
    <row r="3700" spans="1:16" ht="12.75" customHeight="1" x14ac:dyDescent="0.2">
      <c r="A3700" s="58">
        <v>19453</v>
      </c>
      <c r="B3700" s="58" t="s">
        <v>831</v>
      </c>
      <c r="C3700" s="59">
        <v>1.86</v>
      </c>
      <c r="D3700" s="72">
        <f t="shared" si="190"/>
        <v>71920</v>
      </c>
      <c r="K3700" s="62">
        <f t="shared" si="191"/>
        <v>71920</v>
      </c>
      <c r="P3700" s="63">
        <v>16800</v>
      </c>
    </row>
    <row r="3701" spans="1:16" ht="12.75" customHeight="1" x14ac:dyDescent="0.2">
      <c r="A3701" s="58">
        <v>19454</v>
      </c>
      <c r="B3701" s="58" t="s">
        <v>5016</v>
      </c>
      <c r="C3701" s="59">
        <v>0.61</v>
      </c>
      <c r="D3701" s="72">
        <f t="shared" si="190"/>
        <v>23586.666666666664</v>
      </c>
      <c r="K3701" s="62">
        <f t="shared" si="191"/>
        <v>23586.666666666664</v>
      </c>
      <c r="P3701" s="63">
        <v>20600</v>
      </c>
    </row>
    <row r="3702" spans="1:16" ht="12.75" customHeight="1" x14ac:dyDescent="0.2">
      <c r="A3702" s="58">
        <v>19455</v>
      </c>
      <c r="B3702" s="58" t="s">
        <v>832</v>
      </c>
      <c r="C3702" s="59">
        <v>1.52</v>
      </c>
      <c r="D3702" s="72">
        <f t="shared" si="190"/>
        <v>58773.333333333328</v>
      </c>
      <c r="K3702" s="62">
        <f t="shared" si="191"/>
        <v>58773.333333333328</v>
      </c>
      <c r="P3702" s="63">
        <v>6800</v>
      </c>
    </row>
    <row r="3703" spans="1:16" ht="12.75" customHeight="1" x14ac:dyDescent="0.2">
      <c r="A3703" s="58">
        <v>19459</v>
      </c>
      <c r="B3703" s="58" t="s">
        <v>833</v>
      </c>
      <c r="C3703" s="59">
        <v>0.92</v>
      </c>
      <c r="D3703" s="72">
        <f t="shared" si="190"/>
        <v>35573.333333333336</v>
      </c>
      <c r="K3703" s="62">
        <f t="shared" si="191"/>
        <v>35573.333333333336</v>
      </c>
      <c r="P3703" s="63">
        <v>16800</v>
      </c>
    </row>
    <row r="3704" spans="1:16" ht="12.75" customHeight="1" x14ac:dyDescent="0.2">
      <c r="A3704" s="58">
        <v>19460</v>
      </c>
      <c r="B3704" s="58" t="s">
        <v>834</v>
      </c>
      <c r="C3704" s="59">
        <v>2.0299999999999998</v>
      </c>
      <c r="D3704" s="72">
        <f t="shared" si="190"/>
        <v>78493.333333333314</v>
      </c>
      <c r="K3704" s="62">
        <f t="shared" si="191"/>
        <v>78493.333333333314</v>
      </c>
      <c r="P3704" s="63">
        <v>10200</v>
      </c>
    </row>
    <row r="3705" spans="1:16" ht="12.75" customHeight="1" x14ac:dyDescent="0.2">
      <c r="A3705" s="58">
        <v>19461</v>
      </c>
      <c r="B3705" s="58" t="s">
        <v>835</v>
      </c>
      <c r="C3705" s="59">
        <v>2.0299999999999998</v>
      </c>
      <c r="D3705" s="72">
        <f t="shared" si="190"/>
        <v>78493.333333333314</v>
      </c>
      <c r="K3705" s="62">
        <f t="shared" si="191"/>
        <v>78493.333333333314</v>
      </c>
      <c r="P3705" s="63">
        <v>22500</v>
      </c>
    </row>
    <row r="3706" spans="1:16" ht="12.75" customHeight="1" x14ac:dyDescent="0.2">
      <c r="A3706" s="58">
        <v>19462</v>
      </c>
      <c r="B3706" s="58" t="s">
        <v>836</v>
      </c>
      <c r="C3706" s="59">
        <v>3.72</v>
      </c>
      <c r="D3706" s="72">
        <f t="shared" si="190"/>
        <v>143840</v>
      </c>
      <c r="K3706" s="62">
        <f t="shared" si="191"/>
        <v>143840</v>
      </c>
      <c r="P3706" s="63">
        <v>22500</v>
      </c>
    </row>
    <row r="3707" spans="1:16" ht="12.75" customHeight="1" x14ac:dyDescent="0.2">
      <c r="A3707" s="58">
        <v>19463</v>
      </c>
      <c r="B3707" s="58" t="s">
        <v>837</v>
      </c>
      <c r="C3707" s="59">
        <v>3.72</v>
      </c>
      <c r="D3707" s="72">
        <f t="shared" si="190"/>
        <v>143840</v>
      </c>
      <c r="K3707" s="62">
        <f t="shared" si="191"/>
        <v>143840</v>
      </c>
      <c r="P3707" s="63">
        <v>41200</v>
      </c>
    </row>
    <row r="3708" spans="1:16" ht="12.75" customHeight="1" x14ac:dyDescent="0.2">
      <c r="A3708" s="58">
        <v>19465</v>
      </c>
      <c r="B3708" s="58" t="s">
        <v>838</v>
      </c>
      <c r="C3708" s="59">
        <v>0.67</v>
      </c>
      <c r="D3708" s="72">
        <f t="shared" si="190"/>
        <v>25906.666666666668</v>
      </c>
      <c r="K3708" s="62">
        <f t="shared" si="191"/>
        <v>25906.666666666668</v>
      </c>
      <c r="P3708" s="63">
        <v>41200</v>
      </c>
    </row>
    <row r="3709" spans="1:16" ht="12.75" customHeight="1" x14ac:dyDescent="0.2">
      <c r="A3709" s="58">
        <v>19466</v>
      </c>
      <c r="B3709" s="58" t="s">
        <v>839</v>
      </c>
      <c r="C3709" s="59">
        <v>0.53</v>
      </c>
      <c r="D3709" s="72">
        <f t="shared" si="190"/>
        <v>20493.333333333332</v>
      </c>
      <c r="K3709" s="62">
        <f t="shared" si="191"/>
        <v>20493.333333333332</v>
      </c>
      <c r="P3709" s="63">
        <v>7400</v>
      </c>
    </row>
    <row r="3710" spans="1:16" ht="12.75" customHeight="1" x14ac:dyDescent="0.2">
      <c r="A3710" s="58">
        <v>19467</v>
      </c>
      <c r="B3710" s="58" t="s">
        <v>840</v>
      </c>
      <c r="C3710" s="59">
        <v>0.53</v>
      </c>
      <c r="D3710" s="72">
        <f t="shared" si="190"/>
        <v>20493.333333333332</v>
      </c>
      <c r="K3710" s="62">
        <f t="shared" si="191"/>
        <v>20493.333333333332</v>
      </c>
      <c r="P3710" s="63">
        <v>5900</v>
      </c>
    </row>
    <row r="3711" spans="1:16" ht="12.75" customHeight="1" x14ac:dyDescent="0.2">
      <c r="A3711" s="58">
        <v>19472</v>
      </c>
      <c r="B3711" s="58" t="s">
        <v>841</v>
      </c>
      <c r="C3711" s="59">
        <v>0.76</v>
      </c>
      <c r="D3711" s="72">
        <f t="shared" si="190"/>
        <v>29386.666666666664</v>
      </c>
      <c r="K3711" s="62">
        <f t="shared" si="191"/>
        <v>29386.666666666664</v>
      </c>
      <c r="P3711" s="63">
        <v>5900</v>
      </c>
    </row>
    <row r="3712" spans="1:16" ht="12.75" customHeight="1" x14ac:dyDescent="0.2">
      <c r="A3712" s="58">
        <v>19473</v>
      </c>
      <c r="B3712" s="58" t="s">
        <v>842</v>
      </c>
      <c r="C3712" s="59">
        <v>0.93</v>
      </c>
      <c r="D3712" s="72">
        <f t="shared" si="190"/>
        <v>35960</v>
      </c>
      <c r="K3712" s="62">
        <f t="shared" si="191"/>
        <v>35960</v>
      </c>
      <c r="P3712" s="63">
        <v>8400</v>
      </c>
    </row>
    <row r="3713" spans="1:16" ht="12.75" customHeight="1" x14ac:dyDescent="0.2">
      <c r="A3713" s="58">
        <v>19478</v>
      </c>
      <c r="B3713" s="58" t="s">
        <v>843</v>
      </c>
      <c r="C3713" s="59">
        <v>0.92</v>
      </c>
      <c r="D3713" s="72">
        <f t="shared" si="190"/>
        <v>35573.333333333336</v>
      </c>
      <c r="K3713" s="62">
        <f t="shared" si="191"/>
        <v>35573.333333333336</v>
      </c>
      <c r="P3713" s="63">
        <v>10300</v>
      </c>
    </row>
    <row r="3714" spans="1:16" ht="12.75" customHeight="1" x14ac:dyDescent="0.2">
      <c r="A3714" s="58">
        <v>19479</v>
      </c>
      <c r="B3714" s="58" t="s">
        <v>844</v>
      </c>
      <c r="C3714" s="59">
        <v>2.5299999999999998</v>
      </c>
      <c r="D3714" s="72">
        <f t="shared" si="190"/>
        <v>97826.666666666657</v>
      </c>
      <c r="K3714" s="62">
        <f t="shared" si="191"/>
        <v>97826.666666666657</v>
      </c>
      <c r="P3714" s="63">
        <v>10200</v>
      </c>
    </row>
    <row r="3715" spans="1:16" ht="12.75" customHeight="1" x14ac:dyDescent="0.2">
      <c r="A3715" s="58">
        <v>19480</v>
      </c>
      <c r="B3715" s="58" t="s">
        <v>845</v>
      </c>
      <c r="C3715" s="59">
        <v>1.02</v>
      </c>
      <c r="D3715" s="72">
        <f t="shared" si="190"/>
        <v>39440</v>
      </c>
      <c r="K3715" s="62">
        <f t="shared" si="191"/>
        <v>39440</v>
      </c>
      <c r="P3715" s="63">
        <v>28000</v>
      </c>
    </row>
    <row r="3716" spans="1:16" ht="12.75" customHeight="1" x14ac:dyDescent="0.2">
      <c r="A3716" s="58">
        <v>19481</v>
      </c>
      <c r="B3716" s="58" t="s">
        <v>846</v>
      </c>
      <c r="C3716" s="59">
        <v>2.74</v>
      </c>
      <c r="D3716" s="72">
        <f t="shared" si="190"/>
        <v>105946.66666666667</v>
      </c>
      <c r="K3716" s="62">
        <f t="shared" si="191"/>
        <v>105946.66666666667</v>
      </c>
      <c r="P3716" s="63">
        <v>11300</v>
      </c>
    </row>
    <row r="3717" spans="1:16" ht="12.75" customHeight="1" x14ac:dyDescent="0.2">
      <c r="A3717" s="58">
        <v>19482</v>
      </c>
      <c r="B3717" s="58" t="s">
        <v>847</v>
      </c>
      <c r="C3717" s="59">
        <v>1.86</v>
      </c>
      <c r="D3717" s="72">
        <f t="shared" si="190"/>
        <v>71920</v>
      </c>
      <c r="K3717" s="62">
        <f t="shared" si="191"/>
        <v>71920</v>
      </c>
      <c r="P3717" s="63">
        <v>30300</v>
      </c>
    </row>
    <row r="3718" spans="1:16" ht="12.75" customHeight="1" x14ac:dyDescent="0.2">
      <c r="A3718" s="58">
        <v>19484</v>
      </c>
      <c r="B3718" s="58" t="s">
        <v>848</v>
      </c>
      <c r="C3718" s="59">
        <v>4.59</v>
      </c>
      <c r="D3718" s="72">
        <f t="shared" si="190"/>
        <v>177479.99999999997</v>
      </c>
      <c r="K3718" s="62">
        <f t="shared" si="191"/>
        <v>177479.99999999997</v>
      </c>
      <c r="P3718" s="63">
        <v>20600</v>
      </c>
    </row>
    <row r="3719" spans="1:16" ht="12.75" customHeight="1" x14ac:dyDescent="0.2">
      <c r="A3719" s="58">
        <v>19485</v>
      </c>
      <c r="B3719" s="58" t="s">
        <v>849</v>
      </c>
      <c r="C3719" s="59">
        <v>2.15</v>
      </c>
      <c r="D3719" s="72">
        <f t="shared" si="190"/>
        <v>83133.333333333328</v>
      </c>
      <c r="K3719" s="62">
        <f t="shared" si="191"/>
        <v>83133.333333333328</v>
      </c>
      <c r="P3719" s="63">
        <v>50800</v>
      </c>
    </row>
    <row r="3720" spans="1:16" ht="12.75" customHeight="1" x14ac:dyDescent="0.2">
      <c r="A3720" s="58">
        <v>19486</v>
      </c>
      <c r="B3720" s="58" t="s">
        <v>1960</v>
      </c>
      <c r="C3720" s="59">
        <v>3.89</v>
      </c>
      <c r="D3720" s="72">
        <f t="shared" si="190"/>
        <v>150413.33333333334</v>
      </c>
      <c r="K3720" s="62">
        <f t="shared" si="191"/>
        <v>150413.33333333334</v>
      </c>
      <c r="P3720" s="63">
        <v>23800</v>
      </c>
    </row>
    <row r="3721" spans="1:16" ht="12.75" customHeight="1" x14ac:dyDescent="0.2">
      <c r="A3721" s="58">
        <v>19487</v>
      </c>
      <c r="B3721" s="58" t="s">
        <v>1961</v>
      </c>
      <c r="C3721" s="59">
        <v>2.44</v>
      </c>
      <c r="D3721" s="72">
        <f t="shared" si="190"/>
        <v>94346.666666666657</v>
      </c>
      <c r="K3721" s="62">
        <f t="shared" si="191"/>
        <v>94346.666666666657</v>
      </c>
      <c r="P3721" s="63">
        <v>43000</v>
      </c>
    </row>
    <row r="3722" spans="1:16" ht="12.75" customHeight="1" x14ac:dyDescent="0.2">
      <c r="A3722" s="58">
        <v>19488</v>
      </c>
      <c r="B3722" s="58" t="s">
        <v>1962</v>
      </c>
      <c r="C3722" s="59">
        <v>10.14</v>
      </c>
      <c r="D3722" s="72">
        <f t="shared" si="190"/>
        <v>392080</v>
      </c>
      <c r="K3722" s="62">
        <f t="shared" si="191"/>
        <v>392080</v>
      </c>
      <c r="P3722" s="63">
        <v>27000</v>
      </c>
    </row>
    <row r="3723" spans="1:16" ht="12.75" customHeight="1" x14ac:dyDescent="0.2">
      <c r="A3723" s="58">
        <v>19490</v>
      </c>
      <c r="B3723" s="58" t="s">
        <v>1963</v>
      </c>
      <c r="C3723" s="59">
        <v>0.5</v>
      </c>
      <c r="D3723" s="72">
        <f t="shared" si="190"/>
        <v>19333.333333333332</v>
      </c>
      <c r="K3723" s="62">
        <f t="shared" si="191"/>
        <v>19333.333333333332</v>
      </c>
      <c r="P3723" s="63">
        <v>112200</v>
      </c>
    </row>
    <row r="3724" spans="1:16" ht="12.75" customHeight="1" x14ac:dyDescent="0.2">
      <c r="A3724" s="58">
        <v>19491</v>
      </c>
      <c r="B3724" s="58" t="s">
        <v>1964</v>
      </c>
      <c r="C3724" s="59">
        <v>3.79</v>
      </c>
      <c r="D3724" s="72">
        <f t="shared" si="190"/>
        <v>146546.66666666666</v>
      </c>
      <c r="K3724" s="62">
        <f t="shared" si="191"/>
        <v>146546.66666666666</v>
      </c>
      <c r="P3724" s="63">
        <v>5500</v>
      </c>
    </row>
    <row r="3725" spans="1:16" ht="12.75" customHeight="1" x14ac:dyDescent="0.2">
      <c r="A3725" s="58">
        <v>19492</v>
      </c>
      <c r="B3725" s="58" t="s">
        <v>1965</v>
      </c>
      <c r="C3725" s="59">
        <v>1.81</v>
      </c>
      <c r="D3725" s="72">
        <f t="shared" si="190"/>
        <v>69986.666666666672</v>
      </c>
      <c r="K3725" s="62">
        <f t="shared" si="191"/>
        <v>69986.666666666672</v>
      </c>
      <c r="P3725" s="63">
        <v>41900</v>
      </c>
    </row>
    <row r="3726" spans="1:16" ht="12.75" customHeight="1" x14ac:dyDescent="0.2">
      <c r="A3726" s="58">
        <v>19493</v>
      </c>
      <c r="B3726" s="58" t="s">
        <v>1966</v>
      </c>
      <c r="C3726" s="59">
        <v>1.27</v>
      </c>
      <c r="D3726" s="72">
        <f t="shared" si="190"/>
        <v>49106.666666666664</v>
      </c>
      <c r="K3726" s="62">
        <f t="shared" si="191"/>
        <v>49106.666666666664</v>
      </c>
      <c r="P3726" s="63">
        <v>20000</v>
      </c>
    </row>
    <row r="3727" spans="1:16" ht="12.75" customHeight="1" x14ac:dyDescent="0.2">
      <c r="A3727" s="58">
        <v>19496</v>
      </c>
      <c r="B3727" s="58" t="s">
        <v>1967</v>
      </c>
      <c r="C3727" s="59">
        <v>0.34</v>
      </c>
      <c r="D3727" s="72">
        <f t="shared" si="190"/>
        <v>13146.666666666666</v>
      </c>
      <c r="K3727" s="62">
        <f t="shared" si="191"/>
        <v>13146.666666666666</v>
      </c>
      <c r="P3727" s="63">
        <v>14100</v>
      </c>
    </row>
    <row r="3728" spans="1:16" ht="12.75" customHeight="1" x14ac:dyDescent="0.2">
      <c r="A3728" s="58">
        <v>19497</v>
      </c>
      <c r="B3728" s="58" t="s">
        <v>1968</v>
      </c>
      <c r="C3728" s="59">
        <v>0.43</v>
      </c>
      <c r="D3728" s="72">
        <f t="shared" si="190"/>
        <v>16626.666666666664</v>
      </c>
      <c r="K3728" s="62">
        <f t="shared" si="191"/>
        <v>16626.666666666664</v>
      </c>
      <c r="P3728" s="63">
        <v>3800</v>
      </c>
    </row>
    <row r="3729" spans="1:16" ht="12.75" customHeight="1" x14ac:dyDescent="0.2">
      <c r="A3729" s="58">
        <v>19498</v>
      </c>
      <c r="B3729" s="58" t="s">
        <v>1969</v>
      </c>
      <c r="C3729" s="59">
        <v>0.71</v>
      </c>
      <c r="D3729" s="72">
        <f t="shared" si="190"/>
        <v>27453.333333333328</v>
      </c>
      <c r="K3729" s="62">
        <f t="shared" si="191"/>
        <v>27453.333333333328</v>
      </c>
      <c r="P3729" s="63">
        <v>4800</v>
      </c>
    </row>
    <row r="3730" spans="1:16" ht="12.75" customHeight="1" x14ac:dyDescent="0.2">
      <c r="A3730" s="58">
        <v>19503</v>
      </c>
      <c r="B3730" s="58" t="s">
        <v>1970</v>
      </c>
      <c r="C3730" s="59">
        <v>0.85</v>
      </c>
      <c r="D3730" s="72">
        <f t="shared" si="190"/>
        <v>32866.666666666664</v>
      </c>
      <c r="K3730" s="62">
        <f t="shared" si="191"/>
        <v>32866.666666666664</v>
      </c>
      <c r="P3730" s="63">
        <v>7900</v>
      </c>
    </row>
    <row r="3731" spans="1:16" ht="12.75" customHeight="1" x14ac:dyDescent="0.2">
      <c r="A3731" s="58">
        <v>19504</v>
      </c>
      <c r="B3731" s="58" t="s">
        <v>1971</v>
      </c>
      <c r="C3731" s="59">
        <v>1.1299999999999999</v>
      </c>
      <c r="D3731" s="72">
        <f t="shared" si="190"/>
        <v>43693.333333333328</v>
      </c>
      <c r="K3731" s="62">
        <f t="shared" si="191"/>
        <v>43693.333333333328</v>
      </c>
      <c r="P3731" s="63">
        <v>9400</v>
      </c>
    </row>
    <row r="3732" spans="1:16" ht="12.75" customHeight="1" x14ac:dyDescent="0.2">
      <c r="A3732" s="58">
        <v>19505</v>
      </c>
      <c r="B3732" s="58" t="s">
        <v>1972</v>
      </c>
      <c r="C3732" s="59">
        <v>0.15</v>
      </c>
      <c r="D3732" s="72">
        <f t="shared" si="190"/>
        <v>5799.9999999999991</v>
      </c>
      <c r="K3732" s="62">
        <f t="shared" si="191"/>
        <v>5799.9999999999991</v>
      </c>
      <c r="P3732" s="63">
        <v>12500</v>
      </c>
    </row>
    <row r="3733" spans="1:16" ht="12.75" customHeight="1" x14ac:dyDescent="0.2">
      <c r="A3733" s="58">
        <v>19509</v>
      </c>
      <c r="B3733" s="58" t="s">
        <v>1973</v>
      </c>
      <c r="C3733" s="59">
        <v>1.06</v>
      </c>
      <c r="D3733" s="72">
        <f t="shared" si="190"/>
        <v>40986.666666666664</v>
      </c>
      <c r="K3733" s="62">
        <f t="shared" si="191"/>
        <v>40986.666666666664</v>
      </c>
      <c r="P3733" s="63">
        <v>1700</v>
      </c>
    </row>
    <row r="3734" spans="1:16" ht="12.75" customHeight="1" x14ac:dyDescent="0.2">
      <c r="A3734" s="58">
        <v>19510</v>
      </c>
      <c r="B3734" s="58" t="s">
        <v>1974</v>
      </c>
      <c r="C3734" s="59">
        <v>0.44</v>
      </c>
      <c r="D3734" s="72">
        <f t="shared" si="190"/>
        <v>17013.333333333332</v>
      </c>
      <c r="K3734" s="62">
        <f t="shared" si="191"/>
        <v>17013.333333333332</v>
      </c>
      <c r="P3734" s="63">
        <v>11700</v>
      </c>
    </row>
    <row r="3735" spans="1:16" ht="12.75" customHeight="1" x14ac:dyDescent="0.2">
      <c r="A3735" s="58">
        <v>19511</v>
      </c>
      <c r="B3735" s="58" t="s">
        <v>1975</v>
      </c>
      <c r="C3735" s="59">
        <v>1.18</v>
      </c>
      <c r="D3735" s="72">
        <f t="shared" si="190"/>
        <v>45626.666666666664</v>
      </c>
      <c r="K3735" s="62">
        <f t="shared" si="191"/>
        <v>45626.666666666664</v>
      </c>
      <c r="P3735" s="63">
        <v>4900</v>
      </c>
    </row>
    <row r="3736" spans="1:16" ht="12.75" customHeight="1" x14ac:dyDescent="0.2">
      <c r="A3736" s="58">
        <v>19514</v>
      </c>
      <c r="B3736" s="58" t="s">
        <v>1976</v>
      </c>
      <c r="C3736" s="59">
        <v>2.37</v>
      </c>
      <c r="D3736" s="72">
        <f t="shared" si="190"/>
        <v>91640</v>
      </c>
      <c r="K3736" s="62">
        <f t="shared" si="191"/>
        <v>91640</v>
      </c>
      <c r="P3736" s="63">
        <v>13100</v>
      </c>
    </row>
    <row r="3737" spans="1:16" ht="12.75" customHeight="1" x14ac:dyDescent="0.2">
      <c r="A3737" s="58">
        <v>19515</v>
      </c>
      <c r="B3737" s="58" t="s">
        <v>1977</v>
      </c>
      <c r="C3737" s="59">
        <v>1.76</v>
      </c>
      <c r="D3737" s="72">
        <f t="shared" si="190"/>
        <v>68053.333333333328</v>
      </c>
      <c r="K3737" s="62">
        <f t="shared" si="191"/>
        <v>68053.333333333328</v>
      </c>
      <c r="P3737" s="63">
        <v>26200</v>
      </c>
    </row>
    <row r="3738" spans="1:16" ht="12.75" customHeight="1" x14ac:dyDescent="0.2">
      <c r="A3738" s="58">
        <v>19516</v>
      </c>
      <c r="B3738" s="58" t="s">
        <v>1978</v>
      </c>
      <c r="C3738" s="59">
        <v>1.44</v>
      </c>
      <c r="D3738" s="72">
        <f t="shared" si="190"/>
        <v>55679.999999999993</v>
      </c>
      <c r="K3738" s="62">
        <f t="shared" si="191"/>
        <v>55679.999999999993</v>
      </c>
      <c r="P3738" s="63">
        <v>19500</v>
      </c>
    </row>
    <row r="3739" spans="1:16" ht="12.75" customHeight="1" x14ac:dyDescent="0.2">
      <c r="A3739" s="58">
        <v>19517</v>
      </c>
      <c r="B3739" s="58" t="s">
        <v>1979</v>
      </c>
      <c r="C3739" s="59">
        <v>0.31</v>
      </c>
      <c r="D3739" s="72">
        <f t="shared" si="190"/>
        <v>11986.666666666666</v>
      </c>
      <c r="K3739" s="62">
        <f t="shared" si="191"/>
        <v>11986.666666666666</v>
      </c>
      <c r="P3739" s="63">
        <v>15900</v>
      </c>
    </row>
    <row r="3740" spans="1:16" ht="12.75" customHeight="1" x14ac:dyDescent="0.2">
      <c r="A3740" s="58">
        <v>19518</v>
      </c>
      <c r="B3740" s="58" t="s">
        <v>1980</v>
      </c>
      <c r="C3740" s="59">
        <v>1.1000000000000001</v>
      </c>
      <c r="D3740" s="72">
        <f t="shared" si="190"/>
        <v>42533.333333333336</v>
      </c>
      <c r="K3740" s="62">
        <f t="shared" si="191"/>
        <v>42533.333333333336</v>
      </c>
      <c r="P3740" s="63">
        <v>3400</v>
      </c>
    </row>
    <row r="3741" spans="1:16" ht="12.75" customHeight="1" x14ac:dyDescent="0.2">
      <c r="A3741" s="58">
        <v>19521</v>
      </c>
      <c r="B3741" s="58" t="s">
        <v>1981</v>
      </c>
      <c r="C3741" s="59">
        <v>3.33</v>
      </c>
      <c r="D3741" s="72">
        <f t="shared" ref="D3741:D3804" si="192">C3741*D407</f>
        <v>128760</v>
      </c>
      <c r="K3741" s="62">
        <f t="shared" ref="K3741:K3804" si="193">D3741</f>
        <v>128760</v>
      </c>
      <c r="P3741" s="63">
        <v>12200</v>
      </c>
    </row>
    <row r="3742" spans="1:16" ht="12.75" customHeight="1" x14ac:dyDescent="0.2">
      <c r="A3742" s="58">
        <v>19522</v>
      </c>
      <c r="B3742" s="58" t="s">
        <v>1982</v>
      </c>
      <c r="C3742" s="59">
        <v>1.83</v>
      </c>
      <c r="D3742" s="72">
        <f t="shared" si="192"/>
        <v>70760</v>
      </c>
      <c r="K3742" s="62">
        <f t="shared" si="193"/>
        <v>70760</v>
      </c>
      <c r="P3742" s="63">
        <v>36900</v>
      </c>
    </row>
    <row r="3743" spans="1:16" ht="12.75" customHeight="1" x14ac:dyDescent="0.2">
      <c r="A3743" s="58">
        <v>19523</v>
      </c>
      <c r="B3743" s="58" t="s">
        <v>1983</v>
      </c>
      <c r="C3743" s="59">
        <v>1.58</v>
      </c>
      <c r="D3743" s="72">
        <f t="shared" si="192"/>
        <v>61093.333333333336</v>
      </c>
      <c r="K3743" s="62">
        <f t="shared" si="193"/>
        <v>61093.333333333336</v>
      </c>
      <c r="P3743" s="63">
        <v>20300</v>
      </c>
    </row>
    <row r="3744" spans="1:16" ht="12.75" customHeight="1" x14ac:dyDescent="0.2">
      <c r="A3744" s="58">
        <v>19527</v>
      </c>
      <c r="B3744" s="58" t="s">
        <v>1984</v>
      </c>
      <c r="C3744" s="59">
        <v>0.71</v>
      </c>
      <c r="D3744" s="72">
        <f t="shared" si="192"/>
        <v>27453.333333333328</v>
      </c>
      <c r="K3744" s="62">
        <f t="shared" si="193"/>
        <v>27453.333333333328</v>
      </c>
      <c r="P3744" s="63">
        <v>17500</v>
      </c>
    </row>
    <row r="3745" spans="1:16" ht="12.75" customHeight="1" x14ac:dyDescent="0.2">
      <c r="A3745" s="58">
        <v>19528</v>
      </c>
      <c r="B3745" s="58" t="s">
        <v>1985</v>
      </c>
      <c r="C3745" s="59">
        <v>0.65</v>
      </c>
      <c r="D3745" s="72">
        <f t="shared" si="192"/>
        <v>25133.333333333332</v>
      </c>
      <c r="K3745" s="62">
        <f t="shared" si="193"/>
        <v>25133.333333333332</v>
      </c>
      <c r="P3745" s="63">
        <v>7900</v>
      </c>
    </row>
    <row r="3746" spans="1:16" ht="12.75" customHeight="1" x14ac:dyDescent="0.2">
      <c r="A3746" s="58">
        <v>19529</v>
      </c>
      <c r="B3746" s="58" t="s">
        <v>1986</v>
      </c>
      <c r="C3746" s="59">
        <v>0.92</v>
      </c>
      <c r="D3746" s="72">
        <f t="shared" si="192"/>
        <v>35573.333333333336</v>
      </c>
      <c r="K3746" s="62">
        <f t="shared" si="193"/>
        <v>35573.333333333336</v>
      </c>
      <c r="P3746" s="63">
        <v>7200</v>
      </c>
    </row>
    <row r="3747" spans="1:16" ht="12.75" customHeight="1" x14ac:dyDescent="0.2">
      <c r="A3747" s="58">
        <v>19533</v>
      </c>
      <c r="B3747" s="58" t="s">
        <v>1987</v>
      </c>
      <c r="C3747" s="59">
        <v>1.07</v>
      </c>
      <c r="D3747" s="72">
        <f t="shared" si="192"/>
        <v>41373.333333333336</v>
      </c>
      <c r="K3747" s="62">
        <f t="shared" si="193"/>
        <v>41373.333333333336</v>
      </c>
      <c r="P3747" s="63">
        <v>10200</v>
      </c>
    </row>
    <row r="3748" spans="1:16" ht="12.75" customHeight="1" x14ac:dyDescent="0.2">
      <c r="A3748" s="58">
        <v>19534</v>
      </c>
      <c r="B3748" s="58" t="s">
        <v>1988</v>
      </c>
      <c r="C3748" s="59">
        <v>0.43</v>
      </c>
      <c r="D3748" s="72">
        <f t="shared" si="192"/>
        <v>16626.666666666664</v>
      </c>
      <c r="K3748" s="62">
        <f t="shared" si="193"/>
        <v>16626.666666666664</v>
      </c>
      <c r="P3748" s="63">
        <v>11800</v>
      </c>
    </row>
    <row r="3749" spans="1:16" ht="12.75" customHeight="1" x14ac:dyDescent="0.2">
      <c r="A3749" s="58">
        <v>19535</v>
      </c>
      <c r="B3749" s="58" t="s">
        <v>1989</v>
      </c>
      <c r="C3749" s="59">
        <v>1.89</v>
      </c>
      <c r="D3749" s="72">
        <f t="shared" si="192"/>
        <v>73079.999999999985</v>
      </c>
      <c r="K3749" s="62">
        <f t="shared" si="193"/>
        <v>73079.999999999985</v>
      </c>
      <c r="P3749" s="63">
        <v>4800</v>
      </c>
    </row>
    <row r="3750" spans="1:16" ht="12.75" customHeight="1" x14ac:dyDescent="0.2">
      <c r="A3750" s="58">
        <v>19539</v>
      </c>
      <c r="B3750" s="58" t="s">
        <v>1990</v>
      </c>
      <c r="C3750" s="59">
        <v>0.34</v>
      </c>
      <c r="D3750" s="72">
        <f t="shared" si="192"/>
        <v>13146.666666666666</v>
      </c>
      <c r="K3750" s="62">
        <f t="shared" si="193"/>
        <v>13146.666666666666</v>
      </c>
      <c r="P3750" s="63">
        <v>20900</v>
      </c>
    </row>
    <row r="3751" spans="1:16" ht="12.75" customHeight="1" x14ac:dyDescent="0.2">
      <c r="A3751" s="58">
        <v>19540</v>
      </c>
      <c r="B3751" s="58" t="s">
        <v>1991</v>
      </c>
      <c r="C3751" s="59">
        <v>3.61</v>
      </c>
      <c r="D3751" s="72">
        <f t="shared" si="192"/>
        <v>139586.66666666666</v>
      </c>
      <c r="K3751" s="62">
        <f t="shared" si="193"/>
        <v>139586.66666666666</v>
      </c>
      <c r="P3751" s="63">
        <v>3800</v>
      </c>
    </row>
    <row r="3752" spans="1:16" ht="12.75" customHeight="1" x14ac:dyDescent="0.2">
      <c r="A3752" s="58">
        <v>19541</v>
      </c>
      <c r="B3752" s="58" t="s">
        <v>1992</v>
      </c>
      <c r="C3752" s="59">
        <v>2.95</v>
      </c>
      <c r="D3752" s="72">
        <f t="shared" si="192"/>
        <v>114066.66666666667</v>
      </c>
      <c r="K3752" s="62">
        <f t="shared" si="193"/>
        <v>114066.66666666667</v>
      </c>
      <c r="P3752" s="63">
        <v>40000</v>
      </c>
    </row>
    <row r="3753" spans="1:16" ht="12.75" customHeight="1" x14ac:dyDescent="0.2">
      <c r="A3753" s="58">
        <v>19542</v>
      </c>
      <c r="B3753" s="58" t="s">
        <v>1993</v>
      </c>
      <c r="C3753" s="59">
        <v>2.87</v>
      </c>
      <c r="D3753" s="72">
        <f t="shared" si="192"/>
        <v>110973.33333333333</v>
      </c>
      <c r="K3753" s="62">
        <f t="shared" si="193"/>
        <v>110973.33333333333</v>
      </c>
      <c r="P3753" s="63">
        <v>32600</v>
      </c>
    </row>
    <row r="3754" spans="1:16" ht="12.75" customHeight="1" x14ac:dyDescent="0.2">
      <c r="A3754" s="58">
        <v>19545</v>
      </c>
      <c r="B3754" s="58" t="s">
        <v>1994</v>
      </c>
      <c r="C3754" s="59">
        <v>3.61</v>
      </c>
      <c r="D3754" s="72">
        <f t="shared" si="192"/>
        <v>139586.66666666666</v>
      </c>
      <c r="K3754" s="62">
        <f t="shared" si="193"/>
        <v>139586.66666666666</v>
      </c>
      <c r="P3754" s="63">
        <v>31800</v>
      </c>
    </row>
    <row r="3755" spans="1:16" ht="12.75" customHeight="1" x14ac:dyDescent="0.2">
      <c r="A3755" s="58">
        <v>19546</v>
      </c>
      <c r="B3755" s="58" t="s">
        <v>1995</v>
      </c>
      <c r="C3755" s="59">
        <v>3.61</v>
      </c>
      <c r="D3755" s="72">
        <f t="shared" si="192"/>
        <v>139586.66666666666</v>
      </c>
      <c r="K3755" s="62">
        <f t="shared" si="193"/>
        <v>139586.66666666666</v>
      </c>
      <c r="P3755" s="63">
        <v>40000</v>
      </c>
    </row>
    <row r="3756" spans="1:16" ht="12.75" customHeight="1" x14ac:dyDescent="0.2">
      <c r="A3756" s="58">
        <v>19547</v>
      </c>
      <c r="B3756" s="58" t="s">
        <v>1996</v>
      </c>
      <c r="C3756" s="59">
        <v>3.61</v>
      </c>
      <c r="D3756" s="72">
        <f t="shared" si="192"/>
        <v>139586.66666666666</v>
      </c>
      <c r="K3756" s="62">
        <f t="shared" si="193"/>
        <v>139586.66666666666</v>
      </c>
      <c r="P3756" s="63">
        <v>40000</v>
      </c>
    </row>
    <row r="3757" spans="1:16" ht="12.75" customHeight="1" x14ac:dyDescent="0.2">
      <c r="A3757" s="58">
        <v>19548</v>
      </c>
      <c r="B3757" s="58" t="s">
        <v>1997</v>
      </c>
      <c r="C3757" s="59">
        <v>5.64</v>
      </c>
      <c r="D3757" s="72">
        <f t="shared" si="192"/>
        <v>218079.99999999997</v>
      </c>
      <c r="K3757" s="62">
        <f t="shared" si="193"/>
        <v>218079.99999999997</v>
      </c>
      <c r="P3757" s="63">
        <v>40000</v>
      </c>
    </row>
    <row r="3758" spans="1:16" ht="12.75" customHeight="1" x14ac:dyDescent="0.2">
      <c r="A3758" s="58">
        <v>19549</v>
      </c>
      <c r="B3758" s="58" t="s">
        <v>1998</v>
      </c>
      <c r="C3758" s="59">
        <v>6.34</v>
      </c>
      <c r="D3758" s="72">
        <f t="shared" si="192"/>
        <v>245146.66666666666</v>
      </c>
      <c r="K3758" s="62">
        <f t="shared" si="193"/>
        <v>245146.66666666666</v>
      </c>
      <c r="P3758" s="63">
        <v>62400</v>
      </c>
    </row>
    <row r="3759" spans="1:16" ht="12.75" customHeight="1" x14ac:dyDescent="0.2">
      <c r="A3759" s="58">
        <v>19551</v>
      </c>
      <c r="B3759" s="58" t="s">
        <v>1999</v>
      </c>
      <c r="C3759" s="59">
        <v>3.61</v>
      </c>
      <c r="D3759" s="72">
        <f t="shared" si="192"/>
        <v>139586.66666666666</v>
      </c>
      <c r="K3759" s="62">
        <f t="shared" si="193"/>
        <v>139586.66666666666</v>
      </c>
      <c r="P3759" s="63">
        <v>70200</v>
      </c>
    </row>
    <row r="3760" spans="1:16" ht="12.75" customHeight="1" x14ac:dyDescent="0.2">
      <c r="A3760" s="58">
        <v>19552</v>
      </c>
      <c r="B3760" s="58" t="s">
        <v>2000</v>
      </c>
      <c r="C3760" s="59">
        <v>3.61</v>
      </c>
      <c r="D3760" s="72">
        <f t="shared" si="192"/>
        <v>139586.66666666666</v>
      </c>
      <c r="K3760" s="62">
        <f t="shared" si="193"/>
        <v>139586.66666666666</v>
      </c>
      <c r="P3760" s="63">
        <v>40000</v>
      </c>
    </row>
    <row r="3761" spans="1:16" ht="12.75" customHeight="1" x14ac:dyDescent="0.2">
      <c r="A3761" s="58">
        <v>19553</v>
      </c>
      <c r="B3761" s="58" t="s">
        <v>2001</v>
      </c>
      <c r="C3761" s="59">
        <v>3.61</v>
      </c>
      <c r="D3761" s="72">
        <f t="shared" si="192"/>
        <v>139586.66666666666</v>
      </c>
      <c r="K3761" s="62">
        <f t="shared" si="193"/>
        <v>139586.66666666666</v>
      </c>
      <c r="P3761" s="63">
        <v>40000</v>
      </c>
    </row>
    <row r="3762" spans="1:16" ht="12.75" customHeight="1" x14ac:dyDescent="0.2">
      <c r="A3762" s="58">
        <v>19557</v>
      </c>
      <c r="B3762" s="58" t="s">
        <v>2002</v>
      </c>
      <c r="C3762" s="59">
        <v>2.95</v>
      </c>
      <c r="D3762" s="72">
        <f t="shared" si="192"/>
        <v>114066.66666666667</v>
      </c>
      <c r="K3762" s="62">
        <f t="shared" si="193"/>
        <v>114066.66666666667</v>
      </c>
      <c r="P3762" s="63">
        <v>40000</v>
      </c>
    </row>
    <row r="3763" spans="1:16" ht="12.75" customHeight="1" x14ac:dyDescent="0.2">
      <c r="A3763" s="58">
        <v>19558</v>
      </c>
      <c r="B3763" s="58" t="s">
        <v>2003</v>
      </c>
      <c r="C3763" s="59">
        <v>2.95</v>
      </c>
      <c r="D3763" s="72">
        <f t="shared" si="192"/>
        <v>114066.66666666667</v>
      </c>
      <c r="K3763" s="62">
        <f t="shared" si="193"/>
        <v>114066.66666666667</v>
      </c>
      <c r="P3763" s="63">
        <v>32600</v>
      </c>
    </row>
    <row r="3764" spans="1:16" ht="12.75" customHeight="1" x14ac:dyDescent="0.2">
      <c r="A3764" s="58">
        <v>19559</v>
      </c>
      <c r="B3764" s="58" t="s">
        <v>2004</v>
      </c>
      <c r="C3764" s="59">
        <v>4.0599999999999996</v>
      </c>
      <c r="D3764" s="72">
        <f t="shared" si="192"/>
        <v>156986.66666666663</v>
      </c>
      <c r="K3764" s="62">
        <f t="shared" si="193"/>
        <v>156986.66666666663</v>
      </c>
      <c r="P3764" s="63">
        <v>32600</v>
      </c>
    </row>
    <row r="3765" spans="1:16" ht="12.75" customHeight="1" x14ac:dyDescent="0.2">
      <c r="A3765" s="58">
        <v>19563</v>
      </c>
      <c r="B3765" s="58" t="s">
        <v>2005</v>
      </c>
      <c r="C3765" s="59">
        <v>3.18</v>
      </c>
      <c r="D3765" s="72">
        <f t="shared" si="192"/>
        <v>122960</v>
      </c>
      <c r="K3765" s="62">
        <f t="shared" si="193"/>
        <v>122960</v>
      </c>
      <c r="P3765" s="63">
        <v>44900</v>
      </c>
    </row>
    <row r="3766" spans="1:16" ht="12.75" customHeight="1" x14ac:dyDescent="0.2">
      <c r="A3766" s="58">
        <v>19564</v>
      </c>
      <c r="B3766" s="58" t="s">
        <v>2006</v>
      </c>
      <c r="C3766" s="59">
        <v>3.18</v>
      </c>
      <c r="D3766" s="72">
        <f t="shared" si="192"/>
        <v>122960</v>
      </c>
      <c r="K3766" s="62">
        <f t="shared" si="193"/>
        <v>122960</v>
      </c>
      <c r="P3766" s="63">
        <v>35200</v>
      </c>
    </row>
    <row r="3767" spans="1:16" ht="12.75" customHeight="1" x14ac:dyDescent="0.2">
      <c r="A3767" s="58">
        <v>19565</v>
      </c>
      <c r="B3767" s="58" t="s">
        <v>2007</v>
      </c>
      <c r="C3767" s="59">
        <v>3.18</v>
      </c>
      <c r="D3767" s="72">
        <f t="shared" si="192"/>
        <v>122960</v>
      </c>
      <c r="K3767" s="62">
        <f t="shared" si="193"/>
        <v>122960</v>
      </c>
      <c r="P3767" s="63">
        <v>35200</v>
      </c>
    </row>
    <row r="3768" spans="1:16" ht="12.75" customHeight="1" x14ac:dyDescent="0.2">
      <c r="A3768" s="58">
        <v>19566</v>
      </c>
      <c r="B3768" s="58" t="s">
        <v>2008</v>
      </c>
      <c r="C3768" s="59">
        <v>2.25</v>
      </c>
      <c r="D3768" s="72">
        <f t="shared" si="192"/>
        <v>87000</v>
      </c>
      <c r="K3768" s="62">
        <f t="shared" si="193"/>
        <v>87000</v>
      </c>
      <c r="P3768" s="63">
        <v>35200</v>
      </c>
    </row>
    <row r="3769" spans="1:16" ht="12.75" customHeight="1" x14ac:dyDescent="0.2">
      <c r="A3769" s="58">
        <v>19568</v>
      </c>
      <c r="B3769" s="58" t="s">
        <v>2009</v>
      </c>
      <c r="C3769" s="59">
        <v>4.0599999999999996</v>
      </c>
      <c r="D3769" s="72">
        <f t="shared" si="192"/>
        <v>156986.66666666663</v>
      </c>
      <c r="K3769" s="62">
        <f t="shared" si="193"/>
        <v>156986.66666666663</v>
      </c>
      <c r="P3769" s="63">
        <v>24900</v>
      </c>
    </row>
    <row r="3770" spans="1:16" ht="12.75" customHeight="1" x14ac:dyDescent="0.2">
      <c r="A3770" s="58">
        <v>19569</v>
      </c>
      <c r="B3770" s="58" t="s">
        <v>2010</v>
      </c>
      <c r="C3770" s="59">
        <v>1.52</v>
      </c>
      <c r="D3770" s="72">
        <f t="shared" si="192"/>
        <v>58773.333333333328</v>
      </c>
      <c r="K3770" s="62">
        <f t="shared" si="193"/>
        <v>58773.333333333328</v>
      </c>
      <c r="P3770" s="63">
        <v>44900</v>
      </c>
    </row>
    <row r="3771" spans="1:16" ht="12.75" customHeight="1" x14ac:dyDescent="0.2">
      <c r="A3771" s="58">
        <v>19570</v>
      </c>
      <c r="B3771" s="58" t="s">
        <v>2011</v>
      </c>
      <c r="C3771" s="59">
        <v>1.1100000000000001</v>
      </c>
      <c r="D3771" s="72">
        <f t="shared" si="192"/>
        <v>42920</v>
      </c>
      <c r="K3771" s="62">
        <f t="shared" si="193"/>
        <v>42920</v>
      </c>
      <c r="P3771" s="63">
        <v>16800</v>
      </c>
    </row>
    <row r="3772" spans="1:16" ht="12.75" customHeight="1" x14ac:dyDescent="0.2">
      <c r="A3772" s="58">
        <v>19571</v>
      </c>
      <c r="B3772" s="58" t="s">
        <v>2012</v>
      </c>
      <c r="C3772" s="59">
        <v>1.41</v>
      </c>
      <c r="D3772" s="72">
        <f t="shared" si="192"/>
        <v>54519.999999999993</v>
      </c>
      <c r="K3772" s="62">
        <f t="shared" si="193"/>
        <v>54519.999999999993</v>
      </c>
      <c r="P3772" s="63">
        <v>12300</v>
      </c>
    </row>
    <row r="3773" spans="1:16" ht="12.75" customHeight="1" x14ac:dyDescent="0.2">
      <c r="A3773" s="58">
        <v>19575</v>
      </c>
      <c r="B3773" s="58" t="s">
        <v>2013</v>
      </c>
      <c r="C3773" s="59">
        <v>81.099999999999994</v>
      </c>
      <c r="D3773" s="72">
        <f t="shared" si="192"/>
        <v>3135866.666666666</v>
      </c>
      <c r="K3773" s="62">
        <f t="shared" si="193"/>
        <v>3135866.666666666</v>
      </c>
      <c r="P3773" s="63">
        <v>15600</v>
      </c>
    </row>
    <row r="3774" spans="1:16" ht="12.75" customHeight="1" x14ac:dyDescent="0.2">
      <c r="A3774" s="58">
        <v>19576</v>
      </c>
      <c r="B3774" s="58" t="s">
        <v>2014</v>
      </c>
      <c r="C3774" s="59">
        <v>22.09</v>
      </c>
      <c r="D3774" s="72">
        <f t="shared" si="192"/>
        <v>854146.66666666663</v>
      </c>
      <c r="K3774" s="62">
        <f t="shared" si="193"/>
        <v>854146.66666666663</v>
      </c>
      <c r="P3774" s="63">
        <v>897500</v>
      </c>
    </row>
    <row r="3775" spans="1:16" ht="12.75" customHeight="1" x14ac:dyDescent="0.2">
      <c r="A3775" s="58">
        <v>19577</v>
      </c>
      <c r="B3775" s="58" t="s">
        <v>2015</v>
      </c>
      <c r="C3775" s="59">
        <v>9.64</v>
      </c>
      <c r="D3775" s="72">
        <f t="shared" si="192"/>
        <v>372746.66666666669</v>
      </c>
      <c r="K3775" s="62">
        <f t="shared" si="193"/>
        <v>372746.66666666669</v>
      </c>
      <c r="P3775" s="63">
        <v>244500</v>
      </c>
    </row>
    <row r="3776" spans="1:16" ht="12.75" customHeight="1" x14ac:dyDescent="0.2">
      <c r="A3776" s="58">
        <v>19578</v>
      </c>
      <c r="B3776" s="58" t="s">
        <v>2016</v>
      </c>
      <c r="C3776" s="59">
        <v>1.31</v>
      </c>
      <c r="D3776" s="72">
        <f t="shared" si="192"/>
        <v>50653.333333333336</v>
      </c>
      <c r="K3776" s="62">
        <f t="shared" si="193"/>
        <v>50653.333333333336</v>
      </c>
      <c r="P3776" s="63">
        <v>106700</v>
      </c>
    </row>
    <row r="3777" spans="1:16" ht="12.75" customHeight="1" x14ac:dyDescent="0.2">
      <c r="A3777" s="58">
        <v>19581</v>
      </c>
      <c r="B3777" s="58" t="s">
        <v>2017</v>
      </c>
      <c r="C3777" s="59">
        <v>2.79</v>
      </c>
      <c r="D3777" s="72">
        <f t="shared" si="192"/>
        <v>107880</v>
      </c>
      <c r="K3777" s="62">
        <f t="shared" si="193"/>
        <v>107880</v>
      </c>
      <c r="P3777" s="63">
        <v>14500</v>
      </c>
    </row>
    <row r="3778" spans="1:16" ht="12.75" customHeight="1" x14ac:dyDescent="0.2">
      <c r="A3778" s="58">
        <v>19582</v>
      </c>
      <c r="B3778" s="58" t="s">
        <v>2018</v>
      </c>
      <c r="C3778" s="59">
        <v>0.48</v>
      </c>
      <c r="D3778" s="72">
        <f t="shared" si="192"/>
        <v>18559.999999999996</v>
      </c>
      <c r="K3778" s="62">
        <f t="shared" si="193"/>
        <v>18559.999999999996</v>
      </c>
      <c r="P3778" s="63">
        <v>30900</v>
      </c>
    </row>
    <row r="3779" spans="1:16" ht="12.75" customHeight="1" x14ac:dyDescent="0.2">
      <c r="A3779" s="58">
        <v>19583</v>
      </c>
      <c r="B3779" s="58" t="s">
        <v>2019</v>
      </c>
      <c r="C3779" s="59">
        <v>2.99</v>
      </c>
      <c r="D3779" s="72">
        <f t="shared" si="192"/>
        <v>115613.33333333333</v>
      </c>
      <c r="K3779" s="62">
        <f t="shared" si="193"/>
        <v>115613.33333333333</v>
      </c>
      <c r="P3779" s="63">
        <v>5300</v>
      </c>
    </row>
    <row r="3780" spans="1:16" ht="12.75" customHeight="1" x14ac:dyDescent="0.2">
      <c r="A3780" s="58">
        <v>19584</v>
      </c>
      <c r="B3780" s="58" t="s">
        <v>2020</v>
      </c>
      <c r="C3780" s="59">
        <v>2.5299999999999998</v>
      </c>
      <c r="D3780" s="72">
        <f t="shared" si="192"/>
        <v>97826.666666666657</v>
      </c>
      <c r="K3780" s="62">
        <f t="shared" si="193"/>
        <v>97826.666666666657</v>
      </c>
      <c r="P3780" s="63">
        <v>33100</v>
      </c>
    </row>
    <row r="3781" spans="1:16" ht="12.75" customHeight="1" x14ac:dyDescent="0.2">
      <c r="A3781" s="58">
        <v>19585</v>
      </c>
      <c r="B3781" s="58" t="s">
        <v>2021</v>
      </c>
      <c r="C3781" s="59">
        <v>9.8000000000000007</v>
      </c>
      <c r="D3781" s="72">
        <f t="shared" si="192"/>
        <v>378933.33333333331</v>
      </c>
      <c r="K3781" s="62">
        <f t="shared" si="193"/>
        <v>378933.33333333331</v>
      </c>
      <c r="P3781" s="63">
        <v>28000</v>
      </c>
    </row>
    <row r="3782" spans="1:16" ht="12.75" customHeight="1" x14ac:dyDescent="0.2">
      <c r="A3782" s="58">
        <v>19587</v>
      </c>
      <c r="B3782" s="58" t="s">
        <v>2022</v>
      </c>
      <c r="C3782" s="59">
        <v>2.87</v>
      </c>
      <c r="D3782" s="72">
        <f t="shared" si="192"/>
        <v>110973.33333333333</v>
      </c>
      <c r="K3782" s="62">
        <f t="shared" si="193"/>
        <v>110973.33333333333</v>
      </c>
      <c r="P3782" s="63">
        <v>108500</v>
      </c>
    </row>
    <row r="3783" spans="1:16" ht="12.75" customHeight="1" x14ac:dyDescent="0.2">
      <c r="A3783" s="58">
        <v>19588</v>
      </c>
      <c r="B3783" s="58" t="s">
        <v>2023</v>
      </c>
      <c r="C3783" s="59">
        <v>3.72</v>
      </c>
      <c r="D3783" s="72">
        <f t="shared" si="192"/>
        <v>143840</v>
      </c>
      <c r="K3783" s="62">
        <f t="shared" si="193"/>
        <v>143840</v>
      </c>
      <c r="P3783" s="63">
        <v>31800</v>
      </c>
    </row>
    <row r="3784" spans="1:16" ht="12.75" customHeight="1" x14ac:dyDescent="0.2">
      <c r="A3784" s="58">
        <v>19593</v>
      </c>
      <c r="B3784" s="58" t="s">
        <v>2024</v>
      </c>
      <c r="C3784" s="59">
        <v>1.32</v>
      </c>
      <c r="D3784" s="72">
        <f t="shared" si="192"/>
        <v>51040</v>
      </c>
      <c r="K3784" s="62">
        <f t="shared" si="193"/>
        <v>51040</v>
      </c>
      <c r="P3784" s="63">
        <v>41200</v>
      </c>
    </row>
    <row r="3785" spans="1:16" ht="12.75" customHeight="1" x14ac:dyDescent="0.2">
      <c r="A3785" s="58">
        <v>19594</v>
      </c>
      <c r="B3785" s="58" t="s">
        <v>2025</v>
      </c>
      <c r="C3785" s="59">
        <v>1.6</v>
      </c>
      <c r="D3785" s="72">
        <f t="shared" si="192"/>
        <v>61866.666666666664</v>
      </c>
      <c r="K3785" s="62">
        <f t="shared" si="193"/>
        <v>61866.666666666664</v>
      </c>
      <c r="P3785" s="63">
        <v>14600</v>
      </c>
    </row>
    <row r="3786" spans="1:16" ht="12.75" customHeight="1" x14ac:dyDescent="0.2">
      <c r="A3786" s="58">
        <v>19595</v>
      </c>
      <c r="B3786" s="58" t="s">
        <v>2026</v>
      </c>
      <c r="C3786" s="59">
        <v>1.75</v>
      </c>
      <c r="D3786" s="72">
        <f t="shared" si="192"/>
        <v>67666.666666666657</v>
      </c>
      <c r="K3786" s="62">
        <f t="shared" si="193"/>
        <v>67666.666666666657</v>
      </c>
      <c r="P3786" s="63">
        <v>17700</v>
      </c>
    </row>
    <row r="3787" spans="1:16" ht="12.75" customHeight="1" x14ac:dyDescent="0.2">
      <c r="A3787" s="58">
        <v>19599</v>
      </c>
      <c r="B3787" s="58" t="s">
        <v>2027</v>
      </c>
      <c r="C3787" s="59">
        <v>3.3</v>
      </c>
      <c r="D3787" s="72">
        <f t="shared" si="192"/>
        <v>127599.99999999999</v>
      </c>
      <c r="K3787" s="62">
        <f t="shared" si="193"/>
        <v>127599.99999999999</v>
      </c>
      <c r="P3787" s="63">
        <v>19400</v>
      </c>
    </row>
    <row r="3788" spans="1:16" ht="12.75" customHeight="1" x14ac:dyDescent="0.2">
      <c r="A3788" s="58">
        <v>19600</v>
      </c>
      <c r="B3788" s="58" t="s">
        <v>2028</v>
      </c>
      <c r="C3788" s="59">
        <v>1.69</v>
      </c>
      <c r="D3788" s="72">
        <f t="shared" si="192"/>
        <v>65346.666666666657</v>
      </c>
      <c r="K3788" s="62">
        <f t="shared" si="193"/>
        <v>65346.666666666657</v>
      </c>
      <c r="P3788" s="63">
        <v>36500</v>
      </c>
    </row>
    <row r="3789" spans="1:16" ht="12.75" customHeight="1" x14ac:dyDescent="0.2">
      <c r="A3789" s="58">
        <v>19601</v>
      </c>
      <c r="B3789" s="58" t="s">
        <v>2029</v>
      </c>
      <c r="C3789" s="59">
        <v>1.1000000000000001</v>
      </c>
      <c r="D3789" s="72">
        <f t="shared" si="192"/>
        <v>42533.333333333336</v>
      </c>
      <c r="K3789" s="62">
        <f t="shared" si="193"/>
        <v>42533.333333333336</v>
      </c>
      <c r="P3789" s="63">
        <v>18700</v>
      </c>
    </row>
    <row r="3790" spans="1:16" ht="12.75" customHeight="1" x14ac:dyDescent="0.2">
      <c r="A3790" s="58">
        <v>19606</v>
      </c>
      <c r="B3790" s="58" t="s">
        <v>2030</v>
      </c>
      <c r="C3790" s="59">
        <v>2.5299999999999998</v>
      </c>
      <c r="D3790" s="72">
        <f t="shared" si="192"/>
        <v>97826.666666666657</v>
      </c>
      <c r="K3790" s="62">
        <f t="shared" si="193"/>
        <v>97826.666666666657</v>
      </c>
      <c r="P3790" s="63">
        <v>12200</v>
      </c>
    </row>
    <row r="3791" spans="1:16" ht="12.75" customHeight="1" x14ac:dyDescent="0.2">
      <c r="A3791" s="58">
        <v>19607</v>
      </c>
      <c r="B3791" s="58" t="s">
        <v>2031</v>
      </c>
      <c r="C3791" s="59">
        <v>2.12</v>
      </c>
      <c r="D3791" s="72">
        <f t="shared" si="192"/>
        <v>81973.333333333328</v>
      </c>
      <c r="K3791" s="62">
        <f t="shared" si="193"/>
        <v>81973.333333333328</v>
      </c>
      <c r="P3791" s="63">
        <v>28000</v>
      </c>
    </row>
    <row r="3792" spans="1:16" ht="12.75" customHeight="1" x14ac:dyDescent="0.2">
      <c r="A3792" s="58">
        <v>19611</v>
      </c>
      <c r="B3792" s="58" t="s">
        <v>2032</v>
      </c>
      <c r="C3792" s="59">
        <v>2.99</v>
      </c>
      <c r="D3792" s="72">
        <f t="shared" si="192"/>
        <v>115613.33333333333</v>
      </c>
      <c r="K3792" s="62">
        <f t="shared" si="193"/>
        <v>115613.33333333333</v>
      </c>
      <c r="P3792" s="63">
        <v>23500</v>
      </c>
    </row>
    <row r="3793" spans="1:16" ht="12.75" customHeight="1" x14ac:dyDescent="0.2">
      <c r="A3793" s="58">
        <v>19612</v>
      </c>
      <c r="B3793" s="58" t="s">
        <v>2033</v>
      </c>
      <c r="C3793" s="59">
        <v>1.18</v>
      </c>
      <c r="D3793" s="72">
        <f t="shared" si="192"/>
        <v>45626.666666666664</v>
      </c>
      <c r="K3793" s="62">
        <f t="shared" si="193"/>
        <v>45626.666666666664</v>
      </c>
      <c r="P3793" s="63">
        <v>33100</v>
      </c>
    </row>
    <row r="3794" spans="1:16" ht="12.75" customHeight="1" x14ac:dyDescent="0.2">
      <c r="A3794" s="58">
        <v>19613</v>
      </c>
      <c r="B3794" s="58" t="s">
        <v>2034</v>
      </c>
      <c r="C3794" s="59">
        <v>3.95</v>
      </c>
      <c r="D3794" s="72">
        <f t="shared" si="192"/>
        <v>152733.33333333334</v>
      </c>
      <c r="K3794" s="62">
        <f t="shared" si="193"/>
        <v>152733.33333333334</v>
      </c>
      <c r="P3794" s="63">
        <v>13100</v>
      </c>
    </row>
    <row r="3795" spans="1:16" ht="12.75" customHeight="1" x14ac:dyDescent="0.2">
      <c r="A3795" s="58">
        <v>19614</v>
      </c>
      <c r="B3795" s="58" t="s">
        <v>2035</v>
      </c>
      <c r="C3795" s="59">
        <v>0.84</v>
      </c>
      <c r="D3795" s="72">
        <f t="shared" si="192"/>
        <v>32479.999999999996</v>
      </c>
      <c r="K3795" s="62">
        <f t="shared" si="193"/>
        <v>32479.999999999996</v>
      </c>
      <c r="P3795" s="63">
        <v>43700</v>
      </c>
    </row>
    <row r="3796" spans="1:16" ht="12.75" customHeight="1" x14ac:dyDescent="0.2">
      <c r="A3796" s="58">
        <v>19617</v>
      </c>
      <c r="B3796" s="58" t="s">
        <v>2036</v>
      </c>
      <c r="C3796" s="59">
        <v>1.79</v>
      </c>
      <c r="D3796" s="72">
        <f t="shared" si="192"/>
        <v>69213.333333333328</v>
      </c>
      <c r="K3796" s="62">
        <f t="shared" si="193"/>
        <v>69213.333333333328</v>
      </c>
      <c r="P3796" s="63">
        <v>9300</v>
      </c>
    </row>
    <row r="3797" spans="1:16" ht="12.75" customHeight="1" x14ac:dyDescent="0.2">
      <c r="A3797" s="58">
        <v>19618</v>
      </c>
      <c r="B3797" s="58" t="s">
        <v>2037</v>
      </c>
      <c r="C3797" s="59">
        <v>0.93</v>
      </c>
      <c r="D3797" s="72">
        <f t="shared" si="192"/>
        <v>35960</v>
      </c>
      <c r="K3797" s="62">
        <f t="shared" si="193"/>
        <v>35960</v>
      </c>
      <c r="P3797" s="63">
        <v>19800</v>
      </c>
    </row>
    <row r="3798" spans="1:16" ht="12.75" customHeight="1" x14ac:dyDescent="0.2">
      <c r="A3798" s="58">
        <v>19621</v>
      </c>
      <c r="B3798" s="58" t="s">
        <v>2038</v>
      </c>
      <c r="C3798" s="59">
        <v>1.44</v>
      </c>
      <c r="D3798" s="72">
        <f t="shared" si="192"/>
        <v>55679.999999999993</v>
      </c>
      <c r="K3798" s="62">
        <f t="shared" si="193"/>
        <v>55679.999999999993</v>
      </c>
      <c r="P3798" s="63">
        <v>10300</v>
      </c>
    </row>
    <row r="3799" spans="1:16" ht="12.75" customHeight="1" x14ac:dyDescent="0.2">
      <c r="A3799" s="58">
        <v>19624</v>
      </c>
      <c r="B3799" s="58" t="s">
        <v>2039</v>
      </c>
      <c r="C3799" s="59">
        <v>1.69</v>
      </c>
      <c r="D3799" s="72">
        <f t="shared" si="192"/>
        <v>65346.666666666657</v>
      </c>
      <c r="K3799" s="62">
        <f t="shared" si="193"/>
        <v>65346.666666666657</v>
      </c>
      <c r="P3799" s="63">
        <v>15900</v>
      </c>
    </row>
    <row r="3800" spans="1:16" ht="12.75" customHeight="1" x14ac:dyDescent="0.2">
      <c r="A3800" s="58">
        <v>19625</v>
      </c>
      <c r="B3800" s="58" t="s">
        <v>2040</v>
      </c>
      <c r="C3800" s="59">
        <v>2.09</v>
      </c>
      <c r="D3800" s="72">
        <f t="shared" si="192"/>
        <v>80813.333333333328</v>
      </c>
      <c r="K3800" s="62">
        <f t="shared" si="193"/>
        <v>80813.333333333328</v>
      </c>
      <c r="P3800" s="63">
        <v>18700</v>
      </c>
    </row>
    <row r="3801" spans="1:16" ht="12.75" customHeight="1" x14ac:dyDescent="0.2">
      <c r="A3801" s="58">
        <v>19626</v>
      </c>
      <c r="B3801" s="58" t="s">
        <v>2041</v>
      </c>
      <c r="C3801" s="59">
        <v>2.4300000000000002</v>
      </c>
      <c r="D3801" s="72">
        <f t="shared" si="192"/>
        <v>93960</v>
      </c>
      <c r="K3801" s="62">
        <f t="shared" si="193"/>
        <v>93960</v>
      </c>
      <c r="P3801" s="63">
        <v>23100</v>
      </c>
    </row>
    <row r="3802" spans="1:16" ht="12.75" customHeight="1" x14ac:dyDescent="0.2">
      <c r="A3802" s="58">
        <v>19629</v>
      </c>
      <c r="B3802" s="58" t="s">
        <v>2042</v>
      </c>
      <c r="C3802" s="59">
        <v>2.12</v>
      </c>
      <c r="D3802" s="72">
        <f t="shared" si="192"/>
        <v>81973.333333333328</v>
      </c>
      <c r="K3802" s="62">
        <f t="shared" si="193"/>
        <v>81973.333333333328</v>
      </c>
      <c r="P3802" s="63">
        <v>26900</v>
      </c>
    </row>
    <row r="3803" spans="1:16" ht="12.75" customHeight="1" x14ac:dyDescent="0.2">
      <c r="A3803" s="58">
        <v>19630</v>
      </c>
      <c r="B3803" s="58" t="s">
        <v>2043</v>
      </c>
      <c r="C3803" s="59">
        <v>3.05</v>
      </c>
      <c r="D3803" s="72">
        <f t="shared" si="192"/>
        <v>117933.33333333331</v>
      </c>
      <c r="K3803" s="62">
        <f t="shared" si="193"/>
        <v>117933.33333333331</v>
      </c>
      <c r="P3803" s="63">
        <v>23500</v>
      </c>
    </row>
    <row r="3804" spans="1:16" ht="12.75" customHeight="1" x14ac:dyDescent="0.2">
      <c r="A3804" s="58">
        <v>19631</v>
      </c>
      <c r="B3804" s="58" t="s">
        <v>2044</v>
      </c>
      <c r="C3804" s="59">
        <v>3.92</v>
      </c>
      <c r="D3804" s="72">
        <f t="shared" si="192"/>
        <v>151573.33333333331</v>
      </c>
      <c r="K3804" s="62">
        <f t="shared" si="193"/>
        <v>151573.33333333331</v>
      </c>
      <c r="P3804" s="63">
        <v>33800</v>
      </c>
    </row>
    <row r="3805" spans="1:16" ht="12.75" customHeight="1" x14ac:dyDescent="0.2">
      <c r="A3805" s="58">
        <v>19632</v>
      </c>
      <c r="B3805" s="58" t="s">
        <v>2045</v>
      </c>
      <c r="C3805" s="59">
        <v>3.92</v>
      </c>
      <c r="D3805" s="72">
        <f t="shared" ref="D3805:D3868" si="194">C3805*D471</f>
        <v>151573.33333333331</v>
      </c>
      <c r="K3805" s="62">
        <f t="shared" ref="K3805:K3868" si="195">D3805</f>
        <v>151573.33333333331</v>
      </c>
      <c r="P3805" s="63">
        <v>43400</v>
      </c>
    </row>
    <row r="3806" spans="1:16" ht="12.75" customHeight="1" x14ac:dyDescent="0.2">
      <c r="A3806" s="58">
        <v>19636</v>
      </c>
      <c r="B3806" s="58" t="s">
        <v>2046</v>
      </c>
      <c r="C3806" s="59">
        <v>0.56000000000000005</v>
      </c>
      <c r="D3806" s="72">
        <f t="shared" si="194"/>
        <v>21653.333333333336</v>
      </c>
      <c r="K3806" s="62">
        <f t="shared" si="195"/>
        <v>21653.333333333336</v>
      </c>
      <c r="P3806" s="63">
        <v>43400</v>
      </c>
    </row>
    <row r="3807" spans="1:16" ht="12.75" customHeight="1" x14ac:dyDescent="0.2">
      <c r="A3807" s="58">
        <v>19640</v>
      </c>
      <c r="B3807" s="58" t="s">
        <v>2047</v>
      </c>
      <c r="C3807" s="59">
        <v>1.21</v>
      </c>
      <c r="D3807" s="72">
        <f t="shared" si="194"/>
        <v>46786.666666666664</v>
      </c>
      <c r="K3807" s="62">
        <f t="shared" si="195"/>
        <v>46786.666666666664</v>
      </c>
      <c r="P3807" s="63">
        <v>6200</v>
      </c>
    </row>
    <row r="3808" spans="1:16" ht="12.75" customHeight="1" x14ac:dyDescent="0.2">
      <c r="A3808" s="58">
        <v>19641</v>
      </c>
      <c r="B3808" s="58" t="s">
        <v>2048</v>
      </c>
      <c r="C3808" s="59">
        <v>2.04</v>
      </c>
      <c r="D3808" s="72">
        <f t="shared" si="194"/>
        <v>78880</v>
      </c>
      <c r="K3808" s="62">
        <f t="shared" si="195"/>
        <v>78880</v>
      </c>
      <c r="P3808" s="63">
        <v>13400</v>
      </c>
    </row>
    <row r="3809" spans="1:16" ht="12.75" customHeight="1" x14ac:dyDescent="0.2">
      <c r="A3809" s="58">
        <v>19642</v>
      </c>
      <c r="B3809" s="58" t="s">
        <v>2049</v>
      </c>
      <c r="C3809" s="59">
        <v>0.24</v>
      </c>
      <c r="D3809" s="72">
        <f t="shared" si="194"/>
        <v>9279.9999999999982</v>
      </c>
      <c r="K3809" s="62">
        <f t="shared" si="195"/>
        <v>9279.9999999999982</v>
      </c>
      <c r="P3809" s="63">
        <v>22600</v>
      </c>
    </row>
    <row r="3810" spans="1:16" ht="12.75" customHeight="1" x14ac:dyDescent="0.2">
      <c r="A3810" s="58">
        <v>19646</v>
      </c>
      <c r="B3810" s="58" t="s">
        <v>2050</v>
      </c>
      <c r="C3810" s="59">
        <v>0.19</v>
      </c>
      <c r="D3810" s="72">
        <f t="shared" si="194"/>
        <v>7346.6666666666661</v>
      </c>
      <c r="K3810" s="62">
        <f t="shared" si="195"/>
        <v>7346.6666666666661</v>
      </c>
      <c r="P3810" s="63">
        <v>2700</v>
      </c>
    </row>
    <row r="3811" spans="1:16" ht="12.75" customHeight="1" x14ac:dyDescent="0.2">
      <c r="A3811" s="58">
        <v>19647</v>
      </c>
      <c r="B3811" s="58" t="s">
        <v>2051</v>
      </c>
      <c r="C3811" s="59">
        <v>0.8</v>
      </c>
      <c r="D3811" s="72">
        <f t="shared" si="194"/>
        <v>30933.333333333332</v>
      </c>
      <c r="K3811" s="62">
        <f t="shared" si="195"/>
        <v>30933.333333333332</v>
      </c>
      <c r="P3811" s="63">
        <v>2100</v>
      </c>
    </row>
    <row r="3812" spans="1:16" ht="12.75" customHeight="1" x14ac:dyDescent="0.2">
      <c r="A3812" s="58">
        <v>19648</v>
      </c>
      <c r="B3812" s="58" t="s">
        <v>2052</v>
      </c>
      <c r="C3812" s="59">
        <v>5.64</v>
      </c>
      <c r="D3812" s="72">
        <f t="shared" si="194"/>
        <v>218079.99999999997</v>
      </c>
      <c r="K3812" s="62">
        <f t="shared" si="195"/>
        <v>218079.99999999997</v>
      </c>
      <c r="P3812" s="63">
        <v>8900</v>
      </c>
    </row>
    <row r="3813" spans="1:16" ht="12.75" customHeight="1" x14ac:dyDescent="0.2">
      <c r="A3813" s="58">
        <v>19649</v>
      </c>
      <c r="B3813" s="58" t="s">
        <v>2053</v>
      </c>
      <c r="C3813" s="59">
        <v>11.27</v>
      </c>
      <c r="D3813" s="72">
        <f t="shared" si="194"/>
        <v>435773.33333333331</v>
      </c>
      <c r="K3813" s="62">
        <f t="shared" si="195"/>
        <v>435773.33333333331</v>
      </c>
      <c r="P3813" s="63">
        <v>62400</v>
      </c>
    </row>
    <row r="3814" spans="1:16" ht="12.75" customHeight="1" x14ac:dyDescent="0.2">
      <c r="A3814" s="58">
        <v>19650</v>
      </c>
      <c r="B3814" s="58" t="s">
        <v>2054</v>
      </c>
      <c r="C3814" s="59">
        <v>1.44</v>
      </c>
      <c r="D3814" s="72">
        <f t="shared" si="194"/>
        <v>55679.999999999993</v>
      </c>
      <c r="K3814" s="62">
        <f t="shared" si="195"/>
        <v>55679.999999999993</v>
      </c>
      <c r="P3814" s="63">
        <v>124700</v>
      </c>
    </row>
    <row r="3815" spans="1:16" ht="12.75" customHeight="1" x14ac:dyDescent="0.2">
      <c r="A3815" s="58">
        <v>19652</v>
      </c>
      <c r="B3815" s="58" t="s">
        <v>2055</v>
      </c>
      <c r="C3815" s="59">
        <v>2.72</v>
      </c>
      <c r="D3815" s="72">
        <f t="shared" si="194"/>
        <v>105173.33333333333</v>
      </c>
      <c r="K3815" s="62">
        <f t="shared" si="195"/>
        <v>105173.33333333333</v>
      </c>
      <c r="P3815" s="63">
        <v>15900</v>
      </c>
    </row>
    <row r="3816" spans="1:16" ht="12.75" customHeight="1" x14ac:dyDescent="0.2">
      <c r="A3816" s="58">
        <v>19653</v>
      </c>
      <c r="B3816" s="58" t="s">
        <v>2056</v>
      </c>
      <c r="C3816" s="59">
        <v>4.25</v>
      </c>
      <c r="D3816" s="72">
        <f t="shared" si="194"/>
        <v>164333.33333333331</v>
      </c>
      <c r="K3816" s="62">
        <f t="shared" si="195"/>
        <v>164333.33333333331</v>
      </c>
      <c r="P3816" s="63">
        <v>30100</v>
      </c>
    </row>
    <row r="3817" spans="1:16" ht="12.75" customHeight="1" x14ac:dyDescent="0.2">
      <c r="A3817" s="58">
        <v>19654</v>
      </c>
      <c r="B3817" s="58" t="s">
        <v>2057</v>
      </c>
      <c r="C3817" s="59">
        <v>4.25</v>
      </c>
      <c r="D3817" s="72">
        <f t="shared" si="194"/>
        <v>164333.33333333331</v>
      </c>
      <c r="K3817" s="62">
        <f t="shared" si="195"/>
        <v>164333.33333333331</v>
      </c>
      <c r="P3817" s="63">
        <v>47000</v>
      </c>
    </row>
    <row r="3818" spans="1:16" ht="12.75" customHeight="1" x14ac:dyDescent="0.2">
      <c r="A3818" s="58">
        <v>19658</v>
      </c>
      <c r="B3818" s="58" t="s">
        <v>2058</v>
      </c>
      <c r="C3818" s="59">
        <v>4.25</v>
      </c>
      <c r="D3818" s="72">
        <f t="shared" si="194"/>
        <v>164333.33333333331</v>
      </c>
      <c r="K3818" s="62">
        <f t="shared" si="195"/>
        <v>164333.33333333331</v>
      </c>
      <c r="P3818" s="63">
        <v>47000</v>
      </c>
    </row>
    <row r="3819" spans="1:16" ht="12.75" customHeight="1" x14ac:dyDescent="0.2">
      <c r="A3819" s="58">
        <v>19659</v>
      </c>
      <c r="B3819" s="58" t="s">
        <v>2059</v>
      </c>
      <c r="C3819" s="59">
        <v>5.08</v>
      </c>
      <c r="D3819" s="72">
        <f t="shared" si="194"/>
        <v>196426.66666666666</v>
      </c>
      <c r="K3819" s="62">
        <f t="shared" si="195"/>
        <v>196426.66666666666</v>
      </c>
      <c r="P3819" s="63">
        <v>47000</v>
      </c>
    </row>
    <row r="3820" spans="1:16" ht="12.75" customHeight="1" x14ac:dyDescent="0.2">
      <c r="A3820" s="58">
        <v>19660</v>
      </c>
      <c r="B3820" s="58" t="s">
        <v>2060</v>
      </c>
      <c r="C3820" s="59">
        <v>0.34</v>
      </c>
      <c r="D3820" s="72">
        <f t="shared" si="194"/>
        <v>13146.666666666666</v>
      </c>
      <c r="K3820" s="62">
        <f t="shared" si="195"/>
        <v>13146.666666666666</v>
      </c>
      <c r="P3820" s="63">
        <v>56200</v>
      </c>
    </row>
    <row r="3821" spans="1:16" ht="12.75" customHeight="1" x14ac:dyDescent="0.2">
      <c r="A3821" s="58">
        <v>19664</v>
      </c>
      <c r="B3821" s="58" t="s">
        <v>2061</v>
      </c>
      <c r="C3821" s="59">
        <v>2.71</v>
      </c>
      <c r="D3821" s="72">
        <f t="shared" si="194"/>
        <v>104786.66666666666</v>
      </c>
      <c r="K3821" s="62">
        <f t="shared" si="195"/>
        <v>104786.66666666666</v>
      </c>
      <c r="P3821" s="63">
        <v>3800</v>
      </c>
    </row>
    <row r="3822" spans="1:16" ht="12.75" customHeight="1" x14ac:dyDescent="0.2">
      <c r="A3822" s="58">
        <v>19665</v>
      </c>
      <c r="B3822" s="58" t="s">
        <v>2062</v>
      </c>
      <c r="C3822" s="59">
        <v>1.28</v>
      </c>
      <c r="D3822" s="72">
        <f t="shared" si="194"/>
        <v>49493.333333333328</v>
      </c>
      <c r="K3822" s="62">
        <f t="shared" si="195"/>
        <v>49493.333333333328</v>
      </c>
      <c r="P3822" s="63">
        <v>30000</v>
      </c>
    </row>
    <row r="3823" spans="1:16" ht="12.75" customHeight="1" x14ac:dyDescent="0.2">
      <c r="A3823" s="58">
        <v>19666</v>
      </c>
      <c r="B3823" s="58" t="s">
        <v>2063</v>
      </c>
      <c r="C3823" s="59">
        <v>2.9</v>
      </c>
      <c r="D3823" s="72">
        <f t="shared" si="194"/>
        <v>112133.33333333333</v>
      </c>
      <c r="K3823" s="62">
        <f t="shared" si="195"/>
        <v>112133.33333333333</v>
      </c>
      <c r="P3823" s="63">
        <v>14200</v>
      </c>
    </row>
    <row r="3824" spans="1:16" ht="12.75" customHeight="1" x14ac:dyDescent="0.2">
      <c r="A3824" s="58">
        <v>19670</v>
      </c>
      <c r="B3824" s="58" t="s">
        <v>2064</v>
      </c>
      <c r="C3824" s="59">
        <v>1.78</v>
      </c>
      <c r="D3824" s="72">
        <f t="shared" si="194"/>
        <v>68826.666666666657</v>
      </c>
      <c r="K3824" s="62">
        <f t="shared" si="195"/>
        <v>68826.666666666657</v>
      </c>
      <c r="P3824" s="63">
        <v>32100</v>
      </c>
    </row>
    <row r="3825" spans="1:16" ht="12.75" customHeight="1" x14ac:dyDescent="0.2">
      <c r="A3825" s="58">
        <v>19671</v>
      </c>
      <c r="B3825" s="58" t="s">
        <v>2065</v>
      </c>
      <c r="C3825" s="59">
        <v>1.02</v>
      </c>
      <c r="D3825" s="72">
        <f t="shared" si="194"/>
        <v>39440</v>
      </c>
      <c r="K3825" s="62">
        <f t="shared" si="195"/>
        <v>39440</v>
      </c>
      <c r="P3825" s="63">
        <v>19700</v>
      </c>
    </row>
    <row r="3826" spans="1:16" ht="12.75" customHeight="1" x14ac:dyDescent="0.2">
      <c r="A3826" s="58">
        <v>19672</v>
      </c>
      <c r="B3826" s="58" t="s">
        <v>2066</v>
      </c>
      <c r="C3826" s="59">
        <v>2.12</v>
      </c>
      <c r="D3826" s="72">
        <f t="shared" si="194"/>
        <v>81973.333333333328</v>
      </c>
      <c r="K3826" s="62">
        <f t="shared" si="195"/>
        <v>81973.333333333328</v>
      </c>
      <c r="P3826" s="63">
        <v>11300</v>
      </c>
    </row>
    <row r="3827" spans="1:16" ht="12.75" customHeight="1" x14ac:dyDescent="0.2">
      <c r="A3827" s="58">
        <v>19676</v>
      </c>
      <c r="B3827" s="58" t="s">
        <v>2067</v>
      </c>
      <c r="C3827" s="59">
        <v>2.19</v>
      </c>
      <c r="D3827" s="72">
        <f t="shared" si="194"/>
        <v>84679.999999999985</v>
      </c>
      <c r="K3827" s="62">
        <f t="shared" si="195"/>
        <v>84679.999999999985</v>
      </c>
      <c r="P3827" s="63">
        <v>23500</v>
      </c>
    </row>
    <row r="3828" spans="1:16" ht="12.75" customHeight="1" x14ac:dyDescent="0.2">
      <c r="A3828" s="58">
        <v>19677</v>
      </c>
      <c r="B3828" s="58" t="s">
        <v>2068</v>
      </c>
      <c r="C3828" s="59">
        <v>1.94</v>
      </c>
      <c r="D3828" s="72">
        <f t="shared" si="194"/>
        <v>75013.333333333328</v>
      </c>
      <c r="K3828" s="62">
        <f t="shared" si="195"/>
        <v>75013.333333333328</v>
      </c>
      <c r="P3828" s="63">
        <v>24200</v>
      </c>
    </row>
    <row r="3829" spans="1:16" ht="12.75" customHeight="1" x14ac:dyDescent="0.2">
      <c r="A3829" s="58">
        <v>19678</v>
      </c>
      <c r="B3829" s="58" t="s">
        <v>2069</v>
      </c>
      <c r="C3829" s="59">
        <v>1.94</v>
      </c>
      <c r="D3829" s="72">
        <f t="shared" si="194"/>
        <v>75013.333333333328</v>
      </c>
      <c r="K3829" s="62">
        <f t="shared" si="195"/>
        <v>75013.333333333328</v>
      </c>
      <c r="P3829" s="63">
        <v>21500</v>
      </c>
    </row>
    <row r="3830" spans="1:16" ht="12.75" customHeight="1" x14ac:dyDescent="0.2">
      <c r="A3830" s="58">
        <v>19682</v>
      </c>
      <c r="B3830" s="58" t="s">
        <v>2070</v>
      </c>
      <c r="C3830" s="59">
        <v>2.17</v>
      </c>
      <c r="D3830" s="72">
        <f t="shared" si="194"/>
        <v>83906.666666666657</v>
      </c>
      <c r="K3830" s="62">
        <f t="shared" si="195"/>
        <v>83906.666666666657</v>
      </c>
      <c r="P3830" s="63">
        <v>21500</v>
      </c>
    </row>
    <row r="3831" spans="1:16" ht="12.75" customHeight="1" x14ac:dyDescent="0.2">
      <c r="A3831" s="58">
        <v>19683</v>
      </c>
      <c r="B3831" s="58" t="s">
        <v>2071</v>
      </c>
      <c r="C3831" s="59">
        <v>1.18</v>
      </c>
      <c r="D3831" s="72">
        <f t="shared" si="194"/>
        <v>45626.666666666664</v>
      </c>
      <c r="K3831" s="62">
        <f t="shared" si="195"/>
        <v>45626.666666666664</v>
      </c>
      <c r="P3831" s="63">
        <v>24000</v>
      </c>
    </row>
    <row r="3832" spans="1:16" ht="12.75" customHeight="1" x14ac:dyDescent="0.2">
      <c r="A3832" s="58">
        <v>19684</v>
      </c>
      <c r="B3832" s="58" t="s">
        <v>2072</v>
      </c>
      <c r="C3832" s="59">
        <v>2.12</v>
      </c>
      <c r="D3832" s="72">
        <f t="shared" si="194"/>
        <v>81973.333333333328</v>
      </c>
      <c r="K3832" s="62">
        <f t="shared" si="195"/>
        <v>81973.333333333328</v>
      </c>
      <c r="P3832" s="63">
        <v>13100</v>
      </c>
    </row>
    <row r="3833" spans="1:16" ht="12.75" customHeight="1" x14ac:dyDescent="0.2">
      <c r="A3833" s="58">
        <v>19685</v>
      </c>
      <c r="B3833" s="58" t="s">
        <v>2073</v>
      </c>
      <c r="C3833" s="59">
        <v>5.64</v>
      </c>
      <c r="D3833" s="72">
        <f t="shared" si="194"/>
        <v>218079.99999999997</v>
      </c>
      <c r="K3833" s="62">
        <f t="shared" si="195"/>
        <v>218079.99999999997</v>
      </c>
      <c r="P3833" s="63">
        <v>23500</v>
      </c>
    </row>
    <row r="3834" spans="1:16" ht="12.75" customHeight="1" x14ac:dyDescent="0.2">
      <c r="A3834" s="58">
        <v>19688</v>
      </c>
      <c r="B3834" s="58" t="s">
        <v>2074</v>
      </c>
      <c r="C3834" s="59">
        <v>1.49</v>
      </c>
      <c r="D3834" s="72">
        <f t="shared" si="194"/>
        <v>57613.333333333328</v>
      </c>
      <c r="K3834" s="62">
        <f t="shared" si="195"/>
        <v>57613.333333333328</v>
      </c>
      <c r="P3834" s="63">
        <v>62400</v>
      </c>
    </row>
    <row r="3835" spans="1:16" ht="12.75" customHeight="1" x14ac:dyDescent="0.2">
      <c r="A3835" s="58">
        <v>19689</v>
      </c>
      <c r="B3835" s="58" t="s">
        <v>2075</v>
      </c>
      <c r="C3835" s="59">
        <v>0.83</v>
      </c>
      <c r="D3835" s="72">
        <f t="shared" si="194"/>
        <v>32093.333333333328</v>
      </c>
      <c r="K3835" s="62">
        <f t="shared" si="195"/>
        <v>32093.333333333328</v>
      </c>
      <c r="P3835" s="63">
        <v>16500</v>
      </c>
    </row>
    <row r="3836" spans="1:16" ht="12.75" customHeight="1" x14ac:dyDescent="0.2">
      <c r="A3836" s="58">
        <v>19690</v>
      </c>
      <c r="B3836" s="58" t="s">
        <v>2076</v>
      </c>
      <c r="C3836" s="59">
        <v>1.72</v>
      </c>
      <c r="D3836" s="72">
        <f t="shared" si="194"/>
        <v>66506.666666666657</v>
      </c>
      <c r="K3836" s="62">
        <f t="shared" si="195"/>
        <v>66506.666666666657</v>
      </c>
      <c r="P3836" s="63">
        <v>9200</v>
      </c>
    </row>
    <row r="3837" spans="1:16" ht="12.75" customHeight="1" x14ac:dyDescent="0.2">
      <c r="A3837" s="58">
        <v>19694</v>
      </c>
      <c r="B3837" s="58" t="s">
        <v>2077</v>
      </c>
      <c r="C3837" s="59">
        <v>3.49</v>
      </c>
      <c r="D3837" s="72">
        <f t="shared" si="194"/>
        <v>134946.66666666666</v>
      </c>
      <c r="K3837" s="62">
        <f t="shared" si="195"/>
        <v>134946.66666666666</v>
      </c>
      <c r="P3837" s="63">
        <v>19000</v>
      </c>
    </row>
    <row r="3838" spans="1:16" ht="12.75" customHeight="1" x14ac:dyDescent="0.2">
      <c r="A3838" s="58">
        <v>19698</v>
      </c>
      <c r="B3838" s="58" t="s">
        <v>2078</v>
      </c>
      <c r="C3838" s="59">
        <v>0.77</v>
      </c>
      <c r="D3838" s="72">
        <f t="shared" si="194"/>
        <v>29773.333333333332</v>
      </c>
      <c r="K3838" s="62">
        <f t="shared" si="195"/>
        <v>29773.333333333332</v>
      </c>
      <c r="P3838" s="63">
        <v>38600</v>
      </c>
    </row>
    <row r="3839" spans="1:16" ht="12.75" customHeight="1" x14ac:dyDescent="0.2">
      <c r="A3839" s="58">
        <v>19699</v>
      </c>
      <c r="B3839" s="58" t="s">
        <v>2079</v>
      </c>
      <c r="C3839" s="59">
        <v>3.44</v>
      </c>
      <c r="D3839" s="72">
        <f t="shared" si="194"/>
        <v>133013.33333333331</v>
      </c>
      <c r="K3839" s="62">
        <f t="shared" si="195"/>
        <v>133013.33333333331</v>
      </c>
      <c r="P3839" s="63">
        <v>8500</v>
      </c>
    </row>
    <row r="3840" spans="1:16" ht="12.75" customHeight="1" x14ac:dyDescent="0.2">
      <c r="A3840" s="58">
        <v>19700</v>
      </c>
      <c r="B3840" s="58" t="s">
        <v>2080</v>
      </c>
      <c r="C3840" s="59">
        <v>4.74</v>
      </c>
      <c r="D3840" s="72">
        <f t="shared" si="194"/>
        <v>183280</v>
      </c>
      <c r="K3840" s="62">
        <f t="shared" si="195"/>
        <v>183280</v>
      </c>
      <c r="P3840" s="63">
        <v>38100</v>
      </c>
    </row>
    <row r="3841" spans="1:16" ht="12.75" customHeight="1" x14ac:dyDescent="0.2">
      <c r="A3841" s="58">
        <v>19701</v>
      </c>
      <c r="B3841" s="58" t="s">
        <v>2081</v>
      </c>
      <c r="C3841" s="59">
        <v>1.6</v>
      </c>
      <c r="D3841" s="72">
        <f t="shared" si="194"/>
        <v>61866.666666666664</v>
      </c>
      <c r="K3841" s="62">
        <f t="shared" si="195"/>
        <v>61866.666666666664</v>
      </c>
      <c r="P3841" s="63">
        <v>52500</v>
      </c>
    </row>
    <row r="3842" spans="1:16" ht="12.75" customHeight="1" x14ac:dyDescent="0.2">
      <c r="A3842" s="58">
        <v>19705</v>
      </c>
      <c r="B3842" s="58" t="s">
        <v>2082</v>
      </c>
      <c r="C3842" s="59">
        <v>2.87</v>
      </c>
      <c r="D3842" s="72">
        <f t="shared" si="194"/>
        <v>110973.33333333333</v>
      </c>
      <c r="K3842" s="62">
        <f t="shared" si="195"/>
        <v>110973.33333333333</v>
      </c>
      <c r="P3842" s="63">
        <v>17700</v>
      </c>
    </row>
    <row r="3843" spans="1:16" ht="12.75" customHeight="1" x14ac:dyDescent="0.2">
      <c r="A3843" s="58">
        <v>19706</v>
      </c>
      <c r="B3843" s="58" t="s">
        <v>2083</v>
      </c>
      <c r="C3843" s="59">
        <v>2.5299999999999998</v>
      </c>
      <c r="D3843" s="72">
        <f t="shared" si="194"/>
        <v>97826.666666666657</v>
      </c>
      <c r="K3843" s="62">
        <f t="shared" si="195"/>
        <v>97826.666666666657</v>
      </c>
      <c r="P3843" s="63">
        <v>31800</v>
      </c>
    </row>
    <row r="3844" spans="1:16" ht="12.75" customHeight="1" x14ac:dyDescent="0.2">
      <c r="A3844" s="58">
        <v>19707</v>
      </c>
      <c r="B3844" s="58" t="s">
        <v>2084</v>
      </c>
      <c r="C3844" s="59">
        <v>2.5299999999999998</v>
      </c>
      <c r="D3844" s="72">
        <f t="shared" si="194"/>
        <v>97826.666666666657</v>
      </c>
      <c r="K3844" s="62">
        <f t="shared" si="195"/>
        <v>97826.666666666657</v>
      </c>
      <c r="P3844" s="63">
        <v>28000</v>
      </c>
    </row>
    <row r="3845" spans="1:16" ht="12.75" customHeight="1" x14ac:dyDescent="0.2">
      <c r="A3845" s="58">
        <v>19712</v>
      </c>
      <c r="B3845" s="58" t="s">
        <v>2085</v>
      </c>
      <c r="C3845" s="59">
        <v>2.87</v>
      </c>
      <c r="D3845" s="72">
        <f t="shared" si="194"/>
        <v>110973.33333333333</v>
      </c>
      <c r="K3845" s="62">
        <f t="shared" si="195"/>
        <v>110973.33333333333</v>
      </c>
      <c r="P3845" s="63">
        <v>28000</v>
      </c>
    </row>
    <row r="3846" spans="1:16" ht="12.75" customHeight="1" x14ac:dyDescent="0.2">
      <c r="A3846" s="58">
        <v>19713</v>
      </c>
      <c r="B3846" s="58" t="s">
        <v>2086</v>
      </c>
      <c r="C3846" s="59">
        <v>1.58</v>
      </c>
      <c r="D3846" s="72">
        <f t="shared" si="194"/>
        <v>61093.333333333336</v>
      </c>
      <c r="K3846" s="62">
        <f t="shared" si="195"/>
        <v>61093.333333333336</v>
      </c>
      <c r="P3846" s="63">
        <v>31800</v>
      </c>
    </row>
    <row r="3847" spans="1:16" ht="12.75" customHeight="1" x14ac:dyDescent="0.2">
      <c r="A3847" s="58">
        <v>19714</v>
      </c>
      <c r="B3847" s="58" t="s">
        <v>2087</v>
      </c>
      <c r="C3847" s="59">
        <v>1.07</v>
      </c>
      <c r="D3847" s="72">
        <f t="shared" si="194"/>
        <v>41373.333333333336</v>
      </c>
      <c r="K3847" s="62">
        <f t="shared" si="195"/>
        <v>41373.333333333336</v>
      </c>
      <c r="P3847" s="63">
        <v>17500</v>
      </c>
    </row>
    <row r="3848" spans="1:16" ht="12.75" customHeight="1" x14ac:dyDescent="0.2">
      <c r="A3848" s="58">
        <v>19718</v>
      </c>
      <c r="B3848" s="58" t="s">
        <v>2088</v>
      </c>
      <c r="C3848" s="59">
        <v>1.32</v>
      </c>
      <c r="D3848" s="72">
        <f t="shared" si="194"/>
        <v>51040</v>
      </c>
      <c r="K3848" s="62">
        <f t="shared" si="195"/>
        <v>51040</v>
      </c>
      <c r="P3848" s="63">
        <v>11800</v>
      </c>
    </row>
    <row r="3849" spans="1:16" ht="12.75" customHeight="1" x14ac:dyDescent="0.2">
      <c r="A3849" s="58">
        <v>19719</v>
      </c>
      <c r="B3849" s="58" t="s">
        <v>2089</v>
      </c>
      <c r="C3849" s="59">
        <v>0.5</v>
      </c>
      <c r="D3849" s="72">
        <f t="shared" si="194"/>
        <v>19333.333333333332</v>
      </c>
      <c r="K3849" s="62">
        <f t="shared" si="195"/>
        <v>19333.333333333332</v>
      </c>
      <c r="P3849" s="63">
        <v>14600</v>
      </c>
    </row>
    <row r="3850" spans="1:16" ht="12.75" customHeight="1" x14ac:dyDescent="0.2">
      <c r="A3850" s="58">
        <v>19720</v>
      </c>
      <c r="B3850" s="58" t="s">
        <v>2090</v>
      </c>
      <c r="C3850" s="59">
        <v>2.0299999999999998</v>
      </c>
      <c r="D3850" s="72">
        <f t="shared" si="194"/>
        <v>78493.333333333314</v>
      </c>
      <c r="K3850" s="62">
        <f t="shared" si="195"/>
        <v>78493.333333333314</v>
      </c>
      <c r="P3850" s="63">
        <v>5500</v>
      </c>
    </row>
    <row r="3851" spans="1:16" ht="12.75" customHeight="1" x14ac:dyDescent="0.2">
      <c r="A3851" s="58">
        <v>19721</v>
      </c>
      <c r="B3851" s="58" t="s">
        <v>2091</v>
      </c>
      <c r="C3851" s="59">
        <v>1.44</v>
      </c>
      <c r="D3851" s="72">
        <f t="shared" si="194"/>
        <v>55679.999999999993</v>
      </c>
      <c r="K3851" s="62">
        <f t="shared" si="195"/>
        <v>55679.999999999993</v>
      </c>
      <c r="P3851" s="63">
        <v>22500</v>
      </c>
    </row>
    <row r="3852" spans="1:16" ht="12.75" customHeight="1" x14ac:dyDescent="0.2">
      <c r="A3852" s="58">
        <v>19722</v>
      </c>
      <c r="B3852" s="58" t="s">
        <v>2092</v>
      </c>
      <c r="C3852" s="59">
        <v>1.52</v>
      </c>
      <c r="D3852" s="72">
        <f t="shared" si="194"/>
        <v>58773.333333333328</v>
      </c>
      <c r="K3852" s="62">
        <f t="shared" si="195"/>
        <v>58773.333333333328</v>
      </c>
      <c r="P3852" s="63">
        <v>15900</v>
      </c>
    </row>
    <row r="3853" spans="1:16" ht="12.75" customHeight="1" x14ac:dyDescent="0.2">
      <c r="A3853" s="58">
        <v>19723</v>
      </c>
      <c r="B3853" s="58" t="s">
        <v>2093</v>
      </c>
      <c r="C3853" s="59">
        <v>2.77</v>
      </c>
      <c r="D3853" s="72">
        <f t="shared" si="194"/>
        <v>107106.66666666666</v>
      </c>
      <c r="K3853" s="62">
        <f t="shared" si="195"/>
        <v>107106.66666666666</v>
      </c>
      <c r="P3853" s="63">
        <v>16800</v>
      </c>
    </row>
    <row r="3854" spans="1:16" ht="12.75" customHeight="1" x14ac:dyDescent="0.2">
      <c r="A3854" s="58">
        <v>19725</v>
      </c>
      <c r="B3854" s="58" t="s">
        <v>2094</v>
      </c>
      <c r="C3854" s="59">
        <v>1.69</v>
      </c>
      <c r="D3854" s="72">
        <f t="shared" si="194"/>
        <v>65346.666666666657</v>
      </c>
      <c r="K3854" s="62">
        <f t="shared" si="195"/>
        <v>65346.666666666657</v>
      </c>
      <c r="P3854" s="63">
        <v>30700</v>
      </c>
    </row>
    <row r="3855" spans="1:16" ht="12.75" customHeight="1" x14ac:dyDescent="0.2">
      <c r="A3855" s="58">
        <v>19726</v>
      </c>
      <c r="B3855" s="58" t="s">
        <v>2095</v>
      </c>
      <c r="C3855" s="59">
        <v>1.08</v>
      </c>
      <c r="D3855" s="72">
        <f t="shared" si="194"/>
        <v>41760</v>
      </c>
      <c r="K3855" s="62">
        <f t="shared" si="195"/>
        <v>41760</v>
      </c>
      <c r="P3855" s="63">
        <v>18700</v>
      </c>
    </row>
    <row r="3856" spans="1:16" ht="12.75" customHeight="1" x14ac:dyDescent="0.2">
      <c r="A3856" s="58">
        <v>19727</v>
      </c>
      <c r="B3856" s="58" t="s">
        <v>2096</v>
      </c>
      <c r="C3856" s="59">
        <v>1.04</v>
      </c>
      <c r="D3856" s="72">
        <f t="shared" si="194"/>
        <v>40213.333333333336</v>
      </c>
      <c r="K3856" s="62">
        <f t="shared" si="195"/>
        <v>40213.333333333336</v>
      </c>
      <c r="P3856" s="63">
        <v>12000</v>
      </c>
    </row>
    <row r="3857" spans="1:16" ht="12.75" customHeight="1" x14ac:dyDescent="0.2">
      <c r="A3857" s="58">
        <v>19728</v>
      </c>
      <c r="B3857" s="58" t="s">
        <v>2097</v>
      </c>
      <c r="C3857" s="59">
        <v>2.81</v>
      </c>
      <c r="D3857" s="72">
        <f t="shared" si="194"/>
        <v>108653.33333333333</v>
      </c>
      <c r="K3857" s="62">
        <f t="shared" si="195"/>
        <v>108653.33333333333</v>
      </c>
      <c r="P3857" s="63">
        <v>11500</v>
      </c>
    </row>
    <row r="3858" spans="1:16" ht="12.75" customHeight="1" x14ac:dyDescent="0.2">
      <c r="A3858" s="58">
        <v>19729</v>
      </c>
      <c r="B3858" s="58" t="s">
        <v>2098</v>
      </c>
      <c r="C3858" s="59">
        <v>0.87</v>
      </c>
      <c r="D3858" s="72">
        <f t="shared" si="194"/>
        <v>33640</v>
      </c>
      <c r="K3858" s="62">
        <f t="shared" si="195"/>
        <v>33640</v>
      </c>
      <c r="P3858" s="63">
        <v>31100</v>
      </c>
    </row>
    <row r="3859" spans="1:16" ht="12.75" customHeight="1" x14ac:dyDescent="0.2">
      <c r="A3859" s="58">
        <v>19731</v>
      </c>
      <c r="B3859" s="58" t="s">
        <v>2099</v>
      </c>
      <c r="C3859" s="59">
        <v>0.3</v>
      </c>
      <c r="D3859" s="72">
        <f t="shared" si="194"/>
        <v>11599.999999999998</v>
      </c>
      <c r="K3859" s="62">
        <f t="shared" si="195"/>
        <v>11599.999999999998</v>
      </c>
      <c r="P3859" s="63">
        <v>9600</v>
      </c>
    </row>
    <row r="3860" spans="1:16" ht="12.75" customHeight="1" x14ac:dyDescent="0.2">
      <c r="A3860" s="58">
        <v>19732</v>
      </c>
      <c r="B3860" s="58" t="s">
        <v>2100</v>
      </c>
      <c r="C3860" s="59">
        <v>2.56</v>
      </c>
      <c r="D3860" s="72">
        <f t="shared" si="194"/>
        <v>98986.666666666657</v>
      </c>
      <c r="K3860" s="62">
        <f t="shared" si="195"/>
        <v>98986.666666666657</v>
      </c>
      <c r="P3860" s="63">
        <v>3300</v>
      </c>
    </row>
    <row r="3861" spans="1:16" ht="12.75" customHeight="1" x14ac:dyDescent="0.2">
      <c r="A3861" s="58">
        <v>19733</v>
      </c>
      <c r="B3861" s="58" t="s">
        <v>2101</v>
      </c>
      <c r="C3861" s="59">
        <v>2.75</v>
      </c>
      <c r="D3861" s="72">
        <f t="shared" si="194"/>
        <v>106333.33333333333</v>
      </c>
      <c r="K3861" s="62">
        <f t="shared" si="195"/>
        <v>106333.33333333333</v>
      </c>
      <c r="P3861" s="63">
        <v>28300</v>
      </c>
    </row>
    <row r="3862" spans="1:16" ht="12.75" customHeight="1" x14ac:dyDescent="0.2">
      <c r="A3862" s="58">
        <v>19734</v>
      </c>
      <c r="B3862" s="58" t="s">
        <v>2102</v>
      </c>
      <c r="C3862" s="59">
        <v>3.38</v>
      </c>
      <c r="D3862" s="72">
        <f t="shared" si="194"/>
        <v>130693.33333333331</v>
      </c>
      <c r="K3862" s="62">
        <f t="shared" si="195"/>
        <v>130693.33333333331</v>
      </c>
      <c r="P3862" s="63">
        <v>30400</v>
      </c>
    </row>
    <row r="3863" spans="1:16" ht="12.75" customHeight="1" x14ac:dyDescent="0.2">
      <c r="A3863" s="58">
        <v>19736</v>
      </c>
      <c r="B3863" s="58" t="s">
        <v>2103</v>
      </c>
      <c r="C3863" s="59">
        <v>6.62</v>
      </c>
      <c r="D3863" s="72">
        <f t="shared" si="194"/>
        <v>255973.33333333331</v>
      </c>
      <c r="K3863" s="62">
        <f t="shared" si="195"/>
        <v>255973.33333333331</v>
      </c>
      <c r="P3863" s="63">
        <v>37400</v>
      </c>
    </row>
    <row r="3864" spans="1:16" ht="12.75" customHeight="1" x14ac:dyDescent="0.2">
      <c r="A3864" s="58">
        <v>19737</v>
      </c>
      <c r="B3864" s="58" t="s">
        <v>2104</v>
      </c>
      <c r="C3864" s="59">
        <v>1.1499999999999999</v>
      </c>
      <c r="D3864" s="72">
        <f t="shared" si="194"/>
        <v>44466.666666666657</v>
      </c>
      <c r="K3864" s="62">
        <f t="shared" si="195"/>
        <v>44466.666666666657</v>
      </c>
      <c r="P3864" s="63">
        <v>73300</v>
      </c>
    </row>
    <row r="3865" spans="1:16" ht="12.75" customHeight="1" x14ac:dyDescent="0.2">
      <c r="A3865" s="58">
        <v>19742</v>
      </c>
      <c r="B3865" s="58" t="s">
        <v>2105</v>
      </c>
      <c r="C3865" s="59">
        <v>1.04</v>
      </c>
      <c r="D3865" s="72">
        <f t="shared" si="194"/>
        <v>40213.333333333336</v>
      </c>
      <c r="K3865" s="62">
        <f t="shared" si="195"/>
        <v>40213.333333333336</v>
      </c>
      <c r="P3865" s="63">
        <v>12700</v>
      </c>
    </row>
    <row r="3866" spans="1:16" ht="12.75" customHeight="1" x14ac:dyDescent="0.2">
      <c r="A3866" s="58">
        <v>19743</v>
      </c>
      <c r="B3866" s="58" t="s">
        <v>2106</v>
      </c>
      <c r="C3866" s="59">
        <v>2.0299999999999998</v>
      </c>
      <c r="D3866" s="72">
        <f t="shared" si="194"/>
        <v>78493.333333333314</v>
      </c>
      <c r="K3866" s="62">
        <f t="shared" si="195"/>
        <v>78493.333333333314</v>
      </c>
      <c r="P3866" s="63">
        <v>11500</v>
      </c>
    </row>
    <row r="3867" spans="1:16" ht="12.75" customHeight="1" x14ac:dyDescent="0.2">
      <c r="A3867" s="58">
        <v>19744</v>
      </c>
      <c r="B3867" s="58" t="s">
        <v>2107</v>
      </c>
      <c r="C3867" s="59">
        <v>1.69</v>
      </c>
      <c r="D3867" s="72">
        <f t="shared" si="194"/>
        <v>65346.666666666657</v>
      </c>
      <c r="K3867" s="62">
        <f t="shared" si="195"/>
        <v>65346.666666666657</v>
      </c>
      <c r="P3867" s="63">
        <v>22500</v>
      </c>
    </row>
    <row r="3868" spans="1:16" ht="12.75" customHeight="1" x14ac:dyDescent="0.2">
      <c r="A3868" s="58">
        <v>19748</v>
      </c>
      <c r="B3868" s="58" t="s">
        <v>2108</v>
      </c>
      <c r="C3868" s="59">
        <v>1.85</v>
      </c>
      <c r="D3868" s="72">
        <f t="shared" si="194"/>
        <v>71533.333333333328</v>
      </c>
      <c r="K3868" s="62">
        <f t="shared" si="195"/>
        <v>71533.333333333328</v>
      </c>
      <c r="P3868" s="63">
        <v>18700</v>
      </c>
    </row>
    <row r="3869" spans="1:16" ht="12.75" customHeight="1" x14ac:dyDescent="0.2">
      <c r="A3869" s="58">
        <v>19749</v>
      </c>
      <c r="B3869" s="58" t="s">
        <v>2109</v>
      </c>
      <c r="C3869" s="59">
        <v>0.4</v>
      </c>
      <c r="D3869" s="72">
        <f t="shared" ref="D3869:D3932" si="196">C3869*D535</f>
        <v>15466.666666666666</v>
      </c>
      <c r="K3869" s="62">
        <f t="shared" ref="K3869:K3932" si="197">D3869</f>
        <v>15466.666666666666</v>
      </c>
      <c r="P3869" s="63">
        <v>20500</v>
      </c>
    </row>
    <row r="3870" spans="1:16" ht="12.75" customHeight="1" x14ac:dyDescent="0.2">
      <c r="A3870" s="58">
        <v>19750</v>
      </c>
      <c r="B3870" s="58" t="s">
        <v>2110</v>
      </c>
      <c r="C3870" s="59">
        <v>0.61</v>
      </c>
      <c r="D3870" s="72">
        <f t="shared" si="196"/>
        <v>23586.666666666664</v>
      </c>
      <c r="K3870" s="62">
        <f t="shared" si="197"/>
        <v>23586.666666666664</v>
      </c>
      <c r="P3870" s="63">
        <v>4400</v>
      </c>
    </row>
    <row r="3871" spans="1:16" ht="12.75" customHeight="1" x14ac:dyDescent="0.2">
      <c r="A3871" s="58">
        <v>19751</v>
      </c>
      <c r="B3871" s="58" t="s">
        <v>2111</v>
      </c>
      <c r="C3871" s="59">
        <v>0.61</v>
      </c>
      <c r="D3871" s="72">
        <f t="shared" si="196"/>
        <v>23586.666666666664</v>
      </c>
      <c r="K3871" s="62">
        <f t="shared" si="197"/>
        <v>23586.666666666664</v>
      </c>
      <c r="P3871" s="63">
        <v>6800</v>
      </c>
    </row>
    <row r="3872" spans="1:16" ht="12.75" customHeight="1" x14ac:dyDescent="0.2">
      <c r="A3872" s="58">
        <v>19752</v>
      </c>
      <c r="B3872" s="58" t="s">
        <v>2112</v>
      </c>
      <c r="C3872" s="59">
        <v>1.85</v>
      </c>
      <c r="D3872" s="72">
        <f t="shared" si="196"/>
        <v>71533.333333333328</v>
      </c>
      <c r="K3872" s="62">
        <f t="shared" si="197"/>
        <v>71533.333333333328</v>
      </c>
      <c r="P3872" s="63">
        <v>6800</v>
      </c>
    </row>
    <row r="3873" spans="1:16" ht="12.75" customHeight="1" x14ac:dyDescent="0.2">
      <c r="A3873" s="58">
        <v>19753</v>
      </c>
      <c r="B3873" s="58" t="s">
        <v>2113</v>
      </c>
      <c r="C3873" s="59">
        <v>2.74</v>
      </c>
      <c r="D3873" s="72">
        <f t="shared" si="196"/>
        <v>105946.66666666667</v>
      </c>
      <c r="K3873" s="62">
        <f t="shared" si="197"/>
        <v>105946.66666666667</v>
      </c>
      <c r="P3873" s="63">
        <v>20500</v>
      </c>
    </row>
    <row r="3874" spans="1:16" ht="12.75" customHeight="1" x14ac:dyDescent="0.2">
      <c r="A3874" s="58">
        <v>19755</v>
      </c>
      <c r="B3874" s="58" t="s">
        <v>2114</v>
      </c>
      <c r="C3874" s="59">
        <v>1.94</v>
      </c>
      <c r="D3874" s="72">
        <f t="shared" si="196"/>
        <v>75013.333333333328</v>
      </c>
      <c r="K3874" s="62">
        <f t="shared" si="197"/>
        <v>75013.333333333328</v>
      </c>
      <c r="P3874" s="63">
        <v>30300</v>
      </c>
    </row>
    <row r="3875" spans="1:16" ht="12.75" customHeight="1" x14ac:dyDescent="0.2">
      <c r="A3875" s="58">
        <v>19756</v>
      </c>
      <c r="B3875" s="58" t="s">
        <v>2115</v>
      </c>
      <c r="C3875" s="59">
        <v>1.55</v>
      </c>
      <c r="D3875" s="72">
        <f t="shared" si="196"/>
        <v>59933.333333333328</v>
      </c>
      <c r="K3875" s="62">
        <f t="shared" si="197"/>
        <v>59933.333333333328</v>
      </c>
      <c r="P3875" s="63">
        <v>21500</v>
      </c>
    </row>
    <row r="3876" spans="1:16" ht="12.75" customHeight="1" x14ac:dyDescent="0.2">
      <c r="A3876" s="58">
        <v>19757</v>
      </c>
      <c r="B3876" s="58" t="s">
        <v>2116</v>
      </c>
      <c r="C3876" s="59">
        <v>2</v>
      </c>
      <c r="D3876" s="72">
        <f t="shared" si="196"/>
        <v>77333.333333333328</v>
      </c>
      <c r="K3876" s="62">
        <f t="shared" si="197"/>
        <v>77333.333333333328</v>
      </c>
      <c r="P3876" s="63">
        <v>17200</v>
      </c>
    </row>
    <row r="3877" spans="1:16" ht="12.75" customHeight="1" x14ac:dyDescent="0.2">
      <c r="A3877" s="58">
        <v>19761</v>
      </c>
      <c r="B3877" s="58" t="s">
        <v>2117</v>
      </c>
      <c r="C3877" s="59">
        <v>0.68</v>
      </c>
      <c r="D3877" s="72">
        <f t="shared" si="196"/>
        <v>26293.333333333332</v>
      </c>
      <c r="K3877" s="62">
        <f t="shared" si="197"/>
        <v>26293.333333333332</v>
      </c>
      <c r="P3877" s="63">
        <v>22100</v>
      </c>
    </row>
    <row r="3878" spans="1:16" ht="12.75" customHeight="1" x14ac:dyDescent="0.2">
      <c r="A3878" s="58">
        <v>19762</v>
      </c>
      <c r="B3878" s="58" t="s">
        <v>2118</v>
      </c>
      <c r="C3878" s="59">
        <v>0.4</v>
      </c>
      <c r="D3878" s="72">
        <f t="shared" si="196"/>
        <v>15466.666666666666</v>
      </c>
      <c r="K3878" s="62">
        <f t="shared" si="197"/>
        <v>15466.666666666666</v>
      </c>
      <c r="P3878" s="63">
        <v>7500</v>
      </c>
    </row>
    <row r="3879" spans="1:16" ht="12.75" customHeight="1" x14ac:dyDescent="0.2">
      <c r="A3879" s="58">
        <v>19767</v>
      </c>
      <c r="B3879" s="58" t="s">
        <v>2119</v>
      </c>
      <c r="C3879" s="59">
        <v>1.29</v>
      </c>
      <c r="D3879" s="72">
        <f t="shared" si="196"/>
        <v>49880</v>
      </c>
      <c r="K3879" s="62">
        <f t="shared" si="197"/>
        <v>49880</v>
      </c>
      <c r="P3879" s="63">
        <v>4400</v>
      </c>
    </row>
    <row r="3880" spans="1:16" ht="12.75" customHeight="1" x14ac:dyDescent="0.2">
      <c r="A3880" s="58">
        <v>19768</v>
      </c>
      <c r="B3880" s="58" t="s">
        <v>2120</v>
      </c>
      <c r="C3880" s="59">
        <v>1.42</v>
      </c>
      <c r="D3880" s="72">
        <f t="shared" si="196"/>
        <v>54906.666666666657</v>
      </c>
      <c r="K3880" s="62">
        <f t="shared" si="197"/>
        <v>54906.666666666657</v>
      </c>
      <c r="P3880" s="63">
        <v>14300</v>
      </c>
    </row>
    <row r="3881" spans="1:16" ht="12.75" customHeight="1" x14ac:dyDescent="0.2">
      <c r="A3881" s="58">
        <v>19769</v>
      </c>
      <c r="B3881" s="58" t="s">
        <v>2121</v>
      </c>
      <c r="C3881" s="59">
        <v>1.42</v>
      </c>
      <c r="D3881" s="72">
        <f t="shared" si="196"/>
        <v>54906.666666666657</v>
      </c>
      <c r="K3881" s="62">
        <f t="shared" si="197"/>
        <v>54906.666666666657</v>
      </c>
      <c r="P3881" s="63">
        <v>15700</v>
      </c>
    </row>
    <row r="3882" spans="1:16" ht="12.75" customHeight="1" x14ac:dyDescent="0.2">
      <c r="A3882" s="58">
        <v>19773</v>
      </c>
      <c r="B3882" s="58" t="s">
        <v>2122</v>
      </c>
      <c r="C3882" s="59">
        <v>0.35</v>
      </c>
      <c r="D3882" s="72">
        <f t="shared" si="196"/>
        <v>13533.333333333332</v>
      </c>
      <c r="K3882" s="62">
        <f t="shared" si="197"/>
        <v>13533.333333333332</v>
      </c>
      <c r="P3882" s="63">
        <v>15700</v>
      </c>
    </row>
    <row r="3883" spans="1:16" ht="12.75" customHeight="1" x14ac:dyDescent="0.2">
      <c r="A3883" s="58">
        <v>19774</v>
      </c>
      <c r="B3883" s="58" t="s">
        <v>2123</v>
      </c>
      <c r="C3883" s="59">
        <v>3.89</v>
      </c>
      <c r="D3883" s="72">
        <f t="shared" si="196"/>
        <v>150413.33333333334</v>
      </c>
      <c r="K3883" s="62">
        <f t="shared" si="197"/>
        <v>150413.33333333334</v>
      </c>
      <c r="P3883" s="63">
        <v>3900</v>
      </c>
    </row>
    <row r="3884" spans="1:16" ht="12.75" customHeight="1" x14ac:dyDescent="0.2">
      <c r="A3884" s="58">
        <v>19775</v>
      </c>
      <c r="B3884" s="58" t="s">
        <v>2124</v>
      </c>
      <c r="C3884" s="59">
        <v>0.53</v>
      </c>
      <c r="D3884" s="72">
        <f t="shared" si="196"/>
        <v>20493.333333333332</v>
      </c>
      <c r="K3884" s="62">
        <f t="shared" si="197"/>
        <v>20493.333333333332</v>
      </c>
      <c r="P3884" s="63">
        <v>43000</v>
      </c>
    </row>
    <row r="3885" spans="1:16" ht="12.75" customHeight="1" x14ac:dyDescent="0.2">
      <c r="A3885" s="58">
        <v>19777</v>
      </c>
      <c r="B3885" s="58" t="s">
        <v>2125</v>
      </c>
      <c r="C3885" s="59">
        <v>0.68</v>
      </c>
      <c r="D3885" s="72">
        <f t="shared" si="196"/>
        <v>26293.333333333332</v>
      </c>
      <c r="K3885" s="62">
        <f t="shared" si="197"/>
        <v>26293.333333333332</v>
      </c>
      <c r="P3885" s="63">
        <v>5900</v>
      </c>
    </row>
    <row r="3886" spans="1:16" ht="12.75" customHeight="1" x14ac:dyDescent="0.2">
      <c r="A3886" s="58">
        <v>19778</v>
      </c>
      <c r="B3886" s="58" t="s">
        <v>2126</v>
      </c>
      <c r="C3886" s="59">
        <v>1.6</v>
      </c>
      <c r="D3886" s="72">
        <f t="shared" si="196"/>
        <v>61866.666666666664</v>
      </c>
      <c r="K3886" s="62">
        <f t="shared" si="197"/>
        <v>61866.666666666664</v>
      </c>
      <c r="P3886" s="63">
        <v>7500</v>
      </c>
    </row>
    <row r="3887" spans="1:16" ht="12.75" customHeight="1" x14ac:dyDescent="0.2">
      <c r="A3887" s="58">
        <v>19779</v>
      </c>
      <c r="B3887" s="58" t="s">
        <v>2127</v>
      </c>
      <c r="C3887" s="59">
        <v>1.52</v>
      </c>
      <c r="D3887" s="72">
        <f t="shared" si="196"/>
        <v>58773.333333333328</v>
      </c>
      <c r="K3887" s="62">
        <f t="shared" si="197"/>
        <v>58773.333333333328</v>
      </c>
      <c r="P3887" s="63">
        <v>17700</v>
      </c>
    </row>
    <row r="3888" spans="1:16" ht="12.75" customHeight="1" x14ac:dyDescent="0.2">
      <c r="A3888" s="58">
        <v>19780</v>
      </c>
      <c r="B3888" s="58" t="s">
        <v>2128</v>
      </c>
      <c r="C3888" s="59">
        <v>0.34</v>
      </c>
      <c r="D3888" s="72">
        <f t="shared" si="196"/>
        <v>13146.666666666666</v>
      </c>
      <c r="K3888" s="62">
        <f t="shared" si="197"/>
        <v>13146.666666666666</v>
      </c>
      <c r="P3888" s="63">
        <v>16800</v>
      </c>
    </row>
    <row r="3889" spans="1:16" ht="12.75" customHeight="1" x14ac:dyDescent="0.2">
      <c r="A3889" s="58">
        <v>19781</v>
      </c>
      <c r="B3889" s="58" t="s">
        <v>2129</v>
      </c>
      <c r="C3889" s="59">
        <v>1.69</v>
      </c>
      <c r="D3889" s="72">
        <f t="shared" si="196"/>
        <v>65346.666666666657</v>
      </c>
      <c r="K3889" s="62">
        <f t="shared" si="197"/>
        <v>65346.666666666657</v>
      </c>
      <c r="P3889" s="63">
        <v>3800</v>
      </c>
    </row>
    <row r="3890" spans="1:16" ht="12.75" customHeight="1" x14ac:dyDescent="0.2">
      <c r="A3890" s="58">
        <v>19785</v>
      </c>
      <c r="B3890" s="58" t="s">
        <v>2130</v>
      </c>
      <c r="C3890" s="59">
        <v>2.0299999999999998</v>
      </c>
      <c r="D3890" s="72">
        <f t="shared" si="196"/>
        <v>78493.333333333314</v>
      </c>
      <c r="K3890" s="62">
        <f t="shared" si="197"/>
        <v>78493.333333333314</v>
      </c>
      <c r="P3890" s="63">
        <v>18700</v>
      </c>
    </row>
    <row r="3891" spans="1:16" ht="12.75" customHeight="1" x14ac:dyDescent="0.2">
      <c r="A3891" s="58">
        <v>19786</v>
      </c>
      <c r="B3891" s="58" t="s">
        <v>2131</v>
      </c>
      <c r="C3891" s="59">
        <v>0.83</v>
      </c>
      <c r="D3891" s="72">
        <f t="shared" si="196"/>
        <v>32093.333333333328</v>
      </c>
      <c r="K3891" s="62">
        <f t="shared" si="197"/>
        <v>32093.333333333328</v>
      </c>
      <c r="P3891" s="63">
        <v>22500</v>
      </c>
    </row>
    <row r="3892" spans="1:16" ht="12.75" customHeight="1" x14ac:dyDescent="0.2">
      <c r="A3892" s="58">
        <v>19787</v>
      </c>
      <c r="B3892" s="58" t="s">
        <v>2132</v>
      </c>
      <c r="C3892" s="59">
        <v>0.84</v>
      </c>
      <c r="D3892" s="72">
        <f t="shared" si="196"/>
        <v>32479.999999999996</v>
      </c>
      <c r="K3892" s="62">
        <f t="shared" si="197"/>
        <v>32479.999999999996</v>
      </c>
      <c r="P3892" s="63">
        <v>9200</v>
      </c>
    </row>
    <row r="3893" spans="1:16" ht="12.75" customHeight="1" x14ac:dyDescent="0.2">
      <c r="A3893" s="58">
        <v>19791</v>
      </c>
      <c r="B3893" s="58" t="s">
        <v>2133</v>
      </c>
      <c r="C3893" s="59">
        <v>1.02</v>
      </c>
      <c r="D3893" s="72">
        <f t="shared" si="196"/>
        <v>39440</v>
      </c>
      <c r="K3893" s="62">
        <f t="shared" si="197"/>
        <v>39440</v>
      </c>
      <c r="P3893" s="63">
        <v>9300</v>
      </c>
    </row>
    <row r="3894" spans="1:16" ht="12.75" customHeight="1" x14ac:dyDescent="0.2">
      <c r="A3894" s="58">
        <v>19792</v>
      </c>
      <c r="B3894" s="58" t="s">
        <v>2134</v>
      </c>
      <c r="C3894" s="59">
        <v>1.19</v>
      </c>
      <c r="D3894" s="72">
        <f t="shared" si="196"/>
        <v>46013.333333333328</v>
      </c>
      <c r="K3894" s="62">
        <f t="shared" si="197"/>
        <v>46013.333333333328</v>
      </c>
      <c r="P3894" s="63">
        <v>11300</v>
      </c>
    </row>
    <row r="3895" spans="1:16" ht="12.75" customHeight="1" x14ac:dyDescent="0.2">
      <c r="A3895" s="58">
        <v>19793</v>
      </c>
      <c r="B3895" s="58" t="s">
        <v>2135</v>
      </c>
      <c r="C3895" s="59">
        <v>3.18</v>
      </c>
      <c r="D3895" s="72">
        <f t="shared" si="196"/>
        <v>122960</v>
      </c>
      <c r="K3895" s="62">
        <f t="shared" si="197"/>
        <v>122960</v>
      </c>
      <c r="P3895" s="63">
        <v>13200</v>
      </c>
    </row>
    <row r="3896" spans="1:16" ht="12.75" customHeight="1" x14ac:dyDescent="0.2">
      <c r="A3896" s="58">
        <v>19797</v>
      </c>
      <c r="B3896" s="58" t="s">
        <v>2136</v>
      </c>
      <c r="C3896" s="59">
        <v>2.06</v>
      </c>
      <c r="D3896" s="72">
        <f t="shared" si="196"/>
        <v>79653.333333333328</v>
      </c>
      <c r="K3896" s="62">
        <f t="shared" si="197"/>
        <v>79653.333333333328</v>
      </c>
      <c r="P3896" s="63">
        <v>35200</v>
      </c>
    </row>
    <row r="3897" spans="1:16" ht="12.75" customHeight="1" x14ac:dyDescent="0.2">
      <c r="A3897" s="58">
        <v>19798</v>
      </c>
      <c r="B3897" s="58" t="s">
        <v>2137</v>
      </c>
      <c r="C3897" s="59">
        <v>2.81</v>
      </c>
      <c r="D3897" s="72">
        <f t="shared" si="196"/>
        <v>108653.33333333333</v>
      </c>
      <c r="K3897" s="62">
        <f t="shared" si="197"/>
        <v>108653.33333333333</v>
      </c>
      <c r="P3897" s="63">
        <v>22800</v>
      </c>
    </row>
    <row r="3898" spans="1:16" ht="12.75" customHeight="1" x14ac:dyDescent="0.2">
      <c r="A3898" s="58">
        <v>19799</v>
      </c>
      <c r="B3898" s="58" t="s">
        <v>2138</v>
      </c>
      <c r="C3898" s="59">
        <v>3.05</v>
      </c>
      <c r="D3898" s="72">
        <f t="shared" si="196"/>
        <v>117933.33333333331</v>
      </c>
      <c r="K3898" s="62">
        <f t="shared" si="197"/>
        <v>117933.33333333331</v>
      </c>
      <c r="P3898" s="63">
        <v>31100</v>
      </c>
    </row>
    <row r="3899" spans="1:16" ht="12.75" customHeight="1" x14ac:dyDescent="0.2">
      <c r="A3899" s="58">
        <v>19802</v>
      </c>
      <c r="B3899" s="58" t="s">
        <v>2139</v>
      </c>
      <c r="C3899" s="59">
        <v>2.71</v>
      </c>
      <c r="D3899" s="72">
        <f t="shared" si="196"/>
        <v>104786.66666666666</v>
      </c>
      <c r="K3899" s="62">
        <f t="shared" si="197"/>
        <v>104786.66666666666</v>
      </c>
      <c r="P3899" s="63">
        <v>33800</v>
      </c>
    </row>
    <row r="3900" spans="1:16" ht="12.75" customHeight="1" x14ac:dyDescent="0.2">
      <c r="A3900" s="58">
        <v>19803</v>
      </c>
      <c r="B3900" s="58" t="s">
        <v>2140</v>
      </c>
      <c r="C3900" s="59">
        <v>2.19</v>
      </c>
      <c r="D3900" s="72">
        <f t="shared" si="196"/>
        <v>84679.999999999985</v>
      </c>
      <c r="K3900" s="62">
        <f t="shared" si="197"/>
        <v>84679.999999999985</v>
      </c>
      <c r="P3900" s="63">
        <v>30000</v>
      </c>
    </row>
    <row r="3901" spans="1:16" ht="12.75" customHeight="1" x14ac:dyDescent="0.2">
      <c r="A3901" s="58">
        <v>19804</v>
      </c>
      <c r="B3901" s="58" t="s">
        <v>2141</v>
      </c>
      <c r="C3901" s="59">
        <v>1.85</v>
      </c>
      <c r="D3901" s="72">
        <f t="shared" si="196"/>
        <v>71533.333333333328</v>
      </c>
      <c r="K3901" s="62">
        <f t="shared" si="197"/>
        <v>71533.333333333328</v>
      </c>
      <c r="P3901" s="63">
        <v>24200</v>
      </c>
    </row>
    <row r="3902" spans="1:16" ht="12.75" customHeight="1" x14ac:dyDescent="0.2">
      <c r="A3902" s="58">
        <v>19805</v>
      </c>
      <c r="B3902" s="58" t="s">
        <v>2142</v>
      </c>
      <c r="C3902" s="59">
        <v>2.1</v>
      </c>
      <c r="D3902" s="72">
        <f t="shared" si="196"/>
        <v>81200</v>
      </c>
      <c r="K3902" s="62">
        <f t="shared" si="197"/>
        <v>81200</v>
      </c>
      <c r="P3902" s="63">
        <v>20500</v>
      </c>
    </row>
    <row r="3903" spans="1:16" ht="12.75" customHeight="1" x14ac:dyDescent="0.2">
      <c r="A3903" s="58">
        <v>19806</v>
      </c>
      <c r="B3903" s="58" t="s">
        <v>2143</v>
      </c>
      <c r="C3903" s="59">
        <v>1.69</v>
      </c>
      <c r="D3903" s="72">
        <f t="shared" si="196"/>
        <v>65346.666666666657</v>
      </c>
      <c r="K3903" s="62">
        <f t="shared" si="197"/>
        <v>65346.666666666657</v>
      </c>
      <c r="P3903" s="63">
        <v>23200</v>
      </c>
    </row>
    <row r="3904" spans="1:16" ht="12.75" customHeight="1" x14ac:dyDescent="0.2">
      <c r="A3904" s="58">
        <v>19809</v>
      </c>
      <c r="B3904" s="58" t="s">
        <v>2144</v>
      </c>
      <c r="C3904" s="59">
        <v>0.5</v>
      </c>
      <c r="D3904" s="72">
        <f t="shared" si="196"/>
        <v>19333.333333333332</v>
      </c>
      <c r="K3904" s="62">
        <f t="shared" si="197"/>
        <v>19333.333333333332</v>
      </c>
      <c r="P3904" s="63">
        <v>18700</v>
      </c>
    </row>
    <row r="3905" spans="1:16" ht="12.75" customHeight="1" x14ac:dyDescent="0.2">
      <c r="A3905" s="58">
        <v>19810</v>
      </c>
      <c r="B3905" s="58" t="s">
        <v>2145</v>
      </c>
      <c r="C3905" s="59">
        <v>0.43</v>
      </c>
      <c r="D3905" s="72">
        <f t="shared" si="196"/>
        <v>16626.666666666664</v>
      </c>
      <c r="K3905" s="62">
        <f t="shared" si="197"/>
        <v>16626.666666666664</v>
      </c>
      <c r="P3905" s="63">
        <v>5500</v>
      </c>
    </row>
    <row r="3906" spans="1:16" ht="12.75" customHeight="1" x14ac:dyDescent="0.2">
      <c r="A3906" s="58">
        <v>19811</v>
      </c>
      <c r="B3906" s="58" t="s">
        <v>2146</v>
      </c>
      <c r="C3906" s="59">
        <v>2.12</v>
      </c>
      <c r="D3906" s="72">
        <f t="shared" si="196"/>
        <v>81973.333333333328</v>
      </c>
      <c r="K3906" s="62">
        <f t="shared" si="197"/>
        <v>81973.333333333328</v>
      </c>
      <c r="P3906" s="63">
        <v>4800</v>
      </c>
    </row>
    <row r="3907" spans="1:16" ht="12.75" customHeight="1" x14ac:dyDescent="0.2">
      <c r="A3907" s="58">
        <v>19815</v>
      </c>
      <c r="B3907" s="58" t="s">
        <v>2147</v>
      </c>
      <c r="C3907" s="59">
        <v>1.62</v>
      </c>
      <c r="D3907" s="72">
        <f t="shared" si="196"/>
        <v>62640</v>
      </c>
      <c r="K3907" s="62">
        <f t="shared" si="197"/>
        <v>62640</v>
      </c>
      <c r="P3907" s="63">
        <v>23500</v>
      </c>
    </row>
    <row r="3908" spans="1:16" ht="12.75" customHeight="1" x14ac:dyDescent="0.2">
      <c r="A3908" s="58">
        <v>19816</v>
      </c>
      <c r="B3908" s="58" t="s">
        <v>2148</v>
      </c>
      <c r="C3908" s="59">
        <v>0.34</v>
      </c>
      <c r="D3908" s="72">
        <f t="shared" si="196"/>
        <v>13146.666666666666</v>
      </c>
      <c r="K3908" s="62">
        <f t="shared" si="197"/>
        <v>13146.666666666666</v>
      </c>
      <c r="P3908" s="63">
        <v>17900</v>
      </c>
    </row>
    <row r="3909" spans="1:16" ht="12.75" customHeight="1" x14ac:dyDescent="0.2">
      <c r="A3909" s="58">
        <v>19817</v>
      </c>
      <c r="B3909" s="58" t="s">
        <v>2149</v>
      </c>
      <c r="C3909" s="59">
        <v>3.72</v>
      </c>
      <c r="D3909" s="72">
        <f t="shared" si="196"/>
        <v>143840</v>
      </c>
      <c r="K3909" s="62">
        <f t="shared" si="197"/>
        <v>143840</v>
      </c>
      <c r="P3909" s="63">
        <v>3800</v>
      </c>
    </row>
    <row r="3910" spans="1:16" ht="12.75" customHeight="1" x14ac:dyDescent="0.2">
      <c r="A3910" s="58">
        <v>19821</v>
      </c>
      <c r="B3910" s="58" t="s">
        <v>2150</v>
      </c>
      <c r="C3910" s="59">
        <v>0.38</v>
      </c>
      <c r="D3910" s="72">
        <f t="shared" si="196"/>
        <v>14693.333333333332</v>
      </c>
      <c r="K3910" s="62">
        <f t="shared" si="197"/>
        <v>14693.333333333332</v>
      </c>
      <c r="P3910" s="63">
        <v>41200</v>
      </c>
    </row>
    <row r="3911" spans="1:16" ht="12.75" customHeight="1" x14ac:dyDescent="0.2">
      <c r="A3911" s="58">
        <v>19822</v>
      </c>
      <c r="B3911" s="58" t="s">
        <v>2151</v>
      </c>
      <c r="C3911" s="59">
        <v>1.42</v>
      </c>
      <c r="D3911" s="72">
        <f t="shared" si="196"/>
        <v>54906.666666666657</v>
      </c>
      <c r="K3911" s="62">
        <f t="shared" si="197"/>
        <v>54906.666666666657</v>
      </c>
      <c r="P3911" s="63">
        <v>4200</v>
      </c>
    </row>
    <row r="3912" spans="1:16" ht="12.75" customHeight="1" x14ac:dyDescent="0.2">
      <c r="A3912" s="58">
        <v>19823</v>
      </c>
      <c r="B3912" s="58" t="s">
        <v>2152</v>
      </c>
      <c r="C3912" s="59">
        <v>0.49</v>
      </c>
      <c r="D3912" s="72">
        <f t="shared" si="196"/>
        <v>18946.666666666664</v>
      </c>
      <c r="K3912" s="62">
        <f t="shared" si="197"/>
        <v>18946.666666666664</v>
      </c>
      <c r="P3912" s="63">
        <v>15700</v>
      </c>
    </row>
    <row r="3913" spans="1:16" ht="12.75" customHeight="1" x14ac:dyDescent="0.2">
      <c r="A3913" s="58">
        <v>19827</v>
      </c>
      <c r="B3913" s="58" t="s">
        <v>2153</v>
      </c>
      <c r="C3913" s="59">
        <v>1.21</v>
      </c>
      <c r="D3913" s="72">
        <f t="shared" si="196"/>
        <v>46786.666666666664</v>
      </c>
      <c r="K3913" s="62">
        <f t="shared" si="197"/>
        <v>46786.666666666664</v>
      </c>
      <c r="P3913" s="63">
        <v>5400</v>
      </c>
    </row>
    <row r="3914" spans="1:16" ht="12.75" customHeight="1" x14ac:dyDescent="0.2">
      <c r="A3914" s="58">
        <v>19828</v>
      </c>
      <c r="B3914" s="58" t="s">
        <v>2154</v>
      </c>
      <c r="C3914" s="59">
        <v>1.42</v>
      </c>
      <c r="D3914" s="72">
        <f t="shared" si="196"/>
        <v>54906.666666666657</v>
      </c>
      <c r="K3914" s="62">
        <f t="shared" si="197"/>
        <v>54906.666666666657</v>
      </c>
      <c r="P3914" s="63">
        <v>13400</v>
      </c>
    </row>
    <row r="3915" spans="1:16" ht="12.75" customHeight="1" x14ac:dyDescent="0.2">
      <c r="A3915" s="58">
        <v>19829</v>
      </c>
      <c r="B3915" s="58" t="s">
        <v>2155</v>
      </c>
      <c r="C3915" s="59">
        <v>1.35</v>
      </c>
      <c r="D3915" s="72">
        <f t="shared" si="196"/>
        <v>52200</v>
      </c>
      <c r="K3915" s="62">
        <f t="shared" si="197"/>
        <v>52200</v>
      </c>
      <c r="P3915" s="63">
        <v>15700</v>
      </c>
    </row>
    <row r="3916" spans="1:16" ht="12.75" customHeight="1" x14ac:dyDescent="0.2">
      <c r="A3916" s="58">
        <v>19830</v>
      </c>
      <c r="B3916" s="58" t="s">
        <v>2156</v>
      </c>
      <c r="C3916" s="59">
        <v>1.69</v>
      </c>
      <c r="D3916" s="72">
        <f t="shared" si="196"/>
        <v>65346.666666666657</v>
      </c>
      <c r="K3916" s="62">
        <f t="shared" si="197"/>
        <v>65346.666666666657</v>
      </c>
      <c r="P3916" s="63">
        <v>14900</v>
      </c>
    </row>
    <row r="3917" spans="1:16" ht="12.75" customHeight="1" x14ac:dyDescent="0.2">
      <c r="A3917" s="58">
        <v>19833</v>
      </c>
      <c r="B3917" s="58" t="s">
        <v>2157</v>
      </c>
      <c r="C3917" s="59">
        <v>1.26</v>
      </c>
      <c r="D3917" s="72">
        <f t="shared" si="196"/>
        <v>48720</v>
      </c>
      <c r="K3917" s="62">
        <f t="shared" si="197"/>
        <v>48720</v>
      </c>
      <c r="P3917" s="63">
        <v>18700</v>
      </c>
    </row>
    <row r="3918" spans="1:16" ht="12.75" customHeight="1" x14ac:dyDescent="0.2">
      <c r="A3918" s="58">
        <v>19835</v>
      </c>
      <c r="B3918" s="58" t="s">
        <v>2158</v>
      </c>
      <c r="C3918" s="59">
        <v>28.17</v>
      </c>
      <c r="D3918" s="72">
        <f t="shared" si="196"/>
        <v>1089240</v>
      </c>
      <c r="K3918" s="62">
        <f t="shared" si="197"/>
        <v>1089240</v>
      </c>
      <c r="P3918" s="63">
        <v>13900</v>
      </c>
    </row>
    <row r="3919" spans="1:16" ht="12.75" customHeight="1" x14ac:dyDescent="0.2">
      <c r="A3919" s="58">
        <v>19838</v>
      </c>
      <c r="B3919" s="58" t="s">
        <v>2159</v>
      </c>
      <c r="C3919" s="59">
        <v>1.26</v>
      </c>
      <c r="D3919" s="72">
        <f t="shared" si="196"/>
        <v>48720</v>
      </c>
      <c r="K3919" s="62">
        <f t="shared" si="197"/>
        <v>48720</v>
      </c>
      <c r="P3919" s="63">
        <v>311700</v>
      </c>
    </row>
    <row r="3920" spans="1:16" ht="12.75" customHeight="1" x14ac:dyDescent="0.2">
      <c r="A3920" s="58">
        <v>19839</v>
      </c>
      <c r="B3920" s="58" t="s">
        <v>2160</v>
      </c>
      <c r="C3920" s="59">
        <v>7.71</v>
      </c>
      <c r="D3920" s="72">
        <f t="shared" si="196"/>
        <v>298120</v>
      </c>
      <c r="K3920" s="62">
        <f t="shared" si="197"/>
        <v>298120</v>
      </c>
      <c r="P3920" s="63">
        <v>13900</v>
      </c>
    </row>
    <row r="3921" spans="1:16" ht="12.75" customHeight="1" x14ac:dyDescent="0.2">
      <c r="A3921" s="58">
        <v>19842</v>
      </c>
      <c r="B3921" s="58" t="s">
        <v>2161</v>
      </c>
      <c r="C3921" s="59">
        <v>1.35</v>
      </c>
      <c r="D3921" s="72">
        <f t="shared" si="196"/>
        <v>52200</v>
      </c>
      <c r="K3921" s="62">
        <f t="shared" si="197"/>
        <v>52200</v>
      </c>
      <c r="P3921" s="63">
        <v>85300</v>
      </c>
    </row>
    <row r="3922" spans="1:16" ht="12.75" customHeight="1" x14ac:dyDescent="0.2">
      <c r="A3922" s="58">
        <v>19843</v>
      </c>
      <c r="B3922" s="58" t="s">
        <v>2162</v>
      </c>
      <c r="C3922" s="59">
        <v>1.29</v>
      </c>
      <c r="D3922" s="72">
        <f t="shared" si="196"/>
        <v>49880</v>
      </c>
      <c r="K3922" s="62">
        <f t="shared" si="197"/>
        <v>49880</v>
      </c>
      <c r="P3922" s="63">
        <v>14900</v>
      </c>
    </row>
    <row r="3923" spans="1:16" ht="12.75" customHeight="1" x14ac:dyDescent="0.2">
      <c r="A3923" s="58">
        <v>19844</v>
      </c>
      <c r="B3923" s="58" t="s">
        <v>2163</v>
      </c>
      <c r="C3923" s="59">
        <v>0.34</v>
      </c>
      <c r="D3923" s="72">
        <f t="shared" si="196"/>
        <v>13146.666666666666</v>
      </c>
      <c r="K3923" s="62">
        <f t="shared" si="197"/>
        <v>13146.666666666666</v>
      </c>
      <c r="P3923" s="63">
        <v>14300</v>
      </c>
    </row>
    <row r="3924" spans="1:16" ht="12.75" customHeight="1" x14ac:dyDescent="0.2">
      <c r="A3924" s="58">
        <v>19845</v>
      </c>
      <c r="B3924" s="58" t="s">
        <v>2164</v>
      </c>
      <c r="C3924" s="59">
        <v>3.29</v>
      </c>
      <c r="D3924" s="72">
        <f t="shared" si="196"/>
        <v>127213.33333333333</v>
      </c>
      <c r="K3924" s="62">
        <f t="shared" si="197"/>
        <v>127213.33333333333</v>
      </c>
      <c r="P3924" s="63">
        <v>3800</v>
      </c>
    </row>
    <row r="3925" spans="1:16" ht="12.75" customHeight="1" x14ac:dyDescent="0.2">
      <c r="A3925" s="58">
        <v>19849</v>
      </c>
      <c r="B3925" s="58" t="s">
        <v>2165</v>
      </c>
      <c r="C3925" s="59">
        <v>2.8</v>
      </c>
      <c r="D3925" s="72">
        <f t="shared" si="196"/>
        <v>108266.66666666666</v>
      </c>
      <c r="K3925" s="62">
        <f t="shared" si="197"/>
        <v>108266.66666666666</v>
      </c>
      <c r="P3925" s="63">
        <v>36400</v>
      </c>
    </row>
    <row r="3926" spans="1:16" ht="12.75" customHeight="1" x14ac:dyDescent="0.2">
      <c r="A3926" s="58">
        <v>19850</v>
      </c>
      <c r="B3926" s="58" t="s">
        <v>2166</v>
      </c>
      <c r="C3926" s="59">
        <v>0.92</v>
      </c>
      <c r="D3926" s="72">
        <f t="shared" si="196"/>
        <v>35573.333333333336</v>
      </c>
      <c r="K3926" s="62">
        <f t="shared" si="197"/>
        <v>35573.333333333336</v>
      </c>
      <c r="P3926" s="63">
        <v>31000</v>
      </c>
    </row>
    <row r="3927" spans="1:16" ht="12.75" customHeight="1" x14ac:dyDescent="0.2">
      <c r="A3927" s="58">
        <v>19851</v>
      </c>
      <c r="B3927" s="58" t="s">
        <v>2167</v>
      </c>
      <c r="C3927" s="59">
        <v>0.84</v>
      </c>
      <c r="D3927" s="72">
        <f t="shared" si="196"/>
        <v>32479.999999999996</v>
      </c>
      <c r="K3927" s="62">
        <f t="shared" si="197"/>
        <v>32479.999999999996</v>
      </c>
      <c r="P3927" s="63">
        <v>10200</v>
      </c>
    </row>
    <row r="3928" spans="1:16" ht="12.75" customHeight="1" x14ac:dyDescent="0.2">
      <c r="A3928" s="58">
        <v>19852</v>
      </c>
      <c r="B3928" s="58" t="s">
        <v>2168</v>
      </c>
      <c r="C3928" s="59">
        <v>3.05</v>
      </c>
      <c r="D3928" s="72">
        <f t="shared" si="196"/>
        <v>117933.33333333331</v>
      </c>
      <c r="K3928" s="62">
        <f t="shared" si="197"/>
        <v>117933.33333333331</v>
      </c>
      <c r="P3928" s="63">
        <v>9300</v>
      </c>
    </row>
    <row r="3929" spans="1:16" ht="12.75" customHeight="1" x14ac:dyDescent="0.2">
      <c r="A3929" s="58">
        <v>19855</v>
      </c>
      <c r="B3929" s="58" t="s">
        <v>2169</v>
      </c>
      <c r="C3929" s="59">
        <v>0.53</v>
      </c>
      <c r="D3929" s="72">
        <f t="shared" si="196"/>
        <v>20493.333333333332</v>
      </c>
      <c r="K3929" s="62">
        <f t="shared" si="197"/>
        <v>20493.333333333332</v>
      </c>
      <c r="P3929" s="63">
        <v>33800</v>
      </c>
    </row>
    <row r="3930" spans="1:16" ht="12.75" customHeight="1" x14ac:dyDescent="0.2">
      <c r="A3930" s="58">
        <v>19856</v>
      </c>
      <c r="B3930" s="58" t="s">
        <v>2170</v>
      </c>
      <c r="C3930" s="59">
        <v>2.99</v>
      </c>
      <c r="D3930" s="72">
        <f t="shared" si="196"/>
        <v>115613.33333333333</v>
      </c>
      <c r="K3930" s="62">
        <f t="shared" si="197"/>
        <v>115613.33333333333</v>
      </c>
      <c r="P3930" s="63">
        <v>5900</v>
      </c>
    </row>
    <row r="3931" spans="1:16" ht="12.75" customHeight="1" x14ac:dyDescent="0.2">
      <c r="A3931" s="58">
        <v>19857</v>
      </c>
      <c r="B3931" s="58" t="s">
        <v>2171</v>
      </c>
      <c r="C3931" s="59">
        <v>2.76</v>
      </c>
      <c r="D3931" s="72">
        <f t="shared" si="196"/>
        <v>106719.99999999999</v>
      </c>
      <c r="K3931" s="62">
        <f t="shared" si="197"/>
        <v>106719.99999999999</v>
      </c>
      <c r="P3931" s="63">
        <v>33100</v>
      </c>
    </row>
    <row r="3932" spans="1:16" ht="12.75" customHeight="1" x14ac:dyDescent="0.2">
      <c r="A3932" s="58">
        <v>19861</v>
      </c>
      <c r="B3932" s="58" t="s">
        <v>2172</v>
      </c>
      <c r="C3932" s="59">
        <v>2.9</v>
      </c>
      <c r="D3932" s="72">
        <f t="shared" si="196"/>
        <v>112133.33333333333</v>
      </c>
      <c r="K3932" s="62">
        <f t="shared" si="197"/>
        <v>112133.33333333333</v>
      </c>
      <c r="P3932" s="63">
        <v>30500</v>
      </c>
    </row>
    <row r="3933" spans="1:16" ht="12.75" customHeight="1" x14ac:dyDescent="0.2">
      <c r="A3933" s="58">
        <v>19866</v>
      </c>
      <c r="B3933" s="58" t="s">
        <v>2173</v>
      </c>
      <c r="C3933" s="59">
        <v>1.18</v>
      </c>
      <c r="D3933" s="72">
        <f t="shared" ref="D3933:D3996" si="198">C3933*D599</f>
        <v>45626.666666666664</v>
      </c>
      <c r="K3933" s="62">
        <f t="shared" ref="K3933:K4001" si="199">D3933</f>
        <v>45626.666666666664</v>
      </c>
      <c r="P3933" s="63">
        <v>32100</v>
      </c>
    </row>
    <row r="3934" spans="1:16" ht="12.75" customHeight="1" x14ac:dyDescent="0.2">
      <c r="A3934" s="58">
        <v>19867</v>
      </c>
      <c r="B3934" s="58" t="s">
        <v>2174</v>
      </c>
      <c r="C3934" s="59">
        <v>1.35</v>
      </c>
      <c r="D3934" s="72">
        <f t="shared" si="198"/>
        <v>52200</v>
      </c>
      <c r="K3934" s="62">
        <f t="shared" si="199"/>
        <v>52200</v>
      </c>
      <c r="P3934" s="63">
        <v>13100</v>
      </c>
    </row>
    <row r="3935" spans="1:16" ht="12.75" customHeight="1" x14ac:dyDescent="0.2">
      <c r="A3935" s="58">
        <v>19868</v>
      </c>
      <c r="B3935" s="58" t="s">
        <v>2175</v>
      </c>
      <c r="C3935" s="59">
        <v>0.25</v>
      </c>
      <c r="D3935" s="72">
        <f t="shared" si="198"/>
        <v>9666.6666666666661</v>
      </c>
      <c r="K3935" s="62">
        <f t="shared" si="199"/>
        <v>9666.6666666666661</v>
      </c>
      <c r="P3935" s="63">
        <v>14900</v>
      </c>
    </row>
    <row r="3936" spans="1:16" ht="12.75" customHeight="1" x14ac:dyDescent="0.2">
      <c r="A3936" s="58">
        <v>19872</v>
      </c>
      <c r="B3936" s="58" t="s">
        <v>2176</v>
      </c>
      <c r="C3936" s="59">
        <v>0.21</v>
      </c>
      <c r="D3936" s="72">
        <f t="shared" si="198"/>
        <v>8119.9999999999991</v>
      </c>
      <c r="K3936" s="62">
        <f t="shared" si="199"/>
        <v>8119.9999999999991</v>
      </c>
      <c r="P3936" s="63">
        <v>2800</v>
      </c>
    </row>
    <row r="3937" spans="1:16" ht="12.75" customHeight="1" x14ac:dyDescent="0.2">
      <c r="A3937" s="58">
        <v>19873</v>
      </c>
      <c r="B3937" s="58" t="s">
        <v>2177</v>
      </c>
      <c r="C3937" s="59">
        <v>1.38</v>
      </c>
      <c r="D3937" s="72">
        <f t="shared" si="198"/>
        <v>53359.999999999993</v>
      </c>
      <c r="K3937" s="62">
        <f t="shared" si="199"/>
        <v>53359.999999999993</v>
      </c>
      <c r="P3937" s="63">
        <v>2300</v>
      </c>
    </row>
    <row r="3938" spans="1:16" ht="12.75" customHeight="1" x14ac:dyDescent="0.2">
      <c r="A3938" s="58">
        <v>19874</v>
      </c>
      <c r="B3938" s="58" t="s">
        <v>2178</v>
      </c>
      <c r="C3938" s="59">
        <v>0.84</v>
      </c>
      <c r="D3938" s="72">
        <f t="shared" si="198"/>
        <v>32479.999999999996</v>
      </c>
      <c r="K3938" s="62">
        <f t="shared" si="199"/>
        <v>32479.999999999996</v>
      </c>
      <c r="P3938" s="63">
        <v>15300</v>
      </c>
    </row>
    <row r="3939" spans="1:16" ht="12.75" customHeight="1" x14ac:dyDescent="0.2">
      <c r="A3939" s="58">
        <v>19875</v>
      </c>
      <c r="B3939" s="58" t="s">
        <v>2179</v>
      </c>
      <c r="C3939" s="59">
        <v>1.78</v>
      </c>
      <c r="D3939" s="72">
        <f t="shared" si="198"/>
        <v>68826.666666666657</v>
      </c>
      <c r="K3939" s="62">
        <f t="shared" si="199"/>
        <v>68826.666666666657</v>
      </c>
      <c r="P3939" s="63">
        <v>9300</v>
      </c>
    </row>
    <row r="3940" spans="1:16" ht="12.75" customHeight="1" x14ac:dyDescent="0.2">
      <c r="A3940" s="58">
        <v>19876</v>
      </c>
      <c r="B3940" s="58" t="s">
        <v>2180</v>
      </c>
      <c r="C3940" s="59">
        <v>1.1100000000000001</v>
      </c>
      <c r="D3940" s="72">
        <f t="shared" si="198"/>
        <v>42920</v>
      </c>
      <c r="K3940" s="62">
        <f t="shared" si="199"/>
        <v>42920</v>
      </c>
      <c r="P3940" s="63">
        <v>19700</v>
      </c>
    </row>
    <row r="3941" spans="1:16" ht="12.75" customHeight="1" x14ac:dyDescent="0.2">
      <c r="A3941" s="58">
        <v>19878</v>
      </c>
      <c r="B3941" s="58" t="s">
        <v>2181</v>
      </c>
      <c r="C3941" s="59">
        <v>2.87</v>
      </c>
      <c r="D3941" s="72">
        <f t="shared" si="198"/>
        <v>110973.33333333333</v>
      </c>
      <c r="K3941" s="62">
        <f t="shared" si="199"/>
        <v>110973.33333333333</v>
      </c>
      <c r="P3941" s="63">
        <v>12300</v>
      </c>
    </row>
    <row r="3942" spans="1:16" ht="12.75" customHeight="1" x14ac:dyDescent="0.2">
      <c r="A3942" s="58">
        <v>19879</v>
      </c>
      <c r="B3942" s="58" t="s">
        <v>2182</v>
      </c>
      <c r="C3942" s="59">
        <v>2.87</v>
      </c>
      <c r="D3942" s="72">
        <f t="shared" si="198"/>
        <v>110973.33333333333</v>
      </c>
      <c r="K3942" s="62">
        <f t="shared" si="199"/>
        <v>110973.33333333333</v>
      </c>
      <c r="P3942" s="63">
        <v>31800</v>
      </c>
    </row>
    <row r="3943" spans="1:16" ht="12.75" customHeight="1" x14ac:dyDescent="0.2">
      <c r="A3943" s="58">
        <v>19882</v>
      </c>
      <c r="B3943" s="58" t="s">
        <v>2183</v>
      </c>
      <c r="C3943" s="59">
        <v>3.79</v>
      </c>
      <c r="D3943" s="72">
        <f t="shared" si="198"/>
        <v>146546.66666666666</v>
      </c>
      <c r="K3943" s="62">
        <f t="shared" si="199"/>
        <v>146546.66666666666</v>
      </c>
      <c r="P3943" s="63">
        <v>31800</v>
      </c>
    </row>
    <row r="3944" spans="1:16" ht="12.75" customHeight="1" x14ac:dyDescent="0.2">
      <c r="A3944" s="58">
        <v>19884</v>
      </c>
      <c r="B3944" s="58" t="s">
        <v>2184</v>
      </c>
      <c r="C3944" s="59">
        <v>13.95</v>
      </c>
      <c r="D3944" s="72">
        <f t="shared" si="198"/>
        <v>539399.99999999988</v>
      </c>
      <c r="K3944" s="62">
        <f t="shared" si="199"/>
        <v>539399.99999999988</v>
      </c>
      <c r="P3944" s="63">
        <v>41900</v>
      </c>
    </row>
    <row r="3945" spans="1:16" ht="12.75" customHeight="1" x14ac:dyDescent="0.2">
      <c r="A3945" s="58">
        <v>19885</v>
      </c>
      <c r="B3945" s="58" t="s">
        <v>2185</v>
      </c>
      <c r="C3945" s="59">
        <v>3.31</v>
      </c>
      <c r="D3945" s="72">
        <f t="shared" si="198"/>
        <v>127986.66666666666</v>
      </c>
      <c r="K3945" s="62">
        <f t="shared" si="199"/>
        <v>127986.66666666666</v>
      </c>
      <c r="P3945" s="63">
        <v>154400</v>
      </c>
    </row>
    <row r="3946" spans="1:16" ht="12.75" customHeight="1" x14ac:dyDescent="0.2">
      <c r="A3946" s="58">
        <v>19886</v>
      </c>
      <c r="B3946" s="58" t="s">
        <v>2186</v>
      </c>
      <c r="C3946" s="59">
        <v>0.53</v>
      </c>
      <c r="D3946" s="72">
        <f t="shared" si="198"/>
        <v>20493.333333333332</v>
      </c>
      <c r="K3946" s="62">
        <f t="shared" si="199"/>
        <v>20493.333333333332</v>
      </c>
      <c r="P3946" s="63">
        <v>36600</v>
      </c>
    </row>
    <row r="3947" spans="1:16" ht="12.75" customHeight="1" x14ac:dyDescent="0.2">
      <c r="A3947" s="58">
        <v>19889</v>
      </c>
      <c r="B3947" s="58" t="s">
        <v>2187</v>
      </c>
      <c r="C3947" s="59">
        <v>2.0099999999999998</v>
      </c>
      <c r="D3947" s="72">
        <f t="shared" si="198"/>
        <v>77719.999999999985</v>
      </c>
      <c r="K3947" s="62">
        <f t="shared" si="199"/>
        <v>77719.999999999985</v>
      </c>
      <c r="P3947" s="63">
        <v>5900</v>
      </c>
    </row>
    <row r="3948" spans="1:16" ht="12.75" customHeight="1" x14ac:dyDescent="0.2">
      <c r="A3948" s="58">
        <v>19890</v>
      </c>
      <c r="B3948" s="58" t="s">
        <v>2188</v>
      </c>
      <c r="C3948" s="59">
        <v>2.37</v>
      </c>
      <c r="D3948" s="72">
        <f t="shared" si="198"/>
        <v>91640</v>
      </c>
      <c r="K3948" s="62">
        <f t="shared" si="199"/>
        <v>91640</v>
      </c>
      <c r="P3948" s="63">
        <v>22200</v>
      </c>
    </row>
    <row r="3949" spans="1:16" ht="12.75" customHeight="1" x14ac:dyDescent="0.2">
      <c r="A3949" s="58">
        <v>19891</v>
      </c>
      <c r="B3949" s="58" t="s">
        <v>2189</v>
      </c>
      <c r="C3949" s="59">
        <v>0.98</v>
      </c>
      <c r="D3949" s="72">
        <f t="shared" si="198"/>
        <v>37893.333333333328</v>
      </c>
      <c r="K3949" s="62">
        <f t="shared" si="199"/>
        <v>37893.333333333328</v>
      </c>
      <c r="P3949" s="63">
        <v>26200</v>
      </c>
    </row>
    <row r="3950" spans="1:16" ht="12.75" customHeight="1" x14ac:dyDescent="0.2">
      <c r="A3950" s="58">
        <v>19892</v>
      </c>
      <c r="B3950" s="58" t="s">
        <v>2190</v>
      </c>
      <c r="C3950" s="59">
        <v>4.99</v>
      </c>
      <c r="D3950" s="72">
        <f t="shared" si="198"/>
        <v>192946.66666666666</v>
      </c>
      <c r="K3950" s="62">
        <f t="shared" si="199"/>
        <v>192946.66666666666</v>
      </c>
      <c r="P3950" s="63">
        <v>10800</v>
      </c>
    </row>
    <row r="3951" spans="1:16" ht="12.75" customHeight="1" x14ac:dyDescent="0.2">
      <c r="A3951" s="58">
        <v>19896</v>
      </c>
      <c r="B3951" s="58" t="s">
        <v>2191</v>
      </c>
      <c r="C3951" s="59">
        <v>1.1000000000000001</v>
      </c>
      <c r="D3951" s="72">
        <f t="shared" si="198"/>
        <v>42533.333333333336</v>
      </c>
      <c r="K3951" s="62">
        <f t="shared" si="199"/>
        <v>42533.333333333336</v>
      </c>
      <c r="P3951" s="63">
        <v>55200</v>
      </c>
    </row>
    <row r="3952" spans="1:16" ht="12.75" customHeight="1" x14ac:dyDescent="0.2">
      <c r="A3952" s="58">
        <v>19897</v>
      </c>
      <c r="B3952" s="58" t="s">
        <v>2192</v>
      </c>
      <c r="C3952" s="59">
        <v>0.83</v>
      </c>
      <c r="D3952" s="72">
        <f t="shared" si="198"/>
        <v>32093.333333333328</v>
      </c>
      <c r="K3952" s="62">
        <f t="shared" si="199"/>
        <v>32093.333333333328</v>
      </c>
      <c r="P3952" s="63">
        <v>12200</v>
      </c>
    </row>
    <row r="3953" spans="1:16" ht="12.75" customHeight="1" x14ac:dyDescent="0.2">
      <c r="A3953" s="58">
        <v>19898</v>
      </c>
      <c r="B3953" s="58" t="s">
        <v>2193</v>
      </c>
      <c r="C3953" s="59">
        <v>0.71</v>
      </c>
      <c r="D3953" s="72">
        <f t="shared" si="198"/>
        <v>27453.333333333328</v>
      </c>
      <c r="K3953" s="62">
        <f t="shared" si="199"/>
        <v>27453.333333333328</v>
      </c>
      <c r="P3953" s="63">
        <v>9200</v>
      </c>
    </row>
    <row r="3954" spans="1:16" ht="12.75" customHeight="1" x14ac:dyDescent="0.2">
      <c r="A3954" s="58">
        <v>19899</v>
      </c>
      <c r="B3954" s="58" t="s">
        <v>2194</v>
      </c>
      <c r="C3954" s="59">
        <v>2.81</v>
      </c>
      <c r="D3954" s="72">
        <f t="shared" si="198"/>
        <v>108653.33333333333</v>
      </c>
      <c r="K3954" s="62">
        <f t="shared" si="199"/>
        <v>108653.33333333333</v>
      </c>
      <c r="P3954" s="63">
        <v>7900</v>
      </c>
    </row>
    <row r="3955" spans="1:16" ht="12.75" customHeight="1" x14ac:dyDescent="0.2">
      <c r="A3955" s="58">
        <v>19902</v>
      </c>
      <c r="B3955" s="58" t="s">
        <v>2195</v>
      </c>
      <c r="C3955" s="59">
        <v>1.76</v>
      </c>
      <c r="D3955" s="72">
        <f t="shared" si="198"/>
        <v>68053.333333333328</v>
      </c>
      <c r="K3955" s="62">
        <f t="shared" si="199"/>
        <v>68053.333333333328</v>
      </c>
      <c r="P3955" s="63">
        <v>31100</v>
      </c>
    </row>
    <row r="3956" spans="1:16" ht="12.75" customHeight="1" x14ac:dyDescent="0.2">
      <c r="A3956" s="58">
        <v>19903</v>
      </c>
      <c r="B3956" s="58" t="s">
        <v>2196</v>
      </c>
      <c r="C3956" s="59">
        <v>33.81</v>
      </c>
      <c r="D3956" s="72">
        <f t="shared" si="198"/>
        <v>1307320</v>
      </c>
      <c r="K3956" s="62">
        <f t="shared" si="199"/>
        <v>1307320</v>
      </c>
      <c r="P3956" s="63">
        <v>19500</v>
      </c>
    </row>
    <row r="3957" spans="1:16" ht="12.75" customHeight="1" x14ac:dyDescent="0.2">
      <c r="A3957" s="58">
        <v>19904</v>
      </c>
      <c r="B3957" s="58" t="s">
        <v>2197</v>
      </c>
      <c r="C3957" s="59">
        <v>2.93</v>
      </c>
      <c r="D3957" s="72">
        <f t="shared" si="198"/>
        <v>113293.33333333333</v>
      </c>
      <c r="K3957" s="62">
        <f t="shared" si="199"/>
        <v>113293.33333333333</v>
      </c>
      <c r="P3957" s="63">
        <v>374200</v>
      </c>
    </row>
    <row r="3958" spans="1:16" ht="12.75" customHeight="1" x14ac:dyDescent="0.2">
      <c r="A3958" s="58">
        <v>19905</v>
      </c>
      <c r="B3958" s="58" t="s">
        <v>2198</v>
      </c>
      <c r="C3958" s="59">
        <v>2.87</v>
      </c>
      <c r="D3958" s="72">
        <f t="shared" si="198"/>
        <v>110973.33333333333</v>
      </c>
      <c r="K3958" s="62">
        <f t="shared" si="199"/>
        <v>110973.33333333333</v>
      </c>
      <c r="P3958" s="63">
        <v>32400</v>
      </c>
    </row>
    <row r="3959" spans="1:16" ht="12.75" customHeight="1" x14ac:dyDescent="0.2">
      <c r="A3959" s="58">
        <v>19907</v>
      </c>
      <c r="B3959" s="58" t="s">
        <v>2199</v>
      </c>
      <c r="C3959" s="59">
        <v>2.63</v>
      </c>
      <c r="D3959" s="72">
        <f t="shared" si="198"/>
        <v>101693.33333333333</v>
      </c>
      <c r="K3959" s="62">
        <f t="shared" si="199"/>
        <v>101693.33333333333</v>
      </c>
      <c r="P3959" s="63">
        <v>31800</v>
      </c>
    </row>
    <row r="3960" spans="1:16" ht="12.75" customHeight="1" x14ac:dyDescent="0.2">
      <c r="A3960" s="58">
        <v>19908</v>
      </c>
      <c r="B3960" s="58" t="s">
        <v>2200</v>
      </c>
      <c r="C3960" s="59">
        <v>0.71</v>
      </c>
      <c r="D3960" s="72">
        <f t="shared" si="198"/>
        <v>27453.333333333328</v>
      </c>
      <c r="K3960" s="62">
        <f t="shared" si="199"/>
        <v>27453.333333333328</v>
      </c>
      <c r="P3960" s="63">
        <v>29100</v>
      </c>
    </row>
    <row r="3961" spans="1:16" ht="12.75" customHeight="1" x14ac:dyDescent="0.2">
      <c r="A3961" s="58">
        <v>19910</v>
      </c>
      <c r="B3961" s="58" t="s">
        <v>2201</v>
      </c>
      <c r="C3961" s="59">
        <v>2.4700000000000002</v>
      </c>
      <c r="D3961" s="72">
        <f t="shared" si="198"/>
        <v>95506.666666666672</v>
      </c>
      <c r="K3961" s="62">
        <f t="shared" si="199"/>
        <v>95506.666666666672</v>
      </c>
      <c r="P3961" s="63">
        <v>7900</v>
      </c>
    </row>
    <row r="3962" spans="1:16" ht="12.75" customHeight="1" x14ac:dyDescent="0.2">
      <c r="A3962" s="58">
        <v>19911</v>
      </c>
      <c r="B3962" s="58" t="s">
        <v>2202</v>
      </c>
      <c r="C3962" s="59">
        <v>2.63</v>
      </c>
      <c r="D3962" s="72">
        <f t="shared" si="198"/>
        <v>101693.33333333333</v>
      </c>
      <c r="K3962" s="62">
        <f t="shared" si="199"/>
        <v>101693.33333333333</v>
      </c>
      <c r="P3962" s="63">
        <v>27300</v>
      </c>
    </row>
    <row r="3963" spans="1:16" ht="12.75" customHeight="1" x14ac:dyDescent="0.2">
      <c r="A3963" s="58">
        <v>19912</v>
      </c>
      <c r="B3963" s="58" t="s">
        <v>2203</v>
      </c>
      <c r="C3963" s="59">
        <v>5.64</v>
      </c>
      <c r="D3963" s="72">
        <f t="shared" si="198"/>
        <v>218079.99999999997</v>
      </c>
      <c r="K3963" s="62">
        <f t="shared" si="199"/>
        <v>218079.99999999997</v>
      </c>
      <c r="P3963" s="63">
        <v>29100</v>
      </c>
    </row>
    <row r="3964" spans="1:16" ht="12.75" customHeight="1" x14ac:dyDescent="0.2">
      <c r="A3964" s="58">
        <v>19913</v>
      </c>
      <c r="B3964" s="58" t="s">
        <v>2204</v>
      </c>
      <c r="C3964" s="59">
        <v>8.4499999999999993</v>
      </c>
      <c r="D3964" s="72">
        <f t="shared" si="198"/>
        <v>326733.33333333331</v>
      </c>
      <c r="K3964" s="62">
        <f t="shared" si="199"/>
        <v>326733.33333333331</v>
      </c>
      <c r="P3964" s="63">
        <v>62400</v>
      </c>
    </row>
    <row r="3965" spans="1:16" ht="12.75" customHeight="1" x14ac:dyDescent="0.2">
      <c r="A3965" s="58">
        <v>19915</v>
      </c>
      <c r="B3965" s="58" t="s">
        <v>2205</v>
      </c>
      <c r="C3965" s="59">
        <v>2.63</v>
      </c>
      <c r="D3965" s="72">
        <f t="shared" si="198"/>
        <v>101693.33333333333</v>
      </c>
      <c r="K3965" s="62">
        <f t="shared" si="199"/>
        <v>101693.33333333333</v>
      </c>
      <c r="P3965" s="63">
        <v>93500</v>
      </c>
    </row>
    <row r="3966" spans="1:16" ht="12.75" customHeight="1" x14ac:dyDescent="0.2">
      <c r="A3966" s="58">
        <v>19916</v>
      </c>
      <c r="B3966" s="58" t="s">
        <v>2206</v>
      </c>
      <c r="C3966" s="59">
        <v>1.97</v>
      </c>
      <c r="D3966" s="72">
        <f t="shared" si="198"/>
        <v>76173.333333333328</v>
      </c>
      <c r="K3966" s="62">
        <f t="shared" si="199"/>
        <v>76173.333333333328</v>
      </c>
      <c r="P3966" s="63">
        <v>29100</v>
      </c>
    </row>
    <row r="3967" spans="1:16" ht="12.75" customHeight="1" x14ac:dyDescent="0.2">
      <c r="A3967" s="58">
        <v>19917</v>
      </c>
      <c r="B3967" s="58" t="s">
        <v>2207</v>
      </c>
      <c r="C3967" s="59">
        <v>2</v>
      </c>
      <c r="D3967" s="72">
        <f t="shared" si="198"/>
        <v>77333.333333333328</v>
      </c>
      <c r="K3967" s="62">
        <f t="shared" si="199"/>
        <v>77333.333333333328</v>
      </c>
      <c r="P3967" s="63">
        <v>21800</v>
      </c>
    </row>
    <row r="3968" spans="1:16" ht="12.75" customHeight="1" x14ac:dyDescent="0.2">
      <c r="A3968" s="58">
        <v>19921</v>
      </c>
      <c r="B3968" s="58" t="s">
        <v>2208</v>
      </c>
      <c r="C3968" s="59">
        <v>0.95</v>
      </c>
      <c r="D3968" s="72">
        <f t="shared" si="198"/>
        <v>36733.333333333328</v>
      </c>
      <c r="K3968" s="62">
        <f t="shared" si="199"/>
        <v>36733.333333333328</v>
      </c>
      <c r="P3968" s="63">
        <v>22100</v>
      </c>
    </row>
    <row r="3969" spans="1:16" ht="12.75" customHeight="1" x14ac:dyDescent="0.2">
      <c r="A3969" s="58">
        <v>19922</v>
      </c>
      <c r="B3969" s="58" t="s">
        <v>2209</v>
      </c>
      <c r="C3969" s="59">
        <v>0.95</v>
      </c>
      <c r="D3969" s="72">
        <f t="shared" si="198"/>
        <v>36733.333333333328</v>
      </c>
      <c r="K3969" s="62">
        <f t="shared" si="199"/>
        <v>36733.333333333328</v>
      </c>
      <c r="P3969" s="63">
        <v>10500</v>
      </c>
    </row>
    <row r="3970" spans="1:16" ht="12.75" customHeight="1" x14ac:dyDescent="0.2">
      <c r="A3970" s="58">
        <v>19923</v>
      </c>
      <c r="B3970" s="58" t="s">
        <v>2210</v>
      </c>
      <c r="C3970" s="59">
        <v>1.29</v>
      </c>
      <c r="D3970" s="72">
        <f t="shared" si="198"/>
        <v>49880</v>
      </c>
      <c r="K3970" s="62">
        <f t="shared" si="199"/>
        <v>49880</v>
      </c>
      <c r="P3970" s="63">
        <v>10500</v>
      </c>
    </row>
    <row r="3971" spans="1:16" ht="12.75" customHeight="1" x14ac:dyDescent="0.2">
      <c r="A3971" s="58">
        <v>19926</v>
      </c>
      <c r="B3971" s="58" t="s">
        <v>2211</v>
      </c>
      <c r="C3971" s="59">
        <v>1.44</v>
      </c>
      <c r="D3971" s="72">
        <f t="shared" si="198"/>
        <v>55679.999999999993</v>
      </c>
      <c r="K3971" s="62">
        <f t="shared" si="199"/>
        <v>55679.999999999993</v>
      </c>
      <c r="P3971" s="63">
        <v>14300</v>
      </c>
    </row>
    <row r="3972" spans="1:16" ht="12.75" customHeight="1" x14ac:dyDescent="0.2">
      <c r="A3972" s="58">
        <v>19927</v>
      </c>
      <c r="B3972" s="58" t="s">
        <v>2212</v>
      </c>
      <c r="C3972" s="59">
        <v>4.0599999999999996</v>
      </c>
      <c r="D3972" s="72">
        <f t="shared" si="198"/>
        <v>156986.66666666663</v>
      </c>
      <c r="K3972" s="62">
        <f t="shared" si="199"/>
        <v>156986.66666666663</v>
      </c>
      <c r="P3972" s="63">
        <v>15900</v>
      </c>
    </row>
    <row r="3973" spans="1:16" ht="12.75" customHeight="1" x14ac:dyDescent="0.2">
      <c r="A3973" s="58">
        <v>19928</v>
      </c>
      <c r="B3973" s="58" t="s">
        <v>2213</v>
      </c>
      <c r="C3973" s="59">
        <v>3.05</v>
      </c>
      <c r="D3973" s="72">
        <f t="shared" si="198"/>
        <v>117933.33333333331</v>
      </c>
      <c r="K3973" s="62">
        <f t="shared" si="199"/>
        <v>117933.33333333331</v>
      </c>
      <c r="P3973" s="63">
        <v>44900</v>
      </c>
    </row>
    <row r="3974" spans="1:16" ht="12.75" customHeight="1" x14ac:dyDescent="0.2">
      <c r="A3974" s="58">
        <v>19929</v>
      </c>
      <c r="B3974" s="58" t="s">
        <v>2214</v>
      </c>
      <c r="C3974" s="59">
        <v>3.05</v>
      </c>
      <c r="D3974" s="72">
        <f t="shared" si="198"/>
        <v>117933.33333333331</v>
      </c>
      <c r="K3974" s="62">
        <f t="shared" si="199"/>
        <v>117933.33333333331</v>
      </c>
      <c r="P3974" s="63">
        <v>33800</v>
      </c>
    </row>
    <row r="3975" spans="1:16" ht="12.75" customHeight="1" x14ac:dyDescent="0.2">
      <c r="A3975" s="58">
        <v>19933</v>
      </c>
      <c r="B3975" s="58" t="s">
        <v>2215</v>
      </c>
      <c r="C3975" s="59">
        <v>0.87</v>
      </c>
      <c r="D3975" s="72">
        <f t="shared" si="198"/>
        <v>33640</v>
      </c>
      <c r="K3975" s="62">
        <f t="shared" si="199"/>
        <v>33640</v>
      </c>
      <c r="P3975" s="63">
        <v>33800</v>
      </c>
    </row>
    <row r="3976" spans="1:16" ht="12.75" customHeight="1" x14ac:dyDescent="0.2">
      <c r="A3976" s="58">
        <v>19934</v>
      </c>
      <c r="B3976" s="58" t="s">
        <v>3367</v>
      </c>
      <c r="C3976" s="59">
        <v>0.87</v>
      </c>
      <c r="D3976" s="72">
        <f t="shared" si="198"/>
        <v>33640</v>
      </c>
      <c r="K3976" s="62">
        <f t="shared" si="199"/>
        <v>33640</v>
      </c>
      <c r="P3976" s="63">
        <v>9600</v>
      </c>
    </row>
    <row r="3977" spans="1:16" ht="12.75" customHeight="1" x14ac:dyDescent="0.2">
      <c r="A3977" s="58">
        <v>19935</v>
      </c>
      <c r="B3977" s="58" t="s">
        <v>3368</v>
      </c>
      <c r="C3977" s="59">
        <v>2.99</v>
      </c>
      <c r="D3977" s="72">
        <f t="shared" si="198"/>
        <v>115613.33333333333</v>
      </c>
      <c r="K3977" s="62">
        <f t="shared" si="199"/>
        <v>115613.33333333333</v>
      </c>
      <c r="P3977" s="63">
        <v>9600</v>
      </c>
    </row>
    <row r="3978" spans="1:16" ht="12.75" customHeight="1" x14ac:dyDescent="0.2">
      <c r="A3978" s="58">
        <v>19939</v>
      </c>
      <c r="B3978" s="58" t="s">
        <v>3369</v>
      </c>
      <c r="C3978" s="59">
        <v>1.58</v>
      </c>
      <c r="D3978" s="72">
        <f t="shared" si="198"/>
        <v>61093.333333333336</v>
      </c>
      <c r="K3978" s="62">
        <f t="shared" si="199"/>
        <v>61093.333333333336</v>
      </c>
      <c r="P3978" s="63">
        <v>33100</v>
      </c>
    </row>
    <row r="3979" spans="1:16" ht="12.75" customHeight="1" x14ac:dyDescent="0.2">
      <c r="A3979" s="58">
        <v>19940</v>
      </c>
      <c r="B3979" s="58" t="s">
        <v>4986</v>
      </c>
      <c r="C3979" s="59">
        <v>0.56000000000000005</v>
      </c>
      <c r="D3979" s="72">
        <f t="shared" si="198"/>
        <v>21653.333333333336</v>
      </c>
      <c r="K3979" s="62">
        <f t="shared" si="199"/>
        <v>21653.333333333336</v>
      </c>
      <c r="P3979" s="63">
        <v>17500</v>
      </c>
    </row>
    <row r="3980" spans="1:16" ht="12.75" customHeight="1" x14ac:dyDescent="0.2">
      <c r="A3980" s="58">
        <v>19941</v>
      </c>
      <c r="B3980" s="58" t="s">
        <v>3370</v>
      </c>
      <c r="C3980" s="59">
        <v>1.26</v>
      </c>
      <c r="D3980" s="72">
        <f t="shared" si="198"/>
        <v>48720</v>
      </c>
      <c r="K3980" s="62">
        <f t="shared" si="199"/>
        <v>48720</v>
      </c>
      <c r="P3980" s="63">
        <v>6200</v>
      </c>
    </row>
    <row r="3981" spans="1:16" ht="12.75" customHeight="1" x14ac:dyDescent="0.2">
      <c r="A3981" s="58">
        <v>19945</v>
      </c>
      <c r="B3981" s="58" t="s">
        <v>3371</v>
      </c>
      <c r="C3981" s="59">
        <v>2.31</v>
      </c>
      <c r="D3981" s="72">
        <f t="shared" si="198"/>
        <v>89320</v>
      </c>
      <c r="K3981" s="62">
        <f t="shared" si="199"/>
        <v>89320</v>
      </c>
      <c r="P3981" s="63">
        <v>13900</v>
      </c>
    </row>
    <row r="3982" spans="1:16" ht="12.75" customHeight="1" x14ac:dyDescent="0.2">
      <c r="A3982" s="58">
        <v>19946</v>
      </c>
      <c r="B3982" s="58" t="s">
        <v>3372</v>
      </c>
      <c r="C3982" s="59">
        <v>0.89</v>
      </c>
      <c r="D3982" s="72">
        <f t="shared" si="198"/>
        <v>34413.333333333328</v>
      </c>
      <c r="K3982" s="62">
        <f t="shared" si="199"/>
        <v>34413.333333333328</v>
      </c>
      <c r="P3982" s="63">
        <v>25600</v>
      </c>
    </row>
    <row r="3983" spans="1:16" ht="12.75" customHeight="1" x14ac:dyDescent="0.2">
      <c r="A3983" s="58">
        <v>19947</v>
      </c>
      <c r="B3983" s="58" t="s">
        <v>3373</v>
      </c>
      <c r="C3983" s="59">
        <v>2.5299999999999998</v>
      </c>
      <c r="D3983" s="72">
        <f t="shared" si="198"/>
        <v>97826.666666666657</v>
      </c>
      <c r="K3983" s="62">
        <f t="shared" si="199"/>
        <v>97826.666666666657</v>
      </c>
      <c r="P3983" s="63">
        <v>9800</v>
      </c>
    </row>
    <row r="3984" spans="1:16" ht="12.75" customHeight="1" x14ac:dyDescent="0.2">
      <c r="A3984" s="58">
        <v>19948</v>
      </c>
      <c r="B3984" s="58" t="s">
        <v>3374</v>
      </c>
      <c r="C3984" s="59">
        <v>1.96</v>
      </c>
      <c r="D3984" s="72">
        <f t="shared" si="198"/>
        <v>75786.666666666657</v>
      </c>
      <c r="K3984" s="62">
        <f t="shared" si="199"/>
        <v>75786.666666666657</v>
      </c>
      <c r="P3984" s="63">
        <v>28000</v>
      </c>
    </row>
    <row r="3985" spans="1:16" ht="12.75" customHeight="1" x14ac:dyDescent="0.2">
      <c r="A3985" s="58">
        <v>19951</v>
      </c>
      <c r="B3985" s="58" t="s">
        <v>3375</v>
      </c>
      <c r="C3985" s="59">
        <v>1.96</v>
      </c>
      <c r="D3985" s="72">
        <f t="shared" si="198"/>
        <v>75786.666666666657</v>
      </c>
      <c r="K3985" s="62">
        <f t="shared" si="199"/>
        <v>75786.666666666657</v>
      </c>
      <c r="P3985" s="63">
        <v>21700</v>
      </c>
    </row>
    <row r="3986" spans="1:16" ht="12.75" customHeight="1" x14ac:dyDescent="0.2">
      <c r="A3986" s="58">
        <v>19952</v>
      </c>
      <c r="B3986" s="58" t="s">
        <v>3376</v>
      </c>
      <c r="C3986" s="59">
        <v>0.37</v>
      </c>
      <c r="D3986" s="72">
        <f t="shared" si="198"/>
        <v>14306.666666666666</v>
      </c>
      <c r="K3986" s="62">
        <f t="shared" si="199"/>
        <v>14306.666666666666</v>
      </c>
      <c r="P3986" s="63">
        <v>21700</v>
      </c>
    </row>
    <row r="3987" spans="1:16" ht="12.75" customHeight="1" x14ac:dyDescent="0.2">
      <c r="A3987" s="58">
        <v>19953</v>
      </c>
      <c r="B3987" s="58" t="s">
        <v>3377</v>
      </c>
      <c r="C3987" s="59">
        <v>1.02</v>
      </c>
      <c r="D3987" s="72">
        <f t="shared" si="198"/>
        <v>39440</v>
      </c>
      <c r="K3987" s="62">
        <f t="shared" si="199"/>
        <v>39440</v>
      </c>
      <c r="P3987" s="63">
        <v>4100</v>
      </c>
    </row>
    <row r="3988" spans="1:16" ht="12.75" customHeight="1" x14ac:dyDescent="0.2">
      <c r="A3988" s="58">
        <v>19957</v>
      </c>
      <c r="B3988" s="58" t="s">
        <v>3378</v>
      </c>
      <c r="C3988" s="59">
        <v>0.68</v>
      </c>
      <c r="D3988" s="72">
        <f t="shared" si="198"/>
        <v>26293.333333333332</v>
      </c>
      <c r="K3988" s="62">
        <f t="shared" si="199"/>
        <v>26293.333333333332</v>
      </c>
      <c r="P3988" s="63">
        <v>11300</v>
      </c>
    </row>
    <row r="3989" spans="1:16" ht="12.75" customHeight="1" x14ac:dyDescent="0.2">
      <c r="A3989" s="58">
        <v>19958</v>
      </c>
      <c r="B3989" s="58" t="s">
        <v>3379</v>
      </c>
      <c r="C3989" s="59">
        <v>1.18</v>
      </c>
      <c r="D3989" s="72">
        <f t="shared" si="198"/>
        <v>45626.666666666664</v>
      </c>
      <c r="K3989" s="62">
        <f t="shared" si="199"/>
        <v>45626.666666666664</v>
      </c>
      <c r="P3989" s="63">
        <v>7500</v>
      </c>
    </row>
    <row r="3990" spans="1:16" ht="12.75" customHeight="1" x14ac:dyDescent="0.2">
      <c r="A3990" s="58">
        <v>19959</v>
      </c>
      <c r="B3990" s="58" t="s">
        <v>3380</v>
      </c>
      <c r="C3990" s="59">
        <v>2.56</v>
      </c>
      <c r="D3990" s="72">
        <f t="shared" si="198"/>
        <v>98986.666666666657</v>
      </c>
      <c r="K3990" s="62">
        <f t="shared" si="199"/>
        <v>98986.666666666657</v>
      </c>
      <c r="P3990" s="63">
        <v>13100</v>
      </c>
    </row>
    <row r="3991" spans="1:16" ht="12.75" customHeight="1" x14ac:dyDescent="0.2">
      <c r="A3991" s="58">
        <v>19960</v>
      </c>
      <c r="B3991" s="58" t="s">
        <v>3381</v>
      </c>
      <c r="C3991" s="59">
        <v>8.6300000000000008</v>
      </c>
      <c r="D3991" s="72">
        <f t="shared" si="198"/>
        <v>333693.33333333331</v>
      </c>
      <c r="K3991" s="62">
        <f t="shared" si="199"/>
        <v>333693.33333333331</v>
      </c>
      <c r="P3991" s="63">
        <v>28300</v>
      </c>
    </row>
    <row r="3992" spans="1:16" ht="12.75" customHeight="1" x14ac:dyDescent="0.2">
      <c r="A3992" s="58">
        <v>19964</v>
      </c>
      <c r="B3992" s="58" t="s">
        <v>3382</v>
      </c>
      <c r="C3992" s="59">
        <v>0.44</v>
      </c>
      <c r="D3992" s="72">
        <f t="shared" si="198"/>
        <v>17013.333333333332</v>
      </c>
      <c r="K3992" s="62">
        <f t="shared" si="199"/>
        <v>17013.333333333332</v>
      </c>
      <c r="P3992" s="63">
        <v>95500</v>
      </c>
    </row>
    <row r="3993" spans="1:16" ht="12.75" customHeight="1" x14ac:dyDescent="0.2">
      <c r="A3993" s="58">
        <v>19965</v>
      </c>
      <c r="B3993" s="58" t="s">
        <v>3383</v>
      </c>
      <c r="C3993" s="59">
        <v>0.53</v>
      </c>
      <c r="D3993" s="72">
        <f t="shared" si="198"/>
        <v>20493.333333333332</v>
      </c>
      <c r="K3993" s="62">
        <f t="shared" si="199"/>
        <v>20493.333333333332</v>
      </c>
      <c r="P3993" s="63">
        <v>4900</v>
      </c>
    </row>
    <row r="3994" spans="1:16" ht="12.75" customHeight="1" x14ac:dyDescent="0.2">
      <c r="A3994" s="58">
        <v>19966</v>
      </c>
      <c r="B3994" s="58" t="s">
        <v>3384</v>
      </c>
      <c r="C3994" s="59">
        <v>2.19</v>
      </c>
      <c r="D3994" s="72">
        <f t="shared" si="198"/>
        <v>84679.999999999985</v>
      </c>
      <c r="K3994" s="62">
        <f t="shared" si="199"/>
        <v>84679.999999999985</v>
      </c>
      <c r="P3994" s="63">
        <v>5900</v>
      </c>
    </row>
    <row r="3995" spans="1:16" ht="12.75" customHeight="1" x14ac:dyDescent="0.2">
      <c r="A3995" s="58">
        <v>19970</v>
      </c>
      <c r="B3995" s="58" t="s">
        <v>3385</v>
      </c>
      <c r="C3995" s="59">
        <v>1.04</v>
      </c>
      <c r="D3995" s="72">
        <f t="shared" si="198"/>
        <v>40213.333333333336</v>
      </c>
      <c r="K3995" s="62">
        <f t="shared" si="199"/>
        <v>40213.333333333336</v>
      </c>
      <c r="P3995" s="63">
        <v>24200</v>
      </c>
    </row>
    <row r="3996" spans="1:16" ht="12.75" customHeight="1" x14ac:dyDescent="0.2">
      <c r="A3996" s="58">
        <v>19975</v>
      </c>
      <c r="B3996" s="58" t="s">
        <v>3386</v>
      </c>
      <c r="C3996" s="59">
        <v>2.0699999999999998</v>
      </c>
      <c r="D3996" s="72">
        <f t="shared" si="198"/>
        <v>80039.999999999985</v>
      </c>
      <c r="K3996" s="62">
        <f t="shared" si="199"/>
        <v>80039.999999999985</v>
      </c>
      <c r="P3996" s="63">
        <v>11500</v>
      </c>
    </row>
    <row r="3997" spans="1:16" ht="12.75" customHeight="1" x14ac:dyDescent="0.2">
      <c r="A3997" s="58">
        <v>19976</v>
      </c>
      <c r="B3997" s="58" t="s">
        <v>3387</v>
      </c>
      <c r="C3997" s="59">
        <v>1.58</v>
      </c>
      <c r="D3997" s="72">
        <f>C3997*D663</f>
        <v>61093.333333333336</v>
      </c>
      <c r="K3997" s="62">
        <f t="shared" si="199"/>
        <v>61093.333333333336</v>
      </c>
      <c r="P3997" s="63">
        <v>22900</v>
      </c>
    </row>
    <row r="3998" spans="1:16" ht="12.75" customHeight="1" x14ac:dyDescent="0.2">
      <c r="A3998" s="58">
        <v>19977</v>
      </c>
      <c r="B3998" s="58" t="s">
        <v>3388</v>
      </c>
      <c r="C3998" s="59">
        <v>0.19</v>
      </c>
      <c r="D3998" s="72">
        <f>C3998*D664</f>
        <v>7346.6666666666661</v>
      </c>
      <c r="K3998" s="62">
        <f t="shared" si="199"/>
        <v>7346.6666666666661</v>
      </c>
      <c r="P3998" s="63">
        <v>17500</v>
      </c>
    </row>
    <row r="3999" spans="1:16" ht="12.75" customHeight="1" x14ac:dyDescent="0.2">
      <c r="A3999" s="58">
        <v>19981</v>
      </c>
      <c r="B3999" s="58" t="s">
        <v>3389</v>
      </c>
      <c r="C3999" s="59">
        <v>4.4000000000000004</v>
      </c>
      <c r="D3999" s="72">
        <f>C3999*D665</f>
        <v>170133.33333333334</v>
      </c>
      <c r="K3999" s="62">
        <f t="shared" si="199"/>
        <v>170133.33333333334</v>
      </c>
      <c r="P3999" s="63">
        <v>2100</v>
      </c>
    </row>
    <row r="4000" spans="1:16" ht="12.75" customHeight="1" x14ac:dyDescent="0.2">
      <c r="A4000" s="58">
        <v>19986</v>
      </c>
      <c r="B4000" s="58" t="s">
        <v>3390</v>
      </c>
      <c r="C4000" s="59">
        <v>1.79</v>
      </c>
      <c r="D4000" s="72">
        <f>C4000*D666</f>
        <v>69213.333333333328</v>
      </c>
      <c r="K4000" s="62">
        <f t="shared" si="199"/>
        <v>69213.333333333328</v>
      </c>
      <c r="P4000" s="63">
        <v>48700</v>
      </c>
    </row>
    <row r="4001" spans="1:16" ht="12.75" customHeight="1" x14ac:dyDescent="0.2">
      <c r="A4001" s="58">
        <v>19991</v>
      </c>
      <c r="B4001" s="58" t="s">
        <v>3391</v>
      </c>
      <c r="C4001" s="59">
        <v>2.12</v>
      </c>
      <c r="D4001" s="72">
        <f>C4001*D667</f>
        <v>81973.333333333328</v>
      </c>
      <c r="K4001" s="62">
        <f t="shared" si="199"/>
        <v>81973.333333333328</v>
      </c>
      <c r="P4001" s="63">
        <v>19800</v>
      </c>
    </row>
    <row r="4002" spans="1:16" ht="12.75" customHeight="1" x14ac:dyDescent="0.2">
      <c r="D4002" s="72"/>
      <c r="P4002" s="63">
        <v>23500</v>
      </c>
    </row>
    <row r="4003" spans="1:16" ht="12.75" customHeight="1" x14ac:dyDescent="0.2">
      <c r="A4003" s="58" t="s">
        <v>3392</v>
      </c>
      <c r="D4003" s="72"/>
    </row>
    <row r="4004" spans="1:16" ht="12.75" customHeight="1" x14ac:dyDescent="0.2">
      <c r="A4004" s="58" t="s">
        <v>5050</v>
      </c>
      <c r="D4004" s="72"/>
    </row>
    <row r="4005" spans="1:16" ht="12.75" customHeight="1" x14ac:dyDescent="0.2">
      <c r="A4005" s="58" t="s">
        <v>3393</v>
      </c>
      <c r="D4005" s="72"/>
    </row>
    <row r="4006" spans="1:16" ht="12.75" customHeight="1" x14ac:dyDescent="0.2">
      <c r="D4006" s="72"/>
    </row>
    <row r="4007" spans="1:16" ht="12.75" customHeight="1" x14ac:dyDescent="0.2">
      <c r="A4007" s="58" t="s">
        <v>3394</v>
      </c>
      <c r="D4007" s="72"/>
    </row>
    <row r="4008" spans="1:16" ht="12.75" customHeight="1" x14ac:dyDescent="0.2">
      <c r="D4008" s="72"/>
    </row>
    <row r="4009" spans="1:16" ht="12.75" customHeight="1" x14ac:dyDescent="0.2">
      <c r="A4009" s="58">
        <v>20101</v>
      </c>
      <c r="B4009" s="58" t="s">
        <v>3395</v>
      </c>
      <c r="C4009" s="59">
        <v>3.55</v>
      </c>
      <c r="D4009" s="72">
        <f t="shared" ref="D4009:D4014" si="200">C4009*D675</f>
        <v>137266.66666666666</v>
      </c>
      <c r="K4009" s="62">
        <f t="shared" ref="K4009:K4014" si="201">D4009</f>
        <v>137266.66666666666</v>
      </c>
    </row>
    <row r="4010" spans="1:16" ht="12.75" customHeight="1" x14ac:dyDescent="0.2">
      <c r="A4010" s="58">
        <v>20102</v>
      </c>
      <c r="B4010" s="58" t="s">
        <v>3396</v>
      </c>
      <c r="C4010" s="59">
        <v>4.71</v>
      </c>
      <c r="D4010" s="72">
        <f t="shared" si="200"/>
        <v>182120</v>
      </c>
      <c r="K4010" s="62">
        <f t="shared" si="201"/>
        <v>182120</v>
      </c>
      <c r="P4010" s="63">
        <v>39300</v>
      </c>
    </row>
    <row r="4011" spans="1:16" ht="12.75" customHeight="1" x14ac:dyDescent="0.2">
      <c r="A4011" s="58">
        <v>20103</v>
      </c>
      <c r="B4011" s="58" t="s">
        <v>3397</v>
      </c>
      <c r="C4011" s="59">
        <v>7.07</v>
      </c>
      <c r="D4011" s="72">
        <f t="shared" si="200"/>
        <v>273373.33333333331</v>
      </c>
      <c r="K4011" s="62">
        <f t="shared" si="201"/>
        <v>273373.33333333331</v>
      </c>
      <c r="P4011" s="63">
        <v>52100</v>
      </c>
    </row>
    <row r="4012" spans="1:16" ht="12.75" customHeight="1" x14ac:dyDescent="0.2">
      <c r="A4012" s="58">
        <v>20104</v>
      </c>
      <c r="B4012" s="58" t="s">
        <v>3398</v>
      </c>
      <c r="C4012" s="59">
        <v>9.9</v>
      </c>
      <c r="D4012" s="72">
        <f t="shared" si="200"/>
        <v>382800</v>
      </c>
      <c r="K4012" s="62">
        <f t="shared" si="201"/>
        <v>382800</v>
      </c>
      <c r="P4012" s="63">
        <v>78200</v>
      </c>
    </row>
    <row r="4013" spans="1:16" ht="12.75" customHeight="1" x14ac:dyDescent="0.2">
      <c r="A4013" s="58">
        <v>20105</v>
      </c>
      <c r="B4013" s="58" t="s">
        <v>3399</v>
      </c>
      <c r="C4013" s="59">
        <v>2.99</v>
      </c>
      <c r="D4013" s="72">
        <f t="shared" si="200"/>
        <v>115613.33333333333</v>
      </c>
      <c r="K4013" s="62">
        <f t="shared" si="201"/>
        <v>115613.33333333333</v>
      </c>
      <c r="P4013" s="63">
        <v>109600</v>
      </c>
    </row>
    <row r="4014" spans="1:16" ht="12.75" customHeight="1" x14ac:dyDescent="0.2">
      <c r="A4014" s="58">
        <v>20106</v>
      </c>
      <c r="B4014" s="58" t="s">
        <v>3400</v>
      </c>
      <c r="C4014" s="59">
        <v>7.27</v>
      </c>
      <c r="D4014" s="72">
        <f t="shared" si="200"/>
        <v>281106.66666666663</v>
      </c>
      <c r="K4014" s="62">
        <f t="shared" si="201"/>
        <v>281106.66666666663</v>
      </c>
      <c r="P4014" s="63">
        <v>33100</v>
      </c>
    </row>
    <row r="4015" spans="1:16" ht="12.75" customHeight="1" x14ac:dyDescent="0.2">
      <c r="D4015" s="72"/>
      <c r="P4015" s="63">
        <v>80500</v>
      </c>
    </row>
    <row r="4016" spans="1:16" ht="12.75" customHeight="1" x14ac:dyDescent="0.2">
      <c r="A4016" s="58" t="s">
        <v>3401</v>
      </c>
      <c r="D4016" s="72"/>
    </row>
    <row r="4017" spans="1:16" ht="12.75" customHeight="1" x14ac:dyDescent="0.2">
      <c r="D4017" s="72"/>
    </row>
    <row r="4018" spans="1:16" ht="12.75" customHeight="1" x14ac:dyDescent="0.2">
      <c r="A4018" s="58">
        <v>20110</v>
      </c>
      <c r="B4018" s="58" t="s">
        <v>3395</v>
      </c>
      <c r="C4018" s="59">
        <v>4.58</v>
      </c>
      <c r="D4018" s="72">
        <f>C4018*D684</f>
        <v>177093.33333333331</v>
      </c>
      <c r="K4018" s="62">
        <f>D4018</f>
        <v>177093.33333333331</v>
      </c>
    </row>
    <row r="4019" spans="1:16" ht="12.75" customHeight="1" x14ac:dyDescent="0.2">
      <c r="A4019" s="58">
        <v>20111</v>
      </c>
      <c r="B4019" s="58" t="s">
        <v>3396</v>
      </c>
      <c r="C4019" s="59">
        <v>5.92</v>
      </c>
      <c r="D4019" s="72">
        <f>C4019*D685</f>
        <v>228906.66666666666</v>
      </c>
      <c r="K4019" s="62">
        <f>D4019</f>
        <v>228906.66666666666</v>
      </c>
      <c r="P4019" s="63">
        <v>50700</v>
      </c>
    </row>
    <row r="4020" spans="1:16" ht="12.75" customHeight="1" x14ac:dyDescent="0.2">
      <c r="A4020" s="58">
        <v>20112</v>
      </c>
      <c r="B4020" s="58" t="s">
        <v>3397</v>
      </c>
      <c r="C4020" s="59">
        <v>7.74</v>
      </c>
      <c r="D4020" s="72">
        <f>C4020*D686</f>
        <v>299280</v>
      </c>
      <c r="K4020" s="62">
        <f>D4020</f>
        <v>299280</v>
      </c>
      <c r="P4020" s="63">
        <v>65500</v>
      </c>
    </row>
    <row r="4021" spans="1:16" ht="12.75" customHeight="1" x14ac:dyDescent="0.2">
      <c r="A4021" s="58">
        <v>20113</v>
      </c>
      <c r="B4021" s="58" t="s">
        <v>3402</v>
      </c>
      <c r="C4021" s="59">
        <v>14.88</v>
      </c>
      <c r="D4021" s="72">
        <f>C4021*D687</f>
        <v>575360</v>
      </c>
      <c r="K4021" s="62">
        <f>D4021</f>
        <v>575360</v>
      </c>
      <c r="P4021" s="63">
        <v>85700</v>
      </c>
    </row>
    <row r="4022" spans="1:16" ht="12.75" customHeight="1" x14ac:dyDescent="0.2">
      <c r="A4022" s="58">
        <v>20114</v>
      </c>
      <c r="B4022" s="58" t="s">
        <v>3400</v>
      </c>
      <c r="C4022" s="59">
        <v>9.85</v>
      </c>
      <c r="D4022" s="72">
        <f>C4022*D688</f>
        <v>380866.66666666663</v>
      </c>
      <c r="K4022" s="62">
        <f>D4022</f>
        <v>380866.66666666663</v>
      </c>
      <c r="P4022" s="63">
        <v>164700</v>
      </c>
    </row>
    <row r="4023" spans="1:16" ht="12.75" customHeight="1" x14ac:dyDescent="0.2">
      <c r="D4023" s="72"/>
      <c r="P4023" s="63">
        <v>109000</v>
      </c>
    </row>
    <row r="4024" spans="1:16" ht="12.75" customHeight="1" x14ac:dyDescent="0.2">
      <c r="A4024" s="58" t="s">
        <v>3403</v>
      </c>
      <c r="D4024" s="72"/>
    </row>
    <row r="4025" spans="1:16" ht="12.75" customHeight="1" x14ac:dyDescent="0.2">
      <c r="D4025" s="72"/>
    </row>
    <row r="4026" spans="1:16" ht="12.75" customHeight="1" x14ac:dyDescent="0.2">
      <c r="A4026" s="58" t="s">
        <v>3404</v>
      </c>
      <c r="D4026" s="72"/>
    </row>
    <row r="4027" spans="1:16" ht="12.75" customHeight="1" x14ac:dyDescent="0.2">
      <c r="D4027" s="72"/>
    </row>
    <row r="4028" spans="1:16" ht="12.75" customHeight="1" x14ac:dyDescent="0.2">
      <c r="A4028" s="58" t="s">
        <v>3405</v>
      </c>
      <c r="D4028" s="72"/>
    </row>
    <row r="4029" spans="1:16" ht="12.75" customHeight="1" x14ac:dyDescent="0.2">
      <c r="D4029" s="72"/>
    </row>
    <row r="4030" spans="1:16" ht="12.75" customHeight="1" x14ac:dyDescent="0.2">
      <c r="A4030" s="58" t="s">
        <v>3406</v>
      </c>
      <c r="D4030" s="72"/>
    </row>
    <row r="4031" spans="1:16" ht="12.75" customHeight="1" x14ac:dyDescent="0.2">
      <c r="D4031" s="72"/>
    </row>
    <row r="4032" spans="1:16" ht="12.75" customHeight="1" x14ac:dyDescent="0.2">
      <c r="A4032" s="58">
        <v>20201</v>
      </c>
      <c r="B4032" s="58" t="s">
        <v>3395</v>
      </c>
      <c r="C4032" s="59">
        <v>4.09</v>
      </c>
      <c r="D4032" s="72">
        <f>C4032*D698</f>
        <v>158146.66666666666</v>
      </c>
      <c r="K4032" s="62">
        <f>D4032</f>
        <v>158146.66666666666</v>
      </c>
    </row>
    <row r="4033" spans="1:16" ht="12.75" customHeight="1" x14ac:dyDescent="0.2">
      <c r="A4033" s="58">
        <v>20202</v>
      </c>
      <c r="B4033" s="58" t="s">
        <v>3396</v>
      </c>
      <c r="C4033" s="59">
        <v>5.43</v>
      </c>
      <c r="D4033" s="72">
        <f>C4033*D699</f>
        <v>209959.99999999997</v>
      </c>
      <c r="K4033" s="62">
        <f>D4033</f>
        <v>209959.99999999997</v>
      </c>
      <c r="P4033" s="63">
        <v>45300</v>
      </c>
    </row>
    <row r="4034" spans="1:16" ht="12.75" customHeight="1" x14ac:dyDescent="0.2">
      <c r="A4034" s="58">
        <v>20203</v>
      </c>
      <c r="B4034" s="58" t="s">
        <v>3407</v>
      </c>
      <c r="C4034" s="59">
        <v>7.2</v>
      </c>
      <c r="D4034" s="72">
        <f>C4034*D700</f>
        <v>278400</v>
      </c>
      <c r="K4034" s="62">
        <f>D4034</f>
        <v>278400</v>
      </c>
      <c r="P4034" s="63">
        <v>60100</v>
      </c>
    </row>
    <row r="4035" spans="1:16" ht="12.75" customHeight="1" x14ac:dyDescent="0.2">
      <c r="A4035" s="58">
        <v>20204</v>
      </c>
      <c r="B4035" s="58" t="s">
        <v>3408</v>
      </c>
      <c r="C4035" s="59">
        <v>9.09</v>
      </c>
      <c r="D4035" s="72">
        <f>C4035*D701</f>
        <v>351480</v>
      </c>
      <c r="K4035" s="62">
        <f>D4035</f>
        <v>351480</v>
      </c>
      <c r="P4035" s="63">
        <v>79700</v>
      </c>
    </row>
    <row r="4036" spans="1:16" ht="12.75" customHeight="1" x14ac:dyDescent="0.2">
      <c r="D4036" s="72"/>
      <c r="P4036" s="63">
        <v>100600</v>
      </c>
    </row>
    <row r="4037" spans="1:16" ht="12.75" customHeight="1" x14ac:dyDescent="0.2">
      <c r="A4037" s="58" t="s">
        <v>3409</v>
      </c>
      <c r="D4037" s="72"/>
    </row>
    <row r="4038" spans="1:16" ht="12.75" customHeight="1" x14ac:dyDescent="0.2">
      <c r="A4038" s="58" t="s">
        <v>3410</v>
      </c>
      <c r="D4038" s="72"/>
    </row>
    <row r="4039" spans="1:16" ht="12.75" customHeight="1" x14ac:dyDescent="0.2">
      <c r="D4039" s="72"/>
    </row>
    <row r="4040" spans="1:16" ht="12.75" customHeight="1" x14ac:dyDescent="0.2">
      <c r="A4040" s="58" t="s">
        <v>3411</v>
      </c>
      <c r="D4040" s="72"/>
    </row>
    <row r="4041" spans="1:16" ht="12.75" customHeight="1" x14ac:dyDescent="0.2">
      <c r="D4041" s="72"/>
    </row>
    <row r="4042" spans="1:16" ht="12.75" customHeight="1" x14ac:dyDescent="0.2">
      <c r="A4042" s="58">
        <v>20205</v>
      </c>
      <c r="B4042" s="58" t="s">
        <v>3395</v>
      </c>
      <c r="C4042" s="59">
        <v>6.45</v>
      </c>
      <c r="D4042" s="72">
        <f>C4042*D708</f>
        <v>249400</v>
      </c>
      <c r="K4042" s="62">
        <f>D4042</f>
        <v>249400</v>
      </c>
    </row>
    <row r="4043" spans="1:16" ht="12.75" customHeight="1" x14ac:dyDescent="0.2">
      <c r="A4043" s="58">
        <v>20206</v>
      </c>
      <c r="B4043" s="58" t="s">
        <v>3396</v>
      </c>
      <c r="C4043" s="59">
        <v>10.88</v>
      </c>
      <c r="D4043" s="72">
        <f>C4043*D709</f>
        <v>420693.33333333331</v>
      </c>
      <c r="K4043" s="62">
        <f>D4043</f>
        <v>420693.33333333331</v>
      </c>
      <c r="P4043" s="63">
        <v>71400</v>
      </c>
    </row>
    <row r="4044" spans="1:16" ht="12.75" customHeight="1" x14ac:dyDescent="0.2">
      <c r="A4044" s="58">
        <v>20207</v>
      </c>
      <c r="B4044" s="58" t="s">
        <v>3407</v>
      </c>
      <c r="C4044" s="59">
        <v>14.39</v>
      </c>
      <c r="D4044" s="72">
        <f>C4044*D710</f>
        <v>556413.33333333337</v>
      </c>
      <c r="K4044" s="62">
        <f>D4044</f>
        <v>556413.33333333337</v>
      </c>
      <c r="P4044" s="63">
        <v>120400</v>
      </c>
    </row>
    <row r="4045" spans="1:16" ht="12.75" customHeight="1" x14ac:dyDescent="0.2">
      <c r="A4045" s="58">
        <v>20208</v>
      </c>
      <c r="B4045" s="58" t="s">
        <v>3408</v>
      </c>
      <c r="C4045" s="59">
        <v>18.170000000000002</v>
      </c>
      <c r="D4045" s="72">
        <f>C4045*D711</f>
        <v>702573.33333333337</v>
      </c>
      <c r="K4045" s="62">
        <f>D4045</f>
        <v>702573.33333333337</v>
      </c>
      <c r="P4045" s="63">
        <v>159200</v>
      </c>
    </row>
    <row r="4046" spans="1:16" ht="12.75" customHeight="1" x14ac:dyDescent="0.2">
      <c r="A4046" s="58">
        <v>20209</v>
      </c>
      <c r="B4046" s="58" t="s">
        <v>3412</v>
      </c>
      <c r="C4046" s="59">
        <v>5.12</v>
      </c>
      <c r="D4046" s="72">
        <f>C4046*D712</f>
        <v>197973.33333333331</v>
      </c>
      <c r="K4046" s="62">
        <f>D4046</f>
        <v>197973.33333333331</v>
      </c>
      <c r="P4046" s="63">
        <v>201100</v>
      </c>
    </row>
    <row r="4047" spans="1:16" ht="12.75" customHeight="1" x14ac:dyDescent="0.2">
      <c r="D4047" s="72"/>
      <c r="P4047" s="63">
        <v>56700</v>
      </c>
    </row>
    <row r="4048" spans="1:16" ht="12.75" customHeight="1" x14ac:dyDescent="0.2">
      <c r="A4048" s="58" t="s">
        <v>3413</v>
      </c>
      <c r="D4048" s="72"/>
    </row>
    <row r="4049" spans="1:16" ht="12.75" customHeight="1" x14ac:dyDescent="0.2">
      <c r="D4049" s="72"/>
    </row>
    <row r="4050" spans="1:16" ht="12.75" customHeight="1" x14ac:dyDescent="0.2">
      <c r="A4050" s="58">
        <v>20301</v>
      </c>
      <c r="B4050" s="58" t="s">
        <v>3414</v>
      </c>
      <c r="C4050" s="59">
        <v>0.96</v>
      </c>
      <c r="D4050" s="72">
        <f>C4050*D716</f>
        <v>37119.999999999993</v>
      </c>
      <c r="K4050" s="62">
        <f>D4050</f>
        <v>37119.999999999993</v>
      </c>
    </row>
    <row r="4051" spans="1:16" ht="12.75" customHeight="1" x14ac:dyDescent="0.2">
      <c r="A4051" s="58">
        <v>20302</v>
      </c>
      <c r="B4051" s="58" t="s">
        <v>3415</v>
      </c>
      <c r="C4051" s="59">
        <v>0.96</v>
      </c>
      <c r="D4051" s="72">
        <f>C4051*D717</f>
        <v>37119.999999999993</v>
      </c>
      <c r="K4051" s="62">
        <f>D4051</f>
        <v>37119.999999999993</v>
      </c>
      <c r="P4051" s="63">
        <v>10600</v>
      </c>
    </row>
    <row r="4052" spans="1:16" ht="12.75" customHeight="1" x14ac:dyDescent="0.2">
      <c r="A4052" s="58">
        <v>20303</v>
      </c>
      <c r="B4052" s="58" t="s">
        <v>3416</v>
      </c>
      <c r="C4052" s="59">
        <v>1.1499999999999999</v>
      </c>
      <c r="D4052" s="72">
        <f>C4052*D718</f>
        <v>44466.666666666657</v>
      </c>
      <c r="K4052" s="62">
        <f>D4052</f>
        <v>44466.666666666657</v>
      </c>
      <c r="P4052" s="63">
        <v>10600</v>
      </c>
    </row>
    <row r="4053" spans="1:16" ht="12.75" customHeight="1" x14ac:dyDescent="0.2">
      <c r="D4053" s="72"/>
      <c r="P4053" s="63">
        <v>12700</v>
      </c>
    </row>
    <row r="4054" spans="1:16" ht="12.75" customHeight="1" x14ac:dyDescent="0.2">
      <c r="A4054" s="58">
        <v>20304</v>
      </c>
      <c r="B4054" s="58" t="s">
        <v>3417</v>
      </c>
      <c r="C4054" s="59">
        <v>1.54</v>
      </c>
      <c r="D4054" s="72">
        <f>C4054*D720</f>
        <v>59546.666666666664</v>
      </c>
      <c r="K4054" s="62">
        <f>D4054</f>
        <v>59546.666666666664</v>
      </c>
    </row>
    <row r="4055" spans="1:16" ht="12.75" customHeight="1" x14ac:dyDescent="0.2">
      <c r="A4055" s="58">
        <v>20305</v>
      </c>
      <c r="B4055" s="58" t="s">
        <v>3418</v>
      </c>
      <c r="C4055" s="59">
        <v>2.1</v>
      </c>
      <c r="D4055" s="72">
        <f>C4055*D721</f>
        <v>81200</v>
      </c>
      <c r="K4055" s="62">
        <f>D4055</f>
        <v>81200</v>
      </c>
      <c r="P4055" s="63">
        <v>17000</v>
      </c>
    </row>
    <row r="4056" spans="1:16" ht="12.75" customHeight="1" x14ac:dyDescent="0.2">
      <c r="A4056" s="58">
        <v>20306</v>
      </c>
      <c r="B4056" s="58" t="s">
        <v>3419</v>
      </c>
      <c r="C4056" s="59">
        <v>2.31</v>
      </c>
      <c r="D4056" s="72">
        <f>C4056*D722</f>
        <v>89320</v>
      </c>
      <c r="K4056" s="62">
        <f>D4056</f>
        <v>89320</v>
      </c>
      <c r="P4056" s="63">
        <v>23200</v>
      </c>
    </row>
    <row r="4057" spans="1:16" ht="12.75" customHeight="1" x14ac:dyDescent="0.2">
      <c r="A4057" s="58">
        <v>20307</v>
      </c>
      <c r="B4057" s="58" t="s">
        <v>3420</v>
      </c>
      <c r="C4057" s="59">
        <v>7.2</v>
      </c>
      <c r="D4057" s="72">
        <f>C4057*D723</f>
        <v>278400</v>
      </c>
      <c r="K4057" s="62">
        <f>D4057</f>
        <v>278400</v>
      </c>
      <c r="P4057" s="63">
        <v>25600</v>
      </c>
    </row>
    <row r="4058" spans="1:16" ht="12.75" customHeight="1" x14ac:dyDescent="0.2">
      <c r="D4058" s="72"/>
      <c r="P4058" s="63">
        <v>79700</v>
      </c>
    </row>
    <row r="4059" spans="1:16" ht="12.75" customHeight="1" x14ac:dyDescent="0.2">
      <c r="A4059" s="58" t="s">
        <v>3421</v>
      </c>
      <c r="D4059" s="72"/>
    </row>
    <row r="4060" spans="1:16" ht="12.75" customHeight="1" x14ac:dyDescent="0.2">
      <c r="D4060" s="72"/>
    </row>
    <row r="4061" spans="1:16" ht="12.75" customHeight="1" x14ac:dyDescent="0.2">
      <c r="A4061" s="58">
        <v>20401</v>
      </c>
      <c r="B4061" s="58" t="s">
        <v>3422</v>
      </c>
      <c r="C4061" s="59">
        <v>14.09</v>
      </c>
      <c r="D4061" s="72">
        <f>C4061*D727</f>
        <v>544813.33333333326</v>
      </c>
      <c r="K4061" s="62">
        <f>D4061</f>
        <v>544813.33333333326</v>
      </c>
    </row>
    <row r="4062" spans="1:16" ht="12.75" customHeight="1" x14ac:dyDescent="0.2">
      <c r="A4062" s="58">
        <v>20402</v>
      </c>
      <c r="B4062" s="58" t="s">
        <v>3423</v>
      </c>
      <c r="C4062" s="59">
        <v>21.5</v>
      </c>
      <c r="D4062" s="72">
        <f>C4062*D728</f>
        <v>831333.33333333326</v>
      </c>
      <c r="K4062" s="62">
        <f>D4062</f>
        <v>831333.33333333326</v>
      </c>
      <c r="P4062" s="63">
        <v>155900</v>
      </c>
    </row>
    <row r="4063" spans="1:16" ht="12.75" customHeight="1" x14ac:dyDescent="0.2">
      <c r="A4063" s="58">
        <v>20403</v>
      </c>
      <c r="B4063" s="58" t="s">
        <v>3424</v>
      </c>
      <c r="C4063" s="59">
        <v>9.58</v>
      </c>
      <c r="D4063" s="72">
        <f>C4063*D729</f>
        <v>370426.66666666663</v>
      </c>
      <c r="K4063" s="62">
        <f>D4063</f>
        <v>370426.66666666663</v>
      </c>
      <c r="P4063" s="63">
        <v>237900</v>
      </c>
    </row>
    <row r="4064" spans="1:16" ht="12.75" customHeight="1" x14ac:dyDescent="0.2">
      <c r="A4064" s="58">
        <v>20404</v>
      </c>
      <c r="B4064" s="58" t="s">
        <v>3425</v>
      </c>
      <c r="C4064" s="59">
        <v>4.79</v>
      </c>
      <c r="D4064" s="72">
        <f>C4064*D730</f>
        <v>185213.33333333331</v>
      </c>
      <c r="K4064" s="62">
        <f>D4064</f>
        <v>185213.33333333331</v>
      </c>
      <c r="P4064" s="63">
        <v>106000</v>
      </c>
    </row>
    <row r="4065" spans="1:16" ht="12.75" customHeight="1" x14ac:dyDescent="0.2">
      <c r="A4065" s="58">
        <v>20405</v>
      </c>
      <c r="B4065" s="58" t="s">
        <v>3426</v>
      </c>
      <c r="C4065" s="59">
        <v>5.54</v>
      </c>
      <c r="D4065" s="72">
        <f>C4065*D731</f>
        <v>214213.33333333331</v>
      </c>
      <c r="K4065" s="62">
        <f>D4065</f>
        <v>214213.33333333331</v>
      </c>
      <c r="P4065" s="63">
        <v>53000</v>
      </c>
    </row>
    <row r="4066" spans="1:16" ht="12.75" customHeight="1" x14ac:dyDescent="0.2">
      <c r="D4066" s="72"/>
      <c r="P4066" s="63">
        <v>61300</v>
      </c>
    </row>
    <row r="4067" spans="1:16" ht="12.75" customHeight="1" x14ac:dyDescent="0.2">
      <c r="A4067" s="58" t="s">
        <v>3427</v>
      </c>
      <c r="D4067" s="72"/>
    </row>
    <row r="4068" spans="1:16" ht="12.75" customHeight="1" x14ac:dyDescent="0.2">
      <c r="D4068" s="72"/>
    </row>
    <row r="4069" spans="1:16" ht="12.75" customHeight="1" x14ac:dyDescent="0.2">
      <c r="A4069" s="58" t="s">
        <v>3428</v>
      </c>
      <c r="D4069" s="72"/>
    </row>
    <row r="4070" spans="1:16" ht="12.75" customHeight="1" x14ac:dyDescent="0.2">
      <c r="D4070" s="72"/>
    </row>
    <row r="4071" spans="1:16" ht="12.75" customHeight="1" x14ac:dyDescent="0.2">
      <c r="A4071" s="58" t="s">
        <v>3429</v>
      </c>
      <c r="D4071" s="72"/>
    </row>
    <row r="4072" spans="1:16" ht="12.75" customHeight="1" x14ac:dyDescent="0.2">
      <c r="A4072" s="58" t="s">
        <v>5050</v>
      </c>
      <c r="D4072" s="72"/>
    </row>
    <row r="4073" spans="1:16" ht="12.75" customHeight="1" x14ac:dyDescent="0.2">
      <c r="A4073" s="58">
        <v>21101</v>
      </c>
      <c r="B4073" s="58" t="s">
        <v>3430</v>
      </c>
      <c r="C4073" s="59">
        <v>1.69</v>
      </c>
      <c r="D4073" s="72">
        <f t="shared" ref="D4073:D4085" si="202">C4073*D739</f>
        <v>65346.666666666657</v>
      </c>
      <c r="K4073" s="62">
        <f t="shared" ref="K4073:K4085" si="203">D4073</f>
        <v>65346.666666666657</v>
      </c>
    </row>
    <row r="4074" spans="1:16" ht="12.75" customHeight="1" x14ac:dyDescent="0.2">
      <c r="A4074" s="58">
        <v>21102</v>
      </c>
      <c r="B4074" s="58" t="s">
        <v>3431</v>
      </c>
      <c r="C4074" s="59">
        <v>2.19</v>
      </c>
      <c r="D4074" s="72">
        <f t="shared" si="202"/>
        <v>84679.999999999985</v>
      </c>
      <c r="K4074" s="62">
        <f t="shared" si="203"/>
        <v>84679.999999999985</v>
      </c>
      <c r="P4074" s="63">
        <v>18700</v>
      </c>
    </row>
    <row r="4075" spans="1:16" ht="12.75" customHeight="1" x14ac:dyDescent="0.2">
      <c r="A4075" s="58">
        <v>21103</v>
      </c>
      <c r="B4075" s="58" t="s">
        <v>3432</v>
      </c>
      <c r="C4075" s="59">
        <v>2.1800000000000002</v>
      </c>
      <c r="D4075" s="72">
        <f t="shared" si="202"/>
        <v>84293.333333333328</v>
      </c>
      <c r="K4075" s="62">
        <f t="shared" si="203"/>
        <v>84293.333333333328</v>
      </c>
      <c r="P4075" s="63">
        <v>24200</v>
      </c>
    </row>
    <row r="4076" spans="1:16" ht="12.75" customHeight="1" x14ac:dyDescent="0.2">
      <c r="A4076" s="58">
        <v>21104</v>
      </c>
      <c r="B4076" s="58" t="s">
        <v>3433</v>
      </c>
      <c r="C4076" s="59">
        <v>2.68</v>
      </c>
      <c r="D4076" s="72">
        <f t="shared" si="202"/>
        <v>103626.66666666667</v>
      </c>
      <c r="K4076" s="62">
        <f t="shared" si="203"/>
        <v>103626.66666666667</v>
      </c>
      <c r="P4076" s="63">
        <v>24100</v>
      </c>
    </row>
    <row r="4077" spans="1:16" ht="12.75" customHeight="1" x14ac:dyDescent="0.2">
      <c r="A4077" s="58">
        <v>21105</v>
      </c>
      <c r="B4077" s="58" t="s">
        <v>3434</v>
      </c>
      <c r="C4077" s="59">
        <v>1.86</v>
      </c>
      <c r="D4077" s="72">
        <f t="shared" si="202"/>
        <v>71920</v>
      </c>
      <c r="K4077" s="62">
        <f t="shared" si="203"/>
        <v>71920</v>
      </c>
      <c r="P4077" s="63">
        <v>29700</v>
      </c>
    </row>
    <row r="4078" spans="1:16" ht="12.75" customHeight="1" x14ac:dyDescent="0.2">
      <c r="A4078" s="58">
        <v>21106</v>
      </c>
      <c r="B4078" s="58" t="s">
        <v>3435</v>
      </c>
      <c r="C4078" s="59">
        <v>0.99</v>
      </c>
      <c r="D4078" s="72">
        <f t="shared" si="202"/>
        <v>38280</v>
      </c>
      <c r="K4078" s="62">
        <f t="shared" si="203"/>
        <v>38280</v>
      </c>
      <c r="P4078" s="63">
        <v>20600</v>
      </c>
    </row>
    <row r="4079" spans="1:16" ht="12.75" customHeight="1" x14ac:dyDescent="0.2">
      <c r="A4079" s="58">
        <v>21107</v>
      </c>
      <c r="B4079" s="58" t="s">
        <v>3436</v>
      </c>
      <c r="C4079" s="59">
        <v>3.15</v>
      </c>
      <c r="D4079" s="72">
        <f t="shared" si="202"/>
        <v>121799.99999999999</v>
      </c>
      <c r="K4079" s="62">
        <f t="shared" si="203"/>
        <v>121799.99999999999</v>
      </c>
      <c r="P4079" s="63">
        <v>11000</v>
      </c>
    </row>
    <row r="4080" spans="1:16" ht="12.75" customHeight="1" x14ac:dyDescent="0.2">
      <c r="A4080" s="58">
        <v>21108</v>
      </c>
      <c r="B4080" s="58" t="s">
        <v>3437</v>
      </c>
      <c r="C4080" s="59">
        <v>0.89</v>
      </c>
      <c r="D4080" s="72">
        <f t="shared" si="202"/>
        <v>34413.333333333328</v>
      </c>
      <c r="K4080" s="62">
        <f t="shared" si="203"/>
        <v>34413.333333333328</v>
      </c>
      <c r="P4080" s="63">
        <v>34900</v>
      </c>
    </row>
    <row r="4081" spans="1:16" ht="12.75" customHeight="1" x14ac:dyDescent="0.2">
      <c r="A4081" s="58">
        <v>21109</v>
      </c>
      <c r="B4081" s="58" t="s">
        <v>3438</v>
      </c>
      <c r="C4081" s="59">
        <v>2.5299999999999998</v>
      </c>
      <c r="D4081" s="72">
        <f t="shared" si="202"/>
        <v>97826.666666666657</v>
      </c>
      <c r="K4081" s="62">
        <f t="shared" si="203"/>
        <v>97826.666666666657</v>
      </c>
      <c r="P4081" s="63">
        <v>9800</v>
      </c>
    </row>
    <row r="4082" spans="1:16" ht="12.75" customHeight="1" x14ac:dyDescent="0.2">
      <c r="A4082" s="58">
        <v>21110</v>
      </c>
      <c r="B4082" s="58" t="s">
        <v>2240</v>
      </c>
      <c r="C4082" s="59">
        <v>3.54</v>
      </c>
      <c r="D4082" s="72">
        <f t="shared" si="202"/>
        <v>136880</v>
      </c>
      <c r="E4082" s="60">
        <f>D4082*58%</f>
        <v>79390.399999999994</v>
      </c>
      <c r="K4082" s="62">
        <f t="shared" si="203"/>
        <v>136880</v>
      </c>
      <c r="P4082" s="63">
        <v>28000</v>
      </c>
    </row>
    <row r="4083" spans="1:16" ht="12.75" customHeight="1" x14ac:dyDescent="0.2">
      <c r="A4083" s="58">
        <v>21111</v>
      </c>
      <c r="B4083" s="58" t="s">
        <v>2241</v>
      </c>
      <c r="C4083" s="59">
        <v>7.62</v>
      </c>
      <c r="D4083" s="72">
        <f t="shared" si="202"/>
        <v>294640</v>
      </c>
      <c r="K4083" s="62">
        <f t="shared" si="203"/>
        <v>294640</v>
      </c>
      <c r="P4083" s="63">
        <v>39200</v>
      </c>
    </row>
    <row r="4084" spans="1:16" ht="12.75" customHeight="1" x14ac:dyDescent="0.2">
      <c r="A4084" s="58">
        <v>21112</v>
      </c>
      <c r="B4084" s="58" t="s">
        <v>2242</v>
      </c>
      <c r="C4084" s="59">
        <v>5.2</v>
      </c>
      <c r="D4084" s="72">
        <f t="shared" si="202"/>
        <v>201066.66666666666</v>
      </c>
      <c r="K4084" s="62">
        <f t="shared" si="203"/>
        <v>201066.66666666666</v>
      </c>
      <c r="P4084" s="63">
        <v>84300</v>
      </c>
    </row>
    <row r="4085" spans="1:16" ht="12.75" customHeight="1" x14ac:dyDescent="0.2">
      <c r="A4085" s="58">
        <v>21113</v>
      </c>
      <c r="B4085" s="58" t="s">
        <v>4985</v>
      </c>
      <c r="C4085" s="59">
        <v>8.66</v>
      </c>
      <c r="D4085" s="72">
        <f t="shared" si="202"/>
        <v>334853.33333333331</v>
      </c>
      <c r="K4085" s="62">
        <f t="shared" si="203"/>
        <v>334853.33333333331</v>
      </c>
      <c r="P4085" s="63">
        <v>57500</v>
      </c>
    </row>
    <row r="4086" spans="1:16" ht="12.75" customHeight="1" x14ac:dyDescent="0.2">
      <c r="D4086" s="72"/>
      <c r="P4086" s="63">
        <v>95800</v>
      </c>
    </row>
    <row r="4087" spans="1:16" ht="12.75" customHeight="1" x14ac:dyDescent="0.2">
      <c r="A4087" s="58" t="s">
        <v>2243</v>
      </c>
      <c r="D4087" s="72"/>
    </row>
    <row r="4088" spans="1:16" ht="12.75" customHeight="1" x14ac:dyDescent="0.2">
      <c r="D4088" s="72"/>
    </row>
    <row r="4089" spans="1:16" ht="12.75" customHeight="1" x14ac:dyDescent="0.2">
      <c r="A4089" s="58">
        <v>21120</v>
      </c>
      <c r="B4089" s="58" t="s">
        <v>2244</v>
      </c>
      <c r="C4089" s="59">
        <v>2.19</v>
      </c>
      <c r="D4089" s="72">
        <f t="shared" ref="D4089:D4105" si="204">C4089*D755</f>
        <v>84679.999999999985</v>
      </c>
      <c r="K4089" s="62">
        <f t="shared" ref="K4089:K4105" si="205">D4089</f>
        <v>84679.999999999985</v>
      </c>
    </row>
    <row r="4090" spans="1:16" ht="12.75" customHeight="1" x14ac:dyDescent="0.2">
      <c r="A4090" s="58">
        <v>21121</v>
      </c>
      <c r="B4090" s="58" t="s">
        <v>2245</v>
      </c>
      <c r="C4090" s="59">
        <v>2.19</v>
      </c>
      <c r="D4090" s="72">
        <f t="shared" si="204"/>
        <v>84679.999999999985</v>
      </c>
      <c r="K4090" s="62">
        <f t="shared" si="205"/>
        <v>84679.999999999985</v>
      </c>
      <c r="P4090" s="63">
        <v>24200</v>
      </c>
    </row>
    <row r="4091" spans="1:16" ht="12.75" customHeight="1" x14ac:dyDescent="0.2">
      <c r="A4091" s="58">
        <v>21122</v>
      </c>
      <c r="B4091" s="58" t="s">
        <v>2246</v>
      </c>
      <c r="C4091" s="59">
        <v>2.4700000000000002</v>
      </c>
      <c r="D4091" s="72">
        <f t="shared" si="204"/>
        <v>95506.666666666672</v>
      </c>
      <c r="K4091" s="62">
        <f t="shared" si="205"/>
        <v>95506.666666666672</v>
      </c>
      <c r="P4091" s="63">
        <v>24200</v>
      </c>
    </row>
    <row r="4092" spans="1:16" ht="12.75" customHeight="1" x14ac:dyDescent="0.2">
      <c r="A4092" s="58">
        <v>21123</v>
      </c>
      <c r="B4092" s="58" t="s">
        <v>2247</v>
      </c>
      <c r="C4092" s="59">
        <v>3.45</v>
      </c>
      <c r="D4092" s="72">
        <f t="shared" si="204"/>
        <v>133400</v>
      </c>
      <c r="K4092" s="62">
        <f t="shared" si="205"/>
        <v>133400</v>
      </c>
      <c r="P4092" s="63">
        <v>27300</v>
      </c>
    </row>
    <row r="4093" spans="1:16" ht="12.75" customHeight="1" x14ac:dyDescent="0.2">
      <c r="A4093" s="58">
        <v>21124</v>
      </c>
      <c r="B4093" s="58" t="s">
        <v>2248</v>
      </c>
      <c r="C4093" s="59">
        <v>2.83</v>
      </c>
      <c r="D4093" s="72">
        <f t="shared" si="204"/>
        <v>109426.66666666666</v>
      </c>
      <c r="K4093" s="62">
        <f t="shared" si="205"/>
        <v>109426.66666666666</v>
      </c>
      <c r="P4093" s="63">
        <v>38200</v>
      </c>
    </row>
    <row r="4094" spans="1:16" ht="12.75" customHeight="1" x14ac:dyDescent="0.2">
      <c r="A4094" s="58">
        <v>21125</v>
      </c>
      <c r="B4094" s="58" t="s">
        <v>2249</v>
      </c>
      <c r="C4094" s="59">
        <v>3.15</v>
      </c>
      <c r="D4094" s="72">
        <f t="shared" si="204"/>
        <v>121799.99999999999</v>
      </c>
      <c r="K4094" s="62">
        <f t="shared" si="205"/>
        <v>121799.99999999999</v>
      </c>
      <c r="P4094" s="63">
        <v>31300</v>
      </c>
    </row>
    <row r="4095" spans="1:16" ht="12.75" customHeight="1" x14ac:dyDescent="0.2">
      <c r="A4095" s="58">
        <v>21126</v>
      </c>
      <c r="B4095" s="58" t="s">
        <v>2250</v>
      </c>
      <c r="C4095" s="59">
        <v>0.89</v>
      </c>
      <c r="D4095" s="72">
        <f t="shared" si="204"/>
        <v>34413.333333333328</v>
      </c>
      <c r="K4095" s="62">
        <f t="shared" si="205"/>
        <v>34413.333333333328</v>
      </c>
      <c r="P4095" s="63">
        <v>34900</v>
      </c>
    </row>
    <row r="4096" spans="1:16" ht="12.75" customHeight="1" x14ac:dyDescent="0.2">
      <c r="A4096" s="58">
        <v>21127</v>
      </c>
      <c r="B4096" s="58" t="s">
        <v>2251</v>
      </c>
      <c r="C4096" s="59">
        <v>9.52</v>
      </c>
      <c r="D4096" s="72">
        <f t="shared" si="204"/>
        <v>368106.66666666663</v>
      </c>
      <c r="K4096" s="62">
        <f t="shared" si="205"/>
        <v>368106.66666666663</v>
      </c>
      <c r="P4096" s="63">
        <v>9800</v>
      </c>
    </row>
    <row r="4097" spans="1:16" ht="12.75" customHeight="1" x14ac:dyDescent="0.2">
      <c r="A4097" s="58">
        <v>21128</v>
      </c>
      <c r="B4097" s="58" t="s">
        <v>2252</v>
      </c>
      <c r="C4097" s="59">
        <v>9.2100000000000009</v>
      </c>
      <c r="D4097" s="72">
        <f t="shared" si="204"/>
        <v>356120</v>
      </c>
      <c r="K4097" s="62">
        <f t="shared" si="205"/>
        <v>356120</v>
      </c>
      <c r="P4097" s="63">
        <v>105400</v>
      </c>
    </row>
    <row r="4098" spans="1:16" ht="12.75" customHeight="1" x14ac:dyDescent="0.2">
      <c r="A4098" s="58">
        <v>21129</v>
      </c>
      <c r="B4098" s="58" t="s">
        <v>2253</v>
      </c>
      <c r="C4098" s="59">
        <v>12.02</v>
      </c>
      <c r="D4098" s="72">
        <f t="shared" si="204"/>
        <v>464773.33333333331</v>
      </c>
      <c r="K4098" s="62">
        <f t="shared" si="205"/>
        <v>464773.33333333331</v>
      </c>
      <c r="P4098" s="63">
        <v>101900</v>
      </c>
    </row>
    <row r="4099" spans="1:16" ht="12.75" customHeight="1" x14ac:dyDescent="0.2">
      <c r="A4099" s="58">
        <v>21130</v>
      </c>
      <c r="B4099" s="58" t="s">
        <v>2254</v>
      </c>
      <c r="C4099" s="59">
        <v>9.8000000000000007</v>
      </c>
      <c r="D4099" s="72">
        <f t="shared" si="204"/>
        <v>378933.33333333331</v>
      </c>
      <c r="K4099" s="62">
        <f t="shared" si="205"/>
        <v>378933.33333333331</v>
      </c>
      <c r="P4099" s="63">
        <v>133000</v>
      </c>
    </row>
    <row r="4100" spans="1:16" ht="12.75" customHeight="1" x14ac:dyDescent="0.2">
      <c r="A4100" s="58">
        <v>21131</v>
      </c>
      <c r="B4100" s="58" t="s">
        <v>2255</v>
      </c>
      <c r="C4100" s="59">
        <v>8.17</v>
      </c>
      <c r="D4100" s="72">
        <f t="shared" si="204"/>
        <v>315906.66666666663</v>
      </c>
      <c r="K4100" s="62">
        <f t="shared" si="205"/>
        <v>315906.66666666663</v>
      </c>
      <c r="P4100" s="63">
        <v>108500</v>
      </c>
    </row>
    <row r="4101" spans="1:16" ht="12.75" customHeight="1" x14ac:dyDescent="0.2">
      <c r="A4101" s="58">
        <v>21132</v>
      </c>
      <c r="B4101" s="58" t="s">
        <v>2256</v>
      </c>
      <c r="C4101" s="59">
        <v>7.07</v>
      </c>
      <c r="D4101" s="72">
        <f t="shared" si="204"/>
        <v>273373.33333333331</v>
      </c>
      <c r="K4101" s="62">
        <f t="shared" si="205"/>
        <v>273373.33333333331</v>
      </c>
      <c r="P4101" s="63">
        <v>90400</v>
      </c>
    </row>
    <row r="4102" spans="1:16" ht="12.75" customHeight="1" x14ac:dyDescent="0.2">
      <c r="A4102" s="58">
        <v>21133</v>
      </c>
      <c r="B4102" s="58" t="s">
        <v>2257</v>
      </c>
      <c r="C4102" s="59">
        <v>7.07</v>
      </c>
      <c r="D4102" s="72">
        <f t="shared" si="204"/>
        <v>273373.33333333331</v>
      </c>
      <c r="K4102" s="62">
        <f t="shared" si="205"/>
        <v>273373.33333333331</v>
      </c>
      <c r="P4102" s="63">
        <v>78200</v>
      </c>
    </row>
    <row r="4103" spans="1:16" ht="12.75" customHeight="1" x14ac:dyDescent="0.2">
      <c r="A4103" s="58">
        <v>21134</v>
      </c>
      <c r="B4103" s="58" t="s">
        <v>2258</v>
      </c>
      <c r="C4103" s="59">
        <v>6.28</v>
      </c>
      <c r="D4103" s="72">
        <f t="shared" si="204"/>
        <v>242826.66666666666</v>
      </c>
      <c r="K4103" s="62">
        <f t="shared" si="205"/>
        <v>242826.66666666666</v>
      </c>
      <c r="P4103" s="63">
        <v>78200</v>
      </c>
    </row>
    <row r="4104" spans="1:16" ht="12.75" customHeight="1" x14ac:dyDescent="0.2">
      <c r="A4104" s="58">
        <v>21135</v>
      </c>
      <c r="B4104" s="58" t="s">
        <v>2259</v>
      </c>
      <c r="C4104" s="59">
        <v>2.99</v>
      </c>
      <c r="D4104" s="72">
        <f t="shared" si="204"/>
        <v>115613.33333333333</v>
      </c>
      <c r="K4104" s="62">
        <f t="shared" si="205"/>
        <v>115613.33333333333</v>
      </c>
      <c r="P4104" s="63">
        <v>69500</v>
      </c>
    </row>
    <row r="4105" spans="1:16" ht="12.75" customHeight="1" x14ac:dyDescent="0.2">
      <c r="A4105" s="58">
        <v>21136</v>
      </c>
      <c r="B4105" s="58" t="s">
        <v>2260</v>
      </c>
      <c r="C4105" s="59">
        <v>2.5299999999999998</v>
      </c>
      <c r="D4105" s="72">
        <f t="shared" si="204"/>
        <v>97826.666666666657</v>
      </c>
      <c r="K4105" s="62">
        <f t="shared" si="205"/>
        <v>97826.666666666657</v>
      </c>
      <c r="P4105" s="63">
        <v>33100</v>
      </c>
    </row>
    <row r="4106" spans="1:16" ht="12.75" customHeight="1" x14ac:dyDescent="0.2">
      <c r="D4106" s="72"/>
      <c r="P4106" s="63">
        <v>28000</v>
      </c>
    </row>
    <row r="4107" spans="1:16" ht="12.75" customHeight="1" x14ac:dyDescent="0.2">
      <c r="A4107" s="58" t="s">
        <v>2261</v>
      </c>
      <c r="D4107" s="72"/>
    </row>
    <row r="4108" spans="1:16" ht="12.75" customHeight="1" x14ac:dyDescent="0.2">
      <c r="D4108" s="72"/>
    </row>
    <row r="4109" spans="1:16" ht="12.75" customHeight="1" x14ac:dyDescent="0.2">
      <c r="A4109" s="58">
        <v>21140</v>
      </c>
      <c r="B4109" s="58" t="s">
        <v>2262</v>
      </c>
      <c r="C4109" s="59">
        <v>2.77</v>
      </c>
      <c r="D4109" s="72">
        <f t="shared" ref="D4109:D4116" si="206">C4109*D775</f>
        <v>107106.66666666666</v>
      </c>
      <c r="K4109" s="62">
        <f t="shared" ref="K4109:K4116" si="207">D4109</f>
        <v>107106.66666666666</v>
      </c>
    </row>
    <row r="4110" spans="1:16" ht="12.75" customHeight="1" x14ac:dyDescent="0.2">
      <c r="A4110" s="58">
        <v>21141</v>
      </c>
      <c r="B4110" s="58" t="s">
        <v>2263</v>
      </c>
      <c r="C4110" s="59">
        <v>2.71</v>
      </c>
      <c r="D4110" s="72">
        <f t="shared" si="206"/>
        <v>104786.66666666666</v>
      </c>
      <c r="K4110" s="62">
        <f t="shared" si="207"/>
        <v>104786.66666666666</v>
      </c>
      <c r="P4110" s="63">
        <v>30700</v>
      </c>
    </row>
    <row r="4111" spans="1:16" ht="12.75" customHeight="1" x14ac:dyDescent="0.2">
      <c r="A4111" s="58">
        <v>21142</v>
      </c>
      <c r="B4111" s="58" t="s">
        <v>2264</v>
      </c>
      <c r="C4111" s="59">
        <v>3.38</v>
      </c>
      <c r="D4111" s="72">
        <f t="shared" si="206"/>
        <v>130693.33333333331</v>
      </c>
      <c r="K4111" s="62">
        <f t="shared" si="207"/>
        <v>130693.33333333331</v>
      </c>
      <c r="P4111" s="63">
        <v>30000</v>
      </c>
    </row>
    <row r="4112" spans="1:16" ht="12.75" customHeight="1" x14ac:dyDescent="0.2">
      <c r="A4112" s="58">
        <v>21143</v>
      </c>
      <c r="B4112" s="58" t="s">
        <v>2265</v>
      </c>
      <c r="C4112" s="59">
        <v>2.63</v>
      </c>
      <c r="D4112" s="72">
        <f t="shared" si="206"/>
        <v>101693.33333333333</v>
      </c>
      <c r="K4112" s="62">
        <f t="shared" si="207"/>
        <v>101693.33333333333</v>
      </c>
      <c r="P4112" s="63">
        <v>37400</v>
      </c>
    </row>
    <row r="4113" spans="1:16" ht="12.75" customHeight="1" x14ac:dyDescent="0.2">
      <c r="A4113" s="58">
        <v>21144</v>
      </c>
      <c r="B4113" s="58" t="s">
        <v>2266</v>
      </c>
      <c r="C4113" s="59">
        <v>4.5599999999999996</v>
      </c>
      <c r="D4113" s="72">
        <f t="shared" si="206"/>
        <v>176319.99999999997</v>
      </c>
      <c r="K4113" s="62">
        <f t="shared" si="207"/>
        <v>176319.99999999997</v>
      </c>
      <c r="P4113" s="63">
        <v>29100</v>
      </c>
    </row>
    <row r="4114" spans="1:16" ht="12.75" customHeight="1" x14ac:dyDescent="0.2">
      <c r="A4114" s="58">
        <v>21145</v>
      </c>
      <c r="B4114" s="58" t="s">
        <v>2267</v>
      </c>
      <c r="C4114" s="59">
        <v>1.24</v>
      </c>
      <c r="D4114" s="72">
        <f t="shared" si="206"/>
        <v>47946.666666666664</v>
      </c>
      <c r="K4114" s="62">
        <f t="shared" si="207"/>
        <v>47946.666666666664</v>
      </c>
      <c r="P4114" s="63">
        <v>50500</v>
      </c>
    </row>
    <row r="4115" spans="1:16" ht="12.75" customHeight="1" x14ac:dyDescent="0.2">
      <c r="A4115" s="58">
        <v>21146</v>
      </c>
      <c r="B4115" s="58" t="s">
        <v>2268</v>
      </c>
      <c r="C4115" s="59">
        <v>5.0199999999999996</v>
      </c>
      <c r="D4115" s="72">
        <f t="shared" si="206"/>
        <v>194106.66666666663</v>
      </c>
      <c r="K4115" s="62">
        <f t="shared" si="207"/>
        <v>194106.66666666663</v>
      </c>
      <c r="P4115" s="63">
        <v>13700</v>
      </c>
    </row>
    <row r="4116" spans="1:16" ht="12.75" customHeight="1" x14ac:dyDescent="0.2">
      <c r="A4116" s="58">
        <v>21147</v>
      </c>
      <c r="B4116" s="58" t="s">
        <v>2269</v>
      </c>
      <c r="C4116" s="59">
        <v>3.54</v>
      </c>
      <c r="D4116" s="72">
        <f t="shared" si="206"/>
        <v>136880</v>
      </c>
      <c r="K4116" s="62">
        <f t="shared" si="207"/>
        <v>136880</v>
      </c>
      <c r="P4116" s="63">
        <v>55600</v>
      </c>
    </row>
    <row r="4117" spans="1:16" ht="12.75" customHeight="1" x14ac:dyDescent="0.2">
      <c r="D4117" s="72"/>
      <c r="P4117" s="63">
        <v>39200</v>
      </c>
    </row>
    <row r="4118" spans="1:16" ht="12.75" customHeight="1" x14ac:dyDescent="0.2">
      <c r="A4118" s="58" t="s">
        <v>2270</v>
      </c>
      <c r="D4118" s="72"/>
    </row>
    <row r="4119" spans="1:16" ht="12.75" customHeight="1" x14ac:dyDescent="0.2">
      <c r="A4119" s="58" t="s">
        <v>5050</v>
      </c>
      <c r="D4119" s="72"/>
    </row>
    <row r="4120" spans="1:16" ht="12.75" customHeight="1" x14ac:dyDescent="0.2">
      <c r="A4120" s="58">
        <v>21201</v>
      </c>
      <c r="B4120" s="58" t="s">
        <v>2271</v>
      </c>
      <c r="C4120" s="59">
        <v>2.4</v>
      </c>
      <c r="D4120" s="72">
        <f t="shared" ref="D4120:D4131" si="208">C4120*D786</f>
        <v>92799.999999999985</v>
      </c>
      <c r="K4120" s="62">
        <f t="shared" ref="K4120:K4131" si="209">D4120</f>
        <v>92799.999999999985</v>
      </c>
    </row>
    <row r="4121" spans="1:16" ht="12.75" customHeight="1" x14ac:dyDescent="0.2">
      <c r="A4121" s="58">
        <v>21202</v>
      </c>
      <c r="B4121" s="58" t="s">
        <v>2272</v>
      </c>
      <c r="C4121" s="59">
        <v>1.6</v>
      </c>
      <c r="D4121" s="72">
        <f t="shared" si="208"/>
        <v>61866.666666666664</v>
      </c>
      <c r="K4121" s="62">
        <f t="shared" si="209"/>
        <v>61866.666666666664</v>
      </c>
      <c r="P4121" s="63">
        <v>26600</v>
      </c>
    </row>
    <row r="4122" spans="1:16" ht="12.75" customHeight="1" x14ac:dyDescent="0.2">
      <c r="A4122" s="58">
        <v>21203</v>
      </c>
      <c r="B4122" s="58" t="s">
        <v>2273</v>
      </c>
      <c r="C4122" s="59">
        <v>2.17</v>
      </c>
      <c r="D4122" s="72">
        <f t="shared" si="208"/>
        <v>83906.666666666657</v>
      </c>
      <c r="K4122" s="62">
        <f t="shared" si="209"/>
        <v>83906.666666666657</v>
      </c>
      <c r="P4122" s="63">
        <v>17700</v>
      </c>
    </row>
    <row r="4123" spans="1:16" ht="12.75" customHeight="1" x14ac:dyDescent="0.2">
      <c r="A4123" s="58">
        <v>21204</v>
      </c>
      <c r="B4123" s="58" t="s">
        <v>2274</v>
      </c>
      <c r="C4123" s="59">
        <v>3.44</v>
      </c>
      <c r="D4123" s="72">
        <f t="shared" si="208"/>
        <v>133013.33333333331</v>
      </c>
      <c r="K4123" s="62">
        <f t="shared" si="209"/>
        <v>133013.33333333331</v>
      </c>
      <c r="P4123" s="63">
        <v>24000</v>
      </c>
    </row>
    <row r="4124" spans="1:16" ht="12.75" customHeight="1" x14ac:dyDescent="0.2">
      <c r="A4124" s="58">
        <v>21205</v>
      </c>
      <c r="B4124" s="58" t="s">
        <v>2275</v>
      </c>
      <c r="C4124" s="59">
        <v>2.5299999999999998</v>
      </c>
      <c r="D4124" s="72">
        <f t="shared" si="208"/>
        <v>97826.666666666657</v>
      </c>
      <c r="K4124" s="62">
        <f t="shared" si="209"/>
        <v>97826.666666666657</v>
      </c>
      <c r="P4124" s="63">
        <v>38100</v>
      </c>
    </row>
    <row r="4125" spans="1:16" ht="12.75" customHeight="1" x14ac:dyDescent="0.2">
      <c r="A4125" s="58">
        <v>21206</v>
      </c>
      <c r="B4125" s="58" t="s">
        <v>2276</v>
      </c>
      <c r="C4125" s="59">
        <v>8.0500000000000007</v>
      </c>
      <c r="D4125" s="72">
        <f t="shared" si="208"/>
        <v>311266.66666666669</v>
      </c>
      <c r="K4125" s="62">
        <f t="shared" si="209"/>
        <v>311266.66666666669</v>
      </c>
      <c r="P4125" s="63">
        <v>28000</v>
      </c>
    </row>
    <row r="4126" spans="1:16" ht="12.75" customHeight="1" x14ac:dyDescent="0.2">
      <c r="A4126" s="58">
        <v>21207</v>
      </c>
      <c r="B4126" s="58" t="s">
        <v>2277</v>
      </c>
      <c r="C4126" s="59">
        <v>9.74</v>
      </c>
      <c r="D4126" s="72">
        <f t="shared" si="208"/>
        <v>376613.33333333331</v>
      </c>
      <c r="K4126" s="62">
        <f t="shared" si="209"/>
        <v>376613.33333333331</v>
      </c>
      <c r="P4126" s="63">
        <v>89100</v>
      </c>
    </row>
    <row r="4127" spans="1:16" ht="12.75" customHeight="1" x14ac:dyDescent="0.2">
      <c r="A4127" s="58">
        <v>21208</v>
      </c>
      <c r="B4127" s="58" t="s">
        <v>2278</v>
      </c>
      <c r="C4127" s="59">
        <v>8.5299999999999994</v>
      </c>
      <c r="D4127" s="72">
        <f t="shared" si="208"/>
        <v>329826.66666666663</v>
      </c>
      <c r="K4127" s="62">
        <f t="shared" si="209"/>
        <v>329826.66666666663</v>
      </c>
      <c r="P4127" s="63">
        <v>107800</v>
      </c>
    </row>
    <row r="4128" spans="1:16" ht="12.75" customHeight="1" x14ac:dyDescent="0.2">
      <c r="A4128" s="58">
        <v>21210</v>
      </c>
      <c r="B4128" s="58" t="s">
        <v>2279</v>
      </c>
      <c r="C4128" s="59">
        <v>7.03</v>
      </c>
      <c r="D4128" s="72">
        <f t="shared" si="208"/>
        <v>271826.66666666669</v>
      </c>
      <c r="K4128" s="62">
        <f t="shared" si="209"/>
        <v>271826.66666666669</v>
      </c>
      <c r="P4128" s="63">
        <v>94400</v>
      </c>
    </row>
    <row r="4129" spans="1:16" ht="12.75" customHeight="1" x14ac:dyDescent="0.2">
      <c r="A4129" s="58">
        <v>21211</v>
      </c>
      <c r="B4129" s="58" t="s">
        <v>2280</v>
      </c>
      <c r="C4129" s="59">
        <v>8.34</v>
      </c>
      <c r="D4129" s="72">
        <f t="shared" si="208"/>
        <v>322480</v>
      </c>
      <c r="K4129" s="62">
        <f t="shared" si="209"/>
        <v>322480</v>
      </c>
      <c r="P4129" s="63">
        <v>77800</v>
      </c>
    </row>
    <row r="4130" spans="1:16" ht="12.75" customHeight="1" x14ac:dyDescent="0.2">
      <c r="A4130" s="58">
        <v>21212</v>
      </c>
      <c r="B4130" s="58" t="s">
        <v>2281</v>
      </c>
      <c r="C4130" s="59">
        <v>5.77</v>
      </c>
      <c r="D4130" s="72">
        <f t="shared" si="208"/>
        <v>223106.66666666663</v>
      </c>
      <c r="K4130" s="62">
        <f t="shared" si="209"/>
        <v>223106.66666666663</v>
      </c>
      <c r="P4130" s="63">
        <v>92300</v>
      </c>
    </row>
    <row r="4131" spans="1:16" ht="12.75" customHeight="1" x14ac:dyDescent="0.2">
      <c r="A4131" s="58">
        <v>21213</v>
      </c>
      <c r="B4131" s="58" t="s">
        <v>2282</v>
      </c>
      <c r="C4131" s="59">
        <v>7.62</v>
      </c>
      <c r="D4131" s="72">
        <f t="shared" si="208"/>
        <v>294640</v>
      </c>
      <c r="K4131" s="62">
        <f t="shared" si="209"/>
        <v>294640</v>
      </c>
      <c r="P4131" s="63">
        <v>63900</v>
      </c>
    </row>
    <row r="4132" spans="1:16" ht="12.75" customHeight="1" x14ac:dyDescent="0.2">
      <c r="D4132" s="72"/>
      <c r="P4132" s="63">
        <v>84300</v>
      </c>
    </row>
    <row r="4133" spans="1:16" ht="12.75" customHeight="1" x14ac:dyDescent="0.2">
      <c r="A4133" s="58" t="s">
        <v>2283</v>
      </c>
      <c r="D4133" s="72"/>
    </row>
    <row r="4134" spans="1:16" ht="12.75" customHeight="1" x14ac:dyDescent="0.2">
      <c r="D4134" s="72"/>
    </row>
    <row r="4135" spans="1:16" ht="12.75" customHeight="1" x14ac:dyDescent="0.2">
      <c r="A4135" s="58" t="s">
        <v>2284</v>
      </c>
      <c r="D4135" s="72"/>
    </row>
    <row r="4136" spans="1:16" ht="12.75" customHeight="1" x14ac:dyDescent="0.2">
      <c r="A4136" s="58" t="s">
        <v>5050</v>
      </c>
      <c r="D4136" s="72"/>
    </row>
    <row r="4137" spans="1:16" ht="12.75" customHeight="1" x14ac:dyDescent="0.2">
      <c r="A4137" s="58">
        <v>21301</v>
      </c>
      <c r="B4137" s="58" t="s">
        <v>2285</v>
      </c>
      <c r="C4137" s="59">
        <v>2.8</v>
      </c>
      <c r="D4137" s="72">
        <f>C4137*D803</f>
        <v>108266.66666666666</v>
      </c>
      <c r="K4137" s="62">
        <f>D4137</f>
        <v>108266.66666666666</v>
      </c>
    </row>
    <row r="4138" spans="1:16" ht="12.75" customHeight="1" x14ac:dyDescent="0.2">
      <c r="A4138" s="58">
        <v>21302</v>
      </c>
      <c r="B4138" s="58" t="s">
        <v>2286</v>
      </c>
      <c r="C4138" s="59">
        <v>3.72</v>
      </c>
      <c r="D4138" s="72">
        <f>C4138*D804</f>
        <v>143840</v>
      </c>
      <c r="K4138" s="62">
        <f>D4138</f>
        <v>143840</v>
      </c>
      <c r="P4138" s="63">
        <v>31000</v>
      </c>
    </row>
    <row r="4139" spans="1:16" ht="12.75" customHeight="1" x14ac:dyDescent="0.2">
      <c r="A4139" s="58">
        <v>21303</v>
      </c>
      <c r="B4139" s="58" t="s">
        <v>2287</v>
      </c>
      <c r="C4139" s="59">
        <v>3.86</v>
      </c>
      <c r="D4139" s="72">
        <f>C4139*D805</f>
        <v>149253.33333333331</v>
      </c>
      <c r="K4139" s="62">
        <f>D4139</f>
        <v>149253.33333333331</v>
      </c>
      <c r="P4139" s="63">
        <v>41200</v>
      </c>
    </row>
    <row r="4140" spans="1:16" ht="12.75" customHeight="1" x14ac:dyDescent="0.2">
      <c r="A4140" s="58">
        <v>21304</v>
      </c>
      <c r="B4140" s="58" t="s">
        <v>2288</v>
      </c>
      <c r="C4140" s="59">
        <v>6.03</v>
      </c>
      <c r="D4140" s="72">
        <f>C4140*D806</f>
        <v>233160</v>
      </c>
      <c r="K4140" s="62">
        <f>D4140</f>
        <v>233160</v>
      </c>
      <c r="P4140" s="63">
        <v>42700</v>
      </c>
    </row>
    <row r="4141" spans="1:16" ht="12.75" customHeight="1" x14ac:dyDescent="0.2">
      <c r="A4141" s="58">
        <v>21306</v>
      </c>
      <c r="B4141" s="58" t="s">
        <v>2289</v>
      </c>
      <c r="C4141" s="59">
        <v>7.03</v>
      </c>
      <c r="D4141" s="72">
        <f>C4141*D807</f>
        <v>271826.66666666669</v>
      </c>
      <c r="K4141" s="62">
        <f>D4141</f>
        <v>271826.66666666669</v>
      </c>
      <c r="P4141" s="63">
        <v>66700</v>
      </c>
    </row>
    <row r="4142" spans="1:16" ht="12.75" customHeight="1" x14ac:dyDescent="0.2">
      <c r="D4142" s="72"/>
      <c r="P4142" s="63">
        <v>77800</v>
      </c>
    </row>
    <row r="4143" spans="1:16" ht="12.75" customHeight="1" x14ac:dyDescent="0.2">
      <c r="A4143" s="58" t="s">
        <v>2290</v>
      </c>
      <c r="D4143" s="72"/>
    </row>
    <row r="4144" spans="1:16" ht="12.75" customHeight="1" x14ac:dyDescent="0.2">
      <c r="A4144" s="58" t="s">
        <v>5050</v>
      </c>
      <c r="D4144" s="72"/>
    </row>
    <row r="4145" spans="1:16" ht="12.75" customHeight="1" x14ac:dyDescent="0.2">
      <c r="A4145" s="58">
        <v>21320</v>
      </c>
      <c r="B4145" s="58" t="s">
        <v>2291</v>
      </c>
      <c r="C4145" s="59">
        <v>4.22</v>
      </c>
      <c r="D4145" s="72">
        <f t="shared" ref="D4145:D4151" si="210">C4145*D811</f>
        <v>163173.33333333331</v>
      </c>
      <c r="K4145" s="62">
        <f t="shared" ref="K4145:K4151" si="211">D4145</f>
        <v>163173.33333333331</v>
      </c>
    </row>
    <row r="4146" spans="1:16" ht="12.75" customHeight="1" x14ac:dyDescent="0.2">
      <c r="A4146" s="58">
        <v>21322</v>
      </c>
      <c r="B4146" s="58" t="s">
        <v>2292</v>
      </c>
      <c r="C4146" s="59">
        <v>4.22</v>
      </c>
      <c r="D4146" s="72">
        <f t="shared" si="210"/>
        <v>163173.33333333331</v>
      </c>
      <c r="K4146" s="62">
        <f t="shared" si="211"/>
        <v>163173.33333333331</v>
      </c>
      <c r="P4146" s="63">
        <v>46700</v>
      </c>
    </row>
    <row r="4147" spans="1:16" ht="12.75" customHeight="1" x14ac:dyDescent="0.2">
      <c r="A4147" s="58">
        <v>21323</v>
      </c>
      <c r="B4147" s="58" t="s">
        <v>2293</v>
      </c>
      <c r="C4147" s="59">
        <v>2.99</v>
      </c>
      <c r="D4147" s="72">
        <f t="shared" si="210"/>
        <v>115613.33333333333</v>
      </c>
      <c r="K4147" s="62">
        <f t="shared" si="211"/>
        <v>115613.33333333333</v>
      </c>
      <c r="P4147" s="63">
        <v>46700</v>
      </c>
    </row>
    <row r="4148" spans="1:16" ht="12.75" customHeight="1" x14ac:dyDescent="0.2">
      <c r="A4148" s="58">
        <v>21324</v>
      </c>
      <c r="B4148" s="58" t="s">
        <v>2294</v>
      </c>
      <c r="C4148" s="59">
        <v>5.42</v>
      </c>
      <c r="D4148" s="72">
        <f t="shared" si="210"/>
        <v>209573.33333333331</v>
      </c>
      <c r="K4148" s="62">
        <f t="shared" si="211"/>
        <v>209573.33333333331</v>
      </c>
      <c r="P4148" s="63">
        <v>33100</v>
      </c>
    </row>
    <row r="4149" spans="1:16" ht="12.75" customHeight="1" x14ac:dyDescent="0.2">
      <c r="A4149" s="58">
        <v>21325</v>
      </c>
      <c r="B4149" s="58" t="s">
        <v>2295</v>
      </c>
      <c r="C4149" s="59">
        <v>5.89</v>
      </c>
      <c r="D4149" s="72">
        <f t="shared" si="210"/>
        <v>227746.66666666663</v>
      </c>
      <c r="K4149" s="62">
        <f t="shared" si="211"/>
        <v>227746.66666666663</v>
      </c>
      <c r="P4149" s="63">
        <v>60000</v>
      </c>
    </row>
    <row r="4150" spans="1:16" ht="12.75" customHeight="1" x14ac:dyDescent="0.2">
      <c r="A4150" s="58">
        <v>21326</v>
      </c>
      <c r="B4150" s="58" t="s">
        <v>2296</v>
      </c>
      <c r="C4150" s="59">
        <v>5.2</v>
      </c>
      <c r="D4150" s="72">
        <f t="shared" si="210"/>
        <v>201066.66666666666</v>
      </c>
      <c r="K4150" s="62">
        <f t="shared" si="211"/>
        <v>201066.66666666666</v>
      </c>
      <c r="P4150" s="63">
        <v>65200</v>
      </c>
    </row>
    <row r="4151" spans="1:16" ht="12.75" customHeight="1" x14ac:dyDescent="0.2">
      <c r="A4151" s="58">
        <v>21327</v>
      </c>
      <c r="B4151" s="58" t="s">
        <v>950</v>
      </c>
      <c r="C4151" s="59">
        <v>5.2</v>
      </c>
      <c r="D4151" s="72">
        <f t="shared" si="210"/>
        <v>201066.66666666666</v>
      </c>
      <c r="K4151" s="62">
        <f t="shared" si="211"/>
        <v>201066.66666666666</v>
      </c>
      <c r="P4151" s="63">
        <v>57500</v>
      </c>
    </row>
    <row r="4152" spans="1:16" ht="12.75" customHeight="1" x14ac:dyDescent="0.2">
      <c r="D4152" s="72"/>
      <c r="P4152" s="63">
        <v>57500</v>
      </c>
    </row>
    <row r="4153" spans="1:16" ht="12.75" customHeight="1" x14ac:dyDescent="0.2">
      <c r="A4153" s="58" t="s">
        <v>951</v>
      </c>
      <c r="D4153" s="72"/>
    </row>
    <row r="4154" spans="1:16" ht="12.75" customHeight="1" x14ac:dyDescent="0.2">
      <c r="A4154" s="58" t="s">
        <v>5050</v>
      </c>
      <c r="D4154" s="72"/>
    </row>
    <row r="4155" spans="1:16" ht="12.75" customHeight="1" x14ac:dyDescent="0.2">
      <c r="A4155" s="58">
        <v>21330</v>
      </c>
      <c r="B4155" s="58" t="s">
        <v>1509</v>
      </c>
      <c r="C4155" s="59">
        <v>3.1</v>
      </c>
      <c r="D4155" s="72">
        <f t="shared" ref="D4155:D4162" si="212">C4155*D821</f>
        <v>119866.66666666666</v>
      </c>
      <c r="K4155" s="62">
        <f t="shared" ref="K4155:K4162" si="213">D4155</f>
        <v>119866.66666666666</v>
      </c>
    </row>
    <row r="4156" spans="1:16" ht="12.75" customHeight="1" x14ac:dyDescent="0.2">
      <c r="A4156" s="58">
        <v>21331</v>
      </c>
      <c r="B4156" s="58" t="s">
        <v>952</v>
      </c>
      <c r="C4156" s="59">
        <v>10.55</v>
      </c>
      <c r="D4156" s="72">
        <f t="shared" si="212"/>
        <v>407933.33333333331</v>
      </c>
      <c r="K4156" s="62">
        <f t="shared" si="213"/>
        <v>407933.33333333331</v>
      </c>
      <c r="P4156" s="63">
        <v>34300</v>
      </c>
    </row>
    <row r="4157" spans="1:16" ht="12.75" customHeight="1" x14ac:dyDescent="0.2">
      <c r="A4157" s="58">
        <v>21332</v>
      </c>
      <c r="B4157" s="58" t="s">
        <v>953</v>
      </c>
      <c r="C4157" s="59">
        <v>6.56</v>
      </c>
      <c r="D4157" s="72">
        <f t="shared" si="212"/>
        <v>253653.33333333331</v>
      </c>
      <c r="K4157" s="62">
        <f t="shared" si="213"/>
        <v>253653.33333333331</v>
      </c>
      <c r="P4157" s="63">
        <v>116800</v>
      </c>
    </row>
    <row r="4158" spans="1:16" ht="12.75" customHeight="1" x14ac:dyDescent="0.2">
      <c r="A4158" s="58">
        <v>21333</v>
      </c>
      <c r="B4158" s="58" t="s">
        <v>954</v>
      </c>
      <c r="C4158" s="59">
        <v>5.09</v>
      </c>
      <c r="D4158" s="72">
        <f t="shared" si="212"/>
        <v>196813.33333333331</v>
      </c>
      <c r="K4158" s="62">
        <f t="shared" si="213"/>
        <v>196813.33333333331</v>
      </c>
      <c r="P4158" s="63">
        <v>72600</v>
      </c>
    </row>
    <row r="4159" spans="1:16" ht="12.75" customHeight="1" x14ac:dyDescent="0.2">
      <c r="A4159" s="58">
        <v>21334</v>
      </c>
      <c r="B4159" s="58" t="s">
        <v>955</v>
      </c>
      <c r="C4159" s="59">
        <v>6.25</v>
      </c>
      <c r="D4159" s="72">
        <f t="shared" si="212"/>
        <v>241666.66666666666</v>
      </c>
      <c r="K4159" s="62">
        <f t="shared" si="213"/>
        <v>241666.66666666666</v>
      </c>
      <c r="P4159" s="63">
        <v>56300</v>
      </c>
    </row>
    <row r="4160" spans="1:16" ht="12.75" customHeight="1" x14ac:dyDescent="0.2">
      <c r="A4160" s="58">
        <v>21335</v>
      </c>
      <c r="B4160" s="58" t="s">
        <v>956</v>
      </c>
      <c r="C4160" s="59">
        <v>5.61</v>
      </c>
      <c r="D4160" s="112">
        <f t="shared" si="212"/>
        <v>216920</v>
      </c>
      <c r="K4160" s="62">
        <f t="shared" si="213"/>
        <v>216920</v>
      </c>
      <c r="P4160" s="63">
        <v>69200</v>
      </c>
    </row>
    <row r="4161" spans="1:16" ht="12.75" customHeight="1" x14ac:dyDescent="0.2">
      <c r="A4161" s="58">
        <v>21337</v>
      </c>
      <c r="B4161" s="58" t="s">
        <v>957</v>
      </c>
      <c r="C4161" s="59">
        <v>6.32</v>
      </c>
      <c r="D4161" s="72">
        <f t="shared" si="212"/>
        <v>244373.33333333334</v>
      </c>
      <c r="K4161" s="62">
        <f t="shared" si="213"/>
        <v>244373.33333333334</v>
      </c>
      <c r="P4161" s="63">
        <v>62100</v>
      </c>
    </row>
    <row r="4162" spans="1:16" ht="12.75" customHeight="1" x14ac:dyDescent="0.2">
      <c r="A4162" s="58">
        <v>21338</v>
      </c>
      <c r="B4162" s="58" t="s">
        <v>958</v>
      </c>
      <c r="C4162" s="59">
        <v>6.32</v>
      </c>
      <c r="D4162" s="72">
        <f t="shared" si="212"/>
        <v>244373.33333333334</v>
      </c>
      <c r="K4162" s="62">
        <f t="shared" si="213"/>
        <v>244373.33333333334</v>
      </c>
      <c r="P4162" s="63">
        <v>69900</v>
      </c>
    </row>
    <row r="4163" spans="1:16" ht="12.75" customHeight="1" x14ac:dyDescent="0.2">
      <c r="D4163" s="72"/>
      <c r="P4163" s="63">
        <v>69900</v>
      </c>
    </row>
    <row r="4164" spans="1:16" ht="12.75" customHeight="1" x14ac:dyDescent="0.2">
      <c r="A4164" s="58" t="s">
        <v>959</v>
      </c>
      <c r="D4164" s="72"/>
    </row>
    <row r="4165" spans="1:16" ht="12.75" customHeight="1" x14ac:dyDescent="0.2">
      <c r="D4165" s="72"/>
    </row>
    <row r="4166" spans="1:16" ht="12.75" customHeight="1" x14ac:dyDescent="0.2">
      <c r="A4166" s="58" t="s">
        <v>960</v>
      </c>
      <c r="D4166" s="72"/>
    </row>
    <row r="4167" spans="1:16" ht="12.75" customHeight="1" x14ac:dyDescent="0.2">
      <c r="A4167" s="58" t="s">
        <v>5050</v>
      </c>
      <c r="D4167" s="72"/>
    </row>
    <row r="4168" spans="1:16" ht="12.75" customHeight="1" x14ac:dyDescent="0.2">
      <c r="A4168" s="58">
        <v>21400</v>
      </c>
      <c r="B4168" s="58" t="s">
        <v>961</v>
      </c>
      <c r="C4168" s="59">
        <v>4.22</v>
      </c>
      <c r="D4168" s="72">
        <f>C4168*D834</f>
        <v>163173.33333333331</v>
      </c>
      <c r="K4168" s="62">
        <f>D4168</f>
        <v>163173.33333333331</v>
      </c>
    </row>
    <row r="4169" spans="1:16" ht="12.75" customHeight="1" x14ac:dyDescent="0.2">
      <c r="A4169" s="58">
        <v>21401</v>
      </c>
      <c r="B4169" s="58" t="s">
        <v>962</v>
      </c>
      <c r="C4169" s="59">
        <v>4.22</v>
      </c>
      <c r="D4169" s="72">
        <f>C4169*D835</f>
        <v>163173.33333333331</v>
      </c>
      <c r="K4169" s="62">
        <f>D4169</f>
        <v>163173.33333333331</v>
      </c>
      <c r="P4169" s="63">
        <v>46700</v>
      </c>
    </row>
    <row r="4170" spans="1:16" ht="12.75" customHeight="1" x14ac:dyDescent="0.2">
      <c r="A4170" s="58">
        <v>21403</v>
      </c>
      <c r="B4170" s="58" t="s">
        <v>963</v>
      </c>
      <c r="C4170" s="59">
        <v>4.22</v>
      </c>
      <c r="D4170" s="72">
        <f>C4170*D836</f>
        <v>163173.33333333331</v>
      </c>
      <c r="K4170" s="62">
        <f>D4170</f>
        <v>163173.33333333331</v>
      </c>
      <c r="P4170" s="63">
        <v>46700</v>
      </c>
    </row>
    <row r="4171" spans="1:16" ht="12.75" customHeight="1" x14ac:dyDescent="0.2">
      <c r="A4171" s="58">
        <v>21404</v>
      </c>
      <c r="B4171" s="58" t="s">
        <v>964</v>
      </c>
      <c r="C4171" s="59">
        <v>4.22</v>
      </c>
      <c r="D4171" s="72">
        <f>C4171*D837</f>
        <v>163173.33333333331</v>
      </c>
      <c r="K4171" s="62">
        <f>D4171</f>
        <v>163173.33333333331</v>
      </c>
      <c r="P4171" s="63">
        <v>46700</v>
      </c>
    </row>
    <row r="4172" spans="1:16" ht="12.75" customHeight="1" x14ac:dyDescent="0.2">
      <c r="D4172" s="72"/>
      <c r="P4172" s="63">
        <v>46700</v>
      </c>
    </row>
    <row r="4173" spans="1:16" ht="12.75" customHeight="1" x14ac:dyDescent="0.2">
      <c r="A4173" s="58" t="s">
        <v>965</v>
      </c>
      <c r="D4173" s="72"/>
    </row>
    <row r="4174" spans="1:16" ht="12.75" customHeight="1" x14ac:dyDescent="0.2">
      <c r="A4174" s="58" t="s">
        <v>5050</v>
      </c>
      <c r="D4174" s="72"/>
    </row>
    <row r="4175" spans="1:16" ht="12.75" customHeight="1" x14ac:dyDescent="0.2">
      <c r="A4175" s="58">
        <v>21410</v>
      </c>
      <c r="B4175" s="58" t="s">
        <v>966</v>
      </c>
      <c r="C4175" s="59">
        <v>4.79</v>
      </c>
      <c r="D4175" s="72">
        <f>C4175*D841</f>
        <v>185213.33333333331</v>
      </c>
      <c r="K4175" s="62">
        <f>D4175</f>
        <v>185213.33333333331</v>
      </c>
    </row>
    <row r="4176" spans="1:16" ht="12.75" customHeight="1" x14ac:dyDescent="0.2">
      <c r="A4176" s="58" t="s">
        <v>5050</v>
      </c>
      <c r="D4176" s="72"/>
      <c r="P4176" s="63">
        <v>53000</v>
      </c>
    </row>
    <row r="4177" spans="1:16" ht="12.75" customHeight="1" x14ac:dyDescent="0.2">
      <c r="A4177" s="58" t="s">
        <v>967</v>
      </c>
      <c r="D4177" s="72"/>
    </row>
    <row r="4178" spans="1:16" ht="12.75" customHeight="1" x14ac:dyDescent="0.2">
      <c r="D4178" s="72"/>
    </row>
    <row r="4179" spans="1:16" ht="12.75" customHeight="1" x14ac:dyDescent="0.2">
      <c r="A4179" s="58">
        <v>21420</v>
      </c>
      <c r="B4179" s="58" t="s">
        <v>968</v>
      </c>
      <c r="C4179" s="59">
        <v>5.24</v>
      </c>
      <c r="D4179" s="72">
        <f>C4179*D845</f>
        <v>202613.33333333334</v>
      </c>
      <c r="K4179" s="62">
        <f>D4179</f>
        <v>202613.33333333334</v>
      </c>
    </row>
    <row r="4180" spans="1:16" ht="12.75" customHeight="1" x14ac:dyDescent="0.2">
      <c r="A4180" s="58">
        <v>21421</v>
      </c>
      <c r="B4180" s="58" t="s">
        <v>969</v>
      </c>
      <c r="C4180" s="59">
        <v>16.48</v>
      </c>
      <c r="D4180" s="72">
        <f>C4180*D846</f>
        <v>637226.66666666663</v>
      </c>
      <c r="K4180" s="62">
        <f>D4180</f>
        <v>637226.66666666663</v>
      </c>
      <c r="P4180" s="63">
        <v>58000</v>
      </c>
    </row>
    <row r="4181" spans="1:16" ht="12.75" customHeight="1" x14ac:dyDescent="0.2">
      <c r="A4181" s="58">
        <v>21422</v>
      </c>
      <c r="B4181" s="58" t="s">
        <v>970</v>
      </c>
      <c r="C4181" s="59">
        <v>32.97</v>
      </c>
      <c r="D4181" s="72">
        <f>C4181*D847</f>
        <v>1274839.9999999998</v>
      </c>
      <c r="K4181" s="62">
        <f>D4181</f>
        <v>1274839.9999999998</v>
      </c>
      <c r="P4181" s="63">
        <v>182400</v>
      </c>
    </row>
    <row r="4182" spans="1:16" ht="12.75" customHeight="1" x14ac:dyDescent="0.2">
      <c r="D4182" s="72"/>
      <c r="P4182" s="63">
        <v>364900</v>
      </c>
    </row>
    <row r="4183" spans="1:16" ht="12.75" customHeight="1" x14ac:dyDescent="0.2">
      <c r="A4183" s="58" t="s">
        <v>971</v>
      </c>
      <c r="D4183" s="72"/>
    </row>
    <row r="4184" spans="1:16" ht="12.75" customHeight="1" x14ac:dyDescent="0.2">
      <c r="D4184" s="72"/>
    </row>
    <row r="4185" spans="1:16" ht="12.75" customHeight="1" x14ac:dyDescent="0.2">
      <c r="A4185" s="58">
        <v>21430</v>
      </c>
      <c r="B4185" s="58" t="s">
        <v>972</v>
      </c>
      <c r="C4185" s="59">
        <v>8.82</v>
      </c>
      <c r="D4185" s="72">
        <f t="shared" ref="D4185:D4195" si="214">C4185*D851</f>
        <v>341040</v>
      </c>
      <c r="K4185" s="62">
        <f t="shared" ref="K4185:K4195" si="215">D4185</f>
        <v>341040</v>
      </c>
    </row>
    <row r="4186" spans="1:16" ht="12.75" customHeight="1" x14ac:dyDescent="0.2">
      <c r="A4186" s="58">
        <v>21431</v>
      </c>
      <c r="B4186" s="58" t="s">
        <v>973</v>
      </c>
      <c r="C4186" s="59">
        <v>5.8</v>
      </c>
      <c r="D4186" s="72">
        <f t="shared" si="214"/>
        <v>224266.66666666666</v>
      </c>
      <c r="K4186" s="62">
        <f t="shared" si="215"/>
        <v>224266.66666666666</v>
      </c>
      <c r="P4186" s="63">
        <v>97600</v>
      </c>
    </row>
    <row r="4187" spans="1:16" ht="12.75" customHeight="1" x14ac:dyDescent="0.2">
      <c r="A4187" s="58">
        <v>21432</v>
      </c>
      <c r="B4187" s="58" t="s">
        <v>974</v>
      </c>
      <c r="C4187" s="59">
        <v>5.82</v>
      </c>
      <c r="D4187" s="72">
        <f t="shared" si="214"/>
        <v>225040</v>
      </c>
      <c r="K4187" s="62">
        <f t="shared" si="215"/>
        <v>225040</v>
      </c>
      <c r="P4187" s="63">
        <v>64200</v>
      </c>
    </row>
    <row r="4188" spans="1:16" ht="12.75" customHeight="1" x14ac:dyDescent="0.2">
      <c r="A4188" s="58">
        <v>21433</v>
      </c>
      <c r="B4188" s="58" t="s">
        <v>975</v>
      </c>
      <c r="C4188" s="59">
        <v>6.25</v>
      </c>
      <c r="D4188" s="72">
        <f t="shared" si="214"/>
        <v>241666.66666666666</v>
      </c>
      <c r="K4188" s="62">
        <f t="shared" si="215"/>
        <v>241666.66666666666</v>
      </c>
      <c r="P4188" s="63">
        <v>64400</v>
      </c>
    </row>
    <row r="4189" spans="1:16" ht="12.75" customHeight="1" x14ac:dyDescent="0.2">
      <c r="A4189" s="58">
        <v>21434</v>
      </c>
      <c r="B4189" s="58" t="s">
        <v>976</v>
      </c>
      <c r="C4189" s="59">
        <v>12.86</v>
      </c>
      <c r="D4189" s="72">
        <f t="shared" si="214"/>
        <v>497253.33333333326</v>
      </c>
      <c r="K4189" s="62">
        <f t="shared" si="215"/>
        <v>497253.33333333326</v>
      </c>
      <c r="P4189" s="63">
        <v>69200</v>
      </c>
    </row>
    <row r="4190" spans="1:16" ht="12.75" customHeight="1" x14ac:dyDescent="0.2">
      <c r="A4190" s="58">
        <v>21435</v>
      </c>
      <c r="B4190" s="58" t="s">
        <v>977</v>
      </c>
      <c r="C4190" s="59">
        <v>21.97</v>
      </c>
      <c r="D4190" s="72">
        <f t="shared" si="214"/>
        <v>849506.66666666651</v>
      </c>
      <c r="K4190" s="62">
        <f t="shared" si="215"/>
        <v>849506.66666666651</v>
      </c>
      <c r="P4190" s="63">
        <v>142300</v>
      </c>
    </row>
    <row r="4191" spans="1:16" ht="12.75" customHeight="1" x14ac:dyDescent="0.2">
      <c r="A4191" s="58">
        <v>21436</v>
      </c>
      <c r="B4191" s="58" t="s">
        <v>978</v>
      </c>
      <c r="C4191" s="59">
        <v>13.52</v>
      </c>
      <c r="D4191" s="72">
        <f t="shared" si="214"/>
        <v>522773.33333333326</v>
      </c>
      <c r="K4191" s="62">
        <f t="shared" si="215"/>
        <v>522773.33333333326</v>
      </c>
      <c r="P4191" s="63">
        <v>243100</v>
      </c>
    </row>
    <row r="4192" spans="1:16" ht="12.75" customHeight="1" x14ac:dyDescent="0.2">
      <c r="A4192" s="58">
        <v>21437</v>
      </c>
      <c r="B4192" s="58" t="s">
        <v>979</v>
      </c>
      <c r="C4192" s="59">
        <v>11.27</v>
      </c>
      <c r="D4192" s="72">
        <f t="shared" si="214"/>
        <v>435773.33333333331</v>
      </c>
      <c r="K4192" s="62">
        <f t="shared" si="215"/>
        <v>435773.33333333331</v>
      </c>
      <c r="P4192" s="63">
        <v>149600</v>
      </c>
    </row>
    <row r="4193" spans="1:16" ht="12.75" customHeight="1" x14ac:dyDescent="0.2">
      <c r="A4193" s="58">
        <v>21438</v>
      </c>
      <c r="B4193" s="58" t="s">
        <v>980</v>
      </c>
      <c r="C4193" s="59">
        <v>21.61</v>
      </c>
      <c r="D4193" s="72">
        <f t="shared" si="214"/>
        <v>835586.66666666663</v>
      </c>
      <c r="K4193" s="62">
        <f t="shared" si="215"/>
        <v>835586.66666666663</v>
      </c>
      <c r="P4193" s="63">
        <v>124700</v>
      </c>
    </row>
    <row r="4194" spans="1:16" ht="12.75" customHeight="1" x14ac:dyDescent="0.2">
      <c r="A4194" s="58">
        <v>21439</v>
      </c>
      <c r="B4194" s="58" t="s">
        <v>981</v>
      </c>
      <c r="C4194" s="59">
        <v>15.48</v>
      </c>
      <c r="D4194" s="72">
        <f t="shared" si="214"/>
        <v>598560</v>
      </c>
      <c r="K4194" s="62">
        <f t="shared" si="215"/>
        <v>598560</v>
      </c>
      <c r="P4194" s="63">
        <v>239200</v>
      </c>
    </row>
    <row r="4195" spans="1:16" ht="12.75" customHeight="1" x14ac:dyDescent="0.2">
      <c r="A4195" s="58">
        <v>21440</v>
      </c>
      <c r="B4195" s="58" t="s">
        <v>982</v>
      </c>
      <c r="C4195" s="59">
        <v>6.9</v>
      </c>
      <c r="D4195" s="72">
        <f t="shared" si="214"/>
        <v>266800</v>
      </c>
      <c r="K4195" s="62">
        <f t="shared" si="215"/>
        <v>266800</v>
      </c>
      <c r="P4195" s="63">
        <v>171300</v>
      </c>
    </row>
    <row r="4196" spans="1:16" ht="12.75" customHeight="1" x14ac:dyDescent="0.2">
      <c r="D4196" s="72"/>
      <c r="P4196" s="63">
        <v>76400</v>
      </c>
    </row>
    <row r="4197" spans="1:16" ht="12.75" customHeight="1" x14ac:dyDescent="0.2">
      <c r="A4197" s="58" t="s">
        <v>983</v>
      </c>
      <c r="D4197" s="72"/>
    </row>
    <row r="4198" spans="1:16" ht="12.75" customHeight="1" x14ac:dyDescent="0.2">
      <c r="D4198" s="72"/>
    </row>
    <row r="4199" spans="1:16" ht="12.75" customHeight="1" x14ac:dyDescent="0.2">
      <c r="A4199" s="58">
        <v>21441</v>
      </c>
      <c r="B4199" s="58" t="s">
        <v>984</v>
      </c>
      <c r="C4199" s="59">
        <v>15.48</v>
      </c>
      <c r="D4199" s="72">
        <f>C4199*D865</f>
        <v>598560</v>
      </c>
      <c r="K4199" s="62">
        <f>D4199</f>
        <v>598560</v>
      </c>
    </row>
    <row r="4200" spans="1:16" ht="12.75" customHeight="1" x14ac:dyDescent="0.2">
      <c r="A4200" s="58">
        <v>21442</v>
      </c>
      <c r="B4200" s="58" t="s">
        <v>985</v>
      </c>
      <c r="C4200" s="59">
        <v>5.61</v>
      </c>
      <c r="D4200" s="72">
        <f>C4200*D866</f>
        <v>216920</v>
      </c>
      <c r="K4200" s="62">
        <f>D4200</f>
        <v>216920</v>
      </c>
      <c r="P4200" s="63">
        <v>171300</v>
      </c>
    </row>
    <row r="4201" spans="1:16" ht="12.75" customHeight="1" x14ac:dyDescent="0.2">
      <c r="A4201" s="58">
        <v>21443</v>
      </c>
      <c r="B4201" s="58" t="s">
        <v>984</v>
      </c>
      <c r="C4201" s="59">
        <v>15.48</v>
      </c>
      <c r="D4201" s="72">
        <f>C4201*D867</f>
        <v>598560</v>
      </c>
      <c r="K4201" s="62">
        <f>D4201</f>
        <v>598560</v>
      </c>
      <c r="P4201" s="63">
        <v>62100</v>
      </c>
    </row>
    <row r="4202" spans="1:16" ht="12.75" customHeight="1" x14ac:dyDescent="0.2">
      <c r="A4202" s="58">
        <v>21444</v>
      </c>
      <c r="B4202" s="58" t="s">
        <v>985</v>
      </c>
      <c r="C4202" s="59">
        <v>5.61</v>
      </c>
      <c r="D4202" s="72">
        <f>C4202*D868</f>
        <v>216920</v>
      </c>
      <c r="K4202" s="62">
        <f>D4202</f>
        <v>216920</v>
      </c>
      <c r="P4202" s="63">
        <v>171300</v>
      </c>
    </row>
    <row r="4203" spans="1:16" ht="12.75" customHeight="1" x14ac:dyDescent="0.2">
      <c r="A4203" s="58">
        <v>21445</v>
      </c>
      <c r="B4203" s="58" t="s">
        <v>986</v>
      </c>
      <c r="C4203" s="59">
        <v>19.72</v>
      </c>
      <c r="D4203" s="72">
        <f>C4203*D869</f>
        <v>762506.66666666663</v>
      </c>
      <c r="K4203" s="62">
        <f>D4203</f>
        <v>762506.66666666663</v>
      </c>
      <c r="P4203" s="63">
        <v>62100</v>
      </c>
    </row>
    <row r="4204" spans="1:16" ht="12.75" customHeight="1" x14ac:dyDescent="0.2">
      <c r="D4204" s="72"/>
      <c r="P4204" s="63">
        <v>218200</v>
      </c>
    </row>
    <row r="4205" spans="1:16" ht="12.75" customHeight="1" x14ac:dyDescent="0.2">
      <c r="A4205" s="58" t="s">
        <v>987</v>
      </c>
      <c r="D4205" s="72"/>
    </row>
    <row r="4206" spans="1:16" ht="12.75" customHeight="1" x14ac:dyDescent="0.2">
      <c r="D4206" s="72"/>
    </row>
    <row r="4207" spans="1:16" ht="12.75" customHeight="1" x14ac:dyDescent="0.2">
      <c r="A4207" s="58">
        <v>21450</v>
      </c>
      <c r="B4207" s="58" t="s">
        <v>988</v>
      </c>
      <c r="C4207" s="59">
        <v>2.99</v>
      </c>
      <c r="D4207" s="72">
        <f>C4207*D873</f>
        <v>115613.33333333333</v>
      </c>
      <c r="K4207" s="62">
        <f>D4207</f>
        <v>115613.33333333333</v>
      </c>
    </row>
    <row r="4208" spans="1:16" ht="12.75" customHeight="1" x14ac:dyDescent="0.2">
      <c r="A4208" s="58">
        <v>21451</v>
      </c>
      <c r="B4208" s="58" t="s">
        <v>989</v>
      </c>
      <c r="C4208" s="59">
        <v>3.95</v>
      </c>
      <c r="D4208" s="72">
        <f>C4208*D874</f>
        <v>152733.33333333334</v>
      </c>
      <c r="K4208" s="62">
        <f>D4208</f>
        <v>152733.33333333334</v>
      </c>
      <c r="P4208" s="63">
        <v>33100</v>
      </c>
    </row>
    <row r="4209" spans="1:16" ht="12.75" customHeight="1" x14ac:dyDescent="0.2">
      <c r="A4209" s="58">
        <v>21452</v>
      </c>
      <c r="B4209" s="58" t="s">
        <v>990</v>
      </c>
      <c r="C4209" s="59">
        <v>2.99</v>
      </c>
      <c r="D4209" s="72">
        <f>C4209*D875</f>
        <v>115613.33333333333</v>
      </c>
      <c r="K4209" s="62">
        <f>D4209</f>
        <v>115613.33333333333</v>
      </c>
      <c r="P4209" s="63">
        <v>43700</v>
      </c>
    </row>
    <row r="4210" spans="1:16" ht="12.75" customHeight="1" x14ac:dyDescent="0.2">
      <c r="A4210" s="58">
        <v>21453</v>
      </c>
      <c r="B4210" s="58" t="s">
        <v>991</v>
      </c>
      <c r="C4210" s="59">
        <v>3.55</v>
      </c>
      <c r="D4210" s="72">
        <f>C4210*D876</f>
        <v>137266.66666666666</v>
      </c>
      <c r="K4210" s="62">
        <f>D4210</f>
        <v>137266.66666666666</v>
      </c>
      <c r="P4210" s="63">
        <v>33100</v>
      </c>
    </row>
    <row r="4211" spans="1:16" ht="12.75" customHeight="1" x14ac:dyDescent="0.2">
      <c r="A4211" s="58">
        <v>21454</v>
      </c>
      <c r="B4211" s="58" t="s">
        <v>992</v>
      </c>
      <c r="C4211" s="59">
        <v>3.72</v>
      </c>
      <c r="D4211" s="72">
        <f>C4211*D877</f>
        <v>143840</v>
      </c>
      <c r="K4211" s="62">
        <f>D4211</f>
        <v>143840</v>
      </c>
      <c r="P4211" s="63">
        <v>39300</v>
      </c>
    </row>
    <row r="4212" spans="1:16" ht="12.75" customHeight="1" x14ac:dyDescent="0.2">
      <c r="D4212" s="72"/>
      <c r="P4212" s="63">
        <v>41200</v>
      </c>
    </row>
    <row r="4213" spans="1:16" ht="12.75" customHeight="1" x14ac:dyDescent="0.2">
      <c r="A4213" s="58" t="s">
        <v>993</v>
      </c>
      <c r="D4213" s="72"/>
    </row>
    <row r="4214" spans="1:16" ht="12.75" customHeight="1" x14ac:dyDescent="0.2">
      <c r="D4214" s="72"/>
    </row>
    <row r="4215" spans="1:16" ht="12.75" customHeight="1" x14ac:dyDescent="0.2">
      <c r="A4215" s="58">
        <v>21501</v>
      </c>
      <c r="B4215" s="58" t="s">
        <v>994</v>
      </c>
      <c r="C4215" s="59">
        <v>20.28</v>
      </c>
      <c r="D4215" s="72">
        <f t="shared" ref="D4215:D4232" si="216">C4215*D881</f>
        <v>784160</v>
      </c>
      <c r="K4215" s="62">
        <f t="shared" ref="K4215:K4232" si="217">D4215</f>
        <v>784160</v>
      </c>
    </row>
    <row r="4216" spans="1:16" ht="12.75" customHeight="1" x14ac:dyDescent="0.2">
      <c r="A4216" s="58">
        <v>21502</v>
      </c>
      <c r="B4216" s="58" t="s">
        <v>995</v>
      </c>
      <c r="C4216" s="59">
        <v>16.48</v>
      </c>
      <c r="D4216" s="72">
        <f t="shared" si="216"/>
        <v>637226.66666666663</v>
      </c>
      <c r="K4216" s="62">
        <f t="shared" si="217"/>
        <v>637226.66666666663</v>
      </c>
      <c r="P4216" s="63">
        <v>224400</v>
      </c>
    </row>
    <row r="4217" spans="1:16" ht="12.75" customHeight="1" x14ac:dyDescent="0.2">
      <c r="A4217" s="58">
        <v>21503</v>
      </c>
      <c r="B4217" s="58" t="s">
        <v>996</v>
      </c>
      <c r="C4217" s="59">
        <v>8.4499999999999993</v>
      </c>
      <c r="D4217" s="72">
        <f t="shared" si="216"/>
        <v>326733.33333333331</v>
      </c>
      <c r="K4217" s="62">
        <f t="shared" si="217"/>
        <v>326733.33333333331</v>
      </c>
      <c r="P4217" s="63">
        <v>182400</v>
      </c>
    </row>
    <row r="4218" spans="1:16" ht="12.75" customHeight="1" x14ac:dyDescent="0.2">
      <c r="A4218" s="58">
        <v>21504</v>
      </c>
      <c r="B4218" s="58" t="s">
        <v>5014</v>
      </c>
      <c r="C4218" s="59">
        <v>10.14</v>
      </c>
      <c r="D4218" s="72">
        <f t="shared" si="216"/>
        <v>392080</v>
      </c>
      <c r="K4218" s="62">
        <f t="shared" si="217"/>
        <v>392080</v>
      </c>
      <c r="P4218" s="63">
        <v>93500</v>
      </c>
    </row>
    <row r="4219" spans="1:16" ht="12.75" customHeight="1" x14ac:dyDescent="0.2">
      <c r="A4219" s="58">
        <v>21505</v>
      </c>
      <c r="B4219" s="58" t="s">
        <v>997</v>
      </c>
      <c r="C4219" s="59">
        <v>15.01</v>
      </c>
      <c r="D4219" s="72">
        <f t="shared" si="216"/>
        <v>580386.66666666663</v>
      </c>
      <c r="K4219" s="62">
        <f t="shared" si="217"/>
        <v>580386.66666666663</v>
      </c>
      <c r="P4219" s="63">
        <v>112200</v>
      </c>
    </row>
    <row r="4220" spans="1:16" ht="12.75" customHeight="1" x14ac:dyDescent="0.2">
      <c r="A4220" s="58">
        <v>21507</v>
      </c>
      <c r="B4220" s="58" t="s">
        <v>998</v>
      </c>
      <c r="C4220" s="59">
        <v>16.52</v>
      </c>
      <c r="D4220" s="72">
        <f t="shared" si="216"/>
        <v>638773.33333333326</v>
      </c>
      <c r="K4220" s="62">
        <f t="shared" si="217"/>
        <v>638773.33333333326</v>
      </c>
      <c r="P4220" s="63">
        <v>166100</v>
      </c>
    </row>
    <row r="4221" spans="1:16" ht="12.75" customHeight="1" x14ac:dyDescent="0.2">
      <c r="A4221" s="58">
        <v>21508</v>
      </c>
      <c r="B4221" s="58" t="s">
        <v>999</v>
      </c>
      <c r="C4221" s="59">
        <v>14.2</v>
      </c>
      <c r="D4221" s="72">
        <f t="shared" si="216"/>
        <v>549066.66666666663</v>
      </c>
      <c r="K4221" s="62">
        <f t="shared" si="217"/>
        <v>549066.66666666663</v>
      </c>
      <c r="P4221" s="63">
        <v>182800</v>
      </c>
    </row>
    <row r="4222" spans="1:16" ht="12.75" customHeight="1" x14ac:dyDescent="0.2">
      <c r="A4222" s="58">
        <v>21509</v>
      </c>
      <c r="B4222" s="58" t="s">
        <v>1000</v>
      </c>
      <c r="C4222" s="59">
        <v>14.2</v>
      </c>
      <c r="D4222" s="72">
        <f t="shared" si="216"/>
        <v>549066.66666666663</v>
      </c>
      <c r="K4222" s="62">
        <f t="shared" si="217"/>
        <v>549066.66666666663</v>
      </c>
      <c r="P4222" s="63">
        <v>157100</v>
      </c>
    </row>
    <row r="4223" spans="1:16" ht="12.75" customHeight="1" x14ac:dyDescent="0.2">
      <c r="A4223" s="58">
        <v>21510</v>
      </c>
      <c r="B4223" s="58" t="s">
        <v>1001</v>
      </c>
      <c r="C4223" s="59">
        <v>10.14</v>
      </c>
      <c r="D4223" s="72">
        <f t="shared" si="216"/>
        <v>392080</v>
      </c>
      <c r="K4223" s="62">
        <f t="shared" si="217"/>
        <v>392080</v>
      </c>
      <c r="P4223" s="63">
        <v>157100</v>
      </c>
    </row>
    <row r="4224" spans="1:16" ht="12.75" customHeight="1" x14ac:dyDescent="0.2">
      <c r="A4224" s="58">
        <v>21511</v>
      </c>
      <c r="B4224" s="58" t="s">
        <v>1002</v>
      </c>
      <c r="C4224" s="59">
        <v>5.08</v>
      </c>
      <c r="D4224" s="72">
        <f t="shared" si="216"/>
        <v>196426.66666666666</v>
      </c>
      <c r="K4224" s="62">
        <f t="shared" si="217"/>
        <v>196426.66666666666</v>
      </c>
      <c r="P4224" s="63">
        <v>112200</v>
      </c>
    </row>
    <row r="4225" spans="1:16" ht="12.75" customHeight="1" x14ac:dyDescent="0.2">
      <c r="A4225" s="58">
        <v>21512</v>
      </c>
      <c r="B4225" s="58" t="s">
        <v>1003</v>
      </c>
      <c r="C4225" s="59">
        <v>17.38</v>
      </c>
      <c r="D4225" s="72">
        <f t="shared" si="216"/>
        <v>672026.66666666663</v>
      </c>
      <c r="K4225" s="62">
        <f t="shared" si="217"/>
        <v>672026.66666666663</v>
      </c>
      <c r="P4225" s="63">
        <v>56200</v>
      </c>
    </row>
    <row r="4226" spans="1:16" ht="12.75" customHeight="1" x14ac:dyDescent="0.2">
      <c r="A4226" s="58">
        <v>21513</v>
      </c>
      <c r="B4226" s="58" t="s">
        <v>1004</v>
      </c>
      <c r="C4226" s="59">
        <v>18.46</v>
      </c>
      <c r="D4226" s="72">
        <f t="shared" si="216"/>
        <v>713786.66666666663</v>
      </c>
      <c r="K4226" s="62">
        <f t="shared" si="217"/>
        <v>713786.66666666663</v>
      </c>
      <c r="P4226" s="63">
        <v>192300</v>
      </c>
    </row>
    <row r="4227" spans="1:16" ht="12.75" customHeight="1" x14ac:dyDescent="0.2">
      <c r="A4227" s="58">
        <v>21514</v>
      </c>
      <c r="B4227" s="58" t="s">
        <v>1005</v>
      </c>
      <c r="C4227" s="59">
        <v>16.48</v>
      </c>
      <c r="D4227" s="72">
        <f t="shared" si="216"/>
        <v>637226.66666666663</v>
      </c>
      <c r="K4227" s="62">
        <f t="shared" si="217"/>
        <v>637226.66666666663</v>
      </c>
      <c r="P4227" s="63">
        <v>204300</v>
      </c>
    </row>
    <row r="4228" spans="1:16" ht="12.75" customHeight="1" x14ac:dyDescent="0.2">
      <c r="A4228" s="58">
        <v>21515</v>
      </c>
      <c r="B4228" s="58" t="s">
        <v>1006</v>
      </c>
      <c r="C4228" s="59">
        <v>4.4000000000000004</v>
      </c>
      <c r="D4228" s="72">
        <f t="shared" si="216"/>
        <v>170133.33333333334</v>
      </c>
      <c r="K4228" s="62">
        <f t="shared" si="217"/>
        <v>170133.33333333334</v>
      </c>
      <c r="P4228" s="63">
        <v>182400</v>
      </c>
    </row>
    <row r="4229" spans="1:16" ht="12.75" customHeight="1" x14ac:dyDescent="0.2">
      <c r="A4229" s="58">
        <v>21516</v>
      </c>
      <c r="B4229" s="58" t="s">
        <v>1007</v>
      </c>
      <c r="C4229" s="59">
        <v>3.75</v>
      </c>
      <c r="D4229" s="72">
        <f t="shared" si="216"/>
        <v>145000</v>
      </c>
      <c r="K4229" s="62">
        <f t="shared" si="217"/>
        <v>145000</v>
      </c>
      <c r="P4229" s="63">
        <v>48700</v>
      </c>
    </row>
    <row r="4230" spans="1:16" ht="12.75" customHeight="1" x14ac:dyDescent="0.2">
      <c r="A4230" s="58">
        <v>21517</v>
      </c>
      <c r="B4230" s="58" t="s">
        <v>1008</v>
      </c>
      <c r="C4230" s="59">
        <v>3.72</v>
      </c>
      <c r="D4230" s="72">
        <f t="shared" si="216"/>
        <v>143840</v>
      </c>
      <c r="K4230" s="62">
        <f t="shared" si="217"/>
        <v>143840</v>
      </c>
      <c r="P4230" s="63">
        <v>41500</v>
      </c>
    </row>
    <row r="4231" spans="1:16" ht="12.75" customHeight="1" x14ac:dyDescent="0.2">
      <c r="A4231" s="58">
        <v>21518</v>
      </c>
      <c r="B4231" s="58" t="s">
        <v>1009</v>
      </c>
      <c r="C4231" s="59">
        <v>10.48</v>
      </c>
      <c r="D4231" s="72">
        <f t="shared" si="216"/>
        <v>405226.66666666669</v>
      </c>
      <c r="K4231" s="62">
        <f t="shared" si="217"/>
        <v>405226.66666666669</v>
      </c>
      <c r="P4231" s="63">
        <v>41200</v>
      </c>
    </row>
    <row r="4232" spans="1:16" ht="12.75" customHeight="1" x14ac:dyDescent="0.2">
      <c r="A4232" s="58">
        <v>21520</v>
      </c>
      <c r="B4232" s="58" t="s">
        <v>1010</v>
      </c>
      <c r="C4232" s="59">
        <v>14.88</v>
      </c>
      <c r="D4232" s="72">
        <f t="shared" si="216"/>
        <v>575360</v>
      </c>
      <c r="K4232" s="62">
        <f t="shared" si="217"/>
        <v>575360</v>
      </c>
      <c r="P4232" s="63">
        <v>116000</v>
      </c>
    </row>
    <row r="4233" spans="1:16" ht="12.75" customHeight="1" x14ac:dyDescent="0.2">
      <c r="D4233" s="72"/>
      <c r="P4233" s="63">
        <v>164700</v>
      </c>
    </row>
    <row r="4234" spans="1:16" ht="12.75" customHeight="1" x14ac:dyDescent="0.2">
      <c r="A4234" s="58" t="s">
        <v>1011</v>
      </c>
      <c r="D4234" s="72"/>
    </row>
    <row r="4235" spans="1:16" ht="12.75" customHeight="1" x14ac:dyDescent="0.2">
      <c r="D4235" s="72"/>
    </row>
    <row r="4236" spans="1:16" ht="12.75" customHeight="1" x14ac:dyDescent="0.2">
      <c r="A4236" s="58">
        <v>21601</v>
      </c>
      <c r="B4236" s="58" t="s">
        <v>1012</v>
      </c>
      <c r="C4236" s="59">
        <v>1.76</v>
      </c>
      <c r="D4236" s="72">
        <f>C4236*D902</f>
        <v>68053.333333333328</v>
      </c>
      <c r="K4236" s="62">
        <f>D4236</f>
        <v>68053.333333333328</v>
      </c>
    </row>
    <row r="4237" spans="1:16" ht="12.75" customHeight="1" x14ac:dyDescent="0.2">
      <c r="A4237" s="58">
        <v>21602</v>
      </c>
      <c r="B4237" s="58" t="s">
        <v>1013</v>
      </c>
      <c r="C4237" s="59">
        <v>5.08</v>
      </c>
      <c r="D4237" s="72">
        <f>C4237*D903</f>
        <v>196426.66666666666</v>
      </c>
      <c r="K4237" s="62">
        <f>D4237</f>
        <v>196426.66666666666</v>
      </c>
      <c r="P4237" s="63">
        <v>19500</v>
      </c>
    </row>
    <row r="4238" spans="1:16" ht="12.75" customHeight="1" x14ac:dyDescent="0.2">
      <c r="D4238" s="72"/>
      <c r="P4238" s="63">
        <v>56200</v>
      </c>
    </row>
    <row r="4239" spans="1:16" ht="12.75" customHeight="1" x14ac:dyDescent="0.2">
      <c r="A4239" s="58" t="s">
        <v>1014</v>
      </c>
      <c r="D4239" s="72"/>
    </row>
    <row r="4240" spans="1:16" ht="12.75" customHeight="1" x14ac:dyDescent="0.2">
      <c r="A4240" s="58" t="s">
        <v>5050</v>
      </c>
      <c r="D4240" s="72"/>
    </row>
    <row r="4241" spans="1:16" ht="12.75" customHeight="1" x14ac:dyDescent="0.2">
      <c r="A4241" s="58">
        <v>21701</v>
      </c>
      <c r="B4241" s="58" t="s">
        <v>2246</v>
      </c>
      <c r="C4241" s="59">
        <v>16.739999999999998</v>
      </c>
      <c r="D4241" s="72">
        <f t="shared" ref="D4241:D4263" si="218">C4241*D907</f>
        <v>647279.99999999988</v>
      </c>
      <c r="K4241" s="62">
        <f t="shared" ref="K4241:K4263" si="219">D4241</f>
        <v>647279.99999999988</v>
      </c>
    </row>
    <row r="4242" spans="1:16" ht="12.75" customHeight="1" x14ac:dyDescent="0.2">
      <c r="A4242" s="58">
        <v>21702</v>
      </c>
      <c r="B4242" s="58" t="s">
        <v>1015</v>
      </c>
      <c r="C4242" s="59">
        <v>18.37</v>
      </c>
      <c r="D4242" s="72">
        <f t="shared" si="218"/>
        <v>710306.66666666663</v>
      </c>
      <c r="K4242" s="62">
        <f t="shared" si="219"/>
        <v>710306.66666666663</v>
      </c>
      <c r="P4242" s="63">
        <v>185300</v>
      </c>
    </row>
    <row r="4243" spans="1:16" ht="12.75" customHeight="1" x14ac:dyDescent="0.2">
      <c r="A4243" s="58">
        <v>21703</v>
      </c>
      <c r="B4243" s="58" t="s">
        <v>1016</v>
      </c>
      <c r="C4243" s="59">
        <v>21.03</v>
      </c>
      <c r="D4243" s="72">
        <f t="shared" si="218"/>
        <v>813160</v>
      </c>
      <c r="K4243" s="62">
        <f t="shared" si="219"/>
        <v>813160</v>
      </c>
      <c r="P4243" s="63">
        <v>203300</v>
      </c>
    </row>
    <row r="4244" spans="1:16" ht="12.75" customHeight="1" x14ac:dyDescent="0.2">
      <c r="A4244" s="58">
        <v>21704</v>
      </c>
      <c r="B4244" s="58" t="s">
        <v>1017</v>
      </c>
      <c r="C4244" s="59">
        <v>21.03</v>
      </c>
      <c r="D4244" s="72">
        <f t="shared" si="218"/>
        <v>813160</v>
      </c>
      <c r="K4244" s="62">
        <f t="shared" si="219"/>
        <v>813160</v>
      </c>
      <c r="P4244" s="63">
        <v>232700</v>
      </c>
    </row>
    <row r="4245" spans="1:16" ht="12.75" customHeight="1" x14ac:dyDescent="0.2">
      <c r="A4245" s="58">
        <v>21705</v>
      </c>
      <c r="B4245" s="58" t="s">
        <v>1018</v>
      </c>
      <c r="C4245" s="59">
        <v>18.37</v>
      </c>
      <c r="D4245" s="72">
        <f t="shared" si="218"/>
        <v>710306.66666666663</v>
      </c>
      <c r="K4245" s="62">
        <f t="shared" si="219"/>
        <v>710306.66666666663</v>
      </c>
      <c r="P4245" s="63">
        <v>232700</v>
      </c>
    </row>
    <row r="4246" spans="1:16" ht="12.75" customHeight="1" x14ac:dyDescent="0.2">
      <c r="A4246" s="58">
        <v>21706</v>
      </c>
      <c r="B4246" s="58" t="s">
        <v>1019</v>
      </c>
      <c r="C4246" s="59">
        <v>18.37</v>
      </c>
      <c r="D4246" s="72">
        <f t="shared" si="218"/>
        <v>710306.66666666663</v>
      </c>
      <c r="K4246" s="62">
        <f t="shared" si="219"/>
        <v>710306.66666666663</v>
      </c>
      <c r="P4246" s="63">
        <v>203300</v>
      </c>
    </row>
    <row r="4247" spans="1:16" ht="12.75" customHeight="1" x14ac:dyDescent="0.2">
      <c r="A4247" s="58">
        <v>21707</v>
      </c>
      <c r="B4247" s="58" t="s">
        <v>1020</v>
      </c>
      <c r="C4247" s="59">
        <v>14.28</v>
      </c>
      <c r="D4247" s="72">
        <f t="shared" si="218"/>
        <v>552159.99999999988</v>
      </c>
      <c r="K4247" s="62">
        <f t="shared" si="219"/>
        <v>552159.99999999988</v>
      </c>
      <c r="P4247" s="63">
        <v>203300</v>
      </c>
    </row>
    <row r="4248" spans="1:16" ht="12.75" customHeight="1" x14ac:dyDescent="0.2">
      <c r="A4248" s="58">
        <v>21708</v>
      </c>
      <c r="B4248" s="58" t="s">
        <v>1021</v>
      </c>
      <c r="C4248" s="59">
        <v>15.58</v>
      </c>
      <c r="D4248" s="72">
        <f t="shared" si="218"/>
        <v>602426.66666666663</v>
      </c>
      <c r="K4248" s="62">
        <f t="shared" si="219"/>
        <v>602426.66666666663</v>
      </c>
      <c r="P4248" s="63">
        <v>158000</v>
      </c>
    </row>
    <row r="4249" spans="1:16" ht="12.75" customHeight="1" x14ac:dyDescent="0.2">
      <c r="A4249" s="58">
        <v>21709</v>
      </c>
      <c r="B4249" s="58" t="s">
        <v>1022</v>
      </c>
      <c r="C4249" s="59">
        <v>3.73</v>
      </c>
      <c r="D4249" s="72">
        <f t="shared" si="218"/>
        <v>144226.66666666666</v>
      </c>
      <c r="K4249" s="62">
        <f t="shared" si="219"/>
        <v>144226.66666666666</v>
      </c>
      <c r="P4249" s="63">
        <v>172400</v>
      </c>
    </row>
    <row r="4250" spans="1:16" ht="12.75" customHeight="1" x14ac:dyDescent="0.2">
      <c r="A4250" s="58">
        <v>21710</v>
      </c>
      <c r="B4250" s="58" t="s">
        <v>1023</v>
      </c>
      <c r="C4250" s="59">
        <v>15.58</v>
      </c>
      <c r="D4250" s="72">
        <f t="shared" si="218"/>
        <v>602426.66666666663</v>
      </c>
      <c r="K4250" s="62">
        <f t="shared" si="219"/>
        <v>602426.66666666663</v>
      </c>
      <c r="P4250" s="63">
        <v>41300</v>
      </c>
    </row>
    <row r="4251" spans="1:16" ht="12.75" customHeight="1" x14ac:dyDescent="0.2">
      <c r="A4251" s="58">
        <v>21711</v>
      </c>
      <c r="B4251" s="58" t="s">
        <v>1024</v>
      </c>
      <c r="C4251" s="59">
        <v>18.37</v>
      </c>
      <c r="D4251" s="72">
        <f t="shared" si="218"/>
        <v>710306.66666666663</v>
      </c>
      <c r="K4251" s="62">
        <f t="shared" si="219"/>
        <v>710306.66666666663</v>
      </c>
      <c r="P4251" s="63">
        <v>172400</v>
      </c>
    </row>
    <row r="4252" spans="1:16" ht="12.75" customHeight="1" x14ac:dyDescent="0.2">
      <c r="A4252" s="58">
        <v>21712</v>
      </c>
      <c r="B4252" s="58" t="s">
        <v>1025</v>
      </c>
      <c r="C4252" s="59">
        <v>17.420000000000002</v>
      </c>
      <c r="D4252" s="72">
        <f t="shared" si="218"/>
        <v>673573.33333333337</v>
      </c>
      <c r="K4252" s="62">
        <f t="shared" si="219"/>
        <v>673573.33333333337</v>
      </c>
      <c r="P4252" s="63">
        <v>203300</v>
      </c>
    </row>
    <row r="4253" spans="1:16" ht="12.75" customHeight="1" x14ac:dyDescent="0.2">
      <c r="A4253" s="58">
        <v>21713</v>
      </c>
      <c r="B4253" s="58" t="s">
        <v>1026</v>
      </c>
      <c r="C4253" s="59">
        <v>19.73</v>
      </c>
      <c r="D4253" s="72">
        <f t="shared" si="218"/>
        <v>762893.33333333326</v>
      </c>
      <c r="K4253" s="62">
        <f t="shared" si="219"/>
        <v>762893.33333333326</v>
      </c>
      <c r="P4253" s="63">
        <v>192800</v>
      </c>
    </row>
    <row r="4254" spans="1:16" ht="12.75" customHeight="1" x14ac:dyDescent="0.2">
      <c r="A4254" s="58">
        <v>21714</v>
      </c>
      <c r="B4254" s="58" t="s">
        <v>4992</v>
      </c>
      <c r="C4254" s="59">
        <v>15.58</v>
      </c>
      <c r="D4254" s="72">
        <f t="shared" si="218"/>
        <v>602426.66666666663</v>
      </c>
      <c r="K4254" s="62">
        <f t="shared" si="219"/>
        <v>602426.66666666663</v>
      </c>
      <c r="P4254" s="63">
        <v>218300</v>
      </c>
    </row>
    <row r="4255" spans="1:16" ht="12.75" customHeight="1" x14ac:dyDescent="0.2">
      <c r="A4255" s="58">
        <v>21715</v>
      </c>
      <c r="B4255" s="58" t="s">
        <v>1027</v>
      </c>
      <c r="C4255" s="59">
        <v>22.93</v>
      </c>
      <c r="D4255" s="72">
        <f t="shared" si="218"/>
        <v>886626.66666666663</v>
      </c>
      <c r="K4255" s="62">
        <f t="shared" si="219"/>
        <v>886626.66666666663</v>
      </c>
      <c r="P4255" s="63">
        <v>172400</v>
      </c>
    </row>
    <row r="4256" spans="1:16" ht="12.75" customHeight="1" x14ac:dyDescent="0.2">
      <c r="A4256" s="58">
        <v>21716</v>
      </c>
      <c r="B4256" s="58" t="s">
        <v>1028</v>
      </c>
      <c r="C4256" s="59">
        <v>14.28</v>
      </c>
      <c r="D4256" s="72">
        <f t="shared" si="218"/>
        <v>552159.99999999988</v>
      </c>
      <c r="K4256" s="62">
        <f t="shared" si="219"/>
        <v>552159.99999999988</v>
      </c>
      <c r="P4256" s="63">
        <v>253800</v>
      </c>
    </row>
    <row r="4257" spans="1:16" ht="12.75" customHeight="1" x14ac:dyDescent="0.2">
      <c r="A4257" s="58">
        <v>21717</v>
      </c>
      <c r="B4257" s="58" t="s">
        <v>1029</v>
      </c>
      <c r="C4257" s="59">
        <v>18.37</v>
      </c>
      <c r="D4257" s="72">
        <f t="shared" si="218"/>
        <v>710306.66666666663</v>
      </c>
      <c r="K4257" s="62">
        <f t="shared" si="219"/>
        <v>710306.66666666663</v>
      </c>
      <c r="P4257" s="63">
        <v>158000</v>
      </c>
    </row>
    <row r="4258" spans="1:16" ht="12.75" customHeight="1" x14ac:dyDescent="0.2">
      <c r="A4258" s="58">
        <v>21718</v>
      </c>
      <c r="B4258" s="58" t="s">
        <v>1030</v>
      </c>
      <c r="C4258" s="59">
        <v>18.37</v>
      </c>
      <c r="D4258" s="72">
        <f t="shared" si="218"/>
        <v>710306.66666666663</v>
      </c>
      <c r="K4258" s="62">
        <f t="shared" si="219"/>
        <v>710306.66666666663</v>
      </c>
      <c r="P4258" s="63">
        <v>203300</v>
      </c>
    </row>
    <row r="4259" spans="1:16" ht="12.75" customHeight="1" x14ac:dyDescent="0.2">
      <c r="A4259" s="58">
        <v>21719</v>
      </c>
      <c r="B4259" s="58" t="s">
        <v>1031</v>
      </c>
      <c r="C4259" s="59">
        <v>9.17</v>
      </c>
      <c r="D4259" s="72">
        <f t="shared" si="218"/>
        <v>354573.33333333331</v>
      </c>
      <c r="K4259" s="62">
        <f t="shared" si="219"/>
        <v>354573.33333333331</v>
      </c>
      <c r="P4259" s="63">
        <v>203300</v>
      </c>
    </row>
    <row r="4260" spans="1:16" ht="12.75" customHeight="1" x14ac:dyDescent="0.2">
      <c r="A4260" s="58">
        <v>21720</v>
      </c>
      <c r="B4260" s="58" t="s">
        <v>1032</v>
      </c>
      <c r="C4260" s="59">
        <v>5.51</v>
      </c>
      <c r="D4260" s="72">
        <f t="shared" si="218"/>
        <v>213053.33333333331</v>
      </c>
      <c r="K4260" s="62">
        <f t="shared" si="219"/>
        <v>213053.33333333331</v>
      </c>
      <c r="P4260" s="63">
        <v>101500</v>
      </c>
    </row>
    <row r="4261" spans="1:16" ht="12.75" customHeight="1" x14ac:dyDescent="0.2">
      <c r="A4261" s="58">
        <v>21721</v>
      </c>
      <c r="B4261" s="58" t="s">
        <v>1033</v>
      </c>
      <c r="C4261" s="59">
        <v>15.13</v>
      </c>
      <c r="D4261" s="72">
        <f t="shared" si="218"/>
        <v>585026.66666666663</v>
      </c>
      <c r="K4261" s="62">
        <f t="shared" si="219"/>
        <v>585026.66666666663</v>
      </c>
      <c r="P4261" s="63">
        <v>61000</v>
      </c>
    </row>
    <row r="4262" spans="1:16" ht="12.75" customHeight="1" x14ac:dyDescent="0.2">
      <c r="A4262" s="58">
        <v>21722</v>
      </c>
      <c r="B4262" s="58" t="s">
        <v>1034</v>
      </c>
      <c r="C4262" s="59">
        <v>24.29</v>
      </c>
      <c r="D4262" s="72">
        <f t="shared" si="218"/>
        <v>939213.33333333326</v>
      </c>
      <c r="K4262" s="62">
        <f t="shared" si="219"/>
        <v>939213.33333333326</v>
      </c>
      <c r="P4262" s="63">
        <v>167400</v>
      </c>
    </row>
    <row r="4263" spans="1:16" ht="12.75" customHeight="1" x14ac:dyDescent="0.2">
      <c r="A4263" s="58">
        <v>21723</v>
      </c>
      <c r="B4263" s="58" t="s">
        <v>1035</v>
      </c>
      <c r="C4263" s="59">
        <v>18.37</v>
      </c>
      <c r="D4263" s="72">
        <f t="shared" si="218"/>
        <v>710306.66666666663</v>
      </c>
      <c r="K4263" s="62">
        <f t="shared" si="219"/>
        <v>710306.66666666663</v>
      </c>
      <c r="P4263" s="63">
        <v>268800</v>
      </c>
    </row>
    <row r="4264" spans="1:16" ht="12.75" customHeight="1" x14ac:dyDescent="0.2">
      <c r="D4264" s="72"/>
      <c r="P4264" s="63">
        <v>203300</v>
      </c>
    </row>
    <row r="4265" spans="1:16" ht="12.75" customHeight="1" x14ac:dyDescent="0.2">
      <c r="A4265" s="58" t="s">
        <v>1036</v>
      </c>
      <c r="D4265" s="72"/>
    </row>
    <row r="4266" spans="1:16" ht="12.75" customHeight="1" x14ac:dyDescent="0.2">
      <c r="D4266" s="72"/>
    </row>
    <row r="4267" spans="1:16" ht="12.75" customHeight="1" x14ac:dyDescent="0.2">
      <c r="A4267" s="58" t="s">
        <v>1037</v>
      </c>
      <c r="D4267" s="72"/>
    </row>
    <row r="4268" spans="1:16" ht="12.75" customHeight="1" x14ac:dyDescent="0.2">
      <c r="D4268" s="72"/>
    </row>
    <row r="4269" spans="1:16" ht="12.75" customHeight="1" x14ac:dyDescent="0.2">
      <c r="A4269" s="58" t="s">
        <v>1038</v>
      </c>
      <c r="D4269" s="72"/>
    </row>
    <row r="4270" spans="1:16" ht="12.75" customHeight="1" x14ac:dyDescent="0.2">
      <c r="D4270" s="72"/>
    </row>
    <row r="4271" spans="1:16" ht="12.75" customHeight="1" x14ac:dyDescent="0.2">
      <c r="A4271" s="58" t="s">
        <v>1039</v>
      </c>
      <c r="D4271" s="72"/>
    </row>
    <row r="4272" spans="1:16" ht="12.75" customHeight="1" x14ac:dyDescent="0.2">
      <c r="A4272" s="58" t="s">
        <v>1040</v>
      </c>
      <c r="D4272" s="72"/>
    </row>
    <row r="4273" spans="1:16" ht="12.75" customHeight="1" x14ac:dyDescent="0.2">
      <c r="A4273" s="58" t="s">
        <v>1041</v>
      </c>
      <c r="D4273" s="72"/>
    </row>
    <row r="4274" spans="1:16" ht="12.75" customHeight="1" x14ac:dyDescent="0.2">
      <c r="A4274" s="58" t="s">
        <v>1042</v>
      </c>
      <c r="D4274" s="72"/>
    </row>
    <row r="4275" spans="1:16" ht="12.75" customHeight="1" x14ac:dyDescent="0.2">
      <c r="A4275" s="58" t="s">
        <v>1043</v>
      </c>
      <c r="D4275" s="72"/>
    </row>
    <row r="4276" spans="1:16" ht="12.75" customHeight="1" x14ac:dyDescent="0.2">
      <c r="A4276" s="58" t="s">
        <v>1044</v>
      </c>
      <c r="D4276" s="72"/>
    </row>
    <row r="4277" spans="1:16" ht="12.75" customHeight="1" x14ac:dyDescent="0.2">
      <c r="A4277" s="58" t="s">
        <v>1045</v>
      </c>
      <c r="D4277" s="72"/>
    </row>
    <row r="4278" spans="1:16" ht="12.75" customHeight="1" x14ac:dyDescent="0.2">
      <c r="A4278" s="58" t="s">
        <v>1046</v>
      </c>
      <c r="D4278" s="72"/>
    </row>
    <row r="4279" spans="1:16" ht="12.75" customHeight="1" x14ac:dyDescent="0.2">
      <c r="A4279" s="58" t="s">
        <v>1047</v>
      </c>
      <c r="D4279" s="72"/>
    </row>
    <row r="4280" spans="1:16" ht="12.75" customHeight="1" x14ac:dyDescent="0.2">
      <c r="A4280" s="58" t="s">
        <v>1048</v>
      </c>
      <c r="D4280" s="72"/>
    </row>
    <row r="4281" spans="1:16" ht="12.75" customHeight="1" x14ac:dyDescent="0.2">
      <c r="D4281" s="72"/>
    </row>
    <row r="4282" spans="1:16" ht="12.75" customHeight="1" x14ac:dyDescent="0.2">
      <c r="D4282" s="72"/>
    </row>
    <row r="4283" spans="1:16" ht="12.75" customHeight="1" x14ac:dyDescent="0.2">
      <c r="A4283" s="58" t="s">
        <v>1049</v>
      </c>
      <c r="D4283" s="72"/>
    </row>
    <row r="4284" spans="1:16" ht="12.75" customHeight="1" x14ac:dyDescent="0.2">
      <c r="D4284" s="72"/>
    </row>
    <row r="4285" spans="1:16" ht="12.75" customHeight="1" x14ac:dyDescent="0.2">
      <c r="A4285" s="58" t="s">
        <v>1050</v>
      </c>
      <c r="D4285" s="72"/>
    </row>
    <row r="4286" spans="1:16" ht="12.75" customHeight="1" x14ac:dyDescent="0.2">
      <c r="D4286" s="72"/>
    </row>
    <row r="4287" spans="1:16" ht="12.75" customHeight="1" x14ac:dyDescent="0.2">
      <c r="A4287" s="58">
        <v>22101</v>
      </c>
      <c r="B4287" s="58" t="s">
        <v>1051</v>
      </c>
      <c r="C4287" s="59">
        <v>4.5999999999999996</v>
      </c>
      <c r="D4287" s="72">
        <f t="shared" ref="D4287:D4296" si="220">C4287*D953</f>
        <v>177866.66666666663</v>
      </c>
      <c r="K4287" s="62">
        <f t="shared" ref="K4287:K4296" si="221">D4287</f>
        <v>177866.66666666663</v>
      </c>
    </row>
    <row r="4288" spans="1:16" ht="12.75" customHeight="1" x14ac:dyDescent="0.2">
      <c r="A4288" s="58">
        <v>22102</v>
      </c>
      <c r="B4288" s="58" t="s">
        <v>1052</v>
      </c>
      <c r="C4288" s="59">
        <v>5.96</v>
      </c>
      <c r="D4288" s="72">
        <f t="shared" si="220"/>
        <v>230453.33333333331</v>
      </c>
      <c r="K4288" s="62">
        <f t="shared" si="221"/>
        <v>230453.33333333331</v>
      </c>
      <c r="P4288" s="63">
        <v>50900</v>
      </c>
    </row>
    <row r="4289" spans="1:16" ht="12.75" customHeight="1" x14ac:dyDescent="0.2">
      <c r="A4289" s="58">
        <v>22103</v>
      </c>
      <c r="B4289" s="58" t="s">
        <v>1053</v>
      </c>
      <c r="C4289" s="59">
        <v>15.23</v>
      </c>
      <c r="D4289" s="72">
        <f t="shared" si="220"/>
        <v>588893.33333333326</v>
      </c>
      <c r="K4289" s="62">
        <f t="shared" si="221"/>
        <v>588893.33333333326</v>
      </c>
      <c r="P4289" s="63">
        <v>66000</v>
      </c>
    </row>
    <row r="4290" spans="1:16" ht="12.75" customHeight="1" x14ac:dyDescent="0.2">
      <c r="A4290" s="58">
        <v>22104</v>
      </c>
      <c r="B4290" s="58" t="s">
        <v>1054</v>
      </c>
      <c r="C4290" s="59">
        <v>35.630000000000003</v>
      </c>
      <c r="D4290" s="72">
        <f t="shared" si="220"/>
        <v>1377693.3333333333</v>
      </c>
      <c r="K4290" s="62">
        <f t="shared" si="221"/>
        <v>1377693.3333333333</v>
      </c>
      <c r="P4290" s="63">
        <v>168500</v>
      </c>
    </row>
    <row r="4291" spans="1:16" ht="12.75" customHeight="1" x14ac:dyDescent="0.2">
      <c r="A4291" s="58">
        <v>22105</v>
      </c>
      <c r="B4291" s="58" t="s">
        <v>1055</v>
      </c>
      <c r="C4291" s="59">
        <v>60.34</v>
      </c>
      <c r="D4291" s="72">
        <f t="shared" si="220"/>
        <v>2333146.6666666665</v>
      </c>
      <c r="K4291" s="62">
        <f t="shared" si="221"/>
        <v>2333146.6666666665</v>
      </c>
      <c r="P4291" s="63">
        <v>394300</v>
      </c>
    </row>
    <row r="4292" spans="1:16" ht="12.75" customHeight="1" x14ac:dyDescent="0.2">
      <c r="A4292" s="58">
        <v>22106</v>
      </c>
      <c r="B4292" s="58" t="s">
        <v>1056</v>
      </c>
      <c r="C4292" s="59">
        <v>16.82</v>
      </c>
      <c r="D4292" s="72">
        <f t="shared" si="220"/>
        <v>650373.33333333326</v>
      </c>
      <c r="K4292" s="62">
        <f t="shared" si="221"/>
        <v>650373.33333333326</v>
      </c>
      <c r="P4292" s="63">
        <v>667800</v>
      </c>
    </row>
    <row r="4293" spans="1:16" ht="12.75" customHeight="1" x14ac:dyDescent="0.2">
      <c r="A4293" s="58">
        <v>22107</v>
      </c>
      <c r="B4293" s="58" t="s">
        <v>1057</v>
      </c>
      <c r="C4293" s="59">
        <v>38.549999999999997</v>
      </c>
      <c r="D4293" s="72">
        <f t="shared" si="220"/>
        <v>1490599.9999999998</v>
      </c>
      <c r="K4293" s="62">
        <f t="shared" si="221"/>
        <v>1490599.9999999998</v>
      </c>
      <c r="P4293" s="63">
        <v>186100</v>
      </c>
    </row>
    <row r="4294" spans="1:16" ht="12.75" customHeight="1" x14ac:dyDescent="0.2">
      <c r="A4294" s="58">
        <v>22108</v>
      </c>
      <c r="B4294" s="58" t="s">
        <v>1058</v>
      </c>
      <c r="C4294" s="59">
        <v>3.82</v>
      </c>
      <c r="D4294" s="72">
        <f t="shared" si="220"/>
        <v>147706.66666666666</v>
      </c>
      <c r="K4294" s="62">
        <f t="shared" si="221"/>
        <v>147706.66666666666</v>
      </c>
      <c r="P4294" s="63">
        <v>426600</v>
      </c>
    </row>
    <row r="4295" spans="1:16" ht="12.75" customHeight="1" x14ac:dyDescent="0.2">
      <c r="A4295" s="58">
        <v>22109</v>
      </c>
      <c r="B4295" s="58" t="s">
        <v>1059</v>
      </c>
      <c r="C4295" s="59">
        <v>5.15</v>
      </c>
      <c r="D4295" s="72">
        <f t="shared" si="220"/>
        <v>199133.33333333334</v>
      </c>
      <c r="K4295" s="62">
        <f t="shared" si="221"/>
        <v>199133.33333333334</v>
      </c>
      <c r="P4295" s="63">
        <v>42300</v>
      </c>
    </row>
    <row r="4296" spans="1:16" ht="12.75" customHeight="1" x14ac:dyDescent="0.2">
      <c r="A4296" s="58">
        <v>22110</v>
      </c>
      <c r="B4296" s="58" t="s">
        <v>1060</v>
      </c>
      <c r="C4296" s="59">
        <v>7.48</v>
      </c>
      <c r="D4296" s="72">
        <f t="shared" si="220"/>
        <v>289226.66666666669</v>
      </c>
      <c r="K4296" s="62">
        <f t="shared" si="221"/>
        <v>289226.66666666669</v>
      </c>
      <c r="P4296" s="63">
        <v>57000</v>
      </c>
    </row>
    <row r="4297" spans="1:16" ht="12.75" customHeight="1" x14ac:dyDescent="0.2">
      <c r="D4297" s="72"/>
      <c r="P4297" s="63">
        <v>82800</v>
      </c>
    </row>
    <row r="4298" spans="1:16" ht="12.75" customHeight="1" x14ac:dyDescent="0.2">
      <c r="A4298" s="58" t="s">
        <v>1061</v>
      </c>
      <c r="D4298" s="72"/>
    </row>
    <row r="4299" spans="1:16" ht="12.75" customHeight="1" x14ac:dyDescent="0.2">
      <c r="D4299" s="72"/>
    </row>
    <row r="4300" spans="1:16" ht="12.75" customHeight="1" x14ac:dyDescent="0.2">
      <c r="A4300" s="58">
        <v>22203</v>
      </c>
      <c r="B4300" s="58" t="s">
        <v>1062</v>
      </c>
      <c r="C4300" s="59">
        <v>5.67</v>
      </c>
      <c r="D4300" s="72">
        <f t="shared" ref="D4300:D4308" si="222">C4300*D966</f>
        <v>219239.99999999997</v>
      </c>
      <c r="K4300" s="62">
        <f t="shared" ref="K4300:K4308" si="223">D4300</f>
        <v>219239.99999999997</v>
      </c>
    </row>
    <row r="4301" spans="1:16" ht="12.75" customHeight="1" x14ac:dyDescent="0.2">
      <c r="A4301" s="58">
        <v>22204</v>
      </c>
      <c r="B4301" s="58" t="s">
        <v>1063</v>
      </c>
      <c r="C4301" s="59">
        <v>5.67</v>
      </c>
      <c r="D4301" s="72">
        <f t="shared" si="222"/>
        <v>219239.99999999997</v>
      </c>
      <c r="K4301" s="62">
        <f t="shared" si="223"/>
        <v>219239.99999999997</v>
      </c>
      <c r="P4301" s="63">
        <v>62700</v>
      </c>
    </row>
    <row r="4302" spans="1:16" ht="12.75" customHeight="1" x14ac:dyDescent="0.2">
      <c r="A4302" s="58">
        <v>22205</v>
      </c>
      <c r="B4302" s="58" t="s">
        <v>1064</v>
      </c>
      <c r="C4302" s="59">
        <v>10.39</v>
      </c>
      <c r="D4302" s="72">
        <f t="shared" si="222"/>
        <v>401746.66666666669</v>
      </c>
      <c r="K4302" s="62">
        <f t="shared" si="223"/>
        <v>401746.66666666669</v>
      </c>
      <c r="P4302" s="63">
        <v>62700</v>
      </c>
    </row>
    <row r="4303" spans="1:16" ht="12.75" customHeight="1" x14ac:dyDescent="0.2">
      <c r="A4303" s="58">
        <v>22206</v>
      </c>
      <c r="B4303" s="58" t="s">
        <v>1065</v>
      </c>
      <c r="C4303" s="59">
        <v>9.65</v>
      </c>
      <c r="D4303" s="72">
        <f t="shared" si="222"/>
        <v>373133.33333333331</v>
      </c>
      <c r="K4303" s="62">
        <f t="shared" si="223"/>
        <v>373133.33333333331</v>
      </c>
      <c r="P4303" s="63">
        <v>115000</v>
      </c>
    </row>
    <row r="4304" spans="1:16" ht="12.75" customHeight="1" x14ac:dyDescent="0.2">
      <c r="A4304" s="58">
        <v>22207</v>
      </c>
      <c r="B4304" s="58" t="s">
        <v>1066</v>
      </c>
      <c r="C4304" s="59">
        <v>6.9</v>
      </c>
      <c r="D4304" s="72">
        <f t="shared" si="222"/>
        <v>266800</v>
      </c>
      <c r="K4304" s="62">
        <f t="shared" si="223"/>
        <v>266800</v>
      </c>
      <c r="P4304" s="63">
        <v>106800</v>
      </c>
    </row>
    <row r="4305" spans="1:16" ht="12.75" customHeight="1" x14ac:dyDescent="0.2">
      <c r="A4305" s="58">
        <v>22209</v>
      </c>
      <c r="B4305" s="58" t="s">
        <v>1067</v>
      </c>
      <c r="C4305" s="59">
        <v>11.59</v>
      </c>
      <c r="D4305" s="72">
        <f t="shared" si="222"/>
        <v>448146.66666666663</v>
      </c>
      <c r="K4305" s="62">
        <f t="shared" si="223"/>
        <v>448146.66666666663</v>
      </c>
      <c r="P4305" s="63">
        <v>76400</v>
      </c>
    </row>
    <row r="4306" spans="1:16" ht="12.75" customHeight="1" x14ac:dyDescent="0.2">
      <c r="A4306" s="58">
        <v>22210</v>
      </c>
      <c r="B4306" s="58" t="s">
        <v>1068</v>
      </c>
      <c r="C4306" s="59">
        <v>8.9</v>
      </c>
      <c r="D4306" s="72">
        <f t="shared" si="222"/>
        <v>344133.33333333331</v>
      </c>
      <c r="K4306" s="62">
        <f t="shared" si="223"/>
        <v>344133.33333333331</v>
      </c>
      <c r="P4306" s="63">
        <v>128300</v>
      </c>
    </row>
    <row r="4307" spans="1:16" ht="12.75" customHeight="1" x14ac:dyDescent="0.2">
      <c r="A4307" s="58">
        <v>22211</v>
      </c>
      <c r="B4307" s="58" t="s">
        <v>1069</v>
      </c>
      <c r="C4307" s="59">
        <v>1.62</v>
      </c>
      <c r="D4307" s="72">
        <f t="shared" si="222"/>
        <v>62640</v>
      </c>
      <c r="K4307" s="62">
        <f t="shared" si="223"/>
        <v>62640</v>
      </c>
      <c r="P4307" s="63">
        <v>98500</v>
      </c>
    </row>
    <row r="4308" spans="1:16" ht="12.75" customHeight="1" x14ac:dyDescent="0.2">
      <c r="A4308" s="58">
        <v>22212</v>
      </c>
      <c r="B4308" s="58" t="s">
        <v>1070</v>
      </c>
      <c r="C4308" s="59">
        <v>3.97</v>
      </c>
      <c r="D4308" s="72">
        <f t="shared" si="222"/>
        <v>153506.66666666666</v>
      </c>
      <c r="K4308" s="62">
        <f t="shared" si="223"/>
        <v>153506.66666666666</v>
      </c>
      <c r="P4308" s="63">
        <v>17900</v>
      </c>
    </row>
    <row r="4309" spans="1:16" ht="12.75" customHeight="1" x14ac:dyDescent="0.2">
      <c r="D4309" s="72"/>
      <c r="P4309" s="63">
        <v>43900</v>
      </c>
    </row>
    <row r="4310" spans="1:16" ht="12.75" customHeight="1" x14ac:dyDescent="0.2">
      <c r="D4310" s="72"/>
    </row>
    <row r="4311" spans="1:16" ht="12.75" customHeight="1" x14ac:dyDescent="0.2">
      <c r="A4311" s="58" t="s">
        <v>1071</v>
      </c>
      <c r="D4311" s="72"/>
    </row>
    <row r="4312" spans="1:16" ht="12.75" customHeight="1" x14ac:dyDescent="0.2">
      <c r="A4312" s="58" t="s">
        <v>5050</v>
      </c>
      <c r="D4312" s="72"/>
    </row>
    <row r="4313" spans="1:16" ht="12.75" customHeight="1" x14ac:dyDescent="0.2">
      <c r="A4313" s="58">
        <v>22301</v>
      </c>
      <c r="B4313" s="58" t="s">
        <v>1072</v>
      </c>
      <c r="C4313" s="59">
        <v>8.2899999999999991</v>
      </c>
      <c r="D4313" s="72">
        <f t="shared" ref="D4313:D4323" si="224">C4313*D979</f>
        <v>320546.66666666663</v>
      </c>
      <c r="K4313" s="62">
        <f t="shared" ref="K4313:K4323" si="225">D4313</f>
        <v>320546.66666666663</v>
      </c>
    </row>
    <row r="4314" spans="1:16" ht="12.75" customHeight="1" x14ac:dyDescent="0.2">
      <c r="A4314" s="58">
        <v>22302</v>
      </c>
      <c r="B4314" s="58" t="s">
        <v>1073</v>
      </c>
      <c r="C4314" s="59">
        <v>13.48</v>
      </c>
      <c r="D4314" s="72">
        <f t="shared" si="224"/>
        <v>521226.66666666663</v>
      </c>
      <c r="K4314" s="62">
        <f t="shared" si="225"/>
        <v>521226.66666666663</v>
      </c>
      <c r="P4314" s="63">
        <v>91700</v>
      </c>
    </row>
    <row r="4315" spans="1:16" ht="12.75" customHeight="1" x14ac:dyDescent="0.2">
      <c r="A4315" s="58">
        <v>22303</v>
      </c>
      <c r="B4315" s="58" t="s">
        <v>1074</v>
      </c>
      <c r="C4315" s="59">
        <v>22.49</v>
      </c>
      <c r="D4315" s="72">
        <f t="shared" si="224"/>
        <v>869613.33333333326</v>
      </c>
      <c r="K4315" s="62">
        <f t="shared" si="225"/>
        <v>869613.33333333326</v>
      </c>
      <c r="P4315" s="63">
        <v>149200</v>
      </c>
    </row>
    <row r="4316" spans="1:16" ht="12.75" customHeight="1" x14ac:dyDescent="0.2">
      <c r="A4316" s="58">
        <v>22304</v>
      </c>
      <c r="B4316" s="58" t="s">
        <v>1075</v>
      </c>
      <c r="C4316" s="59">
        <v>22.49</v>
      </c>
      <c r="D4316" s="72">
        <f t="shared" si="224"/>
        <v>869613.33333333326</v>
      </c>
      <c r="K4316" s="62">
        <f t="shared" si="225"/>
        <v>869613.33333333326</v>
      </c>
      <c r="P4316" s="63">
        <v>248900</v>
      </c>
    </row>
    <row r="4317" spans="1:16" ht="12.75" customHeight="1" x14ac:dyDescent="0.2">
      <c r="A4317" s="58">
        <v>22305</v>
      </c>
      <c r="B4317" s="58" t="s">
        <v>216</v>
      </c>
      <c r="C4317" s="59">
        <v>7.42</v>
      </c>
      <c r="D4317" s="72">
        <f t="shared" si="224"/>
        <v>286906.66666666663</v>
      </c>
      <c r="K4317" s="62">
        <f t="shared" si="225"/>
        <v>286906.66666666663</v>
      </c>
      <c r="P4317" s="63">
        <v>248900</v>
      </c>
    </row>
    <row r="4318" spans="1:16" ht="12.75" customHeight="1" x14ac:dyDescent="0.2">
      <c r="A4318" s="58">
        <v>22306</v>
      </c>
      <c r="B4318" s="58" t="s">
        <v>217</v>
      </c>
      <c r="C4318" s="59">
        <v>14.58</v>
      </c>
      <c r="D4318" s="72">
        <f t="shared" si="224"/>
        <v>563760</v>
      </c>
      <c r="K4318" s="62">
        <f t="shared" si="225"/>
        <v>563760</v>
      </c>
      <c r="P4318" s="63">
        <v>82100</v>
      </c>
    </row>
    <row r="4319" spans="1:16" ht="12.75" customHeight="1" x14ac:dyDescent="0.2">
      <c r="A4319" s="58">
        <v>22307</v>
      </c>
      <c r="B4319" s="58" t="s">
        <v>218</v>
      </c>
      <c r="C4319" s="59">
        <v>11.01</v>
      </c>
      <c r="D4319" s="72">
        <f t="shared" si="224"/>
        <v>425719.99999999994</v>
      </c>
      <c r="K4319" s="62">
        <f t="shared" si="225"/>
        <v>425719.99999999994</v>
      </c>
      <c r="P4319" s="63">
        <v>161400</v>
      </c>
    </row>
    <row r="4320" spans="1:16" ht="12.75" customHeight="1" x14ac:dyDescent="0.2">
      <c r="A4320" s="58">
        <v>22308</v>
      </c>
      <c r="B4320" s="58" t="s">
        <v>219</v>
      </c>
      <c r="C4320" s="59">
        <v>19.57</v>
      </c>
      <c r="D4320" s="72">
        <f t="shared" si="224"/>
        <v>756706.66666666663</v>
      </c>
      <c r="K4320" s="62">
        <f t="shared" si="225"/>
        <v>756706.66666666663</v>
      </c>
      <c r="P4320" s="63">
        <v>121800</v>
      </c>
    </row>
    <row r="4321" spans="1:16" ht="12.75" customHeight="1" x14ac:dyDescent="0.2">
      <c r="A4321" s="58">
        <v>22309</v>
      </c>
      <c r="B4321" s="58" t="s">
        <v>220</v>
      </c>
      <c r="C4321" s="59">
        <v>7.88</v>
      </c>
      <c r="D4321" s="72">
        <f t="shared" si="224"/>
        <v>304693.33333333331</v>
      </c>
      <c r="K4321" s="62">
        <f t="shared" si="225"/>
        <v>304693.33333333331</v>
      </c>
      <c r="P4321" s="63">
        <v>216600</v>
      </c>
    </row>
    <row r="4322" spans="1:16" ht="12.75" customHeight="1" x14ac:dyDescent="0.2">
      <c r="A4322" s="58">
        <v>22310</v>
      </c>
      <c r="B4322" s="58" t="s">
        <v>221</v>
      </c>
      <c r="C4322" s="59">
        <v>22.49</v>
      </c>
      <c r="D4322" s="72">
        <f t="shared" si="224"/>
        <v>869613.33333333326</v>
      </c>
      <c r="K4322" s="62">
        <f t="shared" si="225"/>
        <v>869613.33333333326</v>
      </c>
      <c r="P4322" s="63">
        <v>87200</v>
      </c>
    </row>
    <row r="4323" spans="1:16" ht="12.75" customHeight="1" x14ac:dyDescent="0.2">
      <c r="A4323" s="58">
        <v>22311</v>
      </c>
      <c r="B4323" s="58" t="s">
        <v>222</v>
      </c>
      <c r="C4323" s="59">
        <v>14.18</v>
      </c>
      <c r="D4323" s="72">
        <f t="shared" si="224"/>
        <v>548293.33333333326</v>
      </c>
      <c r="K4323" s="62">
        <f t="shared" si="225"/>
        <v>548293.33333333326</v>
      </c>
      <c r="P4323" s="63">
        <v>248900</v>
      </c>
    </row>
    <row r="4324" spans="1:16" ht="12.75" customHeight="1" x14ac:dyDescent="0.2">
      <c r="D4324" s="72"/>
      <c r="P4324" s="63">
        <v>156900</v>
      </c>
    </row>
    <row r="4325" spans="1:16" ht="12.75" customHeight="1" x14ac:dyDescent="0.2">
      <c r="A4325" s="58" t="s">
        <v>223</v>
      </c>
      <c r="D4325" s="72"/>
    </row>
    <row r="4326" spans="1:16" ht="12.75" customHeight="1" x14ac:dyDescent="0.2">
      <c r="A4326" s="58" t="s">
        <v>5050</v>
      </c>
      <c r="D4326" s="72"/>
    </row>
    <row r="4327" spans="1:16" ht="12.75" customHeight="1" x14ac:dyDescent="0.2">
      <c r="A4327" s="58">
        <v>22401</v>
      </c>
      <c r="B4327" s="58" t="s">
        <v>224</v>
      </c>
      <c r="C4327" s="59">
        <v>8.68</v>
      </c>
      <c r="D4327" s="72">
        <f>C4327*D993</f>
        <v>335626.66666666663</v>
      </c>
      <c r="K4327" s="62">
        <f>D4327</f>
        <v>335626.66666666663</v>
      </c>
    </row>
    <row r="4328" spans="1:16" ht="12.75" customHeight="1" x14ac:dyDescent="0.2">
      <c r="A4328" s="58">
        <v>22402</v>
      </c>
      <c r="B4328" s="58" t="s">
        <v>225</v>
      </c>
      <c r="C4328" s="59">
        <v>9.69</v>
      </c>
      <c r="D4328" s="72">
        <f>C4328*D994</f>
        <v>374679.99999999994</v>
      </c>
      <c r="K4328" s="62">
        <f>D4328</f>
        <v>374679.99999999994</v>
      </c>
      <c r="P4328" s="63">
        <v>96100</v>
      </c>
    </row>
    <row r="4329" spans="1:16" ht="12.75" customHeight="1" x14ac:dyDescent="0.2">
      <c r="A4329" s="58">
        <v>22403</v>
      </c>
      <c r="B4329" s="58" t="s">
        <v>1017</v>
      </c>
      <c r="C4329" s="59">
        <v>12.2</v>
      </c>
      <c r="D4329" s="72">
        <f>C4329*D995</f>
        <v>471733.33333333326</v>
      </c>
      <c r="K4329" s="62">
        <f>D4329</f>
        <v>471733.33333333326</v>
      </c>
      <c r="P4329" s="63">
        <v>107200</v>
      </c>
    </row>
    <row r="4330" spans="1:16" ht="12.75" customHeight="1" x14ac:dyDescent="0.2">
      <c r="A4330" s="58">
        <v>22404</v>
      </c>
      <c r="B4330" s="58" t="s">
        <v>226</v>
      </c>
      <c r="C4330" s="59">
        <v>9.7200000000000006</v>
      </c>
      <c r="D4330" s="72">
        <f>C4330*D996</f>
        <v>375840</v>
      </c>
      <c r="K4330" s="62">
        <f>D4330</f>
        <v>375840</v>
      </c>
      <c r="P4330" s="63">
        <v>135000</v>
      </c>
    </row>
    <row r="4331" spans="1:16" ht="12.75" customHeight="1" x14ac:dyDescent="0.2">
      <c r="A4331" s="58">
        <v>22405</v>
      </c>
      <c r="B4331" s="58" t="s">
        <v>227</v>
      </c>
      <c r="C4331" s="59">
        <v>7.39</v>
      </c>
      <c r="D4331" s="72">
        <f>C4331*D997</f>
        <v>285746.66666666663</v>
      </c>
      <c r="K4331" s="62">
        <f>D4331</f>
        <v>285746.66666666663</v>
      </c>
      <c r="P4331" s="63">
        <v>107600</v>
      </c>
    </row>
    <row r="4332" spans="1:16" ht="12.75" customHeight="1" x14ac:dyDescent="0.2">
      <c r="D4332" s="72"/>
      <c r="P4332" s="63">
        <v>81800</v>
      </c>
    </row>
    <row r="4333" spans="1:16" ht="12.75" customHeight="1" x14ac:dyDescent="0.2">
      <c r="D4333" s="72"/>
    </row>
    <row r="4334" spans="1:16" ht="12.75" customHeight="1" x14ac:dyDescent="0.2">
      <c r="D4334" s="72"/>
    </row>
    <row r="4335" spans="1:16" ht="12.75" customHeight="1" x14ac:dyDescent="0.2">
      <c r="A4335" s="58">
        <v>22501</v>
      </c>
      <c r="B4335" s="58" t="s">
        <v>228</v>
      </c>
      <c r="C4335" s="59">
        <v>9.0399999999999991</v>
      </c>
      <c r="D4335" s="72">
        <f t="shared" ref="D4335:D4345" si="226">C4335*D1001</f>
        <v>349546.66666666663</v>
      </c>
      <c r="K4335" s="62">
        <f t="shared" ref="K4335:K4345" si="227">D4335</f>
        <v>349546.66666666663</v>
      </c>
    </row>
    <row r="4336" spans="1:16" ht="12.75" customHeight="1" x14ac:dyDescent="0.2">
      <c r="A4336" s="58">
        <v>22502</v>
      </c>
      <c r="B4336" s="58" t="s">
        <v>229</v>
      </c>
      <c r="C4336" s="59">
        <v>10.36</v>
      </c>
      <c r="D4336" s="72">
        <f t="shared" si="226"/>
        <v>400586.66666666663</v>
      </c>
      <c r="K4336" s="62">
        <f t="shared" si="227"/>
        <v>400586.66666666663</v>
      </c>
      <c r="P4336" s="63">
        <v>100000</v>
      </c>
    </row>
    <row r="4337" spans="1:16" ht="12.75" customHeight="1" x14ac:dyDescent="0.2">
      <c r="A4337" s="58">
        <v>22503</v>
      </c>
      <c r="B4337" s="58" t="s">
        <v>230</v>
      </c>
      <c r="C4337" s="59">
        <v>13.61</v>
      </c>
      <c r="D4337" s="72">
        <f t="shared" si="226"/>
        <v>526253.33333333326</v>
      </c>
      <c r="K4337" s="62">
        <f t="shared" si="227"/>
        <v>526253.33333333326</v>
      </c>
      <c r="P4337" s="63">
        <v>114700</v>
      </c>
    </row>
    <row r="4338" spans="1:16" ht="12.75" customHeight="1" x14ac:dyDescent="0.2">
      <c r="A4338" s="58">
        <v>22504</v>
      </c>
      <c r="B4338" s="58" t="s">
        <v>231</v>
      </c>
      <c r="C4338" s="59">
        <v>13.61</v>
      </c>
      <c r="D4338" s="72">
        <f t="shared" si="226"/>
        <v>526253.33333333326</v>
      </c>
      <c r="K4338" s="62">
        <f t="shared" si="227"/>
        <v>526253.33333333326</v>
      </c>
      <c r="P4338" s="63">
        <v>150600</v>
      </c>
    </row>
    <row r="4339" spans="1:16" ht="12.75" customHeight="1" x14ac:dyDescent="0.2">
      <c r="A4339" s="58">
        <v>22505</v>
      </c>
      <c r="B4339" s="58" t="s">
        <v>232</v>
      </c>
      <c r="C4339" s="59">
        <v>18.649999999999999</v>
      </c>
      <c r="D4339" s="72">
        <f t="shared" si="226"/>
        <v>721133.33333333326</v>
      </c>
      <c r="K4339" s="62">
        <f t="shared" si="227"/>
        <v>721133.33333333326</v>
      </c>
      <c r="P4339" s="63">
        <v>150600</v>
      </c>
    </row>
    <row r="4340" spans="1:16" ht="12.75" customHeight="1" x14ac:dyDescent="0.2">
      <c r="A4340" s="58">
        <v>22506</v>
      </c>
      <c r="B4340" s="58" t="s">
        <v>233</v>
      </c>
      <c r="C4340" s="59">
        <v>26.76</v>
      </c>
      <c r="D4340" s="72">
        <f t="shared" si="226"/>
        <v>1034720</v>
      </c>
      <c r="K4340" s="62">
        <f t="shared" si="227"/>
        <v>1034720</v>
      </c>
      <c r="P4340" s="63">
        <v>206400</v>
      </c>
    </row>
    <row r="4341" spans="1:16" ht="12.75" customHeight="1" x14ac:dyDescent="0.2">
      <c r="A4341" s="58">
        <v>22507</v>
      </c>
      <c r="B4341" s="58" t="s">
        <v>234</v>
      </c>
      <c r="C4341" s="59">
        <v>50.22</v>
      </c>
      <c r="D4341" s="72">
        <f t="shared" si="226"/>
        <v>1941839.9999999998</v>
      </c>
      <c r="K4341" s="62">
        <f t="shared" si="227"/>
        <v>1941839.9999999998</v>
      </c>
      <c r="P4341" s="63">
        <v>296100</v>
      </c>
    </row>
    <row r="4342" spans="1:16" ht="12.75" customHeight="1" x14ac:dyDescent="0.2">
      <c r="A4342" s="58">
        <v>22508</v>
      </c>
      <c r="B4342" s="58" t="s">
        <v>235</v>
      </c>
      <c r="C4342" s="59">
        <v>69.11</v>
      </c>
      <c r="D4342" s="72">
        <f t="shared" si="226"/>
        <v>2672253.333333333</v>
      </c>
      <c r="K4342" s="62">
        <f t="shared" si="227"/>
        <v>2672253.333333333</v>
      </c>
      <c r="P4342" s="63">
        <v>555800</v>
      </c>
    </row>
    <row r="4343" spans="1:16" ht="12.75" customHeight="1" x14ac:dyDescent="0.2">
      <c r="A4343" s="58">
        <v>22509</v>
      </c>
      <c r="B4343" s="58" t="s">
        <v>236</v>
      </c>
      <c r="C4343" s="59">
        <v>11.19</v>
      </c>
      <c r="D4343" s="72">
        <f t="shared" si="226"/>
        <v>432679.99999999994</v>
      </c>
      <c r="K4343" s="62">
        <f t="shared" si="227"/>
        <v>432679.99999999994</v>
      </c>
      <c r="P4343" s="63">
        <v>764800</v>
      </c>
    </row>
    <row r="4344" spans="1:16" ht="12.75" customHeight="1" x14ac:dyDescent="0.2">
      <c r="A4344" s="58">
        <v>22510</v>
      </c>
      <c r="B4344" s="58" t="s">
        <v>237</v>
      </c>
      <c r="C4344" s="59">
        <v>6.6</v>
      </c>
      <c r="D4344" s="72">
        <f t="shared" si="226"/>
        <v>255199.99999999997</v>
      </c>
      <c r="K4344" s="62">
        <f t="shared" si="227"/>
        <v>255199.99999999997</v>
      </c>
      <c r="P4344" s="63">
        <v>123800</v>
      </c>
    </row>
    <row r="4345" spans="1:16" ht="12.75" customHeight="1" x14ac:dyDescent="0.2">
      <c r="A4345" s="58">
        <v>22511</v>
      </c>
      <c r="B4345" s="58" t="s">
        <v>238</v>
      </c>
      <c r="C4345" s="59">
        <v>10.7</v>
      </c>
      <c r="D4345" s="72">
        <f t="shared" si="226"/>
        <v>413733.33333333326</v>
      </c>
      <c r="K4345" s="62">
        <f t="shared" si="227"/>
        <v>413733.33333333326</v>
      </c>
      <c r="P4345" s="63">
        <v>73000</v>
      </c>
    </row>
    <row r="4346" spans="1:16" ht="12.75" customHeight="1" x14ac:dyDescent="0.2">
      <c r="D4346" s="72"/>
      <c r="P4346" s="63">
        <v>118400</v>
      </c>
    </row>
    <row r="4347" spans="1:16" ht="12.75" customHeight="1" x14ac:dyDescent="0.2">
      <c r="D4347" s="72"/>
    </row>
    <row r="4348" spans="1:16" ht="12.75" customHeight="1" x14ac:dyDescent="0.2">
      <c r="D4348" s="72"/>
    </row>
    <row r="4349" spans="1:16" ht="12.75" customHeight="1" x14ac:dyDescent="0.2">
      <c r="A4349" s="58">
        <v>22601</v>
      </c>
      <c r="B4349" s="58" t="s">
        <v>239</v>
      </c>
      <c r="C4349" s="59">
        <v>12.29</v>
      </c>
      <c r="D4349" s="72">
        <f>C4349*D1015</f>
        <v>475213.33333333326</v>
      </c>
      <c r="K4349" s="62">
        <f>D4349</f>
        <v>475213.33333333326</v>
      </c>
    </row>
    <row r="4350" spans="1:16" ht="12.75" customHeight="1" x14ac:dyDescent="0.2">
      <c r="A4350" s="58">
        <v>22602</v>
      </c>
      <c r="B4350" s="58" t="s">
        <v>240</v>
      </c>
      <c r="C4350" s="59">
        <v>11.59</v>
      </c>
      <c r="D4350" s="72">
        <f>C4350*D1016</f>
        <v>448146.66666666663</v>
      </c>
      <c r="K4350" s="62">
        <f>D4350</f>
        <v>448146.66666666663</v>
      </c>
      <c r="P4350" s="63">
        <v>136000</v>
      </c>
    </row>
    <row r="4351" spans="1:16" ht="12.75" customHeight="1" x14ac:dyDescent="0.2">
      <c r="A4351" s="58">
        <v>22603</v>
      </c>
      <c r="B4351" s="58" t="s">
        <v>241</v>
      </c>
      <c r="C4351" s="59">
        <v>10.17</v>
      </c>
      <c r="D4351" s="72">
        <f>C4351*D1017</f>
        <v>393240</v>
      </c>
      <c r="K4351" s="62">
        <f>D4351</f>
        <v>393240</v>
      </c>
      <c r="P4351" s="63">
        <v>128300</v>
      </c>
    </row>
    <row r="4352" spans="1:16" ht="12.75" customHeight="1" x14ac:dyDescent="0.2">
      <c r="A4352" s="58">
        <v>22604</v>
      </c>
      <c r="B4352" s="58" t="s">
        <v>242</v>
      </c>
      <c r="C4352" s="59">
        <v>19.21</v>
      </c>
      <c r="D4352" s="72">
        <f>C4352*D1018</f>
        <v>742786.66666666663</v>
      </c>
      <c r="K4352" s="62">
        <f>D4352</f>
        <v>742786.66666666663</v>
      </c>
      <c r="P4352" s="63">
        <v>112500</v>
      </c>
    </row>
    <row r="4353" spans="1:16" ht="12.75" customHeight="1" x14ac:dyDescent="0.2">
      <c r="D4353" s="72"/>
      <c r="P4353" s="63">
        <v>212600</v>
      </c>
    </row>
    <row r="4354" spans="1:16" ht="12.75" customHeight="1" x14ac:dyDescent="0.2">
      <c r="D4354" s="72"/>
    </row>
    <row r="4355" spans="1:16" ht="12.75" customHeight="1" x14ac:dyDescent="0.2">
      <c r="D4355" s="72"/>
    </row>
    <row r="4356" spans="1:16" ht="12.75" customHeight="1" x14ac:dyDescent="0.2">
      <c r="A4356" s="58">
        <v>22701</v>
      </c>
      <c r="B4356" s="58" t="s">
        <v>243</v>
      </c>
      <c r="C4356" s="59">
        <v>11.15</v>
      </c>
      <c r="D4356" s="72">
        <f t="shared" ref="D4356:D4365" si="228">C4356*D1022</f>
        <v>431133.33333333331</v>
      </c>
      <c r="K4356" s="62">
        <f t="shared" ref="K4356:K4365" si="229">D4356</f>
        <v>431133.33333333331</v>
      </c>
    </row>
    <row r="4357" spans="1:16" ht="12.75" customHeight="1" x14ac:dyDescent="0.2">
      <c r="A4357" s="58">
        <v>22702</v>
      </c>
      <c r="B4357" s="58" t="s">
        <v>244</v>
      </c>
      <c r="C4357" s="59">
        <v>13.38</v>
      </c>
      <c r="D4357" s="72">
        <f t="shared" si="228"/>
        <v>517360</v>
      </c>
      <c r="K4357" s="62">
        <f t="shared" si="229"/>
        <v>517360</v>
      </c>
      <c r="P4357" s="63">
        <v>123400</v>
      </c>
    </row>
    <row r="4358" spans="1:16" ht="12.75" customHeight="1" x14ac:dyDescent="0.2">
      <c r="A4358" s="58">
        <v>22703</v>
      </c>
      <c r="B4358" s="58" t="s">
        <v>245</v>
      </c>
      <c r="C4358" s="59">
        <v>7.71</v>
      </c>
      <c r="D4358" s="72">
        <f t="shared" si="228"/>
        <v>298120</v>
      </c>
      <c r="K4358" s="62">
        <f t="shared" si="229"/>
        <v>298120</v>
      </c>
      <c r="P4358" s="63">
        <v>148100</v>
      </c>
    </row>
    <row r="4359" spans="1:16" ht="12.75" customHeight="1" x14ac:dyDescent="0.2">
      <c r="A4359" s="58">
        <v>22704</v>
      </c>
      <c r="B4359" s="58" t="s">
        <v>246</v>
      </c>
      <c r="C4359" s="59">
        <v>8.17</v>
      </c>
      <c r="D4359" s="72">
        <f t="shared" si="228"/>
        <v>315906.66666666663</v>
      </c>
      <c r="K4359" s="62">
        <f t="shared" si="229"/>
        <v>315906.66666666663</v>
      </c>
      <c r="P4359" s="63">
        <v>85300</v>
      </c>
    </row>
    <row r="4360" spans="1:16" ht="12.75" customHeight="1" x14ac:dyDescent="0.2">
      <c r="A4360" s="58">
        <v>22705</v>
      </c>
      <c r="B4360" s="58" t="s">
        <v>247</v>
      </c>
      <c r="C4360" s="59">
        <v>7.02</v>
      </c>
      <c r="D4360" s="72">
        <f t="shared" si="228"/>
        <v>271439.99999999994</v>
      </c>
      <c r="K4360" s="62">
        <f t="shared" si="229"/>
        <v>271439.99999999994</v>
      </c>
      <c r="P4360" s="63">
        <v>90400</v>
      </c>
    </row>
    <row r="4361" spans="1:16" ht="12.75" customHeight="1" x14ac:dyDescent="0.2">
      <c r="A4361" s="58">
        <v>22706</v>
      </c>
      <c r="B4361" s="58" t="s">
        <v>248</v>
      </c>
      <c r="C4361" s="59">
        <v>9.07</v>
      </c>
      <c r="D4361" s="72">
        <f t="shared" si="228"/>
        <v>350706.66666666663</v>
      </c>
      <c r="K4361" s="62">
        <f t="shared" si="229"/>
        <v>350706.66666666663</v>
      </c>
      <c r="P4361" s="63">
        <v>77700</v>
      </c>
    </row>
    <row r="4362" spans="1:16" ht="12.75" customHeight="1" x14ac:dyDescent="0.2">
      <c r="A4362" s="58">
        <v>22707</v>
      </c>
      <c r="B4362" s="58" t="s">
        <v>249</v>
      </c>
      <c r="C4362" s="59">
        <v>8.5</v>
      </c>
      <c r="D4362" s="72">
        <f t="shared" si="228"/>
        <v>328666.66666666663</v>
      </c>
      <c r="K4362" s="62">
        <f t="shared" si="229"/>
        <v>328666.66666666663</v>
      </c>
      <c r="P4362" s="63">
        <v>100400</v>
      </c>
    </row>
    <row r="4363" spans="1:16" ht="12.75" customHeight="1" x14ac:dyDescent="0.2">
      <c r="A4363" s="58">
        <v>22708</v>
      </c>
      <c r="B4363" s="58" t="s">
        <v>250</v>
      </c>
      <c r="C4363" s="59">
        <v>23.63</v>
      </c>
      <c r="D4363" s="72">
        <f t="shared" si="228"/>
        <v>913693.33333333326</v>
      </c>
      <c r="K4363" s="62">
        <f t="shared" si="229"/>
        <v>913693.33333333326</v>
      </c>
      <c r="P4363" s="63">
        <v>94100</v>
      </c>
    </row>
    <row r="4364" spans="1:16" ht="12.75" customHeight="1" x14ac:dyDescent="0.2">
      <c r="A4364" s="58">
        <v>22709</v>
      </c>
      <c r="B4364" s="58" t="s">
        <v>251</v>
      </c>
      <c r="C4364" s="59">
        <v>9</v>
      </c>
      <c r="D4364" s="72">
        <f t="shared" si="228"/>
        <v>348000</v>
      </c>
      <c r="K4364" s="62">
        <f t="shared" si="229"/>
        <v>348000</v>
      </c>
      <c r="P4364" s="63">
        <v>261500</v>
      </c>
    </row>
    <row r="4365" spans="1:16" ht="12.75" customHeight="1" x14ac:dyDescent="0.2">
      <c r="A4365" s="58">
        <v>22710</v>
      </c>
      <c r="B4365" s="58" t="s">
        <v>252</v>
      </c>
      <c r="C4365" s="59">
        <v>5.93</v>
      </c>
      <c r="D4365" s="72">
        <f t="shared" si="228"/>
        <v>229293.33333333331</v>
      </c>
      <c r="K4365" s="62">
        <f t="shared" si="229"/>
        <v>229293.33333333331</v>
      </c>
      <c r="P4365" s="63">
        <v>99600</v>
      </c>
    </row>
    <row r="4366" spans="1:16" ht="12.75" customHeight="1" x14ac:dyDescent="0.2">
      <c r="D4366" s="72"/>
      <c r="P4366" s="63">
        <v>65600</v>
      </c>
    </row>
    <row r="4367" spans="1:16" ht="12.75" customHeight="1" x14ac:dyDescent="0.2">
      <c r="A4367" s="58" t="s">
        <v>253</v>
      </c>
      <c r="D4367" s="72"/>
    </row>
    <row r="4368" spans="1:16" ht="12.75" customHeight="1" x14ac:dyDescent="0.2">
      <c r="D4368" s="72"/>
    </row>
    <row r="4369" spans="1:16" ht="12.75" customHeight="1" x14ac:dyDescent="0.2">
      <c r="A4369" s="58">
        <v>22801</v>
      </c>
      <c r="B4369" s="58" t="s">
        <v>254</v>
      </c>
      <c r="C4369" s="59">
        <v>10.34</v>
      </c>
      <c r="D4369" s="72">
        <f>C4369*D1035</f>
        <v>399813.33333333331</v>
      </c>
      <c r="K4369" s="62">
        <f>D4369</f>
        <v>399813.33333333331</v>
      </c>
    </row>
    <row r="4370" spans="1:16" ht="12.75" customHeight="1" x14ac:dyDescent="0.2">
      <c r="A4370" s="58">
        <v>22802</v>
      </c>
      <c r="B4370" s="58" t="s">
        <v>255</v>
      </c>
      <c r="C4370" s="59">
        <v>12.86</v>
      </c>
      <c r="D4370" s="72">
        <f>C4370*D1036</f>
        <v>497253.33333333326</v>
      </c>
      <c r="K4370" s="62">
        <f>D4370</f>
        <v>497253.33333333326</v>
      </c>
      <c r="P4370" s="63">
        <v>114400</v>
      </c>
    </row>
    <row r="4371" spans="1:16" ht="12.75" customHeight="1" x14ac:dyDescent="0.2">
      <c r="D4371" s="72"/>
      <c r="P4371" s="63">
        <v>142300</v>
      </c>
    </row>
    <row r="4372" spans="1:16" ht="12.75" customHeight="1" x14ac:dyDescent="0.2">
      <c r="A4372" s="58" t="s">
        <v>256</v>
      </c>
      <c r="D4372" s="72"/>
    </row>
    <row r="4373" spans="1:16" ht="12.75" customHeight="1" x14ac:dyDescent="0.2">
      <c r="D4373" s="72"/>
    </row>
    <row r="4374" spans="1:16" ht="12.75" customHeight="1" x14ac:dyDescent="0.2">
      <c r="A4374" s="58">
        <v>22901</v>
      </c>
      <c r="B4374" s="58" t="s">
        <v>257</v>
      </c>
      <c r="C4374" s="59">
        <v>10.17</v>
      </c>
      <c r="D4374" s="72">
        <f>C4374*D1040</f>
        <v>393240</v>
      </c>
      <c r="K4374" s="62">
        <f>D4374</f>
        <v>393240</v>
      </c>
    </row>
    <row r="4375" spans="1:16" ht="12.75" customHeight="1" x14ac:dyDescent="0.2">
      <c r="A4375" s="58">
        <v>22902</v>
      </c>
      <c r="B4375" s="58" t="s">
        <v>258</v>
      </c>
      <c r="C4375" s="59">
        <v>22.13</v>
      </c>
      <c r="D4375" s="72">
        <f>C4375*D1041</f>
        <v>855693.33333333326</v>
      </c>
      <c r="K4375" s="62">
        <f>D4375</f>
        <v>855693.33333333326</v>
      </c>
      <c r="P4375" s="63">
        <v>112500</v>
      </c>
    </row>
    <row r="4376" spans="1:16" ht="12.75" customHeight="1" x14ac:dyDescent="0.2">
      <c r="D4376" s="72"/>
      <c r="P4376" s="63">
        <v>244900</v>
      </c>
    </row>
    <row r="4377" spans="1:16" ht="12.75" customHeight="1" x14ac:dyDescent="0.2">
      <c r="A4377" s="58" t="s">
        <v>259</v>
      </c>
      <c r="D4377" s="72"/>
    </row>
    <row r="4378" spans="1:16" ht="12.75" customHeight="1" x14ac:dyDescent="0.2">
      <c r="D4378" s="72"/>
    </row>
    <row r="4379" spans="1:16" ht="12.75" customHeight="1" x14ac:dyDescent="0.2">
      <c r="A4379" s="58" t="s">
        <v>260</v>
      </c>
      <c r="D4379" s="72"/>
    </row>
    <row r="4380" spans="1:16" ht="12.75" customHeight="1" x14ac:dyDescent="0.2">
      <c r="D4380" s="72"/>
    </row>
    <row r="4381" spans="1:16" ht="12.75" customHeight="1" x14ac:dyDescent="0.2">
      <c r="A4381" s="58">
        <v>23101</v>
      </c>
      <c r="B4381" s="58" t="s">
        <v>261</v>
      </c>
      <c r="C4381" s="59">
        <v>2.1800000000000002</v>
      </c>
      <c r="D4381" s="72">
        <f>C4381*D1047</f>
        <v>84293.333333333328</v>
      </c>
      <c r="K4381" s="62">
        <f>D4381</f>
        <v>84293.333333333328</v>
      </c>
    </row>
    <row r="4382" spans="1:16" ht="12.75" customHeight="1" x14ac:dyDescent="0.2">
      <c r="A4382" s="58">
        <v>23102</v>
      </c>
      <c r="B4382" s="58" t="s">
        <v>262</v>
      </c>
      <c r="C4382" s="59">
        <v>27.21</v>
      </c>
      <c r="D4382" s="72">
        <f>C4382*D1048</f>
        <v>1052120</v>
      </c>
      <c r="K4382" s="62">
        <f>D4382</f>
        <v>1052120</v>
      </c>
      <c r="P4382" s="63">
        <v>24100</v>
      </c>
    </row>
    <row r="4383" spans="1:16" ht="12.75" customHeight="1" x14ac:dyDescent="0.2">
      <c r="A4383" s="58">
        <v>23103</v>
      </c>
      <c r="B4383" s="58" t="s">
        <v>263</v>
      </c>
      <c r="C4383" s="59">
        <v>3.55</v>
      </c>
      <c r="D4383" s="72">
        <f>C4383*D1049</f>
        <v>137266.66666666666</v>
      </c>
      <c r="K4383" s="62">
        <f>D4383</f>
        <v>137266.66666666666</v>
      </c>
      <c r="P4383" s="63">
        <v>301100</v>
      </c>
    </row>
    <row r="4384" spans="1:16" ht="12.75" customHeight="1" x14ac:dyDescent="0.2">
      <c r="A4384" s="58">
        <v>23104</v>
      </c>
      <c r="B4384" s="58" t="s">
        <v>264</v>
      </c>
      <c r="C4384" s="59">
        <v>1.07</v>
      </c>
      <c r="D4384" s="72">
        <f>C4384*D1050</f>
        <v>41373.333333333336</v>
      </c>
      <c r="K4384" s="62">
        <f>D4384</f>
        <v>41373.333333333336</v>
      </c>
      <c r="P4384" s="63">
        <v>39300</v>
      </c>
    </row>
    <row r="4385" spans="1:16" ht="12.75" customHeight="1" x14ac:dyDescent="0.2">
      <c r="A4385" s="58">
        <v>23105</v>
      </c>
      <c r="B4385" s="58" t="s">
        <v>265</v>
      </c>
      <c r="C4385" s="59">
        <v>1.04</v>
      </c>
      <c r="D4385" s="72">
        <f>C4385*D1051</f>
        <v>40213.333333333336</v>
      </c>
      <c r="K4385" s="62">
        <f>D4385</f>
        <v>40213.333333333336</v>
      </c>
      <c r="P4385" s="63">
        <v>11800</v>
      </c>
    </row>
    <row r="4386" spans="1:16" ht="12.75" customHeight="1" x14ac:dyDescent="0.2">
      <c r="D4386" s="72"/>
      <c r="P4386" s="63">
        <v>11500</v>
      </c>
    </row>
    <row r="4387" spans="1:16" ht="12.75" customHeight="1" x14ac:dyDescent="0.2">
      <c r="A4387" s="58">
        <v>23107</v>
      </c>
      <c r="B4387" s="58" t="s">
        <v>266</v>
      </c>
      <c r="C4387" s="59">
        <v>1.83</v>
      </c>
      <c r="D4387" s="72">
        <f t="shared" ref="D4387:D4400" si="230">C4387*D1053</f>
        <v>70760</v>
      </c>
      <c r="K4387" s="62">
        <f t="shared" ref="K4387:K4400" si="231">D4387</f>
        <v>70760</v>
      </c>
    </row>
    <row r="4388" spans="1:16" ht="12.75" customHeight="1" x14ac:dyDescent="0.2">
      <c r="A4388" s="58">
        <v>23108</v>
      </c>
      <c r="B4388" s="58" t="s">
        <v>267</v>
      </c>
      <c r="C4388" s="59">
        <v>1.72</v>
      </c>
      <c r="D4388" s="72">
        <f t="shared" si="230"/>
        <v>66506.666666666657</v>
      </c>
      <c r="K4388" s="62">
        <f t="shared" si="231"/>
        <v>66506.666666666657</v>
      </c>
      <c r="P4388" s="63">
        <v>20300</v>
      </c>
    </row>
    <row r="4389" spans="1:16" ht="12.75" customHeight="1" x14ac:dyDescent="0.2">
      <c r="A4389" s="58">
        <v>23109</v>
      </c>
      <c r="B4389" s="58" t="s">
        <v>268</v>
      </c>
      <c r="C4389" s="59">
        <v>1.76</v>
      </c>
      <c r="D4389" s="72">
        <f t="shared" si="230"/>
        <v>68053.333333333328</v>
      </c>
      <c r="K4389" s="62">
        <f t="shared" si="231"/>
        <v>68053.333333333328</v>
      </c>
      <c r="P4389" s="63">
        <v>19000</v>
      </c>
    </row>
    <row r="4390" spans="1:16" ht="12.75" customHeight="1" x14ac:dyDescent="0.2">
      <c r="A4390" s="58">
        <v>23110</v>
      </c>
      <c r="B4390" s="58" t="s">
        <v>269</v>
      </c>
      <c r="C4390" s="59">
        <v>9.7200000000000006</v>
      </c>
      <c r="D4390" s="72">
        <f t="shared" si="230"/>
        <v>375840</v>
      </c>
      <c r="K4390" s="62">
        <f t="shared" si="231"/>
        <v>375840</v>
      </c>
      <c r="P4390" s="63">
        <v>19500</v>
      </c>
    </row>
    <row r="4391" spans="1:16" ht="12.75" customHeight="1" x14ac:dyDescent="0.2">
      <c r="A4391" s="58">
        <v>23111</v>
      </c>
      <c r="B4391" s="58" t="s">
        <v>270</v>
      </c>
      <c r="C4391" s="59">
        <v>8.93</v>
      </c>
      <c r="D4391" s="72">
        <f t="shared" si="230"/>
        <v>345293.33333333331</v>
      </c>
      <c r="K4391" s="62">
        <f t="shared" si="231"/>
        <v>345293.33333333331</v>
      </c>
      <c r="P4391" s="63">
        <v>107600</v>
      </c>
    </row>
    <row r="4392" spans="1:16" ht="12.75" customHeight="1" x14ac:dyDescent="0.2">
      <c r="A4392" s="58">
        <v>23112</v>
      </c>
      <c r="B4392" s="58" t="s">
        <v>271</v>
      </c>
      <c r="C4392" s="59">
        <v>8.93</v>
      </c>
      <c r="D4392" s="72">
        <f t="shared" si="230"/>
        <v>345293.33333333331</v>
      </c>
      <c r="K4392" s="62">
        <f t="shared" si="231"/>
        <v>345293.33333333331</v>
      </c>
      <c r="P4392" s="63">
        <v>98800</v>
      </c>
    </row>
    <row r="4393" spans="1:16" ht="12.75" customHeight="1" x14ac:dyDescent="0.2">
      <c r="A4393" s="58">
        <v>23114</v>
      </c>
      <c r="B4393" s="58" t="s">
        <v>272</v>
      </c>
      <c r="C4393" s="59">
        <v>1.78</v>
      </c>
      <c r="D4393" s="72">
        <f t="shared" si="230"/>
        <v>68826.666666666657</v>
      </c>
      <c r="K4393" s="62">
        <f t="shared" si="231"/>
        <v>68826.666666666657</v>
      </c>
      <c r="P4393" s="63">
        <v>98800</v>
      </c>
    </row>
    <row r="4394" spans="1:16" ht="12.75" customHeight="1" x14ac:dyDescent="0.2">
      <c r="A4394" s="58">
        <v>23115</v>
      </c>
      <c r="B4394" s="58" t="s">
        <v>273</v>
      </c>
      <c r="C4394" s="59">
        <v>2.38</v>
      </c>
      <c r="D4394" s="72">
        <f t="shared" si="230"/>
        <v>92026.666666666657</v>
      </c>
      <c r="K4394" s="62">
        <f t="shared" si="231"/>
        <v>92026.666666666657</v>
      </c>
      <c r="P4394" s="63">
        <v>19700</v>
      </c>
    </row>
    <row r="4395" spans="1:16" ht="12.75" customHeight="1" x14ac:dyDescent="0.2">
      <c r="A4395" s="58">
        <v>23116</v>
      </c>
      <c r="B4395" s="58" t="s">
        <v>274</v>
      </c>
      <c r="C4395" s="59">
        <v>1.04</v>
      </c>
      <c r="D4395" s="72">
        <f t="shared" si="230"/>
        <v>40213.333333333336</v>
      </c>
      <c r="K4395" s="62">
        <f t="shared" si="231"/>
        <v>40213.333333333336</v>
      </c>
      <c r="P4395" s="63">
        <v>26300</v>
      </c>
    </row>
    <row r="4396" spans="1:16" ht="12.75" customHeight="1" x14ac:dyDescent="0.2">
      <c r="A4396" s="58">
        <v>23117</v>
      </c>
      <c r="B4396" s="58" t="s">
        <v>275</v>
      </c>
      <c r="C4396" s="59">
        <v>2</v>
      </c>
      <c r="D4396" s="72">
        <f t="shared" si="230"/>
        <v>77333.333333333328</v>
      </c>
      <c r="K4396" s="62">
        <f t="shared" si="231"/>
        <v>77333.333333333328</v>
      </c>
      <c r="P4396" s="63">
        <v>11500</v>
      </c>
    </row>
    <row r="4397" spans="1:16" ht="12.75" customHeight="1" x14ac:dyDescent="0.2">
      <c r="A4397" s="58">
        <v>23118</v>
      </c>
      <c r="B4397" s="58" t="s">
        <v>276</v>
      </c>
      <c r="C4397" s="59">
        <v>344.16</v>
      </c>
      <c r="D4397" s="72">
        <f t="shared" si="230"/>
        <v>13307520</v>
      </c>
      <c r="K4397" s="62">
        <f t="shared" si="231"/>
        <v>13307520</v>
      </c>
      <c r="P4397" s="63">
        <v>22100</v>
      </c>
    </row>
    <row r="4398" spans="1:16" ht="12.75" customHeight="1" x14ac:dyDescent="0.2">
      <c r="A4398" s="58">
        <v>23119</v>
      </c>
      <c r="B4398" s="58" t="s">
        <v>277</v>
      </c>
      <c r="C4398" s="59">
        <v>286.85000000000002</v>
      </c>
      <c r="D4398" s="72">
        <f t="shared" si="230"/>
        <v>11091533.333333334</v>
      </c>
      <c r="K4398" s="62">
        <f t="shared" si="231"/>
        <v>11091533.333333334</v>
      </c>
      <c r="P4398" s="63">
        <v>3808700</v>
      </c>
    </row>
    <row r="4399" spans="1:16" ht="12.75" customHeight="1" x14ac:dyDescent="0.2">
      <c r="A4399" s="58">
        <v>23120</v>
      </c>
      <c r="B4399" s="58" t="s">
        <v>278</v>
      </c>
      <c r="C4399" s="59">
        <v>2.1800000000000002</v>
      </c>
      <c r="D4399" s="72">
        <f t="shared" si="230"/>
        <v>84293.333333333328</v>
      </c>
      <c r="K4399" s="62">
        <f t="shared" si="231"/>
        <v>84293.333333333328</v>
      </c>
      <c r="P4399" s="63">
        <v>3174500</v>
      </c>
    </row>
    <row r="4400" spans="1:16" ht="12.75" customHeight="1" x14ac:dyDescent="0.2">
      <c r="A4400" s="58">
        <v>23121</v>
      </c>
      <c r="B4400" s="58" t="s">
        <v>279</v>
      </c>
      <c r="C4400" s="59">
        <v>1.83</v>
      </c>
      <c r="D4400" s="72">
        <f t="shared" si="230"/>
        <v>70760</v>
      </c>
      <c r="K4400" s="62">
        <f t="shared" si="231"/>
        <v>70760</v>
      </c>
      <c r="P4400" s="63">
        <v>24100</v>
      </c>
    </row>
    <row r="4401" spans="1:16" ht="12.75" customHeight="1" x14ac:dyDescent="0.2">
      <c r="A4401" s="58" t="s">
        <v>5050</v>
      </c>
      <c r="D4401" s="72"/>
      <c r="P4401" s="63">
        <v>20300</v>
      </c>
    </row>
    <row r="4402" spans="1:16" ht="12.75" customHeight="1" x14ac:dyDescent="0.2">
      <c r="A4402" s="58" t="s">
        <v>280</v>
      </c>
      <c r="D4402" s="72"/>
    </row>
    <row r="4403" spans="1:16" ht="12.75" customHeight="1" x14ac:dyDescent="0.2">
      <c r="D4403" s="72"/>
    </row>
    <row r="4404" spans="1:16" ht="12.75" customHeight="1" x14ac:dyDescent="0.2">
      <c r="A4404" s="58" t="s">
        <v>281</v>
      </c>
      <c r="D4404" s="72"/>
    </row>
    <row r="4405" spans="1:16" ht="12.75" customHeight="1" x14ac:dyDescent="0.2">
      <c r="D4405" s="72"/>
    </row>
    <row r="4406" spans="1:16" ht="12.75" customHeight="1" x14ac:dyDescent="0.2">
      <c r="A4406" s="58" t="s">
        <v>5050</v>
      </c>
      <c r="D4406" s="72"/>
    </row>
    <row r="4407" spans="1:16" ht="12.75" customHeight="1" x14ac:dyDescent="0.2">
      <c r="A4407" s="58" t="s">
        <v>282</v>
      </c>
      <c r="D4407" s="72"/>
    </row>
    <row r="4408" spans="1:16" ht="12.75" customHeight="1" x14ac:dyDescent="0.2">
      <c r="D4408" s="72"/>
    </row>
    <row r="4409" spans="1:16" ht="12.75" customHeight="1" x14ac:dyDescent="0.2">
      <c r="A4409" s="58">
        <v>24101</v>
      </c>
      <c r="B4409" s="58" t="s">
        <v>283</v>
      </c>
      <c r="C4409" s="59">
        <v>1.93</v>
      </c>
      <c r="D4409" s="72">
        <f t="shared" ref="D4409:D4434" si="232">C4409*D1075</f>
        <v>74626.666666666657</v>
      </c>
      <c r="K4409" s="62">
        <f t="shared" ref="K4409:K4434" si="233">D4409</f>
        <v>74626.666666666657</v>
      </c>
    </row>
    <row r="4410" spans="1:16" ht="12.75" customHeight="1" x14ac:dyDescent="0.2">
      <c r="A4410" s="58">
        <v>24102</v>
      </c>
      <c r="B4410" s="58" t="s">
        <v>284</v>
      </c>
      <c r="C4410" s="59">
        <v>3.89</v>
      </c>
      <c r="D4410" s="72">
        <f t="shared" si="232"/>
        <v>150413.33333333334</v>
      </c>
      <c r="K4410" s="62">
        <f t="shared" si="233"/>
        <v>150413.33333333334</v>
      </c>
      <c r="P4410" s="63">
        <v>21400</v>
      </c>
    </row>
    <row r="4411" spans="1:16" ht="12.75" customHeight="1" x14ac:dyDescent="0.2">
      <c r="A4411" s="58">
        <v>24103</v>
      </c>
      <c r="B4411" s="58" t="s">
        <v>285</v>
      </c>
      <c r="C4411" s="59">
        <v>6.51</v>
      </c>
      <c r="D4411" s="72">
        <f t="shared" si="232"/>
        <v>251719.99999999997</v>
      </c>
      <c r="K4411" s="62">
        <f t="shared" si="233"/>
        <v>251719.99999999997</v>
      </c>
      <c r="P4411" s="63">
        <v>43000</v>
      </c>
    </row>
    <row r="4412" spans="1:16" ht="12.75" customHeight="1" x14ac:dyDescent="0.2">
      <c r="A4412" s="58">
        <v>24104</v>
      </c>
      <c r="B4412" s="58" t="s">
        <v>286</v>
      </c>
      <c r="C4412" s="59">
        <v>6.06</v>
      </c>
      <c r="D4412" s="72">
        <f t="shared" si="232"/>
        <v>234319.99999999997</v>
      </c>
      <c r="K4412" s="62">
        <f t="shared" si="233"/>
        <v>234319.99999999997</v>
      </c>
      <c r="P4412" s="63">
        <v>72000</v>
      </c>
    </row>
    <row r="4413" spans="1:16" ht="12.75" customHeight="1" x14ac:dyDescent="0.2">
      <c r="A4413" s="58">
        <v>24105</v>
      </c>
      <c r="B4413" s="58" t="s">
        <v>287</v>
      </c>
      <c r="C4413" s="59">
        <v>6.51</v>
      </c>
      <c r="D4413" s="72">
        <f t="shared" si="232"/>
        <v>251719.99999999997</v>
      </c>
      <c r="K4413" s="62">
        <f t="shared" si="233"/>
        <v>251719.99999999997</v>
      </c>
      <c r="P4413" s="63">
        <v>67100</v>
      </c>
    </row>
    <row r="4414" spans="1:16" ht="12.75" customHeight="1" x14ac:dyDescent="0.2">
      <c r="A4414" s="58">
        <v>24106</v>
      </c>
      <c r="B4414" s="58" t="s">
        <v>288</v>
      </c>
      <c r="C4414" s="59">
        <v>1.41</v>
      </c>
      <c r="D4414" s="72">
        <f t="shared" si="232"/>
        <v>54519.999999999993</v>
      </c>
      <c r="K4414" s="62">
        <f t="shared" si="233"/>
        <v>54519.999999999993</v>
      </c>
      <c r="P4414" s="63">
        <v>72000</v>
      </c>
    </row>
    <row r="4415" spans="1:16" ht="12.75" customHeight="1" x14ac:dyDescent="0.2">
      <c r="A4415" s="58">
        <v>24107</v>
      </c>
      <c r="B4415" s="58" t="s">
        <v>289</v>
      </c>
      <c r="C4415" s="59">
        <v>7.51</v>
      </c>
      <c r="D4415" s="72">
        <f t="shared" si="232"/>
        <v>290386.66666666663</v>
      </c>
      <c r="K4415" s="62">
        <f t="shared" si="233"/>
        <v>290386.66666666663</v>
      </c>
      <c r="P4415" s="63">
        <v>15600</v>
      </c>
    </row>
    <row r="4416" spans="1:16" ht="12.75" customHeight="1" x14ac:dyDescent="0.2">
      <c r="A4416" s="58">
        <v>24108</v>
      </c>
      <c r="B4416" s="58" t="s">
        <v>290</v>
      </c>
      <c r="C4416" s="59">
        <v>1.93</v>
      </c>
      <c r="D4416" s="72">
        <f t="shared" si="232"/>
        <v>74626.666666666657</v>
      </c>
      <c r="K4416" s="62">
        <f t="shared" si="233"/>
        <v>74626.666666666657</v>
      </c>
      <c r="P4416" s="63">
        <v>83100</v>
      </c>
    </row>
    <row r="4417" spans="1:16" ht="12.75" customHeight="1" x14ac:dyDescent="0.2">
      <c r="A4417" s="58">
        <v>24109</v>
      </c>
      <c r="B4417" s="58" t="s">
        <v>291</v>
      </c>
      <c r="C4417" s="59">
        <v>2.31</v>
      </c>
      <c r="D4417" s="72">
        <f t="shared" si="232"/>
        <v>89320</v>
      </c>
      <c r="K4417" s="62">
        <f t="shared" si="233"/>
        <v>89320</v>
      </c>
      <c r="P4417" s="63">
        <v>21400</v>
      </c>
    </row>
    <row r="4418" spans="1:16" ht="12.75" customHeight="1" x14ac:dyDescent="0.2">
      <c r="A4418" s="58">
        <v>24110</v>
      </c>
      <c r="B4418" s="58" t="s">
        <v>292</v>
      </c>
      <c r="C4418" s="59">
        <v>4.71</v>
      </c>
      <c r="D4418" s="72">
        <f t="shared" si="232"/>
        <v>182120</v>
      </c>
      <c r="K4418" s="62">
        <f t="shared" si="233"/>
        <v>182120</v>
      </c>
      <c r="P4418" s="63">
        <v>25600</v>
      </c>
    </row>
    <row r="4419" spans="1:16" ht="12.75" customHeight="1" x14ac:dyDescent="0.2">
      <c r="A4419" s="58">
        <v>24111</v>
      </c>
      <c r="B4419" s="58" t="s">
        <v>293</v>
      </c>
      <c r="C4419" s="59">
        <v>5.3</v>
      </c>
      <c r="D4419" s="72">
        <f t="shared" si="232"/>
        <v>204933.33333333331</v>
      </c>
      <c r="K4419" s="62">
        <f t="shared" si="233"/>
        <v>204933.33333333331</v>
      </c>
      <c r="P4419" s="63">
        <v>52100</v>
      </c>
    </row>
    <row r="4420" spans="1:16" ht="12.75" customHeight="1" x14ac:dyDescent="0.2">
      <c r="A4420" s="58">
        <v>24112</v>
      </c>
      <c r="B4420" s="58" t="s">
        <v>294</v>
      </c>
      <c r="C4420" s="59">
        <v>6.5</v>
      </c>
      <c r="D4420" s="72">
        <f t="shared" si="232"/>
        <v>251333.33333333331</v>
      </c>
      <c r="K4420" s="62">
        <f t="shared" si="233"/>
        <v>251333.33333333331</v>
      </c>
      <c r="P4420" s="63">
        <v>58700</v>
      </c>
    </row>
    <row r="4421" spans="1:16" ht="12.75" customHeight="1" x14ac:dyDescent="0.2">
      <c r="A4421" s="58">
        <v>24113</v>
      </c>
      <c r="B4421" s="58" t="s">
        <v>295</v>
      </c>
      <c r="C4421" s="59">
        <v>3.82</v>
      </c>
      <c r="D4421" s="72">
        <f t="shared" si="232"/>
        <v>147706.66666666666</v>
      </c>
      <c r="K4421" s="62">
        <f t="shared" si="233"/>
        <v>147706.66666666666</v>
      </c>
      <c r="P4421" s="63">
        <v>71900</v>
      </c>
    </row>
    <row r="4422" spans="1:16" ht="12.75" customHeight="1" x14ac:dyDescent="0.2">
      <c r="A4422" s="58">
        <v>24114</v>
      </c>
      <c r="B4422" s="58" t="s">
        <v>296</v>
      </c>
      <c r="C4422" s="59">
        <v>0.4</v>
      </c>
      <c r="D4422" s="72">
        <f t="shared" si="232"/>
        <v>15466.666666666666</v>
      </c>
      <c r="K4422" s="62">
        <f t="shared" si="233"/>
        <v>15466.666666666666</v>
      </c>
      <c r="P4422" s="63">
        <v>42300</v>
      </c>
    </row>
    <row r="4423" spans="1:16" ht="12.75" customHeight="1" x14ac:dyDescent="0.2">
      <c r="A4423" s="58">
        <v>24115</v>
      </c>
      <c r="B4423" s="58" t="s">
        <v>297</v>
      </c>
      <c r="C4423" s="59">
        <v>5.08</v>
      </c>
      <c r="D4423" s="72">
        <f t="shared" si="232"/>
        <v>196426.66666666666</v>
      </c>
      <c r="K4423" s="62">
        <f t="shared" si="233"/>
        <v>196426.66666666666</v>
      </c>
      <c r="P4423" s="63">
        <v>4400</v>
      </c>
    </row>
    <row r="4424" spans="1:16" ht="12.75" customHeight="1" x14ac:dyDescent="0.2">
      <c r="A4424" s="58">
        <v>24116</v>
      </c>
      <c r="B4424" s="58" t="s">
        <v>298</v>
      </c>
      <c r="C4424" s="59">
        <v>5.08</v>
      </c>
      <c r="D4424" s="72">
        <f t="shared" si="232"/>
        <v>196426.66666666666</v>
      </c>
      <c r="K4424" s="62">
        <f t="shared" si="233"/>
        <v>196426.66666666666</v>
      </c>
      <c r="P4424" s="63">
        <v>56200</v>
      </c>
    </row>
    <row r="4425" spans="1:16" ht="12.75" customHeight="1" x14ac:dyDescent="0.2">
      <c r="A4425" s="58">
        <v>24117</v>
      </c>
      <c r="B4425" s="58" t="s">
        <v>299</v>
      </c>
      <c r="C4425" s="59">
        <v>2.09</v>
      </c>
      <c r="D4425" s="72">
        <f t="shared" si="232"/>
        <v>80813.333333333328</v>
      </c>
      <c r="K4425" s="62">
        <f t="shared" si="233"/>
        <v>80813.333333333328</v>
      </c>
      <c r="P4425" s="63">
        <v>56200</v>
      </c>
    </row>
    <row r="4426" spans="1:16" ht="12.75" customHeight="1" x14ac:dyDescent="0.2">
      <c r="A4426" s="58">
        <v>24118</v>
      </c>
      <c r="B4426" s="58" t="s">
        <v>5040</v>
      </c>
      <c r="C4426" s="59">
        <v>4.93</v>
      </c>
      <c r="D4426" s="72">
        <f t="shared" si="232"/>
        <v>190626.66666666666</v>
      </c>
      <c r="K4426" s="62">
        <f t="shared" si="233"/>
        <v>190626.66666666666</v>
      </c>
      <c r="P4426" s="63">
        <v>23100</v>
      </c>
    </row>
    <row r="4427" spans="1:16" ht="12.75" customHeight="1" x14ac:dyDescent="0.2">
      <c r="A4427" s="58">
        <v>24119</v>
      </c>
      <c r="B4427" s="58" t="s">
        <v>300</v>
      </c>
      <c r="C4427" s="59">
        <v>9.33</v>
      </c>
      <c r="D4427" s="72">
        <f t="shared" si="232"/>
        <v>360760</v>
      </c>
      <c r="K4427" s="62">
        <f t="shared" si="233"/>
        <v>360760</v>
      </c>
      <c r="P4427" s="63">
        <v>54600</v>
      </c>
    </row>
    <row r="4428" spans="1:16" ht="12.75" customHeight="1" x14ac:dyDescent="0.2">
      <c r="A4428" s="58">
        <v>24120</v>
      </c>
      <c r="B4428" s="58" t="s">
        <v>301</v>
      </c>
      <c r="C4428" s="59">
        <v>3.07</v>
      </c>
      <c r="D4428" s="72">
        <f t="shared" si="232"/>
        <v>118706.66666666666</v>
      </c>
      <c r="K4428" s="62">
        <f t="shared" si="233"/>
        <v>118706.66666666666</v>
      </c>
      <c r="P4428" s="63">
        <v>103300</v>
      </c>
    </row>
    <row r="4429" spans="1:16" ht="12.75" customHeight="1" x14ac:dyDescent="0.2">
      <c r="A4429" s="58">
        <v>24121</v>
      </c>
      <c r="B4429" s="58" t="s">
        <v>302</v>
      </c>
      <c r="C4429" s="59">
        <v>15.72</v>
      </c>
      <c r="D4429" s="72">
        <f t="shared" si="232"/>
        <v>607840</v>
      </c>
      <c r="K4429" s="62">
        <f t="shared" si="233"/>
        <v>607840</v>
      </c>
      <c r="P4429" s="63">
        <v>34000</v>
      </c>
    </row>
    <row r="4430" spans="1:16" ht="12.75" customHeight="1" x14ac:dyDescent="0.2">
      <c r="A4430" s="58">
        <v>24122</v>
      </c>
      <c r="B4430" s="58" t="s">
        <v>303</v>
      </c>
      <c r="C4430" s="59">
        <v>3.05</v>
      </c>
      <c r="D4430" s="72">
        <f t="shared" si="232"/>
        <v>117933.33333333331</v>
      </c>
      <c r="K4430" s="62">
        <f t="shared" si="233"/>
        <v>117933.33333333331</v>
      </c>
      <c r="P4430" s="63">
        <v>174000</v>
      </c>
    </row>
    <row r="4431" spans="1:16" ht="12.75" customHeight="1" x14ac:dyDescent="0.2">
      <c r="A4431" s="58">
        <v>24123</v>
      </c>
      <c r="B4431" s="58" t="s">
        <v>304</v>
      </c>
      <c r="C4431" s="59">
        <v>9.0399999999999991</v>
      </c>
      <c r="D4431" s="72">
        <f t="shared" si="232"/>
        <v>349546.66666666663</v>
      </c>
      <c r="K4431" s="62">
        <f t="shared" si="233"/>
        <v>349546.66666666663</v>
      </c>
      <c r="P4431" s="63">
        <v>33800</v>
      </c>
    </row>
    <row r="4432" spans="1:16" ht="12.75" customHeight="1" x14ac:dyDescent="0.2">
      <c r="A4432" s="58">
        <v>24124</v>
      </c>
      <c r="B4432" s="58" t="s">
        <v>305</v>
      </c>
      <c r="C4432" s="59">
        <v>15.07</v>
      </c>
      <c r="D4432" s="72">
        <f t="shared" si="232"/>
        <v>582706.66666666663</v>
      </c>
      <c r="K4432" s="62">
        <f t="shared" si="233"/>
        <v>582706.66666666663</v>
      </c>
      <c r="P4432" s="63">
        <v>100000</v>
      </c>
    </row>
    <row r="4433" spans="1:16" ht="12.75" customHeight="1" x14ac:dyDescent="0.2">
      <c r="A4433" s="58">
        <v>24125</v>
      </c>
      <c r="B4433" s="58" t="s">
        <v>306</v>
      </c>
      <c r="C4433" s="59">
        <v>10.85</v>
      </c>
      <c r="D4433" s="72">
        <f t="shared" si="232"/>
        <v>419533.33333333331</v>
      </c>
      <c r="K4433" s="62">
        <f t="shared" si="233"/>
        <v>419533.33333333331</v>
      </c>
      <c r="P4433" s="63">
        <v>166800</v>
      </c>
    </row>
    <row r="4434" spans="1:16" ht="12.75" customHeight="1" x14ac:dyDescent="0.2">
      <c r="A4434" s="58">
        <v>24126</v>
      </c>
      <c r="B4434" s="58" t="s">
        <v>307</v>
      </c>
      <c r="C4434" s="59">
        <v>1.2</v>
      </c>
      <c r="D4434" s="72">
        <f t="shared" si="232"/>
        <v>46399.999999999993</v>
      </c>
      <c r="K4434" s="62">
        <f t="shared" si="233"/>
        <v>46399.999999999993</v>
      </c>
      <c r="P4434" s="63">
        <v>120100</v>
      </c>
    </row>
    <row r="4435" spans="1:16" ht="12.75" customHeight="1" x14ac:dyDescent="0.2">
      <c r="D4435" s="72"/>
      <c r="P4435" s="63">
        <v>13300</v>
      </c>
    </row>
    <row r="4436" spans="1:16" ht="12.75" customHeight="1" x14ac:dyDescent="0.2">
      <c r="A4436" s="58" t="s">
        <v>308</v>
      </c>
      <c r="D4436" s="72"/>
    </row>
    <row r="4437" spans="1:16" ht="12.75" customHeight="1" x14ac:dyDescent="0.2">
      <c r="D4437" s="72"/>
    </row>
    <row r="4438" spans="1:16" ht="12.75" customHeight="1" x14ac:dyDescent="0.2">
      <c r="A4438" s="58">
        <v>25100</v>
      </c>
      <c r="B4438" s="58" t="s">
        <v>309</v>
      </c>
      <c r="C4438" s="59">
        <v>19.34</v>
      </c>
      <c r="D4438" s="72">
        <f t="shared" ref="D4438:D4488" si="234">C4438*D1104</f>
        <v>747813.33333333326</v>
      </c>
      <c r="K4438" s="62">
        <f t="shared" ref="K4438:K4488" si="235">D4438</f>
        <v>747813.33333333326</v>
      </c>
    </row>
    <row r="4439" spans="1:16" ht="12.75" customHeight="1" x14ac:dyDescent="0.2">
      <c r="A4439" s="58">
        <v>25101</v>
      </c>
      <c r="B4439" s="58" t="s">
        <v>310</v>
      </c>
      <c r="C4439" s="59">
        <v>55.85</v>
      </c>
      <c r="D4439" s="72">
        <f t="shared" si="234"/>
        <v>2159533.333333333</v>
      </c>
      <c r="K4439" s="62">
        <f t="shared" si="235"/>
        <v>2159533.333333333</v>
      </c>
      <c r="P4439" s="63">
        <v>214000</v>
      </c>
    </row>
    <row r="4440" spans="1:16" ht="12.75" customHeight="1" x14ac:dyDescent="0.2">
      <c r="A4440" s="58">
        <v>25102</v>
      </c>
      <c r="B4440" s="58" t="s">
        <v>311</v>
      </c>
      <c r="C4440" s="59">
        <v>1.64</v>
      </c>
      <c r="D4440" s="72">
        <f t="shared" si="234"/>
        <v>63413.333333333328</v>
      </c>
      <c r="K4440" s="62">
        <f t="shared" si="235"/>
        <v>63413.333333333328</v>
      </c>
      <c r="P4440" s="63">
        <v>618100</v>
      </c>
    </row>
    <row r="4441" spans="1:16" ht="12.75" customHeight="1" x14ac:dyDescent="0.2">
      <c r="A4441" s="58">
        <v>25103</v>
      </c>
      <c r="B4441" s="58" t="s">
        <v>312</v>
      </c>
      <c r="C4441" s="59">
        <v>12.92</v>
      </c>
      <c r="D4441" s="72">
        <f t="shared" si="234"/>
        <v>499573.33333333331</v>
      </c>
      <c r="K4441" s="62">
        <f t="shared" si="235"/>
        <v>499573.33333333331</v>
      </c>
      <c r="P4441" s="63">
        <v>18100</v>
      </c>
    </row>
    <row r="4442" spans="1:16" ht="12.75" customHeight="1" x14ac:dyDescent="0.2">
      <c r="A4442" s="58">
        <v>25104</v>
      </c>
      <c r="B4442" s="58" t="s">
        <v>313</v>
      </c>
      <c r="C4442" s="59">
        <v>9.67</v>
      </c>
      <c r="D4442" s="72">
        <f t="shared" si="234"/>
        <v>373906.66666666663</v>
      </c>
      <c r="K4442" s="62">
        <f t="shared" si="235"/>
        <v>373906.66666666663</v>
      </c>
      <c r="P4442" s="63">
        <v>143000</v>
      </c>
    </row>
    <row r="4443" spans="1:16" ht="12.75" customHeight="1" x14ac:dyDescent="0.2">
      <c r="A4443" s="58">
        <v>25105</v>
      </c>
      <c r="B4443" s="58" t="s">
        <v>314</v>
      </c>
      <c r="C4443" s="59">
        <v>4.9000000000000004</v>
      </c>
      <c r="D4443" s="72">
        <f t="shared" si="234"/>
        <v>189466.66666666666</v>
      </c>
      <c r="K4443" s="62">
        <f t="shared" si="235"/>
        <v>189466.66666666666</v>
      </c>
      <c r="P4443" s="63">
        <v>107000</v>
      </c>
    </row>
    <row r="4444" spans="1:16" ht="12.75" customHeight="1" x14ac:dyDescent="0.2">
      <c r="A4444" s="58">
        <v>25106</v>
      </c>
      <c r="B4444" s="58" t="s">
        <v>315</v>
      </c>
      <c r="C4444" s="59">
        <v>7.37</v>
      </c>
      <c r="D4444" s="72">
        <f t="shared" si="234"/>
        <v>284973.33333333331</v>
      </c>
      <c r="K4444" s="62">
        <f t="shared" si="235"/>
        <v>284973.33333333331</v>
      </c>
      <c r="P4444" s="63">
        <v>54200</v>
      </c>
    </row>
    <row r="4445" spans="1:16" ht="12.75" customHeight="1" x14ac:dyDescent="0.2">
      <c r="A4445" s="58">
        <v>25107</v>
      </c>
      <c r="B4445" s="58" t="s">
        <v>316</v>
      </c>
      <c r="C4445" s="59">
        <v>14.44</v>
      </c>
      <c r="D4445" s="72">
        <f t="shared" si="234"/>
        <v>558346.66666666663</v>
      </c>
      <c r="K4445" s="62">
        <f t="shared" si="235"/>
        <v>558346.66666666663</v>
      </c>
      <c r="P4445" s="63">
        <v>81600</v>
      </c>
    </row>
    <row r="4446" spans="1:16" ht="12.75" customHeight="1" x14ac:dyDescent="0.2">
      <c r="A4446" s="58">
        <v>25108</v>
      </c>
      <c r="B4446" s="58" t="s">
        <v>317</v>
      </c>
      <c r="C4446" s="59">
        <v>15.99</v>
      </c>
      <c r="D4446" s="72">
        <f t="shared" si="234"/>
        <v>618280</v>
      </c>
      <c r="K4446" s="62">
        <f t="shared" si="235"/>
        <v>618280</v>
      </c>
      <c r="P4446" s="63">
        <v>159800</v>
      </c>
    </row>
    <row r="4447" spans="1:16" ht="12.75" customHeight="1" x14ac:dyDescent="0.2">
      <c r="A4447" s="58">
        <v>25109</v>
      </c>
      <c r="B4447" s="58" t="s">
        <v>318</v>
      </c>
      <c r="C4447" s="59">
        <v>20.62</v>
      </c>
      <c r="D4447" s="72">
        <f t="shared" si="234"/>
        <v>797306.66666666663</v>
      </c>
      <c r="K4447" s="62">
        <f t="shared" si="235"/>
        <v>797306.66666666663</v>
      </c>
      <c r="P4447" s="63">
        <v>177000</v>
      </c>
    </row>
    <row r="4448" spans="1:16" ht="12.75" customHeight="1" x14ac:dyDescent="0.2">
      <c r="A4448" s="58">
        <v>25110</v>
      </c>
      <c r="B4448" s="58" t="s">
        <v>319</v>
      </c>
      <c r="C4448" s="59">
        <v>21.27</v>
      </c>
      <c r="D4448" s="72">
        <f t="shared" si="234"/>
        <v>822439.99999999988</v>
      </c>
      <c r="K4448" s="62">
        <f t="shared" si="235"/>
        <v>822439.99999999988</v>
      </c>
      <c r="P4448" s="63">
        <v>228200</v>
      </c>
    </row>
    <row r="4449" spans="1:16" ht="12.75" customHeight="1" x14ac:dyDescent="0.2">
      <c r="A4449" s="58">
        <v>25111</v>
      </c>
      <c r="B4449" s="58" t="s">
        <v>320</v>
      </c>
      <c r="C4449" s="59">
        <v>26.9</v>
      </c>
      <c r="D4449" s="72">
        <f t="shared" si="234"/>
        <v>1040133.3333333333</v>
      </c>
      <c r="K4449" s="62">
        <f t="shared" si="235"/>
        <v>1040133.3333333333</v>
      </c>
      <c r="P4449" s="63">
        <v>235400</v>
      </c>
    </row>
    <row r="4450" spans="1:16" ht="12.75" customHeight="1" x14ac:dyDescent="0.2">
      <c r="A4450" s="58">
        <v>25112</v>
      </c>
      <c r="B4450" s="58" t="s">
        <v>321</v>
      </c>
      <c r="C4450" s="59">
        <v>4.9000000000000004</v>
      </c>
      <c r="D4450" s="72">
        <f t="shared" si="234"/>
        <v>189466.66666666666</v>
      </c>
      <c r="K4450" s="62">
        <f t="shared" si="235"/>
        <v>189466.66666666666</v>
      </c>
      <c r="P4450" s="63">
        <v>297700</v>
      </c>
    </row>
    <row r="4451" spans="1:16" ht="12.75" customHeight="1" x14ac:dyDescent="0.2">
      <c r="A4451" s="58">
        <v>25113</v>
      </c>
      <c r="B4451" s="58" t="s">
        <v>322</v>
      </c>
      <c r="C4451" s="59">
        <v>20.62</v>
      </c>
      <c r="D4451" s="72">
        <f t="shared" si="234"/>
        <v>797306.66666666663</v>
      </c>
      <c r="K4451" s="62">
        <f t="shared" si="235"/>
        <v>797306.66666666663</v>
      </c>
      <c r="P4451" s="63">
        <v>54200</v>
      </c>
    </row>
    <row r="4452" spans="1:16" ht="12.75" customHeight="1" x14ac:dyDescent="0.2">
      <c r="A4452" s="58">
        <v>25114</v>
      </c>
      <c r="B4452" s="58" t="s">
        <v>323</v>
      </c>
      <c r="C4452" s="59">
        <v>24.06</v>
      </c>
      <c r="D4452" s="72">
        <f t="shared" si="234"/>
        <v>930319.99999999988</v>
      </c>
      <c r="K4452" s="62">
        <f t="shared" si="235"/>
        <v>930319.99999999988</v>
      </c>
      <c r="P4452" s="63">
        <v>228200</v>
      </c>
    </row>
    <row r="4453" spans="1:16" ht="12.75" customHeight="1" x14ac:dyDescent="0.2">
      <c r="A4453" s="58">
        <v>25115</v>
      </c>
      <c r="B4453" s="58" t="s">
        <v>324</v>
      </c>
      <c r="C4453" s="59">
        <v>28.76</v>
      </c>
      <c r="D4453" s="72">
        <f t="shared" si="234"/>
        <v>1112053.3333333333</v>
      </c>
      <c r="K4453" s="62">
        <f t="shared" si="235"/>
        <v>1112053.3333333333</v>
      </c>
      <c r="P4453" s="63">
        <v>266300</v>
      </c>
    </row>
    <row r="4454" spans="1:16" ht="12.75" customHeight="1" x14ac:dyDescent="0.2">
      <c r="A4454" s="58">
        <v>25116</v>
      </c>
      <c r="B4454" s="58" t="s">
        <v>325</v>
      </c>
      <c r="C4454" s="59">
        <v>44.46</v>
      </c>
      <c r="D4454" s="72">
        <f t="shared" si="234"/>
        <v>1719120</v>
      </c>
      <c r="K4454" s="62">
        <f t="shared" si="235"/>
        <v>1719120</v>
      </c>
      <c r="P4454" s="63">
        <v>318300</v>
      </c>
    </row>
    <row r="4455" spans="1:16" ht="12.75" customHeight="1" x14ac:dyDescent="0.2">
      <c r="A4455" s="58">
        <v>25117</v>
      </c>
      <c r="B4455" s="58" t="s">
        <v>326</v>
      </c>
      <c r="C4455" s="59">
        <v>34.42</v>
      </c>
      <c r="D4455" s="72">
        <f t="shared" si="234"/>
        <v>1330906.6666666667</v>
      </c>
      <c r="K4455" s="62">
        <f t="shared" si="235"/>
        <v>1330906.6666666667</v>
      </c>
      <c r="P4455" s="63">
        <v>492000</v>
      </c>
    </row>
    <row r="4456" spans="1:16" ht="12.75" customHeight="1" x14ac:dyDescent="0.2">
      <c r="A4456" s="58">
        <v>25118</v>
      </c>
      <c r="B4456" s="58" t="s">
        <v>327</v>
      </c>
      <c r="C4456" s="59">
        <v>50.4</v>
      </c>
      <c r="D4456" s="72">
        <f t="shared" si="234"/>
        <v>1948799.9999999998</v>
      </c>
      <c r="K4456" s="62">
        <f t="shared" si="235"/>
        <v>1948799.9999999998</v>
      </c>
      <c r="P4456" s="63">
        <v>380900</v>
      </c>
    </row>
    <row r="4457" spans="1:16" ht="12.75" customHeight="1" x14ac:dyDescent="0.2">
      <c r="A4457" s="58">
        <v>25119</v>
      </c>
      <c r="B4457" s="58" t="s">
        <v>328</v>
      </c>
      <c r="C4457" s="59">
        <v>21.84</v>
      </c>
      <c r="D4457" s="72">
        <f t="shared" si="234"/>
        <v>844479.99999999988</v>
      </c>
      <c r="K4457" s="62">
        <f t="shared" si="235"/>
        <v>844479.99999999988</v>
      </c>
      <c r="P4457" s="63">
        <v>557800</v>
      </c>
    </row>
    <row r="4458" spans="1:16" ht="12.75" customHeight="1" x14ac:dyDescent="0.2">
      <c r="A4458" s="58">
        <v>25120</v>
      </c>
      <c r="B4458" s="58" t="s">
        <v>329</v>
      </c>
      <c r="C4458" s="59">
        <v>19.97</v>
      </c>
      <c r="D4458" s="72">
        <f t="shared" si="234"/>
        <v>772173.33333333326</v>
      </c>
      <c r="K4458" s="62">
        <f t="shared" si="235"/>
        <v>772173.33333333326</v>
      </c>
      <c r="P4458" s="63">
        <v>241700</v>
      </c>
    </row>
    <row r="4459" spans="1:16" ht="12.75" customHeight="1" x14ac:dyDescent="0.2">
      <c r="A4459" s="58">
        <v>25121</v>
      </c>
      <c r="B4459" s="58" t="s">
        <v>330</v>
      </c>
      <c r="C4459" s="59">
        <v>20.34</v>
      </c>
      <c r="D4459" s="72">
        <f t="shared" si="234"/>
        <v>786480</v>
      </c>
      <c r="K4459" s="62">
        <f t="shared" si="235"/>
        <v>786480</v>
      </c>
      <c r="P4459" s="63">
        <v>221000</v>
      </c>
    </row>
    <row r="4460" spans="1:16" ht="12.75" customHeight="1" x14ac:dyDescent="0.2">
      <c r="A4460" s="58">
        <v>25122</v>
      </c>
      <c r="B4460" s="58" t="s">
        <v>1247</v>
      </c>
      <c r="C4460" s="59">
        <v>20.34</v>
      </c>
      <c r="D4460" s="72">
        <f t="shared" si="234"/>
        <v>786480</v>
      </c>
      <c r="K4460" s="62">
        <f t="shared" si="235"/>
        <v>786480</v>
      </c>
      <c r="P4460" s="63">
        <v>225100</v>
      </c>
    </row>
    <row r="4461" spans="1:16" ht="12.75" customHeight="1" x14ac:dyDescent="0.2">
      <c r="A4461" s="58">
        <v>25123</v>
      </c>
      <c r="B4461" s="58" t="s">
        <v>1248</v>
      </c>
      <c r="C4461" s="59">
        <v>20.34</v>
      </c>
      <c r="D4461" s="72">
        <f t="shared" si="234"/>
        <v>786480</v>
      </c>
      <c r="K4461" s="62">
        <f t="shared" si="235"/>
        <v>786480</v>
      </c>
      <c r="P4461" s="63">
        <v>225100</v>
      </c>
    </row>
    <row r="4462" spans="1:16" ht="12.75" customHeight="1" x14ac:dyDescent="0.2">
      <c r="A4462" s="58">
        <v>25124</v>
      </c>
      <c r="B4462" s="58" t="s">
        <v>1249</v>
      </c>
      <c r="C4462" s="59">
        <v>16.170000000000002</v>
      </c>
      <c r="D4462" s="72">
        <f t="shared" si="234"/>
        <v>625240</v>
      </c>
      <c r="K4462" s="62">
        <f t="shared" si="235"/>
        <v>625240</v>
      </c>
      <c r="P4462" s="63">
        <v>225100</v>
      </c>
    </row>
    <row r="4463" spans="1:16" ht="12.75" customHeight="1" x14ac:dyDescent="0.2">
      <c r="A4463" s="58">
        <v>25125</v>
      </c>
      <c r="B4463" s="58" t="s">
        <v>1250</v>
      </c>
      <c r="C4463" s="59">
        <v>55.28</v>
      </c>
      <c r="D4463" s="72">
        <f t="shared" si="234"/>
        <v>2137493.333333333</v>
      </c>
      <c r="K4463" s="62">
        <f t="shared" si="235"/>
        <v>2137493.333333333</v>
      </c>
      <c r="P4463" s="63">
        <v>178900</v>
      </c>
    </row>
    <row r="4464" spans="1:16" ht="12.75" customHeight="1" x14ac:dyDescent="0.2">
      <c r="A4464" s="58">
        <v>25126</v>
      </c>
      <c r="B4464" s="58" t="s">
        <v>1251</v>
      </c>
      <c r="C4464" s="59">
        <v>15.86</v>
      </c>
      <c r="D4464" s="72">
        <f t="shared" si="234"/>
        <v>613253.33333333326</v>
      </c>
      <c r="K4464" s="62">
        <f t="shared" si="235"/>
        <v>613253.33333333326</v>
      </c>
      <c r="P4464" s="63">
        <v>611800</v>
      </c>
    </row>
    <row r="4465" spans="1:16" ht="12.75" customHeight="1" x14ac:dyDescent="0.2">
      <c r="A4465" s="58">
        <v>25127</v>
      </c>
      <c r="B4465" s="58" t="s">
        <v>1252</v>
      </c>
      <c r="C4465" s="59">
        <v>51.19</v>
      </c>
      <c r="D4465" s="72">
        <f t="shared" si="234"/>
        <v>1979346.6666666665</v>
      </c>
      <c r="K4465" s="62">
        <f t="shared" si="235"/>
        <v>1979346.6666666665</v>
      </c>
      <c r="P4465" s="63">
        <v>175500</v>
      </c>
    </row>
    <row r="4466" spans="1:16" ht="12.75" customHeight="1" x14ac:dyDescent="0.2">
      <c r="A4466" s="58">
        <v>25128</v>
      </c>
      <c r="B4466" s="58" t="s">
        <v>1253</v>
      </c>
      <c r="C4466" s="59">
        <v>37.22</v>
      </c>
      <c r="D4466" s="72">
        <f t="shared" si="234"/>
        <v>1439173.3333333333</v>
      </c>
      <c r="K4466" s="62">
        <f t="shared" si="235"/>
        <v>1439173.3333333333</v>
      </c>
      <c r="P4466" s="63">
        <v>566500</v>
      </c>
    </row>
    <row r="4467" spans="1:16" ht="12.75" customHeight="1" x14ac:dyDescent="0.2">
      <c r="A4467" s="58">
        <v>25129</v>
      </c>
      <c r="B4467" s="58" t="s">
        <v>1254</v>
      </c>
      <c r="C4467" s="59">
        <v>93.38</v>
      </c>
      <c r="D4467" s="72">
        <f t="shared" si="234"/>
        <v>3610693.333333333</v>
      </c>
      <c r="K4467" s="62">
        <f t="shared" si="235"/>
        <v>3610693.333333333</v>
      </c>
      <c r="P4467" s="63">
        <v>411900</v>
      </c>
    </row>
    <row r="4468" spans="1:16" ht="12.75" customHeight="1" x14ac:dyDescent="0.2">
      <c r="A4468" s="58">
        <v>25130</v>
      </c>
      <c r="B4468" s="58" t="s">
        <v>1255</v>
      </c>
      <c r="C4468" s="59">
        <v>57.9</v>
      </c>
      <c r="D4468" s="72">
        <f t="shared" si="234"/>
        <v>2238800</v>
      </c>
      <c r="K4468" s="62">
        <f t="shared" si="235"/>
        <v>2238800</v>
      </c>
      <c r="P4468" s="63">
        <v>1033400</v>
      </c>
    </row>
    <row r="4469" spans="1:16" ht="12.75" customHeight="1" x14ac:dyDescent="0.2">
      <c r="A4469" s="58">
        <v>25132</v>
      </c>
      <c r="B4469" s="58" t="s">
        <v>1256</v>
      </c>
      <c r="C4469" s="59">
        <v>46.07</v>
      </c>
      <c r="D4469" s="72">
        <f t="shared" si="234"/>
        <v>1781373.3333333333</v>
      </c>
      <c r="K4469" s="62">
        <f t="shared" si="235"/>
        <v>1781373.3333333333</v>
      </c>
      <c r="P4469" s="63">
        <v>640800</v>
      </c>
    </row>
    <row r="4470" spans="1:16" ht="12.75" customHeight="1" x14ac:dyDescent="0.2">
      <c r="A4470" s="58">
        <v>25133</v>
      </c>
      <c r="B4470" s="58" t="s">
        <v>1257</v>
      </c>
      <c r="C4470" s="59">
        <v>51.19</v>
      </c>
      <c r="D4470" s="72">
        <f t="shared" si="234"/>
        <v>1979346.6666666665</v>
      </c>
      <c r="K4470" s="62">
        <f t="shared" si="235"/>
        <v>1979346.6666666665</v>
      </c>
      <c r="P4470" s="63">
        <v>509800</v>
      </c>
    </row>
    <row r="4471" spans="1:16" ht="12.75" customHeight="1" x14ac:dyDescent="0.2">
      <c r="A4471" s="58">
        <v>25134</v>
      </c>
      <c r="B4471" s="58" t="s">
        <v>1258</v>
      </c>
      <c r="C4471" s="59">
        <v>37.22</v>
      </c>
      <c r="D4471" s="72">
        <f t="shared" si="234"/>
        <v>1439173.3333333333</v>
      </c>
      <c r="K4471" s="62">
        <f t="shared" si="235"/>
        <v>1439173.3333333333</v>
      </c>
      <c r="P4471" s="63">
        <v>566500</v>
      </c>
    </row>
    <row r="4472" spans="1:16" ht="12.75" customHeight="1" x14ac:dyDescent="0.2">
      <c r="A4472" s="58">
        <v>25135</v>
      </c>
      <c r="B4472" s="58" t="s">
        <v>1259</v>
      </c>
      <c r="C4472" s="59">
        <v>51.19</v>
      </c>
      <c r="D4472" s="72">
        <f t="shared" si="234"/>
        <v>1979346.6666666665</v>
      </c>
      <c r="K4472" s="62">
        <f t="shared" si="235"/>
        <v>1979346.6666666665</v>
      </c>
      <c r="P4472" s="63">
        <v>411900</v>
      </c>
    </row>
    <row r="4473" spans="1:16" ht="12.75" customHeight="1" x14ac:dyDescent="0.2">
      <c r="A4473" s="58">
        <v>25136</v>
      </c>
      <c r="B4473" s="58" t="s">
        <v>1260</v>
      </c>
      <c r="C4473" s="59">
        <v>55.85</v>
      </c>
      <c r="D4473" s="72">
        <f t="shared" si="234"/>
        <v>2159533.333333333</v>
      </c>
      <c r="K4473" s="62">
        <f t="shared" si="235"/>
        <v>2159533.333333333</v>
      </c>
      <c r="P4473" s="63">
        <v>566500</v>
      </c>
    </row>
    <row r="4474" spans="1:16" ht="12.75" customHeight="1" x14ac:dyDescent="0.2">
      <c r="A4474" s="58">
        <v>25137</v>
      </c>
      <c r="B4474" s="58" t="s">
        <v>1261</v>
      </c>
      <c r="C4474" s="59">
        <v>12.17</v>
      </c>
      <c r="D4474" s="72">
        <f t="shared" si="234"/>
        <v>470573.33333333331</v>
      </c>
      <c r="K4474" s="62">
        <f t="shared" si="235"/>
        <v>470573.33333333331</v>
      </c>
      <c r="P4474" s="63">
        <v>618100</v>
      </c>
    </row>
    <row r="4475" spans="1:16" ht="12.75" customHeight="1" x14ac:dyDescent="0.2">
      <c r="A4475" s="58">
        <v>25138</v>
      </c>
      <c r="B4475" s="58" t="s">
        <v>1262</v>
      </c>
      <c r="C4475" s="59">
        <v>15.99</v>
      </c>
      <c r="D4475" s="72">
        <f t="shared" si="234"/>
        <v>618280</v>
      </c>
      <c r="K4475" s="62">
        <f t="shared" si="235"/>
        <v>618280</v>
      </c>
      <c r="P4475" s="63">
        <v>134700</v>
      </c>
    </row>
    <row r="4476" spans="1:16" ht="12.75" customHeight="1" x14ac:dyDescent="0.2">
      <c r="A4476" s="58">
        <v>25139</v>
      </c>
      <c r="B4476" s="58" t="s">
        <v>1263</v>
      </c>
      <c r="C4476" s="59">
        <v>55.28</v>
      </c>
      <c r="D4476" s="72">
        <f t="shared" si="234"/>
        <v>2137493.333333333</v>
      </c>
      <c r="K4476" s="62">
        <f t="shared" si="235"/>
        <v>2137493.333333333</v>
      </c>
      <c r="P4476" s="63">
        <v>177000</v>
      </c>
    </row>
    <row r="4477" spans="1:16" ht="12.75" customHeight="1" x14ac:dyDescent="0.2">
      <c r="A4477" s="58">
        <v>25140</v>
      </c>
      <c r="B4477" s="58" t="s">
        <v>1264</v>
      </c>
      <c r="C4477" s="59">
        <v>5.08</v>
      </c>
      <c r="D4477" s="72">
        <f t="shared" si="234"/>
        <v>196426.66666666666</v>
      </c>
      <c r="K4477" s="62">
        <f t="shared" si="235"/>
        <v>196426.66666666666</v>
      </c>
      <c r="P4477" s="63">
        <v>611800</v>
      </c>
    </row>
    <row r="4478" spans="1:16" ht="12.75" customHeight="1" x14ac:dyDescent="0.2">
      <c r="A4478" s="58">
        <v>25141</v>
      </c>
      <c r="B4478" s="58" t="s">
        <v>1265</v>
      </c>
      <c r="C4478" s="59">
        <v>41.66</v>
      </c>
      <c r="D4478" s="72">
        <f t="shared" si="234"/>
        <v>1610853.333333333</v>
      </c>
      <c r="K4478" s="62">
        <f t="shared" si="235"/>
        <v>1610853.333333333</v>
      </c>
      <c r="P4478" s="63">
        <v>56200</v>
      </c>
    </row>
    <row r="4479" spans="1:16" ht="12.75" customHeight="1" x14ac:dyDescent="0.2">
      <c r="A4479" s="58">
        <v>25142</v>
      </c>
      <c r="B4479" s="58" t="s">
        <v>1266</v>
      </c>
      <c r="C4479" s="59">
        <v>15.86</v>
      </c>
      <c r="D4479" s="72">
        <f t="shared" si="234"/>
        <v>613253.33333333326</v>
      </c>
      <c r="E4479" s="60">
        <f>D4479*80%</f>
        <v>490602.66666666663</v>
      </c>
      <c r="K4479" s="62">
        <f t="shared" si="235"/>
        <v>613253.33333333326</v>
      </c>
      <c r="P4479" s="63">
        <v>461000</v>
      </c>
    </row>
    <row r="4480" spans="1:16" ht="12.75" customHeight="1" x14ac:dyDescent="0.2">
      <c r="A4480" s="58">
        <v>25143</v>
      </c>
      <c r="B4480" s="58" t="s">
        <v>1267</v>
      </c>
      <c r="C4480" s="59">
        <v>8.5299999999999994</v>
      </c>
      <c r="D4480" s="72">
        <f t="shared" si="234"/>
        <v>329826.66666666663</v>
      </c>
      <c r="K4480" s="62">
        <f t="shared" si="235"/>
        <v>329826.66666666663</v>
      </c>
      <c r="P4480" s="63">
        <v>175500</v>
      </c>
    </row>
    <row r="4481" spans="1:16" ht="12.75" customHeight="1" x14ac:dyDescent="0.2">
      <c r="A4481" s="58">
        <v>25144</v>
      </c>
      <c r="B4481" s="58" t="s">
        <v>1268</v>
      </c>
      <c r="C4481" s="59">
        <v>55.85</v>
      </c>
      <c r="D4481" s="72">
        <f t="shared" si="234"/>
        <v>2159533.333333333</v>
      </c>
      <c r="K4481" s="62">
        <f t="shared" si="235"/>
        <v>2159533.333333333</v>
      </c>
      <c r="P4481" s="63">
        <v>94400</v>
      </c>
    </row>
    <row r="4482" spans="1:16" ht="12.75" customHeight="1" x14ac:dyDescent="0.2">
      <c r="A4482" s="58">
        <v>25145</v>
      </c>
      <c r="B4482" s="58" t="s">
        <v>1269</v>
      </c>
      <c r="C4482" s="59">
        <v>24.75</v>
      </c>
      <c r="D4482" s="72">
        <f t="shared" si="234"/>
        <v>956999.99999999988</v>
      </c>
      <c r="K4482" s="62">
        <f t="shared" si="235"/>
        <v>956999.99999999988</v>
      </c>
      <c r="P4482" s="63">
        <v>618100</v>
      </c>
    </row>
    <row r="4483" spans="1:16" ht="12.75" customHeight="1" x14ac:dyDescent="0.2">
      <c r="A4483" s="58">
        <v>25146</v>
      </c>
      <c r="B4483" s="58" t="s">
        <v>1270</v>
      </c>
      <c r="C4483" s="59">
        <v>22.72</v>
      </c>
      <c r="D4483" s="72">
        <f t="shared" si="234"/>
        <v>878506.66666666651</v>
      </c>
      <c r="K4483" s="62">
        <f t="shared" si="235"/>
        <v>878506.66666666651</v>
      </c>
      <c r="P4483" s="63">
        <v>273900</v>
      </c>
    </row>
    <row r="4484" spans="1:16" ht="12.75" customHeight="1" x14ac:dyDescent="0.2">
      <c r="A4484" s="58">
        <v>25147</v>
      </c>
      <c r="B4484" s="58" t="s">
        <v>1271</v>
      </c>
      <c r="C4484" s="59">
        <v>13.79</v>
      </c>
      <c r="D4484" s="72">
        <f t="shared" si="234"/>
        <v>533213.33333333326</v>
      </c>
      <c r="K4484" s="62">
        <f t="shared" si="235"/>
        <v>533213.33333333326</v>
      </c>
      <c r="P4484" s="63">
        <v>251400</v>
      </c>
    </row>
    <row r="4485" spans="1:16" ht="12.75" customHeight="1" x14ac:dyDescent="0.2">
      <c r="A4485" s="58">
        <v>25148</v>
      </c>
      <c r="B4485" s="58" t="s">
        <v>1272</v>
      </c>
      <c r="C4485" s="59">
        <v>63.17</v>
      </c>
      <c r="D4485" s="72">
        <f t="shared" si="234"/>
        <v>2442573.333333333</v>
      </c>
      <c r="K4485" s="62">
        <f t="shared" si="235"/>
        <v>2442573.333333333</v>
      </c>
      <c r="P4485" s="63">
        <v>152600</v>
      </c>
    </row>
    <row r="4486" spans="1:16" ht="12.75" customHeight="1" x14ac:dyDescent="0.2">
      <c r="A4486" s="58">
        <v>25149</v>
      </c>
      <c r="B4486" s="58" t="s">
        <v>1273</v>
      </c>
      <c r="C4486" s="59">
        <v>79.11</v>
      </c>
      <c r="D4486" s="72">
        <f t="shared" si="234"/>
        <v>3058920</v>
      </c>
      <c r="K4486" s="62">
        <f t="shared" si="235"/>
        <v>3058920</v>
      </c>
      <c r="P4486" s="63">
        <v>699100</v>
      </c>
    </row>
    <row r="4487" spans="1:16" ht="12.75" customHeight="1" x14ac:dyDescent="0.2">
      <c r="A4487" s="58">
        <v>25150</v>
      </c>
      <c r="B4487" s="58" t="s">
        <v>1274</v>
      </c>
      <c r="C4487" s="59">
        <v>47.33</v>
      </c>
      <c r="D4487" s="72">
        <f t="shared" si="234"/>
        <v>1830093.3333333333</v>
      </c>
      <c r="K4487" s="62">
        <f t="shared" si="235"/>
        <v>1830093.3333333333</v>
      </c>
      <c r="P4487" s="63">
        <v>875500</v>
      </c>
    </row>
    <row r="4488" spans="1:16" ht="12.75" customHeight="1" x14ac:dyDescent="0.2">
      <c r="A4488" s="58">
        <v>25151</v>
      </c>
      <c r="B4488" s="58" t="s">
        <v>1275</v>
      </c>
      <c r="C4488" s="59">
        <v>13.52</v>
      </c>
      <c r="D4488" s="72">
        <f t="shared" si="234"/>
        <v>522773.33333333326</v>
      </c>
      <c r="K4488" s="62">
        <f t="shared" si="235"/>
        <v>522773.33333333326</v>
      </c>
      <c r="P4488" s="63">
        <v>523800</v>
      </c>
    </row>
    <row r="4489" spans="1:16" ht="12.75" customHeight="1" x14ac:dyDescent="0.2">
      <c r="A4489" s="58" t="s">
        <v>5050</v>
      </c>
      <c r="D4489" s="72"/>
      <c r="P4489" s="63">
        <v>149600</v>
      </c>
    </row>
    <row r="4490" spans="1:16" ht="12.75" customHeight="1" x14ac:dyDescent="0.2">
      <c r="A4490" s="58" t="s">
        <v>1276</v>
      </c>
      <c r="D4490" s="72"/>
    </row>
    <row r="4491" spans="1:16" ht="12.75" customHeight="1" x14ac:dyDescent="0.2">
      <c r="D4491" s="72"/>
    </row>
    <row r="4492" spans="1:16" ht="12.75" customHeight="1" x14ac:dyDescent="0.2">
      <c r="A4492" s="58" t="s">
        <v>364</v>
      </c>
      <c r="D4492" s="72"/>
    </row>
    <row r="4493" spans="1:16" ht="12.75" customHeight="1" x14ac:dyDescent="0.2">
      <c r="D4493" s="72"/>
    </row>
    <row r="4494" spans="1:16" ht="12.75" customHeight="1" x14ac:dyDescent="0.2">
      <c r="D4494" s="72"/>
    </row>
    <row r="4495" spans="1:16" ht="12.75" customHeight="1" x14ac:dyDescent="0.2">
      <c r="A4495" s="58" t="s">
        <v>365</v>
      </c>
      <c r="D4495" s="72"/>
    </row>
    <row r="4496" spans="1:16" ht="12.75" customHeight="1" x14ac:dyDescent="0.2">
      <c r="A4496" s="58" t="s">
        <v>5050</v>
      </c>
      <c r="D4496" s="72"/>
    </row>
    <row r="4497" spans="1:16" ht="12.75" customHeight="1" x14ac:dyDescent="0.2">
      <c r="A4497" s="58">
        <v>26101</v>
      </c>
      <c r="B4497" s="58" t="s">
        <v>366</v>
      </c>
      <c r="C4497" s="59">
        <v>2.4300000000000002</v>
      </c>
      <c r="D4497" s="72">
        <f t="shared" ref="D4497:D4513" si="236">C4497*D1163</f>
        <v>93960</v>
      </c>
      <c r="K4497" s="62">
        <f t="shared" ref="K4497:K4513" si="237">D4497</f>
        <v>93960</v>
      </c>
    </row>
    <row r="4498" spans="1:16" ht="12.75" customHeight="1" x14ac:dyDescent="0.2">
      <c r="A4498" s="58">
        <v>26102</v>
      </c>
      <c r="B4498" s="58" t="s">
        <v>367</v>
      </c>
      <c r="C4498" s="59">
        <v>2.93</v>
      </c>
      <c r="D4498" s="72">
        <f t="shared" si="236"/>
        <v>113293.33333333333</v>
      </c>
      <c r="K4498" s="62">
        <f t="shared" si="237"/>
        <v>113293.33333333333</v>
      </c>
      <c r="P4498" s="63">
        <v>26900</v>
      </c>
    </row>
    <row r="4499" spans="1:16" ht="12.75" customHeight="1" x14ac:dyDescent="0.2">
      <c r="A4499" s="58">
        <v>26103</v>
      </c>
      <c r="B4499" s="58" t="s">
        <v>368</v>
      </c>
      <c r="C4499" s="59">
        <v>5.76</v>
      </c>
      <c r="D4499" s="72">
        <f t="shared" si="236"/>
        <v>222719.99999999997</v>
      </c>
      <c r="K4499" s="62">
        <f t="shared" si="237"/>
        <v>222719.99999999997</v>
      </c>
      <c r="P4499" s="63">
        <v>32400</v>
      </c>
    </row>
    <row r="4500" spans="1:16" ht="12.75" customHeight="1" x14ac:dyDescent="0.2">
      <c r="A4500" s="58">
        <v>26104</v>
      </c>
      <c r="B4500" s="58" t="s">
        <v>369</v>
      </c>
      <c r="C4500" s="59">
        <v>1.83</v>
      </c>
      <c r="D4500" s="72">
        <f t="shared" si="236"/>
        <v>70760</v>
      </c>
      <c r="K4500" s="62">
        <f t="shared" si="237"/>
        <v>70760</v>
      </c>
      <c r="P4500" s="63">
        <v>63700</v>
      </c>
    </row>
    <row r="4501" spans="1:16" ht="12.75" customHeight="1" x14ac:dyDescent="0.2">
      <c r="A4501" s="58">
        <v>26105</v>
      </c>
      <c r="B4501" s="58" t="s">
        <v>370</v>
      </c>
      <c r="C4501" s="59">
        <v>3.62</v>
      </c>
      <c r="D4501" s="72">
        <f t="shared" si="236"/>
        <v>139973.33333333334</v>
      </c>
      <c r="K4501" s="62">
        <f t="shared" si="237"/>
        <v>139973.33333333334</v>
      </c>
      <c r="P4501" s="63">
        <v>20300</v>
      </c>
    </row>
    <row r="4502" spans="1:16" ht="12.75" customHeight="1" x14ac:dyDescent="0.2">
      <c r="A4502" s="58">
        <v>26106</v>
      </c>
      <c r="B4502" s="58" t="s">
        <v>371</v>
      </c>
      <c r="C4502" s="59">
        <v>3.62</v>
      </c>
      <c r="D4502" s="72">
        <f t="shared" si="236"/>
        <v>139973.33333333334</v>
      </c>
      <c r="K4502" s="62">
        <f t="shared" si="237"/>
        <v>139973.33333333334</v>
      </c>
      <c r="P4502" s="63">
        <v>40100</v>
      </c>
    </row>
    <row r="4503" spans="1:16" ht="12.75" customHeight="1" x14ac:dyDescent="0.2">
      <c r="A4503" s="58">
        <v>26107</v>
      </c>
      <c r="B4503" s="58" t="s">
        <v>372</v>
      </c>
      <c r="C4503" s="59">
        <v>3.62</v>
      </c>
      <c r="D4503" s="72">
        <f t="shared" si="236"/>
        <v>139973.33333333334</v>
      </c>
      <c r="K4503" s="62">
        <f t="shared" si="237"/>
        <v>139973.33333333334</v>
      </c>
      <c r="P4503" s="63">
        <v>40100</v>
      </c>
    </row>
    <row r="4504" spans="1:16" ht="12.75" customHeight="1" x14ac:dyDescent="0.2">
      <c r="A4504" s="58">
        <v>26108</v>
      </c>
      <c r="B4504" s="58" t="s">
        <v>373</v>
      </c>
      <c r="C4504" s="59">
        <v>3.62</v>
      </c>
      <c r="D4504" s="72">
        <f t="shared" si="236"/>
        <v>139973.33333333334</v>
      </c>
      <c r="K4504" s="62">
        <f t="shared" si="237"/>
        <v>139973.33333333334</v>
      </c>
      <c r="P4504" s="63">
        <v>40100</v>
      </c>
    </row>
    <row r="4505" spans="1:16" ht="12.75" customHeight="1" x14ac:dyDescent="0.2">
      <c r="A4505" s="58">
        <v>26109</v>
      </c>
      <c r="B4505" s="58" t="s">
        <v>374</v>
      </c>
      <c r="C4505" s="59">
        <v>1.81</v>
      </c>
      <c r="D4505" s="72">
        <f t="shared" si="236"/>
        <v>69986.666666666672</v>
      </c>
      <c r="K4505" s="62">
        <f t="shared" si="237"/>
        <v>69986.666666666672</v>
      </c>
      <c r="P4505" s="63">
        <v>40100</v>
      </c>
    </row>
    <row r="4506" spans="1:16" ht="12.75" customHeight="1" x14ac:dyDescent="0.2">
      <c r="A4506" s="58">
        <v>26110</v>
      </c>
      <c r="B4506" s="58" t="s">
        <v>375</v>
      </c>
      <c r="C4506" s="59">
        <v>3.62</v>
      </c>
      <c r="D4506" s="72">
        <f t="shared" si="236"/>
        <v>139973.33333333334</v>
      </c>
      <c r="K4506" s="62">
        <f t="shared" si="237"/>
        <v>139973.33333333334</v>
      </c>
      <c r="P4506" s="63">
        <v>20000</v>
      </c>
    </row>
    <row r="4507" spans="1:16" ht="12.75" customHeight="1" x14ac:dyDescent="0.2">
      <c r="A4507" s="58">
        <v>26111</v>
      </c>
      <c r="B4507" s="58" t="s">
        <v>376</v>
      </c>
      <c r="C4507" s="59">
        <v>3.62</v>
      </c>
      <c r="D4507" s="72">
        <f t="shared" si="236"/>
        <v>139973.33333333334</v>
      </c>
      <c r="K4507" s="62">
        <f t="shared" si="237"/>
        <v>139973.33333333334</v>
      </c>
      <c r="P4507" s="63">
        <v>40100</v>
      </c>
    </row>
    <row r="4508" spans="1:16" ht="12.75" customHeight="1" x14ac:dyDescent="0.2">
      <c r="A4508" s="58">
        <v>26112</v>
      </c>
      <c r="B4508" s="58" t="s">
        <v>377</v>
      </c>
      <c r="C4508" s="59">
        <v>3.62</v>
      </c>
      <c r="D4508" s="72">
        <f t="shared" si="236"/>
        <v>139973.33333333334</v>
      </c>
      <c r="K4508" s="62">
        <f t="shared" si="237"/>
        <v>139973.33333333334</v>
      </c>
      <c r="P4508" s="63">
        <v>40100</v>
      </c>
    </row>
    <row r="4509" spans="1:16" ht="12.75" customHeight="1" x14ac:dyDescent="0.2">
      <c r="A4509" s="58">
        <v>26113</v>
      </c>
      <c r="B4509" s="58" t="s">
        <v>378</v>
      </c>
      <c r="C4509" s="59">
        <v>3.62</v>
      </c>
      <c r="D4509" s="72">
        <f t="shared" si="236"/>
        <v>139973.33333333334</v>
      </c>
      <c r="K4509" s="62">
        <f t="shared" si="237"/>
        <v>139973.33333333334</v>
      </c>
      <c r="P4509" s="63">
        <v>40100</v>
      </c>
    </row>
    <row r="4510" spans="1:16" ht="12.75" customHeight="1" x14ac:dyDescent="0.2">
      <c r="A4510" s="58">
        <v>26114</v>
      </c>
      <c r="B4510" s="58" t="s">
        <v>379</v>
      </c>
      <c r="C4510" s="59">
        <v>5.08</v>
      </c>
      <c r="D4510" s="72">
        <f t="shared" si="236"/>
        <v>196426.66666666666</v>
      </c>
      <c r="K4510" s="62">
        <f t="shared" si="237"/>
        <v>196426.66666666666</v>
      </c>
      <c r="P4510" s="63">
        <v>40100</v>
      </c>
    </row>
    <row r="4511" spans="1:16" ht="12.75" customHeight="1" x14ac:dyDescent="0.2">
      <c r="A4511" s="58">
        <v>26115</v>
      </c>
      <c r="B4511" s="58" t="s">
        <v>380</v>
      </c>
      <c r="C4511" s="59">
        <v>50.72</v>
      </c>
      <c r="D4511" s="72">
        <f t="shared" si="236"/>
        <v>1961173.3333333333</v>
      </c>
      <c r="K4511" s="62">
        <f t="shared" si="237"/>
        <v>1961173.3333333333</v>
      </c>
      <c r="P4511" s="63">
        <v>56200</v>
      </c>
    </row>
    <row r="4512" spans="1:16" ht="12.75" customHeight="1" x14ac:dyDescent="0.2">
      <c r="A4512" s="58">
        <v>26116</v>
      </c>
      <c r="B4512" s="58" t="s">
        <v>381</v>
      </c>
      <c r="C4512" s="59">
        <v>3.02</v>
      </c>
      <c r="D4512" s="72">
        <f t="shared" si="236"/>
        <v>116773.33333333333</v>
      </c>
      <c r="K4512" s="62">
        <f t="shared" si="237"/>
        <v>116773.33333333333</v>
      </c>
      <c r="P4512" s="63">
        <v>561300</v>
      </c>
    </row>
    <row r="4513" spans="1:16" ht="12.75" customHeight="1" x14ac:dyDescent="0.2">
      <c r="A4513" s="58">
        <v>26117</v>
      </c>
      <c r="B4513" s="58" t="s">
        <v>382</v>
      </c>
      <c r="C4513" s="59">
        <v>7.09</v>
      </c>
      <c r="D4513" s="72">
        <f t="shared" si="236"/>
        <v>274146.66666666663</v>
      </c>
      <c r="K4513" s="62">
        <f t="shared" si="237"/>
        <v>274146.66666666663</v>
      </c>
      <c r="P4513" s="63">
        <v>33400</v>
      </c>
    </row>
    <row r="4514" spans="1:16" ht="12.75" customHeight="1" x14ac:dyDescent="0.2">
      <c r="D4514" s="72"/>
      <c r="P4514" s="63">
        <v>78500</v>
      </c>
    </row>
    <row r="4515" spans="1:16" ht="12.75" customHeight="1" x14ac:dyDescent="0.2">
      <c r="D4515" s="72"/>
    </row>
    <row r="4516" spans="1:16" ht="12.75" customHeight="1" x14ac:dyDescent="0.2">
      <c r="A4516" s="58" t="s">
        <v>383</v>
      </c>
      <c r="D4516" s="72"/>
    </row>
    <row r="4517" spans="1:16" ht="12.75" customHeight="1" x14ac:dyDescent="0.2">
      <c r="D4517" s="72"/>
    </row>
    <row r="4518" spans="1:16" ht="12.75" customHeight="1" x14ac:dyDescent="0.2">
      <c r="A4518" s="58">
        <v>27101</v>
      </c>
      <c r="B4518" s="58" t="s">
        <v>384</v>
      </c>
      <c r="C4518" s="59">
        <v>1.35</v>
      </c>
      <c r="D4518" s="72">
        <f t="shared" ref="D4518:D4548" si="238">C4518*D1184</f>
        <v>52200</v>
      </c>
      <c r="K4518" s="62">
        <f t="shared" ref="K4518:K4548" si="239">D4518</f>
        <v>52200</v>
      </c>
    </row>
    <row r="4519" spans="1:16" ht="12.75" customHeight="1" x14ac:dyDescent="0.2">
      <c r="A4519" s="58">
        <v>27102</v>
      </c>
      <c r="B4519" s="58" t="s">
        <v>385</v>
      </c>
      <c r="C4519" s="59">
        <v>1.21</v>
      </c>
      <c r="D4519" s="72">
        <f t="shared" si="238"/>
        <v>46786.666666666664</v>
      </c>
      <c r="K4519" s="62">
        <f t="shared" si="239"/>
        <v>46786.666666666664</v>
      </c>
      <c r="P4519" s="63">
        <v>14900</v>
      </c>
    </row>
    <row r="4520" spans="1:16" ht="12.75" customHeight="1" x14ac:dyDescent="0.2">
      <c r="A4520" s="58">
        <v>27103</v>
      </c>
      <c r="B4520" s="58" t="s">
        <v>386</v>
      </c>
      <c r="C4520" s="59">
        <v>1.21</v>
      </c>
      <c r="D4520" s="72">
        <f t="shared" si="238"/>
        <v>46786.666666666664</v>
      </c>
      <c r="K4520" s="62">
        <f t="shared" si="239"/>
        <v>46786.666666666664</v>
      </c>
      <c r="P4520" s="63">
        <v>13400</v>
      </c>
    </row>
    <row r="4521" spans="1:16" ht="12.75" customHeight="1" x14ac:dyDescent="0.2">
      <c r="A4521" s="58">
        <v>27104</v>
      </c>
      <c r="B4521" s="58" t="s">
        <v>387</v>
      </c>
      <c r="C4521" s="59">
        <v>6.08</v>
      </c>
      <c r="D4521" s="72">
        <f t="shared" si="238"/>
        <v>235093.33333333331</v>
      </c>
      <c r="K4521" s="62">
        <f t="shared" si="239"/>
        <v>235093.33333333331</v>
      </c>
      <c r="P4521" s="63">
        <v>13400</v>
      </c>
    </row>
    <row r="4522" spans="1:16" ht="12.75" customHeight="1" x14ac:dyDescent="0.2">
      <c r="A4522" s="58">
        <v>27105</v>
      </c>
      <c r="B4522" s="58" t="s">
        <v>388</v>
      </c>
      <c r="C4522" s="59">
        <v>1.04</v>
      </c>
      <c r="D4522" s="72">
        <f t="shared" si="238"/>
        <v>40213.333333333336</v>
      </c>
      <c r="K4522" s="62">
        <f t="shared" si="239"/>
        <v>40213.333333333336</v>
      </c>
      <c r="P4522" s="63">
        <v>67300</v>
      </c>
    </row>
    <row r="4523" spans="1:16" ht="12.75" customHeight="1" x14ac:dyDescent="0.2">
      <c r="A4523" s="58">
        <v>27106</v>
      </c>
      <c r="B4523" s="58" t="s">
        <v>389</v>
      </c>
      <c r="C4523" s="59">
        <v>0.77</v>
      </c>
      <c r="D4523" s="72">
        <f t="shared" si="238"/>
        <v>29773.333333333332</v>
      </c>
      <c r="K4523" s="62">
        <f t="shared" si="239"/>
        <v>29773.333333333332</v>
      </c>
      <c r="P4523" s="63">
        <v>11500</v>
      </c>
    </row>
    <row r="4524" spans="1:16" ht="12.75" customHeight="1" x14ac:dyDescent="0.2">
      <c r="A4524" s="58">
        <v>27107</v>
      </c>
      <c r="B4524" s="58" t="s">
        <v>390</v>
      </c>
      <c r="C4524" s="59">
        <v>13.46</v>
      </c>
      <c r="D4524" s="72">
        <f t="shared" si="238"/>
        <v>520453.33333333331</v>
      </c>
      <c r="K4524" s="62">
        <f t="shared" si="239"/>
        <v>520453.33333333331</v>
      </c>
      <c r="P4524" s="63">
        <v>8500</v>
      </c>
    </row>
    <row r="4525" spans="1:16" ht="12.75" customHeight="1" x14ac:dyDescent="0.2">
      <c r="A4525" s="58">
        <v>27108</v>
      </c>
      <c r="B4525" s="58" t="s">
        <v>391</v>
      </c>
      <c r="C4525" s="59">
        <v>2.9</v>
      </c>
      <c r="D4525" s="72">
        <f t="shared" si="238"/>
        <v>112133.33333333333</v>
      </c>
      <c r="K4525" s="62">
        <f t="shared" si="239"/>
        <v>112133.33333333333</v>
      </c>
      <c r="P4525" s="63">
        <v>149000</v>
      </c>
    </row>
    <row r="4526" spans="1:16" ht="12.75" customHeight="1" x14ac:dyDescent="0.2">
      <c r="A4526" s="58">
        <v>27109</v>
      </c>
      <c r="B4526" s="58" t="s">
        <v>392</v>
      </c>
      <c r="C4526" s="59">
        <v>1.35</v>
      </c>
      <c r="D4526" s="72">
        <f t="shared" si="238"/>
        <v>52200</v>
      </c>
      <c r="K4526" s="62">
        <f t="shared" si="239"/>
        <v>52200</v>
      </c>
      <c r="P4526" s="63">
        <v>32100</v>
      </c>
    </row>
    <row r="4527" spans="1:16" ht="12.75" customHeight="1" x14ac:dyDescent="0.2">
      <c r="A4527" s="58">
        <v>27110</v>
      </c>
      <c r="B4527" s="58" t="s">
        <v>393</v>
      </c>
      <c r="C4527" s="59">
        <v>1.27</v>
      </c>
      <c r="D4527" s="72">
        <f t="shared" si="238"/>
        <v>49106.666666666664</v>
      </c>
      <c r="K4527" s="62">
        <f t="shared" si="239"/>
        <v>49106.666666666664</v>
      </c>
      <c r="P4527" s="63">
        <v>14900</v>
      </c>
    </row>
    <row r="4528" spans="1:16" ht="12.75" customHeight="1" x14ac:dyDescent="0.2">
      <c r="A4528" s="58">
        <v>27111</v>
      </c>
      <c r="B4528" s="58" t="s">
        <v>394</v>
      </c>
      <c r="C4528" s="59">
        <v>0.5</v>
      </c>
      <c r="D4528" s="72">
        <f t="shared" si="238"/>
        <v>19333.333333333332</v>
      </c>
      <c r="K4528" s="62">
        <f t="shared" si="239"/>
        <v>19333.333333333332</v>
      </c>
      <c r="P4528" s="63">
        <v>14100</v>
      </c>
    </row>
    <row r="4529" spans="1:16" ht="12.75" customHeight="1" x14ac:dyDescent="0.2">
      <c r="A4529" s="58">
        <v>27112</v>
      </c>
      <c r="B4529" s="58" t="s">
        <v>395</v>
      </c>
      <c r="C4529" s="59">
        <v>0.5</v>
      </c>
      <c r="D4529" s="72">
        <f t="shared" si="238"/>
        <v>19333.333333333332</v>
      </c>
      <c r="K4529" s="62">
        <f t="shared" si="239"/>
        <v>19333.333333333332</v>
      </c>
      <c r="P4529" s="63">
        <v>5500</v>
      </c>
    </row>
    <row r="4530" spans="1:16" ht="12.75" customHeight="1" x14ac:dyDescent="0.2">
      <c r="A4530" s="58">
        <v>27113</v>
      </c>
      <c r="B4530" s="58" t="s">
        <v>396</v>
      </c>
      <c r="C4530" s="59">
        <v>0.84</v>
      </c>
      <c r="D4530" s="72">
        <f t="shared" si="238"/>
        <v>32479.999999999996</v>
      </c>
      <c r="K4530" s="62">
        <f t="shared" si="239"/>
        <v>32479.999999999996</v>
      </c>
      <c r="P4530" s="63">
        <v>5500</v>
      </c>
    </row>
    <row r="4531" spans="1:16" ht="12.75" customHeight="1" x14ac:dyDescent="0.2">
      <c r="A4531" s="58">
        <v>27114</v>
      </c>
      <c r="B4531" s="58" t="s">
        <v>397</v>
      </c>
      <c r="C4531" s="59">
        <v>3.33</v>
      </c>
      <c r="D4531" s="72">
        <f t="shared" si="238"/>
        <v>128760</v>
      </c>
      <c r="K4531" s="62">
        <f t="shared" si="239"/>
        <v>128760</v>
      </c>
      <c r="P4531" s="63">
        <v>9300</v>
      </c>
    </row>
    <row r="4532" spans="1:16" ht="12.75" customHeight="1" x14ac:dyDescent="0.2">
      <c r="A4532" s="58">
        <v>27115</v>
      </c>
      <c r="B4532" s="58" t="s">
        <v>398</v>
      </c>
      <c r="C4532" s="59">
        <v>0.84</v>
      </c>
      <c r="D4532" s="72">
        <f t="shared" si="238"/>
        <v>32479.999999999996</v>
      </c>
      <c r="K4532" s="62">
        <f t="shared" si="239"/>
        <v>32479.999999999996</v>
      </c>
      <c r="P4532" s="63">
        <v>36900</v>
      </c>
    </row>
    <row r="4533" spans="1:16" ht="12.75" customHeight="1" x14ac:dyDescent="0.2">
      <c r="A4533" s="58">
        <v>27116</v>
      </c>
      <c r="B4533" s="58" t="s">
        <v>399</v>
      </c>
      <c r="C4533" s="59">
        <v>1.35</v>
      </c>
      <c r="D4533" s="72">
        <f t="shared" si="238"/>
        <v>52200</v>
      </c>
      <c r="K4533" s="62">
        <f t="shared" si="239"/>
        <v>52200</v>
      </c>
      <c r="P4533" s="63">
        <v>9300</v>
      </c>
    </row>
    <row r="4534" spans="1:16" ht="12.75" customHeight="1" x14ac:dyDescent="0.2">
      <c r="A4534" s="58">
        <v>27117</v>
      </c>
      <c r="B4534" s="58" t="s">
        <v>400</v>
      </c>
      <c r="C4534" s="59">
        <v>3.75</v>
      </c>
      <c r="D4534" s="72">
        <f t="shared" si="238"/>
        <v>145000</v>
      </c>
      <c r="K4534" s="62">
        <f t="shared" si="239"/>
        <v>145000</v>
      </c>
      <c r="P4534" s="63">
        <v>14900</v>
      </c>
    </row>
    <row r="4535" spans="1:16" ht="12.75" customHeight="1" x14ac:dyDescent="0.2">
      <c r="A4535" s="58">
        <v>27118</v>
      </c>
      <c r="B4535" s="58" t="s">
        <v>401</v>
      </c>
      <c r="C4535" s="59">
        <v>2.0299999999999998</v>
      </c>
      <c r="D4535" s="72">
        <f t="shared" si="238"/>
        <v>78493.333333333314</v>
      </c>
      <c r="K4535" s="62">
        <f t="shared" si="239"/>
        <v>78493.333333333314</v>
      </c>
      <c r="P4535" s="63">
        <v>41500</v>
      </c>
    </row>
    <row r="4536" spans="1:16" ht="12.75" customHeight="1" x14ac:dyDescent="0.2">
      <c r="A4536" s="58">
        <v>27119</v>
      </c>
      <c r="B4536" s="58" t="s">
        <v>402</v>
      </c>
      <c r="C4536" s="59">
        <v>2.0299999999999998</v>
      </c>
      <c r="D4536" s="72">
        <f t="shared" si="238"/>
        <v>78493.333333333314</v>
      </c>
      <c r="K4536" s="62">
        <f t="shared" si="239"/>
        <v>78493.333333333314</v>
      </c>
      <c r="P4536" s="63">
        <v>22500</v>
      </c>
    </row>
    <row r="4537" spans="1:16" ht="12.75" customHeight="1" x14ac:dyDescent="0.2">
      <c r="A4537" s="58">
        <v>27120</v>
      </c>
      <c r="B4537" s="58" t="s">
        <v>403</v>
      </c>
      <c r="C4537" s="59">
        <v>2.0299999999999998</v>
      </c>
      <c r="D4537" s="72">
        <f t="shared" si="238"/>
        <v>78493.333333333314</v>
      </c>
      <c r="K4537" s="62">
        <f t="shared" si="239"/>
        <v>78493.333333333314</v>
      </c>
      <c r="P4537" s="63">
        <v>22500</v>
      </c>
    </row>
    <row r="4538" spans="1:16" ht="12.75" customHeight="1" x14ac:dyDescent="0.2">
      <c r="A4538" s="58">
        <v>27121</v>
      </c>
      <c r="B4538" s="58" t="s">
        <v>404</v>
      </c>
      <c r="C4538" s="59">
        <v>2.71</v>
      </c>
      <c r="D4538" s="72">
        <f t="shared" si="238"/>
        <v>104786.66666666666</v>
      </c>
      <c r="K4538" s="62">
        <f t="shared" si="239"/>
        <v>104786.66666666666</v>
      </c>
      <c r="P4538" s="63">
        <v>22500</v>
      </c>
    </row>
    <row r="4539" spans="1:16" ht="12.75" customHeight="1" x14ac:dyDescent="0.2">
      <c r="A4539" s="58">
        <v>27122</v>
      </c>
      <c r="B4539" s="58" t="s">
        <v>405</v>
      </c>
      <c r="C4539" s="59">
        <v>5.08</v>
      </c>
      <c r="D4539" s="72">
        <f t="shared" si="238"/>
        <v>196426.66666666666</v>
      </c>
      <c r="K4539" s="62">
        <f t="shared" si="239"/>
        <v>196426.66666666666</v>
      </c>
      <c r="P4539" s="63">
        <v>30000</v>
      </c>
    </row>
    <row r="4540" spans="1:16" ht="12.75" customHeight="1" x14ac:dyDescent="0.2">
      <c r="A4540" s="58">
        <v>27123</v>
      </c>
      <c r="B4540" s="58" t="s">
        <v>406</v>
      </c>
      <c r="C4540" s="59">
        <v>2.0299999999999998</v>
      </c>
      <c r="D4540" s="72">
        <f t="shared" si="238"/>
        <v>78493.333333333314</v>
      </c>
      <c r="K4540" s="62">
        <f t="shared" si="239"/>
        <v>78493.333333333314</v>
      </c>
      <c r="P4540" s="63">
        <v>56200</v>
      </c>
    </row>
    <row r="4541" spans="1:16" ht="12.75" customHeight="1" x14ac:dyDescent="0.2">
      <c r="A4541" s="58">
        <v>27124</v>
      </c>
      <c r="B4541" s="58" t="s">
        <v>1296</v>
      </c>
      <c r="C4541" s="59">
        <v>10.11</v>
      </c>
      <c r="D4541" s="72">
        <f t="shared" si="238"/>
        <v>390919.99999999994</v>
      </c>
      <c r="K4541" s="62">
        <f t="shared" si="239"/>
        <v>390919.99999999994</v>
      </c>
      <c r="P4541" s="63">
        <v>22500</v>
      </c>
    </row>
    <row r="4542" spans="1:16" ht="12.75" customHeight="1" x14ac:dyDescent="0.2">
      <c r="A4542" s="58">
        <v>27125</v>
      </c>
      <c r="B4542" s="58" t="s">
        <v>1297</v>
      </c>
      <c r="C4542" s="59">
        <v>0.84</v>
      </c>
      <c r="D4542" s="72">
        <f t="shared" si="238"/>
        <v>32479.999999999996</v>
      </c>
      <c r="K4542" s="62">
        <f t="shared" si="239"/>
        <v>32479.999999999996</v>
      </c>
      <c r="P4542" s="63">
        <v>111900</v>
      </c>
    </row>
    <row r="4543" spans="1:16" ht="12.75" customHeight="1" x14ac:dyDescent="0.2">
      <c r="A4543" s="58">
        <v>27126</v>
      </c>
      <c r="B4543" s="58" t="s">
        <v>1298</v>
      </c>
      <c r="C4543" s="59">
        <v>0.84</v>
      </c>
      <c r="D4543" s="72">
        <f t="shared" si="238"/>
        <v>32479.999999999996</v>
      </c>
      <c r="K4543" s="62">
        <f t="shared" si="239"/>
        <v>32479.999999999996</v>
      </c>
      <c r="P4543" s="63">
        <v>9300</v>
      </c>
    </row>
    <row r="4544" spans="1:16" ht="12.75" customHeight="1" x14ac:dyDescent="0.2">
      <c r="A4544" s="58">
        <v>27127</v>
      </c>
      <c r="B4544" s="58" t="s">
        <v>1299</v>
      </c>
      <c r="C4544" s="59">
        <v>2.12</v>
      </c>
      <c r="D4544" s="72">
        <f t="shared" si="238"/>
        <v>81973.333333333328</v>
      </c>
      <c r="K4544" s="62">
        <f t="shared" si="239"/>
        <v>81973.333333333328</v>
      </c>
      <c r="P4544" s="63">
        <v>9300</v>
      </c>
    </row>
    <row r="4545" spans="1:16" ht="12.75" customHeight="1" x14ac:dyDescent="0.2">
      <c r="A4545" s="58">
        <v>27128</v>
      </c>
      <c r="B4545" s="58" t="s">
        <v>1300</v>
      </c>
      <c r="C4545" s="59">
        <v>4.0599999999999996</v>
      </c>
      <c r="D4545" s="72">
        <f t="shared" si="238"/>
        <v>156986.66666666663</v>
      </c>
      <c r="K4545" s="62">
        <f t="shared" si="239"/>
        <v>156986.66666666663</v>
      </c>
      <c r="P4545" s="63">
        <v>23500</v>
      </c>
    </row>
    <row r="4546" spans="1:16" ht="12.75" customHeight="1" x14ac:dyDescent="0.2">
      <c r="A4546" s="58">
        <v>27129</v>
      </c>
      <c r="B4546" s="58" t="s">
        <v>1301</v>
      </c>
      <c r="C4546" s="59">
        <v>10.17</v>
      </c>
      <c r="D4546" s="72">
        <f t="shared" si="238"/>
        <v>393240</v>
      </c>
      <c r="K4546" s="62">
        <f t="shared" si="239"/>
        <v>393240</v>
      </c>
      <c r="P4546" s="63">
        <v>44900</v>
      </c>
    </row>
    <row r="4547" spans="1:16" ht="12.75" customHeight="1" x14ac:dyDescent="0.2">
      <c r="A4547" s="58">
        <v>27130</v>
      </c>
      <c r="B4547" s="58" t="s">
        <v>1302</v>
      </c>
      <c r="C4547" s="59">
        <v>1.69</v>
      </c>
      <c r="D4547" s="72">
        <f t="shared" si="238"/>
        <v>65346.666666666657</v>
      </c>
      <c r="K4547" s="62">
        <f t="shared" si="239"/>
        <v>65346.666666666657</v>
      </c>
      <c r="P4547" s="63">
        <v>112500</v>
      </c>
    </row>
    <row r="4548" spans="1:16" ht="12.75" customHeight="1" x14ac:dyDescent="0.2">
      <c r="A4548" s="58">
        <v>27131</v>
      </c>
      <c r="B4548" s="58" t="s">
        <v>1303</v>
      </c>
      <c r="C4548" s="59">
        <v>5.58</v>
      </c>
      <c r="D4548" s="72">
        <f t="shared" si="238"/>
        <v>215760</v>
      </c>
      <c r="K4548" s="62">
        <f t="shared" si="239"/>
        <v>215760</v>
      </c>
      <c r="P4548" s="63">
        <v>18700</v>
      </c>
    </row>
    <row r="4549" spans="1:16" ht="12.75" customHeight="1" x14ac:dyDescent="0.2">
      <c r="D4549" s="72"/>
      <c r="P4549" s="63">
        <v>61800</v>
      </c>
    </row>
    <row r="4550" spans="1:16" ht="12.75" customHeight="1" x14ac:dyDescent="0.2">
      <c r="D4550" s="72"/>
    </row>
    <row r="4551" spans="1:16" ht="12.75" customHeight="1" x14ac:dyDescent="0.2">
      <c r="A4551" s="58" t="s">
        <v>1304</v>
      </c>
      <c r="D4551" s="72"/>
    </row>
    <row r="4552" spans="1:16" ht="12.75" customHeight="1" x14ac:dyDescent="0.2">
      <c r="D4552" s="72"/>
    </row>
    <row r="4553" spans="1:16" ht="12.75" customHeight="1" x14ac:dyDescent="0.2">
      <c r="A4553" s="58">
        <v>28101</v>
      </c>
      <c r="B4553" s="58" t="s">
        <v>1305</v>
      </c>
      <c r="C4553" s="59">
        <v>6.76</v>
      </c>
      <c r="D4553" s="72">
        <f t="shared" ref="D4553:D4586" si="240">C4553*D1219</f>
        <v>261386.66666666663</v>
      </c>
      <c r="K4553" s="62">
        <f t="shared" ref="K4553:K4586" si="241">D4553</f>
        <v>261386.66666666663</v>
      </c>
    </row>
    <row r="4554" spans="1:16" ht="12.75" customHeight="1" x14ac:dyDescent="0.2">
      <c r="A4554" s="58">
        <v>28102</v>
      </c>
      <c r="B4554" s="58" t="s">
        <v>1306</v>
      </c>
      <c r="C4554" s="59">
        <v>9.1300000000000008</v>
      </c>
      <c r="D4554" s="72">
        <f t="shared" si="240"/>
        <v>353026.66666666669</v>
      </c>
      <c r="K4554" s="62">
        <f t="shared" si="241"/>
        <v>353026.66666666669</v>
      </c>
      <c r="P4554" s="63">
        <v>74800</v>
      </c>
    </row>
    <row r="4555" spans="1:16" ht="12.75" customHeight="1" x14ac:dyDescent="0.2">
      <c r="A4555" s="58">
        <v>28103</v>
      </c>
      <c r="B4555" s="58" t="s">
        <v>1307</v>
      </c>
      <c r="C4555" s="59">
        <v>19.27</v>
      </c>
      <c r="D4555" s="72">
        <f t="shared" si="240"/>
        <v>745106.66666666663</v>
      </c>
      <c r="K4555" s="62">
        <f t="shared" si="241"/>
        <v>745106.66666666663</v>
      </c>
      <c r="P4555" s="63">
        <v>101000</v>
      </c>
    </row>
    <row r="4556" spans="1:16" ht="12.75" customHeight="1" x14ac:dyDescent="0.2">
      <c r="A4556" s="58">
        <v>28104</v>
      </c>
      <c r="B4556" s="58" t="s">
        <v>1308</v>
      </c>
      <c r="C4556" s="59">
        <v>2.63</v>
      </c>
      <c r="D4556" s="72">
        <f t="shared" si="240"/>
        <v>101693.33333333333</v>
      </c>
      <c r="K4556" s="62">
        <f t="shared" si="241"/>
        <v>101693.33333333333</v>
      </c>
      <c r="P4556" s="63">
        <v>213300</v>
      </c>
    </row>
    <row r="4557" spans="1:16" ht="12.75" customHeight="1" x14ac:dyDescent="0.2">
      <c r="A4557" s="58">
        <v>28105</v>
      </c>
      <c r="B4557" s="58" t="s">
        <v>1309</v>
      </c>
      <c r="C4557" s="59">
        <v>4.97</v>
      </c>
      <c r="D4557" s="72">
        <f t="shared" si="240"/>
        <v>192173.33333333331</v>
      </c>
      <c r="K4557" s="62">
        <f t="shared" si="241"/>
        <v>192173.33333333331</v>
      </c>
      <c r="P4557" s="63">
        <v>29100</v>
      </c>
    </row>
    <row r="4558" spans="1:16" ht="12.75" customHeight="1" x14ac:dyDescent="0.2">
      <c r="A4558" s="58">
        <v>28106</v>
      </c>
      <c r="B4558" s="58" t="s">
        <v>1310</v>
      </c>
      <c r="C4558" s="59">
        <v>2.1800000000000002</v>
      </c>
      <c r="D4558" s="72">
        <f t="shared" si="240"/>
        <v>84293.333333333328</v>
      </c>
      <c r="K4558" s="62">
        <f t="shared" si="241"/>
        <v>84293.333333333328</v>
      </c>
      <c r="P4558" s="63">
        <v>55000</v>
      </c>
    </row>
    <row r="4559" spans="1:16" ht="12.75" customHeight="1" x14ac:dyDescent="0.2">
      <c r="A4559" s="58">
        <v>28107</v>
      </c>
      <c r="B4559" s="58" t="s">
        <v>1311</v>
      </c>
      <c r="C4559" s="59">
        <v>2.1800000000000002</v>
      </c>
      <c r="D4559" s="72">
        <f t="shared" si="240"/>
        <v>84293.333333333328</v>
      </c>
      <c r="K4559" s="62">
        <f t="shared" si="241"/>
        <v>84293.333333333328</v>
      </c>
      <c r="P4559" s="63">
        <v>24100</v>
      </c>
    </row>
    <row r="4560" spans="1:16" ht="12.75" customHeight="1" x14ac:dyDescent="0.2">
      <c r="A4560" s="58">
        <v>28108</v>
      </c>
      <c r="B4560" s="58" t="s">
        <v>1312</v>
      </c>
      <c r="C4560" s="59">
        <v>2.1800000000000002</v>
      </c>
      <c r="D4560" s="72">
        <f t="shared" si="240"/>
        <v>84293.333333333328</v>
      </c>
      <c r="K4560" s="62">
        <f t="shared" si="241"/>
        <v>84293.333333333328</v>
      </c>
      <c r="P4560" s="63">
        <v>24100</v>
      </c>
    </row>
    <row r="4561" spans="1:16" ht="12.75" customHeight="1" x14ac:dyDescent="0.2">
      <c r="A4561" s="58">
        <v>28109</v>
      </c>
      <c r="B4561" s="58" t="s">
        <v>1313</v>
      </c>
      <c r="C4561" s="59">
        <v>2.34</v>
      </c>
      <c r="D4561" s="72">
        <f t="shared" si="240"/>
        <v>90479.999999999985</v>
      </c>
      <c r="K4561" s="62">
        <f t="shared" si="241"/>
        <v>90479.999999999985</v>
      </c>
      <c r="P4561" s="63">
        <v>24100</v>
      </c>
    </row>
    <row r="4562" spans="1:16" ht="12.75" customHeight="1" x14ac:dyDescent="0.2">
      <c r="A4562" s="58">
        <v>28110</v>
      </c>
      <c r="B4562" s="58" t="s">
        <v>1314</v>
      </c>
      <c r="C4562" s="59">
        <v>1.83</v>
      </c>
      <c r="D4562" s="72">
        <f t="shared" si="240"/>
        <v>70760</v>
      </c>
      <c r="K4562" s="62">
        <f t="shared" si="241"/>
        <v>70760</v>
      </c>
      <c r="P4562" s="63">
        <v>25900</v>
      </c>
    </row>
    <row r="4563" spans="1:16" ht="12.75" customHeight="1" x14ac:dyDescent="0.2">
      <c r="A4563" s="58">
        <v>28111</v>
      </c>
      <c r="B4563" s="58" t="s">
        <v>1315</v>
      </c>
      <c r="C4563" s="59">
        <v>3.64</v>
      </c>
      <c r="D4563" s="72">
        <f t="shared" si="240"/>
        <v>140746.66666666666</v>
      </c>
      <c r="K4563" s="62">
        <f t="shared" si="241"/>
        <v>140746.66666666666</v>
      </c>
      <c r="P4563" s="63">
        <v>20300</v>
      </c>
    </row>
    <row r="4564" spans="1:16" ht="12.75" customHeight="1" x14ac:dyDescent="0.2">
      <c r="A4564" s="58">
        <v>28112</v>
      </c>
      <c r="B4564" s="58" t="s">
        <v>1316</v>
      </c>
      <c r="C4564" s="59">
        <v>2.1800000000000002</v>
      </c>
      <c r="D4564" s="72">
        <f t="shared" si="240"/>
        <v>84293.333333333328</v>
      </c>
      <c r="K4564" s="62">
        <f t="shared" si="241"/>
        <v>84293.333333333328</v>
      </c>
      <c r="P4564" s="63">
        <v>40300</v>
      </c>
    </row>
    <row r="4565" spans="1:16" ht="12.75" customHeight="1" x14ac:dyDescent="0.2">
      <c r="A4565" s="58">
        <v>28113</v>
      </c>
      <c r="B4565" s="58" t="s">
        <v>1317</v>
      </c>
      <c r="C4565" s="59">
        <v>2.1800000000000002</v>
      </c>
      <c r="D4565" s="72">
        <f t="shared" si="240"/>
        <v>84293.333333333328</v>
      </c>
      <c r="K4565" s="62">
        <f t="shared" si="241"/>
        <v>84293.333333333328</v>
      </c>
      <c r="P4565" s="63">
        <v>24100</v>
      </c>
    </row>
    <row r="4566" spans="1:16" ht="12.75" customHeight="1" x14ac:dyDescent="0.2">
      <c r="A4566" s="58">
        <v>28114</v>
      </c>
      <c r="B4566" s="58" t="s">
        <v>5002</v>
      </c>
      <c r="C4566" s="59">
        <v>1.69</v>
      </c>
      <c r="D4566" s="72">
        <f t="shared" si="240"/>
        <v>65346.666666666657</v>
      </c>
      <c r="K4566" s="62">
        <f t="shared" si="241"/>
        <v>65346.666666666657</v>
      </c>
      <c r="P4566" s="63">
        <v>24100</v>
      </c>
    </row>
    <row r="4567" spans="1:16" ht="12.75" customHeight="1" x14ac:dyDescent="0.2">
      <c r="A4567" s="58">
        <v>28115</v>
      </c>
      <c r="B4567" s="58" t="s">
        <v>1318</v>
      </c>
      <c r="C4567" s="59">
        <v>2.16</v>
      </c>
      <c r="D4567" s="72">
        <f t="shared" si="240"/>
        <v>83520</v>
      </c>
      <c r="K4567" s="62">
        <f t="shared" si="241"/>
        <v>83520</v>
      </c>
      <c r="P4567" s="63">
        <v>18700</v>
      </c>
    </row>
    <row r="4568" spans="1:16" ht="12.75" customHeight="1" x14ac:dyDescent="0.2">
      <c r="A4568" s="58">
        <v>28116</v>
      </c>
      <c r="B4568" s="58" t="s">
        <v>1319</v>
      </c>
      <c r="C4568" s="59">
        <v>0.5</v>
      </c>
      <c r="D4568" s="72">
        <f t="shared" si="240"/>
        <v>19333.333333333332</v>
      </c>
      <c r="K4568" s="62">
        <f t="shared" si="241"/>
        <v>19333.333333333332</v>
      </c>
      <c r="P4568" s="63">
        <v>23900</v>
      </c>
    </row>
    <row r="4569" spans="1:16" ht="12.75" customHeight="1" x14ac:dyDescent="0.2">
      <c r="A4569" s="58">
        <v>28117</v>
      </c>
      <c r="B4569" s="58" t="s">
        <v>1320</v>
      </c>
      <c r="C4569" s="59">
        <v>0.5</v>
      </c>
      <c r="D4569" s="72">
        <f t="shared" si="240"/>
        <v>19333.333333333332</v>
      </c>
      <c r="K4569" s="62">
        <f t="shared" si="241"/>
        <v>19333.333333333332</v>
      </c>
      <c r="P4569" s="63">
        <v>5500</v>
      </c>
    </row>
    <row r="4570" spans="1:16" ht="12.75" customHeight="1" x14ac:dyDescent="0.2">
      <c r="A4570" s="58">
        <v>28118</v>
      </c>
      <c r="B4570" s="58" t="s">
        <v>1321</v>
      </c>
      <c r="C4570" s="59">
        <v>4.5599999999999996</v>
      </c>
      <c r="D4570" s="72">
        <f t="shared" si="240"/>
        <v>176319.99999999997</v>
      </c>
      <c r="K4570" s="62">
        <f t="shared" si="241"/>
        <v>176319.99999999997</v>
      </c>
      <c r="P4570" s="63">
        <v>5500</v>
      </c>
    </row>
    <row r="4571" spans="1:16" ht="12.75" customHeight="1" x14ac:dyDescent="0.2">
      <c r="A4571" s="58">
        <v>28119</v>
      </c>
      <c r="B4571" s="58" t="s">
        <v>1322</v>
      </c>
      <c r="C4571" s="59">
        <v>4.5599999999999996</v>
      </c>
      <c r="D4571" s="72">
        <f t="shared" si="240"/>
        <v>176319.99999999997</v>
      </c>
      <c r="K4571" s="62">
        <f t="shared" si="241"/>
        <v>176319.99999999997</v>
      </c>
      <c r="P4571" s="63">
        <v>50500</v>
      </c>
    </row>
    <row r="4572" spans="1:16" ht="12.75" customHeight="1" x14ac:dyDescent="0.2">
      <c r="A4572" s="58">
        <v>28120</v>
      </c>
      <c r="B4572" s="58" t="s">
        <v>1323</v>
      </c>
      <c r="C4572" s="59">
        <v>1.1299999999999999</v>
      </c>
      <c r="D4572" s="72">
        <f t="shared" si="240"/>
        <v>43693.333333333328</v>
      </c>
      <c r="K4572" s="62">
        <f t="shared" si="241"/>
        <v>43693.333333333328</v>
      </c>
      <c r="P4572" s="63">
        <v>50500</v>
      </c>
    </row>
    <row r="4573" spans="1:16" ht="12.75" customHeight="1" x14ac:dyDescent="0.2">
      <c r="A4573" s="58">
        <v>28122</v>
      </c>
      <c r="B4573" s="58" t="s">
        <v>1324</v>
      </c>
      <c r="C4573" s="59">
        <v>3.49</v>
      </c>
      <c r="D4573" s="72">
        <f t="shared" si="240"/>
        <v>134946.66666666666</v>
      </c>
      <c r="K4573" s="62">
        <f t="shared" si="241"/>
        <v>134946.66666666666</v>
      </c>
      <c r="P4573" s="63">
        <v>12500</v>
      </c>
    </row>
    <row r="4574" spans="1:16" ht="12.75" customHeight="1" x14ac:dyDescent="0.2">
      <c r="A4574" s="58">
        <v>28123</v>
      </c>
      <c r="B4574" s="58" t="s">
        <v>1325</v>
      </c>
      <c r="C4574" s="59">
        <v>3.49</v>
      </c>
      <c r="D4574" s="72">
        <f t="shared" si="240"/>
        <v>134946.66666666666</v>
      </c>
      <c r="K4574" s="62">
        <f t="shared" si="241"/>
        <v>134946.66666666666</v>
      </c>
      <c r="P4574" s="63">
        <v>38600</v>
      </c>
    </row>
    <row r="4575" spans="1:16" ht="12.75" customHeight="1" x14ac:dyDescent="0.2">
      <c r="A4575" s="58">
        <v>28124</v>
      </c>
      <c r="B4575" s="58" t="s">
        <v>1326</v>
      </c>
      <c r="C4575" s="59">
        <v>17.510000000000002</v>
      </c>
      <c r="D4575" s="72">
        <f t="shared" si="240"/>
        <v>677053.33333333337</v>
      </c>
      <c r="K4575" s="62">
        <f t="shared" si="241"/>
        <v>677053.33333333337</v>
      </c>
      <c r="P4575" s="63">
        <v>38600</v>
      </c>
    </row>
    <row r="4576" spans="1:16" ht="12.75" customHeight="1" x14ac:dyDescent="0.2">
      <c r="A4576" s="58">
        <v>28126</v>
      </c>
      <c r="B4576" s="58" t="s">
        <v>1327</v>
      </c>
      <c r="C4576" s="59">
        <v>17.510000000000002</v>
      </c>
      <c r="D4576" s="72">
        <f t="shared" si="240"/>
        <v>677053.33333333337</v>
      </c>
      <c r="K4576" s="62">
        <f t="shared" si="241"/>
        <v>677053.33333333337</v>
      </c>
      <c r="P4576" s="63">
        <v>193800</v>
      </c>
    </row>
    <row r="4577" spans="1:16" ht="12.75" customHeight="1" x14ac:dyDescent="0.2">
      <c r="A4577" s="58">
        <v>28127</v>
      </c>
      <c r="B4577" s="58" t="s">
        <v>1328</v>
      </c>
      <c r="C4577" s="59">
        <v>2.4300000000000002</v>
      </c>
      <c r="D4577" s="72">
        <f t="shared" si="240"/>
        <v>93960</v>
      </c>
      <c r="K4577" s="62">
        <f t="shared" si="241"/>
        <v>93960</v>
      </c>
      <c r="P4577" s="63">
        <v>193800</v>
      </c>
    </row>
    <row r="4578" spans="1:16" ht="12.75" customHeight="1" x14ac:dyDescent="0.2">
      <c r="A4578" s="58">
        <v>28128</v>
      </c>
      <c r="B4578" s="58" t="s">
        <v>1329</v>
      </c>
      <c r="C4578" s="59">
        <v>3.63</v>
      </c>
      <c r="D4578" s="72">
        <f t="shared" si="240"/>
        <v>140360</v>
      </c>
      <c r="K4578" s="62">
        <f t="shared" si="241"/>
        <v>140360</v>
      </c>
      <c r="P4578" s="63">
        <v>26900</v>
      </c>
    </row>
    <row r="4579" spans="1:16" ht="12.75" customHeight="1" x14ac:dyDescent="0.2">
      <c r="A4579" s="58">
        <v>28129</v>
      </c>
      <c r="B4579" s="58" t="s">
        <v>1330</v>
      </c>
      <c r="C4579" s="59">
        <v>2.4700000000000002</v>
      </c>
      <c r="D4579" s="72">
        <f t="shared" si="240"/>
        <v>95506.666666666672</v>
      </c>
      <c r="K4579" s="62">
        <f t="shared" si="241"/>
        <v>95506.666666666672</v>
      </c>
      <c r="P4579" s="63">
        <v>40200</v>
      </c>
    </row>
    <row r="4580" spans="1:16" ht="12.75" customHeight="1" x14ac:dyDescent="0.2">
      <c r="A4580" s="58">
        <v>28130</v>
      </c>
      <c r="B4580" s="58" t="s">
        <v>1331</v>
      </c>
      <c r="C4580" s="59">
        <v>6.35</v>
      </c>
      <c r="D4580" s="72">
        <f t="shared" si="240"/>
        <v>245533.33333333331</v>
      </c>
      <c r="K4580" s="62">
        <f t="shared" si="241"/>
        <v>245533.33333333331</v>
      </c>
      <c r="P4580" s="63">
        <v>27300</v>
      </c>
    </row>
    <row r="4581" spans="1:16" ht="12.75" customHeight="1" x14ac:dyDescent="0.2">
      <c r="A4581" s="58">
        <v>28131</v>
      </c>
      <c r="B4581" s="58" t="s">
        <v>1332</v>
      </c>
      <c r="C4581" s="59">
        <v>1.85</v>
      </c>
      <c r="D4581" s="72">
        <f t="shared" si="240"/>
        <v>71533.333333333328</v>
      </c>
      <c r="K4581" s="62">
        <f t="shared" si="241"/>
        <v>71533.333333333328</v>
      </c>
      <c r="P4581" s="63">
        <v>70300</v>
      </c>
    </row>
    <row r="4582" spans="1:16" ht="12.75" customHeight="1" x14ac:dyDescent="0.2">
      <c r="A4582" s="58">
        <v>28132</v>
      </c>
      <c r="B4582" s="58" t="s">
        <v>1333</v>
      </c>
      <c r="C4582" s="59">
        <v>1.85</v>
      </c>
      <c r="D4582" s="72">
        <f t="shared" si="240"/>
        <v>71533.333333333328</v>
      </c>
      <c r="K4582" s="62">
        <f t="shared" si="241"/>
        <v>71533.333333333328</v>
      </c>
      <c r="P4582" s="63">
        <v>20500</v>
      </c>
    </row>
    <row r="4583" spans="1:16" ht="12.75" customHeight="1" x14ac:dyDescent="0.2">
      <c r="A4583" s="58">
        <v>28133</v>
      </c>
      <c r="B4583" s="58" t="s">
        <v>1334</v>
      </c>
      <c r="C4583" s="59">
        <v>26.76</v>
      </c>
      <c r="D4583" s="72">
        <f t="shared" si="240"/>
        <v>1034720</v>
      </c>
      <c r="K4583" s="62">
        <f t="shared" si="241"/>
        <v>1034720</v>
      </c>
      <c r="P4583" s="63">
        <v>20500</v>
      </c>
    </row>
    <row r="4584" spans="1:16" ht="12.75" customHeight="1" x14ac:dyDescent="0.2">
      <c r="A4584" s="58">
        <v>28134</v>
      </c>
      <c r="B4584" s="58" t="s">
        <v>1335</v>
      </c>
      <c r="C4584" s="59">
        <v>26.76</v>
      </c>
      <c r="D4584" s="72">
        <f t="shared" si="240"/>
        <v>1034720</v>
      </c>
      <c r="K4584" s="62">
        <f t="shared" si="241"/>
        <v>1034720</v>
      </c>
      <c r="P4584" s="63">
        <v>296100</v>
      </c>
    </row>
    <row r="4585" spans="1:16" ht="12.75" customHeight="1" x14ac:dyDescent="0.2">
      <c r="A4585" s="58">
        <v>28135</v>
      </c>
      <c r="B4585" s="58" t="s">
        <v>1336</v>
      </c>
      <c r="C4585" s="59">
        <v>29.58</v>
      </c>
      <c r="D4585" s="72">
        <f t="shared" si="240"/>
        <v>1143759.9999999998</v>
      </c>
      <c r="K4585" s="62">
        <f t="shared" si="241"/>
        <v>1143759.9999999998</v>
      </c>
      <c r="P4585" s="63">
        <v>296100</v>
      </c>
    </row>
    <row r="4586" spans="1:16" ht="12.75" customHeight="1" x14ac:dyDescent="0.2">
      <c r="A4586" s="58">
        <v>28136</v>
      </c>
      <c r="B4586" s="58" t="s">
        <v>1337</v>
      </c>
      <c r="C4586" s="59">
        <v>19.28</v>
      </c>
      <c r="D4586" s="72">
        <f t="shared" si="240"/>
        <v>745493.33333333337</v>
      </c>
      <c r="K4586" s="62">
        <f t="shared" si="241"/>
        <v>745493.33333333337</v>
      </c>
      <c r="P4586" s="63">
        <v>327400</v>
      </c>
    </row>
    <row r="4587" spans="1:16" ht="12.75" customHeight="1" x14ac:dyDescent="0.2">
      <c r="D4587" s="72"/>
      <c r="P4587" s="63">
        <v>213400</v>
      </c>
    </row>
    <row r="4588" spans="1:16" ht="12.75" customHeight="1" x14ac:dyDescent="0.2">
      <c r="D4588" s="72"/>
    </row>
    <row r="4589" spans="1:16" ht="12.75" customHeight="1" x14ac:dyDescent="0.2">
      <c r="A4589" s="58" t="s">
        <v>1338</v>
      </c>
      <c r="D4589" s="72"/>
    </row>
    <row r="4590" spans="1:16" ht="12.75" customHeight="1" x14ac:dyDescent="0.2">
      <c r="D4590" s="72"/>
    </row>
    <row r="4591" spans="1:16" ht="12.75" customHeight="1" x14ac:dyDescent="0.2">
      <c r="A4591" s="58">
        <v>29101</v>
      </c>
      <c r="B4591" s="58" t="s">
        <v>1339</v>
      </c>
      <c r="C4591" s="59">
        <v>2.12</v>
      </c>
      <c r="D4591" s="72">
        <f t="shared" ref="D4591:D4611" si="242">C4591*D1257</f>
        <v>81973.333333333328</v>
      </c>
      <c r="K4591" s="62">
        <f t="shared" ref="K4591:K4611" si="243">D4591</f>
        <v>81973.333333333328</v>
      </c>
    </row>
    <row r="4592" spans="1:16" ht="12.75" customHeight="1" x14ac:dyDescent="0.2">
      <c r="A4592" s="58">
        <v>29102</v>
      </c>
      <c r="B4592" s="58" t="s">
        <v>1340</v>
      </c>
      <c r="C4592" s="59">
        <v>1.75</v>
      </c>
      <c r="D4592" s="72">
        <f t="shared" si="242"/>
        <v>67666.666666666657</v>
      </c>
      <c r="K4592" s="62">
        <f t="shared" si="243"/>
        <v>67666.666666666657</v>
      </c>
      <c r="P4592" s="63">
        <v>23500</v>
      </c>
    </row>
    <row r="4593" spans="1:16" ht="12.75" customHeight="1" x14ac:dyDescent="0.2">
      <c r="A4593" s="58">
        <v>29103</v>
      </c>
      <c r="B4593" s="58" t="s">
        <v>1341</v>
      </c>
      <c r="C4593" s="59">
        <v>2.65</v>
      </c>
      <c r="D4593" s="72">
        <f t="shared" si="242"/>
        <v>102466.66666666666</v>
      </c>
      <c r="K4593" s="62">
        <f t="shared" si="243"/>
        <v>102466.66666666666</v>
      </c>
      <c r="P4593" s="63">
        <v>19400</v>
      </c>
    </row>
    <row r="4594" spans="1:16" ht="12.75" customHeight="1" x14ac:dyDescent="0.2">
      <c r="A4594" s="58">
        <v>29104</v>
      </c>
      <c r="B4594" s="58" t="s">
        <v>1342</v>
      </c>
      <c r="C4594" s="59">
        <v>2.13</v>
      </c>
      <c r="D4594" s="72">
        <f t="shared" si="242"/>
        <v>82359.999999999985</v>
      </c>
      <c r="K4594" s="62">
        <f t="shared" si="243"/>
        <v>82359.999999999985</v>
      </c>
      <c r="P4594" s="63">
        <v>29300</v>
      </c>
    </row>
    <row r="4595" spans="1:16" ht="12.75" customHeight="1" x14ac:dyDescent="0.2">
      <c r="A4595" s="58">
        <v>29105</v>
      </c>
      <c r="B4595" s="58" t="s">
        <v>1343</v>
      </c>
      <c r="C4595" s="59">
        <v>2.13</v>
      </c>
      <c r="D4595" s="72">
        <f t="shared" si="242"/>
        <v>82359.999999999985</v>
      </c>
      <c r="K4595" s="62">
        <f t="shared" si="243"/>
        <v>82359.999999999985</v>
      </c>
      <c r="P4595" s="63">
        <v>23600</v>
      </c>
    </row>
    <row r="4596" spans="1:16" ht="12.75" customHeight="1" x14ac:dyDescent="0.2">
      <c r="A4596" s="58">
        <v>29106</v>
      </c>
      <c r="B4596" s="58" t="s">
        <v>1344</v>
      </c>
      <c r="C4596" s="59">
        <v>2.13</v>
      </c>
      <c r="D4596" s="72">
        <f t="shared" si="242"/>
        <v>82359.999999999985</v>
      </c>
      <c r="K4596" s="62">
        <f t="shared" si="243"/>
        <v>82359.999999999985</v>
      </c>
      <c r="P4596" s="63">
        <v>23600</v>
      </c>
    </row>
    <row r="4597" spans="1:16" ht="12.75" customHeight="1" x14ac:dyDescent="0.2">
      <c r="A4597" s="58">
        <v>29107</v>
      </c>
      <c r="B4597" s="58" t="s">
        <v>1345</v>
      </c>
      <c r="C4597" s="59">
        <v>5.76</v>
      </c>
      <c r="D4597" s="72">
        <f t="shared" si="242"/>
        <v>222719.99999999997</v>
      </c>
      <c r="K4597" s="62">
        <f t="shared" si="243"/>
        <v>222719.99999999997</v>
      </c>
      <c r="P4597" s="63">
        <v>23600</v>
      </c>
    </row>
    <row r="4598" spans="1:16" ht="12.75" customHeight="1" x14ac:dyDescent="0.2">
      <c r="A4598" s="58">
        <v>29108</v>
      </c>
      <c r="B4598" s="58" t="s">
        <v>1346</v>
      </c>
      <c r="C4598" s="59">
        <v>3.33</v>
      </c>
      <c r="D4598" s="72">
        <f t="shared" si="242"/>
        <v>128760</v>
      </c>
      <c r="K4598" s="62">
        <f t="shared" si="243"/>
        <v>128760</v>
      </c>
      <c r="P4598" s="63">
        <v>63700</v>
      </c>
    </row>
    <row r="4599" spans="1:16" ht="12.75" customHeight="1" x14ac:dyDescent="0.2">
      <c r="A4599" s="58">
        <v>29109</v>
      </c>
      <c r="B4599" s="58" t="s">
        <v>1347</v>
      </c>
      <c r="C4599" s="59">
        <v>0.68</v>
      </c>
      <c r="D4599" s="72">
        <f t="shared" si="242"/>
        <v>26293.333333333332</v>
      </c>
      <c r="K4599" s="62">
        <f t="shared" si="243"/>
        <v>26293.333333333332</v>
      </c>
      <c r="P4599" s="63">
        <v>36900</v>
      </c>
    </row>
    <row r="4600" spans="1:16" ht="12.75" customHeight="1" x14ac:dyDescent="0.2">
      <c r="A4600" s="58">
        <v>29110</v>
      </c>
      <c r="B4600" s="58" t="s">
        <v>1348</v>
      </c>
      <c r="C4600" s="59">
        <v>0.44</v>
      </c>
      <c r="D4600" s="72">
        <f t="shared" si="242"/>
        <v>17013.333333333332</v>
      </c>
      <c r="K4600" s="62">
        <f t="shared" si="243"/>
        <v>17013.333333333332</v>
      </c>
      <c r="P4600" s="63">
        <v>7500</v>
      </c>
    </row>
    <row r="4601" spans="1:16" ht="12.75" customHeight="1" x14ac:dyDescent="0.2">
      <c r="A4601" s="58">
        <v>29111</v>
      </c>
      <c r="B4601" s="58" t="s">
        <v>1349</v>
      </c>
      <c r="C4601" s="59">
        <v>2.65</v>
      </c>
      <c r="D4601" s="72">
        <f t="shared" si="242"/>
        <v>102466.66666666666</v>
      </c>
      <c r="K4601" s="62">
        <f t="shared" si="243"/>
        <v>102466.66666666666</v>
      </c>
      <c r="P4601" s="63">
        <v>4900</v>
      </c>
    </row>
    <row r="4602" spans="1:16" ht="12.75" customHeight="1" x14ac:dyDescent="0.2">
      <c r="A4602" s="58">
        <v>29112</v>
      </c>
      <c r="B4602" s="58" t="s">
        <v>1350</v>
      </c>
      <c r="C4602" s="59">
        <v>0.77</v>
      </c>
      <c r="D4602" s="72">
        <f t="shared" si="242"/>
        <v>29773.333333333332</v>
      </c>
      <c r="K4602" s="62">
        <f t="shared" si="243"/>
        <v>29773.333333333332</v>
      </c>
      <c r="P4602" s="63">
        <v>29300</v>
      </c>
    </row>
    <row r="4603" spans="1:16" ht="12.75" customHeight="1" x14ac:dyDescent="0.2">
      <c r="A4603" s="58">
        <v>29113</v>
      </c>
      <c r="B4603" s="58" t="s">
        <v>1351</v>
      </c>
      <c r="C4603" s="59">
        <v>0.77</v>
      </c>
      <c r="D4603" s="72">
        <f t="shared" si="242"/>
        <v>29773.333333333332</v>
      </c>
      <c r="K4603" s="62">
        <f t="shared" si="243"/>
        <v>29773.333333333332</v>
      </c>
      <c r="P4603" s="63">
        <v>8500</v>
      </c>
    </row>
    <row r="4604" spans="1:16" ht="12.75" customHeight="1" x14ac:dyDescent="0.2">
      <c r="A4604" s="58">
        <v>29114</v>
      </c>
      <c r="B4604" s="58" t="s">
        <v>1352</v>
      </c>
      <c r="C4604" s="59">
        <v>0.77</v>
      </c>
      <c r="D4604" s="72">
        <f t="shared" si="242"/>
        <v>29773.333333333332</v>
      </c>
      <c r="K4604" s="62">
        <f t="shared" si="243"/>
        <v>29773.333333333332</v>
      </c>
      <c r="P4604" s="63">
        <v>8500</v>
      </c>
    </row>
    <row r="4605" spans="1:16" ht="12.75" customHeight="1" x14ac:dyDescent="0.2">
      <c r="A4605" s="58">
        <v>29115</v>
      </c>
      <c r="B4605" s="58" t="s">
        <v>1353</v>
      </c>
      <c r="C4605" s="59">
        <v>2.0299999999999998</v>
      </c>
      <c r="D4605" s="72">
        <f t="shared" si="242"/>
        <v>78493.333333333314</v>
      </c>
      <c r="K4605" s="62">
        <f t="shared" si="243"/>
        <v>78493.333333333314</v>
      </c>
      <c r="P4605" s="63">
        <v>8500</v>
      </c>
    </row>
    <row r="4606" spans="1:16" ht="12.75" customHeight="1" x14ac:dyDescent="0.2">
      <c r="A4606" s="58">
        <v>29116</v>
      </c>
      <c r="B4606" s="58" t="s">
        <v>1354</v>
      </c>
      <c r="C4606" s="59">
        <v>0.77</v>
      </c>
      <c r="D4606" s="72">
        <f t="shared" si="242"/>
        <v>29773.333333333332</v>
      </c>
      <c r="K4606" s="62">
        <f t="shared" si="243"/>
        <v>29773.333333333332</v>
      </c>
      <c r="P4606" s="63">
        <v>22500</v>
      </c>
    </row>
    <row r="4607" spans="1:16" ht="12.75" customHeight="1" x14ac:dyDescent="0.2">
      <c r="A4607" s="58">
        <v>29117</v>
      </c>
      <c r="B4607" s="58" t="s">
        <v>1355</v>
      </c>
      <c r="C4607" s="59">
        <v>0.77</v>
      </c>
      <c r="D4607" s="72">
        <f t="shared" si="242"/>
        <v>29773.333333333332</v>
      </c>
      <c r="K4607" s="62">
        <f t="shared" si="243"/>
        <v>29773.333333333332</v>
      </c>
      <c r="P4607" s="63">
        <v>8500</v>
      </c>
    </row>
    <row r="4608" spans="1:16" ht="12.75" customHeight="1" x14ac:dyDescent="0.2">
      <c r="A4608" s="58">
        <v>29118</v>
      </c>
      <c r="B4608" s="58" t="s">
        <v>1356</v>
      </c>
      <c r="C4608" s="59">
        <v>0.77</v>
      </c>
      <c r="D4608" s="72">
        <f t="shared" si="242"/>
        <v>29773.333333333332</v>
      </c>
      <c r="K4608" s="62">
        <f t="shared" si="243"/>
        <v>29773.333333333332</v>
      </c>
      <c r="P4608" s="63">
        <v>8500</v>
      </c>
    </row>
    <row r="4609" spans="1:16" ht="12.75" customHeight="1" x14ac:dyDescent="0.2">
      <c r="A4609" s="58">
        <v>29119</v>
      </c>
      <c r="B4609" s="58" t="s">
        <v>1357</v>
      </c>
      <c r="C4609" s="59">
        <v>2.2999999999999998</v>
      </c>
      <c r="D4609" s="72">
        <f t="shared" si="242"/>
        <v>88933.333333333314</v>
      </c>
      <c r="K4609" s="62">
        <f t="shared" si="243"/>
        <v>88933.333333333314</v>
      </c>
      <c r="P4609" s="63">
        <v>8500</v>
      </c>
    </row>
    <row r="4610" spans="1:16" ht="12.75" customHeight="1" x14ac:dyDescent="0.2">
      <c r="A4610" s="58">
        <v>29120</v>
      </c>
      <c r="B4610" s="58" t="s">
        <v>1358</v>
      </c>
      <c r="C4610" s="59">
        <v>9.0299999999999994</v>
      </c>
      <c r="D4610" s="72">
        <f t="shared" si="242"/>
        <v>349159.99999999994</v>
      </c>
      <c r="K4610" s="62">
        <f t="shared" si="243"/>
        <v>349159.99999999994</v>
      </c>
      <c r="P4610" s="63">
        <v>25500</v>
      </c>
    </row>
    <row r="4611" spans="1:16" ht="12.75" customHeight="1" x14ac:dyDescent="0.2">
      <c r="A4611" s="58">
        <v>29121</v>
      </c>
      <c r="B4611" s="58" t="s">
        <v>1359</v>
      </c>
      <c r="C4611" s="59">
        <v>1.83</v>
      </c>
      <c r="D4611" s="72">
        <f t="shared" si="242"/>
        <v>70760</v>
      </c>
      <c r="K4611" s="62">
        <f t="shared" si="243"/>
        <v>70760</v>
      </c>
      <c r="P4611" s="63">
        <v>99900</v>
      </c>
    </row>
    <row r="4612" spans="1:16" ht="12.75" customHeight="1" x14ac:dyDescent="0.2">
      <c r="D4612" s="72"/>
      <c r="P4612" s="63">
        <v>20300</v>
      </c>
    </row>
    <row r="4613" spans="1:16" ht="12.75" customHeight="1" x14ac:dyDescent="0.2">
      <c r="D4613" s="72"/>
    </row>
    <row r="4614" spans="1:16" ht="12.75" customHeight="1" x14ac:dyDescent="0.2">
      <c r="A4614" s="58" t="s">
        <v>1360</v>
      </c>
      <c r="D4614" s="72"/>
    </row>
    <row r="4615" spans="1:16" ht="12.75" customHeight="1" x14ac:dyDescent="0.2">
      <c r="D4615" s="72"/>
    </row>
    <row r="4616" spans="1:16" ht="12.75" customHeight="1" x14ac:dyDescent="0.2">
      <c r="A4616" s="58" t="s">
        <v>1361</v>
      </c>
      <c r="D4616" s="72"/>
    </row>
    <row r="4617" spans="1:16" ht="12.75" customHeight="1" x14ac:dyDescent="0.2">
      <c r="A4617" s="58">
        <v>30101</v>
      </c>
      <c r="B4617" s="58" t="s">
        <v>1362</v>
      </c>
      <c r="C4617" s="59">
        <v>2.17</v>
      </c>
      <c r="D4617" s="72">
        <f t="shared" ref="D4617:D4626" si="244">C4617*D1283</f>
        <v>83906.666666666657</v>
      </c>
      <c r="K4617" s="62">
        <f t="shared" ref="K4617:K4626" si="245">D4617</f>
        <v>83906.666666666657</v>
      </c>
    </row>
    <row r="4618" spans="1:16" ht="12.75" customHeight="1" x14ac:dyDescent="0.2">
      <c r="A4618" s="58">
        <v>30102</v>
      </c>
      <c r="B4618" s="58" t="s">
        <v>1363</v>
      </c>
      <c r="C4618" s="59">
        <v>2.17</v>
      </c>
      <c r="D4618" s="72">
        <f t="shared" si="244"/>
        <v>83906.666666666657</v>
      </c>
      <c r="K4618" s="62">
        <f t="shared" si="245"/>
        <v>83906.666666666657</v>
      </c>
      <c r="P4618" s="63">
        <v>24000</v>
      </c>
    </row>
    <row r="4619" spans="1:16" ht="12.75" customHeight="1" x14ac:dyDescent="0.2">
      <c r="A4619" s="58">
        <v>30103</v>
      </c>
      <c r="B4619" s="58" t="s">
        <v>1364</v>
      </c>
      <c r="C4619" s="59">
        <v>2.17</v>
      </c>
      <c r="D4619" s="72">
        <f t="shared" si="244"/>
        <v>83906.666666666657</v>
      </c>
      <c r="K4619" s="62">
        <f t="shared" si="245"/>
        <v>83906.666666666657</v>
      </c>
      <c r="P4619" s="63">
        <v>24000</v>
      </c>
    </row>
    <row r="4620" spans="1:16" ht="12.75" customHeight="1" x14ac:dyDescent="0.2">
      <c r="A4620" s="58">
        <v>30104</v>
      </c>
      <c r="B4620" s="58" t="s">
        <v>1365</v>
      </c>
      <c r="C4620" s="59">
        <v>10.01</v>
      </c>
      <c r="D4620" s="72">
        <f t="shared" si="244"/>
        <v>387053.33333333331</v>
      </c>
      <c r="K4620" s="62">
        <f t="shared" si="245"/>
        <v>387053.33333333331</v>
      </c>
      <c r="P4620" s="63">
        <v>24000</v>
      </c>
    </row>
    <row r="4621" spans="1:16" ht="12.75" customHeight="1" x14ac:dyDescent="0.2">
      <c r="A4621" s="58">
        <v>30105</v>
      </c>
      <c r="B4621" s="58" t="s">
        <v>1366</v>
      </c>
      <c r="C4621" s="59">
        <v>12.96</v>
      </c>
      <c r="D4621" s="72">
        <f t="shared" si="244"/>
        <v>501120</v>
      </c>
      <c r="K4621" s="62">
        <f t="shared" si="245"/>
        <v>501120</v>
      </c>
      <c r="P4621" s="63">
        <v>110800</v>
      </c>
    </row>
    <row r="4622" spans="1:16" ht="12.75" customHeight="1" x14ac:dyDescent="0.2">
      <c r="A4622" s="58">
        <v>30106</v>
      </c>
      <c r="B4622" s="58" t="s">
        <v>1367</v>
      </c>
      <c r="C4622" s="59">
        <v>12.96</v>
      </c>
      <c r="D4622" s="72">
        <f t="shared" si="244"/>
        <v>501120</v>
      </c>
      <c r="K4622" s="62">
        <f t="shared" si="245"/>
        <v>501120</v>
      </c>
      <c r="P4622" s="63">
        <v>143400</v>
      </c>
    </row>
    <row r="4623" spans="1:16" ht="12.75" customHeight="1" x14ac:dyDescent="0.2">
      <c r="A4623" s="58">
        <v>30107</v>
      </c>
      <c r="B4623" s="58" t="s">
        <v>1368</v>
      </c>
      <c r="C4623" s="59">
        <v>40.119999999999997</v>
      </c>
      <c r="D4623" s="72">
        <f t="shared" si="244"/>
        <v>1551306.6666666665</v>
      </c>
      <c r="K4623" s="62">
        <f t="shared" si="245"/>
        <v>1551306.6666666665</v>
      </c>
      <c r="P4623" s="63">
        <v>143400</v>
      </c>
    </row>
    <row r="4624" spans="1:16" ht="12.75" customHeight="1" x14ac:dyDescent="0.2">
      <c r="A4624" s="58">
        <v>30108</v>
      </c>
      <c r="B4624" s="58" t="s">
        <v>1369</v>
      </c>
      <c r="C4624" s="59">
        <v>12.96</v>
      </c>
      <c r="D4624" s="72">
        <f t="shared" si="244"/>
        <v>501120</v>
      </c>
      <c r="K4624" s="62">
        <f t="shared" si="245"/>
        <v>501120</v>
      </c>
      <c r="P4624" s="63">
        <v>444000</v>
      </c>
    </row>
    <row r="4625" spans="1:16" ht="12.75" customHeight="1" x14ac:dyDescent="0.2">
      <c r="A4625" s="58">
        <v>30111</v>
      </c>
      <c r="B4625" s="58" t="s">
        <v>4989</v>
      </c>
      <c r="C4625" s="59">
        <v>14.77</v>
      </c>
      <c r="D4625" s="72">
        <f t="shared" si="244"/>
        <v>571106.66666666663</v>
      </c>
      <c r="K4625" s="62">
        <f t="shared" si="245"/>
        <v>571106.66666666663</v>
      </c>
      <c r="P4625" s="63">
        <v>143400</v>
      </c>
    </row>
    <row r="4626" spans="1:16" ht="12.75" customHeight="1" x14ac:dyDescent="0.2">
      <c r="A4626" s="58">
        <v>30112</v>
      </c>
      <c r="B4626" s="58" t="s">
        <v>1370</v>
      </c>
      <c r="C4626" s="59">
        <v>2.17</v>
      </c>
      <c r="D4626" s="72">
        <f t="shared" si="244"/>
        <v>83906.666666666657</v>
      </c>
      <c r="K4626" s="62">
        <f t="shared" si="245"/>
        <v>83906.666666666657</v>
      </c>
      <c r="P4626" s="63">
        <v>163500</v>
      </c>
    </row>
    <row r="4627" spans="1:16" ht="12.75" customHeight="1" x14ac:dyDescent="0.2">
      <c r="D4627" s="72"/>
      <c r="P4627" s="63">
        <v>24000</v>
      </c>
    </row>
    <row r="4628" spans="1:16" ht="12.75" customHeight="1" x14ac:dyDescent="0.2">
      <c r="A4628" s="58" t="s">
        <v>1371</v>
      </c>
      <c r="D4628" s="72"/>
    </row>
    <row r="4629" spans="1:16" ht="12.75" customHeight="1" x14ac:dyDescent="0.2">
      <c r="A4629" s="58" t="s">
        <v>5050</v>
      </c>
      <c r="D4629" s="72"/>
    </row>
    <row r="4630" spans="1:16" ht="12.75" customHeight="1" x14ac:dyDescent="0.2">
      <c r="A4630" s="58">
        <v>30201</v>
      </c>
      <c r="B4630" s="58" t="s">
        <v>1372</v>
      </c>
      <c r="C4630" s="59">
        <v>1.52</v>
      </c>
      <c r="D4630" s="72">
        <f t="shared" ref="D4630:D4636" si="246">C4630*D1296</f>
        <v>58773.333333333328</v>
      </c>
      <c r="K4630" s="62">
        <f t="shared" ref="K4630:K4636" si="247">D4630</f>
        <v>58773.333333333328</v>
      </c>
    </row>
    <row r="4631" spans="1:16" ht="12.75" customHeight="1" x14ac:dyDescent="0.2">
      <c r="A4631" s="58">
        <v>30202</v>
      </c>
      <c r="B4631" s="58" t="s">
        <v>1373</v>
      </c>
      <c r="C4631" s="59">
        <v>2.68</v>
      </c>
      <c r="D4631" s="72">
        <f t="shared" si="246"/>
        <v>103626.66666666667</v>
      </c>
      <c r="K4631" s="62">
        <f t="shared" si="247"/>
        <v>103626.66666666667</v>
      </c>
      <c r="P4631" s="63">
        <v>16800</v>
      </c>
    </row>
    <row r="4632" spans="1:16" ht="12.75" customHeight="1" x14ac:dyDescent="0.2">
      <c r="A4632" s="58">
        <v>30203</v>
      </c>
      <c r="B4632" s="58" t="s">
        <v>1374</v>
      </c>
      <c r="C4632" s="59">
        <v>1.98</v>
      </c>
      <c r="D4632" s="72">
        <f t="shared" si="246"/>
        <v>76560</v>
      </c>
      <c r="K4632" s="62">
        <f t="shared" si="247"/>
        <v>76560</v>
      </c>
      <c r="P4632" s="63">
        <v>29700</v>
      </c>
    </row>
    <row r="4633" spans="1:16" ht="12.75" customHeight="1" x14ac:dyDescent="0.2">
      <c r="A4633" s="58">
        <v>30204</v>
      </c>
      <c r="B4633" s="58" t="s">
        <v>1375</v>
      </c>
      <c r="C4633" s="59">
        <v>2.96</v>
      </c>
      <c r="D4633" s="72">
        <f t="shared" si="246"/>
        <v>114453.33333333333</v>
      </c>
      <c r="K4633" s="62">
        <f t="shared" si="247"/>
        <v>114453.33333333333</v>
      </c>
      <c r="P4633" s="63">
        <v>21900</v>
      </c>
    </row>
    <row r="4634" spans="1:16" ht="12.75" customHeight="1" x14ac:dyDescent="0.2">
      <c r="A4634" s="58">
        <v>30205</v>
      </c>
      <c r="B4634" s="58" t="s">
        <v>1376</v>
      </c>
      <c r="C4634" s="59">
        <v>5.28</v>
      </c>
      <c r="D4634" s="72">
        <f t="shared" si="246"/>
        <v>204160</v>
      </c>
      <c r="K4634" s="62">
        <f t="shared" si="247"/>
        <v>204160</v>
      </c>
      <c r="P4634" s="63">
        <v>32800</v>
      </c>
    </row>
    <row r="4635" spans="1:16" ht="12.75" customHeight="1" x14ac:dyDescent="0.2">
      <c r="A4635" s="58">
        <v>30206</v>
      </c>
      <c r="B4635" s="58" t="s">
        <v>1377</v>
      </c>
      <c r="C4635" s="59">
        <v>2.62</v>
      </c>
      <c r="D4635" s="72">
        <f t="shared" si="246"/>
        <v>101306.66666666667</v>
      </c>
      <c r="K4635" s="62">
        <f t="shared" si="247"/>
        <v>101306.66666666667</v>
      </c>
      <c r="P4635" s="63">
        <v>58400</v>
      </c>
    </row>
    <row r="4636" spans="1:16" ht="12.75" customHeight="1" x14ac:dyDescent="0.2">
      <c r="A4636" s="58">
        <v>30207</v>
      </c>
      <c r="B4636" s="58" t="s">
        <v>1378</v>
      </c>
      <c r="C4636" s="59">
        <v>3.18</v>
      </c>
      <c r="D4636" s="72">
        <f t="shared" si="246"/>
        <v>122960</v>
      </c>
      <c r="K4636" s="62">
        <f t="shared" si="247"/>
        <v>122960</v>
      </c>
      <c r="P4636" s="63">
        <v>29000</v>
      </c>
    </row>
    <row r="4637" spans="1:16" ht="12.75" customHeight="1" x14ac:dyDescent="0.2">
      <c r="D4637" s="72"/>
      <c r="P4637" s="63">
        <v>35200</v>
      </c>
    </row>
    <row r="4638" spans="1:16" ht="12.75" customHeight="1" x14ac:dyDescent="0.2">
      <c r="A4638" s="58" t="s">
        <v>1379</v>
      </c>
      <c r="D4638" s="72"/>
    </row>
    <row r="4639" spans="1:16" ht="12.75" customHeight="1" x14ac:dyDescent="0.2">
      <c r="D4639" s="72"/>
    </row>
    <row r="4640" spans="1:16" ht="12.75" customHeight="1" x14ac:dyDescent="0.2">
      <c r="A4640" s="58" t="s">
        <v>1380</v>
      </c>
      <c r="D4640" s="72"/>
    </row>
    <row r="4641" spans="1:16" ht="12.75" customHeight="1" x14ac:dyDescent="0.2">
      <c r="D4641" s="72"/>
    </row>
    <row r="4642" spans="1:16" ht="12.75" customHeight="1" x14ac:dyDescent="0.2">
      <c r="D4642" s="72"/>
    </row>
    <row r="4643" spans="1:16" ht="12.75" customHeight="1" x14ac:dyDescent="0.2">
      <c r="A4643" s="58" t="s">
        <v>1381</v>
      </c>
      <c r="D4643" s="72"/>
    </row>
    <row r="4644" spans="1:16" ht="12.75" customHeight="1" x14ac:dyDescent="0.2">
      <c r="D4644" s="72"/>
    </row>
    <row r="4645" spans="1:16" ht="12.75" customHeight="1" x14ac:dyDescent="0.2">
      <c r="A4645" s="58" t="s">
        <v>1382</v>
      </c>
      <c r="D4645" s="72"/>
    </row>
    <row r="4646" spans="1:16" ht="12.75" customHeight="1" x14ac:dyDescent="0.2">
      <c r="D4646" s="72"/>
    </row>
    <row r="4647" spans="1:16" ht="12.75" customHeight="1" x14ac:dyDescent="0.2">
      <c r="A4647" s="58">
        <v>31100</v>
      </c>
      <c r="B4647" s="58" t="s">
        <v>1383</v>
      </c>
      <c r="C4647" s="59">
        <v>2.63</v>
      </c>
      <c r="D4647" s="72">
        <f t="shared" ref="D4647:D4670" si="248">C4647*D1313</f>
        <v>101693.33333333333</v>
      </c>
      <c r="K4647" s="62">
        <f t="shared" ref="K4647:K4670" si="249">D4647</f>
        <v>101693.33333333333</v>
      </c>
    </row>
    <row r="4648" spans="1:16" ht="12.75" customHeight="1" x14ac:dyDescent="0.2">
      <c r="A4648" s="58">
        <v>31101</v>
      </c>
      <c r="B4648" s="58" t="s">
        <v>1384</v>
      </c>
      <c r="C4648" s="59">
        <v>3.21</v>
      </c>
      <c r="D4648" s="72">
        <f t="shared" si="248"/>
        <v>124119.99999999999</v>
      </c>
      <c r="K4648" s="62">
        <f t="shared" si="249"/>
        <v>124119.99999999999</v>
      </c>
      <c r="P4648" s="63">
        <v>29100</v>
      </c>
    </row>
    <row r="4649" spans="1:16" ht="12.75" customHeight="1" x14ac:dyDescent="0.2">
      <c r="A4649" s="58">
        <v>31102</v>
      </c>
      <c r="B4649" s="58" t="s">
        <v>1385</v>
      </c>
      <c r="C4649" s="59">
        <v>4.1100000000000003</v>
      </c>
      <c r="D4649" s="72">
        <f t="shared" si="248"/>
        <v>158920</v>
      </c>
      <c r="K4649" s="62">
        <f t="shared" si="249"/>
        <v>158920</v>
      </c>
      <c r="P4649" s="63">
        <v>35500</v>
      </c>
    </row>
    <row r="4650" spans="1:16" ht="12.75" customHeight="1" x14ac:dyDescent="0.2">
      <c r="A4650" s="58">
        <v>31103</v>
      </c>
      <c r="B4650" s="58" t="s">
        <v>1386</v>
      </c>
      <c r="C4650" s="59">
        <v>5.38</v>
      </c>
      <c r="D4650" s="72">
        <f t="shared" si="248"/>
        <v>208026.66666666666</v>
      </c>
      <c r="K4650" s="62">
        <f t="shared" si="249"/>
        <v>208026.66666666666</v>
      </c>
      <c r="P4650" s="63">
        <v>45500</v>
      </c>
    </row>
    <row r="4651" spans="1:16" ht="12.75" customHeight="1" x14ac:dyDescent="0.2">
      <c r="A4651" s="58">
        <v>31104</v>
      </c>
      <c r="B4651" s="58" t="s">
        <v>1387</v>
      </c>
      <c r="C4651" s="59">
        <v>4.1100000000000003</v>
      </c>
      <c r="D4651" s="72">
        <f t="shared" si="248"/>
        <v>158920</v>
      </c>
      <c r="K4651" s="62">
        <f t="shared" si="249"/>
        <v>158920</v>
      </c>
      <c r="P4651" s="63">
        <v>59500</v>
      </c>
    </row>
    <row r="4652" spans="1:16" ht="12.75" customHeight="1" x14ac:dyDescent="0.2">
      <c r="A4652" s="58">
        <v>31105</v>
      </c>
      <c r="B4652" s="58" t="s">
        <v>1388</v>
      </c>
      <c r="C4652" s="59">
        <v>6.17</v>
      </c>
      <c r="D4652" s="72">
        <f t="shared" si="248"/>
        <v>238573.33333333331</v>
      </c>
      <c r="K4652" s="62">
        <f t="shared" si="249"/>
        <v>238573.33333333331</v>
      </c>
      <c r="P4652" s="63">
        <v>45500</v>
      </c>
    </row>
    <row r="4653" spans="1:16" ht="12.75" customHeight="1" x14ac:dyDescent="0.2">
      <c r="A4653" s="58">
        <v>31106</v>
      </c>
      <c r="B4653" s="58" t="s">
        <v>1389</v>
      </c>
      <c r="C4653" s="59">
        <v>3.89</v>
      </c>
      <c r="D4653" s="72">
        <f t="shared" si="248"/>
        <v>150413.33333333334</v>
      </c>
      <c r="K4653" s="62">
        <f t="shared" si="249"/>
        <v>150413.33333333334</v>
      </c>
      <c r="P4653" s="63">
        <v>68300</v>
      </c>
    </row>
    <row r="4654" spans="1:16" ht="12.75" customHeight="1" x14ac:dyDescent="0.2">
      <c r="A4654" s="58">
        <v>31107</v>
      </c>
      <c r="B4654" s="58" t="s">
        <v>1390</v>
      </c>
      <c r="C4654" s="59">
        <v>3.89</v>
      </c>
      <c r="D4654" s="72">
        <f t="shared" si="248"/>
        <v>150413.33333333334</v>
      </c>
      <c r="K4654" s="62">
        <f t="shared" si="249"/>
        <v>150413.33333333334</v>
      </c>
      <c r="P4654" s="63">
        <v>43000</v>
      </c>
    </row>
    <row r="4655" spans="1:16" ht="12.75" customHeight="1" x14ac:dyDescent="0.2">
      <c r="A4655" s="58">
        <v>31108</v>
      </c>
      <c r="B4655" s="58" t="s">
        <v>1391</v>
      </c>
      <c r="C4655" s="59">
        <v>3.89</v>
      </c>
      <c r="D4655" s="72">
        <f t="shared" si="248"/>
        <v>150413.33333333334</v>
      </c>
      <c r="K4655" s="62">
        <f t="shared" si="249"/>
        <v>150413.33333333334</v>
      </c>
      <c r="P4655" s="63">
        <v>43000</v>
      </c>
    </row>
    <row r="4656" spans="1:16" ht="12.75" customHeight="1" x14ac:dyDescent="0.2">
      <c r="A4656" s="58">
        <v>31109</v>
      </c>
      <c r="B4656" s="58" t="s">
        <v>1392</v>
      </c>
      <c r="C4656" s="59">
        <v>7.77</v>
      </c>
      <c r="D4656" s="72">
        <f t="shared" si="248"/>
        <v>300439.99999999994</v>
      </c>
      <c r="K4656" s="62">
        <f t="shared" si="249"/>
        <v>300439.99999999994</v>
      </c>
      <c r="P4656" s="63">
        <v>43000</v>
      </c>
    </row>
    <row r="4657" spans="1:16" ht="12.75" customHeight="1" x14ac:dyDescent="0.2">
      <c r="A4657" s="58">
        <v>31110</v>
      </c>
      <c r="B4657" s="58" t="s">
        <v>1393</v>
      </c>
      <c r="C4657" s="59">
        <v>4.71</v>
      </c>
      <c r="D4657" s="72">
        <f t="shared" si="248"/>
        <v>182120</v>
      </c>
      <c r="K4657" s="62">
        <f t="shared" si="249"/>
        <v>182120</v>
      </c>
      <c r="P4657" s="63">
        <v>86000</v>
      </c>
    </row>
    <row r="4658" spans="1:16" ht="12.75" customHeight="1" x14ac:dyDescent="0.2">
      <c r="A4658" s="58">
        <v>31111</v>
      </c>
      <c r="B4658" s="58" t="s">
        <v>1394</v>
      </c>
      <c r="C4658" s="59">
        <v>5.41</v>
      </c>
      <c r="D4658" s="72">
        <f t="shared" si="248"/>
        <v>209186.66666666666</v>
      </c>
      <c r="K4658" s="62">
        <f t="shared" si="249"/>
        <v>209186.66666666666</v>
      </c>
      <c r="P4658" s="63">
        <v>52100</v>
      </c>
    </row>
    <row r="4659" spans="1:16" ht="12.75" customHeight="1" x14ac:dyDescent="0.2">
      <c r="A4659" s="58">
        <v>31112</v>
      </c>
      <c r="B4659" s="58" t="s">
        <v>1395</v>
      </c>
      <c r="C4659" s="59">
        <v>4</v>
      </c>
      <c r="D4659" s="72">
        <f t="shared" si="248"/>
        <v>154666.66666666666</v>
      </c>
      <c r="K4659" s="62">
        <f t="shared" si="249"/>
        <v>154666.66666666666</v>
      </c>
      <c r="P4659" s="63">
        <v>59900</v>
      </c>
    </row>
    <row r="4660" spans="1:16" ht="12.75" customHeight="1" x14ac:dyDescent="0.2">
      <c r="A4660" s="58">
        <v>31113</v>
      </c>
      <c r="B4660" s="58" t="s">
        <v>1396</v>
      </c>
      <c r="C4660" s="59">
        <v>1.36</v>
      </c>
      <c r="D4660" s="72">
        <f t="shared" si="248"/>
        <v>52586.666666666664</v>
      </c>
      <c r="K4660" s="62">
        <f t="shared" si="249"/>
        <v>52586.666666666664</v>
      </c>
      <c r="P4660" s="63">
        <v>44300</v>
      </c>
    </row>
    <row r="4661" spans="1:16" ht="12.75" customHeight="1" x14ac:dyDescent="0.2">
      <c r="A4661" s="58">
        <v>31114</v>
      </c>
      <c r="B4661" s="58" t="s">
        <v>1397</v>
      </c>
      <c r="C4661" s="59">
        <v>2.74</v>
      </c>
      <c r="D4661" s="72">
        <f t="shared" si="248"/>
        <v>105946.66666666667</v>
      </c>
      <c r="K4661" s="62">
        <f t="shared" si="249"/>
        <v>105946.66666666667</v>
      </c>
      <c r="P4661" s="63">
        <v>15100</v>
      </c>
    </row>
    <row r="4662" spans="1:16" ht="12.75" customHeight="1" x14ac:dyDescent="0.2">
      <c r="A4662" s="58">
        <v>31115</v>
      </c>
      <c r="B4662" s="58" t="s">
        <v>1398</v>
      </c>
      <c r="C4662" s="59">
        <v>4.03</v>
      </c>
      <c r="D4662" s="72">
        <f t="shared" si="248"/>
        <v>155826.66666666666</v>
      </c>
      <c r="K4662" s="62">
        <f t="shared" si="249"/>
        <v>155826.66666666666</v>
      </c>
      <c r="P4662" s="63">
        <v>30300</v>
      </c>
    </row>
    <row r="4663" spans="1:16" ht="12.75" customHeight="1" x14ac:dyDescent="0.2">
      <c r="A4663" s="58">
        <v>31116</v>
      </c>
      <c r="B4663" s="58" t="s">
        <v>1399</v>
      </c>
      <c r="C4663" s="59">
        <v>4.0599999999999996</v>
      </c>
      <c r="D4663" s="72">
        <f t="shared" si="248"/>
        <v>156986.66666666663</v>
      </c>
      <c r="K4663" s="62">
        <f t="shared" si="249"/>
        <v>156986.66666666663</v>
      </c>
      <c r="P4663" s="63">
        <v>44600</v>
      </c>
    </row>
    <row r="4664" spans="1:16" ht="12.75" customHeight="1" x14ac:dyDescent="0.2">
      <c r="A4664" s="58">
        <v>31117</v>
      </c>
      <c r="B4664" s="58" t="s">
        <v>1400</v>
      </c>
      <c r="C4664" s="59">
        <v>5.49</v>
      </c>
      <c r="D4664" s="72">
        <f t="shared" si="248"/>
        <v>212280</v>
      </c>
      <c r="K4664" s="62">
        <f t="shared" si="249"/>
        <v>212280</v>
      </c>
      <c r="P4664" s="63">
        <v>44900</v>
      </c>
    </row>
    <row r="4665" spans="1:16" ht="12.75" customHeight="1" x14ac:dyDescent="0.2">
      <c r="A4665" s="58">
        <v>31118</v>
      </c>
      <c r="B4665" s="58" t="s">
        <v>1401</v>
      </c>
      <c r="C4665" s="59">
        <v>4.22</v>
      </c>
      <c r="D4665" s="72">
        <f t="shared" si="248"/>
        <v>163173.33333333331</v>
      </c>
      <c r="K4665" s="62">
        <f t="shared" si="249"/>
        <v>163173.33333333331</v>
      </c>
      <c r="P4665" s="63">
        <v>60800</v>
      </c>
    </row>
    <row r="4666" spans="1:16" ht="12.75" customHeight="1" x14ac:dyDescent="0.2">
      <c r="A4666" s="58">
        <v>31121</v>
      </c>
      <c r="B4666" s="58" t="s">
        <v>1402</v>
      </c>
      <c r="C4666" s="59">
        <v>3.66</v>
      </c>
      <c r="D4666" s="72">
        <f t="shared" si="248"/>
        <v>141520</v>
      </c>
      <c r="K4666" s="62">
        <f t="shared" si="249"/>
        <v>141520</v>
      </c>
      <c r="P4666" s="63">
        <v>46700</v>
      </c>
    </row>
    <row r="4667" spans="1:16" ht="12.75" customHeight="1" x14ac:dyDescent="0.2">
      <c r="A4667" s="58">
        <v>31122</v>
      </c>
      <c r="B4667" s="58" t="s">
        <v>1403</v>
      </c>
      <c r="C4667" s="59">
        <v>4.2</v>
      </c>
      <c r="D4667" s="72">
        <f t="shared" si="248"/>
        <v>162400</v>
      </c>
      <c r="K4667" s="62">
        <f t="shared" si="249"/>
        <v>162400</v>
      </c>
      <c r="P4667" s="63">
        <v>40500</v>
      </c>
    </row>
    <row r="4668" spans="1:16" ht="12.75" customHeight="1" x14ac:dyDescent="0.2">
      <c r="A4668" s="58">
        <v>31123</v>
      </c>
      <c r="B4668" s="58" t="s">
        <v>1404</v>
      </c>
      <c r="C4668" s="59">
        <v>3.39</v>
      </c>
      <c r="D4668" s="72">
        <f t="shared" si="248"/>
        <v>131080</v>
      </c>
      <c r="K4668" s="62">
        <f t="shared" si="249"/>
        <v>131080</v>
      </c>
      <c r="P4668" s="63">
        <v>46500</v>
      </c>
    </row>
    <row r="4669" spans="1:16" ht="12.75" customHeight="1" x14ac:dyDescent="0.2">
      <c r="A4669" s="58">
        <v>31124</v>
      </c>
      <c r="B4669" s="58" t="s">
        <v>1405</v>
      </c>
      <c r="C4669" s="59">
        <v>9.07</v>
      </c>
      <c r="D4669" s="72">
        <f t="shared" si="248"/>
        <v>350706.66666666663</v>
      </c>
      <c r="K4669" s="62">
        <f t="shared" si="249"/>
        <v>350706.66666666663</v>
      </c>
      <c r="P4669" s="63">
        <v>37500</v>
      </c>
    </row>
    <row r="4670" spans="1:16" ht="12.75" customHeight="1" x14ac:dyDescent="0.2">
      <c r="A4670" s="58">
        <v>31125</v>
      </c>
      <c r="B4670" s="58" t="s">
        <v>1406</v>
      </c>
      <c r="C4670" s="59">
        <v>8.1</v>
      </c>
      <c r="D4670" s="72">
        <f t="shared" si="248"/>
        <v>313199.99999999994</v>
      </c>
      <c r="K4670" s="62">
        <f t="shared" si="249"/>
        <v>313199.99999999994</v>
      </c>
      <c r="P4670" s="63">
        <v>100400</v>
      </c>
    </row>
    <row r="4671" spans="1:16" ht="12.75" customHeight="1" x14ac:dyDescent="0.2">
      <c r="D4671" s="72"/>
      <c r="P4671" s="63">
        <v>89600</v>
      </c>
    </row>
    <row r="4672" spans="1:16" ht="12.75" customHeight="1" x14ac:dyDescent="0.2">
      <c r="A4672" s="58" t="s">
        <v>1407</v>
      </c>
      <c r="D4672" s="72"/>
    </row>
    <row r="4673" spans="1:16" ht="12.75" customHeight="1" x14ac:dyDescent="0.2">
      <c r="D4673" s="72"/>
    </row>
    <row r="4674" spans="1:16" ht="12.75" customHeight="1" x14ac:dyDescent="0.2">
      <c r="A4674" s="58">
        <v>31201</v>
      </c>
      <c r="B4674" s="58" t="s">
        <v>1408</v>
      </c>
      <c r="C4674" s="59">
        <v>12.63</v>
      </c>
      <c r="D4674" s="72">
        <f t="shared" ref="D4674:D4694" si="250">C4674*D1340</f>
        <v>488360</v>
      </c>
      <c r="K4674" s="62">
        <f t="shared" ref="K4674:K4694" si="251">D4674</f>
        <v>488360</v>
      </c>
    </row>
    <row r="4675" spans="1:16" ht="12.75" customHeight="1" x14ac:dyDescent="0.2">
      <c r="A4675" s="58">
        <v>31202</v>
      </c>
      <c r="B4675" s="58" t="s">
        <v>1409</v>
      </c>
      <c r="C4675" s="59">
        <v>5.69</v>
      </c>
      <c r="D4675" s="72">
        <f t="shared" si="250"/>
        <v>220013.33333333334</v>
      </c>
      <c r="K4675" s="62">
        <f t="shared" si="251"/>
        <v>220013.33333333334</v>
      </c>
      <c r="P4675" s="63">
        <v>139800</v>
      </c>
    </row>
    <row r="4676" spans="1:16" ht="12.75" customHeight="1" x14ac:dyDescent="0.2">
      <c r="A4676" s="58">
        <v>31203</v>
      </c>
      <c r="B4676" s="58" t="s">
        <v>1410</v>
      </c>
      <c r="C4676" s="59">
        <v>5.69</v>
      </c>
      <c r="D4676" s="72">
        <f t="shared" si="250"/>
        <v>220013.33333333334</v>
      </c>
      <c r="K4676" s="62">
        <f t="shared" si="251"/>
        <v>220013.33333333334</v>
      </c>
      <c r="P4676" s="63">
        <v>63000</v>
      </c>
    </row>
    <row r="4677" spans="1:16" ht="12.75" customHeight="1" x14ac:dyDescent="0.2">
      <c r="A4677" s="58">
        <v>31204</v>
      </c>
      <c r="B4677" s="58" t="s">
        <v>1411</v>
      </c>
      <c r="C4677" s="59">
        <v>9.68</v>
      </c>
      <c r="D4677" s="72">
        <f t="shared" si="250"/>
        <v>374293.33333333331</v>
      </c>
      <c r="K4677" s="62">
        <f t="shared" si="251"/>
        <v>374293.33333333331</v>
      </c>
      <c r="P4677" s="63">
        <v>63000</v>
      </c>
    </row>
    <row r="4678" spans="1:16" ht="12.75" customHeight="1" x14ac:dyDescent="0.2">
      <c r="A4678" s="58">
        <v>31205</v>
      </c>
      <c r="B4678" s="58" t="s">
        <v>1412</v>
      </c>
      <c r="C4678" s="59">
        <v>5.69</v>
      </c>
      <c r="D4678" s="72">
        <f t="shared" si="250"/>
        <v>220013.33333333334</v>
      </c>
      <c r="K4678" s="62">
        <f t="shared" si="251"/>
        <v>220013.33333333334</v>
      </c>
      <c r="P4678" s="63">
        <v>107100</v>
      </c>
    </row>
    <row r="4679" spans="1:16" ht="12.75" customHeight="1" x14ac:dyDescent="0.2">
      <c r="A4679" s="58">
        <v>31206</v>
      </c>
      <c r="B4679" s="58" t="s">
        <v>1413</v>
      </c>
      <c r="C4679" s="59">
        <v>5.69</v>
      </c>
      <c r="D4679" s="72">
        <f t="shared" si="250"/>
        <v>220013.33333333334</v>
      </c>
      <c r="K4679" s="62">
        <f t="shared" si="251"/>
        <v>220013.33333333334</v>
      </c>
      <c r="P4679" s="63">
        <v>63000</v>
      </c>
    </row>
    <row r="4680" spans="1:16" ht="12.75" customHeight="1" x14ac:dyDescent="0.2">
      <c r="A4680" s="58">
        <v>31207</v>
      </c>
      <c r="B4680" s="58" t="s">
        <v>1414</v>
      </c>
      <c r="C4680" s="59">
        <v>5.69</v>
      </c>
      <c r="D4680" s="72">
        <f t="shared" si="250"/>
        <v>220013.33333333334</v>
      </c>
      <c r="K4680" s="62">
        <f t="shared" si="251"/>
        <v>220013.33333333334</v>
      </c>
      <c r="P4680" s="63">
        <v>63000</v>
      </c>
    </row>
    <row r="4681" spans="1:16" ht="12.75" customHeight="1" x14ac:dyDescent="0.2">
      <c r="A4681" s="58">
        <v>31208</v>
      </c>
      <c r="B4681" s="58" t="s">
        <v>1415</v>
      </c>
      <c r="C4681" s="59">
        <v>5.69</v>
      </c>
      <c r="D4681" s="72">
        <f t="shared" si="250"/>
        <v>220013.33333333334</v>
      </c>
      <c r="K4681" s="62">
        <f t="shared" si="251"/>
        <v>220013.33333333334</v>
      </c>
      <c r="P4681" s="63">
        <v>63000</v>
      </c>
    </row>
    <row r="4682" spans="1:16" ht="12.75" customHeight="1" x14ac:dyDescent="0.2">
      <c r="A4682" s="58">
        <v>31209</v>
      </c>
      <c r="B4682" s="58" t="s">
        <v>1416</v>
      </c>
      <c r="C4682" s="59">
        <v>5.69</v>
      </c>
      <c r="D4682" s="72">
        <f t="shared" si="250"/>
        <v>220013.33333333334</v>
      </c>
      <c r="K4682" s="62">
        <f t="shared" si="251"/>
        <v>220013.33333333334</v>
      </c>
      <c r="P4682" s="63">
        <v>63000</v>
      </c>
    </row>
    <row r="4683" spans="1:16" ht="12.75" customHeight="1" x14ac:dyDescent="0.2">
      <c r="A4683" s="58">
        <v>31210</v>
      </c>
      <c r="B4683" s="58" t="s">
        <v>1417</v>
      </c>
      <c r="C4683" s="59">
        <v>5.09</v>
      </c>
      <c r="D4683" s="72">
        <f t="shared" si="250"/>
        <v>196813.33333333331</v>
      </c>
      <c r="K4683" s="62">
        <f t="shared" si="251"/>
        <v>196813.33333333331</v>
      </c>
      <c r="P4683" s="63">
        <v>63000</v>
      </c>
    </row>
    <row r="4684" spans="1:16" ht="12.75" customHeight="1" x14ac:dyDescent="0.2">
      <c r="A4684" s="58">
        <v>31211</v>
      </c>
      <c r="B4684" s="58" t="s">
        <v>1418</v>
      </c>
      <c r="C4684" s="59">
        <v>5.09</v>
      </c>
      <c r="D4684" s="72">
        <f t="shared" si="250"/>
        <v>196813.33333333331</v>
      </c>
      <c r="K4684" s="62">
        <f t="shared" si="251"/>
        <v>196813.33333333331</v>
      </c>
      <c r="P4684" s="63">
        <v>56300</v>
      </c>
    </row>
    <row r="4685" spans="1:16" ht="12.75" customHeight="1" x14ac:dyDescent="0.2">
      <c r="A4685" s="58">
        <v>31212</v>
      </c>
      <c r="B4685" s="58" t="s">
        <v>1419</v>
      </c>
      <c r="C4685" s="59">
        <v>6.65</v>
      </c>
      <c r="D4685" s="72">
        <f t="shared" si="250"/>
        <v>257133.33333333334</v>
      </c>
      <c r="K4685" s="62">
        <f t="shared" si="251"/>
        <v>257133.33333333334</v>
      </c>
      <c r="P4685" s="63">
        <v>56300</v>
      </c>
    </row>
    <row r="4686" spans="1:16" ht="12.75" customHeight="1" x14ac:dyDescent="0.2">
      <c r="A4686" s="58">
        <v>31213</v>
      </c>
      <c r="B4686" s="58" t="s">
        <v>1420</v>
      </c>
      <c r="C4686" s="59">
        <v>6.65</v>
      </c>
      <c r="D4686" s="72">
        <f t="shared" si="250"/>
        <v>257133.33333333334</v>
      </c>
      <c r="K4686" s="62">
        <f t="shared" si="251"/>
        <v>257133.33333333334</v>
      </c>
      <c r="P4686" s="63">
        <v>73600</v>
      </c>
    </row>
    <row r="4687" spans="1:16" ht="12.75" customHeight="1" x14ac:dyDescent="0.2">
      <c r="A4687" s="58">
        <v>31214</v>
      </c>
      <c r="B4687" s="58" t="s">
        <v>1421</v>
      </c>
      <c r="C4687" s="59">
        <v>5.09</v>
      </c>
      <c r="D4687" s="72">
        <f t="shared" si="250"/>
        <v>196813.33333333331</v>
      </c>
      <c r="K4687" s="62">
        <f t="shared" si="251"/>
        <v>196813.33333333331</v>
      </c>
      <c r="P4687" s="63">
        <v>73600</v>
      </c>
    </row>
    <row r="4688" spans="1:16" ht="12.75" customHeight="1" x14ac:dyDescent="0.2">
      <c r="A4688" s="58">
        <v>31215</v>
      </c>
      <c r="B4688" s="58" t="s">
        <v>1422</v>
      </c>
      <c r="C4688" s="59">
        <v>5.09</v>
      </c>
      <c r="D4688" s="72">
        <f t="shared" si="250"/>
        <v>196813.33333333331</v>
      </c>
      <c r="K4688" s="62">
        <f t="shared" si="251"/>
        <v>196813.33333333331</v>
      </c>
      <c r="P4688" s="63">
        <v>56300</v>
      </c>
    </row>
    <row r="4689" spans="1:16" ht="12.75" customHeight="1" x14ac:dyDescent="0.2">
      <c r="A4689" s="58">
        <v>31216</v>
      </c>
      <c r="B4689" s="58" t="s">
        <v>1423</v>
      </c>
      <c r="C4689" s="59">
        <v>5.69</v>
      </c>
      <c r="D4689" s="72">
        <f t="shared" si="250"/>
        <v>220013.33333333334</v>
      </c>
      <c r="K4689" s="62">
        <f t="shared" si="251"/>
        <v>220013.33333333334</v>
      </c>
      <c r="P4689" s="63">
        <v>56300</v>
      </c>
    </row>
    <row r="4690" spans="1:16" ht="12.75" customHeight="1" x14ac:dyDescent="0.2">
      <c r="A4690" s="58">
        <v>31217</v>
      </c>
      <c r="B4690" s="58" t="s">
        <v>1424</v>
      </c>
      <c r="C4690" s="59">
        <v>5.69</v>
      </c>
      <c r="D4690" s="72">
        <f t="shared" si="250"/>
        <v>220013.33333333334</v>
      </c>
      <c r="K4690" s="62">
        <f t="shared" si="251"/>
        <v>220013.33333333334</v>
      </c>
      <c r="P4690" s="63">
        <v>63000</v>
      </c>
    </row>
    <row r="4691" spans="1:16" ht="12.75" customHeight="1" x14ac:dyDescent="0.2">
      <c r="A4691" s="58">
        <v>31218</v>
      </c>
      <c r="B4691" s="58" t="s">
        <v>1425</v>
      </c>
      <c r="C4691" s="59">
        <v>9.68</v>
      </c>
      <c r="D4691" s="72">
        <f t="shared" si="250"/>
        <v>374293.33333333331</v>
      </c>
      <c r="K4691" s="62">
        <f t="shared" si="251"/>
        <v>374293.33333333331</v>
      </c>
      <c r="P4691" s="63">
        <v>63000</v>
      </c>
    </row>
    <row r="4692" spans="1:16" ht="12.75" customHeight="1" x14ac:dyDescent="0.2">
      <c r="A4692" s="58">
        <v>31219</v>
      </c>
      <c r="B4692" s="58" t="s">
        <v>1426</v>
      </c>
      <c r="C4692" s="59">
        <v>6.65</v>
      </c>
      <c r="D4692" s="72">
        <f t="shared" si="250"/>
        <v>257133.33333333334</v>
      </c>
      <c r="K4692" s="62">
        <f t="shared" si="251"/>
        <v>257133.33333333334</v>
      </c>
      <c r="P4692" s="63">
        <v>107100</v>
      </c>
    </row>
    <row r="4693" spans="1:16" ht="12.75" customHeight="1" x14ac:dyDescent="0.2">
      <c r="A4693" s="58">
        <v>31220</v>
      </c>
      <c r="B4693" s="58" t="s">
        <v>1427</v>
      </c>
      <c r="C4693" s="59">
        <v>8.1</v>
      </c>
      <c r="D4693" s="72">
        <f t="shared" si="250"/>
        <v>313199.99999999994</v>
      </c>
      <c r="K4693" s="62">
        <f t="shared" si="251"/>
        <v>313199.99999999994</v>
      </c>
      <c r="P4693" s="63">
        <v>73600</v>
      </c>
    </row>
    <row r="4694" spans="1:16" ht="12.75" customHeight="1" x14ac:dyDescent="0.2">
      <c r="A4694" s="58">
        <v>31221</v>
      </c>
      <c r="B4694" s="58" t="s">
        <v>1428</v>
      </c>
      <c r="C4694" s="59">
        <v>4.53</v>
      </c>
      <c r="D4694" s="72">
        <f t="shared" si="250"/>
        <v>175160</v>
      </c>
      <c r="K4694" s="62">
        <f t="shared" si="251"/>
        <v>175160</v>
      </c>
      <c r="P4694" s="63">
        <v>89600</v>
      </c>
    </row>
    <row r="4695" spans="1:16" ht="12.75" customHeight="1" x14ac:dyDescent="0.2">
      <c r="D4695" s="72"/>
      <c r="P4695" s="63">
        <v>50100</v>
      </c>
    </row>
    <row r="4696" spans="1:16" ht="12.75" customHeight="1" x14ac:dyDescent="0.2">
      <c r="A4696" s="58" t="s">
        <v>1429</v>
      </c>
      <c r="D4696" s="72"/>
    </row>
    <row r="4697" spans="1:16" ht="12.75" customHeight="1" x14ac:dyDescent="0.2">
      <c r="D4697" s="72"/>
    </row>
    <row r="4698" spans="1:16" ht="12.75" customHeight="1" x14ac:dyDescent="0.2">
      <c r="A4698" s="58" t="s">
        <v>1430</v>
      </c>
      <c r="D4698" s="72"/>
    </row>
    <row r="4699" spans="1:16" ht="12.75" customHeight="1" x14ac:dyDescent="0.2">
      <c r="D4699" s="72"/>
    </row>
    <row r="4700" spans="1:16" ht="12.75" customHeight="1" x14ac:dyDescent="0.2">
      <c r="A4700" s="58">
        <v>31301</v>
      </c>
      <c r="B4700" s="58" t="s">
        <v>1431</v>
      </c>
      <c r="C4700" s="59">
        <v>34.4</v>
      </c>
      <c r="D4700" s="72">
        <f t="shared" ref="D4700:D4706" si="252">C4700*D1366</f>
        <v>1330133.3333333333</v>
      </c>
      <c r="K4700" s="62">
        <f t="shared" ref="K4700:K4706" si="253">D4700</f>
        <v>1330133.3333333333</v>
      </c>
    </row>
    <row r="4701" spans="1:16" ht="12.75" customHeight="1" x14ac:dyDescent="0.2">
      <c r="A4701" s="58">
        <v>31302</v>
      </c>
      <c r="B4701" s="58" t="s">
        <v>1432</v>
      </c>
      <c r="C4701" s="59">
        <v>68.77</v>
      </c>
      <c r="D4701" s="72">
        <f t="shared" si="252"/>
        <v>2659106.6666666665</v>
      </c>
      <c r="K4701" s="62">
        <f t="shared" si="253"/>
        <v>2659106.6666666665</v>
      </c>
      <c r="P4701" s="63">
        <v>380700</v>
      </c>
    </row>
    <row r="4702" spans="1:16" ht="12.75" customHeight="1" x14ac:dyDescent="0.2">
      <c r="A4702" s="58">
        <v>31303</v>
      </c>
      <c r="B4702" s="58" t="s">
        <v>1433</v>
      </c>
      <c r="C4702" s="59">
        <v>85.97</v>
      </c>
      <c r="D4702" s="72">
        <f t="shared" si="252"/>
        <v>3324173.333333333</v>
      </c>
      <c r="K4702" s="62">
        <f t="shared" si="253"/>
        <v>3324173.333333333</v>
      </c>
      <c r="P4702" s="63">
        <v>761100</v>
      </c>
    </row>
    <row r="4703" spans="1:16" ht="12.75" customHeight="1" x14ac:dyDescent="0.2">
      <c r="A4703" s="58">
        <v>31304</v>
      </c>
      <c r="B4703" s="58" t="s">
        <v>1434</v>
      </c>
      <c r="C4703" s="59">
        <v>80.239999999999995</v>
      </c>
      <c r="D4703" s="72">
        <f t="shared" si="252"/>
        <v>3102613.333333333</v>
      </c>
      <c r="K4703" s="62">
        <f t="shared" si="253"/>
        <v>3102613.333333333</v>
      </c>
      <c r="P4703" s="63">
        <v>951400</v>
      </c>
    </row>
    <row r="4704" spans="1:16" ht="12.75" customHeight="1" x14ac:dyDescent="0.2">
      <c r="A4704" s="58">
        <v>31305</v>
      </c>
      <c r="B4704" s="58" t="s">
        <v>1435</v>
      </c>
      <c r="C4704" s="59">
        <v>74.510000000000005</v>
      </c>
      <c r="D4704" s="72">
        <f t="shared" si="252"/>
        <v>2881053.3333333335</v>
      </c>
      <c r="K4704" s="62">
        <f t="shared" si="253"/>
        <v>2881053.3333333335</v>
      </c>
      <c r="P4704" s="63">
        <v>888000</v>
      </c>
    </row>
    <row r="4705" spans="1:16" ht="12.75" customHeight="1" x14ac:dyDescent="0.2">
      <c r="A4705" s="58">
        <v>31306</v>
      </c>
      <c r="B4705" s="58" t="s">
        <v>1436</v>
      </c>
      <c r="C4705" s="59">
        <v>68.77</v>
      </c>
      <c r="D4705" s="72">
        <f t="shared" si="252"/>
        <v>2659106.6666666665</v>
      </c>
      <c r="K4705" s="62">
        <f t="shared" si="253"/>
        <v>2659106.6666666665</v>
      </c>
      <c r="P4705" s="63">
        <v>824600</v>
      </c>
    </row>
    <row r="4706" spans="1:16" ht="12.75" customHeight="1" x14ac:dyDescent="0.2">
      <c r="A4706" s="58">
        <v>31307</v>
      </c>
      <c r="B4706" s="58" t="s">
        <v>1437</v>
      </c>
      <c r="C4706" s="59">
        <v>32.54</v>
      </c>
      <c r="D4706" s="72">
        <f t="shared" si="252"/>
        <v>1258213.3333333333</v>
      </c>
      <c r="K4706" s="62">
        <f t="shared" si="253"/>
        <v>1258213.3333333333</v>
      </c>
      <c r="P4706" s="63">
        <v>761100</v>
      </c>
    </row>
    <row r="4707" spans="1:16" ht="12.75" customHeight="1" x14ac:dyDescent="0.2">
      <c r="D4707" s="72"/>
      <c r="P4707" s="63">
        <v>360100</v>
      </c>
    </row>
    <row r="4708" spans="1:16" ht="12.75" customHeight="1" x14ac:dyDescent="0.2">
      <c r="A4708" s="58" t="s">
        <v>1438</v>
      </c>
      <c r="D4708" s="72"/>
    </row>
    <row r="4709" spans="1:16" ht="12.75" customHeight="1" x14ac:dyDescent="0.2">
      <c r="D4709" s="72"/>
    </row>
    <row r="4710" spans="1:16" ht="12.75" customHeight="1" x14ac:dyDescent="0.2">
      <c r="A4710" s="58" t="s">
        <v>1439</v>
      </c>
      <c r="D4710" s="72"/>
    </row>
    <row r="4711" spans="1:16" ht="12.75" customHeight="1" x14ac:dyDescent="0.2">
      <c r="D4711" s="72"/>
    </row>
    <row r="4712" spans="1:16" ht="12.75" customHeight="1" x14ac:dyDescent="0.2">
      <c r="D4712" s="72"/>
    </row>
    <row r="4713" spans="1:16" ht="12.75" customHeight="1" x14ac:dyDescent="0.2">
      <c r="A4713" s="58" t="s">
        <v>2869</v>
      </c>
      <c r="D4713" s="72"/>
    </row>
    <row r="4714" spans="1:16" ht="12.75" customHeight="1" x14ac:dyDescent="0.2">
      <c r="D4714" s="72"/>
    </row>
    <row r="4715" spans="1:16" ht="12.75" customHeight="1" x14ac:dyDescent="0.2">
      <c r="A4715" s="58">
        <v>32101</v>
      </c>
      <c r="B4715" s="58" t="s">
        <v>2870</v>
      </c>
      <c r="C4715" s="59">
        <v>13.81</v>
      </c>
      <c r="D4715" s="72">
        <f t="shared" ref="D4715:D4731" si="254">C4715*D1381</f>
        <v>533986.66666666663</v>
      </c>
      <c r="K4715" s="62">
        <f t="shared" ref="K4715:K4731" si="255">D4715</f>
        <v>533986.66666666663</v>
      </c>
    </row>
    <row r="4716" spans="1:16" ht="12.75" customHeight="1" x14ac:dyDescent="0.2">
      <c r="A4716" s="58">
        <v>32102</v>
      </c>
      <c r="B4716" s="58" t="s">
        <v>2871</v>
      </c>
      <c r="C4716" s="59">
        <v>13.81</v>
      </c>
      <c r="D4716" s="72">
        <f t="shared" si="254"/>
        <v>533986.66666666663</v>
      </c>
      <c r="K4716" s="62">
        <f t="shared" si="255"/>
        <v>533986.66666666663</v>
      </c>
      <c r="P4716" s="63">
        <v>152800</v>
      </c>
    </row>
    <row r="4717" spans="1:16" ht="12.75" customHeight="1" x14ac:dyDescent="0.2">
      <c r="A4717" s="58">
        <v>32103</v>
      </c>
      <c r="B4717" s="58" t="s">
        <v>2872</v>
      </c>
      <c r="C4717" s="59">
        <v>12.67</v>
      </c>
      <c r="D4717" s="72">
        <f t="shared" si="254"/>
        <v>489906.66666666663</v>
      </c>
      <c r="K4717" s="62">
        <f t="shared" si="255"/>
        <v>489906.66666666663</v>
      </c>
      <c r="P4717" s="63">
        <v>152800</v>
      </c>
    </row>
    <row r="4718" spans="1:16" ht="12.75" customHeight="1" x14ac:dyDescent="0.2">
      <c r="A4718" s="58">
        <v>32106</v>
      </c>
      <c r="B4718" s="58" t="s">
        <v>2873</v>
      </c>
      <c r="C4718" s="59">
        <v>13.81</v>
      </c>
      <c r="D4718" s="72">
        <f t="shared" si="254"/>
        <v>533986.66666666663</v>
      </c>
      <c r="K4718" s="62">
        <f t="shared" si="255"/>
        <v>533986.66666666663</v>
      </c>
      <c r="P4718" s="63">
        <v>140200</v>
      </c>
    </row>
    <row r="4719" spans="1:16" ht="12.75" customHeight="1" x14ac:dyDescent="0.2">
      <c r="A4719" s="58">
        <v>32107</v>
      </c>
      <c r="B4719" s="58" t="s">
        <v>2874</v>
      </c>
      <c r="C4719" s="59">
        <v>13.81</v>
      </c>
      <c r="D4719" s="72">
        <f t="shared" si="254"/>
        <v>533986.66666666663</v>
      </c>
      <c r="K4719" s="62">
        <f t="shared" si="255"/>
        <v>533986.66666666663</v>
      </c>
      <c r="P4719" s="63">
        <v>152800</v>
      </c>
    </row>
    <row r="4720" spans="1:16" ht="12.75" customHeight="1" x14ac:dyDescent="0.2">
      <c r="A4720" s="58">
        <v>32108</v>
      </c>
      <c r="B4720" s="58" t="s">
        <v>2875</v>
      </c>
      <c r="C4720" s="59">
        <v>12.67</v>
      </c>
      <c r="D4720" s="72">
        <f t="shared" si="254"/>
        <v>489906.66666666663</v>
      </c>
      <c r="K4720" s="62">
        <f t="shared" si="255"/>
        <v>489906.66666666663</v>
      </c>
      <c r="P4720" s="63">
        <v>152800</v>
      </c>
    </row>
    <row r="4721" spans="1:16" ht="12.75" customHeight="1" x14ac:dyDescent="0.2">
      <c r="A4721" s="58">
        <v>32109</v>
      </c>
      <c r="B4721" s="58" t="s">
        <v>2876</v>
      </c>
      <c r="C4721" s="59">
        <v>19.72</v>
      </c>
      <c r="D4721" s="72">
        <f t="shared" si="254"/>
        <v>762506.66666666663</v>
      </c>
      <c r="K4721" s="62">
        <f t="shared" si="255"/>
        <v>762506.66666666663</v>
      </c>
      <c r="P4721" s="63">
        <v>140200</v>
      </c>
    </row>
    <row r="4722" spans="1:16" ht="12.75" customHeight="1" x14ac:dyDescent="0.2">
      <c r="A4722" s="58">
        <v>32110</v>
      </c>
      <c r="B4722" s="58" t="s">
        <v>2877</v>
      </c>
      <c r="C4722" s="59">
        <v>19.72</v>
      </c>
      <c r="D4722" s="72">
        <f t="shared" si="254"/>
        <v>762506.66666666663</v>
      </c>
      <c r="K4722" s="62">
        <f t="shared" si="255"/>
        <v>762506.66666666663</v>
      </c>
      <c r="P4722" s="63">
        <v>218200</v>
      </c>
    </row>
    <row r="4723" spans="1:16" ht="12.75" customHeight="1" x14ac:dyDescent="0.2">
      <c r="A4723" s="58">
        <v>32111</v>
      </c>
      <c r="B4723" s="58" t="s">
        <v>2878</v>
      </c>
      <c r="C4723" s="59">
        <v>15.78</v>
      </c>
      <c r="D4723" s="72">
        <f t="shared" si="254"/>
        <v>610159.99999999988</v>
      </c>
      <c r="K4723" s="62">
        <f t="shared" si="255"/>
        <v>610159.99999999988</v>
      </c>
      <c r="P4723" s="63">
        <v>218200</v>
      </c>
    </row>
    <row r="4724" spans="1:16" ht="12.75" customHeight="1" x14ac:dyDescent="0.2">
      <c r="A4724" s="58">
        <v>32112</v>
      </c>
      <c r="B4724" s="58" t="s">
        <v>2879</v>
      </c>
      <c r="C4724" s="59">
        <v>29.58</v>
      </c>
      <c r="D4724" s="72">
        <f t="shared" si="254"/>
        <v>1143759.9999999998</v>
      </c>
      <c r="K4724" s="62">
        <f t="shared" si="255"/>
        <v>1143759.9999999998</v>
      </c>
      <c r="P4724" s="63">
        <v>174600</v>
      </c>
    </row>
    <row r="4725" spans="1:16" ht="12.75" customHeight="1" x14ac:dyDescent="0.2">
      <c r="A4725" s="58">
        <v>32113</v>
      </c>
      <c r="B4725" s="58" t="s">
        <v>2880</v>
      </c>
      <c r="C4725" s="59">
        <v>12.67</v>
      </c>
      <c r="D4725" s="72">
        <f t="shared" si="254"/>
        <v>489906.66666666663</v>
      </c>
      <c r="K4725" s="62">
        <f t="shared" si="255"/>
        <v>489906.66666666663</v>
      </c>
      <c r="P4725" s="63">
        <v>327400</v>
      </c>
    </row>
    <row r="4726" spans="1:16" ht="12.75" customHeight="1" x14ac:dyDescent="0.2">
      <c r="A4726" s="58">
        <v>32114</v>
      </c>
      <c r="B4726" s="58" t="s">
        <v>2881</v>
      </c>
      <c r="C4726" s="59">
        <v>5.33</v>
      </c>
      <c r="D4726" s="72">
        <f t="shared" si="254"/>
        <v>206093.33333333331</v>
      </c>
      <c r="K4726" s="62">
        <f t="shared" si="255"/>
        <v>206093.33333333331</v>
      </c>
      <c r="P4726" s="63">
        <v>140200</v>
      </c>
    </row>
    <row r="4727" spans="1:16" ht="12.75" customHeight="1" x14ac:dyDescent="0.2">
      <c r="A4727" s="58">
        <v>32115</v>
      </c>
      <c r="B4727" s="58" t="s">
        <v>2882</v>
      </c>
      <c r="C4727" s="59">
        <v>49.3</v>
      </c>
      <c r="D4727" s="72">
        <f t="shared" si="254"/>
        <v>1906266.6666666665</v>
      </c>
      <c r="K4727" s="62">
        <f t="shared" si="255"/>
        <v>1906266.6666666665</v>
      </c>
      <c r="P4727" s="63">
        <v>59000</v>
      </c>
    </row>
    <row r="4728" spans="1:16" ht="12.75" customHeight="1" x14ac:dyDescent="0.2">
      <c r="A4728" s="58">
        <v>32116</v>
      </c>
      <c r="B4728" s="58" t="s">
        <v>2883</v>
      </c>
      <c r="C4728" s="59">
        <v>2.81</v>
      </c>
      <c r="D4728" s="72">
        <f t="shared" si="254"/>
        <v>108653.33333333333</v>
      </c>
      <c r="K4728" s="62">
        <f t="shared" si="255"/>
        <v>108653.33333333333</v>
      </c>
      <c r="P4728" s="63">
        <v>545600</v>
      </c>
    </row>
    <row r="4729" spans="1:16" ht="12.75" customHeight="1" x14ac:dyDescent="0.2">
      <c r="A4729" s="58">
        <v>32117</v>
      </c>
      <c r="B4729" s="58" t="s">
        <v>2884</v>
      </c>
      <c r="C4729" s="59">
        <v>59.17</v>
      </c>
      <c r="D4729" s="72">
        <f t="shared" si="254"/>
        <v>2287906.6666666665</v>
      </c>
      <c r="K4729" s="62">
        <f t="shared" si="255"/>
        <v>2287906.6666666665</v>
      </c>
      <c r="P4729" s="63">
        <v>31100</v>
      </c>
    </row>
    <row r="4730" spans="1:16" ht="12.75" customHeight="1" x14ac:dyDescent="0.2">
      <c r="A4730" s="58">
        <v>32118</v>
      </c>
      <c r="B4730" s="58" t="s">
        <v>2885</v>
      </c>
      <c r="C4730" s="59">
        <v>13.75</v>
      </c>
      <c r="D4730" s="72">
        <f t="shared" si="254"/>
        <v>531666.66666666663</v>
      </c>
      <c r="K4730" s="62">
        <f t="shared" si="255"/>
        <v>531666.66666666663</v>
      </c>
      <c r="P4730" s="63">
        <v>654800</v>
      </c>
    </row>
    <row r="4731" spans="1:16" ht="12.75" customHeight="1" x14ac:dyDescent="0.2">
      <c r="A4731" s="58">
        <v>32119</v>
      </c>
      <c r="B4731" s="58" t="s">
        <v>2886</v>
      </c>
      <c r="C4731" s="59">
        <v>1.24</v>
      </c>
      <c r="D4731" s="72">
        <f t="shared" si="254"/>
        <v>47946.666666666664</v>
      </c>
      <c r="K4731" s="62">
        <f t="shared" si="255"/>
        <v>47946.666666666664</v>
      </c>
      <c r="P4731" s="63">
        <v>152200</v>
      </c>
    </row>
    <row r="4732" spans="1:16" ht="12.75" customHeight="1" x14ac:dyDescent="0.2">
      <c r="D4732" s="72"/>
      <c r="P4732" s="63">
        <v>13700</v>
      </c>
    </row>
    <row r="4733" spans="1:16" ht="12.75" customHeight="1" x14ac:dyDescent="0.2">
      <c r="D4733" s="72"/>
    </row>
    <row r="4734" spans="1:16" ht="12.75" customHeight="1" x14ac:dyDescent="0.2">
      <c r="A4734" s="58" t="s">
        <v>2887</v>
      </c>
      <c r="D4734" s="72"/>
    </row>
    <row r="4735" spans="1:16" ht="12.75" customHeight="1" x14ac:dyDescent="0.2">
      <c r="D4735" s="72"/>
    </row>
    <row r="4736" spans="1:16" ht="12.75" customHeight="1" x14ac:dyDescent="0.2">
      <c r="A4736" s="58" t="s">
        <v>2888</v>
      </c>
      <c r="D4736" s="72"/>
    </row>
    <row r="4737" spans="1:16" ht="12.75" customHeight="1" x14ac:dyDescent="0.2">
      <c r="D4737" s="72"/>
    </row>
    <row r="4738" spans="1:16" ht="12.75" customHeight="1" x14ac:dyDescent="0.2">
      <c r="A4738" s="58">
        <v>33101</v>
      </c>
      <c r="B4738" s="58" t="s">
        <v>2889</v>
      </c>
      <c r="C4738" s="59">
        <v>62.04</v>
      </c>
      <c r="D4738" s="72">
        <f>C4738*D1404</f>
        <v>2398880</v>
      </c>
      <c r="K4738" s="62">
        <f>D4738</f>
        <v>2398880</v>
      </c>
    </row>
    <row r="4739" spans="1:16" ht="12.75" customHeight="1" x14ac:dyDescent="0.2">
      <c r="A4739" s="58">
        <v>33102</v>
      </c>
      <c r="B4739" s="58" t="s">
        <v>2890</v>
      </c>
      <c r="C4739" s="59">
        <v>77.349999999999994</v>
      </c>
      <c r="D4739" s="72">
        <f>C4739*D1405</f>
        <v>2990866.666666666</v>
      </c>
      <c r="K4739" s="62">
        <f>D4739</f>
        <v>2990866.666666666</v>
      </c>
      <c r="P4739" s="63">
        <v>686600</v>
      </c>
    </row>
    <row r="4740" spans="1:16" ht="12.75" customHeight="1" x14ac:dyDescent="0.2">
      <c r="A4740" s="58">
        <v>33103</v>
      </c>
      <c r="B4740" s="58" t="s">
        <v>2891</v>
      </c>
      <c r="C4740" s="59">
        <v>93.41</v>
      </c>
      <c r="D4740" s="72">
        <f>C4740*D1406</f>
        <v>3611853.333333333</v>
      </c>
      <c r="K4740" s="62">
        <f>D4740</f>
        <v>3611853.333333333</v>
      </c>
      <c r="P4740" s="63">
        <v>856000</v>
      </c>
    </row>
    <row r="4741" spans="1:16" ht="12.75" customHeight="1" x14ac:dyDescent="0.2">
      <c r="A4741" s="58">
        <v>33104</v>
      </c>
      <c r="B4741" s="58" t="s">
        <v>2892</v>
      </c>
      <c r="C4741" s="59">
        <v>107.68</v>
      </c>
      <c r="D4741" s="72">
        <f>C4741*D1407</f>
        <v>4163626.6666666665</v>
      </c>
      <c r="K4741" s="62">
        <f>D4741</f>
        <v>4163626.6666666665</v>
      </c>
      <c r="P4741" s="63">
        <v>1033700</v>
      </c>
    </row>
    <row r="4742" spans="1:16" ht="12.75" customHeight="1" x14ac:dyDescent="0.2">
      <c r="A4742" s="58">
        <v>33105</v>
      </c>
      <c r="B4742" s="58" t="s">
        <v>2893</v>
      </c>
      <c r="C4742" s="59">
        <v>36.369999999999997</v>
      </c>
      <c r="D4742" s="72">
        <f>C4742*D1408</f>
        <v>1406306.6666666665</v>
      </c>
      <c r="K4742" s="62">
        <f>D4742</f>
        <v>1406306.6666666665</v>
      </c>
      <c r="P4742" s="63">
        <v>1191700</v>
      </c>
    </row>
    <row r="4743" spans="1:16" ht="12.75" customHeight="1" x14ac:dyDescent="0.2">
      <c r="D4743" s="72"/>
      <c r="P4743" s="63">
        <v>402500</v>
      </c>
    </row>
    <row r="4744" spans="1:16" ht="12.75" customHeight="1" x14ac:dyDescent="0.2">
      <c r="A4744" s="58" t="s">
        <v>2894</v>
      </c>
      <c r="D4744" s="72"/>
    </row>
    <row r="4745" spans="1:16" ht="12.75" customHeight="1" x14ac:dyDescent="0.2">
      <c r="D4745" s="72"/>
    </row>
    <row r="4746" spans="1:16" ht="12.75" customHeight="1" x14ac:dyDescent="0.2">
      <c r="A4746" s="58">
        <v>33201</v>
      </c>
      <c r="B4746" s="58" t="s">
        <v>2895</v>
      </c>
      <c r="C4746" s="59">
        <v>29.68</v>
      </c>
      <c r="D4746" s="72">
        <f>C4746*D1412</f>
        <v>1147626.6666666665</v>
      </c>
      <c r="K4746" s="62">
        <f>D4746</f>
        <v>1147626.6666666665</v>
      </c>
    </row>
    <row r="4747" spans="1:16" ht="12.75" customHeight="1" x14ac:dyDescent="0.2">
      <c r="A4747" s="58">
        <v>33202</v>
      </c>
      <c r="B4747" s="58" t="s">
        <v>2896</v>
      </c>
      <c r="C4747" s="59">
        <v>59.23</v>
      </c>
      <c r="D4747" s="72">
        <f>C4747*D1413</f>
        <v>2290226.6666666665</v>
      </c>
      <c r="K4747" s="62">
        <f>D4747</f>
        <v>2290226.6666666665</v>
      </c>
      <c r="P4747" s="63">
        <v>328500</v>
      </c>
    </row>
    <row r="4748" spans="1:16" ht="12.75" customHeight="1" x14ac:dyDescent="0.2">
      <c r="D4748" s="72"/>
      <c r="P4748" s="63">
        <v>655500</v>
      </c>
    </row>
    <row r="4749" spans="1:16" ht="12.75" customHeight="1" x14ac:dyDescent="0.2">
      <c r="A4749" s="58" t="s">
        <v>2897</v>
      </c>
      <c r="D4749" s="72"/>
    </row>
    <row r="4750" spans="1:16" ht="12.75" customHeight="1" x14ac:dyDescent="0.2">
      <c r="D4750" s="72"/>
    </row>
    <row r="4751" spans="1:16" ht="12.75" customHeight="1" x14ac:dyDescent="0.2">
      <c r="A4751" s="58">
        <v>33301</v>
      </c>
      <c r="B4751" s="58" t="s">
        <v>2898</v>
      </c>
      <c r="C4751" s="59">
        <v>46.93</v>
      </c>
      <c r="D4751" s="72">
        <f>C4751*D1417</f>
        <v>1814626.6666666665</v>
      </c>
      <c r="K4751" s="62">
        <f>D4751</f>
        <v>1814626.6666666665</v>
      </c>
    </row>
    <row r="4752" spans="1:16" ht="12.75" customHeight="1" x14ac:dyDescent="0.2">
      <c r="A4752" s="58">
        <v>33302</v>
      </c>
      <c r="B4752" s="58" t="s">
        <v>2899</v>
      </c>
      <c r="C4752" s="59">
        <v>69.239999999999995</v>
      </c>
      <c r="D4752" s="72">
        <f>C4752*D1418</f>
        <v>2677279.9999999995</v>
      </c>
      <c r="K4752" s="62">
        <f>D4752</f>
        <v>2677279.9999999995</v>
      </c>
      <c r="P4752" s="63">
        <v>519400</v>
      </c>
    </row>
    <row r="4753" spans="1:16" ht="12.75" customHeight="1" x14ac:dyDescent="0.2">
      <c r="A4753" s="58">
        <v>33303</v>
      </c>
      <c r="B4753" s="58" t="s">
        <v>2900</v>
      </c>
      <c r="C4753" s="59">
        <v>75.83</v>
      </c>
      <c r="D4753" s="72">
        <f>C4753*D1419</f>
        <v>2932093.333333333</v>
      </c>
      <c r="K4753" s="62">
        <f>D4753</f>
        <v>2932093.333333333</v>
      </c>
      <c r="P4753" s="63">
        <v>766300</v>
      </c>
    </row>
    <row r="4754" spans="1:16" ht="12.75" customHeight="1" x14ac:dyDescent="0.2">
      <c r="A4754" s="58">
        <v>33304</v>
      </c>
      <c r="B4754" s="58" t="s">
        <v>2901</v>
      </c>
      <c r="C4754" s="59">
        <v>87.49</v>
      </c>
      <c r="D4754" s="72">
        <f>C4754*D1420</f>
        <v>3382946.666666666</v>
      </c>
      <c r="K4754" s="62">
        <f>D4754</f>
        <v>3382946.666666666</v>
      </c>
      <c r="P4754" s="63">
        <v>839200</v>
      </c>
    </row>
    <row r="4755" spans="1:16" ht="12.75" customHeight="1" x14ac:dyDescent="0.2">
      <c r="D4755" s="72"/>
      <c r="P4755" s="63">
        <v>968200</v>
      </c>
    </row>
    <row r="4756" spans="1:16" ht="12.75" customHeight="1" x14ac:dyDescent="0.2">
      <c r="A4756" s="58" t="s">
        <v>2902</v>
      </c>
      <c r="D4756" s="72"/>
    </row>
    <row r="4757" spans="1:16" ht="12.75" customHeight="1" x14ac:dyDescent="0.2">
      <c r="D4757" s="72"/>
    </row>
    <row r="4758" spans="1:16" ht="12.75" customHeight="1" x14ac:dyDescent="0.2">
      <c r="A4758" s="58">
        <v>33401</v>
      </c>
      <c r="B4758" s="58" t="s">
        <v>2903</v>
      </c>
      <c r="C4758" s="59">
        <v>29.78</v>
      </c>
      <c r="D4758" s="72">
        <f t="shared" ref="D4758:D4763" si="256">C4758*D1424</f>
        <v>1151493.3333333333</v>
      </c>
      <c r="K4758" s="62">
        <f t="shared" ref="K4758:K4763" si="257">D4758</f>
        <v>1151493.3333333333</v>
      </c>
    </row>
    <row r="4759" spans="1:16" ht="12.75" customHeight="1" x14ac:dyDescent="0.2">
      <c r="A4759" s="58">
        <v>33402</v>
      </c>
      <c r="B4759" s="58" t="s">
        <v>2904</v>
      </c>
      <c r="C4759" s="59">
        <v>38.54</v>
      </c>
      <c r="D4759" s="72">
        <f t="shared" si="256"/>
        <v>1490213.3333333333</v>
      </c>
      <c r="K4759" s="62">
        <f t="shared" si="257"/>
        <v>1490213.3333333333</v>
      </c>
      <c r="P4759" s="63">
        <v>329600</v>
      </c>
    </row>
    <row r="4760" spans="1:16" ht="12.75" customHeight="1" x14ac:dyDescent="0.2">
      <c r="A4760" s="58">
        <v>33403</v>
      </c>
      <c r="B4760" s="58" t="s">
        <v>1452</v>
      </c>
      <c r="C4760" s="59">
        <v>44.49</v>
      </c>
      <c r="D4760" s="72">
        <f t="shared" si="256"/>
        <v>1720280</v>
      </c>
      <c r="K4760" s="62">
        <f t="shared" si="257"/>
        <v>1720280</v>
      </c>
      <c r="P4760" s="63">
        <v>426500</v>
      </c>
    </row>
    <row r="4761" spans="1:16" ht="12.75" customHeight="1" x14ac:dyDescent="0.2">
      <c r="A4761" s="58">
        <v>33404</v>
      </c>
      <c r="B4761" s="58" t="s">
        <v>1453</v>
      </c>
      <c r="C4761" s="59">
        <v>59.19</v>
      </c>
      <c r="D4761" s="72">
        <f t="shared" si="256"/>
        <v>2288680</v>
      </c>
      <c r="K4761" s="62">
        <f t="shared" si="257"/>
        <v>2288680</v>
      </c>
      <c r="P4761" s="63">
        <v>492400</v>
      </c>
    </row>
    <row r="4762" spans="1:16" ht="12.75" customHeight="1" x14ac:dyDescent="0.2">
      <c r="A4762" s="58">
        <v>33405</v>
      </c>
      <c r="B4762" s="58" t="s">
        <v>1454</v>
      </c>
      <c r="C4762" s="59">
        <v>76.94</v>
      </c>
      <c r="D4762" s="72">
        <f t="shared" si="256"/>
        <v>2975013.333333333</v>
      </c>
      <c r="K4762" s="62">
        <f t="shared" si="257"/>
        <v>2975013.333333333</v>
      </c>
      <c r="P4762" s="63">
        <v>655000</v>
      </c>
    </row>
    <row r="4763" spans="1:16" ht="12.75" customHeight="1" x14ac:dyDescent="0.2">
      <c r="A4763" s="58">
        <v>33406</v>
      </c>
      <c r="B4763" s="58" t="s">
        <v>1455</v>
      </c>
      <c r="C4763" s="59">
        <v>88.75</v>
      </c>
      <c r="D4763" s="72">
        <f t="shared" si="256"/>
        <v>3431666.6666666665</v>
      </c>
      <c r="K4763" s="62">
        <f t="shared" si="257"/>
        <v>3431666.6666666665</v>
      </c>
      <c r="P4763" s="63">
        <v>851500</v>
      </c>
    </row>
    <row r="4764" spans="1:16" ht="12.75" customHeight="1" x14ac:dyDescent="0.2">
      <c r="D4764" s="72"/>
      <c r="P4764" s="63">
        <v>982200</v>
      </c>
    </row>
    <row r="4765" spans="1:16" ht="12.75" customHeight="1" x14ac:dyDescent="0.2">
      <c r="A4765" s="58" t="s">
        <v>1456</v>
      </c>
      <c r="D4765" s="72"/>
    </row>
    <row r="4766" spans="1:16" ht="12.75" customHeight="1" x14ac:dyDescent="0.2">
      <c r="D4766" s="72"/>
    </row>
    <row r="4767" spans="1:16" ht="12.75" customHeight="1" x14ac:dyDescent="0.2">
      <c r="A4767" s="58">
        <v>33501</v>
      </c>
      <c r="B4767" s="58" t="s">
        <v>1457</v>
      </c>
      <c r="C4767" s="59">
        <v>29.78</v>
      </c>
      <c r="D4767" s="72">
        <f>C4767*D1433</f>
        <v>1151493.3333333333</v>
      </c>
      <c r="K4767" s="62">
        <f>D4767</f>
        <v>1151493.3333333333</v>
      </c>
    </row>
    <row r="4768" spans="1:16" ht="12.75" customHeight="1" x14ac:dyDescent="0.2">
      <c r="A4768" s="58">
        <v>33502</v>
      </c>
      <c r="B4768" s="58" t="s">
        <v>1458</v>
      </c>
      <c r="C4768" s="59">
        <v>59.19</v>
      </c>
      <c r="D4768" s="72">
        <f>C4768*D1434</f>
        <v>2288680</v>
      </c>
      <c r="K4768" s="62">
        <f>D4768</f>
        <v>2288680</v>
      </c>
      <c r="P4768" s="63">
        <v>329600</v>
      </c>
    </row>
    <row r="4769" spans="1:16" ht="12.75" customHeight="1" x14ac:dyDescent="0.2">
      <c r="A4769" s="58">
        <v>33503</v>
      </c>
      <c r="B4769" s="58" t="s">
        <v>1459</v>
      </c>
      <c r="C4769" s="59">
        <v>88.75</v>
      </c>
      <c r="D4769" s="72">
        <f>C4769*D1435</f>
        <v>3431666.6666666665</v>
      </c>
      <c r="K4769" s="62">
        <f>D4769</f>
        <v>3431666.6666666665</v>
      </c>
      <c r="P4769" s="63">
        <v>655000</v>
      </c>
    </row>
    <row r="4770" spans="1:16" ht="12.75" customHeight="1" x14ac:dyDescent="0.2">
      <c r="D4770" s="72"/>
      <c r="P4770" s="63">
        <v>982200</v>
      </c>
    </row>
    <row r="4771" spans="1:16" ht="12.75" customHeight="1" x14ac:dyDescent="0.2">
      <c r="A4771" s="58" t="s">
        <v>1460</v>
      </c>
      <c r="D4771" s="72"/>
    </row>
    <row r="4772" spans="1:16" ht="12.75" customHeight="1" x14ac:dyDescent="0.2">
      <c r="D4772" s="72"/>
    </row>
    <row r="4773" spans="1:16" ht="12.75" customHeight="1" x14ac:dyDescent="0.2">
      <c r="A4773" s="58">
        <v>33600</v>
      </c>
      <c r="B4773" s="58" t="s">
        <v>1461</v>
      </c>
      <c r="C4773" s="59">
        <v>8.4499999999999993</v>
      </c>
      <c r="D4773" s="72">
        <f>C4773*D1439</f>
        <v>326733.33333333331</v>
      </c>
      <c r="K4773" s="62">
        <f>D4773</f>
        <v>326733.33333333331</v>
      </c>
    </row>
    <row r="4774" spans="1:16" ht="12.75" customHeight="1" x14ac:dyDescent="0.2">
      <c r="A4774" s="58">
        <v>33601</v>
      </c>
      <c r="B4774" s="58" t="s">
        <v>1462</v>
      </c>
      <c r="C4774" s="59">
        <v>11.3</v>
      </c>
      <c r="D4774" s="72">
        <f>C4774*D1440</f>
        <v>436933.33333333331</v>
      </c>
      <c r="K4774" s="62">
        <f>D4774</f>
        <v>436933.33333333331</v>
      </c>
      <c r="P4774" s="63">
        <v>93500</v>
      </c>
    </row>
    <row r="4775" spans="1:16" ht="12.75" customHeight="1" x14ac:dyDescent="0.2">
      <c r="A4775" s="58">
        <v>33602</v>
      </c>
      <c r="B4775" s="58" t="s">
        <v>1463</v>
      </c>
      <c r="C4775" s="59">
        <v>19.04</v>
      </c>
      <c r="D4775" s="72">
        <f>C4775*D1441</f>
        <v>736213.33333333326</v>
      </c>
      <c r="K4775" s="62">
        <f>D4775</f>
        <v>736213.33333333326</v>
      </c>
      <c r="P4775" s="63">
        <v>125100</v>
      </c>
    </row>
    <row r="4776" spans="1:16" ht="12.75" customHeight="1" x14ac:dyDescent="0.2">
      <c r="D4776" s="72"/>
      <c r="P4776" s="63">
        <v>210700</v>
      </c>
    </row>
    <row r="4777" spans="1:16" ht="12.75" customHeight="1" x14ac:dyDescent="0.2">
      <c r="A4777" s="58" t="s">
        <v>1464</v>
      </c>
      <c r="D4777" s="72"/>
    </row>
    <row r="4778" spans="1:16" ht="12.75" customHeight="1" x14ac:dyDescent="0.2">
      <c r="D4778" s="72"/>
    </row>
    <row r="4779" spans="1:16" ht="12.75" customHeight="1" x14ac:dyDescent="0.2">
      <c r="A4779" s="58" t="s">
        <v>1465</v>
      </c>
      <c r="D4779" s="72"/>
    </row>
    <row r="4780" spans="1:16" ht="12.75" customHeight="1" x14ac:dyDescent="0.2">
      <c r="D4780" s="72"/>
    </row>
    <row r="4781" spans="1:16" ht="12.75" customHeight="1" x14ac:dyDescent="0.2">
      <c r="A4781" s="58" t="s">
        <v>1466</v>
      </c>
      <c r="D4781" s="72"/>
    </row>
    <row r="4782" spans="1:16" ht="12.75" customHeight="1" x14ac:dyDescent="0.2">
      <c r="D4782" s="72"/>
    </row>
    <row r="4783" spans="1:16" ht="12.75" customHeight="1" x14ac:dyDescent="0.2">
      <c r="A4783" s="58" t="s">
        <v>1467</v>
      </c>
      <c r="D4783" s="72"/>
    </row>
    <row r="4784" spans="1:16" ht="12.75" customHeight="1" x14ac:dyDescent="0.2">
      <c r="D4784" s="72"/>
    </row>
    <row r="4785" spans="1:16" ht="12.75" customHeight="1" x14ac:dyDescent="0.2">
      <c r="D4785" s="72"/>
    </row>
    <row r="4786" spans="1:16" ht="12.75" customHeight="1" x14ac:dyDescent="0.2">
      <c r="A4786" s="58" t="s">
        <v>1468</v>
      </c>
      <c r="D4786" s="72"/>
    </row>
    <row r="4787" spans="1:16" ht="12.75" customHeight="1" x14ac:dyDescent="0.2">
      <c r="D4787" s="72"/>
    </row>
    <row r="4788" spans="1:16" ht="12.75" customHeight="1" x14ac:dyDescent="0.2">
      <c r="A4788" s="58">
        <v>34101</v>
      </c>
      <c r="B4788" s="58" t="s">
        <v>1469</v>
      </c>
      <c r="C4788" s="59">
        <v>12.94</v>
      </c>
      <c r="D4788" s="72">
        <f>C4788*D1454</f>
        <v>500346.66666666663</v>
      </c>
      <c r="K4788" s="62">
        <f>D4788</f>
        <v>500346.66666666663</v>
      </c>
    </row>
    <row r="4789" spans="1:16" ht="12.75" customHeight="1" x14ac:dyDescent="0.2">
      <c r="A4789" s="58">
        <v>34103</v>
      </c>
      <c r="B4789" s="58" t="s">
        <v>467</v>
      </c>
      <c r="C4789" s="59">
        <v>13.22</v>
      </c>
      <c r="D4789" s="72">
        <f>C4789*D1455</f>
        <v>511173.33333333331</v>
      </c>
      <c r="K4789" s="62">
        <f>D4789</f>
        <v>511173.33333333331</v>
      </c>
      <c r="P4789" s="63">
        <v>143200</v>
      </c>
    </row>
    <row r="4790" spans="1:16" ht="12.75" customHeight="1" x14ac:dyDescent="0.2">
      <c r="A4790" s="58">
        <v>34104</v>
      </c>
      <c r="B4790" s="58" t="s">
        <v>468</v>
      </c>
      <c r="C4790" s="59">
        <v>4.0599999999999996</v>
      </c>
      <c r="D4790" s="72">
        <f>C4790*D1456</f>
        <v>156986.66666666663</v>
      </c>
      <c r="K4790" s="62">
        <f>D4790</f>
        <v>156986.66666666663</v>
      </c>
      <c r="P4790" s="63">
        <v>146300</v>
      </c>
    </row>
    <row r="4791" spans="1:16" ht="12.75" customHeight="1" x14ac:dyDescent="0.2">
      <c r="A4791" s="58">
        <v>34105</v>
      </c>
      <c r="B4791" s="58" t="s">
        <v>469</v>
      </c>
      <c r="C4791" s="59">
        <v>8.11</v>
      </c>
      <c r="D4791" s="72">
        <f>C4791*D1457</f>
        <v>313586.66666666663</v>
      </c>
      <c r="K4791" s="62">
        <f>D4791</f>
        <v>313586.66666666663</v>
      </c>
      <c r="P4791" s="63">
        <v>44900</v>
      </c>
    </row>
    <row r="4792" spans="1:16" ht="12.75" customHeight="1" x14ac:dyDescent="0.2">
      <c r="D4792" s="72"/>
      <c r="P4792" s="63">
        <v>89800</v>
      </c>
    </row>
    <row r="4793" spans="1:16" ht="12.75" customHeight="1" x14ac:dyDescent="0.2">
      <c r="D4793" s="72"/>
    </row>
    <row r="4794" spans="1:16" ht="12.75" customHeight="1" x14ac:dyDescent="0.2">
      <c r="A4794" s="58" t="s">
        <v>470</v>
      </c>
      <c r="D4794" s="72"/>
    </row>
    <row r="4795" spans="1:16" ht="12.75" customHeight="1" x14ac:dyDescent="0.2">
      <c r="D4795" s="72"/>
    </row>
    <row r="4796" spans="1:16" ht="12.75" customHeight="1" x14ac:dyDescent="0.2">
      <c r="A4796" s="58">
        <v>35102</v>
      </c>
      <c r="B4796" s="58" t="s">
        <v>471</v>
      </c>
      <c r="C4796" s="59">
        <v>0.82</v>
      </c>
      <c r="D4796" s="72">
        <f t="shared" ref="D4796:D4810" si="258">C4796*D1462</f>
        <v>31706.666666666664</v>
      </c>
      <c r="K4796" s="62">
        <f t="shared" ref="K4796:K4810" si="259">D4796</f>
        <v>31706.666666666664</v>
      </c>
    </row>
    <row r="4797" spans="1:16" ht="12.75" customHeight="1" x14ac:dyDescent="0.2">
      <c r="A4797" s="58">
        <v>35103</v>
      </c>
      <c r="B4797" s="58" t="s">
        <v>472</v>
      </c>
      <c r="C4797" s="59">
        <v>1.63</v>
      </c>
      <c r="D4797" s="72">
        <f t="shared" si="258"/>
        <v>63026.666666666657</v>
      </c>
      <c r="K4797" s="62">
        <f t="shared" si="259"/>
        <v>63026.666666666657</v>
      </c>
      <c r="P4797" s="63">
        <v>9100</v>
      </c>
    </row>
    <row r="4798" spans="1:16" ht="12.75" customHeight="1" x14ac:dyDescent="0.2">
      <c r="A4798" s="58">
        <v>35104</v>
      </c>
      <c r="B4798" s="58" t="s">
        <v>473</v>
      </c>
      <c r="C4798" s="59">
        <v>0.74</v>
      </c>
      <c r="D4798" s="72">
        <f t="shared" si="258"/>
        <v>28613.333333333332</v>
      </c>
      <c r="K4798" s="62">
        <f t="shared" si="259"/>
        <v>28613.333333333332</v>
      </c>
      <c r="P4798" s="63">
        <v>18000</v>
      </c>
    </row>
    <row r="4799" spans="1:16" ht="12.75" customHeight="1" x14ac:dyDescent="0.2">
      <c r="A4799" s="58">
        <v>35105</v>
      </c>
      <c r="B4799" s="58" t="s">
        <v>474</v>
      </c>
      <c r="C4799" s="59">
        <v>1.85</v>
      </c>
      <c r="D4799" s="72">
        <f t="shared" si="258"/>
        <v>71533.333333333328</v>
      </c>
      <c r="K4799" s="62">
        <f t="shared" si="259"/>
        <v>71533.333333333328</v>
      </c>
      <c r="P4799" s="63">
        <v>8200</v>
      </c>
    </row>
    <row r="4800" spans="1:16" ht="12.75" customHeight="1" x14ac:dyDescent="0.2">
      <c r="A4800" s="58">
        <v>35106</v>
      </c>
      <c r="B4800" s="58" t="s">
        <v>475</v>
      </c>
      <c r="C4800" s="59">
        <v>0.96</v>
      </c>
      <c r="D4800" s="72">
        <f t="shared" si="258"/>
        <v>37119.999999999993</v>
      </c>
      <c r="K4800" s="62">
        <f t="shared" si="259"/>
        <v>37119.999999999993</v>
      </c>
      <c r="P4800" s="63">
        <v>20500</v>
      </c>
    </row>
    <row r="4801" spans="1:16" ht="12.75" customHeight="1" x14ac:dyDescent="0.2">
      <c r="A4801" s="58">
        <v>35107</v>
      </c>
      <c r="B4801" s="58" t="s">
        <v>476</v>
      </c>
      <c r="C4801" s="59">
        <v>1.85</v>
      </c>
      <c r="D4801" s="72">
        <f t="shared" si="258"/>
        <v>71533.333333333328</v>
      </c>
      <c r="K4801" s="62">
        <f t="shared" si="259"/>
        <v>71533.333333333328</v>
      </c>
      <c r="P4801" s="63">
        <v>10600</v>
      </c>
    </row>
    <row r="4802" spans="1:16" ht="12.75" customHeight="1" x14ac:dyDescent="0.2">
      <c r="A4802" s="58">
        <v>35108</v>
      </c>
      <c r="B4802" s="58" t="s">
        <v>477</v>
      </c>
      <c r="C4802" s="59">
        <v>0.98</v>
      </c>
      <c r="D4802" s="72">
        <f t="shared" si="258"/>
        <v>37893.333333333328</v>
      </c>
      <c r="K4802" s="62">
        <f t="shared" si="259"/>
        <v>37893.333333333328</v>
      </c>
      <c r="P4802" s="63">
        <v>20500</v>
      </c>
    </row>
    <row r="4803" spans="1:16" ht="12.75" customHeight="1" x14ac:dyDescent="0.2">
      <c r="A4803" s="58">
        <v>35109</v>
      </c>
      <c r="B4803" s="58" t="s">
        <v>478</v>
      </c>
      <c r="C4803" s="59">
        <v>2.16</v>
      </c>
      <c r="D4803" s="72">
        <f t="shared" si="258"/>
        <v>83520</v>
      </c>
      <c r="K4803" s="62">
        <f t="shared" si="259"/>
        <v>83520</v>
      </c>
      <c r="P4803" s="63">
        <v>10800</v>
      </c>
    </row>
    <row r="4804" spans="1:16" ht="12.75" customHeight="1" x14ac:dyDescent="0.2">
      <c r="A4804" s="58">
        <v>35110</v>
      </c>
      <c r="B4804" s="58" t="s">
        <v>479</v>
      </c>
      <c r="C4804" s="59">
        <v>0.87</v>
      </c>
      <c r="D4804" s="72">
        <f t="shared" si="258"/>
        <v>33640</v>
      </c>
      <c r="K4804" s="62">
        <f t="shared" si="259"/>
        <v>33640</v>
      </c>
      <c r="P4804" s="63">
        <v>23900</v>
      </c>
    </row>
    <row r="4805" spans="1:16" ht="12.75" customHeight="1" x14ac:dyDescent="0.2">
      <c r="A4805" s="58">
        <v>35111</v>
      </c>
      <c r="B4805" s="58" t="s">
        <v>480</v>
      </c>
      <c r="C4805" s="59">
        <v>2.61</v>
      </c>
      <c r="D4805" s="72">
        <f t="shared" si="258"/>
        <v>100919.99999999999</v>
      </c>
      <c r="K4805" s="62">
        <f t="shared" si="259"/>
        <v>100919.99999999999</v>
      </c>
      <c r="P4805" s="63">
        <v>9600</v>
      </c>
    </row>
    <row r="4806" spans="1:16" ht="12.75" customHeight="1" x14ac:dyDescent="0.2">
      <c r="A4806" s="58">
        <v>35112</v>
      </c>
      <c r="B4806" s="58" t="s">
        <v>481</v>
      </c>
      <c r="C4806" s="59">
        <v>1.08</v>
      </c>
      <c r="D4806" s="72">
        <f t="shared" si="258"/>
        <v>41760</v>
      </c>
      <c r="K4806" s="62">
        <f t="shared" si="259"/>
        <v>41760</v>
      </c>
      <c r="P4806" s="63">
        <v>28900</v>
      </c>
    </row>
    <row r="4807" spans="1:16" ht="12.75" customHeight="1" x14ac:dyDescent="0.2">
      <c r="A4807" s="58">
        <v>35113</v>
      </c>
      <c r="B4807" s="58" t="s">
        <v>482</v>
      </c>
      <c r="C4807" s="59">
        <v>1.3</v>
      </c>
      <c r="D4807" s="72">
        <f t="shared" si="258"/>
        <v>50266.666666666664</v>
      </c>
      <c r="K4807" s="62">
        <f t="shared" si="259"/>
        <v>50266.666666666664</v>
      </c>
      <c r="P4807" s="63">
        <v>12000</v>
      </c>
    </row>
    <row r="4808" spans="1:16" ht="12.75" customHeight="1" x14ac:dyDescent="0.2">
      <c r="A4808" s="58">
        <v>35114</v>
      </c>
      <c r="B4808" s="58" t="s">
        <v>483</v>
      </c>
      <c r="C4808" s="59">
        <v>1.51</v>
      </c>
      <c r="D4808" s="72">
        <f t="shared" si="258"/>
        <v>58386.666666666664</v>
      </c>
      <c r="K4808" s="62">
        <f t="shared" si="259"/>
        <v>58386.666666666664</v>
      </c>
      <c r="P4808" s="63">
        <v>14400</v>
      </c>
    </row>
    <row r="4809" spans="1:16" ht="12.75" customHeight="1" x14ac:dyDescent="0.2">
      <c r="A4809" s="58">
        <v>35115</v>
      </c>
      <c r="B4809" s="58" t="s">
        <v>484</v>
      </c>
      <c r="C4809" s="59">
        <v>1.51</v>
      </c>
      <c r="D4809" s="72">
        <f t="shared" si="258"/>
        <v>58386.666666666664</v>
      </c>
      <c r="K4809" s="62">
        <f t="shared" si="259"/>
        <v>58386.666666666664</v>
      </c>
      <c r="P4809" s="63">
        <v>16700</v>
      </c>
    </row>
    <row r="4810" spans="1:16" ht="12.75" customHeight="1" x14ac:dyDescent="0.2">
      <c r="A4810" s="58">
        <v>35116</v>
      </c>
      <c r="B4810" s="58" t="s">
        <v>485</v>
      </c>
      <c r="C4810" s="59">
        <v>1.04</v>
      </c>
      <c r="D4810" s="72">
        <f t="shared" si="258"/>
        <v>40213.333333333336</v>
      </c>
      <c r="K4810" s="62">
        <f t="shared" si="259"/>
        <v>40213.333333333336</v>
      </c>
      <c r="P4810" s="63">
        <v>16700</v>
      </c>
    </row>
    <row r="4811" spans="1:16" ht="12.75" customHeight="1" x14ac:dyDescent="0.2">
      <c r="D4811" s="72"/>
      <c r="P4811" s="63">
        <v>11500</v>
      </c>
    </row>
    <row r="4812" spans="1:16" ht="12.75" customHeight="1" x14ac:dyDescent="0.2">
      <c r="D4812" s="72"/>
    </row>
    <row r="4813" spans="1:16" ht="12.75" customHeight="1" x14ac:dyDescent="0.2">
      <c r="A4813" s="58" t="s">
        <v>486</v>
      </c>
      <c r="D4813" s="72"/>
    </row>
    <row r="4814" spans="1:16" ht="12.75" customHeight="1" x14ac:dyDescent="0.2">
      <c r="A4814" s="58" t="s">
        <v>5050</v>
      </c>
      <c r="D4814" s="72"/>
    </row>
    <row r="4815" spans="1:16" ht="12.75" customHeight="1" x14ac:dyDescent="0.2">
      <c r="A4815" s="58" t="s">
        <v>487</v>
      </c>
      <c r="D4815" s="72"/>
    </row>
    <row r="4816" spans="1:16" ht="12.75" customHeight="1" x14ac:dyDescent="0.2">
      <c r="A4816" s="58" t="s">
        <v>5050</v>
      </c>
      <c r="D4816" s="72"/>
    </row>
    <row r="4817" spans="1:16" ht="12.75" customHeight="1" x14ac:dyDescent="0.2">
      <c r="A4817" s="58">
        <v>36100</v>
      </c>
      <c r="B4817" s="58" t="s">
        <v>488</v>
      </c>
      <c r="C4817" s="59">
        <v>1.41</v>
      </c>
      <c r="D4817" s="72">
        <f t="shared" ref="D4817:D4826" si="260">C4817*D1483</f>
        <v>54519.999999999993</v>
      </c>
      <c r="K4817" s="62">
        <f t="shared" ref="K4817:K4826" si="261">D4817</f>
        <v>54519.999999999993</v>
      </c>
    </row>
    <row r="4818" spans="1:16" ht="12.75" customHeight="1" x14ac:dyDescent="0.2">
      <c r="A4818" s="58">
        <v>36101</v>
      </c>
      <c r="B4818" s="58" t="s">
        <v>489</v>
      </c>
      <c r="C4818" s="59">
        <v>0.82</v>
      </c>
      <c r="D4818" s="72">
        <f t="shared" si="260"/>
        <v>31706.666666666664</v>
      </c>
      <c r="K4818" s="62">
        <f t="shared" si="261"/>
        <v>31706.666666666664</v>
      </c>
      <c r="P4818" s="63">
        <v>15600</v>
      </c>
    </row>
    <row r="4819" spans="1:16" ht="12.75" customHeight="1" x14ac:dyDescent="0.2">
      <c r="A4819" s="58">
        <v>36102</v>
      </c>
      <c r="B4819" s="58" t="s">
        <v>490</v>
      </c>
      <c r="C4819" s="59">
        <v>0.89</v>
      </c>
      <c r="D4819" s="72">
        <f t="shared" si="260"/>
        <v>34413.333333333328</v>
      </c>
      <c r="K4819" s="62">
        <f t="shared" si="261"/>
        <v>34413.333333333328</v>
      </c>
      <c r="P4819" s="63">
        <v>9100</v>
      </c>
    </row>
    <row r="4820" spans="1:16" ht="12.75" customHeight="1" x14ac:dyDescent="0.2">
      <c r="A4820" s="58">
        <v>36103</v>
      </c>
      <c r="B4820" s="58" t="s">
        <v>491</v>
      </c>
      <c r="C4820" s="59">
        <v>0.37</v>
      </c>
      <c r="D4820" s="72">
        <f t="shared" si="260"/>
        <v>14306.666666666666</v>
      </c>
      <c r="K4820" s="62">
        <f t="shared" si="261"/>
        <v>14306.666666666666</v>
      </c>
      <c r="P4820" s="63">
        <v>9800</v>
      </c>
    </row>
    <row r="4821" spans="1:16" ht="12.75" customHeight="1" x14ac:dyDescent="0.2">
      <c r="A4821" s="58">
        <v>36104</v>
      </c>
      <c r="B4821" s="58" t="s">
        <v>492</v>
      </c>
      <c r="C4821" s="59">
        <v>0.68</v>
      </c>
      <c r="D4821" s="72">
        <f t="shared" si="260"/>
        <v>26293.333333333332</v>
      </c>
      <c r="K4821" s="62">
        <f t="shared" si="261"/>
        <v>26293.333333333332</v>
      </c>
      <c r="P4821" s="63">
        <v>4100</v>
      </c>
    </row>
    <row r="4822" spans="1:16" ht="12.75" customHeight="1" x14ac:dyDescent="0.2">
      <c r="A4822" s="58">
        <v>36105</v>
      </c>
      <c r="B4822" s="58" t="s">
        <v>493</v>
      </c>
      <c r="C4822" s="59">
        <v>2.2400000000000002</v>
      </c>
      <c r="D4822" s="72">
        <f t="shared" si="260"/>
        <v>86613.333333333343</v>
      </c>
      <c r="K4822" s="62">
        <f t="shared" si="261"/>
        <v>86613.333333333343</v>
      </c>
      <c r="P4822" s="63">
        <v>7500</v>
      </c>
    </row>
    <row r="4823" spans="1:16" ht="12.75" customHeight="1" x14ac:dyDescent="0.2">
      <c r="A4823" s="58">
        <v>36108</v>
      </c>
      <c r="B4823" s="58" t="s">
        <v>494</v>
      </c>
      <c r="C4823" s="59">
        <v>1.29</v>
      </c>
      <c r="D4823" s="72">
        <f t="shared" si="260"/>
        <v>49880</v>
      </c>
      <c r="K4823" s="62">
        <f t="shared" si="261"/>
        <v>49880</v>
      </c>
      <c r="P4823" s="63">
        <v>24800</v>
      </c>
    </row>
    <row r="4824" spans="1:16" ht="12.75" customHeight="1" x14ac:dyDescent="0.2">
      <c r="A4824" s="58">
        <v>36109</v>
      </c>
      <c r="B4824" s="58" t="s">
        <v>495</v>
      </c>
      <c r="C4824" s="59">
        <v>0.83</v>
      </c>
      <c r="D4824" s="72">
        <f t="shared" si="260"/>
        <v>32093.333333333328</v>
      </c>
      <c r="K4824" s="62">
        <f t="shared" si="261"/>
        <v>32093.333333333328</v>
      </c>
      <c r="P4824" s="63">
        <v>14300</v>
      </c>
    </row>
    <row r="4825" spans="1:16" ht="12.75" customHeight="1" x14ac:dyDescent="0.2">
      <c r="A4825" s="58">
        <v>36110</v>
      </c>
      <c r="B4825" s="58" t="s">
        <v>496</v>
      </c>
      <c r="C4825" s="59">
        <v>2.9</v>
      </c>
      <c r="D4825" s="72">
        <f t="shared" si="260"/>
        <v>112133.33333333333</v>
      </c>
      <c r="K4825" s="62">
        <f t="shared" si="261"/>
        <v>112133.33333333333</v>
      </c>
      <c r="P4825" s="63">
        <v>9200</v>
      </c>
    </row>
    <row r="4826" spans="1:16" ht="12.75" customHeight="1" x14ac:dyDescent="0.2">
      <c r="A4826" s="58">
        <v>36111</v>
      </c>
      <c r="B4826" s="58" t="s">
        <v>497</v>
      </c>
      <c r="C4826" s="59">
        <v>2.9</v>
      </c>
      <c r="D4826" s="72">
        <f t="shared" si="260"/>
        <v>112133.33333333333</v>
      </c>
      <c r="K4826" s="62">
        <f t="shared" si="261"/>
        <v>112133.33333333333</v>
      </c>
      <c r="P4826" s="63">
        <v>32100</v>
      </c>
    </row>
    <row r="4827" spans="1:16" ht="12.75" customHeight="1" x14ac:dyDescent="0.2">
      <c r="D4827" s="72"/>
      <c r="P4827" s="63">
        <v>32100</v>
      </c>
    </row>
    <row r="4828" spans="1:16" ht="12.75" customHeight="1" x14ac:dyDescent="0.2">
      <c r="A4828" s="58" t="s">
        <v>498</v>
      </c>
      <c r="D4828" s="72"/>
    </row>
    <row r="4829" spans="1:16" ht="12.75" customHeight="1" x14ac:dyDescent="0.2">
      <c r="D4829" s="72"/>
    </row>
    <row r="4830" spans="1:16" ht="12.75" customHeight="1" x14ac:dyDescent="0.2">
      <c r="A4830" s="58">
        <v>36201</v>
      </c>
      <c r="B4830" s="58" t="s">
        <v>499</v>
      </c>
      <c r="C4830" s="59">
        <v>0.84</v>
      </c>
      <c r="D4830" s="72">
        <f t="shared" ref="D4830:D4839" si="262">C4830*D1496</f>
        <v>32479.999999999996</v>
      </c>
      <c r="K4830" s="62">
        <f t="shared" ref="K4830:K4839" si="263">D4830</f>
        <v>32479.999999999996</v>
      </c>
    </row>
    <row r="4831" spans="1:16" ht="12.75" customHeight="1" x14ac:dyDescent="0.2">
      <c r="A4831" s="58">
        <v>36202</v>
      </c>
      <c r="B4831" s="58" t="s">
        <v>500</v>
      </c>
      <c r="C4831" s="59">
        <v>0.43</v>
      </c>
      <c r="D4831" s="72">
        <f t="shared" si="262"/>
        <v>16626.666666666664</v>
      </c>
      <c r="K4831" s="62">
        <f t="shared" si="263"/>
        <v>16626.666666666664</v>
      </c>
      <c r="P4831" s="63">
        <v>9300</v>
      </c>
    </row>
    <row r="4832" spans="1:16" ht="12.75" customHeight="1" x14ac:dyDescent="0.2">
      <c r="A4832" s="58">
        <v>36203</v>
      </c>
      <c r="B4832" s="58" t="s">
        <v>501</v>
      </c>
      <c r="C4832" s="59">
        <v>1.45</v>
      </c>
      <c r="D4832" s="72">
        <f t="shared" si="262"/>
        <v>56066.666666666664</v>
      </c>
      <c r="K4832" s="62">
        <f t="shared" si="263"/>
        <v>56066.666666666664</v>
      </c>
      <c r="P4832" s="63">
        <v>4800</v>
      </c>
    </row>
    <row r="4833" spans="1:16" ht="12.75" customHeight="1" x14ac:dyDescent="0.2">
      <c r="A4833" s="58">
        <v>36204</v>
      </c>
      <c r="B4833" s="58" t="s">
        <v>502</v>
      </c>
      <c r="C4833" s="59">
        <v>0.72</v>
      </c>
      <c r="D4833" s="72">
        <f t="shared" si="262"/>
        <v>27839.999999999996</v>
      </c>
      <c r="K4833" s="62">
        <f t="shared" si="263"/>
        <v>27839.999999999996</v>
      </c>
      <c r="P4833" s="63">
        <v>16000</v>
      </c>
    </row>
    <row r="4834" spans="1:16" ht="12.75" customHeight="1" x14ac:dyDescent="0.2">
      <c r="A4834" s="58">
        <v>36205</v>
      </c>
      <c r="B4834" s="58" t="s">
        <v>503</v>
      </c>
      <c r="C4834" s="59">
        <v>1.07</v>
      </c>
      <c r="D4834" s="72">
        <f t="shared" si="262"/>
        <v>41373.333333333336</v>
      </c>
      <c r="K4834" s="62">
        <f t="shared" si="263"/>
        <v>41373.333333333336</v>
      </c>
      <c r="P4834" s="63">
        <v>8000</v>
      </c>
    </row>
    <row r="4835" spans="1:16" ht="12.75" customHeight="1" x14ac:dyDescent="0.2">
      <c r="A4835" s="58">
        <v>36206</v>
      </c>
      <c r="B4835" s="58" t="s">
        <v>504</v>
      </c>
      <c r="C4835" s="59">
        <v>0.53</v>
      </c>
      <c r="D4835" s="72">
        <f t="shared" si="262"/>
        <v>20493.333333333332</v>
      </c>
      <c r="K4835" s="62">
        <f t="shared" si="263"/>
        <v>20493.333333333332</v>
      </c>
      <c r="P4835" s="63">
        <v>11800</v>
      </c>
    </row>
    <row r="4836" spans="1:16" ht="12.75" customHeight="1" x14ac:dyDescent="0.2">
      <c r="A4836" s="58">
        <v>36207</v>
      </c>
      <c r="B4836" s="58" t="s">
        <v>505</v>
      </c>
      <c r="C4836" s="59">
        <v>5.95</v>
      </c>
      <c r="D4836" s="72">
        <f t="shared" si="262"/>
        <v>230066.66666666666</v>
      </c>
      <c r="K4836" s="62">
        <f t="shared" si="263"/>
        <v>230066.66666666666</v>
      </c>
      <c r="P4836" s="63">
        <v>5900</v>
      </c>
    </row>
    <row r="4837" spans="1:16" ht="12.75" customHeight="1" x14ac:dyDescent="0.2">
      <c r="A4837" s="58">
        <v>36208</v>
      </c>
      <c r="B4837" s="58" t="s">
        <v>506</v>
      </c>
      <c r="C4837" s="59">
        <v>0.98</v>
      </c>
      <c r="D4837" s="72">
        <f t="shared" si="262"/>
        <v>37893.333333333328</v>
      </c>
      <c r="K4837" s="62">
        <f t="shared" si="263"/>
        <v>37893.333333333328</v>
      </c>
      <c r="P4837" s="63">
        <v>65800</v>
      </c>
    </row>
    <row r="4838" spans="1:16" ht="12.75" customHeight="1" x14ac:dyDescent="0.2">
      <c r="A4838" s="58">
        <v>36209</v>
      </c>
      <c r="B4838" s="58" t="s">
        <v>507</v>
      </c>
      <c r="C4838" s="59">
        <v>3.67</v>
      </c>
      <c r="D4838" s="72">
        <f t="shared" si="262"/>
        <v>141906.66666666666</v>
      </c>
      <c r="K4838" s="62">
        <f t="shared" si="263"/>
        <v>141906.66666666666</v>
      </c>
      <c r="P4838" s="63">
        <v>10800</v>
      </c>
    </row>
    <row r="4839" spans="1:16" ht="12.75" customHeight="1" x14ac:dyDescent="0.2">
      <c r="A4839" s="58">
        <v>36210</v>
      </c>
      <c r="B4839" s="58" t="s">
        <v>508</v>
      </c>
      <c r="C4839" s="59">
        <v>7.37</v>
      </c>
      <c r="D4839" s="72">
        <f t="shared" si="262"/>
        <v>284973.33333333331</v>
      </c>
      <c r="K4839" s="62">
        <f t="shared" si="263"/>
        <v>284973.33333333331</v>
      </c>
      <c r="P4839" s="63">
        <v>40600</v>
      </c>
    </row>
    <row r="4840" spans="1:16" ht="12.75" customHeight="1" x14ac:dyDescent="0.2">
      <c r="D4840" s="72"/>
      <c r="P4840" s="63">
        <v>81600</v>
      </c>
    </row>
    <row r="4841" spans="1:16" ht="12.75" customHeight="1" x14ac:dyDescent="0.2">
      <c r="A4841" s="58" t="s">
        <v>509</v>
      </c>
      <c r="D4841" s="72"/>
    </row>
    <row r="4842" spans="1:16" ht="12.75" customHeight="1" x14ac:dyDescent="0.2">
      <c r="D4842" s="72"/>
    </row>
    <row r="4843" spans="1:16" ht="12.75" customHeight="1" x14ac:dyDescent="0.2">
      <c r="A4843" s="58">
        <v>36301</v>
      </c>
      <c r="B4843" s="58" t="s">
        <v>510</v>
      </c>
      <c r="C4843" s="92">
        <v>2.9</v>
      </c>
      <c r="D4843" s="72">
        <f t="shared" ref="D4843:D4849" si="264">C4843*D1509</f>
        <v>112133.33333333333</v>
      </c>
      <c r="K4843" s="62">
        <f t="shared" ref="K4843:K4849" si="265">D4843</f>
        <v>112133.33333333333</v>
      </c>
    </row>
    <row r="4844" spans="1:16" ht="12.75" customHeight="1" x14ac:dyDescent="0.2">
      <c r="A4844" s="58">
        <v>36303</v>
      </c>
      <c r="B4844" s="58" t="s">
        <v>511</v>
      </c>
      <c r="C4844" s="59">
        <v>3.33</v>
      </c>
      <c r="D4844" s="72">
        <f t="shared" si="264"/>
        <v>128760</v>
      </c>
      <c r="K4844" s="62">
        <f t="shared" si="265"/>
        <v>128760</v>
      </c>
      <c r="P4844" s="63">
        <v>32100</v>
      </c>
    </row>
    <row r="4845" spans="1:16" ht="12.75" customHeight="1" x14ac:dyDescent="0.2">
      <c r="A4845" s="58">
        <v>36304</v>
      </c>
      <c r="B4845" s="58" t="s">
        <v>512</v>
      </c>
      <c r="C4845" s="59">
        <v>3.57</v>
      </c>
      <c r="D4845" s="72">
        <f t="shared" si="264"/>
        <v>138039.99999999997</v>
      </c>
      <c r="K4845" s="62">
        <f t="shared" si="265"/>
        <v>138039.99999999997</v>
      </c>
      <c r="P4845" s="63">
        <v>36900</v>
      </c>
    </row>
    <row r="4846" spans="1:16" ht="12.75" customHeight="1" x14ac:dyDescent="0.2">
      <c r="A4846" s="58">
        <v>36305</v>
      </c>
      <c r="B4846" s="58" t="s">
        <v>513</v>
      </c>
      <c r="C4846" s="59">
        <v>3.57</v>
      </c>
      <c r="D4846" s="72">
        <f t="shared" si="264"/>
        <v>138039.99999999997</v>
      </c>
      <c r="K4846" s="62">
        <f t="shared" si="265"/>
        <v>138039.99999999997</v>
      </c>
      <c r="P4846" s="63">
        <v>39500</v>
      </c>
    </row>
    <row r="4847" spans="1:16" ht="12.75" customHeight="1" x14ac:dyDescent="0.2">
      <c r="A4847" s="58">
        <v>36306</v>
      </c>
      <c r="B4847" s="58" t="s">
        <v>514</v>
      </c>
      <c r="C4847" s="59">
        <v>4.26</v>
      </c>
      <c r="D4847" s="72">
        <f t="shared" si="264"/>
        <v>164719.99999999997</v>
      </c>
      <c r="K4847" s="62">
        <f t="shared" si="265"/>
        <v>164719.99999999997</v>
      </c>
      <c r="P4847" s="63">
        <v>39500</v>
      </c>
    </row>
    <row r="4848" spans="1:16" ht="12.75" customHeight="1" x14ac:dyDescent="0.2">
      <c r="A4848" s="58">
        <v>36307</v>
      </c>
      <c r="B4848" s="58" t="s">
        <v>515</v>
      </c>
      <c r="C4848" s="59">
        <v>3.57</v>
      </c>
      <c r="D4848" s="72">
        <f t="shared" si="264"/>
        <v>138039.99999999997</v>
      </c>
      <c r="K4848" s="62">
        <f t="shared" si="265"/>
        <v>138039.99999999997</v>
      </c>
      <c r="P4848" s="63">
        <v>47100</v>
      </c>
    </row>
    <row r="4849" spans="1:16" ht="12.75" customHeight="1" x14ac:dyDescent="0.2">
      <c r="A4849" s="58">
        <v>36308</v>
      </c>
      <c r="B4849" s="58" t="s">
        <v>516</v>
      </c>
      <c r="C4849" s="59">
        <v>4.26</v>
      </c>
      <c r="D4849" s="72">
        <f t="shared" si="264"/>
        <v>164719.99999999997</v>
      </c>
      <c r="K4849" s="62">
        <f t="shared" si="265"/>
        <v>164719.99999999997</v>
      </c>
      <c r="P4849" s="63">
        <v>39500</v>
      </c>
    </row>
    <row r="4850" spans="1:16" ht="12.75" customHeight="1" x14ac:dyDescent="0.2">
      <c r="D4850" s="72"/>
      <c r="P4850" s="63">
        <v>47100</v>
      </c>
    </row>
    <row r="4851" spans="1:16" ht="12.75" customHeight="1" x14ac:dyDescent="0.2">
      <c r="A4851" s="58" t="s">
        <v>517</v>
      </c>
      <c r="D4851" s="72"/>
    </row>
    <row r="4852" spans="1:16" ht="12.75" customHeight="1" x14ac:dyDescent="0.2">
      <c r="D4852" s="72"/>
    </row>
    <row r="4853" spans="1:16" ht="12.75" customHeight="1" x14ac:dyDescent="0.2">
      <c r="A4853" s="58">
        <v>36401</v>
      </c>
      <c r="B4853" s="58" t="s">
        <v>518</v>
      </c>
      <c r="C4853" s="59">
        <v>2.81</v>
      </c>
      <c r="D4853" s="72">
        <f>C4853*D1519</f>
        <v>108653.33333333333</v>
      </c>
      <c r="K4853" s="62">
        <f>D4853</f>
        <v>108653.33333333333</v>
      </c>
    </row>
    <row r="4854" spans="1:16" ht="12.75" customHeight="1" x14ac:dyDescent="0.2">
      <c r="A4854" s="58">
        <v>36402</v>
      </c>
      <c r="B4854" s="58" t="s">
        <v>519</v>
      </c>
      <c r="C4854" s="59">
        <v>3.52</v>
      </c>
      <c r="D4854" s="72">
        <f>C4854*D1520</f>
        <v>136106.66666666666</v>
      </c>
      <c r="K4854" s="62">
        <f>D4854</f>
        <v>136106.66666666666</v>
      </c>
      <c r="P4854" s="63">
        <v>31100</v>
      </c>
    </row>
    <row r="4855" spans="1:16" ht="12.75" customHeight="1" x14ac:dyDescent="0.2">
      <c r="A4855" s="58">
        <v>36403</v>
      </c>
      <c r="B4855" s="58" t="s">
        <v>520</v>
      </c>
      <c r="C4855" s="59">
        <v>4.24</v>
      </c>
      <c r="D4855" s="72">
        <f>C4855*D1521</f>
        <v>163946.66666666666</v>
      </c>
      <c r="K4855" s="62">
        <f>D4855</f>
        <v>163946.66666666666</v>
      </c>
      <c r="P4855" s="63">
        <v>39000</v>
      </c>
    </row>
    <row r="4856" spans="1:16" ht="12.75" customHeight="1" x14ac:dyDescent="0.2">
      <c r="D4856" s="72"/>
      <c r="P4856" s="63">
        <v>46900</v>
      </c>
    </row>
    <row r="4857" spans="1:16" ht="12.75" customHeight="1" x14ac:dyDescent="0.2">
      <c r="A4857" s="58" t="s">
        <v>521</v>
      </c>
      <c r="D4857" s="72"/>
    </row>
    <row r="4858" spans="1:16" ht="12.75" customHeight="1" x14ac:dyDescent="0.2">
      <c r="D4858" s="72"/>
    </row>
    <row r="4859" spans="1:16" ht="12.75" customHeight="1" x14ac:dyDescent="0.2">
      <c r="A4859" s="58">
        <v>36501</v>
      </c>
      <c r="B4859" s="58" t="s">
        <v>522</v>
      </c>
      <c r="C4859" s="92">
        <v>2.9</v>
      </c>
      <c r="D4859" s="72">
        <f t="shared" ref="D4859:D4873" si="266">C4859*D1525</f>
        <v>112133.33333333333</v>
      </c>
      <c r="K4859" s="62">
        <f t="shared" ref="K4859:K4873" si="267">D4859</f>
        <v>112133.33333333333</v>
      </c>
    </row>
    <row r="4860" spans="1:16" ht="12.75" customHeight="1" x14ac:dyDescent="0.2">
      <c r="A4860" s="58">
        <v>36502</v>
      </c>
      <c r="B4860" s="58" t="s">
        <v>523</v>
      </c>
      <c r="C4860" s="59">
        <v>9.67</v>
      </c>
      <c r="D4860" s="72">
        <f t="shared" si="266"/>
        <v>373906.66666666663</v>
      </c>
      <c r="K4860" s="62">
        <f t="shared" si="267"/>
        <v>373906.66666666663</v>
      </c>
      <c r="P4860" s="63">
        <v>32100</v>
      </c>
    </row>
    <row r="4861" spans="1:16" ht="12.75" customHeight="1" x14ac:dyDescent="0.2">
      <c r="A4861" s="58">
        <v>36503</v>
      </c>
      <c r="B4861" s="58" t="s">
        <v>524</v>
      </c>
      <c r="C4861" s="59">
        <v>13.53</v>
      </c>
      <c r="D4861" s="72">
        <f t="shared" si="266"/>
        <v>523159.99999999994</v>
      </c>
      <c r="K4861" s="62">
        <f t="shared" si="267"/>
        <v>523159.99999999994</v>
      </c>
      <c r="P4861" s="63">
        <v>107000</v>
      </c>
    </row>
    <row r="4862" spans="1:16" ht="12.75" customHeight="1" x14ac:dyDescent="0.2">
      <c r="A4862" s="58">
        <v>36504</v>
      </c>
      <c r="B4862" s="58" t="s">
        <v>525</v>
      </c>
      <c r="C4862" s="59">
        <v>9.67</v>
      </c>
      <c r="D4862" s="72">
        <f t="shared" si="266"/>
        <v>373906.66666666663</v>
      </c>
      <c r="K4862" s="62">
        <f t="shared" si="267"/>
        <v>373906.66666666663</v>
      </c>
      <c r="P4862" s="63">
        <v>149700</v>
      </c>
    </row>
    <row r="4863" spans="1:16" ht="12.75" customHeight="1" x14ac:dyDescent="0.2">
      <c r="A4863" s="58">
        <v>36505</v>
      </c>
      <c r="B4863" s="58" t="s">
        <v>526</v>
      </c>
      <c r="C4863" s="59">
        <v>9.67</v>
      </c>
      <c r="D4863" s="72">
        <f t="shared" si="266"/>
        <v>373906.66666666663</v>
      </c>
      <c r="K4863" s="62">
        <f t="shared" si="267"/>
        <v>373906.66666666663</v>
      </c>
      <c r="P4863" s="63">
        <v>107000</v>
      </c>
    </row>
    <row r="4864" spans="1:16" ht="12.75" customHeight="1" x14ac:dyDescent="0.2">
      <c r="A4864" s="58">
        <v>36506</v>
      </c>
      <c r="B4864" s="58" t="s">
        <v>527</v>
      </c>
      <c r="C4864" s="59">
        <v>7.73</v>
      </c>
      <c r="D4864" s="72">
        <f t="shared" si="266"/>
        <v>298893.33333333331</v>
      </c>
      <c r="K4864" s="62">
        <f t="shared" si="267"/>
        <v>298893.33333333331</v>
      </c>
      <c r="P4864" s="63">
        <v>107000</v>
      </c>
    </row>
    <row r="4865" spans="1:16" ht="12.75" customHeight="1" x14ac:dyDescent="0.2">
      <c r="A4865" s="58">
        <v>36507</v>
      </c>
      <c r="B4865" s="58" t="s">
        <v>528</v>
      </c>
      <c r="C4865" s="59">
        <v>7.73</v>
      </c>
      <c r="D4865" s="72">
        <f t="shared" si="266"/>
        <v>298893.33333333331</v>
      </c>
      <c r="K4865" s="62">
        <f t="shared" si="267"/>
        <v>298893.33333333331</v>
      </c>
      <c r="P4865" s="63">
        <v>85500</v>
      </c>
    </row>
    <row r="4866" spans="1:16" ht="12.75" customHeight="1" x14ac:dyDescent="0.2">
      <c r="A4866" s="58">
        <v>36508</v>
      </c>
      <c r="B4866" s="58" t="s">
        <v>529</v>
      </c>
      <c r="C4866" s="59">
        <v>96.69</v>
      </c>
      <c r="D4866" s="72">
        <f t="shared" si="266"/>
        <v>3738679.9999999995</v>
      </c>
      <c r="K4866" s="62">
        <f t="shared" si="267"/>
        <v>3738679.9999999995</v>
      </c>
      <c r="P4866" s="63">
        <v>85500</v>
      </c>
    </row>
    <row r="4867" spans="1:16" ht="12.75" customHeight="1" x14ac:dyDescent="0.2">
      <c r="A4867" s="58">
        <v>36509</v>
      </c>
      <c r="B4867" s="58" t="s">
        <v>530</v>
      </c>
      <c r="C4867" s="59">
        <v>9.67</v>
      </c>
      <c r="D4867" s="72">
        <f t="shared" si="266"/>
        <v>373906.66666666663</v>
      </c>
      <c r="K4867" s="62">
        <f t="shared" si="267"/>
        <v>373906.66666666663</v>
      </c>
      <c r="P4867" s="63">
        <v>1070000</v>
      </c>
    </row>
    <row r="4868" spans="1:16" ht="12.75" customHeight="1" x14ac:dyDescent="0.2">
      <c r="A4868" s="58">
        <v>36510</v>
      </c>
      <c r="B4868" s="58" t="s">
        <v>531</v>
      </c>
      <c r="C4868" s="59">
        <v>7.73</v>
      </c>
      <c r="D4868" s="72">
        <f t="shared" si="266"/>
        <v>298893.33333333331</v>
      </c>
      <c r="K4868" s="62">
        <f t="shared" si="267"/>
        <v>298893.33333333331</v>
      </c>
      <c r="P4868" s="63">
        <v>107000</v>
      </c>
    </row>
    <row r="4869" spans="1:16" ht="12.75" customHeight="1" x14ac:dyDescent="0.2">
      <c r="A4869" s="58">
        <v>36511</v>
      </c>
      <c r="B4869" s="58" t="s">
        <v>532</v>
      </c>
      <c r="C4869" s="59">
        <v>0.98</v>
      </c>
      <c r="D4869" s="72">
        <f t="shared" si="266"/>
        <v>37893.333333333328</v>
      </c>
      <c r="K4869" s="62">
        <f t="shared" si="267"/>
        <v>37893.333333333328</v>
      </c>
      <c r="P4869" s="63">
        <v>85500</v>
      </c>
    </row>
    <row r="4870" spans="1:16" ht="12.75" customHeight="1" x14ac:dyDescent="0.2">
      <c r="A4870" s="58">
        <v>36513</v>
      </c>
      <c r="B4870" s="58" t="s">
        <v>533</v>
      </c>
      <c r="C4870" s="59">
        <v>0.98</v>
      </c>
      <c r="D4870" s="72">
        <f t="shared" si="266"/>
        <v>37893.333333333328</v>
      </c>
      <c r="K4870" s="62">
        <f t="shared" si="267"/>
        <v>37893.333333333328</v>
      </c>
      <c r="P4870" s="63">
        <v>10800</v>
      </c>
    </row>
    <row r="4871" spans="1:16" ht="12.75" customHeight="1" x14ac:dyDescent="0.2">
      <c r="A4871" s="58">
        <v>36514</v>
      </c>
      <c r="B4871" s="58" t="s">
        <v>534</v>
      </c>
      <c r="C4871" s="59">
        <v>7.73</v>
      </c>
      <c r="D4871" s="72">
        <f t="shared" si="266"/>
        <v>298893.33333333331</v>
      </c>
      <c r="K4871" s="62">
        <f t="shared" si="267"/>
        <v>298893.33333333331</v>
      </c>
      <c r="P4871" s="63">
        <v>10800</v>
      </c>
    </row>
    <row r="4872" spans="1:16" ht="12.75" customHeight="1" x14ac:dyDescent="0.2">
      <c r="A4872" s="58">
        <v>36515</v>
      </c>
      <c r="B4872" s="58" t="s">
        <v>535</v>
      </c>
      <c r="C4872" s="59">
        <v>11.49</v>
      </c>
      <c r="D4872" s="72">
        <f t="shared" si="266"/>
        <v>444280</v>
      </c>
      <c r="K4872" s="62">
        <f t="shared" si="267"/>
        <v>444280</v>
      </c>
      <c r="P4872" s="63">
        <v>85500</v>
      </c>
    </row>
    <row r="4873" spans="1:16" ht="12.75" customHeight="1" x14ac:dyDescent="0.2">
      <c r="A4873" s="58">
        <v>36516</v>
      </c>
      <c r="B4873" s="58" t="s">
        <v>536</v>
      </c>
      <c r="C4873" s="59">
        <v>11.49</v>
      </c>
      <c r="D4873" s="72">
        <f t="shared" si="266"/>
        <v>444280</v>
      </c>
      <c r="K4873" s="62">
        <f t="shared" si="267"/>
        <v>444280</v>
      </c>
      <c r="P4873" s="63">
        <v>127200</v>
      </c>
    </row>
    <row r="4874" spans="1:16" ht="12.75" customHeight="1" x14ac:dyDescent="0.2">
      <c r="D4874" s="72"/>
      <c r="P4874" s="63">
        <v>127200</v>
      </c>
    </row>
    <row r="4875" spans="1:16" ht="12.75" customHeight="1" x14ac:dyDescent="0.2">
      <c r="A4875" s="58" t="s">
        <v>537</v>
      </c>
      <c r="D4875" s="72"/>
    </row>
    <row r="4876" spans="1:16" ht="12.75" customHeight="1" x14ac:dyDescent="0.2">
      <c r="D4876" s="72"/>
    </row>
    <row r="4877" spans="1:16" ht="12.75" customHeight="1" x14ac:dyDescent="0.2">
      <c r="A4877" s="58">
        <v>36601</v>
      </c>
      <c r="B4877" s="58" t="s">
        <v>538</v>
      </c>
      <c r="C4877" s="59">
        <v>0.76</v>
      </c>
      <c r="D4877" s="72">
        <f t="shared" ref="D4877:D4890" si="268">C4877*D1543</f>
        <v>29386.666666666664</v>
      </c>
      <c r="K4877" s="62">
        <f t="shared" ref="K4877:K4890" si="269">D4877</f>
        <v>29386.666666666664</v>
      </c>
    </row>
    <row r="4878" spans="1:16" ht="12.75" customHeight="1" x14ac:dyDescent="0.2">
      <c r="A4878" s="58">
        <v>36602</v>
      </c>
      <c r="B4878" s="58" t="s">
        <v>539</v>
      </c>
      <c r="C4878" s="59">
        <v>0.93</v>
      </c>
      <c r="D4878" s="72">
        <f t="shared" si="268"/>
        <v>35960</v>
      </c>
      <c r="K4878" s="62">
        <f t="shared" si="269"/>
        <v>35960</v>
      </c>
      <c r="P4878" s="63">
        <v>8400</v>
      </c>
    </row>
    <row r="4879" spans="1:16" ht="12.75" customHeight="1" x14ac:dyDescent="0.2">
      <c r="A4879" s="58">
        <v>36603</v>
      </c>
      <c r="B4879" s="58" t="s">
        <v>540</v>
      </c>
      <c r="C4879" s="59">
        <v>2.12</v>
      </c>
      <c r="D4879" s="72">
        <f t="shared" si="268"/>
        <v>81973.333333333328</v>
      </c>
      <c r="K4879" s="62">
        <f t="shared" si="269"/>
        <v>81973.333333333328</v>
      </c>
      <c r="P4879" s="63">
        <v>10300</v>
      </c>
    </row>
    <row r="4880" spans="1:16" ht="12.75" customHeight="1" x14ac:dyDescent="0.2">
      <c r="A4880" s="58">
        <v>36604</v>
      </c>
      <c r="B4880" s="58" t="s">
        <v>541</v>
      </c>
      <c r="C4880" s="59">
        <v>3.52</v>
      </c>
      <c r="D4880" s="72">
        <f t="shared" si="268"/>
        <v>136106.66666666666</v>
      </c>
      <c r="K4880" s="62">
        <f t="shared" si="269"/>
        <v>136106.66666666666</v>
      </c>
      <c r="P4880" s="63">
        <v>23500</v>
      </c>
    </row>
    <row r="4881" spans="1:16" ht="12.75" customHeight="1" x14ac:dyDescent="0.2">
      <c r="A4881" s="58">
        <v>36605</v>
      </c>
      <c r="B4881" s="58" t="s">
        <v>542</v>
      </c>
      <c r="C4881" s="59">
        <v>4.22</v>
      </c>
      <c r="D4881" s="72">
        <f t="shared" si="268"/>
        <v>163173.33333333331</v>
      </c>
      <c r="K4881" s="62">
        <f t="shared" si="269"/>
        <v>163173.33333333331</v>
      </c>
      <c r="P4881" s="63">
        <v>39000</v>
      </c>
    </row>
    <row r="4882" spans="1:16" ht="12.75" customHeight="1" x14ac:dyDescent="0.2">
      <c r="A4882" s="58">
        <v>36606</v>
      </c>
      <c r="B4882" s="58" t="s">
        <v>543</v>
      </c>
      <c r="C4882" s="59">
        <v>6.34</v>
      </c>
      <c r="D4882" s="72">
        <f t="shared" si="268"/>
        <v>245146.66666666666</v>
      </c>
      <c r="K4882" s="62">
        <f t="shared" si="269"/>
        <v>245146.66666666666</v>
      </c>
      <c r="P4882" s="63">
        <v>46700</v>
      </c>
    </row>
    <row r="4883" spans="1:16" ht="12.75" customHeight="1" x14ac:dyDescent="0.2">
      <c r="A4883" s="58">
        <v>36607</v>
      </c>
      <c r="B4883" s="58" t="s">
        <v>544</v>
      </c>
      <c r="C4883" s="59">
        <v>4.0599999999999996</v>
      </c>
      <c r="D4883" s="72">
        <f t="shared" si="268"/>
        <v>156986.66666666663</v>
      </c>
      <c r="K4883" s="62">
        <f t="shared" si="269"/>
        <v>156986.66666666663</v>
      </c>
      <c r="P4883" s="63">
        <v>70200</v>
      </c>
    </row>
    <row r="4884" spans="1:16" ht="12.75" customHeight="1" x14ac:dyDescent="0.2">
      <c r="A4884" s="58">
        <v>36608</v>
      </c>
      <c r="B4884" s="58" t="s">
        <v>545</v>
      </c>
      <c r="C4884" s="59">
        <v>4.26</v>
      </c>
      <c r="D4884" s="72">
        <f t="shared" si="268"/>
        <v>164719.99999999997</v>
      </c>
      <c r="K4884" s="62">
        <f t="shared" si="269"/>
        <v>164719.99999999997</v>
      </c>
      <c r="P4884" s="63">
        <v>44900</v>
      </c>
    </row>
    <row r="4885" spans="1:16" ht="12.75" customHeight="1" x14ac:dyDescent="0.2">
      <c r="A4885" s="58">
        <v>36609</v>
      </c>
      <c r="B4885" s="58" t="s">
        <v>546</v>
      </c>
      <c r="C4885" s="59">
        <v>6.4</v>
      </c>
      <c r="D4885" s="72">
        <f t="shared" si="268"/>
        <v>247466.66666666666</v>
      </c>
      <c r="K4885" s="62">
        <f t="shared" si="269"/>
        <v>247466.66666666666</v>
      </c>
      <c r="P4885" s="63">
        <v>47100</v>
      </c>
    </row>
    <row r="4886" spans="1:16" ht="12.75" customHeight="1" x14ac:dyDescent="0.2">
      <c r="A4886" s="58">
        <v>36610</v>
      </c>
      <c r="B4886" s="58" t="s">
        <v>547</v>
      </c>
      <c r="C4886" s="59">
        <v>4.26</v>
      </c>
      <c r="D4886" s="72">
        <f t="shared" si="268"/>
        <v>164719.99999999997</v>
      </c>
      <c r="K4886" s="62">
        <f t="shared" si="269"/>
        <v>164719.99999999997</v>
      </c>
      <c r="P4886" s="63">
        <v>70800</v>
      </c>
    </row>
    <row r="4887" spans="1:16" ht="12.75" customHeight="1" x14ac:dyDescent="0.2">
      <c r="A4887" s="58">
        <v>36611</v>
      </c>
      <c r="B4887" s="58" t="s">
        <v>548</v>
      </c>
      <c r="C4887" s="59">
        <v>3.57</v>
      </c>
      <c r="D4887" s="72">
        <f t="shared" si="268"/>
        <v>138039.99999999997</v>
      </c>
      <c r="K4887" s="62">
        <f t="shared" si="269"/>
        <v>138039.99999999997</v>
      </c>
      <c r="P4887" s="63">
        <v>47100</v>
      </c>
    </row>
    <row r="4888" spans="1:16" ht="12.75" customHeight="1" x14ac:dyDescent="0.2">
      <c r="A4888" s="58">
        <v>36613</v>
      </c>
      <c r="B4888" s="58" t="s">
        <v>549</v>
      </c>
      <c r="C4888" s="59">
        <v>2.19</v>
      </c>
      <c r="D4888" s="72">
        <f t="shared" si="268"/>
        <v>84679.999999999985</v>
      </c>
      <c r="K4888" s="62">
        <f t="shared" si="269"/>
        <v>84679.999999999985</v>
      </c>
      <c r="P4888" s="63">
        <v>39500</v>
      </c>
    </row>
    <row r="4889" spans="1:16" ht="12.75" customHeight="1" x14ac:dyDescent="0.2">
      <c r="A4889" s="58">
        <v>36614</v>
      </c>
      <c r="B4889" s="58" t="s">
        <v>550</v>
      </c>
      <c r="C4889" s="59">
        <v>5.0199999999999996</v>
      </c>
      <c r="D4889" s="72">
        <f t="shared" si="268"/>
        <v>194106.66666666663</v>
      </c>
      <c r="K4889" s="62">
        <f t="shared" si="269"/>
        <v>194106.66666666663</v>
      </c>
      <c r="P4889" s="63">
        <v>24200</v>
      </c>
    </row>
    <row r="4890" spans="1:16" ht="12.75" customHeight="1" x14ac:dyDescent="0.2">
      <c r="A4890" s="58">
        <v>36616</v>
      </c>
      <c r="B4890" s="58" t="s">
        <v>551</v>
      </c>
      <c r="C4890" s="59">
        <v>2.68</v>
      </c>
      <c r="D4890" s="72">
        <f t="shared" si="268"/>
        <v>103626.66666666667</v>
      </c>
      <c r="K4890" s="62">
        <f t="shared" si="269"/>
        <v>103626.66666666667</v>
      </c>
      <c r="P4890" s="63">
        <v>55600</v>
      </c>
    </row>
    <row r="4891" spans="1:16" ht="12.75" customHeight="1" x14ac:dyDescent="0.2">
      <c r="D4891" s="72"/>
      <c r="P4891" s="63">
        <v>29700</v>
      </c>
    </row>
    <row r="4892" spans="1:16" ht="12.75" customHeight="1" x14ac:dyDescent="0.2">
      <c r="A4892" s="58" t="s">
        <v>552</v>
      </c>
      <c r="D4892" s="72"/>
    </row>
    <row r="4893" spans="1:16" ht="12.75" customHeight="1" x14ac:dyDescent="0.2">
      <c r="D4893" s="72"/>
    </row>
    <row r="4894" spans="1:16" ht="12.75" customHeight="1" x14ac:dyDescent="0.2">
      <c r="D4894" s="72"/>
    </row>
    <row r="4895" spans="1:16" ht="12.75" customHeight="1" x14ac:dyDescent="0.2">
      <c r="A4895" s="58" t="s">
        <v>553</v>
      </c>
      <c r="D4895" s="72"/>
    </row>
    <row r="4896" spans="1:16" ht="12.75" customHeight="1" x14ac:dyDescent="0.2">
      <c r="D4896" s="72"/>
    </row>
    <row r="4897" spans="1:16" ht="12.75" customHeight="1" x14ac:dyDescent="0.2">
      <c r="A4897" s="58">
        <v>36701</v>
      </c>
      <c r="B4897" s="58" t="s">
        <v>554</v>
      </c>
      <c r="C4897" s="59">
        <v>7.12</v>
      </c>
      <c r="D4897" s="72">
        <f t="shared" ref="D4897:D4905" si="270">C4897*D1563</f>
        <v>275306.66666666663</v>
      </c>
      <c r="K4897" s="62">
        <f t="shared" ref="K4897:K4905" si="271">D4897</f>
        <v>275306.66666666663</v>
      </c>
    </row>
    <row r="4898" spans="1:16" ht="12.75" customHeight="1" x14ac:dyDescent="0.2">
      <c r="A4898" s="58">
        <v>36702</v>
      </c>
      <c r="B4898" s="58" t="s">
        <v>555</v>
      </c>
      <c r="C4898" s="59">
        <v>5.69</v>
      </c>
      <c r="D4898" s="72">
        <f t="shared" si="270"/>
        <v>220013.33333333334</v>
      </c>
      <c r="K4898" s="62">
        <f t="shared" si="271"/>
        <v>220013.33333333334</v>
      </c>
      <c r="P4898" s="63">
        <v>78800</v>
      </c>
    </row>
    <row r="4899" spans="1:16" ht="12.75" customHeight="1" x14ac:dyDescent="0.2">
      <c r="A4899" s="58">
        <v>36703</v>
      </c>
      <c r="B4899" s="58" t="s">
        <v>556</v>
      </c>
      <c r="C4899" s="59">
        <v>7.12</v>
      </c>
      <c r="D4899" s="72">
        <f t="shared" si="270"/>
        <v>275306.66666666663</v>
      </c>
      <c r="K4899" s="62">
        <f t="shared" si="271"/>
        <v>275306.66666666663</v>
      </c>
      <c r="P4899" s="63">
        <v>63000</v>
      </c>
    </row>
    <row r="4900" spans="1:16" ht="12.75" customHeight="1" x14ac:dyDescent="0.2">
      <c r="A4900" s="58">
        <v>36704</v>
      </c>
      <c r="B4900" s="58" t="s">
        <v>557</v>
      </c>
      <c r="C4900" s="59">
        <v>1.91</v>
      </c>
      <c r="D4900" s="72">
        <f t="shared" si="270"/>
        <v>73853.333333333328</v>
      </c>
      <c r="K4900" s="62">
        <f t="shared" si="271"/>
        <v>73853.333333333328</v>
      </c>
      <c r="P4900" s="63">
        <v>78800</v>
      </c>
    </row>
    <row r="4901" spans="1:16" ht="12.75" customHeight="1" x14ac:dyDescent="0.2">
      <c r="A4901" s="58">
        <v>36705</v>
      </c>
      <c r="B4901" s="58" t="s">
        <v>558</v>
      </c>
      <c r="C4901" s="59">
        <v>2.83</v>
      </c>
      <c r="D4901" s="72">
        <f t="shared" si="270"/>
        <v>109426.66666666666</v>
      </c>
      <c r="K4901" s="62">
        <f t="shared" si="271"/>
        <v>109426.66666666666</v>
      </c>
      <c r="P4901" s="63">
        <v>21100</v>
      </c>
    </row>
    <row r="4902" spans="1:16" ht="12.75" customHeight="1" x14ac:dyDescent="0.2">
      <c r="A4902" s="58">
        <v>36706</v>
      </c>
      <c r="B4902" s="58" t="s">
        <v>559</v>
      </c>
      <c r="C4902" s="59">
        <v>2.9</v>
      </c>
      <c r="D4902" s="72">
        <f t="shared" si="270"/>
        <v>112133.33333333333</v>
      </c>
      <c r="K4902" s="62">
        <f t="shared" si="271"/>
        <v>112133.33333333333</v>
      </c>
      <c r="P4902" s="63">
        <v>31300</v>
      </c>
    </row>
    <row r="4903" spans="1:16" ht="12.75" customHeight="1" x14ac:dyDescent="0.2">
      <c r="A4903" s="58">
        <v>36707</v>
      </c>
      <c r="B4903" s="58" t="s">
        <v>560</v>
      </c>
      <c r="C4903" s="59">
        <v>5.71</v>
      </c>
      <c r="D4903" s="72">
        <f t="shared" si="270"/>
        <v>220786.66666666666</v>
      </c>
      <c r="K4903" s="62">
        <f t="shared" si="271"/>
        <v>220786.66666666666</v>
      </c>
      <c r="P4903" s="63">
        <v>32100</v>
      </c>
    </row>
    <row r="4904" spans="1:16" ht="12.75" customHeight="1" x14ac:dyDescent="0.2">
      <c r="A4904" s="58">
        <v>36708</v>
      </c>
      <c r="B4904" s="58" t="s">
        <v>561</v>
      </c>
      <c r="C4904" s="59">
        <v>7.12</v>
      </c>
      <c r="D4904" s="72">
        <f t="shared" si="270"/>
        <v>275306.66666666663</v>
      </c>
      <c r="K4904" s="62">
        <f t="shared" si="271"/>
        <v>275306.66666666663</v>
      </c>
      <c r="P4904" s="63">
        <v>63200</v>
      </c>
    </row>
    <row r="4905" spans="1:16" ht="12.75" customHeight="1" x14ac:dyDescent="0.2">
      <c r="A4905" s="58">
        <v>36709</v>
      </c>
      <c r="B4905" s="58" t="s">
        <v>562</v>
      </c>
      <c r="C4905" s="59">
        <v>7.73</v>
      </c>
      <c r="D4905" s="72">
        <f t="shared" si="270"/>
        <v>298893.33333333331</v>
      </c>
      <c r="K4905" s="62">
        <f t="shared" si="271"/>
        <v>298893.33333333331</v>
      </c>
      <c r="P4905" s="63">
        <v>78800</v>
      </c>
    </row>
    <row r="4906" spans="1:16" ht="12.75" customHeight="1" x14ac:dyDescent="0.2">
      <c r="D4906" s="72"/>
      <c r="P4906" s="63">
        <v>85500</v>
      </c>
    </row>
    <row r="4907" spans="1:16" ht="12.75" customHeight="1" x14ac:dyDescent="0.2">
      <c r="A4907" s="58" t="s">
        <v>563</v>
      </c>
      <c r="D4907" s="72"/>
    </row>
    <row r="4908" spans="1:16" ht="12.75" customHeight="1" x14ac:dyDescent="0.2">
      <c r="D4908" s="72"/>
    </row>
    <row r="4909" spans="1:16" ht="12.75" customHeight="1" x14ac:dyDescent="0.2">
      <c r="A4909" s="58">
        <v>36710</v>
      </c>
      <c r="B4909" s="58" t="s">
        <v>564</v>
      </c>
      <c r="C4909" s="59">
        <v>1.94</v>
      </c>
      <c r="D4909" s="72">
        <f>C4909*D1575</f>
        <v>75013.333333333328</v>
      </c>
      <c r="K4909" s="62">
        <f>D4909</f>
        <v>75013.333333333328</v>
      </c>
    </row>
    <row r="4910" spans="1:16" ht="12.75" customHeight="1" x14ac:dyDescent="0.2">
      <c r="D4910" s="72"/>
      <c r="P4910" s="63">
        <v>21500</v>
      </c>
    </row>
    <row r="4911" spans="1:16" ht="12.75" customHeight="1" x14ac:dyDescent="0.2">
      <c r="A4911" s="58" t="s">
        <v>565</v>
      </c>
      <c r="D4911" s="72"/>
    </row>
    <row r="4912" spans="1:16" ht="12.75" customHeight="1" x14ac:dyDescent="0.2">
      <c r="D4912" s="72"/>
    </row>
    <row r="4913" spans="1:16" ht="12.75" customHeight="1" x14ac:dyDescent="0.2">
      <c r="A4913" s="58">
        <v>36801</v>
      </c>
      <c r="B4913" s="58" t="s">
        <v>566</v>
      </c>
      <c r="C4913" s="59">
        <v>1.3</v>
      </c>
      <c r="D4913" s="72">
        <f t="shared" ref="D4913:D4918" si="272">C4913*D1579</f>
        <v>50266.666666666664</v>
      </c>
      <c r="K4913" s="62">
        <f t="shared" ref="K4913:K4918" si="273">D4913</f>
        <v>50266.666666666664</v>
      </c>
    </row>
    <row r="4914" spans="1:16" ht="12.75" customHeight="1" x14ac:dyDescent="0.2">
      <c r="A4914" s="58">
        <v>36802</v>
      </c>
      <c r="B4914" s="58" t="s">
        <v>567</v>
      </c>
      <c r="C4914" s="59">
        <v>1.3</v>
      </c>
      <c r="D4914" s="72">
        <f t="shared" si="272"/>
        <v>50266.666666666664</v>
      </c>
      <c r="K4914" s="62">
        <f t="shared" si="273"/>
        <v>50266.666666666664</v>
      </c>
      <c r="P4914" s="63">
        <v>14400</v>
      </c>
    </row>
    <row r="4915" spans="1:16" ht="12.75" customHeight="1" x14ac:dyDescent="0.2">
      <c r="A4915" s="58">
        <v>36803</v>
      </c>
      <c r="B4915" s="58" t="s">
        <v>568</v>
      </c>
      <c r="C4915" s="59">
        <v>1.41</v>
      </c>
      <c r="D4915" s="72">
        <f t="shared" si="272"/>
        <v>54519.999999999993</v>
      </c>
      <c r="K4915" s="62">
        <f t="shared" si="273"/>
        <v>54519.999999999993</v>
      </c>
      <c r="P4915" s="63">
        <v>14400</v>
      </c>
    </row>
    <row r="4916" spans="1:16" ht="12.75" customHeight="1" x14ac:dyDescent="0.2">
      <c r="A4916" s="58">
        <v>36804</v>
      </c>
      <c r="B4916" s="58" t="s">
        <v>569</v>
      </c>
      <c r="C4916" s="59">
        <v>0.43</v>
      </c>
      <c r="D4916" s="72">
        <f t="shared" si="272"/>
        <v>16626.666666666664</v>
      </c>
      <c r="K4916" s="62">
        <f t="shared" si="273"/>
        <v>16626.666666666664</v>
      </c>
      <c r="P4916" s="63">
        <v>15600</v>
      </c>
    </row>
    <row r="4917" spans="1:16" ht="12.75" customHeight="1" x14ac:dyDescent="0.2">
      <c r="A4917" s="58">
        <v>36805</v>
      </c>
      <c r="B4917" s="58" t="s">
        <v>112</v>
      </c>
      <c r="C4917" s="59">
        <v>2.68</v>
      </c>
      <c r="D4917" s="72">
        <f t="shared" si="272"/>
        <v>103626.66666666667</v>
      </c>
      <c r="K4917" s="62">
        <f t="shared" si="273"/>
        <v>103626.66666666667</v>
      </c>
      <c r="P4917" s="63">
        <v>4800</v>
      </c>
    </row>
    <row r="4918" spans="1:16" ht="12.75" customHeight="1" x14ac:dyDescent="0.2">
      <c r="A4918" s="58">
        <v>36806</v>
      </c>
      <c r="B4918" s="58" t="s">
        <v>113</v>
      </c>
      <c r="C4918" s="59">
        <v>0.43</v>
      </c>
      <c r="D4918" s="72">
        <f t="shared" si="272"/>
        <v>16626.666666666664</v>
      </c>
      <c r="K4918" s="62">
        <f t="shared" si="273"/>
        <v>16626.666666666664</v>
      </c>
      <c r="P4918" s="63">
        <v>29700</v>
      </c>
    </row>
    <row r="4919" spans="1:16" ht="12.75" customHeight="1" x14ac:dyDescent="0.2">
      <c r="D4919" s="72"/>
      <c r="P4919" s="63">
        <v>4800</v>
      </c>
    </row>
    <row r="4920" spans="1:16" ht="12.75" customHeight="1" x14ac:dyDescent="0.2">
      <c r="A4920" s="58" t="s">
        <v>114</v>
      </c>
      <c r="D4920" s="72"/>
    </row>
    <row r="4921" spans="1:16" ht="12.75" customHeight="1" x14ac:dyDescent="0.2">
      <c r="A4921" s="58" t="s">
        <v>5050</v>
      </c>
      <c r="D4921" s="72"/>
    </row>
    <row r="4922" spans="1:16" ht="12.75" customHeight="1" x14ac:dyDescent="0.2">
      <c r="A4922" s="58">
        <v>36901</v>
      </c>
      <c r="B4922" s="58" t="s">
        <v>115</v>
      </c>
      <c r="C4922" s="59">
        <v>0.56000000000000005</v>
      </c>
      <c r="D4922" s="72">
        <f t="shared" ref="D4922:D4929" si="274">C4922*D1588</f>
        <v>21653.333333333336</v>
      </c>
      <c r="K4922" s="62">
        <f t="shared" ref="K4922:K4929" si="275">D4922</f>
        <v>21653.333333333336</v>
      </c>
    </row>
    <row r="4923" spans="1:16" ht="12.75" customHeight="1" x14ac:dyDescent="0.2">
      <c r="A4923" s="58">
        <v>36902</v>
      </c>
      <c r="B4923" s="58" t="s">
        <v>116</v>
      </c>
      <c r="C4923" s="59">
        <v>0.56000000000000005</v>
      </c>
      <c r="D4923" s="72">
        <f t="shared" si="274"/>
        <v>21653.333333333336</v>
      </c>
      <c r="K4923" s="62">
        <f t="shared" si="275"/>
        <v>21653.333333333336</v>
      </c>
      <c r="P4923" s="63">
        <v>6200</v>
      </c>
    </row>
    <row r="4924" spans="1:16" ht="12.75" customHeight="1" x14ac:dyDescent="0.2">
      <c r="A4924" s="58">
        <v>36903</v>
      </c>
      <c r="B4924" s="58" t="s">
        <v>117</v>
      </c>
      <c r="C4924" s="59">
        <v>0.56000000000000005</v>
      </c>
      <c r="D4924" s="72">
        <f t="shared" si="274"/>
        <v>21653.333333333336</v>
      </c>
      <c r="K4924" s="62">
        <f t="shared" si="275"/>
        <v>21653.333333333336</v>
      </c>
      <c r="P4924" s="63">
        <v>6200</v>
      </c>
    </row>
    <row r="4925" spans="1:16" ht="12.75" customHeight="1" x14ac:dyDescent="0.2">
      <c r="A4925" s="58">
        <v>36904</v>
      </c>
      <c r="B4925" s="58" t="s">
        <v>118</v>
      </c>
      <c r="C4925" s="59">
        <v>0.82</v>
      </c>
      <c r="D4925" s="72">
        <f t="shared" si="274"/>
        <v>31706.666666666664</v>
      </c>
      <c r="K4925" s="62">
        <f t="shared" si="275"/>
        <v>31706.666666666664</v>
      </c>
      <c r="P4925" s="63">
        <v>6200</v>
      </c>
    </row>
    <row r="4926" spans="1:16" ht="12.75" customHeight="1" x14ac:dyDescent="0.2">
      <c r="A4926" s="58">
        <v>36905</v>
      </c>
      <c r="B4926" s="58" t="s">
        <v>119</v>
      </c>
      <c r="C4926" s="59">
        <v>0.82</v>
      </c>
      <c r="D4926" s="72">
        <f t="shared" si="274"/>
        <v>31706.666666666664</v>
      </c>
      <c r="K4926" s="62">
        <f t="shared" si="275"/>
        <v>31706.666666666664</v>
      </c>
      <c r="P4926" s="63">
        <v>9100</v>
      </c>
    </row>
    <row r="4927" spans="1:16" ht="12.75" customHeight="1" x14ac:dyDescent="0.2">
      <c r="A4927" s="58">
        <v>36906</v>
      </c>
      <c r="B4927" s="58" t="s">
        <v>120</v>
      </c>
      <c r="C4927" s="59">
        <v>0.71</v>
      </c>
      <c r="D4927" s="72">
        <f t="shared" si="274"/>
        <v>27453.333333333328</v>
      </c>
      <c r="K4927" s="62">
        <f t="shared" si="275"/>
        <v>27453.333333333328</v>
      </c>
      <c r="P4927" s="63">
        <v>9100</v>
      </c>
    </row>
    <row r="4928" spans="1:16" ht="12.75" customHeight="1" x14ac:dyDescent="0.2">
      <c r="A4928" s="58">
        <v>36907</v>
      </c>
      <c r="B4928" s="58" t="s">
        <v>121</v>
      </c>
      <c r="C4928" s="59">
        <v>0.28000000000000003</v>
      </c>
      <c r="D4928" s="72">
        <f t="shared" si="274"/>
        <v>10826.666666666668</v>
      </c>
      <c r="K4928" s="62">
        <f t="shared" si="275"/>
        <v>10826.666666666668</v>
      </c>
      <c r="P4928" s="63">
        <v>7900</v>
      </c>
    </row>
    <row r="4929" spans="1:16" ht="12.75" customHeight="1" x14ac:dyDescent="0.2">
      <c r="A4929" s="58">
        <v>36908</v>
      </c>
      <c r="B4929" s="58" t="s">
        <v>122</v>
      </c>
      <c r="C4929" s="59">
        <v>0.72</v>
      </c>
      <c r="D4929" s="72">
        <f t="shared" si="274"/>
        <v>27839.999999999996</v>
      </c>
      <c r="K4929" s="62">
        <f t="shared" si="275"/>
        <v>27839.999999999996</v>
      </c>
      <c r="P4929" s="63">
        <v>3100</v>
      </c>
    </row>
    <row r="4930" spans="1:16" ht="12.75" customHeight="1" x14ac:dyDescent="0.2">
      <c r="D4930" s="72"/>
      <c r="P4930" s="63">
        <v>8000</v>
      </c>
    </row>
    <row r="4931" spans="1:16" ht="12.75" customHeight="1" x14ac:dyDescent="0.2">
      <c r="A4931" s="58" t="s">
        <v>123</v>
      </c>
      <c r="D4931" s="72"/>
    </row>
    <row r="4932" spans="1:16" ht="12.75" customHeight="1" x14ac:dyDescent="0.2">
      <c r="D4932" s="72"/>
    </row>
    <row r="4933" spans="1:16" ht="12.75" customHeight="1" x14ac:dyDescent="0.2">
      <c r="A4933" s="58" t="s">
        <v>124</v>
      </c>
      <c r="D4933" s="72"/>
    </row>
    <row r="4934" spans="1:16" ht="12.75" customHeight="1" x14ac:dyDescent="0.2">
      <c r="D4934" s="72"/>
    </row>
    <row r="4935" spans="1:16" ht="12.75" customHeight="1" x14ac:dyDescent="0.2">
      <c r="D4935" s="72"/>
    </row>
    <row r="4936" spans="1:16" ht="12.75" customHeight="1" x14ac:dyDescent="0.2">
      <c r="A4936" s="58" t="s">
        <v>125</v>
      </c>
      <c r="D4936" s="72"/>
    </row>
    <row r="4937" spans="1:16" ht="12.75" customHeight="1" x14ac:dyDescent="0.2">
      <c r="D4937" s="72"/>
    </row>
    <row r="4938" spans="1:16" ht="12.75" customHeight="1" x14ac:dyDescent="0.2">
      <c r="A4938" s="58" t="s">
        <v>126</v>
      </c>
      <c r="D4938" s="72"/>
    </row>
    <row r="4939" spans="1:16" ht="12.75" customHeight="1" x14ac:dyDescent="0.2">
      <c r="D4939" s="72"/>
    </row>
    <row r="4940" spans="1:16" ht="12.75" customHeight="1" x14ac:dyDescent="0.2">
      <c r="A4940" s="58">
        <v>37100</v>
      </c>
      <c r="B4940" s="58" t="s">
        <v>127</v>
      </c>
      <c r="C4940" s="59">
        <v>1.69</v>
      </c>
      <c r="D4940" s="72">
        <f t="shared" ref="D4940:D4949" si="276">C4940*D1606</f>
        <v>65346.666666666657</v>
      </c>
      <c r="K4940" s="62">
        <f t="shared" ref="K4940:K4949" si="277">D4940</f>
        <v>65346.666666666657</v>
      </c>
    </row>
    <row r="4941" spans="1:16" ht="12.75" customHeight="1" x14ac:dyDescent="0.2">
      <c r="A4941" s="58">
        <v>37101</v>
      </c>
      <c r="B4941" s="58" t="s">
        <v>128</v>
      </c>
      <c r="C4941" s="59">
        <v>1.76</v>
      </c>
      <c r="D4941" s="72">
        <f t="shared" si="276"/>
        <v>68053.333333333328</v>
      </c>
      <c r="K4941" s="62">
        <f t="shared" si="277"/>
        <v>68053.333333333328</v>
      </c>
      <c r="P4941" s="63">
        <v>18700</v>
      </c>
    </row>
    <row r="4942" spans="1:16" ht="12.75" customHeight="1" x14ac:dyDescent="0.2">
      <c r="A4942" s="58">
        <v>37102</v>
      </c>
      <c r="B4942" s="58" t="s">
        <v>129</v>
      </c>
      <c r="C4942" s="59">
        <v>2.12</v>
      </c>
      <c r="D4942" s="72">
        <f t="shared" si="276"/>
        <v>81973.333333333328</v>
      </c>
      <c r="K4942" s="62">
        <f t="shared" si="277"/>
        <v>81973.333333333328</v>
      </c>
      <c r="P4942" s="63">
        <v>19500</v>
      </c>
    </row>
    <row r="4943" spans="1:16" ht="12.75" customHeight="1" x14ac:dyDescent="0.2">
      <c r="A4943" s="58">
        <v>37103</v>
      </c>
      <c r="B4943" s="58" t="s">
        <v>130</v>
      </c>
      <c r="C4943" s="59">
        <v>3.52</v>
      </c>
      <c r="D4943" s="72">
        <f t="shared" si="276"/>
        <v>136106.66666666666</v>
      </c>
      <c r="K4943" s="62">
        <f t="shared" si="277"/>
        <v>136106.66666666666</v>
      </c>
      <c r="P4943" s="63">
        <v>23500</v>
      </c>
    </row>
    <row r="4944" spans="1:16" ht="12.75" customHeight="1" x14ac:dyDescent="0.2">
      <c r="A4944" s="58">
        <v>37104</v>
      </c>
      <c r="B4944" s="58" t="s">
        <v>131</v>
      </c>
      <c r="C4944" s="59">
        <v>1.76</v>
      </c>
      <c r="D4944" s="72">
        <f t="shared" si="276"/>
        <v>68053.333333333328</v>
      </c>
      <c r="K4944" s="62">
        <f t="shared" si="277"/>
        <v>68053.333333333328</v>
      </c>
      <c r="P4944" s="63">
        <v>39000</v>
      </c>
    </row>
    <row r="4945" spans="1:16" ht="12.75" customHeight="1" x14ac:dyDescent="0.2">
      <c r="A4945" s="58">
        <v>37105</v>
      </c>
      <c r="B4945" s="58" t="s">
        <v>132</v>
      </c>
      <c r="C4945" s="92">
        <v>0.9</v>
      </c>
      <c r="D4945" s="72">
        <f t="shared" si="276"/>
        <v>34800</v>
      </c>
      <c r="K4945" s="62">
        <f t="shared" si="277"/>
        <v>34800</v>
      </c>
      <c r="P4945" s="63">
        <v>19500</v>
      </c>
    </row>
    <row r="4946" spans="1:16" ht="12.75" customHeight="1" x14ac:dyDescent="0.2">
      <c r="A4946" s="58">
        <v>37106</v>
      </c>
      <c r="B4946" s="58" t="s">
        <v>133</v>
      </c>
      <c r="C4946" s="59">
        <v>3.88</v>
      </c>
      <c r="D4946" s="72">
        <f t="shared" si="276"/>
        <v>150026.66666666666</v>
      </c>
      <c r="K4946" s="62">
        <f t="shared" si="277"/>
        <v>150026.66666666666</v>
      </c>
      <c r="P4946" s="63">
        <v>10000</v>
      </c>
    </row>
    <row r="4947" spans="1:16" ht="12.75" customHeight="1" x14ac:dyDescent="0.2">
      <c r="A4947" s="58">
        <v>37107</v>
      </c>
      <c r="B4947" s="58" t="s">
        <v>134</v>
      </c>
      <c r="C4947" s="59">
        <v>1.91</v>
      </c>
      <c r="D4947" s="72">
        <f t="shared" si="276"/>
        <v>73853.333333333328</v>
      </c>
      <c r="K4947" s="62">
        <f t="shared" si="277"/>
        <v>73853.333333333328</v>
      </c>
      <c r="P4947" s="63">
        <v>42900</v>
      </c>
    </row>
    <row r="4948" spans="1:16" ht="12.75" customHeight="1" x14ac:dyDescent="0.2">
      <c r="A4948" s="58">
        <v>37108</v>
      </c>
      <c r="B4948" s="58" t="s">
        <v>135</v>
      </c>
      <c r="C4948" s="59">
        <v>1.92</v>
      </c>
      <c r="D4948" s="72">
        <f t="shared" si="276"/>
        <v>74239.999999999985</v>
      </c>
      <c r="K4948" s="62">
        <f t="shared" si="277"/>
        <v>74239.999999999985</v>
      </c>
      <c r="P4948" s="63">
        <v>21100</v>
      </c>
    </row>
    <row r="4949" spans="1:16" ht="12.75" customHeight="1" x14ac:dyDescent="0.2">
      <c r="A4949" s="58">
        <v>37109</v>
      </c>
      <c r="B4949" s="58" t="s">
        <v>136</v>
      </c>
      <c r="C4949" s="59">
        <v>2.4700000000000002</v>
      </c>
      <c r="D4949" s="72">
        <f t="shared" si="276"/>
        <v>95506.666666666672</v>
      </c>
      <c r="K4949" s="62">
        <f t="shared" si="277"/>
        <v>95506.666666666672</v>
      </c>
      <c r="P4949" s="63">
        <v>21200</v>
      </c>
    </row>
    <row r="4950" spans="1:16" ht="12.75" customHeight="1" x14ac:dyDescent="0.2">
      <c r="D4950" s="72"/>
      <c r="P4950" s="63">
        <v>27300</v>
      </c>
    </row>
    <row r="4951" spans="1:16" ht="12.75" customHeight="1" x14ac:dyDescent="0.2">
      <c r="A4951" s="58" t="s">
        <v>137</v>
      </c>
      <c r="D4951" s="72"/>
    </row>
    <row r="4952" spans="1:16" ht="12.75" customHeight="1" x14ac:dyDescent="0.2">
      <c r="D4952" s="72"/>
    </row>
    <row r="4953" spans="1:16" ht="12.75" customHeight="1" x14ac:dyDescent="0.2">
      <c r="A4953" s="58">
        <v>37201</v>
      </c>
      <c r="B4953" s="58" t="s">
        <v>3835</v>
      </c>
      <c r="C4953" s="59">
        <v>1.76</v>
      </c>
      <c r="D4953" s="72">
        <f>C4953*D1619</f>
        <v>68053.333333333328</v>
      </c>
      <c r="K4953" s="62">
        <f>D4953</f>
        <v>68053.333333333328</v>
      </c>
    </row>
    <row r="4954" spans="1:16" ht="12.75" customHeight="1" x14ac:dyDescent="0.2">
      <c r="A4954" s="58">
        <v>37202</v>
      </c>
      <c r="B4954" s="58" t="s">
        <v>138</v>
      </c>
      <c r="C4954" s="59">
        <v>3.52</v>
      </c>
      <c r="D4954" s="72">
        <f>C4954*D1620</f>
        <v>136106.66666666666</v>
      </c>
      <c r="K4954" s="62">
        <f>D4954</f>
        <v>136106.66666666666</v>
      </c>
      <c r="P4954" s="63">
        <v>19500</v>
      </c>
    </row>
    <row r="4955" spans="1:16" ht="12.75" customHeight="1" x14ac:dyDescent="0.2">
      <c r="A4955" s="58">
        <v>37203</v>
      </c>
      <c r="B4955" s="58" t="s">
        <v>139</v>
      </c>
      <c r="C4955" s="59">
        <v>0.65</v>
      </c>
      <c r="D4955" s="72">
        <f>C4955*D1621</f>
        <v>25133.333333333332</v>
      </c>
      <c r="K4955" s="62">
        <f>D4955</f>
        <v>25133.333333333332</v>
      </c>
      <c r="P4955" s="63">
        <v>39000</v>
      </c>
    </row>
    <row r="4956" spans="1:16" ht="12.75" customHeight="1" x14ac:dyDescent="0.2">
      <c r="A4956" s="58">
        <v>37205</v>
      </c>
      <c r="B4956" s="58" t="s">
        <v>140</v>
      </c>
      <c r="C4956" s="59">
        <v>3.52</v>
      </c>
      <c r="D4956" s="72">
        <f>C4956*D1622</f>
        <v>136106.66666666666</v>
      </c>
      <c r="K4956" s="62">
        <f>D4956</f>
        <v>136106.66666666666</v>
      </c>
      <c r="P4956" s="63">
        <v>7200</v>
      </c>
    </row>
    <row r="4957" spans="1:16" ht="12.75" customHeight="1" x14ac:dyDescent="0.2">
      <c r="A4957" s="58">
        <v>37206</v>
      </c>
      <c r="B4957" s="58" t="s">
        <v>141</v>
      </c>
      <c r="C4957" s="59">
        <v>1.88</v>
      </c>
      <c r="D4957" s="72">
        <f>C4957*D1623</f>
        <v>72693.333333333328</v>
      </c>
      <c r="K4957" s="62">
        <f>D4957</f>
        <v>72693.333333333328</v>
      </c>
      <c r="P4957" s="63">
        <v>39000</v>
      </c>
    </row>
    <row r="4958" spans="1:16" ht="12.75" customHeight="1" x14ac:dyDescent="0.2">
      <c r="D4958" s="72"/>
      <c r="P4958" s="63">
        <v>20800</v>
      </c>
    </row>
    <row r="4959" spans="1:16" ht="12.75" customHeight="1" x14ac:dyDescent="0.2">
      <c r="D4959" s="72"/>
    </row>
    <row r="4960" spans="1:16" ht="12.75" customHeight="1" x14ac:dyDescent="0.2">
      <c r="A4960" s="58" t="s">
        <v>4990</v>
      </c>
      <c r="D4960" s="72"/>
    </row>
    <row r="4961" spans="1:16" ht="12.75" customHeight="1" x14ac:dyDescent="0.2">
      <c r="D4961" s="72"/>
    </row>
    <row r="4962" spans="1:16" ht="12.75" customHeight="1" x14ac:dyDescent="0.2">
      <c r="A4962" s="58">
        <v>37207</v>
      </c>
      <c r="B4962" s="58" t="s">
        <v>142</v>
      </c>
      <c r="C4962" s="59">
        <v>1.88</v>
      </c>
      <c r="D4962" s="72">
        <f>C4962*D1628</f>
        <v>72693.333333333328</v>
      </c>
      <c r="K4962" s="62">
        <f>D4962</f>
        <v>72693.333333333328</v>
      </c>
    </row>
    <row r="4963" spans="1:16" ht="12.75" customHeight="1" x14ac:dyDescent="0.2">
      <c r="A4963" s="58">
        <v>37208</v>
      </c>
      <c r="B4963" s="58" t="s">
        <v>143</v>
      </c>
      <c r="C4963" s="92">
        <v>2.8</v>
      </c>
      <c r="D4963" s="72">
        <f>C4963*D1629</f>
        <v>108266.66666666666</v>
      </c>
      <c r="K4963" s="62">
        <f>D4963</f>
        <v>108266.66666666666</v>
      </c>
      <c r="P4963" s="63">
        <v>20800</v>
      </c>
    </row>
    <row r="4964" spans="1:16" ht="12.75" customHeight="1" x14ac:dyDescent="0.2">
      <c r="A4964" s="58">
        <v>37209</v>
      </c>
      <c r="B4964" s="58" t="s">
        <v>144</v>
      </c>
      <c r="C4964" s="59">
        <v>3.73</v>
      </c>
      <c r="D4964" s="72">
        <f>C4964*D1630</f>
        <v>144226.66666666666</v>
      </c>
      <c r="K4964" s="62">
        <f>D4964</f>
        <v>144226.66666666666</v>
      </c>
      <c r="P4964" s="63">
        <v>31000</v>
      </c>
    </row>
    <row r="4965" spans="1:16" ht="12.75" customHeight="1" x14ac:dyDescent="0.2">
      <c r="D4965" s="72"/>
      <c r="P4965" s="63">
        <v>41300</v>
      </c>
    </row>
    <row r="4966" spans="1:16" ht="12.75" customHeight="1" x14ac:dyDescent="0.2">
      <c r="D4966" s="72"/>
    </row>
    <row r="4967" spans="1:16" ht="12.75" customHeight="1" x14ac:dyDescent="0.2">
      <c r="A4967" s="58" t="s">
        <v>5050</v>
      </c>
      <c r="D4967" s="72"/>
    </row>
    <row r="4968" spans="1:16" ht="12.75" customHeight="1" x14ac:dyDescent="0.2">
      <c r="A4968" s="58" t="s">
        <v>145</v>
      </c>
      <c r="D4968" s="72"/>
    </row>
    <row r="4969" spans="1:16" ht="12.75" customHeight="1" x14ac:dyDescent="0.2">
      <c r="D4969" s="72"/>
    </row>
    <row r="4970" spans="1:16" ht="12.75" customHeight="1" x14ac:dyDescent="0.2">
      <c r="A4970" s="58">
        <v>37301</v>
      </c>
      <c r="B4970" s="58" t="s">
        <v>146</v>
      </c>
      <c r="C4970" s="92">
        <v>4.8</v>
      </c>
      <c r="D4970" s="72">
        <f>C4970*D1636</f>
        <v>185599.99999999997</v>
      </c>
      <c r="K4970" s="62">
        <f>D4970</f>
        <v>185599.99999999997</v>
      </c>
    </row>
    <row r="4971" spans="1:16" ht="12.75" customHeight="1" x14ac:dyDescent="0.2">
      <c r="A4971" s="58">
        <v>37302</v>
      </c>
      <c r="B4971" s="58" t="s">
        <v>147</v>
      </c>
      <c r="C4971" s="59">
        <v>3.52</v>
      </c>
      <c r="D4971" s="72">
        <f>C4971*D1637</f>
        <v>136106.66666666666</v>
      </c>
      <c r="K4971" s="62">
        <f>D4971</f>
        <v>136106.66666666666</v>
      </c>
      <c r="P4971" s="63">
        <v>53100</v>
      </c>
    </row>
    <row r="4972" spans="1:16" ht="12.75" customHeight="1" x14ac:dyDescent="0.2">
      <c r="A4972" s="58">
        <v>37303</v>
      </c>
      <c r="B4972" s="58" t="s">
        <v>148</v>
      </c>
      <c r="C4972" s="92">
        <v>4.8</v>
      </c>
      <c r="D4972" s="72">
        <f>C4972*D1638</f>
        <v>185599.99999999997</v>
      </c>
      <c r="K4972" s="62">
        <f>D4972</f>
        <v>185599.99999999997</v>
      </c>
      <c r="P4972" s="63">
        <v>39000</v>
      </c>
    </row>
    <row r="4973" spans="1:16" ht="12.75" customHeight="1" x14ac:dyDescent="0.2">
      <c r="A4973" s="58">
        <v>37304</v>
      </c>
      <c r="B4973" s="58" t="s">
        <v>149</v>
      </c>
      <c r="C4973" s="59">
        <v>3.52</v>
      </c>
      <c r="D4973" s="72">
        <f>C4973*D1639</f>
        <v>136106.66666666666</v>
      </c>
      <c r="K4973" s="62">
        <f>D4973</f>
        <v>136106.66666666666</v>
      </c>
      <c r="P4973" s="63">
        <v>53100</v>
      </c>
    </row>
    <row r="4974" spans="1:16" ht="12.75" customHeight="1" x14ac:dyDescent="0.2">
      <c r="A4974" s="58">
        <v>37305</v>
      </c>
      <c r="B4974" s="58" t="s">
        <v>150</v>
      </c>
      <c r="C4974" s="92">
        <v>4.8</v>
      </c>
      <c r="D4974" s="72">
        <f>C4974*D1640</f>
        <v>185599.99999999997</v>
      </c>
      <c r="K4974" s="62">
        <f>D4974</f>
        <v>185599.99999999997</v>
      </c>
      <c r="P4974" s="63">
        <v>39000</v>
      </c>
    </row>
    <row r="4975" spans="1:16" ht="12.75" customHeight="1" x14ac:dyDescent="0.2">
      <c r="D4975" s="72"/>
      <c r="P4975" s="63">
        <v>53100</v>
      </c>
    </row>
    <row r="4976" spans="1:16" ht="12.75" customHeight="1" x14ac:dyDescent="0.2">
      <c r="D4976" s="72"/>
    </row>
    <row r="4977" spans="1:16" ht="12.75" customHeight="1" x14ac:dyDescent="0.2">
      <c r="A4977" s="58" t="s">
        <v>151</v>
      </c>
      <c r="D4977" s="72"/>
    </row>
    <row r="4978" spans="1:16" ht="12.75" customHeight="1" x14ac:dyDescent="0.2">
      <c r="D4978" s="72"/>
    </row>
    <row r="4979" spans="1:16" ht="12.75" customHeight="1" x14ac:dyDescent="0.2">
      <c r="A4979" s="58">
        <v>37401</v>
      </c>
      <c r="B4979" s="58" t="s">
        <v>152</v>
      </c>
      <c r="C4979" s="59">
        <v>1.76</v>
      </c>
      <c r="D4979" s="72">
        <f>C4979*D1645</f>
        <v>68053.333333333328</v>
      </c>
      <c r="K4979" s="62">
        <f>D4979</f>
        <v>68053.333333333328</v>
      </c>
    </row>
    <row r="4980" spans="1:16" ht="12.75" customHeight="1" x14ac:dyDescent="0.2">
      <c r="A4980" s="58">
        <v>37402</v>
      </c>
      <c r="B4980" s="58" t="s">
        <v>153</v>
      </c>
      <c r="C4980" s="59">
        <v>5.25</v>
      </c>
      <c r="D4980" s="72">
        <f>C4980*D1646</f>
        <v>203000</v>
      </c>
      <c r="K4980" s="62">
        <f>D4980</f>
        <v>203000</v>
      </c>
      <c r="P4980" s="63">
        <v>19500</v>
      </c>
    </row>
    <row r="4981" spans="1:16" ht="12.75" customHeight="1" x14ac:dyDescent="0.2">
      <c r="A4981" s="58">
        <v>37403</v>
      </c>
      <c r="B4981" s="58" t="s">
        <v>154</v>
      </c>
      <c r="C4981" s="59">
        <v>2.1800000000000002</v>
      </c>
      <c r="D4981" s="72">
        <f>C4981*D1647</f>
        <v>84293.333333333328</v>
      </c>
      <c r="K4981" s="62">
        <f>D4981</f>
        <v>84293.333333333328</v>
      </c>
      <c r="P4981" s="63">
        <v>58100</v>
      </c>
    </row>
    <row r="4982" spans="1:16" ht="12.75" customHeight="1" x14ac:dyDescent="0.2">
      <c r="A4982" s="58">
        <v>37404</v>
      </c>
      <c r="B4982" s="58" t="s">
        <v>155</v>
      </c>
      <c r="C4982" s="59">
        <v>2.1800000000000002</v>
      </c>
      <c r="D4982" s="72">
        <f>C4982*D1648</f>
        <v>84293.333333333328</v>
      </c>
      <c r="K4982" s="62">
        <f>D4982</f>
        <v>84293.333333333328</v>
      </c>
      <c r="P4982" s="63">
        <v>24100</v>
      </c>
    </row>
    <row r="4983" spans="1:16" ht="12.75" customHeight="1" x14ac:dyDescent="0.2">
      <c r="D4983" s="72"/>
      <c r="P4983" s="63">
        <v>24100</v>
      </c>
    </row>
    <row r="4984" spans="1:16" ht="12.75" customHeight="1" x14ac:dyDescent="0.2">
      <c r="A4984" s="58" t="s">
        <v>156</v>
      </c>
      <c r="D4984" s="72"/>
    </row>
    <row r="4985" spans="1:16" ht="12.75" customHeight="1" x14ac:dyDescent="0.2">
      <c r="D4985" s="72"/>
    </row>
    <row r="4986" spans="1:16" ht="12.75" customHeight="1" x14ac:dyDescent="0.2">
      <c r="A4986" s="58">
        <v>37405</v>
      </c>
      <c r="B4986" s="58" t="s">
        <v>157</v>
      </c>
      <c r="C4986" s="59">
        <v>1.76</v>
      </c>
      <c r="D4986" s="72">
        <f>C4986*D1652</f>
        <v>68053.333333333328</v>
      </c>
      <c r="K4986" s="62">
        <f>D4986</f>
        <v>68053.333333333328</v>
      </c>
    </row>
    <row r="4987" spans="1:16" ht="12.75" customHeight="1" x14ac:dyDescent="0.2">
      <c r="A4987" s="58">
        <v>37406</v>
      </c>
      <c r="B4987" s="58" t="s">
        <v>158</v>
      </c>
      <c r="C4987" s="59">
        <v>3.17</v>
      </c>
      <c r="D4987" s="72">
        <f>C4987*D1653</f>
        <v>122573.33333333333</v>
      </c>
      <c r="K4987" s="62">
        <f>D4987</f>
        <v>122573.33333333333</v>
      </c>
      <c r="P4987" s="63">
        <v>19500</v>
      </c>
    </row>
    <row r="4988" spans="1:16" ht="12.75" customHeight="1" x14ac:dyDescent="0.2">
      <c r="A4988" s="58">
        <v>37407</v>
      </c>
      <c r="B4988" s="58" t="s">
        <v>159</v>
      </c>
      <c r="C4988" s="59">
        <v>5.28</v>
      </c>
      <c r="D4988" s="72">
        <f>C4988*D1654</f>
        <v>204160</v>
      </c>
      <c r="K4988" s="62">
        <f>D4988</f>
        <v>204160</v>
      </c>
      <c r="P4988" s="63">
        <v>35100</v>
      </c>
    </row>
    <row r="4989" spans="1:16" ht="12.75" customHeight="1" x14ac:dyDescent="0.2">
      <c r="D4989" s="72"/>
      <c r="P4989" s="63">
        <v>58400</v>
      </c>
    </row>
    <row r="4990" spans="1:16" ht="12.75" customHeight="1" x14ac:dyDescent="0.2">
      <c r="D4990" s="72"/>
    </row>
    <row r="4991" spans="1:16" ht="12.75" customHeight="1" x14ac:dyDescent="0.2">
      <c r="A4991" s="58" t="s">
        <v>160</v>
      </c>
      <c r="D4991" s="72"/>
    </row>
    <row r="4992" spans="1:16" ht="12.75" customHeight="1" x14ac:dyDescent="0.2">
      <c r="D4992" s="72"/>
    </row>
    <row r="4993" spans="1:16" ht="12.75" customHeight="1" x14ac:dyDescent="0.2">
      <c r="A4993" s="58">
        <v>37501</v>
      </c>
      <c r="B4993" s="58" t="s">
        <v>161</v>
      </c>
      <c r="C4993" s="59">
        <v>2.31</v>
      </c>
      <c r="D4993" s="72">
        <f t="shared" ref="D4993:D5000" si="278">C4993*D1659</f>
        <v>89320</v>
      </c>
      <c r="K4993" s="62">
        <f t="shared" ref="K4993:K5000" si="279">D4993</f>
        <v>89320</v>
      </c>
    </row>
    <row r="4994" spans="1:16" ht="12.75" customHeight="1" x14ac:dyDescent="0.2">
      <c r="A4994" s="58">
        <v>37502</v>
      </c>
      <c r="B4994" s="58" t="s">
        <v>162</v>
      </c>
      <c r="C4994" s="59">
        <v>1.91</v>
      </c>
      <c r="D4994" s="72">
        <f t="shared" si="278"/>
        <v>73853.333333333328</v>
      </c>
      <c r="K4994" s="62">
        <f t="shared" si="279"/>
        <v>73853.333333333328</v>
      </c>
      <c r="P4994" s="63">
        <v>25600</v>
      </c>
    </row>
    <row r="4995" spans="1:16" ht="12.75" customHeight="1" x14ac:dyDescent="0.2">
      <c r="A4995" s="58">
        <v>37503</v>
      </c>
      <c r="B4995" s="58" t="s">
        <v>163</v>
      </c>
      <c r="C4995" s="59">
        <v>1.02</v>
      </c>
      <c r="D4995" s="72">
        <f t="shared" si="278"/>
        <v>39440</v>
      </c>
      <c r="K4995" s="62">
        <f t="shared" si="279"/>
        <v>39440</v>
      </c>
      <c r="P4995" s="63">
        <v>21100</v>
      </c>
    </row>
    <row r="4996" spans="1:16" ht="12.75" customHeight="1" x14ac:dyDescent="0.2">
      <c r="A4996" s="58">
        <v>37504</v>
      </c>
      <c r="B4996" s="58" t="s">
        <v>164</v>
      </c>
      <c r="C4996" s="92">
        <v>4.2</v>
      </c>
      <c r="D4996" s="72">
        <f t="shared" si="278"/>
        <v>162400</v>
      </c>
      <c r="K4996" s="62">
        <f t="shared" si="279"/>
        <v>162400</v>
      </c>
      <c r="P4996" s="63">
        <v>11300</v>
      </c>
    </row>
    <row r="4997" spans="1:16" ht="12.75" customHeight="1" x14ac:dyDescent="0.2">
      <c r="A4997" s="58">
        <v>37506</v>
      </c>
      <c r="B4997" s="58" t="s">
        <v>165</v>
      </c>
      <c r="C4997" s="92">
        <v>4.2</v>
      </c>
      <c r="D4997" s="72">
        <f t="shared" si="278"/>
        <v>162400</v>
      </c>
      <c r="K4997" s="62">
        <f t="shared" si="279"/>
        <v>162400</v>
      </c>
      <c r="P4997" s="63">
        <v>46500</v>
      </c>
    </row>
    <row r="4998" spans="1:16" ht="12.75" customHeight="1" x14ac:dyDescent="0.2">
      <c r="A4998" s="58">
        <v>37507</v>
      </c>
      <c r="B4998" s="58" t="s">
        <v>4991</v>
      </c>
      <c r="C4998" s="92">
        <v>4.2</v>
      </c>
      <c r="D4998" s="72">
        <f t="shared" si="278"/>
        <v>162400</v>
      </c>
      <c r="K4998" s="62">
        <f t="shared" si="279"/>
        <v>162400</v>
      </c>
      <c r="P4998" s="63">
        <v>46500</v>
      </c>
    </row>
    <row r="4999" spans="1:16" ht="12.75" customHeight="1" x14ac:dyDescent="0.2">
      <c r="A4999" s="58">
        <v>37508</v>
      </c>
      <c r="B4999" s="58" t="s">
        <v>166</v>
      </c>
      <c r="C4999" s="59">
        <v>240.02</v>
      </c>
      <c r="D4999" s="72">
        <f t="shared" si="278"/>
        <v>9280773.333333334</v>
      </c>
      <c r="K4999" s="62">
        <f t="shared" si="279"/>
        <v>9280773.333333334</v>
      </c>
      <c r="P4999" s="63">
        <v>46500</v>
      </c>
    </row>
    <row r="5000" spans="1:16" ht="12.75" customHeight="1" x14ac:dyDescent="0.2">
      <c r="A5000" s="58">
        <v>37509</v>
      </c>
      <c r="B5000" s="58" t="s">
        <v>167</v>
      </c>
      <c r="C5000" s="59">
        <v>30.99</v>
      </c>
      <c r="D5000" s="72">
        <f t="shared" si="278"/>
        <v>1198279.9999999998</v>
      </c>
      <c r="K5000" s="62">
        <f t="shared" si="279"/>
        <v>1198279.9999999998</v>
      </c>
      <c r="P5000" s="63">
        <v>2656200</v>
      </c>
    </row>
    <row r="5001" spans="1:16" ht="12.75" customHeight="1" x14ac:dyDescent="0.2">
      <c r="D5001" s="72"/>
      <c r="P5001" s="63">
        <v>343000</v>
      </c>
    </row>
    <row r="5002" spans="1:16" ht="12.75" customHeight="1" x14ac:dyDescent="0.2">
      <c r="A5002" s="58" t="s">
        <v>168</v>
      </c>
      <c r="D5002" s="72"/>
    </row>
    <row r="5003" spans="1:16" ht="12.75" customHeight="1" x14ac:dyDescent="0.2">
      <c r="D5003" s="72"/>
    </row>
    <row r="5004" spans="1:16" ht="12.75" customHeight="1" x14ac:dyDescent="0.2">
      <c r="A5004" s="58">
        <v>37601</v>
      </c>
      <c r="B5004" s="58" t="s">
        <v>4987</v>
      </c>
      <c r="C5004" s="59">
        <v>0.87</v>
      </c>
      <c r="D5004" s="72">
        <f>C5004*D1670</f>
        <v>33640</v>
      </c>
      <c r="K5004" s="62">
        <f>D5004</f>
        <v>33640</v>
      </c>
    </row>
    <row r="5005" spans="1:16" ht="12.75" customHeight="1" x14ac:dyDescent="0.2">
      <c r="A5005" s="58">
        <v>37602</v>
      </c>
      <c r="B5005" s="58" t="s">
        <v>169</v>
      </c>
      <c r="C5005" s="59">
        <v>0.84</v>
      </c>
      <c r="D5005" s="72">
        <f>C5005*D1671</f>
        <v>32479.999999999996</v>
      </c>
      <c r="K5005" s="62">
        <f>D5005</f>
        <v>32479.999999999996</v>
      </c>
      <c r="P5005" s="63">
        <v>9600</v>
      </c>
    </row>
    <row r="5006" spans="1:16" ht="12.75" customHeight="1" x14ac:dyDescent="0.2">
      <c r="D5006" s="72"/>
      <c r="P5006" s="63">
        <v>9300</v>
      </c>
    </row>
    <row r="5007" spans="1:16" ht="12.75" customHeight="1" x14ac:dyDescent="0.2">
      <c r="A5007" s="58" t="s">
        <v>170</v>
      </c>
      <c r="D5007" s="72"/>
    </row>
    <row r="5008" spans="1:16" ht="12.75" customHeight="1" x14ac:dyDescent="0.2">
      <c r="D5008" s="72"/>
    </row>
    <row r="5009" spans="1:16" ht="12.75" customHeight="1" x14ac:dyDescent="0.2">
      <c r="A5009" s="58">
        <v>37701</v>
      </c>
      <c r="B5009" s="58" t="s">
        <v>171</v>
      </c>
      <c r="C5009" s="59">
        <v>0.62</v>
      </c>
      <c r="D5009" s="72">
        <f>C5009*D1675</f>
        <v>23973.333333333332</v>
      </c>
      <c r="K5009" s="62">
        <f>D5009</f>
        <v>23973.333333333332</v>
      </c>
    </row>
    <row r="5010" spans="1:16" ht="12.75" customHeight="1" x14ac:dyDescent="0.2">
      <c r="A5010" s="58">
        <v>37702</v>
      </c>
      <c r="B5010" s="58" t="s">
        <v>172</v>
      </c>
      <c r="C5010" s="59">
        <v>0.69</v>
      </c>
      <c r="D5010" s="72">
        <f>C5010*D1676</f>
        <v>26679.999999999996</v>
      </c>
      <c r="K5010" s="62">
        <f>D5010</f>
        <v>26679.999999999996</v>
      </c>
      <c r="P5010" s="63">
        <v>6900</v>
      </c>
    </row>
    <row r="5011" spans="1:16" ht="12.75" customHeight="1" x14ac:dyDescent="0.2">
      <c r="A5011" s="58">
        <v>37703</v>
      </c>
      <c r="B5011" s="58" t="s">
        <v>173</v>
      </c>
      <c r="C5011" s="59">
        <v>0.92</v>
      </c>
      <c r="D5011" s="72">
        <f>C5011*D1677</f>
        <v>35573.333333333336</v>
      </c>
      <c r="K5011" s="62">
        <f>D5011</f>
        <v>35573.333333333336</v>
      </c>
      <c r="P5011" s="63">
        <v>7600</v>
      </c>
    </row>
    <row r="5012" spans="1:16" ht="12.75" customHeight="1" x14ac:dyDescent="0.2">
      <c r="A5012" s="58">
        <v>37704</v>
      </c>
      <c r="B5012" s="58" t="s">
        <v>174</v>
      </c>
      <c r="C5012" s="59">
        <v>0.55000000000000004</v>
      </c>
      <c r="D5012" s="72">
        <f>C5012*D1678</f>
        <v>21266.666666666668</v>
      </c>
      <c r="K5012" s="62">
        <f>D5012</f>
        <v>21266.666666666668</v>
      </c>
      <c r="P5012" s="63">
        <v>10200</v>
      </c>
    </row>
    <row r="5013" spans="1:16" ht="12.75" customHeight="1" x14ac:dyDescent="0.2">
      <c r="D5013" s="72"/>
      <c r="P5013" s="63">
        <v>6100</v>
      </c>
    </row>
    <row r="5014" spans="1:16" ht="12.75" customHeight="1" x14ac:dyDescent="0.2">
      <c r="A5014" s="58" t="s">
        <v>175</v>
      </c>
      <c r="D5014" s="72"/>
    </row>
    <row r="5015" spans="1:16" ht="12.75" customHeight="1" x14ac:dyDescent="0.2">
      <c r="A5015" s="58" t="s">
        <v>5050</v>
      </c>
      <c r="D5015" s="72"/>
    </row>
    <row r="5016" spans="1:16" ht="12.75" customHeight="1" x14ac:dyDescent="0.2">
      <c r="A5016" s="58">
        <v>37801</v>
      </c>
      <c r="B5016" s="58" t="s">
        <v>176</v>
      </c>
      <c r="C5016" s="59">
        <v>1.04</v>
      </c>
      <c r="D5016" s="72">
        <f>C5016*D1682</f>
        <v>40213.333333333336</v>
      </c>
      <c r="K5016" s="62">
        <f>D5016</f>
        <v>40213.333333333336</v>
      </c>
    </row>
    <row r="5017" spans="1:16" ht="12.75" customHeight="1" x14ac:dyDescent="0.2">
      <c r="A5017" s="58">
        <v>37804</v>
      </c>
      <c r="B5017" s="58" t="s">
        <v>177</v>
      </c>
      <c r="C5017" s="59">
        <v>14.24</v>
      </c>
      <c r="D5017" s="72">
        <f>C5017*D1683</f>
        <v>550613.33333333326</v>
      </c>
      <c r="K5017" s="62">
        <f>D5017</f>
        <v>550613.33333333326</v>
      </c>
      <c r="P5017" s="63">
        <v>11500</v>
      </c>
    </row>
    <row r="5018" spans="1:16" ht="12.75" customHeight="1" x14ac:dyDescent="0.2">
      <c r="A5018" s="58">
        <v>37805</v>
      </c>
      <c r="B5018" s="58" t="s">
        <v>178</v>
      </c>
      <c r="C5018" s="59">
        <v>14.48</v>
      </c>
      <c r="D5018" s="72">
        <f>C5018*D1684</f>
        <v>559893.33333333337</v>
      </c>
      <c r="K5018" s="62">
        <f>D5018</f>
        <v>559893.33333333337</v>
      </c>
      <c r="P5018" s="63">
        <v>157600</v>
      </c>
    </row>
    <row r="5019" spans="1:16" ht="12.75" customHeight="1" x14ac:dyDescent="0.2">
      <c r="D5019" s="72"/>
      <c r="P5019" s="63">
        <v>160200</v>
      </c>
    </row>
    <row r="5020" spans="1:16" ht="12.75" customHeight="1" x14ac:dyDescent="0.2">
      <c r="A5020" s="58" t="s">
        <v>179</v>
      </c>
      <c r="D5020" s="72"/>
    </row>
    <row r="5021" spans="1:16" ht="12.75" customHeight="1" x14ac:dyDescent="0.2">
      <c r="D5021" s="72"/>
    </row>
    <row r="5022" spans="1:16" ht="12.75" customHeight="1" x14ac:dyDescent="0.2">
      <c r="D5022" s="72"/>
    </row>
    <row r="5023" spans="1:16" ht="12.75" customHeight="1" x14ac:dyDescent="0.2">
      <c r="A5023" s="58" t="s">
        <v>180</v>
      </c>
      <c r="C5023" s="74"/>
      <c r="D5023" s="72"/>
    </row>
    <row r="5024" spans="1:16" ht="12.75" customHeight="1" x14ac:dyDescent="0.2">
      <c r="D5024" s="72"/>
    </row>
    <row r="5025" spans="1:4" ht="12.75" customHeight="1" x14ac:dyDescent="0.2">
      <c r="A5025" s="58" t="s">
        <v>181</v>
      </c>
      <c r="D5025" s="72"/>
    </row>
    <row r="5026" spans="1:4" ht="12.75" customHeight="1" x14ac:dyDescent="0.2">
      <c r="A5026" s="58" t="s">
        <v>182</v>
      </c>
      <c r="D5026" s="72"/>
    </row>
    <row r="5027" spans="1:4" ht="12.75" customHeight="1" x14ac:dyDescent="0.2">
      <c r="A5027" s="58" t="s">
        <v>183</v>
      </c>
      <c r="D5027" s="72"/>
    </row>
    <row r="5028" spans="1:4" ht="12.75" customHeight="1" x14ac:dyDescent="0.2">
      <c r="D5028" s="72"/>
    </row>
    <row r="5029" spans="1:4" ht="12.75" customHeight="1" x14ac:dyDescent="0.2">
      <c r="A5029" s="58" t="s">
        <v>184</v>
      </c>
      <c r="D5029" s="72"/>
    </row>
    <row r="5030" spans="1:4" ht="12.75" customHeight="1" x14ac:dyDescent="0.2">
      <c r="D5030" s="72"/>
    </row>
    <row r="5031" spans="1:4" ht="12.75" customHeight="1" x14ac:dyDescent="0.2">
      <c r="D5031" s="72"/>
    </row>
    <row r="5032" spans="1:4" ht="12.75" customHeight="1" x14ac:dyDescent="0.2">
      <c r="A5032" s="58" t="s">
        <v>185</v>
      </c>
      <c r="D5032" s="72"/>
    </row>
    <row r="5033" spans="1:4" ht="12.75" customHeight="1" x14ac:dyDescent="0.2">
      <c r="D5033" s="72"/>
    </row>
    <row r="5034" spans="1:4" ht="12.75" customHeight="1" x14ac:dyDescent="0.2">
      <c r="A5034" s="58" t="s">
        <v>186</v>
      </c>
      <c r="D5034" s="72"/>
    </row>
    <row r="5035" spans="1:4" ht="12.75" customHeight="1" x14ac:dyDescent="0.2">
      <c r="A5035" s="58" t="s">
        <v>187</v>
      </c>
      <c r="D5035" s="72"/>
    </row>
    <row r="5036" spans="1:4" ht="12.75" customHeight="1" x14ac:dyDescent="0.2">
      <c r="A5036" s="58" t="s">
        <v>188</v>
      </c>
      <c r="D5036" s="72"/>
    </row>
    <row r="5037" spans="1:4" ht="12.75" customHeight="1" x14ac:dyDescent="0.2">
      <c r="A5037" s="58" t="s">
        <v>189</v>
      </c>
      <c r="D5037" s="72"/>
    </row>
    <row r="5038" spans="1:4" ht="12.75" customHeight="1" x14ac:dyDescent="0.2">
      <c r="A5038" s="58" t="s">
        <v>190</v>
      </c>
      <c r="D5038" s="72"/>
    </row>
    <row r="5039" spans="1:4" ht="12.75" customHeight="1" x14ac:dyDescent="0.2">
      <c r="A5039" s="58" t="s">
        <v>191</v>
      </c>
      <c r="D5039" s="72"/>
    </row>
    <row r="5040" spans="1:4" ht="12.75" customHeight="1" x14ac:dyDescent="0.2">
      <c r="A5040" s="58" t="s">
        <v>192</v>
      </c>
      <c r="D5040" s="72"/>
    </row>
    <row r="5041" spans="1:16" ht="12.75" customHeight="1" x14ac:dyDescent="0.2">
      <c r="A5041" s="58" t="s">
        <v>193</v>
      </c>
      <c r="D5041" s="72"/>
    </row>
    <row r="5042" spans="1:16" ht="12.75" customHeight="1" x14ac:dyDescent="0.2">
      <c r="A5042" s="58" t="s">
        <v>194</v>
      </c>
      <c r="D5042" s="72"/>
    </row>
    <row r="5043" spans="1:16" ht="12.75" customHeight="1" x14ac:dyDescent="0.2">
      <c r="A5043" s="58" t="s">
        <v>195</v>
      </c>
      <c r="C5043" s="58"/>
      <c r="D5043" s="72"/>
    </row>
    <row r="5044" spans="1:16" ht="12.75" customHeight="1" x14ac:dyDescent="0.2">
      <c r="D5044" s="72"/>
    </row>
    <row r="5045" spans="1:16" ht="12.75" customHeight="1" x14ac:dyDescent="0.2">
      <c r="A5045" s="58" t="s">
        <v>196</v>
      </c>
      <c r="D5045" s="72"/>
    </row>
    <row r="5046" spans="1:16" ht="12.75" customHeight="1" x14ac:dyDescent="0.2">
      <c r="D5046" s="72"/>
    </row>
    <row r="5047" spans="1:16" ht="12.75" customHeight="1" x14ac:dyDescent="0.2">
      <c r="A5047" s="58" t="s">
        <v>197</v>
      </c>
      <c r="D5047" s="72"/>
    </row>
    <row r="5048" spans="1:16" ht="12.75" customHeight="1" x14ac:dyDescent="0.2">
      <c r="D5048" s="72"/>
    </row>
    <row r="5049" spans="1:16" ht="12.75" customHeight="1" x14ac:dyDescent="0.2">
      <c r="A5049" s="58" t="s">
        <v>198</v>
      </c>
      <c r="D5049" s="72"/>
    </row>
    <row r="5050" spans="1:16" ht="12.75" customHeight="1" x14ac:dyDescent="0.2">
      <c r="D5050" s="72"/>
    </row>
    <row r="5051" spans="1:16" ht="12.75" customHeight="1" x14ac:dyDescent="0.2">
      <c r="A5051" s="58" t="s">
        <v>199</v>
      </c>
      <c r="D5051" s="72"/>
    </row>
    <row r="5052" spans="1:16" ht="12.75" customHeight="1" x14ac:dyDescent="0.2">
      <c r="D5052" s="72"/>
    </row>
    <row r="5053" spans="1:16" ht="12.75" customHeight="1" x14ac:dyDescent="0.2">
      <c r="A5053" s="58">
        <v>39300</v>
      </c>
      <c r="B5053" s="58" t="s">
        <v>200</v>
      </c>
      <c r="C5053" s="59">
        <v>1.58</v>
      </c>
      <c r="D5053" s="72">
        <f>C5053*D1719</f>
        <v>61093.333333333336</v>
      </c>
      <c r="K5053" s="62">
        <f>D5053</f>
        <v>61093.333333333336</v>
      </c>
    </row>
    <row r="5054" spans="1:16" ht="12.75" customHeight="1" x14ac:dyDescent="0.2">
      <c r="D5054" s="72"/>
      <c r="P5054" s="63">
        <v>17500</v>
      </c>
    </row>
    <row r="5055" spans="1:16" ht="12.75" customHeight="1" x14ac:dyDescent="0.2">
      <c r="A5055" s="58" t="s">
        <v>201</v>
      </c>
      <c r="D5055" s="72"/>
    </row>
    <row r="5056" spans="1:16" ht="12.75" customHeight="1" x14ac:dyDescent="0.2">
      <c r="D5056" s="72"/>
    </row>
    <row r="5057" spans="1:4" ht="12.75" customHeight="1" x14ac:dyDescent="0.2">
      <c r="A5057" s="58" t="s">
        <v>202</v>
      </c>
      <c r="D5057" s="72"/>
    </row>
    <row r="5058" spans="1:4" ht="12.75" customHeight="1" x14ac:dyDescent="0.2">
      <c r="D5058" s="72"/>
    </row>
    <row r="5059" spans="1:4" ht="12.75" customHeight="1" x14ac:dyDescent="0.2">
      <c r="A5059" s="58" t="s">
        <v>203</v>
      </c>
      <c r="D5059" s="72"/>
    </row>
    <row r="5060" spans="1:4" ht="12.75" customHeight="1" x14ac:dyDescent="0.2">
      <c r="D5060" s="72"/>
    </row>
    <row r="5061" spans="1:4" ht="12.75" customHeight="1" x14ac:dyDescent="0.2">
      <c r="A5061" s="58" t="s">
        <v>204</v>
      </c>
      <c r="D5061" s="72"/>
    </row>
    <row r="5062" spans="1:4" ht="12.75" customHeight="1" x14ac:dyDescent="0.2">
      <c r="D5062" s="72"/>
    </row>
    <row r="5063" spans="1:4" ht="12.75" customHeight="1" x14ac:dyDescent="0.2">
      <c r="D5063" s="72"/>
    </row>
    <row r="5064" spans="1:4" ht="12.75" customHeight="1" x14ac:dyDescent="0.2">
      <c r="A5064" s="58" t="s">
        <v>205</v>
      </c>
      <c r="D5064" s="72"/>
    </row>
    <row r="5065" spans="1:4" ht="12.75" customHeight="1" x14ac:dyDescent="0.2">
      <c r="D5065" s="72"/>
    </row>
    <row r="5066" spans="1:4" ht="12.75" customHeight="1" x14ac:dyDescent="0.2">
      <c r="A5066" s="58" t="s">
        <v>808</v>
      </c>
      <c r="D5066" s="72"/>
    </row>
    <row r="5067" spans="1:4" ht="12.75" customHeight="1" x14ac:dyDescent="0.2">
      <c r="D5067" s="72"/>
    </row>
    <row r="5068" spans="1:4" ht="12.75" customHeight="1" x14ac:dyDescent="0.2">
      <c r="D5068" s="72"/>
    </row>
    <row r="5069" spans="1:4" ht="12.75" customHeight="1" x14ac:dyDescent="0.2">
      <c r="A5069" s="58" t="s">
        <v>809</v>
      </c>
      <c r="D5069" s="72"/>
    </row>
    <row r="5070" spans="1:4" ht="12.75" customHeight="1" x14ac:dyDescent="0.2">
      <c r="D5070" s="72"/>
    </row>
    <row r="5071" spans="1:4" ht="12.75" customHeight="1" x14ac:dyDescent="0.2">
      <c r="A5071" s="58" t="s">
        <v>810</v>
      </c>
      <c r="D5071" s="72"/>
    </row>
    <row r="5072" spans="1:4" ht="12.75" customHeight="1" x14ac:dyDescent="0.2">
      <c r="D5072" s="72"/>
    </row>
    <row r="5073" spans="1:4" ht="12.75" customHeight="1" x14ac:dyDescent="0.2">
      <c r="D5073" s="72"/>
    </row>
    <row r="5074" spans="1:4" ht="12.75" customHeight="1" x14ac:dyDescent="0.2">
      <c r="A5074" s="58" t="s">
        <v>811</v>
      </c>
      <c r="D5074" s="72"/>
    </row>
    <row r="5075" spans="1:4" ht="12.75" customHeight="1" x14ac:dyDescent="0.2">
      <c r="D5075" s="72"/>
    </row>
    <row r="5076" spans="1:4" ht="12.75" customHeight="1" x14ac:dyDescent="0.2">
      <c r="D5076" s="72"/>
    </row>
    <row r="5077" spans="1:4" ht="12.75" customHeight="1" x14ac:dyDescent="0.2">
      <c r="A5077" s="58" t="s">
        <v>812</v>
      </c>
      <c r="D5077" s="72"/>
    </row>
    <row r="5078" spans="1:4" ht="12.75" customHeight="1" x14ac:dyDescent="0.2">
      <c r="D5078" s="72"/>
    </row>
    <row r="5079" spans="1:4" ht="12.75" customHeight="1" x14ac:dyDescent="0.2">
      <c r="A5079" s="58" t="s">
        <v>813</v>
      </c>
      <c r="D5079" s="72"/>
    </row>
    <row r="5080" spans="1:4" ht="12.75" customHeight="1" x14ac:dyDescent="0.2">
      <c r="D5080" s="72"/>
    </row>
    <row r="5081" spans="1:4" ht="12.75" customHeight="1" x14ac:dyDescent="0.2">
      <c r="D5081" s="72"/>
    </row>
    <row r="5082" spans="1:4" ht="12.75" customHeight="1" x14ac:dyDescent="0.2">
      <c r="A5082" s="58" t="s">
        <v>814</v>
      </c>
      <c r="D5082" s="72"/>
    </row>
    <row r="5083" spans="1:4" ht="12.75" customHeight="1" x14ac:dyDescent="0.2">
      <c r="D5083" s="72"/>
    </row>
    <row r="5084" spans="1:4" ht="12.75" customHeight="1" x14ac:dyDescent="0.2">
      <c r="A5084" s="58" t="s">
        <v>55</v>
      </c>
      <c r="D5084" s="72"/>
    </row>
    <row r="5085" spans="1:4" ht="12.75" customHeight="1" x14ac:dyDescent="0.2">
      <c r="A5085" s="58" t="s">
        <v>56</v>
      </c>
      <c r="D5085" s="72"/>
    </row>
    <row r="5086" spans="1:4" ht="12.75" customHeight="1" x14ac:dyDescent="0.2">
      <c r="A5086" s="58" t="s">
        <v>57</v>
      </c>
      <c r="D5086" s="72"/>
    </row>
    <row r="5087" spans="1:4" ht="12.75" customHeight="1" x14ac:dyDescent="0.2">
      <c r="D5087" s="72"/>
    </row>
    <row r="5088" spans="1:4" ht="12.75" customHeight="1" x14ac:dyDescent="0.2">
      <c r="D5088" s="72"/>
    </row>
    <row r="5089" spans="1:16" ht="12.75" customHeight="1" x14ac:dyDescent="0.2">
      <c r="A5089" s="58" t="s">
        <v>58</v>
      </c>
      <c r="D5089" s="72"/>
    </row>
    <row r="5090" spans="1:16" ht="12.75" customHeight="1" x14ac:dyDescent="0.2">
      <c r="A5090" s="58" t="s">
        <v>5050</v>
      </c>
      <c r="D5090" s="72"/>
    </row>
    <row r="5091" spans="1:16" ht="12.75" customHeight="1" x14ac:dyDescent="0.2">
      <c r="A5091" s="58" t="s">
        <v>59</v>
      </c>
      <c r="D5091" s="72"/>
    </row>
    <row r="5092" spans="1:16" ht="12.75" customHeight="1" x14ac:dyDescent="0.2">
      <c r="D5092" s="72"/>
    </row>
    <row r="5093" spans="1:16" ht="12.75" customHeight="1" x14ac:dyDescent="0.2">
      <c r="A5093" s="58" t="s">
        <v>60</v>
      </c>
      <c r="D5093" s="72"/>
    </row>
    <row r="5094" spans="1:16" ht="12.75" customHeight="1" x14ac:dyDescent="0.2">
      <c r="A5094" s="58" t="s">
        <v>5050</v>
      </c>
      <c r="D5094" s="72"/>
    </row>
    <row r="5095" spans="1:16" ht="12.75" customHeight="1" x14ac:dyDescent="0.2">
      <c r="A5095" s="58" t="s">
        <v>4975</v>
      </c>
      <c r="D5095" s="72"/>
    </row>
    <row r="5096" spans="1:16" ht="12.75" customHeight="1" x14ac:dyDescent="0.2">
      <c r="D5096" s="72"/>
    </row>
    <row r="5097" spans="1:16" ht="12.75" customHeight="1" x14ac:dyDescent="0.2">
      <c r="A5097" s="58">
        <v>38111</v>
      </c>
      <c r="B5097" s="58" t="s">
        <v>61</v>
      </c>
      <c r="C5097" s="59">
        <v>6.52</v>
      </c>
      <c r="D5097" s="72">
        <f>C5097*D1763</f>
        <v>252106.66666666663</v>
      </c>
      <c r="K5097" s="62">
        <f>D5097</f>
        <v>252106.66666666663</v>
      </c>
    </row>
    <row r="5098" spans="1:16" ht="12.75" customHeight="1" x14ac:dyDescent="0.2">
      <c r="A5098" s="58">
        <v>38112</v>
      </c>
      <c r="B5098" s="58" t="s">
        <v>62</v>
      </c>
      <c r="C5098" s="59">
        <v>6.12</v>
      </c>
      <c r="D5098" s="72">
        <f>C5098*D1764</f>
        <v>236640</v>
      </c>
      <c r="K5098" s="62">
        <f>D5098</f>
        <v>236640</v>
      </c>
      <c r="P5098" s="63">
        <v>72200</v>
      </c>
    </row>
    <row r="5099" spans="1:16" ht="12.75" customHeight="1" x14ac:dyDescent="0.2">
      <c r="A5099" s="58">
        <v>38113</v>
      </c>
      <c r="B5099" s="58" t="s">
        <v>63</v>
      </c>
      <c r="C5099" s="59">
        <v>4.96</v>
      </c>
      <c r="D5099" s="72">
        <f>C5099*D1765</f>
        <v>191786.66666666666</v>
      </c>
      <c r="K5099" s="62">
        <f>D5099</f>
        <v>191786.66666666666</v>
      </c>
      <c r="P5099" s="63">
        <v>67700</v>
      </c>
    </row>
    <row r="5100" spans="1:16" ht="12.75" customHeight="1" x14ac:dyDescent="0.2">
      <c r="A5100" s="58">
        <v>38114</v>
      </c>
      <c r="B5100" s="58" t="s">
        <v>64</v>
      </c>
      <c r="C5100" s="59">
        <v>4.5599999999999996</v>
      </c>
      <c r="D5100" s="72">
        <f>C5100*D1766</f>
        <v>176319.99999999997</v>
      </c>
      <c r="K5100" s="62">
        <f>D5100</f>
        <v>176319.99999999997</v>
      </c>
      <c r="P5100" s="63">
        <v>54900</v>
      </c>
    </row>
    <row r="5101" spans="1:16" ht="12.75" customHeight="1" x14ac:dyDescent="0.2">
      <c r="D5101" s="72"/>
      <c r="P5101" s="63">
        <v>50500</v>
      </c>
    </row>
    <row r="5102" spans="1:16" ht="12.75" customHeight="1" x14ac:dyDescent="0.2">
      <c r="A5102" s="58" t="s">
        <v>4976</v>
      </c>
      <c r="D5102" s="72"/>
    </row>
    <row r="5103" spans="1:16" ht="12.75" customHeight="1" x14ac:dyDescent="0.2">
      <c r="D5103" s="72"/>
    </row>
    <row r="5104" spans="1:16" ht="12.75" customHeight="1" x14ac:dyDescent="0.2">
      <c r="A5104" s="58">
        <v>38121</v>
      </c>
      <c r="B5104" s="58" t="s">
        <v>61</v>
      </c>
      <c r="C5104" s="59">
        <v>9.23</v>
      </c>
      <c r="D5104" s="72">
        <f>C5104*D1770</f>
        <v>356893.33333333331</v>
      </c>
      <c r="K5104" s="62">
        <f>D5104</f>
        <v>356893.33333333331</v>
      </c>
    </row>
    <row r="5105" spans="1:16" ht="12.75" customHeight="1" x14ac:dyDescent="0.2">
      <c r="A5105" s="58">
        <v>38122</v>
      </c>
      <c r="B5105" s="58" t="s">
        <v>62</v>
      </c>
      <c r="C5105" s="59">
        <v>8.4</v>
      </c>
      <c r="D5105" s="72">
        <f>C5105*D1771</f>
        <v>324800</v>
      </c>
      <c r="K5105" s="62">
        <f>D5105</f>
        <v>324800</v>
      </c>
      <c r="P5105" s="63">
        <v>102100</v>
      </c>
    </row>
    <row r="5106" spans="1:16" ht="12.75" customHeight="1" x14ac:dyDescent="0.2">
      <c r="A5106" s="58">
        <v>38123</v>
      </c>
      <c r="B5106" s="58" t="s">
        <v>63</v>
      </c>
      <c r="C5106" s="59">
        <v>7.14</v>
      </c>
      <c r="D5106" s="72">
        <f>C5106*D1772</f>
        <v>276079.99999999994</v>
      </c>
      <c r="K5106" s="62">
        <f>D5106</f>
        <v>276079.99999999994</v>
      </c>
      <c r="P5106" s="63">
        <v>93000</v>
      </c>
    </row>
    <row r="5107" spans="1:16" ht="12.75" customHeight="1" x14ac:dyDescent="0.2">
      <c r="A5107" s="58">
        <v>38124</v>
      </c>
      <c r="B5107" s="58" t="s">
        <v>64</v>
      </c>
      <c r="C5107" s="59">
        <v>5.87</v>
      </c>
      <c r="D5107" s="72">
        <f>C5107*D1773</f>
        <v>226973.33333333331</v>
      </c>
      <c r="K5107" s="62">
        <f>D5107</f>
        <v>226973.33333333331</v>
      </c>
      <c r="P5107" s="63">
        <v>79000</v>
      </c>
    </row>
    <row r="5108" spans="1:16" ht="12.75" customHeight="1" x14ac:dyDescent="0.2">
      <c r="D5108" s="72"/>
      <c r="P5108" s="63">
        <v>65000</v>
      </c>
    </row>
    <row r="5109" spans="1:16" ht="12.75" customHeight="1" x14ac:dyDescent="0.2">
      <c r="A5109" s="58" t="s">
        <v>4977</v>
      </c>
      <c r="D5109" s="72"/>
    </row>
    <row r="5110" spans="1:16" ht="12.75" customHeight="1" x14ac:dyDescent="0.2">
      <c r="D5110" s="72"/>
    </row>
    <row r="5111" spans="1:16" ht="12.75" customHeight="1" x14ac:dyDescent="0.2">
      <c r="A5111" s="58">
        <v>38131</v>
      </c>
      <c r="B5111" s="58" t="s">
        <v>61</v>
      </c>
      <c r="C5111" s="59">
        <v>12.89</v>
      </c>
      <c r="D5111" s="72">
        <f>C5111*D1777</f>
        <v>498413.33333333331</v>
      </c>
      <c r="K5111" s="62">
        <f>D5111</f>
        <v>498413.33333333331</v>
      </c>
    </row>
    <row r="5112" spans="1:16" ht="12.75" customHeight="1" x14ac:dyDescent="0.2">
      <c r="A5112" s="58">
        <v>38132</v>
      </c>
      <c r="B5112" s="58" t="s">
        <v>62</v>
      </c>
      <c r="C5112" s="59">
        <v>11.03</v>
      </c>
      <c r="D5112" s="72">
        <f>C5112*D1778</f>
        <v>426493.33333333326</v>
      </c>
      <c r="K5112" s="62">
        <f>D5112</f>
        <v>426493.33333333326</v>
      </c>
      <c r="L5112" s="62">
        <f>K5112*30%+K5112</f>
        <v>554441.33333333326</v>
      </c>
      <c r="P5112" s="63">
        <v>142600</v>
      </c>
    </row>
    <row r="5113" spans="1:16" ht="12.75" customHeight="1" x14ac:dyDescent="0.2">
      <c r="A5113" s="58">
        <v>38133</v>
      </c>
      <c r="B5113" s="58" t="s">
        <v>63</v>
      </c>
      <c r="C5113" s="59">
        <v>9.17</v>
      </c>
      <c r="D5113" s="72">
        <f>C5113*D1779</f>
        <v>354573.33333333331</v>
      </c>
      <c r="K5113" s="62">
        <f>D5113</f>
        <v>354573.33333333331</v>
      </c>
      <c r="P5113" s="63">
        <v>122100</v>
      </c>
    </row>
    <row r="5114" spans="1:16" ht="12.75" customHeight="1" x14ac:dyDescent="0.2">
      <c r="A5114" s="58">
        <v>38134</v>
      </c>
      <c r="B5114" s="58" t="s">
        <v>64</v>
      </c>
      <c r="C5114" s="59">
        <v>8.26</v>
      </c>
      <c r="D5114" s="72">
        <f>C5114*D1780</f>
        <v>319386.66666666663</v>
      </c>
      <c r="K5114" s="62">
        <f>D5114</f>
        <v>319386.66666666663</v>
      </c>
      <c r="P5114" s="63">
        <v>101500</v>
      </c>
    </row>
    <row r="5115" spans="1:16" ht="12.75" customHeight="1" x14ac:dyDescent="0.2">
      <c r="D5115" s="72"/>
      <c r="P5115" s="63">
        <v>91400</v>
      </c>
    </row>
    <row r="5116" spans="1:16" ht="12.75" customHeight="1" x14ac:dyDescent="0.2">
      <c r="A5116" s="58" t="s">
        <v>65</v>
      </c>
      <c r="D5116" s="72"/>
    </row>
    <row r="5117" spans="1:16" ht="12.75" customHeight="1" x14ac:dyDescent="0.2">
      <c r="D5117" s="72"/>
    </row>
    <row r="5118" spans="1:16" ht="12.75" customHeight="1" x14ac:dyDescent="0.2">
      <c r="A5118" s="58" t="s">
        <v>66</v>
      </c>
      <c r="D5118" s="72"/>
    </row>
    <row r="5119" spans="1:16" ht="12.75" customHeight="1" x14ac:dyDescent="0.2">
      <c r="D5119" s="72"/>
    </row>
    <row r="5120" spans="1:16" ht="12.75" customHeight="1" x14ac:dyDescent="0.2">
      <c r="A5120" s="58">
        <v>38221</v>
      </c>
      <c r="B5120" s="58" t="s">
        <v>61</v>
      </c>
      <c r="C5120" s="59">
        <v>9.23</v>
      </c>
      <c r="D5120" s="72">
        <f>C5120*D1786</f>
        <v>356893.33333333331</v>
      </c>
      <c r="K5120" s="62">
        <f>D5120</f>
        <v>356893.33333333331</v>
      </c>
    </row>
    <row r="5121" spans="1:16" ht="12.75" customHeight="1" x14ac:dyDescent="0.2">
      <c r="A5121" s="58">
        <v>38222</v>
      </c>
      <c r="B5121" s="58" t="s">
        <v>62</v>
      </c>
      <c r="C5121" s="59">
        <v>8.4</v>
      </c>
      <c r="D5121" s="72">
        <f>C5121*D1787</f>
        <v>324800</v>
      </c>
      <c r="K5121" s="62">
        <f>D5121</f>
        <v>324800</v>
      </c>
      <c r="P5121" s="63">
        <v>102100</v>
      </c>
    </row>
    <row r="5122" spans="1:16" ht="12.75" customHeight="1" x14ac:dyDescent="0.2">
      <c r="A5122" s="58">
        <v>38223</v>
      </c>
      <c r="B5122" s="58" t="s">
        <v>63</v>
      </c>
      <c r="C5122" s="59">
        <v>7.14</v>
      </c>
      <c r="D5122" s="72">
        <f>C5122*D1788</f>
        <v>276079.99999999994</v>
      </c>
      <c r="K5122" s="62">
        <f>D5122</f>
        <v>276079.99999999994</v>
      </c>
      <c r="P5122" s="63">
        <v>93000</v>
      </c>
    </row>
    <row r="5123" spans="1:16" ht="12.75" customHeight="1" x14ac:dyDescent="0.2">
      <c r="A5123" s="58">
        <v>38224</v>
      </c>
      <c r="B5123" s="58" t="s">
        <v>64</v>
      </c>
      <c r="C5123" s="59">
        <v>5.87</v>
      </c>
      <c r="D5123" s="72">
        <f>C5123*D1789</f>
        <v>226973.33333333331</v>
      </c>
      <c r="K5123" s="62">
        <f>D5123</f>
        <v>226973.33333333331</v>
      </c>
      <c r="P5123" s="63">
        <v>79000</v>
      </c>
    </row>
    <row r="5124" spans="1:16" ht="12.75" customHeight="1" x14ac:dyDescent="0.2">
      <c r="D5124" s="72"/>
      <c r="P5124" s="63">
        <v>65000</v>
      </c>
    </row>
    <row r="5125" spans="1:16" ht="12.75" customHeight="1" x14ac:dyDescent="0.2">
      <c r="A5125" s="58" t="s">
        <v>67</v>
      </c>
      <c r="D5125" s="72"/>
    </row>
    <row r="5126" spans="1:16" ht="12.75" customHeight="1" x14ac:dyDescent="0.2">
      <c r="D5126" s="72"/>
    </row>
    <row r="5127" spans="1:16" ht="12.75" customHeight="1" x14ac:dyDescent="0.2">
      <c r="A5127" s="58">
        <v>38231</v>
      </c>
      <c r="B5127" s="58" t="s">
        <v>61</v>
      </c>
      <c r="C5127" s="59">
        <v>12.89</v>
      </c>
      <c r="D5127" s="72">
        <f>C5127*D1793</f>
        <v>498413.33333333331</v>
      </c>
      <c r="K5127" s="62">
        <f>D5127</f>
        <v>498413.33333333331</v>
      </c>
    </row>
    <row r="5128" spans="1:16" ht="12.75" customHeight="1" x14ac:dyDescent="0.2">
      <c r="A5128" s="58">
        <v>38232</v>
      </c>
      <c r="B5128" s="58" t="s">
        <v>62</v>
      </c>
      <c r="C5128" s="59">
        <v>11.03</v>
      </c>
      <c r="D5128" s="72">
        <f>C5128*D1794</f>
        <v>426493.33333333326</v>
      </c>
      <c r="K5128" s="62">
        <f>D5128</f>
        <v>426493.33333333326</v>
      </c>
      <c r="P5128" s="63">
        <v>142600</v>
      </c>
    </row>
    <row r="5129" spans="1:16" ht="12.75" customHeight="1" x14ac:dyDescent="0.2">
      <c r="A5129" s="58">
        <v>38233</v>
      </c>
      <c r="B5129" s="58" t="s">
        <v>63</v>
      </c>
      <c r="C5129" s="59">
        <v>9.17</v>
      </c>
      <c r="D5129" s="72">
        <f>C5129*D1795</f>
        <v>354573.33333333331</v>
      </c>
      <c r="K5129" s="62">
        <f>D5129</f>
        <v>354573.33333333331</v>
      </c>
      <c r="P5129" s="63">
        <v>122100</v>
      </c>
    </row>
    <row r="5130" spans="1:16" ht="12.75" customHeight="1" x14ac:dyDescent="0.2">
      <c r="A5130" s="58">
        <v>38234</v>
      </c>
      <c r="B5130" s="58" t="s">
        <v>64</v>
      </c>
      <c r="C5130" s="59">
        <v>8.26</v>
      </c>
      <c r="D5130" s="72">
        <f>C5130*D1796</f>
        <v>319386.66666666663</v>
      </c>
      <c r="K5130" s="62">
        <f>D5130</f>
        <v>319386.66666666663</v>
      </c>
      <c r="P5130" s="63">
        <v>101500</v>
      </c>
    </row>
    <row r="5131" spans="1:16" ht="12.75" customHeight="1" x14ac:dyDescent="0.2">
      <c r="D5131" s="72"/>
      <c r="P5131" s="63">
        <v>91400</v>
      </c>
    </row>
    <row r="5132" spans="1:16" ht="12.75" customHeight="1" x14ac:dyDescent="0.2">
      <c r="A5132" s="58" t="s">
        <v>68</v>
      </c>
      <c r="D5132" s="72"/>
    </row>
    <row r="5133" spans="1:16" ht="12.75" customHeight="1" x14ac:dyDescent="0.2">
      <c r="D5133" s="72"/>
    </row>
    <row r="5134" spans="1:16" ht="12.75" customHeight="1" x14ac:dyDescent="0.2">
      <c r="A5134" s="58">
        <v>38261</v>
      </c>
      <c r="B5134" s="58" t="s">
        <v>61</v>
      </c>
      <c r="C5134" s="59">
        <v>9.23</v>
      </c>
      <c r="D5134" s="72">
        <f>C5134*D1800</f>
        <v>356893.33333333331</v>
      </c>
      <c r="K5134" s="62">
        <f>D5134</f>
        <v>356893.33333333331</v>
      </c>
    </row>
    <row r="5135" spans="1:16" ht="12.75" customHeight="1" x14ac:dyDescent="0.2">
      <c r="A5135" s="58">
        <v>38262</v>
      </c>
      <c r="B5135" s="58" t="s">
        <v>62</v>
      </c>
      <c r="C5135" s="59">
        <v>8.4</v>
      </c>
      <c r="D5135" s="72">
        <f>C5135*D1801</f>
        <v>324800</v>
      </c>
      <c r="K5135" s="62">
        <f>D5135</f>
        <v>324800</v>
      </c>
      <c r="P5135" s="63">
        <v>102100</v>
      </c>
    </row>
    <row r="5136" spans="1:16" ht="12.75" customHeight="1" x14ac:dyDescent="0.2">
      <c r="A5136" s="58">
        <v>38263</v>
      </c>
      <c r="B5136" s="58" t="s">
        <v>63</v>
      </c>
      <c r="C5136" s="59">
        <v>7.14</v>
      </c>
      <c r="D5136" s="72">
        <f>C5136*D1802</f>
        <v>276079.99999999994</v>
      </c>
      <c r="K5136" s="62">
        <f>D5136</f>
        <v>276079.99999999994</v>
      </c>
      <c r="P5136" s="63">
        <v>93000</v>
      </c>
    </row>
    <row r="5137" spans="1:16" ht="12.75" customHeight="1" x14ac:dyDescent="0.2">
      <c r="A5137" s="58">
        <v>38264</v>
      </c>
      <c r="B5137" s="58" t="s">
        <v>64</v>
      </c>
      <c r="C5137" s="59">
        <v>5.87</v>
      </c>
      <c r="D5137" s="72">
        <f>C5137*D1803</f>
        <v>226973.33333333331</v>
      </c>
      <c r="K5137" s="62">
        <f>D5137</f>
        <v>226973.33333333331</v>
      </c>
      <c r="P5137" s="63">
        <v>79000</v>
      </c>
    </row>
    <row r="5138" spans="1:16" ht="12.75" customHeight="1" x14ac:dyDescent="0.2">
      <c r="D5138" s="72"/>
      <c r="P5138" s="63">
        <v>65000</v>
      </c>
    </row>
    <row r="5139" spans="1:16" ht="12.75" customHeight="1" x14ac:dyDescent="0.2">
      <c r="A5139" s="58" t="s">
        <v>69</v>
      </c>
      <c r="D5139" s="72"/>
    </row>
    <row r="5140" spans="1:16" ht="12.75" customHeight="1" x14ac:dyDescent="0.2">
      <c r="D5140" s="72"/>
    </row>
    <row r="5141" spans="1:16" ht="12.75" customHeight="1" x14ac:dyDescent="0.2">
      <c r="A5141" s="58">
        <v>38271</v>
      </c>
      <c r="B5141" s="58" t="s">
        <v>61</v>
      </c>
      <c r="C5141" s="59">
        <v>12.89</v>
      </c>
      <c r="D5141" s="72">
        <f>C5141*D1807</f>
        <v>498413.33333333331</v>
      </c>
      <c r="K5141" s="62">
        <f>D5141</f>
        <v>498413.33333333331</v>
      </c>
    </row>
    <row r="5142" spans="1:16" ht="12.75" customHeight="1" x14ac:dyDescent="0.2">
      <c r="A5142" s="58">
        <v>38272</v>
      </c>
      <c r="B5142" s="58" t="s">
        <v>62</v>
      </c>
      <c r="C5142" s="59">
        <v>11.03</v>
      </c>
      <c r="D5142" s="72">
        <f>C5142*D1808</f>
        <v>426493.33333333326</v>
      </c>
      <c r="K5142" s="62">
        <f>D5142</f>
        <v>426493.33333333326</v>
      </c>
      <c r="P5142" s="63">
        <v>142600</v>
      </c>
    </row>
    <row r="5143" spans="1:16" ht="12.75" customHeight="1" x14ac:dyDescent="0.2">
      <c r="A5143" s="58">
        <v>38273</v>
      </c>
      <c r="B5143" s="58" t="s">
        <v>63</v>
      </c>
      <c r="C5143" s="59">
        <v>9.17</v>
      </c>
      <c r="D5143" s="72">
        <f>C5143*D1809</f>
        <v>354573.33333333331</v>
      </c>
      <c r="K5143" s="62">
        <f>D5143</f>
        <v>354573.33333333331</v>
      </c>
      <c r="P5143" s="63">
        <v>122100</v>
      </c>
    </row>
    <row r="5144" spans="1:16" ht="12.75" customHeight="1" x14ac:dyDescent="0.2">
      <c r="A5144" s="58">
        <v>38274</v>
      </c>
      <c r="B5144" s="58" t="s">
        <v>64</v>
      </c>
      <c r="C5144" s="59">
        <v>8.26</v>
      </c>
      <c r="D5144" s="72">
        <f>C5144*D1810</f>
        <v>319386.66666666663</v>
      </c>
      <c r="K5144" s="62">
        <f>D5144</f>
        <v>319386.66666666663</v>
      </c>
      <c r="P5144" s="63">
        <v>101500</v>
      </c>
    </row>
    <row r="5145" spans="1:16" ht="12.75" customHeight="1" x14ac:dyDescent="0.2">
      <c r="D5145" s="72"/>
      <c r="P5145" s="63">
        <v>91400</v>
      </c>
    </row>
    <row r="5146" spans="1:16" ht="12.75" customHeight="1" x14ac:dyDescent="0.2">
      <c r="A5146" s="58" t="s">
        <v>70</v>
      </c>
      <c r="D5146" s="72"/>
    </row>
    <row r="5147" spans="1:16" ht="12.75" customHeight="1" x14ac:dyDescent="0.2">
      <c r="D5147" s="72"/>
    </row>
    <row r="5148" spans="1:16" ht="12.75" customHeight="1" x14ac:dyDescent="0.2">
      <c r="A5148" s="58" t="s">
        <v>71</v>
      </c>
      <c r="D5148" s="72"/>
    </row>
    <row r="5149" spans="1:16" ht="12.75" customHeight="1" x14ac:dyDescent="0.2">
      <c r="D5149" s="72"/>
    </row>
    <row r="5150" spans="1:16" ht="12.75" customHeight="1" x14ac:dyDescent="0.2">
      <c r="A5150" s="58" t="s">
        <v>4978</v>
      </c>
      <c r="D5150" s="72"/>
    </row>
    <row r="5151" spans="1:16" ht="12.75" customHeight="1" x14ac:dyDescent="0.2">
      <c r="D5151" s="72"/>
    </row>
    <row r="5152" spans="1:16" ht="12.75" customHeight="1" x14ac:dyDescent="0.2">
      <c r="A5152" s="58">
        <v>38325</v>
      </c>
      <c r="B5152" s="58" t="s">
        <v>72</v>
      </c>
      <c r="C5152" s="59">
        <v>8.4</v>
      </c>
      <c r="D5152" s="72">
        <f>C5152*D1818</f>
        <v>324800</v>
      </c>
      <c r="K5152" s="62">
        <f>D5152</f>
        <v>324800</v>
      </c>
    </row>
    <row r="5153" spans="1:16" ht="12.75" customHeight="1" x14ac:dyDescent="0.2">
      <c r="D5153" s="72"/>
      <c r="P5153" s="63">
        <v>93000</v>
      </c>
    </row>
    <row r="5154" spans="1:16" ht="12.75" customHeight="1" x14ac:dyDescent="0.2">
      <c r="A5154" s="58" t="s">
        <v>73</v>
      </c>
      <c r="D5154" s="72"/>
    </row>
    <row r="5155" spans="1:16" ht="12.75" customHeight="1" x14ac:dyDescent="0.2">
      <c r="D5155" s="72"/>
    </row>
    <row r="5156" spans="1:16" ht="12.75" customHeight="1" x14ac:dyDescent="0.2">
      <c r="A5156" s="58">
        <v>38435</v>
      </c>
      <c r="B5156" s="58" t="s">
        <v>74</v>
      </c>
      <c r="C5156" s="59">
        <v>17.059999999999999</v>
      </c>
      <c r="D5156" s="72">
        <f>C5156*D1822</f>
        <v>659653.33333333326</v>
      </c>
      <c r="K5156" s="62">
        <f>D5156</f>
        <v>659653.33333333326</v>
      </c>
    </row>
    <row r="5157" spans="1:16" ht="12.75" customHeight="1" x14ac:dyDescent="0.2">
      <c r="D5157" s="72"/>
      <c r="P5157" s="63">
        <v>188800</v>
      </c>
    </row>
    <row r="5158" spans="1:16" ht="12.75" customHeight="1" x14ac:dyDescent="0.2">
      <c r="A5158" s="58" t="s">
        <v>75</v>
      </c>
      <c r="D5158" s="72"/>
    </row>
    <row r="5159" spans="1:16" ht="12.75" customHeight="1" x14ac:dyDescent="0.2">
      <c r="A5159" s="58" t="s">
        <v>5050</v>
      </c>
      <c r="D5159" s="72"/>
    </row>
    <row r="5160" spans="1:16" ht="12.75" customHeight="1" x14ac:dyDescent="0.2">
      <c r="A5160" s="58" t="s">
        <v>76</v>
      </c>
      <c r="D5160" s="72"/>
    </row>
    <row r="5161" spans="1:16" ht="12.75" customHeight="1" x14ac:dyDescent="0.2">
      <c r="D5161" s="72"/>
    </row>
    <row r="5162" spans="1:16" ht="12.75" customHeight="1" x14ac:dyDescent="0.2">
      <c r="A5162" s="58">
        <v>38525</v>
      </c>
      <c r="B5162" s="58" t="s">
        <v>74</v>
      </c>
      <c r="C5162" s="59">
        <v>49.71</v>
      </c>
      <c r="D5162" s="72">
        <f>C5162*D1828</f>
        <v>1922120</v>
      </c>
      <c r="K5162" s="62">
        <f>D5162</f>
        <v>1922120</v>
      </c>
    </row>
    <row r="5163" spans="1:16" ht="12.75" customHeight="1" x14ac:dyDescent="0.2">
      <c r="D5163" s="72"/>
      <c r="P5163" s="63">
        <v>550100</v>
      </c>
    </row>
    <row r="5164" spans="1:16" ht="12.75" customHeight="1" x14ac:dyDescent="0.2">
      <c r="A5164" s="58" t="s">
        <v>77</v>
      </c>
      <c r="D5164" s="72"/>
    </row>
    <row r="5165" spans="1:16" ht="12.75" customHeight="1" x14ac:dyDescent="0.2">
      <c r="D5165" s="72"/>
    </row>
    <row r="5166" spans="1:16" ht="12.75" customHeight="1" x14ac:dyDescent="0.2">
      <c r="A5166" s="58" t="s">
        <v>4978</v>
      </c>
      <c r="D5166" s="72"/>
    </row>
    <row r="5167" spans="1:16" ht="12.75" customHeight="1" x14ac:dyDescent="0.2">
      <c r="D5167" s="72"/>
    </row>
    <row r="5168" spans="1:16" ht="12.75" customHeight="1" x14ac:dyDescent="0.2">
      <c r="A5168" s="58">
        <v>38625</v>
      </c>
      <c r="B5168" s="58" t="s">
        <v>78</v>
      </c>
      <c r="C5168" s="59">
        <v>26.64</v>
      </c>
      <c r="D5168" s="72">
        <f>C5168*D1834</f>
        <v>1030080</v>
      </c>
      <c r="K5168" s="62">
        <f>D5168</f>
        <v>1030080</v>
      </c>
    </row>
    <row r="5169" spans="1:16" ht="12.75" customHeight="1" x14ac:dyDescent="0.2">
      <c r="A5169" s="58">
        <v>38635</v>
      </c>
      <c r="B5169" s="58" t="s">
        <v>79</v>
      </c>
      <c r="C5169" s="59">
        <v>49.71</v>
      </c>
      <c r="D5169" s="72">
        <f>C5169*D1835</f>
        <v>1922120</v>
      </c>
      <c r="K5169" s="62">
        <f>D5169</f>
        <v>1922120</v>
      </c>
      <c r="P5169" s="63">
        <v>294800</v>
      </c>
    </row>
    <row r="5170" spans="1:16" ht="12.75" customHeight="1" x14ac:dyDescent="0.2">
      <c r="D5170" s="72"/>
      <c r="P5170" s="63">
        <v>550100</v>
      </c>
    </row>
    <row r="5171" spans="1:16" ht="12.75" customHeight="1" x14ac:dyDescent="0.2">
      <c r="A5171" s="58" t="s">
        <v>80</v>
      </c>
      <c r="D5171" s="72"/>
    </row>
    <row r="5172" spans="1:16" ht="12.75" customHeight="1" x14ac:dyDescent="0.2">
      <c r="D5172" s="72"/>
    </row>
    <row r="5173" spans="1:16" ht="12.75" customHeight="1" x14ac:dyDescent="0.2">
      <c r="A5173" s="58" t="s">
        <v>81</v>
      </c>
      <c r="D5173" s="72"/>
    </row>
    <row r="5174" spans="1:16" ht="12.75" customHeight="1" x14ac:dyDescent="0.2">
      <c r="A5174" s="58" t="s">
        <v>5050</v>
      </c>
      <c r="D5174" s="72"/>
    </row>
    <row r="5175" spans="1:16" ht="12.75" customHeight="1" x14ac:dyDescent="0.2">
      <c r="A5175" s="58">
        <v>38715</v>
      </c>
      <c r="B5175" s="58" t="s">
        <v>74</v>
      </c>
      <c r="C5175" s="59">
        <v>6.45</v>
      </c>
      <c r="D5175" s="72">
        <f>C5175*D1841</f>
        <v>249400</v>
      </c>
      <c r="K5175" s="62">
        <f>D5175</f>
        <v>249400</v>
      </c>
    </row>
    <row r="5176" spans="1:16" ht="12.75" customHeight="1" x14ac:dyDescent="0.2">
      <c r="D5176" s="72"/>
      <c r="P5176" s="63">
        <v>71400</v>
      </c>
    </row>
    <row r="5177" spans="1:16" ht="12.75" customHeight="1" x14ac:dyDescent="0.2">
      <c r="A5177" s="58" t="s">
        <v>4976</v>
      </c>
      <c r="D5177" s="72"/>
    </row>
    <row r="5178" spans="1:16" ht="12.75" customHeight="1" x14ac:dyDescent="0.2">
      <c r="D5178" s="72"/>
    </row>
    <row r="5179" spans="1:16" ht="12.75" customHeight="1" x14ac:dyDescent="0.2">
      <c r="A5179" s="58">
        <v>38725</v>
      </c>
      <c r="B5179" s="58" t="s">
        <v>74</v>
      </c>
      <c r="C5179" s="59">
        <v>10.14</v>
      </c>
      <c r="D5179" s="72">
        <f>C5179*D1845</f>
        <v>392080</v>
      </c>
      <c r="K5179" s="62">
        <f>D5179</f>
        <v>392080</v>
      </c>
    </row>
    <row r="5180" spans="1:16" ht="12.75" customHeight="1" x14ac:dyDescent="0.2">
      <c r="D5180" s="72"/>
      <c r="P5180" s="63">
        <v>112200</v>
      </c>
    </row>
    <row r="5181" spans="1:16" ht="12.75" customHeight="1" x14ac:dyDescent="0.2">
      <c r="A5181" s="58" t="s">
        <v>82</v>
      </c>
      <c r="D5181" s="72"/>
    </row>
    <row r="5182" spans="1:16" ht="12.75" customHeight="1" x14ac:dyDescent="0.2">
      <c r="D5182" s="72"/>
    </row>
    <row r="5183" spans="1:16" ht="12.75" customHeight="1" x14ac:dyDescent="0.2">
      <c r="A5183" s="58">
        <v>38735</v>
      </c>
      <c r="B5183" s="58" t="s">
        <v>74</v>
      </c>
      <c r="C5183" s="59">
        <v>12.31</v>
      </c>
      <c r="D5183" s="72">
        <f>C5183*D1849</f>
        <v>475986.66666666663</v>
      </c>
      <c r="K5183" s="62">
        <f>D5183</f>
        <v>475986.66666666663</v>
      </c>
    </row>
    <row r="5184" spans="1:16" ht="12.75" customHeight="1" x14ac:dyDescent="0.2">
      <c r="D5184" s="72"/>
      <c r="P5184" s="63">
        <v>136200</v>
      </c>
    </row>
    <row r="5185" spans="1:16" ht="12.75" customHeight="1" x14ac:dyDescent="0.2">
      <c r="A5185" s="58" t="s">
        <v>83</v>
      </c>
      <c r="D5185" s="72"/>
    </row>
    <row r="5186" spans="1:16" ht="12.75" customHeight="1" x14ac:dyDescent="0.2">
      <c r="D5186" s="72"/>
    </row>
    <row r="5187" spans="1:16" ht="12.75" customHeight="1" x14ac:dyDescent="0.2">
      <c r="A5187" s="58" t="s">
        <v>84</v>
      </c>
      <c r="D5187" s="72"/>
    </row>
    <row r="5188" spans="1:16" ht="12.75" customHeight="1" x14ac:dyDescent="0.2">
      <c r="D5188" s="72"/>
    </row>
    <row r="5189" spans="1:16" ht="12.75" customHeight="1" x14ac:dyDescent="0.2">
      <c r="A5189" s="58">
        <v>38825</v>
      </c>
      <c r="B5189" s="58" t="s">
        <v>74</v>
      </c>
      <c r="C5189" s="59">
        <v>26.74</v>
      </c>
      <c r="D5189" s="72">
        <f>C5189*D1855</f>
        <v>1033946.6666666665</v>
      </c>
      <c r="K5189" s="62">
        <f>D5189</f>
        <v>1033946.6666666665</v>
      </c>
    </row>
    <row r="5190" spans="1:16" ht="12.75" customHeight="1" x14ac:dyDescent="0.2">
      <c r="D5190" s="72"/>
      <c r="P5190" s="63">
        <v>295900</v>
      </c>
    </row>
    <row r="5191" spans="1:16" ht="12.75" customHeight="1" x14ac:dyDescent="0.2">
      <c r="A5191" s="58" t="s">
        <v>85</v>
      </c>
      <c r="D5191" s="72"/>
    </row>
    <row r="5192" spans="1:16" ht="12.75" customHeight="1" x14ac:dyDescent="0.2">
      <c r="A5192" s="58" t="s">
        <v>5050</v>
      </c>
      <c r="D5192" s="72"/>
    </row>
    <row r="5193" spans="1:16" ht="12.75" customHeight="1" x14ac:dyDescent="0.2">
      <c r="A5193" s="58" t="s">
        <v>86</v>
      </c>
      <c r="D5193" s="72"/>
    </row>
    <row r="5194" spans="1:16" ht="12.75" customHeight="1" x14ac:dyDescent="0.2">
      <c r="D5194" s="72"/>
    </row>
    <row r="5195" spans="1:16" ht="12.75" customHeight="1" x14ac:dyDescent="0.2">
      <c r="A5195" s="58">
        <v>38915</v>
      </c>
      <c r="B5195" s="58" t="s">
        <v>87</v>
      </c>
      <c r="C5195" s="59">
        <v>2.2599999999999998</v>
      </c>
      <c r="D5195" s="72">
        <f>C5195*D1861</f>
        <v>87386.666666666657</v>
      </c>
      <c r="K5195" s="62">
        <f>D5195</f>
        <v>87386.666666666657</v>
      </c>
    </row>
    <row r="5196" spans="1:16" ht="12.75" customHeight="1" x14ac:dyDescent="0.2">
      <c r="D5196" s="72"/>
      <c r="P5196" s="63">
        <v>25000</v>
      </c>
    </row>
    <row r="5197" spans="1:16" ht="12.75" customHeight="1" x14ac:dyDescent="0.2">
      <c r="D5197" s="72"/>
    </row>
    <row r="5198" spans="1:16" ht="12.75" customHeight="1" x14ac:dyDescent="0.2">
      <c r="A5198" s="58" t="s">
        <v>88</v>
      </c>
      <c r="D5198" s="72"/>
    </row>
    <row r="5199" spans="1:16" ht="12.75" customHeight="1" x14ac:dyDescent="0.2">
      <c r="D5199" s="72"/>
    </row>
    <row r="5200" spans="1:16" ht="12.75" customHeight="1" x14ac:dyDescent="0.2">
      <c r="A5200" s="58">
        <v>38925</v>
      </c>
      <c r="B5200" s="58" t="s">
        <v>87</v>
      </c>
      <c r="C5200" s="59">
        <v>2.83</v>
      </c>
      <c r="D5200" s="72">
        <f>C5200*D1866</f>
        <v>109426.66666666666</v>
      </c>
      <c r="K5200" s="62">
        <f>D5200</f>
        <v>109426.66666666666</v>
      </c>
    </row>
    <row r="5201" spans="1:16" ht="12.75" customHeight="1" x14ac:dyDescent="0.2">
      <c r="D5201" s="72"/>
      <c r="P5201" s="63">
        <v>31300</v>
      </c>
    </row>
    <row r="5202" spans="1:16" ht="12.75" customHeight="1" x14ac:dyDescent="0.2">
      <c r="A5202" s="58" t="s">
        <v>4977</v>
      </c>
      <c r="D5202" s="72"/>
    </row>
    <row r="5203" spans="1:16" ht="12.75" customHeight="1" x14ac:dyDescent="0.2">
      <c r="D5203" s="72"/>
    </row>
    <row r="5204" spans="1:16" ht="12.75" customHeight="1" x14ac:dyDescent="0.2">
      <c r="A5204" s="58">
        <v>38935</v>
      </c>
      <c r="B5204" s="58" t="s">
        <v>87</v>
      </c>
      <c r="C5204" s="59">
        <v>3.6</v>
      </c>
      <c r="D5204" s="72">
        <f>C5204*D1870</f>
        <v>139200</v>
      </c>
      <c r="K5204" s="62">
        <f>D5204</f>
        <v>139200</v>
      </c>
    </row>
    <row r="5205" spans="1:16" ht="12.75" customHeight="1" x14ac:dyDescent="0.2">
      <c r="D5205" s="72"/>
      <c r="P5205" s="63">
        <v>39800</v>
      </c>
    </row>
    <row r="5206" spans="1:16" ht="12.75" customHeight="1" x14ac:dyDescent="0.2">
      <c r="A5206" s="58" t="s">
        <v>850</v>
      </c>
      <c r="D5206" s="72"/>
    </row>
    <row r="5207" spans="1:16" ht="12.75" customHeight="1" x14ac:dyDescent="0.2">
      <c r="D5207" s="72"/>
    </row>
    <row r="5208" spans="1:16" ht="12.75" customHeight="1" x14ac:dyDescent="0.2">
      <c r="A5208" s="58" t="s">
        <v>851</v>
      </c>
      <c r="D5208" s="72"/>
    </row>
    <row r="5209" spans="1:16" ht="12.75" customHeight="1" x14ac:dyDescent="0.2">
      <c r="D5209" s="72"/>
    </row>
    <row r="5210" spans="1:16" ht="12.75" customHeight="1" x14ac:dyDescent="0.2">
      <c r="A5210" s="58" t="s">
        <v>852</v>
      </c>
      <c r="D5210" s="72"/>
    </row>
    <row r="5211" spans="1:16" ht="12.75" customHeight="1" x14ac:dyDescent="0.2">
      <c r="D5211" s="72"/>
    </row>
    <row r="5212" spans="1:16" ht="12.75" customHeight="1" x14ac:dyDescent="0.2">
      <c r="D5212" s="72"/>
    </row>
    <row r="5213" spans="1:16" ht="12.75" customHeight="1" x14ac:dyDescent="0.2">
      <c r="A5213" s="58" t="s">
        <v>853</v>
      </c>
      <c r="D5213" s="72"/>
    </row>
    <row r="5214" spans="1:16" ht="12.75" customHeight="1" x14ac:dyDescent="0.2">
      <c r="D5214" s="72"/>
    </row>
    <row r="5215" spans="1:16" ht="12.75" customHeight="1" x14ac:dyDescent="0.2">
      <c r="A5215" s="58" t="s">
        <v>854</v>
      </c>
      <c r="D5215" s="72"/>
    </row>
    <row r="5216" spans="1:16" ht="12.75" customHeight="1" x14ac:dyDescent="0.2">
      <c r="D5216" s="72"/>
    </row>
    <row r="5217" spans="1:16" ht="12.75" customHeight="1" x14ac:dyDescent="0.2">
      <c r="A5217" s="58" t="s">
        <v>855</v>
      </c>
      <c r="D5217" s="72"/>
    </row>
    <row r="5218" spans="1:16" ht="12.75" customHeight="1" x14ac:dyDescent="0.2">
      <c r="D5218" s="72"/>
    </row>
    <row r="5219" spans="1:16" ht="12.75" customHeight="1" x14ac:dyDescent="0.2">
      <c r="A5219" s="58" t="s">
        <v>856</v>
      </c>
      <c r="D5219" s="72"/>
    </row>
    <row r="5220" spans="1:16" ht="12.75" customHeight="1" x14ac:dyDescent="0.2">
      <c r="D5220" s="72"/>
    </row>
    <row r="5221" spans="1:16" ht="12.75" customHeight="1" x14ac:dyDescent="0.25">
      <c r="A5221" s="93">
        <v>39000</v>
      </c>
      <c r="B5221" s="93" t="s">
        <v>857</v>
      </c>
      <c r="C5221" s="94">
        <v>2.93</v>
      </c>
      <c r="D5221" s="95">
        <f t="shared" ref="D5221:D5236" si="280">C5221*D1887</f>
        <v>113293.33333333333</v>
      </c>
      <c r="E5221" s="96">
        <f t="shared" ref="E5221:E5284" si="281">D5221*12.473%-D5221</f>
        <v>-99162.255866666659</v>
      </c>
      <c r="K5221" s="62">
        <f t="shared" ref="K5221:K5236" si="282">D5221</f>
        <v>113293.33333333333</v>
      </c>
    </row>
    <row r="5222" spans="1:16" ht="12.75" customHeight="1" x14ac:dyDescent="0.25">
      <c r="A5222" s="93">
        <v>39001</v>
      </c>
      <c r="B5222" s="93" t="s">
        <v>858</v>
      </c>
      <c r="C5222" s="94">
        <v>3.57</v>
      </c>
      <c r="D5222" s="95">
        <f t="shared" si="280"/>
        <v>138039.99999999997</v>
      </c>
      <c r="E5222" s="96">
        <f t="shared" si="281"/>
        <v>-120822.27079999997</v>
      </c>
      <c r="K5222" s="62">
        <f t="shared" si="282"/>
        <v>138039.99999999997</v>
      </c>
      <c r="P5222" s="63">
        <v>32400</v>
      </c>
    </row>
    <row r="5223" spans="1:16" ht="12.75" customHeight="1" x14ac:dyDescent="0.25">
      <c r="A5223" s="93">
        <v>39002</v>
      </c>
      <c r="B5223" s="93" t="s">
        <v>859</v>
      </c>
      <c r="C5223" s="94">
        <v>4.3099999999999996</v>
      </c>
      <c r="D5223" s="95">
        <f t="shared" si="280"/>
        <v>166653.33333333331</v>
      </c>
      <c r="E5223" s="96">
        <f t="shared" si="281"/>
        <v>-145866.66306666666</v>
      </c>
      <c r="K5223" s="62">
        <f t="shared" si="282"/>
        <v>166653.33333333331</v>
      </c>
      <c r="P5223" s="63">
        <v>39500</v>
      </c>
    </row>
    <row r="5224" spans="1:16" ht="12.75" customHeight="1" x14ac:dyDescent="0.25">
      <c r="A5224" s="93">
        <v>39003</v>
      </c>
      <c r="B5224" s="93" t="s">
        <v>860</v>
      </c>
      <c r="C5224" s="94">
        <v>5.86</v>
      </c>
      <c r="D5224" s="95">
        <f t="shared" si="280"/>
        <v>226586.66666666666</v>
      </c>
      <c r="E5224" s="96">
        <f t="shared" si="281"/>
        <v>-198324.51173333332</v>
      </c>
      <c r="K5224" s="62">
        <f t="shared" si="282"/>
        <v>226586.66666666666</v>
      </c>
      <c r="P5224" s="63">
        <v>47700</v>
      </c>
    </row>
    <row r="5225" spans="1:16" ht="12.75" customHeight="1" x14ac:dyDescent="0.25">
      <c r="A5225" s="93">
        <v>39004</v>
      </c>
      <c r="B5225" s="93" t="s">
        <v>861</v>
      </c>
      <c r="C5225" s="94">
        <v>7.68</v>
      </c>
      <c r="D5225" s="95">
        <f t="shared" si="280"/>
        <v>296959.99999999994</v>
      </c>
      <c r="E5225" s="96">
        <f t="shared" si="281"/>
        <v>-259920.17919999996</v>
      </c>
      <c r="K5225" s="62">
        <f t="shared" si="282"/>
        <v>296959.99999999994</v>
      </c>
      <c r="P5225" s="63">
        <v>64900</v>
      </c>
    </row>
    <row r="5226" spans="1:16" ht="12.75" customHeight="1" x14ac:dyDescent="0.25">
      <c r="A5226" s="93">
        <v>39005</v>
      </c>
      <c r="B5226" s="93" t="s">
        <v>862</v>
      </c>
      <c r="C5226" s="94">
        <v>9</v>
      </c>
      <c r="D5226" s="95">
        <f t="shared" si="280"/>
        <v>348000</v>
      </c>
      <c r="E5226" s="96">
        <f t="shared" si="281"/>
        <v>-304593.96000000002</v>
      </c>
      <c r="K5226" s="62">
        <f t="shared" si="282"/>
        <v>348000</v>
      </c>
      <c r="P5226" s="63">
        <v>85000</v>
      </c>
    </row>
    <row r="5227" spans="1:16" ht="12.75" customHeight="1" x14ac:dyDescent="0.25">
      <c r="A5227" s="93">
        <v>39006</v>
      </c>
      <c r="B5227" s="93" t="s">
        <v>863</v>
      </c>
      <c r="C5227" s="94">
        <v>10.44</v>
      </c>
      <c r="D5227" s="95">
        <f t="shared" si="280"/>
        <v>403679.99999999994</v>
      </c>
      <c r="E5227" s="96">
        <f t="shared" si="281"/>
        <v>-353328.99359999993</v>
      </c>
      <c r="K5227" s="62">
        <f t="shared" si="282"/>
        <v>403679.99999999994</v>
      </c>
      <c r="P5227" s="63">
        <v>99600</v>
      </c>
    </row>
    <row r="5228" spans="1:16" ht="12.75" customHeight="1" x14ac:dyDescent="0.25">
      <c r="A5228" s="93">
        <v>39007</v>
      </c>
      <c r="B5228" s="93" t="s">
        <v>864</v>
      </c>
      <c r="C5228" s="94">
        <v>12.76</v>
      </c>
      <c r="D5228" s="95">
        <f t="shared" si="280"/>
        <v>493386.66666666663</v>
      </c>
      <c r="E5228" s="96">
        <f t="shared" si="281"/>
        <v>-431846.54773333331</v>
      </c>
      <c r="K5228" s="62">
        <f t="shared" si="282"/>
        <v>493386.66666666663</v>
      </c>
      <c r="P5228" s="63">
        <v>115500</v>
      </c>
    </row>
    <row r="5229" spans="1:16" ht="12.75" customHeight="1" x14ac:dyDescent="0.25">
      <c r="A5229" s="93">
        <v>39008</v>
      </c>
      <c r="B5229" s="93" t="s">
        <v>865</v>
      </c>
      <c r="C5229" s="94">
        <v>15.71</v>
      </c>
      <c r="D5229" s="95">
        <f t="shared" si="280"/>
        <v>607453.33333333337</v>
      </c>
      <c r="E5229" s="96">
        <f t="shared" si="281"/>
        <v>-531685.67906666663</v>
      </c>
      <c r="F5229" s="61">
        <f>209458*100/213799</f>
        <v>97.969588258130301</v>
      </c>
      <c r="K5229" s="62">
        <f t="shared" si="282"/>
        <v>607453.33333333337</v>
      </c>
      <c r="P5229" s="63">
        <v>141200</v>
      </c>
    </row>
    <row r="5230" spans="1:16" ht="12.75" customHeight="1" x14ac:dyDescent="0.25">
      <c r="A5230" s="93">
        <v>39009</v>
      </c>
      <c r="B5230" s="93" t="s">
        <v>866</v>
      </c>
      <c r="C5230" s="94">
        <v>17.62</v>
      </c>
      <c r="D5230" s="95">
        <f t="shared" si="280"/>
        <v>681306.66666666663</v>
      </c>
      <c r="E5230" s="96">
        <f t="shared" si="281"/>
        <v>-596327.28613333334</v>
      </c>
      <c r="K5230" s="62">
        <f t="shared" si="282"/>
        <v>681306.66666666663</v>
      </c>
      <c r="P5230" s="63">
        <v>173900</v>
      </c>
    </row>
    <row r="5231" spans="1:16" ht="12.75" customHeight="1" x14ac:dyDescent="0.25">
      <c r="A5231" s="93">
        <v>39010</v>
      </c>
      <c r="B5231" s="93" t="s">
        <v>867</v>
      </c>
      <c r="C5231" s="94">
        <v>19.63</v>
      </c>
      <c r="D5231" s="95">
        <f t="shared" si="280"/>
        <v>759026.66666666663</v>
      </c>
      <c r="E5231" s="96">
        <f t="shared" si="281"/>
        <v>-664353.2705333333</v>
      </c>
      <c r="K5231" s="62">
        <f t="shared" si="282"/>
        <v>759026.66666666663</v>
      </c>
      <c r="P5231" s="63">
        <v>195000</v>
      </c>
    </row>
    <row r="5232" spans="1:16" ht="12.75" customHeight="1" x14ac:dyDescent="0.25">
      <c r="A5232" s="93">
        <v>39011</v>
      </c>
      <c r="B5232" s="93" t="s">
        <v>868</v>
      </c>
      <c r="C5232" s="94">
        <v>21.48</v>
      </c>
      <c r="D5232" s="95">
        <f t="shared" si="280"/>
        <v>830560</v>
      </c>
      <c r="E5232" s="96">
        <f t="shared" si="281"/>
        <v>-726964.25120000006</v>
      </c>
      <c r="K5232" s="62">
        <f t="shared" si="282"/>
        <v>830560</v>
      </c>
      <c r="P5232" s="63">
        <v>217200</v>
      </c>
    </row>
    <row r="5233" spans="1:16" ht="12.75" customHeight="1" x14ac:dyDescent="0.25">
      <c r="A5233" s="93">
        <v>39012</v>
      </c>
      <c r="B5233" s="93" t="s">
        <v>869</v>
      </c>
      <c r="C5233" s="94">
        <v>25.43</v>
      </c>
      <c r="D5233" s="95">
        <f t="shared" si="280"/>
        <v>983293.33333333326</v>
      </c>
      <c r="E5233" s="96">
        <f t="shared" si="281"/>
        <v>-860647.15586666658</v>
      </c>
      <c r="K5233" s="62">
        <f t="shared" si="282"/>
        <v>983293.33333333326</v>
      </c>
      <c r="P5233" s="63">
        <v>237700</v>
      </c>
    </row>
    <row r="5234" spans="1:16" ht="12.75" customHeight="1" x14ac:dyDescent="0.25">
      <c r="A5234" s="93">
        <v>39013</v>
      </c>
      <c r="B5234" s="93" t="s">
        <v>870</v>
      </c>
      <c r="C5234" s="94">
        <v>33.1</v>
      </c>
      <c r="D5234" s="95">
        <f t="shared" si="280"/>
        <v>1279866.6666666667</v>
      </c>
      <c r="E5234" s="96">
        <f t="shared" si="281"/>
        <v>-1120228.8973333333</v>
      </c>
      <c r="K5234" s="62">
        <f t="shared" si="282"/>
        <v>1279866.6666666667</v>
      </c>
      <c r="P5234" s="63">
        <v>281400</v>
      </c>
    </row>
    <row r="5235" spans="1:16" ht="12.75" customHeight="1" x14ac:dyDescent="0.25">
      <c r="A5235" s="93">
        <v>39014</v>
      </c>
      <c r="B5235" s="93" t="s">
        <v>871</v>
      </c>
      <c r="C5235" s="94">
        <v>38.67</v>
      </c>
      <c r="D5235" s="95">
        <f t="shared" si="280"/>
        <v>1495240</v>
      </c>
      <c r="E5235" s="96">
        <f t="shared" si="281"/>
        <v>-1308738.7148</v>
      </c>
      <c r="K5235" s="62">
        <f t="shared" si="282"/>
        <v>1495240</v>
      </c>
      <c r="P5235" s="63">
        <v>366300</v>
      </c>
    </row>
    <row r="5236" spans="1:16" ht="12.75" customHeight="1" x14ac:dyDescent="0.25">
      <c r="A5236" s="93">
        <v>39015</v>
      </c>
      <c r="B5236" s="93" t="s">
        <v>872</v>
      </c>
      <c r="C5236" s="94">
        <v>60.73</v>
      </c>
      <c r="D5236" s="95">
        <f t="shared" si="280"/>
        <v>2348226.6666666665</v>
      </c>
      <c r="E5236" s="96">
        <f t="shared" si="281"/>
        <v>-2055332.3545333331</v>
      </c>
      <c r="K5236" s="62">
        <f t="shared" si="282"/>
        <v>2348226.6666666665</v>
      </c>
      <c r="P5236" s="63">
        <v>427900</v>
      </c>
    </row>
    <row r="5237" spans="1:16" ht="12.75" customHeight="1" x14ac:dyDescent="0.25">
      <c r="A5237" s="93"/>
      <c r="B5237" s="93"/>
      <c r="C5237" s="94"/>
      <c r="D5237" s="95"/>
      <c r="E5237" s="96">
        <f t="shared" si="281"/>
        <v>0</v>
      </c>
      <c r="P5237" s="63">
        <v>672100</v>
      </c>
    </row>
    <row r="5238" spans="1:16" ht="12.75" customHeight="1" x14ac:dyDescent="0.25">
      <c r="A5238" s="93" t="s">
        <v>873</v>
      </c>
      <c r="B5238" s="93"/>
      <c r="C5238" s="94"/>
      <c r="D5238" s="95"/>
      <c r="E5238" s="96">
        <f t="shared" si="281"/>
        <v>0</v>
      </c>
    </row>
    <row r="5239" spans="1:16" ht="12.75" customHeight="1" x14ac:dyDescent="0.25">
      <c r="A5239" s="93"/>
      <c r="B5239" s="93"/>
      <c r="C5239" s="94"/>
      <c r="D5239" s="95"/>
      <c r="E5239" s="96">
        <f t="shared" si="281"/>
        <v>0</v>
      </c>
    </row>
    <row r="5240" spans="1:16" ht="12.75" customHeight="1" x14ac:dyDescent="0.25">
      <c r="A5240" s="93">
        <v>39100</v>
      </c>
      <c r="B5240" s="93" t="s">
        <v>874</v>
      </c>
      <c r="C5240" s="94">
        <v>2.09</v>
      </c>
      <c r="D5240" s="95">
        <f t="shared" ref="D5240:D5256" si="283">C5240*D1906</f>
        <v>80813.333333333328</v>
      </c>
      <c r="E5240" s="96">
        <f t="shared" si="281"/>
        <v>-70733.48626666666</v>
      </c>
      <c r="K5240" s="62">
        <f t="shared" ref="K5240:K5256" si="284">D5240</f>
        <v>80813.333333333328</v>
      </c>
    </row>
    <row r="5241" spans="1:16" ht="12.75" customHeight="1" x14ac:dyDescent="0.25">
      <c r="A5241" s="93">
        <v>39101</v>
      </c>
      <c r="B5241" s="93" t="s">
        <v>875</v>
      </c>
      <c r="C5241" s="94">
        <v>2.5299999999999998</v>
      </c>
      <c r="D5241" s="95">
        <f t="shared" si="283"/>
        <v>97826.666666666657</v>
      </c>
      <c r="E5241" s="96">
        <f t="shared" si="281"/>
        <v>-85624.746533333324</v>
      </c>
      <c r="K5241" s="62">
        <f t="shared" si="284"/>
        <v>97826.666666666657</v>
      </c>
      <c r="P5241" s="63">
        <v>23100</v>
      </c>
    </row>
    <row r="5242" spans="1:16" ht="12.75" customHeight="1" x14ac:dyDescent="0.25">
      <c r="A5242" s="93">
        <v>39102</v>
      </c>
      <c r="B5242" s="93" t="s">
        <v>876</v>
      </c>
      <c r="C5242" s="94">
        <v>3.1</v>
      </c>
      <c r="D5242" s="95">
        <f t="shared" si="283"/>
        <v>119866.66666666666</v>
      </c>
      <c r="E5242" s="96">
        <f t="shared" si="281"/>
        <v>-104915.69733333333</v>
      </c>
      <c r="K5242" s="62">
        <f t="shared" si="284"/>
        <v>119866.66666666666</v>
      </c>
      <c r="P5242" s="63">
        <v>28000</v>
      </c>
    </row>
    <row r="5243" spans="1:16" ht="12.75" customHeight="1" x14ac:dyDescent="0.25">
      <c r="A5243" s="93">
        <v>39103</v>
      </c>
      <c r="B5243" s="93" t="s">
        <v>877</v>
      </c>
      <c r="C5243" s="94">
        <v>3.83</v>
      </c>
      <c r="D5243" s="95">
        <f t="shared" si="283"/>
        <v>148093.33333333331</v>
      </c>
      <c r="E5243" s="96">
        <f t="shared" si="281"/>
        <v>-129621.65186666665</v>
      </c>
      <c r="K5243" s="62">
        <f t="shared" si="284"/>
        <v>148093.33333333331</v>
      </c>
      <c r="P5243" s="63">
        <v>34300</v>
      </c>
    </row>
    <row r="5244" spans="1:16" ht="12.75" customHeight="1" x14ac:dyDescent="0.25">
      <c r="A5244" s="93">
        <v>39104</v>
      </c>
      <c r="B5244" s="93" t="s">
        <v>878</v>
      </c>
      <c r="C5244" s="94">
        <v>4.5599999999999996</v>
      </c>
      <c r="D5244" s="95">
        <f t="shared" si="283"/>
        <v>176319.99999999997</v>
      </c>
      <c r="E5244" s="96">
        <f t="shared" si="281"/>
        <v>-154327.60639999996</v>
      </c>
      <c r="K5244" s="62">
        <f t="shared" si="284"/>
        <v>176319.99999999997</v>
      </c>
      <c r="P5244" s="63">
        <v>42400</v>
      </c>
    </row>
    <row r="5245" spans="1:16" ht="12.75" customHeight="1" x14ac:dyDescent="0.25">
      <c r="A5245" s="93">
        <v>39105</v>
      </c>
      <c r="B5245" s="93" t="s">
        <v>879</v>
      </c>
      <c r="C5245" s="94">
        <v>5.3</v>
      </c>
      <c r="D5245" s="95">
        <f t="shared" si="283"/>
        <v>204933.33333333331</v>
      </c>
      <c r="E5245" s="96">
        <f t="shared" si="281"/>
        <v>-179371.99866666665</v>
      </c>
      <c r="K5245" s="62">
        <f t="shared" si="284"/>
        <v>204933.33333333331</v>
      </c>
      <c r="P5245" s="63">
        <v>50500</v>
      </c>
    </row>
    <row r="5246" spans="1:16" ht="12.75" customHeight="1" x14ac:dyDescent="0.25">
      <c r="A5246" s="93">
        <v>39106</v>
      </c>
      <c r="B5246" s="93" t="s">
        <v>880</v>
      </c>
      <c r="C5246" s="94">
        <v>6.17</v>
      </c>
      <c r="D5246" s="95">
        <f t="shared" si="283"/>
        <v>238573.33333333331</v>
      </c>
      <c r="E5246" s="96">
        <f t="shared" si="281"/>
        <v>-208816.08146666666</v>
      </c>
      <c r="K5246" s="62">
        <f t="shared" si="284"/>
        <v>238573.33333333331</v>
      </c>
      <c r="P5246" s="63">
        <v>58700</v>
      </c>
    </row>
    <row r="5247" spans="1:16" ht="12.75" customHeight="1" x14ac:dyDescent="0.25">
      <c r="A5247" s="93">
        <v>39107</v>
      </c>
      <c r="B5247" s="93" t="s">
        <v>881</v>
      </c>
      <c r="C5247" s="94">
        <v>7.3</v>
      </c>
      <c r="D5247" s="95">
        <f t="shared" si="283"/>
        <v>282266.66666666663</v>
      </c>
      <c r="E5247" s="96">
        <f t="shared" si="281"/>
        <v>-247059.54533333331</v>
      </c>
      <c r="K5247" s="62">
        <f t="shared" si="284"/>
        <v>282266.66666666663</v>
      </c>
      <c r="P5247" s="63">
        <v>68300</v>
      </c>
    </row>
    <row r="5248" spans="1:16" ht="12.75" customHeight="1" x14ac:dyDescent="0.25">
      <c r="A5248" s="93">
        <v>39108</v>
      </c>
      <c r="B5248" s="93" t="s">
        <v>882</v>
      </c>
      <c r="C5248" s="94">
        <v>9.02</v>
      </c>
      <c r="D5248" s="95">
        <f t="shared" si="283"/>
        <v>348773.33333333331</v>
      </c>
      <c r="E5248" s="96">
        <f t="shared" si="281"/>
        <v>-305270.83546666667</v>
      </c>
      <c r="F5248" s="61">
        <v>107375</v>
      </c>
      <c r="G5248" s="61">
        <f>F5248*14.25%+F5248</f>
        <v>122675.9375</v>
      </c>
      <c r="K5248" s="62">
        <f t="shared" si="284"/>
        <v>348773.33333333331</v>
      </c>
      <c r="P5248" s="63">
        <v>80800</v>
      </c>
    </row>
    <row r="5249" spans="1:16" ht="12.75" customHeight="1" x14ac:dyDescent="0.25">
      <c r="A5249" s="93">
        <v>39109</v>
      </c>
      <c r="B5249" s="93" t="s">
        <v>883</v>
      </c>
      <c r="C5249" s="94">
        <v>10.08</v>
      </c>
      <c r="D5249" s="95">
        <f t="shared" si="283"/>
        <v>389760</v>
      </c>
      <c r="E5249" s="96">
        <f t="shared" si="281"/>
        <v>-341145.2352</v>
      </c>
      <c r="K5249" s="62">
        <f t="shared" si="284"/>
        <v>389760</v>
      </c>
      <c r="P5249" s="63">
        <v>99800</v>
      </c>
    </row>
    <row r="5250" spans="1:16" ht="12.75" customHeight="1" x14ac:dyDescent="0.25">
      <c r="A5250" s="93">
        <v>39110</v>
      </c>
      <c r="B5250" s="93" t="s">
        <v>884</v>
      </c>
      <c r="C5250" s="94">
        <v>11.44</v>
      </c>
      <c r="D5250" s="95">
        <f t="shared" si="283"/>
        <v>442346.66666666663</v>
      </c>
      <c r="E5250" s="96">
        <f t="shared" si="281"/>
        <v>-387172.7669333333</v>
      </c>
      <c r="K5250" s="62">
        <f t="shared" si="284"/>
        <v>442346.66666666663</v>
      </c>
      <c r="P5250" s="63">
        <v>111600</v>
      </c>
    </row>
    <row r="5251" spans="1:16" ht="12.75" customHeight="1" x14ac:dyDescent="0.25">
      <c r="A5251" s="93">
        <v>39111</v>
      </c>
      <c r="B5251" s="93" t="s">
        <v>885</v>
      </c>
      <c r="C5251" s="94">
        <v>12.72</v>
      </c>
      <c r="D5251" s="95">
        <f t="shared" si="283"/>
        <v>491840</v>
      </c>
      <c r="E5251" s="96">
        <f t="shared" si="281"/>
        <v>-430492.79680000001</v>
      </c>
      <c r="K5251" s="62">
        <f t="shared" si="284"/>
        <v>491840</v>
      </c>
      <c r="P5251" s="63">
        <v>126600</v>
      </c>
    </row>
    <row r="5252" spans="1:16" ht="12.75" customHeight="1" x14ac:dyDescent="0.25">
      <c r="A5252" s="93">
        <v>39112</v>
      </c>
      <c r="B5252" s="93" t="s">
        <v>886</v>
      </c>
      <c r="C5252" s="94">
        <v>14.85</v>
      </c>
      <c r="D5252" s="95">
        <f t="shared" si="283"/>
        <v>574200</v>
      </c>
      <c r="E5252" s="96">
        <f t="shared" si="281"/>
        <v>-502580.03399999999</v>
      </c>
      <c r="K5252" s="62">
        <f t="shared" si="284"/>
        <v>574200</v>
      </c>
      <c r="P5252" s="63">
        <v>140800</v>
      </c>
    </row>
    <row r="5253" spans="1:16" ht="12.75" customHeight="1" x14ac:dyDescent="0.25">
      <c r="A5253" s="93">
        <v>39113</v>
      </c>
      <c r="B5253" s="93" t="s">
        <v>887</v>
      </c>
      <c r="C5253" s="94">
        <v>20.12</v>
      </c>
      <c r="D5253" s="95">
        <f t="shared" si="283"/>
        <v>777973.33333333337</v>
      </c>
      <c r="E5253" s="96">
        <f t="shared" si="281"/>
        <v>-680936.71946666669</v>
      </c>
      <c r="K5253" s="62">
        <f t="shared" si="284"/>
        <v>777973.33333333337</v>
      </c>
      <c r="P5253" s="63">
        <v>164300</v>
      </c>
    </row>
    <row r="5254" spans="1:16" ht="12.75" customHeight="1" x14ac:dyDescent="0.25">
      <c r="A5254" s="93">
        <v>39114</v>
      </c>
      <c r="B5254" s="93" t="s">
        <v>888</v>
      </c>
      <c r="C5254" s="94">
        <v>26.82</v>
      </c>
      <c r="D5254" s="95">
        <f t="shared" si="283"/>
        <v>1037040</v>
      </c>
      <c r="E5254" s="96">
        <f t="shared" si="281"/>
        <v>-907690.00080000004</v>
      </c>
      <c r="K5254" s="62">
        <f t="shared" si="284"/>
        <v>1037040</v>
      </c>
      <c r="P5254" s="63">
        <v>222700</v>
      </c>
    </row>
    <row r="5255" spans="1:16" ht="12.75" customHeight="1" x14ac:dyDescent="0.25">
      <c r="A5255" s="93">
        <v>39115</v>
      </c>
      <c r="B5255" s="93" t="s">
        <v>889</v>
      </c>
      <c r="C5255" s="94">
        <v>37.950000000000003</v>
      </c>
      <c r="D5255" s="95">
        <f t="shared" si="283"/>
        <v>1467400</v>
      </c>
      <c r="E5255" s="96">
        <f t="shared" si="281"/>
        <v>-1284371.1979999999</v>
      </c>
      <c r="K5255" s="62">
        <f t="shared" si="284"/>
        <v>1467400</v>
      </c>
      <c r="P5255" s="63">
        <v>296800</v>
      </c>
    </row>
    <row r="5256" spans="1:16" ht="12.75" customHeight="1" x14ac:dyDescent="0.25">
      <c r="A5256" s="93">
        <v>39116</v>
      </c>
      <c r="B5256" s="93" t="s">
        <v>890</v>
      </c>
      <c r="C5256" s="94">
        <v>4.96</v>
      </c>
      <c r="D5256" s="95">
        <f t="shared" si="283"/>
        <v>191786.66666666666</v>
      </c>
      <c r="E5256" s="96">
        <f t="shared" si="281"/>
        <v>-167865.11573333334</v>
      </c>
      <c r="K5256" s="62">
        <f t="shared" si="284"/>
        <v>191786.66666666666</v>
      </c>
      <c r="P5256" s="63">
        <v>420000</v>
      </c>
    </row>
    <row r="5257" spans="1:16" ht="12.75" customHeight="1" x14ac:dyDescent="0.25">
      <c r="A5257" s="93"/>
      <c r="B5257" s="93"/>
      <c r="C5257" s="94"/>
      <c r="D5257" s="95"/>
      <c r="E5257" s="96">
        <f t="shared" si="281"/>
        <v>0</v>
      </c>
      <c r="P5257" s="63">
        <v>54900</v>
      </c>
    </row>
    <row r="5258" spans="1:16" ht="12.75" customHeight="1" x14ac:dyDescent="0.25">
      <c r="A5258" s="93" t="s">
        <v>891</v>
      </c>
      <c r="B5258" s="93"/>
      <c r="C5258" s="94"/>
      <c r="D5258" s="95"/>
      <c r="E5258" s="96">
        <f t="shared" si="281"/>
        <v>0</v>
      </c>
    </row>
    <row r="5259" spans="1:16" ht="12.75" customHeight="1" x14ac:dyDescent="0.25">
      <c r="A5259" s="93"/>
      <c r="B5259" s="93"/>
      <c r="C5259" s="94"/>
      <c r="D5259" s="95"/>
      <c r="E5259" s="96">
        <f t="shared" si="281"/>
        <v>0</v>
      </c>
    </row>
    <row r="5260" spans="1:16" ht="12.75" customHeight="1" x14ac:dyDescent="0.25">
      <c r="A5260" s="93">
        <v>39150</v>
      </c>
      <c r="B5260" s="93" t="s">
        <v>892</v>
      </c>
      <c r="C5260" s="94">
        <v>4.09</v>
      </c>
      <c r="D5260" s="95">
        <f t="shared" ref="D5260:D5265" si="285">C5260*D1926</f>
        <v>158146.66666666666</v>
      </c>
      <c r="E5260" s="96">
        <f t="shared" si="281"/>
        <v>-138421.03293333334</v>
      </c>
      <c r="K5260" s="62">
        <f t="shared" ref="K5260:K5265" si="286">D5260</f>
        <v>158146.66666666666</v>
      </c>
    </row>
    <row r="5261" spans="1:16" ht="12.75" customHeight="1" x14ac:dyDescent="0.25">
      <c r="A5261" s="93">
        <v>39151</v>
      </c>
      <c r="B5261" s="93" t="s">
        <v>893</v>
      </c>
      <c r="C5261" s="94">
        <v>4.09</v>
      </c>
      <c r="D5261" s="95">
        <f t="shared" si="285"/>
        <v>158146.66666666666</v>
      </c>
      <c r="E5261" s="96">
        <f t="shared" si="281"/>
        <v>-138421.03293333334</v>
      </c>
      <c r="K5261" s="62">
        <f t="shared" si="286"/>
        <v>158146.66666666666</v>
      </c>
      <c r="P5261" s="63">
        <v>45300</v>
      </c>
    </row>
    <row r="5262" spans="1:16" ht="12.75" customHeight="1" x14ac:dyDescent="0.25">
      <c r="A5262" s="93">
        <v>39152</v>
      </c>
      <c r="B5262" s="93" t="s">
        <v>894</v>
      </c>
      <c r="C5262" s="94">
        <v>4.09</v>
      </c>
      <c r="D5262" s="95">
        <f t="shared" si="285"/>
        <v>158146.66666666666</v>
      </c>
      <c r="E5262" s="96">
        <f t="shared" si="281"/>
        <v>-138421.03293333334</v>
      </c>
      <c r="K5262" s="62">
        <f t="shared" si="286"/>
        <v>158146.66666666666</v>
      </c>
      <c r="P5262" s="63">
        <v>45300</v>
      </c>
    </row>
    <row r="5263" spans="1:16" ht="12.75" customHeight="1" x14ac:dyDescent="0.25">
      <c r="A5263" s="93">
        <v>39153</v>
      </c>
      <c r="B5263" s="93" t="s">
        <v>895</v>
      </c>
      <c r="C5263" s="94">
        <v>8.4499999999999993</v>
      </c>
      <c r="D5263" s="95">
        <f t="shared" si="285"/>
        <v>326733.33333333331</v>
      </c>
      <c r="E5263" s="96">
        <f t="shared" si="281"/>
        <v>-285979.88466666662</v>
      </c>
      <c r="K5263" s="62">
        <f t="shared" si="286"/>
        <v>326733.33333333331</v>
      </c>
      <c r="P5263" s="63">
        <v>45300</v>
      </c>
    </row>
    <row r="5264" spans="1:16" ht="12.75" customHeight="1" x14ac:dyDescent="0.25">
      <c r="A5264" s="93">
        <v>39154</v>
      </c>
      <c r="B5264" s="93" t="s">
        <v>896</v>
      </c>
      <c r="C5264" s="94">
        <v>4.09</v>
      </c>
      <c r="D5264" s="95">
        <f t="shared" si="285"/>
        <v>158146.66666666666</v>
      </c>
      <c r="E5264" s="96">
        <f t="shared" si="281"/>
        <v>-138421.03293333334</v>
      </c>
      <c r="K5264" s="62">
        <f t="shared" si="286"/>
        <v>158146.66666666666</v>
      </c>
      <c r="P5264" s="63">
        <v>93500</v>
      </c>
    </row>
    <row r="5265" spans="1:16" ht="12.75" customHeight="1" x14ac:dyDescent="0.25">
      <c r="A5265" s="93">
        <v>39155</v>
      </c>
      <c r="B5265" s="93" t="s">
        <v>897</v>
      </c>
      <c r="C5265" s="94">
        <v>3.93</v>
      </c>
      <c r="D5265" s="95">
        <f t="shared" si="285"/>
        <v>151960</v>
      </c>
      <c r="E5265" s="96">
        <f t="shared" si="281"/>
        <v>-133006.02919999999</v>
      </c>
      <c r="K5265" s="62">
        <f t="shared" si="286"/>
        <v>151960</v>
      </c>
      <c r="P5265" s="63">
        <v>45300</v>
      </c>
    </row>
    <row r="5266" spans="1:16" ht="12.75" customHeight="1" x14ac:dyDescent="0.25">
      <c r="A5266" s="93"/>
      <c r="B5266" s="93"/>
      <c r="C5266" s="94"/>
      <c r="D5266" s="95"/>
      <c r="E5266" s="96">
        <f t="shared" si="281"/>
        <v>0</v>
      </c>
      <c r="P5266" s="63">
        <v>43500</v>
      </c>
    </row>
    <row r="5267" spans="1:16" ht="12.75" customHeight="1" x14ac:dyDescent="0.25">
      <c r="A5267" s="93" t="s">
        <v>898</v>
      </c>
      <c r="B5267" s="93"/>
      <c r="C5267" s="94"/>
      <c r="D5267" s="95"/>
      <c r="E5267" s="96">
        <f t="shared" si="281"/>
        <v>0</v>
      </c>
    </row>
    <row r="5268" spans="1:16" ht="12.75" customHeight="1" x14ac:dyDescent="0.25">
      <c r="A5268" s="93"/>
      <c r="B5268" s="93"/>
      <c r="C5268" s="94"/>
      <c r="D5268" s="95"/>
      <c r="E5268" s="96">
        <f t="shared" si="281"/>
        <v>0</v>
      </c>
    </row>
    <row r="5269" spans="1:16" ht="12.75" customHeight="1" x14ac:dyDescent="0.25">
      <c r="A5269" s="93">
        <v>39117</v>
      </c>
      <c r="B5269" s="93" t="s">
        <v>899</v>
      </c>
      <c r="C5269" s="94">
        <v>2.0099999999999998</v>
      </c>
      <c r="D5269" s="95">
        <f t="shared" ref="D5269:D5280" si="287">C5269*D1935</f>
        <v>77719.999999999985</v>
      </c>
      <c r="E5269" s="96">
        <f t="shared" si="281"/>
        <v>-68025.984399999987</v>
      </c>
      <c r="K5269" s="62">
        <f t="shared" ref="K5269:K5280" si="288">D5269</f>
        <v>77719.999999999985</v>
      </c>
    </row>
    <row r="5270" spans="1:16" ht="12.75" customHeight="1" x14ac:dyDescent="0.25">
      <c r="A5270" s="93">
        <v>39118</v>
      </c>
      <c r="B5270" s="93" t="s">
        <v>900</v>
      </c>
      <c r="C5270" s="94">
        <v>2.37</v>
      </c>
      <c r="D5270" s="95">
        <f t="shared" si="287"/>
        <v>91640</v>
      </c>
      <c r="E5270" s="96">
        <f t="shared" si="281"/>
        <v>-80209.742800000007</v>
      </c>
      <c r="K5270" s="62">
        <f t="shared" si="288"/>
        <v>91640</v>
      </c>
      <c r="P5270" s="63">
        <v>22200</v>
      </c>
    </row>
    <row r="5271" spans="1:16" ht="12.75" customHeight="1" x14ac:dyDescent="0.25">
      <c r="A5271" s="93">
        <v>39119</v>
      </c>
      <c r="B5271" s="93" t="s">
        <v>901</v>
      </c>
      <c r="C5271" s="94">
        <v>2.74</v>
      </c>
      <c r="D5271" s="95">
        <f t="shared" si="287"/>
        <v>105946.66666666667</v>
      </c>
      <c r="E5271" s="96">
        <f t="shared" si="281"/>
        <v>-92731.938933333338</v>
      </c>
      <c r="K5271" s="62">
        <f t="shared" si="288"/>
        <v>105946.66666666667</v>
      </c>
      <c r="P5271" s="63">
        <v>26200</v>
      </c>
    </row>
    <row r="5272" spans="1:16" ht="12.75" customHeight="1" x14ac:dyDescent="0.25">
      <c r="A5272" s="93">
        <v>39120</v>
      </c>
      <c r="B5272" s="93" t="s">
        <v>902</v>
      </c>
      <c r="C5272" s="94">
        <v>3.49</v>
      </c>
      <c r="D5272" s="95">
        <f t="shared" si="287"/>
        <v>134946.66666666666</v>
      </c>
      <c r="E5272" s="96">
        <f t="shared" si="281"/>
        <v>-118114.76893333333</v>
      </c>
      <c r="K5272" s="62">
        <f t="shared" si="288"/>
        <v>134946.66666666666</v>
      </c>
      <c r="P5272" s="63">
        <v>30300</v>
      </c>
    </row>
    <row r="5273" spans="1:16" ht="12.75" customHeight="1" x14ac:dyDescent="0.25">
      <c r="A5273" s="93">
        <v>39121</v>
      </c>
      <c r="B5273" s="93" t="s">
        <v>903</v>
      </c>
      <c r="C5273" s="94">
        <v>4.28</v>
      </c>
      <c r="D5273" s="95">
        <f t="shared" si="287"/>
        <v>165493.33333333334</v>
      </c>
      <c r="E5273" s="96">
        <f t="shared" si="281"/>
        <v>-144851.34986666669</v>
      </c>
      <c r="K5273" s="62">
        <f t="shared" si="288"/>
        <v>165493.33333333334</v>
      </c>
      <c r="P5273" s="63">
        <v>38600</v>
      </c>
    </row>
    <row r="5274" spans="1:16" ht="12.75" customHeight="1" x14ac:dyDescent="0.25">
      <c r="A5274" s="93">
        <v>39122</v>
      </c>
      <c r="B5274" s="93" t="s">
        <v>904</v>
      </c>
      <c r="C5274" s="94">
        <v>4.83</v>
      </c>
      <c r="D5274" s="95">
        <f t="shared" si="287"/>
        <v>186760</v>
      </c>
      <c r="E5274" s="96">
        <f t="shared" si="281"/>
        <v>-163465.4252</v>
      </c>
      <c r="K5274" s="62">
        <f t="shared" si="288"/>
        <v>186760</v>
      </c>
      <c r="P5274" s="63">
        <v>47400</v>
      </c>
    </row>
    <row r="5275" spans="1:16" ht="12.75" customHeight="1" x14ac:dyDescent="0.25">
      <c r="A5275" s="93">
        <v>39123</v>
      </c>
      <c r="B5275" s="93" t="s">
        <v>905</v>
      </c>
      <c r="C5275" s="94">
        <v>5.36</v>
      </c>
      <c r="D5275" s="95">
        <f t="shared" si="287"/>
        <v>207253.33333333334</v>
      </c>
      <c r="E5275" s="96">
        <f t="shared" si="281"/>
        <v>-181402.62506666669</v>
      </c>
      <c r="K5275" s="62">
        <f t="shared" si="288"/>
        <v>207253.33333333334</v>
      </c>
      <c r="P5275" s="63">
        <v>53500</v>
      </c>
    </row>
    <row r="5276" spans="1:16" ht="12.75" customHeight="1" x14ac:dyDescent="0.25">
      <c r="A5276" s="93">
        <v>39124</v>
      </c>
      <c r="B5276" s="93" t="s">
        <v>906</v>
      </c>
      <c r="C5276" s="94">
        <v>6.17</v>
      </c>
      <c r="D5276" s="95">
        <f t="shared" si="287"/>
        <v>238573.33333333331</v>
      </c>
      <c r="E5276" s="96">
        <f t="shared" si="281"/>
        <v>-208816.08146666666</v>
      </c>
      <c r="K5276" s="62">
        <f t="shared" si="288"/>
        <v>238573.33333333331</v>
      </c>
      <c r="P5276" s="63">
        <v>59300</v>
      </c>
    </row>
    <row r="5277" spans="1:16" ht="12.75" customHeight="1" x14ac:dyDescent="0.25">
      <c r="A5277" s="93">
        <v>39125</v>
      </c>
      <c r="B5277" s="93" t="s">
        <v>907</v>
      </c>
      <c r="C5277" s="94">
        <v>6.94</v>
      </c>
      <c r="D5277" s="95">
        <f t="shared" si="287"/>
        <v>268346.66666666669</v>
      </c>
      <c r="E5277" s="96">
        <f t="shared" si="281"/>
        <v>-234875.78693333335</v>
      </c>
      <c r="K5277" s="62">
        <f t="shared" si="288"/>
        <v>268346.66666666669</v>
      </c>
      <c r="P5277" s="63">
        <v>68300</v>
      </c>
    </row>
    <row r="5278" spans="1:16" ht="12.75" customHeight="1" x14ac:dyDescent="0.25">
      <c r="A5278" s="93">
        <v>39126</v>
      </c>
      <c r="B5278" s="93" t="s">
        <v>908</v>
      </c>
      <c r="C5278" s="94">
        <v>9.0299999999999994</v>
      </c>
      <c r="D5278" s="95">
        <f t="shared" si="287"/>
        <v>349159.99999999994</v>
      </c>
      <c r="E5278" s="96">
        <f t="shared" si="281"/>
        <v>-305609.27319999994</v>
      </c>
      <c r="K5278" s="62">
        <f t="shared" si="288"/>
        <v>349159.99999999994</v>
      </c>
      <c r="P5278" s="63">
        <v>76800</v>
      </c>
    </row>
    <row r="5279" spans="1:16" ht="12.75" customHeight="1" x14ac:dyDescent="0.25">
      <c r="A5279" s="93">
        <v>39127</v>
      </c>
      <c r="B5279" s="93" t="s">
        <v>909</v>
      </c>
      <c r="C5279" s="94">
        <v>10.55</v>
      </c>
      <c r="D5279" s="95">
        <f t="shared" si="287"/>
        <v>407933.33333333331</v>
      </c>
      <c r="E5279" s="96">
        <f t="shared" si="281"/>
        <v>-357051.80866666662</v>
      </c>
      <c r="K5279" s="62">
        <f t="shared" si="288"/>
        <v>407933.33333333331</v>
      </c>
      <c r="P5279" s="63">
        <v>99900</v>
      </c>
    </row>
    <row r="5280" spans="1:16" ht="12.75" customHeight="1" x14ac:dyDescent="0.25">
      <c r="A5280" s="93">
        <v>39128</v>
      </c>
      <c r="B5280" s="93" t="s">
        <v>910</v>
      </c>
      <c r="C5280" s="94">
        <v>16.57</v>
      </c>
      <c r="D5280" s="95">
        <f t="shared" si="287"/>
        <v>640706.66666666663</v>
      </c>
      <c r="E5280" s="96">
        <f t="shared" si="281"/>
        <v>-560791.32413333328</v>
      </c>
      <c r="K5280" s="62">
        <f t="shared" si="288"/>
        <v>640706.66666666663</v>
      </c>
      <c r="P5280" s="63">
        <v>116800</v>
      </c>
    </row>
    <row r="5281" spans="1:16" ht="12.75" customHeight="1" x14ac:dyDescent="0.25">
      <c r="A5281" s="93" t="s">
        <v>5050</v>
      </c>
      <c r="B5281" s="93"/>
      <c r="C5281" s="94"/>
      <c r="D5281" s="95"/>
      <c r="E5281" s="96">
        <f t="shared" si="281"/>
        <v>0</v>
      </c>
      <c r="P5281" s="63">
        <v>183400</v>
      </c>
    </row>
    <row r="5282" spans="1:16" ht="12.75" customHeight="1" x14ac:dyDescent="0.2">
      <c r="A5282" s="58" t="s">
        <v>911</v>
      </c>
      <c r="D5282" s="72"/>
      <c r="E5282" s="60">
        <f t="shared" si="281"/>
        <v>0</v>
      </c>
    </row>
    <row r="5283" spans="1:16" ht="12.75" customHeight="1" x14ac:dyDescent="0.2">
      <c r="A5283" s="58" t="s">
        <v>5050</v>
      </c>
      <c r="D5283" s="72"/>
      <c r="E5283" s="60">
        <f t="shared" si="281"/>
        <v>0</v>
      </c>
    </row>
    <row r="5284" spans="1:16" ht="12.75" customHeight="1" x14ac:dyDescent="0.2">
      <c r="A5284" s="58" t="s">
        <v>912</v>
      </c>
      <c r="D5284" s="72"/>
      <c r="E5284" s="60">
        <f t="shared" si="281"/>
        <v>0</v>
      </c>
    </row>
    <row r="5285" spans="1:16" ht="12.75" customHeight="1" x14ac:dyDescent="0.2">
      <c r="A5285" s="58" t="s">
        <v>5050</v>
      </c>
      <c r="D5285" s="72"/>
      <c r="E5285" s="60">
        <f t="shared" ref="E5285:E5348" si="289">D5285*12.473%-D5285</f>
        <v>0</v>
      </c>
    </row>
    <row r="5286" spans="1:16" ht="12.75" customHeight="1" x14ac:dyDescent="0.2">
      <c r="A5286" s="58">
        <v>39129</v>
      </c>
      <c r="B5286" s="58" t="s">
        <v>913</v>
      </c>
      <c r="C5286" s="59">
        <v>8.31</v>
      </c>
      <c r="D5286" s="72">
        <f>C5286*D1952</f>
        <v>321320</v>
      </c>
      <c r="E5286" s="60">
        <f t="shared" si="289"/>
        <v>-281241.75640000001</v>
      </c>
      <c r="K5286" s="62">
        <f>D5286</f>
        <v>321320</v>
      </c>
    </row>
    <row r="5287" spans="1:16" ht="12.75" customHeight="1" x14ac:dyDescent="0.2">
      <c r="D5287" s="72"/>
      <c r="E5287" s="60">
        <f t="shared" si="289"/>
        <v>0</v>
      </c>
      <c r="P5287" s="63">
        <v>92000</v>
      </c>
    </row>
    <row r="5288" spans="1:16" ht="12.75" customHeight="1" x14ac:dyDescent="0.2">
      <c r="A5288" s="58" t="s">
        <v>914</v>
      </c>
      <c r="D5288" s="72"/>
      <c r="E5288" s="60">
        <f t="shared" si="289"/>
        <v>0</v>
      </c>
    </row>
    <row r="5289" spans="1:16" ht="12.75" customHeight="1" x14ac:dyDescent="0.2">
      <c r="D5289" s="72"/>
      <c r="E5289" s="60">
        <f t="shared" si="289"/>
        <v>0</v>
      </c>
    </row>
    <row r="5290" spans="1:16" ht="12.75" customHeight="1" x14ac:dyDescent="0.2">
      <c r="A5290" s="58" t="s">
        <v>915</v>
      </c>
      <c r="D5290" s="72"/>
      <c r="E5290" s="60">
        <f t="shared" si="289"/>
        <v>0</v>
      </c>
    </row>
    <row r="5291" spans="1:16" ht="12.75" customHeight="1" x14ac:dyDescent="0.2">
      <c r="D5291" s="72"/>
      <c r="E5291" s="60">
        <f t="shared" si="289"/>
        <v>0</v>
      </c>
    </row>
    <row r="5292" spans="1:16" ht="12.75" customHeight="1" x14ac:dyDescent="0.2">
      <c r="A5292" s="58">
        <v>39130</v>
      </c>
      <c r="B5292" s="58" t="s">
        <v>916</v>
      </c>
      <c r="C5292" s="59">
        <v>2.0099999999999998</v>
      </c>
      <c r="D5292" s="72">
        <f t="shared" ref="D5292:D5308" si="290">C5292*D1958</f>
        <v>77719.999999999985</v>
      </c>
      <c r="E5292" s="60">
        <f t="shared" si="289"/>
        <v>-68025.984399999987</v>
      </c>
      <c r="K5292" s="62">
        <f t="shared" ref="K5292:K5308" si="291">D5292</f>
        <v>77719.999999999985</v>
      </c>
    </row>
    <row r="5293" spans="1:16" ht="12.75" customHeight="1" x14ac:dyDescent="0.2">
      <c r="A5293" s="58">
        <v>39131</v>
      </c>
      <c r="B5293" s="58" t="s">
        <v>917</v>
      </c>
      <c r="C5293" s="59">
        <v>1.51</v>
      </c>
      <c r="D5293" s="72">
        <f t="shared" si="290"/>
        <v>58386.666666666664</v>
      </c>
      <c r="E5293" s="60">
        <f t="shared" si="289"/>
        <v>-51104.097733333329</v>
      </c>
      <c r="K5293" s="62">
        <f t="shared" si="291"/>
        <v>58386.666666666664</v>
      </c>
      <c r="P5293" s="63">
        <v>22200</v>
      </c>
    </row>
    <row r="5294" spans="1:16" ht="12.75" customHeight="1" x14ac:dyDescent="0.2">
      <c r="A5294" s="58">
        <v>39132</v>
      </c>
      <c r="B5294" s="58" t="s">
        <v>918</v>
      </c>
      <c r="C5294" s="59">
        <v>1.48</v>
      </c>
      <c r="D5294" s="72">
        <f t="shared" si="290"/>
        <v>57226.666666666664</v>
      </c>
      <c r="E5294" s="60">
        <f t="shared" si="289"/>
        <v>-50088.784533333332</v>
      </c>
      <c r="K5294" s="62">
        <f t="shared" si="291"/>
        <v>57226.666666666664</v>
      </c>
      <c r="P5294" s="63">
        <v>16700</v>
      </c>
    </row>
    <row r="5295" spans="1:16" ht="12.75" customHeight="1" x14ac:dyDescent="0.2">
      <c r="A5295" s="58">
        <v>39133</v>
      </c>
      <c r="B5295" s="58" t="s">
        <v>919</v>
      </c>
      <c r="C5295" s="59">
        <v>1.91</v>
      </c>
      <c r="D5295" s="72">
        <f t="shared" si="290"/>
        <v>73853.333333333328</v>
      </c>
      <c r="E5295" s="60">
        <f t="shared" si="289"/>
        <v>-64641.607066666664</v>
      </c>
      <c r="K5295" s="62">
        <f t="shared" si="291"/>
        <v>73853.333333333328</v>
      </c>
      <c r="P5295" s="63">
        <v>16400</v>
      </c>
    </row>
    <row r="5296" spans="1:16" ht="12.75" customHeight="1" x14ac:dyDescent="0.2">
      <c r="A5296" s="58">
        <v>39134</v>
      </c>
      <c r="B5296" s="58" t="s">
        <v>920</v>
      </c>
      <c r="C5296" s="59">
        <v>2.04</v>
      </c>
      <c r="D5296" s="72">
        <f t="shared" si="290"/>
        <v>78880</v>
      </c>
      <c r="E5296" s="60">
        <f t="shared" si="289"/>
        <v>-69041.297600000005</v>
      </c>
      <c r="K5296" s="62">
        <f t="shared" si="291"/>
        <v>78880</v>
      </c>
      <c r="P5296" s="63">
        <v>21100</v>
      </c>
    </row>
    <row r="5297" spans="1:18" ht="12.75" customHeight="1" x14ac:dyDescent="0.2">
      <c r="A5297" s="58">
        <v>39135</v>
      </c>
      <c r="B5297" s="58" t="s">
        <v>921</v>
      </c>
      <c r="C5297" s="59">
        <v>1.41</v>
      </c>
      <c r="D5297" s="72">
        <f t="shared" si="290"/>
        <v>54519.999999999993</v>
      </c>
      <c r="E5297" s="60">
        <f t="shared" si="289"/>
        <v>-47719.720399999991</v>
      </c>
      <c r="K5297" s="62">
        <f t="shared" si="291"/>
        <v>54519.999999999993</v>
      </c>
      <c r="P5297" s="63">
        <v>22600</v>
      </c>
    </row>
    <row r="5298" spans="1:18" ht="12.75" customHeight="1" x14ac:dyDescent="0.2">
      <c r="A5298" s="58">
        <v>39136</v>
      </c>
      <c r="B5298" s="58" t="s">
        <v>922</v>
      </c>
      <c r="C5298" s="59">
        <v>4.1399999999999997</v>
      </c>
      <c r="D5298" s="72">
        <f t="shared" si="290"/>
        <v>160079.99999999997</v>
      </c>
      <c r="E5298" s="60">
        <f t="shared" si="289"/>
        <v>-140113.22159999996</v>
      </c>
      <c r="K5298" s="62">
        <f t="shared" si="291"/>
        <v>160079.99999999997</v>
      </c>
      <c r="P5298" s="63">
        <v>15600</v>
      </c>
    </row>
    <row r="5299" spans="1:18" ht="12.75" customHeight="1" x14ac:dyDescent="0.2">
      <c r="A5299" s="58">
        <v>39137</v>
      </c>
      <c r="B5299" s="58" t="s">
        <v>923</v>
      </c>
      <c r="C5299" s="59">
        <v>1.48</v>
      </c>
      <c r="D5299" s="72">
        <f t="shared" si="290"/>
        <v>57226.666666666664</v>
      </c>
      <c r="E5299" s="60">
        <f t="shared" si="289"/>
        <v>-50088.784533333332</v>
      </c>
      <c r="K5299" s="62">
        <f t="shared" si="291"/>
        <v>57226.666666666664</v>
      </c>
      <c r="P5299" s="63">
        <v>45800</v>
      </c>
    </row>
    <row r="5300" spans="1:18" ht="12.75" customHeight="1" x14ac:dyDescent="0.2">
      <c r="A5300" s="58">
        <v>39138</v>
      </c>
      <c r="B5300" s="58" t="s">
        <v>924</v>
      </c>
      <c r="C5300" s="59">
        <v>1.48</v>
      </c>
      <c r="D5300" s="72">
        <f t="shared" si="290"/>
        <v>57226.666666666664</v>
      </c>
      <c r="E5300" s="60">
        <f t="shared" si="289"/>
        <v>-50088.784533333332</v>
      </c>
      <c r="K5300" s="62">
        <f t="shared" si="291"/>
        <v>57226.666666666664</v>
      </c>
      <c r="P5300" s="63">
        <v>16400</v>
      </c>
    </row>
    <row r="5301" spans="1:18" ht="12.75" customHeight="1" x14ac:dyDescent="0.2">
      <c r="A5301" s="58">
        <v>39139</v>
      </c>
      <c r="B5301" s="58" t="s">
        <v>925</v>
      </c>
      <c r="C5301" s="59">
        <v>1.48</v>
      </c>
      <c r="D5301" s="72">
        <f t="shared" si="290"/>
        <v>57226.666666666664</v>
      </c>
      <c r="E5301" s="60">
        <f t="shared" si="289"/>
        <v>-50088.784533333332</v>
      </c>
      <c r="K5301" s="62">
        <f t="shared" si="291"/>
        <v>57226.666666666664</v>
      </c>
      <c r="P5301" s="63">
        <v>16400</v>
      </c>
    </row>
    <row r="5302" spans="1:18" ht="12.75" customHeight="1" x14ac:dyDescent="0.2">
      <c r="A5302" s="58">
        <v>39140</v>
      </c>
      <c r="B5302" s="58" t="s">
        <v>926</v>
      </c>
      <c r="C5302" s="59">
        <v>1.91</v>
      </c>
      <c r="D5302" s="72">
        <f t="shared" si="290"/>
        <v>73853.333333333328</v>
      </c>
      <c r="E5302" s="60">
        <f t="shared" si="289"/>
        <v>-64641.607066666664</v>
      </c>
      <c r="K5302" s="62">
        <f t="shared" si="291"/>
        <v>73853.333333333328</v>
      </c>
      <c r="P5302" s="63">
        <v>16400</v>
      </c>
    </row>
    <row r="5303" spans="1:18" ht="12.75" customHeight="1" x14ac:dyDescent="0.2">
      <c r="A5303" s="58">
        <v>39141</v>
      </c>
      <c r="B5303" s="58" t="s">
        <v>5003</v>
      </c>
      <c r="C5303" s="59">
        <v>1.2</v>
      </c>
      <c r="D5303" s="72">
        <f t="shared" si="290"/>
        <v>46399.999999999993</v>
      </c>
      <c r="E5303" s="60">
        <f t="shared" si="289"/>
        <v>-40612.527999999991</v>
      </c>
      <c r="K5303" s="62">
        <f t="shared" si="291"/>
        <v>46399.999999999993</v>
      </c>
      <c r="P5303" s="63">
        <v>21100</v>
      </c>
    </row>
    <row r="5304" spans="1:18" ht="12.75" customHeight="1" x14ac:dyDescent="0.2">
      <c r="A5304" s="58">
        <v>39143</v>
      </c>
      <c r="B5304" s="58" t="s">
        <v>927</v>
      </c>
      <c r="C5304" s="59">
        <v>1.73</v>
      </c>
      <c r="D5304" s="72">
        <f t="shared" si="290"/>
        <v>66893.333333333328</v>
      </c>
      <c r="E5304" s="60">
        <f t="shared" si="289"/>
        <v>-58549.727866666661</v>
      </c>
      <c r="F5304" s="61">
        <f>D5304*20/100</f>
        <v>13378.666666666664</v>
      </c>
      <c r="G5304" s="61">
        <f>D5304+F5304</f>
        <v>80272</v>
      </c>
      <c r="K5304" s="62">
        <f t="shared" si="291"/>
        <v>66893.333333333328</v>
      </c>
      <c r="P5304" s="63">
        <v>13300</v>
      </c>
    </row>
    <row r="5305" spans="1:18" ht="12.75" customHeight="1" x14ac:dyDescent="0.2">
      <c r="A5305" s="58">
        <v>39144</v>
      </c>
      <c r="B5305" s="58" t="s">
        <v>928</v>
      </c>
      <c r="C5305" s="59">
        <v>3.49</v>
      </c>
      <c r="D5305" s="72">
        <f t="shared" si="290"/>
        <v>134946.66666666666</v>
      </c>
      <c r="E5305" s="60">
        <f t="shared" si="289"/>
        <v>-118114.76893333333</v>
      </c>
      <c r="K5305" s="62">
        <f t="shared" si="291"/>
        <v>134946.66666666666</v>
      </c>
      <c r="P5305" s="63">
        <v>19100</v>
      </c>
    </row>
    <row r="5306" spans="1:18" ht="12.75" customHeight="1" x14ac:dyDescent="0.2">
      <c r="A5306" s="58">
        <v>39145</v>
      </c>
      <c r="B5306" s="58" t="s">
        <v>5001</v>
      </c>
      <c r="C5306" s="59">
        <v>1.97</v>
      </c>
      <c r="D5306" s="72">
        <f t="shared" si="290"/>
        <v>76173.333333333328</v>
      </c>
      <c r="E5306" s="60">
        <f t="shared" si="289"/>
        <v>-66672.233466666657</v>
      </c>
      <c r="K5306" s="62">
        <f t="shared" si="291"/>
        <v>76173.333333333328</v>
      </c>
      <c r="P5306" s="63">
        <v>38600</v>
      </c>
    </row>
    <row r="5307" spans="1:18" ht="12.75" customHeight="1" x14ac:dyDescent="0.2">
      <c r="A5307" s="58">
        <v>39146</v>
      </c>
      <c r="B5307" s="58" t="s">
        <v>929</v>
      </c>
      <c r="C5307" s="59">
        <v>0.56000000000000005</v>
      </c>
      <c r="D5307" s="72">
        <f t="shared" si="290"/>
        <v>21653.333333333336</v>
      </c>
      <c r="E5307" s="60">
        <f t="shared" si="289"/>
        <v>-18952.51306666667</v>
      </c>
      <c r="K5307" s="62">
        <f t="shared" si="291"/>
        <v>21653.333333333336</v>
      </c>
      <c r="P5307" s="63">
        <v>21800</v>
      </c>
      <c r="R5307" s="59">
        <f>6.85+6.95</f>
        <v>13.8</v>
      </c>
    </row>
    <row r="5308" spans="1:18" ht="12.75" customHeight="1" x14ac:dyDescent="0.2">
      <c r="A5308" s="58">
        <v>39149</v>
      </c>
      <c r="B5308" s="58" t="s">
        <v>930</v>
      </c>
      <c r="C5308" s="59">
        <v>2.0099999999999998</v>
      </c>
      <c r="D5308" s="72">
        <f t="shared" si="290"/>
        <v>77719.999999999985</v>
      </c>
      <c r="E5308" s="60">
        <f t="shared" si="289"/>
        <v>-68025.984399999987</v>
      </c>
      <c r="K5308" s="62">
        <f t="shared" si="291"/>
        <v>77719.999999999985</v>
      </c>
      <c r="P5308" s="63">
        <v>6200</v>
      </c>
    </row>
    <row r="5309" spans="1:18" ht="12.75" customHeight="1" x14ac:dyDescent="0.2">
      <c r="D5309" s="72"/>
      <c r="E5309" s="60">
        <f t="shared" si="289"/>
        <v>0</v>
      </c>
      <c r="P5309" s="63">
        <v>22200</v>
      </c>
    </row>
    <row r="5310" spans="1:18" ht="12.75" customHeight="1" x14ac:dyDescent="0.2">
      <c r="A5310" s="58" t="s">
        <v>931</v>
      </c>
      <c r="D5310" s="72"/>
      <c r="E5310" s="60">
        <f t="shared" si="289"/>
        <v>0</v>
      </c>
    </row>
    <row r="5311" spans="1:18" ht="12.75" customHeight="1" x14ac:dyDescent="0.2">
      <c r="D5311" s="72"/>
      <c r="E5311" s="60">
        <f t="shared" si="289"/>
        <v>0</v>
      </c>
    </row>
    <row r="5312" spans="1:18" ht="12.75" customHeight="1" x14ac:dyDescent="0.2">
      <c r="A5312" s="58" t="s">
        <v>932</v>
      </c>
      <c r="D5312" s="72"/>
      <c r="E5312" s="60">
        <f t="shared" si="289"/>
        <v>0</v>
      </c>
    </row>
    <row r="5313" spans="1:5" ht="12.75" customHeight="1" x14ac:dyDescent="0.2">
      <c r="D5313" s="72"/>
      <c r="E5313" s="60">
        <f t="shared" si="289"/>
        <v>0</v>
      </c>
    </row>
    <row r="5314" spans="1:5" ht="12.75" customHeight="1" x14ac:dyDescent="0.2">
      <c r="A5314" s="58" t="s">
        <v>933</v>
      </c>
      <c r="D5314" s="72"/>
      <c r="E5314" s="60">
        <f t="shared" si="289"/>
        <v>0</v>
      </c>
    </row>
    <row r="5315" spans="1:5" ht="12.75" customHeight="1" x14ac:dyDescent="0.2">
      <c r="D5315" s="72"/>
      <c r="E5315" s="60">
        <f t="shared" si="289"/>
        <v>0</v>
      </c>
    </row>
    <row r="5316" spans="1:5" ht="12.75" customHeight="1" x14ac:dyDescent="0.2">
      <c r="A5316" s="58" t="s">
        <v>934</v>
      </c>
      <c r="D5316" s="72"/>
      <c r="E5316" s="60">
        <f t="shared" si="289"/>
        <v>0</v>
      </c>
    </row>
    <row r="5317" spans="1:5" ht="12.75" customHeight="1" x14ac:dyDescent="0.2">
      <c r="D5317" s="72"/>
      <c r="E5317" s="60">
        <f t="shared" si="289"/>
        <v>0</v>
      </c>
    </row>
    <row r="5318" spans="1:5" ht="12.75" customHeight="1" x14ac:dyDescent="0.2">
      <c r="A5318" s="58" t="s">
        <v>935</v>
      </c>
      <c r="D5318" s="72"/>
      <c r="E5318" s="60">
        <f t="shared" si="289"/>
        <v>0</v>
      </c>
    </row>
    <row r="5319" spans="1:5" ht="12.75" customHeight="1" x14ac:dyDescent="0.2">
      <c r="D5319" s="72"/>
      <c r="E5319" s="60">
        <f t="shared" si="289"/>
        <v>0</v>
      </c>
    </row>
    <row r="5320" spans="1:5" ht="12.75" customHeight="1" x14ac:dyDescent="0.2">
      <c r="A5320" s="58" t="s">
        <v>936</v>
      </c>
      <c r="D5320" s="72"/>
      <c r="E5320" s="60">
        <f t="shared" si="289"/>
        <v>0</v>
      </c>
    </row>
    <row r="5321" spans="1:5" ht="12.75" customHeight="1" x14ac:dyDescent="0.2">
      <c r="D5321" s="72"/>
      <c r="E5321" s="60">
        <f t="shared" si="289"/>
        <v>0</v>
      </c>
    </row>
    <row r="5322" spans="1:5" ht="12.75" customHeight="1" x14ac:dyDescent="0.2">
      <c r="A5322" s="58" t="s">
        <v>937</v>
      </c>
      <c r="D5322" s="72"/>
      <c r="E5322" s="60">
        <f t="shared" si="289"/>
        <v>0</v>
      </c>
    </row>
    <row r="5323" spans="1:5" ht="12.75" customHeight="1" x14ac:dyDescent="0.2">
      <c r="D5323" s="72"/>
      <c r="E5323" s="60">
        <f t="shared" si="289"/>
        <v>0</v>
      </c>
    </row>
    <row r="5324" spans="1:5" ht="12.75" customHeight="1" x14ac:dyDescent="0.2">
      <c r="A5324" s="58" t="s">
        <v>938</v>
      </c>
      <c r="D5324" s="72"/>
      <c r="E5324" s="60">
        <f t="shared" si="289"/>
        <v>0</v>
      </c>
    </row>
    <row r="5325" spans="1:5" ht="12.75" customHeight="1" x14ac:dyDescent="0.2">
      <c r="D5325" s="72"/>
      <c r="E5325" s="60">
        <f t="shared" si="289"/>
        <v>0</v>
      </c>
    </row>
    <row r="5326" spans="1:5" ht="12.75" customHeight="1" x14ac:dyDescent="0.2">
      <c r="A5326" s="58" t="s">
        <v>939</v>
      </c>
      <c r="D5326" s="72"/>
      <c r="E5326" s="60">
        <f t="shared" si="289"/>
        <v>0</v>
      </c>
    </row>
    <row r="5327" spans="1:5" ht="12.75" customHeight="1" x14ac:dyDescent="0.2">
      <c r="D5327" s="72"/>
      <c r="E5327" s="60">
        <f t="shared" si="289"/>
        <v>0</v>
      </c>
    </row>
    <row r="5328" spans="1:5" ht="12.75" customHeight="1" x14ac:dyDescent="0.2">
      <c r="D5328" s="72"/>
      <c r="E5328" s="60">
        <f t="shared" si="289"/>
        <v>0</v>
      </c>
    </row>
    <row r="5329" spans="1:16" ht="12.75" customHeight="1" x14ac:dyDescent="0.2">
      <c r="A5329" s="58" t="s">
        <v>2216</v>
      </c>
      <c r="D5329" s="72"/>
      <c r="E5329" s="60">
        <f t="shared" si="289"/>
        <v>0</v>
      </c>
    </row>
    <row r="5330" spans="1:16" ht="12.75" customHeight="1" x14ac:dyDescent="0.2">
      <c r="D5330" s="72"/>
      <c r="E5330" s="60">
        <f t="shared" si="289"/>
        <v>0</v>
      </c>
    </row>
    <row r="5331" spans="1:16" ht="12.75" customHeight="1" x14ac:dyDescent="0.2">
      <c r="A5331" s="58" t="s">
        <v>2217</v>
      </c>
      <c r="D5331" s="72"/>
      <c r="E5331" s="60">
        <f t="shared" si="289"/>
        <v>0</v>
      </c>
    </row>
    <row r="5332" spans="1:16" ht="12.75" customHeight="1" x14ac:dyDescent="0.2">
      <c r="D5332" s="72"/>
      <c r="E5332" s="60">
        <f t="shared" si="289"/>
        <v>0</v>
      </c>
    </row>
    <row r="5333" spans="1:16" ht="12.75" customHeight="1" x14ac:dyDescent="0.2">
      <c r="A5333" s="58">
        <v>39204</v>
      </c>
      <c r="B5333" s="58" t="s">
        <v>2218</v>
      </c>
      <c r="C5333" s="59">
        <v>4.84</v>
      </c>
      <c r="D5333" s="72">
        <f t="shared" ref="D5333:D5348" si="292">C5333*D1999</f>
        <v>187146.66666666666</v>
      </c>
      <c r="E5333" s="60">
        <f t="shared" si="289"/>
        <v>-163803.86293333332</v>
      </c>
      <c r="K5333" s="62">
        <f t="shared" ref="K5333:K5348" si="293">D5333</f>
        <v>187146.66666666666</v>
      </c>
    </row>
    <row r="5334" spans="1:16" ht="12.75" customHeight="1" x14ac:dyDescent="0.2">
      <c r="A5334" s="58">
        <v>39205</v>
      </c>
      <c r="B5334" s="58" t="s">
        <v>2219</v>
      </c>
      <c r="C5334" s="59">
        <v>5.97</v>
      </c>
      <c r="D5334" s="72">
        <f t="shared" si="292"/>
        <v>230839.99999999997</v>
      </c>
      <c r="E5334" s="60">
        <f t="shared" si="289"/>
        <v>-202047.32679999998</v>
      </c>
      <c r="K5334" s="62">
        <f t="shared" si="293"/>
        <v>230839.99999999997</v>
      </c>
      <c r="P5334" s="63">
        <v>53600</v>
      </c>
    </row>
    <row r="5335" spans="1:16" ht="12.75" customHeight="1" x14ac:dyDescent="0.2">
      <c r="A5335" s="58">
        <v>39206</v>
      </c>
      <c r="B5335" s="58" t="s">
        <v>2220</v>
      </c>
      <c r="C5335" s="59">
        <v>7.61</v>
      </c>
      <c r="D5335" s="72">
        <f t="shared" si="292"/>
        <v>294253.33333333331</v>
      </c>
      <c r="E5335" s="60">
        <f t="shared" si="289"/>
        <v>-257551.11506666665</v>
      </c>
      <c r="K5335" s="62">
        <f t="shared" si="293"/>
        <v>294253.33333333331</v>
      </c>
      <c r="P5335" s="63">
        <v>66100</v>
      </c>
    </row>
    <row r="5336" spans="1:16" ht="12.75" customHeight="1" x14ac:dyDescent="0.2">
      <c r="A5336" s="58">
        <v>39207</v>
      </c>
      <c r="B5336" s="58" t="s">
        <v>2221</v>
      </c>
      <c r="C5336" s="59">
        <v>10.45</v>
      </c>
      <c r="D5336" s="72">
        <f t="shared" si="292"/>
        <v>404066.66666666663</v>
      </c>
      <c r="E5336" s="60">
        <f t="shared" si="289"/>
        <v>-353667.43133333331</v>
      </c>
      <c r="K5336" s="62">
        <f t="shared" si="293"/>
        <v>404066.66666666663</v>
      </c>
      <c r="P5336" s="63">
        <v>84200</v>
      </c>
    </row>
    <row r="5337" spans="1:16" ht="12.75" customHeight="1" x14ac:dyDescent="0.2">
      <c r="A5337" s="58">
        <v>39208</v>
      </c>
      <c r="B5337" s="58" t="s">
        <v>2222</v>
      </c>
      <c r="C5337" s="59">
        <v>15.13</v>
      </c>
      <c r="D5337" s="72">
        <f t="shared" si="292"/>
        <v>585026.66666666663</v>
      </c>
      <c r="E5337" s="60">
        <f t="shared" si="289"/>
        <v>-512056.29053333332</v>
      </c>
      <c r="K5337" s="62">
        <f t="shared" si="293"/>
        <v>585026.66666666663</v>
      </c>
      <c r="P5337" s="63">
        <v>115600</v>
      </c>
    </row>
    <row r="5338" spans="1:16" ht="12.75" customHeight="1" x14ac:dyDescent="0.2">
      <c r="A5338" s="58">
        <v>39209</v>
      </c>
      <c r="B5338" s="58" t="s">
        <v>2223</v>
      </c>
      <c r="C5338" s="59">
        <v>16.88</v>
      </c>
      <c r="D5338" s="72">
        <f t="shared" si="292"/>
        <v>652693.33333333326</v>
      </c>
      <c r="E5338" s="60">
        <f t="shared" si="289"/>
        <v>-571282.89386666659</v>
      </c>
      <c r="K5338" s="62">
        <f t="shared" si="293"/>
        <v>652693.33333333326</v>
      </c>
      <c r="P5338" s="63">
        <v>167400</v>
      </c>
    </row>
    <row r="5339" spans="1:16" ht="12.75" customHeight="1" x14ac:dyDescent="0.2">
      <c r="A5339" s="58">
        <v>39210</v>
      </c>
      <c r="B5339" s="58" t="s">
        <v>2224</v>
      </c>
      <c r="C5339" s="59">
        <v>18.510000000000002</v>
      </c>
      <c r="D5339" s="72">
        <f t="shared" si="292"/>
        <v>715720</v>
      </c>
      <c r="E5339" s="60">
        <f t="shared" si="289"/>
        <v>-626448.24439999997</v>
      </c>
      <c r="K5339" s="62">
        <f t="shared" si="293"/>
        <v>715720</v>
      </c>
      <c r="P5339" s="63">
        <v>186800</v>
      </c>
    </row>
    <row r="5340" spans="1:16" ht="12.75" customHeight="1" x14ac:dyDescent="0.2">
      <c r="A5340" s="58">
        <v>39211</v>
      </c>
      <c r="B5340" s="58" t="s">
        <v>2225</v>
      </c>
      <c r="C5340" s="59">
        <v>21.1</v>
      </c>
      <c r="D5340" s="72">
        <f t="shared" si="292"/>
        <v>815866.66666666663</v>
      </c>
      <c r="E5340" s="60">
        <f t="shared" si="289"/>
        <v>-714103.61733333324</v>
      </c>
      <c r="K5340" s="62">
        <f t="shared" si="293"/>
        <v>815866.66666666663</v>
      </c>
      <c r="P5340" s="63">
        <v>204800</v>
      </c>
    </row>
    <row r="5341" spans="1:16" ht="12.75" customHeight="1" x14ac:dyDescent="0.2">
      <c r="A5341" s="58">
        <v>39212</v>
      </c>
      <c r="B5341" s="58" t="s">
        <v>2226</v>
      </c>
      <c r="C5341" s="59">
        <v>28.08</v>
      </c>
      <c r="D5341" s="72">
        <f t="shared" si="292"/>
        <v>1085759.9999999998</v>
      </c>
      <c r="E5341" s="60">
        <f t="shared" si="289"/>
        <v>-950333.1551999998</v>
      </c>
      <c r="K5341" s="62">
        <f t="shared" si="293"/>
        <v>1085759.9999999998</v>
      </c>
      <c r="P5341" s="63">
        <v>233500</v>
      </c>
    </row>
    <row r="5342" spans="1:16" ht="12.75" customHeight="1" x14ac:dyDescent="0.2">
      <c r="A5342" s="58">
        <v>39213</v>
      </c>
      <c r="B5342" s="58" t="s">
        <v>2227</v>
      </c>
      <c r="C5342" s="59">
        <v>29.95</v>
      </c>
      <c r="D5342" s="72">
        <f t="shared" si="292"/>
        <v>1158066.6666666665</v>
      </c>
      <c r="E5342" s="60">
        <f t="shared" si="289"/>
        <v>-1013621.0113333332</v>
      </c>
      <c r="K5342" s="62">
        <f t="shared" si="293"/>
        <v>1158066.6666666665</v>
      </c>
      <c r="P5342" s="63">
        <v>310800</v>
      </c>
    </row>
    <row r="5343" spans="1:16" ht="12.75" customHeight="1" x14ac:dyDescent="0.2">
      <c r="A5343" s="58">
        <v>39214</v>
      </c>
      <c r="B5343" s="58" t="s">
        <v>2228</v>
      </c>
      <c r="C5343" s="59">
        <v>31.47</v>
      </c>
      <c r="D5343" s="72">
        <f t="shared" si="292"/>
        <v>1216839.9999999998</v>
      </c>
      <c r="E5343" s="60">
        <f t="shared" si="289"/>
        <v>-1065063.5467999997</v>
      </c>
      <c r="K5343" s="62">
        <f t="shared" si="293"/>
        <v>1216839.9999999998</v>
      </c>
      <c r="P5343" s="63">
        <v>331400</v>
      </c>
    </row>
    <row r="5344" spans="1:16" ht="12.75" customHeight="1" x14ac:dyDescent="0.2">
      <c r="A5344" s="58">
        <v>39215</v>
      </c>
      <c r="B5344" s="58" t="s">
        <v>2229</v>
      </c>
      <c r="C5344" s="59">
        <v>33.159999999999997</v>
      </c>
      <c r="D5344" s="72">
        <f t="shared" si="292"/>
        <v>1282186.6666666665</v>
      </c>
      <c r="E5344" s="60">
        <f t="shared" si="289"/>
        <v>-1122259.5237333332</v>
      </c>
      <c r="K5344" s="62">
        <f t="shared" si="293"/>
        <v>1282186.6666666665</v>
      </c>
      <c r="P5344" s="63">
        <v>348300</v>
      </c>
    </row>
    <row r="5345" spans="1:16" ht="12.75" customHeight="1" x14ac:dyDescent="0.2">
      <c r="A5345" s="58">
        <v>39216</v>
      </c>
      <c r="B5345" s="58" t="s">
        <v>2230</v>
      </c>
      <c r="C5345" s="59">
        <v>34.82</v>
      </c>
      <c r="D5345" s="72">
        <f t="shared" si="292"/>
        <v>1346373.3333333333</v>
      </c>
      <c r="E5345" s="60">
        <f t="shared" si="289"/>
        <v>-1178440.1874666666</v>
      </c>
      <c r="K5345" s="62">
        <f t="shared" si="293"/>
        <v>1346373.3333333333</v>
      </c>
      <c r="P5345" s="63">
        <v>367000</v>
      </c>
    </row>
    <row r="5346" spans="1:16" ht="12.75" customHeight="1" x14ac:dyDescent="0.2">
      <c r="A5346" s="58">
        <v>39217</v>
      </c>
      <c r="B5346" s="58" t="s">
        <v>2231</v>
      </c>
      <c r="C5346" s="59">
        <v>36.51</v>
      </c>
      <c r="D5346" s="72">
        <f t="shared" si="292"/>
        <v>1411719.9999999998</v>
      </c>
      <c r="E5346" s="60">
        <f t="shared" si="289"/>
        <v>-1235636.1643999997</v>
      </c>
      <c r="K5346" s="62">
        <f t="shared" si="293"/>
        <v>1411719.9999999998</v>
      </c>
      <c r="P5346" s="63">
        <v>385300</v>
      </c>
    </row>
    <row r="5347" spans="1:16" ht="12.75" customHeight="1" x14ac:dyDescent="0.2">
      <c r="A5347" s="58">
        <v>39218</v>
      </c>
      <c r="B5347" s="58" t="s">
        <v>2232</v>
      </c>
      <c r="C5347" s="59">
        <v>38.340000000000003</v>
      </c>
      <c r="D5347" s="72">
        <f t="shared" si="292"/>
        <v>1482480</v>
      </c>
      <c r="E5347" s="60">
        <f t="shared" si="289"/>
        <v>-1297570.2696</v>
      </c>
      <c r="K5347" s="62">
        <f t="shared" si="293"/>
        <v>1482480</v>
      </c>
      <c r="P5347" s="63">
        <v>404000</v>
      </c>
    </row>
    <row r="5348" spans="1:16" ht="12.75" customHeight="1" x14ac:dyDescent="0.2">
      <c r="A5348" s="58">
        <v>39219</v>
      </c>
      <c r="B5348" s="58" t="s">
        <v>2233</v>
      </c>
      <c r="C5348" s="59">
        <v>48.07</v>
      </c>
      <c r="D5348" s="72">
        <f t="shared" si="292"/>
        <v>1858706.6666666665</v>
      </c>
      <c r="E5348" s="60">
        <f t="shared" si="289"/>
        <v>-1626870.1841333332</v>
      </c>
      <c r="K5348" s="62">
        <f t="shared" si="293"/>
        <v>1858706.6666666665</v>
      </c>
      <c r="P5348" s="63">
        <v>424300</v>
      </c>
    </row>
    <row r="5349" spans="1:16" ht="12.75" customHeight="1" x14ac:dyDescent="0.2">
      <c r="D5349" s="72"/>
      <c r="E5349" s="60">
        <f t="shared" ref="E5349:E5393" si="294">D5349*12.473%-D5349</f>
        <v>0</v>
      </c>
      <c r="P5349" s="63">
        <v>532000</v>
      </c>
    </row>
    <row r="5350" spans="1:16" ht="12.75" customHeight="1" x14ac:dyDescent="0.2">
      <c r="D5350" s="72"/>
      <c r="E5350" s="60">
        <f t="shared" si="294"/>
        <v>0</v>
      </c>
    </row>
    <row r="5351" spans="1:16" ht="12.75" customHeight="1" x14ac:dyDescent="0.2">
      <c r="A5351" s="58" t="s">
        <v>2234</v>
      </c>
      <c r="D5351" s="72"/>
      <c r="E5351" s="60">
        <f t="shared" si="294"/>
        <v>0</v>
      </c>
    </row>
    <row r="5352" spans="1:16" ht="12.75" customHeight="1" x14ac:dyDescent="0.2">
      <c r="D5352" s="72"/>
      <c r="E5352" s="60">
        <f t="shared" si="294"/>
        <v>0</v>
      </c>
    </row>
    <row r="5353" spans="1:16" ht="12.75" customHeight="1" x14ac:dyDescent="0.2">
      <c r="A5353" s="58" t="s">
        <v>2235</v>
      </c>
      <c r="D5353" s="72"/>
      <c r="E5353" s="60">
        <f t="shared" si="294"/>
        <v>0</v>
      </c>
    </row>
    <row r="5354" spans="1:16" ht="12.75" customHeight="1" x14ac:dyDescent="0.2">
      <c r="D5354" s="72"/>
      <c r="E5354" s="60">
        <f t="shared" si="294"/>
        <v>0</v>
      </c>
    </row>
    <row r="5355" spans="1:16" ht="12.75" customHeight="1" x14ac:dyDescent="0.2">
      <c r="D5355" s="72"/>
      <c r="E5355" s="60">
        <f t="shared" si="294"/>
        <v>0</v>
      </c>
    </row>
    <row r="5356" spans="1:16" ht="12.75" customHeight="1" x14ac:dyDescent="0.2">
      <c r="A5356" s="58" t="s">
        <v>2236</v>
      </c>
      <c r="D5356" s="72"/>
      <c r="E5356" s="60">
        <f t="shared" si="294"/>
        <v>0</v>
      </c>
    </row>
    <row r="5357" spans="1:16" ht="12.75" customHeight="1" x14ac:dyDescent="0.2">
      <c r="D5357" s="72"/>
      <c r="E5357" s="60">
        <f t="shared" si="294"/>
        <v>0</v>
      </c>
    </row>
    <row r="5358" spans="1:16" ht="12.75" customHeight="1" x14ac:dyDescent="0.2">
      <c r="A5358" s="58" t="s">
        <v>2237</v>
      </c>
      <c r="D5358" s="72"/>
      <c r="E5358" s="60">
        <f t="shared" si="294"/>
        <v>0</v>
      </c>
    </row>
    <row r="5359" spans="1:16" ht="12.75" customHeight="1" x14ac:dyDescent="0.2">
      <c r="D5359" s="72"/>
      <c r="E5359" s="60">
        <f t="shared" si="294"/>
        <v>0</v>
      </c>
    </row>
    <row r="5360" spans="1:16" ht="12.75" customHeight="1" x14ac:dyDescent="0.2">
      <c r="A5360" s="58">
        <v>39220</v>
      </c>
      <c r="B5360" s="58" t="s">
        <v>2238</v>
      </c>
      <c r="C5360" s="59">
        <v>16.95</v>
      </c>
      <c r="D5360" s="72">
        <f>C5360*D2026</f>
        <v>655399.99999999988</v>
      </c>
      <c r="E5360" s="60">
        <f t="shared" si="294"/>
        <v>-573651.95799999987</v>
      </c>
      <c r="K5360" s="62">
        <f>D5360</f>
        <v>655399.99999999988</v>
      </c>
    </row>
    <row r="5361" spans="1:16" ht="12.75" customHeight="1" x14ac:dyDescent="0.2">
      <c r="D5361" s="72"/>
      <c r="E5361" s="60">
        <f t="shared" si="294"/>
        <v>0</v>
      </c>
      <c r="P5361" s="63">
        <v>187600</v>
      </c>
    </row>
    <row r="5362" spans="1:16" ht="12.75" customHeight="1" x14ac:dyDescent="0.2">
      <c r="A5362" s="58" t="s">
        <v>2239</v>
      </c>
      <c r="D5362" s="72"/>
      <c r="E5362" s="60">
        <f t="shared" si="294"/>
        <v>0</v>
      </c>
    </row>
    <row r="5363" spans="1:16" ht="12.75" customHeight="1" x14ac:dyDescent="0.2">
      <c r="D5363" s="72"/>
      <c r="E5363" s="60">
        <f t="shared" si="294"/>
        <v>0</v>
      </c>
    </row>
    <row r="5364" spans="1:16" ht="12.75" customHeight="1" x14ac:dyDescent="0.2">
      <c r="A5364" s="58" t="s">
        <v>5050</v>
      </c>
      <c r="D5364" s="72"/>
      <c r="E5364" s="60">
        <f t="shared" si="294"/>
        <v>0</v>
      </c>
    </row>
    <row r="5365" spans="1:16" ht="12.75" customHeight="1" x14ac:dyDescent="0.2">
      <c r="A5365" s="58" t="s">
        <v>940</v>
      </c>
      <c r="D5365" s="72"/>
      <c r="E5365" s="60">
        <f t="shared" si="294"/>
        <v>0</v>
      </c>
    </row>
    <row r="5366" spans="1:16" ht="12.75" customHeight="1" x14ac:dyDescent="0.2">
      <c r="D5366" s="72"/>
      <c r="E5366" s="60">
        <f t="shared" si="294"/>
        <v>0</v>
      </c>
    </row>
    <row r="5367" spans="1:16" ht="12.75" customHeight="1" x14ac:dyDescent="0.2">
      <c r="A5367" s="58" t="s">
        <v>941</v>
      </c>
      <c r="D5367" s="72"/>
      <c r="E5367" s="60">
        <f t="shared" si="294"/>
        <v>0</v>
      </c>
    </row>
    <row r="5368" spans="1:16" ht="12.75" customHeight="1" x14ac:dyDescent="0.2">
      <c r="D5368" s="72"/>
      <c r="E5368" s="60">
        <f t="shared" si="294"/>
        <v>0</v>
      </c>
    </row>
    <row r="5369" spans="1:16" ht="12.75" customHeight="1" x14ac:dyDescent="0.2">
      <c r="A5369" s="58" t="s">
        <v>942</v>
      </c>
      <c r="D5369" s="72"/>
      <c r="E5369" s="60">
        <f t="shared" si="294"/>
        <v>0</v>
      </c>
    </row>
    <row r="5370" spans="1:16" ht="12.75" customHeight="1" x14ac:dyDescent="0.2">
      <c r="D5370" s="72"/>
      <c r="E5370" s="60">
        <f t="shared" si="294"/>
        <v>0</v>
      </c>
    </row>
    <row r="5371" spans="1:16" ht="12.75" customHeight="1" x14ac:dyDescent="0.2">
      <c r="D5371" s="72"/>
      <c r="E5371" s="60">
        <f t="shared" si="294"/>
        <v>0</v>
      </c>
    </row>
    <row r="5372" spans="1:16" ht="12.75" customHeight="1" x14ac:dyDescent="0.2">
      <c r="A5372" s="58" t="s">
        <v>943</v>
      </c>
      <c r="D5372" s="72"/>
      <c r="E5372" s="60">
        <f t="shared" si="294"/>
        <v>0</v>
      </c>
    </row>
    <row r="5373" spans="1:16" ht="12.75" customHeight="1" x14ac:dyDescent="0.2">
      <c r="D5373" s="72"/>
      <c r="E5373" s="60">
        <f t="shared" si="294"/>
        <v>0</v>
      </c>
    </row>
    <row r="5374" spans="1:16" ht="12.75" customHeight="1" x14ac:dyDescent="0.2">
      <c r="D5374" s="72"/>
      <c r="E5374" s="60">
        <f t="shared" si="294"/>
        <v>0</v>
      </c>
    </row>
    <row r="5375" spans="1:16" ht="12.75" customHeight="1" x14ac:dyDescent="0.2">
      <c r="A5375" s="58" t="s">
        <v>944</v>
      </c>
      <c r="D5375" s="72"/>
      <c r="E5375" s="60">
        <f t="shared" si="294"/>
        <v>0</v>
      </c>
    </row>
    <row r="5376" spans="1:16" ht="12.75" customHeight="1" x14ac:dyDescent="0.2">
      <c r="D5376" s="72"/>
      <c r="E5376" s="60">
        <f t="shared" si="294"/>
        <v>0</v>
      </c>
    </row>
    <row r="5377" spans="1:16" ht="12.75" customHeight="1" x14ac:dyDescent="0.2">
      <c r="A5377" s="58">
        <v>39221</v>
      </c>
      <c r="B5377" s="58" t="s">
        <v>945</v>
      </c>
      <c r="C5377" s="59">
        <v>2.3199999999999998</v>
      </c>
      <c r="D5377" s="72">
        <f>C5377*D2043</f>
        <v>89706.666666666657</v>
      </c>
      <c r="E5377" s="60">
        <f t="shared" si="294"/>
        <v>-78517.554133333324</v>
      </c>
      <c r="K5377" s="62">
        <f>D5377</f>
        <v>89706.666666666657</v>
      </c>
    </row>
    <row r="5378" spans="1:16" ht="12.75" customHeight="1" x14ac:dyDescent="0.2">
      <c r="D5378" s="72"/>
      <c r="E5378" s="60">
        <f t="shared" si="294"/>
        <v>0</v>
      </c>
      <c r="P5378" s="63">
        <v>25700</v>
      </c>
    </row>
    <row r="5379" spans="1:16" ht="12.75" customHeight="1" x14ac:dyDescent="0.2">
      <c r="D5379" s="72"/>
      <c r="E5379" s="60">
        <f t="shared" si="294"/>
        <v>0</v>
      </c>
    </row>
    <row r="5380" spans="1:16" ht="12.75" customHeight="1" x14ac:dyDescent="0.2">
      <c r="A5380" s="58" t="s">
        <v>946</v>
      </c>
      <c r="D5380" s="72"/>
      <c r="E5380" s="60">
        <f t="shared" si="294"/>
        <v>0</v>
      </c>
    </row>
    <row r="5381" spans="1:16" ht="12.75" customHeight="1" x14ac:dyDescent="0.2">
      <c r="D5381" s="72"/>
      <c r="E5381" s="60">
        <f t="shared" si="294"/>
        <v>0</v>
      </c>
    </row>
    <row r="5382" spans="1:16" ht="12.75" customHeight="1" x14ac:dyDescent="0.2">
      <c r="A5382" s="58">
        <v>39201</v>
      </c>
      <c r="B5382" s="58" t="s">
        <v>947</v>
      </c>
      <c r="C5382" s="59">
        <v>1.64</v>
      </c>
      <c r="D5382" s="72">
        <f>C5382*D2048</f>
        <v>63413.333333333328</v>
      </c>
      <c r="E5382" s="60">
        <f t="shared" si="294"/>
        <v>-55503.788266666663</v>
      </c>
      <c r="K5382" s="62">
        <f>D5382</f>
        <v>63413.333333333328</v>
      </c>
    </row>
    <row r="5383" spans="1:16" ht="12.75" customHeight="1" x14ac:dyDescent="0.2">
      <c r="A5383" s="58">
        <v>39202</v>
      </c>
      <c r="B5383" s="58" t="s">
        <v>948</v>
      </c>
      <c r="C5383" s="59">
        <v>0.71</v>
      </c>
      <c r="D5383" s="72">
        <f>C5383*D2049</f>
        <v>27453.333333333328</v>
      </c>
      <c r="E5383" s="60">
        <f t="shared" si="294"/>
        <v>-24029.079066666662</v>
      </c>
      <c r="K5383" s="62">
        <f>D5383</f>
        <v>27453.333333333328</v>
      </c>
      <c r="P5383" s="63">
        <v>18100</v>
      </c>
    </row>
    <row r="5384" spans="1:16" ht="12.75" customHeight="1" x14ac:dyDescent="0.2">
      <c r="D5384" s="72"/>
      <c r="E5384" s="60">
        <f t="shared" si="294"/>
        <v>0</v>
      </c>
      <c r="P5384" s="63">
        <v>7900</v>
      </c>
    </row>
    <row r="5385" spans="1:16" ht="12.75" customHeight="1" x14ac:dyDescent="0.2">
      <c r="A5385" s="58" t="s">
        <v>949</v>
      </c>
      <c r="D5385" s="72"/>
      <c r="E5385" s="60">
        <f t="shared" si="294"/>
        <v>0</v>
      </c>
    </row>
    <row r="5386" spans="1:16" ht="12.75" customHeight="1" x14ac:dyDescent="0.2">
      <c r="D5386" s="72"/>
      <c r="E5386" s="60">
        <f t="shared" si="294"/>
        <v>0</v>
      </c>
    </row>
    <row r="5387" spans="1:16" ht="12.75" customHeight="1" x14ac:dyDescent="0.2">
      <c r="D5387" s="72"/>
      <c r="E5387" s="60">
        <f t="shared" si="294"/>
        <v>0</v>
      </c>
    </row>
    <row r="5388" spans="1:16" ht="12.75" customHeight="1" x14ac:dyDescent="0.2">
      <c r="A5388" s="58" t="s">
        <v>33</v>
      </c>
      <c r="D5388" s="72"/>
      <c r="E5388" s="60">
        <f t="shared" si="294"/>
        <v>0</v>
      </c>
    </row>
    <row r="5389" spans="1:16" ht="12.75" customHeight="1" x14ac:dyDescent="0.2">
      <c r="A5389" s="58">
        <v>0</v>
      </c>
      <c r="B5389" s="58" t="s">
        <v>34</v>
      </c>
      <c r="D5389" s="72"/>
      <c r="E5389" s="60">
        <f t="shared" si="294"/>
        <v>0</v>
      </c>
      <c r="K5389" s="62">
        <v>0</v>
      </c>
    </row>
    <row r="5390" spans="1:16" ht="12.75" customHeight="1" x14ac:dyDescent="0.2">
      <c r="A5390" s="58">
        <v>39301</v>
      </c>
      <c r="B5390" s="58" t="s">
        <v>35</v>
      </c>
      <c r="C5390" s="59">
        <v>2.2799999999999998</v>
      </c>
      <c r="D5390" s="72">
        <f>C5390*D2056</f>
        <v>88159.999999999985</v>
      </c>
      <c r="E5390" s="60">
        <f t="shared" si="294"/>
        <v>-77163.80319999998</v>
      </c>
      <c r="K5390" s="62">
        <f>D5390</f>
        <v>88159.999999999985</v>
      </c>
    </row>
    <row r="5391" spans="1:16" ht="12.75" customHeight="1" x14ac:dyDescent="0.2">
      <c r="A5391" s="58">
        <v>39302</v>
      </c>
      <c r="B5391" s="58" t="s">
        <v>36</v>
      </c>
      <c r="C5391" s="59">
        <v>4.2699999999999996</v>
      </c>
      <c r="D5391" s="72">
        <f>C5391*D2057</f>
        <v>165106.66666666663</v>
      </c>
      <c r="E5391" s="60">
        <f t="shared" si="294"/>
        <v>-144512.9121333333</v>
      </c>
      <c r="K5391" s="62">
        <f>D5391</f>
        <v>165106.66666666663</v>
      </c>
      <c r="P5391" s="63">
        <v>25200</v>
      </c>
    </row>
    <row r="5392" spans="1:16" ht="12.75" customHeight="1" x14ac:dyDescent="0.2">
      <c r="A5392" s="58">
        <v>39303</v>
      </c>
      <c r="B5392" s="58" t="s">
        <v>37</v>
      </c>
      <c r="C5392" s="59">
        <v>9.92</v>
      </c>
      <c r="D5392" s="72">
        <f>C5392*D2058</f>
        <v>383573.33333333331</v>
      </c>
      <c r="E5392" s="60">
        <f t="shared" si="294"/>
        <v>-335730.23146666668</v>
      </c>
      <c r="K5392" s="62">
        <f>D5392</f>
        <v>383573.33333333331</v>
      </c>
      <c r="P5392" s="63">
        <v>47300</v>
      </c>
    </row>
    <row r="5393" spans="1:16" ht="12.75" customHeight="1" x14ac:dyDescent="0.2">
      <c r="A5393" s="58">
        <v>39304</v>
      </c>
      <c r="B5393" s="58" t="s">
        <v>38</v>
      </c>
      <c r="C5393" s="59">
        <v>15.72</v>
      </c>
      <c r="D5393" s="72">
        <f>C5393*D2059</f>
        <v>607840</v>
      </c>
      <c r="E5393" s="60">
        <f t="shared" si="294"/>
        <v>-532024.11679999996</v>
      </c>
      <c r="K5393" s="62">
        <f>D5393</f>
        <v>607840</v>
      </c>
      <c r="P5393" s="63">
        <v>109800</v>
      </c>
    </row>
    <row r="5394" spans="1:16" ht="12.75" customHeight="1" x14ac:dyDescent="0.2">
      <c r="D5394" s="72"/>
      <c r="P5394" s="63">
        <v>174000</v>
      </c>
    </row>
    <row r="5395" spans="1:16" ht="12.75" customHeight="1" x14ac:dyDescent="0.2">
      <c r="A5395" s="58" t="s">
        <v>39</v>
      </c>
      <c r="D5395" s="72"/>
    </row>
    <row r="5396" spans="1:16" ht="12.75" customHeight="1" x14ac:dyDescent="0.2">
      <c r="D5396" s="72"/>
    </row>
    <row r="5397" spans="1:16" ht="12.75" customHeight="1" x14ac:dyDescent="0.2">
      <c r="A5397" s="58" t="s">
        <v>40</v>
      </c>
      <c r="D5397" s="72"/>
    </row>
    <row r="5398" spans="1:16" ht="12.75" customHeight="1" x14ac:dyDescent="0.2">
      <c r="D5398" s="72"/>
    </row>
    <row r="5399" spans="1:16" ht="12.75" customHeight="1" x14ac:dyDescent="0.2">
      <c r="A5399" s="58">
        <v>39305</v>
      </c>
      <c r="B5399" s="58" t="s">
        <v>41</v>
      </c>
      <c r="C5399" s="59">
        <v>2.31</v>
      </c>
      <c r="D5399" s="72">
        <f>C5399*D2065</f>
        <v>89320</v>
      </c>
      <c r="K5399" s="62">
        <f>D5399</f>
        <v>89320</v>
      </c>
    </row>
    <row r="5400" spans="1:16" ht="12.75" customHeight="1" x14ac:dyDescent="0.2">
      <c r="D5400" s="72"/>
      <c r="P5400" s="63">
        <v>25600</v>
      </c>
    </row>
    <row r="5401" spans="1:16" ht="12.75" customHeight="1" x14ac:dyDescent="0.2">
      <c r="A5401" s="58" t="s">
        <v>42</v>
      </c>
      <c r="D5401" s="72"/>
    </row>
    <row r="5402" spans="1:16" ht="12.75" customHeight="1" x14ac:dyDescent="0.2">
      <c r="D5402" s="72"/>
    </row>
    <row r="5403" spans="1:16" ht="12.75" customHeight="1" x14ac:dyDescent="0.2">
      <c r="A5403" s="58" t="s">
        <v>43</v>
      </c>
      <c r="D5403" s="72"/>
    </row>
    <row r="5404" spans="1:16" ht="12.75" customHeight="1" x14ac:dyDescent="0.2">
      <c r="D5404" s="72"/>
    </row>
    <row r="5405" spans="1:16" ht="12.75" customHeight="1" x14ac:dyDescent="0.2">
      <c r="A5405" s="58" t="s">
        <v>44</v>
      </c>
      <c r="D5405" s="72"/>
    </row>
    <row r="5406" spans="1:16" ht="12.75" customHeight="1" x14ac:dyDescent="0.2">
      <c r="D5406" s="72"/>
    </row>
    <row r="5407" spans="1:16" ht="12.75" customHeight="1" x14ac:dyDescent="0.2">
      <c r="A5407" s="58" t="s">
        <v>45</v>
      </c>
      <c r="D5407" s="72"/>
    </row>
    <row r="5408" spans="1:16" ht="12.75" customHeight="1" x14ac:dyDescent="0.2">
      <c r="D5408" s="72"/>
    </row>
    <row r="5409" spans="1:16" ht="12.75" customHeight="1" x14ac:dyDescent="0.2">
      <c r="D5409" s="72"/>
    </row>
    <row r="5410" spans="1:16" ht="12.75" customHeight="1" x14ac:dyDescent="0.2">
      <c r="A5410" s="58" t="s">
        <v>46</v>
      </c>
      <c r="D5410" s="72"/>
    </row>
    <row r="5411" spans="1:16" ht="12.75" customHeight="1" x14ac:dyDescent="0.2">
      <c r="D5411" s="72"/>
    </row>
    <row r="5412" spans="1:16" ht="12.75" customHeight="1" x14ac:dyDescent="0.2">
      <c r="A5412" s="58" t="s">
        <v>47</v>
      </c>
      <c r="D5412" s="72"/>
    </row>
    <row r="5413" spans="1:16" ht="12.75" customHeight="1" x14ac:dyDescent="0.2">
      <c r="D5413" s="72"/>
    </row>
    <row r="5414" spans="1:16" ht="12.75" customHeight="1" x14ac:dyDescent="0.2">
      <c r="D5414" s="72"/>
    </row>
    <row r="5415" spans="1:16" ht="12.75" customHeight="1" x14ac:dyDescent="0.2">
      <c r="A5415" s="58" t="s">
        <v>48</v>
      </c>
      <c r="D5415" s="72"/>
    </row>
    <row r="5416" spans="1:16" ht="12.75" customHeight="1" x14ac:dyDescent="0.2">
      <c r="D5416" s="72"/>
    </row>
    <row r="5417" spans="1:16" ht="12.75" customHeight="1" x14ac:dyDescent="0.2">
      <c r="A5417" s="58" t="s">
        <v>49</v>
      </c>
      <c r="D5417" s="72"/>
    </row>
    <row r="5418" spans="1:16" ht="12.75" customHeight="1" x14ac:dyDescent="0.2">
      <c r="D5418" s="72"/>
    </row>
    <row r="5419" spans="1:16" ht="12.75" customHeight="1" x14ac:dyDescent="0.2">
      <c r="A5419" s="58">
        <v>39222</v>
      </c>
      <c r="B5419" s="58" t="s">
        <v>50</v>
      </c>
      <c r="C5419" s="59">
        <v>3.17</v>
      </c>
      <c r="D5419" s="72">
        <f>C5419*D2085</f>
        <v>122573.33333333333</v>
      </c>
      <c r="K5419" s="62">
        <f>D5419</f>
        <v>122573.33333333333</v>
      </c>
    </row>
    <row r="5420" spans="1:16" ht="12.75" customHeight="1" x14ac:dyDescent="0.2">
      <c r="D5420" s="72"/>
      <c r="P5420" s="63">
        <v>35100</v>
      </c>
    </row>
    <row r="5421" spans="1:16" ht="12.75" customHeight="1" x14ac:dyDescent="0.2">
      <c r="A5421" s="58" t="s">
        <v>51</v>
      </c>
      <c r="D5421" s="72"/>
    </row>
    <row r="5422" spans="1:16" ht="12.75" customHeight="1" x14ac:dyDescent="0.2">
      <c r="A5422" s="58" t="s">
        <v>5050</v>
      </c>
      <c r="D5422" s="72"/>
    </row>
    <row r="5423" spans="1:16" ht="12.75" customHeight="1" x14ac:dyDescent="0.2">
      <c r="A5423" s="58">
        <v>39223</v>
      </c>
      <c r="B5423" s="58" t="s">
        <v>52</v>
      </c>
      <c r="C5423" s="59">
        <v>3.15</v>
      </c>
      <c r="D5423" s="72">
        <f>C5423*D2089</f>
        <v>121799.99999999999</v>
      </c>
      <c r="K5423" s="62">
        <f>D5423</f>
        <v>121799.99999999999</v>
      </c>
    </row>
    <row r="5424" spans="1:16" ht="12.75" customHeight="1" x14ac:dyDescent="0.2">
      <c r="D5424" s="72"/>
      <c r="P5424" s="63">
        <v>34900</v>
      </c>
    </row>
    <row r="5425" spans="1:16" ht="12.75" customHeight="1" x14ac:dyDescent="0.2">
      <c r="A5425" s="58" t="s">
        <v>53</v>
      </c>
      <c r="D5425" s="72"/>
    </row>
    <row r="5426" spans="1:16" ht="12.75" customHeight="1" x14ac:dyDescent="0.2">
      <c r="A5426" s="58" t="s">
        <v>5050</v>
      </c>
      <c r="D5426" s="72"/>
    </row>
    <row r="5427" spans="1:16" ht="12.75" customHeight="1" x14ac:dyDescent="0.2">
      <c r="A5427" s="58">
        <v>39160</v>
      </c>
      <c r="B5427" s="58" t="s">
        <v>54</v>
      </c>
      <c r="C5427" s="59">
        <v>3.15</v>
      </c>
      <c r="D5427" s="72">
        <f>C5427*D2093</f>
        <v>121799.99999999999</v>
      </c>
      <c r="K5427" s="62">
        <f>D5427</f>
        <v>121799.99999999999</v>
      </c>
    </row>
    <row r="5428" spans="1:16" ht="12.75" customHeight="1" x14ac:dyDescent="0.2">
      <c r="A5428" s="58">
        <v>39161</v>
      </c>
      <c r="B5428" s="58" t="s">
        <v>432</v>
      </c>
      <c r="C5428" s="59">
        <v>1.82</v>
      </c>
      <c r="D5428" s="72">
        <f>C5428*D2094</f>
        <v>70373.333333333328</v>
      </c>
      <c r="K5428" s="62">
        <f>D5428</f>
        <v>70373.333333333328</v>
      </c>
      <c r="P5428" s="63">
        <v>34900</v>
      </c>
    </row>
    <row r="5429" spans="1:16" ht="12.75" customHeight="1" x14ac:dyDescent="0.2">
      <c r="A5429" s="58">
        <v>39162</v>
      </c>
      <c r="B5429" s="58" t="s">
        <v>433</v>
      </c>
      <c r="C5429" s="59">
        <v>4.9400000000000004</v>
      </c>
      <c r="D5429" s="72">
        <f>C5429*D2095</f>
        <v>191013.33333333334</v>
      </c>
      <c r="K5429" s="62">
        <f>D5429</f>
        <v>191013.33333333334</v>
      </c>
      <c r="P5429" s="63">
        <v>20100</v>
      </c>
    </row>
    <row r="5430" spans="1:16" ht="12.75" customHeight="1" x14ac:dyDescent="0.2">
      <c r="A5430" s="58">
        <v>39163</v>
      </c>
      <c r="B5430" s="58" t="s">
        <v>434</v>
      </c>
      <c r="C5430" s="59">
        <v>4.4000000000000004</v>
      </c>
      <c r="D5430" s="72">
        <f>C5430*D2096</f>
        <v>170133.33333333334</v>
      </c>
      <c r="K5430" s="62">
        <f>D5430</f>
        <v>170133.33333333334</v>
      </c>
      <c r="P5430" s="63">
        <v>54700</v>
      </c>
    </row>
    <row r="5431" spans="1:16" ht="12.75" customHeight="1" x14ac:dyDescent="0.2">
      <c r="A5431" s="58">
        <v>39164</v>
      </c>
      <c r="B5431" s="58" t="s">
        <v>435</v>
      </c>
      <c r="C5431" s="59">
        <v>14.06</v>
      </c>
      <c r="D5431" s="72">
        <f>C5431*D2097</f>
        <v>543653.33333333337</v>
      </c>
      <c r="K5431" s="62">
        <f>D5431</f>
        <v>543653.33333333337</v>
      </c>
      <c r="P5431" s="63">
        <v>48700</v>
      </c>
    </row>
    <row r="5432" spans="1:16" ht="12.75" customHeight="1" x14ac:dyDescent="0.2">
      <c r="D5432" s="72"/>
      <c r="P5432" s="63">
        <v>155600</v>
      </c>
    </row>
    <row r="5433" spans="1:16" ht="12.75" customHeight="1" x14ac:dyDescent="0.2">
      <c r="A5433" s="58" t="s">
        <v>436</v>
      </c>
      <c r="D5433" s="72"/>
    </row>
    <row r="5434" spans="1:16" ht="12.75" customHeight="1" x14ac:dyDescent="0.2">
      <c r="D5434" s="72"/>
    </row>
    <row r="5435" spans="1:16" ht="12.75" customHeight="1" x14ac:dyDescent="0.2">
      <c r="A5435" s="58" t="s">
        <v>437</v>
      </c>
      <c r="D5435" s="72"/>
    </row>
    <row r="5436" spans="1:16" ht="12.75" customHeight="1" x14ac:dyDescent="0.2">
      <c r="D5436" s="72"/>
    </row>
    <row r="5437" spans="1:16" ht="12.75" customHeight="1" x14ac:dyDescent="0.2">
      <c r="A5437" s="58" t="s">
        <v>438</v>
      </c>
      <c r="D5437" s="72"/>
    </row>
    <row r="5438" spans="1:16" ht="12.75" customHeight="1" x14ac:dyDescent="0.2">
      <c r="D5438" s="72"/>
    </row>
    <row r="5439" spans="1:16" ht="12.75" customHeight="1" x14ac:dyDescent="0.2">
      <c r="A5439" s="58" t="s">
        <v>439</v>
      </c>
      <c r="D5439" s="72"/>
    </row>
    <row r="5440" spans="1:16" ht="12.75" customHeight="1" x14ac:dyDescent="0.2">
      <c r="D5440" s="72"/>
    </row>
    <row r="5441" spans="1:16" ht="12.75" customHeight="1" x14ac:dyDescent="0.2">
      <c r="A5441" s="58" t="s">
        <v>440</v>
      </c>
      <c r="D5441" s="72"/>
    </row>
    <row r="5442" spans="1:16" ht="12.75" customHeight="1" x14ac:dyDescent="0.2">
      <c r="D5442" s="72"/>
    </row>
    <row r="5443" spans="1:16" ht="12.75" customHeight="1" x14ac:dyDescent="0.2">
      <c r="D5443" s="72"/>
    </row>
    <row r="5444" spans="1:16" ht="12.75" customHeight="1" x14ac:dyDescent="0.2">
      <c r="A5444" s="58" t="s">
        <v>441</v>
      </c>
      <c r="D5444" s="72"/>
    </row>
    <row r="5445" spans="1:16" ht="12.75" customHeight="1" x14ac:dyDescent="0.2">
      <c r="D5445" s="72"/>
    </row>
    <row r="5446" spans="1:16" ht="12.75" customHeight="1" x14ac:dyDescent="0.2">
      <c r="D5446" s="72"/>
    </row>
    <row r="5447" spans="1:16" ht="12.75" customHeight="1" x14ac:dyDescent="0.2">
      <c r="A5447" s="58" t="s">
        <v>442</v>
      </c>
      <c r="D5447" s="72"/>
    </row>
    <row r="5448" spans="1:16" ht="12.75" customHeight="1" x14ac:dyDescent="0.2">
      <c r="D5448" s="72"/>
    </row>
    <row r="5449" spans="1:16" ht="12.75" customHeight="1" x14ac:dyDescent="0.2">
      <c r="A5449" s="58">
        <v>39601</v>
      </c>
      <c r="B5449" s="58" t="s">
        <v>443</v>
      </c>
      <c r="C5449" s="59">
        <v>15.41</v>
      </c>
      <c r="D5449" s="72">
        <f>C5449*D2115</f>
        <v>595853.33333333326</v>
      </c>
      <c r="K5449" s="62">
        <f>D5449</f>
        <v>595853.33333333326</v>
      </c>
    </row>
    <row r="5450" spans="1:16" ht="12.75" customHeight="1" x14ac:dyDescent="0.2">
      <c r="D5450" s="72"/>
      <c r="P5450" s="63">
        <v>170500</v>
      </c>
    </row>
    <row r="5451" spans="1:16" ht="12.75" customHeight="1" x14ac:dyDescent="0.2">
      <c r="A5451" s="58" t="s">
        <v>444</v>
      </c>
      <c r="D5451" s="72"/>
    </row>
    <row r="5452" spans="1:16" ht="12.75" customHeight="1" x14ac:dyDescent="0.2">
      <c r="D5452" s="72"/>
    </row>
    <row r="5453" spans="1:16" ht="12.75" customHeight="1" x14ac:dyDescent="0.2">
      <c r="D5453" s="72"/>
    </row>
    <row r="5454" spans="1:16" ht="12.75" customHeight="1" x14ac:dyDescent="0.2">
      <c r="A5454" s="58" t="s">
        <v>445</v>
      </c>
      <c r="D5454" s="72"/>
    </row>
    <row r="5455" spans="1:16" ht="12.75" customHeight="1" x14ac:dyDescent="0.2">
      <c r="D5455" s="72"/>
    </row>
    <row r="5456" spans="1:16" ht="12.75" customHeight="1" x14ac:dyDescent="0.2">
      <c r="A5456" s="58">
        <v>39360</v>
      </c>
      <c r="B5456" s="58" t="s">
        <v>446</v>
      </c>
      <c r="C5456" s="59">
        <v>0.37</v>
      </c>
      <c r="D5456" s="72">
        <f>C5456*D2122</f>
        <v>14306.666666666666</v>
      </c>
      <c r="K5456" s="62">
        <f>D5456</f>
        <v>14306.666666666666</v>
      </c>
    </row>
    <row r="5457" spans="1:16" ht="12.75" customHeight="1" x14ac:dyDescent="0.2">
      <c r="D5457" s="72"/>
      <c r="P5457" s="63">
        <v>4100</v>
      </c>
    </row>
    <row r="5458" spans="1:16" ht="12.75" customHeight="1" x14ac:dyDescent="0.2">
      <c r="D5458" s="72"/>
    </row>
    <row r="5459" spans="1:16" ht="12.75" customHeight="1" x14ac:dyDescent="0.2">
      <c r="A5459" s="58" t="s">
        <v>447</v>
      </c>
      <c r="D5459" s="72"/>
    </row>
    <row r="5460" spans="1:16" ht="12.75" customHeight="1" x14ac:dyDescent="0.2">
      <c r="D5460" s="72"/>
    </row>
    <row r="5461" spans="1:16" ht="12.75" customHeight="1" x14ac:dyDescent="0.2">
      <c r="A5461" s="58" t="s">
        <v>88</v>
      </c>
      <c r="D5461" s="72"/>
    </row>
    <row r="5462" spans="1:16" ht="12.75" customHeight="1" x14ac:dyDescent="0.2">
      <c r="A5462" s="58" t="s">
        <v>5113</v>
      </c>
      <c r="D5462" s="72"/>
    </row>
    <row r="5463" spans="1:16" ht="12.75" customHeight="1" x14ac:dyDescent="0.2">
      <c r="A5463" s="58">
        <v>38225</v>
      </c>
      <c r="B5463" s="58" t="s">
        <v>448</v>
      </c>
      <c r="C5463" s="59">
        <v>3.48</v>
      </c>
      <c r="D5463" s="72">
        <f>C5463*D2129</f>
        <v>134560</v>
      </c>
      <c r="K5463" s="62">
        <f>D5463</f>
        <v>134560</v>
      </c>
    </row>
    <row r="5464" spans="1:16" ht="12.75" customHeight="1" x14ac:dyDescent="0.2">
      <c r="D5464" s="72"/>
      <c r="P5464" s="63">
        <v>38500</v>
      </c>
    </row>
    <row r="5465" spans="1:16" ht="12.75" customHeight="1" x14ac:dyDescent="0.2">
      <c r="A5465" s="58" t="s">
        <v>449</v>
      </c>
      <c r="D5465" s="72"/>
    </row>
    <row r="5466" spans="1:16" ht="12.75" customHeight="1" x14ac:dyDescent="0.2">
      <c r="A5466" s="58" t="s">
        <v>5050</v>
      </c>
      <c r="D5466" s="72"/>
    </row>
    <row r="5467" spans="1:16" ht="12.75" customHeight="1" x14ac:dyDescent="0.2">
      <c r="A5467" s="58">
        <v>38235</v>
      </c>
      <c r="B5467" s="58" t="s">
        <v>450</v>
      </c>
      <c r="C5467" s="59">
        <v>4.54</v>
      </c>
      <c r="D5467" s="72">
        <f>C5467*D2133</f>
        <v>175546.66666666666</v>
      </c>
      <c r="K5467" s="62">
        <f>D5467</f>
        <v>175546.66666666666</v>
      </c>
    </row>
    <row r="5468" spans="1:16" ht="12.75" customHeight="1" x14ac:dyDescent="0.2">
      <c r="D5468" s="72"/>
      <c r="P5468" s="63">
        <v>50200</v>
      </c>
    </row>
    <row r="5469" spans="1:16" ht="12.75" customHeight="1" x14ac:dyDescent="0.2">
      <c r="A5469" s="58" t="s">
        <v>451</v>
      </c>
      <c r="D5469" s="72"/>
    </row>
    <row r="5470" spans="1:16" ht="12.75" customHeight="1" x14ac:dyDescent="0.2">
      <c r="D5470" s="72"/>
    </row>
    <row r="5471" spans="1:16" ht="12.75" customHeight="1" x14ac:dyDescent="0.2">
      <c r="A5471" s="58" t="s">
        <v>5050</v>
      </c>
      <c r="D5471" s="72"/>
    </row>
    <row r="5472" spans="1:16" ht="12.75" customHeight="1" x14ac:dyDescent="0.2">
      <c r="A5472" s="58" t="s">
        <v>452</v>
      </c>
      <c r="D5472" s="72"/>
    </row>
    <row r="5473" spans="1:16" ht="12.75" customHeight="1" x14ac:dyDescent="0.2">
      <c r="D5473" s="72"/>
    </row>
    <row r="5474" spans="1:16" ht="12.75" customHeight="1" x14ac:dyDescent="0.2">
      <c r="D5474" s="72"/>
    </row>
    <row r="5475" spans="1:16" ht="12.75" customHeight="1" x14ac:dyDescent="0.2">
      <c r="A5475" s="58" t="s">
        <v>453</v>
      </c>
      <c r="D5475" s="72"/>
    </row>
    <row r="5476" spans="1:16" ht="12.75" customHeight="1" x14ac:dyDescent="0.2">
      <c r="D5476" s="72"/>
    </row>
    <row r="5477" spans="1:16" ht="12.75" customHeight="1" x14ac:dyDescent="0.2">
      <c r="D5477" s="72"/>
    </row>
    <row r="5478" spans="1:16" ht="12.75" customHeight="1" x14ac:dyDescent="0.2">
      <c r="A5478" s="58" t="s">
        <v>454</v>
      </c>
      <c r="D5478" s="72"/>
    </row>
    <row r="5479" spans="1:16" ht="12.75" customHeight="1" x14ac:dyDescent="0.2">
      <c r="D5479" s="72"/>
    </row>
    <row r="5480" spans="1:16" ht="12.75" customHeight="1" x14ac:dyDescent="0.2">
      <c r="A5480" s="58">
        <v>40100</v>
      </c>
      <c r="B5480" s="58" t="s">
        <v>455</v>
      </c>
      <c r="C5480" s="59">
        <v>32.29</v>
      </c>
      <c r="D5480" s="72">
        <f t="shared" ref="D5480:D5492" si="295">C5480*D2146</f>
        <v>1248546.6666666665</v>
      </c>
      <c r="K5480" s="62">
        <f t="shared" ref="K5480:K5492" si="296">D5480</f>
        <v>1248546.6666666665</v>
      </c>
    </row>
    <row r="5481" spans="1:16" ht="12.75" customHeight="1" x14ac:dyDescent="0.2">
      <c r="A5481" s="58">
        <v>40101</v>
      </c>
      <c r="B5481" s="58" t="s">
        <v>456</v>
      </c>
      <c r="C5481" s="59">
        <v>28.06</v>
      </c>
      <c r="D5481" s="72">
        <f t="shared" si="295"/>
        <v>1084986.6666666665</v>
      </c>
      <c r="K5481" s="62">
        <f t="shared" si="296"/>
        <v>1084986.6666666665</v>
      </c>
      <c r="P5481" s="63">
        <v>357300</v>
      </c>
    </row>
    <row r="5482" spans="1:16" ht="12.75" customHeight="1" x14ac:dyDescent="0.2">
      <c r="A5482" s="58">
        <v>40102</v>
      </c>
      <c r="B5482" s="58" t="s">
        <v>457</v>
      </c>
      <c r="C5482" s="59">
        <v>87.34</v>
      </c>
      <c r="D5482" s="72">
        <f t="shared" si="295"/>
        <v>3377146.6666666665</v>
      </c>
      <c r="K5482" s="62">
        <f t="shared" si="296"/>
        <v>3377146.6666666665</v>
      </c>
      <c r="P5482" s="63">
        <v>310500</v>
      </c>
    </row>
    <row r="5483" spans="1:16" ht="12.75" customHeight="1" x14ac:dyDescent="0.2">
      <c r="A5483" s="58">
        <v>40105</v>
      </c>
      <c r="B5483" s="58" t="s">
        <v>458</v>
      </c>
      <c r="C5483" s="59">
        <v>0.99</v>
      </c>
      <c r="D5483" s="72">
        <f t="shared" si="295"/>
        <v>38280</v>
      </c>
      <c r="K5483" s="62">
        <f t="shared" si="296"/>
        <v>38280</v>
      </c>
      <c r="P5483" s="63">
        <v>966600</v>
      </c>
    </row>
    <row r="5484" spans="1:16" ht="12.75" customHeight="1" x14ac:dyDescent="0.2">
      <c r="A5484" s="58">
        <v>40106</v>
      </c>
      <c r="B5484" s="58" t="s">
        <v>459</v>
      </c>
      <c r="C5484" s="59">
        <v>0.65</v>
      </c>
      <c r="D5484" s="72">
        <f t="shared" si="295"/>
        <v>25133.333333333332</v>
      </c>
      <c r="K5484" s="62">
        <f t="shared" si="296"/>
        <v>25133.333333333332</v>
      </c>
      <c r="P5484" s="63">
        <v>11000</v>
      </c>
    </row>
    <row r="5485" spans="1:16" ht="12.75" customHeight="1" x14ac:dyDescent="0.2">
      <c r="A5485" s="58">
        <v>40107</v>
      </c>
      <c r="B5485" s="58" t="s">
        <v>460</v>
      </c>
      <c r="C5485" s="59">
        <v>0.52</v>
      </c>
      <c r="D5485" s="72">
        <f t="shared" si="295"/>
        <v>20106.666666666668</v>
      </c>
      <c r="K5485" s="62">
        <f t="shared" si="296"/>
        <v>20106.666666666668</v>
      </c>
      <c r="P5485" s="63">
        <v>7200</v>
      </c>
    </row>
    <row r="5486" spans="1:16" ht="12.75" customHeight="1" x14ac:dyDescent="0.2">
      <c r="A5486" s="58">
        <v>40108</v>
      </c>
      <c r="B5486" s="58" t="s">
        <v>461</v>
      </c>
      <c r="C5486" s="59">
        <v>0.34</v>
      </c>
      <c r="D5486" s="72">
        <f t="shared" si="295"/>
        <v>13146.666666666666</v>
      </c>
      <c r="K5486" s="62">
        <f t="shared" si="296"/>
        <v>13146.666666666666</v>
      </c>
      <c r="P5486" s="63">
        <v>5800</v>
      </c>
    </row>
    <row r="5487" spans="1:16" ht="12.75" customHeight="1" x14ac:dyDescent="0.2">
      <c r="A5487" s="58">
        <v>40109</v>
      </c>
      <c r="B5487" s="58" t="s">
        <v>462</v>
      </c>
      <c r="C5487" s="59">
        <v>0.16</v>
      </c>
      <c r="D5487" s="72">
        <f t="shared" si="295"/>
        <v>6186.6666666666661</v>
      </c>
      <c r="K5487" s="62">
        <f t="shared" si="296"/>
        <v>6186.6666666666661</v>
      </c>
      <c r="P5487" s="63">
        <v>3800</v>
      </c>
    </row>
    <row r="5488" spans="1:16" ht="12.75" customHeight="1" x14ac:dyDescent="0.2">
      <c r="A5488" s="58">
        <v>40110</v>
      </c>
      <c r="B5488" s="58" t="s">
        <v>463</v>
      </c>
      <c r="C5488" s="59">
        <v>1.1000000000000001</v>
      </c>
      <c r="D5488" s="72">
        <f t="shared" si="295"/>
        <v>42533.333333333336</v>
      </c>
      <c r="K5488" s="62">
        <f t="shared" si="296"/>
        <v>42533.333333333336</v>
      </c>
      <c r="P5488" s="63">
        <v>1800</v>
      </c>
    </row>
    <row r="5489" spans="1:16" ht="12.75" customHeight="1" x14ac:dyDescent="0.2">
      <c r="A5489" s="58">
        <v>40111</v>
      </c>
      <c r="B5489" s="58" t="s">
        <v>464</v>
      </c>
      <c r="C5489" s="59">
        <v>0.73</v>
      </c>
      <c r="D5489" s="72">
        <f t="shared" si="295"/>
        <v>28226.666666666664</v>
      </c>
      <c r="K5489" s="62">
        <f t="shared" si="296"/>
        <v>28226.666666666664</v>
      </c>
      <c r="P5489" s="63">
        <v>12200</v>
      </c>
    </row>
    <row r="5490" spans="1:16" ht="12.75" customHeight="1" x14ac:dyDescent="0.2">
      <c r="A5490" s="58">
        <v>40112</v>
      </c>
      <c r="B5490" s="58" t="s">
        <v>465</v>
      </c>
      <c r="C5490" s="59">
        <v>0.56000000000000005</v>
      </c>
      <c r="D5490" s="72">
        <f t="shared" si="295"/>
        <v>21653.333333333336</v>
      </c>
      <c r="K5490" s="62">
        <f t="shared" si="296"/>
        <v>21653.333333333336</v>
      </c>
      <c r="P5490" s="63">
        <v>8100</v>
      </c>
    </row>
    <row r="5491" spans="1:16" ht="12.75" customHeight="1" x14ac:dyDescent="0.2">
      <c r="A5491" s="58">
        <v>40113</v>
      </c>
      <c r="B5491" s="58" t="s">
        <v>461</v>
      </c>
      <c r="C5491" s="59">
        <v>0.39</v>
      </c>
      <c r="D5491" s="72">
        <f t="shared" si="295"/>
        <v>15080</v>
      </c>
      <c r="K5491" s="62">
        <f t="shared" si="296"/>
        <v>15080</v>
      </c>
      <c r="P5491" s="63">
        <v>6200</v>
      </c>
    </row>
    <row r="5492" spans="1:16" ht="12.75" customHeight="1" x14ac:dyDescent="0.2">
      <c r="A5492" s="58">
        <v>40114</v>
      </c>
      <c r="B5492" s="58" t="s">
        <v>466</v>
      </c>
      <c r="C5492" s="59">
        <v>0.18</v>
      </c>
      <c r="D5492" s="72">
        <f t="shared" si="295"/>
        <v>6959.9999999999991</v>
      </c>
      <c r="K5492" s="62">
        <f t="shared" si="296"/>
        <v>6959.9999999999991</v>
      </c>
      <c r="P5492" s="63">
        <v>4300</v>
      </c>
    </row>
    <row r="5493" spans="1:16" ht="12.75" customHeight="1" x14ac:dyDescent="0.2">
      <c r="D5493" s="72"/>
      <c r="P5493" s="63">
        <v>2000</v>
      </c>
    </row>
    <row r="5494" spans="1:16" ht="12.75" customHeight="1" x14ac:dyDescent="0.2">
      <c r="A5494" s="58" t="s">
        <v>331</v>
      </c>
      <c r="D5494" s="72"/>
    </row>
    <row r="5495" spans="1:16" ht="12.75" customHeight="1" x14ac:dyDescent="0.2">
      <c r="D5495" s="72"/>
    </row>
    <row r="5496" spans="1:16" ht="12.75" customHeight="1" x14ac:dyDescent="0.2">
      <c r="A5496" s="58">
        <v>40120</v>
      </c>
      <c r="B5496" s="58" t="s">
        <v>458</v>
      </c>
      <c r="C5496" s="59">
        <v>1.1000000000000001</v>
      </c>
      <c r="D5496" s="72">
        <f>C5496*D2162</f>
        <v>42533.333333333336</v>
      </c>
      <c r="K5496" s="62">
        <f>D5496</f>
        <v>42533.333333333336</v>
      </c>
    </row>
    <row r="5497" spans="1:16" ht="12.75" customHeight="1" x14ac:dyDescent="0.2">
      <c r="A5497" s="58">
        <v>40121</v>
      </c>
      <c r="B5497" s="58" t="s">
        <v>332</v>
      </c>
      <c r="C5497" s="59">
        <v>0.73</v>
      </c>
      <c r="D5497" s="72">
        <f>C5497*D2163</f>
        <v>28226.666666666664</v>
      </c>
      <c r="K5497" s="62">
        <f>D5497</f>
        <v>28226.666666666664</v>
      </c>
      <c r="P5497" s="63">
        <v>12200</v>
      </c>
    </row>
    <row r="5498" spans="1:16" ht="12.75" customHeight="1" x14ac:dyDescent="0.2">
      <c r="A5498" s="58">
        <v>40122</v>
      </c>
      <c r="B5498" s="58" t="s">
        <v>333</v>
      </c>
      <c r="C5498" s="59">
        <v>0.56000000000000005</v>
      </c>
      <c r="D5498" s="72">
        <f>C5498*D2164</f>
        <v>21653.333333333336</v>
      </c>
      <c r="K5498" s="62">
        <f>D5498</f>
        <v>21653.333333333336</v>
      </c>
      <c r="P5498" s="63">
        <v>8100</v>
      </c>
    </row>
    <row r="5499" spans="1:16" ht="12.75" customHeight="1" x14ac:dyDescent="0.2">
      <c r="A5499" s="58">
        <v>40123</v>
      </c>
      <c r="B5499" s="58" t="s">
        <v>334</v>
      </c>
      <c r="C5499" s="59">
        <v>0.4</v>
      </c>
      <c r="D5499" s="72">
        <f>C5499*D2165</f>
        <v>15466.666666666666</v>
      </c>
      <c r="K5499" s="62">
        <f>D5499</f>
        <v>15466.666666666666</v>
      </c>
      <c r="P5499" s="63">
        <v>6200</v>
      </c>
    </row>
    <row r="5500" spans="1:16" ht="12.75" customHeight="1" x14ac:dyDescent="0.2">
      <c r="A5500" s="58">
        <v>40124</v>
      </c>
      <c r="B5500" s="58" t="s">
        <v>466</v>
      </c>
      <c r="C5500" s="59">
        <v>0.18</v>
      </c>
      <c r="D5500" s="72">
        <f>C5500*D2166</f>
        <v>6959.9999999999991</v>
      </c>
      <c r="K5500" s="62">
        <f>D5500</f>
        <v>6959.9999999999991</v>
      </c>
      <c r="P5500" s="63">
        <v>4400</v>
      </c>
    </row>
    <row r="5501" spans="1:16" ht="12.75" customHeight="1" x14ac:dyDescent="0.2">
      <c r="D5501" s="72"/>
      <c r="P5501" s="63">
        <v>2000</v>
      </c>
    </row>
    <row r="5502" spans="1:16" ht="12.75" customHeight="1" x14ac:dyDescent="0.2">
      <c r="D5502" s="72"/>
    </row>
    <row r="5503" spans="1:16" ht="12.75" customHeight="1" x14ac:dyDescent="0.2">
      <c r="B5503" s="58" t="s">
        <v>335</v>
      </c>
      <c r="D5503" s="72"/>
    </row>
    <row r="5504" spans="1:16" ht="12.75" customHeight="1" x14ac:dyDescent="0.2">
      <c r="D5504" s="72"/>
    </row>
    <row r="5505" spans="1:16" ht="12.75" customHeight="1" x14ac:dyDescent="0.2">
      <c r="A5505" s="58">
        <v>502001</v>
      </c>
      <c r="B5505" s="58" t="s">
        <v>336</v>
      </c>
      <c r="C5505" s="59">
        <v>48.4</v>
      </c>
      <c r="D5505" s="72">
        <f t="shared" ref="D5505:D5568" si="297">C5505*D2171</f>
        <v>1871466.6666666665</v>
      </c>
      <c r="K5505" s="62">
        <f t="shared" ref="K5505:K5568" si="298">D5505</f>
        <v>1871466.6666666665</v>
      </c>
    </row>
    <row r="5506" spans="1:16" ht="12.75" customHeight="1" x14ac:dyDescent="0.2">
      <c r="A5506" s="58">
        <v>502002</v>
      </c>
      <c r="B5506" s="58" t="s">
        <v>337</v>
      </c>
      <c r="C5506" s="59">
        <v>182.94</v>
      </c>
      <c r="D5506" s="72">
        <f t="shared" si="297"/>
        <v>7073679.9999999991</v>
      </c>
      <c r="K5506" s="62">
        <f t="shared" si="298"/>
        <v>7073679.9999999991</v>
      </c>
      <c r="P5506" s="63">
        <v>535600</v>
      </c>
    </row>
    <row r="5507" spans="1:16" ht="12.75" customHeight="1" x14ac:dyDescent="0.2">
      <c r="A5507" s="58">
        <v>503001</v>
      </c>
      <c r="B5507" s="58" t="s">
        <v>338</v>
      </c>
      <c r="C5507" s="59">
        <v>62.73</v>
      </c>
      <c r="D5507" s="72">
        <f t="shared" si="297"/>
        <v>2425559.9999999995</v>
      </c>
      <c r="K5507" s="62">
        <f t="shared" si="298"/>
        <v>2425559.9999999995</v>
      </c>
      <c r="P5507" s="63">
        <v>2024500</v>
      </c>
    </row>
    <row r="5508" spans="1:16" ht="12.75" customHeight="1" x14ac:dyDescent="0.2">
      <c r="A5508" s="58">
        <v>503002</v>
      </c>
      <c r="B5508" s="58" t="s">
        <v>339</v>
      </c>
      <c r="C5508" s="59">
        <v>153.13</v>
      </c>
      <c r="D5508" s="72">
        <f t="shared" si="297"/>
        <v>5921026.666666666</v>
      </c>
      <c r="K5508" s="62">
        <f t="shared" si="298"/>
        <v>5921026.666666666</v>
      </c>
      <c r="P5508" s="63">
        <v>694200</v>
      </c>
    </row>
    <row r="5509" spans="1:16" ht="12.75" customHeight="1" x14ac:dyDescent="0.2">
      <c r="A5509" s="58">
        <v>503003</v>
      </c>
      <c r="B5509" s="58" t="s">
        <v>340</v>
      </c>
      <c r="C5509" s="59">
        <v>92.91</v>
      </c>
      <c r="D5509" s="72">
        <f t="shared" si="297"/>
        <v>3592519.9999999995</v>
      </c>
      <c r="K5509" s="62">
        <f t="shared" si="298"/>
        <v>3592519.9999999995</v>
      </c>
      <c r="P5509" s="63">
        <v>1694600</v>
      </c>
    </row>
    <row r="5510" spans="1:16" ht="12.75" customHeight="1" x14ac:dyDescent="0.2">
      <c r="A5510" s="58">
        <v>503004</v>
      </c>
      <c r="B5510" s="58" t="s">
        <v>341</v>
      </c>
      <c r="C5510" s="59">
        <v>129.26</v>
      </c>
      <c r="D5510" s="72">
        <f t="shared" si="297"/>
        <v>4998053.333333333</v>
      </c>
      <c r="K5510" s="62">
        <f t="shared" si="298"/>
        <v>4998053.333333333</v>
      </c>
      <c r="P5510" s="63">
        <v>1028200</v>
      </c>
    </row>
    <row r="5511" spans="1:16" ht="12.75" customHeight="1" x14ac:dyDescent="0.2">
      <c r="A5511" s="58">
        <v>505001</v>
      </c>
      <c r="B5511" s="58" t="s">
        <v>342</v>
      </c>
      <c r="C5511" s="59">
        <v>125.27</v>
      </c>
      <c r="D5511" s="72">
        <f t="shared" si="297"/>
        <v>4843773.333333333</v>
      </c>
      <c r="K5511" s="62">
        <f t="shared" si="298"/>
        <v>4843773.333333333</v>
      </c>
      <c r="P5511" s="63">
        <v>1430500</v>
      </c>
    </row>
    <row r="5512" spans="1:16" ht="12.75" customHeight="1" x14ac:dyDescent="0.2">
      <c r="A5512" s="58">
        <v>506001</v>
      </c>
      <c r="B5512" s="58" t="s">
        <v>343</v>
      </c>
      <c r="C5512" s="59">
        <v>286.58</v>
      </c>
      <c r="D5512" s="72">
        <f t="shared" si="297"/>
        <v>11081093.333333332</v>
      </c>
      <c r="K5512" s="62">
        <f t="shared" si="298"/>
        <v>11081093.333333332</v>
      </c>
      <c r="P5512" s="63">
        <v>1386300</v>
      </c>
    </row>
    <row r="5513" spans="1:16" ht="12.75" customHeight="1" x14ac:dyDescent="0.2">
      <c r="A5513" s="58">
        <v>507001</v>
      </c>
      <c r="B5513" s="58" t="s">
        <v>344</v>
      </c>
      <c r="C5513" s="59">
        <v>205.43</v>
      </c>
      <c r="D5513" s="72">
        <f t="shared" si="297"/>
        <v>7943293.333333333</v>
      </c>
      <c r="K5513" s="62">
        <f t="shared" si="298"/>
        <v>7943293.333333333</v>
      </c>
      <c r="P5513" s="63">
        <v>3171500</v>
      </c>
    </row>
    <row r="5514" spans="1:16" ht="12.75" customHeight="1" x14ac:dyDescent="0.2">
      <c r="A5514" s="58">
        <v>507002</v>
      </c>
      <c r="B5514" s="58" t="s">
        <v>345</v>
      </c>
      <c r="C5514" s="59">
        <v>194.89</v>
      </c>
      <c r="D5514" s="72">
        <f t="shared" si="297"/>
        <v>7535746.666666666</v>
      </c>
      <c r="K5514" s="62">
        <f t="shared" si="298"/>
        <v>7535746.666666666</v>
      </c>
      <c r="P5514" s="63">
        <v>2273400</v>
      </c>
    </row>
    <row r="5515" spans="1:16" ht="12.75" customHeight="1" x14ac:dyDescent="0.2">
      <c r="A5515" s="58">
        <v>507003</v>
      </c>
      <c r="B5515" s="58" t="s">
        <v>346</v>
      </c>
      <c r="C5515" s="59">
        <v>102.37</v>
      </c>
      <c r="D5515" s="72">
        <f t="shared" si="297"/>
        <v>3958306.6666666665</v>
      </c>
      <c r="K5515" s="62">
        <f t="shared" si="298"/>
        <v>3958306.6666666665</v>
      </c>
      <c r="P5515" s="63">
        <v>2156800</v>
      </c>
    </row>
    <row r="5516" spans="1:16" ht="12.75" customHeight="1" x14ac:dyDescent="0.2">
      <c r="A5516" s="58">
        <v>507004</v>
      </c>
      <c r="B5516" s="58" t="s">
        <v>347</v>
      </c>
      <c r="C5516" s="59">
        <v>93.66</v>
      </c>
      <c r="D5516" s="72">
        <f t="shared" si="297"/>
        <v>3621519.9999999995</v>
      </c>
      <c r="K5516" s="62">
        <f t="shared" si="298"/>
        <v>3621519.9999999995</v>
      </c>
      <c r="P5516" s="63">
        <v>1132900</v>
      </c>
    </row>
    <row r="5517" spans="1:16" ht="12.75" customHeight="1" x14ac:dyDescent="0.2">
      <c r="A5517" s="58">
        <v>507005</v>
      </c>
      <c r="B5517" s="58" t="s">
        <v>348</v>
      </c>
      <c r="C5517" s="59">
        <v>86.45</v>
      </c>
      <c r="D5517" s="72">
        <f t="shared" si="297"/>
        <v>3342733.333333333</v>
      </c>
      <c r="K5517" s="62">
        <f t="shared" si="298"/>
        <v>3342733.333333333</v>
      </c>
      <c r="P5517" s="63">
        <v>1036500</v>
      </c>
    </row>
    <row r="5518" spans="1:16" ht="12.75" customHeight="1" x14ac:dyDescent="0.2">
      <c r="A5518" s="58">
        <v>507006</v>
      </c>
      <c r="B5518" s="58" t="s">
        <v>349</v>
      </c>
      <c r="C5518" s="59">
        <v>269.62</v>
      </c>
      <c r="D5518" s="72">
        <f t="shared" si="297"/>
        <v>10425306.666666666</v>
      </c>
      <c r="K5518" s="62">
        <f t="shared" si="298"/>
        <v>10425306.666666666</v>
      </c>
      <c r="P5518" s="63">
        <v>956700</v>
      </c>
    </row>
    <row r="5519" spans="1:16" ht="12.75" customHeight="1" x14ac:dyDescent="0.2">
      <c r="A5519" s="58">
        <v>508001</v>
      </c>
      <c r="B5519" s="58" t="s">
        <v>350</v>
      </c>
      <c r="C5519" s="59">
        <v>91.06</v>
      </c>
      <c r="D5519" s="72">
        <f t="shared" si="297"/>
        <v>3520986.6666666665</v>
      </c>
      <c r="K5519" s="62">
        <f t="shared" si="298"/>
        <v>3520986.6666666665</v>
      </c>
      <c r="P5519" s="63">
        <v>2983800</v>
      </c>
    </row>
    <row r="5520" spans="1:16" ht="12.75" customHeight="1" x14ac:dyDescent="0.2">
      <c r="A5520" s="58">
        <v>508002</v>
      </c>
      <c r="B5520" s="58" t="s">
        <v>351</v>
      </c>
      <c r="C5520" s="59">
        <v>115.55</v>
      </c>
      <c r="D5520" s="72">
        <f t="shared" si="297"/>
        <v>4467933.333333333</v>
      </c>
      <c r="K5520" s="62">
        <f t="shared" si="298"/>
        <v>4467933.333333333</v>
      </c>
      <c r="P5520" s="63">
        <v>1007700</v>
      </c>
    </row>
    <row r="5521" spans="1:16" ht="12.75" customHeight="1" x14ac:dyDescent="0.2">
      <c r="A5521" s="58">
        <v>509001</v>
      </c>
      <c r="B5521" s="58" t="s">
        <v>352</v>
      </c>
      <c r="C5521" s="59">
        <v>269.73</v>
      </c>
      <c r="D5521" s="72">
        <f t="shared" si="297"/>
        <v>10429560</v>
      </c>
      <c r="K5521" s="62">
        <f t="shared" si="298"/>
        <v>10429560</v>
      </c>
      <c r="P5521" s="63">
        <v>1278800</v>
      </c>
    </row>
    <row r="5522" spans="1:16" ht="12.75" customHeight="1" x14ac:dyDescent="0.2">
      <c r="A5522" s="58">
        <v>509002</v>
      </c>
      <c r="B5522" s="58" t="s">
        <v>353</v>
      </c>
      <c r="C5522" s="59">
        <v>248.64</v>
      </c>
      <c r="D5522" s="72">
        <f t="shared" si="297"/>
        <v>9614079.9999999981</v>
      </c>
      <c r="K5522" s="62">
        <f t="shared" si="298"/>
        <v>9614079.9999999981</v>
      </c>
      <c r="P5522" s="63">
        <v>2985000</v>
      </c>
    </row>
    <row r="5523" spans="1:16" ht="12.75" customHeight="1" x14ac:dyDescent="0.2">
      <c r="A5523" s="58">
        <v>509003</v>
      </c>
      <c r="B5523" s="58" t="s">
        <v>354</v>
      </c>
      <c r="C5523" s="59">
        <v>179.94</v>
      </c>
      <c r="D5523" s="72">
        <f t="shared" si="297"/>
        <v>6957679.9999999991</v>
      </c>
      <c r="K5523" s="62">
        <f t="shared" si="298"/>
        <v>6957679.9999999991</v>
      </c>
      <c r="P5523" s="63">
        <v>2751600</v>
      </c>
    </row>
    <row r="5524" spans="1:16" ht="12.75" customHeight="1" x14ac:dyDescent="0.2">
      <c r="A5524" s="58">
        <v>509004</v>
      </c>
      <c r="B5524" s="58" t="s">
        <v>355</v>
      </c>
      <c r="C5524" s="59">
        <v>63.34</v>
      </c>
      <c r="D5524" s="72">
        <f t="shared" si="297"/>
        <v>2449146.6666666665</v>
      </c>
      <c r="K5524" s="62">
        <f t="shared" si="298"/>
        <v>2449146.6666666665</v>
      </c>
      <c r="P5524" s="63">
        <v>1991300</v>
      </c>
    </row>
    <row r="5525" spans="1:16" ht="12.75" customHeight="1" x14ac:dyDescent="0.2">
      <c r="A5525" s="58">
        <v>509005</v>
      </c>
      <c r="B5525" s="58" t="s">
        <v>356</v>
      </c>
      <c r="C5525" s="59">
        <v>85.52</v>
      </c>
      <c r="D5525" s="72">
        <f t="shared" si="297"/>
        <v>3306773.333333333</v>
      </c>
      <c r="K5525" s="62">
        <f t="shared" si="298"/>
        <v>3306773.333333333</v>
      </c>
      <c r="P5525" s="63">
        <v>701000</v>
      </c>
    </row>
    <row r="5526" spans="1:16" ht="12.75" customHeight="1" x14ac:dyDescent="0.2">
      <c r="A5526" s="58">
        <v>509006</v>
      </c>
      <c r="B5526" s="58" t="s">
        <v>357</v>
      </c>
      <c r="C5526" s="59">
        <v>93.34</v>
      </c>
      <c r="D5526" s="72">
        <f t="shared" si="297"/>
        <v>3609146.6666666665</v>
      </c>
      <c r="K5526" s="62">
        <f t="shared" si="298"/>
        <v>3609146.6666666665</v>
      </c>
      <c r="P5526" s="63">
        <v>946400</v>
      </c>
    </row>
    <row r="5527" spans="1:16" ht="12.75" customHeight="1" x14ac:dyDescent="0.2">
      <c r="A5527" s="58">
        <v>509007</v>
      </c>
      <c r="B5527" s="58" t="s">
        <v>358</v>
      </c>
      <c r="C5527" s="59">
        <v>215.23</v>
      </c>
      <c r="D5527" s="72">
        <f t="shared" si="297"/>
        <v>8322226.666666666</v>
      </c>
      <c r="K5527" s="62">
        <f t="shared" si="298"/>
        <v>8322226.666666666</v>
      </c>
      <c r="P5527" s="63">
        <v>1033000</v>
      </c>
    </row>
    <row r="5528" spans="1:16" ht="12.75" customHeight="1" x14ac:dyDescent="0.2">
      <c r="A5528" s="58">
        <v>510001</v>
      </c>
      <c r="B5528" s="58" t="s">
        <v>359</v>
      </c>
      <c r="C5528" s="59">
        <v>267.02</v>
      </c>
      <c r="D5528" s="72">
        <f t="shared" si="297"/>
        <v>10324773.333333332</v>
      </c>
      <c r="K5528" s="62">
        <f t="shared" si="298"/>
        <v>10324773.333333332</v>
      </c>
      <c r="P5528" s="63">
        <v>2381900</v>
      </c>
    </row>
    <row r="5529" spans="1:16" ht="12.75" customHeight="1" x14ac:dyDescent="0.2">
      <c r="A5529" s="58">
        <v>511001</v>
      </c>
      <c r="B5529" s="58" t="s">
        <v>360</v>
      </c>
      <c r="C5529" s="59">
        <v>212.2</v>
      </c>
      <c r="D5529" s="72">
        <f t="shared" si="297"/>
        <v>8205066.666666666</v>
      </c>
      <c r="K5529" s="62">
        <f t="shared" si="298"/>
        <v>8205066.666666666</v>
      </c>
      <c r="P5529" s="63">
        <v>2955000</v>
      </c>
    </row>
    <row r="5530" spans="1:16" ht="12.75" customHeight="1" x14ac:dyDescent="0.2">
      <c r="A5530" s="58">
        <v>511002</v>
      </c>
      <c r="B5530" s="58" t="s">
        <v>361</v>
      </c>
      <c r="C5530" s="59">
        <v>113.59</v>
      </c>
      <c r="D5530" s="72">
        <f t="shared" si="297"/>
        <v>4392146.666666667</v>
      </c>
      <c r="K5530" s="62">
        <f t="shared" si="298"/>
        <v>4392146.666666667</v>
      </c>
      <c r="P5530" s="63">
        <v>2348300</v>
      </c>
    </row>
    <row r="5531" spans="1:16" ht="12.75" customHeight="1" x14ac:dyDescent="0.2">
      <c r="A5531" s="58">
        <v>511003</v>
      </c>
      <c r="B5531" s="58" t="s">
        <v>362</v>
      </c>
      <c r="C5531" s="59">
        <v>167.88</v>
      </c>
      <c r="D5531" s="72">
        <f t="shared" si="297"/>
        <v>6491359.9999999991</v>
      </c>
      <c r="K5531" s="62">
        <f t="shared" si="298"/>
        <v>6491359.9999999991</v>
      </c>
      <c r="P5531" s="63">
        <v>1257100</v>
      </c>
    </row>
    <row r="5532" spans="1:16" ht="12.75" customHeight="1" x14ac:dyDescent="0.2">
      <c r="A5532" s="58">
        <v>512001</v>
      </c>
      <c r="B5532" s="58" t="s">
        <v>363</v>
      </c>
      <c r="C5532" s="59">
        <v>99.11</v>
      </c>
      <c r="D5532" s="72">
        <f t="shared" si="297"/>
        <v>3832253.333333333</v>
      </c>
      <c r="K5532" s="62">
        <f t="shared" si="298"/>
        <v>3832253.333333333</v>
      </c>
      <c r="P5532" s="63">
        <v>1857900</v>
      </c>
    </row>
    <row r="5533" spans="1:16" ht="12.75" customHeight="1" x14ac:dyDescent="0.2">
      <c r="A5533" s="58">
        <v>512002</v>
      </c>
      <c r="B5533" s="58" t="s">
        <v>0</v>
      </c>
      <c r="C5533" s="59">
        <v>60.63</v>
      </c>
      <c r="D5533" s="72">
        <f t="shared" si="297"/>
        <v>2344360</v>
      </c>
      <c r="K5533" s="62">
        <f t="shared" si="298"/>
        <v>2344360</v>
      </c>
      <c r="P5533" s="63">
        <v>1096800</v>
      </c>
    </row>
    <row r="5534" spans="1:16" ht="12.75" customHeight="1" x14ac:dyDescent="0.2">
      <c r="A5534" s="58">
        <v>512003</v>
      </c>
      <c r="B5534" s="58" t="s">
        <v>1</v>
      </c>
      <c r="C5534" s="59">
        <v>54.9</v>
      </c>
      <c r="D5534" s="72">
        <f t="shared" si="297"/>
        <v>2122800</v>
      </c>
      <c r="K5534" s="62">
        <f t="shared" si="298"/>
        <v>2122800</v>
      </c>
      <c r="P5534" s="63">
        <v>671000</v>
      </c>
    </row>
    <row r="5535" spans="1:16" ht="12.75" customHeight="1" x14ac:dyDescent="0.2">
      <c r="A5535" s="58">
        <v>513001</v>
      </c>
      <c r="B5535" s="58" t="s">
        <v>2</v>
      </c>
      <c r="C5535" s="59">
        <v>80.23</v>
      </c>
      <c r="D5535" s="72">
        <f t="shared" si="297"/>
        <v>3102226.6666666665</v>
      </c>
      <c r="K5535" s="62">
        <f t="shared" si="298"/>
        <v>3102226.6666666665</v>
      </c>
      <c r="P5535" s="63">
        <v>607600</v>
      </c>
    </row>
    <row r="5536" spans="1:16" ht="12.75" customHeight="1" x14ac:dyDescent="0.2">
      <c r="A5536" s="58">
        <v>513002</v>
      </c>
      <c r="B5536" s="58" t="s">
        <v>3</v>
      </c>
      <c r="C5536" s="59">
        <v>149.19</v>
      </c>
      <c r="D5536" s="72">
        <f t="shared" si="297"/>
        <v>5768680</v>
      </c>
      <c r="K5536" s="62">
        <f t="shared" si="298"/>
        <v>5768680</v>
      </c>
      <c r="P5536" s="63">
        <v>887900</v>
      </c>
    </row>
    <row r="5537" spans="1:16" ht="12.75" customHeight="1" x14ac:dyDescent="0.2">
      <c r="A5537" s="58">
        <v>513003</v>
      </c>
      <c r="B5537" s="58" t="s">
        <v>4</v>
      </c>
      <c r="C5537" s="59">
        <v>153.53</v>
      </c>
      <c r="D5537" s="72">
        <f t="shared" si="297"/>
        <v>5936493.333333333</v>
      </c>
      <c r="K5537" s="62">
        <f t="shared" si="298"/>
        <v>5936493.333333333</v>
      </c>
      <c r="P5537" s="63">
        <v>1651000</v>
      </c>
    </row>
    <row r="5538" spans="1:16" ht="12.75" customHeight="1" x14ac:dyDescent="0.2">
      <c r="A5538" s="58">
        <v>513004</v>
      </c>
      <c r="B5538" s="58" t="s">
        <v>5</v>
      </c>
      <c r="C5538" s="59">
        <v>100.62</v>
      </c>
      <c r="D5538" s="72">
        <f t="shared" si="297"/>
        <v>3890640</v>
      </c>
      <c r="K5538" s="62">
        <f t="shared" si="298"/>
        <v>3890640</v>
      </c>
      <c r="P5538" s="63">
        <v>1699100</v>
      </c>
    </row>
    <row r="5539" spans="1:16" ht="12.75" customHeight="1" x14ac:dyDescent="0.2">
      <c r="A5539" s="58">
        <v>513005</v>
      </c>
      <c r="B5539" s="58" t="s">
        <v>6</v>
      </c>
      <c r="C5539" s="59">
        <v>174.89</v>
      </c>
      <c r="D5539" s="72">
        <f t="shared" si="297"/>
        <v>6762413.3333333321</v>
      </c>
      <c r="K5539" s="62">
        <f t="shared" si="298"/>
        <v>6762413.3333333321</v>
      </c>
      <c r="P5539" s="63">
        <v>1113500</v>
      </c>
    </row>
    <row r="5540" spans="1:16" ht="12.75" customHeight="1" x14ac:dyDescent="0.2">
      <c r="A5540" s="58">
        <v>513006</v>
      </c>
      <c r="B5540" s="58" t="s">
        <v>7</v>
      </c>
      <c r="C5540" s="59">
        <v>127.63</v>
      </c>
      <c r="D5540" s="72">
        <f t="shared" si="297"/>
        <v>4935026.666666666</v>
      </c>
      <c r="K5540" s="62">
        <f t="shared" si="298"/>
        <v>4935026.666666666</v>
      </c>
      <c r="P5540" s="63">
        <v>1935400</v>
      </c>
    </row>
    <row r="5541" spans="1:16" ht="12.75" customHeight="1" x14ac:dyDescent="0.2">
      <c r="A5541" s="58">
        <v>513007</v>
      </c>
      <c r="B5541" s="58" t="s">
        <v>8</v>
      </c>
      <c r="C5541" s="59">
        <v>114.39</v>
      </c>
      <c r="D5541" s="72">
        <f t="shared" si="297"/>
        <v>4423080</v>
      </c>
      <c r="K5541" s="62">
        <f t="shared" si="298"/>
        <v>4423080</v>
      </c>
      <c r="P5541" s="63">
        <v>1412400</v>
      </c>
    </row>
    <row r="5542" spans="1:16" ht="12.75" customHeight="1" x14ac:dyDescent="0.2">
      <c r="A5542" s="58">
        <v>513008</v>
      </c>
      <c r="B5542" s="58" t="s">
        <v>9</v>
      </c>
      <c r="C5542" s="59">
        <v>92.53</v>
      </c>
      <c r="D5542" s="72">
        <f t="shared" si="297"/>
        <v>3577826.6666666665</v>
      </c>
      <c r="K5542" s="62">
        <f t="shared" si="298"/>
        <v>3577826.6666666665</v>
      </c>
      <c r="P5542" s="63">
        <v>1265900</v>
      </c>
    </row>
    <row r="5543" spans="1:16" ht="12.75" customHeight="1" x14ac:dyDescent="0.2">
      <c r="A5543" s="58">
        <v>513009</v>
      </c>
      <c r="B5543" s="58" t="s">
        <v>10</v>
      </c>
      <c r="C5543" s="59">
        <v>114.98</v>
      </c>
      <c r="D5543" s="72">
        <f t="shared" si="297"/>
        <v>4445893.333333333</v>
      </c>
      <c r="K5543" s="62">
        <f t="shared" si="298"/>
        <v>4445893.333333333</v>
      </c>
      <c r="P5543" s="63">
        <v>1024000</v>
      </c>
    </row>
    <row r="5544" spans="1:16" ht="12.75" customHeight="1" x14ac:dyDescent="0.2">
      <c r="A5544" s="58">
        <v>513010</v>
      </c>
      <c r="B5544" s="58" t="s">
        <v>11</v>
      </c>
      <c r="C5544" s="59">
        <v>91.31</v>
      </c>
      <c r="D5544" s="72">
        <f t="shared" si="297"/>
        <v>3530653.333333333</v>
      </c>
      <c r="K5544" s="62">
        <f t="shared" si="298"/>
        <v>3530653.333333333</v>
      </c>
      <c r="P5544" s="63">
        <v>1272400</v>
      </c>
    </row>
    <row r="5545" spans="1:16" ht="12.75" customHeight="1" x14ac:dyDescent="0.2">
      <c r="A5545" s="58">
        <v>513011</v>
      </c>
      <c r="B5545" s="58" t="s">
        <v>12</v>
      </c>
      <c r="C5545" s="59">
        <v>106.07</v>
      </c>
      <c r="D5545" s="72">
        <f t="shared" si="297"/>
        <v>4101373.333333333</v>
      </c>
      <c r="K5545" s="62">
        <f t="shared" si="298"/>
        <v>4101373.333333333</v>
      </c>
      <c r="P5545" s="63">
        <v>1010500</v>
      </c>
    </row>
    <row r="5546" spans="1:16" ht="12.75" customHeight="1" x14ac:dyDescent="0.2">
      <c r="A5546" s="58">
        <v>513012</v>
      </c>
      <c r="B5546" s="58" t="s">
        <v>13</v>
      </c>
      <c r="C5546" s="59">
        <v>74.88</v>
      </c>
      <c r="D5546" s="72">
        <f t="shared" si="297"/>
        <v>2895359.9999999995</v>
      </c>
      <c r="K5546" s="62">
        <f t="shared" si="298"/>
        <v>2895359.9999999995</v>
      </c>
      <c r="P5546" s="63">
        <v>1173800</v>
      </c>
    </row>
    <row r="5547" spans="1:16" ht="12.75" customHeight="1" x14ac:dyDescent="0.2">
      <c r="A5547" s="58">
        <v>513013</v>
      </c>
      <c r="B5547" s="58" t="s">
        <v>14</v>
      </c>
      <c r="C5547" s="59">
        <v>269.2</v>
      </c>
      <c r="D5547" s="72">
        <f t="shared" si="297"/>
        <v>10409066.666666666</v>
      </c>
      <c r="K5547" s="62">
        <f t="shared" si="298"/>
        <v>10409066.666666666</v>
      </c>
      <c r="P5547" s="63">
        <v>828700</v>
      </c>
    </row>
    <row r="5548" spans="1:16" ht="12.75" customHeight="1" x14ac:dyDescent="0.2">
      <c r="A5548" s="58">
        <v>513014</v>
      </c>
      <c r="B5548" s="58" t="s">
        <v>15</v>
      </c>
      <c r="C5548" s="59">
        <v>324.63</v>
      </c>
      <c r="D5548" s="72">
        <f t="shared" si="297"/>
        <v>12552359.999999998</v>
      </c>
      <c r="K5548" s="62">
        <f t="shared" si="298"/>
        <v>12552359.999999998</v>
      </c>
      <c r="P5548" s="63">
        <v>2979100</v>
      </c>
    </row>
    <row r="5549" spans="1:16" ht="12.75" customHeight="1" x14ac:dyDescent="0.2">
      <c r="A5549" s="58">
        <v>513015</v>
      </c>
      <c r="B5549" s="58" t="s">
        <v>16</v>
      </c>
      <c r="C5549" s="59">
        <v>242.16</v>
      </c>
      <c r="D5549" s="72">
        <f t="shared" si="297"/>
        <v>9363520</v>
      </c>
      <c r="K5549" s="62">
        <f t="shared" si="298"/>
        <v>9363520</v>
      </c>
      <c r="P5549" s="63">
        <v>3592600</v>
      </c>
    </row>
    <row r="5550" spans="1:16" ht="12.75" customHeight="1" x14ac:dyDescent="0.2">
      <c r="A5550" s="58">
        <v>513016</v>
      </c>
      <c r="B5550" s="58" t="s">
        <v>17</v>
      </c>
      <c r="C5550" s="59">
        <v>338.32</v>
      </c>
      <c r="D5550" s="72">
        <f t="shared" si="297"/>
        <v>13081706.666666666</v>
      </c>
      <c r="K5550" s="62">
        <f t="shared" si="298"/>
        <v>13081706.666666666</v>
      </c>
      <c r="P5550" s="63">
        <v>2679900</v>
      </c>
    </row>
    <row r="5551" spans="1:16" ht="12.75" customHeight="1" x14ac:dyDescent="0.2">
      <c r="A5551" s="58">
        <v>513017</v>
      </c>
      <c r="B5551" s="58" t="s">
        <v>18</v>
      </c>
      <c r="C5551" s="59">
        <v>119.76</v>
      </c>
      <c r="D5551" s="72">
        <f t="shared" si="297"/>
        <v>4630720</v>
      </c>
      <c r="K5551" s="62">
        <f t="shared" si="298"/>
        <v>4630720</v>
      </c>
      <c r="P5551" s="63">
        <v>3744100</v>
      </c>
    </row>
    <row r="5552" spans="1:16" ht="12.75" customHeight="1" x14ac:dyDescent="0.2">
      <c r="A5552" s="58">
        <v>513018</v>
      </c>
      <c r="B5552" s="58" t="s">
        <v>19</v>
      </c>
      <c r="C5552" s="59">
        <v>237.28</v>
      </c>
      <c r="D5552" s="72">
        <f t="shared" si="297"/>
        <v>9174826.666666666</v>
      </c>
      <c r="K5552" s="62">
        <f t="shared" si="298"/>
        <v>9174826.666666666</v>
      </c>
      <c r="P5552" s="63">
        <v>1325300</v>
      </c>
    </row>
    <row r="5553" spans="1:16" ht="12.75" customHeight="1" x14ac:dyDescent="0.2">
      <c r="A5553" s="58">
        <v>513019</v>
      </c>
      <c r="B5553" s="58" t="s">
        <v>20</v>
      </c>
      <c r="C5553" s="59">
        <v>237.31</v>
      </c>
      <c r="D5553" s="72">
        <f t="shared" si="297"/>
        <v>9175986.666666666</v>
      </c>
      <c r="K5553" s="62">
        <f t="shared" si="298"/>
        <v>9175986.666666666</v>
      </c>
      <c r="P5553" s="63">
        <v>2625900</v>
      </c>
    </row>
    <row r="5554" spans="1:16" ht="12.75" customHeight="1" x14ac:dyDescent="0.2">
      <c r="A5554" s="58">
        <v>513020</v>
      </c>
      <c r="B5554" s="58" t="s">
        <v>21</v>
      </c>
      <c r="C5554" s="59">
        <v>256.01</v>
      </c>
      <c r="D5554" s="72">
        <f t="shared" si="297"/>
        <v>9899053.3333333321</v>
      </c>
      <c r="K5554" s="62">
        <f t="shared" si="298"/>
        <v>9899053.3333333321</v>
      </c>
      <c r="P5554" s="63">
        <v>2626200</v>
      </c>
    </row>
    <row r="5555" spans="1:16" ht="12.75" customHeight="1" x14ac:dyDescent="0.2">
      <c r="A5555" s="58">
        <v>513021</v>
      </c>
      <c r="B5555" s="58" t="s">
        <v>22</v>
      </c>
      <c r="C5555" s="59">
        <v>148.79</v>
      </c>
      <c r="D5555" s="72">
        <f t="shared" si="297"/>
        <v>5753213.333333333</v>
      </c>
      <c r="K5555" s="62">
        <f t="shared" si="298"/>
        <v>5753213.333333333</v>
      </c>
      <c r="P5555" s="63">
        <v>2833200</v>
      </c>
    </row>
    <row r="5556" spans="1:16" ht="12.75" customHeight="1" x14ac:dyDescent="0.2">
      <c r="A5556" s="58">
        <v>513022</v>
      </c>
      <c r="B5556" s="58" t="s">
        <v>23</v>
      </c>
      <c r="C5556" s="59">
        <v>118.99</v>
      </c>
      <c r="D5556" s="72">
        <f t="shared" si="297"/>
        <v>4600946.666666666</v>
      </c>
      <c r="K5556" s="62">
        <f t="shared" si="298"/>
        <v>4600946.666666666</v>
      </c>
      <c r="P5556" s="63">
        <v>1646600</v>
      </c>
    </row>
    <row r="5557" spans="1:16" ht="12.75" customHeight="1" x14ac:dyDescent="0.2">
      <c r="A5557" s="58">
        <v>513023</v>
      </c>
      <c r="B5557" s="58" t="s">
        <v>24</v>
      </c>
      <c r="C5557" s="59">
        <v>145</v>
      </c>
      <c r="D5557" s="72">
        <f t="shared" si="297"/>
        <v>5606666.666666666</v>
      </c>
      <c r="K5557" s="62">
        <f t="shared" si="298"/>
        <v>5606666.666666666</v>
      </c>
      <c r="P5557" s="63">
        <v>1316800</v>
      </c>
    </row>
    <row r="5558" spans="1:16" ht="12.75" customHeight="1" x14ac:dyDescent="0.2">
      <c r="A5558" s="58">
        <v>513024</v>
      </c>
      <c r="B5558" s="58" t="s">
        <v>25</v>
      </c>
      <c r="C5558" s="59">
        <v>128.96</v>
      </c>
      <c r="D5558" s="72">
        <f t="shared" si="297"/>
        <v>4986453.333333333</v>
      </c>
      <c r="K5558" s="62">
        <f t="shared" si="298"/>
        <v>4986453.333333333</v>
      </c>
      <c r="P5558" s="63">
        <v>1604700</v>
      </c>
    </row>
    <row r="5559" spans="1:16" ht="12.75" customHeight="1" x14ac:dyDescent="0.2">
      <c r="A5559" s="58">
        <v>513025</v>
      </c>
      <c r="B5559" s="58" t="s">
        <v>26</v>
      </c>
      <c r="C5559" s="59">
        <v>142.59</v>
      </c>
      <c r="D5559" s="72">
        <f t="shared" si="297"/>
        <v>5513480</v>
      </c>
      <c r="K5559" s="62">
        <f t="shared" si="298"/>
        <v>5513480</v>
      </c>
      <c r="P5559" s="63">
        <v>1427200</v>
      </c>
    </row>
    <row r="5560" spans="1:16" ht="12.75" customHeight="1" x14ac:dyDescent="0.2">
      <c r="A5560" s="58">
        <v>513026</v>
      </c>
      <c r="B5560" s="58" t="s">
        <v>27</v>
      </c>
      <c r="C5560" s="59">
        <v>105.47</v>
      </c>
      <c r="D5560" s="72">
        <f t="shared" si="297"/>
        <v>4078173.333333333</v>
      </c>
      <c r="K5560" s="62">
        <f t="shared" si="298"/>
        <v>4078173.333333333</v>
      </c>
      <c r="P5560" s="63">
        <v>1578000</v>
      </c>
    </row>
    <row r="5561" spans="1:16" ht="12.75" customHeight="1" x14ac:dyDescent="0.2">
      <c r="A5561" s="58">
        <v>513027</v>
      </c>
      <c r="B5561" s="58" t="s">
        <v>28</v>
      </c>
      <c r="C5561" s="59">
        <v>104.67</v>
      </c>
      <c r="D5561" s="72">
        <f t="shared" si="297"/>
        <v>4047240</v>
      </c>
      <c r="K5561" s="62">
        <f t="shared" si="298"/>
        <v>4047240</v>
      </c>
      <c r="P5561" s="63">
        <v>1167200</v>
      </c>
    </row>
    <row r="5562" spans="1:16" ht="12.75" customHeight="1" x14ac:dyDescent="0.2">
      <c r="A5562" s="58">
        <v>513028</v>
      </c>
      <c r="B5562" s="58" t="s">
        <v>29</v>
      </c>
      <c r="C5562" s="59">
        <v>233.45</v>
      </c>
      <c r="D5562" s="72">
        <f t="shared" si="297"/>
        <v>9026733.3333333321</v>
      </c>
      <c r="K5562" s="62">
        <f t="shared" si="298"/>
        <v>9026733.3333333321</v>
      </c>
      <c r="P5562" s="63">
        <v>1158300</v>
      </c>
    </row>
    <row r="5563" spans="1:16" ht="12.75" customHeight="1" x14ac:dyDescent="0.2">
      <c r="A5563" s="58">
        <v>513029</v>
      </c>
      <c r="B5563" s="58" t="s">
        <v>30</v>
      </c>
      <c r="C5563" s="59">
        <v>406.85</v>
      </c>
      <c r="D5563" s="72">
        <f t="shared" si="297"/>
        <v>15731533.333333334</v>
      </c>
      <c r="K5563" s="62">
        <f t="shared" si="298"/>
        <v>15731533.333333334</v>
      </c>
      <c r="P5563" s="63">
        <v>2583500</v>
      </c>
    </row>
    <row r="5564" spans="1:16" ht="12.75" customHeight="1" x14ac:dyDescent="0.2">
      <c r="A5564" s="58">
        <v>513030</v>
      </c>
      <c r="B5564" s="58" t="s">
        <v>31</v>
      </c>
      <c r="C5564" s="59">
        <v>471.52</v>
      </c>
      <c r="D5564" s="72">
        <f t="shared" si="297"/>
        <v>18232106.666666664</v>
      </c>
      <c r="K5564" s="62">
        <f t="shared" si="298"/>
        <v>18232106.666666664</v>
      </c>
      <c r="P5564" s="63">
        <v>4502500</v>
      </c>
    </row>
    <row r="5565" spans="1:16" ht="12.75" customHeight="1" x14ac:dyDescent="0.2">
      <c r="A5565" s="58">
        <v>513031</v>
      </c>
      <c r="B5565" s="58" t="s">
        <v>32</v>
      </c>
      <c r="C5565" s="59">
        <v>489.15</v>
      </c>
      <c r="D5565" s="72">
        <f t="shared" si="297"/>
        <v>18913799.999999996</v>
      </c>
      <c r="K5565" s="62">
        <f t="shared" si="298"/>
        <v>18913799.999999996</v>
      </c>
      <c r="P5565" s="63">
        <v>5218200</v>
      </c>
    </row>
    <row r="5566" spans="1:16" ht="12.75" customHeight="1" x14ac:dyDescent="0.2">
      <c r="A5566" s="58">
        <v>513032</v>
      </c>
      <c r="B5566" s="58" t="s">
        <v>407</v>
      </c>
      <c r="C5566" s="59">
        <v>94.52</v>
      </c>
      <c r="D5566" s="72">
        <f t="shared" si="297"/>
        <v>3654773.333333333</v>
      </c>
      <c r="K5566" s="62">
        <f t="shared" si="298"/>
        <v>3654773.333333333</v>
      </c>
      <c r="P5566" s="63">
        <v>5413300</v>
      </c>
    </row>
    <row r="5567" spans="1:16" ht="12.75" customHeight="1" x14ac:dyDescent="0.2">
      <c r="A5567" s="58">
        <v>516002</v>
      </c>
      <c r="B5567" s="58" t="s">
        <v>408</v>
      </c>
      <c r="C5567" s="59">
        <v>159.34</v>
      </c>
      <c r="D5567" s="72">
        <f t="shared" si="297"/>
        <v>6161146.666666666</v>
      </c>
      <c r="K5567" s="62">
        <f t="shared" si="298"/>
        <v>6161146.666666666</v>
      </c>
      <c r="P5567" s="63">
        <v>1046000</v>
      </c>
    </row>
    <row r="5568" spans="1:16" ht="12.75" customHeight="1" x14ac:dyDescent="0.2">
      <c r="A5568" s="58">
        <v>516003</v>
      </c>
      <c r="B5568" s="58" t="s">
        <v>409</v>
      </c>
      <c r="C5568" s="59">
        <v>139.11000000000001</v>
      </c>
      <c r="D5568" s="72">
        <f t="shared" si="297"/>
        <v>5378920</v>
      </c>
      <c r="K5568" s="62">
        <f t="shared" si="298"/>
        <v>5378920</v>
      </c>
      <c r="P5568" s="63">
        <v>1763400</v>
      </c>
    </row>
    <row r="5569" spans="1:16" ht="12.75" customHeight="1" x14ac:dyDescent="0.2">
      <c r="A5569" s="58">
        <v>516004</v>
      </c>
      <c r="B5569" s="58" t="s">
        <v>410</v>
      </c>
      <c r="C5569" s="59">
        <v>100.18</v>
      </c>
      <c r="D5569" s="72">
        <f>C5569*D2235</f>
        <v>3873626.6666666665</v>
      </c>
      <c r="K5569" s="62">
        <f>D5569</f>
        <v>3873626.6666666665</v>
      </c>
      <c r="P5569" s="63">
        <v>1539500</v>
      </c>
    </row>
    <row r="5570" spans="1:16" ht="12.75" customHeight="1" x14ac:dyDescent="0.2">
      <c r="A5570" s="58">
        <v>516005</v>
      </c>
      <c r="B5570" s="58" t="s">
        <v>411</v>
      </c>
      <c r="C5570" s="59">
        <v>128.87</v>
      </c>
      <c r="D5570" s="72">
        <f>C5570*D2236</f>
        <v>4982973.333333333</v>
      </c>
      <c r="K5570" s="62">
        <f>D5570</f>
        <v>4982973.333333333</v>
      </c>
      <c r="P5570" s="63">
        <v>1108700</v>
      </c>
    </row>
    <row r="5571" spans="1:16" ht="12.75" customHeight="1" x14ac:dyDescent="0.2">
      <c r="A5571" s="58">
        <v>518001</v>
      </c>
      <c r="B5571" s="58" t="s">
        <v>412</v>
      </c>
      <c r="C5571" s="59">
        <v>121.97</v>
      </c>
      <c r="D5571" s="72">
        <f>C5571*D2237</f>
        <v>4716173.333333333</v>
      </c>
      <c r="K5571" s="62">
        <f>D5571</f>
        <v>4716173.333333333</v>
      </c>
      <c r="P5571" s="63">
        <v>1426200</v>
      </c>
    </row>
    <row r="5572" spans="1:16" ht="12.75" customHeight="1" x14ac:dyDescent="0.2">
      <c r="A5572" s="58">
        <v>518002</v>
      </c>
      <c r="B5572" s="58" t="s">
        <v>413</v>
      </c>
      <c r="C5572" s="59">
        <v>117.2</v>
      </c>
      <c r="D5572" s="72">
        <f>C5572*D2238</f>
        <v>4531733.333333333</v>
      </c>
      <c r="K5572" s="62">
        <f>D5572</f>
        <v>4531733.333333333</v>
      </c>
      <c r="P5572" s="63">
        <v>1349800</v>
      </c>
    </row>
    <row r="5573" spans="1:16" ht="12.75" customHeight="1" x14ac:dyDescent="0.2">
      <c r="A5573" s="58">
        <v>518003</v>
      </c>
      <c r="B5573" s="58" t="s">
        <v>414</v>
      </c>
      <c r="C5573" s="59">
        <v>74.239999999999995</v>
      </c>
      <c r="D5573" s="72">
        <f>C5573*D2239</f>
        <v>2870613.333333333</v>
      </c>
      <c r="K5573" s="62">
        <f>D5573</f>
        <v>2870613.333333333</v>
      </c>
      <c r="P5573" s="63">
        <v>1297000</v>
      </c>
    </row>
    <row r="5574" spans="1:16" x14ac:dyDescent="0.2">
      <c r="P5574" s="63">
        <v>821600</v>
      </c>
    </row>
    <row r="5575" spans="1:16" ht="12.75" customHeight="1" x14ac:dyDescent="0.2">
      <c r="A5575" s="58" t="s">
        <v>415</v>
      </c>
    </row>
    <row r="5577" spans="1:16" ht="12.75" customHeight="1" x14ac:dyDescent="0.2">
      <c r="A5577" s="58" t="s">
        <v>416</v>
      </c>
    </row>
    <row r="5579" spans="1:16" ht="12.75" customHeight="1" x14ac:dyDescent="0.2">
      <c r="A5579" s="58" t="s">
        <v>417</v>
      </c>
    </row>
    <row r="5581" spans="1:16" ht="12.75" customHeight="1" x14ac:dyDescent="0.2">
      <c r="A5581" s="58" t="s">
        <v>418</v>
      </c>
    </row>
    <row r="5583" spans="1:16" ht="12.75" customHeight="1" x14ac:dyDescent="0.2">
      <c r="A5583" s="58" t="s">
        <v>419</v>
      </c>
    </row>
    <row r="5585" spans="1:1" ht="12.75" customHeight="1" x14ac:dyDescent="0.2">
      <c r="A5585" s="58" t="s">
        <v>420</v>
      </c>
    </row>
    <row r="5587" spans="1:1" ht="12.75" customHeight="1" x14ac:dyDescent="0.2">
      <c r="A5587" s="58" t="s">
        <v>421</v>
      </c>
    </row>
    <row r="5589" spans="1:1" ht="12.75" customHeight="1" x14ac:dyDescent="0.2">
      <c r="A5589" s="58" t="s">
        <v>422</v>
      </c>
    </row>
    <row r="5591" spans="1:1" ht="12.75" customHeight="1" x14ac:dyDescent="0.2">
      <c r="A5591" s="58" t="s">
        <v>423</v>
      </c>
    </row>
    <row r="5593" spans="1:1" ht="12.75" customHeight="1" x14ac:dyDescent="0.2">
      <c r="A5593" s="58" t="s">
        <v>424</v>
      </c>
    </row>
    <row r="5595" spans="1:1" ht="12.75" customHeight="1" x14ac:dyDescent="0.2">
      <c r="A5595" s="58" t="s">
        <v>425</v>
      </c>
    </row>
    <row r="5597" spans="1:1" ht="12.75" customHeight="1" x14ac:dyDescent="0.2">
      <c r="A5597" s="58" t="s">
        <v>426</v>
      </c>
    </row>
    <row r="5599" spans="1:1" ht="12.75" customHeight="1" x14ac:dyDescent="0.2">
      <c r="A5599" s="58" t="s">
        <v>427</v>
      </c>
    </row>
    <row r="5601" spans="1:3" ht="12.75" customHeight="1" x14ac:dyDescent="0.2">
      <c r="A5601" s="58" t="s">
        <v>428</v>
      </c>
    </row>
    <row r="5603" spans="1:3" ht="12.75" customHeight="1" x14ac:dyDescent="0.2">
      <c r="A5603" s="58" t="s">
        <v>429</v>
      </c>
    </row>
    <row r="5606" spans="1:3" ht="12.75" customHeight="1" x14ac:dyDescent="0.2">
      <c r="A5606" s="58" t="s">
        <v>430</v>
      </c>
    </row>
    <row r="5608" spans="1:3" ht="12.75" customHeight="1" x14ac:dyDescent="0.2">
      <c r="C5608" s="59" t="s">
        <v>3500</v>
      </c>
    </row>
    <row r="5609" spans="1:3" ht="12.75" customHeight="1" x14ac:dyDescent="0.2">
      <c r="A5609" s="58" t="s">
        <v>431</v>
      </c>
    </row>
    <row r="5611" spans="1:3" ht="12.75" customHeight="1" x14ac:dyDescent="0.2">
      <c r="C5611" s="59" t="s">
        <v>3500</v>
      </c>
    </row>
    <row r="5612" spans="1:3" ht="12.75" customHeight="1" x14ac:dyDescent="0.2">
      <c r="A5612" s="58" t="s">
        <v>1440</v>
      </c>
    </row>
    <row r="5614" spans="1:3" ht="12.75" customHeight="1" x14ac:dyDescent="0.2">
      <c r="C5614" s="59" t="s">
        <v>3500</v>
      </c>
    </row>
    <row r="5615" spans="1:3" ht="12.75" customHeight="1" x14ac:dyDescent="0.2">
      <c r="A5615" s="58" t="s">
        <v>1441</v>
      </c>
    </row>
    <row r="5617" spans="1:3" ht="12.75" customHeight="1" x14ac:dyDescent="0.2">
      <c r="C5617" s="59" t="s">
        <v>3500</v>
      </c>
    </row>
    <row r="5618" spans="1:3" ht="12.75" customHeight="1" x14ac:dyDescent="0.2">
      <c r="A5618" s="58" t="s">
        <v>1442</v>
      </c>
    </row>
    <row r="5619" spans="1:3" ht="12.75" customHeight="1" x14ac:dyDescent="0.2">
      <c r="C5619" s="59" t="s">
        <v>3500</v>
      </c>
    </row>
    <row r="5620" spans="1:3" ht="12.75" customHeight="1" x14ac:dyDescent="0.2">
      <c r="A5620" s="58" t="s">
        <v>1443</v>
      </c>
      <c r="C5620" s="59" t="s">
        <v>3500</v>
      </c>
    </row>
    <row r="5621" spans="1:3" ht="12.75" customHeight="1" x14ac:dyDescent="0.2">
      <c r="C5621" s="59" t="s">
        <v>3500</v>
      </c>
    </row>
    <row r="5622" spans="1:3" ht="12.75" customHeight="1" x14ac:dyDescent="0.2">
      <c r="A5622" s="58" t="s">
        <v>1444</v>
      </c>
    </row>
    <row r="5623" spans="1:3" ht="12.75" customHeight="1" x14ac:dyDescent="0.2">
      <c r="C5623" s="59" t="s">
        <v>3500</v>
      </c>
    </row>
    <row r="5624" spans="1:3" ht="12.75" customHeight="1" x14ac:dyDescent="0.2">
      <c r="A5624" s="58" t="s">
        <v>1445</v>
      </c>
      <c r="C5624" s="59" t="s">
        <v>3500</v>
      </c>
    </row>
    <row r="5625" spans="1:3" ht="12.75" customHeight="1" x14ac:dyDescent="0.2">
      <c r="C5625" s="59" t="s">
        <v>3500</v>
      </c>
    </row>
    <row r="5626" spans="1:3" ht="12.75" customHeight="1" x14ac:dyDescent="0.2">
      <c r="A5626" s="58" t="s">
        <v>1446</v>
      </c>
      <c r="C5626" s="59" t="s">
        <v>3500</v>
      </c>
    </row>
    <row r="5627" spans="1:3" ht="12.75" customHeight="1" x14ac:dyDescent="0.2">
      <c r="C5627" s="59" t="s">
        <v>3500</v>
      </c>
    </row>
    <row r="5628" spans="1:3" ht="12.75" customHeight="1" x14ac:dyDescent="0.2">
      <c r="A5628" s="58" t="s">
        <v>1447</v>
      </c>
    </row>
    <row r="5630" spans="1:3" ht="12.75" customHeight="1" x14ac:dyDescent="0.2">
      <c r="C5630" s="59" t="s">
        <v>3500</v>
      </c>
    </row>
    <row r="5631" spans="1:3" ht="12.75" customHeight="1" x14ac:dyDescent="0.2">
      <c r="A5631" s="58" t="s">
        <v>1448</v>
      </c>
    </row>
    <row r="5634" spans="1:3" ht="12.75" customHeight="1" x14ac:dyDescent="0.2">
      <c r="A5634" s="58" t="s">
        <v>1449</v>
      </c>
    </row>
    <row r="5636" spans="1:3" ht="12.75" customHeight="1" x14ac:dyDescent="0.2">
      <c r="C5636" s="59" t="s">
        <v>3500</v>
      </c>
    </row>
    <row r="5637" spans="1:3" ht="12.75" customHeight="1" x14ac:dyDescent="0.2">
      <c r="A5637" s="58" t="s">
        <v>1450</v>
      </c>
    </row>
    <row r="5638" spans="1:3" ht="12.75" customHeight="1" x14ac:dyDescent="0.2">
      <c r="C5638" s="59" t="s">
        <v>3500</v>
      </c>
    </row>
    <row r="5639" spans="1:3" ht="12.75" customHeight="1" x14ac:dyDescent="0.2">
      <c r="A5639" s="58" t="s">
        <v>1451</v>
      </c>
    </row>
    <row r="5640" spans="1:3" ht="12.75" customHeight="1" x14ac:dyDescent="0.2">
      <c r="C5640" s="59" t="s">
        <v>3500</v>
      </c>
    </row>
    <row r="5641" spans="1:3" ht="12.75" customHeight="1" x14ac:dyDescent="0.2">
      <c r="A5641" s="58" t="s">
        <v>206</v>
      </c>
    </row>
    <row r="5643" spans="1:3" ht="12.75" customHeight="1" x14ac:dyDescent="0.2">
      <c r="C5643" s="59" t="s">
        <v>3500</v>
      </c>
    </row>
    <row r="5644" spans="1:3" ht="12.75" customHeight="1" x14ac:dyDescent="0.2">
      <c r="A5644" s="58" t="s">
        <v>207</v>
      </c>
    </row>
    <row r="5645" spans="1:3" ht="12.75" customHeight="1" x14ac:dyDescent="0.2">
      <c r="C5645" s="59" t="s">
        <v>3500</v>
      </c>
    </row>
    <row r="5646" spans="1:3" ht="12.75" customHeight="1" x14ac:dyDescent="0.2">
      <c r="A5646" s="58" t="s">
        <v>208</v>
      </c>
    </row>
    <row r="5647" spans="1:3" ht="12.75" customHeight="1" x14ac:dyDescent="0.2">
      <c r="C5647" s="59" t="s">
        <v>3500</v>
      </c>
    </row>
    <row r="5648" spans="1:3" ht="12.75" customHeight="1" x14ac:dyDescent="0.2">
      <c r="A5648" s="58" t="s">
        <v>209</v>
      </c>
    </row>
    <row r="5649" spans="1:3" ht="12.75" customHeight="1" x14ac:dyDescent="0.2">
      <c r="C5649" s="59" t="s">
        <v>3500</v>
      </c>
    </row>
    <row r="5650" spans="1:3" ht="12.75" customHeight="1" x14ac:dyDescent="0.2">
      <c r="A5650" s="58" t="s">
        <v>210</v>
      </c>
    </row>
    <row r="5653" spans="1:3" ht="12.75" customHeight="1" x14ac:dyDescent="0.2">
      <c r="A5653" s="58" t="s">
        <v>211</v>
      </c>
    </row>
    <row r="5654" spans="1:3" ht="12.75" customHeight="1" x14ac:dyDescent="0.2">
      <c r="C5654" s="59" t="s">
        <v>3500</v>
      </c>
    </row>
    <row r="5655" spans="1:3" ht="12.75" customHeight="1" x14ac:dyDescent="0.2">
      <c r="A5655" s="58" t="s">
        <v>212</v>
      </c>
    </row>
    <row r="5656" spans="1:3" ht="12.75" customHeight="1" x14ac:dyDescent="0.2">
      <c r="C5656" s="59" t="s">
        <v>3500</v>
      </c>
    </row>
    <row r="5657" spans="1:3" ht="12.75" customHeight="1" x14ac:dyDescent="0.2">
      <c r="A5657" s="58" t="s">
        <v>213</v>
      </c>
    </row>
    <row r="5660" spans="1:3" ht="12.75" customHeight="1" x14ac:dyDescent="0.2">
      <c r="A5660" s="58" t="s">
        <v>214</v>
      </c>
    </row>
    <row r="5663" spans="1:3" ht="12.75" customHeight="1" x14ac:dyDescent="0.2">
      <c r="A5663" s="58" t="s">
        <v>215</v>
      </c>
    </row>
    <row r="5664" spans="1:3" ht="12.75" customHeight="1" x14ac:dyDescent="0.2">
      <c r="C5664" s="59" t="s">
        <v>3500</v>
      </c>
    </row>
    <row r="5666" spans="1:1" ht="12.75" customHeight="1" x14ac:dyDescent="0.2">
      <c r="A5666" s="58" t="s">
        <v>89</v>
      </c>
    </row>
    <row r="5669" spans="1:1" ht="12.75" customHeight="1" x14ac:dyDescent="0.2">
      <c r="A5669" s="58" t="s">
        <v>90</v>
      </c>
    </row>
    <row r="5672" spans="1:1" ht="12.75" customHeight="1" x14ac:dyDescent="0.2">
      <c r="A5672" s="58" t="s">
        <v>91</v>
      </c>
    </row>
    <row r="5675" spans="1:1" ht="12.75" customHeight="1" x14ac:dyDescent="0.2">
      <c r="A5675" s="58" t="s">
        <v>92</v>
      </c>
    </row>
    <row r="5678" spans="1:1" ht="12.75" customHeight="1" x14ac:dyDescent="0.2">
      <c r="A5678" s="58" t="s">
        <v>93</v>
      </c>
    </row>
    <row r="5680" spans="1:1" ht="12.75" customHeight="1" x14ac:dyDescent="0.2">
      <c r="A5680" s="58" t="s">
        <v>94</v>
      </c>
    </row>
    <row r="5683" spans="1:3" ht="12.75" customHeight="1" x14ac:dyDescent="0.2">
      <c r="A5683" s="58" t="s">
        <v>95</v>
      </c>
    </row>
    <row r="5685" spans="1:3" ht="12.75" customHeight="1" x14ac:dyDescent="0.2">
      <c r="C5685" s="59" t="s">
        <v>3500</v>
      </c>
    </row>
    <row r="5686" spans="1:3" ht="12.75" customHeight="1" x14ac:dyDescent="0.2">
      <c r="A5686" s="58" t="s">
        <v>96</v>
      </c>
    </row>
    <row r="5688" spans="1:3" ht="12.75" customHeight="1" x14ac:dyDescent="0.2">
      <c r="C5688" s="59" t="s">
        <v>3500</v>
      </c>
    </row>
    <row r="5689" spans="1:3" ht="12.75" customHeight="1" x14ac:dyDescent="0.2">
      <c r="A5689" s="58" t="s">
        <v>97</v>
      </c>
    </row>
    <row r="5690" spans="1:3" ht="12.75" customHeight="1" x14ac:dyDescent="0.2">
      <c r="C5690" s="59" t="s">
        <v>3500</v>
      </c>
    </row>
    <row r="5691" spans="1:3" ht="12.75" customHeight="1" x14ac:dyDescent="0.2">
      <c r="A5691" s="58" t="s">
        <v>98</v>
      </c>
    </row>
    <row r="5692" spans="1:3" ht="12.75" customHeight="1" x14ac:dyDescent="0.2">
      <c r="C5692" s="59" t="s">
        <v>3500</v>
      </c>
    </row>
    <row r="5694" spans="1:3" ht="12.75" customHeight="1" x14ac:dyDescent="0.2">
      <c r="A5694" s="58" t="s">
        <v>99</v>
      </c>
    </row>
    <row r="5695" spans="1:3" ht="12.75" customHeight="1" x14ac:dyDescent="0.2">
      <c r="C5695" s="59" t="s">
        <v>5050</v>
      </c>
    </row>
    <row r="5697" spans="1:3" ht="12.75" customHeight="1" x14ac:dyDescent="0.2">
      <c r="A5697" s="58" t="s">
        <v>100</v>
      </c>
    </row>
    <row r="5699" spans="1:3" ht="12.75" customHeight="1" x14ac:dyDescent="0.2">
      <c r="A5699" s="58" t="s">
        <v>101</v>
      </c>
    </row>
    <row r="5700" spans="1:3" ht="12.75" customHeight="1" x14ac:dyDescent="0.2">
      <c r="C5700" s="59" t="s">
        <v>3500</v>
      </c>
    </row>
    <row r="5701" spans="1:3" ht="12.75" customHeight="1" x14ac:dyDescent="0.2">
      <c r="A5701" s="58" t="s">
        <v>102</v>
      </c>
    </row>
    <row r="5703" spans="1:3" ht="12.75" customHeight="1" x14ac:dyDescent="0.2">
      <c r="A5703" s="58" t="s">
        <v>5050</v>
      </c>
    </row>
    <row r="5705" spans="1:3" ht="12.75" customHeight="1" x14ac:dyDescent="0.2">
      <c r="A5705" s="58" t="s">
        <v>103</v>
      </c>
    </row>
    <row r="5706" spans="1:3" ht="12.75" customHeight="1" x14ac:dyDescent="0.2">
      <c r="C5706" s="59" t="s">
        <v>3500</v>
      </c>
    </row>
    <row r="5708" spans="1:3" ht="12.75" customHeight="1" x14ac:dyDescent="0.2">
      <c r="A5708" s="58" t="s">
        <v>104</v>
      </c>
    </row>
    <row r="5709" spans="1:3" ht="12.75" customHeight="1" x14ac:dyDescent="0.2">
      <c r="C5709" s="59" t="s">
        <v>3500</v>
      </c>
    </row>
    <row r="5711" spans="1:3" ht="12.75" customHeight="1" x14ac:dyDescent="0.2">
      <c r="A5711" s="58" t="s">
        <v>105</v>
      </c>
    </row>
    <row r="5714" spans="1:3" ht="12.75" customHeight="1" x14ac:dyDescent="0.2">
      <c r="A5714" s="58" t="s">
        <v>106</v>
      </c>
      <c r="C5714" s="59" t="s">
        <v>3500</v>
      </c>
    </row>
    <row r="5715" spans="1:3" ht="12.75" customHeight="1" x14ac:dyDescent="0.2">
      <c r="C5715" s="59" t="s">
        <v>3500</v>
      </c>
    </row>
    <row r="5716" spans="1:3" ht="12.75" customHeight="1" x14ac:dyDescent="0.2">
      <c r="C5716" s="59" t="s">
        <v>3500</v>
      </c>
    </row>
    <row r="5717" spans="1:3" ht="12.75" customHeight="1" x14ac:dyDescent="0.2">
      <c r="A5717" s="58" t="s">
        <v>107</v>
      </c>
      <c r="C5717" s="59" t="s">
        <v>3500</v>
      </c>
    </row>
    <row r="5724" spans="1:3" ht="12.75" customHeight="1" x14ac:dyDescent="0.2">
      <c r="C5724" s="59" t="s">
        <v>3500</v>
      </c>
    </row>
    <row r="5725" spans="1:3" ht="12.75" customHeight="1" x14ac:dyDescent="0.2">
      <c r="A5725" s="58" t="s">
        <v>108</v>
      </c>
    </row>
    <row r="5726" spans="1:3" ht="12.75" customHeight="1" x14ac:dyDescent="0.2">
      <c r="A5726" s="58" t="s">
        <v>109</v>
      </c>
    </row>
    <row r="5734" spans="1:3" ht="12.75" customHeight="1" x14ac:dyDescent="0.2">
      <c r="C5734" s="59" t="s">
        <v>3500</v>
      </c>
    </row>
    <row r="5735" spans="1:3" ht="12.75" customHeight="1" x14ac:dyDescent="0.2">
      <c r="A5735" s="58" t="s">
        <v>110</v>
      </c>
      <c r="C5735" s="59" t="s">
        <v>3500</v>
      </c>
    </row>
    <row r="5736" spans="1:3" ht="12.75" customHeight="1" x14ac:dyDescent="0.2">
      <c r="A5736" s="58" t="s">
        <v>111</v>
      </c>
      <c r="C5736" s="59" t="s">
        <v>3500</v>
      </c>
    </row>
  </sheetData>
  <sheetProtection selectLockedCells="1" selectUnlockedCells="1"/>
  <phoneticPr fontId="0" type="noConversion"/>
  <pageMargins left="0.54027777777777775" right="0.74791666666666667" top="0.57013888888888886" bottom="0.98402777777777772" header="0.51180555555555551" footer="0.51180555555555551"/>
  <pageSetup firstPageNumber="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D979-6B35-4C86-8B2D-832A57DF55B0}">
  <dimension ref="A1:D3"/>
  <sheetViews>
    <sheetView topLeftCell="B1" workbookViewId="0">
      <selection sqref="A1:D3"/>
    </sheetView>
  </sheetViews>
  <sheetFormatPr baseColWidth="10" defaultRowHeight="15" x14ac:dyDescent="0.25"/>
  <cols>
    <col min="3" max="3" width="156.7109375" bestFit="1" customWidth="1"/>
    <col min="4" max="4" width="11.85546875" bestFit="1" customWidth="1"/>
  </cols>
  <sheetData>
    <row r="1" spans="1:4" x14ac:dyDescent="0.25">
      <c r="A1" s="120" t="s">
        <v>21700</v>
      </c>
      <c r="B1" s="120" t="s">
        <v>21699</v>
      </c>
      <c r="C1" s="120"/>
      <c r="D1" s="120"/>
    </row>
    <row r="2" spans="1:4" x14ac:dyDescent="0.25">
      <c r="A2" s="120"/>
      <c r="B2" s="122">
        <v>39223</v>
      </c>
      <c r="C2" s="122" t="s">
        <v>52</v>
      </c>
      <c r="D2" s="121">
        <v>60900</v>
      </c>
    </row>
    <row r="3" spans="1:4" x14ac:dyDescent="0.25">
      <c r="A3" s="120">
        <v>549802</v>
      </c>
      <c r="B3" s="122">
        <v>39162</v>
      </c>
      <c r="C3" s="122" t="s">
        <v>433</v>
      </c>
      <c r="D3" s="121">
        <v>95500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0731"/>
  <sheetViews>
    <sheetView tabSelected="1" workbookViewId="0">
      <pane ySplit="1" topLeftCell="A2456" activePane="bottomLeft" state="frozen"/>
      <selection pane="bottomLeft" activeCell="E1" sqref="E1:E1048576"/>
    </sheetView>
  </sheetViews>
  <sheetFormatPr baseColWidth="10" defaultRowHeight="15" x14ac:dyDescent="0.25"/>
  <cols>
    <col min="1" max="1" width="24.140625" customWidth="1"/>
    <col min="2" max="2" width="73" customWidth="1"/>
    <col min="4" max="4" width="11.42578125" style="126"/>
    <col min="5" max="5" width="11.42578125" style="157"/>
    <col min="6" max="6" width="30.42578125" bestFit="1" customWidth="1"/>
    <col min="8" max="8" width="15.5703125" bestFit="1" customWidth="1"/>
  </cols>
  <sheetData>
    <row r="1" spans="1:6" x14ac:dyDescent="0.25">
      <c r="A1" s="98" t="s">
        <v>21703</v>
      </c>
      <c r="B1" s="98" t="s">
        <v>21701</v>
      </c>
      <c r="C1" s="98" t="s">
        <v>21702</v>
      </c>
      <c r="D1" s="123" t="s">
        <v>5072</v>
      </c>
      <c r="E1" s="123" t="s">
        <v>21628</v>
      </c>
      <c r="F1" s="98" t="s">
        <v>21631</v>
      </c>
    </row>
    <row r="2" spans="1:6" x14ac:dyDescent="0.25">
      <c r="A2" t="s">
        <v>5142</v>
      </c>
      <c r="B2" s="100" t="s">
        <v>5144</v>
      </c>
      <c r="C2" s="99" t="s">
        <v>5143</v>
      </c>
      <c r="D2" s="124">
        <v>1250</v>
      </c>
      <c r="E2" s="157">
        <f>VLOOKUP(D2,'SOAT LIQ'!$A$87:$C$3416,3,FALSE)</f>
        <v>4</v>
      </c>
      <c r="F2" t="s">
        <v>21632</v>
      </c>
    </row>
    <row r="3" spans="1:6" x14ac:dyDescent="0.25">
      <c r="A3" t="s">
        <v>5142</v>
      </c>
      <c r="B3" s="100" t="s">
        <v>5146</v>
      </c>
      <c r="C3" s="99" t="s">
        <v>5145</v>
      </c>
      <c r="D3" s="124">
        <v>1250</v>
      </c>
      <c r="E3" s="157">
        <f>VLOOKUP(D3,'SOAT LIQ'!$A$87:$C$3416,3,FALSE)</f>
        <v>4</v>
      </c>
      <c r="F3" t="s">
        <v>21632</v>
      </c>
    </row>
    <row r="4" spans="1:6" x14ac:dyDescent="0.25">
      <c r="A4" t="s">
        <v>5142</v>
      </c>
      <c r="B4" s="100" t="s">
        <v>5147</v>
      </c>
      <c r="C4" s="99" t="s">
        <v>5145</v>
      </c>
      <c r="D4" s="124">
        <v>1250</v>
      </c>
      <c r="E4" s="157">
        <f>VLOOKUP(D4,'SOAT LIQ'!$A$87:$C$3416,3,FALSE)</f>
        <v>4</v>
      </c>
      <c r="F4" t="s">
        <v>21632</v>
      </c>
    </row>
    <row r="5" spans="1:6" x14ac:dyDescent="0.25">
      <c r="A5" t="s">
        <v>5142</v>
      </c>
      <c r="B5" s="100" t="s">
        <v>5149</v>
      </c>
      <c r="C5" s="99" t="s">
        <v>5148</v>
      </c>
      <c r="D5" s="124">
        <v>1251</v>
      </c>
      <c r="E5" s="157">
        <f>VLOOKUP(D5,'SOAT LIQ'!$A$87:$C$3416,3,FALSE)</f>
        <v>5</v>
      </c>
      <c r="F5" t="s">
        <v>21632</v>
      </c>
    </row>
    <row r="6" spans="1:6" x14ac:dyDescent="0.25">
      <c r="A6" t="s">
        <v>5142</v>
      </c>
      <c r="B6" s="100" t="s">
        <v>5151</v>
      </c>
      <c r="C6" s="99" t="s">
        <v>5150</v>
      </c>
      <c r="D6" s="124">
        <v>1251</v>
      </c>
      <c r="E6" s="157">
        <f>VLOOKUP(D6,'SOAT LIQ'!$A$87:$C$3416,3,FALSE)</f>
        <v>5</v>
      </c>
      <c r="F6" t="s">
        <v>21632</v>
      </c>
    </row>
    <row r="7" spans="1:6" x14ac:dyDescent="0.25">
      <c r="A7" t="s">
        <v>5142</v>
      </c>
      <c r="B7" s="100" t="s">
        <v>5153</v>
      </c>
      <c r="C7" s="99" t="s">
        <v>5152</v>
      </c>
      <c r="D7" s="124">
        <v>1251</v>
      </c>
      <c r="E7" s="157">
        <f>VLOOKUP(D7,'SOAT LIQ'!$A$87:$C$3416,3,FALSE)</f>
        <v>5</v>
      </c>
      <c r="F7" t="s">
        <v>21632</v>
      </c>
    </row>
    <row r="8" spans="1:6" x14ac:dyDescent="0.25">
      <c r="A8" t="s">
        <v>5142</v>
      </c>
      <c r="B8" s="100" t="s">
        <v>5154</v>
      </c>
      <c r="C8" s="99" t="s">
        <v>5152</v>
      </c>
      <c r="D8" s="124">
        <v>1251</v>
      </c>
      <c r="E8" s="157">
        <f>VLOOKUP(D8,'SOAT LIQ'!$A$87:$C$3416,3,FALSE)</f>
        <v>5</v>
      </c>
      <c r="F8" t="s">
        <v>21632</v>
      </c>
    </row>
    <row r="9" spans="1:6" x14ac:dyDescent="0.25">
      <c r="A9" t="s">
        <v>5142</v>
      </c>
      <c r="B9" s="100" t="s">
        <v>5155</v>
      </c>
      <c r="C9" s="99" t="s">
        <v>5152</v>
      </c>
      <c r="D9" s="124">
        <v>1251</v>
      </c>
      <c r="E9" s="157">
        <f>VLOOKUP(D9,'SOAT LIQ'!$A$87:$C$3416,3,FALSE)</f>
        <v>5</v>
      </c>
      <c r="F9" t="s">
        <v>21632</v>
      </c>
    </row>
    <row r="10" spans="1:6" x14ac:dyDescent="0.25">
      <c r="A10" t="s">
        <v>5142</v>
      </c>
      <c r="B10" s="100" t="s">
        <v>4848</v>
      </c>
      <c r="C10" s="99" t="s">
        <v>5156</v>
      </c>
      <c r="D10" s="124">
        <v>1252</v>
      </c>
      <c r="E10" s="157">
        <f>VLOOKUP(D10,'SOAT LIQ'!$A$87:$C$3416,3,FALSE)</f>
        <v>4</v>
      </c>
      <c r="F10" t="s">
        <v>21632</v>
      </c>
    </row>
    <row r="11" spans="1:6" x14ac:dyDescent="0.25">
      <c r="A11" t="s">
        <v>5142</v>
      </c>
      <c r="B11" s="100" t="s">
        <v>5157</v>
      </c>
      <c r="C11" s="99" t="s">
        <v>5156</v>
      </c>
      <c r="D11" s="124">
        <v>1251</v>
      </c>
      <c r="E11" s="157">
        <f>VLOOKUP(D11,'SOAT LIQ'!$A$87:$C$3416,3,FALSE)</f>
        <v>5</v>
      </c>
      <c r="F11" t="s">
        <v>21632</v>
      </c>
    </row>
    <row r="12" spans="1:6" x14ac:dyDescent="0.25">
      <c r="A12" t="s">
        <v>5142</v>
      </c>
      <c r="B12" s="100" t="s">
        <v>4497</v>
      </c>
      <c r="C12" s="99" t="s">
        <v>5158</v>
      </c>
      <c r="D12" s="124">
        <v>17802</v>
      </c>
      <c r="E12" s="157">
        <f>VLOOKUP(D12,'SOAT LIQ'!$A$87:$C$3416,3,FALSE)</f>
        <v>4</v>
      </c>
      <c r="F12" t="s">
        <v>21632</v>
      </c>
    </row>
    <row r="13" spans="1:6" x14ac:dyDescent="0.25">
      <c r="A13" t="s">
        <v>5142</v>
      </c>
      <c r="B13" s="100" t="s">
        <v>5159</v>
      </c>
      <c r="C13" s="99" t="s">
        <v>5158</v>
      </c>
      <c r="D13" s="124">
        <v>17802</v>
      </c>
      <c r="E13" s="157">
        <f>VLOOKUP(D13,'SOAT LIQ'!$A$87:$C$3416,3,FALSE)</f>
        <v>4</v>
      </c>
      <c r="F13" t="s">
        <v>21632</v>
      </c>
    </row>
    <row r="14" spans="1:6" x14ac:dyDescent="0.25">
      <c r="A14" t="s">
        <v>5142</v>
      </c>
      <c r="B14" s="100" t="s">
        <v>4133</v>
      </c>
      <c r="C14" s="99" t="s">
        <v>5158</v>
      </c>
      <c r="D14" s="124">
        <v>17802</v>
      </c>
      <c r="E14" s="157">
        <f>VLOOKUP(D14,'SOAT LIQ'!$A$87:$C$3416,3,FALSE)</f>
        <v>4</v>
      </c>
      <c r="F14" t="s">
        <v>21632</v>
      </c>
    </row>
    <row r="15" spans="1:6" x14ac:dyDescent="0.25">
      <c r="A15" t="s">
        <v>5142</v>
      </c>
      <c r="B15" s="100" t="s">
        <v>5161</v>
      </c>
      <c r="C15" s="99" t="s">
        <v>5160</v>
      </c>
      <c r="D15" s="124">
        <v>17100</v>
      </c>
      <c r="E15" s="157">
        <f>VLOOKUP(D15,'SOAT LIQ'!$A$87:$C$3416,3,FALSE)</f>
        <v>10</v>
      </c>
      <c r="F15" t="s">
        <v>21632</v>
      </c>
    </row>
    <row r="16" spans="1:6" x14ac:dyDescent="0.25">
      <c r="A16" t="s">
        <v>5142</v>
      </c>
      <c r="B16" s="100" t="s">
        <v>4134</v>
      </c>
      <c r="C16" s="99" t="s">
        <v>5160</v>
      </c>
      <c r="D16" s="124">
        <v>17100</v>
      </c>
      <c r="E16" s="157">
        <f>VLOOKUP(D16,'SOAT LIQ'!$A$87:$C$3416,3,FALSE)</f>
        <v>10</v>
      </c>
      <c r="F16" t="s">
        <v>21632</v>
      </c>
    </row>
    <row r="17" spans="1:6" x14ac:dyDescent="0.25">
      <c r="A17" t="s">
        <v>5142</v>
      </c>
      <c r="B17" s="100" t="s">
        <v>5162</v>
      </c>
      <c r="C17" s="99" t="s">
        <v>5163</v>
      </c>
      <c r="D17" s="124">
        <v>17100</v>
      </c>
      <c r="E17" s="157">
        <f>VLOOKUP(D17,'SOAT LIQ'!$A$87:$C$3416,3,FALSE)</f>
        <v>10</v>
      </c>
      <c r="F17" t="s">
        <v>21632</v>
      </c>
    </row>
    <row r="18" spans="1:6" x14ac:dyDescent="0.25">
      <c r="A18" t="s">
        <v>5142</v>
      </c>
      <c r="B18" s="100" t="s">
        <v>4135</v>
      </c>
      <c r="C18" s="99" t="s">
        <v>5163</v>
      </c>
      <c r="D18" s="124">
        <v>17100</v>
      </c>
      <c r="E18" s="157">
        <f>VLOOKUP(D18,'SOAT LIQ'!$A$87:$C$3416,3,FALSE)</f>
        <v>10</v>
      </c>
      <c r="F18" t="s">
        <v>21632</v>
      </c>
    </row>
    <row r="19" spans="1:6" x14ac:dyDescent="0.25">
      <c r="A19" t="s">
        <v>5142</v>
      </c>
      <c r="B19" s="100" t="s">
        <v>4136</v>
      </c>
      <c r="C19" s="99" t="s">
        <v>5164</v>
      </c>
      <c r="D19" s="124">
        <v>17100</v>
      </c>
      <c r="E19" s="157">
        <f>VLOOKUP(D19,'SOAT LIQ'!$A$87:$C$3416,3,FALSE)</f>
        <v>10</v>
      </c>
      <c r="F19" t="s">
        <v>21632</v>
      </c>
    </row>
    <row r="20" spans="1:6" x14ac:dyDescent="0.25">
      <c r="A20" t="s">
        <v>5142</v>
      </c>
      <c r="B20" s="100" t="s">
        <v>5165</v>
      </c>
      <c r="C20" s="99" t="s">
        <v>5166</v>
      </c>
      <c r="D20" s="124">
        <v>1152</v>
      </c>
      <c r="E20" s="157">
        <f>VLOOKUP(D20,'SOAT LIQ'!$A$87:$C$3416,3,FALSE)</f>
        <v>20</v>
      </c>
      <c r="F20" t="s">
        <v>21632</v>
      </c>
    </row>
    <row r="21" spans="1:6" x14ac:dyDescent="0.25">
      <c r="A21" t="s">
        <v>5142</v>
      </c>
      <c r="B21" s="100" t="s">
        <v>5167</v>
      </c>
      <c r="C21" s="99" t="s">
        <v>5166</v>
      </c>
      <c r="D21" s="124">
        <v>1152</v>
      </c>
      <c r="E21" s="157">
        <f>VLOOKUP(D21,'SOAT LIQ'!$A$87:$C$3416,3,FALSE)</f>
        <v>20</v>
      </c>
      <c r="F21" t="s">
        <v>21632</v>
      </c>
    </row>
    <row r="22" spans="1:6" x14ac:dyDescent="0.25">
      <c r="A22" t="s">
        <v>5142</v>
      </c>
      <c r="B22" s="100" t="s">
        <v>4930</v>
      </c>
      <c r="C22" s="99" t="s">
        <v>5168</v>
      </c>
      <c r="D22" s="124">
        <v>1160</v>
      </c>
      <c r="E22" s="157">
        <f>VLOOKUP(D22,'SOAT LIQ'!$A$87:$C$3416,3,FALSE)</f>
        <v>12</v>
      </c>
      <c r="F22" t="s">
        <v>21632</v>
      </c>
    </row>
    <row r="23" spans="1:6" x14ac:dyDescent="0.25">
      <c r="A23" t="s">
        <v>5142</v>
      </c>
      <c r="B23" s="100" t="s">
        <v>5169</v>
      </c>
      <c r="C23" s="99" t="s">
        <v>5170</v>
      </c>
      <c r="D23" s="124">
        <v>1101</v>
      </c>
      <c r="E23" s="157">
        <f>VLOOKUP(D23,'SOAT LIQ'!$A$87:$C$3416,3,FALSE)</f>
        <v>9</v>
      </c>
      <c r="F23" t="s">
        <v>21632</v>
      </c>
    </row>
    <row r="24" spans="1:6" x14ac:dyDescent="0.25">
      <c r="A24" t="s">
        <v>5142</v>
      </c>
      <c r="B24" s="100" t="s">
        <v>5171</v>
      </c>
      <c r="C24" s="99" t="s">
        <v>5170</v>
      </c>
      <c r="D24" s="124">
        <v>1101</v>
      </c>
      <c r="E24" s="157">
        <f>VLOOKUP(D24,'SOAT LIQ'!$A$87:$C$3416,3,FALSE)</f>
        <v>9</v>
      </c>
      <c r="F24" t="s">
        <v>21632</v>
      </c>
    </row>
    <row r="25" spans="1:6" x14ac:dyDescent="0.25">
      <c r="A25" t="s">
        <v>5142</v>
      </c>
      <c r="B25" s="100" t="s">
        <v>5172</v>
      </c>
      <c r="C25" s="99" t="s">
        <v>5173</v>
      </c>
      <c r="D25" s="124">
        <v>1101</v>
      </c>
      <c r="E25" s="157">
        <f>VLOOKUP(D25,'SOAT LIQ'!$A$87:$C$3416,3,FALSE)</f>
        <v>9</v>
      </c>
      <c r="F25" t="s">
        <v>21632</v>
      </c>
    </row>
    <row r="26" spans="1:6" x14ac:dyDescent="0.25">
      <c r="A26" t="s">
        <v>5142</v>
      </c>
      <c r="B26" s="100" t="s">
        <v>5174</v>
      </c>
      <c r="C26" s="99" t="s">
        <v>5175</v>
      </c>
      <c r="D26" s="124">
        <v>1101</v>
      </c>
      <c r="E26" s="157">
        <f>VLOOKUP(D26,'SOAT LIQ'!$A$87:$C$3416,3,FALSE)</f>
        <v>9</v>
      </c>
      <c r="F26" t="s">
        <v>21632</v>
      </c>
    </row>
    <row r="27" spans="1:6" x14ac:dyDescent="0.25">
      <c r="A27" t="s">
        <v>5142</v>
      </c>
      <c r="B27" s="100" t="s">
        <v>5176</v>
      </c>
      <c r="C27" s="99" t="s">
        <v>5173</v>
      </c>
      <c r="D27" s="124">
        <v>1101</v>
      </c>
      <c r="E27" s="157">
        <f>VLOOKUP(D27,'SOAT LIQ'!$A$87:$C$3416,3,FALSE)</f>
        <v>9</v>
      </c>
      <c r="F27" t="s">
        <v>21632</v>
      </c>
    </row>
    <row r="28" spans="1:6" x14ac:dyDescent="0.25">
      <c r="A28" t="s">
        <v>5142</v>
      </c>
      <c r="B28" s="100" t="s">
        <v>5177</v>
      </c>
      <c r="C28" s="99" t="s">
        <v>5173</v>
      </c>
      <c r="D28" s="124">
        <v>1101</v>
      </c>
      <c r="E28" s="157">
        <f>VLOOKUP(D28,'SOAT LIQ'!$A$87:$C$3416,3,FALSE)</f>
        <v>9</v>
      </c>
      <c r="F28" t="s">
        <v>21632</v>
      </c>
    </row>
    <row r="29" spans="1:6" x14ac:dyDescent="0.25">
      <c r="A29" t="s">
        <v>5142</v>
      </c>
      <c r="B29" s="100" t="s">
        <v>5178</v>
      </c>
      <c r="C29" s="99" t="s">
        <v>5173</v>
      </c>
      <c r="D29" s="124">
        <v>1101</v>
      </c>
      <c r="E29" s="157">
        <f>VLOOKUP(D29,'SOAT LIQ'!$A$87:$C$3416,3,FALSE)</f>
        <v>9</v>
      </c>
      <c r="F29" t="s">
        <v>21632</v>
      </c>
    </row>
    <row r="30" spans="1:6" x14ac:dyDescent="0.25">
      <c r="A30" t="s">
        <v>5142</v>
      </c>
      <c r="B30" s="100" t="s">
        <v>5179</v>
      </c>
      <c r="C30" s="99" t="s">
        <v>5173</v>
      </c>
      <c r="D30" s="124">
        <v>1101</v>
      </c>
      <c r="E30" s="157">
        <f>VLOOKUP(D30,'SOAT LIQ'!$A$87:$C$3416,3,FALSE)</f>
        <v>9</v>
      </c>
      <c r="F30" t="s">
        <v>21632</v>
      </c>
    </row>
    <row r="31" spans="1:6" x14ac:dyDescent="0.25">
      <c r="A31" t="s">
        <v>5142</v>
      </c>
      <c r="B31" s="100" t="s">
        <v>5180</v>
      </c>
      <c r="C31" s="99" t="s">
        <v>5175</v>
      </c>
      <c r="D31" s="124">
        <v>1101</v>
      </c>
      <c r="E31" s="157">
        <f>VLOOKUP(D31,'SOAT LIQ'!$A$87:$C$3416,3,FALSE)</f>
        <v>9</v>
      </c>
      <c r="F31" t="s">
        <v>21632</v>
      </c>
    </row>
    <row r="32" spans="1:6" x14ac:dyDescent="0.25">
      <c r="A32" t="s">
        <v>5142</v>
      </c>
      <c r="B32" s="100" t="s">
        <v>5181</v>
      </c>
      <c r="C32" s="99" t="s">
        <v>5173</v>
      </c>
      <c r="D32" s="124">
        <v>1101</v>
      </c>
      <c r="E32" s="157">
        <f>VLOOKUP(D32,'SOAT LIQ'!$A$87:$C$3416,3,FALSE)</f>
        <v>9</v>
      </c>
      <c r="F32" t="s">
        <v>21632</v>
      </c>
    </row>
    <row r="33" spans="1:6" x14ac:dyDescent="0.25">
      <c r="A33" t="s">
        <v>5142</v>
      </c>
      <c r="B33" s="100" t="s">
        <v>5182</v>
      </c>
      <c r="C33" s="99" t="s">
        <v>5173</v>
      </c>
      <c r="D33" s="124">
        <v>1101</v>
      </c>
      <c r="E33" s="157">
        <f>VLOOKUP(D33,'SOAT LIQ'!$A$87:$C$3416,3,FALSE)</f>
        <v>9</v>
      </c>
      <c r="F33" t="s">
        <v>21632</v>
      </c>
    </row>
    <row r="34" spans="1:6" x14ac:dyDescent="0.25">
      <c r="A34" t="s">
        <v>5142</v>
      </c>
      <c r="B34" s="100" t="s">
        <v>5183</v>
      </c>
      <c r="C34" s="99" t="s">
        <v>5173</v>
      </c>
      <c r="D34" s="124">
        <v>1101</v>
      </c>
      <c r="E34" s="157">
        <f>VLOOKUP(D34,'SOAT LIQ'!$A$87:$C$3416,3,FALSE)</f>
        <v>9</v>
      </c>
      <c r="F34" t="s">
        <v>21632</v>
      </c>
    </row>
    <row r="35" spans="1:6" x14ac:dyDescent="0.25">
      <c r="A35" t="s">
        <v>5142</v>
      </c>
      <c r="B35" s="100" t="s">
        <v>5184</v>
      </c>
      <c r="C35" s="99" t="s">
        <v>5185</v>
      </c>
      <c r="D35" s="124">
        <v>1103</v>
      </c>
      <c r="E35" s="157">
        <f>VLOOKUP(D35,'SOAT LIQ'!$A$87:$C$3416,3,FALSE)</f>
        <v>8</v>
      </c>
      <c r="F35" t="s">
        <v>21632</v>
      </c>
    </row>
    <row r="36" spans="1:6" x14ac:dyDescent="0.25">
      <c r="A36" t="s">
        <v>5142</v>
      </c>
      <c r="B36" s="100" t="s">
        <v>5187</v>
      </c>
      <c r="C36" s="99" t="s">
        <v>5186</v>
      </c>
      <c r="D36" s="124">
        <v>1102</v>
      </c>
      <c r="E36" s="157">
        <f>VLOOKUP(D36,'SOAT LIQ'!$A$87:$C$3416,3,FALSE)</f>
        <v>20</v>
      </c>
      <c r="F36" t="s">
        <v>21632</v>
      </c>
    </row>
    <row r="37" spans="1:6" x14ac:dyDescent="0.25">
      <c r="A37" t="s">
        <v>5142</v>
      </c>
      <c r="B37" s="100" t="s">
        <v>5188</v>
      </c>
      <c r="C37" s="99" t="s">
        <v>5185</v>
      </c>
      <c r="D37" s="124">
        <v>1102</v>
      </c>
      <c r="E37" s="157">
        <f>VLOOKUP(D37,'SOAT LIQ'!$A$87:$C$3416,3,FALSE)</f>
        <v>20</v>
      </c>
      <c r="F37" t="s">
        <v>21632</v>
      </c>
    </row>
    <row r="38" spans="1:6" x14ac:dyDescent="0.25">
      <c r="A38" t="s">
        <v>5142</v>
      </c>
      <c r="B38" s="100" t="s">
        <v>5189</v>
      </c>
      <c r="C38" s="99" t="s">
        <v>5185</v>
      </c>
      <c r="D38" s="124">
        <v>1102</v>
      </c>
      <c r="E38" s="157">
        <f>VLOOKUP(D38,'SOAT LIQ'!$A$87:$C$3416,3,FALSE)</f>
        <v>20</v>
      </c>
      <c r="F38" t="s">
        <v>21632</v>
      </c>
    </row>
    <row r="39" spans="1:6" x14ac:dyDescent="0.25">
      <c r="A39" t="s">
        <v>5142</v>
      </c>
      <c r="B39" s="100" t="s">
        <v>4979</v>
      </c>
      <c r="C39" s="99" t="s">
        <v>5190</v>
      </c>
      <c r="D39" s="124">
        <v>1101</v>
      </c>
      <c r="E39" s="157">
        <f>VLOOKUP(D39,'SOAT LIQ'!$A$87:$C$3416,3,FALSE)</f>
        <v>9</v>
      </c>
      <c r="F39" t="s">
        <v>21632</v>
      </c>
    </row>
    <row r="40" spans="1:6" x14ac:dyDescent="0.25">
      <c r="A40" t="s">
        <v>5142</v>
      </c>
      <c r="B40" s="100" t="s">
        <v>5192</v>
      </c>
      <c r="C40" s="99" t="s">
        <v>5191</v>
      </c>
      <c r="D40" s="124">
        <v>1103</v>
      </c>
      <c r="E40" s="157">
        <f>VLOOKUP(D40,'SOAT LIQ'!$A$87:$C$3416,3,FALSE)</f>
        <v>8</v>
      </c>
      <c r="F40" t="s">
        <v>21632</v>
      </c>
    </row>
    <row r="41" spans="1:6" x14ac:dyDescent="0.25">
      <c r="A41" t="s">
        <v>5142</v>
      </c>
      <c r="B41" s="100" t="s">
        <v>5194</v>
      </c>
      <c r="C41" s="99" t="s">
        <v>5193</v>
      </c>
      <c r="D41" s="124">
        <v>1101</v>
      </c>
      <c r="E41" s="157">
        <f>VLOOKUP(D41,'SOAT LIQ'!$A$87:$C$3416,3,FALSE)</f>
        <v>9</v>
      </c>
      <c r="F41" t="s">
        <v>21632</v>
      </c>
    </row>
    <row r="42" spans="1:6" x14ac:dyDescent="0.25">
      <c r="A42" t="s">
        <v>5142</v>
      </c>
      <c r="B42" s="100" t="s">
        <v>5196</v>
      </c>
      <c r="C42" s="99" t="s">
        <v>5195</v>
      </c>
      <c r="D42" s="124">
        <v>1101</v>
      </c>
      <c r="E42" s="157">
        <f>VLOOKUP(D42,'SOAT LIQ'!$A$87:$C$3416,3,FALSE)</f>
        <v>9</v>
      </c>
      <c r="F42" t="s">
        <v>21632</v>
      </c>
    </row>
    <row r="43" spans="1:6" x14ac:dyDescent="0.25">
      <c r="A43" t="s">
        <v>5142</v>
      </c>
      <c r="B43" s="100" t="s">
        <v>5197</v>
      </c>
      <c r="C43" s="99" t="s">
        <v>5198</v>
      </c>
      <c r="D43" s="124">
        <v>1101</v>
      </c>
      <c r="E43" s="157">
        <f>VLOOKUP(D43,'SOAT LIQ'!$A$87:$C$3416,3,FALSE)</f>
        <v>9</v>
      </c>
      <c r="F43" t="s">
        <v>21632</v>
      </c>
    </row>
    <row r="44" spans="1:6" x14ac:dyDescent="0.25">
      <c r="A44" t="s">
        <v>5142</v>
      </c>
      <c r="B44" s="100" t="s">
        <v>5199</v>
      </c>
      <c r="C44" s="99" t="s">
        <v>5198</v>
      </c>
      <c r="D44" s="124">
        <v>1101</v>
      </c>
      <c r="E44" s="157">
        <f>VLOOKUP(D44,'SOAT LIQ'!$A$87:$C$3416,3,FALSE)</f>
        <v>9</v>
      </c>
      <c r="F44" t="s">
        <v>21632</v>
      </c>
    </row>
    <row r="45" spans="1:6" x14ac:dyDescent="0.25">
      <c r="A45" t="s">
        <v>5142</v>
      </c>
      <c r="B45" s="100" t="s">
        <v>5200</v>
      </c>
      <c r="C45" s="99" t="s">
        <v>5201</v>
      </c>
      <c r="D45" s="124">
        <v>1101</v>
      </c>
      <c r="E45" s="157">
        <f>VLOOKUP(D45,'SOAT LIQ'!$A$87:$C$3416,3,FALSE)</f>
        <v>9</v>
      </c>
      <c r="F45" t="s">
        <v>21632</v>
      </c>
    </row>
    <row r="46" spans="1:6" x14ac:dyDescent="0.25">
      <c r="A46" t="s">
        <v>5142</v>
      </c>
      <c r="B46" s="100" t="s">
        <v>5203</v>
      </c>
      <c r="C46" s="99" t="s">
        <v>5202</v>
      </c>
      <c r="D46" s="124">
        <v>1102</v>
      </c>
      <c r="E46" s="157">
        <f>VLOOKUP(D46,'SOAT LIQ'!$A$87:$C$3416,3,FALSE)</f>
        <v>20</v>
      </c>
      <c r="F46" t="s">
        <v>21632</v>
      </c>
    </row>
    <row r="47" spans="1:6" x14ac:dyDescent="0.25">
      <c r="A47" t="s">
        <v>5142</v>
      </c>
      <c r="B47" s="100" t="s">
        <v>5205</v>
      </c>
      <c r="C47" s="99" t="s">
        <v>5204</v>
      </c>
      <c r="D47" s="124">
        <v>1102</v>
      </c>
      <c r="E47" s="157">
        <f>VLOOKUP(D47,'SOAT LIQ'!$A$87:$C$3416,3,FALSE)</f>
        <v>20</v>
      </c>
      <c r="F47" t="s">
        <v>21632</v>
      </c>
    </row>
    <row r="48" spans="1:6" x14ac:dyDescent="0.25">
      <c r="A48" t="s">
        <v>5142</v>
      </c>
      <c r="B48" s="100" t="s">
        <v>5207</v>
      </c>
      <c r="C48" s="99" t="s">
        <v>5206</v>
      </c>
      <c r="D48" s="124">
        <v>1102</v>
      </c>
      <c r="E48" s="157">
        <f>VLOOKUP(D48,'SOAT LIQ'!$A$87:$C$3416,3,FALSE)</f>
        <v>20</v>
      </c>
      <c r="F48" t="s">
        <v>21632</v>
      </c>
    </row>
    <row r="49" spans="1:6" x14ac:dyDescent="0.25">
      <c r="A49" t="s">
        <v>5142</v>
      </c>
      <c r="B49" s="100" t="s">
        <v>5209</v>
      </c>
      <c r="C49" s="99" t="s">
        <v>5208</v>
      </c>
      <c r="D49" s="124">
        <v>1227</v>
      </c>
      <c r="E49" s="157">
        <f>VLOOKUP(D49,'SOAT LIQ'!$A$87:$C$3416,3,FALSE)</f>
        <v>12</v>
      </c>
      <c r="F49" t="s">
        <v>21632</v>
      </c>
    </row>
    <row r="50" spans="1:6" x14ac:dyDescent="0.25">
      <c r="A50" t="s">
        <v>5142</v>
      </c>
      <c r="B50" s="100" t="s">
        <v>5211</v>
      </c>
      <c r="C50" s="99" t="s">
        <v>5210</v>
      </c>
      <c r="D50" s="124">
        <v>1108</v>
      </c>
      <c r="E50" s="157">
        <f>VLOOKUP(D50,'SOAT LIQ'!$A$87:$C$3416,3,FALSE)</f>
        <v>13</v>
      </c>
      <c r="F50" t="s">
        <v>21632</v>
      </c>
    </row>
    <row r="51" spans="1:6" x14ac:dyDescent="0.25">
      <c r="A51" t="s">
        <v>5142</v>
      </c>
      <c r="B51" s="100" t="s">
        <v>5213</v>
      </c>
      <c r="C51" s="99" t="s">
        <v>5212</v>
      </c>
      <c r="D51" s="124">
        <v>1225</v>
      </c>
      <c r="E51" s="157">
        <f>VLOOKUP(D51,'SOAT LIQ'!$A$87:$C$3416,3,FALSE)</f>
        <v>13</v>
      </c>
      <c r="F51" t="s">
        <v>21632</v>
      </c>
    </row>
    <row r="52" spans="1:6" x14ac:dyDescent="0.25">
      <c r="A52" t="s">
        <v>5142</v>
      </c>
      <c r="B52" s="100" t="s">
        <v>5214</v>
      </c>
      <c r="C52" s="99" t="s">
        <v>5160</v>
      </c>
      <c r="D52" s="124">
        <v>1108</v>
      </c>
      <c r="E52" s="157">
        <f>VLOOKUP(D52,'SOAT LIQ'!$A$87:$C$3416,3,FALSE)</f>
        <v>13</v>
      </c>
      <c r="F52" t="s">
        <v>21632</v>
      </c>
    </row>
    <row r="53" spans="1:6" x14ac:dyDescent="0.25">
      <c r="A53" t="s">
        <v>5142</v>
      </c>
      <c r="B53" s="100" t="s">
        <v>4980</v>
      </c>
      <c r="C53" s="99" t="s">
        <v>5215</v>
      </c>
      <c r="D53" s="124">
        <v>1106</v>
      </c>
      <c r="E53" s="157">
        <f>VLOOKUP(D53,'SOAT LIQ'!$A$87:$C$3416,3,FALSE)</f>
        <v>20</v>
      </c>
      <c r="F53" t="s">
        <v>21632</v>
      </c>
    </row>
    <row r="54" spans="1:6" x14ac:dyDescent="0.25">
      <c r="A54" t="s">
        <v>5142</v>
      </c>
      <c r="B54" s="100" t="s">
        <v>5217</v>
      </c>
      <c r="C54" s="99" t="s">
        <v>5216</v>
      </c>
      <c r="D54" s="124">
        <v>1142</v>
      </c>
      <c r="E54" s="157">
        <f>VLOOKUP(D54,'SOAT LIQ'!$A$87:$C$3416,3,FALSE)</f>
        <v>12</v>
      </c>
      <c r="F54" t="s">
        <v>21632</v>
      </c>
    </row>
    <row r="55" spans="1:6" x14ac:dyDescent="0.25">
      <c r="A55" t="s">
        <v>5142</v>
      </c>
      <c r="B55" s="100" t="s">
        <v>5219</v>
      </c>
      <c r="C55" s="99" t="s">
        <v>5218</v>
      </c>
      <c r="D55" s="124">
        <v>1140</v>
      </c>
      <c r="E55" s="157">
        <f>VLOOKUP(D55,'SOAT LIQ'!$A$87:$C$3416,3,FALSE)</f>
        <v>12</v>
      </c>
      <c r="F55" t="s">
        <v>21632</v>
      </c>
    </row>
    <row r="56" spans="1:6" x14ac:dyDescent="0.25">
      <c r="A56" t="s">
        <v>5142</v>
      </c>
      <c r="B56" s="100" t="s">
        <v>5220</v>
      </c>
      <c r="C56" s="99" t="s">
        <v>5218</v>
      </c>
      <c r="D56" s="124">
        <v>1140</v>
      </c>
      <c r="E56" s="157">
        <f>VLOOKUP(D56,'SOAT LIQ'!$A$87:$C$3416,3,FALSE)</f>
        <v>12</v>
      </c>
      <c r="F56" t="s">
        <v>21632</v>
      </c>
    </row>
    <row r="57" spans="1:6" x14ac:dyDescent="0.25">
      <c r="A57" t="s">
        <v>5142</v>
      </c>
      <c r="B57" s="100" t="s">
        <v>5221</v>
      </c>
      <c r="C57" s="99" t="s">
        <v>5218</v>
      </c>
      <c r="D57" s="124">
        <v>1140</v>
      </c>
      <c r="E57" s="157">
        <f>VLOOKUP(D57,'SOAT LIQ'!$A$87:$C$3416,3,FALSE)</f>
        <v>12</v>
      </c>
      <c r="F57" t="s">
        <v>21632</v>
      </c>
    </row>
    <row r="58" spans="1:6" x14ac:dyDescent="0.25">
      <c r="A58" t="s">
        <v>5142</v>
      </c>
      <c r="B58" s="100" t="s">
        <v>5222</v>
      </c>
      <c r="C58" s="99" t="s">
        <v>5218</v>
      </c>
      <c r="D58" s="124">
        <v>1140</v>
      </c>
      <c r="E58" s="157">
        <f>VLOOKUP(D58,'SOAT LIQ'!$A$87:$C$3416,3,FALSE)</f>
        <v>12</v>
      </c>
      <c r="F58" t="s">
        <v>21632</v>
      </c>
    </row>
    <row r="59" spans="1:6" x14ac:dyDescent="0.25">
      <c r="A59" t="s">
        <v>5142</v>
      </c>
      <c r="B59" s="100" t="s">
        <v>5223</v>
      </c>
      <c r="C59" s="99" t="s">
        <v>5218</v>
      </c>
      <c r="D59" s="124">
        <v>1140</v>
      </c>
      <c r="E59" s="157">
        <f>VLOOKUP(D59,'SOAT LIQ'!$A$87:$C$3416,3,FALSE)</f>
        <v>12</v>
      </c>
      <c r="F59" t="s">
        <v>21632</v>
      </c>
    </row>
    <row r="60" spans="1:6" x14ac:dyDescent="0.25">
      <c r="A60" t="s">
        <v>5142</v>
      </c>
      <c r="B60" s="100" t="s">
        <v>5224</v>
      </c>
      <c r="C60" s="99" t="s">
        <v>5218</v>
      </c>
      <c r="D60" s="124">
        <v>1140</v>
      </c>
      <c r="E60" s="157">
        <f>VLOOKUP(D60,'SOAT LIQ'!$A$87:$C$3416,3,FALSE)</f>
        <v>12</v>
      </c>
      <c r="F60" t="s">
        <v>21632</v>
      </c>
    </row>
    <row r="61" spans="1:6" x14ac:dyDescent="0.25">
      <c r="A61" t="s">
        <v>5142</v>
      </c>
      <c r="B61" s="100" t="s">
        <v>5225</v>
      </c>
      <c r="C61" s="99" t="s">
        <v>5218</v>
      </c>
      <c r="D61" s="124">
        <v>1140</v>
      </c>
      <c r="E61" s="157">
        <f>VLOOKUP(D61,'SOAT LIQ'!$A$87:$C$3416,3,FALSE)</f>
        <v>12</v>
      </c>
      <c r="F61" t="s">
        <v>21632</v>
      </c>
    </row>
    <row r="62" spans="1:6" x14ac:dyDescent="0.25">
      <c r="A62" t="s">
        <v>5142</v>
      </c>
      <c r="B62" s="100" t="s">
        <v>5226</v>
      </c>
      <c r="C62" s="99" t="s">
        <v>5218</v>
      </c>
      <c r="D62" s="124">
        <v>1140</v>
      </c>
      <c r="E62" s="157">
        <f>VLOOKUP(D62,'SOAT LIQ'!$A$87:$C$3416,3,FALSE)</f>
        <v>12</v>
      </c>
      <c r="F62" t="s">
        <v>21632</v>
      </c>
    </row>
    <row r="63" spans="1:6" x14ac:dyDescent="0.25">
      <c r="A63" t="s">
        <v>5142</v>
      </c>
      <c r="B63" s="100" t="s">
        <v>5227</v>
      </c>
      <c r="C63" s="99" t="s">
        <v>5218</v>
      </c>
      <c r="D63" s="124">
        <v>1140</v>
      </c>
      <c r="E63" s="157">
        <f>VLOOKUP(D63,'SOAT LIQ'!$A$87:$C$3416,3,FALSE)</f>
        <v>12</v>
      </c>
      <c r="F63" t="s">
        <v>21632</v>
      </c>
    </row>
    <row r="64" spans="1:6" x14ac:dyDescent="0.25">
      <c r="A64" t="s">
        <v>5142</v>
      </c>
      <c r="B64" s="100" t="s">
        <v>5228</v>
      </c>
      <c r="C64" s="99" t="s">
        <v>5216</v>
      </c>
      <c r="D64" s="124">
        <v>1140</v>
      </c>
      <c r="E64" s="157">
        <f>VLOOKUP(D64,'SOAT LIQ'!$A$87:$C$3416,3,FALSE)</f>
        <v>12</v>
      </c>
      <c r="F64" t="s">
        <v>21632</v>
      </c>
    </row>
    <row r="65" spans="1:6" x14ac:dyDescent="0.25">
      <c r="A65" t="s">
        <v>5142</v>
      </c>
      <c r="B65" s="100" t="s">
        <v>5229</v>
      </c>
      <c r="C65" s="99" t="s">
        <v>5218</v>
      </c>
      <c r="D65" s="124">
        <v>1140</v>
      </c>
      <c r="E65" s="157">
        <f>VLOOKUP(D65,'SOAT LIQ'!$A$87:$C$3416,3,FALSE)</f>
        <v>12</v>
      </c>
      <c r="F65" t="s">
        <v>21632</v>
      </c>
    </row>
    <row r="66" spans="1:6" x14ac:dyDescent="0.25">
      <c r="A66" t="s">
        <v>5142</v>
      </c>
      <c r="B66" s="100" t="s">
        <v>5230</v>
      </c>
      <c r="C66" s="99" t="s">
        <v>5218</v>
      </c>
      <c r="D66" s="124">
        <v>1140</v>
      </c>
      <c r="E66" s="157">
        <f>VLOOKUP(D66,'SOAT LIQ'!$A$87:$C$3416,3,FALSE)</f>
        <v>12</v>
      </c>
      <c r="F66" t="s">
        <v>21632</v>
      </c>
    </row>
    <row r="67" spans="1:6" x14ac:dyDescent="0.25">
      <c r="A67" t="s">
        <v>5142</v>
      </c>
      <c r="B67" s="100" t="s">
        <v>5231</v>
      </c>
      <c r="C67" s="99" t="s">
        <v>5218</v>
      </c>
      <c r="D67" s="124">
        <v>1140</v>
      </c>
      <c r="E67" s="157">
        <f>VLOOKUP(D67,'SOAT LIQ'!$A$87:$C$3416,3,FALSE)</f>
        <v>12</v>
      </c>
      <c r="F67" t="s">
        <v>21632</v>
      </c>
    </row>
    <row r="68" spans="1:6" x14ac:dyDescent="0.25">
      <c r="A68" t="s">
        <v>5142</v>
      </c>
      <c r="B68" s="100" t="s">
        <v>5232</v>
      </c>
      <c r="C68" s="99" t="s">
        <v>5216</v>
      </c>
      <c r="D68" s="124">
        <v>1142</v>
      </c>
      <c r="E68" s="157">
        <f>VLOOKUP(D68,'SOAT LIQ'!$A$87:$C$3416,3,FALSE)</f>
        <v>12</v>
      </c>
      <c r="F68" t="s">
        <v>21632</v>
      </c>
    </row>
    <row r="69" spans="1:6" x14ac:dyDescent="0.25">
      <c r="A69" t="s">
        <v>5142</v>
      </c>
      <c r="B69" s="100" t="s">
        <v>5233</v>
      </c>
      <c r="C69" s="99" t="s">
        <v>5218</v>
      </c>
      <c r="D69" s="124">
        <v>1140</v>
      </c>
      <c r="E69" s="157">
        <f>VLOOKUP(D69,'SOAT LIQ'!$A$87:$C$3416,3,FALSE)</f>
        <v>12</v>
      </c>
      <c r="F69" t="s">
        <v>21632</v>
      </c>
    </row>
    <row r="70" spans="1:6" x14ac:dyDescent="0.25">
      <c r="A70" t="s">
        <v>5142</v>
      </c>
      <c r="B70" s="100" t="s">
        <v>5234</v>
      </c>
      <c r="C70" s="99" t="s">
        <v>5216</v>
      </c>
      <c r="D70" s="124">
        <v>1142</v>
      </c>
      <c r="E70" s="157">
        <f>VLOOKUP(D70,'SOAT LIQ'!$A$87:$C$3416,3,FALSE)</f>
        <v>12</v>
      </c>
      <c r="F70" t="s">
        <v>21632</v>
      </c>
    </row>
    <row r="71" spans="1:6" x14ac:dyDescent="0.25">
      <c r="A71" t="s">
        <v>5142</v>
      </c>
      <c r="B71" s="100" t="s">
        <v>5235</v>
      </c>
      <c r="C71" s="99" t="s">
        <v>5218</v>
      </c>
      <c r="D71" s="124">
        <v>1140</v>
      </c>
      <c r="E71" s="157">
        <f>VLOOKUP(D71,'SOAT LIQ'!$A$87:$C$3416,3,FALSE)</f>
        <v>12</v>
      </c>
      <c r="F71" t="s">
        <v>21632</v>
      </c>
    </row>
    <row r="72" spans="1:6" x14ac:dyDescent="0.25">
      <c r="A72" t="s">
        <v>5142</v>
      </c>
      <c r="B72" s="100" t="s">
        <v>5236</v>
      </c>
      <c r="C72" s="99" t="s">
        <v>5216</v>
      </c>
      <c r="D72" s="124">
        <v>1142</v>
      </c>
      <c r="E72" s="157">
        <f>VLOOKUP(D72,'SOAT LIQ'!$A$87:$C$3416,3,FALSE)</f>
        <v>12</v>
      </c>
      <c r="F72" t="s">
        <v>21632</v>
      </c>
    </row>
    <row r="73" spans="1:6" x14ac:dyDescent="0.25">
      <c r="A73" t="s">
        <v>5142</v>
      </c>
      <c r="B73" s="100" t="s">
        <v>4928</v>
      </c>
      <c r="C73" s="99" t="s">
        <v>5237</v>
      </c>
      <c r="D73" s="124">
        <v>1262</v>
      </c>
      <c r="E73" s="157">
        <f>VLOOKUP(D73,'SOAT LIQ'!$A$87:$C$3416,3,FALSE)</f>
        <v>22</v>
      </c>
      <c r="F73" t="s">
        <v>21632</v>
      </c>
    </row>
    <row r="74" spans="1:6" x14ac:dyDescent="0.25">
      <c r="A74" t="s">
        <v>5142</v>
      </c>
      <c r="B74" s="100" t="s">
        <v>5238</v>
      </c>
      <c r="C74" s="99" t="s">
        <v>5216</v>
      </c>
      <c r="D74" s="124">
        <v>1152</v>
      </c>
      <c r="E74" s="157">
        <f>VLOOKUP(D74,'SOAT LIQ'!$A$87:$C$3416,3,FALSE)</f>
        <v>20</v>
      </c>
      <c r="F74" t="s">
        <v>21632</v>
      </c>
    </row>
    <row r="75" spans="1:6" x14ac:dyDescent="0.25">
      <c r="A75" t="s">
        <v>5142</v>
      </c>
      <c r="B75" s="100" t="s">
        <v>5239</v>
      </c>
      <c r="C75" s="99" t="s">
        <v>5218</v>
      </c>
      <c r="D75" s="124">
        <v>1101</v>
      </c>
      <c r="E75" s="157">
        <f>VLOOKUP(D75,'SOAT LIQ'!$A$87:$C$3416,3,FALSE)</f>
        <v>9</v>
      </c>
      <c r="F75" t="s">
        <v>21632</v>
      </c>
    </row>
    <row r="76" spans="1:6" x14ac:dyDescent="0.25">
      <c r="A76" t="s">
        <v>5142</v>
      </c>
      <c r="B76" s="100" t="s">
        <v>5241</v>
      </c>
      <c r="C76" s="99" t="s">
        <v>5240</v>
      </c>
      <c r="D76" s="124">
        <v>1103</v>
      </c>
      <c r="E76" s="157">
        <f>VLOOKUP(D76,'SOAT LIQ'!$A$87:$C$3416,3,FALSE)</f>
        <v>8</v>
      </c>
      <c r="F76" t="s">
        <v>21632</v>
      </c>
    </row>
    <row r="77" spans="1:6" x14ac:dyDescent="0.25">
      <c r="A77" t="s">
        <v>5142</v>
      </c>
      <c r="B77" s="100" t="s">
        <v>5243</v>
      </c>
      <c r="C77" s="99" t="s">
        <v>5242</v>
      </c>
      <c r="D77" s="124">
        <v>1103</v>
      </c>
      <c r="E77" s="157">
        <f>VLOOKUP(D77,'SOAT LIQ'!$A$87:$C$3416,3,FALSE)</f>
        <v>8</v>
      </c>
      <c r="F77" t="s">
        <v>21632</v>
      </c>
    </row>
    <row r="78" spans="1:6" x14ac:dyDescent="0.25">
      <c r="A78" t="s">
        <v>5142</v>
      </c>
      <c r="B78" s="100" t="s">
        <v>5244</v>
      </c>
      <c r="C78" s="99" t="s">
        <v>5242</v>
      </c>
      <c r="D78" s="124">
        <v>1101</v>
      </c>
      <c r="E78" s="157">
        <f>VLOOKUP(D78,'SOAT LIQ'!$A$87:$C$3416,3,FALSE)</f>
        <v>9</v>
      </c>
      <c r="F78" t="s">
        <v>21632</v>
      </c>
    </row>
    <row r="79" spans="1:6" x14ac:dyDescent="0.25">
      <c r="A79" t="s">
        <v>5142</v>
      </c>
      <c r="B79" s="100" t="s">
        <v>4935</v>
      </c>
      <c r="C79" s="99" t="s">
        <v>5245</v>
      </c>
      <c r="D79" s="124">
        <v>1161</v>
      </c>
      <c r="E79" s="157">
        <f>VLOOKUP(D79,'SOAT LIQ'!$A$87:$C$3416,3,FALSE)</f>
        <v>12</v>
      </c>
      <c r="F79" t="s">
        <v>21632</v>
      </c>
    </row>
    <row r="80" spans="1:6" x14ac:dyDescent="0.25">
      <c r="A80" t="s">
        <v>5142</v>
      </c>
      <c r="B80" s="100" t="s">
        <v>5247</v>
      </c>
      <c r="C80" s="99" t="s">
        <v>5246</v>
      </c>
      <c r="D80" s="124">
        <v>1125</v>
      </c>
      <c r="E80" s="157">
        <f>VLOOKUP(D80,'SOAT LIQ'!$A$87:$C$3416,3,FALSE)</f>
        <v>20</v>
      </c>
      <c r="F80" t="s">
        <v>21632</v>
      </c>
    </row>
    <row r="81" spans="1:6" x14ac:dyDescent="0.25">
      <c r="A81" t="s">
        <v>5142</v>
      </c>
      <c r="B81" s="100" t="s">
        <v>5249</v>
      </c>
      <c r="C81" s="99" t="s">
        <v>5248</v>
      </c>
      <c r="D81" s="124">
        <v>1125</v>
      </c>
      <c r="E81" s="157">
        <f>VLOOKUP(D81,'SOAT LIQ'!$A$87:$C$3416,3,FALSE)</f>
        <v>20</v>
      </c>
      <c r="F81" t="s">
        <v>21632</v>
      </c>
    </row>
    <row r="82" spans="1:6" x14ac:dyDescent="0.25">
      <c r="A82" t="s">
        <v>5142</v>
      </c>
      <c r="B82" s="100" t="s">
        <v>5251</v>
      </c>
      <c r="C82" s="99" t="s">
        <v>5250</v>
      </c>
      <c r="D82" s="124">
        <v>1125</v>
      </c>
      <c r="E82" s="157">
        <f>VLOOKUP(D82,'SOAT LIQ'!$A$87:$C$3416,3,FALSE)</f>
        <v>20</v>
      </c>
      <c r="F82" t="s">
        <v>21632</v>
      </c>
    </row>
    <row r="83" spans="1:6" x14ac:dyDescent="0.25">
      <c r="A83" t="s">
        <v>5142</v>
      </c>
      <c r="B83" s="100" t="s">
        <v>5253</v>
      </c>
      <c r="C83" s="99" t="s">
        <v>5252</v>
      </c>
      <c r="D83" s="124">
        <v>1125</v>
      </c>
      <c r="E83" s="157">
        <f>VLOOKUP(D83,'SOAT LIQ'!$A$87:$C$3416,3,FALSE)</f>
        <v>20</v>
      </c>
      <c r="F83" t="s">
        <v>21632</v>
      </c>
    </row>
    <row r="84" spans="1:6" x14ac:dyDescent="0.25">
      <c r="A84" t="s">
        <v>5142</v>
      </c>
      <c r="B84" s="100" t="s">
        <v>5254</v>
      </c>
      <c r="C84" s="99" t="s">
        <v>5252</v>
      </c>
      <c r="D84" s="124">
        <v>1125</v>
      </c>
      <c r="E84" s="157">
        <f>VLOOKUP(D84,'SOAT LIQ'!$A$87:$C$3416,3,FALSE)</f>
        <v>20</v>
      </c>
      <c r="F84" t="s">
        <v>21632</v>
      </c>
    </row>
    <row r="85" spans="1:6" x14ac:dyDescent="0.25">
      <c r="A85" t="s">
        <v>5142</v>
      </c>
      <c r="B85" s="100" t="s">
        <v>5255</v>
      </c>
      <c r="C85" s="99" t="s">
        <v>5252</v>
      </c>
      <c r="D85" s="124">
        <v>1121</v>
      </c>
      <c r="E85" s="157">
        <f>VLOOKUP(D85,'SOAT LIQ'!$A$87:$C$3416,3,FALSE)</f>
        <v>22</v>
      </c>
      <c r="F85" t="s">
        <v>21632</v>
      </c>
    </row>
    <row r="86" spans="1:6" x14ac:dyDescent="0.25">
      <c r="A86" t="s">
        <v>5142</v>
      </c>
      <c r="B86" s="100" t="s">
        <v>5257</v>
      </c>
      <c r="C86" s="99" t="s">
        <v>5256</v>
      </c>
      <c r="D86" s="124">
        <v>1126</v>
      </c>
      <c r="E86" s="157">
        <f>VLOOKUP(D86,'SOAT LIQ'!$A$87:$C$3416,3,FALSE)</f>
        <v>20</v>
      </c>
      <c r="F86" t="s">
        <v>21632</v>
      </c>
    </row>
    <row r="87" spans="1:6" x14ac:dyDescent="0.25">
      <c r="A87" t="s">
        <v>5142</v>
      </c>
      <c r="B87" s="100" t="s">
        <v>5259</v>
      </c>
      <c r="C87" s="99" t="s">
        <v>5258</v>
      </c>
      <c r="D87" s="124">
        <v>1126</v>
      </c>
      <c r="E87" s="157">
        <f>VLOOKUP(D87,'SOAT LIQ'!$A$87:$C$3416,3,FALSE)</f>
        <v>20</v>
      </c>
      <c r="F87" t="s">
        <v>21632</v>
      </c>
    </row>
    <row r="88" spans="1:6" x14ac:dyDescent="0.25">
      <c r="A88" t="s">
        <v>5142</v>
      </c>
      <c r="B88" s="100" t="s">
        <v>5260</v>
      </c>
      <c r="C88" s="99" t="s">
        <v>5256</v>
      </c>
      <c r="D88" s="124">
        <v>1126</v>
      </c>
      <c r="E88" s="157">
        <f>VLOOKUP(D88,'SOAT LIQ'!$A$87:$C$3416,3,FALSE)</f>
        <v>20</v>
      </c>
      <c r="F88" t="s">
        <v>21632</v>
      </c>
    </row>
    <row r="89" spans="1:6" x14ac:dyDescent="0.25">
      <c r="A89" t="s">
        <v>5142</v>
      </c>
      <c r="B89" s="100" t="s">
        <v>5262</v>
      </c>
      <c r="C89" s="99" t="s">
        <v>5261</v>
      </c>
      <c r="D89" s="124">
        <v>1126</v>
      </c>
      <c r="E89" s="157">
        <f>VLOOKUP(D89,'SOAT LIQ'!$A$87:$C$3416,3,FALSE)</f>
        <v>20</v>
      </c>
      <c r="F89" t="s">
        <v>21632</v>
      </c>
    </row>
    <row r="90" spans="1:6" x14ac:dyDescent="0.25">
      <c r="A90" t="s">
        <v>5142</v>
      </c>
      <c r="B90" s="100" t="s">
        <v>5264</v>
      </c>
      <c r="C90" s="99" t="s">
        <v>5263</v>
      </c>
      <c r="D90" s="124">
        <v>1126</v>
      </c>
      <c r="E90" s="157">
        <f>VLOOKUP(D90,'SOAT LIQ'!$A$87:$C$3416,3,FALSE)</f>
        <v>20</v>
      </c>
      <c r="F90" t="s">
        <v>21632</v>
      </c>
    </row>
    <row r="91" spans="1:6" x14ac:dyDescent="0.25">
      <c r="A91" t="s">
        <v>5142</v>
      </c>
      <c r="B91" s="100" t="s">
        <v>5266</v>
      </c>
      <c r="C91" s="99" t="s">
        <v>5265</v>
      </c>
      <c r="D91" s="124">
        <v>1126</v>
      </c>
      <c r="E91" s="157">
        <f>VLOOKUP(D91,'SOAT LIQ'!$A$87:$C$3416,3,FALSE)</f>
        <v>20</v>
      </c>
      <c r="F91" t="s">
        <v>21632</v>
      </c>
    </row>
    <row r="92" spans="1:6" x14ac:dyDescent="0.25">
      <c r="A92" t="s">
        <v>5142</v>
      </c>
      <c r="B92" s="100" t="s">
        <v>5268</v>
      </c>
      <c r="C92" s="99" t="s">
        <v>5267</v>
      </c>
      <c r="D92" s="124">
        <v>1126</v>
      </c>
      <c r="E92" s="157">
        <f>VLOOKUP(D92,'SOAT LIQ'!$A$87:$C$3416,3,FALSE)</f>
        <v>20</v>
      </c>
      <c r="F92" t="s">
        <v>21632</v>
      </c>
    </row>
    <row r="93" spans="1:6" x14ac:dyDescent="0.25">
      <c r="A93" t="s">
        <v>5142</v>
      </c>
      <c r="B93" s="100" t="s">
        <v>5270</v>
      </c>
      <c r="C93" s="99" t="s">
        <v>5269</v>
      </c>
      <c r="D93" s="124">
        <v>1126</v>
      </c>
      <c r="E93" s="157">
        <f>VLOOKUP(D93,'SOAT LIQ'!$A$87:$C$3416,3,FALSE)</f>
        <v>20</v>
      </c>
      <c r="F93" t="s">
        <v>21632</v>
      </c>
    </row>
    <row r="94" spans="1:6" x14ac:dyDescent="0.25">
      <c r="A94" t="s">
        <v>5142</v>
      </c>
      <c r="B94" s="100" t="s">
        <v>5272</v>
      </c>
      <c r="C94" s="99" t="s">
        <v>5271</v>
      </c>
      <c r="D94" s="124">
        <v>1126</v>
      </c>
      <c r="E94" s="157">
        <f>VLOOKUP(D94,'SOAT LIQ'!$A$87:$C$3416,3,FALSE)</f>
        <v>20</v>
      </c>
      <c r="F94" t="s">
        <v>21632</v>
      </c>
    </row>
    <row r="95" spans="1:6" x14ac:dyDescent="0.25">
      <c r="A95" t="s">
        <v>5142</v>
      </c>
      <c r="B95" s="100" t="s">
        <v>5274</v>
      </c>
      <c r="C95" s="99" t="s">
        <v>5273</v>
      </c>
      <c r="D95" s="124">
        <v>1126</v>
      </c>
      <c r="E95" s="157">
        <f>VLOOKUP(D95,'SOAT LIQ'!$A$87:$C$3416,3,FALSE)</f>
        <v>20</v>
      </c>
      <c r="F95" t="s">
        <v>21632</v>
      </c>
    </row>
    <row r="96" spans="1:6" x14ac:dyDescent="0.25">
      <c r="A96" t="s">
        <v>5142</v>
      </c>
      <c r="B96" s="100" t="s">
        <v>5276</v>
      </c>
      <c r="C96" s="99" t="s">
        <v>5275</v>
      </c>
      <c r="D96" s="124">
        <v>1126</v>
      </c>
      <c r="E96" s="157">
        <f>VLOOKUP(D96,'SOAT LIQ'!$A$87:$C$3416,3,FALSE)</f>
        <v>20</v>
      </c>
      <c r="F96" t="s">
        <v>21632</v>
      </c>
    </row>
    <row r="97" spans="1:6" x14ac:dyDescent="0.25">
      <c r="A97" t="s">
        <v>5142</v>
      </c>
      <c r="B97" s="100" t="s">
        <v>5277</v>
      </c>
      <c r="C97" s="99" t="s">
        <v>5267</v>
      </c>
      <c r="D97" s="124">
        <v>1121</v>
      </c>
      <c r="E97" s="157">
        <f>VLOOKUP(D97,'SOAT LIQ'!$A$87:$C$3416,3,FALSE)</f>
        <v>22</v>
      </c>
      <c r="F97" t="s">
        <v>21632</v>
      </c>
    </row>
    <row r="98" spans="1:6" x14ac:dyDescent="0.25">
      <c r="A98" t="s">
        <v>5142</v>
      </c>
      <c r="B98" s="100" t="s">
        <v>5278</v>
      </c>
      <c r="C98" s="99" t="s">
        <v>5267</v>
      </c>
      <c r="D98" s="124">
        <v>1121</v>
      </c>
      <c r="E98" s="157">
        <f>VLOOKUP(D98,'SOAT LIQ'!$A$87:$C$3416,3,FALSE)</f>
        <v>22</v>
      </c>
      <c r="F98" t="s">
        <v>21632</v>
      </c>
    </row>
    <row r="99" spans="1:6" x14ac:dyDescent="0.25">
      <c r="A99" t="s">
        <v>5142</v>
      </c>
      <c r="B99" s="100" t="s">
        <v>5280</v>
      </c>
      <c r="C99" s="99" t="s">
        <v>5279</v>
      </c>
      <c r="D99" s="124">
        <v>1127</v>
      </c>
      <c r="E99" s="157">
        <f>VLOOKUP(D99,'SOAT LIQ'!$A$87:$C$3416,3,FALSE)</f>
        <v>21</v>
      </c>
      <c r="F99" t="s">
        <v>21632</v>
      </c>
    </row>
    <row r="100" spans="1:6" x14ac:dyDescent="0.25">
      <c r="A100" t="s">
        <v>5142</v>
      </c>
      <c r="B100" s="100" t="s">
        <v>5282</v>
      </c>
      <c r="C100" s="99" t="s">
        <v>5281</v>
      </c>
      <c r="D100" s="124">
        <v>1127</v>
      </c>
      <c r="E100" s="157">
        <f>VLOOKUP(D100,'SOAT LIQ'!$A$87:$C$3416,3,FALSE)</f>
        <v>21</v>
      </c>
      <c r="F100" t="s">
        <v>21632</v>
      </c>
    </row>
    <row r="101" spans="1:6" x14ac:dyDescent="0.25">
      <c r="A101" t="s">
        <v>5142</v>
      </c>
      <c r="B101" s="100" t="s">
        <v>5284</v>
      </c>
      <c r="C101" s="99" t="s">
        <v>5283</v>
      </c>
      <c r="D101" s="124">
        <v>1127</v>
      </c>
      <c r="E101" s="157">
        <f>VLOOKUP(D101,'SOAT LIQ'!$A$87:$C$3416,3,FALSE)</f>
        <v>21</v>
      </c>
      <c r="F101" t="s">
        <v>21632</v>
      </c>
    </row>
    <row r="102" spans="1:6" x14ac:dyDescent="0.25">
      <c r="A102" t="s">
        <v>5142</v>
      </c>
      <c r="B102" s="100" t="s">
        <v>5286</v>
      </c>
      <c r="C102" s="99" t="s">
        <v>5285</v>
      </c>
      <c r="D102" s="124">
        <v>1127</v>
      </c>
      <c r="E102" s="157">
        <f>VLOOKUP(D102,'SOAT LIQ'!$A$87:$C$3416,3,FALSE)</f>
        <v>21</v>
      </c>
      <c r="F102" t="s">
        <v>21632</v>
      </c>
    </row>
    <row r="103" spans="1:6" x14ac:dyDescent="0.25">
      <c r="A103" t="s">
        <v>5142</v>
      </c>
      <c r="B103" s="100" t="s">
        <v>5288</v>
      </c>
      <c r="C103" s="99" t="s">
        <v>5287</v>
      </c>
      <c r="D103" s="124">
        <v>1127</v>
      </c>
      <c r="E103" s="157">
        <f>VLOOKUP(D103,'SOAT LIQ'!$A$87:$C$3416,3,FALSE)</f>
        <v>21</v>
      </c>
      <c r="F103" t="s">
        <v>21632</v>
      </c>
    </row>
    <row r="104" spans="1:6" x14ac:dyDescent="0.25">
      <c r="A104" t="s">
        <v>5142</v>
      </c>
      <c r="B104" s="100" t="s">
        <v>5290</v>
      </c>
      <c r="C104" s="99" t="s">
        <v>5289</v>
      </c>
      <c r="D104" s="124">
        <v>1127</v>
      </c>
      <c r="E104" s="157">
        <f>VLOOKUP(D104,'SOAT LIQ'!$A$87:$C$3416,3,FALSE)</f>
        <v>21</v>
      </c>
      <c r="F104" t="s">
        <v>21632</v>
      </c>
    </row>
    <row r="105" spans="1:6" x14ac:dyDescent="0.25">
      <c r="A105" t="s">
        <v>5142</v>
      </c>
      <c r="B105" s="100" t="s">
        <v>5292</v>
      </c>
      <c r="C105" s="99" t="s">
        <v>5291</v>
      </c>
      <c r="D105" s="124">
        <v>1127</v>
      </c>
      <c r="E105" s="157">
        <f>VLOOKUP(D105,'SOAT LIQ'!$A$87:$C$3416,3,FALSE)</f>
        <v>21</v>
      </c>
      <c r="F105" t="s">
        <v>21632</v>
      </c>
    </row>
    <row r="106" spans="1:6" x14ac:dyDescent="0.25">
      <c r="A106" t="s">
        <v>5142</v>
      </c>
      <c r="B106" s="100" t="s">
        <v>5294</v>
      </c>
      <c r="C106" s="99" t="s">
        <v>5293</v>
      </c>
      <c r="D106" s="124">
        <v>1127</v>
      </c>
      <c r="E106" s="157">
        <f>VLOOKUP(D106,'SOAT LIQ'!$A$87:$C$3416,3,FALSE)</f>
        <v>21</v>
      </c>
      <c r="F106" t="s">
        <v>21632</v>
      </c>
    </row>
    <row r="107" spans="1:6" x14ac:dyDescent="0.25">
      <c r="A107" t="s">
        <v>5142</v>
      </c>
      <c r="B107" s="100" t="s">
        <v>5296</v>
      </c>
      <c r="C107" s="99" t="s">
        <v>5295</v>
      </c>
      <c r="D107" s="124">
        <v>1127</v>
      </c>
      <c r="E107" s="157">
        <f>VLOOKUP(D107,'SOAT LIQ'!$A$87:$C$3416,3,FALSE)</f>
        <v>21</v>
      </c>
      <c r="F107" t="s">
        <v>21632</v>
      </c>
    </row>
    <row r="108" spans="1:6" x14ac:dyDescent="0.25">
      <c r="A108" t="s">
        <v>5142</v>
      </c>
      <c r="B108" s="100" t="s">
        <v>5297</v>
      </c>
      <c r="C108" s="99" t="s">
        <v>5293</v>
      </c>
      <c r="D108" s="124">
        <v>1127</v>
      </c>
      <c r="E108" s="157">
        <f>VLOOKUP(D108,'SOAT LIQ'!$A$87:$C$3416,3,FALSE)</f>
        <v>21</v>
      </c>
      <c r="F108" t="s">
        <v>21632</v>
      </c>
    </row>
    <row r="109" spans="1:6" x14ac:dyDescent="0.25">
      <c r="A109" t="s">
        <v>5142</v>
      </c>
      <c r="B109" s="100" t="s">
        <v>5298</v>
      </c>
      <c r="C109" s="99" t="s">
        <v>5295</v>
      </c>
      <c r="D109" s="124">
        <v>1121</v>
      </c>
      <c r="E109" s="157">
        <f>VLOOKUP(D109,'SOAT LIQ'!$A$87:$C$3416,3,FALSE)</f>
        <v>22</v>
      </c>
      <c r="F109" t="s">
        <v>21632</v>
      </c>
    </row>
    <row r="110" spans="1:6" x14ac:dyDescent="0.25">
      <c r="A110" t="s">
        <v>5142</v>
      </c>
      <c r="B110" s="100" t="s">
        <v>5299</v>
      </c>
      <c r="C110" s="99" t="s">
        <v>5295</v>
      </c>
      <c r="D110" s="124">
        <v>1127</v>
      </c>
      <c r="E110" s="157">
        <f>VLOOKUP(D110,'SOAT LIQ'!$A$87:$C$3416,3,FALSE)</f>
        <v>21</v>
      </c>
      <c r="F110" t="s">
        <v>21632</v>
      </c>
    </row>
    <row r="111" spans="1:6" x14ac:dyDescent="0.25">
      <c r="A111" t="s">
        <v>5142</v>
      </c>
      <c r="B111" s="100" t="s">
        <v>4575</v>
      </c>
      <c r="C111" s="99" t="s">
        <v>5300</v>
      </c>
      <c r="D111" s="124">
        <v>1161</v>
      </c>
      <c r="E111" s="157">
        <f>VLOOKUP(D111,'SOAT LIQ'!$A$87:$C$3416,3,FALSE)</f>
        <v>12</v>
      </c>
      <c r="F111" t="s">
        <v>21632</v>
      </c>
    </row>
    <row r="112" spans="1:6" x14ac:dyDescent="0.25">
      <c r="A112" t="s">
        <v>5142</v>
      </c>
      <c r="B112" s="100" t="s">
        <v>5301</v>
      </c>
      <c r="C112" s="99" t="s">
        <v>5300</v>
      </c>
      <c r="D112" s="124">
        <v>1161</v>
      </c>
      <c r="E112" s="157">
        <f>VLOOKUP(D112,'SOAT LIQ'!$A$87:$C$3416,3,FALSE)</f>
        <v>12</v>
      </c>
      <c r="F112" t="s">
        <v>21632</v>
      </c>
    </row>
    <row r="113" spans="1:6" x14ac:dyDescent="0.25">
      <c r="A113" t="s">
        <v>5142</v>
      </c>
      <c r="B113" s="100" t="s">
        <v>5303</v>
      </c>
      <c r="C113" s="99" t="s">
        <v>5302</v>
      </c>
      <c r="D113" s="124">
        <v>1144</v>
      </c>
      <c r="E113" s="157">
        <f>VLOOKUP(D113,'SOAT LIQ'!$A$87:$C$3416,3,FALSE)</f>
        <v>20</v>
      </c>
      <c r="F113" t="s">
        <v>21632</v>
      </c>
    </row>
    <row r="114" spans="1:6" x14ac:dyDescent="0.25">
      <c r="A114" t="s">
        <v>5142</v>
      </c>
      <c r="B114" s="100" t="s">
        <v>5305</v>
      </c>
      <c r="C114" s="99" t="s">
        <v>5304</v>
      </c>
      <c r="D114" s="124">
        <v>1144</v>
      </c>
      <c r="E114" s="157">
        <f>VLOOKUP(D114,'SOAT LIQ'!$A$87:$C$3416,3,FALSE)</f>
        <v>20</v>
      </c>
      <c r="F114" t="s">
        <v>21632</v>
      </c>
    </row>
    <row r="115" spans="1:6" x14ac:dyDescent="0.25">
      <c r="A115" t="s">
        <v>5142</v>
      </c>
      <c r="B115" s="100" t="s">
        <v>5306</v>
      </c>
      <c r="C115" s="99" t="s">
        <v>5302</v>
      </c>
      <c r="D115" s="124">
        <v>1144</v>
      </c>
      <c r="E115" s="157">
        <f>VLOOKUP(D115,'SOAT LIQ'!$A$87:$C$3416,3,FALSE)</f>
        <v>20</v>
      </c>
      <c r="F115" t="s">
        <v>21632</v>
      </c>
    </row>
    <row r="116" spans="1:6" x14ac:dyDescent="0.25">
      <c r="A116" t="s">
        <v>5142</v>
      </c>
      <c r="B116" s="100" t="s">
        <v>5308</v>
      </c>
      <c r="C116" s="99" t="s">
        <v>5307</v>
      </c>
      <c r="D116" s="124">
        <v>1132</v>
      </c>
      <c r="E116" s="157">
        <f>VLOOKUP(D116,'SOAT LIQ'!$A$87:$C$3416,3,FALSE)</f>
        <v>20</v>
      </c>
      <c r="F116" t="s">
        <v>21632</v>
      </c>
    </row>
    <row r="117" spans="1:6" x14ac:dyDescent="0.25">
      <c r="A117" t="s">
        <v>5142</v>
      </c>
      <c r="B117" s="100" t="s">
        <v>5309</v>
      </c>
      <c r="C117" s="99" t="s">
        <v>5307</v>
      </c>
      <c r="D117" s="124">
        <v>1132</v>
      </c>
      <c r="E117" s="157">
        <f>VLOOKUP(D117,'SOAT LIQ'!$A$87:$C$3416,3,FALSE)</f>
        <v>20</v>
      </c>
      <c r="F117" t="s">
        <v>21632</v>
      </c>
    </row>
    <row r="118" spans="1:6" x14ac:dyDescent="0.25">
      <c r="A118" t="s">
        <v>5142</v>
      </c>
      <c r="B118" s="100" t="s">
        <v>5311</v>
      </c>
      <c r="C118" s="99" t="s">
        <v>5310</v>
      </c>
      <c r="D118" s="124">
        <v>1144</v>
      </c>
      <c r="E118" s="157">
        <f>VLOOKUP(D118,'SOAT LIQ'!$A$87:$C$3416,3,FALSE)</f>
        <v>20</v>
      </c>
      <c r="F118" t="s">
        <v>21632</v>
      </c>
    </row>
    <row r="119" spans="1:6" x14ac:dyDescent="0.25">
      <c r="A119" t="s">
        <v>5142</v>
      </c>
      <c r="B119" s="100" t="s">
        <v>5312</v>
      </c>
      <c r="C119" s="99" t="s">
        <v>5310</v>
      </c>
      <c r="D119" s="124">
        <v>1144</v>
      </c>
      <c r="E119" s="157">
        <f>VLOOKUP(D119,'SOAT LIQ'!$A$87:$C$3416,3,FALSE)</f>
        <v>20</v>
      </c>
      <c r="F119" t="s">
        <v>21632</v>
      </c>
    </row>
    <row r="120" spans="1:6" x14ac:dyDescent="0.25">
      <c r="A120" t="s">
        <v>5142</v>
      </c>
      <c r="B120" s="100" t="s">
        <v>5314</v>
      </c>
      <c r="C120" s="99" t="s">
        <v>5313</v>
      </c>
      <c r="D120" s="124">
        <v>1150</v>
      </c>
      <c r="E120" s="157">
        <f>VLOOKUP(D120,'SOAT LIQ'!$A$87:$C$3416,3,FALSE)</f>
        <v>20</v>
      </c>
      <c r="F120" t="s">
        <v>21632</v>
      </c>
    </row>
    <row r="121" spans="1:6" x14ac:dyDescent="0.25">
      <c r="A121" t="s">
        <v>5142</v>
      </c>
      <c r="B121" s="100" t="s">
        <v>5315</v>
      </c>
      <c r="C121" s="99" t="s">
        <v>5313</v>
      </c>
      <c r="D121" s="124">
        <v>1144</v>
      </c>
      <c r="E121" s="157">
        <f>VLOOKUP(D121,'SOAT LIQ'!$A$87:$C$3416,3,FALSE)</f>
        <v>20</v>
      </c>
      <c r="F121" t="s">
        <v>21632</v>
      </c>
    </row>
    <row r="122" spans="1:6" x14ac:dyDescent="0.25">
      <c r="A122" t="s">
        <v>5142</v>
      </c>
      <c r="B122" s="100" t="s">
        <v>5317</v>
      </c>
      <c r="C122" s="99" t="s">
        <v>5316</v>
      </c>
      <c r="D122" s="124">
        <v>1108</v>
      </c>
      <c r="E122" s="157">
        <f>VLOOKUP(D122,'SOAT LIQ'!$A$87:$C$3416,3,FALSE)</f>
        <v>13</v>
      </c>
      <c r="F122" t="s">
        <v>21632</v>
      </c>
    </row>
    <row r="123" spans="1:6" x14ac:dyDescent="0.25">
      <c r="A123" t="s">
        <v>5142</v>
      </c>
      <c r="B123" s="100" t="s">
        <v>5319</v>
      </c>
      <c r="C123" s="99" t="s">
        <v>5318</v>
      </c>
      <c r="D123" s="124">
        <v>1108</v>
      </c>
      <c r="E123" s="157">
        <f>VLOOKUP(D123,'SOAT LIQ'!$A$87:$C$3416,3,FALSE)</f>
        <v>13</v>
      </c>
      <c r="F123" t="s">
        <v>21632</v>
      </c>
    </row>
    <row r="124" spans="1:6" x14ac:dyDescent="0.25">
      <c r="A124" t="s">
        <v>5142</v>
      </c>
      <c r="B124" s="100" t="s">
        <v>5320</v>
      </c>
      <c r="C124" s="99" t="s">
        <v>5316</v>
      </c>
      <c r="D124" s="124">
        <v>1108</v>
      </c>
      <c r="E124" s="157">
        <f>VLOOKUP(D124,'SOAT LIQ'!$A$87:$C$3416,3,FALSE)</f>
        <v>13</v>
      </c>
      <c r="F124" t="s">
        <v>21632</v>
      </c>
    </row>
    <row r="125" spans="1:6" x14ac:dyDescent="0.25">
      <c r="A125" t="s">
        <v>5142</v>
      </c>
      <c r="B125" s="100" t="s">
        <v>5322</v>
      </c>
      <c r="C125" s="99" t="s">
        <v>5321</v>
      </c>
      <c r="D125" s="124">
        <v>1104</v>
      </c>
      <c r="E125" s="157">
        <f>VLOOKUP(D125,'SOAT LIQ'!$A$87:$C$3416,3,FALSE)</f>
        <v>20</v>
      </c>
      <c r="F125" t="s">
        <v>21632</v>
      </c>
    </row>
    <row r="126" spans="1:6" x14ac:dyDescent="0.25">
      <c r="A126" t="s">
        <v>5142</v>
      </c>
      <c r="B126" s="100" t="s">
        <v>5324</v>
      </c>
      <c r="C126" s="99" t="s">
        <v>5323</v>
      </c>
      <c r="D126" s="124">
        <v>1104</v>
      </c>
      <c r="E126" s="157">
        <f>VLOOKUP(D126,'SOAT LIQ'!$A$87:$C$3416,3,FALSE)</f>
        <v>20</v>
      </c>
      <c r="F126" t="s">
        <v>21632</v>
      </c>
    </row>
    <row r="127" spans="1:6" x14ac:dyDescent="0.25">
      <c r="A127" t="s">
        <v>5142</v>
      </c>
      <c r="B127" s="100" t="s">
        <v>4137</v>
      </c>
      <c r="C127" s="99" t="s">
        <v>5323</v>
      </c>
      <c r="D127" s="124">
        <v>1102</v>
      </c>
      <c r="E127" s="157">
        <f>VLOOKUP(D127,'SOAT LIQ'!$A$87:$C$3416,3,FALSE)</f>
        <v>20</v>
      </c>
      <c r="F127" t="s">
        <v>21632</v>
      </c>
    </row>
    <row r="128" spans="1:6" x14ac:dyDescent="0.25">
      <c r="A128" t="s">
        <v>5142</v>
      </c>
      <c r="B128" s="100" t="s">
        <v>5326</v>
      </c>
      <c r="C128" s="99" t="s">
        <v>5325</v>
      </c>
      <c r="D128" s="124">
        <v>1126</v>
      </c>
      <c r="E128" s="157">
        <f>VLOOKUP(D128,'SOAT LIQ'!$A$87:$C$3416,3,FALSE)</f>
        <v>20</v>
      </c>
      <c r="F128" t="s">
        <v>21632</v>
      </c>
    </row>
    <row r="129" spans="1:6" x14ac:dyDescent="0.25">
      <c r="A129" t="s">
        <v>5142</v>
      </c>
      <c r="B129" s="100" t="s">
        <v>5328</v>
      </c>
      <c r="C129" s="99" t="s">
        <v>5327</v>
      </c>
      <c r="D129" s="124">
        <v>1125</v>
      </c>
      <c r="E129" s="157">
        <f>VLOOKUP(D129,'SOAT LIQ'!$A$87:$C$3416,3,FALSE)</f>
        <v>20</v>
      </c>
      <c r="F129" t="s">
        <v>21632</v>
      </c>
    </row>
    <row r="130" spans="1:6" x14ac:dyDescent="0.25">
      <c r="A130" t="s">
        <v>5142</v>
      </c>
      <c r="B130" s="100" t="s">
        <v>5329</v>
      </c>
      <c r="C130" s="99" t="s">
        <v>5330</v>
      </c>
      <c r="D130" s="124">
        <v>1127</v>
      </c>
      <c r="E130" s="157">
        <f>VLOOKUP(D130,'SOAT LIQ'!$A$87:$C$3416,3,FALSE)</f>
        <v>21</v>
      </c>
      <c r="F130" t="s">
        <v>21632</v>
      </c>
    </row>
    <row r="131" spans="1:6" x14ac:dyDescent="0.25">
      <c r="A131" t="s">
        <v>5142</v>
      </c>
      <c r="B131" s="100" t="s">
        <v>5331</v>
      </c>
      <c r="C131" s="99" t="s">
        <v>5330</v>
      </c>
      <c r="D131" s="124">
        <v>1125</v>
      </c>
      <c r="E131" s="157">
        <f>VLOOKUP(D131,'SOAT LIQ'!$A$87:$C$3416,3,FALSE)</f>
        <v>20</v>
      </c>
      <c r="F131" t="s">
        <v>21632</v>
      </c>
    </row>
    <row r="132" spans="1:6" x14ac:dyDescent="0.25">
      <c r="A132" t="s">
        <v>5142</v>
      </c>
      <c r="B132" s="100" t="s">
        <v>5332</v>
      </c>
      <c r="C132" s="99" t="s">
        <v>5330</v>
      </c>
      <c r="D132" s="124">
        <v>1127</v>
      </c>
      <c r="E132" s="157">
        <f>VLOOKUP(D132,'SOAT LIQ'!$A$87:$C$3416,3,FALSE)</f>
        <v>21</v>
      </c>
      <c r="F132" t="s">
        <v>21632</v>
      </c>
    </row>
    <row r="133" spans="1:6" x14ac:dyDescent="0.25">
      <c r="A133" t="s">
        <v>5142</v>
      </c>
      <c r="B133" s="100" t="s">
        <v>5333</v>
      </c>
      <c r="C133" s="99" t="s">
        <v>5330</v>
      </c>
      <c r="D133" s="124">
        <v>1127</v>
      </c>
      <c r="E133" s="157">
        <f>VLOOKUP(D133,'SOAT LIQ'!$A$87:$C$3416,3,FALSE)</f>
        <v>21</v>
      </c>
      <c r="F133" t="s">
        <v>21632</v>
      </c>
    </row>
    <row r="134" spans="1:6" x14ac:dyDescent="0.25">
      <c r="A134" t="s">
        <v>5142</v>
      </c>
      <c r="B134" s="100" t="s">
        <v>4934</v>
      </c>
      <c r="C134" s="99" t="s">
        <v>5334</v>
      </c>
      <c r="D134" s="124">
        <v>1127</v>
      </c>
      <c r="E134" s="157">
        <f>VLOOKUP(D134,'SOAT LIQ'!$A$87:$C$3416,3,FALSE)</f>
        <v>21</v>
      </c>
      <c r="F134" t="s">
        <v>21632</v>
      </c>
    </row>
    <row r="135" spans="1:6" x14ac:dyDescent="0.25">
      <c r="A135" t="s">
        <v>5142</v>
      </c>
      <c r="B135" s="100" t="s">
        <v>5336</v>
      </c>
      <c r="C135" s="99" t="s">
        <v>5335</v>
      </c>
      <c r="D135" s="124">
        <v>1127</v>
      </c>
      <c r="E135" s="157">
        <f>VLOOKUP(D135,'SOAT LIQ'!$A$87:$C$3416,3,FALSE)</f>
        <v>21</v>
      </c>
      <c r="F135" t="s">
        <v>21632</v>
      </c>
    </row>
    <row r="136" spans="1:6" x14ac:dyDescent="0.25">
      <c r="A136" t="s">
        <v>5142</v>
      </c>
      <c r="B136" s="100" t="s">
        <v>5337</v>
      </c>
      <c r="C136" s="99" t="s">
        <v>5335</v>
      </c>
      <c r="D136" s="124">
        <v>1127</v>
      </c>
      <c r="E136" s="157">
        <f>VLOOKUP(D136,'SOAT LIQ'!$A$87:$C$3416,3,FALSE)</f>
        <v>21</v>
      </c>
      <c r="F136" t="s">
        <v>21632</v>
      </c>
    </row>
    <row r="137" spans="1:6" x14ac:dyDescent="0.25">
      <c r="A137" t="s">
        <v>5142</v>
      </c>
      <c r="B137" s="100" t="s">
        <v>4981</v>
      </c>
      <c r="C137" s="99" t="s">
        <v>5338</v>
      </c>
      <c r="D137" s="124">
        <v>1128</v>
      </c>
      <c r="E137" s="157">
        <f>VLOOKUP(D137,'SOAT LIQ'!$A$87:$C$3416,3,FALSE)</f>
        <v>22</v>
      </c>
      <c r="F137" t="s">
        <v>21632</v>
      </c>
    </row>
    <row r="138" spans="1:6" x14ac:dyDescent="0.25">
      <c r="A138" t="s">
        <v>5142</v>
      </c>
      <c r="B138" s="100" t="s">
        <v>5340</v>
      </c>
      <c r="C138" s="99" t="s">
        <v>5339</v>
      </c>
      <c r="D138" s="124">
        <v>1126</v>
      </c>
      <c r="E138" s="157">
        <f>VLOOKUP(D138,'SOAT LIQ'!$A$87:$C$3416,3,FALSE)</f>
        <v>20</v>
      </c>
      <c r="F138" t="s">
        <v>21632</v>
      </c>
    </row>
    <row r="139" spans="1:6" x14ac:dyDescent="0.25">
      <c r="A139" t="s">
        <v>5142</v>
      </c>
      <c r="B139" s="100" t="s">
        <v>5341</v>
      </c>
      <c r="C139" s="99" t="s">
        <v>5339</v>
      </c>
      <c r="D139" s="124">
        <v>1126</v>
      </c>
      <c r="E139" s="157">
        <f>VLOOKUP(D139,'SOAT LIQ'!$A$87:$C$3416,3,FALSE)</f>
        <v>20</v>
      </c>
      <c r="F139" t="s">
        <v>21632</v>
      </c>
    </row>
    <row r="140" spans="1:6" x14ac:dyDescent="0.25">
      <c r="A140" t="s">
        <v>5142</v>
      </c>
      <c r="B140" s="100" t="s">
        <v>5342</v>
      </c>
      <c r="C140" s="99" t="s">
        <v>5339</v>
      </c>
      <c r="D140" s="124">
        <v>1126</v>
      </c>
      <c r="E140" s="157">
        <f>VLOOKUP(D140,'SOAT LIQ'!$A$87:$C$3416,3,FALSE)</f>
        <v>20</v>
      </c>
      <c r="F140" t="s">
        <v>21632</v>
      </c>
    </row>
    <row r="141" spans="1:6" x14ac:dyDescent="0.25">
      <c r="A141" t="s">
        <v>5142</v>
      </c>
      <c r="B141" s="100" t="s">
        <v>5343</v>
      </c>
      <c r="C141" s="99" t="s">
        <v>5339</v>
      </c>
      <c r="D141" s="124">
        <v>1126</v>
      </c>
      <c r="E141" s="157">
        <f>VLOOKUP(D141,'SOAT LIQ'!$A$87:$C$3416,3,FALSE)</f>
        <v>20</v>
      </c>
      <c r="F141" t="s">
        <v>21632</v>
      </c>
    </row>
    <row r="142" spans="1:6" x14ac:dyDescent="0.25">
      <c r="A142" t="s">
        <v>5142</v>
      </c>
      <c r="B142" s="100" t="s">
        <v>5344</v>
      </c>
      <c r="C142" s="99" t="s">
        <v>5339</v>
      </c>
      <c r="D142" s="124">
        <v>1126</v>
      </c>
      <c r="E142" s="157">
        <f>VLOOKUP(D142,'SOAT LIQ'!$A$87:$C$3416,3,FALSE)</f>
        <v>20</v>
      </c>
      <c r="F142" t="s">
        <v>21632</v>
      </c>
    </row>
    <row r="143" spans="1:6" x14ac:dyDescent="0.25">
      <c r="A143" t="s">
        <v>5142</v>
      </c>
      <c r="B143" s="100" t="s">
        <v>5346</v>
      </c>
      <c r="C143" s="99" t="s">
        <v>5345</v>
      </c>
      <c r="D143" s="124">
        <v>1127</v>
      </c>
      <c r="E143" s="157">
        <f>VLOOKUP(D143,'SOAT LIQ'!$A$87:$C$3416,3,FALSE)</f>
        <v>21</v>
      </c>
      <c r="F143" t="s">
        <v>21632</v>
      </c>
    </row>
    <row r="144" spans="1:6" x14ac:dyDescent="0.25">
      <c r="A144" t="s">
        <v>5142</v>
      </c>
      <c r="B144" s="100" t="s">
        <v>5347</v>
      </c>
      <c r="C144" s="99" t="s">
        <v>5345</v>
      </c>
      <c r="D144" s="124">
        <v>1128</v>
      </c>
      <c r="E144" s="157">
        <f>VLOOKUP(D144,'SOAT LIQ'!$A$87:$C$3416,3,FALSE)</f>
        <v>22</v>
      </c>
      <c r="F144" t="s">
        <v>21632</v>
      </c>
    </row>
    <row r="145" spans="1:6" x14ac:dyDescent="0.25">
      <c r="A145" t="s">
        <v>5142</v>
      </c>
      <c r="B145" s="100" t="s">
        <v>5349</v>
      </c>
      <c r="C145" s="99" t="s">
        <v>5348</v>
      </c>
      <c r="D145" s="124">
        <v>1127</v>
      </c>
      <c r="E145" s="157">
        <f>VLOOKUP(D145,'SOAT LIQ'!$A$87:$C$3416,3,FALSE)</f>
        <v>21</v>
      </c>
      <c r="F145" t="s">
        <v>21632</v>
      </c>
    </row>
    <row r="146" spans="1:6" x14ac:dyDescent="0.25">
      <c r="A146" t="s">
        <v>5142</v>
      </c>
      <c r="B146" s="100" t="s">
        <v>5351</v>
      </c>
      <c r="C146" s="99" t="s">
        <v>5350</v>
      </c>
      <c r="D146" s="124">
        <v>1127</v>
      </c>
      <c r="E146" s="157">
        <f>VLOOKUP(D146,'SOAT LIQ'!$A$87:$C$3416,3,FALSE)</f>
        <v>21</v>
      </c>
      <c r="F146" t="s">
        <v>21632</v>
      </c>
    </row>
    <row r="147" spans="1:6" x14ac:dyDescent="0.25">
      <c r="A147" t="s">
        <v>5142</v>
      </c>
      <c r="B147" s="100" t="s">
        <v>5353</v>
      </c>
      <c r="C147" s="99" t="s">
        <v>5352</v>
      </c>
      <c r="D147" s="124">
        <v>1127</v>
      </c>
      <c r="E147" s="157">
        <f>VLOOKUP(D147,'SOAT LIQ'!$A$87:$C$3416,3,FALSE)</f>
        <v>21</v>
      </c>
      <c r="F147" t="s">
        <v>21632</v>
      </c>
    </row>
    <row r="148" spans="1:6" x14ac:dyDescent="0.25">
      <c r="A148" t="s">
        <v>5142</v>
      </c>
      <c r="B148" s="100" t="s">
        <v>5355</v>
      </c>
      <c r="C148" s="99" t="s">
        <v>5354</v>
      </c>
      <c r="D148" s="124">
        <v>1127</v>
      </c>
      <c r="E148" s="157">
        <f>VLOOKUP(D148,'SOAT LIQ'!$A$87:$C$3416,3,FALSE)</f>
        <v>21</v>
      </c>
      <c r="F148" t="s">
        <v>21632</v>
      </c>
    </row>
    <row r="149" spans="1:6" x14ac:dyDescent="0.25">
      <c r="A149" t="s">
        <v>5142</v>
      </c>
      <c r="B149" s="100" t="s">
        <v>5357</v>
      </c>
      <c r="C149" s="99" t="s">
        <v>5356</v>
      </c>
      <c r="D149" s="124">
        <v>1123</v>
      </c>
      <c r="E149" s="157">
        <f>VLOOKUP(D149,'SOAT LIQ'!$A$87:$C$3416,3,FALSE)</f>
        <v>22</v>
      </c>
      <c r="F149" t="s">
        <v>21632</v>
      </c>
    </row>
    <row r="150" spans="1:6" x14ac:dyDescent="0.25">
      <c r="A150" t="s">
        <v>5142</v>
      </c>
      <c r="B150" s="100" t="s">
        <v>5358</v>
      </c>
      <c r="C150" s="99" t="s">
        <v>5356</v>
      </c>
      <c r="D150" s="124">
        <v>1123</v>
      </c>
      <c r="E150" s="157">
        <f>VLOOKUP(D150,'SOAT LIQ'!$A$87:$C$3416,3,FALSE)</f>
        <v>22</v>
      </c>
      <c r="F150" t="s">
        <v>21632</v>
      </c>
    </row>
    <row r="151" spans="1:6" x14ac:dyDescent="0.25">
      <c r="A151" t="s">
        <v>5142</v>
      </c>
      <c r="B151" s="100" t="s">
        <v>5360</v>
      </c>
      <c r="C151" s="99" t="s">
        <v>5359</v>
      </c>
      <c r="D151" s="124">
        <v>1125</v>
      </c>
      <c r="E151" s="157">
        <f>VLOOKUP(D151,'SOAT LIQ'!$A$87:$C$3416,3,FALSE)</f>
        <v>20</v>
      </c>
      <c r="F151" t="s">
        <v>21632</v>
      </c>
    </row>
    <row r="152" spans="1:6" x14ac:dyDescent="0.25">
      <c r="A152" t="s">
        <v>5142</v>
      </c>
      <c r="B152" s="100" t="s">
        <v>5361</v>
      </c>
      <c r="C152" s="99" t="s">
        <v>5359</v>
      </c>
      <c r="D152" s="124">
        <v>1123</v>
      </c>
      <c r="E152" s="157">
        <f>VLOOKUP(D152,'SOAT LIQ'!$A$87:$C$3416,3,FALSE)</f>
        <v>22</v>
      </c>
      <c r="F152" t="s">
        <v>21632</v>
      </c>
    </row>
    <row r="153" spans="1:6" x14ac:dyDescent="0.25">
      <c r="A153" t="s">
        <v>5142</v>
      </c>
      <c r="B153" s="100" t="s">
        <v>5363</v>
      </c>
      <c r="C153" s="99" t="s">
        <v>5362</v>
      </c>
      <c r="D153" s="124">
        <v>1123</v>
      </c>
      <c r="E153" s="157">
        <f>VLOOKUP(D153,'SOAT LIQ'!$A$87:$C$3416,3,FALSE)</f>
        <v>22</v>
      </c>
      <c r="F153" t="s">
        <v>21632</v>
      </c>
    </row>
    <row r="154" spans="1:6" x14ac:dyDescent="0.25">
      <c r="A154" t="s">
        <v>5142</v>
      </c>
      <c r="B154" s="100" t="s">
        <v>5364</v>
      </c>
      <c r="C154" s="99" t="s">
        <v>5362</v>
      </c>
      <c r="D154" s="124">
        <v>1123</v>
      </c>
      <c r="E154" s="157">
        <f>VLOOKUP(D154,'SOAT LIQ'!$A$87:$C$3416,3,FALSE)</f>
        <v>22</v>
      </c>
      <c r="F154" t="s">
        <v>21632</v>
      </c>
    </row>
    <row r="155" spans="1:6" x14ac:dyDescent="0.25">
      <c r="A155" t="s">
        <v>5142</v>
      </c>
      <c r="B155" s="100" t="s">
        <v>5365</v>
      </c>
      <c r="C155" s="99" t="s">
        <v>5362</v>
      </c>
      <c r="D155" s="124">
        <v>1123</v>
      </c>
      <c r="E155" s="157">
        <f>VLOOKUP(D155,'SOAT LIQ'!$A$87:$C$3416,3,FALSE)</f>
        <v>22</v>
      </c>
      <c r="F155" t="s">
        <v>21632</v>
      </c>
    </row>
    <row r="156" spans="1:6" x14ac:dyDescent="0.25">
      <c r="A156" t="s">
        <v>5142</v>
      </c>
      <c r="B156" s="100" t="s">
        <v>5366</v>
      </c>
      <c r="C156" s="99" t="s">
        <v>5362</v>
      </c>
      <c r="D156" s="124">
        <v>1126</v>
      </c>
      <c r="E156" s="157">
        <f>VLOOKUP(D156,'SOAT LIQ'!$A$87:$C$3416,3,FALSE)</f>
        <v>20</v>
      </c>
      <c r="F156" t="s">
        <v>21632</v>
      </c>
    </row>
    <row r="157" spans="1:6" x14ac:dyDescent="0.25">
      <c r="A157" t="s">
        <v>5142</v>
      </c>
      <c r="B157" s="100" t="s">
        <v>5367</v>
      </c>
      <c r="C157" s="99" t="s">
        <v>5362</v>
      </c>
      <c r="D157" s="124">
        <v>1123</v>
      </c>
      <c r="E157" s="157">
        <f>VLOOKUP(D157,'SOAT LIQ'!$A$87:$C$3416,3,FALSE)</f>
        <v>22</v>
      </c>
      <c r="F157" t="s">
        <v>21632</v>
      </c>
    </row>
    <row r="158" spans="1:6" x14ac:dyDescent="0.25">
      <c r="A158" t="s">
        <v>5142</v>
      </c>
      <c r="B158" s="100" t="s">
        <v>5368</v>
      </c>
      <c r="C158" s="99" t="s">
        <v>5369</v>
      </c>
      <c r="D158" s="124">
        <v>1143</v>
      </c>
      <c r="E158" s="157">
        <f>VLOOKUP(D158,'SOAT LIQ'!$A$87:$C$3416,3,FALSE)</f>
        <v>22</v>
      </c>
      <c r="F158" t="s">
        <v>21632</v>
      </c>
    </row>
    <row r="159" spans="1:6" x14ac:dyDescent="0.25">
      <c r="A159" t="s">
        <v>5142</v>
      </c>
      <c r="B159" s="100" t="s">
        <v>5370</v>
      </c>
      <c r="C159" s="99" t="s">
        <v>5369</v>
      </c>
      <c r="D159" s="124">
        <v>1143</v>
      </c>
      <c r="E159" s="157">
        <f>VLOOKUP(D159,'SOAT LIQ'!$A$87:$C$3416,3,FALSE)</f>
        <v>22</v>
      </c>
      <c r="F159" t="s">
        <v>21632</v>
      </c>
    </row>
    <row r="160" spans="1:6" x14ac:dyDescent="0.25">
      <c r="A160" t="s">
        <v>5142</v>
      </c>
      <c r="B160" s="100" t="s">
        <v>5371</v>
      </c>
      <c r="C160" s="99" t="s">
        <v>5369</v>
      </c>
      <c r="D160" s="124">
        <v>1143</v>
      </c>
      <c r="E160" s="157">
        <f>VLOOKUP(D160,'SOAT LIQ'!$A$87:$C$3416,3,FALSE)</f>
        <v>22</v>
      </c>
      <c r="F160" t="s">
        <v>21632</v>
      </c>
    </row>
    <row r="161" spans="1:6" x14ac:dyDescent="0.25">
      <c r="A161" t="s">
        <v>5142</v>
      </c>
      <c r="B161" s="100" t="s">
        <v>5372</v>
      </c>
      <c r="C161" s="99" t="s">
        <v>5369</v>
      </c>
      <c r="D161" s="124">
        <v>1143</v>
      </c>
      <c r="E161" s="157">
        <f>VLOOKUP(D161,'SOAT LIQ'!$A$87:$C$3416,3,FALSE)</f>
        <v>22</v>
      </c>
      <c r="F161" t="s">
        <v>21632</v>
      </c>
    </row>
    <row r="162" spans="1:6" x14ac:dyDescent="0.25">
      <c r="A162" t="s">
        <v>5142</v>
      </c>
      <c r="B162" s="100" t="s">
        <v>5373</v>
      </c>
      <c r="C162" s="99" t="s">
        <v>5369</v>
      </c>
      <c r="D162" s="124">
        <v>1143</v>
      </c>
      <c r="E162" s="157">
        <f>VLOOKUP(D162,'SOAT LIQ'!$A$87:$C$3416,3,FALSE)</f>
        <v>22</v>
      </c>
      <c r="F162" t="s">
        <v>21632</v>
      </c>
    </row>
    <row r="163" spans="1:6" x14ac:dyDescent="0.25">
      <c r="A163" t="s">
        <v>5142</v>
      </c>
      <c r="B163" s="100" t="s">
        <v>4962</v>
      </c>
      <c r="C163" s="99" t="s">
        <v>5374</v>
      </c>
      <c r="D163" s="124">
        <v>1143</v>
      </c>
      <c r="E163" s="157">
        <f>VLOOKUP(D163,'SOAT LIQ'!$A$87:$C$3416,3,FALSE)</f>
        <v>22</v>
      </c>
      <c r="F163" t="s">
        <v>21632</v>
      </c>
    </row>
    <row r="164" spans="1:6" x14ac:dyDescent="0.25">
      <c r="A164" t="s">
        <v>5142</v>
      </c>
      <c r="B164" s="100" t="s">
        <v>4138</v>
      </c>
      <c r="C164" s="99" t="s">
        <v>5374</v>
      </c>
      <c r="D164" s="124">
        <v>1143</v>
      </c>
      <c r="E164" s="157">
        <f>VLOOKUP(D164,'SOAT LIQ'!$A$87:$C$3416,3,FALSE)</f>
        <v>22</v>
      </c>
      <c r="F164" t="s">
        <v>21632</v>
      </c>
    </row>
    <row r="165" spans="1:6" x14ac:dyDescent="0.25">
      <c r="A165" t="s">
        <v>5142</v>
      </c>
      <c r="B165" s="100" t="s">
        <v>4139</v>
      </c>
      <c r="C165" s="99" t="s">
        <v>5375</v>
      </c>
      <c r="D165" s="124">
        <v>1141</v>
      </c>
      <c r="E165" s="157">
        <f>VLOOKUP(D165,'SOAT LIQ'!$A$87:$C$3416,3,FALSE)</f>
        <v>20</v>
      </c>
      <c r="F165" t="s">
        <v>21632</v>
      </c>
    </row>
    <row r="166" spans="1:6" x14ac:dyDescent="0.25">
      <c r="A166" t="s">
        <v>5142</v>
      </c>
      <c r="B166" s="100" t="s">
        <v>4140</v>
      </c>
      <c r="C166" s="99" t="s">
        <v>5376</v>
      </c>
      <c r="D166" s="124">
        <v>1141</v>
      </c>
      <c r="E166" s="157">
        <f>VLOOKUP(D166,'SOAT LIQ'!$A$87:$C$3416,3,FALSE)</f>
        <v>20</v>
      </c>
      <c r="F166" t="s">
        <v>21632</v>
      </c>
    </row>
    <row r="167" spans="1:6" x14ac:dyDescent="0.25">
      <c r="A167" t="s">
        <v>5142</v>
      </c>
      <c r="B167" s="100" t="s">
        <v>5378</v>
      </c>
      <c r="C167" s="99" t="s">
        <v>5377</v>
      </c>
      <c r="D167" s="124">
        <v>1148</v>
      </c>
      <c r="E167" s="157">
        <f>VLOOKUP(D167,'SOAT LIQ'!$A$87:$C$3416,3,FALSE)</f>
        <v>23</v>
      </c>
      <c r="F167" t="s">
        <v>21632</v>
      </c>
    </row>
    <row r="168" spans="1:6" x14ac:dyDescent="0.25">
      <c r="A168" t="s">
        <v>5142</v>
      </c>
      <c r="B168" s="100" t="s">
        <v>5380</v>
      </c>
      <c r="C168" s="99" t="s">
        <v>5379</v>
      </c>
      <c r="D168" s="124">
        <v>1148</v>
      </c>
      <c r="E168" s="157">
        <f>VLOOKUP(D168,'SOAT LIQ'!$A$87:$C$3416,3,FALSE)</f>
        <v>23</v>
      </c>
      <c r="F168" t="s">
        <v>21632</v>
      </c>
    </row>
    <row r="169" spans="1:6" x14ac:dyDescent="0.25">
      <c r="A169" t="s">
        <v>5142</v>
      </c>
      <c r="B169" s="100" t="s">
        <v>5382</v>
      </c>
      <c r="C169" s="99" t="s">
        <v>5381</v>
      </c>
      <c r="D169" s="124">
        <v>1148</v>
      </c>
      <c r="E169" s="157">
        <f>VLOOKUP(D169,'SOAT LIQ'!$A$87:$C$3416,3,FALSE)</f>
        <v>23</v>
      </c>
      <c r="F169" t="s">
        <v>21632</v>
      </c>
    </row>
    <row r="170" spans="1:6" x14ac:dyDescent="0.25">
      <c r="A170" t="s">
        <v>5142</v>
      </c>
      <c r="B170" s="100" t="s">
        <v>5384</v>
      </c>
      <c r="C170" s="99" t="s">
        <v>5383</v>
      </c>
      <c r="D170" s="124">
        <v>1148</v>
      </c>
      <c r="E170" s="157">
        <f>VLOOKUP(D170,'SOAT LIQ'!$A$87:$C$3416,3,FALSE)</f>
        <v>23</v>
      </c>
      <c r="F170" t="s">
        <v>21632</v>
      </c>
    </row>
    <row r="171" spans="1:6" x14ac:dyDescent="0.25">
      <c r="A171" t="s">
        <v>5142</v>
      </c>
      <c r="B171" s="100" t="s">
        <v>4141</v>
      </c>
      <c r="C171" s="99" t="s">
        <v>5383</v>
      </c>
      <c r="D171" s="124">
        <v>1161</v>
      </c>
      <c r="E171" s="157">
        <f>VLOOKUP(D171,'SOAT LIQ'!$A$87:$C$3416,3,FALSE)</f>
        <v>12</v>
      </c>
      <c r="F171" t="s">
        <v>21632</v>
      </c>
    </row>
    <row r="172" spans="1:6" x14ac:dyDescent="0.25">
      <c r="A172" t="s">
        <v>5142</v>
      </c>
      <c r="B172" s="100" t="s">
        <v>5385</v>
      </c>
      <c r="C172" s="99" t="s">
        <v>5379</v>
      </c>
      <c r="D172" s="124">
        <v>1148</v>
      </c>
      <c r="E172" s="157">
        <f>VLOOKUP(D172,'SOAT LIQ'!$A$87:$C$3416,3,FALSE)</f>
        <v>23</v>
      </c>
      <c r="F172" t="s">
        <v>21632</v>
      </c>
    </row>
    <row r="173" spans="1:6" x14ac:dyDescent="0.25">
      <c r="A173" t="s">
        <v>5142</v>
      </c>
      <c r="B173" s="100" t="s">
        <v>5386</v>
      </c>
      <c r="C173" s="99" t="s">
        <v>5379</v>
      </c>
      <c r="D173" s="124">
        <v>1148</v>
      </c>
      <c r="E173" s="157">
        <f>VLOOKUP(D173,'SOAT LIQ'!$A$87:$C$3416,3,FALSE)</f>
        <v>23</v>
      </c>
      <c r="F173" t="s">
        <v>21632</v>
      </c>
    </row>
    <row r="174" spans="1:6" x14ac:dyDescent="0.25">
      <c r="A174" t="s">
        <v>5142</v>
      </c>
      <c r="B174" s="100" t="s">
        <v>5387</v>
      </c>
      <c r="C174" s="99" t="s">
        <v>5379</v>
      </c>
      <c r="D174" s="124">
        <v>1148</v>
      </c>
      <c r="E174" s="157">
        <f>VLOOKUP(D174,'SOAT LIQ'!$A$87:$C$3416,3,FALSE)</f>
        <v>23</v>
      </c>
      <c r="F174" t="s">
        <v>21632</v>
      </c>
    </row>
    <row r="175" spans="1:6" x14ac:dyDescent="0.25">
      <c r="A175" t="s">
        <v>5142</v>
      </c>
      <c r="B175" s="100" t="s">
        <v>5389</v>
      </c>
      <c r="C175" s="99" t="s">
        <v>5388</v>
      </c>
      <c r="D175" s="124">
        <v>1101</v>
      </c>
      <c r="E175" s="157">
        <f>VLOOKUP(D175,'SOAT LIQ'!$A$87:$C$3416,3,FALSE)</f>
        <v>9</v>
      </c>
      <c r="F175" t="s">
        <v>21632</v>
      </c>
    </row>
    <row r="176" spans="1:6" x14ac:dyDescent="0.25">
      <c r="A176" t="s">
        <v>5142</v>
      </c>
      <c r="B176" s="100" t="s">
        <v>5391</v>
      </c>
      <c r="C176" s="99" t="s">
        <v>5390</v>
      </c>
      <c r="D176" s="124">
        <v>1163</v>
      </c>
      <c r="E176" s="157">
        <f>VLOOKUP(D176,'SOAT LIQ'!$A$87:$C$3416,3,FALSE)</f>
        <v>12</v>
      </c>
      <c r="F176" t="s">
        <v>21632</v>
      </c>
    </row>
    <row r="177" spans="1:6" x14ac:dyDescent="0.25">
      <c r="A177" t="s">
        <v>5142</v>
      </c>
      <c r="B177" s="100" t="s">
        <v>5393</v>
      </c>
      <c r="C177" s="99" t="s">
        <v>5392</v>
      </c>
      <c r="D177" s="124">
        <v>1160</v>
      </c>
      <c r="E177" s="157">
        <f>VLOOKUP(D177,'SOAT LIQ'!$A$87:$C$3416,3,FALSE)</f>
        <v>12</v>
      </c>
      <c r="F177" t="s">
        <v>21632</v>
      </c>
    </row>
    <row r="178" spans="1:6" x14ac:dyDescent="0.25">
      <c r="A178" t="s">
        <v>5142</v>
      </c>
      <c r="B178" s="100" t="s">
        <v>5395</v>
      </c>
      <c r="C178" s="99" t="s">
        <v>5394</v>
      </c>
      <c r="D178" s="124">
        <v>1163</v>
      </c>
      <c r="E178" s="157">
        <f>VLOOKUP(D178,'SOAT LIQ'!$A$87:$C$3416,3,FALSE)</f>
        <v>12</v>
      </c>
      <c r="F178" t="s">
        <v>21632</v>
      </c>
    </row>
    <row r="179" spans="1:6" x14ac:dyDescent="0.25">
      <c r="A179" t="s">
        <v>5142</v>
      </c>
      <c r="B179" s="100" t="s">
        <v>5396</v>
      </c>
      <c r="C179" s="99" t="s">
        <v>5394</v>
      </c>
      <c r="D179" s="124">
        <v>1163</v>
      </c>
      <c r="E179" s="157">
        <f>VLOOKUP(D179,'SOAT LIQ'!$A$87:$C$3416,3,FALSE)</f>
        <v>12</v>
      </c>
      <c r="F179" t="s">
        <v>21632</v>
      </c>
    </row>
    <row r="180" spans="1:6" x14ac:dyDescent="0.25">
      <c r="A180" t="s">
        <v>5142</v>
      </c>
      <c r="B180" s="100" t="s">
        <v>5397</v>
      </c>
      <c r="C180" s="99" t="s">
        <v>5392</v>
      </c>
      <c r="D180" s="124">
        <v>1160</v>
      </c>
      <c r="E180" s="157">
        <f>VLOOKUP(D180,'SOAT LIQ'!$A$87:$C$3416,3,FALSE)</f>
        <v>12</v>
      </c>
      <c r="F180" t="s">
        <v>21632</v>
      </c>
    </row>
    <row r="181" spans="1:6" x14ac:dyDescent="0.25">
      <c r="A181" t="s">
        <v>5142</v>
      </c>
      <c r="B181" s="100" t="s">
        <v>5399</v>
      </c>
      <c r="C181" s="99" t="s">
        <v>5398</v>
      </c>
      <c r="D181" s="124">
        <v>1165</v>
      </c>
      <c r="E181" s="157">
        <f>VLOOKUP(D181,'SOAT LIQ'!$A$87:$C$3416,3,FALSE)</f>
        <v>20</v>
      </c>
      <c r="F181" t="s">
        <v>21632</v>
      </c>
    </row>
    <row r="182" spans="1:6" x14ac:dyDescent="0.25">
      <c r="A182" t="s">
        <v>5142</v>
      </c>
      <c r="B182" s="100" t="s">
        <v>5400</v>
      </c>
      <c r="C182" s="99" t="s">
        <v>5398</v>
      </c>
      <c r="D182" s="124">
        <v>1165</v>
      </c>
      <c r="E182" s="157">
        <f>VLOOKUP(D182,'SOAT LIQ'!$A$87:$C$3416,3,FALSE)</f>
        <v>20</v>
      </c>
      <c r="F182" t="s">
        <v>21632</v>
      </c>
    </row>
    <row r="183" spans="1:6" x14ac:dyDescent="0.25">
      <c r="A183" t="s">
        <v>5401</v>
      </c>
      <c r="B183" s="100" t="s">
        <v>5400</v>
      </c>
      <c r="C183" s="99" t="s">
        <v>5398</v>
      </c>
      <c r="D183" s="124">
        <v>1165</v>
      </c>
      <c r="E183" s="157">
        <f>VLOOKUP(D183,'SOAT LIQ'!$A$87:$C$3416,3,FALSE)</f>
        <v>20</v>
      </c>
      <c r="F183" t="s">
        <v>21632</v>
      </c>
    </row>
    <row r="184" spans="1:6" x14ac:dyDescent="0.25">
      <c r="A184" t="s">
        <v>5142</v>
      </c>
      <c r="B184" s="100" t="s">
        <v>5402</v>
      </c>
      <c r="C184" s="99" t="s">
        <v>5398</v>
      </c>
      <c r="D184" s="124">
        <v>1164</v>
      </c>
      <c r="E184" s="157">
        <f>VLOOKUP(D184,'SOAT LIQ'!$A$87:$C$3416,3,FALSE)</f>
        <v>13</v>
      </c>
      <c r="F184" t="s">
        <v>21632</v>
      </c>
    </row>
    <row r="185" spans="1:6" x14ac:dyDescent="0.25">
      <c r="A185" t="s">
        <v>5142</v>
      </c>
      <c r="B185" s="100" t="s">
        <v>5403</v>
      </c>
      <c r="C185" s="99" t="s">
        <v>5398</v>
      </c>
      <c r="D185" s="124">
        <v>1164</v>
      </c>
      <c r="E185" s="157">
        <f>VLOOKUP(D185,'SOAT LIQ'!$A$87:$C$3416,3,FALSE)</f>
        <v>13</v>
      </c>
      <c r="F185" t="s">
        <v>21632</v>
      </c>
    </row>
    <row r="186" spans="1:6" x14ac:dyDescent="0.25">
      <c r="A186" t="s">
        <v>5142</v>
      </c>
      <c r="B186" s="100" t="s">
        <v>5404</v>
      </c>
      <c r="C186" s="99" t="s">
        <v>5398</v>
      </c>
      <c r="D186" s="124">
        <v>1164</v>
      </c>
      <c r="E186" s="157">
        <f>VLOOKUP(D186,'SOAT LIQ'!$A$87:$C$3416,3,FALSE)</f>
        <v>13</v>
      </c>
      <c r="F186" t="s">
        <v>21632</v>
      </c>
    </row>
    <row r="187" spans="1:6" x14ac:dyDescent="0.25">
      <c r="A187" t="s">
        <v>5142</v>
      </c>
      <c r="B187" s="100" t="s">
        <v>4932</v>
      </c>
      <c r="C187" s="99" t="s">
        <v>5405</v>
      </c>
      <c r="D187" s="124">
        <v>1164</v>
      </c>
      <c r="E187" s="157">
        <f>VLOOKUP(D187,'SOAT LIQ'!$A$87:$C$3416,3,FALSE)</f>
        <v>13</v>
      </c>
      <c r="F187" t="s">
        <v>21632</v>
      </c>
    </row>
    <row r="188" spans="1:6" x14ac:dyDescent="0.25">
      <c r="A188" t="s">
        <v>5142</v>
      </c>
      <c r="B188" s="100" t="s">
        <v>5406</v>
      </c>
      <c r="C188" s="99" t="s">
        <v>5405</v>
      </c>
      <c r="D188" s="124">
        <v>1164</v>
      </c>
      <c r="E188" s="157">
        <f>VLOOKUP(D188,'SOAT LIQ'!$A$87:$C$3416,3,FALSE)</f>
        <v>13</v>
      </c>
      <c r="F188" t="s">
        <v>21632</v>
      </c>
    </row>
    <row r="189" spans="1:6" x14ac:dyDescent="0.25">
      <c r="A189" t="s">
        <v>5142</v>
      </c>
      <c r="B189" s="100" t="s">
        <v>5407</v>
      </c>
      <c r="C189" s="99" t="s">
        <v>5398</v>
      </c>
      <c r="D189" s="124">
        <v>1164</v>
      </c>
      <c r="E189" s="157">
        <f>VLOOKUP(D189,'SOAT LIQ'!$A$87:$C$3416,3,FALSE)</f>
        <v>13</v>
      </c>
      <c r="F189" t="s">
        <v>21632</v>
      </c>
    </row>
    <row r="190" spans="1:6" x14ac:dyDescent="0.25">
      <c r="A190" t="s">
        <v>5142</v>
      </c>
      <c r="B190" s="100" t="s">
        <v>5409</v>
      </c>
      <c r="C190" s="99" t="s">
        <v>5408</v>
      </c>
      <c r="D190" s="124">
        <v>1106</v>
      </c>
      <c r="E190" s="157">
        <f>VLOOKUP(D190,'SOAT LIQ'!$A$87:$C$3416,3,FALSE)</f>
        <v>20</v>
      </c>
      <c r="F190" t="s">
        <v>21632</v>
      </c>
    </row>
    <row r="191" spans="1:6" x14ac:dyDescent="0.25">
      <c r="A191" t="s">
        <v>5142</v>
      </c>
      <c r="B191" s="100" t="s">
        <v>5411</v>
      </c>
      <c r="C191" s="99" t="s">
        <v>5410</v>
      </c>
      <c r="D191" s="124">
        <v>1106</v>
      </c>
      <c r="E191" s="157">
        <f>VLOOKUP(D191,'SOAT LIQ'!$A$87:$C$3416,3,FALSE)</f>
        <v>20</v>
      </c>
      <c r="F191" t="s">
        <v>21632</v>
      </c>
    </row>
    <row r="192" spans="1:6" x14ac:dyDescent="0.25">
      <c r="A192" t="s">
        <v>5142</v>
      </c>
      <c r="B192" s="100" t="s">
        <v>5413</v>
      </c>
      <c r="C192" s="99" t="s">
        <v>5412</v>
      </c>
      <c r="D192" s="124">
        <v>1106</v>
      </c>
      <c r="E192" s="157">
        <f>VLOOKUP(D192,'SOAT LIQ'!$A$87:$C$3416,3,FALSE)</f>
        <v>20</v>
      </c>
      <c r="F192" t="s">
        <v>21632</v>
      </c>
    </row>
    <row r="193" spans="1:6" x14ac:dyDescent="0.25">
      <c r="A193" t="s">
        <v>5142</v>
      </c>
      <c r="B193" s="100" t="s">
        <v>5415</v>
      </c>
      <c r="C193" s="99" t="s">
        <v>5414</v>
      </c>
      <c r="D193" s="124">
        <v>1164</v>
      </c>
      <c r="E193" s="157">
        <f>VLOOKUP(D193,'SOAT LIQ'!$A$87:$C$3416,3,FALSE)</f>
        <v>13</v>
      </c>
      <c r="F193" t="s">
        <v>21632</v>
      </c>
    </row>
    <row r="194" spans="1:6" x14ac:dyDescent="0.25">
      <c r="A194" t="s">
        <v>5142</v>
      </c>
      <c r="B194" s="100" t="s">
        <v>4164</v>
      </c>
      <c r="C194" s="99" t="s">
        <v>5414</v>
      </c>
      <c r="D194" s="124">
        <v>1144</v>
      </c>
      <c r="E194" s="157">
        <f>VLOOKUP(D194,'SOAT LIQ'!$A$87:$C$3416,3,FALSE)</f>
        <v>20</v>
      </c>
      <c r="F194" t="s">
        <v>21632</v>
      </c>
    </row>
    <row r="195" spans="1:6" x14ac:dyDescent="0.25">
      <c r="A195" t="s">
        <v>5142</v>
      </c>
      <c r="B195" s="100" t="s">
        <v>5416</v>
      </c>
      <c r="C195" s="99" t="s">
        <v>5417</v>
      </c>
      <c r="D195" s="124">
        <v>1149</v>
      </c>
      <c r="E195" s="157">
        <f>VLOOKUP(D195,'SOAT LIQ'!$A$87:$C$3416,3,FALSE)</f>
        <v>22</v>
      </c>
      <c r="F195" t="s">
        <v>21632</v>
      </c>
    </row>
    <row r="196" spans="1:6" x14ac:dyDescent="0.25">
      <c r="A196" t="s">
        <v>5142</v>
      </c>
      <c r="B196" s="100" t="s">
        <v>5419</v>
      </c>
      <c r="C196" s="99" t="s">
        <v>5418</v>
      </c>
      <c r="D196" s="124">
        <v>1351</v>
      </c>
      <c r="E196" s="157">
        <f>VLOOKUP(D196,'SOAT LIQ'!$A$87:$C$3416,3,FALSE)</f>
        <v>20</v>
      </c>
      <c r="F196" t="s">
        <v>21632</v>
      </c>
    </row>
    <row r="197" spans="1:6" x14ac:dyDescent="0.25">
      <c r="A197" t="s">
        <v>5142</v>
      </c>
      <c r="B197" s="100" t="s">
        <v>5421</v>
      </c>
      <c r="C197" s="99" t="s">
        <v>5420</v>
      </c>
      <c r="D197" s="124">
        <v>1351</v>
      </c>
      <c r="E197" s="157">
        <f>VLOOKUP(D197,'SOAT LIQ'!$A$87:$C$3416,3,FALSE)</f>
        <v>20</v>
      </c>
      <c r="F197" t="s">
        <v>21632</v>
      </c>
    </row>
    <row r="198" spans="1:6" x14ac:dyDescent="0.25">
      <c r="A198" t="s">
        <v>5142</v>
      </c>
      <c r="B198" s="100" t="s">
        <v>5423</v>
      </c>
      <c r="C198" s="99" t="s">
        <v>5422</v>
      </c>
      <c r="D198" s="124">
        <v>1351</v>
      </c>
      <c r="E198" s="157">
        <f>VLOOKUP(D198,'SOAT LIQ'!$A$87:$C$3416,3,FALSE)</f>
        <v>20</v>
      </c>
      <c r="F198" t="s">
        <v>21632</v>
      </c>
    </row>
    <row r="199" spans="1:6" x14ac:dyDescent="0.25">
      <c r="A199" t="s">
        <v>5142</v>
      </c>
      <c r="B199" s="100" t="s">
        <v>5425</v>
      </c>
      <c r="C199" s="99" t="s">
        <v>5424</v>
      </c>
      <c r="D199" s="124">
        <v>1351</v>
      </c>
      <c r="E199" s="157">
        <f>VLOOKUP(D199,'SOAT LIQ'!$A$87:$C$3416,3,FALSE)</f>
        <v>20</v>
      </c>
      <c r="F199" t="s">
        <v>21632</v>
      </c>
    </row>
    <row r="200" spans="1:6" x14ac:dyDescent="0.25">
      <c r="A200" t="s">
        <v>5142</v>
      </c>
      <c r="B200" s="100" t="s">
        <v>5427</v>
      </c>
      <c r="C200" s="99" t="s">
        <v>5426</v>
      </c>
      <c r="D200" s="124">
        <v>1351</v>
      </c>
      <c r="E200" s="157">
        <f>VLOOKUP(D200,'SOAT LIQ'!$A$87:$C$3416,3,FALSE)</f>
        <v>20</v>
      </c>
      <c r="F200" t="s">
        <v>21632</v>
      </c>
    </row>
    <row r="201" spans="1:6" x14ac:dyDescent="0.25">
      <c r="A201" t="s">
        <v>5142</v>
      </c>
      <c r="B201" s="100" t="s">
        <v>5428</v>
      </c>
      <c r="C201" s="99" t="s">
        <v>5198</v>
      </c>
      <c r="D201" s="124">
        <v>1351</v>
      </c>
      <c r="E201" s="157">
        <f>VLOOKUP(D201,'SOAT LIQ'!$A$87:$C$3416,3,FALSE)</f>
        <v>20</v>
      </c>
      <c r="F201" t="s">
        <v>21632</v>
      </c>
    </row>
    <row r="202" spans="1:6" x14ac:dyDescent="0.25">
      <c r="A202" t="s">
        <v>5142</v>
      </c>
      <c r="B202" s="100" t="s">
        <v>5430</v>
      </c>
      <c r="C202" s="99" t="s">
        <v>5429</v>
      </c>
      <c r="D202" s="124">
        <v>1351</v>
      </c>
      <c r="E202" s="157">
        <f>VLOOKUP(D202,'SOAT LIQ'!$A$87:$C$3416,3,FALSE)</f>
        <v>20</v>
      </c>
      <c r="F202" t="s">
        <v>21632</v>
      </c>
    </row>
    <row r="203" spans="1:6" x14ac:dyDescent="0.25">
      <c r="A203" t="s">
        <v>5142</v>
      </c>
      <c r="B203" s="100" t="s">
        <v>5431</v>
      </c>
      <c r="C203" s="99" t="s">
        <v>5201</v>
      </c>
      <c r="D203" s="124">
        <v>1351</v>
      </c>
      <c r="E203" s="157">
        <f>VLOOKUP(D203,'SOAT LIQ'!$A$87:$C$3416,3,FALSE)</f>
        <v>20</v>
      </c>
      <c r="F203" t="s">
        <v>21632</v>
      </c>
    </row>
    <row r="204" spans="1:6" x14ac:dyDescent="0.25">
      <c r="A204" t="s">
        <v>5142</v>
      </c>
      <c r="B204" s="100" t="s">
        <v>5433</v>
      </c>
      <c r="C204" s="99" t="s">
        <v>5432</v>
      </c>
      <c r="D204" s="124">
        <v>1146</v>
      </c>
      <c r="E204" s="157">
        <f>VLOOKUP(D204,'SOAT LIQ'!$A$87:$C$3416,3,FALSE)</f>
        <v>20</v>
      </c>
      <c r="F204" t="s">
        <v>21632</v>
      </c>
    </row>
    <row r="205" spans="1:6" x14ac:dyDescent="0.25">
      <c r="A205" t="s">
        <v>5142</v>
      </c>
      <c r="B205" s="100" t="s">
        <v>5435</v>
      </c>
      <c r="C205" s="99" t="s">
        <v>5434</v>
      </c>
      <c r="D205" s="124">
        <v>1146</v>
      </c>
      <c r="E205" s="157">
        <f>VLOOKUP(D205,'SOAT LIQ'!$A$87:$C$3416,3,FALSE)</f>
        <v>20</v>
      </c>
      <c r="F205" t="s">
        <v>21632</v>
      </c>
    </row>
    <row r="206" spans="1:6" x14ac:dyDescent="0.25">
      <c r="A206" t="s">
        <v>5142</v>
      </c>
      <c r="B206" s="100" t="s">
        <v>5437</v>
      </c>
      <c r="C206" s="99" t="s">
        <v>5436</v>
      </c>
      <c r="D206" s="124">
        <v>1146</v>
      </c>
      <c r="E206" s="157">
        <f>VLOOKUP(D206,'SOAT LIQ'!$A$87:$C$3416,3,FALSE)</f>
        <v>20</v>
      </c>
      <c r="F206" t="s">
        <v>21632</v>
      </c>
    </row>
    <row r="207" spans="1:6" x14ac:dyDescent="0.25">
      <c r="A207" t="s">
        <v>5142</v>
      </c>
      <c r="B207" s="100" t="s">
        <v>5439</v>
      </c>
      <c r="C207" s="99" t="s">
        <v>5438</v>
      </c>
      <c r="D207" s="124">
        <v>1146</v>
      </c>
      <c r="E207" s="157">
        <f>VLOOKUP(D207,'SOAT LIQ'!$A$87:$C$3416,3,FALSE)</f>
        <v>20</v>
      </c>
      <c r="F207" t="s">
        <v>21632</v>
      </c>
    </row>
    <row r="208" spans="1:6" x14ac:dyDescent="0.25">
      <c r="A208" t="s">
        <v>5142</v>
      </c>
      <c r="B208" s="100" t="s">
        <v>5441</v>
      </c>
      <c r="C208" s="99" t="s">
        <v>5440</v>
      </c>
      <c r="D208" s="124">
        <v>1146</v>
      </c>
      <c r="E208" s="157">
        <f>VLOOKUP(D208,'SOAT LIQ'!$A$87:$C$3416,3,FALSE)</f>
        <v>20</v>
      </c>
      <c r="F208" t="s">
        <v>21632</v>
      </c>
    </row>
    <row r="209" spans="1:6" x14ac:dyDescent="0.25">
      <c r="A209" t="s">
        <v>5142</v>
      </c>
      <c r="B209" s="100" t="s">
        <v>5443</v>
      </c>
      <c r="C209" s="99" t="s">
        <v>5442</v>
      </c>
      <c r="D209" s="124">
        <v>1146</v>
      </c>
      <c r="E209" s="157">
        <f>VLOOKUP(D209,'SOAT LIQ'!$A$87:$C$3416,3,FALSE)</f>
        <v>20</v>
      </c>
      <c r="F209" t="s">
        <v>21632</v>
      </c>
    </row>
    <row r="210" spans="1:6" x14ac:dyDescent="0.25">
      <c r="A210" t="s">
        <v>5142</v>
      </c>
      <c r="B210" s="100" t="s">
        <v>5444</v>
      </c>
      <c r="C210" s="99" t="s">
        <v>5442</v>
      </c>
      <c r="D210" s="124">
        <v>1145</v>
      </c>
      <c r="E210" s="157">
        <f>VLOOKUP(D210,'SOAT LIQ'!$A$87:$C$3416,3,FALSE)</f>
        <v>20</v>
      </c>
      <c r="F210" t="s">
        <v>21632</v>
      </c>
    </row>
    <row r="211" spans="1:6" x14ac:dyDescent="0.25">
      <c r="A211" t="s">
        <v>5142</v>
      </c>
      <c r="B211" s="100" t="s">
        <v>5445</v>
      </c>
      <c r="C211" s="99" t="s">
        <v>5442</v>
      </c>
      <c r="D211" s="124">
        <v>1145</v>
      </c>
      <c r="E211" s="157">
        <f>VLOOKUP(D211,'SOAT LIQ'!$A$87:$C$3416,3,FALSE)</f>
        <v>20</v>
      </c>
      <c r="F211" t="s">
        <v>21632</v>
      </c>
    </row>
    <row r="212" spans="1:6" x14ac:dyDescent="0.25">
      <c r="A212" t="s">
        <v>5142</v>
      </c>
      <c r="B212" s="100" t="s">
        <v>5446</v>
      </c>
      <c r="C212" s="99" t="s">
        <v>5414</v>
      </c>
      <c r="D212" s="124">
        <v>1145</v>
      </c>
      <c r="E212" s="157">
        <f>VLOOKUP(D212,'SOAT LIQ'!$A$87:$C$3416,3,FALSE)</f>
        <v>20</v>
      </c>
      <c r="F212" t="s">
        <v>21632</v>
      </c>
    </row>
    <row r="213" spans="1:6" x14ac:dyDescent="0.25">
      <c r="A213" t="s">
        <v>5142</v>
      </c>
      <c r="B213" s="100" t="s">
        <v>5447</v>
      </c>
      <c r="C213" s="99" t="s">
        <v>5414</v>
      </c>
      <c r="D213" s="124">
        <v>1145</v>
      </c>
      <c r="E213" s="157">
        <f>VLOOKUP(D213,'SOAT LIQ'!$A$87:$C$3416,3,FALSE)</f>
        <v>20</v>
      </c>
      <c r="F213" t="s">
        <v>21632</v>
      </c>
    </row>
    <row r="214" spans="1:6" x14ac:dyDescent="0.25">
      <c r="A214" t="s">
        <v>5142</v>
      </c>
      <c r="B214" s="100" t="s">
        <v>5448</v>
      </c>
      <c r="C214" s="99" t="s">
        <v>5414</v>
      </c>
      <c r="D214" s="124">
        <v>1145</v>
      </c>
      <c r="E214" s="157">
        <f>VLOOKUP(D214,'SOAT LIQ'!$A$87:$C$3416,3,FALSE)</f>
        <v>20</v>
      </c>
      <c r="F214" t="s">
        <v>21632</v>
      </c>
    </row>
    <row r="215" spans="1:6" x14ac:dyDescent="0.25">
      <c r="A215" t="s">
        <v>5142</v>
      </c>
      <c r="B215" s="100" t="s">
        <v>5449</v>
      </c>
      <c r="C215" s="99" t="s">
        <v>5414</v>
      </c>
      <c r="D215" s="124">
        <v>1145</v>
      </c>
      <c r="E215" s="157">
        <f>VLOOKUP(D215,'SOAT LIQ'!$A$87:$C$3416,3,FALSE)</f>
        <v>20</v>
      </c>
      <c r="F215" t="s">
        <v>21632</v>
      </c>
    </row>
    <row r="216" spans="1:6" x14ac:dyDescent="0.25">
      <c r="A216" t="s">
        <v>5142</v>
      </c>
      <c r="B216" s="100" t="s">
        <v>5450</v>
      </c>
      <c r="C216" s="99" t="s">
        <v>5414</v>
      </c>
      <c r="D216" s="124">
        <v>1145</v>
      </c>
      <c r="E216" s="157">
        <f>VLOOKUP(D216,'SOAT LIQ'!$A$87:$C$3416,3,FALSE)</f>
        <v>20</v>
      </c>
      <c r="F216" t="s">
        <v>21632</v>
      </c>
    </row>
    <row r="217" spans="1:6" x14ac:dyDescent="0.25">
      <c r="A217" t="s">
        <v>5142</v>
      </c>
      <c r="B217" s="100" t="s">
        <v>5451</v>
      </c>
      <c r="C217" s="99" t="s">
        <v>5414</v>
      </c>
      <c r="D217" s="124">
        <v>1145</v>
      </c>
      <c r="E217" s="157">
        <f>VLOOKUP(D217,'SOAT LIQ'!$A$87:$C$3416,3,FALSE)</f>
        <v>20</v>
      </c>
      <c r="F217" t="s">
        <v>21632</v>
      </c>
    </row>
    <row r="218" spans="1:6" x14ac:dyDescent="0.25">
      <c r="A218" t="s">
        <v>5142</v>
      </c>
      <c r="B218" s="100" t="s">
        <v>5452</v>
      </c>
      <c r="C218" s="99" t="s">
        <v>5414</v>
      </c>
      <c r="D218" s="124">
        <v>1145</v>
      </c>
      <c r="E218" s="157">
        <f>VLOOKUP(D218,'SOAT LIQ'!$A$87:$C$3416,3,FALSE)</f>
        <v>20</v>
      </c>
      <c r="F218" t="s">
        <v>21632</v>
      </c>
    </row>
    <row r="219" spans="1:6" x14ac:dyDescent="0.25">
      <c r="A219" t="s">
        <v>5142</v>
      </c>
      <c r="B219" s="100" t="s">
        <v>5453</v>
      </c>
      <c r="C219" s="99" t="s">
        <v>5414</v>
      </c>
      <c r="D219" s="124">
        <v>1145</v>
      </c>
      <c r="E219" s="157">
        <f>VLOOKUP(D219,'SOAT LIQ'!$A$87:$C$3416,3,FALSE)</f>
        <v>20</v>
      </c>
      <c r="F219" t="s">
        <v>21632</v>
      </c>
    </row>
    <row r="220" spans="1:6" x14ac:dyDescent="0.25">
      <c r="A220" t="s">
        <v>5142</v>
      </c>
      <c r="B220" s="100" t="s">
        <v>4966</v>
      </c>
      <c r="C220" s="99" t="s">
        <v>5454</v>
      </c>
      <c r="D220" s="124">
        <v>1221</v>
      </c>
      <c r="E220" s="157">
        <f>VLOOKUP(D220,'SOAT LIQ'!$A$87:$C$3416,3,FALSE)</f>
        <v>13</v>
      </c>
      <c r="F220" t="s">
        <v>21632</v>
      </c>
    </row>
    <row r="221" spans="1:6" x14ac:dyDescent="0.25">
      <c r="A221" t="s">
        <v>5142</v>
      </c>
      <c r="B221" s="100" t="s">
        <v>5455</v>
      </c>
      <c r="C221" s="99" t="s">
        <v>5454</v>
      </c>
      <c r="D221" s="124">
        <v>1221</v>
      </c>
      <c r="E221" s="157">
        <f>VLOOKUP(D221,'SOAT LIQ'!$A$87:$C$3416,3,FALSE)</f>
        <v>13</v>
      </c>
      <c r="F221" t="s">
        <v>21632</v>
      </c>
    </row>
    <row r="222" spans="1:6" x14ac:dyDescent="0.25">
      <c r="A222" t="s">
        <v>5142</v>
      </c>
      <c r="B222" s="100" t="s">
        <v>5456</v>
      </c>
      <c r="C222" s="99" t="s">
        <v>5454</v>
      </c>
      <c r="D222" s="124">
        <v>1221</v>
      </c>
      <c r="E222" s="157">
        <f>VLOOKUP(D222,'SOAT LIQ'!$A$87:$C$3416,3,FALSE)</f>
        <v>13</v>
      </c>
      <c r="F222" t="s">
        <v>21632</v>
      </c>
    </row>
    <row r="223" spans="1:6" x14ac:dyDescent="0.25">
      <c r="A223" t="s">
        <v>5142</v>
      </c>
      <c r="B223" s="100" t="s">
        <v>5457</v>
      </c>
      <c r="C223" s="99" t="s">
        <v>5454</v>
      </c>
      <c r="D223" s="124">
        <v>1223</v>
      </c>
      <c r="E223" s="157">
        <f>VLOOKUP(D223,'SOAT LIQ'!$A$87:$C$3416,3,FALSE)</f>
        <v>13</v>
      </c>
      <c r="F223" t="s">
        <v>21632</v>
      </c>
    </row>
    <row r="224" spans="1:6" x14ac:dyDescent="0.25">
      <c r="A224" t="s">
        <v>5142</v>
      </c>
      <c r="B224" s="100" t="s">
        <v>5458</v>
      </c>
      <c r="C224" s="99" t="s">
        <v>5454</v>
      </c>
      <c r="D224" s="124">
        <v>1223</v>
      </c>
      <c r="E224" s="157">
        <f>VLOOKUP(D224,'SOAT LIQ'!$A$87:$C$3416,3,FALSE)</f>
        <v>13</v>
      </c>
      <c r="F224" t="s">
        <v>21632</v>
      </c>
    </row>
    <row r="225" spans="1:6" x14ac:dyDescent="0.25">
      <c r="A225" t="s">
        <v>5142</v>
      </c>
      <c r="B225" s="100" t="s">
        <v>4972</v>
      </c>
      <c r="C225" s="99" t="s">
        <v>5459</v>
      </c>
      <c r="D225" s="124">
        <v>1227</v>
      </c>
      <c r="E225" s="157">
        <f>VLOOKUP(D225,'SOAT LIQ'!$A$87:$C$3416,3,FALSE)</f>
        <v>12</v>
      </c>
      <c r="F225" t="s">
        <v>21632</v>
      </c>
    </row>
    <row r="226" spans="1:6" x14ac:dyDescent="0.25">
      <c r="A226" t="s">
        <v>5142</v>
      </c>
      <c r="B226" s="100" t="s">
        <v>5461</v>
      </c>
      <c r="C226" s="99" t="s">
        <v>5460</v>
      </c>
      <c r="D226" s="124">
        <v>1223</v>
      </c>
      <c r="E226" s="157">
        <f>VLOOKUP(D226,'SOAT LIQ'!$A$87:$C$3416,3,FALSE)</f>
        <v>13</v>
      </c>
      <c r="F226" t="s">
        <v>21632</v>
      </c>
    </row>
    <row r="227" spans="1:6" x14ac:dyDescent="0.25">
      <c r="A227" t="s">
        <v>5142</v>
      </c>
      <c r="B227" s="100" t="s">
        <v>4142</v>
      </c>
      <c r="C227" s="99" t="s">
        <v>5459</v>
      </c>
      <c r="D227" s="124">
        <v>1227</v>
      </c>
      <c r="E227" s="157">
        <f>VLOOKUP(D227,'SOAT LIQ'!$A$87:$C$3416,3,FALSE)</f>
        <v>12</v>
      </c>
      <c r="F227" t="s">
        <v>21632</v>
      </c>
    </row>
    <row r="228" spans="1:6" x14ac:dyDescent="0.25">
      <c r="A228" t="s">
        <v>5142</v>
      </c>
      <c r="B228" s="100" t="s">
        <v>5462</v>
      </c>
      <c r="C228" s="99" t="s">
        <v>5459</v>
      </c>
      <c r="D228" s="124">
        <v>1221</v>
      </c>
      <c r="E228" s="157">
        <f>VLOOKUP(D228,'SOAT LIQ'!$A$87:$C$3416,3,FALSE)</f>
        <v>13</v>
      </c>
      <c r="F228" t="s">
        <v>21632</v>
      </c>
    </row>
    <row r="229" spans="1:6" x14ac:dyDescent="0.25">
      <c r="A229" t="s">
        <v>5142</v>
      </c>
      <c r="B229" s="100" t="s">
        <v>5463</v>
      </c>
      <c r="C229" s="99" t="s">
        <v>5459</v>
      </c>
      <c r="D229" s="124">
        <v>1221</v>
      </c>
      <c r="E229" s="157">
        <f>VLOOKUP(D229,'SOAT LIQ'!$A$87:$C$3416,3,FALSE)</f>
        <v>13</v>
      </c>
      <c r="F229" t="s">
        <v>21632</v>
      </c>
    </row>
    <row r="230" spans="1:6" x14ac:dyDescent="0.25">
      <c r="A230" t="s">
        <v>5142</v>
      </c>
      <c r="B230" s="100" t="s">
        <v>5464</v>
      </c>
      <c r="C230" s="99" t="s">
        <v>5459</v>
      </c>
      <c r="D230" s="124">
        <v>1221</v>
      </c>
      <c r="E230" s="157">
        <f>VLOOKUP(D230,'SOAT LIQ'!$A$87:$C$3416,3,FALSE)</f>
        <v>13</v>
      </c>
      <c r="F230" t="s">
        <v>21632</v>
      </c>
    </row>
    <row r="231" spans="1:6" x14ac:dyDescent="0.25">
      <c r="A231" t="s">
        <v>5142</v>
      </c>
      <c r="B231" s="100" t="s">
        <v>5465</v>
      </c>
      <c r="C231" s="99" t="s">
        <v>5459</v>
      </c>
      <c r="D231" s="124">
        <v>1221</v>
      </c>
      <c r="E231" s="157">
        <f>VLOOKUP(D231,'SOAT LIQ'!$A$87:$C$3416,3,FALSE)</f>
        <v>13</v>
      </c>
      <c r="F231" t="s">
        <v>21632</v>
      </c>
    </row>
    <row r="232" spans="1:6" x14ac:dyDescent="0.25">
      <c r="A232" t="s">
        <v>5142</v>
      </c>
      <c r="B232" s="100" t="s">
        <v>4967</v>
      </c>
      <c r="C232" s="99" t="s">
        <v>5466</v>
      </c>
      <c r="D232" s="124">
        <v>1220</v>
      </c>
      <c r="E232" s="157">
        <f>VLOOKUP(D232,'SOAT LIQ'!$A$87:$C$3416,3,FALSE)</f>
        <v>13</v>
      </c>
      <c r="F232" t="s">
        <v>21632</v>
      </c>
    </row>
    <row r="233" spans="1:6" x14ac:dyDescent="0.25">
      <c r="A233" t="s">
        <v>5142</v>
      </c>
      <c r="B233" s="100" t="s">
        <v>5468</v>
      </c>
      <c r="C233" s="99" t="s">
        <v>5467</v>
      </c>
      <c r="D233" s="124">
        <v>1220</v>
      </c>
      <c r="E233" s="157">
        <f>VLOOKUP(D233,'SOAT LIQ'!$A$87:$C$3416,3,FALSE)</f>
        <v>13</v>
      </c>
      <c r="F233" t="s">
        <v>21632</v>
      </c>
    </row>
    <row r="234" spans="1:6" x14ac:dyDescent="0.25">
      <c r="A234" t="s">
        <v>5142</v>
      </c>
      <c r="B234" s="100" t="s">
        <v>5469</v>
      </c>
      <c r="C234" s="99" t="s">
        <v>5470</v>
      </c>
      <c r="D234" s="124">
        <v>1222</v>
      </c>
      <c r="E234" s="157">
        <f>VLOOKUP(D234,'SOAT LIQ'!$A$87:$C$3416,3,FALSE)</f>
        <v>13</v>
      </c>
      <c r="F234" t="s">
        <v>21632</v>
      </c>
    </row>
    <row r="235" spans="1:6" x14ac:dyDescent="0.25">
      <c r="A235" t="s">
        <v>5142</v>
      </c>
      <c r="B235" s="100" t="s">
        <v>5471</v>
      </c>
      <c r="C235" s="99" t="s">
        <v>5470</v>
      </c>
      <c r="D235" s="124">
        <v>1221</v>
      </c>
      <c r="E235" s="157">
        <f>VLOOKUP(D235,'SOAT LIQ'!$A$87:$C$3416,3,FALSE)</f>
        <v>13</v>
      </c>
      <c r="F235" t="s">
        <v>21632</v>
      </c>
    </row>
    <row r="236" spans="1:6" x14ac:dyDescent="0.25">
      <c r="A236" t="s">
        <v>5142</v>
      </c>
      <c r="B236" s="100" t="s">
        <v>4968</v>
      </c>
      <c r="C236" s="99" t="s">
        <v>5472</v>
      </c>
      <c r="D236" s="124">
        <v>1241</v>
      </c>
      <c r="E236" s="157">
        <f>VLOOKUP(D236,'SOAT LIQ'!$A$87:$C$3416,3,FALSE)</f>
        <v>10</v>
      </c>
      <c r="F236" t="s">
        <v>21632</v>
      </c>
    </row>
    <row r="237" spans="1:6" x14ac:dyDescent="0.25">
      <c r="A237" t="s">
        <v>5142</v>
      </c>
      <c r="B237" s="100" t="s">
        <v>4969</v>
      </c>
      <c r="C237" s="99" t="s">
        <v>5473</v>
      </c>
      <c r="D237" s="124">
        <v>1241</v>
      </c>
      <c r="E237" s="157">
        <f>VLOOKUP(D237,'SOAT LIQ'!$A$87:$C$3416,3,FALSE)</f>
        <v>10</v>
      </c>
      <c r="F237" t="s">
        <v>21632</v>
      </c>
    </row>
    <row r="238" spans="1:6" x14ac:dyDescent="0.25">
      <c r="A238" t="s">
        <v>5142</v>
      </c>
      <c r="B238" s="100" t="s">
        <v>4970</v>
      </c>
      <c r="C238" s="99" t="s">
        <v>5474</v>
      </c>
      <c r="D238" s="124">
        <v>1241</v>
      </c>
      <c r="E238" s="157">
        <f>VLOOKUP(D238,'SOAT LIQ'!$A$87:$C$3416,3,FALSE)</f>
        <v>10</v>
      </c>
      <c r="F238" t="s">
        <v>21632</v>
      </c>
    </row>
    <row r="239" spans="1:6" x14ac:dyDescent="0.25">
      <c r="A239" t="s">
        <v>5142</v>
      </c>
      <c r="B239" s="100" t="s">
        <v>5475</v>
      </c>
      <c r="C239" s="99" t="s">
        <v>5474</v>
      </c>
      <c r="D239" s="124">
        <v>1241</v>
      </c>
      <c r="E239" s="157">
        <f>VLOOKUP(D239,'SOAT LIQ'!$A$87:$C$3416,3,FALSE)</f>
        <v>10</v>
      </c>
      <c r="F239" t="s">
        <v>21632</v>
      </c>
    </row>
    <row r="240" spans="1:6" x14ac:dyDescent="0.25">
      <c r="A240" t="s">
        <v>5142</v>
      </c>
      <c r="B240" s="100" t="s">
        <v>4971</v>
      </c>
      <c r="C240" s="99" t="s">
        <v>5476</v>
      </c>
      <c r="D240" s="124">
        <v>1240</v>
      </c>
      <c r="E240" s="157">
        <f>VLOOKUP(D240,'SOAT LIQ'!$A$87:$C$3416,3,FALSE)</f>
        <v>9</v>
      </c>
      <c r="F240" t="s">
        <v>21632</v>
      </c>
    </row>
    <row r="241" spans="1:6" x14ac:dyDescent="0.25">
      <c r="A241" t="s">
        <v>5142</v>
      </c>
      <c r="B241" s="100" t="s">
        <v>5478</v>
      </c>
      <c r="C241" s="99" t="s">
        <v>5477</v>
      </c>
      <c r="D241" s="124">
        <v>1107</v>
      </c>
      <c r="E241" s="157">
        <f>VLOOKUP(D241,'SOAT LIQ'!$A$87:$C$3416,3,FALSE)</f>
        <v>12</v>
      </c>
      <c r="F241" t="s">
        <v>21632</v>
      </c>
    </row>
    <row r="242" spans="1:6" x14ac:dyDescent="0.25">
      <c r="A242" t="s">
        <v>5142</v>
      </c>
      <c r="B242" s="100" t="s">
        <v>5479</v>
      </c>
      <c r="C242" s="99" t="s">
        <v>5477</v>
      </c>
      <c r="D242" s="124">
        <v>1144</v>
      </c>
      <c r="E242" s="157">
        <f>VLOOKUP(D242,'SOAT LIQ'!$A$87:$C$3416,3,FALSE)</f>
        <v>20</v>
      </c>
      <c r="F242" t="s">
        <v>21632</v>
      </c>
    </row>
    <row r="243" spans="1:6" x14ac:dyDescent="0.25">
      <c r="A243" t="s">
        <v>5142</v>
      </c>
      <c r="B243" s="100" t="s">
        <v>5481</v>
      </c>
      <c r="C243" s="99" t="s">
        <v>5480</v>
      </c>
      <c r="D243" s="124">
        <v>1107</v>
      </c>
      <c r="E243" s="157">
        <f>VLOOKUP(D243,'SOAT LIQ'!$A$87:$C$3416,3,FALSE)</f>
        <v>12</v>
      </c>
      <c r="F243" t="s">
        <v>21632</v>
      </c>
    </row>
    <row r="244" spans="1:6" x14ac:dyDescent="0.25">
      <c r="A244" t="s">
        <v>5482</v>
      </c>
      <c r="B244" s="100" t="s">
        <v>5481</v>
      </c>
      <c r="C244" s="99" t="s">
        <v>5480</v>
      </c>
      <c r="D244" s="124">
        <v>1107</v>
      </c>
      <c r="E244" s="157">
        <f>VLOOKUP(D244,'SOAT LIQ'!$A$87:$C$3416,3,FALSE)</f>
        <v>12</v>
      </c>
      <c r="F244" t="s">
        <v>21632</v>
      </c>
    </row>
    <row r="245" spans="1:6" x14ac:dyDescent="0.25">
      <c r="A245" t="s">
        <v>5142</v>
      </c>
      <c r="B245" s="100" t="s">
        <v>4936</v>
      </c>
      <c r="C245" s="99" t="s">
        <v>5483</v>
      </c>
      <c r="D245" s="124">
        <v>1107</v>
      </c>
      <c r="E245" s="157">
        <f>VLOOKUP(D245,'SOAT LIQ'!$A$87:$C$3416,3,FALSE)</f>
        <v>12</v>
      </c>
      <c r="F245" t="s">
        <v>21632</v>
      </c>
    </row>
    <row r="246" spans="1:6" x14ac:dyDescent="0.25">
      <c r="A246" t="s">
        <v>5142</v>
      </c>
      <c r="B246" s="100" t="s">
        <v>5485</v>
      </c>
      <c r="C246" s="99" t="s">
        <v>5484</v>
      </c>
      <c r="D246" s="124">
        <v>1107</v>
      </c>
      <c r="E246" s="157">
        <f>VLOOKUP(D246,'SOAT LIQ'!$A$87:$C$3416,3,FALSE)</f>
        <v>12</v>
      </c>
      <c r="F246" t="s">
        <v>21632</v>
      </c>
    </row>
    <row r="247" spans="1:6" x14ac:dyDescent="0.25">
      <c r="A247" t="s">
        <v>5142</v>
      </c>
      <c r="B247" s="100" t="s">
        <v>5486</v>
      </c>
      <c r="C247" s="99" t="s">
        <v>5175</v>
      </c>
      <c r="D247" s="124">
        <v>1345</v>
      </c>
      <c r="E247" s="157">
        <f>VLOOKUP(D247,'SOAT LIQ'!$A$87:$C$3416,3,FALSE)</f>
        <v>20</v>
      </c>
      <c r="F247" t="s">
        <v>21632</v>
      </c>
    </row>
    <row r="248" spans="1:6" x14ac:dyDescent="0.25">
      <c r="A248" t="s">
        <v>5142</v>
      </c>
      <c r="B248" s="100" t="s">
        <v>5487</v>
      </c>
      <c r="C248" s="99" t="s">
        <v>5173</v>
      </c>
      <c r="D248" s="124">
        <v>1345</v>
      </c>
      <c r="E248" s="157">
        <f>VLOOKUP(D248,'SOAT LIQ'!$A$87:$C$3416,3,FALSE)</f>
        <v>20</v>
      </c>
      <c r="F248" t="s">
        <v>21632</v>
      </c>
    </row>
    <row r="249" spans="1:6" x14ac:dyDescent="0.25">
      <c r="A249" t="s">
        <v>5142</v>
      </c>
      <c r="B249" s="100" t="s">
        <v>4961</v>
      </c>
      <c r="C249" s="99" t="s">
        <v>5488</v>
      </c>
      <c r="D249" s="124">
        <v>1345</v>
      </c>
      <c r="E249" s="157">
        <f>VLOOKUP(D249,'SOAT LIQ'!$A$87:$C$3416,3,FALSE)</f>
        <v>20</v>
      </c>
      <c r="F249" t="s">
        <v>21632</v>
      </c>
    </row>
    <row r="250" spans="1:6" x14ac:dyDescent="0.25">
      <c r="A250" t="s">
        <v>5142</v>
      </c>
      <c r="B250" s="100" t="s">
        <v>5489</v>
      </c>
      <c r="C250" s="99" t="s">
        <v>5488</v>
      </c>
      <c r="D250" s="124">
        <v>1345</v>
      </c>
      <c r="E250" s="157">
        <f>VLOOKUP(D250,'SOAT LIQ'!$A$87:$C$3416,3,FALSE)</f>
        <v>20</v>
      </c>
      <c r="F250" t="s">
        <v>21632</v>
      </c>
    </row>
    <row r="251" spans="1:6" x14ac:dyDescent="0.25">
      <c r="A251" t="s">
        <v>5142</v>
      </c>
      <c r="B251" s="100" t="s">
        <v>5490</v>
      </c>
      <c r="C251" s="99" t="s">
        <v>5173</v>
      </c>
      <c r="D251" s="124">
        <v>1343</v>
      </c>
      <c r="E251" s="157">
        <f>VLOOKUP(D251,'SOAT LIQ'!$A$87:$C$3416,3,FALSE)</f>
        <v>20</v>
      </c>
      <c r="F251" t="s">
        <v>21632</v>
      </c>
    </row>
    <row r="252" spans="1:6" x14ac:dyDescent="0.25">
      <c r="A252" t="s">
        <v>5142</v>
      </c>
      <c r="B252" s="100" t="s">
        <v>5491</v>
      </c>
      <c r="C252" s="99" t="s">
        <v>5173</v>
      </c>
      <c r="D252" s="124">
        <v>1151</v>
      </c>
      <c r="E252" s="157">
        <f>VLOOKUP(D252,'SOAT LIQ'!$A$87:$C$3416,3,FALSE)</f>
        <v>22</v>
      </c>
      <c r="F252" t="s">
        <v>21632</v>
      </c>
    </row>
    <row r="253" spans="1:6" x14ac:dyDescent="0.25">
      <c r="A253" t="s">
        <v>5142</v>
      </c>
      <c r="B253" s="100" t="s">
        <v>5492</v>
      </c>
      <c r="C253" s="99" t="s">
        <v>5173</v>
      </c>
      <c r="D253" s="124">
        <v>1343</v>
      </c>
      <c r="E253" s="157">
        <f>VLOOKUP(D253,'SOAT LIQ'!$A$87:$C$3416,3,FALSE)</f>
        <v>20</v>
      </c>
      <c r="F253" t="s">
        <v>21632</v>
      </c>
    </row>
    <row r="254" spans="1:6" x14ac:dyDescent="0.25">
      <c r="A254" t="s">
        <v>5142</v>
      </c>
      <c r="B254" s="100" t="s">
        <v>5493</v>
      </c>
      <c r="C254" s="99" t="s">
        <v>5173</v>
      </c>
      <c r="D254" s="124">
        <v>1151</v>
      </c>
      <c r="E254" s="157">
        <f>VLOOKUP(D254,'SOAT LIQ'!$A$87:$C$3416,3,FALSE)</f>
        <v>22</v>
      </c>
      <c r="F254" t="s">
        <v>21632</v>
      </c>
    </row>
    <row r="255" spans="1:6" x14ac:dyDescent="0.25">
      <c r="A255" t="s">
        <v>5142</v>
      </c>
      <c r="B255" s="100" t="s">
        <v>5494</v>
      </c>
      <c r="C255" s="99" t="s">
        <v>5173</v>
      </c>
      <c r="D255" s="124">
        <v>1343</v>
      </c>
      <c r="E255" s="157">
        <f>VLOOKUP(D255,'SOAT LIQ'!$A$87:$C$3416,3,FALSE)</f>
        <v>20</v>
      </c>
      <c r="F255" t="s">
        <v>21632</v>
      </c>
    </row>
    <row r="256" spans="1:6" x14ac:dyDescent="0.25">
      <c r="A256" t="s">
        <v>5142</v>
      </c>
      <c r="B256" s="100" t="s">
        <v>5495</v>
      </c>
      <c r="C256" s="99" t="s">
        <v>5173</v>
      </c>
      <c r="D256" s="124">
        <v>1343</v>
      </c>
      <c r="E256" s="157">
        <f>VLOOKUP(D256,'SOAT LIQ'!$A$87:$C$3416,3,FALSE)</f>
        <v>20</v>
      </c>
      <c r="F256" t="s">
        <v>21632</v>
      </c>
    </row>
    <row r="257" spans="1:6" x14ac:dyDescent="0.25">
      <c r="A257" t="s">
        <v>5142</v>
      </c>
      <c r="B257" s="100" t="s">
        <v>5496</v>
      </c>
      <c r="C257" s="99" t="s">
        <v>5488</v>
      </c>
      <c r="D257" s="124">
        <v>1343</v>
      </c>
      <c r="E257" s="157">
        <f>VLOOKUP(D257,'SOAT LIQ'!$A$87:$C$3416,3,FALSE)</f>
        <v>20</v>
      </c>
      <c r="F257" t="s">
        <v>21632</v>
      </c>
    </row>
    <row r="258" spans="1:6" x14ac:dyDescent="0.25">
      <c r="A258" t="s">
        <v>5142</v>
      </c>
      <c r="B258" s="100" t="s">
        <v>5497</v>
      </c>
      <c r="C258" s="99" t="s">
        <v>5173</v>
      </c>
      <c r="D258" s="124">
        <v>1343</v>
      </c>
      <c r="E258" s="157">
        <f>VLOOKUP(D258,'SOAT LIQ'!$A$87:$C$3416,3,FALSE)</f>
        <v>20</v>
      </c>
      <c r="F258" t="s">
        <v>21632</v>
      </c>
    </row>
    <row r="259" spans="1:6" x14ac:dyDescent="0.25">
      <c r="A259" t="s">
        <v>5142</v>
      </c>
      <c r="B259" s="100" t="s">
        <v>5498</v>
      </c>
      <c r="C259" s="99" t="s">
        <v>5499</v>
      </c>
      <c r="D259" s="124">
        <v>13650</v>
      </c>
      <c r="E259" s="157">
        <f>VLOOKUP(D259,'SOAT LIQ'!$A$87:$C$3416,3,FALSE)</f>
        <v>7</v>
      </c>
      <c r="F259" t="s">
        <v>21632</v>
      </c>
    </row>
    <row r="260" spans="1:6" x14ac:dyDescent="0.25">
      <c r="A260" t="s">
        <v>5142</v>
      </c>
      <c r="B260" s="100" t="s">
        <v>5500</v>
      </c>
      <c r="C260" s="99" t="s">
        <v>5499</v>
      </c>
      <c r="D260" s="124">
        <v>13650</v>
      </c>
      <c r="E260" s="157">
        <f>VLOOKUP(D260,'SOAT LIQ'!$A$87:$C$3416,3,FALSE)</f>
        <v>7</v>
      </c>
      <c r="F260" t="s">
        <v>21632</v>
      </c>
    </row>
    <row r="261" spans="1:6" x14ac:dyDescent="0.25">
      <c r="A261" t="s">
        <v>5142</v>
      </c>
      <c r="B261" s="100" t="s">
        <v>5501</v>
      </c>
      <c r="C261" s="99" t="s">
        <v>5502</v>
      </c>
      <c r="D261" s="124">
        <v>1101</v>
      </c>
      <c r="E261" s="157">
        <f>VLOOKUP(D261,'SOAT LIQ'!$A$87:$C$3416,3,FALSE)</f>
        <v>9</v>
      </c>
      <c r="F261" t="s">
        <v>21632</v>
      </c>
    </row>
    <row r="262" spans="1:6" x14ac:dyDescent="0.25">
      <c r="A262" t="s">
        <v>5142</v>
      </c>
      <c r="B262" s="100" t="s">
        <v>5503</v>
      </c>
      <c r="C262" s="99" t="s">
        <v>5502</v>
      </c>
      <c r="D262" s="124">
        <v>13612</v>
      </c>
      <c r="E262" s="157">
        <f>VLOOKUP(D262,'SOAT LIQ'!$A$87:$C$3416,3,FALSE)</f>
        <v>9</v>
      </c>
      <c r="F262" t="s">
        <v>21632</v>
      </c>
    </row>
    <row r="263" spans="1:6" x14ac:dyDescent="0.25">
      <c r="A263" t="s">
        <v>5142</v>
      </c>
      <c r="B263" s="100" t="s">
        <v>4929</v>
      </c>
      <c r="C263" s="99" t="s">
        <v>5504</v>
      </c>
      <c r="D263" s="124">
        <v>1149</v>
      </c>
      <c r="E263" s="157">
        <f>VLOOKUP(D263,'SOAT LIQ'!$A$87:$C$3416,3,FALSE)</f>
        <v>22</v>
      </c>
      <c r="F263" t="s">
        <v>21632</v>
      </c>
    </row>
    <row r="264" spans="1:6" x14ac:dyDescent="0.25">
      <c r="A264" t="s">
        <v>5142</v>
      </c>
      <c r="B264" s="100" t="s">
        <v>4165</v>
      </c>
      <c r="C264" s="99" t="s">
        <v>5504</v>
      </c>
      <c r="D264" s="124">
        <v>1149</v>
      </c>
      <c r="E264" s="157">
        <f>VLOOKUP(D264,'SOAT LIQ'!$A$87:$C$3416,3,FALSE)</f>
        <v>22</v>
      </c>
      <c r="F264" t="s">
        <v>21632</v>
      </c>
    </row>
    <row r="265" spans="1:6" x14ac:dyDescent="0.25">
      <c r="A265" t="s">
        <v>5142</v>
      </c>
      <c r="B265" s="100" t="s">
        <v>5505</v>
      </c>
      <c r="C265" s="100"/>
      <c r="D265" s="124">
        <v>1117</v>
      </c>
      <c r="E265" s="157">
        <f>VLOOKUP(D265,'SOAT LIQ'!$A$87:$C$3416,3,FALSE)</f>
        <v>21</v>
      </c>
      <c r="F265" t="s">
        <v>21632</v>
      </c>
    </row>
    <row r="266" spans="1:6" x14ac:dyDescent="0.25">
      <c r="A266" t="s">
        <v>5142</v>
      </c>
      <c r="B266" s="100" t="s">
        <v>5506</v>
      </c>
      <c r="C266" s="100"/>
      <c r="D266" s="124"/>
      <c r="E266" s="157" t="e">
        <f>VLOOKUP(D266,'SOAT LIQ'!$A$87:$C$3416,3,FALSE)</f>
        <v>#N/A</v>
      </c>
      <c r="F266" t="s">
        <v>21632</v>
      </c>
    </row>
    <row r="267" spans="1:6" x14ac:dyDescent="0.25">
      <c r="A267" t="s">
        <v>5142</v>
      </c>
      <c r="B267" s="100" t="s">
        <v>5507</v>
      </c>
      <c r="C267" s="100"/>
      <c r="D267" s="124"/>
      <c r="E267" s="157" t="e">
        <f>VLOOKUP(D267,'SOAT LIQ'!$A$87:$C$3416,3,FALSE)</f>
        <v>#N/A</v>
      </c>
      <c r="F267" t="s">
        <v>21632</v>
      </c>
    </row>
    <row r="268" spans="1:6" x14ac:dyDescent="0.25">
      <c r="A268" t="s">
        <v>5508</v>
      </c>
      <c r="B268" s="100" t="s">
        <v>5507</v>
      </c>
      <c r="C268" s="100"/>
      <c r="D268" s="124"/>
      <c r="E268" s="157" t="e">
        <f>VLOOKUP(D268,'SOAT LIQ'!$A$87:$C$3416,3,FALSE)</f>
        <v>#N/A</v>
      </c>
      <c r="F268" t="s">
        <v>21632</v>
      </c>
    </row>
    <row r="269" spans="1:6" x14ac:dyDescent="0.25">
      <c r="A269" t="s">
        <v>5509</v>
      </c>
      <c r="B269" s="100" t="s">
        <v>5507</v>
      </c>
      <c r="C269" s="100"/>
      <c r="D269" s="124"/>
      <c r="E269" s="157" t="e">
        <f>VLOOKUP(D269,'SOAT LIQ'!$A$87:$C$3416,3,FALSE)</f>
        <v>#N/A</v>
      </c>
      <c r="F269" t="s">
        <v>5509</v>
      </c>
    </row>
    <row r="270" spans="1:6" x14ac:dyDescent="0.25">
      <c r="A270" t="s">
        <v>5142</v>
      </c>
      <c r="B270" s="100" t="s">
        <v>5510</v>
      </c>
      <c r="C270" s="99" t="s">
        <v>5511</v>
      </c>
      <c r="D270" s="124">
        <v>1301</v>
      </c>
      <c r="E270" s="157">
        <f>VLOOKUP(D270,'SOAT LIQ'!$A$87:$C$3416,3,FALSE)</f>
        <v>20</v>
      </c>
      <c r="F270" t="s">
        <v>21632</v>
      </c>
    </row>
    <row r="271" spans="1:6" x14ac:dyDescent="0.25">
      <c r="A271" t="s">
        <v>5142</v>
      </c>
      <c r="B271" s="100" t="s">
        <v>5512</v>
      </c>
      <c r="C271" s="99" t="s">
        <v>5511</v>
      </c>
      <c r="D271" s="124">
        <v>1301</v>
      </c>
      <c r="E271" s="157">
        <f>VLOOKUP(D271,'SOAT LIQ'!$A$87:$C$3416,3,FALSE)</f>
        <v>20</v>
      </c>
      <c r="F271" t="s">
        <v>21632</v>
      </c>
    </row>
    <row r="272" spans="1:6" x14ac:dyDescent="0.25">
      <c r="A272" t="s">
        <v>5142</v>
      </c>
      <c r="B272" s="100" t="s">
        <v>5513</v>
      </c>
      <c r="C272" s="99" t="s">
        <v>5511</v>
      </c>
      <c r="D272" s="124">
        <v>1301</v>
      </c>
      <c r="E272" s="157">
        <f>VLOOKUP(D272,'SOAT LIQ'!$A$87:$C$3416,3,FALSE)</f>
        <v>20</v>
      </c>
      <c r="F272" t="s">
        <v>21632</v>
      </c>
    </row>
    <row r="273" spans="1:6" x14ac:dyDescent="0.25">
      <c r="A273" t="s">
        <v>5142</v>
      </c>
      <c r="B273" s="100" t="s">
        <v>5514</v>
      </c>
      <c r="C273" s="99" t="s">
        <v>5515</v>
      </c>
      <c r="D273" s="124">
        <v>1301</v>
      </c>
      <c r="E273" s="157">
        <f>VLOOKUP(D273,'SOAT LIQ'!$A$87:$C$3416,3,FALSE)</f>
        <v>20</v>
      </c>
      <c r="F273" t="s">
        <v>21632</v>
      </c>
    </row>
    <row r="274" spans="1:6" x14ac:dyDescent="0.25">
      <c r="A274" t="s">
        <v>5142</v>
      </c>
      <c r="B274" s="100" t="s">
        <v>5516</v>
      </c>
      <c r="C274" s="99" t="s">
        <v>5515</v>
      </c>
      <c r="D274" s="124">
        <v>1301</v>
      </c>
      <c r="E274" s="157">
        <f>VLOOKUP(D274,'SOAT LIQ'!$A$87:$C$3416,3,FALSE)</f>
        <v>20</v>
      </c>
      <c r="F274" t="s">
        <v>21632</v>
      </c>
    </row>
    <row r="275" spans="1:6" x14ac:dyDescent="0.25">
      <c r="A275" t="s">
        <v>5142</v>
      </c>
      <c r="B275" s="100" t="s">
        <v>5517</v>
      </c>
      <c r="C275" s="99" t="s">
        <v>5515</v>
      </c>
      <c r="D275" s="124">
        <v>1301</v>
      </c>
      <c r="E275" s="157">
        <f>VLOOKUP(D275,'SOAT LIQ'!$A$87:$C$3416,3,FALSE)</f>
        <v>20</v>
      </c>
      <c r="F275" t="s">
        <v>21632</v>
      </c>
    </row>
    <row r="276" spans="1:6" x14ac:dyDescent="0.25">
      <c r="A276" t="s">
        <v>5142</v>
      </c>
      <c r="B276" s="100" t="s">
        <v>5518</v>
      </c>
      <c r="C276" s="99" t="s">
        <v>5511</v>
      </c>
      <c r="D276" s="124">
        <v>1301</v>
      </c>
      <c r="E276" s="157">
        <f>VLOOKUP(D276,'SOAT LIQ'!$A$87:$C$3416,3,FALSE)</f>
        <v>20</v>
      </c>
      <c r="F276" t="s">
        <v>21632</v>
      </c>
    </row>
    <row r="277" spans="1:6" x14ac:dyDescent="0.25">
      <c r="A277" t="s">
        <v>5142</v>
      </c>
      <c r="B277" s="100" t="s">
        <v>5519</v>
      </c>
      <c r="C277" s="99" t="s">
        <v>5511</v>
      </c>
      <c r="D277" s="124">
        <v>1301</v>
      </c>
      <c r="E277" s="157">
        <f>VLOOKUP(D277,'SOAT LIQ'!$A$87:$C$3416,3,FALSE)</f>
        <v>20</v>
      </c>
      <c r="F277" t="s">
        <v>21632</v>
      </c>
    </row>
    <row r="278" spans="1:6" x14ac:dyDescent="0.25">
      <c r="A278" t="s">
        <v>5142</v>
      </c>
      <c r="B278" s="100" t="s">
        <v>5520</v>
      </c>
      <c r="C278" s="99" t="s">
        <v>5511</v>
      </c>
      <c r="D278" s="124">
        <v>1301</v>
      </c>
      <c r="E278" s="157">
        <f>VLOOKUP(D278,'SOAT LIQ'!$A$87:$C$3416,3,FALSE)</f>
        <v>20</v>
      </c>
      <c r="F278" t="s">
        <v>21632</v>
      </c>
    </row>
    <row r="279" spans="1:6" x14ac:dyDescent="0.25">
      <c r="A279" t="s">
        <v>5142</v>
      </c>
      <c r="B279" s="100" t="s">
        <v>5521</v>
      </c>
      <c r="C279" s="99" t="s">
        <v>5522</v>
      </c>
      <c r="D279" s="124">
        <v>1301</v>
      </c>
      <c r="E279" s="157">
        <f>VLOOKUP(D279,'SOAT LIQ'!$A$87:$C$3416,3,FALSE)</f>
        <v>20</v>
      </c>
      <c r="F279" t="s">
        <v>21632</v>
      </c>
    </row>
    <row r="280" spans="1:6" x14ac:dyDescent="0.25">
      <c r="A280" t="s">
        <v>5523</v>
      </c>
      <c r="B280" s="100" t="s">
        <v>5521</v>
      </c>
      <c r="C280" s="99" t="s">
        <v>5522</v>
      </c>
      <c r="D280" s="124">
        <v>1301</v>
      </c>
      <c r="E280" s="157">
        <f>VLOOKUP(D280,'SOAT LIQ'!$A$87:$C$3416,3,FALSE)</f>
        <v>20</v>
      </c>
      <c r="F280" t="s">
        <v>21632</v>
      </c>
    </row>
    <row r="281" spans="1:6" x14ac:dyDescent="0.25">
      <c r="A281" t="s">
        <v>5142</v>
      </c>
      <c r="B281" s="100" t="s">
        <v>5524</v>
      </c>
      <c r="C281" s="99" t="s">
        <v>5522</v>
      </c>
      <c r="D281" s="124">
        <v>1301</v>
      </c>
      <c r="E281" s="157">
        <f>VLOOKUP(D281,'SOAT LIQ'!$A$87:$C$3416,3,FALSE)</f>
        <v>20</v>
      </c>
      <c r="F281" t="s">
        <v>21632</v>
      </c>
    </row>
    <row r="282" spans="1:6" x14ac:dyDescent="0.25">
      <c r="A282" t="s">
        <v>5142</v>
      </c>
      <c r="B282" s="100" t="s">
        <v>5525</v>
      </c>
      <c r="C282" s="99" t="s">
        <v>5522</v>
      </c>
      <c r="D282" s="124">
        <v>1301</v>
      </c>
      <c r="E282" s="157">
        <f>VLOOKUP(D282,'SOAT LIQ'!$A$87:$C$3416,3,FALSE)</f>
        <v>20</v>
      </c>
      <c r="F282" t="s">
        <v>21632</v>
      </c>
    </row>
    <row r="283" spans="1:6" x14ac:dyDescent="0.25">
      <c r="A283" t="s">
        <v>5142</v>
      </c>
      <c r="B283" s="100" t="s">
        <v>5526</v>
      </c>
      <c r="C283" s="99" t="s">
        <v>5522</v>
      </c>
      <c r="D283" s="124">
        <v>1301</v>
      </c>
      <c r="E283" s="157">
        <f>VLOOKUP(D283,'SOAT LIQ'!$A$87:$C$3416,3,FALSE)</f>
        <v>20</v>
      </c>
      <c r="F283" t="s">
        <v>21632</v>
      </c>
    </row>
    <row r="284" spans="1:6" x14ac:dyDescent="0.25">
      <c r="A284" t="s">
        <v>5142</v>
      </c>
      <c r="B284" s="100" t="s">
        <v>5527</v>
      </c>
      <c r="C284" s="99" t="s">
        <v>5522</v>
      </c>
      <c r="D284" s="124">
        <v>1301</v>
      </c>
      <c r="E284" s="157">
        <f>VLOOKUP(D284,'SOAT LIQ'!$A$87:$C$3416,3,FALSE)</f>
        <v>20</v>
      </c>
      <c r="F284" t="s">
        <v>21632</v>
      </c>
    </row>
    <row r="285" spans="1:6" x14ac:dyDescent="0.25">
      <c r="A285" t="s">
        <v>5142</v>
      </c>
      <c r="B285" s="100" t="s">
        <v>5528</v>
      </c>
      <c r="C285" s="99" t="s">
        <v>5522</v>
      </c>
      <c r="D285" s="124">
        <v>1301</v>
      </c>
      <c r="E285" s="157">
        <f>VLOOKUP(D285,'SOAT LIQ'!$A$87:$C$3416,3,FALSE)</f>
        <v>20</v>
      </c>
      <c r="F285" t="s">
        <v>21632</v>
      </c>
    </row>
    <row r="286" spans="1:6" x14ac:dyDescent="0.25">
      <c r="A286" t="s">
        <v>5142</v>
      </c>
      <c r="B286" s="100" t="s">
        <v>5529</v>
      </c>
      <c r="C286" s="99" t="s">
        <v>5530</v>
      </c>
      <c r="D286" s="124">
        <v>1301</v>
      </c>
      <c r="E286" s="157">
        <f>VLOOKUP(D286,'SOAT LIQ'!$A$87:$C$3416,3,FALSE)</f>
        <v>20</v>
      </c>
      <c r="F286" t="s">
        <v>21632</v>
      </c>
    </row>
    <row r="287" spans="1:6" x14ac:dyDescent="0.25">
      <c r="A287" t="s">
        <v>5523</v>
      </c>
      <c r="B287" s="100" t="s">
        <v>5529</v>
      </c>
      <c r="C287" s="99" t="s">
        <v>5530</v>
      </c>
      <c r="D287" s="124">
        <v>1301</v>
      </c>
      <c r="E287" s="157">
        <f>VLOOKUP(D287,'SOAT LIQ'!$A$87:$C$3416,3,FALSE)</f>
        <v>20</v>
      </c>
      <c r="F287" t="s">
        <v>21632</v>
      </c>
    </row>
    <row r="288" spans="1:6" x14ac:dyDescent="0.25">
      <c r="A288" t="s">
        <v>5142</v>
      </c>
      <c r="B288" s="100" t="s">
        <v>5531</v>
      </c>
      <c r="C288" s="99" t="s">
        <v>5530</v>
      </c>
      <c r="D288" s="124">
        <v>1301</v>
      </c>
      <c r="E288" s="157">
        <f>VLOOKUP(D288,'SOAT LIQ'!$A$87:$C$3416,3,FALSE)</f>
        <v>20</v>
      </c>
      <c r="F288" t="s">
        <v>21632</v>
      </c>
    </row>
    <row r="289" spans="1:6" x14ac:dyDescent="0.25">
      <c r="A289" t="s">
        <v>5142</v>
      </c>
      <c r="B289" s="100" t="s">
        <v>5532</v>
      </c>
      <c r="C289" s="99" t="s">
        <v>5530</v>
      </c>
      <c r="D289" s="124">
        <v>1301</v>
      </c>
      <c r="E289" s="157">
        <f>VLOOKUP(D289,'SOAT LIQ'!$A$87:$C$3416,3,FALSE)</f>
        <v>20</v>
      </c>
      <c r="F289" t="s">
        <v>21632</v>
      </c>
    </row>
    <row r="290" spans="1:6" x14ac:dyDescent="0.25">
      <c r="A290" t="s">
        <v>5142</v>
      </c>
      <c r="B290" s="100" t="s">
        <v>5533</v>
      </c>
      <c r="C290" s="99" t="s">
        <v>5530</v>
      </c>
      <c r="D290" s="124">
        <v>1301</v>
      </c>
      <c r="E290" s="157">
        <f>VLOOKUP(D290,'SOAT LIQ'!$A$87:$C$3416,3,FALSE)</f>
        <v>20</v>
      </c>
      <c r="F290" t="s">
        <v>21632</v>
      </c>
    </row>
    <row r="291" spans="1:6" x14ac:dyDescent="0.25">
      <c r="A291" t="s">
        <v>5142</v>
      </c>
      <c r="B291" s="100" t="s">
        <v>5534</v>
      </c>
      <c r="C291" s="99" t="s">
        <v>5530</v>
      </c>
      <c r="D291" s="124">
        <v>1301</v>
      </c>
      <c r="E291" s="157">
        <f>VLOOKUP(D291,'SOAT LIQ'!$A$87:$C$3416,3,FALSE)</f>
        <v>20</v>
      </c>
      <c r="F291" t="s">
        <v>21632</v>
      </c>
    </row>
    <row r="292" spans="1:6" x14ac:dyDescent="0.25">
      <c r="A292" t="s">
        <v>5142</v>
      </c>
      <c r="B292" s="100" t="s">
        <v>5535</v>
      </c>
      <c r="C292" s="99" t="s">
        <v>5530</v>
      </c>
      <c r="D292" s="124">
        <v>1301</v>
      </c>
      <c r="E292" s="157">
        <f>VLOOKUP(D292,'SOAT LIQ'!$A$87:$C$3416,3,FALSE)</f>
        <v>20</v>
      </c>
      <c r="F292" t="s">
        <v>21632</v>
      </c>
    </row>
    <row r="293" spans="1:6" x14ac:dyDescent="0.25">
      <c r="A293" t="s">
        <v>5142</v>
      </c>
      <c r="B293" s="100" t="s">
        <v>5536</v>
      </c>
      <c r="C293" s="99" t="s">
        <v>5522</v>
      </c>
      <c r="D293" s="124">
        <v>1301</v>
      </c>
      <c r="E293" s="157">
        <f>VLOOKUP(D293,'SOAT LIQ'!$A$87:$C$3416,3,FALSE)</f>
        <v>20</v>
      </c>
      <c r="F293" t="s">
        <v>21632</v>
      </c>
    </row>
    <row r="294" spans="1:6" x14ac:dyDescent="0.25">
      <c r="A294" t="s">
        <v>5142</v>
      </c>
      <c r="B294" s="100" t="s">
        <v>5537</v>
      </c>
      <c r="C294" s="99" t="s">
        <v>5522</v>
      </c>
      <c r="D294" s="124">
        <v>1301</v>
      </c>
      <c r="E294" s="157">
        <f>VLOOKUP(D294,'SOAT LIQ'!$A$87:$C$3416,3,FALSE)</f>
        <v>20</v>
      </c>
      <c r="F294" t="s">
        <v>21632</v>
      </c>
    </row>
    <row r="295" spans="1:6" x14ac:dyDescent="0.25">
      <c r="A295" t="s">
        <v>5142</v>
      </c>
      <c r="B295" s="100" t="s">
        <v>5538</v>
      </c>
      <c r="C295" s="99" t="s">
        <v>5522</v>
      </c>
      <c r="D295" s="124">
        <v>1301</v>
      </c>
      <c r="E295" s="157">
        <f>VLOOKUP(D295,'SOAT LIQ'!$A$87:$C$3416,3,FALSE)</f>
        <v>20</v>
      </c>
      <c r="F295" t="s">
        <v>21632</v>
      </c>
    </row>
    <row r="296" spans="1:6" x14ac:dyDescent="0.25">
      <c r="A296" t="s">
        <v>5142</v>
      </c>
      <c r="B296" s="100" t="s">
        <v>5539</v>
      </c>
      <c r="C296" s="99" t="s">
        <v>5522</v>
      </c>
      <c r="D296" s="124">
        <v>1301</v>
      </c>
      <c r="E296" s="157">
        <f>VLOOKUP(D296,'SOAT LIQ'!$A$87:$C$3416,3,FALSE)</f>
        <v>20</v>
      </c>
      <c r="F296" t="s">
        <v>21632</v>
      </c>
    </row>
    <row r="297" spans="1:6" x14ac:dyDescent="0.25">
      <c r="A297" t="s">
        <v>5142</v>
      </c>
      <c r="B297" s="100" t="s">
        <v>5540</v>
      </c>
      <c r="C297" s="99" t="s">
        <v>5522</v>
      </c>
      <c r="D297" s="124">
        <v>1301</v>
      </c>
      <c r="E297" s="157">
        <f>VLOOKUP(D297,'SOAT LIQ'!$A$87:$C$3416,3,FALSE)</f>
        <v>20</v>
      </c>
      <c r="F297" t="s">
        <v>21632</v>
      </c>
    </row>
    <row r="298" spans="1:6" x14ac:dyDescent="0.25">
      <c r="A298" t="s">
        <v>5142</v>
      </c>
      <c r="B298" s="100" t="s">
        <v>5541</v>
      </c>
      <c r="C298" s="99" t="s">
        <v>5522</v>
      </c>
      <c r="D298" s="124">
        <v>1301</v>
      </c>
      <c r="E298" s="157">
        <f>VLOOKUP(D298,'SOAT LIQ'!$A$87:$C$3416,3,FALSE)</f>
        <v>20</v>
      </c>
      <c r="F298" t="s">
        <v>21632</v>
      </c>
    </row>
    <row r="299" spans="1:6" x14ac:dyDescent="0.25">
      <c r="A299" t="s">
        <v>5142</v>
      </c>
      <c r="B299" s="100" t="s">
        <v>5542</v>
      </c>
      <c r="C299" s="99" t="s">
        <v>5522</v>
      </c>
      <c r="D299" s="124">
        <v>1301</v>
      </c>
      <c r="E299" s="157">
        <f>VLOOKUP(D299,'SOAT LIQ'!$A$87:$C$3416,3,FALSE)</f>
        <v>20</v>
      </c>
      <c r="F299" t="s">
        <v>21632</v>
      </c>
    </row>
    <row r="300" spans="1:6" x14ac:dyDescent="0.25">
      <c r="A300" t="s">
        <v>5142</v>
      </c>
      <c r="B300" s="100" t="s">
        <v>5543</v>
      </c>
      <c r="C300" s="99" t="s">
        <v>5522</v>
      </c>
      <c r="D300" s="124">
        <v>1301</v>
      </c>
      <c r="E300" s="157">
        <f>VLOOKUP(D300,'SOAT LIQ'!$A$87:$C$3416,3,FALSE)</f>
        <v>20</v>
      </c>
      <c r="F300" t="s">
        <v>21632</v>
      </c>
    </row>
    <row r="301" spans="1:6" x14ac:dyDescent="0.25">
      <c r="A301" t="s">
        <v>5142</v>
      </c>
      <c r="B301" s="100" t="s">
        <v>5544</v>
      </c>
      <c r="C301" s="99" t="s">
        <v>5522</v>
      </c>
      <c r="D301" s="124">
        <v>1301</v>
      </c>
      <c r="E301" s="157">
        <f>VLOOKUP(D301,'SOAT LIQ'!$A$87:$C$3416,3,FALSE)</f>
        <v>20</v>
      </c>
      <c r="F301" t="s">
        <v>21632</v>
      </c>
    </row>
    <row r="302" spans="1:6" x14ac:dyDescent="0.25">
      <c r="A302" t="s">
        <v>5142</v>
      </c>
      <c r="B302" s="100" t="s">
        <v>5545</v>
      </c>
      <c r="C302" s="99" t="s">
        <v>5522</v>
      </c>
      <c r="D302" s="124">
        <v>1301</v>
      </c>
      <c r="E302" s="157">
        <f>VLOOKUP(D302,'SOAT LIQ'!$A$87:$C$3416,3,FALSE)</f>
        <v>20</v>
      </c>
      <c r="F302" t="s">
        <v>21632</v>
      </c>
    </row>
    <row r="303" spans="1:6" x14ac:dyDescent="0.25">
      <c r="A303" t="s">
        <v>5142</v>
      </c>
      <c r="B303" s="100" t="s">
        <v>5546</v>
      </c>
      <c r="C303" s="99" t="s">
        <v>5522</v>
      </c>
      <c r="D303" s="124">
        <v>1301</v>
      </c>
      <c r="E303" s="157">
        <f>VLOOKUP(D303,'SOAT LIQ'!$A$87:$C$3416,3,FALSE)</f>
        <v>20</v>
      </c>
      <c r="F303" t="s">
        <v>21632</v>
      </c>
    </row>
    <row r="304" spans="1:6" x14ac:dyDescent="0.25">
      <c r="A304" t="s">
        <v>5142</v>
      </c>
      <c r="B304" s="100" t="s">
        <v>5547</v>
      </c>
      <c r="C304" s="99" t="s">
        <v>5522</v>
      </c>
      <c r="D304" s="124">
        <v>1301</v>
      </c>
      <c r="E304" s="157">
        <f>VLOOKUP(D304,'SOAT LIQ'!$A$87:$C$3416,3,FALSE)</f>
        <v>20</v>
      </c>
      <c r="F304" t="s">
        <v>21632</v>
      </c>
    </row>
    <row r="305" spans="1:6" x14ac:dyDescent="0.25">
      <c r="A305" t="s">
        <v>5142</v>
      </c>
      <c r="B305" s="100" t="s">
        <v>5548</v>
      </c>
      <c r="C305" s="99" t="s">
        <v>5549</v>
      </c>
      <c r="D305" s="124">
        <v>1311</v>
      </c>
      <c r="E305" s="157">
        <f>VLOOKUP(D305,'SOAT LIQ'!$A$87:$C$3416,3,FALSE)</f>
        <v>21</v>
      </c>
      <c r="F305" t="s">
        <v>21632</v>
      </c>
    </row>
    <row r="306" spans="1:6" x14ac:dyDescent="0.25">
      <c r="A306" t="s">
        <v>5523</v>
      </c>
      <c r="B306" s="100" t="s">
        <v>5550</v>
      </c>
      <c r="C306" s="99" t="s">
        <v>5549</v>
      </c>
      <c r="D306" s="124">
        <v>13612</v>
      </c>
      <c r="E306" s="157">
        <f>VLOOKUP(D306,'SOAT LIQ'!$A$87:$C$3416,3,FALSE)</f>
        <v>9</v>
      </c>
      <c r="F306" t="s">
        <v>21632</v>
      </c>
    </row>
    <row r="307" spans="1:6" x14ac:dyDescent="0.25">
      <c r="A307" t="s">
        <v>5142</v>
      </c>
      <c r="B307" s="100" t="s">
        <v>5550</v>
      </c>
      <c r="C307" s="99" t="s">
        <v>5549</v>
      </c>
      <c r="D307" s="124">
        <v>13612</v>
      </c>
      <c r="E307" s="157">
        <f>VLOOKUP(D307,'SOAT LIQ'!$A$87:$C$3416,3,FALSE)</f>
        <v>9</v>
      </c>
      <c r="F307" t="s">
        <v>21632</v>
      </c>
    </row>
    <row r="308" spans="1:6" x14ac:dyDescent="0.25">
      <c r="A308" t="s">
        <v>5142</v>
      </c>
      <c r="B308" s="100" t="s">
        <v>5551</v>
      </c>
      <c r="C308" s="99" t="s">
        <v>5552</v>
      </c>
      <c r="D308" s="124">
        <v>13641</v>
      </c>
      <c r="E308" s="157">
        <f>VLOOKUP(D308,'SOAT LIQ'!$A$87:$C$3416,3,FALSE)</f>
        <v>12</v>
      </c>
      <c r="F308" t="s">
        <v>21632</v>
      </c>
    </row>
    <row r="309" spans="1:6" x14ac:dyDescent="0.25">
      <c r="A309" t="s">
        <v>5142</v>
      </c>
      <c r="B309" s="100" t="s">
        <v>5553</v>
      </c>
      <c r="C309" s="99" t="s">
        <v>5552</v>
      </c>
      <c r="D309" s="124">
        <v>13641</v>
      </c>
      <c r="E309" s="157">
        <f>VLOOKUP(D309,'SOAT LIQ'!$A$87:$C$3416,3,FALSE)</f>
        <v>12</v>
      </c>
      <c r="F309" t="s">
        <v>21632</v>
      </c>
    </row>
    <row r="310" spans="1:6" x14ac:dyDescent="0.25">
      <c r="A310" t="s">
        <v>5142</v>
      </c>
      <c r="B310" s="100" t="s">
        <v>5554</v>
      </c>
      <c r="C310" s="99" t="s">
        <v>5552</v>
      </c>
      <c r="D310" s="124">
        <v>13641</v>
      </c>
      <c r="E310" s="157">
        <f>VLOOKUP(D310,'SOAT LIQ'!$A$87:$C$3416,3,FALSE)</f>
        <v>12</v>
      </c>
      <c r="F310" t="s">
        <v>21632</v>
      </c>
    </row>
    <row r="311" spans="1:6" x14ac:dyDescent="0.25">
      <c r="A311" t="s">
        <v>5142</v>
      </c>
      <c r="B311" s="100" t="s">
        <v>5555</v>
      </c>
      <c r="C311" s="99" t="s">
        <v>5552</v>
      </c>
      <c r="D311" s="124">
        <v>13641</v>
      </c>
      <c r="E311" s="157">
        <f>VLOOKUP(D311,'SOAT LIQ'!$A$87:$C$3416,3,FALSE)</f>
        <v>12</v>
      </c>
      <c r="F311" t="s">
        <v>21632</v>
      </c>
    </row>
    <row r="312" spans="1:6" x14ac:dyDescent="0.25">
      <c r="A312" t="s">
        <v>5142</v>
      </c>
      <c r="B312" s="100" t="s">
        <v>5556</v>
      </c>
      <c r="C312" s="99" t="s">
        <v>5552</v>
      </c>
      <c r="D312" s="124">
        <v>13641</v>
      </c>
      <c r="E312" s="157">
        <f>VLOOKUP(D312,'SOAT LIQ'!$A$87:$C$3416,3,FALSE)</f>
        <v>12</v>
      </c>
      <c r="F312" t="s">
        <v>21632</v>
      </c>
    </row>
    <row r="313" spans="1:6" x14ac:dyDescent="0.25">
      <c r="A313" t="s">
        <v>5142</v>
      </c>
      <c r="B313" s="100" t="s">
        <v>5557</v>
      </c>
      <c r="C313" s="99" t="s">
        <v>5552</v>
      </c>
      <c r="D313" s="124">
        <v>13641</v>
      </c>
      <c r="E313" s="157">
        <f>VLOOKUP(D313,'SOAT LIQ'!$A$87:$C$3416,3,FALSE)</f>
        <v>12</v>
      </c>
      <c r="F313" t="s">
        <v>21632</v>
      </c>
    </row>
    <row r="314" spans="1:6" x14ac:dyDescent="0.25">
      <c r="A314" t="s">
        <v>5142</v>
      </c>
      <c r="B314" s="100" t="s">
        <v>5558</v>
      </c>
      <c r="C314" s="99" t="s">
        <v>5559</v>
      </c>
      <c r="D314" s="124">
        <v>1322</v>
      </c>
      <c r="E314" s="157">
        <f>VLOOKUP(D314,'SOAT LIQ'!$A$87:$C$3416,3,FALSE)</f>
        <v>21</v>
      </c>
      <c r="F314" t="s">
        <v>21632</v>
      </c>
    </row>
    <row r="315" spans="1:6" x14ac:dyDescent="0.25">
      <c r="A315" t="s">
        <v>5142</v>
      </c>
      <c r="B315" s="100" t="s">
        <v>5560</v>
      </c>
      <c r="C315" s="99" t="s">
        <v>5559</v>
      </c>
      <c r="D315" s="124">
        <v>1322</v>
      </c>
      <c r="E315" s="157">
        <f>VLOOKUP(D315,'SOAT LIQ'!$A$87:$C$3416,3,FALSE)</f>
        <v>21</v>
      </c>
      <c r="F315" t="s">
        <v>21632</v>
      </c>
    </row>
    <row r="316" spans="1:6" x14ac:dyDescent="0.25">
      <c r="A316" t="s">
        <v>5142</v>
      </c>
      <c r="B316" s="100" t="s">
        <v>5561</v>
      </c>
      <c r="C316" s="99" t="s">
        <v>5559</v>
      </c>
      <c r="D316" s="124">
        <v>1322</v>
      </c>
      <c r="E316" s="157">
        <f>VLOOKUP(D316,'SOAT LIQ'!$A$87:$C$3416,3,FALSE)</f>
        <v>21</v>
      </c>
      <c r="F316" t="s">
        <v>21632</v>
      </c>
    </row>
    <row r="317" spans="1:6" x14ac:dyDescent="0.25">
      <c r="A317" t="s">
        <v>5523</v>
      </c>
      <c r="B317" s="100" t="s">
        <v>5562</v>
      </c>
      <c r="C317" s="99" t="s">
        <v>5559</v>
      </c>
      <c r="D317" s="124">
        <v>1406</v>
      </c>
      <c r="E317" s="157">
        <f>VLOOKUP(D317,'SOAT LIQ'!$A$87:$C$3416,3,FALSE)</f>
        <v>20</v>
      </c>
      <c r="F317" t="s">
        <v>21632</v>
      </c>
    </row>
    <row r="318" spans="1:6" x14ac:dyDescent="0.25">
      <c r="A318" t="s">
        <v>5142</v>
      </c>
      <c r="B318" s="100" t="s">
        <v>5562</v>
      </c>
      <c r="C318" s="99" t="s">
        <v>5559</v>
      </c>
      <c r="D318" s="124">
        <v>1406</v>
      </c>
      <c r="E318" s="157">
        <f>VLOOKUP(D318,'SOAT LIQ'!$A$87:$C$3416,3,FALSE)</f>
        <v>20</v>
      </c>
      <c r="F318" t="s">
        <v>21632</v>
      </c>
    </row>
    <row r="319" spans="1:6" x14ac:dyDescent="0.25">
      <c r="A319" t="s">
        <v>5523</v>
      </c>
      <c r="B319" s="100" t="s">
        <v>5563</v>
      </c>
      <c r="C319" s="99" t="s">
        <v>5559</v>
      </c>
      <c r="D319" s="124">
        <v>1406</v>
      </c>
      <c r="E319" s="157">
        <f>VLOOKUP(D319,'SOAT LIQ'!$A$87:$C$3416,3,FALSE)</f>
        <v>20</v>
      </c>
      <c r="F319" t="s">
        <v>21632</v>
      </c>
    </row>
    <row r="320" spans="1:6" x14ac:dyDescent="0.25">
      <c r="A320" t="s">
        <v>5142</v>
      </c>
      <c r="B320" s="100" t="s">
        <v>5563</v>
      </c>
      <c r="C320" s="99" t="s">
        <v>5559</v>
      </c>
      <c r="D320" s="124">
        <v>1406</v>
      </c>
      <c r="E320" s="157">
        <f>VLOOKUP(D320,'SOAT LIQ'!$A$87:$C$3416,3,FALSE)</f>
        <v>20</v>
      </c>
      <c r="F320" t="s">
        <v>21632</v>
      </c>
    </row>
    <row r="321" spans="1:6" x14ac:dyDescent="0.25">
      <c r="A321" t="s">
        <v>5142</v>
      </c>
      <c r="B321" s="100" t="s">
        <v>5564</v>
      </c>
      <c r="C321" s="99" t="s">
        <v>5565</v>
      </c>
      <c r="D321" s="124">
        <v>1325</v>
      </c>
      <c r="E321" s="157">
        <f>VLOOKUP(D321,'SOAT LIQ'!$A$87:$C$3416,3,FALSE)</f>
        <v>22</v>
      </c>
      <c r="F321" t="s">
        <v>21632</v>
      </c>
    </row>
    <row r="322" spans="1:6" x14ac:dyDescent="0.25">
      <c r="A322" t="s">
        <v>5142</v>
      </c>
      <c r="B322" s="100" t="s">
        <v>5566</v>
      </c>
      <c r="C322" s="99" t="s">
        <v>5567</v>
      </c>
      <c r="D322" s="124">
        <v>1326</v>
      </c>
      <c r="E322" s="157">
        <f>VLOOKUP(D322,'SOAT LIQ'!$A$87:$C$3416,3,FALSE)</f>
        <v>23</v>
      </c>
      <c r="F322" t="s">
        <v>21632</v>
      </c>
    </row>
    <row r="323" spans="1:6" x14ac:dyDescent="0.25">
      <c r="A323" t="s">
        <v>5142</v>
      </c>
      <c r="B323" s="100" t="s">
        <v>5568</v>
      </c>
      <c r="C323" s="99" t="s">
        <v>5567</v>
      </c>
      <c r="D323" s="124">
        <v>1326</v>
      </c>
      <c r="E323" s="157">
        <f>VLOOKUP(D323,'SOAT LIQ'!$A$87:$C$3416,3,FALSE)</f>
        <v>23</v>
      </c>
      <c r="F323" t="s">
        <v>21632</v>
      </c>
    </row>
    <row r="324" spans="1:6" x14ac:dyDescent="0.25">
      <c r="A324" t="s">
        <v>5142</v>
      </c>
      <c r="B324" s="100" t="s">
        <v>5569</v>
      </c>
      <c r="C324" s="99" t="s">
        <v>5570</v>
      </c>
      <c r="D324" s="124">
        <v>1334</v>
      </c>
      <c r="E324" s="157">
        <f>VLOOKUP(D324,'SOAT LIQ'!$A$87:$C$3416,3,FALSE)</f>
        <v>22</v>
      </c>
      <c r="F324" t="s">
        <v>21632</v>
      </c>
    </row>
    <row r="325" spans="1:6" x14ac:dyDescent="0.25">
      <c r="A325" t="s">
        <v>5142</v>
      </c>
      <c r="B325" s="100" t="s">
        <v>5571</v>
      </c>
      <c r="C325" s="99" t="s">
        <v>5570</v>
      </c>
      <c r="D325" s="124">
        <v>1334</v>
      </c>
      <c r="E325" s="157">
        <f>VLOOKUP(D325,'SOAT LIQ'!$A$87:$C$3416,3,FALSE)</f>
        <v>22</v>
      </c>
      <c r="F325" t="s">
        <v>21632</v>
      </c>
    </row>
    <row r="326" spans="1:6" x14ac:dyDescent="0.25">
      <c r="A326" t="s">
        <v>5142</v>
      </c>
      <c r="B326" s="100" t="s">
        <v>5572</v>
      </c>
      <c r="C326" s="99" t="s">
        <v>5573</v>
      </c>
      <c r="D326" s="124">
        <v>1321</v>
      </c>
      <c r="E326" s="157">
        <f>VLOOKUP(D326,'SOAT LIQ'!$A$87:$C$3416,3,FALSE)</f>
        <v>22</v>
      </c>
      <c r="F326" t="s">
        <v>21632</v>
      </c>
    </row>
    <row r="327" spans="1:6" x14ac:dyDescent="0.25">
      <c r="A327" t="s">
        <v>5142</v>
      </c>
      <c r="B327" s="100" t="s">
        <v>5574</v>
      </c>
      <c r="C327" s="99" t="s">
        <v>5575</v>
      </c>
      <c r="D327" s="124">
        <v>26104</v>
      </c>
      <c r="E327" s="157" t="e">
        <f>VLOOKUP(D327,'SOAT LIQ'!$A$87:$C$3416,3,FALSE)</f>
        <v>#N/A</v>
      </c>
      <c r="F327" t="s">
        <v>21632</v>
      </c>
    </row>
    <row r="328" spans="1:6" x14ac:dyDescent="0.25">
      <c r="A328" t="s">
        <v>5576</v>
      </c>
      <c r="B328" s="100" t="s">
        <v>5574</v>
      </c>
      <c r="C328" s="99" t="s">
        <v>5575</v>
      </c>
      <c r="D328" s="124">
        <v>26104</v>
      </c>
      <c r="E328" s="157" t="e">
        <f>VLOOKUP(D328,'SOAT LIQ'!$A$87:$C$3416,3,FALSE)</f>
        <v>#N/A</v>
      </c>
    </row>
    <row r="329" spans="1:6" x14ac:dyDescent="0.25">
      <c r="A329" t="s">
        <v>5577</v>
      </c>
      <c r="B329" s="100" t="s">
        <v>5574</v>
      </c>
      <c r="C329" s="99" t="s">
        <v>5575</v>
      </c>
      <c r="D329" s="124">
        <v>26104</v>
      </c>
      <c r="E329" s="157" t="e">
        <f>VLOOKUP(D329,'SOAT LIQ'!$A$87:$C$3416,3,FALSE)</f>
        <v>#N/A</v>
      </c>
    </row>
    <row r="330" spans="1:6" x14ac:dyDescent="0.25">
      <c r="A330" t="s">
        <v>5578</v>
      </c>
      <c r="B330" s="100" t="s">
        <v>5574</v>
      </c>
      <c r="C330" s="99" t="s">
        <v>5575</v>
      </c>
      <c r="D330" s="124">
        <v>26104</v>
      </c>
      <c r="E330" s="157" t="e">
        <f>VLOOKUP(D330,'SOAT LIQ'!$A$87:$C$3416,3,FALSE)</f>
        <v>#N/A</v>
      </c>
    </row>
    <row r="331" spans="1:6" x14ac:dyDescent="0.25">
      <c r="A331" t="s">
        <v>5579</v>
      </c>
      <c r="B331" s="100" t="s">
        <v>5574</v>
      </c>
      <c r="C331" s="99" t="s">
        <v>5575</v>
      </c>
      <c r="D331" s="124">
        <v>26104</v>
      </c>
      <c r="E331" s="157" t="e">
        <f>VLOOKUP(D331,'SOAT LIQ'!$A$87:$C$3416,3,FALSE)</f>
        <v>#N/A</v>
      </c>
    </row>
    <row r="332" spans="1:6" x14ac:dyDescent="0.25">
      <c r="A332" t="s">
        <v>5580</v>
      </c>
      <c r="B332" s="100" t="s">
        <v>5574</v>
      </c>
      <c r="C332" s="99" t="s">
        <v>5575</v>
      </c>
      <c r="D332" s="124">
        <v>26104</v>
      </c>
      <c r="E332" s="157" t="e">
        <f>VLOOKUP(D332,'SOAT LIQ'!$A$87:$C$3416,3,FALSE)</f>
        <v>#N/A</v>
      </c>
    </row>
    <row r="333" spans="1:6" x14ac:dyDescent="0.25">
      <c r="A333" t="s">
        <v>4229</v>
      </c>
      <c r="B333" s="100" t="s">
        <v>5574</v>
      </c>
      <c r="C333" s="99" t="s">
        <v>5575</v>
      </c>
      <c r="D333" s="124">
        <v>26104</v>
      </c>
      <c r="E333" s="157" t="e">
        <f>VLOOKUP(D333,'SOAT LIQ'!$A$87:$C$3416,3,FALSE)</f>
        <v>#N/A</v>
      </c>
    </row>
    <row r="334" spans="1:6" x14ac:dyDescent="0.25">
      <c r="A334" t="s">
        <v>5142</v>
      </c>
      <c r="B334" s="100" t="s">
        <v>5581</v>
      </c>
      <c r="C334" s="99" t="s">
        <v>5575</v>
      </c>
      <c r="D334" s="124">
        <v>26104</v>
      </c>
      <c r="E334" s="157" t="e">
        <f>VLOOKUP(D334,'SOAT LIQ'!$A$87:$C$3416,3,FALSE)</f>
        <v>#N/A</v>
      </c>
      <c r="F334" t="s">
        <v>21632</v>
      </c>
    </row>
    <row r="335" spans="1:6" x14ac:dyDescent="0.25">
      <c r="A335" t="s">
        <v>5142</v>
      </c>
      <c r="B335" s="100" t="s">
        <v>5582</v>
      </c>
      <c r="C335" s="99" t="s">
        <v>5575</v>
      </c>
      <c r="D335" s="124">
        <v>26104</v>
      </c>
      <c r="E335" s="157" t="e">
        <f>VLOOKUP(D335,'SOAT LIQ'!$A$87:$C$3416,3,FALSE)</f>
        <v>#N/A</v>
      </c>
      <c r="F335" t="s">
        <v>21632</v>
      </c>
    </row>
    <row r="336" spans="1:6" x14ac:dyDescent="0.25">
      <c r="A336" t="s">
        <v>5142</v>
      </c>
      <c r="B336" s="100" t="s">
        <v>5583</v>
      </c>
      <c r="C336" s="99" t="s">
        <v>5584</v>
      </c>
      <c r="D336" s="124">
        <v>17102</v>
      </c>
      <c r="E336" s="157">
        <f>VLOOKUP(D336,'SOAT LIQ'!$A$87:$C$3416,3,FALSE)</f>
        <v>9</v>
      </c>
      <c r="F336" t="s">
        <v>21632</v>
      </c>
    </row>
    <row r="337" spans="1:6" x14ac:dyDescent="0.25">
      <c r="A337" t="s">
        <v>5142</v>
      </c>
      <c r="B337" s="100" t="s">
        <v>5585</v>
      </c>
      <c r="C337" s="99" t="s">
        <v>5584</v>
      </c>
      <c r="D337" s="124">
        <v>17102</v>
      </c>
      <c r="E337" s="157">
        <f>VLOOKUP(D337,'SOAT LIQ'!$A$87:$C$3416,3,FALSE)</f>
        <v>9</v>
      </c>
      <c r="F337" t="s">
        <v>21632</v>
      </c>
    </row>
    <row r="338" spans="1:6" x14ac:dyDescent="0.25">
      <c r="A338" t="s">
        <v>5142</v>
      </c>
      <c r="B338" s="100" t="s">
        <v>4166</v>
      </c>
      <c r="C338" s="99" t="s">
        <v>5584</v>
      </c>
      <c r="D338" s="124">
        <v>17102</v>
      </c>
      <c r="E338" s="157">
        <f>VLOOKUP(D338,'SOAT LIQ'!$A$87:$C$3416,3,FALSE)</f>
        <v>9</v>
      </c>
      <c r="F338" t="s">
        <v>21632</v>
      </c>
    </row>
    <row r="339" spans="1:6" x14ac:dyDescent="0.25">
      <c r="A339" t="s">
        <v>5142</v>
      </c>
      <c r="B339" s="100" t="s">
        <v>5586</v>
      </c>
      <c r="C339" s="99" t="s">
        <v>5293</v>
      </c>
      <c r="D339" s="124">
        <v>1127</v>
      </c>
      <c r="E339" s="157">
        <f>VLOOKUP(D339,'SOAT LIQ'!$A$87:$C$3416,3,FALSE)</f>
        <v>21</v>
      </c>
      <c r="F339" t="s">
        <v>21632</v>
      </c>
    </row>
    <row r="340" spans="1:6" x14ac:dyDescent="0.25">
      <c r="A340" t="s">
        <v>5142</v>
      </c>
      <c r="B340" s="100" t="s">
        <v>5587</v>
      </c>
      <c r="C340" s="99" t="s">
        <v>5293</v>
      </c>
      <c r="D340" s="124">
        <v>1386</v>
      </c>
      <c r="E340" s="157">
        <f>VLOOKUP(D340,'SOAT LIQ'!$A$87:$C$3416,3,FALSE)</f>
        <v>23</v>
      </c>
      <c r="F340" t="s">
        <v>21632</v>
      </c>
    </row>
    <row r="341" spans="1:6" x14ac:dyDescent="0.25">
      <c r="A341" t="s">
        <v>5142</v>
      </c>
      <c r="B341" s="100" t="s">
        <v>5588</v>
      </c>
      <c r="C341" s="99" t="s">
        <v>5293</v>
      </c>
      <c r="D341" s="124">
        <v>1127</v>
      </c>
      <c r="E341" s="157">
        <f>VLOOKUP(D341,'SOAT LIQ'!$A$87:$C$3416,3,FALSE)</f>
        <v>21</v>
      </c>
      <c r="F341" t="s">
        <v>21632</v>
      </c>
    </row>
    <row r="342" spans="1:6" x14ac:dyDescent="0.25">
      <c r="A342" t="s">
        <v>5142</v>
      </c>
      <c r="B342" s="100" t="s">
        <v>5589</v>
      </c>
      <c r="C342" s="99" t="s">
        <v>5590</v>
      </c>
      <c r="D342" s="124">
        <v>1144</v>
      </c>
      <c r="E342" s="157">
        <f>VLOOKUP(D342,'SOAT LIQ'!$A$87:$C$3416,3,FALSE)</f>
        <v>20</v>
      </c>
      <c r="F342" t="s">
        <v>21632</v>
      </c>
    </row>
    <row r="343" spans="1:6" x14ac:dyDescent="0.25">
      <c r="A343" t="s">
        <v>5142</v>
      </c>
      <c r="B343" s="100" t="s">
        <v>5591</v>
      </c>
      <c r="C343" s="99" t="s">
        <v>5590</v>
      </c>
      <c r="D343" s="124">
        <v>1144</v>
      </c>
      <c r="E343" s="157">
        <f>VLOOKUP(D343,'SOAT LIQ'!$A$87:$C$3416,3,FALSE)</f>
        <v>20</v>
      </c>
      <c r="F343" t="s">
        <v>21632</v>
      </c>
    </row>
    <row r="344" spans="1:6" x14ac:dyDescent="0.25">
      <c r="A344" t="s">
        <v>5142</v>
      </c>
      <c r="B344" s="100" t="s">
        <v>5592</v>
      </c>
      <c r="C344" s="99" t="s">
        <v>5590</v>
      </c>
      <c r="D344" s="124">
        <v>1144</v>
      </c>
      <c r="E344" s="157">
        <f>VLOOKUP(D344,'SOAT LIQ'!$A$87:$C$3416,3,FALSE)</f>
        <v>20</v>
      </c>
      <c r="F344" t="s">
        <v>21632</v>
      </c>
    </row>
    <row r="345" spans="1:6" x14ac:dyDescent="0.25">
      <c r="A345" t="s">
        <v>5142</v>
      </c>
      <c r="B345" s="100" t="s">
        <v>5593</v>
      </c>
      <c r="C345" s="99" t="s">
        <v>5590</v>
      </c>
      <c r="D345" s="124">
        <v>1144</v>
      </c>
      <c r="E345" s="157">
        <f>VLOOKUP(D345,'SOAT LIQ'!$A$87:$C$3416,3,FALSE)</f>
        <v>20</v>
      </c>
      <c r="F345" t="s">
        <v>21632</v>
      </c>
    </row>
    <row r="346" spans="1:6" x14ac:dyDescent="0.25">
      <c r="A346" t="s">
        <v>5142</v>
      </c>
      <c r="B346" s="100" t="s">
        <v>5594</v>
      </c>
      <c r="C346" s="99" t="s">
        <v>5590</v>
      </c>
      <c r="D346" s="124">
        <v>1144</v>
      </c>
      <c r="E346" s="157">
        <f>VLOOKUP(D346,'SOAT LIQ'!$A$87:$C$3416,3,FALSE)</f>
        <v>20</v>
      </c>
      <c r="F346" t="s">
        <v>21632</v>
      </c>
    </row>
    <row r="347" spans="1:6" x14ac:dyDescent="0.25">
      <c r="A347" t="s">
        <v>5142</v>
      </c>
      <c r="B347" s="100" t="s">
        <v>5595</v>
      </c>
      <c r="C347" s="99" t="s">
        <v>5590</v>
      </c>
      <c r="D347" s="124">
        <v>1144</v>
      </c>
      <c r="E347" s="157">
        <f>VLOOKUP(D347,'SOAT LIQ'!$A$87:$C$3416,3,FALSE)</f>
        <v>20</v>
      </c>
      <c r="F347" t="s">
        <v>21632</v>
      </c>
    </row>
    <row r="348" spans="1:6" x14ac:dyDescent="0.25">
      <c r="A348" t="s">
        <v>5142</v>
      </c>
      <c r="B348" s="100" t="s">
        <v>5596</v>
      </c>
      <c r="C348" s="99" t="s">
        <v>5590</v>
      </c>
      <c r="D348" s="124">
        <v>1144</v>
      </c>
      <c r="E348" s="157">
        <f>VLOOKUP(D348,'SOAT LIQ'!$A$87:$C$3416,3,FALSE)</f>
        <v>20</v>
      </c>
      <c r="F348" t="s">
        <v>21632</v>
      </c>
    </row>
    <row r="349" spans="1:6" x14ac:dyDescent="0.25">
      <c r="A349" t="s">
        <v>5142</v>
      </c>
      <c r="B349" s="100" t="s">
        <v>5597</v>
      </c>
      <c r="C349" s="99" t="s">
        <v>5590</v>
      </c>
      <c r="D349" s="124">
        <v>1144</v>
      </c>
      <c r="E349" s="157">
        <f>VLOOKUP(D349,'SOAT LIQ'!$A$87:$C$3416,3,FALSE)</f>
        <v>20</v>
      </c>
      <c r="F349" t="s">
        <v>21632</v>
      </c>
    </row>
    <row r="350" spans="1:6" x14ac:dyDescent="0.25">
      <c r="A350" t="s">
        <v>5142</v>
      </c>
      <c r="B350" s="100" t="s">
        <v>5598</v>
      </c>
      <c r="C350" s="99" t="s">
        <v>5590</v>
      </c>
      <c r="D350" s="124">
        <v>1144</v>
      </c>
      <c r="E350" s="157">
        <f>VLOOKUP(D350,'SOAT LIQ'!$A$87:$C$3416,3,FALSE)</f>
        <v>20</v>
      </c>
      <c r="F350" t="s">
        <v>21632</v>
      </c>
    </row>
    <row r="351" spans="1:6" x14ac:dyDescent="0.25">
      <c r="A351" t="s">
        <v>5142</v>
      </c>
      <c r="B351" s="100" t="s">
        <v>5599</v>
      </c>
      <c r="C351" s="99" t="s">
        <v>5590</v>
      </c>
      <c r="D351" s="124">
        <v>1144</v>
      </c>
      <c r="E351" s="157">
        <f>VLOOKUP(D351,'SOAT LIQ'!$A$87:$C$3416,3,FALSE)</f>
        <v>20</v>
      </c>
      <c r="F351" t="s">
        <v>21632</v>
      </c>
    </row>
    <row r="352" spans="1:6" x14ac:dyDescent="0.25">
      <c r="A352" t="s">
        <v>5142</v>
      </c>
      <c r="B352" s="100" t="s">
        <v>5600</v>
      </c>
      <c r="C352" s="99" t="s">
        <v>5590</v>
      </c>
      <c r="D352" s="124">
        <v>1144</v>
      </c>
      <c r="E352" s="157">
        <f>VLOOKUP(D352,'SOAT LIQ'!$A$87:$C$3416,3,FALSE)</f>
        <v>20</v>
      </c>
      <c r="F352" t="s">
        <v>21632</v>
      </c>
    </row>
    <row r="353" spans="1:6" x14ac:dyDescent="0.25">
      <c r="A353" t="s">
        <v>5142</v>
      </c>
      <c r="B353" s="100" t="s">
        <v>5601</v>
      </c>
      <c r="C353" s="99" t="s">
        <v>5590</v>
      </c>
      <c r="D353" s="124">
        <v>1144</v>
      </c>
      <c r="E353" s="157">
        <f>VLOOKUP(D353,'SOAT LIQ'!$A$87:$C$3416,3,FALSE)</f>
        <v>20</v>
      </c>
      <c r="F353" t="s">
        <v>21632</v>
      </c>
    </row>
    <row r="354" spans="1:6" x14ac:dyDescent="0.25">
      <c r="A354" t="s">
        <v>5142</v>
      </c>
      <c r="B354" s="100" t="s">
        <v>5602</v>
      </c>
      <c r="C354" s="99" t="s">
        <v>5590</v>
      </c>
      <c r="D354" s="124">
        <v>1144</v>
      </c>
      <c r="E354" s="157">
        <f>VLOOKUP(D354,'SOAT LIQ'!$A$87:$C$3416,3,FALSE)</f>
        <v>20</v>
      </c>
      <c r="F354" t="s">
        <v>21632</v>
      </c>
    </row>
    <row r="355" spans="1:6" x14ac:dyDescent="0.25">
      <c r="A355" t="s">
        <v>5142</v>
      </c>
      <c r="B355" s="100" t="s">
        <v>5603</v>
      </c>
      <c r="C355" s="99" t="s">
        <v>5590</v>
      </c>
      <c r="D355" s="124">
        <v>1144</v>
      </c>
      <c r="E355" s="157">
        <f>VLOOKUP(D355,'SOAT LIQ'!$A$87:$C$3416,3,FALSE)</f>
        <v>20</v>
      </c>
      <c r="F355" t="s">
        <v>21632</v>
      </c>
    </row>
    <row r="356" spans="1:6" x14ac:dyDescent="0.25">
      <c r="A356" t="s">
        <v>5142</v>
      </c>
      <c r="B356" s="100" t="s">
        <v>5604</v>
      </c>
      <c r="C356" s="99" t="s">
        <v>5590</v>
      </c>
      <c r="D356" s="124">
        <v>1144</v>
      </c>
      <c r="E356" s="157">
        <f>VLOOKUP(D356,'SOAT LIQ'!$A$87:$C$3416,3,FALSE)</f>
        <v>20</v>
      </c>
      <c r="F356" t="s">
        <v>21632</v>
      </c>
    </row>
    <row r="357" spans="1:6" x14ac:dyDescent="0.25">
      <c r="A357" t="s">
        <v>5142</v>
      </c>
      <c r="B357" s="100" t="s">
        <v>5605</v>
      </c>
      <c r="C357" s="99" t="s">
        <v>5590</v>
      </c>
      <c r="D357" s="124">
        <v>1144</v>
      </c>
      <c r="E357" s="157">
        <f>VLOOKUP(D357,'SOAT LIQ'!$A$87:$C$3416,3,FALSE)</f>
        <v>20</v>
      </c>
      <c r="F357" t="s">
        <v>21632</v>
      </c>
    </row>
    <row r="358" spans="1:6" x14ac:dyDescent="0.25">
      <c r="A358" t="s">
        <v>5142</v>
      </c>
      <c r="B358" s="100" t="s">
        <v>5606</v>
      </c>
      <c r="C358" s="99" t="s">
        <v>5590</v>
      </c>
      <c r="D358" s="124">
        <v>1144</v>
      </c>
      <c r="E358" s="157">
        <f>VLOOKUP(D358,'SOAT LIQ'!$A$87:$C$3416,3,FALSE)</f>
        <v>20</v>
      </c>
      <c r="F358" t="s">
        <v>21632</v>
      </c>
    </row>
    <row r="359" spans="1:6" x14ac:dyDescent="0.25">
      <c r="A359" t="s">
        <v>5142</v>
      </c>
      <c r="B359" s="100" t="s">
        <v>5607</v>
      </c>
      <c r="C359" s="99" t="s">
        <v>5590</v>
      </c>
      <c r="D359" s="124">
        <v>1144</v>
      </c>
      <c r="E359" s="157">
        <f>VLOOKUP(D359,'SOAT LIQ'!$A$87:$C$3416,3,FALSE)</f>
        <v>20</v>
      </c>
      <c r="F359" t="s">
        <v>21632</v>
      </c>
    </row>
    <row r="360" spans="1:6" x14ac:dyDescent="0.25">
      <c r="A360" t="s">
        <v>5142</v>
      </c>
      <c r="B360" s="100" t="s">
        <v>5608</v>
      </c>
      <c r="C360" s="99" t="s">
        <v>5590</v>
      </c>
      <c r="D360" s="124">
        <v>1144</v>
      </c>
      <c r="E360" s="157">
        <f>VLOOKUP(D360,'SOAT LIQ'!$A$87:$C$3416,3,FALSE)</f>
        <v>20</v>
      </c>
      <c r="F360" t="s">
        <v>21632</v>
      </c>
    </row>
    <row r="361" spans="1:6" x14ac:dyDescent="0.25">
      <c r="A361" t="s">
        <v>5142</v>
      </c>
      <c r="B361" s="100" t="s">
        <v>5609</v>
      </c>
      <c r="C361" s="99" t="s">
        <v>5590</v>
      </c>
      <c r="D361" s="124">
        <v>1144</v>
      </c>
      <c r="E361" s="157">
        <f>VLOOKUP(D361,'SOAT LIQ'!$A$87:$C$3416,3,FALSE)</f>
        <v>20</v>
      </c>
      <c r="F361" t="s">
        <v>21632</v>
      </c>
    </row>
    <row r="362" spans="1:6" x14ac:dyDescent="0.25">
      <c r="A362" t="s">
        <v>5142</v>
      </c>
      <c r="B362" s="100" t="s">
        <v>5610</v>
      </c>
      <c r="C362" s="99" t="s">
        <v>5590</v>
      </c>
      <c r="D362" s="124">
        <v>1144</v>
      </c>
      <c r="E362" s="157">
        <f>VLOOKUP(D362,'SOAT LIQ'!$A$87:$C$3416,3,FALSE)</f>
        <v>20</v>
      </c>
      <c r="F362" t="s">
        <v>21632</v>
      </c>
    </row>
    <row r="363" spans="1:6" x14ac:dyDescent="0.25">
      <c r="A363" t="s">
        <v>5142</v>
      </c>
      <c r="B363" s="100" t="s">
        <v>5611</v>
      </c>
      <c r="C363" s="99" t="s">
        <v>5590</v>
      </c>
      <c r="D363" s="124">
        <v>1144</v>
      </c>
      <c r="E363" s="157">
        <f>VLOOKUP(D363,'SOAT LIQ'!$A$87:$C$3416,3,FALSE)</f>
        <v>20</v>
      </c>
      <c r="F363" t="s">
        <v>21632</v>
      </c>
    </row>
    <row r="364" spans="1:6" x14ac:dyDescent="0.25">
      <c r="A364" t="s">
        <v>5142</v>
      </c>
      <c r="B364" s="100" t="s">
        <v>5612</v>
      </c>
      <c r="C364" s="99" t="s">
        <v>5590</v>
      </c>
      <c r="D364" s="124">
        <v>1144</v>
      </c>
      <c r="E364" s="157">
        <f>VLOOKUP(D364,'SOAT LIQ'!$A$87:$C$3416,3,FALSE)</f>
        <v>20</v>
      </c>
      <c r="F364" t="s">
        <v>21632</v>
      </c>
    </row>
    <row r="365" spans="1:6" x14ac:dyDescent="0.25">
      <c r="A365" t="s">
        <v>5142</v>
      </c>
      <c r="B365" s="100" t="s">
        <v>5613</v>
      </c>
      <c r="C365" s="99" t="s">
        <v>5614</v>
      </c>
      <c r="D365" s="124">
        <v>1144</v>
      </c>
      <c r="E365" s="157">
        <f>VLOOKUP(D365,'SOAT LIQ'!$A$87:$C$3416,3,FALSE)</f>
        <v>20</v>
      </c>
      <c r="F365" t="s">
        <v>21632</v>
      </c>
    </row>
    <row r="366" spans="1:6" x14ac:dyDescent="0.25">
      <c r="A366" t="s">
        <v>5142</v>
      </c>
      <c r="B366" s="100" t="s">
        <v>5615</v>
      </c>
      <c r="C366" s="99" t="s">
        <v>5614</v>
      </c>
      <c r="D366" s="124">
        <v>1144</v>
      </c>
      <c r="E366" s="157">
        <f>VLOOKUP(D366,'SOAT LIQ'!$A$87:$C$3416,3,FALSE)</f>
        <v>20</v>
      </c>
      <c r="F366" t="s">
        <v>21632</v>
      </c>
    </row>
    <row r="367" spans="1:6" x14ac:dyDescent="0.25">
      <c r="A367" t="s">
        <v>5142</v>
      </c>
      <c r="B367" s="100" t="s">
        <v>5616</v>
      </c>
      <c r="C367" s="99" t="s">
        <v>5614</v>
      </c>
      <c r="D367" s="124">
        <v>1144</v>
      </c>
      <c r="E367" s="157">
        <f>VLOOKUP(D367,'SOAT LIQ'!$A$87:$C$3416,3,FALSE)</f>
        <v>20</v>
      </c>
      <c r="F367" t="s">
        <v>21632</v>
      </c>
    </row>
    <row r="368" spans="1:6" x14ac:dyDescent="0.25">
      <c r="A368" t="s">
        <v>5142</v>
      </c>
      <c r="B368" s="100" t="s">
        <v>5617</v>
      </c>
      <c r="C368" s="99" t="s">
        <v>5614</v>
      </c>
      <c r="D368" s="124">
        <v>1144</v>
      </c>
      <c r="E368" s="157">
        <f>VLOOKUP(D368,'SOAT LIQ'!$A$87:$C$3416,3,FALSE)</f>
        <v>20</v>
      </c>
      <c r="F368" t="s">
        <v>21632</v>
      </c>
    </row>
    <row r="369" spans="1:6" x14ac:dyDescent="0.25">
      <c r="A369" t="s">
        <v>5142</v>
      </c>
      <c r="B369" s="100" t="s">
        <v>5618</v>
      </c>
      <c r="C369" s="99" t="s">
        <v>5614</v>
      </c>
      <c r="D369" s="124">
        <v>1144</v>
      </c>
      <c r="E369" s="157">
        <f>VLOOKUP(D369,'SOAT LIQ'!$A$87:$C$3416,3,FALSE)</f>
        <v>20</v>
      </c>
      <c r="F369" t="s">
        <v>21632</v>
      </c>
    </row>
    <row r="370" spans="1:6" x14ac:dyDescent="0.25">
      <c r="A370" t="s">
        <v>5142</v>
      </c>
      <c r="B370" s="100" t="s">
        <v>5619</v>
      </c>
      <c r="C370" s="99" t="s">
        <v>5614</v>
      </c>
      <c r="D370" s="124">
        <v>1144</v>
      </c>
      <c r="E370" s="157">
        <f>VLOOKUP(D370,'SOAT LIQ'!$A$87:$C$3416,3,FALSE)</f>
        <v>20</v>
      </c>
      <c r="F370" t="s">
        <v>21632</v>
      </c>
    </row>
    <row r="371" spans="1:6" x14ac:dyDescent="0.25">
      <c r="A371" t="s">
        <v>5142</v>
      </c>
      <c r="B371" s="100" t="s">
        <v>5620</v>
      </c>
      <c r="C371" s="99" t="s">
        <v>5614</v>
      </c>
      <c r="D371" s="124">
        <v>1144</v>
      </c>
      <c r="E371" s="157">
        <f>VLOOKUP(D371,'SOAT LIQ'!$A$87:$C$3416,3,FALSE)</f>
        <v>20</v>
      </c>
      <c r="F371" t="s">
        <v>21632</v>
      </c>
    </row>
    <row r="372" spans="1:6" x14ac:dyDescent="0.25">
      <c r="A372" t="s">
        <v>5142</v>
      </c>
      <c r="B372" s="100" t="s">
        <v>5621</v>
      </c>
      <c r="C372" s="99" t="s">
        <v>5614</v>
      </c>
      <c r="D372" s="124">
        <v>1144</v>
      </c>
      <c r="E372" s="157">
        <f>VLOOKUP(D372,'SOAT LIQ'!$A$87:$C$3416,3,FALSE)</f>
        <v>20</v>
      </c>
      <c r="F372" t="s">
        <v>21632</v>
      </c>
    </row>
    <row r="373" spans="1:6" x14ac:dyDescent="0.25">
      <c r="A373" t="s">
        <v>5142</v>
      </c>
      <c r="B373" s="100" t="s">
        <v>5622</v>
      </c>
      <c r="C373" s="99" t="s">
        <v>5614</v>
      </c>
      <c r="D373" s="124">
        <v>1144</v>
      </c>
      <c r="E373" s="157">
        <f>VLOOKUP(D373,'SOAT LIQ'!$A$87:$C$3416,3,FALSE)</f>
        <v>20</v>
      </c>
      <c r="F373" t="s">
        <v>21632</v>
      </c>
    </row>
    <row r="374" spans="1:6" x14ac:dyDescent="0.25">
      <c r="A374" t="s">
        <v>5142</v>
      </c>
      <c r="B374" s="100" t="s">
        <v>5623</v>
      </c>
      <c r="C374" s="99" t="s">
        <v>5614</v>
      </c>
      <c r="D374" s="124">
        <v>1144</v>
      </c>
      <c r="E374" s="157">
        <f>VLOOKUP(D374,'SOAT LIQ'!$A$87:$C$3416,3,FALSE)</f>
        <v>20</v>
      </c>
      <c r="F374" t="s">
        <v>21632</v>
      </c>
    </row>
    <row r="375" spans="1:6" x14ac:dyDescent="0.25">
      <c r="A375" t="s">
        <v>5142</v>
      </c>
      <c r="B375" s="100" t="s">
        <v>5624</v>
      </c>
      <c r="C375" s="99" t="s">
        <v>5614</v>
      </c>
      <c r="D375" s="124">
        <v>1144</v>
      </c>
      <c r="E375" s="157">
        <f>VLOOKUP(D375,'SOAT LIQ'!$A$87:$C$3416,3,FALSE)</f>
        <v>20</v>
      </c>
      <c r="F375" t="s">
        <v>21632</v>
      </c>
    </row>
    <row r="376" spans="1:6" x14ac:dyDescent="0.25">
      <c r="A376" t="s">
        <v>5142</v>
      </c>
      <c r="B376" s="100" t="s">
        <v>5625</v>
      </c>
      <c r="C376" s="99" t="s">
        <v>5614</v>
      </c>
      <c r="D376" s="124">
        <v>1144</v>
      </c>
      <c r="E376" s="157">
        <f>VLOOKUP(D376,'SOAT LIQ'!$A$87:$C$3416,3,FALSE)</f>
        <v>20</v>
      </c>
      <c r="F376" t="s">
        <v>21632</v>
      </c>
    </row>
    <row r="377" spans="1:6" x14ac:dyDescent="0.25">
      <c r="A377" t="s">
        <v>5142</v>
      </c>
      <c r="B377" s="100" t="s">
        <v>5626</v>
      </c>
      <c r="C377" s="99" t="s">
        <v>5614</v>
      </c>
      <c r="D377" s="124">
        <v>1144</v>
      </c>
      <c r="E377" s="157">
        <f>VLOOKUP(D377,'SOAT LIQ'!$A$87:$C$3416,3,FALSE)</f>
        <v>20</v>
      </c>
      <c r="F377" t="s">
        <v>21632</v>
      </c>
    </row>
    <row r="378" spans="1:6" x14ac:dyDescent="0.25">
      <c r="A378" t="s">
        <v>5142</v>
      </c>
      <c r="B378" s="100" t="s">
        <v>5627</v>
      </c>
      <c r="C378" s="99" t="s">
        <v>5614</v>
      </c>
      <c r="D378" s="124">
        <v>1144</v>
      </c>
      <c r="E378" s="157">
        <f>VLOOKUP(D378,'SOAT LIQ'!$A$87:$C$3416,3,FALSE)</f>
        <v>20</v>
      </c>
      <c r="F378" t="s">
        <v>21632</v>
      </c>
    </row>
    <row r="379" spans="1:6" x14ac:dyDescent="0.25">
      <c r="A379" t="s">
        <v>5142</v>
      </c>
      <c r="B379" s="100" t="s">
        <v>5628</v>
      </c>
      <c r="C379" s="99" t="s">
        <v>5614</v>
      </c>
      <c r="D379" s="124">
        <v>1144</v>
      </c>
      <c r="E379" s="157">
        <f>VLOOKUP(D379,'SOAT LIQ'!$A$87:$C$3416,3,FALSE)</f>
        <v>20</v>
      </c>
      <c r="F379" t="s">
        <v>21632</v>
      </c>
    </row>
    <row r="380" spans="1:6" x14ac:dyDescent="0.25">
      <c r="A380" t="s">
        <v>5142</v>
      </c>
      <c r="B380" s="100" t="s">
        <v>5629</v>
      </c>
      <c r="C380" s="99" t="s">
        <v>5614</v>
      </c>
      <c r="D380" s="124">
        <v>1144</v>
      </c>
      <c r="E380" s="157">
        <f>VLOOKUP(D380,'SOAT LIQ'!$A$87:$C$3416,3,FALSE)</f>
        <v>20</v>
      </c>
      <c r="F380" t="s">
        <v>21632</v>
      </c>
    </row>
    <row r="381" spans="1:6" x14ac:dyDescent="0.25">
      <c r="A381" t="s">
        <v>5142</v>
      </c>
      <c r="B381" s="100" t="s">
        <v>5630</v>
      </c>
      <c r="C381" s="99" t="s">
        <v>5614</v>
      </c>
      <c r="D381" s="124">
        <v>1144</v>
      </c>
      <c r="E381" s="157">
        <f>VLOOKUP(D381,'SOAT LIQ'!$A$87:$C$3416,3,FALSE)</f>
        <v>20</v>
      </c>
      <c r="F381" t="s">
        <v>21632</v>
      </c>
    </row>
    <row r="382" spans="1:6" x14ac:dyDescent="0.25">
      <c r="A382" t="s">
        <v>5142</v>
      </c>
      <c r="B382" s="100" t="s">
        <v>5631</v>
      </c>
      <c r="C382" s="99" t="s">
        <v>5614</v>
      </c>
      <c r="D382" s="124">
        <v>1144</v>
      </c>
      <c r="E382" s="157">
        <f>VLOOKUP(D382,'SOAT LIQ'!$A$87:$C$3416,3,FALSE)</f>
        <v>20</v>
      </c>
      <c r="F382" t="s">
        <v>21632</v>
      </c>
    </row>
    <row r="383" spans="1:6" x14ac:dyDescent="0.25">
      <c r="A383" t="s">
        <v>5142</v>
      </c>
      <c r="B383" s="100" t="s">
        <v>5632</v>
      </c>
      <c r="C383" s="99" t="s">
        <v>5614</v>
      </c>
      <c r="D383" s="124">
        <v>1144</v>
      </c>
      <c r="E383" s="157">
        <f>VLOOKUP(D383,'SOAT LIQ'!$A$87:$C$3416,3,FALSE)</f>
        <v>20</v>
      </c>
      <c r="F383" t="s">
        <v>21632</v>
      </c>
    </row>
    <row r="384" spans="1:6" x14ac:dyDescent="0.25">
      <c r="A384" t="s">
        <v>5142</v>
      </c>
      <c r="B384" s="100" t="s">
        <v>5633</v>
      </c>
      <c r="C384" s="99" t="s">
        <v>5614</v>
      </c>
      <c r="D384" s="124">
        <v>1144</v>
      </c>
      <c r="E384" s="157">
        <f>VLOOKUP(D384,'SOAT LIQ'!$A$87:$C$3416,3,FALSE)</f>
        <v>20</v>
      </c>
      <c r="F384" t="s">
        <v>21632</v>
      </c>
    </row>
    <row r="385" spans="1:6" x14ac:dyDescent="0.25">
      <c r="A385" t="s">
        <v>5142</v>
      </c>
      <c r="B385" s="100" t="s">
        <v>5634</v>
      </c>
      <c r="C385" s="99" t="s">
        <v>5614</v>
      </c>
      <c r="D385" s="124">
        <v>1144</v>
      </c>
      <c r="E385" s="157">
        <f>VLOOKUP(D385,'SOAT LIQ'!$A$87:$C$3416,3,FALSE)</f>
        <v>20</v>
      </c>
      <c r="F385" t="s">
        <v>21632</v>
      </c>
    </row>
    <row r="386" spans="1:6" x14ac:dyDescent="0.25">
      <c r="A386" t="s">
        <v>5142</v>
      </c>
      <c r="B386" s="100" t="s">
        <v>5635</v>
      </c>
      <c r="C386" s="99" t="s">
        <v>5614</v>
      </c>
      <c r="D386" s="124">
        <v>1144</v>
      </c>
      <c r="E386" s="157">
        <f>VLOOKUP(D386,'SOAT LIQ'!$A$87:$C$3416,3,FALSE)</f>
        <v>20</v>
      </c>
      <c r="F386" t="s">
        <v>21632</v>
      </c>
    </row>
    <row r="387" spans="1:6" x14ac:dyDescent="0.25">
      <c r="A387" t="s">
        <v>5142</v>
      </c>
      <c r="B387" s="100" t="s">
        <v>5636</v>
      </c>
      <c r="C387" s="99" t="s">
        <v>5614</v>
      </c>
      <c r="D387" s="124">
        <v>1144</v>
      </c>
      <c r="E387" s="157">
        <f>VLOOKUP(D387,'SOAT LIQ'!$A$87:$C$3416,3,FALSE)</f>
        <v>20</v>
      </c>
      <c r="F387" t="s">
        <v>21632</v>
      </c>
    </row>
    <row r="388" spans="1:6" x14ac:dyDescent="0.25">
      <c r="A388" t="s">
        <v>5142</v>
      </c>
      <c r="B388" s="100" t="s">
        <v>5637</v>
      </c>
      <c r="C388" s="99" t="s">
        <v>5614</v>
      </c>
      <c r="D388" s="124">
        <v>1144</v>
      </c>
      <c r="E388" s="157">
        <f>VLOOKUP(D388,'SOAT LIQ'!$A$87:$C$3416,3,FALSE)</f>
        <v>20</v>
      </c>
      <c r="F388" t="s">
        <v>21632</v>
      </c>
    </row>
    <row r="389" spans="1:6" x14ac:dyDescent="0.25">
      <c r="A389" t="s">
        <v>5142</v>
      </c>
      <c r="B389" s="100" t="s">
        <v>5638</v>
      </c>
      <c r="C389" s="99" t="s">
        <v>5614</v>
      </c>
      <c r="D389" s="124">
        <v>1144</v>
      </c>
      <c r="E389" s="157">
        <f>VLOOKUP(D389,'SOAT LIQ'!$A$87:$C$3416,3,FALSE)</f>
        <v>20</v>
      </c>
      <c r="F389" t="s">
        <v>21632</v>
      </c>
    </row>
    <row r="390" spans="1:6" x14ac:dyDescent="0.25">
      <c r="A390" t="s">
        <v>5142</v>
      </c>
      <c r="B390" s="100" t="s">
        <v>5639</v>
      </c>
      <c r="C390" s="99" t="s">
        <v>5640</v>
      </c>
      <c r="D390" s="124">
        <v>1144</v>
      </c>
      <c r="E390" s="157">
        <f>VLOOKUP(D390,'SOAT LIQ'!$A$87:$C$3416,3,FALSE)</f>
        <v>20</v>
      </c>
      <c r="F390" t="s">
        <v>21632</v>
      </c>
    </row>
    <row r="391" spans="1:6" x14ac:dyDescent="0.25">
      <c r="A391" t="s">
        <v>5142</v>
      </c>
      <c r="B391" s="100" t="s">
        <v>5641</v>
      </c>
      <c r="C391" s="99" t="s">
        <v>5640</v>
      </c>
      <c r="D391" s="124">
        <v>1144</v>
      </c>
      <c r="E391" s="157">
        <f>VLOOKUP(D391,'SOAT LIQ'!$A$87:$C$3416,3,FALSE)</f>
        <v>20</v>
      </c>
      <c r="F391" t="s">
        <v>21632</v>
      </c>
    </row>
    <row r="392" spans="1:6" x14ac:dyDescent="0.25">
      <c r="A392" t="s">
        <v>5142</v>
      </c>
      <c r="B392" s="100" t="s">
        <v>5642</v>
      </c>
      <c r="C392" s="99" t="s">
        <v>5640</v>
      </c>
      <c r="D392" s="124">
        <v>1144</v>
      </c>
      <c r="E392" s="157">
        <f>VLOOKUP(D392,'SOAT LIQ'!$A$87:$C$3416,3,FALSE)</f>
        <v>20</v>
      </c>
      <c r="F392" t="s">
        <v>21632</v>
      </c>
    </row>
    <row r="393" spans="1:6" x14ac:dyDescent="0.25">
      <c r="A393" t="s">
        <v>5142</v>
      </c>
      <c r="B393" s="100" t="s">
        <v>5643</v>
      </c>
      <c r="C393" s="99" t="s">
        <v>5640</v>
      </c>
      <c r="D393" s="124">
        <v>1144</v>
      </c>
      <c r="E393" s="157">
        <f>VLOOKUP(D393,'SOAT LIQ'!$A$87:$C$3416,3,FALSE)</f>
        <v>20</v>
      </c>
      <c r="F393" t="s">
        <v>21632</v>
      </c>
    </row>
    <row r="394" spans="1:6" x14ac:dyDescent="0.25">
      <c r="A394" t="s">
        <v>5142</v>
      </c>
      <c r="B394" s="100" t="s">
        <v>5644</v>
      </c>
      <c r="C394" s="99" t="s">
        <v>5640</v>
      </c>
      <c r="D394" s="124">
        <v>1144</v>
      </c>
      <c r="E394" s="157">
        <f>VLOOKUP(D394,'SOAT LIQ'!$A$87:$C$3416,3,FALSE)</f>
        <v>20</v>
      </c>
      <c r="F394" t="s">
        <v>21632</v>
      </c>
    </row>
    <row r="395" spans="1:6" x14ac:dyDescent="0.25">
      <c r="A395" t="s">
        <v>5142</v>
      </c>
      <c r="B395" s="100" t="s">
        <v>5645</v>
      </c>
      <c r="C395" s="99" t="s">
        <v>5640</v>
      </c>
      <c r="D395" s="124">
        <v>1144</v>
      </c>
      <c r="E395" s="157">
        <f>VLOOKUP(D395,'SOAT LIQ'!$A$87:$C$3416,3,FALSE)</f>
        <v>20</v>
      </c>
      <c r="F395" t="s">
        <v>21632</v>
      </c>
    </row>
    <row r="396" spans="1:6" x14ac:dyDescent="0.25">
      <c r="A396" t="s">
        <v>5142</v>
      </c>
      <c r="B396" s="100" t="s">
        <v>5646</v>
      </c>
      <c r="C396" s="99" t="s">
        <v>5640</v>
      </c>
      <c r="D396" s="124">
        <v>1144</v>
      </c>
      <c r="E396" s="157">
        <f>VLOOKUP(D396,'SOAT LIQ'!$A$87:$C$3416,3,FALSE)</f>
        <v>20</v>
      </c>
      <c r="F396" t="s">
        <v>21632</v>
      </c>
    </row>
    <row r="397" spans="1:6" x14ac:dyDescent="0.25">
      <c r="A397" t="s">
        <v>5142</v>
      </c>
      <c r="B397" s="100" t="s">
        <v>5647</v>
      </c>
      <c r="C397" s="99" t="s">
        <v>5640</v>
      </c>
      <c r="D397" s="124">
        <v>1144</v>
      </c>
      <c r="E397" s="157">
        <f>VLOOKUP(D397,'SOAT LIQ'!$A$87:$C$3416,3,FALSE)</f>
        <v>20</v>
      </c>
      <c r="F397" t="s">
        <v>21632</v>
      </c>
    </row>
    <row r="398" spans="1:6" x14ac:dyDescent="0.25">
      <c r="A398" t="s">
        <v>5142</v>
      </c>
      <c r="B398" s="100" t="s">
        <v>5648</v>
      </c>
      <c r="C398" s="99" t="s">
        <v>5640</v>
      </c>
      <c r="D398" s="124">
        <v>1144</v>
      </c>
      <c r="E398" s="157">
        <f>VLOOKUP(D398,'SOAT LIQ'!$A$87:$C$3416,3,FALSE)</f>
        <v>20</v>
      </c>
      <c r="F398" t="s">
        <v>21632</v>
      </c>
    </row>
    <row r="399" spans="1:6" x14ac:dyDescent="0.25">
      <c r="A399" t="s">
        <v>5142</v>
      </c>
      <c r="B399" s="100" t="s">
        <v>5649</v>
      </c>
      <c r="C399" s="99" t="s">
        <v>5640</v>
      </c>
      <c r="D399" s="124">
        <v>1144</v>
      </c>
      <c r="E399" s="157">
        <f>VLOOKUP(D399,'SOAT LIQ'!$A$87:$C$3416,3,FALSE)</f>
        <v>20</v>
      </c>
      <c r="F399" t="s">
        <v>21632</v>
      </c>
    </row>
    <row r="400" spans="1:6" x14ac:dyDescent="0.25">
      <c r="A400" t="s">
        <v>5142</v>
      </c>
      <c r="B400" s="100" t="s">
        <v>5650</v>
      </c>
      <c r="C400" s="99" t="s">
        <v>5640</v>
      </c>
      <c r="D400" s="124">
        <v>1144</v>
      </c>
      <c r="E400" s="157">
        <f>VLOOKUP(D400,'SOAT LIQ'!$A$87:$C$3416,3,FALSE)</f>
        <v>20</v>
      </c>
      <c r="F400" t="s">
        <v>21632</v>
      </c>
    </row>
    <row r="401" spans="1:6" x14ac:dyDescent="0.25">
      <c r="A401" t="s">
        <v>5142</v>
      </c>
      <c r="B401" s="100" t="s">
        <v>5651</v>
      </c>
      <c r="C401" s="99" t="s">
        <v>5640</v>
      </c>
      <c r="D401" s="124">
        <v>1144</v>
      </c>
      <c r="E401" s="157">
        <f>VLOOKUP(D401,'SOAT LIQ'!$A$87:$C$3416,3,FALSE)</f>
        <v>20</v>
      </c>
      <c r="F401" t="s">
        <v>21632</v>
      </c>
    </row>
    <row r="402" spans="1:6" x14ac:dyDescent="0.25">
      <c r="A402" t="s">
        <v>5142</v>
      </c>
      <c r="B402" s="100" t="s">
        <v>5652</v>
      </c>
      <c r="C402" s="99" t="s">
        <v>5640</v>
      </c>
      <c r="D402" s="124">
        <v>1144</v>
      </c>
      <c r="E402" s="157">
        <f>VLOOKUP(D402,'SOAT LIQ'!$A$87:$C$3416,3,FALSE)</f>
        <v>20</v>
      </c>
      <c r="F402" t="s">
        <v>21632</v>
      </c>
    </row>
    <row r="403" spans="1:6" x14ac:dyDescent="0.25">
      <c r="A403" t="s">
        <v>5142</v>
      </c>
      <c r="B403" s="100" t="s">
        <v>5653</v>
      </c>
      <c r="C403" s="99" t="s">
        <v>5640</v>
      </c>
      <c r="D403" s="124">
        <v>1144</v>
      </c>
      <c r="E403" s="157">
        <f>VLOOKUP(D403,'SOAT LIQ'!$A$87:$C$3416,3,FALSE)</f>
        <v>20</v>
      </c>
      <c r="F403" t="s">
        <v>21632</v>
      </c>
    </row>
    <row r="404" spans="1:6" x14ac:dyDescent="0.25">
      <c r="A404" t="s">
        <v>5142</v>
      </c>
      <c r="B404" s="100" t="s">
        <v>5654</v>
      </c>
      <c r="C404" s="99" t="s">
        <v>5640</v>
      </c>
      <c r="D404" s="124">
        <v>1144</v>
      </c>
      <c r="E404" s="157">
        <f>VLOOKUP(D404,'SOAT LIQ'!$A$87:$C$3416,3,FALSE)</f>
        <v>20</v>
      </c>
      <c r="F404" t="s">
        <v>21632</v>
      </c>
    </row>
    <row r="405" spans="1:6" x14ac:dyDescent="0.25">
      <c r="A405" t="s">
        <v>5142</v>
      </c>
      <c r="B405" s="100" t="s">
        <v>5655</v>
      </c>
      <c r="C405" s="99" t="s">
        <v>5640</v>
      </c>
      <c r="D405" s="124">
        <v>1144</v>
      </c>
      <c r="E405" s="157">
        <f>VLOOKUP(D405,'SOAT LIQ'!$A$87:$C$3416,3,FALSE)</f>
        <v>20</v>
      </c>
      <c r="F405" t="s">
        <v>21632</v>
      </c>
    </row>
    <row r="406" spans="1:6" x14ac:dyDescent="0.25">
      <c r="A406" t="s">
        <v>5142</v>
      </c>
      <c r="B406" s="100" t="s">
        <v>5656</v>
      </c>
      <c r="C406" s="99" t="s">
        <v>5640</v>
      </c>
      <c r="D406" s="124">
        <v>1144</v>
      </c>
      <c r="E406" s="157">
        <f>VLOOKUP(D406,'SOAT LIQ'!$A$87:$C$3416,3,FALSE)</f>
        <v>20</v>
      </c>
      <c r="F406" t="s">
        <v>21632</v>
      </c>
    </row>
    <row r="407" spans="1:6" x14ac:dyDescent="0.25">
      <c r="A407" t="s">
        <v>5142</v>
      </c>
      <c r="B407" s="100" t="s">
        <v>5657</v>
      </c>
      <c r="C407" s="99" t="s">
        <v>5640</v>
      </c>
      <c r="D407" s="124">
        <v>1144</v>
      </c>
      <c r="E407" s="157">
        <f>VLOOKUP(D407,'SOAT LIQ'!$A$87:$C$3416,3,FALSE)</f>
        <v>20</v>
      </c>
      <c r="F407" t="s">
        <v>21632</v>
      </c>
    </row>
    <row r="408" spans="1:6" x14ac:dyDescent="0.25">
      <c r="A408" t="s">
        <v>5142</v>
      </c>
      <c r="B408" s="100" t="s">
        <v>5658</v>
      </c>
      <c r="C408" s="99" t="s">
        <v>5640</v>
      </c>
      <c r="D408" s="124">
        <v>1144</v>
      </c>
      <c r="E408" s="157">
        <f>VLOOKUP(D408,'SOAT LIQ'!$A$87:$C$3416,3,FALSE)</f>
        <v>20</v>
      </c>
      <c r="F408" t="s">
        <v>21632</v>
      </c>
    </row>
    <row r="409" spans="1:6" x14ac:dyDescent="0.25">
      <c r="A409" t="s">
        <v>5142</v>
      </c>
      <c r="B409" s="100" t="s">
        <v>5659</v>
      </c>
      <c r="C409" s="99" t="s">
        <v>5640</v>
      </c>
      <c r="D409" s="124">
        <v>1144</v>
      </c>
      <c r="E409" s="157">
        <f>VLOOKUP(D409,'SOAT LIQ'!$A$87:$C$3416,3,FALSE)</f>
        <v>20</v>
      </c>
      <c r="F409" t="s">
        <v>21632</v>
      </c>
    </row>
    <row r="410" spans="1:6" x14ac:dyDescent="0.25">
      <c r="A410" t="s">
        <v>5142</v>
      </c>
      <c r="B410" s="100" t="s">
        <v>5660</v>
      </c>
      <c r="C410" s="99" t="s">
        <v>5640</v>
      </c>
      <c r="D410" s="124">
        <v>1144</v>
      </c>
      <c r="E410" s="157">
        <f>VLOOKUP(D410,'SOAT LIQ'!$A$87:$C$3416,3,FALSE)</f>
        <v>20</v>
      </c>
      <c r="F410" t="s">
        <v>21632</v>
      </c>
    </row>
    <row r="411" spans="1:6" x14ac:dyDescent="0.25">
      <c r="A411" t="s">
        <v>5142</v>
      </c>
      <c r="B411" s="100" t="s">
        <v>5661</v>
      </c>
      <c r="C411" s="99" t="s">
        <v>5640</v>
      </c>
      <c r="D411" s="124">
        <v>1144</v>
      </c>
      <c r="E411" s="157">
        <f>VLOOKUP(D411,'SOAT LIQ'!$A$87:$C$3416,3,FALSE)</f>
        <v>20</v>
      </c>
      <c r="F411" t="s">
        <v>21632</v>
      </c>
    </row>
    <row r="412" spans="1:6" x14ac:dyDescent="0.25">
      <c r="A412" t="s">
        <v>5142</v>
      </c>
      <c r="B412" s="100" t="s">
        <v>5662</v>
      </c>
      <c r="C412" s="99" t="s">
        <v>5640</v>
      </c>
      <c r="D412" s="124">
        <v>1144</v>
      </c>
      <c r="E412" s="157">
        <f>VLOOKUP(D412,'SOAT LIQ'!$A$87:$C$3416,3,FALSE)</f>
        <v>20</v>
      </c>
      <c r="F412" t="s">
        <v>21632</v>
      </c>
    </row>
    <row r="413" spans="1:6" x14ac:dyDescent="0.25">
      <c r="A413" t="s">
        <v>5142</v>
      </c>
      <c r="B413" s="100" t="s">
        <v>5664</v>
      </c>
      <c r="C413" s="99" t="s">
        <v>5663</v>
      </c>
      <c r="D413" s="124">
        <v>1334</v>
      </c>
      <c r="E413" s="157">
        <f>VLOOKUP(D413,'SOAT LIQ'!$A$87:$C$3416,3,FALSE)</f>
        <v>22</v>
      </c>
      <c r="F413" t="s">
        <v>21632</v>
      </c>
    </row>
    <row r="414" spans="1:6" x14ac:dyDescent="0.25">
      <c r="A414" t="s">
        <v>5142</v>
      </c>
      <c r="B414" s="100" t="s">
        <v>5666</v>
      </c>
      <c r="C414" s="99" t="s">
        <v>5665</v>
      </c>
      <c r="D414" s="124">
        <v>1334</v>
      </c>
      <c r="E414" s="157">
        <f>VLOOKUP(D414,'SOAT LIQ'!$A$87:$C$3416,3,FALSE)</f>
        <v>22</v>
      </c>
      <c r="F414" t="s">
        <v>21632</v>
      </c>
    </row>
    <row r="415" spans="1:6" x14ac:dyDescent="0.25">
      <c r="A415" t="s">
        <v>5142</v>
      </c>
      <c r="B415" s="100" t="s">
        <v>5668</v>
      </c>
      <c r="C415" s="99" t="s">
        <v>5667</v>
      </c>
      <c r="D415" s="124">
        <v>1332</v>
      </c>
      <c r="E415" s="157">
        <f>VLOOKUP(D415,'SOAT LIQ'!$A$87:$C$3416,3,FALSE)</f>
        <v>21</v>
      </c>
      <c r="F415" t="s">
        <v>21632</v>
      </c>
    </row>
    <row r="416" spans="1:6" x14ac:dyDescent="0.25">
      <c r="A416" t="s">
        <v>5142</v>
      </c>
      <c r="B416" s="100" t="s">
        <v>5670</v>
      </c>
      <c r="C416" s="99" t="s">
        <v>5669</v>
      </c>
      <c r="D416" s="124">
        <v>1332</v>
      </c>
      <c r="E416" s="157">
        <f>VLOOKUP(D416,'SOAT LIQ'!$A$87:$C$3416,3,FALSE)</f>
        <v>21</v>
      </c>
      <c r="F416" t="s">
        <v>21632</v>
      </c>
    </row>
    <row r="417" spans="1:6" x14ac:dyDescent="0.25">
      <c r="A417" t="s">
        <v>5142</v>
      </c>
      <c r="B417" s="100" t="s">
        <v>5672</v>
      </c>
      <c r="C417" s="99" t="s">
        <v>5671</v>
      </c>
      <c r="D417" s="124">
        <v>1334</v>
      </c>
      <c r="E417" s="157">
        <f>VLOOKUP(D417,'SOAT LIQ'!$A$87:$C$3416,3,FALSE)</f>
        <v>22</v>
      </c>
      <c r="F417" t="s">
        <v>21632</v>
      </c>
    </row>
    <row r="418" spans="1:6" x14ac:dyDescent="0.25">
      <c r="A418" t="s">
        <v>5142</v>
      </c>
      <c r="B418" s="100" t="s">
        <v>5674</v>
      </c>
      <c r="C418" s="99" t="s">
        <v>5673</v>
      </c>
      <c r="D418" s="124">
        <v>1332</v>
      </c>
      <c r="E418" s="157">
        <f>VLOOKUP(D418,'SOAT LIQ'!$A$87:$C$3416,3,FALSE)</f>
        <v>21</v>
      </c>
      <c r="F418" t="s">
        <v>21632</v>
      </c>
    </row>
    <row r="419" spans="1:6" x14ac:dyDescent="0.25">
      <c r="A419" t="s">
        <v>5142</v>
      </c>
      <c r="B419" s="100" t="s">
        <v>5676</v>
      </c>
      <c r="C419" s="99" t="s">
        <v>5675</v>
      </c>
      <c r="D419" s="124">
        <v>1334</v>
      </c>
      <c r="E419" s="157">
        <f>VLOOKUP(D419,'SOAT LIQ'!$A$87:$C$3416,3,FALSE)</f>
        <v>22</v>
      </c>
      <c r="F419" t="s">
        <v>21632</v>
      </c>
    </row>
    <row r="420" spans="1:6" x14ac:dyDescent="0.25">
      <c r="A420" t="s">
        <v>5142</v>
      </c>
      <c r="B420" s="100" t="s">
        <v>5677</v>
      </c>
      <c r="C420" s="99" t="s">
        <v>5663</v>
      </c>
      <c r="D420" s="124">
        <v>1334</v>
      </c>
      <c r="E420" s="157">
        <f>VLOOKUP(D420,'SOAT LIQ'!$A$87:$C$3416,3,FALSE)</f>
        <v>22</v>
      </c>
      <c r="F420" t="s">
        <v>21632</v>
      </c>
    </row>
    <row r="421" spans="1:6" x14ac:dyDescent="0.25">
      <c r="A421" t="s">
        <v>5142</v>
      </c>
      <c r="B421" s="100" t="s">
        <v>5678</v>
      </c>
      <c r="C421" s="99" t="s">
        <v>5663</v>
      </c>
      <c r="D421" s="124">
        <v>1334</v>
      </c>
      <c r="E421" s="157">
        <f>VLOOKUP(D421,'SOAT LIQ'!$A$87:$C$3416,3,FALSE)</f>
        <v>22</v>
      </c>
      <c r="F421" t="s">
        <v>21632</v>
      </c>
    </row>
    <row r="422" spans="1:6" x14ac:dyDescent="0.25">
      <c r="A422" t="s">
        <v>5142</v>
      </c>
      <c r="B422" s="100" t="s">
        <v>5680</v>
      </c>
      <c r="C422" s="99" t="s">
        <v>5679</v>
      </c>
      <c r="D422" s="124">
        <v>1147</v>
      </c>
      <c r="E422" s="157">
        <f>VLOOKUP(D422,'SOAT LIQ'!$A$87:$C$3416,3,FALSE)</f>
        <v>22</v>
      </c>
      <c r="F422" t="s">
        <v>21632</v>
      </c>
    </row>
    <row r="423" spans="1:6" x14ac:dyDescent="0.25">
      <c r="A423" t="s">
        <v>5142</v>
      </c>
      <c r="B423" s="100" t="s">
        <v>5682</v>
      </c>
      <c r="C423" s="99" t="s">
        <v>5681</v>
      </c>
      <c r="D423" s="124">
        <v>1384</v>
      </c>
      <c r="E423" s="157">
        <f>VLOOKUP(D423,'SOAT LIQ'!$A$87:$C$3416,3,FALSE)</f>
        <v>21</v>
      </c>
      <c r="F423" t="s">
        <v>21632</v>
      </c>
    </row>
    <row r="424" spans="1:6" x14ac:dyDescent="0.25">
      <c r="A424" t="s">
        <v>5142</v>
      </c>
      <c r="B424" s="100" t="s">
        <v>4931</v>
      </c>
      <c r="C424" s="99" t="s">
        <v>5417</v>
      </c>
      <c r="D424" s="124">
        <v>1352</v>
      </c>
      <c r="E424" s="157">
        <f>VLOOKUP(D424,'SOAT LIQ'!$A$87:$C$3416,3,FALSE)</f>
        <v>20</v>
      </c>
      <c r="F424" t="s">
        <v>21632</v>
      </c>
    </row>
    <row r="425" spans="1:6" x14ac:dyDescent="0.25">
      <c r="A425" t="s">
        <v>5142</v>
      </c>
      <c r="B425" s="100" t="s">
        <v>4847</v>
      </c>
      <c r="C425" s="99" t="s">
        <v>5683</v>
      </c>
      <c r="D425" s="124">
        <v>1352</v>
      </c>
      <c r="E425" s="157">
        <f>VLOOKUP(D425,'SOAT LIQ'!$A$87:$C$3416,3,FALSE)</f>
        <v>20</v>
      </c>
      <c r="F425" t="s">
        <v>21632</v>
      </c>
    </row>
    <row r="426" spans="1:6" x14ac:dyDescent="0.25">
      <c r="A426" t="s">
        <v>5142</v>
      </c>
      <c r="B426" s="100" t="s">
        <v>5684</v>
      </c>
      <c r="C426" s="99" t="s">
        <v>5683</v>
      </c>
      <c r="D426" s="124">
        <v>1352</v>
      </c>
      <c r="E426" s="157">
        <f>VLOOKUP(D426,'SOAT LIQ'!$A$87:$C$3416,3,FALSE)</f>
        <v>20</v>
      </c>
      <c r="F426" t="s">
        <v>21632</v>
      </c>
    </row>
    <row r="427" spans="1:6" x14ac:dyDescent="0.25">
      <c r="A427" t="s">
        <v>5142</v>
      </c>
      <c r="B427" s="100" t="s">
        <v>5685</v>
      </c>
      <c r="C427" s="99" t="s">
        <v>5686</v>
      </c>
      <c r="D427" s="124">
        <v>1352</v>
      </c>
      <c r="E427" s="157">
        <f>VLOOKUP(D427,'SOAT LIQ'!$A$87:$C$3416,3,FALSE)</f>
        <v>20</v>
      </c>
      <c r="F427" t="s">
        <v>21632</v>
      </c>
    </row>
    <row r="428" spans="1:6" x14ac:dyDescent="0.25">
      <c r="A428" t="s">
        <v>5142</v>
      </c>
      <c r="B428" s="100" t="s">
        <v>5687</v>
      </c>
      <c r="C428" s="99" t="s">
        <v>5686</v>
      </c>
      <c r="D428" s="124">
        <v>1352</v>
      </c>
      <c r="E428" s="157">
        <f>VLOOKUP(D428,'SOAT LIQ'!$A$87:$C$3416,3,FALSE)</f>
        <v>20</v>
      </c>
      <c r="F428" t="s">
        <v>21632</v>
      </c>
    </row>
    <row r="429" spans="1:6" x14ac:dyDescent="0.25">
      <c r="A429" t="s">
        <v>5142</v>
      </c>
      <c r="B429" s="100" t="s">
        <v>5688</v>
      </c>
      <c r="C429" s="99" t="s">
        <v>5686</v>
      </c>
      <c r="D429" s="124">
        <v>1301</v>
      </c>
      <c r="E429" s="157">
        <f>VLOOKUP(D429,'SOAT LIQ'!$A$87:$C$3416,3,FALSE)</f>
        <v>20</v>
      </c>
      <c r="F429" t="s">
        <v>21632</v>
      </c>
    </row>
    <row r="430" spans="1:6" x14ac:dyDescent="0.25">
      <c r="A430" t="s">
        <v>5142</v>
      </c>
      <c r="B430" s="100" t="s">
        <v>5689</v>
      </c>
      <c r="C430" s="99" t="s">
        <v>5690</v>
      </c>
      <c r="D430" s="124">
        <v>1225</v>
      </c>
      <c r="E430" s="157">
        <f>VLOOKUP(D430,'SOAT LIQ'!$A$87:$C$3416,3,FALSE)</f>
        <v>13</v>
      </c>
      <c r="F430" t="s">
        <v>21632</v>
      </c>
    </row>
    <row r="431" spans="1:6" x14ac:dyDescent="0.25">
      <c r="A431" t="s">
        <v>5142</v>
      </c>
      <c r="B431" s="100" t="s">
        <v>5691</v>
      </c>
      <c r="C431" s="99" t="s">
        <v>5692</v>
      </c>
      <c r="D431" s="124">
        <v>1226</v>
      </c>
      <c r="E431" s="157">
        <f>VLOOKUP(D431,'SOAT LIQ'!$A$87:$C$3416,3,FALSE)</f>
        <v>13</v>
      </c>
      <c r="F431" t="s">
        <v>21632</v>
      </c>
    </row>
    <row r="432" spans="1:6" x14ac:dyDescent="0.25">
      <c r="A432" t="s">
        <v>5142</v>
      </c>
      <c r="B432" s="100" t="s">
        <v>5693</v>
      </c>
      <c r="C432" s="99" t="s">
        <v>5692</v>
      </c>
      <c r="D432" s="124">
        <v>1227</v>
      </c>
      <c r="E432" s="157">
        <f>VLOOKUP(D432,'SOAT LIQ'!$A$87:$C$3416,3,FALSE)</f>
        <v>12</v>
      </c>
      <c r="F432" t="s">
        <v>21632</v>
      </c>
    </row>
    <row r="433" spans="1:6" x14ac:dyDescent="0.25">
      <c r="A433" t="s">
        <v>5142</v>
      </c>
      <c r="B433" s="100" t="s">
        <v>5694</v>
      </c>
      <c r="C433" s="99" t="s">
        <v>5695</v>
      </c>
      <c r="D433" s="124">
        <v>1225</v>
      </c>
      <c r="E433" s="157">
        <f>VLOOKUP(D433,'SOAT LIQ'!$A$87:$C$3416,3,FALSE)</f>
        <v>13</v>
      </c>
      <c r="F433" t="s">
        <v>21632</v>
      </c>
    </row>
    <row r="434" spans="1:6" x14ac:dyDescent="0.25">
      <c r="A434" t="s">
        <v>5142</v>
      </c>
      <c r="B434" s="100" t="s">
        <v>5696</v>
      </c>
      <c r="C434" s="99" t="s">
        <v>5695</v>
      </c>
      <c r="D434" s="124">
        <v>1227</v>
      </c>
      <c r="E434" s="157">
        <f>VLOOKUP(D434,'SOAT LIQ'!$A$87:$C$3416,3,FALSE)</f>
        <v>12</v>
      </c>
      <c r="F434" t="s">
        <v>21632</v>
      </c>
    </row>
    <row r="435" spans="1:6" x14ac:dyDescent="0.25">
      <c r="A435" t="s">
        <v>5142</v>
      </c>
      <c r="B435" s="100" t="s">
        <v>5697</v>
      </c>
      <c r="C435" s="99" t="s">
        <v>5698</v>
      </c>
      <c r="D435" s="124">
        <v>1227</v>
      </c>
      <c r="E435" s="157">
        <f>VLOOKUP(D435,'SOAT LIQ'!$A$87:$C$3416,3,FALSE)</f>
        <v>12</v>
      </c>
      <c r="F435" t="s">
        <v>21632</v>
      </c>
    </row>
    <row r="436" spans="1:6" x14ac:dyDescent="0.25">
      <c r="A436" t="s">
        <v>5142</v>
      </c>
      <c r="B436" s="100" t="s">
        <v>5699</v>
      </c>
      <c r="C436" s="99" t="s">
        <v>5700</v>
      </c>
      <c r="D436" s="124">
        <v>1227</v>
      </c>
      <c r="E436" s="157">
        <f>VLOOKUP(D436,'SOAT LIQ'!$A$87:$C$3416,3,FALSE)</f>
        <v>12</v>
      </c>
      <c r="F436" t="s">
        <v>21632</v>
      </c>
    </row>
    <row r="437" spans="1:6" x14ac:dyDescent="0.25">
      <c r="A437" t="s">
        <v>5142</v>
      </c>
      <c r="B437" s="100" t="s">
        <v>4343</v>
      </c>
      <c r="C437" s="99" t="s">
        <v>5701</v>
      </c>
      <c r="D437" s="124">
        <v>1252</v>
      </c>
      <c r="E437" s="157">
        <f>VLOOKUP(D437,'SOAT LIQ'!$A$87:$C$3416,3,FALSE)</f>
        <v>4</v>
      </c>
      <c r="F437" t="s">
        <v>21632</v>
      </c>
    </row>
    <row r="438" spans="1:6" x14ac:dyDescent="0.25">
      <c r="A438" t="s">
        <v>5142</v>
      </c>
      <c r="B438" s="100" t="s">
        <v>4167</v>
      </c>
      <c r="C438" s="99" t="s">
        <v>5559</v>
      </c>
      <c r="D438" s="124">
        <v>1348</v>
      </c>
      <c r="E438" s="157">
        <f>VLOOKUP(D438,'SOAT LIQ'!$A$87:$C$3416,3,FALSE)</f>
        <v>12</v>
      </c>
      <c r="F438" t="s">
        <v>21632</v>
      </c>
    </row>
    <row r="439" spans="1:6" x14ac:dyDescent="0.25">
      <c r="A439" t="s">
        <v>5523</v>
      </c>
      <c r="B439" s="100" t="s">
        <v>4167</v>
      </c>
      <c r="C439" s="99" t="s">
        <v>5559</v>
      </c>
      <c r="D439" s="124">
        <v>1348</v>
      </c>
      <c r="E439" s="157">
        <f>VLOOKUP(D439,'SOAT LIQ'!$A$87:$C$3416,3,FALSE)</f>
        <v>12</v>
      </c>
      <c r="F439" t="s">
        <v>21632</v>
      </c>
    </row>
    <row r="440" spans="1:6" x14ac:dyDescent="0.25">
      <c r="A440" t="s">
        <v>5142</v>
      </c>
      <c r="B440" s="100" t="s">
        <v>5703</v>
      </c>
      <c r="C440" s="99" t="s">
        <v>5702</v>
      </c>
      <c r="D440" s="124">
        <v>1348</v>
      </c>
      <c r="E440" s="157">
        <f>VLOOKUP(D440,'SOAT LIQ'!$A$87:$C$3416,3,FALSE)</f>
        <v>12</v>
      </c>
      <c r="F440" t="s">
        <v>21632</v>
      </c>
    </row>
    <row r="441" spans="1:6" x14ac:dyDescent="0.25">
      <c r="A441" t="s">
        <v>5704</v>
      </c>
      <c r="B441" s="100" t="s">
        <v>5703</v>
      </c>
      <c r="C441" s="99" t="s">
        <v>5702</v>
      </c>
      <c r="D441" s="124">
        <v>1348</v>
      </c>
      <c r="E441" s="157">
        <f>VLOOKUP(D441,'SOAT LIQ'!$A$87:$C$3416,3,FALSE)</f>
        <v>12</v>
      </c>
      <c r="F441" t="s">
        <v>21632</v>
      </c>
    </row>
    <row r="442" spans="1:6" x14ac:dyDescent="0.25">
      <c r="A442" t="s">
        <v>5142</v>
      </c>
      <c r="B442" s="100" t="s">
        <v>5706</v>
      </c>
      <c r="C442" s="99" t="s">
        <v>5705</v>
      </c>
      <c r="D442" s="124">
        <v>1240</v>
      </c>
      <c r="E442" s="157">
        <f>VLOOKUP(D442,'SOAT LIQ'!$A$87:$C$3416,3,FALSE)</f>
        <v>9</v>
      </c>
      <c r="F442" t="s">
        <v>21632</v>
      </c>
    </row>
    <row r="443" spans="1:6" x14ac:dyDescent="0.25">
      <c r="A443" t="s">
        <v>5142</v>
      </c>
      <c r="B443" s="100" t="s">
        <v>5708</v>
      </c>
      <c r="C443" s="99" t="s">
        <v>5707</v>
      </c>
      <c r="D443" s="124">
        <v>1389</v>
      </c>
      <c r="E443" s="157">
        <f>VLOOKUP(D443,'SOAT LIQ'!$A$87:$C$3416,3,FALSE)</f>
        <v>13</v>
      </c>
      <c r="F443" t="s">
        <v>21632</v>
      </c>
    </row>
    <row r="444" spans="1:6" x14ac:dyDescent="0.25">
      <c r="A444" t="s">
        <v>5704</v>
      </c>
      <c r="B444" s="100" t="s">
        <v>5708</v>
      </c>
      <c r="C444" s="99" t="s">
        <v>5707</v>
      </c>
      <c r="D444" s="124">
        <v>1389</v>
      </c>
      <c r="E444" s="157">
        <f>VLOOKUP(D444,'SOAT LIQ'!$A$87:$C$3416,3,FALSE)</f>
        <v>13</v>
      </c>
      <c r="F444" t="s">
        <v>21632</v>
      </c>
    </row>
    <row r="445" spans="1:6" x14ac:dyDescent="0.25">
      <c r="A445" t="s">
        <v>5142</v>
      </c>
      <c r="B445" s="100" t="s">
        <v>5710</v>
      </c>
      <c r="C445" s="99" t="s">
        <v>5709</v>
      </c>
      <c r="D445" s="124">
        <v>1389</v>
      </c>
      <c r="E445" s="157">
        <f>VLOOKUP(D445,'SOAT LIQ'!$A$87:$C$3416,3,FALSE)</f>
        <v>13</v>
      </c>
      <c r="F445" t="s">
        <v>21632</v>
      </c>
    </row>
    <row r="446" spans="1:6" x14ac:dyDescent="0.25">
      <c r="A446" t="s">
        <v>5142</v>
      </c>
      <c r="B446" s="100" t="s">
        <v>5711</v>
      </c>
      <c r="C446" s="99" t="s">
        <v>5712</v>
      </c>
      <c r="D446" s="124">
        <v>26104</v>
      </c>
      <c r="E446" s="157" t="e">
        <f>VLOOKUP(D446,'SOAT LIQ'!$A$87:$C$3416,3,FALSE)</f>
        <v>#N/A</v>
      </c>
      <c r="F446" t="s">
        <v>21632</v>
      </c>
    </row>
    <row r="447" spans="1:6" x14ac:dyDescent="0.25">
      <c r="A447" t="s">
        <v>5713</v>
      </c>
      <c r="B447" s="100" t="s">
        <v>5711</v>
      </c>
      <c r="C447" s="99" t="s">
        <v>5712</v>
      </c>
      <c r="D447" s="124">
        <v>26104</v>
      </c>
      <c r="E447" s="157" t="e">
        <f>VLOOKUP(D447,'SOAT LIQ'!$A$87:$C$3416,3,FALSE)</f>
        <v>#N/A</v>
      </c>
    </row>
    <row r="448" spans="1:6" x14ac:dyDescent="0.25">
      <c r="A448" t="s">
        <v>5704</v>
      </c>
      <c r="B448" s="100" t="s">
        <v>5711</v>
      </c>
      <c r="C448" s="99" t="s">
        <v>5712</v>
      </c>
      <c r="D448" s="124">
        <v>26104</v>
      </c>
      <c r="E448" s="157" t="e">
        <f>VLOOKUP(D448,'SOAT LIQ'!$A$87:$C$3416,3,FALSE)</f>
        <v>#N/A</v>
      </c>
    </row>
    <row r="449" spans="1:6" x14ac:dyDescent="0.25">
      <c r="A449" t="s">
        <v>5523</v>
      </c>
      <c r="B449" s="100" t="s">
        <v>5711</v>
      </c>
      <c r="C449" s="99" t="s">
        <v>5712</v>
      </c>
      <c r="D449" s="124">
        <v>26104</v>
      </c>
      <c r="E449" s="157" t="e">
        <f>VLOOKUP(D449,'SOAT LIQ'!$A$87:$C$3416,3,FALSE)</f>
        <v>#N/A</v>
      </c>
      <c r="F449" t="s">
        <v>21632</v>
      </c>
    </row>
    <row r="450" spans="1:6" x14ac:dyDescent="0.25">
      <c r="A450" t="s">
        <v>5704</v>
      </c>
      <c r="B450" s="100" t="s">
        <v>5714</v>
      </c>
      <c r="C450" s="99" t="s">
        <v>5712</v>
      </c>
      <c r="D450" s="124">
        <v>26104</v>
      </c>
      <c r="E450" s="157" t="e">
        <f>VLOOKUP(D450,'SOAT LIQ'!$A$87:$C$3416,3,FALSE)</f>
        <v>#N/A</v>
      </c>
    </row>
    <row r="451" spans="1:6" x14ac:dyDescent="0.25">
      <c r="A451" t="s">
        <v>5142</v>
      </c>
      <c r="B451" s="100" t="s">
        <v>5714</v>
      </c>
      <c r="C451" s="99" t="s">
        <v>5712</v>
      </c>
      <c r="D451" s="124">
        <v>26104</v>
      </c>
      <c r="E451" s="157" t="e">
        <f>VLOOKUP(D451,'SOAT LIQ'!$A$87:$C$3416,3,FALSE)</f>
        <v>#N/A</v>
      </c>
      <c r="F451" t="s">
        <v>21632</v>
      </c>
    </row>
    <row r="452" spans="1:6" x14ac:dyDescent="0.25">
      <c r="A452" t="s">
        <v>5704</v>
      </c>
      <c r="B452" s="100" t="s">
        <v>5715</v>
      </c>
      <c r="C452" s="99" t="s">
        <v>5559</v>
      </c>
      <c r="D452" s="124">
        <v>1502</v>
      </c>
      <c r="E452" s="157">
        <f>VLOOKUP(D452,'SOAT LIQ'!$A$87:$C$3416,3,FALSE)</f>
        <v>20</v>
      </c>
      <c r="F452" t="s">
        <v>21632</v>
      </c>
    </row>
    <row r="453" spans="1:6" x14ac:dyDescent="0.25">
      <c r="A453" t="s">
        <v>5142</v>
      </c>
      <c r="B453" s="100" t="s">
        <v>5715</v>
      </c>
      <c r="C453" s="99" t="s">
        <v>5559</v>
      </c>
      <c r="D453" s="124">
        <v>1502</v>
      </c>
      <c r="E453" s="157">
        <f>VLOOKUP(D453,'SOAT LIQ'!$A$87:$C$3416,3,FALSE)</f>
        <v>20</v>
      </c>
      <c r="F453" t="s">
        <v>21632</v>
      </c>
    </row>
    <row r="454" spans="1:6" x14ac:dyDescent="0.25">
      <c r="A454" t="s">
        <v>5704</v>
      </c>
      <c r="B454" s="100" t="s">
        <v>5716</v>
      </c>
      <c r="C454" s="99" t="s">
        <v>5559</v>
      </c>
      <c r="D454" s="124">
        <v>1501</v>
      </c>
      <c r="E454" s="157">
        <f>VLOOKUP(D454,'SOAT LIQ'!$A$87:$C$3416,3,FALSE)</f>
        <v>12</v>
      </c>
      <c r="F454" t="s">
        <v>21632</v>
      </c>
    </row>
    <row r="455" spans="1:6" x14ac:dyDescent="0.25">
      <c r="A455" t="s">
        <v>5142</v>
      </c>
      <c r="B455" s="100" t="s">
        <v>5716</v>
      </c>
      <c r="C455" s="99" t="s">
        <v>5559</v>
      </c>
      <c r="D455" s="124">
        <v>1501</v>
      </c>
      <c r="E455" s="157">
        <f>VLOOKUP(D455,'SOAT LIQ'!$A$87:$C$3416,3,FALSE)</f>
        <v>12</v>
      </c>
      <c r="F455" t="s">
        <v>21632</v>
      </c>
    </row>
    <row r="456" spans="1:6" x14ac:dyDescent="0.25">
      <c r="A456" t="s">
        <v>5704</v>
      </c>
      <c r="B456" s="100" t="s">
        <v>5717</v>
      </c>
      <c r="C456" s="99" t="s">
        <v>5559</v>
      </c>
      <c r="D456" s="124">
        <v>1405</v>
      </c>
      <c r="E456" s="157">
        <f>VLOOKUP(D456,'SOAT LIQ'!$A$87:$C$3416,3,FALSE)</f>
        <v>22</v>
      </c>
      <c r="F456" t="s">
        <v>21632</v>
      </c>
    </row>
    <row r="457" spans="1:6" x14ac:dyDescent="0.25">
      <c r="A457" t="s">
        <v>5142</v>
      </c>
      <c r="B457" s="100" t="s">
        <v>5717</v>
      </c>
      <c r="C457" s="99" t="s">
        <v>5559</v>
      </c>
      <c r="D457" s="124">
        <v>1405</v>
      </c>
      <c r="E457" s="157">
        <f>VLOOKUP(D457,'SOAT LIQ'!$A$87:$C$3416,3,FALSE)</f>
        <v>22</v>
      </c>
      <c r="F457" t="s">
        <v>21632</v>
      </c>
    </row>
    <row r="458" spans="1:6" x14ac:dyDescent="0.25">
      <c r="A458" t="s">
        <v>5704</v>
      </c>
      <c r="B458" s="100" t="s">
        <v>5718</v>
      </c>
      <c r="C458" s="99" t="s">
        <v>5559</v>
      </c>
      <c r="D458" s="124">
        <v>1405</v>
      </c>
      <c r="E458" s="157">
        <f>VLOOKUP(D458,'SOAT LIQ'!$A$87:$C$3416,3,FALSE)</f>
        <v>22</v>
      </c>
      <c r="F458" t="s">
        <v>21632</v>
      </c>
    </row>
    <row r="459" spans="1:6" x14ac:dyDescent="0.25">
      <c r="A459" t="s">
        <v>5142</v>
      </c>
      <c r="B459" s="100" t="s">
        <v>5718</v>
      </c>
      <c r="C459" s="99" t="s">
        <v>5559</v>
      </c>
      <c r="D459" s="124">
        <v>1405</v>
      </c>
      <c r="E459" s="157">
        <f>VLOOKUP(D459,'SOAT LIQ'!$A$87:$C$3416,3,FALSE)</f>
        <v>22</v>
      </c>
      <c r="F459" t="s">
        <v>21632</v>
      </c>
    </row>
    <row r="460" spans="1:6" x14ac:dyDescent="0.25">
      <c r="A460" t="s">
        <v>5142</v>
      </c>
      <c r="B460" s="100" t="s">
        <v>5719</v>
      </c>
      <c r="C460" s="99" t="s">
        <v>5720</v>
      </c>
      <c r="D460" s="124">
        <v>1344</v>
      </c>
      <c r="E460" s="157">
        <f>VLOOKUP(D460,'SOAT LIQ'!$A$87:$C$3416,3,FALSE)</f>
        <v>20</v>
      </c>
      <c r="F460" t="s">
        <v>21632</v>
      </c>
    </row>
    <row r="461" spans="1:6" x14ac:dyDescent="0.25">
      <c r="A461" t="s">
        <v>5142</v>
      </c>
      <c r="B461" s="100" t="s">
        <v>5721</v>
      </c>
      <c r="C461" s="99" t="s">
        <v>5722</v>
      </c>
      <c r="D461" s="124">
        <v>1344</v>
      </c>
      <c r="E461" s="157">
        <f>VLOOKUP(D461,'SOAT LIQ'!$A$87:$C$3416,3,FALSE)</f>
        <v>20</v>
      </c>
      <c r="F461" t="s">
        <v>21632</v>
      </c>
    </row>
    <row r="462" spans="1:6" x14ac:dyDescent="0.25">
      <c r="A462" t="s">
        <v>5142</v>
      </c>
      <c r="B462" s="100" t="s">
        <v>5723</v>
      </c>
      <c r="C462" s="99" t="s">
        <v>5722</v>
      </c>
      <c r="D462" s="124">
        <v>1344</v>
      </c>
      <c r="E462" s="157">
        <f>VLOOKUP(D462,'SOAT LIQ'!$A$87:$C$3416,3,FALSE)</f>
        <v>20</v>
      </c>
      <c r="F462" t="s">
        <v>21632</v>
      </c>
    </row>
    <row r="463" spans="1:6" x14ac:dyDescent="0.25">
      <c r="A463" t="s">
        <v>5142</v>
      </c>
      <c r="B463" s="100" t="s">
        <v>5724</v>
      </c>
      <c r="C463" s="99" t="s">
        <v>5720</v>
      </c>
      <c r="D463" s="124">
        <v>1344</v>
      </c>
      <c r="E463" s="157">
        <f>VLOOKUP(D463,'SOAT LIQ'!$A$87:$C$3416,3,FALSE)</f>
        <v>20</v>
      </c>
      <c r="F463" t="s">
        <v>21632</v>
      </c>
    </row>
    <row r="464" spans="1:6" x14ac:dyDescent="0.25">
      <c r="A464" t="s">
        <v>5142</v>
      </c>
      <c r="B464" s="100" t="s">
        <v>5725</v>
      </c>
      <c r="C464" s="99" t="s">
        <v>5720</v>
      </c>
      <c r="D464" s="124">
        <v>1344</v>
      </c>
      <c r="E464" s="157">
        <f>VLOOKUP(D464,'SOAT LIQ'!$A$87:$C$3416,3,FALSE)</f>
        <v>20</v>
      </c>
      <c r="F464" t="s">
        <v>21632</v>
      </c>
    </row>
    <row r="465" spans="1:6" x14ac:dyDescent="0.25">
      <c r="A465" t="s">
        <v>5142</v>
      </c>
      <c r="B465" s="100" t="s">
        <v>5726</v>
      </c>
      <c r="C465" s="99" t="s">
        <v>5722</v>
      </c>
      <c r="D465" s="124">
        <v>1344</v>
      </c>
      <c r="E465" s="157">
        <f>VLOOKUP(D465,'SOAT LIQ'!$A$87:$C$3416,3,FALSE)</f>
        <v>20</v>
      </c>
      <c r="F465" t="s">
        <v>21632</v>
      </c>
    </row>
    <row r="466" spans="1:6" x14ac:dyDescent="0.25">
      <c r="A466" t="s">
        <v>5142</v>
      </c>
      <c r="B466" s="100" t="s">
        <v>5727</v>
      </c>
      <c r="C466" s="99" t="s">
        <v>5722</v>
      </c>
      <c r="D466" s="124">
        <v>1344</v>
      </c>
      <c r="E466" s="157">
        <f>VLOOKUP(D466,'SOAT LIQ'!$A$87:$C$3416,3,FALSE)</f>
        <v>20</v>
      </c>
      <c r="F466" t="s">
        <v>21632</v>
      </c>
    </row>
    <row r="467" spans="1:6" x14ac:dyDescent="0.25">
      <c r="A467" t="s">
        <v>5142</v>
      </c>
      <c r="B467" s="100" t="s">
        <v>5728</v>
      </c>
      <c r="C467" s="99" t="s">
        <v>5729</v>
      </c>
      <c r="D467" s="124">
        <v>1348</v>
      </c>
      <c r="E467" s="157">
        <f>VLOOKUP(D467,'SOAT LIQ'!$A$87:$C$3416,3,FALSE)</f>
        <v>12</v>
      </c>
      <c r="F467" t="s">
        <v>21632</v>
      </c>
    </row>
    <row r="468" spans="1:6" x14ac:dyDescent="0.25">
      <c r="A468" t="s">
        <v>5142</v>
      </c>
      <c r="B468" s="100" t="s">
        <v>5731</v>
      </c>
      <c r="C468" s="99" t="s">
        <v>5730</v>
      </c>
      <c r="D468" s="124">
        <v>26104</v>
      </c>
      <c r="E468" s="157" t="e">
        <f>VLOOKUP(D468,'SOAT LIQ'!$A$87:$C$3416,3,FALSE)</f>
        <v>#N/A</v>
      </c>
      <c r="F468" t="s">
        <v>21632</v>
      </c>
    </row>
    <row r="469" spans="1:6" x14ac:dyDescent="0.25">
      <c r="A469" t="s">
        <v>5576</v>
      </c>
      <c r="B469" s="100" t="s">
        <v>5731</v>
      </c>
      <c r="C469" s="99" t="s">
        <v>5730</v>
      </c>
      <c r="D469" s="124">
        <v>26104</v>
      </c>
      <c r="E469" s="157" t="e">
        <f>VLOOKUP(D469,'SOAT LIQ'!$A$87:$C$3416,3,FALSE)</f>
        <v>#N/A</v>
      </c>
    </row>
    <row r="470" spans="1:6" x14ac:dyDescent="0.25">
      <c r="A470" t="s">
        <v>5577</v>
      </c>
      <c r="B470" s="100" t="s">
        <v>5731</v>
      </c>
      <c r="C470" s="99" t="s">
        <v>5730</v>
      </c>
      <c r="D470" s="124">
        <v>26104</v>
      </c>
      <c r="E470" s="157" t="e">
        <f>VLOOKUP(D470,'SOAT LIQ'!$A$87:$C$3416,3,FALSE)</f>
        <v>#N/A</v>
      </c>
    </row>
    <row r="471" spans="1:6" x14ac:dyDescent="0.25">
      <c r="A471" t="s">
        <v>5578</v>
      </c>
      <c r="B471" s="100" t="s">
        <v>5731</v>
      </c>
      <c r="C471" s="99" t="s">
        <v>5730</v>
      </c>
      <c r="D471" s="124">
        <v>26104</v>
      </c>
      <c r="E471" s="157" t="e">
        <f>VLOOKUP(D471,'SOAT LIQ'!$A$87:$C$3416,3,FALSE)</f>
        <v>#N/A</v>
      </c>
    </row>
    <row r="472" spans="1:6" x14ac:dyDescent="0.25">
      <c r="A472" t="s">
        <v>5579</v>
      </c>
      <c r="B472" s="100" t="s">
        <v>5731</v>
      </c>
      <c r="C472" s="99" t="s">
        <v>5730</v>
      </c>
      <c r="D472" s="124">
        <v>26104</v>
      </c>
      <c r="E472" s="157" t="e">
        <f>VLOOKUP(D472,'SOAT LIQ'!$A$87:$C$3416,3,FALSE)</f>
        <v>#N/A</v>
      </c>
    </row>
    <row r="473" spans="1:6" x14ac:dyDescent="0.25">
      <c r="A473" t="s">
        <v>5580</v>
      </c>
      <c r="B473" s="100" t="s">
        <v>5731</v>
      </c>
      <c r="C473" s="99" t="s">
        <v>5730</v>
      </c>
      <c r="D473" s="124">
        <v>26104</v>
      </c>
      <c r="E473" s="157" t="e">
        <f>VLOOKUP(D473,'SOAT LIQ'!$A$87:$C$3416,3,FALSE)</f>
        <v>#N/A</v>
      </c>
    </row>
    <row r="474" spans="1:6" x14ac:dyDescent="0.25">
      <c r="A474" t="s">
        <v>4229</v>
      </c>
      <c r="B474" s="100" t="s">
        <v>5731</v>
      </c>
      <c r="C474" s="99" t="s">
        <v>5730</v>
      </c>
      <c r="D474" s="124">
        <v>26104</v>
      </c>
      <c r="E474" s="157" t="e">
        <f>VLOOKUP(D474,'SOAT LIQ'!$A$87:$C$3416,3,FALSE)</f>
        <v>#N/A</v>
      </c>
    </row>
    <row r="475" spans="1:6" x14ac:dyDescent="0.25">
      <c r="A475" t="s">
        <v>5142</v>
      </c>
      <c r="B475" s="100" t="s">
        <v>5732</v>
      </c>
      <c r="C475" s="99" t="s">
        <v>5729</v>
      </c>
      <c r="D475" s="124">
        <v>25140</v>
      </c>
      <c r="E475" s="157" t="e">
        <f>VLOOKUP(D475,'SOAT LIQ'!$A$87:$C$3416,3,FALSE)</f>
        <v>#N/A</v>
      </c>
      <c r="F475" t="s">
        <v>21632</v>
      </c>
    </row>
    <row r="476" spans="1:6" x14ac:dyDescent="0.25">
      <c r="A476" t="s">
        <v>5733</v>
      </c>
      <c r="B476" s="100" t="s">
        <v>5732</v>
      </c>
      <c r="C476" s="99" t="s">
        <v>5729</v>
      </c>
      <c r="D476" s="124">
        <v>25140</v>
      </c>
      <c r="E476" s="157" t="e">
        <f>VLOOKUP(D476,'SOAT LIQ'!$A$87:$C$3416,3,FALSE)</f>
        <v>#N/A</v>
      </c>
    </row>
    <row r="477" spans="1:6" x14ac:dyDescent="0.25">
      <c r="A477" t="s">
        <v>5142</v>
      </c>
      <c r="B477" s="100" t="s">
        <v>5735</v>
      </c>
      <c r="C477" s="99" t="s">
        <v>5734</v>
      </c>
      <c r="D477" s="124">
        <v>1241</v>
      </c>
      <c r="E477" s="157">
        <f>VLOOKUP(D477,'SOAT LIQ'!$A$87:$C$3416,3,FALSE)</f>
        <v>10</v>
      </c>
      <c r="F477" t="s">
        <v>21632</v>
      </c>
    </row>
    <row r="478" spans="1:6" x14ac:dyDescent="0.25">
      <c r="A478" t="s">
        <v>5142</v>
      </c>
      <c r="B478" s="100" t="s">
        <v>5737</v>
      </c>
      <c r="C478" s="99" t="s">
        <v>5736</v>
      </c>
      <c r="D478" s="124">
        <v>1240</v>
      </c>
      <c r="E478" s="157">
        <f>VLOOKUP(D478,'SOAT LIQ'!$A$87:$C$3416,3,FALSE)</f>
        <v>9</v>
      </c>
      <c r="F478" t="s">
        <v>21632</v>
      </c>
    </row>
    <row r="479" spans="1:6" x14ac:dyDescent="0.25">
      <c r="A479" t="s">
        <v>5142</v>
      </c>
      <c r="B479" s="100" t="s">
        <v>5738</v>
      </c>
      <c r="C479" s="99" t="s">
        <v>5729</v>
      </c>
      <c r="D479" s="124">
        <v>1346</v>
      </c>
      <c r="E479" s="157">
        <f>VLOOKUP(D479,'SOAT LIQ'!$A$87:$C$3416,3,FALSE)</f>
        <v>12</v>
      </c>
      <c r="F479" t="s">
        <v>21632</v>
      </c>
    </row>
    <row r="480" spans="1:6" x14ac:dyDescent="0.25">
      <c r="A480" t="s">
        <v>5142</v>
      </c>
      <c r="B480" s="100" t="s">
        <v>5739</v>
      </c>
      <c r="C480" s="99" t="s">
        <v>5740</v>
      </c>
      <c r="D480" s="124">
        <v>3301</v>
      </c>
      <c r="E480" s="157">
        <f>VLOOKUP(D480,'SOAT LIQ'!$A$87:$C$3416,3,FALSE)</f>
        <v>22</v>
      </c>
      <c r="F480" t="s">
        <v>21632</v>
      </c>
    </row>
    <row r="481" spans="1:6" x14ac:dyDescent="0.25">
      <c r="A481" t="s">
        <v>5142</v>
      </c>
      <c r="B481" s="100" t="s">
        <v>5741</v>
      </c>
      <c r="C481" s="99" t="s">
        <v>5740</v>
      </c>
      <c r="D481" s="124">
        <v>3301</v>
      </c>
      <c r="E481" s="157">
        <f>VLOOKUP(D481,'SOAT LIQ'!$A$87:$C$3416,3,FALSE)</f>
        <v>22</v>
      </c>
      <c r="F481" t="s">
        <v>21632</v>
      </c>
    </row>
    <row r="482" spans="1:6" x14ac:dyDescent="0.25">
      <c r="A482" t="s">
        <v>5142</v>
      </c>
      <c r="B482" s="100" t="s">
        <v>5742</v>
      </c>
      <c r="C482" s="99" t="s">
        <v>5740</v>
      </c>
      <c r="D482" s="124">
        <v>3301</v>
      </c>
      <c r="E482" s="157">
        <f>VLOOKUP(D482,'SOAT LIQ'!$A$87:$C$3416,3,FALSE)</f>
        <v>22</v>
      </c>
      <c r="F482" t="s">
        <v>21632</v>
      </c>
    </row>
    <row r="483" spans="1:6" x14ac:dyDescent="0.25">
      <c r="A483" t="s">
        <v>5142</v>
      </c>
      <c r="B483" s="100" t="s">
        <v>5743</v>
      </c>
      <c r="C483" s="99" t="s">
        <v>5740</v>
      </c>
      <c r="D483" s="124">
        <v>3301</v>
      </c>
      <c r="E483" s="157">
        <f>VLOOKUP(D483,'SOAT LIQ'!$A$87:$C$3416,3,FALSE)</f>
        <v>22</v>
      </c>
      <c r="F483" t="s">
        <v>21632</v>
      </c>
    </row>
    <row r="484" spans="1:6" x14ac:dyDescent="0.25">
      <c r="A484" t="s">
        <v>5142</v>
      </c>
      <c r="B484" s="100" t="s">
        <v>5744</v>
      </c>
      <c r="C484" s="99" t="s">
        <v>5740</v>
      </c>
      <c r="D484" s="124">
        <v>3301</v>
      </c>
      <c r="E484" s="157">
        <f>VLOOKUP(D484,'SOAT LIQ'!$A$87:$C$3416,3,FALSE)</f>
        <v>22</v>
      </c>
      <c r="F484" t="s">
        <v>21632</v>
      </c>
    </row>
    <row r="485" spans="1:6" x14ac:dyDescent="0.25">
      <c r="A485" t="s">
        <v>5745</v>
      </c>
      <c r="B485" s="100" t="s">
        <v>5744</v>
      </c>
      <c r="C485" s="99" t="s">
        <v>5740</v>
      </c>
      <c r="D485" s="124">
        <v>3301</v>
      </c>
      <c r="E485" s="157">
        <f>VLOOKUP(D485,'SOAT LIQ'!$A$87:$C$3416,3,FALSE)</f>
        <v>22</v>
      </c>
      <c r="F485" t="s">
        <v>21632</v>
      </c>
    </row>
    <row r="486" spans="1:6" x14ac:dyDescent="0.25">
      <c r="A486" t="s">
        <v>5142</v>
      </c>
      <c r="B486" s="100" t="s">
        <v>5746</v>
      </c>
      <c r="C486" s="99" t="s">
        <v>5747</v>
      </c>
      <c r="D486" s="124">
        <v>1403</v>
      </c>
      <c r="E486" s="157">
        <f>VLOOKUP(D486,'SOAT LIQ'!$A$87:$C$3416,3,FALSE)</f>
        <v>23</v>
      </c>
      <c r="F486" t="s">
        <v>21632</v>
      </c>
    </row>
    <row r="487" spans="1:6" x14ac:dyDescent="0.25">
      <c r="A487" t="s">
        <v>5748</v>
      </c>
      <c r="B487" s="100" t="s">
        <v>4946</v>
      </c>
      <c r="C487" s="99" t="s">
        <v>5749</v>
      </c>
      <c r="D487" s="124">
        <v>3510</v>
      </c>
      <c r="E487" s="157">
        <f>VLOOKUP(D487,'SOAT LIQ'!$A$87:$C$3416,3,FALSE)</f>
        <v>10</v>
      </c>
      <c r="F487" t="s">
        <v>21632</v>
      </c>
    </row>
    <row r="488" spans="1:6" x14ac:dyDescent="0.25">
      <c r="A488" t="s">
        <v>5142</v>
      </c>
      <c r="B488" s="100" t="s">
        <v>4946</v>
      </c>
      <c r="C488" s="99" t="s">
        <v>5749</v>
      </c>
      <c r="D488" s="124">
        <v>3510</v>
      </c>
      <c r="E488" s="157">
        <f>VLOOKUP(D488,'SOAT LIQ'!$A$87:$C$3416,3,FALSE)</f>
        <v>10</v>
      </c>
      <c r="F488" t="s">
        <v>21632</v>
      </c>
    </row>
    <row r="489" spans="1:6" x14ac:dyDescent="0.25">
      <c r="A489" t="s">
        <v>4339</v>
      </c>
      <c r="B489" s="100" t="s">
        <v>4946</v>
      </c>
      <c r="C489" s="99" t="s">
        <v>5749</v>
      </c>
      <c r="D489" s="124">
        <v>3510</v>
      </c>
      <c r="E489" s="157">
        <f>VLOOKUP(D489,'SOAT LIQ'!$A$87:$C$3416,3,FALSE)</f>
        <v>10</v>
      </c>
      <c r="F489" t="s">
        <v>21632</v>
      </c>
    </row>
    <row r="490" spans="1:6" x14ac:dyDescent="0.25">
      <c r="A490" t="s">
        <v>5745</v>
      </c>
      <c r="B490" s="100" t="s">
        <v>4946</v>
      </c>
      <c r="C490" s="99" t="s">
        <v>5749</v>
      </c>
      <c r="D490" s="124">
        <v>3510</v>
      </c>
      <c r="E490" s="157">
        <f>VLOOKUP(D490,'SOAT LIQ'!$A$87:$C$3416,3,FALSE)</f>
        <v>10</v>
      </c>
      <c r="F490" t="s">
        <v>21632</v>
      </c>
    </row>
    <row r="491" spans="1:6" x14ac:dyDescent="0.25">
      <c r="A491" t="s">
        <v>5750</v>
      </c>
      <c r="B491" s="100" t="s">
        <v>4946</v>
      </c>
      <c r="C491" s="99" t="s">
        <v>5749</v>
      </c>
      <c r="D491" s="124">
        <v>3510</v>
      </c>
      <c r="E491" s="157">
        <f>VLOOKUP(D491,'SOAT LIQ'!$A$87:$C$3416,3,FALSE)</f>
        <v>10</v>
      </c>
      <c r="F491" t="s">
        <v>21632</v>
      </c>
    </row>
    <row r="492" spans="1:6" x14ac:dyDescent="0.25">
      <c r="A492" t="s">
        <v>5142</v>
      </c>
      <c r="B492" s="100" t="s">
        <v>5751</v>
      </c>
      <c r="C492" s="99" t="s">
        <v>5747</v>
      </c>
      <c r="D492" s="124">
        <v>1404</v>
      </c>
      <c r="E492" s="157">
        <f>VLOOKUP(D492,'SOAT LIQ'!$A$87:$C$3416,3,FALSE)</f>
        <v>23</v>
      </c>
      <c r="F492" t="s">
        <v>21632</v>
      </c>
    </row>
    <row r="493" spans="1:6" x14ac:dyDescent="0.25">
      <c r="A493" t="s">
        <v>5142</v>
      </c>
      <c r="B493" s="100" t="s">
        <v>5752</v>
      </c>
      <c r="C493" s="99" t="s">
        <v>5753</v>
      </c>
      <c r="D493" s="124">
        <v>1501</v>
      </c>
      <c r="E493" s="157">
        <f>VLOOKUP(D493,'SOAT LIQ'!$A$87:$C$3416,3,FALSE)</f>
        <v>12</v>
      </c>
      <c r="F493" t="s">
        <v>21632</v>
      </c>
    </row>
    <row r="494" spans="1:6" x14ac:dyDescent="0.25">
      <c r="A494" t="s">
        <v>5142</v>
      </c>
      <c r="B494" s="100" t="s">
        <v>5754</v>
      </c>
      <c r="C494" s="100"/>
      <c r="D494" s="124"/>
      <c r="E494" s="157" t="e">
        <f>VLOOKUP(D494,'SOAT LIQ'!$A$87:$C$3416,3,FALSE)</f>
        <v>#N/A</v>
      </c>
      <c r="F494" t="s">
        <v>21632</v>
      </c>
    </row>
    <row r="495" spans="1:6" x14ac:dyDescent="0.25">
      <c r="A495" t="s">
        <v>5142</v>
      </c>
      <c r="B495" s="100" t="s">
        <v>5755</v>
      </c>
      <c r="C495" s="100"/>
      <c r="D495" s="124"/>
      <c r="E495" s="157" t="e">
        <f>VLOOKUP(D495,'SOAT LIQ'!$A$87:$C$3416,3,FALSE)</f>
        <v>#N/A</v>
      </c>
      <c r="F495" t="s">
        <v>21632</v>
      </c>
    </row>
    <row r="496" spans="1:6" x14ac:dyDescent="0.25">
      <c r="A496" t="s">
        <v>5142</v>
      </c>
      <c r="B496" s="100" t="s">
        <v>5756</v>
      </c>
      <c r="C496" s="100"/>
      <c r="D496" s="124"/>
      <c r="E496" s="157" t="e">
        <f>VLOOKUP(D496,'SOAT LIQ'!$A$87:$C$3416,3,FALSE)</f>
        <v>#N/A</v>
      </c>
      <c r="F496" t="s">
        <v>21632</v>
      </c>
    </row>
    <row r="497" spans="1:6" x14ac:dyDescent="0.25">
      <c r="A497" t="s">
        <v>5142</v>
      </c>
      <c r="B497" s="100" t="s">
        <v>5757</v>
      </c>
      <c r="C497" s="100"/>
      <c r="D497" s="124"/>
      <c r="E497" s="157" t="e">
        <f>VLOOKUP(D497,'SOAT LIQ'!$A$87:$C$3416,3,FALSE)</f>
        <v>#N/A</v>
      </c>
      <c r="F497" t="s">
        <v>21632</v>
      </c>
    </row>
    <row r="498" spans="1:6" x14ac:dyDescent="0.25">
      <c r="A498" t="s">
        <v>5142</v>
      </c>
      <c r="B498" s="100" t="s">
        <v>5758</v>
      </c>
      <c r="C498" s="100"/>
      <c r="D498" s="124"/>
      <c r="E498" s="157" t="e">
        <f>VLOOKUP(D498,'SOAT LIQ'!$A$87:$C$3416,3,FALSE)</f>
        <v>#N/A</v>
      </c>
      <c r="F498" t="s">
        <v>21632</v>
      </c>
    </row>
    <row r="499" spans="1:6" x14ac:dyDescent="0.25">
      <c r="A499" t="s">
        <v>5142</v>
      </c>
      <c r="B499" s="100" t="s">
        <v>5759</v>
      </c>
      <c r="C499" s="100"/>
      <c r="D499" s="124"/>
      <c r="E499" s="157" t="e">
        <f>VLOOKUP(D499,'SOAT LIQ'!$A$87:$C$3416,3,FALSE)</f>
        <v>#N/A</v>
      </c>
      <c r="F499" t="s">
        <v>21632</v>
      </c>
    </row>
    <row r="500" spans="1:6" x14ac:dyDescent="0.25">
      <c r="A500" t="s">
        <v>5142</v>
      </c>
      <c r="B500" s="100" t="s">
        <v>5760</v>
      </c>
      <c r="C500" s="100"/>
      <c r="D500" s="124"/>
      <c r="E500" s="157" t="e">
        <f>VLOOKUP(D500,'SOAT LIQ'!$A$87:$C$3416,3,FALSE)</f>
        <v>#N/A</v>
      </c>
      <c r="F500" t="s">
        <v>21632</v>
      </c>
    </row>
    <row r="501" spans="1:6" x14ac:dyDescent="0.25">
      <c r="A501" t="s">
        <v>5142</v>
      </c>
      <c r="B501" s="100" t="s">
        <v>5761</v>
      </c>
      <c r="C501" s="100"/>
      <c r="D501" s="124"/>
      <c r="E501" s="157" t="e">
        <f>VLOOKUP(D501,'SOAT LIQ'!$A$87:$C$3416,3,FALSE)</f>
        <v>#N/A</v>
      </c>
      <c r="F501" t="s">
        <v>21632</v>
      </c>
    </row>
    <row r="502" spans="1:6" x14ac:dyDescent="0.25">
      <c r="A502" t="s">
        <v>5142</v>
      </c>
      <c r="B502" s="100" t="s">
        <v>5762</v>
      </c>
      <c r="C502" s="100"/>
      <c r="D502" s="124"/>
      <c r="E502" s="157" t="e">
        <f>VLOOKUP(D502,'SOAT LIQ'!$A$87:$C$3416,3,FALSE)</f>
        <v>#N/A</v>
      </c>
      <c r="F502" t="s">
        <v>21632</v>
      </c>
    </row>
    <row r="503" spans="1:6" x14ac:dyDescent="0.25">
      <c r="A503" t="s">
        <v>5142</v>
      </c>
      <c r="B503" s="100" t="s">
        <v>5763</v>
      </c>
      <c r="C503" s="99" t="s">
        <v>5325</v>
      </c>
      <c r="D503" s="124">
        <v>1125</v>
      </c>
      <c r="E503" s="157">
        <f>VLOOKUP(D503,'SOAT LIQ'!$A$87:$C$3416,3,FALSE)</f>
        <v>20</v>
      </c>
      <c r="F503" t="s">
        <v>21632</v>
      </c>
    </row>
    <row r="504" spans="1:6" x14ac:dyDescent="0.25">
      <c r="A504" t="s">
        <v>5142</v>
      </c>
      <c r="B504" s="100" t="s">
        <v>5764</v>
      </c>
      <c r="C504" s="99" t="s">
        <v>5325</v>
      </c>
      <c r="D504" s="124">
        <v>1125</v>
      </c>
      <c r="E504" s="157">
        <f>VLOOKUP(D504,'SOAT LIQ'!$A$87:$C$3416,3,FALSE)</f>
        <v>20</v>
      </c>
      <c r="F504" t="s">
        <v>21632</v>
      </c>
    </row>
    <row r="505" spans="1:6" x14ac:dyDescent="0.25">
      <c r="A505" t="s">
        <v>5142</v>
      </c>
      <c r="B505" s="100" t="s">
        <v>5765</v>
      </c>
      <c r="C505" s="99" t="s">
        <v>5766</v>
      </c>
      <c r="D505" s="124">
        <v>1402</v>
      </c>
      <c r="E505" s="157">
        <f>VLOOKUP(D505,'SOAT LIQ'!$A$87:$C$3416,3,FALSE)</f>
        <v>22</v>
      </c>
      <c r="F505" t="s">
        <v>21632</v>
      </c>
    </row>
    <row r="506" spans="1:6" x14ac:dyDescent="0.25">
      <c r="A506" t="s">
        <v>5142</v>
      </c>
      <c r="B506" s="100" t="s">
        <v>5767</v>
      </c>
      <c r="C506" s="99" t="s">
        <v>5325</v>
      </c>
      <c r="D506" s="124">
        <v>1126</v>
      </c>
      <c r="E506" s="157">
        <f>VLOOKUP(D506,'SOAT LIQ'!$A$87:$C$3416,3,FALSE)</f>
        <v>20</v>
      </c>
      <c r="F506" t="s">
        <v>21632</v>
      </c>
    </row>
    <row r="507" spans="1:6" x14ac:dyDescent="0.25">
      <c r="A507" t="s">
        <v>5142</v>
      </c>
      <c r="B507" s="100" t="s">
        <v>5768</v>
      </c>
      <c r="C507" s="99" t="s">
        <v>5766</v>
      </c>
      <c r="D507" s="124">
        <v>16553</v>
      </c>
      <c r="E507" s="157">
        <f>VLOOKUP(D507,'SOAT LIQ'!$A$87:$C$3416,3,FALSE)</f>
        <v>5</v>
      </c>
      <c r="F507" t="s">
        <v>21632</v>
      </c>
    </row>
    <row r="508" spans="1:6" x14ac:dyDescent="0.25">
      <c r="A508" t="s">
        <v>5748</v>
      </c>
      <c r="B508" s="100" t="s">
        <v>5768</v>
      </c>
      <c r="C508" s="99" t="s">
        <v>5766</v>
      </c>
      <c r="D508" s="124">
        <v>16553</v>
      </c>
      <c r="E508" s="157">
        <f>VLOOKUP(D508,'SOAT LIQ'!$A$87:$C$3416,3,FALSE)</f>
        <v>5</v>
      </c>
      <c r="F508" t="s">
        <v>21632</v>
      </c>
    </row>
    <row r="509" spans="1:6" x14ac:dyDescent="0.25">
      <c r="A509" t="s">
        <v>5523</v>
      </c>
      <c r="B509" s="100" t="s">
        <v>5769</v>
      </c>
      <c r="C509" s="99" t="s">
        <v>4855</v>
      </c>
      <c r="D509" s="124">
        <v>13850</v>
      </c>
      <c r="E509" s="157">
        <f>VLOOKUP(D509,'SOAT LIQ'!$A$87:$C$3416,3,FALSE)</f>
        <v>9</v>
      </c>
      <c r="F509" t="s">
        <v>21632</v>
      </c>
    </row>
    <row r="510" spans="1:6" x14ac:dyDescent="0.25">
      <c r="A510" t="s">
        <v>5142</v>
      </c>
      <c r="B510" s="100" t="s">
        <v>5769</v>
      </c>
      <c r="C510" s="99" t="s">
        <v>4855</v>
      </c>
      <c r="D510" s="124">
        <v>13850</v>
      </c>
      <c r="E510" s="157">
        <f>VLOOKUP(D510,'SOAT LIQ'!$A$87:$C$3416,3,FALSE)</f>
        <v>9</v>
      </c>
      <c r="F510" t="s">
        <v>21632</v>
      </c>
    </row>
    <row r="511" spans="1:6" x14ac:dyDescent="0.25">
      <c r="A511" t="s">
        <v>5523</v>
      </c>
      <c r="B511" s="100" t="s">
        <v>5770</v>
      </c>
      <c r="C511" s="99" t="s">
        <v>5771</v>
      </c>
      <c r="D511" s="124">
        <v>16553</v>
      </c>
      <c r="E511" s="157">
        <f>VLOOKUP(D511,'SOAT LIQ'!$A$87:$C$3416,3,FALSE)</f>
        <v>5</v>
      </c>
      <c r="F511" t="s">
        <v>21632</v>
      </c>
    </row>
    <row r="512" spans="1:6" x14ac:dyDescent="0.25">
      <c r="A512" t="s">
        <v>5142</v>
      </c>
      <c r="B512" s="100" t="s">
        <v>5770</v>
      </c>
      <c r="C512" s="99" t="s">
        <v>5771</v>
      </c>
      <c r="D512" s="124">
        <v>16553</v>
      </c>
      <c r="E512" s="157">
        <f>VLOOKUP(D512,'SOAT LIQ'!$A$87:$C$3416,3,FALSE)</f>
        <v>5</v>
      </c>
      <c r="F512" t="s">
        <v>21632</v>
      </c>
    </row>
    <row r="513" spans="1:6" x14ac:dyDescent="0.25">
      <c r="A513" t="s">
        <v>5523</v>
      </c>
      <c r="B513" s="100" t="s">
        <v>5772</v>
      </c>
      <c r="C513" s="99" t="s">
        <v>5771</v>
      </c>
      <c r="D513" s="124">
        <v>16553</v>
      </c>
      <c r="E513" s="157">
        <f>VLOOKUP(D513,'SOAT LIQ'!$A$87:$C$3416,3,FALSE)</f>
        <v>5</v>
      </c>
      <c r="F513" t="s">
        <v>21632</v>
      </c>
    </row>
    <row r="514" spans="1:6" x14ac:dyDescent="0.25">
      <c r="A514" t="s">
        <v>5142</v>
      </c>
      <c r="B514" s="100" t="s">
        <v>5772</v>
      </c>
      <c r="C514" s="99" t="s">
        <v>5771</v>
      </c>
      <c r="D514" s="124">
        <v>16553</v>
      </c>
      <c r="E514" s="157">
        <f>VLOOKUP(D514,'SOAT LIQ'!$A$87:$C$3416,3,FALSE)</f>
        <v>5</v>
      </c>
      <c r="F514" t="s">
        <v>21632</v>
      </c>
    </row>
    <row r="515" spans="1:6" x14ac:dyDescent="0.25">
      <c r="A515" t="s">
        <v>5773</v>
      </c>
      <c r="B515" s="100" t="s">
        <v>5774</v>
      </c>
      <c r="C515" s="99" t="s">
        <v>5775</v>
      </c>
      <c r="D515" s="124">
        <v>13850</v>
      </c>
      <c r="E515" s="157">
        <f>VLOOKUP(D515,'SOAT LIQ'!$A$87:$C$3416,3,FALSE)</f>
        <v>9</v>
      </c>
      <c r="F515" t="s">
        <v>21632</v>
      </c>
    </row>
    <row r="516" spans="1:6" x14ac:dyDescent="0.25">
      <c r="A516" t="s">
        <v>5142</v>
      </c>
      <c r="B516" s="100" t="s">
        <v>5774</v>
      </c>
      <c r="C516" s="99" t="s">
        <v>5775</v>
      </c>
      <c r="D516" s="124">
        <v>13850</v>
      </c>
      <c r="E516" s="157">
        <f>VLOOKUP(D516,'SOAT LIQ'!$A$87:$C$3416,3,FALSE)</f>
        <v>9</v>
      </c>
      <c r="F516" t="s">
        <v>21632</v>
      </c>
    </row>
    <row r="517" spans="1:6" x14ac:dyDescent="0.25">
      <c r="A517" t="s">
        <v>5523</v>
      </c>
      <c r="B517" s="100" t="s">
        <v>5774</v>
      </c>
      <c r="C517" s="99" t="s">
        <v>5775</v>
      </c>
      <c r="D517" s="124">
        <v>13850</v>
      </c>
      <c r="E517" s="157">
        <f>VLOOKUP(D517,'SOAT LIQ'!$A$87:$C$3416,3,FALSE)</f>
        <v>9</v>
      </c>
      <c r="F517" t="s">
        <v>21632</v>
      </c>
    </row>
    <row r="518" spans="1:6" x14ac:dyDescent="0.25">
      <c r="A518" t="s">
        <v>5773</v>
      </c>
      <c r="B518" s="100" t="s">
        <v>5776</v>
      </c>
      <c r="C518" s="99" t="s">
        <v>5775</v>
      </c>
      <c r="D518" s="124">
        <v>13850</v>
      </c>
      <c r="E518" s="157">
        <f>VLOOKUP(D518,'SOAT LIQ'!$A$87:$C$3416,3,FALSE)</f>
        <v>9</v>
      </c>
      <c r="F518" t="s">
        <v>21632</v>
      </c>
    </row>
    <row r="519" spans="1:6" x14ac:dyDescent="0.25">
      <c r="A519" t="s">
        <v>5142</v>
      </c>
      <c r="B519" s="100" t="s">
        <v>5776</v>
      </c>
      <c r="C519" s="99" t="s">
        <v>5775</v>
      </c>
      <c r="D519" s="124">
        <v>13850</v>
      </c>
      <c r="E519" s="157">
        <f>VLOOKUP(D519,'SOAT LIQ'!$A$87:$C$3416,3,FALSE)</f>
        <v>9</v>
      </c>
      <c r="F519" t="s">
        <v>21632</v>
      </c>
    </row>
    <row r="520" spans="1:6" x14ac:dyDescent="0.25">
      <c r="A520" t="s">
        <v>5773</v>
      </c>
      <c r="B520" s="100" t="s">
        <v>5777</v>
      </c>
      <c r="C520" s="99" t="s">
        <v>5778</v>
      </c>
      <c r="D520" s="124">
        <v>13851</v>
      </c>
      <c r="E520" s="157">
        <f>VLOOKUP(D520,'SOAT LIQ'!$A$87:$C$3416,3,FALSE)</f>
        <v>9</v>
      </c>
      <c r="F520" t="s">
        <v>21632</v>
      </c>
    </row>
    <row r="521" spans="1:6" x14ac:dyDescent="0.25">
      <c r="A521" t="s">
        <v>5142</v>
      </c>
      <c r="B521" s="100" t="s">
        <v>5777</v>
      </c>
      <c r="C521" s="99" t="s">
        <v>5778</v>
      </c>
      <c r="D521" s="124">
        <v>13851</v>
      </c>
      <c r="E521" s="157">
        <f>VLOOKUP(D521,'SOAT LIQ'!$A$87:$C$3416,3,FALSE)</f>
        <v>9</v>
      </c>
      <c r="F521" t="s">
        <v>21632</v>
      </c>
    </row>
    <row r="522" spans="1:6" x14ac:dyDescent="0.25">
      <c r="A522" t="s">
        <v>5523</v>
      </c>
      <c r="B522" s="100" t="s">
        <v>5777</v>
      </c>
      <c r="C522" s="99" t="s">
        <v>5778</v>
      </c>
      <c r="D522" s="124">
        <v>13851</v>
      </c>
      <c r="E522" s="157">
        <f>VLOOKUP(D522,'SOAT LIQ'!$A$87:$C$3416,3,FALSE)</f>
        <v>9</v>
      </c>
      <c r="F522" t="s">
        <v>21632</v>
      </c>
    </row>
    <row r="523" spans="1:6" x14ac:dyDescent="0.25">
      <c r="A523" t="s">
        <v>5773</v>
      </c>
      <c r="B523" s="100" t="s">
        <v>5779</v>
      </c>
      <c r="C523" s="99" t="s">
        <v>5778</v>
      </c>
      <c r="D523" s="124">
        <v>13851</v>
      </c>
      <c r="E523" s="157">
        <f>VLOOKUP(D523,'SOAT LIQ'!$A$87:$C$3416,3,FALSE)</f>
        <v>9</v>
      </c>
      <c r="F523" t="s">
        <v>21632</v>
      </c>
    </row>
    <row r="524" spans="1:6" x14ac:dyDescent="0.25">
      <c r="A524" t="s">
        <v>5142</v>
      </c>
      <c r="B524" s="100" t="s">
        <v>5779</v>
      </c>
      <c r="C524" s="99" t="s">
        <v>5778</v>
      </c>
      <c r="D524" s="124">
        <v>13851</v>
      </c>
      <c r="E524" s="157">
        <f>VLOOKUP(D524,'SOAT LIQ'!$A$87:$C$3416,3,FALSE)</f>
        <v>9</v>
      </c>
      <c r="F524" t="s">
        <v>21632</v>
      </c>
    </row>
    <row r="525" spans="1:6" x14ac:dyDescent="0.25">
      <c r="A525" t="s">
        <v>5773</v>
      </c>
      <c r="B525" s="100" t="s">
        <v>5780</v>
      </c>
      <c r="C525" s="99" t="s">
        <v>5781</v>
      </c>
      <c r="D525" s="124">
        <v>14410</v>
      </c>
      <c r="E525" s="157">
        <f>VLOOKUP(D525,'SOAT LIQ'!$A$87:$C$3416,3,FALSE)</f>
        <v>10</v>
      </c>
      <c r="F525" t="s">
        <v>21632</v>
      </c>
    </row>
    <row r="526" spans="1:6" x14ac:dyDescent="0.25">
      <c r="A526" t="s">
        <v>4339</v>
      </c>
      <c r="B526" s="100" t="s">
        <v>5780</v>
      </c>
      <c r="C526" s="99" t="s">
        <v>5781</v>
      </c>
      <c r="D526" s="124">
        <v>14410</v>
      </c>
      <c r="E526" s="157">
        <f>VLOOKUP(D526,'SOAT LIQ'!$A$87:$C$3416,3,FALSE)</f>
        <v>10</v>
      </c>
      <c r="F526" t="s">
        <v>21632</v>
      </c>
    </row>
    <row r="527" spans="1:6" x14ac:dyDescent="0.25">
      <c r="A527" t="s">
        <v>5142</v>
      </c>
      <c r="B527" s="100" t="s">
        <v>5780</v>
      </c>
      <c r="C527" s="99" t="s">
        <v>5781</v>
      </c>
      <c r="D527" s="124">
        <v>14410</v>
      </c>
      <c r="E527" s="157">
        <f>VLOOKUP(D527,'SOAT LIQ'!$A$87:$C$3416,3,FALSE)</f>
        <v>10</v>
      </c>
      <c r="F527" t="s">
        <v>21632</v>
      </c>
    </row>
    <row r="528" spans="1:6" x14ac:dyDescent="0.25">
      <c r="A528" t="s">
        <v>5782</v>
      </c>
      <c r="B528" s="100" t="s">
        <v>5780</v>
      </c>
      <c r="C528" s="99" t="s">
        <v>5781</v>
      </c>
      <c r="D528" s="124">
        <v>14410</v>
      </c>
      <c r="E528" s="157">
        <f>VLOOKUP(D528,'SOAT LIQ'!$A$87:$C$3416,3,FALSE)</f>
        <v>10</v>
      </c>
      <c r="F528" t="s">
        <v>21632</v>
      </c>
    </row>
    <row r="529" spans="1:6" x14ac:dyDescent="0.25">
      <c r="A529" t="s">
        <v>5773</v>
      </c>
      <c r="B529" s="100" t="s">
        <v>5783</v>
      </c>
      <c r="C529" s="99" t="s">
        <v>5781</v>
      </c>
      <c r="D529" s="124">
        <v>14410</v>
      </c>
      <c r="E529" s="157">
        <f>VLOOKUP(D529,'SOAT LIQ'!$A$87:$C$3416,3,FALSE)</f>
        <v>10</v>
      </c>
      <c r="F529" t="s">
        <v>21632</v>
      </c>
    </row>
    <row r="530" spans="1:6" x14ac:dyDescent="0.25">
      <c r="A530" t="s">
        <v>5142</v>
      </c>
      <c r="B530" s="100" t="s">
        <v>5783</v>
      </c>
      <c r="C530" s="99" t="s">
        <v>5781</v>
      </c>
      <c r="D530" s="124">
        <v>14410</v>
      </c>
      <c r="E530" s="157">
        <f>VLOOKUP(D530,'SOAT LIQ'!$A$87:$C$3416,3,FALSE)</f>
        <v>10</v>
      </c>
      <c r="F530" t="s">
        <v>21632</v>
      </c>
    </row>
    <row r="531" spans="1:6" x14ac:dyDescent="0.25">
      <c r="A531" t="s">
        <v>5523</v>
      </c>
      <c r="B531" s="100" t="s">
        <v>5783</v>
      </c>
      <c r="C531" s="99" t="s">
        <v>5781</v>
      </c>
      <c r="D531" s="124">
        <v>14410</v>
      </c>
      <c r="E531" s="157">
        <f>VLOOKUP(D531,'SOAT LIQ'!$A$87:$C$3416,3,FALSE)</f>
        <v>10</v>
      </c>
      <c r="F531" t="s">
        <v>21632</v>
      </c>
    </row>
    <row r="532" spans="1:6" x14ac:dyDescent="0.25">
      <c r="A532" t="s">
        <v>5782</v>
      </c>
      <c r="B532" s="100" t="s">
        <v>5783</v>
      </c>
      <c r="C532" s="99" t="s">
        <v>5781</v>
      </c>
      <c r="D532" s="124">
        <v>14410</v>
      </c>
      <c r="E532" s="157">
        <f>VLOOKUP(D532,'SOAT LIQ'!$A$87:$C$3416,3,FALSE)</f>
        <v>10</v>
      </c>
      <c r="F532" t="s">
        <v>21632</v>
      </c>
    </row>
    <row r="533" spans="1:6" x14ac:dyDescent="0.25">
      <c r="A533" t="s">
        <v>5773</v>
      </c>
      <c r="B533" s="100" t="s">
        <v>5784</v>
      </c>
      <c r="C533" s="99" t="s">
        <v>5785</v>
      </c>
      <c r="D533" s="124">
        <v>13852</v>
      </c>
      <c r="E533" s="157">
        <f>VLOOKUP(D533,'SOAT LIQ'!$A$87:$C$3416,3,FALSE)</f>
        <v>10</v>
      </c>
      <c r="F533" t="s">
        <v>21632</v>
      </c>
    </row>
    <row r="534" spans="1:6" x14ac:dyDescent="0.25">
      <c r="A534" t="s">
        <v>5142</v>
      </c>
      <c r="B534" s="100" t="s">
        <v>5784</v>
      </c>
      <c r="C534" s="99" t="s">
        <v>5785</v>
      </c>
      <c r="D534" s="124">
        <v>13852</v>
      </c>
      <c r="E534" s="157">
        <f>VLOOKUP(D534,'SOAT LIQ'!$A$87:$C$3416,3,FALSE)</f>
        <v>10</v>
      </c>
      <c r="F534" t="s">
        <v>21632</v>
      </c>
    </row>
    <row r="535" spans="1:6" x14ac:dyDescent="0.25">
      <c r="A535" t="s">
        <v>5523</v>
      </c>
      <c r="B535" s="100" t="s">
        <v>5784</v>
      </c>
      <c r="C535" s="99" t="s">
        <v>5785</v>
      </c>
      <c r="D535" s="124">
        <v>13852</v>
      </c>
      <c r="E535" s="157">
        <f>VLOOKUP(D535,'SOAT LIQ'!$A$87:$C$3416,3,FALSE)</f>
        <v>10</v>
      </c>
      <c r="F535" t="s">
        <v>21632</v>
      </c>
    </row>
    <row r="536" spans="1:6" x14ac:dyDescent="0.25">
      <c r="A536" t="s">
        <v>5773</v>
      </c>
      <c r="B536" s="100" t="s">
        <v>5786</v>
      </c>
      <c r="C536" s="99" t="s">
        <v>5785</v>
      </c>
      <c r="D536" s="124">
        <v>13852</v>
      </c>
      <c r="E536" s="157">
        <f>VLOOKUP(D536,'SOAT LIQ'!$A$87:$C$3416,3,FALSE)</f>
        <v>10</v>
      </c>
      <c r="F536" t="s">
        <v>21632</v>
      </c>
    </row>
    <row r="537" spans="1:6" x14ac:dyDescent="0.25">
      <c r="A537" t="s">
        <v>5142</v>
      </c>
      <c r="B537" s="100" t="s">
        <v>5786</v>
      </c>
      <c r="C537" s="99" t="s">
        <v>5785</v>
      </c>
      <c r="D537" s="124">
        <v>13852</v>
      </c>
      <c r="E537" s="157">
        <f>VLOOKUP(D537,'SOAT LIQ'!$A$87:$C$3416,3,FALSE)</f>
        <v>10</v>
      </c>
      <c r="F537" t="s">
        <v>21632</v>
      </c>
    </row>
    <row r="538" spans="1:6" x14ac:dyDescent="0.25">
      <c r="A538" t="s">
        <v>5523</v>
      </c>
      <c r="B538" s="100" t="s">
        <v>5787</v>
      </c>
      <c r="C538" s="99" t="s">
        <v>5785</v>
      </c>
      <c r="D538" s="124">
        <v>13852</v>
      </c>
      <c r="E538" s="157">
        <f>VLOOKUP(D538,'SOAT LIQ'!$A$87:$C$3416,3,FALSE)</f>
        <v>10</v>
      </c>
      <c r="F538" t="s">
        <v>21632</v>
      </c>
    </row>
    <row r="539" spans="1:6" x14ac:dyDescent="0.25">
      <c r="A539" t="s">
        <v>5142</v>
      </c>
      <c r="B539" s="100" t="s">
        <v>5787</v>
      </c>
      <c r="C539" s="99" t="s">
        <v>5785</v>
      </c>
      <c r="D539" s="124">
        <v>13852</v>
      </c>
      <c r="E539" s="157">
        <f>VLOOKUP(D539,'SOAT LIQ'!$A$87:$C$3416,3,FALSE)</f>
        <v>10</v>
      </c>
      <c r="F539" t="s">
        <v>21632</v>
      </c>
    </row>
    <row r="540" spans="1:6" x14ac:dyDescent="0.25">
      <c r="A540" t="s">
        <v>5523</v>
      </c>
      <c r="B540" s="100" t="s">
        <v>5788</v>
      </c>
      <c r="C540" s="99" t="s">
        <v>5785</v>
      </c>
      <c r="D540" s="124">
        <v>13852</v>
      </c>
      <c r="E540" s="157">
        <f>VLOOKUP(D540,'SOAT LIQ'!$A$87:$C$3416,3,FALSE)</f>
        <v>10</v>
      </c>
      <c r="F540" t="s">
        <v>21632</v>
      </c>
    </row>
    <row r="541" spans="1:6" x14ac:dyDescent="0.25">
      <c r="A541" t="s">
        <v>5142</v>
      </c>
      <c r="B541" s="100" t="s">
        <v>5788</v>
      </c>
      <c r="C541" s="99" t="s">
        <v>5785</v>
      </c>
      <c r="D541" s="124">
        <v>13852</v>
      </c>
      <c r="E541" s="157">
        <f>VLOOKUP(D541,'SOAT LIQ'!$A$87:$C$3416,3,FALSE)</f>
        <v>10</v>
      </c>
      <c r="F541" t="s">
        <v>21632</v>
      </c>
    </row>
    <row r="542" spans="1:6" x14ac:dyDescent="0.25">
      <c r="A542" t="s">
        <v>5523</v>
      </c>
      <c r="B542" s="100" t="s">
        <v>5789</v>
      </c>
      <c r="C542" s="99" t="s">
        <v>5790</v>
      </c>
      <c r="D542" s="124">
        <v>13852</v>
      </c>
      <c r="E542" s="157">
        <f>VLOOKUP(D542,'SOAT LIQ'!$A$87:$C$3416,3,FALSE)</f>
        <v>10</v>
      </c>
      <c r="F542" t="s">
        <v>21632</v>
      </c>
    </row>
    <row r="543" spans="1:6" x14ac:dyDescent="0.25">
      <c r="A543" t="s">
        <v>5142</v>
      </c>
      <c r="B543" s="100" t="s">
        <v>5789</v>
      </c>
      <c r="C543" s="99" t="s">
        <v>5790</v>
      </c>
      <c r="D543" s="124">
        <v>13852</v>
      </c>
      <c r="E543" s="157">
        <f>VLOOKUP(D543,'SOAT LIQ'!$A$87:$C$3416,3,FALSE)</f>
        <v>10</v>
      </c>
      <c r="F543" t="s">
        <v>21632</v>
      </c>
    </row>
    <row r="544" spans="1:6" x14ac:dyDescent="0.25">
      <c r="A544" t="s">
        <v>5773</v>
      </c>
      <c r="B544" s="100" t="s">
        <v>5789</v>
      </c>
      <c r="C544" s="99" t="s">
        <v>5790</v>
      </c>
      <c r="D544" s="124">
        <v>13852</v>
      </c>
      <c r="E544" s="157">
        <f>VLOOKUP(D544,'SOAT LIQ'!$A$87:$C$3416,3,FALSE)</f>
        <v>10</v>
      </c>
      <c r="F544" t="s">
        <v>21632</v>
      </c>
    </row>
    <row r="545" spans="1:6" x14ac:dyDescent="0.25">
      <c r="A545" t="s">
        <v>5523</v>
      </c>
      <c r="B545" s="100" t="s">
        <v>5791</v>
      </c>
      <c r="C545" s="99" t="s">
        <v>5790</v>
      </c>
      <c r="D545" s="124">
        <v>13852</v>
      </c>
      <c r="E545" s="157">
        <f>VLOOKUP(D545,'SOAT LIQ'!$A$87:$C$3416,3,FALSE)</f>
        <v>10</v>
      </c>
      <c r="F545" t="s">
        <v>21632</v>
      </c>
    </row>
    <row r="546" spans="1:6" x14ac:dyDescent="0.25">
      <c r="A546" t="s">
        <v>5142</v>
      </c>
      <c r="B546" s="100" t="s">
        <v>5791</v>
      </c>
      <c r="C546" s="99" t="s">
        <v>5790</v>
      </c>
      <c r="D546" s="124">
        <v>13852</v>
      </c>
      <c r="E546" s="157">
        <f>VLOOKUP(D546,'SOAT LIQ'!$A$87:$C$3416,3,FALSE)</f>
        <v>10</v>
      </c>
      <c r="F546" t="s">
        <v>21632</v>
      </c>
    </row>
    <row r="547" spans="1:6" x14ac:dyDescent="0.25">
      <c r="A547" t="s">
        <v>5773</v>
      </c>
      <c r="B547" s="100" t="s">
        <v>5791</v>
      </c>
      <c r="C547" s="99" t="s">
        <v>5790</v>
      </c>
      <c r="D547" s="124">
        <v>13852</v>
      </c>
      <c r="E547" s="157">
        <f>VLOOKUP(D547,'SOAT LIQ'!$A$87:$C$3416,3,FALSE)</f>
        <v>10</v>
      </c>
      <c r="F547" t="s">
        <v>21632</v>
      </c>
    </row>
    <row r="548" spans="1:6" x14ac:dyDescent="0.25">
      <c r="A548" t="s">
        <v>5523</v>
      </c>
      <c r="B548" s="100" t="s">
        <v>5792</v>
      </c>
      <c r="C548" s="99" t="s">
        <v>5793</v>
      </c>
      <c r="D548" s="124">
        <v>13852</v>
      </c>
      <c r="E548" s="157">
        <f>VLOOKUP(D548,'SOAT LIQ'!$A$87:$C$3416,3,FALSE)</f>
        <v>10</v>
      </c>
      <c r="F548" t="s">
        <v>21632</v>
      </c>
    </row>
    <row r="549" spans="1:6" x14ac:dyDescent="0.25">
      <c r="A549" t="s">
        <v>4339</v>
      </c>
      <c r="B549" s="100" t="s">
        <v>5792</v>
      </c>
      <c r="C549" s="99" t="s">
        <v>5793</v>
      </c>
      <c r="D549" s="124">
        <v>13852</v>
      </c>
      <c r="E549" s="157">
        <f>VLOOKUP(D549,'SOAT LIQ'!$A$87:$C$3416,3,FALSE)</f>
        <v>10</v>
      </c>
      <c r="F549" t="s">
        <v>21632</v>
      </c>
    </row>
    <row r="550" spans="1:6" x14ac:dyDescent="0.25">
      <c r="A550" t="s">
        <v>5142</v>
      </c>
      <c r="B550" s="100" t="s">
        <v>5792</v>
      </c>
      <c r="C550" s="99" t="s">
        <v>5793</v>
      </c>
      <c r="D550" s="124">
        <v>13852</v>
      </c>
      <c r="E550" s="157">
        <f>VLOOKUP(D550,'SOAT LIQ'!$A$87:$C$3416,3,FALSE)</f>
        <v>10</v>
      </c>
      <c r="F550" t="s">
        <v>21632</v>
      </c>
    </row>
    <row r="551" spans="1:6" x14ac:dyDescent="0.25">
      <c r="A551" t="s">
        <v>5773</v>
      </c>
      <c r="B551" s="100" t="s">
        <v>5792</v>
      </c>
      <c r="C551" s="99" t="s">
        <v>5793</v>
      </c>
      <c r="D551" s="124">
        <v>13852</v>
      </c>
      <c r="E551" s="157">
        <f>VLOOKUP(D551,'SOAT LIQ'!$A$87:$C$3416,3,FALSE)</f>
        <v>10</v>
      </c>
      <c r="F551" t="s">
        <v>21632</v>
      </c>
    </row>
    <row r="552" spans="1:6" x14ac:dyDescent="0.25">
      <c r="A552" t="s">
        <v>5523</v>
      </c>
      <c r="B552" s="100" t="s">
        <v>5794</v>
      </c>
      <c r="C552" s="99" t="s">
        <v>5793</v>
      </c>
      <c r="D552" s="124">
        <v>13852</v>
      </c>
      <c r="E552" s="157">
        <f>VLOOKUP(D552,'SOAT LIQ'!$A$87:$C$3416,3,FALSE)</f>
        <v>10</v>
      </c>
      <c r="F552" t="s">
        <v>21632</v>
      </c>
    </row>
    <row r="553" spans="1:6" x14ac:dyDescent="0.25">
      <c r="A553" t="s">
        <v>5142</v>
      </c>
      <c r="B553" s="100" t="s">
        <v>5794</v>
      </c>
      <c r="C553" s="99" t="s">
        <v>5793</v>
      </c>
      <c r="D553" s="124">
        <v>13852</v>
      </c>
      <c r="E553" s="157">
        <f>VLOOKUP(D553,'SOAT LIQ'!$A$87:$C$3416,3,FALSE)</f>
        <v>10</v>
      </c>
      <c r="F553" t="s">
        <v>21632</v>
      </c>
    </row>
    <row r="554" spans="1:6" x14ac:dyDescent="0.25">
      <c r="A554" t="s">
        <v>5773</v>
      </c>
      <c r="B554" s="100" t="s">
        <v>5794</v>
      </c>
      <c r="C554" s="99" t="s">
        <v>5793</v>
      </c>
      <c r="D554" s="124">
        <v>13852</v>
      </c>
      <c r="E554" s="157">
        <f>VLOOKUP(D554,'SOAT LIQ'!$A$87:$C$3416,3,FALSE)</f>
        <v>10</v>
      </c>
      <c r="F554" t="s">
        <v>21632</v>
      </c>
    </row>
    <row r="555" spans="1:6" x14ac:dyDescent="0.25">
      <c r="A555" t="s">
        <v>5523</v>
      </c>
      <c r="B555" s="100" t="s">
        <v>5795</v>
      </c>
      <c r="C555" s="99" t="s">
        <v>5793</v>
      </c>
      <c r="D555" s="124">
        <v>13853</v>
      </c>
      <c r="E555" s="157">
        <f>VLOOKUP(D555,'SOAT LIQ'!$A$87:$C$3416,3,FALSE)</f>
        <v>6</v>
      </c>
      <c r="F555" t="s">
        <v>21632</v>
      </c>
    </row>
    <row r="556" spans="1:6" x14ac:dyDescent="0.25">
      <c r="A556" t="s">
        <v>5142</v>
      </c>
      <c r="B556" s="100" t="s">
        <v>5795</v>
      </c>
      <c r="C556" s="99" t="s">
        <v>5793</v>
      </c>
      <c r="D556" s="124">
        <v>13853</v>
      </c>
      <c r="E556" s="157">
        <f>VLOOKUP(D556,'SOAT LIQ'!$A$87:$C$3416,3,FALSE)</f>
        <v>6</v>
      </c>
      <c r="F556" t="s">
        <v>21632</v>
      </c>
    </row>
    <row r="557" spans="1:6" x14ac:dyDescent="0.25">
      <c r="A557" t="s">
        <v>4339</v>
      </c>
      <c r="B557" s="100" t="s">
        <v>4635</v>
      </c>
      <c r="C557" s="99" t="s">
        <v>5771</v>
      </c>
      <c r="D557" s="124">
        <v>16553</v>
      </c>
      <c r="E557" s="157">
        <f>VLOOKUP(D557,'SOAT LIQ'!$A$87:$C$3416,3,FALSE)</f>
        <v>5</v>
      </c>
      <c r="F557" t="s">
        <v>21632</v>
      </c>
    </row>
    <row r="558" spans="1:6" x14ac:dyDescent="0.25">
      <c r="A558" t="s">
        <v>5142</v>
      </c>
      <c r="B558" s="100" t="s">
        <v>4635</v>
      </c>
      <c r="C558" s="99" t="s">
        <v>5771</v>
      </c>
      <c r="D558" s="124">
        <v>16553</v>
      </c>
      <c r="E558" s="157">
        <f>VLOOKUP(D558,'SOAT LIQ'!$A$87:$C$3416,3,FALSE)</f>
        <v>5</v>
      </c>
      <c r="F558" t="s">
        <v>21632</v>
      </c>
    </row>
    <row r="559" spans="1:6" x14ac:dyDescent="0.25">
      <c r="A559" t="s">
        <v>5796</v>
      </c>
      <c r="B559" s="100" t="s">
        <v>4635</v>
      </c>
      <c r="C559" s="99" t="s">
        <v>5771</v>
      </c>
      <c r="D559" s="124">
        <v>16553</v>
      </c>
      <c r="E559" s="157">
        <f>VLOOKUP(D559,'SOAT LIQ'!$A$87:$C$3416,3,FALSE)</f>
        <v>5</v>
      </c>
      <c r="F559" t="s">
        <v>21632</v>
      </c>
    </row>
    <row r="560" spans="1:6" x14ac:dyDescent="0.25">
      <c r="A560" t="s">
        <v>5773</v>
      </c>
      <c r="B560" s="100" t="s">
        <v>5797</v>
      </c>
      <c r="C560" s="99" t="s">
        <v>5793</v>
      </c>
      <c r="D560" s="124">
        <v>13853</v>
      </c>
      <c r="E560" s="157">
        <f>VLOOKUP(D560,'SOAT LIQ'!$A$87:$C$3416,3,FALSE)</f>
        <v>6</v>
      </c>
      <c r="F560" t="s">
        <v>21632</v>
      </c>
    </row>
    <row r="561" spans="1:6" x14ac:dyDescent="0.25">
      <c r="A561" t="s">
        <v>5142</v>
      </c>
      <c r="B561" s="100" t="s">
        <v>5797</v>
      </c>
      <c r="C561" s="99" t="s">
        <v>5793</v>
      </c>
      <c r="D561" s="124">
        <v>13853</v>
      </c>
      <c r="E561" s="157">
        <f>VLOOKUP(D561,'SOAT LIQ'!$A$87:$C$3416,3,FALSE)</f>
        <v>6</v>
      </c>
      <c r="F561" t="s">
        <v>21632</v>
      </c>
    </row>
    <row r="562" spans="1:6" x14ac:dyDescent="0.25">
      <c r="A562" t="s">
        <v>5523</v>
      </c>
      <c r="B562" s="100" t="s">
        <v>5797</v>
      </c>
      <c r="C562" s="99" t="s">
        <v>5793</v>
      </c>
      <c r="D562" s="124">
        <v>13853</v>
      </c>
      <c r="E562" s="157">
        <f>VLOOKUP(D562,'SOAT LIQ'!$A$87:$C$3416,3,FALSE)</f>
        <v>6</v>
      </c>
      <c r="F562" t="s">
        <v>21632</v>
      </c>
    </row>
    <row r="563" spans="1:6" x14ac:dyDescent="0.25">
      <c r="A563" t="s">
        <v>5523</v>
      </c>
      <c r="B563" s="100" t="s">
        <v>5798</v>
      </c>
      <c r="C563" s="100"/>
      <c r="D563" s="124">
        <v>16553</v>
      </c>
      <c r="E563" s="157">
        <f>VLOOKUP(D563,'SOAT LIQ'!$A$87:$C$3416,3,FALSE)</f>
        <v>5</v>
      </c>
      <c r="F563" t="s">
        <v>21632</v>
      </c>
    </row>
    <row r="564" spans="1:6" x14ac:dyDescent="0.25">
      <c r="A564" t="s">
        <v>5142</v>
      </c>
      <c r="B564" s="100" t="s">
        <v>5798</v>
      </c>
      <c r="C564" s="100"/>
      <c r="D564" s="124">
        <v>16553</v>
      </c>
      <c r="E564" s="157">
        <f>VLOOKUP(D564,'SOAT LIQ'!$A$87:$C$3416,3,FALSE)</f>
        <v>5</v>
      </c>
      <c r="F564" t="s">
        <v>21632</v>
      </c>
    </row>
    <row r="565" spans="1:6" x14ac:dyDescent="0.25">
      <c r="A565" t="s">
        <v>5773</v>
      </c>
      <c r="B565" s="100" t="s">
        <v>5800</v>
      </c>
      <c r="C565" s="99" t="s">
        <v>5799</v>
      </c>
      <c r="D565" s="124">
        <v>17105</v>
      </c>
      <c r="E565" s="157">
        <f>VLOOKUP(D565,'SOAT LIQ'!$A$87:$C$3416,3,FALSE)</f>
        <v>7</v>
      </c>
      <c r="F565" t="s">
        <v>21632</v>
      </c>
    </row>
    <row r="566" spans="1:6" x14ac:dyDescent="0.25">
      <c r="A566" t="s">
        <v>5142</v>
      </c>
      <c r="B566" s="100" t="s">
        <v>5800</v>
      </c>
      <c r="C566" s="99" t="s">
        <v>5799</v>
      </c>
      <c r="D566" s="124">
        <v>17105</v>
      </c>
      <c r="E566" s="157">
        <f>VLOOKUP(D566,'SOAT LIQ'!$A$87:$C$3416,3,FALSE)</f>
        <v>7</v>
      </c>
      <c r="F566" t="s">
        <v>21632</v>
      </c>
    </row>
    <row r="567" spans="1:6" x14ac:dyDescent="0.25">
      <c r="A567" t="s">
        <v>5509</v>
      </c>
      <c r="B567" s="100" t="s">
        <v>5800</v>
      </c>
      <c r="C567" s="99" t="s">
        <v>5799</v>
      </c>
      <c r="D567" s="124">
        <v>17105</v>
      </c>
      <c r="E567" s="157">
        <f>VLOOKUP(D567,'SOAT LIQ'!$A$87:$C$3416,3,FALSE)</f>
        <v>7</v>
      </c>
      <c r="F567" t="s">
        <v>21632</v>
      </c>
    </row>
    <row r="568" spans="1:6" x14ac:dyDescent="0.25">
      <c r="A568" t="s">
        <v>5523</v>
      </c>
      <c r="B568" s="100" t="s">
        <v>5800</v>
      </c>
      <c r="C568" s="99" t="s">
        <v>5799</v>
      </c>
      <c r="D568" s="124">
        <v>17105</v>
      </c>
      <c r="E568" s="157">
        <f>VLOOKUP(D568,'SOAT LIQ'!$A$87:$C$3416,3,FALSE)</f>
        <v>7</v>
      </c>
      <c r="F568" t="s">
        <v>21632</v>
      </c>
    </row>
    <row r="569" spans="1:6" x14ac:dyDescent="0.25">
      <c r="A569" t="s">
        <v>5142</v>
      </c>
      <c r="B569" s="100" t="s">
        <v>5801</v>
      </c>
      <c r="C569" s="99" t="s">
        <v>5802</v>
      </c>
      <c r="D569" s="124">
        <v>17104</v>
      </c>
      <c r="E569" s="157">
        <f>VLOOKUP(D569,'SOAT LIQ'!$A$87:$C$3416,3,FALSE)</f>
        <v>4</v>
      </c>
      <c r="F569" t="s">
        <v>21632</v>
      </c>
    </row>
    <row r="570" spans="1:6" x14ac:dyDescent="0.25">
      <c r="A570" t="s">
        <v>5773</v>
      </c>
      <c r="B570" s="100" t="s">
        <v>4168</v>
      </c>
      <c r="C570" s="99" t="s">
        <v>5802</v>
      </c>
      <c r="D570" s="124">
        <v>17105</v>
      </c>
      <c r="E570" s="157">
        <f>VLOOKUP(D570,'SOAT LIQ'!$A$87:$C$3416,3,FALSE)</f>
        <v>7</v>
      </c>
      <c r="F570" t="s">
        <v>21632</v>
      </c>
    </row>
    <row r="571" spans="1:6" x14ac:dyDescent="0.25">
      <c r="A571" t="s">
        <v>5142</v>
      </c>
      <c r="B571" s="100" t="s">
        <v>4168</v>
      </c>
      <c r="C571" s="99" t="s">
        <v>5802</v>
      </c>
      <c r="D571" s="124">
        <v>17105</v>
      </c>
      <c r="E571" s="157">
        <f>VLOOKUP(D571,'SOAT LIQ'!$A$87:$C$3416,3,FALSE)</f>
        <v>7</v>
      </c>
      <c r="F571" t="s">
        <v>21632</v>
      </c>
    </row>
    <row r="572" spans="1:6" x14ac:dyDescent="0.25">
      <c r="A572" t="s">
        <v>5523</v>
      </c>
      <c r="B572" s="100" t="s">
        <v>4168</v>
      </c>
      <c r="C572" s="99" t="s">
        <v>5802</v>
      </c>
      <c r="D572" s="124">
        <v>17105</v>
      </c>
      <c r="E572" s="157">
        <f>VLOOKUP(D572,'SOAT LIQ'!$A$87:$C$3416,3,FALSE)</f>
        <v>7</v>
      </c>
      <c r="F572" t="s">
        <v>21632</v>
      </c>
    </row>
    <row r="573" spans="1:6" x14ac:dyDescent="0.25">
      <c r="A573" t="s">
        <v>5142</v>
      </c>
      <c r="B573" s="100" t="s">
        <v>5804</v>
      </c>
      <c r="C573" s="99" t="s">
        <v>5803</v>
      </c>
      <c r="D573" s="124">
        <v>1407</v>
      </c>
      <c r="E573" s="157">
        <f>VLOOKUP(D573,'SOAT LIQ'!$A$87:$C$3416,3,FALSE)</f>
        <v>20</v>
      </c>
      <c r="F573" t="s">
        <v>21632</v>
      </c>
    </row>
    <row r="574" spans="1:6" x14ac:dyDescent="0.25">
      <c r="A574" t="s">
        <v>5142</v>
      </c>
      <c r="B574" s="100" t="s">
        <v>5806</v>
      </c>
      <c r="C574" s="99" t="s">
        <v>5805</v>
      </c>
      <c r="D574" s="124">
        <v>1407</v>
      </c>
      <c r="E574" s="157">
        <f>VLOOKUP(D574,'SOAT LIQ'!$A$87:$C$3416,3,FALSE)</f>
        <v>20</v>
      </c>
      <c r="F574" t="s">
        <v>21632</v>
      </c>
    </row>
    <row r="575" spans="1:6" x14ac:dyDescent="0.25">
      <c r="A575" t="s">
        <v>5142</v>
      </c>
      <c r="B575" s="100" t="s">
        <v>4169</v>
      </c>
      <c r="C575" s="99" t="s">
        <v>5805</v>
      </c>
      <c r="D575" s="124">
        <v>1402</v>
      </c>
      <c r="E575" s="157">
        <f>VLOOKUP(D575,'SOAT LIQ'!$A$87:$C$3416,3,FALSE)</f>
        <v>22</v>
      </c>
      <c r="F575" t="s">
        <v>21632</v>
      </c>
    </row>
    <row r="576" spans="1:6" x14ac:dyDescent="0.25">
      <c r="A576" t="s">
        <v>5142</v>
      </c>
      <c r="B576" s="100" t="s">
        <v>5808</v>
      </c>
      <c r="C576" s="99" t="s">
        <v>5807</v>
      </c>
      <c r="D576" s="124">
        <v>1405</v>
      </c>
      <c r="E576" s="157">
        <f>VLOOKUP(D576,'SOAT LIQ'!$A$87:$C$3416,3,FALSE)</f>
        <v>22</v>
      </c>
      <c r="F576" t="s">
        <v>21632</v>
      </c>
    </row>
    <row r="577" spans="1:6" x14ac:dyDescent="0.25">
      <c r="A577" t="s">
        <v>5809</v>
      </c>
      <c r="B577" s="100" t="s">
        <v>5811</v>
      </c>
      <c r="C577" s="99" t="s">
        <v>5810</v>
      </c>
      <c r="D577" s="124">
        <v>3420</v>
      </c>
      <c r="E577" s="157">
        <f>VLOOKUP(D577,'SOAT LIQ'!$A$87:$C$3416,3,FALSE)</f>
        <v>12</v>
      </c>
      <c r="F577" t="s">
        <v>21632</v>
      </c>
    </row>
    <row r="578" spans="1:6" x14ac:dyDescent="0.25">
      <c r="A578" t="s">
        <v>5142</v>
      </c>
      <c r="B578" s="100" t="s">
        <v>5811</v>
      </c>
      <c r="C578" s="99" t="s">
        <v>5810</v>
      </c>
      <c r="D578" s="124">
        <v>3420</v>
      </c>
      <c r="E578" s="157">
        <f>VLOOKUP(D578,'SOAT LIQ'!$A$87:$C$3416,3,FALSE)</f>
        <v>12</v>
      </c>
      <c r="F578" t="s">
        <v>21632</v>
      </c>
    </row>
    <row r="579" spans="1:6" x14ac:dyDescent="0.25">
      <c r="A579" t="s">
        <v>5745</v>
      </c>
      <c r="B579" s="100" t="s">
        <v>5811</v>
      </c>
      <c r="C579" s="99" t="s">
        <v>5810</v>
      </c>
      <c r="D579" s="124">
        <v>3420</v>
      </c>
      <c r="E579" s="157">
        <f>VLOOKUP(D579,'SOAT LIQ'!$A$87:$C$3416,3,FALSE)</f>
        <v>12</v>
      </c>
      <c r="F579" t="s">
        <v>21632</v>
      </c>
    </row>
    <row r="580" spans="1:6" x14ac:dyDescent="0.25">
      <c r="A580" t="s">
        <v>5031</v>
      </c>
      <c r="B580" s="100" t="s">
        <v>5811</v>
      </c>
      <c r="C580" s="99" t="s">
        <v>5810</v>
      </c>
      <c r="D580" s="124">
        <v>3420</v>
      </c>
      <c r="E580" s="157">
        <f>VLOOKUP(D580,'SOAT LIQ'!$A$87:$C$3416,3,FALSE)</f>
        <v>12</v>
      </c>
      <c r="F580" t="s">
        <v>21632</v>
      </c>
    </row>
    <row r="581" spans="1:6" x14ac:dyDescent="0.25">
      <c r="A581" t="s">
        <v>5142</v>
      </c>
      <c r="B581" s="100" t="s">
        <v>5812</v>
      </c>
      <c r="C581" s="99" t="s">
        <v>5807</v>
      </c>
      <c r="D581" s="124">
        <v>1405</v>
      </c>
      <c r="E581" s="157">
        <f>VLOOKUP(D581,'SOAT LIQ'!$A$87:$C$3416,3,FALSE)</f>
        <v>22</v>
      </c>
      <c r="F581" t="s">
        <v>21632</v>
      </c>
    </row>
    <row r="582" spans="1:6" x14ac:dyDescent="0.25">
      <c r="A582" t="s">
        <v>5773</v>
      </c>
      <c r="B582" s="100" t="s">
        <v>5812</v>
      </c>
      <c r="C582" s="99" t="s">
        <v>5807</v>
      </c>
      <c r="D582" s="124">
        <v>1405</v>
      </c>
      <c r="E582" s="157">
        <f>VLOOKUP(D582,'SOAT LIQ'!$A$87:$C$3416,3,FALSE)</f>
        <v>22</v>
      </c>
      <c r="F582" t="s">
        <v>21632</v>
      </c>
    </row>
    <row r="583" spans="1:6" x14ac:dyDescent="0.25">
      <c r="A583" t="s">
        <v>5704</v>
      </c>
      <c r="B583" s="100" t="s">
        <v>5812</v>
      </c>
      <c r="C583" s="99" t="s">
        <v>5807</v>
      </c>
      <c r="D583" s="124">
        <v>1405</v>
      </c>
      <c r="E583" s="157">
        <f>VLOOKUP(D583,'SOAT LIQ'!$A$87:$C$3416,3,FALSE)</f>
        <v>22</v>
      </c>
      <c r="F583" t="s">
        <v>21632</v>
      </c>
    </row>
    <row r="584" spans="1:6" x14ac:dyDescent="0.25">
      <c r="A584" t="s">
        <v>5142</v>
      </c>
      <c r="B584" s="100" t="s">
        <v>5813</v>
      </c>
      <c r="C584" s="99" t="s">
        <v>5807</v>
      </c>
      <c r="D584" s="124">
        <v>1405</v>
      </c>
      <c r="E584" s="157">
        <f>VLOOKUP(D584,'SOAT LIQ'!$A$87:$C$3416,3,FALSE)</f>
        <v>22</v>
      </c>
      <c r="F584" t="s">
        <v>21632</v>
      </c>
    </row>
    <row r="585" spans="1:6" x14ac:dyDescent="0.25">
      <c r="A585" t="s">
        <v>5704</v>
      </c>
      <c r="B585" s="100" t="s">
        <v>5813</v>
      </c>
      <c r="C585" s="99" t="s">
        <v>5807</v>
      </c>
      <c r="D585" s="124">
        <v>1405</v>
      </c>
      <c r="E585" s="157">
        <f>VLOOKUP(D585,'SOAT LIQ'!$A$87:$C$3416,3,FALSE)</f>
        <v>22</v>
      </c>
      <c r="F585" t="s">
        <v>21632</v>
      </c>
    </row>
    <row r="586" spans="1:6" x14ac:dyDescent="0.25">
      <c r="A586" t="s">
        <v>5142</v>
      </c>
      <c r="B586" s="100" t="s">
        <v>5814</v>
      </c>
      <c r="C586" s="99" t="s">
        <v>5815</v>
      </c>
      <c r="D586" s="124">
        <v>13880</v>
      </c>
      <c r="E586" s="157">
        <f>VLOOKUP(D586,'SOAT LIQ'!$A$87:$C$3416,3,FALSE)</f>
        <v>8</v>
      </c>
      <c r="F586" t="s">
        <v>21632</v>
      </c>
    </row>
    <row r="587" spans="1:6" x14ac:dyDescent="0.25">
      <c r="A587" t="s">
        <v>5523</v>
      </c>
      <c r="B587" s="100" t="s">
        <v>5814</v>
      </c>
      <c r="C587" s="99" t="s">
        <v>5815</v>
      </c>
      <c r="D587" s="124">
        <v>13880</v>
      </c>
      <c r="E587" s="157">
        <f>VLOOKUP(D587,'SOAT LIQ'!$A$87:$C$3416,3,FALSE)</f>
        <v>8</v>
      </c>
      <c r="F587" t="s">
        <v>21632</v>
      </c>
    </row>
    <row r="588" spans="1:6" x14ac:dyDescent="0.25">
      <c r="A588" t="s">
        <v>5773</v>
      </c>
      <c r="B588" s="100" t="s">
        <v>5814</v>
      </c>
      <c r="C588" s="99" t="s">
        <v>5815</v>
      </c>
      <c r="D588" s="124">
        <v>13880</v>
      </c>
      <c r="E588" s="157">
        <f>VLOOKUP(D588,'SOAT LIQ'!$A$87:$C$3416,3,FALSE)</f>
        <v>8</v>
      </c>
      <c r="F588" t="s">
        <v>21632</v>
      </c>
    </row>
    <row r="589" spans="1:6" x14ac:dyDescent="0.25">
      <c r="A589" t="s">
        <v>5142</v>
      </c>
      <c r="B589" s="100" t="s">
        <v>5816</v>
      </c>
      <c r="C589" s="99" t="s">
        <v>5815</v>
      </c>
      <c r="D589" s="124">
        <v>13880</v>
      </c>
      <c r="E589" s="157">
        <f>VLOOKUP(D589,'SOAT LIQ'!$A$87:$C$3416,3,FALSE)</f>
        <v>8</v>
      </c>
      <c r="F589" t="s">
        <v>21632</v>
      </c>
    </row>
    <row r="590" spans="1:6" x14ac:dyDescent="0.25">
      <c r="A590" t="s">
        <v>5523</v>
      </c>
      <c r="B590" s="100" t="s">
        <v>5816</v>
      </c>
      <c r="C590" s="99" t="s">
        <v>5815</v>
      </c>
      <c r="D590" s="124">
        <v>13880</v>
      </c>
      <c r="E590" s="157">
        <f>VLOOKUP(D590,'SOAT LIQ'!$A$87:$C$3416,3,FALSE)</f>
        <v>8</v>
      </c>
      <c r="F590" t="s">
        <v>21632</v>
      </c>
    </row>
    <row r="591" spans="1:6" x14ac:dyDescent="0.25">
      <c r="A591" t="s">
        <v>5773</v>
      </c>
      <c r="B591" s="100" t="s">
        <v>5816</v>
      </c>
      <c r="C591" s="99" t="s">
        <v>5815</v>
      </c>
      <c r="D591" s="124">
        <v>13880</v>
      </c>
      <c r="E591" s="157">
        <f>VLOOKUP(D591,'SOAT LIQ'!$A$87:$C$3416,3,FALSE)</f>
        <v>8</v>
      </c>
      <c r="F591" t="s">
        <v>21632</v>
      </c>
    </row>
    <row r="592" spans="1:6" x14ac:dyDescent="0.25">
      <c r="A592" t="s">
        <v>5142</v>
      </c>
      <c r="B592" s="100" t="s">
        <v>5817</v>
      </c>
      <c r="C592" s="99" t="s">
        <v>5818</v>
      </c>
      <c r="D592" s="124">
        <v>13881</v>
      </c>
      <c r="E592" s="157">
        <f>VLOOKUP(D592,'SOAT LIQ'!$A$87:$C$3416,3,FALSE)</f>
        <v>8</v>
      </c>
      <c r="F592" t="s">
        <v>21632</v>
      </c>
    </row>
    <row r="593" spans="1:6" x14ac:dyDescent="0.25">
      <c r="A593" t="s">
        <v>5523</v>
      </c>
      <c r="B593" s="100" t="s">
        <v>5817</v>
      </c>
      <c r="C593" s="99" t="s">
        <v>5818</v>
      </c>
      <c r="D593" s="124">
        <v>13881</v>
      </c>
      <c r="E593" s="157">
        <f>VLOOKUP(D593,'SOAT LIQ'!$A$87:$C$3416,3,FALSE)</f>
        <v>8</v>
      </c>
      <c r="F593" t="s">
        <v>21632</v>
      </c>
    </row>
    <row r="594" spans="1:6" x14ac:dyDescent="0.25">
      <c r="A594" t="s">
        <v>5773</v>
      </c>
      <c r="B594" s="100" t="s">
        <v>5819</v>
      </c>
      <c r="C594" s="99" t="s">
        <v>5818</v>
      </c>
      <c r="D594" s="124">
        <v>13881</v>
      </c>
      <c r="E594" s="157">
        <f>VLOOKUP(D594,'SOAT LIQ'!$A$87:$C$3416,3,FALSE)</f>
        <v>8</v>
      </c>
      <c r="F594" t="s">
        <v>21632</v>
      </c>
    </row>
    <row r="595" spans="1:6" x14ac:dyDescent="0.25">
      <c r="A595" t="s">
        <v>5142</v>
      </c>
      <c r="B595" s="100" t="s">
        <v>5819</v>
      </c>
      <c r="C595" s="99" t="s">
        <v>5818</v>
      </c>
      <c r="D595" s="124">
        <v>13881</v>
      </c>
      <c r="E595" s="157">
        <f>VLOOKUP(D595,'SOAT LIQ'!$A$87:$C$3416,3,FALSE)</f>
        <v>8</v>
      </c>
      <c r="F595" t="s">
        <v>21632</v>
      </c>
    </row>
    <row r="596" spans="1:6" x14ac:dyDescent="0.25">
      <c r="A596" t="s">
        <v>5523</v>
      </c>
      <c r="B596" s="100" t="s">
        <v>5819</v>
      </c>
      <c r="C596" s="99" t="s">
        <v>5818</v>
      </c>
      <c r="D596" s="124">
        <v>13881</v>
      </c>
      <c r="E596" s="157">
        <f>VLOOKUP(D596,'SOAT LIQ'!$A$87:$C$3416,3,FALSE)</f>
        <v>8</v>
      </c>
      <c r="F596" t="s">
        <v>21632</v>
      </c>
    </row>
    <row r="597" spans="1:6" x14ac:dyDescent="0.25">
      <c r="A597" t="s">
        <v>5773</v>
      </c>
      <c r="B597" s="100" t="s">
        <v>5820</v>
      </c>
      <c r="C597" s="99" t="s">
        <v>5821</v>
      </c>
      <c r="D597" s="124">
        <v>14430</v>
      </c>
      <c r="E597" s="157">
        <f>VLOOKUP(D597,'SOAT LIQ'!$A$87:$C$3416,3,FALSE)</f>
        <v>8</v>
      </c>
      <c r="F597" t="s">
        <v>21632</v>
      </c>
    </row>
    <row r="598" spans="1:6" x14ac:dyDescent="0.25">
      <c r="A598" t="s">
        <v>5142</v>
      </c>
      <c r="B598" s="100" t="s">
        <v>5820</v>
      </c>
      <c r="C598" s="99" t="s">
        <v>5821</v>
      </c>
      <c r="D598" s="124">
        <v>14430</v>
      </c>
      <c r="E598" s="157">
        <f>VLOOKUP(D598,'SOAT LIQ'!$A$87:$C$3416,3,FALSE)</f>
        <v>8</v>
      </c>
      <c r="F598" t="s">
        <v>21632</v>
      </c>
    </row>
    <row r="599" spans="1:6" x14ac:dyDescent="0.25">
      <c r="A599" t="s">
        <v>5782</v>
      </c>
      <c r="B599" s="100" t="s">
        <v>5820</v>
      </c>
      <c r="C599" s="99" t="s">
        <v>5821</v>
      </c>
      <c r="D599" s="124">
        <v>14430</v>
      </c>
      <c r="E599" s="157">
        <f>VLOOKUP(D599,'SOAT LIQ'!$A$87:$C$3416,3,FALSE)</f>
        <v>8</v>
      </c>
      <c r="F599" t="s">
        <v>21632</v>
      </c>
    </row>
    <row r="600" spans="1:6" x14ac:dyDescent="0.25">
      <c r="A600" t="s">
        <v>5773</v>
      </c>
      <c r="B600" s="100" t="s">
        <v>5822</v>
      </c>
      <c r="C600" s="99" t="s">
        <v>5823</v>
      </c>
      <c r="D600" s="124">
        <v>14431</v>
      </c>
      <c r="E600" s="157">
        <f>VLOOKUP(D600,'SOAT LIQ'!$A$87:$C$3416,3,FALSE)</f>
        <v>7</v>
      </c>
      <c r="F600" t="s">
        <v>21632</v>
      </c>
    </row>
    <row r="601" spans="1:6" x14ac:dyDescent="0.25">
      <c r="A601" t="s">
        <v>5142</v>
      </c>
      <c r="B601" s="100" t="s">
        <v>5822</v>
      </c>
      <c r="C601" s="99" t="s">
        <v>5823</v>
      </c>
      <c r="D601" s="124">
        <v>14431</v>
      </c>
      <c r="E601" s="157">
        <f>VLOOKUP(D601,'SOAT LIQ'!$A$87:$C$3416,3,FALSE)</f>
        <v>7</v>
      </c>
      <c r="F601" t="s">
        <v>21632</v>
      </c>
    </row>
    <row r="602" spans="1:6" x14ac:dyDescent="0.25">
      <c r="A602" t="s">
        <v>5523</v>
      </c>
      <c r="B602" s="100" t="s">
        <v>5822</v>
      </c>
      <c r="C602" s="99" t="s">
        <v>5823</v>
      </c>
      <c r="D602" s="124">
        <v>14431</v>
      </c>
      <c r="E602" s="157">
        <f>VLOOKUP(D602,'SOAT LIQ'!$A$87:$C$3416,3,FALSE)</f>
        <v>7</v>
      </c>
      <c r="F602" t="s">
        <v>21632</v>
      </c>
    </row>
    <row r="603" spans="1:6" x14ac:dyDescent="0.25">
      <c r="A603" t="s">
        <v>5782</v>
      </c>
      <c r="B603" s="100" t="s">
        <v>5822</v>
      </c>
      <c r="C603" s="99" t="s">
        <v>5823</v>
      </c>
      <c r="D603" s="124">
        <v>14431</v>
      </c>
      <c r="E603" s="157">
        <f>VLOOKUP(D603,'SOAT LIQ'!$A$87:$C$3416,3,FALSE)</f>
        <v>7</v>
      </c>
      <c r="F603" t="s">
        <v>21632</v>
      </c>
    </row>
    <row r="604" spans="1:6" x14ac:dyDescent="0.25">
      <c r="A604" t="s">
        <v>5773</v>
      </c>
      <c r="B604" s="100" t="s">
        <v>5824</v>
      </c>
      <c r="C604" s="99" t="s">
        <v>5825</v>
      </c>
      <c r="D604" s="124">
        <v>13883</v>
      </c>
      <c r="E604" s="157">
        <f>VLOOKUP(D604,'SOAT LIQ'!$A$87:$C$3416,3,FALSE)</f>
        <v>4</v>
      </c>
      <c r="F604" t="s">
        <v>21632</v>
      </c>
    </row>
    <row r="605" spans="1:6" x14ac:dyDescent="0.25">
      <c r="A605" t="s">
        <v>5142</v>
      </c>
      <c r="B605" s="100" t="s">
        <v>5824</v>
      </c>
      <c r="C605" s="99" t="s">
        <v>5825</v>
      </c>
      <c r="D605" s="124">
        <v>13883</v>
      </c>
      <c r="E605" s="157">
        <f>VLOOKUP(D605,'SOAT LIQ'!$A$87:$C$3416,3,FALSE)</f>
        <v>4</v>
      </c>
      <c r="F605" t="s">
        <v>21632</v>
      </c>
    </row>
    <row r="606" spans="1:6" x14ac:dyDescent="0.25">
      <c r="A606" t="s">
        <v>5523</v>
      </c>
      <c r="B606" s="100" t="s">
        <v>5824</v>
      </c>
      <c r="C606" s="99" t="s">
        <v>5825</v>
      </c>
      <c r="D606" s="124">
        <v>13883</v>
      </c>
      <c r="E606" s="157">
        <f>VLOOKUP(D606,'SOAT LIQ'!$A$87:$C$3416,3,FALSE)</f>
        <v>4</v>
      </c>
      <c r="F606" t="s">
        <v>21632</v>
      </c>
    </row>
    <row r="607" spans="1:6" x14ac:dyDescent="0.25">
      <c r="A607" t="s">
        <v>5773</v>
      </c>
      <c r="B607" s="100" t="s">
        <v>5826</v>
      </c>
      <c r="C607" s="99" t="s">
        <v>5825</v>
      </c>
      <c r="D607" s="124">
        <v>13883</v>
      </c>
      <c r="E607" s="157">
        <f>VLOOKUP(D607,'SOAT LIQ'!$A$87:$C$3416,3,FALSE)</f>
        <v>4</v>
      </c>
      <c r="F607" t="s">
        <v>21632</v>
      </c>
    </row>
    <row r="608" spans="1:6" x14ac:dyDescent="0.25">
      <c r="A608" t="s">
        <v>5142</v>
      </c>
      <c r="B608" s="100" t="s">
        <v>5826</v>
      </c>
      <c r="C608" s="99" t="s">
        <v>5825</v>
      </c>
      <c r="D608" s="124">
        <v>13883</v>
      </c>
      <c r="E608" s="157">
        <f>VLOOKUP(D608,'SOAT LIQ'!$A$87:$C$3416,3,FALSE)</f>
        <v>4</v>
      </c>
      <c r="F608" t="s">
        <v>21632</v>
      </c>
    </row>
    <row r="609" spans="1:6" x14ac:dyDescent="0.25">
      <c r="A609" t="s">
        <v>5523</v>
      </c>
      <c r="B609" s="100" t="s">
        <v>5826</v>
      </c>
      <c r="C609" s="99" t="s">
        <v>5825</v>
      </c>
      <c r="D609" s="124">
        <v>13883</v>
      </c>
      <c r="E609" s="157">
        <f>VLOOKUP(D609,'SOAT LIQ'!$A$87:$C$3416,3,FALSE)</f>
        <v>4</v>
      </c>
      <c r="F609" t="s">
        <v>21632</v>
      </c>
    </row>
    <row r="610" spans="1:6" x14ac:dyDescent="0.25">
      <c r="A610" t="s">
        <v>5523</v>
      </c>
      <c r="B610" s="100" t="s">
        <v>5827</v>
      </c>
      <c r="C610" s="99" t="s">
        <v>5828</v>
      </c>
      <c r="D610" s="124">
        <v>13883</v>
      </c>
      <c r="E610" s="157">
        <f>VLOOKUP(D610,'SOAT LIQ'!$A$87:$C$3416,3,FALSE)</f>
        <v>4</v>
      </c>
      <c r="F610" t="s">
        <v>21632</v>
      </c>
    </row>
    <row r="611" spans="1:6" x14ac:dyDescent="0.25">
      <c r="A611" t="s">
        <v>5142</v>
      </c>
      <c r="B611" s="100" t="s">
        <v>5827</v>
      </c>
      <c r="C611" s="99" t="s">
        <v>5828</v>
      </c>
      <c r="D611" s="124">
        <v>13883</v>
      </c>
      <c r="E611" s="157">
        <f>VLOOKUP(D611,'SOAT LIQ'!$A$87:$C$3416,3,FALSE)</f>
        <v>4</v>
      </c>
      <c r="F611" t="s">
        <v>21632</v>
      </c>
    </row>
    <row r="612" spans="1:6" x14ac:dyDescent="0.25">
      <c r="A612" t="s">
        <v>5523</v>
      </c>
      <c r="B612" s="100" t="s">
        <v>5829</v>
      </c>
      <c r="C612" s="99" t="s">
        <v>5828</v>
      </c>
      <c r="D612" s="124">
        <v>13883</v>
      </c>
      <c r="E612" s="157">
        <f>VLOOKUP(D612,'SOAT LIQ'!$A$87:$C$3416,3,FALSE)</f>
        <v>4</v>
      </c>
      <c r="F612" t="s">
        <v>21632</v>
      </c>
    </row>
    <row r="613" spans="1:6" x14ac:dyDescent="0.25">
      <c r="A613" t="s">
        <v>5142</v>
      </c>
      <c r="B613" s="100" t="s">
        <v>5829</v>
      </c>
      <c r="C613" s="99" t="s">
        <v>5828</v>
      </c>
      <c r="D613" s="124">
        <v>13883</v>
      </c>
      <c r="E613" s="157">
        <f>VLOOKUP(D613,'SOAT LIQ'!$A$87:$C$3416,3,FALSE)</f>
        <v>4</v>
      </c>
      <c r="F613" t="s">
        <v>21632</v>
      </c>
    </row>
    <row r="614" spans="1:6" x14ac:dyDescent="0.25">
      <c r="A614" t="s">
        <v>5523</v>
      </c>
      <c r="B614" s="100" t="s">
        <v>5830</v>
      </c>
      <c r="C614" s="99" t="s">
        <v>5828</v>
      </c>
      <c r="D614" s="124">
        <v>13883</v>
      </c>
      <c r="E614" s="157">
        <f>VLOOKUP(D614,'SOAT LIQ'!$A$87:$C$3416,3,FALSE)</f>
        <v>4</v>
      </c>
      <c r="F614" t="s">
        <v>21632</v>
      </c>
    </row>
    <row r="615" spans="1:6" x14ac:dyDescent="0.25">
      <c r="A615" t="s">
        <v>5142</v>
      </c>
      <c r="B615" s="100" t="s">
        <v>5830</v>
      </c>
      <c r="C615" s="99" t="s">
        <v>5828</v>
      </c>
      <c r="D615" s="124">
        <v>13883</v>
      </c>
      <c r="E615" s="157">
        <f>VLOOKUP(D615,'SOAT LIQ'!$A$87:$C$3416,3,FALSE)</f>
        <v>4</v>
      </c>
      <c r="F615" t="s">
        <v>21632</v>
      </c>
    </row>
    <row r="616" spans="1:6" x14ac:dyDescent="0.25">
      <c r="A616" t="s">
        <v>5523</v>
      </c>
      <c r="B616" s="100" t="s">
        <v>5831</v>
      </c>
      <c r="C616" s="99" t="s">
        <v>5832</v>
      </c>
      <c r="D616" s="124">
        <v>13883</v>
      </c>
      <c r="E616" s="157">
        <f>VLOOKUP(D616,'SOAT LIQ'!$A$87:$C$3416,3,FALSE)</f>
        <v>4</v>
      </c>
      <c r="F616" t="s">
        <v>21632</v>
      </c>
    </row>
    <row r="617" spans="1:6" x14ac:dyDescent="0.25">
      <c r="A617" t="s">
        <v>5142</v>
      </c>
      <c r="B617" s="100" t="s">
        <v>5831</v>
      </c>
      <c r="C617" s="99" t="s">
        <v>5832</v>
      </c>
      <c r="D617" s="124">
        <v>13883</v>
      </c>
      <c r="E617" s="157">
        <f>VLOOKUP(D617,'SOAT LIQ'!$A$87:$C$3416,3,FALSE)</f>
        <v>4</v>
      </c>
      <c r="F617" t="s">
        <v>21632</v>
      </c>
    </row>
    <row r="618" spans="1:6" x14ac:dyDescent="0.25">
      <c r="A618" t="s">
        <v>5523</v>
      </c>
      <c r="B618" s="100" t="s">
        <v>5833</v>
      </c>
      <c r="C618" s="99" t="s">
        <v>5832</v>
      </c>
      <c r="D618" s="124">
        <v>13883</v>
      </c>
      <c r="E618" s="157">
        <f>VLOOKUP(D618,'SOAT LIQ'!$A$87:$C$3416,3,FALSE)</f>
        <v>4</v>
      </c>
      <c r="F618" t="s">
        <v>21632</v>
      </c>
    </row>
    <row r="619" spans="1:6" x14ac:dyDescent="0.25">
      <c r="A619" t="s">
        <v>5142</v>
      </c>
      <c r="B619" s="100" t="s">
        <v>5833</v>
      </c>
      <c r="C619" s="99" t="s">
        <v>5832</v>
      </c>
      <c r="D619" s="124">
        <v>13883</v>
      </c>
      <c r="E619" s="157">
        <f>VLOOKUP(D619,'SOAT LIQ'!$A$87:$C$3416,3,FALSE)</f>
        <v>4</v>
      </c>
      <c r="F619" t="s">
        <v>21632</v>
      </c>
    </row>
    <row r="620" spans="1:6" x14ac:dyDescent="0.25">
      <c r="A620" t="s">
        <v>5523</v>
      </c>
      <c r="B620" s="100" t="s">
        <v>5834</v>
      </c>
      <c r="C620" s="99" t="s">
        <v>5832</v>
      </c>
      <c r="D620" s="124">
        <v>13883</v>
      </c>
      <c r="E620" s="157">
        <f>VLOOKUP(D620,'SOAT LIQ'!$A$87:$C$3416,3,FALSE)</f>
        <v>4</v>
      </c>
      <c r="F620" t="s">
        <v>21632</v>
      </c>
    </row>
    <row r="621" spans="1:6" x14ac:dyDescent="0.25">
      <c r="A621" t="s">
        <v>5142</v>
      </c>
      <c r="B621" s="100" t="s">
        <v>5834</v>
      </c>
      <c r="C621" s="99" t="s">
        <v>5832</v>
      </c>
      <c r="D621" s="124">
        <v>13883</v>
      </c>
      <c r="E621" s="157">
        <f>VLOOKUP(D621,'SOAT LIQ'!$A$87:$C$3416,3,FALSE)</f>
        <v>4</v>
      </c>
      <c r="F621" t="s">
        <v>21632</v>
      </c>
    </row>
    <row r="622" spans="1:6" x14ac:dyDescent="0.25">
      <c r="A622" t="s">
        <v>5523</v>
      </c>
      <c r="B622" s="100" t="s">
        <v>5835</v>
      </c>
      <c r="C622" s="99" t="s">
        <v>5832</v>
      </c>
      <c r="D622" s="124">
        <v>13883</v>
      </c>
      <c r="E622" s="157">
        <f>VLOOKUP(D622,'SOAT LIQ'!$A$87:$C$3416,3,FALSE)</f>
        <v>4</v>
      </c>
      <c r="F622" t="s">
        <v>21632</v>
      </c>
    </row>
    <row r="623" spans="1:6" x14ac:dyDescent="0.25">
      <c r="A623" t="s">
        <v>5142</v>
      </c>
      <c r="B623" s="100" t="s">
        <v>5835</v>
      </c>
      <c r="C623" s="99" t="s">
        <v>5832</v>
      </c>
      <c r="D623" s="124">
        <v>13883</v>
      </c>
      <c r="E623" s="157">
        <f>VLOOKUP(D623,'SOAT LIQ'!$A$87:$C$3416,3,FALSE)</f>
        <v>4</v>
      </c>
      <c r="F623" t="s">
        <v>21632</v>
      </c>
    </row>
    <row r="624" spans="1:6" x14ac:dyDescent="0.25">
      <c r="A624" t="s">
        <v>5773</v>
      </c>
      <c r="B624" s="100" t="s">
        <v>5836</v>
      </c>
      <c r="C624" s="99" t="s">
        <v>5828</v>
      </c>
      <c r="D624" s="124">
        <v>29111</v>
      </c>
      <c r="E624" s="157" t="e">
        <f>VLOOKUP(D624,'SOAT LIQ'!$A$87:$C$3416,3,FALSE)</f>
        <v>#N/A</v>
      </c>
      <c r="F624" t="s">
        <v>21632</v>
      </c>
    </row>
    <row r="625" spans="1:6" x14ac:dyDescent="0.25">
      <c r="A625" t="s">
        <v>5142</v>
      </c>
      <c r="B625" s="100" t="s">
        <v>5836</v>
      </c>
      <c r="C625" s="99" t="s">
        <v>5828</v>
      </c>
      <c r="D625" s="124">
        <v>29111</v>
      </c>
      <c r="E625" s="157" t="e">
        <f>VLOOKUP(D625,'SOAT LIQ'!$A$87:$C$3416,3,FALSE)</f>
        <v>#N/A</v>
      </c>
      <c r="F625" t="s">
        <v>21632</v>
      </c>
    </row>
    <row r="626" spans="1:6" x14ac:dyDescent="0.25">
      <c r="A626" t="s">
        <v>5773</v>
      </c>
      <c r="B626" s="100" t="s">
        <v>5837</v>
      </c>
      <c r="C626" s="99" t="s">
        <v>5828</v>
      </c>
      <c r="D626" s="124">
        <v>29111</v>
      </c>
      <c r="E626" s="157" t="e">
        <f>VLOOKUP(D626,'SOAT LIQ'!$A$87:$C$3416,3,FALSE)</f>
        <v>#N/A</v>
      </c>
      <c r="F626" t="s">
        <v>21632</v>
      </c>
    </row>
    <row r="627" spans="1:6" x14ac:dyDescent="0.25">
      <c r="A627" t="s">
        <v>5142</v>
      </c>
      <c r="B627" s="100" t="s">
        <v>5837</v>
      </c>
      <c r="C627" s="99" t="s">
        <v>5828</v>
      </c>
      <c r="D627" s="124">
        <v>29111</v>
      </c>
      <c r="E627" s="157" t="e">
        <f>VLOOKUP(D627,'SOAT LIQ'!$A$87:$C$3416,3,FALSE)</f>
        <v>#N/A</v>
      </c>
      <c r="F627" t="s">
        <v>21632</v>
      </c>
    </row>
    <row r="628" spans="1:6" x14ac:dyDescent="0.25">
      <c r="A628" t="s">
        <v>5773</v>
      </c>
      <c r="B628" s="100" t="s">
        <v>4849</v>
      </c>
      <c r="C628" s="99" t="s">
        <v>5838</v>
      </c>
      <c r="D628" s="124">
        <v>3230</v>
      </c>
      <c r="E628" s="157">
        <f>VLOOKUP(D628,'SOAT LIQ'!$A$87:$C$3416,3,FALSE)</f>
        <v>22</v>
      </c>
      <c r="F628" t="s">
        <v>21632</v>
      </c>
    </row>
    <row r="629" spans="1:6" x14ac:dyDescent="0.25">
      <c r="A629" t="s">
        <v>5142</v>
      </c>
      <c r="B629" s="100" t="s">
        <v>4849</v>
      </c>
      <c r="C629" s="99" t="s">
        <v>5838</v>
      </c>
      <c r="D629" s="124">
        <v>3230</v>
      </c>
      <c r="E629" s="157">
        <f>VLOOKUP(D629,'SOAT LIQ'!$A$87:$C$3416,3,FALSE)</f>
        <v>22</v>
      </c>
      <c r="F629" t="s">
        <v>21632</v>
      </c>
    </row>
    <row r="630" spans="1:6" x14ac:dyDescent="0.25">
      <c r="A630" t="s">
        <v>5142</v>
      </c>
      <c r="B630" s="100" t="s">
        <v>4170</v>
      </c>
      <c r="C630" s="99" t="s">
        <v>5838</v>
      </c>
      <c r="D630" s="124">
        <v>1401</v>
      </c>
      <c r="E630" s="157">
        <f>VLOOKUP(D630,'SOAT LIQ'!$A$87:$C$3416,3,FALSE)</f>
        <v>22</v>
      </c>
      <c r="F630" t="s">
        <v>21632</v>
      </c>
    </row>
    <row r="631" spans="1:6" x14ac:dyDescent="0.25">
      <c r="A631" t="s">
        <v>5773</v>
      </c>
      <c r="B631" s="100" t="s">
        <v>4171</v>
      </c>
      <c r="C631" s="99" t="s">
        <v>5839</v>
      </c>
      <c r="D631" s="124">
        <v>14422</v>
      </c>
      <c r="E631" s="157">
        <f>VLOOKUP(D631,'SOAT LIQ'!$A$87:$C$3416,3,FALSE)</f>
        <v>6</v>
      </c>
      <c r="F631" t="s">
        <v>21632</v>
      </c>
    </row>
    <row r="632" spans="1:6" x14ac:dyDescent="0.25">
      <c r="A632" t="s">
        <v>5142</v>
      </c>
      <c r="B632" s="100" t="s">
        <v>4171</v>
      </c>
      <c r="C632" s="99" t="s">
        <v>5839</v>
      </c>
      <c r="D632" s="124">
        <v>14422</v>
      </c>
      <c r="E632" s="157">
        <f>VLOOKUP(D632,'SOAT LIQ'!$A$87:$C$3416,3,FALSE)</f>
        <v>6</v>
      </c>
      <c r="F632" t="s">
        <v>21632</v>
      </c>
    </row>
    <row r="633" spans="1:6" x14ac:dyDescent="0.25">
      <c r="A633" t="s">
        <v>5523</v>
      </c>
      <c r="B633" s="100" t="s">
        <v>4171</v>
      </c>
      <c r="C633" s="99" t="s">
        <v>5839</v>
      </c>
      <c r="D633" s="124">
        <v>14422</v>
      </c>
      <c r="E633" s="157">
        <f>VLOOKUP(D633,'SOAT LIQ'!$A$87:$C$3416,3,FALSE)</f>
        <v>6</v>
      </c>
      <c r="F633" t="s">
        <v>21632</v>
      </c>
    </row>
    <row r="634" spans="1:6" x14ac:dyDescent="0.25">
      <c r="A634" t="s">
        <v>5809</v>
      </c>
      <c r="B634" s="100" t="s">
        <v>4722</v>
      </c>
      <c r="C634" s="99" t="s">
        <v>5840</v>
      </c>
      <c r="D634" s="124">
        <v>16553</v>
      </c>
      <c r="E634" s="157">
        <f>VLOOKUP(D634,'SOAT LIQ'!$A$87:$C$3416,3,FALSE)</f>
        <v>5</v>
      </c>
      <c r="F634" t="s">
        <v>21632</v>
      </c>
    </row>
    <row r="635" spans="1:6" x14ac:dyDescent="0.25">
      <c r="A635" t="s">
        <v>5031</v>
      </c>
      <c r="B635" s="100" t="s">
        <v>4722</v>
      </c>
      <c r="C635" s="99" t="s">
        <v>5840</v>
      </c>
      <c r="D635" s="124">
        <v>16553</v>
      </c>
      <c r="E635" s="157">
        <f>VLOOKUP(D635,'SOAT LIQ'!$A$87:$C$3416,3,FALSE)</f>
        <v>5</v>
      </c>
      <c r="F635" t="s">
        <v>21632</v>
      </c>
    </row>
    <row r="636" spans="1:6" x14ac:dyDescent="0.25">
      <c r="A636" t="s">
        <v>5841</v>
      </c>
      <c r="B636" s="100" t="s">
        <v>4722</v>
      </c>
      <c r="C636" s="99" t="s">
        <v>5840</v>
      </c>
      <c r="D636" s="124">
        <v>16553</v>
      </c>
      <c r="E636" s="157">
        <f>VLOOKUP(D636,'SOAT LIQ'!$A$87:$C$3416,3,FALSE)</f>
        <v>5</v>
      </c>
      <c r="F636" t="s">
        <v>21632</v>
      </c>
    </row>
    <row r="637" spans="1:6" x14ac:dyDescent="0.25">
      <c r="A637" t="s">
        <v>5142</v>
      </c>
      <c r="B637" s="100" t="s">
        <v>4722</v>
      </c>
      <c r="C637" s="99" t="s">
        <v>5840</v>
      </c>
      <c r="D637" s="124">
        <v>16553</v>
      </c>
      <c r="E637" s="157">
        <f>VLOOKUP(D637,'SOAT LIQ'!$A$87:$C$3416,3,FALSE)</f>
        <v>5</v>
      </c>
      <c r="F637" t="s">
        <v>21632</v>
      </c>
    </row>
    <row r="638" spans="1:6" x14ac:dyDescent="0.25">
      <c r="A638" t="s">
        <v>5523</v>
      </c>
      <c r="B638" s="100" t="s">
        <v>5843</v>
      </c>
      <c r="C638" s="99" t="s">
        <v>5842</v>
      </c>
      <c r="D638" s="124">
        <v>13860</v>
      </c>
      <c r="E638" s="157">
        <f>VLOOKUP(D638,'SOAT LIQ'!$A$87:$C$3416,3,FALSE)</f>
        <v>10</v>
      </c>
      <c r="F638" t="s">
        <v>21632</v>
      </c>
    </row>
    <row r="639" spans="1:6" x14ac:dyDescent="0.25">
      <c r="A639" t="s">
        <v>5142</v>
      </c>
      <c r="B639" s="100" t="s">
        <v>5843</v>
      </c>
      <c r="C639" s="99" t="s">
        <v>5842</v>
      </c>
      <c r="D639" s="124">
        <v>13860</v>
      </c>
      <c r="E639" s="157">
        <f>VLOOKUP(D639,'SOAT LIQ'!$A$87:$C$3416,3,FALSE)</f>
        <v>10</v>
      </c>
      <c r="F639" t="s">
        <v>21632</v>
      </c>
    </row>
    <row r="640" spans="1:6" x14ac:dyDescent="0.25">
      <c r="A640" t="s">
        <v>5523</v>
      </c>
      <c r="B640" s="100" t="s">
        <v>5844</v>
      </c>
      <c r="C640" s="99" t="s">
        <v>5839</v>
      </c>
      <c r="D640" s="124">
        <v>13862</v>
      </c>
      <c r="E640" s="157">
        <f>VLOOKUP(D640,'SOAT LIQ'!$A$87:$C$3416,3,FALSE)</f>
        <v>10</v>
      </c>
      <c r="F640" t="s">
        <v>21632</v>
      </c>
    </row>
    <row r="641" spans="1:6" x14ac:dyDescent="0.25">
      <c r="A641" t="s">
        <v>5142</v>
      </c>
      <c r="B641" s="100" t="s">
        <v>5844</v>
      </c>
      <c r="C641" s="99" t="s">
        <v>5839</v>
      </c>
      <c r="D641" s="124">
        <v>13862</v>
      </c>
      <c r="E641" s="157">
        <f>VLOOKUP(D641,'SOAT LIQ'!$A$87:$C$3416,3,FALSE)</f>
        <v>10</v>
      </c>
      <c r="F641" t="s">
        <v>21632</v>
      </c>
    </row>
    <row r="642" spans="1:6" x14ac:dyDescent="0.25">
      <c r="A642" t="s">
        <v>5773</v>
      </c>
      <c r="B642" s="100" t="s">
        <v>5846</v>
      </c>
      <c r="C642" s="99" t="s">
        <v>5845</v>
      </c>
      <c r="D642" s="124">
        <v>14420</v>
      </c>
      <c r="E642" s="157">
        <f>VLOOKUP(D642,'SOAT LIQ'!$A$87:$C$3416,3,FALSE)</f>
        <v>9</v>
      </c>
      <c r="F642" t="s">
        <v>21632</v>
      </c>
    </row>
    <row r="643" spans="1:6" x14ac:dyDescent="0.25">
      <c r="A643" t="s">
        <v>5142</v>
      </c>
      <c r="B643" s="100" t="s">
        <v>5846</v>
      </c>
      <c r="C643" s="99" t="s">
        <v>5845</v>
      </c>
      <c r="D643" s="124">
        <v>14420</v>
      </c>
      <c r="E643" s="157">
        <f>VLOOKUP(D643,'SOAT LIQ'!$A$87:$C$3416,3,FALSE)</f>
        <v>9</v>
      </c>
      <c r="F643" t="s">
        <v>21632</v>
      </c>
    </row>
    <row r="644" spans="1:6" x14ac:dyDescent="0.25">
      <c r="A644" t="s">
        <v>5523</v>
      </c>
      <c r="B644" s="100" t="s">
        <v>5846</v>
      </c>
      <c r="C644" s="99" t="s">
        <v>5845</v>
      </c>
      <c r="D644" s="124">
        <v>14420</v>
      </c>
      <c r="E644" s="157">
        <f>VLOOKUP(D644,'SOAT LIQ'!$A$87:$C$3416,3,FALSE)</f>
        <v>9</v>
      </c>
      <c r="F644" t="s">
        <v>21632</v>
      </c>
    </row>
    <row r="645" spans="1:6" x14ac:dyDescent="0.25">
      <c r="A645" t="s">
        <v>5782</v>
      </c>
      <c r="B645" s="100" t="s">
        <v>5846</v>
      </c>
      <c r="C645" s="99" t="s">
        <v>5845</v>
      </c>
      <c r="D645" s="124">
        <v>14420</v>
      </c>
      <c r="E645" s="157">
        <f>VLOOKUP(D645,'SOAT LIQ'!$A$87:$C$3416,3,FALSE)</f>
        <v>9</v>
      </c>
      <c r="F645" t="s">
        <v>21632</v>
      </c>
    </row>
    <row r="646" spans="1:6" x14ac:dyDescent="0.25">
      <c r="A646" t="s">
        <v>5773</v>
      </c>
      <c r="B646" s="100" t="s">
        <v>5848</v>
      </c>
      <c r="C646" s="99" t="s">
        <v>5847</v>
      </c>
      <c r="D646" s="124">
        <v>14422</v>
      </c>
      <c r="E646" s="157">
        <f>VLOOKUP(D646,'SOAT LIQ'!$A$87:$C$3416,3,FALSE)</f>
        <v>6</v>
      </c>
      <c r="F646" t="s">
        <v>21632</v>
      </c>
    </row>
    <row r="647" spans="1:6" x14ac:dyDescent="0.25">
      <c r="A647" t="s">
        <v>5142</v>
      </c>
      <c r="B647" s="100" t="s">
        <v>5848</v>
      </c>
      <c r="C647" s="99" t="s">
        <v>5847</v>
      </c>
      <c r="D647" s="124">
        <v>14422</v>
      </c>
      <c r="E647" s="157">
        <f>VLOOKUP(D647,'SOAT LIQ'!$A$87:$C$3416,3,FALSE)</f>
        <v>6</v>
      </c>
      <c r="F647" t="s">
        <v>21632</v>
      </c>
    </row>
    <row r="648" spans="1:6" x14ac:dyDescent="0.25">
      <c r="A648" t="s">
        <v>5782</v>
      </c>
      <c r="B648" s="100" t="s">
        <v>5848</v>
      </c>
      <c r="C648" s="99" t="s">
        <v>5847</v>
      </c>
      <c r="D648" s="124">
        <v>14422</v>
      </c>
      <c r="E648" s="157">
        <f>VLOOKUP(D648,'SOAT LIQ'!$A$87:$C$3416,3,FALSE)</f>
        <v>6</v>
      </c>
      <c r="F648" t="s">
        <v>21632</v>
      </c>
    </row>
    <row r="649" spans="1:6" x14ac:dyDescent="0.25">
      <c r="A649" t="s">
        <v>5523</v>
      </c>
      <c r="B649" s="100" t="s">
        <v>4631</v>
      </c>
      <c r="C649" s="99" t="s">
        <v>5849</v>
      </c>
      <c r="D649" s="124">
        <v>13870</v>
      </c>
      <c r="E649" s="157">
        <f>VLOOKUP(D649,'SOAT LIQ'!$A$87:$C$3416,3,FALSE)</f>
        <v>10</v>
      </c>
      <c r="F649" t="s">
        <v>21632</v>
      </c>
    </row>
    <row r="650" spans="1:6" x14ac:dyDescent="0.25">
      <c r="A650" t="s">
        <v>5142</v>
      </c>
      <c r="B650" s="100" t="s">
        <v>4631</v>
      </c>
      <c r="C650" s="99" t="s">
        <v>5849</v>
      </c>
      <c r="D650" s="124">
        <v>13870</v>
      </c>
      <c r="E650" s="157">
        <f>VLOOKUP(D650,'SOAT LIQ'!$A$87:$C$3416,3,FALSE)</f>
        <v>10</v>
      </c>
      <c r="F650" t="s">
        <v>21632</v>
      </c>
    </row>
    <row r="651" spans="1:6" x14ac:dyDescent="0.25">
      <c r="A651" t="s">
        <v>5523</v>
      </c>
      <c r="B651" s="100" t="s">
        <v>4632</v>
      </c>
      <c r="C651" s="99" t="s">
        <v>5850</v>
      </c>
      <c r="D651" s="124">
        <v>13870</v>
      </c>
      <c r="E651" s="157">
        <f>VLOOKUP(D651,'SOAT LIQ'!$A$87:$C$3416,3,FALSE)</f>
        <v>10</v>
      </c>
      <c r="F651" t="s">
        <v>21632</v>
      </c>
    </row>
    <row r="652" spans="1:6" x14ac:dyDescent="0.25">
      <c r="A652" t="s">
        <v>5142</v>
      </c>
      <c r="B652" s="100" t="s">
        <v>4632</v>
      </c>
      <c r="C652" s="99" t="s">
        <v>5850</v>
      </c>
      <c r="D652" s="124">
        <v>13870</v>
      </c>
      <c r="E652" s="157">
        <f>VLOOKUP(D652,'SOAT LIQ'!$A$87:$C$3416,3,FALSE)</f>
        <v>10</v>
      </c>
      <c r="F652" t="s">
        <v>21632</v>
      </c>
    </row>
    <row r="653" spans="1:6" x14ac:dyDescent="0.25">
      <c r="A653" t="s">
        <v>5523</v>
      </c>
      <c r="B653" s="100" t="s">
        <v>4633</v>
      </c>
      <c r="C653" s="99" t="s">
        <v>5851</v>
      </c>
      <c r="D653" s="124">
        <v>13873</v>
      </c>
      <c r="E653" s="157">
        <f>VLOOKUP(D653,'SOAT LIQ'!$A$87:$C$3416,3,FALSE)</f>
        <v>7</v>
      </c>
      <c r="F653" t="s">
        <v>21632</v>
      </c>
    </row>
    <row r="654" spans="1:6" x14ac:dyDescent="0.25">
      <c r="A654" t="s">
        <v>5142</v>
      </c>
      <c r="B654" s="100" t="s">
        <v>4633</v>
      </c>
      <c r="C654" s="99" t="s">
        <v>5851</v>
      </c>
      <c r="D654" s="124">
        <v>13873</v>
      </c>
      <c r="E654" s="157">
        <f>VLOOKUP(D654,'SOAT LIQ'!$A$87:$C$3416,3,FALSE)</f>
        <v>7</v>
      </c>
      <c r="F654" t="s">
        <v>21632</v>
      </c>
    </row>
    <row r="655" spans="1:6" x14ac:dyDescent="0.25">
      <c r="A655" t="s">
        <v>5142</v>
      </c>
      <c r="B655" s="100" t="s">
        <v>5853</v>
      </c>
      <c r="C655" s="99" t="s">
        <v>5852</v>
      </c>
      <c r="D655" s="124">
        <v>1403</v>
      </c>
      <c r="E655" s="157">
        <f>VLOOKUP(D655,'SOAT LIQ'!$A$87:$C$3416,3,FALSE)</f>
        <v>23</v>
      </c>
      <c r="F655" t="s">
        <v>21632</v>
      </c>
    </row>
    <row r="656" spans="1:6" x14ac:dyDescent="0.25">
      <c r="A656" t="s">
        <v>5142</v>
      </c>
      <c r="B656" s="100" t="s">
        <v>4172</v>
      </c>
      <c r="C656" s="99" t="s">
        <v>5852</v>
      </c>
      <c r="D656" s="124">
        <v>1403</v>
      </c>
      <c r="E656" s="157">
        <f>VLOOKUP(D656,'SOAT LIQ'!$A$87:$C$3416,3,FALSE)</f>
        <v>23</v>
      </c>
      <c r="F656" t="s">
        <v>21632</v>
      </c>
    </row>
    <row r="657" spans="1:6" x14ac:dyDescent="0.25">
      <c r="A657" t="s">
        <v>5142</v>
      </c>
      <c r="B657" s="100" t="s">
        <v>5854</v>
      </c>
      <c r="C657" s="99" t="s">
        <v>5855</v>
      </c>
      <c r="D657" s="124">
        <v>3231</v>
      </c>
      <c r="E657" s="157">
        <f>VLOOKUP(D657,'SOAT LIQ'!$A$87:$C$3416,3,FALSE)</f>
        <v>20</v>
      </c>
      <c r="F657" t="s">
        <v>21632</v>
      </c>
    </row>
    <row r="658" spans="1:6" x14ac:dyDescent="0.25">
      <c r="A658" t="s">
        <v>5142</v>
      </c>
      <c r="B658" s="100" t="s">
        <v>5856</v>
      </c>
      <c r="C658" s="99" t="s">
        <v>5855</v>
      </c>
      <c r="D658" s="124">
        <v>1403</v>
      </c>
      <c r="E658" s="157">
        <f>VLOOKUP(D658,'SOAT LIQ'!$A$87:$C$3416,3,FALSE)</f>
        <v>23</v>
      </c>
      <c r="F658" t="s">
        <v>21632</v>
      </c>
    </row>
    <row r="659" spans="1:6" x14ac:dyDescent="0.25">
      <c r="A659" t="s">
        <v>5142</v>
      </c>
      <c r="B659" s="100" t="s">
        <v>5857</v>
      </c>
      <c r="C659" s="99" t="s">
        <v>5855</v>
      </c>
      <c r="D659" s="124">
        <v>3231</v>
      </c>
      <c r="E659" s="157">
        <f>VLOOKUP(D659,'SOAT LIQ'!$A$87:$C$3416,3,FALSE)</f>
        <v>20</v>
      </c>
      <c r="F659" t="s">
        <v>21632</v>
      </c>
    </row>
    <row r="660" spans="1:6" x14ac:dyDescent="0.25">
      <c r="A660" t="s">
        <v>5142</v>
      </c>
      <c r="B660" s="100" t="s">
        <v>4963</v>
      </c>
      <c r="C660" s="99" t="s">
        <v>5858</v>
      </c>
      <c r="D660" s="124">
        <v>1166</v>
      </c>
      <c r="E660" s="157">
        <f>VLOOKUP(D660,'SOAT LIQ'!$A$87:$C$3416,3,FALSE)</f>
        <v>21</v>
      </c>
      <c r="F660" t="s">
        <v>21632</v>
      </c>
    </row>
    <row r="661" spans="1:6" x14ac:dyDescent="0.25">
      <c r="A661" t="s">
        <v>5745</v>
      </c>
      <c r="B661" s="100" t="s">
        <v>4963</v>
      </c>
      <c r="C661" s="99" t="s">
        <v>5858</v>
      </c>
      <c r="D661" s="124">
        <v>1166</v>
      </c>
      <c r="E661" s="157">
        <f>VLOOKUP(D661,'SOAT LIQ'!$A$87:$C$3416,3,FALSE)</f>
        <v>21</v>
      </c>
      <c r="F661" t="s">
        <v>21632</v>
      </c>
    </row>
    <row r="662" spans="1:6" x14ac:dyDescent="0.25">
      <c r="A662" t="s">
        <v>5142</v>
      </c>
      <c r="B662" s="100" t="s">
        <v>4174</v>
      </c>
      <c r="C662" s="99" t="s">
        <v>5859</v>
      </c>
      <c r="D662" s="124">
        <v>1404</v>
      </c>
      <c r="E662" s="157">
        <f>VLOOKUP(D662,'SOAT LIQ'!$A$87:$C$3416,3,FALSE)</f>
        <v>23</v>
      </c>
      <c r="F662" t="s">
        <v>21632</v>
      </c>
    </row>
    <row r="663" spans="1:6" x14ac:dyDescent="0.25">
      <c r="A663" t="s">
        <v>5142</v>
      </c>
      <c r="B663" s="100" t="s">
        <v>5861</v>
      </c>
      <c r="C663" s="99" t="s">
        <v>5860</v>
      </c>
      <c r="D663" s="124">
        <v>1404</v>
      </c>
      <c r="E663" s="157">
        <f>VLOOKUP(D663,'SOAT LIQ'!$A$87:$C$3416,3,FALSE)</f>
        <v>23</v>
      </c>
      <c r="F663" t="s">
        <v>21632</v>
      </c>
    </row>
    <row r="664" spans="1:6" x14ac:dyDescent="0.25">
      <c r="A664" t="s">
        <v>5142</v>
      </c>
      <c r="B664" s="100" t="s">
        <v>4964</v>
      </c>
      <c r="C664" s="99" t="s">
        <v>5862</v>
      </c>
      <c r="D664" s="124">
        <v>1404</v>
      </c>
      <c r="E664" s="157">
        <f>VLOOKUP(D664,'SOAT LIQ'!$A$87:$C$3416,3,FALSE)</f>
        <v>23</v>
      </c>
      <c r="F664" t="s">
        <v>21632</v>
      </c>
    </row>
    <row r="665" spans="1:6" x14ac:dyDescent="0.25">
      <c r="A665" t="s">
        <v>5142</v>
      </c>
      <c r="B665" s="100" t="s">
        <v>4965</v>
      </c>
      <c r="C665" s="99" t="s">
        <v>5863</v>
      </c>
      <c r="D665" s="124">
        <v>1404</v>
      </c>
      <c r="E665" s="157">
        <f>VLOOKUP(D665,'SOAT LIQ'!$A$87:$C$3416,3,FALSE)</f>
        <v>23</v>
      </c>
      <c r="F665" t="s">
        <v>21632</v>
      </c>
    </row>
    <row r="666" spans="1:6" x14ac:dyDescent="0.25">
      <c r="A666" t="s">
        <v>5142</v>
      </c>
      <c r="B666" s="100" t="s">
        <v>4173</v>
      </c>
      <c r="C666" s="99" t="s">
        <v>5855</v>
      </c>
      <c r="D666" s="124">
        <v>1103</v>
      </c>
      <c r="E666" s="157">
        <f>VLOOKUP(D666,'SOAT LIQ'!$A$87:$C$3416,3,FALSE)</f>
        <v>8</v>
      </c>
      <c r="F666" t="s">
        <v>21632</v>
      </c>
    </row>
    <row r="667" spans="1:6" x14ac:dyDescent="0.25">
      <c r="A667" t="s">
        <v>5142</v>
      </c>
      <c r="B667" s="100" t="s">
        <v>5864</v>
      </c>
      <c r="C667" s="99" t="s">
        <v>5855</v>
      </c>
      <c r="D667" s="124">
        <v>1404</v>
      </c>
      <c r="E667" s="157">
        <f>VLOOKUP(D667,'SOAT LIQ'!$A$87:$C$3416,3,FALSE)</f>
        <v>23</v>
      </c>
      <c r="F667" t="s">
        <v>21632</v>
      </c>
    </row>
    <row r="668" spans="1:6" x14ac:dyDescent="0.25">
      <c r="A668" t="s">
        <v>5142</v>
      </c>
      <c r="B668" s="100" t="s">
        <v>5865</v>
      </c>
      <c r="C668" s="99" t="s">
        <v>5855</v>
      </c>
      <c r="D668" s="124">
        <v>1103</v>
      </c>
      <c r="E668" s="157">
        <f>VLOOKUP(D668,'SOAT LIQ'!$A$87:$C$3416,3,FALSE)</f>
        <v>8</v>
      </c>
      <c r="F668" t="s">
        <v>21632</v>
      </c>
    </row>
    <row r="669" spans="1:6" x14ac:dyDescent="0.25">
      <c r="A669" t="s">
        <v>5142</v>
      </c>
      <c r="B669" s="100" t="s">
        <v>5866</v>
      </c>
      <c r="C669" s="99" t="s">
        <v>5855</v>
      </c>
      <c r="D669" s="124">
        <v>1103</v>
      </c>
      <c r="E669" s="157">
        <f>VLOOKUP(D669,'SOAT LIQ'!$A$87:$C$3416,3,FALSE)</f>
        <v>8</v>
      </c>
      <c r="F669" t="s">
        <v>21632</v>
      </c>
    </row>
    <row r="670" spans="1:6" x14ac:dyDescent="0.25">
      <c r="A670" t="s">
        <v>5773</v>
      </c>
      <c r="B670" s="100" t="s">
        <v>5868</v>
      </c>
      <c r="C670" s="99" t="s">
        <v>5867</v>
      </c>
      <c r="D670" s="124">
        <v>18223</v>
      </c>
      <c r="E670" s="157">
        <f>VLOOKUP(D670,'SOAT LIQ'!$A$87:$C$3416,3,FALSE)</f>
        <v>7</v>
      </c>
      <c r="F670" t="s">
        <v>21632</v>
      </c>
    </row>
    <row r="671" spans="1:6" x14ac:dyDescent="0.25">
      <c r="A671" t="s">
        <v>5142</v>
      </c>
      <c r="B671" s="100" t="s">
        <v>5868</v>
      </c>
      <c r="C671" s="99" t="s">
        <v>5867</v>
      </c>
      <c r="D671" s="124">
        <v>18223</v>
      </c>
      <c r="E671" s="157">
        <f>VLOOKUP(D671,'SOAT LIQ'!$A$87:$C$3416,3,FALSE)</f>
        <v>7</v>
      </c>
      <c r="F671" t="s">
        <v>21632</v>
      </c>
    </row>
    <row r="672" spans="1:6" x14ac:dyDescent="0.25">
      <c r="A672" t="s">
        <v>5782</v>
      </c>
      <c r="B672" s="100" t="s">
        <v>5868</v>
      </c>
      <c r="C672" s="99" t="s">
        <v>5867</v>
      </c>
      <c r="D672" s="124">
        <v>18223</v>
      </c>
      <c r="E672" s="157">
        <f>VLOOKUP(D672,'SOAT LIQ'!$A$87:$C$3416,3,FALSE)</f>
        <v>7</v>
      </c>
      <c r="F672" t="s">
        <v>21632</v>
      </c>
    </row>
    <row r="673" spans="1:6" x14ac:dyDescent="0.25">
      <c r="A673" t="s">
        <v>5773</v>
      </c>
      <c r="B673" s="100" t="s">
        <v>5869</v>
      </c>
      <c r="C673" s="99" t="s">
        <v>5870</v>
      </c>
      <c r="D673" s="124">
        <v>13841</v>
      </c>
      <c r="E673" s="157">
        <f>VLOOKUP(D673,'SOAT LIQ'!$A$87:$C$3416,3,FALSE)</f>
        <v>7</v>
      </c>
      <c r="F673" t="s">
        <v>21632</v>
      </c>
    </row>
    <row r="674" spans="1:6" x14ac:dyDescent="0.25">
      <c r="A674" t="s">
        <v>5142</v>
      </c>
      <c r="B674" s="100" t="s">
        <v>5869</v>
      </c>
      <c r="C674" s="99" t="s">
        <v>5870</v>
      </c>
      <c r="D674" s="124">
        <v>13841</v>
      </c>
      <c r="E674" s="157">
        <f>VLOOKUP(D674,'SOAT LIQ'!$A$87:$C$3416,3,FALSE)</f>
        <v>7</v>
      </c>
      <c r="F674" t="s">
        <v>21632</v>
      </c>
    </row>
    <row r="675" spans="1:6" x14ac:dyDescent="0.25">
      <c r="A675" t="s">
        <v>5782</v>
      </c>
      <c r="B675" s="100" t="s">
        <v>5869</v>
      </c>
      <c r="C675" s="99" t="s">
        <v>5870</v>
      </c>
      <c r="D675" s="124">
        <v>13841</v>
      </c>
      <c r="E675" s="157">
        <f>VLOOKUP(D675,'SOAT LIQ'!$A$87:$C$3416,3,FALSE)</f>
        <v>7</v>
      </c>
      <c r="F675" t="s">
        <v>21632</v>
      </c>
    </row>
    <row r="676" spans="1:6" x14ac:dyDescent="0.25">
      <c r="A676" t="s">
        <v>5773</v>
      </c>
      <c r="B676" s="100" t="s">
        <v>5871</v>
      </c>
      <c r="C676" s="99" t="s">
        <v>5870</v>
      </c>
      <c r="D676" s="124">
        <v>13841</v>
      </c>
      <c r="E676" s="157">
        <f>VLOOKUP(D676,'SOAT LIQ'!$A$87:$C$3416,3,FALSE)</f>
        <v>7</v>
      </c>
      <c r="F676" t="s">
        <v>21632</v>
      </c>
    </row>
    <row r="677" spans="1:6" x14ac:dyDescent="0.25">
      <c r="A677" t="s">
        <v>5142</v>
      </c>
      <c r="B677" s="100" t="s">
        <v>5871</v>
      </c>
      <c r="C677" s="99" t="s">
        <v>5870</v>
      </c>
      <c r="D677" s="124">
        <v>13841</v>
      </c>
      <c r="E677" s="157">
        <f>VLOOKUP(D677,'SOAT LIQ'!$A$87:$C$3416,3,FALSE)</f>
        <v>7</v>
      </c>
      <c r="F677" t="s">
        <v>21632</v>
      </c>
    </row>
    <row r="678" spans="1:6" x14ac:dyDescent="0.25">
      <c r="A678" t="s">
        <v>5782</v>
      </c>
      <c r="B678" s="100" t="s">
        <v>5871</v>
      </c>
      <c r="C678" s="99" t="s">
        <v>5870</v>
      </c>
      <c r="D678" s="124">
        <v>13841</v>
      </c>
      <c r="E678" s="157">
        <f>VLOOKUP(D678,'SOAT LIQ'!$A$87:$C$3416,3,FALSE)</f>
        <v>7</v>
      </c>
      <c r="F678" t="s">
        <v>21632</v>
      </c>
    </row>
    <row r="679" spans="1:6" x14ac:dyDescent="0.25">
      <c r="A679" t="s">
        <v>5773</v>
      </c>
      <c r="B679" s="100" t="s">
        <v>5872</v>
      </c>
      <c r="C679" s="99" t="s">
        <v>5867</v>
      </c>
      <c r="D679" s="124">
        <v>18223</v>
      </c>
      <c r="E679" s="157">
        <f>VLOOKUP(D679,'SOAT LIQ'!$A$87:$C$3416,3,FALSE)</f>
        <v>7</v>
      </c>
      <c r="F679" t="s">
        <v>21632</v>
      </c>
    </row>
    <row r="680" spans="1:6" x14ac:dyDescent="0.25">
      <c r="A680" t="s">
        <v>5142</v>
      </c>
      <c r="B680" s="100" t="s">
        <v>5872</v>
      </c>
      <c r="C680" s="99" t="s">
        <v>5867</v>
      </c>
      <c r="D680" s="124">
        <v>18223</v>
      </c>
      <c r="E680" s="157">
        <f>VLOOKUP(D680,'SOAT LIQ'!$A$87:$C$3416,3,FALSE)</f>
        <v>7</v>
      </c>
      <c r="F680" t="s">
        <v>21632</v>
      </c>
    </row>
    <row r="681" spans="1:6" x14ac:dyDescent="0.25">
      <c r="A681" t="s">
        <v>5523</v>
      </c>
      <c r="B681" s="100" t="s">
        <v>5872</v>
      </c>
      <c r="C681" s="99" t="s">
        <v>5867</v>
      </c>
      <c r="D681" s="124">
        <v>18223</v>
      </c>
      <c r="E681" s="157">
        <f>VLOOKUP(D681,'SOAT LIQ'!$A$87:$C$3416,3,FALSE)</f>
        <v>7</v>
      </c>
      <c r="F681" t="s">
        <v>21632</v>
      </c>
    </row>
    <row r="682" spans="1:6" x14ac:dyDescent="0.25">
      <c r="A682" t="s">
        <v>5782</v>
      </c>
      <c r="B682" s="100" t="s">
        <v>5872</v>
      </c>
      <c r="C682" s="99" t="s">
        <v>5867</v>
      </c>
      <c r="D682" s="124">
        <v>18223</v>
      </c>
      <c r="E682" s="157">
        <f>VLOOKUP(D682,'SOAT LIQ'!$A$87:$C$3416,3,FALSE)</f>
        <v>7</v>
      </c>
      <c r="F682" t="s">
        <v>21632</v>
      </c>
    </row>
    <row r="683" spans="1:6" x14ac:dyDescent="0.25">
      <c r="A683" t="s">
        <v>5523</v>
      </c>
      <c r="B683" s="100" t="s">
        <v>5873</v>
      </c>
      <c r="C683" s="99" t="s">
        <v>5874</v>
      </c>
      <c r="D683" s="124">
        <v>13843</v>
      </c>
      <c r="E683" s="157">
        <f>VLOOKUP(D683,'SOAT LIQ'!$A$87:$C$3416,3,FALSE)</f>
        <v>6</v>
      </c>
      <c r="F683" t="s">
        <v>21632</v>
      </c>
    </row>
    <row r="684" spans="1:6" x14ac:dyDescent="0.25">
      <c r="A684" t="s">
        <v>5142</v>
      </c>
      <c r="B684" s="100" t="s">
        <v>5873</v>
      </c>
      <c r="C684" s="99" t="s">
        <v>5874</v>
      </c>
      <c r="D684" s="124">
        <v>13843</v>
      </c>
      <c r="E684" s="157">
        <f>VLOOKUP(D684,'SOAT LIQ'!$A$87:$C$3416,3,FALSE)</f>
        <v>6</v>
      </c>
      <c r="F684" t="s">
        <v>21632</v>
      </c>
    </row>
    <row r="685" spans="1:6" x14ac:dyDescent="0.25">
      <c r="A685" t="s">
        <v>5523</v>
      </c>
      <c r="B685" s="100" t="s">
        <v>5875</v>
      </c>
      <c r="C685" s="99" t="s">
        <v>5874</v>
      </c>
      <c r="D685" s="124">
        <v>13843</v>
      </c>
      <c r="E685" s="157">
        <f>VLOOKUP(D685,'SOAT LIQ'!$A$87:$C$3416,3,FALSE)</f>
        <v>6</v>
      </c>
      <c r="F685" t="s">
        <v>21632</v>
      </c>
    </row>
    <row r="686" spans="1:6" x14ac:dyDescent="0.25">
      <c r="A686" t="s">
        <v>5142</v>
      </c>
      <c r="B686" s="100" t="s">
        <v>5875</v>
      </c>
      <c r="C686" s="99" t="s">
        <v>5874</v>
      </c>
      <c r="D686" s="124">
        <v>13843</v>
      </c>
      <c r="E686" s="157">
        <f>VLOOKUP(D686,'SOAT LIQ'!$A$87:$C$3416,3,FALSE)</f>
        <v>6</v>
      </c>
      <c r="F686" t="s">
        <v>21632</v>
      </c>
    </row>
    <row r="687" spans="1:6" x14ac:dyDescent="0.25">
      <c r="A687" t="s">
        <v>5523</v>
      </c>
      <c r="B687" s="100" t="s">
        <v>5876</v>
      </c>
      <c r="C687" s="99" t="s">
        <v>5877</v>
      </c>
      <c r="D687" s="124">
        <v>13840</v>
      </c>
      <c r="E687" s="157">
        <f>VLOOKUP(D687,'SOAT LIQ'!$A$87:$C$3416,3,FALSE)</f>
        <v>7</v>
      </c>
      <c r="F687" t="s">
        <v>21632</v>
      </c>
    </row>
    <row r="688" spans="1:6" x14ac:dyDescent="0.25">
      <c r="A688" t="s">
        <v>5142</v>
      </c>
      <c r="B688" s="100" t="s">
        <v>5876</v>
      </c>
      <c r="C688" s="99" t="s">
        <v>5877</v>
      </c>
      <c r="D688" s="124">
        <v>13840</v>
      </c>
      <c r="E688" s="157">
        <f>VLOOKUP(D688,'SOAT LIQ'!$A$87:$C$3416,3,FALSE)</f>
        <v>7</v>
      </c>
      <c r="F688" t="s">
        <v>21632</v>
      </c>
    </row>
    <row r="689" spans="1:6" x14ac:dyDescent="0.25">
      <c r="A689" t="s">
        <v>5523</v>
      </c>
      <c r="B689" s="100" t="s">
        <v>5878</v>
      </c>
      <c r="C689" s="99" t="s">
        <v>5877</v>
      </c>
      <c r="D689" s="124">
        <v>13840</v>
      </c>
      <c r="E689" s="157">
        <f>VLOOKUP(D689,'SOAT LIQ'!$A$87:$C$3416,3,FALSE)</f>
        <v>7</v>
      </c>
      <c r="F689" t="s">
        <v>21632</v>
      </c>
    </row>
    <row r="690" spans="1:6" x14ac:dyDescent="0.25">
      <c r="A690" t="s">
        <v>5142</v>
      </c>
      <c r="B690" s="100" t="s">
        <v>5878</v>
      </c>
      <c r="C690" s="99" t="s">
        <v>5877</v>
      </c>
      <c r="D690" s="124">
        <v>13840</v>
      </c>
      <c r="E690" s="157">
        <f>VLOOKUP(D690,'SOAT LIQ'!$A$87:$C$3416,3,FALSE)</f>
        <v>7</v>
      </c>
      <c r="F690" t="s">
        <v>21632</v>
      </c>
    </row>
    <row r="691" spans="1:6" x14ac:dyDescent="0.25">
      <c r="A691" t="s">
        <v>5523</v>
      </c>
      <c r="B691" s="100" t="s">
        <v>5879</v>
      </c>
      <c r="C691" s="99" t="s">
        <v>5877</v>
      </c>
      <c r="D691" s="124">
        <v>13840</v>
      </c>
      <c r="E691" s="157">
        <f>VLOOKUP(D691,'SOAT LIQ'!$A$87:$C$3416,3,FALSE)</f>
        <v>7</v>
      </c>
      <c r="F691" t="s">
        <v>21632</v>
      </c>
    </row>
    <row r="692" spans="1:6" x14ac:dyDescent="0.25">
      <c r="A692" t="s">
        <v>5142</v>
      </c>
      <c r="B692" s="100" t="s">
        <v>5879</v>
      </c>
      <c r="C692" s="99" t="s">
        <v>5877</v>
      </c>
      <c r="D692" s="124">
        <v>13840</v>
      </c>
      <c r="E692" s="157">
        <f>VLOOKUP(D692,'SOAT LIQ'!$A$87:$C$3416,3,FALSE)</f>
        <v>7</v>
      </c>
      <c r="F692" t="s">
        <v>21632</v>
      </c>
    </row>
    <row r="693" spans="1:6" x14ac:dyDescent="0.25">
      <c r="A693" t="s">
        <v>5523</v>
      </c>
      <c r="B693" s="100" t="s">
        <v>5880</v>
      </c>
      <c r="C693" s="99" t="s">
        <v>5877</v>
      </c>
      <c r="D693" s="124">
        <v>13840</v>
      </c>
      <c r="E693" s="157">
        <f>VLOOKUP(D693,'SOAT LIQ'!$A$87:$C$3416,3,FALSE)</f>
        <v>7</v>
      </c>
      <c r="F693" t="s">
        <v>21632</v>
      </c>
    </row>
    <row r="694" spans="1:6" x14ac:dyDescent="0.25">
      <c r="A694" t="s">
        <v>5142</v>
      </c>
      <c r="B694" s="100" t="s">
        <v>5880</v>
      </c>
      <c r="C694" s="99" t="s">
        <v>5877</v>
      </c>
      <c r="D694" s="124">
        <v>13840</v>
      </c>
      <c r="E694" s="157">
        <f>VLOOKUP(D694,'SOAT LIQ'!$A$87:$C$3416,3,FALSE)</f>
        <v>7</v>
      </c>
      <c r="F694" t="s">
        <v>21632</v>
      </c>
    </row>
    <row r="695" spans="1:6" x14ac:dyDescent="0.25">
      <c r="A695" t="s">
        <v>5523</v>
      </c>
      <c r="B695" s="100" t="s">
        <v>5881</v>
      </c>
      <c r="C695" s="99" t="s">
        <v>5877</v>
      </c>
      <c r="D695" s="124">
        <v>13840</v>
      </c>
      <c r="E695" s="157">
        <f>VLOOKUP(D695,'SOAT LIQ'!$A$87:$C$3416,3,FALSE)</f>
        <v>7</v>
      </c>
      <c r="F695" t="s">
        <v>21632</v>
      </c>
    </row>
    <row r="696" spans="1:6" x14ac:dyDescent="0.25">
      <c r="A696" t="s">
        <v>5142</v>
      </c>
      <c r="B696" s="100" t="s">
        <v>5881</v>
      </c>
      <c r="C696" s="99" t="s">
        <v>5877</v>
      </c>
      <c r="D696" s="124">
        <v>13840</v>
      </c>
      <c r="E696" s="157">
        <f>VLOOKUP(D696,'SOAT LIQ'!$A$87:$C$3416,3,FALSE)</f>
        <v>7</v>
      </c>
      <c r="F696" t="s">
        <v>21632</v>
      </c>
    </row>
    <row r="697" spans="1:6" x14ac:dyDescent="0.25">
      <c r="A697" t="s">
        <v>5523</v>
      </c>
      <c r="B697" s="100" t="s">
        <v>5882</v>
      </c>
      <c r="C697" s="99" t="s">
        <v>5877</v>
      </c>
      <c r="D697" s="124">
        <v>13840</v>
      </c>
      <c r="E697" s="157">
        <f>VLOOKUP(D697,'SOAT LIQ'!$A$87:$C$3416,3,FALSE)</f>
        <v>7</v>
      </c>
      <c r="F697" t="s">
        <v>21632</v>
      </c>
    </row>
    <row r="698" spans="1:6" x14ac:dyDescent="0.25">
      <c r="A698" t="s">
        <v>5142</v>
      </c>
      <c r="B698" s="100" t="s">
        <v>5882</v>
      </c>
      <c r="C698" s="99" t="s">
        <v>5877</v>
      </c>
      <c r="D698" s="124">
        <v>13840</v>
      </c>
      <c r="E698" s="157">
        <f>VLOOKUP(D698,'SOAT LIQ'!$A$87:$C$3416,3,FALSE)</f>
        <v>7</v>
      </c>
      <c r="F698" t="s">
        <v>21632</v>
      </c>
    </row>
    <row r="699" spans="1:6" x14ac:dyDescent="0.25">
      <c r="A699" t="s">
        <v>5523</v>
      </c>
      <c r="B699" s="100" t="s">
        <v>5883</v>
      </c>
      <c r="C699" s="99" t="s">
        <v>5884</v>
      </c>
      <c r="D699" s="124">
        <v>13841</v>
      </c>
      <c r="E699" s="157">
        <f>VLOOKUP(D699,'SOAT LIQ'!$A$87:$C$3416,3,FALSE)</f>
        <v>7</v>
      </c>
      <c r="F699" t="s">
        <v>21632</v>
      </c>
    </row>
    <row r="700" spans="1:6" x14ac:dyDescent="0.25">
      <c r="A700" t="s">
        <v>5142</v>
      </c>
      <c r="B700" s="100" t="s">
        <v>5883</v>
      </c>
      <c r="C700" s="99" t="s">
        <v>5884</v>
      </c>
      <c r="D700" s="124">
        <v>13841</v>
      </c>
      <c r="E700" s="157">
        <f>VLOOKUP(D700,'SOAT LIQ'!$A$87:$C$3416,3,FALSE)</f>
        <v>7</v>
      </c>
      <c r="F700" t="s">
        <v>21632</v>
      </c>
    </row>
    <row r="701" spans="1:6" x14ac:dyDescent="0.25">
      <c r="A701" t="s">
        <v>5523</v>
      </c>
      <c r="B701" s="100" t="s">
        <v>5885</v>
      </c>
      <c r="C701" s="99" t="s">
        <v>5884</v>
      </c>
      <c r="D701" s="124">
        <v>13841</v>
      </c>
      <c r="E701" s="157">
        <f>VLOOKUP(D701,'SOAT LIQ'!$A$87:$C$3416,3,FALSE)</f>
        <v>7</v>
      </c>
      <c r="F701" t="s">
        <v>21632</v>
      </c>
    </row>
    <row r="702" spans="1:6" x14ac:dyDescent="0.25">
      <c r="A702" t="s">
        <v>5142</v>
      </c>
      <c r="B702" s="100" t="s">
        <v>5885</v>
      </c>
      <c r="C702" s="99" t="s">
        <v>5884</v>
      </c>
      <c r="D702" s="124">
        <v>13841</v>
      </c>
      <c r="E702" s="157">
        <f>VLOOKUP(D702,'SOAT LIQ'!$A$87:$C$3416,3,FALSE)</f>
        <v>7</v>
      </c>
      <c r="F702" t="s">
        <v>21632</v>
      </c>
    </row>
    <row r="703" spans="1:6" x14ac:dyDescent="0.25">
      <c r="A703" t="s">
        <v>5773</v>
      </c>
      <c r="B703" s="100" t="s">
        <v>5886</v>
      </c>
      <c r="C703" s="99" t="s">
        <v>5887</v>
      </c>
      <c r="D703" s="124">
        <v>14400</v>
      </c>
      <c r="E703" s="157">
        <f>VLOOKUP(D703,'SOAT LIQ'!$A$87:$C$3416,3,FALSE)</f>
        <v>7</v>
      </c>
      <c r="F703" t="s">
        <v>21632</v>
      </c>
    </row>
    <row r="704" spans="1:6" x14ac:dyDescent="0.25">
      <c r="A704" t="s">
        <v>5142</v>
      </c>
      <c r="B704" s="100" t="s">
        <v>5886</v>
      </c>
      <c r="C704" s="99" t="s">
        <v>5887</v>
      </c>
      <c r="D704" s="124">
        <v>14400</v>
      </c>
      <c r="E704" s="157">
        <f>VLOOKUP(D704,'SOAT LIQ'!$A$87:$C$3416,3,FALSE)</f>
        <v>7</v>
      </c>
      <c r="F704" t="s">
        <v>21632</v>
      </c>
    </row>
    <row r="705" spans="1:6" x14ac:dyDescent="0.25">
      <c r="A705" t="s">
        <v>5523</v>
      </c>
      <c r="B705" s="100" t="s">
        <v>5886</v>
      </c>
      <c r="C705" s="99" t="s">
        <v>5887</v>
      </c>
      <c r="D705" s="124">
        <v>14400</v>
      </c>
      <c r="E705" s="157">
        <f>VLOOKUP(D705,'SOAT LIQ'!$A$87:$C$3416,3,FALSE)</f>
        <v>7</v>
      </c>
      <c r="F705" t="s">
        <v>21632</v>
      </c>
    </row>
    <row r="706" spans="1:6" x14ac:dyDescent="0.25">
      <c r="A706" t="s">
        <v>5782</v>
      </c>
      <c r="B706" s="100" t="s">
        <v>5886</v>
      </c>
      <c r="C706" s="99" t="s">
        <v>5887</v>
      </c>
      <c r="D706" s="124">
        <v>14400</v>
      </c>
      <c r="E706" s="157">
        <f>VLOOKUP(D706,'SOAT LIQ'!$A$87:$C$3416,3,FALSE)</f>
        <v>7</v>
      </c>
      <c r="F706" t="s">
        <v>21632</v>
      </c>
    </row>
    <row r="707" spans="1:6" x14ac:dyDescent="0.25">
      <c r="A707" t="s">
        <v>5773</v>
      </c>
      <c r="B707" s="100" t="s">
        <v>5888</v>
      </c>
      <c r="C707" s="99" t="s">
        <v>5889</v>
      </c>
      <c r="D707" s="124">
        <v>14401</v>
      </c>
      <c r="E707" s="157">
        <f>VLOOKUP(D707,'SOAT LIQ'!$A$87:$C$3416,3,FALSE)</f>
        <v>6</v>
      </c>
      <c r="F707" t="s">
        <v>21632</v>
      </c>
    </row>
    <row r="708" spans="1:6" x14ac:dyDescent="0.25">
      <c r="A708" t="s">
        <v>5142</v>
      </c>
      <c r="B708" s="100" t="s">
        <v>5888</v>
      </c>
      <c r="C708" s="99" t="s">
        <v>5889</v>
      </c>
      <c r="D708" s="124">
        <v>14401</v>
      </c>
      <c r="E708" s="157">
        <f>VLOOKUP(D708,'SOAT LIQ'!$A$87:$C$3416,3,FALSE)</f>
        <v>6</v>
      </c>
      <c r="F708" t="s">
        <v>21632</v>
      </c>
    </row>
    <row r="709" spans="1:6" x14ac:dyDescent="0.25">
      <c r="A709" t="s">
        <v>5523</v>
      </c>
      <c r="B709" s="100" t="s">
        <v>5888</v>
      </c>
      <c r="C709" s="99" t="s">
        <v>5889</v>
      </c>
      <c r="D709" s="124">
        <v>14401</v>
      </c>
      <c r="E709" s="157">
        <f>VLOOKUP(D709,'SOAT LIQ'!$A$87:$C$3416,3,FALSE)</f>
        <v>6</v>
      </c>
      <c r="F709" t="s">
        <v>21632</v>
      </c>
    </row>
    <row r="710" spans="1:6" x14ac:dyDescent="0.25">
      <c r="A710" t="s">
        <v>5782</v>
      </c>
      <c r="B710" s="100" t="s">
        <v>5888</v>
      </c>
      <c r="C710" s="99" t="s">
        <v>5889</v>
      </c>
      <c r="D710" s="124">
        <v>14401</v>
      </c>
      <c r="E710" s="157">
        <f>VLOOKUP(D710,'SOAT LIQ'!$A$87:$C$3416,3,FALSE)</f>
        <v>6</v>
      </c>
      <c r="F710" t="s">
        <v>21632</v>
      </c>
    </row>
    <row r="711" spans="1:6" x14ac:dyDescent="0.25">
      <c r="A711" t="s">
        <v>5523</v>
      </c>
      <c r="B711" s="100" t="s">
        <v>5890</v>
      </c>
      <c r="C711" s="99" t="s">
        <v>5891</v>
      </c>
      <c r="D711" s="124">
        <v>13842</v>
      </c>
      <c r="E711" s="157">
        <f>VLOOKUP(D711,'SOAT LIQ'!$A$87:$C$3416,3,FALSE)</f>
        <v>7</v>
      </c>
      <c r="F711" t="s">
        <v>21632</v>
      </c>
    </row>
    <row r="712" spans="1:6" x14ac:dyDescent="0.25">
      <c r="A712" t="s">
        <v>5142</v>
      </c>
      <c r="B712" s="100" t="s">
        <v>5890</v>
      </c>
      <c r="C712" s="99" t="s">
        <v>5891</v>
      </c>
      <c r="D712" s="124">
        <v>13842</v>
      </c>
      <c r="E712" s="157">
        <f>VLOOKUP(D712,'SOAT LIQ'!$A$87:$C$3416,3,FALSE)</f>
        <v>7</v>
      </c>
      <c r="F712" t="s">
        <v>21632</v>
      </c>
    </row>
    <row r="713" spans="1:6" x14ac:dyDescent="0.25">
      <c r="A713" t="s">
        <v>5523</v>
      </c>
      <c r="B713" s="100" t="s">
        <v>5892</v>
      </c>
      <c r="C713" s="99" t="s">
        <v>5891</v>
      </c>
      <c r="D713" s="124">
        <v>13842</v>
      </c>
      <c r="E713" s="157">
        <f>VLOOKUP(D713,'SOAT LIQ'!$A$87:$C$3416,3,FALSE)</f>
        <v>7</v>
      </c>
      <c r="F713" t="s">
        <v>21632</v>
      </c>
    </row>
    <row r="714" spans="1:6" x14ac:dyDescent="0.25">
      <c r="A714" t="s">
        <v>5142</v>
      </c>
      <c r="B714" s="100" t="s">
        <v>5892</v>
      </c>
      <c r="C714" s="99" t="s">
        <v>5891</v>
      </c>
      <c r="D714" s="124">
        <v>13842</v>
      </c>
      <c r="E714" s="157">
        <f>VLOOKUP(D714,'SOAT LIQ'!$A$87:$C$3416,3,FALSE)</f>
        <v>7</v>
      </c>
      <c r="F714" t="s">
        <v>21632</v>
      </c>
    </row>
    <row r="715" spans="1:6" x14ac:dyDescent="0.25">
      <c r="A715" t="s">
        <v>5523</v>
      </c>
      <c r="B715" s="100" t="s">
        <v>5893</v>
      </c>
      <c r="C715" s="99" t="s">
        <v>5894</v>
      </c>
      <c r="D715" s="124">
        <v>13842</v>
      </c>
      <c r="E715" s="157">
        <f>VLOOKUP(D715,'SOAT LIQ'!$A$87:$C$3416,3,FALSE)</f>
        <v>7</v>
      </c>
      <c r="F715" t="s">
        <v>21632</v>
      </c>
    </row>
    <row r="716" spans="1:6" x14ac:dyDescent="0.25">
      <c r="A716" t="s">
        <v>5142</v>
      </c>
      <c r="B716" s="100" t="s">
        <v>5893</v>
      </c>
      <c r="C716" s="99" t="s">
        <v>5894</v>
      </c>
      <c r="D716" s="124">
        <v>13842</v>
      </c>
      <c r="E716" s="157">
        <f>VLOOKUP(D716,'SOAT LIQ'!$A$87:$C$3416,3,FALSE)</f>
        <v>7</v>
      </c>
      <c r="F716" t="s">
        <v>21632</v>
      </c>
    </row>
    <row r="717" spans="1:6" x14ac:dyDescent="0.25">
      <c r="A717" t="s">
        <v>5523</v>
      </c>
      <c r="B717" s="100" t="s">
        <v>5895</v>
      </c>
      <c r="C717" s="99" t="s">
        <v>5894</v>
      </c>
      <c r="D717" s="124">
        <v>13842</v>
      </c>
      <c r="E717" s="157">
        <f>VLOOKUP(D717,'SOAT LIQ'!$A$87:$C$3416,3,FALSE)</f>
        <v>7</v>
      </c>
      <c r="F717" t="s">
        <v>21632</v>
      </c>
    </row>
    <row r="718" spans="1:6" x14ac:dyDescent="0.25">
      <c r="A718" t="s">
        <v>5142</v>
      </c>
      <c r="B718" s="100" t="s">
        <v>5895</v>
      </c>
      <c r="C718" s="99" t="s">
        <v>5894</v>
      </c>
      <c r="D718" s="124">
        <v>13842</v>
      </c>
      <c r="E718" s="157">
        <f>VLOOKUP(D718,'SOAT LIQ'!$A$87:$C$3416,3,FALSE)</f>
        <v>7</v>
      </c>
      <c r="F718" t="s">
        <v>21632</v>
      </c>
    </row>
    <row r="719" spans="1:6" x14ac:dyDescent="0.25">
      <c r="A719" t="s">
        <v>5523</v>
      </c>
      <c r="B719" s="100" t="s">
        <v>5896</v>
      </c>
      <c r="C719" s="99" t="s">
        <v>5894</v>
      </c>
      <c r="D719" s="124">
        <v>13842</v>
      </c>
      <c r="E719" s="157">
        <f>VLOOKUP(D719,'SOAT LIQ'!$A$87:$C$3416,3,FALSE)</f>
        <v>7</v>
      </c>
      <c r="F719" t="s">
        <v>21632</v>
      </c>
    </row>
    <row r="720" spans="1:6" x14ac:dyDescent="0.25">
      <c r="A720" t="s">
        <v>5142</v>
      </c>
      <c r="B720" s="100" t="s">
        <v>5896</v>
      </c>
      <c r="C720" s="99" t="s">
        <v>5894</v>
      </c>
      <c r="D720" s="124">
        <v>13842</v>
      </c>
      <c r="E720" s="157">
        <f>VLOOKUP(D720,'SOAT LIQ'!$A$87:$C$3416,3,FALSE)</f>
        <v>7</v>
      </c>
      <c r="F720" t="s">
        <v>21632</v>
      </c>
    </row>
    <row r="721" spans="1:6" x14ac:dyDescent="0.25">
      <c r="A721" t="s">
        <v>5523</v>
      </c>
      <c r="B721" s="100" t="s">
        <v>5897</v>
      </c>
      <c r="C721" s="99" t="s">
        <v>5898</v>
      </c>
      <c r="D721" s="124">
        <v>13842</v>
      </c>
      <c r="E721" s="157">
        <f>VLOOKUP(D721,'SOAT LIQ'!$A$87:$C$3416,3,FALSE)</f>
        <v>7</v>
      </c>
      <c r="F721" t="s">
        <v>21632</v>
      </c>
    </row>
    <row r="722" spans="1:6" x14ac:dyDescent="0.25">
      <c r="A722" t="s">
        <v>5142</v>
      </c>
      <c r="B722" s="100" t="s">
        <v>5897</v>
      </c>
      <c r="C722" s="99" t="s">
        <v>5898</v>
      </c>
      <c r="D722" s="124">
        <v>13842</v>
      </c>
      <c r="E722" s="157">
        <f>VLOOKUP(D722,'SOAT LIQ'!$A$87:$C$3416,3,FALSE)</f>
        <v>7</v>
      </c>
      <c r="F722" t="s">
        <v>21632</v>
      </c>
    </row>
    <row r="723" spans="1:6" x14ac:dyDescent="0.25">
      <c r="A723" t="s">
        <v>5523</v>
      </c>
      <c r="B723" s="100" t="s">
        <v>5899</v>
      </c>
      <c r="C723" s="99" t="s">
        <v>5898</v>
      </c>
      <c r="D723" s="124">
        <v>13842</v>
      </c>
      <c r="E723" s="157">
        <f>VLOOKUP(D723,'SOAT LIQ'!$A$87:$C$3416,3,FALSE)</f>
        <v>7</v>
      </c>
      <c r="F723" t="s">
        <v>21632</v>
      </c>
    </row>
    <row r="724" spans="1:6" x14ac:dyDescent="0.25">
      <c r="A724" t="s">
        <v>5142</v>
      </c>
      <c r="B724" s="100" t="s">
        <v>5899</v>
      </c>
      <c r="C724" s="99" t="s">
        <v>5898</v>
      </c>
      <c r="D724" s="124">
        <v>13842</v>
      </c>
      <c r="E724" s="157">
        <f>VLOOKUP(D724,'SOAT LIQ'!$A$87:$C$3416,3,FALSE)</f>
        <v>7</v>
      </c>
      <c r="F724" t="s">
        <v>21632</v>
      </c>
    </row>
    <row r="725" spans="1:6" x14ac:dyDescent="0.25">
      <c r="A725" t="s">
        <v>5523</v>
      </c>
      <c r="B725" s="100" t="s">
        <v>5900</v>
      </c>
      <c r="C725" s="99" t="s">
        <v>5898</v>
      </c>
      <c r="D725" s="124">
        <v>13843</v>
      </c>
      <c r="E725" s="157">
        <f>VLOOKUP(D725,'SOAT LIQ'!$A$87:$C$3416,3,FALSE)</f>
        <v>6</v>
      </c>
      <c r="F725" t="s">
        <v>21632</v>
      </c>
    </row>
    <row r="726" spans="1:6" x14ac:dyDescent="0.25">
      <c r="A726" t="s">
        <v>5142</v>
      </c>
      <c r="B726" s="100" t="s">
        <v>5900</v>
      </c>
      <c r="C726" s="99" t="s">
        <v>5898</v>
      </c>
      <c r="D726" s="124">
        <v>13843</v>
      </c>
      <c r="E726" s="157">
        <f>VLOOKUP(D726,'SOAT LIQ'!$A$87:$C$3416,3,FALSE)</f>
        <v>6</v>
      </c>
      <c r="F726" t="s">
        <v>21632</v>
      </c>
    </row>
    <row r="727" spans="1:6" x14ac:dyDescent="0.25">
      <c r="A727" t="s">
        <v>4339</v>
      </c>
      <c r="B727" s="100" t="s">
        <v>5901</v>
      </c>
      <c r="C727" s="99" t="s">
        <v>5902</v>
      </c>
      <c r="D727" s="124">
        <v>13864</v>
      </c>
      <c r="E727" s="157">
        <f>VLOOKUP(D727,'SOAT LIQ'!$A$87:$C$3416,3,FALSE)</f>
        <v>12</v>
      </c>
      <c r="F727" t="s">
        <v>21632</v>
      </c>
    </row>
    <row r="728" spans="1:6" x14ac:dyDescent="0.25">
      <c r="A728" t="s">
        <v>5142</v>
      </c>
      <c r="B728" s="100" t="s">
        <v>5901</v>
      </c>
      <c r="C728" s="99" t="s">
        <v>5902</v>
      </c>
      <c r="D728" s="124">
        <v>13864</v>
      </c>
      <c r="E728" s="157">
        <f>VLOOKUP(D728,'SOAT LIQ'!$A$87:$C$3416,3,FALSE)</f>
        <v>12</v>
      </c>
      <c r="F728" t="s">
        <v>21632</v>
      </c>
    </row>
    <row r="729" spans="1:6" x14ac:dyDescent="0.25">
      <c r="A729" t="s">
        <v>5773</v>
      </c>
      <c r="B729" s="100" t="s">
        <v>5901</v>
      </c>
      <c r="C729" s="99" t="s">
        <v>5902</v>
      </c>
      <c r="D729" s="124">
        <v>13864</v>
      </c>
      <c r="E729" s="157">
        <f>VLOOKUP(D729,'SOAT LIQ'!$A$87:$C$3416,3,FALSE)</f>
        <v>12</v>
      </c>
      <c r="F729" t="s">
        <v>21632</v>
      </c>
    </row>
    <row r="730" spans="1:6" x14ac:dyDescent="0.25">
      <c r="A730" t="s">
        <v>5782</v>
      </c>
      <c r="B730" s="100" t="s">
        <v>5901</v>
      </c>
      <c r="C730" s="99" t="s">
        <v>5902</v>
      </c>
      <c r="D730" s="124">
        <v>13864</v>
      </c>
      <c r="E730" s="157">
        <f>VLOOKUP(D730,'SOAT LIQ'!$A$87:$C$3416,3,FALSE)</f>
        <v>12</v>
      </c>
      <c r="F730" t="s">
        <v>21632</v>
      </c>
    </row>
    <row r="731" spans="1:6" x14ac:dyDescent="0.25">
      <c r="A731" t="s">
        <v>5523</v>
      </c>
      <c r="B731" s="100" t="s">
        <v>5901</v>
      </c>
      <c r="C731" s="99" t="s">
        <v>5902</v>
      </c>
      <c r="D731" s="124">
        <v>13864</v>
      </c>
      <c r="E731" s="157">
        <f>VLOOKUP(D731,'SOAT LIQ'!$A$87:$C$3416,3,FALSE)</f>
        <v>12</v>
      </c>
      <c r="F731" t="s">
        <v>21632</v>
      </c>
    </row>
    <row r="732" spans="1:6" x14ac:dyDescent="0.25">
      <c r="A732" t="s">
        <v>5773</v>
      </c>
      <c r="B732" s="100" t="s">
        <v>5903</v>
      </c>
      <c r="C732" s="99" t="s">
        <v>5902</v>
      </c>
      <c r="D732" s="124">
        <v>1612</v>
      </c>
      <c r="E732" s="157">
        <f>VLOOKUP(D732,'SOAT LIQ'!$A$87:$C$3416,3,FALSE)</f>
        <v>22</v>
      </c>
      <c r="F732" t="s">
        <v>21632</v>
      </c>
    </row>
    <row r="733" spans="1:6" x14ac:dyDescent="0.25">
      <c r="A733" t="s">
        <v>5142</v>
      </c>
      <c r="B733" s="100" t="s">
        <v>5903</v>
      </c>
      <c r="C733" s="99" t="s">
        <v>5902</v>
      </c>
      <c r="D733" s="124">
        <v>1612</v>
      </c>
      <c r="E733" s="157">
        <f>VLOOKUP(D733,'SOAT LIQ'!$A$87:$C$3416,3,FALSE)</f>
        <v>22</v>
      </c>
      <c r="F733" t="s">
        <v>21632</v>
      </c>
    </row>
    <row r="734" spans="1:6" x14ac:dyDescent="0.25">
      <c r="A734" t="s">
        <v>5904</v>
      </c>
      <c r="B734" s="100" t="s">
        <v>5903</v>
      </c>
      <c r="C734" s="99" t="s">
        <v>5902</v>
      </c>
      <c r="D734" s="124">
        <v>1612</v>
      </c>
      <c r="E734" s="157">
        <f>VLOOKUP(D734,'SOAT LIQ'!$A$87:$C$3416,3,FALSE)</f>
        <v>22</v>
      </c>
      <c r="F734" t="s">
        <v>21632</v>
      </c>
    </row>
    <row r="735" spans="1:6" x14ac:dyDescent="0.25">
      <c r="A735" t="s">
        <v>5904</v>
      </c>
      <c r="B735" s="100" t="s">
        <v>5905</v>
      </c>
      <c r="C735" s="99" t="s">
        <v>5902</v>
      </c>
      <c r="D735" s="124">
        <v>1612</v>
      </c>
      <c r="E735" s="157">
        <f>VLOOKUP(D735,'SOAT LIQ'!$A$87:$C$3416,3,FALSE)</f>
        <v>22</v>
      </c>
      <c r="F735" t="s">
        <v>21632</v>
      </c>
    </row>
    <row r="736" spans="1:6" x14ac:dyDescent="0.25">
      <c r="A736" t="s">
        <v>5142</v>
      </c>
      <c r="B736" s="100" t="s">
        <v>5905</v>
      </c>
      <c r="C736" s="99" t="s">
        <v>5902</v>
      </c>
      <c r="D736" s="124">
        <v>1612</v>
      </c>
      <c r="E736" s="157">
        <f>VLOOKUP(D736,'SOAT LIQ'!$A$87:$C$3416,3,FALSE)</f>
        <v>22</v>
      </c>
      <c r="F736" t="s">
        <v>21632</v>
      </c>
    </row>
    <row r="737" spans="1:6" x14ac:dyDescent="0.25">
      <c r="A737" t="s">
        <v>5773</v>
      </c>
      <c r="B737" s="100" t="s">
        <v>5905</v>
      </c>
      <c r="C737" s="99" t="s">
        <v>5902</v>
      </c>
      <c r="D737" s="124">
        <v>1612</v>
      </c>
      <c r="E737" s="157">
        <f>VLOOKUP(D737,'SOAT LIQ'!$A$87:$C$3416,3,FALSE)</f>
        <v>22</v>
      </c>
      <c r="F737" t="s">
        <v>21632</v>
      </c>
    </row>
    <row r="738" spans="1:6" x14ac:dyDescent="0.25">
      <c r="A738" t="s">
        <v>5523</v>
      </c>
      <c r="B738" s="100" t="s">
        <v>5906</v>
      </c>
      <c r="C738" s="99" t="s">
        <v>5907</v>
      </c>
      <c r="D738" s="124">
        <v>13844</v>
      </c>
      <c r="E738" s="157">
        <f>VLOOKUP(D738,'SOAT LIQ'!$A$87:$C$3416,3,FALSE)</f>
        <v>7</v>
      </c>
      <c r="F738" t="s">
        <v>21632</v>
      </c>
    </row>
    <row r="739" spans="1:6" x14ac:dyDescent="0.25">
      <c r="A739" t="s">
        <v>5142</v>
      </c>
      <c r="B739" s="100" t="s">
        <v>5906</v>
      </c>
      <c r="C739" s="99" t="s">
        <v>5907</v>
      </c>
      <c r="D739" s="124">
        <v>13844</v>
      </c>
      <c r="E739" s="157">
        <f>VLOOKUP(D739,'SOAT LIQ'!$A$87:$C$3416,3,FALSE)</f>
        <v>7</v>
      </c>
      <c r="F739" t="s">
        <v>21632</v>
      </c>
    </row>
    <row r="740" spans="1:6" x14ac:dyDescent="0.25">
      <c r="A740" t="s">
        <v>5523</v>
      </c>
      <c r="B740" s="100" t="s">
        <v>5908</v>
      </c>
      <c r="C740" s="99" t="s">
        <v>5907</v>
      </c>
      <c r="D740" s="124">
        <v>13844</v>
      </c>
      <c r="E740" s="157">
        <f>VLOOKUP(D740,'SOAT LIQ'!$A$87:$C$3416,3,FALSE)</f>
        <v>7</v>
      </c>
      <c r="F740" t="s">
        <v>21632</v>
      </c>
    </row>
    <row r="741" spans="1:6" x14ac:dyDescent="0.25">
      <c r="A741" t="s">
        <v>5142</v>
      </c>
      <c r="B741" s="100" t="s">
        <v>5908</v>
      </c>
      <c r="C741" s="99" t="s">
        <v>5907</v>
      </c>
      <c r="D741" s="124">
        <v>13844</v>
      </c>
      <c r="E741" s="157">
        <f>VLOOKUP(D741,'SOAT LIQ'!$A$87:$C$3416,3,FALSE)</f>
        <v>7</v>
      </c>
      <c r="F741" t="s">
        <v>21632</v>
      </c>
    </row>
    <row r="742" spans="1:6" x14ac:dyDescent="0.25">
      <c r="A742" t="s">
        <v>5142</v>
      </c>
      <c r="B742" s="100" t="s">
        <v>5910</v>
      </c>
      <c r="C742" s="99" t="s">
        <v>5909</v>
      </c>
      <c r="D742" s="124">
        <v>3230</v>
      </c>
      <c r="E742" s="157">
        <f>VLOOKUP(D742,'SOAT LIQ'!$A$87:$C$3416,3,FALSE)</f>
        <v>22</v>
      </c>
      <c r="F742" t="s">
        <v>21632</v>
      </c>
    </row>
    <row r="743" spans="1:6" x14ac:dyDescent="0.25">
      <c r="A743" t="s">
        <v>5745</v>
      </c>
      <c r="B743" s="100" t="s">
        <v>5910</v>
      </c>
      <c r="C743" s="99" t="s">
        <v>5909</v>
      </c>
      <c r="D743" s="124">
        <v>3230</v>
      </c>
      <c r="E743" s="157">
        <f>VLOOKUP(D743,'SOAT LIQ'!$A$87:$C$3416,3,FALSE)</f>
        <v>22</v>
      </c>
      <c r="F743" t="s">
        <v>21632</v>
      </c>
    </row>
    <row r="744" spans="1:6" x14ac:dyDescent="0.25">
      <c r="A744" t="s">
        <v>5773</v>
      </c>
      <c r="B744" s="100" t="s">
        <v>5910</v>
      </c>
      <c r="C744" s="99" t="s">
        <v>5909</v>
      </c>
      <c r="D744" s="124">
        <v>3230</v>
      </c>
      <c r="E744" s="157">
        <f>VLOOKUP(D744,'SOAT LIQ'!$A$87:$C$3416,3,FALSE)</f>
        <v>22</v>
      </c>
      <c r="F744" t="s">
        <v>21632</v>
      </c>
    </row>
    <row r="745" spans="1:6" x14ac:dyDescent="0.25">
      <c r="A745" t="s">
        <v>5142</v>
      </c>
      <c r="B745" s="100" t="s">
        <v>5911</v>
      </c>
      <c r="C745" s="99" t="s">
        <v>5909</v>
      </c>
      <c r="D745" s="124">
        <v>3230</v>
      </c>
      <c r="E745" s="157">
        <f>VLOOKUP(D745,'SOAT LIQ'!$A$87:$C$3416,3,FALSE)</f>
        <v>22</v>
      </c>
      <c r="F745" t="s">
        <v>21632</v>
      </c>
    </row>
    <row r="746" spans="1:6" x14ac:dyDescent="0.25">
      <c r="A746" t="s">
        <v>5773</v>
      </c>
      <c r="B746" s="100" t="s">
        <v>5911</v>
      </c>
      <c r="C746" s="99" t="s">
        <v>5909</v>
      </c>
      <c r="D746" s="124">
        <v>3230</v>
      </c>
      <c r="E746" s="157">
        <f>VLOOKUP(D746,'SOAT LIQ'!$A$87:$C$3416,3,FALSE)</f>
        <v>22</v>
      </c>
      <c r="F746" t="s">
        <v>21632</v>
      </c>
    </row>
    <row r="747" spans="1:6" x14ac:dyDescent="0.25">
      <c r="A747" t="s">
        <v>5142</v>
      </c>
      <c r="B747" s="100" t="s">
        <v>5912</v>
      </c>
      <c r="C747" s="99" t="s">
        <v>5909</v>
      </c>
      <c r="D747" s="124">
        <v>3230</v>
      </c>
      <c r="E747" s="157">
        <f>VLOOKUP(D747,'SOAT LIQ'!$A$87:$C$3416,3,FALSE)</f>
        <v>22</v>
      </c>
      <c r="F747" t="s">
        <v>21632</v>
      </c>
    </row>
    <row r="748" spans="1:6" x14ac:dyDescent="0.25">
      <c r="A748" t="s">
        <v>5773</v>
      </c>
      <c r="B748" s="100" t="s">
        <v>5912</v>
      </c>
      <c r="C748" s="99" t="s">
        <v>5909</v>
      </c>
      <c r="D748" s="124">
        <v>3230</v>
      </c>
      <c r="E748" s="157">
        <f>VLOOKUP(D748,'SOAT LIQ'!$A$87:$C$3416,3,FALSE)</f>
        <v>22</v>
      </c>
      <c r="F748" t="s">
        <v>21632</v>
      </c>
    </row>
    <row r="749" spans="1:6" x14ac:dyDescent="0.25">
      <c r="A749" t="s">
        <v>5142</v>
      </c>
      <c r="B749" s="100" t="s">
        <v>5913</v>
      </c>
      <c r="C749" s="99" t="s">
        <v>5909</v>
      </c>
      <c r="D749" s="124">
        <v>3230</v>
      </c>
      <c r="E749" s="157">
        <f>VLOOKUP(D749,'SOAT LIQ'!$A$87:$C$3416,3,FALSE)</f>
        <v>22</v>
      </c>
      <c r="F749" t="s">
        <v>21632</v>
      </c>
    </row>
    <row r="750" spans="1:6" x14ac:dyDescent="0.25">
      <c r="A750" t="s">
        <v>5773</v>
      </c>
      <c r="B750" s="100" t="s">
        <v>5913</v>
      </c>
      <c r="C750" s="99" t="s">
        <v>5909</v>
      </c>
      <c r="D750" s="124">
        <v>3230</v>
      </c>
      <c r="E750" s="157">
        <f>VLOOKUP(D750,'SOAT LIQ'!$A$87:$C$3416,3,FALSE)</f>
        <v>22</v>
      </c>
      <c r="F750" t="s">
        <v>21632</v>
      </c>
    </row>
    <row r="751" spans="1:6" x14ac:dyDescent="0.25">
      <c r="A751" t="s">
        <v>5142</v>
      </c>
      <c r="B751" s="100" t="s">
        <v>5914</v>
      </c>
      <c r="C751" s="99" t="s">
        <v>5909</v>
      </c>
      <c r="D751" s="124">
        <v>3230</v>
      </c>
      <c r="E751" s="157">
        <f>VLOOKUP(D751,'SOAT LIQ'!$A$87:$C$3416,3,FALSE)</f>
        <v>22</v>
      </c>
      <c r="F751" t="s">
        <v>21632</v>
      </c>
    </row>
    <row r="752" spans="1:6" x14ac:dyDescent="0.25">
      <c r="A752" t="s">
        <v>5773</v>
      </c>
      <c r="B752" s="100" t="s">
        <v>5914</v>
      </c>
      <c r="C752" s="99" t="s">
        <v>5909</v>
      </c>
      <c r="D752" s="124">
        <v>3230</v>
      </c>
      <c r="E752" s="157">
        <f>VLOOKUP(D752,'SOAT LIQ'!$A$87:$C$3416,3,FALSE)</f>
        <v>22</v>
      </c>
      <c r="F752" t="s">
        <v>21632</v>
      </c>
    </row>
    <row r="753" spans="1:6" x14ac:dyDescent="0.25">
      <c r="A753" t="s">
        <v>5142</v>
      </c>
      <c r="B753" s="100" t="s">
        <v>5915</v>
      </c>
      <c r="C753" s="99" t="s">
        <v>5909</v>
      </c>
      <c r="D753" s="124">
        <v>3230</v>
      </c>
      <c r="E753" s="157">
        <f>VLOOKUP(D753,'SOAT LIQ'!$A$87:$C$3416,3,FALSE)</f>
        <v>22</v>
      </c>
      <c r="F753" t="s">
        <v>21632</v>
      </c>
    </row>
    <row r="754" spans="1:6" x14ac:dyDescent="0.25">
      <c r="A754" t="s">
        <v>5773</v>
      </c>
      <c r="B754" s="100" t="s">
        <v>5915</v>
      </c>
      <c r="C754" s="99" t="s">
        <v>5909</v>
      </c>
      <c r="D754" s="124">
        <v>3230</v>
      </c>
      <c r="E754" s="157">
        <f>VLOOKUP(D754,'SOAT LIQ'!$A$87:$C$3416,3,FALSE)</f>
        <v>22</v>
      </c>
      <c r="F754" t="s">
        <v>21632</v>
      </c>
    </row>
    <row r="755" spans="1:6" x14ac:dyDescent="0.25">
      <c r="A755" t="s">
        <v>5142</v>
      </c>
      <c r="B755" s="100" t="s">
        <v>5917</v>
      </c>
      <c r="C755" s="99" t="s">
        <v>5916</v>
      </c>
      <c r="D755" s="124">
        <v>26105</v>
      </c>
      <c r="E755" s="157" t="e">
        <f>VLOOKUP(D755,'SOAT LIQ'!$A$87:$C$3416,3,FALSE)</f>
        <v>#N/A</v>
      </c>
      <c r="F755" t="s">
        <v>21632</v>
      </c>
    </row>
    <row r="756" spans="1:6" x14ac:dyDescent="0.25">
      <c r="A756" t="s">
        <v>5704</v>
      </c>
      <c r="B756" s="100" t="s">
        <v>5917</v>
      </c>
      <c r="C756" s="99" t="s">
        <v>5916</v>
      </c>
      <c r="D756" s="124">
        <v>26105</v>
      </c>
      <c r="E756" s="157" t="e">
        <f>VLOOKUP(D756,'SOAT LIQ'!$A$87:$C$3416,3,FALSE)</f>
        <v>#N/A</v>
      </c>
    </row>
    <row r="757" spans="1:6" x14ac:dyDescent="0.25">
      <c r="A757" t="s">
        <v>5142</v>
      </c>
      <c r="B757" s="100" t="s">
        <v>5918</v>
      </c>
      <c r="C757" s="99" t="s">
        <v>5919</v>
      </c>
      <c r="D757" s="124">
        <v>26105</v>
      </c>
      <c r="E757" s="157" t="e">
        <f>VLOOKUP(D757,'SOAT LIQ'!$A$87:$C$3416,3,FALSE)</f>
        <v>#N/A</v>
      </c>
      <c r="F757" t="s">
        <v>21632</v>
      </c>
    </row>
    <row r="758" spans="1:6" x14ac:dyDescent="0.25">
      <c r="A758" t="s">
        <v>5704</v>
      </c>
      <c r="B758" s="100" t="s">
        <v>5918</v>
      </c>
      <c r="C758" s="99" t="s">
        <v>5919</v>
      </c>
      <c r="D758" s="124">
        <v>26105</v>
      </c>
      <c r="E758" s="157" t="e">
        <f>VLOOKUP(D758,'SOAT LIQ'!$A$87:$C$3416,3,FALSE)</f>
        <v>#N/A</v>
      </c>
    </row>
    <row r="759" spans="1:6" x14ac:dyDescent="0.25">
      <c r="A759" t="s">
        <v>5142</v>
      </c>
      <c r="B759" s="100" t="s">
        <v>5920</v>
      </c>
      <c r="C759" s="99" t="s">
        <v>5921</v>
      </c>
      <c r="D759" s="124">
        <v>26105</v>
      </c>
      <c r="E759" s="157" t="e">
        <f>VLOOKUP(D759,'SOAT LIQ'!$A$87:$C$3416,3,FALSE)</f>
        <v>#N/A</v>
      </c>
      <c r="F759" t="s">
        <v>21632</v>
      </c>
    </row>
    <row r="760" spans="1:6" x14ac:dyDescent="0.25">
      <c r="A760" t="s">
        <v>5523</v>
      </c>
      <c r="B760" s="100" t="s">
        <v>5920</v>
      </c>
      <c r="C760" s="99" t="s">
        <v>5921</v>
      </c>
      <c r="D760" s="124">
        <v>26105</v>
      </c>
      <c r="E760" s="157" t="e">
        <f>VLOOKUP(D760,'SOAT LIQ'!$A$87:$C$3416,3,FALSE)</f>
        <v>#N/A</v>
      </c>
      <c r="F760" t="s">
        <v>21632</v>
      </c>
    </row>
    <row r="761" spans="1:6" x14ac:dyDescent="0.25">
      <c r="A761" t="s">
        <v>5922</v>
      </c>
      <c r="B761" s="100" t="s">
        <v>5920</v>
      </c>
      <c r="C761" s="99" t="s">
        <v>5921</v>
      </c>
      <c r="D761" s="124">
        <v>26105</v>
      </c>
      <c r="E761" s="157" t="e">
        <f>VLOOKUP(D761,'SOAT LIQ'!$A$87:$C$3416,3,FALSE)</f>
        <v>#N/A</v>
      </c>
      <c r="F761" t="s">
        <v>21632</v>
      </c>
    </row>
    <row r="762" spans="1:6" x14ac:dyDescent="0.25">
      <c r="A762" t="s">
        <v>5773</v>
      </c>
      <c r="B762" s="100" t="s">
        <v>5920</v>
      </c>
      <c r="C762" s="99" t="s">
        <v>5921</v>
      </c>
      <c r="D762" s="124">
        <v>26105</v>
      </c>
      <c r="E762" s="157" t="e">
        <f>VLOOKUP(D762,'SOAT LIQ'!$A$87:$C$3416,3,FALSE)</f>
        <v>#N/A</v>
      </c>
      <c r="F762" t="s">
        <v>21632</v>
      </c>
    </row>
    <row r="763" spans="1:6" x14ac:dyDescent="0.25">
      <c r="A763" t="s">
        <v>5923</v>
      </c>
      <c r="B763" s="100" t="s">
        <v>5920</v>
      </c>
      <c r="C763" s="99" t="s">
        <v>5921</v>
      </c>
      <c r="D763" s="124">
        <v>26105</v>
      </c>
      <c r="E763" s="157" t="e">
        <f>VLOOKUP(D763,'SOAT LIQ'!$A$87:$C$3416,3,FALSE)</f>
        <v>#N/A</v>
      </c>
      <c r="F763" t="s">
        <v>21632</v>
      </c>
    </row>
    <row r="764" spans="1:6" x14ac:dyDescent="0.25">
      <c r="A764" t="s">
        <v>5782</v>
      </c>
      <c r="B764" s="100" t="s">
        <v>5920</v>
      </c>
      <c r="C764" s="99" t="s">
        <v>5921</v>
      </c>
      <c r="D764" s="124">
        <v>26105</v>
      </c>
      <c r="E764" s="157" t="e">
        <f>VLOOKUP(D764,'SOAT LIQ'!$A$87:$C$3416,3,FALSE)</f>
        <v>#N/A</v>
      </c>
      <c r="F764" t="s">
        <v>21632</v>
      </c>
    </row>
    <row r="765" spans="1:6" x14ac:dyDescent="0.25">
      <c r="A765" t="s">
        <v>5924</v>
      </c>
      <c r="B765" s="100" t="s">
        <v>5920</v>
      </c>
      <c r="C765" s="99" t="s">
        <v>5921</v>
      </c>
      <c r="D765" s="124">
        <v>26105</v>
      </c>
      <c r="E765" s="157" t="e">
        <f>VLOOKUP(D765,'SOAT LIQ'!$A$87:$C$3416,3,FALSE)</f>
        <v>#N/A</v>
      </c>
      <c r="F765" t="s">
        <v>21632</v>
      </c>
    </row>
    <row r="766" spans="1:6" x14ac:dyDescent="0.25">
      <c r="A766" t="s">
        <v>5713</v>
      </c>
      <c r="B766" s="100" t="s">
        <v>5920</v>
      </c>
      <c r="C766" s="99" t="s">
        <v>5921</v>
      </c>
      <c r="D766" s="124">
        <v>26105</v>
      </c>
      <c r="E766" s="157" t="e">
        <f>VLOOKUP(D766,'SOAT LIQ'!$A$87:$C$3416,3,FALSE)</f>
        <v>#N/A</v>
      </c>
    </row>
    <row r="767" spans="1:6" x14ac:dyDescent="0.25">
      <c r="A767" t="s">
        <v>5704</v>
      </c>
      <c r="B767" s="100" t="s">
        <v>5920</v>
      </c>
      <c r="C767" s="99" t="s">
        <v>5921</v>
      </c>
      <c r="D767" s="124">
        <v>26105</v>
      </c>
      <c r="E767" s="157" t="e">
        <f>VLOOKUP(D767,'SOAT LIQ'!$A$87:$C$3416,3,FALSE)</f>
        <v>#N/A</v>
      </c>
    </row>
    <row r="768" spans="1:6" x14ac:dyDescent="0.25">
      <c r="A768" t="s">
        <v>5925</v>
      </c>
      <c r="B768" s="100" t="s">
        <v>5920</v>
      </c>
      <c r="C768" s="99" t="s">
        <v>5921</v>
      </c>
      <c r="D768" s="124">
        <v>26105</v>
      </c>
      <c r="E768" s="157" t="e">
        <f>VLOOKUP(D768,'SOAT LIQ'!$A$87:$C$3416,3,FALSE)</f>
        <v>#N/A</v>
      </c>
    </row>
    <row r="769" spans="1:6" x14ac:dyDescent="0.25">
      <c r="A769" t="s">
        <v>5713</v>
      </c>
      <c r="B769" s="100" t="s">
        <v>5926</v>
      </c>
      <c r="C769" s="99" t="s">
        <v>5921</v>
      </c>
      <c r="D769" s="124">
        <v>26105</v>
      </c>
      <c r="E769" s="157" t="e">
        <f>VLOOKUP(D769,'SOAT LIQ'!$A$87:$C$3416,3,FALSE)</f>
        <v>#N/A</v>
      </c>
    </row>
    <row r="770" spans="1:6" x14ac:dyDescent="0.25">
      <c r="A770" t="s">
        <v>5142</v>
      </c>
      <c r="B770" s="100" t="s">
        <v>5926</v>
      </c>
      <c r="C770" s="99" t="s">
        <v>5921</v>
      </c>
      <c r="D770" s="124">
        <v>26105</v>
      </c>
      <c r="E770" s="157" t="e">
        <f>VLOOKUP(D770,'SOAT LIQ'!$A$87:$C$3416,3,FALSE)</f>
        <v>#N/A</v>
      </c>
      <c r="F770" t="s">
        <v>21632</v>
      </c>
    </row>
    <row r="771" spans="1:6" x14ac:dyDescent="0.25">
      <c r="A771" t="s">
        <v>5523</v>
      </c>
      <c r="B771" s="100" t="s">
        <v>5926</v>
      </c>
      <c r="C771" s="99" t="s">
        <v>5921</v>
      </c>
      <c r="D771" s="124">
        <v>26105</v>
      </c>
      <c r="E771" s="157" t="e">
        <f>VLOOKUP(D771,'SOAT LIQ'!$A$87:$C$3416,3,FALSE)</f>
        <v>#N/A</v>
      </c>
      <c r="F771" t="s">
        <v>21632</v>
      </c>
    </row>
    <row r="772" spans="1:6" x14ac:dyDescent="0.25">
      <c r="A772" t="s">
        <v>5704</v>
      </c>
      <c r="B772" s="100" t="s">
        <v>5926</v>
      </c>
      <c r="C772" s="99" t="s">
        <v>5921</v>
      </c>
      <c r="D772" s="124">
        <v>26105</v>
      </c>
      <c r="E772" s="157" t="e">
        <f>VLOOKUP(D772,'SOAT LIQ'!$A$87:$C$3416,3,FALSE)</f>
        <v>#N/A</v>
      </c>
    </row>
    <row r="773" spans="1:6" x14ac:dyDescent="0.25">
      <c r="A773" t="s">
        <v>5925</v>
      </c>
      <c r="B773" s="100" t="s">
        <v>5926</v>
      </c>
      <c r="C773" s="99" t="s">
        <v>5921</v>
      </c>
      <c r="D773" s="124">
        <v>26105</v>
      </c>
      <c r="E773" s="157" t="e">
        <f>VLOOKUP(D773,'SOAT LIQ'!$A$87:$C$3416,3,FALSE)</f>
        <v>#N/A</v>
      </c>
    </row>
    <row r="774" spans="1:6" x14ac:dyDescent="0.25">
      <c r="A774" t="s">
        <v>5713</v>
      </c>
      <c r="B774" s="100" t="s">
        <v>5927</v>
      </c>
      <c r="C774" s="99" t="s">
        <v>5921</v>
      </c>
      <c r="D774" s="124">
        <v>26105</v>
      </c>
      <c r="E774" s="157" t="e">
        <f>VLOOKUP(D774,'SOAT LIQ'!$A$87:$C$3416,3,FALSE)</f>
        <v>#N/A</v>
      </c>
    </row>
    <row r="775" spans="1:6" x14ac:dyDescent="0.25">
      <c r="A775" t="s">
        <v>5142</v>
      </c>
      <c r="B775" s="100" t="s">
        <v>5927</v>
      </c>
      <c r="C775" s="99" t="s">
        <v>5921</v>
      </c>
      <c r="D775" s="124">
        <v>26105</v>
      </c>
      <c r="E775" s="157" t="e">
        <f>VLOOKUP(D775,'SOAT LIQ'!$A$87:$C$3416,3,FALSE)</f>
        <v>#N/A</v>
      </c>
      <c r="F775" t="s">
        <v>21632</v>
      </c>
    </row>
    <row r="776" spans="1:6" x14ac:dyDescent="0.25">
      <c r="A776" t="s">
        <v>5523</v>
      </c>
      <c r="B776" s="100" t="s">
        <v>5927</v>
      </c>
      <c r="C776" s="99" t="s">
        <v>5921</v>
      </c>
      <c r="D776" s="124">
        <v>26105</v>
      </c>
      <c r="E776" s="157" t="e">
        <f>VLOOKUP(D776,'SOAT LIQ'!$A$87:$C$3416,3,FALSE)</f>
        <v>#N/A</v>
      </c>
      <c r="F776" t="s">
        <v>21632</v>
      </c>
    </row>
    <row r="777" spans="1:6" x14ac:dyDescent="0.25">
      <c r="A777" t="s">
        <v>5704</v>
      </c>
      <c r="B777" s="100" t="s">
        <v>5927</v>
      </c>
      <c r="C777" s="99" t="s">
        <v>5921</v>
      </c>
      <c r="D777" s="124">
        <v>26105</v>
      </c>
      <c r="E777" s="157" t="e">
        <f>VLOOKUP(D777,'SOAT LIQ'!$A$87:$C$3416,3,FALSE)</f>
        <v>#N/A</v>
      </c>
    </row>
    <row r="778" spans="1:6" x14ac:dyDescent="0.25">
      <c r="A778" t="s">
        <v>5925</v>
      </c>
      <c r="B778" s="100" t="s">
        <v>5927</v>
      </c>
      <c r="C778" s="99" t="s">
        <v>5921</v>
      </c>
      <c r="D778" s="124">
        <v>26105</v>
      </c>
      <c r="E778" s="157" t="e">
        <f>VLOOKUP(D778,'SOAT LIQ'!$A$87:$C$3416,3,FALSE)</f>
        <v>#N/A</v>
      </c>
    </row>
    <row r="779" spans="1:6" x14ac:dyDescent="0.25">
      <c r="A779" t="s">
        <v>5713</v>
      </c>
      <c r="B779" s="100" t="s">
        <v>5928</v>
      </c>
      <c r="C779" s="99" t="s">
        <v>5712</v>
      </c>
      <c r="D779" s="124">
        <v>26109</v>
      </c>
      <c r="E779" s="157" t="e">
        <f>VLOOKUP(D779,'SOAT LIQ'!$A$87:$C$3416,3,FALSE)</f>
        <v>#N/A</v>
      </c>
    </row>
    <row r="780" spans="1:6" x14ac:dyDescent="0.25">
      <c r="A780" t="s">
        <v>5142</v>
      </c>
      <c r="B780" s="100" t="s">
        <v>5928</v>
      </c>
      <c r="C780" s="99" t="s">
        <v>5712</v>
      </c>
      <c r="D780" s="124">
        <v>26109</v>
      </c>
      <c r="E780" s="157" t="e">
        <f>VLOOKUP(D780,'SOAT LIQ'!$A$87:$C$3416,3,FALSE)</f>
        <v>#N/A</v>
      </c>
      <c r="F780" t="s">
        <v>21632</v>
      </c>
    </row>
    <row r="781" spans="1:6" x14ac:dyDescent="0.25">
      <c r="A781" t="s">
        <v>5523</v>
      </c>
      <c r="B781" s="100" t="s">
        <v>5928</v>
      </c>
      <c r="C781" s="99" t="s">
        <v>5712</v>
      </c>
      <c r="D781" s="124">
        <v>26109</v>
      </c>
      <c r="E781" s="157" t="e">
        <f>VLOOKUP(D781,'SOAT LIQ'!$A$87:$C$3416,3,FALSE)</f>
        <v>#N/A</v>
      </c>
      <c r="F781" t="s">
        <v>21632</v>
      </c>
    </row>
    <row r="782" spans="1:6" x14ac:dyDescent="0.25">
      <c r="A782" t="s">
        <v>5142</v>
      </c>
      <c r="B782" s="100" t="s">
        <v>5929</v>
      </c>
      <c r="C782" s="99" t="s">
        <v>5712</v>
      </c>
      <c r="D782" s="124">
        <v>26110</v>
      </c>
      <c r="E782" s="157" t="e">
        <f>VLOOKUP(D782,'SOAT LIQ'!$A$87:$C$3416,3,FALSE)</f>
        <v>#N/A</v>
      </c>
      <c r="F782" t="s">
        <v>21632</v>
      </c>
    </row>
    <row r="783" spans="1:6" x14ac:dyDescent="0.25">
      <c r="A783" t="s">
        <v>5713</v>
      </c>
      <c r="B783" s="100" t="s">
        <v>5929</v>
      </c>
      <c r="C783" s="99" t="s">
        <v>5712</v>
      </c>
      <c r="D783" s="124">
        <v>26110</v>
      </c>
      <c r="E783" s="157" t="e">
        <f>VLOOKUP(D783,'SOAT LIQ'!$A$87:$C$3416,3,FALSE)</f>
        <v>#N/A</v>
      </c>
    </row>
    <row r="784" spans="1:6" x14ac:dyDescent="0.25">
      <c r="A784" t="s">
        <v>5704</v>
      </c>
      <c r="B784" s="100" t="s">
        <v>5929</v>
      </c>
      <c r="C784" s="99" t="s">
        <v>5712</v>
      </c>
      <c r="D784" s="124">
        <v>26110</v>
      </c>
      <c r="E784" s="157" t="e">
        <f>VLOOKUP(D784,'SOAT LIQ'!$A$87:$C$3416,3,FALSE)</f>
        <v>#N/A</v>
      </c>
    </row>
    <row r="785" spans="1:6" x14ac:dyDescent="0.25">
      <c r="A785" t="s">
        <v>5930</v>
      </c>
      <c r="B785" s="100" t="s">
        <v>5929</v>
      </c>
      <c r="C785" s="99" t="s">
        <v>5712</v>
      </c>
      <c r="D785" s="124">
        <v>26110</v>
      </c>
      <c r="E785" s="157" t="e">
        <f>VLOOKUP(D785,'SOAT LIQ'!$A$87:$C$3416,3,FALSE)</f>
        <v>#N/A</v>
      </c>
    </row>
    <row r="786" spans="1:6" x14ac:dyDescent="0.25">
      <c r="A786" t="s">
        <v>5523</v>
      </c>
      <c r="B786" s="100" t="s">
        <v>5929</v>
      </c>
      <c r="C786" s="99" t="s">
        <v>5712</v>
      </c>
      <c r="D786" s="124">
        <v>26110</v>
      </c>
      <c r="E786" s="157" t="e">
        <f>VLOOKUP(D786,'SOAT LIQ'!$A$87:$C$3416,3,FALSE)</f>
        <v>#N/A</v>
      </c>
      <c r="F786" t="s">
        <v>21632</v>
      </c>
    </row>
    <row r="787" spans="1:6" x14ac:dyDescent="0.25">
      <c r="A787" t="s">
        <v>5142</v>
      </c>
      <c r="B787" s="100" t="s">
        <v>5931</v>
      </c>
      <c r="C787" s="99" t="s">
        <v>5712</v>
      </c>
      <c r="D787" s="124">
        <v>26104</v>
      </c>
      <c r="E787" s="157" t="e">
        <f>VLOOKUP(D787,'SOAT LIQ'!$A$87:$C$3416,3,FALSE)</f>
        <v>#N/A</v>
      </c>
      <c r="F787" t="s">
        <v>21632</v>
      </c>
    </row>
    <row r="788" spans="1:6" x14ac:dyDescent="0.25">
      <c r="A788" t="s">
        <v>5523</v>
      </c>
      <c r="B788" s="100" t="s">
        <v>5931</v>
      </c>
      <c r="C788" s="99" t="s">
        <v>5712</v>
      </c>
      <c r="D788" s="124">
        <v>26104</v>
      </c>
      <c r="E788" s="157" t="e">
        <f>VLOOKUP(D788,'SOAT LIQ'!$A$87:$C$3416,3,FALSE)</f>
        <v>#N/A</v>
      </c>
      <c r="F788" t="s">
        <v>21632</v>
      </c>
    </row>
    <row r="789" spans="1:6" x14ac:dyDescent="0.25">
      <c r="A789" t="s">
        <v>5704</v>
      </c>
      <c r="B789" s="100" t="s">
        <v>5931</v>
      </c>
      <c r="C789" s="99" t="s">
        <v>5712</v>
      </c>
      <c r="D789" s="124">
        <v>26104</v>
      </c>
      <c r="E789" s="157" t="e">
        <f>VLOOKUP(D789,'SOAT LIQ'!$A$87:$C$3416,3,FALSE)</f>
        <v>#N/A</v>
      </c>
    </row>
    <row r="790" spans="1:6" x14ac:dyDescent="0.25">
      <c r="A790" t="s">
        <v>5713</v>
      </c>
      <c r="B790" s="100" t="s">
        <v>5931</v>
      </c>
      <c r="C790" s="99" t="s">
        <v>5712</v>
      </c>
      <c r="D790" s="124">
        <v>26104</v>
      </c>
      <c r="E790" s="157" t="e">
        <f>VLOOKUP(D790,'SOAT LIQ'!$A$87:$C$3416,3,FALSE)</f>
        <v>#N/A</v>
      </c>
    </row>
    <row r="791" spans="1:6" x14ac:dyDescent="0.25">
      <c r="A791" t="s">
        <v>5142</v>
      </c>
      <c r="B791" s="100" t="s">
        <v>5932</v>
      </c>
      <c r="C791" s="99" t="s">
        <v>5712</v>
      </c>
      <c r="D791" s="124">
        <v>26104</v>
      </c>
      <c r="E791" s="157" t="e">
        <f>VLOOKUP(D791,'SOAT LIQ'!$A$87:$C$3416,3,FALSE)</f>
        <v>#N/A</v>
      </c>
      <c r="F791" t="s">
        <v>21632</v>
      </c>
    </row>
    <row r="792" spans="1:6" x14ac:dyDescent="0.25">
      <c r="A792" t="s">
        <v>5523</v>
      </c>
      <c r="B792" s="100" t="s">
        <v>5932</v>
      </c>
      <c r="C792" s="99" t="s">
        <v>5712</v>
      </c>
      <c r="D792" s="124">
        <v>26104</v>
      </c>
      <c r="E792" s="157" t="e">
        <f>VLOOKUP(D792,'SOAT LIQ'!$A$87:$C$3416,3,FALSE)</f>
        <v>#N/A</v>
      </c>
      <c r="F792" t="s">
        <v>21632</v>
      </c>
    </row>
    <row r="793" spans="1:6" x14ac:dyDescent="0.25">
      <c r="A793" t="s">
        <v>5704</v>
      </c>
      <c r="B793" s="100" t="s">
        <v>5932</v>
      </c>
      <c r="C793" s="99" t="s">
        <v>5712</v>
      </c>
      <c r="D793" s="124">
        <v>26104</v>
      </c>
      <c r="E793" s="157" t="e">
        <f>VLOOKUP(D793,'SOAT LIQ'!$A$87:$C$3416,3,FALSE)</f>
        <v>#N/A</v>
      </c>
    </row>
    <row r="794" spans="1:6" x14ac:dyDescent="0.25">
      <c r="A794" t="s">
        <v>5713</v>
      </c>
      <c r="B794" s="100" t="s">
        <v>5932</v>
      </c>
      <c r="C794" s="99" t="s">
        <v>5712</v>
      </c>
      <c r="D794" s="124">
        <v>26104</v>
      </c>
      <c r="E794" s="157" t="e">
        <f>VLOOKUP(D794,'SOAT LIQ'!$A$87:$C$3416,3,FALSE)</f>
        <v>#N/A</v>
      </c>
    </row>
    <row r="795" spans="1:6" x14ac:dyDescent="0.25">
      <c r="A795" t="s">
        <v>5142</v>
      </c>
      <c r="B795" s="100" t="s">
        <v>5933</v>
      </c>
      <c r="C795" s="99" t="s">
        <v>5712</v>
      </c>
      <c r="D795" s="124">
        <v>26104</v>
      </c>
      <c r="E795" s="157" t="e">
        <f>VLOOKUP(D795,'SOAT LIQ'!$A$87:$C$3416,3,FALSE)</f>
        <v>#N/A</v>
      </c>
      <c r="F795" t="s">
        <v>21632</v>
      </c>
    </row>
    <row r="796" spans="1:6" x14ac:dyDescent="0.25">
      <c r="A796" t="s">
        <v>5704</v>
      </c>
      <c r="B796" s="100" t="s">
        <v>5933</v>
      </c>
      <c r="C796" s="99" t="s">
        <v>5712</v>
      </c>
      <c r="D796" s="124">
        <v>26104</v>
      </c>
      <c r="E796" s="157" t="e">
        <f>VLOOKUP(D796,'SOAT LIQ'!$A$87:$C$3416,3,FALSE)</f>
        <v>#N/A</v>
      </c>
    </row>
    <row r="797" spans="1:6" x14ac:dyDescent="0.25">
      <c r="A797" t="s">
        <v>5523</v>
      </c>
      <c r="B797" s="100" t="s">
        <v>5933</v>
      </c>
      <c r="C797" s="99" t="s">
        <v>5712</v>
      </c>
      <c r="D797" s="124">
        <v>26104</v>
      </c>
      <c r="E797" s="157" t="e">
        <f>VLOOKUP(D797,'SOAT LIQ'!$A$87:$C$3416,3,FALSE)</f>
        <v>#N/A</v>
      </c>
      <c r="F797" t="s">
        <v>21632</v>
      </c>
    </row>
    <row r="798" spans="1:6" x14ac:dyDescent="0.25">
      <c r="A798" t="s">
        <v>5713</v>
      </c>
      <c r="B798" s="100" t="s">
        <v>5933</v>
      </c>
      <c r="C798" s="99" t="s">
        <v>5712</v>
      </c>
      <c r="D798" s="124">
        <v>26104</v>
      </c>
      <c r="E798" s="157" t="e">
        <f>VLOOKUP(D798,'SOAT LIQ'!$A$87:$C$3416,3,FALSE)</f>
        <v>#N/A</v>
      </c>
    </row>
    <row r="799" spans="1:6" x14ac:dyDescent="0.25">
      <c r="A799" t="s">
        <v>5713</v>
      </c>
      <c r="B799" s="100" t="s">
        <v>5934</v>
      </c>
      <c r="C799" s="99" t="s">
        <v>5712</v>
      </c>
      <c r="D799" s="124">
        <v>26104</v>
      </c>
      <c r="E799" s="157" t="e">
        <f>VLOOKUP(D799,'SOAT LIQ'!$A$87:$C$3416,3,FALSE)</f>
        <v>#N/A</v>
      </c>
    </row>
    <row r="800" spans="1:6" x14ac:dyDescent="0.25">
      <c r="A800" t="s">
        <v>5142</v>
      </c>
      <c r="B800" s="100" t="s">
        <v>5934</v>
      </c>
      <c r="C800" s="99" t="s">
        <v>5712</v>
      </c>
      <c r="D800" s="124">
        <v>26104</v>
      </c>
      <c r="E800" s="157" t="e">
        <f>VLOOKUP(D800,'SOAT LIQ'!$A$87:$C$3416,3,FALSE)</f>
        <v>#N/A</v>
      </c>
      <c r="F800" t="s">
        <v>21632</v>
      </c>
    </row>
    <row r="801" spans="1:6" x14ac:dyDescent="0.25">
      <c r="A801" t="s">
        <v>5704</v>
      </c>
      <c r="B801" s="100" t="s">
        <v>5934</v>
      </c>
      <c r="C801" s="99" t="s">
        <v>5712</v>
      </c>
      <c r="D801" s="124">
        <v>26104</v>
      </c>
      <c r="E801" s="157" t="e">
        <f>VLOOKUP(D801,'SOAT LIQ'!$A$87:$C$3416,3,FALSE)</f>
        <v>#N/A</v>
      </c>
    </row>
    <row r="802" spans="1:6" x14ac:dyDescent="0.25">
      <c r="A802" t="s">
        <v>5142</v>
      </c>
      <c r="B802" s="100" t="s">
        <v>4723</v>
      </c>
      <c r="C802" s="99" t="s">
        <v>5935</v>
      </c>
      <c r="D802" s="124">
        <v>1503</v>
      </c>
      <c r="E802" s="157">
        <f>VLOOKUP(D802,'SOAT LIQ'!$A$87:$C$3416,3,FALSE)</f>
        <v>12</v>
      </c>
      <c r="F802" t="s">
        <v>21632</v>
      </c>
    </row>
    <row r="803" spans="1:6" x14ac:dyDescent="0.25">
      <c r="A803" t="s">
        <v>5936</v>
      </c>
      <c r="B803" s="100" t="s">
        <v>5937</v>
      </c>
      <c r="C803" s="99" t="s">
        <v>5753</v>
      </c>
      <c r="D803" s="124">
        <v>1501</v>
      </c>
      <c r="E803" s="157">
        <f>VLOOKUP(D803,'SOAT LIQ'!$A$87:$C$3416,3,FALSE)</f>
        <v>12</v>
      </c>
      <c r="F803" t="s">
        <v>21632</v>
      </c>
    </row>
    <row r="804" spans="1:6" x14ac:dyDescent="0.25">
      <c r="A804" t="s">
        <v>5142</v>
      </c>
      <c r="B804" s="100" t="s">
        <v>4853</v>
      </c>
      <c r="C804" s="99" t="s">
        <v>5938</v>
      </c>
      <c r="D804" s="124">
        <v>1502</v>
      </c>
      <c r="E804" s="157">
        <f>VLOOKUP(D804,'SOAT LIQ'!$A$87:$C$3416,3,FALSE)</f>
        <v>20</v>
      </c>
      <c r="F804" t="s">
        <v>21632</v>
      </c>
    </row>
    <row r="805" spans="1:6" x14ac:dyDescent="0.25">
      <c r="A805" t="s">
        <v>5782</v>
      </c>
      <c r="B805" s="100" t="s">
        <v>4180</v>
      </c>
      <c r="C805" s="99" t="s">
        <v>5938</v>
      </c>
      <c r="D805" s="124">
        <v>1501</v>
      </c>
      <c r="E805" s="157">
        <f>VLOOKUP(D805,'SOAT LIQ'!$A$87:$C$3416,3,FALSE)</f>
        <v>12</v>
      </c>
      <c r="F805" t="s">
        <v>21632</v>
      </c>
    </row>
    <row r="806" spans="1:6" x14ac:dyDescent="0.25">
      <c r="A806" t="s">
        <v>5142</v>
      </c>
      <c r="B806" s="100" t="s">
        <v>4180</v>
      </c>
      <c r="C806" s="99" t="s">
        <v>5938</v>
      </c>
      <c r="D806" s="124">
        <v>1501</v>
      </c>
      <c r="E806" s="157">
        <f>VLOOKUP(D806,'SOAT LIQ'!$A$87:$C$3416,3,FALSE)</f>
        <v>12</v>
      </c>
      <c r="F806" t="s">
        <v>21632</v>
      </c>
    </row>
    <row r="807" spans="1:6" x14ac:dyDescent="0.25">
      <c r="A807" t="s">
        <v>5523</v>
      </c>
      <c r="B807" s="100" t="s">
        <v>4180</v>
      </c>
      <c r="C807" s="99" t="s">
        <v>5938</v>
      </c>
      <c r="D807" s="124">
        <v>1501</v>
      </c>
      <c r="E807" s="157">
        <f>VLOOKUP(D807,'SOAT LIQ'!$A$87:$C$3416,3,FALSE)</f>
        <v>12</v>
      </c>
      <c r="F807" t="s">
        <v>21632</v>
      </c>
    </row>
    <row r="808" spans="1:6" x14ac:dyDescent="0.25">
      <c r="A808" t="s">
        <v>5142</v>
      </c>
      <c r="B808" s="100" t="s">
        <v>4850</v>
      </c>
      <c r="C808" s="99" t="s">
        <v>5753</v>
      </c>
      <c r="D808" s="124">
        <v>1501</v>
      </c>
      <c r="E808" s="157">
        <f>VLOOKUP(D808,'SOAT LIQ'!$A$87:$C$3416,3,FALSE)</f>
        <v>12</v>
      </c>
      <c r="F808" t="s">
        <v>21632</v>
      </c>
    </row>
    <row r="809" spans="1:6" x14ac:dyDescent="0.25">
      <c r="A809" t="s">
        <v>5523</v>
      </c>
      <c r="B809" s="100" t="s">
        <v>4850</v>
      </c>
      <c r="C809" s="99" t="s">
        <v>5753</v>
      </c>
      <c r="D809" s="124">
        <v>1501</v>
      </c>
      <c r="E809" s="157">
        <f>VLOOKUP(D809,'SOAT LIQ'!$A$87:$C$3416,3,FALSE)</f>
        <v>12</v>
      </c>
      <c r="F809" t="s">
        <v>21632</v>
      </c>
    </row>
    <row r="810" spans="1:6" x14ac:dyDescent="0.25">
      <c r="A810" t="s">
        <v>4339</v>
      </c>
      <c r="B810" s="100" t="s">
        <v>4851</v>
      </c>
      <c r="C810" s="99" t="s">
        <v>5939</v>
      </c>
      <c r="D810" s="124">
        <v>1501</v>
      </c>
      <c r="E810" s="157">
        <f>VLOOKUP(D810,'SOAT LIQ'!$A$87:$C$3416,3,FALSE)</f>
        <v>12</v>
      </c>
      <c r="F810" t="s">
        <v>21632</v>
      </c>
    </row>
    <row r="811" spans="1:6" x14ac:dyDescent="0.25">
      <c r="A811" t="s">
        <v>5142</v>
      </c>
      <c r="B811" s="100" t="s">
        <v>4851</v>
      </c>
      <c r="C811" s="99" t="s">
        <v>5939</v>
      </c>
      <c r="D811" s="124">
        <v>1501</v>
      </c>
      <c r="E811" s="157">
        <f>VLOOKUP(D811,'SOAT LIQ'!$A$87:$C$3416,3,FALSE)</f>
        <v>12</v>
      </c>
      <c r="F811" t="s">
        <v>21632</v>
      </c>
    </row>
    <row r="812" spans="1:6" x14ac:dyDescent="0.25">
      <c r="A812" t="s">
        <v>5523</v>
      </c>
      <c r="B812" s="100" t="s">
        <v>4851</v>
      </c>
      <c r="C812" s="99" t="s">
        <v>5939</v>
      </c>
      <c r="D812" s="124">
        <v>1501</v>
      </c>
      <c r="E812" s="157">
        <f>VLOOKUP(D812,'SOAT LIQ'!$A$87:$C$3416,3,FALSE)</f>
        <v>12</v>
      </c>
      <c r="F812" t="s">
        <v>21632</v>
      </c>
    </row>
    <row r="813" spans="1:6" x14ac:dyDescent="0.25">
      <c r="A813" t="s">
        <v>4339</v>
      </c>
      <c r="B813" s="100" t="s">
        <v>4852</v>
      </c>
      <c r="C813" s="99" t="s">
        <v>5940</v>
      </c>
      <c r="D813" s="124">
        <v>1501</v>
      </c>
      <c r="E813" s="157">
        <f>VLOOKUP(D813,'SOAT LIQ'!$A$87:$C$3416,3,FALSE)</f>
        <v>12</v>
      </c>
      <c r="F813" t="s">
        <v>21632</v>
      </c>
    </row>
    <row r="814" spans="1:6" x14ac:dyDescent="0.25">
      <c r="A814" t="s">
        <v>5142</v>
      </c>
      <c r="B814" s="100" t="s">
        <v>4852</v>
      </c>
      <c r="C814" s="99" t="s">
        <v>5940</v>
      </c>
      <c r="D814" s="124">
        <v>1501</v>
      </c>
      <c r="E814" s="157">
        <f>VLOOKUP(D814,'SOAT LIQ'!$A$87:$C$3416,3,FALSE)</f>
        <v>12</v>
      </c>
      <c r="F814" t="s">
        <v>21632</v>
      </c>
    </row>
    <row r="815" spans="1:6" x14ac:dyDescent="0.25">
      <c r="A815" t="s">
        <v>4339</v>
      </c>
      <c r="B815" s="100" t="s">
        <v>5941</v>
      </c>
      <c r="C815" s="99" t="s">
        <v>5940</v>
      </c>
      <c r="D815" s="124">
        <v>1501</v>
      </c>
      <c r="E815" s="157">
        <f>VLOOKUP(D815,'SOAT LIQ'!$A$87:$C$3416,3,FALSE)</f>
        <v>12</v>
      </c>
      <c r="F815" t="s">
        <v>21632</v>
      </c>
    </row>
    <row r="816" spans="1:6" x14ac:dyDescent="0.25">
      <c r="A816" t="s">
        <v>5142</v>
      </c>
      <c r="B816" s="100" t="s">
        <v>5941</v>
      </c>
      <c r="C816" s="99" t="s">
        <v>5940</v>
      </c>
      <c r="D816" s="124">
        <v>1501</v>
      </c>
      <c r="E816" s="157">
        <f>VLOOKUP(D816,'SOAT LIQ'!$A$87:$C$3416,3,FALSE)</f>
        <v>12</v>
      </c>
      <c r="F816" t="s">
        <v>21632</v>
      </c>
    </row>
    <row r="817" spans="1:6" x14ac:dyDescent="0.25">
      <c r="A817" t="s">
        <v>4339</v>
      </c>
      <c r="B817" s="100" t="s">
        <v>5942</v>
      </c>
      <c r="C817" s="99" t="s">
        <v>5940</v>
      </c>
      <c r="D817" s="124">
        <v>1501</v>
      </c>
      <c r="E817" s="157">
        <f>VLOOKUP(D817,'SOAT LIQ'!$A$87:$C$3416,3,FALSE)</f>
        <v>12</v>
      </c>
      <c r="F817" t="s">
        <v>21632</v>
      </c>
    </row>
    <row r="818" spans="1:6" x14ac:dyDescent="0.25">
      <c r="A818" t="s">
        <v>5142</v>
      </c>
      <c r="B818" s="100" t="s">
        <v>5942</v>
      </c>
      <c r="C818" s="99" t="s">
        <v>5940</v>
      </c>
      <c r="D818" s="124">
        <v>1501</v>
      </c>
      <c r="E818" s="157">
        <f>VLOOKUP(D818,'SOAT LIQ'!$A$87:$C$3416,3,FALSE)</f>
        <v>12</v>
      </c>
      <c r="F818" t="s">
        <v>21632</v>
      </c>
    </row>
    <row r="819" spans="1:6" x14ac:dyDescent="0.25">
      <c r="A819" t="s">
        <v>5796</v>
      </c>
      <c r="B819" s="100" t="s">
        <v>5943</v>
      </c>
      <c r="C819" s="99" t="s">
        <v>5940</v>
      </c>
      <c r="D819" s="124">
        <v>1501</v>
      </c>
      <c r="E819" s="157">
        <f>VLOOKUP(D819,'SOAT LIQ'!$A$87:$C$3416,3,FALSE)</f>
        <v>12</v>
      </c>
      <c r="F819" t="s">
        <v>21632</v>
      </c>
    </row>
    <row r="820" spans="1:6" x14ac:dyDescent="0.25">
      <c r="A820" t="s">
        <v>5142</v>
      </c>
      <c r="B820" s="100" t="s">
        <v>5943</v>
      </c>
      <c r="C820" s="99" t="s">
        <v>5940</v>
      </c>
      <c r="D820" s="124">
        <v>1501</v>
      </c>
      <c r="E820" s="157">
        <f>VLOOKUP(D820,'SOAT LIQ'!$A$87:$C$3416,3,FALSE)</f>
        <v>12</v>
      </c>
      <c r="F820" t="s">
        <v>21632</v>
      </c>
    </row>
    <row r="821" spans="1:6" x14ac:dyDescent="0.25">
      <c r="A821" t="s">
        <v>5142</v>
      </c>
      <c r="B821" s="100" t="s">
        <v>5945</v>
      </c>
      <c r="C821" s="99" t="s">
        <v>5944</v>
      </c>
      <c r="D821" s="124">
        <v>1501</v>
      </c>
      <c r="E821" s="157">
        <f>VLOOKUP(D821,'SOAT LIQ'!$A$87:$C$3416,3,FALSE)</f>
        <v>12</v>
      </c>
      <c r="F821" t="s">
        <v>21632</v>
      </c>
    </row>
    <row r="822" spans="1:6" x14ac:dyDescent="0.25">
      <c r="A822" t="s">
        <v>5142</v>
      </c>
      <c r="B822" s="100" t="s">
        <v>4854</v>
      </c>
      <c r="C822" s="99" t="s">
        <v>5946</v>
      </c>
      <c r="D822" s="124">
        <v>1614</v>
      </c>
      <c r="E822" s="157">
        <f>VLOOKUP(D822,'SOAT LIQ'!$A$87:$C$3416,3,FALSE)</f>
        <v>12</v>
      </c>
      <c r="F822" t="s">
        <v>21632</v>
      </c>
    </row>
    <row r="823" spans="1:6" x14ac:dyDescent="0.25">
      <c r="A823" t="s">
        <v>5773</v>
      </c>
      <c r="B823" s="100" t="s">
        <v>4887</v>
      </c>
      <c r="C823" s="99" t="s">
        <v>5947</v>
      </c>
      <c r="D823" s="124">
        <v>1501</v>
      </c>
      <c r="E823" s="157">
        <f>VLOOKUP(D823,'SOAT LIQ'!$A$87:$C$3416,3,FALSE)</f>
        <v>12</v>
      </c>
      <c r="F823" t="s">
        <v>21632</v>
      </c>
    </row>
    <row r="824" spans="1:6" x14ac:dyDescent="0.25">
      <c r="A824" t="s">
        <v>5142</v>
      </c>
      <c r="B824" s="100" t="s">
        <v>4887</v>
      </c>
      <c r="C824" s="99" t="s">
        <v>5947</v>
      </c>
      <c r="D824" s="124">
        <v>1501</v>
      </c>
      <c r="E824" s="157">
        <f>VLOOKUP(D824,'SOAT LIQ'!$A$87:$C$3416,3,FALSE)</f>
        <v>12</v>
      </c>
      <c r="F824" t="s">
        <v>21632</v>
      </c>
    </row>
    <row r="825" spans="1:6" x14ac:dyDescent="0.25">
      <c r="A825" t="s">
        <v>5782</v>
      </c>
      <c r="B825" s="100" t="s">
        <v>4887</v>
      </c>
      <c r="C825" s="99" t="s">
        <v>5947</v>
      </c>
      <c r="D825" s="124">
        <v>1501</v>
      </c>
      <c r="E825" s="157">
        <f>VLOOKUP(D825,'SOAT LIQ'!$A$87:$C$3416,3,FALSE)</f>
        <v>12</v>
      </c>
      <c r="F825" t="s">
        <v>21632</v>
      </c>
    </row>
    <row r="826" spans="1:6" x14ac:dyDescent="0.25">
      <c r="A826" t="s">
        <v>5523</v>
      </c>
      <c r="B826" s="100" t="s">
        <v>4887</v>
      </c>
      <c r="C826" s="99" t="s">
        <v>5947</v>
      </c>
      <c r="D826" s="124">
        <v>1501</v>
      </c>
      <c r="E826" s="157">
        <f>VLOOKUP(D826,'SOAT LIQ'!$A$87:$C$3416,3,FALSE)</f>
        <v>12</v>
      </c>
      <c r="F826" t="s">
        <v>21632</v>
      </c>
    </row>
    <row r="827" spans="1:6" x14ac:dyDescent="0.25">
      <c r="A827" t="s">
        <v>5745</v>
      </c>
      <c r="B827" s="100" t="s">
        <v>5948</v>
      </c>
      <c r="C827" s="99" t="s">
        <v>5947</v>
      </c>
      <c r="D827" s="124">
        <v>1501</v>
      </c>
      <c r="E827" s="157">
        <f>VLOOKUP(D827,'SOAT LIQ'!$A$87:$C$3416,3,FALSE)</f>
        <v>12</v>
      </c>
      <c r="F827" t="s">
        <v>21632</v>
      </c>
    </row>
    <row r="828" spans="1:6" x14ac:dyDescent="0.25">
      <c r="A828" t="s">
        <v>5142</v>
      </c>
      <c r="B828" s="100" t="s">
        <v>5948</v>
      </c>
      <c r="C828" s="99" t="s">
        <v>5947</v>
      </c>
      <c r="D828" s="124">
        <v>1501</v>
      </c>
      <c r="E828" s="157">
        <f>VLOOKUP(D828,'SOAT LIQ'!$A$87:$C$3416,3,FALSE)</f>
        <v>12</v>
      </c>
      <c r="F828" t="s">
        <v>21632</v>
      </c>
    </row>
    <row r="829" spans="1:6" x14ac:dyDescent="0.25">
      <c r="A829" t="s">
        <v>5523</v>
      </c>
      <c r="B829" s="100" t="s">
        <v>5949</v>
      </c>
      <c r="C829" s="99" t="s">
        <v>5947</v>
      </c>
      <c r="D829" s="124">
        <v>1501</v>
      </c>
      <c r="E829" s="157">
        <f>VLOOKUP(D829,'SOAT LIQ'!$A$87:$C$3416,3,FALSE)</f>
        <v>12</v>
      </c>
      <c r="F829" t="s">
        <v>21632</v>
      </c>
    </row>
    <row r="830" spans="1:6" x14ac:dyDescent="0.25">
      <c r="A830" t="s">
        <v>5142</v>
      </c>
      <c r="B830" s="100" t="s">
        <v>5949</v>
      </c>
      <c r="C830" s="99" t="s">
        <v>5947</v>
      </c>
      <c r="D830" s="124">
        <v>1501</v>
      </c>
      <c r="E830" s="157">
        <f>VLOOKUP(D830,'SOAT LIQ'!$A$87:$C$3416,3,FALSE)</f>
        <v>12</v>
      </c>
      <c r="F830" t="s">
        <v>21632</v>
      </c>
    </row>
    <row r="831" spans="1:6" x14ac:dyDescent="0.25">
      <c r="A831" t="s">
        <v>5142</v>
      </c>
      <c r="B831" s="100" t="s">
        <v>5951</v>
      </c>
      <c r="C831" s="99" t="s">
        <v>5950</v>
      </c>
      <c r="D831" s="124">
        <v>26106</v>
      </c>
      <c r="E831" s="157" t="e">
        <f>VLOOKUP(D831,'SOAT LIQ'!$A$87:$C$3416,3,FALSE)</f>
        <v>#N/A</v>
      </c>
      <c r="F831" t="s">
        <v>21632</v>
      </c>
    </row>
    <row r="832" spans="1:6" x14ac:dyDescent="0.25">
      <c r="A832" t="s">
        <v>5704</v>
      </c>
      <c r="B832" s="100" t="s">
        <v>5951</v>
      </c>
      <c r="C832" s="99" t="s">
        <v>5950</v>
      </c>
      <c r="D832" s="124">
        <v>26106</v>
      </c>
      <c r="E832" s="157" t="e">
        <f>VLOOKUP(D832,'SOAT LIQ'!$A$87:$C$3416,3,FALSE)</f>
        <v>#N/A</v>
      </c>
    </row>
    <row r="833" spans="1:6" x14ac:dyDescent="0.25">
      <c r="A833" t="s">
        <v>5142</v>
      </c>
      <c r="B833" s="100" t="s">
        <v>5953</v>
      </c>
      <c r="C833" s="99" t="s">
        <v>5952</v>
      </c>
      <c r="D833" s="124">
        <v>26110</v>
      </c>
      <c r="E833" s="157" t="e">
        <f>VLOOKUP(D833,'SOAT LIQ'!$A$87:$C$3416,3,FALSE)</f>
        <v>#N/A</v>
      </c>
      <c r="F833" t="s">
        <v>21632</v>
      </c>
    </row>
    <row r="834" spans="1:6" x14ac:dyDescent="0.25">
      <c r="A834" t="s">
        <v>5704</v>
      </c>
      <c r="B834" s="100" t="s">
        <v>5953</v>
      </c>
      <c r="C834" s="99" t="s">
        <v>5952</v>
      </c>
      <c r="D834" s="124">
        <v>26110</v>
      </c>
      <c r="E834" s="157" t="e">
        <f>VLOOKUP(D834,'SOAT LIQ'!$A$87:$C$3416,3,FALSE)</f>
        <v>#N/A</v>
      </c>
    </row>
    <row r="835" spans="1:6" x14ac:dyDescent="0.25">
      <c r="A835" t="s">
        <v>5523</v>
      </c>
      <c r="B835" s="100" t="s">
        <v>5953</v>
      </c>
      <c r="C835" s="99" t="s">
        <v>5952</v>
      </c>
      <c r="D835" s="124">
        <v>26110</v>
      </c>
      <c r="E835" s="157" t="e">
        <f>VLOOKUP(D835,'SOAT LIQ'!$A$87:$C$3416,3,FALSE)</f>
        <v>#N/A</v>
      </c>
      <c r="F835" t="s">
        <v>21632</v>
      </c>
    </row>
    <row r="836" spans="1:6" x14ac:dyDescent="0.25">
      <c r="A836" t="s">
        <v>5142</v>
      </c>
      <c r="B836" s="100" t="s">
        <v>5955</v>
      </c>
      <c r="C836" s="99" t="s">
        <v>5954</v>
      </c>
      <c r="D836" s="124">
        <v>26114</v>
      </c>
      <c r="E836" s="157" t="e">
        <f>VLOOKUP(D836,'SOAT LIQ'!$A$87:$C$3416,3,FALSE)</f>
        <v>#N/A</v>
      </c>
      <c r="F836" t="s">
        <v>21632</v>
      </c>
    </row>
    <row r="837" spans="1:6" x14ac:dyDescent="0.25">
      <c r="A837" t="s">
        <v>5704</v>
      </c>
      <c r="B837" s="100" t="s">
        <v>5955</v>
      </c>
      <c r="C837" s="99" t="s">
        <v>5954</v>
      </c>
      <c r="D837" s="124">
        <v>26114</v>
      </c>
      <c r="E837" s="157" t="e">
        <f>VLOOKUP(D837,'SOAT LIQ'!$A$87:$C$3416,3,FALSE)</f>
        <v>#N/A</v>
      </c>
    </row>
    <row r="838" spans="1:6" x14ac:dyDescent="0.25">
      <c r="A838" t="s">
        <v>5482</v>
      </c>
      <c r="B838" s="100" t="s">
        <v>5957</v>
      </c>
      <c r="C838" s="99" t="s">
        <v>5956</v>
      </c>
      <c r="D838" s="124">
        <v>26107</v>
      </c>
      <c r="E838" s="157" t="e">
        <f>VLOOKUP(D838,'SOAT LIQ'!$A$87:$C$3416,3,FALSE)</f>
        <v>#N/A</v>
      </c>
      <c r="F838" t="s">
        <v>21632</v>
      </c>
    </row>
    <row r="839" spans="1:6" x14ac:dyDescent="0.25">
      <c r="A839" t="s">
        <v>5142</v>
      </c>
      <c r="B839" s="100" t="s">
        <v>5957</v>
      </c>
      <c r="C839" s="99" t="s">
        <v>5956</v>
      </c>
      <c r="D839" s="124">
        <v>26107</v>
      </c>
      <c r="E839" s="157" t="e">
        <f>VLOOKUP(D839,'SOAT LIQ'!$A$87:$C$3416,3,FALSE)</f>
        <v>#N/A</v>
      </c>
      <c r="F839" t="s">
        <v>21632</v>
      </c>
    </row>
    <row r="840" spans="1:6" x14ac:dyDescent="0.25">
      <c r="A840" t="s">
        <v>5142</v>
      </c>
      <c r="B840" s="100" t="s">
        <v>5959</v>
      </c>
      <c r="C840" s="99" t="s">
        <v>5958</v>
      </c>
      <c r="D840" s="124">
        <v>26111</v>
      </c>
      <c r="E840" s="157" t="e">
        <f>VLOOKUP(D840,'SOAT LIQ'!$A$87:$C$3416,3,FALSE)</f>
        <v>#N/A</v>
      </c>
      <c r="F840" t="s">
        <v>21632</v>
      </c>
    </row>
    <row r="841" spans="1:6" x14ac:dyDescent="0.25">
      <c r="A841" t="s">
        <v>4339</v>
      </c>
      <c r="B841" s="100" t="s">
        <v>5959</v>
      </c>
      <c r="C841" s="99" t="s">
        <v>5958</v>
      </c>
      <c r="D841" s="124">
        <v>26111</v>
      </c>
      <c r="E841" s="157" t="e">
        <f>VLOOKUP(D841,'SOAT LIQ'!$A$87:$C$3416,3,FALSE)</f>
        <v>#N/A</v>
      </c>
      <c r="F841" t="s">
        <v>21632</v>
      </c>
    </row>
    <row r="842" spans="1:6" x14ac:dyDescent="0.25">
      <c r="A842" t="s">
        <v>5704</v>
      </c>
      <c r="B842" s="100" t="s">
        <v>5959</v>
      </c>
      <c r="C842" s="99" t="s">
        <v>5958</v>
      </c>
      <c r="D842" s="124">
        <v>26111</v>
      </c>
      <c r="E842" s="157" t="e">
        <f>VLOOKUP(D842,'SOAT LIQ'!$A$87:$C$3416,3,FALSE)</f>
        <v>#N/A</v>
      </c>
    </row>
    <row r="843" spans="1:6" x14ac:dyDescent="0.25">
      <c r="A843" t="s">
        <v>5925</v>
      </c>
      <c r="B843" s="100" t="s">
        <v>5959</v>
      </c>
      <c r="C843" s="99" t="s">
        <v>5958</v>
      </c>
      <c r="D843" s="124">
        <v>26111</v>
      </c>
      <c r="E843" s="157" t="e">
        <f>VLOOKUP(D843,'SOAT LIQ'!$A$87:$C$3416,3,FALSE)</f>
        <v>#N/A</v>
      </c>
    </row>
    <row r="844" spans="1:6" x14ac:dyDescent="0.25">
      <c r="A844" t="s">
        <v>5142</v>
      </c>
      <c r="B844" s="100" t="s">
        <v>5961</v>
      </c>
      <c r="C844" s="99" t="s">
        <v>5960</v>
      </c>
      <c r="D844" s="124">
        <v>26112</v>
      </c>
      <c r="E844" s="157" t="e">
        <f>VLOOKUP(D844,'SOAT LIQ'!$A$87:$C$3416,3,FALSE)</f>
        <v>#N/A</v>
      </c>
      <c r="F844" t="s">
        <v>21632</v>
      </c>
    </row>
    <row r="845" spans="1:6" x14ac:dyDescent="0.25">
      <c r="A845" t="s">
        <v>5704</v>
      </c>
      <c r="B845" s="100" t="s">
        <v>5961</v>
      </c>
      <c r="C845" s="99" t="s">
        <v>5960</v>
      </c>
      <c r="D845" s="124">
        <v>26112</v>
      </c>
      <c r="E845" s="157" t="e">
        <f>VLOOKUP(D845,'SOAT LIQ'!$A$87:$C$3416,3,FALSE)</f>
        <v>#N/A</v>
      </c>
    </row>
    <row r="846" spans="1:6" x14ac:dyDescent="0.25">
      <c r="A846" t="s">
        <v>5142</v>
      </c>
      <c r="B846" s="100" t="s">
        <v>5962</v>
      </c>
      <c r="C846" s="99" t="s">
        <v>4917</v>
      </c>
      <c r="D846" s="124">
        <v>26113</v>
      </c>
      <c r="E846" s="157" t="e">
        <f>VLOOKUP(D846,'SOAT LIQ'!$A$87:$C$3416,3,FALSE)</f>
        <v>#N/A</v>
      </c>
      <c r="F846" t="s">
        <v>21632</v>
      </c>
    </row>
    <row r="847" spans="1:6" x14ac:dyDescent="0.25">
      <c r="A847" t="s">
        <v>5704</v>
      </c>
      <c r="B847" s="100" t="s">
        <v>5962</v>
      </c>
      <c r="C847" s="99" t="s">
        <v>4917</v>
      </c>
      <c r="D847" s="124">
        <v>26113</v>
      </c>
      <c r="E847" s="157" t="e">
        <f>VLOOKUP(D847,'SOAT LIQ'!$A$87:$C$3416,3,FALSE)</f>
        <v>#N/A</v>
      </c>
    </row>
    <row r="848" spans="1:6" x14ac:dyDescent="0.25">
      <c r="A848" t="s">
        <v>5925</v>
      </c>
      <c r="B848" s="100" t="s">
        <v>5962</v>
      </c>
      <c r="C848" s="99" t="s">
        <v>4917</v>
      </c>
      <c r="D848" s="124">
        <v>26113</v>
      </c>
      <c r="E848" s="157" t="e">
        <f>VLOOKUP(D848,'SOAT LIQ'!$A$87:$C$3416,3,FALSE)</f>
        <v>#N/A</v>
      </c>
    </row>
    <row r="849" spans="1:6" x14ac:dyDescent="0.25">
      <c r="A849" t="s">
        <v>5936</v>
      </c>
      <c r="B849" s="100" t="s">
        <v>5962</v>
      </c>
      <c r="C849" s="99" t="s">
        <v>4917</v>
      </c>
      <c r="D849" s="124">
        <v>26113</v>
      </c>
      <c r="E849" s="157" t="e">
        <f>VLOOKUP(D849,'SOAT LIQ'!$A$87:$C$3416,3,FALSE)</f>
        <v>#N/A</v>
      </c>
      <c r="F849" t="s">
        <v>21632</v>
      </c>
    </row>
    <row r="850" spans="1:6" x14ac:dyDescent="0.25">
      <c r="A850" t="s">
        <v>5142</v>
      </c>
      <c r="B850" s="100" t="s">
        <v>5964</v>
      </c>
      <c r="C850" s="99" t="s">
        <v>5963</v>
      </c>
      <c r="D850" s="124">
        <v>26114</v>
      </c>
      <c r="E850" s="157" t="e">
        <f>VLOOKUP(D850,'SOAT LIQ'!$A$87:$C$3416,3,FALSE)</f>
        <v>#N/A</v>
      </c>
      <c r="F850" t="s">
        <v>21632</v>
      </c>
    </row>
    <row r="851" spans="1:6" x14ac:dyDescent="0.25">
      <c r="A851" t="s">
        <v>5704</v>
      </c>
      <c r="B851" s="100" t="s">
        <v>5964</v>
      </c>
      <c r="C851" s="99" t="s">
        <v>5963</v>
      </c>
      <c r="D851" s="124">
        <v>26114</v>
      </c>
      <c r="E851" s="157" t="e">
        <f>VLOOKUP(D851,'SOAT LIQ'!$A$87:$C$3416,3,FALSE)</f>
        <v>#N/A</v>
      </c>
    </row>
    <row r="852" spans="1:6" x14ac:dyDescent="0.25">
      <c r="A852" t="s">
        <v>5523</v>
      </c>
      <c r="B852" s="100" t="s">
        <v>5964</v>
      </c>
      <c r="C852" s="99" t="s">
        <v>5963</v>
      </c>
      <c r="D852" s="124">
        <v>26114</v>
      </c>
      <c r="E852" s="157" t="e">
        <f>VLOOKUP(D852,'SOAT LIQ'!$A$87:$C$3416,3,FALSE)</f>
        <v>#N/A</v>
      </c>
      <c r="F852" t="s">
        <v>21632</v>
      </c>
    </row>
    <row r="853" spans="1:6" x14ac:dyDescent="0.25">
      <c r="A853" t="s">
        <v>5965</v>
      </c>
      <c r="B853" s="100" t="s">
        <v>5967</v>
      </c>
      <c r="C853" s="99" t="s">
        <v>5966</v>
      </c>
      <c r="D853" s="124">
        <v>26114</v>
      </c>
      <c r="E853" s="157" t="e">
        <f>VLOOKUP(D853,'SOAT LIQ'!$A$87:$C$3416,3,FALSE)</f>
        <v>#N/A</v>
      </c>
      <c r="F853" t="s">
        <v>21632</v>
      </c>
    </row>
    <row r="854" spans="1:6" x14ac:dyDescent="0.25">
      <c r="A854" t="s">
        <v>5142</v>
      </c>
      <c r="B854" s="100" t="s">
        <v>5967</v>
      </c>
      <c r="C854" s="99" t="s">
        <v>5966</v>
      </c>
      <c r="D854" s="124">
        <v>26114</v>
      </c>
      <c r="E854" s="157" t="e">
        <f>VLOOKUP(D854,'SOAT LIQ'!$A$87:$C$3416,3,FALSE)</f>
        <v>#N/A</v>
      </c>
      <c r="F854" t="s">
        <v>21632</v>
      </c>
    </row>
    <row r="855" spans="1:6" x14ac:dyDescent="0.25">
      <c r="A855" t="s">
        <v>5704</v>
      </c>
      <c r="B855" s="100" t="s">
        <v>5967</v>
      </c>
      <c r="C855" s="99" t="s">
        <v>5966</v>
      </c>
      <c r="D855" s="124">
        <v>26114</v>
      </c>
      <c r="E855" s="157" t="e">
        <f>VLOOKUP(D855,'SOAT LIQ'!$A$87:$C$3416,3,FALSE)</f>
        <v>#N/A</v>
      </c>
    </row>
    <row r="856" spans="1:6" x14ac:dyDescent="0.25">
      <c r="A856" t="s">
        <v>5968</v>
      </c>
      <c r="B856" s="100" t="s">
        <v>5967</v>
      </c>
      <c r="C856" s="99" t="s">
        <v>5966</v>
      </c>
      <c r="D856" s="124">
        <v>26114</v>
      </c>
      <c r="E856" s="157" t="e">
        <f>VLOOKUP(D856,'SOAT LIQ'!$A$87:$C$3416,3,FALSE)</f>
        <v>#N/A</v>
      </c>
    </row>
    <row r="857" spans="1:6" x14ac:dyDescent="0.25">
      <c r="A857" t="s">
        <v>5969</v>
      </c>
      <c r="B857" s="100" t="s">
        <v>5967</v>
      </c>
      <c r="C857" s="99" t="s">
        <v>5966</v>
      </c>
      <c r="D857" s="124">
        <v>26114</v>
      </c>
      <c r="E857" s="157" t="e">
        <f>VLOOKUP(D857,'SOAT LIQ'!$A$87:$C$3416,3,FALSE)</f>
        <v>#N/A</v>
      </c>
      <c r="F857" t="s">
        <v>21632</v>
      </c>
    </row>
    <row r="858" spans="1:6" x14ac:dyDescent="0.25">
      <c r="A858" t="s">
        <v>5142</v>
      </c>
      <c r="B858" s="100" t="s">
        <v>5971</v>
      </c>
      <c r="C858" s="99" t="s">
        <v>5970</v>
      </c>
      <c r="D858" s="124">
        <v>26108</v>
      </c>
      <c r="E858" s="157" t="e">
        <f>VLOOKUP(D858,'SOAT LIQ'!$A$87:$C$3416,3,FALSE)</f>
        <v>#N/A</v>
      </c>
      <c r="F858" t="s">
        <v>21632</v>
      </c>
    </row>
    <row r="859" spans="1:6" x14ac:dyDescent="0.25">
      <c r="A859" t="s">
        <v>5704</v>
      </c>
      <c r="B859" s="100" t="s">
        <v>5971</v>
      </c>
      <c r="C859" s="99" t="s">
        <v>5970</v>
      </c>
      <c r="D859" s="124">
        <v>26108</v>
      </c>
      <c r="E859" s="157" t="e">
        <f>VLOOKUP(D859,'SOAT LIQ'!$A$87:$C$3416,3,FALSE)</f>
        <v>#N/A</v>
      </c>
    </row>
    <row r="860" spans="1:6" x14ac:dyDescent="0.25">
      <c r="A860" t="s">
        <v>5142</v>
      </c>
      <c r="B860" s="100" t="s">
        <v>5973</v>
      </c>
      <c r="C860" s="99" t="s">
        <v>5972</v>
      </c>
      <c r="D860" s="124">
        <v>26105</v>
      </c>
      <c r="E860" s="157" t="e">
        <f>VLOOKUP(D860,'SOAT LIQ'!$A$87:$C$3416,3,FALSE)</f>
        <v>#N/A</v>
      </c>
      <c r="F860" t="s">
        <v>21632</v>
      </c>
    </row>
    <row r="861" spans="1:6" x14ac:dyDescent="0.25">
      <c r="A861" t="s">
        <v>5704</v>
      </c>
      <c r="B861" s="100" t="s">
        <v>5973</v>
      </c>
      <c r="C861" s="99" t="s">
        <v>5972</v>
      </c>
      <c r="D861" s="124">
        <v>26105</v>
      </c>
      <c r="E861" s="157" t="e">
        <f>VLOOKUP(D861,'SOAT LIQ'!$A$87:$C$3416,3,FALSE)</f>
        <v>#N/A</v>
      </c>
    </row>
    <row r="862" spans="1:6" x14ac:dyDescent="0.25">
      <c r="A862" t="s">
        <v>5142</v>
      </c>
      <c r="B862" s="100" t="s">
        <v>5975</v>
      </c>
      <c r="C862" s="99" t="s">
        <v>5974</v>
      </c>
      <c r="D862" s="124">
        <v>26105</v>
      </c>
      <c r="E862" s="157" t="e">
        <f>VLOOKUP(D862,'SOAT LIQ'!$A$87:$C$3416,3,FALSE)</f>
        <v>#N/A</v>
      </c>
      <c r="F862" t="s">
        <v>21632</v>
      </c>
    </row>
    <row r="863" spans="1:6" x14ac:dyDescent="0.25">
      <c r="A863" t="s">
        <v>5704</v>
      </c>
      <c r="B863" s="100" t="s">
        <v>5975</v>
      </c>
      <c r="C863" s="99" t="s">
        <v>5974</v>
      </c>
      <c r="D863" s="124">
        <v>26105</v>
      </c>
      <c r="E863" s="157" t="e">
        <f>VLOOKUP(D863,'SOAT LIQ'!$A$87:$C$3416,3,FALSE)</f>
        <v>#N/A</v>
      </c>
    </row>
    <row r="864" spans="1:6" x14ac:dyDescent="0.25">
      <c r="A864" t="s">
        <v>5936</v>
      </c>
      <c r="B864" s="100" t="s">
        <v>5975</v>
      </c>
      <c r="C864" s="99" t="s">
        <v>5974</v>
      </c>
      <c r="D864" s="124">
        <v>26105</v>
      </c>
      <c r="E864" s="157" t="e">
        <f>VLOOKUP(D864,'SOAT LIQ'!$A$87:$C$3416,3,FALSE)</f>
        <v>#N/A</v>
      </c>
      <c r="F864" t="s">
        <v>21632</v>
      </c>
    </row>
    <row r="865" spans="1:6" x14ac:dyDescent="0.25">
      <c r="A865" t="s">
        <v>5142</v>
      </c>
      <c r="B865" s="100" t="s">
        <v>5977</v>
      </c>
      <c r="C865" s="99" t="s">
        <v>5976</v>
      </c>
      <c r="D865" s="124">
        <v>26109</v>
      </c>
      <c r="E865" s="157" t="e">
        <f>VLOOKUP(D865,'SOAT LIQ'!$A$87:$C$3416,3,FALSE)</f>
        <v>#N/A</v>
      </c>
      <c r="F865" t="s">
        <v>21632</v>
      </c>
    </row>
    <row r="866" spans="1:6" x14ac:dyDescent="0.25">
      <c r="A866" t="s">
        <v>5142</v>
      </c>
      <c r="B866" s="100" t="s">
        <v>5979</v>
      </c>
      <c r="C866" s="99" t="s">
        <v>5978</v>
      </c>
      <c r="D866" s="124">
        <v>1503</v>
      </c>
      <c r="E866" s="157">
        <f>VLOOKUP(D866,'SOAT LIQ'!$A$87:$C$3416,3,FALSE)</f>
        <v>12</v>
      </c>
      <c r="F866" t="s">
        <v>21632</v>
      </c>
    </row>
    <row r="867" spans="1:6" x14ac:dyDescent="0.25">
      <c r="A867" t="s">
        <v>5713</v>
      </c>
      <c r="B867" s="100" t="s">
        <v>5979</v>
      </c>
      <c r="C867" s="99" t="s">
        <v>5978</v>
      </c>
      <c r="D867" s="124">
        <v>1503</v>
      </c>
      <c r="E867" s="157">
        <f>VLOOKUP(D867,'SOAT LIQ'!$A$87:$C$3416,3,FALSE)</f>
        <v>12</v>
      </c>
      <c r="F867" t="s">
        <v>21632</v>
      </c>
    </row>
    <row r="868" spans="1:6" x14ac:dyDescent="0.25">
      <c r="A868" t="s">
        <v>5704</v>
      </c>
      <c r="B868" s="100" t="s">
        <v>5979</v>
      </c>
      <c r="C868" s="99" t="s">
        <v>5978</v>
      </c>
      <c r="D868" s="124">
        <v>1503</v>
      </c>
      <c r="E868" s="157">
        <f>VLOOKUP(D868,'SOAT LIQ'!$A$87:$C$3416,3,FALSE)</f>
        <v>12</v>
      </c>
      <c r="F868" t="s">
        <v>21632</v>
      </c>
    </row>
    <row r="869" spans="1:6" x14ac:dyDescent="0.25">
      <c r="A869" t="s">
        <v>5930</v>
      </c>
      <c r="B869" s="100" t="s">
        <v>5979</v>
      </c>
      <c r="C869" s="99" t="s">
        <v>5978</v>
      </c>
      <c r="D869" s="124">
        <v>1503</v>
      </c>
      <c r="E869" s="157">
        <f>VLOOKUP(D869,'SOAT LIQ'!$A$87:$C$3416,3,FALSE)</f>
        <v>12</v>
      </c>
      <c r="F869" t="s">
        <v>21632</v>
      </c>
    </row>
    <row r="870" spans="1:6" x14ac:dyDescent="0.25">
      <c r="A870" t="s">
        <v>5142</v>
      </c>
      <c r="B870" s="100" t="s">
        <v>5981</v>
      </c>
      <c r="C870" s="99" t="s">
        <v>5980</v>
      </c>
      <c r="D870" s="124">
        <v>26114</v>
      </c>
      <c r="E870" s="157" t="e">
        <f>VLOOKUP(D870,'SOAT LIQ'!$A$87:$C$3416,3,FALSE)</f>
        <v>#N/A</v>
      </c>
      <c r="F870" t="s">
        <v>21632</v>
      </c>
    </row>
    <row r="871" spans="1:6" x14ac:dyDescent="0.25">
      <c r="A871" t="s">
        <v>5704</v>
      </c>
      <c r="B871" s="100" t="s">
        <v>5981</v>
      </c>
      <c r="C871" s="99" t="s">
        <v>5980</v>
      </c>
      <c r="D871" s="124">
        <v>26114</v>
      </c>
      <c r="E871" s="157" t="e">
        <f>VLOOKUP(D871,'SOAT LIQ'!$A$87:$C$3416,3,FALSE)</f>
        <v>#N/A</v>
      </c>
    </row>
    <row r="872" spans="1:6" x14ac:dyDescent="0.25">
      <c r="A872" t="s">
        <v>5142</v>
      </c>
      <c r="B872" s="100" t="s">
        <v>5982</v>
      </c>
      <c r="C872" s="99" t="s">
        <v>5980</v>
      </c>
      <c r="D872" s="124">
        <v>26108</v>
      </c>
      <c r="E872" s="157" t="e">
        <f>VLOOKUP(D872,'SOAT LIQ'!$A$87:$C$3416,3,FALSE)</f>
        <v>#N/A</v>
      </c>
      <c r="F872" t="s">
        <v>21632</v>
      </c>
    </row>
    <row r="873" spans="1:6" x14ac:dyDescent="0.25">
      <c r="A873" t="s">
        <v>5142</v>
      </c>
      <c r="B873" s="100" t="s">
        <v>5984</v>
      </c>
      <c r="C873" s="99" t="s">
        <v>5983</v>
      </c>
      <c r="D873" s="124">
        <v>26106</v>
      </c>
      <c r="E873" s="157" t="e">
        <f>VLOOKUP(D873,'SOAT LIQ'!$A$87:$C$3416,3,FALSE)</f>
        <v>#N/A</v>
      </c>
      <c r="F873" t="s">
        <v>21632</v>
      </c>
    </row>
    <row r="874" spans="1:6" x14ac:dyDescent="0.25">
      <c r="A874" t="s">
        <v>5773</v>
      </c>
      <c r="B874" s="100" t="s">
        <v>5984</v>
      </c>
      <c r="C874" s="99" t="s">
        <v>5983</v>
      </c>
      <c r="D874" s="124">
        <v>26106</v>
      </c>
      <c r="E874" s="157" t="e">
        <f>VLOOKUP(D874,'SOAT LIQ'!$A$87:$C$3416,3,FALSE)</f>
        <v>#N/A</v>
      </c>
      <c r="F874" t="s">
        <v>21632</v>
      </c>
    </row>
    <row r="875" spans="1:6" x14ac:dyDescent="0.25">
      <c r="A875" t="s">
        <v>5782</v>
      </c>
      <c r="B875" s="100" t="s">
        <v>5984</v>
      </c>
      <c r="C875" s="99" t="s">
        <v>5983</v>
      </c>
      <c r="D875" s="124">
        <v>26106</v>
      </c>
      <c r="E875" s="157" t="e">
        <f>VLOOKUP(D875,'SOAT LIQ'!$A$87:$C$3416,3,FALSE)</f>
        <v>#N/A</v>
      </c>
      <c r="F875" t="s">
        <v>21632</v>
      </c>
    </row>
    <row r="876" spans="1:6" x14ac:dyDescent="0.25">
      <c r="A876" t="s">
        <v>5523</v>
      </c>
      <c r="B876" s="100" t="s">
        <v>5984</v>
      </c>
      <c r="C876" s="99" t="s">
        <v>5983</v>
      </c>
      <c r="D876" s="124">
        <v>26106</v>
      </c>
      <c r="E876" s="157" t="e">
        <f>VLOOKUP(D876,'SOAT LIQ'!$A$87:$C$3416,3,FALSE)</f>
        <v>#N/A</v>
      </c>
      <c r="F876" t="s">
        <v>21632</v>
      </c>
    </row>
    <row r="877" spans="1:6" x14ac:dyDescent="0.25">
      <c r="A877" t="s">
        <v>5523</v>
      </c>
      <c r="B877" s="100" t="s">
        <v>5986</v>
      </c>
      <c r="C877" s="99" t="s">
        <v>5985</v>
      </c>
      <c r="D877" s="124">
        <v>29111</v>
      </c>
      <c r="E877" s="157" t="e">
        <f>VLOOKUP(D877,'SOAT LIQ'!$A$87:$C$3416,3,FALSE)</f>
        <v>#N/A</v>
      </c>
      <c r="F877" t="s">
        <v>21632</v>
      </c>
    </row>
    <row r="878" spans="1:6" x14ac:dyDescent="0.25">
      <c r="A878" t="s">
        <v>5142</v>
      </c>
      <c r="B878" s="100" t="s">
        <v>5986</v>
      </c>
      <c r="C878" s="99" t="s">
        <v>5985</v>
      </c>
      <c r="D878" s="124">
        <v>29111</v>
      </c>
      <c r="E878" s="157" t="e">
        <f>VLOOKUP(D878,'SOAT LIQ'!$A$87:$C$3416,3,FALSE)</f>
        <v>#N/A</v>
      </c>
      <c r="F878" t="s">
        <v>21632</v>
      </c>
    </row>
    <row r="879" spans="1:6" x14ac:dyDescent="0.25">
      <c r="A879" t="s">
        <v>5142</v>
      </c>
      <c r="B879" s="100" t="s">
        <v>5988</v>
      </c>
      <c r="C879" s="99" t="s">
        <v>5987</v>
      </c>
      <c r="D879" s="124">
        <v>29111</v>
      </c>
      <c r="E879" s="157" t="e">
        <f>VLOOKUP(D879,'SOAT LIQ'!$A$87:$C$3416,3,FALSE)</f>
        <v>#N/A</v>
      </c>
      <c r="F879" t="s">
        <v>21632</v>
      </c>
    </row>
    <row r="880" spans="1:6" x14ac:dyDescent="0.25">
      <c r="A880" t="s">
        <v>5523</v>
      </c>
      <c r="B880" s="100" t="s">
        <v>5988</v>
      </c>
      <c r="C880" s="99" t="s">
        <v>5987</v>
      </c>
      <c r="D880" s="124">
        <v>29111</v>
      </c>
      <c r="E880" s="157" t="e">
        <f>VLOOKUP(D880,'SOAT LIQ'!$A$87:$C$3416,3,FALSE)</f>
        <v>#N/A</v>
      </c>
      <c r="F880" t="s">
        <v>21632</v>
      </c>
    </row>
    <row r="881" spans="1:6" x14ac:dyDescent="0.25">
      <c r="A881" t="s">
        <v>5142</v>
      </c>
      <c r="B881" s="100" t="s">
        <v>5990</v>
      </c>
      <c r="C881" s="99" t="s">
        <v>5989</v>
      </c>
      <c r="D881" s="124">
        <v>29111</v>
      </c>
      <c r="E881" s="157" t="e">
        <f>VLOOKUP(D881,'SOAT LIQ'!$A$87:$C$3416,3,FALSE)</f>
        <v>#N/A</v>
      </c>
      <c r="F881" t="s">
        <v>21632</v>
      </c>
    </row>
    <row r="882" spans="1:6" x14ac:dyDescent="0.25">
      <c r="A882" t="s">
        <v>5523</v>
      </c>
      <c r="B882" s="100" t="s">
        <v>5990</v>
      </c>
      <c r="C882" s="99" t="s">
        <v>5989</v>
      </c>
      <c r="D882" s="124">
        <v>29111</v>
      </c>
      <c r="E882" s="157" t="e">
        <f>VLOOKUP(D882,'SOAT LIQ'!$A$87:$C$3416,3,FALSE)</f>
        <v>#N/A</v>
      </c>
      <c r="F882" t="s">
        <v>21632</v>
      </c>
    </row>
    <row r="883" spans="1:6" x14ac:dyDescent="0.25">
      <c r="A883" t="s">
        <v>5936</v>
      </c>
      <c r="B883" s="100" t="s">
        <v>5992</v>
      </c>
      <c r="C883" s="99" t="s">
        <v>5991</v>
      </c>
      <c r="D883" s="124">
        <v>29111</v>
      </c>
      <c r="E883" s="157" t="e">
        <f>VLOOKUP(D883,'SOAT LIQ'!$A$87:$C$3416,3,FALSE)</f>
        <v>#N/A</v>
      </c>
      <c r="F883" t="s">
        <v>21632</v>
      </c>
    </row>
    <row r="884" spans="1:6" x14ac:dyDescent="0.25">
      <c r="A884" t="s">
        <v>5142</v>
      </c>
      <c r="B884" s="100" t="s">
        <v>5992</v>
      </c>
      <c r="C884" s="99" t="s">
        <v>5991</v>
      </c>
      <c r="D884" s="124">
        <v>29111</v>
      </c>
      <c r="E884" s="157" t="e">
        <f>VLOOKUP(D884,'SOAT LIQ'!$A$87:$C$3416,3,FALSE)</f>
        <v>#N/A</v>
      </c>
      <c r="F884" t="s">
        <v>21632</v>
      </c>
    </row>
    <row r="885" spans="1:6" x14ac:dyDescent="0.25">
      <c r="A885" t="s">
        <v>5142</v>
      </c>
      <c r="B885" s="100" t="s">
        <v>5994</v>
      </c>
      <c r="C885" s="99" t="s">
        <v>5993</v>
      </c>
      <c r="D885" s="124">
        <v>29111</v>
      </c>
      <c r="E885" s="157" t="e">
        <f>VLOOKUP(D885,'SOAT LIQ'!$A$87:$C$3416,3,FALSE)</f>
        <v>#N/A</v>
      </c>
      <c r="F885" t="s">
        <v>21632</v>
      </c>
    </row>
    <row r="886" spans="1:6" x14ac:dyDescent="0.25">
      <c r="A886" t="s">
        <v>4339</v>
      </c>
      <c r="B886" s="100" t="s">
        <v>5994</v>
      </c>
      <c r="C886" s="99" t="s">
        <v>5993</v>
      </c>
      <c r="D886" s="124">
        <v>29111</v>
      </c>
      <c r="E886" s="157" t="e">
        <f>VLOOKUP(D886,'SOAT LIQ'!$A$87:$C$3416,3,FALSE)</f>
        <v>#N/A</v>
      </c>
      <c r="F886" t="s">
        <v>21632</v>
      </c>
    </row>
    <row r="887" spans="1:6" x14ac:dyDescent="0.25">
      <c r="A887" t="s">
        <v>5142</v>
      </c>
      <c r="B887" s="100" t="s">
        <v>5996</v>
      </c>
      <c r="C887" s="99" t="s">
        <v>5995</v>
      </c>
      <c r="D887" s="124">
        <v>29111</v>
      </c>
      <c r="E887" s="157" t="e">
        <f>VLOOKUP(D887,'SOAT LIQ'!$A$87:$C$3416,3,FALSE)</f>
        <v>#N/A</v>
      </c>
      <c r="F887" t="s">
        <v>21632</v>
      </c>
    </row>
    <row r="888" spans="1:6" x14ac:dyDescent="0.25">
      <c r="A888" t="s">
        <v>4339</v>
      </c>
      <c r="B888" s="100" t="s">
        <v>5996</v>
      </c>
      <c r="C888" s="99" t="s">
        <v>5995</v>
      </c>
      <c r="D888" s="124">
        <v>29111</v>
      </c>
      <c r="E888" s="157" t="e">
        <f>VLOOKUP(D888,'SOAT LIQ'!$A$87:$C$3416,3,FALSE)</f>
        <v>#N/A</v>
      </c>
      <c r="F888" t="s">
        <v>21632</v>
      </c>
    </row>
    <row r="889" spans="1:6" x14ac:dyDescent="0.25">
      <c r="A889" t="s">
        <v>5142</v>
      </c>
      <c r="B889" s="100" t="s">
        <v>5998</v>
      </c>
      <c r="C889" s="99" t="s">
        <v>5997</v>
      </c>
      <c r="D889" s="124">
        <v>29111</v>
      </c>
      <c r="E889" s="157" t="e">
        <f>VLOOKUP(D889,'SOAT LIQ'!$A$87:$C$3416,3,FALSE)</f>
        <v>#N/A</v>
      </c>
      <c r="F889" t="s">
        <v>21632</v>
      </c>
    </row>
    <row r="890" spans="1:6" x14ac:dyDescent="0.25">
      <c r="A890" t="s">
        <v>5523</v>
      </c>
      <c r="B890" s="100" t="s">
        <v>5998</v>
      </c>
      <c r="C890" s="99" t="s">
        <v>5997</v>
      </c>
      <c r="D890" s="124">
        <v>29111</v>
      </c>
      <c r="E890" s="157" t="e">
        <f>VLOOKUP(D890,'SOAT LIQ'!$A$87:$C$3416,3,FALSE)</f>
        <v>#N/A</v>
      </c>
      <c r="F890" t="s">
        <v>21632</v>
      </c>
    </row>
    <row r="891" spans="1:6" x14ac:dyDescent="0.25">
      <c r="A891" t="s">
        <v>5142</v>
      </c>
      <c r="B891" s="100" t="s">
        <v>5999</v>
      </c>
      <c r="C891" s="99" t="s">
        <v>5997</v>
      </c>
      <c r="D891" s="124">
        <v>29111</v>
      </c>
      <c r="E891" s="157" t="e">
        <f>VLOOKUP(D891,'SOAT LIQ'!$A$87:$C$3416,3,FALSE)</f>
        <v>#N/A</v>
      </c>
      <c r="F891" t="s">
        <v>21632</v>
      </c>
    </row>
    <row r="892" spans="1:6" x14ac:dyDescent="0.25">
      <c r="A892" t="s">
        <v>5523</v>
      </c>
      <c r="B892" s="100" t="s">
        <v>5999</v>
      </c>
      <c r="C892" s="99" t="s">
        <v>5997</v>
      </c>
      <c r="D892" s="124">
        <v>29111</v>
      </c>
      <c r="E892" s="157" t="e">
        <f>VLOOKUP(D892,'SOAT LIQ'!$A$87:$C$3416,3,FALSE)</f>
        <v>#N/A</v>
      </c>
      <c r="F892" t="s">
        <v>21632</v>
      </c>
    </row>
    <row r="893" spans="1:6" x14ac:dyDescent="0.25">
      <c r="A893" t="s">
        <v>5142</v>
      </c>
      <c r="B893" s="100" t="s">
        <v>6000</v>
      </c>
      <c r="C893" s="99" t="s">
        <v>5753</v>
      </c>
      <c r="D893" s="124">
        <v>1408</v>
      </c>
      <c r="E893" s="157">
        <f>VLOOKUP(D893,'SOAT LIQ'!$A$87:$C$3416,3,FALSE)</f>
        <v>20</v>
      </c>
      <c r="F893" t="s">
        <v>21632</v>
      </c>
    </row>
    <row r="894" spans="1:6" x14ac:dyDescent="0.25">
      <c r="A894" t="s">
        <v>5523</v>
      </c>
      <c r="B894" s="100" t="s">
        <v>6000</v>
      </c>
      <c r="C894" s="99" t="s">
        <v>5753</v>
      </c>
      <c r="D894" s="124">
        <v>1408</v>
      </c>
      <c r="E894" s="157">
        <f>VLOOKUP(D894,'SOAT LIQ'!$A$87:$C$3416,3,FALSE)</f>
        <v>20</v>
      </c>
      <c r="F894" t="s">
        <v>21632</v>
      </c>
    </row>
    <row r="895" spans="1:6" x14ac:dyDescent="0.25">
      <c r="A895" t="s">
        <v>5142</v>
      </c>
      <c r="B895" s="100" t="s">
        <v>4181</v>
      </c>
      <c r="C895" s="99" t="s">
        <v>5753</v>
      </c>
      <c r="D895" s="124">
        <v>1408</v>
      </c>
      <c r="E895" s="157">
        <f>VLOOKUP(D895,'SOAT LIQ'!$A$87:$C$3416,3,FALSE)</f>
        <v>20</v>
      </c>
      <c r="F895" t="s">
        <v>21632</v>
      </c>
    </row>
    <row r="896" spans="1:6" x14ac:dyDescent="0.25">
      <c r="A896" t="s">
        <v>5142</v>
      </c>
      <c r="B896" s="100" t="s">
        <v>6001</v>
      </c>
      <c r="C896" s="99" t="s">
        <v>5753</v>
      </c>
      <c r="D896" s="124">
        <v>1408</v>
      </c>
      <c r="E896" s="157">
        <f>VLOOKUP(D896,'SOAT LIQ'!$A$87:$C$3416,3,FALSE)</f>
        <v>20</v>
      </c>
      <c r="F896" t="s">
        <v>21632</v>
      </c>
    </row>
    <row r="897" spans="1:6" x14ac:dyDescent="0.25">
      <c r="A897" t="s">
        <v>5142</v>
      </c>
      <c r="B897" s="100" t="s">
        <v>6002</v>
      </c>
      <c r="C897" s="99" t="s">
        <v>5753</v>
      </c>
      <c r="D897" s="124">
        <v>1408</v>
      </c>
      <c r="E897" s="157">
        <f>VLOOKUP(D897,'SOAT LIQ'!$A$87:$C$3416,3,FALSE)</f>
        <v>20</v>
      </c>
      <c r="F897" t="s">
        <v>21632</v>
      </c>
    </row>
    <row r="898" spans="1:6" x14ac:dyDescent="0.25">
      <c r="A898" t="s">
        <v>5523</v>
      </c>
      <c r="B898" s="100" t="s">
        <v>6002</v>
      </c>
      <c r="C898" s="99" t="s">
        <v>5753</v>
      </c>
      <c r="D898" s="124">
        <v>1408</v>
      </c>
      <c r="E898" s="157">
        <f>VLOOKUP(D898,'SOAT LIQ'!$A$87:$C$3416,3,FALSE)</f>
        <v>20</v>
      </c>
      <c r="F898" t="s">
        <v>21632</v>
      </c>
    </row>
    <row r="899" spans="1:6" x14ac:dyDescent="0.25">
      <c r="A899" t="s">
        <v>5773</v>
      </c>
      <c r="B899" s="100" t="s">
        <v>4767</v>
      </c>
      <c r="C899" s="99" t="s">
        <v>6003</v>
      </c>
      <c r="D899" s="124">
        <v>1611</v>
      </c>
      <c r="E899" s="157">
        <f>VLOOKUP(D899,'SOAT LIQ'!$A$87:$C$3416,3,FALSE)</f>
        <v>21</v>
      </c>
      <c r="F899" t="s">
        <v>21632</v>
      </c>
    </row>
    <row r="900" spans="1:6" x14ac:dyDescent="0.25">
      <c r="A900" t="s">
        <v>5142</v>
      </c>
      <c r="B900" s="100" t="s">
        <v>4767</v>
      </c>
      <c r="C900" s="99" t="s">
        <v>6003</v>
      </c>
      <c r="D900" s="124">
        <v>1611</v>
      </c>
      <c r="E900" s="157">
        <f>VLOOKUP(D900,'SOAT LIQ'!$A$87:$C$3416,3,FALSE)</f>
        <v>21</v>
      </c>
      <c r="F900" t="s">
        <v>21632</v>
      </c>
    </row>
    <row r="901" spans="1:6" x14ac:dyDescent="0.25">
      <c r="A901" t="s">
        <v>5523</v>
      </c>
      <c r="B901" s="100" t="s">
        <v>4767</v>
      </c>
      <c r="C901" s="99" t="s">
        <v>6003</v>
      </c>
      <c r="D901" s="124">
        <v>1611</v>
      </c>
      <c r="E901" s="157">
        <f>VLOOKUP(D901,'SOAT LIQ'!$A$87:$C$3416,3,FALSE)</f>
        <v>21</v>
      </c>
      <c r="F901" t="s">
        <v>21632</v>
      </c>
    </row>
    <row r="902" spans="1:6" x14ac:dyDescent="0.25">
      <c r="A902" t="s">
        <v>5773</v>
      </c>
      <c r="B902" s="100" t="s">
        <v>6005</v>
      </c>
      <c r="C902" s="99" t="s">
        <v>6004</v>
      </c>
      <c r="D902" s="124">
        <v>1612</v>
      </c>
      <c r="E902" s="157">
        <f>VLOOKUP(D902,'SOAT LIQ'!$A$87:$C$3416,3,FALSE)</f>
        <v>22</v>
      </c>
      <c r="F902" t="s">
        <v>21632</v>
      </c>
    </row>
    <row r="903" spans="1:6" x14ac:dyDescent="0.25">
      <c r="A903" t="s">
        <v>5142</v>
      </c>
      <c r="B903" s="100" t="s">
        <v>6005</v>
      </c>
      <c r="C903" s="99" t="s">
        <v>6004</v>
      </c>
      <c r="D903" s="124">
        <v>1612</v>
      </c>
      <c r="E903" s="157">
        <f>VLOOKUP(D903,'SOAT LIQ'!$A$87:$C$3416,3,FALSE)</f>
        <v>22</v>
      </c>
      <c r="F903" t="s">
        <v>21632</v>
      </c>
    </row>
    <row r="904" spans="1:6" x14ac:dyDescent="0.25">
      <c r="A904" t="s">
        <v>5523</v>
      </c>
      <c r="B904" s="100" t="s">
        <v>6005</v>
      </c>
      <c r="C904" s="99" t="s">
        <v>6004</v>
      </c>
      <c r="D904" s="124">
        <v>1612</v>
      </c>
      <c r="E904" s="157">
        <f>VLOOKUP(D904,'SOAT LIQ'!$A$87:$C$3416,3,FALSE)</f>
        <v>22</v>
      </c>
      <c r="F904" t="s">
        <v>21632</v>
      </c>
    </row>
    <row r="905" spans="1:6" x14ac:dyDescent="0.25">
      <c r="A905" t="s">
        <v>5142</v>
      </c>
      <c r="B905" s="100" t="s">
        <v>4677</v>
      </c>
      <c r="C905" s="99" t="s">
        <v>6006</v>
      </c>
      <c r="D905" s="124">
        <v>1612</v>
      </c>
      <c r="E905" s="157">
        <f>VLOOKUP(D905,'SOAT LIQ'!$A$87:$C$3416,3,FALSE)</f>
        <v>22</v>
      </c>
      <c r="F905" t="s">
        <v>21632</v>
      </c>
    </row>
    <row r="906" spans="1:6" x14ac:dyDescent="0.25">
      <c r="A906" t="s">
        <v>5523</v>
      </c>
      <c r="B906" s="100" t="s">
        <v>4677</v>
      </c>
      <c r="C906" s="99" t="s">
        <v>6006</v>
      </c>
      <c r="D906" s="124">
        <v>1612</v>
      </c>
      <c r="E906" s="157">
        <f>VLOOKUP(D906,'SOAT LIQ'!$A$87:$C$3416,3,FALSE)</f>
        <v>22</v>
      </c>
      <c r="F906" t="s">
        <v>21632</v>
      </c>
    </row>
    <row r="907" spans="1:6" x14ac:dyDescent="0.25">
      <c r="A907" t="s">
        <v>5142</v>
      </c>
      <c r="B907" s="100" t="s">
        <v>4182</v>
      </c>
      <c r="C907" s="99" t="s">
        <v>6003</v>
      </c>
      <c r="D907" s="124">
        <v>1613</v>
      </c>
      <c r="E907" s="157">
        <f>VLOOKUP(D907,'SOAT LIQ'!$A$87:$C$3416,3,FALSE)</f>
        <v>12</v>
      </c>
      <c r="F907" t="s">
        <v>21632</v>
      </c>
    </row>
    <row r="908" spans="1:6" x14ac:dyDescent="0.25">
      <c r="A908" t="s">
        <v>5523</v>
      </c>
      <c r="B908" s="100" t="s">
        <v>4182</v>
      </c>
      <c r="C908" s="99" t="s">
        <v>6003</v>
      </c>
      <c r="D908" s="124">
        <v>1613</v>
      </c>
      <c r="E908" s="157">
        <f>VLOOKUP(D908,'SOAT LIQ'!$A$87:$C$3416,3,FALSE)</f>
        <v>12</v>
      </c>
      <c r="F908" t="s">
        <v>21632</v>
      </c>
    </row>
    <row r="909" spans="1:6" x14ac:dyDescent="0.25">
      <c r="A909" t="s">
        <v>5142</v>
      </c>
      <c r="B909" s="100" t="s">
        <v>6008</v>
      </c>
      <c r="C909" s="99" t="s">
        <v>6007</v>
      </c>
      <c r="D909" s="124">
        <v>1611</v>
      </c>
      <c r="E909" s="157">
        <f>VLOOKUP(D909,'SOAT LIQ'!$A$87:$C$3416,3,FALSE)</f>
        <v>21</v>
      </c>
      <c r="F909" t="s">
        <v>21632</v>
      </c>
    </row>
    <row r="910" spans="1:6" x14ac:dyDescent="0.25">
      <c r="A910" t="s">
        <v>5523</v>
      </c>
      <c r="B910" s="100" t="s">
        <v>6008</v>
      </c>
      <c r="C910" s="99" t="s">
        <v>6007</v>
      </c>
      <c r="D910" s="124">
        <v>1611</v>
      </c>
      <c r="E910" s="157">
        <f>VLOOKUP(D910,'SOAT LIQ'!$A$87:$C$3416,3,FALSE)</f>
        <v>21</v>
      </c>
      <c r="F910" t="s">
        <v>21632</v>
      </c>
    </row>
    <row r="911" spans="1:6" x14ac:dyDescent="0.25">
      <c r="A911" t="s">
        <v>5142</v>
      </c>
      <c r="B911" s="100" t="s">
        <v>6010</v>
      </c>
      <c r="C911" s="99" t="s">
        <v>6009</v>
      </c>
      <c r="D911" s="124">
        <v>1612</v>
      </c>
      <c r="E911" s="157">
        <f>VLOOKUP(D911,'SOAT LIQ'!$A$87:$C$3416,3,FALSE)</f>
        <v>22</v>
      </c>
      <c r="F911" t="s">
        <v>21632</v>
      </c>
    </row>
    <row r="912" spans="1:6" x14ac:dyDescent="0.25">
      <c r="A912" t="s">
        <v>5523</v>
      </c>
      <c r="B912" s="100" t="s">
        <v>6010</v>
      </c>
      <c r="C912" s="99" t="s">
        <v>6009</v>
      </c>
      <c r="D912" s="124">
        <v>1612</v>
      </c>
      <c r="E912" s="157">
        <f>VLOOKUP(D912,'SOAT LIQ'!$A$87:$C$3416,3,FALSE)</f>
        <v>22</v>
      </c>
      <c r="F912" t="s">
        <v>21632</v>
      </c>
    </row>
    <row r="913" spans="1:6" x14ac:dyDescent="0.25">
      <c r="A913" t="s">
        <v>5142</v>
      </c>
      <c r="B913" s="100" t="s">
        <v>6012</v>
      </c>
      <c r="C913" s="99" t="s">
        <v>6011</v>
      </c>
      <c r="D913" s="124">
        <v>1613</v>
      </c>
      <c r="E913" s="157">
        <f>VLOOKUP(D913,'SOAT LIQ'!$A$87:$C$3416,3,FALSE)</f>
        <v>12</v>
      </c>
      <c r="F913" t="s">
        <v>21632</v>
      </c>
    </row>
    <row r="914" spans="1:6" x14ac:dyDescent="0.25">
      <c r="A914" t="s">
        <v>5523</v>
      </c>
      <c r="B914" s="100" t="s">
        <v>6012</v>
      </c>
      <c r="C914" s="99" t="s">
        <v>6011</v>
      </c>
      <c r="D914" s="124">
        <v>1613</v>
      </c>
      <c r="E914" s="157">
        <f>VLOOKUP(D914,'SOAT LIQ'!$A$87:$C$3416,3,FALSE)</f>
        <v>12</v>
      </c>
      <c r="F914" t="s">
        <v>21632</v>
      </c>
    </row>
    <row r="915" spans="1:6" x14ac:dyDescent="0.25">
      <c r="A915" t="s">
        <v>5142</v>
      </c>
      <c r="B915" s="100" t="s">
        <v>4183</v>
      </c>
      <c r="C915" s="99" t="s">
        <v>6011</v>
      </c>
      <c r="D915" s="124">
        <v>1613</v>
      </c>
      <c r="E915" s="157">
        <f>VLOOKUP(D915,'SOAT LIQ'!$A$87:$C$3416,3,FALSE)</f>
        <v>12</v>
      </c>
      <c r="F915" t="s">
        <v>21632</v>
      </c>
    </row>
    <row r="916" spans="1:6" x14ac:dyDescent="0.25">
      <c r="A916" t="s">
        <v>5523</v>
      </c>
      <c r="B916" s="100" t="s">
        <v>4183</v>
      </c>
      <c r="C916" s="99" t="s">
        <v>6011</v>
      </c>
      <c r="D916" s="124">
        <v>1613</v>
      </c>
      <c r="E916" s="157">
        <f>VLOOKUP(D916,'SOAT LIQ'!$A$87:$C$3416,3,FALSE)</f>
        <v>12</v>
      </c>
      <c r="F916" t="s">
        <v>21632</v>
      </c>
    </row>
    <row r="917" spans="1:6" x14ac:dyDescent="0.25">
      <c r="A917" t="s">
        <v>5142</v>
      </c>
      <c r="B917" s="100" t="s">
        <v>4184</v>
      </c>
      <c r="C917" s="99" t="s">
        <v>6013</v>
      </c>
      <c r="D917" s="124">
        <v>1601</v>
      </c>
      <c r="E917" s="157">
        <f>VLOOKUP(D917,'SOAT LIQ'!$A$87:$C$3416,3,FALSE)</f>
        <v>20</v>
      </c>
      <c r="F917" t="s">
        <v>21632</v>
      </c>
    </row>
    <row r="918" spans="1:6" x14ac:dyDescent="0.25">
      <c r="A918" t="s">
        <v>5142</v>
      </c>
      <c r="B918" s="100" t="s">
        <v>6014</v>
      </c>
      <c r="C918" s="99" t="s">
        <v>6015</v>
      </c>
      <c r="D918" s="124">
        <v>1601</v>
      </c>
      <c r="E918" s="157">
        <f>VLOOKUP(D918,'SOAT LIQ'!$A$87:$C$3416,3,FALSE)</f>
        <v>20</v>
      </c>
      <c r="F918" t="s">
        <v>21632</v>
      </c>
    </row>
    <row r="919" spans="1:6" x14ac:dyDescent="0.25">
      <c r="A919" t="s">
        <v>5142</v>
      </c>
      <c r="B919" s="100" t="s">
        <v>6017</v>
      </c>
      <c r="C919" s="99" t="s">
        <v>6016</v>
      </c>
      <c r="D919" s="124">
        <v>1610</v>
      </c>
      <c r="E919" s="157">
        <f>VLOOKUP(D919,'SOAT LIQ'!$A$87:$C$3416,3,FALSE)</f>
        <v>13</v>
      </c>
      <c r="F919" t="s">
        <v>21632</v>
      </c>
    </row>
    <row r="920" spans="1:6" x14ac:dyDescent="0.25">
      <c r="A920" t="s">
        <v>5748</v>
      </c>
      <c r="B920" s="100" t="s">
        <v>6018</v>
      </c>
      <c r="C920" s="99" t="s">
        <v>6019</v>
      </c>
      <c r="D920" s="124">
        <v>4101</v>
      </c>
      <c r="E920" s="157">
        <f>VLOOKUP(D920,'SOAT LIQ'!$A$87:$C$3416,3,FALSE)</f>
        <v>4</v>
      </c>
      <c r="F920" t="s">
        <v>21632</v>
      </c>
    </row>
    <row r="921" spans="1:6" x14ac:dyDescent="0.25">
      <c r="A921" t="s">
        <v>5745</v>
      </c>
      <c r="B921" s="100" t="s">
        <v>6018</v>
      </c>
      <c r="C921" s="99" t="s">
        <v>6019</v>
      </c>
      <c r="D921" s="124">
        <v>4101</v>
      </c>
      <c r="E921" s="157">
        <f>VLOOKUP(D921,'SOAT LIQ'!$A$87:$C$3416,3,FALSE)</f>
        <v>4</v>
      </c>
      <c r="F921" t="s">
        <v>21632</v>
      </c>
    </row>
    <row r="922" spans="1:6" x14ac:dyDescent="0.25">
      <c r="A922" t="s">
        <v>5509</v>
      </c>
      <c r="B922" s="100" t="s">
        <v>6018</v>
      </c>
      <c r="C922" s="99" t="s">
        <v>6019</v>
      </c>
      <c r="D922" s="124">
        <v>4101</v>
      </c>
      <c r="E922" s="157">
        <f>VLOOKUP(D922,'SOAT LIQ'!$A$87:$C$3416,3,FALSE)</f>
        <v>4</v>
      </c>
      <c r="F922" t="s">
        <v>21632</v>
      </c>
    </row>
    <row r="923" spans="1:6" x14ac:dyDescent="0.25">
      <c r="A923" t="s">
        <v>5748</v>
      </c>
      <c r="B923" s="100" t="s">
        <v>6020</v>
      </c>
      <c r="C923" s="99" t="s">
        <v>6019</v>
      </c>
      <c r="D923" s="124">
        <v>4102</v>
      </c>
      <c r="E923" s="157">
        <f>VLOOKUP(D923,'SOAT LIQ'!$A$87:$C$3416,3,FALSE)</f>
        <v>10</v>
      </c>
      <c r="F923" t="s">
        <v>21632</v>
      </c>
    </row>
    <row r="924" spans="1:6" x14ac:dyDescent="0.25">
      <c r="A924" t="s">
        <v>5745</v>
      </c>
      <c r="B924" s="100" t="s">
        <v>6020</v>
      </c>
      <c r="C924" s="99" t="s">
        <v>6019</v>
      </c>
      <c r="D924" s="124">
        <v>4102</v>
      </c>
      <c r="E924" s="157">
        <f>VLOOKUP(D924,'SOAT LIQ'!$A$87:$C$3416,3,FALSE)</f>
        <v>10</v>
      </c>
      <c r="F924" t="s">
        <v>21632</v>
      </c>
    </row>
    <row r="925" spans="1:6" x14ac:dyDescent="0.25">
      <c r="A925" t="s">
        <v>5748</v>
      </c>
      <c r="B925" s="100" t="s">
        <v>6021</v>
      </c>
      <c r="C925" s="99" t="s">
        <v>6019</v>
      </c>
      <c r="D925" s="124">
        <v>4101</v>
      </c>
      <c r="E925" s="157">
        <f>VLOOKUP(D925,'SOAT LIQ'!$A$87:$C$3416,3,FALSE)</f>
        <v>4</v>
      </c>
      <c r="F925" t="s">
        <v>21632</v>
      </c>
    </row>
    <row r="926" spans="1:6" x14ac:dyDescent="0.25">
      <c r="A926" t="s">
        <v>5745</v>
      </c>
      <c r="B926" s="100" t="s">
        <v>6021</v>
      </c>
      <c r="C926" s="99" t="s">
        <v>6019</v>
      </c>
      <c r="D926" s="124">
        <v>4101</v>
      </c>
      <c r="E926" s="157">
        <f>VLOOKUP(D926,'SOAT LIQ'!$A$87:$C$3416,3,FALSE)</f>
        <v>4</v>
      </c>
      <c r="F926" t="s">
        <v>21632</v>
      </c>
    </row>
    <row r="927" spans="1:6" x14ac:dyDescent="0.25">
      <c r="A927" t="s">
        <v>5750</v>
      </c>
      <c r="B927" s="100" t="s">
        <v>4900</v>
      </c>
      <c r="C927" s="99" t="s">
        <v>6022</v>
      </c>
      <c r="D927" s="124">
        <v>4102</v>
      </c>
      <c r="E927" s="157">
        <f>VLOOKUP(D927,'SOAT LIQ'!$A$87:$C$3416,3,FALSE)</f>
        <v>10</v>
      </c>
      <c r="F927" t="s">
        <v>21632</v>
      </c>
    </row>
    <row r="928" spans="1:6" x14ac:dyDescent="0.25">
      <c r="A928" t="s">
        <v>5748</v>
      </c>
      <c r="B928" s="100" t="s">
        <v>4900</v>
      </c>
      <c r="C928" s="99" t="s">
        <v>6022</v>
      </c>
      <c r="D928" s="124">
        <v>4102</v>
      </c>
      <c r="E928" s="157">
        <f>VLOOKUP(D928,'SOAT LIQ'!$A$87:$C$3416,3,FALSE)</f>
        <v>10</v>
      </c>
      <c r="F928" t="s">
        <v>21632</v>
      </c>
    </row>
    <row r="929" spans="1:6" x14ac:dyDescent="0.25">
      <c r="A929" t="s">
        <v>5745</v>
      </c>
      <c r="B929" s="100" t="s">
        <v>4900</v>
      </c>
      <c r="C929" s="99" t="s">
        <v>6022</v>
      </c>
      <c r="D929" s="124">
        <v>4102</v>
      </c>
      <c r="E929" s="157">
        <f>VLOOKUP(D929,'SOAT LIQ'!$A$87:$C$3416,3,FALSE)</f>
        <v>10</v>
      </c>
      <c r="F929" t="s">
        <v>21632</v>
      </c>
    </row>
    <row r="930" spans="1:6" x14ac:dyDescent="0.25">
      <c r="A930" t="s">
        <v>6023</v>
      </c>
      <c r="B930" s="100" t="s">
        <v>4900</v>
      </c>
      <c r="C930" s="99" t="s">
        <v>6022</v>
      </c>
      <c r="D930" s="124">
        <v>4102</v>
      </c>
      <c r="E930" s="157">
        <f>VLOOKUP(D930,'SOAT LIQ'!$A$87:$C$3416,3,FALSE)</f>
        <v>10</v>
      </c>
      <c r="F930" t="s">
        <v>21632</v>
      </c>
    </row>
    <row r="931" spans="1:6" x14ac:dyDescent="0.25">
      <c r="A931" t="s">
        <v>4339</v>
      </c>
      <c r="B931" s="100" t="s">
        <v>4900</v>
      </c>
      <c r="C931" s="99" t="s">
        <v>6022</v>
      </c>
      <c r="D931" s="124">
        <v>4102</v>
      </c>
      <c r="E931" s="157">
        <f>VLOOKUP(D931,'SOAT LIQ'!$A$87:$C$3416,3,FALSE)</f>
        <v>10</v>
      </c>
      <c r="F931" t="s">
        <v>21632</v>
      </c>
    </row>
    <row r="932" spans="1:6" x14ac:dyDescent="0.25">
      <c r="A932" t="s">
        <v>5748</v>
      </c>
      <c r="B932" s="100" t="s">
        <v>4901</v>
      </c>
      <c r="C932" s="99" t="s">
        <v>6024</v>
      </c>
      <c r="D932" s="124">
        <v>4102</v>
      </c>
      <c r="E932" s="157">
        <f>VLOOKUP(D932,'SOAT LIQ'!$A$87:$C$3416,3,FALSE)</f>
        <v>10</v>
      </c>
      <c r="F932" t="s">
        <v>21632</v>
      </c>
    </row>
    <row r="933" spans="1:6" x14ac:dyDescent="0.25">
      <c r="A933" t="s">
        <v>4339</v>
      </c>
      <c r="B933" s="100" t="s">
        <v>4901</v>
      </c>
      <c r="C933" s="99" t="s">
        <v>6024</v>
      </c>
      <c r="D933" s="124">
        <v>4102</v>
      </c>
      <c r="E933" s="157">
        <f>VLOOKUP(D933,'SOAT LIQ'!$A$87:$C$3416,3,FALSE)</f>
        <v>10</v>
      </c>
      <c r="F933" t="s">
        <v>21632</v>
      </c>
    </row>
    <row r="934" spans="1:6" x14ac:dyDescent="0.25">
      <c r="A934" t="s">
        <v>5745</v>
      </c>
      <c r="B934" s="100" t="s">
        <v>4901</v>
      </c>
      <c r="C934" s="99" t="s">
        <v>6024</v>
      </c>
      <c r="D934" s="124">
        <v>4102</v>
      </c>
      <c r="E934" s="157">
        <f>VLOOKUP(D934,'SOAT LIQ'!$A$87:$C$3416,3,FALSE)</f>
        <v>10</v>
      </c>
      <c r="F934" t="s">
        <v>21632</v>
      </c>
    </row>
    <row r="935" spans="1:6" x14ac:dyDescent="0.25">
      <c r="A935" t="s">
        <v>5748</v>
      </c>
      <c r="B935" s="100" t="s">
        <v>6026</v>
      </c>
      <c r="C935" s="99" t="s">
        <v>6025</v>
      </c>
      <c r="D935" s="124">
        <v>3641</v>
      </c>
      <c r="E935" s="157">
        <f>VLOOKUP(D935,'SOAT LIQ'!$A$87:$C$3416,3,FALSE)</f>
        <v>5</v>
      </c>
      <c r="F935" t="s">
        <v>21632</v>
      </c>
    </row>
    <row r="936" spans="1:6" x14ac:dyDescent="0.25">
      <c r="A936" t="s">
        <v>4339</v>
      </c>
      <c r="B936" s="100" t="s">
        <v>6026</v>
      </c>
      <c r="C936" s="99" t="s">
        <v>6025</v>
      </c>
      <c r="D936" s="124">
        <v>3641</v>
      </c>
      <c r="E936" s="157">
        <f>VLOOKUP(D936,'SOAT LIQ'!$A$87:$C$3416,3,FALSE)</f>
        <v>5</v>
      </c>
      <c r="F936" t="s">
        <v>21632</v>
      </c>
    </row>
    <row r="937" spans="1:6" x14ac:dyDescent="0.25">
      <c r="A937" t="s">
        <v>5745</v>
      </c>
      <c r="B937" s="100" t="s">
        <v>6026</v>
      </c>
      <c r="C937" s="99" t="s">
        <v>6025</v>
      </c>
      <c r="D937" s="124">
        <v>3641</v>
      </c>
      <c r="E937" s="157">
        <f>VLOOKUP(D937,'SOAT LIQ'!$A$87:$C$3416,3,FALSE)</f>
        <v>5</v>
      </c>
      <c r="F937" t="s">
        <v>21632</v>
      </c>
    </row>
    <row r="938" spans="1:6" x14ac:dyDescent="0.25">
      <c r="A938" t="s">
        <v>5748</v>
      </c>
      <c r="B938" s="100" t="s">
        <v>6027</v>
      </c>
      <c r="C938" s="99" t="s">
        <v>6028</v>
      </c>
      <c r="D938" s="124">
        <v>17311</v>
      </c>
      <c r="E938" s="157">
        <f>VLOOKUP(D938,'SOAT LIQ'!$A$87:$C$3416,3,FALSE)</f>
        <v>8</v>
      </c>
      <c r="F938" t="s">
        <v>21632</v>
      </c>
    </row>
    <row r="939" spans="1:6" x14ac:dyDescent="0.25">
      <c r="A939" t="s">
        <v>4339</v>
      </c>
      <c r="B939" s="100" t="s">
        <v>6027</v>
      </c>
      <c r="C939" s="99" t="s">
        <v>6028</v>
      </c>
      <c r="D939" s="124">
        <v>17311</v>
      </c>
      <c r="E939" s="157">
        <f>VLOOKUP(D939,'SOAT LIQ'!$A$87:$C$3416,3,FALSE)</f>
        <v>8</v>
      </c>
      <c r="F939" t="s">
        <v>21632</v>
      </c>
    </row>
    <row r="940" spans="1:6" x14ac:dyDescent="0.25">
      <c r="A940" t="s">
        <v>5748</v>
      </c>
      <c r="B940" s="100" t="s">
        <v>6029</v>
      </c>
      <c r="C940" s="99" t="s">
        <v>6030</v>
      </c>
      <c r="D940" s="124">
        <v>17312</v>
      </c>
      <c r="E940" s="157">
        <f>VLOOKUP(D940,'SOAT LIQ'!$A$87:$C$3416,3,FALSE)</f>
        <v>4</v>
      </c>
      <c r="F940" t="s">
        <v>21632</v>
      </c>
    </row>
    <row r="941" spans="1:6" x14ac:dyDescent="0.25">
      <c r="A941" t="s">
        <v>4339</v>
      </c>
      <c r="B941" s="100" t="s">
        <v>6029</v>
      </c>
      <c r="C941" s="99" t="s">
        <v>6030</v>
      </c>
      <c r="D941" s="124">
        <v>17312</v>
      </c>
      <c r="E941" s="157">
        <f>VLOOKUP(D941,'SOAT LIQ'!$A$87:$C$3416,3,FALSE)</f>
        <v>4</v>
      </c>
      <c r="F941" t="s">
        <v>21632</v>
      </c>
    </row>
    <row r="942" spans="1:6" x14ac:dyDescent="0.25">
      <c r="A942" t="s">
        <v>5509</v>
      </c>
      <c r="B942" s="100" t="s">
        <v>6029</v>
      </c>
      <c r="C942" s="99" t="s">
        <v>6030</v>
      </c>
      <c r="D942" s="124">
        <v>17312</v>
      </c>
      <c r="E942" s="157">
        <f>VLOOKUP(D942,'SOAT LIQ'!$A$87:$C$3416,3,FALSE)</f>
        <v>4</v>
      </c>
      <c r="F942" t="s">
        <v>21632</v>
      </c>
    </row>
    <row r="943" spans="1:6" x14ac:dyDescent="0.25">
      <c r="A943" t="s">
        <v>5748</v>
      </c>
      <c r="B943" s="100" t="s">
        <v>6031</v>
      </c>
      <c r="C943" s="99" t="s">
        <v>6032</v>
      </c>
      <c r="D943" s="124">
        <v>17310</v>
      </c>
      <c r="E943" s="157">
        <f>VLOOKUP(D943,'SOAT LIQ'!$A$87:$C$3416,3,FALSE)</f>
        <v>9</v>
      </c>
      <c r="F943" t="s">
        <v>21632</v>
      </c>
    </row>
    <row r="944" spans="1:6" x14ac:dyDescent="0.25">
      <c r="A944" t="s">
        <v>4339</v>
      </c>
      <c r="B944" s="100" t="s">
        <v>6031</v>
      </c>
      <c r="C944" s="99" t="s">
        <v>6032</v>
      </c>
      <c r="D944" s="124">
        <v>17310</v>
      </c>
      <c r="E944" s="157">
        <f>VLOOKUP(D944,'SOAT LIQ'!$A$87:$C$3416,3,FALSE)</f>
        <v>9</v>
      </c>
      <c r="F944" t="s">
        <v>21632</v>
      </c>
    </row>
    <row r="945" spans="1:6" x14ac:dyDescent="0.25">
      <c r="A945" t="s">
        <v>5748</v>
      </c>
      <c r="B945" s="100" t="s">
        <v>6033</v>
      </c>
      <c r="C945" s="99" t="s">
        <v>6032</v>
      </c>
      <c r="D945" s="124">
        <v>17310</v>
      </c>
      <c r="E945" s="157">
        <f>VLOOKUP(D945,'SOAT LIQ'!$A$87:$C$3416,3,FALSE)</f>
        <v>9</v>
      </c>
      <c r="F945" t="s">
        <v>21632</v>
      </c>
    </row>
    <row r="946" spans="1:6" x14ac:dyDescent="0.25">
      <c r="A946" t="s">
        <v>4339</v>
      </c>
      <c r="B946" s="100" t="s">
        <v>6033</v>
      </c>
      <c r="C946" s="99" t="s">
        <v>6032</v>
      </c>
      <c r="D946" s="124">
        <v>17310</v>
      </c>
      <c r="E946" s="157">
        <f>VLOOKUP(D946,'SOAT LIQ'!$A$87:$C$3416,3,FALSE)</f>
        <v>9</v>
      </c>
      <c r="F946" t="s">
        <v>21632</v>
      </c>
    </row>
    <row r="947" spans="1:6" x14ac:dyDescent="0.25">
      <c r="A947" t="s">
        <v>5509</v>
      </c>
      <c r="B947" s="100" t="s">
        <v>6033</v>
      </c>
      <c r="C947" s="99" t="s">
        <v>6032</v>
      </c>
      <c r="D947" s="124">
        <v>17310</v>
      </c>
      <c r="E947" s="157">
        <f>VLOOKUP(D947,'SOAT LIQ'!$A$87:$C$3416,3,FALSE)</f>
        <v>9</v>
      </c>
      <c r="F947" t="s">
        <v>21632</v>
      </c>
    </row>
    <row r="948" spans="1:6" x14ac:dyDescent="0.25">
      <c r="A948" t="s">
        <v>6034</v>
      </c>
      <c r="B948" s="100" t="s">
        <v>6033</v>
      </c>
      <c r="C948" s="99" t="s">
        <v>6032</v>
      </c>
      <c r="D948" s="124">
        <v>17310</v>
      </c>
      <c r="E948" s="157">
        <f>VLOOKUP(D948,'SOAT LIQ'!$A$87:$C$3416,3,FALSE)</f>
        <v>9</v>
      </c>
      <c r="F948" t="s">
        <v>21632</v>
      </c>
    </row>
    <row r="949" spans="1:6" x14ac:dyDescent="0.25">
      <c r="A949" t="s">
        <v>5748</v>
      </c>
      <c r="B949" s="100" t="s">
        <v>6035</v>
      </c>
      <c r="C949" s="99" t="s">
        <v>6036</v>
      </c>
      <c r="D949" s="124">
        <v>4110</v>
      </c>
      <c r="E949" s="157">
        <f>VLOOKUP(D949,'SOAT LIQ'!$A$87:$C$3416,3,FALSE)</f>
        <v>11</v>
      </c>
      <c r="F949" t="s">
        <v>21632</v>
      </c>
    </row>
    <row r="950" spans="1:6" x14ac:dyDescent="0.25">
      <c r="A950" t="s">
        <v>4339</v>
      </c>
      <c r="B950" s="100" t="s">
        <v>6035</v>
      </c>
      <c r="C950" s="99" t="s">
        <v>6036</v>
      </c>
      <c r="D950" s="124">
        <v>4110</v>
      </c>
      <c r="E950" s="157">
        <f>VLOOKUP(D950,'SOAT LIQ'!$A$87:$C$3416,3,FALSE)</f>
        <v>11</v>
      </c>
      <c r="F950" t="s">
        <v>21632</v>
      </c>
    </row>
    <row r="951" spans="1:6" x14ac:dyDescent="0.25">
      <c r="A951" t="s">
        <v>5745</v>
      </c>
      <c r="B951" s="100" t="s">
        <v>6035</v>
      </c>
      <c r="C951" s="99" t="s">
        <v>6036</v>
      </c>
      <c r="D951" s="124">
        <v>4110</v>
      </c>
      <c r="E951" s="157">
        <f>VLOOKUP(D951,'SOAT LIQ'!$A$87:$C$3416,3,FALSE)</f>
        <v>11</v>
      </c>
      <c r="F951" t="s">
        <v>21632</v>
      </c>
    </row>
    <row r="952" spans="1:6" x14ac:dyDescent="0.25">
      <c r="A952" t="s">
        <v>5748</v>
      </c>
      <c r="B952" s="100" t="s">
        <v>6037</v>
      </c>
      <c r="C952" s="99" t="s">
        <v>6036</v>
      </c>
      <c r="D952" s="124">
        <v>4110</v>
      </c>
      <c r="E952" s="157">
        <f>VLOOKUP(D952,'SOAT LIQ'!$A$87:$C$3416,3,FALSE)</f>
        <v>11</v>
      </c>
      <c r="F952" t="s">
        <v>21632</v>
      </c>
    </row>
    <row r="953" spans="1:6" x14ac:dyDescent="0.25">
      <c r="A953" t="s">
        <v>5745</v>
      </c>
      <c r="B953" s="100" t="s">
        <v>6037</v>
      </c>
      <c r="C953" s="99" t="s">
        <v>6036</v>
      </c>
      <c r="D953" s="124">
        <v>4110</v>
      </c>
      <c r="E953" s="157">
        <f>VLOOKUP(D953,'SOAT LIQ'!$A$87:$C$3416,3,FALSE)</f>
        <v>11</v>
      </c>
      <c r="F953" t="s">
        <v>21632</v>
      </c>
    </row>
    <row r="954" spans="1:6" x14ac:dyDescent="0.25">
      <c r="A954" t="s">
        <v>5748</v>
      </c>
      <c r="B954" s="100" t="s">
        <v>6038</v>
      </c>
      <c r="C954" s="99" t="s">
        <v>6039</v>
      </c>
      <c r="D954" s="124">
        <v>4112</v>
      </c>
      <c r="E954" s="157">
        <f>VLOOKUP(D954,'SOAT LIQ'!$A$87:$C$3416,3,FALSE)</f>
        <v>12</v>
      </c>
      <c r="F954" t="s">
        <v>21632</v>
      </c>
    </row>
    <row r="955" spans="1:6" x14ac:dyDescent="0.25">
      <c r="A955" t="s">
        <v>4339</v>
      </c>
      <c r="B955" s="100" t="s">
        <v>6038</v>
      </c>
      <c r="C955" s="99" t="s">
        <v>6039</v>
      </c>
      <c r="D955" s="124">
        <v>4112</v>
      </c>
      <c r="E955" s="157">
        <f>VLOOKUP(D955,'SOAT LIQ'!$A$87:$C$3416,3,FALSE)</f>
        <v>12</v>
      </c>
      <c r="F955" t="s">
        <v>21632</v>
      </c>
    </row>
    <row r="956" spans="1:6" x14ac:dyDescent="0.25">
      <c r="A956" t="s">
        <v>5745</v>
      </c>
      <c r="B956" s="100" t="s">
        <v>6038</v>
      </c>
      <c r="C956" s="99" t="s">
        <v>6039</v>
      </c>
      <c r="D956" s="124">
        <v>4112</v>
      </c>
      <c r="E956" s="157">
        <f>VLOOKUP(D956,'SOAT LIQ'!$A$87:$C$3416,3,FALSE)</f>
        <v>12</v>
      </c>
      <c r="F956" t="s">
        <v>21632</v>
      </c>
    </row>
    <row r="957" spans="1:6" x14ac:dyDescent="0.25">
      <c r="A957" t="s">
        <v>5748</v>
      </c>
      <c r="B957" s="100" t="s">
        <v>6040</v>
      </c>
      <c r="C957" s="99" t="s">
        <v>6041</v>
      </c>
      <c r="D957" s="124">
        <v>4112</v>
      </c>
      <c r="E957" s="157">
        <f>VLOOKUP(D957,'SOAT LIQ'!$A$87:$C$3416,3,FALSE)</f>
        <v>12</v>
      </c>
      <c r="F957" t="s">
        <v>21632</v>
      </c>
    </row>
    <row r="958" spans="1:6" x14ac:dyDescent="0.25">
      <c r="A958" t="s">
        <v>5745</v>
      </c>
      <c r="B958" s="100" t="s">
        <v>6040</v>
      </c>
      <c r="C958" s="99" t="s">
        <v>6041</v>
      </c>
      <c r="D958" s="124">
        <v>4112</v>
      </c>
      <c r="E958" s="157">
        <f>VLOOKUP(D958,'SOAT LIQ'!$A$87:$C$3416,3,FALSE)</f>
        <v>12</v>
      </c>
      <c r="F958" t="s">
        <v>21632</v>
      </c>
    </row>
    <row r="959" spans="1:6" x14ac:dyDescent="0.25">
      <c r="A959" t="s">
        <v>5748</v>
      </c>
      <c r="B959" s="100" t="s">
        <v>6042</v>
      </c>
      <c r="C959" s="99" t="s">
        <v>6036</v>
      </c>
      <c r="D959" s="124">
        <v>4110</v>
      </c>
      <c r="E959" s="157">
        <f>VLOOKUP(D959,'SOAT LIQ'!$A$87:$C$3416,3,FALSE)</f>
        <v>11</v>
      </c>
      <c r="F959" t="s">
        <v>21632</v>
      </c>
    </row>
    <row r="960" spans="1:6" x14ac:dyDescent="0.25">
      <c r="A960" t="s">
        <v>5745</v>
      </c>
      <c r="B960" s="100" t="s">
        <v>6042</v>
      </c>
      <c r="C960" s="99" t="s">
        <v>6036</v>
      </c>
      <c r="D960" s="124">
        <v>4110</v>
      </c>
      <c r="E960" s="157">
        <f>VLOOKUP(D960,'SOAT LIQ'!$A$87:$C$3416,3,FALSE)</f>
        <v>11</v>
      </c>
      <c r="F960" t="s">
        <v>21632</v>
      </c>
    </row>
    <row r="961" spans="1:6" x14ac:dyDescent="0.25">
      <c r="A961" t="s">
        <v>5748</v>
      </c>
      <c r="B961" s="100" t="s">
        <v>6043</v>
      </c>
      <c r="C961" s="99" t="s">
        <v>6044</v>
      </c>
      <c r="D961" s="124">
        <v>4110</v>
      </c>
      <c r="E961" s="157">
        <f>VLOOKUP(D961,'SOAT LIQ'!$A$87:$C$3416,3,FALSE)</f>
        <v>11</v>
      </c>
      <c r="F961" t="s">
        <v>21632</v>
      </c>
    </row>
    <row r="962" spans="1:6" x14ac:dyDescent="0.25">
      <c r="A962" t="s">
        <v>5745</v>
      </c>
      <c r="B962" s="100" t="s">
        <v>6043</v>
      </c>
      <c r="C962" s="99" t="s">
        <v>6044</v>
      </c>
      <c r="D962" s="124">
        <v>4110</v>
      </c>
      <c r="E962" s="157">
        <f>VLOOKUP(D962,'SOAT LIQ'!$A$87:$C$3416,3,FALSE)</f>
        <v>11</v>
      </c>
      <c r="F962" t="s">
        <v>21632</v>
      </c>
    </row>
    <row r="963" spans="1:6" x14ac:dyDescent="0.25">
      <c r="A963" t="s">
        <v>5748</v>
      </c>
      <c r="B963" s="100" t="s">
        <v>6045</v>
      </c>
      <c r="C963" s="99" t="s">
        <v>6046</v>
      </c>
      <c r="D963" s="124">
        <v>4112</v>
      </c>
      <c r="E963" s="157">
        <f>VLOOKUP(D963,'SOAT LIQ'!$A$87:$C$3416,3,FALSE)</f>
        <v>12</v>
      </c>
      <c r="F963" t="s">
        <v>21632</v>
      </c>
    </row>
    <row r="964" spans="1:6" x14ac:dyDescent="0.25">
      <c r="A964" t="s">
        <v>4339</v>
      </c>
      <c r="B964" s="100" t="s">
        <v>6045</v>
      </c>
      <c r="C964" s="99" t="s">
        <v>6046</v>
      </c>
      <c r="D964" s="124">
        <v>4112</v>
      </c>
      <c r="E964" s="157">
        <f>VLOOKUP(D964,'SOAT LIQ'!$A$87:$C$3416,3,FALSE)</f>
        <v>12</v>
      </c>
      <c r="F964" t="s">
        <v>21632</v>
      </c>
    </row>
    <row r="965" spans="1:6" x14ac:dyDescent="0.25">
      <c r="A965" t="s">
        <v>5745</v>
      </c>
      <c r="B965" s="100" t="s">
        <v>6045</v>
      </c>
      <c r="C965" s="99" t="s">
        <v>6046</v>
      </c>
      <c r="D965" s="124">
        <v>4112</v>
      </c>
      <c r="E965" s="157">
        <f>VLOOKUP(D965,'SOAT LIQ'!$A$87:$C$3416,3,FALSE)</f>
        <v>12</v>
      </c>
      <c r="F965" t="s">
        <v>21632</v>
      </c>
    </row>
    <row r="966" spans="1:6" x14ac:dyDescent="0.25">
      <c r="A966" t="s">
        <v>5748</v>
      </c>
      <c r="B966" s="100" t="s">
        <v>6047</v>
      </c>
      <c r="C966" s="99" t="s">
        <v>6046</v>
      </c>
      <c r="D966" s="124">
        <v>4112</v>
      </c>
      <c r="E966" s="157">
        <f>VLOOKUP(D966,'SOAT LIQ'!$A$87:$C$3416,3,FALSE)</f>
        <v>12</v>
      </c>
      <c r="F966" t="s">
        <v>21632</v>
      </c>
    </row>
    <row r="967" spans="1:6" x14ac:dyDescent="0.25">
      <c r="A967" t="s">
        <v>5745</v>
      </c>
      <c r="B967" s="100" t="s">
        <v>6047</v>
      </c>
      <c r="C967" s="99" t="s">
        <v>6046</v>
      </c>
      <c r="D967" s="124">
        <v>4112</v>
      </c>
      <c r="E967" s="157">
        <f>VLOOKUP(D967,'SOAT LIQ'!$A$87:$C$3416,3,FALSE)</f>
        <v>12</v>
      </c>
      <c r="F967" t="s">
        <v>21632</v>
      </c>
    </row>
    <row r="968" spans="1:6" x14ac:dyDescent="0.25">
      <c r="A968" t="s">
        <v>5748</v>
      </c>
      <c r="B968" s="100" t="s">
        <v>6048</v>
      </c>
      <c r="C968" s="99" t="s">
        <v>6049</v>
      </c>
      <c r="D968" s="124">
        <v>4122</v>
      </c>
      <c r="E968" s="157">
        <f>VLOOKUP(D968,'SOAT LIQ'!$A$87:$C$3416,3,FALSE)</f>
        <v>9</v>
      </c>
      <c r="F968" t="s">
        <v>21632</v>
      </c>
    </row>
    <row r="969" spans="1:6" x14ac:dyDescent="0.25">
      <c r="A969" t="s">
        <v>4339</v>
      </c>
      <c r="B969" s="100" t="s">
        <v>6048</v>
      </c>
      <c r="C969" s="99" t="s">
        <v>6049</v>
      </c>
      <c r="D969" s="124">
        <v>4122</v>
      </c>
      <c r="E969" s="157">
        <f>VLOOKUP(D969,'SOAT LIQ'!$A$87:$C$3416,3,FALSE)</f>
        <v>9</v>
      </c>
      <c r="F969" t="s">
        <v>21632</v>
      </c>
    </row>
    <row r="970" spans="1:6" x14ac:dyDescent="0.25">
      <c r="A970" t="s">
        <v>5745</v>
      </c>
      <c r="B970" s="100" t="s">
        <v>6048</v>
      </c>
      <c r="C970" s="99" t="s">
        <v>6049</v>
      </c>
      <c r="D970" s="124">
        <v>4122</v>
      </c>
      <c r="E970" s="157">
        <f>VLOOKUP(D970,'SOAT LIQ'!$A$87:$C$3416,3,FALSE)</f>
        <v>9</v>
      </c>
      <c r="F970" t="s">
        <v>21632</v>
      </c>
    </row>
    <row r="971" spans="1:6" x14ac:dyDescent="0.25">
      <c r="A971" t="s">
        <v>5750</v>
      </c>
      <c r="B971" s="100" t="s">
        <v>6048</v>
      </c>
      <c r="C971" s="99" t="s">
        <v>6049</v>
      </c>
      <c r="D971" s="124">
        <v>4122</v>
      </c>
      <c r="E971" s="157">
        <f>VLOOKUP(D971,'SOAT LIQ'!$A$87:$C$3416,3,FALSE)</f>
        <v>9</v>
      </c>
      <c r="F971" t="s">
        <v>21632</v>
      </c>
    </row>
    <row r="972" spans="1:6" x14ac:dyDescent="0.25">
      <c r="A972" t="s">
        <v>5750</v>
      </c>
      <c r="B972" s="100" t="s">
        <v>6050</v>
      </c>
      <c r="C972" s="99" t="s">
        <v>6049</v>
      </c>
      <c r="D972" s="124">
        <v>4122</v>
      </c>
      <c r="E972" s="157">
        <f>VLOOKUP(D972,'SOAT LIQ'!$A$87:$C$3416,3,FALSE)</f>
        <v>9</v>
      </c>
      <c r="F972" t="s">
        <v>21632</v>
      </c>
    </row>
    <row r="973" spans="1:6" x14ac:dyDescent="0.25">
      <c r="A973" t="s">
        <v>4339</v>
      </c>
      <c r="B973" s="100" t="s">
        <v>6050</v>
      </c>
      <c r="C973" s="99" t="s">
        <v>6049</v>
      </c>
      <c r="D973" s="124">
        <v>4122</v>
      </c>
      <c r="E973" s="157">
        <f>VLOOKUP(D973,'SOAT LIQ'!$A$87:$C$3416,3,FALSE)</f>
        <v>9</v>
      </c>
      <c r="F973" t="s">
        <v>21632</v>
      </c>
    </row>
    <row r="974" spans="1:6" x14ac:dyDescent="0.25">
      <c r="A974" t="s">
        <v>5745</v>
      </c>
      <c r="B974" s="100" t="s">
        <v>6050</v>
      </c>
      <c r="C974" s="99" t="s">
        <v>6049</v>
      </c>
      <c r="D974" s="124">
        <v>4122</v>
      </c>
      <c r="E974" s="157">
        <f>VLOOKUP(D974,'SOAT LIQ'!$A$87:$C$3416,3,FALSE)</f>
        <v>9</v>
      </c>
      <c r="F974" t="s">
        <v>21632</v>
      </c>
    </row>
    <row r="975" spans="1:6" x14ac:dyDescent="0.25">
      <c r="A975" t="s">
        <v>5748</v>
      </c>
      <c r="B975" s="100" t="s">
        <v>6050</v>
      </c>
      <c r="C975" s="99" t="s">
        <v>6049</v>
      </c>
      <c r="D975" s="124">
        <v>4122</v>
      </c>
      <c r="E975" s="157">
        <f>VLOOKUP(D975,'SOAT LIQ'!$A$87:$C$3416,3,FALSE)</f>
        <v>9</v>
      </c>
      <c r="F975" t="s">
        <v>21632</v>
      </c>
    </row>
    <row r="976" spans="1:6" x14ac:dyDescent="0.25">
      <c r="A976" t="s">
        <v>5748</v>
      </c>
      <c r="B976" s="100" t="s">
        <v>6051</v>
      </c>
      <c r="C976" s="99" t="s">
        <v>6049</v>
      </c>
      <c r="D976" s="124">
        <v>4122</v>
      </c>
      <c r="E976" s="157">
        <f>VLOOKUP(D976,'SOAT LIQ'!$A$87:$C$3416,3,FALSE)</f>
        <v>9</v>
      </c>
      <c r="F976" t="s">
        <v>21632</v>
      </c>
    </row>
    <row r="977" spans="1:6" x14ac:dyDescent="0.25">
      <c r="A977" t="s">
        <v>5745</v>
      </c>
      <c r="B977" s="100" t="s">
        <v>6051</v>
      </c>
      <c r="C977" s="99" t="s">
        <v>6049</v>
      </c>
      <c r="D977" s="124">
        <v>4122</v>
      </c>
      <c r="E977" s="157">
        <f>VLOOKUP(D977,'SOAT LIQ'!$A$87:$C$3416,3,FALSE)</f>
        <v>9</v>
      </c>
      <c r="F977" t="s">
        <v>21632</v>
      </c>
    </row>
    <row r="978" spans="1:6" x14ac:dyDescent="0.25">
      <c r="A978" t="s">
        <v>5748</v>
      </c>
      <c r="B978" s="100" t="s">
        <v>6052</v>
      </c>
      <c r="C978" s="99" t="s">
        <v>6041</v>
      </c>
      <c r="D978" s="124">
        <v>4130</v>
      </c>
      <c r="E978" s="157">
        <f>VLOOKUP(D978,'SOAT LIQ'!$A$87:$C$3416,3,FALSE)</f>
        <v>13</v>
      </c>
      <c r="F978" t="s">
        <v>21632</v>
      </c>
    </row>
    <row r="979" spans="1:6" x14ac:dyDescent="0.25">
      <c r="A979" t="s">
        <v>4339</v>
      </c>
      <c r="B979" s="100" t="s">
        <v>6052</v>
      </c>
      <c r="C979" s="99" t="s">
        <v>6041</v>
      </c>
      <c r="D979" s="124">
        <v>4130</v>
      </c>
      <c r="E979" s="157">
        <f>VLOOKUP(D979,'SOAT LIQ'!$A$87:$C$3416,3,FALSE)</f>
        <v>13</v>
      </c>
      <c r="F979" t="s">
        <v>21632</v>
      </c>
    </row>
    <row r="980" spans="1:6" x14ac:dyDescent="0.25">
      <c r="A980" t="s">
        <v>5745</v>
      </c>
      <c r="B980" s="100" t="s">
        <v>6052</v>
      </c>
      <c r="C980" s="99" t="s">
        <v>6041</v>
      </c>
      <c r="D980" s="124">
        <v>4130</v>
      </c>
      <c r="E980" s="157">
        <f>VLOOKUP(D980,'SOAT LIQ'!$A$87:$C$3416,3,FALSE)</f>
        <v>13</v>
      </c>
      <c r="F980" t="s">
        <v>21632</v>
      </c>
    </row>
    <row r="981" spans="1:6" x14ac:dyDescent="0.25">
      <c r="A981" t="s">
        <v>5750</v>
      </c>
      <c r="B981" s="100" t="s">
        <v>6052</v>
      </c>
      <c r="C981" s="99" t="s">
        <v>6041</v>
      </c>
      <c r="D981" s="124">
        <v>4130</v>
      </c>
      <c r="E981" s="157">
        <f>VLOOKUP(D981,'SOAT LIQ'!$A$87:$C$3416,3,FALSE)</f>
        <v>13</v>
      </c>
      <c r="F981" t="s">
        <v>21632</v>
      </c>
    </row>
    <row r="982" spans="1:6" x14ac:dyDescent="0.25">
      <c r="A982" t="s">
        <v>5750</v>
      </c>
      <c r="B982" s="100" t="s">
        <v>6053</v>
      </c>
      <c r="C982" s="99" t="s">
        <v>6041</v>
      </c>
      <c r="D982" s="124">
        <v>4130</v>
      </c>
      <c r="E982" s="157">
        <f>VLOOKUP(D982,'SOAT LIQ'!$A$87:$C$3416,3,FALSE)</f>
        <v>13</v>
      </c>
      <c r="F982" t="s">
        <v>21632</v>
      </c>
    </row>
    <row r="983" spans="1:6" x14ac:dyDescent="0.25">
      <c r="A983" t="s">
        <v>5745</v>
      </c>
      <c r="B983" s="100" t="s">
        <v>6053</v>
      </c>
      <c r="C983" s="99" t="s">
        <v>6041</v>
      </c>
      <c r="D983" s="124">
        <v>4130</v>
      </c>
      <c r="E983" s="157">
        <f>VLOOKUP(D983,'SOAT LIQ'!$A$87:$C$3416,3,FALSE)</f>
        <v>13</v>
      </c>
      <c r="F983" t="s">
        <v>21632</v>
      </c>
    </row>
    <row r="984" spans="1:6" x14ac:dyDescent="0.25">
      <c r="A984" t="s">
        <v>5748</v>
      </c>
      <c r="B984" s="100" t="s">
        <v>6053</v>
      </c>
      <c r="C984" s="99" t="s">
        <v>6041</v>
      </c>
      <c r="D984" s="124">
        <v>4130</v>
      </c>
      <c r="E984" s="157">
        <f>VLOOKUP(D984,'SOAT LIQ'!$A$87:$C$3416,3,FALSE)</f>
        <v>13</v>
      </c>
      <c r="F984" t="s">
        <v>21632</v>
      </c>
    </row>
    <row r="985" spans="1:6" x14ac:dyDescent="0.25">
      <c r="A985" t="s">
        <v>5748</v>
      </c>
      <c r="B985" s="100" t="s">
        <v>6054</v>
      </c>
      <c r="C985" s="99" t="s">
        <v>6036</v>
      </c>
      <c r="D985" s="124">
        <v>4130</v>
      </c>
      <c r="E985" s="157">
        <f>VLOOKUP(D985,'SOAT LIQ'!$A$87:$C$3416,3,FALSE)</f>
        <v>13</v>
      </c>
      <c r="F985" t="s">
        <v>21632</v>
      </c>
    </row>
    <row r="986" spans="1:6" x14ac:dyDescent="0.25">
      <c r="A986" t="s">
        <v>4339</v>
      </c>
      <c r="B986" s="100" t="s">
        <v>6054</v>
      </c>
      <c r="C986" s="99" t="s">
        <v>6036</v>
      </c>
      <c r="D986" s="124">
        <v>4130</v>
      </c>
      <c r="E986" s="157">
        <f>VLOOKUP(D986,'SOAT LIQ'!$A$87:$C$3416,3,FALSE)</f>
        <v>13</v>
      </c>
      <c r="F986" t="s">
        <v>21632</v>
      </c>
    </row>
    <row r="987" spans="1:6" x14ac:dyDescent="0.25">
      <c r="A987" t="s">
        <v>5745</v>
      </c>
      <c r="B987" s="100" t="s">
        <v>6054</v>
      </c>
      <c r="C987" s="99" t="s">
        <v>6036</v>
      </c>
      <c r="D987" s="124">
        <v>4130</v>
      </c>
      <c r="E987" s="157">
        <f>VLOOKUP(D987,'SOAT LIQ'!$A$87:$C$3416,3,FALSE)</f>
        <v>13</v>
      </c>
      <c r="F987" t="s">
        <v>21632</v>
      </c>
    </row>
    <row r="988" spans="1:6" x14ac:dyDescent="0.25">
      <c r="A988" t="s">
        <v>5748</v>
      </c>
      <c r="B988" s="100" t="s">
        <v>6055</v>
      </c>
      <c r="C988" s="99" t="s">
        <v>6036</v>
      </c>
      <c r="D988" s="124">
        <v>4130</v>
      </c>
      <c r="E988" s="157">
        <f>VLOOKUP(D988,'SOAT LIQ'!$A$87:$C$3416,3,FALSE)</f>
        <v>13</v>
      </c>
      <c r="F988" t="s">
        <v>21632</v>
      </c>
    </row>
    <row r="989" spans="1:6" x14ac:dyDescent="0.25">
      <c r="A989" t="s">
        <v>5745</v>
      </c>
      <c r="B989" s="100" t="s">
        <v>6055</v>
      </c>
      <c r="C989" s="99" t="s">
        <v>6036</v>
      </c>
      <c r="D989" s="124">
        <v>4130</v>
      </c>
      <c r="E989" s="157">
        <f>VLOOKUP(D989,'SOAT LIQ'!$A$87:$C$3416,3,FALSE)</f>
        <v>13</v>
      </c>
      <c r="F989" t="s">
        <v>21632</v>
      </c>
    </row>
    <row r="990" spans="1:6" x14ac:dyDescent="0.25">
      <c r="A990" t="s">
        <v>5750</v>
      </c>
      <c r="B990" s="100" t="s">
        <v>6056</v>
      </c>
      <c r="C990" s="99" t="s">
        <v>6024</v>
      </c>
      <c r="D990" s="124">
        <v>4102</v>
      </c>
      <c r="E990" s="157">
        <f>VLOOKUP(D990,'SOAT LIQ'!$A$87:$C$3416,3,FALSE)</f>
        <v>10</v>
      </c>
      <c r="F990" t="s">
        <v>21632</v>
      </c>
    </row>
    <row r="991" spans="1:6" x14ac:dyDescent="0.25">
      <c r="A991" t="s">
        <v>5745</v>
      </c>
      <c r="B991" s="100" t="s">
        <v>6056</v>
      </c>
      <c r="C991" s="99" t="s">
        <v>6024</v>
      </c>
      <c r="D991" s="124">
        <v>4102</v>
      </c>
      <c r="E991" s="157">
        <f>VLOOKUP(D991,'SOAT LIQ'!$A$87:$C$3416,3,FALSE)</f>
        <v>10</v>
      </c>
      <c r="F991" t="s">
        <v>21632</v>
      </c>
    </row>
    <row r="992" spans="1:6" x14ac:dyDescent="0.25">
      <c r="A992" t="s">
        <v>5748</v>
      </c>
      <c r="B992" s="100" t="s">
        <v>6056</v>
      </c>
      <c r="C992" s="99" t="s">
        <v>6024</v>
      </c>
      <c r="D992" s="124">
        <v>4102</v>
      </c>
      <c r="E992" s="157">
        <f>VLOOKUP(D992,'SOAT LIQ'!$A$87:$C$3416,3,FALSE)</f>
        <v>10</v>
      </c>
      <c r="F992" t="s">
        <v>21632</v>
      </c>
    </row>
    <row r="993" spans="1:6" x14ac:dyDescent="0.25">
      <c r="A993" t="s">
        <v>5936</v>
      </c>
      <c r="B993" s="100" t="s">
        <v>6056</v>
      </c>
      <c r="C993" s="99" t="s">
        <v>6024</v>
      </c>
      <c r="D993" s="124">
        <v>4102</v>
      </c>
      <c r="E993" s="157">
        <f>VLOOKUP(D993,'SOAT LIQ'!$A$87:$C$3416,3,FALSE)</f>
        <v>10</v>
      </c>
      <c r="F993" t="s">
        <v>21632</v>
      </c>
    </row>
    <row r="994" spans="1:6" x14ac:dyDescent="0.25">
      <c r="A994" t="s">
        <v>5936</v>
      </c>
      <c r="B994" s="100" t="s">
        <v>6057</v>
      </c>
      <c r="C994" s="99" t="s">
        <v>6024</v>
      </c>
      <c r="D994" s="124">
        <v>4102</v>
      </c>
      <c r="E994" s="157">
        <f>VLOOKUP(D994,'SOAT LIQ'!$A$87:$C$3416,3,FALSE)</f>
        <v>10</v>
      </c>
      <c r="F994" t="s">
        <v>21632</v>
      </c>
    </row>
    <row r="995" spans="1:6" x14ac:dyDescent="0.25">
      <c r="A995" t="s">
        <v>5745</v>
      </c>
      <c r="B995" s="100" t="s">
        <v>6057</v>
      </c>
      <c r="C995" s="99" t="s">
        <v>6024</v>
      </c>
      <c r="D995" s="124">
        <v>4102</v>
      </c>
      <c r="E995" s="157">
        <f>VLOOKUP(D995,'SOAT LIQ'!$A$87:$C$3416,3,FALSE)</f>
        <v>10</v>
      </c>
      <c r="F995" t="s">
        <v>21632</v>
      </c>
    </row>
    <row r="996" spans="1:6" x14ac:dyDescent="0.25">
      <c r="A996" t="s">
        <v>5748</v>
      </c>
      <c r="B996" s="100" t="s">
        <v>6058</v>
      </c>
      <c r="C996" s="99" t="s">
        <v>6024</v>
      </c>
      <c r="D996" s="124">
        <v>4102</v>
      </c>
      <c r="E996" s="157">
        <f>VLOOKUP(D996,'SOAT LIQ'!$A$87:$C$3416,3,FALSE)</f>
        <v>10</v>
      </c>
      <c r="F996" t="s">
        <v>21632</v>
      </c>
    </row>
    <row r="997" spans="1:6" x14ac:dyDescent="0.25">
      <c r="A997" t="s">
        <v>5745</v>
      </c>
      <c r="B997" s="100" t="s">
        <v>6058</v>
      </c>
      <c r="C997" s="99" t="s">
        <v>6024</v>
      </c>
      <c r="D997" s="124">
        <v>4102</v>
      </c>
      <c r="E997" s="157">
        <f>VLOOKUP(D997,'SOAT LIQ'!$A$87:$C$3416,3,FALSE)</f>
        <v>10</v>
      </c>
      <c r="F997" t="s">
        <v>21632</v>
      </c>
    </row>
    <row r="998" spans="1:6" x14ac:dyDescent="0.25">
      <c r="A998" t="s">
        <v>5748</v>
      </c>
      <c r="B998" s="100" t="s">
        <v>6059</v>
      </c>
      <c r="C998" s="99" t="s">
        <v>6060</v>
      </c>
      <c r="D998" s="124">
        <v>4110</v>
      </c>
      <c r="E998" s="157">
        <f>VLOOKUP(D998,'SOAT LIQ'!$A$87:$C$3416,3,FALSE)</f>
        <v>11</v>
      </c>
      <c r="F998" t="s">
        <v>21632</v>
      </c>
    </row>
    <row r="999" spans="1:6" x14ac:dyDescent="0.25">
      <c r="A999" t="s">
        <v>5745</v>
      </c>
      <c r="B999" s="100" t="s">
        <v>6059</v>
      </c>
      <c r="C999" s="99" t="s">
        <v>6060</v>
      </c>
      <c r="D999" s="124">
        <v>4110</v>
      </c>
      <c r="E999" s="157">
        <f>VLOOKUP(D999,'SOAT LIQ'!$A$87:$C$3416,3,FALSE)</f>
        <v>11</v>
      </c>
      <c r="F999" t="s">
        <v>21632</v>
      </c>
    </row>
    <row r="1000" spans="1:6" x14ac:dyDescent="0.25">
      <c r="A1000" t="s">
        <v>5748</v>
      </c>
      <c r="B1000" s="100" t="s">
        <v>6061</v>
      </c>
      <c r="C1000" s="99" t="s">
        <v>6060</v>
      </c>
      <c r="D1000" s="124">
        <v>4110</v>
      </c>
      <c r="E1000" s="157">
        <f>VLOOKUP(D1000,'SOAT LIQ'!$A$87:$C$3416,3,FALSE)</f>
        <v>11</v>
      </c>
      <c r="F1000" t="s">
        <v>21632</v>
      </c>
    </row>
    <row r="1001" spans="1:6" x14ac:dyDescent="0.25">
      <c r="A1001" t="s">
        <v>5745</v>
      </c>
      <c r="B1001" s="100" t="s">
        <v>6061</v>
      </c>
      <c r="C1001" s="99" t="s">
        <v>6060</v>
      </c>
      <c r="D1001" s="124">
        <v>4110</v>
      </c>
      <c r="E1001" s="157">
        <f>VLOOKUP(D1001,'SOAT LIQ'!$A$87:$C$3416,3,FALSE)</f>
        <v>11</v>
      </c>
      <c r="F1001" t="s">
        <v>21632</v>
      </c>
    </row>
    <row r="1002" spans="1:6" x14ac:dyDescent="0.25">
      <c r="A1002" t="s">
        <v>5748</v>
      </c>
      <c r="B1002" s="100" t="s">
        <v>6062</v>
      </c>
      <c r="C1002" s="99" t="s">
        <v>6060</v>
      </c>
      <c r="D1002" s="124">
        <v>4110</v>
      </c>
      <c r="E1002" s="157">
        <f>VLOOKUP(D1002,'SOAT LIQ'!$A$87:$C$3416,3,FALSE)</f>
        <v>11</v>
      </c>
      <c r="F1002" t="s">
        <v>21632</v>
      </c>
    </row>
    <row r="1003" spans="1:6" x14ac:dyDescent="0.25">
      <c r="A1003" t="s">
        <v>5745</v>
      </c>
      <c r="B1003" s="100" t="s">
        <v>6062</v>
      </c>
      <c r="C1003" s="99" t="s">
        <v>6060</v>
      </c>
      <c r="D1003" s="124">
        <v>4110</v>
      </c>
      <c r="E1003" s="157">
        <f>VLOOKUP(D1003,'SOAT LIQ'!$A$87:$C$3416,3,FALSE)</f>
        <v>11</v>
      </c>
      <c r="F1003" t="s">
        <v>21632</v>
      </c>
    </row>
    <row r="1004" spans="1:6" x14ac:dyDescent="0.25">
      <c r="A1004" t="s">
        <v>4339</v>
      </c>
      <c r="B1004" s="100" t="s">
        <v>6063</v>
      </c>
      <c r="C1004" s="99" t="s">
        <v>6064</v>
      </c>
      <c r="D1004" s="124">
        <v>9121</v>
      </c>
      <c r="E1004" s="157">
        <f>VLOOKUP(D1004,'SOAT LIQ'!$A$87:$C$3416,3,FALSE)</f>
        <v>10</v>
      </c>
      <c r="F1004" t="s">
        <v>21632</v>
      </c>
    </row>
    <row r="1005" spans="1:6" x14ac:dyDescent="0.25">
      <c r="A1005" t="s">
        <v>5969</v>
      </c>
      <c r="B1005" s="100" t="s">
        <v>6063</v>
      </c>
      <c r="C1005" s="99" t="s">
        <v>6064</v>
      </c>
      <c r="D1005" s="124">
        <v>9121</v>
      </c>
      <c r="E1005" s="157">
        <f>VLOOKUP(D1005,'SOAT LIQ'!$A$87:$C$3416,3,FALSE)</f>
        <v>10</v>
      </c>
      <c r="F1005" t="s">
        <v>21632</v>
      </c>
    </row>
    <row r="1006" spans="1:6" x14ac:dyDescent="0.25">
      <c r="A1006" t="s">
        <v>5750</v>
      </c>
      <c r="B1006" s="100" t="s">
        <v>6063</v>
      </c>
      <c r="C1006" s="99" t="s">
        <v>6064</v>
      </c>
      <c r="D1006" s="124">
        <v>9121</v>
      </c>
      <c r="E1006" s="157">
        <f>VLOOKUP(D1006,'SOAT LIQ'!$A$87:$C$3416,3,FALSE)</f>
        <v>10</v>
      </c>
      <c r="F1006" t="s">
        <v>21632</v>
      </c>
    </row>
    <row r="1007" spans="1:6" x14ac:dyDescent="0.25">
      <c r="A1007" t="s">
        <v>5796</v>
      </c>
      <c r="B1007" s="100" t="s">
        <v>6063</v>
      </c>
      <c r="C1007" s="99" t="s">
        <v>6064</v>
      </c>
      <c r="D1007" s="124">
        <v>9121</v>
      </c>
      <c r="E1007" s="157">
        <f>VLOOKUP(D1007,'SOAT LIQ'!$A$87:$C$3416,3,FALSE)</f>
        <v>10</v>
      </c>
      <c r="F1007" t="s">
        <v>21632</v>
      </c>
    </row>
    <row r="1008" spans="1:6" x14ac:dyDescent="0.25">
      <c r="A1008" t="s">
        <v>5965</v>
      </c>
      <c r="B1008" s="100" t="s">
        <v>6065</v>
      </c>
      <c r="C1008" s="99" t="s">
        <v>6064</v>
      </c>
      <c r="D1008" s="124">
        <v>18600</v>
      </c>
      <c r="E1008" s="157">
        <f>VLOOKUP(D1008,'SOAT LIQ'!$A$87:$C$3416,3,FALSE)</f>
        <v>5</v>
      </c>
      <c r="F1008" t="s">
        <v>21632</v>
      </c>
    </row>
    <row r="1009" spans="1:6" x14ac:dyDescent="0.25">
      <c r="A1009" t="s">
        <v>5969</v>
      </c>
      <c r="B1009" s="100" t="s">
        <v>6065</v>
      </c>
      <c r="C1009" s="99" t="s">
        <v>6064</v>
      </c>
      <c r="D1009" s="124">
        <v>18600</v>
      </c>
      <c r="E1009" s="157">
        <f>VLOOKUP(D1009,'SOAT LIQ'!$A$87:$C$3416,3,FALSE)</f>
        <v>5</v>
      </c>
      <c r="F1009" t="s">
        <v>21632</v>
      </c>
    </row>
    <row r="1010" spans="1:6" x14ac:dyDescent="0.25">
      <c r="A1010" t="s">
        <v>5750</v>
      </c>
      <c r="B1010" s="100" t="s">
        <v>6065</v>
      </c>
      <c r="C1010" s="99" t="s">
        <v>6064</v>
      </c>
      <c r="D1010" s="124">
        <v>18600</v>
      </c>
      <c r="E1010" s="157">
        <f>VLOOKUP(D1010,'SOAT LIQ'!$A$87:$C$3416,3,FALSE)</f>
        <v>5</v>
      </c>
      <c r="F1010" t="s">
        <v>21632</v>
      </c>
    </row>
    <row r="1011" spans="1:6" x14ac:dyDescent="0.25">
      <c r="A1011" t="s">
        <v>6023</v>
      </c>
      <c r="B1011" s="100" t="s">
        <v>6065</v>
      </c>
      <c r="C1011" s="99" t="s">
        <v>6064</v>
      </c>
      <c r="D1011" s="124">
        <v>18600</v>
      </c>
      <c r="E1011" s="157">
        <f>VLOOKUP(D1011,'SOAT LIQ'!$A$87:$C$3416,3,FALSE)</f>
        <v>5</v>
      </c>
      <c r="F1011" t="s">
        <v>21632</v>
      </c>
    </row>
    <row r="1012" spans="1:6" x14ac:dyDescent="0.25">
      <c r="A1012" t="s">
        <v>4339</v>
      </c>
      <c r="B1012" s="100" t="s">
        <v>6065</v>
      </c>
      <c r="C1012" s="99" t="s">
        <v>6064</v>
      </c>
      <c r="D1012" s="124">
        <v>18600</v>
      </c>
      <c r="E1012" s="157">
        <f>VLOOKUP(D1012,'SOAT LIQ'!$A$87:$C$3416,3,FALSE)</f>
        <v>5</v>
      </c>
      <c r="F1012" t="s">
        <v>21632</v>
      </c>
    </row>
    <row r="1013" spans="1:6" x14ac:dyDescent="0.25">
      <c r="A1013" t="s">
        <v>4339</v>
      </c>
      <c r="B1013" s="100" t="s">
        <v>6066</v>
      </c>
      <c r="C1013" s="99" t="s">
        <v>6067</v>
      </c>
      <c r="D1013" s="124">
        <v>17603</v>
      </c>
      <c r="E1013" s="157">
        <f>VLOOKUP(D1013,'SOAT LIQ'!$A$87:$C$3416,3,FALSE)</f>
        <v>8</v>
      </c>
      <c r="F1013" t="s">
        <v>21632</v>
      </c>
    </row>
    <row r="1014" spans="1:6" x14ac:dyDescent="0.25">
      <c r="A1014" t="s">
        <v>5750</v>
      </c>
      <c r="B1014" s="100" t="s">
        <v>6066</v>
      </c>
      <c r="C1014" s="99" t="s">
        <v>6067</v>
      </c>
      <c r="D1014" s="124">
        <v>17603</v>
      </c>
      <c r="E1014" s="157">
        <f>VLOOKUP(D1014,'SOAT LIQ'!$A$87:$C$3416,3,FALSE)</f>
        <v>8</v>
      </c>
      <c r="F1014" t="s">
        <v>21632</v>
      </c>
    </row>
    <row r="1015" spans="1:6" x14ac:dyDescent="0.25">
      <c r="A1015" t="s">
        <v>6023</v>
      </c>
      <c r="B1015" s="100" t="s">
        <v>6066</v>
      </c>
      <c r="C1015" s="99" t="s">
        <v>6067</v>
      </c>
      <c r="D1015" s="124">
        <v>17603</v>
      </c>
      <c r="E1015" s="157">
        <f>VLOOKUP(D1015,'SOAT LIQ'!$A$87:$C$3416,3,FALSE)</f>
        <v>8</v>
      </c>
      <c r="F1015" t="s">
        <v>21632</v>
      </c>
    </row>
    <row r="1016" spans="1:6" x14ac:dyDescent="0.25">
      <c r="A1016" t="s">
        <v>4339</v>
      </c>
      <c r="B1016" s="100" t="s">
        <v>6068</v>
      </c>
      <c r="C1016" s="99" t="s">
        <v>6069</v>
      </c>
      <c r="D1016" s="124">
        <v>17603</v>
      </c>
      <c r="E1016" s="157">
        <f>VLOOKUP(D1016,'SOAT LIQ'!$A$87:$C$3416,3,FALSE)</f>
        <v>8</v>
      </c>
      <c r="F1016" t="s">
        <v>21632</v>
      </c>
    </row>
    <row r="1017" spans="1:6" x14ac:dyDescent="0.25">
      <c r="A1017" t="s">
        <v>5509</v>
      </c>
      <c r="B1017" s="100" t="s">
        <v>6068</v>
      </c>
      <c r="C1017" s="99" t="s">
        <v>6069</v>
      </c>
      <c r="D1017" s="124">
        <v>17603</v>
      </c>
      <c r="E1017" s="157">
        <f>VLOOKUP(D1017,'SOAT LIQ'!$A$87:$C$3416,3,FALSE)</f>
        <v>8</v>
      </c>
      <c r="F1017" t="s">
        <v>21632</v>
      </c>
    </row>
    <row r="1018" spans="1:6" x14ac:dyDescent="0.25">
      <c r="A1018" t="s">
        <v>5750</v>
      </c>
      <c r="B1018" s="100" t="s">
        <v>6068</v>
      </c>
      <c r="C1018" s="99" t="s">
        <v>6069</v>
      </c>
      <c r="D1018" s="124">
        <v>17603</v>
      </c>
      <c r="E1018" s="157">
        <f>VLOOKUP(D1018,'SOAT LIQ'!$A$87:$C$3416,3,FALSE)</f>
        <v>8</v>
      </c>
      <c r="F1018" t="s">
        <v>21632</v>
      </c>
    </row>
    <row r="1019" spans="1:6" x14ac:dyDescent="0.25">
      <c r="A1019" t="s">
        <v>6023</v>
      </c>
      <c r="B1019" s="100" t="s">
        <v>6068</v>
      </c>
      <c r="C1019" s="99" t="s">
        <v>6069</v>
      </c>
      <c r="D1019" s="124">
        <v>17603</v>
      </c>
      <c r="E1019" s="157">
        <f>VLOOKUP(D1019,'SOAT LIQ'!$A$87:$C$3416,3,FALSE)</f>
        <v>8</v>
      </c>
      <c r="F1019" t="s">
        <v>21632</v>
      </c>
    </row>
    <row r="1020" spans="1:6" x14ac:dyDescent="0.25">
      <c r="A1020" t="s">
        <v>6034</v>
      </c>
      <c r="B1020" s="100" t="s">
        <v>6068</v>
      </c>
      <c r="C1020" s="99" t="s">
        <v>6069</v>
      </c>
      <c r="D1020" s="124">
        <v>17603</v>
      </c>
      <c r="E1020" s="157">
        <f>VLOOKUP(D1020,'SOAT LIQ'!$A$87:$C$3416,3,FALSE)</f>
        <v>8</v>
      </c>
      <c r="F1020" t="s">
        <v>21632</v>
      </c>
    </row>
    <row r="1021" spans="1:6" x14ac:dyDescent="0.25">
      <c r="A1021" t="s">
        <v>4339</v>
      </c>
      <c r="B1021" s="100" t="s">
        <v>6070</v>
      </c>
      <c r="C1021" s="99" t="s">
        <v>6069</v>
      </c>
      <c r="D1021" s="124">
        <v>17603</v>
      </c>
      <c r="E1021" s="157">
        <f>VLOOKUP(D1021,'SOAT LIQ'!$A$87:$C$3416,3,FALSE)</f>
        <v>8</v>
      </c>
      <c r="F1021" t="s">
        <v>21632</v>
      </c>
    </row>
    <row r="1022" spans="1:6" x14ac:dyDescent="0.25">
      <c r="A1022" t="s">
        <v>5750</v>
      </c>
      <c r="B1022" s="100" t="s">
        <v>6070</v>
      </c>
      <c r="C1022" s="99" t="s">
        <v>6069</v>
      </c>
      <c r="D1022" s="124">
        <v>17603</v>
      </c>
      <c r="E1022" s="157">
        <f>VLOOKUP(D1022,'SOAT LIQ'!$A$87:$C$3416,3,FALSE)</f>
        <v>8</v>
      </c>
      <c r="F1022" t="s">
        <v>21632</v>
      </c>
    </row>
    <row r="1023" spans="1:6" x14ac:dyDescent="0.25">
      <c r="A1023" t="s">
        <v>6023</v>
      </c>
      <c r="B1023" s="100" t="s">
        <v>6070</v>
      </c>
      <c r="C1023" s="99" t="s">
        <v>6069</v>
      </c>
      <c r="D1023" s="124">
        <v>17603</v>
      </c>
      <c r="E1023" s="157">
        <f>VLOOKUP(D1023,'SOAT LIQ'!$A$87:$C$3416,3,FALSE)</f>
        <v>8</v>
      </c>
      <c r="F1023" t="s">
        <v>21632</v>
      </c>
    </row>
    <row r="1024" spans="1:6" x14ac:dyDescent="0.25">
      <c r="A1024" t="s">
        <v>5142</v>
      </c>
      <c r="B1024" s="100" t="s">
        <v>6072</v>
      </c>
      <c r="C1024" s="99" t="s">
        <v>6071</v>
      </c>
      <c r="D1024" s="124">
        <v>17100</v>
      </c>
      <c r="E1024" s="157">
        <f>VLOOKUP(D1024,'SOAT LIQ'!$A$87:$C$3416,3,FALSE)</f>
        <v>10</v>
      </c>
      <c r="F1024" t="s">
        <v>21632</v>
      </c>
    </row>
    <row r="1025" spans="1:6" x14ac:dyDescent="0.25">
      <c r="A1025" t="s">
        <v>5142</v>
      </c>
      <c r="B1025" s="100" t="s">
        <v>6073</v>
      </c>
      <c r="C1025" s="99" t="s">
        <v>6071</v>
      </c>
      <c r="D1025" s="124">
        <v>1152</v>
      </c>
      <c r="E1025" s="157">
        <f>VLOOKUP(D1025,'SOAT LIQ'!$A$87:$C$3416,3,FALSE)</f>
        <v>20</v>
      </c>
      <c r="F1025" t="s">
        <v>21632</v>
      </c>
    </row>
    <row r="1026" spans="1:6" x14ac:dyDescent="0.25">
      <c r="A1026" t="s">
        <v>5142</v>
      </c>
      <c r="B1026" s="100" t="s">
        <v>6074</v>
      </c>
      <c r="C1026" s="99" t="s">
        <v>6071</v>
      </c>
      <c r="D1026" s="124">
        <v>1152</v>
      </c>
      <c r="E1026" s="157">
        <f>VLOOKUP(D1026,'SOAT LIQ'!$A$87:$C$3416,3,FALSE)</f>
        <v>20</v>
      </c>
      <c r="F1026" t="s">
        <v>21632</v>
      </c>
    </row>
    <row r="1027" spans="1:6" x14ac:dyDescent="0.25">
      <c r="A1027" t="s">
        <v>4339</v>
      </c>
      <c r="B1027" s="100" t="s">
        <v>6075</v>
      </c>
      <c r="C1027" s="99" t="s">
        <v>6076</v>
      </c>
      <c r="D1027" s="124">
        <v>17402</v>
      </c>
      <c r="E1027" s="157">
        <f>VLOOKUP(D1027,'SOAT LIQ'!$A$87:$C$3416,3,FALSE)</f>
        <v>9</v>
      </c>
      <c r="F1027" t="s">
        <v>21632</v>
      </c>
    </row>
    <row r="1028" spans="1:6" x14ac:dyDescent="0.25">
      <c r="A1028" t="s">
        <v>5750</v>
      </c>
      <c r="B1028" s="100" t="s">
        <v>6075</v>
      </c>
      <c r="C1028" s="99" t="s">
        <v>6076</v>
      </c>
      <c r="D1028" s="124">
        <v>17402</v>
      </c>
      <c r="E1028" s="157">
        <f>VLOOKUP(D1028,'SOAT LIQ'!$A$87:$C$3416,3,FALSE)</f>
        <v>9</v>
      </c>
      <c r="F1028" t="s">
        <v>21632</v>
      </c>
    </row>
    <row r="1029" spans="1:6" x14ac:dyDescent="0.25">
      <c r="A1029" t="s">
        <v>5936</v>
      </c>
      <c r="B1029" s="100" t="s">
        <v>6075</v>
      </c>
      <c r="C1029" s="99" t="s">
        <v>6076</v>
      </c>
      <c r="D1029" s="124">
        <v>17402</v>
      </c>
      <c r="E1029" s="157">
        <f>VLOOKUP(D1029,'SOAT LIQ'!$A$87:$C$3416,3,FALSE)</f>
        <v>9</v>
      </c>
      <c r="F1029" t="s">
        <v>21632</v>
      </c>
    </row>
    <row r="1030" spans="1:6" x14ac:dyDescent="0.25">
      <c r="A1030" t="s">
        <v>5936</v>
      </c>
      <c r="B1030" s="100" t="s">
        <v>6077</v>
      </c>
      <c r="C1030" s="99" t="s">
        <v>6076</v>
      </c>
      <c r="D1030" s="124">
        <v>17402</v>
      </c>
      <c r="E1030" s="157">
        <f>VLOOKUP(D1030,'SOAT LIQ'!$A$87:$C$3416,3,FALSE)</f>
        <v>9</v>
      </c>
      <c r="F1030" t="s">
        <v>21632</v>
      </c>
    </row>
    <row r="1031" spans="1:6" x14ac:dyDescent="0.25">
      <c r="A1031" t="s">
        <v>5142</v>
      </c>
      <c r="B1031" s="100" t="s">
        <v>4933</v>
      </c>
      <c r="C1031" s="99" t="s">
        <v>6078</v>
      </c>
      <c r="D1031" s="124">
        <v>17100</v>
      </c>
      <c r="E1031" s="157">
        <f>VLOOKUP(D1031,'SOAT LIQ'!$A$87:$C$3416,3,FALSE)</f>
        <v>10</v>
      </c>
      <c r="F1031" t="s">
        <v>21632</v>
      </c>
    </row>
    <row r="1032" spans="1:6" x14ac:dyDescent="0.25">
      <c r="A1032" t="s">
        <v>4339</v>
      </c>
      <c r="B1032" s="100" t="s">
        <v>6079</v>
      </c>
      <c r="C1032" s="99" t="s">
        <v>6080</v>
      </c>
      <c r="D1032" s="124">
        <v>7401</v>
      </c>
      <c r="E1032" s="157">
        <f>VLOOKUP(D1032,'SOAT LIQ'!$A$87:$C$3416,3,FALSE)</f>
        <v>13</v>
      </c>
      <c r="F1032" t="s">
        <v>21632</v>
      </c>
    </row>
    <row r="1033" spans="1:6" x14ac:dyDescent="0.25">
      <c r="A1033" t="s">
        <v>5969</v>
      </c>
      <c r="B1033" s="100" t="s">
        <v>6079</v>
      </c>
      <c r="C1033" s="99" t="s">
        <v>6080</v>
      </c>
      <c r="D1033" s="124">
        <v>7401</v>
      </c>
      <c r="E1033" s="157">
        <f>VLOOKUP(D1033,'SOAT LIQ'!$A$87:$C$3416,3,FALSE)</f>
        <v>13</v>
      </c>
      <c r="F1033" t="s">
        <v>21632</v>
      </c>
    </row>
    <row r="1034" spans="1:6" x14ac:dyDescent="0.25">
      <c r="A1034" t="s">
        <v>5750</v>
      </c>
      <c r="B1034" s="100" t="s">
        <v>6079</v>
      </c>
      <c r="C1034" s="99" t="s">
        <v>6080</v>
      </c>
      <c r="D1034" s="124">
        <v>7401</v>
      </c>
      <c r="E1034" s="157">
        <f>VLOOKUP(D1034,'SOAT LIQ'!$A$87:$C$3416,3,FALSE)</f>
        <v>13</v>
      </c>
      <c r="F1034" t="s">
        <v>21632</v>
      </c>
    </row>
    <row r="1035" spans="1:6" x14ac:dyDescent="0.25">
      <c r="A1035" t="s">
        <v>6023</v>
      </c>
      <c r="B1035" s="100" t="s">
        <v>6079</v>
      </c>
      <c r="C1035" s="99" t="s">
        <v>6080</v>
      </c>
      <c r="D1035" s="124">
        <v>7401</v>
      </c>
      <c r="E1035" s="157">
        <f>VLOOKUP(D1035,'SOAT LIQ'!$A$87:$C$3416,3,FALSE)</f>
        <v>13</v>
      </c>
      <c r="F1035" t="s">
        <v>21632</v>
      </c>
    </row>
    <row r="1036" spans="1:6" x14ac:dyDescent="0.25">
      <c r="A1036" t="s">
        <v>4339</v>
      </c>
      <c r="B1036" s="100" t="s">
        <v>6081</v>
      </c>
      <c r="C1036" s="99" t="s">
        <v>6080</v>
      </c>
      <c r="D1036" s="124">
        <v>7401</v>
      </c>
      <c r="E1036" s="157">
        <f>VLOOKUP(D1036,'SOAT LIQ'!$A$87:$C$3416,3,FALSE)</f>
        <v>13</v>
      </c>
      <c r="F1036" t="s">
        <v>21632</v>
      </c>
    </row>
    <row r="1037" spans="1:6" x14ac:dyDescent="0.25">
      <c r="A1037" t="s">
        <v>5969</v>
      </c>
      <c r="B1037" s="100" t="s">
        <v>6081</v>
      </c>
      <c r="C1037" s="99" t="s">
        <v>6080</v>
      </c>
      <c r="D1037" s="124">
        <v>7401</v>
      </c>
      <c r="E1037" s="157">
        <f>VLOOKUP(D1037,'SOAT LIQ'!$A$87:$C$3416,3,FALSE)</f>
        <v>13</v>
      </c>
      <c r="F1037" t="s">
        <v>21632</v>
      </c>
    </row>
    <row r="1038" spans="1:6" x14ac:dyDescent="0.25">
      <c r="A1038" t="s">
        <v>5750</v>
      </c>
      <c r="B1038" s="100" t="s">
        <v>6081</v>
      </c>
      <c r="C1038" s="99" t="s">
        <v>6080</v>
      </c>
      <c r="D1038" s="124">
        <v>7401</v>
      </c>
      <c r="E1038" s="157">
        <f>VLOOKUP(D1038,'SOAT LIQ'!$A$87:$C$3416,3,FALSE)</f>
        <v>13</v>
      </c>
      <c r="F1038" t="s">
        <v>21632</v>
      </c>
    </row>
    <row r="1039" spans="1:6" x14ac:dyDescent="0.25">
      <c r="A1039" t="s">
        <v>4339</v>
      </c>
      <c r="B1039" s="100" t="s">
        <v>6082</v>
      </c>
      <c r="C1039" s="99" t="s">
        <v>6080</v>
      </c>
      <c r="D1039" s="124">
        <v>7401</v>
      </c>
      <c r="E1039" s="157">
        <f>VLOOKUP(D1039,'SOAT LIQ'!$A$87:$C$3416,3,FALSE)</f>
        <v>13</v>
      </c>
      <c r="F1039" t="s">
        <v>21632</v>
      </c>
    </row>
    <row r="1040" spans="1:6" x14ac:dyDescent="0.25">
      <c r="A1040" t="s">
        <v>5969</v>
      </c>
      <c r="B1040" s="100" t="s">
        <v>6082</v>
      </c>
      <c r="C1040" s="99" t="s">
        <v>6080</v>
      </c>
      <c r="D1040" s="124">
        <v>7401</v>
      </c>
      <c r="E1040" s="157">
        <f>VLOOKUP(D1040,'SOAT LIQ'!$A$87:$C$3416,3,FALSE)</f>
        <v>13</v>
      </c>
      <c r="F1040" t="s">
        <v>21632</v>
      </c>
    </row>
    <row r="1041" spans="1:6" x14ac:dyDescent="0.25">
      <c r="A1041" t="s">
        <v>5750</v>
      </c>
      <c r="B1041" s="100" t="s">
        <v>6082</v>
      </c>
      <c r="C1041" s="99" t="s">
        <v>6080</v>
      </c>
      <c r="D1041" s="124">
        <v>7401</v>
      </c>
      <c r="E1041" s="157">
        <f>VLOOKUP(D1041,'SOAT LIQ'!$A$87:$C$3416,3,FALSE)</f>
        <v>13</v>
      </c>
      <c r="F1041" t="s">
        <v>21632</v>
      </c>
    </row>
    <row r="1042" spans="1:6" x14ac:dyDescent="0.25">
      <c r="A1042" t="s">
        <v>4339</v>
      </c>
      <c r="B1042" s="100" t="s">
        <v>6083</v>
      </c>
      <c r="C1042" s="99" t="s">
        <v>6080</v>
      </c>
      <c r="D1042" s="124">
        <v>7401</v>
      </c>
      <c r="E1042" s="157">
        <f>VLOOKUP(D1042,'SOAT LIQ'!$A$87:$C$3416,3,FALSE)</f>
        <v>13</v>
      </c>
      <c r="F1042" t="s">
        <v>21632</v>
      </c>
    </row>
    <row r="1043" spans="1:6" x14ac:dyDescent="0.25">
      <c r="A1043" t="s">
        <v>5969</v>
      </c>
      <c r="B1043" s="100" t="s">
        <v>6083</v>
      </c>
      <c r="C1043" s="99" t="s">
        <v>6080</v>
      </c>
      <c r="D1043" s="124">
        <v>7401</v>
      </c>
      <c r="E1043" s="157">
        <f>VLOOKUP(D1043,'SOAT LIQ'!$A$87:$C$3416,3,FALSE)</f>
        <v>13</v>
      </c>
      <c r="F1043" t="s">
        <v>21632</v>
      </c>
    </row>
    <row r="1044" spans="1:6" x14ac:dyDescent="0.25">
      <c r="A1044" t="s">
        <v>5750</v>
      </c>
      <c r="B1044" s="100" t="s">
        <v>6083</v>
      </c>
      <c r="C1044" s="99" t="s">
        <v>6080</v>
      </c>
      <c r="D1044" s="124">
        <v>7401</v>
      </c>
      <c r="E1044" s="157">
        <f>VLOOKUP(D1044,'SOAT LIQ'!$A$87:$C$3416,3,FALSE)</f>
        <v>13</v>
      </c>
      <c r="F1044" t="s">
        <v>21632</v>
      </c>
    </row>
    <row r="1045" spans="1:6" x14ac:dyDescent="0.25">
      <c r="A1045" t="s">
        <v>4339</v>
      </c>
      <c r="B1045" s="100" t="s">
        <v>6084</v>
      </c>
      <c r="C1045" s="99" t="s">
        <v>6080</v>
      </c>
      <c r="D1045" s="124">
        <v>7401</v>
      </c>
      <c r="E1045" s="157">
        <f>VLOOKUP(D1045,'SOAT LIQ'!$A$87:$C$3416,3,FALSE)</f>
        <v>13</v>
      </c>
      <c r="F1045" t="s">
        <v>21632</v>
      </c>
    </row>
    <row r="1046" spans="1:6" x14ac:dyDescent="0.25">
      <c r="A1046" t="s">
        <v>5969</v>
      </c>
      <c r="B1046" s="100" t="s">
        <v>6084</v>
      </c>
      <c r="C1046" s="99" t="s">
        <v>6080</v>
      </c>
      <c r="D1046" s="124">
        <v>7401</v>
      </c>
      <c r="E1046" s="157">
        <f>VLOOKUP(D1046,'SOAT LIQ'!$A$87:$C$3416,3,FALSE)</f>
        <v>13</v>
      </c>
      <c r="F1046" t="s">
        <v>21632</v>
      </c>
    </row>
    <row r="1047" spans="1:6" x14ac:dyDescent="0.25">
      <c r="A1047" t="s">
        <v>5750</v>
      </c>
      <c r="B1047" s="100" t="s">
        <v>6084</v>
      </c>
      <c r="C1047" s="99" t="s">
        <v>6080</v>
      </c>
      <c r="D1047" s="124">
        <v>7401</v>
      </c>
      <c r="E1047" s="157">
        <f>VLOOKUP(D1047,'SOAT LIQ'!$A$87:$C$3416,3,FALSE)</f>
        <v>13</v>
      </c>
      <c r="F1047" t="s">
        <v>21632</v>
      </c>
    </row>
    <row r="1048" spans="1:6" x14ac:dyDescent="0.25">
      <c r="A1048" t="s">
        <v>4339</v>
      </c>
      <c r="B1048" s="100" t="s">
        <v>6085</v>
      </c>
      <c r="C1048" s="99" t="s">
        <v>6080</v>
      </c>
      <c r="D1048" s="124">
        <v>7401</v>
      </c>
      <c r="E1048" s="157">
        <f>VLOOKUP(D1048,'SOAT LIQ'!$A$87:$C$3416,3,FALSE)</f>
        <v>13</v>
      </c>
      <c r="F1048" t="s">
        <v>21632</v>
      </c>
    </row>
    <row r="1049" spans="1:6" x14ac:dyDescent="0.25">
      <c r="A1049" t="s">
        <v>5969</v>
      </c>
      <c r="B1049" s="100" t="s">
        <v>6085</v>
      </c>
      <c r="C1049" s="99" t="s">
        <v>6080</v>
      </c>
      <c r="D1049" s="124">
        <v>7401</v>
      </c>
      <c r="E1049" s="157">
        <f>VLOOKUP(D1049,'SOAT LIQ'!$A$87:$C$3416,3,FALSE)</f>
        <v>13</v>
      </c>
      <c r="F1049" t="s">
        <v>21632</v>
      </c>
    </row>
    <row r="1050" spans="1:6" x14ac:dyDescent="0.25">
      <c r="A1050" t="s">
        <v>5750</v>
      </c>
      <c r="B1050" s="100" t="s">
        <v>6085</v>
      </c>
      <c r="C1050" s="99" t="s">
        <v>6080</v>
      </c>
      <c r="D1050" s="124">
        <v>7401</v>
      </c>
      <c r="E1050" s="157">
        <f>VLOOKUP(D1050,'SOAT LIQ'!$A$87:$C$3416,3,FALSE)</f>
        <v>13</v>
      </c>
      <c r="F1050" t="s">
        <v>21632</v>
      </c>
    </row>
    <row r="1051" spans="1:6" x14ac:dyDescent="0.25">
      <c r="A1051" t="s">
        <v>5750</v>
      </c>
      <c r="B1051" s="100" t="s">
        <v>6086</v>
      </c>
      <c r="C1051" s="99" t="s">
        <v>6080</v>
      </c>
      <c r="D1051" s="124">
        <v>7401</v>
      </c>
      <c r="E1051" s="157">
        <f>VLOOKUP(D1051,'SOAT LIQ'!$A$87:$C$3416,3,FALSE)</f>
        <v>13</v>
      </c>
      <c r="F1051" t="s">
        <v>21632</v>
      </c>
    </row>
    <row r="1052" spans="1:6" x14ac:dyDescent="0.25">
      <c r="A1052" t="s">
        <v>5969</v>
      </c>
      <c r="B1052" s="100" t="s">
        <v>6086</v>
      </c>
      <c r="C1052" s="99" t="s">
        <v>6080</v>
      </c>
      <c r="D1052" s="124">
        <v>7401</v>
      </c>
      <c r="E1052" s="157">
        <f>VLOOKUP(D1052,'SOAT LIQ'!$A$87:$C$3416,3,FALSE)</f>
        <v>13</v>
      </c>
      <c r="F1052" t="s">
        <v>21632</v>
      </c>
    </row>
    <row r="1053" spans="1:6" x14ac:dyDescent="0.25">
      <c r="A1053" t="s">
        <v>4339</v>
      </c>
      <c r="B1053" s="100" t="s">
        <v>6087</v>
      </c>
      <c r="C1053" s="99" t="s">
        <v>6080</v>
      </c>
      <c r="D1053" s="124">
        <v>7401</v>
      </c>
      <c r="E1053" s="157">
        <f>VLOOKUP(D1053,'SOAT LIQ'!$A$87:$C$3416,3,FALSE)</f>
        <v>13</v>
      </c>
      <c r="F1053" t="s">
        <v>21632</v>
      </c>
    </row>
    <row r="1054" spans="1:6" x14ac:dyDescent="0.25">
      <c r="A1054" t="s">
        <v>5969</v>
      </c>
      <c r="B1054" s="100" t="s">
        <v>6087</v>
      </c>
      <c r="C1054" s="99" t="s">
        <v>6080</v>
      </c>
      <c r="D1054" s="124">
        <v>7401</v>
      </c>
      <c r="E1054" s="157">
        <f>VLOOKUP(D1054,'SOAT LIQ'!$A$87:$C$3416,3,FALSE)</f>
        <v>13</v>
      </c>
      <c r="F1054" t="s">
        <v>21632</v>
      </c>
    </row>
    <row r="1055" spans="1:6" x14ac:dyDescent="0.25">
      <c r="A1055" t="s">
        <v>5750</v>
      </c>
      <c r="B1055" s="100" t="s">
        <v>6087</v>
      </c>
      <c r="C1055" s="99" t="s">
        <v>6080</v>
      </c>
      <c r="D1055" s="124">
        <v>7401</v>
      </c>
      <c r="E1055" s="157">
        <f>VLOOKUP(D1055,'SOAT LIQ'!$A$87:$C$3416,3,FALSE)</f>
        <v>13</v>
      </c>
      <c r="F1055" t="s">
        <v>21632</v>
      </c>
    </row>
    <row r="1056" spans="1:6" x14ac:dyDescent="0.25">
      <c r="A1056" t="s">
        <v>5750</v>
      </c>
      <c r="B1056" s="100" t="s">
        <v>6088</v>
      </c>
      <c r="C1056" s="99" t="s">
        <v>6080</v>
      </c>
      <c r="D1056" s="124">
        <v>7401</v>
      </c>
      <c r="E1056" s="157">
        <f>VLOOKUP(D1056,'SOAT LIQ'!$A$87:$C$3416,3,FALSE)</f>
        <v>13</v>
      </c>
      <c r="F1056" t="s">
        <v>21632</v>
      </c>
    </row>
    <row r="1057" spans="1:6" x14ac:dyDescent="0.25">
      <c r="A1057" t="s">
        <v>5969</v>
      </c>
      <c r="B1057" s="100" t="s">
        <v>6088</v>
      </c>
      <c r="C1057" s="99" t="s">
        <v>6080</v>
      </c>
      <c r="D1057" s="124">
        <v>7401</v>
      </c>
      <c r="E1057" s="157">
        <f>VLOOKUP(D1057,'SOAT LIQ'!$A$87:$C$3416,3,FALSE)</f>
        <v>13</v>
      </c>
      <c r="F1057" t="s">
        <v>21632</v>
      </c>
    </row>
    <row r="1058" spans="1:6" x14ac:dyDescent="0.25">
      <c r="A1058" t="s">
        <v>4339</v>
      </c>
      <c r="B1058" s="100" t="s">
        <v>6088</v>
      </c>
      <c r="C1058" s="99" t="s">
        <v>6080</v>
      </c>
      <c r="D1058" s="124">
        <v>7401</v>
      </c>
      <c r="E1058" s="157">
        <f>VLOOKUP(D1058,'SOAT LIQ'!$A$87:$C$3416,3,FALSE)</f>
        <v>13</v>
      </c>
      <c r="F1058" t="s">
        <v>21632</v>
      </c>
    </row>
    <row r="1059" spans="1:6" x14ac:dyDescent="0.25">
      <c r="A1059" t="s">
        <v>5750</v>
      </c>
      <c r="B1059" s="100" t="s">
        <v>6089</v>
      </c>
      <c r="C1059" s="99" t="s">
        <v>6080</v>
      </c>
      <c r="D1059" s="124">
        <v>7401</v>
      </c>
      <c r="E1059" s="157">
        <f>VLOOKUP(D1059,'SOAT LIQ'!$A$87:$C$3416,3,FALSE)</f>
        <v>13</v>
      </c>
      <c r="F1059" t="s">
        <v>21632</v>
      </c>
    </row>
    <row r="1060" spans="1:6" x14ac:dyDescent="0.25">
      <c r="A1060" t="s">
        <v>5969</v>
      </c>
      <c r="B1060" s="100" t="s">
        <v>6089</v>
      </c>
      <c r="C1060" s="99" t="s">
        <v>6080</v>
      </c>
      <c r="D1060" s="124">
        <v>7401</v>
      </c>
      <c r="E1060" s="157">
        <f>VLOOKUP(D1060,'SOAT LIQ'!$A$87:$C$3416,3,FALSE)</f>
        <v>13</v>
      </c>
      <c r="F1060" t="s">
        <v>21632</v>
      </c>
    </row>
    <row r="1061" spans="1:6" x14ac:dyDescent="0.25">
      <c r="A1061" t="s">
        <v>4339</v>
      </c>
      <c r="B1061" s="100" t="s">
        <v>6089</v>
      </c>
      <c r="C1061" s="99" t="s">
        <v>6080</v>
      </c>
      <c r="D1061" s="124">
        <v>7401</v>
      </c>
      <c r="E1061" s="157">
        <f>VLOOKUP(D1061,'SOAT LIQ'!$A$87:$C$3416,3,FALSE)</f>
        <v>13</v>
      </c>
      <c r="F1061" t="s">
        <v>21632</v>
      </c>
    </row>
    <row r="1062" spans="1:6" x14ac:dyDescent="0.25">
      <c r="A1062" t="s">
        <v>4339</v>
      </c>
      <c r="B1062" s="100" t="s">
        <v>6090</v>
      </c>
      <c r="C1062" s="99" t="s">
        <v>6091</v>
      </c>
      <c r="D1062" s="124">
        <v>7401</v>
      </c>
      <c r="E1062" s="157">
        <f>VLOOKUP(D1062,'SOAT LIQ'!$A$87:$C$3416,3,FALSE)</f>
        <v>13</v>
      </c>
      <c r="F1062" t="s">
        <v>21632</v>
      </c>
    </row>
    <row r="1063" spans="1:6" x14ac:dyDescent="0.25">
      <c r="A1063" t="s">
        <v>5969</v>
      </c>
      <c r="B1063" s="100" t="s">
        <v>6090</v>
      </c>
      <c r="C1063" s="99" t="s">
        <v>6091</v>
      </c>
      <c r="D1063" s="124">
        <v>7401</v>
      </c>
      <c r="E1063" s="157">
        <f>VLOOKUP(D1063,'SOAT LIQ'!$A$87:$C$3416,3,FALSE)</f>
        <v>13</v>
      </c>
      <c r="F1063" t="s">
        <v>21632</v>
      </c>
    </row>
    <row r="1064" spans="1:6" x14ac:dyDescent="0.25">
      <c r="A1064" t="s">
        <v>5750</v>
      </c>
      <c r="B1064" s="100" t="s">
        <v>6090</v>
      </c>
      <c r="C1064" s="99" t="s">
        <v>6091</v>
      </c>
      <c r="D1064" s="124">
        <v>7401</v>
      </c>
      <c r="E1064" s="157">
        <f>VLOOKUP(D1064,'SOAT LIQ'!$A$87:$C$3416,3,FALSE)</f>
        <v>13</v>
      </c>
      <c r="F1064" t="s">
        <v>21632</v>
      </c>
    </row>
    <row r="1065" spans="1:6" x14ac:dyDescent="0.25">
      <c r="A1065" t="s">
        <v>4339</v>
      </c>
      <c r="B1065" s="100" t="s">
        <v>6092</v>
      </c>
      <c r="C1065" s="99" t="s">
        <v>6091</v>
      </c>
      <c r="D1065" s="124">
        <v>7401</v>
      </c>
      <c r="E1065" s="157">
        <f>VLOOKUP(D1065,'SOAT LIQ'!$A$87:$C$3416,3,FALSE)</f>
        <v>13</v>
      </c>
      <c r="F1065" t="s">
        <v>21632</v>
      </c>
    </row>
    <row r="1066" spans="1:6" x14ac:dyDescent="0.25">
      <c r="A1066" t="s">
        <v>5969</v>
      </c>
      <c r="B1066" s="100" t="s">
        <v>6092</v>
      </c>
      <c r="C1066" s="99" t="s">
        <v>6091</v>
      </c>
      <c r="D1066" s="124">
        <v>7401</v>
      </c>
      <c r="E1066" s="157">
        <f>VLOOKUP(D1066,'SOAT LIQ'!$A$87:$C$3416,3,FALSE)</f>
        <v>13</v>
      </c>
      <c r="F1066" t="s">
        <v>21632</v>
      </c>
    </row>
    <row r="1067" spans="1:6" x14ac:dyDescent="0.25">
      <c r="A1067" t="s">
        <v>5750</v>
      </c>
      <c r="B1067" s="100" t="s">
        <v>6092</v>
      </c>
      <c r="C1067" s="99" t="s">
        <v>6091</v>
      </c>
      <c r="D1067" s="124">
        <v>7401</v>
      </c>
      <c r="E1067" s="157">
        <f>VLOOKUP(D1067,'SOAT LIQ'!$A$87:$C$3416,3,FALSE)</f>
        <v>13</v>
      </c>
      <c r="F1067" t="s">
        <v>21632</v>
      </c>
    </row>
    <row r="1068" spans="1:6" x14ac:dyDescent="0.25">
      <c r="A1068" t="s">
        <v>6034</v>
      </c>
      <c r="B1068" s="100" t="s">
        <v>6092</v>
      </c>
      <c r="C1068" s="99" t="s">
        <v>6091</v>
      </c>
      <c r="D1068" s="124">
        <v>7401</v>
      </c>
      <c r="E1068" s="157">
        <f>VLOOKUP(D1068,'SOAT LIQ'!$A$87:$C$3416,3,FALSE)</f>
        <v>13</v>
      </c>
      <c r="F1068" t="s">
        <v>21632</v>
      </c>
    </row>
    <row r="1069" spans="1:6" x14ac:dyDescent="0.25">
      <c r="A1069" t="s">
        <v>4339</v>
      </c>
      <c r="B1069" s="100" t="s">
        <v>6093</v>
      </c>
      <c r="C1069" s="99" t="s">
        <v>6091</v>
      </c>
      <c r="D1069" s="124">
        <v>7401</v>
      </c>
      <c r="E1069" s="157">
        <f>VLOOKUP(D1069,'SOAT LIQ'!$A$87:$C$3416,3,FALSE)</f>
        <v>13</v>
      </c>
      <c r="F1069" t="s">
        <v>21632</v>
      </c>
    </row>
    <row r="1070" spans="1:6" x14ac:dyDescent="0.25">
      <c r="A1070" t="s">
        <v>5969</v>
      </c>
      <c r="B1070" s="100" t="s">
        <v>6093</v>
      </c>
      <c r="C1070" s="99" t="s">
        <v>6091</v>
      </c>
      <c r="D1070" s="124">
        <v>7401</v>
      </c>
      <c r="E1070" s="157">
        <f>VLOOKUP(D1070,'SOAT LIQ'!$A$87:$C$3416,3,FALSE)</f>
        <v>13</v>
      </c>
      <c r="F1070" t="s">
        <v>21632</v>
      </c>
    </row>
    <row r="1071" spans="1:6" x14ac:dyDescent="0.25">
      <c r="A1071" t="s">
        <v>5750</v>
      </c>
      <c r="B1071" s="100" t="s">
        <v>6093</v>
      </c>
      <c r="C1071" s="99" t="s">
        <v>6091</v>
      </c>
      <c r="D1071" s="124">
        <v>7401</v>
      </c>
      <c r="E1071" s="157">
        <f>VLOOKUP(D1071,'SOAT LIQ'!$A$87:$C$3416,3,FALSE)</f>
        <v>13</v>
      </c>
      <c r="F1071" t="s">
        <v>21632</v>
      </c>
    </row>
    <row r="1072" spans="1:6" x14ac:dyDescent="0.25">
      <c r="A1072" t="s">
        <v>4339</v>
      </c>
      <c r="B1072" s="100" t="s">
        <v>6094</v>
      </c>
      <c r="C1072" s="99" t="s">
        <v>6080</v>
      </c>
      <c r="D1072" s="124">
        <v>7401</v>
      </c>
      <c r="E1072" s="157">
        <f>VLOOKUP(D1072,'SOAT LIQ'!$A$87:$C$3416,3,FALSE)</f>
        <v>13</v>
      </c>
      <c r="F1072" t="s">
        <v>21632</v>
      </c>
    </row>
    <row r="1073" spans="1:6" x14ac:dyDescent="0.25">
      <c r="A1073" t="s">
        <v>5969</v>
      </c>
      <c r="B1073" s="100" t="s">
        <v>6094</v>
      </c>
      <c r="C1073" s="99" t="s">
        <v>6080</v>
      </c>
      <c r="D1073" s="124">
        <v>7401</v>
      </c>
      <c r="E1073" s="157">
        <f>VLOOKUP(D1073,'SOAT LIQ'!$A$87:$C$3416,3,FALSE)</f>
        <v>13</v>
      </c>
      <c r="F1073" t="s">
        <v>21632</v>
      </c>
    </row>
    <row r="1074" spans="1:6" x14ac:dyDescent="0.25">
      <c r="A1074" t="s">
        <v>5750</v>
      </c>
      <c r="B1074" s="100" t="s">
        <v>6094</v>
      </c>
      <c r="C1074" s="99" t="s">
        <v>6080</v>
      </c>
      <c r="D1074" s="124">
        <v>7401</v>
      </c>
      <c r="E1074" s="157">
        <f>VLOOKUP(D1074,'SOAT LIQ'!$A$87:$C$3416,3,FALSE)</f>
        <v>13</v>
      </c>
      <c r="F1074" t="s">
        <v>21632</v>
      </c>
    </row>
    <row r="1075" spans="1:6" x14ac:dyDescent="0.25">
      <c r="A1075" t="s">
        <v>4339</v>
      </c>
      <c r="B1075" s="100" t="s">
        <v>6095</v>
      </c>
      <c r="C1075" s="99" t="s">
        <v>6080</v>
      </c>
      <c r="D1075" s="124">
        <v>7401</v>
      </c>
      <c r="E1075" s="157">
        <f>VLOOKUP(D1075,'SOAT LIQ'!$A$87:$C$3416,3,FALSE)</f>
        <v>13</v>
      </c>
      <c r="F1075" t="s">
        <v>21632</v>
      </c>
    </row>
    <row r="1076" spans="1:6" x14ac:dyDescent="0.25">
      <c r="A1076" t="s">
        <v>5969</v>
      </c>
      <c r="B1076" s="100" t="s">
        <v>6095</v>
      </c>
      <c r="C1076" s="99" t="s">
        <v>6080</v>
      </c>
      <c r="D1076" s="124">
        <v>7401</v>
      </c>
      <c r="E1076" s="157">
        <f>VLOOKUP(D1076,'SOAT LIQ'!$A$87:$C$3416,3,FALSE)</f>
        <v>13</v>
      </c>
      <c r="F1076" t="s">
        <v>21632</v>
      </c>
    </row>
    <row r="1077" spans="1:6" x14ac:dyDescent="0.25">
      <c r="A1077" t="s">
        <v>5750</v>
      </c>
      <c r="B1077" s="100" t="s">
        <v>6095</v>
      </c>
      <c r="C1077" s="99" t="s">
        <v>6080</v>
      </c>
      <c r="D1077" s="124">
        <v>7401</v>
      </c>
      <c r="E1077" s="157">
        <f>VLOOKUP(D1077,'SOAT LIQ'!$A$87:$C$3416,3,FALSE)</f>
        <v>13</v>
      </c>
      <c r="F1077" t="s">
        <v>21632</v>
      </c>
    </row>
    <row r="1078" spans="1:6" x14ac:dyDescent="0.25">
      <c r="A1078" t="s">
        <v>5142</v>
      </c>
      <c r="B1078" s="100" t="s">
        <v>4982</v>
      </c>
      <c r="C1078" s="99" t="s">
        <v>6096</v>
      </c>
      <c r="D1078" s="124">
        <v>1124</v>
      </c>
      <c r="E1078" s="157">
        <f>VLOOKUP(D1078,'SOAT LIQ'!$A$87:$C$3416,3,FALSE)</f>
        <v>23</v>
      </c>
      <c r="F1078" t="s">
        <v>21632</v>
      </c>
    </row>
    <row r="1079" spans="1:6" x14ac:dyDescent="0.25">
      <c r="A1079" t="s">
        <v>5142</v>
      </c>
      <c r="B1079" s="100" t="s">
        <v>6098</v>
      </c>
      <c r="C1079" s="99" t="s">
        <v>6097</v>
      </c>
      <c r="D1079" s="124">
        <v>1124</v>
      </c>
      <c r="E1079" s="157">
        <f>VLOOKUP(D1079,'SOAT LIQ'!$A$87:$C$3416,3,FALSE)</f>
        <v>23</v>
      </c>
      <c r="F1079" t="s">
        <v>21632</v>
      </c>
    </row>
    <row r="1080" spans="1:6" x14ac:dyDescent="0.25">
      <c r="A1080" t="s">
        <v>5142</v>
      </c>
      <c r="B1080" s="100" t="s">
        <v>6100</v>
      </c>
      <c r="C1080" s="99" t="s">
        <v>6099</v>
      </c>
      <c r="D1080" s="124">
        <v>1120</v>
      </c>
      <c r="E1080" s="157">
        <f>VLOOKUP(D1080,'SOAT LIQ'!$A$87:$C$3416,3,FALSE)</f>
        <v>22</v>
      </c>
      <c r="F1080" t="s">
        <v>21632</v>
      </c>
    </row>
    <row r="1081" spans="1:6" x14ac:dyDescent="0.25">
      <c r="A1081" t="s">
        <v>5142</v>
      </c>
      <c r="B1081" s="100" t="s">
        <v>6102</v>
      </c>
      <c r="C1081" s="99" t="s">
        <v>6101</v>
      </c>
      <c r="D1081" s="124">
        <v>1121</v>
      </c>
      <c r="E1081" s="157">
        <f>VLOOKUP(D1081,'SOAT LIQ'!$A$87:$C$3416,3,FALSE)</f>
        <v>22</v>
      </c>
      <c r="F1081" t="s">
        <v>21632</v>
      </c>
    </row>
    <row r="1082" spans="1:6" x14ac:dyDescent="0.25">
      <c r="A1082" t="s">
        <v>5142</v>
      </c>
      <c r="B1082" s="100" t="s">
        <v>6104</v>
      </c>
      <c r="C1082" s="99" t="s">
        <v>6103</v>
      </c>
      <c r="D1082" s="124">
        <v>1120</v>
      </c>
      <c r="E1082" s="157">
        <f>VLOOKUP(D1082,'SOAT LIQ'!$A$87:$C$3416,3,FALSE)</f>
        <v>22</v>
      </c>
      <c r="F1082" t="s">
        <v>21632</v>
      </c>
    </row>
    <row r="1083" spans="1:6" x14ac:dyDescent="0.25">
      <c r="A1083" t="s">
        <v>5142</v>
      </c>
      <c r="B1083" s="100" t="s">
        <v>6106</v>
      </c>
      <c r="C1083" s="99" t="s">
        <v>6105</v>
      </c>
      <c r="D1083" s="124">
        <v>1120</v>
      </c>
      <c r="E1083" s="157">
        <f>VLOOKUP(D1083,'SOAT LIQ'!$A$87:$C$3416,3,FALSE)</f>
        <v>22</v>
      </c>
      <c r="F1083" t="s">
        <v>21632</v>
      </c>
    </row>
    <row r="1084" spans="1:6" x14ac:dyDescent="0.25">
      <c r="A1084" t="s">
        <v>4339</v>
      </c>
      <c r="B1084" s="100" t="s">
        <v>6107</v>
      </c>
      <c r="C1084" s="99" t="s">
        <v>6108</v>
      </c>
      <c r="D1084" s="124">
        <v>6111</v>
      </c>
      <c r="E1084" s="157">
        <f>VLOOKUP(D1084,'SOAT LIQ'!$A$87:$C$3416,3,FALSE)</f>
        <v>20</v>
      </c>
      <c r="F1084" t="s">
        <v>21632</v>
      </c>
    </row>
    <row r="1085" spans="1:6" x14ac:dyDescent="0.25">
      <c r="A1085" t="s">
        <v>5745</v>
      </c>
      <c r="B1085" s="100" t="s">
        <v>6107</v>
      </c>
      <c r="C1085" s="99" t="s">
        <v>6108</v>
      </c>
      <c r="D1085" s="124">
        <v>6111</v>
      </c>
      <c r="E1085" s="157">
        <f>VLOOKUP(D1085,'SOAT LIQ'!$A$87:$C$3416,3,FALSE)</f>
        <v>20</v>
      </c>
      <c r="F1085" t="s">
        <v>21632</v>
      </c>
    </row>
    <row r="1086" spans="1:6" x14ac:dyDescent="0.25">
      <c r="A1086" t="s">
        <v>5750</v>
      </c>
      <c r="B1086" s="100" t="s">
        <v>6107</v>
      </c>
      <c r="C1086" s="99" t="s">
        <v>6108</v>
      </c>
      <c r="D1086" s="124">
        <v>6111</v>
      </c>
      <c r="E1086" s="157">
        <f>VLOOKUP(D1086,'SOAT LIQ'!$A$87:$C$3416,3,FALSE)</f>
        <v>20</v>
      </c>
      <c r="F1086" t="s">
        <v>21632</v>
      </c>
    </row>
    <row r="1087" spans="1:6" x14ac:dyDescent="0.25">
      <c r="A1087" t="s">
        <v>5936</v>
      </c>
      <c r="B1087" s="100" t="s">
        <v>6107</v>
      </c>
      <c r="C1087" s="99" t="s">
        <v>6108</v>
      </c>
      <c r="D1087" s="124">
        <v>6111</v>
      </c>
      <c r="E1087" s="157">
        <f>VLOOKUP(D1087,'SOAT LIQ'!$A$87:$C$3416,3,FALSE)</f>
        <v>20</v>
      </c>
      <c r="F1087" t="s">
        <v>21632</v>
      </c>
    </row>
    <row r="1088" spans="1:6" x14ac:dyDescent="0.25">
      <c r="A1088" t="s">
        <v>5936</v>
      </c>
      <c r="B1088" s="100" t="s">
        <v>6109</v>
      </c>
      <c r="C1088" s="99" t="s">
        <v>6108</v>
      </c>
      <c r="D1088" s="124">
        <v>6111</v>
      </c>
      <c r="E1088" s="157">
        <f>VLOOKUP(D1088,'SOAT LIQ'!$A$87:$C$3416,3,FALSE)</f>
        <v>20</v>
      </c>
      <c r="F1088" t="s">
        <v>21632</v>
      </c>
    </row>
    <row r="1089" spans="1:6" x14ac:dyDescent="0.25">
      <c r="A1089" t="s">
        <v>4339</v>
      </c>
      <c r="B1089" s="100" t="s">
        <v>6110</v>
      </c>
      <c r="C1089" s="99" t="s">
        <v>6111</v>
      </c>
      <c r="D1089" s="124">
        <v>6111</v>
      </c>
      <c r="E1089" s="157">
        <f>VLOOKUP(D1089,'SOAT LIQ'!$A$87:$C$3416,3,FALSE)</f>
        <v>20</v>
      </c>
      <c r="F1089" t="s">
        <v>21632</v>
      </c>
    </row>
    <row r="1090" spans="1:6" x14ac:dyDescent="0.25">
      <c r="A1090" t="s">
        <v>5745</v>
      </c>
      <c r="B1090" s="100" t="s">
        <v>6110</v>
      </c>
      <c r="C1090" s="99" t="s">
        <v>6111</v>
      </c>
      <c r="D1090" s="124">
        <v>6111</v>
      </c>
      <c r="E1090" s="157">
        <f>VLOOKUP(D1090,'SOAT LIQ'!$A$87:$C$3416,3,FALSE)</f>
        <v>20</v>
      </c>
      <c r="F1090" t="s">
        <v>21632</v>
      </c>
    </row>
    <row r="1091" spans="1:6" x14ac:dyDescent="0.25">
      <c r="A1091" t="s">
        <v>5750</v>
      </c>
      <c r="B1091" s="100" t="s">
        <v>6110</v>
      </c>
      <c r="C1091" s="99" t="s">
        <v>6111</v>
      </c>
      <c r="D1091" s="124">
        <v>6111</v>
      </c>
      <c r="E1091" s="157">
        <f>VLOOKUP(D1091,'SOAT LIQ'!$A$87:$C$3416,3,FALSE)</f>
        <v>20</v>
      </c>
      <c r="F1091" t="s">
        <v>21632</v>
      </c>
    </row>
    <row r="1092" spans="1:6" x14ac:dyDescent="0.25">
      <c r="A1092" t="s">
        <v>5936</v>
      </c>
      <c r="B1092" s="100" t="s">
        <v>6110</v>
      </c>
      <c r="C1092" s="99" t="s">
        <v>6111</v>
      </c>
      <c r="D1092" s="124">
        <v>6111</v>
      </c>
      <c r="E1092" s="157">
        <f>VLOOKUP(D1092,'SOAT LIQ'!$A$87:$C$3416,3,FALSE)</f>
        <v>20</v>
      </c>
      <c r="F1092" t="s">
        <v>21632</v>
      </c>
    </row>
    <row r="1093" spans="1:6" x14ac:dyDescent="0.25">
      <c r="A1093" t="s">
        <v>5936</v>
      </c>
      <c r="B1093" s="100" t="s">
        <v>6112</v>
      </c>
      <c r="C1093" s="99" t="s">
        <v>6111</v>
      </c>
      <c r="D1093" s="124">
        <v>6111</v>
      </c>
      <c r="E1093" s="157">
        <f>VLOOKUP(D1093,'SOAT LIQ'!$A$87:$C$3416,3,FALSE)</f>
        <v>20</v>
      </c>
      <c r="F1093" t="s">
        <v>21632</v>
      </c>
    </row>
    <row r="1094" spans="1:6" x14ac:dyDescent="0.25">
      <c r="A1094" t="s">
        <v>6113</v>
      </c>
      <c r="B1094" s="100" t="s">
        <v>6114</v>
      </c>
      <c r="C1094" s="99" t="s">
        <v>6115</v>
      </c>
      <c r="D1094" s="124">
        <v>28131</v>
      </c>
      <c r="E1094" s="157" t="e">
        <f>VLOOKUP(D1094,'SOAT LIQ'!$A$87:$C$3416,3,FALSE)</f>
        <v>#N/A</v>
      </c>
      <c r="F1094" t="s">
        <v>21632</v>
      </c>
    </row>
    <row r="1095" spans="1:6" x14ac:dyDescent="0.25">
      <c r="A1095" t="s">
        <v>5773</v>
      </c>
      <c r="B1095" s="100" t="s">
        <v>6114</v>
      </c>
      <c r="C1095" s="99" t="s">
        <v>6115</v>
      </c>
      <c r="D1095" s="124">
        <v>28131</v>
      </c>
      <c r="E1095" s="157" t="e">
        <f>VLOOKUP(D1095,'SOAT LIQ'!$A$87:$C$3416,3,FALSE)</f>
        <v>#N/A</v>
      </c>
      <c r="F1095" t="s">
        <v>21632</v>
      </c>
    </row>
    <row r="1096" spans="1:6" x14ac:dyDescent="0.25">
      <c r="A1096" t="s">
        <v>6113</v>
      </c>
      <c r="B1096" s="100" t="s">
        <v>6116</v>
      </c>
      <c r="C1096" s="99" t="s">
        <v>6115</v>
      </c>
      <c r="D1096" s="124">
        <v>15109</v>
      </c>
      <c r="E1096" s="157">
        <f>VLOOKUP(D1096,'SOAT LIQ'!$A$87:$C$3416,3,FALSE)</f>
        <v>3</v>
      </c>
      <c r="F1096" t="s">
        <v>21632</v>
      </c>
    </row>
    <row r="1097" spans="1:6" x14ac:dyDescent="0.25">
      <c r="A1097" t="s">
        <v>6113</v>
      </c>
      <c r="B1097" s="100" t="s">
        <v>6117</v>
      </c>
      <c r="C1097" s="99" t="s">
        <v>6118</v>
      </c>
      <c r="D1097" s="124">
        <v>17208</v>
      </c>
      <c r="E1097" s="157">
        <f>VLOOKUP(D1097,'SOAT LIQ'!$A$87:$C$3416,3,FALSE)</f>
        <v>3</v>
      </c>
      <c r="F1097" t="s">
        <v>21632</v>
      </c>
    </row>
    <row r="1098" spans="1:6" x14ac:dyDescent="0.25">
      <c r="A1098" t="s">
        <v>6113</v>
      </c>
      <c r="B1098" s="100" t="s">
        <v>6119</v>
      </c>
      <c r="C1098" s="99" t="s">
        <v>6120</v>
      </c>
      <c r="D1098" s="124">
        <v>2211</v>
      </c>
      <c r="E1098" s="157">
        <f>VLOOKUP(D1098,'SOAT LIQ'!$A$87:$C$3416,3,FALSE)</f>
        <v>5</v>
      </c>
      <c r="F1098" t="s">
        <v>21632</v>
      </c>
    </row>
    <row r="1099" spans="1:6" x14ac:dyDescent="0.25">
      <c r="A1099" t="s">
        <v>6113</v>
      </c>
      <c r="B1099" s="100" t="s">
        <v>6121</v>
      </c>
      <c r="C1099" s="99" t="s">
        <v>6120</v>
      </c>
      <c r="D1099" s="124">
        <v>2211</v>
      </c>
      <c r="E1099" s="157">
        <f>VLOOKUP(D1099,'SOAT LIQ'!$A$87:$C$3416,3,FALSE)</f>
        <v>5</v>
      </c>
      <c r="F1099" t="s">
        <v>21632</v>
      </c>
    </row>
    <row r="1100" spans="1:6" x14ac:dyDescent="0.25">
      <c r="A1100" t="s">
        <v>6113</v>
      </c>
      <c r="B1100" s="100" t="s">
        <v>6123</v>
      </c>
      <c r="C1100" s="99" t="s">
        <v>6122</v>
      </c>
      <c r="D1100" s="124">
        <v>2221</v>
      </c>
      <c r="E1100" s="157">
        <f>VLOOKUP(D1100,'SOAT LIQ'!$A$87:$C$3416,3,FALSE)</f>
        <v>5</v>
      </c>
      <c r="F1100" t="s">
        <v>21632</v>
      </c>
    </row>
    <row r="1101" spans="1:6" x14ac:dyDescent="0.25">
      <c r="A1101" t="s">
        <v>5924</v>
      </c>
      <c r="B1101" s="100" t="s">
        <v>6123</v>
      </c>
      <c r="C1101" s="99" t="s">
        <v>6122</v>
      </c>
      <c r="D1101" s="124">
        <v>2221</v>
      </c>
      <c r="E1101" s="157">
        <f>VLOOKUP(D1101,'SOAT LIQ'!$A$87:$C$3416,3,FALSE)</f>
        <v>5</v>
      </c>
      <c r="F1101" t="s">
        <v>21632</v>
      </c>
    </row>
    <row r="1102" spans="1:6" x14ac:dyDescent="0.25">
      <c r="A1102" t="s">
        <v>6113</v>
      </c>
      <c r="B1102" s="100" t="s">
        <v>6125</v>
      </c>
      <c r="C1102" s="99" t="s">
        <v>6124</v>
      </c>
      <c r="D1102" s="124">
        <v>2222</v>
      </c>
      <c r="E1102" s="157">
        <f>VLOOKUP(D1102,'SOAT LIQ'!$A$87:$C$3416,3,FALSE)</f>
        <v>8</v>
      </c>
      <c r="F1102" t="s">
        <v>21632</v>
      </c>
    </row>
    <row r="1103" spans="1:6" x14ac:dyDescent="0.25">
      <c r="A1103" t="s">
        <v>5924</v>
      </c>
      <c r="B1103" s="100" t="s">
        <v>6125</v>
      </c>
      <c r="C1103" s="99" t="s">
        <v>6124</v>
      </c>
      <c r="D1103" s="124">
        <v>2222</v>
      </c>
      <c r="E1103" s="157">
        <f>VLOOKUP(D1103,'SOAT LIQ'!$A$87:$C$3416,3,FALSE)</f>
        <v>8</v>
      </c>
      <c r="F1103" t="s">
        <v>21632</v>
      </c>
    </row>
    <row r="1104" spans="1:6" x14ac:dyDescent="0.25">
      <c r="A1104" t="s">
        <v>6113</v>
      </c>
      <c r="B1104" s="100" t="s">
        <v>6126</v>
      </c>
      <c r="C1104" s="99" t="s">
        <v>6124</v>
      </c>
      <c r="D1104" s="124">
        <v>2221</v>
      </c>
      <c r="E1104" s="157">
        <f>VLOOKUP(D1104,'SOAT LIQ'!$A$87:$C$3416,3,FALSE)</f>
        <v>5</v>
      </c>
      <c r="F1104" t="s">
        <v>21632</v>
      </c>
    </row>
    <row r="1105" spans="1:6" x14ac:dyDescent="0.25">
      <c r="A1105" t="s">
        <v>5924</v>
      </c>
      <c r="B1105" s="100" t="s">
        <v>6126</v>
      </c>
      <c r="C1105" s="99" t="s">
        <v>6124</v>
      </c>
      <c r="D1105" s="124">
        <v>2221</v>
      </c>
      <c r="E1105" s="157">
        <f>VLOOKUP(D1105,'SOAT LIQ'!$A$87:$C$3416,3,FALSE)</f>
        <v>5</v>
      </c>
      <c r="F1105" t="s">
        <v>21632</v>
      </c>
    </row>
    <row r="1106" spans="1:6" x14ac:dyDescent="0.25">
      <c r="A1106" t="s">
        <v>6113</v>
      </c>
      <c r="B1106" s="100" t="s">
        <v>6127</v>
      </c>
      <c r="C1106" s="99" t="s">
        <v>6122</v>
      </c>
      <c r="D1106" s="124">
        <v>2221</v>
      </c>
      <c r="E1106" s="157">
        <f>VLOOKUP(D1106,'SOAT LIQ'!$A$87:$C$3416,3,FALSE)</f>
        <v>5</v>
      </c>
      <c r="F1106" t="s">
        <v>21632</v>
      </c>
    </row>
    <row r="1107" spans="1:6" x14ac:dyDescent="0.25">
      <c r="A1107" t="s">
        <v>5924</v>
      </c>
      <c r="B1107" s="100" t="s">
        <v>6127</v>
      </c>
      <c r="C1107" s="99" t="s">
        <v>6122</v>
      </c>
      <c r="D1107" s="124">
        <v>2221</v>
      </c>
      <c r="E1107" s="157">
        <f>VLOOKUP(D1107,'SOAT LIQ'!$A$87:$C$3416,3,FALSE)</f>
        <v>5</v>
      </c>
      <c r="F1107" t="s">
        <v>21632</v>
      </c>
    </row>
    <row r="1108" spans="1:6" x14ac:dyDescent="0.25">
      <c r="A1108" t="s">
        <v>6113</v>
      </c>
      <c r="B1108" s="100" t="s">
        <v>6128</v>
      </c>
      <c r="C1108" s="99" t="s">
        <v>6124</v>
      </c>
      <c r="D1108" s="124">
        <v>2221</v>
      </c>
      <c r="E1108" s="157">
        <f>VLOOKUP(D1108,'SOAT LIQ'!$A$87:$C$3416,3,FALSE)</f>
        <v>5</v>
      </c>
      <c r="F1108" t="s">
        <v>21632</v>
      </c>
    </row>
    <row r="1109" spans="1:6" x14ac:dyDescent="0.25">
      <c r="A1109" t="s">
        <v>5924</v>
      </c>
      <c r="B1109" s="100" t="s">
        <v>6128</v>
      </c>
      <c r="C1109" s="99" t="s">
        <v>6124</v>
      </c>
      <c r="D1109" s="124">
        <v>2221</v>
      </c>
      <c r="E1109" s="157">
        <f>VLOOKUP(D1109,'SOAT LIQ'!$A$87:$C$3416,3,FALSE)</f>
        <v>5</v>
      </c>
      <c r="F1109" t="s">
        <v>21632</v>
      </c>
    </row>
    <row r="1110" spans="1:6" x14ac:dyDescent="0.25">
      <c r="A1110" t="s">
        <v>6113</v>
      </c>
      <c r="B1110" s="100" t="s">
        <v>6129</v>
      </c>
      <c r="C1110" s="99" t="s">
        <v>6124</v>
      </c>
      <c r="D1110" s="124">
        <v>2221</v>
      </c>
      <c r="E1110" s="157">
        <f>VLOOKUP(D1110,'SOAT LIQ'!$A$87:$C$3416,3,FALSE)</f>
        <v>5</v>
      </c>
      <c r="F1110" t="s">
        <v>21632</v>
      </c>
    </row>
    <row r="1111" spans="1:6" x14ac:dyDescent="0.25">
      <c r="A1111" t="s">
        <v>5924</v>
      </c>
      <c r="B1111" s="100" t="s">
        <v>6129</v>
      </c>
      <c r="C1111" s="99" t="s">
        <v>6124</v>
      </c>
      <c r="D1111" s="124">
        <v>2221</v>
      </c>
      <c r="E1111" s="157">
        <f>VLOOKUP(D1111,'SOAT LIQ'!$A$87:$C$3416,3,FALSE)</f>
        <v>5</v>
      </c>
      <c r="F1111" t="s">
        <v>21632</v>
      </c>
    </row>
    <row r="1112" spans="1:6" x14ac:dyDescent="0.25">
      <c r="A1112" t="s">
        <v>6113</v>
      </c>
      <c r="B1112" s="100" t="s">
        <v>6130</v>
      </c>
      <c r="C1112" s="99" t="s">
        <v>6124</v>
      </c>
      <c r="D1112" s="124">
        <v>2221</v>
      </c>
      <c r="E1112" s="157">
        <f>VLOOKUP(D1112,'SOAT LIQ'!$A$87:$C$3416,3,FALSE)</f>
        <v>5</v>
      </c>
      <c r="F1112" t="s">
        <v>21632</v>
      </c>
    </row>
    <row r="1113" spans="1:6" x14ac:dyDescent="0.25">
      <c r="A1113" t="s">
        <v>5924</v>
      </c>
      <c r="B1113" s="100" t="s">
        <v>6130</v>
      </c>
      <c r="C1113" s="99" t="s">
        <v>6124</v>
      </c>
      <c r="D1113" s="124">
        <v>2221</v>
      </c>
      <c r="E1113" s="157">
        <f>VLOOKUP(D1113,'SOAT LIQ'!$A$87:$C$3416,3,FALSE)</f>
        <v>5</v>
      </c>
      <c r="F1113" t="s">
        <v>21632</v>
      </c>
    </row>
    <row r="1114" spans="1:6" x14ac:dyDescent="0.25">
      <c r="A1114" t="s">
        <v>6113</v>
      </c>
      <c r="B1114" s="100" t="s">
        <v>6131</v>
      </c>
      <c r="C1114" s="99" t="s">
        <v>6124</v>
      </c>
      <c r="D1114" s="124">
        <v>2221</v>
      </c>
      <c r="E1114" s="157">
        <f>VLOOKUP(D1114,'SOAT LIQ'!$A$87:$C$3416,3,FALSE)</f>
        <v>5</v>
      </c>
      <c r="F1114" t="s">
        <v>21632</v>
      </c>
    </row>
    <row r="1115" spans="1:6" x14ac:dyDescent="0.25">
      <c r="A1115" t="s">
        <v>5924</v>
      </c>
      <c r="B1115" s="100" t="s">
        <v>6131</v>
      </c>
      <c r="C1115" s="99" t="s">
        <v>6124</v>
      </c>
      <c r="D1115" s="124">
        <v>2221</v>
      </c>
      <c r="E1115" s="157">
        <f>VLOOKUP(D1115,'SOAT LIQ'!$A$87:$C$3416,3,FALSE)</f>
        <v>5</v>
      </c>
      <c r="F1115" t="s">
        <v>21632</v>
      </c>
    </row>
    <row r="1116" spans="1:6" x14ac:dyDescent="0.25">
      <c r="A1116" t="s">
        <v>5922</v>
      </c>
      <c r="B1116" s="100" t="s">
        <v>6131</v>
      </c>
      <c r="C1116" s="99" t="s">
        <v>6124</v>
      </c>
      <c r="D1116" s="124">
        <v>2221</v>
      </c>
      <c r="E1116" s="157">
        <f>VLOOKUP(D1116,'SOAT LIQ'!$A$87:$C$3416,3,FALSE)</f>
        <v>5</v>
      </c>
      <c r="F1116" t="s">
        <v>21632</v>
      </c>
    </row>
    <row r="1117" spans="1:6" x14ac:dyDescent="0.25">
      <c r="A1117" t="s">
        <v>6113</v>
      </c>
      <c r="B1117" s="100" t="s">
        <v>6132</v>
      </c>
      <c r="C1117" s="99" t="s">
        <v>6133</v>
      </c>
      <c r="D1117" s="124">
        <v>2220</v>
      </c>
      <c r="E1117" s="157">
        <f>VLOOKUP(D1117,'SOAT LIQ'!$A$87:$C$3416,3,FALSE)</f>
        <v>3</v>
      </c>
      <c r="F1117" t="s">
        <v>21632</v>
      </c>
    </row>
    <row r="1118" spans="1:6" x14ac:dyDescent="0.25">
      <c r="A1118" t="s">
        <v>5773</v>
      </c>
      <c r="B1118" s="100" t="s">
        <v>6132</v>
      </c>
      <c r="C1118" s="99" t="s">
        <v>6133</v>
      </c>
      <c r="D1118" s="124">
        <v>2220</v>
      </c>
      <c r="E1118" s="157">
        <f>VLOOKUP(D1118,'SOAT LIQ'!$A$87:$C$3416,3,FALSE)</f>
        <v>3</v>
      </c>
      <c r="F1118" t="s">
        <v>21632</v>
      </c>
    </row>
    <row r="1119" spans="1:6" x14ac:dyDescent="0.25">
      <c r="A1119" t="s">
        <v>6113</v>
      </c>
      <c r="B1119" s="100" t="s">
        <v>6134</v>
      </c>
      <c r="C1119" s="99" t="s">
        <v>6135</v>
      </c>
      <c r="D1119" s="124">
        <v>2223</v>
      </c>
      <c r="E1119" s="157">
        <f>VLOOKUP(D1119,'SOAT LIQ'!$A$87:$C$3416,3,FALSE)</f>
        <v>4</v>
      </c>
      <c r="F1119" t="s">
        <v>21632</v>
      </c>
    </row>
    <row r="1120" spans="1:6" x14ac:dyDescent="0.25">
      <c r="A1120" t="s">
        <v>6113</v>
      </c>
      <c r="B1120" s="100" t="s">
        <v>6136</v>
      </c>
      <c r="C1120" s="99" t="s">
        <v>6137</v>
      </c>
      <c r="D1120" s="124">
        <v>2272</v>
      </c>
      <c r="E1120" s="157">
        <f>VLOOKUP(D1120,'SOAT LIQ'!$A$87:$C$3416,3,FALSE)</f>
        <v>9</v>
      </c>
      <c r="F1120" t="s">
        <v>21632</v>
      </c>
    </row>
    <row r="1121" spans="1:6" x14ac:dyDescent="0.25">
      <c r="A1121" t="s">
        <v>5773</v>
      </c>
      <c r="B1121" s="100" t="s">
        <v>6136</v>
      </c>
      <c r="C1121" s="99" t="s">
        <v>6137</v>
      </c>
      <c r="D1121" s="124">
        <v>2272</v>
      </c>
      <c r="E1121" s="157">
        <f>VLOOKUP(D1121,'SOAT LIQ'!$A$87:$C$3416,3,FALSE)</f>
        <v>9</v>
      </c>
      <c r="F1121" t="s">
        <v>21632</v>
      </c>
    </row>
    <row r="1122" spans="1:6" x14ac:dyDescent="0.25">
      <c r="A1122" t="s">
        <v>6113</v>
      </c>
      <c r="B1122" s="100" t="s">
        <v>6138</v>
      </c>
      <c r="C1122" s="99" t="s">
        <v>6137</v>
      </c>
      <c r="D1122" s="124">
        <v>2272</v>
      </c>
      <c r="E1122" s="157">
        <f>VLOOKUP(D1122,'SOAT LIQ'!$A$87:$C$3416,3,FALSE)</f>
        <v>9</v>
      </c>
      <c r="F1122" t="s">
        <v>21632</v>
      </c>
    </row>
    <row r="1123" spans="1:6" x14ac:dyDescent="0.25">
      <c r="A1123" t="s">
        <v>5773</v>
      </c>
      <c r="B1123" s="100" t="s">
        <v>6138</v>
      </c>
      <c r="C1123" s="99" t="s">
        <v>6137</v>
      </c>
      <c r="D1123" s="124">
        <v>2272</v>
      </c>
      <c r="E1123" s="157">
        <f>VLOOKUP(D1123,'SOAT LIQ'!$A$87:$C$3416,3,FALSE)</f>
        <v>9</v>
      </c>
      <c r="F1123" t="s">
        <v>21632</v>
      </c>
    </row>
    <row r="1124" spans="1:6" x14ac:dyDescent="0.25">
      <c r="A1124" t="s">
        <v>6113</v>
      </c>
      <c r="B1124" s="100" t="s">
        <v>6139</v>
      </c>
      <c r="C1124" s="99" t="s">
        <v>6140</v>
      </c>
      <c r="D1124" s="124">
        <v>2270</v>
      </c>
      <c r="E1124" s="157">
        <f>VLOOKUP(D1124,'SOAT LIQ'!$A$87:$C$3416,3,FALSE)</f>
        <v>11</v>
      </c>
      <c r="F1124" t="s">
        <v>21632</v>
      </c>
    </row>
    <row r="1125" spans="1:6" x14ac:dyDescent="0.25">
      <c r="A1125" t="s">
        <v>5773</v>
      </c>
      <c r="B1125" s="100" t="s">
        <v>6139</v>
      </c>
      <c r="C1125" s="99" t="s">
        <v>6140</v>
      </c>
      <c r="D1125" s="124">
        <v>2270</v>
      </c>
      <c r="E1125" s="157">
        <f>VLOOKUP(D1125,'SOAT LIQ'!$A$87:$C$3416,3,FALSE)</f>
        <v>11</v>
      </c>
      <c r="F1125" t="s">
        <v>21632</v>
      </c>
    </row>
    <row r="1126" spans="1:6" x14ac:dyDescent="0.25">
      <c r="A1126" t="s">
        <v>6113</v>
      </c>
      <c r="B1126" s="100" t="s">
        <v>6141</v>
      </c>
      <c r="C1126" s="99" t="s">
        <v>6140</v>
      </c>
      <c r="D1126" s="124">
        <v>2271</v>
      </c>
      <c r="E1126" s="157">
        <f>VLOOKUP(D1126,'SOAT LIQ'!$A$87:$C$3416,3,FALSE)</f>
        <v>8</v>
      </c>
      <c r="F1126" t="s">
        <v>21632</v>
      </c>
    </row>
    <row r="1127" spans="1:6" x14ac:dyDescent="0.25">
      <c r="A1127" t="s">
        <v>5773</v>
      </c>
      <c r="B1127" s="100" t="s">
        <v>6141</v>
      </c>
      <c r="C1127" s="99" t="s">
        <v>6140</v>
      </c>
      <c r="D1127" s="124">
        <v>2271</v>
      </c>
      <c r="E1127" s="157">
        <f>VLOOKUP(D1127,'SOAT LIQ'!$A$87:$C$3416,3,FALSE)</f>
        <v>8</v>
      </c>
      <c r="F1127" t="s">
        <v>21632</v>
      </c>
    </row>
    <row r="1128" spans="1:6" x14ac:dyDescent="0.25">
      <c r="A1128" t="s">
        <v>6113</v>
      </c>
      <c r="B1128" s="100" t="s">
        <v>6142</v>
      </c>
      <c r="C1128" s="99" t="s">
        <v>6140</v>
      </c>
      <c r="D1128" s="124">
        <v>2271</v>
      </c>
      <c r="E1128" s="157">
        <f>VLOOKUP(D1128,'SOAT LIQ'!$A$87:$C$3416,3,FALSE)</f>
        <v>8</v>
      </c>
      <c r="F1128" t="s">
        <v>21632</v>
      </c>
    </row>
    <row r="1129" spans="1:6" x14ac:dyDescent="0.25">
      <c r="A1129" t="s">
        <v>5773</v>
      </c>
      <c r="B1129" s="100" t="s">
        <v>6142</v>
      </c>
      <c r="C1129" s="99" t="s">
        <v>6140</v>
      </c>
      <c r="D1129" s="124">
        <v>2271</v>
      </c>
      <c r="E1129" s="157">
        <f>VLOOKUP(D1129,'SOAT LIQ'!$A$87:$C$3416,3,FALSE)</f>
        <v>8</v>
      </c>
      <c r="F1129" t="s">
        <v>21632</v>
      </c>
    </row>
    <row r="1130" spans="1:6" x14ac:dyDescent="0.25">
      <c r="A1130" t="s">
        <v>6113</v>
      </c>
      <c r="B1130" s="100" t="s">
        <v>6143</v>
      </c>
      <c r="C1130" s="99" t="s">
        <v>6144</v>
      </c>
      <c r="D1130" s="124">
        <v>2247</v>
      </c>
      <c r="E1130" s="157">
        <f>VLOOKUP(D1130,'SOAT LIQ'!$A$87:$C$3416,3,FALSE)</f>
        <v>10</v>
      </c>
      <c r="F1130" t="s">
        <v>21632</v>
      </c>
    </row>
    <row r="1131" spans="1:6" x14ac:dyDescent="0.25">
      <c r="A1131" t="s">
        <v>5773</v>
      </c>
      <c r="B1131" s="100" t="s">
        <v>6143</v>
      </c>
      <c r="C1131" s="99" t="s">
        <v>6144</v>
      </c>
      <c r="D1131" s="124">
        <v>2247</v>
      </c>
      <c r="E1131" s="157">
        <f>VLOOKUP(D1131,'SOAT LIQ'!$A$87:$C$3416,3,FALSE)</f>
        <v>10</v>
      </c>
      <c r="F1131" t="s">
        <v>21632</v>
      </c>
    </row>
    <row r="1132" spans="1:6" x14ac:dyDescent="0.25">
      <c r="A1132" t="s">
        <v>6113</v>
      </c>
      <c r="B1132" s="100" t="s">
        <v>6145</v>
      </c>
      <c r="C1132" s="99" t="s">
        <v>6144</v>
      </c>
      <c r="D1132" s="124">
        <v>2247</v>
      </c>
      <c r="E1132" s="157">
        <f>VLOOKUP(D1132,'SOAT LIQ'!$A$87:$C$3416,3,FALSE)</f>
        <v>10</v>
      </c>
      <c r="F1132" t="s">
        <v>21632</v>
      </c>
    </row>
    <row r="1133" spans="1:6" x14ac:dyDescent="0.25">
      <c r="A1133" t="s">
        <v>5773</v>
      </c>
      <c r="B1133" s="100" t="s">
        <v>6145</v>
      </c>
      <c r="C1133" s="99" t="s">
        <v>6144</v>
      </c>
      <c r="D1133" s="124">
        <v>2247</v>
      </c>
      <c r="E1133" s="157">
        <f>VLOOKUP(D1133,'SOAT LIQ'!$A$87:$C$3416,3,FALSE)</f>
        <v>10</v>
      </c>
      <c r="F1133" t="s">
        <v>21632</v>
      </c>
    </row>
    <row r="1134" spans="1:6" x14ac:dyDescent="0.25">
      <c r="A1134" t="s">
        <v>6113</v>
      </c>
      <c r="B1134" s="100" t="s">
        <v>6146</v>
      </c>
      <c r="C1134" s="99" t="s">
        <v>6144</v>
      </c>
      <c r="D1134" s="124">
        <v>2247</v>
      </c>
      <c r="E1134" s="157">
        <f>VLOOKUP(D1134,'SOAT LIQ'!$A$87:$C$3416,3,FALSE)</f>
        <v>10</v>
      </c>
      <c r="F1134" t="s">
        <v>21632</v>
      </c>
    </row>
    <row r="1135" spans="1:6" x14ac:dyDescent="0.25">
      <c r="A1135" t="s">
        <v>5773</v>
      </c>
      <c r="B1135" s="100" t="s">
        <v>6146</v>
      </c>
      <c r="C1135" s="99" t="s">
        <v>6144</v>
      </c>
      <c r="D1135" s="124">
        <v>2247</v>
      </c>
      <c r="E1135" s="157">
        <f>VLOOKUP(D1135,'SOAT LIQ'!$A$87:$C$3416,3,FALSE)</f>
        <v>10</v>
      </c>
      <c r="F1135" t="s">
        <v>21632</v>
      </c>
    </row>
    <row r="1136" spans="1:6" x14ac:dyDescent="0.25">
      <c r="A1136" t="s">
        <v>6113</v>
      </c>
      <c r="B1136" s="100" t="s">
        <v>6147</v>
      </c>
      <c r="C1136" s="99" t="s">
        <v>6148</v>
      </c>
      <c r="D1136" s="124">
        <v>2240</v>
      </c>
      <c r="E1136" s="157">
        <f>VLOOKUP(D1136,'SOAT LIQ'!$A$87:$C$3416,3,FALSE)</f>
        <v>7</v>
      </c>
      <c r="F1136" t="s">
        <v>21632</v>
      </c>
    </row>
    <row r="1137" spans="1:6" x14ac:dyDescent="0.25">
      <c r="A1137" t="s">
        <v>5773</v>
      </c>
      <c r="B1137" s="100" t="s">
        <v>6147</v>
      </c>
      <c r="C1137" s="99" t="s">
        <v>6148</v>
      </c>
      <c r="D1137" s="124">
        <v>2240</v>
      </c>
      <c r="E1137" s="157">
        <f>VLOOKUP(D1137,'SOAT LIQ'!$A$87:$C$3416,3,FALSE)</f>
        <v>7</v>
      </c>
      <c r="F1137" t="s">
        <v>21632</v>
      </c>
    </row>
    <row r="1138" spans="1:6" x14ac:dyDescent="0.25">
      <c r="A1138" t="s">
        <v>6113</v>
      </c>
      <c r="B1138" s="100" t="s">
        <v>6149</v>
      </c>
      <c r="C1138" s="99" t="s">
        <v>6150</v>
      </c>
      <c r="D1138" s="124">
        <v>2246</v>
      </c>
      <c r="E1138" s="157">
        <f>VLOOKUP(D1138,'SOAT LIQ'!$A$87:$C$3416,3,FALSE)</f>
        <v>8</v>
      </c>
      <c r="F1138" t="s">
        <v>21632</v>
      </c>
    </row>
    <row r="1139" spans="1:6" x14ac:dyDescent="0.25">
      <c r="A1139" t="s">
        <v>5773</v>
      </c>
      <c r="B1139" s="100" t="s">
        <v>6149</v>
      </c>
      <c r="C1139" s="99" t="s">
        <v>6150</v>
      </c>
      <c r="D1139" s="124">
        <v>2246</v>
      </c>
      <c r="E1139" s="157">
        <f>VLOOKUP(D1139,'SOAT LIQ'!$A$87:$C$3416,3,FALSE)</f>
        <v>8</v>
      </c>
      <c r="F1139" t="s">
        <v>21632</v>
      </c>
    </row>
    <row r="1140" spans="1:6" x14ac:dyDescent="0.25">
      <c r="A1140" t="s">
        <v>6113</v>
      </c>
      <c r="B1140" s="100" t="s">
        <v>6151</v>
      </c>
      <c r="C1140" s="99" t="s">
        <v>6148</v>
      </c>
      <c r="D1140" s="124">
        <v>2241</v>
      </c>
      <c r="E1140" s="157">
        <f>VLOOKUP(D1140,'SOAT LIQ'!$A$87:$C$3416,3,FALSE)</f>
        <v>7</v>
      </c>
      <c r="F1140" t="s">
        <v>21632</v>
      </c>
    </row>
    <row r="1141" spans="1:6" x14ac:dyDescent="0.25">
      <c r="A1141" t="s">
        <v>5773</v>
      </c>
      <c r="B1141" s="100" t="s">
        <v>6151</v>
      </c>
      <c r="C1141" s="99" t="s">
        <v>6148</v>
      </c>
      <c r="D1141" s="124">
        <v>2241</v>
      </c>
      <c r="E1141" s="157">
        <f>VLOOKUP(D1141,'SOAT LIQ'!$A$87:$C$3416,3,FALSE)</f>
        <v>7</v>
      </c>
      <c r="F1141" t="s">
        <v>21632</v>
      </c>
    </row>
    <row r="1142" spans="1:6" x14ac:dyDescent="0.25">
      <c r="A1142" t="s">
        <v>6113</v>
      </c>
      <c r="B1142" s="100" t="s">
        <v>6152</v>
      </c>
      <c r="C1142" s="99" t="s">
        <v>6153</v>
      </c>
      <c r="D1142" s="124">
        <v>2240</v>
      </c>
      <c r="E1142" s="157">
        <f>VLOOKUP(D1142,'SOAT LIQ'!$A$87:$C$3416,3,FALSE)</f>
        <v>7</v>
      </c>
      <c r="F1142" t="s">
        <v>21632</v>
      </c>
    </row>
    <row r="1143" spans="1:6" x14ac:dyDescent="0.25">
      <c r="A1143" t="s">
        <v>5773</v>
      </c>
      <c r="B1143" s="100" t="s">
        <v>6152</v>
      </c>
      <c r="C1143" s="99" t="s">
        <v>6153</v>
      </c>
      <c r="D1143" s="124">
        <v>2240</v>
      </c>
      <c r="E1143" s="157">
        <f>VLOOKUP(D1143,'SOAT LIQ'!$A$87:$C$3416,3,FALSE)</f>
        <v>7</v>
      </c>
      <c r="F1143" t="s">
        <v>21632</v>
      </c>
    </row>
    <row r="1144" spans="1:6" x14ac:dyDescent="0.25">
      <c r="A1144" t="s">
        <v>6113</v>
      </c>
      <c r="B1144" s="100" t="s">
        <v>6154</v>
      </c>
      <c r="C1144" s="99" t="s">
        <v>6155</v>
      </c>
      <c r="D1144" s="124">
        <v>2246</v>
      </c>
      <c r="E1144" s="157">
        <f>VLOOKUP(D1144,'SOAT LIQ'!$A$87:$C$3416,3,FALSE)</f>
        <v>8</v>
      </c>
      <c r="F1144" t="s">
        <v>21632</v>
      </c>
    </row>
    <row r="1145" spans="1:6" x14ac:dyDescent="0.25">
      <c r="A1145" t="s">
        <v>5773</v>
      </c>
      <c r="B1145" s="100" t="s">
        <v>6154</v>
      </c>
      <c r="C1145" s="99" t="s">
        <v>6155</v>
      </c>
      <c r="D1145" s="124">
        <v>2246</v>
      </c>
      <c r="E1145" s="157">
        <f>VLOOKUP(D1145,'SOAT LIQ'!$A$87:$C$3416,3,FALSE)</f>
        <v>8</v>
      </c>
      <c r="F1145" t="s">
        <v>21632</v>
      </c>
    </row>
    <row r="1146" spans="1:6" x14ac:dyDescent="0.25">
      <c r="A1146" t="s">
        <v>6113</v>
      </c>
      <c r="B1146" s="100" t="s">
        <v>6156</v>
      </c>
      <c r="C1146" s="99" t="s">
        <v>6153</v>
      </c>
      <c r="D1146" s="124">
        <v>2241</v>
      </c>
      <c r="E1146" s="157">
        <f>VLOOKUP(D1146,'SOAT LIQ'!$A$87:$C$3416,3,FALSE)</f>
        <v>7</v>
      </c>
      <c r="F1146" t="s">
        <v>21632</v>
      </c>
    </row>
    <row r="1147" spans="1:6" x14ac:dyDescent="0.25">
      <c r="A1147" t="s">
        <v>5773</v>
      </c>
      <c r="B1147" s="100" t="s">
        <v>6156</v>
      </c>
      <c r="C1147" s="99" t="s">
        <v>6153</v>
      </c>
      <c r="D1147" s="124">
        <v>2241</v>
      </c>
      <c r="E1147" s="157">
        <f>VLOOKUP(D1147,'SOAT LIQ'!$A$87:$C$3416,3,FALSE)</f>
        <v>7</v>
      </c>
      <c r="F1147" t="s">
        <v>21632</v>
      </c>
    </row>
    <row r="1148" spans="1:6" x14ac:dyDescent="0.25">
      <c r="A1148" t="s">
        <v>6113</v>
      </c>
      <c r="B1148" s="100" t="s">
        <v>6157</v>
      </c>
      <c r="C1148" s="99" t="s">
        <v>6158</v>
      </c>
      <c r="D1148" s="124">
        <v>2262</v>
      </c>
      <c r="E1148" s="157">
        <f>VLOOKUP(D1148,'SOAT LIQ'!$A$87:$C$3416,3,FALSE)</f>
        <v>3</v>
      </c>
      <c r="F1148" t="s">
        <v>21632</v>
      </c>
    </row>
    <row r="1149" spans="1:6" x14ac:dyDescent="0.25">
      <c r="A1149" t="s">
        <v>5773</v>
      </c>
      <c r="B1149" s="100" t="s">
        <v>6157</v>
      </c>
      <c r="C1149" s="99" t="s">
        <v>6158</v>
      </c>
      <c r="D1149" s="124">
        <v>2262</v>
      </c>
      <c r="E1149" s="157">
        <f>VLOOKUP(D1149,'SOAT LIQ'!$A$87:$C$3416,3,FALSE)</f>
        <v>3</v>
      </c>
      <c r="F1149" t="s">
        <v>21632</v>
      </c>
    </row>
    <row r="1150" spans="1:6" x14ac:dyDescent="0.25">
      <c r="A1150" t="s">
        <v>6113</v>
      </c>
      <c r="B1150" s="100" t="s">
        <v>6159</v>
      </c>
      <c r="C1150" s="99" t="s">
        <v>6160</v>
      </c>
      <c r="D1150" s="124">
        <v>2261</v>
      </c>
      <c r="E1150" s="157">
        <f>VLOOKUP(D1150,'SOAT LIQ'!$A$87:$C$3416,3,FALSE)</f>
        <v>4</v>
      </c>
      <c r="F1150" t="s">
        <v>21632</v>
      </c>
    </row>
    <row r="1151" spans="1:6" x14ac:dyDescent="0.25">
      <c r="A1151" t="s">
        <v>5773</v>
      </c>
      <c r="B1151" s="100" t="s">
        <v>6159</v>
      </c>
      <c r="C1151" s="99" t="s">
        <v>6160</v>
      </c>
      <c r="D1151" s="124">
        <v>2261</v>
      </c>
      <c r="E1151" s="157">
        <f>VLOOKUP(D1151,'SOAT LIQ'!$A$87:$C$3416,3,FALSE)</f>
        <v>4</v>
      </c>
      <c r="F1151" t="s">
        <v>21632</v>
      </c>
    </row>
    <row r="1152" spans="1:6" x14ac:dyDescent="0.25">
      <c r="A1152" t="s">
        <v>6113</v>
      </c>
      <c r="B1152" s="100" t="s">
        <v>6161</v>
      </c>
      <c r="C1152" s="99" t="s">
        <v>6162</v>
      </c>
      <c r="D1152" s="124">
        <v>2260</v>
      </c>
      <c r="E1152" s="157">
        <f>VLOOKUP(D1152,'SOAT LIQ'!$A$87:$C$3416,3,FALSE)</f>
        <v>4</v>
      </c>
      <c r="F1152" t="s">
        <v>21632</v>
      </c>
    </row>
    <row r="1153" spans="1:6" x14ac:dyDescent="0.25">
      <c r="A1153" t="s">
        <v>5773</v>
      </c>
      <c r="B1153" s="100" t="s">
        <v>6161</v>
      </c>
      <c r="C1153" s="99" t="s">
        <v>6162</v>
      </c>
      <c r="D1153" s="124">
        <v>2260</v>
      </c>
      <c r="E1153" s="157">
        <f>VLOOKUP(D1153,'SOAT LIQ'!$A$87:$C$3416,3,FALSE)</f>
        <v>4</v>
      </c>
      <c r="F1153" t="s">
        <v>21632</v>
      </c>
    </row>
    <row r="1154" spans="1:6" x14ac:dyDescent="0.25">
      <c r="A1154" t="s">
        <v>6113</v>
      </c>
      <c r="B1154" s="100" t="s">
        <v>6163</v>
      </c>
      <c r="C1154" s="99" t="s">
        <v>6144</v>
      </c>
      <c r="D1154" s="124">
        <v>2247</v>
      </c>
      <c r="E1154" s="157">
        <f>VLOOKUP(D1154,'SOAT LIQ'!$A$87:$C$3416,3,FALSE)</f>
        <v>10</v>
      </c>
      <c r="F1154" t="s">
        <v>21632</v>
      </c>
    </row>
    <row r="1155" spans="1:6" x14ac:dyDescent="0.25">
      <c r="A1155" t="s">
        <v>5773</v>
      </c>
      <c r="B1155" s="100" t="s">
        <v>6163</v>
      </c>
      <c r="C1155" s="99" t="s">
        <v>6144</v>
      </c>
      <c r="D1155" s="124">
        <v>2247</v>
      </c>
      <c r="E1155" s="157">
        <f>VLOOKUP(D1155,'SOAT LIQ'!$A$87:$C$3416,3,FALSE)</f>
        <v>10</v>
      </c>
      <c r="F1155" t="s">
        <v>21632</v>
      </c>
    </row>
    <row r="1156" spans="1:6" x14ac:dyDescent="0.25">
      <c r="A1156" t="s">
        <v>6113</v>
      </c>
      <c r="B1156" s="100" t="s">
        <v>6164</v>
      </c>
      <c r="C1156" s="99" t="s">
        <v>6165</v>
      </c>
      <c r="D1156" s="124">
        <v>2247</v>
      </c>
      <c r="E1156" s="157">
        <f>VLOOKUP(D1156,'SOAT LIQ'!$A$87:$C$3416,3,FALSE)</f>
        <v>10</v>
      </c>
      <c r="F1156" t="s">
        <v>21632</v>
      </c>
    </row>
    <row r="1157" spans="1:6" x14ac:dyDescent="0.25">
      <c r="A1157" t="s">
        <v>5773</v>
      </c>
      <c r="B1157" s="100" t="s">
        <v>6164</v>
      </c>
      <c r="C1157" s="99" t="s">
        <v>6165</v>
      </c>
      <c r="D1157" s="124">
        <v>2247</v>
      </c>
      <c r="E1157" s="157">
        <f>VLOOKUP(D1157,'SOAT LIQ'!$A$87:$C$3416,3,FALSE)</f>
        <v>10</v>
      </c>
      <c r="F1157" t="s">
        <v>21632</v>
      </c>
    </row>
    <row r="1158" spans="1:6" x14ac:dyDescent="0.25">
      <c r="A1158" t="s">
        <v>6113</v>
      </c>
      <c r="B1158" s="100" t="s">
        <v>6166</v>
      </c>
      <c r="C1158" s="99" t="s">
        <v>6165</v>
      </c>
      <c r="D1158" s="124">
        <v>2247</v>
      </c>
      <c r="E1158" s="157">
        <f>VLOOKUP(D1158,'SOAT LIQ'!$A$87:$C$3416,3,FALSE)</f>
        <v>10</v>
      </c>
      <c r="F1158" t="s">
        <v>21632</v>
      </c>
    </row>
    <row r="1159" spans="1:6" x14ac:dyDescent="0.25">
      <c r="A1159" t="s">
        <v>5773</v>
      </c>
      <c r="B1159" s="100" t="s">
        <v>6166</v>
      </c>
      <c r="C1159" s="99" t="s">
        <v>6165</v>
      </c>
      <c r="D1159" s="124">
        <v>2247</v>
      </c>
      <c r="E1159" s="157">
        <f>VLOOKUP(D1159,'SOAT LIQ'!$A$87:$C$3416,3,FALSE)</f>
        <v>10</v>
      </c>
      <c r="F1159" t="s">
        <v>21632</v>
      </c>
    </row>
    <row r="1160" spans="1:6" x14ac:dyDescent="0.25">
      <c r="A1160" t="s">
        <v>6113</v>
      </c>
      <c r="B1160" s="100" t="s">
        <v>6167</v>
      </c>
      <c r="C1160" s="99" t="s">
        <v>6168</v>
      </c>
      <c r="D1160" s="124">
        <v>2247</v>
      </c>
      <c r="E1160" s="157">
        <f>VLOOKUP(D1160,'SOAT LIQ'!$A$87:$C$3416,3,FALSE)</f>
        <v>10</v>
      </c>
      <c r="F1160" t="s">
        <v>21632</v>
      </c>
    </row>
    <row r="1161" spans="1:6" x14ac:dyDescent="0.25">
      <c r="A1161" t="s">
        <v>5773</v>
      </c>
      <c r="B1161" s="100" t="s">
        <v>6167</v>
      </c>
      <c r="C1161" s="99" t="s">
        <v>6168</v>
      </c>
      <c r="D1161" s="124">
        <v>2247</v>
      </c>
      <c r="E1161" s="157">
        <f>VLOOKUP(D1161,'SOAT LIQ'!$A$87:$C$3416,3,FALSE)</f>
        <v>10</v>
      </c>
      <c r="F1161" t="s">
        <v>21632</v>
      </c>
    </row>
    <row r="1162" spans="1:6" x14ac:dyDescent="0.25">
      <c r="A1162" t="s">
        <v>6113</v>
      </c>
      <c r="B1162" s="100" t="s">
        <v>6169</v>
      </c>
      <c r="C1162" s="100"/>
      <c r="D1162" s="124">
        <v>2241</v>
      </c>
      <c r="E1162" s="157">
        <f>VLOOKUP(D1162,'SOAT LIQ'!$A$87:$C$3416,3,FALSE)</f>
        <v>7</v>
      </c>
      <c r="F1162" t="s">
        <v>21632</v>
      </c>
    </row>
    <row r="1163" spans="1:6" x14ac:dyDescent="0.25">
      <c r="A1163" t="s">
        <v>5773</v>
      </c>
      <c r="B1163" s="100" t="s">
        <v>6169</v>
      </c>
      <c r="C1163" s="100"/>
      <c r="D1163" s="124">
        <v>2241</v>
      </c>
      <c r="E1163" s="157">
        <f>VLOOKUP(D1163,'SOAT LIQ'!$A$87:$C$3416,3,FALSE)</f>
        <v>7</v>
      </c>
      <c r="F1163" t="s">
        <v>21632</v>
      </c>
    </row>
    <row r="1164" spans="1:6" x14ac:dyDescent="0.25">
      <c r="A1164" t="s">
        <v>6113</v>
      </c>
      <c r="B1164" s="100" t="s">
        <v>6170</v>
      </c>
      <c r="C1164" s="99" t="s">
        <v>6171</v>
      </c>
      <c r="D1164" s="124">
        <v>2542</v>
      </c>
      <c r="E1164" s="157">
        <f>VLOOKUP(D1164,'SOAT LIQ'!$A$87:$C$3416,3,FALSE)</f>
        <v>6</v>
      </c>
      <c r="F1164" t="s">
        <v>21632</v>
      </c>
    </row>
    <row r="1165" spans="1:6" x14ac:dyDescent="0.25">
      <c r="A1165" t="s">
        <v>5773</v>
      </c>
      <c r="B1165" s="100" t="s">
        <v>6170</v>
      </c>
      <c r="C1165" s="99" t="s">
        <v>6171</v>
      </c>
      <c r="D1165" s="124">
        <v>2542</v>
      </c>
      <c r="E1165" s="157">
        <f>VLOOKUP(D1165,'SOAT LIQ'!$A$87:$C$3416,3,FALSE)</f>
        <v>6</v>
      </c>
      <c r="F1165" t="s">
        <v>21632</v>
      </c>
    </row>
    <row r="1166" spans="1:6" x14ac:dyDescent="0.25">
      <c r="A1166" t="s">
        <v>6113</v>
      </c>
      <c r="B1166" s="100" t="s">
        <v>6172</v>
      </c>
      <c r="C1166" s="99" t="s">
        <v>6171</v>
      </c>
      <c r="D1166" s="124">
        <v>2542</v>
      </c>
      <c r="E1166" s="157">
        <f>VLOOKUP(D1166,'SOAT LIQ'!$A$87:$C$3416,3,FALSE)</f>
        <v>6</v>
      </c>
      <c r="F1166" t="s">
        <v>21632</v>
      </c>
    </row>
    <row r="1167" spans="1:6" x14ac:dyDescent="0.25">
      <c r="A1167" t="s">
        <v>5773</v>
      </c>
      <c r="B1167" s="100" t="s">
        <v>6172</v>
      </c>
      <c r="C1167" s="99" t="s">
        <v>6171</v>
      </c>
      <c r="D1167" s="124">
        <v>2542</v>
      </c>
      <c r="E1167" s="157">
        <f>VLOOKUP(D1167,'SOAT LIQ'!$A$87:$C$3416,3,FALSE)</f>
        <v>6</v>
      </c>
      <c r="F1167" t="s">
        <v>21632</v>
      </c>
    </row>
    <row r="1168" spans="1:6" x14ac:dyDescent="0.25">
      <c r="A1168" t="s">
        <v>6113</v>
      </c>
      <c r="B1168" s="100" t="s">
        <v>6173</v>
      </c>
      <c r="C1168" s="99" t="s">
        <v>6174</v>
      </c>
      <c r="D1168" s="124">
        <v>2263</v>
      </c>
      <c r="E1168" s="157">
        <f>VLOOKUP(D1168,'SOAT LIQ'!$A$87:$C$3416,3,FALSE)</f>
        <v>6</v>
      </c>
      <c r="F1168" t="s">
        <v>21632</v>
      </c>
    </row>
    <row r="1169" spans="1:6" x14ac:dyDescent="0.25">
      <c r="A1169" t="s">
        <v>5773</v>
      </c>
      <c r="B1169" s="100" t="s">
        <v>6173</v>
      </c>
      <c r="C1169" s="99" t="s">
        <v>6174</v>
      </c>
      <c r="D1169" s="124">
        <v>2263</v>
      </c>
      <c r="E1169" s="157">
        <f>VLOOKUP(D1169,'SOAT LIQ'!$A$87:$C$3416,3,FALSE)</f>
        <v>6</v>
      </c>
      <c r="F1169" t="s">
        <v>21632</v>
      </c>
    </row>
    <row r="1170" spans="1:6" x14ac:dyDescent="0.25">
      <c r="A1170" t="s">
        <v>6113</v>
      </c>
      <c r="B1170" s="100" t="s">
        <v>6175</v>
      </c>
      <c r="C1170" s="99" t="s">
        <v>6176</v>
      </c>
      <c r="D1170" s="124">
        <v>2247</v>
      </c>
      <c r="E1170" s="157">
        <f>VLOOKUP(D1170,'SOAT LIQ'!$A$87:$C$3416,3,FALSE)</f>
        <v>10</v>
      </c>
      <c r="F1170" t="s">
        <v>21632</v>
      </c>
    </row>
    <row r="1171" spans="1:6" x14ac:dyDescent="0.25">
      <c r="A1171" t="s">
        <v>5773</v>
      </c>
      <c r="B1171" s="100" t="s">
        <v>6175</v>
      </c>
      <c r="C1171" s="99" t="s">
        <v>6176</v>
      </c>
      <c r="D1171" s="124">
        <v>2247</v>
      </c>
      <c r="E1171" s="157">
        <f>VLOOKUP(D1171,'SOAT LIQ'!$A$87:$C$3416,3,FALSE)</f>
        <v>10</v>
      </c>
      <c r="F1171" t="s">
        <v>21632</v>
      </c>
    </row>
    <row r="1172" spans="1:6" x14ac:dyDescent="0.25">
      <c r="A1172" t="s">
        <v>6113</v>
      </c>
      <c r="B1172" s="100" t="s">
        <v>6177</v>
      </c>
      <c r="C1172" s="99" t="s">
        <v>6176</v>
      </c>
      <c r="D1172" s="124">
        <v>2247</v>
      </c>
      <c r="E1172" s="157">
        <f>VLOOKUP(D1172,'SOAT LIQ'!$A$87:$C$3416,3,FALSE)</f>
        <v>10</v>
      </c>
      <c r="F1172" t="s">
        <v>21632</v>
      </c>
    </row>
    <row r="1173" spans="1:6" x14ac:dyDescent="0.25">
      <c r="A1173" t="s">
        <v>5773</v>
      </c>
      <c r="B1173" s="100" t="s">
        <v>6177</v>
      </c>
      <c r="C1173" s="99" t="s">
        <v>6176</v>
      </c>
      <c r="D1173" s="124">
        <v>2247</v>
      </c>
      <c r="E1173" s="157">
        <f>VLOOKUP(D1173,'SOAT LIQ'!$A$87:$C$3416,3,FALSE)</f>
        <v>10</v>
      </c>
      <c r="F1173" t="s">
        <v>21632</v>
      </c>
    </row>
    <row r="1174" spans="1:6" x14ac:dyDescent="0.25">
      <c r="A1174" t="s">
        <v>6113</v>
      </c>
      <c r="B1174" s="100" t="s">
        <v>6178</v>
      </c>
      <c r="C1174" s="99" t="s">
        <v>6176</v>
      </c>
      <c r="D1174" s="124">
        <v>2247</v>
      </c>
      <c r="E1174" s="157">
        <f>VLOOKUP(D1174,'SOAT LIQ'!$A$87:$C$3416,3,FALSE)</f>
        <v>10</v>
      </c>
      <c r="F1174" t="s">
        <v>21632</v>
      </c>
    </row>
    <row r="1175" spans="1:6" x14ac:dyDescent="0.25">
      <c r="A1175" t="s">
        <v>5773</v>
      </c>
      <c r="B1175" s="100" t="s">
        <v>6178</v>
      </c>
      <c r="C1175" s="99" t="s">
        <v>6176</v>
      </c>
      <c r="D1175" s="124">
        <v>2247</v>
      </c>
      <c r="E1175" s="157">
        <f>VLOOKUP(D1175,'SOAT LIQ'!$A$87:$C$3416,3,FALSE)</f>
        <v>10</v>
      </c>
      <c r="F1175" t="s">
        <v>21632</v>
      </c>
    </row>
    <row r="1176" spans="1:6" x14ac:dyDescent="0.25">
      <c r="A1176" t="s">
        <v>6113</v>
      </c>
      <c r="B1176" s="100" t="s">
        <v>6179</v>
      </c>
      <c r="C1176" s="99" t="s">
        <v>6180</v>
      </c>
      <c r="D1176" s="124">
        <v>2230</v>
      </c>
      <c r="E1176" s="157">
        <f>VLOOKUP(D1176,'SOAT LIQ'!$A$87:$C$3416,3,FALSE)</f>
        <v>4</v>
      </c>
      <c r="F1176" t="s">
        <v>21632</v>
      </c>
    </row>
    <row r="1177" spans="1:6" x14ac:dyDescent="0.25">
      <c r="A1177" t="s">
        <v>5773</v>
      </c>
      <c r="B1177" s="100" t="s">
        <v>6179</v>
      </c>
      <c r="C1177" s="99" t="s">
        <v>6180</v>
      </c>
      <c r="D1177" s="124">
        <v>2230</v>
      </c>
      <c r="E1177" s="157">
        <f>VLOOKUP(D1177,'SOAT LIQ'!$A$87:$C$3416,3,FALSE)</f>
        <v>4</v>
      </c>
      <c r="F1177" t="s">
        <v>21632</v>
      </c>
    </row>
    <row r="1178" spans="1:6" x14ac:dyDescent="0.25">
      <c r="A1178" t="s">
        <v>6113</v>
      </c>
      <c r="B1178" s="100" t="s">
        <v>6182</v>
      </c>
      <c r="C1178" s="99" t="s">
        <v>6181</v>
      </c>
      <c r="D1178" s="124">
        <v>2230</v>
      </c>
      <c r="E1178" s="157">
        <f>VLOOKUP(D1178,'SOAT LIQ'!$A$87:$C$3416,3,FALSE)</f>
        <v>4</v>
      </c>
      <c r="F1178" t="s">
        <v>21632</v>
      </c>
    </row>
    <row r="1179" spans="1:6" x14ac:dyDescent="0.25">
      <c r="A1179" t="s">
        <v>5773</v>
      </c>
      <c r="B1179" s="100" t="s">
        <v>6182</v>
      </c>
      <c r="C1179" s="99" t="s">
        <v>6181</v>
      </c>
      <c r="D1179" s="124">
        <v>2230</v>
      </c>
      <c r="E1179" s="157">
        <f>VLOOKUP(D1179,'SOAT LIQ'!$A$87:$C$3416,3,FALSE)</f>
        <v>4</v>
      </c>
      <c r="F1179" t="s">
        <v>21632</v>
      </c>
    </row>
    <row r="1180" spans="1:6" x14ac:dyDescent="0.25">
      <c r="A1180" t="s">
        <v>6183</v>
      </c>
      <c r="B1180" s="100" t="s">
        <v>6182</v>
      </c>
      <c r="C1180" s="99" t="s">
        <v>6181</v>
      </c>
      <c r="D1180" s="124">
        <v>2230</v>
      </c>
      <c r="E1180" s="157">
        <f>VLOOKUP(D1180,'SOAT LIQ'!$A$87:$C$3416,3,FALSE)</f>
        <v>4</v>
      </c>
      <c r="F1180" t="s">
        <v>21632</v>
      </c>
    </row>
    <row r="1181" spans="1:6" x14ac:dyDescent="0.25">
      <c r="A1181" t="s">
        <v>6113</v>
      </c>
      <c r="B1181" s="100" t="s">
        <v>6185</v>
      </c>
      <c r="C1181" s="99" t="s">
        <v>6184</v>
      </c>
      <c r="D1181" s="124">
        <v>2230</v>
      </c>
      <c r="E1181" s="157">
        <f>VLOOKUP(D1181,'SOAT LIQ'!$A$87:$C$3416,3,FALSE)</f>
        <v>4</v>
      </c>
      <c r="F1181" t="s">
        <v>21632</v>
      </c>
    </row>
    <row r="1182" spans="1:6" x14ac:dyDescent="0.25">
      <c r="A1182" t="s">
        <v>5773</v>
      </c>
      <c r="B1182" s="100" t="s">
        <v>6185</v>
      </c>
      <c r="C1182" s="99" t="s">
        <v>6184</v>
      </c>
      <c r="D1182" s="124">
        <v>2230</v>
      </c>
      <c r="E1182" s="157">
        <f>VLOOKUP(D1182,'SOAT LIQ'!$A$87:$C$3416,3,FALSE)</f>
        <v>4</v>
      </c>
      <c r="F1182" t="s">
        <v>21632</v>
      </c>
    </row>
    <row r="1183" spans="1:6" x14ac:dyDescent="0.25">
      <c r="A1183" t="s">
        <v>6183</v>
      </c>
      <c r="B1183" s="100" t="s">
        <v>6185</v>
      </c>
      <c r="C1183" s="99" t="s">
        <v>6184</v>
      </c>
      <c r="D1183" s="124">
        <v>2230</v>
      </c>
      <c r="E1183" s="157">
        <f>VLOOKUP(D1183,'SOAT LIQ'!$A$87:$C$3416,3,FALSE)</f>
        <v>4</v>
      </c>
      <c r="F1183" t="s">
        <v>21632</v>
      </c>
    </row>
    <row r="1184" spans="1:6" x14ac:dyDescent="0.25">
      <c r="A1184" t="s">
        <v>6113</v>
      </c>
      <c r="B1184" s="100" t="s">
        <v>6187</v>
      </c>
      <c r="C1184" s="99" t="s">
        <v>6186</v>
      </c>
      <c r="D1184" s="124">
        <v>2230</v>
      </c>
      <c r="E1184" s="157">
        <f>VLOOKUP(D1184,'SOAT LIQ'!$A$87:$C$3416,3,FALSE)</f>
        <v>4</v>
      </c>
      <c r="F1184" t="s">
        <v>21632</v>
      </c>
    </row>
    <row r="1185" spans="1:6" x14ac:dyDescent="0.25">
      <c r="A1185" t="s">
        <v>5773</v>
      </c>
      <c r="B1185" s="100" t="s">
        <v>6187</v>
      </c>
      <c r="C1185" s="99" t="s">
        <v>6186</v>
      </c>
      <c r="D1185" s="124">
        <v>2230</v>
      </c>
      <c r="E1185" s="157">
        <f>VLOOKUP(D1185,'SOAT LIQ'!$A$87:$C$3416,3,FALSE)</f>
        <v>4</v>
      </c>
      <c r="F1185" t="s">
        <v>21632</v>
      </c>
    </row>
    <row r="1186" spans="1:6" x14ac:dyDescent="0.25">
      <c r="A1186" t="s">
        <v>6113</v>
      </c>
      <c r="B1186" s="100" t="s">
        <v>6189</v>
      </c>
      <c r="C1186" s="99" t="s">
        <v>6188</v>
      </c>
      <c r="D1186" s="124">
        <v>2230</v>
      </c>
      <c r="E1186" s="157">
        <f>VLOOKUP(D1186,'SOAT LIQ'!$A$87:$C$3416,3,FALSE)</f>
        <v>4</v>
      </c>
      <c r="F1186" t="s">
        <v>21632</v>
      </c>
    </row>
    <row r="1187" spans="1:6" x14ac:dyDescent="0.25">
      <c r="A1187" t="s">
        <v>5773</v>
      </c>
      <c r="B1187" s="100" t="s">
        <v>6189</v>
      </c>
      <c r="C1187" s="99" t="s">
        <v>6188</v>
      </c>
      <c r="D1187" s="124">
        <v>2230</v>
      </c>
      <c r="E1187" s="157">
        <f>VLOOKUP(D1187,'SOAT LIQ'!$A$87:$C$3416,3,FALSE)</f>
        <v>4</v>
      </c>
      <c r="F1187" t="s">
        <v>21632</v>
      </c>
    </row>
    <row r="1188" spans="1:6" x14ac:dyDescent="0.25">
      <c r="A1188" t="s">
        <v>6113</v>
      </c>
      <c r="B1188" s="100" t="s">
        <v>6191</v>
      </c>
      <c r="C1188" s="99" t="s">
        <v>6190</v>
      </c>
      <c r="D1188" s="124">
        <v>2247</v>
      </c>
      <c r="E1188" s="157">
        <f>VLOOKUP(D1188,'SOAT LIQ'!$A$87:$C$3416,3,FALSE)</f>
        <v>10</v>
      </c>
      <c r="F1188" t="s">
        <v>21632</v>
      </c>
    </row>
    <row r="1189" spans="1:6" x14ac:dyDescent="0.25">
      <c r="A1189" t="s">
        <v>5773</v>
      </c>
      <c r="B1189" s="100" t="s">
        <v>6191</v>
      </c>
      <c r="C1189" s="99" t="s">
        <v>6190</v>
      </c>
      <c r="D1189" s="124">
        <v>2247</v>
      </c>
      <c r="E1189" s="157">
        <f>VLOOKUP(D1189,'SOAT LIQ'!$A$87:$C$3416,3,FALSE)</f>
        <v>10</v>
      </c>
      <c r="F1189" t="s">
        <v>21632</v>
      </c>
    </row>
    <row r="1190" spans="1:6" x14ac:dyDescent="0.25">
      <c r="A1190" t="s">
        <v>5773</v>
      </c>
      <c r="B1190" s="100" t="s">
        <v>6192</v>
      </c>
      <c r="C1190" s="99" t="s">
        <v>6165</v>
      </c>
      <c r="D1190" s="124">
        <v>2247</v>
      </c>
      <c r="E1190" s="157">
        <f>VLOOKUP(D1190,'SOAT LIQ'!$A$87:$C$3416,3,FALSE)</f>
        <v>10</v>
      </c>
      <c r="F1190" t="s">
        <v>21632</v>
      </c>
    </row>
    <row r="1191" spans="1:6" x14ac:dyDescent="0.25">
      <c r="A1191" t="s">
        <v>6113</v>
      </c>
      <c r="B1191" s="100" t="s">
        <v>6192</v>
      </c>
      <c r="C1191" s="99" t="s">
        <v>6165</v>
      </c>
      <c r="D1191" s="124">
        <v>2247</v>
      </c>
      <c r="E1191" s="157">
        <f>VLOOKUP(D1191,'SOAT LIQ'!$A$87:$C$3416,3,FALSE)</f>
        <v>10</v>
      </c>
      <c r="F1191" t="s">
        <v>21632</v>
      </c>
    </row>
    <row r="1192" spans="1:6" x14ac:dyDescent="0.25">
      <c r="A1192" t="s">
        <v>5773</v>
      </c>
      <c r="B1192" s="100" t="s">
        <v>6193</v>
      </c>
      <c r="C1192" s="99" t="s">
        <v>6144</v>
      </c>
      <c r="D1192" s="124">
        <v>2247</v>
      </c>
      <c r="E1192" s="157">
        <f>VLOOKUP(D1192,'SOAT LIQ'!$A$87:$C$3416,3,FALSE)</f>
        <v>10</v>
      </c>
      <c r="F1192" t="s">
        <v>21632</v>
      </c>
    </row>
    <row r="1193" spans="1:6" x14ac:dyDescent="0.25">
      <c r="A1193" t="s">
        <v>6113</v>
      </c>
      <c r="B1193" s="100" t="s">
        <v>6193</v>
      </c>
      <c r="C1193" s="99" t="s">
        <v>6144</v>
      </c>
      <c r="D1193" s="124">
        <v>2247</v>
      </c>
      <c r="E1193" s="157">
        <f>VLOOKUP(D1193,'SOAT LIQ'!$A$87:$C$3416,3,FALSE)</f>
        <v>10</v>
      </c>
      <c r="F1193" t="s">
        <v>21632</v>
      </c>
    </row>
    <row r="1194" spans="1:6" x14ac:dyDescent="0.25">
      <c r="A1194" t="s">
        <v>6113</v>
      </c>
      <c r="B1194" s="100" t="s">
        <v>6194</v>
      </c>
      <c r="C1194" s="99" t="s">
        <v>6195</v>
      </c>
      <c r="D1194" s="124">
        <v>2250</v>
      </c>
      <c r="E1194" s="157">
        <f>VLOOKUP(D1194,'SOAT LIQ'!$A$87:$C$3416,3,FALSE)</f>
        <v>4</v>
      </c>
      <c r="F1194" t="s">
        <v>21632</v>
      </c>
    </row>
    <row r="1195" spans="1:6" x14ac:dyDescent="0.25">
      <c r="A1195" t="s">
        <v>6113</v>
      </c>
      <c r="B1195" s="100" t="s">
        <v>6196</v>
      </c>
      <c r="C1195" s="99" t="s">
        <v>6195</v>
      </c>
      <c r="D1195" s="124">
        <v>2250</v>
      </c>
      <c r="E1195" s="157">
        <f>VLOOKUP(D1195,'SOAT LIQ'!$A$87:$C$3416,3,FALSE)</f>
        <v>4</v>
      </c>
      <c r="F1195" t="s">
        <v>21632</v>
      </c>
    </row>
    <row r="1196" spans="1:6" x14ac:dyDescent="0.25">
      <c r="A1196" t="s">
        <v>5773</v>
      </c>
      <c r="B1196" s="100" t="s">
        <v>6197</v>
      </c>
      <c r="C1196" s="99" t="s">
        <v>6144</v>
      </c>
      <c r="D1196" s="124">
        <v>2270</v>
      </c>
      <c r="E1196" s="157">
        <f>VLOOKUP(D1196,'SOAT LIQ'!$A$87:$C$3416,3,FALSE)</f>
        <v>11</v>
      </c>
      <c r="F1196" t="s">
        <v>21632</v>
      </c>
    </row>
    <row r="1197" spans="1:6" x14ac:dyDescent="0.25">
      <c r="A1197" t="s">
        <v>6113</v>
      </c>
      <c r="B1197" s="100" t="s">
        <v>6197</v>
      </c>
      <c r="C1197" s="99" t="s">
        <v>6144</v>
      </c>
      <c r="D1197" s="124">
        <v>2270</v>
      </c>
      <c r="E1197" s="157">
        <f>VLOOKUP(D1197,'SOAT LIQ'!$A$87:$C$3416,3,FALSE)</f>
        <v>11</v>
      </c>
      <c r="F1197" t="s">
        <v>21632</v>
      </c>
    </row>
    <row r="1198" spans="1:6" x14ac:dyDescent="0.25">
      <c r="A1198" t="s">
        <v>5904</v>
      </c>
      <c r="B1198" s="100" t="s">
        <v>6197</v>
      </c>
      <c r="C1198" s="99" t="s">
        <v>6144</v>
      </c>
      <c r="D1198" s="124">
        <v>2270</v>
      </c>
      <c r="E1198" s="157">
        <f>VLOOKUP(D1198,'SOAT LIQ'!$A$87:$C$3416,3,FALSE)</f>
        <v>11</v>
      </c>
      <c r="F1198" t="s">
        <v>21632</v>
      </c>
    </row>
    <row r="1199" spans="1:6" x14ac:dyDescent="0.25">
      <c r="A1199" t="s">
        <v>6113</v>
      </c>
      <c r="B1199" s="100" t="s">
        <v>6198</v>
      </c>
      <c r="C1199" s="99" t="s">
        <v>6199</v>
      </c>
      <c r="D1199" s="124">
        <v>15234</v>
      </c>
      <c r="E1199" s="157">
        <f>VLOOKUP(D1199,'SOAT LIQ'!$A$87:$C$3416,3,FALSE)</f>
        <v>6</v>
      </c>
      <c r="F1199" t="s">
        <v>21632</v>
      </c>
    </row>
    <row r="1200" spans="1:6" x14ac:dyDescent="0.25">
      <c r="A1200" t="s">
        <v>5773</v>
      </c>
      <c r="B1200" s="100" t="s">
        <v>6198</v>
      </c>
      <c r="C1200" s="99" t="s">
        <v>6199</v>
      </c>
      <c r="D1200" s="124">
        <v>15234</v>
      </c>
      <c r="E1200" s="157">
        <f>VLOOKUP(D1200,'SOAT LIQ'!$A$87:$C$3416,3,FALSE)</f>
        <v>6</v>
      </c>
      <c r="F1200" t="s">
        <v>21632</v>
      </c>
    </row>
    <row r="1201" spans="1:6" x14ac:dyDescent="0.25">
      <c r="A1201" t="s">
        <v>6113</v>
      </c>
      <c r="B1201" s="100" t="s">
        <v>6200</v>
      </c>
      <c r="C1201" s="99" t="s">
        <v>6199</v>
      </c>
      <c r="D1201" s="124">
        <v>15234</v>
      </c>
      <c r="E1201" s="157">
        <f>VLOOKUP(D1201,'SOAT LIQ'!$A$87:$C$3416,3,FALSE)</f>
        <v>6</v>
      </c>
      <c r="F1201" t="s">
        <v>21632</v>
      </c>
    </row>
    <row r="1202" spans="1:6" x14ac:dyDescent="0.25">
      <c r="A1202" t="s">
        <v>5773</v>
      </c>
      <c r="B1202" s="100" t="s">
        <v>6200</v>
      </c>
      <c r="C1202" s="99" t="s">
        <v>6199</v>
      </c>
      <c r="D1202" s="124">
        <v>15234</v>
      </c>
      <c r="E1202" s="157">
        <f>VLOOKUP(D1202,'SOAT LIQ'!$A$87:$C$3416,3,FALSE)</f>
        <v>6</v>
      </c>
      <c r="F1202" t="s">
        <v>21632</v>
      </c>
    </row>
    <row r="1203" spans="1:6" x14ac:dyDescent="0.25">
      <c r="A1203" t="s">
        <v>6113</v>
      </c>
      <c r="B1203" s="100" t="s">
        <v>6201</v>
      </c>
      <c r="C1203" s="99" t="s">
        <v>6199</v>
      </c>
      <c r="D1203" s="124">
        <v>15234</v>
      </c>
      <c r="E1203" s="157">
        <f>VLOOKUP(D1203,'SOAT LIQ'!$A$87:$C$3416,3,FALSE)</f>
        <v>6</v>
      </c>
      <c r="F1203" t="s">
        <v>21632</v>
      </c>
    </row>
    <row r="1204" spans="1:6" x14ac:dyDescent="0.25">
      <c r="A1204" t="s">
        <v>5773</v>
      </c>
      <c r="B1204" s="100" t="s">
        <v>6201</v>
      </c>
      <c r="C1204" s="99" t="s">
        <v>6199</v>
      </c>
      <c r="D1204" s="124">
        <v>15234</v>
      </c>
      <c r="E1204" s="157">
        <f>VLOOKUP(D1204,'SOAT LIQ'!$A$87:$C$3416,3,FALSE)</f>
        <v>6</v>
      </c>
      <c r="F1204" t="s">
        <v>21632</v>
      </c>
    </row>
    <row r="1205" spans="1:6" x14ac:dyDescent="0.25">
      <c r="A1205" t="s">
        <v>6113</v>
      </c>
      <c r="B1205" s="100" t="s">
        <v>6202</v>
      </c>
      <c r="C1205" s="99" t="s">
        <v>6203</v>
      </c>
      <c r="D1205" s="124">
        <v>2130</v>
      </c>
      <c r="E1205" s="157">
        <f>VLOOKUP(D1205,'SOAT LIQ'!$A$87:$C$3416,3,FALSE)</f>
        <v>8</v>
      </c>
      <c r="F1205" t="s">
        <v>21632</v>
      </c>
    </row>
    <row r="1206" spans="1:6" x14ac:dyDescent="0.25">
      <c r="A1206" t="s">
        <v>6113</v>
      </c>
      <c r="B1206" s="100" t="s">
        <v>6204</v>
      </c>
      <c r="C1206" s="99" t="s">
        <v>6205</v>
      </c>
      <c r="D1206" s="124">
        <v>2101</v>
      </c>
      <c r="E1206" s="157">
        <f>VLOOKUP(D1206,'SOAT LIQ'!$A$87:$C$3416,3,FALSE)</f>
        <v>3</v>
      </c>
      <c r="F1206" t="s">
        <v>21632</v>
      </c>
    </row>
    <row r="1207" spans="1:6" x14ac:dyDescent="0.25">
      <c r="A1207" t="s">
        <v>6113</v>
      </c>
      <c r="B1207" s="100" t="s">
        <v>6206</v>
      </c>
      <c r="C1207" s="99" t="s">
        <v>6207</v>
      </c>
      <c r="D1207" s="124">
        <v>17205</v>
      </c>
      <c r="E1207" s="157">
        <f>VLOOKUP(D1207,'SOAT LIQ'!$A$87:$C$3416,3,FALSE)</f>
        <v>3</v>
      </c>
      <c r="F1207" t="s">
        <v>21632</v>
      </c>
    </row>
    <row r="1208" spans="1:6" x14ac:dyDescent="0.25">
      <c r="A1208" t="s">
        <v>6113</v>
      </c>
      <c r="B1208" s="100" t="s">
        <v>6208</v>
      </c>
      <c r="C1208" s="99" t="s">
        <v>6209</v>
      </c>
      <c r="D1208" s="124">
        <v>17200</v>
      </c>
      <c r="E1208" s="157">
        <f>VLOOKUP(D1208,'SOAT LIQ'!$A$87:$C$3416,3,FALSE)</f>
        <v>4</v>
      </c>
      <c r="F1208" t="s">
        <v>21632</v>
      </c>
    </row>
    <row r="1209" spans="1:6" x14ac:dyDescent="0.25">
      <c r="A1209" t="s">
        <v>6113</v>
      </c>
      <c r="B1209" s="100" t="s">
        <v>6210</v>
      </c>
      <c r="C1209" s="99" t="s">
        <v>6211</v>
      </c>
      <c r="D1209" s="124">
        <v>2110</v>
      </c>
      <c r="E1209" s="157">
        <f>VLOOKUP(D1209,'SOAT LIQ'!$A$87:$C$3416,3,FALSE)</f>
        <v>7</v>
      </c>
      <c r="F1209" t="s">
        <v>21632</v>
      </c>
    </row>
    <row r="1210" spans="1:6" x14ac:dyDescent="0.25">
      <c r="A1210" t="s">
        <v>6113</v>
      </c>
      <c r="B1210" s="100" t="s">
        <v>6212</v>
      </c>
      <c r="C1210" s="99" t="s">
        <v>6213</v>
      </c>
      <c r="D1210" s="124">
        <v>2111</v>
      </c>
      <c r="E1210" s="157">
        <f>VLOOKUP(D1210,'SOAT LIQ'!$A$87:$C$3416,3,FALSE)</f>
        <v>7</v>
      </c>
      <c r="F1210" t="s">
        <v>21632</v>
      </c>
    </row>
    <row r="1211" spans="1:6" x14ac:dyDescent="0.25">
      <c r="A1211" t="s">
        <v>6113</v>
      </c>
      <c r="B1211" s="100" t="s">
        <v>6214</v>
      </c>
      <c r="C1211" s="99" t="s">
        <v>6215</v>
      </c>
      <c r="D1211" s="124">
        <v>2102</v>
      </c>
      <c r="E1211" s="157">
        <f>VLOOKUP(D1211,'SOAT LIQ'!$A$87:$C$3416,3,FALSE)</f>
        <v>6</v>
      </c>
      <c r="F1211" t="s">
        <v>21632</v>
      </c>
    </row>
    <row r="1212" spans="1:6" x14ac:dyDescent="0.25">
      <c r="A1212" t="s">
        <v>6113</v>
      </c>
      <c r="B1212" s="100" t="s">
        <v>6216</v>
      </c>
      <c r="C1212" s="99" t="s">
        <v>6217</v>
      </c>
      <c r="D1212" s="124">
        <v>28105</v>
      </c>
      <c r="E1212" s="157" t="e">
        <f>VLOOKUP(D1212,'SOAT LIQ'!$A$87:$C$3416,3,FALSE)</f>
        <v>#N/A</v>
      </c>
      <c r="F1212" t="s">
        <v>21632</v>
      </c>
    </row>
    <row r="1213" spans="1:6" x14ac:dyDescent="0.25">
      <c r="A1213" t="s">
        <v>6113</v>
      </c>
      <c r="B1213" s="100" t="s">
        <v>6218</v>
      </c>
      <c r="C1213" s="99" t="s">
        <v>6217</v>
      </c>
      <c r="D1213" s="124">
        <v>28105</v>
      </c>
      <c r="E1213" s="157" t="e">
        <f>VLOOKUP(D1213,'SOAT LIQ'!$A$87:$C$3416,3,FALSE)</f>
        <v>#N/A</v>
      </c>
      <c r="F1213" t="s">
        <v>21632</v>
      </c>
    </row>
    <row r="1214" spans="1:6" x14ac:dyDescent="0.25">
      <c r="A1214" t="s">
        <v>6113</v>
      </c>
      <c r="B1214" s="100" t="s">
        <v>6219</v>
      </c>
      <c r="C1214" s="99" t="s">
        <v>6220</v>
      </c>
      <c r="D1214" s="124">
        <v>28105</v>
      </c>
      <c r="E1214" s="157" t="e">
        <f>VLOOKUP(D1214,'SOAT LIQ'!$A$87:$C$3416,3,FALSE)</f>
        <v>#N/A</v>
      </c>
      <c r="F1214" t="s">
        <v>21632</v>
      </c>
    </row>
    <row r="1215" spans="1:6" x14ac:dyDescent="0.25">
      <c r="A1215" t="s">
        <v>6113</v>
      </c>
      <c r="B1215" s="100" t="s">
        <v>6221</v>
      </c>
      <c r="C1215" s="99" t="s">
        <v>6220</v>
      </c>
      <c r="D1215" s="124">
        <v>28105</v>
      </c>
      <c r="E1215" s="157" t="e">
        <f>VLOOKUP(D1215,'SOAT LIQ'!$A$87:$C$3416,3,FALSE)</f>
        <v>#N/A</v>
      </c>
      <c r="F1215" t="s">
        <v>21632</v>
      </c>
    </row>
    <row r="1216" spans="1:6" x14ac:dyDescent="0.25">
      <c r="A1216" t="s">
        <v>6113</v>
      </c>
      <c r="B1216" s="100" t="s">
        <v>6222</v>
      </c>
      <c r="C1216" s="99" t="s">
        <v>6205</v>
      </c>
      <c r="D1216" s="124">
        <v>2140</v>
      </c>
      <c r="E1216" s="157">
        <f>VLOOKUP(D1216,'SOAT LIQ'!$A$87:$C$3416,3,FALSE)</f>
        <v>3</v>
      </c>
      <c r="F1216" t="s">
        <v>21632</v>
      </c>
    </row>
    <row r="1217" spans="1:6" x14ac:dyDescent="0.25">
      <c r="A1217" t="s">
        <v>6113</v>
      </c>
      <c r="B1217" s="100" t="s">
        <v>6223</v>
      </c>
      <c r="C1217" s="99" t="s">
        <v>6205</v>
      </c>
      <c r="D1217" s="124">
        <v>2140</v>
      </c>
      <c r="E1217" s="157">
        <f>VLOOKUP(D1217,'SOAT LIQ'!$A$87:$C$3416,3,FALSE)</f>
        <v>3</v>
      </c>
      <c r="F1217" t="s">
        <v>21632</v>
      </c>
    </row>
    <row r="1218" spans="1:6" x14ac:dyDescent="0.25">
      <c r="A1218" t="s">
        <v>6113</v>
      </c>
      <c r="B1218" s="100" t="s">
        <v>6224</v>
      </c>
      <c r="C1218" s="99" t="s">
        <v>6225</v>
      </c>
      <c r="D1218" s="124">
        <v>2110</v>
      </c>
      <c r="E1218" s="157">
        <f>VLOOKUP(D1218,'SOAT LIQ'!$A$87:$C$3416,3,FALSE)</f>
        <v>7</v>
      </c>
      <c r="F1218" t="s">
        <v>21632</v>
      </c>
    </row>
    <row r="1219" spans="1:6" x14ac:dyDescent="0.25">
      <c r="A1219" t="s">
        <v>6113</v>
      </c>
      <c r="B1219" s="100" t="s">
        <v>6226</v>
      </c>
      <c r="C1219" s="99" t="s">
        <v>6203</v>
      </c>
      <c r="D1219" s="124">
        <v>2130</v>
      </c>
      <c r="E1219" s="157">
        <f>VLOOKUP(D1219,'SOAT LIQ'!$A$87:$C$3416,3,FALSE)</f>
        <v>8</v>
      </c>
      <c r="F1219" t="s">
        <v>21632</v>
      </c>
    </row>
    <row r="1220" spans="1:6" x14ac:dyDescent="0.25">
      <c r="A1220" t="s">
        <v>6113</v>
      </c>
      <c r="B1220" s="100" t="s">
        <v>6227</v>
      </c>
      <c r="C1220" s="99" t="s">
        <v>6228</v>
      </c>
      <c r="D1220" s="124">
        <v>2130</v>
      </c>
      <c r="E1220" s="157">
        <f>VLOOKUP(D1220,'SOAT LIQ'!$A$87:$C$3416,3,FALSE)</f>
        <v>8</v>
      </c>
      <c r="F1220" t="s">
        <v>21632</v>
      </c>
    </row>
    <row r="1221" spans="1:6" x14ac:dyDescent="0.25">
      <c r="A1221" t="s">
        <v>6113</v>
      </c>
      <c r="B1221" s="100" t="s">
        <v>6229</v>
      </c>
      <c r="C1221" s="99" t="s">
        <v>6230</v>
      </c>
      <c r="D1221" s="124">
        <v>2130</v>
      </c>
      <c r="E1221" s="157">
        <f>VLOOKUP(D1221,'SOAT LIQ'!$A$87:$C$3416,3,FALSE)</f>
        <v>8</v>
      </c>
      <c r="F1221" t="s">
        <v>21632</v>
      </c>
    </row>
    <row r="1222" spans="1:6" x14ac:dyDescent="0.25">
      <c r="A1222" t="s">
        <v>6113</v>
      </c>
      <c r="B1222" s="100" t="s">
        <v>6232</v>
      </c>
      <c r="C1222" s="99" t="s">
        <v>6231</v>
      </c>
      <c r="D1222" s="124">
        <v>2121</v>
      </c>
      <c r="E1222" s="157">
        <f>VLOOKUP(D1222,'SOAT LIQ'!$A$87:$C$3416,3,FALSE)</f>
        <v>11</v>
      </c>
      <c r="F1222" t="s">
        <v>21632</v>
      </c>
    </row>
    <row r="1223" spans="1:6" x14ac:dyDescent="0.25">
      <c r="A1223" t="s">
        <v>6113</v>
      </c>
      <c r="B1223" s="100" t="s">
        <v>6233</v>
      </c>
      <c r="C1223" s="99" t="s">
        <v>4176</v>
      </c>
      <c r="D1223" s="124">
        <v>2121</v>
      </c>
      <c r="E1223" s="157">
        <f>VLOOKUP(D1223,'SOAT LIQ'!$A$87:$C$3416,3,FALSE)</f>
        <v>11</v>
      </c>
      <c r="F1223" t="s">
        <v>21632</v>
      </c>
    </row>
    <row r="1224" spans="1:6" x14ac:dyDescent="0.25">
      <c r="A1224" t="s">
        <v>6113</v>
      </c>
      <c r="B1224" s="100" t="s">
        <v>6234</v>
      </c>
      <c r="C1224" s="99" t="s">
        <v>6231</v>
      </c>
      <c r="D1224" s="124">
        <v>2121</v>
      </c>
      <c r="E1224" s="157">
        <f>VLOOKUP(D1224,'SOAT LIQ'!$A$87:$C$3416,3,FALSE)</f>
        <v>11</v>
      </c>
      <c r="F1224" t="s">
        <v>21632</v>
      </c>
    </row>
    <row r="1225" spans="1:6" x14ac:dyDescent="0.25">
      <c r="A1225" t="s">
        <v>6113</v>
      </c>
      <c r="B1225" s="100" t="s">
        <v>6235</v>
      </c>
      <c r="C1225" s="99" t="s">
        <v>4176</v>
      </c>
      <c r="D1225" s="124">
        <v>2121</v>
      </c>
      <c r="E1225" s="157">
        <f>VLOOKUP(D1225,'SOAT LIQ'!$A$87:$C$3416,3,FALSE)</f>
        <v>11</v>
      </c>
      <c r="F1225" t="s">
        <v>21632</v>
      </c>
    </row>
    <row r="1226" spans="1:6" x14ac:dyDescent="0.25">
      <c r="A1226" t="s">
        <v>6113</v>
      </c>
      <c r="B1226" s="100" t="s">
        <v>6237</v>
      </c>
      <c r="C1226" s="99" t="s">
        <v>6236</v>
      </c>
      <c r="D1226" s="124">
        <v>2120</v>
      </c>
      <c r="E1226" s="157">
        <f>VLOOKUP(D1226,'SOAT LIQ'!$A$87:$C$3416,3,FALSE)</f>
        <v>10</v>
      </c>
      <c r="F1226" t="s">
        <v>21632</v>
      </c>
    </row>
    <row r="1227" spans="1:6" x14ac:dyDescent="0.25">
      <c r="A1227" t="s">
        <v>6113</v>
      </c>
      <c r="B1227" s="100" t="s">
        <v>6238</v>
      </c>
      <c r="C1227" s="99" t="s">
        <v>4176</v>
      </c>
      <c r="D1227" s="124">
        <v>2120</v>
      </c>
      <c r="E1227" s="157">
        <f>VLOOKUP(D1227,'SOAT LIQ'!$A$87:$C$3416,3,FALSE)</f>
        <v>10</v>
      </c>
      <c r="F1227" t="s">
        <v>21632</v>
      </c>
    </row>
    <row r="1228" spans="1:6" x14ac:dyDescent="0.25">
      <c r="A1228" t="s">
        <v>6113</v>
      </c>
      <c r="B1228" s="100" t="s">
        <v>6240</v>
      </c>
      <c r="C1228" s="99" t="s">
        <v>6239</v>
      </c>
      <c r="D1228" s="124">
        <v>2120</v>
      </c>
      <c r="E1228" s="157">
        <f>VLOOKUP(D1228,'SOAT LIQ'!$A$87:$C$3416,3,FALSE)</f>
        <v>10</v>
      </c>
      <c r="F1228" t="s">
        <v>21632</v>
      </c>
    </row>
    <row r="1229" spans="1:6" x14ac:dyDescent="0.25">
      <c r="A1229" t="s">
        <v>6113</v>
      </c>
      <c r="B1229" s="100" t="s">
        <v>6241</v>
      </c>
      <c r="C1229" s="99" t="s">
        <v>6239</v>
      </c>
      <c r="D1229" s="124">
        <v>2120</v>
      </c>
      <c r="E1229" s="157">
        <f>VLOOKUP(D1229,'SOAT LIQ'!$A$87:$C$3416,3,FALSE)</f>
        <v>10</v>
      </c>
      <c r="F1229" t="s">
        <v>21632</v>
      </c>
    </row>
    <row r="1230" spans="1:6" x14ac:dyDescent="0.25">
      <c r="A1230" t="s">
        <v>6113</v>
      </c>
      <c r="B1230" s="100" t="s">
        <v>6242</v>
      </c>
      <c r="C1230" s="99" t="s">
        <v>6243</v>
      </c>
      <c r="D1230" s="124">
        <v>2141</v>
      </c>
      <c r="E1230" s="157">
        <f>VLOOKUP(D1230,'SOAT LIQ'!$A$87:$C$3416,3,FALSE)</f>
        <v>3</v>
      </c>
      <c r="F1230" t="s">
        <v>21632</v>
      </c>
    </row>
    <row r="1231" spans="1:6" x14ac:dyDescent="0.25">
      <c r="A1231" t="s">
        <v>6113</v>
      </c>
      <c r="B1231" s="100" t="s">
        <v>6244</v>
      </c>
      <c r="C1231" s="99" t="s">
        <v>6243</v>
      </c>
      <c r="D1231" s="124">
        <v>28106</v>
      </c>
      <c r="E1231" s="157" t="e">
        <f>VLOOKUP(D1231,'SOAT LIQ'!$A$87:$C$3416,3,FALSE)</f>
        <v>#N/A</v>
      </c>
      <c r="F1231" t="s">
        <v>21632</v>
      </c>
    </row>
    <row r="1232" spans="1:6" x14ac:dyDescent="0.25">
      <c r="A1232" t="s">
        <v>6113</v>
      </c>
      <c r="B1232" s="100" t="s">
        <v>6245</v>
      </c>
      <c r="C1232" s="99" t="s">
        <v>6243</v>
      </c>
      <c r="D1232" s="124">
        <v>2210</v>
      </c>
      <c r="E1232" s="157">
        <f>VLOOKUP(D1232,'SOAT LIQ'!$A$87:$C$3416,3,FALSE)</f>
        <v>3</v>
      </c>
      <c r="F1232" t="s">
        <v>21632</v>
      </c>
    </row>
    <row r="1233" spans="1:6" x14ac:dyDescent="0.25">
      <c r="A1233" t="s">
        <v>6113</v>
      </c>
      <c r="B1233" s="100" t="s">
        <v>6246</v>
      </c>
      <c r="C1233" s="99" t="s">
        <v>6247</v>
      </c>
      <c r="D1233" s="124">
        <v>28108</v>
      </c>
      <c r="E1233" s="157" t="e">
        <f>VLOOKUP(D1233,'SOAT LIQ'!$A$87:$C$3416,3,FALSE)</f>
        <v>#N/A</v>
      </c>
      <c r="F1233" t="s">
        <v>21632</v>
      </c>
    </row>
    <row r="1234" spans="1:6" x14ac:dyDescent="0.25">
      <c r="A1234" t="s">
        <v>6113</v>
      </c>
      <c r="B1234" s="100" t="s">
        <v>6248</v>
      </c>
      <c r="C1234" s="99" t="s">
        <v>6249</v>
      </c>
      <c r="D1234" s="124">
        <v>17201</v>
      </c>
      <c r="E1234" s="157">
        <f>VLOOKUP(D1234,'SOAT LIQ'!$A$87:$C$3416,3,FALSE)</f>
        <v>4</v>
      </c>
      <c r="F1234" t="s">
        <v>21632</v>
      </c>
    </row>
    <row r="1235" spans="1:6" x14ac:dyDescent="0.25">
      <c r="A1235" t="s">
        <v>6113</v>
      </c>
      <c r="B1235" s="100" t="s">
        <v>6250</v>
      </c>
      <c r="C1235" s="99" t="s">
        <v>6249</v>
      </c>
      <c r="D1235" s="124">
        <v>17201</v>
      </c>
      <c r="E1235" s="157">
        <f>VLOOKUP(D1235,'SOAT LIQ'!$A$87:$C$3416,3,FALSE)</f>
        <v>4</v>
      </c>
      <c r="F1235" t="s">
        <v>21632</v>
      </c>
    </row>
    <row r="1236" spans="1:6" x14ac:dyDescent="0.25">
      <c r="A1236" t="s">
        <v>6113</v>
      </c>
      <c r="B1236" s="100" t="s">
        <v>6251</v>
      </c>
      <c r="C1236" s="99" t="s">
        <v>6249</v>
      </c>
      <c r="D1236" s="124">
        <v>20303</v>
      </c>
      <c r="E1236" s="157" t="e">
        <f>VLOOKUP(D1236,'SOAT LIQ'!$A$87:$C$3416,3,FALSE)</f>
        <v>#N/A</v>
      </c>
      <c r="F1236" t="s">
        <v>21632</v>
      </c>
    </row>
    <row r="1237" spans="1:6" x14ac:dyDescent="0.25">
      <c r="A1237" t="s">
        <v>6113</v>
      </c>
      <c r="B1237" s="100" t="s">
        <v>6253</v>
      </c>
      <c r="C1237" s="99" t="s">
        <v>6252</v>
      </c>
      <c r="D1237" s="124">
        <v>2305</v>
      </c>
      <c r="E1237" s="157">
        <f>VLOOKUP(D1237,'SOAT LIQ'!$A$87:$C$3416,3,FALSE)</f>
        <v>6</v>
      </c>
      <c r="F1237" t="s">
        <v>21632</v>
      </c>
    </row>
    <row r="1238" spans="1:6" x14ac:dyDescent="0.25">
      <c r="A1238" t="s">
        <v>6113</v>
      </c>
      <c r="B1238" s="100" t="s">
        <v>6255</v>
      </c>
      <c r="C1238" s="99" t="s">
        <v>6254</v>
      </c>
      <c r="D1238" s="124">
        <v>2306</v>
      </c>
      <c r="E1238" s="157">
        <f>VLOOKUP(D1238,'SOAT LIQ'!$A$87:$C$3416,3,FALSE)</f>
        <v>7</v>
      </c>
      <c r="F1238" t="s">
        <v>21632</v>
      </c>
    </row>
    <row r="1239" spans="1:6" x14ac:dyDescent="0.25">
      <c r="A1239" t="s">
        <v>6113</v>
      </c>
      <c r="B1239" s="100" t="s">
        <v>6257</v>
      </c>
      <c r="C1239" s="99" t="s">
        <v>6256</v>
      </c>
      <c r="D1239" s="124">
        <v>2302</v>
      </c>
      <c r="E1239" s="157">
        <f>VLOOKUP(D1239,'SOAT LIQ'!$A$87:$C$3416,3,FALSE)</f>
        <v>6</v>
      </c>
      <c r="F1239" t="s">
        <v>21632</v>
      </c>
    </row>
    <row r="1240" spans="1:6" x14ac:dyDescent="0.25">
      <c r="A1240" t="s">
        <v>6113</v>
      </c>
      <c r="B1240" s="100" t="s">
        <v>6259</v>
      </c>
      <c r="C1240" s="99" t="s">
        <v>6258</v>
      </c>
      <c r="D1240" s="124">
        <v>2303</v>
      </c>
      <c r="E1240" s="157">
        <f>VLOOKUP(D1240,'SOAT LIQ'!$A$87:$C$3416,3,FALSE)</f>
        <v>8</v>
      </c>
      <c r="F1240" t="s">
        <v>21632</v>
      </c>
    </row>
    <row r="1241" spans="1:6" x14ac:dyDescent="0.25">
      <c r="A1241" t="s">
        <v>6113</v>
      </c>
      <c r="B1241" s="100" t="s">
        <v>6261</v>
      </c>
      <c r="C1241" s="99" t="s">
        <v>6260</v>
      </c>
      <c r="D1241" s="124">
        <v>2304</v>
      </c>
      <c r="E1241" s="157">
        <f>VLOOKUP(D1241,'SOAT LIQ'!$A$87:$C$3416,3,FALSE)</f>
        <v>8</v>
      </c>
      <c r="F1241" t="s">
        <v>21632</v>
      </c>
    </row>
    <row r="1242" spans="1:6" x14ac:dyDescent="0.25">
      <c r="A1242" t="s">
        <v>6113</v>
      </c>
      <c r="B1242" s="100" t="s">
        <v>6263</v>
      </c>
      <c r="C1242" s="99" t="s">
        <v>6262</v>
      </c>
      <c r="D1242" s="124">
        <v>2306</v>
      </c>
      <c r="E1242" s="157">
        <f>VLOOKUP(D1242,'SOAT LIQ'!$A$87:$C$3416,3,FALSE)</f>
        <v>7</v>
      </c>
      <c r="F1242" t="s">
        <v>21632</v>
      </c>
    </row>
    <row r="1243" spans="1:6" x14ac:dyDescent="0.25">
      <c r="A1243" t="s">
        <v>6113</v>
      </c>
      <c r="B1243" s="100" t="s">
        <v>6265</v>
      </c>
      <c r="C1243" s="99" t="s">
        <v>6264</v>
      </c>
      <c r="D1243" s="124">
        <v>2305</v>
      </c>
      <c r="E1243" s="157">
        <f>VLOOKUP(D1243,'SOAT LIQ'!$A$87:$C$3416,3,FALSE)</f>
        <v>6</v>
      </c>
      <c r="F1243" t="s">
        <v>21632</v>
      </c>
    </row>
    <row r="1244" spans="1:6" x14ac:dyDescent="0.25">
      <c r="A1244" t="s">
        <v>6113</v>
      </c>
      <c r="B1244" s="100" t="s">
        <v>4856</v>
      </c>
      <c r="C1244" s="99" t="s">
        <v>6266</v>
      </c>
      <c r="D1244" s="124">
        <v>2301</v>
      </c>
      <c r="E1244" s="157">
        <f>VLOOKUP(D1244,'SOAT LIQ'!$A$87:$C$3416,3,FALSE)</f>
        <v>4</v>
      </c>
      <c r="F1244" t="s">
        <v>21632</v>
      </c>
    </row>
    <row r="1245" spans="1:6" x14ac:dyDescent="0.25">
      <c r="A1245" t="s">
        <v>6113</v>
      </c>
      <c r="B1245" s="100" t="s">
        <v>6267</v>
      </c>
      <c r="C1245" s="99" t="s">
        <v>6268</v>
      </c>
      <c r="D1245" s="124">
        <v>2305</v>
      </c>
      <c r="E1245" s="157">
        <f>VLOOKUP(D1245,'SOAT LIQ'!$A$87:$C$3416,3,FALSE)</f>
        <v>6</v>
      </c>
      <c r="F1245" t="s">
        <v>21632</v>
      </c>
    </row>
    <row r="1246" spans="1:6" x14ac:dyDescent="0.25">
      <c r="A1246" t="s">
        <v>6113</v>
      </c>
      <c r="B1246" s="100" t="s">
        <v>6269</v>
      </c>
      <c r="C1246" s="99" t="s">
        <v>6270</v>
      </c>
      <c r="D1246" s="124">
        <v>2312</v>
      </c>
      <c r="E1246" s="157">
        <f>VLOOKUP(D1246,'SOAT LIQ'!$A$87:$C$3416,3,FALSE)</f>
        <v>7</v>
      </c>
      <c r="F1246" t="s">
        <v>21632</v>
      </c>
    </row>
    <row r="1247" spans="1:6" x14ac:dyDescent="0.25">
      <c r="A1247" t="s">
        <v>6113</v>
      </c>
      <c r="B1247" s="100" t="s">
        <v>6271</v>
      </c>
      <c r="C1247" s="99" t="s">
        <v>6270</v>
      </c>
      <c r="D1247" s="124">
        <v>2312</v>
      </c>
      <c r="E1247" s="157">
        <f>VLOOKUP(D1247,'SOAT LIQ'!$A$87:$C$3416,3,FALSE)</f>
        <v>7</v>
      </c>
      <c r="F1247" t="s">
        <v>21632</v>
      </c>
    </row>
    <row r="1248" spans="1:6" x14ac:dyDescent="0.25">
      <c r="A1248" t="s">
        <v>5773</v>
      </c>
      <c r="B1248" s="100" t="s">
        <v>6271</v>
      </c>
      <c r="C1248" s="99" t="s">
        <v>6270</v>
      </c>
      <c r="D1248" s="124">
        <v>2312</v>
      </c>
      <c r="E1248" s="157">
        <f>VLOOKUP(D1248,'SOAT LIQ'!$A$87:$C$3416,3,FALSE)</f>
        <v>7</v>
      </c>
      <c r="F1248" t="s">
        <v>21632</v>
      </c>
    </row>
    <row r="1249" spans="1:6" x14ac:dyDescent="0.25">
      <c r="A1249" t="s">
        <v>6113</v>
      </c>
      <c r="B1249" s="100" t="s">
        <v>6272</v>
      </c>
      <c r="C1249" s="99" t="s">
        <v>6273</v>
      </c>
      <c r="D1249" s="124">
        <v>2312</v>
      </c>
      <c r="E1249" s="157">
        <f>VLOOKUP(D1249,'SOAT LIQ'!$A$87:$C$3416,3,FALSE)</f>
        <v>7</v>
      </c>
      <c r="F1249" t="s">
        <v>21632</v>
      </c>
    </row>
    <row r="1250" spans="1:6" x14ac:dyDescent="0.25">
      <c r="A1250" t="s">
        <v>5773</v>
      </c>
      <c r="B1250" s="100" t="s">
        <v>6272</v>
      </c>
      <c r="C1250" s="99" t="s">
        <v>6273</v>
      </c>
      <c r="D1250" s="124">
        <v>2312</v>
      </c>
      <c r="E1250" s="157">
        <f>VLOOKUP(D1250,'SOAT LIQ'!$A$87:$C$3416,3,FALSE)</f>
        <v>7</v>
      </c>
      <c r="F1250" t="s">
        <v>21632</v>
      </c>
    </row>
    <row r="1251" spans="1:6" x14ac:dyDescent="0.25">
      <c r="A1251" t="s">
        <v>6113</v>
      </c>
      <c r="B1251" s="100" t="s">
        <v>6274</v>
      </c>
      <c r="C1251" s="99" t="s">
        <v>6275</v>
      </c>
      <c r="D1251" s="124">
        <v>2310</v>
      </c>
      <c r="E1251" s="157">
        <f>VLOOKUP(D1251,'SOAT LIQ'!$A$87:$C$3416,3,FALSE)</f>
        <v>4</v>
      </c>
      <c r="F1251" t="s">
        <v>21632</v>
      </c>
    </row>
    <row r="1252" spans="1:6" x14ac:dyDescent="0.25">
      <c r="A1252" t="s">
        <v>6113</v>
      </c>
      <c r="B1252" s="100" t="s">
        <v>6276</v>
      </c>
      <c r="C1252" s="99" t="s">
        <v>6277</v>
      </c>
      <c r="D1252" s="124">
        <v>2311</v>
      </c>
      <c r="E1252" s="157">
        <f>VLOOKUP(D1252,'SOAT LIQ'!$A$87:$C$3416,3,FALSE)</f>
        <v>7</v>
      </c>
      <c r="F1252" t="s">
        <v>21632</v>
      </c>
    </row>
    <row r="1253" spans="1:6" x14ac:dyDescent="0.25">
      <c r="A1253" t="s">
        <v>6113</v>
      </c>
      <c r="B1253" s="100" t="s">
        <v>6278</v>
      </c>
      <c r="C1253" s="99" t="s">
        <v>6277</v>
      </c>
      <c r="D1253" s="124">
        <v>2311</v>
      </c>
      <c r="E1253" s="157">
        <f>VLOOKUP(D1253,'SOAT LIQ'!$A$87:$C$3416,3,FALSE)</f>
        <v>7</v>
      </c>
      <c r="F1253" t="s">
        <v>21632</v>
      </c>
    </row>
    <row r="1254" spans="1:6" x14ac:dyDescent="0.25">
      <c r="A1254" t="s">
        <v>6113</v>
      </c>
      <c r="B1254" s="100" t="s">
        <v>6279</v>
      </c>
      <c r="C1254" s="99" t="s">
        <v>6277</v>
      </c>
      <c r="D1254" s="124">
        <v>2311</v>
      </c>
      <c r="E1254" s="157">
        <f>VLOOKUP(D1254,'SOAT LIQ'!$A$87:$C$3416,3,FALSE)</f>
        <v>7</v>
      </c>
      <c r="F1254" t="s">
        <v>21632</v>
      </c>
    </row>
    <row r="1255" spans="1:6" x14ac:dyDescent="0.25">
      <c r="A1255" t="s">
        <v>6113</v>
      </c>
      <c r="B1255" s="100" t="s">
        <v>6280</v>
      </c>
      <c r="C1255" s="99" t="s">
        <v>6277</v>
      </c>
      <c r="D1255" s="124">
        <v>2311</v>
      </c>
      <c r="E1255" s="157">
        <f>VLOOKUP(D1255,'SOAT LIQ'!$A$87:$C$3416,3,FALSE)</f>
        <v>7</v>
      </c>
      <c r="F1255" t="s">
        <v>21632</v>
      </c>
    </row>
    <row r="1256" spans="1:6" x14ac:dyDescent="0.25">
      <c r="A1256" t="s">
        <v>6113</v>
      </c>
      <c r="B1256" s="100" t="s">
        <v>6281</v>
      </c>
      <c r="C1256" s="99" t="s">
        <v>6256</v>
      </c>
      <c r="D1256" s="124">
        <v>2311</v>
      </c>
      <c r="E1256" s="157">
        <f>VLOOKUP(D1256,'SOAT LIQ'!$A$87:$C$3416,3,FALSE)</f>
        <v>7</v>
      </c>
      <c r="F1256" t="s">
        <v>21632</v>
      </c>
    </row>
    <row r="1257" spans="1:6" x14ac:dyDescent="0.25">
      <c r="A1257" t="s">
        <v>6113</v>
      </c>
      <c r="B1257" s="100" t="s">
        <v>6282</v>
      </c>
      <c r="C1257" s="99" t="s">
        <v>6283</v>
      </c>
      <c r="D1257" s="124">
        <v>28112</v>
      </c>
      <c r="E1257" s="157" t="e">
        <f>VLOOKUP(D1257,'SOAT LIQ'!$A$87:$C$3416,3,FALSE)</f>
        <v>#N/A</v>
      </c>
      <c r="F1257" t="s">
        <v>21632</v>
      </c>
    </row>
    <row r="1258" spans="1:6" x14ac:dyDescent="0.25">
      <c r="A1258" t="s">
        <v>6113</v>
      </c>
      <c r="B1258" s="100" t="s">
        <v>6284</v>
      </c>
      <c r="C1258" s="99" t="s">
        <v>6285</v>
      </c>
      <c r="D1258" s="124">
        <v>2602</v>
      </c>
      <c r="E1258" s="157">
        <f>VLOOKUP(D1258,'SOAT LIQ'!$A$87:$C$3416,3,FALSE)</f>
        <v>4</v>
      </c>
      <c r="F1258" t="s">
        <v>21632</v>
      </c>
    </row>
    <row r="1259" spans="1:6" x14ac:dyDescent="0.25">
      <c r="A1259" t="s">
        <v>6113</v>
      </c>
      <c r="B1259" s="100" t="s">
        <v>6286</v>
      </c>
      <c r="C1259" s="99" t="s">
        <v>6287</v>
      </c>
      <c r="D1259" s="124">
        <v>28111</v>
      </c>
      <c r="E1259" s="157" t="e">
        <f>VLOOKUP(D1259,'SOAT LIQ'!$A$87:$C$3416,3,FALSE)</f>
        <v>#N/A</v>
      </c>
      <c r="F1259" t="s">
        <v>21632</v>
      </c>
    </row>
    <row r="1260" spans="1:6" x14ac:dyDescent="0.25">
      <c r="A1260" t="s">
        <v>6113</v>
      </c>
      <c r="B1260" s="100" t="s">
        <v>6288</v>
      </c>
      <c r="C1260" s="99" t="s">
        <v>6289</v>
      </c>
      <c r="D1260" s="124">
        <v>28109</v>
      </c>
      <c r="E1260" s="157" t="e">
        <f>VLOOKUP(D1260,'SOAT LIQ'!$A$87:$C$3416,3,FALSE)</f>
        <v>#N/A</v>
      </c>
      <c r="F1260" t="s">
        <v>21632</v>
      </c>
    </row>
    <row r="1261" spans="1:6" x14ac:dyDescent="0.25">
      <c r="A1261" t="s">
        <v>6113</v>
      </c>
      <c r="B1261" s="100" t="s">
        <v>6290</v>
      </c>
      <c r="C1261" s="99" t="s">
        <v>6289</v>
      </c>
      <c r="D1261" s="124">
        <v>20303</v>
      </c>
      <c r="E1261" s="157" t="e">
        <f>VLOOKUP(D1261,'SOAT LIQ'!$A$87:$C$3416,3,FALSE)</f>
        <v>#N/A</v>
      </c>
      <c r="F1261" t="s">
        <v>21632</v>
      </c>
    </row>
    <row r="1262" spans="1:6" x14ac:dyDescent="0.25">
      <c r="A1262" t="s">
        <v>6113</v>
      </c>
      <c r="B1262" s="100" t="s">
        <v>6291</v>
      </c>
      <c r="C1262" s="99" t="s">
        <v>6292</v>
      </c>
      <c r="D1262" s="124">
        <v>17202</v>
      </c>
      <c r="E1262" s="157">
        <f>VLOOKUP(D1262,'SOAT LIQ'!$A$87:$C$3416,3,FALSE)</f>
        <v>5</v>
      </c>
      <c r="F1262" t="s">
        <v>21632</v>
      </c>
    </row>
    <row r="1263" spans="1:6" x14ac:dyDescent="0.25">
      <c r="A1263" t="s">
        <v>6113</v>
      </c>
      <c r="B1263" s="100" t="s">
        <v>6293</v>
      </c>
      <c r="C1263" s="99" t="s">
        <v>6294</v>
      </c>
      <c r="D1263" s="124">
        <v>2612</v>
      </c>
      <c r="E1263" s="157">
        <f>VLOOKUP(D1263,'SOAT LIQ'!$A$87:$C$3416,3,FALSE)</f>
        <v>8</v>
      </c>
      <c r="F1263" t="s">
        <v>21632</v>
      </c>
    </row>
    <row r="1264" spans="1:6" x14ac:dyDescent="0.25">
      <c r="A1264" t="s">
        <v>6113</v>
      </c>
      <c r="B1264" s="100" t="s">
        <v>6295</v>
      </c>
      <c r="C1264" s="99" t="s">
        <v>6294</v>
      </c>
      <c r="D1264" s="124">
        <v>2612</v>
      </c>
      <c r="E1264" s="157">
        <f>VLOOKUP(D1264,'SOAT LIQ'!$A$87:$C$3416,3,FALSE)</f>
        <v>8</v>
      </c>
      <c r="F1264" t="s">
        <v>21632</v>
      </c>
    </row>
    <row r="1265" spans="1:6" x14ac:dyDescent="0.25">
      <c r="A1265" t="s">
        <v>6113</v>
      </c>
      <c r="B1265" s="100" t="s">
        <v>6296</v>
      </c>
      <c r="C1265" s="99" t="s">
        <v>6297</v>
      </c>
      <c r="D1265" s="124">
        <v>2610</v>
      </c>
      <c r="E1265" s="157">
        <f>VLOOKUP(D1265,'SOAT LIQ'!$A$87:$C$3416,3,FALSE)</f>
        <v>4</v>
      </c>
      <c r="F1265" t="s">
        <v>21632</v>
      </c>
    </row>
    <row r="1266" spans="1:6" x14ac:dyDescent="0.25">
      <c r="A1266" t="s">
        <v>6113</v>
      </c>
      <c r="B1266" s="100" t="s">
        <v>6298</v>
      </c>
      <c r="C1266" s="99" t="s">
        <v>6297</v>
      </c>
      <c r="D1266" s="124">
        <v>2610</v>
      </c>
      <c r="E1266" s="157">
        <f>VLOOKUP(D1266,'SOAT LIQ'!$A$87:$C$3416,3,FALSE)</f>
        <v>4</v>
      </c>
      <c r="F1266" t="s">
        <v>21632</v>
      </c>
    </row>
    <row r="1267" spans="1:6" x14ac:dyDescent="0.25">
      <c r="A1267" t="s">
        <v>6113</v>
      </c>
      <c r="B1267" s="100" t="s">
        <v>6299</v>
      </c>
      <c r="C1267" s="99" t="s">
        <v>6289</v>
      </c>
      <c r="D1267" s="124">
        <v>28109</v>
      </c>
      <c r="E1267" s="157" t="e">
        <f>VLOOKUP(D1267,'SOAT LIQ'!$A$87:$C$3416,3,FALSE)</f>
        <v>#N/A</v>
      </c>
      <c r="F1267" t="s">
        <v>21632</v>
      </c>
    </row>
    <row r="1268" spans="1:6" x14ac:dyDescent="0.25">
      <c r="A1268" t="s">
        <v>6113</v>
      </c>
      <c r="B1268" s="100" t="s">
        <v>6300</v>
      </c>
      <c r="C1268" s="99" t="s">
        <v>6301</v>
      </c>
      <c r="D1268" s="124">
        <v>2621</v>
      </c>
      <c r="E1268" s="157">
        <f>VLOOKUP(D1268,'SOAT LIQ'!$A$87:$C$3416,3,FALSE)</f>
        <v>8</v>
      </c>
      <c r="F1268" t="s">
        <v>21632</v>
      </c>
    </row>
    <row r="1269" spans="1:6" x14ac:dyDescent="0.25">
      <c r="A1269" t="s">
        <v>6113</v>
      </c>
      <c r="B1269" s="100" t="s">
        <v>6303</v>
      </c>
      <c r="C1269" s="99" t="s">
        <v>6302</v>
      </c>
      <c r="D1269" s="124">
        <v>2625</v>
      </c>
      <c r="E1269" s="157">
        <f>VLOOKUP(D1269,'SOAT LIQ'!$A$87:$C$3416,3,FALSE)</f>
        <v>13</v>
      </c>
      <c r="F1269" t="s">
        <v>21632</v>
      </c>
    </row>
    <row r="1270" spans="1:6" x14ac:dyDescent="0.25">
      <c r="A1270" t="s">
        <v>6113</v>
      </c>
      <c r="B1270" s="100" t="s">
        <v>6305</v>
      </c>
      <c r="C1270" s="99" t="s">
        <v>6304</v>
      </c>
      <c r="D1270" s="124">
        <v>2621</v>
      </c>
      <c r="E1270" s="157">
        <f>VLOOKUP(D1270,'SOAT LIQ'!$A$87:$C$3416,3,FALSE)</f>
        <v>8</v>
      </c>
      <c r="F1270" t="s">
        <v>21632</v>
      </c>
    </row>
    <row r="1271" spans="1:6" x14ac:dyDescent="0.25">
      <c r="A1271" t="s">
        <v>6113</v>
      </c>
      <c r="B1271" s="100" t="s">
        <v>6306</v>
      </c>
      <c r="C1271" s="99" t="s">
        <v>6304</v>
      </c>
      <c r="D1271" s="124">
        <v>2621</v>
      </c>
      <c r="E1271" s="157">
        <f>VLOOKUP(D1271,'SOAT LIQ'!$A$87:$C$3416,3,FALSE)</f>
        <v>8</v>
      </c>
      <c r="F1271" t="s">
        <v>21632</v>
      </c>
    </row>
    <row r="1272" spans="1:6" x14ac:dyDescent="0.25">
      <c r="A1272" t="s">
        <v>6113</v>
      </c>
      <c r="B1272" s="100" t="s">
        <v>6307</v>
      </c>
      <c r="C1272" s="99" t="s">
        <v>6308</v>
      </c>
      <c r="D1272" s="124">
        <v>2620</v>
      </c>
      <c r="E1272" s="157">
        <f>VLOOKUP(D1272,'SOAT LIQ'!$A$87:$C$3416,3,FALSE)</f>
        <v>6</v>
      </c>
      <c r="F1272" t="s">
        <v>21632</v>
      </c>
    </row>
    <row r="1273" spans="1:6" x14ac:dyDescent="0.25">
      <c r="A1273" t="s">
        <v>6113</v>
      </c>
      <c r="B1273" s="100" t="s">
        <v>6309</v>
      </c>
      <c r="C1273" s="99" t="s">
        <v>6310</v>
      </c>
      <c r="D1273" s="124">
        <v>2611</v>
      </c>
      <c r="E1273" s="157">
        <f>VLOOKUP(D1273,'SOAT LIQ'!$A$87:$C$3416,3,FALSE)</f>
        <v>6</v>
      </c>
      <c r="F1273" t="s">
        <v>21632</v>
      </c>
    </row>
    <row r="1274" spans="1:6" x14ac:dyDescent="0.25">
      <c r="A1274" t="s">
        <v>6113</v>
      </c>
      <c r="B1274" s="100" t="s">
        <v>6311</v>
      </c>
      <c r="C1274" s="99" t="s">
        <v>6310</v>
      </c>
      <c r="D1274" s="124">
        <v>2611</v>
      </c>
      <c r="E1274" s="157">
        <f>VLOOKUP(D1274,'SOAT LIQ'!$A$87:$C$3416,3,FALSE)</f>
        <v>6</v>
      </c>
      <c r="F1274" t="s">
        <v>21632</v>
      </c>
    </row>
    <row r="1275" spans="1:6" x14ac:dyDescent="0.25">
      <c r="A1275" t="s">
        <v>6113</v>
      </c>
      <c r="B1275" s="100" t="s">
        <v>6312</v>
      </c>
      <c r="C1275" s="99" t="s">
        <v>6302</v>
      </c>
      <c r="D1275" s="124">
        <v>2621</v>
      </c>
      <c r="E1275" s="157">
        <f>VLOOKUP(D1275,'SOAT LIQ'!$A$87:$C$3416,3,FALSE)</f>
        <v>8</v>
      </c>
      <c r="F1275" t="s">
        <v>21632</v>
      </c>
    </row>
    <row r="1276" spans="1:6" x14ac:dyDescent="0.25">
      <c r="A1276" t="s">
        <v>6113</v>
      </c>
      <c r="B1276" s="100" t="s">
        <v>6313</v>
      </c>
      <c r="C1276" s="99" t="s">
        <v>6302</v>
      </c>
      <c r="D1276" s="124">
        <v>2640</v>
      </c>
      <c r="E1276" s="157">
        <f>VLOOKUP(D1276,'SOAT LIQ'!$A$87:$C$3416,3,FALSE)</f>
        <v>20</v>
      </c>
      <c r="F1276" t="s">
        <v>21632</v>
      </c>
    </row>
    <row r="1277" spans="1:6" x14ac:dyDescent="0.25">
      <c r="A1277" t="s">
        <v>6113</v>
      </c>
      <c r="B1277" s="100" t="s">
        <v>6314</v>
      </c>
      <c r="C1277" s="99" t="s">
        <v>6302</v>
      </c>
      <c r="D1277" s="124">
        <v>2640</v>
      </c>
      <c r="E1277" s="157">
        <f>VLOOKUP(D1277,'SOAT LIQ'!$A$87:$C$3416,3,FALSE)</f>
        <v>20</v>
      </c>
      <c r="F1277" t="s">
        <v>21632</v>
      </c>
    </row>
    <row r="1278" spans="1:6" x14ac:dyDescent="0.25">
      <c r="A1278" t="s">
        <v>6113</v>
      </c>
      <c r="B1278" s="100" t="s">
        <v>6315</v>
      </c>
      <c r="C1278" s="99" t="s">
        <v>6316</v>
      </c>
      <c r="D1278" s="124">
        <v>2623</v>
      </c>
      <c r="E1278" s="157">
        <f>VLOOKUP(D1278,'SOAT LIQ'!$A$87:$C$3416,3,FALSE)</f>
        <v>3</v>
      </c>
      <c r="F1278" t="s">
        <v>21632</v>
      </c>
    </row>
    <row r="1279" spans="1:6" x14ac:dyDescent="0.25">
      <c r="A1279" t="s">
        <v>6317</v>
      </c>
      <c r="B1279" s="100" t="s">
        <v>6315</v>
      </c>
      <c r="C1279" s="99" t="s">
        <v>6316</v>
      </c>
      <c r="D1279" s="124">
        <v>2623</v>
      </c>
      <c r="E1279" s="157">
        <f>VLOOKUP(D1279,'SOAT LIQ'!$A$87:$C$3416,3,FALSE)</f>
        <v>3</v>
      </c>
      <c r="F1279" t="s">
        <v>21632</v>
      </c>
    </row>
    <row r="1280" spans="1:6" x14ac:dyDescent="0.25">
      <c r="A1280" t="s">
        <v>6318</v>
      </c>
      <c r="B1280" s="100" t="s">
        <v>6319</v>
      </c>
      <c r="C1280" s="99" t="s">
        <v>6320</v>
      </c>
      <c r="D1280" s="124">
        <v>2624</v>
      </c>
      <c r="E1280" s="157">
        <f>VLOOKUP(D1280,'SOAT LIQ'!$A$87:$C$3416,3,FALSE)</f>
        <v>13</v>
      </c>
      <c r="F1280" t="s">
        <v>21632</v>
      </c>
    </row>
    <row r="1281" spans="1:6" x14ac:dyDescent="0.25">
      <c r="A1281" t="s">
        <v>6318</v>
      </c>
      <c r="B1281" s="100" t="s">
        <v>6321</v>
      </c>
      <c r="C1281" s="99" t="s">
        <v>6320</v>
      </c>
      <c r="D1281" s="124">
        <v>2624</v>
      </c>
      <c r="E1281" s="157">
        <f>VLOOKUP(D1281,'SOAT LIQ'!$A$87:$C$3416,3,FALSE)</f>
        <v>13</v>
      </c>
      <c r="F1281" t="s">
        <v>21632</v>
      </c>
    </row>
    <row r="1282" spans="1:6" x14ac:dyDescent="0.25">
      <c r="A1282" t="s">
        <v>6318</v>
      </c>
      <c r="B1282" s="100" t="s">
        <v>6322</v>
      </c>
      <c r="C1282" s="99" t="s">
        <v>6323</v>
      </c>
      <c r="D1282" s="124">
        <v>2624</v>
      </c>
      <c r="E1282" s="157">
        <f>VLOOKUP(D1282,'SOAT LIQ'!$A$87:$C$3416,3,FALSE)</f>
        <v>13</v>
      </c>
      <c r="F1282" t="s">
        <v>21632</v>
      </c>
    </row>
    <row r="1283" spans="1:6" x14ac:dyDescent="0.25">
      <c r="A1283" t="s">
        <v>6318</v>
      </c>
      <c r="B1283" s="100" t="s">
        <v>6324</v>
      </c>
      <c r="C1283" s="99" t="s">
        <v>6323</v>
      </c>
      <c r="D1283" s="124">
        <v>2624</v>
      </c>
      <c r="E1283" s="157">
        <f>VLOOKUP(D1283,'SOAT LIQ'!$A$87:$C$3416,3,FALSE)</f>
        <v>13</v>
      </c>
      <c r="F1283" t="s">
        <v>21632</v>
      </c>
    </row>
    <row r="1284" spans="1:6" x14ac:dyDescent="0.25">
      <c r="A1284" t="s">
        <v>6318</v>
      </c>
      <c r="B1284" s="100" t="s">
        <v>6325</v>
      </c>
      <c r="C1284" s="99" t="s">
        <v>6323</v>
      </c>
      <c r="D1284" s="124">
        <v>2624</v>
      </c>
      <c r="E1284" s="157">
        <f>VLOOKUP(D1284,'SOAT LIQ'!$A$87:$C$3416,3,FALSE)</f>
        <v>13</v>
      </c>
      <c r="F1284" t="s">
        <v>21632</v>
      </c>
    </row>
    <row r="1285" spans="1:6" x14ac:dyDescent="0.25">
      <c r="A1285" t="s">
        <v>6318</v>
      </c>
      <c r="B1285" s="100" t="s">
        <v>6326</v>
      </c>
      <c r="C1285" s="99" t="s">
        <v>6323</v>
      </c>
      <c r="D1285" s="124">
        <v>2624</v>
      </c>
      <c r="E1285" s="157">
        <f>VLOOKUP(D1285,'SOAT LIQ'!$A$87:$C$3416,3,FALSE)</f>
        <v>13</v>
      </c>
      <c r="F1285" t="s">
        <v>21632</v>
      </c>
    </row>
    <row r="1286" spans="1:6" x14ac:dyDescent="0.25">
      <c r="A1286" t="s">
        <v>6318</v>
      </c>
      <c r="B1286" s="100" t="s">
        <v>6327</v>
      </c>
      <c r="C1286" s="99" t="s">
        <v>6320</v>
      </c>
      <c r="D1286" s="124">
        <v>2623</v>
      </c>
      <c r="E1286" s="157">
        <f>VLOOKUP(D1286,'SOAT LIQ'!$A$87:$C$3416,3,FALSE)</f>
        <v>3</v>
      </c>
      <c r="F1286" t="s">
        <v>21632</v>
      </c>
    </row>
    <row r="1287" spans="1:6" x14ac:dyDescent="0.25">
      <c r="A1287" t="s">
        <v>6318</v>
      </c>
      <c r="B1287" s="100" t="s">
        <v>6328</v>
      </c>
      <c r="C1287" s="99" t="s">
        <v>6320</v>
      </c>
      <c r="D1287" s="124">
        <v>2623</v>
      </c>
      <c r="E1287" s="157">
        <f>VLOOKUP(D1287,'SOAT LIQ'!$A$87:$C$3416,3,FALSE)</f>
        <v>3</v>
      </c>
      <c r="F1287" t="s">
        <v>21632</v>
      </c>
    </row>
    <row r="1288" spans="1:6" x14ac:dyDescent="0.25">
      <c r="A1288" t="s">
        <v>6318</v>
      </c>
      <c r="B1288" s="100" t="s">
        <v>6329</v>
      </c>
      <c r="C1288" s="99" t="s">
        <v>6320</v>
      </c>
      <c r="D1288" s="124">
        <v>2640</v>
      </c>
      <c r="E1288" s="157">
        <f>VLOOKUP(D1288,'SOAT LIQ'!$A$87:$C$3416,3,FALSE)</f>
        <v>20</v>
      </c>
      <c r="F1288" t="s">
        <v>21632</v>
      </c>
    </row>
    <row r="1289" spans="1:6" x14ac:dyDescent="0.25">
      <c r="A1289" t="s">
        <v>6113</v>
      </c>
      <c r="B1289" s="100" t="s">
        <v>6330</v>
      </c>
      <c r="C1289" s="99" t="s">
        <v>6331</v>
      </c>
      <c r="D1289" s="124">
        <v>2629</v>
      </c>
      <c r="E1289" s="157">
        <f>VLOOKUP(D1289,'SOAT LIQ'!$A$87:$C$3416,3,FALSE)</f>
        <v>21</v>
      </c>
      <c r="F1289" t="s">
        <v>21632</v>
      </c>
    </row>
    <row r="1290" spans="1:6" x14ac:dyDescent="0.25">
      <c r="A1290" t="s">
        <v>6318</v>
      </c>
      <c r="B1290" s="100" t="s">
        <v>6330</v>
      </c>
      <c r="C1290" s="99" t="s">
        <v>6331</v>
      </c>
      <c r="D1290" s="124">
        <v>2629</v>
      </c>
      <c r="E1290" s="157">
        <f>VLOOKUP(D1290,'SOAT LIQ'!$A$87:$C$3416,3,FALSE)</f>
        <v>21</v>
      </c>
      <c r="F1290" t="s">
        <v>21632</v>
      </c>
    </row>
    <row r="1291" spans="1:6" x14ac:dyDescent="0.25">
      <c r="A1291" t="s">
        <v>6113</v>
      </c>
      <c r="B1291" s="100" t="s">
        <v>6332</v>
      </c>
      <c r="C1291" s="99" t="s">
        <v>6331</v>
      </c>
      <c r="D1291" s="124">
        <v>2629</v>
      </c>
      <c r="E1291" s="157">
        <f>VLOOKUP(D1291,'SOAT LIQ'!$A$87:$C$3416,3,FALSE)</f>
        <v>21</v>
      </c>
      <c r="F1291" t="s">
        <v>21632</v>
      </c>
    </row>
    <row r="1292" spans="1:6" x14ac:dyDescent="0.25">
      <c r="A1292" t="s">
        <v>6318</v>
      </c>
      <c r="B1292" s="100" t="s">
        <v>6332</v>
      </c>
      <c r="C1292" s="99" t="s">
        <v>6331</v>
      </c>
      <c r="D1292" s="124">
        <v>2629</v>
      </c>
      <c r="E1292" s="157">
        <f>VLOOKUP(D1292,'SOAT LIQ'!$A$87:$C$3416,3,FALSE)</f>
        <v>21</v>
      </c>
      <c r="F1292" t="s">
        <v>21632</v>
      </c>
    </row>
    <row r="1293" spans="1:6" x14ac:dyDescent="0.25">
      <c r="A1293" t="s">
        <v>6113</v>
      </c>
      <c r="B1293" s="100" t="s">
        <v>6333</v>
      </c>
      <c r="C1293" s="99" t="s">
        <v>6310</v>
      </c>
      <c r="D1293" s="124">
        <v>2604</v>
      </c>
      <c r="E1293" s="157">
        <f>VLOOKUP(D1293,'SOAT LIQ'!$A$87:$C$3416,3,FALSE)</f>
        <v>20</v>
      </c>
      <c r="F1293" t="s">
        <v>21632</v>
      </c>
    </row>
    <row r="1294" spans="1:6" x14ac:dyDescent="0.25">
      <c r="A1294" t="s">
        <v>6113</v>
      </c>
      <c r="B1294" s="100" t="s">
        <v>6334</v>
      </c>
      <c r="C1294" s="99" t="s">
        <v>6310</v>
      </c>
      <c r="D1294" s="124">
        <v>2604</v>
      </c>
      <c r="E1294" s="157">
        <f>VLOOKUP(D1294,'SOAT LIQ'!$A$87:$C$3416,3,FALSE)</f>
        <v>20</v>
      </c>
      <c r="F1294" t="s">
        <v>21632</v>
      </c>
    </row>
    <row r="1295" spans="1:6" x14ac:dyDescent="0.25">
      <c r="A1295" t="s">
        <v>6113</v>
      </c>
      <c r="B1295" s="100" t="s">
        <v>6335</v>
      </c>
      <c r="C1295" s="99" t="s">
        <v>6310</v>
      </c>
      <c r="D1295" s="124">
        <v>2627</v>
      </c>
      <c r="E1295" s="157">
        <f>VLOOKUP(D1295,'SOAT LIQ'!$A$87:$C$3416,3,FALSE)</f>
        <v>20</v>
      </c>
      <c r="F1295" t="s">
        <v>21632</v>
      </c>
    </row>
    <row r="1296" spans="1:6" x14ac:dyDescent="0.25">
      <c r="A1296" t="s">
        <v>6113</v>
      </c>
      <c r="B1296" s="100" t="s">
        <v>6336</v>
      </c>
      <c r="C1296" s="99" t="s">
        <v>6310</v>
      </c>
      <c r="D1296" s="124">
        <v>2627</v>
      </c>
      <c r="E1296" s="157">
        <f>VLOOKUP(D1296,'SOAT LIQ'!$A$87:$C$3416,3,FALSE)</f>
        <v>20</v>
      </c>
      <c r="F1296" t="s">
        <v>21632</v>
      </c>
    </row>
    <row r="1297" spans="1:6" x14ac:dyDescent="0.25">
      <c r="A1297" t="s">
        <v>6113</v>
      </c>
      <c r="B1297" s="100" t="s">
        <v>6337</v>
      </c>
      <c r="C1297" s="99" t="s">
        <v>6310</v>
      </c>
      <c r="D1297" s="124">
        <v>2610</v>
      </c>
      <c r="E1297" s="157">
        <f>VLOOKUP(D1297,'SOAT LIQ'!$A$87:$C$3416,3,FALSE)</f>
        <v>4</v>
      </c>
      <c r="F1297" t="s">
        <v>21632</v>
      </c>
    </row>
    <row r="1298" spans="1:6" x14ac:dyDescent="0.25">
      <c r="A1298" t="s">
        <v>6113</v>
      </c>
      <c r="B1298" s="100" t="s">
        <v>6338</v>
      </c>
      <c r="C1298" s="99" t="s">
        <v>6339</v>
      </c>
      <c r="D1298" s="124">
        <v>2613</v>
      </c>
      <c r="E1298" s="157">
        <f>VLOOKUP(D1298,'SOAT LIQ'!$A$87:$C$3416,3,FALSE)</f>
        <v>4</v>
      </c>
      <c r="F1298" t="s">
        <v>21632</v>
      </c>
    </row>
    <row r="1299" spans="1:6" x14ac:dyDescent="0.25">
      <c r="A1299" t="s">
        <v>6113</v>
      </c>
      <c r="B1299" s="100" t="s">
        <v>6340</v>
      </c>
      <c r="C1299" s="99" t="s">
        <v>6285</v>
      </c>
      <c r="D1299" s="124">
        <v>2501</v>
      </c>
      <c r="E1299" s="157">
        <f>VLOOKUP(D1299,'SOAT LIQ'!$A$87:$C$3416,3,FALSE)</f>
        <v>13</v>
      </c>
      <c r="F1299" t="s">
        <v>21632</v>
      </c>
    </row>
    <row r="1300" spans="1:6" x14ac:dyDescent="0.25">
      <c r="A1300" t="s">
        <v>6113</v>
      </c>
      <c r="B1300" s="100" t="s">
        <v>6341</v>
      </c>
      <c r="C1300" s="99" t="s">
        <v>6331</v>
      </c>
      <c r="D1300" s="124">
        <v>2629</v>
      </c>
      <c r="E1300" s="157">
        <f>VLOOKUP(D1300,'SOAT LIQ'!$A$87:$C$3416,3,FALSE)</f>
        <v>21</v>
      </c>
      <c r="F1300" t="s">
        <v>21632</v>
      </c>
    </row>
    <row r="1301" spans="1:6" x14ac:dyDescent="0.25">
      <c r="A1301" t="s">
        <v>6113</v>
      </c>
      <c r="B1301" s="100" t="s">
        <v>6342</v>
      </c>
      <c r="C1301" s="99" t="s">
        <v>6331</v>
      </c>
      <c r="D1301" s="124"/>
      <c r="E1301" s="157" t="e">
        <f>VLOOKUP(D1301,'SOAT LIQ'!$A$87:$C$3416,3,FALSE)</f>
        <v>#N/A</v>
      </c>
      <c r="F1301" t="s">
        <v>21632</v>
      </c>
    </row>
    <row r="1302" spans="1:6" x14ac:dyDescent="0.25">
      <c r="A1302" t="s">
        <v>6113</v>
      </c>
      <c r="B1302" s="100" t="s">
        <v>6343</v>
      </c>
      <c r="C1302" s="100"/>
      <c r="D1302" s="124"/>
      <c r="E1302" s="157" t="e">
        <f>VLOOKUP(D1302,'SOAT LIQ'!$A$87:$C$3416,3,FALSE)</f>
        <v>#N/A</v>
      </c>
      <c r="F1302" t="s">
        <v>21632</v>
      </c>
    </row>
    <row r="1303" spans="1:6" x14ac:dyDescent="0.25">
      <c r="A1303" t="s">
        <v>6113</v>
      </c>
      <c r="B1303" s="100" t="s">
        <v>6344</v>
      </c>
      <c r="C1303" s="99" t="s">
        <v>6345</v>
      </c>
      <c r="D1303" s="124">
        <v>2501</v>
      </c>
      <c r="E1303" s="157">
        <f>VLOOKUP(D1303,'SOAT LIQ'!$A$87:$C$3416,3,FALSE)</f>
        <v>13</v>
      </c>
      <c r="F1303" t="s">
        <v>21632</v>
      </c>
    </row>
    <row r="1304" spans="1:6" x14ac:dyDescent="0.25">
      <c r="A1304" t="s">
        <v>6113</v>
      </c>
      <c r="B1304" s="100" t="s">
        <v>6346</v>
      </c>
      <c r="C1304" s="99" t="s">
        <v>6347</v>
      </c>
      <c r="D1304" s="124">
        <v>2723</v>
      </c>
      <c r="E1304" s="157">
        <f>VLOOKUP(D1304,'SOAT LIQ'!$A$87:$C$3416,3,FALSE)</f>
        <v>7</v>
      </c>
      <c r="F1304" t="s">
        <v>21632</v>
      </c>
    </row>
    <row r="1305" spans="1:6" x14ac:dyDescent="0.25">
      <c r="A1305" t="s">
        <v>6113</v>
      </c>
      <c r="B1305" s="100" t="s">
        <v>6348</v>
      </c>
      <c r="C1305" s="99" t="s">
        <v>6347</v>
      </c>
      <c r="D1305" s="124">
        <v>2723</v>
      </c>
      <c r="E1305" s="157">
        <f>VLOOKUP(D1305,'SOAT LIQ'!$A$87:$C$3416,3,FALSE)</f>
        <v>7</v>
      </c>
      <c r="F1305" t="s">
        <v>21632</v>
      </c>
    </row>
    <row r="1306" spans="1:6" x14ac:dyDescent="0.25">
      <c r="A1306" t="s">
        <v>6113</v>
      </c>
      <c r="B1306" s="100" t="s">
        <v>6350</v>
      </c>
      <c r="C1306" s="99" t="s">
        <v>6349</v>
      </c>
      <c r="D1306" s="124">
        <v>2721</v>
      </c>
      <c r="E1306" s="157">
        <f>VLOOKUP(D1306,'SOAT LIQ'!$A$87:$C$3416,3,FALSE)</f>
        <v>8</v>
      </c>
      <c r="F1306" t="s">
        <v>21632</v>
      </c>
    </row>
    <row r="1307" spans="1:6" x14ac:dyDescent="0.25">
      <c r="A1307" t="s">
        <v>6113</v>
      </c>
      <c r="B1307" s="100" t="s">
        <v>6351</v>
      </c>
      <c r="C1307" s="99" t="s">
        <v>6352</v>
      </c>
      <c r="D1307" s="124">
        <v>2701</v>
      </c>
      <c r="E1307" s="157">
        <f>VLOOKUP(D1307,'SOAT LIQ'!$A$87:$C$3416,3,FALSE)</f>
        <v>8</v>
      </c>
      <c r="F1307" t="s">
        <v>21632</v>
      </c>
    </row>
    <row r="1308" spans="1:6" x14ac:dyDescent="0.25">
      <c r="A1308" t="s">
        <v>6113</v>
      </c>
      <c r="B1308" s="100" t="s">
        <v>6353</v>
      </c>
      <c r="C1308" s="99" t="s">
        <v>6354</v>
      </c>
      <c r="D1308" s="124">
        <v>2603</v>
      </c>
      <c r="E1308" s="157">
        <f>VLOOKUP(D1308,'SOAT LIQ'!$A$87:$C$3416,3,FALSE)</f>
        <v>6</v>
      </c>
      <c r="F1308" t="s">
        <v>21632</v>
      </c>
    </row>
    <row r="1309" spans="1:6" x14ac:dyDescent="0.25">
      <c r="A1309" t="s">
        <v>6113</v>
      </c>
      <c r="B1309" s="100" t="s">
        <v>6355</v>
      </c>
      <c r="C1309" s="99" t="s">
        <v>6356</v>
      </c>
      <c r="D1309" s="124">
        <v>17206</v>
      </c>
      <c r="E1309" s="157">
        <f>VLOOKUP(D1309,'SOAT LIQ'!$A$87:$C$3416,3,FALSE)</f>
        <v>6</v>
      </c>
      <c r="F1309" t="s">
        <v>21632</v>
      </c>
    </row>
    <row r="1310" spans="1:6" x14ac:dyDescent="0.25">
      <c r="A1310" t="s">
        <v>6113</v>
      </c>
      <c r="B1310" s="100" t="s">
        <v>6357</v>
      </c>
      <c r="C1310" s="99" t="s">
        <v>6358</v>
      </c>
      <c r="D1310" s="124">
        <v>17204</v>
      </c>
      <c r="E1310" s="157">
        <f>VLOOKUP(D1310,'SOAT LIQ'!$A$87:$C$3416,3,FALSE)</f>
        <v>5</v>
      </c>
      <c r="F1310" t="s">
        <v>21632</v>
      </c>
    </row>
    <row r="1311" spans="1:6" x14ac:dyDescent="0.25">
      <c r="A1311" t="s">
        <v>6113</v>
      </c>
      <c r="B1311" s="100" t="s">
        <v>6359</v>
      </c>
      <c r="C1311" s="99" t="s">
        <v>6360</v>
      </c>
      <c r="D1311" s="124">
        <v>17203</v>
      </c>
      <c r="E1311" s="157">
        <f>VLOOKUP(D1311,'SOAT LIQ'!$A$87:$C$3416,3,FALSE)</f>
        <v>6</v>
      </c>
      <c r="F1311" t="s">
        <v>21632</v>
      </c>
    </row>
    <row r="1312" spans="1:6" x14ac:dyDescent="0.25">
      <c r="A1312" t="s">
        <v>6113</v>
      </c>
      <c r="B1312" s="100" t="s">
        <v>6362</v>
      </c>
      <c r="C1312" s="99" t="s">
        <v>6361</v>
      </c>
      <c r="D1312" s="124">
        <v>2722</v>
      </c>
      <c r="E1312" s="157">
        <f>VLOOKUP(D1312,'SOAT LIQ'!$A$87:$C$3416,3,FALSE)</f>
        <v>8</v>
      </c>
      <c r="F1312" t="s">
        <v>21632</v>
      </c>
    </row>
    <row r="1313" spans="1:6" x14ac:dyDescent="0.25">
      <c r="A1313" t="s">
        <v>6113</v>
      </c>
      <c r="B1313" s="100" t="s">
        <v>6364</v>
      </c>
      <c r="C1313" s="99" t="s">
        <v>6363</v>
      </c>
      <c r="D1313" s="124">
        <v>2722</v>
      </c>
      <c r="E1313" s="157">
        <f>VLOOKUP(D1313,'SOAT LIQ'!$A$87:$C$3416,3,FALSE)</f>
        <v>8</v>
      </c>
      <c r="F1313" t="s">
        <v>21632</v>
      </c>
    </row>
    <row r="1314" spans="1:6" x14ac:dyDescent="0.25">
      <c r="A1314" t="s">
        <v>6113</v>
      </c>
      <c r="B1314" s="100" t="s">
        <v>6365</v>
      </c>
      <c r="C1314" s="99" t="s">
        <v>6366</v>
      </c>
      <c r="D1314" s="124">
        <v>2731</v>
      </c>
      <c r="E1314" s="157">
        <f>VLOOKUP(D1314,'SOAT LIQ'!$A$87:$C$3416,3,FALSE)</f>
        <v>6</v>
      </c>
      <c r="F1314" t="s">
        <v>21632</v>
      </c>
    </row>
    <row r="1315" spans="1:6" x14ac:dyDescent="0.25">
      <c r="A1315" t="s">
        <v>6113</v>
      </c>
      <c r="B1315" s="100" t="s">
        <v>6367</v>
      </c>
      <c r="C1315" s="99" t="s">
        <v>6366</v>
      </c>
      <c r="D1315" s="124">
        <v>2731</v>
      </c>
      <c r="E1315" s="157">
        <f>VLOOKUP(D1315,'SOAT LIQ'!$A$87:$C$3416,3,FALSE)</f>
        <v>6</v>
      </c>
      <c r="F1315" t="s">
        <v>21632</v>
      </c>
    </row>
    <row r="1316" spans="1:6" x14ac:dyDescent="0.25">
      <c r="A1316" t="s">
        <v>6113</v>
      </c>
      <c r="B1316" s="100" t="s">
        <v>6368</v>
      </c>
      <c r="C1316" s="99" t="s">
        <v>6366</v>
      </c>
      <c r="D1316" s="124">
        <v>2731</v>
      </c>
      <c r="E1316" s="157">
        <f>VLOOKUP(D1316,'SOAT LIQ'!$A$87:$C$3416,3,FALSE)</f>
        <v>6</v>
      </c>
      <c r="F1316" t="s">
        <v>21632</v>
      </c>
    </row>
    <row r="1317" spans="1:6" x14ac:dyDescent="0.25">
      <c r="A1317" t="s">
        <v>6113</v>
      </c>
      <c r="B1317" s="100" t="s">
        <v>6369</v>
      </c>
      <c r="C1317" s="99" t="s">
        <v>6370</v>
      </c>
      <c r="D1317" s="124">
        <v>2702</v>
      </c>
      <c r="E1317" s="157">
        <f>VLOOKUP(D1317,'SOAT LIQ'!$A$87:$C$3416,3,FALSE)</f>
        <v>7</v>
      </c>
      <c r="F1317" t="s">
        <v>21632</v>
      </c>
    </row>
    <row r="1318" spans="1:6" x14ac:dyDescent="0.25">
      <c r="A1318" t="s">
        <v>6113</v>
      </c>
      <c r="B1318" s="100" t="s">
        <v>6371</v>
      </c>
      <c r="C1318" s="99" t="s">
        <v>6366</v>
      </c>
      <c r="D1318" s="124">
        <v>2720</v>
      </c>
      <c r="E1318" s="157">
        <f>VLOOKUP(D1318,'SOAT LIQ'!$A$87:$C$3416,3,FALSE)</f>
        <v>8</v>
      </c>
      <c r="F1318" t="s">
        <v>21632</v>
      </c>
    </row>
    <row r="1319" spans="1:6" x14ac:dyDescent="0.25">
      <c r="A1319" t="s">
        <v>6113</v>
      </c>
      <c r="B1319" s="100" t="s">
        <v>6372</v>
      </c>
      <c r="C1319" s="99" t="s">
        <v>6349</v>
      </c>
      <c r="D1319" s="124">
        <v>2720</v>
      </c>
      <c r="E1319" s="157">
        <f>VLOOKUP(D1319,'SOAT LIQ'!$A$87:$C$3416,3,FALSE)</f>
        <v>8</v>
      </c>
      <c r="F1319" t="s">
        <v>21632</v>
      </c>
    </row>
    <row r="1320" spans="1:6" x14ac:dyDescent="0.25">
      <c r="A1320" t="s">
        <v>6113</v>
      </c>
      <c r="B1320" s="100" t="s">
        <v>6373</v>
      </c>
      <c r="C1320" s="99" t="s">
        <v>6374</v>
      </c>
      <c r="D1320" s="124">
        <v>2701</v>
      </c>
      <c r="E1320" s="157">
        <f>VLOOKUP(D1320,'SOAT LIQ'!$A$87:$C$3416,3,FALSE)</f>
        <v>8</v>
      </c>
      <c r="F1320" t="s">
        <v>21632</v>
      </c>
    </row>
    <row r="1321" spans="1:6" x14ac:dyDescent="0.25">
      <c r="A1321" t="s">
        <v>6113</v>
      </c>
      <c r="B1321" s="100" t="s">
        <v>6376</v>
      </c>
      <c r="C1321" s="99" t="s">
        <v>6375</v>
      </c>
      <c r="D1321" s="124">
        <v>2707</v>
      </c>
      <c r="E1321" s="157">
        <f>VLOOKUP(D1321,'SOAT LIQ'!$A$87:$C$3416,3,FALSE)</f>
        <v>8</v>
      </c>
      <c r="F1321" t="s">
        <v>21632</v>
      </c>
    </row>
    <row r="1322" spans="1:6" x14ac:dyDescent="0.25">
      <c r="A1322" t="s">
        <v>6113</v>
      </c>
      <c r="B1322" s="100" t="s">
        <v>6377</v>
      </c>
      <c r="C1322" s="99" t="s">
        <v>6375</v>
      </c>
      <c r="D1322" s="124">
        <v>2701</v>
      </c>
      <c r="E1322" s="157">
        <f>VLOOKUP(D1322,'SOAT LIQ'!$A$87:$C$3416,3,FALSE)</f>
        <v>8</v>
      </c>
      <c r="F1322" t="s">
        <v>21632</v>
      </c>
    </row>
    <row r="1323" spans="1:6" x14ac:dyDescent="0.25">
      <c r="A1323" t="s">
        <v>6113</v>
      </c>
      <c r="B1323" s="100" t="s">
        <v>6378</v>
      </c>
      <c r="C1323" s="99" t="s">
        <v>6375</v>
      </c>
      <c r="D1323" s="124">
        <v>2701</v>
      </c>
      <c r="E1323" s="157">
        <f>VLOOKUP(D1323,'SOAT LIQ'!$A$87:$C$3416,3,FALSE)</f>
        <v>8</v>
      </c>
      <c r="F1323" t="s">
        <v>21632</v>
      </c>
    </row>
    <row r="1324" spans="1:6" x14ac:dyDescent="0.25">
      <c r="A1324" t="s">
        <v>6113</v>
      </c>
      <c r="B1324" s="100" t="s">
        <v>6379</v>
      </c>
      <c r="C1324" s="99" t="s">
        <v>6380</v>
      </c>
      <c r="D1324" s="124">
        <v>2706</v>
      </c>
      <c r="E1324" s="157">
        <f>VLOOKUP(D1324,'SOAT LIQ'!$A$87:$C$3416,3,FALSE)</f>
        <v>9</v>
      </c>
      <c r="F1324" t="s">
        <v>21632</v>
      </c>
    </row>
    <row r="1325" spans="1:6" x14ac:dyDescent="0.25">
      <c r="A1325" t="s">
        <v>6113</v>
      </c>
      <c r="B1325" s="100" t="s">
        <v>6381</v>
      </c>
      <c r="C1325" s="99" t="s">
        <v>6380</v>
      </c>
      <c r="D1325" s="124">
        <v>2706</v>
      </c>
      <c r="E1325" s="157">
        <f>VLOOKUP(D1325,'SOAT LIQ'!$A$87:$C$3416,3,FALSE)</f>
        <v>9</v>
      </c>
      <c r="F1325" t="s">
        <v>21632</v>
      </c>
    </row>
    <row r="1326" spans="1:6" x14ac:dyDescent="0.25">
      <c r="A1326" t="s">
        <v>6113</v>
      </c>
      <c r="B1326" s="100" t="s">
        <v>6382</v>
      </c>
      <c r="C1326" s="99" t="s">
        <v>6380</v>
      </c>
      <c r="D1326" s="124">
        <v>2706</v>
      </c>
      <c r="E1326" s="157">
        <f>VLOOKUP(D1326,'SOAT LIQ'!$A$87:$C$3416,3,FALSE)</f>
        <v>9</v>
      </c>
      <c r="F1326" t="s">
        <v>21632</v>
      </c>
    </row>
    <row r="1327" spans="1:6" x14ac:dyDescent="0.25">
      <c r="A1327" t="s">
        <v>6113</v>
      </c>
      <c r="B1327" s="100" t="s">
        <v>6383</v>
      </c>
      <c r="C1327" s="99" t="s">
        <v>6380</v>
      </c>
      <c r="D1327" s="124">
        <v>2701</v>
      </c>
      <c r="E1327" s="157">
        <f>VLOOKUP(D1327,'SOAT LIQ'!$A$87:$C$3416,3,FALSE)</f>
        <v>8</v>
      </c>
      <c r="F1327" t="s">
        <v>21632</v>
      </c>
    </row>
    <row r="1328" spans="1:6" x14ac:dyDescent="0.25">
      <c r="A1328" t="s">
        <v>6113</v>
      </c>
      <c r="B1328" s="100" t="s">
        <v>6384</v>
      </c>
      <c r="C1328" s="99" t="s">
        <v>6385</v>
      </c>
      <c r="D1328" s="124">
        <v>2802</v>
      </c>
      <c r="E1328" s="157">
        <f>VLOOKUP(D1328,'SOAT LIQ'!$A$87:$C$3416,3,FALSE)</f>
        <v>9</v>
      </c>
      <c r="F1328" t="s">
        <v>21632</v>
      </c>
    </row>
    <row r="1329" spans="1:6" x14ac:dyDescent="0.25">
      <c r="A1329" t="s">
        <v>6113</v>
      </c>
      <c r="B1329" s="100" t="s">
        <v>6386</v>
      </c>
      <c r="C1329" s="99" t="s">
        <v>6387</v>
      </c>
      <c r="D1329" s="124">
        <v>2805</v>
      </c>
      <c r="E1329" s="157">
        <f>VLOOKUP(D1329,'SOAT LIQ'!$A$87:$C$3416,3,FALSE)</f>
        <v>9</v>
      </c>
      <c r="F1329" t="s">
        <v>21632</v>
      </c>
    </row>
    <row r="1330" spans="1:6" x14ac:dyDescent="0.25">
      <c r="A1330" t="s">
        <v>6113</v>
      </c>
      <c r="B1330" s="100" t="s">
        <v>6388</v>
      </c>
      <c r="C1330" s="99" t="s">
        <v>6389</v>
      </c>
      <c r="D1330" s="124">
        <v>2801</v>
      </c>
      <c r="E1330" s="157">
        <f>VLOOKUP(D1330,'SOAT LIQ'!$A$87:$C$3416,3,FALSE)</f>
        <v>7</v>
      </c>
      <c r="F1330" t="s">
        <v>21632</v>
      </c>
    </row>
    <row r="1331" spans="1:6" x14ac:dyDescent="0.25">
      <c r="A1331" t="s">
        <v>6113</v>
      </c>
      <c r="B1331" s="100" t="s">
        <v>6390</v>
      </c>
      <c r="C1331" s="99" t="s">
        <v>6391</v>
      </c>
      <c r="D1331" s="124">
        <v>2804</v>
      </c>
      <c r="E1331" s="157">
        <f>VLOOKUP(D1331,'SOAT LIQ'!$A$87:$C$3416,3,FALSE)</f>
        <v>10</v>
      </c>
      <c r="F1331" t="s">
        <v>21632</v>
      </c>
    </row>
    <row r="1332" spans="1:6" x14ac:dyDescent="0.25">
      <c r="A1332" t="s">
        <v>6113</v>
      </c>
      <c r="B1332" s="100" t="s">
        <v>6392</v>
      </c>
      <c r="C1332" s="99" t="s">
        <v>6391</v>
      </c>
      <c r="D1332" s="124">
        <v>2804</v>
      </c>
      <c r="E1332" s="157">
        <f>VLOOKUP(D1332,'SOAT LIQ'!$A$87:$C$3416,3,FALSE)</f>
        <v>10</v>
      </c>
      <c r="F1332" t="s">
        <v>21632</v>
      </c>
    </row>
    <row r="1333" spans="1:6" x14ac:dyDescent="0.25">
      <c r="A1333" t="s">
        <v>6113</v>
      </c>
      <c r="B1333" s="100" t="s">
        <v>6393</v>
      </c>
      <c r="C1333" s="99" t="s">
        <v>6391</v>
      </c>
      <c r="D1333" s="124"/>
      <c r="E1333" s="157" t="e">
        <f>VLOOKUP(D1333,'SOAT LIQ'!$A$87:$C$3416,3,FALSE)</f>
        <v>#N/A</v>
      </c>
      <c r="F1333" t="s">
        <v>21632</v>
      </c>
    </row>
    <row r="1334" spans="1:6" x14ac:dyDescent="0.25">
      <c r="A1334" t="s">
        <v>6113</v>
      </c>
      <c r="B1334" s="100" t="s">
        <v>6394</v>
      </c>
      <c r="C1334" s="99" t="s">
        <v>6391</v>
      </c>
      <c r="D1334" s="124"/>
      <c r="E1334" s="157" t="e">
        <f>VLOOKUP(D1334,'SOAT LIQ'!$A$87:$C$3416,3,FALSE)</f>
        <v>#N/A</v>
      </c>
      <c r="F1334" t="s">
        <v>21632</v>
      </c>
    </row>
    <row r="1335" spans="1:6" x14ac:dyDescent="0.25">
      <c r="A1335" t="s">
        <v>6113</v>
      </c>
      <c r="B1335" s="100" t="s">
        <v>6395</v>
      </c>
      <c r="C1335" s="99" t="s">
        <v>6391</v>
      </c>
      <c r="D1335" s="124">
        <v>2805</v>
      </c>
      <c r="E1335" s="157">
        <f>VLOOKUP(D1335,'SOAT LIQ'!$A$87:$C$3416,3,FALSE)</f>
        <v>9</v>
      </c>
      <c r="F1335" t="s">
        <v>21632</v>
      </c>
    </row>
    <row r="1336" spans="1:6" x14ac:dyDescent="0.25">
      <c r="A1336" t="s">
        <v>6113</v>
      </c>
      <c r="B1336" s="100" t="s">
        <v>6397</v>
      </c>
      <c r="C1336" s="99" t="s">
        <v>6396</v>
      </c>
      <c r="D1336" s="124">
        <v>28134</v>
      </c>
      <c r="E1336" s="157" t="e">
        <f>VLOOKUP(D1336,'SOAT LIQ'!$A$87:$C$3416,3,FALSE)</f>
        <v>#N/A</v>
      </c>
      <c r="F1336" t="s">
        <v>21632</v>
      </c>
    </row>
    <row r="1337" spans="1:6" x14ac:dyDescent="0.25">
      <c r="A1337" t="s">
        <v>6113</v>
      </c>
      <c r="B1337" s="100" t="s">
        <v>6398</v>
      </c>
      <c r="C1337" s="99" t="s">
        <v>6396</v>
      </c>
      <c r="D1337" s="124">
        <v>28134</v>
      </c>
      <c r="E1337" s="157" t="e">
        <f>VLOOKUP(D1337,'SOAT LIQ'!$A$87:$C$3416,3,FALSE)</f>
        <v>#N/A</v>
      </c>
      <c r="F1337" t="s">
        <v>21632</v>
      </c>
    </row>
    <row r="1338" spans="1:6" x14ac:dyDescent="0.25">
      <c r="A1338" t="s">
        <v>6113</v>
      </c>
      <c r="B1338" s="100" t="s">
        <v>6400</v>
      </c>
      <c r="C1338" s="99" t="s">
        <v>6399</v>
      </c>
      <c r="D1338" s="124">
        <v>28134</v>
      </c>
      <c r="E1338" s="157" t="e">
        <f>VLOOKUP(D1338,'SOAT LIQ'!$A$87:$C$3416,3,FALSE)</f>
        <v>#N/A</v>
      </c>
      <c r="F1338" t="s">
        <v>21632</v>
      </c>
    </row>
    <row r="1339" spans="1:6" x14ac:dyDescent="0.25">
      <c r="A1339" t="s">
        <v>6113</v>
      </c>
      <c r="B1339" s="100" t="s">
        <v>6401</v>
      </c>
      <c r="C1339" s="99" t="s">
        <v>6399</v>
      </c>
      <c r="D1339" s="124">
        <v>28134</v>
      </c>
      <c r="E1339" s="157" t="e">
        <f>VLOOKUP(D1339,'SOAT LIQ'!$A$87:$C$3416,3,FALSE)</f>
        <v>#N/A</v>
      </c>
      <c r="F1339" t="s">
        <v>21632</v>
      </c>
    </row>
    <row r="1340" spans="1:6" x14ac:dyDescent="0.25">
      <c r="A1340" t="s">
        <v>6113</v>
      </c>
      <c r="B1340" s="100" t="s">
        <v>6402</v>
      </c>
      <c r="C1340" s="99" t="s">
        <v>6403</v>
      </c>
      <c r="D1340" s="124"/>
      <c r="E1340" s="157" t="e">
        <f>VLOOKUP(D1340,'SOAT LIQ'!$A$87:$C$3416,3,FALSE)</f>
        <v>#N/A</v>
      </c>
      <c r="F1340" t="s">
        <v>21632</v>
      </c>
    </row>
    <row r="1341" spans="1:6" x14ac:dyDescent="0.25">
      <c r="A1341" t="s">
        <v>6113</v>
      </c>
      <c r="B1341" s="100" t="s">
        <v>6404</v>
      </c>
      <c r="C1341" s="99" t="s">
        <v>6403</v>
      </c>
      <c r="D1341" s="124"/>
      <c r="E1341" s="157" t="e">
        <f>VLOOKUP(D1341,'SOAT LIQ'!$A$87:$C$3416,3,FALSE)</f>
        <v>#N/A</v>
      </c>
      <c r="F1341" t="s">
        <v>21632</v>
      </c>
    </row>
    <row r="1342" spans="1:6" x14ac:dyDescent="0.25">
      <c r="A1342" t="s">
        <v>6113</v>
      </c>
      <c r="B1342" s="100" t="s">
        <v>6405</v>
      </c>
      <c r="C1342" s="99" t="s">
        <v>6403</v>
      </c>
      <c r="D1342" s="124"/>
      <c r="E1342" s="157" t="e">
        <f>VLOOKUP(D1342,'SOAT LIQ'!$A$87:$C$3416,3,FALSE)</f>
        <v>#N/A</v>
      </c>
      <c r="F1342" t="s">
        <v>21632</v>
      </c>
    </row>
    <row r="1343" spans="1:6" x14ac:dyDescent="0.25">
      <c r="A1343" t="s">
        <v>6113</v>
      </c>
      <c r="B1343" s="100" t="s">
        <v>6407</v>
      </c>
      <c r="C1343" s="99" t="s">
        <v>6406</v>
      </c>
      <c r="D1343" s="124">
        <v>2628</v>
      </c>
      <c r="E1343" s="157">
        <f>VLOOKUP(D1343,'SOAT LIQ'!$A$87:$C$3416,3,FALSE)</f>
        <v>22</v>
      </c>
      <c r="F1343" t="s">
        <v>21632</v>
      </c>
    </row>
    <row r="1344" spans="1:6" x14ac:dyDescent="0.25">
      <c r="A1344" t="s">
        <v>6113</v>
      </c>
      <c r="B1344" s="100" t="s">
        <v>6408</v>
      </c>
      <c r="C1344" s="99" t="s">
        <v>6406</v>
      </c>
      <c r="D1344" s="124">
        <v>2628</v>
      </c>
      <c r="E1344" s="157">
        <f>VLOOKUP(D1344,'SOAT LIQ'!$A$87:$C$3416,3,FALSE)</f>
        <v>22</v>
      </c>
      <c r="F1344" t="s">
        <v>21632</v>
      </c>
    </row>
    <row r="1345" spans="1:6" x14ac:dyDescent="0.25">
      <c r="A1345" t="s">
        <v>6113</v>
      </c>
      <c r="B1345" s="100" t="s">
        <v>6409</v>
      </c>
      <c r="C1345" s="99" t="s">
        <v>6406</v>
      </c>
      <c r="D1345" s="124"/>
      <c r="E1345" s="157" t="e">
        <f>VLOOKUP(D1345,'SOAT LIQ'!$A$87:$C$3416,3,FALSE)</f>
        <v>#N/A</v>
      </c>
      <c r="F1345" t="s">
        <v>21632</v>
      </c>
    </row>
    <row r="1346" spans="1:6" x14ac:dyDescent="0.25">
      <c r="A1346" t="s">
        <v>6113</v>
      </c>
      <c r="B1346" s="100" t="s">
        <v>6410</v>
      </c>
      <c r="C1346" s="99" t="s">
        <v>6406</v>
      </c>
      <c r="D1346" s="124"/>
      <c r="E1346" s="157" t="e">
        <f>VLOOKUP(D1346,'SOAT LIQ'!$A$87:$C$3416,3,FALSE)</f>
        <v>#N/A</v>
      </c>
      <c r="F1346" t="s">
        <v>21632</v>
      </c>
    </row>
    <row r="1347" spans="1:6" x14ac:dyDescent="0.25">
      <c r="A1347" t="s">
        <v>6113</v>
      </c>
      <c r="B1347" s="100" t="s">
        <v>6412</v>
      </c>
      <c r="C1347" s="99" t="s">
        <v>6411</v>
      </c>
      <c r="D1347" s="124">
        <v>2806</v>
      </c>
      <c r="E1347" s="157">
        <f>VLOOKUP(D1347,'SOAT LIQ'!$A$87:$C$3416,3,FALSE)</f>
        <v>7</v>
      </c>
      <c r="F1347" t="s">
        <v>21632</v>
      </c>
    </row>
    <row r="1348" spans="1:6" x14ac:dyDescent="0.25">
      <c r="A1348" t="s">
        <v>6113</v>
      </c>
      <c r="B1348" s="100" t="s">
        <v>6413</v>
      </c>
      <c r="C1348" s="99" t="s">
        <v>6414</v>
      </c>
      <c r="D1348" s="124">
        <v>2643</v>
      </c>
      <c r="E1348" s="157">
        <f>VLOOKUP(D1348,'SOAT LIQ'!$A$87:$C$3416,3,FALSE)</f>
        <v>8</v>
      </c>
      <c r="F1348" t="s">
        <v>21632</v>
      </c>
    </row>
    <row r="1349" spans="1:6" x14ac:dyDescent="0.25">
      <c r="A1349" t="s">
        <v>6113</v>
      </c>
      <c r="B1349" s="100" t="s">
        <v>6416</v>
      </c>
      <c r="C1349" s="99" t="s">
        <v>6415</v>
      </c>
      <c r="D1349" s="124">
        <v>2642</v>
      </c>
      <c r="E1349" s="157">
        <f>VLOOKUP(D1349,'SOAT LIQ'!$A$87:$C$3416,3,FALSE)</f>
        <v>8</v>
      </c>
      <c r="F1349" t="s">
        <v>21632</v>
      </c>
    </row>
    <row r="1350" spans="1:6" x14ac:dyDescent="0.25">
      <c r="A1350" t="s">
        <v>6113</v>
      </c>
      <c r="B1350" s="100" t="s">
        <v>6417</v>
      </c>
      <c r="C1350" s="99" t="s">
        <v>6415</v>
      </c>
      <c r="D1350" s="124">
        <v>2642</v>
      </c>
      <c r="E1350" s="157">
        <f>VLOOKUP(D1350,'SOAT LIQ'!$A$87:$C$3416,3,FALSE)</f>
        <v>8</v>
      </c>
      <c r="F1350" t="s">
        <v>21632</v>
      </c>
    </row>
    <row r="1351" spans="1:6" x14ac:dyDescent="0.25">
      <c r="A1351" t="s">
        <v>6113</v>
      </c>
      <c r="B1351" s="100" t="s">
        <v>6418</v>
      </c>
      <c r="C1351" s="99" t="s">
        <v>6419</v>
      </c>
      <c r="D1351" s="124">
        <v>2641</v>
      </c>
      <c r="E1351" s="157">
        <f>VLOOKUP(D1351,'SOAT LIQ'!$A$87:$C$3416,3,FALSE)</f>
        <v>8</v>
      </c>
      <c r="F1351" t="s">
        <v>21632</v>
      </c>
    </row>
    <row r="1352" spans="1:6" x14ac:dyDescent="0.25">
      <c r="A1352" t="s">
        <v>6113</v>
      </c>
      <c r="B1352" s="100" t="s">
        <v>6420</v>
      </c>
      <c r="C1352" s="99" t="s">
        <v>6419</v>
      </c>
      <c r="D1352" s="124">
        <v>2641</v>
      </c>
      <c r="E1352" s="157">
        <f>VLOOKUP(D1352,'SOAT LIQ'!$A$87:$C$3416,3,FALSE)</f>
        <v>8</v>
      </c>
      <c r="F1352" t="s">
        <v>21632</v>
      </c>
    </row>
    <row r="1353" spans="1:6" x14ac:dyDescent="0.25">
      <c r="A1353" t="s">
        <v>6113</v>
      </c>
      <c r="B1353" s="100" t="s">
        <v>6421</v>
      </c>
      <c r="C1353" s="99" t="s">
        <v>6345</v>
      </c>
      <c r="D1353" s="124">
        <v>2601</v>
      </c>
      <c r="E1353" s="157">
        <f>VLOOKUP(D1353,'SOAT LIQ'!$A$87:$C$3416,3,FALSE)</f>
        <v>7</v>
      </c>
      <c r="F1353" t="s">
        <v>21632</v>
      </c>
    </row>
    <row r="1354" spans="1:6" x14ac:dyDescent="0.25">
      <c r="A1354" t="s">
        <v>6113</v>
      </c>
      <c r="B1354" s="100" t="s">
        <v>6422</v>
      </c>
      <c r="C1354" s="99" t="s">
        <v>6345</v>
      </c>
      <c r="D1354" s="124">
        <v>2601</v>
      </c>
      <c r="E1354" s="157">
        <f>VLOOKUP(D1354,'SOAT LIQ'!$A$87:$C$3416,3,FALSE)</f>
        <v>7</v>
      </c>
      <c r="F1354" t="s">
        <v>21632</v>
      </c>
    </row>
    <row r="1355" spans="1:6" x14ac:dyDescent="0.25">
      <c r="A1355" t="s">
        <v>6113</v>
      </c>
      <c r="B1355" s="100" t="s">
        <v>6423</v>
      </c>
      <c r="C1355" s="99" t="s">
        <v>6424</v>
      </c>
      <c r="D1355" s="124">
        <v>2906</v>
      </c>
      <c r="E1355" s="157">
        <f>VLOOKUP(D1355,'SOAT LIQ'!$A$87:$C$3416,3,FALSE)</f>
        <v>12</v>
      </c>
      <c r="F1355" t="s">
        <v>21632</v>
      </c>
    </row>
    <row r="1356" spans="1:6" x14ac:dyDescent="0.25">
      <c r="A1356" t="s">
        <v>6113</v>
      </c>
      <c r="B1356" s="100" t="s">
        <v>6425</v>
      </c>
      <c r="C1356" s="99" t="s">
        <v>6424</v>
      </c>
      <c r="D1356" s="124">
        <v>2906</v>
      </c>
      <c r="E1356" s="157">
        <f>VLOOKUP(D1356,'SOAT LIQ'!$A$87:$C$3416,3,FALSE)</f>
        <v>12</v>
      </c>
      <c r="F1356" t="s">
        <v>21632</v>
      </c>
    </row>
    <row r="1357" spans="1:6" x14ac:dyDescent="0.25">
      <c r="A1357" t="s">
        <v>6113</v>
      </c>
      <c r="B1357" s="100" t="s">
        <v>6426</v>
      </c>
      <c r="C1357" s="99" t="s">
        <v>6424</v>
      </c>
      <c r="D1357" s="124">
        <v>2906</v>
      </c>
      <c r="E1357" s="157">
        <f>VLOOKUP(D1357,'SOAT LIQ'!$A$87:$C$3416,3,FALSE)</f>
        <v>12</v>
      </c>
      <c r="F1357" t="s">
        <v>21632</v>
      </c>
    </row>
    <row r="1358" spans="1:6" x14ac:dyDescent="0.25">
      <c r="A1358" t="s">
        <v>6113</v>
      </c>
      <c r="B1358" s="100" t="s">
        <v>6427</v>
      </c>
      <c r="C1358" s="99" t="s">
        <v>6424</v>
      </c>
      <c r="D1358" s="124">
        <v>2906</v>
      </c>
      <c r="E1358" s="157">
        <f>VLOOKUP(D1358,'SOAT LIQ'!$A$87:$C$3416,3,FALSE)</f>
        <v>12</v>
      </c>
      <c r="F1358" t="s">
        <v>21632</v>
      </c>
    </row>
    <row r="1359" spans="1:6" x14ac:dyDescent="0.25">
      <c r="A1359" t="s">
        <v>6113</v>
      </c>
      <c r="B1359" s="100" t="s">
        <v>6428</v>
      </c>
      <c r="C1359" s="99" t="s">
        <v>6429</v>
      </c>
      <c r="D1359" s="124">
        <v>2903</v>
      </c>
      <c r="E1359" s="157">
        <f>VLOOKUP(D1359,'SOAT LIQ'!$A$87:$C$3416,3,FALSE)</f>
        <v>10</v>
      </c>
      <c r="F1359" t="s">
        <v>21632</v>
      </c>
    </row>
    <row r="1360" spans="1:6" x14ac:dyDescent="0.25">
      <c r="A1360" t="s">
        <v>6113</v>
      </c>
      <c r="B1360" s="100" t="s">
        <v>6430</v>
      </c>
      <c r="C1360" s="99" t="s">
        <v>6431</v>
      </c>
      <c r="D1360" s="124">
        <v>2903</v>
      </c>
      <c r="E1360" s="157">
        <f>VLOOKUP(D1360,'SOAT LIQ'!$A$87:$C$3416,3,FALSE)</f>
        <v>10</v>
      </c>
      <c r="F1360" t="s">
        <v>21632</v>
      </c>
    </row>
    <row r="1361" spans="1:6" x14ac:dyDescent="0.25">
      <c r="A1361" t="s">
        <v>6113</v>
      </c>
      <c r="B1361" s="100" t="s">
        <v>6432</v>
      </c>
      <c r="C1361" s="99" t="s">
        <v>6431</v>
      </c>
      <c r="D1361" s="124">
        <v>2903</v>
      </c>
      <c r="E1361" s="157">
        <f>VLOOKUP(D1361,'SOAT LIQ'!$A$87:$C$3416,3,FALSE)</f>
        <v>10</v>
      </c>
      <c r="F1361" t="s">
        <v>21632</v>
      </c>
    </row>
    <row r="1362" spans="1:6" x14ac:dyDescent="0.25">
      <c r="A1362" t="s">
        <v>6113</v>
      </c>
      <c r="B1362" s="100" t="s">
        <v>6433</v>
      </c>
      <c r="C1362" s="99" t="s">
        <v>6434</v>
      </c>
      <c r="D1362" s="124">
        <v>2903</v>
      </c>
      <c r="E1362" s="157">
        <f>VLOOKUP(D1362,'SOAT LIQ'!$A$87:$C$3416,3,FALSE)</f>
        <v>10</v>
      </c>
      <c r="F1362" t="s">
        <v>21632</v>
      </c>
    </row>
    <row r="1363" spans="1:6" x14ac:dyDescent="0.25">
      <c r="A1363" t="s">
        <v>6113</v>
      </c>
      <c r="B1363" s="100" t="s">
        <v>6435</v>
      </c>
      <c r="C1363" s="99" t="s">
        <v>6429</v>
      </c>
      <c r="D1363" s="124">
        <v>2903</v>
      </c>
      <c r="E1363" s="157">
        <f>VLOOKUP(D1363,'SOAT LIQ'!$A$87:$C$3416,3,FALSE)</f>
        <v>10</v>
      </c>
      <c r="F1363" t="s">
        <v>21632</v>
      </c>
    </row>
    <row r="1364" spans="1:6" x14ac:dyDescent="0.25">
      <c r="A1364" t="s">
        <v>6113</v>
      </c>
      <c r="B1364" s="100" t="s">
        <v>6436</v>
      </c>
      <c r="C1364" s="99" t="s">
        <v>6429</v>
      </c>
      <c r="D1364" s="124">
        <v>2903</v>
      </c>
      <c r="E1364" s="157">
        <f>VLOOKUP(D1364,'SOAT LIQ'!$A$87:$C$3416,3,FALSE)</f>
        <v>10</v>
      </c>
      <c r="F1364" t="s">
        <v>21632</v>
      </c>
    </row>
    <row r="1365" spans="1:6" x14ac:dyDescent="0.25">
      <c r="A1365" t="s">
        <v>6113</v>
      </c>
      <c r="B1365" s="100" t="s">
        <v>6437</v>
      </c>
      <c r="C1365" s="99" t="s">
        <v>6438</v>
      </c>
      <c r="D1365" s="124">
        <v>2907</v>
      </c>
      <c r="E1365" s="157">
        <f>VLOOKUP(D1365,'SOAT LIQ'!$A$87:$C$3416,3,FALSE)</f>
        <v>10</v>
      </c>
      <c r="F1365" t="s">
        <v>21632</v>
      </c>
    </row>
    <row r="1366" spans="1:6" x14ac:dyDescent="0.25">
      <c r="A1366" t="s">
        <v>6113</v>
      </c>
      <c r="B1366" s="100" t="s">
        <v>6439</v>
      </c>
      <c r="C1366" s="99" t="s">
        <v>6438</v>
      </c>
      <c r="D1366" s="124">
        <v>2907</v>
      </c>
      <c r="E1366" s="157">
        <f>VLOOKUP(D1366,'SOAT LIQ'!$A$87:$C$3416,3,FALSE)</f>
        <v>10</v>
      </c>
      <c r="F1366" t="s">
        <v>21632</v>
      </c>
    </row>
    <row r="1367" spans="1:6" x14ac:dyDescent="0.25">
      <c r="A1367" t="s">
        <v>6113</v>
      </c>
      <c r="B1367" s="100" t="s">
        <v>6440</v>
      </c>
      <c r="C1367" s="99" t="s">
        <v>6424</v>
      </c>
      <c r="D1367" s="124">
        <v>2906</v>
      </c>
      <c r="E1367" s="157">
        <f>VLOOKUP(D1367,'SOAT LIQ'!$A$87:$C$3416,3,FALSE)</f>
        <v>12</v>
      </c>
      <c r="F1367" t="s">
        <v>21632</v>
      </c>
    </row>
    <row r="1368" spans="1:6" x14ac:dyDescent="0.25">
      <c r="A1368" t="s">
        <v>6113</v>
      </c>
      <c r="B1368" s="100" t="s">
        <v>6441</v>
      </c>
      <c r="C1368" s="99" t="s">
        <v>6424</v>
      </c>
      <c r="D1368" s="124">
        <v>2906</v>
      </c>
      <c r="E1368" s="157">
        <f>VLOOKUP(D1368,'SOAT LIQ'!$A$87:$C$3416,3,FALSE)</f>
        <v>12</v>
      </c>
      <c r="F1368" t="s">
        <v>21632</v>
      </c>
    </row>
    <row r="1369" spans="1:6" x14ac:dyDescent="0.25">
      <c r="A1369" t="s">
        <v>6113</v>
      </c>
      <c r="B1369" s="100" t="s">
        <v>6442</v>
      </c>
      <c r="C1369" s="99" t="s">
        <v>6424</v>
      </c>
      <c r="D1369" s="124">
        <v>2906</v>
      </c>
      <c r="E1369" s="157">
        <f>VLOOKUP(D1369,'SOAT LIQ'!$A$87:$C$3416,3,FALSE)</f>
        <v>12</v>
      </c>
      <c r="F1369" t="s">
        <v>21632</v>
      </c>
    </row>
    <row r="1370" spans="1:6" x14ac:dyDescent="0.25">
      <c r="A1370" t="s">
        <v>6113</v>
      </c>
      <c r="B1370" s="100" t="s">
        <v>6443</v>
      </c>
      <c r="C1370" s="99" t="s">
        <v>6424</v>
      </c>
      <c r="D1370" s="124">
        <v>2906</v>
      </c>
      <c r="E1370" s="157">
        <f>VLOOKUP(D1370,'SOAT LIQ'!$A$87:$C$3416,3,FALSE)</f>
        <v>12</v>
      </c>
      <c r="F1370" t="s">
        <v>21632</v>
      </c>
    </row>
    <row r="1371" spans="1:6" x14ac:dyDescent="0.25">
      <c r="A1371" t="s">
        <v>6113</v>
      </c>
      <c r="B1371" s="100" t="s">
        <v>6444</v>
      </c>
      <c r="C1371" s="99" t="s">
        <v>6424</v>
      </c>
      <c r="D1371" s="124">
        <v>2906</v>
      </c>
      <c r="E1371" s="157">
        <f>VLOOKUP(D1371,'SOAT LIQ'!$A$87:$C$3416,3,FALSE)</f>
        <v>12</v>
      </c>
      <c r="F1371" t="s">
        <v>21632</v>
      </c>
    </row>
    <row r="1372" spans="1:6" x14ac:dyDescent="0.25">
      <c r="A1372" t="s">
        <v>6113</v>
      </c>
      <c r="B1372" s="100" t="s">
        <v>6445</v>
      </c>
      <c r="C1372" s="99" t="s">
        <v>6424</v>
      </c>
      <c r="D1372" s="124">
        <v>2906</v>
      </c>
      <c r="E1372" s="157">
        <f>VLOOKUP(D1372,'SOAT LIQ'!$A$87:$C$3416,3,FALSE)</f>
        <v>12</v>
      </c>
      <c r="F1372" t="s">
        <v>21632</v>
      </c>
    </row>
    <row r="1373" spans="1:6" x14ac:dyDescent="0.25">
      <c r="A1373" t="s">
        <v>6113</v>
      </c>
      <c r="B1373" s="100" t="s">
        <v>6446</v>
      </c>
      <c r="C1373" s="99" t="s">
        <v>6424</v>
      </c>
      <c r="D1373" s="124">
        <v>2913</v>
      </c>
      <c r="E1373" s="157">
        <f>VLOOKUP(D1373,'SOAT LIQ'!$A$87:$C$3416,3,FALSE)</f>
        <v>22</v>
      </c>
      <c r="F1373" t="s">
        <v>21632</v>
      </c>
    </row>
    <row r="1374" spans="1:6" x14ac:dyDescent="0.25">
      <c r="A1374" t="s">
        <v>6113</v>
      </c>
      <c r="B1374" s="100" t="s">
        <v>6447</v>
      </c>
      <c r="C1374" s="99" t="s">
        <v>6448</v>
      </c>
      <c r="D1374" s="124">
        <v>2903</v>
      </c>
      <c r="E1374" s="157">
        <f>VLOOKUP(D1374,'SOAT LIQ'!$A$87:$C$3416,3,FALSE)</f>
        <v>10</v>
      </c>
      <c r="F1374" t="s">
        <v>21632</v>
      </c>
    </row>
    <row r="1375" spans="1:6" x14ac:dyDescent="0.25">
      <c r="A1375" t="s">
        <v>6113</v>
      </c>
      <c r="B1375" s="100" t="s">
        <v>6449</v>
      </c>
      <c r="C1375" s="99" t="s">
        <v>6450</v>
      </c>
      <c r="D1375" s="124">
        <v>2812</v>
      </c>
      <c r="E1375" s="157">
        <f>VLOOKUP(D1375,'SOAT LIQ'!$A$87:$C$3416,3,FALSE)</f>
        <v>13</v>
      </c>
      <c r="F1375" t="s">
        <v>21632</v>
      </c>
    </row>
    <row r="1376" spans="1:6" x14ac:dyDescent="0.25">
      <c r="A1376" t="s">
        <v>6113</v>
      </c>
      <c r="B1376" s="100" t="s">
        <v>6451</v>
      </c>
      <c r="C1376" s="99" t="s">
        <v>6450</v>
      </c>
      <c r="D1376" s="124">
        <v>2812</v>
      </c>
      <c r="E1376" s="157">
        <f>VLOOKUP(D1376,'SOAT LIQ'!$A$87:$C$3416,3,FALSE)</f>
        <v>13</v>
      </c>
      <c r="F1376" t="s">
        <v>21632</v>
      </c>
    </row>
    <row r="1377" spans="1:6" x14ac:dyDescent="0.25">
      <c r="A1377" t="s">
        <v>6113</v>
      </c>
      <c r="B1377" s="100" t="s">
        <v>6452</v>
      </c>
      <c r="C1377" s="99" t="s">
        <v>6453</v>
      </c>
      <c r="D1377" s="124">
        <v>2811</v>
      </c>
      <c r="E1377" s="157">
        <f>VLOOKUP(D1377,'SOAT LIQ'!$A$87:$C$3416,3,FALSE)</f>
        <v>10</v>
      </c>
      <c r="F1377" t="s">
        <v>21632</v>
      </c>
    </row>
    <row r="1378" spans="1:6" x14ac:dyDescent="0.25">
      <c r="A1378" t="s">
        <v>6113</v>
      </c>
      <c r="B1378" s="100" t="s">
        <v>6454</v>
      </c>
      <c r="C1378" s="99" t="s">
        <v>6455</v>
      </c>
      <c r="D1378" s="124">
        <v>2812</v>
      </c>
      <c r="E1378" s="157">
        <f>VLOOKUP(D1378,'SOAT LIQ'!$A$87:$C$3416,3,FALSE)</f>
        <v>13</v>
      </c>
      <c r="F1378" t="s">
        <v>21632</v>
      </c>
    </row>
    <row r="1379" spans="1:6" x14ac:dyDescent="0.25">
      <c r="A1379" t="s">
        <v>6113</v>
      </c>
      <c r="B1379" s="100" t="s">
        <v>6456</v>
      </c>
      <c r="C1379" s="99" t="s">
        <v>6455</v>
      </c>
      <c r="D1379" s="124">
        <v>2812</v>
      </c>
      <c r="E1379" s="157">
        <f>VLOOKUP(D1379,'SOAT LIQ'!$A$87:$C$3416,3,FALSE)</f>
        <v>13</v>
      </c>
      <c r="F1379" t="s">
        <v>21632</v>
      </c>
    </row>
    <row r="1380" spans="1:6" x14ac:dyDescent="0.25">
      <c r="A1380" t="s">
        <v>6113</v>
      </c>
      <c r="B1380" s="100" t="s">
        <v>6457</v>
      </c>
      <c r="C1380" s="99" t="s">
        <v>6458</v>
      </c>
      <c r="D1380" s="124">
        <v>2811</v>
      </c>
      <c r="E1380" s="157">
        <f>VLOOKUP(D1380,'SOAT LIQ'!$A$87:$C$3416,3,FALSE)</f>
        <v>10</v>
      </c>
      <c r="F1380" t="s">
        <v>21632</v>
      </c>
    </row>
    <row r="1381" spans="1:6" x14ac:dyDescent="0.25">
      <c r="A1381" t="s">
        <v>6113</v>
      </c>
      <c r="B1381" s="100" t="s">
        <v>6459</v>
      </c>
      <c r="C1381" s="99" t="s">
        <v>6458</v>
      </c>
      <c r="D1381" s="124">
        <v>2810</v>
      </c>
      <c r="E1381" s="157">
        <f>VLOOKUP(D1381,'SOAT LIQ'!$A$87:$C$3416,3,FALSE)</f>
        <v>13</v>
      </c>
      <c r="F1381" t="s">
        <v>21632</v>
      </c>
    </row>
    <row r="1382" spans="1:6" x14ac:dyDescent="0.25">
      <c r="A1382" t="s">
        <v>6113</v>
      </c>
      <c r="B1382" s="100" t="s">
        <v>6460</v>
      </c>
      <c r="C1382" s="99" t="s">
        <v>6461</v>
      </c>
      <c r="D1382" s="124">
        <v>2910</v>
      </c>
      <c r="E1382" s="157">
        <f>VLOOKUP(D1382,'SOAT LIQ'!$A$87:$C$3416,3,FALSE)</f>
        <v>20</v>
      </c>
      <c r="F1382" t="s">
        <v>21632</v>
      </c>
    </row>
    <row r="1383" spans="1:6" x14ac:dyDescent="0.25">
      <c r="A1383" t="s">
        <v>6113</v>
      </c>
      <c r="B1383" s="100" t="s">
        <v>6462</v>
      </c>
      <c r="C1383" s="99" t="s">
        <v>6461</v>
      </c>
      <c r="D1383" s="124">
        <v>2906</v>
      </c>
      <c r="E1383" s="157">
        <f>VLOOKUP(D1383,'SOAT LIQ'!$A$87:$C$3416,3,FALSE)</f>
        <v>12</v>
      </c>
      <c r="F1383" t="s">
        <v>21632</v>
      </c>
    </row>
    <row r="1384" spans="1:6" x14ac:dyDescent="0.25">
      <c r="A1384" t="s">
        <v>6113</v>
      </c>
      <c r="B1384" s="100" t="s">
        <v>6463</v>
      </c>
      <c r="C1384" s="99" t="s">
        <v>6464</v>
      </c>
      <c r="D1384" s="124">
        <v>2910</v>
      </c>
      <c r="E1384" s="157">
        <f>VLOOKUP(D1384,'SOAT LIQ'!$A$87:$C$3416,3,FALSE)</f>
        <v>20</v>
      </c>
      <c r="F1384" t="s">
        <v>21632</v>
      </c>
    </row>
    <row r="1385" spans="1:6" x14ac:dyDescent="0.25">
      <c r="A1385" t="s">
        <v>6113</v>
      </c>
      <c r="B1385" s="100" t="s">
        <v>6465</v>
      </c>
      <c r="C1385" s="99" t="s">
        <v>6464</v>
      </c>
      <c r="D1385" s="124">
        <v>2913</v>
      </c>
      <c r="E1385" s="157">
        <f>VLOOKUP(D1385,'SOAT LIQ'!$A$87:$C$3416,3,FALSE)</f>
        <v>22</v>
      </c>
      <c r="F1385" t="s">
        <v>21632</v>
      </c>
    </row>
    <row r="1386" spans="1:6" x14ac:dyDescent="0.25">
      <c r="A1386" t="s">
        <v>6113</v>
      </c>
      <c r="B1386" s="100" t="s">
        <v>6467</v>
      </c>
      <c r="C1386" s="99" t="s">
        <v>6466</v>
      </c>
      <c r="D1386" s="124">
        <v>2912</v>
      </c>
      <c r="E1386" s="157">
        <f>VLOOKUP(D1386,'SOAT LIQ'!$A$87:$C$3416,3,FALSE)</f>
        <v>21</v>
      </c>
      <c r="F1386" t="s">
        <v>21632</v>
      </c>
    </row>
    <row r="1387" spans="1:6" x14ac:dyDescent="0.25">
      <c r="A1387" t="s">
        <v>6113</v>
      </c>
      <c r="B1387" s="100" t="s">
        <v>6468</v>
      </c>
      <c r="C1387" s="99" t="s">
        <v>6466</v>
      </c>
      <c r="D1387" s="124">
        <v>2911</v>
      </c>
      <c r="E1387" s="157">
        <f>VLOOKUP(D1387,'SOAT LIQ'!$A$87:$C$3416,3,FALSE)</f>
        <v>23</v>
      </c>
      <c r="F1387" t="s">
        <v>21632</v>
      </c>
    </row>
    <row r="1388" spans="1:6" x14ac:dyDescent="0.25">
      <c r="A1388" t="s">
        <v>6113</v>
      </c>
      <c r="B1388" s="100" t="s">
        <v>6469</v>
      </c>
      <c r="C1388" s="99" t="s">
        <v>6466</v>
      </c>
      <c r="D1388" s="124">
        <v>2910</v>
      </c>
      <c r="E1388" s="157">
        <f>VLOOKUP(D1388,'SOAT LIQ'!$A$87:$C$3416,3,FALSE)</f>
        <v>20</v>
      </c>
      <c r="F1388" t="s">
        <v>21632</v>
      </c>
    </row>
    <row r="1389" spans="1:6" x14ac:dyDescent="0.25">
      <c r="A1389" t="s">
        <v>6113</v>
      </c>
      <c r="B1389" s="100" t="s">
        <v>6470</v>
      </c>
      <c r="C1389" s="99" t="s">
        <v>6464</v>
      </c>
      <c r="D1389" s="124">
        <v>2910</v>
      </c>
      <c r="E1389" s="157">
        <f>VLOOKUP(D1389,'SOAT LIQ'!$A$87:$C$3416,3,FALSE)</f>
        <v>20</v>
      </c>
      <c r="F1389" t="s">
        <v>21632</v>
      </c>
    </row>
    <row r="1390" spans="1:6" x14ac:dyDescent="0.25">
      <c r="A1390" t="s">
        <v>6113</v>
      </c>
      <c r="B1390" s="100" t="s">
        <v>6471</v>
      </c>
      <c r="C1390" s="99" t="s">
        <v>6464</v>
      </c>
      <c r="D1390" s="124">
        <v>2910</v>
      </c>
      <c r="E1390" s="157">
        <f>VLOOKUP(D1390,'SOAT LIQ'!$A$87:$C$3416,3,FALSE)</f>
        <v>20</v>
      </c>
      <c r="F1390" t="s">
        <v>21632</v>
      </c>
    </row>
    <row r="1391" spans="1:6" x14ac:dyDescent="0.25">
      <c r="A1391" t="s">
        <v>6113</v>
      </c>
      <c r="B1391" s="100" t="s">
        <v>6472</v>
      </c>
      <c r="C1391" s="99" t="s">
        <v>6466</v>
      </c>
      <c r="D1391" s="124">
        <v>2910</v>
      </c>
      <c r="E1391" s="157">
        <f>VLOOKUP(D1391,'SOAT LIQ'!$A$87:$C$3416,3,FALSE)</f>
        <v>20</v>
      </c>
      <c r="F1391" t="s">
        <v>21632</v>
      </c>
    </row>
    <row r="1392" spans="1:6" x14ac:dyDescent="0.25">
      <c r="A1392" t="s">
        <v>6113</v>
      </c>
      <c r="B1392" s="100" t="s">
        <v>6473</v>
      </c>
      <c r="C1392" s="99" t="s">
        <v>6466</v>
      </c>
      <c r="D1392" s="124">
        <v>2720</v>
      </c>
      <c r="E1392" s="157">
        <f>VLOOKUP(D1392,'SOAT LIQ'!$A$87:$C$3416,3,FALSE)</f>
        <v>8</v>
      </c>
      <c r="F1392" t="s">
        <v>21632</v>
      </c>
    </row>
    <row r="1393" spans="1:6" x14ac:dyDescent="0.25">
      <c r="A1393" t="s">
        <v>6113</v>
      </c>
      <c r="B1393" s="100" t="s">
        <v>6474</v>
      </c>
      <c r="C1393" s="99" t="s">
        <v>6461</v>
      </c>
      <c r="D1393" s="124">
        <v>2906</v>
      </c>
      <c r="E1393" s="157">
        <f>VLOOKUP(D1393,'SOAT LIQ'!$A$87:$C$3416,3,FALSE)</f>
        <v>12</v>
      </c>
      <c r="F1393" t="s">
        <v>21632</v>
      </c>
    </row>
    <row r="1394" spans="1:6" x14ac:dyDescent="0.25">
      <c r="A1394" t="s">
        <v>6113</v>
      </c>
      <c r="B1394" s="100" t="s">
        <v>6475</v>
      </c>
      <c r="C1394" s="99" t="s">
        <v>6461</v>
      </c>
      <c r="D1394" s="124">
        <v>2906</v>
      </c>
      <c r="E1394" s="157">
        <f>VLOOKUP(D1394,'SOAT LIQ'!$A$87:$C$3416,3,FALSE)</f>
        <v>12</v>
      </c>
      <c r="F1394" t="s">
        <v>21632</v>
      </c>
    </row>
    <row r="1395" spans="1:6" x14ac:dyDescent="0.25">
      <c r="A1395" t="s">
        <v>6113</v>
      </c>
      <c r="B1395" s="100" t="s">
        <v>6476</v>
      </c>
      <c r="C1395" s="99" t="s">
        <v>6477</v>
      </c>
      <c r="D1395" s="124">
        <v>17815</v>
      </c>
      <c r="E1395" s="157">
        <f>VLOOKUP(D1395,'SOAT LIQ'!$A$87:$C$3416,3,FALSE)</f>
        <v>3</v>
      </c>
      <c r="F1395" t="s">
        <v>21632</v>
      </c>
    </row>
    <row r="1396" spans="1:6" x14ac:dyDescent="0.25">
      <c r="A1396" t="s">
        <v>6113</v>
      </c>
      <c r="B1396" s="100" t="s">
        <v>6478</v>
      </c>
      <c r="C1396" s="99" t="s">
        <v>6477</v>
      </c>
      <c r="D1396" s="124">
        <v>17815</v>
      </c>
      <c r="E1396" s="157">
        <f>VLOOKUP(D1396,'SOAT LIQ'!$A$87:$C$3416,3,FALSE)</f>
        <v>3</v>
      </c>
      <c r="F1396" t="s">
        <v>21632</v>
      </c>
    </row>
    <row r="1397" spans="1:6" x14ac:dyDescent="0.25">
      <c r="A1397" t="s">
        <v>6113</v>
      </c>
      <c r="B1397" s="100" t="s">
        <v>6479</v>
      </c>
      <c r="C1397" s="99" t="s">
        <v>6480</v>
      </c>
      <c r="D1397" s="124">
        <v>2540</v>
      </c>
      <c r="E1397" s="157">
        <f>VLOOKUP(D1397,'SOAT LIQ'!$A$87:$C$3416,3,FALSE)</f>
        <v>8</v>
      </c>
      <c r="F1397" t="s">
        <v>21632</v>
      </c>
    </row>
    <row r="1398" spans="1:6" x14ac:dyDescent="0.25">
      <c r="A1398" t="s">
        <v>6113</v>
      </c>
      <c r="B1398" s="100" t="s">
        <v>6481</v>
      </c>
      <c r="C1398" s="99" t="s">
        <v>6480</v>
      </c>
      <c r="D1398" s="124">
        <v>2540</v>
      </c>
      <c r="E1398" s="157">
        <f>VLOOKUP(D1398,'SOAT LIQ'!$A$87:$C$3416,3,FALSE)</f>
        <v>8</v>
      </c>
      <c r="F1398" t="s">
        <v>21632</v>
      </c>
    </row>
    <row r="1399" spans="1:6" x14ac:dyDescent="0.25">
      <c r="A1399" t="s">
        <v>6113</v>
      </c>
      <c r="B1399" s="100" t="s">
        <v>6482</v>
      </c>
      <c r="C1399" s="99" t="s">
        <v>6480</v>
      </c>
      <c r="D1399" s="124">
        <v>2540</v>
      </c>
      <c r="E1399" s="157">
        <f>VLOOKUP(D1399,'SOAT LIQ'!$A$87:$C$3416,3,FALSE)</f>
        <v>8</v>
      </c>
      <c r="F1399" t="s">
        <v>21632</v>
      </c>
    </row>
    <row r="1400" spans="1:6" x14ac:dyDescent="0.25">
      <c r="A1400" t="s">
        <v>6113</v>
      </c>
      <c r="B1400" s="100" t="s">
        <v>6483</v>
      </c>
      <c r="C1400" s="99" t="s">
        <v>6484</v>
      </c>
      <c r="D1400" s="124">
        <v>2540</v>
      </c>
      <c r="E1400" s="157">
        <f>VLOOKUP(D1400,'SOAT LIQ'!$A$87:$C$3416,3,FALSE)</f>
        <v>8</v>
      </c>
      <c r="F1400" t="s">
        <v>21632</v>
      </c>
    </row>
    <row r="1401" spans="1:6" x14ac:dyDescent="0.25">
      <c r="A1401" t="s">
        <v>6113</v>
      </c>
      <c r="B1401" s="100" t="s">
        <v>6485</v>
      </c>
      <c r="C1401" s="99" t="s">
        <v>6486</v>
      </c>
      <c r="D1401" s="124">
        <v>2540</v>
      </c>
      <c r="E1401" s="157">
        <f>VLOOKUP(D1401,'SOAT LIQ'!$A$87:$C$3416,3,FALSE)</f>
        <v>8</v>
      </c>
      <c r="F1401" t="s">
        <v>21632</v>
      </c>
    </row>
    <row r="1402" spans="1:6" x14ac:dyDescent="0.25">
      <c r="A1402" t="s">
        <v>6113</v>
      </c>
      <c r="B1402" s="100" t="s">
        <v>6487</v>
      </c>
      <c r="C1402" s="99" t="s">
        <v>6484</v>
      </c>
      <c r="D1402" s="124">
        <v>2540</v>
      </c>
      <c r="E1402" s="157">
        <f>VLOOKUP(D1402,'SOAT LIQ'!$A$87:$C$3416,3,FALSE)</f>
        <v>8</v>
      </c>
      <c r="F1402" t="s">
        <v>21632</v>
      </c>
    </row>
    <row r="1403" spans="1:6" x14ac:dyDescent="0.25">
      <c r="A1403" t="s">
        <v>6113</v>
      </c>
      <c r="B1403" s="100" t="s">
        <v>6488</v>
      </c>
      <c r="C1403" s="99" t="s">
        <v>6486</v>
      </c>
      <c r="D1403" s="124">
        <v>2540</v>
      </c>
      <c r="E1403" s="157">
        <f>VLOOKUP(D1403,'SOAT LIQ'!$A$87:$C$3416,3,FALSE)</f>
        <v>8</v>
      </c>
      <c r="F1403" t="s">
        <v>21632</v>
      </c>
    </row>
    <row r="1404" spans="1:6" x14ac:dyDescent="0.25">
      <c r="A1404" t="s">
        <v>6113</v>
      </c>
      <c r="B1404" s="100" t="s">
        <v>6489</v>
      </c>
      <c r="C1404" s="99" t="s">
        <v>6484</v>
      </c>
      <c r="D1404" s="124">
        <v>2540</v>
      </c>
      <c r="E1404" s="157">
        <f>VLOOKUP(D1404,'SOAT LIQ'!$A$87:$C$3416,3,FALSE)</f>
        <v>8</v>
      </c>
      <c r="F1404" t="s">
        <v>21632</v>
      </c>
    </row>
    <row r="1405" spans="1:6" x14ac:dyDescent="0.25">
      <c r="A1405" t="s">
        <v>6113</v>
      </c>
      <c r="B1405" s="100" t="s">
        <v>6490</v>
      </c>
      <c r="C1405" s="99" t="s">
        <v>6486</v>
      </c>
      <c r="D1405" s="124">
        <v>2540</v>
      </c>
      <c r="E1405" s="157">
        <f>VLOOKUP(D1405,'SOAT LIQ'!$A$87:$C$3416,3,FALSE)</f>
        <v>8</v>
      </c>
      <c r="F1405" t="s">
        <v>21632</v>
      </c>
    </row>
    <row r="1406" spans="1:6" x14ac:dyDescent="0.25">
      <c r="A1406" t="s">
        <v>6113</v>
      </c>
      <c r="B1406" s="100" t="s">
        <v>6491</v>
      </c>
      <c r="C1406" s="99" t="s">
        <v>6484</v>
      </c>
      <c r="D1406" s="124">
        <v>2540</v>
      </c>
      <c r="E1406" s="157">
        <f>VLOOKUP(D1406,'SOAT LIQ'!$A$87:$C$3416,3,FALSE)</f>
        <v>8</v>
      </c>
      <c r="F1406" t="s">
        <v>21632</v>
      </c>
    </row>
    <row r="1407" spans="1:6" x14ac:dyDescent="0.25">
      <c r="A1407" t="s">
        <v>6113</v>
      </c>
      <c r="B1407" s="100" t="s">
        <v>6492</v>
      </c>
      <c r="C1407" s="99" t="s">
        <v>6486</v>
      </c>
      <c r="D1407" s="124">
        <v>2540</v>
      </c>
      <c r="E1407" s="157">
        <f>VLOOKUP(D1407,'SOAT LIQ'!$A$87:$C$3416,3,FALSE)</f>
        <v>8</v>
      </c>
      <c r="F1407" t="s">
        <v>21632</v>
      </c>
    </row>
    <row r="1408" spans="1:6" x14ac:dyDescent="0.25">
      <c r="A1408" t="s">
        <v>6113</v>
      </c>
      <c r="B1408" s="100" t="s">
        <v>6493</v>
      </c>
      <c r="C1408" s="99" t="s">
        <v>6486</v>
      </c>
      <c r="D1408" s="124">
        <v>2540</v>
      </c>
      <c r="E1408" s="157">
        <f>VLOOKUP(D1408,'SOAT LIQ'!$A$87:$C$3416,3,FALSE)</f>
        <v>8</v>
      </c>
      <c r="F1408" t="s">
        <v>21632</v>
      </c>
    </row>
    <row r="1409" spans="1:6" x14ac:dyDescent="0.25">
      <c r="A1409" t="s">
        <v>6113</v>
      </c>
      <c r="B1409" s="100" t="s">
        <v>6494</v>
      </c>
      <c r="C1409" s="99" t="s">
        <v>6486</v>
      </c>
      <c r="D1409" s="124">
        <v>2540</v>
      </c>
      <c r="E1409" s="157">
        <f>VLOOKUP(D1409,'SOAT LIQ'!$A$87:$C$3416,3,FALSE)</f>
        <v>8</v>
      </c>
      <c r="F1409" t="s">
        <v>21632</v>
      </c>
    </row>
    <row r="1410" spans="1:6" x14ac:dyDescent="0.25">
      <c r="A1410" t="s">
        <v>6113</v>
      </c>
      <c r="B1410" s="100" t="s">
        <v>6495</v>
      </c>
      <c r="C1410" s="100"/>
      <c r="D1410" s="124"/>
      <c r="E1410" s="157" t="e">
        <f>VLOOKUP(D1410,'SOAT LIQ'!$A$87:$C$3416,3,FALSE)</f>
        <v>#N/A</v>
      </c>
      <c r="F1410" t="s">
        <v>21632</v>
      </c>
    </row>
    <row r="1411" spans="1:6" x14ac:dyDescent="0.25">
      <c r="A1411" t="s">
        <v>6113</v>
      </c>
      <c r="B1411" s="100" t="s">
        <v>6496</v>
      </c>
      <c r="C1411" s="100"/>
      <c r="D1411" s="124">
        <v>2401</v>
      </c>
      <c r="E1411" s="157">
        <f>VLOOKUP(D1411,'SOAT LIQ'!$A$87:$C$3416,3,FALSE)</f>
        <v>10</v>
      </c>
      <c r="F1411" t="s">
        <v>21632</v>
      </c>
    </row>
    <row r="1412" spans="1:6" x14ac:dyDescent="0.25">
      <c r="A1412" t="s">
        <v>6113</v>
      </c>
      <c r="B1412" s="100" t="s">
        <v>6497</v>
      </c>
      <c r="C1412" s="100"/>
      <c r="D1412" s="124">
        <v>2401</v>
      </c>
      <c r="E1412" s="157">
        <f>VLOOKUP(D1412,'SOAT LIQ'!$A$87:$C$3416,3,FALSE)</f>
        <v>10</v>
      </c>
      <c r="F1412" t="s">
        <v>21632</v>
      </c>
    </row>
    <row r="1413" spans="1:6" x14ac:dyDescent="0.25">
      <c r="A1413" t="s">
        <v>5773</v>
      </c>
      <c r="B1413" s="100" t="s">
        <v>6497</v>
      </c>
      <c r="C1413" s="100"/>
      <c r="D1413" s="124">
        <v>2401</v>
      </c>
      <c r="E1413" s="157">
        <f>VLOOKUP(D1413,'SOAT LIQ'!$A$87:$C$3416,3,FALSE)</f>
        <v>10</v>
      </c>
      <c r="F1413" t="s">
        <v>21632</v>
      </c>
    </row>
    <row r="1414" spans="1:6" x14ac:dyDescent="0.25">
      <c r="A1414" t="s">
        <v>6498</v>
      </c>
      <c r="B1414" s="100" t="s">
        <v>6500</v>
      </c>
      <c r="C1414" s="100"/>
      <c r="D1414" s="124"/>
      <c r="E1414" s="157" t="e">
        <f>VLOOKUP(D1414,'SOAT LIQ'!$A$87:$C$3416,3,FALSE)</f>
        <v>#N/A</v>
      </c>
      <c r="F1414" t="s">
        <v>21635</v>
      </c>
    </row>
    <row r="1415" spans="1:6" x14ac:dyDescent="0.25">
      <c r="A1415" t="s">
        <v>6501</v>
      </c>
      <c r="B1415" s="100" t="s">
        <v>6500</v>
      </c>
      <c r="C1415" s="100"/>
      <c r="D1415" s="124"/>
      <c r="E1415" s="157" t="e">
        <f>VLOOKUP(D1415,'SOAT LIQ'!$A$87:$C$3416,3,FALSE)</f>
        <v>#N/A</v>
      </c>
      <c r="F1415" t="s">
        <v>21635</v>
      </c>
    </row>
    <row r="1416" spans="1:6" x14ac:dyDescent="0.25">
      <c r="A1416" t="s">
        <v>6113</v>
      </c>
      <c r="B1416" s="100" t="s">
        <v>6502</v>
      </c>
      <c r="C1416" s="99" t="s">
        <v>6503</v>
      </c>
      <c r="D1416" s="124">
        <v>2403</v>
      </c>
      <c r="E1416" s="157">
        <f>VLOOKUP(D1416,'SOAT LIQ'!$A$87:$C$3416,3,FALSE)</f>
        <v>10</v>
      </c>
      <c r="F1416" t="s">
        <v>21632</v>
      </c>
    </row>
    <row r="1417" spans="1:6" x14ac:dyDescent="0.25">
      <c r="A1417" t="s">
        <v>6113</v>
      </c>
      <c r="B1417" s="100" t="s">
        <v>6504</v>
      </c>
      <c r="C1417" s="100"/>
      <c r="D1417" s="124">
        <v>17207</v>
      </c>
      <c r="E1417" s="157">
        <f>VLOOKUP(D1417,'SOAT LIQ'!$A$87:$C$3416,3,FALSE)</f>
        <v>6</v>
      </c>
      <c r="F1417" t="s">
        <v>21632</v>
      </c>
    </row>
    <row r="1418" spans="1:6" x14ac:dyDescent="0.25">
      <c r="A1418" t="s">
        <v>6113</v>
      </c>
      <c r="B1418" s="100" t="s">
        <v>4602</v>
      </c>
      <c r="C1418" s="99" t="s">
        <v>6505</v>
      </c>
      <c r="D1418" s="124">
        <v>17207</v>
      </c>
      <c r="E1418" s="157">
        <f>VLOOKUP(D1418,'SOAT LIQ'!$A$87:$C$3416,3,FALSE)</f>
        <v>6</v>
      </c>
      <c r="F1418" t="s">
        <v>21632</v>
      </c>
    </row>
    <row r="1419" spans="1:6" x14ac:dyDescent="0.25">
      <c r="A1419" t="s">
        <v>6113</v>
      </c>
      <c r="B1419" s="100" t="s">
        <v>6506</v>
      </c>
      <c r="C1419" s="99" t="s">
        <v>6505</v>
      </c>
      <c r="D1419" s="124">
        <v>17207</v>
      </c>
      <c r="E1419" s="157">
        <f>VLOOKUP(D1419,'SOAT LIQ'!$A$87:$C$3416,3,FALSE)</f>
        <v>6</v>
      </c>
      <c r="F1419" t="s">
        <v>21632</v>
      </c>
    </row>
    <row r="1420" spans="1:6" x14ac:dyDescent="0.25">
      <c r="A1420" t="s">
        <v>6113</v>
      </c>
      <c r="B1420" s="100" t="s">
        <v>6507</v>
      </c>
      <c r="C1420" s="99" t="s">
        <v>6508</v>
      </c>
      <c r="D1420" s="124">
        <v>2511</v>
      </c>
      <c r="E1420" s="157">
        <f>VLOOKUP(D1420,'SOAT LIQ'!$A$87:$C$3416,3,FALSE)</f>
        <v>8</v>
      </c>
      <c r="F1420" t="s">
        <v>21632</v>
      </c>
    </row>
    <row r="1421" spans="1:6" x14ac:dyDescent="0.25">
      <c r="A1421" t="s">
        <v>6113</v>
      </c>
      <c r="B1421" s="100" t="s">
        <v>6509</v>
      </c>
      <c r="C1421" s="99" t="s">
        <v>6508</v>
      </c>
      <c r="D1421" s="124">
        <v>2510</v>
      </c>
      <c r="E1421" s="157">
        <f>VLOOKUP(D1421,'SOAT LIQ'!$A$87:$C$3416,3,FALSE)</f>
        <v>10</v>
      </c>
      <c r="F1421" t="s">
        <v>21632</v>
      </c>
    </row>
    <row r="1422" spans="1:6" x14ac:dyDescent="0.25">
      <c r="A1422" t="s">
        <v>6113</v>
      </c>
      <c r="B1422" s="100" t="s">
        <v>6510</v>
      </c>
      <c r="C1422" s="100"/>
      <c r="D1422" s="124">
        <v>2511</v>
      </c>
      <c r="E1422" s="157">
        <f>VLOOKUP(D1422,'SOAT LIQ'!$A$87:$C$3416,3,FALSE)</f>
        <v>8</v>
      </c>
      <c r="F1422" t="s">
        <v>21632</v>
      </c>
    </row>
    <row r="1423" spans="1:6" x14ac:dyDescent="0.25">
      <c r="A1423" t="s">
        <v>6113</v>
      </c>
      <c r="B1423" s="100" t="s">
        <v>6511</v>
      </c>
      <c r="C1423" s="99" t="s">
        <v>6512</v>
      </c>
      <c r="D1423" s="124">
        <v>2511</v>
      </c>
      <c r="E1423" s="157">
        <f>VLOOKUP(D1423,'SOAT LIQ'!$A$87:$C$3416,3,FALSE)</f>
        <v>8</v>
      </c>
      <c r="F1423" t="s">
        <v>21632</v>
      </c>
    </row>
    <row r="1424" spans="1:6" x14ac:dyDescent="0.25">
      <c r="A1424" t="s">
        <v>6113</v>
      </c>
      <c r="B1424" s="100" t="s">
        <v>6513</v>
      </c>
      <c r="C1424" s="100"/>
      <c r="D1424" s="124">
        <v>2511</v>
      </c>
      <c r="E1424" s="157">
        <f>VLOOKUP(D1424,'SOAT LIQ'!$A$87:$C$3416,3,FALSE)</f>
        <v>8</v>
      </c>
      <c r="F1424" t="s">
        <v>21632</v>
      </c>
    </row>
    <row r="1425" spans="1:6" x14ac:dyDescent="0.25">
      <c r="A1425" t="s">
        <v>6113</v>
      </c>
      <c r="B1425" s="100" t="s">
        <v>6514</v>
      </c>
      <c r="C1425" s="99" t="s">
        <v>6515</v>
      </c>
      <c r="D1425" s="124">
        <v>2510</v>
      </c>
      <c r="E1425" s="157">
        <f>VLOOKUP(D1425,'SOAT LIQ'!$A$87:$C$3416,3,FALSE)</f>
        <v>10</v>
      </c>
      <c r="F1425" t="s">
        <v>21632</v>
      </c>
    </row>
    <row r="1426" spans="1:6" x14ac:dyDescent="0.25">
      <c r="A1426" t="s">
        <v>6113</v>
      </c>
      <c r="B1426" s="100" t="s">
        <v>6516</v>
      </c>
      <c r="C1426" s="99" t="s">
        <v>6517</v>
      </c>
      <c r="D1426" s="124">
        <v>2420</v>
      </c>
      <c r="E1426" s="157">
        <f>VLOOKUP(D1426,'SOAT LIQ'!$A$87:$C$3416,3,FALSE)</f>
        <v>20</v>
      </c>
      <c r="F1426" t="s">
        <v>21632</v>
      </c>
    </row>
    <row r="1427" spans="1:6" x14ac:dyDescent="0.25">
      <c r="A1427" t="s">
        <v>6113</v>
      </c>
      <c r="B1427" s="100" t="s">
        <v>6519</v>
      </c>
      <c r="C1427" s="99" t="s">
        <v>6518</v>
      </c>
      <c r="D1427" s="124">
        <v>2530</v>
      </c>
      <c r="E1427" s="157">
        <f>VLOOKUP(D1427,'SOAT LIQ'!$A$87:$C$3416,3,FALSE)</f>
        <v>9</v>
      </c>
      <c r="F1427" t="s">
        <v>21632</v>
      </c>
    </row>
    <row r="1428" spans="1:6" x14ac:dyDescent="0.25">
      <c r="A1428" t="s">
        <v>6113</v>
      </c>
      <c r="B1428" s="100" t="s">
        <v>6520</v>
      </c>
      <c r="C1428" s="99" t="s">
        <v>6518</v>
      </c>
      <c r="D1428" s="124">
        <v>2430</v>
      </c>
      <c r="E1428" s="157">
        <f>VLOOKUP(D1428,'SOAT LIQ'!$A$87:$C$3416,3,FALSE)</f>
        <v>10</v>
      </c>
      <c r="F1428" t="s">
        <v>21632</v>
      </c>
    </row>
    <row r="1429" spans="1:6" x14ac:dyDescent="0.25">
      <c r="A1429" t="s">
        <v>6113</v>
      </c>
      <c r="B1429" s="100" t="s">
        <v>6521</v>
      </c>
      <c r="C1429" s="100"/>
      <c r="D1429" s="124"/>
      <c r="E1429" s="157" t="e">
        <f>VLOOKUP(D1429,'SOAT LIQ'!$A$87:$C$3416,3,FALSE)</f>
        <v>#N/A</v>
      </c>
      <c r="F1429" t="s">
        <v>21632</v>
      </c>
    </row>
    <row r="1430" spans="1:6" x14ac:dyDescent="0.25">
      <c r="A1430" t="s">
        <v>6113</v>
      </c>
      <c r="B1430" s="100" t="s">
        <v>6522</v>
      </c>
      <c r="C1430" s="99" t="s">
        <v>6277</v>
      </c>
      <c r="D1430" s="124">
        <v>2431</v>
      </c>
      <c r="E1430" s="157">
        <f>VLOOKUP(D1430,'SOAT LIQ'!$A$87:$C$3416,3,FALSE)</f>
        <v>10</v>
      </c>
      <c r="F1430" t="s">
        <v>21632</v>
      </c>
    </row>
    <row r="1431" spans="1:6" x14ac:dyDescent="0.25">
      <c r="A1431" t="s">
        <v>5773</v>
      </c>
      <c r="B1431" s="100" t="s">
        <v>6522</v>
      </c>
      <c r="C1431" s="99" t="s">
        <v>6277</v>
      </c>
      <c r="D1431" s="124">
        <v>2431</v>
      </c>
      <c r="E1431" s="157">
        <f>VLOOKUP(D1431,'SOAT LIQ'!$A$87:$C$3416,3,FALSE)</f>
        <v>10</v>
      </c>
      <c r="F1431" t="s">
        <v>21632</v>
      </c>
    </row>
    <row r="1432" spans="1:6" x14ac:dyDescent="0.25">
      <c r="A1432" t="s">
        <v>5809</v>
      </c>
      <c r="B1432" s="100" t="s">
        <v>6524</v>
      </c>
      <c r="C1432" s="99" t="s">
        <v>6523</v>
      </c>
      <c r="D1432" s="124">
        <v>1166</v>
      </c>
      <c r="E1432" s="157">
        <f>VLOOKUP(D1432,'SOAT LIQ'!$A$87:$C$3416,3,FALSE)</f>
        <v>21</v>
      </c>
      <c r="F1432" t="s">
        <v>21632</v>
      </c>
    </row>
    <row r="1433" spans="1:6" x14ac:dyDescent="0.25">
      <c r="A1433" t="s">
        <v>6113</v>
      </c>
      <c r="B1433" s="100" t="s">
        <v>6524</v>
      </c>
      <c r="C1433" s="99" t="s">
        <v>6523</v>
      </c>
      <c r="D1433" s="124">
        <v>1166</v>
      </c>
      <c r="E1433" s="157">
        <f>VLOOKUP(D1433,'SOAT LIQ'!$A$87:$C$3416,3,FALSE)</f>
        <v>21</v>
      </c>
      <c r="F1433" t="s">
        <v>21632</v>
      </c>
    </row>
    <row r="1434" spans="1:6" x14ac:dyDescent="0.25">
      <c r="A1434" t="s">
        <v>5773</v>
      </c>
      <c r="B1434" s="100" t="s">
        <v>6524</v>
      </c>
      <c r="C1434" s="99" t="s">
        <v>6523</v>
      </c>
      <c r="D1434" s="124">
        <v>1166</v>
      </c>
      <c r="E1434" s="157">
        <f>VLOOKUP(D1434,'SOAT LIQ'!$A$87:$C$3416,3,FALSE)</f>
        <v>21</v>
      </c>
      <c r="F1434" t="s">
        <v>21632</v>
      </c>
    </row>
    <row r="1435" spans="1:6" x14ac:dyDescent="0.25">
      <c r="A1435" t="s">
        <v>5809</v>
      </c>
      <c r="B1435" s="100" t="s">
        <v>6526</v>
      </c>
      <c r="C1435" s="99" t="s">
        <v>6525</v>
      </c>
      <c r="D1435" s="124">
        <v>2401</v>
      </c>
      <c r="E1435" s="157">
        <f>VLOOKUP(D1435,'SOAT LIQ'!$A$87:$C$3416,3,FALSE)</f>
        <v>10</v>
      </c>
      <c r="F1435" t="s">
        <v>21632</v>
      </c>
    </row>
    <row r="1436" spans="1:6" x14ac:dyDescent="0.25">
      <c r="A1436" t="s">
        <v>5142</v>
      </c>
      <c r="B1436" s="100" t="s">
        <v>6526</v>
      </c>
      <c r="C1436" s="99" t="s">
        <v>6525</v>
      </c>
      <c r="D1436" s="124">
        <v>2401</v>
      </c>
      <c r="E1436" s="157">
        <f>VLOOKUP(D1436,'SOAT LIQ'!$A$87:$C$3416,3,FALSE)</f>
        <v>10</v>
      </c>
      <c r="F1436" t="s">
        <v>21632</v>
      </c>
    </row>
    <row r="1437" spans="1:6" x14ac:dyDescent="0.25">
      <c r="A1437" t="s">
        <v>6113</v>
      </c>
      <c r="B1437" s="100" t="s">
        <v>6526</v>
      </c>
      <c r="C1437" s="99" t="s">
        <v>6525</v>
      </c>
      <c r="D1437" s="124">
        <v>2401</v>
      </c>
      <c r="E1437" s="157">
        <f>VLOOKUP(D1437,'SOAT LIQ'!$A$87:$C$3416,3,FALSE)</f>
        <v>10</v>
      </c>
      <c r="F1437" t="s">
        <v>21632</v>
      </c>
    </row>
    <row r="1438" spans="1:6" x14ac:dyDescent="0.25">
      <c r="A1438" t="s">
        <v>5773</v>
      </c>
      <c r="B1438" s="100" t="s">
        <v>6526</v>
      </c>
      <c r="C1438" s="99" t="s">
        <v>6525</v>
      </c>
      <c r="D1438" s="124">
        <v>2401</v>
      </c>
      <c r="E1438" s="157">
        <f>VLOOKUP(D1438,'SOAT LIQ'!$A$87:$C$3416,3,FALSE)</f>
        <v>10</v>
      </c>
      <c r="F1438" t="s">
        <v>21632</v>
      </c>
    </row>
    <row r="1439" spans="1:6" x14ac:dyDescent="0.25">
      <c r="A1439" t="s">
        <v>5809</v>
      </c>
      <c r="B1439" s="100" t="s">
        <v>6528</v>
      </c>
      <c r="C1439" s="99" t="s">
        <v>6527</v>
      </c>
      <c r="D1439" s="124">
        <v>2401</v>
      </c>
      <c r="E1439" s="157">
        <f>VLOOKUP(D1439,'SOAT LIQ'!$A$87:$C$3416,3,FALSE)</f>
        <v>10</v>
      </c>
      <c r="F1439" t="s">
        <v>21632</v>
      </c>
    </row>
    <row r="1440" spans="1:6" x14ac:dyDescent="0.25">
      <c r="A1440" t="s">
        <v>6113</v>
      </c>
      <c r="B1440" s="100" t="s">
        <v>6528</v>
      </c>
      <c r="C1440" s="99" t="s">
        <v>6527</v>
      </c>
      <c r="D1440" s="124">
        <v>2401</v>
      </c>
      <c r="E1440" s="157">
        <f>VLOOKUP(D1440,'SOAT LIQ'!$A$87:$C$3416,3,FALSE)</f>
        <v>10</v>
      </c>
      <c r="F1440" t="s">
        <v>21632</v>
      </c>
    </row>
    <row r="1441" spans="1:6" x14ac:dyDescent="0.25">
      <c r="A1441" t="s">
        <v>5773</v>
      </c>
      <c r="B1441" s="100" t="s">
        <v>6528</v>
      </c>
      <c r="C1441" s="99" t="s">
        <v>6527</v>
      </c>
      <c r="D1441" s="124">
        <v>2401</v>
      </c>
      <c r="E1441" s="157">
        <f>VLOOKUP(D1441,'SOAT LIQ'!$A$87:$C$3416,3,FALSE)</f>
        <v>10</v>
      </c>
      <c r="F1441" t="s">
        <v>21632</v>
      </c>
    </row>
    <row r="1442" spans="1:6" x14ac:dyDescent="0.25">
      <c r="A1442" t="s">
        <v>5809</v>
      </c>
      <c r="B1442" s="100" t="s">
        <v>6530</v>
      </c>
      <c r="C1442" s="99" t="s">
        <v>6529</v>
      </c>
      <c r="D1442" s="124">
        <v>2401</v>
      </c>
      <c r="E1442" s="157">
        <f>VLOOKUP(D1442,'SOAT LIQ'!$A$87:$C$3416,3,FALSE)</f>
        <v>10</v>
      </c>
      <c r="F1442" t="s">
        <v>21632</v>
      </c>
    </row>
    <row r="1443" spans="1:6" x14ac:dyDescent="0.25">
      <c r="A1443" t="s">
        <v>5142</v>
      </c>
      <c r="B1443" s="100" t="s">
        <v>6530</v>
      </c>
      <c r="C1443" s="99" t="s">
        <v>6529</v>
      </c>
      <c r="D1443" s="124">
        <v>2401</v>
      </c>
      <c r="E1443" s="157">
        <f>VLOOKUP(D1443,'SOAT LIQ'!$A$87:$C$3416,3,FALSE)</f>
        <v>10</v>
      </c>
      <c r="F1443" t="s">
        <v>21632</v>
      </c>
    </row>
    <row r="1444" spans="1:6" x14ac:dyDescent="0.25">
      <c r="A1444" t="s">
        <v>6113</v>
      </c>
      <c r="B1444" s="100" t="s">
        <v>6530</v>
      </c>
      <c r="C1444" s="99" t="s">
        <v>6529</v>
      </c>
      <c r="D1444" s="124">
        <v>2401</v>
      </c>
      <c r="E1444" s="157">
        <f>VLOOKUP(D1444,'SOAT LIQ'!$A$87:$C$3416,3,FALSE)</f>
        <v>10</v>
      </c>
      <c r="F1444" t="s">
        <v>21632</v>
      </c>
    </row>
    <row r="1445" spans="1:6" x14ac:dyDescent="0.25">
      <c r="A1445" t="s">
        <v>5773</v>
      </c>
      <c r="B1445" s="100" t="s">
        <v>6530</v>
      </c>
      <c r="C1445" s="99" t="s">
        <v>6529</v>
      </c>
      <c r="D1445" s="124">
        <v>2401</v>
      </c>
      <c r="E1445" s="157">
        <f>VLOOKUP(D1445,'SOAT LIQ'!$A$87:$C$3416,3,FALSE)</f>
        <v>10</v>
      </c>
      <c r="F1445" t="s">
        <v>21632</v>
      </c>
    </row>
    <row r="1446" spans="1:6" x14ac:dyDescent="0.25">
      <c r="A1446" t="s">
        <v>6113</v>
      </c>
      <c r="B1446" s="100" t="s">
        <v>6531</v>
      </c>
      <c r="C1446" s="100"/>
      <c r="D1446" s="124">
        <v>2603</v>
      </c>
      <c r="E1446" s="157">
        <f>VLOOKUP(D1446,'SOAT LIQ'!$A$87:$C$3416,3,FALSE)</f>
        <v>6</v>
      </c>
      <c r="F1446" t="s">
        <v>21632</v>
      </c>
    </row>
    <row r="1447" spans="1:6" x14ac:dyDescent="0.25">
      <c r="A1447" t="s">
        <v>6113</v>
      </c>
      <c r="B1447" s="100" t="s">
        <v>6532</v>
      </c>
      <c r="C1447" s="100"/>
      <c r="D1447" s="124">
        <v>28110</v>
      </c>
      <c r="E1447" s="157" t="e">
        <f>VLOOKUP(D1447,'SOAT LIQ'!$A$87:$C$3416,3,FALSE)</f>
        <v>#N/A</v>
      </c>
      <c r="F1447" t="s">
        <v>21632</v>
      </c>
    </row>
    <row r="1448" spans="1:6" x14ac:dyDescent="0.25">
      <c r="A1448" t="s">
        <v>6113</v>
      </c>
      <c r="B1448" s="100" t="s">
        <v>6533</v>
      </c>
      <c r="C1448" s="99" t="s">
        <v>6534</v>
      </c>
      <c r="D1448" s="124">
        <v>28110</v>
      </c>
      <c r="E1448" s="157" t="e">
        <f>VLOOKUP(D1448,'SOAT LIQ'!$A$87:$C$3416,3,FALSE)</f>
        <v>#N/A</v>
      </c>
      <c r="F1448" t="s">
        <v>21632</v>
      </c>
    </row>
    <row r="1449" spans="1:6" x14ac:dyDescent="0.25">
      <c r="A1449" t="s">
        <v>6113</v>
      </c>
      <c r="B1449" s="100" t="s">
        <v>6535</v>
      </c>
      <c r="C1449" s="100"/>
      <c r="D1449" s="124"/>
      <c r="E1449" s="157" t="e">
        <f>VLOOKUP(D1449,'SOAT LIQ'!$A$87:$C$3416,3,FALSE)</f>
        <v>#N/A</v>
      </c>
      <c r="F1449" t="s">
        <v>21632</v>
      </c>
    </row>
    <row r="1450" spans="1:6" x14ac:dyDescent="0.25">
      <c r="A1450" t="s">
        <v>6113</v>
      </c>
      <c r="B1450" s="100" t="s">
        <v>6536</v>
      </c>
      <c r="C1450" s="100"/>
      <c r="D1450" s="124"/>
      <c r="E1450" s="157" t="e">
        <f>VLOOKUP(D1450,'SOAT LIQ'!$A$87:$C$3416,3,FALSE)</f>
        <v>#N/A</v>
      </c>
      <c r="F1450" t="s">
        <v>21632</v>
      </c>
    </row>
    <row r="1451" spans="1:6" x14ac:dyDescent="0.25">
      <c r="A1451" t="s">
        <v>6113</v>
      </c>
      <c r="B1451" s="100" t="s">
        <v>6537</v>
      </c>
      <c r="C1451" s="100"/>
      <c r="D1451" s="124"/>
      <c r="E1451" s="157" t="e">
        <f>VLOOKUP(D1451,'SOAT LIQ'!$A$87:$C$3416,3,FALSE)</f>
        <v>#N/A</v>
      </c>
      <c r="F1451" t="s">
        <v>21632</v>
      </c>
    </row>
    <row r="1452" spans="1:6" x14ac:dyDescent="0.25">
      <c r="A1452" t="s">
        <v>6113</v>
      </c>
      <c r="B1452" s="100" t="s">
        <v>6538</v>
      </c>
      <c r="C1452" s="100"/>
      <c r="D1452" s="124">
        <v>28110</v>
      </c>
      <c r="E1452" s="157" t="e">
        <f>VLOOKUP(D1452,'SOAT LIQ'!$A$87:$C$3416,3,FALSE)</f>
        <v>#N/A</v>
      </c>
      <c r="F1452" t="s">
        <v>21632</v>
      </c>
    </row>
    <row r="1453" spans="1:6" x14ac:dyDescent="0.25">
      <c r="A1453" t="s">
        <v>6113</v>
      </c>
      <c r="B1453" s="100" t="s">
        <v>6540</v>
      </c>
      <c r="C1453" s="99" t="s">
        <v>6539</v>
      </c>
      <c r="D1453" s="124">
        <v>2410</v>
      </c>
      <c r="E1453" s="157">
        <f>VLOOKUP(D1453,'SOAT LIQ'!$A$87:$C$3416,3,FALSE)</f>
        <v>11</v>
      </c>
      <c r="F1453" t="s">
        <v>21632</v>
      </c>
    </row>
    <row r="1454" spans="1:6" x14ac:dyDescent="0.25">
      <c r="A1454" t="s">
        <v>5773</v>
      </c>
      <c r="B1454" s="100" t="s">
        <v>6540</v>
      </c>
      <c r="C1454" s="99" t="s">
        <v>6539</v>
      </c>
      <c r="D1454" s="124">
        <v>2410</v>
      </c>
      <c r="E1454" s="157">
        <f>VLOOKUP(D1454,'SOAT LIQ'!$A$87:$C$3416,3,FALSE)</f>
        <v>11</v>
      </c>
      <c r="F1454" t="s">
        <v>21632</v>
      </c>
    </row>
    <row r="1455" spans="1:6" x14ac:dyDescent="0.25">
      <c r="A1455" t="s">
        <v>5924</v>
      </c>
      <c r="B1455" s="100" t="s">
        <v>6540</v>
      </c>
      <c r="C1455" s="99" t="s">
        <v>6539</v>
      </c>
      <c r="D1455" s="124">
        <v>2410</v>
      </c>
      <c r="E1455" s="157">
        <f>VLOOKUP(D1455,'SOAT LIQ'!$A$87:$C$3416,3,FALSE)</f>
        <v>11</v>
      </c>
      <c r="F1455" t="s">
        <v>21632</v>
      </c>
    </row>
    <row r="1456" spans="1:6" x14ac:dyDescent="0.25">
      <c r="A1456" t="s">
        <v>6113</v>
      </c>
      <c r="B1456" s="100" t="s">
        <v>6542</v>
      </c>
      <c r="C1456" s="99" t="s">
        <v>6541</v>
      </c>
      <c r="D1456" s="124">
        <v>2410</v>
      </c>
      <c r="E1456" s="157">
        <f>VLOOKUP(D1456,'SOAT LIQ'!$A$87:$C$3416,3,FALSE)</f>
        <v>11</v>
      </c>
      <c r="F1456" t="s">
        <v>21632</v>
      </c>
    </row>
    <row r="1457" spans="1:6" x14ac:dyDescent="0.25">
      <c r="A1457" t="s">
        <v>6113</v>
      </c>
      <c r="B1457" s="100" t="s">
        <v>6544</v>
      </c>
      <c r="C1457" s="99" t="s">
        <v>6543</v>
      </c>
      <c r="D1457" s="124">
        <v>2402</v>
      </c>
      <c r="E1457" s="157">
        <f>VLOOKUP(D1457,'SOAT LIQ'!$A$87:$C$3416,3,FALSE)</f>
        <v>4</v>
      </c>
      <c r="F1457" t="s">
        <v>21632</v>
      </c>
    </row>
    <row r="1458" spans="1:6" x14ac:dyDescent="0.25">
      <c r="A1458" t="s">
        <v>6113</v>
      </c>
      <c r="B1458" s="100" t="s">
        <v>6546</v>
      </c>
      <c r="C1458" s="99" t="s">
        <v>6545</v>
      </c>
      <c r="D1458" s="124">
        <v>2402</v>
      </c>
      <c r="E1458" s="157">
        <f>VLOOKUP(D1458,'SOAT LIQ'!$A$87:$C$3416,3,FALSE)</f>
        <v>4</v>
      </c>
      <c r="F1458" t="s">
        <v>21632</v>
      </c>
    </row>
    <row r="1459" spans="1:6" x14ac:dyDescent="0.25">
      <c r="A1459" t="s">
        <v>6113</v>
      </c>
      <c r="B1459" s="100" t="s">
        <v>6547</v>
      </c>
      <c r="C1459" s="99" t="s">
        <v>6548</v>
      </c>
      <c r="D1459" s="124">
        <v>36605</v>
      </c>
      <c r="E1459" s="157" t="e">
        <f>VLOOKUP(D1459,'SOAT LIQ'!$A$87:$C$3416,3,FALSE)</f>
        <v>#N/A</v>
      </c>
      <c r="F1459" t="s">
        <v>21632</v>
      </c>
    </row>
    <row r="1460" spans="1:6" x14ac:dyDescent="0.25">
      <c r="A1460" t="s">
        <v>5745</v>
      </c>
      <c r="B1460" s="100" t="s">
        <v>6547</v>
      </c>
      <c r="C1460" s="99" t="s">
        <v>6548</v>
      </c>
      <c r="D1460" s="124">
        <v>36605</v>
      </c>
      <c r="E1460" s="157" t="e">
        <f>VLOOKUP(D1460,'SOAT LIQ'!$A$87:$C$3416,3,FALSE)</f>
        <v>#N/A</v>
      </c>
      <c r="F1460" t="s">
        <v>21632</v>
      </c>
    </row>
    <row r="1461" spans="1:6" x14ac:dyDescent="0.25">
      <c r="A1461" t="s">
        <v>6113</v>
      </c>
      <c r="B1461" s="100" t="s">
        <v>6549</v>
      </c>
      <c r="C1461" s="99" t="s">
        <v>6548</v>
      </c>
      <c r="D1461" s="124">
        <v>36605</v>
      </c>
      <c r="E1461" s="157" t="e">
        <f>VLOOKUP(D1461,'SOAT LIQ'!$A$87:$C$3416,3,FALSE)</f>
        <v>#N/A</v>
      </c>
      <c r="F1461" t="s">
        <v>21632</v>
      </c>
    </row>
    <row r="1462" spans="1:6" x14ac:dyDescent="0.25">
      <c r="A1462" t="s">
        <v>5745</v>
      </c>
      <c r="B1462" s="100" t="s">
        <v>6549</v>
      </c>
      <c r="C1462" s="99" t="s">
        <v>6548</v>
      </c>
      <c r="D1462" s="124">
        <v>36605</v>
      </c>
      <c r="E1462" s="157" t="e">
        <f>VLOOKUP(D1462,'SOAT LIQ'!$A$87:$C$3416,3,FALSE)</f>
        <v>#N/A</v>
      </c>
      <c r="F1462" t="s">
        <v>21632</v>
      </c>
    </row>
    <row r="1463" spans="1:6" x14ac:dyDescent="0.25">
      <c r="A1463" t="s">
        <v>6113</v>
      </c>
      <c r="B1463" s="100" t="s">
        <v>6550</v>
      </c>
      <c r="C1463" s="99" t="s">
        <v>6548</v>
      </c>
      <c r="D1463" s="124">
        <v>36605</v>
      </c>
      <c r="E1463" s="157" t="e">
        <f>VLOOKUP(D1463,'SOAT LIQ'!$A$87:$C$3416,3,FALSE)</f>
        <v>#N/A</v>
      </c>
      <c r="F1463" t="s">
        <v>21632</v>
      </c>
    </row>
    <row r="1464" spans="1:6" x14ac:dyDescent="0.25">
      <c r="A1464" t="s">
        <v>5745</v>
      </c>
      <c r="B1464" s="100" t="s">
        <v>6550</v>
      </c>
      <c r="C1464" s="99" t="s">
        <v>6548</v>
      </c>
      <c r="D1464" s="124">
        <v>36605</v>
      </c>
      <c r="E1464" s="157" t="e">
        <f>VLOOKUP(D1464,'SOAT LIQ'!$A$87:$C$3416,3,FALSE)</f>
        <v>#N/A</v>
      </c>
      <c r="F1464" t="s">
        <v>21632</v>
      </c>
    </row>
    <row r="1465" spans="1:6" x14ac:dyDescent="0.25">
      <c r="A1465" t="s">
        <v>6113</v>
      </c>
      <c r="B1465" s="100" t="s">
        <v>6551</v>
      </c>
      <c r="C1465" s="99" t="s">
        <v>6548</v>
      </c>
      <c r="D1465" s="124">
        <v>36605</v>
      </c>
      <c r="E1465" s="157" t="e">
        <f>VLOOKUP(D1465,'SOAT LIQ'!$A$87:$C$3416,3,FALSE)</f>
        <v>#N/A</v>
      </c>
      <c r="F1465" t="s">
        <v>21632</v>
      </c>
    </row>
    <row r="1466" spans="1:6" x14ac:dyDescent="0.25">
      <c r="A1466" t="s">
        <v>5745</v>
      </c>
      <c r="B1466" s="100" t="s">
        <v>6551</v>
      </c>
      <c r="C1466" s="99" t="s">
        <v>6548</v>
      </c>
      <c r="D1466" s="124">
        <v>36605</v>
      </c>
      <c r="E1466" s="157" t="e">
        <f>VLOOKUP(D1466,'SOAT LIQ'!$A$87:$C$3416,3,FALSE)</f>
        <v>#N/A</v>
      </c>
      <c r="F1466" t="s">
        <v>21632</v>
      </c>
    </row>
    <row r="1467" spans="1:6" x14ac:dyDescent="0.25">
      <c r="A1467" t="s">
        <v>5745</v>
      </c>
      <c r="B1467" s="100" t="s">
        <v>6552</v>
      </c>
      <c r="C1467" s="99" t="s">
        <v>6553</v>
      </c>
      <c r="D1467" s="124">
        <v>16302</v>
      </c>
      <c r="E1467" s="157">
        <f>VLOOKUP(D1467,'SOAT LIQ'!$A$87:$C$3416,3,FALSE)</f>
        <v>8</v>
      </c>
      <c r="F1467" t="s">
        <v>21632</v>
      </c>
    </row>
    <row r="1468" spans="1:6" x14ac:dyDescent="0.25">
      <c r="A1468" t="s">
        <v>5809</v>
      </c>
      <c r="B1468" s="100" t="s">
        <v>6552</v>
      </c>
      <c r="C1468" s="99" t="s">
        <v>6553</v>
      </c>
      <c r="D1468" s="124">
        <v>16302</v>
      </c>
      <c r="E1468" s="157">
        <f>VLOOKUP(D1468,'SOAT LIQ'!$A$87:$C$3416,3,FALSE)</f>
        <v>8</v>
      </c>
      <c r="F1468" t="s">
        <v>21632</v>
      </c>
    </row>
    <row r="1469" spans="1:6" x14ac:dyDescent="0.25">
      <c r="A1469" t="s">
        <v>5142</v>
      </c>
      <c r="B1469" s="100" t="s">
        <v>6552</v>
      </c>
      <c r="C1469" s="99" t="s">
        <v>6553</v>
      </c>
      <c r="D1469" s="124">
        <v>16302</v>
      </c>
      <c r="E1469" s="157">
        <f>VLOOKUP(D1469,'SOAT LIQ'!$A$87:$C$3416,3,FALSE)</f>
        <v>8</v>
      </c>
      <c r="F1469" t="s">
        <v>21632</v>
      </c>
    </row>
    <row r="1470" spans="1:6" x14ac:dyDescent="0.25">
      <c r="A1470" t="s">
        <v>5745</v>
      </c>
      <c r="B1470" s="100" t="s">
        <v>6554</v>
      </c>
      <c r="C1470" s="99" t="s">
        <v>6548</v>
      </c>
      <c r="D1470" s="124">
        <v>3114</v>
      </c>
      <c r="E1470" s="157">
        <f>VLOOKUP(D1470,'SOAT LIQ'!$A$87:$C$3416,3,FALSE)</f>
        <v>13</v>
      </c>
      <c r="F1470" t="s">
        <v>21632</v>
      </c>
    </row>
    <row r="1471" spans="1:6" x14ac:dyDescent="0.25">
      <c r="A1471" t="s">
        <v>5745</v>
      </c>
      <c r="B1471" s="100" t="s">
        <v>6555</v>
      </c>
      <c r="C1471" s="99" t="s">
        <v>6548</v>
      </c>
      <c r="D1471" s="124">
        <v>16302</v>
      </c>
      <c r="E1471" s="157">
        <f>VLOOKUP(D1471,'SOAT LIQ'!$A$87:$C$3416,3,FALSE)</f>
        <v>8</v>
      </c>
      <c r="F1471" t="s">
        <v>21632</v>
      </c>
    </row>
    <row r="1472" spans="1:6" x14ac:dyDescent="0.25">
      <c r="A1472" t="s">
        <v>5745</v>
      </c>
      <c r="B1472" s="100" t="s">
        <v>6556</v>
      </c>
      <c r="C1472" s="99" t="s">
        <v>6548</v>
      </c>
      <c r="D1472" s="124">
        <v>16302</v>
      </c>
      <c r="E1472" s="157">
        <f>VLOOKUP(D1472,'SOAT LIQ'!$A$87:$C$3416,3,FALSE)</f>
        <v>8</v>
      </c>
      <c r="F1472" t="s">
        <v>21632</v>
      </c>
    </row>
    <row r="1473" spans="1:6" x14ac:dyDescent="0.25">
      <c r="A1473" t="s">
        <v>5745</v>
      </c>
      <c r="B1473" s="100" t="s">
        <v>6557</v>
      </c>
      <c r="C1473" s="99" t="s">
        <v>6548</v>
      </c>
      <c r="D1473" s="124">
        <v>16302</v>
      </c>
      <c r="E1473" s="157">
        <f>VLOOKUP(D1473,'SOAT LIQ'!$A$87:$C$3416,3,FALSE)</f>
        <v>8</v>
      </c>
      <c r="F1473" t="s">
        <v>21632</v>
      </c>
    </row>
    <row r="1474" spans="1:6" x14ac:dyDescent="0.25">
      <c r="A1474" t="s">
        <v>5745</v>
      </c>
      <c r="B1474" s="100" t="s">
        <v>6558</v>
      </c>
      <c r="C1474" s="99" t="s">
        <v>6548</v>
      </c>
      <c r="D1474" s="124">
        <v>3240</v>
      </c>
      <c r="E1474" s="157">
        <f>VLOOKUP(D1474,'SOAT LIQ'!$A$87:$C$3416,3,FALSE)</f>
        <v>21</v>
      </c>
      <c r="F1474" t="s">
        <v>21632</v>
      </c>
    </row>
    <row r="1475" spans="1:6" x14ac:dyDescent="0.25">
      <c r="A1475" t="s">
        <v>5523</v>
      </c>
      <c r="B1475" s="100" t="s">
        <v>6558</v>
      </c>
      <c r="C1475" s="99" t="s">
        <v>6548</v>
      </c>
      <c r="D1475" s="124">
        <v>3240</v>
      </c>
      <c r="E1475" s="157">
        <f>VLOOKUP(D1475,'SOAT LIQ'!$A$87:$C$3416,3,FALSE)</f>
        <v>21</v>
      </c>
      <c r="F1475" t="s">
        <v>21632</v>
      </c>
    </row>
    <row r="1476" spans="1:6" x14ac:dyDescent="0.25">
      <c r="A1476" t="s">
        <v>5745</v>
      </c>
      <c r="B1476" s="100" t="s">
        <v>6559</v>
      </c>
      <c r="C1476" s="99" t="s">
        <v>6548</v>
      </c>
      <c r="D1476" s="124">
        <v>3240</v>
      </c>
      <c r="E1476" s="157">
        <f>VLOOKUP(D1476,'SOAT LIQ'!$A$87:$C$3416,3,FALSE)</f>
        <v>21</v>
      </c>
      <c r="F1476" t="s">
        <v>21632</v>
      </c>
    </row>
    <row r="1477" spans="1:6" x14ac:dyDescent="0.25">
      <c r="A1477" t="s">
        <v>5809</v>
      </c>
      <c r="B1477" s="100" t="s">
        <v>6559</v>
      </c>
      <c r="C1477" s="99" t="s">
        <v>6548</v>
      </c>
      <c r="D1477" s="124">
        <v>3240</v>
      </c>
      <c r="E1477" s="157">
        <f>VLOOKUP(D1477,'SOAT LIQ'!$A$87:$C$3416,3,FALSE)</f>
        <v>21</v>
      </c>
      <c r="F1477" t="s">
        <v>21632</v>
      </c>
    </row>
    <row r="1478" spans="1:6" x14ac:dyDescent="0.25">
      <c r="A1478" t="s">
        <v>5745</v>
      </c>
      <c r="B1478" s="100" t="s">
        <v>6560</v>
      </c>
      <c r="C1478" s="99" t="s">
        <v>6548</v>
      </c>
      <c r="D1478" s="124">
        <v>3240</v>
      </c>
      <c r="E1478" s="157">
        <f>VLOOKUP(D1478,'SOAT LIQ'!$A$87:$C$3416,3,FALSE)</f>
        <v>21</v>
      </c>
      <c r="F1478" t="s">
        <v>21632</v>
      </c>
    </row>
    <row r="1479" spans="1:6" x14ac:dyDescent="0.25">
      <c r="A1479" t="s">
        <v>5745</v>
      </c>
      <c r="B1479" s="100" t="s">
        <v>6561</v>
      </c>
      <c r="C1479" s="99" t="s">
        <v>6548</v>
      </c>
      <c r="D1479" s="124">
        <v>3240</v>
      </c>
      <c r="E1479" s="157">
        <f>VLOOKUP(D1479,'SOAT LIQ'!$A$87:$C$3416,3,FALSE)</f>
        <v>21</v>
      </c>
      <c r="F1479" t="s">
        <v>21632</v>
      </c>
    </row>
    <row r="1480" spans="1:6" x14ac:dyDescent="0.25">
      <c r="A1480" t="s">
        <v>5745</v>
      </c>
      <c r="B1480" s="100" t="s">
        <v>6562</v>
      </c>
      <c r="C1480" s="99" t="s">
        <v>6548</v>
      </c>
      <c r="D1480" s="124">
        <v>3240</v>
      </c>
      <c r="E1480" s="157">
        <f>VLOOKUP(D1480,'SOAT LIQ'!$A$87:$C$3416,3,FALSE)</f>
        <v>21</v>
      </c>
      <c r="F1480" t="s">
        <v>21632</v>
      </c>
    </row>
    <row r="1481" spans="1:6" x14ac:dyDescent="0.25">
      <c r="A1481" t="s">
        <v>5745</v>
      </c>
      <c r="B1481" s="100" t="s">
        <v>6564</v>
      </c>
      <c r="C1481" s="99" t="s">
        <v>6563</v>
      </c>
      <c r="D1481" s="124">
        <v>27118</v>
      </c>
      <c r="E1481" s="157" t="e">
        <f>VLOOKUP(D1481,'SOAT LIQ'!$A$87:$C$3416,3,FALSE)</f>
        <v>#N/A</v>
      </c>
      <c r="F1481" t="s">
        <v>21632</v>
      </c>
    </row>
    <row r="1482" spans="1:6" x14ac:dyDescent="0.25">
      <c r="A1482" t="s">
        <v>5745</v>
      </c>
      <c r="B1482" s="100" t="s">
        <v>6566</v>
      </c>
      <c r="C1482" s="99" t="s">
        <v>6565</v>
      </c>
      <c r="D1482" s="124">
        <v>27118</v>
      </c>
      <c r="E1482" s="157" t="e">
        <f>VLOOKUP(D1482,'SOAT LIQ'!$A$87:$C$3416,3,FALSE)</f>
        <v>#N/A</v>
      </c>
      <c r="F1482" t="s">
        <v>21632</v>
      </c>
    </row>
    <row r="1483" spans="1:6" x14ac:dyDescent="0.25">
      <c r="A1483" t="s">
        <v>5773</v>
      </c>
      <c r="B1483" s="100" t="s">
        <v>6566</v>
      </c>
      <c r="C1483" s="99" t="s">
        <v>6565</v>
      </c>
      <c r="D1483" s="124">
        <v>27118</v>
      </c>
      <c r="E1483" s="157" t="e">
        <f>VLOOKUP(D1483,'SOAT LIQ'!$A$87:$C$3416,3,FALSE)</f>
        <v>#N/A</v>
      </c>
      <c r="F1483" t="s">
        <v>21632</v>
      </c>
    </row>
    <row r="1484" spans="1:6" x14ac:dyDescent="0.25">
      <c r="A1484" t="s">
        <v>6183</v>
      </c>
      <c r="B1484" s="100" t="s">
        <v>6566</v>
      </c>
      <c r="C1484" s="99" t="s">
        <v>6565</v>
      </c>
      <c r="D1484" s="124">
        <v>27118</v>
      </c>
      <c r="E1484" s="157" t="e">
        <f>VLOOKUP(D1484,'SOAT LIQ'!$A$87:$C$3416,3,FALSE)</f>
        <v>#N/A</v>
      </c>
    </row>
    <row r="1485" spans="1:6" x14ac:dyDescent="0.25">
      <c r="A1485" t="s">
        <v>5745</v>
      </c>
      <c r="B1485" s="100" t="s">
        <v>6567</v>
      </c>
      <c r="C1485" s="99" t="s">
        <v>6568</v>
      </c>
      <c r="D1485" s="124">
        <v>3102</v>
      </c>
      <c r="E1485" s="157">
        <f>VLOOKUP(D1485,'SOAT LIQ'!$A$87:$C$3416,3,FALSE)</f>
        <v>3</v>
      </c>
      <c r="F1485" t="s">
        <v>21632</v>
      </c>
    </row>
    <row r="1486" spans="1:6" x14ac:dyDescent="0.25">
      <c r="A1486" t="s">
        <v>4339</v>
      </c>
      <c r="B1486" s="100" t="s">
        <v>6567</v>
      </c>
      <c r="C1486" s="99" t="s">
        <v>6568</v>
      </c>
      <c r="D1486" s="124">
        <v>3102</v>
      </c>
      <c r="E1486" s="157">
        <f>VLOOKUP(D1486,'SOAT LIQ'!$A$87:$C$3416,3,FALSE)</f>
        <v>3</v>
      </c>
      <c r="F1486" t="s">
        <v>21632</v>
      </c>
    </row>
    <row r="1487" spans="1:6" x14ac:dyDescent="0.25">
      <c r="A1487" t="s">
        <v>5745</v>
      </c>
      <c r="B1487" s="100" t="s">
        <v>6569</v>
      </c>
      <c r="C1487" s="99" t="s">
        <v>6568</v>
      </c>
      <c r="D1487" s="124">
        <v>3102</v>
      </c>
      <c r="E1487" s="157">
        <f>VLOOKUP(D1487,'SOAT LIQ'!$A$87:$C$3416,3,FALSE)</f>
        <v>3</v>
      </c>
      <c r="F1487" t="s">
        <v>21632</v>
      </c>
    </row>
    <row r="1488" spans="1:6" x14ac:dyDescent="0.25">
      <c r="A1488" t="s">
        <v>6570</v>
      </c>
      <c r="B1488" s="100" t="s">
        <v>6569</v>
      </c>
      <c r="C1488" s="99" t="s">
        <v>6568</v>
      </c>
      <c r="D1488" s="124">
        <v>3102</v>
      </c>
      <c r="E1488" s="157">
        <f>VLOOKUP(D1488,'SOAT LIQ'!$A$87:$C$3416,3,FALSE)</f>
        <v>3</v>
      </c>
      <c r="F1488" t="s">
        <v>21632</v>
      </c>
    </row>
    <row r="1489" spans="1:6" x14ac:dyDescent="0.25">
      <c r="A1489" t="s">
        <v>5745</v>
      </c>
      <c r="B1489" s="100" t="s">
        <v>4603</v>
      </c>
      <c r="C1489" s="99" t="s">
        <v>6571</v>
      </c>
      <c r="D1489" s="124">
        <v>17220</v>
      </c>
      <c r="E1489" s="157">
        <f>VLOOKUP(D1489,'SOAT LIQ'!$A$87:$C$3416,3,FALSE)</f>
        <v>3</v>
      </c>
      <c r="F1489" t="s">
        <v>21632</v>
      </c>
    </row>
    <row r="1490" spans="1:6" x14ac:dyDescent="0.25">
      <c r="A1490" t="s">
        <v>5745</v>
      </c>
      <c r="B1490" s="100" t="s">
        <v>4604</v>
      </c>
      <c r="C1490" s="99" t="s">
        <v>6572</v>
      </c>
      <c r="D1490" s="124">
        <v>17220</v>
      </c>
      <c r="E1490" s="157">
        <f>VLOOKUP(D1490,'SOAT LIQ'!$A$87:$C$3416,3,FALSE)</f>
        <v>3</v>
      </c>
      <c r="F1490" t="s">
        <v>21632</v>
      </c>
    </row>
    <row r="1491" spans="1:6" x14ac:dyDescent="0.25">
      <c r="A1491" t="s">
        <v>6573</v>
      </c>
      <c r="B1491" s="100" t="s">
        <v>4604</v>
      </c>
      <c r="C1491" s="99" t="s">
        <v>6572</v>
      </c>
      <c r="D1491" s="124">
        <v>17220</v>
      </c>
      <c r="E1491" s="157">
        <f>VLOOKUP(D1491,'SOAT LIQ'!$A$87:$C$3416,3,FALSE)</f>
        <v>3</v>
      </c>
      <c r="F1491" t="s">
        <v>21632</v>
      </c>
    </row>
    <row r="1492" spans="1:6" x14ac:dyDescent="0.25">
      <c r="A1492" t="s">
        <v>5745</v>
      </c>
      <c r="B1492" s="100" t="s">
        <v>6574</v>
      </c>
      <c r="C1492" s="99" t="s">
        <v>6572</v>
      </c>
      <c r="D1492" s="124">
        <v>17220</v>
      </c>
      <c r="E1492" s="157">
        <f>VLOOKUP(D1492,'SOAT LIQ'!$A$87:$C$3416,3,FALSE)</f>
        <v>3</v>
      </c>
      <c r="F1492" t="s">
        <v>21632</v>
      </c>
    </row>
    <row r="1493" spans="1:6" x14ac:dyDescent="0.25">
      <c r="A1493" t="s">
        <v>5745</v>
      </c>
      <c r="B1493" s="100" t="s">
        <v>6576</v>
      </c>
      <c r="C1493" s="99" t="s">
        <v>6575</v>
      </c>
      <c r="D1493" s="124">
        <v>3111</v>
      </c>
      <c r="E1493" s="157">
        <f>VLOOKUP(D1493,'SOAT LIQ'!$A$87:$C$3416,3,FALSE)</f>
        <v>7</v>
      </c>
      <c r="F1493" t="s">
        <v>21632</v>
      </c>
    </row>
    <row r="1494" spans="1:6" x14ac:dyDescent="0.25">
      <c r="A1494" t="s">
        <v>5773</v>
      </c>
      <c r="B1494" s="100" t="s">
        <v>6576</v>
      </c>
      <c r="C1494" s="99" t="s">
        <v>6575</v>
      </c>
      <c r="D1494" s="124">
        <v>3111</v>
      </c>
      <c r="E1494" s="157">
        <f>VLOOKUP(D1494,'SOAT LIQ'!$A$87:$C$3416,3,FALSE)</f>
        <v>7</v>
      </c>
      <c r="F1494" t="s">
        <v>21632</v>
      </c>
    </row>
    <row r="1495" spans="1:6" x14ac:dyDescent="0.25">
      <c r="A1495" t="s">
        <v>5745</v>
      </c>
      <c r="B1495" s="100" t="s">
        <v>6578</v>
      </c>
      <c r="C1495" s="99" t="s">
        <v>6577</v>
      </c>
      <c r="D1495" s="124">
        <v>3110</v>
      </c>
      <c r="E1495" s="157">
        <f>VLOOKUP(D1495,'SOAT LIQ'!$A$87:$C$3416,3,FALSE)</f>
        <v>3</v>
      </c>
      <c r="F1495" t="s">
        <v>21632</v>
      </c>
    </row>
    <row r="1496" spans="1:6" x14ac:dyDescent="0.25">
      <c r="A1496" t="s">
        <v>4339</v>
      </c>
      <c r="B1496" s="100" t="s">
        <v>6578</v>
      </c>
      <c r="C1496" s="99" t="s">
        <v>6577</v>
      </c>
      <c r="D1496" s="124">
        <v>3110</v>
      </c>
      <c r="E1496" s="157">
        <f>VLOOKUP(D1496,'SOAT LIQ'!$A$87:$C$3416,3,FALSE)</f>
        <v>3</v>
      </c>
      <c r="F1496" t="s">
        <v>21632</v>
      </c>
    </row>
    <row r="1497" spans="1:6" x14ac:dyDescent="0.25">
      <c r="A1497" t="s">
        <v>5773</v>
      </c>
      <c r="B1497" s="100" t="s">
        <v>6578</v>
      </c>
      <c r="C1497" s="99" t="s">
        <v>6577</v>
      </c>
      <c r="D1497" s="124">
        <v>3110</v>
      </c>
      <c r="E1497" s="157">
        <f>VLOOKUP(D1497,'SOAT LIQ'!$A$87:$C$3416,3,FALSE)</f>
        <v>3</v>
      </c>
      <c r="F1497" t="s">
        <v>21632</v>
      </c>
    </row>
    <row r="1498" spans="1:6" x14ac:dyDescent="0.25">
      <c r="A1498" t="s">
        <v>5745</v>
      </c>
      <c r="B1498" s="100" t="s">
        <v>6580</v>
      </c>
      <c r="C1498" s="99" t="s">
        <v>6579</v>
      </c>
      <c r="D1498" s="124">
        <v>3112</v>
      </c>
      <c r="E1498" s="157">
        <f>VLOOKUP(D1498,'SOAT LIQ'!$A$87:$C$3416,3,FALSE)</f>
        <v>5</v>
      </c>
      <c r="F1498" t="s">
        <v>21632</v>
      </c>
    </row>
    <row r="1499" spans="1:6" x14ac:dyDescent="0.25">
      <c r="A1499" t="s">
        <v>5773</v>
      </c>
      <c r="B1499" s="100" t="s">
        <v>6580</v>
      </c>
      <c r="C1499" s="99" t="s">
        <v>6579</v>
      </c>
      <c r="D1499" s="124">
        <v>3112</v>
      </c>
      <c r="E1499" s="157">
        <f>VLOOKUP(D1499,'SOAT LIQ'!$A$87:$C$3416,3,FALSE)</f>
        <v>5</v>
      </c>
      <c r="F1499" t="s">
        <v>21632</v>
      </c>
    </row>
    <row r="1500" spans="1:6" x14ac:dyDescent="0.25">
      <c r="A1500" t="s">
        <v>5745</v>
      </c>
      <c r="B1500" s="100" t="s">
        <v>6582</v>
      </c>
      <c r="C1500" s="99" t="s">
        <v>6581</v>
      </c>
      <c r="D1500" s="124">
        <v>37403</v>
      </c>
      <c r="E1500" s="157" t="e">
        <f>VLOOKUP(D1500,'SOAT LIQ'!$A$87:$C$3416,3,FALSE)</f>
        <v>#N/A</v>
      </c>
      <c r="F1500" t="s">
        <v>21632</v>
      </c>
    </row>
    <row r="1501" spans="1:6" x14ac:dyDescent="0.25">
      <c r="A1501" t="s">
        <v>5745</v>
      </c>
      <c r="B1501" s="100" t="s">
        <v>6583</v>
      </c>
      <c r="C1501" s="99" t="s">
        <v>6581</v>
      </c>
      <c r="D1501" s="124">
        <v>37403</v>
      </c>
      <c r="E1501" s="157" t="e">
        <f>VLOOKUP(D1501,'SOAT LIQ'!$A$87:$C$3416,3,FALSE)</f>
        <v>#N/A</v>
      </c>
      <c r="F1501" t="s">
        <v>21632</v>
      </c>
    </row>
    <row r="1502" spans="1:6" x14ac:dyDescent="0.25">
      <c r="A1502" t="s">
        <v>5745</v>
      </c>
      <c r="B1502" s="100" t="s">
        <v>6584</v>
      </c>
      <c r="C1502" s="99" t="s">
        <v>6585</v>
      </c>
      <c r="D1502" s="124">
        <v>3121</v>
      </c>
      <c r="E1502" s="157">
        <f>VLOOKUP(D1502,'SOAT LIQ'!$A$87:$C$3416,3,FALSE)</f>
        <v>4</v>
      </c>
      <c r="F1502" t="s">
        <v>21632</v>
      </c>
    </row>
    <row r="1503" spans="1:6" x14ac:dyDescent="0.25">
      <c r="A1503" t="s">
        <v>5773</v>
      </c>
      <c r="B1503" s="100" t="s">
        <v>6584</v>
      </c>
      <c r="C1503" s="99" t="s">
        <v>6585</v>
      </c>
      <c r="D1503" s="124">
        <v>3121</v>
      </c>
      <c r="E1503" s="157">
        <f>VLOOKUP(D1503,'SOAT LIQ'!$A$87:$C$3416,3,FALSE)</f>
        <v>4</v>
      </c>
      <c r="F1503" t="s">
        <v>21632</v>
      </c>
    </row>
    <row r="1504" spans="1:6" x14ac:dyDescent="0.25">
      <c r="A1504" t="s">
        <v>5745</v>
      </c>
      <c r="B1504" s="100" t="s">
        <v>6587</v>
      </c>
      <c r="C1504" s="99" t="s">
        <v>6586</v>
      </c>
      <c r="D1504" s="124">
        <v>3113</v>
      </c>
      <c r="E1504" s="157">
        <f>VLOOKUP(D1504,'SOAT LIQ'!$A$87:$C$3416,3,FALSE)</f>
        <v>6</v>
      </c>
      <c r="F1504" t="s">
        <v>21632</v>
      </c>
    </row>
    <row r="1505" spans="1:6" x14ac:dyDescent="0.25">
      <c r="A1505" t="s">
        <v>4339</v>
      </c>
      <c r="B1505" s="100" t="s">
        <v>6587</v>
      </c>
      <c r="C1505" s="99" t="s">
        <v>6586</v>
      </c>
      <c r="D1505" s="124">
        <v>3113</v>
      </c>
      <c r="E1505" s="157">
        <f>VLOOKUP(D1505,'SOAT LIQ'!$A$87:$C$3416,3,FALSE)</f>
        <v>6</v>
      </c>
      <c r="F1505" t="s">
        <v>21632</v>
      </c>
    </row>
    <row r="1506" spans="1:6" x14ac:dyDescent="0.25">
      <c r="A1506" t="s">
        <v>5745</v>
      </c>
      <c r="B1506" s="100" t="s">
        <v>4973</v>
      </c>
      <c r="C1506" s="99" t="s">
        <v>6588</v>
      </c>
      <c r="D1506" s="124">
        <v>3114</v>
      </c>
      <c r="E1506" s="157">
        <f>VLOOKUP(D1506,'SOAT LIQ'!$A$87:$C$3416,3,FALSE)</f>
        <v>13</v>
      </c>
      <c r="F1506" t="s">
        <v>21632</v>
      </c>
    </row>
    <row r="1507" spans="1:6" x14ac:dyDescent="0.25">
      <c r="A1507" t="s">
        <v>5745</v>
      </c>
      <c r="B1507" s="100" t="s">
        <v>4974</v>
      </c>
      <c r="C1507" s="99" t="s">
        <v>6589</v>
      </c>
      <c r="D1507" s="124">
        <v>3114</v>
      </c>
      <c r="E1507" s="157">
        <f>VLOOKUP(D1507,'SOAT LIQ'!$A$87:$C$3416,3,FALSE)</f>
        <v>13</v>
      </c>
      <c r="F1507" t="s">
        <v>21632</v>
      </c>
    </row>
    <row r="1508" spans="1:6" x14ac:dyDescent="0.25">
      <c r="A1508" t="s">
        <v>6183</v>
      </c>
      <c r="B1508" s="100" t="s">
        <v>6591</v>
      </c>
      <c r="C1508" s="99" t="s">
        <v>6590</v>
      </c>
      <c r="D1508" s="124">
        <v>3121</v>
      </c>
      <c r="E1508" s="157">
        <f>VLOOKUP(D1508,'SOAT LIQ'!$A$87:$C$3416,3,FALSE)</f>
        <v>4</v>
      </c>
      <c r="F1508" t="s">
        <v>21632</v>
      </c>
    </row>
    <row r="1509" spans="1:6" x14ac:dyDescent="0.25">
      <c r="A1509" t="s">
        <v>5745</v>
      </c>
      <c r="B1509" s="100" t="s">
        <v>6591</v>
      </c>
      <c r="C1509" s="99" t="s">
        <v>6590</v>
      </c>
      <c r="D1509" s="124">
        <v>3121</v>
      </c>
      <c r="E1509" s="157">
        <f>VLOOKUP(D1509,'SOAT LIQ'!$A$87:$C$3416,3,FALSE)</f>
        <v>4</v>
      </c>
      <c r="F1509" t="s">
        <v>21632</v>
      </c>
    </row>
    <row r="1510" spans="1:6" x14ac:dyDescent="0.25">
      <c r="A1510" t="s">
        <v>5773</v>
      </c>
      <c r="B1510" s="100" t="s">
        <v>6591</v>
      </c>
      <c r="C1510" s="99" t="s">
        <v>6590</v>
      </c>
      <c r="D1510" s="124">
        <v>3121</v>
      </c>
      <c r="E1510" s="157">
        <f>VLOOKUP(D1510,'SOAT LIQ'!$A$87:$C$3416,3,FALSE)</f>
        <v>4</v>
      </c>
      <c r="F1510" t="s">
        <v>21632</v>
      </c>
    </row>
    <row r="1511" spans="1:6" x14ac:dyDescent="0.25">
      <c r="A1511" t="s">
        <v>5745</v>
      </c>
      <c r="B1511" s="100" t="s">
        <v>4572</v>
      </c>
      <c r="C1511" s="99" t="s">
        <v>6592</v>
      </c>
      <c r="D1511" s="124">
        <v>15250</v>
      </c>
      <c r="E1511" s="157">
        <f>VLOOKUP(D1511,'SOAT LIQ'!$A$87:$C$3416,3,FALSE)</f>
        <v>12</v>
      </c>
      <c r="F1511" t="s">
        <v>21632</v>
      </c>
    </row>
    <row r="1512" spans="1:6" x14ac:dyDescent="0.25">
      <c r="A1512" t="s">
        <v>5773</v>
      </c>
      <c r="B1512" s="100" t="s">
        <v>4572</v>
      </c>
      <c r="C1512" s="99" t="s">
        <v>6592</v>
      </c>
      <c r="D1512" s="124">
        <v>15250</v>
      </c>
      <c r="E1512" s="157">
        <f>VLOOKUP(D1512,'SOAT LIQ'!$A$87:$C$3416,3,FALSE)</f>
        <v>12</v>
      </c>
      <c r="F1512" t="s">
        <v>21632</v>
      </c>
    </row>
    <row r="1513" spans="1:6" x14ac:dyDescent="0.25">
      <c r="A1513" t="s">
        <v>5773</v>
      </c>
      <c r="B1513" s="100" t="s">
        <v>4572</v>
      </c>
      <c r="C1513" s="99" t="s">
        <v>6592</v>
      </c>
      <c r="D1513" s="124">
        <v>15250</v>
      </c>
      <c r="E1513" s="157">
        <f>VLOOKUP(D1513,'SOAT LIQ'!$A$87:$C$3416,3,FALSE)</f>
        <v>12</v>
      </c>
      <c r="F1513" t="s">
        <v>21632</v>
      </c>
    </row>
    <row r="1514" spans="1:6" x14ac:dyDescent="0.25">
      <c r="A1514" t="s">
        <v>5745</v>
      </c>
      <c r="B1514" s="100" t="s">
        <v>6593</v>
      </c>
      <c r="C1514" s="99" t="s">
        <v>6592</v>
      </c>
      <c r="D1514" s="124">
        <v>15250</v>
      </c>
      <c r="E1514" s="157">
        <f>VLOOKUP(D1514,'SOAT LIQ'!$A$87:$C$3416,3,FALSE)</f>
        <v>12</v>
      </c>
      <c r="F1514" t="s">
        <v>21632</v>
      </c>
    </row>
    <row r="1515" spans="1:6" x14ac:dyDescent="0.25">
      <c r="A1515" t="s">
        <v>5773</v>
      </c>
      <c r="B1515" s="100" t="s">
        <v>6593</v>
      </c>
      <c r="C1515" s="99" t="s">
        <v>6592</v>
      </c>
      <c r="D1515" s="124">
        <v>15250</v>
      </c>
      <c r="E1515" s="157">
        <f>VLOOKUP(D1515,'SOAT LIQ'!$A$87:$C$3416,3,FALSE)</f>
        <v>12</v>
      </c>
      <c r="F1515" t="s">
        <v>21632</v>
      </c>
    </row>
    <row r="1516" spans="1:6" x14ac:dyDescent="0.25">
      <c r="A1516" t="s">
        <v>5745</v>
      </c>
      <c r="B1516" s="100" t="s">
        <v>6594</v>
      </c>
      <c r="C1516" s="99" t="s">
        <v>6592</v>
      </c>
      <c r="D1516" s="124">
        <v>3121</v>
      </c>
      <c r="E1516" s="157">
        <f>VLOOKUP(D1516,'SOAT LIQ'!$A$87:$C$3416,3,FALSE)</f>
        <v>4</v>
      </c>
      <c r="F1516" t="s">
        <v>21632</v>
      </c>
    </row>
    <row r="1517" spans="1:6" x14ac:dyDescent="0.25">
      <c r="A1517" t="s">
        <v>5773</v>
      </c>
      <c r="B1517" s="100" t="s">
        <v>6594</v>
      </c>
      <c r="C1517" s="99" t="s">
        <v>6592</v>
      </c>
      <c r="D1517" s="124">
        <v>3121</v>
      </c>
      <c r="E1517" s="157">
        <f>VLOOKUP(D1517,'SOAT LIQ'!$A$87:$C$3416,3,FALSE)</f>
        <v>4</v>
      </c>
      <c r="F1517" t="s">
        <v>21632</v>
      </c>
    </row>
    <row r="1518" spans="1:6" x14ac:dyDescent="0.25">
      <c r="A1518" t="s">
        <v>5745</v>
      </c>
      <c r="B1518" s="100" t="s">
        <v>6595</v>
      </c>
      <c r="C1518" s="99" t="s">
        <v>6596</v>
      </c>
      <c r="D1518" s="124">
        <v>3114</v>
      </c>
      <c r="E1518" s="157">
        <f>VLOOKUP(D1518,'SOAT LIQ'!$A$87:$C$3416,3,FALSE)</f>
        <v>13</v>
      </c>
      <c r="F1518" t="s">
        <v>21632</v>
      </c>
    </row>
    <row r="1519" spans="1:6" x14ac:dyDescent="0.25">
      <c r="A1519" t="s">
        <v>5745</v>
      </c>
      <c r="B1519" s="100" t="s">
        <v>6597</v>
      </c>
      <c r="C1519" s="99" t="s">
        <v>6596</v>
      </c>
      <c r="D1519" s="124">
        <v>3120</v>
      </c>
      <c r="E1519" s="157">
        <f>VLOOKUP(D1519,'SOAT LIQ'!$A$87:$C$3416,3,FALSE)</f>
        <v>13</v>
      </c>
      <c r="F1519" t="s">
        <v>21632</v>
      </c>
    </row>
    <row r="1520" spans="1:6" x14ac:dyDescent="0.25">
      <c r="A1520" t="s">
        <v>5745</v>
      </c>
      <c r="B1520" s="100" t="s">
        <v>6598</v>
      </c>
      <c r="C1520" s="99" t="s">
        <v>6596</v>
      </c>
      <c r="D1520" s="124">
        <v>3120</v>
      </c>
      <c r="E1520" s="157">
        <f>VLOOKUP(D1520,'SOAT LIQ'!$A$87:$C$3416,3,FALSE)</f>
        <v>13</v>
      </c>
      <c r="F1520" t="s">
        <v>21632</v>
      </c>
    </row>
    <row r="1521" spans="1:6" x14ac:dyDescent="0.25">
      <c r="A1521" t="s">
        <v>5745</v>
      </c>
      <c r="B1521" s="100" t="s">
        <v>4573</v>
      </c>
      <c r="C1521" s="99" t="s">
        <v>6599</v>
      </c>
      <c r="D1521" s="124">
        <v>15251</v>
      </c>
      <c r="E1521" s="157">
        <f>VLOOKUP(D1521,'SOAT LIQ'!$A$87:$C$3416,3,FALSE)</f>
        <v>20</v>
      </c>
      <c r="F1521" t="s">
        <v>21632</v>
      </c>
    </row>
    <row r="1522" spans="1:6" x14ac:dyDescent="0.25">
      <c r="A1522" t="s">
        <v>5773</v>
      </c>
      <c r="B1522" s="100" t="s">
        <v>4573</v>
      </c>
      <c r="C1522" s="99" t="s">
        <v>6599</v>
      </c>
      <c r="D1522" s="124">
        <v>15251</v>
      </c>
      <c r="E1522" s="157">
        <f>VLOOKUP(D1522,'SOAT LIQ'!$A$87:$C$3416,3,FALSE)</f>
        <v>20</v>
      </c>
      <c r="F1522" t="s">
        <v>21632</v>
      </c>
    </row>
    <row r="1523" spans="1:6" x14ac:dyDescent="0.25">
      <c r="A1523" t="s">
        <v>5745</v>
      </c>
      <c r="B1523" s="100" t="s">
        <v>6600</v>
      </c>
      <c r="C1523" s="99" t="s">
        <v>6601</v>
      </c>
      <c r="D1523" s="124">
        <v>15251</v>
      </c>
      <c r="E1523" s="157">
        <f>VLOOKUP(D1523,'SOAT LIQ'!$A$87:$C$3416,3,FALSE)</f>
        <v>20</v>
      </c>
      <c r="F1523" t="s">
        <v>21632</v>
      </c>
    </row>
    <row r="1524" spans="1:6" x14ac:dyDescent="0.25">
      <c r="A1524" t="s">
        <v>5773</v>
      </c>
      <c r="B1524" s="100" t="s">
        <v>6600</v>
      </c>
      <c r="C1524" s="99" t="s">
        <v>6601</v>
      </c>
      <c r="D1524" s="124">
        <v>15251</v>
      </c>
      <c r="E1524" s="157">
        <f>VLOOKUP(D1524,'SOAT LIQ'!$A$87:$C$3416,3,FALSE)</f>
        <v>20</v>
      </c>
      <c r="F1524" t="s">
        <v>21632</v>
      </c>
    </row>
    <row r="1525" spans="1:6" x14ac:dyDescent="0.25">
      <c r="A1525" t="s">
        <v>5745</v>
      </c>
      <c r="B1525" s="100" t="s">
        <v>6602</v>
      </c>
      <c r="C1525" s="99" t="s">
        <v>6601</v>
      </c>
      <c r="D1525" s="124">
        <v>3120</v>
      </c>
      <c r="E1525" s="157">
        <f>VLOOKUP(D1525,'SOAT LIQ'!$A$87:$C$3416,3,FALSE)</f>
        <v>13</v>
      </c>
      <c r="F1525" t="s">
        <v>21632</v>
      </c>
    </row>
    <row r="1526" spans="1:6" x14ac:dyDescent="0.25">
      <c r="A1526" t="s">
        <v>5773</v>
      </c>
      <c r="B1526" s="100" t="s">
        <v>6602</v>
      </c>
      <c r="C1526" s="99" t="s">
        <v>6601</v>
      </c>
      <c r="D1526" s="124">
        <v>3120</v>
      </c>
      <c r="E1526" s="157">
        <f>VLOOKUP(D1526,'SOAT LIQ'!$A$87:$C$3416,3,FALSE)</f>
        <v>13</v>
      </c>
      <c r="F1526" t="s">
        <v>21632</v>
      </c>
    </row>
    <row r="1527" spans="1:6" x14ac:dyDescent="0.25">
      <c r="A1527" t="s">
        <v>5745</v>
      </c>
      <c r="B1527" s="100" t="s">
        <v>6604</v>
      </c>
      <c r="C1527" s="99" t="s">
        <v>6603</v>
      </c>
      <c r="D1527" s="124">
        <v>15251</v>
      </c>
      <c r="E1527" s="157">
        <f>VLOOKUP(D1527,'SOAT LIQ'!$A$87:$C$3416,3,FALSE)</f>
        <v>20</v>
      </c>
      <c r="F1527" t="s">
        <v>21632</v>
      </c>
    </row>
    <row r="1528" spans="1:6" x14ac:dyDescent="0.25">
      <c r="A1528" t="s">
        <v>5773</v>
      </c>
      <c r="B1528" s="100" t="s">
        <v>6604</v>
      </c>
      <c r="C1528" s="99" t="s">
        <v>6603</v>
      </c>
      <c r="D1528" s="124">
        <v>15251</v>
      </c>
      <c r="E1528" s="157">
        <f>VLOOKUP(D1528,'SOAT LIQ'!$A$87:$C$3416,3,FALSE)</f>
        <v>20</v>
      </c>
      <c r="F1528" t="s">
        <v>21632</v>
      </c>
    </row>
    <row r="1529" spans="1:6" x14ac:dyDescent="0.25">
      <c r="A1529" t="s">
        <v>5745</v>
      </c>
      <c r="B1529" s="100" t="s">
        <v>6606</v>
      </c>
      <c r="C1529" s="99" t="s">
        <v>6605</v>
      </c>
      <c r="D1529" s="124">
        <v>15251</v>
      </c>
      <c r="E1529" s="157">
        <f>VLOOKUP(D1529,'SOAT LIQ'!$A$87:$C$3416,3,FALSE)</f>
        <v>20</v>
      </c>
      <c r="F1529" t="s">
        <v>21632</v>
      </c>
    </row>
    <row r="1530" spans="1:6" x14ac:dyDescent="0.25">
      <c r="A1530" t="s">
        <v>5773</v>
      </c>
      <c r="B1530" s="100" t="s">
        <v>6606</v>
      </c>
      <c r="C1530" s="99" t="s">
        <v>6605</v>
      </c>
      <c r="D1530" s="124">
        <v>15251</v>
      </c>
      <c r="E1530" s="157">
        <f>VLOOKUP(D1530,'SOAT LIQ'!$A$87:$C$3416,3,FALSE)</f>
        <v>20</v>
      </c>
      <c r="F1530" t="s">
        <v>21632</v>
      </c>
    </row>
    <row r="1531" spans="1:6" x14ac:dyDescent="0.25">
      <c r="A1531" t="s">
        <v>5745</v>
      </c>
      <c r="B1531" s="100" t="s">
        <v>6608</v>
      </c>
      <c r="C1531" s="99" t="s">
        <v>6607</v>
      </c>
      <c r="D1531" s="124">
        <v>15251</v>
      </c>
      <c r="E1531" s="157">
        <f>VLOOKUP(D1531,'SOAT LIQ'!$A$87:$C$3416,3,FALSE)</f>
        <v>20</v>
      </c>
      <c r="F1531" t="s">
        <v>21632</v>
      </c>
    </row>
    <row r="1532" spans="1:6" x14ac:dyDescent="0.25">
      <c r="A1532" t="s">
        <v>5773</v>
      </c>
      <c r="B1532" s="100" t="s">
        <v>6608</v>
      </c>
      <c r="C1532" s="99" t="s">
        <v>6607</v>
      </c>
      <c r="D1532" s="124">
        <v>15251</v>
      </c>
      <c r="E1532" s="157">
        <f>VLOOKUP(D1532,'SOAT LIQ'!$A$87:$C$3416,3,FALSE)</f>
        <v>20</v>
      </c>
      <c r="F1532" t="s">
        <v>21632</v>
      </c>
    </row>
    <row r="1533" spans="1:6" x14ac:dyDescent="0.25">
      <c r="A1533" t="s">
        <v>5745</v>
      </c>
      <c r="B1533" s="100" t="s">
        <v>6609</v>
      </c>
      <c r="C1533" s="99" t="s">
        <v>6610</v>
      </c>
      <c r="D1533" s="124">
        <v>15251</v>
      </c>
      <c r="E1533" s="157">
        <f>VLOOKUP(D1533,'SOAT LIQ'!$A$87:$C$3416,3,FALSE)</f>
        <v>20</v>
      </c>
      <c r="F1533" t="s">
        <v>21632</v>
      </c>
    </row>
    <row r="1534" spans="1:6" x14ac:dyDescent="0.25">
      <c r="A1534" t="s">
        <v>5773</v>
      </c>
      <c r="B1534" s="100" t="s">
        <v>6609</v>
      </c>
      <c r="C1534" s="99" t="s">
        <v>6610</v>
      </c>
      <c r="D1534" s="124">
        <v>15251</v>
      </c>
      <c r="E1534" s="157">
        <f>VLOOKUP(D1534,'SOAT LIQ'!$A$87:$C$3416,3,FALSE)</f>
        <v>20</v>
      </c>
      <c r="F1534" t="s">
        <v>21632</v>
      </c>
    </row>
    <row r="1535" spans="1:6" x14ac:dyDescent="0.25">
      <c r="A1535" t="s">
        <v>5745</v>
      </c>
      <c r="B1535" s="100" t="s">
        <v>4115</v>
      </c>
      <c r="C1535" s="99" t="s">
        <v>6611</v>
      </c>
      <c r="D1535" s="124">
        <v>15252</v>
      </c>
      <c r="E1535" s="157">
        <f>VLOOKUP(D1535,'SOAT LIQ'!$A$87:$C$3416,3,FALSE)</f>
        <v>12</v>
      </c>
      <c r="F1535" t="s">
        <v>21632</v>
      </c>
    </row>
    <row r="1536" spans="1:6" x14ac:dyDescent="0.25">
      <c r="A1536" t="s">
        <v>5773</v>
      </c>
      <c r="B1536" s="100" t="s">
        <v>4115</v>
      </c>
      <c r="C1536" s="99" t="s">
        <v>6611</v>
      </c>
      <c r="D1536" s="124">
        <v>15252</v>
      </c>
      <c r="E1536" s="157">
        <f>VLOOKUP(D1536,'SOAT LIQ'!$A$87:$C$3416,3,FALSE)</f>
        <v>12</v>
      </c>
      <c r="F1536" t="s">
        <v>21632</v>
      </c>
    </row>
    <row r="1537" spans="1:6" x14ac:dyDescent="0.25">
      <c r="A1537" t="s">
        <v>6498</v>
      </c>
      <c r="B1537" s="100" t="s">
        <v>6613</v>
      </c>
      <c r="C1537" s="100"/>
      <c r="D1537" s="124"/>
      <c r="E1537" s="157" t="e">
        <f>VLOOKUP(D1537,'SOAT LIQ'!$A$87:$C$3416,3,FALSE)</f>
        <v>#N/A</v>
      </c>
      <c r="F1537" t="s">
        <v>21635</v>
      </c>
    </row>
    <row r="1538" spans="1:6" x14ac:dyDescent="0.25">
      <c r="A1538" t="s">
        <v>6501</v>
      </c>
      <c r="B1538" s="100" t="s">
        <v>6613</v>
      </c>
      <c r="C1538" s="100"/>
      <c r="D1538" s="124"/>
      <c r="E1538" s="157" t="e">
        <f>VLOOKUP(D1538,'SOAT LIQ'!$A$87:$C$3416,3,FALSE)</f>
        <v>#N/A</v>
      </c>
      <c r="F1538" t="s">
        <v>21635</v>
      </c>
    </row>
    <row r="1539" spans="1:6" x14ac:dyDescent="0.25">
      <c r="A1539" t="s">
        <v>5745</v>
      </c>
      <c r="B1539" s="100" t="s">
        <v>6614</v>
      </c>
      <c r="C1539" s="99" t="s">
        <v>6615</v>
      </c>
      <c r="D1539" s="124">
        <v>3220</v>
      </c>
      <c r="E1539" s="157">
        <f>VLOOKUP(D1539,'SOAT LIQ'!$A$87:$C$3416,3,FALSE)</f>
        <v>21</v>
      </c>
      <c r="F1539" t="s">
        <v>21632</v>
      </c>
    </row>
    <row r="1540" spans="1:6" x14ac:dyDescent="0.25">
      <c r="A1540" t="s">
        <v>5745</v>
      </c>
      <c r="B1540" s="100" t="s">
        <v>6616</v>
      </c>
      <c r="C1540" s="99" t="s">
        <v>6615</v>
      </c>
      <c r="D1540" s="124">
        <v>3220</v>
      </c>
      <c r="E1540" s="157">
        <f>VLOOKUP(D1540,'SOAT LIQ'!$A$87:$C$3416,3,FALSE)</f>
        <v>21</v>
      </c>
      <c r="F1540" t="s">
        <v>21632</v>
      </c>
    </row>
    <row r="1541" spans="1:6" x14ac:dyDescent="0.25">
      <c r="A1541" t="s">
        <v>5745</v>
      </c>
      <c r="B1541" s="100" t="s">
        <v>6617</v>
      </c>
      <c r="C1541" s="99" t="s">
        <v>6615</v>
      </c>
      <c r="D1541" s="124">
        <v>3220</v>
      </c>
      <c r="E1541" s="157">
        <f>VLOOKUP(D1541,'SOAT LIQ'!$A$87:$C$3416,3,FALSE)</f>
        <v>21</v>
      </c>
      <c r="F1541" t="s">
        <v>21632</v>
      </c>
    </row>
    <row r="1542" spans="1:6" x14ac:dyDescent="0.25">
      <c r="A1542" t="s">
        <v>5745</v>
      </c>
      <c r="B1542" s="100" t="s">
        <v>6618</v>
      </c>
      <c r="C1542" s="99" t="s">
        <v>6615</v>
      </c>
      <c r="D1542" s="124">
        <v>3220</v>
      </c>
      <c r="E1542" s="157">
        <f>VLOOKUP(D1542,'SOAT LIQ'!$A$87:$C$3416,3,FALSE)</f>
        <v>21</v>
      </c>
      <c r="F1542" t="s">
        <v>21632</v>
      </c>
    </row>
    <row r="1543" spans="1:6" x14ac:dyDescent="0.25">
      <c r="A1543" t="s">
        <v>5745</v>
      </c>
      <c r="B1543" s="100" t="s">
        <v>6619</v>
      </c>
      <c r="C1543" s="99" t="s">
        <v>6615</v>
      </c>
      <c r="D1543" s="124">
        <v>3220</v>
      </c>
      <c r="E1543" s="157">
        <f>VLOOKUP(D1543,'SOAT LIQ'!$A$87:$C$3416,3,FALSE)</f>
        <v>21</v>
      </c>
      <c r="F1543" t="s">
        <v>21632</v>
      </c>
    </row>
    <row r="1544" spans="1:6" x14ac:dyDescent="0.25">
      <c r="A1544" t="s">
        <v>5745</v>
      </c>
      <c r="B1544" s="100" t="s">
        <v>6620</v>
      </c>
      <c r="C1544" s="99" t="s">
        <v>6615</v>
      </c>
      <c r="D1544" s="124">
        <v>3220</v>
      </c>
      <c r="E1544" s="157">
        <f>VLOOKUP(D1544,'SOAT LIQ'!$A$87:$C$3416,3,FALSE)</f>
        <v>21</v>
      </c>
      <c r="F1544" t="s">
        <v>21632</v>
      </c>
    </row>
    <row r="1545" spans="1:6" x14ac:dyDescent="0.25">
      <c r="A1545" t="s">
        <v>5745</v>
      </c>
      <c r="B1545" s="100" t="s">
        <v>6621</v>
      </c>
      <c r="C1545" s="99" t="s">
        <v>6622</v>
      </c>
      <c r="D1545" s="124">
        <v>3210</v>
      </c>
      <c r="E1545" s="157">
        <f>VLOOKUP(D1545,'SOAT LIQ'!$A$87:$C$3416,3,FALSE)</f>
        <v>12</v>
      </c>
      <c r="F1545" t="s">
        <v>21632</v>
      </c>
    </row>
    <row r="1546" spans="1:6" x14ac:dyDescent="0.25">
      <c r="A1546" t="s">
        <v>5745</v>
      </c>
      <c r="B1546" s="100" t="s">
        <v>6623</v>
      </c>
      <c r="C1546" s="99" t="s">
        <v>6622</v>
      </c>
      <c r="D1546" s="124">
        <v>3210</v>
      </c>
      <c r="E1546" s="157">
        <f>VLOOKUP(D1546,'SOAT LIQ'!$A$87:$C$3416,3,FALSE)</f>
        <v>12</v>
      </c>
      <c r="F1546" t="s">
        <v>21632</v>
      </c>
    </row>
    <row r="1547" spans="1:6" x14ac:dyDescent="0.25">
      <c r="A1547" t="s">
        <v>5745</v>
      </c>
      <c r="B1547" s="100" t="s">
        <v>6624</v>
      </c>
      <c r="C1547" s="99" t="s">
        <v>6622</v>
      </c>
      <c r="D1547" s="124">
        <v>503003</v>
      </c>
      <c r="E1547" s="157" t="e">
        <f>VLOOKUP(D1547,'SOAT LIQ'!$A$87:$C$3416,3,FALSE)</f>
        <v>#N/A</v>
      </c>
      <c r="F1547" t="s">
        <v>21632</v>
      </c>
    </row>
    <row r="1548" spans="1:6" x14ac:dyDescent="0.25">
      <c r="A1548" t="s">
        <v>5745</v>
      </c>
      <c r="B1548" s="100" t="s">
        <v>6625</v>
      </c>
      <c r="C1548" s="99" t="s">
        <v>6622</v>
      </c>
      <c r="D1548" s="124">
        <v>503003</v>
      </c>
      <c r="E1548" s="157" t="e">
        <f>VLOOKUP(D1548,'SOAT LIQ'!$A$87:$C$3416,3,FALSE)</f>
        <v>#N/A</v>
      </c>
      <c r="F1548" t="s">
        <v>21632</v>
      </c>
    </row>
    <row r="1549" spans="1:6" x14ac:dyDescent="0.25">
      <c r="A1549" t="s">
        <v>5745</v>
      </c>
      <c r="B1549" s="100" t="s">
        <v>6626</v>
      </c>
      <c r="C1549" s="99" t="s">
        <v>6627</v>
      </c>
      <c r="D1549" s="124">
        <v>503003</v>
      </c>
      <c r="E1549" s="157" t="e">
        <f>VLOOKUP(D1549,'SOAT LIQ'!$A$87:$C$3416,3,FALSE)</f>
        <v>#N/A</v>
      </c>
      <c r="F1549" t="s">
        <v>21632</v>
      </c>
    </row>
    <row r="1550" spans="1:6" x14ac:dyDescent="0.25">
      <c r="A1550" t="s">
        <v>5745</v>
      </c>
      <c r="B1550" s="100" t="s">
        <v>6628</v>
      </c>
      <c r="C1550" s="99" t="s">
        <v>6627</v>
      </c>
      <c r="D1550" s="124">
        <v>503003</v>
      </c>
      <c r="E1550" s="157" t="e">
        <f>VLOOKUP(D1550,'SOAT LIQ'!$A$87:$C$3416,3,FALSE)</f>
        <v>#N/A</v>
      </c>
      <c r="F1550" t="s">
        <v>21632</v>
      </c>
    </row>
    <row r="1551" spans="1:6" x14ac:dyDescent="0.25">
      <c r="A1551" t="s">
        <v>5745</v>
      </c>
      <c r="B1551" s="100" t="s">
        <v>6629</v>
      </c>
      <c r="C1551" s="99" t="s">
        <v>6627</v>
      </c>
      <c r="D1551" s="124">
        <v>3210</v>
      </c>
      <c r="E1551" s="157">
        <f>VLOOKUP(D1551,'SOAT LIQ'!$A$87:$C$3416,3,FALSE)</f>
        <v>12</v>
      </c>
      <c r="F1551" t="s">
        <v>21632</v>
      </c>
    </row>
    <row r="1552" spans="1:6" x14ac:dyDescent="0.25">
      <c r="A1552" t="s">
        <v>5745</v>
      </c>
      <c r="B1552" s="100" t="s">
        <v>6630</v>
      </c>
      <c r="C1552" s="99" t="s">
        <v>6627</v>
      </c>
      <c r="D1552" s="124">
        <v>3210</v>
      </c>
      <c r="E1552" s="157">
        <f>VLOOKUP(D1552,'SOAT LIQ'!$A$87:$C$3416,3,FALSE)</f>
        <v>12</v>
      </c>
      <c r="F1552" t="s">
        <v>21632</v>
      </c>
    </row>
    <row r="1553" spans="1:6" x14ac:dyDescent="0.25">
      <c r="A1553" t="s">
        <v>5745</v>
      </c>
      <c r="B1553" s="100" t="s">
        <v>6631</v>
      </c>
      <c r="C1553" s="99" t="s">
        <v>6632</v>
      </c>
      <c r="D1553" s="124">
        <v>3111</v>
      </c>
      <c r="E1553" s="157">
        <f>VLOOKUP(D1553,'SOAT LIQ'!$A$87:$C$3416,3,FALSE)</f>
        <v>7</v>
      </c>
      <c r="F1553" t="s">
        <v>21632</v>
      </c>
    </row>
    <row r="1554" spans="1:6" x14ac:dyDescent="0.25">
      <c r="A1554" t="s">
        <v>5745</v>
      </c>
      <c r="B1554" s="100" t="s">
        <v>6633</v>
      </c>
      <c r="C1554" s="99" t="s">
        <v>6632</v>
      </c>
      <c r="D1554" s="124">
        <v>3111</v>
      </c>
      <c r="E1554" s="157">
        <f>VLOOKUP(D1554,'SOAT LIQ'!$A$87:$C$3416,3,FALSE)</f>
        <v>7</v>
      </c>
      <c r="F1554" t="s">
        <v>21632</v>
      </c>
    </row>
    <row r="1555" spans="1:6" x14ac:dyDescent="0.25">
      <c r="A1555" t="s">
        <v>5745</v>
      </c>
      <c r="B1555" s="100" t="s">
        <v>6634</v>
      </c>
      <c r="C1555" s="99" t="s">
        <v>6627</v>
      </c>
      <c r="D1555" s="124">
        <v>3232</v>
      </c>
      <c r="E1555" s="157">
        <f>VLOOKUP(D1555,'SOAT LIQ'!$A$87:$C$3416,3,FALSE)</f>
        <v>13</v>
      </c>
      <c r="F1555" t="s">
        <v>21632</v>
      </c>
    </row>
    <row r="1556" spans="1:6" x14ac:dyDescent="0.25">
      <c r="A1556" t="s">
        <v>5745</v>
      </c>
      <c r="B1556" s="100" t="s">
        <v>6635</v>
      </c>
      <c r="C1556" s="99" t="s">
        <v>6636</v>
      </c>
      <c r="D1556" s="124">
        <v>3201</v>
      </c>
      <c r="E1556" s="157">
        <f>VLOOKUP(D1556,'SOAT LIQ'!$A$87:$C$3416,3,FALSE)</f>
        <v>6</v>
      </c>
      <c r="F1556" t="s">
        <v>21632</v>
      </c>
    </row>
    <row r="1557" spans="1:6" x14ac:dyDescent="0.25">
      <c r="A1557" t="s">
        <v>5745</v>
      </c>
      <c r="B1557" s="100" t="s">
        <v>6637</v>
      </c>
      <c r="C1557" s="99" t="s">
        <v>6636</v>
      </c>
      <c r="D1557" s="124">
        <v>3201</v>
      </c>
      <c r="E1557" s="157">
        <f>VLOOKUP(D1557,'SOAT LIQ'!$A$87:$C$3416,3,FALSE)</f>
        <v>6</v>
      </c>
      <c r="F1557" t="s">
        <v>21632</v>
      </c>
    </row>
    <row r="1558" spans="1:6" x14ac:dyDescent="0.25">
      <c r="A1558" t="s">
        <v>5745</v>
      </c>
      <c r="B1558" s="100" t="s">
        <v>6638</v>
      </c>
      <c r="C1558" s="99" t="s">
        <v>6636</v>
      </c>
      <c r="D1558" s="124">
        <v>3202</v>
      </c>
      <c r="E1558" s="157">
        <f>VLOOKUP(D1558,'SOAT LIQ'!$A$87:$C$3416,3,FALSE)</f>
        <v>3</v>
      </c>
      <c r="F1558" t="s">
        <v>21632</v>
      </c>
    </row>
    <row r="1559" spans="1:6" x14ac:dyDescent="0.25">
      <c r="A1559" t="s">
        <v>5745</v>
      </c>
      <c r="B1559" s="100" t="s">
        <v>6639</v>
      </c>
      <c r="C1559" s="99" t="s">
        <v>6636</v>
      </c>
      <c r="D1559" s="124">
        <v>3202</v>
      </c>
      <c r="E1559" s="157">
        <f>VLOOKUP(D1559,'SOAT LIQ'!$A$87:$C$3416,3,FALSE)</f>
        <v>3</v>
      </c>
      <c r="F1559" t="s">
        <v>21632</v>
      </c>
    </row>
    <row r="1560" spans="1:6" x14ac:dyDescent="0.25">
      <c r="A1560" t="s">
        <v>5745</v>
      </c>
      <c r="B1560" s="100" t="s">
        <v>6641</v>
      </c>
      <c r="C1560" s="99" t="s">
        <v>6640</v>
      </c>
      <c r="D1560" s="124">
        <v>3101</v>
      </c>
      <c r="E1560" s="157">
        <f>VLOOKUP(D1560,'SOAT LIQ'!$A$87:$C$3416,3,FALSE)</f>
        <v>5</v>
      </c>
      <c r="F1560" t="s">
        <v>21632</v>
      </c>
    </row>
    <row r="1561" spans="1:6" x14ac:dyDescent="0.25">
      <c r="A1561" t="s">
        <v>5745</v>
      </c>
      <c r="B1561" s="100" t="s">
        <v>6643</v>
      </c>
      <c r="C1561" s="99" t="s">
        <v>6642</v>
      </c>
      <c r="D1561" s="124">
        <v>3202</v>
      </c>
      <c r="E1561" s="157">
        <f>VLOOKUP(D1561,'SOAT LIQ'!$A$87:$C$3416,3,FALSE)</f>
        <v>3</v>
      </c>
      <c r="F1561" t="s">
        <v>21632</v>
      </c>
    </row>
    <row r="1562" spans="1:6" x14ac:dyDescent="0.25">
      <c r="A1562" t="s">
        <v>5745</v>
      </c>
      <c r="B1562" s="100" t="s">
        <v>6644</v>
      </c>
      <c r="C1562" s="99" t="s">
        <v>6642</v>
      </c>
      <c r="D1562" s="124">
        <v>3202</v>
      </c>
      <c r="E1562" s="157">
        <f>VLOOKUP(D1562,'SOAT LIQ'!$A$87:$C$3416,3,FALSE)</f>
        <v>3</v>
      </c>
      <c r="F1562" t="s">
        <v>21632</v>
      </c>
    </row>
    <row r="1563" spans="1:6" x14ac:dyDescent="0.25">
      <c r="A1563" t="s">
        <v>5745</v>
      </c>
      <c r="B1563" s="100" t="s">
        <v>6645</v>
      </c>
      <c r="C1563" s="99" t="s">
        <v>6636</v>
      </c>
      <c r="D1563" s="124">
        <v>27116</v>
      </c>
      <c r="E1563" s="157" t="e">
        <f>VLOOKUP(D1563,'SOAT LIQ'!$A$87:$C$3416,3,FALSE)</f>
        <v>#N/A</v>
      </c>
      <c r="F1563" t="s">
        <v>21632</v>
      </c>
    </row>
    <row r="1564" spans="1:6" x14ac:dyDescent="0.25">
      <c r="A1564" t="s">
        <v>5745</v>
      </c>
      <c r="B1564" s="100" t="s">
        <v>6646</v>
      </c>
      <c r="C1564" s="99" t="s">
        <v>6636</v>
      </c>
      <c r="D1564" s="124">
        <v>3201</v>
      </c>
      <c r="E1564" s="157">
        <f>VLOOKUP(D1564,'SOAT LIQ'!$A$87:$C$3416,3,FALSE)</f>
        <v>6</v>
      </c>
      <c r="F1564" t="s">
        <v>21632</v>
      </c>
    </row>
    <row r="1565" spans="1:6" x14ac:dyDescent="0.25">
      <c r="A1565" t="s">
        <v>5745</v>
      </c>
      <c r="B1565" s="100" t="s">
        <v>6647</v>
      </c>
      <c r="C1565" s="99" t="s">
        <v>6636</v>
      </c>
      <c r="D1565" s="124">
        <v>3201</v>
      </c>
      <c r="E1565" s="157">
        <f>VLOOKUP(D1565,'SOAT LIQ'!$A$87:$C$3416,3,FALSE)</f>
        <v>6</v>
      </c>
      <c r="F1565" t="s">
        <v>21632</v>
      </c>
    </row>
    <row r="1566" spans="1:6" x14ac:dyDescent="0.25">
      <c r="A1566" t="s">
        <v>5745</v>
      </c>
      <c r="B1566" s="100" t="s">
        <v>6648</v>
      </c>
      <c r="C1566" s="99" t="s">
        <v>6636</v>
      </c>
      <c r="D1566" s="124">
        <v>17220</v>
      </c>
      <c r="E1566" s="157">
        <f>VLOOKUP(D1566,'SOAT LIQ'!$A$87:$C$3416,3,FALSE)</f>
        <v>3</v>
      </c>
      <c r="F1566" t="s">
        <v>21632</v>
      </c>
    </row>
    <row r="1567" spans="1:6" x14ac:dyDescent="0.25">
      <c r="A1567" t="s">
        <v>5745</v>
      </c>
      <c r="B1567" s="100" t="s">
        <v>6649</v>
      </c>
      <c r="C1567" s="99" t="s">
        <v>6636</v>
      </c>
      <c r="D1567" s="124">
        <v>3201</v>
      </c>
      <c r="E1567" s="157">
        <f>VLOOKUP(D1567,'SOAT LIQ'!$A$87:$C$3416,3,FALSE)</f>
        <v>6</v>
      </c>
      <c r="F1567" t="s">
        <v>21632</v>
      </c>
    </row>
    <row r="1568" spans="1:6" x14ac:dyDescent="0.25">
      <c r="A1568" t="s">
        <v>5745</v>
      </c>
      <c r="B1568" s="100" t="s">
        <v>6650</v>
      </c>
      <c r="C1568" s="99" t="s">
        <v>6548</v>
      </c>
      <c r="D1568" s="124">
        <v>3233</v>
      </c>
      <c r="E1568" s="157">
        <f>VLOOKUP(D1568,'SOAT LIQ'!$A$87:$C$3416,3,FALSE)</f>
        <v>12</v>
      </c>
      <c r="F1568" t="s">
        <v>21632</v>
      </c>
    </row>
    <row r="1569" spans="1:6" x14ac:dyDescent="0.25">
      <c r="A1569" t="s">
        <v>5142</v>
      </c>
      <c r="B1569" s="100" t="s">
        <v>6650</v>
      </c>
      <c r="C1569" s="99" t="s">
        <v>6548</v>
      </c>
      <c r="D1569" s="124">
        <v>3233</v>
      </c>
      <c r="E1569" s="157">
        <f>VLOOKUP(D1569,'SOAT LIQ'!$A$87:$C$3416,3,FALSE)</f>
        <v>12</v>
      </c>
      <c r="F1569" t="s">
        <v>21632</v>
      </c>
    </row>
    <row r="1570" spans="1:6" x14ac:dyDescent="0.25">
      <c r="A1570" t="s">
        <v>5745</v>
      </c>
      <c r="B1570" s="100" t="s">
        <v>6651</v>
      </c>
      <c r="C1570" s="99" t="s">
        <v>6548</v>
      </c>
      <c r="D1570" s="124">
        <v>3233</v>
      </c>
      <c r="E1570" s="157">
        <f>VLOOKUP(D1570,'SOAT LIQ'!$A$87:$C$3416,3,FALSE)</f>
        <v>12</v>
      </c>
      <c r="F1570" t="s">
        <v>21632</v>
      </c>
    </row>
    <row r="1571" spans="1:6" x14ac:dyDescent="0.25">
      <c r="A1571" t="s">
        <v>5745</v>
      </c>
      <c r="B1571" s="100" t="s">
        <v>6652</v>
      </c>
      <c r="C1571" s="99" t="s">
        <v>6548</v>
      </c>
      <c r="D1571" s="124">
        <v>3232</v>
      </c>
      <c r="E1571" s="157">
        <f>VLOOKUP(D1571,'SOAT LIQ'!$A$87:$C$3416,3,FALSE)</f>
        <v>13</v>
      </c>
      <c r="F1571" t="s">
        <v>21632</v>
      </c>
    </row>
    <row r="1572" spans="1:6" x14ac:dyDescent="0.25">
      <c r="A1572" t="s">
        <v>5745</v>
      </c>
      <c r="B1572" s="100" t="s">
        <v>6653</v>
      </c>
      <c r="C1572" s="99" t="s">
        <v>6548</v>
      </c>
      <c r="D1572" s="124">
        <v>3232</v>
      </c>
      <c r="E1572" s="157">
        <f>VLOOKUP(D1572,'SOAT LIQ'!$A$87:$C$3416,3,FALSE)</f>
        <v>13</v>
      </c>
      <c r="F1572" t="s">
        <v>21632</v>
      </c>
    </row>
    <row r="1573" spans="1:6" x14ac:dyDescent="0.25">
      <c r="A1573" t="s">
        <v>5745</v>
      </c>
      <c r="B1573" s="100" t="s">
        <v>6654</v>
      </c>
      <c r="C1573" s="99" t="s">
        <v>6548</v>
      </c>
      <c r="D1573" s="124">
        <v>3232</v>
      </c>
      <c r="E1573" s="157">
        <f>VLOOKUP(D1573,'SOAT LIQ'!$A$87:$C$3416,3,FALSE)</f>
        <v>13</v>
      </c>
      <c r="F1573" t="s">
        <v>21632</v>
      </c>
    </row>
    <row r="1574" spans="1:6" x14ac:dyDescent="0.25">
      <c r="A1574" t="s">
        <v>5142</v>
      </c>
      <c r="B1574" s="100" t="s">
        <v>6654</v>
      </c>
      <c r="C1574" s="99" t="s">
        <v>6548</v>
      </c>
      <c r="D1574" s="124">
        <v>3232</v>
      </c>
      <c r="E1574" s="157">
        <f>VLOOKUP(D1574,'SOAT LIQ'!$A$87:$C$3416,3,FALSE)</f>
        <v>13</v>
      </c>
      <c r="F1574" t="s">
        <v>21632</v>
      </c>
    </row>
    <row r="1575" spans="1:6" x14ac:dyDescent="0.25">
      <c r="A1575" t="s">
        <v>5745</v>
      </c>
      <c r="B1575" s="100" t="s">
        <v>6655</v>
      </c>
      <c r="C1575" s="99" t="s">
        <v>6548</v>
      </c>
      <c r="D1575" s="124">
        <v>3233</v>
      </c>
      <c r="E1575" s="157">
        <f>VLOOKUP(D1575,'SOAT LIQ'!$A$87:$C$3416,3,FALSE)</f>
        <v>12</v>
      </c>
      <c r="F1575" t="s">
        <v>21632</v>
      </c>
    </row>
    <row r="1576" spans="1:6" x14ac:dyDescent="0.25">
      <c r="A1576" t="s">
        <v>5745</v>
      </c>
      <c r="B1576" s="100" t="s">
        <v>6656</v>
      </c>
      <c r="C1576" s="99" t="s">
        <v>6548</v>
      </c>
      <c r="D1576" s="124">
        <v>3232</v>
      </c>
      <c r="E1576" s="157">
        <f>VLOOKUP(D1576,'SOAT LIQ'!$A$87:$C$3416,3,FALSE)</f>
        <v>13</v>
      </c>
      <c r="F1576" t="s">
        <v>21632</v>
      </c>
    </row>
    <row r="1577" spans="1:6" x14ac:dyDescent="0.25">
      <c r="A1577" t="s">
        <v>5745</v>
      </c>
      <c r="B1577" s="100" t="s">
        <v>6657</v>
      </c>
      <c r="C1577" s="99" t="s">
        <v>6548</v>
      </c>
      <c r="D1577" s="124">
        <v>3232</v>
      </c>
      <c r="E1577" s="157">
        <f>VLOOKUP(D1577,'SOAT LIQ'!$A$87:$C$3416,3,FALSE)</f>
        <v>13</v>
      </c>
      <c r="F1577" t="s">
        <v>21632</v>
      </c>
    </row>
    <row r="1578" spans="1:6" x14ac:dyDescent="0.25">
      <c r="A1578" t="s">
        <v>5745</v>
      </c>
      <c r="B1578" s="100" t="s">
        <v>6658</v>
      </c>
      <c r="C1578" s="99" t="s">
        <v>6548</v>
      </c>
      <c r="D1578" s="124">
        <v>3232</v>
      </c>
      <c r="E1578" s="157">
        <f>VLOOKUP(D1578,'SOAT LIQ'!$A$87:$C$3416,3,FALSE)</f>
        <v>13</v>
      </c>
      <c r="F1578" t="s">
        <v>21632</v>
      </c>
    </row>
    <row r="1579" spans="1:6" x14ac:dyDescent="0.25">
      <c r="A1579" t="s">
        <v>5745</v>
      </c>
      <c r="B1579" s="100" t="s">
        <v>6659</v>
      </c>
      <c r="C1579" s="99" t="s">
        <v>6548</v>
      </c>
      <c r="D1579" s="124">
        <v>3232</v>
      </c>
      <c r="E1579" s="157">
        <f>VLOOKUP(D1579,'SOAT LIQ'!$A$87:$C$3416,3,FALSE)</f>
        <v>13</v>
      </c>
      <c r="F1579" t="s">
        <v>21632</v>
      </c>
    </row>
    <row r="1580" spans="1:6" x14ac:dyDescent="0.25">
      <c r="A1580" t="s">
        <v>5745</v>
      </c>
      <c r="B1580" s="100" t="s">
        <v>6660</v>
      </c>
      <c r="C1580" s="99" t="s">
        <v>6548</v>
      </c>
      <c r="D1580" s="124">
        <v>3232</v>
      </c>
      <c r="E1580" s="157">
        <f>VLOOKUP(D1580,'SOAT LIQ'!$A$87:$C$3416,3,FALSE)</f>
        <v>13</v>
      </c>
      <c r="F1580" t="s">
        <v>21632</v>
      </c>
    </row>
    <row r="1581" spans="1:6" x14ac:dyDescent="0.25">
      <c r="A1581" t="s">
        <v>5745</v>
      </c>
      <c r="B1581" s="100" t="s">
        <v>6661</v>
      </c>
      <c r="C1581" s="99" t="s">
        <v>6548</v>
      </c>
      <c r="D1581" s="124">
        <v>3232</v>
      </c>
      <c r="E1581" s="157">
        <f>VLOOKUP(D1581,'SOAT LIQ'!$A$87:$C$3416,3,FALSE)</f>
        <v>13</v>
      </c>
      <c r="F1581" t="s">
        <v>21632</v>
      </c>
    </row>
    <row r="1582" spans="1:6" x14ac:dyDescent="0.25">
      <c r="A1582" t="s">
        <v>5745</v>
      </c>
      <c r="B1582" s="100" t="s">
        <v>6662</v>
      </c>
      <c r="C1582" s="99" t="s">
        <v>6548</v>
      </c>
      <c r="D1582" s="124">
        <v>3232</v>
      </c>
      <c r="E1582" s="157">
        <f>VLOOKUP(D1582,'SOAT LIQ'!$A$87:$C$3416,3,FALSE)</f>
        <v>13</v>
      </c>
      <c r="F1582" t="s">
        <v>21632</v>
      </c>
    </row>
    <row r="1583" spans="1:6" x14ac:dyDescent="0.25">
      <c r="A1583" t="s">
        <v>5745</v>
      </c>
      <c r="B1583" s="100" t="s">
        <v>6663</v>
      </c>
      <c r="C1583" s="99" t="s">
        <v>6548</v>
      </c>
      <c r="D1583" s="124">
        <v>3232</v>
      </c>
      <c r="E1583" s="157">
        <f>VLOOKUP(D1583,'SOAT LIQ'!$A$87:$C$3416,3,FALSE)</f>
        <v>13</v>
      </c>
      <c r="F1583" t="s">
        <v>21632</v>
      </c>
    </row>
    <row r="1584" spans="1:6" x14ac:dyDescent="0.25">
      <c r="A1584" t="s">
        <v>5745</v>
      </c>
      <c r="B1584" s="100" t="s">
        <v>6665</v>
      </c>
      <c r="C1584" s="99" t="s">
        <v>6664</v>
      </c>
      <c r="D1584" s="124">
        <v>3302</v>
      </c>
      <c r="E1584" s="157">
        <f>VLOOKUP(D1584,'SOAT LIQ'!$A$87:$C$3416,3,FALSE)</f>
        <v>22</v>
      </c>
      <c r="F1584" t="s">
        <v>21632</v>
      </c>
    </row>
    <row r="1585" spans="1:6" x14ac:dyDescent="0.25">
      <c r="A1585" t="s">
        <v>5745</v>
      </c>
      <c r="B1585" s="100" t="s">
        <v>6666</v>
      </c>
      <c r="C1585" s="99" t="s">
        <v>6664</v>
      </c>
      <c r="D1585" s="124">
        <v>3302</v>
      </c>
      <c r="E1585" s="157">
        <f>VLOOKUP(D1585,'SOAT LIQ'!$A$87:$C$3416,3,FALSE)</f>
        <v>22</v>
      </c>
      <c r="F1585" t="s">
        <v>21632</v>
      </c>
    </row>
    <row r="1586" spans="1:6" x14ac:dyDescent="0.25">
      <c r="A1586" t="s">
        <v>5745</v>
      </c>
      <c r="B1586" s="100" t="s">
        <v>6667</v>
      </c>
      <c r="C1586" s="99" t="s">
        <v>5740</v>
      </c>
      <c r="D1586" s="124">
        <v>3301</v>
      </c>
      <c r="E1586" s="157">
        <f>VLOOKUP(D1586,'SOAT LIQ'!$A$87:$C$3416,3,FALSE)</f>
        <v>22</v>
      </c>
      <c r="F1586" t="s">
        <v>21632</v>
      </c>
    </row>
    <row r="1587" spans="1:6" x14ac:dyDescent="0.25">
      <c r="A1587" t="s">
        <v>5142</v>
      </c>
      <c r="B1587" s="100" t="s">
        <v>6667</v>
      </c>
      <c r="C1587" s="99" t="s">
        <v>5740</v>
      </c>
      <c r="D1587" s="124">
        <v>3301</v>
      </c>
      <c r="E1587" s="157">
        <f>VLOOKUP(D1587,'SOAT LIQ'!$A$87:$C$3416,3,FALSE)</f>
        <v>22</v>
      </c>
      <c r="F1587" t="s">
        <v>21632</v>
      </c>
    </row>
    <row r="1588" spans="1:6" x14ac:dyDescent="0.25">
      <c r="A1588" t="s">
        <v>5745</v>
      </c>
      <c r="B1588" s="100" t="s">
        <v>6668</v>
      </c>
      <c r="C1588" s="99" t="s">
        <v>5740</v>
      </c>
      <c r="D1588" s="124">
        <v>3302</v>
      </c>
      <c r="E1588" s="157">
        <f>VLOOKUP(D1588,'SOAT LIQ'!$A$87:$C$3416,3,FALSE)</f>
        <v>22</v>
      </c>
      <c r="F1588" t="s">
        <v>21632</v>
      </c>
    </row>
    <row r="1589" spans="1:6" x14ac:dyDescent="0.25">
      <c r="A1589" t="s">
        <v>5142</v>
      </c>
      <c r="B1589" s="100" t="s">
        <v>6668</v>
      </c>
      <c r="C1589" s="99" t="s">
        <v>5740</v>
      </c>
      <c r="D1589" s="124">
        <v>3302</v>
      </c>
      <c r="E1589" s="157">
        <f>VLOOKUP(D1589,'SOAT LIQ'!$A$87:$C$3416,3,FALSE)</f>
        <v>22</v>
      </c>
      <c r="F1589" t="s">
        <v>21632</v>
      </c>
    </row>
    <row r="1590" spans="1:6" x14ac:dyDescent="0.25">
      <c r="A1590" t="s">
        <v>5142</v>
      </c>
      <c r="B1590" s="100" t="s">
        <v>6669</v>
      </c>
      <c r="C1590" s="99" t="s">
        <v>5740</v>
      </c>
      <c r="D1590" s="124">
        <v>3111</v>
      </c>
      <c r="E1590" s="157">
        <f>VLOOKUP(D1590,'SOAT LIQ'!$A$87:$C$3416,3,FALSE)</f>
        <v>7</v>
      </c>
      <c r="F1590" t="s">
        <v>21632</v>
      </c>
    </row>
    <row r="1591" spans="1:6" x14ac:dyDescent="0.25">
      <c r="A1591" t="s">
        <v>5745</v>
      </c>
      <c r="B1591" s="100" t="s">
        <v>6669</v>
      </c>
      <c r="C1591" s="99" t="s">
        <v>5740</v>
      </c>
      <c r="D1591" s="124">
        <v>3111</v>
      </c>
      <c r="E1591" s="157">
        <f>VLOOKUP(D1591,'SOAT LIQ'!$A$87:$C$3416,3,FALSE)</f>
        <v>7</v>
      </c>
      <c r="F1591" t="s">
        <v>21632</v>
      </c>
    </row>
    <row r="1592" spans="1:6" x14ac:dyDescent="0.25">
      <c r="A1592" t="s">
        <v>5142</v>
      </c>
      <c r="B1592" s="100" t="s">
        <v>6670</v>
      </c>
      <c r="C1592" s="99" t="s">
        <v>5740</v>
      </c>
      <c r="D1592" s="124">
        <v>3111</v>
      </c>
      <c r="E1592" s="157">
        <f>VLOOKUP(D1592,'SOAT LIQ'!$A$87:$C$3416,3,FALSE)</f>
        <v>7</v>
      </c>
      <c r="F1592" t="s">
        <v>21632</v>
      </c>
    </row>
    <row r="1593" spans="1:6" x14ac:dyDescent="0.25">
      <c r="A1593" t="s">
        <v>5745</v>
      </c>
      <c r="B1593" s="100" t="s">
        <v>6670</v>
      </c>
      <c r="C1593" s="99" t="s">
        <v>5740</v>
      </c>
      <c r="D1593" s="124">
        <v>3111</v>
      </c>
      <c r="E1593" s="157">
        <f>VLOOKUP(D1593,'SOAT LIQ'!$A$87:$C$3416,3,FALSE)</f>
        <v>7</v>
      </c>
      <c r="F1593" t="s">
        <v>21632</v>
      </c>
    </row>
    <row r="1594" spans="1:6" x14ac:dyDescent="0.25">
      <c r="A1594" t="s">
        <v>5745</v>
      </c>
      <c r="B1594" s="100" t="s">
        <v>6672</v>
      </c>
      <c r="C1594" s="99" t="s">
        <v>6671</v>
      </c>
      <c r="D1594" s="124">
        <v>3233</v>
      </c>
      <c r="E1594" s="157">
        <f>VLOOKUP(D1594,'SOAT LIQ'!$A$87:$C$3416,3,FALSE)</f>
        <v>12</v>
      </c>
      <c r="F1594" t="s">
        <v>21632</v>
      </c>
    </row>
    <row r="1595" spans="1:6" x14ac:dyDescent="0.25">
      <c r="A1595" t="s">
        <v>5142</v>
      </c>
      <c r="B1595" s="100" t="s">
        <v>6672</v>
      </c>
      <c r="C1595" s="99" t="s">
        <v>6671</v>
      </c>
      <c r="D1595" s="124">
        <v>3233</v>
      </c>
      <c r="E1595" s="157">
        <f>VLOOKUP(D1595,'SOAT LIQ'!$A$87:$C$3416,3,FALSE)</f>
        <v>12</v>
      </c>
      <c r="F1595" t="s">
        <v>21632</v>
      </c>
    </row>
    <row r="1596" spans="1:6" x14ac:dyDescent="0.25">
      <c r="A1596" t="s">
        <v>5745</v>
      </c>
      <c r="B1596" s="100" t="s">
        <v>6673</v>
      </c>
      <c r="C1596" s="99" t="s">
        <v>6674</v>
      </c>
      <c r="D1596" s="124">
        <v>3311</v>
      </c>
      <c r="E1596" s="157">
        <f>VLOOKUP(D1596,'SOAT LIQ'!$A$87:$C$3416,3,FALSE)</f>
        <v>23</v>
      </c>
      <c r="F1596" t="s">
        <v>21632</v>
      </c>
    </row>
    <row r="1597" spans="1:6" x14ac:dyDescent="0.25">
      <c r="A1597" t="s">
        <v>5745</v>
      </c>
      <c r="B1597" s="100" t="s">
        <v>6675</v>
      </c>
      <c r="C1597" s="99" t="s">
        <v>6674</v>
      </c>
      <c r="D1597" s="124">
        <v>3311</v>
      </c>
      <c r="E1597" s="157">
        <f>VLOOKUP(D1597,'SOAT LIQ'!$A$87:$C$3416,3,FALSE)</f>
        <v>23</v>
      </c>
      <c r="F1597" t="s">
        <v>21632</v>
      </c>
    </row>
    <row r="1598" spans="1:6" x14ac:dyDescent="0.25">
      <c r="A1598" t="s">
        <v>5745</v>
      </c>
      <c r="B1598" s="100" t="s">
        <v>6676</v>
      </c>
      <c r="C1598" s="99" t="s">
        <v>6674</v>
      </c>
      <c r="D1598" s="124">
        <v>3311</v>
      </c>
      <c r="E1598" s="157">
        <f>VLOOKUP(D1598,'SOAT LIQ'!$A$87:$C$3416,3,FALSE)</f>
        <v>23</v>
      </c>
      <c r="F1598" t="s">
        <v>21632</v>
      </c>
    </row>
    <row r="1599" spans="1:6" x14ac:dyDescent="0.25">
      <c r="A1599" t="s">
        <v>5745</v>
      </c>
      <c r="B1599" s="100" t="s">
        <v>6677</v>
      </c>
      <c r="C1599" s="99" t="s">
        <v>6674</v>
      </c>
      <c r="D1599" s="124">
        <v>3311</v>
      </c>
      <c r="E1599" s="157">
        <f>VLOOKUP(D1599,'SOAT LIQ'!$A$87:$C$3416,3,FALSE)</f>
        <v>23</v>
      </c>
      <c r="F1599" t="s">
        <v>21632</v>
      </c>
    </row>
    <row r="1600" spans="1:6" x14ac:dyDescent="0.25">
      <c r="A1600" t="s">
        <v>5745</v>
      </c>
      <c r="B1600" s="100" t="s">
        <v>6678</v>
      </c>
      <c r="C1600" s="99" t="s">
        <v>6679</v>
      </c>
      <c r="D1600" s="124">
        <v>39143</v>
      </c>
      <c r="E1600" s="157" t="e">
        <f>VLOOKUP(D1600,'SOAT LIQ'!$A$87:$C$3416,3,FALSE)</f>
        <v>#N/A</v>
      </c>
      <c r="F1600" t="s">
        <v>21632</v>
      </c>
    </row>
    <row r="1601" spans="1:6" x14ac:dyDescent="0.25">
      <c r="A1601" t="s">
        <v>5745</v>
      </c>
      <c r="B1601" s="100" t="s">
        <v>6680</v>
      </c>
      <c r="C1601" s="99" t="s">
        <v>6615</v>
      </c>
      <c r="D1601" s="124">
        <v>3230</v>
      </c>
      <c r="E1601" s="157">
        <f>VLOOKUP(D1601,'SOAT LIQ'!$A$87:$C$3416,3,FALSE)</f>
        <v>22</v>
      </c>
      <c r="F1601" t="s">
        <v>21632</v>
      </c>
    </row>
    <row r="1602" spans="1:6" x14ac:dyDescent="0.25">
      <c r="A1602" t="s">
        <v>5745</v>
      </c>
      <c r="B1602" s="100" t="s">
        <v>6681</v>
      </c>
      <c r="C1602" s="99" t="s">
        <v>6682</v>
      </c>
      <c r="D1602" s="124">
        <v>3450</v>
      </c>
      <c r="E1602" s="157">
        <f>VLOOKUP(D1602,'SOAT LIQ'!$A$87:$C$3416,3,FALSE)</f>
        <v>12</v>
      </c>
      <c r="F1602" t="s">
        <v>21632</v>
      </c>
    </row>
    <row r="1603" spans="1:6" x14ac:dyDescent="0.25">
      <c r="A1603" t="s">
        <v>5745</v>
      </c>
      <c r="B1603" s="100" t="s">
        <v>6683</v>
      </c>
      <c r="C1603" s="99" t="s">
        <v>6682</v>
      </c>
      <c r="D1603" s="124">
        <v>27121</v>
      </c>
      <c r="E1603" s="157" t="e">
        <f>VLOOKUP(D1603,'SOAT LIQ'!$A$87:$C$3416,3,FALSE)</f>
        <v>#N/A</v>
      </c>
      <c r="F1603" t="s">
        <v>21632</v>
      </c>
    </row>
    <row r="1604" spans="1:6" x14ac:dyDescent="0.25">
      <c r="A1604" t="s">
        <v>5745</v>
      </c>
      <c r="B1604" s="100" t="s">
        <v>6684</v>
      </c>
      <c r="C1604" s="99" t="s">
        <v>6682</v>
      </c>
      <c r="D1604" s="124">
        <v>27121</v>
      </c>
      <c r="E1604" s="157" t="e">
        <f>VLOOKUP(D1604,'SOAT LIQ'!$A$87:$C$3416,3,FALSE)</f>
        <v>#N/A</v>
      </c>
      <c r="F1604" t="s">
        <v>21632</v>
      </c>
    </row>
    <row r="1605" spans="1:6" x14ac:dyDescent="0.25">
      <c r="A1605" t="s">
        <v>5745</v>
      </c>
      <c r="B1605" s="100" t="s">
        <v>6685</v>
      </c>
      <c r="C1605" s="99" t="s">
        <v>6682</v>
      </c>
      <c r="D1605" s="124">
        <v>27122</v>
      </c>
      <c r="E1605" s="157" t="e">
        <f>VLOOKUP(D1605,'SOAT LIQ'!$A$87:$C$3416,3,FALSE)</f>
        <v>#N/A</v>
      </c>
      <c r="F1605" t="s">
        <v>21632</v>
      </c>
    </row>
    <row r="1606" spans="1:6" x14ac:dyDescent="0.25">
      <c r="A1606" t="s">
        <v>5745</v>
      </c>
      <c r="B1606" s="100" t="s">
        <v>6686</v>
      </c>
      <c r="C1606" s="99" t="s">
        <v>6682</v>
      </c>
      <c r="D1606" s="124">
        <v>27122</v>
      </c>
      <c r="E1606" s="157" t="e">
        <f>VLOOKUP(D1606,'SOAT LIQ'!$A$87:$C$3416,3,FALSE)</f>
        <v>#N/A</v>
      </c>
      <c r="F1606" t="s">
        <v>21632</v>
      </c>
    </row>
    <row r="1607" spans="1:6" x14ac:dyDescent="0.25">
      <c r="A1607" t="s">
        <v>5745</v>
      </c>
      <c r="B1607" s="100" t="s">
        <v>6687</v>
      </c>
      <c r="C1607" s="99" t="s">
        <v>6682</v>
      </c>
      <c r="D1607" s="124">
        <v>27122</v>
      </c>
      <c r="E1607" s="157" t="e">
        <f>VLOOKUP(D1607,'SOAT LIQ'!$A$87:$C$3416,3,FALSE)</f>
        <v>#N/A</v>
      </c>
      <c r="F1607" t="s">
        <v>21632</v>
      </c>
    </row>
    <row r="1608" spans="1:6" x14ac:dyDescent="0.25">
      <c r="A1608" t="s">
        <v>5745</v>
      </c>
      <c r="B1608" s="100" t="s">
        <v>6688</v>
      </c>
      <c r="C1608" s="99" t="s">
        <v>6682</v>
      </c>
      <c r="D1608" s="124">
        <v>3450</v>
      </c>
      <c r="E1608" s="157">
        <f>VLOOKUP(D1608,'SOAT LIQ'!$A$87:$C$3416,3,FALSE)</f>
        <v>12</v>
      </c>
      <c r="F1608" t="s">
        <v>21632</v>
      </c>
    </row>
    <row r="1609" spans="1:6" x14ac:dyDescent="0.25">
      <c r="A1609" t="s">
        <v>5745</v>
      </c>
      <c r="B1609" s="100" t="s">
        <v>6689</v>
      </c>
      <c r="C1609" s="99" t="s">
        <v>6682</v>
      </c>
      <c r="D1609" s="124">
        <v>3450</v>
      </c>
      <c r="E1609" s="157">
        <f>VLOOKUP(D1609,'SOAT LIQ'!$A$87:$C$3416,3,FALSE)</f>
        <v>12</v>
      </c>
      <c r="F1609" t="s">
        <v>21632</v>
      </c>
    </row>
    <row r="1610" spans="1:6" x14ac:dyDescent="0.25">
      <c r="A1610" t="s">
        <v>5745</v>
      </c>
      <c r="B1610" s="100" t="s">
        <v>6690</v>
      </c>
      <c r="C1610" s="99" t="s">
        <v>6682</v>
      </c>
      <c r="D1610" s="124">
        <v>3450</v>
      </c>
      <c r="E1610" s="157">
        <f>VLOOKUP(D1610,'SOAT LIQ'!$A$87:$C$3416,3,FALSE)</f>
        <v>12</v>
      </c>
      <c r="F1610" t="s">
        <v>21632</v>
      </c>
    </row>
    <row r="1611" spans="1:6" x14ac:dyDescent="0.25">
      <c r="A1611" t="s">
        <v>5745</v>
      </c>
      <c r="B1611" s="100" t="s">
        <v>6691</v>
      </c>
      <c r="C1611" s="99" t="s">
        <v>6682</v>
      </c>
      <c r="D1611" s="124">
        <v>3450</v>
      </c>
      <c r="E1611" s="157">
        <f>VLOOKUP(D1611,'SOAT LIQ'!$A$87:$C$3416,3,FALSE)</f>
        <v>12</v>
      </c>
      <c r="F1611" t="s">
        <v>21632</v>
      </c>
    </row>
    <row r="1612" spans="1:6" x14ac:dyDescent="0.25">
      <c r="A1612" t="s">
        <v>5745</v>
      </c>
      <c r="B1612" s="100" t="s">
        <v>6692</v>
      </c>
      <c r="C1612" s="99" t="s">
        <v>6682</v>
      </c>
      <c r="D1612" s="124">
        <v>3450</v>
      </c>
      <c r="E1612" s="157">
        <f>VLOOKUP(D1612,'SOAT LIQ'!$A$87:$C$3416,3,FALSE)</f>
        <v>12</v>
      </c>
      <c r="F1612" t="s">
        <v>21632</v>
      </c>
    </row>
    <row r="1613" spans="1:6" x14ac:dyDescent="0.25">
      <c r="A1613" t="s">
        <v>5745</v>
      </c>
      <c r="B1613" s="100" t="s">
        <v>6693</v>
      </c>
      <c r="C1613" s="99" t="s">
        <v>6682</v>
      </c>
      <c r="D1613" s="124">
        <v>3450</v>
      </c>
      <c r="E1613" s="157">
        <f>VLOOKUP(D1613,'SOAT LIQ'!$A$87:$C$3416,3,FALSE)</f>
        <v>12</v>
      </c>
      <c r="F1613" t="s">
        <v>21632</v>
      </c>
    </row>
    <row r="1614" spans="1:6" x14ac:dyDescent="0.25">
      <c r="A1614" t="s">
        <v>5745</v>
      </c>
      <c r="B1614" s="100" t="s">
        <v>6694</v>
      </c>
      <c r="C1614" s="99" t="s">
        <v>6695</v>
      </c>
      <c r="D1614" s="124">
        <v>3453</v>
      </c>
      <c r="E1614" s="157">
        <f>VLOOKUP(D1614,'SOAT LIQ'!$A$87:$C$3416,3,FALSE)</f>
        <v>12</v>
      </c>
      <c r="F1614" t="s">
        <v>21632</v>
      </c>
    </row>
    <row r="1615" spans="1:6" x14ac:dyDescent="0.25">
      <c r="A1615" t="s">
        <v>5745</v>
      </c>
      <c r="B1615" s="100" t="s">
        <v>6696</v>
      </c>
      <c r="C1615" s="99" t="s">
        <v>6695</v>
      </c>
      <c r="D1615" s="124">
        <v>3453</v>
      </c>
      <c r="E1615" s="157">
        <f>VLOOKUP(D1615,'SOAT LIQ'!$A$87:$C$3416,3,FALSE)</f>
        <v>12</v>
      </c>
      <c r="F1615" t="s">
        <v>21632</v>
      </c>
    </row>
    <row r="1616" spans="1:6" x14ac:dyDescent="0.25">
      <c r="A1616" t="s">
        <v>5745</v>
      </c>
      <c r="B1616" s="100" t="s">
        <v>6697</v>
      </c>
      <c r="C1616" s="99" t="s">
        <v>6698</v>
      </c>
      <c r="D1616" s="124">
        <v>27120</v>
      </c>
      <c r="E1616" s="157" t="e">
        <f>VLOOKUP(D1616,'SOAT LIQ'!$A$87:$C$3416,3,FALSE)</f>
        <v>#N/A</v>
      </c>
      <c r="F1616" t="s">
        <v>21632</v>
      </c>
    </row>
    <row r="1617" spans="1:6" x14ac:dyDescent="0.25">
      <c r="A1617" t="s">
        <v>4339</v>
      </c>
      <c r="B1617" s="100" t="s">
        <v>6697</v>
      </c>
      <c r="C1617" s="99" t="s">
        <v>6698</v>
      </c>
      <c r="D1617" s="124">
        <v>27120</v>
      </c>
      <c r="E1617" s="157" t="e">
        <f>VLOOKUP(D1617,'SOAT LIQ'!$A$87:$C$3416,3,FALSE)</f>
        <v>#N/A</v>
      </c>
      <c r="F1617" t="s">
        <v>21632</v>
      </c>
    </row>
    <row r="1618" spans="1:6" x14ac:dyDescent="0.25">
      <c r="A1618" t="s">
        <v>5745</v>
      </c>
      <c r="B1618" s="100" t="s">
        <v>6699</v>
      </c>
      <c r="C1618" s="99" t="s">
        <v>6698</v>
      </c>
      <c r="D1618" s="124">
        <v>27120</v>
      </c>
      <c r="E1618" s="157" t="e">
        <f>VLOOKUP(D1618,'SOAT LIQ'!$A$87:$C$3416,3,FALSE)</f>
        <v>#N/A</v>
      </c>
      <c r="F1618" t="s">
        <v>21632</v>
      </c>
    </row>
    <row r="1619" spans="1:6" x14ac:dyDescent="0.25">
      <c r="A1619" t="s">
        <v>5745</v>
      </c>
      <c r="B1619" s="100" t="s">
        <v>6700</v>
      </c>
      <c r="C1619" s="99" t="s">
        <v>6698</v>
      </c>
      <c r="D1619" s="124">
        <v>27120</v>
      </c>
      <c r="E1619" s="157" t="e">
        <f>VLOOKUP(D1619,'SOAT LIQ'!$A$87:$C$3416,3,FALSE)</f>
        <v>#N/A</v>
      </c>
      <c r="F1619" t="s">
        <v>21632</v>
      </c>
    </row>
    <row r="1620" spans="1:6" x14ac:dyDescent="0.25">
      <c r="A1620" t="s">
        <v>5745</v>
      </c>
      <c r="B1620" s="100" t="s">
        <v>6702</v>
      </c>
      <c r="C1620" s="99" t="s">
        <v>6701</v>
      </c>
      <c r="D1620" s="124">
        <v>3411</v>
      </c>
      <c r="E1620" s="157">
        <f>VLOOKUP(D1620,'SOAT LIQ'!$A$87:$C$3416,3,FALSE)</f>
        <v>3</v>
      </c>
      <c r="F1620" t="s">
        <v>21632</v>
      </c>
    </row>
    <row r="1621" spans="1:6" x14ac:dyDescent="0.25">
      <c r="A1621" t="s">
        <v>5745</v>
      </c>
      <c r="B1621" s="100" t="s">
        <v>6703</v>
      </c>
      <c r="C1621" s="99" t="s">
        <v>6704</v>
      </c>
      <c r="D1621" s="124">
        <v>17210</v>
      </c>
      <c r="E1621" s="157">
        <f>VLOOKUP(D1621,'SOAT LIQ'!$A$87:$C$3416,3,FALSE)</f>
        <v>3</v>
      </c>
      <c r="F1621" t="s">
        <v>21632</v>
      </c>
    </row>
    <row r="1622" spans="1:6" x14ac:dyDescent="0.25">
      <c r="A1622" t="s">
        <v>5745</v>
      </c>
      <c r="B1622" s="100" t="s">
        <v>6705</v>
      </c>
      <c r="C1622" s="99" t="s">
        <v>6704</v>
      </c>
      <c r="D1622" s="124">
        <v>17210</v>
      </c>
      <c r="E1622" s="157">
        <f>VLOOKUP(D1622,'SOAT LIQ'!$A$87:$C$3416,3,FALSE)</f>
        <v>3</v>
      </c>
      <c r="F1622" t="s">
        <v>21632</v>
      </c>
    </row>
    <row r="1623" spans="1:6" x14ac:dyDescent="0.25">
      <c r="A1623" t="s">
        <v>4339</v>
      </c>
      <c r="B1623" s="100" t="s">
        <v>6705</v>
      </c>
      <c r="C1623" s="99" t="s">
        <v>6704</v>
      </c>
      <c r="D1623" s="124">
        <v>17210</v>
      </c>
      <c r="E1623" s="157">
        <f>VLOOKUP(D1623,'SOAT LIQ'!$A$87:$C$3416,3,FALSE)</f>
        <v>3</v>
      </c>
      <c r="F1623" t="s">
        <v>21632</v>
      </c>
    </row>
    <row r="1624" spans="1:6" x14ac:dyDescent="0.25">
      <c r="A1624" t="s">
        <v>5745</v>
      </c>
      <c r="B1624" s="100" t="s">
        <v>6706</v>
      </c>
      <c r="C1624" s="99" t="s">
        <v>6704</v>
      </c>
      <c r="D1624" s="124">
        <v>17210</v>
      </c>
      <c r="E1624" s="157">
        <f>VLOOKUP(D1624,'SOAT LIQ'!$A$87:$C$3416,3,FALSE)</f>
        <v>3</v>
      </c>
      <c r="F1624" t="s">
        <v>21632</v>
      </c>
    </row>
    <row r="1625" spans="1:6" x14ac:dyDescent="0.25">
      <c r="A1625" t="s">
        <v>4339</v>
      </c>
      <c r="B1625" s="100" t="s">
        <v>6706</v>
      </c>
      <c r="C1625" s="99" t="s">
        <v>6704</v>
      </c>
      <c r="D1625" s="124">
        <v>17210</v>
      </c>
      <c r="E1625" s="157">
        <f>VLOOKUP(D1625,'SOAT LIQ'!$A$87:$C$3416,3,FALSE)</f>
        <v>3</v>
      </c>
      <c r="F1625" t="s">
        <v>21632</v>
      </c>
    </row>
    <row r="1626" spans="1:6" x14ac:dyDescent="0.25">
      <c r="A1626" t="s">
        <v>5773</v>
      </c>
      <c r="B1626" s="100" t="s">
        <v>6707</v>
      </c>
      <c r="C1626" s="99" t="s">
        <v>6708</v>
      </c>
      <c r="D1626" s="124">
        <v>3404</v>
      </c>
      <c r="E1626" s="157">
        <f>VLOOKUP(D1626,'SOAT LIQ'!$A$87:$C$3416,3,FALSE)</f>
        <v>5</v>
      </c>
      <c r="F1626" t="s">
        <v>21632</v>
      </c>
    </row>
    <row r="1627" spans="1:6" x14ac:dyDescent="0.25">
      <c r="A1627" t="s">
        <v>5904</v>
      </c>
      <c r="B1627" s="100" t="s">
        <v>6707</v>
      </c>
      <c r="C1627" s="99" t="s">
        <v>6708</v>
      </c>
      <c r="D1627" s="124">
        <v>3404</v>
      </c>
      <c r="E1627" s="157">
        <f>VLOOKUP(D1627,'SOAT LIQ'!$A$87:$C$3416,3,FALSE)</f>
        <v>5</v>
      </c>
      <c r="F1627" t="s">
        <v>21632</v>
      </c>
    </row>
    <row r="1628" spans="1:6" x14ac:dyDescent="0.25">
      <c r="A1628" t="s">
        <v>5745</v>
      </c>
      <c r="B1628" s="100" t="s">
        <v>6709</v>
      </c>
      <c r="C1628" s="99" t="s">
        <v>6708</v>
      </c>
      <c r="D1628" s="124">
        <v>3401</v>
      </c>
      <c r="E1628" s="157">
        <f>VLOOKUP(D1628,'SOAT LIQ'!$A$87:$C$3416,3,FALSE)</f>
        <v>10</v>
      </c>
      <c r="F1628" t="s">
        <v>21632</v>
      </c>
    </row>
    <row r="1629" spans="1:6" x14ac:dyDescent="0.25">
      <c r="A1629" t="s">
        <v>5773</v>
      </c>
      <c r="B1629" s="100" t="s">
        <v>6709</v>
      </c>
      <c r="C1629" s="99" t="s">
        <v>6708</v>
      </c>
      <c r="D1629" s="124">
        <v>3401</v>
      </c>
      <c r="E1629" s="157">
        <f>VLOOKUP(D1629,'SOAT LIQ'!$A$87:$C$3416,3,FALSE)</f>
        <v>10</v>
      </c>
      <c r="F1629" t="s">
        <v>21632</v>
      </c>
    </row>
    <row r="1630" spans="1:6" x14ac:dyDescent="0.25">
      <c r="A1630" t="s">
        <v>6183</v>
      </c>
      <c r="B1630" s="100" t="s">
        <v>6710</v>
      </c>
      <c r="C1630" s="99" t="s">
        <v>6711</v>
      </c>
      <c r="D1630" s="124">
        <v>3431</v>
      </c>
      <c r="E1630" s="157">
        <f>VLOOKUP(D1630,'SOAT LIQ'!$A$87:$C$3416,3,FALSE)</f>
        <v>5</v>
      </c>
      <c r="F1630" t="s">
        <v>21632</v>
      </c>
    </row>
    <row r="1631" spans="1:6" x14ac:dyDescent="0.25">
      <c r="A1631" t="s">
        <v>4339</v>
      </c>
      <c r="B1631" s="100" t="s">
        <v>6710</v>
      </c>
      <c r="C1631" s="99" t="s">
        <v>6711</v>
      </c>
      <c r="D1631" s="124">
        <v>3431</v>
      </c>
      <c r="E1631" s="157">
        <f>VLOOKUP(D1631,'SOAT LIQ'!$A$87:$C$3416,3,FALSE)</f>
        <v>5</v>
      </c>
      <c r="F1631" t="s">
        <v>21632</v>
      </c>
    </row>
    <row r="1632" spans="1:6" x14ac:dyDescent="0.25">
      <c r="A1632" t="s">
        <v>5745</v>
      </c>
      <c r="B1632" s="100" t="s">
        <v>6710</v>
      </c>
      <c r="C1632" s="99" t="s">
        <v>6711</v>
      </c>
      <c r="D1632" s="124">
        <v>3431</v>
      </c>
      <c r="E1632" s="157">
        <f>VLOOKUP(D1632,'SOAT LIQ'!$A$87:$C$3416,3,FALSE)</f>
        <v>5</v>
      </c>
      <c r="F1632" t="s">
        <v>21632</v>
      </c>
    </row>
    <row r="1633" spans="1:6" x14ac:dyDescent="0.25">
      <c r="A1633" t="s">
        <v>5773</v>
      </c>
      <c r="B1633" s="100" t="s">
        <v>6710</v>
      </c>
      <c r="C1633" s="99" t="s">
        <v>6711</v>
      </c>
      <c r="D1633" s="124">
        <v>3431</v>
      </c>
      <c r="E1633" s="157">
        <f>VLOOKUP(D1633,'SOAT LIQ'!$A$87:$C$3416,3,FALSE)</f>
        <v>5</v>
      </c>
      <c r="F1633" t="s">
        <v>21632</v>
      </c>
    </row>
    <row r="1634" spans="1:6" x14ac:dyDescent="0.25">
      <c r="A1634" t="s">
        <v>5745</v>
      </c>
      <c r="B1634" s="100" t="s">
        <v>6712</v>
      </c>
      <c r="C1634" s="99" t="s">
        <v>6713</v>
      </c>
      <c r="D1634" s="124">
        <v>3454</v>
      </c>
      <c r="E1634" s="157">
        <f>VLOOKUP(D1634,'SOAT LIQ'!$A$87:$C$3416,3,FALSE)</f>
        <v>7</v>
      </c>
      <c r="F1634" t="s">
        <v>21632</v>
      </c>
    </row>
    <row r="1635" spans="1:6" x14ac:dyDescent="0.25">
      <c r="A1635" t="s">
        <v>5809</v>
      </c>
      <c r="B1635" s="100" t="s">
        <v>6712</v>
      </c>
      <c r="C1635" s="99" t="s">
        <v>6713</v>
      </c>
      <c r="D1635" s="124">
        <v>3454</v>
      </c>
      <c r="E1635" s="157">
        <f>VLOOKUP(D1635,'SOAT LIQ'!$A$87:$C$3416,3,FALSE)</f>
        <v>7</v>
      </c>
      <c r="F1635" t="s">
        <v>21632</v>
      </c>
    </row>
    <row r="1636" spans="1:6" x14ac:dyDescent="0.25">
      <c r="A1636" t="s">
        <v>5745</v>
      </c>
      <c r="B1636" s="100" t="s">
        <v>6715</v>
      </c>
      <c r="C1636" s="99" t="s">
        <v>6714</v>
      </c>
      <c r="D1636" s="124">
        <v>15253</v>
      </c>
      <c r="E1636" s="157">
        <f>VLOOKUP(D1636,'SOAT LIQ'!$A$87:$C$3416,3,FALSE)</f>
        <v>12</v>
      </c>
      <c r="F1636" t="s">
        <v>21632</v>
      </c>
    </row>
    <row r="1637" spans="1:6" x14ac:dyDescent="0.25">
      <c r="A1637" t="s">
        <v>5773</v>
      </c>
      <c r="B1637" s="100" t="s">
        <v>6715</v>
      </c>
      <c r="C1637" s="99" t="s">
        <v>6714</v>
      </c>
      <c r="D1637" s="124">
        <v>15253</v>
      </c>
      <c r="E1637" s="157">
        <f>VLOOKUP(D1637,'SOAT LIQ'!$A$87:$C$3416,3,FALSE)</f>
        <v>12</v>
      </c>
      <c r="F1637" t="s">
        <v>21632</v>
      </c>
    </row>
    <row r="1638" spans="1:6" x14ac:dyDescent="0.25">
      <c r="A1638" t="s">
        <v>5745</v>
      </c>
      <c r="B1638" s="100" t="s">
        <v>6717</v>
      </c>
      <c r="C1638" s="99" t="s">
        <v>6716</v>
      </c>
      <c r="D1638" s="124">
        <v>15255</v>
      </c>
      <c r="E1638" s="157">
        <f>VLOOKUP(D1638,'SOAT LIQ'!$A$87:$C$3416,3,FALSE)</f>
        <v>12</v>
      </c>
      <c r="F1638" t="s">
        <v>21632</v>
      </c>
    </row>
    <row r="1639" spans="1:6" x14ac:dyDescent="0.25">
      <c r="A1639" t="s">
        <v>4339</v>
      </c>
      <c r="B1639" s="100" t="s">
        <v>6717</v>
      </c>
      <c r="C1639" s="99" t="s">
        <v>6716</v>
      </c>
      <c r="D1639" s="124">
        <v>15255</v>
      </c>
      <c r="E1639" s="157">
        <f>VLOOKUP(D1639,'SOAT LIQ'!$A$87:$C$3416,3,FALSE)</f>
        <v>12</v>
      </c>
      <c r="F1639" t="s">
        <v>21632</v>
      </c>
    </row>
    <row r="1640" spans="1:6" x14ac:dyDescent="0.25">
      <c r="A1640" t="s">
        <v>5773</v>
      </c>
      <c r="B1640" s="100" t="s">
        <v>6717</v>
      </c>
      <c r="C1640" s="99" t="s">
        <v>6716</v>
      </c>
      <c r="D1640" s="124">
        <v>15255</v>
      </c>
      <c r="E1640" s="157">
        <f>VLOOKUP(D1640,'SOAT LIQ'!$A$87:$C$3416,3,FALSE)</f>
        <v>12</v>
      </c>
      <c r="F1640" t="s">
        <v>21632</v>
      </c>
    </row>
    <row r="1641" spans="1:6" x14ac:dyDescent="0.25">
      <c r="A1641" t="s">
        <v>5745</v>
      </c>
      <c r="B1641" s="100" t="s">
        <v>6719</v>
      </c>
      <c r="C1641" s="99" t="s">
        <v>6718</v>
      </c>
      <c r="D1641" s="124">
        <v>15253</v>
      </c>
      <c r="E1641" s="157">
        <f>VLOOKUP(D1641,'SOAT LIQ'!$A$87:$C$3416,3,FALSE)</f>
        <v>12</v>
      </c>
      <c r="F1641" t="s">
        <v>21632</v>
      </c>
    </row>
    <row r="1642" spans="1:6" x14ac:dyDescent="0.25">
      <c r="A1642" t="s">
        <v>5773</v>
      </c>
      <c r="B1642" s="100" t="s">
        <v>6719</v>
      </c>
      <c r="C1642" s="99" t="s">
        <v>6718</v>
      </c>
      <c r="D1642" s="124">
        <v>15253</v>
      </c>
      <c r="E1642" s="157">
        <f>VLOOKUP(D1642,'SOAT LIQ'!$A$87:$C$3416,3,FALSE)</f>
        <v>12</v>
      </c>
      <c r="F1642" t="s">
        <v>21632</v>
      </c>
    </row>
    <row r="1643" spans="1:6" x14ac:dyDescent="0.25">
      <c r="A1643" t="s">
        <v>5401</v>
      </c>
      <c r="B1643" s="100" t="s">
        <v>6720</v>
      </c>
      <c r="C1643" s="99" t="s">
        <v>6716</v>
      </c>
      <c r="D1643" s="124">
        <v>15254</v>
      </c>
      <c r="E1643" s="157">
        <f>VLOOKUP(D1643,'SOAT LIQ'!$A$87:$C$3416,3,FALSE)</f>
        <v>20</v>
      </c>
      <c r="F1643" t="s">
        <v>21632</v>
      </c>
    </row>
    <row r="1644" spans="1:6" x14ac:dyDescent="0.25">
      <c r="A1644" t="s">
        <v>5745</v>
      </c>
      <c r="B1644" s="100" t="s">
        <v>6720</v>
      </c>
      <c r="C1644" s="99" t="s">
        <v>6716</v>
      </c>
      <c r="D1644" s="124">
        <v>15254</v>
      </c>
      <c r="E1644" s="157">
        <f>VLOOKUP(D1644,'SOAT LIQ'!$A$87:$C$3416,3,FALSE)</f>
        <v>20</v>
      </c>
      <c r="F1644" t="s">
        <v>21632</v>
      </c>
    </row>
    <row r="1645" spans="1:6" x14ac:dyDescent="0.25">
      <c r="A1645" t="s">
        <v>5773</v>
      </c>
      <c r="B1645" s="100" t="s">
        <v>6720</v>
      </c>
      <c r="C1645" s="99" t="s">
        <v>6716</v>
      </c>
      <c r="D1645" s="124">
        <v>15254</v>
      </c>
      <c r="E1645" s="157">
        <f>VLOOKUP(D1645,'SOAT LIQ'!$A$87:$C$3416,3,FALSE)</f>
        <v>20</v>
      </c>
      <c r="F1645" t="s">
        <v>21632</v>
      </c>
    </row>
    <row r="1646" spans="1:6" x14ac:dyDescent="0.25">
      <c r="A1646" t="s">
        <v>5745</v>
      </c>
      <c r="B1646" s="100" t="s">
        <v>6721</v>
      </c>
      <c r="C1646" s="99" t="s">
        <v>6714</v>
      </c>
      <c r="D1646" s="124">
        <v>15254</v>
      </c>
      <c r="E1646" s="157">
        <f>VLOOKUP(D1646,'SOAT LIQ'!$A$87:$C$3416,3,FALSE)</f>
        <v>20</v>
      </c>
      <c r="F1646" t="s">
        <v>21632</v>
      </c>
    </row>
    <row r="1647" spans="1:6" x14ac:dyDescent="0.25">
      <c r="A1647" t="s">
        <v>5773</v>
      </c>
      <c r="B1647" s="100" t="s">
        <v>6721</v>
      </c>
      <c r="C1647" s="99" t="s">
        <v>6714</v>
      </c>
      <c r="D1647" s="124">
        <v>15254</v>
      </c>
      <c r="E1647" s="157">
        <f>VLOOKUP(D1647,'SOAT LIQ'!$A$87:$C$3416,3,FALSE)</f>
        <v>20</v>
      </c>
      <c r="F1647" t="s">
        <v>21632</v>
      </c>
    </row>
    <row r="1648" spans="1:6" x14ac:dyDescent="0.25">
      <c r="A1648" t="s">
        <v>5401</v>
      </c>
      <c r="B1648" s="100" t="s">
        <v>6721</v>
      </c>
      <c r="C1648" s="99" t="s">
        <v>6714</v>
      </c>
      <c r="D1648" s="124">
        <v>15254</v>
      </c>
      <c r="E1648" s="157">
        <f>VLOOKUP(D1648,'SOAT LIQ'!$A$87:$C$3416,3,FALSE)</f>
        <v>20</v>
      </c>
      <c r="F1648" t="s">
        <v>21632</v>
      </c>
    </row>
    <row r="1649" spans="1:6" x14ac:dyDescent="0.25">
      <c r="A1649" t="s">
        <v>5745</v>
      </c>
      <c r="B1649" s="100" t="s">
        <v>6722</v>
      </c>
      <c r="C1649" s="99" t="s">
        <v>6714</v>
      </c>
      <c r="D1649" s="124">
        <v>15254</v>
      </c>
      <c r="E1649" s="157">
        <f>VLOOKUP(D1649,'SOAT LIQ'!$A$87:$C$3416,3,FALSE)</f>
        <v>20</v>
      </c>
      <c r="F1649" t="s">
        <v>21632</v>
      </c>
    </row>
    <row r="1650" spans="1:6" x14ac:dyDescent="0.25">
      <c r="A1650" t="s">
        <v>5773</v>
      </c>
      <c r="B1650" s="100" t="s">
        <v>6722</v>
      </c>
      <c r="C1650" s="99" t="s">
        <v>6714</v>
      </c>
      <c r="D1650" s="124">
        <v>15254</v>
      </c>
      <c r="E1650" s="157">
        <f>VLOOKUP(D1650,'SOAT LIQ'!$A$87:$C$3416,3,FALSE)</f>
        <v>20</v>
      </c>
      <c r="F1650" t="s">
        <v>21632</v>
      </c>
    </row>
    <row r="1651" spans="1:6" x14ac:dyDescent="0.25">
      <c r="A1651" t="s">
        <v>5745</v>
      </c>
      <c r="B1651" s="100" t="s">
        <v>6723</v>
      </c>
      <c r="C1651" s="99" t="s">
        <v>6724</v>
      </c>
      <c r="D1651" s="124">
        <v>3430</v>
      </c>
      <c r="E1651" s="157">
        <f>VLOOKUP(D1651,'SOAT LIQ'!$A$87:$C$3416,3,FALSE)</f>
        <v>12</v>
      </c>
      <c r="F1651" t="s">
        <v>21632</v>
      </c>
    </row>
    <row r="1652" spans="1:6" x14ac:dyDescent="0.25">
      <c r="A1652" t="s">
        <v>5773</v>
      </c>
      <c r="B1652" s="100" t="s">
        <v>6723</v>
      </c>
      <c r="C1652" s="99" t="s">
        <v>6724</v>
      </c>
      <c r="D1652" s="124">
        <v>3430</v>
      </c>
      <c r="E1652" s="157">
        <f>VLOOKUP(D1652,'SOAT LIQ'!$A$87:$C$3416,3,FALSE)</f>
        <v>12</v>
      </c>
      <c r="F1652" t="s">
        <v>21632</v>
      </c>
    </row>
    <row r="1653" spans="1:6" x14ac:dyDescent="0.25">
      <c r="A1653" t="s">
        <v>5745</v>
      </c>
      <c r="B1653" s="100" t="s">
        <v>6725</v>
      </c>
      <c r="C1653" s="99" t="s">
        <v>6724</v>
      </c>
      <c r="D1653" s="124">
        <v>3430</v>
      </c>
      <c r="E1653" s="157">
        <f>VLOOKUP(D1653,'SOAT LIQ'!$A$87:$C$3416,3,FALSE)</f>
        <v>12</v>
      </c>
      <c r="F1653" t="s">
        <v>21632</v>
      </c>
    </row>
    <row r="1654" spans="1:6" x14ac:dyDescent="0.25">
      <c r="A1654" t="s">
        <v>5773</v>
      </c>
      <c r="B1654" s="100" t="s">
        <v>6725</v>
      </c>
      <c r="C1654" s="99" t="s">
        <v>6724</v>
      </c>
      <c r="D1654" s="124">
        <v>3430</v>
      </c>
      <c r="E1654" s="157">
        <f>VLOOKUP(D1654,'SOAT LIQ'!$A$87:$C$3416,3,FALSE)</f>
        <v>12</v>
      </c>
      <c r="F1654" t="s">
        <v>21632</v>
      </c>
    </row>
    <row r="1655" spans="1:6" x14ac:dyDescent="0.25">
      <c r="A1655" t="s">
        <v>5745</v>
      </c>
      <c r="B1655" s="100" t="s">
        <v>6726</v>
      </c>
      <c r="C1655" s="99" t="s">
        <v>6724</v>
      </c>
      <c r="D1655" s="124">
        <v>3430</v>
      </c>
      <c r="E1655" s="157">
        <f>VLOOKUP(D1655,'SOAT LIQ'!$A$87:$C$3416,3,FALSE)</f>
        <v>12</v>
      </c>
      <c r="F1655" t="s">
        <v>21632</v>
      </c>
    </row>
    <row r="1656" spans="1:6" x14ac:dyDescent="0.25">
      <c r="A1656" t="s">
        <v>5773</v>
      </c>
      <c r="B1656" s="100" t="s">
        <v>6726</v>
      </c>
      <c r="C1656" s="99" t="s">
        <v>6724</v>
      </c>
      <c r="D1656" s="124">
        <v>3430</v>
      </c>
      <c r="E1656" s="157">
        <f>VLOOKUP(D1656,'SOAT LIQ'!$A$87:$C$3416,3,FALSE)</f>
        <v>12</v>
      </c>
      <c r="F1656" t="s">
        <v>21632</v>
      </c>
    </row>
    <row r="1657" spans="1:6" x14ac:dyDescent="0.25">
      <c r="A1657" t="s">
        <v>5745</v>
      </c>
      <c r="B1657" s="100" t="s">
        <v>6727</v>
      </c>
      <c r="C1657" s="99" t="s">
        <v>6724</v>
      </c>
      <c r="D1657" s="124">
        <v>3430</v>
      </c>
      <c r="E1657" s="157">
        <f>VLOOKUP(D1657,'SOAT LIQ'!$A$87:$C$3416,3,FALSE)</f>
        <v>12</v>
      </c>
      <c r="F1657" t="s">
        <v>21632</v>
      </c>
    </row>
    <row r="1658" spans="1:6" x14ac:dyDescent="0.25">
      <c r="A1658" t="s">
        <v>5773</v>
      </c>
      <c r="B1658" s="100" t="s">
        <v>6727</v>
      </c>
      <c r="C1658" s="99" t="s">
        <v>6724</v>
      </c>
      <c r="D1658" s="124">
        <v>3430</v>
      </c>
      <c r="E1658" s="157">
        <f>VLOOKUP(D1658,'SOAT LIQ'!$A$87:$C$3416,3,FALSE)</f>
        <v>12</v>
      </c>
      <c r="F1658" t="s">
        <v>21632</v>
      </c>
    </row>
    <row r="1659" spans="1:6" x14ac:dyDescent="0.25">
      <c r="A1659" t="s">
        <v>5745</v>
      </c>
      <c r="B1659" s="100" t="s">
        <v>6728</v>
      </c>
      <c r="C1659" s="99" t="s">
        <v>6724</v>
      </c>
      <c r="D1659" s="124">
        <v>15255</v>
      </c>
      <c r="E1659" s="157">
        <f>VLOOKUP(D1659,'SOAT LIQ'!$A$87:$C$3416,3,FALSE)</f>
        <v>12</v>
      </c>
      <c r="F1659" t="s">
        <v>21632</v>
      </c>
    </row>
    <row r="1660" spans="1:6" x14ac:dyDescent="0.25">
      <c r="A1660" t="s">
        <v>5773</v>
      </c>
      <c r="B1660" s="100" t="s">
        <v>6728</v>
      </c>
      <c r="C1660" s="99" t="s">
        <v>6724</v>
      </c>
      <c r="D1660" s="124">
        <v>15255</v>
      </c>
      <c r="E1660" s="157">
        <f>VLOOKUP(D1660,'SOAT LIQ'!$A$87:$C$3416,3,FALSE)</f>
        <v>12</v>
      </c>
      <c r="F1660" t="s">
        <v>21632</v>
      </c>
    </row>
    <row r="1661" spans="1:6" x14ac:dyDescent="0.25">
      <c r="A1661" t="s">
        <v>5745</v>
      </c>
      <c r="B1661" s="100" t="s">
        <v>6729</v>
      </c>
      <c r="C1661" s="99" t="s">
        <v>6724</v>
      </c>
      <c r="D1661" s="124">
        <v>15255</v>
      </c>
      <c r="E1661" s="157">
        <f>VLOOKUP(D1661,'SOAT LIQ'!$A$87:$C$3416,3,FALSE)</f>
        <v>12</v>
      </c>
      <c r="F1661" t="s">
        <v>21632</v>
      </c>
    </row>
    <row r="1662" spans="1:6" x14ac:dyDescent="0.25">
      <c r="A1662" t="s">
        <v>5773</v>
      </c>
      <c r="B1662" s="100" t="s">
        <v>6729</v>
      </c>
      <c r="C1662" s="99" t="s">
        <v>6724</v>
      </c>
      <c r="D1662" s="124">
        <v>15255</v>
      </c>
      <c r="E1662" s="157">
        <f>VLOOKUP(D1662,'SOAT LIQ'!$A$87:$C$3416,3,FALSE)</f>
        <v>12</v>
      </c>
      <c r="F1662" t="s">
        <v>21632</v>
      </c>
    </row>
    <row r="1663" spans="1:6" x14ac:dyDescent="0.25">
      <c r="A1663" t="s">
        <v>5773</v>
      </c>
      <c r="B1663" s="100" t="s">
        <v>6730</v>
      </c>
      <c r="C1663" s="99" t="s">
        <v>6724</v>
      </c>
      <c r="D1663" s="124">
        <v>15255</v>
      </c>
      <c r="E1663" s="157">
        <f>VLOOKUP(D1663,'SOAT LIQ'!$A$87:$C$3416,3,FALSE)</f>
        <v>12</v>
      </c>
      <c r="F1663" t="s">
        <v>21632</v>
      </c>
    </row>
    <row r="1664" spans="1:6" x14ac:dyDescent="0.25">
      <c r="A1664" t="s">
        <v>5745</v>
      </c>
      <c r="B1664" s="100" t="s">
        <v>6730</v>
      </c>
      <c r="C1664" s="99" t="s">
        <v>6724</v>
      </c>
      <c r="D1664" s="124">
        <v>15255</v>
      </c>
      <c r="E1664" s="157">
        <f>VLOOKUP(D1664,'SOAT LIQ'!$A$87:$C$3416,3,FALSE)</f>
        <v>12</v>
      </c>
      <c r="F1664" t="s">
        <v>21632</v>
      </c>
    </row>
    <row r="1665" spans="1:6" x14ac:dyDescent="0.25">
      <c r="A1665" t="s">
        <v>5773</v>
      </c>
      <c r="B1665" s="100" t="s">
        <v>6731</v>
      </c>
      <c r="C1665" s="99" t="s">
        <v>6724</v>
      </c>
      <c r="D1665" s="124">
        <v>15255</v>
      </c>
      <c r="E1665" s="157">
        <f>VLOOKUP(D1665,'SOAT LIQ'!$A$87:$C$3416,3,FALSE)</f>
        <v>12</v>
      </c>
      <c r="F1665" t="s">
        <v>21632</v>
      </c>
    </row>
    <row r="1666" spans="1:6" x14ac:dyDescent="0.25">
      <c r="A1666" t="s">
        <v>5745</v>
      </c>
      <c r="B1666" s="100" t="s">
        <v>6731</v>
      </c>
      <c r="C1666" s="99" t="s">
        <v>6724</v>
      </c>
      <c r="D1666" s="124">
        <v>15255</v>
      </c>
      <c r="E1666" s="157">
        <f>VLOOKUP(D1666,'SOAT LIQ'!$A$87:$C$3416,3,FALSE)</f>
        <v>12</v>
      </c>
      <c r="F1666" t="s">
        <v>21632</v>
      </c>
    </row>
    <row r="1667" spans="1:6" x14ac:dyDescent="0.25">
      <c r="A1667" t="s">
        <v>5773</v>
      </c>
      <c r="B1667" s="100" t="s">
        <v>6732</v>
      </c>
      <c r="C1667" s="99" t="s">
        <v>6724</v>
      </c>
      <c r="D1667" s="124">
        <v>15255</v>
      </c>
      <c r="E1667" s="157">
        <f>VLOOKUP(D1667,'SOAT LIQ'!$A$87:$C$3416,3,FALSE)</f>
        <v>12</v>
      </c>
      <c r="F1667" t="s">
        <v>21632</v>
      </c>
    </row>
    <row r="1668" spans="1:6" x14ac:dyDescent="0.25">
      <c r="A1668" t="s">
        <v>5745</v>
      </c>
      <c r="B1668" s="100" t="s">
        <v>6732</v>
      </c>
      <c r="C1668" s="99" t="s">
        <v>6724</v>
      </c>
      <c r="D1668" s="124">
        <v>15255</v>
      </c>
      <c r="E1668" s="157">
        <f>VLOOKUP(D1668,'SOAT LIQ'!$A$87:$C$3416,3,FALSE)</f>
        <v>12</v>
      </c>
      <c r="F1668" t="s">
        <v>21632</v>
      </c>
    </row>
    <row r="1669" spans="1:6" x14ac:dyDescent="0.25">
      <c r="A1669" t="s">
        <v>5773</v>
      </c>
      <c r="B1669" s="100" t="s">
        <v>6733</v>
      </c>
      <c r="C1669" s="99" t="s">
        <v>6724</v>
      </c>
      <c r="D1669" s="124">
        <v>15255</v>
      </c>
      <c r="E1669" s="157">
        <f>VLOOKUP(D1669,'SOAT LIQ'!$A$87:$C$3416,3,FALSE)</f>
        <v>12</v>
      </c>
      <c r="F1669" t="s">
        <v>21632</v>
      </c>
    </row>
    <row r="1670" spans="1:6" x14ac:dyDescent="0.25">
      <c r="A1670" t="s">
        <v>5745</v>
      </c>
      <c r="B1670" s="100" t="s">
        <v>6733</v>
      </c>
      <c r="C1670" s="99" t="s">
        <v>6724</v>
      </c>
      <c r="D1670" s="124">
        <v>15255</v>
      </c>
      <c r="E1670" s="157">
        <f>VLOOKUP(D1670,'SOAT LIQ'!$A$87:$C$3416,3,FALSE)</f>
        <v>12</v>
      </c>
      <c r="F1670" t="s">
        <v>21632</v>
      </c>
    </row>
    <row r="1671" spans="1:6" x14ac:dyDescent="0.25">
      <c r="A1671" t="s">
        <v>5745</v>
      </c>
      <c r="B1671" s="100" t="s">
        <v>6734</v>
      </c>
      <c r="C1671" s="99" t="s">
        <v>6724</v>
      </c>
      <c r="D1671" s="124">
        <v>15255</v>
      </c>
      <c r="E1671" s="157">
        <f>VLOOKUP(D1671,'SOAT LIQ'!$A$87:$C$3416,3,FALSE)</f>
        <v>12</v>
      </c>
      <c r="F1671" t="s">
        <v>21632</v>
      </c>
    </row>
    <row r="1672" spans="1:6" x14ac:dyDescent="0.25">
      <c r="A1672" t="s">
        <v>5773</v>
      </c>
      <c r="B1672" s="100" t="s">
        <v>6734</v>
      </c>
      <c r="C1672" s="99" t="s">
        <v>6724</v>
      </c>
      <c r="D1672" s="124">
        <v>15255</v>
      </c>
      <c r="E1672" s="157">
        <f>VLOOKUP(D1672,'SOAT LIQ'!$A$87:$C$3416,3,FALSE)</f>
        <v>12</v>
      </c>
      <c r="F1672" t="s">
        <v>21632</v>
      </c>
    </row>
    <row r="1673" spans="1:6" x14ac:dyDescent="0.25">
      <c r="A1673" t="s">
        <v>5745</v>
      </c>
      <c r="B1673" s="100" t="s">
        <v>6735</v>
      </c>
      <c r="C1673" s="99" t="s">
        <v>6724</v>
      </c>
      <c r="D1673" s="124">
        <v>15255</v>
      </c>
      <c r="E1673" s="157">
        <f>VLOOKUP(D1673,'SOAT LIQ'!$A$87:$C$3416,3,FALSE)</f>
        <v>12</v>
      </c>
      <c r="F1673" t="s">
        <v>21632</v>
      </c>
    </row>
    <row r="1674" spans="1:6" x14ac:dyDescent="0.25">
      <c r="A1674" t="s">
        <v>5773</v>
      </c>
      <c r="B1674" s="100" t="s">
        <v>6735</v>
      </c>
      <c r="C1674" s="99" t="s">
        <v>6724</v>
      </c>
      <c r="D1674" s="124">
        <v>15255</v>
      </c>
      <c r="E1674" s="157">
        <f>VLOOKUP(D1674,'SOAT LIQ'!$A$87:$C$3416,3,FALSE)</f>
        <v>12</v>
      </c>
      <c r="F1674" t="s">
        <v>21632</v>
      </c>
    </row>
    <row r="1675" spans="1:6" x14ac:dyDescent="0.25">
      <c r="A1675" t="s">
        <v>5745</v>
      </c>
      <c r="B1675" s="100" t="s">
        <v>6736</v>
      </c>
      <c r="C1675" s="99" t="s">
        <v>6724</v>
      </c>
      <c r="D1675" s="124">
        <v>15255</v>
      </c>
      <c r="E1675" s="157">
        <f>VLOOKUP(D1675,'SOAT LIQ'!$A$87:$C$3416,3,FALSE)</f>
        <v>12</v>
      </c>
      <c r="F1675" t="s">
        <v>21632</v>
      </c>
    </row>
    <row r="1676" spans="1:6" x14ac:dyDescent="0.25">
      <c r="A1676" t="s">
        <v>5773</v>
      </c>
      <c r="B1676" s="100" t="s">
        <v>6736</v>
      </c>
      <c r="C1676" s="99" t="s">
        <v>6724</v>
      </c>
      <c r="D1676" s="124">
        <v>15255</v>
      </c>
      <c r="E1676" s="157">
        <f>VLOOKUP(D1676,'SOAT LIQ'!$A$87:$C$3416,3,FALSE)</f>
        <v>12</v>
      </c>
      <c r="F1676" t="s">
        <v>21632</v>
      </c>
    </row>
    <row r="1677" spans="1:6" x14ac:dyDescent="0.25">
      <c r="A1677" t="s">
        <v>5745</v>
      </c>
      <c r="B1677" s="100" t="s">
        <v>4695</v>
      </c>
      <c r="C1677" s="99" t="s">
        <v>6737</v>
      </c>
      <c r="D1677" s="124">
        <v>15253</v>
      </c>
      <c r="E1677" s="157">
        <f>VLOOKUP(D1677,'SOAT LIQ'!$A$87:$C$3416,3,FALSE)</f>
        <v>12</v>
      </c>
      <c r="F1677" t="s">
        <v>21632</v>
      </c>
    </row>
    <row r="1678" spans="1:6" x14ac:dyDescent="0.25">
      <c r="A1678" t="s">
        <v>5773</v>
      </c>
      <c r="B1678" s="100" t="s">
        <v>4695</v>
      </c>
      <c r="C1678" s="99" t="s">
        <v>6737</v>
      </c>
      <c r="D1678" s="124">
        <v>15253</v>
      </c>
      <c r="E1678" s="157">
        <f>VLOOKUP(D1678,'SOAT LIQ'!$A$87:$C$3416,3,FALSE)</f>
        <v>12</v>
      </c>
      <c r="F1678" t="s">
        <v>21632</v>
      </c>
    </row>
    <row r="1679" spans="1:6" x14ac:dyDescent="0.25">
      <c r="A1679" t="s">
        <v>5745</v>
      </c>
      <c r="B1679" s="100" t="s">
        <v>6738</v>
      </c>
      <c r="C1679" s="99" t="s">
        <v>6739</v>
      </c>
      <c r="D1679" s="124">
        <v>15223</v>
      </c>
      <c r="E1679" s="157">
        <f>VLOOKUP(D1679,'SOAT LIQ'!$A$87:$C$3416,3,FALSE)</f>
        <v>13</v>
      </c>
      <c r="F1679" t="s">
        <v>21632</v>
      </c>
    </row>
    <row r="1680" spans="1:6" x14ac:dyDescent="0.25">
      <c r="A1680" t="s">
        <v>5773</v>
      </c>
      <c r="B1680" s="100" t="s">
        <v>6738</v>
      </c>
      <c r="C1680" s="99" t="s">
        <v>6739</v>
      </c>
      <c r="D1680" s="124">
        <v>15223</v>
      </c>
      <c r="E1680" s="157">
        <f>VLOOKUP(D1680,'SOAT LIQ'!$A$87:$C$3416,3,FALSE)</f>
        <v>13</v>
      </c>
      <c r="F1680" t="s">
        <v>21632</v>
      </c>
    </row>
    <row r="1681" spans="1:6" x14ac:dyDescent="0.25">
      <c r="A1681" t="s">
        <v>5745</v>
      </c>
      <c r="B1681" s="100" t="s">
        <v>6740</v>
      </c>
      <c r="C1681" s="99" t="s">
        <v>6739</v>
      </c>
      <c r="D1681" s="124">
        <v>15223</v>
      </c>
      <c r="E1681" s="157">
        <f>VLOOKUP(D1681,'SOAT LIQ'!$A$87:$C$3416,3,FALSE)</f>
        <v>13</v>
      </c>
      <c r="F1681" t="s">
        <v>21632</v>
      </c>
    </row>
    <row r="1682" spans="1:6" x14ac:dyDescent="0.25">
      <c r="A1682" t="s">
        <v>5773</v>
      </c>
      <c r="B1682" s="100" t="s">
        <v>6740</v>
      </c>
      <c r="C1682" s="99" t="s">
        <v>6739</v>
      </c>
      <c r="D1682" s="124">
        <v>15223</v>
      </c>
      <c r="E1682" s="157">
        <f>VLOOKUP(D1682,'SOAT LIQ'!$A$87:$C$3416,3,FALSE)</f>
        <v>13</v>
      </c>
      <c r="F1682" t="s">
        <v>21632</v>
      </c>
    </row>
    <row r="1683" spans="1:6" x14ac:dyDescent="0.25">
      <c r="A1683" t="s">
        <v>5745</v>
      </c>
      <c r="B1683" s="100" t="s">
        <v>6741</v>
      </c>
      <c r="C1683" s="99" t="s">
        <v>4175</v>
      </c>
      <c r="D1683" s="124">
        <v>15254</v>
      </c>
      <c r="E1683" s="157">
        <f>VLOOKUP(D1683,'SOAT LIQ'!$A$87:$C$3416,3,FALSE)</f>
        <v>20</v>
      </c>
      <c r="F1683" t="s">
        <v>21632</v>
      </c>
    </row>
    <row r="1684" spans="1:6" x14ac:dyDescent="0.25">
      <c r="A1684" t="s">
        <v>5773</v>
      </c>
      <c r="B1684" s="100" t="s">
        <v>6741</v>
      </c>
      <c r="C1684" s="99" t="s">
        <v>4175</v>
      </c>
      <c r="D1684" s="124">
        <v>15254</v>
      </c>
      <c r="E1684" s="157">
        <f>VLOOKUP(D1684,'SOAT LIQ'!$A$87:$C$3416,3,FALSE)</f>
        <v>20</v>
      </c>
      <c r="F1684" t="s">
        <v>21632</v>
      </c>
    </row>
    <row r="1685" spans="1:6" x14ac:dyDescent="0.25">
      <c r="A1685" t="s">
        <v>5745</v>
      </c>
      <c r="B1685" s="100" t="s">
        <v>6742</v>
      </c>
      <c r="C1685" s="99" t="s">
        <v>4175</v>
      </c>
      <c r="D1685" s="124">
        <v>15253</v>
      </c>
      <c r="E1685" s="157">
        <f>VLOOKUP(D1685,'SOAT LIQ'!$A$87:$C$3416,3,FALSE)</f>
        <v>12</v>
      </c>
      <c r="F1685" t="s">
        <v>21632</v>
      </c>
    </row>
    <row r="1686" spans="1:6" x14ac:dyDescent="0.25">
      <c r="A1686" t="s">
        <v>5773</v>
      </c>
      <c r="B1686" s="100" t="s">
        <v>6742</v>
      </c>
      <c r="C1686" s="99" t="s">
        <v>4175</v>
      </c>
      <c r="D1686" s="124">
        <v>15253</v>
      </c>
      <c r="E1686" s="157">
        <f>VLOOKUP(D1686,'SOAT LIQ'!$A$87:$C$3416,3,FALSE)</f>
        <v>12</v>
      </c>
      <c r="F1686" t="s">
        <v>21632</v>
      </c>
    </row>
    <row r="1687" spans="1:6" x14ac:dyDescent="0.25">
      <c r="A1687" t="s">
        <v>5745</v>
      </c>
      <c r="B1687" s="100" t="s">
        <v>6743</v>
      </c>
      <c r="C1687" s="99" t="s">
        <v>4175</v>
      </c>
      <c r="D1687" s="124">
        <v>3440</v>
      </c>
      <c r="E1687" s="157">
        <f>VLOOKUP(D1687,'SOAT LIQ'!$A$87:$C$3416,3,FALSE)</f>
        <v>4</v>
      </c>
      <c r="F1687" t="s">
        <v>21632</v>
      </c>
    </row>
    <row r="1688" spans="1:6" x14ac:dyDescent="0.25">
      <c r="A1688" t="s">
        <v>5523</v>
      </c>
      <c r="B1688" s="100" t="s">
        <v>6743</v>
      </c>
      <c r="C1688" s="99" t="s">
        <v>4175</v>
      </c>
      <c r="D1688" s="124">
        <v>3440</v>
      </c>
      <c r="E1688" s="157">
        <f>VLOOKUP(D1688,'SOAT LIQ'!$A$87:$C$3416,3,FALSE)</f>
        <v>4</v>
      </c>
      <c r="F1688" t="s">
        <v>21632</v>
      </c>
    </row>
    <row r="1689" spans="1:6" x14ac:dyDescent="0.25">
      <c r="A1689" t="s">
        <v>5773</v>
      </c>
      <c r="B1689" s="100" t="s">
        <v>6743</v>
      </c>
      <c r="C1689" s="99" t="s">
        <v>4175</v>
      </c>
      <c r="D1689" s="124">
        <v>3440</v>
      </c>
      <c r="E1689" s="157">
        <f>VLOOKUP(D1689,'SOAT LIQ'!$A$87:$C$3416,3,FALSE)</f>
        <v>4</v>
      </c>
      <c r="F1689" t="s">
        <v>21632</v>
      </c>
    </row>
    <row r="1690" spans="1:6" x14ac:dyDescent="0.25">
      <c r="A1690" t="s">
        <v>5745</v>
      </c>
      <c r="B1690" s="100" t="s">
        <v>6744</v>
      </c>
      <c r="C1690" s="99" t="s">
        <v>4175</v>
      </c>
      <c r="D1690" s="124">
        <v>3441</v>
      </c>
      <c r="E1690" s="157">
        <f>VLOOKUP(D1690,'SOAT LIQ'!$A$87:$C$3416,3,FALSE)</f>
        <v>5</v>
      </c>
      <c r="F1690" t="s">
        <v>21632</v>
      </c>
    </row>
    <row r="1691" spans="1:6" x14ac:dyDescent="0.25">
      <c r="A1691" t="s">
        <v>5773</v>
      </c>
      <c r="B1691" s="100" t="s">
        <v>6744</v>
      </c>
      <c r="C1691" s="99" t="s">
        <v>4175</v>
      </c>
      <c r="D1691" s="124">
        <v>3441</v>
      </c>
      <c r="E1691" s="157">
        <f>VLOOKUP(D1691,'SOAT LIQ'!$A$87:$C$3416,3,FALSE)</f>
        <v>5</v>
      </c>
      <c r="F1691" t="s">
        <v>21632</v>
      </c>
    </row>
    <row r="1692" spans="1:6" x14ac:dyDescent="0.25">
      <c r="A1692" t="s">
        <v>5745</v>
      </c>
      <c r="B1692" s="100" t="s">
        <v>6745</v>
      </c>
      <c r="C1692" s="99" t="s">
        <v>6708</v>
      </c>
      <c r="D1692" s="124">
        <v>3401</v>
      </c>
      <c r="E1692" s="157">
        <f>VLOOKUP(D1692,'SOAT LIQ'!$A$87:$C$3416,3,FALSE)</f>
        <v>10</v>
      </c>
      <c r="F1692" t="s">
        <v>21632</v>
      </c>
    </row>
    <row r="1693" spans="1:6" x14ac:dyDescent="0.25">
      <c r="A1693" t="s">
        <v>5745</v>
      </c>
      <c r="B1693" s="100" t="s">
        <v>6746</v>
      </c>
      <c r="C1693" s="99" t="s">
        <v>6708</v>
      </c>
      <c r="D1693" s="124">
        <v>3401</v>
      </c>
      <c r="E1693" s="157">
        <f>VLOOKUP(D1693,'SOAT LIQ'!$A$87:$C$3416,3,FALSE)</f>
        <v>10</v>
      </c>
      <c r="F1693" t="s">
        <v>21632</v>
      </c>
    </row>
    <row r="1694" spans="1:6" x14ac:dyDescent="0.25">
      <c r="A1694" t="s">
        <v>4339</v>
      </c>
      <c r="B1694" s="100" t="s">
        <v>6746</v>
      </c>
      <c r="C1694" s="99" t="s">
        <v>6708</v>
      </c>
      <c r="D1694" s="124">
        <v>3401</v>
      </c>
      <c r="E1694" s="157">
        <f>VLOOKUP(D1694,'SOAT LIQ'!$A$87:$C$3416,3,FALSE)</f>
        <v>10</v>
      </c>
      <c r="F1694" t="s">
        <v>21632</v>
      </c>
    </row>
    <row r="1695" spans="1:6" x14ac:dyDescent="0.25">
      <c r="A1695" t="s">
        <v>5745</v>
      </c>
      <c r="B1695" s="100" t="s">
        <v>6747</v>
      </c>
      <c r="C1695" s="99" t="s">
        <v>6708</v>
      </c>
      <c r="D1695" s="124">
        <v>3401</v>
      </c>
      <c r="E1695" s="157">
        <f>VLOOKUP(D1695,'SOAT LIQ'!$A$87:$C$3416,3,FALSE)</f>
        <v>10</v>
      </c>
      <c r="F1695" t="s">
        <v>21632</v>
      </c>
    </row>
    <row r="1696" spans="1:6" x14ac:dyDescent="0.25">
      <c r="A1696" t="s">
        <v>5924</v>
      </c>
      <c r="B1696" s="100" t="s">
        <v>6747</v>
      </c>
      <c r="C1696" s="99" t="s">
        <v>6708</v>
      </c>
      <c r="D1696" s="124">
        <v>3401</v>
      </c>
      <c r="E1696" s="157">
        <f>VLOOKUP(D1696,'SOAT LIQ'!$A$87:$C$3416,3,FALSE)</f>
        <v>10</v>
      </c>
      <c r="F1696" t="s">
        <v>21632</v>
      </c>
    </row>
    <row r="1697" spans="1:6" x14ac:dyDescent="0.25">
      <c r="A1697" t="s">
        <v>5745</v>
      </c>
      <c r="B1697" s="100" t="s">
        <v>6748</v>
      </c>
      <c r="C1697" s="99" t="s">
        <v>6708</v>
      </c>
      <c r="D1697" s="124">
        <v>3401</v>
      </c>
      <c r="E1697" s="157">
        <f>VLOOKUP(D1697,'SOAT LIQ'!$A$87:$C$3416,3,FALSE)</f>
        <v>10</v>
      </c>
      <c r="F1697" t="s">
        <v>21632</v>
      </c>
    </row>
    <row r="1698" spans="1:6" x14ac:dyDescent="0.25">
      <c r="A1698" t="s">
        <v>5924</v>
      </c>
      <c r="B1698" s="100" t="s">
        <v>6748</v>
      </c>
      <c r="C1698" s="99" t="s">
        <v>6708</v>
      </c>
      <c r="D1698" s="124">
        <v>3401</v>
      </c>
      <c r="E1698" s="157">
        <f>VLOOKUP(D1698,'SOAT LIQ'!$A$87:$C$3416,3,FALSE)</f>
        <v>10</v>
      </c>
      <c r="F1698" t="s">
        <v>21632</v>
      </c>
    </row>
    <row r="1699" spans="1:6" x14ac:dyDescent="0.25">
      <c r="A1699" t="s">
        <v>5745</v>
      </c>
      <c r="B1699" s="100" t="s">
        <v>6749</v>
      </c>
      <c r="C1699" s="99" t="s">
        <v>6708</v>
      </c>
      <c r="D1699" s="124">
        <v>3401</v>
      </c>
      <c r="E1699" s="157">
        <f>VLOOKUP(D1699,'SOAT LIQ'!$A$87:$C$3416,3,FALSE)</f>
        <v>10</v>
      </c>
      <c r="F1699" t="s">
        <v>21632</v>
      </c>
    </row>
    <row r="1700" spans="1:6" x14ac:dyDescent="0.25">
      <c r="A1700" t="s">
        <v>5924</v>
      </c>
      <c r="B1700" s="100" t="s">
        <v>6749</v>
      </c>
      <c r="C1700" s="99" t="s">
        <v>6708</v>
      </c>
      <c r="D1700" s="124">
        <v>3401</v>
      </c>
      <c r="E1700" s="157">
        <f>VLOOKUP(D1700,'SOAT LIQ'!$A$87:$C$3416,3,FALSE)</f>
        <v>10</v>
      </c>
      <c r="F1700" t="s">
        <v>21632</v>
      </c>
    </row>
    <row r="1701" spans="1:6" x14ac:dyDescent="0.25">
      <c r="A1701" t="s">
        <v>5745</v>
      </c>
      <c r="B1701" s="100" t="s">
        <v>6750</v>
      </c>
      <c r="C1701" s="99" t="s">
        <v>6708</v>
      </c>
      <c r="D1701" s="124">
        <v>3401</v>
      </c>
      <c r="E1701" s="157">
        <f>VLOOKUP(D1701,'SOAT LIQ'!$A$87:$C$3416,3,FALSE)</f>
        <v>10</v>
      </c>
      <c r="F1701" t="s">
        <v>21632</v>
      </c>
    </row>
    <row r="1702" spans="1:6" x14ac:dyDescent="0.25">
      <c r="A1702" t="s">
        <v>5924</v>
      </c>
      <c r="B1702" s="100" t="s">
        <v>6750</v>
      </c>
      <c r="C1702" s="99" t="s">
        <v>6708</v>
      </c>
      <c r="D1702" s="124">
        <v>3401</v>
      </c>
      <c r="E1702" s="157">
        <f>VLOOKUP(D1702,'SOAT LIQ'!$A$87:$C$3416,3,FALSE)</f>
        <v>10</v>
      </c>
      <c r="F1702" t="s">
        <v>21632</v>
      </c>
    </row>
    <row r="1703" spans="1:6" x14ac:dyDescent="0.25">
      <c r="A1703" t="s">
        <v>5745</v>
      </c>
      <c r="B1703" s="100" t="s">
        <v>6751</v>
      </c>
      <c r="C1703" s="99" t="s">
        <v>6708</v>
      </c>
      <c r="D1703" s="124">
        <v>3401</v>
      </c>
      <c r="E1703" s="157">
        <f>VLOOKUP(D1703,'SOAT LIQ'!$A$87:$C$3416,3,FALSE)</f>
        <v>10</v>
      </c>
      <c r="F1703" t="s">
        <v>21632</v>
      </c>
    </row>
    <row r="1704" spans="1:6" x14ac:dyDescent="0.25">
      <c r="A1704" t="s">
        <v>5924</v>
      </c>
      <c r="B1704" s="100" t="s">
        <v>6751</v>
      </c>
      <c r="C1704" s="99" t="s">
        <v>6708</v>
      </c>
      <c r="D1704" s="124">
        <v>3401</v>
      </c>
      <c r="E1704" s="157">
        <f>VLOOKUP(D1704,'SOAT LIQ'!$A$87:$C$3416,3,FALSE)</f>
        <v>10</v>
      </c>
      <c r="F1704" t="s">
        <v>21632</v>
      </c>
    </row>
    <row r="1705" spans="1:6" x14ac:dyDescent="0.25">
      <c r="A1705" t="s">
        <v>5745</v>
      </c>
      <c r="B1705" s="100" t="s">
        <v>6752</v>
      </c>
      <c r="C1705" s="99" t="s">
        <v>6708</v>
      </c>
      <c r="D1705" s="124">
        <v>3402</v>
      </c>
      <c r="E1705" s="157">
        <f>VLOOKUP(D1705,'SOAT LIQ'!$A$87:$C$3416,3,FALSE)</f>
        <v>12</v>
      </c>
      <c r="F1705" t="s">
        <v>21632</v>
      </c>
    </row>
    <row r="1706" spans="1:6" x14ac:dyDescent="0.25">
      <c r="A1706" t="s">
        <v>5745</v>
      </c>
      <c r="B1706" s="100" t="s">
        <v>6753</v>
      </c>
      <c r="C1706" s="99" t="s">
        <v>6708</v>
      </c>
      <c r="D1706" s="124">
        <v>27126</v>
      </c>
      <c r="E1706" s="157" t="e">
        <f>VLOOKUP(D1706,'SOAT LIQ'!$A$87:$C$3416,3,FALSE)</f>
        <v>#N/A</v>
      </c>
      <c r="F1706" t="s">
        <v>21632</v>
      </c>
    </row>
    <row r="1707" spans="1:6" x14ac:dyDescent="0.25">
      <c r="A1707" t="s">
        <v>5745</v>
      </c>
      <c r="B1707" s="100" t="s">
        <v>6754</v>
      </c>
      <c r="C1707" s="99" t="s">
        <v>6755</v>
      </c>
      <c r="D1707" s="124">
        <v>3451</v>
      </c>
      <c r="E1707" s="157">
        <f>VLOOKUP(D1707,'SOAT LIQ'!$A$87:$C$3416,3,FALSE)</f>
        <v>12</v>
      </c>
      <c r="F1707" t="s">
        <v>21632</v>
      </c>
    </row>
    <row r="1708" spans="1:6" x14ac:dyDescent="0.25">
      <c r="A1708" t="s">
        <v>5745</v>
      </c>
      <c r="B1708" s="100" t="s">
        <v>6756</v>
      </c>
      <c r="C1708" s="99" t="s">
        <v>6757</v>
      </c>
      <c r="D1708" s="124">
        <v>3451</v>
      </c>
      <c r="E1708" s="157">
        <f>VLOOKUP(D1708,'SOAT LIQ'!$A$87:$C$3416,3,FALSE)</f>
        <v>12</v>
      </c>
      <c r="F1708" t="s">
        <v>21632</v>
      </c>
    </row>
    <row r="1709" spans="1:6" x14ac:dyDescent="0.25">
      <c r="A1709" t="s">
        <v>5745</v>
      </c>
      <c r="B1709" s="100" t="s">
        <v>6758</v>
      </c>
      <c r="C1709" s="99" t="s">
        <v>6755</v>
      </c>
      <c r="D1709" s="124">
        <v>3451</v>
      </c>
      <c r="E1709" s="157">
        <f>VLOOKUP(D1709,'SOAT LIQ'!$A$87:$C$3416,3,FALSE)</f>
        <v>12</v>
      </c>
      <c r="F1709" t="s">
        <v>21632</v>
      </c>
    </row>
    <row r="1710" spans="1:6" x14ac:dyDescent="0.25">
      <c r="A1710" t="s">
        <v>5142</v>
      </c>
      <c r="B1710" s="100" t="s">
        <v>6759</v>
      </c>
      <c r="C1710" s="99" t="s">
        <v>6708</v>
      </c>
      <c r="D1710" s="124">
        <v>3403</v>
      </c>
      <c r="E1710" s="157">
        <f>VLOOKUP(D1710,'SOAT LIQ'!$A$87:$C$3416,3,FALSE)</f>
        <v>20</v>
      </c>
      <c r="F1710" t="s">
        <v>21632</v>
      </c>
    </row>
    <row r="1711" spans="1:6" x14ac:dyDescent="0.25">
      <c r="A1711" t="s">
        <v>5745</v>
      </c>
      <c r="B1711" s="100" t="s">
        <v>6759</v>
      </c>
      <c r="C1711" s="99" t="s">
        <v>6708</v>
      </c>
      <c r="D1711" s="124">
        <v>3403</v>
      </c>
      <c r="E1711" s="157">
        <f>VLOOKUP(D1711,'SOAT LIQ'!$A$87:$C$3416,3,FALSE)</f>
        <v>20</v>
      </c>
      <c r="F1711" t="s">
        <v>21632</v>
      </c>
    </row>
    <row r="1712" spans="1:6" x14ac:dyDescent="0.25">
      <c r="A1712" t="s">
        <v>5142</v>
      </c>
      <c r="B1712" s="100" t="s">
        <v>6760</v>
      </c>
      <c r="C1712" s="99" t="s">
        <v>6708</v>
      </c>
      <c r="D1712" s="124">
        <v>3401</v>
      </c>
      <c r="E1712" s="157">
        <f>VLOOKUP(D1712,'SOAT LIQ'!$A$87:$C$3416,3,FALSE)</f>
        <v>10</v>
      </c>
      <c r="F1712" t="s">
        <v>21632</v>
      </c>
    </row>
    <row r="1713" spans="1:6" x14ac:dyDescent="0.25">
      <c r="A1713" t="s">
        <v>5745</v>
      </c>
      <c r="B1713" s="100" t="s">
        <v>6760</v>
      </c>
      <c r="C1713" s="99" t="s">
        <v>6708</v>
      </c>
      <c r="D1713" s="124">
        <v>3401</v>
      </c>
      <c r="E1713" s="157">
        <f>VLOOKUP(D1713,'SOAT LIQ'!$A$87:$C$3416,3,FALSE)</f>
        <v>10</v>
      </c>
      <c r="F1713" t="s">
        <v>21632</v>
      </c>
    </row>
    <row r="1714" spans="1:6" x14ac:dyDescent="0.25">
      <c r="A1714" t="s">
        <v>5142</v>
      </c>
      <c r="B1714" s="100" t="s">
        <v>6761</v>
      </c>
      <c r="C1714" s="99" t="s">
        <v>6708</v>
      </c>
      <c r="D1714" s="124">
        <v>3401</v>
      </c>
      <c r="E1714" s="157">
        <f>VLOOKUP(D1714,'SOAT LIQ'!$A$87:$C$3416,3,FALSE)</f>
        <v>10</v>
      </c>
      <c r="F1714" t="s">
        <v>21632</v>
      </c>
    </row>
    <row r="1715" spans="1:6" x14ac:dyDescent="0.25">
      <c r="A1715" t="s">
        <v>5745</v>
      </c>
      <c r="B1715" s="100" t="s">
        <v>6761</v>
      </c>
      <c r="C1715" s="99" t="s">
        <v>6708</v>
      </c>
      <c r="D1715" s="124">
        <v>3401</v>
      </c>
      <c r="E1715" s="157">
        <f>VLOOKUP(D1715,'SOAT LIQ'!$A$87:$C$3416,3,FALSE)</f>
        <v>10</v>
      </c>
      <c r="F1715" t="s">
        <v>21632</v>
      </c>
    </row>
    <row r="1716" spans="1:6" x14ac:dyDescent="0.25">
      <c r="A1716" t="s">
        <v>5745</v>
      </c>
      <c r="B1716" s="100" t="s">
        <v>6762</v>
      </c>
      <c r="C1716" s="99" t="s">
        <v>6708</v>
      </c>
      <c r="D1716" s="124">
        <v>3401</v>
      </c>
      <c r="E1716" s="157">
        <f>VLOOKUP(D1716,'SOAT LIQ'!$A$87:$C$3416,3,FALSE)</f>
        <v>10</v>
      </c>
      <c r="F1716" t="s">
        <v>21632</v>
      </c>
    </row>
    <row r="1717" spans="1:6" x14ac:dyDescent="0.25">
      <c r="A1717" t="s">
        <v>5745</v>
      </c>
      <c r="B1717" s="100" t="s">
        <v>6763</v>
      </c>
      <c r="C1717" s="99" t="s">
        <v>6708</v>
      </c>
      <c r="D1717" s="124">
        <v>3401</v>
      </c>
      <c r="E1717" s="157">
        <f>VLOOKUP(D1717,'SOAT LIQ'!$A$87:$C$3416,3,FALSE)</f>
        <v>10</v>
      </c>
      <c r="F1717" t="s">
        <v>21632</v>
      </c>
    </row>
    <row r="1718" spans="1:6" x14ac:dyDescent="0.25">
      <c r="A1718" t="s">
        <v>5745</v>
      </c>
      <c r="B1718" s="100" t="s">
        <v>6764</v>
      </c>
      <c r="C1718" s="99" t="s">
        <v>6708</v>
      </c>
      <c r="D1718" s="124">
        <v>3401</v>
      </c>
      <c r="E1718" s="157">
        <f>VLOOKUP(D1718,'SOAT LIQ'!$A$87:$C$3416,3,FALSE)</f>
        <v>10</v>
      </c>
      <c r="F1718" t="s">
        <v>21632</v>
      </c>
    </row>
    <row r="1719" spans="1:6" x14ac:dyDescent="0.25">
      <c r="A1719" t="s">
        <v>5745</v>
      </c>
      <c r="B1719" s="100" t="s">
        <v>6765</v>
      </c>
      <c r="C1719" s="99" t="s">
        <v>6766</v>
      </c>
      <c r="D1719" s="124">
        <v>3423</v>
      </c>
      <c r="E1719" s="157">
        <f>VLOOKUP(D1719,'SOAT LIQ'!$A$87:$C$3416,3,FALSE)</f>
        <v>6</v>
      </c>
      <c r="F1719" t="s">
        <v>21632</v>
      </c>
    </row>
    <row r="1720" spans="1:6" x14ac:dyDescent="0.25">
      <c r="A1720" t="s">
        <v>4339</v>
      </c>
      <c r="B1720" s="100" t="s">
        <v>6765</v>
      </c>
      <c r="C1720" s="99" t="s">
        <v>6766</v>
      </c>
      <c r="D1720" s="124">
        <v>3423</v>
      </c>
      <c r="E1720" s="157">
        <f>VLOOKUP(D1720,'SOAT LIQ'!$A$87:$C$3416,3,FALSE)</f>
        <v>6</v>
      </c>
      <c r="F1720" t="s">
        <v>21632</v>
      </c>
    </row>
    <row r="1721" spans="1:6" x14ac:dyDescent="0.25">
      <c r="A1721" t="s">
        <v>5745</v>
      </c>
      <c r="B1721" s="100" t="s">
        <v>6767</v>
      </c>
      <c r="C1721" s="99" t="s">
        <v>6768</v>
      </c>
      <c r="D1721" s="124">
        <v>3423</v>
      </c>
      <c r="E1721" s="157">
        <f>VLOOKUP(D1721,'SOAT LIQ'!$A$87:$C$3416,3,FALSE)</f>
        <v>6</v>
      </c>
      <c r="F1721" t="s">
        <v>21632</v>
      </c>
    </row>
    <row r="1722" spans="1:6" x14ac:dyDescent="0.25">
      <c r="A1722" t="s">
        <v>5745</v>
      </c>
      <c r="B1722" s="100" t="s">
        <v>4116</v>
      </c>
      <c r="C1722" s="99" t="s">
        <v>6766</v>
      </c>
      <c r="D1722" s="124">
        <v>3421</v>
      </c>
      <c r="E1722" s="157">
        <f>VLOOKUP(D1722,'SOAT LIQ'!$A$87:$C$3416,3,FALSE)</f>
        <v>7</v>
      </c>
      <c r="F1722" t="s">
        <v>21632</v>
      </c>
    </row>
    <row r="1723" spans="1:6" x14ac:dyDescent="0.25">
      <c r="A1723" t="s">
        <v>5745</v>
      </c>
      <c r="B1723" s="100" t="s">
        <v>6769</v>
      </c>
      <c r="C1723" s="99" t="s">
        <v>6768</v>
      </c>
      <c r="D1723" s="124">
        <v>3421</v>
      </c>
      <c r="E1723" s="157">
        <f>VLOOKUP(D1723,'SOAT LIQ'!$A$87:$C$3416,3,FALSE)</f>
        <v>7</v>
      </c>
      <c r="F1723" t="s">
        <v>21632</v>
      </c>
    </row>
    <row r="1724" spans="1:6" x14ac:dyDescent="0.25">
      <c r="A1724" t="s">
        <v>5745</v>
      </c>
      <c r="B1724" s="100" t="s">
        <v>6770</v>
      </c>
      <c r="C1724" s="99" t="s">
        <v>6771</v>
      </c>
      <c r="D1724" s="124">
        <v>3412</v>
      </c>
      <c r="E1724" s="157">
        <f>VLOOKUP(D1724,'SOAT LIQ'!$A$87:$C$3416,3,FALSE)</f>
        <v>10</v>
      </c>
      <c r="F1724" t="s">
        <v>21632</v>
      </c>
    </row>
    <row r="1725" spans="1:6" x14ac:dyDescent="0.25">
      <c r="A1725" t="s">
        <v>5745</v>
      </c>
      <c r="B1725" s="100" t="s">
        <v>6772</v>
      </c>
      <c r="C1725" s="99" t="s">
        <v>6771</v>
      </c>
      <c r="D1725" s="124">
        <v>3464</v>
      </c>
      <c r="E1725" s="157">
        <f>VLOOKUP(D1725,'SOAT LIQ'!$A$87:$C$3416,3,FALSE)</f>
        <v>20</v>
      </c>
      <c r="F1725" t="s">
        <v>21632</v>
      </c>
    </row>
    <row r="1726" spans="1:6" x14ac:dyDescent="0.25">
      <c r="A1726" t="s">
        <v>5745</v>
      </c>
      <c r="B1726" s="100" t="s">
        <v>6773</v>
      </c>
      <c r="C1726" s="99" t="s">
        <v>6771</v>
      </c>
      <c r="D1726" s="124">
        <v>3412</v>
      </c>
      <c r="E1726" s="157">
        <f>VLOOKUP(D1726,'SOAT LIQ'!$A$87:$C$3416,3,FALSE)</f>
        <v>10</v>
      </c>
      <c r="F1726" t="s">
        <v>21632</v>
      </c>
    </row>
    <row r="1727" spans="1:6" x14ac:dyDescent="0.25">
      <c r="A1727" t="s">
        <v>5773</v>
      </c>
      <c r="B1727" s="100" t="s">
        <v>6773</v>
      </c>
      <c r="C1727" s="99" t="s">
        <v>6771</v>
      </c>
      <c r="D1727" s="124">
        <v>3412</v>
      </c>
      <c r="E1727" s="157">
        <f>VLOOKUP(D1727,'SOAT LIQ'!$A$87:$C$3416,3,FALSE)</f>
        <v>10</v>
      </c>
      <c r="F1727" t="s">
        <v>21632</v>
      </c>
    </row>
    <row r="1728" spans="1:6" x14ac:dyDescent="0.25">
      <c r="A1728" t="s">
        <v>5745</v>
      </c>
      <c r="B1728" s="100" t="s">
        <v>6774</v>
      </c>
      <c r="C1728" s="99" t="s">
        <v>6771</v>
      </c>
      <c r="D1728" s="124">
        <v>3410</v>
      </c>
      <c r="E1728" s="157">
        <f>VLOOKUP(D1728,'SOAT LIQ'!$A$87:$C$3416,3,FALSE)</f>
        <v>12</v>
      </c>
      <c r="F1728" t="s">
        <v>21632</v>
      </c>
    </row>
    <row r="1729" spans="1:6" x14ac:dyDescent="0.25">
      <c r="A1729" t="s">
        <v>5773</v>
      </c>
      <c r="B1729" s="100" t="s">
        <v>6774</v>
      </c>
      <c r="C1729" s="99" t="s">
        <v>6771</v>
      </c>
      <c r="D1729" s="124">
        <v>3410</v>
      </c>
      <c r="E1729" s="157">
        <f>VLOOKUP(D1729,'SOAT LIQ'!$A$87:$C$3416,3,FALSE)</f>
        <v>12</v>
      </c>
      <c r="F1729" t="s">
        <v>21632</v>
      </c>
    </row>
    <row r="1730" spans="1:6" x14ac:dyDescent="0.25">
      <c r="A1730" t="s">
        <v>5745</v>
      </c>
      <c r="B1730" s="100" t="s">
        <v>6775</v>
      </c>
      <c r="C1730" s="99" t="s">
        <v>6771</v>
      </c>
      <c r="D1730" s="124">
        <v>3410</v>
      </c>
      <c r="E1730" s="157">
        <f>VLOOKUP(D1730,'SOAT LIQ'!$A$87:$C$3416,3,FALSE)</f>
        <v>12</v>
      </c>
      <c r="F1730" t="s">
        <v>21632</v>
      </c>
    </row>
    <row r="1731" spans="1:6" x14ac:dyDescent="0.25">
      <c r="A1731" t="s">
        <v>5773</v>
      </c>
      <c r="B1731" s="100" t="s">
        <v>6775</v>
      </c>
      <c r="C1731" s="99" t="s">
        <v>6771</v>
      </c>
      <c r="D1731" s="124">
        <v>3410</v>
      </c>
      <c r="E1731" s="157">
        <f>VLOOKUP(D1731,'SOAT LIQ'!$A$87:$C$3416,3,FALSE)</f>
        <v>12</v>
      </c>
      <c r="F1731" t="s">
        <v>21632</v>
      </c>
    </row>
    <row r="1732" spans="1:6" x14ac:dyDescent="0.25">
      <c r="A1732" t="s">
        <v>5745</v>
      </c>
      <c r="B1732" s="100" t="s">
        <v>6776</v>
      </c>
      <c r="C1732" s="99" t="s">
        <v>6771</v>
      </c>
      <c r="D1732" s="124">
        <v>3410</v>
      </c>
      <c r="E1732" s="157">
        <f>VLOOKUP(D1732,'SOAT LIQ'!$A$87:$C$3416,3,FALSE)</f>
        <v>12</v>
      </c>
      <c r="F1732" t="s">
        <v>21632</v>
      </c>
    </row>
    <row r="1733" spans="1:6" x14ac:dyDescent="0.25">
      <c r="A1733" t="s">
        <v>5773</v>
      </c>
      <c r="B1733" s="100" t="s">
        <v>6776</v>
      </c>
      <c r="C1733" s="99" t="s">
        <v>6771</v>
      </c>
      <c r="D1733" s="124">
        <v>3410</v>
      </c>
      <c r="E1733" s="157">
        <f>VLOOKUP(D1733,'SOAT LIQ'!$A$87:$C$3416,3,FALSE)</f>
        <v>12</v>
      </c>
      <c r="F1733" t="s">
        <v>21632</v>
      </c>
    </row>
    <row r="1734" spans="1:6" x14ac:dyDescent="0.25">
      <c r="A1734" t="s">
        <v>5745</v>
      </c>
      <c r="B1734" s="100" t="s">
        <v>6777</v>
      </c>
      <c r="C1734" s="99" t="s">
        <v>6771</v>
      </c>
      <c r="D1734" s="124">
        <v>3410</v>
      </c>
      <c r="E1734" s="157">
        <f>VLOOKUP(D1734,'SOAT LIQ'!$A$87:$C$3416,3,FALSE)</f>
        <v>12</v>
      </c>
      <c r="F1734" t="s">
        <v>21632</v>
      </c>
    </row>
    <row r="1735" spans="1:6" x14ac:dyDescent="0.25">
      <c r="A1735" t="s">
        <v>5773</v>
      </c>
      <c r="B1735" s="100" t="s">
        <v>6777</v>
      </c>
      <c r="C1735" s="99" t="s">
        <v>6771</v>
      </c>
      <c r="D1735" s="124">
        <v>3410</v>
      </c>
      <c r="E1735" s="157">
        <f>VLOOKUP(D1735,'SOAT LIQ'!$A$87:$C$3416,3,FALSE)</f>
        <v>12</v>
      </c>
      <c r="F1735" t="s">
        <v>21632</v>
      </c>
    </row>
    <row r="1736" spans="1:6" x14ac:dyDescent="0.25">
      <c r="A1736" t="s">
        <v>5745</v>
      </c>
      <c r="B1736" s="100" t="s">
        <v>6778</v>
      </c>
      <c r="C1736" s="99" t="s">
        <v>6714</v>
      </c>
      <c r="D1736" s="124">
        <v>3406</v>
      </c>
      <c r="E1736" s="157">
        <f>VLOOKUP(D1736,'SOAT LIQ'!$A$87:$C$3416,3,FALSE)</f>
        <v>12</v>
      </c>
      <c r="F1736" t="s">
        <v>21632</v>
      </c>
    </row>
    <row r="1737" spans="1:6" x14ac:dyDescent="0.25">
      <c r="A1737" t="s">
        <v>5745</v>
      </c>
      <c r="B1737" s="100" t="s">
        <v>6779</v>
      </c>
      <c r="C1737" s="99" t="s">
        <v>6714</v>
      </c>
      <c r="D1737" s="124">
        <v>15253</v>
      </c>
      <c r="E1737" s="157">
        <f>VLOOKUP(D1737,'SOAT LIQ'!$A$87:$C$3416,3,FALSE)</f>
        <v>12</v>
      </c>
      <c r="F1737" t="s">
        <v>21632</v>
      </c>
    </row>
    <row r="1738" spans="1:6" x14ac:dyDescent="0.25">
      <c r="A1738" t="s">
        <v>5745</v>
      </c>
      <c r="B1738" s="100" t="s">
        <v>6780</v>
      </c>
      <c r="C1738" s="99" t="s">
        <v>6714</v>
      </c>
      <c r="D1738" s="124">
        <v>3406</v>
      </c>
      <c r="E1738" s="157">
        <f>VLOOKUP(D1738,'SOAT LIQ'!$A$87:$C$3416,3,FALSE)</f>
        <v>12</v>
      </c>
      <c r="F1738" t="s">
        <v>21632</v>
      </c>
    </row>
    <row r="1739" spans="1:6" x14ac:dyDescent="0.25">
      <c r="A1739" t="s">
        <v>5745</v>
      </c>
      <c r="B1739" s="100" t="s">
        <v>6781</v>
      </c>
      <c r="C1739" s="99" t="s">
        <v>6771</v>
      </c>
      <c r="D1739" s="124">
        <v>3410</v>
      </c>
      <c r="E1739" s="157">
        <f>VLOOKUP(D1739,'SOAT LIQ'!$A$87:$C$3416,3,FALSE)</f>
        <v>12</v>
      </c>
      <c r="F1739" t="s">
        <v>21632</v>
      </c>
    </row>
    <row r="1740" spans="1:6" x14ac:dyDescent="0.25">
      <c r="A1740" t="s">
        <v>5745</v>
      </c>
      <c r="B1740" s="100" t="s">
        <v>6782</v>
      </c>
      <c r="C1740" s="99" t="s">
        <v>6783</v>
      </c>
      <c r="D1740" s="124">
        <v>17211</v>
      </c>
      <c r="E1740" s="157">
        <f>VLOOKUP(D1740,'SOAT LIQ'!$A$87:$C$3416,3,FALSE)</f>
        <v>7</v>
      </c>
      <c r="F1740" t="s">
        <v>21632</v>
      </c>
    </row>
    <row r="1741" spans="1:6" x14ac:dyDescent="0.25">
      <c r="A1741" t="s">
        <v>6573</v>
      </c>
      <c r="B1741" s="100" t="s">
        <v>6782</v>
      </c>
      <c r="C1741" s="99" t="s">
        <v>6783</v>
      </c>
      <c r="D1741" s="124">
        <v>17211</v>
      </c>
      <c r="E1741" s="157">
        <f>VLOOKUP(D1741,'SOAT LIQ'!$A$87:$C$3416,3,FALSE)</f>
        <v>7</v>
      </c>
      <c r="F1741" t="s">
        <v>21632</v>
      </c>
    </row>
    <row r="1742" spans="1:6" x14ac:dyDescent="0.25">
      <c r="A1742" t="s">
        <v>5745</v>
      </c>
      <c r="B1742" s="100" t="s">
        <v>6784</v>
      </c>
      <c r="C1742" s="99" t="s">
        <v>6783</v>
      </c>
      <c r="D1742" s="124">
        <v>17211</v>
      </c>
      <c r="E1742" s="157">
        <f>VLOOKUP(D1742,'SOAT LIQ'!$A$87:$C$3416,3,FALSE)</f>
        <v>7</v>
      </c>
      <c r="F1742" t="s">
        <v>21632</v>
      </c>
    </row>
    <row r="1743" spans="1:6" x14ac:dyDescent="0.25">
      <c r="A1743" t="s">
        <v>6573</v>
      </c>
      <c r="B1743" s="100" t="s">
        <v>6784</v>
      </c>
      <c r="C1743" s="99" t="s">
        <v>6783</v>
      </c>
      <c r="D1743" s="124">
        <v>17211</v>
      </c>
      <c r="E1743" s="157">
        <f>VLOOKUP(D1743,'SOAT LIQ'!$A$87:$C$3416,3,FALSE)</f>
        <v>7</v>
      </c>
      <c r="F1743" t="s">
        <v>21632</v>
      </c>
    </row>
    <row r="1744" spans="1:6" x14ac:dyDescent="0.25">
      <c r="A1744" t="s">
        <v>5745</v>
      </c>
      <c r="B1744" s="100" t="s">
        <v>6785</v>
      </c>
      <c r="C1744" s="99" t="s">
        <v>6783</v>
      </c>
      <c r="D1744" s="124">
        <v>17211</v>
      </c>
      <c r="E1744" s="157">
        <f>VLOOKUP(D1744,'SOAT LIQ'!$A$87:$C$3416,3,FALSE)</f>
        <v>7</v>
      </c>
      <c r="F1744" t="s">
        <v>21632</v>
      </c>
    </row>
    <row r="1745" spans="1:6" x14ac:dyDescent="0.25">
      <c r="A1745" t="s">
        <v>6573</v>
      </c>
      <c r="B1745" s="100" t="s">
        <v>6785</v>
      </c>
      <c r="C1745" s="99" t="s">
        <v>6783</v>
      </c>
      <c r="D1745" s="124">
        <v>17211</v>
      </c>
      <c r="E1745" s="157">
        <f>VLOOKUP(D1745,'SOAT LIQ'!$A$87:$C$3416,3,FALSE)</f>
        <v>7</v>
      </c>
      <c r="F1745" t="s">
        <v>21632</v>
      </c>
    </row>
    <row r="1746" spans="1:6" x14ac:dyDescent="0.25">
      <c r="A1746" t="s">
        <v>6573</v>
      </c>
      <c r="B1746" s="100" t="s">
        <v>4506</v>
      </c>
      <c r="C1746" s="99" t="s">
        <v>6786</v>
      </c>
      <c r="D1746" s="124">
        <v>18108</v>
      </c>
      <c r="E1746" s="157">
        <f>VLOOKUP(D1746,'SOAT LIQ'!$A$87:$C$3416,3,FALSE)</f>
        <v>8</v>
      </c>
      <c r="F1746" t="s">
        <v>21632</v>
      </c>
    </row>
    <row r="1747" spans="1:6" x14ac:dyDescent="0.25">
      <c r="A1747" t="s">
        <v>5745</v>
      </c>
      <c r="B1747" s="100" t="s">
        <v>4506</v>
      </c>
      <c r="C1747" s="99" t="s">
        <v>6786</v>
      </c>
      <c r="D1747" s="124">
        <v>18108</v>
      </c>
      <c r="E1747" s="157">
        <f>VLOOKUP(D1747,'SOAT LIQ'!$A$87:$C$3416,3,FALSE)</f>
        <v>8</v>
      </c>
      <c r="F1747" t="s">
        <v>21632</v>
      </c>
    </row>
    <row r="1748" spans="1:6" x14ac:dyDescent="0.25">
      <c r="A1748" t="s">
        <v>6787</v>
      </c>
      <c r="B1748" s="100" t="s">
        <v>4506</v>
      </c>
      <c r="C1748" s="99" t="s">
        <v>6786</v>
      </c>
      <c r="D1748" s="124">
        <v>18108</v>
      </c>
      <c r="E1748" s="157">
        <f>VLOOKUP(D1748,'SOAT LIQ'!$A$87:$C$3416,3,FALSE)</f>
        <v>8</v>
      </c>
      <c r="F1748" t="s">
        <v>21632</v>
      </c>
    </row>
    <row r="1749" spans="1:6" x14ac:dyDescent="0.25">
      <c r="A1749" t="s">
        <v>5745</v>
      </c>
      <c r="B1749" s="100" t="s">
        <v>4507</v>
      </c>
      <c r="C1749" s="99" t="s">
        <v>6788</v>
      </c>
      <c r="D1749" s="124">
        <v>18100</v>
      </c>
      <c r="E1749" s="157">
        <f>VLOOKUP(D1749,'SOAT LIQ'!$A$87:$C$3416,3,FALSE)</f>
        <v>4</v>
      </c>
      <c r="F1749" t="s">
        <v>21632</v>
      </c>
    </row>
    <row r="1750" spans="1:6" x14ac:dyDescent="0.25">
      <c r="A1750" t="s">
        <v>5745</v>
      </c>
      <c r="B1750" s="100" t="s">
        <v>6789</v>
      </c>
      <c r="C1750" s="99" t="s">
        <v>6790</v>
      </c>
      <c r="D1750" s="124">
        <v>3452</v>
      </c>
      <c r="E1750" s="157">
        <f>VLOOKUP(D1750,'SOAT LIQ'!$A$87:$C$3416,3,FALSE)</f>
        <v>6</v>
      </c>
      <c r="F1750" t="s">
        <v>21632</v>
      </c>
    </row>
    <row r="1751" spans="1:6" x14ac:dyDescent="0.25">
      <c r="A1751" t="s">
        <v>5745</v>
      </c>
      <c r="B1751" s="100" t="s">
        <v>6791</v>
      </c>
      <c r="C1751" s="99" t="s">
        <v>6792</v>
      </c>
      <c r="D1751" s="124">
        <v>3452</v>
      </c>
      <c r="E1751" s="157">
        <f>VLOOKUP(D1751,'SOAT LIQ'!$A$87:$C$3416,3,FALSE)</f>
        <v>6</v>
      </c>
      <c r="F1751" t="s">
        <v>21632</v>
      </c>
    </row>
    <row r="1752" spans="1:6" x14ac:dyDescent="0.25">
      <c r="A1752" t="s">
        <v>5745</v>
      </c>
      <c r="B1752" s="100" t="s">
        <v>6793</v>
      </c>
      <c r="C1752" s="99" t="s">
        <v>6790</v>
      </c>
      <c r="D1752" s="124">
        <v>3452</v>
      </c>
      <c r="E1752" s="157">
        <f>VLOOKUP(D1752,'SOAT LIQ'!$A$87:$C$3416,3,FALSE)</f>
        <v>6</v>
      </c>
      <c r="F1752" t="s">
        <v>21632</v>
      </c>
    </row>
    <row r="1753" spans="1:6" x14ac:dyDescent="0.25">
      <c r="A1753" t="s">
        <v>4339</v>
      </c>
      <c r="B1753" s="100" t="s">
        <v>6793</v>
      </c>
      <c r="C1753" s="99" t="s">
        <v>6790</v>
      </c>
      <c r="D1753" s="124">
        <v>3452</v>
      </c>
      <c r="E1753" s="157">
        <f>VLOOKUP(D1753,'SOAT LIQ'!$A$87:$C$3416,3,FALSE)</f>
        <v>6</v>
      </c>
      <c r="F1753" t="s">
        <v>21632</v>
      </c>
    </row>
    <row r="1754" spans="1:6" x14ac:dyDescent="0.25">
      <c r="A1754" t="s">
        <v>5745</v>
      </c>
      <c r="B1754" s="100" t="s">
        <v>6794</v>
      </c>
      <c r="C1754" s="99" t="s">
        <v>6792</v>
      </c>
      <c r="D1754" s="124">
        <v>3452</v>
      </c>
      <c r="E1754" s="157">
        <f>VLOOKUP(D1754,'SOAT LIQ'!$A$87:$C$3416,3,FALSE)</f>
        <v>6</v>
      </c>
      <c r="F1754" t="s">
        <v>21632</v>
      </c>
    </row>
    <row r="1755" spans="1:6" x14ac:dyDescent="0.25">
      <c r="A1755" t="s">
        <v>5809</v>
      </c>
      <c r="B1755" s="100" t="s">
        <v>6795</v>
      </c>
      <c r="C1755" s="99" t="s">
        <v>6790</v>
      </c>
      <c r="D1755" s="124">
        <v>27109</v>
      </c>
      <c r="E1755" s="157" t="e">
        <f>VLOOKUP(D1755,'SOAT LIQ'!$A$87:$C$3416,3,FALSE)</f>
        <v>#N/A</v>
      </c>
      <c r="F1755" t="s">
        <v>21632</v>
      </c>
    </row>
    <row r="1756" spans="1:6" x14ac:dyDescent="0.25">
      <c r="A1756" t="s">
        <v>5745</v>
      </c>
      <c r="B1756" s="100" t="s">
        <v>6795</v>
      </c>
      <c r="C1756" s="99" t="s">
        <v>6790</v>
      </c>
      <c r="D1756" s="124">
        <v>27109</v>
      </c>
      <c r="E1756" s="157" t="e">
        <f>VLOOKUP(D1756,'SOAT LIQ'!$A$87:$C$3416,3,FALSE)</f>
        <v>#N/A</v>
      </c>
      <c r="F1756" t="s">
        <v>21632</v>
      </c>
    </row>
    <row r="1757" spans="1:6" x14ac:dyDescent="0.25">
      <c r="A1757" t="s">
        <v>5031</v>
      </c>
      <c r="B1757" s="100" t="s">
        <v>6795</v>
      </c>
      <c r="C1757" s="99" t="s">
        <v>6790</v>
      </c>
      <c r="D1757" s="124">
        <v>27109</v>
      </c>
      <c r="E1757" s="157" t="e">
        <f>VLOOKUP(D1757,'SOAT LIQ'!$A$87:$C$3416,3,FALSE)</f>
        <v>#N/A</v>
      </c>
      <c r="F1757" t="s">
        <v>21632</v>
      </c>
    </row>
    <row r="1758" spans="1:6" x14ac:dyDescent="0.25">
      <c r="A1758" t="s">
        <v>5809</v>
      </c>
      <c r="B1758" s="100" t="s">
        <v>6796</v>
      </c>
      <c r="C1758" s="99" t="s">
        <v>6792</v>
      </c>
      <c r="D1758" s="124">
        <v>27109</v>
      </c>
      <c r="E1758" s="157" t="e">
        <f>VLOOKUP(D1758,'SOAT LIQ'!$A$87:$C$3416,3,FALSE)</f>
        <v>#N/A</v>
      </c>
      <c r="F1758" t="s">
        <v>21632</v>
      </c>
    </row>
    <row r="1759" spans="1:6" x14ac:dyDescent="0.25">
      <c r="A1759" t="s">
        <v>5745</v>
      </c>
      <c r="B1759" s="100" t="s">
        <v>6796</v>
      </c>
      <c r="C1759" s="99" t="s">
        <v>6792</v>
      </c>
      <c r="D1759" s="124">
        <v>27109</v>
      </c>
      <c r="E1759" s="157" t="e">
        <f>VLOOKUP(D1759,'SOAT LIQ'!$A$87:$C$3416,3,FALSE)</f>
        <v>#N/A</v>
      </c>
      <c r="F1759" t="s">
        <v>21632</v>
      </c>
    </row>
    <row r="1760" spans="1:6" x14ac:dyDescent="0.25">
      <c r="A1760" t="s">
        <v>5031</v>
      </c>
      <c r="B1760" s="100" t="s">
        <v>6796</v>
      </c>
      <c r="C1760" s="99" t="s">
        <v>6792</v>
      </c>
      <c r="D1760" s="124">
        <v>27109</v>
      </c>
      <c r="E1760" s="157" t="e">
        <f>VLOOKUP(D1760,'SOAT LIQ'!$A$87:$C$3416,3,FALSE)</f>
        <v>#N/A</v>
      </c>
      <c r="F1760" t="s">
        <v>21632</v>
      </c>
    </row>
    <row r="1761" spans="1:6" x14ac:dyDescent="0.25">
      <c r="A1761" t="s">
        <v>5745</v>
      </c>
      <c r="B1761" s="100" t="s">
        <v>6797</v>
      </c>
      <c r="C1761" s="99" t="s">
        <v>6798</v>
      </c>
      <c r="D1761" s="124">
        <v>16272</v>
      </c>
      <c r="E1761" s="157">
        <f>VLOOKUP(D1761,'SOAT LIQ'!$A$87:$C$3416,3,FALSE)</f>
        <v>8</v>
      </c>
      <c r="F1761" t="s">
        <v>21632</v>
      </c>
    </row>
    <row r="1762" spans="1:6" x14ac:dyDescent="0.25">
      <c r="A1762" t="s">
        <v>5745</v>
      </c>
      <c r="B1762" s="100" t="s">
        <v>6799</v>
      </c>
      <c r="C1762" s="99" t="s">
        <v>6798</v>
      </c>
      <c r="D1762" s="124">
        <v>3452</v>
      </c>
      <c r="E1762" s="157">
        <f>VLOOKUP(D1762,'SOAT LIQ'!$A$87:$C$3416,3,FALSE)</f>
        <v>6</v>
      </c>
      <c r="F1762" t="s">
        <v>21632</v>
      </c>
    </row>
    <row r="1763" spans="1:6" x14ac:dyDescent="0.25">
      <c r="A1763" t="s">
        <v>5745</v>
      </c>
      <c r="B1763" s="100" t="s">
        <v>6800</v>
      </c>
      <c r="C1763" s="99" t="s">
        <v>6798</v>
      </c>
      <c r="D1763" s="124">
        <v>3452</v>
      </c>
      <c r="E1763" s="157">
        <f>VLOOKUP(D1763,'SOAT LIQ'!$A$87:$C$3416,3,FALSE)</f>
        <v>6</v>
      </c>
      <c r="F1763" t="s">
        <v>21632</v>
      </c>
    </row>
    <row r="1764" spans="1:6" x14ac:dyDescent="0.25">
      <c r="A1764" t="s">
        <v>5745</v>
      </c>
      <c r="B1764" s="100" t="s">
        <v>6801</v>
      </c>
      <c r="C1764" s="99" t="s">
        <v>6798</v>
      </c>
      <c r="D1764" s="124">
        <v>3452</v>
      </c>
      <c r="E1764" s="157">
        <f>VLOOKUP(D1764,'SOAT LIQ'!$A$87:$C$3416,3,FALSE)</f>
        <v>6</v>
      </c>
      <c r="F1764" t="s">
        <v>21632</v>
      </c>
    </row>
    <row r="1765" spans="1:6" x14ac:dyDescent="0.25">
      <c r="A1765" t="s">
        <v>5745</v>
      </c>
      <c r="B1765" s="100" t="s">
        <v>6802</v>
      </c>
      <c r="C1765" s="99" t="s">
        <v>6790</v>
      </c>
      <c r="D1765" s="124">
        <v>3452</v>
      </c>
      <c r="E1765" s="157">
        <f>VLOOKUP(D1765,'SOAT LIQ'!$A$87:$C$3416,3,FALSE)</f>
        <v>6</v>
      </c>
      <c r="F1765" t="s">
        <v>21632</v>
      </c>
    </row>
    <row r="1766" spans="1:6" x14ac:dyDescent="0.25">
      <c r="A1766" t="s">
        <v>5745</v>
      </c>
      <c r="B1766" s="100" t="s">
        <v>6804</v>
      </c>
      <c r="C1766" s="99" t="s">
        <v>6803</v>
      </c>
      <c r="D1766" s="124">
        <v>3463</v>
      </c>
      <c r="E1766" s="157">
        <f>VLOOKUP(D1766,'SOAT LIQ'!$A$87:$C$3416,3,FALSE)</f>
        <v>8</v>
      </c>
      <c r="F1766" t="s">
        <v>21632</v>
      </c>
    </row>
    <row r="1767" spans="1:6" x14ac:dyDescent="0.25">
      <c r="A1767" t="s">
        <v>4339</v>
      </c>
      <c r="B1767" s="100" t="s">
        <v>6804</v>
      </c>
      <c r="C1767" s="99" t="s">
        <v>6803</v>
      </c>
      <c r="D1767" s="124">
        <v>3463</v>
      </c>
      <c r="E1767" s="157">
        <f>VLOOKUP(D1767,'SOAT LIQ'!$A$87:$C$3416,3,FALSE)</f>
        <v>8</v>
      </c>
      <c r="F1767" t="s">
        <v>21632</v>
      </c>
    </row>
    <row r="1768" spans="1:6" x14ac:dyDescent="0.25">
      <c r="A1768" t="s">
        <v>5745</v>
      </c>
      <c r="B1768" s="100" t="s">
        <v>6805</v>
      </c>
      <c r="C1768" s="99" t="s">
        <v>6792</v>
      </c>
      <c r="D1768" s="124">
        <v>3452</v>
      </c>
      <c r="E1768" s="157">
        <f>VLOOKUP(D1768,'SOAT LIQ'!$A$87:$C$3416,3,FALSE)</f>
        <v>6</v>
      </c>
      <c r="F1768" t="s">
        <v>21632</v>
      </c>
    </row>
    <row r="1769" spans="1:6" x14ac:dyDescent="0.25">
      <c r="A1769" t="s">
        <v>5745</v>
      </c>
      <c r="B1769" s="100" t="s">
        <v>6806</v>
      </c>
      <c r="C1769" s="99" t="s">
        <v>6807</v>
      </c>
      <c r="D1769" s="124">
        <v>3460</v>
      </c>
      <c r="E1769" s="157">
        <f>VLOOKUP(D1769,'SOAT LIQ'!$A$87:$C$3416,3,FALSE)</f>
        <v>8</v>
      </c>
      <c r="F1769" t="s">
        <v>21632</v>
      </c>
    </row>
    <row r="1770" spans="1:6" x14ac:dyDescent="0.25">
      <c r="A1770" t="s">
        <v>5745</v>
      </c>
      <c r="B1770" s="100" t="s">
        <v>6808</v>
      </c>
      <c r="C1770" s="99" t="s">
        <v>6807</v>
      </c>
      <c r="D1770" s="124">
        <v>3463</v>
      </c>
      <c r="E1770" s="157">
        <f>VLOOKUP(D1770,'SOAT LIQ'!$A$87:$C$3416,3,FALSE)</f>
        <v>8</v>
      </c>
      <c r="F1770" t="s">
        <v>21632</v>
      </c>
    </row>
    <row r="1771" spans="1:6" x14ac:dyDescent="0.25">
      <c r="A1771" t="s">
        <v>4339</v>
      </c>
      <c r="B1771" s="100" t="s">
        <v>6808</v>
      </c>
      <c r="C1771" s="99" t="s">
        <v>6807</v>
      </c>
      <c r="D1771" s="124">
        <v>3463</v>
      </c>
      <c r="E1771" s="157">
        <f>VLOOKUP(D1771,'SOAT LIQ'!$A$87:$C$3416,3,FALSE)</f>
        <v>8</v>
      </c>
      <c r="F1771" t="s">
        <v>21632</v>
      </c>
    </row>
    <row r="1772" spans="1:6" x14ac:dyDescent="0.25">
      <c r="A1772" t="s">
        <v>5745</v>
      </c>
      <c r="B1772" s="100" t="s">
        <v>6810</v>
      </c>
      <c r="C1772" s="99" t="s">
        <v>6809</v>
      </c>
      <c r="D1772" s="124">
        <v>3460</v>
      </c>
      <c r="E1772" s="157">
        <f>VLOOKUP(D1772,'SOAT LIQ'!$A$87:$C$3416,3,FALSE)</f>
        <v>8</v>
      </c>
      <c r="F1772" t="s">
        <v>21632</v>
      </c>
    </row>
    <row r="1773" spans="1:6" x14ac:dyDescent="0.25">
      <c r="A1773" t="s">
        <v>5745</v>
      </c>
      <c r="B1773" s="100" t="s">
        <v>6812</v>
      </c>
      <c r="C1773" s="99" t="s">
        <v>6811</v>
      </c>
      <c r="D1773" s="124">
        <v>3460</v>
      </c>
      <c r="E1773" s="157">
        <f>VLOOKUP(D1773,'SOAT LIQ'!$A$87:$C$3416,3,FALSE)</f>
        <v>8</v>
      </c>
      <c r="F1773" t="s">
        <v>21632</v>
      </c>
    </row>
    <row r="1774" spans="1:6" x14ac:dyDescent="0.25">
      <c r="A1774" t="s">
        <v>5142</v>
      </c>
      <c r="B1774" s="100" t="s">
        <v>6812</v>
      </c>
      <c r="C1774" s="99" t="s">
        <v>6811</v>
      </c>
      <c r="D1774" s="124">
        <v>3460</v>
      </c>
      <c r="E1774" s="157">
        <f>VLOOKUP(D1774,'SOAT LIQ'!$A$87:$C$3416,3,FALSE)</f>
        <v>8</v>
      </c>
      <c r="F1774" t="s">
        <v>21632</v>
      </c>
    </row>
    <row r="1775" spans="1:6" x14ac:dyDescent="0.25">
      <c r="A1775" t="s">
        <v>5745</v>
      </c>
      <c r="B1775" s="100" t="s">
        <v>6814</v>
      </c>
      <c r="C1775" s="99" t="s">
        <v>6813</v>
      </c>
      <c r="D1775" s="124">
        <v>3460</v>
      </c>
      <c r="E1775" s="157">
        <f>VLOOKUP(D1775,'SOAT LIQ'!$A$87:$C$3416,3,FALSE)</f>
        <v>8</v>
      </c>
      <c r="F1775" t="s">
        <v>21632</v>
      </c>
    </row>
    <row r="1776" spans="1:6" x14ac:dyDescent="0.25">
      <c r="A1776" t="s">
        <v>5142</v>
      </c>
      <c r="B1776" s="100" t="s">
        <v>6814</v>
      </c>
      <c r="C1776" s="99" t="s">
        <v>6813</v>
      </c>
      <c r="D1776" s="124">
        <v>3460</v>
      </c>
      <c r="E1776" s="157">
        <f>VLOOKUP(D1776,'SOAT LIQ'!$A$87:$C$3416,3,FALSE)</f>
        <v>8</v>
      </c>
      <c r="F1776" t="s">
        <v>21632</v>
      </c>
    </row>
    <row r="1777" spans="1:6" x14ac:dyDescent="0.25">
      <c r="A1777" t="s">
        <v>5745</v>
      </c>
      <c r="B1777" s="100" t="s">
        <v>6816</v>
      </c>
      <c r="C1777" s="99" t="s">
        <v>6815</v>
      </c>
      <c r="D1777" s="124">
        <v>3460</v>
      </c>
      <c r="E1777" s="157">
        <f>VLOOKUP(D1777,'SOAT LIQ'!$A$87:$C$3416,3,FALSE)</f>
        <v>8</v>
      </c>
      <c r="F1777" t="s">
        <v>21632</v>
      </c>
    </row>
    <row r="1778" spans="1:6" x14ac:dyDescent="0.25">
      <c r="A1778" t="s">
        <v>5745</v>
      </c>
      <c r="B1778" s="100" t="s">
        <v>6818</v>
      </c>
      <c r="C1778" s="99" t="s">
        <v>6817</v>
      </c>
      <c r="D1778" s="124">
        <v>3460</v>
      </c>
      <c r="E1778" s="157">
        <f>VLOOKUP(D1778,'SOAT LIQ'!$A$87:$C$3416,3,FALSE)</f>
        <v>8</v>
      </c>
      <c r="F1778" t="s">
        <v>21632</v>
      </c>
    </row>
    <row r="1779" spans="1:6" x14ac:dyDescent="0.25">
      <c r="A1779" t="s">
        <v>5745</v>
      </c>
      <c r="B1779" s="100" t="s">
        <v>6819</v>
      </c>
      <c r="C1779" s="99" t="s">
        <v>6807</v>
      </c>
      <c r="D1779" s="124">
        <v>3460</v>
      </c>
      <c r="E1779" s="157">
        <f>VLOOKUP(D1779,'SOAT LIQ'!$A$87:$C$3416,3,FALSE)</f>
        <v>8</v>
      </c>
      <c r="F1779" t="s">
        <v>21632</v>
      </c>
    </row>
    <row r="1780" spans="1:6" x14ac:dyDescent="0.25">
      <c r="A1780" t="s">
        <v>5745</v>
      </c>
      <c r="B1780" s="100" t="s">
        <v>6820</v>
      </c>
      <c r="C1780" s="99" t="s">
        <v>6807</v>
      </c>
      <c r="D1780" s="124">
        <v>3460</v>
      </c>
      <c r="E1780" s="157">
        <f>VLOOKUP(D1780,'SOAT LIQ'!$A$87:$C$3416,3,FALSE)</f>
        <v>8</v>
      </c>
      <c r="F1780" t="s">
        <v>21632</v>
      </c>
    </row>
    <row r="1781" spans="1:6" x14ac:dyDescent="0.25">
      <c r="A1781" t="s">
        <v>4339</v>
      </c>
      <c r="B1781" s="100" t="s">
        <v>6820</v>
      </c>
      <c r="C1781" s="99" t="s">
        <v>6807</v>
      </c>
      <c r="D1781" s="124">
        <v>3460</v>
      </c>
      <c r="E1781" s="157">
        <f>VLOOKUP(D1781,'SOAT LIQ'!$A$87:$C$3416,3,FALSE)</f>
        <v>8</v>
      </c>
      <c r="F1781" t="s">
        <v>21632</v>
      </c>
    </row>
    <row r="1782" spans="1:6" x14ac:dyDescent="0.25">
      <c r="A1782" t="s">
        <v>5809</v>
      </c>
      <c r="B1782" s="100" t="s">
        <v>6820</v>
      </c>
      <c r="C1782" s="99" t="s">
        <v>6807</v>
      </c>
      <c r="D1782" s="124">
        <v>3460</v>
      </c>
      <c r="E1782" s="157">
        <f>VLOOKUP(D1782,'SOAT LIQ'!$A$87:$C$3416,3,FALSE)</f>
        <v>8</v>
      </c>
      <c r="F1782" t="s">
        <v>21632</v>
      </c>
    </row>
    <row r="1783" spans="1:6" x14ac:dyDescent="0.25">
      <c r="A1783" t="s">
        <v>5142</v>
      </c>
      <c r="B1783" s="100" t="s">
        <v>6820</v>
      </c>
      <c r="C1783" s="99" t="s">
        <v>6807</v>
      </c>
      <c r="D1783" s="124">
        <v>3460</v>
      </c>
      <c r="E1783" s="157">
        <f>VLOOKUP(D1783,'SOAT LIQ'!$A$87:$C$3416,3,FALSE)</f>
        <v>8</v>
      </c>
      <c r="F1783" t="s">
        <v>21632</v>
      </c>
    </row>
    <row r="1784" spans="1:6" x14ac:dyDescent="0.25">
      <c r="A1784" t="s">
        <v>5922</v>
      </c>
      <c r="B1784" s="100" t="s">
        <v>6820</v>
      </c>
      <c r="C1784" s="99" t="s">
        <v>6807</v>
      </c>
      <c r="D1784" s="124">
        <v>3460</v>
      </c>
      <c r="E1784" s="157">
        <f>VLOOKUP(D1784,'SOAT LIQ'!$A$87:$C$3416,3,FALSE)</f>
        <v>8</v>
      </c>
      <c r="F1784" t="s">
        <v>21632</v>
      </c>
    </row>
    <row r="1785" spans="1:6" x14ac:dyDescent="0.25">
      <c r="A1785" t="s">
        <v>5745</v>
      </c>
      <c r="B1785" s="100" t="s">
        <v>6821</v>
      </c>
      <c r="C1785" s="99" t="s">
        <v>6807</v>
      </c>
      <c r="D1785" s="124">
        <v>3464</v>
      </c>
      <c r="E1785" s="157">
        <f>VLOOKUP(D1785,'SOAT LIQ'!$A$87:$C$3416,3,FALSE)</f>
        <v>20</v>
      </c>
      <c r="F1785" t="s">
        <v>21632</v>
      </c>
    </row>
    <row r="1786" spans="1:6" x14ac:dyDescent="0.25">
      <c r="A1786" t="s">
        <v>5745</v>
      </c>
      <c r="B1786" s="100" t="s">
        <v>6822</v>
      </c>
      <c r="C1786" s="99" t="s">
        <v>6807</v>
      </c>
      <c r="D1786" s="124">
        <v>3464</v>
      </c>
      <c r="E1786" s="157">
        <f>VLOOKUP(D1786,'SOAT LIQ'!$A$87:$C$3416,3,FALSE)</f>
        <v>20</v>
      </c>
      <c r="F1786" t="s">
        <v>21632</v>
      </c>
    </row>
    <row r="1787" spans="1:6" x14ac:dyDescent="0.25">
      <c r="A1787" t="s">
        <v>5745</v>
      </c>
      <c r="B1787" s="100" t="s">
        <v>6823</v>
      </c>
      <c r="C1787" s="99" t="s">
        <v>6807</v>
      </c>
      <c r="D1787" s="124">
        <v>3460</v>
      </c>
      <c r="E1787" s="157">
        <f>VLOOKUP(D1787,'SOAT LIQ'!$A$87:$C$3416,3,FALSE)</f>
        <v>8</v>
      </c>
      <c r="F1787" t="s">
        <v>21632</v>
      </c>
    </row>
    <row r="1788" spans="1:6" x14ac:dyDescent="0.25">
      <c r="A1788" t="s">
        <v>5745</v>
      </c>
      <c r="B1788" s="100" t="s">
        <v>6824</v>
      </c>
      <c r="C1788" s="99" t="s">
        <v>6825</v>
      </c>
      <c r="D1788" s="124">
        <v>3460</v>
      </c>
      <c r="E1788" s="157">
        <f>VLOOKUP(D1788,'SOAT LIQ'!$A$87:$C$3416,3,FALSE)</f>
        <v>8</v>
      </c>
      <c r="F1788" t="s">
        <v>21632</v>
      </c>
    </row>
    <row r="1789" spans="1:6" x14ac:dyDescent="0.25">
      <c r="A1789" t="s">
        <v>5809</v>
      </c>
      <c r="B1789" s="100" t="s">
        <v>6824</v>
      </c>
      <c r="C1789" s="99" t="s">
        <v>6825</v>
      </c>
      <c r="D1789" s="124">
        <v>3460</v>
      </c>
      <c r="E1789" s="157">
        <f>VLOOKUP(D1789,'SOAT LIQ'!$A$87:$C$3416,3,FALSE)</f>
        <v>8</v>
      </c>
      <c r="F1789" t="s">
        <v>21632</v>
      </c>
    </row>
    <row r="1790" spans="1:6" x14ac:dyDescent="0.25">
      <c r="A1790" t="s">
        <v>5745</v>
      </c>
      <c r="B1790" s="100" t="s">
        <v>6826</v>
      </c>
      <c r="C1790" s="99" t="s">
        <v>6827</v>
      </c>
      <c r="D1790" s="124">
        <v>3468</v>
      </c>
      <c r="E1790" s="157">
        <f>VLOOKUP(D1790,'SOAT LIQ'!$A$87:$C$3416,3,FALSE)</f>
        <v>9</v>
      </c>
      <c r="F1790" t="s">
        <v>21632</v>
      </c>
    </row>
    <row r="1791" spans="1:6" x14ac:dyDescent="0.25">
      <c r="A1791" t="s">
        <v>5745</v>
      </c>
      <c r="B1791" s="100" t="s">
        <v>6828</v>
      </c>
      <c r="C1791" s="99" t="s">
        <v>6829</v>
      </c>
      <c r="D1791" s="124">
        <v>3460</v>
      </c>
      <c r="E1791" s="157">
        <f>VLOOKUP(D1791,'SOAT LIQ'!$A$87:$C$3416,3,FALSE)</f>
        <v>8</v>
      </c>
      <c r="F1791" t="s">
        <v>21632</v>
      </c>
    </row>
    <row r="1792" spans="1:6" x14ac:dyDescent="0.25">
      <c r="A1792" t="s">
        <v>5745</v>
      </c>
      <c r="B1792" s="100" t="s">
        <v>6830</v>
      </c>
      <c r="C1792" s="99" t="s">
        <v>6829</v>
      </c>
      <c r="D1792" s="124">
        <v>3468</v>
      </c>
      <c r="E1792" s="157">
        <f>VLOOKUP(D1792,'SOAT LIQ'!$A$87:$C$3416,3,FALSE)</f>
        <v>9</v>
      </c>
      <c r="F1792" t="s">
        <v>21632</v>
      </c>
    </row>
    <row r="1793" spans="1:6" x14ac:dyDescent="0.25">
      <c r="A1793" t="s">
        <v>4339</v>
      </c>
      <c r="B1793" s="100" t="s">
        <v>6830</v>
      </c>
      <c r="C1793" s="99" t="s">
        <v>6829</v>
      </c>
      <c r="D1793" s="124">
        <v>3468</v>
      </c>
      <c r="E1793" s="157">
        <f>VLOOKUP(D1793,'SOAT LIQ'!$A$87:$C$3416,3,FALSE)</f>
        <v>9</v>
      </c>
      <c r="F1793" t="s">
        <v>21632</v>
      </c>
    </row>
    <row r="1794" spans="1:6" x14ac:dyDescent="0.25">
      <c r="A1794" t="s">
        <v>5745</v>
      </c>
      <c r="B1794" s="100" t="s">
        <v>6831</v>
      </c>
      <c r="C1794" s="99" t="s">
        <v>6807</v>
      </c>
      <c r="D1794" s="124">
        <v>3460</v>
      </c>
      <c r="E1794" s="157">
        <f>VLOOKUP(D1794,'SOAT LIQ'!$A$87:$C$3416,3,FALSE)</f>
        <v>8</v>
      </c>
      <c r="F1794" t="s">
        <v>21632</v>
      </c>
    </row>
    <row r="1795" spans="1:6" x14ac:dyDescent="0.25">
      <c r="A1795" t="s">
        <v>5745</v>
      </c>
      <c r="B1795" s="100" t="s">
        <v>6832</v>
      </c>
      <c r="C1795" s="99" t="s">
        <v>6833</v>
      </c>
      <c r="D1795" s="124">
        <v>3460</v>
      </c>
      <c r="E1795" s="157">
        <f>VLOOKUP(D1795,'SOAT LIQ'!$A$87:$C$3416,3,FALSE)</f>
        <v>8</v>
      </c>
      <c r="F1795" t="s">
        <v>21632</v>
      </c>
    </row>
    <row r="1796" spans="1:6" x14ac:dyDescent="0.25">
      <c r="A1796" t="s">
        <v>5142</v>
      </c>
      <c r="B1796" s="100" t="s">
        <v>6832</v>
      </c>
      <c r="C1796" s="99" t="s">
        <v>6833</v>
      </c>
      <c r="D1796" s="124">
        <v>3460</v>
      </c>
      <c r="E1796" s="157">
        <f>VLOOKUP(D1796,'SOAT LIQ'!$A$87:$C$3416,3,FALSE)</f>
        <v>8</v>
      </c>
      <c r="F1796" t="s">
        <v>21632</v>
      </c>
    </row>
    <row r="1797" spans="1:6" x14ac:dyDescent="0.25">
      <c r="A1797" t="s">
        <v>5745</v>
      </c>
      <c r="B1797" s="100" t="s">
        <v>6834</v>
      </c>
      <c r="C1797" s="99" t="s">
        <v>6835</v>
      </c>
      <c r="D1797" s="124">
        <v>3461</v>
      </c>
      <c r="E1797" s="157">
        <f>VLOOKUP(D1797,'SOAT LIQ'!$A$87:$C$3416,3,FALSE)</f>
        <v>10</v>
      </c>
      <c r="F1797" t="s">
        <v>21632</v>
      </c>
    </row>
    <row r="1798" spans="1:6" x14ac:dyDescent="0.25">
      <c r="A1798" t="s">
        <v>5745</v>
      </c>
      <c r="B1798" s="100" t="s">
        <v>6836</v>
      </c>
      <c r="C1798" s="99" t="s">
        <v>6835</v>
      </c>
      <c r="D1798" s="124">
        <v>3464</v>
      </c>
      <c r="E1798" s="157">
        <f>VLOOKUP(D1798,'SOAT LIQ'!$A$87:$C$3416,3,FALSE)</f>
        <v>20</v>
      </c>
      <c r="F1798" t="s">
        <v>21632</v>
      </c>
    </row>
    <row r="1799" spans="1:6" x14ac:dyDescent="0.25">
      <c r="A1799" t="s">
        <v>5745</v>
      </c>
      <c r="B1799" s="100" t="s">
        <v>6838</v>
      </c>
      <c r="C1799" s="99" t="s">
        <v>6837</v>
      </c>
      <c r="D1799" s="124">
        <v>3464</v>
      </c>
      <c r="E1799" s="157">
        <f>VLOOKUP(D1799,'SOAT LIQ'!$A$87:$C$3416,3,FALSE)</f>
        <v>20</v>
      </c>
      <c r="F1799" t="s">
        <v>21632</v>
      </c>
    </row>
    <row r="1800" spans="1:6" x14ac:dyDescent="0.25">
      <c r="A1800" t="s">
        <v>5924</v>
      </c>
      <c r="B1800" s="100" t="s">
        <v>6838</v>
      </c>
      <c r="C1800" s="99" t="s">
        <v>6837</v>
      </c>
      <c r="D1800" s="124">
        <v>3464</v>
      </c>
      <c r="E1800" s="157">
        <f>VLOOKUP(D1800,'SOAT LIQ'!$A$87:$C$3416,3,FALSE)</f>
        <v>20</v>
      </c>
      <c r="F1800" t="s">
        <v>21632</v>
      </c>
    </row>
    <row r="1801" spans="1:6" x14ac:dyDescent="0.25">
      <c r="A1801" t="s">
        <v>5809</v>
      </c>
      <c r="B1801" s="100" t="s">
        <v>6839</v>
      </c>
      <c r="C1801" s="99" t="s">
        <v>6840</v>
      </c>
      <c r="D1801" s="124">
        <v>3463</v>
      </c>
      <c r="E1801" s="157">
        <f>VLOOKUP(D1801,'SOAT LIQ'!$A$87:$C$3416,3,FALSE)</f>
        <v>8</v>
      </c>
      <c r="F1801" t="s">
        <v>21632</v>
      </c>
    </row>
    <row r="1802" spans="1:6" x14ac:dyDescent="0.25">
      <c r="A1802" t="s">
        <v>5745</v>
      </c>
      <c r="B1802" s="100" t="s">
        <v>6839</v>
      </c>
      <c r="C1802" s="99" t="s">
        <v>6840</v>
      </c>
      <c r="D1802" s="124">
        <v>3463</v>
      </c>
      <c r="E1802" s="157">
        <f>VLOOKUP(D1802,'SOAT LIQ'!$A$87:$C$3416,3,FALSE)</f>
        <v>8</v>
      </c>
      <c r="F1802" t="s">
        <v>21632</v>
      </c>
    </row>
    <row r="1803" spans="1:6" x14ac:dyDescent="0.25">
      <c r="A1803" t="s">
        <v>5031</v>
      </c>
      <c r="B1803" s="100" t="s">
        <v>6839</v>
      </c>
      <c r="C1803" s="99" t="s">
        <v>6840</v>
      </c>
      <c r="D1803" s="124">
        <v>3463</v>
      </c>
      <c r="E1803" s="157">
        <f>VLOOKUP(D1803,'SOAT LIQ'!$A$87:$C$3416,3,FALSE)</f>
        <v>8</v>
      </c>
      <c r="F1803" t="s">
        <v>21632</v>
      </c>
    </row>
    <row r="1804" spans="1:6" x14ac:dyDescent="0.25">
      <c r="A1804" t="s">
        <v>5745</v>
      </c>
      <c r="B1804" s="100" t="s">
        <v>6841</v>
      </c>
      <c r="C1804" s="99" t="s">
        <v>6842</v>
      </c>
      <c r="D1804" s="124">
        <v>3461</v>
      </c>
      <c r="E1804" s="157">
        <f>VLOOKUP(D1804,'SOAT LIQ'!$A$87:$C$3416,3,FALSE)</f>
        <v>10</v>
      </c>
      <c r="F1804" t="s">
        <v>21632</v>
      </c>
    </row>
    <row r="1805" spans="1:6" x14ac:dyDescent="0.25">
      <c r="A1805" t="s">
        <v>5745</v>
      </c>
      <c r="B1805" s="100" t="s">
        <v>6843</v>
      </c>
      <c r="C1805" s="99" t="s">
        <v>6837</v>
      </c>
      <c r="D1805" s="124">
        <v>3469</v>
      </c>
      <c r="E1805" s="157">
        <f>VLOOKUP(D1805,'SOAT LIQ'!$A$87:$C$3416,3,FALSE)</f>
        <v>12</v>
      </c>
      <c r="F1805" t="s">
        <v>21632</v>
      </c>
    </row>
    <row r="1806" spans="1:6" x14ac:dyDescent="0.25">
      <c r="A1806" t="s">
        <v>4339</v>
      </c>
      <c r="B1806" s="100" t="s">
        <v>6843</v>
      </c>
      <c r="C1806" s="99" t="s">
        <v>6837</v>
      </c>
      <c r="D1806" s="124">
        <v>3469</v>
      </c>
      <c r="E1806" s="157">
        <f>VLOOKUP(D1806,'SOAT LIQ'!$A$87:$C$3416,3,FALSE)</f>
        <v>12</v>
      </c>
      <c r="F1806" t="s">
        <v>21632</v>
      </c>
    </row>
    <row r="1807" spans="1:6" x14ac:dyDescent="0.25">
      <c r="A1807" t="s">
        <v>5809</v>
      </c>
      <c r="B1807" s="100" t="s">
        <v>6844</v>
      </c>
      <c r="C1807" s="99" t="s">
        <v>6842</v>
      </c>
      <c r="D1807" s="124">
        <v>3469</v>
      </c>
      <c r="E1807" s="157">
        <f>VLOOKUP(D1807,'SOAT LIQ'!$A$87:$C$3416,3,FALSE)</f>
        <v>12</v>
      </c>
      <c r="F1807" t="s">
        <v>21632</v>
      </c>
    </row>
    <row r="1808" spans="1:6" x14ac:dyDescent="0.25">
      <c r="A1808" t="s">
        <v>5745</v>
      </c>
      <c r="B1808" s="100" t="s">
        <v>6844</v>
      </c>
      <c r="C1808" s="99" t="s">
        <v>6842</v>
      </c>
      <c r="D1808" s="124">
        <v>3469</v>
      </c>
      <c r="E1808" s="157">
        <f>VLOOKUP(D1808,'SOAT LIQ'!$A$87:$C$3416,3,FALSE)</f>
        <v>12</v>
      </c>
      <c r="F1808" t="s">
        <v>21632</v>
      </c>
    </row>
    <row r="1809" spans="1:6" x14ac:dyDescent="0.25">
      <c r="A1809" t="s">
        <v>5031</v>
      </c>
      <c r="B1809" s="100" t="s">
        <v>6844</v>
      </c>
      <c r="C1809" s="99" t="s">
        <v>6842</v>
      </c>
      <c r="D1809" s="124">
        <v>3469</v>
      </c>
      <c r="E1809" s="157">
        <f>VLOOKUP(D1809,'SOAT LIQ'!$A$87:$C$3416,3,FALSE)</f>
        <v>12</v>
      </c>
      <c r="F1809" t="s">
        <v>21632</v>
      </c>
    </row>
    <row r="1810" spans="1:6" x14ac:dyDescent="0.25">
      <c r="A1810" t="s">
        <v>5809</v>
      </c>
      <c r="B1810" s="100" t="s">
        <v>6845</v>
      </c>
      <c r="C1810" s="99" t="s">
        <v>6842</v>
      </c>
      <c r="D1810" s="124">
        <v>3469</v>
      </c>
      <c r="E1810" s="157">
        <f>VLOOKUP(D1810,'SOAT LIQ'!$A$87:$C$3416,3,FALSE)</f>
        <v>12</v>
      </c>
      <c r="F1810" t="s">
        <v>21632</v>
      </c>
    </row>
    <row r="1811" spans="1:6" x14ac:dyDescent="0.25">
      <c r="A1811" t="s">
        <v>5745</v>
      </c>
      <c r="B1811" s="100" t="s">
        <v>6845</v>
      </c>
      <c r="C1811" s="99" t="s">
        <v>6842</v>
      </c>
      <c r="D1811" s="124">
        <v>3469</v>
      </c>
      <c r="E1811" s="157">
        <f>VLOOKUP(D1811,'SOAT LIQ'!$A$87:$C$3416,3,FALSE)</f>
        <v>12</v>
      </c>
      <c r="F1811" t="s">
        <v>21632</v>
      </c>
    </row>
    <row r="1812" spans="1:6" x14ac:dyDescent="0.25">
      <c r="A1812" t="s">
        <v>5031</v>
      </c>
      <c r="B1812" s="100" t="s">
        <v>6845</v>
      </c>
      <c r="C1812" s="99" t="s">
        <v>6842</v>
      </c>
      <c r="D1812" s="124">
        <v>3469</v>
      </c>
      <c r="E1812" s="157">
        <f>VLOOKUP(D1812,'SOAT LIQ'!$A$87:$C$3416,3,FALSE)</f>
        <v>12</v>
      </c>
      <c r="F1812" t="s">
        <v>21632</v>
      </c>
    </row>
    <row r="1813" spans="1:6" x14ac:dyDescent="0.25">
      <c r="A1813" t="s">
        <v>5809</v>
      </c>
      <c r="B1813" s="100" t="s">
        <v>6846</v>
      </c>
      <c r="C1813" s="99" t="s">
        <v>6842</v>
      </c>
      <c r="D1813" s="124">
        <v>3469</v>
      </c>
      <c r="E1813" s="157">
        <f>VLOOKUP(D1813,'SOAT LIQ'!$A$87:$C$3416,3,FALSE)</f>
        <v>12</v>
      </c>
      <c r="F1813" t="s">
        <v>21632</v>
      </c>
    </row>
    <row r="1814" spans="1:6" x14ac:dyDescent="0.25">
      <c r="A1814" t="s">
        <v>5745</v>
      </c>
      <c r="B1814" s="100" t="s">
        <v>6846</v>
      </c>
      <c r="C1814" s="99" t="s">
        <v>6842</v>
      </c>
      <c r="D1814" s="124">
        <v>3469</v>
      </c>
      <c r="E1814" s="157">
        <f>VLOOKUP(D1814,'SOAT LIQ'!$A$87:$C$3416,3,FALSE)</f>
        <v>12</v>
      </c>
      <c r="F1814" t="s">
        <v>21632</v>
      </c>
    </row>
    <row r="1815" spans="1:6" x14ac:dyDescent="0.25">
      <c r="A1815" t="s">
        <v>5031</v>
      </c>
      <c r="B1815" s="100" t="s">
        <v>6846</v>
      </c>
      <c r="C1815" s="99" t="s">
        <v>6842</v>
      </c>
      <c r="D1815" s="124">
        <v>3469</v>
      </c>
      <c r="E1815" s="157">
        <f>VLOOKUP(D1815,'SOAT LIQ'!$A$87:$C$3416,3,FALSE)</f>
        <v>12</v>
      </c>
      <c r="F1815" t="s">
        <v>21632</v>
      </c>
    </row>
    <row r="1816" spans="1:6" x14ac:dyDescent="0.25">
      <c r="A1816" t="s">
        <v>5809</v>
      </c>
      <c r="B1816" s="100" t="s">
        <v>6847</v>
      </c>
      <c r="C1816" s="99" t="s">
        <v>6842</v>
      </c>
      <c r="D1816" s="124">
        <v>3469</v>
      </c>
      <c r="E1816" s="157">
        <f>VLOOKUP(D1816,'SOAT LIQ'!$A$87:$C$3416,3,FALSE)</f>
        <v>12</v>
      </c>
      <c r="F1816" t="s">
        <v>21632</v>
      </c>
    </row>
    <row r="1817" spans="1:6" x14ac:dyDescent="0.25">
      <c r="A1817" t="s">
        <v>5745</v>
      </c>
      <c r="B1817" s="100" t="s">
        <v>6847</v>
      </c>
      <c r="C1817" s="99" t="s">
        <v>6842</v>
      </c>
      <c r="D1817" s="124">
        <v>3469</v>
      </c>
      <c r="E1817" s="157">
        <f>VLOOKUP(D1817,'SOAT LIQ'!$A$87:$C$3416,3,FALSE)</f>
        <v>12</v>
      </c>
      <c r="F1817" t="s">
        <v>21632</v>
      </c>
    </row>
    <row r="1818" spans="1:6" x14ac:dyDescent="0.25">
      <c r="A1818" t="s">
        <v>5031</v>
      </c>
      <c r="B1818" s="100" t="s">
        <v>6847</v>
      </c>
      <c r="C1818" s="99" t="s">
        <v>6842</v>
      </c>
      <c r="D1818" s="124">
        <v>3469</v>
      </c>
      <c r="E1818" s="157">
        <f>VLOOKUP(D1818,'SOAT LIQ'!$A$87:$C$3416,3,FALSE)</f>
        <v>12</v>
      </c>
      <c r="F1818" t="s">
        <v>21632</v>
      </c>
    </row>
    <row r="1819" spans="1:6" x14ac:dyDescent="0.25">
      <c r="A1819" t="s">
        <v>5745</v>
      </c>
      <c r="B1819" s="100" t="s">
        <v>6849</v>
      </c>
      <c r="C1819" s="99" t="s">
        <v>6848</v>
      </c>
      <c r="D1819" s="124">
        <v>3461</v>
      </c>
      <c r="E1819" s="157">
        <f>VLOOKUP(D1819,'SOAT LIQ'!$A$87:$C$3416,3,FALSE)</f>
        <v>10</v>
      </c>
      <c r="F1819" t="s">
        <v>21632</v>
      </c>
    </row>
    <row r="1820" spans="1:6" x14ac:dyDescent="0.25">
      <c r="A1820" t="s">
        <v>5745</v>
      </c>
      <c r="B1820" s="100" t="s">
        <v>6851</v>
      </c>
      <c r="C1820" s="99" t="s">
        <v>6850</v>
      </c>
      <c r="D1820" s="124">
        <v>3467</v>
      </c>
      <c r="E1820" s="157">
        <f>VLOOKUP(D1820,'SOAT LIQ'!$A$87:$C$3416,3,FALSE)</f>
        <v>7</v>
      </c>
      <c r="F1820" t="s">
        <v>21632</v>
      </c>
    </row>
    <row r="1821" spans="1:6" x14ac:dyDescent="0.25">
      <c r="A1821" t="s">
        <v>5745</v>
      </c>
      <c r="B1821" s="100" t="s">
        <v>6852</v>
      </c>
      <c r="C1821" s="99" t="s">
        <v>6827</v>
      </c>
      <c r="D1821" s="124">
        <v>3468</v>
      </c>
      <c r="E1821" s="157">
        <f>VLOOKUP(D1821,'SOAT LIQ'!$A$87:$C$3416,3,FALSE)</f>
        <v>9</v>
      </c>
      <c r="F1821" t="s">
        <v>21632</v>
      </c>
    </row>
    <row r="1822" spans="1:6" x14ac:dyDescent="0.25">
      <c r="A1822" t="s">
        <v>5745</v>
      </c>
      <c r="B1822" s="100" t="s">
        <v>6854</v>
      </c>
      <c r="C1822" s="99" t="s">
        <v>6853</v>
      </c>
      <c r="D1822" s="124">
        <v>3468</v>
      </c>
      <c r="E1822" s="157">
        <f>VLOOKUP(D1822,'SOAT LIQ'!$A$87:$C$3416,3,FALSE)</f>
        <v>9</v>
      </c>
      <c r="F1822" t="s">
        <v>21632</v>
      </c>
    </row>
    <row r="1823" spans="1:6" x14ac:dyDescent="0.25">
      <c r="A1823" t="s">
        <v>5745</v>
      </c>
      <c r="B1823" s="100" t="s">
        <v>6855</v>
      </c>
      <c r="C1823" s="99" t="s">
        <v>6829</v>
      </c>
      <c r="D1823" s="124">
        <v>3468</v>
      </c>
      <c r="E1823" s="157">
        <f>VLOOKUP(D1823,'SOAT LIQ'!$A$87:$C$3416,3,FALSE)</f>
        <v>9</v>
      </c>
      <c r="F1823" t="s">
        <v>21632</v>
      </c>
    </row>
    <row r="1824" spans="1:6" x14ac:dyDescent="0.25">
      <c r="A1824" t="s">
        <v>6113</v>
      </c>
      <c r="B1824" s="100" t="s">
        <v>6855</v>
      </c>
      <c r="C1824" s="99" t="s">
        <v>6829</v>
      </c>
      <c r="D1824" s="124">
        <v>3468</v>
      </c>
      <c r="E1824" s="157">
        <f>VLOOKUP(D1824,'SOAT LIQ'!$A$87:$C$3416,3,FALSE)</f>
        <v>9</v>
      </c>
      <c r="F1824" t="s">
        <v>21632</v>
      </c>
    </row>
    <row r="1825" spans="1:6" x14ac:dyDescent="0.25">
      <c r="A1825" t="s">
        <v>5745</v>
      </c>
      <c r="B1825" s="100" t="s">
        <v>6856</v>
      </c>
      <c r="C1825" s="99" t="s">
        <v>6829</v>
      </c>
      <c r="D1825" s="124">
        <v>3462</v>
      </c>
      <c r="E1825" s="157">
        <f>VLOOKUP(D1825,'SOAT LIQ'!$A$87:$C$3416,3,FALSE)</f>
        <v>11</v>
      </c>
      <c r="F1825" t="s">
        <v>21632</v>
      </c>
    </row>
    <row r="1826" spans="1:6" x14ac:dyDescent="0.25">
      <c r="A1826" t="s">
        <v>5745</v>
      </c>
      <c r="B1826" s="100" t="s">
        <v>6857</v>
      </c>
      <c r="C1826" s="99" t="s">
        <v>6829</v>
      </c>
      <c r="D1826" s="124">
        <v>3462</v>
      </c>
      <c r="E1826" s="157">
        <f>VLOOKUP(D1826,'SOAT LIQ'!$A$87:$C$3416,3,FALSE)</f>
        <v>11</v>
      </c>
      <c r="F1826" t="s">
        <v>21632</v>
      </c>
    </row>
    <row r="1827" spans="1:6" x14ac:dyDescent="0.25">
      <c r="A1827" t="s">
        <v>5745</v>
      </c>
      <c r="B1827" s="100" t="s">
        <v>6858</v>
      </c>
      <c r="C1827" s="99" t="s">
        <v>6829</v>
      </c>
      <c r="D1827" s="124">
        <v>3468</v>
      </c>
      <c r="E1827" s="157">
        <f>VLOOKUP(D1827,'SOAT LIQ'!$A$87:$C$3416,3,FALSE)</f>
        <v>9</v>
      </c>
      <c r="F1827" t="s">
        <v>21632</v>
      </c>
    </row>
    <row r="1828" spans="1:6" x14ac:dyDescent="0.25">
      <c r="A1828" t="s">
        <v>5745</v>
      </c>
      <c r="B1828" s="100" t="s">
        <v>6859</v>
      </c>
      <c r="C1828" s="99" t="s">
        <v>6829</v>
      </c>
      <c r="D1828" s="124">
        <v>3466</v>
      </c>
      <c r="E1828" s="157">
        <f>VLOOKUP(D1828,'SOAT LIQ'!$A$87:$C$3416,3,FALSE)</f>
        <v>10</v>
      </c>
      <c r="F1828" t="s">
        <v>21632</v>
      </c>
    </row>
    <row r="1829" spans="1:6" x14ac:dyDescent="0.25">
      <c r="A1829" t="s">
        <v>5745</v>
      </c>
      <c r="B1829" s="100" t="s">
        <v>6860</v>
      </c>
      <c r="C1829" s="99" t="s">
        <v>6829</v>
      </c>
      <c r="D1829" s="124">
        <v>3466</v>
      </c>
      <c r="E1829" s="157">
        <f>VLOOKUP(D1829,'SOAT LIQ'!$A$87:$C$3416,3,FALSE)</f>
        <v>10</v>
      </c>
      <c r="F1829" t="s">
        <v>21632</v>
      </c>
    </row>
    <row r="1830" spans="1:6" x14ac:dyDescent="0.25">
      <c r="A1830" t="s">
        <v>5745</v>
      </c>
      <c r="B1830" s="100" t="s">
        <v>6861</v>
      </c>
      <c r="C1830" s="99" t="s">
        <v>6829</v>
      </c>
      <c r="D1830" s="124">
        <v>3466</v>
      </c>
      <c r="E1830" s="157">
        <f>VLOOKUP(D1830,'SOAT LIQ'!$A$87:$C$3416,3,FALSE)</f>
        <v>10</v>
      </c>
      <c r="F1830" t="s">
        <v>21632</v>
      </c>
    </row>
    <row r="1831" spans="1:6" x14ac:dyDescent="0.25">
      <c r="A1831" t="s">
        <v>5745</v>
      </c>
      <c r="B1831" s="100" t="s">
        <v>6862</v>
      </c>
      <c r="C1831" s="99" t="s">
        <v>6829</v>
      </c>
      <c r="D1831" s="124">
        <v>27125</v>
      </c>
      <c r="E1831" s="157" t="e">
        <f>VLOOKUP(D1831,'SOAT LIQ'!$A$87:$C$3416,3,FALSE)</f>
        <v>#N/A</v>
      </c>
      <c r="F1831" t="s">
        <v>21632</v>
      </c>
    </row>
    <row r="1832" spans="1:6" x14ac:dyDescent="0.25">
      <c r="A1832" t="s">
        <v>6573</v>
      </c>
      <c r="B1832" s="100" t="s">
        <v>6862</v>
      </c>
      <c r="C1832" s="99" t="s">
        <v>6829</v>
      </c>
      <c r="D1832" s="124">
        <v>27125</v>
      </c>
      <c r="E1832" s="157" t="e">
        <f>VLOOKUP(D1832,'SOAT LIQ'!$A$87:$C$3416,3,FALSE)</f>
        <v>#N/A</v>
      </c>
    </row>
    <row r="1833" spans="1:6" x14ac:dyDescent="0.25">
      <c r="A1833" t="s">
        <v>5745</v>
      </c>
      <c r="B1833" s="100" t="s">
        <v>6863</v>
      </c>
      <c r="C1833" s="99" t="s">
        <v>6829</v>
      </c>
      <c r="D1833" s="124">
        <v>27125</v>
      </c>
      <c r="E1833" s="157" t="e">
        <f>VLOOKUP(D1833,'SOAT LIQ'!$A$87:$C$3416,3,FALSE)</f>
        <v>#N/A</v>
      </c>
      <c r="F1833" t="s">
        <v>21632</v>
      </c>
    </row>
    <row r="1834" spans="1:6" x14ac:dyDescent="0.25">
      <c r="A1834" t="s">
        <v>6113</v>
      </c>
      <c r="B1834" s="100" t="s">
        <v>6863</v>
      </c>
      <c r="C1834" s="99" t="s">
        <v>6829</v>
      </c>
      <c r="D1834" s="124">
        <v>27125</v>
      </c>
      <c r="E1834" s="157" t="e">
        <f>VLOOKUP(D1834,'SOAT LIQ'!$A$87:$C$3416,3,FALSE)</f>
        <v>#N/A</v>
      </c>
      <c r="F1834" t="s">
        <v>21632</v>
      </c>
    </row>
    <row r="1835" spans="1:6" x14ac:dyDescent="0.25">
      <c r="A1835" t="s">
        <v>6573</v>
      </c>
      <c r="B1835" s="100" t="s">
        <v>6863</v>
      </c>
      <c r="C1835" s="99" t="s">
        <v>6829</v>
      </c>
      <c r="D1835" s="124">
        <v>27125</v>
      </c>
      <c r="E1835" s="157" t="e">
        <f>VLOOKUP(D1835,'SOAT LIQ'!$A$87:$C$3416,3,FALSE)</f>
        <v>#N/A</v>
      </c>
    </row>
    <row r="1836" spans="1:6" x14ac:dyDescent="0.25">
      <c r="A1836" t="s">
        <v>5745</v>
      </c>
      <c r="B1836" s="100" t="s">
        <v>6865</v>
      </c>
      <c r="C1836" s="99" t="s">
        <v>6864</v>
      </c>
      <c r="D1836" s="124">
        <v>3454</v>
      </c>
      <c r="E1836" s="157">
        <f>VLOOKUP(D1836,'SOAT LIQ'!$A$87:$C$3416,3,FALSE)</f>
        <v>7</v>
      </c>
      <c r="F1836" t="s">
        <v>21632</v>
      </c>
    </row>
    <row r="1837" spans="1:6" x14ac:dyDescent="0.25">
      <c r="A1837" t="s">
        <v>5809</v>
      </c>
      <c r="B1837" s="100" t="s">
        <v>6866</v>
      </c>
      <c r="C1837" s="99" t="s">
        <v>6864</v>
      </c>
      <c r="D1837" s="124">
        <v>3454</v>
      </c>
      <c r="E1837" s="157">
        <f>VLOOKUP(D1837,'SOAT LIQ'!$A$87:$C$3416,3,FALSE)</f>
        <v>7</v>
      </c>
      <c r="F1837" t="s">
        <v>21632</v>
      </c>
    </row>
    <row r="1838" spans="1:6" x14ac:dyDescent="0.25">
      <c r="A1838" t="s">
        <v>5745</v>
      </c>
      <c r="B1838" s="100" t="s">
        <v>6866</v>
      </c>
      <c r="C1838" s="99" t="s">
        <v>6864</v>
      </c>
      <c r="D1838" s="124">
        <v>3454</v>
      </c>
      <c r="E1838" s="157">
        <f>VLOOKUP(D1838,'SOAT LIQ'!$A$87:$C$3416,3,FALSE)</f>
        <v>7</v>
      </c>
      <c r="F1838" t="s">
        <v>21632</v>
      </c>
    </row>
    <row r="1839" spans="1:6" x14ac:dyDescent="0.25">
      <c r="A1839" t="s">
        <v>5031</v>
      </c>
      <c r="B1839" s="100" t="s">
        <v>6866</v>
      </c>
      <c r="C1839" s="99" t="s">
        <v>6864</v>
      </c>
      <c r="D1839" s="124">
        <v>3454</v>
      </c>
      <c r="E1839" s="157">
        <f>VLOOKUP(D1839,'SOAT LIQ'!$A$87:$C$3416,3,FALSE)</f>
        <v>7</v>
      </c>
      <c r="F1839" t="s">
        <v>21632</v>
      </c>
    </row>
    <row r="1840" spans="1:6" x14ac:dyDescent="0.25">
      <c r="A1840" t="s">
        <v>5809</v>
      </c>
      <c r="B1840" s="100" t="s">
        <v>6867</v>
      </c>
      <c r="C1840" s="99" t="s">
        <v>6829</v>
      </c>
      <c r="D1840" s="124">
        <v>3460</v>
      </c>
      <c r="E1840" s="157">
        <f>VLOOKUP(D1840,'SOAT LIQ'!$A$87:$C$3416,3,FALSE)</f>
        <v>8</v>
      </c>
      <c r="F1840" t="s">
        <v>21632</v>
      </c>
    </row>
    <row r="1841" spans="1:6" x14ac:dyDescent="0.25">
      <c r="A1841" t="s">
        <v>5745</v>
      </c>
      <c r="B1841" s="100" t="s">
        <v>6867</v>
      </c>
      <c r="C1841" s="99" t="s">
        <v>6829</v>
      </c>
      <c r="D1841" s="124">
        <v>3460</v>
      </c>
      <c r="E1841" s="157">
        <f>VLOOKUP(D1841,'SOAT LIQ'!$A$87:$C$3416,3,FALSE)</f>
        <v>8</v>
      </c>
      <c r="F1841" t="s">
        <v>21632</v>
      </c>
    </row>
    <row r="1842" spans="1:6" x14ac:dyDescent="0.25">
      <c r="A1842" t="s">
        <v>5809</v>
      </c>
      <c r="B1842" s="100" t="s">
        <v>6868</v>
      </c>
      <c r="C1842" s="99" t="s">
        <v>6829</v>
      </c>
      <c r="D1842" s="124">
        <v>3468</v>
      </c>
      <c r="E1842" s="157">
        <f>VLOOKUP(D1842,'SOAT LIQ'!$A$87:$C$3416,3,FALSE)</f>
        <v>9</v>
      </c>
      <c r="F1842" t="s">
        <v>21632</v>
      </c>
    </row>
    <row r="1843" spans="1:6" x14ac:dyDescent="0.25">
      <c r="A1843" t="s">
        <v>5745</v>
      </c>
      <c r="B1843" s="100" t="s">
        <v>6868</v>
      </c>
      <c r="C1843" s="99" t="s">
        <v>6829</v>
      </c>
      <c r="D1843" s="124">
        <v>3468</v>
      </c>
      <c r="E1843" s="157">
        <f>VLOOKUP(D1843,'SOAT LIQ'!$A$87:$C$3416,3,FALSE)</f>
        <v>9</v>
      </c>
      <c r="F1843" t="s">
        <v>21632</v>
      </c>
    </row>
    <row r="1844" spans="1:6" x14ac:dyDescent="0.25">
      <c r="A1844" t="s">
        <v>5809</v>
      </c>
      <c r="B1844" s="100" t="s">
        <v>6869</v>
      </c>
      <c r="C1844" s="99" t="s">
        <v>6829</v>
      </c>
      <c r="D1844" s="124">
        <v>3466</v>
      </c>
      <c r="E1844" s="157">
        <f>VLOOKUP(D1844,'SOAT LIQ'!$A$87:$C$3416,3,FALSE)</f>
        <v>10</v>
      </c>
      <c r="F1844" t="s">
        <v>21632</v>
      </c>
    </row>
    <row r="1845" spans="1:6" x14ac:dyDescent="0.25">
      <c r="A1845" t="s">
        <v>5745</v>
      </c>
      <c r="B1845" s="100" t="s">
        <v>6869</v>
      </c>
      <c r="C1845" s="99" t="s">
        <v>6829</v>
      </c>
      <c r="D1845" s="124">
        <v>3466</v>
      </c>
      <c r="E1845" s="157">
        <f>VLOOKUP(D1845,'SOAT LIQ'!$A$87:$C$3416,3,FALSE)</f>
        <v>10</v>
      </c>
      <c r="F1845" t="s">
        <v>21632</v>
      </c>
    </row>
    <row r="1846" spans="1:6" x14ac:dyDescent="0.25">
      <c r="A1846" t="s">
        <v>5809</v>
      </c>
      <c r="B1846" s="100" t="s">
        <v>6870</v>
      </c>
      <c r="C1846" s="99" t="s">
        <v>6829</v>
      </c>
      <c r="D1846" s="124">
        <v>3469</v>
      </c>
      <c r="E1846" s="157">
        <f>VLOOKUP(D1846,'SOAT LIQ'!$A$87:$C$3416,3,FALSE)</f>
        <v>12</v>
      </c>
      <c r="F1846" t="s">
        <v>21632</v>
      </c>
    </row>
    <row r="1847" spans="1:6" x14ac:dyDescent="0.25">
      <c r="A1847" t="s">
        <v>5745</v>
      </c>
      <c r="B1847" s="100" t="s">
        <v>6870</v>
      </c>
      <c r="C1847" s="99" t="s">
        <v>6829</v>
      </c>
      <c r="D1847" s="124">
        <v>3469</v>
      </c>
      <c r="E1847" s="157">
        <f>VLOOKUP(D1847,'SOAT LIQ'!$A$87:$C$3416,3,FALSE)</f>
        <v>12</v>
      </c>
      <c r="F1847" t="s">
        <v>21632</v>
      </c>
    </row>
    <row r="1848" spans="1:6" x14ac:dyDescent="0.25">
      <c r="A1848" t="s">
        <v>5745</v>
      </c>
      <c r="B1848" s="100" t="s">
        <v>6871</v>
      </c>
      <c r="C1848" s="99" t="s">
        <v>6829</v>
      </c>
      <c r="D1848" s="124">
        <v>3464</v>
      </c>
      <c r="E1848" s="157">
        <f>VLOOKUP(D1848,'SOAT LIQ'!$A$87:$C$3416,3,FALSE)</f>
        <v>20</v>
      </c>
      <c r="F1848" t="s">
        <v>21632</v>
      </c>
    </row>
    <row r="1849" spans="1:6" x14ac:dyDescent="0.25">
      <c r="A1849" t="s">
        <v>5745</v>
      </c>
      <c r="B1849" s="100" t="s">
        <v>6872</v>
      </c>
      <c r="C1849" s="99" t="s">
        <v>6786</v>
      </c>
      <c r="D1849" s="124">
        <v>18108</v>
      </c>
      <c r="E1849" s="157">
        <f>VLOOKUP(D1849,'SOAT LIQ'!$A$87:$C$3416,3,FALSE)</f>
        <v>8</v>
      </c>
      <c r="F1849" t="s">
        <v>21632</v>
      </c>
    </row>
    <row r="1850" spans="1:6" x14ac:dyDescent="0.25">
      <c r="A1850" t="s">
        <v>5745</v>
      </c>
      <c r="B1850" s="100" t="s">
        <v>6873</v>
      </c>
      <c r="C1850" s="99" t="s">
        <v>6786</v>
      </c>
      <c r="D1850" s="124">
        <v>18108</v>
      </c>
      <c r="E1850" s="157">
        <f>VLOOKUP(D1850,'SOAT LIQ'!$A$87:$C$3416,3,FALSE)</f>
        <v>8</v>
      </c>
      <c r="F1850" t="s">
        <v>21632</v>
      </c>
    </row>
    <row r="1851" spans="1:6" x14ac:dyDescent="0.25">
      <c r="A1851" t="s">
        <v>5745</v>
      </c>
      <c r="B1851" s="100" t="s">
        <v>6874</v>
      </c>
      <c r="C1851" s="99" t="s">
        <v>6829</v>
      </c>
      <c r="D1851" s="124">
        <v>3464</v>
      </c>
      <c r="E1851" s="157">
        <f>VLOOKUP(D1851,'SOAT LIQ'!$A$87:$C$3416,3,FALSE)</f>
        <v>20</v>
      </c>
      <c r="F1851" t="s">
        <v>21632</v>
      </c>
    </row>
    <row r="1852" spans="1:6" x14ac:dyDescent="0.25">
      <c r="A1852" t="s">
        <v>5745</v>
      </c>
      <c r="B1852" s="100" t="s">
        <v>6875</v>
      </c>
      <c r="C1852" s="99" t="s">
        <v>6829</v>
      </c>
      <c r="D1852" s="124">
        <v>3464</v>
      </c>
      <c r="E1852" s="157">
        <f>VLOOKUP(D1852,'SOAT LIQ'!$A$87:$C$3416,3,FALSE)</f>
        <v>20</v>
      </c>
      <c r="F1852" t="s">
        <v>21632</v>
      </c>
    </row>
    <row r="1853" spans="1:6" x14ac:dyDescent="0.25">
      <c r="A1853" t="s">
        <v>5745</v>
      </c>
      <c r="B1853" s="100" t="s">
        <v>6876</v>
      </c>
      <c r="C1853" s="99" t="s">
        <v>6829</v>
      </c>
      <c r="D1853" s="124">
        <v>3464</v>
      </c>
      <c r="E1853" s="157">
        <f>VLOOKUP(D1853,'SOAT LIQ'!$A$87:$C$3416,3,FALSE)</f>
        <v>20</v>
      </c>
      <c r="F1853" t="s">
        <v>21632</v>
      </c>
    </row>
    <row r="1854" spans="1:6" x14ac:dyDescent="0.25">
      <c r="A1854" t="s">
        <v>5745</v>
      </c>
      <c r="B1854" s="100" t="s">
        <v>6877</v>
      </c>
      <c r="C1854" s="99" t="s">
        <v>6829</v>
      </c>
      <c r="D1854" s="124">
        <v>3464</v>
      </c>
      <c r="E1854" s="157">
        <f>VLOOKUP(D1854,'SOAT LIQ'!$A$87:$C$3416,3,FALSE)</f>
        <v>20</v>
      </c>
      <c r="F1854" t="s">
        <v>21632</v>
      </c>
    </row>
    <row r="1855" spans="1:6" x14ac:dyDescent="0.25">
      <c r="A1855" t="s">
        <v>4249</v>
      </c>
      <c r="B1855" s="100" t="s">
        <v>4244</v>
      </c>
      <c r="C1855" s="99" t="s">
        <v>6878</v>
      </c>
      <c r="D1855" s="124">
        <v>36601</v>
      </c>
      <c r="E1855" s="157" t="e">
        <f>VLOOKUP(D1855,'SOAT LIQ'!$A$87:$C$3416,3,FALSE)</f>
        <v>#N/A</v>
      </c>
    </row>
    <row r="1856" spans="1:6" x14ac:dyDescent="0.25">
      <c r="A1856" t="s">
        <v>5809</v>
      </c>
      <c r="B1856" s="100" t="s">
        <v>4244</v>
      </c>
      <c r="C1856" s="99" t="s">
        <v>6878</v>
      </c>
      <c r="D1856" s="124">
        <v>36601</v>
      </c>
      <c r="E1856" s="157" t="e">
        <f>VLOOKUP(D1856,'SOAT LIQ'!$A$87:$C$3416,3,FALSE)</f>
        <v>#N/A</v>
      </c>
      <c r="F1856" t="s">
        <v>21632</v>
      </c>
    </row>
    <row r="1857" spans="1:6" x14ac:dyDescent="0.25">
      <c r="A1857" t="s">
        <v>5031</v>
      </c>
      <c r="B1857" s="100" t="s">
        <v>4244</v>
      </c>
      <c r="C1857" s="99" t="s">
        <v>6878</v>
      </c>
      <c r="D1857" s="124">
        <v>36601</v>
      </c>
      <c r="E1857" s="157" t="e">
        <f>VLOOKUP(D1857,'SOAT LIQ'!$A$87:$C$3416,3,FALSE)</f>
        <v>#N/A</v>
      </c>
      <c r="F1857" t="s">
        <v>21632</v>
      </c>
    </row>
    <row r="1858" spans="1:6" x14ac:dyDescent="0.25">
      <c r="A1858" t="s">
        <v>5841</v>
      </c>
      <c r="B1858" s="100" t="s">
        <v>4244</v>
      </c>
      <c r="C1858" s="99" t="s">
        <v>6878</v>
      </c>
      <c r="D1858" s="124">
        <v>36601</v>
      </c>
      <c r="E1858" s="157" t="e">
        <f>VLOOKUP(D1858,'SOAT LIQ'!$A$87:$C$3416,3,FALSE)</f>
        <v>#N/A</v>
      </c>
    </row>
    <row r="1859" spans="1:6" x14ac:dyDescent="0.25">
      <c r="A1859" t="s">
        <v>4249</v>
      </c>
      <c r="B1859" s="100" t="s">
        <v>6880</v>
      </c>
      <c r="C1859" s="99" t="s">
        <v>6879</v>
      </c>
      <c r="D1859" s="124">
        <v>36602</v>
      </c>
      <c r="E1859" s="157" t="e">
        <f>VLOOKUP(D1859,'SOAT LIQ'!$A$87:$C$3416,3,FALSE)</f>
        <v>#N/A</v>
      </c>
    </row>
    <row r="1860" spans="1:6" x14ac:dyDescent="0.25">
      <c r="A1860" t="s">
        <v>5809</v>
      </c>
      <c r="B1860" s="100" t="s">
        <v>6880</v>
      </c>
      <c r="C1860" s="99" t="s">
        <v>6879</v>
      </c>
      <c r="D1860" s="124">
        <v>36602</v>
      </c>
      <c r="E1860" s="157" t="e">
        <f>VLOOKUP(D1860,'SOAT LIQ'!$A$87:$C$3416,3,FALSE)</f>
        <v>#N/A</v>
      </c>
      <c r="F1860" t="s">
        <v>21632</v>
      </c>
    </row>
    <row r="1861" spans="1:6" x14ac:dyDescent="0.25">
      <c r="A1861" t="s">
        <v>5031</v>
      </c>
      <c r="B1861" s="100" t="s">
        <v>6880</v>
      </c>
      <c r="C1861" s="99" t="s">
        <v>6879</v>
      </c>
      <c r="D1861" s="124">
        <v>36602</v>
      </c>
      <c r="E1861" s="157" t="e">
        <f>VLOOKUP(D1861,'SOAT LIQ'!$A$87:$C$3416,3,FALSE)</f>
        <v>#N/A</v>
      </c>
      <c r="F1861" t="s">
        <v>21632</v>
      </c>
    </row>
    <row r="1862" spans="1:6" x14ac:dyDescent="0.25">
      <c r="A1862" t="s">
        <v>5841</v>
      </c>
      <c r="B1862" s="100" t="s">
        <v>6880</v>
      </c>
      <c r="C1862" s="99" t="s">
        <v>6879</v>
      </c>
      <c r="D1862" s="124">
        <v>36602</v>
      </c>
      <c r="E1862" s="157" t="e">
        <f>VLOOKUP(D1862,'SOAT LIQ'!$A$87:$C$3416,3,FALSE)</f>
        <v>#N/A</v>
      </c>
    </row>
    <row r="1863" spans="1:6" x14ac:dyDescent="0.25">
      <c r="A1863" t="s">
        <v>4249</v>
      </c>
      <c r="B1863" s="100" t="s">
        <v>6881</v>
      </c>
      <c r="C1863" s="99" t="s">
        <v>6879</v>
      </c>
      <c r="D1863" s="124">
        <v>36601</v>
      </c>
      <c r="E1863" s="157" t="e">
        <f>VLOOKUP(D1863,'SOAT LIQ'!$A$87:$C$3416,3,FALSE)</f>
        <v>#N/A</v>
      </c>
    </row>
    <row r="1864" spans="1:6" x14ac:dyDescent="0.25">
      <c r="A1864" t="s">
        <v>5809</v>
      </c>
      <c r="B1864" s="100" t="s">
        <v>6881</v>
      </c>
      <c r="C1864" s="99" t="s">
        <v>6879</v>
      </c>
      <c r="D1864" s="124">
        <v>36601</v>
      </c>
      <c r="E1864" s="157" t="e">
        <f>VLOOKUP(D1864,'SOAT LIQ'!$A$87:$C$3416,3,FALSE)</f>
        <v>#N/A</v>
      </c>
      <c r="F1864" t="s">
        <v>21632</v>
      </c>
    </row>
    <row r="1865" spans="1:6" x14ac:dyDescent="0.25">
      <c r="A1865" t="s">
        <v>5031</v>
      </c>
      <c r="B1865" s="100" t="s">
        <v>6881</v>
      </c>
      <c r="C1865" s="99" t="s">
        <v>6879</v>
      </c>
      <c r="D1865" s="124">
        <v>36601</v>
      </c>
      <c r="E1865" s="157" t="e">
        <f>VLOOKUP(D1865,'SOAT LIQ'!$A$87:$C$3416,3,FALSE)</f>
        <v>#N/A</v>
      </c>
      <c r="F1865" t="s">
        <v>21632</v>
      </c>
    </row>
    <row r="1866" spans="1:6" x14ac:dyDescent="0.25">
      <c r="A1866" t="s">
        <v>5841</v>
      </c>
      <c r="B1866" s="100" t="s">
        <v>6881</v>
      </c>
      <c r="C1866" s="99" t="s">
        <v>6879</v>
      </c>
      <c r="D1866" s="124">
        <v>36601</v>
      </c>
      <c r="E1866" s="157" t="e">
        <f>VLOOKUP(D1866,'SOAT LIQ'!$A$87:$C$3416,3,FALSE)</f>
        <v>#N/A</v>
      </c>
    </row>
    <row r="1867" spans="1:6" x14ac:dyDescent="0.25">
      <c r="A1867" t="s">
        <v>5031</v>
      </c>
      <c r="B1867" s="100" t="s">
        <v>6881</v>
      </c>
      <c r="C1867" s="99" t="s">
        <v>6879</v>
      </c>
      <c r="D1867" s="124">
        <v>36601</v>
      </c>
      <c r="E1867" s="157" t="e">
        <f>VLOOKUP(D1867,'SOAT LIQ'!$A$87:$C$3416,3,FALSE)</f>
        <v>#N/A</v>
      </c>
      <c r="F1867" t="s">
        <v>21632</v>
      </c>
    </row>
    <row r="1868" spans="1:6" x14ac:dyDescent="0.25">
      <c r="A1868" t="s">
        <v>5809</v>
      </c>
      <c r="B1868" s="100" t="s">
        <v>6881</v>
      </c>
      <c r="C1868" s="99" t="s">
        <v>6879</v>
      </c>
      <c r="D1868" s="124">
        <v>36601</v>
      </c>
      <c r="E1868" s="157" t="e">
        <f>VLOOKUP(D1868,'SOAT LIQ'!$A$87:$C$3416,3,FALSE)</f>
        <v>#N/A</v>
      </c>
      <c r="F1868" t="s">
        <v>21632</v>
      </c>
    </row>
    <row r="1869" spans="1:6" x14ac:dyDescent="0.25">
      <c r="A1869" t="s">
        <v>5841</v>
      </c>
      <c r="B1869" s="100" t="s">
        <v>4251</v>
      </c>
      <c r="C1869" s="99" t="s">
        <v>6882</v>
      </c>
      <c r="D1869" s="124">
        <v>36804</v>
      </c>
      <c r="E1869" s="157" t="e">
        <f>VLOOKUP(D1869,'SOAT LIQ'!$A$87:$C$3416,3,FALSE)</f>
        <v>#N/A</v>
      </c>
    </row>
    <row r="1870" spans="1:6" x14ac:dyDescent="0.25">
      <c r="A1870" t="s">
        <v>5809</v>
      </c>
      <c r="B1870" s="100" t="s">
        <v>4251</v>
      </c>
      <c r="C1870" s="99" t="s">
        <v>6882</v>
      </c>
      <c r="D1870" s="124">
        <v>36804</v>
      </c>
      <c r="E1870" s="157" t="e">
        <f>VLOOKUP(D1870,'SOAT LIQ'!$A$87:$C$3416,3,FALSE)</f>
        <v>#N/A</v>
      </c>
      <c r="F1870" t="s">
        <v>21632</v>
      </c>
    </row>
    <row r="1871" spans="1:6" x14ac:dyDescent="0.25">
      <c r="A1871" t="s">
        <v>5031</v>
      </c>
      <c r="B1871" s="100" t="s">
        <v>4251</v>
      </c>
      <c r="C1871" s="99" t="s">
        <v>6882</v>
      </c>
      <c r="D1871" s="124">
        <v>36804</v>
      </c>
      <c r="E1871" s="157" t="e">
        <f>VLOOKUP(D1871,'SOAT LIQ'!$A$87:$C$3416,3,FALSE)</f>
        <v>#N/A</v>
      </c>
      <c r="F1871" t="s">
        <v>21632</v>
      </c>
    </row>
    <row r="1872" spans="1:6" x14ac:dyDescent="0.25">
      <c r="A1872" t="s">
        <v>4249</v>
      </c>
      <c r="B1872" s="100" t="s">
        <v>4252</v>
      </c>
      <c r="C1872" s="99" t="s">
        <v>6883</v>
      </c>
      <c r="D1872" s="124">
        <v>36804</v>
      </c>
      <c r="E1872" s="157" t="e">
        <f>VLOOKUP(D1872,'SOAT LIQ'!$A$87:$C$3416,3,FALSE)</f>
        <v>#N/A</v>
      </c>
    </row>
    <row r="1873" spans="1:6" x14ac:dyDescent="0.25">
      <c r="A1873" t="s">
        <v>5809</v>
      </c>
      <c r="B1873" s="100" t="s">
        <v>4252</v>
      </c>
      <c r="C1873" s="99" t="s">
        <v>6883</v>
      </c>
      <c r="D1873" s="124">
        <v>36804</v>
      </c>
      <c r="E1873" s="157" t="e">
        <f>VLOOKUP(D1873,'SOAT LIQ'!$A$87:$C$3416,3,FALSE)</f>
        <v>#N/A</v>
      </c>
      <c r="F1873" t="s">
        <v>21632</v>
      </c>
    </row>
    <row r="1874" spans="1:6" x14ac:dyDescent="0.25">
      <c r="A1874" t="s">
        <v>5031</v>
      </c>
      <c r="B1874" s="100" t="s">
        <v>4252</v>
      </c>
      <c r="C1874" s="99" t="s">
        <v>6883</v>
      </c>
      <c r="D1874" s="124">
        <v>36804</v>
      </c>
      <c r="E1874" s="157" t="e">
        <f>VLOOKUP(D1874,'SOAT LIQ'!$A$87:$C$3416,3,FALSE)</f>
        <v>#N/A</v>
      </c>
      <c r="F1874" t="s">
        <v>21632</v>
      </c>
    </row>
    <row r="1875" spans="1:6" x14ac:dyDescent="0.25">
      <c r="A1875" t="s">
        <v>5841</v>
      </c>
      <c r="B1875" s="100" t="s">
        <v>4252</v>
      </c>
      <c r="C1875" s="99" t="s">
        <v>6883</v>
      </c>
      <c r="D1875" s="124">
        <v>36804</v>
      </c>
      <c r="E1875" s="157" t="e">
        <f>VLOOKUP(D1875,'SOAT LIQ'!$A$87:$C$3416,3,FALSE)</f>
        <v>#N/A</v>
      </c>
    </row>
    <row r="1876" spans="1:6" x14ac:dyDescent="0.25">
      <c r="A1876" t="s">
        <v>5841</v>
      </c>
      <c r="B1876" s="100" t="s">
        <v>6884</v>
      </c>
      <c r="C1876" s="99" t="s">
        <v>6883</v>
      </c>
      <c r="D1876" s="124">
        <v>36804</v>
      </c>
      <c r="E1876" s="157" t="e">
        <f>VLOOKUP(D1876,'SOAT LIQ'!$A$87:$C$3416,3,FALSE)</f>
        <v>#N/A</v>
      </c>
    </row>
    <row r="1877" spans="1:6" x14ac:dyDescent="0.25">
      <c r="A1877" t="s">
        <v>5809</v>
      </c>
      <c r="B1877" s="100" t="s">
        <v>6884</v>
      </c>
      <c r="C1877" s="99" t="s">
        <v>6883</v>
      </c>
      <c r="D1877" s="124">
        <v>36804</v>
      </c>
      <c r="E1877" s="157" t="e">
        <f>VLOOKUP(D1877,'SOAT LIQ'!$A$87:$C$3416,3,FALSE)</f>
        <v>#N/A</v>
      </c>
      <c r="F1877" t="s">
        <v>21632</v>
      </c>
    </row>
    <row r="1878" spans="1:6" x14ac:dyDescent="0.25">
      <c r="A1878" t="s">
        <v>5031</v>
      </c>
      <c r="B1878" s="100" t="s">
        <v>6884</v>
      </c>
      <c r="C1878" s="99" t="s">
        <v>6883</v>
      </c>
      <c r="D1878" s="124">
        <v>36804</v>
      </c>
      <c r="E1878" s="157" t="e">
        <f>VLOOKUP(D1878,'SOAT LIQ'!$A$87:$C$3416,3,FALSE)</f>
        <v>#N/A</v>
      </c>
      <c r="F1878" t="s">
        <v>21632</v>
      </c>
    </row>
    <row r="1879" spans="1:6" x14ac:dyDescent="0.25">
      <c r="A1879" t="s">
        <v>5841</v>
      </c>
      <c r="B1879" s="100" t="s">
        <v>4245</v>
      </c>
      <c r="C1879" s="99" t="s">
        <v>6885</v>
      </c>
      <c r="D1879" s="124">
        <v>36603</v>
      </c>
      <c r="E1879" s="157" t="e">
        <f>VLOOKUP(D1879,'SOAT LIQ'!$A$87:$C$3416,3,FALSE)</f>
        <v>#N/A</v>
      </c>
    </row>
    <row r="1880" spans="1:6" x14ac:dyDescent="0.25">
      <c r="A1880" t="s">
        <v>5809</v>
      </c>
      <c r="B1880" s="100" t="s">
        <v>4245</v>
      </c>
      <c r="C1880" s="99" t="s">
        <v>6885</v>
      </c>
      <c r="D1880" s="124">
        <v>36603</v>
      </c>
      <c r="E1880" s="157" t="e">
        <f>VLOOKUP(D1880,'SOAT LIQ'!$A$87:$C$3416,3,FALSE)</f>
        <v>#N/A</v>
      </c>
      <c r="F1880" t="s">
        <v>21632</v>
      </c>
    </row>
    <row r="1881" spans="1:6" x14ac:dyDescent="0.25">
      <c r="A1881" t="s">
        <v>5841</v>
      </c>
      <c r="B1881" s="100" t="s">
        <v>6887</v>
      </c>
      <c r="C1881" s="99" t="s">
        <v>6886</v>
      </c>
      <c r="D1881" s="124">
        <v>36604</v>
      </c>
      <c r="E1881" s="157" t="e">
        <f>VLOOKUP(D1881,'SOAT LIQ'!$A$87:$C$3416,3,FALSE)</f>
        <v>#N/A</v>
      </c>
    </row>
    <row r="1882" spans="1:6" x14ac:dyDescent="0.25">
      <c r="A1882" t="s">
        <v>5809</v>
      </c>
      <c r="B1882" s="100" t="s">
        <v>6887</v>
      </c>
      <c r="C1882" s="99" t="s">
        <v>6886</v>
      </c>
      <c r="D1882" s="124">
        <v>36604</v>
      </c>
      <c r="E1882" s="157" t="e">
        <f>VLOOKUP(D1882,'SOAT LIQ'!$A$87:$C$3416,3,FALSE)</f>
        <v>#N/A</v>
      </c>
      <c r="F1882" t="s">
        <v>21632</v>
      </c>
    </row>
    <row r="1883" spans="1:6" x14ac:dyDescent="0.25">
      <c r="A1883" t="s">
        <v>5031</v>
      </c>
      <c r="B1883" s="100" t="s">
        <v>6889</v>
      </c>
      <c r="C1883" s="99" t="s">
        <v>6888</v>
      </c>
      <c r="D1883" s="124">
        <v>36604</v>
      </c>
      <c r="E1883" s="157" t="e">
        <f>VLOOKUP(D1883,'SOAT LIQ'!$A$87:$C$3416,3,FALSE)</f>
        <v>#N/A</v>
      </c>
      <c r="F1883" t="s">
        <v>21632</v>
      </c>
    </row>
    <row r="1884" spans="1:6" x14ac:dyDescent="0.25">
      <c r="A1884" t="s">
        <v>5809</v>
      </c>
      <c r="B1884" s="100" t="s">
        <v>6889</v>
      </c>
      <c r="C1884" s="99" t="s">
        <v>6888</v>
      </c>
      <c r="D1884" s="124">
        <v>36604</v>
      </c>
      <c r="E1884" s="157" t="e">
        <f>VLOOKUP(D1884,'SOAT LIQ'!$A$87:$C$3416,3,FALSE)</f>
        <v>#N/A</v>
      </c>
      <c r="F1884" t="s">
        <v>21632</v>
      </c>
    </row>
    <row r="1885" spans="1:6" x14ac:dyDescent="0.25">
      <c r="A1885" t="s">
        <v>5841</v>
      </c>
      <c r="B1885" s="100" t="s">
        <v>6889</v>
      </c>
      <c r="C1885" s="99" t="s">
        <v>6888</v>
      </c>
      <c r="D1885" s="124">
        <v>36604</v>
      </c>
      <c r="E1885" s="157" t="e">
        <f>VLOOKUP(D1885,'SOAT LIQ'!$A$87:$C$3416,3,FALSE)</f>
        <v>#N/A</v>
      </c>
    </row>
    <row r="1886" spans="1:6" x14ac:dyDescent="0.25">
      <c r="A1886" t="s">
        <v>5031</v>
      </c>
      <c r="B1886" s="100" t="s">
        <v>6889</v>
      </c>
      <c r="C1886" s="99" t="s">
        <v>6888</v>
      </c>
      <c r="D1886" s="124">
        <v>36604</v>
      </c>
      <c r="E1886" s="157" t="e">
        <f>VLOOKUP(D1886,'SOAT LIQ'!$A$87:$C$3416,3,FALSE)</f>
        <v>#N/A</v>
      </c>
      <c r="F1886" t="s">
        <v>21632</v>
      </c>
    </row>
    <row r="1887" spans="1:6" x14ac:dyDescent="0.25">
      <c r="A1887" t="s">
        <v>5031</v>
      </c>
      <c r="B1887" s="100" t="s">
        <v>6891</v>
      </c>
      <c r="C1887" s="99" t="s">
        <v>6890</v>
      </c>
      <c r="D1887" s="124">
        <v>16503</v>
      </c>
      <c r="E1887" s="157">
        <f>VLOOKUP(D1887,'SOAT LIQ'!$A$87:$C$3416,3,FALSE)</f>
        <v>7</v>
      </c>
      <c r="F1887" t="s">
        <v>21632</v>
      </c>
    </row>
    <row r="1888" spans="1:6" x14ac:dyDescent="0.25">
      <c r="A1888" t="s">
        <v>5809</v>
      </c>
      <c r="B1888" s="100" t="s">
        <v>6891</v>
      </c>
      <c r="C1888" s="99" t="s">
        <v>6890</v>
      </c>
      <c r="D1888" s="124">
        <v>16503</v>
      </c>
      <c r="E1888" s="157">
        <f>VLOOKUP(D1888,'SOAT LIQ'!$A$87:$C$3416,3,FALSE)</f>
        <v>7</v>
      </c>
      <c r="F1888" t="s">
        <v>21632</v>
      </c>
    </row>
    <row r="1889" spans="1:6" x14ac:dyDescent="0.25">
      <c r="A1889" t="s">
        <v>5841</v>
      </c>
      <c r="B1889" s="100" t="s">
        <v>6891</v>
      </c>
      <c r="C1889" s="99" t="s">
        <v>6890</v>
      </c>
      <c r="D1889" s="124">
        <v>16503</v>
      </c>
      <c r="E1889" s="157">
        <f>VLOOKUP(D1889,'SOAT LIQ'!$A$87:$C$3416,3,FALSE)</f>
        <v>7</v>
      </c>
      <c r="F1889" t="s">
        <v>21632</v>
      </c>
    </row>
    <row r="1890" spans="1:6" x14ac:dyDescent="0.25">
      <c r="A1890" t="s">
        <v>5031</v>
      </c>
      <c r="B1890" s="100" t="s">
        <v>6892</v>
      </c>
      <c r="C1890" s="99" t="s">
        <v>6893</v>
      </c>
      <c r="D1890" s="124">
        <v>36604</v>
      </c>
      <c r="E1890" s="157" t="e">
        <f>VLOOKUP(D1890,'SOAT LIQ'!$A$87:$C$3416,3,FALSE)</f>
        <v>#N/A</v>
      </c>
      <c r="F1890" t="s">
        <v>21632</v>
      </c>
    </row>
    <row r="1891" spans="1:6" x14ac:dyDescent="0.25">
      <c r="A1891" t="s">
        <v>5809</v>
      </c>
      <c r="B1891" s="100" t="s">
        <v>6892</v>
      </c>
      <c r="C1891" s="99" t="s">
        <v>6893</v>
      </c>
      <c r="D1891" s="124">
        <v>36604</v>
      </c>
      <c r="E1891" s="157" t="e">
        <f>VLOOKUP(D1891,'SOAT LIQ'!$A$87:$C$3416,3,FALSE)</f>
        <v>#N/A</v>
      </c>
      <c r="F1891" t="s">
        <v>21632</v>
      </c>
    </row>
    <row r="1892" spans="1:6" x14ac:dyDescent="0.25">
      <c r="A1892" t="s">
        <v>5841</v>
      </c>
      <c r="B1892" s="100" t="s">
        <v>6892</v>
      </c>
      <c r="C1892" s="99" t="s">
        <v>6893</v>
      </c>
      <c r="D1892" s="124">
        <v>36604</v>
      </c>
      <c r="E1892" s="157" t="e">
        <f>VLOOKUP(D1892,'SOAT LIQ'!$A$87:$C$3416,3,FALSE)</f>
        <v>#N/A</v>
      </c>
    </row>
    <row r="1893" spans="1:6" x14ac:dyDescent="0.25">
      <c r="A1893" t="s">
        <v>5031</v>
      </c>
      <c r="B1893" s="100" t="s">
        <v>6895</v>
      </c>
      <c r="C1893" s="99" t="s">
        <v>6894</v>
      </c>
      <c r="D1893" s="124">
        <v>36604</v>
      </c>
      <c r="E1893" s="157" t="e">
        <f>VLOOKUP(D1893,'SOAT LIQ'!$A$87:$C$3416,3,FALSE)</f>
        <v>#N/A</v>
      </c>
      <c r="F1893" t="s">
        <v>21632</v>
      </c>
    </row>
    <row r="1894" spans="1:6" x14ac:dyDescent="0.25">
      <c r="A1894" t="s">
        <v>5809</v>
      </c>
      <c r="B1894" s="100" t="s">
        <v>6895</v>
      </c>
      <c r="C1894" s="99" t="s">
        <v>6894</v>
      </c>
      <c r="D1894" s="124">
        <v>36604</v>
      </c>
      <c r="E1894" s="157" t="e">
        <f>VLOOKUP(D1894,'SOAT LIQ'!$A$87:$C$3416,3,FALSE)</f>
        <v>#N/A</v>
      </c>
      <c r="F1894" t="s">
        <v>21632</v>
      </c>
    </row>
    <row r="1895" spans="1:6" x14ac:dyDescent="0.25">
      <c r="A1895" t="s">
        <v>5841</v>
      </c>
      <c r="B1895" s="100" t="s">
        <v>6895</v>
      </c>
      <c r="C1895" s="99" t="s">
        <v>6894</v>
      </c>
      <c r="D1895" s="124">
        <v>36604</v>
      </c>
      <c r="E1895" s="157" t="e">
        <f>VLOOKUP(D1895,'SOAT LIQ'!$A$87:$C$3416,3,FALSE)</f>
        <v>#N/A</v>
      </c>
    </row>
    <row r="1896" spans="1:6" x14ac:dyDescent="0.25">
      <c r="A1896" t="s">
        <v>5031</v>
      </c>
      <c r="B1896" s="100" t="s">
        <v>6897</v>
      </c>
      <c r="C1896" s="99" t="s">
        <v>6896</v>
      </c>
      <c r="D1896" s="124">
        <v>16332</v>
      </c>
      <c r="E1896" s="157">
        <f>VLOOKUP(D1896,'SOAT LIQ'!$A$87:$C$3416,3,FALSE)</f>
        <v>7</v>
      </c>
      <c r="F1896" t="s">
        <v>21632</v>
      </c>
    </row>
    <row r="1897" spans="1:6" x14ac:dyDescent="0.25">
      <c r="A1897" t="s">
        <v>5809</v>
      </c>
      <c r="B1897" s="100" t="s">
        <v>6897</v>
      </c>
      <c r="C1897" s="99" t="s">
        <v>6896</v>
      </c>
      <c r="D1897" s="124">
        <v>16332</v>
      </c>
      <c r="E1897" s="157">
        <f>VLOOKUP(D1897,'SOAT LIQ'!$A$87:$C$3416,3,FALSE)</f>
        <v>7</v>
      </c>
      <c r="F1897" t="s">
        <v>21632</v>
      </c>
    </row>
    <row r="1898" spans="1:6" x14ac:dyDescent="0.25">
      <c r="A1898" t="s">
        <v>5841</v>
      </c>
      <c r="B1898" s="100" t="s">
        <v>6897</v>
      </c>
      <c r="C1898" s="99" t="s">
        <v>6896</v>
      </c>
      <c r="D1898" s="124">
        <v>16332</v>
      </c>
      <c r="E1898" s="157">
        <f>VLOOKUP(D1898,'SOAT LIQ'!$A$87:$C$3416,3,FALSE)</f>
        <v>7</v>
      </c>
      <c r="F1898" t="s">
        <v>21632</v>
      </c>
    </row>
    <row r="1899" spans="1:6" x14ac:dyDescent="0.25">
      <c r="A1899" t="s">
        <v>4249</v>
      </c>
      <c r="B1899" s="100" t="s">
        <v>6899</v>
      </c>
      <c r="C1899" s="99" t="s">
        <v>6898</v>
      </c>
      <c r="D1899" s="124">
        <v>36201</v>
      </c>
      <c r="E1899" s="157" t="e">
        <f>VLOOKUP(D1899,'SOAT LIQ'!$A$87:$C$3416,3,FALSE)</f>
        <v>#N/A</v>
      </c>
    </row>
    <row r="1900" spans="1:6" x14ac:dyDescent="0.25">
      <c r="A1900" t="s">
        <v>5809</v>
      </c>
      <c r="B1900" s="100" t="s">
        <v>6899</v>
      </c>
      <c r="C1900" s="99" t="s">
        <v>6898</v>
      </c>
      <c r="D1900" s="124">
        <v>36201</v>
      </c>
      <c r="E1900" s="157" t="e">
        <f>VLOOKUP(D1900,'SOAT LIQ'!$A$87:$C$3416,3,FALSE)</f>
        <v>#N/A</v>
      </c>
      <c r="F1900" t="s">
        <v>21632</v>
      </c>
    </row>
    <row r="1901" spans="1:6" x14ac:dyDescent="0.25">
      <c r="A1901" t="s">
        <v>5031</v>
      </c>
      <c r="B1901" s="100" t="s">
        <v>6899</v>
      </c>
      <c r="C1901" s="99" t="s">
        <v>6898</v>
      </c>
      <c r="D1901" s="124">
        <v>36201</v>
      </c>
      <c r="E1901" s="157" t="e">
        <f>VLOOKUP(D1901,'SOAT LIQ'!$A$87:$C$3416,3,FALSE)</f>
        <v>#N/A</v>
      </c>
      <c r="F1901" t="s">
        <v>21632</v>
      </c>
    </row>
    <row r="1902" spans="1:6" x14ac:dyDescent="0.25">
      <c r="A1902" t="s">
        <v>5841</v>
      </c>
      <c r="B1902" s="100" t="s">
        <v>6899</v>
      </c>
      <c r="C1902" s="99" t="s">
        <v>6898</v>
      </c>
      <c r="D1902" s="124">
        <v>36201</v>
      </c>
      <c r="E1902" s="157" t="e">
        <f>VLOOKUP(D1902,'SOAT LIQ'!$A$87:$C$3416,3,FALSE)</f>
        <v>#N/A</v>
      </c>
    </row>
    <row r="1903" spans="1:6" x14ac:dyDescent="0.25">
      <c r="A1903" t="s">
        <v>4249</v>
      </c>
      <c r="B1903" s="100" t="s">
        <v>6901</v>
      </c>
      <c r="C1903" s="99" t="s">
        <v>6900</v>
      </c>
      <c r="D1903" s="124">
        <v>36203</v>
      </c>
      <c r="E1903" s="157" t="e">
        <f>VLOOKUP(D1903,'SOAT LIQ'!$A$87:$C$3416,3,FALSE)</f>
        <v>#N/A</v>
      </c>
    </row>
    <row r="1904" spans="1:6" x14ac:dyDescent="0.25">
      <c r="A1904" t="s">
        <v>5809</v>
      </c>
      <c r="B1904" s="100" t="s">
        <v>6901</v>
      </c>
      <c r="C1904" s="99" t="s">
        <v>6900</v>
      </c>
      <c r="D1904" s="124">
        <v>36203</v>
      </c>
      <c r="E1904" s="157" t="e">
        <f>VLOOKUP(D1904,'SOAT LIQ'!$A$87:$C$3416,3,FALSE)</f>
        <v>#N/A</v>
      </c>
      <c r="F1904" t="s">
        <v>21632</v>
      </c>
    </row>
    <row r="1905" spans="1:6" x14ac:dyDescent="0.25">
      <c r="A1905" t="s">
        <v>5031</v>
      </c>
      <c r="B1905" s="100" t="s">
        <v>6901</v>
      </c>
      <c r="C1905" s="99" t="s">
        <v>6900</v>
      </c>
      <c r="D1905" s="124">
        <v>36203</v>
      </c>
      <c r="E1905" s="157" t="e">
        <f>VLOOKUP(D1905,'SOAT LIQ'!$A$87:$C$3416,3,FALSE)</f>
        <v>#N/A</v>
      </c>
      <c r="F1905" t="s">
        <v>21632</v>
      </c>
    </row>
    <row r="1906" spans="1:6" x14ac:dyDescent="0.25">
      <c r="A1906" t="s">
        <v>5841</v>
      </c>
      <c r="B1906" s="100" t="s">
        <v>6901</v>
      </c>
      <c r="C1906" s="99" t="s">
        <v>6900</v>
      </c>
      <c r="D1906" s="124">
        <v>36203</v>
      </c>
      <c r="E1906" s="157" t="e">
        <f>VLOOKUP(D1906,'SOAT LIQ'!$A$87:$C$3416,3,FALSE)</f>
        <v>#N/A</v>
      </c>
    </row>
    <row r="1907" spans="1:6" x14ac:dyDescent="0.25">
      <c r="A1907" t="s">
        <v>4249</v>
      </c>
      <c r="B1907" s="100" t="s">
        <v>6903</v>
      </c>
      <c r="C1907" s="99" t="s">
        <v>6902</v>
      </c>
      <c r="D1907" s="124">
        <v>36205</v>
      </c>
      <c r="E1907" s="157" t="e">
        <f>VLOOKUP(D1907,'SOAT LIQ'!$A$87:$C$3416,3,FALSE)</f>
        <v>#N/A</v>
      </c>
    </row>
    <row r="1908" spans="1:6" x14ac:dyDescent="0.25">
      <c r="A1908" t="s">
        <v>5809</v>
      </c>
      <c r="B1908" s="100" t="s">
        <v>6903</v>
      </c>
      <c r="C1908" s="99" t="s">
        <v>6902</v>
      </c>
      <c r="D1908" s="124">
        <v>36205</v>
      </c>
      <c r="E1908" s="157" t="e">
        <f>VLOOKUP(D1908,'SOAT LIQ'!$A$87:$C$3416,3,FALSE)</f>
        <v>#N/A</v>
      </c>
      <c r="F1908" t="s">
        <v>21632</v>
      </c>
    </row>
    <row r="1909" spans="1:6" x14ac:dyDescent="0.25">
      <c r="A1909" t="s">
        <v>5031</v>
      </c>
      <c r="B1909" s="100" t="s">
        <v>6903</v>
      </c>
      <c r="C1909" s="99" t="s">
        <v>6902</v>
      </c>
      <c r="D1909" s="124">
        <v>36205</v>
      </c>
      <c r="E1909" s="157" t="e">
        <f>VLOOKUP(D1909,'SOAT LIQ'!$A$87:$C$3416,3,FALSE)</f>
        <v>#N/A</v>
      </c>
      <c r="F1909" t="s">
        <v>21632</v>
      </c>
    </row>
    <row r="1910" spans="1:6" x14ac:dyDescent="0.25">
      <c r="A1910" t="s">
        <v>5841</v>
      </c>
      <c r="B1910" s="100" t="s">
        <v>6903</v>
      </c>
      <c r="C1910" s="99" t="s">
        <v>6902</v>
      </c>
      <c r="D1910" s="124">
        <v>36205</v>
      </c>
      <c r="E1910" s="157" t="e">
        <f>VLOOKUP(D1910,'SOAT LIQ'!$A$87:$C$3416,3,FALSE)</f>
        <v>#N/A</v>
      </c>
    </row>
    <row r="1911" spans="1:6" x14ac:dyDescent="0.25">
      <c r="A1911" t="s">
        <v>4249</v>
      </c>
      <c r="B1911" s="100" t="s">
        <v>6904</v>
      </c>
      <c r="C1911" s="99" t="s">
        <v>6900</v>
      </c>
      <c r="D1911" s="124">
        <v>36202</v>
      </c>
      <c r="E1911" s="157" t="e">
        <f>VLOOKUP(D1911,'SOAT LIQ'!$A$87:$C$3416,3,FALSE)</f>
        <v>#N/A</v>
      </c>
    </row>
    <row r="1912" spans="1:6" x14ac:dyDescent="0.25">
      <c r="A1912" t="s">
        <v>5809</v>
      </c>
      <c r="B1912" s="100" t="s">
        <v>6904</v>
      </c>
      <c r="C1912" s="99" t="s">
        <v>6900</v>
      </c>
      <c r="D1912" s="124">
        <v>36202</v>
      </c>
      <c r="E1912" s="157" t="e">
        <f>VLOOKUP(D1912,'SOAT LIQ'!$A$87:$C$3416,3,FALSE)</f>
        <v>#N/A</v>
      </c>
      <c r="F1912" t="s">
        <v>21632</v>
      </c>
    </row>
    <row r="1913" spans="1:6" x14ac:dyDescent="0.25">
      <c r="A1913" t="s">
        <v>5841</v>
      </c>
      <c r="B1913" s="100" t="s">
        <v>6904</v>
      </c>
      <c r="C1913" s="99" t="s">
        <v>6900</v>
      </c>
      <c r="D1913" s="124">
        <v>36202</v>
      </c>
      <c r="E1913" s="157" t="e">
        <f>VLOOKUP(D1913,'SOAT LIQ'!$A$87:$C$3416,3,FALSE)</f>
        <v>#N/A</v>
      </c>
    </row>
    <row r="1914" spans="1:6" x14ac:dyDescent="0.25">
      <c r="A1914" t="s">
        <v>5841</v>
      </c>
      <c r="B1914" s="100" t="s">
        <v>6905</v>
      </c>
      <c r="C1914" s="100"/>
      <c r="D1914" s="124">
        <v>36204</v>
      </c>
      <c r="E1914" s="157" t="e">
        <f>VLOOKUP(D1914,'SOAT LIQ'!$A$87:$C$3416,3,FALSE)</f>
        <v>#N/A</v>
      </c>
    </row>
    <row r="1915" spans="1:6" x14ac:dyDescent="0.25">
      <c r="A1915" t="s">
        <v>4249</v>
      </c>
      <c r="B1915" s="100" t="s">
        <v>6905</v>
      </c>
      <c r="C1915" s="100"/>
      <c r="D1915" s="124">
        <v>36204</v>
      </c>
      <c r="E1915" s="157" t="e">
        <f>VLOOKUP(D1915,'SOAT LIQ'!$A$87:$C$3416,3,FALSE)</f>
        <v>#N/A</v>
      </c>
    </row>
    <row r="1916" spans="1:6" x14ac:dyDescent="0.25">
      <c r="A1916" t="s">
        <v>5809</v>
      </c>
      <c r="B1916" s="100" t="s">
        <v>6905</v>
      </c>
      <c r="C1916" s="100"/>
      <c r="D1916" s="124">
        <v>36204</v>
      </c>
      <c r="E1916" s="157" t="e">
        <f>VLOOKUP(D1916,'SOAT LIQ'!$A$87:$C$3416,3,FALSE)</f>
        <v>#N/A</v>
      </c>
      <c r="F1916" t="s">
        <v>21632</v>
      </c>
    </row>
    <row r="1917" spans="1:6" x14ac:dyDescent="0.25">
      <c r="A1917" t="s">
        <v>5031</v>
      </c>
      <c r="B1917" s="100" t="s">
        <v>6905</v>
      </c>
      <c r="C1917" s="100"/>
      <c r="D1917" s="124">
        <v>36204</v>
      </c>
      <c r="E1917" s="157" t="e">
        <f>VLOOKUP(D1917,'SOAT LIQ'!$A$87:$C$3416,3,FALSE)</f>
        <v>#N/A</v>
      </c>
      <c r="F1917" t="s">
        <v>21632</v>
      </c>
    </row>
    <row r="1918" spans="1:6" x14ac:dyDescent="0.25">
      <c r="A1918" t="s">
        <v>5841</v>
      </c>
      <c r="B1918" s="100" t="s">
        <v>6906</v>
      </c>
      <c r="C1918" s="100"/>
      <c r="D1918" s="124"/>
      <c r="E1918" s="157" t="e">
        <f>VLOOKUP(D1918,'SOAT LIQ'!$A$87:$C$3416,3,FALSE)</f>
        <v>#N/A</v>
      </c>
    </row>
    <row r="1919" spans="1:6" x14ac:dyDescent="0.25">
      <c r="A1919" t="s">
        <v>4249</v>
      </c>
      <c r="B1919" s="100" t="s">
        <v>6906</v>
      </c>
      <c r="C1919" s="100"/>
      <c r="D1919" s="124"/>
      <c r="E1919" s="157" t="e">
        <f>VLOOKUP(D1919,'SOAT LIQ'!$A$87:$C$3416,3,FALSE)</f>
        <v>#N/A</v>
      </c>
    </row>
    <row r="1920" spans="1:6" x14ac:dyDescent="0.25">
      <c r="A1920" t="s">
        <v>5809</v>
      </c>
      <c r="B1920" s="100" t="s">
        <v>6906</v>
      </c>
      <c r="C1920" s="100"/>
      <c r="D1920" s="124"/>
      <c r="E1920" s="157" t="e">
        <f>VLOOKUP(D1920,'SOAT LIQ'!$A$87:$C$3416,3,FALSE)</f>
        <v>#N/A</v>
      </c>
      <c r="F1920" t="s">
        <v>21632</v>
      </c>
    </row>
    <row r="1921" spans="1:6" x14ac:dyDescent="0.25">
      <c r="A1921" t="s">
        <v>5031</v>
      </c>
      <c r="B1921" s="100" t="s">
        <v>6906</v>
      </c>
      <c r="C1921" s="100"/>
      <c r="D1921" s="124"/>
      <c r="E1921" s="157" t="e">
        <f>VLOOKUP(D1921,'SOAT LIQ'!$A$87:$C$3416,3,FALSE)</f>
        <v>#N/A</v>
      </c>
      <c r="F1921" t="s">
        <v>21632</v>
      </c>
    </row>
    <row r="1922" spans="1:6" x14ac:dyDescent="0.25">
      <c r="A1922" t="s">
        <v>5841</v>
      </c>
      <c r="B1922" s="100" t="s">
        <v>6907</v>
      </c>
      <c r="C1922" s="100"/>
      <c r="D1922" s="124"/>
      <c r="E1922" s="157" t="e">
        <f>VLOOKUP(D1922,'SOAT LIQ'!$A$87:$C$3416,3,FALSE)</f>
        <v>#N/A</v>
      </c>
    </row>
    <row r="1923" spans="1:6" x14ac:dyDescent="0.25">
      <c r="A1923" t="s">
        <v>5809</v>
      </c>
      <c r="B1923" s="100" t="s">
        <v>6907</v>
      </c>
      <c r="C1923" s="100"/>
      <c r="D1923" s="124"/>
      <c r="E1923" s="157" t="e">
        <f>VLOOKUP(D1923,'SOAT LIQ'!$A$87:$C$3416,3,FALSE)</f>
        <v>#N/A</v>
      </c>
      <c r="F1923" t="s">
        <v>21632</v>
      </c>
    </row>
    <row r="1924" spans="1:6" x14ac:dyDescent="0.25">
      <c r="A1924" t="s">
        <v>5841</v>
      </c>
      <c r="B1924" s="100" t="s">
        <v>6908</v>
      </c>
      <c r="C1924" s="100"/>
      <c r="D1924" s="124">
        <v>36206</v>
      </c>
      <c r="E1924" s="157" t="e">
        <f>VLOOKUP(D1924,'SOAT LIQ'!$A$87:$C$3416,3,FALSE)</f>
        <v>#N/A</v>
      </c>
    </row>
    <row r="1925" spans="1:6" x14ac:dyDescent="0.25">
      <c r="A1925" t="s">
        <v>5809</v>
      </c>
      <c r="B1925" s="100" t="s">
        <v>6908</v>
      </c>
      <c r="C1925" s="100"/>
      <c r="D1925" s="124">
        <v>36206</v>
      </c>
      <c r="E1925" s="157" t="e">
        <f>VLOOKUP(D1925,'SOAT LIQ'!$A$87:$C$3416,3,FALSE)</f>
        <v>#N/A</v>
      </c>
      <c r="F1925" t="s">
        <v>21632</v>
      </c>
    </row>
    <row r="1926" spans="1:6" x14ac:dyDescent="0.25">
      <c r="A1926" t="s">
        <v>5841</v>
      </c>
      <c r="B1926" s="100" t="s">
        <v>6909</v>
      </c>
      <c r="C1926" s="100"/>
      <c r="D1926" s="124"/>
      <c r="E1926" s="157" t="e">
        <f>VLOOKUP(D1926,'SOAT LIQ'!$A$87:$C$3416,3,FALSE)</f>
        <v>#N/A</v>
      </c>
    </row>
    <row r="1927" spans="1:6" x14ac:dyDescent="0.25">
      <c r="A1927" t="s">
        <v>5809</v>
      </c>
      <c r="B1927" s="100" t="s">
        <v>6909</v>
      </c>
      <c r="C1927" s="100"/>
      <c r="D1927" s="124"/>
      <c r="E1927" s="157" t="e">
        <f>VLOOKUP(D1927,'SOAT LIQ'!$A$87:$C$3416,3,FALSE)</f>
        <v>#N/A</v>
      </c>
      <c r="F1927" t="s">
        <v>21632</v>
      </c>
    </row>
    <row r="1928" spans="1:6" x14ac:dyDescent="0.25">
      <c r="A1928" t="s">
        <v>5841</v>
      </c>
      <c r="B1928" s="100" t="s">
        <v>6910</v>
      </c>
      <c r="C1928" s="100"/>
      <c r="D1928" s="124"/>
      <c r="E1928" s="157" t="e">
        <f>VLOOKUP(D1928,'SOAT LIQ'!$A$87:$C$3416,3,FALSE)</f>
        <v>#N/A</v>
      </c>
    </row>
    <row r="1929" spans="1:6" x14ac:dyDescent="0.25">
      <c r="A1929" t="s">
        <v>5809</v>
      </c>
      <c r="B1929" s="100" t="s">
        <v>6910</v>
      </c>
      <c r="C1929" s="100"/>
      <c r="D1929" s="124"/>
      <c r="E1929" s="157" t="e">
        <f>VLOOKUP(D1929,'SOAT LIQ'!$A$87:$C$3416,3,FALSE)</f>
        <v>#N/A</v>
      </c>
      <c r="F1929" t="s">
        <v>21632</v>
      </c>
    </row>
    <row r="1930" spans="1:6" x14ac:dyDescent="0.25">
      <c r="A1930" t="s">
        <v>5841</v>
      </c>
      <c r="B1930" s="100" t="s">
        <v>6911</v>
      </c>
      <c r="C1930" s="100"/>
      <c r="D1930" s="124">
        <v>36202</v>
      </c>
      <c r="E1930" s="157" t="e">
        <f>VLOOKUP(D1930,'SOAT LIQ'!$A$87:$C$3416,3,FALSE)</f>
        <v>#N/A</v>
      </c>
    </row>
    <row r="1931" spans="1:6" x14ac:dyDescent="0.25">
      <c r="A1931" t="s">
        <v>4249</v>
      </c>
      <c r="B1931" s="100" t="s">
        <v>6912</v>
      </c>
      <c r="C1931" s="99" t="s">
        <v>6900</v>
      </c>
      <c r="D1931" s="124">
        <v>36203</v>
      </c>
      <c r="E1931" s="157" t="e">
        <f>VLOOKUP(D1931,'SOAT LIQ'!$A$87:$C$3416,3,FALSE)</f>
        <v>#N/A</v>
      </c>
    </row>
    <row r="1932" spans="1:6" x14ac:dyDescent="0.25">
      <c r="A1932" t="s">
        <v>5809</v>
      </c>
      <c r="B1932" s="100" t="s">
        <v>6912</v>
      </c>
      <c r="C1932" s="99" t="s">
        <v>6900</v>
      </c>
      <c r="D1932" s="124">
        <v>36203</v>
      </c>
      <c r="E1932" s="157" t="e">
        <f>VLOOKUP(D1932,'SOAT LIQ'!$A$87:$C$3416,3,FALSE)</f>
        <v>#N/A</v>
      </c>
      <c r="F1932" t="s">
        <v>21632</v>
      </c>
    </row>
    <row r="1933" spans="1:6" x14ac:dyDescent="0.25">
      <c r="A1933" t="s">
        <v>5031</v>
      </c>
      <c r="B1933" s="100" t="s">
        <v>6912</v>
      </c>
      <c r="C1933" s="99" t="s">
        <v>6900</v>
      </c>
      <c r="D1933" s="124">
        <v>36203</v>
      </c>
      <c r="E1933" s="157" t="e">
        <f>VLOOKUP(D1933,'SOAT LIQ'!$A$87:$C$3416,3,FALSE)</f>
        <v>#N/A</v>
      </c>
      <c r="F1933" t="s">
        <v>21632</v>
      </c>
    </row>
    <row r="1934" spans="1:6" x14ac:dyDescent="0.25">
      <c r="A1934" t="s">
        <v>5841</v>
      </c>
      <c r="B1934" s="100" t="s">
        <v>6912</v>
      </c>
      <c r="C1934" s="99" t="s">
        <v>6900</v>
      </c>
      <c r="D1934" s="124">
        <v>36203</v>
      </c>
      <c r="E1934" s="157" t="e">
        <f>VLOOKUP(D1934,'SOAT LIQ'!$A$87:$C$3416,3,FALSE)</f>
        <v>#N/A</v>
      </c>
    </row>
    <row r="1935" spans="1:6" x14ac:dyDescent="0.25">
      <c r="A1935" t="s">
        <v>5031</v>
      </c>
      <c r="B1935" s="100" t="s">
        <v>6912</v>
      </c>
      <c r="C1935" s="99" t="s">
        <v>6900</v>
      </c>
      <c r="D1935" s="124">
        <v>36203</v>
      </c>
      <c r="E1935" s="157" t="e">
        <f>VLOOKUP(D1935,'SOAT LIQ'!$A$87:$C$3416,3,FALSE)</f>
        <v>#N/A</v>
      </c>
      <c r="F1935" t="s">
        <v>21632</v>
      </c>
    </row>
    <row r="1936" spans="1:6" x14ac:dyDescent="0.25">
      <c r="A1936" t="s">
        <v>5809</v>
      </c>
      <c r="B1936" s="100" t="s">
        <v>6912</v>
      </c>
      <c r="C1936" s="99" t="s">
        <v>6900</v>
      </c>
      <c r="D1936" s="124">
        <v>36203</v>
      </c>
      <c r="E1936" s="157" t="e">
        <f>VLOOKUP(D1936,'SOAT LIQ'!$A$87:$C$3416,3,FALSE)</f>
        <v>#N/A</v>
      </c>
      <c r="F1936" t="s">
        <v>21632</v>
      </c>
    </row>
    <row r="1937" spans="1:6" x14ac:dyDescent="0.25">
      <c r="A1937" t="s">
        <v>5809</v>
      </c>
      <c r="B1937" s="100" t="s">
        <v>6914</v>
      </c>
      <c r="C1937" s="99" t="s">
        <v>6913</v>
      </c>
      <c r="D1937" s="124">
        <v>36208</v>
      </c>
      <c r="E1937" s="157" t="e">
        <f>VLOOKUP(D1937,'SOAT LIQ'!$A$87:$C$3416,3,FALSE)</f>
        <v>#N/A</v>
      </c>
      <c r="F1937" t="s">
        <v>21632</v>
      </c>
    </row>
    <row r="1938" spans="1:6" x14ac:dyDescent="0.25">
      <c r="A1938" t="s">
        <v>5031</v>
      </c>
      <c r="B1938" s="100" t="s">
        <v>6914</v>
      </c>
      <c r="C1938" s="99" t="s">
        <v>6913</v>
      </c>
      <c r="D1938" s="124">
        <v>36208</v>
      </c>
      <c r="E1938" s="157" t="e">
        <f>VLOOKUP(D1938,'SOAT LIQ'!$A$87:$C$3416,3,FALSE)</f>
        <v>#N/A</v>
      </c>
      <c r="F1938" t="s">
        <v>21632</v>
      </c>
    </row>
    <row r="1939" spans="1:6" x14ac:dyDescent="0.25">
      <c r="A1939" t="s">
        <v>5841</v>
      </c>
      <c r="B1939" s="100" t="s">
        <v>6914</v>
      </c>
      <c r="C1939" s="99" t="s">
        <v>6913</v>
      </c>
      <c r="D1939" s="124">
        <v>36208</v>
      </c>
      <c r="E1939" s="157" t="e">
        <f>VLOOKUP(D1939,'SOAT LIQ'!$A$87:$C$3416,3,FALSE)</f>
        <v>#N/A</v>
      </c>
    </row>
    <row r="1940" spans="1:6" x14ac:dyDescent="0.25">
      <c r="A1940" t="s">
        <v>5841</v>
      </c>
      <c r="B1940" s="100" t="s">
        <v>6915</v>
      </c>
      <c r="C1940" s="99" t="s">
        <v>6916</v>
      </c>
      <c r="D1940" s="124">
        <v>36209</v>
      </c>
      <c r="E1940" s="157" t="e">
        <f>VLOOKUP(D1940,'SOAT LIQ'!$A$87:$C$3416,3,FALSE)</f>
        <v>#N/A</v>
      </c>
    </row>
    <row r="1941" spans="1:6" x14ac:dyDescent="0.25">
      <c r="A1941" t="s">
        <v>5809</v>
      </c>
      <c r="B1941" s="100" t="s">
        <v>6915</v>
      </c>
      <c r="C1941" s="99" t="s">
        <v>6916</v>
      </c>
      <c r="D1941" s="124">
        <v>36209</v>
      </c>
      <c r="E1941" s="157" t="e">
        <f>VLOOKUP(D1941,'SOAT LIQ'!$A$87:$C$3416,3,FALSE)</f>
        <v>#N/A</v>
      </c>
      <c r="F1941" t="s">
        <v>21632</v>
      </c>
    </row>
    <row r="1942" spans="1:6" x14ac:dyDescent="0.25">
      <c r="A1942" t="s">
        <v>5841</v>
      </c>
      <c r="B1942" s="100" t="s">
        <v>6917</v>
      </c>
      <c r="C1942" s="99" t="s">
        <v>6916</v>
      </c>
      <c r="D1942" s="124">
        <v>36210</v>
      </c>
      <c r="E1942" s="157" t="e">
        <f>VLOOKUP(D1942,'SOAT LIQ'!$A$87:$C$3416,3,FALSE)</f>
        <v>#N/A</v>
      </c>
    </row>
    <row r="1943" spans="1:6" x14ac:dyDescent="0.25">
      <c r="A1943" t="s">
        <v>5809</v>
      </c>
      <c r="B1943" s="100" t="s">
        <v>6917</v>
      </c>
      <c r="C1943" s="99" t="s">
        <v>6916</v>
      </c>
      <c r="D1943" s="124">
        <v>36210</v>
      </c>
      <c r="E1943" s="157" t="e">
        <f>VLOOKUP(D1943,'SOAT LIQ'!$A$87:$C$3416,3,FALSE)</f>
        <v>#N/A</v>
      </c>
      <c r="F1943" t="s">
        <v>21632</v>
      </c>
    </row>
    <row r="1944" spans="1:6" x14ac:dyDescent="0.25">
      <c r="A1944" t="s">
        <v>6918</v>
      </c>
      <c r="B1944" s="100" t="s">
        <v>6919</v>
      </c>
      <c r="C1944" s="99" t="s">
        <v>6916</v>
      </c>
      <c r="D1944" s="124">
        <v>36209</v>
      </c>
      <c r="E1944" s="157" t="e">
        <f>VLOOKUP(D1944,'SOAT LIQ'!$A$87:$C$3416,3,FALSE)</f>
        <v>#N/A</v>
      </c>
    </row>
    <row r="1945" spans="1:6" x14ac:dyDescent="0.25">
      <c r="A1945" t="s">
        <v>5809</v>
      </c>
      <c r="B1945" s="100" t="s">
        <v>6919</v>
      </c>
      <c r="C1945" s="99" t="s">
        <v>6916</v>
      </c>
      <c r="D1945" s="124">
        <v>36209</v>
      </c>
      <c r="E1945" s="157" t="e">
        <f>VLOOKUP(D1945,'SOAT LIQ'!$A$87:$C$3416,3,FALSE)</f>
        <v>#N/A</v>
      </c>
      <c r="F1945" t="s">
        <v>21632</v>
      </c>
    </row>
    <row r="1946" spans="1:6" x14ac:dyDescent="0.25">
      <c r="A1946" t="s">
        <v>5841</v>
      </c>
      <c r="B1946" s="100" t="s">
        <v>6919</v>
      </c>
      <c r="C1946" s="99" t="s">
        <v>6916</v>
      </c>
      <c r="D1946" s="124">
        <v>36209</v>
      </c>
      <c r="E1946" s="157" t="e">
        <f>VLOOKUP(D1946,'SOAT LIQ'!$A$87:$C$3416,3,FALSE)</f>
        <v>#N/A</v>
      </c>
    </row>
    <row r="1947" spans="1:6" x14ac:dyDescent="0.25">
      <c r="A1947" t="s">
        <v>6918</v>
      </c>
      <c r="B1947" s="100" t="s">
        <v>6920</v>
      </c>
      <c r="C1947" s="99" t="s">
        <v>6916</v>
      </c>
      <c r="D1947" s="124">
        <v>36209</v>
      </c>
      <c r="E1947" s="157" t="e">
        <f>VLOOKUP(D1947,'SOAT LIQ'!$A$87:$C$3416,3,FALSE)</f>
        <v>#N/A</v>
      </c>
    </row>
    <row r="1948" spans="1:6" x14ac:dyDescent="0.25">
      <c r="A1948" t="s">
        <v>5841</v>
      </c>
      <c r="B1948" s="100" t="s">
        <v>6920</v>
      </c>
      <c r="C1948" s="99" t="s">
        <v>6916</v>
      </c>
      <c r="D1948" s="124">
        <v>36209</v>
      </c>
      <c r="E1948" s="157" t="e">
        <f>VLOOKUP(D1948,'SOAT LIQ'!$A$87:$C$3416,3,FALSE)</f>
        <v>#N/A</v>
      </c>
    </row>
    <row r="1949" spans="1:6" x14ac:dyDescent="0.25">
      <c r="A1949" t="s">
        <v>6918</v>
      </c>
      <c r="B1949" s="100" t="s">
        <v>6921</v>
      </c>
      <c r="C1949" s="99" t="s">
        <v>6916</v>
      </c>
      <c r="D1949" s="124">
        <v>36209</v>
      </c>
      <c r="E1949" s="157" t="e">
        <f>VLOOKUP(D1949,'SOAT LIQ'!$A$87:$C$3416,3,FALSE)</f>
        <v>#N/A</v>
      </c>
    </row>
    <row r="1950" spans="1:6" x14ac:dyDescent="0.25">
      <c r="A1950" t="s">
        <v>5841</v>
      </c>
      <c r="B1950" s="100" t="s">
        <v>6921</v>
      </c>
      <c r="C1950" s="99" t="s">
        <v>6916</v>
      </c>
      <c r="D1950" s="124">
        <v>36209</v>
      </c>
      <c r="E1950" s="157" t="e">
        <f>VLOOKUP(D1950,'SOAT LIQ'!$A$87:$C$3416,3,FALSE)</f>
        <v>#N/A</v>
      </c>
    </row>
    <row r="1951" spans="1:6" x14ac:dyDescent="0.25">
      <c r="A1951" t="s">
        <v>6918</v>
      </c>
      <c r="B1951" s="100" t="s">
        <v>6922</v>
      </c>
      <c r="C1951" s="100"/>
      <c r="D1951" s="124"/>
      <c r="E1951" s="157" t="e">
        <f>VLOOKUP(D1951,'SOAT LIQ'!$A$87:$C$3416,3,FALSE)</f>
        <v>#N/A</v>
      </c>
    </row>
    <row r="1952" spans="1:6" x14ac:dyDescent="0.25">
      <c r="A1952" t="s">
        <v>6918</v>
      </c>
      <c r="B1952" s="100" t="s">
        <v>6923</v>
      </c>
      <c r="C1952" s="100"/>
      <c r="D1952" s="124"/>
      <c r="E1952" s="157" t="e">
        <f>VLOOKUP(D1952,'SOAT LIQ'!$A$87:$C$3416,3,FALSE)</f>
        <v>#N/A</v>
      </c>
    </row>
    <row r="1953" spans="1:6" x14ac:dyDescent="0.25">
      <c r="A1953" t="s">
        <v>6918</v>
      </c>
      <c r="B1953" s="100" t="s">
        <v>6925</v>
      </c>
      <c r="C1953" s="99" t="s">
        <v>6924</v>
      </c>
      <c r="D1953" s="124">
        <v>36801</v>
      </c>
      <c r="E1953" s="157" t="e">
        <f>VLOOKUP(D1953,'SOAT LIQ'!$A$87:$C$3416,3,FALSE)</f>
        <v>#N/A</v>
      </c>
    </row>
    <row r="1954" spans="1:6" x14ac:dyDescent="0.25">
      <c r="A1954" t="s">
        <v>5031</v>
      </c>
      <c r="B1954" s="100" t="s">
        <v>6925</v>
      </c>
      <c r="C1954" s="99" t="s">
        <v>6924</v>
      </c>
      <c r="D1954" s="124">
        <v>36801</v>
      </c>
      <c r="E1954" s="157" t="e">
        <f>VLOOKUP(D1954,'SOAT LIQ'!$A$87:$C$3416,3,FALSE)</f>
        <v>#N/A</v>
      </c>
      <c r="F1954" t="s">
        <v>21632</v>
      </c>
    </row>
    <row r="1955" spans="1:6" x14ac:dyDescent="0.25">
      <c r="A1955" t="s">
        <v>5841</v>
      </c>
      <c r="B1955" s="100" t="s">
        <v>6925</v>
      </c>
      <c r="C1955" s="99" t="s">
        <v>6924</v>
      </c>
      <c r="D1955" s="124">
        <v>36801</v>
      </c>
      <c r="E1955" s="157" t="e">
        <f>VLOOKUP(D1955,'SOAT LIQ'!$A$87:$C$3416,3,FALSE)</f>
        <v>#N/A</v>
      </c>
    </row>
    <row r="1956" spans="1:6" x14ac:dyDescent="0.25">
      <c r="A1956" t="s">
        <v>6918</v>
      </c>
      <c r="B1956" s="100" t="s">
        <v>6927</v>
      </c>
      <c r="C1956" s="99" t="s">
        <v>6926</v>
      </c>
      <c r="D1956" s="124">
        <v>36802</v>
      </c>
      <c r="E1956" s="157" t="e">
        <f>VLOOKUP(D1956,'SOAT LIQ'!$A$87:$C$3416,3,FALSE)</f>
        <v>#N/A</v>
      </c>
    </row>
    <row r="1957" spans="1:6" x14ac:dyDescent="0.25">
      <c r="A1957" t="s">
        <v>5031</v>
      </c>
      <c r="B1957" s="100" t="s">
        <v>6927</v>
      </c>
      <c r="C1957" s="99" t="s">
        <v>6926</v>
      </c>
      <c r="D1957" s="124">
        <v>36802</v>
      </c>
      <c r="E1957" s="157" t="e">
        <f>VLOOKUP(D1957,'SOAT LIQ'!$A$87:$C$3416,3,FALSE)</f>
        <v>#N/A</v>
      </c>
      <c r="F1957" t="s">
        <v>21632</v>
      </c>
    </row>
    <row r="1958" spans="1:6" x14ac:dyDescent="0.25">
      <c r="A1958" t="s">
        <v>5841</v>
      </c>
      <c r="B1958" s="100" t="s">
        <v>6927</v>
      </c>
      <c r="C1958" s="99" t="s">
        <v>6926</v>
      </c>
      <c r="D1958" s="124">
        <v>36802</v>
      </c>
      <c r="E1958" s="157" t="e">
        <f>VLOOKUP(D1958,'SOAT LIQ'!$A$87:$C$3416,3,FALSE)</f>
        <v>#N/A</v>
      </c>
    </row>
    <row r="1959" spans="1:6" x14ac:dyDescent="0.25">
      <c r="A1959" t="s">
        <v>6918</v>
      </c>
      <c r="B1959" s="100" t="s">
        <v>6929</v>
      </c>
      <c r="C1959" s="99" t="s">
        <v>6928</v>
      </c>
      <c r="D1959" s="124">
        <v>36207</v>
      </c>
      <c r="E1959" s="157" t="e">
        <f>VLOOKUP(D1959,'SOAT LIQ'!$A$87:$C$3416,3,FALSE)</f>
        <v>#N/A</v>
      </c>
    </row>
    <row r="1960" spans="1:6" x14ac:dyDescent="0.25">
      <c r="A1960" t="s">
        <v>5031</v>
      </c>
      <c r="B1960" s="100" t="s">
        <v>6929</v>
      </c>
      <c r="C1960" s="99" t="s">
        <v>6928</v>
      </c>
      <c r="D1960" s="124">
        <v>36207</v>
      </c>
      <c r="E1960" s="157" t="e">
        <f>VLOOKUP(D1960,'SOAT LIQ'!$A$87:$C$3416,3,FALSE)</f>
        <v>#N/A</v>
      </c>
      <c r="F1960" t="s">
        <v>21632</v>
      </c>
    </row>
    <row r="1961" spans="1:6" x14ac:dyDescent="0.25">
      <c r="A1961" t="s">
        <v>5841</v>
      </c>
      <c r="B1961" s="100" t="s">
        <v>6929</v>
      </c>
      <c r="C1961" s="99" t="s">
        <v>6928</v>
      </c>
      <c r="D1961" s="124">
        <v>36207</v>
      </c>
      <c r="E1961" s="157" t="e">
        <f>VLOOKUP(D1961,'SOAT LIQ'!$A$87:$C$3416,3,FALSE)</f>
        <v>#N/A</v>
      </c>
    </row>
    <row r="1962" spans="1:6" x14ac:dyDescent="0.25">
      <c r="A1962" t="s">
        <v>6918</v>
      </c>
      <c r="B1962" s="100" t="s">
        <v>6931</v>
      </c>
      <c r="C1962" s="99" t="s">
        <v>6930</v>
      </c>
      <c r="D1962" s="124">
        <v>36207</v>
      </c>
      <c r="E1962" s="157" t="e">
        <f>VLOOKUP(D1962,'SOAT LIQ'!$A$87:$C$3416,3,FALSE)</f>
        <v>#N/A</v>
      </c>
    </row>
    <row r="1963" spans="1:6" x14ac:dyDescent="0.25">
      <c r="A1963" t="s">
        <v>5031</v>
      </c>
      <c r="B1963" s="100" t="s">
        <v>6931</v>
      </c>
      <c r="C1963" s="99" t="s">
        <v>6930</v>
      </c>
      <c r="D1963" s="124">
        <v>36207</v>
      </c>
      <c r="E1963" s="157" t="e">
        <f>VLOOKUP(D1963,'SOAT LIQ'!$A$87:$C$3416,3,FALSE)</f>
        <v>#N/A</v>
      </c>
      <c r="F1963" t="s">
        <v>21632</v>
      </c>
    </row>
    <row r="1964" spans="1:6" x14ac:dyDescent="0.25">
      <c r="A1964" t="s">
        <v>5841</v>
      </c>
      <c r="B1964" s="100" t="s">
        <v>6931</v>
      </c>
      <c r="C1964" s="99" t="s">
        <v>6930</v>
      </c>
      <c r="D1964" s="124">
        <v>36207</v>
      </c>
      <c r="E1964" s="157" t="e">
        <f>VLOOKUP(D1964,'SOAT LIQ'!$A$87:$C$3416,3,FALSE)</f>
        <v>#N/A</v>
      </c>
    </row>
    <row r="1965" spans="1:6" x14ac:dyDescent="0.25">
      <c r="A1965" t="s">
        <v>6918</v>
      </c>
      <c r="B1965" s="100" t="s">
        <v>6932</v>
      </c>
      <c r="C1965" s="99" t="s">
        <v>6924</v>
      </c>
      <c r="D1965" s="124">
        <v>36207</v>
      </c>
      <c r="E1965" s="157" t="e">
        <f>VLOOKUP(D1965,'SOAT LIQ'!$A$87:$C$3416,3,FALSE)</f>
        <v>#N/A</v>
      </c>
    </row>
    <row r="1966" spans="1:6" x14ac:dyDescent="0.25">
      <c r="A1966" t="s">
        <v>5809</v>
      </c>
      <c r="B1966" s="100" t="s">
        <v>6932</v>
      </c>
      <c r="C1966" s="99" t="s">
        <v>6924</v>
      </c>
      <c r="D1966" s="124">
        <v>36207</v>
      </c>
      <c r="E1966" s="157" t="e">
        <f>VLOOKUP(D1966,'SOAT LIQ'!$A$87:$C$3416,3,FALSE)</f>
        <v>#N/A</v>
      </c>
      <c r="F1966" t="s">
        <v>21632</v>
      </c>
    </row>
    <row r="1967" spans="1:6" x14ac:dyDescent="0.25">
      <c r="A1967" t="s">
        <v>5841</v>
      </c>
      <c r="B1967" s="100" t="s">
        <v>6932</v>
      </c>
      <c r="C1967" s="99" t="s">
        <v>6924</v>
      </c>
      <c r="D1967" s="124">
        <v>36207</v>
      </c>
      <c r="E1967" s="157" t="e">
        <f>VLOOKUP(D1967,'SOAT LIQ'!$A$87:$C$3416,3,FALSE)</f>
        <v>#N/A</v>
      </c>
    </row>
    <row r="1968" spans="1:6" x14ac:dyDescent="0.25">
      <c r="A1968" t="s">
        <v>5841</v>
      </c>
      <c r="B1968" s="100" t="s">
        <v>6933</v>
      </c>
      <c r="C1968" s="100"/>
      <c r="D1968" s="124"/>
      <c r="E1968" s="157" t="e">
        <f>VLOOKUP(D1968,'SOAT LIQ'!$A$87:$C$3416,3,FALSE)</f>
        <v>#N/A</v>
      </c>
    </row>
    <row r="1969" spans="1:6" x14ac:dyDescent="0.25">
      <c r="A1969" t="s">
        <v>6918</v>
      </c>
      <c r="B1969" s="100" t="s">
        <v>6934</v>
      </c>
      <c r="C1969" s="99" t="s">
        <v>6935</v>
      </c>
      <c r="D1969" s="124">
        <v>36703</v>
      </c>
      <c r="E1969" s="157" t="e">
        <f>VLOOKUP(D1969,'SOAT LIQ'!$A$87:$C$3416,3,FALSE)</f>
        <v>#N/A</v>
      </c>
    </row>
    <row r="1970" spans="1:6" x14ac:dyDescent="0.25">
      <c r="A1970" t="s">
        <v>5809</v>
      </c>
      <c r="B1970" s="100" t="s">
        <v>6934</v>
      </c>
      <c r="C1970" s="99" t="s">
        <v>6935</v>
      </c>
      <c r="D1970" s="124">
        <v>36703</v>
      </c>
      <c r="E1970" s="157" t="e">
        <f>VLOOKUP(D1970,'SOAT LIQ'!$A$87:$C$3416,3,FALSE)</f>
        <v>#N/A</v>
      </c>
      <c r="F1970" t="s">
        <v>21632</v>
      </c>
    </row>
    <row r="1971" spans="1:6" x14ac:dyDescent="0.25">
      <c r="A1971" t="s">
        <v>5841</v>
      </c>
      <c r="B1971" s="100" t="s">
        <v>6934</v>
      </c>
      <c r="C1971" s="99" t="s">
        <v>6935</v>
      </c>
      <c r="D1971" s="124">
        <v>36703</v>
      </c>
      <c r="E1971" s="157" t="e">
        <f>VLOOKUP(D1971,'SOAT LIQ'!$A$87:$C$3416,3,FALSE)</f>
        <v>#N/A</v>
      </c>
    </row>
    <row r="1972" spans="1:6" x14ac:dyDescent="0.25">
      <c r="A1972" t="s">
        <v>5809</v>
      </c>
      <c r="B1972" s="100" t="s">
        <v>6934</v>
      </c>
      <c r="C1972" s="99" t="s">
        <v>6935</v>
      </c>
      <c r="D1972" s="124">
        <v>36703</v>
      </c>
      <c r="E1972" s="157" t="e">
        <f>VLOOKUP(D1972,'SOAT LIQ'!$A$87:$C$3416,3,FALSE)</f>
        <v>#N/A</v>
      </c>
      <c r="F1972" t="s">
        <v>21632</v>
      </c>
    </row>
    <row r="1973" spans="1:6" x14ac:dyDescent="0.25">
      <c r="A1973" t="s">
        <v>6918</v>
      </c>
      <c r="B1973" s="100" t="s">
        <v>6936</v>
      </c>
      <c r="C1973" s="99" t="s">
        <v>6935</v>
      </c>
      <c r="D1973" s="124">
        <v>36706</v>
      </c>
      <c r="E1973" s="157" t="e">
        <f>VLOOKUP(D1973,'SOAT LIQ'!$A$87:$C$3416,3,FALSE)</f>
        <v>#N/A</v>
      </c>
    </row>
    <row r="1974" spans="1:6" x14ac:dyDescent="0.25">
      <c r="A1974" t="s">
        <v>5031</v>
      </c>
      <c r="B1974" s="100" t="s">
        <v>6936</v>
      </c>
      <c r="C1974" s="99" t="s">
        <v>6935</v>
      </c>
      <c r="D1974" s="124">
        <v>36706</v>
      </c>
      <c r="E1974" s="157" t="e">
        <f>VLOOKUP(D1974,'SOAT LIQ'!$A$87:$C$3416,3,FALSE)</f>
        <v>#N/A</v>
      </c>
      <c r="F1974" t="s">
        <v>21632</v>
      </c>
    </row>
    <row r="1975" spans="1:6" x14ac:dyDescent="0.25">
      <c r="A1975" t="s">
        <v>5841</v>
      </c>
      <c r="B1975" s="100" t="s">
        <v>6936</v>
      </c>
      <c r="C1975" s="99" t="s">
        <v>6935</v>
      </c>
      <c r="D1975" s="124">
        <v>36706</v>
      </c>
      <c r="E1975" s="157" t="e">
        <f>VLOOKUP(D1975,'SOAT LIQ'!$A$87:$C$3416,3,FALSE)</f>
        <v>#N/A</v>
      </c>
    </row>
    <row r="1976" spans="1:6" x14ac:dyDescent="0.25">
      <c r="A1976" t="s">
        <v>6918</v>
      </c>
      <c r="B1976" s="100" t="s">
        <v>6938</v>
      </c>
      <c r="C1976" s="99" t="s">
        <v>6937</v>
      </c>
      <c r="D1976" s="124">
        <v>36706</v>
      </c>
      <c r="E1976" s="157" t="e">
        <f>VLOOKUP(D1976,'SOAT LIQ'!$A$87:$C$3416,3,FALSE)</f>
        <v>#N/A</v>
      </c>
    </row>
    <row r="1977" spans="1:6" x14ac:dyDescent="0.25">
      <c r="A1977" t="s">
        <v>5031</v>
      </c>
      <c r="B1977" s="100" t="s">
        <v>6938</v>
      </c>
      <c r="C1977" s="99" t="s">
        <v>6937</v>
      </c>
      <c r="D1977" s="124">
        <v>36706</v>
      </c>
      <c r="E1977" s="157" t="e">
        <f>VLOOKUP(D1977,'SOAT LIQ'!$A$87:$C$3416,3,FALSE)</f>
        <v>#N/A</v>
      </c>
      <c r="F1977" t="s">
        <v>21632</v>
      </c>
    </row>
    <row r="1978" spans="1:6" x14ac:dyDescent="0.25">
      <c r="A1978" t="s">
        <v>5841</v>
      </c>
      <c r="B1978" s="100" t="s">
        <v>6938</v>
      </c>
      <c r="C1978" s="99" t="s">
        <v>6937</v>
      </c>
      <c r="D1978" s="124">
        <v>36706</v>
      </c>
      <c r="E1978" s="157" t="e">
        <f>VLOOKUP(D1978,'SOAT LIQ'!$A$87:$C$3416,3,FALSE)</f>
        <v>#N/A</v>
      </c>
    </row>
    <row r="1979" spans="1:6" x14ac:dyDescent="0.25">
      <c r="A1979" t="s">
        <v>6918</v>
      </c>
      <c r="B1979" s="100" t="s">
        <v>6940</v>
      </c>
      <c r="C1979" s="99" t="s">
        <v>6939</v>
      </c>
      <c r="D1979" s="124">
        <v>36710</v>
      </c>
      <c r="E1979" s="157" t="e">
        <f>VLOOKUP(D1979,'SOAT LIQ'!$A$87:$C$3416,3,FALSE)</f>
        <v>#N/A</v>
      </c>
    </row>
    <row r="1980" spans="1:6" x14ac:dyDescent="0.25">
      <c r="A1980" t="s">
        <v>5031</v>
      </c>
      <c r="B1980" s="100" t="s">
        <v>6940</v>
      </c>
      <c r="C1980" s="99" t="s">
        <v>6939</v>
      </c>
      <c r="D1980" s="124">
        <v>36710</v>
      </c>
      <c r="E1980" s="157" t="e">
        <f>VLOOKUP(D1980,'SOAT LIQ'!$A$87:$C$3416,3,FALSE)</f>
        <v>#N/A</v>
      </c>
      <c r="F1980" t="s">
        <v>21632</v>
      </c>
    </row>
    <row r="1981" spans="1:6" x14ac:dyDescent="0.25">
      <c r="A1981" t="s">
        <v>5841</v>
      </c>
      <c r="B1981" s="100" t="s">
        <v>6940</v>
      </c>
      <c r="C1981" s="99" t="s">
        <v>6939</v>
      </c>
      <c r="D1981" s="124">
        <v>36710</v>
      </c>
      <c r="E1981" s="157" t="e">
        <f>VLOOKUP(D1981,'SOAT LIQ'!$A$87:$C$3416,3,FALSE)</f>
        <v>#N/A</v>
      </c>
    </row>
    <row r="1982" spans="1:6" x14ac:dyDescent="0.25">
      <c r="A1982" t="s">
        <v>5841</v>
      </c>
      <c r="B1982" s="100" t="s">
        <v>6941</v>
      </c>
      <c r="C1982" s="100"/>
      <c r="D1982" s="124"/>
      <c r="E1982" s="157" t="e">
        <f>VLOOKUP(D1982,'SOAT LIQ'!$A$87:$C$3416,3,FALSE)</f>
        <v>#N/A</v>
      </c>
    </row>
    <row r="1983" spans="1:6" x14ac:dyDescent="0.25">
      <c r="A1983" t="s">
        <v>5841</v>
      </c>
      <c r="B1983" s="100" t="s">
        <v>6942</v>
      </c>
      <c r="C1983" s="100"/>
      <c r="D1983" s="124"/>
      <c r="E1983" s="157" t="e">
        <f>VLOOKUP(D1983,'SOAT LIQ'!$A$87:$C$3416,3,FALSE)</f>
        <v>#N/A</v>
      </c>
    </row>
    <row r="1984" spans="1:6" x14ac:dyDescent="0.25">
      <c r="A1984" t="s">
        <v>5841</v>
      </c>
      <c r="B1984" s="100" t="s">
        <v>6943</v>
      </c>
      <c r="C1984" s="100"/>
      <c r="D1984" s="124"/>
      <c r="E1984" s="157" t="e">
        <f>VLOOKUP(D1984,'SOAT LIQ'!$A$87:$C$3416,3,FALSE)</f>
        <v>#N/A</v>
      </c>
    </row>
    <row r="1985" spans="1:5" x14ac:dyDescent="0.25">
      <c r="A1985" t="s">
        <v>5841</v>
      </c>
      <c r="B1985" s="100" t="s">
        <v>6944</v>
      </c>
      <c r="C1985" s="100"/>
      <c r="D1985" s="124"/>
      <c r="E1985" s="157" t="e">
        <f>VLOOKUP(D1985,'SOAT LIQ'!$A$87:$C$3416,3,FALSE)</f>
        <v>#N/A</v>
      </c>
    </row>
    <row r="1986" spans="1:5" x14ac:dyDescent="0.25">
      <c r="A1986" t="s">
        <v>5841</v>
      </c>
      <c r="B1986" s="100" t="s">
        <v>6945</v>
      </c>
      <c r="C1986" s="100"/>
      <c r="D1986" s="124"/>
      <c r="E1986" s="157" t="e">
        <f>VLOOKUP(D1986,'SOAT LIQ'!$A$87:$C$3416,3,FALSE)</f>
        <v>#N/A</v>
      </c>
    </row>
    <row r="1987" spans="1:5" x14ac:dyDescent="0.25">
      <c r="A1987" t="s">
        <v>5841</v>
      </c>
      <c r="B1987" s="100" t="s">
        <v>6946</v>
      </c>
      <c r="C1987" s="100"/>
      <c r="D1987" s="124"/>
      <c r="E1987" s="157" t="e">
        <f>VLOOKUP(D1987,'SOAT LIQ'!$A$87:$C$3416,3,FALSE)</f>
        <v>#N/A</v>
      </c>
    </row>
    <row r="1988" spans="1:5" x14ac:dyDescent="0.25">
      <c r="A1988" t="s">
        <v>6918</v>
      </c>
      <c r="B1988" s="100" t="s">
        <v>6947</v>
      </c>
      <c r="C1988" s="100"/>
      <c r="D1988" s="124"/>
      <c r="E1988" s="157" t="e">
        <f>VLOOKUP(D1988,'SOAT LIQ'!$A$87:$C$3416,3,FALSE)</f>
        <v>#N/A</v>
      </c>
    </row>
    <row r="1989" spans="1:5" x14ac:dyDescent="0.25">
      <c r="A1989" t="s">
        <v>6918</v>
      </c>
      <c r="B1989" s="100" t="s">
        <v>6948</v>
      </c>
      <c r="C1989" s="100"/>
      <c r="D1989" s="124"/>
      <c r="E1989" s="157" t="e">
        <f>VLOOKUP(D1989,'SOAT LIQ'!$A$87:$C$3416,3,FALSE)</f>
        <v>#N/A</v>
      </c>
    </row>
    <row r="1990" spans="1:5" x14ac:dyDescent="0.25">
      <c r="A1990" t="s">
        <v>6918</v>
      </c>
      <c r="B1990" s="100" t="s">
        <v>6949</v>
      </c>
      <c r="C1990" s="100"/>
      <c r="D1990" s="124"/>
      <c r="E1990" s="157" t="e">
        <f>VLOOKUP(D1990,'SOAT LIQ'!$A$87:$C$3416,3,FALSE)</f>
        <v>#N/A</v>
      </c>
    </row>
    <row r="1991" spans="1:5" x14ac:dyDescent="0.25">
      <c r="A1991" t="s">
        <v>6918</v>
      </c>
      <c r="B1991" s="100" t="s">
        <v>6950</v>
      </c>
      <c r="C1991" s="100"/>
      <c r="D1991" s="124"/>
      <c r="E1991" s="157" t="e">
        <f>VLOOKUP(D1991,'SOAT LIQ'!$A$87:$C$3416,3,FALSE)</f>
        <v>#N/A</v>
      </c>
    </row>
    <row r="1992" spans="1:5" x14ac:dyDescent="0.25">
      <c r="A1992" t="s">
        <v>6918</v>
      </c>
      <c r="B1992" s="100" t="s">
        <v>6951</v>
      </c>
      <c r="C1992" s="100"/>
      <c r="D1992" s="124"/>
      <c r="E1992" s="157" t="e">
        <f>VLOOKUP(D1992,'SOAT LIQ'!$A$87:$C$3416,3,FALSE)</f>
        <v>#N/A</v>
      </c>
    </row>
    <row r="1993" spans="1:5" x14ac:dyDescent="0.25">
      <c r="A1993" t="s">
        <v>6918</v>
      </c>
      <c r="B1993" s="100" t="s">
        <v>6952</v>
      </c>
      <c r="C1993" s="100"/>
      <c r="D1993" s="124"/>
      <c r="E1993" s="157" t="e">
        <f>VLOOKUP(D1993,'SOAT LIQ'!$A$87:$C$3416,3,FALSE)</f>
        <v>#N/A</v>
      </c>
    </row>
    <row r="1994" spans="1:5" x14ac:dyDescent="0.25">
      <c r="A1994" t="s">
        <v>6918</v>
      </c>
      <c r="B1994" s="100" t="s">
        <v>6953</v>
      </c>
      <c r="C1994" s="100"/>
      <c r="D1994" s="124"/>
      <c r="E1994" s="157" t="e">
        <f>VLOOKUP(D1994,'SOAT LIQ'!$A$87:$C$3416,3,FALSE)</f>
        <v>#N/A</v>
      </c>
    </row>
    <row r="1995" spans="1:5" x14ac:dyDescent="0.25">
      <c r="A1995" t="s">
        <v>6918</v>
      </c>
      <c r="B1995" s="100" t="s">
        <v>6954</v>
      </c>
      <c r="C1995" s="100"/>
      <c r="D1995" s="124"/>
      <c r="E1995" s="157" t="e">
        <f>VLOOKUP(D1995,'SOAT LIQ'!$A$87:$C$3416,3,FALSE)</f>
        <v>#N/A</v>
      </c>
    </row>
    <row r="1996" spans="1:5" x14ac:dyDescent="0.25">
      <c r="A1996" t="s">
        <v>6918</v>
      </c>
      <c r="B1996" s="100" t="s">
        <v>6955</v>
      </c>
      <c r="C1996" s="100"/>
      <c r="D1996" s="124"/>
      <c r="E1996" s="157" t="e">
        <f>VLOOKUP(D1996,'SOAT LIQ'!$A$87:$C$3416,3,FALSE)</f>
        <v>#N/A</v>
      </c>
    </row>
    <row r="1997" spans="1:5" x14ac:dyDescent="0.25">
      <c r="A1997" t="s">
        <v>6918</v>
      </c>
      <c r="B1997" s="100" t="s">
        <v>6956</v>
      </c>
      <c r="C1997" s="100"/>
      <c r="D1997" s="124"/>
      <c r="E1997" s="157" t="e">
        <f>VLOOKUP(D1997,'SOAT LIQ'!$A$87:$C$3416,3,FALSE)</f>
        <v>#N/A</v>
      </c>
    </row>
    <row r="1998" spans="1:5" x14ac:dyDescent="0.25">
      <c r="A1998" t="s">
        <v>6918</v>
      </c>
      <c r="B1998" s="100" t="s">
        <v>6957</v>
      </c>
      <c r="C1998" s="100"/>
      <c r="D1998" s="124"/>
      <c r="E1998" s="157" t="e">
        <f>VLOOKUP(D1998,'SOAT LIQ'!$A$87:$C$3416,3,FALSE)</f>
        <v>#N/A</v>
      </c>
    </row>
    <row r="1999" spans="1:5" x14ac:dyDescent="0.25">
      <c r="A1999" t="s">
        <v>6918</v>
      </c>
      <c r="B1999" s="100" t="s">
        <v>6958</v>
      </c>
      <c r="C1999" s="100"/>
      <c r="D1999" s="124"/>
      <c r="E1999" s="157" t="e">
        <f>VLOOKUP(D1999,'SOAT LIQ'!$A$87:$C$3416,3,FALSE)</f>
        <v>#N/A</v>
      </c>
    </row>
    <row r="2000" spans="1:5" x14ac:dyDescent="0.25">
      <c r="A2000" t="s">
        <v>6918</v>
      </c>
      <c r="B2000" s="100" t="s">
        <v>6959</v>
      </c>
      <c r="C2000" s="100"/>
      <c r="D2000" s="124"/>
      <c r="E2000" s="157" t="e">
        <f>VLOOKUP(D2000,'SOAT LIQ'!$A$87:$C$3416,3,FALSE)</f>
        <v>#N/A</v>
      </c>
    </row>
    <row r="2001" spans="1:6" x14ac:dyDescent="0.25">
      <c r="A2001" t="s">
        <v>6918</v>
      </c>
      <c r="B2001" s="100" t="s">
        <v>6960</v>
      </c>
      <c r="C2001" s="100"/>
      <c r="D2001" s="124"/>
      <c r="E2001" s="157" t="e">
        <f>VLOOKUP(D2001,'SOAT LIQ'!$A$87:$C$3416,3,FALSE)</f>
        <v>#N/A</v>
      </c>
    </row>
    <row r="2002" spans="1:6" x14ac:dyDescent="0.25">
      <c r="A2002" t="s">
        <v>6918</v>
      </c>
      <c r="B2002" s="100" t="s">
        <v>6961</v>
      </c>
      <c r="C2002" s="100"/>
      <c r="D2002" s="124"/>
      <c r="E2002" s="157" t="e">
        <f>VLOOKUP(D2002,'SOAT LIQ'!$A$87:$C$3416,3,FALSE)</f>
        <v>#N/A</v>
      </c>
    </row>
    <row r="2003" spans="1:6" x14ac:dyDescent="0.25">
      <c r="A2003" t="s">
        <v>6918</v>
      </c>
      <c r="B2003" s="100" t="s">
        <v>6962</v>
      </c>
      <c r="C2003" s="100"/>
      <c r="D2003" s="124"/>
      <c r="E2003" s="157" t="e">
        <f>VLOOKUP(D2003,'SOAT LIQ'!$A$87:$C$3416,3,FALSE)</f>
        <v>#N/A</v>
      </c>
    </row>
    <row r="2004" spans="1:6" x14ac:dyDescent="0.25">
      <c r="A2004" t="s">
        <v>6918</v>
      </c>
      <c r="B2004" s="100" t="s">
        <v>6963</v>
      </c>
      <c r="C2004" s="100"/>
      <c r="D2004" s="124"/>
      <c r="E2004" s="157" t="e">
        <f>VLOOKUP(D2004,'SOAT LIQ'!$A$87:$C$3416,3,FALSE)</f>
        <v>#N/A</v>
      </c>
    </row>
    <row r="2005" spans="1:6" x14ac:dyDescent="0.25">
      <c r="A2005" t="s">
        <v>6918</v>
      </c>
      <c r="B2005" s="100" t="s">
        <v>6964</v>
      </c>
      <c r="C2005" s="100"/>
      <c r="D2005" s="124"/>
      <c r="E2005" s="157" t="e">
        <f>VLOOKUP(D2005,'SOAT LIQ'!$A$87:$C$3416,3,FALSE)</f>
        <v>#N/A</v>
      </c>
    </row>
    <row r="2006" spans="1:6" x14ac:dyDescent="0.25">
      <c r="A2006" t="s">
        <v>6918</v>
      </c>
      <c r="B2006" s="100" t="s">
        <v>6965</v>
      </c>
      <c r="C2006" s="99" t="s">
        <v>6939</v>
      </c>
      <c r="D2006" s="124">
        <v>36702</v>
      </c>
      <c r="E2006" s="157" t="e">
        <f>VLOOKUP(D2006,'SOAT LIQ'!$A$87:$C$3416,3,FALSE)</f>
        <v>#N/A</v>
      </c>
    </row>
    <row r="2007" spans="1:6" x14ac:dyDescent="0.25">
      <c r="A2007" t="s">
        <v>5841</v>
      </c>
      <c r="B2007" s="100" t="s">
        <v>6965</v>
      </c>
      <c r="C2007" s="99" t="s">
        <v>6939</v>
      </c>
      <c r="D2007" s="124">
        <v>36702</v>
      </c>
      <c r="E2007" s="157" t="e">
        <f>VLOOKUP(D2007,'SOAT LIQ'!$A$87:$C$3416,3,FALSE)</f>
        <v>#N/A</v>
      </c>
    </row>
    <row r="2008" spans="1:6" x14ac:dyDescent="0.25">
      <c r="A2008" t="s">
        <v>6918</v>
      </c>
      <c r="B2008" s="100" t="s">
        <v>6966</v>
      </c>
      <c r="C2008" s="99" t="s">
        <v>6939</v>
      </c>
      <c r="D2008" s="124">
        <v>36702</v>
      </c>
      <c r="E2008" s="157" t="e">
        <f>VLOOKUP(D2008,'SOAT LIQ'!$A$87:$C$3416,3,FALSE)</f>
        <v>#N/A</v>
      </c>
    </row>
    <row r="2009" spans="1:6" x14ac:dyDescent="0.25">
      <c r="A2009" t="s">
        <v>5809</v>
      </c>
      <c r="B2009" s="100" t="s">
        <v>6966</v>
      </c>
      <c r="C2009" s="99" t="s">
        <v>6939</v>
      </c>
      <c r="D2009" s="124">
        <v>36702</v>
      </c>
      <c r="E2009" s="157" t="e">
        <f>VLOOKUP(D2009,'SOAT LIQ'!$A$87:$C$3416,3,FALSE)</f>
        <v>#N/A</v>
      </c>
      <c r="F2009" t="s">
        <v>21632</v>
      </c>
    </row>
    <row r="2010" spans="1:6" x14ac:dyDescent="0.25">
      <c r="A2010" t="s">
        <v>5841</v>
      </c>
      <c r="B2010" s="100" t="s">
        <v>6966</v>
      </c>
      <c r="C2010" s="99" t="s">
        <v>6939</v>
      </c>
      <c r="D2010" s="124">
        <v>36702</v>
      </c>
      <c r="E2010" s="157" t="e">
        <f>VLOOKUP(D2010,'SOAT LIQ'!$A$87:$C$3416,3,FALSE)</f>
        <v>#N/A</v>
      </c>
    </row>
    <row r="2011" spans="1:6" x14ac:dyDescent="0.25">
      <c r="A2011" t="s">
        <v>5841</v>
      </c>
      <c r="B2011" s="100" t="s">
        <v>6967</v>
      </c>
      <c r="C2011" s="99" t="s">
        <v>6939</v>
      </c>
      <c r="D2011" s="124">
        <v>36710</v>
      </c>
      <c r="E2011" s="157" t="e">
        <f>VLOOKUP(D2011,'SOAT LIQ'!$A$87:$C$3416,3,FALSE)</f>
        <v>#N/A</v>
      </c>
    </row>
    <row r="2012" spans="1:6" x14ac:dyDescent="0.25">
      <c r="A2012" t="s">
        <v>6918</v>
      </c>
      <c r="B2012" s="100" t="s">
        <v>6967</v>
      </c>
      <c r="C2012" s="99" t="s">
        <v>6939</v>
      </c>
      <c r="D2012" s="124">
        <v>36710</v>
      </c>
      <c r="E2012" s="157" t="e">
        <f>VLOOKUP(D2012,'SOAT LIQ'!$A$87:$C$3416,3,FALSE)</f>
        <v>#N/A</v>
      </c>
    </row>
    <row r="2013" spans="1:6" x14ac:dyDescent="0.25">
      <c r="A2013" t="s">
        <v>5841</v>
      </c>
      <c r="B2013" s="100" t="s">
        <v>6968</v>
      </c>
      <c r="C2013" s="100"/>
      <c r="D2013" s="124"/>
      <c r="E2013" s="157" t="e">
        <f>VLOOKUP(D2013,'SOAT LIQ'!$A$87:$C$3416,3,FALSE)</f>
        <v>#N/A</v>
      </c>
    </row>
    <row r="2014" spans="1:6" x14ac:dyDescent="0.25">
      <c r="A2014" t="s">
        <v>5841</v>
      </c>
      <c r="B2014" s="100" t="s">
        <v>6969</v>
      </c>
      <c r="C2014" s="100"/>
      <c r="D2014" s="124"/>
      <c r="E2014" s="157" t="e">
        <f>VLOOKUP(D2014,'SOAT LIQ'!$A$87:$C$3416,3,FALSE)</f>
        <v>#N/A</v>
      </c>
    </row>
    <row r="2015" spans="1:6" x14ac:dyDescent="0.25">
      <c r="A2015" t="s">
        <v>5841</v>
      </c>
      <c r="B2015" s="100" t="s">
        <v>6970</v>
      </c>
      <c r="C2015" s="100"/>
      <c r="D2015" s="124"/>
      <c r="E2015" s="157" t="e">
        <f>VLOOKUP(D2015,'SOAT LIQ'!$A$87:$C$3416,3,FALSE)</f>
        <v>#N/A</v>
      </c>
    </row>
    <row r="2016" spans="1:6" x14ac:dyDescent="0.25">
      <c r="A2016" t="s">
        <v>6918</v>
      </c>
      <c r="B2016" s="100" t="s">
        <v>6971</v>
      </c>
      <c r="C2016" s="100"/>
      <c r="D2016" s="124"/>
      <c r="E2016" s="157" t="e">
        <f>VLOOKUP(D2016,'SOAT LIQ'!$A$87:$C$3416,3,FALSE)</f>
        <v>#N/A</v>
      </c>
    </row>
    <row r="2017" spans="1:5" x14ac:dyDescent="0.25">
      <c r="A2017" t="s">
        <v>6918</v>
      </c>
      <c r="B2017" s="100" t="s">
        <v>6972</v>
      </c>
      <c r="C2017" s="100"/>
      <c r="D2017" s="124"/>
      <c r="E2017" s="157" t="e">
        <f>VLOOKUP(D2017,'SOAT LIQ'!$A$87:$C$3416,3,FALSE)</f>
        <v>#N/A</v>
      </c>
    </row>
    <row r="2018" spans="1:5" x14ac:dyDescent="0.25">
      <c r="A2018" t="s">
        <v>5841</v>
      </c>
      <c r="B2018" s="100" t="s">
        <v>6973</v>
      </c>
      <c r="C2018" s="100"/>
      <c r="D2018" s="124"/>
      <c r="E2018" s="157" t="e">
        <f>VLOOKUP(D2018,'SOAT LIQ'!$A$87:$C$3416,3,FALSE)</f>
        <v>#N/A</v>
      </c>
    </row>
    <row r="2019" spans="1:5" x14ac:dyDescent="0.25">
      <c r="A2019" t="s">
        <v>6918</v>
      </c>
      <c r="B2019" s="100" t="s">
        <v>6974</v>
      </c>
      <c r="C2019" s="100"/>
      <c r="D2019" s="124"/>
      <c r="E2019" s="157" t="e">
        <f>VLOOKUP(D2019,'SOAT LIQ'!$A$87:$C$3416,3,FALSE)</f>
        <v>#N/A</v>
      </c>
    </row>
    <row r="2020" spans="1:5" x14ac:dyDescent="0.25">
      <c r="A2020" t="s">
        <v>6918</v>
      </c>
      <c r="B2020" s="100" t="s">
        <v>6975</v>
      </c>
      <c r="C2020" s="100"/>
      <c r="D2020" s="124"/>
      <c r="E2020" s="157" t="e">
        <f>VLOOKUP(D2020,'SOAT LIQ'!$A$87:$C$3416,3,FALSE)</f>
        <v>#N/A</v>
      </c>
    </row>
    <row r="2021" spans="1:5" x14ac:dyDescent="0.25">
      <c r="A2021" t="s">
        <v>5841</v>
      </c>
      <c r="B2021" s="100" t="s">
        <v>6977</v>
      </c>
      <c r="C2021" s="99" t="s">
        <v>6976</v>
      </c>
      <c r="D2021" s="124">
        <v>36701</v>
      </c>
      <c r="E2021" s="157" t="e">
        <f>VLOOKUP(D2021,'SOAT LIQ'!$A$87:$C$3416,3,FALSE)</f>
        <v>#N/A</v>
      </c>
    </row>
    <row r="2022" spans="1:5" x14ac:dyDescent="0.25">
      <c r="A2022" t="s">
        <v>5841</v>
      </c>
      <c r="B2022" s="100" t="s">
        <v>6979</v>
      </c>
      <c r="C2022" s="99" t="s">
        <v>6978</v>
      </c>
      <c r="D2022" s="124">
        <v>36701</v>
      </c>
      <c r="E2022" s="157" t="e">
        <f>VLOOKUP(D2022,'SOAT LIQ'!$A$87:$C$3416,3,FALSE)</f>
        <v>#N/A</v>
      </c>
    </row>
    <row r="2023" spans="1:5" x14ac:dyDescent="0.25">
      <c r="A2023" t="s">
        <v>6918</v>
      </c>
      <c r="B2023" s="100" t="s">
        <v>6979</v>
      </c>
      <c r="C2023" s="99" t="s">
        <v>6978</v>
      </c>
      <c r="D2023" s="124">
        <v>36701</v>
      </c>
      <c r="E2023" s="157" t="e">
        <f>VLOOKUP(D2023,'SOAT LIQ'!$A$87:$C$3416,3,FALSE)</f>
        <v>#N/A</v>
      </c>
    </row>
    <row r="2024" spans="1:5" x14ac:dyDescent="0.25">
      <c r="A2024" t="s">
        <v>5841</v>
      </c>
      <c r="B2024" s="100" t="s">
        <v>6980</v>
      </c>
      <c r="C2024" s="100"/>
      <c r="D2024" s="124"/>
      <c r="E2024" s="157" t="e">
        <f>VLOOKUP(D2024,'SOAT LIQ'!$A$87:$C$3416,3,FALSE)</f>
        <v>#N/A</v>
      </c>
    </row>
    <row r="2025" spans="1:5" x14ac:dyDescent="0.25">
      <c r="A2025" t="s">
        <v>6918</v>
      </c>
      <c r="B2025" s="100" t="s">
        <v>6981</v>
      </c>
      <c r="C2025" s="100"/>
      <c r="D2025" s="124"/>
      <c r="E2025" s="157" t="e">
        <f>VLOOKUP(D2025,'SOAT LIQ'!$A$87:$C$3416,3,FALSE)</f>
        <v>#N/A</v>
      </c>
    </row>
    <row r="2026" spans="1:5" x14ac:dyDescent="0.25">
      <c r="A2026" t="s">
        <v>6918</v>
      </c>
      <c r="B2026" s="100" t="s">
        <v>6982</v>
      </c>
      <c r="C2026" s="100"/>
      <c r="D2026" s="124"/>
      <c r="E2026" s="157" t="e">
        <f>VLOOKUP(D2026,'SOAT LIQ'!$A$87:$C$3416,3,FALSE)</f>
        <v>#N/A</v>
      </c>
    </row>
    <row r="2027" spans="1:5" x14ac:dyDescent="0.25">
      <c r="A2027" t="s">
        <v>6918</v>
      </c>
      <c r="B2027" s="100" t="s">
        <v>6983</v>
      </c>
      <c r="C2027" s="100"/>
      <c r="D2027" s="124"/>
      <c r="E2027" s="157" t="e">
        <f>VLOOKUP(D2027,'SOAT LIQ'!$A$87:$C$3416,3,FALSE)</f>
        <v>#N/A</v>
      </c>
    </row>
    <row r="2028" spans="1:5" x14ac:dyDescent="0.25">
      <c r="A2028" t="s">
        <v>6918</v>
      </c>
      <c r="B2028" s="100" t="s">
        <v>6984</v>
      </c>
      <c r="C2028" s="100"/>
      <c r="D2028" s="124"/>
      <c r="E2028" s="157" t="e">
        <f>VLOOKUP(D2028,'SOAT LIQ'!$A$87:$C$3416,3,FALSE)</f>
        <v>#N/A</v>
      </c>
    </row>
    <row r="2029" spans="1:5" x14ac:dyDescent="0.25">
      <c r="A2029" t="s">
        <v>5841</v>
      </c>
      <c r="B2029" s="100" t="s">
        <v>6984</v>
      </c>
      <c r="C2029" s="100"/>
      <c r="D2029" s="124"/>
      <c r="E2029" s="157" t="e">
        <f>VLOOKUP(D2029,'SOAT LIQ'!$A$87:$C$3416,3,FALSE)</f>
        <v>#N/A</v>
      </c>
    </row>
    <row r="2030" spans="1:5" x14ac:dyDescent="0.25">
      <c r="A2030" t="s">
        <v>5841</v>
      </c>
      <c r="B2030" s="100" t="s">
        <v>6985</v>
      </c>
      <c r="C2030" s="100"/>
      <c r="D2030" s="124"/>
      <c r="E2030" s="157" t="e">
        <f>VLOOKUP(D2030,'SOAT LIQ'!$A$87:$C$3416,3,FALSE)</f>
        <v>#N/A</v>
      </c>
    </row>
    <row r="2031" spans="1:5" x14ac:dyDescent="0.25">
      <c r="A2031" t="s">
        <v>6918</v>
      </c>
      <c r="B2031" s="100" t="s">
        <v>6985</v>
      </c>
      <c r="C2031" s="100"/>
      <c r="D2031" s="124"/>
      <c r="E2031" s="157" t="e">
        <f>VLOOKUP(D2031,'SOAT LIQ'!$A$87:$C$3416,3,FALSE)</f>
        <v>#N/A</v>
      </c>
    </row>
    <row r="2032" spans="1:5" x14ac:dyDescent="0.25">
      <c r="A2032" t="s">
        <v>6918</v>
      </c>
      <c r="B2032" s="100" t="s">
        <v>4247</v>
      </c>
      <c r="C2032" s="99" t="s">
        <v>6986</v>
      </c>
      <c r="D2032" s="124">
        <v>36614</v>
      </c>
      <c r="E2032" s="157" t="e">
        <f>VLOOKUP(D2032,'SOAT LIQ'!$A$87:$C$3416,3,FALSE)</f>
        <v>#N/A</v>
      </c>
    </row>
    <row r="2033" spans="1:6" x14ac:dyDescent="0.25">
      <c r="A2033" t="s">
        <v>5031</v>
      </c>
      <c r="B2033" s="100" t="s">
        <v>4247</v>
      </c>
      <c r="C2033" s="99" t="s">
        <v>6986</v>
      </c>
      <c r="D2033" s="124">
        <v>36614</v>
      </c>
      <c r="E2033" s="157" t="e">
        <f>VLOOKUP(D2033,'SOAT LIQ'!$A$87:$C$3416,3,FALSE)</f>
        <v>#N/A</v>
      </c>
      <c r="F2033" t="s">
        <v>21632</v>
      </c>
    </row>
    <row r="2034" spans="1:6" x14ac:dyDescent="0.25">
      <c r="A2034" t="s">
        <v>5841</v>
      </c>
      <c r="B2034" s="100" t="s">
        <v>4247</v>
      </c>
      <c r="C2034" s="99" t="s">
        <v>6986</v>
      </c>
      <c r="D2034" s="124">
        <v>36614</v>
      </c>
      <c r="E2034" s="157" t="e">
        <f>VLOOKUP(D2034,'SOAT LIQ'!$A$87:$C$3416,3,FALSE)</f>
        <v>#N/A</v>
      </c>
    </row>
    <row r="2035" spans="1:6" x14ac:dyDescent="0.25">
      <c r="A2035" t="s">
        <v>5031</v>
      </c>
      <c r="B2035" s="100" t="s">
        <v>4247</v>
      </c>
      <c r="C2035" s="99" t="s">
        <v>6986</v>
      </c>
      <c r="D2035" s="124">
        <v>36614</v>
      </c>
      <c r="E2035" s="157" t="e">
        <f>VLOOKUP(D2035,'SOAT LIQ'!$A$87:$C$3416,3,FALSE)</f>
        <v>#N/A</v>
      </c>
      <c r="F2035" t="s">
        <v>21632</v>
      </c>
    </row>
    <row r="2036" spans="1:6" x14ac:dyDescent="0.25">
      <c r="A2036" t="s">
        <v>5841</v>
      </c>
      <c r="B2036" s="100" t="s">
        <v>6987</v>
      </c>
      <c r="C2036" s="99" t="s">
        <v>6986</v>
      </c>
      <c r="D2036" s="124">
        <v>36614</v>
      </c>
      <c r="E2036" s="157" t="e">
        <f>VLOOKUP(D2036,'SOAT LIQ'!$A$87:$C$3416,3,FALSE)</f>
        <v>#N/A</v>
      </c>
    </row>
    <row r="2037" spans="1:6" x14ac:dyDescent="0.25">
      <c r="A2037" t="s">
        <v>5809</v>
      </c>
      <c r="B2037" s="100" t="s">
        <v>6989</v>
      </c>
      <c r="C2037" s="99" t="s">
        <v>6988</v>
      </c>
      <c r="D2037" s="124">
        <v>36610</v>
      </c>
      <c r="E2037" s="157" t="e">
        <f>VLOOKUP(D2037,'SOAT LIQ'!$A$87:$C$3416,3,FALSE)</f>
        <v>#N/A</v>
      </c>
      <c r="F2037" t="s">
        <v>21632</v>
      </c>
    </row>
    <row r="2038" spans="1:6" x14ac:dyDescent="0.25">
      <c r="A2038" t="s">
        <v>5841</v>
      </c>
      <c r="B2038" s="100" t="s">
        <v>6989</v>
      </c>
      <c r="C2038" s="99" t="s">
        <v>6988</v>
      </c>
      <c r="D2038" s="124">
        <v>36610</v>
      </c>
      <c r="E2038" s="157" t="e">
        <f>VLOOKUP(D2038,'SOAT LIQ'!$A$87:$C$3416,3,FALSE)</f>
        <v>#N/A</v>
      </c>
    </row>
    <row r="2039" spans="1:6" x14ac:dyDescent="0.25">
      <c r="A2039" t="s">
        <v>5031</v>
      </c>
      <c r="B2039" s="100" t="s">
        <v>6989</v>
      </c>
      <c r="C2039" s="99" t="s">
        <v>6988</v>
      </c>
      <c r="D2039" s="124">
        <v>36610</v>
      </c>
      <c r="E2039" s="157" t="e">
        <f>VLOOKUP(D2039,'SOAT LIQ'!$A$87:$C$3416,3,FALSE)</f>
        <v>#N/A</v>
      </c>
      <c r="F2039" t="s">
        <v>21632</v>
      </c>
    </row>
    <row r="2040" spans="1:6" x14ac:dyDescent="0.25">
      <c r="A2040" t="s">
        <v>5809</v>
      </c>
      <c r="B2040" s="100" t="s">
        <v>6991</v>
      </c>
      <c r="C2040" s="99" t="s">
        <v>6990</v>
      </c>
      <c r="D2040" s="124">
        <v>16342</v>
      </c>
      <c r="E2040" s="157">
        <f>VLOOKUP(D2040,'SOAT LIQ'!$A$87:$C$3416,3,FALSE)</f>
        <v>6</v>
      </c>
      <c r="F2040" t="s">
        <v>21632</v>
      </c>
    </row>
    <row r="2041" spans="1:6" x14ac:dyDescent="0.25">
      <c r="A2041" t="s">
        <v>5031</v>
      </c>
      <c r="B2041" s="100" t="s">
        <v>6991</v>
      </c>
      <c r="C2041" s="99" t="s">
        <v>6990</v>
      </c>
      <c r="D2041" s="124">
        <v>16342</v>
      </c>
      <c r="E2041" s="157">
        <f>VLOOKUP(D2041,'SOAT LIQ'!$A$87:$C$3416,3,FALSE)</f>
        <v>6</v>
      </c>
      <c r="F2041" t="s">
        <v>21632</v>
      </c>
    </row>
    <row r="2042" spans="1:6" x14ac:dyDescent="0.25">
      <c r="A2042" t="s">
        <v>5809</v>
      </c>
      <c r="B2042" s="100" t="s">
        <v>4831</v>
      </c>
      <c r="C2042" s="99" t="s">
        <v>6992</v>
      </c>
      <c r="D2042" s="124">
        <v>16347</v>
      </c>
      <c r="E2042" s="157">
        <f>VLOOKUP(D2042,'SOAT LIQ'!$A$87:$C$3416,3,FALSE)</f>
        <v>9</v>
      </c>
      <c r="F2042" t="s">
        <v>21632</v>
      </c>
    </row>
    <row r="2043" spans="1:6" x14ac:dyDescent="0.25">
      <c r="A2043" t="s">
        <v>5031</v>
      </c>
      <c r="B2043" s="100" t="s">
        <v>4831</v>
      </c>
      <c r="C2043" s="99" t="s">
        <v>6992</v>
      </c>
      <c r="D2043" s="124">
        <v>16347</v>
      </c>
      <c r="E2043" s="157">
        <f>VLOOKUP(D2043,'SOAT LIQ'!$A$87:$C$3416,3,FALSE)</f>
        <v>9</v>
      </c>
      <c r="F2043" t="s">
        <v>21632</v>
      </c>
    </row>
    <row r="2044" spans="1:6" x14ac:dyDescent="0.25">
      <c r="A2044" t="s">
        <v>5031</v>
      </c>
      <c r="B2044" s="100" t="s">
        <v>4831</v>
      </c>
      <c r="C2044" s="99" t="s">
        <v>6992</v>
      </c>
      <c r="D2044" s="124">
        <v>16347</v>
      </c>
      <c r="E2044" s="157">
        <f>VLOOKUP(D2044,'SOAT LIQ'!$A$87:$C$3416,3,FALSE)</f>
        <v>9</v>
      </c>
      <c r="F2044" t="s">
        <v>21632</v>
      </c>
    </row>
    <row r="2045" spans="1:6" x14ac:dyDescent="0.25">
      <c r="A2045" t="s">
        <v>4249</v>
      </c>
      <c r="B2045" s="100" t="s">
        <v>6994</v>
      </c>
      <c r="C2045" s="99" t="s">
        <v>6993</v>
      </c>
      <c r="D2045" s="124">
        <v>36301</v>
      </c>
      <c r="E2045" s="157" t="e">
        <f>VLOOKUP(D2045,'SOAT LIQ'!$A$87:$C$3416,3,FALSE)</f>
        <v>#N/A</v>
      </c>
    </row>
    <row r="2046" spans="1:6" x14ac:dyDescent="0.25">
      <c r="A2046" t="s">
        <v>5809</v>
      </c>
      <c r="B2046" s="100" t="s">
        <v>6994</v>
      </c>
      <c r="C2046" s="99" t="s">
        <v>6993</v>
      </c>
      <c r="D2046" s="124">
        <v>36301</v>
      </c>
      <c r="E2046" s="157" t="e">
        <f>VLOOKUP(D2046,'SOAT LIQ'!$A$87:$C$3416,3,FALSE)</f>
        <v>#N/A</v>
      </c>
      <c r="F2046" t="s">
        <v>21632</v>
      </c>
    </row>
    <row r="2047" spans="1:6" x14ac:dyDescent="0.25">
      <c r="A2047" t="s">
        <v>5031</v>
      </c>
      <c r="B2047" s="100" t="s">
        <v>6994</v>
      </c>
      <c r="C2047" s="99" t="s">
        <v>6993</v>
      </c>
      <c r="D2047" s="124">
        <v>36301</v>
      </c>
      <c r="E2047" s="157" t="e">
        <f>VLOOKUP(D2047,'SOAT LIQ'!$A$87:$C$3416,3,FALSE)</f>
        <v>#N/A</v>
      </c>
      <c r="F2047" t="s">
        <v>21632</v>
      </c>
    </row>
    <row r="2048" spans="1:6" x14ac:dyDescent="0.25">
      <c r="A2048" t="s">
        <v>5841</v>
      </c>
      <c r="B2048" s="100" t="s">
        <v>6994</v>
      </c>
      <c r="C2048" s="99" t="s">
        <v>6993</v>
      </c>
      <c r="D2048" s="124">
        <v>36301</v>
      </c>
      <c r="E2048" s="157" t="e">
        <f>VLOOKUP(D2048,'SOAT LIQ'!$A$87:$C$3416,3,FALSE)</f>
        <v>#N/A</v>
      </c>
    </row>
    <row r="2049" spans="1:6" x14ac:dyDescent="0.25">
      <c r="A2049" t="s">
        <v>5031</v>
      </c>
      <c r="B2049" s="100" t="s">
        <v>6994</v>
      </c>
      <c r="C2049" s="99" t="s">
        <v>6993</v>
      </c>
      <c r="D2049" s="124">
        <v>36301</v>
      </c>
      <c r="E2049" s="157" t="e">
        <f>VLOOKUP(D2049,'SOAT LIQ'!$A$87:$C$3416,3,FALSE)</f>
        <v>#N/A</v>
      </c>
      <c r="F2049" t="s">
        <v>21632</v>
      </c>
    </row>
    <row r="2050" spans="1:6" x14ac:dyDescent="0.25">
      <c r="A2050" t="s">
        <v>5809</v>
      </c>
      <c r="B2050" s="100" t="s">
        <v>6994</v>
      </c>
      <c r="C2050" s="99" t="s">
        <v>6993</v>
      </c>
      <c r="D2050" s="124">
        <v>36301</v>
      </c>
      <c r="E2050" s="157" t="e">
        <f>VLOOKUP(D2050,'SOAT LIQ'!$A$87:$C$3416,3,FALSE)</f>
        <v>#N/A</v>
      </c>
      <c r="F2050" t="s">
        <v>21632</v>
      </c>
    </row>
    <row r="2051" spans="1:6" x14ac:dyDescent="0.25">
      <c r="A2051" t="s">
        <v>5032</v>
      </c>
      <c r="B2051" s="100" t="s">
        <v>6994</v>
      </c>
      <c r="C2051" s="99" t="s">
        <v>6993</v>
      </c>
      <c r="D2051" s="124">
        <v>36301</v>
      </c>
      <c r="E2051" s="157" t="e">
        <f>VLOOKUP(D2051,'SOAT LIQ'!$A$87:$C$3416,3,FALSE)</f>
        <v>#N/A</v>
      </c>
    </row>
    <row r="2052" spans="1:6" x14ac:dyDescent="0.25">
      <c r="A2052" t="s">
        <v>4249</v>
      </c>
      <c r="B2052" s="100" t="s">
        <v>6995</v>
      </c>
      <c r="C2052" s="99" t="s">
        <v>6993</v>
      </c>
      <c r="D2052" s="124">
        <v>36301</v>
      </c>
      <c r="E2052" s="157" t="e">
        <f>VLOOKUP(D2052,'SOAT LIQ'!$A$87:$C$3416,3,FALSE)</f>
        <v>#N/A</v>
      </c>
    </row>
    <row r="2053" spans="1:6" x14ac:dyDescent="0.25">
      <c r="A2053" t="s">
        <v>5809</v>
      </c>
      <c r="B2053" s="100" t="s">
        <v>6995</v>
      </c>
      <c r="C2053" s="99" t="s">
        <v>6993</v>
      </c>
      <c r="D2053" s="124">
        <v>36301</v>
      </c>
      <c r="E2053" s="157" t="e">
        <f>VLOOKUP(D2053,'SOAT LIQ'!$A$87:$C$3416,3,FALSE)</f>
        <v>#N/A</v>
      </c>
      <c r="F2053" t="s">
        <v>21632</v>
      </c>
    </row>
    <row r="2054" spans="1:6" x14ac:dyDescent="0.25">
      <c r="A2054" t="s">
        <v>5031</v>
      </c>
      <c r="B2054" s="100" t="s">
        <v>6995</v>
      </c>
      <c r="C2054" s="99" t="s">
        <v>6993</v>
      </c>
      <c r="D2054" s="124">
        <v>36301</v>
      </c>
      <c r="E2054" s="157" t="e">
        <f>VLOOKUP(D2054,'SOAT LIQ'!$A$87:$C$3416,3,FALSE)</f>
        <v>#N/A</v>
      </c>
      <c r="F2054" t="s">
        <v>21632</v>
      </c>
    </row>
    <row r="2055" spans="1:6" x14ac:dyDescent="0.25">
      <c r="A2055" t="s">
        <v>5841</v>
      </c>
      <c r="B2055" s="100" t="s">
        <v>6995</v>
      </c>
      <c r="C2055" s="99" t="s">
        <v>6993</v>
      </c>
      <c r="D2055" s="124">
        <v>36301</v>
      </c>
      <c r="E2055" s="157" t="e">
        <f>VLOOKUP(D2055,'SOAT LIQ'!$A$87:$C$3416,3,FALSE)</f>
        <v>#N/A</v>
      </c>
    </row>
    <row r="2056" spans="1:6" x14ac:dyDescent="0.25">
      <c r="A2056" t="s">
        <v>5031</v>
      </c>
      <c r="B2056" s="100" t="s">
        <v>6995</v>
      </c>
      <c r="C2056" s="99" t="s">
        <v>6993</v>
      </c>
      <c r="D2056" s="124">
        <v>36301</v>
      </c>
      <c r="E2056" s="157" t="e">
        <f>VLOOKUP(D2056,'SOAT LIQ'!$A$87:$C$3416,3,FALSE)</f>
        <v>#N/A</v>
      </c>
      <c r="F2056" t="s">
        <v>21632</v>
      </c>
    </row>
    <row r="2057" spans="1:6" x14ac:dyDescent="0.25">
      <c r="A2057" t="s">
        <v>5809</v>
      </c>
      <c r="B2057" s="100" t="s">
        <v>6995</v>
      </c>
      <c r="C2057" s="99" t="s">
        <v>6993</v>
      </c>
      <c r="D2057" s="124">
        <v>36301</v>
      </c>
      <c r="E2057" s="157" t="e">
        <f>VLOOKUP(D2057,'SOAT LIQ'!$A$87:$C$3416,3,FALSE)</f>
        <v>#N/A</v>
      </c>
      <c r="F2057" t="s">
        <v>21632</v>
      </c>
    </row>
    <row r="2058" spans="1:6" x14ac:dyDescent="0.25">
      <c r="A2058" t="s">
        <v>5032</v>
      </c>
      <c r="B2058" s="100" t="s">
        <v>6995</v>
      </c>
      <c r="C2058" s="99" t="s">
        <v>6993</v>
      </c>
      <c r="D2058" s="124">
        <v>36301</v>
      </c>
      <c r="E2058" s="157" t="e">
        <f>VLOOKUP(D2058,'SOAT LIQ'!$A$87:$C$3416,3,FALSE)</f>
        <v>#N/A</v>
      </c>
    </row>
    <row r="2059" spans="1:6" x14ac:dyDescent="0.25">
      <c r="A2059" t="s">
        <v>5809</v>
      </c>
      <c r="B2059" s="100" t="s">
        <v>6997</v>
      </c>
      <c r="C2059" s="99" t="s">
        <v>6996</v>
      </c>
      <c r="D2059" s="124">
        <v>36401</v>
      </c>
      <c r="E2059" s="157" t="e">
        <f>VLOOKUP(D2059,'SOAT LIQ'!$A$87:$C$3416,3,FALSE)</f>
        <v>#N/A</v>
      </c>
      <c r="F2059" t="s">
        <v>21632</v>
      </c>
    </row>
    <row r="2060" spans="1:6" x14ac:dyDescent="0.25">
      <c r="A2060" t="s">
        <v>5031</v>
      </c>
      <c r="B2060" s="100" t="s">
        <v>6997</v>
      </c>
      <c r="C2060" s="99" t="s">
        <v>6996</v>
      </c>
      <c r="D2060" s="124">
        <v>36401</v>
      </c>
      <c r="E2060" s="157" t="e">
        <f>VLOOKUP(D2060,'SOAT LIQ'!$A$87:$C$3416,3,FALSE)</f>
        <v>#N/A</v>
      </c>
      <c r="F2060" t="s">
        <v>21632</v>
      </c>
    </row>
    <row r="2061" spans="1:6" x14ac:dyDescent="0.25">
      <c r="A2061" t="s">
        <v>5841</v>
      </c>
      <c r="B2061" s="100" t="s">
        <v>6997</v>
      </c>
      <c r="C2061" s="99" t="s">
        <v>6996</v>
      </c>
      <c r="D2061" s="124">
        <v>36401</v>
      </c>
      <c r="E2061" s="157" t="e">
        <f>VLOOKUP(D2061,'SOAT LIQ'!$A$87:$C$3416,3,FALSE)</f>
        <v>#N/A</v>
      </c>
    </row>
    <row r="2062" spans="1:6" x14ac:dyDescent="0.25">
      <c r="A2062" t="s">
        <v>5032</v>
      </c>
      <c r="B2062" s="100" t="s">
        <v>6997</v>
      </c>
      <c r="C2062" s="99" t="s">
        <v>6996</v>
      </c>
      <c r="D2062" s="124">
        <v>36401</v>
      </c>
      <c r="E2062" s="157" t="e">
        <f>VLOOKUP(D2062,'SOAT LIQ'!$A$87:$C$3416,3,FALSE)</f>
        <v>#N/A</v>
      </c>
    </row>
    <row r="2063" spans="1:6" x14ac:dyDescent="0.25">
      <c r="A2063" t="s">
        <v>5032</v>
      </c>
      <c r="B2063" s="100" t="s">
        <v>4240</v>
      </c>
      <c r="C2063" s="99" t="s">
        <v>6998</v>
      </c>
      <c r="D2063" s="124">
        <v>36401</v>
      </c>
      <c r="E2063" s="157" t="e">
        <f>VLOOKUP(D2063,'SOAT LIQ'!$A$87:$C$3416,3,FALSE)</f>
        <v>#N/A</v>
      </c>
    </row>
    <row r="2064" spans="1:6" x14ac:dyDescent="0.25">
      <c r="A2064" t="s">
        <v>5031</v>
      </c>
      <c r="B2064" s="100" t="s">
        <v>4240</v>
      </c>
      <c r="C2064" s="99" t="s">
        <v>6998</v>
      </c>
      <c r="D2064" s="124">
        <v>36401</v>
      </c>
      <c r="E2064" s="157" t="e">
        <f>VLOOKUP(D2064,'SOAT LIQ'!$A$87:$C$3416,3,FALSE)</f>
        <v>#N/A</v>
      </c>
      <c r="F2064" t="s">
        <v>21632</v>
      </c>
    </row>
    <row r="2065" spans="1:6" x14ac:dyDescent="0.25">
      <c r="A2065" t="s">
        <v>5841</v>
      </c>
      <c r="B2065" s="100" t="s">
        <v>4240</v>
      </c>
      <c r="C2065" s="99" t="s">
        <v>6998</v>
      </c>
      <c r="D2065" s="124">
        <v>36401</v>
      </c>
      <c r="E2065" s="157" t="e">
        <f>VLOOKUP(D2065,'SOAT LIQ'!$A$87:$C$3416,3,FALSE)</f>
        <v>#N/A</v>
      </c>
    </row>
    <row r="2066" spans="1:6" x14ac:dyDescent="0.25">
      <c r="A2066" t="s">
        <v>5032</v>
      </c>
      <c r="B2066" s="100" t="s">
        <v>4241</v>
      </c>
      <c r="C2066" s="99" t="s">
        <v>6999</v>
      </c>
      <c r="D2066" s="124">
        <v>36402</v>
      </c>
      <c r="E2066" s="157" t="e">
        <f>VLOOKUP(D2066,'SOAT LIQ'!$A$87:$C$3416,3,FALSE)</f>
        <v>#N/A</v>
      </c>
    </row>
    <row r="2067" spans="1:6" x14ac:dyDescent="0.25">
      <c r="A2067" t="s">
        <v>5809</v>
      </c>
      <c r="B2067" s="100" t="s">
        <v>4241</v>
      </c>
      <c r="C2067" s="99" t="s">
        <v>6999</v>
      </c>
      <c r="D2067" s="124">
        <v>36402</v>
      </c>
      <c r="E2067" s="157" t="e">
        <f>VLOOKUP(D2067,'SOAT LIQ'!$A$87:$C$3416,3,FALSE)</f>
        <v>#N/A</v>
      </c>
      <c r="F2067" t="s">
        <v>21632</v>
      </c>
    </row>
    <row r="2068" spans="1:6" x14ac:dyDescent="0.25">
      <c r="A2068" t="s">
        <v>5031</v>
      </c>
      <c r="B2068" s="100" t="s">
        <v>4241</v>
      </c>
      <c r="C2068" s="99" t="s">
        <v>6999</v>
      </c>
      <c r="D2068" s="124">
        <v>36402</v>
      </c>
      <c r="E2068" s="157" t="e">
        <f>VLOOKUP(D2068,'SOAT LIQ'!$A$87:$C$3416,3,FALSE)</f>
        <v>#N/A</v>
      </c>
      <c r="F2068" t="s">
        <v>21632</v>
      </c>
    </row>
    <row r="2069" spans="1:6" x14ac:dyDescent="0.25">
      <c r="A2069" t="s">
        <v>5841</v>
      </c>
      <c r="B2069" s="100" t="s">
        <v>4241</v>
      </c>
      <c r="C2069" s="99" t="s">
        <v>6999</v>
      </c>
      <c r="D2069" s="124">
        <v>36402</v>
      </c>
      <c r="E2069" s="157" t="e">
        <f>VLOOKUP(D2069,'SOAT LIQ'!$A$87:$C$3416,3,FALSE)</f>
        <v>#N/A</v>
      </c>
    </row>
    <row r="2070" spans="1:6" x14ac:dyDescent="0.25">
      <c r="A2070" t="s">
        <v>5032</v>
      </c>
      <c r="B2070" s="100" t="s">
        <v>4242</v>
      </c>
      <c r="C2070" s="99" t="s">
        <v>7000</v>
      </c>
      <c r="D2070" s="124">
        <v>36403</v>
      </c>
      <c r="E2070" s="157" t="e">
        <f>VLOOKUP(D2070,'SOAT LIQ'!$A$87:$C$3416,3,FALSE)</f>
        <v>#N/A</v>
      </c>
    </row>
    <row r="2071" spans="1:6" x14ac:dyDescent="0.25">
      <c r="A2071" t="s">
        <v>5809</v>
      </c>
      <c r="B2071" s="100" t="s">
        <v>4242</v>
      </c>
      <c r="C2071" s="99" t="s">
        <v>7000</v>
      </c>
      <c r="D2071" s="124">
        <v>36403</v>
      </c>
      <c r="E2071" s="157" t="e">
        <f>VLOOKUP(D2071,'SOAT LIQ'!$A$87:$C$3416,3,FALSE)</f>
        <v>#N/A</v>
      </c>
      <c r="F2071" t="s">
        <v>21632</v>
      </c>
    </row>
    <row r="2072" spans="1:6" x14ac:dyDescent="0.25">
      <c r="A2072" t="s">
        <v>5031</v>
      </c>
      <c r="B2072" s="100" t="s">
        <v>4242</v>
      </c>
      <c r="C2072" s="99" t="s">
        <v>7000</v>
      </c>
      <c r="D2072" s="124">
        <v>36403</v>
      </c>
      <c r="E2072" s="157" t="e">
        <f>VLOOKUP(D2072,'SOAT LIQ'!$A$87:$C$3416,3,FALSE)</f>
        <v>#N/A</v>
      </c>
      <c r="F2072" t="s">
        <v>21632</v>
      </c>
    </row>
    <row r="2073" spans="1:6" x14ac:dyDescent="0.25">
      <c r="A2073" t="s">
        <v>5841</v>
      </c>
      <c r="B2073" s="100" t="s">
        <v>4242</v>
      </c>
      <c r="C2073" s="99" t="s">
        <v>7000</v>
      </c>
      <c r="D2073" s="124">
        <v>36403</v>
      </c>
      <c r="E2073" s="157" t="e">
        <f>VLOOKUP(D2073,'SOAT LIQ'!$A$87:$C$3416,3,FALSE)</f>
        <v>#N/A</v>
      </c>
    </row>
    <row r="2074" spans="1:6" x14ac:dyDescent="0.25">
      <c r="A2074" t="s">
        <v>5032</v>
      </c>
      <c r="B2074" s="100" t="s">
        <v>4150</v>
      </c>
      <c r="C2074" s="99" t="s">
        <v>7001</v>
      </c>
      <c r="D2074" s="124">
        <v>36803</v>
      </c>
      <c r="E2074" s="157" t="e">
        <f>VLOOKUP(D2074,'SOAT LIQ'!$A$87:$C$3416,3,FALSE)</f>
        <v>#N/A</v>
      </c>
    </row>
    <row r="2075" spans="1:6" x14ac:dyDescent="0.25">
      <c r="A2075" t="s">
        <v>5809</v>
      </c>
      <c r="B2075" s="100" t="s">
        <v>4150</v>
      </c>
      <c r="C2075" s="99" t="s">
        <v>7001</v>
      </c>
      <c r="D2075" s="124">
        <v>36803</v>
      </c>
      <c r="E2075" s="157" t="e">
        <f>VLOOKUP(D2075,'SOAT LIQ'!$A$87:$C$3416,3,FALSE)</f>
        <v>#N/A</v>
      </c>
      <c r="F2075" t="s">
        <v>21632</v>
      </c>
    </row>
    <row r="2076" spans="1:6" x14ac:dyDescent="0.25">
      <c r="A2076" t="s">
        <v>5841</v>
      </c>
      <c r="B2076" s="100" t="s">
        <v>4150</v>
      </c>
      <c r="C2076" s="99" t="s">
        <v>7001</v>
      </c>
      <c r="D2076" s="124">
        <v>36803</v>
      </c>
      <c r="E2076" s="157" t="e">
        <f>VLOOKUP(D2076,'SOAT LIQ'!$A$87:$C$3416,3,FALSE)</f>
        <v>#N/A</v>
      </c>
    </row>
    <row r="2077" spans="1:6" x14ac:dyDescent="0.25">
      <c r="A2077" t="s">
        <v>5809</v>
      </c>
      <c r="B2077" s="100" t="s">
        <v>4250</v>
      </c>
      <c r="C2077" s="99" t="s">
        <v>7002</v>
      </c>
      <c r="D2077" s="124">
        <v>36803</v>
      </c>
      <c r="E2077" s="157" t="e">
        <f>VLOOKUP(D2077,'SOAT LIQ'!$A$87:$C$3416,3,FALSE)</f>
        <v>#N/A</v>
      </c>
      <c r="F2077" t="s">
        <v>21632</v>
      </c>
    </row>
    <row r="2078" spans="1:6" x14ac:dyDescent="0.25">
      <c r="A2078" t="s">
        <v>5031</v>
      </c>
      <c r="B2078" s="100" t="s">
        <v>4250</v>
      </c>
      <c r="C2078" s="99" t="s">
        <v>7002</v>
      </c>
      <c r="D2078" s="124">
        <v>36803</v>
      </c>
      <c r="E2078" s="157" t="e">
        <f>VLOOKUP(D2078,'SOAT LIQ'!$A$87:$C$3416,3,FALSE)</f>
        <v>#N/A</v>
      </c>
      <c r="F2078" t="s">
        <v>21632</v>
      </c>
    </row>
    <row r="2079" spans="1:6" x14ac:dyDescent="0.25">
      <c r="A2079" t="s">
        <v>5032</v>
      </c>
      <c r="B2079" s="100" t="s">
        <v>4250</v>
      </c>
      <c r="C2079" s="99" t="s">
        <v>7002</v>
      </c>
      <c r="D2079" s="124">
        <v>36803</v>
      </c>
      <c r="E2079" s="157" t="e">
        <f>VLOOKUP(D2079,'SOAT LIQ'!$A$87:$C$3416,3,FALSE)</f>
        <v>#N/A</v>
      </c>
    </row>
    <row r="2080" spans="1:6" x14ac:dyDescent="0.25">
      <c r="A2080" t="s">
        <v>5841</v>
      </c>
      <c r="B2080" s="100" t="s">
        <v>4250</v>
      </c>
      <c r="C2080" s="99" t="s">
        <v>7002</v>
      </c>
      <c r="D2080" s="124">
        <v>36803</v>
      </c>
      <c r="E2080" s="157" t="e">
        <f>VLOOKUP(D2080,'SOAT LIQ'!$A$87:$C$3416,3,FALSE)</f>
        <v>#N/A</v>
      </c>
    </row>
    <row r="2081" spans="1:6" x14ac:dyDescent="0.25">
      <c r="A2081" t="s">
        <v>5032</v>
      </c>
      <c r="B2081" s="100" t="s">
        <v>4149</v>
      </c>
      <c r="C2081" s="99" t="s">
        <v>6999</v>
      </c>
      <c r="D2081" s="124">
        <v>36403</v>
      </c>
      <c r="E2081" s="157" t="e">
        <f>VLOOKUP(D2081,'SOAT LIQ'!$A$87:$C$3416,3,FALSE)</f>
        <v>#N/A</v>
      </c>
    </row>
    <row r="2082" spans="1:6" x14ac:dyDescent="0.25">
      <c r="A2082" t="s">
        <v>5841</v>
      </c>
      <c r="B2082" s="100" t="s">
        <v>4149</v>
      </c>
      <c r="C2082" s="99" t="s">
        <v>6999</v>
      </c>
      <c r="D2082" s="124">
        <v>36403</v>
      </c>
      <c r="E2082" s="157" t="e">
        <f>VLOOKUP(D2082,'SOAT LIQ'!$A$87:$C$3416,3,FALSE)</f>
        <v>#N/A</v>
      </c>
    </row>
    <row r="2083" spans="1:6" x14ac:dyDescent="0.25">
      <c r="A2083" t="s">
        <v>5841</v>
      </c>
      <c r="B2083" s="100" t="s">
        <v>7003</v>
      </c>
      <c r="C2083" s="100"/>
      <c r="D2083" s="124"/>
      <c r="E2083" s="157" t="e">
        <f>VLOOKUP(D2083,'SOAT LIQ'!$A$87:$C$3416,3,FALSE)</f>
        <v>#N/A</v>
      </c>
    </row>
    <row r="2084" spans="1:6" x14ac:dyDescent="0.25">
      <c r="A2084" t="s">
        <v>5032</v>
      </c>
      <c r="B2084" s="100" t="s">
        <v>7003</v>
      </c>
      <c r="C2084" s="100"/>
      <c r="D2084" s="124"/>
      <c r="E2084" s="157" t="e">
        <f>VLOOKUP(D2084,'SOAT LIQ'!$A$87:$C$3416,3,FALSE)</f>
        <v>#N/A</v>
      </c>
    </row>
    <row r="2085" spans="1:6" x14ac:dyDescent="0.25">
      <c r="A2085" t="s">
        <v>5032</v>
      </c>
      <c r="B2085" s="100" t="s">
        <v>7004</v>
      </c>
      <c r="C2085" s="100"/>
      <c r="D2085" s="124"/>
      <c r="E2085" s="157" t="e">
        <f>VLOOKUP(D2085,'SOAT LIQ'!$A$87:$C$3416,3,FALSE)</f>
        <v>#N/A</v>
      </c>
    </row>
    <row r="2086" spans="1:6" x14ac:dyDescent="0.25">
      <c r="A2086" t="s">
        <v>5841</v>
      </c>
      <c r="B2086" s="100" t="s">
        <v>7004</v>
      </c>
      <c r="C2086" s="100"/>
      <c r="D2086" s="124"/>
      <c r="E2086" s="157" t="e">
        <f>VLOOKUP(D2086,'SOAT LIQ'!$A$87:$C$3416,3,FALSE)</f>
        <v>#N/A</v>
      </c>
    </row>
    <row r="2087" spans="1:6" x14ac:dyDescent="0.25">
      <c r="A2087" t="s">
        <v>5841</v>
      </c>
      <c r="B2087" s="100" t="s">
        <v>7005</v>
      </c>
      <c r="C2087" s="100"/>
      <c r="D2087" s="124"/>
      <c r="E2087" s="157" t="e">
        <f>VLOOKUP(D2087,'SOAT LIQ'!$A$87:$C$3416,3,FALSE)</f>
        <v>#N/A</v>
      </c>
    </row>
    <row r="2088" spans="1:6" x14ac:dyDescent="0.25">
      <c r="A2088" t="s">
        <v>5032</v>
      </c>
      <c r="B2088" s="100" t="s">
        <v>7005</v>
      </c>
      <c r="C2088" s="100"/>
      <c r="D2088" s="124"/>
      <c r="E2088" s="157" t="e">
        <f>VLOOKUP(D2088,'SOAT LIQ'!$A$87:$C$3416,3,FALSE)</f>
        <v>#N/A</v>
      </c>
    </row>
    <row r="2089" spans="1:6" x14ac:dyDescent="0.25">
      <c r="A2089" t="s">
        <v>5809</v>
      </c>
      <c r="B2089" s="100" t="s">
        <v>7007</v>
      </c>
      <c r="C2089" s="99" t="s">
        <v>7006</v>
      </c>
      <c r="D2089" s="124">
        <v>36605</v>
      </c>
      <c r="E2089" s="157" t="e">
        <f>VLOOKUP(D2089,'SOAT LIQ'!$A$87:$C$3416,3,FALSE)</f>
        <v>#N/A</v>
      </c>
      <c r="F2089" t="s">
        <v>21632</v>
      </c>
    </row>
    <row r="2090" spans="1:6" x14ac:dyDescent="0.25">
      <c r="A2090" t="s">
        <v>5031</v>
      </c>
      <c r="B2090" s="100" t="s">
        <v>7007</v>
      </c>
      <c r="C2090" s="99" t="s">
        <v>7006</v>
      </c>
      <c r="D2090" s="124">
        <v>36605</v>
      </c>
      <c r="E2090" s="157" t="e">
        <f>VLOOKUP(D2090,'SOAT LIQ'!$A$87:$C$3416,3,FALSE)</f>
        <v>#N/A</v>
      </c>
      <c r="F2090" t="s">
        <v>21632</v>
      </c>
    </row>
    <row r="2091" spans="1:6" x14ac:dyDescent="0.25">
      <c r="A2091" t="s">
        <v>5809</v>
      </c>
      <c r="B2091" s="100" t="s">
        <v>7008</v>
      </c>
      <c r="C2091" s="99" t="s">
        <v>7002</v>
      </c>
      <c r="D2091" s="124">
        <v>36403</v>
      </c>
      <c r="E2091" s="157" t="e">
        <f>VLOOKUP(D2091,'SOAT LIQ'!$A$87:$C$3416,3,FALSE)</f>
        <v>#N/A</v>
      </c>
      <c r="F2091" t="s">
        <v>21632</v>
      </c>
    </row>
    <row r="2092" spans="1:6" x14ac:dyDescent="0.25">
      <c r="A2092" t="s">
        <v>5031</v>
      </c>
      <c r="B2092" s="100" t="s">
        <v>7008</v>
      </c>
      <c r="C2092" s="99" t="s">
        <v>7002</v>
      </c>
      <c r="D2092" s="124">
        <v>36403</v>
      </c>
      <c r="E2092" s="157" t="e">
        <f>VLOOKUP(D2092,'SOAT LIQ'!$A$87:$C$3416,3,FALSE)</f>
        <v>#N/A</v>
      </c>
      <c r="F2092" t="s">
        <v>21632</v>
      </c>
    </row>
    <row r="2093" spans="1:6" x14ac:dyDescent="0.25">
      <c r="A2093" t="s">
        <v>5032</v>
      </c>
      <c r="B2093" s="100" t="s">
        <v>7009</v>
      </c>
      <c r="C2093" s="99" t="s">
        <v>7002</v>
      </c>
      <c r="D2093" s="124">
        <v>36403</v>
      </c>
      <c r="E2093" s="157" t="e">
        <f>VLOOKUP(D2093,'SOAT LIQ'!$A$87:$C$3416,3,FALSE)</f>
        <v>#N/A</v>
      </c>
    </row>
    <row r="2094" spans="1:6" x14ac:dyDescent="0.25">
      <c r="A2094" t="s">
        <v>5841</v>
      </c>
      <c r="B2094" s="100" t="s">
        <v>7009</v>
      </c>
      <c r="C2094" s="99" t="s">
        <v>7002</v>
      </c>
      <c r="D2094" s="124">
        <v>36403</v>
      </c>
      <c r="E2094" s="157" t="e">
        <f>VLOOKUP(D2094,'SOAT LIQ'!$A$87:$C$3416,3,FALSE)</f>
        <v>#N/A</v>
      </c>
    </row>
    <row r="2095" spans="1:6" x14ac:dyDescent="0.25">
      <c r="A2095" t="s">
        <v>5032</v>
      </c>
      <c r="B2095" s="100" t="s">
        <v>7010</v>
      </c>
      <c r="C2095" s="99" t="s">
        <v>7006</v>
      </c>
      <c r="D2095" s="124">
        <v>36403</v>
      </c>
      <c r="E2095" s="157" t="e">
        <f>VLOOKUP(D2095,'SOAT LIQ'!$A$87:$C$3416,3,FALSE)</f>
        <v>#N/A</v>
      </c>
    </row>
    <row r="2096" spans="1:6" x14ac:dyDescent="0.25">
      <c r="A2096" t="s">
        <v>5032</v>
      </c>
      <c r="B2096" s="100" t="s">
        <v>7011</v>
      </c>
      <c r="C2096" s="99" t="s">
        <v>7006</v>
      </c>
      <c r="D2096" s="124">
        <v>36403</v>
      </c>
      <c r="E2096" s="157" t="e">
        <f>VLOOKUP(D2096,'SOAT LIQ'!$A$87:$C$3416,3,FALSE)</f>
        <v>#N/A</v>
      </c>
    </row>
    <row r="2097" spans="1:6" x14ac:dyDescent="0.25">
      <c r="A2097" t="s">
        <v>5032</v>
      </c>
      <c r="B2097" s="100" t="s">
        <v>7012</v>
      </c>
      <c r="C2097" s="99" t="s">
        <v>7006</v>
      </c>
      <c r="D2097" s="124">
        <v>36403</v>
      </c>
      <c r="E2097" s="157" t="e">
        <f>VLOOKUP(D2097,'SOAT LIQ'!$A$87:$C$3416,3,FALSE)</f>
        <v>#N/A</v>
      </c>
    </row>
    <row r="2098" spans="1:6" x14ac:dyDescent="0.25">
      <c r="A2098" t="s">
        <v>5841</v>
      </c>
      <c r="B2098" s="100" t="s">
        <v>7013</v>
      </c>
      <c r="C2098" s="99" t="s">
        <v>7006</v>
      </c>
      <c r="D2098" s="124">
        <v>36608</v>
      </c>
      <c r="E2098" s="157" t="e">
        <f>VLOOKUP(D2098,'SOAT LIQ'!$A$87:$C$3416,3,FALSE)</f>
        <v>#N/A</v>
      </c>
    </row>
    <row r="2099" spans="1:6" x14ac:dyDescent="0.25">
      <c r="A2099" t="s">
        <v>5841</v>
      </c>
      <c r="B2099" s="100" t="s">
        <v>7014</v>
      </c>
      <c r="C2099" s="99" t="s">
        <v>7006</v>
      </c>
      <c r="D2099" s="124">
        <v>36608</v>
      </c>
      <c r="E2099" s="157" t="e">
        <f>VLOOKUP(D2099,'SOAT LIQ'!$A$87:$C$3416,3,FALSE)</f>
        <v>#N/A</v>
      </c>
    </row>
    <row r="2100" spans="1:6" x14ac:dyDescent="0.25">
      <c r="A2100" t="s">
        <v>5841</v>
      </c>
      <c r="B2100" s="100" t="s">
        <v>7015</v>
      </c>
      <c r="C2100" s="99" t="s">
        <v>7006</v>
      </c>
      <c r="D2100" s="124">
        <v>36608</v>
      </c>
      <c r="E2100" s="157" t="e">
        <f>VLOOKUP(D2100,'SOAT LIQ'!$A$87:$C$3416,3,FALSE)</f>
        <v>#N/A</v>
      </c>
    </row>
    <row r="2101" spans="1:6" x14ac:dyDescent="0.25">
      <c r="A2101" t="s">
        <v>5809</v>
      </c>
      <c r="B2101" s="100" t="s">
        <v>7016</v>
      </c>
      <c r="C2101" s="99" t="s">
        <v>7006</v>
      </c>
      <c r="D2101" s="124">
        <v>36608</v>
      </c>
      <c r="E2101" s="157" t="e">
        <f>VLOOKUP(D2101,'SOAT LIQ'!$A$87:$C$3416,3,FALSE)</f>
        <v>#N/A</v>
      </c>
      <c r="F2101" t="s">
        <v>21632</v>
      </c>
    </row>
    <row r="2102" spans="1:6" x14ac:dyDescent="0.25">
      <c r="A2102" t="s">
        <v>5841</v>
      </c>
      <c r="B2102" s="100" t="s">
        <v>7016</v>
      </c>
      <c r="C2102" s="99" t="s">
        <v>7006</v>
      </c>
      <c r="D2102" s="124">
        <v>36608</v>
      </c>
      <c r="E2102" s="157" t="e">
        <f>VLOOKUP(D2102,'SOAT LIQ'!$A$87:$C$3416,3,FALSE)</f>
        <v>#N/A</v>
      </c>
    </row>
    <row r="2103" spans="1:6" x14ac:dyDescent="0.25">
      <c r="A2103" t="s">
        <v>5031</v>
      </c>
      <c r="B2103" s="100" t="s">
        <v>7016</v>
      </c>
      <c r="C2103" s="99" t="s">
        <v>7006</v>
      </c>
      <c r="D2103" s="124">
        <v>36608</v>
      </c>
      <c r="E2103" s="157" t="e">
        <f>VLOOKUP(D2103,'SOAT LIQ'!$A$87:$C$3416,3,FALSE)</f>
        <v>#N/A</v>
      </c>
      <c r="F2103" t="s">
        <v>21632</v>
      </c>
    </row>
    <row r="2104" spans="1:6" x14ac:dyDescent="0.25">
      <c r="A2104" t="s">
        <v>5032</v>
      </c>
      <c r="B2104" s="100" t="s">
        <v>7017</v>
      </c>
      <c r="C2104" s="99" t="s">
        <v>7006</v>
      </c>
      <c r="D2104" s="124">
        <v>36608</v>
      </c>
      <c r="E2104" s="157" t="e">
        <f>VLOOKUP(D2104,'SOAT LIQ'!$A$87:$C$3416,3,FALSE)</f>
        <v>#N/A</v>
      </c>
    </row>
    <row r="2105" spans="1:6" x14ac:dyDescent="0.25">
      <c r="A2105" t="s">
        <v>5841</v>
      </c>
      <c r="B2105" s="100" t="s">
        <v>7017</v>
      </c>
      <c r="C2105" s="99" t="s">
        <v>7006</v>
      </c>
      <c r="D2105" s="124">
        <v>36608</v>
      </c>
      <c r="E2105" s="157" t="e">
        <f>VLOOKUP(D2105,'SOAT LIQ'!$A$87:$C$3416,3,FALSE)</f>
        <v>#N/A</v>
      </c>
    </row>
    <row r="2106" spans="1:6" x14ac:dyDescent="0.25">
      <c r="A2106" t="s">
        <v>5031</v>
      </c>
      <c r="B2106" s="100" t="s">
        <v>7019</v>
      </c>
      <c r="C2106" s="99" t="s">
        <v>7018</v>
      </c>
      <c r="D2106" s="124">
        <v>16551</v>
      </c>
      <c r="E2106" s="157">
        <f>VLOOKUP(D2106,'SOAT LIQ'!$A$87:$C$3416,3,FALSE)</f>
        <v>9</v>
      </c>
      <c r="F2106" t="s">
        <v>21632</v>
      </c>
    </row>
    <row r="2107" spans="1:6" x14ac:dyDescent="0.25">
      <c r="A2107" t="s">
        <v>5841</v>
      </c>
      <c r="B2107" s="100" t="s">
        <v>7019</v>
      </c>
      <c r="C2107" s="99" t="s">
        <v>7018</v>
      </c>
      <c r="D2107" s="124">
        <v>16551</v>
      </c>
      <c r="E2107" s="157">
        <f>VLOOKUP(D2107,'SOAT LIQ'!$A$87:$C$3416,3,FALSE)</f>
        <v>9</v>
      </c>
      <c r="F2107" t="s">
        <v>21632</v>
      </c>
    </row>
    <row r="2108" spans="1:6" x14ac:dyDescent="0.25">
      <c r="A2108" t="s">
        <v>5032</v>
      </c>
      <c r="B2108" s="100" t="s">
        <v>7020</v>
      </c>
      <c r="C2108" s="100"/>
      <c r="D2108" s="124"/>
      <c r="E2108" s="157" t="e">
        <f>VLOOKUP(D2108,'SOAT LIQ'!$A$87:$C$3416,3,FALSE)</f>
        <v>#N/A</v>
      </c>
    </row>
    <row r="2109" spans="1:6" x14ac:dyDescent="0.25">
      <c r="A2109" t="s">
        <v>5841</v>
      </c>
      <c r="B2109" s="100" t="s">
        <v>7020</v>
      </c>
      <c r="C2109" s="100"/>
      <c r="D2109" s="124"/>
      <c r="E2109" s="157" t="e">
        <f>VLOOKUP(D2109,'SOAT LIQ'!$A$87:$C$3416,3,FALSE)</f>
        <v>#N/A</v>
      </c>
    </row>
    <row r="2110" spans="1:6" x14ac:dyDescent="0.25">
      <c r="A2110" t="s">
        <v>5841</v>
      </c>
      <c r="B2110" s="100" t="s">
        <v>7021</v>
      </c>
      <c r="C2110" s="100"/>
      <c r="D2110" s="124"/>
      <c r="E2110" s="157" t="e">
        <f>VLOOKUP(D2110,'SOAT LIQ'!$A$87:$C$3416,3,FALSE)</f>
        <v>#N/A</v>
      </c>
    </row>
    <row r="2111" spans="1:6" x14ac:dyDescent="0.25">
      <c r="A2111" t="s">
        <v>5841</v>
      </c>
      <c r="B2111" s="100" t="s">
        <v>7022</v>
      </c>
      <c r="C2111" s="100"/>
      <c r="D2111" s="124"/>
      <c r="E2111" s="157" t="e">
        <f>VLOOKUP(D2111,'SOAT LIQ'!$A$87:$C$3416,3,FALSE)</f>
        <v>#N/A</v>
      </c>
    </row>
    <row r="2112" spans="1:6" x14ac:dyDescent="0.25">
      <c r="A2112" t="s">
        <v>5841</v>
      </c>
      <c r="B2112" s="100" t="s">
        <v>7023</v>
      </c>
      <c r="C2112" s="99" t="s">
        <v>7024</v>
      </c>
      <c r="D2112" s="124">
        <v>36303</v>
      </c>
      <c r="E2112" s="157" t="e">
        <f>VLOOKUP(D2112,'SOAT LIQ'!$A$87:$C$3416,3,FALSE)</f>
        <v>#N/A</v>
      </c>
    </row>
    <row r="2113" spans="1:6" x14ac:dyDescent="0.25">
      <c r="A2113" t="s">
        <v>5809</v>
      </c>
      <c r="B2113" s="100" t="s">
        <v>7023</v>
      </c>
      <c r="C2113" s="99" t="s">
        <v>7024</v>
      </c>
      <c r="D2113" s="124">
        <v>36303</v>
      </c>
      <c r="E2113" s="157" t="e">
        <f>VLOOKUP(D2113,'SOAT LIQ'!$A$87:$C$3416,3,FALSE)</f>
        <v>#N/A</v>
      </c>
      <c r="F2113" t="s">
        <v>21632</v>
      </c>
    </row>
    <row r="2114" spans="1:6" x14ac:dyDescent="0.25">
      <c r="A2114" t="s">
        <v>5031</v>
      </c>
      <c r="B2114" s="100" t="s">
        <v>7023</v>
      </c>
      <c r="C2114" s="99" t="s">
        <v>7024</v>
      </c>
      <c r="D2114" s="124">
        <v>36303</v>
      </c>
      <c r="E2114" s="157" t="e">
        <f>VLOOKUP(D2114,'SOAT LIQ'!$A$87:$C$3416,3,FALSE)</f>
        <v>#N/A</v>
      </c>
      <c r="F2114" t="s">
        <v>21632</v>
      </c>
    </row>
    <row r="2115" spans="1:6" x14ac:dyDescent="0.25">
      <c r="A2115" t="s">
        <v>5033</v>
      </c>
      <c r="B2115" s="100" t="s">
        <v>7023</v>
      </c>
      <c r="C2115" s="99" t="s">
        <v>7024</v>
      </c>
      <c r="D2115" s="124">
        <v>36303</v>
      </c>
      <c r="E2115" s="157" t="e">
        <f>VLOOKUP(D2115,'SOAT LIQ'!$A$87:$C$3416,3,FALSE)</f>
        <v>#N/A</v>
      </c>
    </row>
    <row r="2116" spans="1:6" x14ac:dyDescent="0.25">
      <c r="A2116" t="s">
        <v>5031</v>
      </c>
      <c r="B2116" s="100" t="s">
        <v>7023</v>
      </c>
      <c r="C2116" s="99" t="s">
        <v>7024</v>
      </c>
      <c r="D2116" s="124">
        <v>36303</v>
      </c>
      <c r="E2116" s="157" t="e">
        <f>VLOOKUP(D2116,'SOAT LIQ'!$A$87:$C$3416,3,FALSE)</f>
        <v>#N/A</v>
      </c>
      <c r="F2116" t="s">
        <v>21632</v>
      </c>
    </row>
    <row r="2117" spans="1:6" x14ac:dyDescent="0.25">
      <c r="A2117" t="s">
        <v>5809</v>
      </c>
      <c r="B2117" s="100" t="s">
        <v>7023</v>
      </c>
      <c r="C2117" s="99" t="s">
        <v>7024</v>
      </c>
      <c r="D2117" s="124">
        <v>36303</v>
      </c>
      <c r="E2117" s="157" t="e">
        <f>VLOOKUP(D2117,'SOAT LIQ'!$A$87:$C$3416,3,FALSE)</f>
        <v>#N/A</v>
      </c>
      <c r="F2117" t="s">
        <v>21632</v>
      </c>
    </row>
    <row r="2118" spans="1:6" x14ac:dyDescent="0.25">
      <c r="A2118" t="s">
        <v>4249</v>
      </c>
      <c r="B2118" s="100" t="s">
        <v>7023</v>
      </c>
      <c r="C2118" s="99" t="s">
        <v>7024</v>
      </c>
      <c r="D2118" s="124">
        <v>36303</v>
      </c>
      <c r="E2118" s="157" t="e">
        <f>VLOOKUP(D2118,'SOAT LIQ'!$A$87:$C$3416,3,FALSE)</f>
        <v>#N/A</v>
      </c>
    </row>
    <row r="2119" spans="1:6" x14ac:dyDescent="0.25">
      <c r="A2119" t="s">
        <v>7025</v>
      </c>
      <c r="B2119" s="100" t="s">
        <v>7023</v>
      </c>
      <c r="C2119" s="99" t="s">
        <v>7024</v>
      </c>
      <c r="D2119" s="124">
        <v>36303</v>
      </c>
      <c r="E2119" s="157" t="e">
        <f>VLOOKUP(D2119,'SOAT LIQ'!$A$87:$C$3416,3,FALSE)</f>
        <v>#N/A</v>
      </c>
    </row>
    <row r="2120" spans="1:6" x14ac:dyDescent="0.25">
      <c r="A2120" t="s">
        <v>5033</v>
      </c>
      <c r="B2120" s="100" t="s">
        <v>7027</v>
      </c>
      <c r="C2120" s="99" t="s">
        <v>7026</v>
      </c>
      <c r="D2120" s="124">
        <v>36307</v>
      </c>
      <c r="E2120" s="157" t="e">
        <f>VLOOKUP(D2120,'SOAT LIQ'!$A$87:$C$3416,3,FALSE)</f>
        <v>#N/A</v>
      </c>
    </row>
    <row r="2121" spans="1:6" x14ac:dyDescent="0.25">
      <c r="A2121" t="s">
        <v>5809</v>
      </c>
      <c r="B2121" s="100" t="s">
        <v>7027</v>
      </c>
      <c r="C2121" s="99" t="s">
        <v>7026</v>
      </c>
      <c r="D2121" s="124">
        <v>36307</v>
      </c>
      <c r="E2121" s="157" t="e">
        <f>VLOOKUP(D2121,'SOAT LIQ'!$A$87:$C$3416,3,FALSE)</f>
        <v>#N/A</v>
      </c>
      <c r="F2121" t="s">
        <v>21632</v>
      </c>
    </row>
    <row r="2122" spans="1:6" x14ac:dyDescent="0.25">
      <c r="A2122" t="s">
        <v>5031</v>
      </c>
      <c r="B2122" s="100" t="s">
        <v>7027</v>
      </c>
      <c r="C2122" s="99" t="s">
        <v>7026</v>
      </c>
      <c r="D2122" s="124">
        <v>36307</v>
      </c>
      <c r="E2122" s="157" t="e">
        <f>VLOOKUP(D2122,'SOAT LIQ'!$A$87:$C$3416,3,FALSE)</f>
        <v>#N/A</v>
      </c>
      <c r="F2122" t="s">
        <v>21632</v>
      </c>
    </row>
    <row r="2123" spans="1:6" x14ac:dyDescent="0.25">
      <c r="A2123" t="s">
        <v>5841</v>
      </c>
      <c r="B2123" s="100" t="s">
        <v>7027</v>
      </c>
      <c r="C2123" s="99" t="s">
        <v>7026</v>
      </c>
      <c r="D2123" s="124">
        <v>36307</v>
      </c>
      <c r="E2123" s="157" t="e">
        <f>VLOOKUP(D2123,'SOAT LIQ'!$A$87:$C$3416,3,FALSE)</f>
        <v>#N/A</v>
      </c>
    </row>
    <row r="2124" spans="1:6" x14ac:dyDescent="0.25">
      <c r="A2124" t="s">
        <v>5031</v>
      </c>
      <c r="B2124" s="100" t="s">
        <v>7027</v>
      </c>
      <c r="C2124" s="99" t="s">
        <v>7026</v>
      </c>
      <c r="D2124" s="124">
        <v>36307</v>
      </c>
      <c r="E2124" s="157" t="e">
        <f>VLOOKUP(D2124,'SOAT LIQ'!$A$87:$C$3416,3,FALSE)</f>
        <v>#N/A</v>
      </c>
      <c r="F2124" t="s">
        <v>21632</v>
      </c>
    </row>
    <row r="2125" spans="1:6" x14ac:dyDescent="0.25">
      <c r="A2125" t="s">
        <v>5809</v>
      </c>
      <c r="B2125" s="100" t="s">
        <v>7027</v>
      </c>
      <c r="C2125" s="99" t="s">
        <v>7026</v>
      </c>
      <c r="D2125" s="124">
        <v>36307</v>
      </c>
      <c r="E2125" s="157" t="e">
        <f>VLOOKUP(D2125,'SOAT LIQ'!$A$87:$C$3416,3,FALSE)</f>
        <v>#N/A</v>
      </c>
      <c r="F2125" t="s">
        <v>21632</v>
      </c>
    </row>
    <row r="2126" spans="1:6" x14ac:dyDescent="0.25">
      <c r="A2126" t="s">
        <v>5033</v>
      </c>
      <c r="B2126" s="100" t="s">
        <v>7028</v>
      </c>
      <c r="C2126" s="99" t="s">
        <v>7026</v>
      </c>
      <c r="D2126" s="124">
        <v>36307</v>
      </c>
      <c r="E2126" s="157" t="e">
        <f>VLOOKUP(D2126,'SOAT LIQ'!$A$87:$C$3416,3,FALSE)</f>
        <v>#N/A</v>
      </c>
    </row>
    <row r="2127" spans="1:6" x14ac:dyDescent="0.25">
      <c r="A2127" t="s">
        <v>5841</v>
      </c>
      <c r="B2127" s="100" t="s">
        <v>7028</v>
      </c>
      <c r="C2127" s="99" t="s">
        <v>7026</v>
      </c>
      <c r="D2127" s="124">
        <v>36307</v>
      </c>
      <c r="E2127" s="157" t="e">
        <f>VLOOKUP(D2127,'SOAT LIQ'!$A$87:$C$3416,3,FALSE)</f>
        <v>#N/A</v>
      </c>
    </row>
    <row r="2128" spans="1:6" x14ac:dyDescent="0.25">
      <c r="A2128" t="s">
        <v>5809</v>
      </c>
      <c r="B2128" s="100" t="s">
        <v>7030</v>
      </c>
      <c r="C2128" s="99" t="s">
        <v>7029</v>
      </c>
      <c r="D2128" s="124">
        <v>17302</v>
      </c>
      <c r="E2128" s="157">
        <f>VLOOKUP(D2128,'SOAT LIQ'!$A$87:$C$3416,3,FALSE)</f>
        <v>2</v>
      </c>
      <c r="F2128" t="s">
        <v>21632</v>
      </c>
    </row>
    <row r="2129" spans="1:6" x14ac:dyDescent="0.25">
      <c r="A2129" t="s">
        <v>5031</v>
      </c>
      <c r="B2129" s="100" t="s">
        <v>7030</v>
      </c>
      <c r="C2129" s="99" t="s">
        <v>7029</v>
      </c>
      <c r="D2129" s="124">
        <v>17302</v>
      </c>
      <c r="E2129" s="157">
        <f>VLOOKUP(D2129,'SOAT LIQ'!$A$87:$C$3416,3,FALSE)</f>
        <v>2</v>
      </c>
      <c r="F2129" t="s">
        <v>21632</v>
      </c>
    </row>
    <row r="2130" spans="1:6" x14ac:dyDescent="0.25">
      <c r="A2130" t="s">
        <v>5809</v>
      </c>
      <c r="B2130" s="100" t="s">
        <v>7032</v>
      </c>
      <c r="C2130" s="99" t="s">
        <v>7031</v>
      </c>
      <c r="D2130" s="124">
        <v>17302</v>
      </c>
      <c r="E2130" s="157">
        <f>VLOOKUP(D2130,'SOAT LIQ'!$A$87:$C$3416,3,FALSE)</f>
        <v>2</v>
      </c>
      <c r="F2130" t="s">
        <v>21632</v>
      </c>
    </row>
    <row r="2131" spans="1:6" x14ac:dyDescent="0.25">
      <c r="A2131" t="s">
        <v>5031</v>
      </c>
      <c r="B2131" s="100" t="s">
        <v>7032</v>
      </c>
      <c r="C2131" s="99" t="s">
        <v>7031</v>
      </c>
      <c r="D2131" s="124">
        <v>17302</v>
      </c>
      <c r="E2131" s="157">
        <f>VLOOKUP(D2131,'SOAT LIQ'!$A$87:$C$3416,3,FALSE)</f>
        <v>2</v>
      </c>
      <c r="F2131" t="s">
        <v>21632</v>
      </c>
    </row>
    <row r="2132" spans="1:6" x14ac:dyDescent="0.25">
      <c r="A2132" t="s">
        <v>7033</v>
      </c>
      <c r="B2132" s="100" t="s">
        <v>7032</v>
      </c>
      <c r="C2132" s="99" t="s">
        <v>7031</v>
      </c>
      <c r="D2132" s="124">
        <v>17302</v>
      </c>
      <c r="E2132" s="157">
        <f>VLOOKUP(D2132,'SOAT LIQ'!$A$87:$C$3416,3,FALSE)</f>
        <v>2</v>
      </c>
      <c r="F2132" t="s">
        <v>21632</v>
      </c>
    </row>
    <row r="2133" spans="1:6" x14ac:dyDescent="0.25">
      <c r="A2133" t="s">
        <v>4249</v>
      </c>
      <c r="B2133" s="100" t="s">
        <v>7032</v>
      </c>
      <c r="C2133" s="99" t="s">
        <v>7031</v>
      </c>
      <c r="D2133" s="124">
        <v>17302</v>
      </c>
      <c r="E2133" s="157">
        <f>VLOOKUP(D2133,'SOAT LIQ'!$A$87:$C$3416,3,FALSE)</f>
        <v>2</v>
      </c>
      <c r="F2133" t="s">
        <v>21632</v>
      </c>
    </row>
    <row r="2134" spans="1:6" x14ac:dyDescent="0.25">
      <c r="A2134" t="s">
        <v>5031</v>
      </c>
      <c r="B2134" s="100" t="s">
        <v>7032</v>
      </c>
      <c r="C2134" s="99" t="s">
        <v>7031</v>
      </c>
      <c r="D2134" s="124">
        <v>17302</v>
      </c>
      <c r="E2134" s="157">
        <f>VLOOKUP(D2134,'SOAT LIQ'!$A$87:$C$3416,3,FALSE)</f>
        <v>2</v>
      </c>
      <c r="F2134" t="s">
        <v>21632</v>
      </c>
    </row>
    <row r="2135" spans="1:6" x14ac:dyDescent="0.25">
      <c r="A2135" t="s">
        <v>5809</v>
      </c>
      <c r="B2135" s="100" t="s">
        <v>7032</v>
      </c>
      <c r="C2135" s="99" t="s">
        <v>7031</v>
      </c>
      <c r="D2135" s="124">
        <v>17302</v>
      </c>
      <c r="E2135" s="157">
        <f>VLOOKUP(D2135,'SOAT LIQ'!$A$87:$C$3416,3,FALSE)</f>
        <v>2</v>
      </c>
      <c r="F2135" t="s">
        <v>21632</v>
      </c>
    </row>
    <row r="2136" spans="1:6" x14ac:dyDescent="0.25">
      <c r="A2136" t="s">
        <v>5809</v>
      </c>
      <c r="B2136" s="100" t="s">
        <v>7035</v>
      </c>
      <c r="C2136" s="99" t="s">
        <v>7034</v>
      </c>
      <c r="D2136" s="124">
        <v>17302</v>
      </c>
      <c r="E2136" s="157">
        <f>VLOOKUP(D2136,'SOAT LIQ'!$A$87:$C$3416,3,FALSE)</f>
        <v>2</v>
      </c>
      <c r="F2136" t="s">
        <v>21632</v>
      </c>
    </row>
    <row r="2137" spans="1:6" x14ac:dyDescent="0.25">
      <c r="A2137" t="s">
        <v>5031</v>
      </c>
      <c r="B2137" s="100" t="s">
        <v>7035</v>
      </c>
      <c r="C2137" s="99" t="s">
        <v>7034</v>
      </c>
      <c r="D2137" s="124">
        <v>17302</v>
      </c>
      <c r="E2137" s="157">
        <f>VLOOKUP(D2137,'SOAT LIQ'!$A$87:$C$3416,3,FALSE)</f>
        <v>2</v>
      </c>
      <c r="F2137" t="s">
        <v>21632</v>
      </c>
    </row>
    <row r="2138" spans="1:6" x14ac:dyDescent="0.25">
      <c r="A2138" t="s">
        <v>7033</v>
      </c>
      <c r="B2138" s="100" t="s">
        <v>7035</v>
      </c>
      <c r="C2138" s="99" t="s">
        <v>7034</v>
      </c>
      <c r="D2138" s="124">
        <v>17302</v>
      </c>
      <c r="E2138" s="157">
        <f>VLOOKUP(D2138,'SOAT LIQ'!$A$87:$C$3416,3,FALSE)</f>
        <v>2</v>
      </c>
      <c r="F2138" t="s">
        <v>21632</v>
      </c>
    </row>
    <row r="2139" spans="1:6" x14ac:dyDescent="0.25">
      <c r="A2139" t="s">
        <v>4249</v>
      </c>
      <c r="B2139" s="100" t="s">
        <v>7035</v>
      </c>
      <c r="C2139" s="99" t="s">
        <v>7034</v>
      </c>
      <c r="D2139" s="124">
        <v>17302</v>
      </c>
      <c r="E2139" s="157">
        <f>VLOOKUP(D2139,'SOAT LIQ'!$A$87:$C$3416,3,FALSE)</f>
        <v>2</v>
      </c>
      <c r="F2139" t="s">
        <v>21632</v>
      </c>
    </row>
    <row r="2140" spans="1:6" x14ac:dyDescent="0.25">
      <c r="A2140" t="s">
        <v>5031</v>
      </c>
      <c r="B2140" s="100" t="s">
        <v>7035</v>
      </c>
      <c r="C2140" s="99" t="s">
        <v>7034</v>
      </c>
      <c r="D2140" s="124">
        <v>17302</v>
      </c>
      <c r="E2140" s="157">
        <f>VLOOKUP(D2140,'SOAT LIQ'!$A$87:$C$3416,3,FALSE)</f>
        <v>2</v>
      </c>
      <c r="F2140" t="s">
        <v>21632</v>
      </c>
    </row>
    <row r="2141" spans="1:6" x14ac:dyDescent="0.25">
      <c r="A2141" t="s">
        <v>5809</v>
      </c>
      <c r="B2141" s="100" t="s">
        <v>7035</v>
      </c>
      <c r="C2141" s="99" t="s">
        <v>7034</v>
      </c>
      <c r="D2141" s="124">
        <v>17302</v>
      </c>
      <c r="E2141" s="157">
        <f>VLOOKUP(D2141,'SOAT LIQ'!$A$87:$C$3416,3,FALSE)</f>
        <v>2</v>
      </c>
      <c r="F2141" t="s">
        <v>21632</v>
      </c>
    </row>
    <row r="2142" spans="1:6" x14ac:dyDescent="0.25">
      <c r="A2142" t="s">
        <v>5031</v>
      </c>
      <c r="B2142" s="100" t="s">
        <v>7036</v>
      </c>
      <c r="C2142" s="99" t="s">
        <v>7029</v>
      </c>
      <c r="D2142" s="124">
        <v>17302</v>
      </c>
      <c r="E2142" s="157">
        <f>VLOOKUP(D2142,'SOAT LIQ'!$A$87:$C$3416,3,FALSE)</f>
        <v>2</v>
      </c>
      <c r="F2142" t="s">
        <v>21632</v>
      </c>
    </row>
    <row r="2143" spans="1:6" x14ac:dyDescent="0.25">
      <c r="A2143" t="s">
        <v>5809</v>
      </c>
      <c r="B2143" s="100" t="s">
        <v>7036</v>
      </c>
      <c r="C2143" s="99" t="s">
        <v>7029</v>
      </c>
      <c r="D2143" s="124">
        <v>17302</v>
      </c>
      <c r="E2143" s="157">
        <f>VLOOKUP(D2143,'SOAT LIQ'!$A$87:$C$3416,3,FALSE)</f>
        <v>2</v>
      </c>
      <c r="F2143" t="s">
        <v>21632</v>
      </c>
    </row>
    <row r="2144" spans="1:6" x14ac:dyDescent="0.25">
      <c r="A2144" t="s">
        <v>5809</v>
      </c>
      <c r="B2144" s="100" t="s">
        <v>7037</v>
      </c>
      <c r="C2144" s="99" t="s">
        <v>7029</v>
      </c>
      <c r="D2144" s="124">
        <v>17302</v>
      </c>
      <c r="E2144" s="157">
        <f>VLOOKUP(D2144,'SOAT LIQ'!$A$87:$C$3416,3,FALSE)</f>
        <v>2</v>
      </c>
      <c r="F2144" t="s">
        <v>21632</v>
      </c>
    </row>
    <row r="2145" spans="1:6" x14ac:dyDescent="0.25">
      <c r="A2145" t="s">
        <v>4339</v>
      </c>
      <c r="B2145" s="100" t="s">
        <v>7037</v>
      </c>
      <c r="C2145" s="99" t="s">
        <v>7029</v>
      </c>
      <c r="D2145" s="124">
        <v>17302</v>
      </c>
      <c r="E2145" s="157">
        <f>VLOOKUP(D2145,'SOAT LIQ'!$A$87:$C$3416,3,FALSE)</f>
        <v>2</v>
      </c>
      <c r="F2145" t="s">
        <v>21632</v>
      </c>
    </row>
    <row r="2146" spans="1:6" x14ac:dyDescent="0.25">
      <c r="A2146" t="s">
        <v>5031</v>
      </c>
      <c r="B2146" s="100" t="s">
        <v>7037</v>
      </c>
      <c r="C2146" s="99" t="s">
        <v>7029</v>
      </c>
      <c r="D2146" s="124">
        <v>17302</v>
      </c>
      <c r="E2146" s="157">
        <f>VLOOKUP(D2146,'SOAT LIQ'!$A$87:$C$3416,3,FALSE)</f>
        <v>2</v>
      </c>
      <c r="F2146" t="s">
        <v>21632</v>
      </c>
    </row>
    <row r="2147" spans="1:6" x14ac:dyDescent="0.25">
      <c r="A2147" t="s">
        <v>5031</v>
      </c>
      <c r="B2147" s="100" t="s">
        <v>7038</v>
      </c>
      <c r="C2147" s="99" t="s">
        <v>7039</v>
      </c>
      <c r="D2147" s="124">
        <v>36305</v>
      </c>
      <c r="E2147" s="157" t="e">
        <f>VLOOKUP(D2147,'SOAT LIQ'!$A$87:$C$3416,3,FALSE)</f>
        <v>#N/A</v>
      </c>
      <c r="F2147" t="s">
        <v>21632</v>
      </c>
    </row>
    <row r="2148" spans="1:6" x14ac:dyDescent="0.25">
      <c r="A2148" t="s">
        <v>5809</v>
      </c>
      <c r="B2148" s="100" t="s">
        <v>7038</v>
      </c>
      <c r="C2148" s="99" t="s">
        <v>7039</v>
      </c>
      <c r="D2148" s="124">
        <v>36305</v>
      </c>
      <c r="E2148" s="157" t="e">
        <f>VLOOKUP(D2148,'SOAT LIQ'!$A$87:$C$3416,3,FALSE)</f>
        <v>#N/A</v>
      </c>
      <c r="F2148" t="s">
        <v>21632</v>
      </c>
    </row>
    <row r="2149" spans="1:6" x14ac:dyDescent="0.25">
      <c r="A2149" t="s">
        <v>5031</v>
      </c>
      <c r="B2149" s="100" t="s">
        <v>4239</v>
      </c>
      <c r="C2149" s="99" t="s">
        <v>7039</v>
      </c>
      <c r="D2149" s="124">
        <v>36304</v>
      </c>
      <c r="E2149" s="157" t="e">
        <f>VLOOKUP(D2149,'SOAT LIQ'!$A$87:$C$3416,3,FALSE)</f>
        <v>#N/A</v>
      </c>
      <c r="F2149" t="s">
        <v>21632</v>
      </c>
    </row>
    <row r="2150" spans="1:6" x14ac:dyDescent="0.25">
      <c r="A2150" t="s">
        <v>4339</v>
      </c>
      <c r="B2150" s="100" t="s">
        <v>4239</v>
      </c>
      <c r="C2150" s="99" t="s">
        <v>7039</v>
      </c>
      <c r="D2150" s="124">
        <v>36304</v>
      </c>
      <c r="E2150" s="157" t="e">
        <f>VLOOKUP(D2150,'SOAT LIQ'!$A$87:$C$3416,3,FALSE)</f>
        <v>#N/A</v>
      </c>
      <c r="F2150" t="s">
        <v>21632</v>
      </c>
    </row>
    <row r="2151" spans="1:6" x14ac:dyDescent="0.25">
      <c r="A2151" t="s">
        <v>5809</v>
      </c>
      <c r="B2151" s="100" t="s">
        <v>4239</v>
      </c>
      <c r="C2151" s="99" t="s">
        <v>7039</v>
      </c>
      <c r="D2151" s="124">
        <v>36304</v>
      </c>
      <c r="E2151" s="157" t="e">
        <f>VLOOKUP(D2151,'SOAT LIQ'!$A$87:$C$3416,3,FALSE)</f>
        <v>#N/A</v>
      </c>
      <c r="F2151" t="s">
        <v>21632</v>
      </c>
    </row>
    <row r="2152" spans="1:6" x14ac:dyDescent="0.25">
      <c r="A2152" t="s">
        <v>5033</v>
      </c>
      <c r="B2152" s="100" t="s">
        <v>4239</v>
      </c>
      <c r="C2152" s="99" t="s">
        <v>7039</v>
      </c>
      <c r="D2152" s="124">
        <v>36304</v>
      </c>
      <c r="E2152" s="157" t="e">
        <f>VLOOKUP(D2152,'SOAT LIQ'!$A$87:$C$3416,3,FALSE)</f>
        <v>#N/A</v>
      </c>
    </row>
    <row r="2153" spans="1:6" x14ac:dyDescent="0.25">
      <c r="A2153" t="s">
        <v>5031</v>
      </c>
      <c r="B2153" s="100" t="s">
        <v>7040</v>
      </c>
      <c r="C2153" s="99" t="s">
        <v>7039</v>
      </c>
      <c r="D2153" s="124">
        <v>36305</v>
      </c>
      <c r="E2153" s="157" t="e">
        <f>VLOOKUP(D2153,'SOAT LIQ'!$A$87:$C$3416,3,FALSE)</f>
        <v>#N/A</v>
      </c>
      <c r="F2153" t="s">
        <v>21632</v>
      </c>
    </row>
    <row r="2154" spans="1:6" x14ac:dyDescent="0.25">
      <c r="A2154" t="s">
        <v>5809</v>
      </c>
      <c r="B2154" s="100" t="s">
        <v>7040</v>
      </c>
      <c r="C2154" s="99" t="s">
        <v>7039</v>
      </c>
      <c r="D2154" s="124">
        <v>36305</v>
      </c>
      <c r="E2154" s="157" t="e">
        <f>VLOOKUP(D2154,'SOAT LIQ'!$A$87:$C$3416,3,FALSE)</f>
        <v>#N/A</v>
      </c>
      <c r="F2154" t="s">
        <v>21632</v>
      </c>
    </row>
    <row r="2155" spans="1:6" x14ac:dyDescent="0.25">
      <c r="A2155" t="s">
        <v>5033</v>
      </c>
      <c r="B2155" s="100" t="s">
        <v>7040</v>
      </c>
      <c r="C2155" s="99" t="s">
        <v>7039</v>
      </c>
      <c r="D2155" s="124">
        <v>36305</v>
      </c>
      <c r="E2155" s="157" t="e">
        <f>VLOOKUP(D2155,'SOAT LIQ'!$A$87:$C$3416,3,FALSE)</f>
        <v>#N/A</v>
      </c>
    </row>
    <row r="2156" spans="1:6" x14ac:dyDescent="0.25">
      <c r="A2156" t="s">
        <v>5033</v>
      </c>
      <c r="B2156" s="100" t="s">
        <v>7041</v>
      </c>
      <c r="C2156" s="99" t="s">
        <v>7039</v>
      </c>
      <c r="D2156" s="124">
        <v>36308</v>
      </c>
      <c r="E2156" s="157" t="e">
        <f>VLOOKUP(D2156,'SOAT LIQ'!$A$87:$C$3416,3,FALSE)</f>
        <v>#N/A</v>
      </c>
    </row>
    <row r="2157" spans="1:6" x14ac:dyDescent="0.25">
      <c r="A2157" t="s">
        <v>4339</v>
      </c>
      <c r="B2157" s="100" t="s">
        <v>7041</v>
      </c>
      <c r="C2157" s="99" t="s">
        <v>7039</v>
      </c>
      <c r="D2157" s="124">
        <v>36308</v>
      </c>
      <c r="E2157" s="157" t="e">
        <f>VLOOKUP(D2157,'SOAT LIQ'!$A$87:$C$3416,3,FALSE)</f>
        <v>#N/A</v>
      </c>
      <c r="F2157" t="s">
        <v>21632</v>
      </c>
    </row>
    <row r="2158" spans="1:6" x14ac:dyDescent="0.25">
      <c r="A2158" t="s">
        <v>5809</v>
      </c>
      <c r="B2158" s="100" t="s">
        <v>7041</v>
      </c>
      <c r="C2158" s="99" t="s">
        <v>7039</v>
      </c>
      <c r="D2158" s="124">
        <v>36308</v>
      </c>
      <c r="E2158" s="157" t="e">
        <f>VLOOKUP(D2158,'SOAT LIQ'!$A$87:$C$3416,3,FALSE)</f>
        <v>#N/A</v>
      </c>
      <c r="F2158" t="s">
        <v>21632</v>
      </c>
    </row>
    <row r="2159" spans="1:6" x14ac:dyDescent="0.25">
      <c r="A2159" t="s">
        <v>5922</v>
      </c>
      <c r="B2159" s="100" t="s">
        <v>7041</v>
      </c>
      <c r="C2159" s="99" t="s">
        <v>7039</v>
      </c>
      <c r="D2159" s="124">
        <v>36308</v>
      </c>
      <c r="E2159" s="157" t="e">
        <f>VLOOKUP(D2159,'SOAT LIQ'!$A$87:$C$3416,3,FALSE)</f>
        <v>#N/A</v>
      </c>
      <c r="F2159" t="s">
        <v>21632</v>
      </c>
    </row>
    <row r="2160" spans="1:6" x14ac:dyDescent="0.25">
      <c r="A2160" t="s">
        <v>5809</v>
      </c>
      <c r="B2160" s="100" t="s">
        <v>7043</v>
      </c>
      <c r="C2160" s="99" t="s">
        <v>7042</v>
      </c>
      <c r="D2160" s="124">
        <v>36608</v>
      </c>
      <c r="E2160" s="157" t="e">
        <f>VLOOKUP(D2160,'SOAT LIQ'!$A$87:$C$3416,3,FALSE)</f>
        <v>#N/A</v>
      </c>
      <c r="F2160" t="s">
        <v>21632</v>
      </c>
    </row>
    <row r="2161" spans="1:6" x14ac:dyDescent="0.25">
      <c r="A2161" t="s">
        <v>5031</v>
      </c>
      <c r="B2161" s="100" t="s">
        <v>7043</v>
      </c>
      <c r="C2161" s="99" t="s">
        <v>7042</v>
      </c>
      <c r="D2161" s="124">
        <v>36608</v>
      </c>
      <c r="E2161" s="157" t="e">
        <f>VLOOKUP(D2161,'SOAT LIQ'!$A$87:$C$3416,3,FALSE)</f>
        <v>#N/A</v>
      </c>
      <c r="F2161" t="s">
        <v>21632</v>
      </c>
    </row>
    <row r="2162" spans="1:6" x14ac:dyDescent="0.25">
      <c r="A2162" t="s">
        <v>5031</v>
      </c>
      <c r="B2162" s="100" t="s">
        <v>7044</v>
      </c>
      <c r="C2162" s="99" t="s">
        <v>7039</v>
      </c>
      <c r="D2162" s="124">
        <v>36304</v>
      </c>
      <c r="E2162" s="157" t="e">
        <f>VLOOKUP(D2162,'SOAT LIQ'!$A$87:$C$3416,3,FALSE)</f>
        <v>#N/A</v>
      </c>
      <c r="F2162" t="s">
        <v>21632</v>
      </c>
    </row>
    <row r="2163" spans="1:6" x14ac:dyDescent="0.25">
      <c r="A2163" t="s">
        <v>5809</v>
      </c>
      <c r="B2163" s="100" t="s">
        <v>7044</v>
      </c>
      <c r="C2163" s="99" t="s">
        <v>7039</v>
      </c>
      <c r="D2163" s="124">
        <v>36304</v>
      </c>
      <c r="E2163" s="157" t="e">
        <f>VLOOKUP(D2163,'SOAT LIQ'!$A$87:$C$3416,3,FALSE)</f>
        <v>#N/A</v>
      </c>
      <c r="F2163" t="s">
        <v>21632</v>
      </c>
    </row>
    <row r="2164" spans="1:6" x14ac:dyDescent="0.25">
      <c r="A2164" t="s">
        <v>5031</v>
      </c>
      <c r="B2164" s="100" t="s">
        <v>7045</v>
      </c>
      <c r="C2164" s="99" t="s">
        <v>7039</v>
      </c>
      <c r="D2164" s="124">
        <v>36304</v>
      </c>
      <c r="E2164" s="157" t="e">
        <f>VLOOKUP(D2164,'SOAT LIQ'!$A$87:$C$3416,3,FALSE)</f>
        <v>#N/A</v>
      </c>
      <c r="F2164" t="s">
        <v>21632</v>
      </c>
    </row>
    <row r="2165" spans="1:6" x14ac:dyDescent="0.25">
      <c r="A2165" t="s">
        <v>5809</v>
      </c>
      <c r="B2165" s="100" t="s">
        <v>7045</v>
      </c>
      <c r="C2165" s="99" t="s">
        <v>7039</v>
      </c>
      <c r="D2165" s="124">
        <v>36304</v>
      </c>
      <c r="E2165" s="157" t="e">
        <f>VLOOKUP(D2165,'SOAT LIQ'!$A$87:$C$3416,3,FALSE)</f>
        <v>#N/A</v>
      </c>
      <c r="F2165" t="s">
        <v>21632</v>
      </c>
    </row>
    <row r="2166" spans="1:6" x14ac:dyDescent="0.25">
      <c r="A2166" t="s">
        <v>6918</v>
      </c>
      <c r="B2166" s="100" t="s">
        <v>7046</v>
      </c>
      <c r="C2166" s="99" t="s">
        <v>7039</v>
      </c>
      <c r="D2166" s="124">
        <v>36304</v>
      </c>
      <c r="E2166" s="157" t="e">
        <f>VLOOKUP(D2166,'SOAT LIQ'!$A$87:$C$3416,3,FALSE)</f>
        <v>#N/A</v>
      </c>
    </row>
    <row r="2167" spans="1:6" x14ac:dyDescent="0.25">
      <c r="A2167" t="s">
        <v>5809</v>
      </c>
      <c r="B2167" s="100" t="s">
        <v>7046</v>
      </c>
      <c r="C2167" s="99" t="s">
        <v>7039</v>
      </c>
      <c r="D2167" s="124">
        <v>36304</v>
      </c>
      <c r="E2167" s="157" t="e">
        <f>VLOOKUP(D2167,'SOAT LIQ'!$A$87:$C$3416,3,FALSE)</f>
        <v>#N/A</v>
      </c>
      <c r="F2167" t="s">
        <v>21632</v>
      </c>
    </row>
    <row r="2168" spans="1:6" x14ac:dyDescent="0.25">
      <c r="A2168" t="s">
        <v>5031</v>
      </c>
      <c r="B2168" s="100" t="s">
        <v>7046</v>
      </c>
      <c r="C2168" s="99" t="s">
        <v>7039</v>
      </c>
      <c r="D2168" s="124">
        <v>36304</v>
      </c>
      <c r="E2168" s="157" t="e">
        <f>VLOOKUP(D2168,'SOAT LIQ'!$A$87:$C$3416,3,FALSE)</f>
        <v>#N/A</v>
      </c>
      <c r="F2168" t="s">
        <v>21632</v>
      </c>
    </row>
    <row r="2169" spans="1:6" x14ac:dyDescent="0.25">
      <c r="A2169" t="s">
        <v>5809</v>
      </c>
      <c r="B2169" s="100" t="s">
        <v>7046</v>
      </c>
      <c r="C2169" s="99" t="s">
        <v>7039</v>
      </c>
      <c r="D2169" s="124">
        <v>36304</v>
      </c>
      <c r="E2169" s="157" t="e">
        <f>VLOOKUP(D2169,'SOAT LIQ'!$A$87:$C$3416,3,FALSE)</f>
        <v>#N/A</v>
      </c>
      <c r="F2169" t="s">
        <v>21632</v>
      </c>
    </row>
    <row r="2170" spans="1:6" x14ac:dyDescent="0.25">
      <c r="A2170" t="s">
        <v>5033</v>
      </c>
      <c r="B2170" s="100" t="s">
        <v>7047</v>
      </c>
      <c r="C2170" s="99" t="s">
        <v>7039</v>
      </c>
      <c r="D2170" s="124">
        <v>36304</v>
      </c>
      <c r="E2170" s="157" t="e">
        <f>VLOOKUP(D2170,'SOAT LIQ'!$A$87:$C$3416,3,FALSE)</f>
        <v>#N/A</v>
      </c>
    </row>
    <row r="2171" spans="1:6" x14ac:dyDescent="0.25">
      <c r="A2171" t="s">
        <v>5031</v>
      </c>
      <c r="B2171" s="100" t="s">
        <v>7049</v>
      </c>
      <c r="C2171" s="99" t="s">
        <v>7048</v>
      </c>
      <c r="D2171" s="124">
        <v>16505</v>
      </c>
      <c r="E2171" s="157">
        <f>VLOOKUP(D2171,'SOAT LIQ'!$A$87:$C$3416,3,FALSE)</f>
        <v>8</v>
      </c>
      <c r="F2171" t="s">
        <v>21632</v>
      </c>
    </row>
    <row r="2172" spans="1:6" x14ac:dyDescent="0.25">
      <c r="A2172" t="s">
        <v>5031</v>
      </c>
      <c r="B2172" s="100" t="s">
        <v>7051</v>
      </c>
      <c r="C2172" s="99" t="s">
        <v>7050</v>
      </c>
      <c r="D2172" s="124">
        <v>16505</v>
      </c>
      <c r="E2172" s="157">
        <f>VLOOKUP(D2172,'SOAT LIQ'!$A$87:$C$3416,3,FALSE)</f>
        <v>8</v>
      </c>
      <c r="F2172" t="s">
        <v>21632</v>
      </c>
    </row>
    <row r="2173" spans="1:6" x14ac:dyDescent="0.25">
      <c r="A2173" t="s">
        <v>5031</v>
      </c>
      <c r="B2173" s="100" t="s">
        <v>7053</v>
      </c>
      <c r="C2173" s="99" t="s">
        <v>7052</v>
      </c>
      <c r="D2173" s="124">
        <v>16505</v>
      </c>
      <c r="E2173" s="157">
        <f>VLOOKUP(D2173,'SOAT LIQ'!$A$87:$C$3416,3,FALSE)</f>
        <v>8</v>
      </c>
      <c r="F2173" t="s">
        <v>21632</v>
      </c>
    </row>
    <row r="2174" spans="1:6" x14ac:dyDescent="0.25">
      <c r="A2174" t="s">
        <v>5031</v>
      </c>
      <c r="B2174" s="100" t="s">
        <v>7055</v>
      </c>
      <c r="C2174" s="99" t="s">
        <v>7054</v>
      </c>
      <c r="D2174" s="124">
        <v>16265</v>
      </c>
      <c r="E2174" s="157">
        <f>VLOOKUP(D2174,'SOAT LIQ'!$A$87:$C$3416,3,FALSE)</f>
        <v>3</v>
      </c>
      <c r="F2174" t="s">
        <v>21632</v>
      </c>
    </row>
    <row r="2175" spans="1:6" x14ac:dyDescent="0.25">
      <c r="A2175" t="s">
        <v>5809</v>
      </c>
      <c r="B2175" s="100" t="s">
        <v>7057</v>
      </c>
      <c r="C2175" s="99" t="s">
        <v>7056</v>
      </c>
      <c r="D2175" s="124">
        <v>16500</v>
      </c>
      <c r="E2175" s="157">
        <f>VLOOKUP(D2175,'SOAT LIQ'!$A$87:$C$3416,3,FALSE)</f>
        <v>4</v>
      </c>
      <c r="F2175" t="s">
        <v>21632</v>
      </c>
    </row>
    <row r="2176" spans="1:6" x14ac:dyDescent="0.25">
      <c r="A2176" t="s">
        <v>5031</v>
      </c>
      <c r="B2176" s="100" t="s">
        <v>7057</v>
      </c>
      <c r="C2176" s="99" t="s">
        <v>7056</v>
      </c>
      <c r="D2176" s="124">
        <v>16500</v>
      </c>
      <c r="E2176" s="157">
        <f>VLOOKUP(D2176,'SOAT LIQ'!$A$87:$C$3416,3,FALSE)</f>
        <v>4</v>
      </c>
      <c r="F2176" t="s">
        <v>21632</v>
      </c>
    </row>
    <row r="2177" spans="1:6" x14ac:dyDescent="0.25">
      <c r="A2177" t="s">
        <v>5031</v>
      </c>
      <c r="B2177" s="100" t="s">
        <v>7059</v>
      </c>
      <c r="C2177" s="99" t="s">
        <v>7058</v>
      </c>
      <c r="D2177" s="124">
        <v>16501</v>
      </c>
      <c r="E2177" s="157">
        <f>VLOOKUP(D2177,'SOAT LIQ'!$A$87:$C$3416,3,FALSE)</f>
        <v>12</v>
      </c>
      <c r="F2177" t="s">
        <v>21632</v>
      </c>
    </row>
    <row r="2178" spans="1:6" x14ac:dyDescent="0.25">
      <c r="A2178" t="s">
        <v>5809</v>
      </c>
      <c r="B2178" s="100" t="s">
        <v>7059</v>
      </c>
      <c r="C2178" s="99" t="s">
        <v>7058</v>
      </c>
      <c r="D2178" s="124">
        <v>16501</v>
      </c>
      <c r="E2178" s="157">
        <f>VLOOKUP(D2178,'SOAT LIQ'!$A$87:$C$3416,3,FALSE)</f>
        <v>12</v>
      </c>
      <c r="F2178" t="s">
        <v>21632</v>
      </c>
    </row>
    <row r="2179" spans="1:6" x14ac:dyDescent="0.25">
      <c r="A2179" t="s">
        <v>5031</v>
      </c>
      <c r="B2179" s="100" t="s">
        <v>7061</v>
      </c>
      <c r="C2179" s="99" t="s">
        <v>7060</v>
      </c>
      <c r="D2179" s="124">
        <v>16501</v>
      </c>
      <c r="E2179" s="157">
        <f>VLOOKUP(D2179,'SOAT LIQ'!$A$87:$C$3416,3,FALSE)</f>
        <v>12</v>
      </c>
      <c r="F2179" t="s">
        <v>21632</v>
      </c>
    </row>
    <row r="2180" spans="1:6" x14ac:dyDescent="0.25">
      <c r="A2180" t="s">
        <v>5809</v>
      </c>
      <c r="B2180" s="100" t="s">
        <v>7061</v>
      </c>
      <c r="C2180" s="99" t="s">
        <v>7060</v>
      </c>
      <c r="D2180" s="124">
        <v>16501</v>
      </c>
      <c r="E2180" s="157">
        <f>VLOOKUP(D2180,'SOAT LIQ'!$A$87:$C$3416,3,FALSE)</f>
        <v>12</v>
      </c>
      <c r="F2180" t="s">
        <v>21632</v>
      </c>
    </row>
    <row r="2181" spans="1:6" x14ac:dyDescent="0.25">
      <c r="A2181" t="s">
        <v>5031</v>
      </c>
      <c r="B2181" s="100" t="s">
        <v>7063</v>
      </c>
      <c r="C2181" s="99" t="s">
        <v>7062</v>
      </c>
      <c r="D2181" s="124">
        <v>16501</v>
      </c>
      <c r="E2181" s="157">
        <f>VLOOKUP(D2181,'SOAT LIQ'!$A$87:$C$3416,3,FALSE)</f>
        <v>12</v>
      </c>
      <c r="F2181" t="s">
        <v>21632</v>
      </c>
    </row>
    <row r="2182" spans="1:6" x14ac:dyDescent="0.25">
      <c r="A2182" t="s">
        <v>5809</v>
      </c>
      <c r="B2182" s="100" t="s">
        <v>7063</v>
      </c>
      <c r="C2182" s="99" t="s">
        <v>7062</v>
      </c>
      <c r="D2182" s="124">
        <v>16501</v>
      </c>
      <c r="E2182" s="157">
        <f>VLOOKUP(D2182,'SOAT LIQ'!$A$87:$C$3416,3,FALSE)</f>
        <v>12</v>
      </c>
      <c r="F2182" t="s">
        <v>21632</v>
      </c>
    </row>
    <row r="2183" spans="1:6" x14ac:dyDescent="0.25">
      <c r="A2183" t="s">
        <v>5031</v>
      </c>
      <c r="B2183" s="100" t="s">
        <v>7065</v>
      </c>
      <c r="C2183" s="99" t="s">
        <v>7064</v>
      </c>
      <c r="D2183" s="124">
        <v>16501</v>
      </c>
      <c r="E2183" s="157">
        <f>VLOOKUP(D2183,'SOAT LIQ'!$A$87:$C$3416,3,FALSE)</f>
        <v>12</v>
      </c>
      <c r="F2183" t="s">
        <v>21632</v>
      </c>
    </row>
    <row r="2184" spans="1:6" x14ac:dyDescent="0.25">
      <c r="A2184" t="s">
        <v>5809</v>
      </c>
      <c r="B2184" s="100" t="s">
        <v>7065</v>
      </c>
      <c r="C2184" s="99" t="s">
        <v>7064</v>
      </c>
      <c r="D2184" s="124">
        <v>16501</v>
      </c>
      <c r="E2184" s="157">
        <f>VLOOKUP(D2184,'SOAT LIQ'!$A$87:$C$3416,3,FALSE)</f>
        <v>12</v>
      </c>
      <c r="F2184" t="s">
        <v>21632</v>
      </c>
    </row>
    <row r="2185" spans="1:6" x14ac:dyDescent="0.25">
      <c r="A2185" t="s">
        <v>5745</v>
      </c>
      <c r="B2185" s="100" t="s">
        <v>7065</v>
      </c>
      <c r="C2185" s="99" t="s">
        <v>7064</v>
      </c>
      <c r="D2185" s="124">
        <v>16501</v>
      </c>
      <c r="E2185" s="157">
        <f>VLOOKUP(D2185,'SOAT LIQ'!$A$87:$C$3416,3,FALSE)</f>
        <v>12</v>
      </c>
      <c r="F2185" t="s">
        <v>21632</v>
      </c>
    </row>
    <row r="2186" spans="1:6" x14ac:dyDescent="0.25">
      <c r="A2186" t="s">
        <v>5031</v>
      </c>
      <c r="B2186" s="100" t="s">
        <v>7066</v>
      </c>
      <c r="C2186" s="99" t="s">
        <v>7064</v>
      </c>
      <c r="D2186" s="124">
        <v>16505</v>
      </c>
      <c r="E2186" s="157">
        <f>VLOOKUP(D2186,'SOAT LIQ'!$A$87:$C$3416,3,FALSE)</f>
        <v>8</v>
      </c>
      <c r="F2186" t="s">
        <v>21632</v>
      </c>
    </row>
    <row r="2187" spans="1:6" x14ac:dyDescent="0.25">
      <c r="A2187" t="s">
        <v>5841</v>
      </c>
      <c r="B2187" s="100" t="s">
        <v>7066</v>
      </c>
      <c r="C2187" s="99" t="s">
        <v>7064</v>
      </c>
      <c r="D2187" s="124">
        <v>16505</v>
      </c>
      <c r="E2187" s="157">
        <f>VLOOKUP(D2187,'SOAT LIQ'!$A$87:$C$3416,3,FALSE)</f>
        <v>8</v>
      </c>
      <c r="F2187" t="s">
        <v>21632</v>
      </c>
    </row>
    <row r="2188" spans="1:6" x14ac:dyDescent="0.25">
      <c r="A2188" t="s">
        <v>5809</v>
      </c>
      <c r="B2188" s="100" t="s">
        <v>7066</v>
      </c>
      <c r="C2188" s="99" t="s">
        <v>7064</v>
      </c>
      <c r="D2188" s="124">
        <v>16505</v>
      </c>
      <c r="E2188" s="157">
        <f>VLOOKUP(D2188,'SOAT LIQ'!$A$87:$C$3416,3,FALSE)</f>
        <v>8</v>
      </c>
      <c r="F2188" t="s">
        <v>21632</v>
      </c>
    </row>
    <row r="2189" spans="1:6" x14ac:dyDescent="0.25">
      <c r="A2189" t="s">
        <v>5809</v>
      </c>
      <c r="B2189" s="100" t="s">
        <v>7068</v>
      </c>
      <c r="C2189" s="99" t="s">
        <v>7067</v>
      </c>
      <c r="D2189" s="124">
        <v>15110</v>
      </c>
      <c r="E2189" s="157">
        <f>VLOOKUP(D2189,'SOAT LIQ'!$A$87:$C$3416,3,FALSE)</f>
        <v>5</v>
      </c>
      <c r="F2189" t="s">
        <v>21632</v>
      </c>
    </row>
    <row r="2190" spans="1:6" x14ac:dyDescent="0.25">
      <c r="A2190" t="s">
        <v>5841</v>
      </c>
      <c r="B2190" s="100" t="s">
        <v>7068</v>
      </c>
      <c r="C2190" s="99" t="s">
        <v>7067</v>
      </c>
      <c r="D2190" s="124">
        <v>15110</v>
      </c>
      <c r="E2190" s="157">
        <f>VLOOKUP(D2190,'SOAT LIQ'!$A$87:$C$3416,3,FALSE)</f>
        <v>5</v>
      </c>
      <c r="F2190" t="s">
        <v>21632</v>
      </c>
    </row>
    <row r="2191" spans="1:6" x14ac:dyDescent="0.25">
      <c r="A2191" t="s">
        <v>5809</v>
      </c>
      <c r="B2191" s="100" t="s">
        <v>7068</v>
      </c>
      <c r="C2191" s="99" t="s">
        <v>7067</v>
      </c>
      <c r="D2191" s="124">
        <v>15110</v>
      </c>
      <c r="E2191" s="157">
        <f>VLOOKUP(D2191,'SOAT LIQ'!$A$87:$C$3416,3,FALSE)</f>
        <v>5</v>
      </c>
      <c r="F2191" t="s">
        <v>21632</v>
      </c>
    </row>
    <row r="2192" spans="1:6" x14ac:dyDescent="0.25">
      <c r="A2192" t="s">
        <v>5031</v>
      </c>
      <c r="B2192" s="100" t="s">
        <v>7068</v>
      </c>
      <c r="C2192" s="99" t="s">
        <v>7067</v>
      </c>
      <c r="D2192" s="124">
        <v>15110</v>
      </c>
      <c r="E2192" s="157">
        <f>VLOOKUP(D2192,'SOAT LIQ'!$A$87:$C$3416,3,FALSE)</f>
        <v>5</v>
      </c>
      <c r="F2192" t="s">
        <v>21632</v>
      </c>
    </row>
    <row r="2193" spans="1:6" x14ac:dyDescent="0.25">
      <c r="A2193" t="s">
        <v>5031</v>
      </c>
      <c r="B2193" s="100" t="s">
        <v>7068</v>
      </c>
      <c r="C2193" s="99" t="s">
        <v>7067</v>
      </c>
      <c r="D2193" s="124">
        <v>15110</v>
      </c>
      <c r="E2193" s="157">
        <f>VLOOKUP(D2193,'SOAT LIQ'!$A$87:$C$3416,3,FALSE)</f>
        <v>5</v>
      </c>
      <c r="F2193" t="s">
        <v>21632</v>
      </c>
    </row>
    <row r="2194" spans="1:6" x14ac:dyDescent="0.25">
      <c r="A2194" t="s">
        <v>5809</v>
      </c>
      <c r="B2194" s="100" t="s">
        <v>7070</v>
      </c>
      <c r="C2194" s="99" t="s">
        <v>7069</v>
      </c>
      <c r="D2194" s="124">
        <v>15110</v>
      </c>
      <c r="E2194" s="157">
        <f>VLOOKUP(D2194,'SOAT LIQ'!$A$87:$C$3416,3,FALSE)</f>
        <v>5</v>
      </c>
      <c r="F2194" t="s">
        <v>21632</v>
      </c>
    </row>
    <row r="2195" spans="1:6" x14ac:dyDescent="0.25">
      <c r="A2195" t="s">
        <v>5841</v>
      </c>
      <c r="B2195" s="100" t="s">
        <v>7070</v>
      </c>
      <c r="C2195" s="99" t="s">
        <v>7069</v>
      </c>
      <c r="D2195" s="124">
        <v>15110</v>
      </c>
      <c r="E2195" s="157">
        <f>VLOOKUP(D2195,'SOAT LIQ'!$A$87:$C$3416,3,FALSE)</f>
        <v>5</v>
      </c>
      <c r="F2195" t="s">
        <v>21632</v>
      </c>
    </row>
    <row r="2196" spans="1:6" x14ac:dyDescent="0.25">
      <c r="A2196" t="s">
        <v>5809</v>
      </c>
      <c r="B2196" s="100" t="s">
        <v>7070</v>
      </c>
      <c r="C2196" s="99" t="s">
        <v>7069</v>
      </c>
      <c r="D2196" s="124">
        <v>15110</v>
      </c>
      <c r="E2196" s="157">
        <f>VLOOKUP(D2196,'SOAT LIQ'!$A$87:$C$3416,3,FALSE)</f>
        <v>5</v>
      </c>
      <c r="F2196" t="s">
        <v>21632</v>
      </c>
    </row>
    <row r="2197" spans="1:6" x14ac:dyDescent="0.25">
      <c r="A2197" t="s">
        <v>5031</v>
      </c>
      <c r="B2197" s="100" t="s">
        <v>7070</v>
      </c>
      <c r="C2197" s="99" t="s">
        <v>7069</v>
      </c>
      <c r="D2197" s="124">
        <v>15110</v>
      </c>
      <c r="E2197" s="157">
        <f>VLOOKUP(D2197,'SOAT LIQ'!$A$87:$C$3416,3,FALSE)</f>
        <v>5</v>
      </c>
      <c r="F2197" t="s">
        <v>21632</v>
      </c>
    </row>
    <row r="2198" spans="1:6" x14ac:dyDescent="0.25">
      <c r="A2198" t="s">
        <v>5031</v>
      </c>
      <c r="B2198" s="100" t="s">
        <v>7070</v>
      </c>
      <c r="C2198" s="99" t="s">
        <v>7069</v>
      </c>
      <c r="D2198" s="124">
        <v>15110</v>
      </c>
      <c r="E2198" s="157">
        <f>VLOOKUP(D2198,'SOAT LIQ'!$A$87:$C$3416,3,FALSE)</f>
        <v>5</v>
      </c>
      <c r="F2198" t="s">
        <v>21632</v>
      </c>
    </row>
    <row r="2199" spans="1:6" x14ac:dyDescent="0.25">
      <c r="A2199" t="s">
        <v>4249</v>
      </c>
      <c r="B2199" s="100" t="s">
        <v>7071</v>
      </c>
      <c r="C2199" s="99" t="s">
        <v>7069</v>
      </c>
      <c r="D2199" s="124">
        <v>15110</v>
      </c>
      <c r="E2199" s="157">
        <f>VLOOKUP(D2199,'SOAT LIQ'!$A$87:$C$3416,3,FALSE)</f>
        <v>5</v>
      </c>
      <c r="F2199" t="s">
        <v>21632</v>
      </c>
    </row>
    <row r="2200" spans="1:6" x14ac:dyDescent="0.25">
      <c r="A2200" t="s">
        <v>5809</v>
      </c>
      <c r="B2200" s="100" t="s">
        <v>7071</v>
      </c>
      <c r="C2200" s="99" t="s">
        <v>7069</v>
      </c>
      <c r="D2200" s="124">
        <v>15110</v>
      </c>
      <c r="E2200" s="157">
        <f>VLOOKUP(D2200,'SOAT LIQ'!$A$87:$C$3416,3,FALSE)</f>
        <v>5</v>
      </c>
      <c r="F2200" t="s">
        <v>21632</v>
      </c>
    </row>
    <row r="2201" spans="1:6" x14ac:dyDescent="0.25">
      <c r="A2201" t="s">
        <v>5841</v>
      </c>
      <c r="B2201" s="100" t="s">
        <v>7071</v>
      </c>
      <c r="C2201" s="99" t="s">
        <v>7069</v>
      </c>
      <c r="D2201" s="124">
        <v>15110</v>
      </c>
      <c r="E2201" s="157">
        <f>VLOOKUP(D2201,'SOAT LIQ'!$A$87:$C$3416,3,FALSE)</f>
        <v>5</v>
      </c>
      <c r="F2201" t="s">
        <v>21632</v>
      </c>
    </row>
    <row r="2202" spans="1:6" x14ac:dyDescent="0.25">
      <c r="A2202" t="s">
        <v>5809</v>
      </c>
      <c r="B2202" s="100" t="s">
        <v>7071</v>
      </c>
      <c r="C2202" s="99" t="s">
        <v>7069</v>
      </c>
      <c r="D2202" s="124">
        <v>15110</v>
      </c>
      <c r="E2202" s="157">
        <f>VLOOKUP(D2202,'SOAT LIQ'!$A$87:$C$3416,3,FALSE)</f>
        <v>5</v>
      </c>
      <c r="F2202" t="s">
        <v>21632</v>
      </c>
    </row>
    <row r="2203" spans="1:6" x14ac:dyDescent="0.25">
      <c r="A2203" t="s">
        <v>5031</v>
      </c>
      <c r="B2203" s="100" t="s">
        <v>7071</v>
      </c>
      <c r="C2203" s="99" t="s">
        <v>7069</v>
      </c>
      <c r="D2203" s="124">
        <v>15110</v>
      </c>
      <c r="E2203" s="157">
        <f>VLOOKUP(D2203,'SOAT LIQ'!$A$87:$C$3416,3,FALSE)</f>
        <v>5</v>
      </c>
      <c r="F2203" t="s">
        <v>21632</v>
      </c>
    </row>
    <row r="2204" spans="1:6" x14ac:dyDescent="0.25">
      <c r="A2204" t="s">
        <v>5031</v>
      </c>
      <c r="B2204" s="100" t="s">
        <v>7071</v>
      </c>
      <c r="C2204" s="99" t="s">
        <v>7069</v>
      </c>
      <c r="D2204" s="124">
        <v>15110</v>
      </c>
      <c r="E2204" s="157">
        <f>VLOOKUP(D2204,'SOAT LIQ'!$A$87:$C$3416,3,FALSE)</f>
        <v>5</v>
      </c>
      <c r="F2204" t="s">
        <v>21632</v>
      </c>
    </row>
    <row r="2205" spans="1:6" x14ac:dyDescent="0.25">
      <c r="A2205" t="s">
        <v>5809</v>
      </c>
      <c r="B2205" s="100" t="s">
        <v>7073</v>
      </c>
      <c r="C2205" s="99" t="s">
        <v>7072</v>
      </c>
      <c r="D2205" s="124">
        <v>16513</v>
      </c>
      <c r="E2205" s="157">
        <f>VLOOKUP(D2205,'SOAT LIQ'!$A$87:$C$3416,3,FALSE)</f>
        <v>7</v>
      </c>
      <c r="F2205" t="s">
        <v>21632</v>
      </c>
    </row>
    <row r="2206" spans="1:6" x14ac:dyDescent="0.25">
      <c r="A2206" t="s">
        <v>5031</v>
      </c>
      <c r="B2206" s="100" t="s">
        <v>7073</v>
      </c>
      <c r="C2206" s="99" t="s">
        <v>7072</v>
      </c>
      <c r="D2206" s="124">
        <v>16513</v>
      </c>
      <c r="E2206" s="157">
        <f>VLOOKUP(D2206,'SOAT LIQ'!$A$87:$C$3416,3,FALSE)</f>
        <v>7</v>
      </c>
      <c r="F2206" t="s">
        <v>21632</v>
      </c>
    </row>
    <row r="2207" spans="1:6" x14ac:dyDescent="0.25">
      <c r="A2207" t="s">
        <v>5745</v>
      </c>
      <c r="B2207" s="100" t="s">
        <v>7073</v>
      </c>
      <c r="C2207" s="99" t="s">
        <v>7072</v>
      </c>
      <c r="D2207" s="124">
        <v>16513</v>
      </c>
      <c r="E2207" s="157">
        <f>VLOOKUP(D2207,'SOAT LIQ'!$A$87:$C$3416,3,FALSE)</f>
        <v>7</v>
      </c>
      <c r="F2207" t="s">
        <v>21632</v>
      </c>
    </row>
    <row r="2208" spans="1:6" x14ac:dyDescent="0.25">
      <c r="A2208" t="s">
        <v>5809</v>
      </c>
      <c r="B2208" s="100" t="s">
        <v>7075</v>
      </c>
      <c r="C2208" s="99" t="s">
        <v>7074</v>
      </c>
      <c r="D2208" s="124">
        <v>16514</v>
      </c>
      <c r="E2208" s="157">
        <f>VLOOKUP(D2208,'SOAT LIQ'!$A$87:$C$3416,3,FALSE)</f>
        <v>9</v>
      </c>
      <c r="F2208" t="s">
        <v>21632</v>
      </c>
    </row>
    <row r="2209" spans="1:6" x14ac:dyDescent="0.25">
      <c r="A2209" t="s">
        <v>5031</v>
      </c>
      <c r="B2209" s="100" t="s">
        <v>7075</v>
      </c>
      <c r="C2209" s="99" t="s">
        <v>7074</v>
      </c>
      <c r="D2209" s="124">
        <v>16514</v>
      </c>
      <c r="E2209" s="157">
        <f>VLOOKUP(D2209,'SOAT LIQ'!$A$87:$C$3416,3,FALSE)</f>
        <v>9</v>
      </c>
      <c r="F2209" t="s">
        <v>21632</v>
      </c>
    </row>
    <row r="2210" spans="1:6" x14ac:dyDescent="0.25">
      <c r="A2210" t="s">
        <v>5745</v>
      </c>
      <c r="B2210" s="100" t="s">
        <v>7075</v>
      </c>
      <c r="C2210" s="99" t="s">
        <v>7074</v>
      </c>
      <c r="D2210" s="124">
        <v>16514</v>
      </c>
      <c r="E2210" s="157">
        <f>VLOOKUP(D2210,'SOAT LIQ'!$A$87:$C$3416,3,FALSE)</f>
        <v>9</v>
      </c>
      <c r="F2210" t="s">
        <v>21632</v>
      </c>
    </row>
    <row r="2211" spans="1:6" x14ac:dyDescent="0.25">
      <c r="A2211" t="s">
        <v>5809</v>
      </c>
      <c r="B2211" s="100" t="s">
        <v>7076</v>
      </c>
      <c r="C2211" s="99" t="s">
        <v>7074</v>
      </c>
      <c r="D2211" s="124">
        <v>16513</v>
      </c>
      <c r="E2211" s="157">
        <f>VLOOKUP(D2211,'SOAT LIQ'!$A$87:$C$3416,3,FALSE)</f>
        <v>7</v>
      </c>
      <c r="F2211" t="s">
        <v>21632</v>
      </c>
    </row>
    <row r="2212" spans="1:6" x14ac:dyDescent="0.25">
      <c r="A2212" t="s">
        <v>5745</v>
      </c>
      <c r="B2212" s="100" t="s">
        <v>7076</v>
      </c>
      <c r="C2212" s="99" t="s">
        <v>7074</v>
      </c>
      <c r="D2212" s="124">
        <v>16513</v>
      </c>
      <c r="E2212" s="157">
        <f>VLOOKUP(D2212,'SOAT LIQ'!$A$87:$C$3416,3,FALSE)</f>
        <v>7</v>
      </c>
      <c r="F2212" t="s">
        <v>21632</v>
      </c>
    </row>
    <row r="2213" spans="1:6" x14ac:dyDescent="0.25">
      <c r="A2213" t="s">
        <v>5031</v>
      </c>
      <c r="B2213" s="100" t="s">
        <v>7076</v>
      </c>
      <c r="C2213" s="99" t="s">
        <v>7074</v>
      </c>
      <c r="D2213" s="124">
        <v>16513</v>
      </c>
      <c r="E2213" s="157">
        <f>VLOOKUP(D2213,'SOAT LIQ'!$A$87:$C$3416,3,FALSE)</f>
        <v>7</v>
      </c>
      <c r="F2213" t="s">
        <v>21632</v>
      </c>
    </row>
    <row r="2214" spans="1:6" x14ac:dyDescent="0.25">
      <c r="A2214" t="s">
        <v>5750</v>
      </c>
      <c r="B2214" s="100" t="s">
        <v>7076</v>
      </c>
      <c r="C2214" s="99" t="s">
        <v>7074</v>
      </c>
      <c r="D2214" s="124">
        <v>16513</v>
      </c>
      <c r="E2214" s="157">
        <f>VLOOKUP(D2214,'SOAT LIQ'!$A$87:$C$3416,3,FALSE)</f>
        <v>7</v>
      </c>
      <c r="F2214" t="s">
        <v>21632</v>
      </c>
    </row>
    <row r="2215" spans="1:6" x14ac:dyDescent="0.25">
      <c r="A2215" t="s">
        <v>5031</v>
      </c>
      <c r="B2215" s="100" t="s">
        <v>7078</v>
      </c>
      <c r="C2215" s="99" t="s">
        <v>7077</v>
      </c>
      <c r="D2215" s="124">
        <v>36306</v>
      </c>
      <c r="E2215" s="157" t="e">
        <f>VLOOKUP(D2215,'SOAT LIQ'!$A$87:$C$3416,3,FALSE)</f>
        <v>#N/A</v>
      </c>
      <c r="F2215" t="s">
        <v>21632</v>
      </c>
    </row>
    <row r="2216" spans="1:6" x14ac:dyDescent="0.25">
      <c r="A2216" t="s">
        <v>5809</v>
      </c>
      <c r="B2216" s="100" t="s">
        <v>7078</v>
      </c>
      <c r="C2216" s="99" t="s">
        <v>7077</v>
      </c>
      <c r="D2216" s="124">
        <v>36306</v>
      </c>
      <c r="E2216" s="157" t="e">
        <f>VLOOKUP(D2216,'SOAT LIQ'!$A$87:$C$3416,3,FALSE)</f>
        <v>#N/A</v>
      </c>
      <c r="F2216" t="s">
        <v>21632</v>
      </c>
    </row>
    <row r="2217" spans="1:6" x14ac:dyDescent="0.25">
      <c r="A2217" t="s">
        <v>5033</v>
      </c>
      <c r="B2217" s="100" t="s">
        <v>7078</v>
      </c>
      <c r="C2217" s="99" t="s">
        <v>7077</v>
      </c>
      <c r="D2217" s="124">
        <v>36306</v>
      </c>
      <c r="E2217" s="157" t="e">
        <f>VLOOKUP(D2217,'SOAT LIQ'!$A$87:$C$3416,3,FALSE)</f>
        <v>#N/A</v>
      </c>
    </row>
    <row r="2218" spans="1:6" x14ac:dyDescent="0.25">
      <c r="A2218" t="s">
        <v>5031</v>
      </c>
      <c r="B2218" s="100" t="s">
        <v>7078</v>
      </c>
      <c r="C2218" s="99" t="s">
        <v>7077</v>
      </c>
      <c r="D2218" s="124">
        <v>36306</v>
      </c>
      <c r="E2218" s="157" t="e">
        <f>VLOOKUP(D2218,'SOAT LIQ'!$A$87:$C$3416,3,FALSE)</f>
        <v>#N/A</v>
      </c>
      <c r="F2218" t="s">
        <v>21632</v>
      </c>
    </row>
    <row r="2219" spans="1:6" x14ac:dyDescent="0.25">
      <c r="A2219" t="s">
        <v>5031</v>
      </c>
      <c r="B2219" s="100" t="s">
        <v>7079</v>
      </c>
      <c r="C2219" s="99" t="s">
        <v>7080</v>
      </c>
      <c r="D2219" s="124">
        <v>36616</v>
      </c>
      <c r="E2219" s="157" t="e">
        <f>VLOOKUP(D2219,'SOAT LIQ'!$A$87:$C$3416,3,FALSE)</f>
        <v>#N/A</v>
      </c>
      <c r="F2219" t="s">
        <v>21632</v>
      </c>
    </row>
    <row r="2220" spans="1:6" x14ac:dyDescent="0.25">
      <c r="A2220" t="s">
        <v>5841</v>
      </c>
      <c r="B2220" s="100" t="s">
        <v>7079</v>
      </c>
      <c r="C2220" s="99" t="s">
        <v>7080</v>
      </c>
      <c r="D2220" s="124">
        <v>36616</v>
      </c>
      <c r="E2220" s="157" t="e">
        <f>VLOOKUP(D2220,'SOAT LIQ'!$A$87:$C$3416,3,FALSE)</f>
        <v>#N/A</v>
      </c>
    </row>
    <row r="2221" spans="1:6" x14ac:dyDescent="0.25">
      <c r="A2221" t="s">
        <v>5033</v>
      </c>
      <c r="B2221" s="100" t="s">
        <v>7079</v>
      </c>
      <c r="C2221" s="99" t="s">
        <v>7080</v>
      </c>
      <c r="D2221" s="124">
        <v>36616</v>
      </c>
      <c r="E2221" s="157" t="e">
        <f>VLOOKUP(D2221,'SOAT LIQ'!$A$87:$C$3416,3,FALSE)</f>
        <v>#N/A</v>
      </c>
    </row>
    <row r="2222" spans="1:6" x14ac:dyDescent="0.25">
      <c r="A2222" t="s">
        <v>5809</v>
      </c>
      <c r="B2222" s="100" t="s">
        <v>7081</v>
      </c>
      <c r="C2222" s="99" t="s">
        <v>7080</v>
      </c>
      <c r="D2222" s="124">
        <v>36616</v>
      </c>
      <c r="E2222" s="157" t="e">
        <f>VLOOKUP(D2222,'SOAT LIQ'!$A$87:$C$3416,3,FALSE)</f>
        <v>#N/A</v>
      </c>
      <c r="F2222" t="s">
        <v>21632</v>
      </c>
    </row>
    <row r="2223" spans="1:6" x14ac:dyDescent="0.25">
      <c r="A2223" t="s">
        <v>5841</v>
      </c>
      <c r="B2223" s="100" t="s">
        <v>7081</v>
      </c>
      <c r="C2223" s="99" t="s">
        <v>7080</v>
      </c>
      <c r="D2223" s="124">
        <v>36616</v>
      </c>
      <c r="E2223" s="157" t="e">
        <f>VLOOKUP(D2223,'SOAT LIQ'!$A$87:$C$3416,3,FALSE)</f>
        <v>#N/A</v>
      </c>
    </row>
    <row r="2224" spans="1:6" x14ac:dyDescent="0.25">
      <c r="A2224" t="s">
        <v>5031</v>
      </c>
      <c r="B2224" s="100" t="s">
        <v>7081</v>
      </c>
      <c r="C2224" s="99" t="s">
        <v>7080</v>
      </c>
      <c r="D2224" s="124">
        <v>36616</v>
      </c>
      <c r="E2224" s="157" t="e">
        <f>VLOOKUP(D2224,'SOAT LIQ'!$A$87:$C$3416,3,FALSE)</f>
        <v>#N/A</v>
      </c>
      <c r="F2224" t="s">
        <v>21632</v>
      </c>
    </row>
    <row r="2225" spans="1:6" x14ac:dyDescent="0.25">
      <c r="A2225" t="s">
        <v>5809</v>
      </c>
      <c r="B2225" s="100" t="s">
        <v>7083</v>
      </c>
      <c r="C2225" s="99" t="s">
        <v>7082</v>
      </c>
      <c r="D2225" s="124">
        <v>16510</v>
      </c>
      <c r="E2225" s="157">
        <f>VLOOKUP(D2225,'SOAT LIQ'!$A$87:$C$3416,3,FALSE)</f>
        <v>7</v>
      </c>
      <c r="F2225" t="s">
        <v>21632</v>
      </c>
    </row>
    <row r="2226" spans="1:6" x14ac:dyDescent="0.25">
      <c r="A2226" t="s">
        <v>4339</v>
      </c>
      <c r="B2226" s="100" t="s">
        <v>7083</v>
      </c>
      <c r="C2226" s="99" t="s">
        <v>7082</v>
      </c>
      <c r="D2226" s="124">
        <v>16510</v>
      </c>
      <c r="E2226" s="157">
        <f>VLOOKUP(D2226,'SOAT LIQ'!$A$87:$C$3416,3,FALSE)</f>
        <v>7</v>
      </c>
      <c r="F2226" t="s">
        <v>21632</v>
      </c>
    </row>
    <row r="2227" spans="1:6" x14ac:dyDescent="0.25">
      <c r="A2227" t="s">
        <v>5031</v>
      </c>
      <c r="B2227" s="100" t="s">
        <v>7083</v>
      </c>
      <c r="C2227" s="99" t="s">
        <v>7082</v>
      </c>
      <c r="D2227" s="124">
        <v>16510</v>
      </c>
      <c r="E2227" s="157">
        <f>VLOOKUP(D2227,'SOAT LIQ'!$A$87:$C$3416,3,FALSE)</f>
        <v>7</v>
      </c>
      <c r="F2227" t="s">
        <v>21632</v>
      </c>
    </row>
    <row r="2228" spans="1:6" x14ac:dyDescent="0.25">
      <c r="A2228" t="s">
        <v>5809</v>
      </c>
      <c r="B2228" s="100" t="s">
        <v>7085</v>
      </c>
      <c r="C2228" s="99" t="s">
        <v>7084</v>
      </c>
      <c r="D2228" s="124">
        <v>16510</v>
      </c>
      <c r="E2228" s="157">
        <f>VLOOKUP(D2228,'SOAT LIQ'!$A$87:$C$3416,3,FALSE)</f>
        <v>7</v>
      </c>
      <c r="F2228" t="s">
        <v>21632</v>
      </c>
    </row>
    <row r="2229" spans="1:6" x14ac:dyDescent="0.25">
      <c r="A2229" t="s">
        <v>5031</v>
      </c>
      <c r="B2229" s="100" t="s">
        <v>7085</v>
      </c>
      <c r="C2229" s="99" t="s">
        <v>7084</v>
      </c>
      <c r="D2229" s="124">
        <v>16510</v>
      </c>
      <c r="E2229" s="157">
        <f>VLOOKUP(D2229,'SOAT LIQ'!$A$87:$C$3416,3,FALSE)</f>
        <v>7</v>
      </c>
      <c r="F2229" t="s">
        <v>21632</v>
      </c>
    </row>
    <row r="2230" spans="1:6" x14ac:dyDescent="0.25">
      <c r="A2230" t="s">
        <v>5809</v>
      </c>
      <c r="B2230" s="100" t="s">
        <v>7087</v>
      </c>
      <c r="C2230" s="99" t="s">
        <v>7086</v>
      </c>
      <c r="D2230" s="124">
        <v>16512</v>
      </c>
      <c r="E2230" s="157">
        <f>VLOOKUP(D2230,'SOAT LIQ'!$A$87:$C$3416,3,FALSE)</f>
        <v>9</v>
      </c>
      <c r="F2230" t="s">
        <v>21632</v>
      </c>
    </row>
    <row r="2231" spans="1:6" x14ac:dyDescent="0.25">
      <c r="A2231" t="s">
        <v>5031</v>
      </c>
      <c r="B2231" s="100" t="s">
        <v>7087</v>
      </c>
      <c r="C2231" s="99" t="s">
        <v>7086</v>
      </c>
      <c r="D2231" s="124">
        <v>16512</v>
      </c>
      <c r="E2231" s="157">
        <f>VLOOKUP(D2231,'SOAT LIQ'!$A$87:$C$3416,3,FALSE)</f>
        <v>9</v>
      </c>
      <c r="F2231" t="s">
        <v>21632</v>
      </c>
    </row>
    <row r="2232" spans="1:6" x14ac:dyDescent="0.25">
      <c r="A2232" t="s">
        <v>5809</v>
      </c>
      <c r="B2232" s="100" t="s">
        <v>7089</v>
      </c>
      <c r="C2232" s="99" t="s">
        <v>7088</v>
      </c>
      <c r="D2232" s="124">
        <v>16518</v>
      </c>
      <c r="E2232" s="157">
        <f>VLOOKUP(D2232,'SOAT LIQ'!$A$87:$C$3416,3,FALSE)</f>
        <v>10</v>
      </c>
      <c r="F2232" t="s">
        <v>21632</v>
      </c>
    </row>
    <row r="2233" spans="1:6" x14ac:dyDescent="0.25">
      <c r="A2233" t="s">
        <v>4339</v>
      </c>
      <c r="B2233" s="100" t="s">
        <v>7089</v>
      </c>
      <c r="C2233" s="99" t="s">
        <v>7088</v>
      </c>
      <c r="D2233" s="124">
        <v>16518</v>
      </c>
      <c r="E2233" s="157">
        <f>VLOOKUP(D2233,'SOAT LIQ'!$A$87:$C$3416,3,FALSE)</f>
        <v>10</v>
      </c>
      <c r="F2233" t="s">
        <v>21632</v>
      </c>
    </row>
    <row r="2234" spans="1:6" x14ac:dyDescent="0.25">
      <c r="A2234" t="s">
        <v>5031</v>
      </c>
      <c r="B2234" s="100" t="s">
        <v>7089</v>
      </c>
      <c r="C2234" s="99" t="s">
        <v>7088</v>
      </c>
      <c r="D2234" s="124">
        <v>16518</v>
      </c>
      <c r="E2234" s="157">
        <f>VLOOKUP(D2234,'SOAT LIQ'!$A$87:$C$3416,3,FALSE)</f>
        <v>10</v>
      </c>
      <c r="F2234" t="s">
        <v>21632</v>
      </c>
    </row>
    <row r="2235" spans="1:6" x14ac:dyDescent="0.25">
      <c r="A2235" t="s">
        <v>5809</v>
      </c>
      <c r="B2235" s="100" t="s">
        <v>7091</v>
      </c>
      <c r="C2235" s="99" t="s">
        <v>7090</v>
      </c>
      <c r="D2235" s="124">
        <v>16518</v>
      </c>
      <c r="E2235" s="157">
        <f>VLOOKUP(D2235,'SOAT LIQ'!$A$87:$C$3416,3,FALSE)</f>
        <v>10</v>
      </c>
      <c r="F2235" t="s">
        <v>21632</v>
      </c>
    </row>
    <row r="2236" spans="1:6" x14ac:dyDescent="0.25">
      <c r="A2236" t="s">
        <v>5031</v>
      </c>
      <c r="B2236" s="100" t="s">
        <v>7091</v>
      </c>
      <c r="C2236" s="99" t="s">
        <v>7090</v>
      </c>
      <c r="D2236" s="124">
        <v>16518</v>
      </c>
      <c r="E2236" s="157">
        <f>VLOOKUP(D2236,'SOAT LIQ'!$A$87:$C$3416,3,FALSE)</f>
        <v>10</v>
      </c>
      <c r="F2236" t="s">
        <v>21632</v>
      </c>
    </row>
    <row r="2237" spans="1:6" x14ac:dyDescent="0.25">
      <c r="A2237" t="s">
        <v>5809</v>
      </c>
      <c r="B2237" s="100" t="s">
        <v>7093</v>
      </c>
      <c r="C2237" s="99" t="s">
        <v>7092</v>
      </c>
      <c r="D2237" s="124">
        <v>16518</v>
      </c>
      <c r="E2237" s="157">
        <f>VLOOKUP(D2237,'SOAT LIQ'!$A$87:$C$3416,3,FALSE)</f>
        <v>10</v>
      </c>
      <c r="F2237" t="s">
        <v>21632</v>
      </c>
    </row>
    <row r="2238" spans="1:6" x14ac:dyDescent="0.25">
      <c r="A2238" t="s">
        <v>5031</v>
      </c>
      <c r="B2238" s="100" t="s">
        <v>7093</v>
      </c>
      <c r="C2238" s="99" t="s">
        <v>7092</v>
      </c>
      <c r="D2238" s="124">
        <v>16518</v>
      </c>
      <c r="E2238" s="157">
        <f>VLOOKUP(D2238,'SOAT LIQ'!$A$87:$C$3416,3,FALSE)</f>
        <v>10</v>
      </c>
      <c r="F2238" t="s">
        <v>21632</v>
      </c>
    </row>
    <row r="2239" spans="1:6" x14ac:dyDescent="0.25">
      <c r="A2239" t="s">
        <v>5809</v>
      </c>
      <c r="B2239" s="100" t="s">
        <v>7095</v>
      </c>
      <c r="C2239" s="99" t="s">
        <v>7094</v>
      </c>
      <c r="D2239" s="124">
        <v>16518</v>
      </c>
      <c r="E2239" s="157">
        <f>VLOOKUP(D2239,'SOAT LIQ'!$A$87:$C$3416,3,FALSE)</f>
        <v>10</v>
      </c>
      <c r="F2239" t="s">
        <v>21632</v>
      </c>
    </row>
    <row r="2240" spans="1:6" x14ac:dyDescent="0.25">
      <c r="A2240" t="s">
        <v>5031</v>
      </c>
      <c r="B2240" s="100" t="s">
        <v>7095</v>
      </c>
      <c r="C2240" s="99" t="s">
        <v>7094</v>
      </c>
      <c r="D2240" s="124">
        <v>16518</v>
      </c>
      <c r="E2240" s="157">
        <f>VLOOKUP(D2240,'SOAT LIQ'!$A$87:$C$3416,3,FALSE)</f>
        <v>10</v>
      </c>
      <c r="F2240" t="s">
        <v>21632</v>
      </c>
    </row>
    <row r="2241" spans="1:6" x14ac:dyDescent="0.25">
      <c r="A2241" t="s">
        <v>5809</v>
      </c>
      <c r="B2241" s="100" t="s">
        <v>7097</v>
      </c>
      <c r="C2241" s="99" t="s">
        <v>7096</v>
      </c>
      <c r="D2241" s="124">
        <v>16511</v>
      </c>
      <c r="E2241" s="157">
        <f>VLOOKUP(D2241,'SOAT LIQ'!$A$87:$C$3416,3,FALSE)</f>
        <v>5</v>
      </c>
      <c r="F2241" t="s">
        <v>21632</v>
      </c>
    </row>
    <row r="2242" spans="1:6" x14ac:dyDescent="0.25">
      <c r="A2242" t="s">
        <v>5033</v>
      </c>
      <c r="B2242" s="100" t="s">
        <v>7097</v>
      </c>
      <c r="C2242" s="99" t="s">
        <v>7096</v>
      </c>
      <c r="D2242" s="124">
        <v>16511</v>
      </c>
      <c r="E2242" s="157">
        <f>VLOOKUP(D2242,'SOAT LIQ'!$A$87:$C$3416,3,FALSE)</f>
        <v>5</v>
      </c>
      <c r="F2242" t="s">
        <v>21632</v>
      </c>
    </row>
    <row r="2243" spans="1:6" x14ac:dyDescent="0.25">
      <c r="A2243" t="s">
        <v>5809</v>
      </c>
      <c r="B2243" s="100" t="s">
        <v>7097</v>
      </c>
      <c r="C2243" s="99" t="s">
        <v>7096</v>
      </c>
      <c r="D2243" s="124">
        <v>16511</v>
      </c>
      <c r="E2243" s="157">
        <f>VLOOKUP(D2243,'SOAT LIQ'!$A$87:$C$3416,3,FALSE)</f>
        <v>5</v>
      </c>
      <c r="F2243" t="s">
        <v>21632</v>
      </c>
    </row>
    <row r="2244" spans="1:6" x14ac:dyDescent="0.25">
      <c r="A2244" t="s">
        <v>5031</v>
      </c>
      <c r="B2244" s="100" t="s">
        <v>7097</v>
      </c>
      <c r="C2244" s="99" t="s">
        <v>7096</v>
      </c>
      <c r="D2244" s="124">
        <v>16511</v>
      </c>
      <c r="E2244" s="157">
        <f>VLOOKUP(D2244,'SOAT LIQ'!$A$87:$C$3416,3,FALSE)</f>
        <v>5</v>
      </c>
      <c r="F2244" t="s">
        <v>21632</v>
      </c>
    </row>
    <row r="2245" spans="1:6" x14ac:dyDescent="0.25">
      <c r="A2245" t="s">
        <v>5809</v>
      </c>
      <c r="B2245" s="100" t="s">
        <v>7098</v>
      </c>
      <c r="C2245" s="99" t="s">
        <v>7096</v>
      </c>
      <c r="D2245" s="124">
        <v>16518</v>
      </c>
      <c r="E2245" s="157">
        <f>VLOOKUP(D2245,'SOAT LIQ'!$A$87:$C$3416,3,FALSE)</f>
        <v>10</v>
      </c>
      <c r="F2245" t="s">
        <v>21632</v>
      </c>
    </row>
    <row r="2246" spans="1:6" x14ac:dyDescent="0.25">
      <c r="A2246" t="s">
        <v>5031</v>
      </c>
      <c r="B2246" s="100" t="s">
        <v>7098</v>
      </c>
      <c r="C2246" s="99" t="s">
        <v>7096</v>
      </c>
      <c r="D2246" s="124">
        <v>16518</v>
      </c>
      <c r="E2246" s="157">
        <f>VLOOKUP(D2246,'SOAT LIQ'!$A$87:$C$3416,3,FALSE)</f>
        <v>10</v>
      </c>
      <c r="F2246" t="s">
        <v>21632</v>
      </c>
    </row>
    <row r="2247" spans="1:6" x14ac:dyDescent="0.25">
      <c r="A2247" t="s">
        <v>5031</v>
      </c>
      <c r="B2247" s="100" t="s">
        <v>7099</v>
      </c>
      <c r="C2247" s="99" t="s">
        <v>6916</v>
      </c>
      <c r="D2247" s="124">
        <v>36607</v>
      </c>
      <c r="E2247" s="157" t="e">
        <f>VLOOKUP(D2247,'SOAT LIQ'!$A$87:$C$3416,3,FALSE)</f>
        <v>#N/A</v>
      </c>
      <c r="F2247" t="s">
        <v>21632</v>
      </c>
    </row>
    <row r="2248" spans="1:6" x14ac:dyDescent="0.25">
      <c r="A2248" t="s">
        <v>5841</v>
      </c>
      <c r="B2248" s="100" t="s">
        <v>7099</v>
      </c>
      <c r="C2248" s="99" t="s">
        <v>6916</v>
      </c>
      <c r="D2248" s="124">
        <v>36607</v>
      </c>
      <c r="E2248" s="157" t="e">
        <f>VLOOKUP(D2248,'SOAT LIQ'!$A$87:$C$3416,3,FALSE)</f>
        <v>#N/A</v>
      </c>
    </row>
    <row r="2249" spans="1:6" x14ac:dyDescent="0.25">
      <c r="A2249" t="s">
        <v>5033</v>
      </c>
      <c r="B2249" s="100" t="s">
        <v>7099</v>
      </c>
      <c r="C2249" s="99" t="s">
        <v>6916</v>
      </c>
      <c r="D2249" s="124">
        <v>36607</v>
      </c>
      <c r="E2249" s="157" t="e">
        <f>VLOOKUP(D2249,'SOAT LIQ'!$A$87:$C$3416,3,FALSE)</f>
        <v>#N/A</v>
      </c>
    </row>
    <row r="2250" spans="1:6" x14ac:dyDescent="0.25">
      <c r="A2250" t="s">
        <v>5809</v>
      </c>
      <c r="B2250" s="100" t="s">
        <v>7099</v>
      </c>
      <c r="C2250" s="99" t="s">
        <v>6916</v>
      </c>
      <c r="D2250" s="124">
        <v>36607</v>
      </c>
      <c r="E2250" s="157" t="e">
        <f>VLOOKUP(D2250,'SOAT LIQ'!$A$87:$C$3416,3,FALSE)</f>
        <v>#N/A</v>
      </c>
      <c r="F2250" t="s">
        <v>21632</v>
      </c>
    </row>
    <row r="2251" spans="1:6" x14ac:dyDescent="0.25">
      <c r="A2251" t="s">
        <v>5031</v>
      </c>
      <c r="B2251" s="100" t="s">
        <v>7100</v>
      </c>
      <c r="C2251" s="99" t="s">
        <v>7101</v>
      </c>
      <c r="D2251" s="124">
        <v>36613</v>
      </c>
      <c r="E2251" s="157" t="e">
        <f>VLOOKUP(D2251,'SOAT LIQ'!$A$87:$C$3416,3,FALSE)</f>
        <v>#N/A</v>
      </c>
      <c r="F2251" t="s">
        <v>21632</v>
      </c>
    </row>
    <row r="2252" spans="1:6" x14ac:dyDescent="0.25">
      <c r="A2252" t="s">
        <v>5841</v>
      </c>
      <c r="B2252" s="100" t="s">
        <v>7100</v>
      </c>
      <c r="C2252" s="99" t="s">
        <v>7101</v>
      </c>
      <c r="D2252" s="124">
        <v>36613</v>
      </c>
      <c r="E2252" s="157" t="e">
        <f>VLOOKUP(D2252,'SOAT LIQ'!$A$87:$C$3416,3,FALSE)</f>
        <v>#N/A</v>
      </c>
    </row>
    <row r="2253" spans="1:6" x14ac:dyDescent="0.25">
      <c r="A2253" t="s">
        <v>5033</v>
      </c>
      <c r="B2253" s="100" t="s">
        <v>7100</v>
      </c>
      <c r="C2253" s="99" t="s">
        <v>7101</v>
      </c>
      <c r="D2253" s="124">
        <v>36613</v>
      </c>
      <c r="E2253" s="157" t="e">
        <f>VLOOKUP(D2253,'SOAT LIQ'!$A$87:$C$3416,3,FALSE)</f>
        <v>#N/A</v>
      </c>
    </row>
    <row r="2254" spans="1:6" x14ac:dyDescent="0.25">
      <c r="A2254" t="s">
        <v>5809</v>
      </c>
      <c r="B2254" s="100" t="s">
        <v>7100</v>
      </c>
      <c r="C2254" s="99" t="s">
        <v>7101</v>
      </c>
      <c r="D2254" s="124">
        <v>36613</v>
      </c>
      <c r="E2254" s="157" t="e">
        <f>VLOOKUP(D2254,'SOAT LIQ'!$A$87:$C$3416,3,FALSE)</f>
        <v>#N/A</v>
      </c>
      <c r="F2254" t="s">
        <v>21632</v>
      </c>
    </row>
    <row r="2255" spans="1:6" x14ac:dyDescent="0.25">
      <c r="A2255" t="s">
        <v>7102</v>
      </c>
      <c r="B2255" s="100" t="s">
        <v>7104</v>
      </c>
      <c r="C2255" s="99" t="s">
        <v>7103</v>
      </c>
      <c r="D2255" s="124">
        <v>36508</v>
      </c>
      <c r="E2255" s="157" t="e">
        <f>VLOOKUP(D2255,'SOAT LIQ'!$A$87:$C$3416,3,FALSE)</f>
        <v>#N/A</v>
      </c>
    </row>
    <row r="2256" spans="1:6" x14ac:dyDescent="0.25">
      <c r="A2256" t="s">
        <v>5809</v>
      </c>
      <c r="B2256" s="100" t="s">
        <v>7104</v>
      </c>
      <c r="C2256" s="99" t="s">
        <v>7103</v>
      </c>
      <c r="D2256" s="124">
        <v>36508</v>
      </c>
      <c r="E2256" s="157" t="e">
        <f>VLOOKUP(D2256,'SOAT LIQ'!$A$87:$C$3416,3,FALSE)</f>
        <v>#N/A</v>
      </c>
      <c r="F2256" t="s">
        <v>21632</v>
      </c>
    </row>
    <row r="2257" spans="1:6" x14ac:dyDescent="0.25">
      <c r="A2257" t="s">
        <v>5031</v>
      </c>
      <c r="B2257" s="100" t="s">
        <v>7104</v>
      </c>
      <c r="C2257" s="99" t="s">
        <v>7103</v>
      </c>
      <c r="D2257" s="124">
        <v>36508</v>
      </c>
      <c r="E2257" s="157" t="e">
        <f>VLOOKUP(D2257,'SOAT LIQ'!$A$87:$C$3416,3,FALSE)</f>
        <v>#N/A</v>
      </c>
      <c r="F2257" t="s">
        <v>21632</v>
      </c>
    </row>
    <row r="2258" spans="1:6" x14ac:dyDescent="0.25">
      <c r="A2258" t="s">
        <v>7102</v>
      </c>
      <c r="B2258" s="100" t="s">
        <v>7105</v>
      </c>
      <c r="C2258" s="100"/>
      <c r="D2258" s="124"/>
      <c r="E2258" s="157" t="e">
        <f>VLOOKUP(D2258,'SOAT LIQ'!$A$87:$C$3416,3,FALSE)</f>
        <v>#N/A</v>
      </c>
    </row>
    <row r="2259" spans="1:6" x14ac:dyDescent="0.25">
      <c r="A2259" t="s">
        <v>5841</v>
      </c>
      <c r="B2259" s="100" t="s">
        <v>7105</v>
      </c>
      <c r="C2259" s="100"/>
      <c r="D2259" s="124"/>
      <c r="E2259" s="157" t="e">
        <f>VLOOKUP(D2259,'SOAT LIQ'!$A$87:$C$3416,3,FALSE)</f>
        <v>#N/A</v>
      </c>
    </row>
    <row r="2260" spans="1:6" x14ac:dyDescent="0.25">
      <c r="A2260" t="s">
        <v>5841</v>
      </c>
      <c r="B2260" s="100" t="s">
        <v>7106</v>
      </c>
      <c r="C2260" s="100"/>
      <c r="D2260" s="124"/>
      <c r="E2260" s="157" t="e">
        <f>VLOOKUP(D2260,'SOAT LIQ'!$A$87:$C$3416,3,FALSE)</f>
        <v>#N/A</v>
      </c>
    </row>
    <row r="2261" spans="1:6" x14ac:dyDescent="0.25">
      <c r="A2261" t="s">
        <v>7102</v>
      </c>
      <c r="B2261" s="100" t="s">
        <v>7106</v>
      </c>
      <c r="C2261" s="100"/>
      <c r="D2261" s="124"/>
      <c r="E2261" s="157" t="e">
        <f>VLOOKUP(D2261,'SOAT LIQ'!$A$87:$C$3416,3,FALSE)</f>
        <v>#N/A</v>
      </c>
    </row>
    <row r="2262" spans="1:6" x14ac:dyDescent="0.25">
      <c r="A2262" t="s">
        <v>7102</v>
      </c>
      <c r="B2262" s="100" t="s">
        <v>7107</v>
      </c>
      <c r="C2262" s="100"/>
      <c r="D2262" s="124"/>
      <c r="E2262" s="157" t="e">
        <f>VLOOKUP(D2262,'SOAT LIQ'!$A$87:$C$3416,3,FALSE)</f>
        <v>#N/A</v>
      </c>
    </row>
    <row r="2263" spans="1:6" x14ac:dyDescent="0.25">
      <c r="A2263" t="s">
        <v>5841</v>
      </c>
      <c r="B2263" s="100" t="s">
        <v>7107</v>
      </c>
      <c r="C2263" s="100"/>
      <c r="D2263" s="124"/>
      <c r="E2263" s="157" t="e">
        <f>VLOOKUP(D2263,'SOAT LIQ'!$A$87:$C$3416,3,FALSE)</f>
        <v>#N/A</v>
      </c>
    </row>
    <row r="2264" spans="1:6" x14ac:dyDescent="0.25">
      <c r="A2264" t="s">
        <v>7102</v>
      </c>
      <c r="B2264" s="100" t="s">
        <v>7108</v>
      </c>
      <c r="C2264" s="99" t="s">
        <v>7103</v>
      </c>
      <c r="D2264" s="124">
        <v>36502</v>
      </c>
      <c r="E2264" s="157" t="e">
        <f>VLOOKUP(D2264,'SOAT LIQ'!$A$87:$C$3416,3,FALSE)</f>
        <v>#N/A</v>
      </c>
    </row>
    <row r="2265" spans="1:6" x14ac:dyDescent="0.25">
      <c r="A2265" t="s">
        <v>7102</v>
      </c>
      <c r="B2265" s="100" t="s">
        <v>7109</v>
      </c>
      <c r="C2265" s="99" t="s">
        <v>7103</v>
      </c>
      <c r="D2265" s="124">
        <v>36509</v>
      </c>
      <c r="E2265" s="157" t="e">
        <f>VLOOKUP(D2265,'SOAT LIQ'!$A$87:$C$3416,3,FALSE)</f>
        <v>#N/A</v>
      </c>
    </row>
    <row r="2266" spans="1:6" x14ac:dyDescent="0.25">
      <c r="A2266" t="s">
        <v>5841</v>
      </c>
      <c r="B2266" s="100" t="s">
        <v>7109</v>
      </c>
      <c r="C2266" s="99" t="s">
        <v>7103</v>
      </c>
      <c r="D2266" s="124">
        <v>36509</v>
      </c>
      <c r="E2266" s="157" t="e">
        <f>VLOOKUP(D2266,'SOAT LIQ'!$A$87:$C$3416,3,FALSE)</f>
        <v>#N/A</v>
      </c>
    </row>
    <row r="2267" spans="1:6" x14ac:dyDescent="0.25">
      <c r="A2267" t="s">
        <v>7102</v>
      </c>
      <c r="B2267" s="100" t="s">
        <v>7110</v>
      </c>
      <c r="C2267" s="100"/>
      <c r="D2267" s="124"/>
      <c r="E2267" s="157" t="e">
        <f>VLOOKUP(D2267,'SOAT LIQ'!$A$87:$C$3416,3,FALSE)</f>
        <v>#N/A</v>
      </c>
    </row>
    <row r="2268" spans="1:6" x14ac:dyDescent="0.25">
      <c r="A2268" t="s">
        <v>5841</v>
      </c>
      <c r="B2268" s="100" t="s">
        <v>7111</v>
      </c>
      <c r="C2268" s="100"/>
      <c r="D2268" s="124"/>
      <c r="E2268" s="157" t="e">
        <f>VLOOKUP(D2268,'SOAT LIQ'!$A$87:$C$3416,3,FALSE)</f>
        <v>#N/A</v>
      </c>
    </row>
    <row r="2269" spans="1:6" x14ac:dyDescent="0.25">
      <c r="A2269" t="s">
        <v>5841</v>
      </c>
      <c r="B2269" s="100" t="s">
        <v>7112</v>
      </c>
      <c r="C2269" s="100"/>
      <c r="D2269" s="124"/>
      <c r="E2269" s="157" t="e">
        <f>VLOOKUP(D2269,'SOAT LIQ'!$A$87:$C$3416,3,FALSE)</f>
        <v>#N/A</v>
      </c>
    </row>
    <row r="2270" spans="1:6" x14ac:dyDescent="0.25">
      <c r="A2270" t="s">
        <v>7102</v>
      </c>
      <c r="B2270" s="100" t="s">
        <v>7113</v>
      </c>
      <c r="C2270" s="99" t="s">
        <v>7103</v>
      </c>
      <c r="D2270" s="124">
        <v>36502</v>
      </c>
      <c r="E2270" s="157" t="e">
        <f>VLOOKUP(D2270,'SOAT LIQ'!$A$87:$C$3416,3,FALSE)</f>
        <v>#N/A</v>
      </c>
    </row>
    <row r="2271" spans="1:6" x14ac:dyDescent="0.25">
      <c r="A2271" t="s">
        <v>5841</v>
      </c>
      <c r="B2271" s="100" t="s">
        <v>7114</v>
      </c>
      <c r="C2271" s="100"/>
      <c r="D2271" s="124"/>
      <c r="E2271" s="157" t="e">
        <f>VLOOKUP(D2271,'SOAT LIQ'!$A$87:$C$3416,3,FALSE)</f>
        <v>#N/A</v>
      </c>
    </row>
    <row r="2272" spans="1:6" x14ac:dyDescent="0.25">
      <c r="A2272" t="s">
        <v>5841</v>
      </c>
      <c r="B2272" s="100" t="s">
        <v>7115</v>
      </c>
      <c r="C2272" s="100"/>
      <c r="D2272" s="124"/>
      <c r="E2272" s="157" t="e">
        <f>VLOOKUP(D2272,'SOAT LIQ'!$A$87:$C$3416,3,FALSE)</f>
        <v>#N/A</v>
      </c>
    </row>
    <row r="2273" spans="1:6" x14ac:dyDescent="0.25">
      <c r="A2273" t="s">
        <v>5841</v>
      </c>
      <c r="B2273" s="100" t="s">
        <v>7116</v>
      </c>
      <c r="C2273" s="100"/>
      <c r="D2273" s="124"/>
      <c r="E2273" s="157" t="e">
        <f>VLOOKUP(D2273,'SOAT LIQ'!$A$87:$C$3416,3,FALSE)</f>
        <v>#N/A</v>
      </c>
    </row>
    <row r="2274" spans="1:6" x14ac:dyDescent="0.25">
      <c r="A2274" t="s">
        <v>4249</v>
      </c>
      <c r="B2274" s="100" t="s">
        <v>7118</v>
      </c>
      <c r="C2274" s="99" t="s">
        <v>7117</v>
      </c>
      <c r="D2274" s="124">
        <v>36704</v>
      </c>
      <c r="E2274" s="157" t="e">
        <f>VLOOKUP(D2274,'SOAT LIQ'!$A$87:$C$3416,3,FALSE)</f>
        <v>#N/A</v>
      </c>
    </row>
    <row r="2275" spans="1:6" x14ac:dyDescent="0.25">
      <c r="A2275" t="s">
        <v>5031</v>
      </c>
      <c r="B2275" s="100" t="s">
        <v>7118</v>
      </c>
      <c r="C2275" s="99" t="s">
        <v>7117</v>
      </c>
      <c r="D2275" s="124">
        <v>36704</v>
      </c>
      <c r="E2275" s="157" t="e">
        <f>VLOOKUP(D2275,'SOAT LIQ'!$A$87:$C$3416,3,FALSE)</f>
        <v>#N/A</v>
      </c>
      <c r="F2275" t="s">
        <v>21632</v>
      </c>
    </row>
    <row r="2276" spans="1:6" x14ac:dyDescent="0.25">
      <c r="A2276" t="s">
        <v>5841</v>
      </c>
      <c r="B2276" s="100" t="s">
        <v>7118</v>
      </c>
      <c r="C2276" s="99" t="s">
        <v>7117</v>
      </c>
      <c r="D2276" s="124">
        <v>36704</v>
      </c>
      <c r="E2276" s="157" t="e">
        <f>VLOOKUP(D2276,'SOAT LIQ'!$A$87:$C$3416,3,FALSE)</f>
        <v>#N/A</v>
      </c>
    </row>
    <row r="2277" spans="1:6" x14ac:dyDescent="0.25">
      <c r="A2277" t="s">
        <v>7102</v>
      </c>
      <c r="B2277" s="100" t="s">
        <v>7118</v>
      </c>
      <c r="C2277" s="99" t="s">
        <v>7117</v>
      </c>
      <c r="D2277" s="124">
        <v>36704</v>
      </c>
      <c r="E2277" s="157" t="e">
        <f>VLOOKUP(D2277,'SOAT LIQ'!$A$87:$C$3416,3,FALSE)</f>
        <v>#N/A</v>
      </c>
    </row>
    <row r="2278" spans="1:6" x14ac:dyDescent="0.25">
      <c r="A2278" t="s">
        <v>5841</v>
      </c>
      <c r="B2278" s="100" t="s">
        <v>7120</v>
      </c>
      <c r="C2278" s="99" t="s">
        <v>7119</v>
      </c>
      <c r="D2278" s="124">
        <v>36705</v>
      </c>
      <c r="E2278" s="157" t="e">
        <f>VLOOKUP(D2278,'SOAT LIQ'!$A$87:$C$3416,3,FALSE)</f>
        <v>#N/A</v>
      </c>
    </row>
    <row r="2279" spans="1:6" x14ac:dyDescent="0.25">
      <c r="A2279" t="s">
        <v>5031</v>
      </c>
      <c r="B2279" s="100" t="s">
        <v>7120</v>
      </c>
      <c r="C2279" s="99" t="s">
        <v>7119</v>
      </c>
      <c r="D2279" s="124">
        <v>36705</v>
      </c>
      <c r="E2279" s="157" t="e">
        <f>VLOOKUP(D2279,'SOAT LIQ'!$A$87:$C$3416,3,FALSE)</f>
        <v>#N/A</v>
      </c>
      <c r="F2279" t="s">
        <v>21632</v>
      </c>
    </row>
    <row r="2280" spans="1:6" x14ac:dyDescent="0.25">
      <c r="A2280" t="s">
        <v>7102</v>
      </c>
      <c r="B2280" s="100" t="s">
        <v>7120</v>
      </c>
      <c r="C2280" s="99" t="s">
        <v>7119</v>
      </c>
      <c r="D2280" s="124">
        <v>36705</v>
      </c>
      <c r="E2280" s="157" t="e">
        <f>VLOOKUP(D2280,'SOAT LIQ'!$A$87:$C$3416,3,FALSE)</f>
        <v>#N/A</v>
      </c>
    </row>
    <row r="2281" spans="1:6" x14ac:dyDescent="0.25">
      <c r="A2281" t="s">
        <v>5841</v>
      </c>
      <c r="B2281" s="100" t="s">
        <v>7121</v>
      </c>
      <c r="C2281" s="99" t="s">
        <v>7119</v>
      </c>
      <c r="D2281" s="124">
        <v>36704</v>
      </c>
      <c r="E2281" s="157" t="e">
        <f>VLOOKUP(D2281,'SOAT LIQ'!$A$87:$C$3416,3,FALSE)</f>
        <v>#N/A</v>
      </c>
    </row>
    <row r="2282" spans="1:6" x14ac:dyDescent="0.25">
      <c r="A2282" t="s">
        <v>5031</v>
      </c>
      <c r="B2282" s="100" t="s">
        <v>7122</v>
      </c>
      <c r="C2282" s="99" t="s">
        <v>7119</v>
      </c>
      <c r="D2282" s="124">
        <v>36611</v>
      </c>
      <c r="E2282" s="157" t="e">
        <f>VLOOKUP(D2282,'SOAT LIQ'!$A$87:$C$3416,3,FALSE)</f>
        <v>#N/A</v>
      </c>
      <c r="F2282" t="s">
        <v>21632</v>
      </c>
    </row>
    <row r="2283" spans="1:6" x14ac:dyDescent="0.25">
      <c r="A2283" t="s">
        <v>7102</v>
      </c>
      <c r="B2283" s="100" t="s">
        <v>4248</v>
      </c>
      <c r="C2283" s="99" t="s">
        <v>7123</v>
      </c>
      <c r="D2283" s="124">
        <v>36301</v>
      </c>
      <c r="E2283" s="157" t="e">
        <f>VLOOKUP(D2283,'SOAT LIQ'!$A$87:$C$3416,3,FALSE)</f>
        <v>#N/A</v>
      </c>
    </row>
    <row r="2284" spans="1:6" x14ac:dyDescent="0.25">
      <c r="A2284" t="s">
        <v>6918</v>
      </c>
      <c r="B2284" s="100" t="s">
        <v>7124</v>
      </c>
      <c r="C2284" s="99" t="s">
        <v>7125</v>
      </c>
      <c r="D2284" s="124">
        <v>36509</v>
      </c>
      <c r="E2284" s="157" t="e">
        <f>VLOOKUP(D2284,'SOAT LIQ'!$A$87:$C$3416,3,FALSE)</f>
        <v>#N/A</v>
      </c>
    </row>
    <row r="2285" spans="1:6" x14ac:dyDescent="0.25">
      <c r="A2285" t="s">
        <v>6918</v>
      </c>
      <c r="B2285" s="100" t="s">
        <v>7126</v>
      </c>
      <c r="C2285" s="100"/>
      <c r="D2285" s="124"/>
      <c r="E2285" s="157" t="e">
        <f>VLOOKUP(D2285,'SOAT LIQ'!$A$87:$C$3416,3,FALSE)</f>
        <v>#N/A</v>
      </c>
    </row>
    <row r="2286" spans="1:6" x14ac:dyDescent="0.25">
      <c r="A2286" t="s">
        <v>5841</v>
      </c>
      <c r="B2286" s="100" t="s">
        <v>7127</v>
      </c>
      <c r="C2286" s="100"/>
      <c r="D2286" s="124"/>
      <c r="E2286" s="157" t="e">
        <f>VLOOKUP(D2286,'SOAT LIQ'!$A$87:$C$3416,3,FALSE)</f>
        <v>#N/A</v>
      </c>
    </row>
    <row r="2287" spans="1:6" x14ac:dyDescent="0.25">
      <c r="A2287" t="s">
        <v>6918</v>
      </c>
      <c r="B2287" s="100" t="s">
        <v>7128</v>
      </c>
      <c r="C2287" s="99" t="s">
        <v>7125</v>
      </c>
      <c r="D2287" s="124">
        <v>36515</v>
      </c>
      <c r="E2287" s="157" t="e">
        <f>VLOOKUP(D2287,'SOAT LIQ'!$A$87:$C$3416,3,FALSE)</f>
        <v>#N/A</v>
      </c>
    </row>
    <row r="2288" spans="1:6" x14ac:dyDescent="0.25">
      <c r="A2288" t="s">
        <v>5841</v>
      </c>
      <c r="B2288" s="100" t="s">
        <v>7128</v>
      </c>
      <c r="C2288" s="99" t="s">
        <v>7125</v>
      </c>
      <c r="D2288" s="124">
        <v>36515</v>
      </c>
      <c r="E2288" s="157" t="e">
        <f>VLOOKUP(D2288,'SOAT LIQ'!$A$87:$C$3416,3,FALSE)</f>
        <v>#N/A</v>
      </c>
    </row>
    <row r="2289" spans="1:6" x14ac:dyDescent="0.25">
      <c r="A2289" t="s">
        <v>5031</v>
      </c>
      <c r="B2289" s="100" t="s">
        <v>4246</v>
      </c>
      <c r="C2289" s="99" t="s">
        <v>7129</v>
      </c>
      <c r="D2289" s="124">
        <v>36613</v>
      </c>
      <c r="E2289" s="157" t="e">
        <f>VLOOKUP(D2289,'SOAT LIQ'!$A$87:$C$3416,3,FALSE)</f>
        <v>#N/A</v>
      </c>
      <c r="F2289" t="s">
        <v>21632</v>
      </c>
    </row>
    <row r="2290" spans="1:6" x14ac:dyDescent="0.25">
      <c r="A2290" t="s">
        <v>5841</v>
      </c>
      <c r="B2290" s="100" t="s">
        <v>4246</v>
      </c>
      <c r="C2290" s="99" t="s">
        <v>7129</v>
      </c>
      <c r="D2290" s="124">
        <v>36613</v>
      </c>
      <c r="E2290" s="157" t="e">
        <f>VLOOKUP(D2290,'SOAT LIQ'!$A$87:$C$3416,3,FALSE)</f>
        <v>#N/A</v>
      </c>
    </row>
    <row r="2291" spans="1:6" x14ac:dyDescent="0.25">
      <c r="A2291" t="s">
        <v>5031</v>
      </c>
      <c r="B2291" s="100" t="s">
        <v>4246</v>
      </c>
      <c r="C2291" s="99" t="s">
        <v>7129</v>
      </c>
      <c r="D2291" s="124">
        <v>36613</v>
      </c>
      <c r="E2291" s="157" t="e">
        <f>VLOOKUP(D2291,'SOAT LIQ'!$A$87:$C$3416,3,FALSE)</f>
        <v>#N/A</v>
      </c>
      <c r="F2291" t="s">
        <v>21632</v>
      </c>
    </row>
    <row r="2292" spans="1:6" x14ac:dyDescent="0.25">
      <c r="A2292" t="s">
        <v>5031</v>
      </c>
      <c r="B2292" s="100" t="s">
        <v>7130</v>
      </c>
      <c r="C2292" s="99" t="s">
        <v>7131</v>
      </c>
      <c r="D2292" s="124">
        <v>17307</v>
      </c>
      <c r="E2292" s="157">
        <f>VLOOKUP(D2292,'SOAT LIQ'!$A$87:$C$3416,3,FALSE)</f>
        <v>3</v>
      </c>
      <c r="F2292" t="s">
        <v>21632</v>
      </c>
    </row>
    <row r="2293" spans="1:6" x14ac:dyDescent="0.25">
      <c r="A2293" t="s">
        <v>4339</v>
      </c>
      <c r="B2293" s="100" t="s">
        <v>7130</v>
      </c>
      <c r="C2293" s="99" t="s">
        <v>7131</v>
      </c>
      <c r="D2293" s="124">
        <v>17307</v>
      </c>
      <c r="E2293" s="157">
        <f>VLOOKUP(D2293,'SOAT LIQ'!$A$87:$C$3416,3,FALSE)</f>
        <v>3</v>
      </c>
      <c r="F2293" t="s">
        <v>21632</v>
      </c>
    </row>
    <row r="2294" spans="1:6" x14ac:dyDescent="0.25">
      <c r="A2294" t="s">
        <v>5745</v>
      </c>
      <c r="B2294" s="100" t="s">
        <v>7130</v>
      </c>
      <c r="C2294" s="99" t="s">
        <v>7131</v>
      </c>
      <c r="D2294" s="124">
        <v>17307</v>
      </c>
      <c r="E2294" s="157">
        <f>VLOOKUP(D2294,'SOAT LIQ'!$A$87:$C$3416,3,FALSE)</f>
        <v>3</v>
      </c>
      <c r="F2294" t="s">
        <v>21632</v>
      </c>
    </row>
    <row r="2295" spans="1:6" x14ac:dyDescent="0.25">
      <c r="A2295" t="s">
        <v>5031</v>
      </c>
      <c r="B2295" s="100" t="s">
        <v>7130</v>
      </c>
      <c r="C2295" s="99" t="s">
        <v>7131</v>
      </c>
      <c r="D2295" s="124">
        <v>17307</v>
      </c>
      <c r="E2295" s="157">
        <f>VLOOKUP(D2295,'SOAT LIQ'!$A$87:$C$3416,3,FALSE)</f>
        <v>3</v>
      </c>
      <c r="F2295" t="s">
        <v>21632</v>
      </c>
    </row>
    <row r="2296" spans="1:6" x14ac:dyDescent="0.25">
      <c r="A2296" t="s">
        <v>7033</v>
      </c>
      <c r="B2296" s="100" t="s">
        <v>7130</v>
      </c>
      <c r="C2296" s="99" t="s">
        <v>7131</v>
      </c>
      <c r="D2296" s="124">
        <v>17307</v>
      </c>
      <c r="E2296" s="157">
        <f>VLOOKUP(D2296,'SOAT LIQ'!$A$87:$C$3416,3,FALSE)</f>
        <v>3</v>
      </c>
      <c r="F2296" t="s">
        <v>21632</v>
      </c>
    </row>
    <row r="2297" spans="1:6" x14ac:dyDescent="0.25">
      <c r="A2297" t="s">
        <v>5809</v>
      </c>
      <c r="B2297" s="100" t="s">
        <v>7132</v>
      </c>
      <c r="C2297" s="99" t="s">
        <v>7133</v>
      </c>
      <c r="D2297" s="124">
        <v>17307</v>
      </c>
      <c r="E2297" s="157">
        <f>VLOOKUP(D2297,'SOAT LIQ'!$A$87:$C$3416,3,FALSE)</f>
        <v>3</v>
      </c>
      <c r="F2297" t="s">
        <v>21632</v>
      </c>
    </row>
    <row r="2298" spans="1:6" x14ac:dyDescent="0.25">
      <c r="A2298" t="s">
        <v>4339</v>
      </c>
      <c r="B2298" s="100" t="s">
        <v>7132</v>
      </c>
      <c r="C2298" s="99" t="s">
        <v>7133</v>
      </c>
      <c r="D2298" s="124">
        <v>17307</v>
      </c>
      <c r="E2298" s="157">
        <f>VLOOKUP(D2298,'SOAT LIQ'!$A$87:$C$3416,3,FALSE)</f>
        <v>3</v>
      </c>
      <c r="F2298" t="s">
        <v>21632</v>
      </c>
    </row>
    <row r="2299" spans="1:6" x14ac:dyDescent="0.25">
      <c r="A2299" t="s">
        <v>5745</v>
      </c>
      <c r="B2299" s="100" t="s">
        <v>7132</v>
      </c>
      <c r="C2299" s="99" t="s">
        <v>7133</v>
      </c>
      <c r="D2299" s="124">
        <v>17307</v>
      </c>
      <c r="E2299" s="157">
        <f>VLOOKUP(D2299,'SOAT LIQ'!$A$87:$C$3416,3,FALSE)</f>
        <v>3</v>
      </c>
      <c r="F2299" t="s">
        <v>21632</v>
      </c>
    </row>
    <row r="2300" spans="1:6" x14ac:dyDescent="0.25">
      <c r="A2300" t="s">
        <v>5031</v>
      </c>
      <c r="B2300" s="100" t="s">
        <v>7132</v>
      </c>
      <c r="C2300" s="99" t="s">
        <v>7133</v>
      </c>
      <c r="D2300" s="124">
        <v>17307</v>
      </c>
      <c r="E2300" s="157">
        <f>VLOOKUP(D2300,'SOAT LIQ'!$A$87:$C$3416,3,FALSE)</f>
        <v>3</v>
      </c>
      <c r="F2300" t="s">
        <v>21632</v>
      </c>
    </row>
    <row r="2301" spans="1:6" x14ac:dyDescent="0.25">
      <c r="A2301" t="s">
        <v>7033</v>
      </c>
      <c r="B2301" s="100" t="s">
        <v>7132</v>
      </c>
      <c r="C2301" s="99" t="s">
        <v>7133</v>
      </c>
      <c r="D2301" s="124">
        <v>17307</v>
      </c>
      <c r="E2301" s="157">
        <f>VLOOKUP(D2301,'SOAT LIQ'!$A$87:$C$3416,3,FALSE)</f>
        <v>3</v>
      </c>
      <c r="F2301" t="s">
        <v>21632</v>
      </c>
    </row>
    <row r="2302" spans="1:6" x14ac:dyDescent="0.25">
      <c r="A2302" t="s">
        <v>5809</v>
      </c>
      <c r="B2302" s="100" t="s">
        <v>7134</v>
      </c>
      <c r="C2302" s="99" t="s">
        <v>7135</v>
      </c>
      <c r="D2302" s="124">
        <v>16211</v>
      </c>
      <c r="E2302" s="157">
        <f>VLOOKUP(D2302,'SOAT LIQ'!$A$87:$C$3416,3,FALSE)</f>
        <v>10</v>
      </c>
      <c r="F2302" t="s">
        <v>21632</v>
      </c>
    </row>
    <row r="2303" spans="1:6" x14ac:dyDescent="0.25">
      <c r="A2303" t="s">
        <v>5031</v>
      </c>
      <c r="B2303" s="100" t="s">
        <v>7134</v>
      </c>
      <c r="C2303" s="99" t="s">
        <v>7135</v>
      </c>
      <c r="D2303" s="124">
        <v>16211</v>
      </c>
      <c r="E2303" s="157">
        <f>VLOOKUP(D2303,'SOAT LIQ'!$A$87:$C$3416,3,FALSE)</f>
        <v>10</v>
      </c>
      <c r="F2303" t="s">
        <v>21632</v>
      </c>
    </row>
    <row r="2304" spans="1:6" x14ac:dyDescent="0.25">
      <c r="A2304" t="s">
        <v>5745</v>
      </c>
      <c r="B2304" s="100" t="s">
        <v>7134</v>
      </c>
      <c r="C2304" s="99" t="s">
        <v>7135</v>
      </c>
      <c r="D2304" s="124">
        <v>16211</v>
      </c>
      <c r="E2304" s="157">
        <f>VLOOKUP(D2304,'SOAT LIQ'!$A$87:$C$3416,3,FALSE)</f>
        <v>10</v>
      </c>
      <c r="F2304" t="s">
        <v>21632</v>
      </c>
    </row>
    <row r="2305" spans="1:6" x14ac:dyDescent="0.25">
      <c r="A2305" t="s">
        <v>5809</v>
      </c>
      <c r="B2305" s="100" t="s">
        <v>7134</v>
      </c>
      <c r="C2305" s="99" t="s">
        <v>7135</v>
      </c>
      <c r="D2305" s="124">
        <v>16211</v>
      </c>
      <c r="E2305" s="157">
        <f>VLOOKUP(D2305,'SOAT LIQ'!$A$87:$C$3416,3,FALSE)</f>
        <v>10</v>
      </c>
      <c r="F2305" t="s">
        <v>21632</v>
      </c>
    </row>
    <row r="2306" spans="1:6" x14ac:dyDescent="0.25">
      <c r="A2306" t="s">
        <v>7033</v>
      </c>
      <c r="B2306" s="100" t="s">
        <v>7134</v>
      </c>
      <c r="C2306" s="99" t="s">
        <v>7135</v>
      </c>
      <c r="D2306" s="124">
        <v>16211</v>
      </c>
      <c r="E2306" s="157">
        <f>VLOOKUP(D2306,'SOAT LIQ'!$A$87:$C$3416,3,FALSE)</f>
        <v>10</v>
      </c>
      <c r="F2306" t="s">
        <v>21632</v>
      </c>
    </row>
    <row r="2307" spans="1:6" x14ac:dyDescent="0.25">
      <c r="A2307" t="s">
        <v>5809</v>
      </c>
      <c r="B2307" s="100" t="s">
        <v>7136</v>
      </c>
      <c r="C2307" s="99" t="s">
        <v>7135</v>
      </c>
      <c r="D2307" s="124">
        <v>16211</v>
      </c>
      <c r="E2307" s="157">
        <f>VLOOKUP(D2307,'SOAT LIQ'!$A$87:$C$3416,3,FALSE)</f>
        <v>10</v>
      </c>
      <c r="F2307" t="s">
        <v>21632</v>
      </c>
    </row>
    <row r="2308" spans="1:6" x14ac:dyDescent="0.25">
      <c r="A2308" t="s">
        <v>5031</v>
      </c>
      <c r="B2308" s="100" t="s">
        <v>7136</v>
      </c>
      <c r="C2308" s="99" t="s">
        <v>7135</v>
      </c>
      <c r="D2308" s="124">
        <v>16211</v>
      </c>
      <c r="E2308" s="157">
        <f>VLOOKUP(D2308,'SOAT LIQ'!$A$87:$C$3416,3,FALSE)</f>
        <v>10</v>
      </c>
      <c r="F2308" t="s">
        <v>21632</v>
      </c>
    </row>
    <row r="2309" spans="1:6" x14ac:dyDescent="0.25">
      <c r="A2309" t="s">
        <v>5745</v>
      </c>
      <c r="B2309" s="100" t="s">
        <v>7136</v>
      </c>
      <c r="C2309" s="99" t="s">
        <v>7135</v>
      </c>
      <c r="D2309" s="124">
        <v>16211</v>
      </c>
      <c r="E2309" s="157">
        <f>VLOOKUP(D2309,'SOAT LIQ'!$A$87:$C$3416,3,FALSE)</f>
        <v>10</v>
      </c>
      <c r="F2309" t="s">
        <v>21632</v>
      </c>
    </row>
    <row r="2310" spans="1:6" x14ac:dyDescent="0.25">
      <c r="A2310" t="s">
        <v>7033</v>
      </c>
      <c r="B2310" s="100" t="s">
        <v>7136</v>
      </c>
      <c r="C2310" s="99" t="s">
        <v>7135</v>
      </c>
      <c r="D2310" s="124">
        <v>16211</v>
      </c>
      <c r="E2310" s="157">
        <f>VLOOKUP(D2310,'SOAT LIQ'!$A$87:$C$3416,3,FALSE)</f>
        <v>10</v>
      </c>
      <c r="F2310" t="s">
        <v>21632</v>
      </c>
    </row>
    <row r="2311" spans="1:6" x14ac:dyDescent="0.25">
      <c r="A2311" t="s">
        <v>5809</v>
      </c>
      <c r="B2311" s="100" t="s">
        <v>4578</v>
      </c>
      <c r="C2311" s="99" t="s">
        <v>7135</v>
      </c>
      <c r="D2311" s="124">
        <v>16211</v>
      </c>
      <c r="E2311" s="157">
        <f>VLOOKUP(D2311,'SOAT LIQ'!$A$87:$C$3416,3,FALSE)</f>
        <v>10</v>
      </c>
      <c r="F2311" t="s">
        <v>21632</v>
      </c>
    </row>
    <row r="2312" spans="1:6" x14ac:dyDescent="0.25">
      <c r="A2312" t="s">
        <v>4339</v>
      </c>
      <c r="B2312" s="100" t="s">
        <v>4578</v>
      </c>
      <c r="C2312" s="99" t="s">
        <v>7135</v>
      </c>
      <c r="D2312" s="124">
        <v>16211</v>
      </c>
      <c r="E2312" s="157">
        <f>VLOOKUP(D2312,'SOAT LIQ'!$A$87:$C$3416,3,FALSE)</f>
        <v>10</v>
      </c>
      <c r="F2312" t="s">
        <v>21632</v>
      </c>
    </row>
    <row r="2313" spans="1:6" x14ac:dyDescent="0.25">
      <c r="A2313" t="s">
        <v>5745</v>
      </c>
      <c r="B2313" s="100" t="s">
        <v>4578</v>
      </c>
      <c r="C2313" s="99" t="s">
        <v>7135</v>
      </c>
      <c r="D2313" s="124">
        <v>16211</v>
      </c>
      <c r="E2313" s="157">
        <f>VLOOKUP(D2313,'SOAT LIQ'!$A$87:$C$3416,3,FALSE)</f>
        <v>10</v>
      </c>
      <c r="F2313" t="s">
        <v>21632</v>
      </c>
    </row>
    <row r="2314" spans="1:6" x14ac:dyDescent="0.25">
      <c r="A2314" t="s">
        <v>5031</v>
      </c>
      <c r="B2314" s="100" t="s">
        <v>4578</v>
      </c>
      <c r="C2314" s="99" t="s">
        <v>7135</v>
      </c>
      <c r="D2314" s="124">
        <v>16211</v>
      </c>
      <c r="E2314" s="157">
        <f>VLOOKUP(D2314,'SOAT LIQ'!$A$87:$C$3416,3,FALSE)</f>
        <v>10</v>
      </c>
      <c r="F2314" t="s">
        <v>21632</v>
      </c>
    </row>
    <row r="2315" spans="1:6" x14ac:dyDescent="0.25">
      <c r="A2315" t="s">
        <v>5809</v>
      </c>
      <c r="B2315" s="100" t="s">
        <v>7137</v>
      </c>
      <c r="C2315" s="99" t="s">
        <v>7135</v>
      </c>
      <c r="D2315" s="124">
        <v>16210</v>
      </c>
      <c r="E2315" s="157">
        <f>VLOOKUP(D2315,'SOAT LIQ'!$A$87:$C$3416,3,FALSE)</f>
        <v>13</v>
      </c>
      <c r="F2315" t="s">
        <v>21632</v>
      </c>
    </row>
    <row r="2316" spans="1:6" x14ac:dyDescent="0.25">
      <c r="A2316" t="s">
        <v>5745</v>
      </c>
      <c r="B2316" s="100" t="s">
        <v>7137</v>
      </c>
      <c r="C2316" s="99" t="s">
        <v>7135</v>
      </c>
      <c r="D2316" s="124">
        <v>16210</v>
      </c>
      <c r="E2316" s="157">
        <f>VLOOKUP(D2316,'SOAT LIQ'!$A$87:$C$3416,3,FALSE)</f>
        <v>13</v>
      </c>
      <c r="F2316" t="s">
        <v>21632</v>
      </c>
    </row>
    <row r="2317" spans="1:6" x14ac:dyDescent="0.25">
      <c r="A2317" t="s">
        <v>5031</v>
      </c>
      <c r="B2317" s="100" t="s">
        <v>7137</v>
      </c>
      <c r="C2317" s="99" t="s">
        <v>7135</v>
      </c>
      <c r="D2317" s="124">
        <v>16210</v>
      </c>
      <c r="E2317" s="157">
        <f>VLOOKUP(D2317,'SOAT LIQ'!$A$87:$C$3416,3,FALSE)</f>
        <v>13</v>
      </c>
      <c r="F2317" t="s">
        <v>21632</v>
      </c>
    </row>
    <row r="2318" spans="1:6" x14ac:dyDescent="0.25">
      <c r="A2318" t="s">
        <v>5809</v>
      </c>
      <c r="B2318" s="100" t="s">
        <v>7138</v>
      </c>
      <c r="C2318" s="99" t="s">
        <v>7135</v>
      </c>
      <c r="D2318" s="124">
        <v>16210</v>
      </c>
      <c r="E2318" s="157">
        <f>VLOOKUP(D2318,'SOAT LIQ'!$A$87:$C$3416,3,FALSE)</f>
        <v>13</v>
      </c>
      <c r="F2318" t="s">
        <v>21632</v>
      </c>
    </row>
    <row r="2319" spans="1:6" x14ac:dyDescent="0.25">
      <c r="A2319" t="s">
        <v>5745</v>
      </c>
      <c r="B2319" s="100" t="s">
        <v>7138</v>
      </c>
      <c r="C2319" s="99" t="s">
        <v>7135</v>
      </c>
      <c r="D2319" s="124">
        <v>16210</v>
      </c>
      <c r="E2319" s="157">
        <f>VLOOKUP(D2319,'SOAT LIQ'!$A$87:$C$3416,3,FALSE)</f>
        <v>13</v>
      </c>
      <c r="F2319" t="s">
        <v>21632</v>
      </c>
    </row>
    <row r="2320" spans="1:6" x14ac:dyDescent="0.25">
      <c r="A2320" t="s">
        <v>5031</v>
      </c>
      <c r="B2320" s="100" t="s">
        <v>7138</v>
      </c>
      <c r="C2320" s="99" t="s">
        <v>7135</v>
      </c>
      <c r="D2320" s="124">
        <v>16210</v>
      </c>
      <c r="E2320" s="157">
        <f>VLOOKUP(D2320,'SOAT LIQ'!$A$87:$C$3416,3,FALSE)</f>
        <v>13</v>
      </c>
      <c r="F2320" t="s">
        <v>21632</v>
      </c>
    </row>
    <row r="2321" spans="1:6" x14ac:dyDescent="0.25">
      <c r="A2321" t="s">
        <v>5809</v>
      </c>
      <c r="B2321" s="100" t="s">
        <v>7139</v>
      </c>
      <c r="C2321" s="99" t="s">
        <v>7135</v>
      </c>
      <c r="D2321" s="124">
        <v>16210</v>
      </c>
      <c r="E2321" s="157">
        <f>VLOOKUP(D2321,'SOAT LIQ'!$A$87:$C$3416,3,FALSE)</f>
        <v>13</v>
      </c>
      <c r="F2321" t="s">
        <v>21632</v>
      </c>
    </row>
    <row r="2322" spans="1:6" x14ac:dyDescent="0.25">
      <c r="A2322" t="s">
        <v>5745</v>
      </c>
      <c r="B2322" s="100" t="s">
        <v>7139</v>
      </c>
      <c r="C2322" s="99" t="s">
        <v>7135</v>
      </c>
      <c r="D2322" s="124">
        <v>16210</v>
      </c>
      <c r="E2322" s="157">
        <f>VLOOKUP(D2322,'SOAT LIQ'!$A$87:$C$3416,3,FALSE)</f>
        <v>13</v>
      </c>
      <c r="F2322" t="s">
        <v>21632</v>
      </c>
    </row>
    <row r="2323" spans="1:6" x14ac:dyDescent="0.25">
      <c r="A2323" t="s">
        <v>5031</v>
      </c>
      <c r="B2323" s="100" t="s">
        <v>7139</v>
      </c>
      <c r="C2323" s="99" t="s">
        <v>7135</v>
      </c>
      <c r="D2323" s="124">
        <v>16210</v>
      </c>
      <c r="E2323" s="157">
        <f>VLOOKUP(D2323,'SOAT LIQ'!$A$87:$C$3416,3,FALSE)</f>
        <v>13</v>
      </c>
      <c r="F2323" t="s">
        <v>21632</v>
      </c>
    </row>
    <row r="2324" spans="1:6" x14ac:dyDescent="0.25">
      <c r="A2324" t="s">
        <v>5809</v>
      </c>
      <c r="B2324" s="100" t="s">
        <v>7140</v>
      </c>
      <c r="C2324" s="99" t="s">
        <v>7135</v>
      </c>
      <c r="D2324" s="124">
        <v>16210</v>
      </c>
      <c r="E2324" s="157">
        <f>VLOOKUP(D2324,'SOAT LIQ'!$A$87:$C$3416,3,FALSE)</f>
        <v>13</v>
      </c>
      <c r="F2324" t="s">
        <v>21632</v>
      </c>
    </row>
    <row r="2325" spans="1:6" x14ac:dyDescent="0.25">
      <c r="A2325" t="s">
        <v>5745</v>
      </c>
      <c r="B2325" s="100" t="s">
        <v>7140</v>
      </c>
      <c r="C2325" s="99" t="s">
        <v>7135</v>
      </c>
      <c r="D2325" s="124">
        <v>16210</v>
      </c>
      <c r="E2325" s="157">
        <f>VLOOKUP(D2325,'SOAT LIQ'!$A$87:$C$3416,3,FALSE)</f>
        <v>13</v>
      </c>
      <c r="F2325" t="s">
        <v>21632</v>
      </c>
    </row>
    <row r="2326" spans="1:6" x14ac:dyDescent="0.25">
      <c r="A2326" t="s">
        <v>5031</v>
      </c>
      <c r="B2326" s="100" t="s">
        <v>7140</v>
      </c>
      <c r="C2326" s="99" t="s">
        <v>7135</v>
      </c>
      <c r="D2326" s="124">
        <v>16210</v>
      </c>
      <c r="E2326" s="157">
        <f>VLOOKUP(D2326,'SOAT LIQ'!$A$87:$C$3416,3,FALSE)</f>
        <v>13</v>
      </c>
      <c r="F2326" t="s">
        <v>21632</v>
      </c>
    </row>
    <row r="2327" spans="1:6" x14ac:dyDescent="0.25">
      <c r="A2327" t="s">
        <v>5809</v>
      </c>
      <c r="B2327" s="100" t="s">
        <v>7141</v>
      </c>
      <c r="C2327" s="99" t="s">
        <v>7142</v>
      </c>
      <c r="D2327" s="124">
        <v>16210</v>
      </c>
      <c r="E2327" s="157">
        <f>VLOOKUP(D2327,'SOAT LIQ'!$A$87:$C$3416,3,FALSE)</f>
        <v>13</v>
      </c>
      <c r="F2327" t="s">
        <v>21632</v>
      </c>
    </row>
    <row r="2328" spans="1:6" x14ac:dyDescent="0.25">
      <c r="A2328" t="s">
        <v>5745</v>
      </c>
      <c r="B2328" s="100" t="s">
        <v>7141</v>
      </c>
      <c r="C2328" s="99" t="s">
        <v>7142</v>
      </c>
      <c r="D2328" s="124">
        <v>16210</v>
      </c>
      <c r="E2328" s="157">
        <f>VLOOKUP(D2328,'SOAT LIQ'!$A$87:$C$3416,3,FALSE)</f>
        <v>13</v>
      </c>
      <c r="F2328" t="s">
        <v>21632</v>
      </c>
    </row>
    <row r="2329" spans="1:6" x14ac:dyDescent="0.25">
      <c r="A2329" t="s">
        <v>5031</v>
      </c>
      <c r="B2329" s="100" t="s">
        <v>7141</v>
      </c>
      <c r="C2329" s="99" t="s">
        <v>7142</v>
      </c>
      <c r="D2329" s="124">
        <v>16210</v>
      </c>
      <c r="E2329" s="157">
        <f>VLOOKUP(D2329,'SOAT LIQ'!$A$87:$C$3416,3,FALSE)</f>
        <v>13</v>
      </c>
      <c r="F2329" t="s">
        <v>21632</v>
      </c>
    </row>
    <row r="2330" spans="1:6" x14ac:dyDescent="0.25">
      <c r="A2330" t="s">
        <v>5809</v>
      </c>
      <c r="B2330" s="100" t="s">
        <v>7143</v>
      </c>
      <c r="C2330" s="99" t="s">
        <v>7142</v>
      </c>
      <c r="D2330" s="124">
        <v>16210</v>
      </c>
      <c r="E2330" s="157">
        <f>VLOOKUP(D2330,'SOAT LIQ'!$A$87:$C$3416,3,FALSE)</f>
        <v>13</v>
      </c>
      <c r="F2330" t="s">
        <v>21632</v>
      </c>
    </row>
    <row r="2331" spans="1:6" x14ac:dyDescent="0.25">
      <c r="A2331" t="s">
        <v>5745</v>
      </c>
      <c r="B2331" s="100" t="s">
        <v>7143</v>
      </c>
      <c r="C2331" s="99" t="s">
        <v>7142</v>
      </c>
      <c r="D2331" s="124">
        <v>16210</v>
      </c>
      <c r="E2331" s="157">
        <f>VLOOKUP(D2331,'SOAT LIQ'!$A$87:$C$3416,3,FALSE)</f>
        <v>13</v>
      </c>
      <c r="F2331" t="s">
        <v>21632</v>
      </c>
    </row>
    <row r="2332" spans="1:6" x14ac:dyDescent="0.25">
      <c r="A2332" t="s">
        <v>5031</v>
      </c>
      <c r="B2332" s="100" t="s">
        <v>7143</v>
      </c>
      <c r="C2332" s="99" t="s">
        <v>7142</v>
      </c>
      <c r="D2332" s="124">
        <v>16210</v>
      </c>
      <c r="E2332" s="157">
        <f>VLOOKUP(D2332,'SOAT LIQ'!$A$87:$C$3416,3,FALSE)</f>
        <v>13</v>
      </c>
      <c r="F2332" t="s">
        <v>21632</v>
      </c>
    </row>
    <row r="2333" spans="1:6" x14ac:dyDescent="0.25">
      <c r="A2333" t="s">
        <v>5809</v>
      </c>
      <c r="B2333" s="100" t="s">
        <v>7144</v>
      </c>
      <c r="C2333" s="99" t="s">
        <v>7142</v>
      </c>
      <c r="D2333" s="124">
        <v>16210</v>
      </c>
      <c r="E2333" s="157">
        <f>VLOOKUP(D2333,'SOAT LIQ'!$A$87:$C$3416,3,FALSE)</f>
        <v>13</v>
      </c>
      <c r="F2333" t="s">
        <v>21632</v>
      </c>
    </row>
    <row r="2334" spans="1:6" x14ac:dyDescent="0.25">
      <c r="A2334" t="s">
        <v>5745</v>
      </c>
      <c r="B2334" s="100" t="s">
        <v>7144</v>
      </c>
      <c r="C2334" s="99" t="s">
        <v>7142</v>
      </c>
      <c r="D2334" s="124">
        <v>16210</v>
      </c>
      <c r="E2334" s="157">
        <f>VLOOKUP(D2334,'SOAT LIQ'!$A$87:$C$3416,3,FALSE)</f>
        <v>13</v>
      </c>
      <c r="F2334" t="s">
        <v>21632</v>
      </c>
    </row>
    <row r="2335" spans="1:6" x14ac:dyDescent="0.25">
      <c r="A2335" t="s">
        <v>5031</v>
      </c>
      <c r="B2335" s="100" t="s">
        <v>7144</v>
      </c>
      <c r="C2335" s="99" t="s">
        <v>7142</v>
      </c>
      <c r="D2335" s="124">
        <v>16210</v>
      </c>
      <c r="E2335" s="157">
        <f>VLOOKUP(D2335,'SOAT LIQ'!$A$87:$C$3416,3,FALSE)</f>
        <v>13</v>
      </c>
      <c r="F2335" t="s">
        <v>21632</v>
      </c>
    </row>
    <row r="2336" spans="1:6" x14ac:dyDescent="0.25">
      <c r="A2336" t="s">
        <v>5809</v>
      </c>
      <c r="B2336" s="100" t="s">
        <v>7145</v>
      </c>
      <c r="C2336" s="99" t="s">
        <v>7142</v>
      </c>
      <c r="D2336" s="124">
        <v>16210</v>
      </c>
      <c r="E2336" s="157">
        <f>VLOOKUP(D2336,'SOAT LIQ'!$A$87:$C$3416,3,FALSE)</f>
        <v>13</v>
      </c>
      <c r="F2336" t="s">
        <v>21632</v>
      </c>
    </row>
    <row r="2337" spans="1:6" x14ac:dyDescent="0.25">
      <c r="A2337" t="s">
        <v>5745</v>
      </c>
      <c r="B2337" s="100" t="s">
        <v>7145</v>
      </c>
      <c r="C2337" s="99" t="s">
        <v>7142</v>
      </c>
      <c r="D2337" s="124">
        <v>16210</v>
      </c>
      <c r="E2337" s="157">
        <f>VLOOKUP(D2337,'SOAT LIQ'!$A$87:$C$3416,3,FALSE)</f>
        <v>13</v>
      </c>
      <c r="F2337" t="s">
        <v>21632</v>
      </c>
    </row>
    <row r="2338" spans="1:6" x14ac:dyDescent="0.25">
      <c r="A2338" t="s">
        <v>5031</v>
      </c>
      <c r="B2338" s="100" t="s">
        <v>7145</v>
      </c>
      <c r="C2338" s="99" t="s">
        <v>7142</v>
      </c>
      <c r="D2338" s="124">
        <v>16210</v>
      </c>
      <c r="E2338" s="157">
        <f>VLOOKUP(D2338,'SOAT LIQ'!$A$87:$C$3416,3,FALSE)</f>
        <v>13</v>
      </c>
      <c r="F2338" t="s">
        <v>21632</v>
      </c>
    </row>
    <row r="2339" spans="1:6" x14ac:dyDescent="0.25">
      <c r="A2339" t="s">
        <v>5748</v>
      </c>
      <c r="B2339" s="100" t="s">
        <v>7146</v>
      </c>
      <c r="C2339" s="99" t="s">
        <v>7147</v>
      </c>
      <c r="D2339" s="124">
        <v>16214</v>
      </c>
      <c r="E2339" s="157">
        <f>VLOOKUP(D2339,'SOAT LIQ'!$A$87:$C$3416,3,FALSE)</f>
        <v>10</v>
      </c>
      <c r="F2339" t="s">
        <v>21632</v>
      </c>
    </row>
    <row r="2340" spans="1:6" x14ac:dyDescent="0.25">
      <c r="A2340" t="s">
        <v>5809</v>
      </c>
      <c r="B2340" s="100" t="s">
        <v>7146</v>
      </c>
      <c r="C2340" s="99" t="s">
        <v>7147</v>
      </c>
      <c r="D2340" s="124">
        <v>16214</v>
      </c>
      <c r="E2340" s="157">
        <f>VLOOKUP(D2340,'SOAT LIQ'!$A$87:$C$3416,3,FALSE)</f>
        <v>10</v>
      </c>
      <c r="F2340" t="s">
        <v>21632</v>
      </c>
    </row>
    <row r="2341" spans="1:6" x14ac:dyDescent="0.25">
      <c r="A2341" t="s">
        <v>5745</v>
      </c>
      <c r="B2341" s="100" t="s">
        <v>7146</v>
      </c>
      <c r="C2341" s="99" t="s">
        <v>7147</v>
      </c>
      <c r="D2341" s="124">
        <v>16214</v>
      </c>
      <c r="E2341" s="157">
        <f>VLOOKUP(D2341,'SOAT LIQ'!$A$87:$C$3416,3,FALSE)</f>
        <v>10</v>
      </c>
      <c r="F2341" t="s">
        <v>21632</v>
      </c>
    </row>
    <row r="2342" spans="1:6" x14ac:dyDescent="0.25">
      <c r="A2342" t="s">
        <v>5031</v>
      </c>
      <c r="B2342" s="100" t="s">
        <v>7146</v>
      </c>
      <c r="C2342" s="99" t="s">
        <v>7147</v>
      </c>
      <c r="D2342" s="124">
        <v>16214</v>
      </c>
      <c r="E2342" s="157">
        <f>VLOOKUP(D2342,'SOAT LIQ'!$A$87:$C$3416,3,FALSE)</f>
        <v>10</v>
      </c>
      <c r="F2342" t="s">
        <v>21632</v>
      </c>
    </row>
    <row r="2343" spans="1:6" x14ac:dyDescent="0.25">
      <c r="A2343" t="s">
        <v>5773</v>
      </c>
      <c r="B2343" s="100" t="s">
        <v>7146</v>
      </c>
      <c r="C2343" s="99" t="s">
        <v>7147</v>
      </c>
      <c r="D2343" s="124">
        <v>16214</v>
      </c>
      <c r="E2343" s="157">
        <f>VLOOKUP(D2343,'SOAT LIQ'!$A$87:$C$3416,3,FALSE)</f>
        <v>10</v>
      </c>
      <c r="F2343" t="s">
        <v>21632</v>
      </c>
    </row>
    <row r="2344" spans="1:6" x14ac:dyDescent="0.25">
      <c r="A2344" t="s">
        <v>5809</v>
      </c>
      <c r="B2344" s="100" t="s">
        <v>7148</v>
      </c>
      <c r="C2344" s="99" t="s">
        <v>7149</v>
      </c>
      <c r="D2344" s="124">
        <v>16213</v>
      </c>
      <c r="E2344" s="157">
        <f>VLOOKUP(D2344,'SOAT LIQ'!$A$87:$C$3416,3,FALSE)</f>
        <v>5</v>
      </c>
      <c r="F2344" t="s">
        <v>21632</v>
      </c>
    </row>
    <row r="2345" spans="1:6" x14ac:dyDescent="0.25">
      <c r="A2345" t="s">
        <v>4339</v>
      </c>
      <c r="B2345" s="100" t="s">
        <v>7148</v>
      </c>
      <c r="C2345" s="99" t="s">
        <v>7149</v>
      </c>
      <c r="D2345" s="124">
        <v>16213</v>
      </c>
      <c r="E2345" s="157">
        <f>VLOOKUP(D2345,'SOAT LIQ'!$A$87:$C$3416,3,FALSE)</f>
        <v>5</v>
      </c>
      <c r="F2345" t="s">
        <v>21632</v>
      </c>
    </row>
    <row r="2346" spans="1:6" x14ac:dyDescent="0.25">
      <c r="A2346" t="s">
        <v>5745</v>
      </c>
      <c r="B2346" s="100" t="s">
        <v>7148</v>
      </c>
      <c r="C2346" s="99" t="s">
        <v>7149</v>
      </c>
      <c r="D2346" s="124">
        <v>16213</v>
      </c>
      <c r="E2346" s="157">
        <f>VLOOKUP(D2346,'SOAT LIQ'!$A$87:$C$3416,3,FALSE)</f>
        <v>5</v>
      </c>
      <c r="F2346" t="s">
        <v>21632</v>
      </c>
    </row>
    <row r="2347" spans="1:6" x14ac:dyDescent="0.25">
      <c r="A2347" t="s">
        <v>5031</v>
      </c>
      <c r="B2347" s="100" t="s">
        <v>7148</v>
      </c>
      <c r="C2347" s="99" t="s">
        <v>7149</v>
      </c>
      <c r="D2347" s="124">
        <v>16213</v>
      </c>
      <c r="E2347" s="157">
        <f>VLOOKUP(D2347,'SOAT LIQ'!$A$87:$C$3416,3,FALSE)</f>
        <v>5</v>
      </c>
      <c r="F2347" t="s">
        <v>21632</v>
      </c>
    </row>
    <row r="2348" spans="1:6" x14ac:dyDescent="0.25">
      <c r="A2348" t="s">
        <v>5809</v>
      </c>
      <c r="B2348" s="100" t="s">
        <v>7150</v>
      </c>
      <c r="C2348" s="99" t="s">
        <v>7149</v>
      </c>
      <c r="D2348" s="124">
        <v>16213</v>
      </c>
      <c r="E2348" s="157">
        <f>VLOOKUP(D2348,'SOAT LIQ'!$A$87:$C$3416,3,FALSE)</f>
        <v>5</v>
      </c>
      <c r="F2348" t="s">
        <v>21632</v>
      </c>
    </row>
    <row r="2349" spans="1:6" x14ac:dyDescent="0.25">
      <c r="A2349" t="s">
        <v>5745</v>
      </c>
      <c r="B2349" s="100" t="s">
        <v>7150</v>
      </c>
      <c r="C2349" s="99" t="s">
        <v>7149</v>
      </c>
      <c r="D2349" s="124">
        <v>16213</v>
      </c>
      <c r="E2349" s="157">
        <f>VLOOKUP(D2349,'SOAT LIQ'!$A$87:$C$3416,3,FALSE)</f>
        <v>5</v>
      </c>
      <c r="F2349" t="s">
        <v>21632</v>
      </c>
    </row>
    <row r="2350" spans="1:6" x14ac:dyDescent="0.25">
      <c r="A2350" t="s">
        <v>5031</v>
      </c>
      <c r="B2350" s="100" t="s">
        <v>7150</v>
      </c>
      <c r="C2350" s="99" t="s">
        <v>7149</v>
      </c>
      <c r="D2350" s="124">
        <v>16213</v>
      </c>
      <c r="E2350" s="157">
        <f>VLOOKUP(D2350,'SOAT LIQ'!$A$87:$C$3416,3,FALSE)</f>
        <v>5</v>
      </c>
      <c r="F2350" t="s">
        <v>21632</v>
      </c>
    </row>
    <row r="2351" spans="1:6" x14ac:dyDescent="0.25">
      <c r="A2351" t="s">
        <v>5809</v>
      </c>
      <c r="B2351" s="100" t="s">
        <v>7151</v>
      </c>
      <c r="C2351" s="99" t="s">
        <v>7149</v>
      </c>
      <c r="D2351" s="124">
        <v>16213</v>
      </c>
      <c r="E2351" s="157">
        <f>VLOOKUP(D2351,'SOAT LIQ'!$A$87:$C$3416,3,FALSE)</f>
        <v>5</v>
      </c>
      <c r="F2351" t="s">
        <v>21632</v>
      </c>
    </row>
    <row r="2352" spans="1:6" x14ac:dyDescent="0.25">
      <c r="A2352" t="s">
        <v>5745</v>
      </c>
      <c r="B2352" s="100" t="s">
        <v>7151</v>
      </c>
      <c r="C2352" s="99" t="s">
        <v>7149</v>
      </c>
      <c r="D2352" s="124">
        <v>16213</v>
      </c>
      <c r="E2352" s="157">
        <f>VLOOKUP(D2352,'SOAT LIQ'!$A$87:$C$3416,3,FALSE)</f>
        <v>5</v>
      </c>
      <c r="F2352" t="s">
        <v>21632</v>
      </c>
    </row>
    <row r="2353" spans="1:6" x14ac:dyDescent="0.25">
      <c r="A2353" t="s">
        <v>5031</v>
      </c>
      <c r="B2353" s="100" t="s">
        <v>7151</v>
      </c>
      <c r="C2353" s="99" t="s">
        <v>7149</v>
      </c>
      <c r="D2353" s="124">
        <v>16213</v>
      </c>
      <c r="E2353" s="157">
        <f>VLOOKUP(D2353,'SOAT LIQ'!$A$87:$C$3416,3,FALSE)</f>
        <v>5</v>
      </c>
      <c r="F2353" t="s">
        <v>21632</v>
      </c>
    </row>
    <row r="2354" spans="1:6" x14ac:dyDescent="0.25">
      <c r="A2354" t="s">
        <v>5809</v>
      </c>
      <c r="B2354" s="100" t="s">
        <v>7152</v>
      </c>
      <c r="C2354" s="99" t="s">
        <v>7153</v>
      </c>
      <c r="D2354" s="124">
        <v>16212</v>
      </c>
      <c r="E2354" s="157">
        <f>VLOOKUP(D2354,'SOAT LIQ'!$A$87:$C$3416,3,FALSE)</f>
        <v>4</v>
      </c>
      <c r="F2354" t="s">
        <v>21632</v>
      </c>
    </row>
    <row r="2355" spans="1:6" x14ac:dyDescent="0.25">
      <c r="A2355" t="s">
        <v>5745</v>
      </c>
      <c r="B2355" s="100" t="s">
        <v>7152</v>
      </c>
      <c r="C2355" s="99" t="s">
        <v>7153</v>
      </c>
      <c r="D2355" s="124">
        <v>16212</v>
      </c>
      <c r="E2355" s="157">
        <f>VLOOKUP(D2355,'SOAT LIQ'!$A$87:$C$3416,3,FALSE)</f>
        <v>4</v>
      </c>
      <c r="F2355" t="s">
        <v>21632</v>
      </c>
    </row>
    <row r="2356" spans="1:6" x14ac:dyDescent="0.25">
      <c r="A2356" t="s">
        <v>5031</v>
      </c>
      <c r="B2356" s="100" t="s">
        <v>7152</v>
      </c>
      <c r="C2356" s="99" t="s">
        <v>7153</v>
      </c>
      <c r="D2356" s="124">
        <v>16212</v>
      </c>
      <c r="E2356" s="157">
        <f>VLOOKUP(D2356,'SOAT LIQ'!$A$87:$C$3416,3,FALSE)</f>
        <v>4</v>
      </c>
      <c r="F2356" t="s">
        <v>21632</v>
      </c>
    </row>
    <row r="2357" spans="1:6" x14ac:dyDescent="0.25">
      <c r="A2357" t="s">
        <v>5773</v>
      </c>
      <c r="B2357" s="100" t="s">
        <v>7152</v>
      </c>
      <c r="C2357" s="99" t="s">
        <v>7153</v>
      </c>
      <c r="D2357" s="124">
        <v>16212</v>
      </c>
      <c r="E2357" s="157">
        <f>VLOOKUP(D2357,'SOAT LIQ'!$A$87:$C$3416,3,FALSE)</f>
        <v>4</v>
      </c>
      <c r="F2357" t="s">
        <v>21632</v>
      </c>
    </row>
    <row r="2358" spans="1:6" x14ac:dyDescent="0.25">
      <c r="A2358" t="s">
        <v>4249</v>
      </c>
      <c r="B2358" s="100" t="s">
        <v>7152</v>
      </c>
      <c r="C2358" s="99" t="s">
        <v>7153</v>
      </c>
      <c r="D2358" s="124">
        <v>16212</v>
      </c>
      <c r="E2358" s="157">
        <f>VLOOKUP(D2358,'SOAT LIQ'!$A$87:$C$3416,3,FALSE)</f>
        <v>4</v>
      </c>
      <c r="F2358" t="s">
        <v>21632</v>
      </c>
    </row>
    <row r="2359" spans="1:6" x14ac:dyDescent="0.25">
      <c r="A2359" t="s">
        <v>5031</v>
      </c>
      <c r="B2359" s="100" t="s">
        <v>7152</v>
      </c>
      <c r="C2359" s="99" t="s">
        <v>7153</v>
      </c>
      <c r="D2359" s="124">
        <v>16212</v>
      </c>
      <c r="E2359" s="157">
        <f>VLOOKUP(D2359,'SOAT LIQ'!$A$87:$C$3416,3,FALSE)</f>
        <v>4</v>
      </c>
      <c r="F2359" t="s">
        <v>21632</v>
      </c>
    </row>
    <row r="2360" spans="1:6" x14ac:dyDescent="0.25">
      <c r="A2360" t="s">
        <v>5809</v>
      </c>
      <c r="B2360" s="100" t="s">
        <v>7152</v>
      </c>
      <c r="C2360" s="99" t="s">
        <v>7153</v>
      </c>
      <c r="D2360" s="124">
        <v>16212</v>
      </c>
      <c r="E2360" s="157">
        <f>VLOOKUP(D2360,'SOAT LIQ'!$A$87:$C$3416,3,FALSE)</f>
        <v>4</v>
      </c>
      <c r="F2360" t="s">
        <v>21632</v>
      </c>
    </row>
    <row r="2361" spans="1:6" x14ac:dyDescent="0.25">
      <c r="A2361" t="s">
        <v>7033</v>
      </c>
      <c r="B2361" s="100" t="s">
        <v>7152</v>
      </c>
      <c r="C2361" s="99" t="s">
        <v>7153</v>
      </c>
      <c r="D2361" s="124">
        <v>16212</v>
      </c>
      <c r="E2361" s="157">
        <f>VLOOKUP(D2361,'SOAT LIQ'!$A$87:$C$3416,3,FALSE)</f>
        <v>4</v>
      </c>
      <c r="F2361" t="s">
        <v>21632</v>
      </c>
    </row>
    <row r="2362" spans="1:6" x14ac:dyDescent="0.25">
      <c r="A2362" t="s">
        <v>5809</v>
      </c>
      <c r="B2362" s="100" t="s">
        <v>7154</v>
      </c>
      <c r="C2362" s="99" t="s">
        <v>7155</v>
      </c>
      <c r="D2362" s="124">
        <v>16201</v>
      </c>
      <c r="E2362" s="157">
        <f>VLOOKUP(D2362,'SOAT LIQ'!$A$87:$C$3416,3,FALSE)</f>
        <v>5</v>
      </c>
      <c r="F2362" t="s">
        <v>21632</v>
      </c>
    </row>
    <row r="2363" spans="1:6" x14ac:dyDescent="0.25">
      <c r="A2363" t="s">
        <v>5745</v>
      </c>
      <c r="B2363" s="100" t="s">
        <v>7154</v>
      </c>
      <c r="C2363" s="99" t="s">
        <v>7155</v>
      </c>
      <c r="D2363" s="124">
        <v>16201</v>
      </c>
      <c r="E2363" s="157">
        <f>VLOOKUP(D2363,'SOAT LIQ'!$A$87:$C$3416,3,FALSE)</f>
        <v>5</v>
      </c>
      <c r="F2363" t="s">
        <v>21632</v>
      </c>
    </row>
    <row r="2364" spans="1:6" x14ac:dyDescent="0.25">
      <c r="A2364" t="s">
        <v>5031</v>
      </c>
      <c r="B2364" s="100" t="s">
        <v>7154</v>
      </c>
      <c r="C2364" s="99" t="s">
        <v>7155</v>
      </c>
      <c r="D2364" s="124">
        <v>16201</v>
      </c>
      <c r="E2364" s="157">
        <f>VLOOKUP(D2364,'SOAT LIQ'!$A$87:$C$3416,3,FALSE)</f>
        <v>5</v>
      </c>
      <c r="F2364" t="s">
        <v>21632</v>
      </c>
    </row>
    <row r="2365" spans="1:6" x14ac:dyDescent="0.25">
      <c r="A2365" t="s">
        <v>7033</v>
      </c>
      <c r="B2365" s="100" t="s">
        <v>7154</v>
      </c>
      <c r="C2365" s="99" t="s">
        <v>7155</v>
      </c>
      <c r="D2365" s="124">
        <v>16201</v>
      </c>
      <c r="E2365" s="157">
        <f>VLOOKUP(D2365,'SOAT LIQ'!$A$87:$C$3416,3,FALSE)</f>
        <v>5</v>
      </c>
      <c r="F2365" t="s">
        <v>21632</v>
      </c>
    </row>
    <row r="2366" spans="1:6" x14ac:dyDescent="0.25">
      <c r="A2366" t="s">
        <v>6183</v>
      </c>
      <c r="B2366" s="100" t="s">
        <v>7156</v>
      </c>
      <c r="C2366" s="99" t="s">
        <v>7157</v>
      </c>
      <c r="D2366" s="124">
        <v>16215</v>
      </c>
      <c r="E2366" s="157">
        <f>VLOOKUP(D2366,'SOAT LIQ'!$A$87:$C$3416,3,FALSE)</f>
        <v>5</v>
      </c>
      <c r="F2366" t="s">
        <v>21632</v>
      </c>
    </row>
    <row r="2367" spans="1:6" x14ac:dyDescent="0.25">
      <c r="A2367" t="s">
        <v>5809</v>
      </c>
      <c r="B2367" s="100" t="s">
        <v>7156</v>
      </c>
      <c r="C2367" s="99" t="s">
        <v>7157</v>
      </c>
      <c r="D2367" s="124">
        <v>16215</v>
      </c>
      <c r="E2367" s="157">
        <f>VLOOKUP(D2367,'SOAT LIQ'!$A$87:$C$3416,3,FALSE)</f>
        <v>5</v>
      </c>
      <c r="F2367" t="s">
        <v>21632</v>
      </c>
    </row>
    <row r="2368" spans="1:6" x14ac:dyDescent="0.25">
      <c r="A2368" t="s">
        <v>5745</v>
      </c>
      <c r="B2368" s="100" t="s">
        <v>7156</v>
      </c>
      <c r="C2368" s="99" t="s">
        <v>7157</v>
      </c>
      <c r="D2368" s="124">
        <v>16215</v>
      </c>
      <c r="E2368" s="157">
        <f>VLOOKUP(D2368,'SOAT LIQ'!$A$87:$C$3416,3,FALSE)</f>
        <v>5</v>
      </c>
      <c r="F2368" t="s">
        <v>21632</v>
      </c>
    </row>
    <row r="2369" spans="1:6" x14ac:dyDescent="0.25">
      <c r="A2369" t="s">
        <v>5031</v>
      </c>
      <c r="B2369" s="100" t="s">
        <v>7156</v>
      </c>
      <c r="C2369" s="99" t="s">
        <v>7157</v>
      </c>
      <c r="D2369" s="124">
        <v>16215</v>
      </c>
      <c r="E2369" s="157">
        <f>VLOOKUP(D2369,'SOAT LIQ'!$A$87:$C$3416,3,FALSE)</f>
        <v>5</v>
      </c>
      <c r="F2369" t="s">
        <v>21632</v>
      </c>
    </row>
    <row r="2370" spans="1:6" x14ac:dyDescent="0.25">
      <c r="A2370" t="s">
        <v>7033</v>
      </c>
      <c r="B2370" s="100" t="s">
        <v>7156</v>
      </c>
      <c r="C2370" s="99" t="s">
        <v>7157</v>
      </c>
      <c r="D2370" s="124">
        <v>16215</v>
      </c>
      <c r="E2370" s="157">
        <f>VLOOKUP(D2370,'SOAT LIQ'!$A$87:$C$3416,3,FALSE)</f>
        <v>5</v>
      </c>
      <c r="F2370" t="s">
        <v>21632</v>
      </c>
    </row>
    <row r="2371" spans="1:6" x14ac:dyDescent="0.25">
      <c r="A2371" t="s">
        <v>5745</v>
      </c>
      <c r="B2371" s="100" t="s">
        <v>7158</v>
      </c>
      <c r="C2371" s="99" t="s">
        <v>7159</v>
      </c>
      <c r="D2371" s="124">
        <v>16111</v>
      </c>
      <c r="E2371" s="157">
        <f>VLOOKUP(D2371,'SOAT LIQ'!$A$87:$C$3416,3,FALSE)</f>
        <v>7</v>
      </c>
      <c r="F2371" t="s">
        <v>21632</v>
      </c>
    </row>
    <row r="2372" spans="1:6" x14ac:dyDescent="0.25">
      <c r="A2372" t="s">
        <v>5809</v>
      </c>
      <c r="B2372" s="100" t="s">
        <v>7158</v>
      </c>
      <c r="C2372" s="99" t="s">
        <v>7159</v>
      </c>
      <c r="D2372" s="124">
        <v>16111</v>
      </c>
      <c r="E2372" s="157">
        <f>VLOOKUP(D2372,'SOAT LIQ'!$A$87:$C$3416,3,FALSE)</f>
        <v>7</v>
      </c>
      <c r="F2372" t="s">
        <v>21632</v>
      </c>
    </row>
    <row r="2373" spans="1:6" x14ac:dyDescent="0.25">
      <c r="A2373" t="s">
        <v>5748</v>
      </c>
      <c r="B2373" s="100" t="s">
        <v>7158</v>
      </c>
      <c r="C2373" s="99" t="s">
        <v>7159</v>
      </c>
      <c r="D2373" s="124">
        <v>16111</v>
      </c>
      <c r="E2373" s="157">
        <f>VLOOKUP(D2373,'SOAT LIQ'!$A$87:$C$3416,3,FALSE)</f>
        <v>7</v>
      </c>
      <c r="F2373" t="s">
        <v>21632</v>
      </c>
    </row>
    <row r="2374" spans="1:6" x14ac:dyDescent="0.25">
      <c r="A2374" t="s">
        <v>5936</v>
      </c>
      <c r="B2374" s="100" t="s">
        <v>7158</v>
      </c>
      <c r="C2374" s="99" t="s">
        <v>7159</v>
      </c>
      <c r="D2374" s="124">
        <v>16111</v>
      </c>
      <c r="E2374" s="157">
        <f>VLOOKUP(D2374,'SOAT LIQ'!$A$87:$C$3416,3,FALSE)</f>
        <v>7</v>
      </c>
      <c r="F2374" t="s">
        <v>21632</v>
      </c>
    </row>
    <row r="2375" spans="1:6" x14ac:dyDescent="0.25">
      <c r="A2375" t="s">
        <v>7033</v>
      </c>
      <c r="B2375" s="100" t="s">
        <v>7158</v>
      </c>
      <c r="C2375" s="99" t="s">
        <v>7159</v>
      </c>
      <c r="D2375" s="124">
        <v>16111</v>
      </c>
      <c r="E2375" s="157">
        <f>VLOOKUP(D2375,'SOAT LIQ'!$A$87:$C$3416,3,FALSE)</f>
        <v>7</v>
      </c>
      <c r="F2375" t="s">
        <v>21632</v>
      </c>
    </row>
    <row r="2376" spans="1:6" x14ac:dyDescent="0.25">
      <c r="A2376" t="s">
        <v>5031</v>
      </c>
      <c r="B2376" s="100" t="s">
        <v>7160</v>
      </c>
      <c r="C2376" s="99" t="s">
        <v>7161</v>
      </c>
      <c r="D2376" s="124">
        <v>16108</v>
      </c>
      <c r="E2376" s="157">
        <f>VLOOKUP(D2376,'SOAT LIQ'!$A$87:$C$3416,3,FALSE)</f>
        <v>6</v>
      </c>
      <c r="F2376" t="s">
        <v>21632</v>
      </c>
    </row>
    <row r="2377" spans="1:6" x14ac:dyDescent="0.25">
      <c r="A2377" t="s">
        <v>5809</v>
      </c>
      <c r="B2377" s="100" t="s">
        <v>7160</v>
      </c>
      <c r="C2377" s="99" t="s">
        <v>7161</v>
      </c>
      <c r="D2377" s="124">
        <v>16108</v>
      </c>
      <c r="E2377" s="157">
        <f>VLOOKUP(D2377,'SOAT LIQ'!$A$87:$C$3416,3,FALSE)</f>
        <v>6</v>
      </c>
      <c r="F2377" t="s">
        <v>21632</v>
      </c>
    </row>
    <row r="2378" spans="1:6" x14ac:dyDescent="0.25">
      <c r="A2378" t="s">
        <v>5748</v>
      </c>
      <c r="B2378" s="100" t="s">
        <v>7160</v>
      </c>
      <c r="C2378" s="99" t="s">
        <v>7161</v>
      </c>
      <c r="D2378" s="124">
        <v>16108</v>
      </c>
      <c r="E2378" s="157">
        <f>VLOOKUP(D2378,'SOAT LIQ'!$A$87:$C$3416,3,FALSE)</f>
        <v>6</v>
      </c>
      <c r="F2378" t="s">
        <v>21632</v>
      </c>
    </row>
    <row r="2379" spans="1:6" x14ac:dyDescent="0.25">
      <c r="A2379" t="s">
        <v>5745</v>
      </c>
      <c r="B2379" s="100" t="s">
        <v>7160</v>
      </c>
      <c r="C2379" s="99" t="s">
        <v>7161</v>
      </c>
      <c r="D2379" s="124">
        <v>16108</v>
      </c>
      <c r="E2379" s="157">
        <f>VLOOKUP(D2379,'SOAT LIQ'!$A$87:$C$3416,3,FALSE)</f>
        <v>6</v>
      </c>
      <c r="F2379" t="s">
        <v>21632</v>
      </c>
    </row>
    <row r="2380" spans="1:6" x14ac:dyDescent="0.25">
      <c r="A2380" t="s">
        <v>7033</v>
      </c>
      <c r="B2380" s="100" t="s">
        <v>7160</v>
      </c>
      <c r="C2380" s="99" t="s">
        <v>7161</v>
      </c>
      <c r="D2380" s="124">
        <v>16108</v>
      </c>
      <c r="E2380" s="157">
        <f>VLOOKUP(D2380,'SOAT LIQ'!$A$87:$C$3416,3,FALSE)</f>
        <v>6</v>
      </c>
      <c r="F2380" t="s">
        <v>21632</v>
      </c>
    </row>
    <row r="2381" spans="1:6" x14ac:dyDescent="0.25">
      <c r="A2381" t="s">
        <v>5031</v>
      </c>
      <c r="B2381" s="100" t="s">
        <v>7162</v>
      </c>
      <c r="C2381" s="99" t="s">
        <v>7161</v>
      </c>
      <c r="D2381" s="124">
        <v>16108</v>
      </c>
      <c r="E2381" s="157">
        <f>VLOOKUP(D2381,'SOAT LIQ'!$A$87:$C$3416,3,FALSE)</f>
        <v>6</v>
      </c>
      <c r="F2381" t="s">
        <v>21632</v>
      </c>
    </row>
    <row r="2382" spans="1:6" x14ac:dyDescent="0.25">
      <c r="A2382" t="s">
        <v>5809</v>
      </c>
      <c r="B2382" s="100" t="s">
        <v>7162</v>
      </c>
      <c r="C2382" s="99" t="s">
        <v>7161</v>
      </c>
      <c r="D2382" s="124">
        <v>16108</v>
      </c>
      <c r="E2382" s="157">
        <f>VLOOKUP(D2382,'SOAT LIQ'!$A$87:$C$3416,3,FALSE)</f>
        <v>6</v>
      </c>
      <c r="F2382" t="s">
        <v>21632</v>
      </c>
    </row>
    <row r="2383" spans="1:6" x14ac:dyDescent="0.25">
      <c r="A2383" t="s">
        <v>7033</v>
      </c>
      <c r="B2383" s="100" t="s">
        <v>7162</v>
      </c>
      <c r="C2383" s="99" t="s">
        <v>7161</v>
      </c>
      <c r="D2383" s="124">
        <v>16108</v>
      </c>
      <c r="E2383" s="157">
        <f>VLOOKUP(D2383,'SOAT LIQ'!$A$87:$C$3416,3,FALSE)</f>
        <v>6</v>
      </c>
      <c r="F2383" t="s">
        <v>21632</v>
      </c>
    </row>
    <row r="2384" spans="1:6" x14ac:dyDescent="0.25">
      <c r="A2384" t="s">
        <v>5745</v>
      </c>
      <c r="B2384" s="100" t="s">
        <v>7163</v>
      </c>
      <c r="C2384" s="99" t="s">
        <v>7164</v>
      </c>
      <c r="D2384" s="124">
        <v>16100</v>
      </c>
      <c r="E2384" s="157">
        <f>VLOOKUP(D2384,'SOAT LIQ'!$A$87:$C$3416,3,FALSE)</f>
        <v>4</v>
      </c>
      <c r="F2384" t="s">
        <v>21632</v>
      </c>
    </row>
    <row r="2385" spans="1:6" x14ac:dyDescent="0.25">
      <c r="A2385" t="s">
        <v>5809</v>
      </c>
      <c r="B2385" s="100" t="s">
        <v>7163</v>
      </c>
      <c r="C2385" s="99" t="s">
        <v>7164</v>
      </c>
      <c r="D2385" s="124">
        <v>16100</v>
      </c>
      <c r="E2385" s="157">
        <f>VLOOKUP(D2385,'SOAT LIQ'!$A$87:$C$3416,3,FALSE)</f>
        <v>4</v>
      </c>
      <c r="F2385" t="s">
        <v>21632</v>
      </c>
    </row>
    <row r="2386" spans="1:6" x14ac:dyDescent="0.25">
      <c r="A2386" t="s">
        <v>5748</v>
      </c>
      <c r="B2386" s="100" t="s">
        <v>7163</v>
      </c>
      <c r="C2386" s="99" t="s">
        <v>7164</v>
      </c>
      <c r="D2386" s="124">
        <v>16100</v>
      </c>
      <c r="E2386" s="157">
        <f>VLOOKUP(D2386,'SOAT LIQ'!$A$87:$C$3416,3,FALSE)</f>
        <v>4</v>
      </c>
      <c r="F2386" t="s">
        <v>21632</v>
      </c>
    </row>
    <row r="2387" spans="1:6" x14ac:dyDescent="0.25">
      <c r="A2387" t="s">
        <v>7033</v>
      </c>
      <c r="B2387" s="100" t="s">
        <v>7163</v>
      </c>
      <c r="C2387" s="99" t="s">
        <v>7164</v>
      </c>
      <c r="D2387" s="124">
        <v>16100</v>
      </c>
      <c r="E2387" s="157">
        <f>VLOOKUP(D2387,'SOAT LIQ'!$A$87:$C$3416,3,FALSE)</f>
        <v>4</v>
      </c>
      <c r="F2387" t="s">
        <v>21632</v>
      </c>
    </row>
    <row r="2388" spans="1:6" x14ac:dyDescent="0.25">
      <c r="A2388" t="s">
        <v>5748</v>
      </c>
      <c r="B2388" s="100" t="s">
        <v>7165</v>
      </c>
      <c r="C2388" s="99" t="s">
        <v>7166</v>
      </c>
      <c r="D2388" s="124">
        <v>16100</v>
      </c>
      <c r="E2388" s="157">
        <f>VLOOKUP(D2388,'SOAT LIQ'!$A$87:$C$3416,3,FALSE)</f>
        <v>4</v>
      </c>
      <c r="F2388" t="s">
        <v>21632</v>
      </c>
    </row>
    <row r="2389" spans="1:6" x14ac:dyDescent="0.25">
      <c r="A2389" t="s">
        <v>5809</v>
      </c>
      <c r="B2389" s="100" t="s">
        <v>7165</v>
      </c>
      <c r="C2389" s="99" t="s">
        <v>7166</v>
      </c>
      <c r="D2389" s="124">
        <v>16100</v>
      </c>
      <c r="E2389" s="157">
        <f>VLOOKUP(D2389,'SOAT LIQ'!$A$87:$C$3416,3,FALSE)</f>
        <v>4</v>
      </c>
      <c r="F2389" t="s">
        <v>21632</v>
      </c>
    </row>
    <row r="2390" spans="1:6" x14ac:dyDescent="0.25">
      <c r="A2390" t="s">
        <v>5745</v>
      </c>
      <c r="B2390" s="100" t="s">
        <v>7165</v>
      </c>
      <c r="C2390" s="99" t="s">
        <v>7166</v>
      </c>
      <c r="D2390" s="124">
        <v>16100</v>
      </c>
      <c r="E2390" s="157">
        <f>VLOOKUP(D2390,'SOAT LIQ'!$A$87:$C$3416,3,FALSE)</f>
        <v>4</v>
      </c>
      <c r="F2390" t="s">
        <v>21632</v>
      </c>
    </row>
    <row r="2391" spans="1:6" x14ac:dyDescent="0.25">
      <c r="A2391" t="s">
        <v>7033</v>
      </c>
      <c r="B2391" s="100" t="s">
        <v>7165</v>
      </c>
      <c r="C2391" s="99" t="s">
        <v>7166</v>
      </c>
      <c r="D2391" s="124">
        <v>16100</v>
      </c>
      <c r="E2391" s="157">
        <f>VLOOKUP(D2391,'SOAT LIQ'!$A$87:$C$3416,3,FALSE)</f>
        <v>4</v>
      </c>
      <c r="F2391" t="s">
        <v>21632</v>
      </c>
    </row>
    <row r="2392" spans="1:6" x14ac:dyDescent="0.25">
      <c r="A2392" t="s">
        <v>5748</v>
      </c>
      <c r="B2392" s="100" t="s">
        <v>7167</v>
      </c>
      <c r="C2392" s="99" t="s">
        <v>7166</v>
      </c>
      <c r="D2392" s="124">
        <v>16100</v>
      </c>
      <c r="E2392" s="157">
        <f>VLOOKUP(D2392,'SOAT LIQ'!$A$87:$C$3416,3,FALSE)</f>
        <v>4</v>
      </c>
      <c r="F2392" t="s">
        <v>21632</v>
      </c>
    </row>
    <row r="2393" spans="1:6" x14ac:dyDescent="0.25">
      <c r="A2393" t="s">
        <v>5809</v>
      </c>
      <c r="B2393" s="100" t="s">
        <v>7167</v>
      </c>
      <c r="C2393" s="99" t="s">
        <v>7166</v>
      </c>
      <c r="D2393" s="124">
        <v>16100</v>
      </c>
      <c r="E2393" s="157">
        <f>VLOOKUP(D2393,'SOAT LIQ'!$A$87:$C$3416,3,FALSE)</f>
        <v>4</v>
      </c>
      <c r="F2393" t="s">
        <v>21632</v>
      </c>
    </row>
    <row r="2394" spans="1:6" x14ac:dyDescent="0.25">
      <c r="A2394" t="s">
        <v>5745</v>
      </c>
      <c r="B2394" s="100" t="s">
        <v>7167</v>
      </c>
      <c r="C2394" s="99" t="s">
        <v>7166</v>
      </c>
      <c r="D2394" s="124">
        <v>16100</v>
      </c>
      <c r="E2394" s="157">
        <f>VLOOKUP(D2394,'SOAT LIQ'!$A$87:$C$3416,3,FALSE)</f>
        <v>4</v>
      </c>
      <c r="F2394" t="s">
        <v>21632</v>
      </c>
    </row>
    <row r="2395" spans="1:6" x14ac:dyDescent="0.25">
      <c r="A2395" t="s">
        <v>7033</v>
      </c>
      <c r="B2395" s="100" t="s">
        <v>7167</v>
      </c>
      <c r="C2395" s="99" t="s">
        <v>7166</v>
      </c>
      <c r="D2395" s="124">
        <v>16100</v>
      </c>
      <c r="E2395" s="157">
        <f>VLOOKUP(D2395,'SOAT LIQ'!$A$87:$C$3416,3,FALSE)</f>
        <v>4</v>
      </c>
      <c r="F2395" t="s">
        <v>21632</v>
      </c>
    </row>
    <row r="2396" spans="1:6" x14ac:dyDescent="0.25">
      <c r="A2396" t="s">
        <v>5031</v>
      </c>
      <c r="B2396" s="100" t="s">
        <v>7168</v>
      </c>
      <c r="C2396" s="99" t="s">
        <v>7169</v>
      </c>
      <c r="D2396" s="124">
        <v>17304</v>
      </c>
      <c r="E2396" s="157">
        <f>VLOOKUP(D2396,'SOAT LIQ'!$A$87:$C$3416,3,FALSE)</f>
        <v>4</v>
      </c>
      <c r="F2396" t="s">
        <v>21632</v>
      </c>
    </row>
    <row r="2397" spans="1:6" x14ac:dyDescent="0.25">
      <c r="A2397" t="s">
        <v>4339</v>
      </c>
      <c r="B2397" s="100" t="s">
        <v>7168</v>
      </c>
      <c r="C2397" s="99" t="s">
        <v>7169</v>
      </c>
      <c r="D2397" s="124">
        <v>17304</v>
      </c>
      <c r="E2397" s="157">
        <f>VLOOKUP(D2397,'SOAT LIQ'!$A$87:$C$3416,3,FALSE)</f>
        <v>4</v>
      </c>
      <c r="F2397" t="s">
        <v>21632</v>
      </c>
    </row>
    <row r="2398" spans="1:6" x14ac:dyDescent="0.25">
      <c r="A2398" t="s">
        <v>6034</v>
      </c>
      <c r="B2398" s="100" t="s">
        <v>7168</v>
      </c>
      <c r="C2398" s="99" t="s">
        <v>7169</v>
      </c>
      <c r="D2398" s="124">
        <v>17304</v>
      </c>
      <c r="E2398" s="157">
        <f>VLOOKUP(D2398,'SOAT LIQ'!$A$87:$C$3416,3,FALSE)</f>
        <v>4</v>
      </c>
      <c r="F2398" t="s">
        <v>21632</v>
      </c>
    </row>
    <row r="2399" spans="1:6" x14ac:dyDescent="0.25">
      <c r="A2399" t="s">
        <v>5745</v>
      </c>
      <c r="B2399" s="100" t="s">
        <v>7168</v>
      </c>
      <c r="C2399" s="99" t="s">
        <v>7169</v>
      </c>
      <c r="D2399" s="124">
        <v>17304</v>
      </c>
      <c r="E2399" s="157">
        <f>VLOOKUP(D2399,'SOAT LIQ'!$A$87:$C$3416,3,FALSE)</f>
        <v>4</v>
      </c>
      <c r="F2399" t="s">
        <v>21632</v>
      </c>
    </row>
    <row r="2400" spans="1:6" x14ac:dyDescent="0.25">
      <c r="A2400" t="s">
        <v>5031</v>
      </c>
      <c r="B2400" s="100" t="s">
        <v>7168</v>
      </c>
      <c r="C2400" s="99" t="s">
        <v>7169</v>
      </c>
      <c r="D2400" s="124">
        <v>17304</v>
      </c>
      <c r="E2400" s="157">
        <f>VLOOKUP(D2400,'SOAT LIQ'!$A$87:$C$3416,3,FALSE)</f>
        <v>4</v>
      </c>
      <c r="F2400" t="s">
        <v>21632</v>
      </c>
    </row>
    <row r="2401" spans="1:6" x14ac:dyDescent="0.25">
      <c r="A2401" t="s">
        <v>7033</v>
      </c>
      <c r="B2401" s="100" t="s">
        <v>7168</v>
      </c>
      <c r="C2401" s="99" t="s">
        <v>7169</v>
      </c>
      <c r="D2401" s="124">
        <v>17304</v>
      </c>
      <c r="E2401" s="157">
        <f>VLOOKUP(D2401,'SOAT LIQ'!$A$87:$C$3416,3,FALSE)</f>
        <v>4</v>
      </c>
      <c r="F2401" t="s">
        <v>21632</v>
      </c>
    </row>
    <row r="2402" spans="1:6" x14ac:dyDescent="0.25">
      <c r="A2402" t="s">
        <v>5809</v>
      </c>
      <c r="B2402" s="100" t="s">
        <v>7170</v>
      </c>
      <c r="C2402" s="99" t="s">
        <v>7171</v>
      </c>
      <c r="D2402" s="124">
        <v>17304</v>
      </c>
      <c r="E2402" s="157">
        <f>VLOOKUP(D2402,'SOAT LIQ'!$A$87:$C$3416,3,FALSE)</f>
        <v>4</v>
      </c>
      <c r="F2402" t="s">
        <v>21632</v>
      </c>
    </row>
    <row r="2403" spans="1:6" x14ac:dyDescent="0.25">
      <c r="A2403" t="s">
        <v>4339</v>
      </c>
      <c r="B2403" s="100" t="s">
        <v>7170</v>
      </c>
      <c r="C2403" s="99" t="s">
        <v>7171</v>
      </c>
      <c r="D2403" s="124">
        <v>17304</v>
      </c>
      <c r="E2403" s="157">
        <f>VLOOKUP(D2403,'SOAT LIQ'!$A$87:$C$3416,3,FALSE)</f>
        <v>4</v>
      </c>
      <c r="F2403" t="s">
        <v>21632</v>
      </c>
    </row>
    <row r="2404" spans="1:6" x14ac:dyDescent="0.25">
      <c r="A2404" t="s">
        <v>5031</v>
      </c>
      <c r="B2404" s="100" t="s">
        <v>7170</v>
      </c>
      <c r="C2404" s="99" t="s">
        <v>7171</v>
      </c>
      <c r="D2404" s="124">
        <v>17304</v>
      </c>
      <c r="E2404" s="157">
        <f>VLOOKUP(D2404,'SOAT LIQ'!$A$87:$C$3416,3,FALSE)</f>
        <v>4</v>
      </c>
      <c r="F2404" t="s">
        <v>21632</v>
      </c>
    </row>
    <row r="2405" spans="1:6" x14ac:dyDescent="0.25">
      <c r="A2405" t="s">
        <v>5745</v>
      </c>
      <c r="B2405" s="100" t="s">
        <v>7170</v>
      </c>
      <c r="C2405" s="99" t="s">
        <v>7171</v>
      </c>
      <c r="D2405" s="124">
        <v>17304</v>
      </c>
      <c r="E2405" s="157">
        <f>VLOOKUP(D2405,'SOAT LIQ'!$A$87:$C$3416,3,FALSE)</f>
        <v>4</v>
      </c>
      <c r="F2405" t="s">
        <v>21632</v>
      </c>
    </row>
    <row r="2406" spans="1:6" x14ac:dyDescent="0.25">
      <c r="A2406" t="s">
        <v>7033</v>
      </c>
      <c r="B2406" s="100" t="s">
        <v>7170</v>
      </c>
      <c r="C2406" s="99" t="s">
        <v>7171</v>
      </c>
      <c r="D2406" s="124">
        <v>17304</v>
      </c>
      <c r="E2406" s="157">
        <f>VLOOKUP(D2406,'SOAT LIQ'!$A$87:$C$3416,3,FALSE)</f>
        <v>4</v>
      </c>
      <c r="F2406" t="s">
        <v>21632</v>
      </c>
    </row>
    <row r="2407" spans="1:6" x14ac:dyDescent="0.25">
      <c r="A2407" t="s">
        <v>5809</v>
      </c>
      <c r="B2407" s="100" t="s">
        <v>7172</v>
      </c>
      <c r="C2407" s="99" t="s">
        <v>7171</v>
      </c>
      <c r="D2407" s="124">
        <v>17304</v>
      </c>
      <c r="E2407" s="157">
        <f>VLOOKUP(D2407,'SOAT LIQ'!$A$87:$C$3416,3,FALSE)</f>
        <v>4</v>
      </c>
      <c r="F2407" t="s">
        <v>21632</v>
      </c>
    </row>
    <row r="2408" spans="1:6" x14ac:dyDescent="0.25">
      <c r="A2408" t="s">
        <v>4339</v>
      </c>
      <c r="B2408" s="100" t="s">
        <v>7172</v>
      </c>
      <c r="C2408" s="99" t="s">
        <v>7171</v>
      </c>
      <c r="D2408" s="124">
        <v>17304</v>
      </c>
      <c r="E2408" s="157">
        <f>VLOOKUP(D2408,'SOAT LIQ'!$A$87:$C$3416,3,FALSE)</f>
        <v>4</v>
      </c>
      <c r="F2408" t="s">
        <v>21632</v>
      </c>
    </row>
    <row r="2409" spans="1:6" x14ac:dyDescent="0.25">
      <c r="A2409" t="s">
        <v>7033</v>
      </c>
      <c r="B2409" s="100" t="s">
        <v>7172</v>
      </c>
      <c r="C2409" s="99" t="s">
        <v>7171</v>
      </c>
      <c r="D2409" s="124">
        <v>17304</v>
      </c>
      <c r="E2409" s="157">
        <f>VLOOKUP(D2409,'SOAT LIQ'!$A$87:$C$3416,3,FALSE)</f>
        <v>4</v>
      </c>
      <c r="F2409" t="s">
        <v>21632</v>
      </c>
    </row>
    <row r="2410" spans="1:6" x14ac:dyDescent="0.25">
      <c r="A2410" t="s">
        <v>5031</v>
      </c>
      <c r="B2410" s="100" t="s">
        <v>7172</v>
      </c>
      <c r="C2410" s="99" t="s">
        <v>7171</v>
      </c>
      <c r="D2410" s="124">
        <v>17304</v>
      </c>
      <c r="E2410" s="157">
        <f>VLOOKUP(D2410,'SOAT LIQ'!$A$87:$C$3416,3,FALSE)</f>
        <v>4</v>
      </c>
      <c r="F2410" t="s">
        <v>21632</v>
      </c>
    </row>
    <row r="2411" spans="1:6" x14ac:dyDescent="0.25">
      <c r="A2411" t="s">
        <v>5809</v>
      </c>
      <c r="B2411" s="100" t="s">
        <v>7173</v>
      </c>
      <c r="C2411" s="99" t="s">
        <v>7174</v>
      </c>
      <c r="D2411" s="124">
        <v>16104</v>
      </c>
      <c r="E2411" s="157">
        <f>VLOOKUP(D2411,'SOAT LIQ'!$A$87:$C$3416,3,FALSE)</f>
        <v>5</v>
      </c>
      <c r="F2411" t="s">
        <v>21632</v>
      </c>
    </row>
    <row r="2412" spans="1:6" x14ac:dyDescent="0.25">
      <c r="A2412" t="s">
        <v>4339</v>
      </c>
      <c r="B2412" s="100" t="s">
        <v>7173</v>
      </c>
      <c r="C2412" s="99" t="s">
        <v>7174</v>
      </c>
      <c r="D2412" s="124">
        <v>16104</v>
      </c>
      <c r="E2412" s="157">
        <f>VLOOKUP(D2412,'SOAT LIQ'!$A$87:$C$3416,3,FALSE)</f>
        <v>5</v>
      </c>
      <c r="F2412" t="s">
        <v>21632</v>
      </c>
    </row>
    <row r="2413" spans="1:6" x14ac:dyDescent="0.25">
      <c r="A2413" t="s">
        <v>5031</v>
      </c>
      <c r="B2413" s="100" t="s">
        <v>7173</v>
      </c>
      <c r="C2413" s="99" t="s">
        <v>7174</v>
      </c>
      <c r="D2413" s="124">
        <v>16104</v>
      </c>
      <c r="E2413" s="157">
        <f>VLOOKUP(D2413,'SOAT LIQ'!$A$87:$C$3416,3,FALSE)</f>
        <v>5</v>
      </c>
      <c r="F2413" t="s">
        <v>21632</v>
      </c>
    </row>
    <row r="2414" spans="1:6" x14ac:dyDescent="0.25">
      <c r="A2414" t="s">
        <v>5031</v>
      </c>
      <c r="B2414" s="100" t="s">
        <v>7173</v>
      </c>
      <c r="C2414" s="99" t="s">
        <v>7174</v>
      </c>
      <c r="D2414" s="124">
        <v>16104</v>
      </c>
      <c r="E2414" s="157">
        <f>VLOOKUP(D2414,'SOAT LIQ'!$A$87:$C$3416,3,FALSE)</f>
        <v>5</v>
      </c>
      <c r="F2414" t="s">
        <v>21632</v>
      </c>
    </row>
    <row r="2415" spans="1:6" x14ac:dyDescent="0.25">
      <c r="A2415" t="s">
        <v>5809</v>
      </c>
      <c r="B2415" s="100" t="s">
        <v>7173</v>
      </c>
      <c r="C2415" s="99" t="s">
        <v>7174</v>
      </c>
      <c r="D2415" s="124">
        <v>16104</v>
      </c>
      <c r="E2415" s="157">
        <f>VLOOKUP(D2415,'SOAT LIQ'!$A$87:$C$3416,3,FALSE)</f>
        <v>5</v>
      </c>
      <c r="F2415" t="s">
        <v>21632</v>
      </c>
    </row>
    <row r="2416" spans="1:6" x14ac:dyDescent="0.25">
      <c r="A2416" t="s">
        <v>7033</v>
      </c>
      <c r="B2416" s="100" t="s">
        <v>7173</v>
      </c>
      <c r="C2416" s="99" t="s">
        <v>7174</v>
      </c>
      <c r="D2416" s="124">
        <v>16104</v>
      </c>
      <c r="E2416" s="157">
        <f>VLOOKUP(D2416,'SOAT LIQ'!$A$87:$C$3416,3,FALSE)</f>
        <v>5</v>
      </c>
      <c r="F2416" t="s">
        <v>21632</v>
      </c>
    </row>
    <row r="2417" spans="1:6" x14ac:dyDescent="0.25">
      <c r="A2417" t="s">
        <v>5748</v>
      </c>
      <c r="B2417" s="100" t="s">
        <v>7175</v>
      </c>
      <c r="C2417" s="99" t="s">
        <v>7176</v>
      </c>
      <c r="D2417" s="124">
        <v>16104</v>
      </c>
      <c r="E2417" s="157">
        <f>VLOOKUP(D2417,'SOAT LIQ'!$A$87:$C$3416,3,FALSE)</f>
        <v>5</v>
      </c>
      <c r="F2417" t="s">
        <v>21632</v>
      </c>
    </row>
    <row r="2418" spans="1:6" x14ac:dyDescent="0.25">
      <c r="A2418" t="s">
        <v>5809</v>
      </c>
      <c r="B2418" s="100" t="s">
        <v>7175</v>
      </c>
      <c r="C2418" s="99" t="s">
        <v>7176</v>
      </c>
      <c r="D2418" s="124">
        <v>16104</v>
      </c>
      <c r="E2418" s="157">
        <f>VLOOKUP(D2418,'SOAT LIQ'!$A$87:$C$3416,3,FALSE)</f>
        <v>5</v>
      </c>
      <c r="F2418" t="s">
        <v>21632</v>
      </c>
    </row>
    <row r="2419" spans="1:6" x14ac:dyDescent="0.25">
      <c r="A2419" t="s">
        <v>5031</v>
      </c>
      <c r="B2419" s="100" t="s">
        <v>7175</v>
      </c>
      <c r="C2419" s="99" t="s">
        <v>7176</v>
      </c>
      <c r="D2419" s="124">
        <v>16104</v>
      </c>
      <c r="E2419" s="157">
        <f>VLOOKUP(D2419,'SOAT LIQ'!$A$87:$C$3416,3,FALSE)</f>
        <v>5</v>
      </c>
      <c r="F2419" t="s">
        <v>21632</v>
      </c>
    </row>
    <row r="2420" spans="1:6" x14ac:dyDescent="0.25">
      <c r="A2420" t="s">
        <v>5809</v>
      </c>
      <c r="B2420" s="100" t="s">
        <v>7175</v>
      </c>
      <c r="C2420" s="99" t="s">
        <v>7176</v>
      </c>
      <c r="D2420" s="124">
        <v>16104</v>
      </c>
      <c r="E2420" s="157">
        <f>VLOOKUP(D2420,'SOAT LIQ'!$A$87:$C$3416,3,FALSE)</f>
        <v>5</v>
      </c>
      <c r="F2420" t="s">
        <v>21632</v>
      </c>
    </row>
    <row r="2421" spans="1:6" x14ac:dyDescent="0.25">
      <c r="A2421" t="s">
        <v>5745</v>
      </c>
      <c r="B2421" s="100" t="s">
        <v>7175</v>
      </c>
      <c r="C2421" s="99" t="s">
        <v>7176</v>
      </c>
      <c r="D2421" s="124">
        <v>16104</v>
      </c>
      <c r="E2421" s="157">
        <f>VLOOKUP(D2421,'SOAT LIQ'!$A$87:$C$3416,3,FALSE)</f>
        <v>5</v>
      </c>
      <c r="F2421" t="s">
        <v>21632</v>
      </c>
    </row>
    <row r="2422" spans="1:6" x14ac:dyDescent="0.25">
      <c r="A2422" t="s">
        <v>4249</v>
      </c>
      <c r="B2422" s="100" t="s">
        <v>7175</v>
      </c>
      <c r="C2422" s="99" t="s">
        <v>7176</v>
      </c>
      <c r="D2422" s="124">
        <v>16104</v>
      </c>
      <c r="E2422" s="157">
        <f>VLOOKUP(D2422,'SOAT LIQ'!$A$87:$C$3416,3,FALSE)</f>
        <v>5</v>
      </c>
      <c r="F2422" t="s">
        <v>21632</v>
      </c>
    </row>
    <row r="2423" spans="1:6" x14ac:dyDescent="0.25">
      <c r="A2423" t="s">
        <v>7033</v>
      </c>
      <c r="B2423" s="100" t="s">
        <v>7175</v>
      </c>
      <c r="C2423" s="99" t="s">
        <v>7176</v>
      </c>
      <c r="D2423" s="124">
        <v>16104</v>
      </c>
      <c r="E2423" s="157">
        <f>VLOOKUP(D2423,'SOAT LIQ'!$A$87:$C$3416,3,FALSE)</f>
        <v>5</v>
      </c>
      <c r="F2423" t="s">
        <v>21632</v>
      </c>
    </row>
    <row r="2424" spans="1:6" x14ac:dyDescent="0.25">
      <c r="A2424" t="s">
        <v>5748</v>
      </c>
      <c r="B2424" s="100" t="s">
        <v>4576</v>
      </c>
      <c r="C2424" s="99" t="s">
        <v>7177</v>
      </c>
      <c r="D2424" s="124">
        <v>16103</v>
      </c>
      <c r="E2424" s="157">
        <f>VLOOKUP(D2424,'SOAT LIQ'!$A$87:$C$3416,3,FALSE)</f>
        <v>13</v>
      </c>
      <c r="F2424" t="s">
        <v>21632</v>
      </c>
    </row>
    <row r="2425" spans="1:6" x14ac:dyDescent="0.25">
      <c r="A2425" t="s">
        <v>4339</v>
      </c>
      <c r="B2425" s="100" t="s">
        <v>4576</v>
      </c>
      <c r="C2425" s="99" t="s">
        <v>7177</v>
      </c>
      <c r="D2425" s="124">
        <v>16103</v>
      </c>
      <c r="E2425" s="157">
        <f>VLOOKUP(D2425,'SOAT LIQ'!$A$87:$C$3416,3,FALSE)</f>
        <v>13</v>
      </c>
      <c r="F2425" t="s">
        <v>21632</v>
      </c>
    </row>
    <row r="2426" spans="1:6" x14ac:dyDescent="0.25">
      <c r="A2426" t="s">
        <v>5809</v>
      </c>
      <c r="B2426" s="100" t="s">
        <v>4576</v>
      </c>
      <c r="C2426" s="99" t="s">
        <v>7177</v>
      </c>
      <c r="D2426" s="124">
        <v>16103</v>
      </c>
      <c r="E2426" s="157">
        <f>VLOOKUP(D2426,'SOAT LIQ'!$A$87:$C$3416,3,FALSE)</f>
        <v>13</v>
      </c>
      <c r="F2426" t="s">
        <v>21632</v>
      </c>
    </row>
    <row r="2427" spans="1:6" x14ac:dyDescent="0.25">
      <c r="A2427" t="s">
        <v>7033</v>
      </c>
      <c r="B2427" s="100" t="s">
        <v>4576</v>
      </c>
      <c r="C2427" s="99" t="s">
        <v>7177</v>
      </c>
      <c r="D2427" s="124">
        <v>16103</v>
      </c>
      <c r="E2427" s="157">
        <f>VLOOKUP(D2427,'SOAT LIQ'!$A$87:$C$3416,3,FALSE)</f>
        <v>13</v>
      </c>
      <c r="F2427" t="s">
        <v>21632</v>
      </c>
    </row>
    <row r="2428" spans="1:6" x14ac:dyDescent="0.25">
      <c r="A2428" t="s">
        <v>5748</v>
      </c>
      <c r="B2428" s="100" t="s">
        <v>7178</v>
      </c>
      <c r="C2428" s="99" t="s">
        <v>7179</v>
      </c>
      <c r="D2428" s="124">
        <v>16101</v>
      </c>
      <c r="E2428" s="157">
        <f>VLOOKUP(D2428,'SOAT LIQ'!$A$87:$C$3416,3,FALSE)</f>
        <v>7</v>
      </c>
      <c r="F2428" t="s">
        <v>21632</v>
      </c>
    </row>
    <row r="2429" spans="1:6" x14ac:dyDescent="0.25">
      <c r="A2429" t="s">
        <v>5809</v>
      </c>
      <c r="B2429" s="100" t="s">
        <v>7178</v>
      </c>
      <c r="C2429" s="99" t="s">
        <v>7179</v>
      </c>
      <c r="D2429" s="124">
        <v>16101</v>
      </c>
      <c r="E2429" s="157">
        <f>VLOOKUP(D2429,'SOAT LIQ'!$A$87:$C$3416,3,FALSE)</f>
        <v>7</v>
      </c>
      <c r="F2429" t="s">
        <v>21632</v>
      </c>
    </row>
    <row r="2430" spans="1:6" x14ac:dyDescent="0.25">
      <c r="A2430" t="s">
        <v>5745</v>
      </c>
      <c r="B2430" s="100" t="s">
        <v>7178</v>
      </c>
      <c r="C2430" s="99" t="s">
        <v>7179</v>
      </c>
      <c r="D2430" s="124">
        <v>16101</v>
      </c>
      <c r="E2430" s="157">
        <f>VLOOKUP(D2430,'SOAT LIQ'!$A$87:$C$3416,3,FALSE)</f>
        <v>7</v>
      </c>
      <c r="F2430" t="s">
        <v>21632</v>
      </c>
    </row>
    <row r="2431" spans="1:6" x14ac:dyDescent="0.25">
      <c r="A2431" t="s">
        <v>7033</v>
      </c>
      <c r="B2431" s="100" t="s">
        <v>7178</v>
      </c>
      <c r="C2431" s="99" t="s">
        <v>7179</v>
      </c>
      <c r="D2431" s="124">
        <v>16101</v>
      </c>
      <c r="E2431" s="157">
        <f>VLOOKUP(D2431,'SOAT LIQ'!$A$87:$C$3416,3,FALSE)</f>
        <v>7</v>
      </c>
      <c r="F2431" t="s">
        <v>21632</v>
      </c>
    </row>
    <row r="2432" spans="1:6" x14ac:dyDescent="0.25">
      <c r="A2432" t="s">
        <v>5748</v>
      </c>
      <c r="B2432" s="100" t="s">
        <v>4577</v>
      </c>
      <c r="C2432" s="99" t="s">
        <v>7180</v>
      </c>
      <c r="D2432" s="124">
        <v>16103</v>
      </c>
      <c r="E2432" s="157">
        <f>VLOOKUP(D2432,'SOAT LIQ'!$A$87:$C$3416,3,FALSE)</f>
        <v>13</v>
      </c>
      <c r="F2432" t="s">
        <v>21632</v>
      </c>
    </row>
    <row r="2433" spans="1:6" x14ac:dyDescent="0.25">
      <c r="A2433" t="s">
        <v>4339</v>
      </c>
      <c r="B2433" s="100" t="s">
        <v>4577</v>
      </c>
      <c r="C2433" s="99" t="s">
        <v>7180</v>
      </c>
      <c r="D2433" s="124">
        <v>16103</v>
      </c>
      <c r="E2433" s="157">
        <f>VLOOKUP(D2433,'SOAT LIQ'!$A$87:$C$3416,3,FALSE)</f>
        <v>13</v>
      </c>
      <c r="F2433" t="s">
        <v>21632</v>
      </c>
    </row>
    <row r="2434" spans="1:6" x14ac:dyDescent="0.25">
      <c r="A2434" t="s">
        <v>5745</v>
      </c>
      <c r="B2434" s="100" t="s">
        <v>4577</v>
      </c>
      <c r="C2434" s="99" t="s">
        <v>7180</v>
      </c>
      <c r="D2434" s="124">
        <v>16103</v>
      </c>
      <c r="E2434" s="157">
        <f>VLOOKUP(D2434,'SOAT LIQ'!$A$87:$C$3416,3,FALSE)</f>
        <v>13</v>
      </c>
      <c r="F2434" t="s">
        <v>21632</v>
      </c>
    </row>
    <row r="2435" spans="1:6" x14ac:dyDescent="0.25">
      <c r="A2435" t="s">
        <v>5809</v>
      </c>
      <c r="B2435" s="100" t="s">
        <v>4577</v>
      </c>
      <c r="C2435" s="99" t="s">
        <v>7180</v>
      </c>
      <c r="D2435" s="124">
        <v>16103</v>
      </c>
      <c r="E2435" s="157">
        <f>VLOOKUP(D2435,'SOAT LIQ'!$A$87:$C$3416,3,FALSE)</f>
        <v>13</v>
      </c>
      <c r="F2435" t="s">
        <v>21632</v>
      </c>
    </row>
    <row r="2436" spans="1:6" x14ac:dyDescent="0.25">
      <c r="A2436" t="s">
        <v>6573</v>
      </c>
      <c r="B2436" s="100" t="s">
        <v>4577</v>
      </c>
      <c r="C2436" s="99" t="s">
        <v>7180</v>
      </c>
      <c r="D2436" s="124">
        <v>16103</v>
      </c>
      <c r="E2436" s="157">
        <f>VLOOKUP(D2436,'SOAT LIQ'!$A$87:$C$3416,3,FALSE)</f>
        <v>13</v>
      </c>
      <c r="F2436" t="s">
        <v>21632</v>
      </c>
    </row>
    <row r="2437" spans="1:6" x14ac:dyDescent="0.25">
      <c r="A2437" t="s">
        <v>7033</v>
      </c>
      <c r="B2437" s="100" t="s">
        <v>4577</v>
      </c>
      <c r="C2437" s="99" t="s">
        <v>7180</v>
      </c>
      <c r="D2437" s="124">
        <v>16103</v>
      </c>
      <c r="E2437" s="157">
        <f>VLOOKUP(D2437,'SOAT LIQ'!$A$87:$C$3416,3,FALSE)</f>
        <v>13</v>
      </c>
      <c r="F2437" t="s">
        <v>21632</v>
      </c>
    </row>
    <row r="2438" spans="1:6" x14ac:dyDescent="0.25">
      <c r="A2438" t="s">
        <v>5748</v>
      </c>
      <c r="B2438" s="100" t="s">
        <v>7182</v>
      </c>
      <c r="C2438" s="99" t="s">
        <v>7181</v>
      </c>
      <c r="D2438" s="124">
        <v>16101</v>
      </c>
      <c r="E2438" s="157">
        <f>VLOOKUP(D2438,'SOAT LIQ'!$A$87:$C$3416,3,FALSE)</f>
        <v>7</v>
      </c>
      <c r="F2438" t="s">
        <v>21632</v>
      </c>
    </row>
    <row r="2439" spans="1:6" x14ac:dyDescent="0.25">
      <c r="A2439" t="s">
        <v>4339</v>
      </c>
      <c r="B2439" s="100" t="s">
        <v>7182</v>
      </c>
      <c r="C2439" s="99" t="s">
        <v>7181</v>
      </c>
      <c r="D2439" s="124">
        <v>16101</v>
      </c>
      <c r="E2439" s="157">
        <f>VLOOKUP(D2439,'SOAT LIQ'!$A$87:$C$3416,3,FALSE)</f>
        <v>7</v>
      </c>
      <c r="F2439" t="s">
        <v>21632</v>
      </c>
    </row>
    <row r="2440" spans="1:6" x14ac:dyDescent="0.25">
      <c r="A2440" t="s">
        <v>5809</v>
      </c>
      <c r="B2440" s="100" t="s">
        <v>7182</v>
      </c>
      <c r="C2440" s="99" t="s">
        <v>7181</v>
      </c>
      <c r="D2440" s="124">
        <v>16101</v>
      </c>
      <c r="E2440" s="157">
        <f>VLOOKUP(D2440,'SOAT LIQ'!$A$87:$C$3416,3,FALSE)</f>
        <v>7</v>
      </c>
      <c r="F2440" t="s">
        <v>21632</v>
      </c>
    </row>
    <row r="2441" spans="1:6" x14ac:dyDescent="0.25">
      <c r="A2441" t="s">
        <v>5031</v>
      </c>
      <c r="B2441" s="100" t="s">
        <v>7182</v>
      </c>
      <c r="C2441" s="99" t="s">
        <v>7181</v>
      </c>
      <c r="D2441" s="124">
        <v>16101</v>
      </c>
      <c r="E2441" s="157">
        <f>VLOOKUP(D2441,'SOAT LIQ'!$A$87:$C$3416,3,FALSE)</f>
        <v>7</v>
      </c>
      <c r="F2441" t="s">
        <v>21632</v>
      </c>
    </row>
    <row r="2442" spans="1:6" x14ac:dyDescent="0.25">
      <c r="A2442" t="s">
        <v>5745</v>
      </c>
      <c r="B2442" s="100" t="s">
        <v>7182</v>
      </c>
      <c r="C2442" s="99" t="s">
        <v>7181</v>
      </c>
      <c r="D2442" s="124">
        <v>16101</v>
      </c>
      <c r="E2442" s="157">
        <f>VLOOKUP(D2442,'SOAT LIQ'!$A$87:$C$3416,3,FALSE)</f>
        <v>7</v>
      </c>
      <c r="F2442" t="s">
        <v>21632</v>
      </c>
    </row>
    <row r="2443" spans="1:6" x14ac:dyDescent="0.25">
      <c r="A2443" t="s">
        <v>7033</v>
      </c>
      <c r="B2443" s="100" t="s">
        <v>7182</v>
      </c>
      <c r="C2443" s="99" t="s">
        <v>7181</v>
      </c>
      <c r="D2443" s="124">
        <v>16101</v>
      </c>
      <c r="E2443" s="157">
        <f>VLOOKUP(D2443,'SOAT LIQ'!$A$87:$C$3416,3,FALSE)</f>
        <v>7</v>
      </c>
      <c r="F2443" t="s">
        <v>21632</v>
      </c>
    </row>
    <row r="2444" spans="1:6" x14ac:dyDescent="0.25">
      <c r="A2444" t="s">
        <v>5748</v>
      </c>
      <c r="B2444" s="100" t="s">
        <v>7184</v>
      </c>
      <c r="C2444" s="99" t="s">
        <v>7183</v>
      </c>
      <c r="D2444" s="124">
        <v>16101</v>
      </c>
      <c r="E2444" s="157">
        <f>VLOOKUP(D2444,'SOAT LIQ'!$A$87:$C$3416,3,FALSE)</f>
        <v>7</v>
      </c>
      <c r="F2444" t="s">
        <v>21632</v>
      </c>
    </row>
    <row r="2445" spans="1:6" x14ac:dyDescent="0.25">
      <c r="A2445" t="s">
        <v>5809</v>
      </c>
      <c r="B2445" s="100" t="s">
        <v>7184</v>
      </c>
      <c r="C2445" s="99" t="s">
        <v>7183</v>
      </c>
      <c r="D2445" s="124">
        <v>16101</v>
      </c>
      <c r="E2445" s="157">
        <f>VLOOKUP(D2445,'SOAT LIQ'!$A$87:$C$3416,3,FALSE)</f>
        <v>7</v>
      </c>
      <c r="F2445" t="s">
        <v>21632</v>
      </c>
    </row>
    <row r="2446" spans="1:6" x14ac:dyDescent="0.25">
      <c r="A2446" t="s">
        <v>5031</v>
      </c>
      <c r="B2446" s="100" t="s">
        <v>7184</v>
      </c>
      <c r="C2446" s="99" t="s">
        <v>7183</v>
      </c>
      <c r="D2446" s="124">
        <v>16101</v>
      </c>
      <c r="E2446" s="157">
        <f>VLOOKUP(D2446,'SOAT LIQ'!$A$87:$C$3416,3,FALSE)</f>
        <v>7</v>
      </c>
      <c r="F2446" t="s">
        <v>21632</v>
      </c>
    </row>
    <row r="2447" spans="1:6" x14ac:dyDescent="0.25">
      <c r="A2447" t="s">
        <v>5745</v>
      </c>
      <c r="B2447" s="100" t="s">
        <v>7184</v>
      </c>
      <c r="C2447" s="99" t="s">
        <v>7183</v>
      </c>
      <c r="D2447" s="124">
        <v>16101</v>
      </c>
      <c r="E2447" s="157">
        <f>VLOOKUP(D2447,'SOAT LIQ'!$A$87:$C$3416,3,FALSE)</f>
        <v>7</v>
      </c>
      <c r="F2447" t="s">
        <v>21632</v>
      </c>
    </row>
    <row r="2448" spans="1:6" x14ac:dyDescent="0.25">
      <c r="A2448" t="s">
        <v>7033</v>
      </c>
      <c r="B2448" s="100" t="s">
        <v>7184</v>
      </c>
      <c r="C2448" s="99" t="s">
        <v>7183</v>
      </c>
      <c r="D2448" s="124">
        <v>16101</v>
      </c>
      <c r="E2448" s="157">
        <f>VLOOKUP(D2448,'SOAT LIQ'!$A$87:$C$3416,3,FALSE)</f>
        <v>7</v>
      </c>
      <c r="F2448" t="s">
        <v>21632</v>
      </c>
    </row>
    <row r="2449" spans="1:6" x14ac:dyDescent="0.25">
      <c r="A2449" t="s">
        <v>5748</v>
      </c>
      <c r="B2449" s="100" t="s">
        <v>7185</v>
      </c>
      <c r="C2449" s="99" t="s">
        <v>7186</v>
      </c>
      <c r="D2449" s="124">
        <v>16101</v>
      </c>
      <c r="E2449" s="157">
        <f>VLOOKUP(D2449,'SOAT LIQ'!$A$87:$C$3416,3,FALSE)</f>
        <v>7</v>
      </c>
      <c r="F2449" t="s">
        <v>21632</v>
      </c>
    </row>
    <row r="2450" spans="1:6" x14ac:dyDescent="0.25">
      <c r="A2450" t="s">
        <v>5745</v>
      </c>
      <c r="B2450" s="100" t="s">
        <v>7185</v>
      </c>
      <c r="C2450" s="99" t="s">
        <v>7186</v>
      </c>
      <c r="D2450" s="124">
        <v>16101</v>
      </c>
      <c r="E2450" s="157">
        <f>VLOOKUP(D2450,'SOAT LIQ'!$A$87:$C$3416,3,FALSE)</f>
        <v>7</v>
      </c>
      <c r="F2450" t="s">
        <v>21632</v>
      </c>
    </row>
    <row r="2451" spans="1:6" x14ac:dyDescent="0.25">
      <c r="A2451" t="s">
        <v>5031</v>
      </c>
      <c r="B2451" s="100" t="s">
        <v>7185</v>
      </c>
      <c r="C2451" s="99" t="s">
        <v>7186</v>
      </c>
      <c r="D2451" s="124">
        <v>16101</v>
      </c>
      <c r="E2451" s="157">
        <f>VLOOKUP(D2451,'SOAT LIQ'!$A$87:$C$3416,3,FALSE)</f>
        <v>7</v>
      </c>
      <c r="F2451" t="s">
        <v>21632</v>
      </c>
    </row>
    <row r="2452" spans="1:6" x14ac:dyDescent="0.25">
      <c r="A2452" t="s">
        <v>5031</v>
      </c>
      <c r="B2452" s="100" t="s">
        <v>7185</v>
      </c>
      <c r="C2452" s="99" t="s">
        <v>7186</v>
      </c>
      <c r="D2452" s="124">
        <v>16101</v>
      </c>
      <c r="E2452" s="157">
        <f>VLOOKUP(D2452,'SOAT LIQ'!$A$87:$C$3416,3,FALSE)</f>
        <v>7</v>
      </c>
      <c r="F2452" t="s">
        <v>21632</v>
      </c>
    </row>
    <row r="2453" spans="1:6" x14ac:dyDescent="0.25">
      <c r="A2453" t="s">
        <v>7033</v>
      </c>
      <c r="B2453" s="100" t="s">
        <v>7185</v>
      </c>
      <c r="C2453" s="99" t="s">
        <v>7186</v>
      </c>
      <c r="D2453" s="124">
        <v>16101</v>
      </c>
      <c r="E2453" s="157">
        <f>VLOOKUP(D2453,'SOAT LIQ'!$A$87:$C$3416,3,FALSE)</f>
        <v>7</v>
      </c>
      <c r="F2453" t="s">
        <v>21632</v>
      </c>
    </row>
    <row r="2454" spans="1:6" x14ac:dyDescent="0.25">
      <c r="A2454" t="s">
        <v>5748</v>
      </c>
      <c r="B2454" s="100" t="s">
        <v>7187</v>
      </c>
      <c r="C2454" s="99" t="s">
        <v>7183</v>
      </c>
      <c r="D2454" s="124">
        <v>16101</v>
      </c>
      <c r="E2454" s="157">
        <f>VLOOKUP(D2454,'SOAT LIQ'!$A$87:$C$3416,3,FALSE)</f>
        <v>7</v>
      </c>
      <c r="F2454" t="s">
        <v>21632</v>
      </c>
    </row>
    <row r="2455" spans="1:6" x14ac:dyDescent="0.25">
      <c r="A2455" t="s">
        <v>5809</v>
      </c>
      <c r="B2455" s="100" t="s">
        <v>7187</v>
      </c>
      <c r="C2455" s="99" t="s">
        <v>7183</v>
      </c>
      <c r="D2455" s="124">
        <v>16101</v>
      </c>
      <c r="E2455" s="157">
        <f>VLOOKUP(D2455,'SOAT LIQ'!$A$87:$C$3416,3,FALSE)</f>
        <v>7</v>
      </c>
      <c r="F2455" t="s">
        <v>21632</v>
      </c>
    </row>
    <row r="2456" spans="1:6" x14ac:dyDescent="0.25">
      <c r="A2456" t="s">
        <v>5745</v>
      </c>
      <c r="B2456" s="100" t="s">
        <v>7187</v>
      </c>
      <c r="C2456" s="99" t="s">
        <v>7183</v>
      </c>
      <c r="D2456" s="124">
        <v>16101</v>
      </c>
      <c r="E2456" s="157">
        <f>VLOOKUP(D2456,'SOAT LIQ'!$A$87:$C$3416,3,FALSE)</f>
        <v>7</v>
      </c>
      <c r="F2456" t="s">
        <v>21632</v>
      </c>
    </row>
    <row r="2457" spans="1:6" x14ac:dyDescent="0.25">
      <c r="A2457" t="s">
        <v>7033</v>
      </c>
      <c r="B2457" s="100" t="s">
        <v>7187</v>
      </c>
      <c r="C2457" s="99" t="s">
        <v>7183</v>
      </c>
      <c r="D2457" s="124">
        <v>16101</v>
      </c>
      <c r="E2457" s="157">
        <f>VLOOKUP(D2457,'SOAT LIQ'!$A$87:$C$3416,3,FALSE)</f>
        <v>7</v>
      </c>
      <c r="F2457" t="s">
        <v>21632</v>
      </c>
    </row>
    <row r="2458" spans="1:6" x14ac:dyDescent="0.25">
      <c r="A2458" t="s">
        <v>5745</v>
      </c>
      <c r="B2458" s="100" t="s">
        <v>7188</v>
      </c>
      <c r="C2458" s="99" t="s">
        <v>7189</v>
      </c>
      <c r="D2458" s="124">
        <v>16109</v>
      </c>
      <c r="E2458" s="157">
        <f>VLOOKUP(D2458,'SOAT LIQ'!$A$87:$C$3416,3,FALSE)</f>
        <v>7</v>
      </c>
      <c r="F2458" t="s">
        <v>21632</v>
      </c>
    </row>
    <row r="2459" spans="1:6" x14ac:dyDescent="0.25">
      <c r="A2459" t="s">
        <v>5809</v>
      </c>
      <c r="B2459" s="100" t="s">
        <v>7188</v>
      </c>
      <c r="C2459" s="99" t="s">
        <v>7189</v>
      </c>
      <c r="D2459" s="124">
        <v>16109</v>
      </c>
      <c r="E2459" s="157">
        <f>VLOOKUP(D2459,'SOAT LIQ'!$A$87:$C$3416,3,FALSE)</f>
        <v>7</v>
      </c>
      <c r="F2459" t="s">
        <v>21632</v>
      </c>
    </row>
    <row r="2460" spans="1:6" x14ac:dyDescent="0.25">
      <c r="A2460" t="s">
        <v>5748</v>
      </c>
      <c r="B2460" s="100" t="s">
        <v>7188</v>
      </c>
      <c r="C2460" s="99" t="s">
        <v>7189</v>
      </c>
      <c r="D2460" s="124">
        <v>16109</v>
      </c>
      <c r="E2460" s="157">
        <f>VLOOKUP(D2460,'SOAT LIQ'!$A$87:$C$3416,3,FALSE)</f>
        <v>7</v>
      </c>
      <c r="F2460" t="s">
        <v>21632</v>
      </c>
    </row>
    <row r="2461" spans="1:6" x14ac:dyDescent="0.25">
      <c r="A2461" t="s">
        <v>7033</v>
      </c>
      <c r="B2461" s="100" t="s">
        <v>7188</v>
      </c>
      <c r="C2461" s="99" t="s">
        <v>7189</v>
      </c>
      <c r="D2461" s="124">
        <v>16109</v>
      </c>
      <c r="E2461" s="157">
        <f>VLOOKUP(D2461,'SOAT LIQ'!$A$87:$C$3416,3,FALSE)</f>
        <v>7</v>
      </c>
      <c r="F2461" t="s">
        <v>21632</v>
      </c>
    </row>
    <row r="2462" spans="1:6" x14ac:dyDescent="0.25">
      <c r="A2462" t="s">
        <v>5745</v>
      </c>
      <c r="B2462" s="100" t="s">
        <v>7190</v>
      </c>
      <c r="C2462" s="99" t="s">
        <v>7189</v>
      </c>
      <c r="D2462" s="124">
        <v>16110</v>
      </c>
      <c r="E2462" s="157">
        <f>VLOOKUP(D2462,'SOAT LIQ'!$A$87:$C$3416,3,FALSE)</f>
        <v>7</v>
      </c>
      <c r="F2462" t="s">
        <v>21632</v>
      </c>
    </row>
    <row r="2463" spans="1:6" x14ac:dyDescent="0.25">
      <c r="A2463" t="s">
        <v>5809</v>
      </c>
      <c r="B2463" s="100" t="s">
        <v>7190</v>
      </c>
      <c r="C2463" s="99" t="s">
        <v>7189</v>
      </c>
      <c r="D2463" s="124">
        <v>16110</v>
      </c>
      <c r="E2463" s="157">
        <f>VLOOKUP(D2463,'SOAT LIQ'!$A$87:$C$3416,3,FALSE)</f>
        <v>7</v>
      </c>
      <c r="F2463" t="s">
        <v>21632</v>
      </c>
    </row>
    <row r="2464" spans="1:6" x14ac:dyDescent="0.25">
      <c r="A2464" t="s">
        <v>5748</v>
      </c>
      <c r="B2464" s="100" t="s">
        <v>7190</v>
      </c>
      <c r="C2464" s="99" t="s">
        <v>7189</v>
      </c>
      <c r="D2464" s="124">
        <v>16110</v>
      </c>
      <c r="E2464" s="157">
        <f>VLOOKUP(D2464,'SOAT LIQ'!$A$87:$C$3416,3,FALSE)</f>
        <v>7</v>
      </c>
      <c r="F2464" t="s">
        <v>21632</v>
      </c>
    </row>
    <row r="2465" spans="1:6" x14ac:dyDescent="0.25">
      <c r="A2465" t="s">
        <v>7033</v>
      </c>
      <c r="B2465" s="100" t="s">
        <v>7190</v>
      </c>
      <c r="C2465" s="99" t="s">
        <v>7189</v>
      </c>
      <c r="D2465" s="124">
        <v>16110</v>
      </c>
      <c r="E2465" s="157">
        <f>VLOOKUP(D2465,'SOAT LIQ'!$A$87:$C$3416,3,FALSE)</f>
        <v>7</v>
      </c>
      <c r="F2465" t="s">
        <v>21632</v>
      </c>
    </row>
    <row r="2466" spans="1:6" x14ac:dyDescent="0.25">
      <c r="A2466" t="s">
        <v>5745</v>
      </c>
      <c r="B2466" s="100" t="s">
        <v>7191</v>
      </c>
      <c r="C2466" s="99" t="s">
        <v>7189</v>
      </c>
      <c r="D2466" s="124">
        <v>16106</v>
      </c>
      <c r="E2466" s="157">
        <f>VLOOKUP(D2466,'SOAT LIQ'!$A$87:$C$3416,3,FALSE)</f>
        <v>6</v>
      </c>
      <c r="F2466" t="s">
        <v>21632</v>
      </c>
    </row>
    <row r="2467" spans="1:6" x14ac:dyDescent="0.25">
      <c r="A2467" t="s">
        <v>5809</v>
      </c>
      <c r="B2467" s="100" t="s">
        <v>7191</v>
      </c>
      <c r="C2467" s="99" t="s">
        <v>7189</v>
      </c>
      <c r="D2467" s="124">
        <v>16106</v>
      </c>
      <c r="E2467" s="157">
        <f>VLOOKUP(D2467,'SOAT LIQ'!$A$87:$C$3416,3,FALSE)</f>
        <v>6</v>
      </c>
      <c r="F2467" t="s">
        <v>21632</v>
      </c>
    </row>
    <row r="2468" spans="1:6" x14ac:dyDescent="0.25">
      <c r="A2468" t="s">
        <v>7033</v>
      </c>
      <c r="B2468" s="100" t="s">
        <v>7191</v>
      </c>
      <c r="C2468" s="99" t="s">
        <v>7189</v>
      </c>
      <c r="D2468" s="124">
        <v>16106</v>
      </c>
      <c r="E2468" s="157">
        <f>VLOOKUP(D2468,'SOAT LIQ'!$A$87:$C$3416,3,FALSE)</f>
        <v>6</v>
      </c>
      <c r="F2468" t="s">
        <v>21632</v>
      </c>
    </row>
    <row r="2469" spans="1:6" x14ac:dyDescent="0.25">
      <c r="A2469" t="s">
        <v>5748</v>
      </c>
      <c r="B2469" s="100" t="s">
        <v>7192</v>
      </c>
      <c r="C2469" s="99" t="s">
        <v>7189</v>
      </c>
      <c r="D2469" s="124">
        <v>16106</v>
      </c>
      <c r="E2469" s="157">
        <f>VLOOKUP(D2469,'SOAT LIQ'!$A$87:$C$3416,3,FALSE)</f>
        <v>6</v>
      </c>
      <c r="F2469" t="s">
        <v>21632</v>
      </c>
    </row>
    <row r="2470" spans="1:6" x14ac:dyDescent="0.25">
      <c r="A2470" t="s">
        <v>5809</v>
      </c>
      <c r="B2470" s="100" t="s">
        <v>7192</v>
      </c>
      <c r="C2470" s="99" t="s">
        <v>7189</v>
      </c>
      <c r="D2470" s="124">
        <v>16106</v>
      </c>
      <c r="E2470" s="157">
        <f>VLOOKUP(D2470,'SOAT LIQ'!$A$87:$C$3416,3,FALSE)</f>
        <v>6</v>
      </c>
      <c r="F2470" t="s">
        <v>21632</v>
      </c>
    </row>
    <row r="2471" spans="1:6" x14ac:dyDescent="0.25">
      <c r="A2471" t="s">
        <v>7033</v>
      </c>
      <c r="B2471" s="100" t="s">
        <v>7192</v>
      </c>
      <c r="C2471" s="99" t="s">
        <v>7189</v>
      </c>
      <c r="D2471" s="124">
        <v>16106</v>
      </c>
      <c r="E2471" s="157">
        <f>VLOOKUP(D2471,'SOAT LIQ'!$A$87:$C$3416,3,FALSE)</f>
        <v>6</v>
      </c>
      <c r="F2471" t="s">
        <v>21632</v>
      </c>
    </row>
    <row r="2472" spans="1:6" x14ac:dyDescent="0.25">
      <c r="A2472" t="s">
        <v>5748</v>
      </c>
      <c r="B2472" s="100" t="s">
        <v>7193</v>
      </c>
      <c r="C2472" s="99" t="s">
        <v>7189</v>
      </c>
      <c r="D2472" s="124">
        <v>16109</v>
      </c>
      <c r="E2472" s="157">
        <f>VLOOKUP(D2472,'SOAT LIQ'!$A$87:$C$3416,3,FALSE)</f>
        <v>7</v>
      </c>
      <c r="F2472" t="s">
        <v>21632</v>
      </c>
    </row>
    <row r="2473" spans="1:6" x14ac:dyDescent="0.25">
      <c r="A2473" t="s">
        <v>5809</v>
      </c>
      <c r="B2473" s="100" t="s">
        <v>7193</v>
      </c>
      <c r="C2473" s="99" t="s">
        <v>7189</v>
      </c>
      <c r="D2473" s="124">
        <v>16109</v>
      </c>
      <c r="E2473" s="157">
        <f>VLOOKUP(D2473,'SOAT LIQ'!$A$87:$C$3416,3,FALSE)</f>
        <v>7</v>
      </c>
      <c r="F2473" t="s">
        <v>21632</v>
      </c>
    </row>
    <row r="2474" spans="1:6" x14ac:dyDescent="0.25">
      <c r="A2474" t="s">
        <v>5745</v>
      </c>
      <c r="B2474" s="100" t="s">
        <v>7193</v>
      </c>
      <c r="C2474" s="99" t="s">
        <v>7189</v>
      </c>
      <c r="D2474" s="124">
        <v>16109</v>
      </c>
      <c r="E2474" s="157">
        <f>VLOOKUP(D2474,'SOAT LIQ'!$A$87:$C$3416,3,FALSE)</f>
        <v>7</v>
      </c>
      <c r="F2474" t="s">
        <v>21632</v>
      </c>
    </row>
    <row r="2475" spans="1:6" x14ac:dyDescent="0.25">
      <c r="A2475" t="s">
        <v>7033</v>
      </c>
      <c r="B2475" s="100" t="s">
        <v>7193</v>
      </c>
      <c r="C2475" s="99" t="s">
        <v>7189</v>
      </c>
      <c r="D2475" s="124">
        <v>16109</v>
      </c>
      <c r="E2475" s="157">
        <f>VLOOKUP(D2475,'SOAT LIQ'!$A$87:$C$3416,3,FALSE)</f>
        <v>7</v>
      </c>
      <c r="F2475" t="s">
        <v>21632</v>
      </c>
    </row>
    <row r="2476" spans="1:6" x14ac:dyDescent="0.25">
      <c r="A2476" t="s">
        <v>5745</v>
      </c>
      <c r="B2476" s="100" t="s">
        <v>7194</v>
      </c>
      <c r="C2476" s="99" t="s">
        <v>7189</v>
      </c>
      <c r="D2476" s="124">
        <v>16109</v>
      </c>
      <c r="E2476" s="157">
        <f>VLOOKUP(D2476,'SOAT LIQ'!$A$87:$C$3416,3,FALSE)</f>
        <v>7</v>
      </c>
      <c r="F2476" t="s">
        <v>21632</v>
      </c>
    </row>
    <row r="2477" spans="1:6" x14ac:dyDescent="0.25">
      <c r="A2477" t="s">
        <v>5809</v>
      </c>
      <c r="B2477" s="100" t="s">
        <v>7194</v>
      </c>
      <c r="C2477" s="99" t="s">
        <v>7189</v>
      </c>
      <c r="D2477" s="124">
        <v>16109</v>
      </c>
      <c r="E2477" s="157">
        <f>VLOOKUP(D2477,'SOAT LIQ'!$A$87:$C$3416,3,FALSE)</f>
        <v>7</v>
      </c>
      <c r="F2477" t="s">
        <v>21632</v>
      </c>
    </row>
    <row r="2478" spans="1:6" x14ac:dyDescent="0.25">
      <c r="A2478" t="s">
        <v>7033</v>
      </c>
      <c r="B2478" s="100" t="s">
        <v>7194</v>
      </c>
      <c r="C2478" s="99" t="s">
        <v>7189</v>
      </c>
      <c r="D2478" s="124">
        <v>16109</v>
      </c>
      <c r="E2478" s="157">
        <f>VLOOKUP(D2478,'SOAT LIQ'!$A$87:$C$3416,3,FALSE)</f>
        <v>7</v>
      </c>
      <c r="F2478" t="s">
        <v>21632</v>
      </c>
    </row>
    <row r="2479" spans="1:6" x14ac:dyDescent="0.25">
      <c r="A2479" t="s">
        <v>5745</v>
      </c>
      <c r="B2479" s="100" t="s">
        <v>7195</v>
      </c>
      <c r="C2479" s="99" t="s">
        <v>7189</v>
      </c>
      <c r="D2479" s="124">
        <v>16109</v>
      </c>
      <c r="E2479" s="157">
        <f>VLOOKUP(D2479,'SOAT LIQ'!$A$87:$C$3416,3,FALSE)</f>
        <v>7</v>
      </c>
      <c r="F2479" t="s">
        <v>21632</v>
      </c>
    </row>
    <row r="2480" spans="1:6" x14ac:dyDescent="0.25">
      <c r="A2480" t="s">
        <v>5809</v>
      </c>
      <c r="B2480" s="100" t="s">
        <v>7195</v>
      </c>
      <c r="C2480" s="99" t="s">
        <v>7189</v>
      </c>
      <c r="D2480" s="124">
        <v>16109</v>
      </c>
      <c r="E2480" s="157">
        <f>VLOOKUP(D2480,'SOAT LIQ'!$A$87:$C$3416,3,FALSE)</f>
        <v>7</v>
      </c>
      <c r="F2480" t="s">
        <v>21632</v>
      </c>
    </row>
    <row r="2481" spans="1:6" x14ac:dyDescent="0.25">
      <c r="A2481" t="s">
        <v>5748</v>
      </c>
      <c r="B2481" s="100" t="s">
        <v>7195</v>
      </c>
      <c r="C2481" s="99" t="s">
        <v>7189</v>
      </c>
      <c r="D2481" s="124">
        <v>16109</v>
      </c>
      <c r="E2481" s="157">
        <f>VLOOKUP(D2481,'SOAT LIQ'!$A$87:$C$3416,3,FALSE)</f>
        <v>7</v>
      </c>
      <c r="F2481" t="s">
        <v>21632</v>
      </c>
    </row>
    <row r="2482" spans="1:6" x14ac:dyDescent="0.25">
      <c r="A2482" t="s">
        <v>7033</v>
      </c>
      <c r="B2482" s="100" t="s">
        <v>7195</v>
      </c>
      <c r="C2482" s="99" t="s">
        <v>7189</v>
      </c>
      <c r="D2482" s="124">
        <v>16109</v>
      </c>
      <c r="E2482" s="157">
        <f>VLOOKUP(D2482,'SOAT LIQ'!$A$87:$C$3416,3,FALSE)</f>
        <v>7</v>
      </c>
      <c r="F2482" t="s">
        <v>21632</v>
      </c>
    </row>
    <row r="2483" spans="1:6" x14ac:dyDescent="0.25">
      <c r="A2483" t="s">
        <v>5745</v>
      </c>
      <c r="B2483" s="100" t="s">
        <v>7196</v>
      </c>
      <c r="C2483" s="99" t="s">
        <v>7189</v>
      </c>
      <c r="D2483" s="124">
        <v>16109</v>
      </c>
      <c r="E2483" s="157">
        <f>VLOOKUP(D2483,'SOAT LIQ'!$A$87:$C$3416,3,FALSE)</f>
        <v>7</v>
      </c>
      <c r="F2483" t="s">
        <v>21632</v>
      </c>
    </row>
    <row r="2484" spans="1:6" x14ac:dyDescent="0.25">
      <c r="A2484" t="s">
        <v>5809</v>
      </c>
      <c r="B2484" s="100" t="s">
        <v>7196</v>
      </c>
      <c r="C2484" s="99" t="s">
        <v>7189</v>
      </c>
      <c r="D2484" s="124">
        <v>16109</v>
      </c>
      <c r="E2484" s="157">
        <f>VLOOKUP(D2484,'SOAT LIQ'!$A$87:$C$3416,3,FALSE)</f>
        <v>7</v>
      </c>
      <c r="F2484" t="s">
        <v>21632</v>
      </c>
    </row>
    <row r="2485" spans="1:6" x14ac:dyDescent="0.25">
      <c r="A2485" t="s">
        <v>5748</v>
      </c>
      <c r="B2485" s="100" t="s">
        <v>7196</v>
      </c>
      <c r="C2485" s="99" t="s">
        <v>7189</v>
      </c>
      <c r="D2485" s="124">
        <v>16109</v>
      </c>
      <c r="E2485" s="157">
        <f>VLOOKUP(D2485,'SOAT LIQ'!$A$87:$C$3416,3,FALSE)</f>
        <v>7</v>
      </c>
      <c r="F2485" t="s">
        <v>21632</v>
      </c>
    </row>
    <row r="2486" spans="1:6" x14ac:dyDescent="0.25">
      <c r="A2486" t="s">
        <v>7033</v>
      </c>
      <c r="B2486" s="100" t="s">
        <v>7196</v>
      </c>
      <c r="C2486" s="99" t="s">
        <v>7189</v>
      </c>
      <c r="D2486" s="124">
        <v>16109</v>
      </c>
      <c r="E2486" s="157">
        <f>VLOOKUP(D2486,'SOAT LIQ'!$A$87:$C$3416,3,FALSE)</f>
        <v>7</v>
      </c>
      <c r="F2486" t="s">
        <v>21632</v>
      </c>
    </row>
    <row r="2487" spans="1:6" x14ac:dyDescent="0.25">
      <c r="A2487" t="s">
        <v>5809</v>
      </c>
      <c r="B2487" s="100" t="s">
        <v>7198</v>
      </c>
      <c r="C2487" s="99" t="s">
        <v>7197</v>
      </c>
      <c r="D2487" s="124">
        <v>16201</v>
      </c>
      <c r="E2487" s="157">
        <f>VLOOKUP(D2487,'SOAT LIQ'!$A$87:$C$3416,3,FALSE)</f>
        <v>5</v>
      </c>
      <c r="F2487" t="s">
        <v>21632</v>
      </c>
    </row>
    <row r="2488" spans="1:6" x14ac:dyDescent="0.25">
      <c r="A2488" t="s">
        <v>5841</v>
      </c>
      <c r="B2488" s="100" t="s">
        <v>7198</v>
      </c>
      <c r="C2488" s="99" t="s">
        <v>7197</v>
      </c>
      <c r="D2488" s="124">
        <v>16201</v>
      </c>
      <c r="E2488" s="157">
        <f>VLOOKUP(D2488,'SOAT LIQ'!$A$87:$C$3416,3,FALSE)</f>
        <v>5</v>
      </c>
      <c r="F2488" t="s">
        <v>21632</v>
      </c>
    </row>
    <row r="2489" spans="1:6" x14ac:dyDescent="0.25">
      <c r="A2489" t="s">
        <v>4249</v>
      </c>
      <c r="B2489" s="100" t="s">
        <v>7198</v>
      </c>
      <c r="C2489" s="99" t="s">
        <v>7197</v>
      </c>
      <c r="D2489" s="124">
        <v>16201</v>
      </c>
      <c r="E2489" s="157">
        <f>VLOOKUP(D2489,'SOAT LIQ'!$A$87:$C$3416,3,FALSE)</f>
        <v>5</v>
      </c>
      <c r="F2489" t="s">
        <v>21632</v>
      </c>
    </row>
    <row r="2490" spans="1:6" x14ac:dyDescent="0.25">
      <c r="A2490" t="s">
        <v>5031</v>
      </c>
      <c r="B2490" s="100" t="s">
        <v>7198</v>
      </c>
      <c r="C2490" s="99" t="s">
        <v>7197</v>
      </c>
      <c r="D2490" s="124">
        <v>16201</v>
      </c>
      <c r="E2490" s="157">
        <f>VLOOKUP(D2490,'SOAT LIQ'!$A$87:$C$3416,3,FALSE)</f>
        <v>5</v>
      </c>
      <c r="F2490" t="s">
        <v>21632</v>
      </c>
    </row>
    <row r="2491" spans="1:6" x14ac:dyDescent="0.25">
      <c r="A2491" t="s">
        <v>7033</v>
      </c>
      <c r="B2491" s="100" t="s">
        <v>7198</v>
      </c>
      <c r="C2491" s="99" t="s">
        <v>7197</v>
      </c>
      <c r="D2491" s="124">
        <v>16201</v>
      </c>
      <c r="E2491" s="157">
        <f>VLOOKUP(D2491,'SOAT LIQ'!$A$87:$C$3416,3,FALSE)</f>
        <v>5</v>
      </c>
      <c r="F2491" t="s">
        <v>21632</v>
      </c>
    </row>
    <row r="2492" spans="1:6" x14ac:dyDescent="0.25">
      <c r="A2492" t="s">
        <v>5031</v>
      </c>
      <c r="B2492" s="100" t="s">
        <v>7200</v>
      </c>
      <c r="C2492" s="99" t="s">
        <v>7199</v>
      </c>
      <c r="D2492" s="124">
        <v>16202</v>
      </c>
      <c r="E2492" s="157">
        <f>VLOOKUP(D2492,'SOAT LIQ'!$A$87:$C$3416,3,FALSE)</f>
        <v>7</v>
      </c>
      <c r="F2492" t="s">
        <v>21632</v>
      </c>
    </row>
    <row r="2493" spans="1:6" x14ac:dyDescent="0.25">
      <c r="A2493" t="s">
        <v>5809</v>
      </c>
      <c r="B2493" s="100" t="s">
        <v>7200</v>
      </c>
      <c r="C2493" s="99" t="s">
        <v>7199</v>
      </c>
      <c r="D2493" s="124">
        <v>16202</v>
      </c>
      <c r="E2493" s="157">
        <f>VLOOKUP(D2493,'SOAT LIQ'!$A$87:$C$3416,3,FALSE)</f>
        <v>7</v>
      </c>
      <c r="F2493" t="s">
        <v>21632</v>
      </c>
    </row>
    <row r="2494" spans="1:6" x14ac:dyDescent="0.25">
      <c r="A2494" t="s">
        <v>5031</v>
      </c>
      <c r="B2494" s="100" t="s">
        <v>7200</v>
      </c>
      <c r="C2494" s="99" t="s">
        <v>7199</v>
      </c>
      <c r="D2494" s="124">
        <v>16202</v>
      </c>
      <c r="E2494" s="157">
        <f>VLOOKUP(D2494,'SOAT LIQ'!$A$87:$C$3416,3,FALSE)</f>
        <v>7</v>
      </c>
      <c r="F2494" t="s">
        <v>21632</v>
      </c>
    </row>
    <row r="2495" spans="1:6" x14ac:dyDescent="0.25">
      <c r="A2495" t="s">
        <v>5809</v>
      </c>
      <c r="B2495" s="100" t="s">
        <v>7200</v>
      </c>
      <c r="C2495" s="99" t="s">
        <v>7199</v>
      </c>
      <c r="D2495" s="124">
        <v>16202</v>
      </c>
      <c r="E2495" s="157">
        <f>VLOOKUP(D2495,'SOAT LIQ'!$A$87:$C$3416,3,FALSE)</f>
        <v>7</v>
      </c>
      <c r="F2495" t="s">
        <v>21632</v>
      </c>
    </row>
    <row r="2496" spans="1:6" x14ac:dyDescent="0.25">
      <c r="A2496" t="s">
        <v>5745</v>
      </c>
      <c r="B2496" s="100" t="s">
        <v>7200</v>
      </c>
      <c r="C2496" s="99" t="s">
        <v>7199</v>
      </c>
      <c r="D2496" s="124">
        <v>16202</v>
      </c>
      <c r="E2496" s="157">
        <f>VLOOKUP(D2496,'SOAT LIQ'!$A$87:$C$3416,3,FALSE)</f>
        <v>7</v>
      </c>
      <c r="F2496" t="s">
        <v>21632</v>
      </c>
    </row>
    <row r="2497" spans="1:6" x14ac:dyDescent="0.25">
      <c r="A2497" t="s">
        <v>7033</v>
      </c>
      <c r="B2497" s="100" t="s">
        <v>7200</v>
      </c>
      <c r="C2497" s="99" t="s">
        <v>7199</v>
      </c>
      <c r="D2497" s="124">
        <v>16202</v>
      </c>
      <c r="E2497" s="157">
        <f>VLOOKUP(D2497,'SOAT LIQ'!$A$87:$C$3416,3,FALSE)</f>
        <v>7</v>
      </c>
      <c r="F2497" t="s">
        <v>21632</v>
      </c>
    </row>
    <row r="2498" spans="1:6" x14ac:dyDescent="0.25">
      <c r="A2498" t="s">
        <v>5809</v>
      </c>
      <c r="B2498" s="100" t="s">
        <v>7201</v>
      </c>
      <c r="C2498" s="99" t="s">
        <v>7199</v>
      </c>
      <c r="D2498" s="124">
        <v>16201</v>
      </c>
      <c r="E2498" s="157">
        <f>VLOOKUP(D2498,'SOAT LIQ'!$A$87:$C$3416,3,FALSE)</f>
        <v>5</v>
      </c>
      <c r="F2498" t="s">
        <v>21632</v>
      </c>
    </row>
    <row r="2499" spans="1:6" x14ac:dyDescent="0.25">
      <c r="A2499" t="s">
        <v>5031</v>
      </c>
      <c r="B2499" s="100" t="s">
        <v>7201</v>
      </c>
      <c r="C2499" s="99" t="s">
        <v>7199</v>
      </c>
      <c r="D2499" s="124">
        <v>16201</v>
      </c>
      <c r="E2499" s="157">
        <f>VLOOKUP(D2499,'SOAT LIQ'!$A$87:$C$3416,3,FALSE)</f>
        <v>5</v>
      </c>
      <c r="F2499" t="s">
        <v>21632</v>
      </c>
    </row>
    <row r="2500" spans="1:6" x14ac:dyDescent="0.25">
      <c r="A2500" t="s">
        <v>7033</v>
      </c>
      <c r="B2500" s="100" t="s">
        <v>7201</v>
      </c>
      <c r="C2500" s="99" t="s">
        <v>7199</v>
      </c>
      <c r="D2500" s="124">
        <v>16201</v>
      </c>
      <c r="E2500" s="157">
        <f>VLOOKUP(D2500,'SOAT LIQ'!$A$87:$C$3416,3,FALSE)</f>
        <v>5</v>
      </c>
      <c r="F2500" t="s">
        <v>21632</v>
      </c>
    </row>
    <row r="2501" spans="1:6" x14ac:dyDescent="0.25">
      <c r="A2501" t="s">
        <v>5809</v>
      </c>
      <c r="B2501" s="100" t="s">
        <v>7202</v>
      </c>
      <c r="C2501" s="99" t="s">
        <v>7203</v>
      </c>
      <c r="D2501" s="124">
        <v>16201</v>
      </c>
      <c r="E2501" s="157">
        <f>VLOOKUP(D2501,'SOAT LIQ'!$A$87:$C$3416,3,FALSE)</f>
        <v>5</v>
      </c>
      <c r="F2501" t="s">
        <v>21632</v>
      </c>
    </row>
    <row r="2502" spans="1:6" x14ac:dyDescent="0.25">
      <c r="A2502" t="s">
        <v>5031</v>
      </c>
      <c r="B2502" s="100" t="s">
        <v>7202</v>
      </c>
      <c r="C2502" s="99" t="s">
        <v>7203</v>
      </c>
      <c r="D2502" s="124">
        <v>16201</v>
      </c>
      <c r="E2502" s="157">
        <f>VLOOKUP(D2502,'SOAT LIQ'!$A$87:$C$3416,3,FALSE)</f>
        <v>5</v>
      </c>
      <c r="F2502" t="s">
        <v>21632</v>
      </c>
    </row>
    <row r="2503" spans="1:6" x14ac:dyDescent="0.25">
      <c r="A2503" t="s">
        <v>5031</v>
      </c>
      <c r="B2503" s="100" t="s">
        <v>7202</v>
      </c>
      <c r="C2503" s="99" t="s">
        <v>7203</v>
      </c>
      <c r="D2503" s="124">
        <v>16201</v>
      </c>
      <c r="E2503" s="157">
        <f>VLOOKUP(D2503,'SOAT LIQ'!$A$87:$C$3416,3,FALSE)</f>
        <v>5</v>
      </c>
      <c r="F2503" t="s">
        <v>21632</v>
      </c>
    </row>
    <row r="2504" spans="1:6" x14ac:dyDescent="0.25">
      <c r="A2504" t="s">
        <v>5745</v>
      </c>
      <c r="B2504" s="100" t="s">
        <v>7202</v>
      </c>
      <c r="C2504" s="99" t="s">
        <v>7203</v>
      </c>
      <c r="D2504" s="124">
        <v>16201</v>
      </c>
      <c r="E2504" s="157">
        <f>VLOOKUP(D2504,'SOAT LIQ'!$A$87:$C$3416,3,FALSE)</f>
        <v>5</v>
      </c>
      <c r="F2504" t="s">
        <v>21632</v>
      </c>
    </row>
    <row r="2505" spans="1:6" x14ac:dyDescent="0.25">
      <c r="A2505" t="s">
        <v>7033</v>
      </c>
      <c r="B2505" s="100" t="s">
        <v>7202</v>
      </c>
      <c r="C2505" s="99" t="s">
        <v>7203</v>
      </c>
      <c r="D2505" s="124">
        <v>16201</v>
      </c>
      <c r="E2505" s="157">
        <f>VLOOKUP(D2505,'SOAT LIQ'!$A$87:$C$3416,3,FALSE)</f>
        <v>5</v>
      </c>
      <c r="F2505" t="s">
        <v>21632</v>
      </c>
    </row>
    <row r="2506" spans="1:6" x14ac:dyDescent="0.25">
      <c r="A2506" t="s">
        <v>5745</v>
      </c>
      <c r="B2506" s="100" t="s">
        <v>4609</v>
      </c>
      <c r="C2506" s="99" t="s">
        <v>7204</v>
      </c>
      <c r="D2506" s="124">
        <v>17308</v>
      </c>
      <c r="E2506" s="157">
        <f>VLOOKUP(D2506,'SOAT LIQ'!$A$87:$C$3416,3,FALSE)</f>
        <v>3</v>
      </c>
      <c r="F2506" t="s">
        <v>21632</v>
      </c>
    </row>
    <row r="2507" spans="1:6" x14ac:dyDescent="0.25">
      <c r="A2507" t="s">
        <v>5809</v>
      </c>
      <c r="B2507" s="100" t="s">
        <v>4609</v>
      </c>
      <c r="C2507" s="99" t="s">
        <v>7204</v>
      </c>
      <c r="D2507" s="124">
        <v>17308</v>
      </c>
      <c r="E2507" s="157">
        <f>VLOOKUP(D2507,'SOAT LIQ'!$A$87:$C$3416,3,FALSE)</f>
        <v>3</v>
      </c>
      <c r="F2507" t="s">
        <v>21632</v>
      </c>
    </row>
    <row r="2508" spans="1:6" x14ac:dyDescent="0.25">
      <c r="A2508" t="s">
        <v>5031</v>
      </c>
      <c r="B2508" s="100" t="s">
        <v>4609</v>
      </c>
      <c r="C2508" s="99" t="s">
        <v>7204</v>
      </c>
      <c r="D2508" s="124">
        <v>17308</v>
      </c>
      <c r="E2508" s="157">
        <f>VLOOKUP(D2508,'SOAT LIQ'!$A$87:$C$3416,3,FALSE)</f>
        <v>3</v>
      </c>
      <c r="F2508" t="s">
        <v>21632</v>
      </c>
    </row>
    <row r="2509" spans="1:6" x14ac:dyDescent="0.25">
      <c r="A2509" t="s">
        <v>7033</v>
      </c>
      <c r="B2509" s="100" t="s">
        <v>4609</v>
      </c>
      <c r="C2509" s="99" t="s">
        <v>7204</v>
      </c>
      <c r="D2509" s="124">
        <v>17308</v>
      </c>
      <c r="E2509" s="157">
        <f>VLOOKUP(D2509,'SOAT LIQ'!$A$87:$C$3416,3,FALSE)</f>
        <v>3</v>
      </c>
      <c r="F2509" t="s">
        <v>21632</v>
      </c>
    </row>
    <row r="2510" spans="1:6" x14ac:dyDescent="0.25">
      <c r="A2510" t="s">
        <v>4249</v>
      </c>
      <c r="B2510" s="100" t="s">
        <v>4609</v>
      </c>
      <c r="C2510" s="99" t="s">
        <v>7204</v>
      </c>
      <c r="D2510" s="124">
        <v>17308</v>
      </c>
      <c r="E2510" s="157">
        <f>VLOOKUP(D2510,'SOAT LIQ'!$A$87:$C$3416,3,FALSE)</f>
        <v>3</v>
      </c>
      <c r="F2510" t="s">
        <v>21632</v>
      </c>
    </row>
    <row r="2511" spans="1:6" x14ac:dyDescent="0.25">
      <c r="A2511" t="s">
        <v>5031</v>
      </c>
      <c r="B2511" s="100" t="s">
        <v>4609</v>
      </c>
      <c r="C2511" s="99" t="s">
        <v>7204</v>
      </c>
      <c r="D2511" s="124">
        <v>17308</v>
      </c>
      <c r="E2511" s="157">
        <f>VLOOKUP(D2511,'SOAT LIQ'!$A$87:$C$3416,3,FALSE)</f>
        <v>3</v>
      </c>
      <c r="F2511" t="s">
        <v>21632</v>
      </c>
    </row>
    <row r="2512" spans="1:6" x14ac:dyDescent="0.25">
      <c r="A2512" t="s">
        <v>5809</v>
      </c>
      <c r="B2512" s="100" t="s">
        <v>4609</v>
      </c>
      <c r="C2512" s="99" t="s">
        <v>7204</v>
      </c>
      <c r="D2512" s="124">
        <v>17308</v>
      </c>
      <c r="E2512" s="157">
        <f>VLOOKUP(D2512,'SOAT LIQ'!$A$87:$C$3416,3,FALSE)</f>
        <v>3</v>
      </c>
      <c r="F2512" t="s">
        <v>21632</v>
      </c>
    </row>
    <row r="2513" spans="1:6" x14ac:dyDescent="0.25">
      <c r="A2513" t="s">
        <v>6573</v>
      </c>
      <c r="B2513" s="100" t="s">
        <v>4609</v>
      </c>
      <c r="C2513" s="99" t="s">
        <v>7204</v>
      </c>
      <c r="D2513" s="124">
        <v>17308</v>
      </c>
      <c r="E2513" s="157">
        <f>VLOOKUP(D2513,'SOAT LIQ'!$A$87:$C$3416,3,FALSE)</f>
        <v>3</v>
      </c>
      <c r="F2513" t="s">
        <v>21632</v>
      </c>
    </row>
    <row r="2514" spans="1:6" x14ac:dyDescent="0.25">
      <c r="A2514" t="s">
        <v>5809</v>
      </c>
      <c r="B2514" s="100" t="s">
        <v>4118</v>
      </c>
      <c r="C2514" s="99" t="s">
        <v>7205</v>
      </c>
      <c r="D2514" s="124">
        <v>17308</v>
      </c>
      <c r="E2514" s="157">
        <f>VLOOKUP(D2514,'SOAT LIQ'!$A$87:$C$3416,3,FALSE)</f>
        <v>3</v>
      </c>
      <c r="F2514" t="s">
        <v>21632</v>
      </c>
    </row>
    <row r="2515" spans="1:6" x14ac:dyDescent="0.25">
      <c r="A2515" t="s">
        <v>4339</v>
      </c>
      <c r="B2515" s="100" t="s">
        <v>4118</v>
      </c>
      <c r="C2515" s="99" t="s">
        <v>7205</v>
      </c>
      <c r="D2515" s="124">
        <v>17308</v>
      </c>
      <c r="E2515" s="157">
        <f>VLOOKUP(D2515,'SOAT LIQ'!$A$87:$C$3416,3,FALSE)</f>
        <v>3</v>
      </c>
      <c r="F2515" t="s">
        <v>21632</v>
      </c>
    </row>
    <row r="2516" spans="1:6" x14ac:dyDescent="0.25">
      <c r="A2516" t="s">
        <v>5809</v>
      </c>
      <c r="B2516" s="100" t="s">
        <v>4118</v>
      </c>
      <c r="C2516" s="99" t="s">
        <v>7205</v>
      </c>
      <c r="D2516" s="124">
        <v>17308</v>
      </c>
      <c r="E2516" s="157">
        <f>VLOOKUP(D2516,'SOAT LIQ'!$A$87:$C$3416,3,FALSE)</f>
        <v>3</v>
      </c>
      <c r="F2516" t="s">
        <v>21632</v>
      </c>
    </row>
    <row r="2517" spans="1:6" x14ac:dyDescent="0.25">
      <c r="A2517" t="s">
        <v>5745</v>
      </c>
      <c r="B2517" s="100" t="s">
        <v>4118</v>
      </c>
      <c r="C2517" s="99" t="s">
        <v>7205</v>
      </c>
      <c r="D2517" s="124">
        <v>17308</v>
      </c>
      <c r="E2517" s="157">
        <f>VLOOKUP(D2517,'SOAT LIQ'!$A$87:$C$3416,3,FALSE)</f>
        <v>3</v>
      </c>
      <c r="F2517" t="s">
        <v>21632</v>
      </c>
    </row>
    <row r="2518" spans="1:6" x14ac:dyDescent="0.25">
      <c r="A2518" t="s">
        <v>5031</v>
      </c>
      <c r="B2518" s="100" t="s">
        <v>4118</v>
      </c>
      <c r="C2518" s="99" t="s">
        <v>7205</v>
      </c>
      <c r="D2518" s="124">
        <v>17308</v>
      </c>
      <c r="E2518" s="157">
        <f>VLOOKUP(D2518,'SOAT LIQ'!$A$87:$C$3416,3,FALSE)</f>
        <v>3</v>
      </c>
      <c r="F2518" t="s">
        <v>21632</v>
      </c>
    </row>
    <row r="2519" spans="1:6" x14ac:dyDescent="0.25">
      <c r="A2519" t="s">
        <v>7033</v>
      </c>
      <c r="B2519" s="100" t="s">
        <v>4118</v>
      </c>
      <c r="C2519" s="99" t="s">
        <v>7205</v>
      </c>
      <c r="D2519" s="124">
        <v>17308</v>
      </c>
      <c r="E2519" s="157">
        <f>VLOOKUP(D2519,'SOAT LIQ'!$A$87:$C$3416,3,FALSE)</f>
        <v>3</v>
      </c>
      <c r="F2519" t="s">
        <v>21632</v>
      </c>
    </row>
    <row r="2520" spans="1:6" x14ac:dyDescent="0.25">
      <c r="A2520" t="s">
        <v>5809</v>
      </c>
      <c r="B2520" s="100" t="s">
        <v>7207</v>
      </c>
      <c r="C2520" s="99" t="s">
        <v>7206</v>
      </c>
      <c r="D2520" s="124">
        <v>17308</v>
      </c>
      <c r="E2520" s="157">
        <f>VLOOKUP(D2520,'SOAT LIQ'!$A$87:$C$3416,3,FALSE)</f>
        <v>3</v>
      </c>
      <c r="F2520" t="s">
        <v>21632</v>
      </c>
    </row>
    <row r="2521" spans="1:6" x14ac:dyDescent="0.25">
      <c r="A2521" t="s">
        <v>5809</v>
      </c>
      <c r="B2521" s="100" t="s">
        <v>7207</v>
      </c>
      <c r="C2521" s="99" t="s">
        <v>7206</v>
      </c>
      <c r="D2521" s="124">
        <v>17308</v>
      </c>
      <c r="E2521" s="157">
        <f>VLOOKUP(D2521,'SOAT LIQ'!$A$87:$C$3416,3,FALSE)</f>
        <v>3</v>
      </c>
      <c r="F2521" t="s">
        <v>21632</v>
      </c>
    </row>
    <row r="2522" spans="1:6" x14ac:dyDescent="0.25">
      <c r="A2522" t="s">
        <v>5745</v>
      </c>
      <c r="B2522" s="100" t="s">
        <v>7207</v>
      </c>
      <c r="C2522" s="99" t="s">
        <v>7206</v>
      </c>
      <c r="D2522" s="124">
        <v>17308</v>
      </c>
      <c r="E2522" s="157">
        <f>VLOOKUP(D2522,'SOAT LIQ'!$A$87:$C$3416,3,FALSE)</f>
        <v>3</v>
      </c>
      <c r="F2522" t="s">
        <v>21632</v>
      </c>
    </row>
    <row r="2523" spans="1:6" x14ac:dyDescent="0.25">
      <c r="A2523" t="s">
        <v>5031</v>
      </c>
      <c r="B2523" s="100" t="s">
        <v>7207</v>
      </c>
      <c r="C2523" s="99" t="s">
        <v>7206</v>
      </c>
      <c r="D2523" s="124">
        <v>17308</v>
      </c>
      <c r="E2523" s="157">
        <f>VLOOKUP(D2523,'SOAT LIQ'!$A$87:$C$3416,3,FALSE)</f>
        <v>3</v>
      </c>
      <c r="F2523" t="s">
        <v>21632</v>
      </c>
    </row>
    <row r="2524" spans="1:6" x14ac:dyDescent="0.25">
      <c r="A2524" t="s">
        <v>7033</v>
      </c>
      <c r="B2524" s="100" t="s">
        <v>7207</v>
      </c>
      <c r="C2524" s="99" t="s">
        <v>7206</v>
      </c>
      <c r="D2524" s="124">
        <v>17308</v>
      </c>
      <c r="E2524" s="157">
        <f>VLOOKUP(D2524,'SOAT LIQ'!$A$87:$C$3416,3,FALSE)</f>
        <v>3</v>
      </c>
      <c r="F2524" t="s">
        <v>21632</v>
      </c>
    </row>
    <row r="2525" spans="1:6" x14ac:dyDescent="0.25">
      <c r="A2525" t="s">
        <v>5809</v>
      </c>
      <c r="B2525" s="100" t="s">
        <v>4607</v>
      </c>
      <c r="C2525" s="99" t="s">
        <v>7208</v>
      </c>
      <c r="D2525" s="124">
        <v>17305</v>
      </c>
      <c r="E2525" s="157">
        <f>VLOOKUP(D2525,'SOAT LIQ'!$A$87:$C$3416,3,FALSE)</f>
        <v>2</v>
      </c>
      <c r="F2525" t="s">
        <v>21632</v>
      </c>
    </row>
    <row r="2526" spans="1:6" x14ac:dyDescent="0.25">
      <c r="A2526" t="s">
        <v>5031</v>
      </c>
      <c r="B2526" s="100" t="s">
        <v>4607</v>
      </c>
      <c r="C2526" s="99" t="s">
        <v>7208</v>
      </c>
      <c r="D2526" s="124">
        <v>17305</v>
      </c>
      <c r="E2526" s="157">
        <f>VLOOKUP(D2526,'SOAT LIQ'!$A$87:$C$3416,3,FALSE)</f>
        <v>2</v>
      </c>
      <c r="F2526" t="s">
        <v>21632</v>
      </c>
    </row>
    <row r="2527" spans="1:6" x14ac:dyDescent="0.25">
      <c r="A2527" t="s">
        <v>5031</v>
      </c>
      <c r="B2527" s="100" t="s">
        <v>4607</v>
      </c>
      <c r="C2527" s="99" t="s">
        <v>7208</v>
      </c>
      <c r="D2527" s="124">
        <v>17305</v>
      </c>
      <c r="E2527" s="157">
        <f>VLOOKUP(D2527,'SOAT LIQ'!$A$87:$C$3416,3,FALSE)</f>
        <v>2</v>
      </c>
      <c r="F2527" t="s">
        <v>21632</v>
      </c>
    </row>
    <row r="2528" spans="1:6" x14ac:dyDescent="0.25">
      <c r="A2528" t="s">
        <v>5773</v>
      </c>
      <c r="B2528" s="100" t="s">
        <v>4607</v>
      </c>
      <c r="C2528" s="99" t="s">
        <v>7208</v>
      </c>
      <c r="D2528" s="124">
        <v>17305</v>
      </c>
      <c r="E2528" s="157">
        <f>VLOOKUP(D2528,'SOAT LIQ'!$A$87:$C$3416,3,FALSE)</f>
        <v>2</v>
      </c>
      <c r="F2528" t="s">
        <v>21632</v>
      </c>
    </row>
    <row r="2529" spans="1:6" x14ac:dyDescent="0.25">
      <c r="A2529" t="s">
        <v>7033</v>
      </c>
      <c r="B2529" s="100" t="s">
        <v>4607</v>
      </c>
      <c r="C2529" s="99" t="s">
        <v>7208</v>
      </c>
      <c r="D2529" s="124">
        <v>17305</v>
      </c>
      <c r="E2529" s="157">
        <f>VLOOKUP(D2529,'SOAT LIQ'!$A$87:$C$3416,3,FALSE)</f>
        <v>2</v>
      </c>
      <c r="F2529" t="s">
        <v>21632</v>
      </c>
    </row>
    <row r="2530" spans="1:6" x14ac:dyDescent="0.25">
      <c r="A2530" t="s">
        <v>5809</v>
      </c>
      <c r="B2530" s="100" t="s">
        <v>4608</v>
      </c>
      <c r="C2530" s="99" t="s">
        <v>7209</v>
      </c>
      <c r="D2530" s="124">
        <v>17305</v>
      </c>
      <c r="E2530" s="157">
        <f>VLOOKUP(D2530,'SOAT LIQ'!$A$87:$C$3416,3,FALSE)</f>
        <v>2</v>
      </c>
      <c r="F2530" t="s">
        <v>21632</v>
      </c>
    </row>
    <row r="2531" spans="1:6" x14ac:dyDescent="0.25">
      <c r="A2531" t="s">
        <v>5031</v>
      </c>
      <c r="B2531" s="100" t="s">
        <v>4608</v>
      </c>
      <c r="C2531" s="99" t="s">
        <v>7209</v>
      </c>
      <c r="D2531" s="124">
        <v>17305</v>
      </c>
      <c r="E2531" s="157">
        <f>VLOOKUP(D2531,'SOAT LIQ'!$A$87:$C$3416,3,FALSE)</f>
        <v>2</v>
      </c>
      <c r="F2531" t="s">
        <v>21632</v>
      </c>
    </row>
    <row r="2532" spans="1:6" x14ac:dyDescent="0.25">
      <c r="A2532" t="s">
        <v>7033</v>
      </c>
      <c r="B2532" s="100" t="s">
        <v>4608</v>
      </c>
      <c r="C2532" s="99" t="s">
        <v>7209</v>
      </c>
      <c r="D2532" s="124">
        <v>17305</v>
      </c>
      <c r="E2532" s="157">
        <f>VLOOKUP(D2532,'SOAT LIQ'!$A$87:$C$3416,3,FALSE)</f>
        <v>2</v>
      </c>
      <c r="F2532" t="s">
        <v>21632</v>
      </c>
    </row>
    <row r="2533" spans="1:6" x14ac:dyDescent="0.25">
      <c r="A2533" t="s">
        <v>4249</v>
      </c>
      <c r="B2533" s="100" t="s">
        <v>4608</v>
      </c>
      <c r="C2533" s="99" t="s">
        <v>7209</v>
      </c>
      <c r="D2533" s="124">
        <v>17305</v>
      </c>
      <c r="E2533" s="157">
        <f>VLOOKUP(D2533,'SOAT LIQ'!$A$87:$C$3416,3,FALSE)</f>
        <v>2</v>
      </c>
      <c r="F2533" t="s">
        <v>21632</v>
      </c>
    </row>
    <row r="2534" spans="1:6" x14ac:dyDescent="0.25">
      <c r="A2534" t="s">
        <v>5031</v>
      </c>
      <c r="B2534" s="100" t="s">
        <v>4608</v>
      </c>
      <c r="C2534" s="99" t="s">
        <v>7209</v>
      </c>
      <c r="D2534" s="124">
        <v>17305</v>
      </c>
      <c r="E2534" s="157">
        <f>VLOOKUP(D2534,'SOAT LIQ'!$A$87:$C$3416,3,FALSE)</f>
        <v>2</v>
      </c>
      <c r="F2534" t="s">
        <v>21632</v>
      </c>
    </row>
    <row r="2535" spans="1:6" x14ac:dyDescent="0.25">
      <c r="A2535" t="s">
        <v>5809</v>
      </c>
      <c r="B2535" s="100" t="s">
        <v>4608</v>
      </c>
      <c r="C2535" s="99" t="s">
        <v>7209</v>
      </c>
      <c r="D2535" s="124">
        <v>17305</v>
      </c>
      <c r="E2535" s="157">
        <f>VLOOKUP(D2535,'SOAT LIQ'!$A$87:$C$3416,3,FALSE)</f>
        <v>2</v>
      </c>
      <c r="F2535" t="s">
        <v>21632</v>
      </c>
    </row>
    <row r="2536" spans="1:6" x14ac:dyDescent="0.25">
      <c r="A2536" t="s">
        <v>5773</v>
      </c>
      <c r="B2536" s="100" t="s">
        <v>4608</v>
      </c>
      <c r="C2536" s="99" t="s">
        <v>7209</v>
      </c>
      <c r="D2536" s="124">
        <v>17305</v>
      </c>
      <c r="E2536" s="157">
        <f>VLOOKUP(D2536,'SOAT LIQ'!$A$87:$C$3416,3,FALSE)</f>
        <v>2</v>
      </c>
      <c r="F2536" t="s">
        <v>21632</v>
      </c>
    </row>
    <row r="2537" spans="1:6" x14ac:dyDescent="0.25">
      <c r="A2537" t="s">
        <v>5809</v>
      </c>
      <c r="B2537" s="100" t="s">
        <v>4606</v>
      </c>
      <c r="C2537" s="99" t="s">
        <v>7210</v>
      </c>
      <c r="D2537" s="124">
        <v>17301</v>
      </c>
      <c r="E2537" s="157">
        <f>VLOOKUP(D2537,'SOAT LIQ'!$A$87:$C$3416,3,FALSE)</f>
        <v>3</v>
      </c>
      <c r="F2537" t="s">
        <v>21632</v>
      </c>
    </row>
    <row r="2538" spans="1:6" x14ac:dyDescent="0.25">
      <c r="A2538" t="s">
        <v>7033</v>
      </c>
      <c r="B2538" s="100" t="s">
        <v>4606</v>
      </c>
      <c r="C2538" s="99" t="s">
        <v>7210</v>
      </c>
      <c r="D2538" s="124">
        <v>17301</v>
      </c>
      <c r="E2538" s="157">
        <f>VLOOKUP(D2538,'SOAT LIQ'!$A$87:$C$3416,3,FALSE)</f>
        <v>3</v>
      </c>
      <c r="F2538" t="s">
        <v>21632</v>
      </c>
    </row>
    <row r="2539" spans="1:6" x14ac:dyDescent="0.25">
      <c r="A2539" t="s">
        <v>5031</v>
      </c>
      <c r="B2539" s="100" t="s">
        <v>4606</v>
      </c>
      <c r="C2539" s="99" t="s">
        <v>7210</v>
      </c>
      <c r="D2539" s="124">
        <v>17301</v>
      </c>
      <c r="E2539" s="157">
        <f>VLOOKUP(D2539,'SOAT LIQ'!$A$87:$C$3416,3,FALSE)</f>
        <v>3</v>
      </c>
      <c r="F2539" t="s">
        <v>21632</v>
      </c>
    </row>
    <row r="2540" spans="1:6" x14ac:dyDescent="0.25">
      <c r="A2540" t="s">
        <v>5745</v>
      </c>
      <c r="B2540" s="100" t="s">
        <v>4606</v>
      </c>
      <c r="C2540" s="99" t="s">
        <v>7210</v>
      </c>
      <c r="D2540" s="124">
        <v>17301</v>
      </c>
      <c r="E2540" s="157">
        <f>VLOOKUP(D2540,'SOAT LIQ'!$A$87:$C$3416,3,FALSE)</f>
        <v>3</v>
      </c>
      <c r="F2540" t="s">
        <v>21632</v>
      </c>
    </row>
    <row r="2541" spans="1:6" x14ac:dyDescent="0.25">
      <c r="A2541" t="s">
        <v>5031</v>
      </c>
      <c r="B2541" s="100" t="s">
        <v>4606</v>
      </c>
      <c r="C2541" s="99" t="s">
        <v>7210</v>
      </c>
      <c r="D2541" s="124">
        <v>17301</v>
      </c>
      <c r="E2541" s="157">
        <f>VLOOKUP(D2541,'SOAT LIQ'!$A$87:$C$3416,3,FALSE)</f>
        <v>3</v>
      </c>
      <c r="F2541" t="s">
        <v>21632</v>
      </c>
    </row>
    <row r="2542" spans="1:6" x14ac:dyDescent="0.25">
      <c r="A2542" t="s">
        <v>5809</v>
      </c>
      <c r="B2542" s="100" t="s">
        <v>7211</v>
      </c>
      <c r="C2542" s="99" t="s">
        <v>7212</v>
      </c>
      <c r="D2542" s="124">
        <v>17301</v>
      </c>
      <c r="E2542" s="157">
        <f>VLOOKUP(D2542,'SOAT LIQ'!$A$87:$C$3416,3,FALSE)</f>
        <v>3</v>
      </c>
      <c r="F2542" t="s">
        <v>21632</v>
      </c>
    </row>
    <row r="2543" spans="1:6" x14ac:dyDescent="0.25">
      <c r="A2543" t="s">
        <v>5745</v>
      </c>
      <c r="B2543" s="100" t="s">
        <v>7211</v>
      </c>
      <c r="C2543" s="99" t="s">
        <v>7212</v>
      </c>
      <c r="D2543" s="124">
        <v>17301</v>
      </c>
      <c r="E2543" s="157">
        <f>VLOOKUP(D2543,'SOAT LIQ'!$A$87:$C$3416,3,FALSE)</f>
        <v>3</v>
      </c>
      <c r="F2543" t="s">
        <v>21632</v>
      </c>
    </row>
    <row r="2544" spans="1:6" x14ac:dyDescent="0.25">
      <c r="A2544" t="s">
        <v>5031</v>
      </c>
      <c r="B2544" s="100" t="s">
        <v>7211</v>
      </c>
      <c r="C2544" s="99" t="s">
        <v>7212</v>
      </c>
      <c r="D2544" s="124">
        <v>17301</v>
      </c>
      <c r="E2544" s="157">
        <f>VLOOKUP(D2544,'SOAT LIQ'!$A$87:$C$3416,3,FALSE)</f>
        <v>3</v>
      </c>
      <c r="F2544" t="s">
        <v>21632</v>
      </c>
    </row>
    <row r="2545" spans="1:6" x14ac:dyDescent="0.25">
      <c r="A2545" t="s">
        <v>7033</v>
      </c>
      <c r="B2545" s="100" t="s">
        <v>7211</v>
      </c>
      <c r="C2545" s="99" t="s">
        <v>7212</v>
      </c>
      <c r="D2545" s="124">
        <v>17301</v>
      </c>
      <c r="E2545" s="157">
        <f>VLOOKUP(D2545,'SOAT LIQ'!$A$87:$C$3416,3,FALSE)</f>
        <v>3</v>
      </c>
      <c r="F2545" t="s">
        <v>21632</v>
      </c>
    </row>
    <row r="2546" spans="1:6" x14ac:dyDescent="0.25">
      <c r="A2546" t="s">
        <v>5809</v>
      </c>
      <c r="B2546" s="100" t="s">
        <v>7213</v>
      </c>
      <c r="C2546" s="99" t="s">
        <v>7214</v>
      </c>
      <c r="D2546" s="124">
        <v>16243</v>
      </c>
      <c r="E2546" s="157">
        <f>VLOOKUP(D2546,'SOAT LIQ'!$A$87:$C$3416,3,FALSE)</f>
        <v>4</v>
      </c>
      <c r="F2546" t="s">
        <v>21632</v>
      </c>
    </row>
    <row r="2547" spans="1:6" x14ac:dyDescent="0.25">
      <c r="A2547" t="s">
        <v>5745</v>
      </c>
      <c r="B2547" s="100" t="s">
        <v>7213</v>
      </c>
      <c r="C2547" s="99" t="s">
        <v>7214</v>
      </c>
      <c r="D2547" s="124">
        <v>16243</v>
      </c>
      <c r="E2547" s="157">
        <f>VLOOKUP(D2547,'SOAT LIQ'!$A$87:$C$3416,3,FALSE)</f>
        <v>4</v>
      </c>
      <c r="F2547" t="s">
        <v>21632</v>
      </c>
    </row>
    <row r="2548" spans="1:6" x14ac:dyDescent="0.25">
      <c r="A2548" t="s">
        <v>5031</v>
      </c>
      <c r="B2548" s="100" t="s">
        <v>7213</v>
      </c>
      <c r="C2548" s="99" t="s">
        <v>7214</v>
      </c>
      <c r="D2548" s="124">
        <v>16243</v>
      </c>
      <c r="E2548" s="157">
        <f>VLOOKUP(D2548,'SOAT LIQ'!$A$87:$C$3416,3,FALSE)</f>
        <v>4</v>
      </c>
      <c r="F2548" t="s">
        <v>21632</v>
      </c>
    </row>
    <row r="2549" spans="1:6" x14ac:dyDescent="0.25">
      <c r="A2549" t="s">
        <v>5773</v>
      </c>
      <c r="B2549" s="100" t="s">
        <v>7213</v>
      </c>
      <c r="C2549" s="99" t="s">
        <v>7214</v>
      </c>
      <c r="D2549" s="124">
        <v>16243</v>
      </c>
      <c r="E2549" s="157">
        <f>VLOOKUP(D2549,'SOAT LIQ'!$A$87:$C$3416,3,FALSE)</f>
        <v>4</v>
      </c>
      <c r="F2549" t="s">
        <v>21632</v>
      </c>
    </row>
    <row r="2550" spans="1:6" x14ac:dyDescent="0.25">
      <c r="A2550" t="s">
        <v>7033</v>
      </c>
      <c r="B2550" s="100" t="s">
        <v>7213</v>
      </c>
      <c r="C2550" s="99" t="s">
        <v>7214</v>
      </c>
      <c r="D2550" s="124">
        <v>16243</v>
      </c>
      <c r="E2550" s="157">
        <f>VLOOKUP(D2550,'SOAT LIQ'!$A$87:$C$3416,3,FALSE)</f>
        <v>4</v>
      </c>
      <c r="F2550" t="s">
        <v>21632</v>
      </c>
    </row>
    <row r="2551" spans="1:6" x14ac:dyDescent="0.25">
      <c r="A2551" t="s">
        <v>4249</v>
      </c>
      <c r="B2551" s="100" t="s">
        <v>7213</v>
      </c>
      <c r="C2551" s="99" t="s">
        <v>7214</v>
      </c>
      <c r="D2551" s="124">
        <v>16243</v>
      </c>
      <c r="E2551" s="157">
        <f>VLOOKUP(D2551,'SOAT LIQ'!$A$87:$C$3416,3,FALSE)</f>
        <v>4</v>
      </c>
      <c r="F2551" t="s">
        <v>21632</v>
      </c>
    </row>
    <row r="2552" spans="1:6" x14ac:dyDescent="0.25">
      <c r="A2552" t="s">
        <v>5031</v>
      </c>
      <c r="B2552" s="100" t="s">
        <v>7213</v>
      </c>
      <c r="C2552" s="99" t="s">
        <v>7214</v>
      </c>
      <c r="D2552" s="124">
        <v>16243</v>
      </c>
      <c r="E2552" s="157">
        <f>VLOOKUP(D2552,'SOAT LIQ'!$A$87:$C$3416,3,FALSE)</f>
        <v>4</v>
      </c>
      <c r="F2552" t="s">
        <v>21632</v>
      </c>
    </row>
    <row r="2553" spans="1:6" x14ac:dyDescent="0.25">
      <c r="A2553" t="s">
        <v>5809</v>
      </c>
      <c r="B2553" s="100" t="s">
        <v>7213</v>
      </c>
      <c r="C2553" s="99" t="s">
        <v>7214</v>
      </c>
      <c r="D2553" s="124">
        <v>16243</v>
      </c>
      <c r="E2553" s="157">
        <f>VLOOKUP(D2553,'SOAT LIQ'!$A$87:$C$3416,3,FALSE)</f>
        <v>4</v>
      </c>
      <c r="F2553" t="s">
        <v>21632</v>
      </c>
    </row>
    <row r="2554" spans="1:6" x14ac:dyDescent="0.25">
      <c r="A2554" t="s">
        <v>5745</v>
      </c>
      <c r="B2554" s="100" t="s">
        <v>7215</v>
      </c>
      <c r="C2554" s="99" t="s">
        <v>7214</v>
      </c>
      <c r="D2554" s="124">
        <v>16244</v>
      </c>
      <c r="E2554" s="157">
        <f>VLOOKUP(D2554,'SOAT LIQ'!$A$87:$C$3416,3,FALSE)</f>
        <v>6</v>
      </c>
      <c r="F2554" t="s">
        <v>21632</v>
      </c>
    </row>
    <row r="2555" spans="1:6" x14ac:dyDescent="0.25">
      <c r="A2555" t="s">
        <v>4339</v>
      </c>
      <c r="B2555" s="100" t="s">
        <v>7215</v>
      </c>
      <c r="C2555" s="99" t="s">
        <v>7214</v>
      </c>
      <c r="D2555" s="124">
        <v>16244</v>
      </c>
      <c r="E2555" s="157">
        <f>VLOOKUP(D2555,'SOAT LIQ'!$A$87:$C$3416,3,FALSE)</f>
        <v>6</v>
      </c>
      <c r="F2555" t="s">
        <v>21632</v>
      </c>
    </row>
    <row r="2556" spans="1:6" x14ac:dyDescent="0.25">
      <c r="A2556" t="s">
        <v>5809</v>
      </c>
      <c r="B2556" s="100" t="s">
        <v>7215</v>
      </c>
      <c r="C2556" s="99" t="s">
        <v>7214</v>
      </c>
      <c r="D2556" s="124">
        <v>16244</v>
      </c>
      <c r="E2556" s="157">
        <f>VLOOKUP(D2556,'SOAT LIQ'!$A$87:$C$3416,3,FALSE)</f>
        <v>6</v>
      </c>
      <c r="F2556" t="s">
        <v>21632</v>
      </c>
    </row>
    <row r="2557" spans="1:6" x14ac:dyDescent="0.25">
      <c r="A2557" t="s">
        <v>5031</v>
      </c>
      <c r="B2557" s="100" t="s">
        <v>7215</v>
      </c>
      <c r="C2557" s="99" t="s">
        <v>7214</v>
      </c>
      <c r="D2557" s="124">
        <v>16244</v>
      </c>
      <c r="E2557" s="157">
        <f>VLOOKUP(D2557,'SOAT LIQ'!$A$87:$C$3416,3,FALSE)</f>
        <v>6</v>
      </c>
      <c r="F2557" t="s">
        <v>21632</v>
      </c>
    </row>
    <row r="2558" spans="1:6" x14ac:dyDescent="0.25">
      <c r="A2558" t="s">
        <v>5773</v>
      </c>
      <c r="B2558" s="100" t="s">
        <v>7215</v>
      </c>
      <c r="C2558" s="99" t="s">
        <v>7214</v>
      </c>
      <c r="D2558" s="124">
        <v>16244</v>
      </c>
      <c r="E2558" s="157">
        <f>VLOOKUP(D2558,'SOAT LIQ'!$A$87:$C$3416,3,FALSE)</f>
        <v>6</v>
      </c>
      <c r="F2558" t="s">
        <v>21632</v>
      </c>
    </row>
    <row r="2559" spans="1:6" x14ac:dyDescent="0.25">
      <c r="A2559" t="s">
        <v>5031</v>
      </c>
      <c r="B2559" s="100" t="s">
        <v>7215</v>
      </c>
      <c r="C2559" s="99" t="s">
        <v>7214</v>
      </c>
      <c r="D2559" s="124">
        <v>16244</v>
      </c>
      <c r="E2559" s="157">
        <f>VLOOKUP(D2559,'SOAT LIQ'!$A$87:$C$3416,3,FALSE)</f>
        <v>6</v>
      </c>
      <c r="F2559" t="s">
        <v>21632</v>
      </c>
    </row>
    <row r="2560" spans="1:6" x14ac:dyDescent="0.25">
      <c r="A2560" t="s">
        <v>5809</v>
      </c>
      <c r="B2560" s="100" t="s">
        <v>7215</v>
      </c>
      <c r="C2560" s="99" t="s">
        <v>7214</v>
      </c>
      <c r="D2560" s="124">
        <v>16244</v>
      </c>
      <c r="E2560" s="157">
        <f>VLOOKUP(D2560,'SOAT LIQ'!$A$87:$C$3416,3,FALSE)</f>
        <v>6</v>
      </c>
      <c r="F2560" t="s">
        <v>21632</v>
      </c>
    </row>
    <row r="2561" spans="1:6" x14ac:dyDescent="0.25">
      <c r="A2561" t="s">
        <v>7033</v>
      </c>
      <c r="B2561" s="100" t="s">
        <v>7215</v>
      </c>
      <c r="C2561" s="99" t="s">
        <v>7214</v>
      </c>
      <c r="D2561" s="124">
        <v>16244</v>
      </c>
      <c r="E2561" s="157">
        <f>VLOOKUP(D2561,'SOAT LIQ'!$A$87:$C$3416,3,FALSE)</f>
        <v>6</v>
      </c>
      <c r="F2561" t="s">
        <v>21632</v>
      </c>
    </row>
    <row r="2562" spans="1:6" x14ac:dyDescent="0.25">
      <c r="A2562" t="s">
        <v>5809</v>
      </c>
      <c r="B2562" s="100" t="s">
        <v>7217</v>
      </c>
      <c r="C2562" s="99" t="s">
        <v>7216</v>
      </c>
      <c r="D2562" s="124">
        <v>16244</v>
      </c>
      <c r="E2562" s="157">
        <f>VLOOKUP(D2562,'SOAT LIQ'!$A$87:$C$3416,3,FALSE)</f>
        <v>6</v>
      </c>
      <c r="F2562" t="s">
        <v>21632</v>
      </c>
    </row>
    <row r="2563" spans="1:6" x14ac:dyDescent="0.25">
      <c r="A2563" t="s">
        <v>5031</v>
      </c>
      <c r="B2563" s="100" t="s">
        <v>7217</v>
      </c>
      <c r="C2563" s="99" t="s">
        <v>7216</v>
      </c>
      <c r="D2563" s="124">
        <v>16244</v>
      </c>
      <c r="E2563" s="157">
        <f>VLOOKUP(D2563,'SOAT LIQ'!$A$87:$C$3416,3,FALSE)</f>
        <v>6</v>
      </c>
      <c r="F2563" t="s">
        <v>21632</v>
      </c>
    </row>
    <row r="2564" spans="1:6" x14ac:dyDescent="0.25">
      <c r="A2564" t="s">
        <v>5773</v>
      </c>
      <c r="B2564" s="100" t="s">
        <v>7217</v>
      </c>
      <c r="C2564" s="99" t="s">
        <v>7216</v>
      </c>
      <c r="D2564" s="124">
        <v>16244</v>
      </c>
      <c r="E2564" s="157">
        <f>VLOOKUP(D2564,'SOAT LIQ'!$A$87:$C$3416,3,FALSE)</f>
        <v>6</v>
      </c>
      <c r="F2564" t="s">
        <v>21632</v>
      </c>
    </row>
    <row r="2565" spans="1:6" x14ac:dyDescent="0.25">
      <c r="A2565" t="s">
        <v>5745</v>
      </c>
      <c r="B2565" s="100" t="s">
        <v>7217</v>
      </c>
      <c r="C2565" s="99" t="s">
        <v>7216</v>
      </c>
      <c r="D2565" s="124">
        <v>16244</v>
      </c>
      <c r="E2565" s="157">
        <f>VLOOKUP(D2565,'SOAT LIQ'!$A$87:$C$3416,3,FALSE)</f>
        <v>6</v>
      </c>
      <c r="F2565" t="s">
        <v>21632</v>
      </c>
    </row>
    <row r="2566" spans="1:6" x14ac:dyDescent="0.25">
      <c r="A2566" t="s">
        <v>5031</v>
      </c>
      <c r="B2566" s="100" t="s">
        <v>7217</v>
      </c>
      <c r="C2566" s="99" t="s">
        <v>7216</v>
      </c>
      <c r="D2566" s="124">
        <v>16244</v>
      </c>
      <c r="E2566" s="157">
        <f>VLOOKUP(D2566,'SOAT LIQ'!$A$87:$C$3416,3,FALSE)</f>
        <v>6</v>
      </c>
      <c r="F2566" t="s">
        <v>21632</v>
      </c>
    </row>
    <row r="2567" spans="1:6" x14ac:dyDescent="0.25">
      <c r="A2567" t="s">
        <v>5809</v>
      </c>
      <c r="B2567" s="100" t="s">
        <v>7217</v>
      </c>
      <c r="C2567" s="99" t="s">
        <v>7216</v>
      </c>
      <c r="D2567" s="124">
        <v>16244</v>
      </c>
      <c r="E2567" s="157">
        <f>VLOOKUP(D2567,'SOAT LIQ'!$A$87:$C$3416,3,FALSE)</f>
        <v>6</v>
      </c>
      <c r="F2567" t="s">
        <v>21632</v>
      </c>
    </row>
    <row r="2568" spans="1:6" x14ac:dyDescent="0.25">
      <c r="A2568" t="s">
        <v>7033</v>
      </c>
      <c r="B2568" s="100" t="s">
        <v>7217</v>
      </c>
      <c r="C2568" s="99" t="s">
        <v>7216</v>
      </c>
      <c r="D2568" s="124">
        <v>16244</v>
      </c>
      <c r="E2568" s="157">
        <f>VLOOKUP(D2568,'SOAT LIQ'!$A$87:$C$3416,3,FALSE)</f>
        <v>6</v>
      </c>
      <c r="F2568" t="s">
        <v>21632</v>
      </c>
    </row>
    <row r="2569" spans="1:6" x14ac:dyDescent="0.25">
      <c r="A2569" t="s">
        <v>5809</v>
      </c>
      <c r="B2569" s="100" t="s">
        <v>7219</v>
      </c>
      <c r="C2569" s="99" t="s">
        <v>7218</v>
      </c>
      <c r="D2569" s="124">
        <v>16244</v>
      </c>
      <c r="E2569" s="157">
        <f>VLOOKUP(D2569,'SOAT LIQ'!$A$87:$C$3416,3,FALSE)</f>
        <v>6</v>
      </c>
      <c r="F2569" t="s">
        <v>21632</v>
      </c>
    </row>
    <row r="2570" spans="1:6" x14ac:dyDescent="0.25">
      <c r="A2570" t="s">
        <v>5745</v>
      </c>
      <c r="B2570" s="100" t="s">
        <v>7219</v>
      </c>
      <c r="C2570" s="99" t="s">
        <v>7218</v>
      </c>
      <c r="D2570" s="124">
        <v>16244</v>
      </c>
      <c r="E2570" s="157">
        <f>VLOOKUP(D2570,'SOAT LIQ'!$A$87:$C$3416,3,FALSE)</f>
        <v>6</v>
      </c>
      <c r="F2570" t="s">
        <v>21632</v>
      </c>
    </row>
    <row r="2571" spans="1:6" x14ac:dyDescent="0.25">
      <c r="A2571" t="s">
        <v>5031</v>
      </c>
      <c r="B2571" s="100" t="s">
        <v>7219</v>
      </c>
      <c r="C2571" s="99" t="s">
        <v>7218</v>
      </c>
      <c r="D2571" s="124">
        <v>16244</v>
      </c>
      <c r="E2571" s="157">
        <f>VLOOKUP(D2571,'SOAT LIQ'!$A$87:$C$3416,3,FALSE)</f>
        <v>6</v>
      </c>
      <c r="F2571" t="s">
        <v>21632</v>
      </c>
    </row>
    <row r="2572" spans="1:6" x14ac:dyDescent="0.25">
      <c r="A2572" t="s">
        <v>5773</v>
      </c>
      <c r="B2572" s="100" t="s">
        <v>7219</v>
      </c>
      <c r="C2572" s="99" t="s">
        <v>7218</v>
      </c>
      <c r="D2572" s="124">
        <v>16244</v>
      </c>
      <c r="E2572" s="157">
        <f>VLOOKUP(D2572,'SOAT LIQ'!$A$87:$C$3416,3,FALSE)</f>
        <v>6</v>
      </c>
      <c r="F2572" t="s">
        <v>21632</v>
      </c>
    </row>
    <row r="2573" spans="1:6" x14ac:dyDescent="0.25">
      <c r="A2573" t="s">
        <v>5031</v>
      </c>
      <c r="B2573" s="100" t="s">
        <v>7219</v>
      </c>
      <c r="C2573" s="99" t="s">
        <v>7218</v>
      </c>
      <c r="D2573" s="124">
        <v>16244</v>
      </c>
      <c r="E2573" s="157">
        <f>VLOOKUP(D2573,'SOAT LIQ'!$A$87:$C$3416,3,FALSE)</f>
        <v>6</v>
      </c>
      <c r="F2573" t="s">
        <v>21632</v>
      </c>
    </row>
    <row r="2574" spans="1:6" x14ac:dyDescent="0.25">
      <c r="A2574" t="s">
        <v>5809</v>
      </c>
      <c r="B2574" s="100" t="s">
        <v>7219</v>
      </c>
      <c r="C2574" s="99" t="s">
        <v>7218</v>
      </c>
      <c r="D2574" s="124">
        <v>16244</v>
      </c>
      <c r="E2574" s="157">
        <f>VLOOKUP(D2574,'SOAT LIQ'!$A$87:$C$3416,3,FALSE)</f>
        <v>6</v>
      </c>
      <c r="F2574" t="s">
        <v>21632</v>
      </c>
    </row>
    <row r="2575" spans="1:6" x14ac:dyDescent="0.25">
      <c r="A2575" t="s">
        <v>7033</v>
      </c>
      <c r="B2575" s="100" t="s">
        <v>7219</v>
      </c>
      <c r="C2575" s="99" t="s">
        <v>7218</v>
      </c>
      <c r="D2575" s="124">
        <v>16244</v>
      </c>
      <c r="E2575" s="157">
        <f>VLOOKUP(D2575,'SOAT LIQ'!$A$87:$C$3416,3,FALSE)</f>
        <v>6</v>
      </c>
      <c r="F2575" t="s">
        <v>21632</v>
      </c>
    </row>
    <row r="2576" spans="1:6" x14ac:dyDescent="0.25">
      <c r="A2576" t="s">
        <v>5809</v>
      </c>
      <c r="B2576" s="100" t="s">
        <v>7221</v>
      </c>
      <c r="C2576" s="99" t="s">
        <v>7220</v>
      </c>
      <c r="D2576" s="124">
        <v>16244</v>
      </c>
      <c r="E2576" s="157">
        <f>VLOOKUP(D2576,'SOAT LIQ'!$A$87:$C$3416,3,FALSE)</f>
        <v>6</v>
      </c>
      <c r="F2576" t="s">
        <v>21632</v>
      </c>
    </row>
    <row r="2577" spans="1:6" x14ac:dyDescent="0.25">
      <c r="A2577" t="s">
        <v>5745</v>
      </c>
      <c r="B2577" s="100" t="s">
        <v>7221</v>
      </c>
      <c r="C2577" s="99" t="s">
        <v>7220</v>
      </c>
      <c r="D2577" s="124">
        <v>16244</v>
      </c>
      <c r="E2577" s="157">
        <f>VLOOKUP(D2577,'SOAT LIQ'!$A$87:$C$3416,3,FALSE)</f>
        <v>6</v>
      </c>
      <c r="F2577" t="s">
        <v>21632</v>
      </c>
    </row>
    <row r="2578" spans="1:6" x14ac:dyDescent="0.25">
      <c r="A2578" t="s">
        <v>5031</v>
      </c>
      <c r="B2578" s="100" t="s">
        <v>7221</v>
      </c>
      <c r="C2578" s="99" t="s">
        <v>7220</v>
      </c>
      <c r="D2578" s="124">
        <v>16244</v>
      </c>
      <c r="E2578" s="157">
        <f>VLOOKUP(D2578,'SOAT LIQ'!$A$87:$C$3416,3,FALSE)</f>
        <v>6</v>
      </c>
      <c r="F2578" t="s">
        <v>21632</v>
      </c>
    </row>
    <row r="2579" spans="1:6" x14ac:dyDescent="0.25">
      <c r="A2579" t="s">
        <v>5773</v>
      </c>
      <c r="B2579" s="100" t="s">
        <v>7221</v>
      </c>
      <c r="C2579" s="99" t="s">
        <v>7220</v>
      </c>
      <c r="D2579" s="124">
        <v>16244</v>
      </c>
      <c r="E2579" s="157">
        <f>VLOOKUP(D2579,'SOAT LIQ'!$A$87:$C$3416,3,FALSE)</f>
        <v>6</v>
      </c>
      <c r="F2579" t="s">
        <v>21632</v>
      </c>
    </row>
    <row r="2580" spans="1:6" x14ac:dyDescent="0.25">
      <c r="A2580" t="s">
        <v>5031</v>
      </c>
      <c r="B2580" s="100" t="s">
        <v>7221</v>
      </c>
      <c r="C2580" s="99" t="s">
        <v>7220</v>
      </c>
      <c r="D2580" s="124">
        <v>16244</v>
      </c>
      <c r="E2580" s="157">
        <f>VLOOKUP(D2580,'SOAT LIQ'!$A$87:$C$3416,3,FALSE)</f>
        <v>6</v>
      </c>
      <c r="F2580" t="s">
        <v>21632</v>
      </c>
    </row>
    <row r="2581" spans="1:6" x14ac:dyDescent="0.25">
      <c r="A2581" t="s">
        <v>5809</v>
      </c>
      <c r="B2581" s="100" t="s">
        <v>7221</v>
      </c>
      <c r="C2581" s="99" t="s">
        <v>7220</v>
      </c>
      <c r="D2581" s="124">
        <v>16244</v>
      </c>
      <c r="E2581" s="157">
        <f>VLOOKUP(D2581,'SOAT LIQ'!$A$87:$C$3416,3,FALSE)</f>
        <v>6</v>
      </c>
      <c r="F2581" t="s">
        <v>21632</v>
      </c>
    </row>
    <row r="2582" spans="1:6" x14ac:dyDescent="0.25">
      <c r="A2582" t="s">
        <v>7033</v>
      </c>
      <c r="B2582" s="100" t="s">
        <v>7221</v>
      </c>
      <c r="C2582" s="99" t="s">
        <v>7220</v>
      </c>
      <c r="D2582" s="124">
        <v>16244</v>
      </c>
      <c r="E2582" s="157">
        <f>VLOOKUP(D2582,'SOAT LIQ'!$A$87:$C$3416,3,FALSE)</f>
        <v>6</v>
      </c>
      <c r="F2582" t="s">
        <v>21632</v>
      </c>
    </row>
    <row r="2583" spans="1:6" x14ac:dyDescent="0.25">
      <c r="A2583" t="s">
        <v>5745</v>
      </c>
      <c r="B2583" s="100" t="s">
        <v>7222</v>
      </c>
      <c r="C2583" s="99" t="s">
        <v>7223</v>
      </c>
      <c r="D2583" s="124">
        <v>16243</v>
      </c>
      <c r="E2583" s="157">
        <f>VLOOKUP(D2583,'SOAT LIQ'!$A$87:$C$3416,3,FALSE)</f>
        <v>4</v>
      </c>
      <c r="F2583" t="s">
        <v>21632</v>
      </c>
    </row>
    <row r="2584" spans="1:6" x14ac:dyDescent="0.25">
      <c r="A2584" t="s">
        <v>5809</v>
      </c>
      <c r="B2584" s="100" t="s">
        <v>7222</v>
      </c>
      <c r="C2584" s="99" t="s">
        <v>7223</v>
      </c>
      <c r="D2584" s="124">
        <v>16243</v>
      </c>
      <c r="E2584" s="157">
        <f>VLOOKUP(D2584,'SOAT LIQ'!$A$87:$C$3416,3,FALSE)</f>
        <v>4</v>
      </c>
      <c r="F2584" t="s">
        <v>21632</v>
      </c>
    </row>
    <row r="2585" spans="1:6" x14ac:dyDescent="0.25">
      <c r="A2585" t="s">
        <v>5031</v>
      </c>
      <c r="B2585" s="100" t="s">
        <v>7222</v>
      </c>
      <c r="C2585" s="99" t="s">
        <v>7223</v>
      </c>
      <c r="D2585" s="124">
        <v>16243</v>
      </c>
      <c r="E2585" s="157">
        <f>VLOOKUP(D2585,'SOAT LIQ'!$A$87:$C$3416,3,FALSE)</f>
        <v>4</v>
      </c>
      <c r="F2585" t="s">
        <v>21632</v>
      </c>
    </row>
    <row r="2586" spans="1:6" x14ac:dyDescent="0.25">
      <c r="A2586" t="s">
        <v>7033</v>
      </c>
      <c r="B2586" s="100" t="s">
        <v>7222</v>
      </c>
      <c r="C2586" s="99" t="s">
        <v>7223</v>
      </c>
      <c r="D2586" s="124">
        <v>16243</v>
      </c>
      <c r="E2586" s="157">
        <f>VLOOKUP(D2586,'SOAT LIQ'!$A$87:$C$3416,3,FALSE)</f>
        <v>4</v>
      </c>
      <c r="F2586" t="s">
        <v>21632</v>
      </c>
    </row>
    <row r="2587" spans="1:6" x14ac:dyDescent="0.25">
      <c r="A2587" t="s">
        <v>5745</v>
      </c>
      <c r="B2587" s="100" t="s">
        <v>7224</v>
      </c>
      <c r="C2587" s="99" t="s">
        <v>7214</v>
      </c>
      <c r="D2587" s="124">
        <v>16244</v>
      </c>
      <c r="E2587" s="157">
        <f>VLOOKUP(D2587,'SOAT LIQ'!$A$87:$C$3416,3,FALSE)</f>
        <v>6</v>
      </c>
      <c r="F2587" t="s">
        <v>21632</v>
      </c>
    </row>
    <row r="2588" spans="1:6" x14ac:dyDescent="0.25">
      <c r="A2588" t="s">
        <v>5809</v>
      </c>
      <c r="B2588" s="100" t="s">
        <v>7224</v>
      </c>
      <c r="C2588" s="99" t="s">
        <v>7214</v>
      </c>
      <c r="D2588" s="124">
        <v>16244</v>
      </c>
      <c r="E2588" s="157">
        <f>VLOOKUP(D2588,'SOAT LIQ'!$A$87:$C$3416,3,FALSE)</f>
        <v>6</v>
      </c>
      <c r="F2588" t="s">
        <v>21632</v>
      </c>
    </row>
    <row r="2589" spans="1:6" x14ac:dyDescent="0.25">
      <c r="A2589" t="s">
        <v>5031</v>
      </c>
      <c r="B2589" s="100" t="s">
        <v>7224</v>
      </c>
      <c r="C2589" s="99" t="s">
        <v>7214</v>
      </c>
      <c r="D2589" s="124">
        <v>16244</v>
      </c>
      <c r="E2589" s="157">
        <f>VLOOKUP(D2589,'SOAT LIQ'!$A$87:$C$3416,3,FALSE)</f>
        <v>6</v>
      </c>
      <c r="F2589" t="s">
        <v>21632</v>
      </c>
    </row>
    <row r="2590" spans="1:6" x14ac:dyDescent="0.25">
      <c r="A2590" t="s">
        <v>7033</v>
      </c>
      <c r="B2590" s="100" t="s">
        <v>7224</v>
      </c>
      <c r="C2590" s="99" t="s">
        <v>7214</v>
      </c>
      <c r="D2590" s="124">
        <v>16244</v>
      </c>
      <c r="E2590" s="157">
        <f>VLOOKUP(D2590,'SOAT LIQ'!$A$87:$C$3416,3,FALSE)</f>
        <v>6</v>
      </c>
      <c r="F2590" t="s">
        <v>21632</v>
      </c>
    </row>
    <row r="2591" spans="1:6" x14ac:dyDescent="0.25">
      <c r="A2591" t="s">
        <v>5745</v>
      </c>
      <c r="B2591" s="100" t="s">
        <v>7225</v>
      </c>
      <c r="C2591" s="99" t="s">
        <v>7214</v>
      </c>
      <c r="D2591" s="124">
        <v>16244</v>
      </c>
      <c r="E2591" s="157">
        <f>VLOOKUP(D2591,'SOAT LIQ'!$A$87:$C$3416,3,FALSE)</f>
        <v>6</v>
      </c>
      <c r="F2591" t="s">
        <v>21632</v>
      </c>
    </row>
    <row r="2592" spans="1:6" x14ac:dyDescent="0.25">
      <c r="A2592" t="s">
        <v>5809</v>
      </c>
      <c r="B2592" s="100" t="s">
        <v>7225</v>
      </c>
      <c r="C2592" s="99" t="s">
        <v>7214</v>
      </c>
      <c r="D2592" s="124">
        <v>16244</v>
      </c>
      <c r="E2592" s="157">
        <f>VLOOKUP(D2592,'SOAT LIQ'!$A$87:$C$3416,3,FALSE)</f>
        <v>6</v>
      </c>
      <c r="F2592" t="s">
        <v>21632</v>
      </c>
    </row>
    <row r="2593" spans="1:6" x14ac:dyDescent="0.25">
      <c r="A2593" t="s">
        <v>5031</v>
      </c>
      <c r="B2593" s="100" t="s">
        <v>7225</v>
      </c>
      <c r="C2593" s="99" t="s">
        <v>7214</v>
      </c>
      <c r="D2593" s="124">
        <v>16244</v>
      </c>
      <c r="E2593" s="157">
        <f>VLOOKUP(D2593,'SOAT LIQ'!$A$87:$C$3416,3,FALSE)</f>
        <v>6</v>
      </c>
      <c r="F2593" t="s">
        <v>21632</v>
      </c>
    </row>
    <row r="2594" spans="1:6" x14ac:dyDescent="0.25">
      <c r="A2594" t="s">
        <v>7033</v>
      </c>
      <c r="B2594" s="100" t="s">
        <v>7225</v>
      </c>
      <c r="C2594" s="99" t="s">
        <v>7214</v>
      </c>
      <c r="D2594" s="124">
        <v>16244</v>
      </c>
      <c r="E2594" s="157">
        <f>VLOOKUP(D2594,'SOAT LIQ'!$A$87:$C$3416,3,FALSE)</f>
        <v>6</v>
      </c>
      <c r="F2594" t="s">
        <v>21632</v>
      </c>
    </row>
    <row r="2595" spans="1:6" x14ac:dyDescent="0.25">
      <c r="A2595" t="s">
        <v>5745</v>
      </c>
      <c r="B2595" s="100" t="s">
        <v>7226</v>
      </c>
      <c r="C2595" s="99" t="s">
        <v>7214</v>
      </c>
      <c r="D2595" s="124">
        <v>16244</v>
      </c>
      <c r="E2595" s="157">
        <f>VLOOKUP(D2595,'SOAT LIQ'!$A$87:$C$3416,3,FALSE)</f>
        <v>6</v>
      </c>
      <c r="F2595" t="s">
        <v>21632</v>
      </c>
    </row>
    <row r="2596" spans="1:6" x14ac:dyDescent="0.25">
      <c r="A2596" t="s">
        <v>5809</v>
      </c>
      <c r="B2596" s="100" t="s">
        <v>7226</v>
      </c>
      <c r="C2596" s="99" t="s">
        <v>7214</v>
      </c>
      <c r="D2596" s="124">
        <v>16244</v>
      </c>
      <c r="E2596" s="157">
        <f>VLOOKUP(D2596,'SOAT LIQ'!$A$87:$C$3416,3,FALSE)</f>
        <v>6</v>
      </c>
      <c r="F2596" t="s">
        <v>21632</v>
      </c>
    </row>
    <row r="2597" spans="1:6" x14ac:dyDescent="0.25">
      <c r="A2597" t="s">
        <v>5031</v>
      </c>
      <c r="B2597" s="100" t="s">
        <v>7226</v>
      </c>
      <c r="C2597" s="99" t="s">
        <v>7214</v>
      </c>
      <c r="D2597" s="124">
        <v>16244</v>
      </c>
      <c r="E2597" s="157">
        <f>VLOOKUP(D2597,'SOAT LIQ'!$A$87:$C$3416,3,FALSE)</f>
        <v>6</v>
      </c>
      <c r="F2597" t="s">
        <v>21632</v>
      </c>
    </row>
    <row r="2598" spans="1:6" x14ac:dyDescent="0.25">
      <c r="A2598" t="s">
        <v>7033</v>
      </c>
      <c r="B2598" s="100" t="s">
        <v>7226</v>
      </c>
      <c r="C2598" s="99" t="s">
        <v>7214</v>
      </c>
      <c r="D2598" s="124">
        <v>16244</v>
      </c>
      <c r="E2598" s="157">
        <f>VLOOKUP(D2598,'SOAT LIQ'!$A$87:$C$3416,3,FALSE)</f>
        <v>6</v>
      </c>
      <c r="F2598" t="s">
        <v>21632</v>
      </c>
    </row>
    <row r="2599" spans="1:6" x14ac:dyDescent="0.25">
      <c r="A2599" t="s">
        <v>5031</v>
      </c>
      <c r="B2599" s="100" t="s">
        <v>7227</v>
      </c>
      <c r="C2599" s="99" t="s">
        <v>7228</v>
      </c>
      <c r="D2599" s="124">
        <v>15225</v>
      </c>
      <c r="E2599" s="157">
        <f>VLOOKUP(D2599,'SOAT LIQ'!$A$87:$C$3416,3,FALSE)</f>
        <v>7</v>
      </c>
      <c r="F2599" t="s">
        <v>21632</v>
      </c>
    </row>
    <row r="2600" spans="1:6" x14ac:dyDescent="0.25">
      <c r="A2600" t="s">
        <v>4339</v>
      </c>
      <c r="B2600" s="100" t="s">
        <v>7227</v>
      </c>
      <c r="C2600" s="99" t="s">
        <v>7228</v>
      </c>
      <c r="D2600" s="124">
        <v>15225</v>
      </c>
      <c r="E2600" s="157">
        <f>VLOOKUP(D2600,'SOAT LIQ'!$A$87:$C$3416,3,FALSE)</f>
        <v>7</v>
      </c>
      <c r="F2600" t="s">
        <v>21632</v>
      </c>
    </row>
    <row r="2601" spans="1:6" x14ac:dyDescent="0.25">
      <c r="A2601" t="s">
        <v>5809</v>
      </c>
      <c r="B2601" s="100" t="s">
        <v>7227</v>
      </c>
      <c r="C2601" s="99" t="s">
        <v>7228</v>
      </c>
      <c r="D2601" s="124">
        <v>15225</v>
      </c>
      <c r="E2601" s="157">
        <f>VLOOKUP(D2601,'SOAT LIQ'!$A$87:$C$3416,3,FALSE)</f>
        <v>7</v>
      </c>
      <c r="F2601" t="s">
        <v>21632</v>
      </c>
    </row>
    <row r="2602" spans="1:6" x14ac:dyDescent="0.25">
      <c r="A2602" t="s">
        <v>5773</v>
      </c>
      <c r="B2602" s="100" t="s">
        <v>7227</v>
      </c>
      <c r="C2602" s="99" t="s">
        <v>7228</v>
      </c>
      <c r="D2602" s="124">
        <v>15225</v>
      </c>
      <c r="E2602" s="157">
        <f>VLOOKUP(D2602,'SOAT LIQ'!$A$87:$C$3416,3,FALSE)</f>
        <v>7</v>
      </c>
      <c r="F2602" t="s">
        <v>21632</v>
      </c>
    </row>
    <row r="2603" spans="1:6" x14ac:dyDescent="0.25">
      <c r="A2603" t="s">
        <v>4249</v>
      </c>
      <c r="B2603" s="100" t="s">
        <v>7227</v>
      </c>
      <c r="C2603" s="99" t="s">
        <v>7228</v>
      </c>
      <c r="D2603" s="124">
        <v>15225</v>
      </c>
      <c r="E2603" s="157">
        <f>VLOOKUP(D2603,'SOAT LIQ'!$A$87:$C$3416,3,FALSE)</f>
        <v>7</v>
      </c>
      <c r="F2603" t="s">
        <v>21632</v>
      </c>
    </row>
    <row r="2604" spans="1:6" x14ac:dyDescent="0.25">
      <c r="A2604" t="s">
        <v>5031</v>
      </c>
      <c r="B2604" s="100" t="s">
        <v>7227</v>
      </c>
      <c r="C2604" s="99" t="s">
        <v>7228</v>
      </c>
      <c r="D2604" s="124">
        <v>15225</v>
      </c>
      <c r="E2604" s="157">
        <f>VLOOKUP(D2604,'SOAT LIQ'!$A$87:$C$3416,3,FALSE)</f>
        <v>7</v>
      </c>
      <c r="F2604" t="s">
        <v>21632</v>
      </c>
    </row>
    <row r="2605" spans="1:6" x14ac:dyDescent="0.25">
      <c r="A2605" t="s">
        <v>5809</v>
      </c>
      <c r="B2605" s="100" t="s">
        <v>7227</v>
      </c>
      <c r="C2605" s="99" t="s">
        <v>7228</v>
      </c>
      <c r="D2605" s="124">
        <v>15225</v>
      </c>
      <c r="E2605" s="157">
        <f>VLOOKUP(D2605,'SOAT LIQ'!$A$87:$C$3416,3,FALSE)</f>
        <v>7</v>
      </c>
      <c r="F2605" t="s">
        <v>21632</v>
      </c>
    </row>
    <row r="2606" spans="1:6" x14ac:dyDescent="0.25">
      <c r="A2606" t="s">
        <v>7033</v>
      </c>
      <c r="B2606" s="100" t="s">
        <v>7227</v>
      </c>
      <c r="C2606" s="99" t="s">
        <v>7228</v>
      </c>
      <c r="D2606" s="124">
        <v>15225</v>
      </c>
      <c r="E2606" s="157">
        <f>VLOOKUP(D2606,'SOAT LIQ'!$A$87:$C$3416,3,FALSE)</f>
        <v>7</v>
      </c>
      <c r="F2606" t="s">
        <v>21632</v>
      </c>
    </row>
    <row r="2607" spans="1:6" x14ac:dyDescent="0.25">
      <c r="A2607" t="s">
        <v>5773</v>
      </c>
      <c r="B2607" s="100" t="s">
        <v>7230</v>
      </c>
      <c r="C2607" s="99" t="s">
        <v>7229</v>
      </c>
      <c r="D2607" s="124">
        <v>15203</v>
      </c>
      <c r="E2607" s="157">
        <f>VLOOKUP(D2607,'SOAT LIQ'!$A$87:$C$3416,3,FALSE)</f>
        <v>8</v>
      </c>
      <c r="F2607" t="s">
        <v>21632</v>
      </c>
    </row>
    <row r="2608" spans="1:6" x14ac:dyDescent="0.25">
      <c r="A2608" t="s">
        <v>5809</v>
      </c>
      <c r="B2608" s="100" t="s">
        <v>7230</v>
      </c>
      <c r="C2608" s="99" t="s">
        <v>7229</v>
      </c>
      <c r="D2608" s="124">
        <v>15203</v>
      </c>
      <c r="E2608" s="157">
        <f>VLOOKUP(D2608,'SOAT LIQ'!$A$87:$C$3416,3,FALSE)</f>
        <v>8</v>
      </c>
      <c r="F2608" t="s">
        <v>21632</v>
      </c>
    </row>
    <row r="2609" spans="1:6" x14ac:dyDescent="0.25">
      <c r="A2609" t="s">
        <v>5745</v>
      </c>
      <c r="B2609" s="100" t="s">
        <v>7230</v>
      </c>
      <c r="C2609" s="99" t="s">
        <v>7229</v>
      </c>
      <c r="D2609" s="124">
        <v>15203</v>
      </c>
      <c r="E2609" s="157">
        <f>VLOOKUP(D2609,'SOAT LIQ'!$A$87:$C$3416,3,FALSE)</f>
        <v>8</v>
      </c>
      <c r="F2609" t="s">
        <v>21632</v>
      </c>
    </row>
    <row r="2610" spans="1:6" x14ac:dyDescent="0.25">
      <c r="A2610" t="s">
        <v>5031</v>
      </c>
      <c r="B2610" s="100" t="s">
        <v>7230</v>
      </c>
      <c r="C2610" s="99" t="s">
        <v>7229</v>
      </c>
      <c r="D2610" s="124">
        <v>15203</v>
      </c>
      <c r="E2610" s="157">
        <f>VLOOKUP(D2610,'SOAT LIQ'!$A$87:$C$3416,3,FALSE)</f>
        <v>8</v>
      </c>
      <c r="F2610" t="s">
        <v>21632</v>
      </c>
    </row>
    <row r="2611" spans="1:6" x14ac:dyDescent="0.25">
      <c r="A2611" t="s">
        <v>5924</v>
      </c>
      <c r="B2611" s="100" t="s">
        <v>7230</v>
      </c>
      <c r="C2611" s="99" t="s">
        <v>7229</v>
      </c>
      <c r="D2611" s="124">
        <v>15203</v>
      </c>
      <c r="E2611" s="157">
        <f>VLOOKUP(D2611,'SOAT LIQ'!$A$87:$C$3416,3,FALSE)</f>
        <v>8</v>
      </c>
      <c r="F2611" t="s">
        <v>21632</v>
      </c>
    </row>
    <row r="2612" spans="1:6" x14ac:dyDescent="0.25">
      <c r="A2612" t="s">
        <v>5031</v>
      </c>
      <c r="B2612" s="100" t="s">
        <v>7230</v>
      </c>
      <c r="C2612" s="99" t="s">
        <v>7229</v>
      </c>
      <c r="D2612" s="124">
        <v>15203</v>
      </c>
      <c r="E2612" s="157">
        <f>VLOOKUP(D2612,'SOAT LIQ'!$A$87:$C$3416,3,FALSE)</f>
        <v>8</v>
      </c>
      <c r="F2612" t="s">
        <v>21632</v>
      </c>
    </row>
    <row r="2613" spans="1:6" x14ac:dyDescent="0.25">
      <c r="A2613" t="s">
        <v>5809</v>
      </c>
      <c r="B2613" s="100" t="s">
        <v>7230</v>
      </c>
      <c r="C2613" s="99" t="s">
        <v>7229</v>
      </c>
      <c r="D2613" s="124">
        <v>15203</v>
      </c>
      <c r="E2613" s="157">
        <f>VLOOKUP(D2613,'SOAT LIQ'!$A$87:$C$3416,3,FALSE)</f>
        <v>8</v>
      </c>
      <c r="F2613" t="s">
        <v>21632</v>
      </c>
    </row>
    <row r="2614" spans="1:6" x14ac:dyDescent="0.25">
      <c r="A2614" t="s">
        <v>5773</v>
      </c>
      <c r="B2614" s="100" t="s">
        <v>7232</v>
      </c>
      <c r="C2614" s="99" t="s">
        <v>7231</v>
      </c>
      <c r="D2614" s="124">
        <v>15108</v>
      </c>
      <c r="E2614" s="157">
        <f>VLOOKUP(D2614,'SOAT LIQ'!$A$87:$C$3416,3,FALSE)</f>
        <v>8</v>
      </c>
      <c r="F2614" t="s">
        <v>21632</v>
      </c>
    </row>
    <row r="2615" spans="1:6" x14ac:dyDescent="0.25">
      <c r="A2615" t="s">
        <v>5809</v>
      </c>
      <c r="B2615" s="100" t="s">
        <v>7232</v>
      </c>
      <c r="C2615" s="99" t="s">
        <v>7231</v>
      </c>
      <c r="D2615" s="124">
        <v>15108</v>
      </c>
      <c r="E2615" s="157">
        <f>VLOOKUP(D2615,'SOAT LIQ'!$A$87:$C$3416,3,FALSE)</f>
        <v>8</v>
      </c>
      <c r="F2615" t="s">
        <v>21632</v>
      </c>
    </row>
    <row r="2616" spans="1:6" x14ac:dyDescent="0.25">
      <c r="A2616" t="s">
        <v>5745</v>
      </c>
      <c r="B2616" s="100" t="s">
        <v>7232</v>
      </c>
      <c r="C2616" s="99" t="s">
        <v>7231</v>
      </c>
      <c r="D2616" s="124">
        <v>15108</v>
      </c>
      <c r="E2616" s="157">
        <f>VLOOKUP(D2616,'SOAT LIQ'!$A$87:$C$3416,3,FALSE)</f>
        <v>8</v>
      </c>
      <c r="F2616" t="s">
        <v>21632</v>
      </c>
    </row>
    <row r="2617" spans="1:6" x14ac:dyDescent="0.25">
      <c r="A2617" t="s">
        <v>5031</v>
      </c>
      <c r="B2617" s="100" t="s">
        <v>7232</v>
      </c>
      <c r="C2617" s="99" t="s">
        <v>7231</v>
      </c>
      <c r="D2617" s="124">
        <v>15108</v>
      </c>
      <c r="E2617" s="157">
        <f>VLOOKUP(D2617,'SOAT LIQ'!$A$87:$C$3416,3,FALSE)</f>
        <v>8</v>
      </c>
      <c r="F2617" t="s">
        <v>21632</v>
      </c>
    </row>
    <row r="2618" spans="1:6" x14ac:dyDescent="0.25">
      <c r="A2618" t="s">
        <v>5924</v>
      </c>
      <c r="B2618" s="100" t="s">
        <v>7232</v>
      </c>
      <c r="C2618" s="99" t="s">
        <v>7231</v>
      </c>
      <c r="D2618" s="124">
        <v>15108</v>
      </c>
      <c r="E2618" s="157">
        <f>VLOOKUP(D2618,'SOAT LIQ'!$A$87:$C$3416,3,FALSE)</f>
        <v>8</v>
      </c>
      <c r="F2618" t="s">
        <v>21632</v>
      </c>
    </row>
    <row r="2619" spans="1:6" x14ac:dyDescent="0.25">
      <c r="A2619" t="s">
        <v>5031</v>
      </c>
      <c r="B2619" s="100" t="s">
        <v>7232</v>
      </c>
      <c r="C2619" s="99" t="s">
        <v>7231</v>
      </c>
      <c r="D2619" s="124">
        <v>15108</v>
      </c>
      <c r="E2619" s="157">
        <f>VLOOKUP(D2619,'SOAT LIQ'!$A$87:$C$3416,3,FALSE)</f>
        <v>8</v>
      </c>
      <c r="F2619" t="s">
        <v>21632</v>
      </c>
    </row>
    <row r="2620" spans="1:6" x14ac:dyDescent="0.25">
      <c r="A2620" t="s">
        <v>5809</v>
      </c>
      <c r="B2620" s="100" t="s">
        <v>7232</v>
      </c>
      <c r="C2620" s="99" t="s">
        <v>7231</v>
      </c>
      <c r="D2620" s="124">
        <v>15108</v>
      </c>
      <c r="E2620" s="157">
        <f>VLOOKUP(D2620,'SOAT LIQ'!$A$87:$C$3416,3,FALSE)</f>
        <v>8</v>
      </c>
      <c r="F2620" t="s">
        <v>21632</v>
      </c>
    </row>
    <row r="2621" spans="1:6" x14ac:dyDescent="0.25">
      <c r="A2621" t="s">
        <v>7033</v>
      </c>
      <c r="B2621" s="100" t="s">
        <v>7232</v>
      </c>
      <c r="C2621" s="99" t="s">
        <v>7231</v>
      </c>
      <c r="D2621" s="124">
        <v>15108</v>
      </c>
      <c r="E2621" s="157">
        <f>VLOOKUP(D2621,'SOAT LIQ'!$A$87:$C$3416,3,FALSE)</f>
        <v>8</v>
      </c>
      <c r="F2621" t="s">
        <v>21632</v>
      </c>
    </row>
    <row r="2622" spans="1:6" x14ac:dyDescent="0.25">
      <c r="A2622" t="s">
        <v>5904</v>
      </c>
      <c r="B2622" s="100" t="s">
        <v>7234</v>
      </c>
      <c r="C2622" s="99" t="s">
        <v>7233</v>
      </c>
      <c r="D2622" s="124">
        <v>15203</v>
      </c>
      <c r="E2622" s="157">
        <f>VLOOKUP(D2622,'SOAT LIQ'!$A$87:$C$3416,3,FALSE)</f>
        <v>8</v>
      </c>
      <c r="F2622" t="s">
        <v>21632</v>
      </c>
    </row>
    <row r="2623" spans="1:6" x14ac:dyDescent="0.25">
      <c r="A2623" t="s">
        <v>5809</v>
      </c>
      <c r="B2623" s="100" t="s">
        <v>7234</v>
      </c>
      <c r="C2623" s="99" t="s">
        <v>7233</v>
      </c>
      <c r="D2623" s="124">
        <v>15203</v>
      </c>
      <c r="E2623" s="157">
        <f>VLOOKUP(D2623,'SOAT LIQ'!$A$87:$C$3416,3,FALSE)</f>
        <v>8</v>
      </c>
      <c r="F2623" t="s">
        <v>21632</v>
      </c>
    </row>
    <row r="2624" spans="1:6" x14ac:dyDescent="0.25">
      <c r="A2624" t="s">
        <v>5745</v>
      </c>
      <c r="B2624" s="100" t="s">
        <v>7234</v>
      </c>
      <c r="C2624" s="99" t="s">
        <v>7233</v>
      </c>
      <c r="D2624" s="124">
        <v>15203</v>
      </c>
      <c r="E2624" s="157">
        <f>VLOOKUP(D2624,'SOAT LIQ'!$A$87:$C$3416,3,FALSE)</f>
        <v>8</v>
      </c>
      <c r="F2624" t="s">
        <v>21632</v>
      </c>
    </row>
    <row r="2625" spans="1:6" x14ac:dyDescent="0.25">
      <c r="A2625" t="s">
        <v>5031</v>
      </c>
      <c r="B2625" s="100" t="s">
        <v>7234</v>
      </c>
      <c r="C2625" s="99" t="s">
        <v>7233</v>
      </c>
      <c r="D2625" s="124">
        <v>15203</v>
      </c>
      <c r="E2625" s="157">
        <f>VLOOKUP(D2625,'SOAT LIQ'!$A$87:$C$3416,3,FALSE)</f>
        <v>8</v>
      </c>
      <c r="F2625" t="s">
        <v>21632</v>
      </c>
    </row>
    <row r="2626" spans="1:6" x14ac:dyDescent="0.25">
      <c r="A2626" t="s">
        <v>5773</v>
      </c>
      <c r="B2626" s="100" t="s">
        <v>7234</v>
      </c>
      <c r="C2626" s="99" t="s">
        <v>7233</v>
      </c>
      <c r="D2626" s="124">
        <v>15203</v>
      </c>
      <c r="E2626" s="157">
        <f>VLOOKUP(D2626,'SOAT LIQ'!$A$87:$C$3416,3,FALSE)</f>
        <v>8</v>
      </c>
      <c r="F2626" t="s">
        <v>21632</v>
      </c>
    </row>
    <row r="2627" spans="1:6" x14ac:dyDescent="0.25">
      <c r="A2627" t="s">
        <v>5924</v>
      </c>
      <c r="B2627" s="100" t="s">
        <v>7234</v>
      </c>
      <c r="C2627" s="99" t="s">
        <v>7233</v>
      </c>
      <c r="D2627" s="124">
        <v>15203</v>
      </c>
      <c r="E2627" s="157">
        <f>VLOOKUP(D2627,'SOAT LIQ'!$A$87:$C$3416,3,FALSE)</f>
        <v>8</v>
      </c>
      <c r="F2627" t="s">
        <v>21632</v>
      </c>
    </row>
    <row r="2628" spans="1:6" x14ac:dyDescent="0.25">
      <c r="A2628" t="s">
        <v>5031</v>
      </c>
      <c r="B2628" s="100" t="s">
        <v>7234</v>
      </c>
      <c r="C2628" s="99" t="s">
        <v>7233</v>
      </c>
      <c r="D2628" s="124">
        <v>15203</v>
      </c>
      <c r="E2628" s="157">
        <f>VLOOKUP(D2628,'SOAT LIQ'!$A$87:$C$3416,3,FALSE)</f>
        <v>8</v>
      </c>
      <c r="F2628" t="s">
        <v>21632</v>
      </c>
    </row>
    <row r="2629" spans="1:6" x14ac:dyDescent="0.25">
      <c r="A2629" t="s">
        <v>5809</v>
      </c>
      <c r="B2629" s="100" t="s">
        <v>7234</v>
      </c>
      <c r="C2629" s="99" t="s">
        <v>7233</v>
      </c>
      <c r="D2629" s="124">
        <v>15203</v>
      </c>
      <c r="E2629" s="157">
        <f>VLOOKUP(D2629,'SOAT LIQ'!$A$87:$C$3416,3,FALSE)</f>
        <v>8</v>
      </c>
      <c r="F2629" t="s">
        <v>21632</v>
      </c>
    </row>
    <row r="2630" spans="1:6" x14ac:dyDescent="0.25">
      <c r="A2630" t="s">
        <v>5809</v>
      </c>
      <c r="B2630" s="100" t="s">
        <v>7236</v>
      </c>
      <c r="C2630" s="99" t="s">
        <v>7235</v>
      </c>
      <c r="D2630" s="124">
        <v>16262</v>
      </c>
      <c r="E2630" s="157">
        <f>VLOOKUP(D2630,'SOAT LIQ'!$A$87:$C$3416,3,FALSE)</f>
        <v>4</v>
      </c>
      <c r="F2630" t="s">
        <v>21632</v>
      </c>
    </row>
    <row r="2631" spans="1:6" x14ac:dyDescent="0.25">
      <c r="A2631" t="s">
        <v>5031</v>
      </c>
      <c r="B2631" s="100" t="s">
        <v>7236</v>
      </c>
      <c r="C2631" s="99" t="s">
        <v>7235</v>
      </c>
      <c r="D2631" s="124">
        <v>16262</v>
      </c>
      <c r="E2631" s="157">
        <f>VLOOKUP(D2631,'SOAT LIQ'!$A$87:$C$3416,3,FALSE)</f>
        <v>4</v>
      </c>
      <c r="F2631" t="s">
        <v>21632</v>
      </c>
    </row>
    <row r="2632" spans="1:6" x14ac:dyDescent="0.25">
      <c r="A2632" t="s">
        <v>7033</v>
      </c>
      <c r="B2632" s="100" t="s">
        <v>7236</v>
      </c>
      <c r="C2632" s="99" t="s">
        <v>7235</v>
      </c>
      <c r="D2632" s="124">
        <v>16262</v>
      </c>
      <c r="E2632" s="157">
        <f>VLOOKUP(D2632,'SOAT LIQ'!$A$87:$C$3416,3,FALSE)</f>
        <v>4</v>
      </c>
      <c r="F2632" t="s">
        <v>21632</v>
      </c>
    </row>
    <row r="2633" spans="1:6" x14ac:dyDescent="0.25">
      <c r="A2633" t="s">
        <v>5809</v>
      </c>
      <c r="B2633" s="100" t="s">
        <v>7238</v>
      </c>
      <c r="C2633" s="99" t="s">
        <v>7237</v>
      </c>
      <c r="D2633" s="124">
        <v>16263</v>
      </c>
      <c r="E2633" s="157">
        <f>VLOOKUP(D2633,'SOAT LIQ'!$A$87:$C$3416,3,FALSE)</f>
        <v>5</v>
      </c>
      <c r="F2633" t="s">
        <v>21632</v>
      </c>
    </row>
    <row r="2634" spans="1:6" x14ac:dyDescent="0.25">
      <c r="A2634" t="s">
        <v>5031</v>
      </c>
      <c r="B2634" s="100" t="s">
        <v>7238</v>
      </c>
      <c r="C2634" s="99" t="s">
        <v>7237</v>
      </c>
      <c r="D2634" s="124">
        <v>16263</v>
      </c>
      <c r="E2634" s="157">
        <f>VLOOKUP(D2634,'SOAT LIQ'!$A$87:$C$3416,3,FALSE)</f>
        <v>5</v>
      </c>
      <c r="F2634" t="s">
        <v>21632</v>
      </c>
    </row>
    <row r="2635" spans="1:6" x14ac:dyDescent="0.25">
      <c r="A2635" t="s">
        <v>5809</v>
      </c>
      <c r="B2635" s="100" t="s">
        <v>7238</v>
      </c>
      <c r="C2635" s="99" t="s">
        <v>7237</v>
      </c>
      <c r="D2635" s="124">
        <v>16263</v>
      </c>
      <c r="E2635" s="157">
        <f>VLOOKUP(D2635,'SOAT LIQ'!$A$87:$C$3416,3,FALSE)</f>
        <v>5</v>
      </c>
      <c r="F2635" t="s">
        <v>21632</v>
      </c>
    </row>
    <row r="2636" spans="1:6" x14ac:dyDescent="0.25">
      <c r="A2636" t="s">
        <v>5031</v>
      </c>
      <c r="B2636" s="100" t="s">
        <v>7238</v>
      </c>
      <c r="C2636" s="99" t="s">
        <v>7237</v>
      </c>
      <c r="D2636" s="124">
        <v>16263</v>
      </c>
      <c r="E2636" s="157">
        <f>VLOOKUP(D2636,'SOAT LIQ'!$A$87:$C$3416,3,FALSE)</f>
        <v>5</v>
      </c>
      <c r="F2636" t="s">
        <v>21632</v>
      </c>
    </row>
    <row r="2637" spans="1:6" x14ac:dyDescent="0.25">
      <c r="A2637" t="s">
        <v>7033</v>
      </c>
      <c r="B2637" s="100" t="s">
        <v>7238</v>
      </c>
      <c r="C2637" s="99" t="s">
        <v>7237</v>
      </c>
      <c r="D2637" s="124">
        <v>16263</v>
      </c>
      <c r="E2637" s="157">
        <f>VLOOKUP(D2637,'SOAT LIQ'!$A$87:$C$3416,3,FALSE)</f>
        <v>5</v>
      </c>
      <c r="F2637" t="s">
        <v>21632</v>
      </c>
    </row>
    <row r="2638" spans="1:6" x14ac:dyDescent="0.25">
      <c r="A2638" t="s">
        <v>5809</v>
      </c>
      <c r="B2638" s="100" t="s">
        <v>7240</v>
      </c>
      <c r="C2638" s="99" t="s">
        <v>7239</v>
      </c>
      <c r="D2638" s="124">
        <v>16263</v>
      </c>
      <c r="E2638" s="157">
        <f>VLOOKUP(D2638,'SOAT LIQ'!$A$87:$C$3416,3,FALSE)</f>
        <v>5</v>
      </c>
      <c r="F2638" t="s">
        <v>21632</v>
      </c>
    </row>
    <row r="2639" spans="1:6" x14ac:dyDescent="0.25">
      <c r="A2639" t="s">
        <v>5745</v>
      </c>
      <c r="B2639" s="100" t="s">
        <v>7240</v>
      </c>
      <c r="C2639" s="99" t="s">
        <v>7239</v>
      </c>
      <c r="D2639" s="124">
        <v>16263</v>
      </c>
      <c r="E2639" s="157">
        <f>VLOOKUP(D2639,'SOAT LIQ'!$A$87:$C$3416,3,FALSE)</f>
        <v>5</v>
      </c>
      <c r="F2639" t="s">
        <v>21632</v>
      </c>
    </row>
    <row r="2640" spans="1:6" x14ac:dyDescent="0.25">
      <c r="A2640" t="s">
        <v>5031</v>
      </c>
      <c r="B2640" s="100" t="s">
        <v>7240</v>
      </c>
      <c r="C2640" s="99" t="s">
        <v>7239</v>
      </c>
      <c r="D2640" s="124">
        <v>16263</v>
      </c>
      <c r="E2640" s="157">
        <f>VLOOKUP(D2640,'SOAT LIQ'!$A$87:$C$3416,3,FALSE)</f>
        <v>5</v>
      </c>
      <c r="F2640" t="s">
        <v>21632</v>
      </c>
    </row>
    <row r="2641" spans="1:6" x14ac:dyDescent="0.25">
      <c r="A2641" t="s">
        <v>5031</v>
      </c>
      <c r="B2641" s="100" t="s">
        <v>7240</v>
      </c>
      <c r="C2641" s="99" t="s">
        <v>7239</v>
      </c>
      <c r="D2641" s="124">
        <v>16263</v>
      </c>
      <c r="E2641" s="157">
        <f>VLOOKUP(D2641,'SOAT LIQ'!$A$87:$C$3416,3,FALSE)</f>
        <v>5</v>
      </c>
      <c r="F2641" t="s">
        <v>21632</v>
      </c>
    </row>
    <row r="2642" spans="1:6" x14ac:dyDescent="0.25">
      <c r="A2642" t="s">
        <v>7033</v>
      </c>
      <c r="B2642" s="100" t="s">
        <v>7240</v>
      </c>
      <c r="C2642" s="99" t="s">
        <v>7239</v>
      </c>
      <c r="D2642" s="124">
        <v>16263</v>
      </c>
      <c r="E2642" s="157">
        <f>VLOOKUP(D2642,'SOAT LIQ'!$A$87:$C$3416,3,FALSE)</f>
        <v>5</v>
      </c>
      <c r="F2642" t="s">
        <v>21632</v>
      </c>
    </row>
    <row r="2643" spans="1:6" x14ac:dyDescent="0.25">
      <c r="A2643" t="s">
        <v>5809</v>
      </c>
      <c r="B2643" s="100" t="s">
        <v>7242</v>
      </c>
      <c r="C2643" s="99" t="s">
        <v>7241</v>
      </c>
      <c r="D2643" s="124">
        <v>16263</v>
      </c>
      <c r="E2643" s="157">
        <f>VLOOKUP(D2643,'SOAT LIQ'!$A$87:$C$3416,3,FALSE)</f>
        <v>5</v>
      </c>
      <c r="F2643" t="s">
        <v>21632</v>
      </c>
    </row>
    <row r="2644" spans="1:6" x14ac:dyDescent="0.25">
      <c r="A2644" t="s">
        <v>5745</v>
      </c>
      <c r="B2644" s="100" t="s">
        <v>7242</v>
      </c>
      <c r="C2644" s="99" t="s">
        <v>7241</v>
      </c>
      <c r="D2644" s="124">
        <v>16263</v>
      </c>
      <c r="E2644" s="157">
        <f>VLOOKUP(D2644,'SOAT LIQ'!$A$87:$C$3416,3,FALSE)</f>
        <v>5</v>
      </c>
      <c r="F2644" t="s">
        <v>21632</v>
      </c>
    </row>
    <row r="2645" spans="1:6" x14ac:dyDescent="0.25">
      <c r="A2645" t="s">
        <v>5031</v>
      </c>
      <c r="B2645" s="100" t="s">
        <v>7242</v>
      </c>
      <c r="C2645" s="99" t="s">
        <v>7241</v>
      </c>
      <c r="D2645" s="124">
        <v>16263</v>
      </c>
      <c r="E2645" s="157">
        <f>VLOOKUP(D2645,'SOAT LIQ'!$A$87:$C$3416,3,FALSE)</f>
        <v>5</v>
      </c>
      <c r="F2645" t="s">
        <v>21632</v>
      </c>
    </row>
    <row r="2646" spans="1:6" x14ac:dyDescent="0.25">
      <c r="A2646" t="s">
        <v>5031</v>
      </c>
      <c r="B2646" s="100" t="s">
        <v>7242</v>
      </c>
      <c r="C2646" s="99" t="s">
        <v>7241</v>
      </c>
      <c r="D2646" s="124">
        <v>16263</v>
      </c>
      <c r="E2646" s="157">
        <f>VLOOKUP(D2646,'SOAT LIQ'!$A$87:$C$3416,3,FALSE)</f>
        <v>5</v>
      </c>
      <c r="F2646" t="s">
        <v>21632</v>
      </c>
    </row>
    <row r="2647" spans="1:6" x14ac:dyDescent="0.25">
      <c r="A2647" t="s">
        <v>7033</v>
      </c>
      <c r="B2647" s="100" t="s">
        <v>7242</v>
      </c>
      <c r="C2647" s="99" t="s">
        <v>7241</v>
      </c>
      <c r="D2647" s="124">
        <v>16263</v>
      </c>
      <c r="E2647" s="157">
        <f>VLOOKUP(D2647,'SOAT LIQ'!$A$87:$C$3416,3,FALSE)</f>
        <v>5</v>
      </c>
      <c r="F2647" t="s">
        <v>21632</v>
      </c>
    </row>
    <row r="2648" spans="1:6" x14ac:dyDescent="0.25">
      <c r="A2648" t="s">
        <v>5809</v>
      </c>
      <c r="B2648" s="100" t="s">
        <v>7243</v>
      </c>
      <c r="C2648" s="99" t="s">
        <v>7241</v>
      </c>
      <c r="D2648" s="124">
        <v>16262</v>
      </c>
      <c r="E2648" s="157">
        <f>VLOOKUP(D2648,'SOAT LIQ'!$A$87:$C$3416,3,FALSE)</f>
        <v>4</v>
      </c>
      <c r="F2648" t="s">
        <v>21632</v>
      </c>
    </row>
    <row r="2649" spans="1:6" x14ac:dyDescent="0.25">
      <c r="A2649" t="s">
        <v>4339</v>
      </c>
      <c r="B2649" s="100" t="s">
        <v>7243</v>
      </c>
      <c r="C2649" s="99" t="s">
        <v>7241</v>
      </c>
      <c r="D2649" s="124">
        <v>16262</v>
      </c>
      <c r="E2649" s="157">
        <f>VLOOKUP(D2649,'SOAT LIQ'!$A$87:$C$3416,3,FALSE)</f>
        <v>4</v>
      </c>
      <c r="F2649" t="s">
        <v>21632</v>
      </c>
    </row>
    <row r="2650" spans="1:6" x14ac:dyDescent="0.25">
      <c r="A2650" t="s">
        <v>5809</v>
      </c>
      <c r="B2650" s="100" t="s">
        <v>7243</v>
      </c>
      <c r="C2650" s="99" t="s">
        <v>7241</v>
      </c>
      <c r="D2650" s="124">
        <v>16262</v>
      </c>
      <c r="E2650" s="157">
        <f>VLOOKUP(D2650,'SOAT LIQ'!$A$87:$C$3416,3,FALSE)</f>
        <v>4</v>
      </c>
      <c r="F2650" t="s">
        <v>21632</v>
      </c>
    </row>
    <row r="2651" spans="1:6" x14ac:dyDescent="0.25">
      <c r="A2651" t="s">
        <v>5031</v>
      </c>
      <c r="B2651" s="100" t="s">
        <v>7243</v>
      </c>
      <c r="C2651" s="99" t="s">
        <v>7241</v>
      </c>
      <c r="D2651" s="124">
        <v>16262</v>
      </c>
      <c r="E2651" s="157">
        <f>VLOOKUP(D2651,'SOAT LIQ'!$A$87:$C$3416,3,FALSE)</f>
        <v>4</v>
      </c>
      <c r="F2651" t="s">
        <v>21632</v>
      </c>
    </row>
    <row r="2652" spans="1:6" x14ac:dyDescent="0.25">
      <c r="A2652" t="s">
        <v>7033</v>
      </c>
      <c r="B2652" s="100" t="s">
        <v>7243</v>
      </c>
      <c r="C2652" s="99" t="s">
        <v>7241</v>
      </c>
      <c r="D2652" s="124">
        <v>16262</v>
      </c>
      <c r="E2652" s="157">
        <f>VLOOKUP(D2652,'SOAT LIQ'!$A$87:$C$3416,3,FALSE)</f>
        <v>4</v>
      </c>
      <c r="F2652" t="s">
        <v>21632</v>
      </c>
    </row>
    <row r="2653" spans="1:6" x14ac:dyDescent="0.25">
      <c r="A2653" t="s">
        <v>5773</v>
      </c>
      <c r="B2653" s="100" t="s">
        <v>4567</v>
      </c>
      <c r="C2653" s="99" t="s">
        <v>7244</v>
      </c>
      <c r="D2653" s="124">
        <v>15227</v>
      </c>
      <c r="E2653" s="157">
        <f>VLOOKUP(D2653,'SOAT LIQ'!$A$87:$C$3416,3,FALSE)</f>
        <v>7</v>
      </c>
      <c r="F2653" t="s">
        <v>21632</v>
      </c>
    </row>
    <row r="2654" spans="1:6" x14ac:dyDescent="0.25">
      <c r="A2654" t="s">
        <v>4339</v>
      </c>
      <c r="B2654" s="100" t="s">
        <v>4567</v>
      </c>
      <c r="C2654" s="99" t="s">
        <v>7244</v>
      </c>
      <c r="D2654" s="124">
        <v>15227</v>
      </c>
      <c r="E2654" s="157">
        <f>VLOOKUP(D2654,'SOAT LIQ'!$A$87:$C$3416,3,FALSE)</f>
        <v>7</v>
      </c>
      <c r="F2654" t="s">
        <v>21632</v>
      </c>
    </row>
    <row r="2655" spans="1:6" x14ac:dyDescent="0.25">
      <c r="A2655" t="s">
        <v>5809</v>
      </c>
      <c r="B2655" s="100" t="s">
        <v>4567</v>
      </c>
      <c r="C2655" s="99" t="s">
        <v>7244</v>
      </c>
      <c r="D2655" s="124">
        <v>15227</v>
      </c>
      <c r="E2655" s="157">
        <f>VLOOKUP(D2655,'SOAT LIQ'!$A$87:$C$3416,3,FALSE)</f>
        <v>7</v>
      </c>
      <c r="F2655" t="s">
        <v>21632</v>
      </c>
    </row>
    <row r="2656" spans="1:6" x14ac:dyDescent="0.25">
      <c r="A2656" t="s">
        <v>5031</v>
      </c>
      <c r="B2656" s="100" t="s">
        <v>4567</v>
      </c>
      <c r="C2656" s="99" t="s">
        <v>7244</v>
      </c>
      <c r="D2656" s="124">
        <v>15227</v>
      </c>
      <c r="E2656" s="157">
        <f>VLOOKUP(D2656,'SOAT LIQ'!$A$87:$C$3416,3,FALSE)</f>
        <v>7</v>
      </c>
      <c r="F2656" t="s">
        <v>21632</v>
      </c>
    </row>
    <row r="2657" spans="1:6" x14ac:dyDescent="0.25">
      <c r="A2657" t="s">
        <v>6183</v>
      </c>
      <c r="B2657" s="100" t="s">
        <v>7246</v>
      </c>
      <c r="C2657" s="99" t="s">
        <v>7245</v>
      </c>
      <c r="D2657" s="124">
        <v>16265</v>
      </c>
      <c r="E2657" s="157">
        <f>VLOOKUP(D2657,'SOAT LIQ'!$A$87:$C$3416,3,FALSE)</f>
        <v>3</v>
      </c>
      <c r="F2657" t="s">
        <v>21632</v>
      </c>
    </row>
    <row r="2658" spans="1:6" x14ac:dyDescent="0.25">
      <c r="A2658" t="s">
        <v>5809</v>
      </c>
      <c r="B2658" s="100" t="s">
        <v>7246</v>
      </c>
      <c r="C2658" s="99" t="s">
        <v>7245</v>
      </c>
      <c r="D2658" s="124">
        <v>16265</v>
      </c>
      <c r="E2658" s="157">
        <f>VLOOKUP(D2658,'SOAT LIQ'!$A$87:$C$3416,3,FALSE)</f>
        <v>3</v>
      </c>
      <c r="F2658" t="s">
        <v>21632</v>
      </c>
    </row>
    <row r="2659" spans="1:6" x14ac:dyDescent="0.25">
      <c r="A2659" t="s">
        <v>5841</v>
      </c>
      <c r="B2659" s="100" t="s">
        <v>7246</v>
      </c>
      <c r="C2659" s="99" t="s">
        <v>7245</v>
      </c>
      <c r="D2659" s="124">
        <v>16265</v>
      </c>
      <c r="E2659" s="157">
        <f>VLOOKUP(D2659,'SOAT LIQ'!$A$87:$C$3416,3,FALSE)</f>
        <v>3</v>
      </c>
      <c r="F2659" t="s">
        <v>21632</v>
      </c>
    </row>
    <row r="2660" spans="1:6" x14ac:dyDescent="0.25">
      <c r="A2660" t="s">
        <v>5031</v>
      </c>
      <c r="B2660" s="100" t="s">
        <v>7246</v>
      </c>
      <c r="C2660" s="99" t="s">
        <v>7245</v>
      </c>
      <c r="D2660" s="124">
        <v>16265</v>
      </c>
      <c r="E2660" s="157">
        <f>VLOOKUP(D2660,'SOAT LIQ'!$A$87:$C$3416,3,FALSE)</f>
        <v>3</v>
      </c>
      <c r="F2660" t="s">
        <v>21632</v>
      </c>
    </row>
    <row r="2661" spans="1:6" x14ac:dyDescent="0.25">
      <c r="A2661" t="s">
        <v>7033</v>
      </c>
      <c r="B2661" s="100" t="s">
        <v>7246</v>
      </c>
      <c r="C2661" s="99" t="s">
        <v>7245</v>
      </c>
      <c r="D2661" s="124">
        <v>16265</v>
      </c>
      <c r="E2661" s="157">
        <f>VLOOKUP(D2661,'SOAT LIQ'!$A$87:$C$3416,3,FALSE)</f>
        <v>3</v>
      </c>
      <c r="F2661" t="s">
        <v>21632</v>
      </c>
    </row>
    <row r="2662" spans="1:6" x14ac:dyDescent="0.25">
      <c r="A2662" t="s">
        <v>5809</v>
      </c>
      <c r="B2662" s="100" t="s">
        <v>7248</v>
      </c>
      <c r="C2662" s="99" t="s">
        <v>7247</v>
      </c>
      <c r="D2662" s="124">
        <v>36805</v>
      </c>
      <c r="E2662" s="157" t="e">
        <f>VLOOKUP(D2662,'SOAT LIQ'!$A$87:$C$3416,3,FALSE)</f>
        <v>#N/A</v>
      </c>
      <c r="F2662" t="s">
        <v>21632</v>
      </c>
    </row>
    <row r="2663" spans="1:6" x14ac:dyDescent="0.25">
      <c r="A2663" t="s">
        <v>5745</v>
      </c>
      <c r="B2663" s="100" t="s">
        <v>7248</v>
      </c>
      <c r="C2663" s="99" t="s">
        <v>7247</v>
      </c>
      <c r="D2663" s="124">
        <v>36805</v>
      </c>
      <c r="E2663" s="157" t="e">
        <f>VLOOKUP(D2663,'SOAT LIQ'!$A$87:$C$3416,3,FALSE)</f>
        <v>#N/A</v>
      </c>
      <c r="F2663" t="s">
        <v>21632</v>
      </c>
    </row>
    <row r="2664" spans="1:6" x14ac:dyDescent="0.25">
      <c r="A2664" t="s">
        <v>5031</v>
      </c>
      <c r="B2664" s="100" t="s">
        <v>7248</v>
      </c>
      <c r="C2664" s="99" t="s">
        <v>7247</v>
      </c>
      <c r="D2664" s="124">
        <v>36805</v>
      </c>
      <c r="E2664" s="157" t="e">
        <f>VLOOKUP(D2664,'SOAT LIQ'!$A$87:$C$3416,3,FALSE)</f>
        <v>#N/A</v>
      </c>
      <c r="F2664" t="s">
        <v>21632</v>
      </c>
    </row>
    <row r="2665" spans="1:6" x14ac:dyDescent="0.25">
      <c r="A2665" t="s">
        <v>7033</v>
      </c>
      <c r="B2665" s="100" t="s">
        <v>7248</v>
      </c>
      <c r="C2665" s="99" t="s">
        <v>7247</v>
      </c>
      <c r="D2665" s="124">
        <v>36805</v>
      </c>
      <c r="E2665" s="157" t="e">
        <f>VLOOKUP(D2665,'SOAT LIQ'!$A$87:$C$3416,3,FALSE)</f>
        <v>#N/A</v>
      </c>
      <c r="F2665" t="s">
        <v>21632</v>
      </c>
    </row>
    <row r="2666" spans="1:6" x14ac:dyDescent="0.25">
      <c r="A2666" t="s">
        <v>6183</v>
      </c>
      <c r="B2666" s="100" t="s">
        <v>7250</v>
      </c>
      <c r="C2666" s="99" t="s">
        <v>7249</v>
      </c>
      <c r="D2666" s="124">
        <v>15210</v>
      </c>
      <c r="E2666" s="157">
        <f>VLOOKUP(D2666,'SOAT LIQ'!$A$87:$C$3416,3,FALSE)</f>
        <v>5</v>
      </c>
      <c r="F2666" t="s">
        <v>21632</v>
      </c>
    </row>
    <row r="2667" spans="1:6" x14ac:dyDescent="0.25">
      <c r="A2667" t="s">
        <v>5809</v>
      </c>
      <c r="B2667" s="100" t="s">
        <v>7250</v>
      </c>
      <c r="C2667" s="99" t="s">
        <v>7249</v>
      </c>
      <c r="D2667" s="124">
        <v>15210</v>
      </c>
      <c r="E2667" s="157">
        <f>VLOOKUP(D2667,'SOAT LIQ'!$A$87:$C$3416,3,FALSE)</f>
        <v>5</v>
      </c>
      <c r="F2667" t="s">
        <v>21632</v>
      </c>
    </row>
    <row r="2668" spans="1:6" x14ac:dyDescent="0.25">
      <c r="A2668" t="s">
        <v>5773</v>
      </c>
      <c r="B2668" s="100" t="s">
        <v>7250</v>
      </c>
      <c r="C2668" s="99" t="s">
        <v>7249</v>
      </c>
      <c r="D2668" s="124">
        <v>15210</v>
      </c>
      <c r="E2668" s="157">
        <f>VLOOKUP(D2668,'SOAT LIQ'!$A$87:$C$3416,3,FALSE)</f>
        <v>5</v>
      </c>
      <c r="F2668" t="s">
        <v>21632</v>
      </c>
    </row>
    <row r="2669" spans="1:6" x14ac:dyDescent="0.25">
      <c r="A2669" t="s">
        <v>6183</v>
      </c>
      <c r="B2669" s="100" t="s">
        <v>7252</v>
      </c>
      <c r="C2669" s="99" t="s">
        <v>7251</v>
      </c>
      <c r="D2669" s="124">
        <v>15211</v>
      </c>
      <c r="E2669" s="157">
        <f>VLOOKUP(D2669,'SOAT LIQ'!$A$87:$C$3416,3,FALSE)</f>
        <v>8</v>
      </c>
      <c r="F2669" t="s">
        <v>21632</v>
      </c>
    </row>
    <row r="2670" spans="1:6" x14ac:dyDescent="0.25">
      <c r="A2670" t="s">
        <v>5809</v>
      </c>
      <c r="B2670" s="100" t="s">
        <v>7252</v>
      </c>
      <c r="C2670" s="99" t="s">
        <v>7251</v>
      </c>
      <c r="D2670" s="124">
        <v>15211</v>
      </c>
      <c r="E2670" s="157">
        <f>VLOOKUP(D2670,'SOAT LIQ'!$A$87:$C$3416,3,FALSE)</f>
        <v>8</v>
      </c>
      <c r="F2670" t="s">
        <v>21632</v>
      </c>
    </row>
    <row r="2671" spans="1:6" x14ac:dyDescent="0.25">
      <c r="A2671" t="s">
        <v>5773</v>
      </c>
      <c r="B2671" s="100" t="s">
        <v>7252</v>
      </c>
      <c r="C2671" s="99" t="s">
        <v>7251</v>
      </c>
      <c r="D2671" s="124">
        <v>15211</v>
      </c>
      <c r="E2671" s="157">
        <f>VLOOKUP(D2671,'SOAT LIQ'!$A$87:$C$3416,3,FALSE)</f>
        <v>8</v>
      </c>
      <c r="F2671" t="s">
        <v>21632</v>
      </c>
    </row>
    <row r="2672" spans="1:6" x14ac:dyDescent="0.25">
      <c r="A2672" t="s">
        <v>5773</v>
      </c>
      <c r="B2672" s="100" t="s">
        <v>7253</v>
      </c>
      <c r="C2672" s="99" t="s">
        <v>7251</v>
      </c>
      <c r="D2672" s="124">
        <v>15210</v>
      </c>
      <c r="E2672" s="157">
        <f>VLOOKUP(D2672,'SOAT LIQ'!$A$87:$C$3416,3,FALSE)</f>
        <v>5</v>
      </c>
      <c r="F2672" t="s">
        <v>21632</v>
      </c>
    </row>
    <row r="2673" spans="1:6" x14ac:dyDescent="0.25">
      <c r="A2673" t="s">
        <v>5809</v>
      </c>
      <c r="B2673" s="100" t="s">
        <v>7253</v>
      </c>
      <c r="C2673" s="99" t="s">
        <v>7251</v>
      </c>
      <c r="D2673" s="124">
        <v>15210</v>
      </c>
      <c r="E2673" s="157">
        <f>VLOOKUP(D2673,'SOAT LIQ'!$A$87:$C$3416,3,FALSE)</f>
        <v>5</v>
      </c>
      <c r="F2673" t="s">
        <v>21632</v>
      </c>
    </row>
    <row r="2674" spans="1:6" x14ac:dyDescent="0.25">
      <c r="A2674" t="s">
        <v>6183</v>
      </c>
      <c r="B2674" s="100" t="s">
        <v>7253</v>
      </c>
      <c r="C2674" s="99" t="s">
        <v>7251</v>
      </c>
      <c r="D2674" s="124">
        <v>15210</v>
      </c>
      <c r="E2674" s="157">
        <f>VLOOKUP(D2674,'SOAT LIQ'!$A$87:$C$3416,3,FALSE)</f>
        <v>5</v>
      </c>
      <c r="F2674" t="s">
        <v>21632</v>
      </c>
    </row>
    <row r="2675" spans="1:6" x14ac:dyDescent="0.25">
      <c r="A2675" t="s">
        <v>6183</v>
      </c>
      <c r="B2675" s="100" t="s">
        <v>7254</v>
      </c>
      <c r="C2675" s="99" t="s">
        <v>7251</v>
      </c>
      <c r="D2675" s="124">
        <v>15210</v>
      </c>
      <c r="E2675" s="157">
        <f>VLOOKUP(D2675,'SOAT LIQ'!$A$87:$C$3416,3,FALSE)</f>
        <v>5</v>
      </c>
      <c r="F2675" t="s">
        <v>21632</v>
      </c>
    </row>
    <row r="2676" spans="1:6" x14ac:dyDescent="0.25">
      <c r="A2676" t="s">
        <v>5809</v>
      </c>
      <c r="B2676" s="100" t="s">
        <v>7254</v>
      </c>
      <c r="C2676" s="99" t="s">
        <v>7251</v>
      </c>
      <c r="D2676" s="124">
        <v>15210</v>
      </c>
      <c r="E2676" s="157">
        <f>VLOOKUP(D2676,'SOAT LIQ'!$A$87:$C$3416,3,FALSE)</f>
        <v>5</v>
      </c>
      <c r="F2676" t="s">
        <v>21632</v>
      </c>
    </row>
    <row r="2677" spans="1:6" x14ac:dyDescent="0.25">
      <c r="A2677" t="s">
        <v>5773</v>
      </c>
      <c r="B2677" s="100" t="s">
        <v>7254</v>
      </c>
      <c r="C2677" s="99" t="s">
        <v>7251</v>
      </c>
      <c r="D2677" s="124">
        <v>15210</v>
      </c>
      <c r="E2677" s="157">
        <f>VLOOKUP(D2677,'SOAT LIQ'!$A$87:$C$3416,3,FALSE)</f>
        <v>5</v>
      </c>
      <c r="F2677" t="s">
        <v>21632</v>
      </c>
    </row>
    <row r="2678" spans="1:6" x14ac:dyDescent="0.25">
      <c r="A2678" t="s">
        <v>5031</v>
      </c>
      <c r="B2678" s="100" t="s">
        <v>4151</v>
      </c>
      <c r="C2678" s="99" t="s">
        <v>7255</v>
      </c>
      <c r="D2678" s="124">
        <v>16261</v>
      </c>
      <c r="E2678" s="157">
        <f>VLOOKUP(D2678,'SOAT LIQ'!$A$87:$C$3416,3,FALSE)</f>
        <v>3</v>
      </c>
      <c r="F2678" t="s">
        <v>21632</v>
      </c>
    </row>
    <row r="2679" spans="1:6" x14ac:dyDescent="0.25">
      <c r="A2679" t="s">
        <v>5809</v>
      </c>
      <c r="B2679" s="100" t="s">
        <v>4151</v>
      </c>
      <c r="C2679" s="99" t="s">
        <v>7255</v>
      </c>
      <c r="D2679" s="124">
        <v>16261</v>
      </c>
      <c r="E2679" s="157">
        <f>VLOOKUP(D2679,'SOAT LIQ'!$A$87:$C$3416,3,FALSE)</f>
        <v>3</v>
      </c>
      <c r="F2679" t="s">
        <v>21632</v>
      </c>
    </row>
    <row r="2680" spans="1:6" x14ac:dyDescent="0.25">
      <c r="A2680" t="s">
        <v>7033</v>
      </c>
      <c r="B2680" s="100" t="s">
        <v>4151</v>
      </c>
      <c r="C2680" s="99" t="s">
        <v>7255</v>
      </c>
      <c r="D2680" s="124">
        <v>16261</v>
      </c>
      <c r="E2680" s="157">
        <f>VLOOKUP(D2680,'SOAT LIQ'!$A$87:$C$3416,3,FALSE)</f>
        <v>3</v>
      </c>
      <c r="F2680" t="s">
        <v>21632</v>
      </c>
    </row>
    <row r="2681" spans="1:6" x14ac:dyDescent="0.25">
      <c r="A2681" t="s">
        <v>5031</v>
      </c>
      <c r="B2681" s="100" t="s">
        <v>4152</v>
      </c>
      <c r="C2681" s="99" t="s">
        <v>7256</v>
      </c>
      <c r="D2681" s="124">
        <v>16261</v>
      </c>
      <c r="E2681" s="157">
        <f>VLOOKUP(D2681,'SOAT LIQ'!$A$87:$C$3416,3,FALSE)</f>
        <v>3</v>
      </c>
      <c r="F2681" t="s">
        <v>21632</v>
      </c>
    </row>
    <row r="2682" spans="1:6" x14ac:dyDescent="0.25">
      <c r="A2682" t="s">
        <v>5809</v>
      </c>
      <c r="B2682" s="100" t="s">
        <v>4152</v>
      </c>
      <c r="C2682" s="99" t="s">
        <v>7256</v>
      </c>
      <c r="D2682" s="124">
        <v>16261</v>
      </c>
      <c r="E2682" s="157">
        <f>VLOOKUP(D2682,'SOAT LIQ'!$A$87:$C$3416,3,FALSE)</f>
        <v>3</v>
      </c>
      <c r="F2682" t="s">
        <v>21632</v>
      </c>
    </row>
    <row r="2683" spans="1:6" x14ac:dyDescent="0.25">
      <c r="A2683" t="s">
        <v>7033</v>
      </c>
      <c r="B2683" s="100" t="s">
        <v>4152</v>
      </c>
      <c r="C2683" s="99" t="s">
        <v>7256</v>
      </c>
      <c r="D2683" s="124">
        <v>16261</v>
      </c>
      <c r="E2683" s="157">
        <f>VLOOKUP(D2683,'SOAT LIQ'!$A$87:$C$3416,3,FALSE)</f>
        <v>3</v>
      </c>
      <c r="F2683" t="s">
        <v>21632</v>
      </c>
    </row>
    <row r="2684" spans="1:6" x14ac:dyDescent="0.25">
      <c r="A2684" t="s">
        <v>6183</v>
      </c>
      <c r="B2684" s="100" t="s">
        <v>7257</v>
      </c>
      <c r="C2684" s="99" t="s">
        <v>7256</v>
      </c>
      <c r="D2684" s="124">
        <v>16261</v>
      </c>
      <c r="E2684" s="157">
        <f>VLOOKUP(D2684,'SOAT LIQ'!$A$87:$C$3416,3,FALSE)</f>
        <v>3</v>
      </c>
      <c r="F2684" t="s">
        <v>21632</v>
      </c>
    </row>
    <row r="2685" spans="1:6" x14ac:dyDescent="0.25">
      <c r="A2685" t="s">
        <v>5809</v>
      </c>
      <c r="B2685" s="100" t="s">
        <v>7257</v>
      </c>
      <c r="C2685" s="99" t="s">
        <v>7256</v>
      </c>
      <c r="D2685" s="124">
        <v>16261</v>
      </c>
      <c r="E2685" s="157">
        <f>VLOOKUP(D2685,'SOAT LIQ'!$A$87:$C$3416,3,FALSE)</f>
        <v>3</v>
      </c>
      <c r="F2685" t="s">
        <v>21632</v>
      </c>
    </row>
    <row r="2686" spans="1:6" x14ac:dyDescent="0.25">
      <c r="A2686" t="s">
        <v>5841</v>
      </c>
      <c r="B2686" s="100" t="s">
        <v>7257</v>
      </c>
      <c r="C2686" s="99" t="s">
        <v>7256</v>
      </c>
      <c r="D2686" s="124">
        <v>16261</v>
      </c>
      <c r="E2686" s="157">
        <f>VLOOKUP(D2686,'SOAT LIQ'!$A$87:$C$3416,3,FALSE)</f>
        <v>3</v>
      </c>
      <c r="F2686" t="s">
        <v>21632</v>
      </c>
    </row>
    <row r="2687" spans="1:6" x14ac:dyDescent="0.25">
      <c r="A2687" t="s">
        <v>5773</v>
      </c>
      <c r="B2687" s="100" t="s">
        <v>7257</v>
      </c>
      <c r="C2687" s="99" t="s">
        <v>7256</v>
      </c>
      <c r="D2687" s="124">
        <v>16261</v>
      </c>
      <c r="E2687" s="157">
        <f>VLOOKUP(D2687,'SOAT LIQ'!$A$87:$C$3416,3,FALSE)</f>
        <v>3</v>
      </c>
      <c r="F2687" t="s">
        <v>21632</v>
      </c>
    </row>
    <row r="2688" spans="1:6" x14ac:dyDescent="0.25">
      <c r="A2688" t="s">
        <v>7033</v>
      </c>
      <c r="B2688" s="100" t="s">
        <v>7257</v>
      </c>
      <c r="C2688" s="99" t="s">
        <v>7256</v>
      </c>
      <c r="D2688" s="124">
        <v>16261</v>
      </c>
      <c r="E2688" s="157">
        <f>VLOOKUP(D2688,'SOAT LIQ'!$A$87:$C$3416,3,FALSE)</f>
        <v>3</v>
      </c>
      <c r="F2688" t="s">
        <v>21632</v>
      </c>
    </row>
    <row r="2689" spans="1:6" x14ac:dyDescent="0.25">
      <c r="A2689" t="s">
        <v>5809</v>
      </c>
      <c r="B2689" s="100" t="s">
        <v>7259</v>
      </c>
      <c r="C2689" s="99" t="s">
        <v>7258</v>
      </c>
      <c r="D2689" s="124">
        <v>16271</v>
      </c>
      <c r="E2689" s="157">
        <f>VLOOKUP(D2689,'SOAT LIQ'!$A$87:$C$3416,3,FALSE)</f>
        <v>4</v>
      </c>
      <c r="F2689" t="s">
        <v>21632</v>
      </c>
    </row>
    <row r="2690" spans="1:6" x14ac:dyDescent="0.25">
      <c r="A2690" t="s">
        <v>5031</v>
      </c>
      <c r="B2690" s="100" t="s">
        <v>7259</v>
      </c>
      <c r="C2690" s="99" t="s">
        <v>7258</v>
      </c>
      <c r="D2690" s="124">
        <v>16271</v>
      </c>
      <c r="E2690" s="157">
        <f>VLOOKUP(D2690,'SOAT LIQ'!$A$87:$C$3416,3,FALSE)</f>
        <v>4</v>
      </c>
      <c r="F2690" t="s">
        <v>21632</v>
      </c>
    </row>
    <row r="2691" spans="1:6" x14ac:dyDescent="0.25">
      <c r="A2691" t="s">
        <v>7033</v>
      </c>
      <c r="B2691" s="100" t="s">
        <v>7259</v>
      </c>
      <c r="C2691" s="99" t="s">
        <v>7258</v>
      </c>
      <c r="D2691" s="124">
        <v>16271</v>
      </c>
      <c r="E2691" s="157">
        <f>VLOOKUP(D2691,'SOAT LIQ'!$A$87:$C$3416,3,FALSE)</f>
        <v>4</v>
      </c>
      <c r="F2691" t="s">
        <v>21632</v>
      </c>
    </row>
    <row r="2692" spans="1:6" x14ac:dyDescent="0.25">
      <c r="A2692" t="s">
        <v>5809</v>
      </c>
      <c r="B2692" s="100" t="s">
        <v>7261</v>
      </c>
      <c r="C2692" s="99" t="s">
        <v>7260</v>
      </c>
      <c r="D2692" s="124">
        <v>16273</v>
      </c>
      <c r="E2692" s="157">
        <f>VLOOKUP(D2692,'SOAT LIQ'!$A$87:$C$3416,3,FALSE)</f>
        <v>6</v>
      </c>
      <c r="F2692" t="s">
        <v>21632</v>
      </c>
    </row>
    <row r="2693" spans="1:6" x14ac:dyDescent="0.25">
      <c r="A2693" t="s">
        <v>5748</v>
      </c>
      <c r="B2693" s="100" t="s">
        <v>7261</v>
      </c>
      <c r="C2693" s="99" t="s">
        <v>7260</v>
      </c>
      <c r="D2693" s="124">
        <v>16273</v>
      </c>
      <c r="E2693" s="157">
        <f>VLOOKUP(D2693,'SOAT LIQ'!$A$87:$C$3416,3,FALSE)</f>
        <v>6</v>
      </c>
      <c r="F2693" t="s">
        <v>21632</v>
      </c>
    </row>
    <row r="2694" spans="1:6" x14ac:dyDescent="0.25">
      <c r="A2694" t="s">
        <v>4339</v>
      </c>
      <c r="B2694" s="100" t="s">
        <v>7261</v>
      </c>
      <c r="C2694" s="99" t="s">
        <v>7260</v>
      </c>
      <c r="D2694" s="124">
        <v>16273</v>
      </c>
      <c r="E2694" s="157">
        <f>VLOOKUP(D2694,'SOAT LIQ'!$A$87:$C$3416,3,FALSE)</f>
        <v>6</v>
      </c>
      <c r="F2694" t="s">
        <v>21632</v>
      </c>
    </row>
    <row r="2695" spans="1:6" x14ac:dyDescent="0.25">
      <c r="A2695" t="s">
        <v>5031</v>
      </c>
      <c r="B2695" s="100" t="s">
        <v>7261</v>
      </c>
      <c r="C2695" s="99" t="s">
        <v>7260</v>
      </c>
      <c r="D2695" s="124">
        <v>16273</v>
      </c>
      <c r="E2695" s="157">
        <f>VLOOKUP(D2695,'SOAT LIQ'!$A$87:$C$3416,3,FALSE)</f>
        <v>6</v>
      </c>
      <c r="F2695" t="s">
        <v>21632</v>
      </c>
    </row>
    <row r="2696" spans="1:6" x14ac:dyDescent="0.25">
      <c r="A2696" t="s">
        <v>7033</v>
      </c>
      <c r="B2696" s="100" t="s">
        <v>7261</v>
      </c>
      <c r="C2696" s="99" t="s">
        <v>7260</v>
      </c>
      <c r="D2696" s="124">
        <v>16273</v>
      </c>
      <c r="E2696" s="157">
        <f>VLOOKUP(D2696,'SOAT LIQ'!$A$87:$C$3416,3,FALSE)</f>
        <v>6</v>
      </c>
      <c r="F2696" t="s">
        <v>21632</v>
      </c>
    </row>
    <row r="2697" spans="1:6" x14ac:dyDescent="0.25">
      <c r="A2697" t="s">
        <v>5745</v>
      </c>
      <c r="B2697" s="100" t="s">
        <v>7263</v>
      </c>
      <c r="C2697" s="99" t="s">
        <v>7262</v>
      </c>
      <c r="D2697" s="124">
        <v>16270</v>
      </c>
      <c r="E2697" s="157">
        <f>VLOOKUP(D2697,'SOAT LIQ'!$A$87:$C$3416,3,FALSE)</f>
        <v>8</v>
      </c>
      <c r="F2697" t="s">
        <v>21632</v>
      </c>
    </row>
    <row r="2698" spans="1:6" x14ac:dyDescent="0.25">
      <c r="A2698" t="s">
        <v>5809</v>
      </c>
      <c r="B2698" s="100" t="s">
        <v>7263</v>
      </c>
      <c r="C2698" s="99" t="s">
        <v>7262</v>
      </c>
      <c r="D2698" s="124">
        <v>16270</v>
      </c>
      <c r="E2698" s="157">
        <f>VLOOKUP(D2698,'SOAT LIQ'!$A$87:$C$3416,3,FALSE)</f>
        <v>8</v>
      </c>
      <c r="F2698" t="s">
        <v>21632</v>
      </c>
    </row>
    <row r="2699" spans="1:6" x14ac:dyDescent="0.25">
      <c r="A2699" t="s">
        <v>5031</v>
      </c>
      <c r="B2699" s="100" t="s">
        <v>7263</v>
      </c>
      <c r="C2699" s="99" t="s">
        <v>7262</v>
      </c>
      <c r="D2699" s="124">
        <v>16270</v>
      </c>
      <c r="E2699" s="157">
        <f>VLOOKUP(D2699,'SOAT LIQ'!$A$87:$C$3416,3,FALSE)</f>
        <v>8</v>
      </c>
      <c r="F2699" t="s">
        <v>21632</v>
      </c>
    </row>
    <row r="2700" spans="1:6" x14ac:dyDescent="0.25">
      <c r="A2700" t="s">
        <v>5031</v>
      </c>
      <c r="B2700" s="100" t="s">
        <v>7263</v>
      </c>
      <c r="C2700" s="99" t="s">
        <v>7262</v>
      </c>
      <c r="D2700" s="124">
        <v>16270</v>
      </c>
      <c r="E2700" s="157">
        <f>VLOOKUP(D2700,'SOAT LIQ'!$A$87:$C$3416,3,FALSE)</f>
        <v>8</v>
      </c>
      <c r="F2700" t="s">
        <v>21632</v>
      </c>
    </row>
    <row r="2701" spans="1:6" x14ac:dyDescent="0.25">
      <c r="A2701" t="s">
        <v>5809</v>
      </c>
      <c r="B2701" s="100" t="s">
        <v>7263</v>
      </c>
      <c r="C2701" s="99" t="s">
        <v>7262</v>
      </c>
      <c r="D2701" s="124">
        <v>16270</v>
      </c>
      <c r="E2701" s="157">
        <f>VLOOKUP(D2701,'SOAT LIQ'!$A$87:$C$3416,3,FALSE)</f>
        <v>8</v>
      </c>
      <c r="F2701" t="s">
        <v>21632</v>
      </c>
    </row>
    <row r="2702" spans="1:6" x14ac:dyDescent="0.25">
      <c r="A2702" t="s">
        <v>7033</v>
      </c>
      <c r="B2702" s="100" t="s">
        <v>7263</v>
      </c>
      <c r="C2702" s="99" t="s">
        <v>7262</v>
      </c>
      <c r="D2702" s="124">
        <v>16270</v>
      </c>
      <c r="E2702" s="157">
        <f>VLOOKUP(D2702,'SOAT LIQ'!$A$87:$C$3416,3,FALSE)</f>
        <v>8</v>
      </c>
      <c r="F2702" t="s">
        <v>21632</v>
      </c>
    </row>
    <row r="2703" spans="1:6" x14ac:dyDescent="0.25">
      <c r="A2703" t="s">
        <v>5809</v>
      </c>
      <c r="B2703" s="100" t="s">
        <v>7264</v>
      </c>
      <c r="C2703" s="99" t="s">
        <v>6713</v>
      </c>
      <c r="D2703" s="124">
        <v>16274</v>
      </c>
      <c r="E2703" s="157">
        <f>VLOOKUP(D2703,'SOAT LIQ'!$A$87:$C$3416,3,FALSE)</f>
        <v>9</v>
      </c>
      <c r="F2703" t="s">
        <v>21632</v>
      </c>
    </row>
    <row r="2704" spans="1:6" x14ac:dyDescent="0.25">
      <c r="A2704" t="s">
        <v>5745</v>
      </c>
      <c r="B2704" s="100" t="s">
        <v>7264</v>
      </c>
      <c r="C2704" s="99" t="s">
        <v>6713</v>
      </c>
      <c r="D2704" s="124">
        <v>16274</v>
      </c>
      <c r="E2704" s="157">
        <f>VLOOKUP(D2704,'SOAT LIQ'!$A$87:$C$3416,3,FALSE)</f>
        <v>9</v>
      </c>
      <c r="F2704" t="s">
        <v>21632</v>
      </c>
    </row>
    <row r="2705" spans="1:6" x14ac:dyDescent="0.25">
      <c r="A2705" t="s">
        <v>5031</v>
      </c>
      <c r="B2705" s="100" t="s">
        <v>7264</v>
      </c>
      <c r="C2705" s="99" t="s">
        <v>6713</v>
      </c>
      <c r="D2705" s="124">
        <v>16274</v>
      </c>
      <c r="E2705" s="157">
        <f>VLOOKUP(D2705,'SOAT LIQ'!$A$87:$C$3416,3,FALSE)</f>
        <v>9</v>
      </c>
      <c r="F2705" t="s">
        <v>21632</v>
      </c>
    </row>
    <row r="2706" spans="1:6" x14ac:dyDescent="0.25">
      <c r="A2706" t="s">
        <v>7033</v>
      </c>
      <c r="B2706" s="100" t="s">
        <v>7264</v>
      </c>
      <c r="C2706" s="99" t="s">
        <v>6713</v>
      </c>
      <c r="D2706" s="124">
        <v>16274</v>
      </c>
      <c r="E2706" s="157">
        <f>VLOOKUP(D2706,'SOAT LIQ'!$A$87:$C$3416,3,FALSE)</f>
        <v>9</v>
      </c>
      <c r="F2706" t="s">
        <v>21632</v>
      </c>
    </row>
    <row r="2707" spans="1:6" x14ac:dyDescent="0.25">
      <c r="A2707" t="s">
        <v>5809</v>
      </c>
      <c r="B2707" s="100" t="s">
        <v>7265</v>
      </c>
      <c r="C2707" s="99" t="s">
        <v>6713</v>
      </c>
      <c r="D2707" s="124">
        <v>16274</v>
      </c>
      <c r="E2707" s="157">
        <f>VLOOKUP(D2707,'SOAT LIQ'!$A$87:$C$3416,3,FALSE)</f>
        <v>9</v>
      </c>
      <c r="F2707" t="s">
        <v>21632</v>
      </c>
    </row>
    <row r="2708" spans="1:6" x14ac:dyDescent="0.25">
      <c r="A2708" t="s">
        <v>5745</v>
      </c>
      <c r="B2708" s="100" t="s">
        <v>7265</v>
      </c>
      <c r="C2708" s="99" t="s">
        <v>6713</v>
      </c>
      <c r="D2708" s="124">
        <v>16274</v>
      </c>
      <c r="E2708" s="157">
        <f>VLOOKUP(D2708,'SOAT LIQ'!$A$87:$C$3416,3,FALSE)</f>
        <v>9</v>
      </c>
      <c r="F2708" t="s">
        <v>21632</v>
      </c>
    </row>
    <row r="2709" spans="1:6" x14ac:dyDescent="0.25">
      <c r="A2709" t="s">
        <v>5031</v>
      </c>
      <c r="B2709" s="100" t="s">
        <v>7265</v>
      </c>
      <c r="C2709" s="99" t="s">
        <v>6713</v>
      </c>
      <c r="D2709" s="124">
        <v>16274</v>
      </c>
      <c r="E2709" s="157">
        <f>VLOOKUP(D2709,'SOAT LIQ'!$A$87:$C$3416,3,FALSE)</f>
        <v>9</v>
      </c>
      <c r="F2709" t="s">
        <v>21632</v>
      </c>
    </row>
    <row r="2710" spans="1:6" x14ac:dyDescent="0.25">
      <c r="A2710" t="s">
        <v>5773</v>
      </c>
      <c r="B2710" s="100" t="s">
        <v>4563</v>
      </c>
      <c r="C2710" s="99" t="s">
        <v>7266</v>
      </c>
      <c r="D2710" s="124">
        <v>15221</v>
      </c>
      <c r="E2710" s="157">
        <f>VLOOKUP(D2710,'SOAT LIQ'!$A$87:$C$3416,3,FALSE)</f>
        <v>10</v>
      </c>
      <c r="F2710" t="s">
        <v>21632</v>
      </c>
    </row>
    <row r="2711" spans="1:6" x14ac:dyDescent="0.25">
      <c r="A2711" t="s">
        <v>5809</v>
      </c>
      <c r="B2711" s="100" t="s">
        <v>4563</v>
      </c>
      <c r="C2711" s="99" t="s">
        <v>7266</v>
      </c>
      <c r="D2711" s="124">
        <v>15221</v>
      </c>
      <c r="E2711" s="157">
        <f>VLOOKUP(D2711,'SOAT LIQ'!$A$87:$C$3416,3,FALSE)</f>
        <v>10</v>
      </c>
      <c r="F2711" t="s">
        <v>21632</v>
      </c>
    </row>
    <row r="2712" spans="1:6" x14ac:dyDescent="0.25">
      <c r="A2712" t="s">
        <v>5745</v>
      </c>
      <c r="B2712" s="100" t="s">
        <v>4563</v>
      </c>
      <c r="C2712" s="99" t="s">
        <v>7266</v>
      </c>
      <c r="D2712" s="124">
        <v>15221</v>
      </c>
      <c r="E2712" s="157">
        <f>VLOOKUP(D2712,'SOAT LIQ'!$A$87:$C$3416,3,FALSE)</f>
        <v>10</v>
      </c>
      <c r="F2712" t="s">
        <v>21632</v>
      </c>
    </row>
    <row r="2713" spans="1:6" x14ac:dyDescent="0.25">
      <c r="A2713" t="s">
        <v>5031</v>
      </c>
      <c r="B2713" s="100" t="s">
        <v>4563</v>
      </c>
      <c r="C2713" s="99" t="s">
        <v>7266</v>
      </c>
      <c r="D2713" s="124">
        <v>15221</v>
      </c>
      <c r="E2713" s="157">
        <f>VLOOKUP(D2713,'SOAT LIQ'!$A$87:$C$3416,3,FALSE)</f>
        <v>10</v>
      </c>
      <c r="F2713" t="s">
        <v>21632</v>
      </c>
    </row>
    <row r="2714" spans="1:6" x14ac:dyDescent="0.25">
      <c r="A2714" t="s">
        <v>5773</v>
      </c>
      <c r="B2714" s="100" t="s">
        <v>7268</v>
      </c>
      <c r="C2714" s="99" t="s">
        <v>7267</v>
      </c>
      <c r="D2714" s="124">
        <v>15221</v>
      </c>
      <c r="E2714" s="157">
        <f>VLOOKUP(D2714,'SOAT LIQ'!$A$87:$C$3416,3,FALSE)</f>
        <v>10</v>
      </c>
      <c r="F2714" t="s">
        <v>21632</v>
      </c>
    </row>
    <row r="2715" spans="1:6" x14ac:dyDescent="0.25">
      <c r="A2715" t="s">
        <v>5809</v>
      </c>
      <c r="B2715" s="100" t="s">
        <v>7268</v>
      </c>
      <c r="C2715" s="99" t="s">
        <v>7267</v>
      </c>
      <c r="D2715" s="124">
        <v>15221</v>
      </c>
      <c r="E2715" s="157">
        <f>VLOOKUP(D2715,'SOAT LIQ'!$A$87:$C$3416,3,FALSE)</f>
        <v>10</v>
      </c>
      <c r="F2715" t="s">
        <v>21632</v>
      </c>
    </row>
    <row r="2716" spans="1:6" x14ac:dyDescent="0.25">
      <c r="A2716" t="s">
        <v>5031</v>
      </c>
      <c r="B2716" s="100" t="s">
        <v>7268</v>
      </c>
      <c r="C2716" s="99" t="s">
        <v>7267</v>
      </c>
      <c r="D2716" s="124">
        <v>15221</v>
      </c>
      <c r="E2716" s="157">
        <f>VLOOKUP(D2716,'SOAT LIQ'!$A$87:$C$3416,3,FALSE)</f>
        <v>10</v>
      </c>
      <c r="F2716" t="s">
        <v>21632</v>
      </c>
    </row>
    <row r="2717" spans="1:6" x14ac:dyDescent="0.25">
      <c r="A2717" t="s">
        <v>5031</v>
      </c>
      <c r="B2717" s="100" t="s">
        <v>7268</v>
      </c>
      <c r="C2717" s="99" t="s">
        <v>7267</v>
      </c>
      <c r="D2717" s="124">
        <v>15221</v>
      </c>
      <c r="E2717" s="157">
        <f>VLOOKUP(D2717,'SOAT LIQ'!$A$87:$C$3416,3,FALSE)</f>
        <v>10</v>
      </c>
      <c r="F2717" t="s">
        <v>21632</v>
      </c>
    </row>
    <row r="2718" spans="1:6" x14ac:dyDescent="0.25">
      <c r="A2718" t="s">
        <v>5809</v>
      </c>
      <c r="B2718" s="100" t="s">
        <v>7268</v>
      </c>
      <c r="C2718" s="99" t="s">
        <v>7267</v>
      </c>
      <c r="D2718" s="124">
        <v>15221</v>
      </c>
      <c r="E2718" s="157">
        <f>VLOOKUP(D2718,'SOAT LIQ'!$A$87:$C$3416,3,FALSE)</f>
        <v>10</v>
      </c>
      <c r="F2718" t="s">
        <v>21632</v>
      </c>
    </row>
    <row r="2719" spans="1:6" x14ac:dyDescent="0.25">
      <c r="A2719" t="s">
        <v>5773</v>
      </c>
      <c r="B2719" s="100" t="s">
        <v>4564</v>
      </c>
      <c r="C2719" s="99" t="s">
        <v>7269</v>
      </c>
      <c r="D2719" s="124">
        <v>15221</v>
      </c>
      <c r="E2719" s="157">
        <f>VLOOKUP(D2719,'SOAT LIQ'!$A$87:$C$3416,3,FALSE)</f>
        <v>10</v>
      </c>
      <c r="F2719" t="s">
        <v>21632</v>
      </c>
    </row>
    <row r="2720" spans="1:6" x14ac:dyDescent="0.25">
      <c r="A2720" t="s">
        <v>5809</v>
      </c>
      <c r="B2720" s="100" t="s">
        <v>4564</v>
      </c>
      <c r="C2720" s="99" t="s">
        <v>7269</v>
      </c>
      <c r="D2720" s="124">
        <v>15221</v>
      </c>
      <c r="E2720" s="157">
        <f>VLOOKUP(D2720,'SOAT LIQ'!$A$87:$C$3416,3,FALSE)</f>
        <v>10</v>
      </c>
      <c r="F2720" t="s">
        <v>21632</v>
      </c>
    </row>
    <row r="2721" spans="1:6" x14ac:dyDescent="0.25">
      <c r="A2721" t="s">
        <v>5031</v>
      </c>
      <c r="B2721" s="100" t="s">
        <v>4564</v>
      </c>
      <c r="C2721" s="99" t="s">
        <v>7269</v>
      </c>
      <c r="D2721" s="124">
        <v>15221</v>
      </c>
      <c r="E2721" s="157">
        <f>VLOOKUP(D2721,'SOAT LIQ'!$A$87:$C$3416,3,FALSE)</f>
        <v>10</v>
      </c>
      <c r="F2721" t="s">
        <v>21632</v>
      </c>
    </row>
    <row r="2722" spans="1:6" x14ac:dyDescent="0.25">
      <c r="A2722" t="s">
        <v>5031</v>
      </c>
      <c r="B2722" s="100" t="s">
        <v>4564</v>
      </c>
      <c r="C2722" s="99" t="s">
        <v>7269</v>
      </c>
      <c r="D2722" s="124">
        <v>15221</v>
      </c>
      <c r="E2722" s="157">
        <f>VLOOKUP(D2722,'SOAT LIQ'!$A$87:$C$3416,3,FALSE)</f>
        <v>10</v>
      </c>
      <c r="F2722" t="s">
        <v>21632</v>
      </c>
    </row>
    <row r="2723" spans="1:6" x14ac:dyDescent="0.25">
      <c r="A2723" t="s">
        <v>5809</v>
      </c>
      <c r="B2723" s="100" t="s">
        <v>4564</v>
      </c>
      <c r="C2723" s="99" t="s">
        <v>7269</v>
      </c>
      <c r="D2723" s="124">
        <v>15221</v>
      </c>
      <c r="E2723" s="157">
        <f>VLOOKUP(D2723,'SOAT LIQ'!$A$87:$C$3416,3,FALSE)</f>
        <v>10</v>
      </c>
      <c r="F2723" t="s">
        <v>21632</v>
      </c>
    </row>
    <row r="2724" spans="1:6" x14ac:dyDescent="0.25">
      <c r="A2724" t="s">
        <v>5773</v>
      </c>
      <c r="B2724" s="100" t="s">
        <v>7271</v>
      </c>
      <c r="C2724" s="99" t="s">
        <v>7270</v>
      </c>
      <c r="D2724" s="124">
        <v>15221</v>
      </c>
      <c r="E2724" s="157">
        <f>VLOOKUP(D2724,'SOAT LIQ'!$A$87:$C$3416,3,FALSE)</f>
        <v>10</v>
      </c>
      <c r="F2724" t="s">
        <v>21632</v>
      </c>
    </row>
    <row r="2725" spans="1:6" x14ac:dyDescent="0.25">
      <c r="A2725" t="s">
        <v>5809</v>
      </c>
      <c r="B2725" s="100" t="s">
        <v>7271</v>
      </c>
      <c r="C2725" s="99" t="s">
        <v>7270</v>
      </c>
      <c r="D2725" s="124">
        <v>15221</v>
      </c>
      <c r="E2725" s="157">
        <f>VLOOKUP(D2725,'SOAT LIQ'!$A$87:$C$3416,3,FALSE)</f>
        <v>10</v>
      </c>
      <c r="F2725" t="s">
        <v>21632</v>
      </c>
    </row>
    <row r="2726" spans="1:6" x14ac:dyDescent="0.25">
      <c r="A2726" t="s">
        <v>5031</v>
      </c>
      <c r="B2726" s="100" t="s">
        <v>7271</v>
      </c>
      <c r="C2726" s="99" t="s">
        <v>7270</v>
      </c>
      <c r="D2726" s="124">
        <v>15221</v>
      </c>
      <c r="E2726" s="157">
        <f>VLOOKUP(D2726,'SOAT LIQ'!$A$87:$C$3416,3,FALSE)</f>
        <v>10</v>
      </c>
      <c r="F2726" t="s">
        <v>21632</v>
      </c>
    </row>
    <row r="2727" spans="1:6" x14ac:dyDescent="0.25">
      <c r="A2727" t="s">
        <v>5031</v>
      </c>
      <c r="B2727" s="100" t="s">
        <v>7271</v>
      </c>
      <c r="C2727" s="99" t="s">
        <v>7270</v>
      </c>
      <c r="D2727" s="124">
        <v>15221</v>
      </c>
      <c r="E2727" s="157">
        <f>VLOOKUP(D2727,'SOAT LIQ'!$A$87:$C$3416,3,FALSE)</f>
        <v>10</v>
      </c>
      <c r="F2727" t="s">
        <v>21632</v>
      </c>
    </row>
    <row r="2728" spans="1:6" x14ac:dyDescent="0.25">
      <c r="A2728" t="s">
        <v>5809</v>
      </c>
      <c r="B2728" s="100" t="s">
        <v>7271</v>
      </c>
      <c r="C2728" s="99" t="s">
        <v>7270</v>
      </c>
      <c r="D2728" s="124">
        <v>15221</v>
      </c>
      <c r="E2728" s="157">
        <f>VLOOKUP(D2728,'SOAT LIQ'!$A$87:$C$3416,3,FALSE)</f>
        <v>10</v>
      </c>
      <c r="F2728" t="s">
        <v>21632</v>
      </c>
    </row>
    <row r="2729" spans="1:6" x14ac:dyDescent="0.25">
      <c r="A2729" t="s">
        <v>5773</v>
      </c>
      <c r="B2729" s="100" t="s">
        <v>7272</v>
      </c>
      <c r="C2729" s="99" t="s">
        <v>7270</v>
      </c>
      <c r="D2729" s="124">
        <v>15222</v>
      </c>
      <c r="E2729" s="157">
        <f>VLOOKUP(D2729,'SOAT LIQ'!$A$87:$C$3416,3,FALSE)</f>
        <v>10</v>
      </c>
      <c r="F2729" t="s">
        <v>21632</v>
      </c>
    </row>
    <row r="2730" spans="1:6" x14ac:dyDescent="0.25">
      <c r="A2730" t="s">
        <v>5809</v>
      </c>
      <c r="B2730" s="100" t="s">
        <v>7272</v>
      </c>
      <c r="C2730" s="99" t="s">
        <v>7270</v>
      </c>
      <c r="D2730" s="124">
        <v>15222</v>
      </c>
      <c r="E2730" s="157">
        <f>VLOOKUP(D2730,'SOAT LIQ'!$A$87:$C$3416,3,FALSE)</f>
        <v>10</v>
      </c>
      <c r="F2730" t="s">
        <v>21632</v>
      </c>
    </row>
    <row r="2731" spans="1:6" x14ac:dyDescent="0.25">
      <c r="A2731" t="s">
        <v>5773</v>
      </c>
      <c r="B2731" s="100" t="s">
        <v>4153</v>
      </c>
      <c r="C2731" s="99" t="s">
        <v>7273</v>
      </c>
      <c r="D2731" s="124">
        <v>15230</v>
      </c>
      <c r="E2731" s="157">
        <f>VLOOKUP(D2731,'SOAT LIQ'!$A$87:$C$3416,3,FALSE)</f>
        <v>6</v>
      </c>
      <c r="F2731" t="s">
        <v>21632</v>
      </c>
    </row>
    <row r="2732" spans="1:6" x14ac:dyDescent="0.25">
      <c r="A2732" t="s">
        <v>5809</v>
      </c>
      <c r="B2732" s="100" t="s">
        <v>4153</v>
      </c>
      <c r="C2732" s="99" t="s">
        <v>7273</v>
      </c>
      <c r="D2732" s="124">
        <v>15230</v>
      </c>
      <c r="E2732" s="157">
        <f>VLOOKUP(D2732,'SOAT LIQ'!$A$87:$C$3416,3,FALSE)</f>
        <v>6</v>
      </c>
      <c r="F2732" t="s">
        <v>21632</v>
      </c>
    </row>
    <row r="2733" spans="1:6" x14ac:dyDescent="0.25">
      <c r="A2733" t="s">
        <v>5745</v>
      </c>
      <c r="B2733" s="100" t="s">
        <v>4153</v>
      </c>
      <c r="C2733" s="99" t="s">
        <v>7273</v>
      </c>
      <c r="D2733" s="124">
        <v>15230</v>
      </c>
      <c r="E2733" s="157">
        <f>VLOOKUP(D2733,'SOAT LIQ'!$A$87:$C$3416,3,FALSE)</f>
        <v>6</v>
      </c>
      <c r="F2733" t="s">
        <v>21632</v>
      </c>
    </row>
    <row r="2734" spans="1:6" x14ac:dyDescent="0.25">
      <c r="A2734" t="s">
        <v>5031</v>
      </c>
      <c r="B2734" s="100" t="s">
        <v>4153</v>
      </c>
      <c r="C2734" s="99" t="s">
        <v>7273</v>
      </c>
      <c r="D2734" s="124">
        <v>15230</v>
      </c>
      <c r="E2734" s="157">
        <f>VLOOKUP(D2734,'SOAT LIQ'!$A$87:$C$3416,3,FALSE)</f>
        <v>6</v>
      </c>
      <c r="F2734" t="s">
        <v>21632</v>
      </c>
    </row>
    <row r="2735" spans="1:6" x14ac:dyDescent="0.25">
      <c r="A2735" t="s">
        <v>5031</v>
      </c>
      <c r="B2735" s="100" t="s">
        <v>4153</v>
      </c>
      <c r="C2735" s="99" t="s">
        <v>7273</v>
      </c>
      <c r="D2735" s="124">
        <v>15230</v>
      </c>
      <c r="E2735" s="157">
        <f>VLOOKUP(D2735,'SOAT LIQ'!$A$87:$C$3416,3,FALSE)</f>
        <v>6</v>
      </c>
      <c r="F2735" t="s">
        <v>21632</v>
      </c>
    </row>
    <row r="2736" spans="1:6" x14ac:dyDescent="0.25">
      <c r="A2736" t="s">
        <v>5809</v>
      </c>
      <c r="B2736" s="100" t="s">
        <v>4153</v>
      </c>
      <c r="C2736" s="99" t="s">
        <v>7273</v>
      </c>
      <c r="D2736" s="124">
        <v>15230</v>
      </c>
      <c r="E2736" s="157">
        <f>VLOOKUP(D2736,'SOAT LIQ'!$A$87:$C$3416,3,FALSE)</f>
        <v>6</v>
      </c>
      <c r="F2736" t="s">
        <v>21632</v>
      </c>
    </row>
    <row r="2737" spans="1:6" x14ac:dyDescent="0.25">
      <c r="A2737" t="s">
        <v>7033</v>
      </c>
      <c r="B2737" s="100" t="s">
        <v>4153</v>
      </c>
      <c r="C2737" s="99" t="s">
        <v>7273</v>
      </c>
      <c r="D2737" s="124">
        <v>15230</v>
      </c>
      <c r="E2737" s="157">
        <f>VLOOKUP(D2737,'SOAT LIQ'!$A$87:$C$3416,3,FALSE)</f>
        <v>6</v>
      </c>
      <c r="F2737" t="s">
        <v>21632</v>
      </c>
    </row>
    <row r="2738" spans="1:6" x14ac:dyDescent="0.25">
      <c r="A2738" t="s">
        <v>5924</v>
      </c>
      <c r="B2738" s="100" t="s">
        <v>4569</v>
      </c>
      <c r="C2738" s="99" t="s">
        <v>7274</v>
      </c>
      <c r="D2738" s="124">
        <v>15238</v>
      </c>
      <c r="E2738" s="157">
        <f>VLOOKUP(D2738,'SOAT LIQ'!$A$87:$C$3416,3,FALSE)</f>
        <v>5</v>
      </c>
      <c r="F2738" t="s">
        <v>21632</v>
      </c>
    </row>
    <row r="2739" spans="1:6" x14ac:dyDescent="0.25">
      <c r="A2739" t="s">
        <v>5773</v>
      </c>
      <c r="B2739" s="100" t="s">
        <v>4569</v>
      </c>
      <c r="C2739" s="99" t="s">
        <v>7274</v>
      </c>
      <c r="D2739" s="124">
        <v>15238</v>
      </c>
      <c r="E2739" s="157">
        <f>VLOOKUP(D2739,'SOAT LIQ'!$A$87:$C$3416,3,FALSE)</f>
        <v>5</v>
      </c>
      <c r="F2739" t="s">
        <v>21632</v>
      </c>
    </row>
    <row r="2740" spans="1:6" x14ac:dyDescent="0.25">
      <c r="A2740" t="s">
        <v>5773</v>
      </c>
      <c r="B2740" s="100" t="s">
        <v>4568</v>
      </c>
      <c r="C2740" s="99" t="s">
        <v>7275</v>
      </c>
      <c r="D2740" s="124">
        <v>15230</v>
      </c>
      <c r="E2740" s="157">
        <f>VLOOKUP(D2740,'SOAT LIQ'!$A$87:$C$3416,3,FALSE)</f>
        <v>6</v>
      </c>
      <c r="F2740" t="s">
        <v>21632</v>
      </c>
    </row>
    <row r="2741" spans="1:6" x14ac:dyDescent="0.25">
      <c r="A2741" t="s">
        <v>5809</v>
      </c>
      <c r="B2741" s="100" t="s">
        <v>4568</v>
      </c>
      <c r="C2741" s="99" t="s">
        <v>7275</v>
      </c>
      <c r="D2741" s="124">
        <v>15230</v>
      </c>
      <c r="E2741" s="157">
        <f>VLOOKUP(D2741,'SOAT LIQ'!$A$87:$C$3416,3,FALSE)</f>
        <v>6</v>
      </c>
      <c r="F2741" t="s">
        <v>21632</v>
      </c>
    </row>
    <row r="2742" spans="1:6" x14ac:dyDescent="0.25">
      <c r="A2742" t="s">
        <v>5745</v>
      </c>
      <c r="B2742" s="100" t="s">
        <v>4568</v>
      </c>
      <c r="C2742" s="99" t="s">
        <v>7275</v>
      </c>
      <c r="D2742" s="124">
        <v>15230</v>
      </c>
      <c r="E2742" s="157">
        <f>VLOOKUP(D2742,'SOAT LIQ'!$A$87:$C$3416,3,FALSE)</f>
        <v>6</v>
      </c>
      <c r="F2742" t="s">
        <v>21632</v>
      </c>
    </row>
    <row r="2743" spans="1:6" x14ac:dyDescent="0.25">
      <c r="A2743" t="s">
        <v>5031</v>
      </c>
      <c r="B2743" s="100" t="s">
        <v>4568</v>
      </c>
      <c r="C2743" s="99" t="s">
        <v>7275</v>
      </c>
      <c r="D2743" s="124">
        <v>15230</v>
      </c>
      <c r="E2743" s="157">
        <f>VLOOKUP(D2743,'SOAT LIQ'!$A$87:$C$3416,3,FALSE)</f>
        <v>6</v>
      </c>
      <c r="F2743" t="s">
        <v>21632</v>
      </c>
    </row>
    <row r="2744" spans="1:6" x14ac:dyDescent="0.25">
      <c r="A2744" t="s">
        <v>5031</v>
      </c>
      <c r="B2744" s="100" t="s">
        <v>4568</v>
      </c>
      <c r="C2744" s="99" t="s">
        <v>7275</v>
      </c>
      <c r="D2744" s="124">
        <v>15230</v>
      </c>
      <c r="E2744" s="157">
        <f>VLOOKUP(D2744,'SOAT LIQ'!$A$87:$C$3416,3,FALSE)</f>
        <v>6</v>
      </c>
      <c r="F2744" t="s">
        <v>21632</v>
      </c>
    </row>
    <row r="2745" spans="1:6" x14ac:dyDescent="0.25">
      <c r="A2745" t="s">
        <v>5809</v>
      </c>
      <c r="B2745" s="100" t="s">
        <v>4568</v>
      </c>
      <c r="C2745" s="99" t="s">
        <v>7275</v>
      </c>
      <c r="D2745" s="124">
        <v>15230</v>
      </c>
      <c r="E2745" s="157">
        <f>VLOOKUP(D2745,'SOAT LIQ'!$A$87:$C$3416,3,FALSE)</f>
        <v>6</v>
      </c>
      <c r="F2745" t="s">
        <v>21632</v>
      </c>
    </row>
    <row r="2746" spans="1:6" x14ac:dyDescent="0.25">
      <c r="A2746" t="s">
        <v>5809</v>
      </c>
      <c r="B2746" s="100" t="s">
        <v>7277</v>
      </c>
      <c r="C2746" s="99" t="s">
        <v>7276</v>
      </c>
      <c r="D2746" s="124">
        <v>16330</v>
      </c>
      <c r="E2746" s="157">
        <f>VLOOKUP(D2746,'SOAT LIQ'!$A$87:$C$3416,3,FALSE)</f>
        <v>6</v>
      </c>
      <c r="F2746" t="s">
        <v>21632</v>
      </c>
    </row>
    <row r="2747" spans="1:6" x14ac:dyDescent="0.25">
      <c r="A2747" t="s">
        <v>5031</v>
      </c>
      <c r="B2747" s="100" t="s">
        <v>7277</v>
      </c>
      <c r="C2747" s="99" t="s">
        <v>7276</v>
      </c>
      <c r="D2747" s="124">
        <v>16330</v>
      </c>
      <c r="E2747" s="157">
        <f>VLOOKUP(D2747,'SOAT LIQ'!$A$87:$C$3416,3,FALSE)</f>
        <v>6</v>
      </c>
      <c r="F2747" t="s">
        <v>21632</v>
      </c>
    </row>
    <row r="2748" spans="1:6" x14ac:dyDescent="0.25">
      <c r="A2748" t="s">
        <v>5773</v>
      </c>
      <c r="B2748" s="100" t="s">
        <v>7277</v>
      </c>
      <c r="C2748" s="99" t="s">
        <v>7276</v>
      </c>
      <c r="D2748" s="124">
        <v>16330</v>
      </c>
      <c r="E2748" s="157">
        <f>VLOOKUP(D2748,'SOAT LIQ'!$A$87:$C$3416,3,FALSE)</f>
        <v>6</v>
      </c>
      <c r="F2748" t="s">
        <v>21632</v>
      </c>
    </row>
    <row r="2749" spans="1:6" x14ac:dyDescent="0.25">
      <c r="A2749" t="s">
        <v>5031</v>
      </c>
      <c r="B2749" s="100" t="s">
        <v>7277</v>
      </c>
      <c r="C2749" s="99" t="s">
        <v>7276</v>
      </c>
      <c r="D2749" s="124">
        <v>16330</v>
      </c>
      <c r="E2749" s="157">
        <f>VLOOKUP(D2749,'SOAT LIQ'!$A$87:$C$3416,3,FALSE)</f>
        <v>6</v>
      </c>
      <c r="F2749" t="s">
        <v>21632</v>
      </c>
    </row>
    <row r="2750" spans="1:6" x14ac:dyDescent="0.25">
      <c r="A2750" t="s">
        <v>5809</v>
      </c>
      <c r="B2750" s="100" t="s">
        <v>7277</v>
      </c>
      <c r="C2750" s="99" t="s">
        <v>7276</v>
      </c>
      <c r="D2750" s="124">
        <v>16330</v>
      </c>
      <c r="E2750" s="157">
        <f>VLOOKUP(D2750,'SOAT LIQ'!$A$87:$C$3416,3,FALSE)</f>
        <v>6</v>
      </c>
      <c r="F2750" t="s">
        <v>21632</v>
      </c>
    </row>
    <row r="2751" spans="1:6" x14ac:dyDescent="0.25">
      <c r="A2751" t="s">
        <v>7033</v>
      </c>
      <c r="B2751" s="100" t="s">
        <v>7277</v>
      </c>
      <c r="C2751" s="99" t="s">
        <v>7276</v>
      </c>
      <c r="D2751" s="124">
        <v>16330</v>
      </c>
      <c r="E2751" s="157">
        <f>VLOOKUP(D2751,'SOAT LIQ'!$A$87:$C$3416,3,FALSE)</f>
        <v>6</v>
      </c>
      <c r="F2751" t="s">
        <v>21632</v>
      </c>
    </row>
    <row r="2752" spans="1:6" x14ac:dyDescent="0.25">
      <c r="A2752" t="s">
        <v>5809</v>
      </c>
      <c r="B2752" s="100" t="s">
        <v>4154</v>
      </c>
      <c r="C2752" s="99" t="s">
        <v>7276</v>
      </c>
      <c r="D2752" s="124">
        <v>16330</v>
      </c>
      <c r="E2752" s="157">
        <f>VLOOKUP(D2752,'SOAT LIQ'!$A$87:$C$3416,3,FALSE)</f>
        <v>6</v>
      </c>
      <c r="F2752" t="s">
        <v>21632</v>
      </c>
    </row>
    <row r="2753" spans="1:6" x14ac:dyDescent="0.25">
      <c r="A2753" t="s">
        <v>5745</v>
      </c>
      <c r="B2753" s="100" t="s">
        <v>4154</v>
      </c>
      <c r="C2753" s="99" t="s">
        <v>7276</v>
      </c>
      <c r="D2753" s="124">
        <v>16330</v>
      </c>
      <c r="E2753" s="157">
        <f>VLOOKUP(D2753,'SOAT LIQ'!$A$87:$C$3416,3,FALSE)</f>
        <v>6</v>
      </c>
      <c r="F2753" t="s">
        <v>21632</v>
      </c>
    </row>
    <row r="2754" spans="1:6" x14ac:dyDescent="0.25">
      <c r="A2754" t="s">
        <v>5031</v>
      </c>
      <c r="B2754" s="100" t="s">
        <v>4154</v>
      </c>
      <c r="C2754" s="99" t="s">
        <v>7276</v>
      </c>
      <c r="D2754" s="124">
        <v>16330</v>
      </c>
      <c r="E2754" s="157">
        <f>VLOOKUP(D2754,'SOAT LIQ'!$A$87:$C$3416,3,FALSE)</f>
        <v>6</v>
      </c>
      <c r="F2754" t="s">
        <v>21632</v>
      </c>
    </row>
    <row r="2755" spans="1:6" x14ac:dyDescent="0.25">
      <c r="A2755" t="s">
        <v>5773</v>
      </c>
      <c r="B2755" s="100" t="s">
        <v>4154</v>
      </c>
      <c r="C2755" s="99" t="s">
        <v>7276</v>
      </c>
      <c r="D2755" s="124">
        <v>16330</v>
      </c>
      <c r="E2755" s="157">
        <f>VLOOKUP(D2755,'SOAT LIQ'!$A$87:$C$3416,3,FALSE)</f>
        <v>6</v>
      </c>
      <c r="F2755" t="s">
        <v>21632</v>
      </c>
    </row>
    <row r="2756" spans="1:6" x14ac:dyDescent="0.25">
      <c r="A2756" t="s">
        <v>5031</v>
      </c>
      <c r="B2756" s="100" t="s">
        <v>4154</v>
      </c>
      <c r="C2756" s="99" t="s">
        <v>7276</v>
      </c>
      <c r="D2756" s="124">
        <v>16330</v>
      </c>
      <c r="E2756" s="157">
        <f>VLOOKUP(D2756,'SOAT LIQ'!$A$87:$C$3416,3,FALSE)</f>
        <v>6</v>
      </c>
      <c r="F2756" t="s">
        <v>21632</v>
      </c>
    </row>
    <row r="2757" spans="1:6" x14ac:dyDescent="0.25">
      <c r="A2757" t="s">
        <v>5809</v>
      </c>
      <c r="B2757" s="100" t="s">
        <v>4154</v>
      </c>
      <c r="C2757" s="99" t="s">
        <v>7276</v>
      </c>
      <c r="D2757" s="124">
        <v>16330</v>
      </c>
      <c r="E2757" s="157">
        <f>VLOOKUP(D2757,'SOAT LIQ'!$A$87:$C$3416,3,FALSE)</f>
        <v>6</v>
      </c>
      <c r="F2757" t="s">
        <v>21632</v>
      </c>
    </row>
    <row r="2758" spans="1:6" x14ac:dyDescent="0.25">
      <c r="A2758" t="s">
        <v>7033</v>
      </c>
      <c r="B2758" s="100" t="s">
        <v>4154</v>
      </c>
      <c r="C2758" s="99" t="s">
        <v>7276</v>
      </c>
      <c r="D2758" s="124">
        <v>16330</v>
      </c>
      <c r="E2758" s="157">
        <f>VLOOKUP(D2758,'SOAT LIQ'!$A$87:$C$3416,3,FALSE)</f>
        <v>6</v>
      </c>
      <c r="F2758" t="s">
        <v>21632</v>
      </c>
    </row>
    <row r="2759" spans="1:6" x14ac:dyDescent="0.25">
      <c r="A2759" t="s">
        <v>5809</v>
      </c>
      <c r="B2759" s="100" t="s">
        <v>4156</v>
      </c>
      <c r="C2759" s="99" t="s">
        <v>7278</v>
      </c>
      <c r="D2759" s="124">
        <v>16332</v>
      </c>
      <c r="E2759" s="157">
        <f>VLOOKUP(D2759,'SOAT LIQ'!$A$87:$C$3416,3,FALSE)</f>
        <v>7</v>
      </c>
      <c r="F2759" t="s">
        <v>21632</v>
      </c>
    </row>
    <row r="2760" spans="1:6" x14ac:dyDescent="0.25">
      <c r="A2760" t="s">
        <v>5745</v>
      </c>
      <c r="B2760" s="100" t="s">
        <v>4156</v>
      </c>
      <c r="C2760" s="99" t="s">
        <v>7278</v>
      </c>
      <c r="D2760" s="124">
        <v>16332</v>
      </c>
      <c r="E2760" s="157">
        <f>VLOOKUP(D2760,'SOAT LIQ'!$A$87:$C$3416,3,FALSE)</f>
        <v>7</v>
      </c>
      <c r="F2760" t="s">
        <v>21632</v>
      </c>
    </row>
    <row r="2761" spans="1:6" x14ac:dyDescent="0.25">
      <c r="A2761" t="s">
        <v>5031</v>
      </c>
      <c r="B2761" s="100" t="s">
        <v>4156</v>
      </c>
      <c r="C2761" s="99" t="s">
        <v>7278</v>
      </c>
      <c r="D2761" s="124">
        <v>16332</v>
      </c>
      <c r="E2761" s="157">
        <f>VLOOKUP(D2761,'SOAT LIQ'!$A$87:$C$3416,3,FALSE)</f>
        <v>7</v>
      </c>
      <c r="F2761" t="s">
        <v>21632</v>
      </c>
    </row>
    <row r="2762" spans="1:6" x14ac:dyDescent="0.25">
      <c r="A2762" t="s">
        <v>7033</v>
      </c>
      <c r="B2762" s="100" t="s">
        <v>4156</v>
      </c>
      <c r="C2762" s="99" t="s">
        <v>7278</v>
      </c>
      <c r="D2762" s="124">
        <v>16332</v>
      </c>
      <c r="E2762" s="157">
        <f>VLOOKUP(D2762,'SOAT LIQ'!$A$87:$C$3416,3,FALSE)</f>
        <v>7</v>
      </c>
      <c r="F2762" t="s">
        <v>21632</v>
      </c>
    </row>
    <row r="2763" spans="1:6" x14ac:dyDescent="0.25">
      <c r="A2763" t="s">
        <v>5809</v>
      </c>
      <c r="B2763" s="100" t="s">
        <v>4157</v>
      </c>
      <c r="C2763" s="99" t="s">
        <v>7279</v>
      </c>
      <c r="D2763" s="124">
        <v>16332</v>
      </c>
      <c r="E2763" s="157">
        <f>VLOOKUP(D2763,'SOAT LIQ'!$A$87:$C$3416,3,FALSE)</f>
        <v>7</v>
      </c>
      <c r="F2763" t="s">
        <v>21632</v>
      </c>
    </row>
    <row r="2764" spans="1:6" x14ac:dyDescent="0.25">
      <c r="A2764" t="s">
        <v>5031</v>
      </c>
      <c r="B2764" s="100" t="s">
        <v>4157</v>
      </c>
      <c r="C2764" s="99" t="s">
        <v>7279</v>
      </c>
      <c r="D2764" s="124">
        <v>16332</v>
      </c>
      <c r="E2764" s="157">
        <f>VLOOKUP(D2764,'SOAT LIQ'!$A$87:$C$3416,3,FALSE)</f>
        <v>7</v>
      </c>
      <c r="F2764" t="s">
        <v>21632</v>
      </c>
    </row>
    <row r="2765" spans="1:6" x14ac:dyDescent="0.25">
      <c r="A2765" t="s">
        <v>7033</v>
      </c>
      <c r="B2765" s="100" t="s">
        <v>4157</v>
      </c>
      <c r="C2765" s="99" t="s">
        <v>7279</v>
      </c>
      <c r="D2765" s="124">
        <v>16332</v>
      </c>
      <c r="E2765" s="157">
        <f>VLOOKUP(D2765,'SOAT LIQ'!$A$87:$C$3416,3,FALSE)</f>
        <v>7</v>
      </c>
      <c r="F2765" t="s">
        <v>21632</v>
      </c>
    </row>
    <row r="2766" spans="1:6" x14ac:dyDescent="0.25">
      <c r="A2766" t="s">
        <v>5809</v>
      </c>
      <c r="B2766" s="100" t="s">
        <v>4155</v>
      </c>
      <c r="C2766" s="99" t="s">
        <v>7280</v>
      </c>
      <c r="D2766" s="124">
        <v>16331</v>
      </c>
      <c r="E2766" s="157">
        <f>VLOOKUP(D2766,'SOAT LIQ'!$A$87:$C$3416,3,FALSE)</f>
        <v>6</v>
      </c>
      <c r="F2766" t="s">
        <v>21632</v>
      </c>
    </row>
    <row r="2767" spans="1:6" x14ac:dyDescent="0.25">
      <c r="A2767" t="s">
        <v>5031</v>
      </c>
      <c r="B2767" s="100" t="s">
        <v>4155</v>
      </c>
      <c r="C2767" s="99" t="s">
        <v>7280</v>
      </c>
      <c r="D2767" s="124">
        <v>16331</v>
      </c>
      <c r="E2767" s="157">
        <f>VLOOKUP(D2767,'SOAT LIQ'!$A$87:$C$3416,3,FALSE)</f>
        <v>6</v>
      </c>
      <c r="F2767" t="s">
        <v>21632</v>
      </c>
    </row>
    <row r="2768" spans="1:6" x14ac:dyDescent="0.25">
      <c r="A2768" t="s">
        <v>7033</v>
      </c>
      <c r="B2768" s="100" t="s">
        <v>4155</v>
      </c>
      <c r="C2768" s="99" t="s">
        <v>7280</v>
      </c>
      <c r="D2768" s="124">
        <v>16331</v>
      </c>
      <c r="E2768" s="157">
        <f>VLOOKUP(D2768,'SOAT LIQ'!$A$87:$C$3416,3,FALSE)</f>
        <v>6</v>
      </c>
      <c r="F2768" t="s">
        <v>21632</v>
      </c>
    </row>
    <row r="2769" spans="1:6" x14ac:dyDescent="0.25">
      <c r="A2769" t="s">
        <v>5809</v>
      </c>
      <c r="B2769" s="100" t="s">
        <v>7282</v>
      </c>
      <c r="C2769" s="99" t="s">
        <v>7281</v>
      </c>
      <c r="D2769" s="124">
        <v>16242</v>
      </c>
      <c r="E2769" s="157">
        <f>VLOOKUP(D2769,'SOAT LIQ'!$A$87:$C$3416,3,FALSE)</f>
        <v>11</v>
      </c>
      <c r="F2769" t="s">
        <v>21632</v>
      </c>
    </row>
    <row r="2770" spans="1:6" x14ac:dyDescent="0.25">
      <c r="A2770" t="s">
        <v>5773</v>
      </c>
      <c r="B2770" s="100" t="s">
        <v>7282</v>
      </c>
      <c r="C2770" s="99" t="s">
        <v>7281</v>
      </c>
      <c r="D2770" s="124">
        <v>16242</v>
      </c>
      <c r="E2770" s="157">
        <f>VLOOKUP(D2770,'SOAT LIQ'!$A$87:$C$3416,3,FALSE)</f>
        <v>11</v>
      </c>
      <c r="F2770" t="s">
        <v>21632</v>
      </c>
    </row>
    <row r="2771" spans="1:6" x14ac:dyDescent="0.25">
      <c r="A2771" t="s">
        <v>5031</v>
      </c>
      <c r="B2771" s="100" t="s">
        <v>7282</v>
      </c>
      <c r="C2771" s="99" t="s">
        <v>7281</v>
      </c>
      <c r="D2771" s="124">
        <v>16242</v>
      </c>
      <c r="E2771" s="157">
        <f>VLOOKUP(D2771,'SOAT LIQ'!$A$87:$C$3416,3,FALSE)</f>
        <v>11</v>
      </c>
      <c r="F2771" t="s">
        <v>21632</v>
      </c>
    </row>
    <row r="2772" spans="1:6" x14ac:dyDescent="0.25">
      <c r="A2772" t="s">
        <v>5809</v>
      </c>
      <c r="B2772" s="100" t="s">
        <v>7283</v>
      </c>
      <c r="C2772" s="99" t="s">
        <v>7281</v>
      </c>
      <c r="D2772" s="124">
        <v>16242</v>
      </c>
      <c r="E2772" s="157">
        <f>VLOOKUP(D2772,'SOAT LIQ'!$A$87:$C$3416,3,FALSE)</f>
        <v>11</v>
      </c>
      <c r="F2772" t="s">
        <v>21632</v>
      </c>
    </row>
    <row r="2773" spans="1:6" x14ac:dyDescent="0.25">
      <c r="A2773" t="s">
        <v>5841</v>
      </c>
      <c r="B2773" s="100" t="s">
        <v>7283</v>
      </c>
      <c r="C2773" s="99" t="s">
        <v>7281</v>
      </c>
      <c r="D2773" s="124">
        <v>16242</v>
      </c>
      <c r="E2773" s="157">
        <f>VLOOKUP(D2773,'SOAT LIQ'!$A$87:$C$3416,3,FALSE)</f>
        <v>11</v>
      </c>
      <c r="F2773" t="s">
        <v>21632</v>
      </c>
    </row>
    <row r="2774" spans="1:6" x14ac:dyDescent="0.25">
      <c r="A2774" t="s">
        <v>5031</v>
      </c>
      <c r="B2774" s="100" t="s">
        <v>7283</v>
      </c>
      <c r="C2774" s="99" t="s">
        <v>7281</v>
      </c>
      <c r="D2774" s="124">
        <v>16242</v>
      </c>
      <c r="E2774" s="157">
        <f>VLOOKUP(D2774,'SOAT LIQ'!$A$87:$C$3416,3,FALSE)</f>
        <v>11</v>
      </c>
      <c r="F2774" t="s">
        <v>21632</v>
      </c>
    </row>
    <row r="2775" spans="1:6" x14ac:dyDescent="0.25">
      <c r="A2775" t="s">
        <v>7033</v>
      </c>
      <c r="B2775" s="100" t="s">
        <v>7283</v>
      </c>
      <c r="C2775" s="99" t="s">
        <v>7281</v>
      </c>
      <c r="D2775" s="124">
        <v>16242</v>
      </c>
      <c r="E2775" s="157">
        <f>VLOOKUP(D2775,'SOAT LIQ'!$A$87:$C$3416,3,FALSE)</f>
        <v>11</v>
      </c>
      <c r="F2775" t="s">
        <v>21632</v>
      </c>
    </row>
    <row r="2776" spans="1:6" x14ac:dyDescent="0.25">
      <c r="A2776" t="s">
        <v>5809</v>
      </c>
      <c r="B2776" s="100" t="s">
        <v>4700</v>
      </c>
      <c r="C2776" s="99" t="s">
        <v>7284</v>
      </c>
      <c r="D2776" s="124">
        <v>16242</v>
      </c>
      <c r="E2776" s="157">
        <f>VLOOKUP(D2776,'SOAT LIQ'!$A$87:$C$3416,3,FALSE)</f>
        <v>11</v>
      </c>
      <c r="F2776" t="s">
        <v>21632</v>
      </c>
    </row>
    <row r="2777" spans="1:6" x14ac:dyDescent="0.25">
      <c r="A2777" t="s">
        <v>5031</v>
      </c>
      <c r="B2777" s="100" t="s">
        <v>4700</v>
      </c>
      <c r="C2777" s="99" t="s">
        <v>7284</v>
      </c>
      <c r="D2777" s="124">
        <v>16242</v>
      </c>
      <c r="E2777" s="157">
        <f>VLOOKUP(D2777,'SOAT LIQ'!$A$87:$C$3416,3,FALSE)</f>
        <v>11</v>
      </c>
      <c r="F2777" t="s">
        <v>21632</v>
      </c>
    </row>
    <row r="2778" spans="1:6" x14ac:dyDescent="0.25">
      <c r="A2778" t="s">
        <v>5773</v>
      </c>
      <c r="B2778" s="100" t="s">
        <v>4700</v>
      </c>
      <c r="C2778" s="99" t="s">
        <v>7284</v>
      </c>
      <c r="D2778" s="124">
        <v>16242</v>
      </c>
      <c r="E2778" s="157">
        <f>VLOOKUP(D2778,'SOAT LIQ'!$A$87:$C$3416,3,FALSE)</f>
        <v>11</v>
      </c>
      <c r="F2778" t="s">
        <v>21632</v>
      </c>
    </row>
    <row r="2779" spans="1:6" x14ac:dyDescent="0.25">
      <c r="A2779" t="s">
        <v>5031</v>
      </c>
      <c r="B2779" s="100" t="s">
        <v>4700</v>
      </c>
      <c r="C2779" s="99" t="s">
        <v>7284</v>
      </c>
      <c r="D2779" s="124">
        <v>16242</v>
      </c>
      <c r="E2779" s="157">
        <f>VLOOKUP(D2779,'SOAT LIQ'!$A$87:$C$3416,3,FALSE)</f>
        <v>11</v>
      </c>
      <c r="F2779" t="s">
        <v>21632</v>
      </c>
    </row>
    <row r="2780" spans="1:6" x14ac:dyDescent="0.25">
      <c r="A2780" t="s">
        <v>5809</v>
      </c>
      <c r="B2780" s="100" t="s">
        <v>4700</v>
      </c>
      <c r="C2780" s="99" t="s">
        <v>7284</v>
      </c>
      <c r="D2780" s="124">
        <v>16242</v>
      </c>
      <c r="E2780" s="157">
        <f>VLOOKUP(D2780,'SOAT LIQ'!$A$87:$C$3416,3,FALSE)</f>
        <v>11</v>
      </c>
      <c r="F2780" t="s">
        <v>21632</v>
      </c>
    </row>
    <row r="2781" spans="1:6" x14ac:dyDescent="0.25">
      <c r="A2781" t="s">
        <v>7033</v>
      </c>
      <c r="B2781" s="100" t="s">
        <v>4700</v>
      </c>
      <c r="C2781" s="99" t="s">
        <v>7284</v>
      </c>
      <c r="D2781" s="124">
        <v>16242</v>
      </c>
      <c r="E2781" s="157">
        <f>VLOOKUP(D2781,'SOAT LIQ'!$A$87:$C$3416,3,FALSE)</f>
        <v>11</v>
      </c>
      <c r="F2781" t="s">
        <v>21632</v>
      </c>
    </row>
    <row r="2782" spans="1:6" x14ac:dyDescent="0.25">
      <c r="A2782" t="s">
        <v>5809</v>
      </c>
      <c r="B2782" s="100" t="s">
        <v>7285</v>
      </c>
      <c r="C2782" s="99" t="s">
        <v>7286</v>
      </c>
      <c r="D2782" s="124">
        <v>16242</v>
      </c>
      <c r="E2782" s="157">
        <f>VLOOKUP(D2782,'SOAT LIQ'!$A$87:$C$3416,3,FALSE)</f>
        <v>11</v>
      </c>
      <c r="F2782" t="s">
        <v>21632</v>
      </c>
    </row>
    <row r="2783" spans="1:6" x14ac:dyDescent="0.25">
      <c r="A2783" t="s">
        <v>5031</v>
      </c>
      <c r="B2783" s="100" t="s">
        <v>7285</v>
      </c>
      <c r="C2783" s="99" t="s">
        <v>7286</v>
      </c>
      <c r="D2783" s="124">
        <v>16242</v>
      </c>
      <c r="E2783" s="157">
        <f>VLOOKUP(D2783,'SOAT LIQ'!$A$87:$C$3416,3,FALSE)</f>
        <v>11</v>
      </c>
      <c r="F2783" t="s">
        <v>21632</v>
      </c>
    </row>
    <row r="2784" spans="1:6" x14ac:dyDescent="0.25">
      <c r="A2784" t="s">
        <v>7033</v>
      </c>
      <c r="B2784" s="100" t="s">
        <v>7285</v>
      </c>
      <c r="C2784" s="99" t="s">
        <v>7286</v>
      </c>
      <c r="D2784" s="124">
        <v>16242</v>
      </c>
      <c r="E2784" s="157">
        <f>VLOOKUP(D2784,'SOAT LIQ'!$A$87:$C$3416,3,FALSE)</f>
        <v>11</v>
      </c>
      <c r="F2784" t="s">
        <v>21632</v>
      </c>
    </row>
    <row r="2785" spans="1:6" x14ac:dyDescent="0.25">
      <c r="A2785" t="s">
        <v>5809</v>
      </c>
      <c r="B2785" s="100" t="s">
        <v>7287</v>
      </c>
      <c r="C2785" s="99" t="s">
        <v>7286</v>
      </c>
      <c r="D2785" s="124">
        <v>16242</v>
      </c>
      <c r="E2785" s="157">
        <f>VLOOKUP(D2785,'SOAT LIQ'!$A$87:$C$3416,3,FALSE)</f>
        <v>11</v>
      </c>
      <c r="F2785" t="s">
        <v>21632</v>
      </c>
    </row>
    <row r="2786" spans="1:6" x14ac:dyDescent="0.25">
      <c r="A2786" t="s">
        <v>5031</v>
      </c>
      <c r="B2786" s="100" t="s">
        <v>7287</v>
      </c>
      <c r="C2786" s="99" t="s">
        <v>7286</v>
      </c>
      <c r="D2786" s="124">
        <v>16242</v>
      </c>
      <c r="E2786" s="157">
        <f>VLOOKUP(D2786,'SOAT LIQ'!$A$87:$C$3416,3,FALSE)</f>
        <v>11</v>
      </c>
      <c r="F2786" t="s">
        <v>21632</v>
      </c>
    </row>
    <row r="2787" spans="1:6" x14ac:dyDescent="0.25">
      <c r="A2787" t="s">
        <v>7033</v>
      </c>
      <c r="B2787" s="100" t="s">
        <v>7287</v>
      </c>
      <c r="C2787" s="99" t="s">
        <v>7286</v>
      </c>
      <c r="D2787" s="124">
        <v>16242</v>
      </c>
      <c r="E2787" s="157">
        <f>VLOOKUP(D2787,'SOAT LIQ'!$A$87:$C$3416,3,FALSE)</f>
        <v>11</v>
      </c>
      <c r="F2787" t="s">
        <v>21632</v>
      </c>
    </row>
    <row r="2788" spans="1:6" x14ac:dyDescent="0.25">
      <c r="A2788" t="s">
        <v>5809</v>
      </c>
      <c r="B2788" s="100" t="s">
        <v>7289</v>
      </c>
      <c r="C2788" s="99" t="s">
        <v>7288</v>
      </c>
      <c r="D2788" s="124">
        <v>16270</v>
      </c>
      <c r="E2788" s="157">
        <f>VLOOKUP(D2788,'SOAT LIQ'!$A$87:$C$3416,3,FALSE)</f>
        <v>8</v>
      </c>
      <c r="F2788" t="s">
        <v>21632</v>
      </c>
    </row>
    <row r="2789" spans="1:6" x14ac:dyDescent="0.25">
      <c r="A2789" t="s">
        <v>5031</v>
      </c>
      <c r="B2789" s="100" t="s">
        <v>7289</v>
      </c>
      <c r="C2789" s="99" t="s">
        <v>7288</v>
      </c>
      <c r="D2789" s="124">
        <v>16270</v>
      </c>
      <c r="E2789" s="157">
        <f>VLOOKUP(D2789,'SOAT LIQ'!$A$87:$C$3416,3,FALSE)</f>
        <v>8</v>
      </c>
      <c r="F2789" t="s">
        <v>21632</v>
      </c>
    </row>
    <row r="2790" spans="1:6" x14ac:dyDescent="0.25">
      <c r="A2790" t="s">
        <v>5750</v>
      </c>
      <c r="B2790" s="100" t="s">
        <v>7289</v>
      </c>
      <c r="C2790" s="99" t="s">
        <v>7288</v>
      </c>
      <c r="D2790" s="124">
        <v>16270</v>
      </c>
      <c r="E2790" s="157">
        <f>VLOOKUP(D2790,'SOAT LIQ'!$A$87:$C$3416,3,FALSE)</f>
        <v>8</v>
      </c>
      <c r="F2790" t="s">
        <v>21632</v>
      </c>
    </row>
    <row r="2791" spans="1:6" x14ac:dyDescent="0.25">
      <c r="A2791" t="s">
        <v>5773</v>
      </c>
      <c r="B2791" s="100" t="s">
        <v>7289</v>
      </c>
      <c r="C2791" s="99" t="s">
        <v>7288</v>
      </c>
      <c r="D2791" s="124">
        <v>16270</v>
      </c>
      <c r="E2791" s="157">
        <f>VLOOKUP(D2791,'SOAT LIQ'!$A$87:$C$3416,3,FALSE)</f>
        <v>8</v>
      </c>
      <c r="F2791" t="s">
        <v>21632</v>
      </c>
    </row>
    <row r="2792" spans="1:6" x14ac:dyDescent="0.25">
      <c r="A2792" t="s">
        <v>5031</v>
      </c>
      <c r="B2792" s="100" t="s">
        <v>7289</v>
      </c>
      <c r="C2792" s="99" t="s">
        <v>7288</v>
      </c>
      <c r="D2792" s="124">
        <v>16270</v>
      </c>
      <c r="E2792" s="157">
        <f>VLOOKUP(D2792,'SOAT LIQ'!$A$87:$C$3416,3,FALSE)</f>
        <v>8</v>
      </c>
      <c r="F2792" t="s">
        <v>21632</v>
      </c>
    </row>
    <row r="2793" spans="1:6" x14ac:dyDescent="0.25">
      <c r="A2793" t="s">
        <v>5809</v>
      </c>
      <c r="B2793" s="100" t="s">
        <v>7289</v>
      </c>
      <c r="C2793" s="99" t="s">
        <v>7288</v>
      </c>
      <c r="D2793" s="124">
        <v>16270</v>
      </c>
      <c r="E2793" s="157">
        <f>VLOOKUP(D2793,'SOAT LIQ'!$A$87:$C$3416,3,FALSE)</f>
        <v>8</v>
      </c>
      <c r="F2793" t="s">
        <v>21632</v>
      </c>
    </row>
    <row r="2794" spans="1:6" x14ac:dyDescent="0.25">
      <c r="A2794" t="s">
        <v>7033</v>
      </c>
      <c r="B2794" s="100" t="s">
        <v>7289</v>
      </c>
      <c r="C2794" s="99" t="s">
        <v>7288</v>
      </c>
      <c r="D2794" s="124">
        <v>16270</v>
      </c>
      <c r="E2794" s="157">
        <f>VLOOKUP(D2794,'SOAT LIQ'!$A$87:$C$3416,3,FALSE)</f>
        <v>8</v>
      </c>
      <c r="F2794" t="s">
        <v>21632</v>
      </c>
    </row>
    <row r="2795" spans="1:6" x14ac:dyDescent="0.25">
      <c r="A2795" t="s">
        <v>5809</v>
      </c>
      <c r="B2795" s="100" t="s">
        <v>7290</v>
      </c>
      <c r="C2795" s="99" t="s">
        <v>7286</v>
      </c>
      <c r="D2795" s="124">
        <v>15221</v>
      </c>
      <c r="E2795" s="157">
        <f>VLOOKUP(D2795,'SOAT LIQ'!$A$87:$C$3416,3,FALSE)</f>
        <v>10</v>
      </c>
      <c r="F2795" t="s">
        <v>21632</v>
      </c>
    </row>
    <row r="2796" spans="1:6" x14ac:dyDescent="0.25">
      <c r="A2796" t="s">
        <v>5745</v>
      </c>
      <c r="B2796" s="100" t="s">
        <v>7290</v>
      </c>
      <c r="C2796" s="99" t="s">
        <v>7286</v>
      </c>
      <c r="D2796" s="124">
        <v>15221</v>
      </c>
      <c r="E2796" s="157">
        <f>VLOOKUP(D2796,'SOAT LIQ'!$A$87:$C$3416,3,FALSE)</f>
        <v>10</v>
      </c>
      <c r="F2796" t="s">
        <v>21632</v>
      </c>
    </row>
    <row r="2797" spans="1:6" x14ac:dyDescent="0.25">
      <c r="A2797" t="s">
        <v>5773</v>
      </c>
      <c r="B2797" s="100" t="s">
        <v>7290</v>
      </c>
      <c r="C2797" s="99" t="s">
        <v>7286</v>
      </c>
      <c r="D2797" s="124">
        <v>15221</v>
      </c>
      <c r="E2797" s="157">
        <f>VLOOKUP(D2797,'SOAT LIQ'!$A$87:$C$3416,3,FALSE)</f>
        <v>10</v>
      </c>
      <c r="F2797" t="s">
        <v>21632</v>
      </c>
    </row>
    <row r="2798" spans="1:6" x14ac:dyDescent="0.25">
      <c r="A2798" t="s">
        <v>5031</v>
      </c>
      <c r="B2798" s="100" t="s">
        <v>7290</v>
      </c>
      <c r="C2798" s="99" t="s">
        <v>7286</v>
      </c>
      <c r="D2798" s="124">
        <v>15221</v>
      </c>
      <c r="E2798" s="157">
        <f>VLOOKUP(D2798,'SOAT LIQ'!$A$87:$C$3416,3,FALSE)</f>
        <v>10</v>
      </c>
      <c r="F2798" t="s">
        <v>21632</v>
      </c>
    </row>
    <row r="2799" spans="1:6" x14ac:dyDescent="0.25">
      <c r="A2799" t="s">
        <v>7033</v>
      </c>
      <c r="B2799" s="100" t="s">
        <v>7290</v>
      </c>
      <c r="C2799" s="99" t="s">
        <v>7286</v>
      </c>
      <c r="D2799" s="124">
        <v>15221</v>
      </c>
      <c r="E2799" s="157">
        <f>VLOOKUP(D2799,'SOAT LIQ'!$A$87:$C$3416,3,FALSE)</f>
        <v>10</v>
      </c>
      <c r="F2799" t="s">
        <v>21632</v>
      </c>
    </row>
    <row r="2800" spans="1:6" x14ac:dyDescent="0.25">
      <c r="A2800" t="s">
        <v>5809</v>
      </c>
      <c r="B2800" s="100" t="s">
        <v>7292</v>
      </c>
      <c r="C2800" s="99" t="s">
        <v>7291</v>
      </c>
      <c r="D2800" s="124">
        <v>16241</v>
      </c>
      <c r="E2800" s="157">
        <f>VLOOKUP(D2800,'SOAT LIQ'!$A$87:$C$3416,3,FALSE)</f>
        <v>12</v>
      </c>
      <c r="F2800" t="s">
        <v>21632</v>
      </c>
    </row>
    <row r="2801" spans="1:6" x14ac:dyDescent="0.25">
      <c r="A2801" t="s">
        <v>5031</v>
      </c>
      <c r="B2801" s="100" t="s">
        <v>7292</v>
      </c>
      <c r="C2801" s="99" t="s">
        <v>7291</v>
      </c>
      <c r="D2801" s="124">
        <v>16241</v>
      </c>
      <c r="E2801" s="157">
        <f>VLOOKUP(D2801,'SOAT LIQ'!$A$87:$C$3416,3,FALSE)</f>
        <v>12</v>
      </c>
      <c r="F2801" t="s">
        <v>21632</v>
      </c>
    </row>
    <row r="2802" spans="1:6" x14ac:dyDescent="0.25">
      <c r="A2802" t="s">
        <v>5773</v>
      </c>
      <c r="B2802" s="100" t="s">
        <v>7292</v>
      </c>
      <c r="C2802" s="99" t="s">
        <v>7291</v>
      </c>
      <c r="D2802" s="124">
        <v>16241</v>
      </c>
      <c r="E2802" s="157">
        <f>VLOOKUP(D2802,'SOAT LIQ'!$A$87:$C$3416,3,FALSE)</f>
        <v>12</v>
      </c>
      <c r="F2802" t="s">
        <v>21632</v>
      </c>
    </row>
    <row r="2803" spans="1:6" x14ac:dyDescent="0.25">
      <c r="A2803" t="s">
        <v>5031</v>
      </c>
      <c r="B2803" s="100" t="s">
        <v>7292</v>
      </c>
      <c r="C2803" s="99" t="s">
        <v>7291</v>
      </c>
      <c r="D2803" s="124">
        <v>16241</v>
      </c>
      <c r="E2803" s="157">
        <f>VLOOKUP(D2803,'SOAT LIQ'!$A$87:$C$3416,3,FALSE)</f>
        <v>12</v>
      </c>
      <c r="F2803" t="s">
        <v>21632</v>
      </c>
    </row>
    <row r="2804" spans="1:6" x14ac:dyDescent="0.25">
      <c r="A2804" t="s">
        <v>5809</v>
      </c>
      <c r="B2804" s="100" t="s">
        <v>7292</v>
      </c>
      <c r="C2804" s="99" t="s">
        <v>7291</v>
      </c>
      <c r="D2804" s="124">
        <v>16241</v>
      </c>
      <c r="E2804" s="157">
        <f>VLOOKUP(D2804,'SOAT LIQ'!$A$87:$C$3416,3,FALSE)</f>
        <v>12</v>
      </c>
      <c r="F2804" t="s">
        <v>21632</v>
      </c>
    </row>
    <row r="2805" spans="1:6" x14ac:dyDescent="0.25">
      <c r="A2805" t="s">
        <v>7033</v>
      </c>
      <c r="B2805" s="100" t="s">
        <v>7292</v>
      </c>
      <c r="C2805" s="99" t="s">
        <v>7291</v>
      </c>
      <c r="D2805" s="124">
        <v>16241</v>
      </c>
      <c r="E2805" s="157">
        <f>VLOOKUP(D2805,'SOAT LIQ'!$A$87:$C$3416,3,FALSE)</f>
        <v>12</v>
      </c>
      <c r="F2805" t="s">
        <v>21632</v>
      </c>
    </row>
    <row r="2806" spans="1:6" x14ac:dyDescent="0.25">
      <c r="A2806" t="s">
        <v>5809</v>
      </c>
      <c r="B2806" s="100" t="s">
        <v>4701</v>
      </c>
      <c r="C2806" s="99" t="s">
        <v>7293</v>
      </c>
      <c r="D2806" s="124">
        <v>16240</v>
      </c>
      <c r="E2806" s="157">
        <f>VLOOKUP(D2806,'SOAT LIQ'!$A$87:$C$3416,3,FALSE)</f>
        <v>11</v>
      </c>
      <c r="F2806" t="s">
        <v>21632</v>
      </c>
    </row>
    <row r="2807" spans="1:6" x14ac:dyDescent="0.25">
      <c r="A2807" t="s">
        <v>5745</v>
      </c>
      <c r="B2807" s="100" t="s">
        <v>4701</v>
      </c>
      <c r="C2807" s="99" t="s">
        <v>7293</v>
      </c>
      <c r="D2807" s="124">
        <v>16240</v>
      </c>
      <c r="E2807" s="157">
        <f>VLOOKUP(D2807,'SOAT LIQ'!$A$87:$C$3416,3,FALSE)</f>
        <v>11</v>
      </c>
      <c r="F2807" t="s">
        <v>21632</v>
      </c>
    </row>
    <row r="2808" spans="1:6" x14ac:dyDescent="0.25">
      <c r="A2808" t="s">
        <v>5031</v>
      </c>
      <c r="B2808" s="100" t="s">
        <v>4701</v>
      </c>
      <c r="C2808" s="99" t="s">
        <v>7293</v>
      </c>
      <c r="D2808" s="124">
        <v>16240</v>
      </c>
      <c r="E2808" s="157">
        <f>VLOOKUP(D2808,'SOAT LIQ'!$A$87:$C$3416,3,FALSE)</f>
        <v>11</v>
      </c>
      <c r="F2808" t="s">
        <v>21632</v>
      </c>
    </row>
    <row r="2809" spans="1:6" x14ac:dyDescent="0.25">
      <c r="A2809" t="s">
        <v>5773</v>
      </c>
      <c r="B2809" s="100" t="s">
        <v>4701</v>
      </c>
      <c r="C2809" s="99" t="s">
        <v>7293</v>
      </c>
      <c r="D2809" s="124">
        <v>16240</v>
      </c>
      <c r="E2809" s="157">
        <f>VLOOKUP(D2809,'SOAT LIQ'!$A$87:$C$3416,3,FALSE)</f>
        <v>11</v>
      </c>
      <c r="F2809" t="s">
        <v>21632</v>
      </c>
    </row>
    <row r="2810" spans="1:6" x14ac:dyDescent="0.25">
      <c r="A2810" t="s">
        <v>5031</v>
      </c>
      <c r="B2810" s="100" t="s">
        <v>7294</v>
      </c>
      <c r="C2810" s="99" t="s">
        <v>7295</v>
      </c>
      <c r="D2810" s="124">
        <v>16242</v>
      </c>
      <c r="E2810" s="157">
        <f>VLOOKUP(D2810,'SOAT LIQ'!$A$87:$C$3416,3,FALSE)</f>
        <v>11</v>
      </c>
      <c r="F2810" t="s">
        <v>21632</v>
      </c>
    </row>
    <row r="2811" spans="1:6" x14ac:dyDescent="0.25">
      <c r="A2811" t="s">
        <v>5773</v>
      </c>
      <c r="B2811" s="100" t="s">
        <v>7294</v>
      </c>
      <c r="C2811" s="99" t="s">
        <v>7295</v>
      </c>
      <c r="D2811" s="124">
        <v>16242</v>
      </c>
      <c r="E2811" s="157">
        <f>VLOOKUP(D2811,'SOAT LIQ'!$A$87:$C$3416,3,FALSE)</f>
        <v>11</v>
      </c>
      <c r="F2811" t="s">
        <v>21632</v>
      </c>
    </row>
    <row r="2812" spans="1:6" x14ac:dyDescent="0.25">
      <c r="A2812" t="s">
        <v>5809</v>
      </c>
      <c r="B2812" s="100" t="s">
        <v>7294</v>
      </c>
      <c r="C2812" s="99" t="s">
        <v>7295</v>
      </c>
      <c r="D2812" s="124">
        <v>16242</v>
      </c>
      <c r="E2812" s="157">
        <f>VLOOKUP(D2812,'SOAT LIQ'!$A$87:$C$3416,3,FALSE)</f>
        <v>11</v>
      </c>
      <c r="F2812" t="s">
        <v>21632</v>
      </c>
    </row>
    <row r="2813" spans="1:6" x14ac:dyDescent="0.25">
      <c r="A2813" t="s">
        <v>5809</v>
      </c>
      <c r="B2813" s="100" t="s">
        <v>7296</v>
      </c>
      <c r="C2813" s="99" t="s">
        <v>7293</v>
      </c>
      <c r="D2813" s="124">
        <v>16240</v>
      </c>
      <c r="E2813" s="157">
        <f>VLOOKUP(D2813,'SOAT LIQ'!$A$87:$C$3416,3,FALSE)</f>
        <v>11</v>
      </c>
      <c r="F2813" t="s">
        <v>21632</v>
      </c>
    </row>
    <row r="2814" spans="1:6" x14ac:dyDescent="0.25">
      <c r="A2814" t="s">
        <v>5745</v>
      </c>
      <c r="B2814" s="100" t="s">
        <v>7296</v>
      </c>
      <c r="C2814" s="99" t="s">
        <v>7293</v>
      </c>
      <c r="D2814" s="124">
        <v>16240</v>
      </c>
      <c r="E2814" s="157">
        <f>VLOOKUP(D2814,'SOAT LIQ'!$A$87:$C$3416,3,FALSE)</f>
        <v>11</v>
      </c>
      <c r="F2814" t="s">
        <v>21632</v>
      </c>
    </row>
    <row r="2815" spans="1:6" x14ac:dyDescent="0.25">
      <c r="A2815" t="s">
        <v>5031</v>
      </c>
      <c r="B2815" s="100" t="s">
        <v>7296</v>
      </c>
      <c r="C2815" s="99" t="s">
        <v>7293</v>
      </c>
      <c r="D2815" s="124">
        <v>16240</v>
      </c>
      <c r="E2815" s="157">
        <f>VLOOKUP(D2815,'SOAT LIQ'!$A$87:$C$3416,3,FALSE)</f>
        <v>11</v>
      </c>
      <c r="F2815" t="s">
        <v>21632</v>
      </c>
    </row>
    <row r="2816" spans="1:6" x14ac:dyDescent="0.25">
      <c r="A2816" t="s">
        <v>5809</v>
      </c>
      <c r="B2816" s="100" t="s">
        <v>7297</v>
      </c>
      <c r="C2816" s="99" t="s">
        <v>7293</v>
      </c>
      <c r="D2816" s="124">
        <v>16240</v>
      </c>
      <c r="E2816" s="157">
        <f>VLOOKUP(D2816,'SOAT LIQ'!$A$87:$C$3416,3,FALSE)</f>
        <v>11</v>
      </c>
      <c r="F2816" t="s">
        <v>21632</v>
      </c>
    </row>
    <row r="2817" spans="1:6" x14ac:dyDescent="0.25">
      <c r="A2817" t="s">
        <v>5745</v>
      </c>
      <c r="B2817" s="100" t="s">
        <v>7297</v>
      </c>
      <c r="C2817" s="99" t="s">
        <v>7293</v>
      </c>
      <c r="D2817" s="124">
        <v>16240</v>
      </c>
      <c r="E2817" s="157">
        <f>VLOOKUP(D2817,'SOAT LIQ'!$A$87:$C$3416,3,FALSE)</f>
        <v>11</v>
      </c>
      <c r="F2817" t="s">
        <v>21632</v>
      </c>
    </row>
    <row r="2818" spans="1:6" x14ac:dyDescent="0.25">
      <c r="A2818" t="s">
        <v>5031</v>
      </c>
      <c r="B2818" s="100" t="s">
        <v>7297</v>
      </c>
      <c r="C2818" s="99" t="s">
        <v>7293</v>
      </c>
      <c r="D2818" s="124">
        <v>16240</v>
      </c>
      <c r="E2818" s="157">
        <f>VLOOKUP(D2818,'SOAT LIQ'!$A$87:$C$3416,3,FALSE)</f>
        <v>11</v>
      </c>
      <c r="F2818" t="s">
        <v>21632</v>
      </c>
    </row>
    <row r="2819" spans="1:6" x14ac:dyDescent="0.25">
      <c r="A2819" t="s">
        <v>5809</v>
      </c>
      <c r="B2819" s="100" t="s">
        <v>7298</v>
      </c>
      <c r="C2819" s="99" t="s">
        <v>7293</v>
      </c>
      <c r="D2819" s="124">
        <v>16240</v>
      </c>
      <c r="E2819" s="157">
        <f>VLOOKUP(D2819,'SOAT LIQ'!$A$87:$C$3416,3,FALSE)</f>
        <v>11</v>
      </c>
      <c r="F2819" t="s">
        <v>21632</v>
      </c>
    </row>
    <row r="2820" spans="1:6" x14ac:dyDescent="0.25">
      <c r="A2820" t="s">
        <v>5745</v>
      </c>
      <c r="B2820" s="100" t="s">
        <v>7298</v>
      </c>
      <c r="C2820" s="99" t="s">
        <v>7293</v>
      </c>
      <c r="D2820" s="124">
        <v>16240</v>
      </c>
      <c r="E2820" s="157">
        <f>VLOOKUP(D2820,'SOAT LIQ'!$A$87:$C$3416,3,FALSE)</f>
        <v>11</v>
      </c>
      <c r="F2820" t="s">
        <v>21632</v>
      </c>
    </row>
    <row r="2821" spans="1:6" x14ac:dyDescent="0.25">
      <c r="A2821" t="s">
        <v>5031</v>
      </c>
      <c r="B2821" s="100" t="s">
        <v>7298</v>
      </c>
      <c r="C2821" s="99" t="s">
        <v>7293</v>
      </c>
      <c r="D2821" s="124">
        <v>16240</v>
      </c>
      <c r="E2821" s="157">
        <f>VLOOKUP(D2821,'SOAT LIQ'!$A$87:$C$3416,3,FALSE)</f>
        <v>11</v>
      </c>
      <c r="F2821" t="s">
        <v>21632</v>
      </c>
    </row>
    <row r="2822" spans="1:6" x14ac:dyDescent="0.25">
      <c r="A2822" t="s">
        <v>5809</v>
      </c>
      <c r="B2822" s="100" t="s">
        <v>7299</v>
      </c>
      <c r="C2822" s="99" t="s">
        <v>7295</v>
      </c>
      <c r="D2822" s="124">
        <v>16242</v>
      </c>
      <c r="E2822" s="157">
        <f>VLOOKUP(D2822,'SOAT LIQ'!$A$87:$C$3416,3,FALSE)</f>
        <v>11</v>
      </c>
      <c r="F2822" t="s">
        <v>21632</v>
      </c>
    </row>
    <row r="2823" spans="1:6" x14ac:dyDescent="0.25">
      <c r="A2823" t="s">
        <v>5031</v>
      </c>
      <c r="B2823" s="100" t="s">
        <v>7299</v>
      </c>
      <c r="C2823" s="99" t="s">
        <v>7295</v>
      </c>
      <c r="D2823" s="124">
        <v>16242</v>
      </c>
      <c r="E2823" s="157">
        <f>VLOOKUP(D2823,'SOAT LIQ'!$A$87:$C$3416,3,FALSE)</f>
        <v>11</v>
      </c>
      <c r="F2823" t="s">
        <v>21632</v>
      </c>
    </row>
    <row r="2824" spans="1:6" x14ac:dyDescent="0.25">
      <c r="A2824" t="s">
        <v>5773</v>
      </c>
      <c r="B2824" s="100" t="s">
        <v>7299</v>
      </c>
      <c r="C2824" s="99" t="s">
        <v>7295</v>
      </c>
      <c r="D2824" s="124">
        <v>16242</v>
      </c>
      <c r="E2824" s="157">
        <f>VLOOKUP(D2824,'SOAT LIQ'!$A$87:$C$3416,3,FALSE)</f>
        <v>11</v>
      </c>
      <c r="F2824" t="s">
        <v>21632</v>
      </c>
    </row>
    <row r="2825" spans="1:6" x14ac:dyDescent="0.25">
      <c r="A2825" t="s">
        <v>5809</v>
      </c>
      <c r="B2825" s="100" t="s">
        <v>7300</v>
      </c>
      <c r="C2825" s="99" t="s">
        <v>4698</v>
      </c>
      <c r="D2825" s="124">
        <v>16231</v>
      </c>
      <c r="E2825" s="157">
        <f>VLOOKUP(D2825,'SOAT LIQ'!$A$87:$C$3416,3,FALSE)</f>
        <v>3</v>
      </c>
      <c r="F2825" t="s">
        <v>21632</v>
      </c>
    </row>
    <row r="2826" spans="1:6" x14ac:dyDescent="0.25">
      <c r="A2826" t="s">
        <v>5745</v>
      </c>
      <c r="B2826" s="100" t="s">
        <v>7300</v>
      </c>
      <c r="C2826" s="99" t="s">
        <v>4698</v>
      </c>
      <c r="D2826" s="124">
        <v>16231</v>
      </c>
      <c r="E2826" s="157">
        <f>VLOOKUP(D2826,'SOAT LIQ'!$A$87:$C$3416,3,FALSE)</f>
        <v>3</v>
      </c>
      <c r="F2826" t="s">
        <v>21632</v>
      </c>
    </row>
    <row r="2827" spans="1:6" x14ac:dyDescent="0.25">
      <c r="A2827" t="s">
        <v>5031</v>
      </c>
      <c r="B2827" s="100" t="s">
        <v>7300</v>
      </c>
      <c r="C2827" s="99" t="s">
        <v>4698</v>
      </c>
      <c r="D2827" s="124">
        <v>16231</v>
      </c>
      <c r="E2827" s="157">
        <f>VLOOKUP(D2827,'SOAT LIQ'!$A$87:$C$3416,3,FALSE)</f>
        <v>3</v>
      </c>
      <c r="F2827" t="s">
        <v>21632</v>
      </c>
    </row>
    <row r="2828" spans="1:6" x14ac:dyDescent="0.25">
      <c r="A2828" t="s">
        <v>7033</v>
      </c>
      <c r="B2828" s="100" t="s">
        <v>7300</v>
      </c>
      <c r="C2828" s="99" t="s">
        <v>4698</v>
      </c>
      <c r="D2828" s="124">
        <v>16231</v>
      </c>
      <c r="E2828" s="157">
        <f>VLOOKUP(D2828,'SOAT LIQ'!$A$87:$C$3416,3,FALSE)</f>
        <v>3</v>
      </c>
      <c r="F2828" t="s">
        <v>21632</v>
      </c>
    </row>
    <row r="2829" spans="1:6" x14ac:dyDescent="0.25">
      <c r="A2829" t="s">
        <v>5809</v>
      </c>
      <c r="B2829" s="100" t="s">
        <v>4699</v>
      </c>
      <c r="C2829" s="99" t="s">
        <v>7301</v>
      </c>
      <c r="D2829" s="124">
        <v>16230</v>
      </c>
      <c r="E2829" s="157">
        <f>VLOOKUP(D2829,'SOAT LIQ'!$A$87:$C$3416,3,FALSE)</f>
        <v>3</v>
      </c>
      <c r="F2829" t="s">
        <v>21632</v>
      </c>
    </row>
    <row r="2830" spans="1:6" x14ac:dyDescent="0.25">
      <c r="A2830" t="s">
        <v>4339</v>
      </c>
      <c r="B2830" s="100" t="s">
        <v>4699</v>
      </c>
      <c r="C2830" s="99" t="s">
        <v>7301</v>
      </c>
      <c r="D2830" s="124">
        <v>16230</v>
      </c>
      <c r="E2830" s="157">
        <f>VLOOKUP(D2830,'SOAT LIQ'!$A$87:$C$3416,3,FALSE)</f>
        <v>3</v>
      </c>
      <c r="F2830" t="s">
        <v>21632</v>
      </c>
    </row>
    <row r="2831" spans="1:6" x14ac:dyDescent="0.25">
      <c r="A2831" t="s">
        <v>5745</v>
      </c>
      <c r="B2831" s="100" t="s">
        <v>4699</v>
      </c>
      <c r="C2831" s="99" t="s">
        <v>7301</v>
      </c>
      <c r="D2831" s="124">
        <v>16230</v>
      </c>
      <c r="E2831" s="157">
        <f>VLOOKUP(D2831,'SOAT LIQ'!$A$87:$C$3416,3,FALSE)</f>
        <v>3</v>
      </c>
      <c r="F2831" t="s">
        <v>21632</v>
      </c>
    </row>
    <row r="2832" spans="1:6" x14ac:dyDescent="0.25">
      <c r="A2832" t="s">
        <v>5031</v>
      </c>
      <c r="B2832" s="100" t="s">
        <v>4699</v>
      </c>
      <c r="C2832" s="99" t="s">
        <v>7301</v>
      </c>
      <c r="D2832" s="124">
        <v>16230</v>
      </c>
      <c r="E2832" s="157">
        <f>VLOOKUP(D2832,'SOAT LIQ'!$A$87:$C$3416,3,FALSE)</f>
        <v>3</v>
      </c>
      <c r="F2832" t="s">
        <v>21632</v>
      </c>
    </row>
    <row r="2833" spans="1:6" x14ac:dyDescent="0.25">
      <c r="A2833" t="s">
        <v>7033</v>
      </c>
      <c r="B2833" s="100" t="s">
        <v>4699</v>
      </c>
      <c r="C2833" s="99" t="s">
        <v>7301</v>
      </c>
      <c r="D2833" s="124">
        <v>16230</v>
      </c>
      <c r="E2833" s="157">
        <f>VLOOKUP(D2833,'SOAT LIQ'!$A$87:$C$3416,3,FALSE)</f>
        <v>3</v>
      </c>
      <c r="F2833" t="s">
        <v>21632</v>
      </c>
    </row>
    <row r="2834" spans="1:6" x14ac:dyDescent="0.25">
      <c r="A2834" t="s">
        <v>5809</v>
      </c>
      <c r="B2834" s="100" t="s">
        <v>7302</v>
      </c>
      <c r="C2834" s="99" t="s">
        <v>7301</v>
      </c>
      <c r="D2834" s="124">
        <v>16230</v>
      </c>
      <c r="E2834" s="157">
        <f>VLOOKUP(D2834,'SOAT LIQ'!$A$87:$C$3416,3,FALSE)</f>
        <v>3</v>
      </c>
      <c r="F2834" t="s">
        <v>21632</v>
      </c>
    </row>
    <row r="2835" spans="1:6" x14ac:dyDescent="0.25">
      <c r="A2835" t="s">
        <v>5745</v>
      </c>
      <c r="B2835" s="100" t="s">
        <v>7302</v>
      </c>
      <c r="C2835" s="99" t="s">
        <v>7301</v>
      </c>
      <c r="D2835" s="124">
        <v>16230</v>
      </c>
      <c r="E2835" s="157">
        <f>VLOOKUP(D2835,'SOAT LIQ'!$A$87:$C$3416,3,FALSE)</f>
        <v>3</v>
      </c>
      <c r="F2835" t="s">
        <v>21632</v>
      </c>
    </row>
    <row r="2836" spans="1:6" x14ac:dyDescent="0.25">
      <c r="A2836" t="s">
        <v>5031</v>
      </c>
      <c r="B2836" s="100" t="s">
        <v>7302</v>
      </c>
      <c r="C2836" s="99" t="s">
        <v>7301</v>
      </c>
      <c r="D2836" s="124">
        <v>16230</v>
      </c>
      <c r="E2836" s="157">
        <f>VLOOKUP(D2836,'SOAT LIQ'!$A$87:$C$3416,3,FALSE)</f>
        <v>3</v>
      </c>
      <c r="F2836" t="s">
        <v>21632</v>
      </c>
    </row>
    <row r="2837" spans="1:6" x14ac:dyDescent="0.25">
      <c r="A2837" t="s">
        <v>7033</v>
      </c>
      <c r="B2837" s="100" t="s">
        <v>7302</v>
      </c>
      <c r="C2837" s="99" t="s">
        <v>7301</v>
      </c>
      <c r="D2837" s="124">
        <v>16230</v>
      </c>
      <c r="E2837" s="157">
        <f>VLOOKUP(D2837,'SOAT LIQ'!$A$87:$C$3416,3,FALSE)</f>
        <v>3</v>
      </c>
      <c r="F2837" t="s">
        <v>21632</v>
      </c>
    </row>
    <row r="2838" spans="1:6" x14ac:dyDescent="0.25">
      <c r="A2838" t="s">
        <v>5809</v>
      </c>
      <c r="B2838" s="100" t="s">
        <v>7303</v>
      </c>
      <c r="C2838" s="99" t="s">
        <v>7301</v>
      </c>
      <c r="D2838" s="124">
        <v>16230</v>
      </c>
      <c r="E2838" s="157">
        <f>VLOOKUP(D2838,'SOAT LIQ'!$A$87:$C$3416,3,FALSE)</f>
        <v>3</v>
      </c>
      <c r="F2838" t="s">
        <v>21632</v>
      </c>
    </row>
    <row r="2839" spans="1:6" x14ac:dyDescent="0.25">
      <c r="A2839" t="s">
        <v>5745</v>
      </c>
      <c r="B2839" s="100" t="s">
        <v>7303</v>
      </c>
      <c r="C2839" s="99" t="s">
        <v>7301</v>
      </c>
      <c r="D2839" s="124">
        <v>16230</v>
      </c>
      <c r="E2839" s="157">
        <f>VLOOKUP(D2839,'SOAT LIQ'!$A$87:$C$3416,3,FALSE)</f>
        <v>3</v>
      </c>
      <c r="F2839" t="s">
        <v>21632</v>
      </c>
    </row>
    <row r="2840" spans="1:6" x14ac:dyDescent="0.25">
      <c r="A2840" t="s">
        <v>5031</v>
      </c>
      <c r="B2840" s="100" t="s">
        <v>7303</v>
      </c>
      <c r="C2840" s="99" t="s">
        <v>7301</v>
      </c>
      <c r="D2840" s="124">
        <v>16230</v>
      </c>
      <c r="E2840" s="157">
        <f>VLOOKUP(D2840,'SOAT LIQ'!$A$87:$C$3416,3,FALSE)</f>
        <v>3</v>
      </c>
      <c r="F2840" t="s">
        <v>21632</v>
      </c>
    </row>
    <row r="2841" spans="1:6" x14ac:dyDescent="0.25">
      <c r="A2841" t="s">
        <v>7033</v>
      </c>
      <c r="B2841" s="100" t="s">
        <v>7303</v>
      </c>
      <c r="C2841" s="99" t="s">
        <v>7301</v>
      </c>
      <c r="D2841" s="124">
        <v>16230</v>
      </c>
      <c r="E2841" s="157">
        <f>VLOOKUP(D2841,'SOAT LIQ'!$A$87:$C$3416,3,FALSE)</f>
        <v>3</v>
      </c>
      <c r="F2841" t="s">
        <v>21632</v>
      </c>
    </row>
    <row r="2842" spans="1:6" x14ac:dyDescent="0.25">
      <c r="A2842" t="s">
        <v>5745</v>
      </c>
      <c r="B2842" s="100" t="s">
        <v>4158</v>
      </c>
      <c r="C2842" s="99" t="s">
        <v>4698</v>
      </c>
      <c r="D2842" s="124">
        <v>16231</v>
      </c>
      <c r="E2842" s="157">
        <f>VLOOKUP(D2842,'SOAT LIQ'!$A$87:$C$3416,3,FALSE)</f>
        <v>3</v>
      </c>
      <c r="F2842" t="s">
        <v>21632</v>
      </c>
    </row>
    <row r="2843" spans="1:6" x14ac:dyDescent="0.25">
      <c r="A2843" t="s">
        <v>4339</v>
      </c>
      <c r="B2843" s="100" t="s">
        <v>4158</v>
      </c>
      <c r="C2843" s="99" t="s">
        <v>4698</v>
      </c>
      <c r="D2843" s="124">
        <v>16231</v>
      </c>
      <c r="E2843" s="157">
        <f>VLOOKUP(D2843,'SOAT LIQ'!$A$87:$C$3416,3,FALSE)</f>
        <v>3</v>
      </c>
      <c r="F2843" t="s">
        <v>21632</v>
      </c>
    </row>
    <row r="2844" spans="1:6" x14ac:dyDescent="0.25">
      <c r="A2844" t="s">
        <v>5809</v>
      </c>
      <c r="B2844" s="100" t="s">
        <v>4158</v>
      </c>
      <c r="C2844" s="99" t="s">
        <v>4698</v>
      </c>
      <c r="D2844" s="124">
        <v>16231</v>
      </c>
      <c r="E2844" s="157">
        <f>VLOOKUP(D2844,'SOAT LIQ'!$A$87:$C$3416,3,FALSE)</f>
        <v>3</v>
      </c>
      <c r="F2844" t="s">
        <v>21632</v>
      </c>
    </row>
    <row r="2845" spans="1:6" x14ac:dyDescent="0.25">
      <c r="A2845" t="s">
        <v>5031</v>
      </c>
      <c r="B2845" s="100" t="s">
        <v>4158</v>
      </c>
      <c r="C2845" s="99" t="s">
        <v>4698</v>
      </c>
      <c r="D2845" s="124">
        <v>16231</v>
      </c>
      <c r="E2845" s="157">
        <f>VLOOKUP(D2845,'SOAT LIQ'!$A$87:$C$3416,3,FALSE)</f>
        <v>3</v>
      </c>
      <c r="F2845" t="s">
        <v>21632</v>
      </c>
    </row>
    <row r="2846" spans="1:6" x14ac:dyDescent="0.25">
      <c r="A2846" t="s">
        <v>7033</v>
      </c>
      <c r="B2846" s="100" t="s">
        <v>4158</v>
      </c>
      <c r="C2846" s="99" t="s">
        <v>4698</v>
      </c>
      <c r="D2846" s="124">
        <v>16231</v>
      </c>
      <c r="E2846" s="157">
        <f>VLOOKUP(D2846,'SOAT LIQ'!$A$87:$C$3416,3,FALSE)</f>
        <v>3</v>
      </c>
      <c r="F2846" t="s">
        <v>21632</v>
      </c>
    </row>
    <row r="2847" spans="1:6" x14ac:dyDescent="0.25">
      <c r="A2847" t="s">
        <v>5809</v>
      </c>
      <c r="B2847" s="100" t="s">
        <v>7304</v>
      </c>
      <c r="C2847" s="99" t="s">
        <v>7305</v>
      </c>
      <c r="D2847" s="124">
        <v>16201</v>
      </c>
      <c r="E2847" s="157">
        <f>VLOOKUP(D2847,'SOAT LIQ'!$A$87:$C$3416,3,FALSE)</f>
        <v>5</v>
      </c>
      <c r="F2847" t="s">
        <v>21632</v>
      </c>
    </row>
    <row r="2848" spans="1:6" x14ac:dyDescent="0.25">
      <c r="A2848" t="s">
        <v>5745</v>
      </c>
      <c r="B2848" s="100" t="s">
        <v>7304</v>
      </c>
      <c r="C2848" s="99" t="s">
        <v>7305</v>
      </c>
      <c r="D2848" s="124">
        <v>16201</v>
      </c>
      <c r="E2848" s="157">
        <f>VLOOKUP(D2848,'SOAT LIQ'!$A$87:$C$3416,3,FALSE)</f>
        <v>5</v>
      </c>
      <c r="F2848" t="s">
        <v>21632</v>
      </c>
    </row>
    <row r="2849" spans="1:6" x14ac:dyDescent="0.25">
      <c r="A2849" t="s">
        <v>5031</v>
      </c>
      <c r="B2849" s="100" t="s">
        <v>7304</v>
      </c>
      <c r="C2849" s="99" t="s">
        <v>7305</v>
      </c>
      <c r="D2849" s="124">
        <v>16201</v>
      </c>
      <c r="E2849" s="157">
        <f>VLOOKUP(D2849,'SOAT LIQ'!$A$87:$C$3416,3,FALSE)</f>
        <v>5</v>
      </c>
      <c r="F2849" t="s">
        <v>21632</v>
      </c>
    </row>
    <row r="2850" spans="1:6" x14ac:dyDescent="0.25">
      <c r="A2850" t="s">
        <v>7033</v>
      </c>
      <c r="B2850" s="100" t="s">
        <v>7304</v>
      </c>
      <c r="C2850" s="99" t="s">
        <v>7305</v>
      </c>
      <c r="D2850" s="124">
        <v>16201</v>
      </c>
      <c r="E2850" s="157">
        <f>VLOOKUP(D2850,'SOAT LIQ'!$A$87:$C$3416,3,FALSE)</f>
        <v>5</v>
      </c>
      <c r="F2850" t="s">
        <v>21632</v>
      </c>
    </row>
    <row r="2851" spans="1:6" x14ac:dyDescent="0.25">
      <c r="A2851" t="s">
        <v>5809</v>
      </c>
      <c r="B2851" s="100" t="s">
        <v>4565</v>
      </c>
      <c r="C2851" s="99" t="s">
        <v>7305</v>
      </c>
      <c r="D2851" s="124">
        <v>16240</v>
      </c>
      <c r="E2851" s="157">
        <f>VLOOKUP(D2851,'SOAT LIQ'!$A$87:$C$3416,3,FALSE)</f>
        <v>11</v>
      </c>
      <c r="F2851" t="s">
        <v>21632</v>
      </c>
    </row>
    <row r="2852" spans="1:6" x14ac:dyDescent="0.25">
      <c r="A2852" t="s">
        <v>5745</v>
      </c>
      <c r="B2852" s="100" t="s">
        <v>4565</v>
      </c>
      <c r="C2852" s="99" t="s">
        <v>7305</v>
      </c>
      <c r="D2852" s="124">
        <v>16240</v>
      </c>
      <c r="E2852" s="157">
        <f>VLOOKUP(D2852,'SOAT LIQ'!$A$87:$C$3416,3,FALSE)</f>
        <v>11</v>
      </c>
      <c r="F2852" t="s">
        <v>21632</v>
      </c>
    </row>
    <row r="2853" spans="1:6" x14ac:dyDescent="0.25">
      <c r="A2853" t="s">
        <v>5031</v>
      </c>
      <c r="B2853" s="100" t="s">
        <v>4565</v>
      </c>
      <c r="C2853" s="99" t="s">
        <v>7305</v>
      </c>
      <c r="D2853" s="124">
        <v>16240</v>
      </c>
      <c r="E2853" s="157">
        <f>VLOOKUP(D2853,'SOAT LIQ'!$A$87:$C$3416,3,FALSE)</f>
        <v>11</v>
      </c>
      <c r="F2853" t="s">
        <v>21632</v>
      </c>
    </row>
    <row r="2854" spans="1:6" x14ac:dyDescent="0.25">
      <c r="A2854" t="s">
        <v>7033</v>
      </c>
      <c r="B2854" s="100" t="s">
        <v>4565</v>
      </c>
      <c r="C2854" s="99" t="s">
        <v>7305</v>
      </c>
      <c r="D2854" s="124">
        <v>16240</v>
      </c>
      <c r="E2854" s="157">
        <f>VLOOKUP(D2854,'SOAT LIQ'!$A$87:$C$3416,3,FALSE)</f>
        <v>11</v>
      </c>
      <c r="F2854" t="s">
        <v>21632</v>
      </c>
    </row>
    <row r="2855" spans="1:6" x14ac:dyDescent="0.25">
      <c r="A2855" t="s">
        <v>5773</v>
      </c>
      <c r="B2855" s="100" t="s">
        <v>7306</v>
      </c>
      <c r="C2855" s="99" t="s">
        <v>7307</v>
      </c>
      <c r="D2855" s="124">
        <v>15220</v>
      </c>
      <c r="E2855" s="157">
        <f>VLOOKUP(D2855,'SOAT LIQ'!$A$87:$C$3416,3,FALSE)</f>
        <v>10</v>
      </c>
      <c r="F2855" t="s">
        <v>21632</v>
      </c>
    </row>
    <row r="2856" spans="1:6" x14ac:dyDescent="0.25">
      <c r="A2856" t="s">
        <v>4339</v>
      </c>
      <c r="B2856" s="100" t="s">
        <v>7306</v>
      </c>
      <c r="C2856" s="99" t="s">
        <v>7307</v>
      </c>
      <c r="D2856" s="124">
        <v>15220</v>
      </c>
      <c r="E2856" s="157">
        <f>VLOOKUP(D2856,'SOAT LIQ'!$A$87:$C$3416,3,FALSE)</f>
        <v>10</v>
      </c>
      <c r="F2856" t="s">
        <v>21632</v>
      </c>
    </row>
    <row r="2857" spans="1:6" x14ac:dyDescent="0.25">
      <c r="A2857" t="s">
        <v>5773</v>
      </c>
      <c r="B2857" s="100" t="s">
        <v>7306</v>
      </c>
      <c r="C2857" s="99" t="s">
        <v>7307</v>
      </c>
      <c r="D2857" s="124">
        <v>15220</v>
      </c>
      <c r="E2857" s="157">
        <f>VLOOKUP(D2857,'SOAT LIQ'!$A$87:$C$3416,3,FALSE)</f>
        <v>10</v>
      </c>
      <c r="F2857" t="s">
        <v>21632</v>
      </c>
    </row>
    <row r="2858" spans="1:6" x14ac:dyDescent="0.25">
      <c r="A2858" t="s">
        <v>7033</v>
      </c>
      <c r="B2858" s="100" t="s">
        <v>7306</v>
      </c>
      <c r="C2858" s="99" t="s">
        <v>7307</v>
      </c>
      <c r="D2858" s="124">
        <v>15220</v>
      </c>
      <c r="E2858" s="157">
        <f>VLOOKUP(D2858,'SOAT LIQ'!$A$87:$C$3416,3,FALSE)</f>
        <v>10</v>
      </c>
      <c r="F2858" t="s">
        <v>21632</v>
      </c>
    </row>
    <row r="2859" spans="1:6" x14ac:dyDescent="0.25">
      <c r="A2859" t="s">
        <v>5773</v>
      </c>
      <c r="B2859" s="100" t="s">
        <v>7308</v>
      </c>
      <c r="C2859" s="99" t="s">
        <v>7307</v>
      </c>
      <c r="D2859" s="124">
        <v>15220</v>
      </c>
      <c r="E2859" s="157">
        <f>VLOOKUP(D2859,'SOAT LIQ'!$A$87:$C$3416,3,FALSE)</f>
        <v>10</v>
      </c>
      <c r="F2859" t="s">
        <v>21632</v>
      </c>
    </row>
    <row r="2860" spans="1:6" x14ac:dyDescent="0.25">
      <c r="A2860" t="s">
        <v>4339</v>
      </c>
      <c r="B2860" s="100" t="s">
        <v>7308</v>
      </c>
      <c r="C2860" s="99" t="s">
        <v>7307</v>
      </c>
      <c r="D2860" s="124">
        <v>15220</v>
      </c>
      <c r="E2860" s="157">
        <f>VLOOKUP(D2860,'SOAT LIQ'!$A$87:$C$3416,3,FALSE)</f>
        <v>10</v>
      </c>
      <c r="F2860" t="s">
        <v>21632</v>
      </c>
    </row>
    <row r="2861" spans="1:6" x14ac:dyDescent="0.25">
      <c r="A2861" t="s">
        <v>5773</v>
      </c>
      <c r="B2861" s="100" t="s">
        <v>7308</v>
      </c>
      <c r="C2861" s="99" t="s">
        <v>7307</v>
      </c>
      <c r="D2861" s="124">
        <v>15220</v>
      </c>
      <c r="E2861" s="157">
        <f>VLOOKUP(D2861,'SOAT LIQ'!$A$87:$C$3416,3,FALSE)</f>
        <v>10</v>
      </c>
      <c r="F2861" t="s">
        <v>21632</v>
      </c>
    </row>
    <row r="2862" spans="1:6" x14ac:dyDescent="0.25">
      <c r="A2862" t="s">
        <v>7033</v>
      </c>
      <c r="B2862" s="100" t="s">
        <v>7308</v>
      </c>
      <c r="C2862" s="99" t="s">
        <v>7307</v>
      </c>
      <c r="D2862" s="124">
        <v>15220</v>
      </c>
      <c r="E2862" s="157">
        <f>VLOOKUP(D2862,'SOAT LIQ'!$A$87:$C$3416,3,FALSE)</f>
        <v>10</v>
      </c>
      <c r="F2862" t="s">
        <v>21632</v>
      </c>
    </row>
    <row r="2863" spans="1:6" x14ac:dyDescent="0.25">
      <c r="A2863" t="s">
        <v>5745</v>
      </c>
      <c r="B2863" s="100" t="s">
        <v>7309</v>
      </c>
      <c r="C2863" s="99" t="s">
        <v>7310</v>
      </c>
      <c r="D2863" s="124">
        <v>27123</v>
      </c>
      <c r="E2863" s="157" t="e">
        <f>VLOOKUP(D2863,'SOAT LIQ'!$A$87:$C$3416,3,FALSE)</f>
        <v>#N/A</v>
      </c>
      <c r="F2863" t="s">
        <v>21632</v>
      </c>
    </row>
    <row r="2864" spans="1:6" x14ac:dyDescent="0.25">
      <c r="A2864" t="s">
        <v>5745</v>
      </c>
      <c r="B2864" s="100" t="s">
        <v>7311</v>
      </c>
      <c r="C2864" s="99" t="s">
        <v>7312</v>
      </c>
      <c r="D2864" s="124">
        <v>27123</v>
      </c>
      <c r="E2864" s="157" t="e">
        <f>VLOOKUP(D2864,'SOAT LIQ'!$A$87:$C$3416,3,FALSE)</f>
        <v>#N/A</v>
      </c>
      <c r="F2864" t="s">
        <v>21632</v>
      </c>
    </row>
    <row r="2865" spans="1:6" x14ac:dyDescent="0.25">
      <c r="A2865" t="s">
        <v>5745</v>
      </c>
      <c r="B2865" s="100" t="s">
        <v>7313</v>
      </c>
      <c r="C2865" s="99" t="s">
        <v>7314</v>
      </c>
      <c r="D2865" s="124">
        <v>3601</v>
      </c>
      <c r="E2865" s="157">
        <f>VLOOKUP(D2865,'SOAT LIQ'!$A$87:$C$3416,3,FALSE)</f>
        <v>7</v>
      </c>
      <c r="F2865" t="s">
        <v>21632</v>
      </c>
    </row>
    <row r="2866" spans="1:6" x14ac:dyDescent="0.25">
      <c r="A2866" t="s">
        <v>4339</v>
      </c>
      <c r="B2866" s="100" t="s">
        <v>7313</v>
      </c>
      <c r="C2866" s="99" t="s">
        <v>7314</v>
      </c>
      <c r="D2866" s="124">
        <v>3601</v>
      </c>
      <c r="E2866" s="157">
        <f>VLOOKUP(D2866,'SOAT LIQ'!$A$87:$C$3416,3,FALSE)</f>
        <v>7</v>
      </c>
      <c r="F2866" t="s">
        <v>21632</v>
      </c>
    </row>
    <row r="2867" spans="1:6" x14ac:dyDescent="0.25">
      <c r="A2867" t="s">
        <v>5745</v>
      </c>
      <c r="B2867" s="100" t="s">
        <v>7315</v>
      </c>
      <c r="C2867" s="99" t="s">
        <v>7316</v>
      </c>
      <c r="D2867" s="124">
        <v>3631</v>
      </c>
      <c r="E2867" s="157">
        <f>VLOOKUP(D2867,'SOAT LIQ'!$A$87:$C$3416,3,FALSE)</f>
        <v>3</v>
      </c>
      <c r="F2867" t="s">
        <v>21632</v>
      </c>
    </row>
    <row r="2868" spans="1:6" x14ac:dyDescent="0.25">
      <c r="A2868" t="s">
        <v>4339</v>
      </c>
      <c r="B2868" s="100" t="s">
        <v>7315</v>
      </c>
      <c r="C2868" s="99" t="s">
        <v>7316</v>
      </c>
      <c r="D2868" s="124">
        <v>3631</v>
      </c>
      <c r="E2868" s="157">
        <f>VLOOKUP(D2868,'SOAT LIQ'!$A$87:$C$3416,3,FALSE)</f>
        <v>3</v>
      </c>
      <c r="F2868" t="s">
        <v>21632</v>
      </c>
    </row>
    <row r="2869" spans="1:6" x14ac:dyDescent="0.25">
      <c r="A2869" t="s">
        <v>5745</v>
      </c>
      <c r="B2869" s="100" t="s">
        <v>7317</v>
      </c>
      <c r="C2869" s="99" t="s">
        <v>7318</v>
      </c>
      <c r="D2869" s="124">
        <v>3644</v>
      </c>
      <c r="E2869" s="157">
        <f>VLOOKUP(D2869,'SOAT LIQ'!$A$87:$C$3416,3,FALSE)</f>
        <v>7</v>
      </c>
      <c r="F2869" t="s">
        <v>21632</v>
      </c>
    </row>
    <row r="2870" spans="1:6" x14ac:dyDescent="0.25">
      <c r="A2870" t="s">
        <v>5745</v>
      </c>
      <c r="B2870" s="100" t="s">
        <v>7319</v>
      </c>
      <c r="C2870" s="99" t="s">
        <v>7318</v>
      </c>
      <c r="D2870" s="124">
        <v>3644</v>
      </c>
      <c r="E2870" s="157">
        <f>VLOOKUP(D2870,'SOAT LIQ'!$A$87:$C$3416,3,FALSE)</f>
        <v>7</v>
      </c>
      <c r="F2870" t="s">
        <v>21632</v>
      </c>
    </row>
    <row r="2871" spans="1:6" x14ac:dyDescent="0.25">
      <c r="A2871" t="s">
        <v>5745</v>
      </c>
      <c r="B2871" s="100" t="s">
        <v>7320</v>
      </c>
      <c r="C2871" s="99" t="s">
        <v>7321</v>
      </c>
      <c r="D2871" s="124">
        <v>3603</v>
      </c>
      <c r="E2871" s="157">
        <f>VLOOKUP(D2871,'SOAT LIQ'!$A$87:$C$3416,3,FALSE)</f>
        <v>6</v>
      </c>
      <c r="F2871" t="s">
        <v>21632</v>
      </c>
    </row>
    <row r="2872" spans="1:6" x14ac:dyDescent="0.25">
      <c r="A2872" t="s">
        <v>4339</v>
      </c>
      <c r="B2872" s="100" t="s">
        <v>7320</v>
      </c>
      <c r="C2872" s="99" t="s">
        <v>7321</v>
      </c>
      <c r="D2872" s="124">
        <v>3603</v>
      </c>
      <c r="E2872" s="157">
        <f>VLOOKUP(D2872,'SOAT LIQ'!$A$87:$C$3416,3,FALSE)</f>
        <v>6</v>
      </c>
      <c r="F2872" t="s">
        <v>21632</v>
      </c>
    </row>
    <row r="2873" spans="1:6" x14ac:dyDescent="0.25">
      <c r="A2873" t="s">
        <v>5745</v>
      </c>
      <c r="B2873" s="100" t="s">
        <v>7322</v>
      </c>
      <c r="C2873" s="99" t="s">
        <v>7321</v>
      </c>
      <c r="D2873" s="124">
        <v>3603</v>
      </c>
      <c r="E2873" s="157">
        <f>VLOOKUP(D2873,'SOAT LIQ'!$A$87:$C$3416,3,FALSE)</f>
        <v>6</v>
      </c>
      <c r="F2873" t="s">
        <v>21632</v>
      </c>
    </row>
    <row r="2874" spans="1:6" x14ac:dyDescent="0.25">
      <c r="A2874" t="s">
        <v>5745</v>
      </c>
      <c r="B2874" s="100" t="s">
        <v>7323</v>
      </c>
      <c r="C2874" s="99" t="s">
        <v>7324</v>
      </c>
      <c r="D2874" s="124">
        <v>3630</v>
      </c>
      <c r="E2874" s="157">
        <f>VLOOKUP(D2874,'SOAT LIQ'!$A$87:$C$3416,3,FALSE)</f>
        <v>6</v>
      </c>
      <c r="F2874" t="s">
        <v>21632</v>
      </c>
    </row>
    <row r="2875" spans="1:6" x14ac:dyDescent="0.25">
      <c r="A2875" t="s">
        <v>5745</v>
      </c>
      <c r="B2875" s="100" t="s">
        <v>7325</v>
      </c>
      <c r="C2875" s="99" t="s">
        <v>7324</v>
      </c>
      <c r="D2875" s="124">
        <v>3630</v>
      </c>
      <c r="E2875" s="157">
        <f>VLOOKUP(D2875,'SOAT LIQ'!$A$87:$C$3416,3,FALSE)</f>
        <v>6</v>
      </c>
      <c r="F2875" t="s">
        <v>21632</v>
      </c>
    </row>
    <row r="2876" spans="1:6" x14ac:dyDescent="0.25">
      <c r="A2876" t="s">
        <v>5745</v>
      </c>
      <c r="B2876" s="100" t="s">
        <v>7326</v>
      </c>
      <c r="C2876" s="99" t="s">
        <v>7324</v>
      </c>
      <c r="D2876" s="124">
        <v>3630</v>
      </c>
      <c r="E2876" s="157">
        <f>VLOOKUP(D2876,'SOAT LIQ'!$A$87:$C$3416,3,FALSE)</f>
        <v>6</v>
      </c>
      <c r="F2876" t="s">
        <v>21632</v>
      </c>
    </row>
    <row r="2877" spans="1:6" x14ac:dyDescent="0.25">
      <c r="A2877" t="s">
        <v>5745</v>
      </c>
      <c r="B2877" s="100" t="s">
        <v>4605</v>
      </c>
      <c r="C2877" s="99" t="s">
        <v>7327</v>
      </c>
      <c r="D2877" s="124">
        <v>17300</v>
      </c>
      <c r="E2877" s="157">
        <f>VLOOKUP(D2877,'SOAT LIQ'!$A$87:$C$3416,3,FALSE)</f>
        <v>3</v>
      </c>
      <c r="F2877" t="s">
        <v>21632</v>
      </c>
    </row>
    <row r="2878" spans="1:6" x14ac:dyDescent="0.25">
      <c r="A2878" t="s">
        <v>5748</v>
      </c>
      <c r="B2878" s="100" t="s">
        <v>4605</v>
      </c>
      <c r="C2878" s="99" t="s">
        <v>7327</v>
      </c>
      <c r="D2878" s="124">
        <v>17300</v>
      </c>
      <c r="E2878" s="157">
        <f>VLOOKUP(D2878,'SOAT LIQ'!$A$87:$C$3416,3,FALSE)</f>
        <v>3</v>
      </c>
      <c r="F2878" t="s">
        <v>21632</v>
      </c>
    </row>
    <row r="2879" spans="1:6" x14ac:dyDescent="0.25">
      <c r="A2879" t="s">
        <v>5745</v>
      </c>
      <c r="B2879" s="100" t="s">
        <v>7328</v>
      </c>
      <c r="C2879" s="99" t="s">
        <v>7329</v>
      </c>
      <c r="D2879" s="124">
        <v>17300</v>
      </c>
      <c r="E2879" s="157">
        <f>VLOOKUP(D2879,'SOAT LIQ'!$A$87:$C$3416,3,FALSE)</f>
        <v>3</v>
      </c>
      <c r="F2879" t="s">
        <v>21632</v>
      </c>
    </row>
    <row r="2880" spans="1:6" x14ac:dyDescent="0.25">
      <c r="A2880" t="s">
        <v>5745</v>
      </c>
      <c r="B2880" s="100" t="s">
        <v>7330</v>
      </c>
      <c r="C2880" s="99" t="s">
        <v>7329</v>
      </c>
      <c r="D2880" s="124">
        <v>17300</v>
      </c>
      <c r="E2880" s="157">
        <f>VLOOKUP(D2880,'SOAT LIQ'!$A$87:$C$3416,3,FALSE)</f>
        <v>3</v>
      </c>
      <c r="F2880" t="s">
        <v>21632</v>
      </c>
    </row>
    <row r="2881" spans="1:6" x14ac:dyDescent="0.25">
      <c r="A2881" t="s">
        <v>6498</v>
      </c>
      <c r="B2881" s="100" t="s">
        <v>7332</v>
      </c>
      <c r="C2881" s="100"/>
      <c r="D2881" s="124"/>
      <c r="E2881" s="157" t="e">
        <f>VLOOKUP(D2881,'SOAT LIQ'!$A$87:$C$3416,3,FALSE)</f>
        <v>#N/A</v>
      </c>
      <c r="F2881" t="s">
        <v>21635</v>
      </c>
    </row>
    <row r="2882" spans="1:6" x14ac:dyDescent="0.25">
      <c r="A2882" t="s">
        <v>6501</v>
      </c>
      <c r="B2882" s="100" t="s">
        <v>7332</v>
      </c>
      <c r="C2882" s="100"/>
      <c r="D2882" s="124"/>
      <c r="E2882" s="157" t="e">
        <f>VLOOKUP(D2882,'SOAT LIQ'!$A$87:$C$3416,3,FALSE)</f>
        <v>#N/A</v>
      </c>
      <c r="F2882" t="s">
        <v>21635</v>
      </c>
    </row>
    <row r="2883" spans="1:6" x14ac:dyDescent="0.25">
      <c r="A2883" t="s">
        <v>5745</v>
      </c>
      <c r="B2883" s="100" t="s">
        <v>7333</v>
      </c>
      <c r="C2883" s="99" t="s">
        <v>7334</v>
      </c>
      <c r="D2883" s="124">
        <v>3672</v>
      </c>
      <c r="E2883" s="157">
        <f>VLOOKUP(D2883,'SOAT LIQ'!$A$87:$C$3416,3,FALSE)</f>
        <v>9</v>
      </c>
      <c r="F2883" t="s">
        <v>21632</v>
      </c>
    </row>
    <row r="2884" spans="1:6" x14ac:dyDescent="0.25">
      <c r="A2884" t="s">
        <v>7033</v>
      </c>
      <c r="B2884" s="100" t="s">
        <v>7333</v>
      </c>
      <c r="C2884" s="99" t="s">
        <v>7334</v>
      </c>
      <c r="D2884" s="124">
        <v>3672</v>
      </c>
      <c r="E2884" s="157">
        <f>VLOOKUP(D2884,'SOAT LIQ'!$A$87:$C$3416,3,FALSE)</f>
        <v>9</v>
      </c>
      <c r="F2884" t="s">
        <v>21632</v>
      </c>
    </row>
    <row r="2885" spans="1:6" x14ac:dyDescent="0.25">
      <c r="A2885" t="s">
        <v>5748</v>
      </c>
      <c r="B2885" s="100" t="s">
        <v>7335</v>
      </c>
      <c r="C2885" s="99" t="s">
        <v>7336</v>
      </c>
      <c r="D2885" s="124">
        <v>16240</v>
      </c>
      <c r="E2885" s="157">
        <f>VLOOKUP(D2885,'SOAT LIQ'!$A$87:$C$3416,3,FALSE)</f>
        <v>11</v>
      </c>
      <c r="F2885" t="s">
        <v>21632</v>
      </c>
    </row>
    <row r="2886" spans="1:6" x14ac:dyDescent="0.25">
      <c r="A2886" t="s">
        <v>5745</v>
      </c>
      <c r="B2886" s="100" t="s">
        <v>7335</v>
      </c>
      <c r="C2886" s="99" t="s">
        <v>7336</v>
      </c>
      <c r="D2886" s="124">
        <v>16240</v>
      </c>
      <c r="E2886" s="157">
        <f>VLOOKUP(D2886,'SOAT LIQ'!$A$87:$C$3416,3,FALSE)</f>
        <v>11</v>
      </c>
      <c r="F2886" t="s">
        <v>21632</v>
      </c>
    </row>
    <row r="2887" spans="1:6" x14ac:dyDescent="0.25">
      <c r="A2887" t="s">
        <v>7033</v>
      </c>
      <c r="B2887" s="100" t="s">
        <v>7335</v>
      </c>
      <c r="C2887" s="99" t="s">
        <v>7336</v>
      </c>
      <c r="D2887" s="124">
        <v>16240</v>
      </c>
      <c r="E2887" s="157">
        <f>VLOOKUP(D2887,'SOAT LIQ'!$A$87:$C$3416,3,FALSE)</f>
        <v>11</v>
      </c>
      <c r="F2887" t="s">
        <v>21632</v>
      </c>
    </row>
    <row r="2888" spans="1:6" x14ac:dyDescent="0.25">
      <c r="A2888" t="s">
        <v>5745</v>
      </c>
      <c r="B2888" s="100" t="s">
        <v>7337</v>
      </c>
      <c r="C2888" s="99" t="s">
        <v>7334</v>
      </c>
      <c r="D2888" s="124">
        <v>3672</v>
      </c>
      <c r="E2888" s="157">
        <f>VLOOKUP(D2888,'SOAT LIQ'!$A$87:$C$3416,3,FALSE)</f>
        <v>9</v>
      </c>
      <c r="F2888" t="s">
        <v>21632</v>
      </c>
    </row>
    <row r="2889" spans="1:6" x14ac:dyDescent="0.25">
      <c r="A2889" t="s">
        <v>5748</v>
      </c>
      <c r="B2889" s="100" t="s">
        <v>7337</v>
      </c>
      <c r="C2889" s="99" t="s">
        <v>7334</v>
      </c>
      <c r="D2889" s="124">
        <v>3672</v>
      </c>
      <c r="E2889" s="157">
        <f>VLOOKUP(D2889,'SOAT LIQ'!$A$87:$C$3416,3,FALSE)</f>
        <v>9</v>
      </c>
      <c r="F2889" t="s">
        <v>21632</v>
      </c>
    </row>
    <row r="2890" spans="1:6" x14ac:dyDescent="0.25">
      <c r="A2890" t="s">
        <v>6183</v>
      </c>
      <c r="B2890" s="100" t="s">
        <v>7337</v>
      </c>
      <c r="C2890" s="99" t="s">
        <v>7334</v>
      </c>
      <c r="D2890" s="124">
        <v>3672</v>
      </c>
      <c r="E2890" s="157">
        <f>VLOOKUP(D2890,'SOAT LIQ'!$A$87:$C$3416,3,FALSE)</f>
        <v>9</v>
      </c>
      <c r="F2890" t="s">
        <v>21632</v>
      </c>
    </row>
    <row r="2891" spans="1:6" x14ac:dyDescent="0.25">
      <c r="A2891" t="s">
        <v>5745</v>
      </c>
      <c r="B2891" s="100" t="s">
        <v>7338</v>
      </c>
      <c r="C2891" s="99" t="s">
        <v>7334</v>
      </c>
      <c r="D2891" s="124">
        <v>3672</v>
      </c>
      <c r="E2891" s="157">
        <f>VLOOKUP(D2891,'SOAT LIQ'!$A$87:$C$3416,3,FALSE)</f>
        <v>9</v>
      </c>
      <c r="F2891" t="s">
        <v>21632</v>
      </c>
    </row>
    <row r="2892" spans="1:6" x14ac:dyDescent="0.25">
      <c r="A2892" t="s">
        <v>5745</v>
      </c>
      <c r="B2892" s="100" t="s">
        <v>7339</v>
      </c>
      <c r="C2892" s="99" t="s">
        <v>7340</v>
      </c>
      <c r="D2892" s="124">
        <v>3640</v>
      </c>
      <c r="E2892" s="157">
        <f>VLOOKUP(D2892,'SOAT LIQ'!$A$87:$C$3416,3,FALSE)</f>
        <v>3</v>
      </c>
      <c r="F2892" t="s">
        <v>21632</v>
      </c>
    </row>
    <row r="2893" spans="1:6" x14ac:dyDescent="0.25">
      <c r="A2893" t="s">
        <v>6183</v>
      </c>
      <c r="B2893" s="100" t="s">
        <v>7339</v>
      </c>
      <c r="C2893" s="99" t="s">
        <v>7340</v>
      </c>
      <c r="D2893" s="124">
        <v>3640</v>
      </c>
      <c r="E2893" s="157">
        <f>VLOOKUP(D2893,'SOAT LIQ'!$A$87:$C$3416,3,FALSE)</f>
        <v>3</v>
      </c>
      <c r="F2893" t="s">
        <v>21632</v>
      </c>
    </row>
    <row r="2894" spans="1:6" x14ac:dyDescent="0.25">
      <c r="A2894" t="s">
        <v>5748</v>
      </c>
      <c r="B2894" s="100" t="s">
        <v>7339</v>
      </c>
      <c r="C2894" s="99" t="s">
        <v>7340</v>
      </c>
      <c r="D2894" s="124">
        <v>3640</v>
      </c>
      <c r="E2894" s="157">
        <f>VLOOKUP(D2894,'SOAT LIQ'!$A$87:$C$3416,3,FALSE)</f>
        <v>3</v>
      </c>
      <c r="F2894" t="s">
        <v>21632</v>
      </c>
    </row>
    <row r="2895" spans="1:6" x14ac:dyDescent="0.25">
      <c r="A2895" t="s">
        <v>7033</v>
      </c>
      <c r="B2895" s="100" t="s">
        <v>7339</v>
      </c>
      <c r="C2895" s="99" t="s">
        <v>7340</v>
      </c>
      <c r="D2895" s="124">
        <v>3640</v>
      </c>
      <c r="E2895" s="157">
        <f>VLOOKUP(D2895,'SOAT LIQ'!$A$87:$C$3416,3,FALSE)</f>
        <v>3</v>
      </c>
      <c r="F2895" t="s">
        <v>21632</v>
      </c>
    </row>
    <row r="2896" spans="1:6" x14ac:dyDescent="0.25">
      <c r="A2896" t="s">
        <v>5745</v>
      </c>
      <c r="B2896" s="100" t="s">
        <v>7341</v>
      </c>
      <c r="C2896" s="99" t="s">
        <v>7340</v>
      </c>
      <c r="D2896" s="124">
        <v>3640</v>
      </c>
      <c r="E2896" s="157">
        <f>VLOOKUP(D2896,'SOAT LIQ'!$A$87:$C$3416,3,FALSE)</f>
        <v>3</v>
      </c>
      <c r="F2896" t="s">
        <v>21632</v>
      </c>
    </row>
    <row r="2897" spans="1:6" x14ac:dyDescent="0.25">
      <c r="A2897" t="s">
        <v>5748</v>
      </c>
      <c r="B2897" s="100" t="s">
        <v>7341</v>
      </c>
      <c r="C2897" s="99" t="s">
        <v>7340</v>
      </c>
      <c r="D2897" s="124">
        <v>3640</v>
      </c>
      <c r="E2897" s="157">
        <f>VLOOKUP(D2897,'SOAT LIQ'!$A$87:$C$3416,3,FALSE)</f>
        <v>3</v>
      </c>
      <c r="F2897" t="s">
        <v>21632</v>
      </c>
    </row>
    <row r="2898" spans="1:6" x14ac:dyDescent="0.25">
      <c r="A2898" t="s">
        <v>7033</v>
      </c>
      <c r="B2898" s="100" t="s">
        <v>7341</v>
      </c>
      <c r="C2898" s="99" t="s">
        <v>7340</v>
      </c>
      <c r="D2898" s="124">
        <v>3640</v>
      </c>
      <c r="E2898" s="157">
        <f>VLOOKUP(D2898,'SOAT LIQ'!$A$87:$C$3416,3,FALSE)</f>
        <v>3</v>
      </c>
      <c r="F2898" t="s">
        <v>21632</v>
      </c>
    </row>
    <row r="2899" spans="1:6" x14ac:dyDescent="0.25">
      <c r="A2899" t="s">
        <v>7342</v>
      </c>
      <c r="B2899" s="100" t="s">
        <v>7343</v>
      </c>
      <c r="C2899" s="99" t="s">
        <v>7344</v>
      </c>
      <c r="D2899" s="124">
        <v>18102</v>
      </c>
      <c r="E2899" s="157">
        <f>VLOOKUP(D2899,'SOAT LIQ'!$A$87:$C$3416,3,FALSE)</f>
        <v>6</v>
      </c>
      <c r="F2899" t="s">
        <v>21632</v>
      </c>
    </row>
    <row r="2900" spans="1:6" x14ac:dyDescent="0.25">
      <c r="A2900" t="s">
        <v>7033</v>
      </c>
      <c r="B2900" s="100" t="s">
        <v>7343</v>
      </c>
      <c r="C2900" s="99" t="s">
        <v>7344</v>
      </c>
      <c r="D2900" s="124">
        <v>18102</v>
      </c>
      <c r="E2900" s="157">
        <f>VLOOKUP(D2900,'SOAT LIQ'!$A$87:$C$3416,3,FALSE)</f>
        <v>6</v>
      </c>
      <c r="F2900" t="s">
        <v>21632</v>
      </c>
    </row>
    <row r="2901" spans="1:6" x14ac:dyDescent="0.25">
      <c r="A2901" t="s">
        <v>5745</v>
      </c>
      <c r="B2901" s="100" t="s">
        <v>7345</v>
      </c>
      <c r="C2901" s="99" t="s">
        <v>7346</v>
      </c>
      <c r="D2901" s="124">
        <v>17303</v>
      </c>
      <c r="E2901" s="157">
        <f>VLOOKUP(D2901,'SOAT LIQ'!$A$87:$C$3416,3,FALSE)</f>
        <v>6</v>
      </c>
      <c r="F2901" t="s">
        <v>21632</v>
      </c>
    </row>
    <row r="2902" spans="1:6" x14ac:dyDescent="0.25">
      <c r="A2902" t="s">
        <v>4339</v>
      </c>
      <c r="B2902" s="100" t="s">
        <v>7345</v>
      </c>
      <c r="C2902" s="99" t="s">
        <v>7346</v>
      </c>
      <c r="D2902" s="124">
        <v>17303</v>
      </c>
      <c r="E2902" s="157">
        <f>VLOOKUP(D2902,'SOAT LIQ'!$A$87:$C$3416,3,FALSE)</f>
        <v>6</v>
      </c>
      <c r="F2902" t="s">
        <v>21632</v>
      </c>
    </row>
    <row r="2903" spans="1:6" x14ac:dyDescent="0.25">
      <c r="A2903" t="s">
        <v>5748</v>
      </c>
      <c r="B2903" s="100" t="s">
        <v>7345</v>
      </c>
      <c r="C2903" s="99" t="s">
        <v>7346</v>
      </c>
      <c r="D2903" s="124">
        <v>17303</v>
      </c>
      <c r="E2903" s="157">
        <f>VLOOKUP(D2903,'SOAT LIQ'!$A$87:$C$3416,3,FALSE)</f>
        <v>6</v>
      </c>
      <c r="F2903" t="s">
        <v>21632</v>
      </c>
    </row>
    <row r="2904" spans="1:6" x14ac:dyDescent="0.25">
      <c r="A2904" t="s">
        <v>7033</v>
      </c>
      <c r="B2904" s="100" t="s">
        <v>7345</v>
      </c>
      <c r="C2904" s="99" t="s">
        <v>7346</v>
      </c>
      <c r="D2904" s="124">
        <v>17303</v>
      </c>
      <c r="E2904" s="157">
        <f>VLOOKUP(D2904,'SOAT LIQ'!$A$87:$C$3416,3,FALSE)</f>
        <v>6</v>
      </c>
      <c r="F2904" t="s">
        <v>21632</v>
      </c>
    </row>
    <row r="2905" spans="1:6" x14ac:dyDescent="0.25">
      <c r="A2905" t="s">
        <v>5745</v>
      </c>
      <c r="B2905" s="100" t="s">
        <v>7347</v>
      </c>
      <c r="C2905" s="99" t="s">
        <v>7346</v>
      </c>
      <c r="D2905" s="124">
        <v>17303</v>
      </c>
      <c r="E2905" s="157">
        <f>VLOOKUP(D2905,'SOAT LIQ'!$A$87:$C$3416,3,FALSE)</f>
        <v>6</v>
      </c>
      <c r="F2905" t="s">
        <v>21632</v>
      </c>
    </row>
    <row r="2906" spans="1:6" x14ac:dyDescent="0.25">
      <c r="A2906" t="s">
        <v>4339</v>
      </c>
      <c r="B2906" s="100" t="s">
        <v>7347</v>
      </c>
      <c r="C2906" s="99" t="s">
        <v>7346</v>
      </c>
      <c r="D2906" s="124">
        <v>17303</v>
      </c>
      <c r="E2906" s="157">
        <f>VLOOKUP(D2906,'SOAT LIQ'!$A$87:$C$3416,3,FALSE)</f>
        <v>6</v>
      </c>
      <c r="F2906" t="s">
        <v>21632</v>
      </c>
    </row>
    <row r="2907" spans="1:6" x14ac:dyDescent="0.25">
      <c r="A2907" t="s">
        <v>5748</v>
      </c>
      <c r="B2907" s="100" t="s">
        <v>7347</v>
      </c>
      <c r="C2907" s="99" t="s">
        <v>7346</v>
      </c>
      <c r="D2907" s="124">
        <v>17303</v>
      </c>
      <c r="E2907" s="157">
        <f>VLOOKUP(D2907,'SOAT LIQ'!$A$87:$C$3416,3,FALSE)</f>
        <v>6</v>
      </c>
      <c r="F2907" t="s">
        <v>21632</v>
      </c>
    </row>
    <row r="2908" spans="1:6" x14ac:dyDescent="0.25">
      <c r="A2908" t="s">
        <v>7033</v>
      </c>
      <c r="B2908" s="100" t="s">
        <v>7347</v>
      </c>
      <c r="C2908" s="99" t="s">
        <v>7346</v>
      </c>
      <c r="D2908" s="124">
        <v>17303</v>
      </c>
      <c r="E2908" s="157">
        <f>VLOOKUP(D2908,'SOAT LIQ'!$A$87:$C$3416,3,FALSE)</f>
        <v>6</v>
      </c>
      <c r="F2908" t="s">
        <v>21632</v>
      </c>
    </row>
    <row r="2909" spans="1:6" x14ac:dyDescent="0.25">
      <c r="A2909" t="s">
        <v>5745</v>
      </c>
      <c r="B2909" s="100" t="s">
        <v>7348</v>
      </c>
      <c r="C2909" s="99" t="s">
        <v>7346</v>
      </c>
      <c r="D2909" s="124">
        <v>17303</v>
      </c>
      <c r="E2909" s="157">
        <f>VLOOKUP(D2909,'SOAT LIQ'!$A$87:$C$3416,3,FALSE)</f>
        <v>6</v>
      </c>
      <c r="F2909" t="s">
        <v>21632</v>
      </c>
    </row>
    <row r="2910" spans="1:6" x14ac:dyDescent="0.25">
      <c r="A2910" t="s">
        <v>4339</v>
      </c>
      <c r="B2910" s="100" t="s">
        <v>7348</v>
      </c>
      <c r="C2910" s="99" t="s">
        <v>7346</v>
      </c>
      <c r="D2910" s="124">
        <v>17303</v>
      </c>
      <c r="E2910" s="157">
        <f>VLOOKUP(D2910,'SOAT LIQ'!$A$87:$C$3416,3,FALSE)</f>
        <v>6</v>
      </c>
      <c r="F2910" t="s">
        <v>21632</v>
      </c>
    </row>
    <row r="2911" spans="1:6" x14ac:dyDescent="0.25">
      <c r="A2911" t="s">
        <v>5748</v>
      </c>
      <c r="B2911" s="100" t="s">
        <v>7348</v>
      </c>
      <c r="C2911" s="99" t="s">
        <v>7346</v>
      </c>
      <c r="D2911" s="124">
        <v>17303</v>
      </c>
      <c r="E2911" s="157">
        <f>VLOOKUP(D2911,'SOAT LIQ'!$A$87:$C$3416,3,FALSE)</f>
        <v>6</v>
      </c>
      <c r="F2911" t="s">
        <v>21632</v>
      </c>
    </row>
    <row r="2912" spans="1:6" x14ac:dyDescent="0.25">
      <c r="A2912" t="s">
        <v>7033</v>
      </c>
      <c r="B2912" s="100" t="s">
        <v>7348</v>
      </c>
      <c r="C2912" s="99" t="s">
        <v>7346</v>
      </c>
      <c r="D2912" s="124">
        <v>17303</v>
      </c>
      <c r="E2912" s="157">
        <f>VLOOKUP(D2912,'SOAT LIQ'!$A$87:$C$3416,3,FALSE)</f>
        <v>6</v>
      </c>
      <c r="F2912" t="s">
        <v>21632</v>
      </c>
    </row>
    <row r="2913" spans="1:6" x14ac:dyDescent="0.25">
      <c r="A2913" t="s">
        <v>5748</v>
      </c>
      <c r="B2913" s="100" t="s">
        <v>7349</v>
      </c>
      <c r="C2913" s="99" t="s">
        <v>7350</v>
      </c>
      <c r="D2913" s="124">
        <v>3642</v>
      </c>
      <c r="E2913" s="157">
        <f>VLOOKUP(D2913,'SOAT LIQ'!$A$87:$C$3416,3,FALSE)</f>
        <v>13</v>
      </c>
      <c r="F2913" t="s">
        <v>21632</v>
      </c>
    </row>
    <row r="2914" spans="1:6" x14ac:dyDescent="0.25">
      <c r="A2914" t="s">
        <v>5745</v>
      </c>
      <c r="B2914" s="100" t="s">
        <v>7349</v>
      </c>
      <c r="C2914" s="99" t="s">
        <v>7350</v>
      </c>
      <c r="D2914" s="124">
        <v>3642</v>
      </c>
      <c r="E2914" s="157">
        <f>VLOOKUP(D2914,'SOAT LIQ'!$A$87:$C$3416,3,FALSE)</f>
        <v>13</v>
      </c>
      <c r="F2914" t="s">
        <v>21632</v>
      </c>
    </row>
    <row r="2915" spans="1:6" x14ac:dyDescent="0.25">
      <c r="A2915" t="s">
        <v>5748</v>
      </c>
      <c r="B2915" s="100" t="s">
        <v>7351</v>
      </c>
      <c r="C2915" s="99" t="s">
        <v>7350</v>
      </c>
      <c r="D2915" s="124">
        <v>3642</v>
      </c>
      <c r="E2915" s="157">
        <f>VLOOKUP(D2915,'SOAT LIQ'!$A$87:$C$3416,3,FALSE)</f>
        <v>13</v>
      </c>
      <c r="F2915" t="s">
        <v>21632</v>
      </c>
    </row>
    <row r="2916" spans="1:6" x14ac:dyDescent="0.25">
      <c r="A2916" t="s">
        <v>5745</v>
      </c>
      <c r="B2916" s="100" t="s">
        <v>7351</v>
      </c>
      <c r="C2916" s="99" t="s">
        <v>7350</v>
      </c>
      <c r="D2916" s="124">
        <v>3642</v>
      </c>
      <c r="E2916" s="157">
        <f>VLOOKUP(D2916,'SOAT LIQ'!$A$87:$C$3416,3,FALSE)</f>
        <v>13</v>
      </c>
      <c r="F2916" t="s">
        <v>21632</v>
      </c>
    </row>
    <row r="2917" spans="1:6" x14ac:dyDescent="0.25">
      <c r="A2917" t="s">
        <v>5745</v>
      </c>
      <c r="B2917" s="100" t="s">
        <v>7352</v>
      </c>
      <c r="C2917" s="99" t="s">
        <v>7353</v>
      </c>
      <c r="D2917" s="124">
        <v>3645</v>
      </c>
      <c r="E2917" s="157">
        <f>VLOOKUP(D2917,'SOAT LIQ'!$A$87:$C$3416,3,FALSE)</f>
        <v>10</v>
      </c>
      <c r="F2917" t="s">
        <v>21632</v>
      </c>
    </row>
    <row r="2918" spans="1:6" x14ac:dyDescent="0.25">
      <c r="A2918" t="s">
        <v>7033</v>
      </c>
      <c r="B2918" s="100" t="s">
        <v>7352</v>
      </c>
      <c r="C2918" s="99" t="s">
        <v>7353</v>
      </c>
      <c r="D2918" s="124">
        <v>3645</v>
      </c>
      <c r="E2918" s="157">
        <f>VLOOKUP(D2918,'SOAT LIQ'!$A$87:$C$3416,3,FALSE)</f>
        <v>10</v>
      </c>
      <c r="F2918" t="s">
        <v>21632</v>
      </c>
    </row>
    <row r="2919" spans="1:6" x14ac:dyDescent="0.25">
      <c r="A2919" t="s">
        <v>5745</v>
      </c>
      <c r="B2919" s="100" t="s">
        <v>7354</v>
      </c>
      <c r="C2919" s="99" t="s">
        <v>7353</v>
      </c>
      <c r="D2919" s="124">
        <v>3645</v>
      </c>
      <c r="E2919" s="157">
        <f>VLOOKUP(D2919,'SOAT LIQ'!$A$87:$C$3416,3,FALSE)</f>
        <v>10</v>
      </c>
      <c r="F2919" t="s">
        <v>21632</v>
      </c>
    </row>
    <row r="2920" spans="1:6" x14ac:dyDescent="0.25">
      <c r="A2920" t="s">
        <v>7033</v>
      </c>
      <c r="B2920" s="100" t="s">
        <v>7354</v>
      </c>
      <c r="C2920" s="99" t="s">
        <v>7353</v>
      </c>
      <c r="D2920" s="124">
        <v>3645</v>
      </c>
      <c r="E2920" s="157">
        <f>VLOOKUP(D2920,'SOAT LIQ'!$A$87:$C$3416,3,FALSE)</f>
        <v>10</v>
      </c>
      <c r="F2920" t="s">
        <v>21632</v>
      </c>
    </row>
    <row r="2921" spans="1:6" x14ac:dyDescent="0.25">
      <c r="A2921" t="s">
        <v>5745</v>
      </c>
      <c r="B2921" s="100" t="s">
        <v>7355</v>
      </c>
      <c r="C2921" s="99" t="s">
        <v>7356</v>
      </c>
      <c r="D2921" s="124">
        <v>3646</v>
      </c>
      <c r="E2921" s="157">
        <f>VLOOKUP(D2921,'SOAT LIQ'!$A$87:$C$3416,3,FALSE)</f>
        <v>12</v>
      </c>
      <c r="F2921" t="s">
        <v>21632</v>
      </c>
    </row>
    <row r="2922" spans="1:6" x14ac:dyDescent="0.25">
      <c r="A2922" t="s">
        <v>5922</v>
      </c>
      <c r="B2922" s="100" t="s">
        <v>7355</v>
      </c>
      <c r="C2922" s="99" t="s">
        <v>7356</v>
      </c>
      <c r="D2922" s="124">
        <v>3646</v>
      </c>
      <c r="E2922" s="157">
        <f>VLOOKUP(D2922,'SOAT LIQ'!$A$87:$C$3416,3,FALSE)</f>
        <v>12</v>
      </c>
      <c r="F2922" t="s">
        <v>21632</v>
      </c>
    </row>
    <row r="2923" spans="1:6" x14ac:dyDescent="0.25">
      <c r="A2923" t="s">
        <v>5923</v>
      </c>
      <c r="B2923" s="100" t="s">
        <v>7355</v>
      </c>
      <c r="C2923" s="99" t="s">
        <v>7356</v>
      </c>
      <c r="D2923" s="124">
        <v>3646</v>
      </c>
      <c r="E2923" s="157">
        <f>VLOOKUP(D2923,'SOAT LIQ'!$A$87:$C$3416,3,FALSE)</f>
        <v>12</v>
      </c>
      <c r="F2923" t="s">
        <v>21632</v>
      </c>
    </row>
    <row r="2924" spans="1:6" x14ac:dyDescent="0.25">
      <c r="A2924" t="s">
        <v>7033</v>
      </c>
      <c r="B2924" s="100" t="s">
        <v>7355</v>
      </c>
      <c r="C2924" s="99" t="s">
        <v>7356</v>
      </c>
      <c r="D2924" s="124">
        <v>3646</v>
      </c>
      <c r="E2924" s="157">
        <f>VLOOKUP(D2924,'SOAT LIQ'!$A$87:$C$3416,3,FALSE)</f>
        <v>12</v>
      </c>
      <c r="F2924" t="s">
        <v>21632</v>
      </c>
    </row>
    <row r="2925" spans="1:6" x14ac:dyDescent="0.25">
      <c r="A2925" t="s">
        <v>5745</v>
      </c>
      <c r="B2925" s="100" t="s">
        <v>7357</v>
      </c>
      <c r="C2925" s="99" t="s">
        <v>7356</v>
      </c>
      <c r="D2925" s="124">
        <v>3646</v>
      </c>
      <c r="E2925" s="157">
        <f>VLOOKUP(D2925,'SOAT LIQ'!$A$87:$C$3416,3,FALSE)</f>
        <v>12</v>
      </c>
      <c r="F2925" t="s">
        <v>21632</v>
      </c>
    </row>
    <row r="2926" spans="1:6" x14ac:dyDescent="0.25">
      <c r="A2926" t="s">
        <v>5922</v>
      </c>
      <c r="B2926" s="100" t="s">
        <v>7357</v>
      </c>
      <c r="C2926" s="99" t="s">
        <v>7356</v>
      </c>
      <c r="D2926" s="124">
        <v>3646</v>
      </c>
      <c r="E2926" s="157">
        <f>VLOOKUP(D2926,'SOAT LIQ'!$A$87:$C$3416,3,FALSE)</f>
        <v>12</v>
      </c>
      <c r="F2926" t="s">
        <v>21632</v>
      </c>
    </row>
    <row r="2927" spans="1:6" x14ac:dyDescent="0.25">
      <c r="A2927" t="s">
        <v>5923</v>
      </c>
      <c r="B2927" s="100" t="s">
        <v>7357</v>
      </c>
      <c r="C2927" s="99" t="s">
        <v>7356</v>
      </c>
      <c r="D2927" s="124">
        <v>3646</v>
      </c>
      <c r="E2927" s="157">
        <f>VLOOKUP(D2927,'SOAT LIQ'!$A$87:$C$3416,3,FALSE)</f>
        <v>12</v>
      </c>
      <c r="F2927" t="s">
        <v>21632</v>
      </c>
    </row>
    <row r="2928" spans="1:6" x14ac:dyDescent="0.25">
      <c r="A2928" t="s">
        <v>7033</v>
      </c>
      <c r="B2928" s="100" t="s">
        <v>7357</v>
      </c>
      <c r="C2928" s="99" t="s">
        <v>7356</v>
      </c>
      <c r="D2928" s="124">
        <v>3646</v>
      </c>
      <c r="E2928" s="157">
        <f>VLOOKUP(D2928,'SOAT LIQ'!$A$87:$C$3416,3,FALSE)</f>
        <v>12</v>
      </c>
      <c r="F2928" t="s">
        <v>21632</v>
      </c>
    </row>
    <row r="2929" spans="1:6" x14ac:dyDescent="0.25">
      <c r="A2929" t="s">
        <v>5745</v>
      </c>
      <c r="B2929" s="100" t="s">
        <v>7358</v>
      </c>
      <c r="C2929" s="99" t="s">
        <v>7359</v>
      </c>
      <c r="D2929" s="124">
        <v>3642</v>
      </c>
      <c r="E2929" s="157">
        <f>VLOOKUP(D2929,'SOAT LIQ'!$A$87:$C$3416,3,FALSE)</f>
        <v>13</v>
      </c>
      <c r="F2929" t="s">
        <v>21632</v>
      </c>
    </row>
    <row r="2930" spans="1:6" x14ac:dyDescent="0.25">
      <c r="A2930" t="s">
        <v>5922</v>
      </c>
      <c r="B2930" s="100" t="s">
        <v>7358</v>
      </c>
      <c r="C2930" s="99" t="s">
        <v>7359</v>
      </c>
      <c r="D2930" s="124">
        <v>3642</v>
      </c>
      <c r="E2930" s="157">
        <f>VLOOKUP(D2930,'SOAT LIQ'!$A$87:$C$3416,3,FALSE)</f>
        <v>13</v>
      </c>
      <c r="F2930" t="s">
        <v>21632</v>
      </c>
    </row>
    <row r="2931" spans="1:6" x14ac:dyDescent="0.25">
      <c r="A2931" t="s">
        <v>5923</v>
      </c>
      <c r="B2931" s="100" t="s">
        <v>7358</v>
      </c>
      <c r="C2931" s="99" t="s">
        <v>7359</v>
      </c>
      <c r="D2931" s="124">
        <v>3642</v>
      </c>
      <c r="E2931" s="157">
        <f>VLOOKUP(D2931,'SOAT LIQ'!$A$87:$C$3416,3,FALSE)</f>
        <v>13</v>
      </c>
      <c r="F2931" t="s">
        <v>21632</v>
      </c>
    </row>
    <row r="2932" spans="1:6" x14ac:dyDescent="0.25">
      <c r="A2932" t="s">
        <v>5745</v>
      </c>
      <c r="B2932" s="100" t="s">
        <v>7360</v>
      </c>
      <c r="C2932" s="99" t="s">
        <v>7359</v>
      </c>
      <c r="D2932" s="124">
        <v>3642</v>
      </c>
      <c r="E2932" s="157">
        <f>VLOOKUP(D2932,'SOAT LIQ'!$A$87:$C$3416,3,FALSE)</f>
        <v>13</v>
      </c>
      <c r="F2932" t="s">
        <v>21632</v>
      </c>
    </row>
    <row r="2933" spans="1:6" x14ac:dyDescent="0.25">
      <c r="A2933" t="s">
        <v>5922</v>
      </c>
      <c r="B2933" s="100" t="s">
        <v>7360</v>
      </c>
      <c r="C2933" s="99" t="s">
        <v>7359</v>
      </c>
      <c r="D2933" s="124">
        <v>3642</v>
      </c>
      <c r="E2933" s="157">
        <f>VLOOKUP(D2933,'SOAT LIQ'!$A$87:$C$3416,3,FALSE)</f>
        <v>13</v>
      </c>
      <c r="F2933" t="s">
        <v>21632</v>
      </c>
    </row>
    <row r="2934" spans="1:6" x14ac:dyDescent="0.25">
      <c r="A2934" t="s">
        <v>5923</v>
      </c>
      <c r="B2934" s="100" t="s">
        <v>7360</v>
      </c>
      <c r="C2934" s="99" t="s">
        <v>7359</v>
      </c>
      <c r="D2934" s="124">
        <v>3642</v>
      </c>
      <c r="E2934" s="157">
        <f>VLOOKUP(D2934,'SOAT LIQ'!$A$87:$C$3416,3,FALSE)</f>
        <v>13</v>
      </c>
      <c r="F2934" t="s">
        <v>21632</v>
      </c>
    </row>
    <row r="2935" spans="1:6" x14ac:dyDescent="0.25">
      <c r="A2935" t="s">
        <v>5748</v>
      </c>
      <c r="B2935" s="100" t="s">
        <v>7361</v>
      </c>
      <c r="C2935" s="99" t="s">
        <v>7359</v>
      </c>
      <c r="D2935" s="124">
        <v>3642</v>
      </c>
      <c r="E2935" s="157">
        <f>VLOOKUP(D2935,'SOAT LIQ'!$A$87:$C$3416,3,FALSE)</f>
        <v>13</v>
      </c>
      <c r="F2935" t="s">
        <v>21632</v>
      </c>
    </row>
    <row r="2936" spans="1:6" x14ac:dyDescent="0.25">
      <c r="A2936" t="s">
        <v>5745</v>
      </c>
      <c r="B2936" s="100" t="s">
        <v>7361</v>
      </c>
      <c r="C2936" s="99" t="s">
        <v>7359</v>
      </c>
      <c r="D2936" s="124">
        <v>3642</v>
      </c>
      <c r="E2936" s="157">
        <f>VLOOKUP(D2936,'SOAT LIQ'!$A$87:$C$3416,3,FALSE)</f>
        <v>13</v>
      </c>
      <c r="F2936" t="s">
        <v>21632</v>
      </c>
    </row>
    <row r="2937" spans="1:6" x14ac:dyDescent="0.25">
      <c r="A2937" t="s">
        <v>5745</v>
      </c>
      <c r="B2937" s="100" t="s">
        <v>7362</v>
      </c>
      <c r="C2937" s="99" t="s">
        <v>7363</v>
      </c>
      <c r="D2937" s="124">
        <v>3646</v>
      </c>
      <c r="E2937" s="157">
        <f>VLOOKUP(D2937,'SOAT LIQ'!$A$87:$C$3416,3,FALSE)</f>
        <v>12</v>
      </c>
      <c r="F2937" t="s">
        <v>21632</v>
      </c>
    </row>
    <row r="2938" spans="1:6" x14ac:dyDescent="0.25">
      <c r="A2938" t="s">
        <v>5745</v>
      </c>
      <c r="B2938" s="100" t="s">
        <v>7364</v>
      </c>
      <c r="C2938" s="99" t="s">
        <v>7363</v>
      </c>
      <c r="D2938" s="124">
        <v>3646</v>
      </c>
      <c r="E2938" s="157">
        <f>VLOOKUP(D2938,'SOAT LIQ'!$A$87:$C$3416,3,FALSE)</f>
        <v>12</v>
      </c>
      <c r="F2938" t="s">
        <v>21632</v>
      </c>
    </row>
    <row r="2939" spans="1:6" x14ac:dyDescent="0.25">
      <c r="A2939" t="s">
        <v>5745</v>
      </c>
      <c r="B2939" s="100" t="s">
        <v>7365</v>
      </c>
      <c r="C2939" s="99" t="s">
        <v>6060</v>
      </c>
      <c r="D2939" s="124">
        <v>3632</v>
      </c>
      <c r="E2939" s="157">
        <f>VLOOKUP(D2939,'SOAT LIQ'!$A$87:$C$3416,3,FALSE)</f>
        <v>12</v>
      </c>
      <c r="F2939" t="s">
        <v>21632</v>
      </c>
    </row>
    <row r="2940" spans="1:6" x14ac:dyDescent="0.25">
      <c r="A2940" t="s">
        <v>7033</v>
      </c>
      <c r="B2940" s="100" t="s">
        <v>7365</v>
      </c>
      <c r="C2940" s="99" t="s">
        <v>6060</v>
      </c>
      <c r="D2940" s="124">
        <v>3632</v>
      </c>
      <c r="E2940" s="157">
        <f>VLOOKUP(D2940,'SOAT LIQ'!$A$87:$C$3416,3,FALSE)</f>
        <v>12</v>
      </c>
      <c r="F2940" t="s">
        <v>21632</v>
      </c>
    </row>
    <row r="2941" spans="1:6" x14ac:dyDescent="0.25">
      <c r="A2941" t="s">
        <v>5745</v>
      </c>
      <c r="B2941" s="100" t="s">
        <v>7366</v>
      </c>
      <c r="C2941" s="99" t="s">
        <v>7367</v>
      </c>
      <c r="D2941" s="124">
        <v>3670</v>
      </c>
      <c r="E2941" s="157">
        <f>VLOOKUP(D2941,'SOAT LIQ'!$A$87:$C$3416,3,FALSE)</f>
        <v>3</v>
      </c>
      <c r="F2941" t="s">
        <v>21632</v>
      </c>
    </row>
    <row r="2942" spans="1:6" x14ac:dyDescent="0.25">
      <c r="A2942" t="s">
        <v>5748</v>
      </c>
      <c r="B2942" s="100" t="s">
        <v>7366</v>
      </c>
      <c r="C2942" s="99" t="s">
        <v>7367</v>
      </c>
      <c r="D2942" s="124">
        <v>3670</v>
      </c>
      <c r="E2942" s="157">
        <f>VLOOKUP(D2942,'SOAT LIQ'!$A$87:$C$3416,3,FALSE)</f>
        <v>3</v>
      </c>
      <c r="F2942" t="s">
        <v>21632</v>
      </c>
    </row>
    <row r="2943" spans="1:6" x14ac:dyDescent="0.25">
      <c r="A2943" t="s">
        <v>5745</v>
      </c>
      <c r="B2943" s="100" t="s">
        <v>7368</v>
      </c>
      <c r="C2943" s="99" t="s">
        <v>7369</v>
      </c>
      <c r="D2943" s="124">
        <v>3670</v>
      </c>
      <c r="E2943" s="157">
        <f>VLOOKUP(D2943,'SOAT LIQ'!$A$87:$C$3416,3,FALSE)</f>
        <v>3</v>
      </c>
      <c r="F2943" t="s">
        <v>21632</v>
      </c>
    </row>
    <row r="2944" spans="1:6" x14ac:dyDescent="0.25">
      <c r="A2944" t="s">
        <v>5748</v>
      </c>
      <c r="B2944" s="100" t="s">
        <v>7368</v>
      </c>
      <c r="C2944" s="99" t="s">
        <v>7369</v>
      </c>
      <c r="D2944" s="124">
        <v>3670</v>
      </c>
      <c r="E2944" s="157">
        <f>VLOOKUP(D2944,'SOAT LIQ'!$A$87:$C$3416,3,FALSE)</f>
        <v>3</v>
      </c>
      <c r="F2944" t="s">
        <v>21632</v>
      </c>
    </row>
    <row r="2945" spans="1:6" x14ac:dyDescent="0.25">
      <c r="A2945" t="s">
        <v>7033</v>
      </c>
      <c r="B2945" s="100" t="s">
        <v>7368</v>
      </c>
      <c r="C2945" s="99" t="s">
        <v>7369</v>
      </c>
      <c r="D2945" s="124">
        <v>3670</v>
      </c>
      <c r="E2945" s="157">
        <f>VLOOKUP(D2945,'SOAT LIQ'!$A$87:$C$3416,3,FALSE)</f>
        <v>3</v>
      </c>
      <c r="F2945" t="s">
        <v>21632</v>
      </c>
    </row>
    <row r="2946" spans="1:6" x14ac:dyDescent="0.25">
      <c r="A2946" t="s">
        <v>5745</v>
      </c>
      <c r="B2946" s="100" t="s">
        <v>7370</v>
      </c>
      <c r="C2946" s="99" t="s">
        <v>7369</v>
      </c>
      <c r="D2946" s="124">
        <v>3670</v>
      </c>
      <c r="E2946" s="157">
        <f>VLOOKUP(D2946,'SOAT LIQ'!$A$87:$C$3416,3,FALSE)</f>
        <v>3</v>
      </c>
      <c r="F2946" t="s">
        <v>21632</v>
      </c>
    </row>
    <row r="2947" spans="1:6" x14ac:dyDescent="0.25">
      <c r="A2947" t="s">
        <v>5748</v>
      </c>
      <c r="B2947" s="100" t="s">
        <v>7370</v>
      </c>
      <c r="C2947" s="99" t="s">
        <v>7369</v>
      </c>
      <c r="D2947" s="124">
        <v>3670</v>
      </c>
      <c r="E2947" s="157">
        <f>VLOOKUP(D2947,'SOAT LIQ'!$A$87:$C$3416,3,FALSE)</f>
        <v>3</v>
      </c>
      <c r="F2947" t="s">
        <v>21632</v>
      </c>
    </row>
    <row r="2948" spans="1:6" x14ac:dyDescent="0.25">
      <c r="A2948" t="s">
        <v>7033</v>
      </c>
      <c r="B2948" s="100" t="s">
        <v>7370</v>
      </c>
      <c r="C2948" s="99" t="s">
        <v>7369</v>
      </c>
      <c r="D2948" s="124">
        <v>3670</v>
      </c>
      <c r="E2948" s="157">
        <f>VLOOKUP(D2948,'SOAT LIQ'!$A$87:$C$3416,3,FALSE)</f>
        <v>3</v>
      </c>
      <c r="F2948" t="s">
        <v>21632</v>
      </c>
    </row>
    <row r="2949" spans="1:6" x14ac:dyDescent="0.25">
      <c r="A2949" t="s">
        <v>5745</v>
      </c>
      <c r="B2949" s="100" t="s">
        <v>7371</v>
      </c>
      <c r="C2949" s="99" t="s">
        <v>7372</v>
      </c>
      <c r="D2949" s="124">
        <v>3661</v>
      </c>
      <c r="E2949" s="157">
        <f>VLOOKUP(D2949,'SOAT LIQ'!$A$87:$C$3416,3,FALSE)</f>
        <v>10</v>
      </c>
      <c r="F2949" t="s">
        <v>21632</v>
      </c>
    </row>
    <row r="2950" spans="1:6" x14ac:dyDescent="0.25">
      <c r="A2950" t="s">
        <v>5745</v>
      </c>
      <c r="B2950" s="100" t="s">
        <v>7373</v>
      </c>
      <c r="C2950" s="99" t="s">
        <v>7372</v>
      </c>
      <c r="D2950" s="124">
        <v>3661</v>
      </c>
      <c r="E2950" s="157">
        <f>VLOOKUP(D2950,'SOAT LIQ'!$A$87:$C$3416,3,FALSE)</f>
        <v>10</v>
      </c>
      <c r="F2950" t="s">
        <v>21632</v>
      </c>
    </row>
    <row r="2951" spans="1:6" x14ac:dyDescent="0.25">
      <c r="A2951" t="s">
        <v>5745</v>
      </c>
      <c r="B2951" s="100" t="s">
        <v>7374</v>
      </c>
      <c r="C2951" s="99" t="s">
        <v>7375</v>
      </c>
      <c r="D2951" s="124">
        <v>3661</v>
      </c>
      <c r="E2951" s="157">
        <f>VLOOKUP(D2951,'SOAT LIQ'!$A$87:$C$3416,3,FALSE)</f>
        <v>10</v>
      </c>
      <c r="F2951" t="s">
        <v>21632</v>
      </c>
    </row>
    <row r="2952" spans="1:6" x14ac:dyDescent="0.25">
      <c r="A2952" t="s">
        <v>5745</v>
      </c>
      <c r="B2952" s="100" t="s">
        <v>7376</v>
      </c>
      <c r="C2952" s="99" t="s">
        <v>7375</v>
      </c>
      <c r="D2952" s="124">
        <v>3661</v>
      </c>
      <c r="E2952" s="157">
        <f>VLOOKUP(D2952,'SOAT LIQ'!$A$87:$C$3416,3,FALSE)</f>
        <v>10</v>
      </c>
      <c r="F2952" t="s">
        <v>21632</v>
      </c>
    </row>
    <row r="2953" spans="1:6" x14ac:dyDescent="0.25">
      <c r="A2953" t="s">
        <v>5748</v>
      </c>
      <c r="B2953" s="100" t="s">
        <v>7377</v>
      </c>
      <c r="C2953" s="99" t="s">
        <v>7378</v>
      </c>
      <c r="D2953" s="124">
        <v>3643</v>
      </c>
      <c r="E2953" s="157">
        <f>VLOOKUP(D2953,'SOAT LIQ'!$A$87:$C$3416,3,FALSE)</f>
        <v>10</v>
      </c>
      <c r="F2953" t="s">
        <v>21632</v>
      </c>
    </row>
    <row r="2954" spans="1:6" x14ac:dyDescent="0.25">
      <c r="A2954" t="s">
        <v>5745</v>
      </c>
      <c r="B2954" s="100" t="s">
        <v>7377</v>
      </c>
      <c r="C2954" s="99" t="s">
        <v>7378</v>
      </c>
      <c r="D2954" s="124">
        <v>3643</v>
      </c>
      <c r="E2954" s="157">
        <f>VLOOKUP(D2954,'SOAT LIQ'!$A$87:$C$3416,3,FALSE)</f>
        <v>10</v>
      </c>
      <c r="F2954" t="s">
        <v>21632</v>
      </c>
    </row>
    <row r="2955" spans="1:6" x14ac:dyDescent="0.25">
      <c r="A2955" t="s">
        <v>5748</v>
      </c>
      <c r="B2955" s="100" t="s">
        <v>7379</v>
      </c>
      <c r="C2955" s="99" t="s">
        <v>7380</v>
      </c>
      <c r="D2955" s="124">
        <v>3671</v>
      </c>
      <c r="E2955" s="157">
        <f>VLOOKUP(D2955,'SOAT LIQ'!$A$87:$C$3416,3,FALSE)</f>
        <v>6</v>
      </c>
      <c r="F2955" t="s">
        <v>21632</v>
      </c>
    </row>
    <row r="2956" spans="1:6" x14ac:dyDescent="0.25">
      <c r="A2956" t="s">
        <v>5745</v>
      </c>
      <c r="B2956" s="100" t="s">
        <v>7379</v>
      </c>
      <c r="C2956" s="99" t="s">
        <v>7380</v>
      </c>
      <c r="D2956" s="124">
        <v>3671</v>
      </c>
      <c r="E2956" s="157">
        <f>VLOOKUP(D2956,'SOAT LIQ'!$A$87:$C$3416,3,FALSE)</f>
        <v>6</v>
      </c>
      <c r="F2956" t="s">
        <v>21632</v>
      </c>
    </row>
    <row r="2957" spans="1:6" x14ac:dyDescent="0.25">
      <c r="A2957" t="s">
        <v>5748</v>
      </c>
      <c r="B2957" s="100" t="s">
        <v>7381</v>
      </c>
      <c r="C2957" s="99" t="s">
        <v>7380</v>
      </c>
      <c r="D2957" s="124">
        <v>3671</v>
      </c>
      <c r="E2957" s="157">
        <f>VLOOKUP(D2957,'SOAT LIQ'!$A$87:$C$3416,3,FALSE)</f>
        <v>6</v>
      </c>
      <c r="F2957" t="s">
        <v>21632</v>
      </c>
    </row>
    <row r="2958" spans="1:6" x14ac:dyDescent="0.25">
      <c r="A2958" t="s">
        <v>5745</v>
      </c>
      <c r="B2958" s="100" t="s">
        <v>7381</v>
      </c>
      <c r="C2958" s="99" t="s">
        <v>7380</v>
      </c>
      <c r="D2958" s="124">
        <v>3671</v>
      </c>
      <c r="E2958" s="157">
        <f>VLOOKUP(D2958,'SOAT LIQ'!$A$87:$C$3416,3,FALSE)</f>
        <v>6</v>
      </c>
      <c r="F2958" t="s">
        <v>21632</v>
      </c>
    </row>
    <row r="2959" spans="1:6" x14ac:dyDescent="0.25">
      <c r="A2959" t="s">
        <v>5745</v>
      </c>
      <c r="B2959" s="100" t="s">
        <v>7383</v>
      </c>
      <c r="C2959" s="99" t="s">
        <v>7382</v>
      </c>
      <c r="D2959" s="124">
        <v>16240</v>
      </c>
      <c r="E2959" s="157">
        <f>VLOOKUP(D2959,'SOAT LIQ'!$A$87:$C$3416,3,FALSE)</f>
        <v>11</v>
      </c>
      <c r="F2959" t="s">
        <v>21632</v>
      </c>
    </row>
    <row r="2960" spans="1:6" x14ac:dyDescent="0.25">
      <c r="A2960" t="s">
        <v>5748</v>
      </c>
      <c r="B2960" s="100" t="s">
        <v>7383</v>
      </c>
      <c r="C2960" s="99" t="s">
        <v>7382</v>
      </c>
      <c r="D2960" s="124">
        <v>16240</v>
      </c>
      <c r="E2960" s="157">
        <f>VLOOKUP(D2960,'SOAT LIQ'!$A$87:$C$3416,3,FALSE)</f>
        <v>11</v>
      </c>
      <c r="F2960" t="s">
        <v>21632</v>
      </c>
    </row>
    <row r="2961" spans="1:6" x14ac:dyDescent="0.25">
      <c r="A2961" t="s">
        <v>4339</v>
      </c>
      <c r="B2961" s="100" t="s">
        <v>7383</v>
      </c>
      <c r="C2961" s="99" t="s">
        <v>7382</v>
      </c>
      <c r="D2961" s="124">
        <v>16240</v>
      </c>
      <c r="E2961" s="157">
        <f>VLOOKUP(D2961,'SOAT LIQ'!$A$87:$C$3416,3,FALSE)</f>
        <v>11</v>
      </c>
      <c r="F2961" t="s">
        <v>21632</v>
      </c>
    </row>
    <row r="2962" spans="1:6" x14ac:dyDescent="0.25">
      <c r="A2962" t="s">
        <v>5809</v>
      </c>
      <c r="B2962" s="100" t="s">
        <v>7383</v>
      </c>
      <c r="C2962" s="99" t="s">
        <v>7382</v>
      </c>
      <c r="D2962" s="124">
        <v>16240</v>
      </c>
      <c r="E2962" s="157">
        <f>VLOOKUP(D2962,'SOAT LIQ'!$A$87:$C$3416,3,FALSE)</f>
        <v>11</v>
      </c>
      <c r="F2962" t="s">
        <v>21632</v>
      </c>
    </row>
    <row r="2963" spans="1:6" x14ac:dyDescent="0.25">
      <c r="A2963" t="s">
        <v>5750</v>
      </c>
      <c r="B2963" s="100" t="s">
        <v>7384</v>
      </c>
      <c r="C2963" s="99" t="s">
        <v>7382</v>
      </c>
      <c r="D2963" s="124">
        <v>16240</v>
      </c>
      <c r="E2963" s="157">
        <f>VLOOKUP(D2963,'SOAT LIQ'!$A$87:$C$3416,3,FALSE)</f>
        <v>11</v>
      </c>
      <c r="F2963" t="s">
        <v>21632</v>
      </c>
    </row>
    <row r="2964" spans="1:6" x14ac:dyDescent="0.25">
      <c r="A2964" t="s">
        <v>5809</v>
      </c>
      <c r="B2964" s="100" t="s">
        <v>7384</v>
      </c>
      <c r="C2964" s="99" t="s">
        <v>7382</v>
      </c>
      <c r="D2964" s="124">
        <v>16240</v>
      </c>
      <c r="E2964" s="157">
        <f>VLOOKUP(D2964,'SOAT LIQ'!$A$87:$C$3416,3,FALSE)</f>
        <v>11</v>
      </c>
      <c r="F2964" t="s">
        <v>21632</v>
      </c>
    </row>
    <row r="2965" spans="1:6" x14ac:dyDescent="0.25">
      <c r="A2965" t="s">
        <v>4339</v>
      </c>
      <c r="B2965" s="100" t="s">
        <v>7384</v>
      </c>
      <c r="C2965" s="99" t="s">
        <v>7382</v>
      </c>
      <c r="D2965" s="124">
        <v>16240</v>
      </c>
      <c r="E2965" s="157">
        <f>VLOOKUP(D2965,'SOAT LIQ'!$A$87:$C$3416,3,FALSE)</f>
        <v>11</v>
      </c>
      <c r="F2965" t="s">
        <v>21632</v>
      </c>
    </row>
    <row r="2966" spans="1:6" x14ac:dyDescent="0.25">
      <c r="A2966" t="s">
        <v>5745</v>
      </c>
      <c r="B2966" s="100" t="s">
        <v>7384</v>
      </c>
      <c r="C2966" s="99" t="s">
        <v>7382</v>
      </c>
      <c r="D2966" s="124">
        <v>16240</v>
      </c>
      <c r="E2966" s="157">
        <f>VLOOKUP(D2966,'SOAT LIQ'!$A$87:$C$3416,3,FALSE)</f>
        <v>11</v>
      </c>
      <c r="F2966" t="s">
        <v>21632</v>
      </c>
    </row>
    <row r="2967" spans="1:6" x14ac:dyDescent="0.25">
      <c r="A2967" t="s">
        <v>5809</v>
      </c>
      <c r="B2967" s="100" t="s">
        <v>7386</v>
      </c>
      <c r="C2967" s="99" t="s">
        <v>7385</v>
      </c>
      <c r="D2967" s="124">
        <v>3660</v>
      </c>
      <c r="E2967" s="157">
        <f>VLOOKUP(D2967,'SOAT LIQ'!$A$87:$C$3416,3,FALSE)</f>
        <v>10</v>
      </c>
      <c r="F2967" t="s">
        <v>21632</v>
      </c>
    </row>
    <row r="2968" spans="1:6" x14ac:dyDescent="0.25">
      <c r="A2968" t="s">
        <v>5748</v>
      </c>
      <c r="B2968" s="100" t="s">
        <v>7386</v>
      </c>
      <c r="C2968" s="99" t="s">
        <v>7385</v>
      </c>
      <c r="D2968" s="124">
        <v>3660</v>
      </c>
      <c r="E2968" s="157">
        <f>VLOOKUP(D2968,'SOAT LIQ'!$A$87:$C$3416,3,FALSE)</f>
        <v>10</v>
      </c>
      <c r="F2968" t="s">
        <v>21632</v>
      </c>
    </row>
    <row r="2969" spans="1:6" x14ac:dyDescent="0.25">
      <c r="A2969" t="s">
        <v>4339</v>
      </c>
      <c r="B2969" s="100" t="s">
        <v>7386</v>
      </c>
      <c r="C2969" s="99" t="s">
        <v>7385</v>
      </c>
      <c r="D2969" s="124">
        <v>3660</v>
      </c>
      <c r="E2969" s="157">
        <f>VLOOKUP(D2969,'SOAT LIQ'!$A$87:$C$3416,3,FALSE)</f>
        <v>10</v>
      </c>
      <c r="F2969" t="s">
        <v>21632</v>
      </c>
    </row>
    <row r="2970" spans="1:6" x14ac:dyDescent="0.25">
      <c r="A2970" t="s">
        <v>5745</v>
      </c>
      <c r="B2970" s="100" t="s">
        <v>7386</v>
      </c>
      <c r="C2970" s="99" t="s">
        <v>7385</v>
      </c>
      <c r="D2970" s="124">
        <v>3660</v>
      </c>
      <c r="E2970" s="157">
        <f>VLOOKUP(D2970,'SOAT LIQ'!$A$87:$C$3416,3,FALSE)</f>
        <v>10</v>
      </c>
      <c r="F2970" t="s">
        <v>21632</v>
      </c>
    </row>
    <row r="2971" spans="1:6" x14ac:dyDescent="0.25">
      <c r="A2971" t="s">
        <v>5031</v>
      </c>
      <c r="B2971" s="100" t="s">
        <v>7386</v>
      </c>
      <c r="C2971" s="99" t="s">
        <v>7385</v>
      </c>
      <c r="D2971" s="124">
        <v>3660</v>
      </c>
      <c r="E2971" s="157">
        <f>VLOOKUP(D2971,'SOAT LIQ'!$A$87:$C$3416,3,FALSE)</f>
        <v>10</v>
      </c>
      <c r="F2971" t="s">
        <v>21632</v>
      </c>
    </row>
    <row r="2972" spans="1:6" x14ac:dyDescent="0.25">
      <c r="A2972" t="s">
        <v>5809</v>
      </c>
      <c r="B2972" s="100" t="s">
        <v>7388</v>
      </c>
      <c r="C2972" s="99" t="s">
        <v>7387</v>
      </c>
      <c r="D2972" s="124">
        <v>3645</v>
      </c>
      <c r="E2972" s="157">
        <f>VLOOKUP(D2972,'SOAT LIQ'!$A$87:$C$3416,3,FALSE)</f>
        <v>10</v>
      </c>
      <c r="F2972" t="s">
        <v>21632</v>
      </c>
    </row>
    <row r="2973" spans="1:6" x14ac:dyDescent="0.25">
      <c r="A2973" t="s">
        <v>5748</v>
      </c>
      <c r="B2973" s="100" t="s">
        <v>7388</v>
      </c>
      <c r="C2973" s="99" t="s">
        <v>7387</v>
      </c>
      <c r="D2973" s="124">
        <v>3645</v>
      </c>
      <c r="E2973" s="157">
        <f>VLOOKUP(D2973,'SOAT LIQ'!$A$87:$C$3416,3,FALSE)</f>
        <v>10</v>
      </c>
      <c r="F2973" t="s">
        <v>21632</v>
      </c>
    </row>
    <row r="2974" spans="1:6" x14ac:dyDescent="0.25">
      <c r="A2974" t="s">
        <v>5745</v>
      </c>
      <c r="B2974" s="100" t="s">
        <v>7388</v>
      </c>
      <c r="C2974" s="99" t="s">
        <v>7387</v>
      </c>
      <c r="D2974" s="124">
        <v>3645</v>
      </c>
      <c r="E2974" s="157">
        <f>VLOOKUP(D2974,'SOAT LIQ'!$A$87:$C$3416,3,FALSE)</f>
        <v>10</v>
      </c>
      <c r="F2974" t="s">
        <v>21632</v>
      </c>
    </row>
    <row r="2975" spans="1:6" x14ac:dyDescent="0.25">
      <c r="A2975" t="s">
        <v>5748</v>
      </c>
      <c r="B2975" s="100" t="s">
        <v>4947</v>
      </c>
      <c r="C2975" s="99" t="s">
        <v>7389</v>
      </c>
      <c r="D2975" s="124">
        <v>16240</v>
      </c>
      <c r="E2975" s="157">
        <f>VLOOKUP(D2975,'SOAT LIQ'!$A$87:$C$3416,3,FALSE)</f>
        <v>11</v>
      </c>
      <c r="F2975" t="s">
        <v>21632</v>
      </c>
    </row>
    <row r="2976" spans="1:6" x14ac:dyDescent="0.25">
      <c r="A2976" t="s">
        <v>5745</v>
      </c>
      <c r="B2976" s="100" t="s">
        <v>4947</v>
      </c>
      <c r="C2976" s="99" t="s">
        <v>7389</v>
      </c>
      <c r="D2976" s="124">
        <v>16240</v>
      </c>
      <c r="E2976" s="157">
        <f>VLOOKUP(D2976,'SOAT LIQ'!$A$87:$C$3416,3,FALSE)</f>
        <v>11</v>
      </c>
      <c r="F2976" t="s">
        <v>21632</v>
      </c>
    </row>
    <row r="2977" spans="1:6" x14ac:dyDescent="0.25">
      <c r="A2977" t="s">
        <v>5748</v>
      </c>
      <c r="B2977" s="100" t="s">
        <v>4948</v>
      </c>
      <c r="C2977" s="99" t="s">
        <v>7390</v>
      </c>
      <c r="D2977" s="124">
        <v>16240</v>
      </c>
      <c r="E2977" s="157">
        <f>VLOOKUP(D2977,'SOAT LIQ'!$A$87:$C$3416,3,FALSE)</f>
        <v>11</v>
      </c>
      <c r="F2977" t="s">
        <v>21632</v>
      </c>
    </row>
    <row r="2978" spans="1:6" x14ac:dyDescent="0.25">
      <c r="A2978" t="s">
        <v>5745</v>
      </c>
      <c r="B2978" s="100" t="s">
        <v>4948</v>
      </c>
      <c r="C2978" s="99" t="s">
        <v>7390</v>
      </c>
      <c r="D2978" s="124">
        <v>16240</v>
      </c>
      <c r="E2978" s="157">
        <f>VLOOKUP(D2978,'SOAT LIQ'!$A$87:$C$3416,3,FALSE)</f>
        <v>11</v>
      </c>
      <c r="F2978" t="s">
        <v>21632</v>
      </c>
    </row>
    <row r="2979" spans="1:6" x14ac:dyDescent="0.25">
      <c r="A2979" t="s">
        <v>5773</v>
      </c>
      <c r="B2979" s="100" t="s">
        <v>4948</v>
      </c>
      <c r="C2979" s="99" t="s">
        <v>7390</v>
      </c>
      <c r="D2979" s="124">
        <v>16240</v>
      </c>
      <c r="E2979" s="157">
        <f>VLOOKUP(D2979,'SOAT LIQ'!$A$87:$C$3416,3,FALSE)</f>
        <v>11</v>
      </c>
      <c r="F2979" t="s">
        <v>21632</v>
      </c>
    </row>
    <row r="2980" spans="1:6" x14ac:dyDescent="0.25">
      <c r="A2980" t="s">
        <v>5748</v>
      </c>
      <c r="B2980" s="100" t="s">
        <v>4949</v>
      </c>
      <c r="C2980" s="99" t="s">
        <v>7391</v>
      </c>
      <c r="D2980" s="124">
        <v>16240</v>
      </c>
      <c r="E2980" s="157">
        <f>VLOOKUP(D2980,'SOAT LIQ'!$A$87:$C$3416,3,FALSE)</f>
        <v>11</v>
      </c>
      <c r="F2980" t="s">
        <v>21632</v>
      </c>
    </row>
    <row r="2981" spans="1:6" x14ac:dyDescent="0.25">
      <c r="A2981" t="s">
        <v>5745</v>
      </c>
      <c r="B2981" s="100" t="s">
        <v>4949</v>
      </c>
      <c r="C2981" s="99" t="s">
        <v>7391</v>
      </c>
      <c r="D2981" s="124">
        <v>16240</v>
      </c>
      <c r="E2981" s="157">
        <f>VLOOKUP(D2981,'SOAT LIQ'!$A$87:$C$3416,3,FALSE)</f>
        <v>11</v>
      </c>
      <c r="F2981" t="s">
        <v>21632</v>
      </c>
    </row>
    <row r="2982" spans="1:6" x14ac:dyDescent="0.25">
      <c r="A2982" t="s">
        <v>5748</v>
      </c>
      <c r="B2982" s="100" t="s">
        <v>4950</v>
      </c>
      <c r="C2982" s="99" t="s">
        <v>7392</v>
      </c>
      <c r="D2982" s="124">
        <v>16240</v>
      </c>
      <c r="E2982" s="157">
        <f>VLOOKUP(D2982,'SOAT LIQ'!$A$87:$C$3416,3,FALSE)</f>
        <v>11</v>
      </c>
      <c r="F2982" t="s">
        <v>21632</v>
      </c>
    </row>
    <row r="2983" spans="1:6" x14ac:dyDescent="0.25">
      <c r="A2983" t="s">
        <v>5745</v>
      </c>
      <c r="B2983" s="100" t="s">
        <v>4950</v>
      </c>
      <c r="C2983" s="99" t="s">
        <v>7392</v>
      </c>
      <c r="D2983" s="124">
        <v>16240</v>
      </c>
      <c r="E2983" s="157">
        <f>VLOOKUP(D2983,'SOAT LIQ'!$A$87:$C$3416,3,FALSE)</f>
        <v>11</v>
      </c>
      <c r="F2983" t="s">
        <v>21632</v>
      </c>
    </row>
    <row r="2984" spans="1:6" x14ac:dyDescent="0.25">
      <c r="A2984" t="s">
        <v>5748</v>
      </c>
      <c r="B2984" s="100" t="s">
        <v>7393</v>
      </c>
      <c r="C2984" s="99" t="s">
        <v>7392</v>
      </c>
      <c r="D2984" s="124">
        <v>16240</v>
      </c>
      <c r="E2984" s="157">
        <f>VLOOKUP(D2984,'SOAT LIQ'!$A$87:$C$3416,3,FALSE)</f>
        <v>11</v>
      </c>
      <c r="F2984" t="s">
        <v>21632</v>
      </c>
    </row>
    <row r="2985" spans="1:6" x14ac:dyDescent="0.25">
      <c r="A2985" t="s">
        <v>5745</v>
      </c>
      <c r="B2985" s="100" t="s">
        <v>7393</v>
      </c>
      <c r="C2985" s="99" t="s">
        <v>7392</v>
      </c>
      <c r="D2985" s="124">
        <v>16240</v>
      </c>
      <c r="E2985" s="157">
        <f>VLOOKUP(D2985,'SOAT LIQ'!$A$87:$C$3416,3,FALSE)</f>
        <v>11</v>
      </c>
      <c r="F2985" t="s">
        <v>21632</v>
      </c>
    </row>
    <row r="2986" spans="1:6" x14ac:dyDescent="0.25">
      <c r="A2986" t="s">
        <v>5748</v>
      </c>
      <c r="B2986" s="100" t="s">
        <v>7394</v>
      </c>
      <c r="C2986" s="99" t="s">
        <v>7392</v>
      </c>
      <c r="D2986" s="124">
        <v>16240</v>
      </c>
      <c r="E2986" s="157">
        <f>VLOOKUP(D2986,'SOAT LIQ'!$A$87:$C$3416,3,FALSE)</f>
        <v>11</v>
      </c>
      <c r="F2986" t="s">
        <v>21632</v>
      </c>
    </row>
    <row r="2987" spans="1:6" x14ac:dyDescent="0.25">
      <c r="A2987" t="s">
        <v>5745</v>
      </c>
      <c r="B2987" s="100" t="s">
        <v>7394</v>
      </c>
      <c r="C2987" s="99" t="s">
        <v>7392</v>
      </c>
      <c r="D2987" s="124">
        <v>16240</v>
      </c>
      <c r="E2987" s="157">
        <f>VLOOKUP(D2987,'SOAT LIQ'!$A$87:$C$3416,3,FALSE)</f>
        <v>11</v>
      </c>
      <c r="F2987" t="s">
        <v>21632</v>
      </c>
    </row>
    <row r="2988" spans="1:6" x14ac:dyDescent="0.25">
      <c r="A2988" t="s">
        <v>5748</v>
      </c>
      <c r="B2988" s="100" t="s">
        <v>7395</v>
      </c>
      <c r="C2988" s="99" t="s">
        <v>7392</v>
      </c>
      <c r="D2988" s="124">
        <v>16240</v>
      </c>
      <c r="E2988" s="157">
        <f>VLOOKUP(D2988,'SOAT LIQ'!$A$87:$C$3416,3,FALSE)</f>
        <v>11</v>
      </c>
      <c r="F2988" t="s">
        <v>21632</v>
      </c>
    </row>
    <row r="2989" spans="1:6" x14ac:dyDescent="0.25">
      <c r="A2989" t="s">
        <v>5745</v>
      </c>
      <c r="B2989" s="100" t="s">
        <v>7395</v>
      </c>
      <c r="C2989" s="99" t="s">
        <v>7392</v>
      </c>
      <c r="D2989" s="124">
        <v>16240</v>
      </c>
      <c r="E2989" s="157">
        <f>VLOOKUP(D2989,'SOAT LIQ'!$A$87:$C$3416,3,FALSE)</f>
        <v>11</v>
      </c>
      <c r="F2989" t="s">
        <v>21632</v>
      </c>
    </row>
    <row r="2990" spans="1:6" x14ac:dyDescent="0.25">
      <c r="A2990" t="s">
        <v>5748</v>
      </c>
      <c r="B2990" s="100" t="s">
        <v>7396</v>
      </c>
      <c r="C2990" s="99" t="s">
        <v>7392</v>
      </c>
      <c r="D2990" s="124">
        <v>16240</v>
      </c>
      <c r="E2990" s="157">
        <f>VLOOKUP(D2990,'SOAT LIQ'!$A$87:$C$3416,3,FALSE)</f>
        <v>11</v>
      </c>
      <c r="F2990" t="s">
        <v>21632</v>
      </c>
    </row>
    <row r="2991" spans="1:6" x14ac:dyDescent="0.25">
      <c r="A2991" t="s">
        <v>5745</v>
      </c>
      <c r="B2991" s="100" t="s">
        <v>7396</v>
      </c>
      <c r="C2991" s="99" t="s">
        <v>7392</v>
      </c>
      <c r="D2991" s="124">
        <v>16240</v>
      </c>
      <c r="E2991" s="157">
        <f>VLOOKUP(D2991,'SOAT LIQ'!$A$87:$C$3416,3,FALSE)</f>
        <v>11</v>
      </c>
      <c r="F2991" t="s">
        <v>21632</v>
      </c>
    </row>
    <row r="2992" spans="1:6" x14ac:dyDescent="0.25">
      <c r="A2992" t="s">
        <v>5748</v>
      </c>
      <c r="B2992" s="100" t="s">
        <v>7397</v>
      </c>
      <c r="C2992" s="99" t="s">
        <v>7392</v>
      </c>
      <c r="D2992" s="124">
        <v>16240</v>
      </c>
      <c r="E2992" s="157">
        <f>VLOOKUP(D2992,'SOAT LIQ'!$A$87:$C$3416,3,FALSE)</f>
        <v>11</v>
      </c>
      <c r="F2992" t="s">
        <v>21632</v>
      </c>
    </row>
    <row r="2993" spans="1:6" x14ac:dyDescent="0.25">
      <c r="A2993" t="s">
        <v>5745</v>
      </c>
      <c r="B2993" s="100" t="s">
        <v>7397</v>
      </c>
      <c r="C2993" s="99" t="s">
        <v>7392</v>
      </c>
      <c r="D2993" s="124">
        <v>16240</v>
      </c>
      <c r="E2993" s="157">
        <f>VLOOKUP(D2993,'SOAT LIQ'!$A$87:$C$3416,3,FALSE)</f>
        <v>11</v>
      </c>
      <c r="F2993" t="s">
        <v>21632</v>
      </c>
    </row>
    <row r="2994" spans="1:6" x14ac:dyDescent="0.25">
      <c r="A2994" t="s">
        <v>5748</v>
      </c>
      <c r="B2994" s="100" t="s">
        <v>7398</v>
      </c>
      <c r="C2994" s="99" t="s">
        <v>7392</v>
      </c>
      <c r="D2994" s="124">
        <v>16240</v>
      </c>
      <c r="E2994" s="157">
        <f>VLOOKUP(D2994,'SOAT LIQ'!$A$87:$C$3416,3,FALSE)</f>
        <v>11</v>
      </c>
      <c r="F2994" t="s">
        <v>21632</v>
      </c>
    </row>
    <row r="2995" spans="1:6" x14ac:dyDescent="0.25">
      <c r="A2995" t="s">
        <v>5745</v>
      </c>
      <c r="B2995" s="100" t="s">
        <v>7398</v>
      </c>
      <c r="C2995" s="99" t="s">
        <v>7392</v>
      </c>
      <c r="D2995" s="124">
        <v>16240</v>
      </c>
      <c r="E2995" s="157">
        <f>VLOOKUP(D2995,'SOAT LIQ'!$A$87:$C$3416,3,FALSE)</f>
        <v>11</v>
      </c>
      <c r="F2995" t="s">
        <v>21632</v>
      </c>
    </row>
    <row r="2996" spans="1:6" x14ac:dyDescent="0.25">
      <c r="A2996" t="s">
        <v>5142</v>
      </c>
      <c r="B2996" s="100" t="s">
        <v>7399</v>
      </c>
      <c r="C2996" s="100"/>
      <c r="D2996" s="124"/>
      <c r="E2996" s="157" t="e">
        <f>VLOOKUP(D2996,'SOAT LIQ'!$A$87:$C$3416,3,FALSE)</f>
        <v>#N/A</v>
      </c>
      <c r="F2996" t="s">
        <v>21632</v>
      </c>
    </row>
    <row r="2997" spans="1:6" x14ac:dyDescent="0.25">
      <c r="A2997" t="s">
        <v>5745</v>
      </c>
      <c r="B2997" s="100" t="s">
        <v>7399</v>
      </c>
      <c r="C2997" s="100"/>
      <c r="D2997" s="124"/>
      <c r="E2997" s="157" t="e">
        <f>VLOOKUP(D2997,'SOAT LIQ'!$A$87:$C$3416,3,FALSE)</f>
        <v>#N/A</v>
      </c>
      <c r="F2997" t="s">
        <v>21632</v>
      </c>
    </row>
    <row r="2998" spans="1:6" x14ac:dyDescent="0.25">
      <c r="A2998" t="s">
        <v>5142</v>
      </c>
      <c r="B2998" s="100" t="s">
        <v>7400</v>
      </c>
      <c r="C2998" s="100"/>
      <c r="D2998" s="124"/>
      <c r="E2998" s="157" t="e">
        <f>VLOOKUP(D2998,'SOAT LIQ'!$A$87:$C$3416,3,FALSE)</f>
        <v>#N/A</v>
      </c>
      <c r="F2998" t="s">
        <v>21632</v>
      </c>
    </row>
    <row r="2999" spans="1:6" x14ac:dyDescent="0.25">
      <c r="A2999" t="s">
        <v>5745</v>
      </c>
      <c r="B2999" s="100" t="s">
        <v>7400</v>
      </c>
      <c r="C2999" s="100"/>
      <c r="D2999" s="124"/>
      <c r="E2999" s="157" t="e">
        <f>VLOOKUP(D2999,'SOAT LIQ'!$A$87:$C$3416,3,FALSE)</f>
        <v>#N/A</v>
      </c>
      <c r="F2999" t="s">
        <v>21632</v>
      </c>
    </row>
    <row r="3000" spans="1:6" x14ac:dyDescent="0.25">
      <c r="A3000" t="s">
        <v>5142</v>
      </c>
      <c r="B3000" s="100" t="s">
        <v>7401</v>
      </c>
      <c r="C3000" s="100"/>
      <c r="D3000" s="124"/>
      <c r="E3000" s="157" t="e">
        <f>VLOOKUP(D3000,'SOAT LIQ'!$A$87:$C$3416,3,FALSE)</f>
        <v>#N/A</v>
      </c>
      <c r="F3000" t="s">
        <v>21632</v>
      </c>
    </row>
    <row r="3001" spans="1:6" x14ac:dyDescent="0.25">
      <c r="A3001" t="s">
        <v>5745</v>
      </c>
      <c r="B3001" s="100" t="s">
        <v>7401</v>
      </c>
      <c r="C3001" s="100"/>
      <c r="D3001" s="124"/>
      <c r="E3001" s="157" t="e">
        <f>VLOOKUP(D3001,'SOAT LIQ'!$A$87:$C$3416,3,FALSE)</f>
        <v>#N/A</v>
      </c>
      <c r="F3001" t="s">
        <v>21632</v>
      </c>
    </row>
    <row r="3002" spans="1:6" x14ac:dyDescent="0.25">
      <c r="A3002" t="s">
        <v>5142</v>
      </c>
      <c r="B3002" s="100" t="s">
        <v>7402</v>
      </c>
      <c r="C3002" s="100"/>
      <c r="D3002" s="124"/>
      <c r="E3002" s="157" t="e">
        <f>VLOOKUP(D3002,'SOAT LIQ'!$A$87:$C$3416,3,FALSE)</f>
        <v>#N/A</v>
      </c>
      <c r="F3002" t="s">
        <v>21632</v>
      </c>
    </row>
    <row r="3003" spans="1:6" x14ac:dyDescent="0.25">
      <c r="A3003" t="s">
        <v>5745</v>
      </c>
      <c r="B3003" s="100" t="s">
        <v>7402</v>
      </c>
      <c r="C3003" s="100"/>
      <c r="D3003" s="124"/>
      <c r="E3003" s="157" t="e">
        <f>VLOOKUP(D3003,'SOAT LIQ'!$A$87:$C$3416,3,FALSE)</f>
        <v>#N/A</v>
      </c>
      <c r="F3003" t="s">
        <v>21632</v>
      </c>
    </row>
    <row r="3004" spans="1:6" x14ac:dyDescent="0.25">
      <c r="A3004" t="s">
        <v>5142</v>
      </c>
      <c r="B3004" s="100" t="s">
        <v>7403</v>
      </c>
      <c r="C3004" s="100"/>
      <c r="D3004" s="124"/>
      <c r="E3004" s="157" t="e">
        <f>VLOOKUP(D3004,'SOAT LIQ'!$A$87:$C$3416,3,FALSE)</f>
        <v>#N/A</v>
      </c>
      <c r="F3004" t="s">
        <v>21632</v>
      </c>
    </row>
    <row r="3005" spans="1:6" x14ac:dyDescent="0.25">
      <c r="A3005" t="s">
        <v>5745</v>
      </c>
      <c r="B3005" s="100" t="s">
        <v>7403</v>
      </c>
      <c r="C3005" s="100"/>
      <c r="D3005" s="124"/>
      <c r="E3005" s="157" t="e">
        <f>VLOOKUP(D3005,'SOAT LIQ'!$A$87:$C$3416,3,FALSE)</f>
        <v>#N/A</v>
      </c>
      <c r="F3005" t="s">
        <v>21632</v>
      </c>
    </row>
    <row r="3006" spans="1:6" x14ac:dyDescent="0.25">
      <c r="A3006" t="s">
        <v>5142</v>
      </c>
      <c r="B3006" s="100" t="s">
        <v>7404</v>
      </c>
      <c r="C3006" s="100"/>
      <c r="D3006" s="124"/>
      <c r="E3006" s="157" t="e">
        <f>VLOOKUP(D3006,'SOAT LIQ'!$A$87:$C$3416,3,FALSE)</f>
        <v>#N/A</v>
      </c>
      <c r="F3006" t="s">
        <v>21632</v>
      </c>
    </row>
    <row r="3007" spans="1:6" x14ac:dyDescent="0.25">
      <c r="A3007" t="s">
        <v>5745</v>
      </c>
      <c r="B3007" s="100" t="s">
        <v>7404</v>
      </c>
      <c r="C3007" s="100"/>
      <c r="D3007" s="124"/>
      <c r="E3007" s="157" t="e">
        <f>VLOOKUP(D3007,'SOAT LIQ'!$A$87:$C$3416,3,FALSE)</f>
        <v>#N/A</v>
      </c>
      <c r="F3007" t="s">
        <v>21632</v>
      </c>
    </row>
    <row r="3008" spans="1:6" x14ac:dyDescent="0.25">
      <c r="A3008" t="s">
        <v>5748</v>
      </c>
      <c r="B3008" s="100" t="s">
        <v>7406</v>
      </c>
      <c r="C3008" s="99" t="s">
        <v>7405</v>
      </c>
      <c r="D3008" s="124">
        <v>3510</v>
      </c>
      <c r="E3008" s="157">
        <f>VLOOKUP(D3008,'SOAT LIQ'!$A$87:$C$3416,3,FALSE)</f>
        <v>10</v>
      </c>
      <c r="F3008" t="s">
        <v>21632</v>
      </c>
    </row>
    <row r="3009" spans="1:6" x14ac:dyDescent="0.25">
      <c r="A3009" t="s">
        <v>5745</v>
      </c>
      <c r="B3009" s="100" t="s">
        <v>7406</v>
      </c>
      <c r="C3009" s="99" t="s">
        <v>7405</v>
      </c>
      <c r="D3009" s="124">
        <v>3510</v>
      </c>
      <c r="E3009" s="157">
        <f>VLOOKUP(D3009,'SOAT LIQ'!$A$87:$C$3416,3,FALSE)</f>
        <v>10</v>
      </c>
      <c r="F3009" t="s">
        <v>21632</v>
      </c>
    </row>
    <row r="3010" spans="1:6" x14ac:dyDescent="0.25">
      <c r="A3010" t="s">
        <v>6787</v>
      </c>
      <c r="B3010" s="100" t="s">
        <v>7406</v>
      </c>
      <c r="C3010" s="99" t="s">
        <v>7405</v>
      </c>
      <c r="D3010" s="124">
        <v>3510</v>
      </c>
      <c r="E3010" s="157">
        <f>VLOOKUP(D3010,'SOAT LIQ'!$A$87:$C$3416,3,FALSE)</f>
        <v>10</v>
      </c>
      <c r="F3010" t="s">
        <v>21632</v>
      </c>
    </row>
    <row r="3011" spans="1:6" x14ac:dyDescent="0.25">
      <c r="A3011" t="s">
        <v>5745</v>
      </c>
      <c r="B3011" s="100" t="s">
        <v>7408</v>
      </c>
      <c r="C3011" s="99" t="s">
        <v>7407</v>
      </c>
      <c r="D3011" s="124">
        <v>3510</v>
      </c>
      <c r="E3011" s="157">
        <f>VLOOKUP(D3011,'SOAT LIQ'!$A$87:$C$3416,3,FALSE)</f>
        <v>10</v>
      </c>
      <c r="F3011" t="s">
        <v>21632</v>
      </c>
    </row>
    <row r="3012" spans="1:6" x14ac:dyDescent="0.25">
      <c r="A3012" t="s">
        <v>5748</v>
      </c>
      <c r="B3012" s="100" t="s">
        <v>7408</v>
      </c>
      <c r="C3012" s="99" t="s">
        <v>7407</v>
      </c>
      <c r="D3012" s="124">
        <v>3510</v>
      </c>
      <c r="E3012" s="157">
        <f>VLOOKUP(D3012,'SOAT LIQ'!$A$87:$C$3416,3,FALSE)</f>
        <v>10</v>
      </c>
      <c r="F3012" t="s">
        <v>21632</v>
      </c>
    </row>
    <row r="3013" spans="1:6" x14ac:dyDescent="0.25">
      <c r="A3013" t="s">
        <v>6787</v>
      </c>
      <c r="B3013" s="100" t="s">
        <v>7408</v>
      </c>
      <c r="C3013" s="99" t="s">
        <v>7407</v>
      </c>
      <c r="D3013" s="124">
        <v>3510</v>
      </c>
      <c r="E3013" s="157">
        <f>VLOOKUP(D3013,'SOAT LIQ'!$A$87:$C$3416,3,FALSE)</f>
        <v>10</v>
      </c>
      <c r="F3013" t="s">
        <v>21632</v>
      </c>
    </row>
    <row r="3014" spans="1:6" x14ac:dyDescent="0.25">
      <c r="A3014" t="s">
        <v>5745</v>
      </c>
      <c r="B3014" s="100" t="s">
        <v>7410</v>
      </c>
      <c r="C3014" s="99" t="s">
        <v>7409</v>
      </c>
      <c r="D3014" s="124">
        <v>3510</v>
      </c>
      <c r="E3014" s="157">
        <f>VLOOKUP(D3014,'SOAT LIQ'!$A$87:$C$3416,3,FALSE)</f>
        <v>10</v>
      </c>
      <c r="F3014" t="s">
        <v>21632</v>
      </c>
    </row>
    <row r="3015" spans="1:6" x14ac:dyDescent="0.25">
      <c r="A3015" t="s">
        <v>5748</v>
      </c>
      <c r="B3015" s="100" t="s">
        <v>7410</v>
      </c>
      <c r="C3015" s="99" t="s">
        <v>7409</v>
      </c>
      <c r="D3015" s="124">
        <v>3510</v>
      </c>
      <c r="E3015" s="157">
        <f>VLOOKUP(D3015,'SOAT LIQ'!$A$87:$C$3416,3,FALSE)</f>
        <v>10</v>
      </c>
      <c r="F3015" t="s">
        <v>21632</v>
      </c>
    </row>
    <row r="3016" spans="1:6" x14ac:dyDescent="0.25">
      <c r="A3016" t="s">
        <v>5750</v>
      </c>
      <c r="B3016" s="100" t="s">
        <v>7412</v>
      </c>
      <c r="C3016" s="99" t="s">
        <v>7411</v>
      </c>
      <c r="D3016" s="124">
        <v>3510</v>
      </c>
      <c r="E3016" s="157">
        <f>VLOOKUP(D3016,'SOAT LIQ'!$A$87:$C$3416,3,FALSE)</f>
        <v>10</v>
      </c>
      <c r="F3016" t="s">
        <v>21632</v>
      </c>
    </row>
    <row r="3017" spans="1:6" x14ac:dyDescent="0.25">
      <c r="A3017" t="s">
        <v>5748</v>
      </c>
      <c r="B3017" s="100" t="s">
        <v>7412</v>
      </c>
      <c r="C3017" s="99" t="s">
        <v>7411</v>
      </c>
      <c r="D3017" s="124">
        <v>3510</v>
      </c>
      <c r="E3017" s="157">
        <f>VLOOKUP(D3017,'SOAT LIQ'!$A$87:$C$3416,3,FALSE)</f>
        <v>10</v>
      </c>
      <c r="F3017" t="s">
        <v>21632</v>
      </c>
    </row>
    <row r="3018" spans="1:6" x14ac:dyDescent="0.25">
      <c r="A3018" t="s">
        <v>5745</v>
      </c>
      <c r="B3018" s="100" t="s">
        <v>7412</v>
      </c>
      <c r="C3018" s="99" t="s">
        <v>7411</v>
      </c>
      <c r="D3018" s="124">
        <v>3510</v>
      </c>
      <c r="E3018" s="157">
        <f>VLOOKUP(D3018,'SOAT LIQ'!$A$87:$C$3416,3,FALSE)</f>
        <v>10</v>
      </c>
      <c r="F3018" t="s">
        <v>21632</v>
      </c>
    </row>
    <row r="3019" spans="1:6" x14ac:dyDescent="0.25">
      <c r="A3019" t="s">
        <v>5745</v>
      </c>
      <c r="B3019" s="100" t="s">
        <v>7414</v>
      </c>
      <c r="C3019" s="99" t="s">
        <v>7413</v>
      </c>
      <c r="D3019" s="124">
        <v>3585</v>
      </c>
      <c r="E3019" s="157">
        <f>VLOOKUP(D3019,'SOAT LIQ'!$A$87:$C$3416,3,FALSE)</f>
        <v>9</v>
      </c>
      <c r="F3019" t="s">
        <v>21632</v>
      </c>
    </row>
    <row r="3020" spans="1:6" x14ac:dyDescent="0.25">
      <c r="A3020" t="s">
        <v>5748</v>
      </c>
      <c r="B3020" s="100" t="s">
        <v>7414</v>
      </c>
      <c r="C3020" s="99" t="s">
        <v>7413</v>
      </c>
      <c r="D3020" s="124">
        <v>3585</v>
      </c>
      <c r="E3020" s="157">
        <f>VLOOKUP(D3020,'SOAT LIQ'!$A$87:$C$3416,3,FALSE)</f>
        <v>9</v>
      </c>
      <c r="F3020" t="s">
        <v>21632</v>
      </c>
    </row>
    <row r="3021" spans="1:6" x14ac:dyDescent="0.25">
      <c r="A3021" t="s">
        <v>5750</v>
      </c>
      <c r="B3021" s="100" t="s">
        <v>7416</v>
      </c>
      <c r="C3021" s="99" t="s">
        <v>7415</v>
      </c>
      <c r="D3021" s="124">
        <v>3585</v>
      </c>
      <c r="E3021" s="157">
        <f>VLOOKUP(D3021,'SOAT LIQ'!$A$87:$C$3416,3,FALSE)</f>
        <v>9</v>
      </c>
      <c r="F3021" t="s">
        <v>21632</v>
      </c>
    </row>
    <row r="3022" spans="1:6" x14ac:dyDescent="0.25">
      <c r="A3022" t="s">
        <v>5748</v>
      </c>
      <c r="B3022" s="100" t="s">
        <v>7416</v>
      </c>
      <c r="C3022" s="99" t="s">
        <v>7415</v>
      </c>
      <c r="D3022" s="124">
        <v>3585</v>
      </c>
      <c r="E3022" s="157">
        <f>VLOOKUP(D3022,'SOAT LIQ'!$A$87:$C$3416,3,FALSE)</f>
        <v>9</v>
      </c>
      <c r="F3022" t="s">
        <v>21632</v>
      </c>
    </row>
    <row r="3023" spans="1:6" x14ac:dyDescent="0.25">
      <c r="A3023" t="s">
        <v>5745</v>
      </c>
      <c r="B3023" s="100" t="s">
        <v>7416</v>
      </c>
      <c r="C3023" s="99" t="s">
        <v>7415</v>
      </c>
      <c r="D3023" s="124">
        <v>3585</v>
      </c>
      <c r="E3023" s="157">
        <f>VLOOKUP(D3023,'SOAT LIQ'!$A$87:$C$3416,3,FALSE)</f>
        <v>9</v>
      </c>
      <c r="F3023" t="s">
        <v>21632</v>
      </c>
    </row>
    <row r="3024" spans="1:6" x14ac:dyDescent="0.25">
      <c r="A3024" t="s">
        <v>5745</v>
      </c>
      <c r="B3024" s="100" t="s">
        <v>7417</v>
      </c>
      <c r="C3024" s="99" t="s">
        <v>7418</v>
      </c>
      <c r="D3024" s="124">
        <v>3550</v>
      </c>
      <c r="E3024" s="157">
        <f>VLOOKUP(D3024,'SOAT LIQ'!$A$87:$C$3416,3,FALSE)</f>
        <v>12</v>
      </c>
      <c r="F3024" t="s">
        <v>21632</v>
      </c>
    </row>
    <row r="3025" spans="1:6" x14ac:dyDescent="0.25">
      <c r="A3025" t="s">
        <v>5748</v>
      </c>
      <c r="B3025" s="100" t="s">
        <v>7419</v>
      </c>
      <c r="C3025" s="99" t="s">
        <v>7420</v>
      </c>
      <c r="D3025" s="124">
        <v>3550</v>
      </c>
      <c r="E3025" s="157">
        <f>VLOOKUP(D3025,'SOAT LIQ'!$A$87:$C$3416,3,FALSE)</f>
        <v>12</v>
      </c>
      <c r="F3025" t="s">
        <v>21632</v>
      </c>
    </row>
    <row r="3026" spans="1:6" x14ac:dyDescent="0.25">
      <c r="A3026" t="s">
        <v>5745</v>
      </c>
      <c r="B3026" s="100" t="s">
        <v>7419</v>
      </c>
      <c r="C3026" s="99" t="s">
        <v>7420</v>
      </c>
      <c r="D3026" s="124">
        <v>3550</v>
      </c>
      <c r="E3026" s="157">
        <f>VLOOKUP(D3026,'SOAT LIQ'!$A$87:$C$3416,3,FALSE)</f>
        <v>12</v>
      </c>
      <c r="F3026" t="s">
        <v>21632</v>
      </c>
    </row>
    <row r="3027" spans="1:6" x14ac:dyDescent="0.25">
      <c r="A3027" t="s">
        <v>5748</v>
      </c>
      <c r="B3027" s="100" t="s">
        <v>7421</v>
      </c>
      <c r="C3027" s="99" t="s">
        <v>7420</v>
      </c>
      <c r="D3027" s="124">
        <v>3550</v>
      </c>
      <c r="E3027" s="157">
        <f>VLOOKUP(D3027,'SOAT LIQ'!$A$87:$C$3416,3,FALSE)</f>
        <v>12</v>
      </c>
      <c r="F3027" t="s">
        <v>21632</v>
      </c>
    </row>
    <row r="3028" spans="1:6" x14ac:dyDescent="0.25">
      <c r="A3028" t="s">
        <v>5745</v>
      </c>
      <c r="B3028" s="100" t="s">
        <v>7421</v>
      </c>
      <c r="C3028" s="99" t="s">
        <v>7420</v>
      </c>
      <c r="D3028" s="124">
        <v>3550</v>
      </c>
      <c r="E3028" s="157">
        <f>VLOOKUP(D3028,'SOAT LIQ'!$A$87:$C$3416,3,FALSE)</f>
        <v>12</v>
      </c>
      <c r="F3028" t="s">
        <v>21632</v>
      </c>
    </row>
    <row r="3029" spans="1:6" x14ac:dyDescent="0.25">
      <c r="A3029" t="s">
        <v>5748</v>
      </c>
      <c r="B3029" s="100" t="s">
        <v>7422</v>
      </c>
      <c r="C3029" s="99" t="s">
        <v>7420</v>
      </c>
      <c r="D3029" s="124">
        <v>3550</v>
      </c>
      <c r="E3029" s="157">
        <f>VLOOKUP(D3029,'SOAT LIQ'!$A$87:$C$3416,3,FALSE)</f>
        <v>12</v>
      </c>
      <c r="F3029" t="s">
        <v>21632</v>
      </c>
    </row>
    <row r="3030" spans="1:6" x14ac:dyDescent="0.25">
      <c r="A3030" t="s">
        <v>5745</v>
      </c>
      <c r="B3030" s="100" t="s">
        <v>7422</v>
      </c>
      <c r="C3030" s="99" t="s">
        <v>7420</v>
      </c>
      <c r="D3030" s="124">
        <v>3550</v>
      </c>
      <c r="E3030" s="157">
        <f>VLOOKUP(D3030,'SOAT LIQ'!$A$87:$C$3416,3,FALSE)</f>
        <v>12</v>
      </c>
      <c r="F3030" t="s">
        <v>21632</v>
      </c>
    </row>
    <row r="3031" spans="1:6" x14ac:dyDescent="0.25">
      <c r="A3031" t="s">
        <v>5748</v>
      </c>
      <c r="B3031" s="100" t="s">
        <v>7423</v>
      </c>
      <c r="C3031" s="99" t="s">
        <v>7420</v>
      </c>
      <c r="D3031" s="124">
        <v>3550</v>
      </c>
      <c r="E3031" s="157">
        <f>VLOOKUP(D3031,'SOAT LIQ'!$A$87:$C$3416,3,FALSE)</f>
        <v>12</v>
      </c>
      <c r="F3031" t="s">
        <v>21632</v>
      </c>
    </row>
    <row r="3032" spans="1:6" x14ac:dyDescent="0.25">
      <c r="A3032" t="s">
        <v>5745</v>
      </c>
      <c r="B3032" s="100" t="s">
        <v>7423</v>
      </c>
      <c r="C3032" s="99" t="s">
        <v>7420</v>
      </c>
      <c r="D3032" s="124">
        <v>3550</v>
      </c>
      <c r="E3032" s="157">
        <f>VLOOKUP(D3032,'SOAT LIQ'!$A$87:$C$3416,3,FALSE)</f>
        <v>12</v>
      </c>
      <c r="F3032" t="s">
        <v>21632</v>
      </c>
    </row>
    <row r="3033" spans="1:6" x14ac:dyDescent="0.25">
      <c r="A3033" t="s">
        <v>5748</v>
      </c>
      <c r="B3033" s="100" t="s">
        <v>7424</v>
      </c>
      <c r="C3033" s="99" t="s">
        <v>7420</v>
      </c>
      <c r="D3033" s="124">
        <v>3550</v>
      </c>
      <c r="E3033" s="157">
        <f>VLOOKUP(D3033,'SOAT LIQ'!$A$87:$C$3416,3,FALSE)</f>
        <v>12</v>
      </c>
      <c r="F3033" t="s">
        <v>21632</v>
      </c>
    </row>
    <row r="3034" spans="1:6" x14ac:dyDescent="0.25">
      <c r="A3034" t="s">
        <v>5745</v>
      </c>
      <c r="B3034" s="100" t="s">
        <v>7424</v>
      </c>
      <c r="C3034" s="99" t="s">
        <v>7420</v>
      </c>
      <c r="D3034" s="124">
        <v>3550</v>
      </c>
      <c r="E3034" s="157">
        <f>VLOOKUP(D3034,'SOAT LIQ'!$A$87:$C$3416,3,FALSE)</f>
        <v>12</v>
      </c>
      <c r="F3034" t="s">
        <v>21632</v>
      </c>
    </row>
    <row r="3035" spans="1:6" x14ac:dyDescent="0.25">
      <c r="A3035" t="s">
        <v>5748</v>
      </c>
      <c r="B3035" s="100" t="s">
        <v>7425</v>
      </c>
      <c r="C3035" s="99" t="s">
        <v>7420</v>
      </c>
      <c r="D3035" s="124">
        <v>3550</v>
      </c>
      <c r="E3035" s="157">
        <f>VLOOKUP(D3035,'SOAT LIQ'!$A$87:$C$3416,3,FALSE)</f>
        <v>12</v>
      </c>
      <c r="F3035" t="s">
        <v>21632</v>
      </c>
    </row>
    <row r="3036" spans="1:6" x14ac:dyDescent="0.25">
      <c r="A3036" t="s">
        <v>5745</v>
      </c>
      <c r="B3036" s="100" t="s">
        <v>7425</v>
      </c>
      <c r="C3036" s="99" t="s">
        <v>7420</v>
      </c>
      <c r="D3036" s="124">
        <v>3550</v>
      </c>
      <c r="E3036" s="157">
        <f>VLOOKUP(D3036,'SOAT LIQ'!$A$87:$C$3416,3,FALSE)</f>
        <v>12</v>
      </c>
      <c r="F3036" t="s">
        <v>21632</v>
      </c>
    </row>
    <row r="3037" spans="1:6" x14ac:dyDescent="0.25">
      <c r="A3037" t="s">
        <v>5748</v>
      </c>
      <c r="B3037" s="100" t="s">
        <v>7426</v>
      </c>
      <c r="C3037" s="99" t="s">
        <v>7420</v>
      </c>
      <c r="D3037" s="124">
        <v>3550</v>
      </c>
      <c r="E3037" s="157">
        <f>VLOOKUP(D3037,'SOAT LIQ'!$A$87:$C$3416,3,FALSE)</f>
        <v>12</v>
      </c>
      <c r="F3037" t="s">
        <v>21632</v>
      </c>
    </row>
    <row r="3038" spans="1:6" x14ac:dyDescent="0.25">
      <c r="A3038" t="s">
        <v>5745</v>
      </c>
      <c r="B3038" s="100" t="s">
        <v>7426</v>
      </c>
      <c r="C3038" s="99" t="s">
        <v>7420</v>
      </c>
      <c r="D3038" s="124">
        <v>3550</v>
      </c>
      <c r="E3038" s="157">
        <f>VLOOKUP(D3038,'SOAT LIQ'!$A$87:$C$3416,3,FALSE)</f>
        <v>12</v>
      </c>
      <c r="F3038" t="s">
        <v>21632</v>
      </c>
    </row>
    <row r="3039" spans="1:6" x14ac:dyDescent="0.25">
      <c r="A3039" t="s">
        <v>5748</v>
      </c>
      <c r="B3039" s="100" t="s">
        <v>7427</v>
      </c>
      <c r="C3039" s="99" t="s">
        <v>7420</v>
      </c>
      <c r="D3039" s="124">
        <v>3550</v>
      </c>
      <c r="E3039" s="157">
        <f>VLOOKUP(D3039,'SOAT LIQ'!$A$87:$C$3416,3,FALSE)</f>
        <v>12</v>
      </c>
      <c r="F3039" t="s">
        <v>21632</v>
      </c>
    </row>
    <row r="3040" spans="1:6" x14ac:dyDescent="0.25">
      <c r="A3040" t="s">
        <v>5745</v>
      </c>
      <c r="B3040" s="100" t="s">
        <v>7427</v>
      </c>
      <c r="C3040" s="99" t="s">
        <v>7420</v>
      </c>
      <c r="D3040" s="124">
        <v>3550</v>
      </c>
      <c r="E3040" s="157">
        <f>VLOOKUP(D3040,'SOAT LIQ'!$A$87:$C$3416,3,FALSE)</f>
        <v>12</v>
      </c>
      <c r="F3040" t="s">
        <v>21632</v>
      </c>
    </row>
    <row r="3041" spans="1:6" x14ac:dyDescent="0.25">
      <c r="A3041" t="s">
        <v>5745</v>
      </c>
      <c r="B3041" s="100" t="s">
        <v>7428</v>
      </c>
      <c r="C3041" s="99" t="s">
        <v>7429</v>
      </c>
      <c r="D3041" s="124">
        <v>3550</v>
      </c>
      <c r="E3041" s="157">
        <f>VLOOKUP(D3041,'SOAT LIQ'!$A$87:$C$3416,3,FALSE)</f>
        <v>12</v>
      </c>
      <c r="F3041" t="s">
        <v>21632</v>
      </c>
    </row>
    <row r="3042" spans="1:6" x14ac:dyDescent="0.25">
      <c r="A3042" t="s">
        <v>5748</v>
      </c>
      <c r="B3042" s="100" t="s">
        <v>7428</v>
      </c>
      <c r="C3042" s="99" t="s">
        <v>7429</v>
      </c>
      <c r="D3042" s="124">
        <v>3550</v>
      </c>
      <c r="E3042" s="157">
        <f>VLOOKUP(D3042,'SOAT LIQ'!$A$87:$C$3416,3,FALSE)</f>
        <v>12</v>
      </c>
      <c r="F3042" t="s">
        <v>21632</v>
      </c>
    </row>
    <row r="3043" spans="1:6" x14ac:dyDescent="0.25">
      <c r="A3043" t="s">
        <v>5745</v>
      </c>
      <c r="B3043" s="100" t="s">
        <v>7430</v>
      </c>
      <c r="C3043" s="99" t="s">
        <v>7429</v>
      </c>
      <c r="D3043" s="124">
        <v>3550</v>
      </c>
      <c r="E3043" s="157">
        <f>VLOOKUP(D3043,'SOAT LIQ'!$A$87:$C$3416,3,FALSE)</f>
        <v>12</v>
      </c>
      <c r="F3043" t="s">
        <v>21632</v>
      </c>
    </row>
    <row r="3044" spans="1:6" x14ac:dyDescent="0.25">
      <c r="A3044" t="s">
        <v>5748</v>
      </c>
      <c r="B3044" s="100" t="s">
        <v>7430</v>
      </c>
      <c r="C3044" s="99" t="s">
        <v>7429</v>
      </c>
      <c r="D3044" s="124">
        <v>3550</v>
      </c>
      <c r="E3044" s="157">
        <f>VLOOKUP(D3044,'SOAT LIQ'!$A$87:$C$3416,3,FALSE)</f>
        <v>12</v>
      </c>
      <c r="F3044" t="s">
        <v>21632</v>
      </c>
    </row>
    <row r="3045" spans="1:6" x14ac:dyDescent="0.25">
      <c r="A3045" t="s">
        <v>5745</v>
      </c>
      <c r="B3045" s="100" t="s">
        <v>7431</v>
      </c>
      <c r="C3045" s="100"/>
      <c r="D3045" s="124">
        <v>3550</v>
      </c>
      <c r="E3045" s="157">
        <f>VLOOKUP(D3045,'SOAT LIQ'!$A$87:$C$3416,3,FALSE)</f>
        <v>12</v>
      </c>
      <c r="F3045" t="s">
        <v>21632</v>
      </c>
    </row>
    <row r="3046" spans="1:6" x14ac:dyDescent="0.25">
      <c r="A3046" t="s">
        <v>5745</v>
      </c>
      <c r="B3046" s="100" t="s">
        <v>7432</v>
      </c>
      <c r="C3046" s="100"/>
      <c r="D3046" s="124">
        <v>3550</v>
      </c>
      <c r="E3046" s="157">
        <f>VLOOKUP(D3046,'SOAT LIQ'!$A$87:$C$3416,3,FALSE)</f>
        <v>12</v>
      </c>
      <c r="F3046" t="s">
        <v>21632</v>
      </c>
    </row>
    <row r="3047" spans="1:6" x14ac:dyDescent="0.25">
      <c r="A3047" t="s">
        <v>5745</v>
      </c>
      <c r="B3047" s="100" t="s">
        <v>7433</v>
      </c>
      <c r="C3047" s="100"/>
      <c r="D3047" s="124">
        <v>3550</v>
      </c>
      <c r="E3047" s="157">
        <f>VLOOKUP(D3047,'SOAT LIQ'!$A$87:$C$3416,3,FALSE)</f>
        <v>12</v>
      </c>
      <c r="F3047" t="s">
        <v>21632</v>
      </c>
    </row>
    <row r="3048" spans="1:6" x14ac:dyDescent="0.25">
      <c r="A3048" t="s">
        <v>5745</v>
      </c>
      <c r="B3048" s="100" t="s">
        <v>7434</v>
      </c>
      <c r="C3048" s="99" t="s">
        <v>7420</v>
      </c>
      <c r="D3048" s="124">
        <v>3550</v>
      </c>
      <c r="E3048" s="157">
        <f>VLOOKUP(D3048,'SOAT LIQ'!$A$87:$C$3416,3,FALSE)</f>
        <v>12</v>
      </c>
      <c r="F3048" t="s">
        <v>21632</v>
      </c>
    </row>
    <row r="3049" spans="1:6" x14ac:dyDescent="0.25">
      <c r="A3049" t="s">
        <v>5745</v>
      </c>
      <c r="B3049" s="100" t="s">
        <v>7435</v>
      </c>
      <c r="C3049" s="99" t="s">
        <v>7436</v>
      </c>
      <c r="D3049" s="124">
        <v>3550</v>
      </c>
      <c r="E3049" s="157">
        <f>VLOOKUP(D3049,'SOAT LIQ'!$A$87:$C$3416,3,FALSE)</f>
        <v>12</v>
      </c>
      <c r="F3049" t="s">
        <v>21632</v>
      </c>
    </row>
    <row r="3050" spans="1:6" x14ac:dyDescent="0.25">
      <c r="A3050" t="s">
        <v>5748</v>
      </c>
      <c r="B3050" s="100" t="s">
        <v>7435</v>
      </c>
      <c r="C3050" s="99" t="s">
        <v>7436</v>
      </c>
      <c r="D3050" s="124">
        <v>3550</v>
      </c>
      <c r="E3050" s="157">
        <f>VLOOKUP(D3050,'SOAT LIQ'!$A$87:$C$3416,3,FALSE)</f>
        <v>12</v>
      </c>
      <c r="F3050" t="s">
        <v>21632</v>
      </c>
    </row>
    <row r="3051" spans="1:6" x14ac:dyDescent="0.25">
      <c r="A3051" t="s">
        <v>5745</v>
      </c>
      <c r="B3051" s="100" t="s">
        <v>7437</v>
      </c>
      <c r="C3051" s="99" t="s">
        <v>7436</v>
      </c>
      <c r="D3051" s="124">
        <v>3550</v>
      </c>
      <c r="E3051" s="157">
        <f>VLOOKUP(D3051,'SOAT LIQ'!$A$87:$C$3416,3,FALSE)</f>
        <v>12</v>
      </c>
      <c r="F3051" t="s">
        <v>21632</v>
      </c>
    </row>
    <row r="3052" spans="1:6" x14ac:dyDescent="0.25">
      <c r="A3052" t="s">
        <v>5748</v>
      </c>
      <c r="B3052" s="100" t="s">
        <v>7437</v>
      </c>
      <c r="C3052" s="99" t="s">
        <v>7436</v>
      </c>
      <c r="D3052" s="124">
        <v>3550</v>
      </c>
      <c r="E3052" s="157">
        <f>VLOOKUP(D3052,'SOAT LIQ'!$A$87:$C$3416,3,FALSE)</f>
        <v>12</v>
      </c>
      <c r="F3052" t="s">
        <v>21632</v>
      </c>
    </row>
    <row r="3053" spans="1:6" x14ac:dyDescent="0.25">
      <c r="A3053" t="s">
        <v>5745</v>
      </c>
      <c r="B3053" s="100" t="s">
        <v>7438</v>
      </c>
      <c r="C3053" s="99" t="s">
        <v>7436</v>
      </c>
      <c r="D3053" s="124">
        <v>3550</v>
      </c>
      <c r="E3053" s="157">
        <f>VLOOKUP(D3053,'SOAT LIQ'!$A$87:$C$3416,3,FALSE)</f>
        <v>12</v>
      </c>
      <c r="F3053" t="s">
        <v>21632</v>
      </c>
    </row>
    <row r="3054" spans="1:6" x14ac:dyDescent="0.25">
      <c r="A3054" t="s">
        <v>5748</v>
      </c>
      <c r="B3054" s="100" t="s">
        <v>7438</v>
      </c>
      <c r="C3054" s="99" t="s">
        <v>7436</v>
      </c>
      <c r="D3054" s="124">
        <v>3550</v>
      </c>
      <c r="E3054" s="157">
        <f>VLOOKUP(D3054,'SOAT LIQ'!$A$87:$C$3416,3,FALSE)</f>
        <v>12</v>
      </c>
      <c r="F3054" t="s">
        <v>21632</v>
      </c>
    </row>
    <row r="3055" spans="1:6" x14ac:dyDescent="0.25">
      <c r="A3055" t="s">
        <v>5745</v>
      </c>
      <c r="B3055" s="100" t="s">
        <v>7439</v>
      </c>
      <c r="C3055" s="99" t="s">
        <v>7436</v>
      </c>
      <c r="D3055" s="124">
        <v>3550</v>
      </c>
      <c r="E3055" s="157">
        <f>VLOOKUP(D3055,'SOAT LIQ'!$A$87:$C$3416,3,FALSE)</f>
        <v>12</v>
      </c>
      <c r="F3055" t="s">
        <v>21632</v>
      </c>
    </row>
    <row r="3056" spans="1:6" x14ac:dyDescent="0.25">
      <c r="A3056" t="s">
        <v>5748</v>
      </c>
      <c r="B3056" s="100" t="s">
        <v>7439</v>
      </c>
      <c r="C3056" s="99" t="s">
        <v>7436</v>
      </c>
      <c r="D3056" s="124">
        <v>3550</v>
      </c>
      <c r="E3056" s="157">
        <f>VLOOKUP(D3056,'SOAT LIQ'!$A$87:$C$3416,3,FALSE)</f>
        <v>12</v>
      </c>
      <c r="F3056" t="s">
        <v>21632</v>
      </c>
    </row>
    <row r="3057" spans="1:6" x14ac:dyDescent="0.25">
      <c r="A3057" t="s">
        <v>4339</v>
      </c>
      <c r="B3057" s="100" t="s">
        <v>7440</v>
      </c>
      <c r="C3057" s="99" t="s">
        <v>7441</v>
      </c>
      <c r="D3057" s="124">
        <v>3545</v>
      </c>
      <c r="E3057" s="157">
        <f>VLOOKUP(D3057,'SOAT LIQ'!$A$87:$C$3416,3,FALSE)</f>
        <v>10</v>
      </c>
      <c r="F3057" t="s">
        <v>21632</v>
      </c>
    </row>
    <row r="3058" spans="1:6" x14ac:dyDescent="0.25">
      <c r="A3058" t="s">
        <v>5745</v>
      </c>
      <c r="B3058" s="100" t="s">
        <v>7440</v>
      </c>
      <c r="C3058" s="99" t="s">
        <v>7441</v>
      </c>
      <c r="D3058" s="124">
        <v>3545</v>
      </c>
      <c r="E3058" s="157">
        <f>VLOOKUP(D3058,'SOAT LIQ'!$A$87:$C$3416,3,FALSE)</f>
        <v>10</v>
      </c>
      <c r="F3058" t="s">
        <v>21632</v>
      </c>
    </row>
    <row r="3059" spans="1:6" x14ac:dyDescent="0.25">
      <c r="A3059" t="s">
        <v>4339</v>
      </c>
      <c r="B3059" s="100" t="s">
        <v>7442</v>
      </c>
      <c r="C3059" s="99" t="s">
        <v>7441</v>
      </c>
      <c r="D3059" s="124">
        <v>3545</v>
      </c>
      <c r="E3059" s="157">
        <f>VLOOKUP(D3059,'SOAT LIQ'!$A$87:$C$3416,3,FALSE)</f>
        <v>10</v>
      </c>
      <c r="F3059" t="s">
        <v>21632</v>
      </c>
    </row>
    <row r="3060" spans="1:6" x14ac:dyDescent="0.25">
      <c r="A3060" t="s">
        <v>5745</v>
      </c>
      <c r="B3060" s="100" t="s">
        <v>7442</v>
      </c>
      <c r="C3060" s="99" t="s">
        <v>7441</v>
      </c>
      <c r="D3060" s="124">
        <v>3545</v>
      </c>
      <c r="E3060" s="157">
        <f>VLOOKUP(D3060,'SOAT LIQ'!$A$87:$C$3416,3,FALSE)</f>
        <v>10</v>
      </c>
      <c r="F3060" t="s">
        <v>21632</v>
      </c>
    </row>
    <row r="3061" spans="1:6" x14ac:dyDescent="0.25">
      <c r="A3061" t="s">
        <v>4339</v>
      </c>
      <c r="B3061" s="100" t="s">
        <v>7443</v>
      </c>
      <c r="C3061" s="99" t="s">
        <v>7444</v>
      </c>
      <c r="D3061" s="124">
        <v>3580</v>
      </c>
      <c r="E3061" s="157">
        <f>VLOOKUP(D3061,'SOAT LIQ'!$A$87:$C$3416,3,FALSE)</f>
        <v>8</v>
      </c>
      <c r="F3061" t="s">
        <v>21632</v>
      </c>
    </row>
    <row r="3062" spans="1:6" x14ac:dyDescent="0.25">
      <c r="A3062" t="s">
        <v>5745</v>
      </c>
      <c r="B3062" s="100" t="s">
        <v>7443</v>
      </c>
      <c r="C3062" s="99" t="s">
        <v>7444</v>
      </c>
      <c r="D3062" s="124">
        <v>3580</v>
      </c>
      <c r="E3062" s="157">
        <f>VLOOKUP(D3062,'SOAT LIQ'!$A$87:$C$3416,3,FALSE)</f>
        <v>8</v>
      </c>
      <c r="F3062" t="s">
        <v>21632</v>
      </c>
    </row>
    <row r="3063" spans="1:6" x14ac:dyDescent="0.25">
      <c r="A3063" t="s">
        <v>5750</v>
      </c>
      <c r="B3063" s="100" t="s">
        <v>7443</v>
      </c>
      <c r="C3063" s="99" t="s">
        <v>7444</v>
      </c>
      <c r="D3063" s="124">
        <v>3580</v>
      </c>
      <c r="E3063" s="157">
        <f>VLOOKUP(D3063,'SOAT LIQ'!$A$87:$C$3416,3,FALSE)</f>
        <v>8</v>
      </c>
      <c r="F3063" t="s">
        <v>21632</v>
      </c>
    </row>
    <row r="3064" spans="1:6" x14ac:dyDescent="0.25">
      <c r="A3064" t="s">
        <v>5936</v>
      </c>
      <c r="B3064" s="100" t="s">
        <v>7443</v>
      </c>
      <c r="C3064" s="99" t="s">
        <v>7444</v>
      </c>
      <c r="D3064" s="124">
        <v>3580</v>
      </c>
      <c r="E3064" s="157">
        <f>VLOOKUP(D3064,'SOAT LIQ'!$A$87:$C$3416,3,FALSE)</f>
        <v>8</v>
      </c>
      <c r="F3064" t="s">
        <v>21632</v>
      </c>
    </row>
    <row r="3065" spans="1:6" x14ac:dyDescent="0.25">
      <c r="A3065" t="s">
        <v>4339</v>
      </c>
      <c r="B3065" s="100" t="s">
        <v>7445</v>
      </c>
      <c r="C3065" s="99" t="s">
        <v>7444</v>
      </c>
      <c r="D3065" s="124">
        <v>3580</v>
      </c>
      <c r="E3065" s="157">
        <f>VLOOKUP(D3065,'SOAT LIQ'!$A$87:$C$3416,3,FALSE)</f>
        <v>8</v>
      </c>
      <c r="F3065" t="s">
        <v>21632</v>
      </c>
    </row>
    <row r="3066" spans="1:6" x14ac:dyDescent="0.25">
      <c r="A3066" t="s">
        <v>5745</v>
      </c>
      <c r="B3066" s="100" t="s">
        <v>7445</v>
      </c>
      <c r="C3066" s="99" t="s">
        <v>7444</v>
      </c>
      <c r="D3066" s="124">
        <v>3580</v>
      </c>
      <c r="E3066" s="157">
        <f>VLOOKUP(D3066,'SOAT LIQ'!$A$87:$C$3416,3,FALSE)</f>
        <v>8</v>
      </c>
      <c r="F3066" t="s">
        <v>21632</v>
      </c>
    </row>
    <row r="3067" spans="1:6" x14ac:dyDescent="0.25">
      <c r="A3067" t="s">
        <v>5750</v>
      </c>
      <c r="B3067" s="100" t="s">
        <v>7445</v>
      </c>
      <c r="C3067" s="99" t="s">
        <v>7444</v>
      </c>
      <c r="D3067" s="124">
        <v>3580</v>
      </c>
      <c r="E3067" s="157">
        <f>VLOOKUP(D3067,'SOAT LIQ'!$A$87:$C$3416,3,FALSE)</f>
        <v>8</v>
      </c>
      <c r="F3067" t="s">
        <v>21632</v>
      </c>
    </row>
    <row r="3068" spans="1:6" x14ac:dyDescent="0.25">
      <c r="A3068" t="s">
        <v>5936</v>
      </c>
      <c r="B3068" s="100" t="s">
        <v>7445</v>
      </c>
      <c r="C3068" s="99" t="s">
        <v>7444</v>
      </c>
      <c r="D3068" s="124">
        <v>3580</v>
      </c>
      <c r="E3068" s="157">
        <f>VLOOKUP(D3068,'SOAT LIQ'!$A$87:$C$3416,3,FALSE)</f>
        <v>8</v>
      </c>
      <c r="F3068" t="s">
        <v>21632</v>
      </c>
    </row>
    <row r="3069" spans="1:6" x14ac:dyDescent="0.25">
      <c r="A3069" t="s">
        <v>4339</v>
      </c>
      <c r="B3069" s="100" t="s">
        <v>7446</v>
      </c>
      <c r="C3069" s="99" t="s">
        <v>7447</v>
      </c>
      <c r="D3069" s="124">
        <v>3501</v>
      </c>
      <c r="E3069" s="157">
        <f>VLOOKUP(D3069,'SOAT LIQ'!$A$87:$C$3416,3,FALSE)</f>
        <v>9</v>
      </c>
      <c r="F3069" t="s">
        <v>21632</v>
      </c>
    </row>
    <row r="3070" spans="1:6" x14ac:dyDescent="0.25">
      <c r="A3070" t="s">
        <v>5745</v>
      </c>
      <c r="B3070" s="100" t="s">
        <v>7446</v>
      </c>
      <c r="C3070" s="99" t="s">
        <v>7447</v>
      </c>
      <c r="D3070" s="124">
        <v>3501</v>
      </c>
      <c r="E3070" s="157">
        <f>VLOOKUP(D3070,'SOAT LIQ'!$A$87:$C$3416,3,FALSE)</f>
        <v>9</v>
      </c>
      <c r="F3070" t="s">
        <v>21632</v>
      </c>
    </row>
    <row r="3071" spans="1:6" x14ac:dyDescent="0.25">
      <c r="A3071" t="s">
        <v>5750</v>
      </c>
      <c r="B3071" s="100" t="s">
        <v>7446</v>
      </c>
      <c r="C3071" s="99" t="s">
        <v>7447</v>
      </c>
      <c r="D3071" s="124">
        <v>3501</v>
      </c>
      <c r="E3071" s="157">
        <f>VLOOKUP(D3071,'SOAT LIQ'!$A$87:$C$3416,3,FALSE)</f>
        <v>9</v>
      </c>
      <c r="F3071" t="s">
        <v>21632</v>
      </c>
    </row>
    <row r="3072" spans="1:6" x14ac:dyDescent="0.25">
      <c r="A3072" t="s">
        <v>5936</v>
      </c>
      <c r="B3072" s="100" t="s">
        <v>7446</v>
      </c>
      <c r="C3072" s="99" t="s">
        <v>7447</v>
      </c>
      <c r="D3072" s="124">
        <v>3501</v>
      </c>
      <c r="E3072" s="157">
        <f>VLOOKUP(D3072,'SOAT LIQ'!$A$87:$C$3416,3,FALSE)</f>
        <v>9</v>
      </c>
      <c r="F3072" t="s">
        <v>21632</v>
      </c>
    </row>
    <row r="3073" spans="1:6" x14ac:dyDescent="0.25">
      <c r="A3073" t="s">
        <v>5750</v>
      </c>
      <c r="B3073" s="100" t="s">
        <v>7448</v>
      </c>
      <c r="C3073" s="99" t="s">
        <v>7449</v>
      </c>
      <c r="D3073" s="124">
        <v>3570</v>
      </c>
      <c r="E3073" s="157">
        <f>VLOOKUP(D3073,'SOAT LIQ'!$A$87:$C$3416,3,FALSE)</f>
        <v>12</v>
      </c>
      <c r="F3073" t="s">
        <v>21632</v>
      </c>
    </row>
    <row r="3074" spans="1:6" x14ac:dyDescent="0.25">
      <c r="A3074" t="s">
        <v>5745</v>
      </c>
      <c r="B3074" s="100" t="s">
        <v>7448</v>
      </c>
      <c r="C3074" s="99" t="s">
        <v>7449</v>
      </c>
      <c r="D3074" s="124">
        <v>3570</v>
      </c>
      <c r="E3074" s="157">
        <f>VLOOKUP(D3074,'SOAT LIQ'!$A$87:$C$3416,3,FALSE)</f>
        <v>12</v>
      </c>
      <c r="F3074" t="s">
        <v>21632</v>
      </c>
    </row>
    <row r="3075" spans="1:6" x14ac:dyDescent="0.25">
      <c r="A3075" t="s">
        <v>4339</v>
      </c>
      <c r="B3075" s="100" t="s">
        <v>7448</v>
      </c>
      <c r="C3075" s="99" t="s">
        <v>7449</v>
      </c>
      <c r="D3075" s="124">
        <v>3570</v>
      </c>
      <c r="E3075" s="157">
        <f>VLOOKUP(D3075,'SOAT LIQ'!$A$87:$C$3416,3,FALSE)</f>
        <v>12</v>
      </c>
      <c r="F3075" t="s">
        <v>21632</v>
      </c>
    </row>
    <row r="3076" spans="1:6" x14ac:dyDescent="0.25">
      <c r="A3076" t="s">
        <v>5745</v>
      </c>
      <c r="B3076" s="100" t="s">
        <v>7450</v>
      </c>
      <c r="C3076" s="99" t="s">
        <v>7449</v>
      </c>
      <c r="D3076" s="124">
        <v>3570</v>
      </c>
      <c r="E3076" s="157">
        <f>VLOOKUP(D3076,'SOAT LIQ'!$A$87:$C$3416,3,FALSE)</f>
        <v>12</v>
      </c>
      <c r="F3076" t="s">
        <v>21632</v>
      </c>
    </row>
    <row r="3077" spans="1:6" x14ac:dyDescent="0.25">
      <c r="A3077" t="s">
        <v>5745</v>
      </c>
      <c r="B3077" s="100" t="s">
        <v>7451</v>
      </c>
      <c r="C3077" s="99" t="s">
        <v>7452</v>
      </c>
      <c r="D3077" s="124">
        <v>3542</v>
      </c>
      <c r="E3077" s="157">
        <f>VLOOKUP(D3077,'SOAT LIQ'!$A$87:$C$3416,3,FALSE)</f>
        <v>10</v>
      </c>
      <c r="F3077" t="s">
        <v>21632</v>
      </c>
    </row>
    <row r="3078" spans="1:6" x14ac:dyDescent="0.25">
      <c r="A3078" t="s">
        <v>5745</v>
      </c>
      <c r="B3078" s="100" t="s">
        <v>7453</v>
      </c>
      <c r="C3078" s="99" t="s">
        <v>7452</v>
      </c>
      <c r="D3078" s="124">
        <v>3542</v>
      </c>
      <c r="E3078" s="157">
        <f>VLOOKUP(D3078,'SOAT LIQ'!$A$87:$C$3416,3,FALSE)</f>
        <v>10</v>
      </c>
      <c r="F3078" t="s">
        <v>21632</v>
      </c>
    </row>
    <row r="3079" spans="1:6" x14ac:dyDescent="0.25">
      <c r="A3079" t="s">
        <v>5745</v>
      </c>
      <c r="B3079" s="100" t="s">
        <v>7454</v>
      </c>
      <c r="C3079" s="99" t="s">
        <v>7455</v>
      </c>
      <c r="D3079" s="124">
        <v>3570</v>
      </c>
      <c r="E3079" s="157">
        <f>VLOOKUP(D3079,'SOAT LIQ'!$A$87:$C$3416,3,FALSE)</f>
        <v>12</v>
      </c>
      <c r="F3079" t="s">
        <v>21632</v>
      </c>
    </row>
    <row r="3080" spans="1:6" x14ac:dyDescent="0.25">
      <c r="A3080" t="s">
        <v>5745</v>
      </c>
      <c r="B3080" s="100" t="s">
        <v>7456</v>
      </c>
      <c r="C3080" s="99" t="s">
        <v>7455</v>
      </c>
      <c r="D3080" s="124">
        <v>3570</v>
      </c>
      <c r="E3080" s="157">
        <f>VLOOKUP(D3080,'SOAT LIQ'!$A$87:$C$3416,3,FALSE)</f>
        <v>12</v>
      </c>
      <c r="F3080" t="s">
        <v>21632</v>
      </c>
    </row>
    <row r="3081" spans="1:6" x14ac:dyDescent="0.25">
      <c r="A3081" t="s">
        <v>5745</v>
      </c>
      <c r="B3081" s="100" t="s">
        <v>7457</v>
      </c>
      <c r="C3081" s="99" t="s">
        <v>7455</v>
      </c>
      <c r="D3081" s="124">
        <v>3570</v>
      </c>
      <c r="E3081" s="157">
        <f>VLOOKUP(D3081,'SOAT LIQ'!$A$87:$C$3416,3,FALSE)</f>
        <v>12</v>
      </c>
      <c r="F3081" t="s">
        <v>21632</v>
      </c>
    </row>
    <row r="3082" spans="1:6" x14ac:dyDescent="0.25">
      <c r="A3082" t="s">
        <v>5745</v>
      </c>
      <c r="B3082" s="100" t="s">
        <v>7458</v>
      </c>
      <c r="C3082" s="99" t="s">
        <v>7455</v>
      </c>
      <c r="D3082" s="124">
        <v>3570</v>
      </c>
      <c r="E3082" s="157">
        <f>VLOOKUP(D3082,'SOAT LIQ'!$A$87:$C$3416,3,FALSE)</f>
        <v>12</v>
      </c>
      <c r="F3082" t="s">
        <v>21632</v>
      </c>
    </row>
    <row r="3083" spans="1:6" x14ac:dyDescent="0.25">
      <c r="A3083" t="s">
        <v>5745</v>
      </c>
      <c r="B3083" s="100" t="s">
        <v>7459</v>
      </c>
      <c r="C3083" s="99" t="s">
        <v>7455</v>
      </c>
      <c r="D3083" s="124">
        <v>3570</v>
      </c>
      <c r="E3083" s="157">
        <f>VLOOKUP(D3083,'SOAT LIQ'!$A$87:$C$3416,3,FALSE)</f>
        <v>12</v>
      </c>
      <c r="F3083" t="s">
        <v>21632</v>
      </c>
    </row>
    <row r="3084" spans="1:6" x14ac:dyDescent="0.25">
      <c r="A3084" t="s">
        <v>5745</v>
      </c>
      <c r="B3084" s="100" t="s">
        <v>7460</v>
      </c>
      <c r="C3084" s="99" t="s">
        <v>7455</v>
      </c>
      <c r="D3084" s="124">
        <v>3570</v>
      </c>
      <c r="E3084" s="157">
        <f>VLOOKUP(D3084,'SOAT LIQ'!$A$87:$C$3416,3,FALSE)</f>
        <v>12</v>
      </c>
      <c r="F3084" t="s">
        <v>21632</v>
      </c>
    </row>
    <row r="3085" spans="1:6" x14ac:dyDescent="0.25">
      <c r="A3085" t="s">
        <v>5745</v>
      </c>
      <c r="B3085" s="100" t="s">
        <v>7461</v>
      </c>
      <c r="C3085" s="99" t="s">
        <v>7462</v>
      </c>
      <c r="D3085" s="124">
        <v>3542</v>
      </c>
      <c r="E3085" s="157">
        <f>VLOOKUP(D3085,'SOAT LIQ'!$A$87:$C$3416,3,FALSE)</f>
        <v>10</v>
      </c>
      <c r="F3085" t="s">
        <v>21632</v>
      </c>
    </row>
    <row r="3086" spans="1:6" x14ac:dyDescent="0.25">
      <c r="A3086" t="s">
        <v>5745</v>
      </c>
      <c r="B3086" s="100" t="s">
        <v>7463</v>
      </c>
      <c r="C3086" s="99" t="s">
        <v>7462</v>
      </c>
      <c r="D3086" s="124">
        <v>3570</v>
      </c>
      <c r="E3086" s="157">
        <f>VLOOKUP(D3086,'SOAT LIQ'!$A$87:$C$3416,3,FALSE)</f>
        <v>12</v>
      </c>
      <c r="F3086" t="s">
        <v>21632</v>
      </c>
    </row>
    <row r="3087" spans="1:6" x14ac:dyDescent="0.25">
      <c r="A3087" t="s">
        <v>5745</v>
      </c>
      <c r="B3087" s="100" t="s">
        <v>7464</v>
      </c>
      <c r="C3087" s="99" t="s">
        <v>7455</v>
      </c>
      <c r="D3087" s="124">
        <v>3570</v>
      </c>
      <c r="E3087" s="157">
        <f>VLOOKUP(D3087,'SOAT LIQ'!$A$87:$C$3416,3,FALSE)</f>
        <v>12</v>
      </c>
      <c r="F3087" t="s">
        <v>21632</v>
      </c>
    </row>
    <row r="3088" spans="1:6" x14ac:dyDescent="0.25">
      <c r="A3088" t="s">
        <v>5745</v>
      </c>
      <c r="B3088" s="100" t="s">
        <v>7465</v>
      </c>
      <c r="C3088" s="99" t="s">
        <v>7455</v>
      </c>
      <c r="D3088" s="124">
        <v>3570</v>
      </c>
      <c r="E3088" s="157">
        <f>VLOOKUP(D3088,'SOAT LIQ'!$A$87:$C$3416,3,FALSE)</f>
        <v>12</v>
      </c>
      <c r="F3088" t="s">
        <v>21632</v>
      </c>
    </row>
    <row r="3089" spans="1:6" x14ac:dyDescent="0.25">
      <c r="A3089" t="s">
        <v>5745</v>
      </c>
      <c r="B3089" s="100" t="s">
        <v>7466</v>
      </c>
      <c r="C3089" s="99" t="s">
        <v>7455</v>
      </c>
      <c r="D3089" s="124">
        <v>3570</v>
      </c>
      <c r="E3089" s="157">
        <f>VLOOKUP(D3089,'SOAT LIQ'!$A$87:$C$3416,3,FALSE)</f>
        <v>12</v>
      </c>
      <c r="F3089" t="s">
        <v>21632</v>
      </c>
    </row>
    <row r="3090" spans="1:6" x14ac:dyDescent="0.25">
      <c r="A3090" t="s">
        <v>5745</v>
      </c>
      <c r="B3090" s="100" t="s">
        <v>7467</v>
      </c>
      <c r="C3090" s="100"/>
      <c r="D3090" s="124">
        <v>3570</v>
      </c>
      <c r="E3090" s="157">
        <f>VLOOKUP(D3090,'SOAT LIQ'!$A$87:$C$3416,3,FALSE)</f>
        <v>12</v>
      </c>
      <c r="F3090" t="s">
        <v>21632</v>
      </c>
    </row>
    <row r="3091" spans="1:6" x14ac:dyDescent="0.25">
      <c r="A3091" t="s">
        <v>5745</v>
      </c>
      <c r="B3091" s="100" t="s">
        <v>7468</v>
      </c>
      <c r="C3091" s="99" t="s">
        <v>7469</v>
      </c>
      <c r="D3091" s="124">
        <v>3570</v>
      </c>
      <c r="E3091" s="157">
        <f>VLOOKUP(D3091,'SOAT LIQ'!$A$87:$C$3416,3,FALSE)</f>
        <v>12</v>
      </c>
      <c r="F3091" t="s">
        <v>21632</v>
      </c>
    </row>
    <row r="3092" spans="1:6" x14ac:dyDescent="0.25">
      <c r="A3092" t="s">
        <v>5745</v>
      </c>
      <c r="B3092" s="100" t="s">
        <v>7470</v>
      </c>
      <c r="C3092" s="99" t="s">
        <v>6060</v>
      </c>
      <c r="D3092" s="124">
        <v>3632</v>
      </c>
      <c r="E3092" s="157">
        <f>VLOOKUP(D3092,'SOAT LIQ'!$A$87:$C$3416,3,FALSE)</f>
        <v>12</v>
      </c>
      <c r="F3092" t="s">
        <v>21632</v>
      </c>
    </row>
    <row r="3093" spans="1:6" x14ac:dyDescent="0.25">
      <c r="A3093" t="s">
        <v>5750</v>
      </c>
      <c r="B3093" s="100" t="s">
        <v>7470</v>
      </c>
      <c r="C3093" s="99" t="s">
        <v>6060</v>
      </c>
      <c r="D3093" s="124">
        <v>3632</v>
      </c>
      <c r="E3093" s="157">
        <f>VLOOKUP(D3093,'SOAT LIQ'!$A$87:$C$3416,3,FALSE)</f>
        <v>12</v>
      </c>
      <c r="F3093" t="s">
        <v>21632</v>
      </c>
    </row>
    <row r="3094" spans="1:6" x14ac:dyDescent="0.25">
      <c r="A3094" t="s">
        <v>5745</v>
      </c>
      <c r="B3094" s="100" t="s">
        <v>7471</v>
      </c>
      <c r="C3094" s="99" t="s">
        <v>6060</v>
      </c>
      <c r="D3094" s="124">
        <v>3632</v>
      </c>
      <c r="E3094" s="157">
        <f>VLOOKUP(D3094,'SOAT LIQ'!$A$87:$C$3416,3,FALSE)</f>
        <v>12</v>
      </c>
      <c r="F3094" t="s">
        <v>21632</v>
      </c>
    </row>
    <row r="3095" spans="1:6" x14ac:dyDescent="0.25">
      <c r="A3095" t="s">
        <v>5745</v>
      </c>
      <c r="B3095" s="100" t="s">
        <v>7472</v>
      </c>
      <c r="C3095" s="99" t="s">
        <v>7418</v>
      </c>
      <c r="D3095" s="124">
        <v>3530</v>
      </c>
      <c r="E3095" s="157">
        <f>VLOOKUP(D3095,'SOAT LIQ'!$A$87:$C$3416,3,FALSE)</f>
        <v>20</v>
      </c>
      <c r="F3095" t="s">
        <v>21632</v>
      </c>
    </row>
    <row r="3096" spans="1:6" x14ac:dyDescent="0.25">
      <c r="A3096" t="s">
        <v>5750</v>
      </c>
      <c r="B3096" s="100" t="s">
        <v>7472</v>
      </c>
      <c r="C3096" s="99" t="s">
        <v>7418</v>
      </c>
      <c r="D3096" s="124">
        <v>3530</v>
      </c>
      <c r="E3096" s="157">
        <f>VLOOKUP(D3096,'SOAT LIQ'!$A$87:$C$3416,3,FALSE)</f>
        <v>20</v>
      </c>
      <c r="F3096" t="s">
        <v>21632</v>
      </c>
    </row>
    <row r="3097" spans="1:6" x14ac:dyDescent="0.25">
      <c r="A3097" t="s">
        <v>5748</v>
      </c>
      <c r="B3097" s="100" t="s">
        <v>7472</v>
      </c>
      <c r="C3097" s="99" t="s">
        <v>7418</v>
      </c>
      <c r="D3097" s="124">
        <v>3530</v>
      </c>
      <c r="E3097" s="157">
        <f>VLOOKUP(D3097,'SOAT LIQ'!$A$87:$C$3416,3,FALSE)</f>
        <v>20</v>
      </c>
      <c r="F3097" t="s">
        <v>21632</v>
      </c>
    </row>
    <row r="3098" spans="1:6" x14ac:dyDescent="0.25">
      <c r="A3098" t="s">
        <v>5745</v>
      </c>
      <c r="B3098" s="100" t="s">
        <v>7473</v>
      </c>
      <c r="C3098" s="99" t="s">
        <v>7418</v>
      </c>
      <c r="D3098" s="124">
        <v>3530</v>
      </c>
      <c r="E3098" s="157">
        <f>VLOOKUP(D3098,'SOAT LIQ'!$A$87:$C$3416,3,FALSE)</f>
        <v>20</v>
      </c>
      <c r="F3098" t="s">
        <v>21632</v>
      </c>
    </row>
    <row r="3099" spans="1:6" x14ac:dyDescent="0.25">
      <c r="A3099" t="s">
        <v>5750</v>
      </c>
      <c r="B3099" s="100" t="s">
        <v>7473</v>
      </c>
      <c r="C3099" s="99" t="s">
        <v>7418</v>
      </c>
      <c r="D3099" s="124">
        <v>3530</v>
      </c>
      <c r="E3099" s="157">
        <f>VLOOKUP(D3099,'SOAT LIQ'!$A$87:$C$3416,3,FALSE)</f>
        <v>20</v>
      </c>
      <c r="F3099" t="s">
        <v>21632</v>
      </c>
    </row>
    <row r="3100" spans="1:6" x14ac:dyDescent="0.25">
      <c r="A3100" t="s">
        <v>5748</v>
      </c>
      <c r="B3100" s="100" t="s">
        <v>7473</v>
      </c>
      <c r="C3100" s="99" t="s">
        <v>7418</v>
      </c>
      <c r="D3100" s="124">
        <v>3530</v>
      </c>
      <c r="E3100" s="157">
        <f>VLOOKUP(D3100,'SOAT LIQ'!$A$87:$C$3416,3,FALSE)</f>
        <v>20</v>
      </c>
      <c r="F3100" t="s">
        <v>21632</v>
      </c>
    </row>
    <row r="3101" spans="1:6" x14ac:dyDescent="0.25">
      <c r="A3101" t="s">
        <v>5745</v>
      </c>
      <c r="B3101" s="100" t="s">
        <v>7474</v>
      </c>
      <c r="C3101" s="99" t="s">
        <v>7418</v>
      </c>
      <c r="D3101" s="124">
        <v>3530</v>
      </c>
      <c r="E3101" s="157">
        <f>VLOOKUP(D3101,'SOAT LIQ'!$A$87:$C$3416,3,FALSE)</f>
        <v>20</v>
      </c>
      <c r="F3101" t="s">
        <v>21632</v>
      </c>
    </row>
    <row r="3102" spans="1:6" x14ac:dyDescent="0.25">
      <c r="A3102" t="s">
        <v>5748</v>
      </c>
      <c r="B3102" s="100" t="s">
        <v>7474</v>
      </c>
      <c r="C3102" s="99" t="s">
        <v>7418</v>
      </c>
      <c r="D3102" s="124">
        <v>3530</v>
      </c>
      <c r="E3102" s="157">
        <f>VLOOKUP(D3102,'SOAT LIQ'!$A$87:$C$3416,3,FALSE)</f>
        <v>20</v>
      </c>
      <c r="F3102" t="s">
        <v>21632</v>
      </c>
    </row>
    <row r="3103" spans="1:6" x14ac:dyDescent="0.25">
      <c r="A3103" t="s">
        <v>5745</v>
      </c>
      <c r="B3103" s="100" t="s">
        <v>7475</v>
      </c>
      <c r="C3103" s="99" t="s">
        <v>7476</v>
      </c>
      <c r="D3103" s="124">
        <v>3672</v>
      </c>
      <c r="E3103" s="157">
        <f>VLOOKUP(D3103,'SOAT LIQ'!$A$87:$C$3416,3,FALSE)</f>
        <v>9</v>
      </c>
      <c r="F3103" t="s">
        <v>21632</v>
      </c>
    </row>
    <row r="3104" spans="1:6" x14ac:dyDescent="0.25">
      <c r="A3104" t="s">
        <v>5745</v>
      </c>
      <c r="B3104" s="100" t="s">
        <v>7477</v>
      </c>
      <c r="C3104" s="99" t="s">
        <v>7478</v>
      </c>
      <c r="D3104" s="124">
        <v>3501</v>
      </c>
      <c r="E3104" s="157">
        <f>VLOOKUP(D3104,'SOAT LIQ'!$A$87:$C$3416,3,FALSE)</f>
        <v>9</v>
      </c>
      <c r="F3104" t="s">
        <v>21632</v>
      </c>
    </row>
    <row r="3105" spans="1:6" x14ac:dyDescent="0.25">
      <c r="A3105" t="s">
        <v>6573</v>
      </c>
      <c r="B3105" s="100" t="s">
        <v>7479</v>
      </c>
      <c r="C3105" s="99" t="s">
        <v>7480</v>
      </c>
      <c r="D3105" s="124">
        <v>18109</v>
      </c>
      <c r="E3105" s="157">
        <f>VLOOKUP(D3105,'SOAT LIQ'!$A$87:$C$3416,3,FALSE)</f>
        <v>8</v>
      </c>
      <c r="F3105" t="s">
        <v>21632</v>
      </c>
    </row>
    <row r="3106" spans="1:6" x14ac:dyDescent="0.25">
      <c r="A3106" t="s">
        <v>6787</v>
      </c>
      <c r="B3106" s="100" t="s">
        <v>7479</v>
      </c>
      <c r="C3106" s="99" t="s">
        <v>7480</v>
      </c>
      <c r="D3106" s="124">
        <v>18109</v>
      </c>
      <c r="E3106" s="157">
        <f>VLOOKUP(D3106,'SOAT LIQ'!$A$87:$C$3416,3,FALSE)</f>
        <v>8</v>
      </c>
      <c r="F3106" t="s">
        <v>21632</v>
      </c>
    </row>
    <row r="3107" spans="1:6" x14ac:dyDescent="0.25">
      <c r="A3107" t="s">
        <v>7342</v>
      </c>
      <c r="B3107" s="100" t="s">
        <v>7479</v>
      </c>
      <c r="C3107" s="99" t="s">
        <v>7480</v>
      </c>
      <c r="D3107" s="124">
        <v>18109</v>
      </c>
      <c r="E3107" s="157">
        <f>VLOOKUP(D3107,'SOAT LIQ'!$A$87:$C$3416,3,FALSE)</f>
        <v>8</v>
      </c>
      <c r="F3107" t="s">
        <v>21632</v>
      </c>
    </row>
    <row r="3108" spans="1:6" x14ac:dyDescent="0.25">
      <c r="A3108" t="s">
        <v>5745</v>
      </c>
      <c r="B3108" s="100" t="s">
        <v>7479</v>
      </c>
      <c r="C3108" s="99" t="s">
        <v>7480</v>
      </c>
      <c r="D3108" s="124">
        <v>18109</v>
      </c>
      <c r="E3108" s="157">
        <f>VLOOKUP(D3108,'SOAT LIQ'!$A$87:$C$3416,3,FALSE)</f>
        <v>8</v>
      </c>
      <c r="F3108" t="s">
        <v>21632</v>
      </c>
    </row>
    <row r="3109" spans="1:6" x14ac:dyDescent="0.25">
      <c r="A3109" t="s">
        <v>7342</v>
      </c>
      <c r="B3109" s="100" t="s">
        <v>7481</v>
      </c>
      <c r="C3109" s="99" t="s">
        <v>7480</v>
      </c>
      <c r="D3109" s="124">
        <v>18101</v>
      </c>
      <c r="E3109" s="157">
        <f>VLOOKUP(D3109,'SOAT LIQ'!$A$87:$C$3416,3,FALSE)</f>
        <v>6</v>
      </c>
      <c r="F3109" t="s">
        <v>21632</v>
      </c>
    </row>
    <row r="3110" spans="1:6" x14ac:dyDescent="0.25">
      <c r="A3110" t="s">
        <v>6787</v>
      </c>
      <c r="B3110" s="100" t="s">
        <v>7481</v>
      </c>
      <c r="C3110" s="99" t="s">
        <v>7480</v>
      </c>
      <c r="D3110" s="124">
        <v>18101</v>
      </c>
      <c r="E3110" s="157">
        <f>VLOOKUP(D3110,'SOAT LIQ'!$A$87:$C$3416,3,FALSE)</f>
        <v>6</v>
      </c>
      <c r="F3110" t="s">
        <v>21632</v>
      </c>
    </row>
    <row r="3111" spans="1:6" x14ac:dyDescent="0.25">
      <c r="A3111" t="s">
        <v>6573</v>
      </c>
      <c r="B3111" s="100" t="s">
        <v>4508</v>
      </c>
      <c r="C3111" s="99" t="s">
        <v>7482</v>
      </c>
      <c r="D3111" s="124">
        <v>18109</v>
      </c>
      <c r="E3111" s="157">
        <f>VLOOKUP(D3111,'SOAT LIQ'!$A$87:$C$3416,3,FALSE)</f>
        <v>8</v>
      </c>
      <c r="F3111" t="s">
        <v>21632</v>
      </c>
    </row>
    <row r="3112" spans="1:6" x14ac:dyDescent="0.25">
      <c r="A3112" t="s">
        <v>7342</v>
      </c>
      <c r="B3112" s="100" t="s">
        <v>4508</v>
      </c>
      <c r="C3112" s="99" t="s">
        <v>7482</v>
      </c>
      <c r="D3112" s="124">
        <v>18109</v>
      </c>
      <c r="E3112" s="157">
        <f>VLOOKUP(D3112,'SOAT LIQ'!$A$87:$C$3416,3,FALSE)</f>
        <v>8</v>
      </c>
      <c r="F3112" t="s">
        <v>21632</v>
      </c>
    </row>
    <row r="3113" spans="1:6" x14ac:dyDescent="0.25">
      <c r="A3113" t="s">
        <v>7342</v>
      </c>
      <c r="B3113" s="100" t="s">
        <v>7483</v>
      </c>
      <c r="C3113" s="99" t="s">
        <v>7480</v>
      </c>
      <c r="D3113" s="124">
        <v>18100</v>
      </c>
      <c r="E3113" s="157">
        <f>VLOOKUP(D3113,'SOAT LIQ'!$A$87:$C$3416,3,FALSE)</f>
        <v>4</v>
      </c>
      <c r="F3113" t="s">
        <v>21632</v>
      </c>
    </row>
    <row r="3114" spans="1:6" x14ac:dyDescent="0.25">
      <c r="A3114" t="s">
        <v>5745</v>
      </c>
      <c r="B3114" s="100" t="s">
        <v>7483</v>
      </c>
      <c r="C3114" s="99" t="s">
        <v>7480</v>
      </c>
      <c r="D3114" s="124">
        <v>18100</v>
      </c>
      <c r="E3114" s="157">
        <f>VLOOKUP(D3114,'SOAT LIQ'!$A$87:$C$3416,3,FALSE)</f>
        <v>4</v>
      </c>
      <c r="F3114" t="s">
        <v>21632</v>
      </c>
    </row>
    <row r="3115" spans="1:6" x14ac:dyDescent="0.25">
      <c r="A3115" t="s">
        <v>6573</v>
      </c>
      <c r="B3115" s="100" t="s">
        <v>7484</v>
      </c>
      <c r="C3115" s="99" t="s">
        <v>7480</v>
      </c>
      <c r="D3115" s="124">
        <v>18109</v>
      </c>
      <c r="E3115" s="157">
        <f>VLOOKUP(D3115,'SOAT LIQ'!$A$87:$C$3416,3,FALSE)</f>
        <v>8</v>
      </c>
      <c r="F3115" t="s">
        <v>21632</v>
      </c>
    </row>
    <row r="3116" spans="1:6" x14ac:dyDescent="0.25">
      <c r="A3116" t="s">
        <v>5745</v>
      </c>
      <c r="B3116" s="100" t="s">
        <v>7484</v>
      </c>
      <c r="C3116" s="99" t="s">
        <v>7480</v>
      </c>
      <c r="D3116" s="124">
        <v>18109</v>
      </c>
      <c r="E3116" s="157">
        <f>VLOOKUP(D3116,'SOAT LIQ'!$A$87:$C$3416,3,FALSE)</f>
        <v>8</v>
      </c>
      <c r="F3116" t="s">
        <v>21632</v>
      </c>
    </row>
    <row r="3117" spans="1:6" x14ac:dyDescent="0.25">
      <c r="A3117" t="s">
        <v>7342</v>
      </c>
      <c r="B3117" s="100" t="s">
        <v>7484</v>
      </c>
      <c r="C3117" s="99" t="s">
        <v>7480</v>
      </c>
      <c r="D3117" s="124">
        <v>18109</v>
      </c>
      <c r="E3117" s="157">
        <f>VLOOKUP(D3117,'SOAT LIQ'!$A$87:$C$3416,3,FALSE)</f>
        <v>8</v>
      </c>
      <c r="F3117" t="s">
        <v>21632</v>
      </c>
    </row>
    <row r="3118" spans="1:6" x14ac:dyDescent="0.25">
      <c r="A3118" t="s">
        <v>6573</v>
      </c>
      <c r="B3118" s="100" t="s">
        <v>7485</v>
      </c>
      <c r="C3118" s="99" t="s">
        <v>7480</v>
      </c>
      <c r="D3118" s="124">
        <v>18109</v>
      </c>
      <c r="E3118" s="157">
        <f>VLOOKUP(D3118,'SOAT LIQ'!$A$87:$C$3416,3,FALSE)</f>
        <v>8</v>
      </c>
      <c r="F3118" t="s">
        <v>21632</v>
      </c>
    </row>
    <row r="3119" spans="1:6" x14ac:dyDescent="0.25">
      <c r="A3119" t="s">
        <v>5745</v>
      </c>
      <c r="B3119" s="100" t="s">
        <v>7485</v>
      </c>
      <c r="C3119" s="99" t="s">
        <v>7480</v>
      </c>
      <c r="D3119" s="124">
        <v>18109</v>
      </c>
      <c r="E3119" s="157">
        <f>VLOOKUP(D3119,'SOAT LIQ'!$A$87:$C$3416,3,FALSE)</f>
        <v>8</v>
      </c>
      <c r="F3119" t="s">
        <v>21632</v>
      </c>
    </row>
    <row r="3120" spans="1:6" x14ac:dyDescent="0.25">
      <c r="A3120" t="s">
        <v>7342</v>
      </c>
      <c r="B3120" s="100" t="s">
        <v>7485</v>
      </c>
      <c r="C3120" s="99" t="s">
        <v>7480</v>
      </c>
      <c r="D3120" s="124">
        <v>18109</v>
      </c>
      <c r="E3120" s="157">
        <f>VLOOKUP(D3120,'SOAT LIQ'!$A$87:$C$3416,3,FALSE)</f>
        <v>8</v>
      </c>
      <c r="F3120" t="s">
        <v>21632</v>
      </c>
    </row>
    <row r="3121" spans="1:6" x14ac:dyDescent="0.25">
      <c r="A3121" t="s">
        <v>6573</v>
      </c>
      <c r="B3121" s="100" t="s">
        <v>7486</v>
      </c>
      <c r="C3121" s="99" t="s">
        <v>7480</v>
      </c>
      <c r="D3121" s="124">
        <v>24111</v>
      </c>
      <c r="E3121" s="157" t="e">
        <f>VLOOKUP(D3121,'SOAT LIQ'!$A$87:$C$3416,3,FALSE)</f>
        <v>#N/A</v>
      </c>
    </row>
    <row r="3122" spans="1:6" x14ac:dyDescent="0.25">
      <c r="A3122" t="s">
        <v>7342</v>
      </c>
      <c r="B3122" s="100" t="s">
        <v>7486</v>
      </c>
      <c r="C3122" s="99" t="s">
        <v>7480</v>
      </c>
      <c r="D3122" s="124">
        <v>24111</v>
      </c>
      <c r="E3122" s="157" t="e">
        <f>VLOOKUP(D3122,'SOAT LIQ'!$A$87:$C$3416,3,FALSE)</f>
        <v>#N/A</v>
      </c>
    </row>
    <row r="3123" spans="1:6" x14ac:dyDescent="0.25">
      <c r="A3123" t="s">
        <v>5745</v>
      </c>
      <c r="B3123" s="100" t="s">
        <v>7486</v>
      </c>
      <c r="C3123" s="99" t="s">
        <v>7480</v>
      </c>
      <c r="D3123" s="124">
        <v>24111</v>
      </c>
      <c r="E3123" s="157" t="e">
        <f>VLOOKUP(D3123,'SOAT LIQ'!$A$87:$C$3416,3,FALSE)</f>
        <v>#N/A</v>
      </c>
      <c r="F3123" t="s">
        <v>21632</v>
      </c>
    </row>
    <row r="3124" spans="1:6" x14ac:dyDescent="0.25">
      <c r="A3124" t="s">
        <v>4339</v>
      </c>
      <c r="B3124" s="100" t="s">
        <v>7487</v>
      </c>
      <c r="C3124" s="99" t="s">
        <v>7488</v>
      </c>
      <c r="D3124" s="124">
        <v>17306</v>
      </c>
      <c r="E3124" s="157">
        <f>VLOOKUP(D3124,'SOAT LIQ'!$A$87:$C$3416,3,FALSE)</f>
        <v>8</v>
      </c>
      <c r="F3124" t="s">
        <v>21632</v>
      </c>
    </row>
    <row r="3125" spans="1:6" x14ac:dyDescent="0.25">
      <c r="A3125" t="s">
        <v>5745</v>
      </c>
      <c r="B3125" s="100" t="s">
        <v>7487</v>
      </c>
      <c r="C3125" s="99" t="s">
        <v>7488</v>
      </c>
      <c r="D3125" s="124">
        <v>17306</v>
      </c>
      <c r="E3125" s="157">
        <f>VLOOKUP(D3125,'SOAT LIQ'!$A$87:$C$3416,3,FALSE)</f>
        <v>8</v>
      </c>
      <c r="F3125" t="s">
        <v>21632</v>
      </c>
    </row>
    <row r="3126" spans="1:6" x14ac:dyDescent="0.25">
      <c r="A3126" t="s">
        <v>5936</v>
      </c>
      <c r="B3126" s="100" t="s">
        <v>7487</v>
      </c>
      <c r="C3126" s="99" t="s">
        <v>7488</v>
      </c>
      <c r="D3126" s="124">
        <v>17306</v>
      </c>
      <c r="E3126" s="157">
        <f>VLOOKUP(D3126,'SOAT LIQ'!$A$87:$C$3416,3,FALSE)</f>
        <v>8</v>
      </c>
      <c r="F3126" t="s">
        <v>21632</v>
      </c>
    </row>
    <row r="3127" spans="1:6" x14ac:dyDescent="0.25">
      <c r="A3127" t="s">
        <v>5745</v>
      </c>
      <c r="B3127" s="100" t="s">
        <v>7489</v>
      </c>
      <c r="C3127" s="99" t="s">
        <v>7488</v>
      </c>
      <c r="D3127" s="124">
        <v>17306</v>
      </c>
      <c r="E3127" s="157">
        <f>VLOOKUP(D3127,'SOAT LIQ'!$A$87:$C$3416,3,FALSE)</f>
        <v>8</v>
      </c>
      <c r="F3127" t="s">
        <v>21632</v>
      </c>
    </row>
    <row r="3128" spans="1:6" x14ac:dyDescent="0.25">
      <c r="A3128" t="s">
        <v>4339</v>
      </c>
      <c r="B3128" s="100" t="s">
        <v>7489</v>
      </c>
      <c r="C3128" s="99" t="s">
        <v>7488</v>
      </c>
      <c r="D3128" s="124">
        <v>17306</v>
      </c>
      <c r="E3128" s="157">
        <f>VLOOKUP(D3128,'SOAT LIQ'!$A$87:$C$3416,3,FALSE)</f>
        <v>8</v>
      </c>
      <c r="F3128" t="s">
        <v>21632</v>
      </c>
    </row>
    <row r="3129" spans="1:6" x14ac:dyDescent="0.25">
      <c r="A3129" t="s">
        <v>4339</v>
      </c>
      <c r="B3129" s="100" t="s">
        <v>7490</v>
      </c>
      <c r="C3129" s="99" t="s">
        <v>7491</v>
      </c>
      <c r="D3129" s="124">
        <v>3582</v>
      </c>
      <c r="E3129" s="157">
        <f>VLOOKUP(D3129,'SOAT LIQ'!$A$87:$C$3416,3,FALSE)</f>
        <v>3</v>
      </c>
      <c r="F3129" t="s">
        <v>21632</v>
      </c>
    </row>
    <row r="3130" spans="1:6" x14ac:dyDescent="0.25">
      <c r="A3130" t="s">
        <v>5745</v>
      </c>
      <c r="B3130" s="100" t="s">
        <v>7490</v>
      </c>
      <c r="C3130" s="99" t="s">
        <v>7491</v>
      </c>
      <c r="D3130" s="124">
        <v>3582</v>
      </c>
      <c r="E3130" s="157">
        <f>VLOOKUP(D3130,'SOAT LIQ'!$A$87:$C$3416,3,FALSE)</f>
        <v>3</v>
      </c>
      <c r="F3130" t="s">
        <v>21632</v>
      </c>
    </row>
    <row r="3131" spans="1:6" x14ac:dyDescent="0.25">
      <c r="A3131" t="s">
        <v>5750</v>
      </c>
      <c r="B3131" s="100" t="s">
        <v>7490</v>
      </c>
      <c r="C3131" s="99" t="s">
        <v>7491</v>
      </c>
      <c r="D3131" s="124">
        <v>3582</v>
      </c>
      <c r="E3131" s="157">
        <f>VLOOKUP(D3131,'SOAT LIQ'!$A$87:$C$3416,3,FALSE)</f>
        <v>3</v>
      </c>
      <c r="F3131" t="s">
        <v>21632</v>
      </c>
    </row>
    <row r="3132" spans="1:6" x14ac:dyDescent="0.25">
      <c r="A3132" t="s">
        <v>5936</v>
      </c>
      <c r="B3132" s="100" t="s">
        <v>7490</v>
      </c>
      <c r="C3132" s="99" t="s">
        <v>7491</v>
      </c>
      <c r="D3132" s="124">
        <v>3582</v>
      </c>
      <c r="E3132" s="157">
        <f>VLOOKUP(D3132,'SOAT LIQ'!$A$87:$C$3416,3,FALSE)</f>
        <v>3</v>
      </c>
      <c r="F3132" t="s">
        <v>21632</v>
      </c>
    </row>
    <row r="3133" spans="1:6" x14ac:dyDescent="0.25">
      <c r="A3133" t="s">
        <v>4339</v>
      </c>
      <c r="B3133" s="100" t="s">
        <v>7492</v>
      </c>
      <c r="C3133" s="99" t="s">
        <v>7493</v>
      </c>
      <c r="D3133" s="124">
        <v>3541</v>
      </c>
      <c r="E3133" s="157">
        <f>VLOOKUP(D3133,'SOAT LIQ'!$A$87:$C$3416,3,FALSE)</f>
        <v>7</v>
      </c>
      <c r="F3133" t="s">
        <v>21632</v>
      </c>
    </row>
    <row r="3134" spans="1:6" x14ac:dyDescent="0.25">
      <c r="A3134" t="s">
        <v>5745</v>
      </c>
      <c r="B3134" s="100" t="s">
        <v>7492</v>
      </c>
      <c r="C3134" s="99" t="s">
        <v>7493</v>
      </c>
      <c r="D3134" s="124">
        <v>3541</v>
      </c>
      <c r="E3134" s="157">
        <f>VLOOKUP(D3134,'SOAT LIQ'!$A$87:$C$3416,3,FALSE)</f>
        <v>7</v>
      </c>
      <c r="F3134" t="s">
        <v>21632</v>
      </c>
    </row>
    <row r="3135" spans="1:6" x14ac:dyDescent="0.25">
      <c r="A3135" t="s">
        <v>5936</v>
      </c>
      <c r="B3135" s="100" t="s">
        <v>7492</v>
      </c>
      <c r="C3135" s="99" t="s">
        <v>7493</v>
      </c>
      <c r="D3135" s="124">
        <v>3541</v>
      </c>
      <c r="E3135" s="157">
        <f>VLOOKUP(D3135,'SOAT LIQ'!$A$87:$C$3416,3,FALSE)</f>
        <v>7</v>
      </c>
      <c r="F3135" t="s">
        <v>21632</v>
      </c>
    </row>
    <row r="3136" spans="1:6" x14ac:dyDescent="0.25">
      <c r="A3136" t="s">
        <v>4339</v>
      </c>
      <c r="B3136" s="100" t="s">
        <v>7494</v>
      </c>
      <c r="C3136" s="99" t="s">
        <v>7493</v>
      </c>
      <c r="D3136" s="124">
        <v>3541</v>
      </c>
      <c r="E3136" s="157">
        <f>VLOOKUP(D3136,'SOAT LIQ'!$A$87:$C$3416,3,FALSE)</f>
        <v>7</v>
      </c>
      <c r="F3136" t="s">
        <v>21632</v>
      </c>
    </row>
    <row r="3137" spans="1:6" x14ac:dyDescent="0.25">
      <c r="A3137" t="s">
        <v>5745</v>
      </c>
      <c r="B3137" s="100" t="s">
        <v>7494</v>
      </c>
      <c r="C3137" s="99" t="s">
        <v>7493</v>
      </c>
      <c r="D3137" s="124">
        <v>3541</v>
      </c>
      <c r="E3137" s="157">
        <f>VLOOKUP(D3137,'SOAT LIQ'!$A$87:$C$3416,3,FALSE)</f>
        <v>7</v>
      </c>
      <c r="F3137" t="s">
        <v>21632</v>
      </c>
    </row>
    <row r="3138" spans="1:6" x14ac:dyDescent="0.25">
      <c r="A3138" t="s">
        <v>5748</v>
      </c>
      <c r="B3138" s="100" t="s">
        <v>7495</v>
      </c>
      <c r="C3138" s="99" t="s">
        <v>7496</v>
      </c>
      <c r="D3138" s="124">
        <v>3543</v>
      </c>
      <c r="E3138" s="157">
        <f>VLOOKUP(D3138,'SOAT LIQ'!$A$87:$C$3416,3,FALSE)</f>
        <v>5</v>
      </c>
      <c r="F3138" t="s">
        <v>21632</v>
      </c>
    </row>
    <row r="3139" spans="1:6" x14ac:dyDescent="0.25">
      <c r="A3139" t="s">
        <v>5745</v>
      </c>
      <c r="B3139" s="100" t="s">
        <v>7495</v>
      </c>
      <c r="C3139" s="99" t="s">
        <v>7496</v>
      </c>
      <c r="D3139" s="124">
        <v>3543</v>
      </c>
      <c r="E3139" s="157">
        <f>VLOOKUP(D3139,'SOAT LIQ'!$A$87:$C$3416,3,FALSE)</f>
        <v>5</v>
      </c>
      <c r="F3139" t="s">
        <v>21632</v>
      </c>
    </row>
    <row r="3140" spans="1:6" x14ac:dyDescent="0.25">
      <c r="A3140" t="s">
        <v>4339</v>
      </c>
      <c r="B3140" s="100" t="s">
        <v>7495</v>
      </c>
      <c r="C3140" s="99" t="s">
        <v>7496</v>
      </c>
      <c r="D3140" s="124">
        <v>3543</v>
      </c>
      <c r="E3140" s="157">
        <f>VLOOKUP(D3140,'SOAT LIQ'!$A$87:$C$3416,3,FALSE)</f>
        <v>5</v>
      </c>
      <c r="F3140" t="s">
        <v>21632</v>
      </c>
    </row>
    <row r="3141" spans="1:6" x14ac:dyDescent="0.25">
      <c r="A3141" t="s">
        <v>5745</v>
      </c>
      <c r="B3141" s="100" t="s">
        <v>7497</v>
      </c>
      <c r="C3141" s="99" t="s">
        <v>7496</v>
      </c>
      <c r="D3141" s="124">
        <v>3543</v>
      </c>
      <c r="E3141" s="157">
        <f>VLOOKUP(D3141,'SOAT LIQ'!$A$87:$C$3416,3,FALSE)</f>
        <v>5</v>
      </c>
      <c r="F3141" t="s">
        <v>21632</v>
      </c>
    </row>
    <row r="3142" spans="1:6" x14ac:dyDescent="0.25">
      <c r="A3142" t="s">
        <v>5745</v>
      </c>
      <c r="B3142" s="100" t="s">
        <v>7498</v>
      </c>
      <c r="C3142" s="99" t="s">
        <v>7499</v>
      </c>
      <c r="D3142" s="124">
        <v>3584</v>
      </c>
      <c r="E3142" s="157">
        <f>VLOOKUP(D3142,'SOAT LIQ'!$A$87:$C$3416,3,FALSE)</f>
        <v>12</v>
      </c>
      <c r="F3142" t="s">
        <v>21632</v>
      </c>
    </row>
    <row r="3143" spans="1:6" x14ac:dyDescent="0.25">
      <c r="A3143" t="s">
        <v>5745</v>
      </c>
      <c r="B3143" s="100" t="s">
        <v>7500</v>
      </c>
      <c r="C3143" s="99" t="s">
        <v>7499</v>
      </c>
      <c r="D3143" s="124">
        <v>3584</v>
      </c>
      <c r="E3143" s="157">
        <f>VLOOKUP(D3143,'SOAT LIQ'!$A$87:$C$3416,3,FALSE)</f>
        <v>12</v>
      </c>
      <c r="F3143" t="s">
        <v>21632</v>
      </c>
    </row>
    <row r="3144" spans="1:6" x14ac:dyDescent="0.25">
      <c r="A3144" t="s">
        <v>5745</v>
      </c>
      <c r="B3144" s="100" t="s">
        <v>7501</v>
      </c>
      <c r="C3144" s="99" t="s">
        <v>7499</v>
      </c>
      <c r="D3144" s="124">
        <v>3584</v>
      </c>
      <c r="E3144" s="157">
        <f>VLOOKUP(D3144,'SOAT LIQ'!$A$87:$C$3416,3,FALSE)</f>
        <v>12</v>
      </c>
      <c r="F3144" t="s">
        <v>21632</v>
      </c>
    </row>
    <row r="3145" spans="1:6" x14ac:dyDescent="0.25">
      <c r="A3145" t="s">
        <v>5745</v>
      </c>
      <c r="B3145" s="100" t="s">
        <v>7502</v>
      </c>
      <c r="C3145" s="99" t="s">
        <v>7499</v>
      </c>
      <c r="D3145" s="124">
        <v>3584</v>
      </c>
      <c r="E3145" s="157">
        <f>VLOOKUP(D3145,'SOAT LIQ'!$A$87:$C$3416,3,FALSE)</f>
        <v>12</v>
      </c>
      <c r="F3145" t="s">
        <v>21632</v>
      </c>
    </row>
    <row r="3146" spans="1:6" x14ac:dyDescent="0.25">
      <c r="A3146" t="s">
        <v>6573</v>
      </c>
      <c r="B3146" s="100" t="s">
        <v>7503</v>
      </c>
      <c r="C3146" s="99" t="s">
        <v>7499</v>
      </c>
      <c r="D3146" s="124">
        <v>3584</v>
      </c>
      <c r="E3146" s="157">
        <f>VLOOKUP(D3146,'SOAT LIQ'!$A$87:$C$3416,3,FALSE)</f>
        <v>12</v>
      </c>
      <c r="F3146" t="s">
        <v>21632</v>
      </c>
    </row>
    <row r="3147" spans="1:6" x14ac:dyDescent="0.25">
      <c r="A3147" t="s">
        <v>5745</v>
      </c>
      <c r="B3147" s="100" t="s">
        <v>7503</v>
      </c>
      <c r="C3147" s="99" t="s">
        <v>7499</v>
      </c>
      <c r="D3147" s="124">
        <v>3584</v>
      </c>
      <c r="E3147" s="157">
        <f>VLOOKUP(D3147,'SOAT LIQ'!$A$87:$C$3416,3,FALSE)</f>
        <v>12</v>
      </c>
      <c r="F3147" t="s">
        <v>21632</v>
      </c>
    </row>
    <row r="3148" spans="1:6" x14ac:dyDescent="0.25">
      <c r="A3148" t="s">
        <v>5745</v>
      </c>
      <c r="B3148" s="100" t="s">
        <v>7504</v>
      </c>
      <c r="C3148" s="99" t="s">
        <v>7499</v>
      </c>
      <c r="D3148" s="124">
        <v>3584</v>
      </c>
      <c r="E3148" s="157">
        <f>VLOOKUP(D3148,'SOAT LIQ'!$A$87:$C$3416,3,FALSE)</f>
        <v>12</v>
      </c>
      <c r="F3148" t="s">
        <v>21632</v>
      </c>
    </row>
    <row r="3149" spans="1:6" x14ac:dyDescent="0.25">
      <c r="A3149" t="s">
        <v>4339</v>
      </c>
      <c r="B3149" s="100" t="s">
        <v>7505</v>
      </c>
      <c r="C3149" s="99" t="s">
        <v>7506</v>
      </c>
      <c r="D3149" s="124">
        <v>3502</v>
      </c>
      <c r="E3149" s="157">
        <f>VLOOKUP(D3149,'SOAT LIQ'!$A$87:$C$3416,3,FALSE)</f>
        <v>12</v>
      </c>
      <c r="F3149" t="s">
        <v>21632</v>
      </c>
    </row>
    <row r="3150" spans="1:6" x14ac:dyDescent="0.25">
      <c r="A3150" t="s">
        <v>5745</v>
      </c>
      <c r="B3150" s="100" t="s">
        <v>7505</v>
      </c>
      <c r="C3150" s="99" t="s">
        <v>7506</v>
      </c>
      <c r="D3150" s="124">
        <v>3502</v>
      </c>
      <c r="E3150" s="157">
        <f>VLOOKUP(D3150,'SOAT LIQ'!$A$87:$C$3416,3,FALSE)</f>
        <v>12</v>
      </c>
      <c r="F3150" t="s">
        <v>21632</v>
      </c>
    </row>
    <row r="3151" spans="1:6" x14ac:dyDescent="0.25">
      <c r="A3151" t="s">
        <v>5750</v>
      </c>
      <c r="B3151" s="100" t="s">
        <v>7505</v>
      </c>
      <c r="C3151" s="99" t="s">
        <v>7506</v>
      </c>
      <c r="D3151" s="124">
        <v>3502</v>
      </c>
      <c r="E3151" s="157">
        <f>VLOOKUP(D3151,'SOAT LIQ'!$A$87:$C$3416,3,FALSE)</f>
        <v>12</v>
      </c>
      <c r="F3151" t="s">
        <v>21632</v>
      </c>
    </row>
    <row r="3152" spans="1:6" x14ac:dyDescent="0.25">
      <c r="A3152" t="s">
        <v>5936</v>
      </c>
      <c r="B3152" s="100" t="s">
        <v>7505</v>
      </c>
      <c r="C3152" s="99" t="s">
        <v>7506</v>
      </c>
      <c r="D3152" s="124">
        <v>3502</v>
      </c>
      <c r="E3152" s="157">
        <f>VLOOKUP(D3152,'SOAT LIQ'!$A$87:$C$3416,3,FALSE)</f>
        <v>12</v>
      </c>
      <c r="F3152" t="s">
        <v>21632</v>
      </c>
    </row>
    <row r="3153" spans="1:6" x14ac:dyDescent="0.25">
      <c r="A3153" t="s">
        <v>4339</v>
      </c>
      <c r="B3153" s="100" t="s">
        <v>7507</v>
      </c>
      <c r="C3153" s="99" t="s">
        <v>7506</v>
      </c>
      <c r="D3153" s="124">
        <v>3502</v>
      </c>
      <c r="E3153" s="157">
        <f>VLOOKUP(D3153,'SOAT LIQ'!$A$87:$C$3416,3,FALSE)</f>
        <v>12</v>
      </c>
      <c r="F3153" t="s">
        <v>21632</v>
      </c>
    </row>
    <row r="3154" spans="1:6" x14ac:dyDescent="0.25">
      <c r="A3154" t="s">
        <v>5745</v>
      </c>
      <c r="B3154" s="100" t="s">
        <v>7507</v>
      </c>
      <c r="C3154" s="99" t="s">
        <v>7506</v>
      </c>
      <c r="D3154" s="124">
        <v>3502</v>
      </c>
      <c r="E3154" s="157">
        <f>VLOOKUP(D3154,'SOAT LIQ'!$A$87:$C$3416,3,FALSE)</f>
        <v>12</v>
      </c>
      <c r="F3154" t="s">
        <v>21632</v>
      </c>
    </row>
    <row r="3155" spans="1:6" x14ac:dyDescent="0.25">
      <c r="A3155" t="s">
        <v>5750</v>
      </c>
      <c r="B3155" s="100" t="s">
        <v>7507</v>
      </c>
      <c r="C3155" s="99" t="s">
        <v>7506</v>
      </c>
      <c r="D3155" s="124">
        <v>3502</v>
      </c>
      <c r="E3155" s="157">
        <f>VLOOKUP(D3155,'SOAT LIQ'!$A$87:$C$3416,3,FALSE)</f>
        <v>12</v>
      </c>
      <c r="F3155" t="s">
        <v>21632</v>
      </c>
    </row>
    <row r="3156" spans="1:6" x14ac:dyDescent="0.25">
      <c r="A3156" t="s">
        <v>5936</v>
      </c>
      <c r="B3156" s="100" t="s">
        <v>7507</v>
      </c>
      <c r="C3156" s="99" t="s">
        <v>7506</v>
      </c>
      <c r="D3156" s="124">
        <v>3502</v>
      </c>
      <c r="E3156" s="157">
        <f>VLOOKUP(D3156,'SOAT LIQ'!$A$87:$C$3416,3,FALSE)</f>
        <v>12</v>
      </c>
      <c r="F3156" t="s">
        <v>21632</v>
      </c>
    </row>
    <row r="3157" spans="1:6" x14ac:dyDescent="0.25">
      <c r="A3157" t="s">
        <v>5750</v>
      </c>
      <c r="B3157" s="100" t="s">
        <v>7508</v>
      </c>
      <c r="C3157" s="99" t="s">
        <v>7509</v>
      </c>
      <c r="D3157" s="124">
        <v>3502</v>
      </c>
      <c r="E3157" s="157">
        <f>VLOOKUP(D3157,'SOAT LIQ'!$A$87:$C$3416,3,FALSE)</f>
        <v>12</v>
      </c>
      <c r="F3157" t="s">
        <v>21632</v>
      </c>
    </row>
    <row r="3158" spans="1:6" x14ac:dyDescent="0.25">
      <c r="A3158" t="s">
        <v>4339</v>
      </c>
      <c r="B3158" s="100" t="s">
        <v>7508</v>
      </c>
      <c r="C3158" s="99" t="s">
        <v>7509</v>
      </c>
      <c r="D3158" s="124">
        <v>3502</v>
      </c>
      <c r="E3158" s="157">
        <f>VLOOKUP(D3158,'SOAT LIQ'!$A$87:$C$3416,3,FALSE)</f>
        <v>12</v>
      </c>
      <c r="F3158" t="s">
        <v>21632</v>
      </c>
    </row>
    <row r="3159" spans="1:6" x14ac:dyDescent="0.25">
      <c r="A3159" t="s">
        <v>5745</v>
      </c>
      <c r="B3159" s="100" t="s">
        <v>7508</v>
      </c>
      <c r="C3159" s="99" t="s">
        <v>7509</v>
      </c>
      <c r="D3159" s="124">
        <v>3502</v>
      </c>
      <c r="E3159" s="157">
        <f>VLOOKUP(D3159,'SOAT LIQ'!$A$87:$C$3416,3,FALSE)</f>
        <v>12</v>
      </c>
      <c r="F3159" t="s">
        <v>21632</v>
      </c>
    </row>
    <row r="3160" spans="1:6" x14ac:dyDescent="0.25">
      <c r="A3160" t="s">
        <v>5936</v>
      </c>
      <c r="B3160" s="100" t="s">
        <v>7508</v>
      </c>
      <c r="C3160" s="99" t="s">
        <v>7509</v>
      </c>
      <c r="D3160" s="124">
        <v>3502</v>
      </c>
      <c r="E3160" s="157">
        <f>VLOOKUP(D3160,'SOAT LIQ'!$A$87:$C$3416,3,FALSE)</f>
        <v>12</v>
      </c>
      <c r="F3160" t="s">
        <v>21632</v>
      </c>
    </row>
    <row r="3161" spans="1:6" x14ac:dyDescent="0.25">
      <c r="A3161" t="s">
        <v>5579</v>
      </c>
      <c r="B3161" s="100" t="s">
        <v>7508</v>
      </c>
      <c r="C3161" s="99" t="s">
        <v>7509</v>
      </c>
      <c r="D3161" s="124">
        <v>3502</v>
      </c>
      <c r="E3161" s="157">
        <f>VLOOKUP(D3161,'SOAT LIQ'!$A$87:$C$3416,3,FALSE)</f>
        <v>12</v>
      </c>
      <c r="F3161" t="s">
        <v>21632</v>
      </c>
    </row>
    <row r="3162" spans="1:6" x14ac:dyDescent="0.25">
      <c r="A3162" t="s">
        <v>5750</v>
      </c>
      <c r="B3162" s="100" t="s">
        <v>7510</v>
      </c>
      <c r="C3162" s="99" t="s">
        <v>7509</v>
      </c>
      <c r="D3162" s="124">
        <v>3502</v>
      </c>
      <c r="E3162" s="157">
        <f>VLOOKUP(D3162,'SOAT LIQ'!$A$87:$C$3416,3,FALSE)</f>
        <v>12</v>
      </c>
      <c r="F3162" t="s">
        <v>21632</v>
      </c>
    </row>
    <row r="3163" spans="1:6" x14ac:dyDescent="0.25">
      <c r="A3163" t="s">
        <v>4339</v>
      </c>
      <c r="B3163" s="100" t="s">
        <v>7510</v>
      </c>
      <c r="C3163" s="99" t="s">
        <v>7509</v>
      </c>
      <c r="D3163" s="124">
        <v>3502</v>
      </c>
      <c r="E3163" s="157">
        <f>VLOOKUP(D3163,'SOAT LIQ'!$A$87:$C$3416,3,FALSE)</f>
        <v>12</v>
      </c>
      <c r="F3163" t="s">
        <v>21632</v>
      </c>
    </row>
    <row r="3164" spans="1:6" x14ac:dyDescent="0.25">
      <c r="A3164" t="s">
        <v>5745</v>
      </c>
      <c r="B3164" s="100" t="s">
        <v>7510</v>
      </c>
      <c r="C3164" s="99" t="s">
        <v>7509</v>
      </c>
      <c r="D3164" s="124">
        <v>3502</v>
      </c>
      <c r="E3164" s="157">
        <f>VLOOKUP(D3164,'SOAT LIQ'!$A$87:$C$3416,3,FALSE)</f>
        <v>12</v>
      </c>
      <c r="F3164" t="s">
        <v>21632</v>
      </c>
    </row>
    <row r="3165" spans="1:6" x14ac:dyDescent="0.25">
      <c r="A3165" t="s">
        <v>5936</v>
      </c>
      <c r="B3165" s="100" t="s">
        <v>7510</v>
      </c>
      <c r="C3165" s="99" t="s">
        <v>7509</v>
      </c>
      <c r="D3165" s="124">
        <v>3502</v>
      </c>
      <c r="E3165" s="157">
        <f>VLOOKUP(D3165,'SOAT LIQ'!$A$87:$C$3416,3,FALSE)</f>
        <v>12</v>
      </c>
      <c r="F3165" t="s">
        <v>21632</v>
      </c>
    </row>
    <row r="3166" spans="1:6" x14ac:dyDescent="0.25">
      <c r="A3166" t="s">
        <v>5579</v>
      </c>
      <c r="B3166" s="100" t="s">
        <v>7510</v>
      </c>
      <c r="C3166" s="99" t="s">
        <v>7509</v>
      </c>
      <c r="D3166" s="124">
        <v>3502</v>
      </c>
      <c r="E3166" s="157">
        <f>VLOOKUP(D3166,'SOAT LIQ'!$A$87:$C$3416,3,FALSE)</f>
        <v>12</v>
      </c>
      <c r="F3166" t="s">
        <v>21632</v>
      </c>
    </row>
    <row r="3167" spans="1:6" x14ac:dyDescent="0.25">
      <c r="A3167" t="s">
        <v>4339</v>
      </c>
      <c r="B3167" s="100" t="s">
        <v>7511</v>
      </c>
      <c r="C3167" s="99" t="s">
        <v>7512</v>
      </c>
      <c r="D3167" s="124">
        <v>3583</v>
      </c>
      <c r="E3167" s="157">
        <f>VLOOKUP(D3167,'SOAT LIQ'!$A$87:$C$3416,3,FALSE)</f>
        <v>3</v>
      </c>
      <c r="F3167" t="s">
        <v>21632</v>
      </c>
    </row>
    <row r="3168" spans="1:6" x14ac:dyDescent="0.25">
      <c r="A3168" t="s">
        <v>5745</v>
      </c>
      <c r="B3168" s="100" t="s">
        <v>7511</v>
      </c>
      <c r="C3168" s="99" t="s">
        <v>7512</v>
      </c>
      <c r="D3168" s="124">
        <v>3583</v>
      </c>
      <c r="E3168" s="157">
        <f>VLOOKUP(D3168,'SOAT LIQ'!$A$87:$C$3416,3,FALSE)</f>
        <v>3</v>
      </c>
      <c r="F3168" t="s">
        <v>21632</v>
      </c>
    </row>
    <row r="3169" spans="1:6" x14ac:dyDescent="0.25">
      <c r="A3169" t="s">
        <v>5750</v>
      </c>
      <c r="B3169" s="100" t="s">
        <v>7511</v>
      </c>
      <c r="C3169" s="99" t="s">
        <v>7512</v>
      </c>
      <c r="D3169" s="124">
        <v>3583</v>
      </c>
      <c r="E3169" s="157">
        <f>VLOOKUP(D3169,'SOAT LIQ'!$A$87:$C$3416,3,FALSE)</f>
        <v>3</v>
      </c>
      <c r="F3169" t="s">
        <v>21632</v>
      </c>
    </row>
    <row r="3170" spans="1:6" x14ac:dyDescent="0.25">
      <c r="A3170" t="s">
        <v>5936</v>
      </c>
      <c r="B3170" s="100" t="s">
        <v>7511</v>
      </c>
      <c r="C3170" s="99" t="s">
        <v>7512</v>
      </c>
      <c r="D3170" s="124">
        <v>3583</v>
      </c>
      <c r="E3170" s="157">
        <f>VLOOKUP(D3170,'SOAT LIQ'!$A$87:$C$3416,3,FALSE)</f>
        <v>3</v>
      </c>
      <c r="F3170" t="s">
        <v>21632</v>
      </c>
    </row>
    <row r="3171" spans="1:6" x14ac:dyDescent="0.25">
      <c r="A3171" t="s">
        <v>4339</v>
      </c>
      <c r="B3171" s="100" t="s">
        <v>7513</v>
      </c>
      <c r="C3171" s="99" t="s">
        <v>7512</v>
      </c>
      <c r="D3171" s="124">
        <v>3583</v>
      </c>
      <c r="E3171" s="157">
        <f>VLOOKUP(D3171,'SOAT LIQ'!$A$87:$C$3416,3,FALSE)</f>
        <v>3</v>
      </c>
      <c r="F3171" t="s">
        <v>21632</v>
      </c>
    </row>
    <row r="3172" spans="1:6" x14ac:dyDescent="0.25">
      <c r="A3172" t="s">
        <v>5745</v>
      </c>
      <c r="B3172" s="100" t="s">
        <v>7513</v>
      </c>
      <c r="C3172" s="99" t="s">
        <v>7512</v>
      </c>
      <c r="D3172" s="124">
        <v>3583</v>
      </c>
      <c r="E3172" s="157">
        <f>VLOOKUP(D3172,'SOAT LIQ'!$A$87:$C$3416,3,FALSE)</f>
        <v>3</v>
      </c>
      <c r="F3172" t="s">
        <v>21632</v>
      </c>
    </row>
    <row r="3173" spans="1:6" x14ac:dyDescent="0.25">
      <c r="A3173" t="s">
        <v>5750</v>
      </c>
      <c r="B3173" s="100" t="s">
        <v>7513</v>
      </c>
      <c r="C3173" s="99" t="s">
        <v>7512</v>
      </c>
      <c r="D3173" s="124">
        <v>3583</v>
      </c>
      <c r="E3173" s="157">
        <f>VLOOKUP(D3173,'SOAT LIQ'!$A$87:$C$3416,3,FALSE)</f>
        <v>3</v>
      </c>
      <c r="F3173" t="s">
        <v>21632</v>
      </c>
    </row>
    <row r="3174" spans="1:6" x14ac:dyDescent="0.25">
      <c r="A3174" t="s">
        <v>5936</v>
      </c>
      <c r="B3174" s="100" t="s">
        <v>7513</v>
      </c>
      <c r="C3174" s="99" t="s">
        <v>7512</v>
      </c>
      <c r="D3174" s="124">
        <v>3583</v>
      </c>
      <c r="E3174" s="157">
        <f>VLOOKUP(D3174,'SOAT LIQ'!$A$87:$C$3416,3,FALSE)</f>
        <v>3</v>
      </c>
      <c r="F3174" t="s">
        <v>21632</v>
      </c>
    </row>
    <row r="3175" spans="1:6" x14ac:dyDescent="0.25">
      <c r="A3175" t="s">
        <v>5750</v>
      </c>
      <c r="B3175" s="100" t="s">
        <v>7515</v>
      </c>
      <c r="C3175" s="99" t="s">
        <v>7514</v>
      </c>
      <c r="D3175" s="124">
        <v>3501</v>
      </c>
      <c r="E3175" s="157">
        <f>VLOOKUP(D3175,'SOAT LIQ'!$A$87:$C$3416,3,FALSE)</f>
        <v>9</v>
      </c>
      <c r="F3175" t="s">
        <v>21632</v>
      </c>
    </row>
    <row r="3176" spans="1:6" x14ac:dyDescent="0.25">
      <c r="A3176" t="s">
        <v>5748</v>
      </c>
      <c r="B3176" s="100" t="s">
        <v>7515</v>
      </c>
      <c r="C3176" s="99" t="s">
        <v>7514</v>
      </c>
      <c r="D3176" s="124">
        <v>3501</v>
      </c>
      <c r="E3176" s="157">
        <f>VLOOKUP(D3176,'SOAT LIQ'!$A$87:$C$3416,3,FALSE)</f>
        <v>9</v>
      </c>
      <c r="F3176" t="s">
        <v>21632</v>
      </c>
    </row>
    <row r="3177" spans="1:6" x14ac:dyDescent="0.25">
      <c r="A3177" t="s">
        <v>5745</v>
      </c>
      <c r="B3177" s="100" t="s">
        <v>7515</v>
      </c>
      <c r="C3177" s="99" t="s">
        <v>7514</v>
      </c>
      <c r="D3177" s="124">
        <v>3501</v>
      </c>
      <c r="E3177" s="157">
        <f>VLOOKUP(D3177,'SOAT LIQ'!$A$87:$C$3416,3,FALSE)</f>
        <v>9</v>
      </c>
      <c r="F3177" t="s">
        <v>21632</v>
      </c>
    </row>
    <row r="3178" spans="1:6" x14ac:dyDescent="0.25">
      <c r="A3178" t="s">
        <v>5936</v>
      </c>
      <c r="B3178" s="100" t="s">
        <v>7515</v>
      </c>
      <c r="C3178" s="99" t="s">
        <v>7514</v>
      </c>
      <c r="D3178" s="124">
        <v>3501</v>
      </c>
      <c r="E3178" s="157">
        <f>VLOOKUP(D3178,'SOAT LIQ'!$A$87:$C$3416,3,FALSE)</f>
        <v>9</v>
      </c>
      <c r="F3178" t="s">
        <v>21632</v>
      </c>
    </row>
    <row r="3179" spans="1:6" x14ac:dyDescent="0.25">
      <c r="A3179" t="s">
        <v>4339</v>
      </c>
      <c r="B3179" s="100" t="s">
        <v>7515</v>
      </c>
      <c r="C3179" s="99" t="s">
        <v>7514</v>
      </c>
      <c r="D3179" s="124">
        <v>3501</v>
      </c>
      <c r="E3179" s="157">
        <f>VLOOKUP(D3179,'SOAT LIQ'!$A$87:$C$3416,3,FALSE)</f>
        <v>9</v>
      </c>
      <c r="F3179" t="s">
        <v>21632</v>
      </c>
    </row>
    <row r="3180" spans="1:6" x14ac:dyDescent="0.25">
      <c r="A3180" t="s">
        <v>7342</v>
      </c>
      <c r="B3180" s="100" t="s">
        <v>7516</v>
      </c>
      <c r="C3180" s="99" t="s">
        <v>7517</v>
      </c>
      <c r="D3180" s="124">
        <v>18120</v>
      </c>
      <c r="E3180" s="157">
        <f>VLOOKUP(D3180,'SOAT LIQ'!$A$87:$C$3416,3,FALSE)</f>
        <v>8</v>
      </c>
      <c r="F3180" t="s">
        <v>21632</v>
      </c>
    </row>
    <row r="3181" spans="1:6" x14ac:dyDescent="0.25">
      <c r="A3181" t="s">
        <v>5745</v>
      </c>
      <c r="B3181" s="100" t="s">
        <v>7516</v>
      </c>
      <c r="C3181" s="99" t="s">
        <v>7517</v>
      </c>
      <c r="D3181" s="124">
        <v>18120</v>
      </c>
      <c r="E3181" s="157">
        <f>VLOOKUP(D3181,'SOAT LIQ'!$A$87:$C$3416,3,FALSE)</f>
        <v>8</v>
      </c>
      <c r="F3181" t="s">
        <v>21632</v>
      </c>
    </row>
    <row r="3182" spans="1:6" x14ac:dyDescent="0.25">
      <c r="A3182" t="s">
        <v>5936</v>
      </c>
      <c r="B3182" s="100" t="s">
        <v>7516</v>
      </c>
      <c r="C3182" s="99" t="s">
        <v>7517</v>
      </c>
      <c r="D3182" s="124">
        <v>18120</v>
      </c>
      <c r="E3182" s="157">
        <f>VLOOKUP(D3182,'SOAT LIQ'!$A$87:$C$3416,3,FALSE)</f>
        <v>8</v>
      </c>
      <c r="F3182" t="s">
        <v>21632</v>
      </c>
    </row>
    <row r="3183" spans="1:6" x14ac:dyDescent="0.25">
      <c r="A3183" t="s">
        <v>5750</v>
      </c>
      <c r="B3183" s="100" t="s">
        <v>7518</v>
      </c>
      <c r="C3183" s="100"/>
      <c r="D3183" s="124"/>
      <c r="E3183" s="157" t="e">
        <f>VLOOKUP(D3183,'SOAT LIQ'!$A$87:$C$3416,3,FALSE)</f>
        <v>#N/A</v>
      </c>
      <c r="F3183" t="s">
        <v>21632</v>
      </c>
    </row>
    <row r="3184" spans="1:6" x14ac:dyDescent="0.25">
      <c r="A3184" t="s">
        <v>5936</v>
      </c>
      <c r="B3184" s="100" t="s">
        <v>7518</v>
      </c>
      <c r="C3184" s="100"/>
      <c r="D3184" s="124"/>
      <c r="E3184" s="157" t="e">
        <f>VLOOKUP(D3184,'SOAT LIQ'!$A$87:$C$3416,3,FALSE)</f>
        <v>#N/A</v>
      </c>
      <c r="F3184" t="s">
        <v>21632</v>
      </c>
    </row>
    <row r="3185" spans="1:6" x14ac:dyDescent="0.25">
      <c r="A3185" t="s">
        <v>5924</v>
      </c>
      <c r="B3185" s="100" t="s">
        <v>7518</v>
      </c>
      <c r="C3185" s="100"/>
      <c r="D3185" s="124"/>
      <c r="E3185" s="157" t="e">
        <f>VLOOKUP(D3185,'SOAT LIQ'!$A$87:$C$3416,3,FALSE)</f>
        <v>#N/A</v>
      </c>
      <c r="F3185" t="s">
        <v>21632</v>
      </c>
    </row>
    <row r="3186" spans="1:6" x14ac:dyDescent="0.25">
      <c r="A3186" t="s">
        <v>4339</v>
      </c>
      <c r="B3186" s="100" t="s">
        <v>7518</v>
      </c>
      <c r="C3186" s="100"/>
      <c r="D3186" s="124"/>
      <c r="E3186" s="157" t="e">
        <f>VLOOKUP(D3186,'SOAT LIQ'!$A$87:$C$3416,3,FALSE)</f>
        <v>#N/A</v>
      </c>
      <c r="F3186" t="s">
        <v>21632</v>
      </c>
    </row>
    <row r="3187" spans="1:6" x14ac:dyDescent="0.25">
      <c r="A3187" t="s">
        <v>5745</v>
      </c>
      <c r="B3187" s="100" t="s">
        <v>7518</v>
      </c>
      <c r="C3187" s="100"/>
      <c r="D3187" s="124"/>
      <c r="E3187" s="157" t="e">
        <f>VLOOKUP(D3187,'SOAT LIQ'!$A$87:$C$3416,3,FALSE)</f>
        <v>#N/A</v>
      </c>
      <c r="F3187" t="s">
        <v>21632</v>
      </c>
    </row>
    <row r="3188" spans="1:6" x14ac:dyDescent="0.25">
      <c r="A3188" t="s">
        <v>5750</v>
      </c>
      <c r="B3188" s="100" t="s">
        <v>7519</v>
      </c>
      <c r="C3188" s="100"/>
      <c r="D3188" s="124"/>
      <c r="E3188" s="157" t="e">
        <f>VLOOKUP(D3188,'SOAT LIQ'!$A$87:$C$3416,3,FALSE)</f>
        <v>#N/A</v>
      </c>
      <c r="F3188" t="s">
        <v>21632</v>
      </c>
    </row>
    <row r="3189" spans="1:6" x14ac:dyDescent="0.25">
      <c r="A3189" t="s">
        <v>5936</v>
      </c>
      <c r="B3189" s="100" t="s">
        <v>7519</v>
      </c>
      <c r="C3189" s="100"/>
      <c r="D3189" s="124"/>
      <c r="E3189" s="157" t="e">
        <f>VLOOKUP(D3189,'SOAT LIQ'!$A$87:$C$3416,3,FALSE)</f>
        <v>#N/A</v>
      </c>
      <c r="F3189" t="s">
        <v>21632</v>
      </c>
    </row>
    <row r="3190" spans="1:6" x14ac:dyDescent="0.25">
      <c r="A3190" t="s">
        <v>5924</v>
      </c>
      <c r="B3190" s="100" t="s">
        <v>7519</v>
      </c>
      <c r="C3190" s="100"/>
      <c r="D3190" s="124"/>
      <c r="E3190" s="157" t="e">
        <f>VLOOKUP(D3190,'SOAT LIQ'!$A$87:$C$3416,3,FALSE)</f>
        <v>#N/A</v>
      </c>
      <c r="F3190" t="s">
        <v>21632</v>
      </c>
    </row>
    <row r="3191" spans="1:6" x14ac:dyDescent="0.25">
      <c r="A3191" t="s">
        <v>4339</v>
      </c>
      <c r="B3191" s="100" t="s">
        <v>7519</v>
      </c>
      <c r="C3191" s="100"/>
      <c r="D3191" s="124"/>
      <c r="E3191" s="157" t="e">
        <f>VLOOKUP(D3191,'SOAT LIQ'!$A$87:$C$3416,3,FALSE)</f>
        <v>#N/A</v>
      </c>
      <c r="F3191" t="s">
        <v>21632</v>
      </c>
    </row>
    <row r="3192" spans="1:6" x14ac:dyDescent="0.25">
      <c r="A3192" t="s">
        <v>5745</v>
      </c>
      <c r="B3192" s="100" t="s">
        <v>7519</v>
      </c>
      <c r="C3192" s="100"/>
      <c r="D3192" s="124"/>
      <c r="E3192" s="157" t="e">
        <f>VLOOKUP(D3192,'SOAT LIQ'!$A$87:$C$3416,3,FALSE)</f>
        <v>#N/A</v>
      </c>
      <c r="F3192" t="s">
        <v>21632</v>
      </c>
    </row>
    <row r="3193" spans="1:6" x14ac:dyDescent="0.25">
      <c r="A3193" t="s">
        <v>5750</v>
      </c>
      <c r="B3193" s="100" t="s">
        <v>7520</v>
      </c>
      <c r="C3193" s="100"/>
      <c r="D3193" s="124"/>
      <c r="E3193" s="157" t="e">
        <f>VLOOKUP(D3193,'SOAT LIQ'!$A$87:$C$3416,3,FALSE)</f>
        <v>#N/A</v>
      </c>
      <c r="F3193" t="s">
        <v>21632</v>
      </c>
    </row>
    <row r="3194" spans="1:6" x14ac:dyDescent="0.25">
      <c r="A3194" t="s">
        <v>5745</v>
      </c>
      <c r="B3194" s="100" t="s">
        <v>7520</v>
      </c>
      <c r="C3194" s="100"/>
      <c r="D3194" s="124"/>
      <c r="E3194" s="157" t="e">
        <f>VLOOKUP(D3194,'SOAT LIQ'!$A$87:$C$3416,3,FALSE)</f>
        <v>#N/A</v>
      </c>
      <c r="F3194" t="s">
        <v>21632</v>
      </c>
    </row>
    <row r="3195" spans="1:6" x14ac:dyDescent="0.25">
      <c r="A3195" t="s">
        <v>4339</v>
      </c>
      <c r="B3195" s="100" t="s">
        <v>7520</v>
      </c>
      <c r="C3195" s="100"/>
      <c r="D3195" s="124"/>
      <c r="E3195" s="157" t="e">
        <f>VLOOKUP(D3195,'SOAT LIQ'!$A$87:$C$3416,3,FALSE)</f>
        <v>#N/A</v>
      </c>
      <c r="F3195" t="s">
        <v>21632</v>
      </c>
    </row>
    <row r="3196" spans="1:6" x14ac:dyDescent="0.25">
      <c r="A3196" t="s">
        <v>5936</v>
      </c>
      <c r="B3196" s="100" t="s">
        <v>7520</v>
      </c>
      <c r="C3196" s="100"/>
      <c r="D3196" s="124"/>
      <c r="E3196" s="157" t="e">
        <f>VLOOKUP(D3196,'SOAT LIQ'!$A$87:$C$3416,3,FALSE)</f>
        <v>#N/A</v>
      </c>
      <c r="F3196" t="s">
        <v>21632</v>
      </c>
    </row>
    <row r="3197" spans="1:6" x14ac:dyDescent="0.25">
      <c r="A3197" t="s">
        <v>7342</v>
      </c>
      <c r="B3197" s="100" t="s">
        <v>7521</v>
      </c>
      <c r="C3197" s="99" t="s">
        <v>7522</v>
      </c>
      <c r="D3197" s="124">
        <v>18105</v>
      </c>
      <c r="E3197" s="157">
        <f>VLOOKUP(D3197,'SOAT LIQ'!$A$87:$C$3416,3,FALSE)</f>
        <v>6</v>
      </c>
      <c r="F3197" t="s">
        <v>21632</v>
      </c>
    </row>
    <row r="3198" spans="1:6" x14ac:dyDescent="0.25">
      <c r="A3198" t="s">
        <v>5745</v>
      </c>
      <c r="B3198" s="100" t="s">
        <v>7521</v>
      </c>
      <c r="C3198" s="99" t="s">
        <v>7522</v>
      </c>
      <c r="D3198" s="124">
        <v>18105</v>
      </c>
      <c r="E3198" s="157">
        <f>VLOOKUP(D3198,'SOAT LIQ'!$A$87:$C$3416,3,FALSE)</f>
        <v>6</v>
      </c>
      <c r="F3198" t="s">
        <v>21632</v>
      </c>
    </row>
    <row r="3199" spans="1:6" x14ac:dyDescent="0.25">
      <c r="A3199" t="s">
        <v>4339</v>
      </c>
      <c r="B3199" s="100" t="s">
        <v>7523</v>
      </c>
      <c r="C3199" s="99" t="s">
        <v>7524</v>
      </c>
      <c r="D3199" s="124">
        <v>17408</v>
      </c>
      <c r="E3199" s="157">
        <f>VLOOKUP(D3199,'SOAT LIQ'!$A$87:$C$3416,3,FALSE)</f>
        <v>5</v>
      </c>
      <c r="F3199" t="s">
        <v>21632</v>
      </c>
    </row>
    <row r="3200" spans="1:6" x14ac:dyDescent="0.25">
      <c r="A3200" t="s">
        <v>5750</v>
      </c>
      <c r="B3200" s="100" t="s">
        <v>7523</v>
      </c>
      <c r="C3200" s="99" t="s">
        <v>7524</v>
      </c>
      <c r="D3200" s="124">
        <v>17408</v>
      </c>
      <c r="E3200" s="157">
        <f>VLOOKUP(D3200,'SOAT LIQ'!$A$87:$C$3416,3,FALSE)</f>
        <v>5</v>
      </c>
      <c r="F3200" t="s">
        <v>21632</v>
      </c>
    </row>
    <row r="3201" spans="1:6" x14ac:dyDescent="0.25">
      <c r="A3201" t="s">
        <v>5936</v>
      </c>
      <c r="B3201" s="100" t="s">
        <v>7523</v>
      </c>
      <c r="C3201" s="99" t="s">
        <v>7524</v>
      </c>
      <c r="D3201" s="124">
        <v>17408</v>
      </c>
      <c r="E3201" s="157">
        <f>VLOOKUP(D3201,'SOAT LIQ'!$A$87:$C$3416,3,FALSE)</f>
        <v>5</v>
      </c>
      <c r="F3201" t="s">
        <v>21632</v>
      </c>
    </row>
    <row r="3202" spans="1:6" x14ac:dyDescent="0.25">
      <c r="A3202" t="s">
        <v>5745</v>
      </c>
      <c r="B3202" s="100" t="s">
        <v>7525</v>
      </c>
      <c r="C3202" s="99" t="s">
        <v>7526</v>
      </c>
      <c r="D3202" s="124">
        <v>18103</v>
      </c>
      <c r="E3202" s="157">
        <f>VLOOKUP(D3202,'SOAT LIQ'!$A$87:$C$3416,3,FALSE)</f>
        <v>7</v>
      </c>
      <c r="F3202" t="s">
        <v>21632</v>
      </c>
    </row>
    <row r="3203" spans="1:6" x14ac:dyDescent="0.25">
      <c r="A3203" t="s">
        <v>5750</v>
      </c>
      <c r="B3203" s="100" t="s">
        <v>7525</v>
      </c>
      <c r="C3203" s="99" t="s">
        <v>7526</v>
      </c>
      <c r="D3203" s="124">
        <v>18103</v>
      </c>
      <c r="E3203" s="157">
        <f>VLOOKUP(D3203,'SOAT LIQ'!$A$87:$C$3416,3,FALSE)</f>
        <v>7</v>
      </c>
      <c r="F3203" t="s">
        <v>21632</v>
      </c>
    </row>
    <row r="3204" spans="1:6" x14ac:dyDescent="0.25">
      <c r="A3204" t="s">
        <v>4339</v>
      </c>
      <c r="B3204" s="100" t="s">
        <v>7525</v>
      </c>
      <c r="C3204" s="99" t="s">
        <v>7526</v>
      </c>
      <c r="D3204" s="124">
        <v>18103</v>
      </c>
      <c r="E3204" s="157">
        <f>VLOOKUP(D3204,'SOAT LIQ'!$A$87:$C$3416,3,FALSE)</f>
        <v>7</v>
      </c>
      <c r="F3204" t="s">
        <v>21632</v>
      </c>
    </row>
    <row r="3205" spans="1:6" x14ac:dyDescent="0.25">
      <c r="A3205" t="s">
        <v>4339</v>
      </c>
      <c r="B3205" s="100" t="s">
        <v>7527</v>
      </c>
      <c r="C3205" s="99" t="s">
        <v>7528</v>
      </c>
      <c r="D3205" s="124">
        <v>3510</v>
      </c>
      <c r="E3205" s="157">
        <f>VLOOKUP(D3205,'SOAT LIQ'!$A$87:$C$3416,3,FALSE)</f>
        <v>10</v>
      </c>
      <c r="F3205" t="s">
        <v>21632</v>
      </c>
    </row>
    <row r="3206" spans="1:6" x14ac:dyDescent="0.25">
      <c r="A3206" t="s">
        <v>5745</v>
      </c>
      <c r="B3206" s="100" t="s">
        <v>7527</v>
      </c>
      <c r="C3206" s="99" t="s">
        <v>7528</v>
      </c>
      <c r="D3206" s="124">
        <v>3510</v>
      </c>
      <c r="E3206" s="157">
        <f>VLOOKUP(D3206,'SOAT LIQ'!$A$87:$C$3416,3,FALSE)</f>
        <v>10</v>
      </c>
      <c r="F3206" t="s">
        <v>21632</v>
      </c>
    </row>
    <row r="3207" spans="1:6" x14ac:dyDescent="0.25">
      <c r="A3207" t="s">
        <v>5750</v>
      </c>
      <c r="B3207" s="100" t="s">
        <v>7527</v>
      </c>
      <c r="C3207" s="99" t="s">
        <v>7528</v>
      </c>
      <c r="D3207" s="124">
        <v>3510</v>
      </c>
      <c r="E3207" s="157">
        <f>VLOOKUP(D3207,'SOAT LIQ'!$A$87:$C$3416,3,FALSE)</f>
        <v>10</v>
      </c>
      <c r="F3207" t="s">
        <v>21632</v>
      </c>
    </row>
    <row r="3208" spans="1:6" x14ac:dyDescent="0.25">
      <c r="A3208" t="s">
        <v>5936</v>
      </c>
      <c r="B3208" s="100" t="s">
        <v>7527</v>
      </c>
      <c r="C3208" s="99" t="s">
        <v>7528</v>
      </c>
      <c r="D3208" s="124">
        <v>3510</v>
      </c>
      <c r="E3208" s="157">
        <f>VLOOKUP(D3208,'SOAT LIQ'!$A$87:$C$3416,3,FALSE)</f>
        <v>10</v>
      </c>
      <c r="F3208" t="s">
        <v>21632</v>
      </c>
    </row>
    <row r="3209" spans="1:6" x14ac:dyDescent="0.25">
      <c r="A3209" t="s">
        <v>4339</v>
      </c>
      <c r="B3209" s="100" t="s">
        <v>7529</v>
      </c>
      <c r="C3209" s="99" t="s">
        <v>7528</v>
      </c>
      <c r="D3209" s="124">
        <v>6210</v>
      </c>
      <c r="E3209" s="157">
        <f>VLOOKUP(D3209,'SOAT LIQ'!$A$87:$C$3416,3,FALSE)</f>
        <v>13</v>
      </c>
      <c r="F3209" t="s">
        <v>21632</v>
      </c>
    </row>
    <row r="3210" spans="1:6" x14ac:dyDescent="0.25">
      <c r="A3210" t="s">
        <v>5745</v>
      </c>
      <c r="B3210" s="100" t="s">
        <v>7529</v>
      </c>
      <c r="C3210" s="99" t="s">
        <v>7528</v>
      </c>
      <c r="D3210" s="124">
        <v>6210</v>
      </c>
      <c r="E3210" s="157">
        <f>VLOOKUP(D3210,'SOAT LIQ'!$A$87:$C$3416,3,FALSE)</f>
        <v>13</v>
      </c>
      <c r="F3210" t="s">
        <v>21632</v>
      </c>
    </row>
    <row r="3211" spans="1:6" x14ac:dyDescent="0.25">
      <c r="A3211" t="s">
        <v>5936</v>
      </c>
      <c r="B3211" s="100" t="s">
        <v>7529</v>
      </c>
      <c r="C3211" s="99" t="s">
        <v>7528</v>
      </c>
      <c r="D3211" s="124">
        <v>6210</v>
      </c>
      <c r="E3211" s="157">
        <f>VLOOKUP(D3211,'SOAT LIQ'!$A$87:$C$3416,3,FALSE)</f>
        <v>13</v>
      </c>
      <c r="F3211" t="s">
        <v>21632</v>
      </c>
    </row>
    <row r="3212" spans="1:6" x14ac:dyDescent="0.25">
      <c r="A3212" t="s">
        <v>4339</v>
      </c>
      <c r="B3212" s="100" t="s">
        <v>7530</v>
      </c>
      <c r="C3212" s="99" t="s">
        <v>7528</v>
      </c>
      <c r="D3212" s="124">
        <v>3510</v>
      </c>
      <c r="E3212" s="157">
        <f>VLOOKUP(D3212,'SOAT LIQ'!$A$87:$C$3416,3,FALSE)</f>
        <v>10</v>
      </c>
      <c r="F3212" t="s">
        <v>21632</v>
      </c>
    </row>
    <row r="3213" spans="1:6" x14ac:dyDescent="0.25">
      <c r="A3213" t="s">
        <v>5745</v>
      </c>
      <c r="B3213" s="100" t="s">
        <v>7530</v>
      </c>
      <c r="C3213" s="99" t="s">
        <v>7528</v>
      </c>
      <c r="D3213" s="124">
        <v>3510</v>
      </c>
      <c r="E3213" s="157">
        <f>VLOOKUP(D3213,'SOAT LIQ'!$A$87:$C$3416,3,FALSE)</f>
        <v>10</v>
      </c>
      <c r="F3213" t="s">
        <v>21632</v>
      </c>
    </row>
    <row r="3214" spans="1:6" x14ac:dyDescent="0.25">
      <c r="A3214" t="s">
        <v>5936</v>
      </c>
      <c r="B3214" s="100" t="s">
        <v>7530</v>
      </c>
      <c r="C3214" s="99" t="s">
        <v>7528</v>
      </c>
      <c r="D3214" s="124">
        <v>3510</v>
      </c>
      <c r="E3214" s="157">
        <f>VLOOKUP(D3214,'SOAT LIQ'!$A$87:$C$3416,3,FALSE)</f>
        <v>10</v>
      </c>
      <c r="F3214" t="s">
        <v>21632</v>
      </c>
    </row>
    <row r="3215" spans="1:6" x14ac:dyDescent="0.25">
      <c r="A3215" t="s">
        <v>4339</v>
      </c>
      <c r="B3215" s="100" t="s">
        <v>7531</v>
      </c>
      <c r="C3215" s="99" t="s">
        <v>7411</v>
      </c>
      <c r="D3215" s="124">
        <v>3511</v>
      </c>
      <c r="E3215" s="157">
        <f>VLOOKUP(D3215,'SOAT LIQ'!$A$87:$C$3416,3,FALSE)</f>
        <v>10</v>
      </c>
      <c r="F3215" t="s">
        <v>21632</v>
      </c>
    </row>
    <row r="3216" spans="1:6" x14ac:dyDescent="0.25">
      <c r="A3216" t="s">
        <v>5745</v>
      </c>
      <c r="B3216" s="100" t="s">
        <v>7531</v>
      </c>
      <c r="C3216" s="99" t="s">
        <v>7411</v>
      </c>
      <c r="D3216" s="124">
        <v>3511</v>
      </c>
      <c r="E3216" s="157">
        <f>VLOOKUP(D3216,'SOAT LIQ'!$A$87:$C$3416,3,FALSE)</f>
        <v>10</v>
      </c>
      <c r="F3216" t="s">
        <v>21632</v>
      </c>
    </row>
    <row r="3217" spans="1:6" x14ac:dyDescent="0.25">
      <c r="A3217" t="s">
        <v>5750</v>
      </c>
      <c r="B3217" s="100" t="s">
        <v>7531</v>
      </c>
      <c r="C3217" s="99" t="s">
        <v>7411</v>
      </c>
      <c r="D3217" s="124">
        <v>3511</v>
      </c>
      <c r="E3217" s="157">
        <f>VLOOKUP(D3217,'SOAT LIQ'!$A$87:$C$3416,3,FALSE)</f>
        <v>10</v>
      </c>
      <c r="F3217" t="s">
        <v>21632</v>
      </c>
    </row>
    <row r="3218" spans="1:6" x14ac:dyDescent="0.25">
      <c r="A3218" t="s">
        <v>5936</v>
      </c>
      <c r="B3218" s="100" t="s">
        <v>7531</v>
      </c>
      <c r="C3218" s="99" t="s">
        <v>7411</v>
      </c>
      <c r="D3218" s="124">
        <v>3511</v>
      </c>
      <c r="E3218" s="157">
        <f>VLOOKUP(D3218,'SOAT LIQ'!$A$87:$C$3416,3,FALSE)</f>
        <v>10</v>
      </c>
      <c r="F3218" t="s">
        <v>21632</v>
      </c>
    </row>
    <row r="3219" spans="1:6" x14ac:dyDescent="0.25">
      <c r="A3219" t="s">
        <v>4339</v>
      </c>
      <c r="B3219" s="100" t="s">
        <v>7532</v>
      </c>
      <c r="C3219" s="100"/>
      <c r="D3219" s="124">
        <v>3540</v>
      </c>
      <c r="E3219" s="157">
        <f>VLOOKUP(D3219,'SOAT LIQ'!$A$87:$C$3416,3,FALSE)</f>
        <v>12</v>
      </c>
      <c r="F3219" t="s">
        <v>21632</v>
      </c>
    </row>
    <row r="3220" spans="1:6" x14ac:dyDescent="0.25">
      <c r="A3220" t="s">
        <v>5745</v>
      </c>
      <c r="B3220" s="100" t="s">
        <v>7532</v>
      </c>
      <c r="C3220" s="100"/>
      <c r="D3220" s="124">
        <v>3540</v>
      </c>
      <c r="E3220" s="157">
        <f>VLOOKUP(D3220,'SOAT LIQ'!$A$87:$C$3416,3,FALSE)</f>
        <v>12</v>
      </c>
      <c r="F3220" t="s">
        <v>21632</v>
      </c>
    </row>
    <row r="3221" spans="1:6" x14ac:dyDescent="0.25">
      <c r="A3221" t="s">
        <v>5750</v>
      </c>
      <c r="B3221" s="100" t="s">
        <v>7532</v>
      </c>
      <c r="C3221" s="100"/>
      <c r="D3221" s="124">
        <v>3540</v>
      </c>
      <c r="E3221" s="157">
        <f>VLOOKUP(D3221,'SOAT LIQ'!$A$87:$C$3416,3,FALSE)</f>
        <v>12</v>
      </c>
      <c r="F3221" t="s">
        <v>21632</v>
      </c>
    </row>
    <row r="3222" spans="1:6" x14ac:dyDescent="0.25">
      <c r="A3222" t="s">
        <v>5936</v>
      </c>
      <c r="B3222" s="100" t="s">
        <v>7532</v>
      </c>
      <c r="C3222" s="100"/>
      <c r="D3222" s="124">
        <v>3540</v>
      </c>
      <c r="E3222" s="157">
        <f>VLOOKUP(D3222,'SOAT LIQ'!$A$87:$C$3416,3,FALSE)</f>
        <v>12</v>
      </c>
      <c r="F3222" t="s">
        <v>21632</v>
      </c>
    </row>
    <row r="3223" spans="1:6" x14ac:dyDescent="0.25">
      <c r="A3223" t="s">
        <v>5750</v>
      </c>
      <c r="B3223" s="100" t="s">
        <v>7533</v>
      </c>
      <c r="C3223" s="99" t="s">
        <v>7441</v>
      </c>
      <c r="D3223" s="124">
        <v>3581</v>
      </c>
      <c r="E3223" s="157">
        <f>VLOOKUP(D3223,'SOAT LIQ'!$A$87:$C$3416,3,FALSE)</f>
        <v>8</v>
      </c>
      <c r="F3223" t="s">
        <v>21632</v>
      </c>
    </row>
    <row r="3224" spans="1:6" x14ac:dyDescent="0.25">
      <c r="A3224" t="s">
        <v>5745</v>
      </c>
      <c r="B3224" s="100" t="s">
        <v>7533</v>
      </c>
      <c r="C3224" s="99" t="s">
        <v>7441</v>
      </c>
      <c r="D3224" s="124">
        <v>3581</v>
      </c>
      <c r="E3224" s="157">
        <f>VLOOKUP(D3224,'SOAT LIQ'!$A$87:$C$3416,3,FALSE)</f>
        <v>8</v>
      </c>
      <c r="F3224" t="s">
        <v>21632</v>
      </c>
    </row>
    <row r="3225" spans="1:6" x14ac:dyDescent="0.25">
      <c r="A3225" t="s">
        <v>4339</v>
      </c>
      <c r="B3225" s="100" t="s">
        <v>7533</v>
      </c>
      <c r="C3225" s="99" t="s">
        <v>7441</v>
      </c>
      <c r="D3225" s="124">
        <v>3581</v>
      </c>
      <c r="E3225" s="157">
        <f>VLOOKUP(D3225,'SOAT LIQ'!$A$87:$C$3416,3,FALSE)</f>
        <v>8</v>
      </c>
      <c r="F3225" t="s">
        <v>21632</v>
      </c>
    </row>
    <row r="3226" spans="1:6" x14ac:dyDescent="0.25">
      <c r="A3226" t="s">
        <v>5936</v>
      </c>
      <c r="B3226" s="100" t="s">
        <v>7533</v>
      </c>
      <c r="C3226" s="99" t="s">
        <v>7441</v>
      </c>
      <c r="D3226" s="124">
        <v>3581</v>
      </c>
      <c r="E3226" s="157">
        <f>VLOOKUP(D3226,'SOAT LIQ'!$A$87:$C$3416,3,FALSE)</f>
        <v>8</v>
      </c>
      <c r="F3226" t="s">
        <v>21632</v>
      </c>
    </row>
    <row r="3227" spans="1:6" x14ac:dyDescent="0.25">
      <c r="A3227" t="s">
        <v>5750</v>
      </c>
      <c r="B3227" s="100" t="s">
        <v>7534</v>
      </c>
      <c r="C3227" s="99" t="s">
        <v>7441</v>
      </c>
      <c r="D3227" s="124">
        <v>3581</v>
      </c>
      <c r="E3227" s="157">
        <f>VLOOKUP(D3227,'SOAT LIQ'!$A$87:$C$3416,3,FALSE)</f>
        <v>8</v>
      </c>
      <c r="F3227" t="s">
        <v>21632</v>
      </c>
    </row>
    <row r="3228" spans="1:6" x14ac:dyDescent="0.25">
      <c r="A3228" t="s">
        <v>5745</v>
      </c>
      <c r="B3228" s="100" t="s">
        <v>7534</v>
      </c>
      <c r="C3228" s="99" t="s">
        <v>7441</v>
      </c>
      <c r="D3228" s="124">
        <v>3581</v>
      </c>
      <c r="E3228" s="157">
        <f>VLOOKUP(D3228,'SOAT LIQ'!$A$87:$C$3416,3,FALSE)</f>
        <v>8</v>
      </c>
      <c r="F3228" t="s">
        <v>21632</v>
      </c>
    </row>
    <row r="3229" spans="1:6" x14ac:dyDescent="0.25">
      <c r="A3229" t="s">
        <v>4339</v>
      </c>
      <c r="B3229" s="100" t="s">
        <v>7534</v>
      </c>
      <c r="C3229" s="99" t="s">
        <v>7441</v>
      </c>
      <c r="D3229" s="124">
        <v>3581</v>
      </c>
      <c r="E3229" s="157">
        <f>VLOOKUP(D3229,'SOAT LIQ'!$A$87:$C$3416,3,FALSE)</f>
        <v>8</v>
      </c>
      <c r="F3229" t="s">
        <v>21632</v>
      </c>
    </row>
    <row r="3230" spans="1:6" x14ac:dyDescent="0.25">
      <c r="A3230" t="s">
        <v>5936</v>
      </c>
      <c r="B3230" s="100" t="s">
        <v>7534</v>
      </c>
      <c r="C3230" s="99" t="s">
        <v>7441</v>
      </c>
      <c r="D3230" s="124">
        <v>3581</v>
      </c>
      <c r="E3230" s="157">
        <f>VLOOKUP(D3230,'SOAT LIQ'!$A$87:$C$3416,3,FALSE)</f>
        <v>8</v>
      </c>
      <c r="F3230" t="s">
        <v>21632</v>
      </c>
    </row>
    <row r="3231" spans="1:6" x14ac:dyDescent="0.25">
      <c r="A3231" t="s">
        <v>5745</v>
      </c>
      <c r="B3231" s="100" t="s">
        <v>4945</v>
      </c>
      <c r="C3231" s="99" t="s">
        <v>7535</v>
      </c>
      <c r="D3231" s="124">
        <v>3580</v>
      </c>
      <c r="E3231" s="157">
        <f>VLOOKUP(D3231,'SOAT LIQ'!$A$87:$C$3416,3,FALSE)</f>
        <v>8</v>
      </c>
      <c r="F3231" t="s">
        <v>21632</v>
      </c>
    </row>
    <row r="3232" spans="1:6" x14ac:dyDescent="0.25">
      <c r="A3232" t="s">
        <v>5748</v>
      </c>
      <c r="B3232" s="100" t="s">
        <v>4945</v>
      </c>
      <c r="C3232" s="99" t="s">
        <v>7535</v>
      </c>
      <c r="D3232" s="124">
        <v>3580</v>
      </c>
      <c r="E3232" s="157">
        <f>VLOOKUP(D3232,'SOAT LIQ'!$A$87:$C$3416,3,FALSE)</f>
        <v>8</v>
      </c>
      <c r="F3232" t="s">
        <v>21632</v>
      </c>
    </row>
    <row r="3233" spans="1:6" x14ac:dyDescent="0.25">
      <c r="A3233" t="s">
        <v>5936</v>
      </c>
      <c r="B3233" s="100" t="s">
        <v>4945</v>
      </c>
      <c r="C3233" s="99" t="s">
        <v>7535</v>
      </c>
      <c r="D3233" s="124">
        <v>3580</v>
      </c>
      <c r="E3233" s="157">
        <f>VLOOKUP(D3233,'SOAT LIQ'!$A$87:$C$3416,3,FALSE)</f>
        <v>8</v>
      </c>
      <c r="F3233" t="s">
        <v>21632</v>
      </c>
    </row>
    <row r="3234" spans="1:6" x14ac:dyDescent="0.25">
      <c r="A3234" t="s">
        <v>5750</v>
      </c>
      <c r="B3234" s="100" t="s">
        <v>7536</v>
      </c>
      <c r="C3234" s="100"/>
      <c r="D3234" s="124">
        <v>6450</v>
      </c>
      <c r="E3234" s="157">
        <f>VLOOKUP(D3234,'SOAT LIQ'!$A$87:$C$3416,3,FALSE)</f>
        <v>13</v>
      </c>
      <c r="F3234" t="s">
        <v>21632</v>
      </c>
    </row>
    <row r="3235" spans="1:6" x14ac:dyDescent="0.25">
      <c r="A3235" t="s">
        <v>5936</v>
      </c>
      <c r="B3235" s="100" t="s">
        <v>7536</v>
      </c>
      <c r="C3235" s="100"/>
      <c r="D3235" s="124">
        <v>6450</v>
      </c>
      <c r="E3235" s="157">
        <f>VLOOKUP(D3235,'SOAT LIQ'!$A$87:$C$3416,3,FALSE)</f>
        <v>13</v>
      </c>
      <c r="F3235" t="s">
        <v>21632</v>
      </c>
    </row>
    <row r="3236" spans="1:6" x14ac:dyDescent="0.25">
      <c r="A3236" t="s">
        <v>5750</v>
      </c>
      <c r="B3236" s="100" t="s">
        <v>7537</v>
      </c>
      <c r="C3236" s="100"/>
      <c r="D3236" s="124">
        <v>6450</v>
      </c>
      <c r="E3236" s="157">
        <f>VLOOKUP(D3236,'SOAT LIQ'!$A$87:$C$3416,3,FALSE)</f>
        <v>13</v>
      </c>
      <c r="F3236" t="s">
        <v>21632</v>
      </c>
    </row>
    <row r="3237" spans="1:6" x14ac:dyDescent="0.25">
      <c r="A3237" t="s">
        <v>5936</v>
      </c>
      <c r="B3237" s="100" t="s">
        <v>7537</v>
      </c>
      <c r="C3237" s="100"/>
      <c r="D3237" s="124">
        <v>6450</v>
      </c>
      <c r="E3237" s="157">
        <f>VLOOKUP(D3237,'SOAT LIQ'!$A$87:$C$3416,3,FALSE)</f>
        <v>13</v>
      </c>
      <c r="F3237" t="s">
        <v>21632</v>
      </c>
    </row>
    <row r="3238" spans="1:6" x14ac:dyDescent="0.25">
      <c r="A3238" t="s">
        <v>5750</v>
      </c>
      <c r="B3238" s="100" t="s">
        <v>7538</v>
      </c>
      <c r="C3238" s="99" t="s">
        <v>7539</v>
      </c>
      <c r="D3238" s="124">
        <v>3570</v>
      </c>
      <c r="E3238" s="157">
        <f>VLOOKUP(D3238,'SOAT LIQ'!$A$87:$C$3416,3,FALSE)</f>
        <v>12</v>
      </c>
      <c r="F3238" t="s">
        <v>21632</v>
      </c>
    </row>
    <row r="3239" spans="1:6" x14ac:dyDescent="0.25">
      <c r="A3239" t="s">
        <v>5936</v>
      </c>
      <c r="B3239" s="100" t="s">
        <v>7538</v>
      </c>
      <c r="C3239" s="99" t="s">
        <v>7539</v>
      </c>
      <c r="D3239" s="124">
        <v>3570</v>
      </c>
      <c r="E3239" s="157">
        <f>VLOOKUP(D3239,'SOAT LIQ'!$A$87:$C$3416,3,FALSE)</f>
        <v>12</v>
      </c>
      <c r="F3239" t="s">
        <v>21632</v>
      </c>
    </row>
    <row r="3240" spans="1:6" x14ac:dyDescent="0.25">
      <c r="A3240" t="s">
        <v>5750</v>
      </c>
      <c r="B3240" s="100" t="s">
        <v>7540</v>
      </c>
      <c r="C3240" s="100"/>
      <c r="D3240" s="124">
        <v>6450</v>
      </c>
      <c r="E3240" s="157">
        <f>VLOOKUP(D3240,'SOAT LIQ'!$A$87:$C$3416,3,FALSE)</f>
        <v>13</v>
      </c>
      <c r="F3240" t="s">
        <v>21632</v>
      </c>
    </row>
    <row r="3241" spans="1:6" x14ac:dyDescent="0.25">
      <c r="A3241" t="s">
        <v>5936</v>
      </c>
      <c r="B3241" s="100" t="s">
        <v>7540</v>
      </c>
      <c r="C3241" s="100"/>
      <c r="D3241" s="124">
        <v>6450</v>
      </c>
      <c r="E3241" s="157">
        <f>VLOOKUP(D3241,'SOAT LIQ'!$A$87:$C$3416,3,FALSE)</f>
        <v>13</v>
      </c>
      <c r="F3241" t="s">
        <v>21632</v>
      </c>
    </row>
    <row r="3242" spans="1:6" x14ac:dyDescent="0.25">
      <c r="A3242" t="s">
        <v>5750</v>
      </c>
      <c r="B3242" s="100" t="s">
        <v>7541</v>
      </c>
      <c r="C3242" s="100"/>
      <c r="D3242" s="124">
        <v>6450</v>
      </c>
      <c r="E3242" s="157">
        <f>VLOOKUP(D3242,'SOAT LIQ'!$A$87:$C$3416,3,FALSE)</f>
        <v>13</v>
      </c>
      <c r="F3242" t="s">
        <v>21632</v>
      </c>
    </row>
    <row r="3243" spans="1:6" x14ac:dyDescent="0.25">
      <c r="A3243" t="s">
        <v>5936</v>
      </c>
      <c r="B3243" s="100" t="s">
        <v>7541</v>
      </c>
      <c r="C3243" s="100"/>
      <c r="D3243" s="124">
        <v>6450</v>
      </c>
      <c r="E3243" s="157">
        <f>VLOOKUP(D3243,'SOAT LIQ'!$A$87:$C$3416,3,FALSE)</f>
        <v>13</v>
      </c>
      <c r="F3243" t="s">
        <v>21632</v>
      </c>
    </row>
    <row r="3244" spans="1:6" x14ac:dyDescent="0.25">
      <c r="A3244" t="s">
        <v>5750</v>
      </c>
      <c r="B3244" s="100" t="s">
        <v>7542</v>
      </c>
      <c r="C3244" s="100"/>
      <c r="D3244" s="124">
        <v>6450</v>
      </c>
      <c r="E3244" s="157">
        <f>VLOOKUP(D3244,'SOAT LIQ'!$A$87:$C$3416,3,FALSE)</f>
        <v>13</v>
      </c>
      <c r="F3244" t="s">
        <v>21632</v>
      </c>
    </row>
    <row r="3245" spans="1:6" x14ac:dyDescent="0.25">
      <c r="A3245" t="s">
        <v>5936</v>
      </c>
      <c r="B3245" s="100" t="s">
        <v>7542</v>
      </c>
      <c r="C3245" s="100"/>
      <c r="D3245" s="124">
        <v>6450</v>
      </c>
      <c r="E3245" s="157">
        <f>VLOOKUP(D3245,'SOAT LIQ'!$A$87:$C$3416,3,FALSE)</f>
        <v>13</v>
      </c>
      <c r="F3245" t="s">
        <v>21632</v>
      </c>
    </row>
    <row r="3246" spans="1:6" x14ac:dyDescent="0.25">
      <c r="A3246" t="s">
        <v>5750</v>
      </c>
      <c r="B3246" s="100" t="s">
        <v>7543</v>
      </c>
      <c r="C3246" s="100"/>
      <c r="D3246" s="124">
        <v>6450</v>
      </c>
      <c r="E3246" s="157">
        <f>VLOOKUP(D3246,'SOAT LIQ'!$A$87:$C$3416,3,FALSE)</f>
        <v>13</v>
      </c>
      <c r="F3246" t="s">
        <v>21632</v>
      </c>
    </row>
    <row r="3247" spans="1:6" x14ac:dyDescent="0.25">
      <c r="A3247" t="s">
        <v>5936</v>
      </c>
      <c r="B3247" s="100" t="s">
        <v>7543</v>
      </c>
      <c r="C3247" s="100"/>
      <c r="D3247" s="124">
        <v>6450</v>
      </c>
      <c r="E3247" s="157">
        <f>VLOOKUP(D3247,'SOAT LIQ'!$A$87:$C$3416,3,FALSE)</f>
        <v>13</v>
      </c>
      <c r="F3247" t="s">
        <v>21632</v>
      </c>
    </row>
    <row r="3248" spans="1:6" x14ac:dyDescent="0.25">
      <c r="A3248" t="s">
        <v>4339</v>
      </c>
      <c r="B3248" s="100" t="s">
        <v>7544</v>
      </c>
      <c r="C3248" s="99" t="s">
        <v>7447</v>
      </c>
      <c r="D3248" s="124">
        <v>3583</v>
      </c>
      <c r="E3248" s="157">
        <f>VLOOKUP(D3248,'SOAT LIQ'!$A$87:$C$3416,3,FALSE)</f>
        <v>3</v>
      </c>
      <c r="F3248" t="s">
        <v>21632</v>
      </c>
    </row>
    <row r="3249" spans="1:6" x14ac:dyDescent="0.25">
      <c r="A3249" t="s">
        <v>5745</v>
      </c>
      <c r="B3249" s="100" t="s">
        <v>7544</v>
      </c>
      <c r="C3249" s="99" t="s">
        <v>7447</v>
      </c>
      <c r="D3249" s="124">
        <v>3583</v>
      </c>
      <c r="E3249" s="157">
        <f>VLOOKUP(D3249,'SOAT LIQ'!$A$87:$C$3416,3,FALSE)</f>
        <v>3</v>
      </c>
      <c r="F3249" t="s">
        <v>21632</v>
      </c>
    </row>
    <row r="3250" spans="1:6" x14ac:dyDescent="0.25">
      <c r="A3250" t="s">
        <v>5750</v>
      </c>
      <c r="B3250" s="100" t="s">
        <v>7544</v>
      </c>
      <c r="C3250" s="99" t="s">
        <v>7447</v>
      </c>
      <c r="D3250" s="124">
        <v>3583</v>
      </c>
      <c r="E3250" s="157">
        <f>VLOOKUP(D3250,'SOAT LIQ'!$A$87:$C$3416,3,FALSE)</f>
        <v>3</v>
      </c>
      <c r="F3250" t="s">
        <v>21632</v>
      </c>
    </row>
    <row r="3251" spans="1:6" x14ac:dyDescent="0.25">
      <c r="A3251" t="s">
        <v>5579</v>
      </c>
      <c r="B3251" s="100" t="s">
        <v>7544</v>
      </c>
      <c r="C3251" s="99" t="s">
        <v>7447</v>
      </c>
      <c r="D3251" s="124">
        <v>3583</v>
      </c>
      <c r="E3251" s="157">
        <f>VLOOKUP(D3251,'SOAT LIQ'!$A$87:$C$3416,3,FALSE)</f>
        <v>3</v>
      </c>
      <c r="F3251" t="s">
        <v>21632</v>
      </c>
    </row>
    <row r="3252" spans="1:6" x14ac:dyDescent="0.25">
      <c r="A3252" t="s">
        <v>4339</v>
      </c>
      <c r="B3252" s="100" t="s">
        <v>7545</v>
      </c>
      <c r="C3252" s="99" t="s">
        <v>7447</v>
      </c>
      <c r="D3252" s="124">
        <v>3583</v>
      </c>
      <c r="E3252" s="157">
        <f>VLOOKUP(D3252,'SOAT LIQ'!$A$87:$C$3416,3,FALSE)</f>
        <v>3</v>
      </c>
      <c r="F3252" t="s">
        <v>21632</v>
      </c>
    </row>
    <row r="3253" spans="1:6" x14ac:dyDescent="0.25">
      <c r="A3253" t="s">
        <v>5745</v>
      </c>
      <c r="B3253" s="100" t="s">
        <v>7545</v>
      </c>
      <c r="C3253" s="99" t="s">
        <v>7447</v>
      </c>
      <c r="D3253" s="124">
        <v>3583</v>
      </c>
      <c r="E3253" s="157">
        <f>VLOOKUP(D3253,'SOAT LIQ'!$A$87:$C$3416,3,FALSE)</f>
        <v>3</v>
      </c>
      <c r="F3253" t="s">
        <v>21632</v>
      </c>
    </row>
    <row r="3254" spans="1:6" x14ac:dyDescent="0.25">
      <c r="A3254" t="s">
        <v>5936</v>
      </c>
      <c r="B3254" s="100" t="s">
        <v>7545</v>
      </c>
      <c r="C3254" s="99" t="s">
        <v>7447</v>
      </c>
      <c r="D3254" s="124">
        <v>3583</v>
      </c>
      <c r="E3254" s="157">
        <f>VLOOKUP(D3254,'SOAT LIQ'!$A$87:$C$3416,3,FALSE)</f>
        <v>3</v>
      </c>
      <c r="F3254" t="s">
        <v>21632</v>
      </c>
    </row>
    <row r="3255" spans="1:6" x14ac:dyDescent="0.25">
      <c r="A3255" t="s">
        <v>5750</v>
      </c>
      <c r="B3255" s="100" t="s">
        <v>7545</v>
      </c>
      <c r="C3255" s="99" t="s">
        <v>7447</v>
      </c>
      <c r="D3255" s="124">
        <v>3583</v>
      </c>
      <c r="E3255" s="157">
        <f>VLOOKUP(D3255,'SOAT LIQ'!$A$87:$C$3416,3,FALSE)</f>
        <v>3</v>
      </c>
      <c r="F3255" t="s">
        <v>21632</v>
      </c>
    </row>
    <row r="3256" spans="1:6" x14ac:dyDescent="0.25">
      <c r="A3256" t="s">
        <v>5579</v>
      </c>
      <c r="B3256" s="100" t="s">
        <v>7545</v>
      </c>
      <c r="C3256" s="99" t="s">
        <v>7447</v>
      </c>
      <c r="D3256" s="124">
        <v>3583</v>
      </c>
      <c r="E3256" s="157">
        <f>VLOOKUP(D3256,'SOAT LIQ'!$A$87:$C$3416,3,FALSE)</f>
        <v>3</v>
      </c>
      <c r="F3256" t="s">
        <v>21632</v>
      </c>
    </row>
    <row r="3257" spans="1:6" x14ac:dyDescent="0.25">
      <c r="A3257" t="s">
        <v>4339</v>
      </c>
      <c r="B3257" s="100" t="s">
        <v>7546</v>
      </c>
      <c r="C3257" s="99" t="s">
        <v>7528</v>
      </c>
      <c r="D3257" s="124">
        <v>3570</v>
      </c>
      <c r="E3257" s="157">
        <f>VLOOKUP(D3257,'SOAT LIQ'!$A$87:$C$3416,3,FALSE)</f>
        <v>12</v>
      </c>
      <c r="F3257" t="s">
        <v>21632</v>
      </c>
    </row>
    <row r="3258" spans="1:6" x14ac:dyDescent="0.25">
      <c r="A3258" t="s">
        <v>5745</v>
      </c>
      <c r="B3258" s="100" t="s">
        <v>7546</v>
      </c>
      <c r="C3258" s="99" t="s">
        <v>7528</v>
      </c>
      <c r="D3258" s="124">
        <v>3570</v>
      </c>
      <c r="E3258" s="157">
        <f>VLOOKUP(D3258,'SOAT LIQ'!$A$87:$C$3416,3,FALSE)</f>
        <v>12</v>
      </c>
      <c r="F3258" t="s">
        <v>21632</v>
      </c>
    </row>
    <row r="3259" spans="1:6" x14ac:dyDescent="0.25">
      <c r="A3259" t="s">
        <v>5750</v>
      </c>
      <c r="B3259" s="100" t="s">
        <v>7546</v>
      </c>
      <c r="C3259" s="99" t="s">
        <v>7528</v>
      </c>
      <c r="D3259" s="124">
        <v>3570</v>
      </c>
      <c r="E3259" s="157">
        <f>VLOOKUP(D3259,'SOAT LIQ'!$A$87:$C$3416,3,FALSE)</f>
        <v>12</v>
      </c>
      <c r="F3259" t="s">
        <v>21632</v>
      </c>
    </row>
    <row r="3260" spans="1:6" x14ac:dyDescent="0.25">
      <c r="A3260" t="s">
        <v>5936</v>
      </c>
      <c r="B3260" s="100" t="s">
        <v>7546</v>
      </c>
      <c r="C3260" s="99" t="s">
        <v>7528</v>
      </c>
      <c r="D3260" s="124">
        <v>3570</v>
      </c>
      <c r="E3260" s="157">
        <f>VLOOKUP(D3260,'SOAT LIQ'!$A$87:$C$3416,3,FALSE)</f>
        <v>12</v>
      </c>
      <c r="F3260" t="s">
        <v>21632</v>
      </c>
    </row>
    <row r="3261" spans="1:6" x14ac:dyDescent="0.25">
      <c r="A3261" t="s">
        <v>4339</v>
      </c>
      <c r="B3261" s="100" t="s">
        <v>7547</v>
      </c>
      <c r="C3261" s="100"/>
      <c r="D3261" s="124">
        <v>3570</v>
      </c>
      <c r="E3261" s="157">
        <f>VLOOKUP(D3261,'SOAT LIQ'!$A$87:$C$3416,3,FALSE)</f>
        <v>12</v>
      </c>
      <c r="F3261" t="s">
        <v>21632</v>
      </c>
    </row>
    <row r="3262" spans="1:6" x14ac:dyDescent="0.25">
      <c r="A3262" t="s">
        <v>5745</v>
      </c>
      <c r="B3262" s="100" t="s">
        <v>7547</v>
      </c>
      <c r="C3262" s="100"/>
      <c r="D3262" s="124">
        <v>3570</v>
      </c>
      <c r="E3262" s="157">
        <f>VLOOKUP(D3262,'SOAT LIQ'!$A$87:$C$3416,3,FALSE)</f>
        <v>12</v>
      </c>
      <c r="F3262" t="s">
        <v>21632</v>
      </c>
    </row>
    <row r="3263" spans="1:6" x14ac:dyDescent="0.25">
      <c r="A3263" t="s">
        <v>5750</v>
      </c>
      <c r="B3263" s="100" t="s">
        <v>7547</v>
      </c>
      <c r="C3263" s="100"/>
      <c r="D3263" s="124">
        <v>3570</v>
      </c>
      <c r="E3263" s="157">
        <f>VLOOKUP(D3263,'SOAT LIQ'!$A$87:$C$3416,3,FALSE)</f>
        <v>12</v>
      </c>
      <c r="F3263" t="s">
        <v>21632</v>
      </c>
    </row>
    <row r="3264" spans="1:6" x14ac:dyDescent="0.25">
      <c r="A3264" t="s">
        <v>5936</v>
      </c>
      <c r="B3264" s="100" t="s">
        <v>7547</v>
      </c>
      <c r="C3264" s="100"/>
      <c r="D3264" s="124">
        <v>3570</v>
      </c>
      <c r="E3264" s="157">
        <f>VLOOKUP(D3264,'SOAT LIQ'!$A$87:$C$3416,3,FALSE)</f>
        <v>12</v>
      </c>
      <c r="F3264" t="s">
        <v>21632</v>
      </c>
    </row>
    <row r="3265" spans="1:6" x14ac:dyDescent="0.25">
      <c r="A3265" t="s">
        <v>4339</v>
      </c>
      <c r="B3265" s="100" t="s">
        <v>7548</v>
      </c>
      <c r="C3265" s="100"/>
      <c r="D3265" s="124">
        <v>3570</v>
      </c>
      <c r="E3265" s="157">
        <f>VLOOKUP(D3265,'SOAT LIQ'!$A$87:$C$3416,3,FALSE)</f>
        <v>12</v>
      </c>
      <c r="F3265" t="s">
        <v>21632</v>
      </c>
    </row>
    <row r="3266" spans="1:6" x14ac:dyDescent="0.25">
      <c r="A3266" t="s">
        <v>5745</v>
      </c>
      <c r="B3266" s="100" t="s">
        <v>7548</v>
      </c>
      <c r="C3266" s="100"/>
      <c r="D3266" s="124">
        <v>3570</v>
      </c>
      <c r="E3266" s="157">
        <f>VLOOKUP(D3266,'SOAT LIQ'!$A$87:$C$3416,3,FALSE)</f>
        <v>12</v>
      </c>
      <c r="F3266" t="s">
        <v>21632</v>
      </c>
    </row>
    <row r="3267" spans="1:6" x14ac:dyDescent="0.25">
      <c r="A3267" t="s">
        <v>5750</v>
      </c>
      <c r="B3267" s="100" t="s">
        <v>7548</v>
      </c>
      <c r="C3267" s="100"/>
      <c r="D3267" s="124">
        <v>3570</v>
      </c>
      <c r="E3267" s="157">
        <f>VLOOKUP(D3267,'SOAT LIQ'!$A$87:$C$3416,3,FALSE)</f>
        <v>12</v>
      </c>
      <c r="F3267" t="s">
        <v>21632</v>
      </c>
    </row>
    <row r="3268" spans="1:6" x14ac:dyDescent="0.25">
      <c r="A3268" t="s">
        <v>5936</v>
      </c>
      <c r="B3268" s="100" t="s">
        <v>7548</v>
      </c>
      <c r="C3268" s="100"/>
      <c r="D3268" s="124">
        <v>3570</v>
      </c>
      <c r="E3268" s="157">
        <f>VLOOKUP(D3268,'SOAT LIQ'!$A$87:$C$3416,3,FALSE)</f>
        <v>12</v>
      </c>
      <c r="F3268" t="s">
        <v>21632</v>
      </c>
    </row>
    <row r="3269" spans="1:6" x14ac:dyDescent="0.25">
      <c r="A3269" t="s">
        <v>4339</v>
      </c>
      <c r="B3269" s="100" t="s">
        <v>7549</v>
      </c>
      <c r="C3269" s="100"/>
      <c r="D3269" s="124">
        <v>3570</v>
      </c>
      <c r="E3269" s="157">
        <f>VLOOKUP(D3269,'SOAT LIQ'!$A$87:$C$3416,3,FALSE)</f>
        <v>12</v>
      </c>
      <c r="F3269" t="s">
        <v>21632</v>
      </c>
    </row>
    <row r="3270" spans="1:6" x14ac:dyDescent="0.25">
      <c r="A3270" t="s">
        <v>5745</v>
      </c>
      <c r="B3270" s="100" t="s">
        <v>7549</v>
      </c>
      <c r="C3270" s="100"/>
      <c r="D3270" s="124">
        <v>3570</v>
      </c>
      <c r="E3270" s="157">
        <f>VLOOKUP(D3270,'SOAT LIQ'!$A$87:$C$3416,3,FALSE)</f>
        <v>12</v>
      </c>
      <c r="F3270" t="s">
        <v>21632</v>
      </c>
    </row>
    <row r="3271" spans="1:6" x14ac:dyDescent="0.25">
      <c r="A3271" t="s">
        <v>5750</v>
      </c>
      <c r="B3271" s="100" t="s">
        <v>7549</v>
      </c>
      <c r="C3271" s="100"/>
      <c r="D3271" s="124">
        <v>3570</v>
      </c>
      <c r="E3271" s="157">
        <f>VLOOKUP(D3271,'SOAT LIQ'!$A$87:$C$3416,3,FALSE)</f>
        <v>12</v>
      </c>
      <c r="F3271" t="s">
        <v>21632</v>
      </c>
    </row>
    <row r="3272" spans="1:6" x14ac:dyDescent="0.25">
      <c r="A3272" t="s">
        <v>5936</v>
      </c>
      <c r="B3272" s="100" t="s">
        <v>7549</v>
      </c>
      <c r="C3272" s="100"/>
      <c r="D3272" s="124">
        <v>3570</v>
      </c>
      <c r="E3272" s="157">
        <f>VLOOKUP(D3272,'SOAT LIQ'!$A$87:$C$3416,3,FALSE)</f>
        <v>12</v>
      </c>
      <c r="F3272" t="s">
        <v>21632</v>
      </c>
    </row>
    <row r="3273" spans="1:6" x14ac:dyDescent="0.25">
      <c r="A3273" t="s">
        <v>4339</v>
      </c>
      <c r="B3273" s="100" t="s">
        <v>7550</v>
      </c>
      <c r="C3273" s="99" t="s">
        <v>7528</v>
      </c>
      <c r="D3273" s="124">
        <v>3570</v>
      </c>
      <c r="E3273" s="157">
        <f>VLOOKUP(D3273,'SOAT LIQ'!$A$87:$C$3416,3,FALSE)</f>
        <v>12</v>
      </c>
      <c r="F3273" t="s">
        <v>21632</v>
      </c>
    </row>
    <row r="3274" spans="1:6" x14ac:dyDescent="0.25">
      <c r="A3274" t="s">
        <v>5745</v>
      </c>
      <c r="B3274" s="100" t="s">
        <v>7550</v>
      </c>
      <c r="C3274" s="99" t="s">
        <v>7528</v>
      </c>
      <c r="D3274" s="124">
        <v>3570</v>
      </c>
      <c r="E3274" s="157">
        <f>VLOOKUP(D3274,'SOAT LIQ'!$A$87:$C$3416,3,FALSE)</f>
        <v>12</v>
      </c>
      <c r="F3274" t="s">
        <v>21632</v>
      </c>
    </row>
    <row r="3275" spans="1:6" x14ac:dyDescent="0.25">
      <c r="A3275" t="s">
        <v>5750</v>
      </c>
      <c r="B3275" s="100" t="s">
        <v>7550</v>
      </c>
      <c r="C3275" s="99" t="s">
        <v>7528</v>
      </c>
      <c r="D3275" s="124">
        <v>3570</v>
      </c>
      <c r="E3275" s="157">
        <f>VLOOKUP(D3275,'SOAT LIQ'!$A$87:$C$3416,3,FALSE)</f>
        <v>12</v>
      </c>
      <c r="F3275" t="s">
        <v>21632</v>
      </c>
    </row>
    <row r="3276" spans="1:6" x14ac:dyDescent="0.25">
      <c r="A3276" t="s">
        <v>5936</v>
      </c>
      <c r="B3276" s="100" t="s">
        <v>7550</v>
      </c>
      <c r="C3276" s="99" t="s">
        <v>7528</v>
      </c>
      <c r="D3276" s="124">
        <v>3570</v>
      </c>
      <c r="E3276" s="157">
        <f>VLOOKUP(D3276,'SOAT LIQ'!$A$87:$C$3416,3,FALSE)</f>
        <v>12</v>
      </c>
      <c r="F3276" t="s">
        <v>21632</v>
      </c>
    </row>
    <row r="3277" spans="1:6" x14ac:dyDescent="0.25">
      <c r="A3277" t="s">
        <v>4339</v>
      </c>
      <c r="B3277" s="100" t="s">
        <v>7551</v>
      </c>
      <c r="C3277" s="100"/>
      <c r="D3277" s="124">
        <v>3570</v>
      </c>
      <c r="E3277" s="157">
        <f>VLOOKUP(D3277,'SOAT LIQ'!$A$87:$C$3416,3,FALSE)</f>
        <v>12</v>
      </c>
      <c r="F3277" t="s">
        <v>21632</v>
      </c>
    </row>
    <row r="3278" spans="1:6" x14ac:dyDescent="0.25">
      <c r="A3278" t="s">
        <v>5745</v>
      </c>
      <c r="B3278" s="100" t="s">
        <v>7551</v>
      </c>
      <c r="C3278" s="100"/>
      <c r="D3278" s="124">
        <v>3570</v>
      </c>
      <c r="E3278" s="157">
        <f>VLOOKUP(D3278,'SOAT LIQ'!$A$87:$C$3416,3,FALSE)</f>
        <v>12</v>
      </c>
      <c r="F3278" t="s">
        <v>21632</v>
      </c>
    </row>
    <row r="3279" spans="1:6" x14ac:dyDescent="0.25">
      <c r="A3279" t="s">
        <v>5750</v>
      </c>
      <c r="B3279" s="100" t="s">
        <v>7551</v>
      </c>
      <c r="C3279" s="100"/>
      <c r="D3279" s="124">
        <v>3570</v>
      </c>
      <c r="E3279" s="157">
        <f>VLOOKUP(D3279,'SOAT LIQ'!$A$87:$C$3416,3,FALSE)</f>
        <v>12</v>
      </c>
      <c r="F3279" t="s">
        <v>21632</v>
      </c>
    </row>
    <row r="3280" spans="1:6" x14ac:dyDescent="0.25">
      <c r="A3280" t="s">
        <v>5936</v>
      </c>
      <c r="B3280" s="100" t="s">
        <v>7551</v>
      </c>
      <c r="C3280" s="100"/>
      <c r="D3280" s="124">
        <v>3570</v>
      </c>
      <c r="E3280" s="157">
        <f>VLOOKUP(D3280,'SOAT LIQ'!$A$87:$C$3416,3,FALSE)</f>
        <v>12</v>
      </c>
      <c r="F3280" t="s">
        <v>21632</v>
      </c>
    </row>
    <row r="3281" spans="1:6" x14ac:dyDescent="0.25">
      <c r="A3281" t="s">
        <v>4339</v>
      </c>
      <c r="B3281" s="100" t="s">
        <v>7552</v>
      </c>
      <c r="C3281" s="100"/>
      <c r="D3281" s="124">
        <v>3570</v>
      </c>
      <c r="E3281" s="157">
        <f>VLOOKUP(D3281,'SOAT LIQ'!$A$87:$C$3416,3,FALSE)</f>
        <v>12</v>
      </c>
      <c r="F3281" t="s">
        <v>21632</v>
      </c>
    </row>
    <row r="3282" spans="1:6" x14ac:dyDescent="0.25">
      <c r="A3282" t="s">
        <v>5745</v>
      </c>
      <c r="B3282" s="100" t="s">
        <v>7552</v>
      </c>
      <c r="C3282" s="100"/>
      <c r="D3282" s="124">
        <v>3570</v>
      </c>
      <c r="E3282" s="157">
        <f>VLOOKUP(D3282,'SOAT LIQ'!$A$87:$C$3416,3,FALSE)</f>
        <v>12</v>
      </c>
      <c r="F3282" t="s">
        <v>21632</v>
      </c>
    </row>
    <row r="3283" spans="1:6" x14ac:dyDescent="0.25">
      <c r="A3283" t="s">
        <v>5750</v>
      </c>
      <c r="B3283" s="100" t="s">
        <v>7552</v>
      </c>
      <c r="C3283" s="100"/>
      <c r="D3283" s="124">
        <v>3570</v>
      </c>
      <c r="E3283" s="157">
        <f>VLOOKUP(D3283,'SOAT LIQ'!$A$87:$C$3416,3,FALSE)</f>
        <v>12</v>
      </c>
      <c r="F3283" t="s">
        <v>21632</v>
      </c>
    </row>
    <row r="3284" spans="1:6" x14ac:dyDescent="0.25">
      <c r="A3284" t="s">
        <v>5936</v>
      </c>
      <c r="B3284" s="100" t="s">
        <v>7552</v>
      </c>
      <c r="C3284" s="100"/>
      <c r="D3284" s="124">
        <v>3570</v>
      </c>
      <c r="E3284" s="157">
        <f>VLOOKUP(D3284,'SOAT LIQ'!$A$87:$C$3416,3,FALSE)</f>
        <v>12</v>
      </c>
      <c r="F3284" t="s">
        <v>21632</v>
      </c>
    </row>
    <row r="3285" spans="1:6" x14ac:dyDescent="0.25">
      <c r="A3285" t="s">
        <v>4339</v>
      </c>
      <c r="B3285" s="100" t="s">
        <v>7553</v>
      </c>
      <c r="C3285" s="100"/>
      <c r="D3285" s="124">
        <v>3570</v>
      </c>
      <c r="E3285" s="157">
        <f>VLOOKUP(D3285,'SOAT LIQ'!$A$87:$C$3416,3,FALSE)</f>
        <v>12</v>
      </c>
      <c r="F3285" t="s">
        <v>21632</v>
      </c>
    </row>
    <row r="3286" spans="1:6" x14ac:dyDescent="0.25">
      <c r="A3286" t="s">
        <v>5745</v>
      </c>
      <c r="B3286" s="100" t="s">
        <v>7553</v>
      </c>
      <c r="C3286" s="100"/>
      <c r="D3286" s="124">
        <v>3570</v>
      </c>
      <c r="E3286" s="157">
        <f>VLOOKUP(D3286,'SOAT LIQ'!$A$87:$C$3416,3,FALSE)</f>
        <v>12</v>
      </c>
      <c r="F3286" t="s">
        <v>21632</v>
      </c>
    </row>
    <row r="3287" spans="1:6" x14ac:dyDescent="0.25">
      <c r="A3287" t="s">
        <v>5750</v>
      </c>
      <c r="B3287" s="100" t="s">
        <v>7553</v>
      </c>
      <c r="C3287" s="100"/>
      <c r="D3287" s="124">
        <v>3570</v>
      </c>
      <c r="E3287" s="157">
        <f>VLOOKUP(D3287,'SOAT LIQ'!$A$87:$C$3416,3,FALSE)</f>
        <v>12</v>
      </c>
      <c r="F3287" t="s">
        <v>21632</v>
      </c>
    </row>
    <row r="3288" spans="1:6" x14ac:dyDescent="0.25">
      <c r="A3288" t="s">
        <v>5936</v>
      </c>
      <c r="B3288" s="100" t="s">
        <v>7553</v>
      </c>
      <c r="C3288" s="100"/>
      <c r="D3288" s="124">
        <v>3570</v>
      </c>
      <c r="E3288" s="157">
        <f>VLOOKUP(D3288,'SOAT LIQ'!$A$87:$C$3416,3,FALSE)</f>
        <v>12</v>
      </c>
      <c r="F3288" t="s">
        <v>21632</v>
      </c>
    </row>
    <row r="3289" spans="1:6" x14ac:dyDescent="0.25">
      <c r="A3289" t="s">
        <v>4339</v>
      </c>
      <c r="B3289" s="100" t="s">
        <v>7554</v>
      </c>
      <c r="C3289" s="99" t="s">
        <v>7528</v>
      </c>
      <c r="D3289" s="124">
        <v>3570</v>
      </c>
      <c r="E3289" s="157">
        <f>VLOOKUP(D3289,'SOAT LIQ'!$A$87:$C$3416,3,FALSE)</f>
        <v>12</v>
      </c>
      <c r="F3289" t="s">
        <v>21632</v>
      </c>
    </row>
    <row r="3290" spans="1:6" x14ac:dyDescent="0.25">
      <c r="A3290" t="s">
        <v>5745</v>
      </c>
      <c r="B3290" s="100" t="s">
        <v>7554</v>
      </c>
      <c r="C3290" s="99" t="s">
        <v>7528</v>
      </c>
      <c r="D3290" s="124">
        <v>3570</v>
      </c>
      <c r="E3290" s="157">
        <f>VLOOKUP(D3290,'SOAT LIQ'!$A$87:$C$3416,3,FALSE)</f>
        <v>12</v>
      </c>
      <c r="F3290" t="s">
        <v>21632</v>
      </c>
    </row>
    <row r="3291" spans="1:6" x14ac:dyDescent="0.25">
      <c r="A3291" t="s">
        <v>5750</v>
      </c>
      <c r="B3291" s="100" t="s">
        <v>7554</v>
      </c>
      <c r="C3291" s="99" t="s">
        <v>7528</v>
      </c>
      <c r="D3291" s="124">
        <v>3570</v>
      </c>
      <c r="E3291" s="157">
        <f>VLOOKUP(D3291,'SOAT LIQ'!$A$87:$C$3416,3,FALSE)</f>
        <v>12</v>
      </c>
      <c r="F3291" t="s">
        <v>21632</v>
      </c>
    </row>
    <row r="3292" spans="1:6" x14ac:dyDescent="0.25">
      <c r="A3292" t="s">
        <v>5936</v>
      </c>
      <c r="B3292" s="100" t="s">
        <v>7554</v>
      </c>
      <c r="C3292" s="99" t="s">
        <v>7528</v>
      </c>
      <c r="D3292" s="124">
        <v>3570</v>
      </c>
      <c r="E3292" s="157">
        <f>VLOOKUP(D3292,'SOAT LIQ'!$A$87:$C$3416,3,FALSE)</f>
        <v>12</v>
      </c>
      <c r="F3292" t="s">
        <v>21632</v>
      </c>
    </row>
    <row r="3293" spans="1:6" x14ac:dyDescent="0.25">
      <c r="A3293" t="s">
        <v>4339</v>
      </c>
      <c r="B3293" s="100" t="s">
        <v>7555</v>
      </c>
      <c r="C3293" s="100"/>
      <c r="D3293" s="124">
        <v>3570</v>
      </c>
      <c r="E3293" s="157">
        <f>VLOOKUP(D3293,'SOAT LIQ'!$A$87:$C$3416,3,FALSE)</f>
        <v>12</v>
      </c>
      <c r="F3293" t="s">
        <v>21632</v>
      </c>
    </row>
    <row r="3294" spans="1:6" x14ac:dyDescent="0.25">
      <c r="A3294" t="s">
        <v>5936</v>
      </c>
      <c r="B3294" s="100" t="s">
        <v>7555</v>
      </c>
      <c r="C3294" s="100"/>
      <c r="D3294" s="124">
        <v>3570</v>
      </c>
      <c r="E3294" s="157">
        <f>VLOOKUP(D3294,'SOAT LIQ'!$A$87:$C$3416,3,FALSE)</f>
        <v>12</v>
      </c>
      <c r="F3294" t="s">
        <v>21632</v>
      </c>
    </row>
    <row r="3295" spans="1:6" x14ac:dyDescent="0.25">
      <c r="A3295" t="s">
        <v>5745</v>
      </c>
      <c r="B3295" s="100" t="s">
        <v>7555</v>
      </c>
      <c r="C3295" s="100"/>
      <c r="D3295" s="124">
        <v>3570</v>
      </c>
      <c r="E3295" s="157">
        <f>VLOOKUP(D3295,'SOAT LIQ'!$A$87:$C$3416,3,FALSE)</f>
        <v>12</v>
      </c>
      <c r="F3295" t="s">
        <v>21632</v>
      </c>
    </row>
    <row r="3296" spans="1:6" x14ac:dyDescent="0.25">
      <c r="A3296" t="s">
        <v>5750</v>
      </c>
      <c r="B3296" s="100" t="s">
        <v>7555</v>
      </c>
      <c r="C3296" s="100"/>
      <c r="D3296" s="124">
        <v>3570</v>
      </c>
      <c r="E3296" s="157">
        <f>VLOOKUP(D3296,'SOAT LIQ'!$A$87:$C$3416,3,FALSE)</f>
        <v>12</v>
      </c>
      <c r="F3296" t="s">
        <v>21632</v>
      </c>
    </row>
    <row r="3297" spans="1:6" x14ac:dyDescent="0.25">
      <c r="A3297" t="s">
        <v>4339</v>
      </c>
      <c r="B3297" s="100" t="s">
        <v>7556</v>
      </c>
      <c r="C3297" s="100"/>
      <c r="D3297" s="124">
        <v>3570</v>
      </c>
      <c r="E3297" s="157">
        <f>VLOOKUP(D3297,'SOAT LIQ'!$A$87:$C$3416,3,FALSE)</f>
        <v>12</v>
      </c>
      <c r="F3297" t="s">
        <v>21632</v>
      </c>
    </row>
    <row r="3298" spans="1:6" x14ac:dyDescent="0.25">
      <c r="A3298" t="s">
        <v>5936</v>
      </c>
      <c r="B3298" s="100" t="s">
        <v>7556</v>
      </c>
      <c r="C3298" s="100"/>
      <c r="D3298" s="124">
        <v>3570</v>
      </c>
      <c r="E3298" s="157">
        <f>VLOOKUP(D3298,'SOAT LIQ'!$A$87:$C$3416,3,FALSE)</f>
        <v>12</v>
      </c>
      <c r="F3298" t="s">
        <v>21632</v>
      </c>
    </row>
    <row r="3299" spans="1:6" x14ac:dyDescent="0.25">
      <c r="A3299" t="s">
        <v>5745</v>
      </c>
      <c r="B3299" s="100" t="s">
        <v>7556</v>
      </c>
      <c r="C3299" s="100"/>
      <c r="D3299" s="124">
        <v>3570</v>
      </c>
      <c r="E3299" s="157">
        <f>VLOOKUP(D3299,'SOAT LIQ'!$A$87:$C$3416,3,FALSE)</f>
        <v>12</v>
      </c>
      <c r="F3299" t="s">
        <v>21632</v>
      </c>
    </row>
    <row r="3300" spans="1:6" x14ac:dyDescent="0.25">
      <c r="A3300" t="s">
        <v>5750</v>
      </c>
      <c r="B3300" s="100" t="s">
        <v>7556</v>
      </c>
      <c r="C3300" s="100"/>
      <c r="D3300" s="124">
        <v>3570</v>
      </c>
      <c r="E3300" s="157">
        <f>VLOOKUP(D3300,'SOAT LIQ'!$A$87:$C$3416,3,FALSE)</f>
        <v>12</v>
      </c>
      <c r="F3300" t="s">
        <v>21632</v>
      </c>
    </row>
    <row r="3301" spans="1:6" x14ac:dyDescent="0.25">
      <c r="A3301" t="s">
        <v>4339</v>
      </c>
      <c r="B3301" s="100" t="s">
        <v>7557</v>
      </c>
      <c r="C3301" s="100"/>
      <c r="D3301" s="124"/>
      <c r="E3301" s="157" t="e">
        <f>VLOOKUP(D3301,'SOAT LIQ'!$A$87:$C$3416,3,FALSE)</f>
        <v>#N/A</v>
      </c>
      <c r="F3301" t="s">
        <v>21632</v>
      </c>
    </row>
    <row r="3302" spans="1:6" x14ac:dyDescent="0.25">
      <c r="A3302" t="s">
        <v>5936</v>
      </c>
      <c r="B3302" s="100" t="s">
        <v>7557</v>
      </c>
      <c r="C3302" s="100"/>
      <c r="D3302" s="124"/>
      <c r="E3302" s="157" t="e">
        <f>VLOOKUP(D3302,'SOAT LIQ'!$A$87:$C$3416,3,FALSE)</f>
        <v>#N/A</v>
      </c>
      <c r="F3302" t="s">
        <v>21632</v>
      </c>
    </row>
    <row r="3303" spans="1:6" x14ac:dyDescent="0.25">
      <c r="A3303" t="s">
        <v>5745</v>
      </c>
      <c r="B3303" s="100" t="s">
        <v>7557</v>
      </c>
      <c r="C3303" s="100"/>
      <c r="D3303" s="124"/>
      <c r="E3303" s="157" t="e">
        <f>VLOOKUP(D3303,'SOAT LIQ'!$A$87:$C$3416,3,FALSE)</f>
        <v>#N/A</v>
      </c>
      <c r="F3303" t="s">
        <v>21632</v>
      </c>
    </row>
    <row r="3304" spans="1:6" x14ac:dyDescent="0.25">
      <c r="A3304" t="s">
        <v>5750</v>
      </c>
      <c r="B3304" s="100" t="s">
        <v>7557</v>
      </c>
      <c r="C3304" s="100"/>
      <c r="D3304" s="124"/>
      <c r="E3304" s="157" t="e">
        <f>VLOOKUP(D3304,'SOAT LIQ'!$A$87:$C$3416,3,FALSE)</f>
        <v>#N/A</v>
      </c>
      <c r="F3304" t="s">
        <v>21632</v>
      </c>
    </row>
    <row r="3305" spans="1:6" x14ac:dyDescent="0.25">
      <c r="A3305" t="s">
        <v>4339</v>
      </c>
      <c r="B3305" s="100" t="s">
        <v>7558</v>
      </c>
      <c r="C3305" s="100"/>
      <c r="D3305" s="124"/>
      <c r="E3305" s="157" t="e">
        <f>VLOOKUP(D3305,'SOAT LIQ'!$A$87:$C$3416,3,FALSE)</f>
        <v>#N/A</v>
      </c>
      <c r="F3305" t="s">
        <v>21632</v>
      </c>
    </row>
    <row r="3306" spans="1:6" x14ac:dyDescent="0.25">
      <c r="A3306" t="s">
        <v>5936</v>
      </c>
      <c r="B3306" s="100" t="s">
        <v>7558</v>
      </c>
      <c r="C3306" s="100"/>
      <c r="D3306" s="124"/>
      <c r="E3306" s="157" t="e">
        <f>VLOOKUP(D3306,'SOAT LIQ'!$A$87:$C$3416,3,FALSE)</f>
        <v>#N/A</v>
      </c>
      <c r="F3306" t="s">
        <v>21632</v>
      </c>
    </row>
    <row r="3307" spans="1:6" x14ac:dyDescent="0.25">
      <c r="A3307" t="s">
        <v>5745</v>
      </c>
      <c r="B3307" s="100" t="s">
        <v>7558</v>
      </c>
      <c r="C3307" s="100"/>
      <c r="D3307" s="124"/>
      <c r="E3307" s="157" t="e">
        <f>VLOOKUP(D3307,'SOAT LIQ'!$A$87:$C$3416,3,FALSE)</f>
        <v>#N/A</v>
      </c>
      <c r="F3307" t="s">
        <v>21632</v>
      </c>
    </row>
    <row r="3308" spans="1:6" x14ac:dyDescent="0.25">
      <c r="A3308" t="s">
        <v>5750</v>
      </c>
      <c r="B3308" s="100" t="s">
        <v>7558</v>
      </c>
      <c r="C3308" s="100"/>
      <c r="D3308" s="124"/>
      <c r="E3308" s="157" t="e">
        <f>VLOOKUP(D3308,'SOAT LIQ'!$A$87:$C$3416,3,FALSE)</f>
        <v>#N/A</v>
      </c>
      <c r="F3308" t="s">
        <v>21632</v>
      </c>
    </row>
    <row r="3309" spans="1:6" x14ac:dyDescent="0.25">
      <c r="A3309" t="s">
        <v>4339</v>
      </c>
      <c r="B3309" s="100" t="s">
        <v>7560</v>
      </c>
      <c r="C3309" s="99" t="s">
        <v>7559</v>
      </c>
      <c r="D3309" s="124">
        <v>3583</v>
      </c>
      <c r="E3309" s="157">
        <f>VLOOKUP(D3309,'SOAT LIQ'!$A$87:$C$3416,3,FALSE)</f>
        <v>3</v>
      </c>
      <c r="F3309" t="s">
        <v>21632</v>
      </c>
    </row>
    <row r="3310" spans="1:6" x14ac:dyDescent="0.25">
      <c r="A3310" t="s">
        <v>5748</v>
      </c>
      <c r="B3310" s="100" t="s">
        <v>7560</v>
      </c>
      <c r="C3310" s="99" t="s">
        <v>7559</v>
      </c>
      <c r="D3310" s="124">
        <v>3583</v>
      </c>
      <c r="E3310" s="157">
        <f>VLOOKUP(D3310,'SOAT LIQ'!$A$87:$C$3416,3,FALSE)</f>
        <v>3</v>
      </c>
      <c r="F3310" t="s">
        <v>21632</v>
      </c>
    </row>
    <row r="3311" spans="1:6" x14ac:dyDescent="0.25">
      <c r="A3311" t="s">
        <v>5745</v>
      </c>
      <c r="B3311" s="100" t="s">
        <v>7560</v>
      </c>
      <c r="C3311" s="99" t="s">
        <v>7559</v>
      </c>
      <c r="D3311" s="124">
        <v>3583</v>
      </c>
      <c r="E3311" s="157">
        <f>VLOOKUP(D3311,'SOAT LIQ'!$A$87:$C$3416,3,FALSE)</f>
        <v>3</v>
      </c>
      <c r="F3311" t="s">
        <v>21632</v>
      </c>
    </row>
    <row r="3312" spans="1:6" x14ac:dyDescent="0.25">
      <c r="A3312" t="s">
        <v>5750</v>
      </c>
      <c r="B3312" s="100" t="s">
        <v>7560</v>
      </c>
      <c r="C3312" s="99" t="s">
        <v>7559</v>
      </c>
      <c r="D3312" s="124">
        <v>3583</v>
      </c>
      <c r="E3312" s="157">
        <f>VLOOKUP(D3312,'SOAT LIQ'!$A$87:$C$3416,3,FALSE)</f>
        <v>3</v>
      </c>
      <c r="F3312" t="s">
        <v>21632</v>
      </c>
    </row>
    <row r="3313" spans="1:6" x14ac:dyDescent="0.25">
      <c r="A3313" t="s">
        <v>4339</v>
      </c>
      <c r="B3313" s="100" t="s">
        <v>7561</v>
      </c>
      <c r="C3313" s="99" t="s">
        <v>7559</v>
      </c>
      <c r="D3313" s="124">
        <v>3583</v>
      </c>
      <c r="E3313" s="157">
        <f>VLOOKUP(D3313,'SOAT LIQ'!$A$87:$C$3416,3,FALSE)</f>
        <v>3</v>
      </c>
      <c r="F3313" t="s">
        <v>21632</v>
      </c>
    </row>
    <row r="3314" spans="1:6" x14ac:dyDescent="0.25">
      <c r="A3314" t="s">
        <v>5745</v>
      </c>
      <c r="B3314" s="100" t="s">
        <v>7561</v>
      </c>
      <c r="C3314" s="99" t="s">
        <v>7559</v>
      </c>
      <c r="D3314" s="124">
        <v>3583</v>
      </c>
      <c r="E3314" s="157">
        <f>VLOOKUP(D3314,'SOAT LIQ'!$A$87:$C$3416,3,FALSE)</f>
        <v>3</v>
      </c>
      <c r="F3314" t="s">
        <v>21632</v>
      </c>
    </row>
    <row r="3315" spans="1:6" x14ac:dyDescent="0.25">
      <c r="A3315" t="s">
        <v>5936</v>
      </c>
      <c r="B3315" s="100" t="s">
        <v>7561</v>
      </c>
      <c r="C3315" s="99" t="s">
        <v>7559</v>
      </c>
      <c r="D3315" s="124">
        <v>3583</v>
      </c>
      <c r="E3315" s="157">
        <f>VLOOKUP(D3315,'SOAT LIQ'!$A$87:$C$3416,3,FALSE)</f>
        <v>3</v>
      </c>
      <c r="F3315" t="s">
        <v>21632</v>
      </c>
    </row>
    <row r="3316" spans="1:6" x14ac:dyDescent="0.25">
      <c r="A3316" t="s">
        <v>5750</v>
      </c>
      <c r="B3316" s="100" t="s">
        <v>7561</v>
      </c>
      <c r="C3316" s="99" t="s">
        <v>7559</v>
      </c>
      <c r="D3316" s="124">
        <v>3583</v>
      </c>
      <c r="E3316" s="157">
        <f>VLOOKUP(D3316,'SOAT LIQ'!$A$87:$C$3416,3,FALSE)</f>
        <v>3</v>
      </c>
      <c r="F3316" t="s">
        <v>21632</v>
      </c>
    </row>
    <row r="3317" spans="1:6" x14ac:dyDescent="0.25">
      <c r="A3317" t="s">
        <v>4339</v>
      </c>
      <c r="B3317" s="100" t="s">
        <v>7562</v>
      </c>
      <c r="C3317" s="99" t="s">
        <v>7444</v>
      </c>
      <c r="D3317" s="124">
        <v>3502</v>
      </c>
      <c r="E3317" s="157">
        <f>VLOOKUP(D3317,'SOAT LIQ'!$A$87:$C$3416,3,FALSE)</f>
        <v>12</v>
      </c>
      <c r="F3317" t="s">
        <v>21632</v>
      </c>
    </row>
    <row r="3318" spans="1:6" x14ac:dyDescent="0.25">
      <c r="A3318" t="s">
        <v>5745</v>
      </c>
      <c r="B3318" s="100" t="s">
        <v>7562</v>
      </c>
      <c r="C3318" s="99" t="s">
        <v>7444</v>
      </c>
      <c r="D3318" s="124">
        <v>3502</v>
      </c>
      <c r="E3318" s="157">
        <f>VLOOKUP(D3318,'SOAT LIQ'!$A$87:$C$3416,3,FALSE)</f>
        <v>12</v>
      </c>
      <c r="F3318" t="s">
        <v>21632</v>
      </c>
    </row>
    <row r="3319" spans="1:6" x14ac:dyDescent="0.25">
      <c r="A3319" t="s">
        <v>5750</v>
      </c>
      <c r="B3319" s="100" t="s">
        <v>7562</v>
      </c>
      <c r="C3319" s="99" t="s">
        <v>7444</v>
      </c>
      <c r="D3319" s="124">
        <v>3502</v>
      </c>
      <c r="E3319" s="157">
        <f>VLOOKUP(D3319,'SOAT LIQ'!$A$87:$C$3416,3,FALSE)</f>
        <v>12</v>
      </c>
      <c r="F3319" t="s">
        <v>21632</v>
      </c>
    </row>
    <row r="3320" spans="1:6" x14ac:dyDescent="0.25">
      <c r="A3320" t="s">
        <v>5748</v>
      </c>
      <c r="B3320" s="100" t="s">
        <v>7562</v>
      </c>
      <c r="C3320" s="99" t="s">
        <v>7444</v>
      </c>
      <c r="D3320" s="124">
        <v>3502</v>
      </c>
      <c r="E3320" s="157">
        <f>VLOOKUP(D3320,'SOAT LIQ'!$A$87:$C$3416,3,FALSE)</f>
        <v>12</v>
      </c>
      <c r="F3320" t="s">
        <v>21632</v>
      </c>
    </row>
    <row r="3321" spans="1:6" x14ac:dyDescent="0.25">
      <c r="A3321" t="s">
        <v>5936</v>
      </c>
      <c r="B3321" s="100" t="s">
        <v>7562</v>
      </c>
      <c r="C3321" s="99" t="s">
        <v>7444</v>
      </c>
      <c r="D3321" s="124">
        <v>3502</v>
      </c>
      <c r="E3321" s="157">
        <f>VLOOKUP(D3321,'SOAT LIQ'!$A$87:$C$3416,3,FALSE)</f>
        <v>12</v>
      </c>
      <c r="F3321" t="s">
        <v>21632</v>
      </c>
    </row>
    <row r="3322" spans="1:6" x14ac:dyDescent="0.25">
      <c r="A3322" t="s">
        <v>4339</v>
      </c>
      <c r="B3322" s="100" t="s">
        <v>7563</v>
      </c>
      <c r="C3322" s="99" t="s">
        <v>7499</v>
      </c>
      <c r="D3322" s="124">
        <v>3584</v>
      </c>
      <c r="E3322" s="157">
        <f>VLOOKUP(D3322,'SOAT LIQ'!$A$87:$C$3416,3,FALSE)</f>
        <v>12</v>
      </c>
      <c r="F3322" t="s">
        <v>21632</v>
      </c>
    </row>
    <row r="3323" spans="1:6" x14ac:dyDescent="0.25">
      <c r="A3323" t="s">
        <v>5745</v>
      </c>
      <c r="B3323" s="100" t="s">
        <v>7563</v>
      </c>
      <c r="C3323" s="99" t="s">
        <v>7499</v>
      </c>
      <c r="D3323" s="124">
        <v>3584</v>
      </c>
      <c r="E3323" s="157">
        <f>VLOOKUP(D3323,'SOAT LIQ'!$A$87:$C$3416,3,FALSE)</f>
        <v>12</v>
      </c>
      <c r="F3323" t="s">
        <v>21632</v>
      </c>
    </row>
    <row r="3324" spans="1:6" x14ac:dyDescent="0.25">
      <c r="A3324" t="s">
        <v>5750</v>
      </c>
      <c r="B3324" s="100" t="s">
        <v>7563</v>
      </c>
      <c r="C3324" s="99" t="s">
        <v>7499</v>
      </c>
      <c r="D3324" s="124">
        <v>3584</v>
      </c>
      <c r="E3324" s="157">
        <f>VLOOKUP(D3324,'SOAT LIQ'!$A$87:$C$3416,3,FALSE)</f>
        <v>12</v>
      </c>
      <c r="F3324" t="s">
        <v>21632</v>
      </c>
    </row>
    <row r="3325" spans="1:6" x14ac:dyDescent="0.25">
      <c r="A3325" t="s">
        <v>5936</v>
      </c>
      <c r="B3325" s="100" t="s">
        <v>7563</v>
      </c>
      <c r="C3325" s="99" t="s">
        <v>7499</v>
      </c>
      <c r="D3325" s="124">
        <v>3584</v>
      </c>
      <c r="E3325" s="157">
        <f>VLOOKUP(D3325,'SOAT LIQ'!$A$87:$C$3416,3,FALSE)</f>
        <v>12</v>
      </c>
      <c r="F3325" t="s">
        <v>21632</v>
      </c>
    </row>
    <row r="3326" spans="1:6" x14ac:dyDescent="0.25">
      <c r="A3326" t="s">
        <v>4339</v>
      </c>
      <c r="B3326" s="100" t="s">
        <v>7564</v>
      </c>
      <c r="C3326" s="99" t="s">
        <v>7499</v>
      </c>
      <c r="D3326" s="124">
        <v>3584</v>
      </c>
      <c r="E3326" s="157">
        <f>VLOOKUP(D3326,'SOAT LIQ'!$A$87:$C$3416,3,FALSE)</f>
        <v>12</v>
      </c>
      <c r="F3326" t="s">
        <v>21632</v>
      </c>
    </row>
    <row r="3327" spans="1:6" x14ac:dyDescent="0.25">
      <c r="A3327" t="s">
        <v>5745</v>
      </c>
      <c r="B3327" s="100" t="s">
        <v>7564</v>
      </c>
      <c r="C3327" s="99" t="s">
        <v>7499</v>
      </c>
      <c r="D3327" s="124">
        <v>3584</v>
      </c>
      <c r="E3327" s="157">
        <f>VLOOKUP(D3327,'SOAT LIQ'!$A$87:$C$3416,3,FALSE)</f>
        <v>12</v>
      </c>
      <c r="F3327" t="s">
        <v>21632</v>
      </c>
    </row>
    <row r="3328" spans="1:6" x14ac:dyDescent="0.25">
      <c r="A3328" t="s">
        <v>5750</v>
      </c>
      <c r="B3328" s="100" t="s">
        <v>7564</v>
      </c>
      <c r="C3328" s="99" t="s">
        <v>7499</v>
      </c>
      <c r="D3328" s="124">
        <v>3584</v>
      </c>
      <c r="E3328" s="157">
        <f>VLOOKUP(D3328,'SOAT LIQ'!$A$87:$C$3416,3,FALSE)</f>
        <v>12</v>
      </c>
      <c r="F3328" t="s">
        <v>21632</v>
      </c>
    </row>
    <row r="3329" spans="1:6" x14ac:dyDescent="0.25">
      <c r="A3329" t="s">
        <v>5936</v>
      </c>
      <c r="B3329" s="100" t="s">
        <v>7564</v>
      </c>
      <c r="C3329" s="99" t="s">
        <v>7499</v>
      </c>
      <c r="D3329" s="124">
        <v>3584</v>
      </c>
      <c r="E3329" s="157">
        <f>VLOOKUP(D3329,'SOAT LIQ'!$A$87:$C$3416,3,FALSE)</f>
        <v>12</v>
      </c>
      <c r="F3329" t="s">
        <v>21632</v>
      </c>
    </row>
    <row r="3330" spans="1:6" x14ac:dyDescent="0.25">
      <c r="A3330" t="s">
        <v>5936</v>
      </c>
      <c r="B3330" s="100" t="s">
        <v>7566</v>
      </c>
      <c r="C3330" s="99" t="s">
        <v>7565</v>
      </c>
      <c r="D3330" s="124">
        <v>6210</v>
      </c>
      <c r="E3330" s="157">
        <f>VLOOKUP(D3330,'SOAT LIQ'!$A$87:$C$3416,3,FALSE)</f>
        <v>13</v>
      </c>
      <c r="F3330" t="s">
        <v>21632</v>
      </c>
    </row>
    <row r="3331" spans="1:6" x14ac:dyDescent="0.25">
      <c r="A3331" t="s">
        <v>5936</v>
      </c>
      <c r="B3331" s="100" t="s">
        <v>7567</v>
      </c>
      <c r="C3331" s="99" t="s">
        <v>7565</v>
      </c>
      <c r="D3331" s="124">
        <v>6210</v>
      </c>
      <c r="E3331" s="157">
        <f>VLOOKUP(D3331,'SOAT LIQ'!$A$87:$C$3416,3,FALSE)</f>
        <v>13</v>
      </c>
      <c r="F3331" t="s">
        <v>21632</v>
      </c>
    </row>
    <row r="3332" spans="1:6" x14ac:dyDescent="0.25">
      <c r="A3332" t="s">
        <v>5936</v>
      </c>
      <c r="B3332" s="100" t="s">
        <v>7568</v>
      </c>
      <c r="C3332" s="99" t="s">
        <v>7565</v>
      </c>
      <c r="D3332" s="124">
        <v>6210</v>
      </c>
      <c r="E3332" s="157">
        <f>VLOOKUP(D3332,'SOAT LIQ'!$A$87:$C$3416,3,FALSE)</f>
        <v>13</v>
      </c>
      <c r="F3332" t="s">
        <v>21632</v>
      </c>
    </row>
    <row r="3333" spans="1:6" x14ac:dyDescent="0.25">
      <c r="A3333" t="s">
        <v>7342</v>
      </c>
      <c r="B3333" s="100" t="s">
        <v>7570</v>
      </c>
      <c r="C3333" s="99" t="s">
        <v>7569</v>
      </c>
      <c r="D3333" s="124">
        <v>18120</v>
      </c>
      <c r="E3333" s="157">
        <f>VLOOKUP(D3333,'SOAT LIQ'!$A$87:$C$3416,3,FALSE)</f>
        <v>8</v>
      </c>
      <c r="F3333" t="s">
        <v>21632</v>
      </c>
    </row>
    <row r="3334" spans="1:6" x14ac:dyDescent="0.25">
      <c r="A3334" t="s">
        <v>5936</v>
      </c>
      <c r="B3334" s="100" t="s">
        <v>7570</v>
      </c>
      <c r="C3334" s="99" t="s">
        <v>7569</v>
      </c>
      <c r="D3334" s="124">
        <v>18120</v>
      </c>
      <c r="E3334" s="157">
        <f>VLOOKUP(D3334,'SOAT LIQ'!$A$87:$C$3416,3,FALSE)</f>
        <v>8</v>
      </c>
      <c r="F3334" t="s">
        <v>21632</v>
      </c>
    </row>
    <row r="3335" spans="1:6" x14ac:dyDescent="0.25">
      <c r="A3335" t="s">
        <v>7342</v>
      </c>
      <c r="B3335" s="100" t="s">
        <v>7571</v>
      </c>
      <c r="C3335" s="99" t="s">
        <v>7569</v>
      </c>
      <c r="D3335" s="124">
        <v>6210</v>
      </c>
      <c r="E3335" s="157">
        <f>VLOOKUP(D3335,'SOAT LIQ'!$A$87:$C$3416,3,FALSE)</f>
        <v>13</v>
      </c>
      <c r="F3335" t="s">
        <v>21632</v>
      </c>
    </row>
    <row r="3336" spans="1:6" x14ac:dyDescent="0.25">
      <c r="A3336" t="s">
        <v>5936</v>
      </c>
      <c r="B3336" s="100" t="s">
        <v>7571</v>
      </c>
      <c r="C3336" s="99" t="s">
        <v>7569</v>
      </c>
      <c r="D3336" s="124">
        <v>6210</v>
      </c>
      <c r="E3336" s="157">
        <f>VLOOKUP(D3336,'SOAT LIQ'!$A$87:$C$3416,3,FALSE)</f>
        <v>13</v>
      </c>
      <c r="F3336" t="s">
        <v>21632</v>
      </c>
    </row>
    <row r="3337" spans="1:6" x14ac:dyDescent="0.25">
      <c r="A3337" t="s">
        <v>5750</v>
      </c>
      <c r="B3337" s="100" t="s">
        <v>7572</v>
      </c>
      <c r="C3337" s="99" t="s">
        <v>7573</v>
      </c>
      <c r="D3337" s="124">
        <v>6223</v>
      </c>
      <c r="E3337" s="157">
        <f>VLOOKUP(D3337,'SOAT LIQ'!$A$87:$C$3416,3,FALSE)</f>
        <v>13</v>
      </c>
      <c r="F3337" t="s">
        <v>21632</v>
      </c>
    </row>
    <row r="3338" spans="1:6" x14ac:dyDescent="0.25">
      <c r="A3338" t="s">
        <v>4339</v>
      </c>
      <c r="B3338" s="100" t="s">
        <v>7572</v>
      </c>
      <c r="C3338" s="99" t="s">
        <v>7573</v>
      </c>
      <c r="D3338" s="124">
        <v>6223</v>
      </c>
      <c r="E3338" s="157">
        <f>VLOOKUP(D3338,'SOAT LIQ'!$A$87:$C$3416,3,FALSE)</f>
        <v>13</v>
      </c>
      <c r="F3338" t="s">
        <v>21632</v>
      </c>
    </row>
    <row r="3339" spans="1:6" x14ac:dyDescent="0.25">
      <c r="A3339" t="s">
        <v>5936</v>
      </c>
      <c r="B3339" s="100" t="s">
        <v>7572</v>
      </c>
      <c r="C3339" s="99" t="s">
        <v>7573</v>
      </c>
      <c r="D3339" s="124">
        <v>6223</v>
      </c>
      <c r="E3339" s="157">
        <f>VLOOKUP(D3339,'SOAT LIQ'!$A$87:$C$3416,3,FALSE)</f>
        <v>13</v>
      </c>
      <c r="F3339" t="s">
        <v>21632</v>
      </c>
    </row>
    <row r="3340" spans="1:6" x14ac:dyDescent="0.25">
      <c r="A3340" t="s">
        <v>5750</v>
      </c>
      <c r="B3340" s="100" t="s">
        <v>7574</v>
      </c>
      <c r="C3340" s="99" t="s">
        <v>7573</v>
      </c>
      <c r="D3340" s="124">
        <v>6223</v>
      </c>
      <c r="E3340" s="157">
        <f>VLOOKUP(D3340,'SOAT LIQ'!$A$87:$C$3416,3,FALSE)</f>
        <v>13</v>
      </c>
      <c r="F3340" t="s">
        <v>21632</v>
      </c>
    </row>
    <row r="3341" spans="1:6" x14ac:dyDescent="0.25">
      <c r="A3341" t="s">
        <v>5936</v>
      </c>
      <c r="B3341" s="100" t="s">
        <v>7574</v>
      </c>
      <c r="C3341" s="99" t="s">
        <v>7573</v>
      </c>
      <c r="D3341" s="124">
        <v>6223</v>
      </c>
      <c r="E3341" s="157">
        <f>VLOOKUP(D3341,'SOAT LIQ'!$A$87:$C$3416,3,FALSE)</f>
        <v>13</v>
      </c>
      <c r="F3341" t="s">
        <v>21632</v>
      </c>
    </row>
    <row r="3342" spans="1:6" x14ac:dyDescent="0.25">
      <c r="A3342" t="s">
        <v>5750</v>
      </c>
      <c r="B3342" s="100" t="s">
        <v>7575</v>
      </c>
      <c r="C3342" s="99" t="s">
        <v>7573</v>
      </c>
      <c r="D3342" s="124">
        <v>6223</v>
      </c>
      <c r="E3342" s="157">
        <f>VLOOKUP(D3342,'SOAT LIQ'!$A$87:$C$3416,3,FALSE)</f>
        <v>13</v>
      </c>
      <c r="F3342" t="s">
        <v>21632</v>
      </c>
    </row>
    <row r="3343" spans="1:6" x14ac:dyDescent="0.25">
      <c r="A3343" t="s">
        <v>5936</v>
      </c>
      <c r="B3343" s="100" t="s">
        <v>7575</v>
      </c>
      <c r="C3343" s="99" t="s">
        <v>7573</v>
      </c>
      <c r="D3343" s="124">
        <v>6223</v>
      </c>
      <c r="E3343" s="157">
        <f>VLOOKUP(D3343,'SOAT LIQ'!$A$87:$C$3416,3,FALSE)</f>
        <v>13</v>
      </c>
      <c r="F3343" t="s">
        <v>21632</v>
      </c>
    </row>
    <row r="3344" spans="1:6" x14ac:dyDescent="0.25">
      <c r="A3344" t="s">
        <v>5750</v>
      </c>
      <c r="B3344" s="100" t="s">
        <v>7576</v>
      </c>
      <c r="C3344" s="99" t="s">
        <v>7577</v>
      </c>
      <c r="D3344" s="124">
        <v>6222</v>
      </c>
      <c r="E3344" s="157">
        <f>VLOOKUP(D3344,'SOAT LIQ'!$A$87:$C$3416,3,FALSE)</f>
        <v>13</v>
      </c>
      <c r="F3344" t="s">
        <v>21632</v>
      </c>
    </row>
    <row r="3345" spans="1:6" x14ac:dyDescent="0.25">
      <c r="A3345" t="s">
        <v>4339</v>
      </c>
      <c r="B3345" s="100" t="s">
        <v>7576</v>
      </c>
      <c r="C3345" s="99" t="s">
        <v>7577</v>
      </c>
      <c r="D3345" s="124">
        <v>6222</v>
      </c>
      <c r="E3345" s="157">
        <f>VLOOKUP(D3345,'SOAT LIQ'!$A$87:$C$3416,3,FALSE)</f>
        <v>13</v>
      </c>
      <c r="F3345" t="s">
        <v>21632</v>
      </c>
    </row>
    <row r="3346" spans="1:6" x14ac:dyDescent="0.25">
      <c r="A3346" t="s">
        <v>5936</v>
      </c>
      <c r="B3346" s="100" t="s">
        <v>7576</v>
      </c>
      <c r="C3346" s="99" t="s">
        <v>7577</v>
      </c>
      <c r="D3346" s="124">
        <v>6222</v>
      </c>
      <c r="E3346" s="157">
        <f>VLOOKUP(D3346,'SOAT LIQ'!$A$87:$C$3416,3,FALSE)</f>
        <v>13</v>
      </c>
      <c r="F3346" t="s">
        <v>21632</v>
      </c>
    </row>
    <row r="3347" spans="1:6" x14ac:dyDescent="0.25">
      <c r="A3347" t="s">
        <v>5750</v>
      </c>
      <c r="B3347" s="100" t="s">
        <v>7578</v>
      </c>
      <c r="C3347" s="99" t="s">
        <v>7577</v>
      </c>
      <c r="D3347" s="124">
        <v>6222</v>
      </c>
      <c r="E3347" s="157">
        <f>VLOOKUP(D3347,'SOAT LIQ'!$A$87:$C$3416,3,FALSE)</f>
        <v>13</v>
      </c>
      <c r="F3347" t="s">
        <v>21632</v>
      </c>
    </row>
    <row r="3348" spans="1:6" x14ac:dyDescent="0.25">
      <c r="A3348" t="s">
        <v>5936</v>
      </c>
      <c r="B3348" s="100" t="s">
        <v>7578</v>
      </c>
      <c r="C3348" s="99" t="s">
        <v>7577</v>
      </c>
      <c r="D3348" s="124">
        <v>6222</v>
      </c>
      <c r="E3348" s="157">
        <f>VLOOKUP(D3348,'SOAT LIQ'!$A$87:$C$3416,3,FALSE)</f>
        <v>13</v>
      </c>
      <c r="F3348" t="s">
        <v>21632</v>
      </c>
    </row>
    <row r="3349" spans="1:6" x14ac:dyDescent="0.25">
      <c r="A3349" t="s">
        <v>5750</v>
      </c>
      <c r="B3349" s="100" t="s">
        <v>7579</v>
      </c>
      <c r="C3349" s="99" t="s">
        <v>7577</v>
      </c>
      <c r="D3349" s="124">
        <v>6222</v>
      </c>
      <c r="E3349" s="157">
        <f>VLOOKUP(D3349,'SOAT LIQ'!$A$87:$C$3416,3,FALSE)</f>
        <v>13</v>
      </c>
      <c r="F3349" t="s">
        <v>21632</v>
      </c>
    </row>
    <row r="3350" spans="1:6" x14ac:dyDescent="0.25">
      <c r="A3350" t="s">
        <v>5936</v>
      </c>
      <c r="B3350" s="100" t="s">
        <v>7579</v>
      </c>
      <c r="C3350" s="99" t="s">
        <v>7577</v>
      </c>
      <c r="D3350" s="124">
        <v>6222</v>
      </c>
      <c r="E3350" s="157">
        <f>VLOOKUP(D3350,'SOAT LIQ'!$A$87:$C$3416,3,FALSE)</f>
        <v>13</v>
      </c>
      <c r="F3350" t="s">
        <v>21632</v>
      </c>
    </row>
    <row r="3351" spans="1:6" x14ac:dyDescent="0.25">
      <c r="A3351" t="s">
        <v>5750</v>
      </c>
      <c r="B3351" s="100" t="s">
        <v>7580</v>
      </c>
      <c r="C3351" s="100"/>
      <c r="D3351" s="124"/>
      <c r="E3351" s="157" t="e">
        <f>VLOOKUP(D3351,'SOAT LIQ'!$A$87:$C$3416,3,FALSE)</f>
        <v>#N/A</v>
      </c>
      <c r="F3351" t="s">
        <v>21632</v>
      </c>
    </row>
    <row r="3352" spans="1:6" x14ac:dyDescent="0.25">
      <c r="A3352" t="s">
        <v>5936</v>
      </c>
      <c r="B3352" s="100" t="s">
        <v>7580</v>
      </c>
      <c r="C3352" s="100"/>
      <c r="D3352" s="124"/>
      <c r="E3352" s="157" t="e">
        <f>VLOOKUP(D3352,'SOAT LIQ'!$A$87:$C$3416,3,FALSE)</f>
        <v>#N/A</v>
      </c>
      <c r="F3352" t="s">
        <v>21632</v>
      </c>
    </row>
    <row r="3353" spans="1:6" x14ac:dyDescent="0.25">
      <c r="A3353" t="s">
        <v>5936</v>
      </c>
      <c r="B3353" s="100" t="s">
        <v>7581</v>
      </c>
      <c r="C3353" s="99" t="s">
        <v>7582</v>
      </c>
      <c r="D3353" s="124">
        <v>6220</v>
      </c>
      <c r="E3353" s="157">
        <f>VLOOKUP(D3353,'SOAT LIQ'!$A$87:$C$3416,3,FALSE)</f>
        <v>21</v>
      </c>
      <c r="F3353" t="s">
        <v>21632</v>
      </c>
    </row>
    <row r="3354" spans="1:6" x14ac:dyDescent="0.25">
      <c r="A3354" t="s">
        <v>5936</v>
      </c>
      <c r="B3354" s="100" t="s">
        <v>7583</v>
      </c>
      <c r="C3354" s="99" t="s">
        <v>7582</v>
      </c>
      <c r="D3354" s="124">
        <v>6220</v>
      </c>
      <c r="E3354" s="157">
        <f>VLOOKUP(D3354,'SOAT LIQ'!$A$87:$C$3416,3,FALSE)</f>
        <v>21</v>
      </c>
      <c r="F3354" t="s">
        <v>21632</v>
      </c>
    </row>
    <row r="3355" spans="1:6" x14ac:dyDescent="0.25">
      <c r="A3355" t="s">
        <v>5936</v>
      </c>
      <c r="B3355" s="100" t="s">
        <v>7584</v>
      </c>
      <c r="C3355" s="99" t="s">
        <v>7582</v>
      </c>
      <c r="D3355" s="124">
        <v>6220</v>
      </c>
      <c r="E3355" s="157">
        <f>VLOOKUP(D3355,'SOAT LIQ'!$A$87:$C$3416,3,FALSE)</f>
        <v>21</v>
      </c>
      <c r="F3355" t="s">
        <v>21632</v>
      </c>
    </row>
    <row r="3356" spans="1:6" x14ac:dyDescent="0.25">
      <c r="A3356" t="s">
        <v>5936</v>
      </c>
      <c r="B3356" s="100" t="s">
        <v>7585</v>
      </c>
      <c r="C3356" s="99" t="s">
        <v>7565</v>
      </c>
      <c r="D3356" s="124">
        <v>6220</v>
      </c>
      <c r="E3356" s="157">
        <f>VLOOKUP(D3356,'SOAT LIQ'!$A$87:$C$3416,3,FALSE)</f>
        <v>21</v>
      </c>
      <c r="F3356" t="s">
        <v>21632</v>
      </c>
    </row>
    <row r="3357" spans="1:6" x14ac:dyDescent="0.25">
      <c r="A3357" t="s">
        <v>5936</v>
      </c>
      <c r="B3357" s="100" t="s">
        <v>7586</v>
      </c>
      <c r="C3357" s="99" t="s">
        <v>7582</v>
      </c>
      <c r="D3357" s="124">
        <v>6220</v>
      </c>
      <c r="E3357" s="157">
        <f>VLOOKUP(D3357,'SOAT LIQ'!$A$87:$C$3416,3,FALSE)</f>
        <v>21</v>
      </c>
      <c r="F3357" t="s">
        <v>21632</v>
      </c>
    </row>
    <row r="3358" spans="1:6" x14ac:dyDescent="0.25">
      <c r="A3358" t="s">
        <v>5936</v>
      </c>
      <c r="B3358" s="100" t="s">
        <v>7587</v>
      </c>
      <c r="C3358" s="99" t="s">
        <v>7441</v>
      </c>
      <c r="D3358" s="124">
        <v>6221</v>
      </c>
      <c r="E3358" s="157">
        <f>VLOOKUP(D3358,'SOAT LIQ'!$A$87:$C$3416,3,FALSE)</f>
        <v>13</v>
      </c>
      <c r="F3358" t="s">
        <v>21632</v>
      </c>
    </row>
    <row r="3359" spans="1:6" x14ac:dyDescent="0.25">
      <c r="A3359" t="s">
        <v>4339</v>
      </c>
      <c r="B3359" s="100" t="s">
        <v>7587</v>
      </c>
      <c r="C3359" s="99" t="s">
        <v>7441</v>
      </c>
      <c r="D3359" s="124">
        <v>6221</v>
      </c>
      <c r="E3359" s="157">
        <f>VLOOKUP(D3359,'SOAT LIQ'!$A$87:$C$3416,3,FALSE)</f>
        <v>13</v>
      </c>
      <c r="F3359" t="s">
        <v>21632</v>
      </c>
    </row>
    <row r="3360" spans="1:6" x14ac:dyDescent="0.25">
      <c r="A3360" t="s">
        <v>5936</v>
      </c>
      <c r="B3360" s="100" t="s">
        <v>7588</v>
      </c>
      <c r="C3360" s="99" t="s">
        <v>7441</v>
      </c>
      <c r="D3360" s="124">
        <v>6221</v>
      </c>
      <c r="E3360" s="157">
        <f>VLOOKUP(D3360,'SOAT LIQ'!$A$87:$C$3416,3,FALSE)</f>
        <v>13</v>
      </c>
      <c r="F3360" t="s">
        <v>21632</v>
      </c>
    </row>
    <row r="3361" spans="1:6" x14ac:dyDescent="0.25">
      <c r="A3361" t="s">
        <v>5750</v>
      </c>
      <c r="B3361" s="100" t="s">
        <v>7589</v>
      </c>
      <c r="C3361" s="99" t="s">
        <v>7590</v>
      </c>
      <c r="D3361" s="124">
        <v>6320</v>
      </c>
      <c r="E3361" s="157">
        <f>VLOOKUP(D3361,'SOAT LIQ'!$A$87:$C$3416,3,FALSE)</f>
        <v>10</v>
      </c>
      <c r="F3361" t="s">
        <v>21632</v>
      </c>
    </row>
    <row r="3362" spans="1:6" x14ac:dyDescent="0.25">
      <c r="A3362" t="s">
        <v>4339</v>
      </c>
      <c r="B3362" s="100" t="s">
        <v>7589</v>
      </c>
      <c r="C3362" s="99" t="s">
        <v>7590</v>
      </c>
      <c r="D3362" s="124">
        <v>6320</v>
      </c>
      <c r="E3362" s="157">
        <f>VLOOKUP(D3362,'SOAT LIQ'!$A$87:$C$3416,3,FALSE)</f>
        <v>10</v>
      </c>
      <c r="F3362" t="s">
        <v>21632</v>
      </c>
    </row>
    <row r="3363" spans="1:6" x14ac:dyDescent="0.25">
      <c r="A3363" t="s">
        <v>5936</v>
      </c>
      <c r="B3363" s="100" t="s">
        <v>7589</v>
      </c>
      <c r="C3363" s="99" t="s">
        <v>7590</v>
      </c>
      <c r="D3363" s="124">
        <v>6320</v>
      </c>
      <c r="E3363" s="157">
        <f>VLOOKUP(D3363,'SOAT LIQ'!$A$87:$C$3416,3,FALSE)</f>
        <v>10</v>
      </c>
      <c r="F3363" t="s">
        <v>21632</v>
      </c>
    </row>
    <row r="3364" spans="1:6" x14ac:dyDescent="0.25">
      <c r="A3364" t="s">
        <v>5936</v>
      </c>
      <c r="B3364" s="100" t="s">
        <v>7591</v>
      </c>
      <c r="C3364" s="99" t="s">
        <v>7590</v>
      </c>
      <c r="D3364" s="124">
        <v>6320</v>
      </c>
      <c r="E3364" s="157">
        <f>VLOOKUP(D3364,'SOAT LIQ'!$A$87:$C$3416,3,FALSE)</f>
        <v>10</v>
      </c>
      <c r="F3364" t="s">
        <v>21632</v>
      </c>
    </row>
    <row r="3365" spans="1:6" x14ac:dyDescent="0.25">
      <c r="A3365" t="s">
        <v>7342</v>
      </c>
      <c r="B3365" s="100" t="s">
        <v>7592</v>
      </c>
      <c r="C3365" s="100"/>
      <c r="D3365" s="124"/>
      <c r="E3365" s="157" t="e">
        <f>VLOOKUP(D3365,'SOAT LIQ'!$A$87:$C$3416,3,FALSE)</f>
        <v>#N/A</v>
      </c>
    </row>
    <row r="3366" spans="1:6" x14ac:dyDescent="0.25">
      <c r="A3366" t="s">
        <v>5936</v>
      </c>
      <c r="B3366" s="100" t="s">
        <v>7592</v>
      </c>
      <c r="C3366" s="100"/>
      <c r="D3366" s="124"/>
      <c r="E3366" s="157" t="e">
        <f>VLOOKUP(D3366,'SOAT LIQ'!$A$87:$C$3416,3,FALSE)</f>
        <v>#N/A</v>
      </c>
      <c r="F3366" t="s">
        <v>21632</v>
      </c>
    </row>
    <row r="3367" spans="1:6" x14ac:dyDescent="0.25">
      <c r="A3367" t="s">
        <v>5936</v>
      </c>
      <c r="B3367" s="100" t="s">
        <v>7593</v>
      </c>
      <c r="C3367" s="100"/>
      <c r="D3367" s="124">
        <v>18104</v>
      </c>
      <c r="E3367" s="157">
        <f>VLOOKUP(D3367,'SOAT LIQ'!$A$87:$C$3416,3,FALSE)</f>
        <v>7</v>
      </c>
      <c r="F3367" t="s">
        <v>21632</v>
      </c>
    </row>
    <row r="3368" spans="1:6" x14ac:dyDescent="0.25">
      <c r="A3368" t="s">
        <v>5936</v>
      </c>
      <c r="B3368" s="100" t="s">
        <v>7594</v>
      </c>
      <c r="C3368" s="100"/>
      <c r="D3368" s="124">
        <v>18120</v>
      </c>
      <c r="E3368" s="157">
        <f>VLOOKUP(D3368,'SOAT LIQ'!$A$87:$C$3416,3,FALSE)</f>
        <v>8</v>
      </c>
      <c r="F3368" t="s">
        <v>21632</v>
      </c>
    </row>
    <row r="3369" spans="1:6" x14ac:dyDescent="0.25">
      <c r="A3369" t="s">
        <v>5936</v>
      </c>
      <c r="B3369" s="100" t="s">
        <v>7595</v>
      </c>
      <c r="C3369" s="100"/>
      <c r="D3369" s="124"/>
      <c r="E3369" s="157" t="e">
        <f>VLOOKUP(D3369,'SOAT LIQ'!$A$87:$C$3416,3,FALSE)</f>
        <v>#N/A</v>
      </c>
      <c r="F3369" t="s">
        <v>21632</v>
      </c>
    </row>
    <row r="3370" spans="1:6" x14ac:dyDescent="0.25">
      <c r="A3370" t="s">
        <v>5936</v>
      </c>
      <c r="B3370" s="100" t="s">
        <v>7596</v>
      </c>
      <c r="C3370" s="99" t="s">
        <v>7597</v>
      </c>
      <c r="D3370" s="124">
        <v>6120</v>
      </c>
      <c r="E3370" s="157">
        <f>VLOOKUP(D3370,'SOAT LIQ'!$A$87:$C$3416,3,FALSE)</f>
        <v>20</v>
      </c>
      <c r="F3370" t="s">
        <v>21632</v>
      </c>
    </row>
    <row r="3371" spans="1:6" x14ac:dyDescent="0.25">
      <c r="A3371" t="s">
        <v>5936</v>
      </c>
      <c r="B3371" s="100" t="s">
        <v>7598</v>
      </c>
      <c r="C3371" s="99" t="s">
        <v>7597</v>
      </c>
      <c r="D3371" s="124">
        <v>6120</v>
      </c>
      <c r="E3371" s="157">
        <f>VLOOKUP(D3371,'SOAT LIQ'!$A$87:$C$3416,3,FALSE)</f>
        <v>20</v>
      </c>
      <c r="F3371" t="s">
        <v>21632</v>
      </c>
    </row>
    <row r="3372" spans="1:6" x14ac:dyDescent="0.25">
      <c r="A3372" t="s">
        <v>5936</v>
      </c>
      <c r="B3372" s="100" t="s">
        <v>7599</v>
      </c>
      <c r="C3372" s="99" t="s">
        <v>7600</v>
      </c>
      <c r="D3372" s="124">
        <v>6312</v>
      </c>
      <c r="E3372" s="157">
        <f>VLOOKUP(D3372,'SOAT LIQ'!$A$87:$C$3416,3,FALSE)</f>
        <v>11</v>
      </c>
      <c r="F3372" t="s">
        <v>21632</v>
      </c>
    </row>
    <row r="3373" spans="1:6" x14ac:dyDescent="0.25">
      <c r="A3373" t="s">
        <v>5936</v>
      </c>
      <c r="B3373" s="100" t="s">
        <v>7601</v>
      </c>
      <c r="C3373" s="99" t="s">
        <v>7600</v>
      </c>
      <c r="D3373" s="124">
        <v>6120</v>
      </c>
      <c r="E3373" s="157">
        <f>VLOOKUP(D3373,'SOAT LIQ'!$A$87:$C$3416,3,FALSE)</f>
        <v>20</v>
      </c>
      <c r="F3373" t="s">
        <v>21632</v>
      </c>
    </row>
    <row r="3374" spans="1:6" x14ac:dyDescent="0.25">
      <c r="A3374" t="s">
        <v>5936</v>
      </c>
      <c r="B3374" s="100" t="s">
        <v>7602</v>
      </c>
      <c r="C3374" s="99" t="s">
        <v>7600</v>
      </c>
      <c r="D3374" s="124">
        <v>6120</v>
      </c>
      <c r="E3374" s="157">
        <f>VLOOKUP(D3374,'SOAT LIQ'!$A$87:$C$3416,3,FALSE)</f>
        <v>20</v>
      </c>
      <c r="F3374" t="s">
        <v>21632</v>
      </c>
    </row>
    <row r="3375" spans="1:6" x14ac:dyDescent="0.25">
      <c r="A3375" t="s">
        <v>5936</v>
      </c>
      <c r="B3375" s="100" t="s">
        <v>7603</v>
      </c>
      <c r="C3375" s="99" t="s">
        <v>7517</v>
      </c>
      <c r="D3375" s="124">
        <v>18120</v>
      </c>
      <c r="E3375" s="157">
        <f>VLOOKUP(D3375,'SOAT LIQ'!$A$87:$C$3416,3,FALSE)</f>
        <v>8</v>
      </c>
      <c r="F3375" t="s">
        <v>21632</v>
      </c>
    </row>
    <row r="3376" spans="1:6" x14ac:dyDescent="0.25">
      <c r="A3376" t="s">
        <v>7342</v>
      </c>
      <c r="B3376" s="100" t="s">
        <v>7603</v>
      </c>
      <c r="C3376" s="99" t="s">
        <v>7517</v>
      </c>
      <c r="D3376" s="124">
        <v>18120</v>
      </c>
      <c r="E3376" s="157">
        <f>VLOOKUP(D3376,'SOAT LIQ'!$A$87:$C$3416,3,FALSE)</f>
        <v>8</v>
      </c>
      <c r="F3376" t="s">
        <v>21632</v>
      </c>
    </row>
    <row r="3377" spans="1:6" x14ac:dyDescent="0.25">
      <c r="A3377" t="s">
        <v>5750</v>
      </c>
      <c r="B3377" s="100" t="s">
        <v>7604</v>
      </c>
      <c r="C3377" s="99" t="s">
        <v>7605</v>
      </c>
      <c r="D3377" s="124">
        <v>6310</v>
      </c>
      <c r="E3377" s="157">
        <f>VLOOKUP(D3377,'SOAT LIQ'!$A$87:$C$3416,3,FALSE)</f>
        <v>13</v>
      </c>
      <c r="F3377" t="s">
        <v>21632</v>
      </c>
    </row>
    <row r="3378" spans="1:6" x14ac:dyDescent="0.25">
      <c r="A3378" t="s">
        <v>5936</v>
      </c>
      <c r="B3378" s="100" t="s">
        <v>7604</v>
      </c>
      <c r="C3378" s="99" t="s">
        <v>7605</v>
      </c>
      <c r="D3378" s="124">
        <v>6310</v>
      </c>
      <c r="E3378" s="157">
        <f>VLOOKUP(D3378,'SOAT LIQ'!$A$87:$C$3416,3,FALSE)</f>
        <v>13</v>
      </c>
      <c r="F3378" t="s">
        <v>21632</v>
      </c>
    </row>
    <row r="3379" spans="1:6" x14ac:dyDescent="0.25">
      <c r="A3379" t="s">
        <v>7606</v>
      </c>
      <c r="B3379" s="100" t="s">
        <v>7604</v>
      </c>
      <c r="C3379" s="99" t="s">
        <v>7605</v>
      </c>
      <c r="D3379" s="124">
        <v>6310</v>
      </c>
      <c r="E3379" s="157">
        <f>VLOOKUP(D3379,'SOAT LIQ'!$A$87:$C$3416,3,FALSE)</f>
        <v>13</v>
      </c>
      <c r="F3379" t="s">
        <v>21632</v>
      </c>
    </row>
    <row r="3380" spans="1:6" x14ac:dyDescent="0.25">
      <c r="A3380" t="s">
        <v>5750</v>
      </c>
      <c r="B3380" s="100" t="s">
        <v>7607</v>
      </c>
      <c r="C3380" s="99" t="s">
        <v>7605</v>
      </c>
      <c r="D3380" s="124">
        <v>6310</v>
      </c>
      <c r="E3380" s="157">
        <f>VLOOKUP(D3380,'SOAT LIQ'!$A$87:$C$3416,3,FALSE)</f>
        <v>13</v>
      </c>
      <c r="F3380" t="s">
        <v>21632</v>
      </c>
    </row>
    <row r="3381" spans="1:6" x14ac:dyDescent="0.25">
      <c r="A3381" t="s">
        <v>5936</v>
      </c>
      <c r="B3381" s="100" t="s">
        <v>7607</v>
      </c>
      <c r="C3381" s="99" t="s">
        <v>7605</v>
      </c>
      <c r="D3381" s="124">
        <v>6310</v>
      </c>
      <c r="E3381" s="157">
        <f>VLOOKUP(D3381,'SOAT LIQ'!$A$87:$C$3416,3,FALSE)</f>
        <v>13</v>
      </c>
      <c r="F3381" t="s">
        <v>21632</v>
      </c>
    </row>
    <row r="3382" spans="1:6" x14ac:dyDescent="0.25">
      <c r="A3382" t="s">
        <v>7606</v>
      </c>
      <c r="B3382" s="100" t="s">
        <v>7607</v>
      </c>
      <c r="C3382" s="99" t="s">
        <v>7605</v>
      </c>
      <c r="D3382" s="124">
        <v>6310</v>
      </c>
      <c r="E3382" s="157">
        <f>VLOOKUP(D3382,'SOAT LIQ'!$A$87:$C$3416,3,FALSE)</f>
        <v>13</v>
      </c>
      <c r="F3382" t="s">
        <v>21632</v>
      </c>
    </row>
    <row r="3383" spans="1:6" x14ac:dyDescent="0.25">
      <c r="A3383" t="s">
        <v>5936</v>
      </c>
      <c r="B3383" s="100" t="s">
        <v>7608</v>
      </c>
      <c r="C3383" s="99" t="s">
        <v>7605</v>
      </c>
      <c r="D3383" s="124">
        <v>6312</v>
      </c>
      <c r="E3383" s="157">
        <f>VLOOKUP(D3383,'SOAT LIQ'!$A$87:$C$3416,3,FALSE)</f>
        <v>11</v>
      </c>
      <c r="F3383" t="s">
        <v>21632</v>
      </c>
    </row>
    <row r="3384" spans="1:6" x14ac:dyDescent="0.25">
      <c r="A3384" t="s">
        <v>5922</v>
      </c>
      <c r="B3384" s="100" t="s">
        <v>7608</v>
      </c>
      <c r="C3384" s="99" t="s">
        <v>7605</v>
      </c>
      <c r="D3384" s="124">
        <v>6312</v>
      </c>
      <c r="E3384" s="157">
        <f>VLOOKUP(D3384,'SOAT LIQ'!$A$87:$C$3416,3,FALSE)</f>
        <v>11</v>
      </c>
      <c r="F3384" t="s">
        <v>21632</v>
      </c>
    </row>
    <row r="3385" spans="1:6" x14ac:dyDescent="0.25">
      <c r="A3385" t="s">
        <v>5936</v>
      </c>
      <c r="B3385" s="100" t="s">
        <v>7609</v>
      </c>
      <c r="C3385" s="99" t="s">
        <v>7605</v>
      </c>
      <c r="D3385" s="124">
        <v>6312</v>
      </c>
      <c r="E3385" s="157">
        <f>VLOOKUP(D3385,'SOAT LIQ'!$A$87:$C$3416,3,FALSE)</f>
        <v>11</v>
      </c>
      <c r="F3385" t="s">
        <v>21632</v>
      </c>
    </row>
    <row r="3386" spans="1:6" x14ac:dyDescent="0.25">
      <c r="A3386" t="s">
        <v>5922</v>
      </c>
      <c r="B3386" s="100" t="s">
        <v>7609</v>
      </c>
      <c r="C3386" s="99" t="s">
        <v>7605</v>
      </c>
      <c r="D3386" s="124">
        <v>6312</v>
      </c>
      <c r="E3386" s="157">
        <f>VLOOKUP(D3386,'SOAT LIQ'!$A$87:$C$3416,3,FALSE)</f>
        <v>11</v>
      </c>
      <c r="F3386" t="s">
        <v>21632</v>
      </c>
    </row>
    <row r="3387" spans="1:6" x14ac:dyDescent="0.25">
      <c r="A3387" t="s">
        <v>5936</v>
      </c>
      <c r="B3387" s="100" t="s">
        <v>7610</v>
      </c>
      <c r="C3387" s="99" t="s">
        <v>7605</v>
      </c>
      <c r="D3387" s="124">
        <v>6312</v>
      </c>
      <c r="E3387" s="157">
        <f>VLOOKUP(D3387,'SOAT LIQ'!$A$87:$C$3416,3,FALSE)</f>
        <v>11</v>
      </c>
      <c r="F3387" t="s">
        <v>21632</v>
      </c>
    </row>
    <row r="3388" spans="1:6" x14ac:dyDescent="0.25">
      <c r="A3388" t="s">
        <v>5922</v>
      </c>
      <c r="B3388" s="100" t="s">
        <v>7610</v>
      </c>
      <c r="C3388" s="99" t="s">
        <v>7605</v>
      </c>
      <c r="D3388" s="124">
        <v>6312</v>
      </c>
      <c r="E3388" s="157">
        <f>VLOOKUP(D3388,'SOAT LIQ'!$A$87:$C$3416,3,FALSE)</f>
        <v>11</v>
      </c>
      <c r="F3388" t="s">
        <v>21632</v>
      </c>
    </row>
    <row r="3389" spans="1:6" x14ac:dyDescent="0.25">
      <c r="A3389" t="s">
        <v>5936</v>
      </c>
      <c r="B3389" s="100" t="s">
        <v>7611</v>
      </c>
      <c r="C3389" s="99" t="s">
        <v>7605</v>
      </c>
      <c r="D3389" s="124">
        <v>6312</v>
      </c>
      <c r="E3389" s="157">
        <f>VLOOKUP(D3389,'SOAT LIQ'!$A$87:$C$3416,3,FALSE)</f>
        <v>11</v>
      </c>
      <c r="F3389" t="s">
        <v>21632</v>
      </c>
    </row>
    <row r="3390" spans="1:6" x14ac:dyDescent="0.25">
      <c r="A3390" t="s">
        <v>5922</v>
      </c>
      <c r="B3390" s="100" t="s">
        <v>7611</v>
      </c>
      <c r="C3390" s="99" t="s">
        <v>7605</v>
      </c>
      <c r="D3390" s="124">
        <v>6312</v>
      </c>
      <c r="E3390" s="157">
        <f>VLOOKUP(D3390,'SOAT LIQ'!$A$87:$C$3416,3,FALSE)</f>
        <v>11</v>
      </c>
      <c r="F3390" t="s">
        <v>21632</v>
      </c>
    </row>
    <row r="3391" spans="1:6" x14ac:dyDescent="0.25">
      <c r="A3391" t="s">
        <v>5750</v>
      </c>
      <c r="B3391" s="100" t="s">
        <v>7612</v>
      </c>
      <c r="C3391" s="99" t="s">
        <v>7613</v>
      </c>
      <c r="D3391" s="124">
        <v>6311</v>
      </c>
      <c r="E3391" s="157">
        <f>VLOOKUP(D3391,'SOAT LIQ'!$A$87:$C$3416,3,FALSE)</f>
        <v>20</v>
      </c>
      <c r="F3391" t="s">
        <v>21632</v>
      </c>
    </row>
    <row r="3392" spans="1:6" x14ac:dyDescent="0.25">
      <c r="A3392" t="s">
        <v>5936</v>
      </c>
      <c r="B3392" s="100" t="s">
        <v>7612</v>
      </c>
      <c r="C3392" s="99" t="s">
        <v>7613</v>
      </c>
      <c r="D3392" s="124">
        <v>6311</v>
      </c>
      <c r="E3392" s="157">
        <f>VLOOKUP(D3392,'SOAT LIQ'!$A$87:$C$3416,3,FALSE)</f>
        <v>20</v>
      </c>
      <c r="F3392" t="s">
        <v>21632</v>
      </c>
    </row>
    <row r="3393" spans="1:6" x14ac:dyDescent="0.25">
      <c r="A3393" t="s">
        <v>7606</v>
      </c>
      <c r="B3393" s="100" t="s">
        <v>7612</v>
      </c>
      <c r="C3393" s="99" t="s">
        <v>7613</v>
      </c>
      <c r="D3393" s="124">
        <v>6311</v>
      </c>
      <c r="E3393" s="157">
        <f>VLOOKUP(D3393,'SOAT LIQ'!$A$87:$C$3416,3,FALSE)</f>
        <v>20</v>
      </c>
      <c r="F3393" t="s">
        <v>21632</v>
      </c>
    </row>
    <row r="3394" spans="1:6" x14ac:dyDescent="0.25">
      <c r="A3394" t="s">
        <v>5750</v>
      </c>
      <c r="B3394" s="100" t="s">
        <v>7614</v>
      </c>
      <c r="C3394" s="99" t="s">
        <v>7613</v>
      </c>
      <c r="D3394" s="124">
        <v>6311</v>
      </c>
      <c r="E3394" s="157">
        <f>VLOOKUP(D3394,'SOAT LIQ'!$A$87:$C$3416,3,FALSE)</f>
        <v>20</v>
      </c>
      <c r="F3394" t="s">
        <v>21632</v>
      </c>
    </row>
    <row r="3395" spans="1:6" x14ac:dyDescent="0.25">
      <c r="A3395" t="s">
        <v>5936</v>
      </c>
      <c r="B3395" s="100" t="s">
        <v>7614</v>
      </c>
      <c r="C3395" s="99" t="s">
        <v>7613</v>
      </c>
      <c r="D3395" s="124">
        <v>6311</v>
      </c>
      <c r="E3395" s="157">
        <f>VLOOKUP(D3395,'SOAT LIQ'!$A$87:$C$3416,3,FALSE)</f>
        <v>20</v>
      </c>
      <c r="F3395" t="s">
        <v>21632</v>
      </c>
    </row>
    <row r="3396" spans="1:6" x14ac:dyDescent="0.25">
      <c r="A3396" t="s">
        <v>7606</v>
      </c>
      <c r="B3396" s="100" t="s">
        <v>7614</v>
      </c>
      <c r="C3396" s="99" t="s">
        <v>7613</v>
      </c>
      <c r="D3396" s="124">
        <v>6311</v>
      </c>
      <c r="E3396" s="157">
        <f>VLOOKUP(D3396,'SOAT LIQ'!$A$87:$C$3416,3,FALSE)</f>
        <v>20</v>
      </c>
      <c r="F3396" t="s">
        <v>21632</v>
      </c>
    </row>
    <row r="3397" spans="1:6" x14ac:dyDescent="0.25">
      <c r="A3397" t="s">
        <v>5750</v>
      </c>
      <c r="B3397" s="100" t="s">
        <v>7615</v>
      </c>
      <c r="C3397" s="99" t="s">
        <v>7613</v>
      </c>
      <c r="D3397" s="124">
        <v>6311</v>
      </c>
      <c r="E3397" s="157">
        <f>VLOOKUP(D3397,'SOAT LIQ'!$A$87:$C$3416,3,FALSE)</f>
        <v>20</v>
      </c>
      <c r="F3397" t="s">
        <v>21632</v>
      </c>
    </row>
    <row r="3398" spans="1:6" x14ac:dyDescent="0.25">
      <c r="A3398" t="s">
        <v>5936</v>
      </c>
      <c r="B3398" s="100" t="s">
        <v>7615</v>
      </c>
      <c r="C3398" s="99" t="s">
        <v>7613</v>
      </c>
      <c r="D3398" s="124">
        <v>6311</v>
      </c>
      <c r="E3398" s="157">
        <f>VLOOKUP(D3398,'SOAT LIQ'!$A$87:$C$3416,3,FALSE)</f>
        <v>20</v>
      </c>
      <c r="F3398" t="s">
        <v>21632</v>
      </c>
    </row>
    <row r="3399" spans="1:6" x14ac:dyDescent="0.25">
      <c r="A3399" t="s">
        <v>7606</v>
      </c>
      <c r="B3399" s="100" t="s">
        <v>7615</v>
      </c>
      <c r="C3399" s="99" t="s">
        <v>7613</v>
      </c>
      <c r="D3399" s="124">
        <v>6311</v>
      </c>
      <c r="E3399" s="157">
        <f>VLOOKUP(D3399,'SOAT LIQ'!$A$87:$C$3416,3,FALSE)</f>
        <v>20</v>
      </c>
      <c r="F3399" t="s">
        <v>21632</v>
      </c>
    </row>
    <row r="3400" spans="1:6" x14ac:dyDescent="0.25">
      <c r="A3400" t="s">
        <v>5750</v>
      </c>
      <c r="B3400" s="100" t="s">
        <v>7616</v>
      </c>
      <c r="C3400" s="99" t="s">
        <v>7613</v>
      </c>
      <c r="D3400" s="124">
        <v>6311</v>
      </c>
      <c r="E3400" s="157">
        <f>VLOOKUP(D3400,'SOAT LIQ'!$A$87:$C$3416,3,FALSE)</f>
        <v>20</v>
      </c>
      <c r="F3400" t="s">
        <v>21632</v>
      </c>
    </row>
    <row r="3401" spans="1:6" x14ac:dyDescent="0.25">
      <c r="A3401" t="s">
        <v>5936</v>
      </c>
      <c r="B3401" s="100" t="s">
        <v>7616</v>
      </c>
      <c r="C3401" s="99" t="s">
        <v>7613</v>
      </c>
      <c r="D3401" s="124">
        <v>6311</v>
      </c>
      <c r="E3401" s="157">
        <f>VLOOKUP(D3401,'SOAT LIQ'!$A$87:$C$3416,3,FALSE)</f>
        <v>20</v>
      </c>
      <c r="F3401" t="s">
        <v>21632</v>
      </c>
    </row>
    <row r="3402" spans="1:6" x14ac:dyDescent="0.25">
      <c r="A3402" t="s">
        <v>7606</v>
      </c>
      <c r="B3402" s="100" t="s">
        <v>7616</v>
      </c>
      <c r="C3402" s="99" t="s">
        <v>7613</v>
      </c>
      <c r="D3402" s="124">
        <v>6311</v>
      </c>
      <c r="E3402" s="157">
        <f>VLOOKUP(D3402,'SOAT LIQ'!$A$87:$C$3416,3,FALSE)</f>
        <v>20</v>
      </c>
      <c r="F3402" t="s">
        <v>21632</v>
      </c>
    </row>
    <row r="3403" spans="1:6" x14ac:dyDescent="0.25">
      <c r="A3403" t="s">
        <v>7606</v>
      </c>
      <c r="B3403" s="100" t="s">
        <v>7617</v>
      </c>
      <c r="C3403" s="99" t="s">
        <v>7613</v>
      </c>
      <c r="D3403" s="124">
        <v>6311</v>
      </c>
      <c r="E3403" s="157">
        <f>VLOOKUP(D3403,'SOAT LIQ'!$A$87:$C$3416,3,FALSE)</f>
        <v>20</v>
      </c>
      <c r="F3403" t="s">
        <v>21632</v>
      </c>
    </row>
    <row r="3404" spans="1:6" x14ac:dyDescent="0.25">
      <c r="A3404" t="s">
        <v>7606</v>
      </c>
      <c r="B3404" s="100" t="s">
        <v>7618</v>
      </c>
      <c r="C3404" s="99" t="s">
        <v>7613</v>
      </c>
      <c r="D3404" s="124">
        <v>6311</v>
      </c>
      <c r="E3404" s="157">
        <f>VLOOKUP(D3404,'SOAT LIQ'!$A$87:$C$3416,3,FALSE)</f>
        <v>20</v>
      </c>
      <c r="F3404" t="s">
        <v>21632</v>
      </c>
    </row>
    <row r="3405" spans="1:6" x14ac:dyDescent="0.25">
      <c r="A3405" t="s">
        <v>7606</v>
      </c>
      <c r="B3405" s="100" t="s">
        <v>7619</v>
      </c>
      <c r="C3405" s="99" t="s">
        <v>7620</v>
      </c>
      <c r="D3405" s="124">
        <v>6313</v>
      </c>
      <c r="E3405" s="157">
        <f>VLOOKUP(D3405,'SOAT LIQ'!$A$87:$C$3416,3,FALSE)</f>
        <v>20</v>
      </c>
      <c r="F3405" t="s">
        <v>21632</v>
      </c>
    </row>
    <row r="3406" spans="1:6" x14ac:dyDescent="0.25">
      <c r="A3406" t="s">
        <v>5936</v>
      </c>
      <c r="B3406" s="100" t="s">
        <v>7619</v>
      </c>
      <c r="C3406" s="99" t="s">
        <v>7620</v>
      </c>
      <c r="D3406" s="124">
        <v>6313</v>
      </c>
      <c r="E3406" s="157">
        <f>VLOOKUP(D3406,'SOAT LIQ'!$A$87:$C$3416,3,FALSE)</f>
        <v>20</v>
      </c>
      <c r="F3406" t="s">
        <v>21632</v>
      </c>
    </row>
    <row r="3407" spans="1:6" x14ac:dyDescent="0.25">
      <c r="A3407" t="s">
        <v>7606</v>
      </c>
      <c r="B3407" s="100" t="s">
        <v>7621</v>
      </c>
      <c r="C3407" s="99" t="s">
        <v>7620</v>
      </c>
      <c r="D3407" s="124">
        <v>6313</v>
      </c>
      <c r="E3407" s="157">
        <f>VLOOKUP(D3407,'SOAT LIQ'!$A$87:$C$3416,3,FALSE)</f>
        <v>20</v>
      </c>
      <c r="F3407" t="s">
        <v>21632</v>
      </c>
    </row>
    <row r="3408" spans="1:6" x14ac:dyDescent="0.25">
      <c r="A3408" t="s">
        <v>5936</v>
      </c>
      <c r="B3408" s="100" t="s">
        <v>7621</v>
      </c>
      <c r="C3408" s="99" t="s">
        <v>7620</v>
      </c>
      <c r="D3408" s="124">
        <v>6313</v>
      </c>
      <c r="E3408" s="157">
        <f>VLOOKUP(D3408,'SOAT LIQ'!$A$87:$C$3416,3,FALSE)</f>
        <v>20</v>
      </c>
      <c r="F3408" t="s">
        <v>21632</v>
      </c>
    </row>
    <row r="3409" spans="1:6" x14ac:dyDescent="0.25">
      <c r="A3409" t="s">
        <v>7606</v>
      </c>
      <c r="B3409" s="100" t="s">
        <v>7622</v>
      </c>
      <c r="C3409" s="99" t="s">
        <v>7623</v>
      </c>
      <c r="D3409" s="124">
        <v>6314</v>
      </c>
      <c r="E3409" s="157">
        <f>VLOOKUP(D3409,'SOAT LIQ'!$A$87:$C$3416,3,FALSE)</f>
        <v>22</v>
      </c>
      <c r="F3409" t="s">
        <v>21632</v>
      </c>
    </row>
    <row r="3410" spans="1:6" x14ac:dyDescent="0.25">
      <c r="A3410" t="s">
        <v>5936</v>
      </c>
      <c r="B3410" s="100" t="s">
        <v>7622</v>
      </c>
      <c r="C3410" s="99" t="s">
        <v>7623</v>
      </c>
      <c r="D3410" s="124">
        <v>6314</v>
      </c>
      <c r="E3410" s="157">
        <f>VLOOKUP(D3410,'SOAT LIQ'!$A$87:$C$3416,3,FALSE)</f>
        <v>22</v>
      </c>
      <c r="F3410" t="s">
        <v>21632</v>
      </c>
    </row>
    <row r="3411" spans="1:6" x14ac:dyDescent="0.25">
      <c r="A3411" t="s">
        <v>7606</v>
      </c>
      <c r="B3411" s="100" t="s">
        <v>7624</v>
      </c>
      <c r="C3411" s="99" t="s">
        <v>7623</v>
      </c>
      <c r="D3411" s="124">
        <v>6314</v>
      </c>
      <c r="E3411" s="157">
        <f>VLOOKUP(D3411,'SOAT LIQ'!$A$87:$C$3416,3,FALSE)</f>
        <v>22</v>
      </c>
      <c r="F3411" t="s">
        <v>21632</v>
      </c>
    </row>
    <row r="3412" spans="1:6" x14ac:dyDescent="0.25">
      <c r="A3412" t="s">
        <v>5936</v>
      </c>
      <c r="B3412" s="100" t="s">
        <v>7624</v>
      </c>
      <c r="C3412" s="99" t="s">
        <v>7623</v>
      </c>
      <c r="D3412" s="124">
        <v>6314</v>
      </c>
      <c r="E3412" s="157">
        <f>VLOOKUP(D3412,'SOAT LIQ'!$A$87:$C$3416,3,FALSE)</f>
        <v>22</v>
      </c>
      <c r="F3412" t="s">
        <v>21632</v>
      </c>
    </row>
    <row r="3413" spans="1:6" x14ac:dyDescent="0.25">
      <c r="A3413" t="s">
        <v>7606</v>
      </c>
      <c r="B3413" s="100" t="s">
        <v>7625</v>
      </c>
      <c r="C3413" s="99" t="s">
        <v>7626</v>
      </c>
      <c r="D3413" s="124">
        <v>6314</v>
      </c>
      <c r="E3413" s="157">
        <f>VLOOKUP(D3413,'SOAT LIQ'!$A$87:$C$3416,3,FALSE)</f>
        <v>22</v>
      </c>
      <c r="F3413" t="s">
        <v>21632</v>
      </c>
    </row>
    <row r="3414" spans="1:6" x14ac:dyDescent="0.25">
      <c r="A3414" t="s">
        <v>5936</v>
      </c>
      <c r="B3414" s="100" t="s">
        <v>7625</v>
      </c>
      <c r="C3414" s="99" t="s">
        <v>7626</v>
      </c>
      <c r="D3414" s="124">
        <v>6314</v>
      </c>
      <c r="E3414" s="157">
        <f>VLOOKUP(D3414,'SOAT LIQ'!$A$87:$C$3416,3,FALSE)</f>
        <v>22</v>
      </c>
      <c r="F3414" t="s">
        <v>21632</v>
      </c>
    </row>
    <row r="3415" spans="1:6" x14ac:dyDescent="0.25">
      <c r="A3415" t="s">
        <v>7606</v>
      </c>
      <c r="B3415" s="100" t="s">
        <v>7627</v>
      </c>
      <c r="C3415" s="99" t="s">
        <v>7626</v>
      </c>
      <c r="D3415" s="124">
        <v>6314</v>
      </c>
      <c r="E3415" s="157">
        <f>VLOOKUP(D3415,'SOAT LIQ'!$A$87:$C$3416,3,FALSE)</f>
        <v>22</v>
      </c>
      <c r="F3415" t="s">
        <v>21632</v>
      </c>
    </row>
    <row r="3416" spans="1:6" x14ac:dyDescent="0.25">
      <c r="A3416" t="s">
        <v>5936</v>
      </c>
      <c r="B3416" s="100" t="s">
        <v>7627</v>
      </c>
      <c r="C3416" s="99" t="s">
        <v>7626</v>
      </c>
      <c r="D3416" s="124">
        <v>6314</v>
      </c>
      <c r="E3416" s="157">
        <f>VLOOKUP(D3416,'SOAT LIQ'!$A$87:$C$3416,3,FALSE)</f>
        <v>22</v>
      </c>
      <c r="F3416" t="s">
        <v>21632</v>
      </c>
    </row>
    <row r="3417" spans="1:6" x14ac:dyDescent="0.25">
      <c r="A3417" t="s">
        <v>5936</v>
      </c>
      <c r="B3417" s="100" t="s">
        <v>7628</v>
      </c>
      <c r="C3417" s="100"/>
      <c r="D3417" s="124"/>
      <c r="E3417" s="157" t="e">
        <f>VLOOKUP(D3417,'SOAT LIQ'!$A$87:$C$3416,3,FALSE)</f>
        <v>#N/A</v>
      </c>
      <c r="F3417" t="s">
        <v>21632</v>
      </c>
    </row>
    <row r="3418" spans="1:6" x14ac:dyDescent="0.25">
      <c r="A3418" t="s">
        <v>7606</v>
      </c>
      <c r="B3418" s="100" t="s">
        <v>7629</v>
      </c>
      <c r="C3418" s="100"/>
      <c r="D3418" s="124">
        <v>6331</v>
      </c>
      <c r="E3418" s="157">
        <f>VLOOKUP(D3418,'SOAT LIQ'!$A$87:$C$3416,3,FALSE)</f>
        <v>23</v>
      </c>
      <c r="F3418" t="s">
        <v>21632</v>
      </c>
    </row>
    <row r="3419" spans="1:6" x14ac:dyDescent="0.25">
      <c r="A3419" t="s">
        <v>4132</v>
      </c>
      <c r="B3419" s="100" t="s">
        <v>7630</v>
      </c>
      <c r="C3419" s="100"/>
      <c r="D3419" s="124">
        <v>6331</v>
      </c>
      <c r="E3419" s="157">
        <f>VLOOKUP(D3419,'SOAT LIQ'!$A$87:$C$3416,3,FALSE)</f>
        <v>23</v>
      </c>
      <c r="F3419" t="s">
        <v>21632</v>
      </c>
    </row>
    <row r="3420" spans="1:6" x14ac:dyDescent="0.25">
      <c r="A3420" t="s">
        <v>7606</v>
      </c>
      <c r="B3420" s="100" t="s">
        <v>7630</v>
      </c>
      <c r="C3420" s="100"/>
      <c r="D3420" s="124">
        <v>6331</v>
      </c>
      <c r="E3420" s="157">
        <f>VLOOKUP(D3420,'SOAT LIQ'!$A$87:$C$3416,3,FALSE)</f>
        <v>23</v>
      </c>
      <c r="F3420" t="s">
        <v>21632</v>
      </c>
    </row>
    <row r="3421" spans="1:6" x14ac:dyDescent="0.25">
      <c r="A3421" t="s">
        <v>5936</v>
      </c>
      <c r="B3421" s="100" t="s">
        <v>7631</v>
      </c>
      <c r="C3421" s="99" t="s">
        <v>7626</v>
      </c>
      <c r="D3421" s="124">
        <v>6314</v>
      </c>
      <c r="E3421" s="157">
        <f>VLOOKUP(D3421,'SOAT LIQ'!$A$87:$C$3416,3,FALSE)</f>
        <v>22</v>
      </c>
      <c r="F3421" t="s">
        <v>21632</v>
      </c>
    </row>
    <row r="3422" spans="1:6" x14ac:dyDescent="0.25">
      <c r="A3422" t="s">
        <v>7606</v>
      </c>
      <c r="B3422" s="100" t="s">
        <v>7632</v>
      </c>
      <c r="C3422" s="99" t="s">
        <v>7633</v>
      </c>
      <c r="D3422" s="124">
        <v>6330</v>
      </c>
      <c r="E3422" s="157">
        <f>VLOOKUP(D3422,'SOAT LIQ'!$A$87:$C$3416,3,FALSE)</f>
        <v>23</v>
      </c>
      <c r="F3422" t="s">
        <v>21632</v>
      </c>
    </row>
    <row r="3423" spans="1:6" x14ac:dyDescent="0.25">
      <c r="A3423" t="s">
        <v>7606</v>
      </c>
      <c r="B3423" s="100" t="s">
        <v>7634</v>
      </c>
      <c r="C3423" s="99" t="s">
        <v>7635</v>
      </c>
      <c r="D3423" s="124">
        <v>6330</v>
      </c>
      <c r="E3423" s="157">
        <f>VLOOKUP(D3423,'SOAT LIQ'!$A$87:$C$3416,3,FALSE)</f>
        <v>23</v>
      </c>
      <c r="F3423" t="s">
        <v>21632</v>
      </c>
    </row>
    <row r="3424" spans="1:6" x14ac:dyDescent="0.25">
      <c r="A3424" t="s">
        <v>4132</v>
      </c>
      <c r="B3424" s="100" t="s">
        <v>7636</v>
      </c>
      <c r="C3424" s="100"/>
      <c r="D3424" s="124">
        <v>6330</v>
      </c>
      <c r="E3424" s="157">
        <f>VLOOKUP(D3424,'SOAT LIQ'!$A$87:$C$3416,3,FALSE)</f>
        <v>23</v>
      </c>
      <c r="F3424" t="s">
        <v>21632</v>
      </c>
    </row>
    <row r="3425" spans="1:6" x14ac:dyDescent="0.25">
      <c r="A3425" t="s">
        <v>7606</v>
      </c>
      <c r="B3425" s="100" t="s">
        <v>7636</v>
      </c>
      <c r="C3425" s="100"/>
      <c r="D3425" s="124">
        <v>6330</v>
      </c>
      <c r="E3425" s="157">
        <f>VLOOKUP(D3425,'SOAT LIQ'!$A$87:$C$3416,3,FALSE)</f>
        <v>23</v>
      </c>
      <c r="F3425" t="s">
        <v>21632</v>
      </c>
    </row>
    <row r="3426" spans="1:6" x14ac:dyDescent="0.25">
      <c r="A3426" t="s">
        <v>7342</v>
      </c>
      <c r="B3426" s="100" t="s">
        <v>7637</v>
      </c>
      <c r="C3426" s="99" t="s">
        <v>7522</v>
      </c>
      <c r="D3426" s="124">
        <v>18105</v>
      </c>
      <c r="E3426" s="157">
        <f>VLOOKUP(D3426,'SOAT LIQ'!$A$87:$C$3416,3,FALSE)</f>
        <v>6</v>
      </c>
      <c r="F3426" t="s">
        <v>21632</v>
      </c>
    </row>
    <row r="3427" spans="1:6" x14ac:dyDescent="0.25">
      <c r="A3427" t="s">
        <v>7342</v>
      </c>
      <c r="B3427" s="100" t="s">
        <v>7638</v>
      </c>
      <c r="C3427" s="99" t="s">
        <v>7522</v>
      </c>
      <c r="D3427" s="124">
        <v>18104</v>
      </c>
      <c r="E3427" s="157">
        <f>VLOOKUP(D3427,'SOAT LIQ'!$A$87:$C$3416,3,FALSE)</f>
        <v>7</v>
      </c>
      <c r="F3427" t="s">
        <v>21632</v>
      </c>
    </row>
    <row r="3428" spans="1:6" x14ac:dyDescent="0.25">
      <c r="A3428" t="s">
        <v>7342</v>
      </c>
      <c r="B3428" s="100" t="s">
        <v>7639</v>
      </c>
      <c r="C3428" s="99" t="s">
        <v>7522</v>
      </c>
      <c r="D3428" s="124">
        <v>18105</v>
      </c>
      <c r="E3428" s="157">
        <f>VLOOKUP(D3428,'SOAT LIQ'!$A$87:$C$3416,3,FALSE)</f>
        <v>6</v>
      </c>
      <c r="F3428" t="s">
        <v>21632</v>
      </c>
    </row>
    <row r="3429" spans="1:6" x14ac:dyDescent="0.25">
      <c r="A3429" t="s">
        <v>7342</v>
      </c>
      <c r="B3429" s="100" t="s">
        <v>7640</v>
      </c>
      <c r="C3429" s="99" t="s">
        <v>7522</v>
      </c>
      <c r="D3429" s="124">
        <v>18104</v>
      </c>
      <c r="E3429" s="157">
        <f>VLOOKUP(D3429,'SOAT LIQ'!$A$87:$C$3416,3,FALSE)</f>
        <v>7</v>
      </c>
      <c r="F3429" t="s">
        <v>21632</v>
      </c>
    </row>
    <row r="3430" spans="1:6" x14ac:dyDescent="0.25">
      <c r="A3430" t="s">
        <v>7342</v>
      </c>
      <c r="B3430" s="100" t="s">
        <v>7641</v>
      </c>
      <c r="C3430" s="99" t="s">
        <v>7642</v>
      </c>
      <c r="D3430" s="124">
        <v>18104</v>
      </c>
      <c r="E3430" s="157">
        <f>VLOOKUP(D3430,'SOAT LIQ'!$A$87:$C$3416,3,FALSE)</f>
        <v>7</v>
      </c>
      <c r="F3430" t="s">
        <v>21632</v>
      </c>
    </row>
    <row r="3431" spans="1:6" x14ac:dyDescent="0.25">
      <c r="A3431" t="s">
        <v>7342</v>
      </c>
      <c r="B3431" s="100" t="s">
        <v>7643</v>
      </c>
      <c r="C3431" s="99" t="s">
        <v>7517</v>
      </c>
      <c r="D3431" s="124">
        <v>18120</v>
      </c>
      <c r="E3431" s="157">
        <f>VLOOKUP(D3431,'SOAT LIQ'!$A$87:$C$3416,3,FALSE)</f>
        <v>8</v>
      </c>
      <c r="F3431" t="s">
        <v>21632</v>
      </c>
    </row>
    <row r="3432" spans="1:6" x14ac:dyDescent="0.25">
      <c r="A3432" t="s">
        <v>7342</v>
      </c>
      <c r="B3432" s="100" t="s">
        <v>7644</v>
      </c>
      <c r="C3432" s="99" t="s">
        <v>7645</v>
      </c>
      <c r="D3432" s="124">
        <v>18103</v>
      </c>
      <c r="E3432" s="157">
        <f>VLOOKUP(D3432,'SOAT LIQ'!$A$87:$C$3416,3,FALSE)</f>
        <v>7</v>
      </c>
      <c r="F3432" t="s">
        <v>21632</v>
      </c>
    </row>
    <row r="3433" spans="1:6" x14ac:dyDescent="0.25">
      <c r="A3433" t="s">
        <v>5936</v>
      </c>
      <c r="B3433" s="100" t="s">
        <v>7644</v>
      </c>
      <c r="C3433" s="99" t="s">
        <v>7645</v>
      </c>
      <c r="D3433" s="124">
        <v>18103</v>
      </c>
      <c r="E3433" s="157">
        <f>VLOOKUP(D3433,'SOAT LIQ'!$A$87:$C$3416,3,FALSE)</f>
        <v>7</v>
      </c>
      <c r="F3433" t="s">
        <v>21632</v>
      </c>
    </row>
    <row r="3434" spans="1:6" x14ac:dyDescent="0.25">
      <c r="A3434" t="s">
        <v>7342</v>
      </c>
      <c r="B3434" s="100" t="s">
        <v>7646</v>
      </c>
      <c r="C3434" s="99" t="s">
        <v>7645</v>
      </c>
      <c r="D3434" s="124">
        <v>18103</v>
      </c>
      <c r="E3434" s="157">
        <f>VLOOKUP(D3434,'SOAT LIQ'!$A$87:$C$3416,3,FALSE)</f>
        <v>7</v>
      </c>
      <c r="F3434" t="s">
        <v>21632</v>
      </c>
    </row>
    <row r="3435" spans="1:6" x14ac:dyDescent="0.25">
      <c r="A3435" t="s">
        <v>5936</v>
      </c>
      <c r="B3435" s="100" t="s">
        <v>7646</v>
      </c>
      <c r="C3435" s="99" t="s">
        <v>7645</v>
      </c>
      <c r="D3435" s="124">
        <v>18103</v>
      </c>
      <c r="E3435" s="157">
        <f>VLOOKUP(D3435,'SOAT LIQ'!$A$87:$C$3416,3,FALSE)</f>
        <v>7</v>
      </c>
      <c r="F3435" t="s">
        <v>21632</v>
      </c>
    </row>
    <row r="3436" spans="1:6" x14ac:dyDescent="0.25">
      <c r="A3436" t="s">
        <v>7342</v>
      </c>
      <c r="B3436" s="100" t="s">
        <v>7647</v>
      </c>
      <c r="C3436" s="100"/>
      <c r="D3436" s="124">
        <v>18104</v>
      </c>
      <c r="E3436" s="157">
        <f>VLOOKUP(D3436,'SOAT LIQ'!$A$87:$C$3416,3,FALSE)</f>
        <v>7</v>
      </c>
      <c r="F3436" t="s">
        <v>21632</v>
      </c>
    </row>
    <row r="3437" spans="1:6" x14ac:dyDescent="0.25">
      <c r="A3437" t="s">
        <v>7342</v>
      </c>
      <c r="B3437" s="100" t="s">
        <v>7648</v>
      </c>
      <c r="C3437" s="100"/>
      <c r="D3437" s="124">
        <v>18103</v>
      </c>
      <c r="E3437" s="157">
        <f>VLOOKUP(D3437,'SOAT LIQ'!$A$87:$C$3416,3,FALSE)</f>
        <v>7</v>
      </c>
      <c r="F3437" t="s">
        <v>21632</v>
      </c>
    </row>
    <row r="3438" spans="1:6" x14ac:dyDescent="0.25">
      <c r="A3438" t="s">
        <v>7342</v>
      </c>
      <c r="B3438" s="100" t="s">
        <v>7649</v>
      </c>
      <c r="C3438" s="100"/>
      <c r="D3438" s="124">
        <v>18104</v>
      </c>
      <c r="E3438" s="157">
        <f>VLOOKUP(D3438,'SOAT LIQ'!$A$87:$C$3416,3,FALSE)</f>
        <v>7</v>
      </c>
      <c r="F3438" t="s">
        <v>21632</v>
      </c>
    </row>
    <row r="3439" spans="1:6" x14ac:dyDescent="0.25">
      <c r="A3439" t="s">
        <v>7342</v>
      </c>
      <c r="B3439" s="100" t="s">
        <v>7650</v>
      </c>
      <c r="C3439" s="99" t="s">
        <v>7645</v>
      </c>
      <c r="D3439" s="124">
        <v>18103</v>
      </c>
      <c r="E3439" s="157">
        <f>VLOOKUP(D3439,'SOAT LIQ'!$A$87:$C$3416,3,FALSE)</f>
        <v>7</v>
      </c>
      <c r="F3439" t="s">
        <v>21632</v>
      </c>
    </row>
    <row r="3440" spans="1:6" x14ac:dyDescent="0.25">
      <c r="A3440" t="s">
        <v>5936</v>
      </c>
      <c r="B3440" s="100" t="s">
        <v>7651</v>
      </c>
      <c r="C3440" s="99" t="s">
        <v>7652</v>
      </c>
      <c r="D3440" s="124">
        <v>17400</v>
      </c>
      <c r="E3440" s="157">
        <f>VLOOKUP(D3440,'SOAT LIQ'!$A$87:$C$3416,3,FALSE)</f>
        <v>7</v>
      </c>
      <c r="F3440" t="s">
        <v>21632</v>
      </c>
    </row>
    <row r="3441" spans="1:6" x14ac:dyDescent="0.25">
      <c r="A3441" t="s">
        <v>5750</v>
      </c>
      <c r="B3441" s="100" t="s">
        <v>7654</v>
      </c>
      <c r="C3441" s="99" t="s">
        <v>7653</v>
      </c>
      <c r="D3441" s="124">
        <v>17406</v>
      </c>
      <c r="E3441" s="157">
        <f>VLOOKUP(D3441,'SOAT LIQ'!$A$87:$C$3416,3,FALSE)</f>
        <v>5</v>
      </c>
      <c r="F3441" t="s">
        <v>21632</v>
      </c>
    </row>
    <row r="3442" spans="1:6" x14ac:dyDescent="0.25">
      <c r="A3442" t="s">
        <v>5936</v>
      </c>
      <c r="B3442" s="100" t="s">
        <v>7654</v>
      </c>
      <c r="C3442" s="99" t="s">
        <v>7653</v>
      </c>
      <c r="D3442" s="124">
        <v>17406</v>
      </c>
      <c r="E3442" s="157">
        <f>VLOOKUP(D3442,'SOAT LIQ'!$A$87:$C$3416,3,FALSE)</f>
        <v>5</v>
      </c>
      <c r="F3442" t="s">
        <v>21632</v>
      </c>
    </row>
    <row r="3443" spans="1:6" x14ac:dyDescent="0.25">
      <c r="A3443" t="s">
        <v>5509</v>
      </c>
      <c r="B3443" s="100" t="s">
        <v>7654</v>
      </c>
      <c r="C3443" s="99" t="s">
        <v>7653</v>
      </c>
      <c r="D3443" s="124">
        <v>17406</v>
      </c>
      <c r="E3443" s="157">
        <f>VLOOKUP(D3443,'SOAT LIQ'!$A$87:$C$3416,3,FALSE)</f>
        <v>5</v>
      </c>
      <c r="F3443" t="s">
        <v>21632</v>
      </c>
    </row>
    <row r="3444" spans="1:6" x14ac:dyDescent="0.25">
      <c r="A3444" t="s">
        <v>6034</v>
      </c>
      <c r="B3444" s="100" t="s">
        <v>7654</v>
      </c>
      <c r="C3444" s="99" t="s">
        <v>7653</v>
      </c>
      <c r="D3444" s="124">
        <v>17406</v>
      </c>
      <c r="E3444" s="157">
        <f>VLOOKUP(D3444,'SOAT LIQ'!$A$87:$C$3416,3,FALSE)</f>
        <v>5</v>
      </c>
      <c r="F3444" t="s">
        <v>21632</v>
      </c>
    </row>
    <row r="3445" spans="1:6" x14ac:dyDescent="0.25">
      <c r="A3445" t="s">
        <v>5936</v>
      </c>
      <c r="B3445" s="100" t="s">
        <v>7655</v>
      </c>
      <c r="C3445" s="99" t="s">
        <v>7645</v>
      </c>
      <c r="D3445" s="124">
        <v>18103</v>
      </c>
      <c r="E3445" s="157">
        <f>VLOOKUP(D3445,'SOAT LIQ'!$A$87:$C$3416,3,FALSE)</f>
        <v>7</v>
      </c>
      <c r="F3445" t="s">
        <v>21632</v>
      </c>
    </row>
    <row r="3446" spans="1:6" x14ac:dyDescent="0.25">
      <c r="A3446" t="s">
        <v>5936</v>
      </c>
      <c r="B3446" s="100" t="s">
        <v>7656</v>
      </c>
      <c r="C3446" s="99" t="s">
        <v>7645</v>
      </c>
      <c r="D3446" s="124">
        <v>18103</v>
      </c>
      <c r="E3446" s="157">
        <f>VLOOKUP(D3446,'SOAT LIQ'!$A$87:$C$3416,3,FALSE)</f>
        <v>7</v>
      </c>
      <c r="F3446" t="s">
        <v>21632</v>
      </c>
    </row>
    <row r="3447" spans="1:6" x14ac:dyDescent="0.25">
      <c r="A3447" t="s">
        <v>5750</v>
      </c>
      <c r="B3447" s="100" t="s">
        <v>7658</v>
      </c>
      <c r="C3447" s="99" t="s">
        <v>7657</v>
      </c>
      <c r="D3447" s="124">
        <v>17407</v>
      </c>
      <c r="E3447" s="157">
        <f>VLOOKUP(D3447,'SOAT LIQ'!$A$87:$C$3416,3,FALSE)</f>
        <v>7</v>
      </c>
      <c r="F3447" t="s">
        <v>21632</v>
      </c>
    </row>
    <row r="3448" spans="1:6" x14ac:dyDescent="0.25">
      <c r="A3448" t="s">
        <v>5936</v>
      </c>
      <c r="B3448" s="100" t="s">
        <v>7658</v>
      </c>
      <c r="C3448" s="99" t="s">
        <v>7657</v>
      </c>
      <c r="D3448" s="124">
        <v>17407</v>
      </c>
      <c r="E3448" s="157">
        <f>VLOOKUP(D3448,'SOAT LIQ'!$A$87:$C$3416,3,FALSE)</f>
        <v>7</v>
      </c>
      <c r="F3448" t="s">
        <v>21632</v>
      </c>
    </row>
    <row r="3449" spans="1:6" x14ac:dyDescent="0.25">
      <c r="A3449" t="s">
        <v>5750</v>
      </c>
      <c r="B3449" s="100" t="s">
        <v>7659</v>
      </c>
      <c r="C3449" s="99" t="s">
        <v>7660</v>
      </c>
      <c r="D3449" s="124">
        <v>6201</v>
      </c>
      <c r="E3449" s="157">
        <f>VLOOKUP(D3449,'SOAT LIQ'!$A$87:$C$3416,3,FALSE)</f>
        <v>12</v>
      </c>
      <c r="F3449" t="s">
        <v>21632</v>
      </c>
    </row>
    <row r="3450" spans="1:6" x14ac:dyDescent="0.25">
      <c r="A3450" t="s">
        <v>4339</v>
      </c>
      <c r="B3450" s="100" t="s">
        <v>7659</v>
      </c>
      <c r="C3450" s="99" t="s">
        <v>7660</v>
      </c>
      <c r="D3450" s="124">
        <v>6201</v>
      </c>
      <c r="E3450" s="157">
        <f>VLOOKUP(D3450,'SOAT LIQ'!$A$87:$C$3416,3,FALSE)</f>
        <v>12</v>
      </c>
      <c r="F3450" t="s">
        <v>21632</v>
      </c>
    </row>
    <row r="3451" spans="1:6" x14ac:dyDescent="0.25">
      <c r="A3451" t="s">
        <v>5936</v>
      </c>
      <c r="B3451" s="100" t="s">
        <v>7659</v>
      </c>
      <c r="C3451" s="99" t="s">
        <v>7660</v>
      </c>
      <c r="D3451" s="124">
        <v>6201</v>
      </c>
      <c r="E3451" s="157">
        <f>VLOOKUP(D3451,'SOAT LIQ'!$A$87:$C$3416,3,FALSE)</f>
        <v>12</v>
      </c>
      <c r="F3451" t="s">
        <v>21632</v>
      </c>
    </row>
    <row r="3452" spans="1:6" x14ac:dyDescent="0.25">
      <c r="A3452" t="s">
        <v>7342</v>
      </c>
      <c r="B3452" s="100" t="s">
        <v>7661</v>
      </c>
      <c r="C3452" s="99" t="s">
        <v>7660</v>
      </c>
      <c r="D3452" s="124">
        <v>18120</v>
      </c>
      <c r="E3452" s="157">
        <f>VLOOKUP(D3452,'SOAT LIQ'!$A$87:$C$3416,3,FALSE)</f>
        <v>8</v>
      </c>
      <c r="F3452" t="s">
        <v>21632</v>
      </c>
    </row>
    <row r="3453" spans="1:6" x14ac:dyDescent="0.25">
      <c r="A3453" t="s">
        <v>5936</v>
      </c>
      <c r="B3453" s="100" t="s">
        <v>7661</v>
      </c>
      <c r="C3453" s="99" t="s">
        <v>7660</v>
      </c>
      <c r="D3453" s="124">
        <v>18120</v>
      </c>
      <c r="E3453" s="157">
        <f>VLOOKUP(D3453,'SOAT LIQ'!$A$87:$C$3416,3,FALSE)</f>
        <v>8</v>
      </c>
      <c r="F3453" t="s">
        <v>21632</v>
      </c>
    </row>
    <row r="3454" spans="1:6" x14ac:dyDescent="0.25">
      <c r="A3454" t="s">
        <v>5936</v>
      </c>
      <c r="B3454" s="100" t="s">
        <v>7662</v>
      </c>
      <c r="C3454" s="99" t="s">
        <v>7660</v>
      </c>
      <c r="D3454" s="124">
        <v>6201</v>
      </c>
      <c r="E3454" s="157">
        <f>VLOOKUP(D3454,'SOAT LIQ'!$A$87:$C$3416,3,FALSE)</f>
        <v>12</v>
      </c>
      <c r="F3454" t="s">
        <v>21632</v>
      </c>
    </row>
    <row r="3455" spans="1:6" x14ac:dyDescent="0.25">
      <c r="A3455" t="s">
        <v>5750</v>
      </c>
      <c r="B3455" s="100" t="s">
        <v>7663</v>
      </c>
      <c r="C3455" s="99" t="s">
        <v>7664</v>
      </c>
      <c r="D3455" s="124">
        <v>6101</v>
      </c>
      <c r="E3455" s="157">
        <f>VLOOKUP(D3455,'SOAT LIQ'!$A$87:$C$3416,3,FALSE)</f>
        <v>9</v>
      </c>
      <c r="F3455" t="s">
        <v>21632</v>
      </c>
    </row>
    <row r="3456" spans="1:6" x14ac:dyDescent="0.25">
      <c r="A3456" t="s">
        <v>4339</v>
      </c>
      <c r="B3456" s="100" t="s">
        <v>7663</v>
      </c>
      <c r="C3456" s="99" t="s">
        <v>7664</v>
      </c>
      <c r="D3456" s="124">
        <v>6101</v>
      </c>
      <c r="E3456" s="157">
        <f>VLOOKUP(D3456,'SOAT LIQ'!$A$87:$C$3416,3,FALSE)</f>
        <v>9</v>
      </c>
      <c r="F3456" t="s">
        <v>21632</v>
      </c>
    </row>
    <row r="3457" spans="1:6" x14ac:dyDescent="0.25">
      <c r="A3457" t="s">
        <v>5936</v>
      </c>
      <c r="B3457" s="100" t="s">
        <v>7663</v>
      </c>
      <c r="C3457" s="99" t="s">
        <v>7664</v>
      </c>
      <c r="D3457" s="124">
        <v>6101</v>
      </c>
      <c r="E3457" s="157">
        <f>VLOOKUP(D3457,'SOAT LIQ'!$A$87:$C$3416,3,FALSE)</f>
        <v>9</v>
      </c>
      <c r="F3457" t="s">
        <v>21632</v>
      </c>
    </row>
    <row r="3458" spans="1:6" x14ac:dyDescent="0.25">
      <c r="A3458" t="s">
        <v>5936</v>
      </c>
      <c r="B3458" s="100" t="s">
        <v>7665</v>
      </c>
      <c r="C3458" s="99" t="s">
        <v>7664</v>
      </c>
      <c r="D3458" s="124">
        <v>6101</v>
      </c>
      <c r="E3458" s="157">
        <f>VLOOKUP(D3458,'SOAT LIQ'!$A$87:$C$3416,3,FALSE)</f>
        <v>9</v>
      </c>
      <c r="F3458" t="s">
        <v>21632</v>
      </c>
    </row>
    <row r="3459" spans="1:6" x14ac:dyDescent="0.25">
      <c r="A3459" t="s">
        <v>5750</v>
      </c>
      <c r="B3459" s="100" t="s">
        <v>7666</v>
      </c>
      <c r="C3459" s="99" t="s">
        <v>7667</v>
      </c>
      <c r="D3459" s="124">
        <v>6101</v>
      </c>
      <c r="E3459" s="157">
        <f>VLOOKUP(D3459,'SOAT LIQ'!$A$87:$C$3416,3,FALSE)</f>
        <v>9</v>
      </c>
      <c r="F3459" t="s">
        <v>21632</v>
      </c>
    </row>
    <row r="3460" spans="1:6" x14ac:dyDescent="0.25">
      <c r="A3460" t="s">
        <v>4339</v>
      </c>
      <c r="B3460" s="100" t="s">
        <v>7666</v>
      </c>
      <c r="C3460" s="99" t="s">
        <v>7667</v>
      </c>
      <c r="D3460" s="124">
        <v>6101</v>
      </c>
      <c r="E3460" s="157">
        <f>VLOOKUP(D3460,'SOAT LIQ'!$A$87:$C$3416,3,FALSE)</f>
        <v>9</v>
      </c>
      <c r="F3460" t="s">
        <v>21632</v>
      </c>
    </row>
    <row r="3461" spans="1:6" x14ac:dyDescent="0.25">
      <c r="A3461" t="s">
        <v>5936</v>
      </c>
      <c r="B3461" s="100" t="s">
        <v>7666</v>
      </c>
      <c r="C3461" s="99" t="s">
        <v>7667</v>
      </c>
      <c r="D3461" s="124">
        <v>6101</v>
      </c>
      <c r="E3461" s="157">
        <f>VLOOKUP(D3461,'SOAT LIQ'!$A$87:$C$3416,3,FALSE)</f>
        <v>9</v>
      </c>
      <c r="F3461" t="s">
        <v>21632</v>
      </c>
    </row>
    <row r="3462" spans="1:6" x14ac:dyDescent="0.25">
      <c r="A3462" t="s">
        <v>5750</v>
      </c>
      <c r="B3462" s="100" t="s">
        <v>7668</v>
      </c>
      <c r="C3462" s="99" t="s">
        <v>7667</v>
      </c>
      <c r="D3462" s="124">
        <v>6101</v>
      </c>
      <c r="E3462" s="157">
        <f>VLOOKUP(D3462,'SOAT LIQ'!$A$87:$C$3416,3,FALSE)</f>
        <v>9</v>
      </c>
      <c r="F3462" t="s">
        <v>21632</v>
      </c>
    </row>
    <row r="3463" spans="1:6" x14ac:dyDescent="0.25">
      <c r="A3463" t="s">
        <v>4339</v>
      </c>
      <c r="B3463" s="100" t="s">
        <v>7668</v>
      </c>
      <c r="C3463" s="99" t="s">
        <v>7667</v>
      </c>
      <c r="D3463" s="124">
        <v>6101</v>
      </c>
      <c r="E3463" s="157">
        <f>VLOOKUP(D3463,'SOAT LIQ'!$A$87:$C$3416,3,FALSE)</f>
        <v>9</v>
      </c>
      <c r="F3463" t="s">
        <v>21632</v>
      </c>
    </row>
    <row r="3464" spans="1:6" x14ac:dyDescent="0.25">
      <c r="A3464" t="s">
        <v>5936</v>
      </c>
      <c r="B3464" s="100" t="s">
        <v>7668</v>
      </c>
      <c r="C3464" s="99" t="s">
        <v>7667</v>
      </c>
      <c r="D3464" s="124">
        <v>6101</v>
      </c>
      <c r="E3464" s="157">
        <f>VLOOKUP(D3464,'SOAT LIQ'!$A$87:$C$3416,3,FALSE)</f>
        <v>9</v>
      </c>
      <c r="F3464" t="s">
        <v>21632</v>
      </c>
    </row>
    <row r="3465" spans="1:6" x14ac:dyDescent="0.25">
      <c r="A3465" t="s">
        <v>5750</v>
      </c>
      <c r="B3465" s="100" t="s">
        <v>7669</v>
      </c>
      <c r="C3465" s="99" t="s">
        <v>7670</v>
      </c>
      <c r="D3465" s="124">
        <v>6102</v>
      </c>
      <c r="E3465" s="157">
        <f>VLOOKUP(D3465,'SOAT LIQ'!$A$87:$C$3416,3,FALSE)</f>
        <v>4</v>
      </c>
      <c r="F3465" t="s">
        <v>21632</v>
      </c>
    </row>
    <row r="3466" spans="1:6" x14ac:dyDescent="0.25">
      <c r="A3466" t="s">
        <v>4339</v>
      </c>
      <c r="B3466" s="100" t="s">
        <v>7669</v>
      </c>
      <c r="C3466" s="99" t="s">
        <v>7670</v>
      </c>
      <c r="D3466" s="124">
        <v>6102</v>
      </c>
      <c r="E3466" s="157">
        <f>VLOOKUP(D3466,'SOAT LIQ'!$A$87:$C$3416,3,FALSE)</f>
        <v>4</v>
      </c>
      <c r="F3466" t="s">
        <v>21632</v>
      </c>
    </row>
    <row r="3467" spans="1:6" x14ac:dyDescent="0.25">
      <c r="A3467" t="s">
        <v>5936</v>
      </c>
      <c r="B3467" s="100" t="s">
        <v>7669</v>
      </c>
      <c r="C3467" s="99" t="s">
        <v>7670</v>
      </c>
      <c r="D3467" s="124">
        <v>6102</v>
      </c>
      <c r="E3467" s="157">
        <f>VLOOKUP(D3467,'SOAT LIQ'!$A$87:$C$3416,3,FALSE)</f>
        <v>4</v>
      </c>
      <c r="F3467" t="s">
        <v>21632</v>
      </c>
    </row>
    <row r="3468" spans="1:6" x14ac:dyDescent="0.25">
      <c r="A3468" t="s">
        <v>5578</v>
      </c>
      <c r="B3468" s="100" t="s">
        <v>7669</v>
      </c>
      <c r="C3468" s="99" t="s">
        <v>7670</v>
      </c>
      <c r="D3468" s="124">
        <v>6102</v>
      </c>
      <c r="E3468" s="157">
        <f>VLOOKUP(D3468,'SOAT LIQ'!$A$87:$C$3416,3,FALSE)</f>
        <v>4</v>
      </c>
      <c r="F3468" t="s">
        <v>21632</v>
      </c>
    </row>
    <row r="3469" spans="1:6" x14ac:dyDescent="0.25">
      <c r="A3469" t="s">
        <v>5577</v>
      </c>
      <c r="B3469" s="100" t="s">
        <v>7669</v>
      </c>
      <c r="C3469" s="99" t="s">
        <v>7670</v>
      </c>
      <c r="D3469" s="124">
        <v>6102</v>
      </c>
      <c r="E3469" s="157">
        <f>VLOOKUP(D3469,'SOAT LIQ'!$A$87:$C$3416,3,FALSE)</f>
        <v>4</v>
      </c>
      <c r="F3469" t="s">
        <v>21632</v>
      </c>
    </row>
    <row r="3470" spans="1:6" x14ac:dyDescent="0.25">
      <c r="A3470" t="s">
        <v>5579</v>
      </c>
      <c r="B3470" s="100" t="s">
        <v>7669</v>
      </c>
      <c r="C3470" s="99" t="s">
        <v>7670</v>
      </c>
      <c r="D3470" s="124">
        <v>6102</v>
      </c>
      <c r="E3470" s="157">
        <f>VLOOKUP(D3470,'SOAT LIQ'!$A$87:$C$3416,3,FALSE)</f>
        <v>4</v>
      </c>
      <c r="F3470" t="s">
        <v>21632</v>
      </c>
    </row>
    <row r="3471" spans="1:6" x14ac:dyDescent="0.25">
      <c r="A3471" t="s">
        <v>5750</v>
      </c>
      <c r="B3471" s="100" t="s">
        <v>7671</v>
      </c>
      <c r="C3471" s="99" t="s">
        <v>7672</v>
      </c>
      <c r="D3471" s="124">
        <v>17407</v>
      </c>
      <c r="E3471" s="157">
        <f>VLOOKUP(D3471,'SOAT LIQ'!$A$87:$C$3416,3,FALSE)</f>
        <v>7</v>
      </c>
      <c r="F3471" t="s">
        <v>21632</v>
      </c>
    </row>
    <row r="3472" spans="1:6" x14ac:dyDescent="0.25">
      <c r="A3472" t="s">
        <v>4339</v>
      </c>
      <c r="B3472" s="100" t="s">
        <v>7671</v>
      </c>
      <c r="C3472" s="99" t="s">
        <v>7672</v>
      </c>
      <c r="D3472" s="124">
        <v>17407</v>
      </c>
      <c r="E3472" s="157">
        <f>VLOOKUP(D3472,'SOAT LIQ'!$A$87:$C$3416,3,FALSE)</f>
        <v>7</v>
      </c>
      <c r="F3472" t="s">
        <v>21632</v>
      </c>
    </row>
    <row r="3473" spans="1:6" x14ac:dyDescent="0.25">
      <c r="A3473" t="s">
        <v>5936</v>
      </c>
      <c r="B3473" s="100" t="s">
        <v>7671</v>
      </c>
      <c r="C3473" s="99" t="s">
        <v>7672</v>
      </c>
      <c r="D3473" s="124">
        <v>17407</v>
      </c>
      <c r="E3473" s="157">
        <f>VLOOKUP(D3473,'SOAT LIQ'!$A$87:$C$3416,3,FALSE)</f>
        <v>7</v>
      </c>
      <c r="F3473" t="s">
        <v>21632</v>
      </c>
    </row>
    <row r="3474" spans="1:6" x14ac:dyDescent="0.25">
      <c r="A3474" t="s">
        <v>5509</v>
      </c>
      <c r="B3474" s="100" t="s">
        <v>7671</v>
      </c>
      <c r="C3474" s="99" t="s">
        <v>7672</v>
      </c>
      <c r="D3474" s="124">
        <v>17407</v>
      </c>
      <c r="E3474" s="157">
        <f>VLOOKUP(D3474,'SOAT LIQ'!$A$87:$C$3416,3,FALSE)</f>
        <v>7</v>
      </c>
      <c r="F3474" t="s">
        <v>21632</v>
      </c>
    </row>
    <row r="3475" spans="1:6" x14ac:dyDescent="0.25">
      <c r="A3475" t="s">
        <v>5750</v>
      </c>
      <c r="B3475" s="100" t="s">
        <v>7673</v>
      </c>
      <c r="C3475" s="99" t="s">
        <v>7672</v>
      </c>
      <c r="D3475" s="124">
        <v>17407</v>
      </c>
      <c r="E3475" s="157">
        <f>VLOOKUP(D3475,'SOAT LIQ'!$A$87:$C$3416,3,FALSE)</f>
        <v>7</v>
      </c>
      <c r="F3475" t="s">
        <v>21632</v>
      </c>
    </row>
    <row r="3476" spans="1:6" x14ac:dyDescent="0.25">
      <c r="A3476" t="s">
        <v>4339</v>
      </c>
      <c r="B3476" s="100" t="s">
        <v>7673</v>
      </c>
      <c r="C3476" s="99" t="s">
        <v>7672</v>
      </c>
      <c r="D3476" s="124">
        <v>17407</v>
      </c>
      <c r="E3476" s="157">
        <f>VLOOKUP(D3476,'SOAT LIQ'!$A$87:$C$3416,3,FALSE)</f>
        <v>7</v>
      </c>
      <c r="F3476" t="s">
        <v>21632</v>
      </c>
    </row>
    <row r="3477" spans="1:6" x14ac:dyDescent="0.25">
      <c r="A3477" t="s">
        <v>5936</v>
      </c>
      <c r="B3477" s="100" t="s">
        <v>7673</v>
      </c>
      <c r="C3477" s="99" t="s">
        <v>7672</v>
      </c>
      <c r="D3477" s="124">
        <v>17407</v>
      </c>
      <c r="E3477" s="157">
        <f>VLOOKUP(D3477,'SOAT LIQ'!$A$87:$C$3416,3,FALSE)</f>
        <v>7</v>
      </c>
      <c r="F3477" t="s">
        <v>21632</v>
      </c>
    </row>
    <row r="3478" spans="1:6" x14ac:dyDescent="0.25">
      <c r="A3478" t="s">
        <v>5936</v>
      </c>
      <c r="B3478" s="100" t="s">
        <v>7674</v>
      </c>
      <c r="C3478" s="99" t="s">
        <v>7675</v>
      </c>
      <c r="D3478" s="124">
        <v>6105</v>
      </c>
      <c r="E3478" s="157">
        <f>VLOOKUP(D3478,'SOAT LIQ'!$A$87:$C$3416,3,FALSE)</f>
        <v>9</v>
      </c>
      <c r="F3478" t="s">
        <v>21632</v>
      </c>
    </row>
    <row r="3479" spans="1:6" x14ac:dyDescent="0.25">
      <c r="A3479" t="s">
        <v>4339</v>
      </c>
      <c r="B3479" s="100" t="s">
        <v>7674</v>
      </c>
      <c r="C3479" s="99" t="s">
        <v>7675</v>
      </c>
      <c r="D3479" s="124">
        <v>6105</v>
      </c>
      <c r="E3479" s="157">
        <f>VLOOKUP(D3479,'SOAT LIQ'!$A$87:$C$3416,3,FALSE)</f>
        <v>9</v>
      </c>
      <c r="F3479" t="s">
        <v>21632</v>
      </c>
    </row>
    <row r="3480" spans="1:6" x14ac:dyDescent="0.25">
      <c r="A3480" t="s">
        <v>5936</v>
      </c>
      <c r="B3480" s="100" t="s">
        <v>7676</v>
      </c>
      <c r="C3480" s="99" t="s">
        <v>7675</v>
      </c>
      <c r="D3480" s="124">
        <v>6105</v>
      </c>
      <c r="E3480" s="157">
        <f>VLOOKUP(D3480,'SOAT LIQ'!$A$87:$C$3416,3,FALSE)</f>
        <v>9</v>
      </c>
      <c r="F3480" t="s">
        <v>21632</v>
      </c>
    </row>
    <row r="3481" spans="1:6" x14ac:dyDescent="0.25">
      <c r="A3481" t="s">
        <v>4339</v>
      </c>
      <c r="B3481" s="100" t="s">
        <v>7677</v>
      </c>
      <c r="C3481" s="99" t="s">
        <v>7678</v>
      </c>
      <c r="D3481" s="124">
        <v>13610</v>
      </c>
      <c r="E3481" s="157">
        <f>VLOOKUP(D3481,'SOAT LIQ'!$A$87:$C$3416,3,FALSE)</f>
        <v>5</v>
      </c>
      <c r="F3481" t="s">
        <v>21632</v>
      </c>
    </row>
    <row r="3482" spans="1:6" x14ac:dyDescent="0.25">
      <c r="A3482" t="s">
        <v>5936</v>
      </c>
      <c r="B3482" s="100" t="s">
        <v>7677</v>
      </c>
      <c r="C3482" s="99" t="s">
        <v>7678</v>
      </c>
      <c r="D3482" s="124">
        <v>13610</v>
      </c>
      <c r="E3482" s="157">
        <f>VLOOKUP(D3482,'SOAT LIQ'!$A$87:$C$3416,3,FALSE)</f>
        <v>5</v>
      </c>
      <c r="F3482" t="s">
        <v>21632</v>
      </c>
    </row>
    <row r="3483" spans="1:6" x14ac:dyDescent="0.25">
      <c r="A3483" t="s">
        <v>4339</v>
      </c>
      <c r="B3483" s="100" t="s">
        <v>7679</v>
      </c>
      <c r="C3483" s="99" t="s">
        <v>7678</v>
      </c>
      <c r="D3483" s="124">
        <v>6110</v>
      </c>
      <c r="E3483" s="157">
        <f>VLOOKUP(D3483,'SOAT LIQ'!$A$87:$C$3416,3,FALSE)</f>
        <v>12</v>
      </c>
      <c r="F3483" t="s">
        <v>21632</v>
      </c>
    </row>
    <row r="3484" spans="1:6" x14ac:dyDescent="0.25">
      <c r="A3484" t="s">
        <v>5936</v>
      </c>
      <c r="B3484" s="100" t="s">
        <v>7679</v>
      </c>
      <c r="C3484" s="99" t="s">
        <v>7678</v>
      </c>
      <c r="D3484" s="124">
        <v>6110</v>
      </c>
      <c r="E3484" s="157">
        <f>VLOOKUP(D3484,'SOAT LIQ'!$A$87:$C$3416,3,FALSE)</f>
        <v>12</v>
      </c>
      <c r="F3484" t="s">
        <v>21632</v>
      </c>
    </row>
    <row r="3485" spans="1:6" x14ac:dyDescent="0.25">
      <c r="A3485" t="s">
        <v>5750</v>
      </c>
      <c r="B3485" s="100" t="s">
        <v>7679</v>
      </c>
      <c r="C3485" s="99" t="s">
        <v>7678</v>
      </c>
      <c r="D3485" s="124">
        <v>6110</v>
      </c>
      <c r="E3485" s="157">
        <f>VLOOKUP(D3485,'SOAT LIQ'!$A$87:$C$3416,3,FALSE)</f>
        <v>12</v>
      </c>
      <c r="F3485" t="s">
        <v>21632</v>
      </c>
    </row>
    <row r="3486" spans="1:6" x14ac:dyDescent="0.25">
      <c r="A3486" t="s">
        <v>4339</v>
      </c>
      <c r="B3486" s="100" t="s">
        <v>7680</v>
      </c>
      <c r="C3486" s="99" t="s">
        <v>7678</v>
      </c>
      <c r="D3486" s="124">
        <v>6110</v>
      </c>
      <c r="E3486" s="157">
        <f>VLOOKUP(D3486,'SOAT LIQ'!$A$87:$C$3416,3,FALSE)</f>
        <v>12</v>
      </c>
      <c r="F3486" t="s">
        <v>21632</v>
      </c>
    </row>
    <row r="3487" spans="1:6" x14ac:dyDescent="0.25">
      <c r="A3487" t="s">
        <v>5936</v>
      </c>
      <c r="B3487" s="100" t="s">
        <v>7680</v>
      </c>
      <c r="C3487" s="99" t="s">
        <v>7678</v>
      </c>
      <c r="D3487" s="124">
        <v>6110</v>
      </c>
      <c r="E3487" s="157">
        <f>VLOOKUP(D3487,'SOAT LIQ'!$A$87:$C$3416,3,FALSE)</f>
        <v>12</v>
      </c>
      <c r="F3487" t="s">
        <v>21632</v>
      </c>
    </row>
    <row r="3488" spans="1:6" x14ac:dyDescent="0.25">
      <c r="A3488" t="s">
        <v>5750</v>
      </c>
      <c r="B3488" s="100" t="s">
        <v>7681</v>
      </c>
      <c r="C3488" s="99" t="s">
        <v>7682</v>
      </c>
      <c r="D3488" s="124">
        <v>6105</v>
      </c>
      <c r="E3488" s="157">
        <f>VLOOKUP(D3488,'SOAT LIQ'!$A$87:$C$3416,3,FALSE)</f>
        <v>9</v>
      </c>
      <c r="F3488" t="s">
        <v>21632</v>
      </c>
    </row>
    <row r="3489" spans="1:6" x14ac:dyDescent="0.25">
      <c r="A3489" t="s">
        <v>4339</v>
      </c>
      <c r="B3489" s="100" t="s">
        <v>7681</v>
      </c>
      <c r="C3489" s="99" t="s">
        <v>7682</v>
      </c>
      <c r="D3489" s="124">
        <v>6105</v>
      </c>
      <c r="E3489" s="157">
        <f>VLOOKUP(D3489,'SOAT LIQ'!$A$87:$C$3416,3,FALSE)</f>
        <v>9</v>
      </c>
      <c r="F3489" t="s">
        <v>21632</v>
      </c>
    </row>
    <row r="3490" spans="1:6" x14ac:dyDescent="0.25">
      <c r="A3490" t="s">
        <v>5936</v>
      </c>
      <c r="B3490" s="100" t="s">
        <v>7681</v>
      </c>
      <c r="C3490" s="99" t="s">
        <v>7682</v>
      </c>
      <c r="D3490" s="124">
        <v>6105</v>
      </c>
      <c r="E3490" s="157">
        <f>VLOOKUP(D3490,'SOAT LIQ'!$A$87:$C$3416,3,FALSE)</f>
        <v>9</v>
      </c>
      <c r="F3490" t="s">
        <v>21632</v>
      </c>
    </row>
    <row r="3491" spans="1:6" x14ac:dyDescent="0.25">
      <c r="A3491" t="s">
        <v>6183</v>
      </c>
      <c r="B3491" s="100" t="s">
        <v>7681</v>
      </c>
      <c r="C3491" s="99" t="s">
        <v>7682</v>
      </c>
      <c r="D3491" s="124">
        <v>6105</v>
      </c>
      <c r="E3491" s="157">
        <f>VLOOKUP(D3491,'SOAT LIQ'!$A$87:$C$3416,3,FALSE)</f>
        <v>9</v>
      </c>
      <c r="F3491" t="s">
        <v>21632</v>
      </c>
    </row>
    <row r="3492" spans="1:6" x14ac:dyDescent="0.25">
      <c r="A3492" t="s">
        <v>4339</v>
      </c>
      <c r="B3492" s="100" t="s">
        <v>7683</v>
      </c>
      <c r="C3492" s="99" t="s">
        <v>7684</v>
      </c>
      <c r="D3492" s="124">
        <v>6103</v>
      </c>
      <c r="E3492" s="157">
        <f>VLOOKUP(D3492,'SOAT LIQ'!$A$87:$C$3416,3,FALSE)</f>
        <v>6</v>
      </c>
      <c r="F3492" t="s">
        <v>21632</v>
      </c>
    </row>
    <row r="3493" spans="1:6" x14ac:dyDescent="0.25">
      <c r="A3493" t="s">
        <v>5936</v>
      </c>
      <c r="B3493" s="100" t="s">
        <v>7683</v>
      </c>
      <c r="C3493" s="99" t="s">
        <v>7684</v>
      </c>
      <c r="D3493" s="124">
        <v>6103</v>
      </c>
      <c r="E3493" s="157">
        <f>VLOOKUP(D3493,'SOAT LIQ'!$A$87:$C$3416,3,FALSE)</f>
        <v>6</v>
      </c>
      <c r="F3493" t="s">
        <v>21632</v>
      </c>
    </row>
    <row r="3494" spans="1:6" x14ac:dyDescent="0.25">
      <c r="A3494" t="s">
        <v>4339</v>
      </c>
      <c r="B3494" s="100" t="s">
        <v>7685</v>
      </c>
      <c r="C3494" s="99" t="s">
        <v>7686</v>
      </c>
      <c r="D3494" s="124">
        <v>6107</v>
      </c>
      <c r="E3494" s="157">
        <f>VLOOKUP(D3494,'SOAT LIQ'!$A$87:$C$3416,3,FALSE)</f>
        <v>13</v>
      </c>
      <c r="F3494" t="s">
        <v>21632</v>
      </c>
    </row>
    <row r="3495" spans="1:6" x14ac:dyDescent="0.25">
      <c r="A3495" t="s">
        <v>5936</v>
      </c>
      <c r="B3495" s="100" t="s">
        <v>7685</v>
      </c>
      <c r="C3495" s="99" t="s">
        <v>7686</v>
      </c>
      <c r="D3495" s="124">
        <v>6107</v>
      </c>
      <c r="E3495" s="157">
        <f>VLOOKUP(D3495,'SOAT LIQ'!$A$87:$C$3416,3,FALSE)</f>
        <v>13</v>
      </c>
      <c r="F3495" t="s">
        <v>21632</v>
      </c>
    </row>
    <row r="3496" spans="1:6" x14ac:dyDescent="0.25">
      <c r="A3496" t="s">
        <v>4339</v>
      </c>
      <c r="B3496" s="100" t="s">
        <v>7687</v>
      </c>
      <c r="C3496" s="99" t="s">
        <v>7688</v>
      </c>
      <c r="D3496" s="124">
        <v>6107</v>
      </c>
      <c r="E3496" s="157">
        <f>VLOOKUP(D3496,'SOAT LIQ'!$A$87:$C$3416,3,FALSE)</f>
        <v>13</v>
      </c>
      <c r="F3496" t="s">
        <v>21632</v>
      </c>
    </row>
    <row r="3497" spans="1:6" x14ac:dyDescent="0.25">
      <c r="A3497" t="s">
        <v>5936</v>
      </c>
      <c r="B3497" s="100" t="s">
        <v>7687</v>
      </c>
      <c r="C3497" s="99" t="s">
        <v>7688</v>
      </c>
      <c r="D3497" s="124">
        <v>6107</v>
      </c>
      <c r="E3497" s="157">
        <f>VLOOKUP(D3497,'SOAT LIQ'!$A$87:$C$3416,3,FALSE)</f>
        <v>13</v>
      </c>
      <c r="F3497" t="s">
        <v>21632</v>
      </c>
    </row>
    <row r="3498" spans="1:6" x14ac:dyDescent="0.25">
      <c r="A3498" t="s">
        <v>4339</v>
      </c>
      <c r="B3498" s="100" t="s">
        <v>7689</v>
      </c>
      <c r="C3498" s="99" t="s">
        <v>7688</v>
      </c>
      <c r="D3498" s="124">
        <v>6107</v>
      </c>
      <c r="E3498" s="157">
        <f>VLOOKUP(D3498,'SOAT LIQ'!$A$87:$C$3416,3,FALSE)</f>
        <v>13</v>
      </c>
      <c r="F3498" t="s">
        <v>21632</v>
      </c>
    </row>
    <row r="3499" spans="1:6" x14ac:dyDescent="0.25">
      <c r="A3499" t="s">
        <v>5936</v>
      </c>
      <c r="B3499" s="100" t="s">
        <v>7689</v>
      </c>
      <c r="C3499" s="99" t="s">
        <v>7688</v>
      </c>
      <c r="D3499" s="124">
        <v>6107</v>
      </c>
      <c r="E3499" s="157">
        <f>VLOOKUP(D3499,'SOAT LIQ'!$A$87:$C$3416,3,FALSE)</f>
        <v>13</v>
      </c>
      <c r="F3499" t="s">
        <v>21632</v>
      </c>
    </row>
    <row r="3500" spans="1:6" x14ac:dyDescent="0.25">
      <c r="A3500" t="s">
        <v>5936</v>
      </c>
      <c r="B3500" s="100" t="s">
        <v>7690</v>
      </c>
      <c r="C3500" s="99" t="s">
        <v>7691</v>
      </c>
      <c r="D3500" s="124">
        <v>6107</v>
      </c>
      <c r="E3500" s="157">
        <f>VLOOKUP(D3500,'SOAT LIQ'!$A$87:$C$3416,3,FALSE)</f>
        <v>13</v>
      </c>
      <c r="F3500" t="s">
        <v>21632</v>
      </c>
    </row>
    <row r="3501" spans="1:6" x14ac:dyDescent="0.25">
      <c r="A3501" t="s">
        <v>5750</v>
      </c>
      <c r="B3501" s="100" t="s">
        <v>7692</v>
      </c>
      <c r="C3501" s="99" t="s">
        <v>7693</v>
      </c>
      <c r="D3501" s="124">
        <v>6107</v>
      </c>
      <c r="E3501" s="157">
        <f>VLOOKUP(D3501,'SOAT LIQ'!$A$87:$C$3416,3,FALSE)</f>
        <v>13</v>
      </c>
      <c r="F3501" t="s">
        <v>21632</v>
      </c>
    </row>
    <row r="3502" spans="1:6" x14ac:dyDescent="0.25">
      <c r="A3502" t="s">
        <v>5936</v>
      </c>
      <c r="B3502" s="100" t="s">
        <v>7692</v>
      </c>
      <c r="C3502" s="99" t="s">
        <v>7693</v>
      </c>
      <c r="D3502" s="124">
        <v>6107</v>
      </c>
      <c r="E3502" s="157">
        <f>VLOOKUP(D3502,'SOAT LIQ'!$A$87:$C$3416,3,FALSE)</f>
        <v>13</v>
      </c>
      <c r="F3502" t="s">
        <v>21632</v>
      </c>
    </row>
    <row r="3503" spans="1:6" x14ac:dyDescent="0.25">
      <c r="A3503" t="s">
        <v>5750</v>
      </c>
      <c r="B3503" s="100" t="s">
        <v>7694</v>
      </c>
      <c r="C3503" s="99" t="s">
        <v>7695</v>
      </c>
      <c r="D3503" s="124">
        <v>6107</v>
      </c>
      <c r="E3503" s="157">
        <f>VLOOKUP(D3503,'SOAT LIQ'!$A$87:$C$3416,3,FALSE)</f>
        <v>13</v>
      </c>
      <c r="F3503" t="s">
        <v>21632</v>
      </c>
    </row>
    <row r="3504" spans="1:6" x14ac:dyDescent="0.25">
      <c r="A3504" t="s">
        <v>5936</v>
      </c>
      <c r="B3504" s="100" t="s">
        <v>7694</v>
      </c>
      <c r="C3504" s="99" t="s">
        <v>7695</v>
      </c>
      <c r="D3504" s="124">
        <v>6107</v>
      </c>
      <c r="E3504" s="157">
        <f>VLOOKUP(D3504,'SOAT LIQ'!$A$87:$C$3416,3,FALSE)</f>
        <v>13</v>
      </c>
      <c r="F3504" t="s">
        <v>21632</v>
      </c>
    </row>
    <row r="3505" spans="1:6" x14ac:dyDescent="0.25">
      <c r="A3505" t="s">
        <v>5750</v>
      </c>
      <c r="B3505" s="100" t="s">
        <v>7696</v>
      </c>
      <c r="C3505" s="99" t="s">
        <v>7695</v>
      </c>
      <c r="D3505" s="124">
        <v>6107</v>
      </c>
      <c r="E3505" s="157">
        <f>VLOOKUP(D3505,'SOAT LIQ'!$A$87:$C$3416,3,FALSE)</f>
        <v>13</v>
      </c>
      <c r="F3505" t="s">
        <v>21632</v>
      </c>
    </row>
    <row r="3506" spans="1:6" x14ac:dyDescent="0.25">
      <c r="A3506" t="s">
        <v>5936</v>
      </c>
      <c r="B3506" s="100" t="s">
        <v>7696</v>
      </c>
      <c r="C3506" s="99" t="s">
        <v>7695</v>
      </c>
      <c r="D3506" s="124">
        <v>6107</v>
      </c>
      <c r="E3506" s="157">
        <f>VLOOKUP(D3506,'SOAT LIQ'!$A$87:$C$3416,3,FALSE)</f>
        <v>13</v>
      </c>
      <c r="F3506" t="s">
        <v>21632</v>
      </c>
    </row>
    <row r="3507" spans="1:6" x14ac:dyDescent="0.25">
      <c r="A3507" t="s">
        <v>5750</v>
      </c>
      <c r="B3507" s="100" t="s">
        <v>7697</v>
      </c>
      <c r="C3507" s="99" t="s">
        <v>7698</v>
      </c>
      <c r="D3507" s="124">
        <v>6107</v>
      </c>
      <c r="E3507" s="157">
        <f>VLOOKUP(D3507,'SOAT LIQ'!$A$87:$C$3416,3,FALSE)</f>
        <v>13</v>
      </c>
      <c r="F3507" t="s">
        <v>21632</v>
      </c>
    </row>
    <row r="3508" spans="1:6" x14ac:dyDescent="0.25">
      <c r="A3508" t="s">
        <v>5936</v>
      </c>
      <c r="B3508" s="100" t="s">
        <v>7697</v>
      </c>
      <c r="C3508" s="99" t="s">
        <v>7698</v>
      </c>
      <c r="D3508" s="124">
        <v>6107</v>
      </c>
      <c r="E3508" s="157">
        <f>VLOOKUP(D3508,'SOAT LIQ'!$A$87:$C$3416,3,FALSE)</f>
        <v>13</v>
      </c>
      <c r="F3508" t="s">
        <v>21632</v>
      </c>
    </row>
    <row r="3509" spans="1:6" x14ac:dyDescent="0.25">
      <c r="A3509" t="s">
        <v>5750</v>
      </c>
      <c r="B3509" s="100" t="s">
        <v>7699</v>
      </c>
      <c r="C3509" s="99" t="s">
        <v>7686</v>
      </c>
      <c r="D3509" s="124">
        <v>6107</v>
      </c>
      <c r="E3509" s="157">
        <f>VLOOKUP(D3509,'SOAT LIQ'!$A$87:$C$3416,3,FALSE)</f>
        <v>13</v>
      </c>
      <c r="F3509" t="s">
        <v>21632</v>
      </c>
    </row>
    <row r="3510" spans="1:6" x14ac:dyDescent="0.25">
      <c r="A3510" t="s">
        <v>5936</v>
      </c>
      <c r="B3510" s="100" t="s">
        <v>7699</v>
      </c>
      <c r="C3510" s="99" t="s">
        <v>7686</v>
      </c>
      <c r="D3510" s="124">
        <v>6107</v>
      </c>
      <c r="E3510" s="157">
        <f>VLOOKUP(D3510,'SOAT LIQ'!$A$87:$C$3416,3,FALSE)</f>
        <v>13</v>
      </c>
      <c r="F3510" t="s">
        <v>21632</v>
      </c>
    </row>
    <row r="3511" spans="1:6" x14ac:dyDescent="0.25">
      <c r="A3511" t="s">
        <v>5750</v>
      </c>
      <c r="B3511" s="100" t="s">
        <v>7700</v>
      </c>
      <c r="C3511" s="100"/>
      <c r="D3511" s="124"/>
      <c r="E3511" s="157" t="e">
        <f>VLOOKUP(D3511,'SOAT LIQ'!$A$87:$C$3416,3,FALSE)</f>
        <v>#N/A</v>
      </c>
      <c r="F3511" t="s">
        <v>21632</v>
      </c>
    </row>
    <row r="3512" spans="1:6" x14ac:dyDescent="0.25">
      <c r="A3512" t="s">
        <v>5936</v>
      </c>
      <c r="B3512" s="100" t="s">
        <v>7700</v>
      </c>
      <c r="C3512" s="100"/>
      <c r="D3512" s="124"/>
      <c r="E3512" s="157" t="e">
        <f>VLOOKUP(D3512,'SOAT LIQ'!$A$87:$C$3416,3,FALSE)</f>
        <v>#N/A</v>
      </c>
      <c r="F3512" t="s">
        <v>21632</v>
      </c>
    </row>
    <row r="3513" spans="1:6" x14ac:dyDescent="0.25">
      <c r="A3513" t="s">
        <v>5936</v>
      </c>
      <c r="B3513" s="100" t="s">
        <v>7701</v>
      </c>
      <c r="C3513" s="99" t="s">
        <v>7702</v>
      </c>
      <c r="D3513" s="124">
        <v>18107</v>
      </c>
      <c r="E3513" s="157">
        <f>VLOOKUP(D3513,'SOAT LIQ'!$A$87:$C$3416,3,FALSE)</f>
        <v>8</v>
      </c>
      <c r="F3513" t="s">
        <v>21632</v>
      </c>
    </row>
    <row r="3514" spans="1:6" x14ac:dyDescent="0.25">
      <c r="A3514" t="s">
        <v>4339</v>
      </c>
      <c r="B3514" s="100" t="s">
        <v>7704</v>
      </c>
      <c r="C3514" s="99" t="s">
        <v>7703</v>
      </c>
      <c r="D3514" s="124">
        <v>6110</v>
      </c>
      <c r="E3514" s="157">
        <f>VLOOKUP(D3514,'SOAT LIQ'!$A$87:$C$3416,3,FALSE)</f>
        <v>12</v>
      </c>
      <c r="F3514" t="s">
        <v>21632</v>
      </c>
    </row>
    <row r="3515" spans="1:6" x14ac:dyDescent="0.25">
      <c r="A3515" t="s">
        <v>5936</v>
      </c>
      <c r="B3515" s="100" t="s">
        <v>7704</v>
      </c>
      <c r="C3515" s="99" t="s">
        <v>7703</v>
      </c>
      <c r="D3515" s="124">
        <v>6110</v>
      </c>
      <c r="E3515" s="157">
        <f>VLOOKUP(D3515,'SOAT LIQ'!$A$87:$C$3416,3,FALSE)</f>
        <v>12</v>
      </c>
      <c r="F3515" t="s">
        <v>21632</v>
      </c>
    </row>
    <row r="3516" spans="1:6" x14ac:dyDescent="0.25">
      <c r="A3516" t="s">
        <v>5750</v>
      </c>
      <c r="B3516" s="100" t="s">
        <v>7704</v>
      </c>
      <c r="C3516" s="99" t="s">
        <v>7703</v>
      </c>
      <c r="D3516" s="124">
        <v>6110</v>
      </c>
      <c r="E3516" s="157">
        <f>VLOOKUP(D3516,'SOAT LIQ'!$A$87:$C$3416,3,FALSE)</f>
        <v>12</v>
      </c>
      <c r="F3516" t="s">
        <v>21632</v>
      </c>
    </row>
    <row r="3517" spans="1:6" x14ac:dyDescent="0.25">
      <c r="A3517" t="s">
        <v>5936</v>
      </c>
      <c r="B3517" s="100" t="s">
        <v>7705</v>
      </c>
      <c r="C3517" s="99" t="s">
        <v>7706</v>
      </c>
      <c r="D3517" s="124">
        <v>6110</v>
      </c>
      <c r="E3517" s="157">
        <f>VLOOKUP(D3517,'SOAT LIQ'!$A$87:$C$3416,3,FALSE)</f>
        <v>12</v>
      </c>
      <c r="F3517" t="s">
        <v>21632</v>
      </c>
    </row>
    <row r="3518" spans="1:6" x14ac:dyDescent="0.25">
      <c r="A3518" t="s">
        <v>4339</v>
      </c>
      <c r="B3518" s="100" t="s">
        <v>7705</v>
      </c>
      <c r="C3518" s="99" t="s">
        <v>7706</v>
      </c>
      <c r="D3518" s="124">
        <v>6110</v>
      </c>
      <c r="E3518" s="157">
        <f>VLOOKUP(D3518,'SOAT LIQ'!$A$87:$C$3416,3,FALSE)</f>
        <v>12</v>
      </c>
      <c r="F3518" t="s">
        <v>21632</v>
      </c>
    </row>
    <row r="3519" spans="1:6" x14ac:dyDescent="0.25">
      <c r="A3519" t="s">
        <v>4339</v>
      </c>
      <c r="B3519" s="100" t="s">
        <v>7707</v>
      </c>
      <c r="C3519" s="99" t="s">
        <v>7708</v>
      </c>
      <c r="D3519" s="124">
        <v>6110</v>
      </c>
      <c r="E3519" s="157">
        <f>VLOOKUP(D3519,'SOAT LIQ'!$A$87:$C$3416,3,FALSE)</f>
        <v>12</v>
      </c>
      <c r="F3519" t="s">
        <v>21632</v>
      </c>
    </row>
    <row r="3520" spans="1:6" x14ac:dyDescent="0.25">
      <c r="A3520" t="s">
        <v>5936</v>
      </c>
      <c r="B3520" s="100" t="s">
        <v>7707</v>
      </c>
      <c r="C3520" s="99" t="s">
        <v>7708</v>
      </c>
      <c r="D3520" s="124">
        <v>6110</v>
      </c>
      <c r="E3520" s="157">
        <f>VLOOKUP(D3520,'SOAT LIQ'!$A$87:$C$3416,3,FALSE)</f>
        <v>12</v>
      </c>
      <c r="F3520" t="s">
        <v>21632</v>
      </c>
    </row>
    <row r="3521" spans="1:6" x14ac:dyDescent="0.25">
      <c r="A3521" t="s">
        <v>5750</v>
      </c>
      <c r="B3521" s="100" t="s">
        <v>7707</v>
      </c>
      <c r="C3521" s="99" t="s">
        <v>7708</v>
      </c>
      <c r="D3521" s="124">
        <v>6110</v>
      </c>
      <c r="E3521" s="157">
        <f>VLOOKUP(D3521,'SOAT LIQ'!$A$87:$C$3416,3,FALSE)</f>
        <v>12</v>
      </c>
      <c r="F3521" t="s">
        <v>21632</v>
      </c>
    </row>
    <row r="3522" spans="1:6" x14ac:dyDescent="0.25">
      <c r="A3522" t="s">
        <v>4339</v>
      </c>
      <c r="B3522" s="100" t="s">
        <v>7709</v>
      </c>
      <c r="C3522" s="99" t="s">
        <v>7710</v>
      </c>
      <c r="D3522" s="124">
        <v>6110</v>
      </c>
      <c r="E3522" s="157">
        <f>VLOOKUP(D3522,'SOAT LIQ'!$A$87:$C$3416,3,FALSE)</f>
        <v>12</v>
      </c>
      <c r="F3522" t="s">
        <v>21632</v>
      </c>
    </row>
    <row r="3523" spans="1:6" x14ac:dyDescent="0.25">
      <c r="A3523" t="s">
        <v>5936</v>
      </c>
      <c r="B3523" s="100" t="s">
        <v>7709</v>
      </c>
      <c r="C3523" s="99" t="s">
        <v>7710</v>
      </c>
      <c r="D3523" s="124">
        <v>6110</v>
      </c>
      <c r="E3523" s="157">
        <f>VLOOKUP(D3523,'SOAT LIQ'!$A$87:$C$3416,3,FALSE)</f>
        <v>12</v>
      </c>
      <c r="F3523" t="s">
        <v>21632</v>
      </c>
    </row>
    <row r="3524" spans="1:6" x14ac:dyDescent="0.25">
      <c r="A3524" t="s">
        <v>5750</v>
      </c>
      <c r="B3524" s="100" t="s">
        <v>7709</v>
      </c>
      <c r="C3524" s="99" t="s">
        <v>7710</v>
      </c>
      <c r="D3524" s="124">
        <v>6110</v>
      </c>
      <c r="E3524" s="157">
        <f>VLOOKUP(D3524,'SOAT LIQ'!$A$87:$C$3416,3,FALSE)</f>
        <v>12</v>
      </c>
      <c r="F3524" t="s">
        <v>21632</v>
      </c>
    </row>
    <row r="3525" spans="1:6" x14ac:dyDescent="0.25">
      <c r="A3525" t="s">
        <v>4339</v>
      </c>
      <c r="B3525" s="100" t="s">
        <v>7711</v>
      </c>
      <c r="C3525" s="99" t="s">
        <v>7703</v>
      </c>
      <c r="D3525" s="124">
        <v>6110</v>
      </c>
      <c r="E3525" s="157">
        <f>VLOOKUP(D3525,'SOAT LIQ'!$A$87:$C$3416,3,FALSE)</f>
        <v>12</v>
      </c>
      <c r="F3525" t="s">
        <v>21632</v>
      </c>
    </row>
    <row r="3526" spans="1:6" x14ac:dyDescent="0.25">
      <c r="A3526" t="s">
        <v>5936</v>
      </c>
      <c r="B3526" s="100" t="s">
        <v>7711</v>
      </c>
      <c r="C3526" s="99" t="s">
        <v>7703</v>
      </c>
      <c r="D3526" s="124">
        <v>6110</v>
      </c>
      <c r="E3526" s="157">
        <f>VLOOKUP(D3526,'SOAT LIQ'!$A$87:$C$3416,3,FALSE)</f>
        <v>12</v>
      </c>
      <c r="F3526" t="s">
        <v>21632</v>
      </c>
    </row>
    <row r="3527" spans="1:6" x14ac:dyDescent="0.25">
      <c r="A3527" t="s">
        <v>5750</v>
      </c>
      <c r="B3527" s="100" t="s">
        <v>7711</v>
      </c>
      <c r="C3527" s="99" t="s">
        <v>7703</v>
      </c>
      <c r="D3527" s="124">
        <v>6110</v>
      </c>
      <c r="E3527" s="157">
        <f>VLOOKUP(D3527,'SOAT LIQ'!$A$87:$C$3416,3,FALSE)</f>
        <v>12</v>
      </c>
      <c r="F3527" t="s">
        <v>21632</v>
      </c>
    </row>
    <row r="3528" spans="1:6" x14ac:dyDescent="0.25">
      <c r="A3528" t="s">
        <v>5936</v>
      </c>
      <c r="B3528" s="100" t="s">
        <v>7712</v>
      </c>
      <c r="C3528" s="99" t="s">
        <v>7713</v>
      </c>
      <c r="D3528" s="124">
        <v>17402</v>
      </c>
      <c r="E3528" s="157">
        <f>VLOOKUP(D3528,'SOAT LIQ'!$A$87:$C$3416,3,FALSE)</f>
        <v>9</v>
      </c>
      <c r="F3528" t="s">
        <v>21632</v>
      </c>
    </row>
    <row r="3529" spans="1:6" x14ac:dyDescent="0.25">
      <c r="A3529" t="s">
        <v>4339</v>
      </c>
      <c r="B3529" s="100" t="s">
        <v>7712</v>
      </c>
      <c r="C3529" s="99" t="s">
        <v>7713</v>
      </c>
      <c r="D3529" s="124">
        <v>17402</v>
      </c>
      <c r="E3529" s="157">
        <f>VLOOKUP(D3529,'SOAT LIQ'!$A$87:$C$3416,3,FALSE)</f>
        <v>9</v>
      </c>
      <c r="F3529" t="s">
        <v>21632</v>
      </c>
    </row>
    <row r="3530" spans="1:6" x14ac:dyDescent="0.25">
      <c r="A3530" t="s">
        <v>5509</v>
      </c>
      <c r="B3530" s="100" t="s">
        <v>7712</v>
      </c>
      <c r="C3530" s="99" t="s">
        <v>7713</v>
      </c>
      <c r="D3530" s="124">
        <v>17402</v>
      </c>
      <c r="E3530" s="157">
        <f>VLOOKUP(D3530,'SOAT LIQ'!$A$87:$C$3416,3,FALSE)</f>
        <v>9</v>
      </c>
      <c r="F3530" t="s">
        <v>21632</v>
      </c>
    </row>
    <row r="3531" spans="1:6" x14ac:dyDescent="0.25">
      <c r="A3531" t="s">
        <v>6034</v>
      </c>
      <c r="B3531" s="100" t="s">
        <v>7712</v>
      </c>
      <c r="C3531" s="99" t="s">
        <v>7713</v>
      </c>
      <c r="D3531" s="124">
        <v>17402</v>
      </c>
      <c r="E3531" s="157">
        <f>VLOOKUP(D3531,'SOAT LIQ'!$A$87:$C$3416,3,FALSE)</f>
        <v>9</v>
      </c>
      <c r="F3531" t="s">
        <v>21632</v>
      </c>
    </row>
    <row r="3532" spans="1:6" x14ac:dyDescent="0.25">
      <c r="A3532" t="s">
        <v>5936</v>
      </c>
      <c r="B3532" s="100" t="s">
        <v>7714</v>
      </c>
      <c r="C3532" s="99" t="s">
        <v>7715</v>
      </c>
      <c r="D3532" s="124">
        <v>17402</v>
      </c>
      <c r="E3532" s="157">
        <f>VLOOKUP(D3532,'SOAT LIQ'!$A$87:$C$3416,3,FALSE)</f>
        <v>9</v>
      </c>
      <c r="F3532" t="s">
        <v>21632</v>
      </c>
    </row>
    <row r="3533" spans="1:6" x14ac:dyDescent="0.25">
      <c r="A3533" t="s">
        <v>5936</v>
      </c>
      <c r="B3533" s="100" t="s">
        <v>7716</v>
      </c>
      <c r="C3533" s="99" t="s">
        <v>7702</v>
      </c>
      <c r="D3533" s="124">
        <v>17402</v>
      </c>
      <c r="E3533" s="157">
        <f>VLOOKUP(D3533,'SOAT LIQ'!$A$87:$C$3416,3,FALSE)</f>
        <v>9</v>
      </c>
      <c r="F3533" t="s">
        <v>21632</v>
      </c>
    </row>
    <row r="3534" spans="1:6" x14ac:dyDescent="0.25">
      <c r="A3534" t="s">
        <v>5936</v>
      </c>
      <c r="B3534" s="100" t="s">
        <v>7717</v>
      </c>
      <c r="C3534" s="99" t="s">
        <v>7718</v>
      </c>
      <c r="D3534" s="124">
        <v>17402</v>
      </c>
      <c r="E3534" s="157">
        <f>VLOOKUP(D3534,'SOAT LIQ'!$A$87:$C$3416,3,FALSE)</f>
        <v>9</v>
      </c>
      <c r="F3534" t="s">
        <v>21632</v>
      </c>
    </row>
    <row r="3535" spans="1:6" x14ac:dyDescent="0.25">
      <c r="A3535" t="s">
        <v>5936</v>
      </c>
      <c r="B3535" s="100" t="s">
        <v>7719</v>
      </c>
      <c r="C3535" s="99" t="s">
        <v>7645</v>
      </c>
      <c r="D3535" s="124">
        <v>17402</v>
      </c>
      <c r="E3535" s="157">
        <f>VLOOKUP(D3535,'SOAT LIQ'!$A$87:$C$3416,3,FALSE)</f>
        <v>9</v>
      </c>
      <c r="F3535" t="s">
        <v>21632</v>
      </c>
    </row>
    <row r="3536" spans="1:6" x14ac:dyDescent="0.25">
      <c r="A3536" t="s">
        <v>4339</v>
      </c>
      <c r="B3536" s="100" t="s">
        <v>7719</v>
      </c>
      <c r="C3536" s="99" t="s">
        <v>7645</v>
      </c>
      <c r="D3536" s="124">
        <v>17402</v>
      </c>
      <c r="E3536" s="157">
        <f>VLOOKUP(D3536,'SOAT LIQ'!$A$87:$C$3416,3,FALSE)</f>
        <v>9</v>
      </c>
      <c r="F3536" t="s">
        <v>21632</v>
      </c>
    </row>
    <row r="3537" spans="1:6" x14ac:dyDescent="0.25">
      <c r="A3537" t="s">
        <v>5750</v>
      </c>
      <c r="B3537" s="100" t="s">
        <v>7720</v>
      </c>
      <c r="C3537" s="99" t="s">
        <v>7708</v>
      </c>
      <c r="D3537" s="124">
        <v>6110</v>
      </c>
      <c r="E3537" s="157">
        <f>VLOOKUP(D3537,'SOAT LIQ'!$A$87:$C$3416,3,FALSE)</f>
        <v>12</v>
      </c>
      <c r="F3537" t="s">
        <v>21632</v>
      </c>
    </row>
    <row r="3538" spans="1:6" x14ac:dyDescent="0.25">
      <c r="A3538" t="s">
        <v>4339</v>
      </c>
      <c r="B3538" s="100" t="s">
        <v>7720</v>
      </c>
      <c r="C3538" s="99" t="s">
        <v>7708</v>
      </c>
      <c r="D3538" s="124">
        <v>6110</v>
      </c>
      <c r="E3538" s="157">
        <f>VLOOKUP(D3538,'SOAT LIQ'!$A$87:$C$3416,3,FALSE)</f>
        <v>12</v>
      </c>
      <c r="F3538" t="s">
        <v>21632</v>
      </c>
    </row>
    <row r="3539" spans="1:6" x14ac:dyDescent="0.25">
      <c r="A3539" t="s">
        <v>5936</v>
      </c>
      <c r="B3539" s="100" t="s">
        <v>7720</v>
      </c>
      <c r="C3539" s="99" t="s">
        <v>7708</v>
      </c>
      <c r="D3539" s="124">
        <v>6110</v>
      </c>
      <c r="E3539" s="157">
        <f>VLOOKUP(D3539,'SOAT LIQ'!$A$87:$C$3416,3,FALSE)</f>
        <v>12</v>
      </c>
      <c r="F3539" t="s">
        <v>21632</v>
      </c>
    </row>
    <row r="3540" spans="1:6" x14ac:dyDescent="0.25">
      <c r="A3540" t="s">
        <v>5750</v>
      </c>
      <c r="B3540" s="100" t="s">
        <v>7721</v>
      </c>
      <c r="C3540" s="99" t="s">
        <v>7708</v>
      </c>
      <c r="D3540" s="124">
        <v>6110</v>
      </c>
      <c r="E3540" s="157">
        <f>VLOOKUP(D3540,'SOAT LIQ'!$A$87:$C$3416,3,FALSE)</f>
        <v>12</v>
      </c>
      <c r="F3540" t="s">
        <v>21632</v>
      </c>
    </row>
    <row r="3541" spans="1:6" x14ac:dyDescent="0.25">
      <c r="A3541" t="s">
        <v>4339</v>
      </c>
      <c r="B3541" s="100" t="s">
        <v>7721</v>
      </c>
      <c r="C3541" s="99" t="s">
        <v>7708</v>
      </c>
      <c r="D3541" s="124">
        <v>6110</v>
      </c>
      <c r="E3541" s="157">
        <f>VLOOKUP(D3541,'SOAT LIQ'!$A$87:$C$3416,3,FALSE)</f>
        <v>12</v>
      </c>
      <c r="F3541" t="s">
        <v>21632</v>
      </c>
    </row>
    <row r="3542" spans="1:6" x14ac:dyDescent="0.25">
      <c r="A3542" t="s">
        <v>5936</v>
      </c>
      <c r="B3542" s="100" t="s">
        <v>7721</v>
      </c>
      <c r="C3542" s="99" t="s">
        <v>7708</v>
      </c>
      <c r="D3542" s="124">
        <v>6110</v>
      </c>
      <c r="E3542" s="157">
        <f>VLOOKUP(D3542,'SOAT LIQ'!$A$87:$C$3416,3,FALSE)</f>
        <v>12</v>
      </c>
      <c r="F3542" t="s">
        <v>21632</v>
      </c>
    </row>
    <row r="3543" spans="1:6" x14ac:dyDescent="0.25">
      <c r="A3543" t="s">
        <v>5750</v>
      </c>
      <c r="B3543" s="100" t="s">
        <v>7722</v>
      </c>
      <c r="C3543" s="99" t="s">
        <v>7723</v>
      </c>
      <c r="D3543" s="124">
        <v>6110</v>
      </c>
      <c r="E3543" s="157">
        <f>VLOOKUP(D3543,'SOAT LIQ'!$A$87:$C$3416,3,FALSE)</f>
        <v>12</v>
      </c>
      <c r="F3543" t="s">
        <v>21632</v>
      </c>
    </row>
    <row r="3544" spans="1:6" x14ac:dyDescent="0.25">
      <c r="A3544" t="s">
        <v>5936</v>
      </c>
      <c r="B3544" s="100" t="s">
        <v>7722</v>
      </c>
      <c r="C3544" s="99" t="s">
        <v>7723</v>
      </c>
      <c r="D3544" s="124">
        <v>6110</v>
      </c>
      <c r="E3544" s="157">
        <f>VLOOKUP(D3544,'SOAT LIQ'!$A$87:$C$3416,3,FALSE)</f>
        <v>12</v>
      </c>
      <c r="F3544" t="s">
        <v>21632</v>
      </c>
    </row>
    <row r="3545" spans="1:6" x14ac:dyDescent="0.25">
      <c r="A3545" t="s">
        <v>5922</v>
      </c>
      <c r="B3545" s="100" t="s">
        <v>7724</v>
      </c>
      <c r="C3545" s="99" t="s">
        <v>7725</v>
      </c>
      <c r="D3545" s="124">
        <v>6110</v>
      </c>
      <c r="E3545" s="157">
        <f>VLOOKUP(D3545,'SOAT LIQ'!$A$87:$C$3416,3,FALSE)</f>
        <v>12</v>
      </c>
      <c r="F3545" t="s">
        <v>21632</v>
      </c>
    </row>
    <row r="3546" spans="1:6" x14ac:dyDescent="0.25">
      <c r="A3546" t="s">
        <v>4339</v>
      </c>
      <c r="B3546" s="100" t="s">
        <v>7724</v>
      </c>
      <c r="C3546" s="99" t="s">
        <v>7725</v>
      </c>
      <c r="D3546" s="124">
        <v>6110</v>
      </c>
      <c r="E3546" s="157">
        <f>VLOOKUP(D3546,'SOAT LIQ'!$A$87:$C$3416,3,FALSE)</f>
        <v>12</v>
      </c>
      <c r="F3546" t="s">
        <v>21632</v>
      </c>
    </row>
    <row r="3547" spans="1:6" x14ac:dyDescent="0.25">
      <c r="A3547" t="s">
        <v>5936</v>
      </c>
      <c r="B3547" s="100" t="s">
        <v>7724</v>
      </c>
      <c r="C3547" s="99" t="s">
        <v>7725</v>
      </c>
      <c r="D3547" s="124">
        <v>6110</v>
      </c>
      <c r="E3547" s="157">
        <f>VLOOKUP(D3547,'SOAT LIQ'!$A$87:$C$3416,3,FALSE)</f>
        <v>12</v>
      </c>
      <c r="F3547" t="s">
        <v>21632</v>
      </c>
    </row>
    <row r="3548" spans="1:6" x14ac:dyDescent="0.25">
      <c r="A3548" t="s">
        <v>5923</v>
      </c>
      <c r="B3548" s="100" t="s">
        <v>7724</v>
      </c>
      <c r="C3548" s="99" t="s">
        <v>7725</v>
      </c>
      <c r="D3548" s="124">
        <v>6110</v>
      </c>
      <c r="E3548" s="157">
        <f>VLOOKUP(D3548,'SOAT LIQ'!$A$87:$C$3416,3,FALSE)</f>
        <v>12</v>
      </c>
      <c r="F3548" t="s">
        <v>21632</v>
      </c>
    </row>
    <row r="3549" spans="1:6" x14ac:dyDescent="0.25">
      <c r="A3549" t="s">
        <v>5922</v>
      </c>
      <c r="B3549" s="100" t="s">
        <v>7726</v>
      </c>
      <c r="C3549" s="99" t="s">
        <v>7706</v>
      </c>
      <c r="D3549" s="124">
        <v>6110</v>
      </c>
      <c r="E3549" s="157">
        <f>VLOOKUP(D3549,'SOAT LIQ'!$A$87:$C$3416,3,FALSE)</f>
        <v>12</v>
      </c>
      <c r="F3549" t="s">
        <v>21632</v>
      </c>
    </row>
    <row r="3550" spans="1:6" x14ac:dyDescent="0.25">
      <c r="A3550" t="s">
        <v>5936</v>
      </c>
      <c r="B3550" s="100" t="s">
        <v>7726</v>
      </c>
      <c r="C3550" s="99" t="s">
        <v>7706</v>
      </c>
      <c r="D3550" s="124">
        <v>6110</v>
      </c>
      <c r="E3550" s="157">
        <f>VLOOKUP(D3550,'SOAT LIQ'!$A$87:$C$3416,3,FALSE)</f>
        <v>12</v>
      </c>
      <c r="F3550" t="s">
        <v>21632</v>
      </c>
    </row>
    <row r="3551" spans="1:6" x14ac:dyDescent="0.25">
      <c r="A3551" t="s">
        <v>5923</v>
      </c>
      <c r="B3551" s="100" t="s">
        <v>7726</v>
      </c>
      <c r="C3551" s="99" t="s">
        <v>7706</v>
      </c>
      <c r="D3551" s="124">
        <v>6110</v>
      </c>
      <c r="E3551" s="157">
        <f>VLOOKUP(D3551,'SOAT LIQ'!$A$87:$C$3416,3,FALSE)</f>
        <v>12</v>
      </c>
      <c r="F3551" t="s">
        <v>21632</v>
      </c>
    </row>
    <row r="3552" spans="1:6" x14ac:dyDescent="0.25">
      <c r="A3552" t="s">
        <v>5922</v>
      </c>
      <c r="B3552" s="100" t="s">
        <v>7727</v>
      </c>
      <c r="C3552" s="99" t="s">
        <v>7710</v>
      </c>
      <c r="D3552" s="124">
        <v>6110</v>
      </c>
      <c r="E3552" s="157">
        <f>VLOOKUP(D3552,'SOAT LIQ'!$A$87:$C$3416,3,FALSE)</f>
        <v>12</v>
      </c>
      <c r="F3552" t="s">
        <v>21632</v>
      </c>
    </row>
    <row r="3553" spans="1:6" x14ac:dyDescent="0.25">
      <c r="A3553" t="s">
        <v>5936</v>
      </c>
      <c r="B3553" s="100" t="s">
        <v>7727</v>
      </c>
      <c r="C3553" s="99" t="s">
        <v>7710</v>
      </c>
      <c r="D3553" s="124">
        <v>6110</v>
      </c>
      <c r="E3553" s="157">
        <f>VLOOKUP(D3553,'SOAT LIQ'!$A$87:$C$3416,3,FALSE)</f>
        <v>12</v>
      </c>
      <c r="F3553" t="s">
        <v>21632</v>
      </c>
    </row>
    <row r="3554" spans="1:6" x14ac:dyDescent="0.25">
      <c r="A3554" t="s">
        <v>5923</v>
      </c>
      <c r="B3554" s="100" t="s">
        <v>7727</v>
      </c>
      <c r="C3554" s="99" t="s">
        <v>7710</v>
      </c>
      <c r="D3554" s="124">
        <v>6110</v>
      </c>
      <c r="E3554" s="157">
        <f>VLOOKUP(D3554,'SOAT LIQ'!$A$87:$C$3416,3,FALSE)</f>
        <v>12</v>
      </c>
      <c r="F3554" t="s">
        <v>21632</v>
      </c>
    </row>
    <row r="3555" spans="1:6" x14ac:dyDescent="0.25">
      <c r="A3555" t="s">
        <v>5936</v>
      </c>
      <c r="B3555" s="100" t="s">
        <v>4914</v>
      </c>
      <c r="C3555" s="99" t="s">
        <v>7728</v>
      </c>
      <c r="D3555" s="124">
        <v>6110</v>
      </c>
      <c r="E3555" s="157">
        <f>VLOOKUP(D3555,'SOAT LIQ'!$A$87:$C$3416,3,FALSE)</f>
        <v>12</v>
      </c>
      <c r="F3555" t="s">
        <v>21632</v>
      </c>
    </row>
    <row r="3556" spans="1:6" x14ac:dyDescent="0.25">
      <c r="A3556" t="s">
        <v>4339</v>
      </c>
      <c r="B3556" s="100" t="s">
        <v>4914</v>
      </c>
      <c r="C3556" s="99" t="s">
        <v>7728</v>
      </c>
      <c r="D3556" s="124">
        <v>6110</v>
      </c>
      <c r="E3556" s="157">
        <f>VLOOKUP(D3556,'SOAT LIQ'!$A$87:$C$3416,3,FALSE)</f>
        <v>12</v>
      </c>
      <c r="F3556" t="s">
        <v>21632</v>
      </c>
    </row>
    <row r="3557" spans="1:6" x14ac:dyDescent="0.25">
      <c r="A3557" t="s">
        <v>4339</v>
      </c>
      <c r="B3557" s="100" t="s">
        <v>7729</v>
      </c>
      <c r="C3557" s="99" t="s">
        <v>7730</v>
      </c>
      <c r="D3557" s="124">
        <v>6110</v>
      </c>
      <c r="E3557" s="157">
        <f>VLOOKUP(D3557,'SOAT LIQ'!$A$87:$C$3416,3,FALSE)</f>
        <v>12</v>
      </c>
      <c r="F3557" t="s">
        <v>21632</v>
      </c>
    </row>
    <row r="3558" spans="1:6" x14ac:dyDescent="0.25">
      <c r="A3558" t="s">
        <v>5936</v>
      </c>
      <c r="B3558" s="100" t="s">
        <v>7729</v>
      </c>
      <c r="C3558" s="99" t="s">
        <v>7730</v>
      </c>
      <c r="D3558" s="124">
        <v>6110</v>
      </c>
      <c r="E3558" s="157">
        <f>VLOOKUP(D3558,'SOAT LIQ'!$A$87:$C$3416,3,FALSE)</f>
        <v>12</v>
      </c>
      <c r="F3558" t="s">
        <v>21632</v>
      </c>
    </row>
    <row r="3559" spans="1:6" x14ac:dyDescent="0.25">
      <c r="A3559" t="s">
        <v>4339</v>
      </c>
      <c r="B3559" s="100" t="s">
        <v>7731</v>
      </c>
      <c r="C3559" s="99" t="s">
        <v>7718</v>
      </c>
      <c r="D3559" s="124">
        <v>18107</v>
      </c>
      <c r="E3559" s="157">
        <f>VLOOKUP(D3559,'SOAT LIQ'!$A$87:$C$3416,3,FALSE)</f>
        <v>8</v>
      </c>
      <c r="F3559" t="s">
        <v>21632</v>
      </c>
    </row>
    <row r="3560" spans="1:6" x14ac:dyDescent="0.25">
      <c r="A3560" t="s">
        <v>5936</v>
      </c>
      <c r="B3560" s="100" t="s">
        <v>7731</v>
      </c>
      <c r="C3560" s="99" t="s">
        <v>7718</v>
      </c>
      <c r="D3560" s="124">
        <v>18107</v>
      </c>
      <c r="E3560" s="157">
        <f>VLOOKUP(D3560,'SOAT LIQ'!$A$87:$C$3416,3,FALSE)</f>
        <v>8</v>
      </c>
      <c r="F3560" t="s">
        <v>21632</v>
      </c>
    </row>
    <row r="3561" spans="1:6" x14ac:dyDescent="0.25">
      <c r="A3561" t="s">
        <v>5750</v>
      </c>
      <c r="B3561" s="100" t="s">
        <v>7732</v>
      </c>
      <c r="C3561" s="99" t="s">
        <v>7733</v>
      </c>
      <c r="D3561" s="124">
        <v>24122</v>
      </c>
      <c r="E3561" s="157" t="e">
        <f>VLOOKUP(D3561,'SOAT LIQ'!$A$87:$C$3416,3,FALSE)</f>
        <v>#N/A</v>
      </c>
      <c r="F3561" t="s">
        <v>21632</v>
      </c>
    </row>
    <row r="3562" spans="1:6" x14ac:dyDescent="0.25">
      <c r="A3562" t="s">
        <v>4339</v>
      </c>
      <c r="B3562" s="100" t="s">
        <v>7732</v>
      </c>
      <c r="C3562" s="99" t="s">
        <v>7733</v>
      </c>
      <c r="D3562" s="124">
        <v>24122</v>
      </c>
      <c r="E3562" s="157" t="e">
        <f>VLOOKUP(D3562,'SOAT LIQ'!$A$87:$C$3416,3,FALSE)</f>
        <v>#N/A</v>
      </c>
      <c r="F3562" t="s">
        <v>21632</v>
      </c>
    </row>
    <row r="3563" spans="1:6" x14ac:dyDescent="0.25">
      <c r="A3563" t="s">
        <v>5936</v>
      </c>
      <c r="B3563" s="100" t="s">
        <v>7732</v>
      </c>
      <c r="C3563" s="99" t="s">
        <v>7733</v>
      </c>
      <c r="D3563" s="124">
        <v>24122</v>
      </c>
      <c r="E3563" s="157" t="e">
        <f>VLOOKUP(D3563,'SOAT LIQ'!$A$87:$C$3416,3,FALSE)</f>
        <v>#N/A</v>
      </c>
      <c r="F3563" t="s">
        <v>21632</v>
      </c>
    </row>
    <row r="3564" spans="1:6" x14ac:dyDescent="0.25">
      <c r="A3564" t="s">
        <v>5577</v>
      </c>
      <c r="B3564" s="100" t="s">
        <v>7732</v>
      </c>
      <c r="C3564" s="99" t="s">
        <v>7733</v>
      </c>
      <c r="D3564" s="124">
        <v>24122</v>
      </c>
      <c r="E3564" s="157" t="e">
        <f>VLOOKUP(D3564,'SOAT LIQ'!$A$87:$C$3416,3,FALSE)</f>
        <v>#N/A</v>
      </c>
    </row>
    <row r="3565" spans="1:6" x14ac:dyDescent="0.25">
      <c r="A3565" t="s">
        <v>5578</v>
      </c>
      <c r="B3565" s="100" t="s">
        <v>7732</v>
      </c>
      <c r="C3565" s="99" t="s">
        <v>7733</v>
      </c>
      <c r="D3565" s="124">
        <v>24122</v>
      </c>
      <c r="E3565" s="157" t="e">
        <f>VLOOKUP(D3565,'SOAT LIQ'!$A$87:$C$3416,3,FALSE)</f>
        <v>#N/A</v>
      </c>
    </row>
    <row r="3566" spans="1:6" x14ac:dyDescent="0.25">
      <c r="A3566" t="s">
        <v>5579</v>
      </c>
      <c r="B3566" s="100" t="s">
        <v>7732</v>
      </c>
      <c r="C3566" s="99" t="s">
        <v>7733</v>
      </c>
      <c r="D3566" s="124">
        <v>24122</v>
      </c>
      <c r="E3566" s="157" t="e">
        <f>VLOOKUP(D3566,'SOAT LIQ'!$A$87:$C$3416,3,FALSE)</f>
        <v>#N/A</v>
      </c>
    </row>
    <row r="3567" spans="1:6" x14ac:dyDescent="0.25">
      <c r="A3567" t="s">
        <v>5750</v>
      </c>
      <c r="B3567" s="100" t="s">
        <v>4913</v>
      </c>
      <c r="C3567" s="99" t="s">
        <v>7734</v>
      </c>
      <c r="D3567" s="124">
        <v>6102</v>
      </c>
      <c r="E3567" s="157">
        <f>VLOOKUP(D3567,'SOAT LIQ'!$A$87:$C$3416,3,FALSE)</f>
        <v>4</v>
      </c>
      <c r="F3567" t="s">
        <v>21632</v>
      </c>
    </row>
    <row r="3568" spans="1:6" x14ac:dyDescent="0.25">
      <c r="A3568" t="s">
        <v>4339</v>
      </c>
      <c r="B3568" s="100" t="s">
        <v>4913</v>
      </c>
      <c r="C3568" s="99" t="s">
        <v>7734</v>
      </c>
      <c r="D3568" s="124">
        <v>6102</v>
      </c>
      <c r="E3568" s="157">
        <f>VLOOKUP(D3568,'SOAT LIQ'!$A$87:$C$3416,3,FALSE)</f>
        <v>4</v>
      </c>
      <c r="F3568" t="s">
        <v>21632</v>
      </c>
    </row>
    <row r="3569" spans="1:6" x14ac:dyDescent="0.25">
      <c r="A3569" t="s">
        <v>5936</v>
      </c>
      <c r="B3569" s="100" t="s">
        <v>4913</v>
      </c>
      <c r="C3569" s="99" t="s">
        <v>7734</v>
      </c>
      <c r="D3569" s="124">
        <v>6102</v>
      </c>
      <c r="E3569" s="157">
        <f>VLOOKUP(D3569,'SOAT LIQ'!$A$87:$C$3416,3,FALSE)</f>
        <v>4</v>
      </c>
      <c r="F3569" t="s">
        <v>21632</v>
      </c>
    </row>
    <row r="3570" spans="1:6" x14ac:dyDescent="0.25">
      <c r="A3570" t="s">
        <v>5577</v>
      </c>
      <c r="B3570" s="100" t="s">
        <v>4913</v>
      </c>
      <c r="C3570" s="99" t="s">
        <v>7734</v>
      </c>
      <c r="D3570" s="124">
        <v>6102</v>
      </c>
      <c r="E3570" s="157">
        <f>VLOOKUP(D3570,'SOAT LIQ'!$A$87:$C$3416,3,FALSE)</f>
        <v>4</v>
      </c>
      <c r="F3570" t="s">
        <v>21632</v>
      </c>
    </row>
    <row r="3571" spans="1:6" x14ac:dyDescent="0.25">
      <c r="A3571" t="s">
        <v>5578</v>
      </c>
      <c r="B3571" s="100" t="s">
        <v>4913</v>
      </c>
      <c r="C3571" s="99" t="s">
        <v>7734</v>
      </c>
      <c r="D3571" s="124">
        <v>6102</v>
      </c>
      <c r="E3571" s="157">
        <f>VLOOKUP(D3571,'SOAT LIQ'!$A$87:$C$3416,3,FALSE)</f>
        <v>4</v>
      </c>
      <c r="F3571" t="s">
        <v>21632</v>
      </c>
    </row>
    <row r="3572" spans="1:6" x14ac:dyDescent="0.25">
      <c r="A3572" t="s">
        <v>5579</v>
      </c>
      <c r="B3572" s="100" t="s">
        <v>4913</v>
      </c>
      <c r="C3572" s="99" t="s">
        <v>7734</v>
      </c>
      <c r="D3572" s="124">
        <v>6102</v>
      </c>
      <c r="E3572" s="157">
        <f>VLOOKUP(D3572,'SOAT LIQ'!$A$87:$C$3416,3,FALSE)</f>
        <v>4</v>
      </c>
      <c r="F3572" t="s">
        <v>21632</v>
      </c>
    </row>
    <row r="3573" spans="1:6" x14ac:dyDescent="0.25">
      <c r="A3573" t="s">
        <v>4339</v>
      </c>
      <c r="B3573" s="100" t="s">
        <v>7735</v>
      </c>
      <c r="C3573" s="99" t="s">
        <v>7736</v>
      </c>
      <c r="D3573" s="124">
        <v>6120</v>
      </c>
      <c r="E3573" s="157">
        <f>VLOOKUP(D3573,'SOAT LIQ'!$A$87:$C$3416,3,FALSE)</f>
        <v>20</v>
      </c>
      <c r="F3573" t="s">
        <v>21632</v>
      </c>
    </row>
    <row r="3574" spans="1:6" x14ac:dyDescent="0.25">
      <c r="A3574" t="s">
        <v>5936</v>
      </c>
      <c r="B3574" s="100" t="s">
        <v>7735</v>
      </c>
      <c r="C3574" s="99" t="s">
        <v>7736</v>
      </c>
      <c r="D3574" s="124">
        <v>6120</v>
      </c>
      <c r="E3574" s="157">
        <f>VLOOKUP(D3574,'SOAT LIQ'!$A$87:$C$3416,3,FALSE)</f>
        <v>20</v>
      </c>
      <c r="F3574" t="s">
        <v>21632</v>
      </c>
    </row>
    <row r="3575" spans="1:6" x14ac:dyDescent="0.25">
      <c r="A3575" t="s">
        <v>5750</v>
      </c>
      <c r="B3575" s="100" t="s">
        <v>7735</v>
      </c>
      <c r="C3575" s="99" t="s">
        <v>7736</v>
      </c>
      <c r="D3575" s="124">
        <v>6120</v>
      </c>
      <c r="E3575" s="157">
        <f>VLOOKUP(D3575,'SOAT LIQ'!$A$87:$C$3416,3,FALSE)</f>
        <v>20</v>
      </c>
      <c r="F3575" t="s">
        <v>21632</v>
      </c>
    </row>
    <row r="3576" spans="1:6" x14ac:dyDescent="0.25">
      <c r="A3576" t="s">
        <v>4339</v>
      </c>
      <c r="B3576" s="100" t="s">
        <v>7737</v>
      </c>
      <c r="C3576" s="99" t="s">
        <v>7736</v>
      </c>
      <c r="D3576" s="124">
        <v>6120</v>
      </c>
      <c r="E3576" s="157">
        <f>VLOOKUP(D3576,'SOAT LIQ'!$A$87:$C$3416,3,FALSE)</f>
        <v>20</v>
      </c>
      <c r="F3576" t="s">
        <v>21632</v>
      </c>
    </row>
    <row r="3577" spans="1:6" x14ac:dyDescent="0.25">
      <c r="A3577" t="s">
        <v>5936</v>
      </c>
      <c r="B3577" s="100" t="s">
        <v>7737</v>
      </c>
      <c r="C3577" s="99" t="s">
        <v>7736</v>
      </c>
      <c r="D3577" s="124">
        <v>6120</v>
      </c>
      <c r="E3577" s="157">
        <f>VLOOKUP(D3577,'SOAT LIQ'!$A$87:$C$3416,3,FALSE)</f>
        <v>20</v>
      </c>
      <c r="F3577" t="s">
        <v>21632</v>
      </c>
    </row>
    <row r="3578" spans="1:6" x14ac:dyDescent="0.25">
      <c r="A3578" t="s">
        <v>5750</v>
      </c>
      <c r="B3578" s="100" t="s">
        <v>7737</v>
      </c>
      <c r="C3578" s="99" t="s">
        <v>7736</v>
      </c>
      <c r="D3578" s="124">
        <v>6120</v>
      </c>
      <c r="E3578" s="157">
        <f>VLOOKUP(D3578,'SOAT LIQ'!$A$87:$C$3416,3,FALSE)</f>
        <v>20</v>
      </c>
      <c r="F3578" t="s">
        <v>21632</v>
      </c>
    </row>
    <row r="3579" spans="1:6" x14ac:dyDescent="0.25">
      <c r="A3579" t="s">
        <v>5750</v>
      </c>
      <c r="B3579" s="100" t="s">
        <v>7738</v>
      </c>
      <c r="C3579" s="99" t="s">
        <v>7739</v>
      </c>
      <c r="D3579" s="124">
        <v>6102</v>
      </c>
      <c r="E3579" s="157">
        <f>VLOOKUP(D3579,'SOAT LIQ'!$A$87:$C$3416,3,FALSE)</f>
        <v>4</v>
      </c>
      <c r="F3579" t="s">
        <v>21632</v>
      </c>
    </row>
    <row r="3580" spans="1:6" x14ac:dyDescent="0.25">
      <c r="A3580" t="s">
        <v>5936</v>
      </c>
      <c r="B3580" s="100" t="s">
        <v>7738</v>
      </c>
      <c r="C3580" s="99" t="s">
        <v>7739</v>
      </c>
      <c r="D3580" s="124">
        <v>6102</v>
      </c>
      <c r="E3580" s="157">
        <f>VLOOKUP(D3580,'SOAT LIQ'!$A$87:$C$3416,3,FALSE)</f>
        <v>4</v>
      </c>
      <c r="F3580" t="s">
        <v>21632</v>
      </c>
    </row>
    <row r="3581" spans="1:6" x14ac:dyDescent="0.25">
      <c r="A3581" t="s">
        <v>5750</v>
      </c>
      <c r="B3581" s="100" t="s">
        <v>7740</v>
      </c>
      <c r="C3581" s="99" t="s">
        <v>7739</v>
      </c>
      <c r="D3581" s="124">
        <v>6120</v>
      </c>
      <c r="E3581" s="157">
        <f>VLOOKUP(D3581,'SOAT LIQ'!$A$87:$C$3416,3,FALSE)</f>
        <v>20</v>
      </c>
      <c r="F3581" t="s">
        <v>21632</v>
      </c>
    </row>
    <row r="3582" spans="1:6" x14ac:dyDescent="0.25">
      <c r="A3582" t="s">
        <v>5936</v>
      </c>
      <c r="B3582" s="100" t="s">
        <v>7740</v>
      </c>
      <c r="C3582" s="99" t="s">
        <v>7739</v>
      </c>
      <c r="D3582" s="124">
        <v>6120</v>
      </c>
      <c r="E3582" s="157">
        <f>VLOOKUP(D3582,'SOAT LIQ'!$A$87:$C$3416,3,FALSE)</f>
        <v>20</v>
      </c>
      <c r="F3582" t="s">
        <v>21632</v>
      </c>
    </row>
    <row r="3583" spans="1:6" x14ac:dyDescent="0.25">
      <c r="A3583" t="s">
        <v>5750</v>
      </c>
      <c r="B3583" s="100" t="s">
        <v>7741</v>
      </c>
      <c r="C3583" s="99" t="s">
        <v>7739</v>
      </c>
      <c r="D3583" s="124">
        <v>6102</v>
      </c>
      <c r="E3583" s="157">
        <f>VLOOKUP(D3583,'SOAT LIQ'!$A$87:$C$3416,3,FALSE)</f>
        <v>4</v>
      </c>
      <c r="F3583" t="s">
        <v>21632</v>
      </c>
    </row>
    <row r="3584" spans="1:6" x14ac:dyDescent="0.25">
      <c r="A3584" t="s">
        <v>5936</v>
      </c>
      <c r="B3584" s="100" t="s">
        <v>7741</v>
      </c>
      <c r="C3584" s="99" t="s">
        <v>7739</v>
      </c>
      <c r="D3584" s="124">
        <v>6102</v>
      </c>
      <c r="E3584" s="157">
        <f>VLOOKUP(D3584,'SOAT LIQ'!$A$87:$C$3416,3,FALSE)</f>
        <v>4</v>
      </c>
      <c r="F3584" t="s">
        <v>21632</v>
      </c>
    </row>
    <row r="3585" spans="1:6" x14ac:dyDescent="0.25">
      <c r="A3585" t="s">
        <v>5750</v>
      </c>
      <c r="B3585" s="100" t="s">
        <v>7742</v>
      </c>
      <c r="C3585" s="99" t="s">
        <v>7739</v>
      </c>
      <c r="D3585" s="124">
        <v>6102</v>
      </c>
      <c r="E3585" s="157">
        <f>VLOOKUP(D3585,'SOAT LIQ'!$A$87:$C$3416,3,FALSE)</f>
        <v>4</v>
      </c>
      <c r="F3585" t="s">
        <v>21632</v>
      </c>
    </row>
    <row r="3586" spans="1:6" x14ac:dyDescent="0.25">
      <c r="A3586" t="s">
        <v>5936</v>
      </c>
      <c r="B3586" s="100" t="s">
        <v>7742</v>
      </c>
      <c r="C3586" s="99" t="s">
        <v>7739</v>
      </c>
      <c r="D3586" s="124">
        <v>6102</v>
      </c>
      <c r="E3586" s="157">
        <f>VLOOKUP(D3586,'SOAT LIQ'!$A$87:$C$3416,3,FALSE)</f>
        <v>4</v>
      </c>
      <c r="F3586" t="s">
        <v>21632</v>
      </c>
    </row>
    <row r="3587" spans="1:6" x14ac:dyDescent="0.25">
      <c r="A3587" t="s">
        <v>5750</v>
      </c>
      <c r="B3587" s="100" t="s">
        <v>7743</v>
      </c>
      <c r="C3587" s="100"/>
      <c r="D3587" s="124">
        <v>6120</v>
      </c>
      <c r="E3587" s="157">
        <f>VLOOKUP(D3587,'SOAT LIQ'!$A$87:$C$3416,3,FALSE)</f>
        <v>20</v>
      </c>
      <c r="F3587" t="s">
        <v>21632</v>
      </c>
    </row>
    <row r="3588" spans="1:6" x14ac:dyDescent="0.25">
      <c r="A3588" t="s">
        <v>5936</v>
      </c>
      <c r="B3588" s="100" t="s">
        <v>7743</v>
      </c>
      <c r="C3588" s="100"/>
      <c r="D3588" s="124">
        <v>6120</v>
      </c>
      <c r="E3588" s="157">
        <f>VLOOKUP(D3588,'SOAT LIQ'!$A$87:$C$3416,3,FALSE)</f>
        <v>20</v>
      </c>
      <c r="F3588" t="s">
        <v>21632</v>
      </c>
    </row>
    <row r="3589" spans="1:6" x14ac:dyDescent="0.25">
      <c r="A3589" t="s">
        <v>5750</v>
      </c>
      <c r="B3589" s="100" t="s">
        <v>7744</v>
      </c>
      <c r="C3589" s="99" t="s">
        <v>7745</v>
      </c>
      <c r="D3589" s="124">
        <v>6120</v>
      </c>
      <c r="E3589" s="157">
        <f>VLOOKUP(D3589,'SOAT LIQ'!$A$87:$C$3416,3,FALSE)</f>
        <v>20</v>
      </c>
      <c r="F3589" t="s">
        <v>21632</v>
      </c>
    </row>
    <row r="3590" spans="1:6" x14ac:dyDescent="0.25">
      <c r="A3590" t="s">
        <v>5936</v>
      </c>
      <c r="B3590" s="100" t="s">
        <v>7744</v>
      </c>
      <c r="C3590" s="99" t="s">
        <v>7745</v>
      </c>
      <c r="D3590" s="124">
        <v>6120</v>
      </c>
      <c r="E3590" s="157">
        <f>VLOOKUP(D3590,'SOAT LIQ'!$A$87:$C$3416,3,FALSE)</f>
        <v>20</v>
      </c>
      <c r="F3590" t="s">
        <v>21632</v>
      </c>
    </row>
    <row r="3591" spans="1:6" x14ac:dyDescent="0.25">
      <c r="A3591" t="s">
        <v>4339</v>
      </c>
      <c r="B3591" s="100" t="s">
        <v>7744</v>
      </c>
      <c r="C3591" s="99" t="s">
        <v>7745</v>
      </c>
      <c r="D3591" s="124">
        <v>6120</v>
      </c>
      <c r="E3591" s="157">
        <f>VLOOKUP(D3591,'SOAT LIQ'!$A$87:$C$3416,3,FALSE)</f>
        <v>20</v>
      </c>
      <c r="F3591" t="s">
        <v>21632</v>
      </c>
    </row>
    <row r="3592" spans="1:6" x14ac:dyDescent="0.25">
      <c r="A3592" t="s">
        <v>5750</v>
      </c>
      <c r="B3592" s="100" t="s">
        <v>7746</v>
      </c>
      <c r="C3592" s="99" t="s">
        <v>7745</v>
      </c>
      <c r="D3592" s="124">
        <v>6120</v>
      </c>
      <c r="E3592" s="157">
        <f>VLOOKUP(D3592,'SOAT LIQ'!$A$87:$C$3416,3,FALSE)</f>
        <v>20</v>
      </c>
      <c r="F3592" t="s">
        <v>21632</v>
      </c>
    </row>
    <row r="3593" spans="1:6" x14ac:dyDescent="0.25">
      <c r="A3593" t="s">
        <v>4339</v>
      </c>
      <c r="B3593" s="100" t="s">
        <v>7746</v>
      </c>
      <c r="C3593" s="99" t="s">
        <v>7745</v>
      </c>
      <c r="D3593" s="124">
        <v>6120</v>
      </c>
      <c r="E3593" s="157">
        <f>VLOOKUP(D3593,'SOAT LIQ'!$A$87:$C$3416,3,FALSE)</f>
        <v>20</v>
      </c>
      <c r="F3593" t="s">
        <v>21632</v>
      </c>
    </row>
    <row r="3594" spans="1:6" x14ac:dyDescent="0.25">
      <c r="A3594" t="s">
        <v>5936</v>
      </c>
      <c r="B3594" s="100" t="s">
        <v>7746</v>
      </c>
      <c r="C3594" s="99" t="s">
        <v>7745</v>
      </c>
      <c r="D3594" s="124">
        <v>6120</v>
      </c>
      <c r="E3594" s="157">
        <f>VLOOKUP(D3594,'SOAT LIQ'!$A$87:$C$3416,3,FALSE)</f>
        <v>20</v>
      </c>
      <c r="F3594" t="s">
        <v>21632</v>
      </c>
    </row>
    <row r="3595" spans="1:6" x14ac:dyDescent="0.25">
      <c r="A3595" t="s">
        <v>5936</v>
      </c>
      <c r="B3595" s="100" t="s">
        <v>7747</v>
      </c>
      <c r="C3595" s="99" t="s">
        <v>7748</v>
      </c>
      <c r="D3595" s="124">
        <v>17404</v>
      </c>
      <c r="E3595" s="157">
        <f>VLOOKUP(D3595,'SOAT LIQ'!$A$87:$C$3416,3,FALSE)</f>
        <v>4</v>
      </c>
      <c r="F3595" t="s">
        <v>21632</v>
      </c>
    </row>
    <row r="3596" spans="1:6" x14ac:dyDescent="0.25">
      <c r="A3596" t="s">
        <v>4339</v>
      </c>
      <c r="B3596" s="100" t="s">
        <v>7747</v>
      </c>
      <c r="C3596" s="99" t="s">
        <v>7748</v>
      </c>
      <c r="D3596" s="124">
        <v>17404</v>
      </c>
      <c r="E3596" s="157">
        <f>VLOOKUP(D3596,'SOAT LIQ'!$A$87:$C$3416,3,FALSE)</f>
        <v>4</v>
      </c>
      <c r="F3596" t="s">
        <v>21632</v>
      </c>
    </row>
    <row r="3597" spans="1:6" x14ac:dyDescent="0.25">
      <c r="A3597" t="s">
        <v>5509</v>
      </c>
      <c r="B3597" s="100" t="s">
        <v>7747</v>
      </c>
      <c r="C3597" s="99" t="s">
        <v>7748</v>
      </c>
      <c r="D3597" s="124">
        <v>17404</v>
      </c>
      <c r="E3597" s="157">
        <f>VLOOKUP(D3597,'SOAT LIQ'!$A$87:$C$3416,3,FALSE)</f>
        <v>4</v>
      </c>
      <c r="F3597" t="s">
        <v>21632</v>
      </c>
    </row>
    <row r="3598" spans="1:6" x14ac:dyDescent="0.25">
      <c r="A3598" t="s">
        <v>6034</v>
      </c>
      <c r="B3598" s="100" t="s">
        <v>7747</v>
      </c>
      <c r="C3598" s="99" t="s">
        <v>7748</v>
      </c>
      <c r="D3598" s="124">
        <v>17404</v>
      </c>
      <c r="E3598" s="157">
        <f>VLOOKUP(D3598,'SOAT LIQ'!$A$87:$C$3416,3,FALSE)</f>
        <v>4</v>
      </c>
      <c r="F3598" t="s">
        <v>21632</v>
      </c>
    </row>
    <row r="3599" spans="1:6" x14ac:dyDescent="0.25">
      <c r="A3599" t="s">
        <v>5936</v>
      </c>
      <c r="B3599" s="100" t="s">
        <v>7749</v>
      </c>
      <c r="C3599" s="99" t="s">
        <v>7750</v>
      </c>
      <c r="D3599" s="124">
        <v>17405</v>
      </c>
      <c r="E3599" s="157">
        <f>VLOOKUP(D3599,'SOAT LIQ'!$A$87:$C$3416,3,FALSE)</f>
        <v>7</v>
      </c>
      <c r="F3599" t="s">
        <v>21632</v>
      </c>
    </row>
    <row r="3600" spans="1:6" x14ac:dyDescent="0.25">
      <c r="A3600" t="s">
        <v>5750</v>
      </c>
      <c r="B3600" s="100" t="s">
        <v>7751</v>
      </c>
      <c r="C3600" s="99" t="s">
        <v>7752</v>
      </c>
      <c r="D3600" s="124">
        <v>17405</v>
      </c>
      <c r="E3600" s="157">
        <f>VLOOKUP(D3600,'SOAT LIQ'!$A$87:$C$3416,3,FALSE)</f>
        <v>7</v>
      </c>
      <c r="F3600" t="s">
        <v>21632</v>
      </c>
    </row>
    <row r="3601" spans="1:6" x14ac:dyDescent="0.25">
      <c r="A3601" t="s">
        <v>5936</v>
      </c>
      <c r="B3601" s="100" t="s">
        <v>7751</v>
      </c>
      <c r="C3601" s="99" t="s">
        <v>7752</v>
      </c>
      <c r="D3601" s="124">
        <v>17405</v>
      </c>
      <c r="E3601" s="157">
        <f>VLOOKUP(D3601,'SOAT LIQ'!$A$87:$C$3416,3,FALSE)</f>
        <v>7</v>
      </c>
      <c r="F3601" t="s">
        <v>21632</v>
      </c>
    </row>
    <row r="3602" spans="1:6" x14ac:dyDescent="0.25">
      <c r="A3602" t="s">
        <v>5750</v>
      </c>
      <c r="B3602" s="100" t="s">
        <v>7753</v>
      </c>
      <c r="C3602" s="99" t="s">
        <v>7725</v>
      </c>
      <c r="D3602" s="124">
        <v>6110</v>
      </c>
      <c r="E3602" s="157">
        <f>VLOOKUP(D3602,'SOAT LIQ'!$A$87:$C$3416,3,FALSE)</f>
        <v>12</v>
      </c>
      <c r="F3602" t="s">
        <v>21632</v>
      </c>
    </row>
    <row r="3603" spans="1:6" x14ac:dyDescent="0.25">
      <c r="A3603" t="s">
        <v>4339</v>
      </c>
      <c r="B3603" s="100" t="s">
        <v>7753</v>
      </c>
      <c r="C3603" s="99" t="s">
        <v>7725</v>
      </c>
      <c r="D3603" s="124">
        <v>6110</v>
      </c>
      <c r="E3603" s="157">
        <f>VLOOKUP(D3603,'SOAT LIQ'!$A$87:$C$3416,3,FALSE)</f>
        <v>12</v>
      </c>
      <c r="F3603" t="s">
        <v>21632</v>
      </c>
    </row>
    <row r="3604" spans="1:6" x14ac:dyDescent="0.25">
      <c r="A3604" t="s">
        <v>5936</v>
      </c>
      <c r="B3604" s="100" t="s">
        <v>7753</v>
      </c>
      <c r="C3604" s="99" t="s">
        <v>7725</v>
      </c>
      <c r="D3604" s="124">
        <v>6110</v>
      </c>
      <c r="E3604" s="157">
        <f>VLOOKUP(D3604,'SOAT LIQ'!$A$87:$C$3416,3,FALSE)</f>
        <v>12</v>
      </c>
      <c r="F3604" t="s">
        <v>21632</v>
      </c>
    </row>
    <row r="3605" spans="1:6" x14ac:dyDescent="0.25">
      <c r="A3605" t="s">
        <v>5750</v>
      </c>
      <c r="B3605" s="100" t="s">
        <v>7754</v>
      </c>
      <c r="C3605" s="99" t="s">
        <v>7725</v>
      </c>
      <c r="D3605" s="124">
        <v>6110</v>
      </c>
      <c r="E3605" s="157">
        <f>VLOOKUP(D3605,'SOAT LIQ'!$A$87:$C$3416,3,FALSE)</f>
        <v>12</v>
      </c>
      <c r="F3605" t="s">
        <v>21632</v>
      </c>
    </row>
    <row r="3606" spans="1:6" x14ac:dyDescent="0.25">
      <c r="A3606" t="s">
        <v>5936</v>
      </c>
      <c r="B3606" s="100" t="s">
        <v>7754</v>
      </c>
      <c r="C3606" s="99" t="s">
        <v>7725</v>
      </c>
      <c r="D3606" s="124">
        <v>6110</v>
      </c>
      <c r="E3606" s="157">
        <f>VLOOKUP(D3606,'SOAT LIQ'!$A$87:$C$3416,3,FALSE)</f>
        <v>12</v>
      </c>
      <c r="F3606" t="s">
        <v>21632</v>
      </c>
    </row>
    <row r="3607" spans="1:6" x14ac:dyDescent="0.25">
      <c r="A3607" t="s">
        <v>4339</v>
      </c>
      <c r="B3607" s="100" t="s">
        <v>7755</v>
      </c>
      <c r="C3607" s="100"/>
      <c r="D3607" s="124">
        <v>6120</v>
      </c>
      <c r="E3607" s="157">
        <f>VLOOKUP(D3607,'SOAT LIQ'!$A$87:$C$3416,3,FALSE)</f>
        <v>20</v>
      </c>
      <c r="F3607" t="s">
        <v>21632</v>
      </c>
    </row>
    <row r="3608" spans="1:6" x14ac:dyDescent="0.25">
      <c r="A3608" t="s">
        <v>5936</v>
      </c>
      <c r="B3608" s="100" t="s">
        <v>7755</v>
      </c>
      <c r="C3608" s="100"/>
      <c r="D3608" s="124">
        <v>6120</v>
      </c>
      <c r="E3608" s="157">
        <f>VLOOKUP(D3608,'SOAT LIQ'!$A$87:$C$3416,3,FALSE)</f>
        <v>20</v>
      </c>
      <c r="F3608" t="s">
        <v>21632</v>
      </c>
    </row>
    <row r="3609" spans="1:6" x14ac:dyDescent="0.25">
      <c r="A3609" t="s">
        <v>5750</v>
      </c>
      <c r="B3609" s="100" t="s">
        <v>7755</v>
      </c>
      <c r="C3609" s="100"/>
      <c r="D3609" s="124">
        <v>6120</v>
      </c>
      <c r="E3609" s="157">
        <f>VLOOKUP(D3609,'SOAT LIQ'!$A$87:$C$3416,3,FALSE)</f>
        <v>20</v>
      </c>
      <c r="F3609" t="s">
        <v>21632</v>
      </c>
    </row>
    <row r="3610" spans="1:6" x14ac:dyDescent="0.25">
      <c r="A3610" t="s">
        <v>4339</v>
      </c>
      <c r="B3610" s="100" t="s">
        <v>7756</v>
      </c>
      <c r="C3610" s="100"/>
      <c r="D3610" s="124"/>
      <c r="E3610" s="157" t="e">
        <f>VLOOKUP(D3610,'SOAT LIQ'!$A$87:$C$3416,3,FALSE)</f>
        <v>#N/A</v>
      </c>
      <c r="F3610" t="s">
        <v>21632</v>
      </c>
    </row>
    <row r="3611" spans="1:6" x14ac:dyDescent="0.25">
      <c r="A3611" t="s">
        <v>5936</v>
      </c>
      <c r="B3611" s="100" t="s">
        <v>7756</v>
      </c>
      <c r="C3611" s="100"/>
      <c r="D3611" s="124"/>
      <c r="E3611" s="157" t="e">
        <f>VLOOKUP(D3611,'SOAT LIQ'!$A$87:$C$3416,3,FALSE)</f>
        <v>#N/A</v>
      </c>
      <c r="F3611" t="s">
        <v>21632</v>
      </c>
    </row>
    <row r="3612" spans="1:6" x14ac:dyDescent="0.25">
      <c r="A3612" t="s">
        <v>5750</v>
      </c>
      <c r="B3612" s="100" t="s">
        <v>7756</v>
      </c>
      <c r="C3612" s="100"/>
      <c r="D3612" s="124"/>
      <c r="E3612" s="157" t="e">
        <f>VLOOKUP(D3612,'SOAT LIQ'!$A$87:$C$3416,3,FALSE)</f>
        <v>#N/A</v>
      </c>
      <c r="F3612" t="s">
        <v>21632</v>
      </c>
    </row>
    <row r="3613" spans="1:6" x14ac:dyDescent="0.25">
      <c r="A3613" t="s">
        <v>5750</v>
      </c>
      <c r="B3613" s="100" t="s">
        <v>7757</v>
      </c>
      <c r="C3613" s="99" t="s">
        <v>7670</v>
      </c>
      <c r="D3613" s="124">
        <v>6102</v>
      </c>
      <c r="E3613" s="157">
        <f>VLOOKUP(D3613,'SOAT LIQ'!$A$87:$C$3416,3,FALSE)</f>
        <v>4</v>
      </c>
      <c r="F3613" t="s">
        <v>21632</v>
      </c>
    </row>
    <row r="3614" spans="1:6" x14ac:dyDescent="0.25">
      <c r="A3614" t="s">
        <v>5936</v>
      </c>
      <c r="B3614" s="100" t="s">
        <v>7757</v>
      </c>
      <c r="C3614" s="99" t="s">
        <v>7670</v>
      </c>
      <c r="D3614" s="124">
        <v>6102</v>
      </c>
      <c r="E3614" s="157">
        <f>VLOOKUP(D3614,'SOAT LIQ'!$A$87:$C$3416,3,FALSE)</f>
        <v>4</v>
      </c>
      <c r="F3614" t="s">
        <v>21632</v>
      </c>
    </row>
    <row r="3615" spans="1:6" x14ac:dyDescent="0.25">
      <c r="A3615" t="s">
        <v>5750</v>
      </c>
      <c r="B3615" s="100" t="s">
        <v>7758</v>
      </c>
      <c r="C3615" s="99" t="s">
        <v>7759</v>
      </c>
      <c r="D3615" s="124">
        <v>17500</v>
      </c>
      <c r="E3615" s="157">
        <f>VLOOKUP(D3615,'SOAT LIQ'!$A$87:$C$3416,3,FALSE)</f>
        <v>9</v>
      </c>
      <c r="F3615" t="s">
        <v>21632</v>
      </c>
    </row>
    <row r="3616" spans="1:6" x14ac:dyDescent="0.25">
      <c r="A3616" t="s">
        <v>4339</v>
      </c>
      <c r="B3616" s="100" t="s">
        <v>7758</v>
      </c>
      <c r="C3616" s="99" t="s">
        <v>7759</v>
      </c>
      <c r="D3616" s="124">
        <v>17500</v>
      </c>
      <c r="E3616" s="157">
        <f>VLOOKUP(D3616,'SOAT LIQ'!$A$87:$C$3416,3,FALSE)</f>
        <v>9</v>
      </c>
      <c r="F3616" t="s">
        <v>21632</v>
      </c>
    </row>
    <row r="3617" spans="1:6" x14ac:dyDescent="0.25">
      <c r="A3617" t="s">
        <v>5936</v>
      </c>
      <c r="B3617" s="100" t="s">
        <v>7758</v>
      </c>
      <c r="C3617" s="99" t="s">
        <v>7759</v>
      </c>
      <c r="D3617" s="124">
        <v>17500</v>
      </c>
      <c r="E3617" s="157">
        <f>VLOOKUP(D3617,'SOAT LIQ'!$A$87:$C$3416,3,FALSE)</f>
        <v>9</v>
      </c>
      <c r="F3617" t="s">
        <v>21632</v>
      </c>
    </row>
    <row r="3618" spans="1:6" x14ac:dyDescent="0.25">
      <c r="A3618" t="s">
        <v>5750</v>
      </c>
      <c r="B3618" s="100" t="s">
        <v>7760</v>
      </c>
      <c r="C3618" s="99" t="s">
        <v>7759</v>
      </c>
      <c r="D3618" s="124">
        <v>17500</v>
      </c>
      <c r="E3618" s="157">
        <f>VLOOKUP(D3618,'SOAT LIQ'!$A$87:$C$3416,3,FALSE)</f>
        <v>9</v>
      </c>
      <c r="F3618" t="s">
        <v>21632</v>
      </c>
    </row>
    <row r="3619" spans="1:6" x14ac:dyDescent="0.25">
      <c r="A3619" t="s">
        <v>4339</v>
      </c>
      <c r="B3619" s="100" t="s">
        <v>7760</v>
      </c>
      <c r="C3619" s="99" t="s">
        <v>7759</v>
      </c>
      <c r="D3619" s="124">
        <v>17500</v>
      </c>
      <c r="E3619" s="157">
        <f>VLOOKUP(D3619,'SOAT LIQ'!$A$87:$C$3416,3,FALSE)</f>
        <v>9</v>
      </c>
      <c r="F3619" t="s">
        <v>21632</v>
      </c>
    </row>
    <row r="3620" spans="1:6" x14ac:dyDescent="0.25">
      <c r="A3620" t="s">
        <v>5936</v>
      </c>
      <c r="B3620" s="100" t="s">
        <v>7760</v>
      </c>
      <c r="C3620" s="99" t="s">
        <v>7759</v>
      </c>
      <c r="D3620" s="124">
        <v>17500</v>
      </c>
      <c r="E3620" s="157">
        <f>VLOOKUP(D3620,'SOAT LIQ'!$A$87:$C$3416,3,FALSE)</f>
        <v>9</v>
      </c>
      <c r="F3620" t="s">
        <v>21632</v>
      </c>
    </row>
    <row r="3621" spans="1:6" x14ac:dyDescent="0.25">
      <c r="A3621" t="s">
        <v>4339</v>
      </c>
      <c r="B3621" s="100" t="s">
        <v>7761</v>
      </c>
      <c r="C3621" s="99" t="s">
        <v>7762</v>
      </c>
      <c r="D3621" s="124">
        <v>6110</v>
      </c>
      <c r="E3621" s="157">
        <f>VLOOKUP(D3621,'SOAT LIQ'!$A$87:$C$3416,3,FALSE)</f>
        <v>12</v>
      </c>
      <c r="F3621" t="s">
        <v>21632</v>
      </c>
    </row>
    <row r="3622" spans="1:6" x14ac:dyDescent="0.25">
      <c r="A3622" t="s">
        <v>5936</v>
      </c>
      <c r="B3622" s="100" t="s">
        <v>7761</v>
      </c>
      <c r="C3622" s="99" t="s">
        <v>7762</v>
      </c>
      <c r="D3622" s="124">
        <v>6110</v>
      </c>
      <c r="E3622" s="157">
        <f>VLOOKUP(D3622,'SOAT LIQ'!$A$87:$C$3416,3,FALSE)</f>
        <v>12</v>
      </c>
      <c r="F3622" t="s">
        <v>21632</v>
      </c>
    </row>
    <row r="3623" spans="1:6" x14ac:dyDescent="0.25">
      <c r="A3623" t="s">
        <v>4339</v>
      </c>
      <c r="B3623" s="100" t="s">
        <v>7763</v>
      </c>
      <c r="C3623" s="99" t="s">
        <v>7762</v>
      </c>
      <c r="D3623" s="124">
        <v>6110</v>
      </c>
      <c r="E3623" s="157">
        <f>VLOOKUP(D3623,'SOAT LIQ'!$A$87:$C$3416,3,FALSE)</f>
        <v>12</v>
      </c>
      <c r="F3623" t="s">
        <v>21632</v>
      </c>
    </row>
    <row r="3624" spans="1:6" x14ac:dyDescent="0.25">
      <c r="A3624" t="s">
        <v>5936</v>
      </c>
      <c r="B3624" s="100" t="s">
        <v>7763</v>
      </c>
      <c r="C3624" s="99" t="s">
        <v>7762</v>
      </c>
      <c r="D3624" s="124">
        <v>6110</v>
      </c>
      <c r="E3624" s="157">
        <f>VLOOKUP(D3624,'SOAT LIQ'!$A$87:$C$3416,3,FALSE)</f>
        <v>12</v>
      </c>
      <c r="F3624" t="s">
        <v>21632</v>
      </c>
    </row>
    <row r="3625" spans="1:6" x14ac:dyDescent="0.25">
      <c r="A3625" t="s">
        <v>5750</v>
      </c>
      <c r="B3625" s="100" t="s">
        <v>7765</v>
      </c>
      <c r="C3625" s="99" t="s">
        <v>7764</v>
      </c>
      <c r="D3625" s="124">
        <v>6101</v>
      </c>
      <c r="E3625" s="157">
        <f>VLOOKUP(D3625,'SOAT LIQ'!$A$87:$C$3416,3,FALSE)</f>
        <v>9</v>
      </c>
      <c r="F3625" t="s">
        <v>21632</v>
      </c>
    </row>
    <row r="3626" spans="1:6" x14ac:dyDescent="0.25">
      <c r="A3626" t="s">
        <v>4339</v>
      </c>
      <c r="B3626" s="100" t="s">
        <v>7765</v>
      </c>
      <c r="C3626" s="99" t="s">
        <v>7764</v>
      </c>
      <c r="D3626" s="124">
        <v>6101</v>
      </c>
      <c r="E3626" s="157">
        <f>VLOOKUP(D3626,'SOAT LIQ'!$A$87:$C$3416,3,FALSE)</f>
        <v>9</v>
      </c>
      <c r="F3626" t="s">
        <v>21632</v>
      </c>
    </row>
    <row r="3627" spans="1:6" x14ac:dyDescent="0.25">
      <c r="A3627" t="s">
        <v>5936</v>
      </c>
      <c r="B3627" s="100" t="s">
        <v>7765</v>
      </c>
      <c r="C3627" s="99" t="s">
        <v>7764</v>
      </c>
      <c r="D3627" s="124">
        <v>6101</v>
      </c>
      <c r="E3627" s="157">
        <f>VLOOKUP(D3627,'SOAT LIQ'!$A$87:$C$3416,3,FALSE)</f>
        <v>9</v>
      </c>
      <c r="F3627" t="s">
        <v>21632</v>
      </c>
    </row>
    <row r="3628" spans="1:6" x14ac:dyDescent="0.25">
      <c r="A3628" t="s">
        <v>6023</v>
      </c>
      <c r="B3628" s="100" t="s">
        <v>7765</v>
      </c>
      <c r="C3628" s="99" t="s">
        <v>7764</v>
      </c>
      <c r="D3628" s="124">
        <v>6101</v>
      </c>
      <c r="E3628" s="157">
        <f>VLOOKUP(D3628,'SOAT LIQ'!$A$87:$C$3416,3,FALSE)</f>
        <v>9</v>
      </c>
      <c r="F3628" t="s">
        <v>21632</v>
      </c>
    </row>
    <row r="3629" spans="1:6" x14ac:dyDescent="0.25">
      <c r="A3629" t="s">
        <v>5750</v>
      </c>
      <c r="B3629" s="100" t="s">
        <v>7766</v>
      </c>
      <c r="C3629" s="99" t="s">
        <v>7762</v>
      </c>
      <c r="D3629" s="124">
        <v>6120</v>
      </c>
      <c r="E3629" s="157">
        <f>VLOOKUP(D3629,'SOAT LIQ'!$A$87:$C$3416,3,FALSE)</f>
        <v>20</v>
      </c>
      <c r="F3629" t="s">
        <v>21632</v>
      </c>
    </row>
    <row r="3630" spans="1:6" x14ac:dyDescent="0.25">
      <c r="A3630" t="s">
        <v>5936</v>
      </c>
      <c r="B3630" s="100" t="s">
        <v>7766</v>
      </c>
      <c r="C3630" s="99" t="s">
        <v>7762</v>
      </c>
      <c r="D3630" s="124">
        <v>6120</v>
      </c>
      <c r="E3630" s="157">
        <f>VLOOKUP(D3630,'SOAT LIQ'!$A$87:$C$3416,3,FALSE)</f>
        <v>20</v>
      </c>
      <c r="F3630" t="s">
        <v>21632</v>
      </c>
    </row>
    <row r="3631" spans="1:6" x14ac:dyDescent="0.25">
      <c r="A3631" t="s">
        <v>6023</v>
      </c>
      <c r="B3631" s="100" t="s">
        <v>7766</v>
      </c>
      <c r="C3631" s="99" t="s">
        <v>7762</v>
      </c>
      <c r="D3631" s="124">
        <v>6120</v>
      </c>
      <c r="E3631" s="157">
        <f>VLOOKUP(D3631,'SOAT LIQ'!$A$87:$C$3416,3,FALSE)</f>
        <v>20</v>
      </c>
      <c r="F3631" t="s">
        <v>21632</v>
      </c>
    </row>
    <row r="3632" spans="1:6" x14ac:dyDescent="0.25">
      <c r="A3632" t="s">
        <v>4339</v>
      </c>
      <c r="B3632" s="100" t="s">
        <v>7766</v>
      </c>
      <c r="C3632" s="99" t="s">
        <v>7762</v>
      </c>
      <c r="D3632" s="124">
        <v>6120</v>
      </c>
      <c r="E3632" s="157">
        <f>VLOOKUP(D3632,'SOAT LIQ'!$A$87:$C$3416,3,FALSE)</f>
        <v>20</v>
      </c>
      <c r="F3632" t="s">
        <v>21632</v>
      </c>
    </row>
    <row r="3633" spans="1:6" x14ac:dyDescent="0.25">
      <c r="A3633" t="s">
        <v>4339</v>
      </c>
      <c r="B3633" s="100" t="s">
        <v>7767</v>
      </c>
      <c r="C3633" s="99" t="s">
        <v>7762</v>
      </c>
      <c r="D3633" s="124">
        <v>6101</v>
      </c>
      <c r="E3633" s="157">
        <f>VLOOKUP(D3633,'SOAT LIQ'!$A$87:$C$3416,3,FALSE)</f>
        <v>9</v>
      </c>
      <c r="F3633" t="s">
        <v>21632</v>
      </c>
    </row>
    <row r="3634" spans="1:6" x14ac:dyDescent="0.25">
      <c r="A3634" t="s">
        <v>5936</v>
      </c>
      <c r="B3634" s="100" t="s">
        <v>7767</v>
      </c>
      <c r="C3634" s="99" t="s">
        <v>7762</v>
      </c>
      <c r="D3634" s="124">
        <v>6101</v>
      </c>
      <c r="E3634" s="157">
        <f>VLOOKUP(D3634,'SOAT LIQ'!$A$87:$C$3416,3,FALSE)</f>
        <v>9</v>
      </c>
      <c r="F3634" t="s">
        <v>21632</v>
      </c>
    </row>
    <row r="3635" spans="1:6" x14ac:dyDescent="0.25">
      <c r="A3635" t="s">
        <v>4339</v>
      </c>
      <c r="B3635" s="100" t="s">
        <v>7768</v>
      </c>
      <c r="C3635" s="99" t="s">
        <v>7762</v>
      </c>
      <c r="D3635" s="124">
        <v>7114</v>
      </c>
      <c r="E3635" s="157">
        <f>VLOOKUP(D3635,'SOAT LIQ'!$A$87:$C$3416,3,FALSE)</f>
        <v>13</v>
      </c>
      <c r="F3635" t="s">
        <v>21632</v>
      </c>
    </row>
    <row r="3636" spans="1:6" x14ac:dyDescent="0.25">
      <c r="A3636" t="s">
        <v>5936</v>
      </c>
      <c r="B3636" s="100" t="s">
        <v>7768</v>
      </c>
      <c r="C3636" s="99" t="s">
        <v>7762</v>
      </c>
      <c r="D3636" s="124">
        <v>7114</v>
      </c>
      <c r="E3636" s="157">
        <f>VLOOKUP(D3636,'SOAT LIQ'!$A$87:$C$3416,3,FALSE)</f>
        <v>13</v>
      </c>
      <c r="F3636" t="s">
        <v>21632</v>
      </c>
    </row>
    <row r="3637" spans="1:6" x14ac:dyDescent="0.25">
      <c r="A3637" t="s">
        <v>4339</v>
      </c>
      <c r="B3637" s="100" t="s">
        <v>4842</v>
      </c>
      <c r="C3637" s="99" t="s">
        <v>7769</v>
      </c>
      <c r="D3637" s="124">
        <v>3580</v>
      </c>
      <c r="E3637" s="157">
        <f>VLOOKUP(D3637,'SOAT LIQ'!$A$87:$C$3416,3,FALSE)</f>
        <v>8</v>
      </c>
      <c r="F3637" t="s">
        <v>21632</v>
      </c>
    </row>
    <row r="3638" spans="1:6" x14ac:dyDescent="0.25">
      <c r="A3638" t="s">
        <v>5750</v>
      </c>
      <c r="B3638" s="100" t="s">
        <v>4842</v>
      </c>
      <c r="C3638" s="99" t="s">
        <v>7769</v>
      </c>
      <c r="D3638" s="124">
        <v>3580</v>
      </c>
      <c r="E3638" s="157">
        <f>VLOOKUP(D3638,'SOAT LIQ'!$A$87:$C$3416,3,FALSE)</f>
        <v>8</v>
      </c>
      <c r="F3638" t="s">
        <v>21632</v>
      </c>
    </row>
    <row r="3639" spans="1:6" x14ac:dyDescent="0.25">
      <c r="A3639" t="s">
        <v>6023</v>
      </c>
      <c r="B3639" s="100" t="s">
        <v>4842</v>
      </c>
      <c r="C3639" s="99" t="s">
        <v>7769</v>
      </c>
      <c r="D3639" s="124">
        <v>3580</v>
      </c>
      <c r="E3639" s="157">
        <f>VLOOKUP(D3639,'SOAT LIQ'!$A$87:$C$3416,3,FALSE)</f>
        <v>8</v>
      </c>
      <c r="F3639" t="s">
        <v>21632</v>
      </c>
    </row>
    <row r="3640" spans="1:6" x14ac:dyDescent="0.25">
      <c r="A3640" t="s">
        <v>5936</v>
      </c>
      <c r="B3640" s="100" t="s">
        <v>4842</v>
      </c>
      <c r="C3640" s="99" t="s">
        <v>7769</v>
      </c>
      <c r="D3640" s="124">
        <v>3580</v>
      </c>
      <c r="E3640" s="157">
        <f>VLOOKUP(D3640,'SOAT LIQ'!$A$87:$C$3416,3,FALSE)</f>
        <v>8</v>
      </c>
      <c r="F3640" t="s">
        <v>21632</v>
      </c>
    </row>
    <row r="3641" spans="1:6" x14ac:dyDescent="0.25">
      <c r="A3641" t="s">
        <v>4339</v>
      </c>
      <c r="B3641" s="100" t="s">
        <v>4843</v>
      </c>
      <c r="C3641" s="99" t="s">
        <v>7770</v>
      </c>
      <c r="D3641" s="124">
        <v>3580</v>
      </c>
      <c r="E3641" s="157">
        <f>VLOOKUP(D3641,'SOAT LIQ'!$A$87:$C$3416,3,FALSE)</f>
        <v>8</v>
      </c>
      <c r="F3641" t="s">
        <v>21632</v>
      </c>
    </row>
    <row r="3642" spans="1:6" x14ac:dyDescent="0.25">
      <c r="A3642" t="s">
        <v>5750</v>
      </c>
      <c r="B3642" s="100" t="s">
        <v>4843</v>
      </c>
      <c r="C3642" s="99" t="s">
        <v>7770</v>
      </c>
      <c r="D3642" s="124">
        <v>3580</v>
      </c>
      <c r="E3642" s="157">
        <f>VLOOKUP(D3642,'SOAT LIQ'!$A$87:$C$3416,3,FALSE)</f>
        <v>8</v>
      </c>
      <c r="F3642" t="s">
        <v>21632</v>
      </c>
    </row>
    <row r="3643" spans="1:6" x14ac:dyDescent="0.25">
      <c r="A3643" t="s">
        <v>6023</v>
      </c>
      <c r="B3643" s="100" t="s">
        <v>4843</v>
      </c>
      <c r="C3643" s="99" t="s">
        <v>7770</v>
      </c>
      <c r="D3643" s="124">
        <v>3580</v>
      </c>
      <c r="E3643" s="157">
        <f>VLOOKUP(D3643,'SOAT LIQ'!$A$87:$C$3416,3,FALSE)</f>
        <v>8</v>
      </c>
      <c r="F3643" t="s">
        <v>21632</v>
      </c>
    </row>
    <row r="3644" spans="1:6" x14ac:dyDescent="0.25">
      <c r="A3644" t="s">
        <v>5936</v>
      </c>
      <c r="B3644" s="100" t="s">
        <v>4843</v>
      </c>
      <c r="C3644" s="99" t="s">
        <v>7770</v>
      </c>
      <c r="D3644" s="124">
        <v>3580</v>
      </c>
      <c r="E3644" s="157">
        <f>VLOOKUP(D3644,'SOAT LIQ'!$A$87:$C$3416,3,FALSE)</f>
        <v>8</v>
      </c>
      <c r="F3644" t="s">
        <v>21632</v>
      </c>
    </row>
    <row r="3645" spans="1:6" x14ac:dyDescent="0.25">
      <c r="A3645" t="s">
        <v>4339</v>
      </c>
      <c r="B3645" s="100" t="s">
        <v>4844</v>
      </c>
      <c r="C3645" s="99" t="s">
        <v>7771</v>
      </c>
      <c r="D3645" s="124">
        <v>3580</v>
      </c>
      <c r="E3645" s="157">
        <f>VLOOKUP(D3645,'SOAT LIQ'!$A$87:$C$3416,3,FALSE)</f>
        <v>8</v>
      </c>
      <c r="F3645" t="s">
        <v>21632</v>
      </c>
    </row>
    <row r="3646" spans="1:6" x14ac:dyDescent="0.25">
      <c r="A3646" t="s">
        <v>5750</v>
      </c>
      <c r="B3646" s="100" t="s">
        <v>4844</v>
      </c>
      <c r="C3646" s="99" t="s">
        <v>7771</v>
      </c>
      <c r="D3646" s="124">
        <v>3580</v>
      </c>
      <c r="E3646" s="157">
        <f>VLOOKUP(D3646,'SOAT LIQ'!$A$87:$C$3416,3,FALSE)</f>
        <v>8</v>
      </c>
      <c r="F3646" t="s">
        <v>21632</v>
      </c>
    </row>
    <row r="3647" spans="1:6" x14ac:dyDescent="0.25">
      <c r="A3647" t="s">
        <v>6023</v>
      </c>
      <c r="B3647" s="100" t="s">
        <v>4844</v>
      </c>
      <c r="C3647" s="99" t="s">
        <v>7771</v>
      </c>
      <c r="D3647" s="124">
        <v>3580</v>
      </c>
      <c r="E3647" s="157">
        <f>VLOOKUP(D3647,'SOAT LIQ'!$A$87:$C$3416,3,FALSE)</f>
        <v>8</v>
      </c>
      <c r="F3647" t="s">
        <v>21632</v>
      </c>
    </row>
    <row r="3648" spans="1:6" x14ac:dyDescent="0.25">
      <c r="A3648" t="s">
        <v>5936</v>
      </c>
      <c r="B3648" s="100" t="s">
        <v>4844</v>
      </c>
      <c r="C3648" s="99" t="s">
        <v>7771</v>
      </c>
      <c r="D3648" s="124">
        <v>3580</v>
      </c>
      <c r="E3648" s="157">
        <f>VLOOKUP(D3648,'SOAT LIQ'!$A$87:$C$3416,3,FALSE)</f>
        <v>8</v>
      </c>
      <c r="F3648" t="s">
        <v>21632</v>
      </c>
    </row>
    <row r="3649" spans="1:6" x14ac:dyDescent="0.25">
      <c r="A3649" t="s">
        <v>7772</v>
      </c>
      <c r="B3649" s="100" t="s">
        <v>7773</v>
      </c>
      <c r="C3649" s="100"/>
      <c r="D3649" s="124">
        <v>5705</v>
      </c>
      <c r="E3649" s="157">
        <f>VLOOKUP(D3649,'SOAT LIQ'!$A$87:$C$3416,3,FALSE)</f>
        <v>13</v>
      </c>
      <c r="F3649" t="s">
        <v>21632</v>
      </c>
    </row>
    <row r="3650" spans="1:6" x14ac:dyDescent="0.25">
      <c r="A3650" t="s">
        <v>5936</v>
      </c>
      <c r="B3650" s="100" t="s">
        <v>7773</v>
      </c>
      <c r="C3650" s="100"/>
      <c r="D3650" s="124">
        <v>5705</v>
      </c>
      <c r="E3650" s="157">
        <f>VLOOKUP(D3650,'SOAT LIQ'!$A$87:$C$3416,3,FALSE)</f>
        <v>13</v>
      </c>
      <c r="F3650" t="s">
        <v>21632</v>
      </c>
    </row>
    <row r="3651" spans="1:6" x14ac:dyDescent="0.25">
      <c r="A3651" t="s">
        <v>7772</v>
      </c>
      <c r="B3651" s="100" t="s">
        <v>7774</v>
      </c>
      <c r="C3651" s="100"/>
      <c r="D3651" s="124"/>
      <c r="E3651" s="157" t="e">
        <f>VLOOKUP(D3651,'SOAT LIQ'!$A$87:$C$3416,3,FALSE)</f>
        <v>#N/A</v>
      </c>
    </row>
    <row r="3652" spans="1:6" x14ac:dyDescent="0.25">
      <c r="A3652" t="s">
        <v>5936</v>
      </c>
      <c r="B3652" s="100" t="s">
        <v>7774</v>
      </c>
      <c r="C3652" s="100"/>
      <c r="D3652" s="124"/>
      <c r="E3652" s="157" t="e">
        <f>VLOOKUP(D3652,'SOAT LIQ'!$A$87:$C$3416,3,FALSE)</f>
        <v>#N/A</v>
      </c>
      <c r="F3652" t="s">
        <v>21632</v>
      </c>
    </row>
    <row r="3653" spans="1:6" x14ac:dyDescent="0.25">
      <c r="A3653" t="s">
        <v>4339</v>
      </c>
      <c r="B3653" s="100" t="s">
        <v>7775</v>
      </c>
      <c r="C3653" s="99" t="s">
        <v>7776</v>
      </c>
      <c r="D3653" s="124">
        <v>7114</v>
      </c>
      <c r="E3653" s="157">
        <f>VLOOKUP(D3653,'SOAT LIQ'!$A$87:$C$3416,3,FALSE)</f>
        <v>13</v>
      </c>
      <c r="F3653" t="s">
        <v>21632</v>
      </c>
    </row>
    <row r="3654" spans="1:6" x14ac:dyDescent="0.25">
      <c r="A3654" t="s">
        <v>5936</v>
      </c>
      <c r="B3654" s="100" t="s">
        <v>7775</v>
      </c>
      <c r="C3654" s="99" t="s">
        <v>7776</v>
      </c>
      <c r="D3654" s="124">
        <v>7114</v>
      </c>
      <c r="E3654" s="157">
        <f>VLOOKUP(D3654,'SOAT LIQ'!$A$87:$C$3416,3,FALSE)</f>
        <v>13</v>
      </c>
      <c r="F3654" t="s">
        <v>21632</v>
      </c>
    </row>
    <row r="3655" spans="1:6" x14ac:dyDescent="0.25">
      <c r="A3655" t="s">
        <v>5750</v>
      </c>
      <c r="B3655" s="100" t="s">
        <v>7775</v>
      </c>
      <c r="C3655" s="99" t="s">
        <v>7776</v>
      </c>
      <c r="D3655" s="124">
        <v>7114</v>
      </c>
      <c r="E3655" s="157">
        <f>VLOOKUP(D3655,'SOAT LIQ'!$A$87:$C$3416,3,FALSE)</f>
        <v>13</v>
      </c>
      <c r="F3655" t="s">
        <v>21632</v>
      </c>
    </row>
    <row r="3656" spans="1:6" x14ac:dyDescent="0.25">
      <c r="A3656" t="s">
        <v>5936</v>
      </c>
      <c r="B3656" s="100" t="s">
        <v>7777</v>
      </c>
      <c r="C3656" s="99" t="s">
        <v>7776</v>
      </c>
      <c r="D3656" s="124">
        <v>7114</v>
      </c>
      <c r="E3656" s="157">
        <f>VLOOKUP(D3656,'SOAT LIQ'!$A$87:$C$3416,3,FALSE)</f>
        <v>13</v>
      </c>
      <c r="F3656" t="s">
        <v>21632</v>
      </c>
    </row>
    <row r="3657" spans="1:6" x14ac:dyDescent="0.25">
      <c r="A3657" t="s">
        <v>4339</v>
      </c>
      <c r="B3657" s="100" t="s">
        <v>7777</v>
      </c>
      <c r="C3657" s="99" t="s">
        <v>7776</v>
      </c>
      <c r="D3657" s="124">
        <v>7114</v>
      </c>
      <c r="E3657" s="157">
        <f>VLOOKUP(D3657,'SOAT LIQ'!$A$87:$C$3416,3,FALSE)</f>
        <v>13</v>
      </c>
      <c r="F3657" t="s">
        <v>21632</v>
      </c>
    </row>
    <row r="3658" spans="1:6" x14ac:dyDescent="0.25">
      <c r="A3658" t="s">
        <v>5750</v>
      </c>
      <c r="B3658" s="100" t="s">
        <v>7777</v>
      </c>
      <c r="C3658" s="99" t="s">
        <v>7776</v>
      </c>
      <c r="D3658" s="124">
        <v>7114</v>
      </c>
      <c r="E3658" s="157">
        <f>VLOOKUP(D3658,'SOAT LIQ'!$A$87:$C$3416,3,FALSE)</f>
        <v>13</v>
      </c>
      <c r="F3658" t="s">
        <v>21632</v>
      </c>
    </row>
    <row r="3659" spans="1:6" x14ac:dyDescent="0.25">
      <c r="A3659" t="s">
        <v>4339</v>
      </c>
      <c r="B3659" s="100" t="s">
        <v>7778</v>
      </c>
      <c r="C3659" s="99" t="s">
        <v>7779</v>
      </c>
      <c r="D3659" s="124">
        <v>6101</v>
      </c>
      <c r="E3659" s="157">
        <f>VLOOKUP(D3659,'SOAT LIQ'!$A$87:$C$3416,3,FALSE)</f>
        <v>9</v>
      </c>
      <c r="F3659" t="s">
        <v>21632</v>
      </c>
    </row>
    <row r="3660" spans="1:6" x14ac:dyDescent="0.25">
      <c r="A3660" t="s">
        <v>5936</v>
      </c>
      <c r="B3660" s="100" t="s">
        <v>7778</v>
      </c>
      <c r="C3660" s="99" t="s">
        <v>7779</v>
      </c>
      <c r="D3660" s="124">
        <v>6101</v>
      </c>
      <c r="E3660" s="157">
        <f>VLOOKUP(D3660,'SOAT LIQ'!$A$87:$C$3416,3,FALSE)</f>
        <v>9</v>
      </c>
      <c r="F3660" t="s">
        <v>21632</v>
      </c>
    </row>
    <row r="3661" spans="1:6" x14ac:dyDescent="0.25">
      <c r="A3661" t="s">
        <v>5508</v>
      </c>
      <c r="B3661" s="100" t="s">
        <v>7778</v>
      </c>
      <c r="C3661" s="99" t="s">
        <v>7779</v>
      </c>
      <c r="D3661" s="124">
        <v>6101</v>
      </c>
      <c r="E3661" s="157">
        <f>VLOOKUP(D3661,'SOAT LIQ'!$A$87:$C$3416,3,FALSE)</f>
        <v>9</v>
      </c>
      <c r="F3661" t="s">
        <v>21632</v>
      </c>
    </row>
    <row r="3662" spans="1:6" x14ac:dyDescent="0.25">
      <c r="A3662" t="s">
        <v>4339</v>
      </c>
      <c r="B3662" s="100" t="s">
        <v>7780</v>
      </c>
      <c r="C3662" s="99" t="s">
        <v>7779</v>
      </c>
      <c r="D3662" s="124">
        <v>6101</v>
      </c>
      <c r="E3662" s="157">
        <f>VLOOKUP(D3662,'SOAT LIQ'!$A$87:$C$3416,3,FALSE)</f>
        <v>9</v>
      </c>
      <c r="F3662" t="s">
        <v>21632</v>
      </c>
    </row>
    <row r="3663" spans="1:6" x14ac:dyDescent="0.25">
      <c r="A3663" t="s">
        <v>5936</v>
      </c>
      <c r="B3663" s="100" t="s">
        <v>7780</v>
      </c>
      <c r="C3663" s="99" t="s">
        <v>7779</v>
      </c>
      <c r="D3663" s="124">
        <v>6101</v>
      </c>
      <c r="E3663" s="157">
        <f>VLOOKUP(D3663,'SOAT LIQ'!$A$87:$C$3416,3,FALSE)</f>
        <v>9</v>
      </c>
      <c r="F3663" t="s">
        <v>21632</v>
      </c>
    </row>
    <row r="3664" spans="1:6" x14ac:dyDescent="0.25">
      <c r="A3664" t="s">
        <v>5508</v>
      </c>
      <c r="B3664" s="100" t="s">
        <v>7781</v>
      </c>
      <c r="C3664" s="99" t="s">
        <v>7782</v>
      </c>
      <c r="D3664" s="124">
        <v>5620</v>
      </c>
      <c r="E3664" s="157">
        <f>VLOOKUP(D3664,'SOAT LIQ'!$A$87:$C$3416,3,FALSE)</f>
        <v>23</v>
      </c>
      <c r="F3664" t="s">
        <v>21632</v>
      </c>
    </row>
    <row r="3665" spans="1:6" x14ac:dyDescent="0.25">
      <c r="A3665" t="s">
        <v>5508</v>
      </c>
      <c r="B3665" s="100" t="s">
        <v>7783</v>
      </c>
      <c r="C3665" s="99" t="s">
        <v>7782</v>
      </c>
      <c r="D3665" s="124">
        <v>5620</v>
      </c>
      <c r="E3665" s="157">
        <f>VLOOKUP(D3665,'SOAT LIQ'!$A$87:$C$3416,3,FALSE)</f>
        <v>23</v>
      </c>
      <c r="F3665" t="s">
        <v>21632</v>
      </c>
    </row>
    <row r="3666" spans="1:6" x14ac:dyDescent="0.25">
      <c r="A3666" t="s">
        <v>5509</v>
      </c>
      <c r="B3666" s="100" t="s">
        <v>7783</v>
      </c>
      <c r="C3666" s="99" t="s">
        <v>7782</v>
      </c>
      <c r="D3666" s="124">
        <v>5620</v>
      </c>
      <c r="E3666" s="157">
        <f>VLOOKUP(D3666,'SOAT LIQ'!$A$87:$C$3416,3,FALSE)</f>
        <v>23</v>
      </c>
      <c r="F3666" t="s">
        <v>21632</v>
      </c>
    </row>
    <row r="3667" spans="1:6" x14ac:dyDescent="0.25">
      <c r="A3667" t="s">
        <v>5509</v>
      </c>
      <c r="B3667" s="100" t="s">
        <v>7784</v>
      </c>
      <c r="C3667" s="99" t="s">
        <v>7785</v>
      </c>
      <c r="D3667" s="124">
        <v>25129</v>
      </c>
      <c r="E3667" s="157" t="e">
        <f>VLOOKUP(D3667,'SOAT LIQ'!$A$87:$C$3416,3,FALSE)</f>
        <v>#N/A</v>
      </c>
      <c r="F3667" t="s">
        <v>5509</v>
      </c>
    </row>
    <row r="3668" spans="1:6" x14ac:dyDescent="0.25">
      <c r="A3668" t="s">
        <v>5508</v>
      </c>
      <c r="B3668" s="100" t="s">
        <v>7786</v>
      </c>
      <c r="C3668" s="99" t="s">
        <v>7787</v>
      </c>
      <c r="D3668" s="124">
        <v>5620</v>
      </c>
      <c r="E3668" s="157">
        <f>VLOOKUP(D3668,'SOAT LIQ'!$A$87:$C$3416,3,FALSE)</f>
        <v>23</v>
      </c>
      <c r="F3668" t="s">
        <v>21632</v>
      </c>
    </row>
    <row r="3669" spans="1:6" x14ac:dyDescent="0.25">
      <c r="A3669" t="s">
        <v>5508</v>
      </c>
      <c r="B3669" s="100" t="s">
        <v>7788</v>
      </c>
      <c r="C3669" s="99" t="s">
        <v>7787</v>
      </c>
      <c r="D3669" s="124">
        <v>5620</v>
      </c>
      <c r="E3669" s="157">
        <f>VLOOKUP(D3669,'SOAT LIQ'!$A$87:$C$3416,3,FALSE)</f>
        <v>23</v>
      </c>
      <c r="F3669" t="s">
        <v>21632</v>
      </c>
    </row>
    <row r="3670" spans="1:6" x14ac:dyDescent="0.25">
      <c r="A3670" t="s">
        <v>5509</v>
      </c>
      <c r="B3670" s="100" t="s">
        <v>7788</v>
      </c>
      <c r="C3670" s="99" t="s">
        <v>7787</v>
      </c>
      <c r="D3670" s="124">
        <v>5620</v>
      </c>
      <c r="E3670" s="157">
        <f>VLOOKUP(D3670,'SOAT LIQ'!$A$87:$C$3416,3,FALSE)</f>
        <v>23</v>
      </c>
      <c r="F3670" t="s">
        <v>21632</v>
      </c>
    </row>
    <row r="3671" spans="1:6" x14ac:dyDescent="0.25">
      <c r="A3671" t="s">
        <v>5509</v>
      </c>
      <c r="B3671" s="100" t="s">
        <v>7789</v>
      </c>
      <c r="C3671" s="99" t="s">
        <v>7790</v>
      </c>
      <c r="D3671" s="124">
        <v>5620</v>
      </c>
      <c r="E3671" s="157">
        <f>VLOOKUP(D3671,'SOAT LIQ'!$A$87:$C$3416,3,FALSE)</f>
        <v>23</v>
      </c>
      <c r="F3671" t="s">
        <v>21632</v>
      </c>
    </row>
    <row r="3672" spans="1:6" x14ac:dyDescent="0.25">
      <c r="A3672" t="s">
        <v>5508</v>
      </c>
      <c r="B3672" s="100" t="s">
        <v>7791</v>
      </c>
      <c r="C3672" s="99" t="s">
        <v>7792</v>
      </c>
      <c r="D3672" s="124">
        <v>5620</v>
      </c>
      <c r="E3672" s="157">
        <f>VLOOKUP(D3672,'SOAT LIQ'!$A$87:$C$3416,3,FALSE)</f>
        <v>23</v>
      </c>
      <c r="F3672" t="s">
        <v>21632</v>
      </c>
    </row>
    <row r="3673" spans="1:6" x14ac:dyDescent="0.25">
      <c r="A3673" t="s">
        <v>5508</v>
      </c>
      <c r="B3673" s="100" t="s">
        <v>7793</v>
      </c>
      <c r="C3673" s="99" t="s">
        <v>7792</v>
      </c>
      <c r="D3673" s="124">
        <v>5620</v>
      </c>
      <c r="E3673" s="157">
        <f>VLOOKUP(D3673,'SOAT LIQ'!$A$87:$C$3416,3,FALSE)</f>
        <v>23</v>
      </c>
      <c r="F3673" t="s">
        <v>21632</v>
      </c>
    </row>
    <row r="3674" spans="1:6" x14ac:dyDescent="0.25">
      <c r="A3674" t="s">
        <v>5509</v>
      </c>
      <c r="B3674" s="100" t="s">
        <v>7793</v>
      </c>
      <c r="C3674" s="99" t="s">
        <v>7792</v>
      </c>
      <c r="D3674" s="124">
        <v>5620</v>
      </c>
      <c r="E3674" s="157">
        <f>VLOOKUP(D3674,'SOAT LIQ'!$A$87:$C$3416,3,FALSE)</f>
        <v>23</v>
      </c>
      <c r="F3674" t="s">
        <v>21632</v>
      </c>
    </row>
    <row r="3675" spans="1:6" x14ac:dyDescent="0.25">
      <c r="A3675" t="s">
        <v>5509</v>
      </c>
      <c r="B3675" s="100" t="s">
        <v>7794</v>
      </c>
      <c r="C3675" s="99" t="s">
        <v>7795</v>
      </c>
      <c r="D3675" s="124">
        <v>5620</v>
      </c>
      <c r="E3675" s="157">
        <f>VLOOKUP(D3675,'SOAT LIQ'!$A$87:$C$3416,3,FALSE)</f>
        <v>23</v>
      </c>
      <c r="F3675" t="s">
        <v>21632</v>
      </c>
    </row>
    <row r="3676" spans="1:6" x14ac:dyDescent="0.25">
      <c r="A3676" t="s">
        <v>5508</v>
      </c>
      <c r="B3676" s="100" t="s">
        <v>7796</v>
      </c>
      <c r="C3676" s="99" t="s">
        <v>7797</v>
      </c>
      <c r="D3676" s="124">
        <v>5620</v>
      </c>
      <c r="E3676" s="157">
        <f>VLOOKUP(D3676,'SOAT LIQ'!$A$87:$C$3416,3,FALSE)</f>
        <v>23</v>
      </c>
      <c r="F3676" t="s">
        <v>21632</v>
      </c>
    </row>
    <row r="3677" spans="1:6" x14ac:dyDescent="0.25">
      <c r="A3677" t="s">
        <v>5508</v>
      </c>
      <c r="B3677" s="100" t="s">
        <v>7798</v>
      </c>
      <c r="C3677" s="99" t="s">
        <v>7797</v>
      </c>
      <c r="D3677" s="124">
        <v>5620</v>
      </c>
      <c r="E3677" s="157">
        <f>VLOOKUP(D3677,'SOAT LIQ'!$A$87:$C$3416,3,FALSE)</f>
        <v>23</v>
      </c>
      <c r="F3677" t="s">
        <v>21632</v>
      </c>
    </row>
    <row r="3678" spans="1:6" x14ac:dyDescent="0.25">
      <c r="A3678" t="s">
        <v>5509</v>
      </c>
      <c r="B3678" s="100" t="s">
        <v>7798</v>
      </c>
      <c r="C3678" s="99" t="s">
        <v>7797</v>
      </c>
      <c r="D3678" s="124">
        <v>5620</v>
      </c>
      <c r="E3678" s="157">
        <f>VLOOKUP(D3678,'SOAT LIQ'!$A$87:$C$3416,3,FALSE)</f>
        <v>23</v>
      </c>
      <c r="F3678" t="s">
        <v>21632</v>
      </c>
    </row>
    <row r="3679" spans="1:6" x14ac:dyDescent="0.25">
      <c r="A3679" t="s">
        <v>5509</v>
      </c>
      <c r="B3679" s="100" t="s">
        <v>7799</v>
      </c>
      <c r="C3679" s="99" t="s">
        <v>7800</v>
      </c>
      <c r="D3679" s="124">
        <v>5620</v>
      </c>
      <c r="E3679" s="157">
        <f>VLOOKUP(D3679,'SOAT LIQ'!$A$87:$C$3416,3,FALSE)</f>
        <v>23</v>
      </c>
      <c r="F3679" t="s">
        <v>21632</v>
      </c>
    </row>
    <row r="3680" spans="1:6" x14ac:dyDescent="0.25">
      <c r="A3680" t="s">
        <v>5508</v>
      </c>
      <c r="B3680" s="100" t="s">
        <v>7801</v>
      </c>
      <c r="C3680" s="99" t="s">
        <v>7802</v>
      </c>
      <c r="D3680" s="124">
        <v>5620</v>
      </c>
      <c r="E3680" s="157">
        <f>VLOOKUP(D3680,'SOAT LIQ'!$A$87:$C$3416,3,FALSE)</f>
        <v>23</v>
      </c>
      <c r="F3680" t="s">
        <v>21632</v>
      </c>
    </row>
    <row r="3681" spans="1:6" x14ac:dyDescent="0.25">
      <c r="A3681" t="s">
        <v>5509</v>
      </c>
      <c r="B3681" s="100" t="s">
        <v>7801</v>
      </c>
      <c r="C3681" s="99" t="s">
        <v>7802</v>
      </c>
      <c r="D3681" s="124">
        <v>5620</v>
      </c>
      <c r="E3681" s="157">
        <f>VLOOKUP(D3681,'SOAT LIQ'!$A$87:$C$3416,3,FALSE)</f>
        <v>23</v>
      </c>
      <c r="F3681" t="s">
        <v>21632</v>
      </c>
    </row>
    <row r="3682" spans="1:6" x14ac:dyDescent="0.25">
      <c r="A3682" t="s">
        <v>5508</v>
      </c>
      <c r="B3682" s="100" t="s">
        <v>7803</v>
      </c>
      <c r="C3682" s="99" t="s">
        <v>7802</v>
      </c>
      <c r="D3682" s="124">
        <v>5622</v>
      </c>
      <c r="E3682" s="157">
        <f>VLOOKUP(D3682,'SOAT LIQ'!$A$87:$C$3416,3,FALSE)</f>
        <v>23</v>
      </c>
      <c r="F3682" t="s">
        <v>21632</v>
      </c>
    </row>
    <row r="3683" spans="1:6" x14ac:dyDescent="0.25">
      <c r="A3683" t="s">
        <v>5508</v>
      </c>
      <c r="B3683" s="100" t="s">
        <v>7804</v>
      </c>
      <c r="C3683" s="99" t="s">
        <v>7802</v>
      </c>
      <c r="D3683" s="124">
        <v>5622</v>
      </c>
      <c r="E3683" s="157">
        <f>VLOOKUP(D3683,'SOAT LIQ'!$A$87:$C$3416,3,FALSE)</f>
        <v>23</v>
      </c>
      <c r="F3683" t="s">
        <v>21632</v>
      </c>
    </row>
    <row r="3684" spans="1:6" x14ac:dyDescent="0.25">
      <c r="A3684" t="s">
        <v>5508</v>
      </c>
      <c r="B3684" s="100" t="s">
        <v>7805</v>
      </c>
      <c r="C3684" s="99" t="s">
        <v>7802</v>
      </c>
      <c r="D3684" s="124">
        <v>5622</v>
      </c>
      <c r="E3684" s="157">
        <f>VLOOKUP(D3684,'SOAT LIQ'!$A$87:$C$3416,3,FALSE)</f>
        <v>23</v>
      </c>
      <c r="F3684" t="s">
        <v>21632</v>
      </c>
    </row>
    <row r="3685" spans="1:6" x14ac:dyDescent="0.25">
      <c r="A3685" t="s">
        <v>5508</v>
      </c>
      <c r="B3685" s="100" t="s">
        <v>7806</v>
      </c>
      <c r="C3685" s="99" t="s">
        <v>7802</v>
      </c>
      <c r="D3685" s="124">
        <v>5622</v>
      </c>
      <c r="E3685" s="157">
        <f>VLOOKUP(D3685,'SOAT LIQ'!$A$87:$C$3416,3,FALSE)</f>
        <v>23</v>
      </c>
      <c r="F3685" t="s">
        <v>21632</v>
      </c>
    </row>
    <row r="3686" spans="1:6" x14ac:dyDescent="0.25">
      <c r="A3686" t="s">
        <v>5508</v>
      </c>
      <c r="B3686" s="100" t="s">
        <v>7807</v>
      </c>
      <c r="C3686" s="99" t="s">
        <v>7802</v>
      </c>
      <c r="D3686" s="124">
        <v>5622</v>
      </c>
      <c r="E3686" s="157">
        <f>VLOOKUP(D3686,'SOAT LIQ'!$A$87:$C$3416,3,FALSE)</f>
        <v>23</v>
      </c>
      <c r="F3686" t="s">
        <v>21632</v>
      </c>
    </row>
    <row r="3687" spans="1:6" x14ac:dyDescent="0.25">
      <c r="A3687" t="s">
        <v>5508</v>
      </c>
      <c r="B3687" s="100" t="s">
        <v>7808</v>
      </c>
      <c r="C3687" s="99" t="s">
        <v>7802</v>
      </c>
      <c r="D3687" s="124">
        <v>5622</v>
      </c>
      <c r="E3687" s="157">
        <f>VLOOKUP(D3687,'SOAT LIQ'!$A$87:$C$3416,3,FALSE)</f>
        <v>23</v>
      </c>
      <c r="F3687" t="s">
        <v>21632</v>
      </c>
    </row>
    <row r="3688" spans="1:6" x14ac:dyDescent="0.25">
      <c r="A3688" t="s">
        <v>5508</v>
      </c>
      <c r="B3688" s="100" t="s">
        <v>7809</v>
      </c>
      <c r="C3688" s="99" t="s">
        <v>7802</v>
      </c>
      <c r="D3688" s="124">
        <v>5622</v>
      </c>
      <c r="E3688" s="157">
        <f>VLOOKUP(D3688,'SOAT LIQ'!$A$87:$C$3416,3,FALSE)</f>
        <v>23</v>
      </c>
      <c r="F3688" t="s">
        <v>21632</v>
      </c>
    </row>
    <row r="3689" spans="1:6" x14ac:dyDescent="0.25">
      <c r="A3689" t="s">
        <v>5508</v>
      </c>
      <c r="B3689" s="100" t="s">
        <v>7810</v>
      </c>
      <c r="C3689" s="99" t="s">
        <v>7802</v>
      </c>
      <c r="D3689" s="124">
        <v>5622</v>
      </c>
      <c r="E3689" s="157">
        <f>VLOOKUP(D3689,'SOAT LIQ'!$A$87:$C$3416,3,FALSE)</f>
        <v>23</v>
      </c>
      <c r="F3689" t="s">
        <v>21632</v>
      </c>
    </row>
    <row r="3690" spans="1:6" x14ac:dyDescent="0.25">
      <c r="A3690" t="s">
        <v>5508</v>
      </c>
      <c r="B3690" s="100" t="s">
        <v>7811</v>
      </c>
      <c r="C3690" s="99" t="s">
        <v>7802</v>
      </c>
      <c r="D3690" s="124">
        <v>5622</v>
      </c>
      <c r="E3690" s="157">
        <f>VLOOKUP(D3690,'SOAT LIQ'!$A$87:$C$3416,3,FALSE)</f>
        <v>23</v>
      </c>
      <c r="F3690" t="s">
        <v>21632</v>
      </c>
    </row>
    <row r="3691" spans="1:6" x14ac:dyDescent="0.25">
      <c r="A3691" t="s">
        <v>5508</v>
      </c>
      <c r="B3691" s="100" t="s">
        <v>7812</v>
      </c>
      <c r="C3691" s="99" t="s">
        <v>7802</v>
      </c>
      <c r="D3691" s="124">
        <v>5622</v>
      </c>
      <c r="E3691" s="157">
        <f>VLOOKUP(D3691,'SOAT LIQ'!$A$87:$C$3416,3,FALSE)</f>
        <v>23</v>
      </c>
      <c r="F3691" t="s">
        <v>21632</v>
      </c>
    </row>
    <row r="3692" spans="1:6" x14ac:dyDescent="0.25">
      <c r="A3692" t="s">
        <v>5508</v>
      </c>
      <c r="B3692" s="100" t="s">
        <v>7813</v>
      </c>
      <c r="C3692" s="99" t="s">
        <v>7802</v>
      </c>
      <c r="D3692" s="124">
        <v>5622</v>
      </c>
      <c r="E3692" s="157">
        <f>VLOOKUP(D3692,'SOAT LIQ'!$A$87:$C$3416,3,FALSE)</f>
        <v>23</v>
      </c>
      <c r="F3692" t="s">
        <v>21632</v>
      </c>
    </row>
    <row r="3693" spans="1:6" x14ac:dyDescent="0.25">
      <c r="A3693" t="s">
        <v>5508</v>
      </c>
      <c r="B3693" s="100" t="s">
        <v>7814</v>
      </c>
      <c r="C3693" s="99" t="s">
        <v>7815</v>
      </c>
      <c r="D3693" s="124">
        <v>5654</v>
      </c>
      <c r="E3693" s="157">
        <f>VLOOKUP(D3693,'SOAT LIQ'!$A$87:$C$3416,3,FALSE)</f>
        <v>23</v>
      </c>
      <c r="F3693" t="s">
        <v>21632</v>
      </c>
    </row>
    <row r="3694" spans="1:6" x14ac:dyDescent="0.25">
      <c r="A3694" t="s">
        <v>5508</v>
      </c>
      <c r="B3694" s="100" t="s">
        <v>7816</v>
      </c>
      <c r="C3694" s="99" t="s">
        <v>7815</v>
      </c>
      <c r="D3694" s="124">
        <v>5654</v>
      </c>
      <c r="E3694" s="157">
        <f>VLOOKUP(D3694,'SOAT LIQ'!$A$87:$C$3416,3,FALSE)</f>
        <v>23</v>
      </c>
      <c r="F3694" t="s">
        <v>21632</v>
      </c>
    </row>
    <row r="3695" spans="1:6" x14ac:dyDescent="0.25">
      <c r="A3695" t="s">
        <v>5508</v>
      </c>
      <c r="B3695" s="100" t="s">
        <v>7817</v>
      </c>
      <c r="C3695" s="99" t="s">
        <v>7815</v>
      </c>
      <c r="D3695" s="124">
        <v>5654</v>
      </c>
      <c r="E3695" s="157">
        <f>VLOOKUP(D3695,'SOAT LIQ'!$A$87:$C$3416,3,FALSE)</f>
        <v>23</v>
      </c>
      <c r="F3695" t="s">
        <v>21632</v>
      </c>
    </row>
    <row r="3696" spans="1:6" x14ac:dyDescent="0.25">
      <c r="A3696" t="s">
        <v>5509</v>
      </c>
      <c r="B3696" s="100" t="s">
        <v>7817</v>
      </c>
      <c r="C3696" s="99" t="s">
        <v>7815</v>
      </c>
      <c r="D3696" s="124">
        <v>5654</v>
      </c>
      <c r="E3696" s="157">
        <f>VLOOKUP(D3696,'SOAT LIQ'!$A$87:$C$3416,3,FALSE)</f>
        <v>23</v>
      </c>
      <c r="F3696" t="s">
        <v>21632</v>
      </c>
    </row>
    <row r="3697" spans="1:6" x14ac:dyDescent="0.25">
      <c r="A3697" t="s">
        <v>5508</v>
      </c>
      <c r="B3697" s="100" t="s">
        <v>7818</v>
      </c>
      <c r="C3697" s="99" t="s">
        <v>7819</v>
      </c>
      <c r="D3697" s="124">
        <v>5622</v>
      </c>
      <c r="E3697" s="157">
        <f>VLOOKUP(D3697,'SOAT LIQ'!$A$87:$C$3416,3,FALSE)</f>
        <v>23</v>
      </c>
      <c r="F3697" t="s">
        <v>21632</v>
      </c>
    </row>
    <row r="3698" spans="1:6" x14ac:dyDescent="0.25">
      <c r="A3698" t="s">
        <v>5508</v>
      </c>
      <c r="B3698" s="100" t="s">
        <v>7820</v>
      </c>
      <c r="C3698" s="99" t="s">
        <v>7819</v>
      </c>
      <c r="D3698" s="124">
        <v>5622</v>
      </c>
      <c r="E3698" s="157">
        <f>VLOOKUP(D3698,'SOAT LIQ'!$A$87:$C$3416,3,FALSE)</f>
        <v>23</v>
      </c>
      <c r="F3698" t="s">
        <v>21632</v>
      </c>
    </row>
    <row r="3699" spans="1:6" x14ac:dyDescent="0.25">
      <c r="A3699" t="s">
        <v>5508</v>
      </c>
      <c r="B3699" s="100" t="s">
        <v>7821</v>
      </c>
      <c r="C3699" s="99" t="s">
        <v>7819</v>
      </c>
      <c r="D3699" s="124">
        <v>5622</v>
      </c>
      <c r="E3699" s="157">
        <f>VLOOKUP(D3699,'SOAT LIQ'!$A$87:$C$3416,3,FALSE)</f>
        <v>23</v>
      </c>
      <c r="F3699" t="s">
        <v>21632</v>
      </c>
    </row>
    <row r="3700" spans="1:6" x14ac:dyDescent="0.25">
      <c r="A3700" t="s">
        <v>5509</v>
      </c>
      <c r="B3700" s="100" t="s">
        <v>7821</v>
      </c>
      <c r="C3700" s="99" t="s">
        <v>7819</v>
      </c>
      <c r="D3700" s="124">
        <v>5622</v>
      </c>
      <c r="E3700" s="157">
        <f>VLOOKUP(D3700,'SOAT LIQ'!$A$87:$C$3416,3,FALSE)</f>
        <v>23</v>
      </c>
      <c r="F3700" t="s">
        <v>21632</v>
      </c>
    </row>
    <row r="3701" spans="1:6" x14ac:dyDescent="0.25">
      <c r="A3701" t="s">
        <v>5508</v>
      </c>
      <c r="B3701" s="100" t="s">
        <v>7822</v>
      </c>
      <c r="C3701" s="99" t="s">
        <v>7823</v>
      </c>
      <c r="D3701" s="124">
        <v>5622</v>
      </c>
      <c r="E3701" s="157">
        <f>VLOOKUP(D3701,'SOAT LIQ'!$A$87:$C$3416,3,FALSE)</f>
        <v>23</v>
      </c>
      <c r="F3701" t="s">
        <v>21632</v>
      </c>
    </row>
    <row r="3702" spans="1:6" x14ac:dyDescent="0.25">
      <c r="A3702" t="s">
        <v>5508</v>
      </c>
      <c r="B3702" s="100" t="s">
        <v>7824</v>
      </c>
      <c r="C3702" s="99" t="s">
        <v>7823</v>
      </c>
      <c r="D3702" s="124">
        <v>5622</v>
      </c>
      <c r="E3702" s="157">
        <f>VLOOKUP(D3702,'SOAT LIQ'!$A$87:$C$3416,3,FALSE)</f>
        <v>23</v>
      </c>
      <c r="F3702" t="s">
        <v>21632</v>
      </c>
    </row>
    <row r="3703" spans="1:6" x14ac:dyDescent="0.25">
      <c r="A3703" t="s">
        <v>5508</v>
      </c>
      <c r="B3703" s="100" t="s">
        <v>7825</v>
      </c>
      <c r="C3703" s="99" t="s">
        <v>7823</v>
      </c>
      <c r="D3703" s="124">
        <v>5622</v>
      </c>
      <c r="E3703" s="157">
        <f>VLOOKUP(D3703,'SOAT LIQ'!$A$87:$C$3416,3,FALSE)</f>
        <v>23</v>
      </c>
      <c r="F3703" t="s">
        <v>21632</v>
      </c>
    </row>
    <row r="3704" spans="1:6" x14ac:dyDescent="0.25">
      <c r="A3704" t="s">
        <v>5509</v>
      </c>
      <c r="B3704" s="100" t="s">
        <v>7825</v>
      </c>
      <c r="C3704" s="99" t="s">
        <v>7823</v>
      </c>
      <c r="D3704" s="124">
        <v>5622</v>
      </c>
      <c r="E3704" s="157">
        <f>VLOOKUP(D3704,'SOAT LIQ'!$A$87:$C$3416,3,FALSE)</f>
        <v>23</v>
      </c>
      <c r="F3704" t="s">
        <v>21632</v>
      </c>
    </row>
    <row r="3705" spans="1:6" x14ac:dyDescent="0.25">
      <c r="A3705" t="s">
        <v>5508</v>
      </c>
      <c r="B3705" s="100" t="s">
        <v>7826</v>
      </c>
      <c r="C3705" s="99" t="s">
        <v>7827</v>
      </c>
      <c r="D3705" s="124">
        <v>5622</v>
      </c>
      <c r="E3705" s="157">
        <f>VLOOKUP(D3705,'SOAT LIQ'!$A$87:$C$3416,3,FALSE)</f>
        <v>23</v>
      </c>
      <c r="F3705" t="s">
        <v>21632</v>
      </c>
    </row>
    <row r="3706" spans="1:6" x14ac:dyDescent="0.25">
      <c r="A3706" t="s">
        <v>5508</v>
      </c>
      <c r="B3706" s="100" t="s">
        <v>7828</v>
      </c>
      <c r="C3706" s="99" t="s">
        <v>7827</v>
      </c>
      <c r="D3706" s="124">
        <v>5622</v>
      </c>
      <c r="E3706" s="157">
        <f>VLOOKUP(D3706,'SOAT LIQ'!$A$87:$C$3416,3,FALSE)</f>
        <v>23</v>
      </c>
      <c r="F3706" t="s">
        <v>21632</v>
      </c>
    </row>
    <row r="3707" spans="1:6" x14ac:dyDescent="0.25">
      <c r="A3707" t="s">
        <v>5508</v>
      </c>
      <c r="B3707" s="100" t="s">
        <v>7829</v>
      </c>
      <c r="C3707" s="99" t="s">
        <v>7827</v>
      </c>
      <c r="D3707" s="124">
        <v>5622</v>
      </c>
      <c r="E3707" s="157">
        <f>VLOOKUP(D3707,'SOAT LIQ'!$A$87:$C$3416,3,FALSE)</f>
        <v>23</v>
      </c>
      <c r="F3707" t="s">
        <v>21632</v>
      </c>
    </row>
    <row r="3708" spans="1:6" x14ac:dyDescent="0.25">
      <c r="A3708" t="s">
        <v>5509</v>
      </c>
      <c r="B3708" s="100" t="s">
        <v>7829</v>
      </c>
      <c r="C3708" s="99" t="s">
        <v>7827</v>
      </c>
      <c r="D3708" s="124">
        <v>5622</v>
      </c>
      <c r="E3708" s="157">
        <f>VLOOKUP(D3708,'SOAT LIQ'!$A$87:$C$3416,3,FALSE)</f>
        <v>23</v>
      </c>
      <c r="F3708" t="s">
        <v>21632</v>
      </c>
    </row>
    <row r="3709" spans="1:6" x14ac:dyDescent="0.25">
      <c r="A3709" t="s">
        <v>5508</v>
      </c>
      <c r="B3709" s="100" t="s">
        <v>7830</v>
      </c>
      <c r="C3709" s="99" t="s">
        <v>7831</v>
      </c>
      <c r="D3709" s="124">
        <v>5622</v>
      </c>
      <c r="E3709" s="157">
        <f>VLOOKUP(D3709,'SOAT LIQ'!$A$87:$C$3416,3,FALSE)</f>
        <v>23</v>
      </c>
      <c r="F3709" t="s">
        <v>21632</v>
      </c>
    </row>
    <row r="3710" spans="1:6" x14ac:dyDescent="0.25">
      <c r="A3710" t="s">
        <v>5508</v>
      </c>
      <c r="B3710" s="100" t="s">
        <v>7832</v>
      </c>
      <c r="C3710" s="99" t="s">
        <v>7802</v>
      </c>
      <c r="D3710" s="124">
        <v>5622</v>
      </c>
      <c r="E3710" s="157">
        <f>VLOOKUP(D3710,'SOAT LIQ'!$A$87:$C$3416,3,FALSE)</f>
        <v>23</v>
      </c>
      <c r="F3710" t="s">
        <v>21632</v>
      </c>
    </row>
    <row r="3711" spans="1:6" x14ac:dyDescent="0.25">
      <c r="A3711" t="s">
        <v>5508</v>
      </c>
      <c r="B3711" s="100" t="s">
        <v>7833</v>
      </c>
      <c r="C3711" s="99" t="s">
        <v>7802</v>
      </c>
      <c r="D3711" s="124">
        <v>5622</v>
      </c>
      <c r="E3711" s="157">
        <f>VLOOKUP(D3711,'SOAT LIQ'!$A$87:$C$3416,3,FALSE)</f>
        <v>23</v>
      </c>
      <c r="F3711" t="s">
        <v>21632</v>
      </c>
    </row>
    <row r="3712" spans="1:6" x14ac:dyDescent="0.25">
      <c r="A3712" t="s">
        <v>5508</v>
      </c>
      <c r="B3712" s="100" t="s">
        <v>7834</v>
      </c>
      <c r="C3712" s="99" t="s">
        <v>7802</v>
      </c>
      <c r="D3712" s="124">
        <v>5622</v>
      </c>
      <c r="E3712" s="157">
        <f>VLOOKUP(D3712,'SOAT LIQ'!$A$87:$C$3416,3,FALSE)</f>
        <v>23</v>
      </c>
      <c r="F3712" t="s">
        <v>21632</v>
      </c>
    </row>
    <row r="3713" spans="1:6" x14ac:dyDescent="0.25">
      <c r="A3713" t="s">
        <v>5508</v>
      </c>
      <c r="B3713" s="100" t="s">
        <v>7835</v>
      </c>
      <c r="C3713" s="99" t="s">
        <v>7802</v>
      </c>
      <c r="D3713" s="124">
        <v>5622</v>
      </c>
      <c r="E3713" s="157">
        <f>VLOOKUP(D3713,'SOAT LIQ'!$A$87:$C$3416,3,FALSE)</f>
        <v>23</v>
      </c>
      <c r="F3713" t="s">
        <v>21632</v>
      </c>
    </row>
    <row r="3714" spans="1:6" x14ac:dyDescent="0.25">
      <c r="A3714" t="s">
        <v>5508</v>
      </c>
      <c r="B3714" s="100" t="s">
        <v>7836</v>
      </c>
      <c r="C3714" s="99" t="s">
        <v>7802</v>
      </c>
      <c r="D3714" s="124">
        <v>5622</v>
      </c>
      <c r="E3714" s="157">
        <f>VLOOKUP(D3714,'SOAT LIQ'!$A$87:$C$3416,3,FALSE)</f>
        <v>23</v>
      </c>
      <c r="F3714" t="s">
        <v>21632</v>
      </c>
    </row>
    <row r="3715" spans="1:6" x14ac:dyDescent="0.25">
      <c r="A3715" t="s">
        <v>5508</v>
      </c>
      <c r="B3715" s="100" t="s">
        <v>7837</v>
      </c>
      <c r="C3715" s="99" t="s">
        <v>7802</v>
      </c>
      <c r="D3715" s="124">
        <v>5622</v>
      </c>
      <c r="E3715" s="157">
        <f>VLOOKUP(D3715,'SOAT LIQ'!$A$87:$C$3416,3,FALSE)</f>
        <v>23</v>
      </c>
      <c r="F3715" t="s">
        <v>21632</v>
      </c>
    </row>
    <row r="3716" spans="1:6" x14ac:dyDescent="0.25">
      <c r="A3716" t="s">
        <v>5508</v>
      </c>
      <c r="B3716" s="100" t="s">
        <v>7838</v>
      </c>
      <c r="C3716" s="99" t="s">
        <v>7802</v>
      </c>
      <c r="D3716" s="124">
        <v>5622</v>
      </c>
      <c r="E3716" s="157">
        <f>VLOOKUP(D3716,'SOAT LIQ'!$A$87:$C$3416,3,FALSE)</f>
        <v>23</v>
      </c>
      <c r="F3716" t="s">
        <v>21632</v>
      </c>
    </row>
    <row r="3717" spans="1:6" x14ac:dyDescent="0.25">
      <c r="A3717" t="s">
        <v>5508</v>
      </c>
      <c r="B3717" s="100" t="s">
        <v>7839</v>
      </c>
      <c r="C3717" s="99" t="s">
        <v>7802</v>
      </c>
      <c r="D3717" s="124">
        <v>5622</v>
      </c>
      <c r="E3717" s="157">
        <f>VLOOKUP(D3717,'SOAT LIQ'!$A$87:$C$3416,3,FALSE)</f>
        <v>23</v>
      </c>
      <c r="F3717" t="s">
        <v>21632</v>
      </c>
    </row>
    <row r="3718" spans="1:6" x14ac:dyDescent="0.25">
      <c r="A3718" t="s">
        <v>5508</v>
      </c>
      <c r="B3718" s="100" t="s">
        <v>7840</v>
      </c>
      <c r="C3718" s="99" t="s">
        <v>7802</v>
      </c>
      <c r="D3718" s="124">
        <v>5622</v>
      </c>
      <c r="E3718" s="157">
        <f>VLOOKUP(D3718,'SOAT LIQ'!$A$87:$C$3416,3,FALSE)</f>
        <v>23</v>
      </c>
      <c r="F3718" t="s">
        <v>21632</v>
      </c>
    </row>
    <row r="3719" spans="1:6" x14ac:dyDescent="0.25">
      <c r="A3719" t="s">
        <v>5508</v>
      </c>
      <c r="B3719" s="100" t="s">
        <v>7841</v>
      </c>
      <c r="C3719" s="99" t="s">
        <v>7802</v>
      </c>
      <c r="D3719" s="124">
        <v>5622</v>
      </c>
      <c r="E3719" s="157">
        <f>VLOOKUP(D3719,'SOAT LIQ'!$A$87:$C$3416,3,FALSE)</f>
        <v>23</v>
      </c>
      <c r="F3719" t="s">
        <v>21632</v>
      </c>
    </row>
    <row r="3720" spans="1:6" x14ac:dyDescent="0.25">
      <c r="A3720" t="s">
        <v>5508</v>
      </c>
      <c r="B3720" s="100" t="s">
        <v>7842</v>
      </c>
      <c r="C3720" s="99" t="s">
        <v>7802</v>
      </c>
      <c r="D3720" s="124">
        <v>5622</v>
      </c>
      <c r="E3720" s="157">
        <f>VLOOKUP(D3720,'SOAT LIQ'!$A$87:$C$3416,3,FALSE)</f>
        <v>23</v>
      </c>
      <c r="F3720" t="s">
        <v>21632</v>
      </c>
    </row>
    <row r="3721" spans="1:6" x14ac:dyDescent="0.25">
      <c r="A3721" t="s">
        <v>5508</v>
      </c>
      <c r="B3721" s="100" t="s">
        <v>7843</v>
      </c>
      <c r="C3721" s="99" t="s">
        <v>7802</v>
      </c>
      <c r="D3721" s="124">
        <v>5622</v>
      </c>
      <c r="E3721" s="157">
        <f>VLOOKUP(D3721,'SOAT LIQ'!$A$87:$C$3416,3,FALSE)</f>
        <v>23</v>
      </c>
      <c r="F3721" t="s">
        <v>21632</v>
      </c>
    </row>
    <row r="3722" spans="1:6" x14ac:dyDescent="0.25">
      <c r="A3722" t="s">
        <v>5508</v>
      </c>
      <c r="B3722" s="100" t="s">
        <v>7844</v>
      </c>
      <c r="C3722" s="99" t="s">
        <v>7782</v>
      </c>
      <c r="D3722" s="124">
        <v>5620</v>
      </c>
      <c r="E3722" s="157">
        <f>VLOOKUP(D3722,'SOAT LIQ'!$A$87:$C$3416,3,FALSE)</f>
        <v>23</v>
      </c>
      <c r="F3722" t="s">
        <v>21632</v>
      </c>
    </row>
    <row r="3723" spans="1:6" x14ac:dyDescent="0.25">
      <c r="A3723" t="s">
        <v>5508</v>
      </c>
      <c r="B3723" s="100" t="s">
        <v>7845</v>
      </c>
      <c r="C3723" s="99" t="s">
        <v>7797</v>
      </c>
      <c r="D3723" s="124">
        <v>5620</v>
      </c>
      <c r="E3723" s="157">
        <f>VLOOKUP(D3723,'SOAT LIQ'!$A$87:$C$3416,3,FALSE)</f>
        <v>23</v>
      </c>
      <c r="F3723" t="s">
        <v>21632</v>
      </c>
    </row>
    <row r="3724" spans="1:6" x14ac:dyDescent="0.25">
      <c r="A3724" t="s">
        <v>5508</v>
      </c>
      <c r="B3724" s="100" t="s">
        <v>7846</v>
      </c>
      <c r="C3724" s="99" t="s">
        <v>7797</v>
      </c>
      <c r="D3724" s="124">
        <v>5620</v>
      </c>
      <c r="E3724" s="157">
        <f>VLOOKUP(D3724,'SOAT LIQ'!$A$87:$C$3416,3,FALSE)</f>
        <v>23</v>
      </c>
      <c r="F3724" t="s">
        <v>21632</v>
      </c>
    </row>
    <row r="3725" spans="1:6" x14ac:dyDescent="0.25">
      <c r="A3725" t="s">
        <v>5508</v>
      </c>
      <c r="B3725" s="100" t="s">
        <v>7847</v>
      </c>
      <c r="C3725" s="99" t="s">
        <v>7797</v>
      </c>
      <c r="D3725" s="124">
        <v>5620</v>
      </c>
      <c r="E3725" s="157">
        <f>VLOOKUP(D3725,'SOAT LIQ'!$A$87:$C$3416,3,FALSE)</f>
        <v>23</v>
      </c>
      <c r="F3725" t="s">
        <v>21632</v>
      </c>
    </row>
    <row r="3726" spans="1:6" x14ac:dyDescent="0.25">
      <c r="A3726" t="s">
        <v>5508</v>
      </c>
      <c r="B3726" s="100" t="s">
        <v>7848</v>
      </c>
      <c r="C3726" s="99" t="s">
        <v>7802</v>
      </c>
      <c r="D3726" s="124">
        <v>5622</v>
      </c>
      <c r="E3726" s="157">
        <f>VLOOKUP(D3726,'SOAT LIQ'!$A$87:$C$3416,3,FALSE)</f>
        <v>23</v>
      </c>
      <c r="F3726" t="s">
        <v>21632</v>
      </c>
    </row>
    <row r="3727" spans="1:6" x14ac:dyDescent="0.25">
      <c r="A3727" t="s">
        <v>5508</v>
      </c>
      <c r="B3727" s="100" t="s">
        <v>7849</v>
      </c>
      <c r="C3727" s="99" t="s">
        <v>7802</v>
      </c>
      <c r="D3727" s="124">
        <v>5622</v>
      </c>
      <c r="E3727" s="157">
        <f>VLOOKUP(D3727,'SOAT LIQ'!$A$87:$C$3416,3,FALSE)</f>
        <v>23</v>
      </c>
      <c r="F3727" t="s">
        <v>21632</v>
      </c>
    </row>
    <row r="3728" spans="1:6" x14ac:dyDescent="0.25">
      <c r="A3728" t="s">
        <v>5508</v>
      </c>
      <c r="B3728" s="100" t="s">
        <v>7850</v>
      </c>
      <c r="C3728" s="99" t="s">
        <v>7802</v>
      </c>
      <c r="D3728" s="124">
        <v>5622</v>
      </c>
      <c r="E3728" s="157">
        <f>VLOOKUP(D3728,'SOAT LIQ'!$A$87:$C$3416,3,FALSE)</f>
        <v>23</v>
      </c>
      <c r="F3728" t="s">
        <v>21632</v>
      </c>
    </row>
    <row r="3729" spans="1:6" x14ac:dyDescent="0.25">
      <c r="A3729" t="s">
        <v>5508</v>
      </c>
      <c r="B3729" s="100" t="s">
        <v>7851</v>
      </c>
      <c r="C3729" s="99" t="s">
        <v>7802</v>
      </c>
      <c r="D3729" s="124">
        <v>5622</v>
      </c>
      <c r="E3729" s="157">
        <f>VLOOKUP(D3729,'SOAT LIQ'!$A$87:$C$3416,3,FALSE)</f>
        <v>23</v>
      </c>
      <c r="F3729" t="s">
        <v>21632</v>
      </c>
    </row>
    <row r="3730" spans="1:6" x14ac:dyDescent="0.25">
      <c r="A3730" t="s">
        <v>5508</v>
      </c>
      <c r="B3730" s="100" t="s">
        <v>7852</v>
      </c>
      <c r="C3730" s="99" t="s">
        <v>7802</v>
      </c>
      <c r="D3730" s="124">
        <v>5622</v>
      </c>
      <c r="E3730" s="157">
        <f>VLOOKUP(D3730,'SOAT LIQ'!$A$87:$C$3416,3,FALSE)</f>
        <v>23</v>
      </c>
      <c r="F3730" t="s">
        <v>21632</v>
      </c>
    </row>
    <row r="3731" spans="1:6" x14ac:dyDescent="0.25">
      <c r="A3731" t="s">
        <v>5508</v>
      </c>
      <c r="B3731" s="100" t="s">
        <v>7853</v>
      </c>
      <c r="C3731" s="99" t="s">
        <v>7802</v>
      </c>
      <c r="D3731" s="124">
        <v>5622</v>
      </c>
      <c r="E3731" s="157">
        <f>VLOOKUP(D3731,'SOAT LIQ'!$A$87:$C$3416,3,FALSE)</f>
        <v>23</v>
      </c>
      <c r="F3731" t="s">
        <v>21632</v>
      </c>
    </row>
    <row r="3732" spans="1:6" x14ac:dyDescent="0.25">
      <c r="A3732" t="s">
        <v>5508</v>
      </c>
      <c r="B3732" s="100" t="s">
        <v>7854</v>
      </c>
      <c r="C3732" s="99" t="s">
        <v>7802</v>
      </c>
      <c r="D3732" s="124">
        <v>5622</v>
      </c>
      <c r="E3732" s="157">
        <f>VLOOKUP(D3732,'SOAT LIQ'!$A$87:$C$3416,3,FALSE)</f>
        <v>23</v>
      </c>
      <c r="F3732" t="s">
        <v>21632</v>
      </c>
    </row>
    <row r="3733" spans="1:6" x14ac:dyDescent="0.25">
      <c r="A3733" t="s">
        <v>5508</v>
      </c>
      <c r="B3733" s="100" t="s">
        <v>7855</v>
      </c>
      <c r="C3733" s="99" t="s">
        <v>7802</v>
      </c>
      <c r="D3733" s="124">
        <v>5650</v>
      </c>
      <c r="E3733" s="157">
        <f>VLOOKUP(D3733,'SOAT LIQ'!$A$87:$C$3416,3,FALSE)</f>
        <v>23</v>
      </c>
      <c r="F3733" t="s">
        <v>21632</v>
      </c>
    </row>
    <row r="3734" spans="1:6" x14ac:dyDescent="0.25">
      <c r="A3734" t="s">
        <v>5508</v>
      </c>
      <c r="B3734" s="100" t="s">
        <v>7856</v>
      </c>
      <c r="C3734" s="99" t="s">
        <v>7802</v>
      </c>
      <c r="D3734" s="124">
        <v>5650</v>
      </c>
      <c r="E3734" s="157">
        <f>VLOOKUP(D3734,'SOAT LIQ'!$A$87:$C$3416,3,FALSE)</f>
        <v>23</v>
      </c>
      <c r="F3734" t="s">
        <v>21632</v>
      </c>
    </row>
    <row r="3735" spans="1:6" x14ac:dyDescent="0.25">
      <c r="A3735" t="s">
        <v>5509</v>
      </c>
      <c r="B3735" s="100" t="s">
        <v>7856</v>
      </c>
      <c r="C3735" s="99" t="s">
        <v>7802</v>
      </c>
      <c r="D3735" s="124">
        <v>5650</v>
      </c>
      <c r="E3735" s="157">
        <f>VLOOKUP(D3735,'SOAT LIQ'!$A$87:$C$3416,3,FALSE)</f>
        <v>23</v>
      </c>
      <c r="F3735" t="s">
        <v>21632</v>
      </c>
    </row>
    <row r="3736" spans="1:6" x14ac:dyDescent="0.25">
      <c r="A3736" t="s">
        <v>5508</v>
      </c>
      <c r="B3736" s="100" t="s">
        <v>7857</v>
      </c>
      <c r="C3736" s="99" t="s">
        <v>7858</v>
      </c>
      <c r="D3736" s="124">
        <v>5650</v>
      </c>
      <c r="E3736" s="157">
        <f>VLOOKUP(D3736,'SOAT LIQ'!$A$87:$C$3416,3,FALSE)</f>
        <v>23</v>
      </c>
      <c r="F3736" t="s">
        <v>21632</v>
      </c>
    </row>
    <row r="3737" spans="1:6" x14ac:dyDescent="0.25">
      <c r="A3737" t="s">
        <v>5509</v>
      </c>
      <c r="B3737" s="100" t="s">
        <v>7857</v>
      </c>
      <c r="C3737" s="99" t="s">
        <v>7858</v>
      </c>
      <c r="D3737" s="124">
        <v>5650</v>
      </c>
      <c r="E3737" s="157">
        <f>VLOOKUP(D3737,'SOAT LIQ'!$A$87:$C$3416,3,FALSE)</f>
        <v>23</v>
      </c>
      <c r="F3737" t="s">
        <v>21632</v>
      </c>
    </row>
    <row r="3738" spans="1:6" x14ac:dyDescent="0.25">
      <c r="A3738" t="s">
        <v>5508</v>
      </c>
      <c r="B3738" s="100" t="s">
        <v>7859</v>
      </c>
      <c r="C3738" s="99" t="s">
        <v>7802</v>
      </c>
      <c r="D3738" s="124">
        <v>5650</v>
      </c>
      <c r="E3738" s="157">
        <f>VLOOKUP(D3738,'SOAT LIQ'!$A$87:$C$3416,3,FALSE)</f>
        <v>23</v>
      </c>
      <c r="F3738" t="s">
        <v>21632</v>
      </c>
    </row>
    <row r="3739" spans="1:6" x14ac:dyDescent="0.25">
      <c r="A3739" t="s">
        <v>5508</v>
      </c>
      <c r="B3739" s="100" t="s">
        <v>7861</v>
      </c>
      <c r="C3739" s="99" t="s">
        <v>7860</v>
      </c>
      <c r="D3739" s="124">
        <v>25149</v>
      </c>
      <c r="E3739" s="157" t="e">
        <f>VLOOKUP(D3739,'SOAT LIQ'!$A$87:$C$3416,3,FALSE)</f>
        <v>#N/A</v>
      </c>
      <c r="F3739" t="s">
        <v>21632</v>
      </c>
    </row>
    <row r="3740" spans="1:6" x14ac:dyDescent="0.25">
      <c r="A3740" t="s">
        <v>5509</v>
      </c>
      <c r="B3740" s="100" t="s">
        <v>7861</v>
      </c>
      <c r="C3740" s="99" t="s">
        <v>7860</v>
      </c>
      <c r="D3740" s="124">
        <v>25149</v>
      </c>
      <c r="E3740" s="157" t="e">
        <f>VLOOKUP(D3740,'SOAT LIQ'!$A$87:$C$3416,3,FALSE)</f>
        <v>#N/A</v>
      </c>
      <c r="F3740" t="s">
        <v>5509</v>
      </c>
    </row>
    <row r="3741" spans="1:6" x14ac:dyDescent="0.25">
      <c r="A3741" t="s">
        <v>5508</v>
      </c>
      <c r="B3741" s="100" t="s">
        <v>7862</v>
      </c>
      <c r="C3741" s="99" t="s">
        <v>7863</v>
      </c>
      <c r="D3741" s="124">
        <v>5651</v>
      </c>
      <c r="E3741" s="157">
        <f>VLOOKUP(D3741,'SOAT LIQ'!$A$87:$C$3416,3,FALSE)</f>
        <v>23</v>
      </c>
      <c r="F3741" t="s">
        <v>21632</v>
      </c>
    </row>
    <row r="3742" spans="1:6" x14ac:dyDescent="0.25">
      <c r="A3742" t="s">
        <v>5509</v>
      </c>
      <c r="B3742" s="100" t="s">
        <v>7862</v>
      </c>
      <c r="C3742" s="99" t="s">
        <v>7863</v>
      </c>
      <c r="D3742" s="124">
        <v>5651</v>
      </c>
      <c r="E3742" s="157">
        <f>VLOOKUP(D3742,'SOAT LIQ'!$A$87:$C$3416,3,FALSE)</f>
        <v>23</v>
      </c>
      <c r="F3742" t="s">
        <v>21632</v>
      </c>
    </row>
    <row r="3743" spans="1:6" x14ac:dyDescent="0.25">
      <c r="A3743" t="s">
        <v>5508</v>
      </c>
      <c r="B3743" s="100" t="s">
        <v>7864</v>
      </c>
      <c r="C3743" s="99" t="s">
        <v>7863</v>
      </c>
      <c r="D3743" s="124">
        <v>5650</v>
      </c>
      <c r="E3743" s="157">
        <f>VLOOKUP(D3743,'SOAT LIQ'!$A$87:$C$3416,3,FALSE)</f>
        <v>23</v>
      </c>
      <c r="F3743" t="s">
        <v>21632</v>
      </c>
    </row>
    <row r="3744" spans="1:6" x14ac:dyDescent="0.25">
      <c r="A3744" t="s">
        <v>5508</v>
      </c>
      <c r="B3744" s="100" t="s">
        <v>7865</v>
      </c>
      <c r="C3744" s="99" t="s">
        <v>7866</v>
      </c>
      <c r="D3744" s="124">
        <v>5652</v>
      </c>
      <c r="E3744" s="157">
        <f>VLOOKUP(D3744,'SOAT LIQ'!$A$87:$C$3416,3,FALSE)</f>
        <v>23</v>
      </c>
      <c r="F3744" t="s">
        <v>21632</v>
      </c>
    </row>
    <row r="3745" spans="1:6" x14ac:dyDescent="0.25">
      <c r="A3745" t="s">
        <v>5509</v>
      </c>
      <c r="B3745" s="100" t="s">
        <v>7865</v>
      </c>
      <c r="C3745" s="99" t="s">
        <v>7866</v>
      </c>
      <c r="D3745" s="124">
        <v>5652</v>
      </c>
      <c r="E3745" s="157">
        <f>VLOOKUP(D3745,'SOAT LIQ'!$A$87:$C$3416,3,FALSE)</f>
        <v>23</v>
      </c>
      <c r="F3745" t="s">
        <v>21632</v>
      </c>
    </row>
    <row r="3746" spans="1:6" x14ac:dyDescent="0.25">
      <c r="A3746" t="s">
        <v>5508</v>
      </c>
      <c r="B3746" s="100" t="s">
        <v>7867</v>
      </c>
      <c r="C3746" s="99" t="s">
        <v>7866</v>
      </c>
      <c r="D3746" s="124">
        <v>5653</v>
      </c>
      <c r="E3746" s="157">
        <f>VLOOKUP(D3746,'SOAT LIQ'!$A$87:$C$3416,3,FALSE)</f>
        <v>23</v>
      </c>
      <c r="F3746" t="s">
        <v>21632</v>
      </c>
    </row>
    <row r="3747" spans="1:6" x14ac:dyDescent="0.25">
      <c r="A3747" t="s">
        <v>5509</v>
      </c>
      <c r="B3747" s="100" t="s">
        <v>7867</v>
      </c>
      <c r="C3747" s="99" t="s">
        <v>7866</v>
      </c>
      <c r="D3747" s="124">
        <v>5653</v>
      </c>
      <c r="E3747" s="157">
        <f>VLOOKUP(D3747,'SOAT LIQ'!$A$87:$C$3416,3,FALSE)</f>
        <v>23</v>
      </c>
      <c r="F3747" t="s">
        <v>21632</v>
      </c>
    </row>
    <row r="3748" spans="1:6" x14ac:dyDescent="0.25">
      <c r="A3748" t="s">
        <v>5508</v>
      </c>
      <c r="B3748" s="100" t="s">
        <v>7868</v>
      </c>
      <c r="C3748" s="99" t="s">
        <v>7866</v>
      </c>
      <c r="D3748" s="124">
        <v>5652</v>
      </c>
      <c r="E3748" s="157">
        <f>VLOOKUP(D3748,'SOAT LIQ'!$A$87:$C$3416,3,FALSE)</f>
        <v>23</v>
      </c>
      <c r="F3748" t="s">
        <v>21632</v>
      </c>
    </row>
    <row r="3749" spans="1:6" x14ac:dyDescent="0.25">
      <c r="A3749" t="s">
        <v>5509</v>
      </c>
      <c r="B3749" s="100" t="s">
        <v>7868</v>
      </c>
      <c r="C3749" s="99" t="s">
        <v>7866</v>
      </c>
      <c r="D3749" s="124">
        <v>5652</v>
      </c>
      <c r="E3749" s="157">
        <f>VLOOKUP(D3749,'SOAT LIQ'!$A$87:$C$3416,3,FALSE)</f>
        <v>23</v>
      </c>
      <c r="F3749" t="s">
        <v>21632</v>
      </c>
    </row>
    <row r="3750" spans="1:6" x14ac:dyDescent="0.25">
      <c r="A3750" t="s">
        <v>5508</v>
      </c>
      <c r="B3750" s="100" t="s">
        <v>4807</v>
      </c>
      <c r="C3750" s="99" t="s">
        <v>7869</v>
      </c>
      <c r="D3750" s="124">
        <v>5651</v>
      </c>
      <c r="E3750" s="157">
        <f>VLOOKUP(D3750,'SOAT LIQ'!$A$87:$C$3416,3,FALSE)</f>
        <v>23</v>
      </c>
      <c r="F3750" t="s">
        <v>21632</v>
      </c>
    </row>
    <row r="3751" spans="1:6" x14ac:dyDescent="0.25">
      <c r="A3751" t="s">
        <v>5509</v>
      </c>
      <c r="B3751" s="100" t="s">
        <v>4807</v>
      </c>
      <c r="C3751" s="99" t="s">
        <v>7869</v>
      </c>
      <c r="D3751" s="124">
        <v>5651</v>
      </c>
      <c r="E3751" s="157">
        <f>VLOOKUP(D3751,'SOAT LIQ'!$A$87:$C$3416,3,FALSE)</f>
        <v>23</v>
      </c>
      <c r="F3751" t="s">
        <v>21632</v>
      </c>
    </row>
    <row r="3752" spans="1:6" x14ac:dyDescent="0.25">
      <c r="A3752" t="s">
        <v>5508</v>
      </c>
      <c r="B3752" s="100" t="s">
        <v>7870</v>
      </c>
      <c r="C3752" s="99" t="s">
        <v>7871</v>
      </c>
      <c r="D3752" s="124">
        <v>5651</v>
      </c>
      <c r="E3752" s="157">
        <f>VLOOKUP(D3752,'SOAT LIQ'!$A$87:$C$3416,3,FALSE)</f>
        <v>23</v>
      </c>
      <c r="F3752" t="s">
        <v>21632</v>
      </c>
    </row>
    <row r="3753" spans="1:6" x14ac:dyDescent="0.25">
      <c r="A3753" t="s">
        <v>5509</v>
      </c>
      <c r="B3753" s="100" t="s">
        <v>7870</v>
      </c>
      <c r="C3753" s="99" t="s">
        <v>7871</v>
      </c>
      <c r="D3753" s="124">
        <v>5651</v>
      </c>
      <c r="E3753" s="157">
        <f>VLOOKUP(D3753,'SOAT LIQ'!$A$87:$C$3416,3,FALSE)</f>
        <v>23</v>
      </c>
      <c r="F3753" t="s">
        <v>21632</v>
      </c>
    </row>
    <row r="3754" spans="1:6" x14ac:dyDescent="0.25">
      <c r="A3754" t="s">
        <v>5508</v>
      </c>
      <c r="B3754" s="100" t="s">
        <v>7873</v>
      </c>
      <c r="C3754" s="99" t="s">
        <v>7872</v>
      </c>
      <c r="D3754" s="124">
        <v>5653</v>
      </c>
      <c r="E3754" s="157">
        <f>VLOOKUP(D3754,'SOAT LIQ'!$A$87:$C$3416,3,FALSE)</f>
        <v>23</v>
      </c>
      <c r="F3754" t="s">
        <v>21632</v>
      </c>
    </row>
    <row r="3755" spans="1:6" x14ac:dyDescent="0.25">
      <c r="A3755" t="s">
        <v>5509</v>
      </c>
      <c r="B3755" s="100" t="s">
        <v>7873</v>
      </c>
      <c r="C3755" s="99" t="s">
        <v>7872</v>
      </c>
      <c r="D3755" s="124">
        <v>5653</v>
      </c>
      <c r="E3755" s="157">
        <f>VLOOKUP(D3755,'SOAT LIQ'!$A$87:$C$3416,3,FALSE)</f>
        <v>23</v>
      </c>
      <c r="F3755" t="s">
        <v>21632</v>
      </c>
    </row>
    <row r="3756" spans="1:6" x14ac:dyDescent="0.25">
      <c r="A3756" t="s">
        <v>5508</v>
      </c>
      <c r="B3756" s="100" t="s">
        <v>4808</v>
      </c>
      <c r="C3756" s="99" t="s">
        <v>7874</v>
      </c>
      <c r="D3756" s="124">
        <v>5653</v>
      </c>
      <c r="E3756" s="157">
        <f>VLOOKUP(D3756,'SOAT LIQ'!$A$87:$C$3416,3,FALSE)</f>
        <v>23</v>
      </c>
      <c r="F3756" t="s">
        <v>21632</v>
      </c>
    </row>
    <row r="3757" spans="1:6" x14ac:dyDescent="0.25">
      <c r="A3757" t="s">
        <v>5509</v>
      </c>
      <c r="B3757" s="100" t="s">
        <v>4808</v>
      </c>
      <c r="C3757" s="99" t="s">
        <v>7874</v>
      </c>
      <c r="D3757" s="124">
        <v>5653</v>
      </c>
      <c r="E3757" s="157">
        <f>VLOOKUP(D3757,'SOAT LIQ'!$A$87:$C$3416,3,FALSE)</f>
        <v>23</v>
      </c>
      <c r="F3757" t="s">
        <v>21632</v>
      </c>
    </row>
    <row r="3758" spans="1:6" x14ac:dyDescent="0.25">
      <c r="A3758" t="s">
        <v>5508</v>
      </c>
      <c r="B3758" s="100" t="s">
        <v>7875</v>
      </c>
      <c r="C3758" s="99" t="s">
        <v>7874</v>
      </c>
      <c r="D3758" s="124">
        <v>5653</v>
      </c>
      <c r="E3758" s="157">
        <f>VLOOKUP(D3758,'SOAT LIQ'!$A$87:$C$3416,3,FALSE)</f>
        <v>23</v>
      </c>
      <c r="F3758" t="s">
        <v>21632</v>
      </c>
    </row>
    <row r="3759" spans="1:6" x14ac:dyDescent="0.25">
      <c r="A3759" t="s">
        <v>5509</v>
      </c>
      <c r="B3759" s="100" t="s">
        <v>7875</v>
      </c>
      <c r="C3759" s="99" t="s">
        <v>7874</v>
      </c>
      <c r="D3759" s="124">
        <v>5653</v>
      </c>
      <c r="E3759" s="157">
        <f>VLOOKUP(D3759,'SOAT LIQ'!$A$87:$C$3416,3,FALSE)</f>
        <v>23</v>
      </c>
      <c r="F3759" t="s">
        <v>21632</v>
      </c>
    </row>
    <row r="3760" spans="1:6" x14ac:dyDescent="0.25">
      <c r="A3760" t="s">
        <v>5508</v>
      </c>
      <c r="B3760" s="100" t="s">
        <v>4798</v>
      </c>
      <c r="C3760" s="99" t="s">
        <v>7876</v>
      </c>
      <c r="D3760" s="124">
        <v>5654</v>
      </c>
      <c r="E3760" s="157">
        <f>VLOOKUP(D3760,'SOAT LIQ'!$A$87:$C$3416,3,FALSE)</f>
        <v>23</v>
      </c>
      <c r="F3760" t="s">
        <v>21632</v>
      </c>
    </row>
    <row r="3761" spans="1:6" x14ac:dyDescent="0.25">
      <c r="A3761" t="s">
        <v>5508</v>
      </c>
      <c r="B3761" s="100" t="s">
        <v>7878</v>
      </c>
      <c r="C3761" s="99" t="s">
        <v>7877</v>
      </c>
      <c r="D3761" s="124">
        <v>5420</v>
      </c>
      <c r="E3761" s="157">
        <f>VLOOKUP(D3761,'SOAT LIQ'!$A$87:$C$3416,3,FALSE)</f>
        <v>22</v>
      </c>
      <c r="F3761" t="s">
        <v>21632</v>
      </c>
    </row>
    <row r="3762" spans="1:6" x14ac:dyDescent="0.25">
      <c r="A3762" t="s">
        <v>5508</v>
      </c>
      <c r="B3762" s="100" t="s">
        <v>4811</v>
      </c>
      <c r="C3762" s="99" t="s">
        <v>7815</v>
      </c>
      <c r="D3762" s="124">
        <v>5654</v>
      </c>
      <c r="E3762" s="157">
        <f>VLOOKUP(D3762,'SOAT LIQ'!$A$87:$C$3416,3,FALSE)</f>
        <v>23</v>
      </c>
      <c r="F3762" t="s">
        <v>21632</v>
      </c>
    </row>
    <row r="3763" spans="1:6" x14ac:dyDescent="0.25">
      <c r="A3763" t="s">
        <v>5508</v>
      </c>
      <c r="B3763" s="100" t="s">
        <v>4812</v>
      </c>
      <c r="C3763" s="99" t="s">
        <v>7879</v>
      </c>
      <c r="D3763" s="124">
        <v>5654</v>
      </c>
      <c r="E3763" s="157">
        <f>VLOOKUP(D3763,'SOAT LIQ'!$A$87:$C$3416,3,FALSE)</f>
        <v>23</v>
      </c>
      <c r="F3763" t="s">
        <v>21632</v>
      </c>
    </row>
    <row r="3764" spans="1:6" x14ac:dyDescent="0.25">
      <c r="A3764" t="s">
        <v>5508</v>
      </c>
      <c r="B3764" s="100" t="s">
        <v>7881</v>
      </c>
      <c r="C3764" s="99" t="s">
        <v>7880</v>
      </c>
      <c r="D3764" s="124">
        <v>5654</v>
      </c>
      <c r="E3764" s="157">
        <f>VLOOKUP(D3764,'SOAT LIQ'!$A$87:$C$3416,3,FALSE)</f>
        <v>23</v>
      </c>
      <c r="F3764" t="s">
        <v>21632</v>
      </c>
    </row>
    <row r="3765" spans="1:6" x14ac:dyDescent="0.25">
      <c r="A3765" t="s">
        <v>5508</v>
      </c>
      <c r="B3765" s="100" t="s">
        <v>4813</v>
      </c>
      <c r="C3765" s="99" t="s">
        <v>7882</v>
      </c>
      <c r="D3765" s="124">
        <v>5654</v>
      </c>
      <c r="E3765" s="157">
        <f>VLOOKUP(D3765,'SOAT LIQ'!$A$87:$C$3416,3,FALSE)</f>
        <v>23</v>
      </c>
      <c r="F3765" t="s">
        <v>21632</v>
      </c>
    </row>
    <row r="3766" spans="1:6" x14ac:dyDescent="0.25">
      <c r="A3766" t="s">
        <v>5508</v>
      </c>
      <c r="B3766" s="100" t="s">
        <v>7884</v>
      </c>
      <c r="C3766" s="99" t="s">
        <v>7883</v>
      </c>
      <c r="D3766" s="124">
        <v>5654</v>
      </c>
      <c r="E3766" s="157">
        <f>VLOOKUP(D3766,'SOAT LIQ'!$A$87:$C$3416,3,FALSE)</f>
        <v>23</v>
      </c>
      <c r="F3766" t="s">
        <v>21632</v>
      </c>
    </row>
    <row r="3767" spans="1:6" x14ac:dyDescent="0.25">
      <c r="A3767" t="s">
        <v>5508</v>
      </c>
      <c r="B3767" s="100" t="s">
        <v>4814</v>
      </c>
      <c r="C3767" s="99" t="s">
        <v>7885</v>
      </c>
      <c r="D3767" s="124">
        <v>5654</v>
      </c>
      <c r="E3767" s="157">
        <f>VLOOKUP(D3767,'SOAT LIQ'!$A$87:$C$3416,3,FALSE)</f>
        <v>23</v>
      </c>
      <c r="F3767" t="s">
        <v>21632</v>
      </c>
    </row>
    <row r="3768" spans="1:6" x14ac:dyDescent="0.25">
      <c r="A3768" t="s">
        <v>5508</v>
      </c>
      <c r="B3768" s="100" t="s">
        <v>7886</v>
      </c>
      <c r="C3768" s="99" t="s">
        <v>7885</v>
      </c>
      <c r="D3768" s="124">
        <v>5654</v>
      </c>
      <c r="E3768" s="157">
        <f>VLOOKUP(D3768,'SOAT LIQ'!$A$87:$C$3416,3,FALSE)</f>
        <v>23</v>
      </c>
      <c r="F3768" t="s">
        <v>21632</v>
      </c>
    </row>
    <row r="3769" spans="1:6" x14ac:dyDescent="0.25">
      <c r="A3769" t="s">
        <v>5508</v>
      </c>
      <c r="B3769" s="100" t="s">
        <v>4815</v>
      </c>
      <c r="C3769" s="99" t="s">
        <v>7887</v>
      </c>
      <c r="D3769" s="124">
        <v>5654</v>
      </c>
      <c r="E3769" s="157">
        <f>VLOOKUP(D3769,'SOAT LIQ'!$A$87:$C$3416,3,FALSE)</f>
        <v>23</v>
      </c>
      <c r="F3769" t="s">
        <v>21632</v>
      </c>
    </row>
    <row r="3770" spans="1:6" x14ac:dyDescent="0.25">
      <c r="A3770" t="s">
        <v>5796</v>
      </c>
      <c r="B3770" s="100" t="s">
        <v>4815</v>
      </c>
      <c r="C3770" s="99" t="s">
        <v>7887</v>
      </c>
      <c r="D3770" s="124">
        <v>5654</v>
      </c>
      <c r="E3770" s="157">
        <f>VLOOKUP(D3770,'SOAT LIQ'!$A$87:$C$3416,3,FALSE)</f>
        <v>23</v>
      </c>
      <c r="F3770" t="s">
        <v>21632</v>
      </c>
    </row>
    <row r="3771" spans="1:6" x14ac:dyDescent="0.25">
      <c r="A3771" t="s">
        <v>5508</v>
      </c>
      <c r="B3771" s="100" t="s">
        <v>4816</v>
      </c>
      <c r="C3771" s="99" t="s">
        <v>7888</v>
      </c>
      <c r="D3771" s="124">
        <v>5654</v>
      </c>
      <c r="E3771" s="157">
        <f>VLOOKUP(D3771,'SOAT LIQ'!$A$87:$C$3416,3,FALSE)</f>
        <v>23</v>
      </c>
      <c r="F3771" t="s">
        <v>21632</v>
      </c>
    </row>
    <row r="3772" spans="1:6" x14ac:dyDescent="0.25">
      <c r="A3772" t="s">
        <v>5796</v>
      </c>
      <c r="B3772" s="100" t="s">
        <v>4816</v>
      </c>
      <c r="C3772" s="99" t="s">
        <v>7888</v>
      </c>
      <c r="D3772" s="124">
        <v>5654</v>
      </c>
      <c r="E3772" s="157">
        <f>VLOOKUP(D3772,'SOAT LIQ'!$A$87:$C$3416,3,FALSE)</f>
        <v>23</v>
      </c>
      <c r="F3772" t="s">
        <v>21632</v>
      </c>
    </row>
    <row r="3773" spans="1:6" x14ac:dyDescent="0.25">
      <c r="A3773" t="s">
        <v>5508</v>
      </c>
      <c r="B3773" s="100" t="s">
        <v>4817</v>
      </c>
      <c r="C3773" s="99" t="s">
        <v>7889</v>
      </c>
      <c r="D3773" s="124">
        <v>5654</v>
      </c>
      <c r="E3773" s="157">
        <f>VLOOKUP(D3773,'SOAT LIQ'!$A$87:$C$3416,3,FALSE)</f>
        <v>23</v>
      </c>
      <c r="F3773" t="s">
        <v>21632</v>
      </c>
    </row>
    <row r="3774" spans="1:6" x14ac:dyDescent="0.25">
      <c r="A3774" t="s">
        <v>5796</v>
      </c>
      <c r="B3774" s="100" t="s">
        <v>4817</v>
      </c>
      <c r="C3774" s="99" t="s">
        <v>7889</v>
      </c>
      <c r="D3774" s="124">
        <v>5654</v>
      </c>
      <c r="E3774" s="157">
        <f>VLOOKUP(D3774,'SOAT LIQ'!$A$87:$C$3416,3,FALSE)</f>
        <v>23</v>
      </c>
      <c r="F3774" t="s">
        <v>21632</v>
      </c>
    </row>
    <row r="3775" spans="1:6" x14ac:dyDescent="0.25">
      <c r="A3775" t="s">
        <v>5508</v>
      </c>
      <c r="B3775" s="100" t="s">
        <v>4818</v>
      </c>
      <c r="C3775" s="99" t="s">
        <v>7890</v>
      </c>
      <c r="D3775" s="124">
        <v>5654</v>
      </c>
      <c r="E3775" s="157">
        <f>VLOOKUP(D3775,'SOAT LIQ'!$A$87:$C$3416,3,FALSE)</f>
        <v>23</v>
      </c>
      <c r="F3775" t="s">
        <v>21632</v>
      </c>
    </row>
    <row r="3776" spans="1:6" x14ac:dyDescent="0.25">
      <c r="A3776" t="s">
        <v>5796</v>
      </c>
      <c r="B3776" s="100" t="s">
        <v>4818</v>
      </c>
      <c r="C3776" s="99" t="s">
        <v>7890</v>
      </c>
      <c r="D3776" s="124">
        <v>5654</v>
      </c>
      <c r="E3776" s="157">
        <f>VLOOKUP(D3776,'SOAT LIQ'!$A$87:$C$3416,3,FALSE)</f>
        <v>23</v>
      </c>
      <c r="F3776" t="s">
        <v>21632</v>
      </c>
    </row>
    <row r="3777" spans="1:6" x14ac:dyDescent="0.25">
      <c r="A3777" t="s">
        <v>5508</v>
      </c>
      <c r="B3777" s="100" t="s">
        <v>4819</v>
      </c>
      <c r="C3777" s="99" t="s">
        <v>7891</v>
      </c>
      <c r="D3777" s="124">
        <v>5654</v>
      </c>
      <c r="E3777" s="157">
        <f>VLOOKUP(D3777,'SOAT LIQ'!$A$87:$C$3416,3,FALSE)</f>
        <v>23</v>
      </c>
      <c r="F3777" t="s">
        <v>21632</v>
      </c>
    </row>
    <row r="3778" spans="1:6" x14ac:dyDescent="0.25">
      <c r="A3778" t="s">
        <v>5796</v>
      </c>
      <c r="B3778" s="100" t="s">
        <v>4819</v>
      </c>
      <c r="C3778" s="99" t="s">
        <v>7891</v>
      </c>
      <c r="D3778" s="124">
        <v>5654</v>
      </c>
      <c r="E3778" s="157">
        <f>VLOOKUP(D3778,'SOAT LIQ'!$A$87:$C$3416,3,FALSE)</f>
        <v>23</v>
      </c>
      <c r="F3778" t="s">
        <v>21632</v>
      </c>
    </row>
    <row r="3779" spans="1:6" x14ac:dyDescent="0.25">
      <c r="A3779" t="s">
        <v>5508</v>
      </c>
      <c r="B3779" s="100" t="s">
        <v>4820</v>
      </c>
      <c r="C3779" s="99" t="s">
        <v>7892</v>
      </c>
      <c r="D3779" s="124">
        <v>5654</v>
      </c>
      <c r="E3779" s="157">
        <f>VLOOKUP(D3779,'SOAT LIQ'!$A$87:$C$3416,3,FALSE)</f>
        <v>23</v>
      </c>
      <c r="F3779" t="s">
        <v>21632</v>
      </c>
    </row>
    <row r="3780" spans="1:6" x14ac:dyDescent="0.25">
      <c r="A3780" t="s">
        <v>5796</v>
      </c>
      <c r="B3780" s="100" t="s">
        <v>4820</v>
      </c>
      <c r="C3780" s="99" t="s">
        <v>7892</v>
      </c>
      <c r="D3780" s="124">
        <v>5654</v>
      </c>
      <c r="E3780" s="157">
        <f>VLOOKUP(D3780,'SOAT LIQ'!$A$87:$C$3416,3,FALSE)</f>
        <v>23</v>
      </c>
      <c r="F3780" t="s">
        <v>21632</v>
      </c>
    </row>
    <row r="3781" spans="1:6" x14ac:dyDescent="0.25">
      <c r="A3781" t="s">
        <v>5796</v>
      </c>
      <c r="B3781" s="100" t="s">
        <v>7894</v>
      </c>
      <c r="C3781" s="99" t="s">
        <v>7893</v>
      </c>
      <c r="D3781" s="124">
        <v>5654</v>
      </c>
      <c r="E3781" s="157">
        <f>VLOOKUP(D3781,'SOAT LIQ'!$A$87:$C$3416,3,FALSE)</f>
        <v>23</v>
      </c>
      <c r="F3781" t="s">
        <v>21632</v>
      </c>
    </row>
    <row r="3782" spans="1:6" x14ac:dyDescent="0.25">
      <c r="A3782" t="s">
        <v>5508</v>
      </c>
      <c r="B3782" s="100" t="s">
        <v>7894</v>
      </c>
      <c r="C3782" s="99" t="s">
        <v>7893</v>
      </c>
      <c r="D3782" s="124">
        <v>5654</v>
      </c>
      <c r="E3782" s="157">
        <f>VLOOKUP(D3782,'SOAT LIQ'!$A$87:$C$3416,3,FALSE)</f>
        <v>23</v>
      </c>
      <c r="F3782" t="s">
        <v>21632</v>
      </c>
    </row>
    <row r="3783" spans="1:6" x14ac:dyDescent="0.25">
      <c r="A3783" t="s">
        <v>5796</v>
      </c>
      <c r="B3783" s="100" t="s">
        <v>7896</v>
      </c>
      <c r="C3783" s="99" t="s">
        <v>7895</v>
      </c>
      <c r="D3783" s="124">
        <v>5654</v>
      </c>
      <c r="E3783" s="157">
        <f>VLOOKUP(D3783,'SOAT LIQ'!$A$87:$C$3416,3,FALSE)</f>
        <v>23</v>
      </c>
      <c r="F3783" t="s">
        <v>21632</v>
      </c>
    </row>
    <row r="3784" spans="1:6" x14ac:dyDescent="0.25">
      <c r="A3784" t="s">
        <v>5508</v>
      </c>
      <c r="B3784" s="100" t="s">
        <v>7896</v>
      </c>
      <c r="C3784" s="99" t="s">
        <v>7895</v>
      </c>
      <c r="D3784" s="124">
        <v>5654</v>
      </c>
      <c r="E3784" s="157">
        <f>VLOOKUP(D3784,'SOAT LIQ'!$A$87:$C$3416,3,FALSE)</f>
        <v>23</v>
      </c>
      <c r="F3784" t="s">
        <v>21632</v>
      </c>
    </row>
    <row r="3785" spans="1:6" x14ac:dyDescent="0.25">
      <c r="A3785" t="s">
        <v>5796</v>
      </c>
      <c r="B3785" s="100" t="s">
        <v>7898</v>
      </c>
      <c r="C3785" s="99" t="s">
        <v>7897</v>
      </c>
      <c r="D3785" s="124">
        <v>5420</v>
      </c>
      <c r="E3785" s="157">
        <f>VLOOKUP(D3785,'SOAT LIQ'!$A$87:$C$3416,3,FALSE)</f>
        <v>22</v>
      </c>
      <c r="F3785" t="s">
        <v>21632</v>
      </c>
    </row>
    <row r="3786" spans="1:6" x14ac:dyDescent="0.25">
      <c r="A3786" t="s">
        <v>5508</v>
      </c>
      <c r="B3786" s="100" t="s">
        <v>7898</v>
      </c>
      <c r="C3786" s="99" t="s">
        <v>7897</v>
      </c>
      <c r="D3786" s="124">
        <v>5420</v>
      </c>
      <c r="E3786" s="157">
        <f>VLOOKUP(D3786,'SOAT LIQ'!$A$87:$C$3416,3,FALSE)</f>
        <v>22</v>
      </c>
      <c r="F3786" t="s">
        <v>21632</v>
      </c>
    </row>
    <row r="3787" spans="1:6" x14ac:dyDescent="0.25">
      <c r="A3787" t="s">
        <v>5796</v>
      </c>
      <c r="B3787" s="100" t="s">
        <v>7899</v>
      </c>
      <c r="C3787" s="99" t="s">
        <v>7897</v>
      </c>
      <c r="D3787" s="124">
        <v>5654</v>
      </c>
      <c r="E3787" s="157">
        <f>VLOOKUP(D3787,'SOAT LIQ'!$A$87:$C$3416,3,FALSE)</f>
        <v>23</v>
      </c>
      <c r="F3787" t="s">
        <v>21632</v>
      </c>
    </row>
    <row r="3788" spans="1:6" x14ac:dyDescent="0.25">
      <c r="A3788" t="s">
        <v>5508</v>
      </c>
      <c r="B3788" s="100" t="s">
        <v>7899</v>
      </c>
      <c r="C3788" s="99" t="s">
        <v>7897</v>
      </c>
      <c r="D3788" s="124">
        <v>5654</v>
      </c>
      <c r="E3788" s="157">
        <f>VLOOKUP(D3788,'SOAT LIQ'!$A$87:$C$3416,3,FALSE)</f>
        <v>23</v>
      </c>
      <c r="F3788" t="s">
        <v>21632</v>
      </c>
    </row>
    <row r="3789" spans="1:6" x14ac:dyDescent="0.25">
      <c r="A3789" t="s">
        <v>5508</v>
      </c>
      <c r="B3789" s="100" t="s">
        <v>7900</v>
      </c>
      <c r="C3789" s="99" t="s">
        <v>7897</v>
      </c>
      <c r="D3789" s="124">
        <v>5654</v>
      </c>
      <c r="E3789" s="157">
        <f>VLOOKUP(D3789,'SOAT LIQ'!$A$87:$C$3416,3,FALSE)</f>
        <v>23</v>
      </c>
      <c r="F3789" t="s">
        <v>21632</v>
      </c>
    </row>
    <row r="3790" spans="1:6" x14ac:dyDescent="0.25">
      <c r="A3790" t="s">
        <v>5796</v>
      </c>
      <c r="B3790" s="100" t="s">
        <v>7900</v>
      </c>
      <c r="C3790" s="99" t="s">
        <v>7897</v>
      </c>
      <c r="D3790" s="124">
        <v>5654</v>
      </c>
      <c r="E3790" s="157">
        <f>VLOOKUP(D3790,'SOAT LIQ'!$A$87:$C$3416,3,FALSE)</f>
        <v>23</v>
      </c>
      <c r="F3790" t="s">
        <v>21632</v>
      </c>
    </row>
    <row r="3791" spans="1:6" x14ac:dyDescent="0.25">
      <c r="A3791" t="s">
        <v>5508</v>
      </c>
      <c r="B3791" s="100" t="s">
        <v>7901</v>
      </c>
      <c r="C3791" s="99" t="s">
        <v>7902</v>
      </c>
      <c r="D3791" s="124">
        <v>5654</v>
      </c>
      <c r="E3791" s="157">
        <f>VLOOKUP(D3791,'SOAT LIQ'!$A$87:$C$3416,3,FALSE)</f>
        <v>23</v>
      </c>
      <c r="F3791" t="s">
        <v>21632</v>
      </c>
    </row>
    <row r="3792" spans="1:6" x14ac:dyDescent="0.25">
      <c r="A3792" t="s">
        <v>5508</v>
      </c>
      <c r="B3792" s="100" t="s">
        <v>7903</v>
      </c>
      <c r="C3792" s="99" t="s">
        <v>7902</v>
      </c>
      <c r="D3792" s="124">
        <v>5654</v>
      </c>
      <c r="E3792" s="157">
        <f>VLOOKUP(D3792,'SOAT LIQ'!$A$87:$C$3416,3,FALSE)</f>
        <v>23</v>
      </c>
      <c r="F3792" t="s">
        <v>21632</v>
      </c>
    </row>
    <row r="3793" spans="1:6" x14ac:dyDescent="0.25">
      <c r="A3793" t="s">
        <v>5509</v>
      </c>
      <c r="B3793" s="100" t="s">
        <v>7903</v>
      </c>
      <c r="C3793" s="99" t="s">
        <v>7902</v>
      </c>
      <c r="D3793" s="124">
        <v>5654</v>
      </c>
      <c r="E3793" s="157">
        <f>VLOOKUP(D3793,'SOAT LIQ'!$A$87:$C$3416,3,FALSE)</f>
        <v>23</v>
      </c>
      <c r="F3793" t="s">
        <v>21632</v>
      </c>
    </row>
    <row r="3794" spans="1:6" x14ac:dyDescent="0.25">
      <c r="A3794" t="s">
        <v>5508</v>
      </c>
      <c r="B3794" s="100" t="s">
        <v>4159</v>
      </c>
      <c r="C3794" s="99" t="s">
        <v>7902</v>
      </c>
      <c r="D3794" s="124">
        <v>5654</v>
      </c>
      <c r="E3794" s="157">
        <f>VLOOKUP(D3794,'SOAT LIQ'!$A$87:$C$3416,3,FALSE)</f>
        <v>23</v>
      </c>
      <c r="F3794" t="s">
        <v>21632</v>
      </c>
    </row>
    <row r="3795" spans="1:6" x14ac:dyDescent="0.25">
      <c r="A3795" t="s">
        <v>5508</v>
      </c>
      <c r="B3795" s="100" t="s">
        <v>4160</v>
      </c>
      <c r="C3795" s="99" t="s">
        <v>7904</v>
      </c>
      <c r="D3795" s="124">
        <v>5420</v>
      </c>
      <c r="E3795" s="157">
        <f>VLOOKUP(D3795,'SOAT LIQ'!$A$87:$C$3416,3,FALSE)</f>
        <v>22</v>
      </c>
      <c r="F3795" t="s">
        <v>21632</v>
      </c>
    </row>
    <row r="3796" spans="1:6" x14ac:dyDescent="0.25">
      <c r="A3796" t="s">
        <v>5508</v>
      </c>
      <c r="B3796" s="100" t="s">
        <v>4161</v>
      </c>
      <c r="C3796" s="99" t="s">
        <v>7905</v>
      </c>
      <c r="D3796" s="124">
        <v>5420</v>
      </c>
      <c r="E3796" s="157">
        <f>VLOOKUP(D3796,'SOAT LIQ'!$A$87:$C$3416,3,FALSE)</f>
        <v>22</v>
      </c>
      <c r="F3796" t="s">
        <v>21632</v>
      </c>
    </row>
    <row r="3797" spans="1:6" x14ac:dyDescent="0.25">
      <c r="A3797" t="s">
        <v>5508</v>
      </c>
      <c r="B3797" s="100" t="s">
        <v>7906</v>
      </c>
      <c r="C3797" s="99" t="s">
        <v>7902</v>
      </c>
      <c r="D3797" s="124">
        <v>5654</v>
      </c>
      <c r="E3797" s="157">
        <f>VLOOKUP(D3797,'SOAT LIQ'!$A$87:$C$3416,3,FALSE)</f>
        <v>23</v>
      </c>
      <c r="F3797" t="s">
        <v>21632</v>
      </c>
    </row>
    <row r="3798" spans="1:6" x14ac:dyDescent="0.25">
      <c r="A3798" t="s">
        <v>5508</v>
      </c>
      <c r="B3798" s="100" t="s">
        <v>4821</v>
      </c>
      <c r="C3798" s="99" t="s">
        <v>7907</v>
      </c>
      <c r="D3798" s="124">
        <v>5654</v>
      </c>
      <c r="E3798" s="157">
        <f>VLOOKUP(D3798,'SOAT LIQ'!$A$87:$C$3416,3,FALSE)</f>
        <v>23</v>
      </c>
      <c r="F3798" t="s">
        <v>21632</v>
      </c>
    </row>
    <row r="3799" spans="1:6" x14ac:dyDescent="0.25">
      <c r="A3799" t="s">
        <v>5508</v>
      </c>
      <c r="B3799" s="100" t="s">
        <v>4822</v>
      </c>
      <c r="C3799" s="99" t="s">
        <v>7908</v>
      </c>
      <c r="D3799" s="124">
        <v>5654</v>
      </c>
      <c r="E3799" s="157">
        <f>VLOOKUP(D3799,'SOAT LIQ'!$A$87:$C$3416,3,FALSE)</f>
        <v>23</v>
      </c>
      <c r="F3799" t="s">
        <v>21632</v>
      </c>
    </row>
    <row r="3800" spans="1:6" x14ac:dyDescent="0.25">
      <c r="A3800" t="s">
        <v>5508</v>
      </c>
      <c r="B3800" s="100" t="s">
        <v>4823</v>
      </c>
      <c r="C3800" s="99" t="s">
        <v>7909</v>
      </c>
      <c r="D3800" s="124">
        <v>5654</v>
      </c>
      <c r="E3800" s="157">
        <f>VLOOKUP(D3800,'SOAT LIQ'!$A$87:$C$3416,3,FALSE)</f>
        <v>23</v>
      </c>
      <c r="F3800" t="s">
        <v>21632</v>
      </c>
    </row>
    <row r="3801" spans="1:6" x14ac:dyDescent="0.25">
      <c r="A3801" t="s">
        <v>5508</v>
      </c>
      <c r="B3801" s="100" t="s">
        <v>7910</v>
      </c>
      <c r="C3801" s="99" t="s">
        <v>7909</v>
      </c>
      <c r="D3801" s="124">
        <v>5654</v>
      </c>
      <c r="E3801" s="157">
        <f>VLOOKUP(D3801,'SOAT LIQ'!$A$87:$C$3416,3,FALSE)</f>
        <v>23</v>
      </c>
      <c r="F3801" t="s">
        <v>21632</v>
      </c>
    </row>
    <row r="3802" spans="1:6" x14ac:dyDescent="0.25">
      <c r="A3802" t="s">
        <v>5508</v>
      </c>
      <c r="B3802" s="100" t="s">
        <v>4162</v>
      </c>
      <c r="C3802" s="99" t="s">
        <v>7911</v>
      </c>
      <c r="D3802" s="124">
        <v>5654</v>
      </c>
      <c r="E3802" s="157">
        <f>VLOOKUP(D3802,'SOAT LIQ'!$A$87:$C$3416,3,FALSE)</f>
        <v>23</v>
      </c>
      <c r="F3802" t="s">
        <v>21632</v>
      </c>
    </row>
    <row r="3803" spans="1:6" x14ac:dyDescent="0.25">
      <c r="A3803" t="s">
        <v>5508</v>
      </c>
      <c r="B3803" s="100" t="s">
        <v>7913</v>
      </c>
      <c r="C3803" s="99" t="s">
        <v>7912</v>
      </c>
      <c r="D3803" s="124">
        <v>5654</v>
      </c>
      <c r="E3803" s="157">
        <f>VLOOKUP(D3803,'SOAT LIQ'!$A$87:$C$3416,3,FALSE)</f>
        <v>23</v>
      </c>
      <c r="F3803" t="s">
        <v>21632</v>
      </c>
    </row>
    <row r="3804" spans="1:6" x14ac:dyDescent="0.25">
      <c r="A3804" t="s">
        <v>5508</v>
      </c>
      <c r="B3804" s="100" t="s">
        <v>7915</v>
      </c>
      <c r="C3804" s="99" t="s">
        <v>7914</v>
      </c>
      <c r="D3804" s="124">
        <v>5654</v>
      </c>
      <c r="E3804" s="157">
        <f>VLOOKUP(D3804,'SOAT LIQ'!$A$87:$C$3416,3,FALSE)</f>
        <v>23</v>
      </c>
      <c r="F3804" t="s">
        <v>21632</v>
      </c>
    </row>
    <row r="3805" spans="1:6" x14ac:dyDescent="0.25">
      <c r="A3805" t="s">
        <v>5508</v>
      </c>
      <c r="B3805" s="100" t="s">
        <v>4163</v>
      </c>
      <c r="C3805" s="99" t="s">
        <v>7916</v>
      </c>
      <c r="D3805" s="124">
        <v>5654</v>
      </c>
      <c r="E3805" s="157">
        <f>VLOOKUP(D3805,'SOAT LIQ'!$A$87:$C$3416,3,FALSE)</f>
        <v>23</v>
      </c>
      <c r="F3805" t="s">
        <v>21632</v>
      </c>
    </row>
    <row r="3806" spans="1:6" x14ac:dyDescent="0.25">
      <c r="A3806" t="s">
        <v>5508</v>
      </c>
      <c r="B3806" s="100" t="s">
        <v>4824</v>
      </c>
      <c r="C3806" s="99" t="s">
        <v>7917</v>
      </c>
      <c r="D3806" s="124">
        <v>5654</v>
      </c>
      <c r="E3806" s="157">
        <f>VLOOKUP(D3806,'SOAT LIQ'!$A$87:$C$3416,3,FALSE)</f>
        <v>23</v>
      </c>
      <c r="F3806" t="s">
        <v>21632</v>
      </c>
    </row>
    <row r="3807" spans="1:6" x14ac:dyDescent="0.25">
      <c r="A3807" t="s">
        <v>5508</v>
      </c>
      <c r="B3807" s="100" t="s">
        <v>4825</v>
      </c>
      <c r="C3807" s="99" t="s">
        <v>7918</v>
      </c>
      <c r="D3807" s="124">
        <v>5654</v>
      </c>
      <c r="E3807" s="157">
        <f>VLOOKUP(D3807,'SOAT LIQ'!$A$87:$C$3416,3,FALSE)</f>
        <v>23</v>
      </c>
      <c r="F3807" t="s">
        <v>21632</v>
      </c>
    </row>
    <row r="3808" spans="1:6" x14ac:dyDescent="0.25">
      <c r="A3808" t="s">
        <v>5508</v>
      </c>
      <c r="B3808" s="100" t="s">
        <v>7920</v>
      </c>
      <c r="C3808" s="99" t="s">
        <v>7919</v>
      </c>
      <c r="D3808" s="124">
        <v>5654</v>
      </c>
      <c r="E3808" s="157">
        <f>VLOOKUP(D3808,'SOAT LIQ'!$A$87:$C$3416,3,FALSE)</f>
        <v>23</v>
      </c>
      <c r="F3808" t="s">
        <v>21632</v>
      </c>
    </row>
    <row r="3809" spans="1:6" x14ac:dyDescent="0.25">
      <c r="A3809" t="s">
        <v>5508</v>
      </c>
      <c r="B3809" s="100" t="s">
        <v>4826</v>
      </c>
      <c r="C3809" s="99" t="s">
        <v>7921</v>
      </c>
      <c r="D3809" s="124">
        <v>5654</v>
      </c>
      <c r="E3809" s="157">
        <f>VLOOKUP(D3809,'SOAT LIQ'!$A$87:$C$3416,3,FALSE)</f>
        <v>23</v>
      </c>
      <c r="F3809" t="s">
        <v>21632</v>
      </c>
    </row>
    <row r="3810" spans="1:6" x14ac:dyDescent="0.25">
      <c r="A3810" t="s">
        <v>5508</v>
      </c>
      <c r="B3810" s="100" t="s">
        <v>4827</v>
      </c>
      <c r="C3810" s="99" t="s">
        <v>7922</v>
      </c>
      <c r="D3810" s="124">
        <v>5420</v>
      </c>
      <c r="E3810" s="157">
        <f>VLOOKUP(D3810,'SOAT LIQ'!$A$87:$C$3416,3,FALSE)</f>
        <v>22</v>
      </c>
      <c r="F3810" t="s">
        <v>21632</v>
      </c>
    </row>
    <row r="3811" spans="1:6" x14ac:dyDescent="0.25">
      <c r="A3811" t="s">
        <v>5508</v>
      </c>
      <c r="B3811" s="100" t="s">
        <v>4828</v>
      </c>
      <c r="C3811" s="99" t="s">
        <v>7923</v>
      </c>
      <c r="D3811" s="124">
        <v>5420</v>
      </c>
      <c r="E3811" s="157">
        <f>VLOOKUP(D3811,'SOAT LIQ'!$A$87:$C$3416,3,FALSE)</f>
        <v>22</v>
      </c>
      <c r="F3811" t="s">
        <v>21632</v>
      </c>
    </row>
    <row r="3812" spans="1:6" x14ac:dyDescent="0.25">
      <c r="A3812" t="s">
        <v>5508</v>
      </c>
      <c r="B3812" s="100" t="s">
        <v>7924</v>
      </c>
      <c r="C3812" s="99" t="s">
        <v>7923</v>
      </c>
      <c r="D3812" s="124">
        <v>5654</v>
      </c>
      <c r="E3812" s="157">
        <f>VLOOKUP(D3812,'SOAT LIQ'!$A$87:$C$3416,3,FALSE)</f>
        <v>23</v>
      </c>
      <c r="F3812" t="s">
        <v>21632</v>
      </c>
    </row>
    <row r="3813" spans="1:6" x14ac:dyDescent="0.25">
      <c r="A3813" t="s">
        <v>5508</v>
      </c>
      <c r="B3813" s="100" t="s">
        <v>7925</v>
      </c>
      <c r="C3813" s="99" t="s">
        <v>7909</v>
      </c>
      <c r="D3813" s="124">
        <v>5654</v>
      </c>
      <c r="E3813" s="157">
        <f>VLOOKUP(D3813,'SOAT LIQ'!$A$87:$C$3416,3,FALSE)</f>
        <v>23</v>
      </c>
      <c r="F3813" t="s">
        <v>21632</v>
      </c>
    </row>
    <row r="3814" spans="1:6" x14ac:dyDescent="0.25">
      <c r="A3814" t="s">
        <v>5508</v>
      </c>
      <c r="B3814" s="100" t="s">
        <v>7926</v>
      </c>
      <c r="C3814" s="99" t="s">
        <v>7909</v>
      </c>
      <c r="D3814" s="124">
        <v>5654</v>
      </c>
      <c r="E3814" s="157">
        <f>VLOOKUP(D3814,'SOAT LIQ'!$A$87:$C$3416,3,FALSE)</f>
        <v>23</v>
      </c>
      <c r="F3814" t="s">
        <v>21632</v>
      </c>
    </row>
    <row r="3815" spans="1:6" x14ac:dyDescent="0.25">
      <c r="A3815" t="s">
        <v>5508</v>
      </c>
      <c r="B3815" s="100" t="s">
        <v>7928</v>
      </c>
      <c r="C3815" s="99" t="s">
        <v>7927</v>
      </c>
      <c r="D3815" s="124">
        <v>5530</v>
      </c>
      <c r="E3815" s="157">
        <f>VLOOKUP(D3815,'SOAT LIQ'!$A$87:$C$3416,3,FALSE)</f>
        <v>22</v>
      </c>
      <c r="F3815" t="s">
        <v>21632</v>
      </c>
    </row>
    <row r="3816" spans="1:6" x14ac:dyDescent="0.25">
      <c r="A3816" t="s">
        <v>5508</v>
      </c>
      <c r="B3816" s="100" t="s">
        <v>7930</v>
      </c>
      <c r="C3816" s="99" t="s">
        <v>7929</v>
      </c>
      <c r="D3816" s="124">
        <v>5530</v>
      </c>
      <c r="E3816" s="157">
        <f>VLOOKUP(D3816,'SOAT LIQ'!$A$87:$C$3416,3,FALSE)</f>
        <v>22</v>
      </c>
      <c r="F3816" t="s">
        <v>21632</v>
      </c>
    </row>
    <row r="3817" spans="1:6" x14ac:dyDescent="0.25">
      <c r="A3817" t="s">
        <v>5508</v>
      </c>
      <c r="B3817" s="100" t="s">
        <v>4796</v>
      </c>
      <c r="C3817" s="99" t="s">
        <v>7931</v>
      </c>
      <c r="D3817" s="124">
        <v>5530</v>
      </c>
      <c r="E3817" s="157">
        <f>VLOOKUP(D3817,'SOAT LIQ'!$A$87:$C$3416,3,FALSE)</f>
        <v>22</v>
      </c>
      <c r="F3817" t="s">
        <v>21632</v>
      </c>
    </row>
    <row r="3818" spans="1:6" x14ac:dyDescent="0.25">
      <c r="A3818" t="s">
        <v>5508</v>
      </c>
      <c r="B3818" s="100" t="s">
        <v>7932</v>
      </c>
      <c r="C3818" s="99" t="s">
        <v>7931</v>
      </c>
      <c r="D3818" s="124">
        <v>5654</v>
      </c>
      <c r="E3818" s="157">
        <f>VLOOKUP(D3818,'SOAT LIQ'!$A$87:$C$3416,3,FALSE)</f>
        <v>23</v>
      </c>
      <c r="F3818" t="s">
        <v>21632</v>
      </c>
    </row>
    <row r="3819" spans="1:6" x14ac:dyDescent="0.25">
      <c r="A3819" t="s">
        <v>5509</v>
      </c>
      <c r="B3819" s="100" t="s">
        <v>7934</v>
      </c>
      <c r="C3819" s="99" t="s">
        <v>7933</v>
      </c>
      <c r="D3819" s="124">
        <v>5530</v>
      </c>
      <c r="E3819" s="157">
        <f>VLOOKUP(D3819,'SOAT LIQ'!$A$87:$C$3416,3,FALSE)</f>
        <v>22</v>
      </c>
      <c r="F3819" t="s">
        <v>21632</v>
      </c>
    </row>
    <row r="3820" spans="1:6" x14ac:dyDescent="0.25">
      <c r="A3820" t="s">
        <v>5508</v>
      </c>
      <c r="B3820" s="100" t="s">
        <v>4809</v>
      </c>
      <c r="C3820" s="99" t="s">
        <v>7935</v>
      </c>
      <c r="D3820" s="124">
        <v>5654</v>
      </c>
      <c r="E3820" s="157">
        <f>VLOOKUP(D3820,'SOAT LIQ'!$A$87:$C$3416,3,FALSE)</f>
        <v>23</v>
      </c>
      <c r="F3820" t="s">
        <v>21632</v>
      </c>
    </row>
    <row r="3821" spans="1:6" x14ac:dyDescent="0.25">
      <c r="A3821" t="s">
        <v>5508</v>
      </c>
      <c r="B3821" s="100" t="s">
        <v>4810</v>
      </c>
      <c r="C3821" s="99" t="s">
        <v>7936</v>
      </c>
      <c r="D3821" s="124">
        <v>5654</v>
      </c>
      <c r="E3821" s="157">
        <f>VLOOKUP(D3821,'SOAT LIQ'!$A$87:$C$3416,3,FALSE)</f>
        <v>23</v>
      </c>
      <c r="F3821" t="s">
        <v>21632</v>
      </c>
    </row>
    <row r="3822" spans="1:6" x14ac:dyDescent="0.25">
      <c r="A3822" t="s">
        <v>5508</v>
      </c>
      <c r="B3822" s="100" t="s">
        <v>7938</v>
      </c>
      <c r="C3822" s="99" t="s">
        <v>7937</v>
      </c>
      <c r="D3822" s="124">
        <v>5530</v>
      </c>
      <c r="E3822" s="157">
        <f>VLOOKUP(D3822,'SOAT LIQ'!$A$87:$C$3416,3,FALSE)</f>
        <v>22</v>
      </c>
      <c r="F3822" t="s">
        <v>21632</v>
      </c>
    </row>
    <row r="3823" spans="1:6" x14ac:dyDescent="0.25">
      <c r="A3823" t="s">
        <v>5508</v>
      </c>
      <c r="B3823" s="100" t="s">
        <v>7939</v>
      </c>
      <c r="C3823" s="99" t="s">
        <v>7940</v>
      </c>
      <c r="D3823" s="124">
        <v>5654</v>
      </c>
      <c r="E3823" s="157">
        <f>VLOOKUP(D3823,'SOAT LIQ'!$A$87:$C$3416,3,FALSE)</f>
        <v>23</v>
      </c>
      <c r="F3823" t="s">
        <v>21632</v>
      </c>
    </row>
    <row r="3824" spans="1:6" x14ac:dyDescent="0.25">
      <c r="A3824" t="s">
        <v>5508</v>
      </c>
      <c r="B3824" s="100" t="s">
        <v>7941</v>
      </c>
      <c r="C3824" s="99" t="s">
        <v>7940</v>
      </c>
      <c r="D3824" s="124">
        <v>5654</v>
      </c>
      <c r="E3824" s="157">
        <f>VLOOKUP(D3824,'SOAT LIQ'!$A$87:$C$3416,3,FALSE)</f>
        <v>23</v>
      </c>
      <c r="F3824" t="s">
        <v>21632</v>
      </c>
    </row>
    <row r="3825" spans="1:6" x14ac:dyDescent="0.25">
      <c r="A3825" t="s">
        <v>5508</v>
      </c>
      <c r="B3825" s="100" t="s">
        <v>7942</v>
      </c>
      <c r="C3825" s="99" t="s">
        <v>7940</v>
      </c>
      <c r="D3825" s="124">
        <v>5654</v>
      </c>
      <c r="E3825" s="157">
        <f>VLOOKUP(D3825,'SOAT LIQ'!$A$87:$C$3416,3,FALSE)</f>
        <v>23</v>
      </c>
      <c r="F3825" t="s">
        <v>21632</v>
      </c>
    </row>
    <row r="3826" spans="1:6" x14ac:dyDescent="0.25">
      <c r="A3826" t="s">
        <v>5508</v>
      </c>
      <c r="B3826" s="100" t="s">
        <v>7943</v>
      </c>
      <c r="C3826" s="99" t="s">
        <v>7944</v>
      </c>
      <c r="D3826" s="124">
        <v>5532</v>
      </c>
      <c r="E3826" s="157">
        <f>VLOOKUP(D3826,'SOAT LIQ'!$A$87:$C$3416,3,FALSE)</f>
        <v>21</v>
      </c>
      <c r="F3826" t="s">
        <v>21632</v>
      </c>
    </row>
    <row r="3827" spans="1:6" x14ac:dyDescent="0.25">
      <c r="A3827" t="s">
        <v>5508</v>
      </c>
      <c r="B3827" s="100" t="s">
        <v>7945</v>
      </c>
      <c r="C3827" s="99" t="s">
        <v>7944</v>
      </c>
      <c r="D3827" s="124">
        <v>5531</v>
      </c>
      <c r="E3827" s="157">
        <f>VLOOKUP(D3827,'SOAT LIQ'!$A$87:$C$3416,3,FALSE)</f>
        <v>22</v>
      </c>
      <c r="F3827" t="s">
        <v>21632</v>
      </c>
    </row>
    <row r="3828" spans="1:6" x14ac:dyDescent="0.25">
      <c r="A3828" t="s">
        <v>5509</v>
      </c>
      <c r="B3828" s="100" t="s">
        <v>7946</v>
      </c>
      <c r="C3828" s="99" t="s">
        <v>7947</v>
      </c>
      <c r="D3828" s="124">
        <v>25148</v>
      </c>
      <c r="E3828" s="157" t="e">
        <f>VLOOKUP(D3828,'SOAT LIQ'!$A$87:$C$3416,3,FALSE)</f>
        <v>#N/A</v>
      </c>
      <c r="F3828" t="s">
        <v>5509</v>
      </c>
    </row>
    <row r="3829" spans="1:6" x14ac:dyDescent="0.25">
      <c r="A3829" t="s">
        <v>5509</v>
      </c>
      <c r="B3829" s="100" t="s">
        <v>7948</v>
      </c>
      <c r="C3829" s="99" t="s">
        <v>7947</v>
      </c>
      <c r="D3829" s="124">
        <v>25148</v>
      </c>
      <c r="E3829" s="157" t="e">
        <f>VLOOKUP(D3829,'SOAT LIQ'!$A$87:$C$3416,3,FALSE)</f>
        <v>#N/A</v>
      </c>
      <c r="F3829" t="s">
        <v>5509</v>
      </c>
    </row>
    <row r="3830" spans="1:6" x14ac:dyDescent="0.25">
      <c r="A3830" t="s">
        <v>5509</v>
      </c>
      <c r="B3830" s="100" t="s">
        <v>7949</v>
      </c>
      <c r="C3830" s="99" t="s">
        <v>7947</v>
      </c>
      <c r="D3830" s="124">
        <v>25148</v>
      </c>
      <c r="E3830" s="157" t="e">
        <f>VLOOKUP(D3830,'SOAT LIQ'!$A$87:$C$3416,3,FALSE)</f>
        <v>#N/A</v>
      </c>
      <c r="F3830" t="s">
        <v>5509</v>
      </c>
    </row>
    <row r="3831" spans="1:6" x14ac:dyDescent="0.25">
      <c r="A3831" t="s">
        <v>5508</v>
      </c>
      <c r="B3831" s="100" t="s">
        <v>4799</v>
      </c>
      <c r="C3831" s="99" t="s">
        <v>7950</v>
      </c>
      <c r="D3831" s="124">
        <v>5530</v>
      </c>
      <c r="E3831" s="157">
        <f>VLOOKUP(D3831,'SOAT LIQ'!$A$87:$C$3416,3,FALSE)</f>
        <v>22</v>
      </c>
      <c r="F3831" t="s">
        <v>21632</v>
      </c>
    </row>
    <row r="3832" spans="1:6" x14ac:dyDescent="0.25">
      <c r="A3832" t="s">
        <v>5508</v>
      </c>
      <c r="B3832" s="100" t="s">
        <v>4799</v>
      </c>
      <c r="C3832" s="99" t="s">
        <v>7950</v>
      </c>
      <c r="D3832" s="124">
        <v>5530</v>
      </c>
      <c r="E3832" s="157">
        <f>VLOOKUP(D3832,'SOAT LIQ'!$A$87:$C$3416,3,FALSE)</f>
        <v>22</v>
      </c>
      <c r="F3832" t="s">
        <v>21632</v>
      </c>
    </row>
    <row r="3833" spans="1:6" x14ac:dyDescent="0.25">
      <c r="A3833" t="s">
        <v>5508</v>
      </c>
      <c r="B3833" s="100" t="s">
        <v>4800</v>
      </c>
      <c r="C3833" s="99" t="s">
        <v>7951</v>
      </c>
      <c r="D3833" s="124">
        <v>5530</v>
      </c>
      <c r="E3833" s="157">
        <f>VLOOKUP(D3833,'SOAT LIQ'!$A$87:$C$3416,3,FALSE)</f>
        <v>22</v>
      </c>
      <c r="F3833" t="s">
        <v>21632</v>
      </c>
    </row>
    <row r="3834" spans="1:6" x14ac:dyDescent="0.25">
      <c r="A3834" t="s">
        <v>5508</v>
      </c>
      <c r="B3834" s="100" t="s">
        <v>4801</v>
      </c>
      <c r="C3834" s="99" t="s">
        <v>7952</v>
      </c>
      <c r="D3834" s="124">
        <v>5530</v>
      </c>
      <c r="E3834" s="157">
        <f>VLOOKUP(D3834,'SOAT LIQ'!$A$87:$C$3416,3,FALSE)</f>
        <v>22</v>
      </c>
      <c r="F3834" t="s">
        <v>21632</v>
      </c>
    </row>
    <row r="3835" spans="1:6" x14ac:dyDescent="0.25">
      <c r="A3835" t="s">
        <v>5508</v>
      </c>
      <c r="B3835" s="100" t="s">
        <v>4802</v>
      </c>
      <c r="C3835" s="99" t="s">
        <v>7953</v>
      </c>
      <c r="D3835" s="124">
        <v>5530</v>
      </c>
      <c r="E3835" s="157">
        <f>VLOOKUP(D3835,'SOAT LIQ'!$A$87:$C$3416,3,FALSE)</f>
        <v>22</v>
      </c>
      <c r="F3835" t="s">
        <v>21632</v>
      </c>
    </row>
    <row r="3836" spans="1:6" x14ac:dyDescent="0.25">
      <c r="A3836" t="s">
        <v>5508</v>
      </c>
      <c r="B3836" s="100" t="s">
        <v>7955</v>
      </c>
      <c r="C3836" s="99" t="s">
        <v>7954</v>
      </c>
      <c r="D3836" s="124">
        <v>5530</v>
      </c>
      <c r="E3836" s="157">
        <f>VLOOKUP(D3836,'SOAT LIQ'!$A$87:$C$3416,3,FALSE)</f>
        <v>22</v>
      </c>
      <c r="F3836" t="s">
        <v>21632</v>
      </c>
    </row>
    <row r="3837" spans="1:6" x14ac:dyDescent="0.25">
      <c r="A3837" t="s">
        <v>5508</v>
      </c>
      <c r="B3837" s="100" t="s">
        <v>7957</v>
      </c>
      <c r="C3837" s="99" t="s">
        <v>7956</v>
      </c>
      <c r="D3837" s="124">
        <v>5530</v>
      </c>
      <c r="E3837" s="157">
        <f>VLOOKUP(D3837,'SOAT LIQ'!$A$87:$C$3416,3,FALSE)</f>
        <v>22</v>
      </c>
      <c r="F3837" t="s">
        <v>21632</v>
      </c>
    </row>
    <row r="3838" spans="1:6" x14ac:dyDescent="0.25">
      <c r="A3838" t="s">
        <v>5508</v>
      </c>
      <c r="B3838" s="100" t="s">
        <v>7959</v>
      </c>
      <c r="C3838" s="99" t="s">
        <v>7958</v>
      </c>
      <c r="D3838" s="124">
        <v>5530</v>
      </c>
      <c r="E3838" s="157">
        <f>VLOOKUP(D3838,'SOAT LIQ'!$A$87:$C$3416,3,FALSE)</f>
        <v>22</v>
      </c>
      <c r="F3838" t="s">
        <v>21632</v>
      </c>
    </row>
    <row r="3839" spans="1:6" x14ac:dyDescent="0.25">
      <c r="A3839" t="s">
        <v>5508</v>
      </c>
      <c r="B3839" s="100" t="s">
        <v>7960</v>
      </c>
      <c r="C3839" s="99" t="s">
        <v>7958</v>
      </c>
      <c r="D3839" s="124">
        <v>5530</v>
      </c>
      <c r="E3839" s="157">
        <f>VLOOKUP(D3839,'SOAT LIQ'!$A$87:$C$3416,3,FALSE)</f>
        <v>22</v>
      </c>
      <c r="F3839" t="s">
        <v>21632</v>
      </c>
    </row>
    <row r="3840" spans="1:6" x14ac:dyDescent="0.25">
      <c r="A3840" t="s">
        <v>5508</v>
      </c>
      <c r="B3840" s="100" t="s">
        <v>7961</v>
      </c>
      <c r="C3840" s="99" t="s">
        <v>7953</v>
      </c>
      <c r="D3840" s="124">
        <v>5530</v>
      </c>
      <c r="E3840" s="157">
        <f>VLOOKUP(D3840,'SOAT LIQ'!$A$87:$C$3416,3,FALSE)</f>
        <v>22</v>
      </c>
      <c r="F3840" t="s">
        <v>21632</v>
      </c>
    </row>
    <row r="3841" spans="1:6" x14ac:dyDescent="0.25">
      <c r="A3841" t="s">
        <v>5508</v>
      </c>
      <c r="B3841" s="100" t="s">
        <v>7963</v>
      </c>
      <c r="C3841" s="99" t="s">
        <v>7962</v>
      </c>
      <c r="D3841" s="124">
        <v>5530</v>
      </c>
      <c r="E3841" s="157">
        <f>VLOOKUP(D3841,'SOAT LIQ'!$A$87:$C$3416,3,FALSE)</f>
        <v>22</v>
      </c>
      <c r="F3841" t="s">
        <v>21632</v>
      </c>
    </row>
    <row r="3842" spans="1:6" x14ac:dyDescent="0.25">
      <c r="A3842" t="s">
        <v>5508</v>
      </c>
      <c r="B3842" s="100" t="s">
        <v>4829</v>
      </c>
      <c r="C3842" s="99" t="s">
        <v>7964</v>
      </c>
      <c r="D3842" s="124">
        <v>5654</v>
      </c>
      <c r="E3842" s="157">
        <f>VLOOKUP(D3842,'SOAT LIQ'!$A$87:$C$3416,3,FALSE)</f>
        <v>23</v>
      </c>
      <c r="F3842" t="s">
        <v>21632</v>
      </c>
    </row>
    <row r="3843" spans="1:6" x14ac:dyDescent="0.25">
      <c r="A3843" t="s">
        <v>5508</v>
      </c>
      <c r="B3843" s="100" t="s">
        <v>7965</v>
      </c>
      <c r="C3843" s="99" t="s">
        <v>7964</v>
      </c>
      <c r="D3843" s="124">
        <v>5654</v>
      </c>
      <c r="E3843" s="157">
        <f>VLOOKUP(D3843,'SOAT LIQ'!$A$87:$C$3416,3,FALSE)</f>
        <v>23</v>
      </c>
      <c r="F3843" t="s">
        <v>21632</v>
      </c>
    </row>
    <row r="3844" spans="1:6" x14ac:dyDescent="0.25">
      <c r="A3844" t="s">
        <v>5796</v>
      </c>
      <c r="B3844" s="100" t="s">
        <v>7966</v>
      </c>
      <c r="C3844" s="99" t="s">
        <v>7967</v>
      </c>
      <c r="D3844" s="124">
        <v>5550</v>
      </c>
      <c r="E3844" s="157">
        <f>VLOOKUP(D3844,'SOAT LIQ'!$A$87:$C$3416,3,FALSE)</f>
        <v>13</v>
      </c>
      <c r="F3844" t="s">
        <v>21632</v>
      </c>
    </row>
    <row r="3845" spans="1:6" x14ac:dyDescent="0.25">
      <c r="A3845" t="s">
        <v>5508</v>
      </c>
      <c r="B3845" s="100" t="s">
        <v>7966</v>
      </c>
      <c r="C3845" s="99" t="s">
        <v>7967</v>
      </c>
      <c r="D3845" s="124">
        <v>5550</v>
      </c>
      <c r="E3845" s="157">
        <f>VLOOKUP(D3845,'SOAT LIQ'!$A$87:$C$3416,3,FALSE)</f>
        <v>13</v>
      </c>
      <c r="F3845" t="s">
        <v>21632</v>
      </c>
    </row>
    <row r="3846" spans="1:6" x14ac:dyDescent="0.25">
      <c r="A3846" t="s">
        <v>5936</v>
      </c>
      <c r="B3846" s="100" t="s">
        <v>7966</v>
      </c>
      <c r="C3846" s="99" t="s">
        <v>7967</v>
      </c>
      <c r="D3846" s="124">
        <v>5550</v>
      </c>
      <c r="E3846" s="157">
        <f>VLOOKUP(D3846,'SOAT LIQ'!$A$87:$C$3416,3,FALSE)</f>
        <v>13</v>
      </c>
      <c r="F3846" t="s">
        <v>21632</v>
      </c>
    </row>
    <row r="3847" spans="1:6" x14ac:dyDescent="0.25">
      <c r="A3847" t="s">
        <v>5796</v>
      </c>
      <c r="B3847" s="100" t="s">
        <v>7968</v>
      </c>
      <c r="C3847" s="99" t="s">
        <v>7967</v>
      </c>
      <c r="D3847" s="124">
        <v>5550</v>
      </c>
      <c r="E3847" s="157">
        <f>VLOOKUP(D3847,'SOAT LIQ'!$A$87:$C$3416,3,FALSE)</f>
        <v>13</v>
      </c>
      <c r="F3847" t="s">
        <v>21632</v>
      </c>
    </row>
    <row r="3848" spans="1:6" x14ac:dyDescent="0.25">
      <c r="A3848" t="s">
        <v>5508</v>
      </c>
      <c r="B3848" s="100" t="s">
        <v>7968</v>
      </c>
      <c r="C3848" s="99" t="s">
        <v>7967</v>
      </c>
      <c r="D3848" s="124">
        <v>5550</v>
      </c>
      <c r="E3848" s="157">
        <f>VLOOKUP(D3848,'SOAT LIQ'!$A$87:$C$3416,3,FALSE)</f>
        <v>13</v>
      </c>
      <c r="F3848" t="s">
        <v>21632</v>
      </c>
    </row>
    <row r="3849" spans="1:6" x14ac:dyDescent="0.25">
      <c r="A3849" t="s">
        <v>5936</v>
      </c>
      <c r="B3849" s="100" t="s">
        <v>7968</v>
      </c>
      <c r="C3849" s="99" t="s">
        <v>7967</v>
      </c>
      <c r="D3849" s="124">
        <v>5550</v>
      </c>
      <c r="E3849" s="157">
        <f>VLOOKUP(D3849,'SOAT LIQ'!$A$87:$C$3416,3,FALSE)</f>
        <v>13</v>
      </c>
      <c r="F3849" t="s">
        <v>21632</v>
      </c>
    </row>
    <row r="3850" spans="1:6" x14ac:dyDescent="0.25">
      <c r="A3850" t="s">
        <v>5508</v>
      </c>
      <c r="B3850" s="100" t="s">
        <v>7969</v>
      </c>
      <c r="C3850" s="99" t="s">
        <v>7927</v>
      </c>
      <c r="D3850" s="124">
        <v>5654</v>
      </c>
      <c r="E3850" s="157">
        <f>VLOOKUP(D3850,'SOAT LIQ'!$A$87:$C$3416,3,FALSE)</f>
        <v>23</v>
      </c>
      <c r="F3850" t="s">
        <v>21632</v>
      </c>
    </row>
    <row r="3851" spans="1:6" x14ac:dyDescent="0.25">
      <c r="A3851" t="s">
        <v>5796</v>
      </c>
      <c r="B3851" s="100" t="s">
        <v>7969</v>
      </c>
      <c r="C3851" s="99" t="s">
        <v>7927</v>
      </c>
      <c r="D3851" s="124">
        <v>5654</v>
      </c>
      <c r="E3851" s="157">
        <f>VLOOKUP(D3851,'SOAT LIQ'!$A$87:$C$3416,3,FALSE)</f>
        <v>23</v>
      </c>
      <c r="F3851" t="s">
        <v>21632</v>
      </c>
    </row>
    <row r="3852" spans="1:6" x14ac:dyDescent="0.25">
      <c r="A3852" t="s">
        <v>5508</v>
      </c>
      <c r="B3852" s="100" t="s">
        <v>7970</v>
      </c>
      <c r="C3852" s="99" t="s">
        <v>7927</v>
      </c>
      <c r="D3852" s="124">
        <v>5654</v>
      </c>
      <c r="E3852" s="157">
        <f>VLOOKUP(D3852,'SOAT LIQ'!$A$87:$C$3416,3,FALSE)</f>
        <v>23</v>
      </c>
      <c r="F3852" t="s">
        <v>21632</v>
      </c>
    </row>
    <row r="3853" spans="1:6" x14ac:dyDescent="0.25">
      <c r="A3853" t="s">
        <v>5796</v>
      </c>
      <c r="B3853" s="100" t="s">
        <v>7970</v>
      </c>
      <c r="C3853" s="99" t="s">
        <v>7927</v>
      </c>
      <c r="D3853" s="124">
        <v>5654</v>
      </c>
      <c r="E3853" s="157">
        <f>VLOOKUP(D3853,'SOAT LIQ'!$A$87:$C$3416,3,FALSE)</f>
        <v>23</v>
      </c>
      <c r="F3853" t="s">
        <v>21632</v>
      </c>
    </row>
    <row r="3854" spans="1:6" x14ac:dyDescent="0.25">
      <c r="A3854" t="s">
        <v>5508</v>
      </c>
      <c r="B3854" s="100" t="s">
        <v>7971</v>
      </c>
      <c r="C3854" s="99" t="s">
        <v>7927</v>
      </c>
      <c r="D3854" s="124">
        <v>5654</v>
      </c>
      <c r="E3854" s="157">
        <f>VLOOKUP(D3854,'SOAT LIQ'!$A$87:$C$3416,3,FALSE)</f>
        <v>23</v>
      </c>
      <c r="F3854" t="s">
        <v>21632</v>
      </c>
    </row>
    <row r="3855" spans="1:6" x14ac:dyDescent="0.25">
      <c r="A3855" t="s">
        <v>5796</v>
      </c>
      <c r="B3855" s="100" t="s">
        <v>7971</v>
      </c>
      <c r="C3855" s="99" t="s">
        <v>7927</v>
      </c>
      <c r="D3855" s="124">
        <v>5654</v>
      </c>
      <c r="E3855" s="157">
        <f>VLOOKUP(D3855,'SOAT LIQ'!$A$87:$C$3416,3,FALSE)</f>
        <v>23</v>
      </c>
      <c r="F3855" t="s">
        <v>21632</v>
      </c>
    </row>
    <row r="3856" spans="1:6" x14ac:dyDescent="0.25">
      <c r="A3856" t="s">
        <v>5508</v>
      </c>
      <c r="B3856" s="100" t="s">
        <v>7972</v>
      </c>
      <c r="C3856" s="99" t="s">
        <v>7927</v>
      </c>
      <c r="D3856" s="124">
        <v>5654</v>
      </c>
      <c r="E3856" s="157">
        <f>VLOOKUP(D3856,'SOAT LIQ'!$A$87:$C$3416,3,FALSE)</f>
        <v>23</v>
      </c>
      <c r="F3856" t="s">
        <v>21632</v>
      </c>
    </row>
    <row r="3857" spans="1:6" x14ac:dyDescent="0.25">
      <c r="A3857" t="s">
        <v>5796</v>
      </c>
      <c r="B3857" s="100" t="s">
        <v>7972</v>
      </c>
      <c r="C3857" s="99" t="s">
        <v>7927</v>
      </c>
      <c r="D3857" s="124">
        <v>5654</v>
      </c>
      <c r="E3857" s="157">
        <f>VLOOKUP(D3857,'SOAT LIQ'!$A$87:$C$3416,3,FALSE)</f>
        <v>23</v>
      </c>
      <c r="F3857" t="s">
        <v>21632</v>
      </c>
    </row>
    <row r="3858" spans="1:6" x14ac:dyDescent="0.25">
      <c r="A3858" t="s">
        <v>5508</v>
      </c>
      <c r="B3858" s="100" t="s">
        <v>7974</v>
      </c>
      <c r="C3858" s="99" t="s">
        <v>7973</v>
      </c>
      <c r="D3858" s="124">
        <v>25127</v>
      </c>
      <c r="E3858" s="157" t="e">
        <f>VLOOKUP(D3858,'SOAT LIQ'!$A$87:$C$3416,3,FALSE)</f>
        <v>#N/A</v>
      </c>
      <c r="F3858" t="s">
        <v>21632</v>
      </c>
    </row>
    <row r="3859" spans="1:6" x14ac:dyDescent="0.25">
      <c r="A3859" t="s">
        <v>5509</v>
      </c>
      <c r="B3859" s="100" t="s">
        <v>7974</v>
      </c>
      <c r="C3859" s="99" t="s">
        <v>7973</v>
      </c>
      <c r="D3859" s="124">
        <v>25127</v>
      </c>
      <c r="E3859" s="157" t="e">
        <f>VLOOKUP(D3859,'SOAT LIQ'!$A$87:$C$3416,3,FALSE)</f>
        <v>#N/A</v>
      </c>
      <c r="F3859" t="s">
        <v>5509</v>
      </c>
    </row>
    <row r="3860" spans="1:6" x14ac:dyDescent="0.25">
      <c r="A3860" t="s">
        <v>5508</v>
      </c>
      <c r="B3860" s="100" t="s">
        <v>7976</v>
      </c>
      <c r="C3860" s="99" t="s">
        <v>7975</v>
      </c>
      <c r="D3860" s="124">
        <v>25127</v>
      </c>
      <c r="E3860" s="157" t="e">
        <f>VLOOKUP(D3860,'SOAT LIQ'!$A$87:$C$3416,3,FALSE)</f>
        <v>#N/A</v>
      </c>
      <c r="F3860" t="s">
        <v>21632</v>
      </c>
    </row>
    <row r="3861" spans="1:6" x14ac:dyDescent="0.25">
      <c r="A3861" t="s">
        <v>5509</v>
      </c>
      <c r="B3861" s="100" t="s">
        <v>7976</v>
      </c>
      <c r="C3861" s="99" t="s">
        <v>7975</v>
      </c>
      <c r="D3861" s="124">
        <v>25127</v>
      </c>
      <c r="E3861" s="157" t="e">
        <f>VLOOKUP(D3861,'SOAT LIQ'!$A$87:$C$3416,3,FALSE)</f>
        <v>#N/A</v>
      </c>
      <c r="F3861" t="s">
        <v>5509</v>
      </c>
    </row>
    <row r="3862" spans="1:6" x14ac:dyDescent="0.25">
      <c r="A3862" t="s">
        <v>5508</v>
      </c>
      <c r="B3862" s="100" t="s">
        <v>7977</v>
      </c>
      <c r="C3862" s="99" t="s">
        <v>7973</v>
      </c>
      <c r="D3862" s="124">
        <v>25127</v>
      </c>
      <c r="E3862" s="157" t="e">
        <f>VLOOKUP(D3862,'SOAT LIQ'!$A$87:$C$3416,3,FALSE)</f>
        <v>#N/A</v>
      </c>
      <c r="F3862" t="s">
        <v>21632</v>
      </c>
    </row>
    <row r="3863" spans="1:6" x14ac:dyDescent="0.25">
      <c r="A3863" t="s">
        <v>5509</v>
      </c>
      <c r="B3863" s="100" t="s">
        <v>7977</v>
      </c>
      <c r="C3863" s="99" t="s">
        <v>7973</v>
      </c>
      <c r="D3863" s="124">
        <v>25127</v>
      </c>
      <c r="E3863" s="157" t="e">
        <f>VLOOKUP(D3863,'SOAT LIQ'!$A$87:$C$3416,3,FALSE)</f>
        <v>#N/A</v>
      </c>
      <c r="F3863" t="s">
        <v>5509</v>
      </c>
    </row>
    <row r="3864" spans="1:6" x14ac:dyDescent="0.25">
      <c r="A3864" t="s">
        <v>5796</v>
      </c>
      <c r="B3864" s="100" t="s">
        <v>7977</v>
      </c>
      <c r="C3864" s="99" t="s">
        <v>7973</v>
      </c>
      <c r="D3864" s="124">
        <v>25127</v>
      </c>
      <c r="E3864" s="157" t="e">
        <f>VLOOKUP(D3864,'SOAT LIQ'!$A$87:$C$3416,3,FALSE)</f>
        <v>#N/A</v>
      </c>
      <c r="F3864" t="s">
        <v>21632</v>
      </c>
    </row>
    <row r="3865" spans="1:6" x14ac:dyDescent="0.25">
      <c r="A3865" t="s">
        <v>5508</v>
      </c>
      <c r="B3865" s="100" t="s">
        <v>7978</v>
      </c>
      <c r="C3865" s="99" t="s">
        <v>7973</v>
      </c>
      <c r="D3865" s="124">
        <v>25127</v>
      </c>
      <c r="E3865" s="157" t="e">
        <f>VLOOKUP(D3865,'SOAT LIQ'!$A$87:$C$3416,3,FALSE)</f>
        <v>#N/A</v>
      </c>
      <c r="F3865" t="s">
        <v>21632</v>
      </c>
    </row>
    <row r="3866" spans="1:6" x14ac:dyDescent="0.25">
      <c r="A3866" t="s">
        <v>5509</v>
      </c>
      <c r="B3866" s="100" t="s">
        <v>7978</v>
      </c>
      <c r="C3866" s="99" t="s">
        <v>7973</v>
      </c>
      <c r="D3866" s="124">
        <v>25127</v>
      </c>
      <c r="E3866" s="157" t="e">
        <f>VLOOKUP(D3866,'SOAT LIQ'!$A$87:$C$3416,3,FALSE)</f>
        <v>#N/A</v>
      </c>
      <c r="F3866" t="s">
        <v>5509</v>
      </c>
    </row>
    <row r="3867" spans="1:6" x14ac:dyDescent="0.25">
      <c r="A3867" t="s">
        <v>5796</v>
      </c>
      <c r="B3867" s="100" t="s">
        <v>7978</v>
      </c>
      <c r="C3867" s="99" t="s">
        <v>7973</v>
      </c>
      <c r="D3867" s="124">
        <v>25127</v>
      </c>
      <c r="E3867" s="157" t="e">
        <f>VLOOKUP(D3867,'SOAT LIQ'!$A$87:$C$3416,3,FALSE)</f>
        <v>#N/A</v>
      </c>
      <c r="F3867" t="s">
        <v>21632</v>
      </c>
    </row>
    <row r="3868" spans="1:6" x14ac:dyDescent="0.25">
      <c r="A3868" t="s">
        <v>5508</v>
      </c>
      <c r="B3868" s="100" t="s">
        <v>7979</v>
      </c>
      <c r="C3868" s="99" t="s">
        <v>7973</v>
      </c>
      <c r="D3868" s="124">
        <v>25127</v>
      </c>
      <c r="E3868" s="157" t="e">
        <f>VLOOKUP(D3868,'SOAT LIQ'!$A$87:$C$3416,3,FALSE)</f>
        <v>#N/A</v>
      </c>
      <c r="F3868" t="s">
        <v>21632</v>
      </c>
    </row>
    <row r="3869" spans="1:6" x14ac:dyDescent="0.25">
      <c r="A3869" t="s">
        <v>5509</v>
      </c>
      <c r="B3869" s="100" t="s">
        <v>7979</v>
      </c>
      <c r="C3869" s="99" t="s">
        <v>7973</v>
      </c>
      <c r="D3869" s="124">
        <v>25127</v>
      </c>
      <c r="E3869" s="157" t="e">
        <f>VLOOKUP(D3869,'SOAT LIQ'!$A$87:$C$3416,3,FALSE)</f>
        <v>#N/A</v>
      </c>
      <c r="F3869" t="s">
        <v>5509</v>
      </c>
    </row>
    <row r="3870" spans="1:6" x14ac:dyDescent="0.25">
      <c r="A3870" t="s">
        <v>5796</v>
      </c>
      <c r="B3870" s="100" t="s">
        <v>7979</v>
      </c>
      <c r="C3870" s="99" t="s">
        <v>7973</v>
      </c>
      <c r="D3870" s="124">
        <v>25127</v>
      </c>
      <c r="E3870" s="157" t="e">
        <f>VLOOKUP(D3870,'SOAT LIQ'!$A$87:$C$3416,3,FALSE)</f>
        <v>#N/A</v>
      </c>
      <c r="F3870" t="s">
        <v>21632</v>
      </c>
    </row>
    <row r="3871" spans="1:6" x14ac:dyDescent="0.25">
      <c r="A3871" t="s">
        <v>5508</v>
      </c>
      <c r="B3871" s="100" t="s">
        <v>7981</v>
      </c>
      <c r="C3871" s="99" t="s">
        <v>7980</v>
      </c>
      <c r="D3871" s="124">
        <v>25127</v>
      </c>
      <c r="E3871" s="157" t="e">
        <f>VLOOKUP(D3871,'SOAT LIQ'!$A$87:$C$3416,3,FALSE)</f>
        <v>#N/A</v>
      </c>
      <c r="F3871" t="s">
        <v>21632</v>
      </c>
    </row>
    <row r="3872" spans="1:6" x14ac:dyDescent="0.25">
      <c r="A3872" t="s">
        <v>5509</v>
      </c>
      <c r="B3872" s="100" t="s">
        <v>7981</v>
      </c>
      <c r="C3872" s="99" t="s">
        <v>7980</v>
      </c>
      <c r="D3872" s="124">
        <v>25127</v>
      </c>
      <c r="E3872" s="157" t="e">
        <f>VLOOKUP(D3872,'SOAT LIQ'!$A$87:$C$3416,3,FALSE)</f>
        <v>#N/A</v>
      </c>
      <c r="F3872" t="s">
        <v>5509</v>
      </c>
    </row>
    <row r="3873" spans="1:6" x14ac:dyDescent="0.25">
      <c r="A3873" t="s">
        <v>5508</v>
      </c>
      <c r="B3873" s="100" t="s">
        <v>7982</v>
      </c>
      <c r="C3873" s="99" t="s">
        <v>7980</v>
      </c>
      <c r="D3873" s="124">
        <v>25127</v>
      </c>
      <c r="E3873" s="157" t="e">
        <f>VLOOKUP(D3873,'SOAT LIQ'!$A$87:$C$3416,3,FALSE)</f>
        <v>#N/A</v>
      </c>
      <c r="F3873" t="s">
        <v>21632</v>
      </c>
    </row>
    <row r="3874" spans="1:6" x14ac:dyDescent="0.25">
      <c r="A3874" t="s">
        <v>5509</v>
      </c>
      <c r="B3874" s="100" t="s">
        <v>7982</v>
      </c>
      <c r="C3874" s="99" t="s">
        <v>7980</v>
      </c>
      <c r="D3874" s="124">
        <v>25127</v>
      </c>
      <c r="E3874" s="157" t="e">
        <f>VLOOKUP(D3874,'SOAT LIQ'!$A$87:$C$3416,3,FALSE)</f>
        <v>#N/A</v>
      </c>
      <c r="F3874" t="s">
        <v>5509</v>
      </c>
    </row>
    <row r="3875" spans="1:6" x14ac:dyDescent="0.25">
      <c r="A3875" t="s">
        <v>5508</v>
      </c>
      <c r="B3875" s="100" t="s">
        <v>4130</v>
      </c>
      <c r="C3875" s="99" t="s">
        <v>7983</v>
      </c>
      <c r="D3875" s="124">
        <v>25127</v>
      </c>
      <c r="E3875" s="157" t="e">
        <f>VLOOKUP(D3875,'SOAT LIQ'!$A$87:$C$3416,3,FALSE)</f>
        <v>#N/A</v>
      </c>
      <c r="F3875" t="s">
        <v>21632</v>
      </c>
    </row>
    <row r="3876" spans="1:6" x14ac:dyDescent="0.25">
      <c r="A3876" t="s">
        <v>5509</v>
      </c>
      <c r="B3876" s="100" t="s">
        <v>4130</v>
      </c>
      <c r="C3876" s="99" t="s">
        <v>7983</v>
      </c>
      <c r="D3876" s="124">
        <v>25127</v>
      </c>
      <c r="E3876" s="157" t="e">
        <f>VLOOKUP(D3876,'SOAT LIQ'!$A$87:$C$3416,3,FALSE)</f>
        <v>#N/A</v>
      </c>
      <c r="F3876" t="s">
        <v>5509</v>
      </c>
    </row>
    <row r="3877" spans="1:6" x14ac:dyDescent="0.25">
      <c r="A3877" t="s">
        <v>5508</v>
      </c>
      <c r="B3877" s="100" t="s">
        <v>7985</v>
      </c>
      <c r="C3877" s="99" t="s">
        <v>7984</v>
      </c>
      <c r="D3877" s="124">
        <v>25130</v>
      </c>
      <c r="E3877" s="157" t="e">
        <f>VLOOKUP(D3877,'SOAT LIQ'!$A$87:$C$3416,3,FALSE)</f>
        <v>#N/A</v>
      </c>
      <c r="F3877" t="s">
        <v>21632</v>
      </c>
    </row>
    <row r="3878" spans="1:6" x14ac:dyDescent="0.25">
      <c r="A3878" t="s">
        <v>5509</v>
      </c>
      <c r="B3878" s="100" t="s">
        <v>7985</v>
      </c>
      <c r="C3878" s="99" t="s">
        <v>7984</v>
      </c>
      <c r="D3878" s="124">
        <v>25130</v>
      </c>
      <c r="E3878" s="157" t="e">
        <f>VLOOKUP(D3878,'SOAT LIQ'!$A$87:$C$3416,3,FALSE)</f>
        <v>#N/A</v>
      </c>
      <c r="F3878" t="s">
        <v>5509</v>
      </c>
    </row>
    <row r="3879" spans="1:6" x14ac:dyDescent="0.25">
      <c r="A3879" t="s">
        <v>7772</v>
      </c>
      <c r="B3879" s="100" t="s">
        <v>7985</v>
      </c>
      <c r="C3879" s="99" t="s">
        <v>7984</v>
      </c>
      <c r="D3879" s="124">
        <v>25130</v>
      </c>
      <c r="E3879" s="157" t="e">
        <f>VLOOKUP(D3879,'SOAT LIQ'!$A$87:$C$3416,3,FALSE)</f>
        <v>#N/A</v>
      </c>
    </row>
    <row r="3880" spans="1:6" x14ac:dyDescent="0.25">
      <c r="A3880" t="s">
        <v>5508</v>
      </c>
      <c r="B3880" s="100" t="s">
        <v>7986</v>
      </c>
      <c r="C3880" s="99" t="s">
        <v>7984</v>
      </c>
      <c r="D3880" s="124">
        <v>25130</v>
      </c>
      <c r="E3880" s="157" t="e">
        <f>VLOOKUP(D3880,'SOAT LIQ'!$A$87:$C$3416,3,FALSE)</f>
        <v>#N/A</v>
      </c>
      <c r="F3880" t="s">
        <v>21632</v>
      </c>
    </row>
    <row r="3881" spans="1:6" x14ac:dyDescent="0.25">
      <c r="A3881" t="s">
        <v>5509</v>
      </c>
      <c r="B3881" s="100" t="s">
        <v>7986</v>
      </c>
      <c r="C3881" s="99" t="s">
        <v>7984</v>
      </c>
      <c r="D3881" s="124">
        <v>25130</v>
      </c>
      <c r="E3881" s="157" t="e">
        <f>VLOOKUP(D3881,'SOAT LIQ'!$A$87:$C$3416,3,FALSE)</f>
        <v>#N/A</v>
      </c>
      <c r="F3881" t="s">
        <v>5509</v>
      </c>
    </row>
    <row r="3882" spans="1:6" x14ac:dyDescent="0.25">
      <c r="A3882" t="s">
        <v>5509</v>
      </c>
      <c r="B3882" s="100" t="s">
        <v>7987</v>
      </c>
      <c r="C3882" s="99" t="s">
        <v>7988</v>
      </c>
      <c r="D3882" s="124">
        <v>25127</v>
      </c>
      <c r="E3882" s="157" t="e">
        <f>VLOOKUP(D3882,'SOAT LIQ'!$A$87:$C$3416,3,FALSE)</f>
        <v>#N/A</v>
      </c>
      <c r="F3882" t="s">
        <v>5509</v>
      </c>
    </row>
    <row r="3883" spans="1:6" x14ac:dyDescent="0.25">
      <c r="A3883" t="s">
        <v>5508</v>
      </c>
      <c r="B3883" s="100" t="s">
        <v>7990</v>
      </c>
      <c r="C3883" s="99" t="s">
        <v>7989</v>
      </c>
      <c r="D3883" s="124">
        <v>25135</v>
      </c>
      <c r="E3883" s="157" t="e">
        <f>VLOOKUP(D3883,'SOAT LIQ'!$A$87:$C$3416,3,FALSE)</f>
        <v>#N/A</v>
      </c>
      <c r="F3883" t="s">
        <v>21632</v>
      </c>
    </row>
    <row r="3884" spans="1:6" x14ac:dyDescent="0.25">
      <c r="A3884" t="s">
        <v>5509</v>
      </c>
      <c r="B3884" s="100" t="s">
        <v>7990</v>
      </c>
      <c r="C3884" s="99" t="s">
        <v>7989</v>
      </c>
      <c r="D3884" s="124">
        <v>25135</v>
      </c>
      <c r="E3884" s="157" t="e">
        <f>VLOOKUP(D3884,'SOAT LIQ'!$A$87:$C$3416,3,FALSE)</f>
        <v>#N/A</v>
      </c>
      <c r="F3884" t="s">
        <v>5509</v>
      </c>
    </row>
    <row r="3885" spans="1:6" x14ac:dyDescent="0.25">
      <c r="A3885" t="s">
        <v>5796</v>
      </c>
      <c r="B3885" s="100" t="s">
        <v>7991</v>
      </c>
      <c r="C3885" s="99" t="s">
        <v>7992</v>
      </c>
      <c r="D3885" s="124">
        <v>5682</v>
      </c>
      <c r="E3885" s="157">
        <f>VLOOKUP(D3885,'SOAT LIQ'!$A$87:$C$3416,3,FALSE)</f>
        <v>23</v>
      </c>
      <c r="F3885" t="s">
        <v>21632</v>
      </c>
    </row>
    <row r="3886" spans="1:6" x14ac:dyDescent="0.25">
      <c r="A3886" t="s">
        <v>5508</v>
      </c>
      <c r="B3886" s="100" t="s">
        <v>7991</v>
      </c>
      <c r="C3886" s="99" t="s">
        <v>7992</v>
      </c>
      <c r="D3886" s="124">
        <v>5682</v>
      </c>
      <c r="E3886" s="157">
        <f>VLOOKUP(D3886,'SOAT LIQ'!$A$87:$C$3416,3,FALSE)</f>
        <v>23</v>
      </c>
      <c r="F3886" t="s">
        <v>21632</v>
      </c>
    </row>
    <row r="3887" spans="1:6" x14ac:dyDescent="0.25">
      <c r="A3887" t="s">
        <v>5796</v>
      </c>
      <c r="B3887" s="100" t="s">
        <v>7993</v>
      </c>
      <c r="C3887" s="99" t="s">
        <v>7992</v>
      </c>
      <c r="D3887" s="124">
        <v>5682</v>
      </c>
      <c r="E3887" s="157">
        <f>VLOOKUP(D3887,'SOAT LIQ'!$A$87:$C$3416,3,FALSE)</f>
        <v>23</v>
      </c>
      <c r="F3887" t="s">
        <v>21632</v>
      </c>
    </row>
    <row r="3888" spans="1:6" x14ac:dyDescent="0.25">
      <c r="A3888" t="s">
        <v>5508</v>
      </c>
      <c r="B3888" s="100" t="s">
        <v>7993</v>
      </c>
      <c r="C3888" s="99" t="s">
        <v>7992</v>
      </c>
      <c r="D3888" s="124">
        <v>5682</v>
      </c>
      <c r="E3888" s="157">
        <f>VLOOKUP(D3888,'SOAT LIQ'!$A$87:$C$3416,3,FALSE)</f>
        <v>23</v>
      </c>
      <c r="F3888" t="s">
        <v>21632</v>
      </c>
    </row>
    <row r="3889" spans="1:6" x14ac:dyDescent="0.25">
      <c r="A3889" t="s">
        <v>5796</v>
      </c>
      <c r="B3889" s="100" t="s">
        <v>7994</v>
      </c>
      <c r="C3889" s="99" t="s">
        <v>7992</v>
      </c>
      <c r="D3889" s="124">
        <v>5682</v>
      </c>
      <c r="E3889" s="157">
        <f>VLOOKUP(D3889,'SOAT LIQ'!$A$87:$C$3416,3,FALSE)</f>
        <v>23</v>
      </c>
      <c r="F3889" t="s">
        <v>21632</v>
      </c>
    </row>
    <row r="3890" spans="1:6" x14ac:dyDescent="0.25">
      <c r="A3890" t="s">
        <v>5508</v>
      </c>
      <c r="B3890" s="100" t="s">
        <v>7994</v>
      </c>
      <c r="C3890" s="99" t="s">
        <v>7992</v>
      </c>
      <c r="D3890" s="124">
        <v>5682</v>
      </c>
      <c r="E3890" s="157">
        <f>VLOOKUP(D3890,'SOAT LIQ'!$A$87:$C$3416,3,FALSE)</f>
        <v>23</v>
      </c>
      <c r="F3890" t="s">
        <v>21632</v>
      </c>
    </row>
    <row r="3891" spans="1:6" x14ac:dyDescent="0.25">
      <c r="A3891" t="s">
        <v>5796</v>
      </c>
      <c r="B3891" s="100" t="s">
        <v>7995</v>
      </c>
      <c r="C3891" s="99" t="s">
        <v>7992</v>
      </c>
      <c r="D3891" s="124">
        <v>5682</v>
      </c>
      <c r="E3891" s="157">
        <f>VLOOKUP(D3891,'SOAT LIQ'!$A$87:$C$3416,3,FALSE)</f>
        <v>23</v>
      </c>
      <c r="F3891" t="s">
        <v>21632</v>
      </c>
    </row>
    <row r="3892" spans="1:6" x14ac:dyDescent="0.25">
      <c r="A3892" t="s">
        <v>5508</v>
      </c>
      <c r="B3892" s="100" t="s">
        <v>7995</v>
      </c>
      <c r="C3892" s="99" t="s">
        <v>7992</v>
      </c>
      <c r="D3892" s="124">
        <v>5682</v>
      </c>
      <c r="E3892" s="157">
        <f>VLOOKUP(D3892,'SOAT LIQ'!$A$87:$C$3416,3,FALSE)</f>
        <v>23</v>
      </c>
      <c r="F3892" t="s">
        <v>21632</v>
      </c>
    </row>
    <row r="3893" spans="1:6" x14ac:dyDescent="0.25">
      <c r="A3893" t="s">
        <v>5796</v>
      </c>
      <c r="B3893" s="100" t="s">
        <v>7996</v>
      </c>
      <c r="C3893" s="99" t="s">
        <v>7992</v>
      </c>
      <c r="D3893" s="124">
        <v>5682</v>
      </c>
      <c r="E3893" s="157">
        <f>VLOOKUP(D3893,'SOAT LIQ'!$A$87:$C$3416,3,FALSE)</f>
        <v>23</v>
      </c>
      <c r="F3893" t="s">
        <v>21632</v>
      </c>
    </row>
    <row r="3894" spans="1:6" x14ac:dyDescent="0.25">
      <c r="A3894" t="s">
        <v>5508</v>
      </c>
      <c r="B3894" s="100" t="s">
        <v>7996</v>
      </c>
      <c r="C3894" s="99" t="s">
        <v>7992</v>
      </c>
      <c r="D3894" s="124">
        <v>5682</v>
      </c>
      <c r="E3894" s="157">
        <f>VLOOKUP(D3894,'SOAT LIQ'!$A$87:$C$3416,3,FALSE)</f>
        <v>23</v>
      </c>
      <c r="F3894" t="s">
        <v>21632</v>
      </c>
    </row>
    <row r="3895" spans="1:6" x14ac:dyDescent="0.25">
      <c r="A3895" t="s">
        <v>5796</v>
      </c>
      <c r="B3895" s="100" t="s">
        <v>7997</v>
      </c>
      <c r="C3895" s="99" t="s">
        <v>7992</v>
      </c>
      <c r="D3895" s="124">
        <v>5682</v>
      </c>
      <c r="E3895" s="157">
        <f>VLOOKUP(D3895,'SOAT LIQ'!$A$87:$C$3416,3,FALSE)</f>
        <v>23</v>
      </c>
      <c r="F3895" t="s">
        <v>21632</v>
      </c>
    </row>
    <row r="3896" spans="1:6" x14ac:dyDescent="0.25">
      <c r="A3896" t="s">
        <v>5508</v>
      </c>
      <c r="B3896" s="100" t="s">
        <v>7997</v>
      </c>
      <c r="C3896" s="99" t="s">
        <v>7992</v>
      </c>
      <c r="D3896" s="124">
        <v>5682</v>
      </c>
      <c r="E3896" s="157">
        <f>VLOOKUP(D3896,'SOAT LIQ'!$A$87:$C$3416,3,FALSE)</f>
        <v>23</v>
      </c>
      <c r="F3896" t="s">
        <v>21632</v>
      </c>
    </row>
    <row r="3897" spans="1:6" x14ac:dyDescent="0.25">
      <c r="A3897" t="s">
        <v>5796</v>
      </c>
      <c r="B3897" s="100" t="s">
        <v>7998</v>
      </c>
      <c r="C3897" s="99" t="s">
        <v>7992</v>
      </c>
      <c r="D3897" s="124">
        <v>5682</v>
      </c>
      <c r="E3897" s="157">
        <f>VLOOKUP(D3897,'SOAT LIQ'!$A$87:$C$3416,3,FALSE)</f>
        <v>23</v>
      </c>
      <c r="F3897" t="s">
        <v>21632</v>
      </c>
    </row>
    <row r="3898" spans="1:6" x14ac:dyDescent="0.25">
      <c r="A3898" t="s">
        <v>5508</v>
      </c>
      <c r="B3898" s="100" t="s">
        <v>7998</v>
      </c>
      <c r="C3898" s="99" t="s">
        <v>7992</v>
      </c>
      <c r="D3898" s="124">
        <v>5682</v>
      </c>
      <c r="E3898" s="157">
        <f>VLOOKUP(D3898,'SOAT LIQ'!$A$87:$C$3416,3,FALSE)</f>
        <v>23</v>
      </c>
      <c r="F3898" t="s">
        <v>21632</v>
      </c>
    </row>
    <row r="3899" spans="1:6" x14ac:dyDescent="0.25">
      <c r="A3899" t="s">
        <v>5796</v>
      </c>
      <c r="B3899" s="100" t="s">
        <v>7999</v>
      </c>
      <c r="C3899" s="99" t="s">
        <v>7992</v>
      </c>
      <c r="D3899" s="124">
        <v>5682</v>
      </c>
      <c r="E3899" s="157">
        <f>VLOOKUP(D3899,'SOAT LIQ'!$A$87:$C$3416,3,FALSE)</f>
        <v>23</v>
      </c>
      <c r="F3899" t="s">
        <v>21632</v>
      </c>
    </row>
    <row r="3900" spans="1:6" x14ac:dyDescent="0.25">
      <c r="A3900" t="s">
        <v>5508</v>
      </c>
      <c r="B3900" s="100" t="s">
        <v>7999</v>
      </c>
      <c r="C3900" s="99" t="s">
        <v>7992</v>
      </c>
      <c r="D3900" s="124">
        <v>5682</v>
      </c>
      <c r="E3900" s="157">
        <f>VLOOKUP(D3900,'SOAT LIQ'!$A$87:$C$3416,3,FALSE)</f>
        <v>23</v>
      </c>
      <c r="F3900" t="s">
        <v>21632</v>
      </c>
    </row>
    <row r="3901" spans="1:6" x14ac:dyDescent="0.25">
      <c r="A3901" t="s">
        <v>5796</v>
      </c>
      <c r="B3901" s="100" t="s">
        <v>8000</v>
      </c>
      <c r="C3901" s="99" t="s">
        <v>7992</v>
      </c>
      <c r="D3901" s="124">
        <v>5682</v>
      </c>
      <c r="E3901" s="157">
        <f>VLOOKUP(D3901,'SOAT LIQ'!$A$87:$C$3416,3,FALSE)</f>
        <v>23</v>
      </c>
      <c r="F3901" t="s">
        <v>21632</v>
      </c>
    </row>
    <row r="3902" spans="1:6" x14ac:dyDescent="0.25">
      <c r="A3902" t="s">
        <v>5508</v>
      </c>
      <c r="B3902" s="100" t="s">
        <v>8000</v>
      </c>
      <c r="C3902" s="99" t="s">
        <v>7992</v>
      </c>
      <c r="D3902" s="124">
        <v>5682</v>
      </c>
      <c r="E3902" s="157">
        <f>VLOOKUP(D3902,'SOAT LIQ'!$A$87:$C$3416,3,FALSE)</f>
        <v>23</v>
      </c>
      <c r="F3902" t="s">
        <v>21632</v>
      </c>
    </row>
    <row r="3903" spans="1:6" x14ac:dyDescent="0.25">
      <c r="A3903" t="s">
        <v>5796</v>
      </c>
      <c r="B3903" s="100" t="s">
        <v>8001</v>
      </c>
      <c r="C3903" s="99" t="s">
        <v>7992</v>
      </c>
      <c r="D3903" s="124">
        <v>5682</v>
      </c>
      <c r="E3903" s="157">
        <f>VLOOKUP(D3903,'SOAT LIQ'!$A$87:$C$3416,3,FALSE)</f>
        <v>23</v>
      </c>
      <c r="F3903" t="s">
        <v>21632</v>
      </c>
    </row>
    <row r="3904" spans="1:6" x14ac:dyDescent="0.25">
      <c r="A3904" t="s">
        <v>5508</v>
      </c>
      <c r="B3904" s="100" t="s">
        <v>8001</v>
      </c>
      <c r="C3904" s="99" t="s">
        <v>7992</v>
      </c>
      <c r="D3904" s="124">
        <v>5682</v>
      </c>
      <c r="E3904" s="157">
        <f>VLOOKUP(D3904,'SOAT LIQ'!$A$87:$C$3416,3,FALSE)</f>
        <v>23</v>
      </c>
      <c r="F3904" t="s">
        <v>21632</v>
      </c>
    </row>
    <row r="3905" spans="1:6" x14ac:dyDescent="0.25">
      <c r="A3905" t="s">
        <v>5796</v>
      </c>
      <c r="B3905" s="100" t="s">
        <v>8002</v>
      </c>
      <c r="C3905" s="99" t="s">
        <v>7992</v>
      </c>
      <c r="D3905" s="124">
        <v>5682</v>
      </c>
      <c r="E3905" s="157">
        <f>VLOOKUP(D3905,'SOAT LIQ'!$A$87:$C$3416,3,FALSE)</f>
        <v>23</v>
      </c>
      <c r="F3905" t="s">
        <v>21632</v>
      </c>
    </row>
    <row r="3906" spans="1:6" x14ac:dyDescent="0.25">
      <c r="A3906" t="s">
        <v>5508</v>
      </c>
      <c r="B3906" s="100" t="s">
        <v>8002</v>
      </c>
      <c r="C3906" s="99" t="s">
        <v>7992</v>
      </c>
      <c r="D3906" s="124">
        <v>5682</v>
      </c>
      <c r="E3906" s="157">
        <f>VLOOKUP(D3906,'SOAT LIQ'!$A$87:$C$3416,3,FALSE)</f>
        <v>23</v>
      </c>
      <c r="F3906" t="s">
        <v>21632</v>
      </c>
    </row>
    <row r="3907" spans="1:6" x14ac:dyDescent="0.25">
      <c r="A3907" t="s">
        <v>5796</v>
      </c>
      <c r="B3907" s="100" t="s">
        <v>8003</v>
      </c>
      <c r="C3907" s="99" t="s">
        <v>7992</v>
      </c>
      <c r="D3907" s="124">
        <v>5682</v>
      </c>
      <c r="E3907" s="157">
        <f>VLOOKUP(D3907,'SOAT LIQ'!$A$87:$C$3416,3,FALSE)</f>
        <v>23</v>
      </c>
      <c r="F3907" t="s">
        <v>21632</v>
      </c>
    </row>
    <row r="3908" spans="1:6" x14ac:dyDescent="0.25">
      <c r="A3908" t="s">
        <v>5508</v>
      </c>
      <c r="B3908" s="100" t="s">
        <v>8003</v>
      </c>
      <c r="C3908" s="99" t="s">
        <v>7992</v>
      </c>
      <c r="D3908" s="124">
        <v>5682</v>
      </c>
      <c r="E3908" s="157">
        <f>VLOOKUP(D3908,'SOAT LIQ'!$A$87:$C$3416,3,FALSE)</f>
        <v>23</v>
      </c>
      <c r="F3908" t="s">
        <v>21632</v>
      </c>
    </row>
    <row r="3909" spans="1:6" x14ac:dyDescent="0.25">
      <c r="A3909" t="s">
        <v>5796</v>
      </c>
      <c r="B3909" s="100" t="s">
        <v>8004</v>
      </c>
      <c r="C3909" s="99" t="s">
        <v>7992</v>
      </c>
      <c r="D3909" s="124">
        <v>5682</v>
      </c>
      <c r="E3909" s="157">
        <f>VLOOKUP(D3909,'SOAT LIQ'!$A$87:$C$3416,3,FALSE)</f>
        <v>23</v>
      </c>
      <c r="F3909" t="s">
        <v>21632</v>
      </c>
    </row>
    <row r="3910" spans="1:6" x14ac:dyDescent="0.25">
      <c r="A3910" t="s">
        <v>5508</v>
      </c>
      <c r="B3910" s="100" t="s">
        <v>8004</v>
      </c>
      <c r="C3910" s="99" t="s">
        <v>7992</v>
      </c>
      <c r="D3910" s="124">
        <v>5682</v>
      </c>
      <c r="E3910" s="157">
        <f>VLOOKUP(D3910,'SOAT LIQ'!$A$87:$C$3416,3,FALSE)</f>
        <v>23</v>
      </c>
      <c r="F3910" t="s">
        <v>21632</v>
      </c>
    </row>
    <row r="3911" spans="1:6" x14ac:dyDescent="0.25">
      <c r="A3911" t="s">
        <v>5796</v>
      </c>
      <c r="B3911" s="100" t="s">
        <v>8005</v>
      </c>
      <c r="C3911" s="99" t="s">
        <v>7992</v>
      </c>
      <c r="D3911" s="124">
        <v>5682</v>
      </c>
      <c r="E3911" s="157">
        <f>VLOOKUP(D3911,'SOAT LIQ'!$A$87:$C$3416,3,FALSE)</f>
        <v>23</v>
      </c>
      <c r="F3911" t="s">
        <v>21632</v>
      </c>
    </row>
    <row r="3912" spans="1:6" x14ac:dyDescent="0.25">
      <c r="A3912" t="s">
        <v>5508</v>
      </c>
      <c r="B3912" s="100" t="s">
        <v>8005</v>
      </c>
      <c r="C3912" s="99" t="s">
        <v>7992</v>
      </c>
      <c r="D3912" s="124">
        <v>5682</v>
      </c>
      <c r="E3912" s="157">
        <f>VLOOKUP(D3912,'SOAT LIQ'!$A$87:$C$3416,3,FALSE)</f>
        <v>23</v>
      </c>
      <c r="F3912" t="s">
        <v>21632</v>
      </c>
    </row>
    <row r="3913" spans="1:6" x14ac:dyDescent="0.25">
      <c r="A3913" t="s">
        <v>5796</v>
      </c>
      <c r="B3913" s="100" t="s">
        <v>8006</v>
      </c>
      <c r="C3913" s="99" t="s">
        <v>7992</v>
      </c>
      <c r="D3913" s="124">
        <v>5682</v>
      </c>
      <c r="E3913" s="157">
        <f>VLOOKUP(D3913,'SOAT LIQ'!$A$87:$C$3416,3,FALSE)</f>
        <v>23</v>
      </c>
      <c r="F3913" t="s">
        <v>21632</v>
      </c>
    </row>
    <row r="3914" spans="1:6" x14ac:dyDescent="0.25">
      <c r="A3914" t="s">
        <v>5508</v>
      </c>
      <c r="B3914" s="100" t="s">
        <v>8006</v>
      </c>
      <c r="C3914" s="99" t="s">
        <v>7992</v>
      </c>
      <c r="D3914" s="124">
        <v>5682</v>
      </c>
      <c r="E3914" s="157">
        <f>VLOOKUP(D3914,'SOAT LIQ'!$A$87:$C$3416,3,FALSE)</f>
        <v>23</v>
      </c>
      <c r="F3914" t="s">
        <v>21632</v>
      </c>
    </row>
    <row r="3915" spans="1:6" x14ac:dyDescent="0.25">
      <c r="A3915" t="s">
        <v>5796</v>
      </c>
      <c r="B3915" s="100" t="s">
        <v>8007</v>
      </c>
      <c r="C3915" s="99" t="s">
        <v>7992</v>
      </c>
      <c r="D3915" s="124">
        <v>5682</v>
      </c>
      <c r="E3915" s="157">
        <f>VLOOKUP(D3915,'SOAT LIQ'!$A$87:$C$3416,3,FALSE)</f>
        <v>23</v>
      </c>
      <c r="F3915" t="s">
        <v>21632</v>
      </c>
    </row>
    <row r="3916" spans="1:6" x14ac:dyDescent="0.25">
      <c r="A3916" t="s">
        <v>5508</v>
      </c>
      <c r="B3916" s="100" t="s">
        <v>8007</v>
      </c>
      <c r="C3916" s="99" t="s">
        <v>7992</v>
      </c>
      <c r="D3916" s="124">
        <v>5682</v>
      </c>
      <c r="E3916" s="157">
        <f>VLOOKUP(D3916,'SOAT LIQ'!$A$87:$C$3416,3,FALSE)</f>
        <v>23</v>
      </c>
      <c r="F3916" t="s">
        <v>21632</v>
      </c>
    </row>
    <row r="3917" spans="1:6" x14ac:dyDescent="0.25">
      <c r="A3917" t="s">
        <v>5796</v>
      </c>
      <c r="B3917" s="100" t="s">
        <v>8008</v>
      </c>
      <c r="C3917" s="99" t="s">
        <v>7992</v>
      </c>
      <c r="D3917" s="124">
        <v>5682</v>
      </c>
      <c r="E3917" s="157">
        <f>VLOOKUP(D3917,'SOAT LIQ'!$A$87:$C$3416,3,FALSE)</f>
        <v>23</v>
      </c>
      <c r="F3917" t="s">
        <v>21632</v>
      </c>
    </row>
    <row r="3918" spans="1:6" x14ac:dyDescent="0.25">
      <c r="A3918" t="s">
        <v>5508</v>
      </c>
      <c r="B3918" s="100" t="s">
        <v>8008</v>
      </c>
      <c r="C3918" s="99" t="s">
        <v>7992</v>
      </c>
      <c r="D3918" s="124">
        <v>5682</v>
      </c>
      <c r="E3918" s="157">
        <f>VLOOKUP(D3918,'SOAT LIQ'!$A$87:$C$3416,3,FALSE)</f>
        <v>23</v>
      </c>
      <c r="F3918" t="s">
        <v>21632</v>
      </c>
    </row>
    <row r="3919" spans="1:6" x14ac:dyDescent="0.25">
      <c r="A3919" t="s">
        <v>5796</v>
      </c>
      <c r="B3919" s="100" t="s">
        <v>8009</v>
      </c>
      <c r="C3919" s="99" t="s">
        <v>7992</v>
      </c>
      <c r="D3919" s="124">
        <v>5682</v>
      </c>
      <c r="E3919" s="157">
        <f>VLOOKUP(D3919,'SOAT LIQ'!$A$87:$C$3416,3,FALSE)</f>
        <v>23</v>
      </c>
      <c r="F3919" t="s">
        <v>21632</v>
      </c>
    </row>
    <row r="3920" spans="1:6" x14ac:dyDescent="0.25">
      <c r="A3920" t="s">
        <v>5508</v>
      </c>
      <c r="B3920" s="100" t="s">
        <v>8009</v>
      </c>
      <c r="C3920" s="99" t="s">
        <v>7992</v>
      </c>
      <c r="D3920" s="124">
        <v>5682</v>
      </c>
      <c r="E3920" s="157">
        <f>VLOOKUP(D3920,'SOAT LIQ'!$A$87:$C$3416,3,FALSE)</f>
        <v>23</v>
      </c>
      <c r="F3920" t="s">
        <v>21632</v>
      </c>
    </row>
    <row r="3921" spans="1:6" x14ac:dyDescent="0.25">
      <c r="A3921" t="s">
        <v>5796</v>
      </c>
      <c r="B3921" s="100" t="s">
        <v>8010</v>
      </c>
      <c r="C3921" s="99" t="s">
        <v>7992</v>
      </c>
      <c r="D3921" s="124">
        <v>5682</v>
      </c>
      <c r="E3921" s="157">
        <f>VLOOKUP(D3921,'SOAT LIQ'!$A$87:$C$3416,3,FALSE)</f>
        <v>23</v>
      </c>
      <c r="F3921" t="s">
        <v>21632</v>
      </c>
    </row>
    <row r="3922" spans="1:6" x14ac:dyDescent="0.25">
      <c r="A3922" t="s">
        <v>5508</v>
      </c>
      <c r="B3922" s="100" t="s">
        <v>8010</v>
      </c>
      <c r="C3922" s="99" t="s">
        <v>7992</v>
      </c>
      <c r="D3922" s="124">
        <v>5682</v>
      </c>
      <c r="E3922" s="157">
        <f>VLOOKUP(D3922,'SOAT LIQ'!$A$87:$C$3416,3,FALSE)</f>
        <v>23</v>
      </c>
      <c r="F3922" t="s">
        <v>21632</v>
      </c>
    </row>
    <row r="3923" spans="1:6" x14ac:dyDescent="0.25">
      <c r="A3923" t="s">
        <v>5796</v>
      </c>
      <c r="B3923" s="100" t="s">
        <v>8011</v>
      </c>
      <c r="C3923" s="99" t="s">
        <v>7992</v>
      </c>
      <c r="D3923" s="124">
        <v>5682</v>
      </c>
      <c r="E3923" s="157">
        <f>VLOOKUP(D3923,'SOAT LIQ'!$A$87:$C$3416,3,FALSE)</f>
        <v>23</v>
      </c>
      <c r="F3923" t="s">
        <v>21632</v>
      </c>
    </row>
    <row r="3924" spans="1:6" x14ac:dyDescent="0.25">
      <c r="A3924" t="s">
        <v>5508</v>
      </c>
      <c r="B3924" s="100" t="s">
        <v>8011</v>
      </c>
      <c r="C3924" s="99" t="s">
        <v>7992</v>
      </c>
      <c r="D3924" s="124">
        <v>5682</v>
      </c>
      <c r="E3924" s="157">
        <f>VLOOKUP(D3924,'SOAT LIQ'!$A$87:$C$3416,3,FALSE)</f>
        <v>23</v>
      </c>
      <c r="F3924" t="s">
        <v>21632</v>
      </c>
    </row>
    <row r="3925" spans="1:6" x14ac:dyDescent="0.25">
      <c r="A3925" t="s">
        <v>5796</v>
      </c>
      <c r="B3925" s="100" t="s">
        <v>8012</v>
      </c>
      <c r="C3925" s="99" t="s">
        <v>7992</v>
      </c>
      <c r="D3925" s="124">
        <v>5682</v>
      </c>
      <c r="E3925" s="157">
        <f>VLOOKUP(D3925,'SOAT LIQ'!$A$87:$C$3416,3,FALSE)</f>
        <v>23</v>
      </c>
      <c r="F3925" t="s">
        <v>21632</v>
      </c>
    </row>
    <row r="3926" spans="1:6" x14ac:dyDescent="0.25">
      <c r="A3926" t="s">
        <v>5508</v>
      </c>
      <c r="B3926" s="100" t="s">
        <v>8012</v>
      </c>
      <c r="C3926" s="99" t="s">
        <v>7992</v>
      </c>
      <c r="D3926" s="124">
        <v>5682</v>
      </c>
      <c r="E3926" s="157">
        <f>VLOOKUP(D3926,'SOAT LIQ'!$A$87:$C$3416,3,FALSE)</f>
        <v>23</v>
      </c>
      <c r="F3926" t="s">
        <v>21632</v>
      </c>
    </row>
    <row r="3927" spans="1:6" x14ac:dyDescent="0.25">
      <c r="A3927" t="s">
        <v>5796</v>
      </c>
      <c r="B3927" s="100" t="s">
        <v>8013</v>
      </c>
      <c r="C3927" s="99" t="s">
        <v>7992</v>
      </c>
      <c r="D3927" s="124">
        <v>5682</v>
      </c>
      <c r="E3927" s="157">
        <f>VLOOKUP(D3927,'SOAT LIQ'!$A$87:$C$3416,3,FALSE)</f>
        <v>23</v>
      </c>
      <c r="F3927" t="s">
        <v>21632</v>
      </c>
    </row>
    <row r="3928" spans="1:6" x14ac:dyDescent="0.25">
      <c r="A3928" t="s">
        <v>5508</v>
      </c>
      <c r="B3928" s="100" t="s">
        <v>8013</v>
      </c>
      <c r="C3928" s="99" t="s">
        <v>7992</v>
      </c>
      <c r="D3928" s="124">
        <v>5682</v>
      </c>
      <c r="E3928" s="157">
        <f>VLOOKUP(D3928,'SOAT LIQ'!$A$87:$C$3416,3,FALSE)</f>
        <v>23</v>
      </c>
      <c r="F3928" t="s">
        <v>21632</v>
      </c>
    </row>
    <row r="3929" spans="1:6" x14ac:dyDescent="0.25">
      <c r="A3929" t="s">
        <v>5796</v>
      </c>
      <c r="B3929" s="100" t="s">
        <v>8014</v>
      </c>
      <c r="C3929" s="99" t="s">
        <v>7992</v>
      </c>
      <c r="D3929" s="124">
        <v>5682</v>
      </c>
      <c r="E3929" s="157">
        <f>VLOOKUP(D3929,'SOAT LIQ'!$A$87:$C$3416,3,FALSE)</f>
        <v>23</v>
      </c>
      <c r="F3929" t="s">
        <v>21632</v>
      </c>
    </row>
    <row r="3930" spans="1:6" x14ac:dyDescent="0.25">
      <c r="A3930" t="s">
        <v>5508</v>
      </c>
      <c r="B3930" s="100" t="s">
        <v>8014</v>
      </c>
      <c r="C3930" s="99" t="s">
        <v>7992</v>
      </c>
      <c r="D3930" s="124">
        <v>5682</v>
      </c>
      <c r="E3930" s="157">
        <f>VLOOKUP(D3930,'SOAT LIQ'!$A$87:$C$3416,3,FALSE)</f>
        <v>23</v>
      </c>
      <c r="F3930" t="s">
        <v>21632</v>
      </c>
    </row>
    <row r="3931" spans="1:6" x14ac:dyDescent="0.25">
      <c r="A3931" t="s">
        <v>5796</v>
      </c>
      <c r="B3931" s="100" t="s">
        <v>8015</v>
      </c>
      <c r="C3931" s="99" t="s">
        <v>7992</v>
      </c>
      <c r="D3931" s="124">
        <v>5682</v>
      </c>
      <c r="E3931" s="157">
        <f>VLOOKUP(D3931,'SOAT LIQ'!$A$87:$C$3416,3,FALSE)</f>
        <v>23</v>
      </c>
      <c r="F3931" t="s">
        <v>21632</v>
      </c>
    </row>
    <row r="3932" spans="1:6" x14ac:dyDescent="0.25">
      <c r="A3932" t="s">
        <v>5508</v>
      </c>
      <c r="B3932" s="100" t="s">
        <v>8015</v>
      </c>
      <c r="C3932" s="99" t="s">
        <v>7992</v>
      </c>
      <c r="D3932" s="124">
        <v>5682</v>
      </c>
      <c r="E3932" s="157">
        <f>VLOOKUP(D3932,'SOAT LIQ'!$A$87:$C$3416,3,FALSE)</f>
        <v>23</v>
      </c>
      <c r="F3932" t="s">
        <v>21632</v>
      </c>
    </row>
    <row r="3933" spans="1:6" x14ac:dyDescent="0.25">
      <c r="A3933" t="s">
        <v>5796</v>
      </c>
      <c r="B3933" s="100" t="s">
        <v>8016</v>
      </c>
      <c r="C3933" s="99" t="s">
        <v>7992</v>
      </c>
      <c r="D3933" s="124">
        <v>5682</v>
      </c>
      <c r="E3933" s="157">
        <f>VLOOKUP(D3933,'SOAT LIQ'!$A$87:$C$3416,3,FALSE)</f>
        <v>23</v>
      </c>
      <c r="F3933" t="s">
        <v>21632</v>
      </c>
    </row>
    <row r="3934" spans="1:6" x14ac:dyDescent="0.25">
      <c r="A3934" t="s">
        <v>5508</v>
      </c>
      <c r="B3934" s="100" t="s">
        <v>8016</v>
      </c>
      <c r="C3934" s="99" t="s">
        <v>7992</v>
      </c>
      <c r="D3934" s="124">
        <v>5682</v>
      </c>
      <c r="E3934" s="157">
        <f>VLOOKUP(D3934,'SOAT LIQ'!$A$87:$C$3416,3,FALSE)</f>
        <v>23</v>
      </c>
      <c r="F3934" t="s">
        <v>21632</v>
      </c>
    </row>
    <row r="3935" spans="1:6" x14ac:dyDescent="0.25">
      <c r="A3935" t="s">
        <v>5796</v>
      </c>
      <c r="B3935" s="100" t="s">
        <v>8017</v>
      </c>
      <c r="C3935" s="99" t="s">
        <v>7992</v>
      </c>
      <c r="D3935" s="124">
        <v>5682</v>
      </c>
      <c r="E3935" s="157">
        <f>VLOOKUP(D3935,'SOAT LIQ'!$A$87:$C$3416,3,FALSE)</f>
        <v>23</v>
      </c>
      <c r="F3935" t="s">
        <v>21632</v>
      </c>
    </row>
    <row r="3936" spans="1:6" x14ac:dyDescent="0.25">
      <c r="A3936" t="s">
        <v>5508</v>
      </c>
      <c r="B3936" s="100" t="s">
        <v>8017</v>
      </c>
      <c r="C3936" s="99" t="s">
        <v>7992</v>
      </c>
      <c r="D3936" s="124">
        <v>5682</v>
      </c>
      <c r="E3936" s="157">
        <f>VLOOKUP(D3936,'SOAT LIQ'!$A$87:$C$3416,3,FALSE)</f>
        <v>23</v>
      </c>
      <c r="F3936" t="s">
        <v>21632</v>
      </c>
    </row>
    <row r="3937" spans="1:6" x14ac:dyDescent="0.25">
      <c r="A3937" t="s">
        <v>5796</v>
      </c>
      <c r="B3937" s="100" t="s">
        <v>8018</v>
      </c>
      <c r="C3937" s="99" t="s">
        <v>7992</v>
      </c>
      <c r="D3937" s="124">
        <v>5682</v>
      </c>
      <c r="E3937" s="157">
        <f>VLOOKUP(D3937,'SOAT LIQ'!$A$87:$C$3416,3,FALSE)</f>
        <v>23</v>
      </c>
      <c r="F3937" t="s">
        <v>21632</v>
      </c>
    </row>
    <row r="3938" spans="1:6" x14ac:dyDescent="0.25">
      <c r="A3938" t="s">
        <v>5508</v>
      </c>
      <c r="B3938" s="100" t="s">
        <v>8018</v>
      </c>
      <c r="C3938" s="99" t="s">
        <v>7992</v>
      </c>
      <c r="D3938" s="124">
        <v>5682</v>
      </c>
      <c r="E3938" s="157">
        <f>VLOOKUP(D3938,'SOAT LIQ'!$A$87:$C$3416,3,FALSE)</f>
        <v>23</v>
      </c>
      <c r="F3938" t="s">
        <v>21632</v>
      </c>
    </row>
    <row r="3939" spans="1:6" x14ac:dyDescent="0.25">
      <c r="A3939" t="s">
        <v>5796</v>
      </c>
      <c r="B3939" s="100" t="s">
        <v>8019</v>
      </c>
      <c r="C3939" s="99" t="s">
        <v>7992</v>
      </c>
      <c r="D3939" s="124">
        <v>5682</v>
      </c>
      <c r="E3939" s="157">
        <f>VLOOKUP(D3939,'SOAT LIQ'!$A$87:$C$3416,3,FALSE)</f>
        <v>23</v>
      </c>
      <c r="F3939" t="s">
        <v>21632</v>
      </c>
    </row>
    <row r="3940" spans="1:6" x14ac:dyDescent="0.25">
      <c r="A3940" t="s">
        <v>5508</v>
      </c>
      <c r="B3940" s="100" t="s">
        <v>8019</v>
      </c>
      <c r="C3940" s="99" t="s">
        <v>7992</v>
      </c>
      <c r="D3940" s="124">
        <v>5682</v>
      </c>
      <c r="E3940" s="157">
        <f>VLOOKUP(D3940,'SOAT LIQ'!$A$87:$C$3416,3,FALSE)</f>
        <v>23</v>
      </c>
      <c r="F3940" t="s">
        <v>21632</v>
      </c>
    </row>
    <row r="3941" spans="1:6" x14ac:dyDescent="0.25">
      <c r="A3941" t="s">
        <v>5796</v>
      </c>
      <c r="B3941" s="100" t="s">
        <v>8020</v>
      </c>
      <c r="C3941" s="99" t="s">
        <v>7992</v>
      </c>
      <c r="D3941" s="124">
        <v>5682</v>
      </c>
      <c r="E3941" s="157">
        <f>VLOOKUP(D3941,'SOAT LIQ'!$A$87:$C$3416,3,FALSE)</f>
        <v>23</v>
      </c>
      <c r="F3941" t="s">
        <v>21632</v>
      </c>
    </row>
    <row r="3942" spans="1:6" x14ac:dyDescent="0.25">
      <c r="A3942" t="s">
        <v>5508</v>
      </c>
      <c r="B3942" s="100" t="s">
        <v>8020</v>
      </c>
      <c r="C3942" s="99" t="s">
        <v>7992</v>
      </c>
      <c r="D3942" s="124">
        <v>5682</v>
      </c>
      <c r="E3942" s="157">
        <f>VLOOKUP(D3942,'SOAT LIQ'!$A$87:$C$3416,3,FALSE)</f>
        <v>23</v>
      </c>
      <c r="F3942" t="s">
        <v>21632</v>
      </c>
    </row>
    <row r="3943" spans="1:6" x14ac:dyDescent="0.25">
      <c r="A3943" t="s">
        <v>5796</v>
      </c>
      <c r="B3943" s="100" t="s">
        <v>8021</v>
      </c>
      <c r="C3943" s="99" t="s">
        <v>7992</v>
      </c>
      <c r="D3943" s="124">
        <v>5682</v>
      </c>
      <c r="E3943" s="157">
        <f>VLOOKUP(D3943,'SOAT LIQ'!$A$87:$C$3416,3,FALSE)</f>
        <v>23</v>
      </c>
      <c r="F3943" t="s">
        <v>21632</v>
      </c>
    </row>
    <row r="3944" spans="1:6" x14ac:dyDescent="0.25">
      <c r="A3944" t="s">
        <v>5508</v>
      </c>
      <c r="B3944" s="100" t="s">
        <v>8021</v>
      </c>
      <c r="C3944" s="99" t="s">
        <v>7992</v>
      </c>
      <c r="D3944" s="124">
        <v>5682</v>
      </c>
      <c r="E3944" s="157">
        <f>VLOOKUP(D3944,'SOAT LIQ'!$A$87:$C$3416,3,FALSE)</f>
        <v>23</v>
      </c>
      <c r="F3944" t="s">
        <v>21632</v>
      </c>
    </row>
    <row r="3945" spans="1:6" x14ac:dyDescent="0.25">
      <c r="A3945" t="s">
        <v>5796</v>
      </c>
      <c r="B3945" s="100" t="s">
        <v>8022</v>
      </c>
      <c r="C3945" s="99" t="s">
        <v>7992</v>
      </c>
      <c r="D3945" s="124">
        <v>5682</v>
      </c>
      <c r="E3945" s="157">
        <f>VLOOKUP(D3945,'SOAT LIQ'!$A$87:$C$3416,3,FALSE)</f>
        <v>23</v>
      </c>
      <c r="F3945" t="s">
        <v>21632</v>
      </c>
    </row>
    <row r="3946" spans="1:6" x14ac:dyDescent="0.25">
      <c r="A3946" t="s">
        <v>5508</v>
      </c>
      <c r="B3946" s="100" t="s">
        <v>8022</v>
      </c>
      <c r="C3946" s="99" t="s">
        <v>7992</v>
      </c>
      <c r="D3946" s="124">
        <v>5682</v>
      </c>
      <c r="E3946" s="157">
        <f>VLOOKUP(D3946,'SOAT LIQ'!$A$87:$C$3416,3,FALSE)</f>
        <v>23</v>
      </c>
      <c r="F3946" t="s">
        <v>21632</v>
      </c>
    </row>
    <row r="3947" spans="1:6" x14ac:dyDescent="0.25">
      <c r="A3947" t="s">
        <v>5796</v>
      </c>
      <c r="B3947" s="100" t="s">
        <v>8023</v>
      </c>
      <c r="C3947" s="99" t="s">
        <v>7992</v>
      </c>
      <c r="D3947" s="124">
        <v>5682</v>
      </c>
      <c r="E3947" s="157">
        <f>VLOOKUP(D3947,'SOAT LIQ'!$A$87:$C$3416,3,FALSE)</f>
        <v>23</v>
      </c>
      <c r="F3947" t="s">
        <v>21632</v>
      </c>
    </row>
    <row r="3948" spans="1:6" x14ac:dyDescent="0.25">
      <c r="A3948" t="s">
        <v>5508</v>
      </c>
      <c r="B3948" s="100" t="s">
        <v>8023</v>
      </c>
      <c r="C3948" s="99" t="s">
        <v>7992</v>
      </c>
      <c r="D3948" s="124">
        <v>5682</v>
      </c>
      <c r="E3948" s="157">
        <f>VLOOKUP(D3948,'SOAT LIQ'!$A$87:$C$3416,3,FALSE)</f>
        <v>23</v>
      </c>
      <c r="F3948" t="s">
        <v>21632</v>
      </c>
    </row>
    <row r="3949" spans="1:6" x14ac:dyDescent="0.25">
      <c r="A3949" t="s">
        <v>5796</v>
      </c>
      <c r="B3949" s="100" t="s">
        <v>8024</v>
      </c>
      <c r="C3949" s="99" t="s">
        <v>7992</v>
      </c>
      <c r="D3949" s="124">
        <v>5682</v>
      </c>
      <c r="E3949" s="157">
        <f>VLOOKUP(D3949,'SOAT LIQ'!$A$87:$C$3416,3,FALSE)</f>
        <v>23</v>
      </c>
      <c r="F3949" t="s">
        <v>21632</v>
      </c>
    </row>
    <row r="3950" spans="1:6" x14ac:dyDescent="0.25">
      <c r="A3950" t="s">
        <v>5508</v>
      </c>
      <c r="B3950" s="100" t="s">
        <v>8024</v>
      </c>
      <c r="C3950" s="99" t="s">
        <v>7992</v>
      </c>
      <c r="D3950" s="124">
        <v>5682</v>
      </c>
      <c r="E3950" s="157">
        <f>VLOOKUP(D3950,'SOAT LIQ'!$A$87:$C$3416,3,FALSE)</f>
        <v>23</v>
      </c>
      <c r="F3950" t="s">
        <v>21632</v>
      </c>
    </row>
    <row r="3951" spans="1:6" x14ac:dyDescent="0.25">
      <c r="A3951" t="s">
        <v>5796</v>
      </c>
      <c r="B3951" s="100" t="s">
        <v>8025</v>
      </c>
      <c r="C3951" s="99" t="s">
        <v>7992</v>
      </c>
      <c r="D3951" s="124">
        <v>5682</v>
      </c>
      <c r="E3951" s="157">
        <f>VLOOKUP(D3951,'SOAT LIQ'!$A$87:$C$3416,3,FALSE)</f>
        <v>23</v>
      </c>
      <c r="F3951" t="s">
        <v>21632</v>
      </c>
    </row>
    <row r="3952" spans="1:6" x14ac:dyDescent="0.25">
      <c r="A3952" t="s">
        <v>5508</v>
      </c>
      <c r="B3952" s="100" t="s">
        <v>8025</v>
      </c>
      <c r="C3952" s="99" t="s">
        <v>7992</v>
      </c>
      <c r="D3952" s="124">
        <v>5682</v>
      </c>
      <c r="E3952" s="157">
        <f>VLOOKUP(D3952,'SOAT LIQ'!$A$87:$C$3416,3,FALSE)</f>
        <v>23</v>
      </c>
      <c r="F3952" t="s">
        <v>21632</v>
      </c>
    </row>
    <row r="3953" spans="1:6" x14ac:dyDescent="0.25">
      <c r="A3953" t="s">
        <v>5796</v>
      </c>
      <c r="B3953" s="100" t="s">
        <v>8026</v>
      </c>
      <c r="C3953" s="99" t="s">
        <v>7992</v>
      </c>
      <c r="D3953" s="124">
        <v>5682</v>
      </c>
      <c r="E3953" s="157">
        <f>VLOOKUP(D3953,'SOAT LIQ'!$A$87:$C$3416,3,FALSE)</f>
        <v>23</v>
      </c>
      <c r="F3953" t="s">
        <v>21632</v>
      </c>
    </row>
    <row r="3954" spans="1:6" x14ac:dyDescent="0.25">
      <c r="A3954" t="s">
        <v>5508</v>
      </c>
      <c r="B3954" s="100" t="s">
        <v>8026</v>
      </c>
      <c r="C3954" s="99" t="s">
        <v>7992</v>
      </c>
      <c r="D3954" s="124">
        <v>5682</v>
      </c>
      <c r="E3954" s="157">
        <f>VLOOKUP(D3954,'SOAT LIQ'!$A$87:$C$3416,3,FALSE)</f>
        <v>23</v>
      </c>
      <c r="F3954" t="s">
        <v>21632</v>
      </c>
    </row>
    <row r="3955" spans="1:6" x14ac:dyDescent="0.25">
      <c r="A3955" t="s">
        <v>5796</v>
      </c>
      <c r="B3955" s="100" t="s">
        <v>8027</v>
      </c>
      <c r="C3955" s="99" t="s">
        <v>7992</v>
      </c>
      <c r="D3955" s="124">
        <v>5682</v>
      </c>
      <c r="E3955" s="157">
        <f>VLOOKUP(D3955,'SOAT LIQ'!$A$87:$C$3416,3,FALSE)</f>
        <v>23</v>
      </c>
      <c r="F3955" t="s">
        <v>21632</v>
      </c>
    </row>
    <row r="3956" spans="1:6" x14ac:dyDescent="0.25">
      <c r="A3956" t="s">
        <v>5508</v>
      </c>
      <c r="B3956" s="100" t="s">
        <v>8027</v>
      </c>
      <c r="C3956" s="99" t="s">
        <v>7992</v>
      </c>
      <c r="D3956" s="124">
        <v>5682</v>
      </c>
      <c r="E3956" s="157">
        <f>VLOOKUP(D3956,'SOAT LIQ'!$A$87:$C$3416,3,FALSE)</f>
        <v>23</v>
      </c>
      <c r="F3956" t="s">
        <v>21632</v>
      </c>
    </row>
    <row r="3957" spans="1:6" x14ac:dyDescent="0.25">
      <c r="A3957" t="s">
        <v>5796</v>
      </c>
      <c r="B3957" s="100" t="s">
        <v>8028</v>
      </c>
      <c r="C3957" s="99" t="s">
        <v>7992</v>
      </c>
      <c r="D3957" s="124">
        <v>5682</v>
      </c>
      <c r="E3957" s="157">
        <f>VLOOKUP(D3957,'SOAT LIQ'!$A$87:$C$3416,3,FALSE)</f>
        <v>23</v>
      </c>
      <c r="F3957" t="s">
        <v>21632</v>
      </c>
    </row>
    <row r="3958" spans="1:6" x14ac:dyDescent="0.25">
      <c r="A3958" t="s">
        <v>5508</v>
      </c>
      <c r="B3958" s="100" t="s">
        <v>8028</v>
      </c>
      <c r="C3958" s="99" t="s">
        <v>7992</v>
      </c>
      <c r="D3958" s="124">
        <v>5682</v>
      </c>
      <c r="E3958" s="157">
        <f>VLOOKUP(D3958,'SOAT LIQ'!$A$87:$C$3416,3,FALSE)</f>
        <v>23</v>
      </c>
      <c r="F3958" t="s">
        <v>21632</v>
      </c>
    </row>
    <row r="3959" spans="1:6" x14ac:dyDescent="0.25">
      <c r="A3959" t="s">
        <v>5796</v>
      </c>
      <c r="B3959" s="100" t="s">
        <v>8029</v>
      </c>
      <c r="C3959" s="99" t="s">
        <v>7992</v>
      </c>
      <c r="D3959" s="124">
        <v>5682</v>
      </c>
      <c r="E3959" s="157">
        <f>VLOOKUP(D3959,'SOAT LIQ'!$A$87:$C$3416,3,FALSE)</f>
        <v>23</v>
      </c>
      <c r="F3959" t="s">
        <v>21632</v>
      </c>
    </row>
    <row r="3960" spans="1:6" x14ac:dyDescent="0.25">
      <c r="A3960" t="s">
        <v>5508</v>
      </c>
      <c r="B3960" s="100" t="s">
        <v>8029</v>
      </c>
      <c r="C3960" s="99" t="s">
        <v>7992</v>
      </c>
      <c r="D3960" s="124">
        <v>5682</v>
      </c>
      <c r="E3960" s="157">
        <f>VLOOKUP(D3960,'SOAT LIQ'!$A$87:$C$3416,3,FALSE)</f>
        <v>23</v>
      </c>
      <c r="F3960" t="s">
        <v>21632</v>
      </c>
    </row>
    <row r="3961" spans="1:6" x14ac:dyDescent="0.25">
      <c r="A3961" t="s">
        <v>5796</v>
      </c>
      <c r="B3961" s="100" t="s">
        <v>8030</v>
      </c>
      <c r="C3961" s="99" t="s">
        <v>7992</v>
      </c>
      <c r="D3961" s="124">
        <v>5682</v>
      </c>
      <c r="E3961" s="157">
        <f>VLOOKUP(D3961,'SOAT LIQ'!$A$87:$C$3416,3,FALSE)</f>
        <v>23</v>
      </c>
      <c r="F3961" t="s">
        <v>21632</v>
      </c>
    </row>
    <row r="3962" spans="1:6" x14ac:dyDescent="0.25">
      <c r="A3962" t="s">
        <v>5508</v>
      </c>
      <c r="B3962" s="100" t="s">
        <v>8030</v>
      </c>
      <c r="C3962" s="99" t="s">
        <v>7992</v>
      </c>
      <c r="D3962" s="124">
        <v>5682</v>
      </c>
      <c r="E3962" s="157">
        <f>VLOOKUP(D3962,'SOAT LIQ'!$A$87:$C$3416,3,FALSE)</f>
        <v>23</v>
      </c>
      <c r="F3962" t="s">
        <v>21632</v>
      </c>
    </row>
    <row r="3963" spans="1:6" x14ac:dyDescent="0.25">
      <c r="A3963" t="s">
        <v>5796</v>
      </c>
      <c r="B3963" s="100" t="s">
        <v>8031</v>
      </c>
      <c r="C3963" s="99" t="s">
        <v>7992</v>
      </c>
      <c r="D3963" s="124">
        <v>5682</v>
      </c>
      <c r="E3963" s="157">
        <f>VLOOKUP(D3963,'SOAT LIQ'!$A$87:$C$3416,3,FALSE)</f>
        <v>23</v>
      </c>
      <c r="F3963" t="s">
        <v>21632</v>
      </c>
    </row>
    <row r="3964" spans="1:6" x14ac:dyDescent="0.25">
      <c r="A3964" t="s">
        <v>5508</v>
      </c>
      <c r="B3964" s="100" t="s">
        <v>8031</v>
      </c>
      <c r="C3964" s="99" t="s">
        <v>7992</v>
      </c>
      <c r="D3964" s="124">
        <v>5682</v>
      </c>
      <c r="E3964" s="157">
        <f>VLOOKUP(D3964,'SOAT LIQ'!$A$87:$C$3416,3,FALSE)</f>
        <v>23</v>
      </c>
      <c r="F3964" t="s">
        <v>21632</v>
      </c>
    </row>
    <row r="3965" spans="1:6" x14ac:dyDescent="0.25">
      <c r="A3965" t="s">
        <v>5796</v>
      </c>
      <c r="B3965" s="100" t="s">
        <v>8032</v>
      </c>
      <c r="C3965" s="99" t="s">
        <v>7992</v>
      </c>
      <c r="D3965" s="124">
        <v>5682</v>
      </c>
      <c r="E3965" s="157">
        <f>VLOOKUP(D3965,'SOAT LIQ'!$A$87:$C$3416,3,FALSE)</f>
        <v>23</v>
      </c>
      <c r="F3965" t="s">
        <v>21632</v>
      </c>
    </row>
    <row r="3966" spans="1:6" x14ac:dyDescent="0.25">
      <c r="A3966" t="s">
        <v>5508</v>
      </c>
      <c r="B3966" s="100" t="s">
        <v>8032</v>
      </c>
      <c r="C3966" s="99" t="s">
        <v>7992</v>
      </c>
      <c r="D3966" s="124">
        <v>5682</v>
      </c>
      <c r="E3966" s="157">
        <f>VLOOKUP(D3966,'SOAT LIQ'!$A$87:$C$3416,3,FALSE)</f>
        <v>23</v>
      </c>
      <c r="F3966" t="s">
        <v>21632</v>
      </c>
    </row>
    <row r="3967" spans="1:6" x14ac:dyDescent="0.25">
      <c r="A3967" t="s">
        <v>5796</v>
      </c>
      <c r="B3967" s="100" t="s">
        <v>8033</v>
      </c>
      <c r="C3967" s="99" t="s">
        <v>7992</v>
      </c>
      <c r="D3967" s="124">
        <v>5682</v>
      </c>
      <c r="E3967" s="157">
        <f>VLOOKUP(D3967,'SOAT LIQ'!$A$87:$C$3416,3,FALSE)</f>
        <v>23</v>
      </c>
      <c r="F3967" t="s">
        <v>21632</v>
      </c>
    </row>
    <row r="3968" spans="1:6" x14ac:dyDescent="0.25">
      <c r="A3968" t="s">
        <v>5508</v>
      </c>
      <c r="B3968" s="100" t="s">
        <v>8033</v>
      </c>
      <c r="C3968" s="99" t="s">
        <v>7992</v>
      </c>
      <c r="D3968" s="124">
        <v>5682</v>
      </c>
      <c r="E3968" s="157">
        <f>VLOOKUP(D3968,'SOAT LIQ'!$A$87:$C$3416,3,FALSE)</f>
        <v>23</v>
      </c>
      <c r="F3968" t="s">
        <v>21632</v>
      </c>
    </row>
    <row r="3969" spans="1:6" x14ac:dyDescent="0.25">
      <c r="A3969" t="s">
        <v>5796</v>
      </c>
      <c r="B3969" s="100" t="s">
        <v>8034</v>
      </c>
      <c r="C3969" s="99" t="s">
        <v>7992</v>
      </c>
      <c r="D3969" s="124">
        <v>5682</v>
      </c>
      <c r="E3969" s="157">
        <f>VLOOKUP(D3969,'SOAT LIQ'!$A$87:$C$3416,3,FALSE)</f>
        <v>23</v>
      </c>
      <c r="F3969" t="s">
        <v>21632</v>
      </c>
    </row>
    <row r="3970" spans="1:6" x14ac:dyDescent="0.25">
      <c r="A3970" t="s">
        <v>5508</v>
      </c>
      <c r="B3970" s="100" t="s">
        <v>8034</v>
      </c>
      <c r="C3970" s="99" t="s">
        <v>7992</v>
      </c>
      <c r="D3970" s="124">
        <v>5682</v>
      </c>
      <c r="E3970" s="157">
        <f>VLOOKUP(D3970,'SOAT LIQ'!$A$87:$C$3416,3,FALSE)</f>
        <v>23</v>
      </c>
      <c r="F3970" t="s">
        <v>21632</v>
      </c>
    </row>
    <row r="3971" spans="1:6" x14ac:dyDescent="0.25">
      <c r="A3971" t="s">
        <v>5796</v>
      </c>
      <c r="B3971" s="100" t="s">
        <v>8035</v>
      </c>
      <c r="C3971" s="99" t="s">
        <v>7992</v>
      </c>
      <c r="D3971" s="124">
        <v>5682</v>
      </c>
      <c r="E3971" s="157">
        <f>VLOOKUP(D3971,'SOAT LIQ'!$A$87:$C$3416,3,FALSE)</f>
        <v>23</v>
      </c>
      <c r="F3971" t="s">
        <v>21632</v>
      </c>
    </row>
    <row r="3972" spans="1:6" x14ac:dyDescent="0.25">
      <c r="A3972" t="s">
        <v>5508</v>
      </c>
      <c r="B3972" s="100" t="s">
        <v>8035</v>
      </c>
      <c r="C3972" s="99" t="s">
        <v>7992</v>
      </c>
      <c r="D3972" s="124">
        <v>5682</v>
      </c>
      <c r="E3972" s="157">
        <f>VLOOKUP(D3972,'SOAT LIQ'!$A$87:$C$3416,3,FALSE)</f>
        <v>23</v>
      </c>
      <c r="F3972" t="s">
        <v>21632</v>
      </c>
    </row>
    <row r="3973" spans="1:6" x14ac:dyDescent="0.25">
      <c r="A3973" t="s">
        <v>5796</v>
      </c>
      <c r="B3973" s="100" t="s">
        <v>8036</v>
      </c>
      <c r="C3973" s="99" t="s">
        <v>7992</v>
      </c>
      <c r="D3973" s="124">
        <v>5682</v>
      </c>
      <c r="E3973" s="157">
        <f>VLOOKUP(D3973,'SOAT LIQ'!$A$87:$C$3416,3,FALSE)</f>
        <v>23</v>
      </c>
      <c r="F3973" t="s">
        <v>21632</v>
      </c>
    </row>
    <row r="3974" spans="1:6" x14ac:dyDescent="0.25">
      <c r="A3974" t="s">
        <v>5508</v>
      </c>
      <c r="B3974" s="100" t="s">
        <v>8036</v>
      </c>
      <c r="C3974" s="99" t="s">
        <v>7992</v>
      </c>
      <c r="D3974" s="124">
        <v>5682</v>
      </c>
      <c r="E3974" s="157">
        <f>VLOOKUP(D3974,'SOAT LIQ'!$A$87:$C$3416,3,FALSE)</f>
        <v>23</v>
      </c>
      <c r="F3974" t="s">
        <v>21632</v>
      </c>
    </row>
    <row r="3975" spans="1:6" x14ac:dyDescent="0.25">
      <c r="A3975" t="s">
        <v>5796</v>
      </c>
      <c r="B3975" s="100" t="s">
        <v>8037</v>
      </c>
      <c r="C3975" s="99" t="s">
        <v>7992</v>
      </c>
      <c r="D3975" s="124">
        <v>5682</v>
      </c>
      <c r="E3975" s="157">
        <f>VLOOKUP(D3975,'SOAT LIQ'!$A$87:$C$3416,3,FALSE)</f>
        <v>23</v>
      </c>
      <c r="F3975" t="s">
        <v>21632</v>
      </c>
    </row>
    <row r="3976" spans="1:6" x14ac:dyDescent="0.25">
      <c r="A3976" t="s">
        <v>5508</v>
      </c>
      <c r="B3976" s="100" t="s">
        <v>8037</v>
      </c>
      <c r="C3976" s="99" t="s">
        <v>7992</v>
      </c>
      <c r="D3976" s="124">
        <v>5682</v>
      </c>
      <c r="E3976" s="157">
        <f>VLOOKUP(D3976,'SOAT LIQ'!$A$87:$C$3416,3,FALSE)</f>
        <v>23</v>
      </c>
      <c r="F3976" t="s">
        <v>21632</v>
      </c>
    </row>
    <row r="3977" spans="1:6" x14ac:dyDescent="0.25">
      <c r="A3977" t="s">
        <v>5796</v>
      </c>
      <c r="B3977" s="100" t="s">
        <v>8038</v>
      </c>
      <c r="C3977" s="99" t="s">
        <v>7992</v>
      </c>
      <c r="D3977" s="124">
        <v>5682</v>
      </c>
      <c r="E3977" s="157">
        <f>VLOOKUP(D3977,'SOAT LIQ'!$A$87:$C$3416,3,FALSE)</f>
        <v>23</v>
      </c>
      <c r="F3977" t="s">
        <v>21632</v>
      </c>
    </row>
    <row r="3978" spans="1:6" x14ac:dyDescent="0.25">
      <c r="A3978" t="s">
        <v>5508</v>
      </c>
      <c r="B3978" s="100" t="s">
        <v>8038</v>
      </c>
      <c r="C3978" s="99" t="s">
        <v>7992</v>
      </c>
      <c r="D3978" s="124">
        <v>5682</v>
      </c>
      <c r="E3978" s="157">
        <f>VLOOKUP(D3978,'SOAT LIQ'!$A$87:$C$3416,3,FALSE)</f>
        <v>23</v>
      </c>
      <c r="F3978" t="s">
        <v>21632</v>
      </c>
    </row>
    <row r="3979" spans="1:6" x14ac:dyDescent="0.25">
      <c r="A3979" t="s">
        <v>5796</v>
      </c>
      <c r="B3979" s="100" t="s">
        <v>8039</v>
      </c>
      <c r="C3979" s="99" t="s">
        <v>7992</v>
      </c>
      <c r="D3979" s="124">
        <v>5682</v>
      </c>
      <c r="E3979" s="157">
        <f>VLOOKUP(D3979,'SOAT LIQ'!$A$87:$C$3416,3,FALSE)</f>
        <v>23</v>
      </c>
      <c r="F3979" t="s">
        <v>21632</v>
      </c>
    </row>
    <row r="3980" spans="1:6" x14ac:dyDescent="0.25">
      <c r="A3980" t="s">
        <v>5508</v>
      </c>
      <c r="B3980" s="100" t="s">
        <v>8039</v>
      </c>
      <c r="C3980" s="99" t="s">
        <v>7992</v>
      </c>
      <c r="D3980" s="124">
        <v>5682</v>
      </c>
      <c r="E3980" s="157">
        <f>VLOOKUP(D3980,'SOAT LIQ'!$A$87:$C$3416,3,FALSE)</f>
        <v>23</v>
      </c>
      <c r="F3980" t="s">
        <v>21632</v>
      </c>
    </row>
    <row r="3981" spans="1:6" x14ac:dyDescent="0.25">
      <c r="A3981" t="s">
        <v>5796</v>
      </c>
      <c r="B3981" s="100" t="s">
        <v>8040</v>
      </c>
      <c r="C3981" s="99" t="s">
        <v>7992</v>
      </c>
      <c r="D3981" s="124">
        <v>5682</v>
      </c>
      <c r="E3981" s="157">
        <f>VLOOKUP(D3981,'SOAT LIQ'!$A$87:$C$3416,3,FALSE)</f>
        <v>23</v>
      </c>
      <c r="F3981" t="s">
        <v>21632</v>
      </c>
    </row>
    <row r="3982" spans="1:6" x14ac:dyDescent="0.25">
      <c r="A3982" t="s">
        <v>5508</v>
      </c>
      <c r="B3982" s="100" t="s">
        <v>8040</v>
      </c>
      <c r="C3982" s="99" t="s">
        <v>7992</v>
      </c>
      <c r="D3982" s="124">
        <v>5682</v>
      </c>
      <c r="E3982" s="157">
        <f>VLOOKUP(D3982,'SOAT LIQ'!$A$87:$C$3416,3,FALSE)</f>
        <v>23</v>
      </c>
      <c r="F3982" t="s">
        <v>21632</v>
      </c>
    </row>
    <row r="3983" spans="1:6" x14ac:dyDescent="0.25">
      <c r="A3983" t="s">
        <v>5796</v>
      </c>
      <c r="B3983" s="100" t="s">
        <v>8041</v>
      </c>
      <c r="C3983" s="99" t="s">
        <v>7992</v>
      </c>
      <c r="D3983" s="124">
        <v>5682</v>
      </c>
      <c r="E3983" s="157">
        <f>VLOOKUP(D3983,'SOAT LIQ'!$A$87:$C$3416,3,FALSE)</f>
        <v>23</v>
      </c>
      <c r="F3983" t="s">
        <v>21632</v>
      </c>
    </row>
    <row r="3984" spans="1:6" x14ac:dyDescent="0.25">
      <c r="A3984" t="s">
        <v>5508</v>
      </c>
      <c r="B3984" s="100" t="s">
        <v>8041</v>
      </c>
      <c r="C3984" s="99" t="s">
        <v>7992</v>
      </c>
      <c r="D3984" s="124">
        <v>5682</v>
      </c>
      <c r="E3984" s="157">
        <f>VLOOKUP(D3984,'SOAT LIQ'!$A$87:$C$3416,3,FALSE)</f>
        <v>23</v>
      </c>
      <c r="F3984" t="s">
        <v>21632</v>
      </c>
    </row>
    <row r="3985" spans="1:6" x14ac:dyDescent="0.25">
      <c r="A3985" t="s">
        <v>5796</v>
      </c>
      <c r="B3985" s="100" t="s">
        <v>8042</v>
      </c>
      <c r="C3985" s="99" t="s">
        <v>7992</v>
      </c>
      <c r="D3985" s="124">
        <v>5682</v>
      </c>
      <c r="E3985" s="157">
        <f>VLOOKUP(D3985,'SOAT LIQ'!$A$87:$C$3416,3,FALSE)</f>
        <v>23</v>
      </c>
      <c r="F3985" t="s">
        <v>21632</v>
      </c>
    </row>
    <row r="3986" spans="1:6" x14ac:dyDescent="0.25">
      <c r="A3986" t="s">
        <v>5508</v>
      </c>
      <c r="B3986" s="100" t="s">
        <v>8042</v>
      </c>
      <c r="C3986" s="99" t="s">
        <v>7992</v>
      </c>
      <c r="D3986" s="124">
        <v>5682</v>
      </c>
      <c r="E3986" s="157">
        <f>VLOOKUP(D3986,'SOAT LIQ'!$A$87:$C$3416,3,FALSE)</f>
        <v>23</v>
      </c>
      <c r="F3986" t="s">
        <v>21632</v>
      </c>
    </row>
    <row r="3987" spans="1:6" x14ac:dyDescent="0.25">
      <c r="A3987" t="s">
        <v>5796</v>
      </c>
      <c r="B3987" s="100" t="s">
        <v>8043</v>
      </c>
      <c r="C3987" s="99" t="s">
        <v>7992</v>
      </c>
      <c r="D3987" s="124">
        <v>5682</v>
      </c>
      <c r="E3987" s="157">
        <f>VLOOKUP(D3987,'SOAT LIQ'!$A$87:$C$3416,3,FALSE)</f>
        <v>23</v>
      </c>
      <c r="F3987" t="s">
        <v>21632</v>
      </c>
    </row>
    <row r="3988" spans="1:6" x14ac:dyDescent="0.25">
      <c r="A3988" t="s">
        <v>5508</v>
      </c>
      <c r="B3988" s="100" t="s">
        <v>8043</v>
      </c>
      <c r="C3988" s="99" t="s">
        <v>7992</v>
      </c>
      <c r="D3988" s="124">
        <v>5682</v>
      </c>
      <c r="E3988" s="157">
        <f>VLOOKUP(D3988,'SOAT LIQ'!$A$87:$C$3416,3,FALSE)</f>
        <v>23</v>
      </c>
      <c r="F3988" t="s">
        <v>21632</v>
      </c>
    </row>
    <row r="3989" spans="1:6" x14ac:dyDescent="0.25">
      <c r="A3989" t="s">
        <v>5796</v>
      </c>
      <c r="B3989" s="100" t="s">
        <v>8044</v>
      </c>
      <c r="C3989" s="99" t="s">
        <v>7992</v>
      </c>
      <c r="D3989" s="124">
        <v>5682</v>
      </c>
      <c r="E3989" s="157">
        <f>VLOOKUP(D3989,'SOAT LIQ'!$A$87:$C$3416,3,FALSE)</f>
        <v>23</v>
      </c>
      <c r="F3989" t="s">
        <v>21632</v>
      </c>
    </row>
    <row r="3990" spans="1:6" x14ac:dyDescent="0.25">
      <c r="A3990" t="s">
        <v>5508</v>
      </c>
      <c r="B3990" s="100" t="s">
        <v>8044</v>
      </c>
      <c r="C3990" s="99" t="s">
        <v>7992</v>
      </c>
      <c r="D3990" s="124">
        <v>5682</v>
      </c>
      <c r="E3990" s="157">
        <f>VLOOKUP(D3990,'SOAT LIQ'!$A$87:$C$3416,3,FALSE)</f>
        <v>23</v>
      </c>
      <c r="F3990" t="s">
        <v>21632</v>
      </c>
    </row>
    <row r="3991" spans="1:6" x14ac:dyDescent="0.25">
      <c r="A3991" t="s">
        <v>5796</v>
      </c>
      <c r="B3991" s="100" t="s">
        <v>8045</v>
      </c>
      <c r="C3991" s="99" t="s">
        <v>7992</v>
      </c>
      <c r="D3991" s="124">
        <v>5682</v>
      </c>
      <c r="E3991" s="157">
        <f>VLOOKUP(D3991,'SOAT LIQ'!$A$87:$C$3416,3,FALSE)</f>
        <v>23</v>
      </c>
      <c r="F3991" t="s">
        <v>21632</v>
      </c>
    </row>
    <row r="3992" spans="1:6" x14ac:dyDescent="0.25">
      <c r="A3992" t="s">
        <v>5508</v>
      </c>
      <c r="B3992" s="100" t="s">
        <v>8045</v>
      </c>
      <c r="C3992" s="99" t="s">
        <v>7992</v>
      </c>
      <c r="D3992" s="124">
        <v>5682</v>
      </c>
      <c r="E3992" s="157">
        <f>VLOOKUP(D3992,'SOAT LIQ'!$A$87:$C$3416,3,FALSE)</f>
        <v>23</v>
      </c>
      <c r="F3992" t="s">
        <v>21632</v>
      </c>
    </row>
    <row r="3993" spans="1:6" x14ac:dyDescent="0.25">
      <c r="A3993" t="s">
        <v>5796</v>
      </c>
      <c r="B3993" s="100" t="s">
        <v>8046</v>
      </c>
      <c r="C3993" s="99" t="s">
        <v>7992</v>
      </c>
      <c r="D3993" s="124">
        <v>5682</v>
      </c>
      <c r="E3993" s="157">
        <f>VLOOKUP(D3993,'SOAT LIQ'!$A$87:$C$3416,3,FALSE)</f>
        <v>23</v>
      </c>
      <c r="F3993" t="s">
        <v>21632</v>
      </c>
    </row>
    <row r="3994" spans="1:6" x14ac:dyDescent="0.25">
      <c r="A3994" t="s">
        <v>5508</v>
      </c>
      <c r="B3994" s="100" t="s">
        <v>8046</v>
      </c>
      <c r="C3994" s="99" t="s">
        <v>7992</v>
      </c>
      <c r="D3994" s="124">
        <v>5682</v>
      </c>
      <c r="E3994" s="157">
        <f>VLOOKUP(D3994,'SOAT LIQ'!$A$87:$C$3416,3,FALSE)</f>
        <v>23</v>
      </c>
      <c r="F3994" t="s">
        <v>21632</v>
      </c>
    </row>
    <row r="3995" spans="1:6" x14ac:dyDescent="0.25">
      <c r="A3995" t="s">
        <v>5796</v>
      </c>
      <c r="B3995" s="100" t="s">
        <v>8047</v>
      </c>
      <c r="C3995" s="99" t="s">
        <v>7992</v>
      </c>
      <c r="D3995" s="124">
        <v>5682</v>
      </c>
      <c r="E3995" s="157">
        <f>VLOOKUP(D3995,'SOAT LIQ'!$A$87:$C$3416,3,FALSE)</f>
        <v>23</v>
      </c>
      <c r="F3995" t="s">
        <v>21632</v>
      </c>
    </row>
    <row r="3996" spans="1:6" x14ac:dyDescent="0.25">
      <c r="A3996" t="s">
        <v>5508</v>
      </c>
      <c r="B3996" s="100" t="s">
        <v>8047</v>
      </c>
      <c r="C3996" s="99" t="s">
        <v>7992</v>
      </c>
      <c r="D3996" s="124">
        <v>5682</v>
      </c>
      <c r="E3996" s="157">
        <f>VLOOKUP(D3996,'SOAT LIQ'!$A$87:$C$3416,3,FALSE)</f>
        <v>23</v>
      </c>
      <c r="F3996" t="s">
        <v>21632</v>
      </c>
    </row>
    <row r="3997" spans="1:6" x14ac:dyDescent="0.25">
      <c r="A3997" t="s">
        <v>5796</v>
      </c>
      <c r="B3997" s="100" t="s">
        <v>8048</v>
      </c>
      <c r="C3997" s="99" t="s">
        <v>7992</v>
      </c>
      <c r="D3997" s="124">
        <v>5682</v>
      </c>
      <c r="E3997" s="157">
        <f>VLOOKUP(D3997,'SOAT LIQ'!$A$87:$C$3416,3,FALSE)</f>
        <v>23</v>
      </c>
      <c r="F3997" t="s">
        <v>21632</v>
      </c>
    </row>
    <row r="3998" spans="1:6" x14ac:dyDescent="0.25">
      <c r="A3998" t="s">
        <v>5508</v>
      </c>
      <c r="B3998" s="100" t="s">
        <v>8048</v>
      </c>
      <c r="C3998" s="99" t="s">
        <v>7992</v>
      </c>
      <c r="D3998" s="124">
        <v>5682</v>
      </c>
      <c r="E3998" s="157">
        <f>VLOOKUP(D3998,'SOAT LIQ'!$A$87:$C$3416,3,FALSE)</f>
        <v>23</v>
      </c>
      <c r="F3998" t="s">
        <v>21632</v>
      </c>
    </row>
    <row r="3999" spans="1:6" x14ac:dyDescent="0.25">
      <c r="A3999" t="s">
        <v>5796</v>
      </c>
      <c r="B3999" s="100" t="s">
        <v>8049</v>
      </c>
      <c r="C3999" s="99" t="s">
        <v>7992</v>
      </c>
      <c r="D3999" s="124">
        <v>5682</v>
      </c>
      <c r="E3999" s="157">
        <f>VLOOKUP(D3999,'SOAT LIQ'!$A$87:$C$3416,3,FALSE)</f>
        <v>23</v>
      </c>
      <c r="F3999" t="s">
        <v>21632</v>
      </c>
    </row>
    <row r="4000" spans="1:6" x14ac:dyDescent="0.25">
      <c r="A4000" t="s">
        <v>5508</v>
      </c>
      <c r="B4000" s="100" t="s">
        <v>8049</v>
      </c>
      <c r="C4000" s="99" t="s">
        <v>7992</v>
      </c>
      <c r="D4000" s="124">
        <v>5682</v>
      </c>
      <c r="E4000" s="157">
        <f>VLOOKUP(D4000,'SOAT LIQ'!$A$87:$C$3416,3,FALSE)</f>
        <v>23</v>
      </c>
      <c r="F4000" t="s">
        <v>21632</v>
      </c>
    </row>
    <row r="4001" spans="1:6" x14ac:dyDescent="0.25">
      <c r="A4001" t="s">
        <v>5796</v>
      </c>
      <c r="B4001" s="100" t="s">
        <v>8050</v>
      </c>
      <c r="C4001" s="99" t="s">
        <v>7992</v>
      </c>
      <c r="D4001" s="124">
        <v>5682</v>
      </c>
      <c r="E4001" s="157">
        <f>VLOOKUP(D4001,'SOAT LIQ'!$A$87:$C$3416,3,FALSE)</f>
        <v>23</v>
      </c>
      <c r="F4001" t="s">
        <v>21632</v>
      </c>
    </row>
    <row r="4002" spans="1:6" x14ac:dyDescent="0.25">
      <c r="A4002" t="s">
        <v>5508</v>
      </c>
      <c r="B4002" s="100" t="s">
        <v>8050</v>
      </c>
      <c r="C4002" s="99" t="s">
        <v>7992</v>
      </c>
      <c r="D4002" s="124">
        <v>5682</v>
      </c>
      <c r="E4002" s="157">
        <f>VLOOKUP(D4002,'SOAT LIQ'!$A$87:$C$3416,3,FALSE)</f>
        <v>23</v>
      </c>
      <c r="F4002" t="s">
        <v>21632</v>
      </c>
    </row>
    <row r="4003" spans="1:6" x14ac:dyDescent="0.25">
      <c r="A4003" t="s">
        <v>5796</v>
      </c>
      <c r="B4003" s="100" t="s">
        <v>8051</v>
      </c>
      <c r="C4003" s="99" t="s">
        <v>7992</v>
      </c>
      <c r="D4003" s="124">
        <v>5682</v>
      </c>
      <c r="E4003" s="157">
        <f>VLOOKUP(D4003,'SOAT LIQ'!$A$87:$C$3416,3,FALSE)</f>
        <v>23</v>
      </c>
      <c r="F4003" t="s">
        <v>21632</v>
      </c>
    </row>
    <row r="4004" spans="1:6" x14ac:dyDescent="0.25">
      <c r="A4004" t="s">
        <v>5508</v>
      </c>
      <c r="B4004" s="100" t="s">
        <v>8051</v>
      </c>
      <c r="C4004" s="99" t="s">
        <v>7992</v>
      </c>
      <c r="D4004" s="124">
        <v>5682</v>
      </c>
      <c r="E4004" s="157">
        <f>VLOOKUP(D4004,'SOAT LIQ'!$A$87:$C$3416,3,FALSE)</f>
        <v>23</v>
      </c>
      <c r="F4004" t="s">
        <v>21632</v>
      </c>
    </row>
    <row r="4005" spans="1:6" x14ac:dyDescent="0.25">
      <c r="A4005" t="s">
        <v>5796</v>
      </c>
      <c r="B4005" s="100" t="s">
        <v>8052</v>
      </c>
      <c r="C4005" s="99" t="s">
        <v>7992</v>
      </c>
      <c r="D4005" s="124">
        <v>5682</v>
      </c>
      <c r="E4005" s="157">
        <f>VLOOKUP(D4005,'SOAT LIQ'!$A$87:$C$3416,3,FALSE)</f>
        <v>23</v>
      </c>
      <c r="F4005" t="s">
        <v>21632</v>
      </c>
    </row>
    <row r="4006" spans="1:6" x14ac:dyDescent="0.25">
      <c r="A4006" t="s">
        <v>5508</v>
      </c>
      <c r="B4006" s="100" t="s">
        <v>8052</v>
      </c>
      <c r="C4006" s="99" t="s">
        <v>7992</v>
      </c>
      <c r="D4006" s="124">
        <v>5682</v>
      </c>
      <c r="E4006" s="157">
        <f>VLOOKUP(D4006,'SOAT LIQ'!$A$87:$C$3416,3,FALSE)</f>
        <v>23</v>
      </c>
      <c r="F4006" t="s">
        <v>21632</v>
      </c>
    </row>
    <row r="4007" spans="1:6" x14ac:dyDescent="0.25">
      <c r="A4007" t="s">
        <v>5796</v>
      </c>
      <c r="B4007" s="100" t="s">
        <v>8053</v>
      </c>
      <c r="C4007" s="99" t="s">
        <v>7992</v>
      </c>
      <c r="D4007" s="124">
        <v>5682</v>
      </c>
      <c r="E4007" s="157">
        <f>VLOOKUP(D4007,'SOAT LIQ'!$A$87:$C$3416,3,FALSE)</f>
        <v>23</v>
      </c>
      <c r="F4007" t="s">
        <v>21632</v>
      </c>
    </row>
    <row r="4008" spans="1:6" x14ac:dyDescent="0.25">
      <c r="A4008" t="s">
        <v>5508</v>
      </c>
      <c r="B4008" s="100" t="s">
        <v>8053</v>
      </c>
      <c r="C4008" s="99" t="s">
        <v>7992</v>
      </c>
      <c r="D4008" s="124">
        <v>5682</v>
      </c>
      <c r="E4008" s="157">
        <f>VLOOKUP(D4008,'SOAT LIQ'!$A$87:$C$3416,3,FALSE)</f>
        <v>23</v>
      </c>
      <c r="F4008" t="s">
        <v>21632</v>
      </c>
    </row>
    <row r="4009" spans="1:6" x14ac:dyDescent="0.25">
      <c r="A4009" t="s">
        <v>5796</v>
      </c>
      <c r="B4009" s="100" t="s">
        <v>8054</v>
      </c>
      <c r="C4009" s="99" t="s">
        <v>7992</v>
      </c>
      <c r="D4009" s="124">
        <v>5682</v>
      </c>
      <c r="E4009" s="157">
        <f>VLOOKUP(D4009,'SOAT LIQ'!$A$87:$C$3416,3,FALSE)</f>
        <v>23</v>
      </c>
      <c r="F4009" t="s">
        <v>21632</v>
      </c>
    </row>
    <row r="4010" spans="1:6" x14ac:dyDescent="0.25">
      <c r="A4010" t="s">
        <v>5508</v>
      </c>
      <c r="B4010" s="100" t="s">
        <v>8054</v>
      </c>
      <c r="C4010" s="99" t="s">
        <v>7992</v>
      </c>
      <c r="D4010" s="124">
        <v>5682</v>
      </c>
      <c r="E4010" s="157">
        <f>VLOOKUP(D4010,'SOAT LIQ'!$A$87:$C$3416,3,FALSE)</f>
        <v>23</v>
      </c>
      <c r="F4010" t="s">
        <v>21632</v>
      </c>
    </row>
    <row r="4011" spans="1:6" x14ac:dyDescent="0.25">
      <c r="A4011" t="s">
        <v>5796</v>
      </c>
      <c r="B4011" s="100" t="s">
        <v>8055</v>
      </c>
      <c r="C4011" s="99" t="s">
        <v>7992</v>
      </c>
      <c r="D4011" s="124">
        <v>5682</v>
      </c>
      <c r="E4011" s="157">
        <f>VLOOKUP(D4011,'SOAT LIQ'!$A$87:$C$3416,3,FALSE)</f>
        <v>23</v>
      </c>
      <c r="F4011" t="s">
        <v>21632</v>
      </c>
    </row>
    <row r="4012" spans="1:6" x14ac:dyDescent="0.25">
      <c r="A4012" t="s">
        <v>5508</v>
      </c>
      <c r="B4012" s="100" t="s">
        <v>8055</v>
      </c>
      <c r="C4012" s="99" t="s">
        <v>7992</v>
      </c>
      <c r="D4012" s="124">
        <v>5682</v>
      </c>
      <c r="E4012" s="157">
        <f>VLOOKUP(D4012,'SOAT LIQ'!$A$87:$C$3416,3,FALSE)</f>
        <v>23</v>
      </c>
      <c r="F4012" t="s">
        <v>21632</v>
      </c>
    </row>
    <row r="4013" spans="1:6" x14ac:dyDescent="0.25">
      <c r="A4013" t="s">
        <v>5796</v>
      </c>
      <c r="B4013" s="100" t="s">
        <v>8056</v>
      </c>
      <c r="C4013" s="99" t="s">
        <v>7992</v>
      </c>
      <c r="D4013" s="124">
        <v>5682</v>
      </c>
      <c r="E4013" s="157">
        <f>VLOOKUP(D4013,'SOAT LIQ'!$A$87:$C$3416,3,FALSE)</f>
        <v>23</v>
      </c>
      <c r="F4013" t="s">
        <v>21632</v>
      </c>
    </row>
    <row r="4014" spans="1:6" x14ac:dyDescent="0.25">
      <c r="A4014" t="s">
        <v>5508</v>
      </c>
      <c r="B4014" s="100" t="s">
        <v>8056</v>
      </c>
      <c r="C4014" s="99" t="s">
        <v>7992</v>
      </c>
      <c r="D4014" s="124">
        <v>5682</v>
      </c>
      <c r="E4014" s="157">
        <f>VLOOKUP(D4014,'SOAT LIQ'!$A$87:$C$3416,3,FALSE)</f>
        <v>23</v>
      </c>
      <c r="F4014" t="s">
        <v>21632</v>
      </c>
    </row>
    <row r="4015" spans="1:6" x14ac:dyDescent="0.25">
      <c r="A4015" t="s">
        <v>5796</v>
      </c>
      <c r="B4015" s="100" t="s">
        <v>8057</v>
      </c>
      <c r="C4015" s="99" t="s">
        <v>7992</v>
      </c>
      <c r="D4015" s="124">
        <v>5682</v>
      </c>
      <c r="E4015" s="157">
        <f>VLOOKUP(D4015,'SOAT LIQ'!$A$87:$C$3416,3,FALSE)</f>
        <v>23</v>
      </c>
      <c r="F4015" t="s">
        <v>21632</v>
      </c>
    </row>
    <row r="4016" spans="1:6" x14ac:dyDescent="0.25">
      <c r="A4016" t="s">
        <v>5508</v>
      </c>
      <c r="B4016" s="100" t="s">
        <v>8057</v>
      </c>
      <c r="C4016" s="99" t="s">
        <v>7992</v>
      </c>
      <c r="D4016" s="124">
        <v>5682</v>
      </c>
      <c r="E4016" s="157">
        <f>VLOOKUP(D4016,'SOAT LIQ'!$A$87:$C$3416,3,FALSE)</f>
        <v>23</v>
      </c>
      <c r="F4016" t="s">
        <v>21632</v>
      </c>
    </row>
    <row r="4017" spans="1:6" x14ac:dyDescent="0.25">
      <c r="A4017" t="s">
        <v>5796</v>
      </c>
      <c r="B4017" s="100" t="s">
        <v>8058</v>
      </c>
      <c r="C4017" s="99" t="s">
        <v>7992</v>
      </c>
      <c r="D4017" s="124">
        <v>5682</v>
      </c>
      <c r="E4017" s="157">
        <f>VLOOKUP(D4017,'SOAT LIQ'!$A$87:$C$3416,3,FALSE)</f>
        <v>23</v>
      </c>
      <c r="F4017" t="s">
        <v>21632</v>
      </c>
    </row>
    <row r="4018" spans="1:6" x14ac:dyDescent="0.25">
      <c r="A4018" t="s">
        <v>5508</v>
      </c>
      <c r="B4018" s="100" t="s">
        <v>8058</v>
      </c>
      <c r="C4018" s="99" t="s">
        <v>7992</v>
      </c>
      <c r="D4018" s="124">
        <v>5682</v>
      </c>
      <c r="E4018" s="157">
        <f>VLOOKUP(D4018,'SOAT LIQ'!$A$87:$C$3416,3,FALSE)</f>
        <v>23</v>
      </c>
      <c r="F4018" t="s">
        <v>21632</v>
      </c>
    </row>
    <row r="4019" spans="1:6" x14ac:dyDescent="0.25">
      <c r="A4019" t="s">
        <v>5796</v>
      </c>
      <c r="B4019" s="100" t="s">
        <v>8059</v>
      </c>
      <c r="C4019" s="99" t="s">
        <v>7992</v>
      </c>
      <c r="D4019" s="124">
        <v>5682</v>
      </c>
      <c r="E4019" s="157">
        <f>VLOOKUP(D4019,'SOAT LIQ'!$A$87:$C$3416,3,FALSE)</f>
        <v>23</v>
      </c>
      <c r="F4019" t="s">
        <v>21632</v>
      </c>
    </row>
    <row r="4020" spans="1:6" x14ac:dyDescent="0.25">
      <c r="A4020" t="s">
        <v>5508</v>
      </c>
      <c r="B4020" s="100" t="s">
        <v>8059</v>
      </c>
      <c r="C4020" s="99" t="s">
        <v>7992</v>
      </c>
      <c r="D4020" s="124">
        <v>5682</v>
      </c>
      <c r="E4020" s="157">
        <f>VLOOKUP(D4020,'SOAT LIQ'!$A$87:$C$3416,3,FALSE)</f>
        <v>23</v>
      </c>
      <c r="F4020" t="s">
        <v>21632</v>
      </c>
    </row>
    <row r="4021" spans="1:6" x14ac:dyDescent="0.25">
      <c r="A4021" t="s">
        <v>5796</v>
      </c>
      <c r="B4021" s="100" t="s">
        <v>8060</v>
      </c>
      <c r="C4021" s="99" t="s">
        <v>7992</v>
      </c>
      <c r="D4021" s="124">
        <v>5682</v>
      </c>
      <c r="E4021" s="157">
        <f>VLOOKUP(D4021,'SOAT LIQ'!$A$87:$C$3416,3,FALSE)</f>
        <v>23</v>
      </c>
      <c r="F4021" t="s">
        <v>21632</v>
      </c>
    </row>
    <row r="4022" spans="1:6" x14ac:dyDescent="0.25">
      <c r="A4022" t="s">
        <v>5508</v>
      </c>
      <c r="B4022" s="100" t="s">
        <v>8060</v>
      </c>
      <c r="C4022" s="99" t="s">
        <v>7992</v>
      </c>
      <c r="D4022" s="124">
        <v>5682</v>
      </c>
      <c r="E4022" s="157">
        <f>VLOOKUP(D4022,'SOAT LIQ'!$A$87:$C$3416,3,FALSE)</f>
        <v>23</v>
      </c>
      <c r="F4022" t="s">
        <v>21632</v>
      </c>
    </row>
    <row r="4023" spans="1:6" x14ac:dyDescent="0.25">
      <c r="A4023" t="s">
        <v>5796</v>
      </c>
      <c r="B4023" s="100" t="s">
        <v>8061</v>
      </c>
      <c r="C4023" s="99" t="s">
        <v>7992</v>
      </c>
      <c r="D4023" s="124">
        <v>5682</v>
      </c>
      <c r="E4023" s="157">
        <f>VLOOKUP(D4023,'SOAT LIQ'!$A$87:$C$3416,3,FALSE)</f>
        <v>23</v>
      </c>
      <c r="F4023" t="s">
        <v>21632</v>
      </c>
    </row>
    <row r="4024" spans="1:6" x14ac:dyDescent="0.25">
      <c r="A4024" t="s">
        <v>5508</v>
      </c>
      <c r="B4024" s="100" t="s">
        <v>8061</v>
      </c>
      <c r="C4024" s="99" t="s">
        <v>7992</v>
      </c>
      <c r="D4024" s="124">
        <v>5682</v>
      </c>
      <c r="E4024" s="157">
        <f>VLOOKUP(D4024,'SOAT LIQ'!$A$87:$C$3416,3,FALSE)</f>
        <v>23</v>
      </c>
      <c r="F4024" t="s">
        <v>21632</v>
      </c>
    </row>
    <row r="4025" spans="1:6" x14ac:dyDescent="0.25">
      <c r="A4025" t="s">
        <v>5796</v>
      </c>
      <c r="B4025" s="100" t="s">
        <v>8062</v>
      </c>
      <c r="C4025" s="99" t="s">
        <v>7992</v>
      </c>
      <c r="D4025" s="124">
        <v>5682</v>
      </c>
      <c r="E4025" s="157">
        <f>VLOOKUP(D4025,'SOAT LIQ'!$A$87:$C$3416,3,FALSE)</f>
        <v>23</v>
      </c>
      <c r="F4025" t="s">
        <v>21632</v>
      </c>
    </row>
    <row r="4026" spans="1:6" x14ac:dyDescent="0.25">
      <c r="A4026" t="s">
        <v>5508</v>
      </c>
      <c r="B4026" s="100" t="s">
        <v>8062</v>
      </c>
      <c r="C4026" s="99" t="s">
        <v>7992</v>
      </c>
      <c r="D4026" s="124">
        <v>5682</v>
      </c>
      <c r="E4026" s="157">
        <f>VLOOKUP(D4026,'SOAT LIQ'!$A$87:$C$3416,3,FALSE)</f>
        <v>23</v>
      </c>
      <c r="F4026" t="s">
        <v>21632</v>
      </c>
    </row>
    <row r="4027" spans="1:6" x14ac:dyDescent="0.25">
      <c r="A4027" t="s">
        <v>5796</v>
      </c>
      <c r="B4027" s="100" t="s">
        <v>8063</v>
      </c>
      <c r="C4027" s="99" t="s">
        <v>7992</v>
      </c>
      <c r="D4027" s="124">
        <v>5682</v>
      </c>
      <c r="E4027" s="157">
        <f>VLOOKUP(D4027,'SOAT LIQ'!$A$87:$C$3416,3,FALSE)</f>
        <v>23</v>
      </c>
      <c r="F4027" t="s">
        <v>21632</v>
      </c>
    </row>
    <row r="4028" spans="1:6" x14ac:dyDescent="0.25">
      <c r="A4028" t="s">
        <v>5508</v>
      </c>
      <c r="B4028" s="100" t="s">
        <v>8063</v>
      </c>
      <c r="C4028" s="99" t="s">
        <v>7992</v>
      </c>
      <c r="D4028" s="124">
        <v>5682</v>
      </c>
      <c r="E4028" s="157">
        <f>VLOOKUP(D4028,'SOAT LIQ'!$A$87:$C$3416,3,FALSE)</f>
        <v>23</v>
      </c>
      <c r="F4028" t="s">
        <v>21632</v>
      </c>
    </row>
    <row r="4029" spans="1:6" x14ac:dyDescent="0.25">
      <c r="A4029" t="s">
        <v>5508</v>
      </c>
      <c r="B4029" s="100" t="s">
        <v>8064</v>
      </c>
      <c r="C4029" s="99" t="s">
        <v>8065</v>
      </c>
      <c r="D4029" s="124">
        <v>5680</v>
      </c>
      <c r="E4029" s="157">
        <f>VLOOKUP(D4029,'SOAT LIQ'!$A$87:$C$3416,3,FALSE)</f>
        <v>23</v>
      </c>
      <c r="F4029" t="s">
        <v>21632</v>
      </c>
    </row>
    <row r="4030" spans="1:6" x14ac:dyDescent="0.25">
      <c r="A4030" t="s">
        <v>5508</v>
      </c>
      <c r="B4030" s="100" t="s">
        <v>8066</v>
      </c>
      <c r="C4030" s="99" t="s">
        <v>8065</v>
      </c>
      <c r="D4030" s="124">
        <v>5680</v>
      </c>
      <c r="E4030" s="157">
        <f>VLOOKUP(D4030,'SOAT LIQ'!$A$87:$C$3416,3,FALSE)</f>
        <v>23</v>
      </c>
      <c r="F4030" t="s">
        <v>21632</v>
      </c>
    </row>
    <row r="4031" spans="1:6" x14ac:dyDescent="0.25">
      <c r="A4031" t="s">
        <v>5508</v>
      </c>
      <c r="B4031" s="100" t="s">
        <v>8067</v>
      </c>
      <c r="C4031" s="99" t="s">
        <v>8065</v>
      </c>
      <c r="D4031" s="124">
        <v>5520</v>
      </c>
      <c r="E4031" s="157">
        <f>VLOOKUP(D4031,'SOAT LIQ'!$A$87:$C$3416,3,FALSE)</f>
        <v>23</v>
      </c>
      <c r="F4031" t="s">
        <v>21632</v>
      </c>
    </row>
    <row r="4032" spans="1:6" x14ac:dyDescent="0.25">
      <c r="A4032" t="s">
        <v>5796</v>
      </c>
      <c r="B4032" s="100" t="s">
        <v>8067</v>
      </c>
      <c r="C4032" s="99" t="s">
        <v>8065</v>
      </c>
      <c r="D4032" s="124">
        <v>5520</v>
      </c>
      <c r="E4032" s="157">
        <f>VLOOKUP(D4032,'SOAT LIQ'!$A$87:$C$3416,3,FALSE)</f>
        <v>23</v>
      </c>
      <c r="F4032" t="s">
        <v>21632</v>
      </c>
    </row>
    <row r="4033" spans="1:6" x14ac:dyDescent="0.25">
      <c r="A4033" t="s">
        <v>5508</v>
      </c>
      <c r="B4033" s="100" t="s">
        <v>8068</v>
      </c>
      <c r="C4033" s="99" t="s">
        <v>8065</v>
      </c>
      <c r="D4033" s="124">
        <v>5520</v>
      </c>
      <c r="E4033" s="157">
        <f>VLOOKUP(D4033,'SOAT LIQ'!$A$87:$C$3416,3,FALSE)</f>
        <v>23</v>
      </c>
      <c r="F4033" t="s">
        <v>21632</v>
      </c>
    </row>
    <row r="4034" spans="1:6" x14ac:dyDescent="0.25">
      <c r="A4034" t="s">
        <v>5796</v>
      </c>
      <c r="B4034" s="100" t="s">
        <v>8068</v>
      </c>
      <c r="C4034" s="99" t="s">
        <v>8065</v>
      </c>
      <c r="D4034" s="124">
        <v>5520</v>
      </c>
      <c r="E4034" s="157">
        <f>VLOOKUP(D4034,'SOAT LIQ'!$A$87:$C$3416,3,FALSE)</f>
        <v>23</v>
      </c>
      <c r="F4034" t="s">
        <v>21632</v>
      </c>
    </row>
    <row r="4035" spans="1:6" x14ac:dyDescent="0.25">
      <c r="A4035" t="s">
        <v>5508</v>
      </c>
      <c r="B4035" s="100" t="s">
        <v>8069</v>
      </c>
      <c r="C4035" s="99" t="s">
        <v>8065</v>
      </c>
      <c r="D4035" s="124">
        <v>5520</v>
      </c>
      <c r="E4035" s="157">
        <f>VLOOKUP(D4035,'SOAT LIQ'!$A$87:$C$3416,3,FALSE)</f>
        <v>23</v>
      </c>
      <c r="F4035" t="s">
        <v>21632</v>
      </c>
    </row>
    <row r="4036" spans="1:6" x14ac:dyDescent="0.25">
      <c r="A4036" t="s">
        <v>5796</v>
      </c>
      <c r="B4036" s="100" t="s">
        <v>8069</v>
      </c>
      <c r="C4036" s="99" t="s">
        <v>8065</v>
      </c>
      <c r="D4036" s="124">
        <v>5520</v>
      </c>
      <c r="E4036" s="157">
        <f>VLOOKUP(D4036,'SOAT LIQ'!$A$87:$C$3416,3,FALSE)</f>
        <v>23</v>
      </c>
      <c r="F4036" t="s">
        <v>21632</v>
      </c>
    </row>
    <row r="4037" spans="1:6" x14ac:dyDescent="0.25">
      <c r="A4037" t="s">
        <v>5508</v>
      </c>
      <c r="B4037" s="100" t="s">
        <v>8070</v>
      </c>
      <c r="C4037" s="99" t="s">
        <v>8071</v>
      </c>
      <c r="D4037" s="124">
        <v>5704</v>
      </c>
      <c r="E4037" s="157">
        <f>VLOOKUP(D4037,'SOAT LIQ'!$A$87:$C$3416,3,FALSE)</f>
        <v>22</v>
      </c>
      <c r="F4037" t="s">
        <v>21632</v>
      </c>
    </row>
    <row r="4038" spans="1:6" x14ac:dyDescent="0.25">
      <c r="A4038" t="s">
        <v>5508</v>
      </c>
      <c r="B4038" s="100" t="s">
        <v>8072</v>
      </c>
      <c r="C4038" s="99" t="s">
        <v>8071</v>
      </c>
      <c r="D4038" s="124">
        <v>5704</v>
      </c>
      <c r="E4038" s="157">
        <f>VLOOKUP(D4038,'SOAT LIQ'!$A$87:$C$3416,3,FALSE)</f>
        <v>22</v>
      </c>
      <c r="F4038" t="s">
        <v>21632</v>
      </c>
    </row>
    <row r="4039" spans="1:6" x14ac:dyDescent="0.25">
      <c r="A4039" t="s">
        <v>5508</v>
      </c>
      <c r="B4039" s="100" t="s">
        <v>8073</v>
      </c>
      <c r="C4039" s="99" t="s">
        <v>8071</v>
      </c>
      <c r="D4039" s="124">
        <v>5704</v>
      </c>
      <c r="E4039" s="157">
        <f>VLOOKUP(D4039,'SOAT LIQ'!$A$87:$C$3416,3,FALSE)</f>
        <v>22</v>
      </c>
      <c r="F4039" t="s">
        <v>21632</v>
      </c>
    </row>
    <row r="4040" spans="1:6" x14ac:dyDescent="0.25">
      <c r="A4040" t="s">
        <v>5508</v>
      </c>
      <c r="B4040" s="100" t="s">
        <v>8074</v>
      </c>
      <c r="C4040" s="99" t="s">
        <v>8071</v>
      </c>
      <c r="D4040" s="124">
        <v>5704</v>
      </c>
      <c r="E4040" s="157">
        <f>VLOOKUP(D4040,'SOAT LIQ'!$A$87:$C$3416,3,FALSE)</f>
        <v>22</v>
      </c>
      <c r="F4040" t="s">
        <v>21632</v>
      </c>
    </row>
    <row r="4041" spans="1:6" x14ac:dyDescent="0.25">
      <c r="A4041" t="s">
        <v>5508</v>
      </c>
      <c r="B4041" s="100" t="s">
        <v>8075</v>
      </c>
      <c r="C4041" s="99" t="s">
        <v>8071</v>
      </c>
      <c r="D4041" s="124">
        <v>5704</v>
      </c>
      <c r="E4041" s="157">
        <f>VLOOKUP(D4041,'SOAT LIQ'!$A$87:$C$3416,3,FALSE)</f>
        <v>22</v>
      </c>
      <c r="F4041" t="s">
        <v>21632</v>
      </c>
    </row>
    <row r="4042" spans="1:6" x14ac:dyDescent="0.25">
      <c r="A4042" t="s">
        <v>5508</v>
      </c>
      <c r="B4042" s="100" t="s">
        <v>8076</v>
      </c>
      <c r="C4042" s="99" t="s">
        <v>8071</v>
      </c>
      <c r="D4042" s="124">
        <v>5704</v>
      </c>
      <c r="E4042" s="157">
        <f>VLOOKUP(D4042,'SOAT LIQ'!$A$87:$C$3416,3,FALSE)</f>
        <v>22</v>
      </c>
      <c r="F4042" t="s">
        <v>21632</v>
      </c>
    </row>
    <row r="4043" spans="1:6" x14ac:dyDescent="0.25">
      <c r="A4043" t="s">
        <v>5508</v>
      </c>
      <c r="B4043" s="100" t="s">
        <v>8077</v>
      </c>
      <c r="C4043" s="99" t="s">
        <v>8071</v>
      </c>
      <c r="D4043" s="124">
        <v>5704</v>
      </c>
      <c r="E4043" s="157">
        <f>VLOOKUP(D4043,'SOAT LIQ'!$A$87:$C$3416,3,FALSE)</f>
        <v>22</v>
      </c>
      <c r="F4043" t="s">
        <v>21632</v>
      </c>
    </row>
    <row r="4044" spans="1:6" x14ac:dyDescent="0.25">
      <c r="A4044" t="s">
        <v>5508</v>
      </c>
      <c r="B4044" s="100" t="s">
        <v>8078</v>
      </c>
      <c r="C4044" s="99" t="s">
        <v>8071</v>
      </c>
      <c r="D4044" s="124">
        <v>5704</v>
      </c>
      <c r="E4044" s="157">
        <f>VLOOKUP(D4044,'SOAT LIQ'!$A$87:$C$3416,3,FALSE)</f>
        <v>22</v>
      </c>
      <c r="F4044" t="s">
        <v>21632</v>
      </c>
    </row>
    <row r="4045" spans="1:6" x14ac:dyDescent="0.25">
      <c r="A4045" t="s">
        <v>5508</v>
      </c>
      <c r="B4045" s="100" t="s">
        <v>8079</v>
      </c>
      <c r="C4045" s="99" t="s">
        <v>7936</v>
      </c>
      <c r="D4045" s="124">
        <v>5654</v>
      </c>
      <c r="E4045" s="157">
        <f>VLOOKUP(D4045,'SOAT LIQ'!$A$87:$C$3416,3,FALSE)</f>
        <v>23</v>
      </c>
      <c r="F4045" t="s">
        <v>21632</v>
      </c>
    </row>
    <row r="4046" spans="1:6" x14ac:dyDescent="0.25">
      <c r="A4046" t="s">
        <v>5508</v>
      </c>
      <c r="B4046" s="100" t="s">
        <v>8080</v>
      </c>
      <c r="C4046" s="99" t="s">
        <v>7936</v>
      </c>
      <c r="D4046" s="124">
        <v>5704</v>
      </c>
      <c r="E4046" s="157">
        <f>VLOOKUP(D4046,'SOAT LIQ'!$A$87:$C$3416,3,FALSE)</f>
        <v>22</v>
      </c>
      <c r="F4046" t="s">
        <v>21632</v>
      </c>
    </row>
    <row r="4047" spans="1:6" x14ac:dyDescent="0.25">
      <c r="A4047" t="s">
        <v>5509</v>
      </c>
      <c r="B4047" s="100" t="s">
        <v>8081</v>
      </c>
      <c r="C4047" s="99" t="s">
        <v>8082</v>
      </c>
      <c r="D4047" s="124">
        <v>25103</v>
      </c>
      <c r="E4047" s="157" t="e">
        <f>VLOOKUP(D4047,'SOAT LIQ'!$A$87:$C$3416,3,FALSE)</f>
        <v>#N/A</v>
      </c>
      <c r="F4047" t="s">
        <v>5509</v>
      </c>
    </row>
    <row r="4048" spans="1:6" x14ac:dyDescent="0.25">
      <c r="A4048" t="s">
        <v>5508</v>
      </c>
      <c r="B4048" s="100" t="s">
        <v>8081</v>
      </c>
      <c r="C4048" s="99" t="s">
        <v>8082</v>
      </c>
      <c r="D4048" s="124">
        <v>25103</v>
      </c>
      <c r="E4048" s="157" t="e">
        <f>VLOOKUP(D4048,'SOAT LIQ'!$A$87:$C$3416,3,FALSE)</f>
        <v>#N/A</v>
      </c>
      <c r="F4048" t="s">
        <v>21632</v>
      </c>
    </row>
    <row r="4049" spans="1:6" x14ac:dyDescent="0.25">
      <c r="A4049" t="s">
        <v>5508</v>
      </c>
      <c r="B4049" s="100" t="s">
        <v>8083</v>
      </c>
      <c r="C4049" s="99" t="s">
        <v>8082</v>
      </c>
      <c r="D4049" s="124">
        <v>25103</v>
      </c>
      <c r="E4049" s="157" t="e">
        <f>VLOOKUP(D4049,'SOAT LIQ'!$A$87:$C$3416,3,FALSE)</f>
        <v>#N/A</v>
      </c>
      <c r="F4049" t="s">
        <v>21632</v>
      </c>
    </row>
    <row r="4050" spans="1:6" x14ac:dyDescent="0.25">
      <c r="A4050" t="s">
        <v>5509</v>
      </c>
      <c r="B4050" s="100" t="s">
        <v>8083</v>
      </c>
      <c r="C4050" s="99" t="s">
        <v>8082</v>
      </c>
      <c r="D4050" s="124">
        <v>25103</v>
      </c>
      <c r="E4050" s="157" t="e">
        <f>VLOOKUP(D4050,'SOAT LIQ'!$A$87:$C$3416,3,FALSE)</f>
        <v>#N/A</v>
      </c>
      <c r="F4050" t="s">
        <v>5509</v>
      </c>
    </row>
    <row r="4051" spans="1:6" x14ac:dyDescent="0.25">
      <c r="A4051" t="s">
        <v>5508</v>
      </c>
      <c r="B4051" s="100" t="s">
        <v>8084</v>
      </c>
      <c r="C4051" s="99" t="s">
        <v>8085</v>
      </c>
      <c r="D4051" s="124">
        <v>5603</v>
      </c>
      <c r="E4051" s="157">
        <f>VLOOKUP(D4051,'SOAT LIQ'!$A$87:$C$3416,3,FALSE)</f>
        <v>13</v>
      </c>
      <c r="F4051" t="s">
        <v>21632</v>
      </c>
    </row>
    <row r="4052" spans="1:6" x14ac:dyDescent="0.25">
      <c r="A4052" t="s">
        <v>5508</v>
      </c>
      <c r="B4052" s="100" t="s">
        <v>8086</v>
      </c>
      <c r="C4052" s="99" t="s">
        <v>8085</v>
      </c>
      <c r="D4052" s="124">
        <v>5603</v>
      </c>
      <c r="E4052" s="157">
        <f>VLOOKUP(D4052,'SOAT LIQ'!$A$87:$C$3416,3,FALSE)</f>
        <v>13</v>
      </c>
      <c r="F4052" t="s">
        <v>21632</v>
      </c>
    </row>
    <row r="4053" spans="1:6" x14ac:dyDescent="0.25">
      <c r="A4053" t="s">
        <v>5936</v>
      </c>
      <c r="B4053" s="100" t="s">
        <v>8086</v>
      </c>
      <c r="C4053" s="99" t="s">
        <v>8085</v>
      </c>
      <c r="D4053" s="124">
        <v>5603</v>
      </c>
      <c r="E4053" s="157">
        <f>VLOOKUP(D4053,'SOAT LIQ'!$A$87:$C$3416,3,FALSE)</f>
        <v>13</v>
      </c>
      <c r="F4053" t="s">
        <v>21632</v>
      </c>
    </row>
    <row r="4054" spans="1:6" x14ac:dyDescent="0.25">
      <c r="A4054" t="s">
        <v>7772</v>
      </c>
      <c r="B4054" s="100" t="s">
        <v>8088</v>
      </c>
      <c r="C4054" s="99" t="s">
        <v>8087</v>
      </c>
      <c r="D4054" s="124">
        <v>25113</v>
      </c>
      <c r="E4054" s="157" t="e">
        <f>VLOOKUP(D4054,'SOAT LIQ'!$A$87:$C$3416,3,FALSE)</f>
        <v>#N/A</v>
      </c>
    </row>
    <row r="4055" spans="1:6" x14ac:dyDescent="0.25">
      <c r="A4055" t="s">
        <v>8089</v>
      </c>
      <c r="B4055" s="100" t="s">
        <v>8090</v>
      </c>
      <c r="C4055" s="99" t="s">
        <v>8087</v>
      </c>
      <c r="D4055" s="124">
        <v>25113</v>
      </c>
      <c r="E4055" s="157" t="e">
        <f>VLOOKUP(D4055,'SOAT LIQ'!$A$87:$C$3416,3,FALSE)</f>
        <v>#N/A</v>
      </c>
    </row>
    <row r="4056" spans="1:6" x14ac:dyDescent="0.25">
      <c r="A4056" t="s">
        <v>5509</v>
      </c>
      <c r="B4056" s="100" t="s">
        <v>8090</v>
      </c>
      <c r="C4056" s="99" t="s">
        <v>8087</v>
      </c>
      <c r="D4056" s="124">
        <v>25113</v>
      </c>
      <c r="E4056" s="157" t="e">
        <f>VLOOKUP(D4056,'SOAT LIQ'!$A$87:$C$3416,3,FALSE)</f>
        <v>#N/A</v>
      </c>
      <c r="F4056" t="s">
        <v>5509</v>
      </c>
    </row>
    <row r="4057" spans="1:6" x14ac:dyDescent="0.25">
      <c r="A4057" t="s">
        <v>7772</v>
      </c>
      <c r="B4057" s="100" t="s">
        <v>8090</v>
      </c>
      <c r="C4057" s="99" t="s">
        <v>8087</v>
      </c>
      <c r="D4057" s="124">
        <v>25113</v>
      </c>
      <c r="E4057" s="157" t="e">
        <f>VLOOKUP(D4057,'SOAT LIQ'!$A$87:$C$3416,3,FALSE)</f>
        <v>#N/A</v>
      </c>
    </row>
    <row r="4058" spans="1:6" x14ac:dyDescent="0.25">
      <c r="A4058" t="s">
        <v>7772</v>
      </c>
      <c r="B4058" s="100" t="s">
        <v>8091</v>
      </c>
      <c r="C4058" s="99" t="s">
        <v>8092</v>
      </c>
      <c r="D4058" s="124">
        <v>25114</v>
      </c>
      <c r="E4058" s="157" t="e">
        <f>VLOOKUP(D4058,'SOAT LIQ'!$A$87:$C$3416,3,FALSE)</f>
        <v>#N/A</v>
      </c>
    </row>
    <row r="4059" spans="1:6" x14ac:dyDescent="0.25">
      <c r="A4059" t="s">
        <v>5509</v>
      </c>
      <c r="B4059" s="100" t="s">
        <v>8093</v>
      </c>
      <c r="C4059" s="99" t="s">
        <v>8092</v>
      </c>
      <c r="D4059" s="124">
        <v>25114</v>
      </c>
      <c r="E4059" s="157" t="e">
        <f>VLOOKUP(D4059,'SOAT LIQ'!$A$87:$C$3416,3,FALSE)</f>
        <v>#N/A</v>
      </c>
      <c r="F4059" t="s">
        <v>5509</v>
      </c>
    </row>
    <row r="4060" spans="1:6" x14ac:dyDescent="0.25">
      <c r="A4060" t="s">
        <v>7772</v>
      </c>
      <c r="B4060" s="100" t="s">
        <v>8093</v>
      </c>
      <c r="C4060" s="99" t="s">
        <v>8092</v>
      </c>
      <c r="D4060" s="124">
        <v>25114</v>
      </c>
      <c r="E4060" s="157" t="e">
        <f>VLOOKUP(D4060,'SOAT LIQ'!$A$87:$C$3416,3,FALSE)</f>
        <v>#N/A</v>
      </c>
    </row>
    <row r="4061" spans="1:6" x14ac:dyDescent="0.25">
      <c r="A4061" t="s">
        <v>5508</v>
      </c>
      <c r="B4061" s="100" t="s">
        <v>8095</v>
      </c>
      <c r="C4061" s="99" t="s">
        <v>8094</v>
      </c>
      <c r="D4061" s="124">
        <v>25115</v>
      </c>
      <c r="E4061" s="157" t="e">
        <f>VLOOKUP(D4061,'SOAT LIQ'!$A$87:$C$3416,3,FALSE)</f>
        <v>#N/A</v>
      </c>
      <c r="F4061" t="s">
        <v>21632</v>
      </c>
    </row>
    <row r="4062" spans="1:6" x14ac:dyDescent="0.25">
      <c r="A4062" t="s">
        <v>5509</v>
      </c>
      <c r="B4062" s="100" t="s">
        <v>8095</v>
      </c>
      <c r="C4062" s="99" t="s">
        <v>8094</v>
      </c>
      <c r="D4062" s="124">
        <v>25115</v>
      </c>
      <c r="E4062" s="157" t="e">
        <f>VLOOKUP(D4062,'SOAT LIQ'!$A$87:$C$3416,3,FALSE)</f>
        <v>#N/A</v>
      </c>
      <c r="F4062" t="s">
        <v>5509</v>
      </c>
    </row>
    <row r="4063" spans="1:6" x14ac:dyDescent="0.25">
      <c r="A4063" t="s">
        <v>8089</v>
      </c>
      <c r="B4063" s="100" t="s">
        <v>8095</v>
      </c>
      <c r="C4063" s="99" t="s">
        <v>8094</v>
      </c>
      <c r="D4063" s="124">
        <v>25115</v>
      </c>
      <c r="E4063" s="157" t="e">
        <f>VLOOKUP(D4063,'SOAT LIQ'!$A$87:$C$3416,3,FALSE)</f>
        <v>#N/A</v>
      </c>
    </row>
    <row r="4064" spans="1:6" x14ac:dyDescent="0.25">
      <c r="A4064" t="s">
        <v>8089</v>
      </c>
      <c r="B4064" s="100" t="s">
        <v>8096</v>
      </c>
      <c r="C4064" s="99" t="s">
        <v>8097</v>
      </c>
      <c r="D4064" s="124">
        <v>25115</v>
      </c>
      <c r="E4064" s="157" t="e">
        <f>VLOOKUP(D4064,'SOAT LIQ'!$A$87:$C$3416,3,FALSE)</f>
        <v>#N/A</v>
      </c>
    </row>
    <row r="4065" spans="1:6" x14ac:dyDescent="0.25">
      <c r="A4065" t="s">
        <v>5509</v>
      </c>
      <c r="B4065" s="100" t="s">
        <v>8096</v>
      </c>
      <c r="C4065" s="99" t="s">
        <v>8097</v>
      </c>
      <c r="D4065" s="124">
        <v>25115</v>
      </c>
      <c r="E4065" s="157" t="e">
        <f>VLOOKUP(D4065,'SOAT LIQ'!$A$87:$C$3416,3,FALSE)</f>
        <v>#N/A</v>
      </c>
      <c r="F4065" t="s">
        <v>5509</v>
      </c>
    </row>
    <row r="4066" spans="1:6" x14ac:dyDescent="0.25">
      <c r="A4066" t="s">
        <v>8089</v>
      </c>
      <c r="B4066" s="100" t="s">
        <v>8099</v>
      </c>
      <c r="C4066" s="99" t="s">
        <v>8098</v>
      </c>
      <c r="D4066" s="124">
        <v>25116</v>
      </c>
      <c r="E4066" s="157" t="e">
        <f>VLOOKUP(D4066,'SOAT LIQ'!$A$87:$C$3416,3,FALSE)</f>
        <v>#N/A</v>
      </c>
    </row>
    <row r="4067" spans="1:6" x14ac:dyDescent="0.25">
      <c r="A4067" t="s">
        <v>5509</v>
      </c>
      <c r="B4067" s="100" t="s">
        <v>8099</v>
      </c>
      <c r="C4067" s="99" t="s">
        <v>8098</v>
      </c>
      <c r="D4067" s="124">
        <v>25116</v>
      </c>
      <c r="E4067" s="157" t="e">
        <f>VLOOKUP(D4067,'SOAT LIQ'!$A$87:$C$3416,3,FALSE)</f>
        <v>#N/A</v>
      </c>
      <c r="F4067" t="s">
        <v>5509</v>
      </c>
    </row>
    <row r="4068" spans="1:6" x14ac:dyDescent="0.25">
      <c r="A4068" t="s">
        <v>8089</v>
      </c>
      <c r="B4068" s="100" t="s">
        <v>8100</v>
      </c>
      <c r="C4068" s="99" t="s">
        <v>8101</v>
      </c>
      <c r="D4068" s="124">
        <v>25116</v>
      </c>
      <c r="E4068" s="157" t="e">
        <f>VLOOKUP(D4068,'SOAT LIQ'!$A$87:$C$3416,3,FALSE)</f>
        <v>#N/A</v>
      </c>
    </row>
    <row r="4069" spans="1:6" x14ac:dyDescent="0.25">
      <c r="A4069" t="s">
        <v>5509</v>
      </c>
      <c r="B4069" s="100" t="s">
        <v>8100</v>
      </c>
      <c r="C4069" s="99" t="s">
        <v>8101</v>
      </c>
      <c r="D4069" s="124">
        <v>25116</v>
      </c>
      <c r="E4069" s="157" t="e">
        <f>VLOOKUP(D4069,'SOAT LIQ'!$A$87:$C$3416,3,FALSE)</f>
        <v>#N/A</v>
      </c>
      <c r="F4069" t="s">
        <v>5509</v>
      </c>
    </row>
    <row r="4070" spans="1:6" x14ac:dyDescent="0.25">
      <c r="A4070" t="s">
        <v>7772</v>
      </c>
      <c r="B4070" s="100" t="s">
        <v>8103</v>
      </c>
      <c r="C4070" s="99" t="s">
        <v>8102</v>
      </c>
      <c r="D4070" s="124">
        <v>25100</v>
      </c>
      <c r="E4070" s="157" t="e">
        <f>VLOOKUP(D4070,'SOAT LIQ'!$A$87:$C$3416,3,FALSE)</f>
        <v>#N/A</v>
      </c>
    </row>
    <row r="4071" spans="1:6" x14ac:dyDescent="0.25">
      <c r="A4071" t="s">
        <v>7772</v>
      </c>
      <c r="B4071" s="100" t="s">
        <v>8104</v>
      </c>
      <c r="C4071" s="99" t="s">
        <v>8102</v>
      </c>
      <c r="D4071" s="124">
        <v>25101</v>
      </c>
      <c r="E4071" s="157" t="e">
        <f>VLOOKUP(D4071,'SOAT LIQ'!$A$87:$C$3416,3,FALSE)</f>
        <v>#N/A</v>
      </c>
    </row>
    <row r="4072" spans="1:6" x14ac:dyDescent="0.25">
      <c r="A4072" t="s">
        <v>7772</v>
      </c>
      <c r="B4072" s="100" t="s">
        <v>8105</v>
      </c>
      <c r="C4072" s="99" t="s">
        <v>8094</v>
      </c>
      <c r="D4072" s="124">
        <v>25101</v>
      </c>
      <c r="E4072" s="157" t="e">
        <f>VLOOKUP(D4072,'SOAT LIQ'!$A$87:$C$3416,3,FALSE)</f>
        <v>#N/A</v>
      </c>
    </row>
    <row r="4073" spans="1:6" x14ac:dyDescent="0.25">
      <c r="A4073" t="s">
        <v>5508</v>
      </c>
      <c r="B4073" s="100" t="s">
        <v>8106</v>
      </c>
      <c r="C4073" s="99" t="s">
        <v>8107</v>
      </c>
      <c r="D4073" s="124">
        <v>17403</v>
      </c>
      <c r="E4073" s="157">
        <f>VLOOKUP(D4073,'SOAT LIQ'!$A$87:$C$3416,3,FALSE)</f>
        <v>9</v>
      </c>
      <c r="F4073" t="s">
        <v>21632</v>
      </c>
    </row>
    <row r="4074" spans="1:6" x14ac:dyDescent="0.25">
      <c r="A4074" t="s">
        <v>5936</v>
      </c>
      <c r="B4074" s="100" t="s">
        <v>8106</v>
      </c>
      <c r="C4074" s="99" t="s">
        <v>8107</v>
      </c>
      <c r="D4074" s="124">
        <v>17403</v>
      </c>
      <c r="E4074" s="157">
        <f>VLOOKUP(D4074,'SOAT LIQ'!$A$87:$C$3416,3,FALSE)</f>
        <v>9</v>
      </c>
      <c r="F4074" t="s">
        <v>21632</v>
      </c>
    </row>
    <row r="4075" spans="1:6" x14ac:dyDescent="0.25">
      <c r="A4075" t="s">
        <v>5508</v>
      </c>
      <c r="B4075" s="100" t="s">
        <v>8108</v>
      </c>
      <c r="C4075" s="99" t="s">
        <v>8107</v>
      </c>
      <c r="D4075" s="124">
        <v>17403</v>
      </c>
      <c r="E4075" s="157">
        <f>VLOOKUP(D4075,'SOAT LIQ'!$A$87:$C$3416,3,FALSE)</f>
        <v>9</v>
      </c>
      <c r="F4075" t="s">
        <v>21632</v>
      </c>
    </row>
    <row r="4076" spans="1:6" x14ac:dyDescent="0.25">
      <c r="A4076" t="s">
        <v>5936</v>
      </c>
      <c r="B4076" s="100" t="s">
        <v>8108</v>
      </c>
      <c r="C4076" s="99" t="s">
        <v>8107</v>
      </c>
      <c r="D4076" s="124">
        <v>17403</v>
      </c>
      <c r="E4076" s="157">
        <f>VLOOKUP(D4076,'SOAT LIQ'!$A$87:$C$3416,3,FALSE)</f>
        <v>9</v>
      </c>
      <c r="F4076" t="s">
        <v>21632</v>
      </c>
    </row>
    <row r="4077" spans="1:6" x14ac:dyDescent="0.25">
      <c r="A4077" t="s">
        <v>5508</v>
      </c>
      <c r="B4077" s="100" t="s">
        <v>8109</v>
      </c>
      <c r="C4077" s="99" t="s">
        <v>8110</v>
      </c>
      <c r="D4077" s="124">
        <v>17409</v>
      </c>
      <c r="E4077" s="157">
        <f>VLOOKUP(D4077,'SOAT LIQ'!$A$87:$C$3416,3,FALSE)</f>
        <v>11</v>
      </c>
      <c r="F4077" t="s">
        <v>21632</v>
      </c>
    </row>
    <row r="4078" spans="1:6" x14ac:dyDescent="0.25">
      <c r="A4078" t="s">
        <v>5508</v>
      </c>
      <c r="B4078" s="100" t="s">
        <v>8111</v>
      </c>
      <c r="C4078" s="99" t="s">
        <v>8110</v>
      </c>
      <c r="D4078" s="124">
        <v>17409</v>
      </c>
      <c r="E4078" s="157">
        <f>VLOOKUP(D4078,'SOAT LIQ'!$A$87:$C$3416,3,FALSE)</f>
        <v>11</v>
      </c>
      <c r="F4078" t="s">
        <v>21632</v>
      </c>
    </row>
    <row r="4079" spans="1:6" x14ac:dyDescent="0.25">
      <c r="A4079" t="s">
        <v>5509</v>
      </c>
      <c r="B4079" s="100" t="s">
        <v>8111</v>
      </c>
      <c r="C4079" s="99" t="s">
        <v>8110</v>
      </c>
      <c r="D4079" s="124">
        <v>17409</v>
      </c>
      <c r="E4079" s="157">
        <f>VLOOKUP(D4079,'SOAT LIQ'!$A$87:$C$3416,3,FALSE)</f>
        <v>11</v>
      </c>
      <c r="F4079" t="s">
        <v>21632</v>
      </c>
    </row>
    <row r="4080" spans="1:6" x14ac:dyDescent="0.25">
      <c r="A4080" t="s">
        <v>5936</v>
      </c>
      <c r="B4080" s="100" t="s">
        <v>8111</v>
      </c>
      <c r="C4080" s="99" t="s">
        <v>8110</v>
      </c>
      <c r="D4080" s="124">
        <v>17409</v>
      </c>
      <c r="E4080" s="157">
        <f>VLOOKUP(D4080,'SOAT LIQ'!$A$87:$C$3416,3,FALSE)</f>
        <v>11</v>
      </c>
      <c r="F4080" t="s">
        <v>21632</v>
      </c>
    </row>
    <row r="4081" spans="1:6" x14ac:dyDescent="0.25">
      <c r="A4081" t="s">
        <v>8089</v>
      </c>
      <c r="B4081" s="100" t="s">
        <v>8112</v>
      </c>
      <c r="C4081" s="99" t="s">
        <v>8113</v>
      </c>
      <c r="D4081" s="124">
        <v>25144</v>
      </c>
      <c r="E4081" s="157" t="e">
        <f>VLOOKUP(D4081,'SOAT LIQ'!$A$87:$C$3416,3,FALSE)</f>
        <v>#N/A</v>
      </c>
    </row>
    <row r="4082" spans="1:6" x14ac:dyDescent="0.25">
      <c r="A4082" t="s">
        <v>5509</v>
      </c>
      <c r="B4082" s="100" t="s">
        <v>8112</v>
      </c>
      <c r="C4082" s="99" t="s">
        <v>8113</v>
      </c>
      <c r="D4082" s="124">
        <v>25144</v>
      </c>
      <c r="E4082" s="157" t="e">
        <f>VLOOKUP(D4082,'SOAT LIQ'!$A$87:$C$3416,3,FALSE)</f>
        <v>#N/A</v>
      </c>
      <c r="F4082" t="s">
        <v>5509</v>
      </c>
    </row>
    <row r="4083" spans="1:6" x14ac:dyDescent="0.25">
      <c r="A4083" t="s">
        <v>7772</v>
      </c>
      <c r="B4083" s="100" t="s">
        <v>8112</v>
      </c>
      <c r="C4083" s="99" t="s">
        <v>8113</v>
      </c>
      <c r="D4083" s="124">
        <v>25144</v>
      </c>
      <c r="E4083" s="157" t="e">
        <f>VLOOKUP(D4083,'SOAT LIQ'!$A$87:$C$3416,3,FALSE)</f>
        <v>#N/A</v>
      </c>
    </row>
    <row r="4084" spans="1:6" x14ac:dyDescent="0.25">
      <c r="A4084" t="s">
        <v>8089</v>
      </c>
      <c r="B4084" s="100" t="s">
        <v>8114</v>
      </c>
      <c r="C4084" s="100"/>
      <c r="D4084" s="124"/>
      <c r="E4084" s="157" t="e">
        <f>VLOOKUP(D4084,'SOAT LIQ'!$A$87:$C$3416,3,FALSE)</f>
        <v>#N/A</v>
      </c>
    </row>
    <row r="4085" spans="1:6" x14ac:dyDescent="0.25">
      <c r="A4085" t="s">
        <v>5509</v>
      </c>
      <c r="B4085" s="100" t="s">
        <v>8114</v>
      </c>
      <c r="C4085" s="100"/>
      <c r="D4085" s="124"/>
      <c r="E4085" s="157" t="e">
        <f>VLOOKUP(D4085,'SOAT LIQ'!$A$87:$C$3416,3,FALSE)</f>
        <v>#N/A</v>
      </c>
      <c r="F4085" t="s">
        <v>5509</v>
      </c>
    </row>
    <row r="4086" spans="1:6" x14ac:dyDescent="0.25">
      <c r="A4086" t="s">
        <v>7772</v>
      </c>
      <c r="B4086" s="100" t="s">
        <v>8114</v>
      </c>
      <c r="C4086" s="100"/>
      <c r="D4086" s="124"/>
      <c r="E4086" s="157" t="e">
        <f>VLOOKUP(D4086,'SOAT LIQ'!$A$87:$C$3416,3,FALSE)</f>
        <v>#N/A</v>
      </c>
    </row>
    <row r="4087" spans="1:6" x14ac:dyDescent="0.25">
      <c r="A4087" t="s">
        <v>5508</v>
      </c>
      <c r="B4087" s="100" t="s">
        <v>8115</v>
      </c>
      <c r="C4087" s="99" t="s">
        <v>8116</v>
      </c>
      <c r="D4087" s="124">
        <v>5613</v>
      </c>
      <c r="E4087" s="157">
        <f>VLOOKUP(D4087,'SOAT LIQ'!$A$87:$C$3416,3,FALSE)</f>
        <v>22</v>
      </c>
      <c r="F4087" t="s">
        <v>21632</v>
      </c>
    </row>
    <row r="4088" spans="1:6" x14ac:dyDescent="0.25">
      <c r="A4088" t="s">
        <v>5508</v>
      </c>
      <c r="B4088" s="100" t="s">
        <v>8117</v>
      </c>
      <c r="C4088" s="99" t="s">
        <v>8116</v>
      </c>
      <c r="D4088" s="124">
        <v>5613</v>
      </c>
      <c r="E4088" s="157">
        <f>VLOOKUP(D4088,'SOAT LIQ'!$A$87:$C$3416,3,FALSE)</f>
        <v>22</v>
      </c>
      <c r="F4088" t="s">
        <v>21632</v>
      </c>
    </row>
    <row r="4089" spans="1:6" x14ac:dyDescent="0.25">
      <c r="A4089" t="s">
        <v>5508</v>
      </c>
      <c r="B4089" s="100" t="s">
        <v>8118</v>
      </c>
      <c r="C4089" s="99" t="s">
        <v>8119</v>
      </c>
      <c r="D4089" s="124">
        <v>5610</v>
      </c>
      <c r="E4089" s="157">
        <f>VLOOKUP(D4089,'SOAT LIQ'!$A$87:$C$3416,3,FALSE)</f>
        <v>22</v>
      </c>
      <c r="F4089" t="s">
        <v>21632</v>
      </c>
    </row>
    <row r="4090" spans="1:6" x14ac:dyDescent="0.25">
      <c r="A4090" t="s">
        <v>5508</v>
      </c>
      <c r="B4090" s="100" t="s">
        <v>8120</v>
      </c>
      <c r="C4090" s="99" t="s">
        <v>8119</v>
      </c>
      <c r="D4090" s="124">
        <v>5610</v>
      </c>
      <c r="E4090" s="157">
        <f>VLOOKUP(D4090,'SOAT LIQ'!$A$87:$C$3416,3,FALSE)</f>
        <v>22</v>
      </c>
      <c r="F4090" t="s">
        <v>21632</v>
      </c>
    </row>
    <row r="4091" spans="1:6" x14ac:dyDescent="0.25">
      <c r="A4091" t="s">
        <v>5508</v>
      </c>
      <c r="B4091" s="100" t="s">
        <v>4805</v>
      </c>
      <c r="C4091" s="99" t="s">
        <v>8121</v>
      </c>
      <c r="D4091" s="124">
        <v>5614</v>
      </c>
      <c r="E4091" s="157">
        <f>VLOOKUP(D4091,'SOAT LIQ'!$A$87:$C$3416,3,FALSE)</f>
        <v>23</v>
      </c>
      <c r="F4091" t="s">
        <v>21632</v>
      </c>
    </row>
    <row r="4092" spans="1:6" x14ac:dyDescent="0.25">
      <c r="A4092" t="s">
        <v>5508</v>
      </c>
      <c r="B4092" s="100" t="s">
        <v>8123</v>
      </c>
      <c r="C4092" s="99" t="s">
        <v>8122</v>
      </c>
      <c r="D4092" s="124">
        <v>5611</v>
      </c>
      <c r="E4092" s="157">
        <f>VLOOKUP(D4092,'SOAT LIQ'!$A$87:$C$3416,3,FALSE)</f>
        <v>23</v>
      </c>
      <c r="F4092" t="s">
        <v>21632</v>
      </c>
    </row>
    <row r="4093" spans="1:6" x14ac:dyDescent="0.25">
      <c r="A4093" t="s">
        <v>5508</v>
      </c>
      <c r="B4093" s="100" t="s">
        <v>8124</v>
      </c>
      <c r="C4093" s="99" t="s">
        <v>8125</v>
      </c>
      <c r="D4093" s="124">
        <v>5611</v>
      </c>
      <c r="E4093" s="157">
        <f>VLOOKUP(D4093,'SOAT LIQ'!$A$87:$C$3416,3,FALSE)</f>
        <v>23</v>
      </c>
      <c r="F4093" t="s">
        <v>21632</v>
      </c>
    </row>
    <row r="4094" spans="1:6" x14ac:dyDescent="0.25">
      <c r="A4094" t="s">
        <v>5508</v>
      </c>
      <c r="B4094" s="100" t="s">
        <v>8126</v>
      </c>
      <c r="C4094" s="99" t="s">
        <v>8125</v>
      </c>
      <c r="D4094" s="124">
        <v>5611</v>
      </c>
      <c r="E4094" s="157">
        <f>VLOOKUP(D4094,'SOAT LIQ'!$A$87:$C$3416,3,FALSE)</f>
        <v>23</v>
      </c>
      <c r="F4094" t="s">
        <v>21632</v>
      </c>
    </row>
    <row r="4095" spans="1:6" x14ac:dyDescent="0.25">
      <c r="A4095" t="s">
        <v>5508</v>
      </c>
      <c r="B4095" s="100" t="s">
        <v>8127</v>
      </c>
      <c r="C4095" s="99" t="s">
        <v>8113</v>
      </c>
      <c r="D4095" s="124">
        <v>5706</v>
      </c>
      <c r="E4095" s="157">
        <f>VLOOKUP(D4095,'SOAT LIQ'!$A$87:$C$3416,3,FALSE)</f>
        <v>23</v>
      </c>
      <c r="F4095" t="s">
        <v>21632</v>
      </c>
    </row>
    <row r="4096" spans="1:6" x14ac:dyDescent="0.25">
      <c r="A4096" t="s">
        <v>5508</v>
      </c>
      <c r="B4096" s="100" t="s">
        <v>8128</v>
      </c>
      <c r="C4096" s="99" t="s">
        <v>8113</v>
      </c>
      <c r="D4096" s="124">
        <v>5706</v>
      </c>
      <c r="E4096" s="157">
        <f>VLOOKUP(D4096,'SOAT LIQ'!$A$87:$C$3416,3,FALSE)</f>
        <v>23</v>
      </c>
      <c r="F4096" t="s">
        <v>21632</v>
      </c>
    </row>
    <row r="4097" spans="1:6" x14ac:dyDescent="0.25">
      <c r="A4097" t="s">
        <v>5508</v>
      </c>
      <c r="B4097" s="100" t="s">
        <v>8129</v>
      </c>
      <c r="C4097" s="99" t="s">
        <v>8122</v>
      </c>
      <c r="D4097" s="124">
        <v>5611</v>
      </c>
      <c r="E4097" s="157">
        <f>VLOOKUP(D4097,'SOAT LIQ'!$A$87:$C$3416,3,FALSE)</f>
        <v>23</v>
      </c>
      <c r="F4097" t="s">
        <v>21632</v>
      </c>
    </row>
    <row r="4098" spans="1:6" x14ac:dyDescent="0.25">
      <c r="A4098" t="s">
        <v>5508</v>
      </c>
      <c r="B4098" s="100" t="s">
        <v>8130</v>
      </c>
      <c r="C4098" s="99" t="s">
        <v>8122</v>
      </c>
      <c r="D4098" s="124">
        <v>5611</v>
      </c>
      <c r="E4098" s="157">
        <f>VLOOKUP(D4098,'SOAT LIQ'!$A$87:$C$3416,3,FALSE)</f>
        <v>23</v>
      </c>
      <c r="F4098" t="s">
        <v>21632</v>
      </c>
    </row>
    <row r="4099" spans="1:6" x14ac:dyDescent="0.25">
      <c r="A4099" t="s">
        <v>5509</v>
      </c>
      <c r="B4099" s="100" t="s">
        <v>8131</v>
      </c>
      <c r="C4099" s="99" t="s">
        <v>8132</v>
      </c>
      <c r="D4099" s="124">
        <v>25136</v>
      </c>
      <c r="E4099" s="157" t="e">
        <f>VLOOKUP(D4099,'SOAT LIQ'!$A$87:$C$3416,3,FALSE)</f>
        <v>#N/A</v>
      </c>
      <c r="F4099" t="s">
        <v>5509</v>
      </c>
    </row>
    <row r="4100" spans="1:6" x14ac:dyDescent="0.25">
      <c r="A4100" t="s">
        <v>7772</v>
      </c>
      <c r="B4100" s="100" t="s">
        <v>8131</v>
      </c>
      <c r="C4100" s="99" t="s">
        <v>8132</v>
      </c>
      <c r="D4100" s="124">
        <v>25136</v>
      </c>
      <c r="E4100" s="157" t="e">
        <f>VLOOKUP(D4100,'SOAT LIQ'!$A$87:$C$3416,3,FALSE)</f>
        <v>#N/A</v>
      </c>
    </row>
    <row r="4101" spans="1:6" x14ac:dyDescent="0.25">
      <c r="A4101" t="s">
        <v>5509</v>
      </c>
      <c r="B4101" s="100" t="s">
        <v>8133</v>
      </c>
      <c r="C4101" s="99" t="s">
        <v>8134</v>
      </c>
      <c r="D4101" s="124">
        <v>25136</v>
      </c>
      <c r="E4101" s="157" t="e">
        <f>VLOOKUP(D4101,'SOAT LIQ'!$A$87:$C$3416,3,FALSE)</f>
        <v>#N/A</v>
      </c>
      <c r="F4101" t="s">
        <v>5509</v>
      </c>
    </row>
    <row r="4102" spans="1:6" x14ac:dyDescent="0.25">
      <c r="A4102" t="s">
        <v>7772</v>
      </c>
      <c r="B4102" s="100" t="s">
        <v>8133</v>
      </c>
      <c r="C4102" s="99" t="s">
        <v>8134</v>
      </c>
      <c r="D4102" s="124">
        <v>25136</v>
      </c>
      <c r="E4102" s="157" t="e">
        <f>VLOOKUP(D4102,'SOAT LIQ'!$A$87:$C$3416,3,FALSE)</f>
        <v>#N/A</v>
      </c>
    </row>
    <row r="4103" spans="1:6" x14ac:dyDescent="0.25">
      <c r="A4103" t="s">
        <v>5509</v>
      </c>
      <c r="B4103" s="100" t="s">
        <v>8135</v>
      </c>
      <c r="C4103" s="99" t="s">
        <v>8134</v>
      </c>
      <c r="D4103" s="124">
        <v>25136</v>
      </c>
      <c r="E4103" s="157" t="e">
        <f>VLOOKUP(D4103,'SOAT LIQ'!$A$87:$C$3416,3,FALSE)</f>
        <v>#N/A</v>
      </c>
      <c r="F4103" t="s">
        <v>5509</v>
      </c>
    </row>
    <row r="4104" spans="1:6" x14ac:dyDescent="0.25">
      <c r="A4104" t="s">
        <v>7772</v>
      </c>
      <c r="B4104" s="100" t="s">
        <v>8135</v>
      </c>
      <c r="C4104" s="99" t="s">
        <v>8134</v>
      </c>
      <c r="D4104" s="124">
        <v>25136</v>
      </c>
      <c r="E4104" s="157" t="e">
        <f>VLOOKUP(D4104,'SOAT LIQ'!$A$87:$C$3416,3,FALSE)</f>
        <v>#N/A</v>
      </c>
    </row>
    <row r="4105" spans="1:6" x14ac:dyDescent="0.25">
      <c r="A4105" t="s">
        <v>5509</v>
      </c>
      <c r="B4105" s="100" t="s">
        <v>8136</v>
      </c>
      <c r="C4105" s="99" t="s">
        <v>8134</v>
      </c>
      <c r="D4105" s="124">
        <v>25136</v>
      </c>
      <c r="E4105" s="157" t="e">
        <f>VLOOKUP(D4105,'SOAT LIQ'!$A$87:$C$3416,3,FALSE)</f>
        <v>#N/A</v>
      </c>
      <c r="F4105" t="s">
        <v>5509</v>
      </c>
    </row>
    <row r="4106" spans="1:6" x14ac:dyDescent="0.25">
      <c r="A4106" t="s">
        <v>7772</v>
      </c>
      <c r="B4106" s="100" t="s">
        <v>8136</v>
      </c>
      <c r="C4106" s="99" t="s">
        <v>8134</v>
      </c>
      <c r="D4106" s="124">
        <v>25136</v>
      </c>
      <c r="E4106" s="157" t="e">
        <f>VLOOKUP(D4106,'SOAT LIQ'!$A$87:$C$3416,3,FALSE)</f>
        <v>#N/A</v>
      </c>
    </row>
    <row r="4107" spans="1:6" x14ac:dyDescent="0.25">
      <c r="A4107" t="s">
        <v>5509</v>
      </c>
      <c r="B4107" s="100" t="s">
        <v>8137</v>
      </c>
      <c r="C4107" s="99" t="s">
        <v>8134</v>
      </c>
      <c r="D4107" s="124">
        <v>25136</v>
      </c>
      <c r="E4107" s="157" t="e">
        <f>VLOOKUP(D4107,'SOAT LIQ'!$A$87:$C$3416,3,FALSE)</f>
        <v>#N/A</v>
      </c>
      <c r="F4107" t="s">
        <v>5509</v>
      </c>
    </row>
    <row r="4108" spans="1:6" x14ac:dyDescent="0.25">
      <c r="A4108" t="s">
        <v>7772</v>
      </c>
      <c r="B4108" s="100" t="s">
        <v>8137</v>
      </c>
      <c r="C4108" s="99" t="s">
        <v>8134</v>
      </c>
      <c r="D4108" s="124">
        <v>25136</v>
      </c>
      <c r="E4108" s="157" t="e">
        <f>VLOOKUP(D4108,'SOAT LIQ'!$A$87:$C$3416,3,FALSE)</f>
        <v>#N/A</v>
      </c>
    </row>
    <row r="4109" spans="1:6" x14ac:dyDescent="0.25">
      <c r="A4109" t="s">
        <v>5509</v>
      </c>
      <c r="B4109" s="100" t="s">
        <v>8138</v>
      </c>
      <c r="C4109" s="99" t="s">
        <v>8134</v>
      </c>
      <c r="D4109" s="124">
        <v>25136</v>
      </c>
      <c r="E4109" s="157" t="e">
        <f>VLOOKUP(D4109,'SOAT LIQ'!$A$87:$C$3416,3,FALSE)</f>
        <v>#N/A</v>
      </c>
      <c r="F4109" t="s">
        <v>5509</v>
      </c>
    </row>
    <row r="4110" spans="1:6" x14ac:dyDescent="0.25">
      <c r="A4110" t="s">
        <v>7772</v>
      </c>
      <c r="B4110" s="100" t="s">
        <v>8138</v>
      </c>
      <c r="C4110" s="99" t="s">
        <v>8134</v>
      </c>
      <c r="D4110" s="124">
        <v>25136</v>
      </c>
      <c r="E4110" s="157" t="e">
        <f>VLOOKUP(D4110,'SOAT LIQ'!$A$87:$C$3416,3,FALSE)</f>
        <v>#N/A</v>
      </c>
    </row>
    <row r="4111" spans="1:6" x14ac:dyDescent="0.25">
      <c r="A4111" t="s">
        <v>5508</v>
      </c>
      <c r="B4111" s="100" t="s">
        <v>8139</v>
      </c>
      <c r="C4111" s="99" t="s">
        <v>8134</v>
      </c>
      <c r="D4111" s="124">
        <v>25136</v>
      </c>
      <c r="E4111" s="157" t="e">
        <f>VLOOKUP(D4111,'SOAT LIQ'!$A$87:$C$3416,3,FALSE)</f>
        <v>#N/A</v>
      </c>
      <c r="F4111" t="s">
        <v>21632</v>
      </c>
    </row>
    <row r="4112" spans="1:6" x14ac:dyDescent="0.25">
      <c r="A4112" t="s">
        <v>5509</v>
      </c>
      <c r="B4112" s="100" t="s">
        <v>8139</v>
      </c>
      <c r="C4112" s="99" t="s">
        <v>8134</v>
      </c>
      <c r="D4112" s="124">
        <v>25136</v>
      </c>
      <c r="E4112" s="157" t="e">
        <f>VLOOKUP(D4112,'SOAT LIQ'!$A$87:$C$3416,3,FALSE)</f>
        <v>#N/A</v>
      </c>
      <c r="F4112" t="s">
        <v>5509</v>
      </c>
    </row>
    <row r="4113" spans="1:6" x14ac:dyDescent="0.25">
      <c r="A4113" t="s">
        <v>7772</v>
      </c>
      <c r="B4113" s="100" t="s">
        <v>8139</v>
      </c>
      <c r="C4113" s="99" t="s">
        <v>8134</v>
      </c>
      <c r="D4113" s="124">
        <v>25136</v>
      </c>
      <c r="E4113" s="157" t="e">
        <f>VLOOKUP(D4113,'SOAT LIQ'!$A$87:$C$3416,3,FALSE)</f>
        <v>#N/A</v>
      </c>
    </row>
    <row r="4114" spans="1:6" x14ac:dyDescent="0.25">
      <c r="A4114" t="s">
        <v>5508</v>
      </c>
      <c r="B4114" s="100" t="s">
        <v>8140</v>
      </c>
      <c r="C4114" s="99" t="s">
        <v>8134</v>
      </c>
      <c r="D4114" s="124">
        <v>25136</v>
      </c>
      <c r="E4114" s="157" t="e">
        <f>VLOOKUP(D4114,'SOAT LIQ'!$A$87:$C$3416,3,FALSE)</f>
        <v>#N/A</v>
      </c>
      <c r="F4114" t="s">
        <v>21632</v>
      </c>
    </row>
    <row r="4115" spans="1:6" x14ac:dyDescent="0.25">
      <c r="A4115" t="s">
        <v>5509</v>
      </c>
      <c r="B4115" s="100" t="s">
        <v>8140</v>
      </c>
      <c r="C4115" s="99" t="s">
        <v>8134</v>
      </c>
      <c r="D4115" s="124">
        <v>25136</v>
      </c>
      <c r="E4115" s="157" t="e">
        <f>VLOOKUP(D4115,'SOAT LIQ'!$A$87:$C$3416,3,FALSE)</f>
        <v>#N/A</v>
      </c>
      <c r="F4115" t="s">
        <v>5509</v>
      </c>
    </row>
    <row r="4116" spans="1:6" x14ac:dyDescent="0.25">
      <c r="A4116" t="s">
        <v>7772</v>
      </c>
      <c r="B4116" s="100" t="s">
        <v>8140</v>
      </c>
      <c r="C4116" s="99" t="s">
        <v>8134</v>
      </c>
      <c r="D4116" s="124">
        <v>25136</v>
      </c>
      <c r="E4116" s="157" t="e">
        <f>VLOOKUP(D4116,'SOAT LIQ'!$A$87:$C$3416,3,FALSE)</f>
        <v>#N/A</v>
      </c>
    </row>
    <row r="4117" spans="1:6" x14ac:dyDescent="0.25">
      <c r="A4117" t="s">
        <v>5508</v>
      </c>
      <c r="B4117" s="100" t="s">
        <v>8141</v>
      </c>
      <c r="C4117" s="99" t="s">
        <v>8134</v>
      </c>
      <c r="D4117" s="124">
        <v>25136</v>
      </c>
      <c r="E4117" s="157" t="e">
        <f>VLOOKUP(D4117,'SOAT LIQ'!$A$87:$C$3416,3,FALSE)</f>
        <v>#N/A</v>
      </c>
      <c r="F4117" t="s">
        <v>21632</v>
      </c>
    </row>
    <row r="4118" spans="1:6" x14ac:dyDescent="0.25">
      <c r="A4118" t="s">
        <v>5509</v>
      </c>
      <c r="B4118" s="100" t="s">
        <v>8141</v>
      </c>
      <c r="C4118" s="99" t="s">
        <v>8134</v>
      </c>
      <c r="D4118" s="124">
        <v>25136</v>
      </c>
      <c r="E4118" s="157" t="e">
        <f>VLOOKUP(D4118,'SOAT LIQ'!$A$87:$C$3416,3,FALSE)</f>
        <v>#N/A</v>
      </c>
      <c r="F4118" t="s">
        <v>5509</v>
      </c>
    </row>
    <row r="4119" spans="1:6" x14ac:dyDescent="0.25">
      <c r="A4119" t="s">
        <v>7772</v>
      </c>
      <c r="B4119" s="100" t="s">
        <v>8141</v>
      </c>
      <c r="C4119" s="99" t="s">
        <v>8134</v>
      </c>
      <c r="D4119" s="124">
        <v>25136</v>
      </c>
      <c r="E4119" s="157" t="e">
        <f>VLOOKUP(D4119,'SOAT LIQ'!$A$87:$C$3416,3,FALSE)</f>
        <v>#N/A</v>
      </c>
    </row>
    <row r="4120" spans="1:6" x14ac:dyDescent="0.25">
      <c r="A4120" t="s">
        <v>5508</v>
      </c>
      <c r="B4120" s="100" t="s">
        <v>8142</v>
      </c>
      <c r="C4120" s="99" t="s">
        <v>8134</v>
      </c>
      <c r="D4120" s="124">
        <v>25136</v>
      </c>
      <c r="E4120" s="157" t="e">
        <f>VLOOKUP(D4120,'SOAT LIQ'!$A$87:$C$3416,3,FALSE)</f>
        <v>#N/A</v>
      </c>
      <c r="F4120" t="s">
        <v>21632</v>
      </c>
    </row>
    <row r="4121" spans="1:6" x14ac:dyDescent="0.25">
      <c r="A4121" t="s">
        <v>5509</v>
      </c>
      <c r="B4121" s="100" t="s">
        <v>8142</v>
      </c>
      <c r="C4121" s="99" t="s">
        <v>8134</v>
      </c>
      <c r="D4121" s="124">
        <v>25136</v>
      </c>
      <c r="E4121" s="157" t="e">
        <f>VLOOKUP(D4121,'SOAT LIQ'!$A$87:$C$3416,3,FALSE)</f>
        <v>#N/A</v>
      </c>
      <c r="F4121" t="s">
        <v>5509</v>
      </c>
    </row>
    <row r="4122" spans="1:6" x14ac:dyDescent="0.25">
      <c r="A4122" t="s">
        <v>7772</v>
      </c>
      <c r="B4122" s="100" t="s">
        <v>8142</v>
      </c>
      <c r="C4122" s="99" t="s">
        <v>8134</v>
      </c>
      <c r="D4122" s="124">
        <v>25136</v>
      </c>
      <c r="E4122" s="157" t="e">
        <f>VLOOKUP(D4122,'SOAT LIQ'!$A$87:$C$3416,3,FALSE)</f>
        <v>#N/A</v>
      </c>
    </row>
    <row r="4123" spans="1:6" x14ac:dyDescent="0.25">
      <c r="A4123" t="s">
        <v>5508</v>
      </c>
      <c r="B4123" s="100" t="s">
        <v>8143</v>
      </c>
      <c r="C4123" s="99" t="s">
        <v>8134</v>
      </c>
      <c r="D4123" s="124">
        <v>25136</v>
      </c>
      <c r="E4123" s="157" t="e">
        <f>VLOOKUP(D4123,'SOAT LIQ'!$A$87:$C$3416,3,FALSE)</f>
        <v>#N/A</v>
      </c>
      <c r="F4123" t="s">
        <v>21632</v>
      </c>
    </row>
    <row r="4124" spans="1:6" x14ac:dyDescent="0.25">
      <c r="A4124" t="s">
        <v>5509</v>
      </c>
      <c r="B4124" s="100" t="s">
        <v>8143</v>
      </c>
      <c r="C4124" s="99" t="s">
        <v>8134</v>
      </c>
      <c r="D4124" s="124">
        <v>25136</v>
      </c>
      <c r="E4124" s="157" t="e">
        <f>VLOOKUP(D4124,'SOAT LIQ'!$A$87:$C$3416,3,FALSE)</f>
        <v>#N/A</v>
      </c>
      <c r="F4124" t="s">
        <v>5509</v>
      </c>
    </row>
    <row r="4125" spans="1:6" x14ac:dyDescent="0.25">
      <c r="A4125" t="s">
        <v>7772</v>
      </c>
      <c r="B4125" s="100" t="s">
        <v>8143</v>
      </c>
      <c r="C4125" s="99" t="s">
        <v>8134</v>
      </c>
      <c r="D4125" s="124">
        <v>25136</v>
      </c>
      <c r="E4125" s="157" t="e">
        <f>VLOOKUP(D4125,'SOAT LIQ'!$A$87:$C$3416,3,FALSE)</f>
        <v>#N/A</v>
      </c>
    </row>
    <row r="4126" spans="1:6" x14ac:dyDescent="0.25">
      <c r="A4126" t="s">
        <v>5508</v>
      </c>
      <c r="B4126" s="100" t="s">
        <v>4803</v>
      </c>
      <c r="C4126" s="99" t="s">
        <v>8144</v>
      </c>
      <c r="D4126" s="124">
        <v>5601</v>
      </c>
      <c r="E4126" s="157">
        <f>VLOOKUP(D4126,'SOAT LIQ'!$A$87:$C$3416,3,FALSE)</f>
        <v>23</v>
      </c>
      <c r="F4126" t="s">
        <v>21632</v>
      </c>
    </row>
    <row r="4127" spans="1:6" x14ac:dyDescent="0.25">
      <c r="A4127" t="s">
        <v>5508</v>
      </c>
      <c r="B4127" s="100" t="s">
        <v>4804</v>
      </c>
      <c r="C4127" s="99" t="s">
        <v>8145</v>
      </c>
      <c r="D4127" s="124">
        <v>5602</v>
      </c>
      <c r="E4127" s="157">
        <f>VLOOKUP(D4127,'SOAT LIQ'!$A$87:$C$3416,3,FALSE)</f>
        <v>13</v>
      </c>
      <c r="F4127" t="s">
        <v>21632</v>
      </c>
    </row>
    <row r="4128" spans="1:6" x14ac:dyDescent="0.25">
      <c r="A4128" t="s">
        <v>5508</v>
      </c>
      <c r="B4128" s="100" t="s">
        <v>4131</v>
      </c>
      <c r="C4128" s="99" t="s">
        <v>8146</v>
      </c>
      <c r="D4128" s="124">
        <v>5670</v>
      </c>
      <c r="E4128" s="157">
        <f>VLOOKUP(D4128,'SOAT LIQ'!$A$87:$C$3416,3,FALSE)</f>
        <v>12</v>
      </c>
      <c r="F4128" t="s">
        <v>21632</v>
      </c>
    </row>
    <row r="4129" spans="1:6" x14ac:dyDescent="0.25">
      <c r="A4129" t="s">
        <v>5508</v>
      </c>
      <c r="B4129" s="100" t="s">
        <v>8148</v>
      </c>
      <c r="C4129" s="99" t="s">
        <v>8147</v>
      </c>
      <c r="D4129" s="124">
        <v>5670</v>
      </c>
      <c r="E4129" s="157">
        <f>VLOOKUP(D4129,'SOAT LIQ'!$A$87:$C$3416,3,FALSE)</f>
        <v>12</v>
      </c>
      <c r="F4129" t="s">
        <v>21632</v>
      </c>
    </row>
    <row r="4130" spans="1:6" x14ac:dyDescent="0.25">
      <c r="A4130" t="s">
        <v>5508</v>
      </c>
      <c r="B4130" s="100" t="s">
        <v>4806</v>
      </c>
      <c r="C4130" s="99" t="s">
        <v>8149</v>
      </c>
      <c r="D4130" s="124">
        <v>5670</v>
      </c>
      <c r="E4130" s="157">
        <f>VLOOKUP(D4130,'SOAT LIQ'!$A$87:$C$3416,3,FALSE)</f>
        <v>12</v>
      </c>
      <c r="F4130" t="s">
        <v>21632</v>
      </c>
    </row>
    <row r="4131" spans="1:6" x14ac:dyDescent="0.25">
      <c r="A4131" t="s">
        <v>4132</v>
      </c>
      <c r="B4131" s="100" t="s">
        <v>8150</v>
      </c>
      <c r="C4131" s="99" t="s">
        <v>8151</v>
      </c>
      <c r="D4131" s="124">
        <v>5710</v>
      </c>
      <c r="E4131" s="157">
        <f>VLOOKUP(D4131,'SOAT LIQ'!$A$87:$C$3416,3,FALSE)</f>
        <v>23</v>
      </c>
      <c r="F4131" t="s">
        <v>21632</v>
      </c>
    </row>
    <row r="4132" spans="1:6" x14ac:dyDescent="0.25">
      <c r="A4132" t="s">
        <v>8152</v>
      </c>
      <c r="B4132" s="100" t="s">
        <v>8150</v>
      </c>
      <c r="C4132" s="99" t="s">
        <v>8151</v>
      </c>
      <c r="D4132" s="124">
        <v>5710</v>
      </c>
      <c r="E4132" s="157">
        <f>VLOOKUP(D4132,'SOAT LIQ'!$A$87:$C$3416,3,FALSE)</f>
        <v>23</v>
      </c>
      <c r="F4132" t="s">
        <v>21632</v>
      </c>
    </row>
    <row r="4133" spans="1:6" x14ac:dyDescent="0.25">
      <c r="A4133" t="s">
        <v>4132</v>
      </c>
      <c r="B4133" s="100" t="s">
        <v>8153</v>
      </c>
      <c r="C4133" s="99" t="s">
        <v>8154</v>
      </c>
      <c r="D4133" s="124">
        <v>5711</v>
      </c>
      <c r="E4133" s="157">
        <f>VLOOKUP(D4133,'SOAT LIQ'!$A$87:$C$3416,3,FALSE)</f>
        <v>23</v>
      </c>
      <c r="F4133" t="s">
        <v>21632</v>
      </c>
    </row>
    <row r="4134" spans="1:6" x14ac:dyDescent="0.25">
      <c r="A4134" t="s">
        <v>5508</v>
      </c>
      <c r="B4134" s="100" t="s">
        <v>8156</v>
      </c>
      <c r="C4134" s="99" t="s">
        <v>8155</v>
      </c>
      <c r="D4134" s="124">
        <v>5702</v>
      </c>
      <c r="E4134" s="157">
        <f>VLOOKUP(D4134,'SOAT LIQ'!$A$87:$C$3416,3,FALSE)</f>
        <v>12</v>
      </c>
      <c r="F4134" t="s">
        <v>21632</v>
      </c>
    </row>
    <row r="4135" spans="1:6" x14ac:dyDescent="0.25">
      <c r="A4135" t="s">
        <v>5509</v>
      </c>
      <c r="B4135" s="100" t="s">
        <v>8156</v>
      </c>
      <c r="C4135" s="99" t="s">
        <v>8155</v>
      </c>
      <c r="D4135" s="124">
        <v>5702</v>
      </c>
      <c r="E4135" s="157">
        <f>VLOOKUP(D4135,'SOAT LIQ'!$A$87:$C$3416,3,FALSE)</f>
        <v>12</v>
      </c>
      <c r="F4135" t="s">
        <v>21632</v>
      </c>
    </row>
    <row r="4136" spans="1:6" x14ac:dyDescent="0.25">
      <c r="A4136" t="s">
        <v>5508</v>
      </c>
      <c r="B4136" s="100" t="s">
        <v>8157</v>
      </c>
      <c r="C4136" s="99" t="s">
        <v>8155</v>
      </c>
      <c r="D4136" s="124">
        <v>5702</v>
      </c>
      <c r="E4136" s="157">
        <f>VLOOKUP(D4136,'SOAT LIQ'!$A$87:$C$3416,3,FALSE)</f>
        <v>12</v>
      </c>
      <c r="F4136" t="s">
        <v>21632</v>
      </c>
    </row>
    <row r="4137" spans="1:6" x14ac:dyDescent="0.25">
      <c r="A4137" t="s">
        <v>5508</v>
      </c>
      <c r="B4137" s="100" t="s">
        <v>8158</v>
      </c>
      <c r="C4137" s="100"/>
      <c r="D4137" s="124">
        <v>5701</v>
      </c>
      <c r="E4137" s="157">
        <f>VLOOKUP(D4137,'SOAT LIQ'!$A$87:$C$3416,3,FALSE)</f>
        <v>12</v>
      </c>
      <c r="F4137" t="s">
        <v>21632</v>
      </c>
    </row>
    <row r="4138" spans="1:6" x14ac:dyDescent="0.25">
      <c r="A4138" t="s">
        <v>5509</v>
      </c>
      <c r="B4138" s="100" t="s">
        <v>8158</v>
      </c>
      <c r="C4138" s="100"/>
      <c r="D4138" s="124">
        <v>5701</v>
      </c>
      <c r="E4138" s="157">
        <f>VLOOKUP(D4138,'SOAT LIQ'!$A$87:$C$3416,3,FALSE)</f>
        <v>12</v>
      </c>
      <c r="F4138" t="s">
        <v>21632</v>
      </c>
    </row>
    <row r="4139" spans="1:6" x14ac:dyDescent="0.25">
      <c r="A4139" t="s">
        <v>5508</v>
      </c>
      <c r="B4139" s="100" t="s">
        <v>8159</v>
      </c>
      <c r="C4139" s="100"/>
      <c r="D4139" s="124">
        <v>5701</v>
      </c>
      <c r="E4139" s="157">
        <f>VLOOKUP(D4139,'SOAT LIQ'!$A$87:$C$3416,3,FALSE)</f>
        <v>12</v>
      </c>
      <c r="F4139" t="s">
        <v>21632</v>
      </c>
    </row>
    <row r="4140" spans="1:6" x14ac:dyDescent="0.25">
      <c r="A4140" t="s">
        <v>5509</v>
      </c>
      <c r="B4140" s="100" t="s">
        <v>8159</v>
      </c>
      <c r="C4140" s="100"/>
      <c r="D4140" s="124">
        <v>5701</v>
      </c>
      <c r="E4140" s="157">
        <f>VLOOKUP(D4140,'SOAT LIQ'!$A$87:$C$3416,3,FALSE)</f>
        <v>12</v>
      </c>
      <c r="F4140" t="s">
        <v>21632</v>
      </c>
    </row>
    <row r="4141" spans="1:6" x14ac:dyDescent="0.25">
      <c r="A4141" t="s">
        <v>5508</v>
      </c>
      <c r="B4141" s="100" t="s">
        <v>8160</v>
      </c>
      <c r="C4141" s="100"/>
      <c r="D4141" s="124">
        <v>5701</v>
      </c>
      <c r="E4141" s="157">
        <f>VLOOKUP(D4141,'SOAT LIQ'!$A$87:$C$3416,3,FALSE)</f>
        <v>12</v>
      </c>
      <c r="F4141" t="s">
        <v>21632</v>
      </c>
    </row>
    <row r="4142" spans="1:6" x14ac:dyDescent="0.25">
      <c r="A4142" t="s">
        <v>5509</v>
      </c>
      <c r="B4142" s="100" t="s">
        <v>8160</v>
      </c>
      <c r="C4142" s="100"/>
      <c r="D4142" s="124">
        <v>5701</v>
      </c>
      <c r="E4142" s="157">
        <f>VLOOKUP(D4142,'SOAT LIQ'!$A$87:$C$3416,3,FALSE)</f>
        <v>12</v>
      </c>
      <c r="F4142" t="s">
        <v>21632</v>
      </c>
    </row>
    <row r="4143" spans="1:6" x14ac:dyDescent="0.25">
      <c r="A4143" t="s">
        <v>5508</v>
      </c>
      <c r="B4143" s="100" t="s">
        <v>8161</v>
      </c>
      <c r="C4143" s="100"/>
      <c r="D4143" s="124">
        <v>5701</v>
      </c>
      <c r="E4143" s="157">
        <f>VLOOKUP(D4143,'SOAT LIQ'!$A$87:$C$3416,3,FALSE)</f>
        <v>12</v>
      </c>
      <c r="F4143" t="s">
        <v>21632</v>
      </c>
    </row>
    <row r="4144" spans="1:6" x14ac:dyDescent="0.25">
      <c r="A4144" t="s">
        <v>5509</v>
      </c>
      <c r="B4144" s="100" t="s">
        <v>8161</v>
      </c>
      <c r="C4144" s="100"/>
      <c r="D4144" s="124">
        <v>5701</v>
      </c>
      <c r="E4144" s="157">
        <f>VLOOKUP(D4144,'SOAT LIQ'!$A$87:$C$3416,3,FALSE)</f>
        <v>12</v>
      </c>
      <c r="F4144" t="s">
        <v>21632</v>
      </c>
    </row>
    <row r="4145" spans="1:6" x14ac:dyDescent="0.25">
      <c r="A4145" t="s">
        <v>5796</v>
      </c>
      <c r="B4145" s="100" t="s">
        <v>8162</v>
      </c>
      <c r="C4145" s="99" t="s">
        <v>8163</v>
      </c>
      <c r="D4145" s="124">
        <v>25124</v>
      </c>
      <c r="E4145" s="157" t="e">
        <f>VLOOKUP(D4145,'SOAT LIQ'!$A$87:$C$3416,3,FALSE)</f>
        <v>#N/A</v>
      </c>
      <c r="F4145" t="s">
        <v>21632</v>
      </c>
    </row>
    <row r="4146" spans="1:6" x14ac:dyDescent="0.25">
      <c r="A4146" t="s">
        <v>5509</v>
      </c>
      <c r="B4146" s="100" t="s">
        <v>8162</v>
      </c>
      <c r="C4146" s="99" t="s">
        <v>8163</v>
      </c>
      <c r="D4146" s="124">
        <v>25124</v>
      </c>
      <c r="E4146" s="157" t="e">
        <f>VLOOKUP(D4146,'SOAT LIQ'!$A$87:$C$3416,3,FALSE)</f>
        <v>#N/A</v>
      </c>
      <c r="F4146" t="s">
        <v>5509</v>
      </c>
    </row>
    <row r="4147" spans="1:6" x14ac:dyDescent="0.25">
      <c r="A4147" t="s">
        <v>7772</v>
      </c>
      <c r="B4147" s="100" t="s">
        <v>8162</v>
      </c>
      <c r="C4147" s="99" t="s">
        <v>8163</v>
      </c>
      <c r="D4147" s="124">
        <v>25124</v>
      </c>
      <c r="E4147" s="157" t="e">
        <f>VLOOKUP(D4147,'SOAT LIQ'!$A$87:$C$3416,3,FALSE)</f>
        <v>#N/A</v>
      </c>
    </row>
    <row r="4148" spans="1:6" x14ac:dyDescent="0.25">
      <c r="A4148" t="s">
        <v>5796</v>
      </c>
      <c r="B4148" s="100" t="s">
        <v>8164</v>
      </c>
      <c r="C4148" s="99" t="s">
        <v>8163</v>
      </c>
      <c r="D4148" s="124">
        <v>25124</v>
      </c>
      <c r="E4148" s="157" t="e">
        <f>VLOOKUP(D4148,'SOAT LIQ'!$A$87:$C$3416,3,FALSE)</f>
        <v>#N/A</v>
      </c>
      <c r="F4148" t="s">
        <v>21632</v>
      </c>
    </row>
    <row r="4149" spans="1:6" x14ac:dyDescent="0.25">
      <c r="A4149" t="s">
        <v>5509</v>
      </c>
      <c r="B4149" s="100" t="s">
        <v>8164</v>
      </c>
      <c r="C4149" s="99" t="s">
        <v>8163</v>
      </c>
      <c r="D4149" s="124">
        <v>25124</v>
      </c>
      <c r="E4149" s="157" t="e">
        <f>VLOOKUP(D4149,'SOAT LIQ'!$A$87:$C$3416,3,FALSE)</f>
        <v>#N/A</v>
      </c>
      <c r="F4149" t="s">
        <v>5509</v>
      </c>
    </row>
    <row r="4150" spans="1:6" x14ac:dyDescent="0.25">
      <c r="A4150" t="s">
        <v>7772</v>
      </c>
      <c r="B4150" s="100" t="s">
        <v>8164</v>
      </c>
      <c r="C4150" s="99" t="s">
        <v>8163</v>
      </c>
      <c r="D4150" s="124">
        <v>25124</v>
      </c>
      <c r="E4150" s="157" t="e">
        <f>VLOOKUP(D4150,'SOAT LIQ'!$A$87:$C$3416,3,FALSE)</f>
        <v>#N/A</v>
      </c>
    </row>
    <row r="4151" spans="1:6" x14ac:dyDescent="0.25">
      <c r="A4151" t="s">
        <v>5578</v>
      </c>
      <c r="B4151" s="100" t="s">
        <v>8164</v>
      </c>
      <c r="C4151" s="99" t="s">
        <v>8163</v>
      </c>
      <c r="D4151" s="124">
        <v>25124</v>
      </c>
      <c r="E4151" s="157" t="e">
        <f>VLOOKUP(D4151,'SOAT LIQ'!$A$87:$C$3416,3,FALSE)</f>
        <v>#N/A</v>
      </c>
    </row>
    <row r="4152" spans="1:6" x14ac:dyDescent="0.25">
      <c r="A4152" t="s">
        <v>5577</v>
      </c>
      <c r="B4152" s="100" t="s">
        <v>8164</v>
      </c>
      <c r="C4152" s="99" t="s">
        <v>8163</v>
      </c>
      <c r="D4152" s="124">
        <v>25124</v>
      </c>
      <c r="E4152" s="157" t="e">
        <f>VLOOKUP(D4152,'SOAT LIQ'!$A$87:$C$3416,3,FALSE)</f>
        <v>#N/A</v>
      </c>
    </row>
    <row r="4153" spans="1:6" x14ac:dyDescent="0.25">
      <c r="A4153" t="s">
        <v>5579</v>
      </c>
      <c r="B4153" s="100" t="s">
        <v>8164</v>
      </c>
      <c r="C4153" s="99" t="s">
        <v>8163</v>
      </c>
      <c r="D4153" s="124">
        <v>25124</v>
      </c>
      <c r="E4153" s="157" t="e">
        <f>VLOOKUP(D4153,'SOAT LIQ'!$A$87:$C$3416,3,FALSE)</f>
        <v>#N/A</v>
      </c>
    </row>
    <row r="4154" spans="1:6" x14ac:dyDescent="0.25">
      <c r="A4154" t="s">
        <v>5796</v>
      </c>
      <c r="B4154" s="100" t="s">
        <v>8165</v>
      </c>
      <c r="C4154" s="99" t="s">
        <v>8163</v>
      </c>
      <c r="D4154" s="124">
        <v>25124</v>
      </c>
      <c r="E4154" s="157" t="e">
        <f>VLOOKUP(D4154,'SOAT LIQ'!$A$87:$C$3416,3,FALSE)</f>
        <v>#N/A</v>
      </c>
      <c r="F4154" t="s">
        <v>21632</v>
      </c>
    </row>
    <row r="4155" spans="1:6" x14ac:dyDescent="0.25">
      <c r="A4155" t="s">
        <v>5509</v>
      </c>
      <c r="B4155" s="100" t="s">
        <v>8165</v>
      </c>
      <c r="C4155" s="99" t="s">
        <v>8163</v>
      </c>
      <c r="D4155" s="124">
        <v>25124</v>
      </c>
      <c r="E4155" s="157" t="e">
        <f>VLOOKUP(D4155,'SOAT LIQ'!$A$87:$C$3416,3,FALSE)</f>
        <v>#N/A</v>
      </c>
      <c r="F4155" t="s">
        <v>5509</v>
      </c>
    </row>
    <row r="4156" spans="1:6" x14ac:dyDescent="0.25">
      <c r="A4156" t="s">
        <v>7772</v>
      </c>
      <c r="B4156" s="100" t="s">
        <v>8165</v>
      </c>
      <c r="C4156" s="99" t="s">
        <v>8163</v>
      </c>
      <c r="D4156" s="124">
        <v>25124</v>
      </c>
      <c r="E4156" s="157" t="e">
        <f>VLOOKUP(D4156,'SOAT LIQ'!$A$87:$C$3416,3,FALSE)</f>
        <v>#N/A</v>
      </c>
    </row>
    <row r="4157" spans="1:6" x14ac:dyDescent="0.25">
      <c r="A4157" t="s">
        <v>5578</v>
      </c>
      <c r="B4157" s="100" t="s">
        <v>8165</v>
      </c>
      <c r="C4157" s="99" t="s">
        <v>8163</v>
      </c>
      <c r="D4157" s="124">
        <v>25124</v>
      </c>
      <c r="E4157" s="157" t="e">
        <f>VLOOKUP(D4157,'SOAT LIQ'!$A$87:$C$3416,3,FALSE)</f>
        <v>#N/A</v>
      </c>
    </row>
    <row r="4158" spans="1:6" x14ac:dyDescent="0.25">
      <c r="A4158" t="s">
        <v>5577</v>
      </c>
      <c r="B4158" s="100" t="s">
        <v>8165</v>
      </c>
      <c r="C4158" s="99" t="s">
        <v>8163</v>
      </c>
      <c r="D4158" s="124">
        <v>25124</v>
      </c>
      <c r="E4158" s="157" t="e">
        <f>VLOOKUP(D4158,'SOAT LIQ'!$A$87:$C$3416,3,FALSE)</f>
        <v>#N/A</v>
      </c>
    </row>
    <row r="4159" spans="1:6" x14ac:dyDescent="0.25">
      <c r="A4159" t="s">
        <v>5579</v>
      </c>
      <c r="B4159" s="100" t="s">
        <v>8165</v>
      </c>
      <c r="C4159" s="99" t="s">
        <v>8163</v>
      </c>
      <c r="D4159" s="124">
        <v>25124</v>
      </c>
      <c r="E4159" s="157" t="e">
        <f>VLOOKUP(D4159,'SOAT LIQ'!$A$87:$C$3416,3,FALSE)</f>
        <v>#N/A</v>
      </c>
    </row>
    <row r="4160" spans="1:6" x14ac:dyDescent="0.25">
      <c r="A4160" t="s">
        <v>5509</v>
      </c>
      <c r="B4160" s="100" t="s">
        <v>8166</v>
      </c>
      <c r="C4160" s="99" t="s">
        <v>8167</v>
      </c>
      <c r="D4160" s="124">
        <v>5701</v>
      </c>
      <c r="E4160" s="157">
        <f>VLOOKUP(D4160,'SOAT LIQ'!$A$87:$C$3416,3,FALSE)</f>
        <v>12</v>
      </c>
      <c r="F4160" t="s">
        <v>21632</v>
      </c>
    </row>
    <row r="4161" spans="1:6" x14ac:dyDescent="0.25">
      <c r="A4161" t="s">
        <v>7772</v>
      </c>
      <c r="B4161" s="100" t="s">
        <v>8166</v>
      </c>
      <c r="C4161" s="99" t="s">
        <v>8167</v>
      </c>
      <c r="D4161" s="124">
        <v>5701</v>
      </c>
      <c r="E4161" s="157">
        <f>VLOOKUP(D4161,'SOAT LIQ'!$A$87:$C$3416,3,FALSE)</f>
        <v>12</v>
      </c>
      <c r="F4161" t="s">
        <v>21632</v>
      </c>
    </row>
    <row r="4162" spans="1:6" x14ac:dyDescent="0.25">
      <c r="A4162" t="s">
        <v>5508</v>
      </c>
      <c r="B4162" s="100" t="s">
        <v>8166</v>
      </c>
      <c r="C4162" s="99" t="s">
        <v>8167</v>
      </c>
      <c r="D4162" s="124">
        <v>5701</v>
      </c>
      <c r="E4162" s="157">
        <f>VLOOKUP(D4162,'SOAT LIQ'!$A$87:$C$3416,3,FALSE)</f>
        <v>12</v>
      </c>
      <c r="F4162" t="s">
        <v>21632</v>
      </c>
    </row>
    <row r="4163" spans="1:6" x14ac:dyDescent="0.25">
      <c r="A4163" t="s">
        <v>5509</v>
      </c>
      <c r="B4163" s="100" t="s">
        <v>8168</v>
      </c>
      <c r="C4163" s="99" t="s">
        <v>8169</v>
      </c>
      <c r="D4163" s="124">
        <v>5701</v>
      </c>
      <c r="E4163" s="157">
        <f>VLOOKUP(D4163,'SOAT LIQ'!$A$87:$C$3416,3,FALSE)</f>
        <v>12</v>
      </c>
      <c r="F4163" t="s">
        <v>21632</v>
      </c>
    </row>
    <row r="4164" spans="1:6" x14ac:dyDescent="0.25">
      <c r="A4164" t="s">
        <v>7772</v>
      </c>
      <c r="B4164" s="100" t="s">
        <v>8168</v>
      </c>
      <c r="C4164" s="99" t="s">
        <v>8169</v>
      </c>
      <c r="D4164" s="124">
        <v>5701</v>
      </c>
      <c r="E4164" s="157">
        <f>VLOOKUP(D4164,'SOAT LIQ'!$A$87:$C$3416,3,FALSE)</f>
        <v>12</v>
      </c>
      <c r="F4164" t="s">
        <v>21632</v>
      </c>
    </row>
    <row r="4165" spans="1:6" x14ac:dyDescent="0.25">
      <c r="A4165" t="s">
        <v>5508</v>
      </c>
      <c r="B4165" s="100" t="s">
        <v>8168</v>
      </c>
      <c r="C4165" s="99" t="s">
        <v>8169</v>
      </c>
      <c r="D4165" s="124">
        <v>5701</v>
      </c>
      <c r="E4165" s="157">
        <f>VLOOKUP(D4165,'SOAT LIQ'!$A$87:$C$3416,3,FALSE)</f>
        <v>12</v>
      </c>
      <c r="F4165" t="s">
        <v>21632</v>
      </c>
    </row>
    <row r="4166" spans="1:6" x14ac:dyDescent="0.25">
      <c r="A4166" t="s">
        <v>5508</v>
      </c>
      <c r="B4166" s="100" t="s">
        <v>8170</v>
      </c>
      <c r="C4166" s="100"/>
      <c r="D4166" s="124">
        <v>5705</v>
      </c>
      <c r="E4166" s="157">
        <f>VLOOKUP(D4166,'SOAT LIQ'!$A$87:$C$3416,3,FALSE)</f>
        <v>13</v>
      </c>
      <c r="F4166" t="s">
        <v>21632</v>
      </c>
    </row>
    <row r="4167" spans="1:6" x14ac:dyDescent="0.25">
      <c r="A4167" t="s">
        <v>5509</v>
      </c>
      <c r="B4167" s="100" t="s">
        <v>8170</v>
      </c>
      <c r="C4167" s="100"/>
      <c r="D4167" s="124">
        <v>5705</v>
      </c>
      <c r="E4167" s="157">
        <f>VLOOKUP(D4167,'SOAT LIQ'!$A$87:$C$3416,3,FALSE)</f>
        <v>13</v>
      </c>
      <c r="F4167" t="s">
        <v>21632</v>
      </c>
    </row>
    <row r="4168" spans="1:6" x14ac:dyDescent="0.25">
      <c r="A4168" t="s">
        <v>7772</v>
      </c>
      <c r="B4168" s="100" t="s">
        <v>8170</v>
      </c>
      <c r="C4168" s="100"/>
      <c r="D4168" s="124">
        <v>5705</v>
      </c>
      <c r="E4168" s="157">
        <f>VLOOKUP(D4168,'SOAT LIQ'!$A$87:$C$3416,3,FALSE)</f>
        <v>13</v>
      </c>
      <c r="F4168" t="s">
        <v>21632</v>
      </c>
    </row>
    <row r="4169" spans="1:6" x14ac:dyDescent="0.25">
      <c r="A4169" t="s">
        <v>8089</v>
      </c>
      <c r="B4169" s="100" t="s">
        <v>8171</v>
      </c>
      <c r="C4169" s="99" t="s">
        <v>8172</v>
      </c>
      <c r="D4169" s="124">
        <v>25140</v>
      </c>
      <c r="E4169" s="157" t="e">
        <f>VLOOKUP(D4169,'SOAT LIQ'!$A$87:$C$3416,3,FALSE)</f>
        <v>#N/A</v>
      </c>
    </row>
    <row r="4170" spans="1:6" x14ac:dyDescent="0.25">
      <c r="A4170" t="s">
        <v>5509</v>
      </c>
      <c r="B4170" s="100" t="s">
        <v>8171</v>
      </c>
      <c r="C4170" s="99" t="s">
        <v>8172</v>
      </c>
      <c r="D4170" s="124">
        <v>25140</v>
      </c>
      <c r="E4170" s="157" t="e">
        <f>VLOOKUP(D4170,'SOAT LIQ'!$A$87:$C$3416,3,FALSE)</f>
        <v>#N/A</v>
      </c>
      <c r="F4170" t="s">
        <v>5509</v>
      </c>
    </row>
    <row r="4171" spans="1:6" x14ac:dyDescent="0.25">
      <c r="A4171" t="s">
        <v>7772</v>
      </c>
      <c r="B4171" s="100" t="s">
        <v>8171</v>
      </c>
      <c r="C4171" s="99" t="s">
        <v>8172</v>
      </c>
      <c r="D4171" s="124">
        <v>25140</v>
      </c>
      <c r="E4171" s="157" t="e">
        <f>VLOOKUP(D4171,'SOAT LIQ'!$A$87:$C$3416,3,FALSE)</f>
        <v>#N/A</v>
      </c>
    </row>
    <row r="4172" spans="1:6" x14ac:dyDescent="0.25">
      <c r="A4172" t="s">
        <v>5508</v>
      </c>
      <c r="B4172" s="100" t="s">
        <v>8173</v>
      </c>
      <c r="C4172" s="99" t="s">
        <v>8174</v>
      </c>
      <c r="D4172" s="124">
        <v>25140</v>
      </c>
      <c r="E4172" s="157" t="e">
        <f>VLOOKUP(D4172,'SOAT LIQ'!$A$87:$C$3416,3,FALSE)</f>
        <v>#N/A</v>
      </c>
      <c r="F4172" t="s">
        <v>21632</v>
      </c>
    </row>
    <row r="4173" spans="1:6" x14ac:dyDescent="0.25">
      <c r="A4173" t="s">
        <v>5509</v>
      </c>
      <c r="B4173" s="100" t="s">
        <v>8173</v>
      </c>
      <c r="C4173" s="99" t="s">
        <v>8174</v>
      </c>
      <c r="D4173" s="124">
        <v>25140</v>
      </c>
      <c r="E4173" s="157" t="e">
        <f>VLOOKUP(D4173,'SOAT LIQ'!$A$87:$C$3416,3,FALSE)</f>
        <v>#N/A</v>
      </c>
      <c r="F4173" t="s">
        <v>5509</v>
      </c>
    </row>
    <row r="4174" spans="1:6" x14ac:dyDescent="0.25">
      <c r="A4174" t="s">
        <v>7772</v>
      </c>
      <c r="B4174" s="100" t="s">
        <v>8173</v>
      </c>
      <c r="C4174" s="99" t="s">
        <v>8174</v>
      </c>
      <c r="D4174" s="124">
        <v>25140</v>
      </c>
      <c r="E4174" s="157" t="e">
        <f>VLOOKUP(D4174,'SOAT LIQ'!$A$87:$C$3416,3,FALSE)</f>
        <v>#N/A</v>
      </c>
    </row>
    <row r="4175" spans="1:6" x14ac:dyDescent="0.25">
      <c r="A4175" t="s">
        <v>8089</v>
      </c>
      <c r="B4175" s="100" t="s">
        <v>8173</v>
      </c>
      <c r="C4175" s="99" t="s">
        <v>8174</v>
      </c>
      <c r="D4175" s="124">
        <v>25140</v>
      </c>
      <c r="E4175" s="157" t="e">
        <f>VLOOKUP(D4175,'SOAT LIQ'!$A$87:$C$3416,3,FALSE)</f>
        <v>#N/A</v>
      </c>
    </row>
    <row r="4176" spans="1:6" x14ac:dyDescent="0.25">
      <c r="A4176" t="s">
        <v>8089</v>
      </c>
      <c r="B4176" s="100" t="s">
        <v>8175</v>
      </c>
      <c r="C4176" s="99" t="s">
        <v>8174</v>
      </c>
      <c r="D4176" s="124">
        <v>25140</v>
      </c>
      <c r="E4176" s="157" t="e">
        <f>VLOOKUP(D4176,'SOAT LIQ'!$A$87:$C$3416,3,FALSE)</f>
        <v>#N/A</v>
      </c>
    </row>
    <row r="4177" spans="1:6" x14ac:dyDescent="0.25">
      <c r="A4177" t="s">
        <v>5508</v>
      </c>
      <c r="B4177" s="100" t="s">
        <v>8175</v>
      </c>
      <c r="C4177" s="99" t="s">
        <v>8174</v>
      </c>
      <c r="D4177" s="124">
        <v>25140</v>
      </c>
      <c r="E4177" s="157" t="e">
        <f>VLOOKUP(D4177,'SOAT LIQ'!$A$87:$C$3416,3,FALSE)</f>
        <v>#N/A</v>
      </c>
      <c r="F4177" t="s">
        <v>21632</v>
      </c>
    </row>
    <row r="4178" spans="1:6" x14ac:dyDescent="0.25">
      <c r="A4178" t="s">
        <v>7772</v>
      </c>
      <c r="B4178" s="100" t="s">
        <v>8175</v>
      </c>
      <c r="C4178" s="99" t="s">
        <v>8174</v>
      </c>
      <c r="D4178" s="124">
        <v>25140</v>
      </c>
      <c r="E4178" s="157" t="e">
        <f>VLOOKUP(D4178,'SOAT LIQ'!$A$87:$C$3416,3,FALSE)</f>
        <v>#N/A</v>
      </c>
    </row>
    <row r="4179" spans="1:6" x14ac:dyDescent="0.25">
      <c r="A4179" t="s">
        <v>8089</v>
      </c>
      <c r="B4179" s="100" t="s">
        <v>8176</v>
      </c>
      <c r="C4179" s="99" t="s">
        <v>8172</v>
      </c>
      <c r="D4179" s="124">
        <v>25140</v>
      </c>
      <c r="E4179" s="157" t="e">
        <f>VLOOKUP(D4179,'SOAT LIQ'!$A$87:$C$3416,3,FALSE)</f>
        <v>#N/A</v>
      </c>
    </row>
    <row r="4180" spans="1:6" x14ac:dyDescent="0.25">
      <c r="A4180" t="s">
        <v>5509</v>
      </c>
      <c r="B4180" s="100" t="s">
        <v>8176</v>
      </c>
      <c r="C4180" s="99" t="s">
        <v>8172</v>
      </c>
      <c r="D4180" s="124">
        <v>25140</v>
      </c>
      <c r="E4180" s="157" t="e">
        <f>VLOOKUP(D4180,'SOAT LIQ'!$A$87:$C$3416,3,FALSE)</f>
        <v>#N/A</v>
      </c>
      <c r="F4180" t="s">
        <v>5509</v>
      </c>
    </row>
    <row r="4181" spans="1:6" x14ac:dyDescent="0.25">
      <c r="A4181" t="s">
        <v>7772</v>
      </c>
      <c r="B4181" s="100" t="s">
        <v>8176</v>
      </c>
      <c r="C4181" s="99" t="s">
        <v>8172</v>
      </c>
      <c r="D4181" s="124">
        <v>25140</v>
      </c>
      <c r="E4181" s="157" t="e">
        <f>VLOOKUP(D4181,'SOAT LIQ'!$A$87:$C$3416,3,FALSE)</f>
        <v>#N/A</v>
      </c>
    </row>
    <row r="4182" spans="1:6" x14ac:dyDescent="0.25">
      <c r="A4182" t="s">
        <v>8089</v>
      </c>
      <c r="B4182" s="100" t="s">
        <v>8177</v>
      </c>
      <c r="C4182" s="99" t="s">
        <v>8172</v>
      </c>
      <c r="D4182" s="124">
        <v>25140</v>
      </c>
      <c r="E4182" s="157" t="e">
        <f>VLOOKUP(D4182,'SOAT LIQ'!$A$87:$C$3416,3,FALSE)</f>
        <v>#N/A</v>
      </c>
    </row>
    <row r="4183" spans="1:6" x14ac:dyDescent="0.25">
      <c r="A4183" t="s">
        <v>5509</v>
      </c>
      <c r="B4183" s="100" t="s">
        <v>8177</v>
      </c>
      <c r="C4183" s="99" t="s">
        <v>8172</v>
      </c>
      <c r="D4183" s="124">
        <v>25140</v>
      </c>
      <c r="E4183" s="157" t="e">
        <f>VLOOKUP(D4183,'SOAT LIQ'!$A$87:$C$3416,3,FALSE)</f>
        <v>#N/A</v>
      </c>
      <c r="F4183" t="s">
        <v>5509</v>
      </c>
    </row>
    <row r="4184" spans="1:6" x14ac:dyDescent="0.25">
      <c r="A4184" t="s">
        <v>7772</v>
      </c>
      <c r="B4184" s="100" t="s">
        <v>8177</v>
      </c>
      <c r="C4184" s="99" t="s">
        <v>8172</v>
      </c>
      <c r="D4184" s="124">
        <v>25140</v>
      </c>
      <c r="E4184" s="157" t="e">
        <f>VLOOKUP(D4184,'SOAT LIQ'!$A$87:$C$3416,3,FALSE)</f>
        <v>#N/A</v>
      </c>
    </row>
    <row r="4185" spans="1:6" x14ac:dyDescent="0.25">
      <c r="A4185" t="s">
        <v>7772</v>
      </c>
      <c r="B4185" s="100" t="s">
        <v>8178</v>
      </c>
      <c r="C4185" s="99" t="s">
        <v>8174</v>
      </c>
      <c r="D4185" s="124">
        <v>25140</v>
      </c>
      <c r="E4185" s="157" t="e">
        <f>VLOOKUP(D4185,'SOAT LIQ'!$A$87:$C$3416,3,FALSE)</f>
        <v>#N/A</v>
      </c>
    </row>
    <row r="4186" spans="1:6" x14ac:dyDescent="0.25">
      <c r="A4186" t="s">
        <v>5509</v>
      </c>
      <c r="B4186" s="100" t="s">
        <v>8178</v>
      </c>
      <c r="C4186" s="99" t="s">
        <v>8174</v>
      </c>
      <c r="D4186" s="124">
        <v>25140</v>
      </c>
      <c r="E4186" s="157" t="e">
        <f>VLOOKUP(D4186,'SOAT LIQ'!$A$87:$C$3416,3,FALSE)</f>
        <v>#N/A</v>
      </c>
      <c r="F4186" t="s">
        <v>5509</v>
      </c>
    </row>
    <row r="4187" spans="1:6" x14ac:dyDescent="0.25">
      <c r="A4187" t="s">
        <v>8089</v>
      </c>
      <c r="B4187" s="100" t="s">
        <v>8179</v>
      </c>
      <c r="C4187" s="99" t="s">
        <v>8172</v>
      </c>
      <c r="D4187" s="124">
        <v>25140</v>
      </c>
      <c r="E4187" s="157" t="e">
        <f>VLOOKUP(D4187,'SOAT LIQ'!$A$87:$C$3416,3,FALSE)</f>
        <v>#N/A</v>
      </c>
    </row>
    <row r="4188" spans="1:6" x14ac:dyDescent="0.25">
      <c r="A4188" t="s">
        <v>5509</v>
      </c>
      <c r="B4188" s="100" t="s">
        <v>8179</v>
      </c>
      <c r="C4188" s="99" t="s">
        <v>8172</v>
      </c>
      <c r="D4188" s="124">
        <v>25140</v>
      </c>
      <c r="E4188" s="157" t="e">
        <f>VLOOKUP(D4188,'SOAT LIQ'!$A$87:$C$3416,3,FALSE)</f>
        <v>#N/A</v>
      </c>
      <c r="F4188" t="s">
        <v>5509</v>
      </c>
    </row>
    <row r="4189" spans="1:6" x14ac:dyDescent="0.25">
      <c r="A4189" t="s">
        <v>7772</v>
      </c>
      <c r="B4189" s="100" t="s">
        <v>8179</v>
      </c>
      <c r="C4189" s="99" t="s">
        <v>8172</v>
      </c>
      <c r="D4189" s="124">
        <v>25140</v>
      </c>
      <c r="E4189" s="157" t="e">
        <f>VLOOKUP(D4189,'SOAT LIQ'!$A$87:$C$3416,3,FALSE)</f>
        <v>#N/A</v>
      </c>
    </row>
    <row r="4190" spans="1:6" x14ac:dyDescent="0.25">
      <c r="A4190" t="s">
        <v>8089</v>
      </c>
      <c r="B4190" s="100" t="s">
        <v>8180</v>
      </c>
      <c r="C4190" s="99" t="s">
        <v>8172</v>
      </c>
      <c r="D4190" s="124">
        <v>25140</v>
      </c>
      <c r="E4190" s="157" t="e">
        <f>VLOOKUP(D4190,'SOAT LIQ'!$A$87:$C$3416,3,FALSE)</f>
        <v>#N/A</v>
      </c>
    </row>
    <row r="4191" spans="1:6" x14ac:dyDescent="0.25">
      <c r="A4191" t="s">
        <v>5509</v>
      </c>
      <c r="B4191" s="100" t="s">
        <v>8180</v>
      </c>
      <c r="C4191" s="99" t="s">
        <v>8172</v>
      </c>
      <c r="D4191" s="124">
        <v>25140</v>
      </c>
      <c r="E4191" s="157" t="e">
        <f>VLOOKUP(D4191,'SOAT LIQ'!$A$87:$C$3416,3,FALSE)</f>
        <v>#N/A</v>
      </c>
      <c r="F4191" t="s">
        <v>5509</v>
      </c>
    </row>
    <row r="4192" spans="1:6" x14ac:dyDescent="0.25">
      <c r="A4192" t="s">
        <v>7772</v>
      </c>
      <c r="B4192" s="100" t="s">
        <v>8180</v>
      </c>
      <c r="C4192" s="99" t="s">
        <v>8172</v>
      </c>
      <c r="D4192" s="124">
        <v>25140</v>
      </c>
      <c r="E4192" s="157" t="e">
        <f>VLOOKUP(D4192,'SOAT LIQ'!$A$87:$C$3416,3,FALSE)</f>
        <v>#N/A</v>
      </c>
    </row>
    <row r="4193" spans="1:6" x14ac:dyDescent="0.25">
      <c r="A4193" t="s">
        <v>7772</v>
      </c>
      <c r="B4193" s="100" t="s">
        <v>8181</v>
      </c>
      <c r="C4193" s="99" t="s">
        <v>8182</v>
      </c>
      <c r="D4193" s="124">
        <v>5705</v>
      </c>
      <c r="E4193" s="157">
        <f>VLOOKUP(D4193,'SOAT LIQ'!$A$87:$C$3416,3,FALSE)</f>
        <v>13</v>
      </c>
      <c r="F4193" t="s">
        <v>21632</v>
      </c>
    </row>
    <row r="4194" spans="1:6" x14ac:dyDescent="0.25">
      <c r="A4194" t="s">
        <v>5509</v>
      </c>
      <c r="B4194" s="100" t="s">
        <v>8181</v>
      </c>
      <c r="C4194" s="99" t="s">
        <v>8182</v>
      </c>
      <c r="D4194" s="124">
        <v>5705</v>
      </c>
      <c r="E4194" s="157">
        <f>VLOOKUP(D4194,'SOAT LIQ'!$A$87:$C$3416,3,FALSE)</f>
        <v>13</v>
      </c>
      <c r="F4194" t="s">
        <v>21632</v>
      </c>
    </row>
    <row r="4195" spans="1:6" x14ac:dyDescent="0.25">
      <c r="A4195" t="s">
        <v>5509</v>
      </c>
      <c r="B4195" s="100" t="s">
        <v>8183</v>
      </c>
      <c r="C4195" s="99" t="s">
        <v>8184</v>
      </c>
      <c r="D4195" s="124">
        <v>5705</v>
      </c>
      <c r="E4195" s="157">
        <f>VLOOKUP(D4195,'SOAT LIQ'!$A$87:$C$3416,3,FALSE)</f>
        <v>13</v>
      </c>
      <c r="F4195" t="s">
        <v>21632</v>
      </c>
    </row>
    <row r="4196" spans="1:6" x14ac:dyDescent="0.25">
      <c r="A4196" t="s">
        <v>7772</v>
      </c>
      <c r="B4196" s="100" t="s">
        <v>8183</v>
      </c>
      <c r="C4196" s="99" t="s">
        <v>8184</v>
      </c>
      <c r="D4196" s="124">
        <v>5705</v>
      </c>
      <c r="E4196" s="157">
        <f>VLOOKUP(D4196,'SOAT LIQ'!$A$87:$C$3416,3,FALSE)</f>
        <v>13</v>
      </c>
      <c r="F4196" t="s">
        <v>21632</v>
      </c>
    </row>
    <row r="4197" spans="1:6" x14ac:dyDescent="0.25">
      <c r="A4197" t="s">
        <v>5508</v>
      </c>
      <c r="B4197" s="100" t="s">
        <v>8185</v>
      </c>
      <c r="C4197" s="99" t="s">
        <v>8182</v>
      </c>
      <c r="D4197" s="124">
        <v>5705</v>
      </c>
      <c r="E4197" s="157">
        <f>VLOOKUP(D4197,'SOAT LIQ'!$A$87:$C$3416,3,FALSE)</f>
        <v>13</v>
      </c>
      <c r="F4197" t="s">
        <v>21632</v>
      </c>
    </row>
    <row r="4198" spans="1:6" x14ac:dyDescent="0.25">
      <c r="A4198" t="s">
        <v>5509</v>
      </c>
      <c r="B4198" s="100" t="s">
        <v>8185</v>
      </c>
      <c r="C4198" s="99" t="s">
        <v>8182</v>
      </c>
      <c r="D4198" s="124">
        <v>5705</v>
      </c>
      <c r="E4198" s="157">
        <f>VLOOKUP(D4198,'SOAT LIQ'!$A$87:$C$3416,3,FALSE)</f>
        <v>13</v>
      </c>
      <c r="F4198" t="s">
        <v>21632</v>
      </c>
    </row>
    <row r="4199" spans="1:6" x14ac:dyDescent="0.25">
      <c r="A4199" t="s">
        <v>7772</v>
      </c>
      <c r="B4199" s="100" t="s">
        <v>8185</v>
      </c>
      <c r="C4199" s="99" t="s">
        <v>8182</v>
      </c>
      <c r="D4199" s="124">
        <v>5705</v>
      </c>
      <c r="E4199" s="157">
        <f>VLOOKUP(D4199,'SOAT LIQ'!$A$87:$C$3416,3,FALSE)</f>
        <v>13</v>
      </c>
      <c r="F4199" t="s">
        <v>21632</v>
      </c>
    </row>
    <row r="4200" spans="1:6" x14ac:dyDescent="0.25">
      <c r="A4200" t="s">
        <v>5508</v>
      </c>
      <c r="B4200" s="100" t="s">
        <v>8186</v>
      </c>
      <c r="C4200" s="99" t="s">
        <v>8184</v>
      </c>
      <c r="D4200" s="124">
        <v>5705</v>
      </c>
      <c r="E4200" s="157">
        <f>VLOOKUP(D4200,'SOAT LIQ'!$A$87:$C$3416,3,FALSE)</f>
        <v>13</v>
      </c>
      <c r="F4200" t="s">
        <v>21632</v>
      </c>
    </row>
    <row r="4201" spans="1:6" x14ac:dyDescent="0.25">
      <c r="A4201" t="s">
        <v>5509</v>
      </c>
      <c r="B4201" s="100" t="s">
        <v>8186</v>
      </c>
      <c r="C4201" s="99" t="s">
        <v>8184</v>
      </c>
      <c r="D4201" s="124">
        <v>5705</v>
      </c>
      <c r="E4201" s="157">
        <f>VLOOKUP(D4201,'SOAT LIQ'!$A$87:$C$3416,3,FALSE)</f>
        <v>13</v>
      </c>
      <c r="F4201" t="s">
        <v>21632</v>
      </c>
    </row>
    <row r="4202" spans="1:6" x14ac:dyDescent="0.25">
      <c r="A4202" t="s">
        <v>7772</v>
      </c>
      <c r="B4202" s="100" t="s">
        <v>8186</v>
      </c>
      <c r="C4202" s="99" t="s">
        <v>8184</v>
      </c>
      <c r="D4202" s="124">
        <v>5705</v>
      </c>
      <c r="E4202" s="157">
        <f>VLOOKUP(D4202,'SOAT LIQ'!$A$87:$C$3416,3,FALSE)</f>
        <v>13</v>
      </c>
      <c r="F4202" t="s">
        <v>21632</v>
      </c>
    </row>
    <row r="4203" spans="1:6" x14ac:dyDescent="0.25">
      <c r="A4203" t="s">
        <v>5508</v>
      </c>
      <c r="B4203" s="100" t="s">
        <v>8187</v>
      </c>
      <c r="C4203" s="100"/>
      <c r="D4203" s="124">
        <v>5705</v>
      </c>
      <c r="E4203" s="157">
        <f>VLOOKUP(D4203,'SOAT LIQ'!$A$87:$C$3416,3,FALSE)</f>
        <v>13</v>
      </c>
      <c r="F4203" t="s">
        <v>21632</v>
      </c>
    </row>
    <row r="4204" spans="1:6" x14ac:dyDescent="0.25">
      <c r="A4204" t="s">
        <v>5509</v>
      </c>
      <c r="B4204" s="100" t="s">
        <v>8187</v>
      </c>
      <c r="C4204" s="100"/>
      <c r="D4204" s="124">
        <v>5705</v>
      </c>
      <c r="E4204" s="157">
        <f>VLOOKUP(D4204,'SOAT LIQ'!$A$87:$C$3416,3,FALSE)</f>
        <v>13</v>
      </c>
      <c r="F4204" t="s">
        <v>21632</v>
      </c>
    </row>
    <row r="4205" spans="1:6" x14ac:dyDescent="0.25">
      <c r="A4205" t="s">
        <v>7772</v>
      </c>
      <c r="B4205" s="100" t="s">
        <v>8187</v>
      </c>
      <c r="C4205" s="100"/>
      <c r="D4205" s="124">
        <v>5705</v>
      </c>
      <c r="E4205" s="157">
        <f>VLOOKUP(D4205,'SOAT LIQ'!$A$87:$C$3416,3,FALSE)</f>
        <v>13</v>
      </c>
      <c r="F4205" t="s">
        <v>21632</v>
      </c>
    </row>
    <row r="4206" spans="1:6" x14ac:dyDescent="0.25">
      <c r="A4206" t="s">
        <v>5508</v>
      </c>
      <c r="B4206" s="100" t="s">
        <v>8188</v>
      </c>
      <c r="C4206" s="99" t="s">
        <v>8182</v>
      </c>
      <c r="D4206" s="124">
        <v>5705</v>
      </c>
      <c r="E4206" s="157">
        <f>VLOOKUP(D4206,'SOAT LIQ'!$A$87:$C$3416,3,FALSE)</f>
        <v>13</v>
      </c>
      <c r="F4206" t="s">
        <v>21632</v>
      </c>
    </row>
    <row r="4207" spans="1:6" x14ac:dyDescent="0.25">
      <c r="A4207" t="s">
        <v>5509</v>
      </c>
      <c r="B4207" s="100" t="s">
        <v>8188</v>
      </c>
      <c r="C4207" s="99" t="s">
        <v>8182</v>
      </c>
      <c r="D4207" s="124">
        <v>5705</v>
      </c>
      <c r="E4207" s="157">
        <f>VLOOKUP(D4207,'SOAT LIQ'!$A$87:$C$3416,3,FALSE)</f>
        <v>13</v>
      </c>
      <c r="F4207" t="s">
        <v>21632</v>
      </c>
    </row>
    <row r="4208" spans="1:6" x14ac:dyDescent="0.25">
      <c r="A4208" t="s">
        <v>7772</v>
      </c>
      <c r="B4208" s="100" t="s">
        <v>8188</v>
      </c>
      <c r="C4208" s="99" t="s">
        <v>8182</v>
      </c>
      <c r="D4208" s="124">
        <v>5705</v>
      </c>
      <c r="E4208" s="157">
        <f>VLOOKUP(D4208,'SOAT LIQ'!$A$87:$C$3416,3,FALSE)</f>
        <v>13</v>
      </c>
      <c r="F4208" t="s">
        <v>21632</v>
      </c>
    </row>
    <row r="4209" spans="1:6" x14ac:dyDescent="0.25">
      <c r="A4209" t="s">
        <v>5508</v>
      </c>
      <c r="B4209" s="100" t="s">
        <v>8189</v>
      </c>
      <c r="C4209" s="99" t="s">
        <v>8184</v>
      </c>
      <c r="D4209" s="124">
        <v>5705</v>
      </c>
      <c r="E4209" s="157">
        <f>VLOOKUP(D4209,'SOAT LIQ'!$A$87:$C$3416,3,FALSE)</f>
        <v>13</v>
      </c>
      <c r="F4209" t="s">
        <v>21632</v>
      </c>
    </row>
    <row r="4210" spans="1:6" x14ac:dyDescent="0.25">
      <c r="A4210" t="s">
        <v>5509</v>
      </c>
      <c r="B4210" s="100" t="s">
        <v>8189</v>
      </c>
      <c r="C4210" s="99" t="s">
        <v>8184</v>
      </c>
      <c r="D4210" s="124">
        <v>5705</v>
      </c>
      <c r="E4210" s="157">
        <f>VLOOKUP(D4210,'SOAT LIQ'!$A$87:$C$3416,3,FALSE)</f>
        <v>13</v>
      </c>
      <c r="F4210" t="s">
        <v>21632</v>
      </c>
    </row>
    <row r="4211" spans="1:6" x14ac:dyDescent="0.25">
      <c r="A4211" t="s">
        <v>7772</v>
      </c>
      <c r="B4211" s="100" t="s">
        <v>8189</v>
      </c>
      <c r="C4211" s="99" t="s">
        <v>8184</v>
      </c>
      <c r="D4211" s="124">
        <v>5705</v>
      </c>
      <c r="E4211" s="157">
        <f>VLOOKUP(D4211,'SOAT LIQ'!$A$87:$C$3416,3,FALSE)</f>
        <v>13</v>
      </c>
      <c r="F4211" t="s">
        <v>21632</v>
      </c>
    </row>
    <row r="4212" spans="1:6" x14ac:dyDescent="0.25">
      <c r="A4212" t="s">
        <v>5508</v>
      </c>
      <c r="B4212" s="100" t="s">
        <v>8190</v>
      </c>
      <c r="C4212" s="99" t="s">
        <v>8191</v>
      </c>
      <c r="D4212" s="124">
        <v>5701</v>
      </c>
      <c r="E4212" s="157">
        <f>VLOOKUP(D4212,'SOAT LIQ'!$A$87:$C$3416,3,FALSE)</f>
        <v>12</v>
      </c>
      <c r="F4212" t="s">
        <v>21632</v>
      </c>
    </row>
    <row r="4213" spans="1:6" x14ac:dyDescent="0.25">
      <c r="A4213" t="s">
        <v>5508</v>
      </c>
      <c r="B4213" s="100" t="s">
        <v>8192</v>
      </c>
      <c r="C4213" s="99" t="s">
        <v>8191</v>
      </c>
      <c r="D4213" s="124">
        <v>5701</v>
      </c>
      <c r="E4213" s="157">
        <f>VLOOKUP(D4213,'SOAT LIQ'!$A$87:$C$3416,3,FALSE)</f>
        <v>12</v>
      </c>
      <c r="F4213" t="s">
        <v>21632</v>
      </c>
    </row>
    <row r="4214" spans="1:6" x14ac:dyDescent="0.25">
      <c r="A4214" t="s">
        <v>5509</v>
      </c>
      <c r="B4214" s="100" t="s">
        <v>8193</v>
      </c>
      <c r="C4214" s="99" t="s">
        <v>8194</v>
      </c>
      <c r="D4214" s="124">
        <v>5701</v>
      </c>
      <c r="E4214" s="157">
        <f>VLOOKUP(D4214,'SOAT LIQ'!$A$87:$C$3416,3,FALSE)</f>
        <v>12</v>
      </c>
      <c r="F4214" t="s">
        <v>21632</v>
      </c>
    </row>
    <row r="4215" spans="1:6" x14ac:dyDescent="0.25">
      <c r="A4215" t="s">
        <v>7772</v>
      </c>
      <c r="B4215" s="100" t="s">
        <v>8193</v>
      </c>
      <c r="C4215" s="99" t="s">
        <v>8194</v>
      </c>
      <c r="D4215" s="124">
        <v>5701</v>
      </c>
      <c r="E4215" s="157">
        <f>VLOOKUP(D4215,'SOAT LIQ'!$A$87:$C$3416,3,FALSE)</f>
        <v>12</v>
      </c>
      <c r="F4215" t="s">
        <v>21632</v>
      </c>
    </row>
    <row r="4216" spans="1:6" x14ac:dyDescent="0.25">
      <c r="A4216" t="s">
        <v>5508</v>
      </c>
      <c r="B4216" s="100" t="s">
        <v>8195</v>
      </c>
      <c r="C4216" s="99" t="s">
        <v>8194</v>
      </c>
      <c r="D4216" s="124">
        <v>5701</v>
      </c>
      <c r="E4216" s="157">
        <f>VLOOKUP(D4216,'SOAT LIQ'!$A$87:$C$3416,3,FALSE)</f>
        <v>12</v>
      </c>
      <c r="F4216" t="s">
        <v>21632</v>
      </c>
    </row>
    <row r="4217" spans="1:6" x14ac:dyDescent="0.25">
      <c r="A4217" t="s">
        <v>5508</v>
      </c>
      <c r="B4217" s="100" t="s">
        <v>8196</v>
      </c>
      <c r="C4217" s="99" t="s">
        <v>8194</v>
      </c>
      <c r="D4217" s="124">
        <v>5701</v>
      </c>
      <c r="E4217" s="157">
        <f>VLOOKUP(D4217,'SOAT LIQ'!$A$87:$C$3416,3,FALSE)</f>
        <v>12</v>
      </c>
      <c r="F4217" t="s">
        <v>21632</v>
      </c>
    </row>
    <row r="4218" spans="1:6" x14ac:dyDescent="0.25">
      <c r="A4218" t="s">
        <v>5509</v>
      </c>
      <c r="B4218" s="100" t="s">
        <v>8196</v>
      </c>
      <c r="C4218" s="99" t="s">
        <v>8194</v>
      </c>
      <c r="D4218" s="124">
        <v>5701</v>
      </c>
      <c r="E4218" s="157">
        <f>VLOOKUP(D4218,'SOAT LIQ'!$A$87:$C$3416,3,FALSE)</f>
        <v>12</v>
      </c>
      <c r="F4218" t="s">
        <v>21632</v>
      </c>
    </row>
    <row r="4219" spans="1:6" x14ac:dyDescent="0.25">
      <c r="A4219" t="s">
        <v>7772</v>
      </c>
      <c r="B4219" s="100" t="s">
        <v>8196</v>
      </c>
      <c r="C4219" s="99" t="s">
        <v>8194</v>
      </c>
      <c r="D4219" s="124">
        <v>5701</v>
      </c>
      <c r="E4219" s="157">
        <f>VLOOKUP(D4219,'SOAT LIQ'!$A$87:$C$3416,3,FALSE)</f>
        <v>12</v>
      </c>
      <c r="F4219" t="s">
        <v>21632</v>
      </c>
    </row>
    <row r="4220" spans="1:6" x14ac:dyDescent="0.25">
      <c r="A4220" t="s">
        <v>5508</v>
      </c>
      <c r="B4220" s="100" t="s">
        <v>8197</v>
      </c>
      <c r="C4220" s="99" t="s">
        <v>8194</v>
      </c>
      <c r="D4220" s="124">
        <v>5701</v>
      </c>
      <c r="E4220" s="157">
        <f>VLOOKUP(D4220,'SOAT LIQ'!$A$87:$C$3416,3,FALSE)</f>
        <v>12</v>
      </c>
      <c r="F4220" t="s">
        <v>21632</v>
      </c>
    </row>
    <row r="4221" spans="1:6" x14ac:dyDescent="0.25">
      <c r="A4221" t="s">
        <v>5509</v>
      </c>
      <c r="B4221" s="100" t="s">
        <v>8197</v>
      </c>
      <c r="C4221" s="99" t="s">
        <v>8194</v>
      </c>
      <c r="D4221" s="124">
        <v>5701</v>
      </c>
      <c r="E4221" s="157">
        <f>VLOOKUP(D4221,'SOAT LIQ'!$A$87:$C$3416,3,FALSE)</f>
        <v>12</v>
      </c>
      <c r="F4221" t="s">
        <v>21632</v>
      </c>
    </row>
    <row r="4222" spans="1:6" x14ac:dyDescent="0.25">
      <c r="A4222" t="s">
        <v>7772</v>
      </c>
      <c r="B4222" s="100" t="s">
        <v>8197</v>
      </c>
      <c r="C4222" s="99" t="s">
        <v>8194</v>
      </c>
      <c r="D4222" s="124">
        <v>5701</v>
      </c>
      <c r="E4222" s="157">
        <f>VLOOKUP(D4222,'SOAT LIQ'!$A$87:$C$3416,3,FALSE)</f>
        <v>12</v>
      </c>
      <c r="F4222" t="s">
        <v>21632</v>
      </c>
    </row>
    <row r="4223" spans="1:6" x14ac:dyDescent="0.25">
      <c r="A4223" t="s">
        <v>5508</v>
      </c>
      <c r="B4223" s="100" t="s">
        <v>8198</v>
      </c>
      <c r="C4223" s="99" t="s">
        <v>8194</v>
      </c>
      <c r="D4223" s="124">
        <v>5701</v>
      </c>
      <c r="E4223" s="157">
        <f>VLOOKUP(D4223,'SOAT LIQ'!$A$87:$C$3416,3,FALSE)</f>
        <v>12</v>
      </c>
      <c r="F4223" t="s">
        <v>21632</v>
      </c>
    </row>
    <row r="4224" spans="1:6" x14ac:dyDescent="0.25">
      <c r="A4224" t="s">
        <v>5509</v>
      </c>
      <c r="B4224" s="100" t="s">
        <v>8198</v>
      </c>
      <c r="C4224" s="99" t="s">
        <v>8194</v>
      </c>
      <c r="D4224" s="124">
        <v>5701</v>
      </c>
      <c r="E4224" s="157">
        <f>VLOOKUP(D4224,'SOAT LIQ'!$A$87:$C$3416,3,FALSE)</f>
        <v>12</v>
      </c>
      <c r="F4224" t="s">
        <v>21632</v>
      </c>
    </row>
    <row r="4225" spans="1:6" x14ac:dyDescent="0.25">
      <c r="A4225" t="s">
        <v>7772</v>
      </c>
      <c r="B4225" s="100" t="s">
        <v>8198</v>
      </c>
      <c r="C4225" s="99" t="s">
        <v>8194</v>
      </c>
      <c r="D4225" s="124">
        <v>5701</v>
      </c>
      <c r="E4225" s="157">
        <f>VLOOKUP(D4225,'SOAT LIQ'!$A$87:$C$3416,3,FALSE)</f>
        <v>12</v>
      </c>
      <c r="F4225" t="s">
        <v>21632</v>
      </c>
    </row>
    <row r="4226" spans="1:6" x14ac:dyDescent="0.25">
      <c r="A4226" t="s">
        <v>5508</v>
      </c>
      <c r="B4226" s="100" t="s">
        <v>8199</v>
      </c>
      <c r="C4226" s="99" t="s">
        <v>8113</v>
      </c>
      <c r="D4226" s="124">
        <v>5706</v>
      </c>
      <c r="E4226" s="157">
        <f>VLOOKUP(D4226,'SOAT LIQ'!$A$87:$C$3416,3,FALSE)</f>
        <v>23</v>
      </c>
      <c r="F4226" t="s">
        <v>21632</v>
      </c>
    </row>
    <row r="4227" spans="1:6" x14ac:dyDescent="0.25">
      <c r="A4227" t="s">
        <v>5508</v>
      </c>
      <c r="B4227" s="100" t="s">
        <v>8200</v>
      </c>
      <c r="C4227" s="99" t="s">
        <v>8113</v>
      </c>
      <c r="D4227" s="124">
        <v>5706</v>
      </c>
      <c r="E4227" s="157">
        <f>VLOOKUP(D4227,'SOAT LIQ'!$A$87:$C$3416,3,FALSE)</f>
        <v>23</v>
      </c>
      <c r="F4227" t="s">
        <v>21632</v>
      </c>
    </row>
    <row r="4228" spans="1:6" x14ac:dyDescent="0.25">
      <c r="A4228" t="s">
        <v>5509</v>
      </c>
      <c r="B4228" s="100" t="s">
        <v>8200</v>
      </c>
      <c r="C4228" s="99" t="s">
        <v>8113</v>
      </c>
      <c r="D4228" s="124">
        <v>5706</v>
      </c>
      <c r="E4228" s="157">
        <f>VLOOKUP(D4228,'SOAT LIQ'!$A$87:$C$3416,3,FALSE)</f>
        <v>23</v>
      </c>
      <c r="F4228" t="s">
        <v>21632</v>
      </c>
    </row>
    <row r="4229" spans="1:6" x14ac:dyDescent="0.25">
      <c r="A4229" t="s">
        <v>5508</v>
      </c>
      <c r="B4229" s="100" t="s">
        <v>8201</v>
      </c>
      <c r="C4229" s="99" t="s">
        <v>8113</v>
      </c>
      <c r="D4229" s="124">
        <v>5706</v>
      </c>
      <c r="E4229" s="157">
        <f>VLOOKUP(D4229,'SOAT LIQ'!$A$87:$C$3416,3,FALSE)</f>
        <v>23</v>
      </c>
      <c r="F4229" t="s">
        <v>21632</v>
      </c>
    </row>
    <row r="4230" spans="1:6" x14ac:dyDescent="0.25">
      <c r="A4230" t="s">
        <v>5509</v>
      </c>
      <c r="B4230" s="100" t="s">
        <v>8201</v>
      </c>
      <c r="C4230" s="99" t="s">
        <v>8113</v>
      </c>
      <c r="D4230" s="124">
        <v>5706</v>
      </c>
      <c r="E4230" s="157">
        <f>VLOOKUP(D4230,'SOAT LIQ'!$A$87:$C$3416,3,FALSE)</f>
        <v>23</v>
      </c>
      <c r="F4230" t="s">
        <v>21632</v>
      </c>
    </row>
    <row r="4231" spans="1:6" x14ac:dyDescent="0.25">
      <c r="A4231" t="s">
        <v>5508</v>
      </c>
      <c r="B4231" s="100" t="s">
        <v>8202</v>
      </c>
      <c r="C4231" s="99" t="s">
        <v>8085</v>
      </c>
      <c r="D4231" s="124">
        <v>5603</v>
      </c>
      <c r="E4231" s="157">
        <f>VLOOKUP(D4231,'SOAT LIQ'!$A$87:$C$3416,3,FALSE)</f>
        <v>13</v>
      </c>
      <c r="F4231" t="s">
        <v>21632</v>
      </c>
    </row>
    <row r="4232" spans="1:6" x14ac:dyDescent="0.25">
      <c r="A4232" t="s">
        <v>5508</v>
      </c>
      <c r="B4232" s="100" t="s">
        <v>8203</v>
      </c>
      <c r="C4232" s="99" t="s">
        <v>7984</v>
      </c>
      <c r="D4232" s="124">
        <v>25130</v>
      </c>
      <c r="E4232" s="157" t="e">
        <f>VLOOKUP(D4232,'SOAT LIQ'!$A$87:$C$3416,3,FALSE)</f>
        <v>#N/A</v>
      </c>
      <c r="F4232" t="s">
        <v>21632</v>
      </c>
    </row>
    <row r="4233" spans="1:6" x14ac:dyDescent="0.25">
      <c r="A4233" t="s">
        <v>5508</v>
      </c>
      <c r="B4233" s="100" t="s">
        <v>8204</v>
      </c>
      <c r="C4233" s="99" t="s">
        <v>8113</v>
      </c>
      <c r="D4233" s="124">
        <v>5706</v>
      </c>
      <c r="E4233" s="157">
        <f>VLOOKUP(D4233,'SOAT LIQ'!$A$87:$C$3416,3,FALSE)</f>
        <v>23</v>
      </c>
      <c r="F4233" t="s">
        <v>21632</v>
      </c>
    </row>
    <row r="4234" spans="1:6" x14ac:dyDescent="0.25">
      <c r="A4234" t="s">
        <v>5509</v>
      </c>
      <c r="B4234" s="100" t="s">
        <v>8204</v>
      </c>
      <c r="C4234" s="99" t="s">
        <v>8113</v>
      </c>
      <c r="D4234" s="124">
        <v>5706</v>
      </c>
      <c r="E4234" s="157">
        <f>VLOOKUP(D4234,'SOAT LIQ'!$A$87:$C$3416,3,FALSE)</f>
        <v>23</v>
      </c>
      <c r="F4234" t="s">
        <v>21632</v>
      </c>
    </row>
    <row r="4235" spans="1:6" x14ac:dyDescent="0.25">
      <c r="A4235" t="s">
        <v>5142</v>
      </c>
      <c r="B4235" s="100" t="s">
        <v>8205</v>
      </c>
      <c r="C4235" s="99" t="s">
        <v>8206</v>
      </c>
      <c r="D4235" s="124">
        <v>5302</v>
      </c>
      <c r="E4235" s="157">
        <f>VLOOKUP(D4235,'SOAT LIQ'!$A$87:$C$3416,3,FALSE)</f>
        <v>12</v>
      </c>
      <c r="F4235" t="s">
        <v>21632</v>
      </c>
    </row>
    <row r="4236" spans="1:6" x14ac:dyDescent="0.25">
      <c r="A4236" t="s">
        <v>5508</v>
      </c>
      <c r="B4236" s="100" t="s">
        <v>8205</v>
      </c>
      <c r="C4236" s="99" t="s">
        <v>8206</v>
      </c>
      <c r="D4236" s="124">
        <v>5302</v>
      </c>
      <c r="E4236" s="157">
        <f>VLOOKUP(D4236,'SOAT LIQ'!$A$87:$C$3416,3,FALSE)</f>
        <v>12</v>
      </c>
      <c r="F4236" t="s">
        <v>21632</v>
      </c>
    </row>
    <row r="4237" spans="1:6" x14ac:dyDescent="0.25">
      <c r="A4237" t="s">
        <v>5796</v>
      </c>
      <c r="B4237" s="100" t="s">
        <v>8205</v>
      </c>
      <c r="C4237" s="99" t="s">
        <v>8206</v>
      </c>
      <c r="D4237" s="124">
        <v>5302</v>
      </c>
      <c r="E4237" s="157">
        <f>VLOOKUP(D4237,'SOAT LIQ'!$A$87:$C$3416,3,FALSE)</f>
        <v>12</v>
      </c>
      <c r="F4237" t="s">
        <v>21632</v>
      </c>
    </row>
    <row r="4238" spans="1:6" x14ac:dyDescent="0.25">
      <c r="A4238" t="s">
        <v>5509</v>
      </c>
      <c r="B4238" s="100" t="s">
        <v>8205</v>
      </c>
      <c r="C4238" s="99" t="s">
        <v>8206</v>
      </c>
      <c r="D4238" s="124">
        <v>5302</v>
      </c>
      <c r="E4238" s="157">
        <f>VLOOKUP(D4238,'SOAT LIQ'!$A$87:$C$3416,3,FALSE)</f>
        <v>12</v>
      </c>
      <c r="F4238" t="s">
        <v>21632</v>
      </c>
    </row>
    <row r="4239" spans="1:6" x14ac:dyDescent="0.25">
      <c r="A4239" t="s">
        <v>5482</v>
      </c>
      <c r="B4239" s="100" t="s">
        <v>8205</v>
      </c>
      <c r="C4239" s="99" t="s">
        <v>8206</v>
      </c>
      <c r="D4239" s="124">
        <v>5302</v>
      </c>
      <c r="E4239" s="157">
        <f>VLOOKUP(D4239,'SOAT LIQ'!$A$87:$C$3416,3,FALSE)</f>
        <v>12</v>
      </c>
      <c r="F4239" t="s">
        <v>21632</v>
      </c>
    </row>
    <row r="4240" spans="1:6" x14ac:dyDescent="0.25">
      <c r="A4240" t="s">
        <v>5482</v>
      </c>
      <c r="B4240" s="100" t="s">
        <v>8208</v>
      </c>
      <c r="C4240" s="99" t="s">
        <v>8207</v>
      </c>
      <c r="D4240" s="124">
        <v>5302</v>
      </c>
      <c r="E4240" s="157">
        <f>VLOOKUP(D4240,'SOAT LIQ'!$A$87:$C$3416,3,FALSE)</f>
        <v>12</v>
      </c>
      <c r="F4240" t="s">
        <v>21632</v>
      </c>
    </row>
    <row r="4241" spans="1:6" x14ac:dyDescent="0.25">
      <c r="A4241" t="s">
        <v>5796</v>
      </c>
      <c r="B4241" s="100" t="s">
        <v>8208</v>
      </c>
      <c r="C4241" s="99" t="s">
        <v>8207</v>
      </c>
      <c r="D4241" s="124">
        <v>5302</v>
      </c>
      <c r="E4241" s="157">
        <f>VLOOKUP(D4241,'SOAT LIQ'!$A$87:$C$3416,3,FALSE)</f>
        <v>12</v>
      </c>
      <c r="F4241" t="s">
        <v>21632</v>
      </c>
    </row>
    <row r="4242" spans="1:6" x14ac:dyDescent="0.25">
      <c r="A4242" t="s">
        <v>5509</v>
      </c>
      <c r="B4242" s="100" t="s">
        <v>8208</v>
      </c>
      <c r="C4242" s="99" t="s">
        <v>8207</v>
      </c>
      <c r="D4242" s="124">
        <v>5302</v>
      </c>
      <c r="E4242" s="157">
        <f>VLOOKUP(D4242,'SOAT LIQ'!$A$87:$C$3416,3,FALSE)</f>
        <v>12</v>
      </c>
      <c r="F4242" t="s">
        <v>21632</v>
      </c>
    </row>
    <row r="4243" spans="1:6" x14ac:dyDescent="0.25">
      <c r="A4243" t="s">
        <v>5482</v>
      </c>
      <c r="B4243" s="100" t="s">
        <v>8209</v>
      </c>
      <c r="C4243" s="100"/>
      <c r="D4243" s="124">
        <v>21513</v>
      </c>
      <c r="E4243" s="157" t="e">
        <f>VLOOKUP(D4243,'SOAT LIQ'!$A$87:$C$3416,3,FALSE)</f>
        <v>#N/A</v>
      </c>
      <c r="F4243" t="s">
        <v>21632</v>
      </c>
    </row>
    <row r="4244" spans="1:6" x14ac:dyDescent="0.25">
      <c r="A4244" t="s">
        <v>5508</v>
      </c>
      <c r="B4244" s="100" t="s">
        <v>8209</v>
      </c>
      <c r="C4244" s="100"/>
      <c r="D4244" s="124">
        <v>21513</v>
      </c>
      <c r="E4244" s="157" t="e">
        <f>VLOOKUP(D4244,'SOAT LIQ'!$A$87:$C$3416,3,FALSE)</f>
        <v>#N/A</v>
      </c>
      <c r="F4244" t="s">
        <v>21632</v>
      </c>
    </row>
    <row r="4245" spans="1:6" x14ac:dyDescent="0.25">
      <c r="A4245" t="s">
        <v>5142</v>
      </c>
      <c r="B4245" s="100" t="s">
        <v>8209</v>
      </c>
      <c r="C4245" s="100"/>
      <c r="D4245" s="124">
        <v>21513</v>
      </c>
      <c r="E4245" s="157" t="e">
        <f>VLOOKUP(D4245,'SOAT LIQ'!$A$87:$C$3416,3,FALSE)</f>
        <v>#N/A</v>
      </c>
      <c r="F4245" t="s">
        <v>21632</v>
      </c>
    </row>
    <row r="4246" spans="1:6" x14ac:dyDescent="0.25">
      <c r="A4246" t="s">
        <v>5796</v>
      </c>
      <c r="B4246" s="100" t="s">
        <v>8209</v>
      </c>
      <c r="C4246" s="100"/>
      <c r="D4246" s="124">
        <v>21513</v>
      </c>
      <c r="E4246" s="157" t="e">
        <f>VLOOKUP(D4246,'SOAT LIQ'!$A$87:$C$3416,3,FALSE)</f>
        <v>#N/A</v>
      </c>
      <c r="F4246" t="s">
        <v>21632</v>
      </c>
    </row>
    <row r="4247" spans="1:6" x14ac:dyDescent="0.25">
      <c r="A4247" t="s">
        <v>5796</v>
      </c>
      <c r="B4247" s="100" t="s">
        <v>4786</v>
      </c>
      <c r="C4247" s="99" t="s">
        <v>8210</v>
      </c>
      <c r="D4247" s="124">
        <v>5302</v>
      </c>
      <c r="E4247" s="157">
        <f>VLOOKUP(D4247,'SOAT LIQ'!$A$87:$C$3416,3,FALSE)</f>
        <v>12</v>
      </c>
      <c r="F4247" t="s">
        <v>21632</v>
      </c>
    </row>
    <row r="4248" spans="1:6" x14ac:dyDescent="0.25">
      <c r="A4248" t="s">
        <v>5748</v>
      </c>
      <c r="B4248" s="100" t="s">
        <v>4786</v>
      </c>
      <c r="C4248" s="99" t="s">
        <v>8210</v>
      </c>
      <c r="D4248" s="124">
        <v>5302</v>
      </c>
      <c r="E4248" s="157">
        <f>VLOOKUP(D4248,'SOAT LIQ'!$A$87:$C$3416,3,FALSE)</f>
        <v>12</v>
      </c>
      <c r="F4248" t="s">
        <v>21632</v>
      </c>
    </row>
    <row r="4249" spans="1:6" x14ac:dyDescent="0.25">
      <c r="A4249" t="s">
        <v>5508</v>
      </c>
      <c r="B4249" s="100" t="s">
        <v>4786</v>
      </c>
      <c r="C4249" s="99" t="s">
        <v>8210</v>
      </c>
      <c r="D4249" s="124">
        <v>5302</v>
      </c>
      <c r="E4249" s="157">
        <f>VLOOKUP(D4249,'SOAT LIQ'!$A$87:$C$3416,3,FALSE)</f>
        <v>12</v>
      </c>
      <c r="F4249" t="s">
        <v>21632</v>
      </c>
    </row>
    <row r="4250" spans="1:6" x14ac:dyDescent="0.25">
      <c r="A4250" t="s">
        <v>5796</v>
      </c>
      <c r="B4250" s="100" t="s">
        <v>8212</v>
      </c>
      <c r="C4250" s="99" t="s">
        <v>8211</v>
      </c>
      <c r="D4250" s="124">
        <v>5302</v>
      </c>
      <c r="E4250" s="157">
        <f>VLOOKUP(D4250,'SOAT LIQ'!$A$87:$C$3416,3,FALSE)</f>
        <v>12</v>
      </c>
      <c r="F4250" t="s">
        <v>21632</v>
      </c>
    </row>
    <row r="4251" spans="1:6" x14ac:dyDescent="0.25">
      <c r="A4251" t="s">
        <v>5748</v>
      </c>
      <c r="B4251" s="100" t="s">
        <v>8212</v>
      </c>
      <c r="C4251" s="99" t="s">
        <v>8211</v>
      </c>
      <c r="D4251" s="124">
        <v>5302</v>
      </c>
      <c r="E4251" s="157">
        <f>VLOOKUP(D4251,'SOAT LIQ'!$A$87:$C$3416,3,FALSE)</f>
        <v>12</v>
      </c>
      <c r="F4251" t="s">
        <v>21632</v>
      </c>
    </row>
    <row r="4252" spans="1:6" x14ac:dyDescent="0.25">
      <c r="A4252" t="s">
        <v>5508</v>
      </c>
      <c r="B4252" s="100" t="s">
        <v>8212</v>
      </c>
      <c r="C4252" s="99" t="s">
        <v>8211</v>
      </c>
      <c r="D4252" s="124">
        <v>5302</v>
      </c>
      <c r="E4252" s="157">
        <f>VLOOKUP(D4252,'SOAT LIQ'!$A$87:$C$3416,3,FALSE)</f>
        <v>12</v>
      </c>
      <c r="F4252" t="s">
        <v>21632</v>
      </c>
    </row>
    <row r="4253" spans="1:6" x14ac:dyDescent="0.25">
      <c r="A4253" t="s">
        <v>5796</v>
      </c>
      <c r="B4253" s="100" t="s">
        <v>4090</v>
      </c>
      <c r="C4253" s="99" t="s">
        <v>8213</v>
      </c>
      <c r="D4253" s="124">
        <v>5302</v>
      </c>
      <c r="E4253" s="157">
        <f>VLOOKUP(D4253,'SOAT LIQ'!$A$87:$C$3416,3,FALSE)</f>
        <v>12</v>
      </c>
      <c r="F4253" t="s">
        <v>21632</v>
      </c>
    </row>
    <row r="4254" spans="1:6" x14ac:dyDescent="0.25">
      <c r="A4254" t="s">
        <v>5748</v>
      </c>
      <c r="B4254" s="100" t="s">
        <v>4090</v>
      </c>
      <c r="C4254" s="99" t="s">
        <v>8213</v>
      </c>
      <c r="D4254" s="124">
        <v>5302</v>
      </c>
      <c r="E4254" s="157">
        <f>VLOOKUP(D4254,'SOAT LIQ'!$A$87:$C$3416,3,FALSE)</f>
        <v>12</v>
      </c>
      <c r="F4254" t="s">
        <v>21632</v>
      </c>
    </row>
    <row r="4255" spans="1:6" x14ac:dyDescent="0.25">
      <c r="A4255" t="s">
        <v>5508</v>
      </c>
      <c r="B4255" s="100" t="s">
        <v>4090</v>
      </c>
      <c r="C4255" s="99" t="s">
        <v>8213</v>
      </c>
      <c r="D4255" s="124">
        <v>5302</v>
      </c>
      <c r="E4255" s="157">
        <f>VLOOKUP(D4255,'SOAT LIQ'!$A$87:$C$3416,3,FALSE)</f>
        <v>12</v>
      </c>
      <c r="F4255" t="s">
        <v>21632</v>
      </c>
    </row>
    <row r="4256" spans="1:6" x14ac:dyDescent="0.25">
      <c r="A4256" t="s">
        <v>5796</v>
      </c>
      <c r="B4256" s="100" t="s">
        <v>4091</v>
      </c>
      <c r="C4256" s="99" t="s">
        <v>8214</v>
      </c>
      <c r="D4256" s="124">
        <v>5302</v>
      </c>
      <c r="E4256" s="157">
        <f>VLOOKUP(D4256,'SOAT LIQ'!$A$87:$C$3416,3,FALSE)</f>
        <v>12</v>
      </c>
      <c r="F4256" t="s">
        <v>21632</v>
      </c>
    </row>
    <row r="4257" spans="1:6" x14ac:dyDescent="0.25">
      <c r="A4257" t="s">
        <v>5748</v>
      </c>
      <c r="B4257" s="100" t="s">
        <v>4091</v>
      </c>
      <c r="C4257" s="99" t="s">
        <v>8214</v>
      </c>
      <c r="D4257" s="124">
        <v>5302</v>
      </c>
      <c r="E4257" s="157">
        <f>VLOOKUP(D4257,'SOAT LIQ'!$A$87:$C$3416,3,FALSE)</f>
        <v>12</v>
      </c>
      <c r="F4257" t="s">
        <v>21632</v>
      </c>
    </row>
    <row r="4258" spans="1:6" x14ac:dyDescent="0.25">
      <c r="A4258" t="s">
        <v>5508</v>
      </c>
      <c r="B4258" s="100" t="s">
        <v>4091</v>
      </c>
      <c r="C4258" s="99" t="s">
        <v>8214</v>
      </c>
      <c r="D4258" s="124">
        <v>5302</v>
      </c>
      <c r="E4258" s="157">
        <f>VLOOKUP(D4258,'SOAT LIQ'!$A$87:$C$3416,3,FALSE)</f>
        <v>12</v>
      </c>
      <c r="F4258" t="s">
        <v>21632</v>
      </c>
    </row>
    <row r="4259" spans="1:6" x14ac:dyDescent="0.25">
      <c r="A4259" t="s">
        <v>5796</v>
      </c>
      <c r="B4259" s="100" t="s">
        <v>4089</v>
      </c>
      <c r="C4259" s="99" t="s">
        <v>8215</v>
      </c>
      <c r="D4259" s="124">
        <v>5102</v>
      </c>
      <c r="E4259" s="157">
        <f>VLOOKUP(D4259,'SOAT LIQ'!$A$87:$C$3416,3,FALSE)</f>
        <v>10</v>
      </c>
      <c r="F4259" t="s">
        <v>21632</v>
      </c>
    </row>
    <row r="4260" spans="1:6" x14ac:dyDescent="0.25">
      <c r="A4260" t="s">
        <v>5508</v>
      </c>
      <c r="B4260" s="100" t="s">
        <v>4089</v>
      </c>
      <c r="C4260" s="99" t="s">
        <v>8215</v>
      </c>
      <c r="D4260" s="124">
        <v>5102</v>
      </c>
      <c r="E4260" s="157">
        <f>VLOOKUP(D4260,'SOAT LIQ'!$A$87:$C$3416,3,FALSE)</f>
        <v>10</v>
      </c>
      <c r="F4260" t="s">
        <v>21632</v>
      </c>
    </row>
    <row r="4261" spans="1:6" x14ac:dyDescent="0.25">
      <c r="A4261" t="s">
        <v>5509</v>
      </c>
      <c r="B4261" s="100" t="s">
        <v>4089</v>
      </c>
      <c r="C4261" s="99" t="s">
        <v>8215</v>
      </c>
      <c r="D4261" s="124">
        <v>5102</v>
      </c>
      <c r="E4261" s="157">
        <f>VLOOKUP(D4261,'SOAT LIQ'!$A$87:$C$3416,3,FALSE)</f>
        <v>10</v>
      </c>
      <c r="F4261" t="s">
        <v>21632</v>
      </c>
    </row>
    <row r="4262" spans="1:6" x14ac:dyDescent="0.25">
      <c r="A4262" t="s">
        <v>5796</v>
      </c>
      <c r="B4262" s="100" t="s">
        <v>8216</v>
      </c>
      <c r="C4262" s="100"/>
      <c r="D4262" s="124">
        <v>5302</v>
      </c>
      <c r="E4262" s="157">
        <f>VLOOKUP(D4262,'SOAT LIQ'!$A$87:$C$3416,3,FALSE)</f>
        <v>12</v>
      </c>
      <c r="F4262" t="s">
        <v>21632</v>
      </c>
    </row>
    <row r="4263" spans="1:6" x14ac:dyDescent="0.25">
      <c r="A4263" t="s">
        <v>5796</v>
      </c>
      <c r="B4263" s="100" t="s">
        <v>8217</v>
      </c>
      <c r="C4263" s="99" t="s">
        <v>8215</v>
      </c>
      <c r="D4263" s="124">
        <v>21513</v>
      </c>
      <c r="E4263" s="157" t="e">
        <f>VLOOKUP(D4263,'SOAT LIQ'!$A$87:$C$3416,3,FALSE)</f>
        <v>#N/A</v>
      </c>
      <c r="F4263" t="s">
        <v>21632</v>
      </c>
    </row>
    <row r="4264" spans="1:6" x14ac:dyDescent="0.25">
      <c r="A4264" t="s">
        <v>5509</v>
      </c>
      <c r="B4264" s="100" t="s">
        <v>8217</v>
      </c>
      <c r="C4264" s="99" t="s">
        <v>8215</v>
      </c>
      <c r="D4264" s="124">
        <v>21513</v>
      </c>
      <c r="E4264" s="157" t="e">
        <f>VLOOKUP(D4264,'SOAT LIQ'!$A$87:$C$3416,3,FALSE)</f>
        <v>#N/A</v>
      </c>
      <c r="F4264" t="s">
        <v>5509</v>
      </c>
    </row>
    <row r="4265" spans="1:6" x14ac:dyDescent="0.25">
      <c r="A4265" t="s">
        <v>5796</v>
      </c>
      <c r="B4265" s="100" t="s">
        <v>4904</v>
      </c>
      <c r="C4265" s="99" t="s">
        <v>8218</v>
      </c>
      <c r="D4265" s="124">
        <v>5102</v>
      </c>
      <c r="E4265" s="157">
        <f>VLOOKUP(D4265,'SOAT LIQ'!$A$87:$C$3416,3,FALSE)</f>
        <v>10</v>
      </c>
      <c r="F4265" t="s">
        <v>21632</v>
      </c>
    </row>
    <row r="4266" spans="1:6" x14ac:dyDescent="0.25">
      <c r="A4266" t="s">
        <v>5508</v>
      </c>
      <c r="B4266" s="100" t="s">
        <v>4904</v>
      </c>
      <c r="C4266" s="99" t="s">
        <v>8218</v>
      </c>
      <c r="D4266" s="124">
        <v>5102</v>
      </c>
      <c r="E4266" s="157">
        <f>VLOOKUP(D4266,'SOAT LIQ'!$A$87:$C$3416,3,FALSE)</f>
        <v>10</v>
      </c>
      <c r="F4266" t="s">
        <v>21632</v>
      </c>
    </row>
    <row r="4267" spans="1:6" x14ac:dyDescent="0.25">
      <c r="A4267" t="s">
        <v>5509</v>
      </c>
      <c r="B4267" s="100" t="s">
        <v>4904</v>
      </c>
      <c r="C4267" s="99" t="s">
        <v>8218</v>
      </c>
      <c r="D4267" s="124">
        <v>5102</v>
      </c>
      <c r="E4267" s="157">
        <f>VLOOKUP(D4267,'SOAT LIQ'!$A$87:$C$3416,3,FALSE)</f>
        <v>10</v>
      </c>
      <c r="F4267" t="s">
        <v>21632</v>
      </c>
    </row>
    <row r="4268" spans="1:6" x14ac:dyDescent="0.25">
      <c r="A4268" t="s">
        <v>5796</v>
      </c>
      <c r="B4268" s="100" t="s">
        <v>4093</v>
      </c>
      <c r="C4268" s="99" t="s">
        <v>8219</v>
      </c>
      <c r="D4268" s="124">
        <v>5102</v>
      </c>
      <c r="E4268" s="157">
        <f>VLOOKUP(D4268,'SOAT LIQ'!$A$87:$C$3416,3,FALSE)</f>
        <v>10</v>
      </c>
      <c r="F4268" t="s">
        <v>21632</v>
      </c>
    </row>
    <row r="4269" spans="1:6" x14ac:dyDescent="0.25">
      <c r="A4269" t="s">
        <v>5508</v>
      </c>
      <c r="B4269" s="100" t="s">
        <v>4093</v>
      </c>
      <c r="C4269" s="99" t="s">
        <v>8219</v>
      </c>
      <c r="D4269" s="124">
        <v>5102</v>
      </c>
      <c r="E4269" s="157">
        <f>VLOOKUP(D4269,'SOAT LIQ'!$A$87:$C$3416,3,FALSE)</f>
        <v>10</v>
      </c>
      <c r="F4269" t="s">
        <v>21632</v>
      </c>
    </row>
    <row r="4270" spans="1:6" x14ac:dyDescent="0.25">
      <c r="A4270" t="s">
        <v>5509</v>
      </c>
      <c r="B4270" s="100" t="s">
        <v>4093</v>
      </c>
      <c r="C4270" s="99" t="s">
        <v>8219</v>
      </c>
      <c r="D4270" s="124">
        <v>5102</v>
      </c>
      <c r="E4270" s="157">
        <f>VLOOKUP(D4270,'SOAT LIQ'!$A$87:$C$3416,3,FALSE)</f>
        <v>10</v>
      </c>
      <c r="F4270" t="s">
        <v>21632</v>
      </c>
    </row>
    <row r="4271" spans="1:6" x14ac:dyDescent="0.25">
      <c r="A4271" t="s">
        <v>5796</v>
      </c>
      <c r="B4271" s="100" t="s">
        <v>4905</v>
      </c>
      <c r="C4271" s="99" t="s">
        <v>8220</v>
      </c>
      <c r="D4271" s="124">
        <v>5102</v>
      </c>
      <c r="E4271" s="157">
        <f>VLOOKUP(D4271,'SOAT LIQ'!$A$87:$C$3416,3,FALSE)</f>
        <v>10</v>
      </c>
      <c r="F4271" t="s">
        <v>21632</v>
      </c>
    </row>
    <row r="4272" spans="1:6" x14ac:dyDescent="0.25">
      <c r="A4272" t="s">
        <v>5508</v>
      </c>
      <c r="B4272" s="100" t="s">
        <v>4905</v>
      </c>
      <c r="C4272" s="99" t="s">
        <v>8220</v>
      </c>
      <c r="D4272" s="124">
        <v>5102</v>
      </c>
      <c r="E4272" s="157">
        <f>VLOOKUP(D4272,'SOAT LIQ'!$A$87:$C$3416,3,FALSE)</f>
        <v>10</v>
      </c>
      <c r="F4272" t="s">
        <v>21632</v>
      </c>
    </row>
    <row r="4273" spans="1:6" x14ac:dyDescent="0.25">
      <c r="A4273" t="s">
        <v>5509</v>
      </c>
      <c r="B4273" s="100" t="s">
        <v>4905</v>
      </c>
      <c r="C4273" s="99" t="s">
        <v>8220</v>
      </c>
      <c r="D4273" s="124">
        <v>5102</v>
      </c>
      <c r="E4273" s="157">
        <f>VLOOKUP(D4273,'SOAT LIQ'!$A$87:$C$3416,3,FALSE)</f>
        <v>10</v>
      </c>
      <c r="F4273" t="s">
        <v>21632</v>
      </c>
    </row>
    <row r="4274" spans="1:6" x14ac:dyDescent="0.25">
      <c r="A4274" t="s">
        <v>5796</v>
      </c>
      <c r="B4274" s="100" t="s">
        <v>4906</v>
      </c>
      <c r="C4274" s="99" t="s">
        <v>8221</v>
      </c>
      <c r="D4274" s="124">
        <v>5102</v>
      </c>
      <c r="E4274" s="157">
        <f>VLOOKUP(D4274,'SOAT LIQ'!$A$87:$C$3416,3,FALSE)</f>
        <v>10</v>
      </c>
      <c r="F4274" t="s">
        <v>21632</v>
      </c>
    </row>
    <row r="4275" spans="1:6" x14ac:dyDescent="0.25">
      <c r="A4275" t="s">
        <v>5508</v>
      </c>
      <c r="B4275" s="100" t="s">
        <v>4906</v>
      </c>
      <c r="C4275" s="99" t="s">
        <v>8221</v>
      </c>
      <c r="D4275" s="124">
        <v>5102</v>
      </c>
      <c r="E4275" s="157">
        <f>VLOOKUP(D4275,'SOAT LIQ'!$A$87:$C$3416,3,FALSE)</f>
        <v>10</v>
      </c>
      <c r="F4275" t="s">
        <v>21632</v>
      </c>
    </row>
    <row r="4276" spans="1:6" x14ac:dyDescent="0.25">
      <c r="A4276" t="s">
        <v>5509</v>
      </c>
      <c r="B4276" s="100" t="s">
        <v>4906</v>
      </c>
      <c r="C4276" s="99" t="s">
        <v>8221</v>
      </c>
      <c r="D4276" s="124">
        <v>5102</v>
      </c>
      <c r="E4276" s="157">
        <f>VLOOKUP(D4276,'SOAT LIQ'!$A$87:$C$3416,3,FALSE)</f>
        <v>10</v>
      </c>
      <c r="F4276" t="s">
        <v>21632</v>
      </c>
    </row>
    <row r="4277" spans="1:6" x14ac:dyDescent="0.25">
      <c r="A4277" t="s">
        <v>5796</v>
      </c>
      <c r="B4277" s="100" t="s">
        <v>4907</v>
      </c>
      <c r="C4277" s="99" t="s">
        <v>8222</v>
      </c>
      <c r="D4277" s="124">
        <v>5102</v>
      </c>
      <c r="E4277" s="157">
        <f>VLOOKUP(D4277,'SOAT LIQ'!$A$87:$C$3416,3,FALSE)</f>
        <v>10</v>
      </c>
      <c r="F4277" t="s">
        <v>21632</v>
      </c>
    </row>
    <row r="4278" spans="1:6" x14ac:dyDescent="0.25">
      <c r="A4278" t="s">
        <v>5508</v>
      </c>
      <c r="B4278" s="100" t="s">
        <v>4907</v>
      </c>
      <c r="C4278" s="99" t="s">
        <v>8222</v>
      </c>
      <c r="D4278" s="124">
        <v>5102</v>
      </c>
      <c r="E4278" s="157">
        <f>VLOOKUP(D4278,'SOAT LIQ'!$A$87:$C$3416,3,FALSE)</f>
        <v>10</v>
      </c>
      <c r="F4278" t="s">
        <v>21632</v>
      </c>
    </row>
    <row r="4279" spans="1:6" x14ac:dyDescent="0.25">
      <c r="A4279" t="s">
        <v>5509</v>
      </c>
      <c r="B4279" s="100" t="s">
        <v>4907</v>
      </c>
      <c r="C4279" s="99" t="s">
        <v>8222</v>
      </c>
      <c r="D4279" s="124">
        <v>5102</v>
      </c>
      <c r="E4279" s="157">
        <f>VLOOKUP(D4279,'SOAT LIQ'!$A$87:$C$3416,3,FALSE)</f>
        <v>10</v>
      </c>
      <c r="F4279" t="s">
        <v>21632</v>
      </c>
    </row>
    <row r="4280" spans="1:6" x14ac:dyDescent="0.25">
      <c r="A4280" t="s">
        <v>5796</v>
      </c>
      <c r="B4280" s="100" t="s">
        <v>4908</v>
      </c>
      <c r="C4280" s="99" t="s">
        <v>8223</v>
      </c>
      <c r="D4280" s="124">
        <v>5102</v>
      </c>
      <c r="E4280" s="157">
        <f>VLOOKUP(D4280,'SOAT LIQ'!$A$87:$C$3416,3,FALSE)</f>
        <v>10</v>
      </c>
      <c r="F4280" t="s">
        <v>21632</v>
      </c>
    </row>
    <row r="4281" spans="1:6" x14ac:dyDescent="0.25">
      <c r="A4281" t="s">
        <v>5508</v>
      </c>
      <c r="B4281" s="100" t="s">
        <v>4908</v>
      </c>
      <c r="C4281" s="99" t="s">
        <v>8223</v>
      </c>
      <c r="D4281" s="124">
        <v>5102</v>
      </c>
      <c r="E4281" s="157">
        <f>VLOOKUP(D4281,'SOAT LIQ'!$A$87:$C$3416,3,FALSE)</f>
        <v>10</v>
      </c>
      <c r="F4281" t="s">
        <v>21632</v>
      </c>
    </row>
    <row r="4282" spans="1:6" x14ac:dyDescent="0.25">
      <c r="A4282" t="s">
        <v>5509</v>
      </c>
      <c r="B4282" s="100" t="s">
        <v>4908</v>
      </c>
      <c r="C4282" s="99" t="s">
        <v>8223</v>
      </c>
      <c r="D4282" s="124">
        <v>5102</v>
      </c>
      <c r="E4282" s="157">
        <f>VLOOKUP(D4282,'SOAT LIQ'!$A$87:$C$3416,3,FALSE)</f>
        <v>10</v>
      </c>
      <c r="F4282" t="s">
        <v>21632</v>
      </c>
    </row>
    <row r="4283" spans="1:6" x14ac:dyDescent="0.25">
      <c r="A4283" t="s">
        <v>5796</v>
      </c>
      <c r="B4283" s="100" t="s">
        <v>4092</v>
      </c>
      <c r="C4283" s="99" t="s">
        <v>8223</v>
      </c>
      <c r="D4283" s="124">
        <v>5102</v>
      </c>
      <c r="E4283" s="157">
        <f>VLOOKUP(D4283,'SOAT LIQ'!$A$87:$C$3416,3,FALSE)</f>
        <v>10</v>
      </c>
      <c r="F4283" t="s">
        <v>21632</v>
      </c>
    </row>
    <row r="4284" spans="1:6" x14ac:dyDescent="0.25">
      <c r="A4284" t="s">
        <v>5509</v>
      </c>
      <c r="B4284" s="100" t="s">
        <v>4092</v>
      </c>
      <c r="C4284" s="99" t="s">
        <v>8223</v>
      </c>
      <c r="D4284" s="124">
        <v>5102</v>
      </c>
      <c r="E4284" s="157">
        <f>VLOOKUP(D4284,'SOAT LIQ'!$A$87:$C$3416,3,FALSE)</f>
        <v>10</v>
      </c>
      <c r="F4284" t="s">
        <v>21632</v>
      </c>
    </row>
    <row r="4285" spans="1:6" x14ac:dyDescent="0.25">
      <c r="A4285" t="s">
        <v>5508</v>
      </c>
      <c r="B4285" s="100" t="s">
        <v>8224</v>
      </c>
      <c r="C4285" s="99" t="s">
        <v>8223</v>
      </c>
      <c r="D4285" s="124">
        <v>5104</v>
      </c>
      <c r="E4285" s="157">
        <f>VLOOKUP(D4285,'SOAT LIQ'!$A$87:$C$3416,3,FALSE)</f>
        <v>5</v>
      </c>
      <c r="F4285" t="s">
        <v>21632</v>
      </c>
    </row>
    <row r="4286" spans="1:6" x14ac:dyDescent="0.25">
      <c r="A4286" t="s">
        <v>5509</v>
      </c>
      <c r="B4286" s="100" t="s">
        <v>8224</v>
      </c>
      <c r="C4286" s="99" t="s">
        <v>8223</v>
      </c>
      <c r="D4286" s="124">
        <v>5104</v>
      </c>
      <c r="E4286" s="157">
        <f>VLOOKUP(D4286,'SOAT LIQ'!$A$87:$C$3416,3,FALSE)</f>
        <v>5</v>
      </c>
      <c r="F4286" t="s">
        <v>21632</v>
      </c>
    </row>
    <row r="4287" spans="1:6" x14ac:dyDescent="0.25">
      <c r="A4287" t="s">
        <v>5796</v>
      </c>
      <c r="B4287" s="100" t="s">
        <v>8224</v>
      </c>
      <c r="C4287" s="99" t="s">
        <v>8223</v>
      </c>
      <c r="D4287" s="124">
        <v>5104</v>
      </c>
      <c r="E4287" s="157">
        <f>VLOOKUP(D4287,'SOAT LIQ'!$A$87:$C$3416,3,FALSE)</f>
        <v>5</v>
      </c>
      <c r="F4287" t="s">
        <v>21632</v>
      </c>
    </row>
    <row r="4288" spans="1:6" x14ac:dyDescent="0.25">
      <c r="A4288" t="s">
        <v>5796</v>
      </c>
      <c r="B4288" s="100" t="s">
        <v>8225</v>
      </c>
      <c r="C4288" s="99" t="s">
        <v>8223</v>
      </c>
      <c r="D4288" s="124">
        <v>5102</v>
      </c>
      <c r="E4288" s="157">
        <f>VLOOKUP(D4288,'SOAT LIQ'!$A$87:$C$3416,3,FALSE)</f>
        <v>10</v>
      </c>
      <c r="F4288" t="s">
        <v>21632</v>
      </c>
    </row>
    <row r="4289" spans="1:6" x14ac:dyDescent="0.25">
      <c r="A4289" t="s">
        <v>5509</v>
      </c>
      <c r="B4289" s="100" t="s">
        <v>8225</v>
      </c>
      <c r="C4289" s="99" t="s">
        <v>8223</v>
      </c>
      <c r="D4289" s="124">
        <v>5102</v>
      </c>
      <c r="E4289" s="157">
        <f>VLOOKUP(D4289,'SOAT LIQ'!$A$87:$C$3416,3,FALSE)</f>
        <v>10</v>
      </c>
      <c r="F4289" t="s">
        <v>21632</v>
      </c>
    </row>
    <row r="4290" spans="1:6" x14ac:dyDescent="0.25">
      <c r="A4290" t="s">
        <v>5796</v>
      </c>
      <c r="B4290" s="100" t="s">
        <v>8226</v>
      </c>
      <c r="C4290" s="99" t="s">
        <v>8223</v>
      </c>
      <c r="D4290" s="124">
        <v>5102</v>
      </c>
      <c r="E4290" s="157">
        <f>VLOOKUP(D4290,'SOAT LIQ'!$A$87:$C$3416,3,FALSE)</f>
        <v>10</v>
      </c>
      <c r="F4290" t="s">
        <v>21632</v>
      </c>
    </row>
    <row r="4291" spans="1:6" x14ac:dyDescent="0.25">
      <c r="A4291" t="s">
        <v>5796</v>
      </c>
      <c r="B4291" s="100" t="s">
        <v>8227</v>
      </c>
      <c r="C4291" s="99" t="s">
        <v>8223</v>
      </c>
      <c r="D4291" s="124">
        <v>5102</v>
      </c>
      <c r="E4291" s="157">
        <f>VLOOKUP(D4291,'SOAT LIQ'!$A$87:$C$3416,3,FALSE)</f>
        <v>10</v>
      </c>
      <c r="F4291" t="s">
        <v>21632</v>
      </c>
    </row>
    <row r="4292" spans="1:6" x14ac:dyDescent="0.25">
      <c r="A4292" t="s">
        <v>5509</v>
      </c>
      <c r="B4292" s="100" t="s">
        <v>8227</v>
      </c>
      <c r="C4292" s="99" t="s">
        <v>8223</v>
      </c>
      <c r="D4292" s="124">
        <v>5102</v>
      </c>
      <c r="E4292" s="157">
        <f>VLOOKUP(D4292,'SOAT LIQ'!$A$87:$C$3416,3,FALSE)</f>
        <v>10</v>
      </c>
      <c r="F4292" t="s">
        <v>21632</v>
      </c>
    </row>
    <row r="4293" spans="1:6" x14ac:dyDescent="0.25">
      <c r="A4293" t="s">
        <v>5508</v>
      </c>
      <c r="B4293" s="100" t="s">
        <v>8228</v>
      </c>
      <c r="C4293" s="99" t="s">
        <v>7984</v>
      </c>
      <c r="D4293" s="124">
        <v>25130</v>
      </c>
      <c r="E4293" s="157" t="e">
        <f>VLOOKUP(D4293,'SOAT LIQ'!$A$87:$C$3416,3,FALSE)</f>
        <v>#N/A</v>
      </c>
      <c r="F4293" t="s">
        <v>21632</v>
      </c>
    </row>
    <row r="4294" spans="1:6" x14ac:dyDescent="0.25">
      <c r="A4294" t="s">
        <v>5509</v>
      </c>
      <c r="B4294" s="100" t="s">
        <v>8228</v>
      </c>
      <c r="C4294" s="99" t="s">
        <v>7984</v>
      </c>
      <c r="D4294" s="124">
        <v>25130</v>
      </c>
      <c r="E4294" s="157" t="e">
        <f>VLOOKUP(D4294,'SOAT LIQ'!$A$87:$C$3416,3,FALSE)</f>
        <v>#N/A</v>
      </c>
      <c r="F4294" t="s">
        <v>5509</v>
      </c>
    </row>
    <row r="4295" spans="1:6" x14ac:dyDescent="0.25">
      <c r="A4295" t="s">
        <v>5796</v>
      </c>
      <c r="B4295" s="100" t="s">
        <v>8230</v>
      </c>
      <c r="C4295" s="99" t="s">
        <v>8229</v>
      </c>
      <c r="D4295" s="124">
        <v>5102</v>
      </c>
      <c r="E4295" s="157">
        <f>VLOOKUP(D4295,'SOAT LIQ'!$A$87:$C$3416,3,FALSE)</f>
        <v>10</v>
      </c>
      <c r="F4295" t="s">
        <v>21632</v>
      </c>
    </row>
    <row r="4296" spans="1:6" x14ac:dyDescent="0.25">
      <c r="A4296" t="s">
        <v>5509</v>
      </c>
      <c r="B4296" s="100" t="s">
        <v>8230</v>
      </c>
      <c r="C4296" s="99" t="s">
        <v>8229</v>
      </c>
      <c r="D4296" s="124">
        <v>5102</v>
      </c>
      <c r="E4296" s="157">
        <f>VLOOKUP(D4296,'SOAT LIQ'!$A$87:$C$3416,3,FALSE)</f>
        <v>10</v>
      </c>
      <c r="F4296" t="s">
        <v>21632</v>
      </c>
    </row>
    <row r="4297" spans="1:6" x14ac:dyDescent="0.25">
      <c r="A4297" t="s">
        <v>5796</v>
      </c>
      <c r="B4297" s="100" t="s">
        <v>4787</v>
      </c>
      <c r="C4297" s="99" t="s">
        <v>8231</v>
      </c>
      <c r="D4297" s="124">
        <v>5410</v>
      </c>
      <c r="E4297" s="157">
        <f>VLOOKUP(D4297,'SOAT LIQ'!$A$87:$C$3416,3,FALSE)</f>
        <v>13</v>
      </c>
      <c r="F4297" t="s">
        <v>21632</v>
      </c>
    </row>
    <row r="4298" spans="1:6" x14ac:dyDescent="0.25">
      <c r="A4298" t="s">
        <v>5508</v>
      </c>
      <c r="B4298" s="100" t="s">
        <v>4787</v>
      </c>
      <c r="C4298" s="99" t="s">
        <v>8231</v>
      </c>
      <c r="D4298" s="124">
        <v>5410</v>
      </c>
      <c r="E4298" s="157">
        <f>VLOOKUP(D4298,'SOAT LIQ'!$A$87:$C$3416,3,FALSE)</f>
        <v>13</v>
      </c>
      <c r="F4298" t="s">
        <v>21632</v>
      </c>
    </row>
    <row r="4299" spans="1:6" x14ac:dyDescent="0.25">
      <c r="A4299" t="s">
        <v>5796</v>
      </c>
      <c r="B4299" s="100" t="s">
        <v>8233</v>
      </c>
      <c r="C4299" s="99" t="s">
        <v>8232</v>
      </c>
      <c r="D4299" s="124">
        <v>21513</v>
      </c>
      <c r="E4299" s="157" t="e">
        <f>VLOOKUP(D4299,'SOAT LIQ'!$A$87:$C$3416,3,FALSE)</f>
        <v>#N/A</v>
      </c>
      <c r="F4299" t="s">
        <v>21632</v>
      </c>
    </row>
    <row r="4300" spans="1:6" x14ac:dyDescent="0.25">
      <c r="A4300" t="s">
        <v>5509</v>
      </c>
      <c r="B4300" s="100" t="s">
        <v>8233</v>
      </c>
      <c r="C4300" s="99" t="s">
        <v>8232</v>
      </c>
      <c r="D4300" s="124">
        <v>21513</v>
      </c>
      <c r="E4300" s="157" t="e">
        <f>VLOOKUP(D4300,'SOAT LIQ'!$A$87:$C$3416,3,FALSE)</f>
        <v>#N/A</v>
      </c>
      <c r="F4300" t="s">
        <v>5509</v>
      </c>
    </row>
    <row r="4301" spans="1:6" x14ac:dyDescent="0.25">
      <c r="A4301" t="s">
        <v>5796</v>
      </c>
      <c r="B4301" s="100" t="s">
        <v>4094</v>
      </c>
      <c r="C4301" s="99" t="s">
        <v>8231</v>
      </c>
      <c r="D4301" s="124">
        <v>5401</v>
      </c>
      <c r="E4301" s="157">
        <f>VLOOKUP(D4301,'SOAT LIQ'!$A$87:$C$3416,3,FALSE)</f>
        <v>13</v>
      </c>
      <c r="F4301" t="s">
        <v>21632</v>
      </c>
    </row>
    <row r="4302" spans="1:6" x14ac:dyDescent="0.25">
      <c r="A4302" t="s">
        <v>5508</v>
      </c>
      <c r="B4302" s="100" t="s">
        <v>4094</v>
      </c>
      <c r="C4302" s="99" t="s">
        <v>8231</v>
      </c>
      <c r="D4302" s="124">
        <v>5401</v>
      </c>
      <c r="E4302" s="157">
        <f>VLOOKUP(D4302,'SOAT LIQ'!$A$87:$C$3416,3,FALSE)</f>
        <v>13</v>
      </c>
      <c r="F4302" t="s">
        <v>21632</v>
      </c>
    </row>
    <row r="4303" spans="1:6" x14ac:dyDescent="0.25">
      <c r="A4303" t="s">
        <v>5509</v>
      </c>
      <c r="B4303" s="100" t="s">
        <v>4094</v>
      </c>
      <c r="C4303" s="99" t="s">
        <v>8231</v>
      </c>
      <c r="D4303" s="124">
        <v>5401</v>
      </c>
      <c r="E4303" s="157">
        <f>VLOOKUP(D4303,'SOAT LIQ'!$A$87:$C$3416,3,FALSE)</f>
        <v>13</v>
      </c>
      <c r="F4303" t="s">
        <v>21632</v>
      </c>
    </row>
    <row r="4304" spans="1:6" x14ac:dyDescent="0.25">
      <c r="A4304" t="s">
        <v>5796</v>
      </c>
      <c r="B4304" s="100" t="s">
        <v>8235</v>
      </c>
      <c r="C4304" s="99" t="s">
        <v>8234</v>
      </c>
      <c r="D4304" s="124">
        <v>5401</v>
      </c>
      <c r="E4304" s="157">
        <f>VLOOKUP(D4304,'SOAT LIQ'!$A$87:$C$3416,3,FALSE)</f>
        <v>13</v>
      </c>
      <c r="F4304" t="s">
        <v>21632</v>
      </c>
    </row>
    <row r="4305" spans="1:6" x14ac:dyDescent="0.25">
      <c r="A4305" t="s">
        <v>5508</v>
      </c>
      <c r="B4305" s="100" t="s">
        <v>8235</v>
      </c>
      <c r="C4305" s="99" t="s">
        <v>8234</v>
      </c>
      <c r="D4305" s="124">
        <v>5401</v>
      </c>
      <c r="E4305" s="157">
        <f>VLOOKUP(D4305,'SOAT LIQ'!$A$87:$C$3416,3,FALSE)</f>
        <v>13</v>
      </c>
      <c r="F4305" t="s">
        <v>21632</v>
      </c>
    </row>
    <row r="4306" spans="1:6" x14ac:dyDescent="0.25">
      <c r="A4306" t="s">
        <v>5796</v>
      </c>
      <c r="B4306" s="100" t="s">
        <v>8237</v>
      </c>
      <c r="C4306" s="99" t="s">
        <v>8236</v>
      </c>
      <c r="D4306" s="124">
        <v>5102</v>
      </c>
      <c r="E4306" s="157">
        <f>VLOOKUP(D4306,'SOAT LIQ'!$A$87:$C$3416,3,FALSE)</f>
        <v>10</v>
      </c>
      <c r="F4306" t="s">
        <v>21632</v>
      </c>
    </row>
    <row r="4307" spans="1:6" x14ac:dyDescent="0.25">
      <c r="A4307" t="s">
        <v>5509</v>
      </c>
      <c r="B4307" s="100" t="s">
        <v>8237</v>
      </c>
      <c r="C4307" s="99" t="s">
        <v>8236</v>
      </c>
      <c r="D4307" s="124">
        <v>5102</v>
      </c>
      <c r="E4307" s="157">
        <f>VLOOKUP(D4307,'SOAT LIQ'!$A$87:$C$3416,3,FALSE)</f>
        <v>10</v>
      </c>
      <c r="F4307" t="s">
        <v>21632</v>
      </c>
    </row>
    <row r="4308" spans="1:6" x14ac:dyDescent="0.25">
      <c r="A4308" t="s">
        <v>5796</v>
      </c>
      <c r="B4308" s="100" t="s">
        <v>4095</v>
      </c>
      <c r="C4308" s="99" t="s">
        <v>8238</v>
      </c>
      <c r="D4308" s="124">
        <v>5401</v>
      </c>
      <c r="E4308" s="157">
        <f>VLOOKUP(D4308,'SOAT LIQ'!$A$87:$C$3416,3,FALSE)</f>
        <v>13</v>
      </c>
      <c r="F4308" t="s">
        <v>21632</v>
      </c>
    </row>
    <row r="4309" spans="1:6" x14ac:dyDescent="0.25">
      <c r="A4309" t="s">
        <v>5796</v>
      </c>
      <c r="B4309" s="100" t="s">
        <v>4909</v>
      </c>
      <c r="C4309" s="99" t="s">
        <v>8239</v>
      </c>
      <c r="D4309" s="124">
        <v>5102</v>
      </c>
      <c r="E4309" s="157">
        <f>VLOOKUP(D4309,'SOAT LIQ'!$A$87:$C$3416,3,FALSE)</f>
        <v>10</v>
      </c>
      <c r="F4309" t="s">
        <v>21632</v>
      </c>
    </row>
    <row r="4310" spans="1:6" x14ac:dyDescent="0.25">
      <c r="A4310" t="s">
        <v>5508</v>
      </c>
      <c r="B4310" s="100" t="s">
        <v>4909</v>
      </c>
      <c r="C4310" s="99" t="s">
        <v>8239</v>
      </c>
      <c r="D4310" s="124">
        <v>5102</v>
      </c>
      <c r="E4310" s="157">
        <f>VLOOKUP(D4310,'SOAT LIQ'!$A$87:$C$3416,3,FALSE)</f>
        <v>10</v>
      </c>
      <c r="F4310" t="s">
        <v>21632</v>
      </c>
    </row>
    <row r="4311" spans="1:6" x14ac:dyDescent="0.25">
      <c r="A4311" t="s">
        <v>5509</v>
      </c>
      <c r="B4311" s="100" t="s">
        <v>4909</v>
      </c>
      <c r="C4311" s="99" t="s">
        <v>8239</v>
      </c>
      <c r="D4311" s="124">
        <v>5102</v>
      </c>
      <c r="E4311" s="157">
        <f>VLOOKUP(D4311,'SOAT LIQ'!$A$87:$C$3416,3,FALSE)</f>
        <v>10</v>
      </c>
      <c r="F4311" t="s">
        <v>21632</v>
      </c>
    </row>
    <row r="4312" spans="1:6" x14ac:dyDescent="0.25">
      <c r="A4312" t="s">
        <v>5796</v>
      </c>
      <c r="B4312" s="100" t="s">
        <v>4097</v>
      </c>
      <c r="C4312" s="99" t="s">
        <v>8240</v>
      </c>
      <c r="D4312" s="124">
        <v>5102</v>
      </c>
      <c r="E4312" s="157">
        <f>VLOOKUP(D4312,'SOAT LIQ'!$A$87:$C$3416,3,FALSE)</f>
        <v>10</v>
      </c>
      <c r="F4312" t="s">
        <v>21632</v>
      </c>
    </row>
    <row r="4313" spans="1:6" x14ac:dyDescent="0.25">
      <c r="A4313" t="s">
        <v>5508</v>
      </c>
      <c r="B4313" s="100" t="s">
        <v>4097</v>
      </c>
      <c r="C4313" s="99" t="s">
        <v>8240</v>
      </c>
      <c r="D4313" s="124">
        <v>5102</v>
      </c>
      <c r="E4313" s="157">
        <f>VLOOKUP(D4313,'SOAT LIQ'!$A$87:$C$3416,3,FALSE)</f>
        <v>10</v>
      </c>
      <c r="F4313" t="s">
        <v>21632</v>
      </c>
    </row>
    <row r="4314" spans="1:6" x14ac:dyDescent="0.25">
      <c r="A4314" t="s">
        <v>5509</v>
      </c>
      <c r="B4314" s="100" t="s">
        <v>4097</v>
      </c>
      <c r="C4314" s="99" t="s">
        <v>8240</v>
      </c>
      <c r="D4314" s="124">
        <v>5102</v>
      </c>
      <c r="E4314" s="157">
        <f>VLOOKUP(D4314,'SOAT LIQ'!$A$87:$C$3416,3,FALSE)</f>
        <v>10</v>
      </c>
      <c r="F4314" t="s">
        <v>21632</v>
      </c>
    </row>
    <row r="4315" spans="1:6" x14ac:dyDescent="0.25">
      <c r="A4315" t="s">
        <v>5796</v>
      </c>
      <c r="B4315" s="100" t="s">
        <v>4096</v>
      </c>
      <c r="C4315" s="99" t="s">
        <v>8240</v>
      </c>
      <c r="D4315" s="124">
        <v>5102</v>
      </c>
      <c r="E4315" s="157">
        <f>VLOOKUP(D4315,'SOAT LIQ'!$A$87:$C$3416,3,FALSE)</f>
        <v>10</v>
      </c>
      <c r="F4315" t="s">
        <v>21632</v>
      </c>
    </row>
    <row r="4316" spans="1:6" x14ac:dyDescent="0.25">
      <c r="A4316" t="s">
        <v>5508</v>
      </c>
      <c r="B4316" s="100" t="s">
        <v>4096</v>
      </c>
      <c r="C4316" s="99" t="s">
        <v>8240</v>
      </c>
      <c r="D4316" s="124">
        <v>5102</v>
      </c>
      <c r="E4316" s="157">
        <f>VLOOKUP(D4316,'SOAT LIQ'!$A$87:$C$3416,3,FALSE)</f>
        <v>10</v>
      </c>
      <c r="F4316" t="s">
        <v>21632</v>
      </c>
    </row>
    <row r="4317" spans="1:6" x14ac:dyDescent="0.25">
      <c r="A4317" t="s">
        <v>5509</v>
      </c>
      <c r="B4317" s="100" t="s">
        <v>4096</v>
      </c>
      <c r="C4317" s="99" t="s">
        <v>8240</v>
      </c>
      <c r="D4317" s="124">
        <v>5102</v>
      </c>
      <c r="E4317" s="157">
        <f>VLOOKUP(D4317,'SOAT LIQ'!$A$87:$C$3416,3,FALSE)</f>
        <v>10</v>
      </c>
      <c r="F4317" t="s">
        <v>21632</v>
      </c>
    </row>
    <row r="4318" spans="1:6" x14ac:dyDescent="0.25">
      <c r="A4318" t="s">
        <v>5796</v>
      </c>
      <c r="B4318" s="100" t="s">
        <v>8242</v>
      </c>
      <c r="C4318" s="99" t="s">
        <v>8241</v>
      </c>
      <c r="D4318" s="124">
        <v>5104</v>
      </c>
      <c r="E4318" s="157">
        <f>VLOOKUP(D4318,'SOAT LIQ'!$A$87:$C$3416,3,FALSE)</f>
        <v>5</v>
      </c>
      <c r="F4318" t="s">
        <v>21632</v>
      </c>
    </row>
    <row r="4319" spans="1:6" x14ac:dyDescent="0.25">
      <c r="A4319" t="s">
        <v>5509</v>
      </c>
      <c r="B4319" s="100" t="s">
        <v>8242</v>
      </c>
      <c r="C4319" s="99" t="s">
        <v>8241</v>
      </c>
      <c r="D4319" s="124">
        <v>5104</v>
      </c>
      <c r="E4319" s="157">
        <f>VLOOKUP(D4319,'SOAT LIQ'!$A$87:$C$3416,3,FALSE)</f>
        <v>5</v>
      </c>
      <c r="F4319" t="s">
        <v>21632</v>
      </c>
    </row>
    <row r="4320" spans="1:6" x14ac:dyDescent="0.25">
      <c r="A4320" t="s">
        <v>5796</v>
      </c>
      <c r="B4320" s="100" t="s">
        <v>4910</v>
      </c>
      <c r="C4320" s="99" t="s">
        <v>8243</v>
      </c>
      <c r="D4320" s="124">
        <v>5102</v>
      </c>
      <c r="E4320" s="157">
        <f>VLOOKUP(D4320,'SOAT LIQ'!$A$87:$C$3416,3,FALSE)</f>
        <v>10</v>
      </c>
      <c r="F4320" t="s">
        <v>21632</v>
      </c>
    </row>
    <row r="4321" spans="1:6" x14ac:dyDescent="0.25">
      <c r="A4321" t="s">
        <v>5508</v>
      </c>
      <c r="B4321" s="100" t="s">
        <v>4910</v>
      </c>
      <c r="C4321" s="99" t="s">
        <v>8243</v>
      </c>
      <c r="D4321" s="124">
        <v>5102</v>
      </c>
      <c r="E4321" s="157">
        <f>VLOOKUP(D4321,'SOAT LIQ'!$A$87:$C$3416,3,FALSE)</f>
        <v>10</v>
      </c>
      <c r="F4321" t="s">
        <v>21632</v>
      </c>
    </row>
    <row r="4322" spans="1:6" x14ac:dyDescent="0.25">
      <c r="A4322" t="s">
        <v>5796</v>
      </c>
      <c r="B4322" s="100" t="s">
        <v>4911</v>
      </c>
      <c r="C4322" s="99" t="s">
        <v>8244</v>
      </c>
      <c r="D4322" s="124">
        <v>5102</v>
      </c>
      <c r="E4322" s="157">
        <f>VLOOKUP(D4322,'SOAT LIQ'!$A$87:$C$3416,3,FALSE)</f>
        <v>10</v>
      </c>
      <c r="F4322" t="s">
        <v>21632</v>
      </c>
    </row>
    <row r="4323" spans="1:6" x14ac:dyDescent="0.25">
      <c r="A4323" t="s">
        <v>5508</v>
      </c>
      <c r="B4323" s="100" t="s">
        <v>4911</v>
      </c>
      <c r="C4323" s="99" t="s">
        <v>8244</v>
      </c>
      <c r="D4323" s="124">
        <v>5102</v>
      </c>
      <c r="E4323" s="157">
        <f>VLOOKUP(D4323,'SOAT LIQ'!$A$87:$C$3416,3,FALSE)</f>
        <v>10</v>
      </c>
      <c r="F4323" t="s">
        <v>21632</v>
      </c>
    </row>
    <row r="4324" spans="1:6" x14ac:dyDescent="0.25">
      <c r="A4324" t="s">
        <v>5509</v>
      </c>
      <c r="B4324" s="100" t="s">
        <v>4911</v>
      </c>
      <c r="C4324" s="99" t="s">
        <v>8244</v>
      </c>
      <c r="D4324" s="124">
        <v>5102</v>
      </c>
      <c r="E4324" s="157">
        <f>VLOOKUP(D4324,'SOAT LIQ'!$A$87:$C$3416,3,FALSE)</f>
        <v>10</v>
      </c>
      <c r="F4324" t="s">
        <v>21632</v>
      </c>
    </row>
    <row r="4325" spans="1:6" x14ac:dyDescent="0.25">
      <c r="A4325" t="s">
        <v>5796</v>
      </c>
      <c r="B4325" s="100" t="s">
        <v>4912</v>
      </c>
      <c r="C4325" s="99" t="s">
        <v>8245</v>
      </c>
      <c r="D4325" s="124">
        <v>5102</v>
      </c>
      <c r="E4325" s="157">
        <f>VLOOKUP(D4325,'SOAT LIQ'!$A$87:$C$3416,3,FALSE)</f>
        <v>10</v>
      </c>
      <c r="F4325" t="s">
        <v>21632</v>
      </c>
    </row>
    <row r="4326" spans="1:6" x14ac:dyDescent="0.25">
      <c r="A4326" t="s">
        <v>5508</v>
      </c>
      <c r="B4326" s="100" t="s">
        <v>4912</v>
      </c>
      <c r="C4326" s="99" t="s">
        <v>8245</v>
      </c>
      <c r="D4326" s="124">
        <v>5102</v>
      </c>
      <c r="E4326" s="157">
        <f>VLOOKUP(D4326,'SOAT LIQ'!$A$87:$C$3416,3,FALSE)</f>
        <v>10</v>
      </c>
      <c r="F4326" t="s">
        <v>21632</v>
      </c>
    </row>
    <row r="4327" spans="1:6" x14ac:dyDescent="0.25">
      <c r="A4327" t="s">
        <v>5509</v>
      </c>
      <c r="B4327" s="100" t="s">
        <v>4912</v>
      </c>
      <c r="C4327" s="99" t="s">
        <v>8245</v>
      </c>
      <c r="D4327" s="124">
        <v>5102</v>
      </c>
      <c r="E4327" s="157">
        <f>VLOOKUP(D4327,'SOAT LIQ'!$A$87:$C$3416,3,FALSE)</f>
        <v>10</v>
      </c>
      <c r="F4327" t="s">
        <v>21632</v>
      </c>
    </row>
    <row r="4328" spans="1:6" x14ac:dyDescent="0.25">
      <c r="A4328" t="s">
        <v>5796</v>
      </c>
      <c r="B4328" s="100" t="s">
        <v>4098</v>
      </c>
      <c r="C4328" s="99" t="s">
        <v>8245</v>
      </c>
      <c r="D4328" s="124">
        <v>5102</v>
      </c>
      <c r="E4328" s="157">
        <f>VLOOKUP(D4328,'SOAT LIQ'!$A$87:$C$3416,3,FALSE)</f>
        <v>10</v>
      </c>
      <c r="F4328" t="s">
        <v>21632</v>
      </c>
    </row>
    <row r="4329" spans="1:6" x14ac:dyDescent="0.25">
      <c r="A4329" t="s">
        <v>5509</v>
      </c>
      <c r="B4329" s="100" t="s">
        <v>4098</v>
      </c>
      <c r="C4329" s="99" t="s">
        <v>8245</v>
      </c>
      <c r="D4329" s="124">
        <v>5102</v>
      </c>
      <c r="E4329" s="157">
        <f>VLOOKUP(D4329,'SOAT LIQ'!$A$87:$C$3416,3,FALSE)</f>
        <v>10</v>
      </c>
      <c r="F4329" t="s">
        <v>21632</v>
      </c>
    </row>
    <row r="4330" spans="1:6" x14ac:dyDescent="0.25">
      <c r="A4330" t="s">
        <v>5796</v>
      </c>
      <c r="B4330" s="100" t="s">
        <v>8247</v>
      </c>
      <c r="C4330" s="99" t="s">
        <v>8246</v>
      </c>
      <c r="D4330" s="124">
        <v>5104</v>
      </c>
      <c r="E4330" s="157">
        <f>VLOOKUP(D4330,'SOAT LIQ'!$A$87:$C$3416,3,FALSE)</f>
        <v>5</v>
      </c>
      <c r="F4330" t="s">
        <v>21632</v>
      </c>
    </row>
    <row r="4331" spans="1:6" x14ac:dyDescent="0.25">
      <c r="A4331" t="s">
        <v>5509</v>
      </c>
      <c r="B4331" s="100" t="s">
        <v>8247</v>
      </c>
      <c r="C4331" s="99" t="s">
        <v>8246</v>
      </c>
      <c r="D4331" s="124">
        <v>5104</v>
      </c>
      <c r="E4331" s="157">
        <f>VLOOKUP(D4331,'SOAT LIQ'!$A$87:$C$3416,3,FALSE)</f>
        <v>5</v>
      </c>
      <c r="F4331" t="s">
        <v>21632</v>
      </c>
    </row>
    <row r="4332" spans="1:6" x14ac:dyDescent="0.25">
      <c r="A4332" t="s">
        <v>5142</v>
      </c>
      <c r="B4332" s="100" t="s">
        <v>8249</v>
      </c>
      <c r="C4332" s="99" t="s">
        <v>8248</v>
      </c>
      <c r="D4332" s="124">
        <v>5310</v>
      </c>
      <c r="E4332" s="157">
        <f>VLOOKUP(D4332,'SOAT LIQ'!$A$87:$C$3416,3,FALSE)</f>
        <v>13</v>
      </c>
      <c r="F4332" t="s">
        <v>21632</v>
      </c>
    </row>
    <row r="4333" spans="1:6" x14ac:dyDescent="0.25">
      <c r="A4333" t="s">
        <v>5796</v>
      </c>
      <c r="B4333" s="100" t="s">
        <v>8249</v>
      </c>
      <c r="C4333" s="99" t="s">
        <v>8248</v>
      </c>
      <c r="D4333" s="124">
        <v>5310</v>
      </c>
      <c r="E4333" s="157">
        <f>VLOOKUP(D4333,'SOAT LIQ'!$A$87:$C$3416,3,FALSE)</f>
        <v>13</v>
      </c>
      <c r="F4333" t="s">
        <v>21632</v>
      </c>
    </row>
    <row r="4334" spans="1:6" x14ac:dyDescent="0.25">
      <c r="A4334" t="s">
        <v>5482</v>
      </c>
      <c r="B4334" s="100" t="s">
        <v>8249</v>
      </c>
      <c r="C4334" s="99" t="s">
        <v>8248</v>
      </c>
      <c r="D4334" s="124">
        <v>5310</v>
      </c>
      <c r="E4334" s="157">
        <f>VLOOKUP(D4334,'SOAT LIQ'!$A$87:$C$3416,3,FALSE)</f>
        <v>13</v>
      </c>
      <c r="F4334" t="s">
        <v>21632</v>
      </c>
    </row>
    <row r="4335" spans="1:6" x14ac:dyDescent="0.25">
      <c r="A4335" t="s">
        <v>5482</v>
      </c>
      <c r="B4335" s="100" t="s">
        <v>8250</v>
      </c>
      <c r="C4335" s="99" t="s">
        <v>8248</v>
      </c>
      <c r="D4335" s="124">
        <v>25133</v>
      </c>
      <c r="E4335" s="157" t="e">
        <f>VLOOKUP(D4335,'SOAT LIQ'!$A$87:$C$3416,3,FALSE)</f>
        <v>#N/A</v>
      </c>
      <c r="F4335" t="s">
        <v>21632</v>
      </c>
    </row>
    <row r="4336" spans="1:6" x14ac:dyDescent="0.25">
      <c r="A4336" t="s">
        <v>5142</v>
      </c>
      <c r="B4336" s="100" t="s">
        <v>8250</v>
      </c>
      <c r="C4336" s="99" t="s">
        <v>8248</v>
      </c>
      <c r="D4336" s="124">
        <v>25133</v>
      </c>
      <c r="E4336" s="157" t="e">
        <f>VLOOKUP(D4336,'SOAT LIQ'!$A$87:$C$3416,3,FALSE)</f>
        <v>#N/A</v>
      </c>
      <c r="F4336" t="s">
        <v>21632</v>
      </c>
    </row>
    <row r="4337" spans="1:6" x14ac:dyDescent="0.25">
      <c r="A4337" t="s">
        <v>5142</v>
      </c>
      <c r="B4337" s="100" t="s">
        <v>8252</v>
      </c>
      <c r="C4337" s="99" t="s">
        <v>8251</v>
      </c>
      <c r="D4337" s="124">
        <v>5310</v>
      </c>
      <c r="E4337" s="157">
        <f>VLOOKUP(D4337,'SOAT LIQ'!$A$87:$C$3416,3,FALSE)</f>
        <v>13</v>
      </c>
      <c r="F4337" t="s">
        <v>21632</v>
      </c>
    </row>
    <row r="4338" spans="1:6" x14ac:dyDescent="0.25">
      <c r="A4338" t="s">
        <v>5508</v>
      </c>
      <c r="B4338" s="100" t="s">
        <v>8252</v>
      </c>
      <c r="C4338" s="99" t="s">
        <v>8251</v>
      </c>
      <c r="D4338" s="124">
        <v>5310</v>
      </c>
      <c r="E4338" s="157">
        <f>VLOOKUP(D4338,'SOAT LIQ'!$A$87:$C$3416,3,FALSE)</f>
        <v>13</v>
      </c>
      <c r="F4338" t="s">
        <v>21632</v>
      </c>
    </row>
    <row r="4339" spans="1:6" x14ac:dyDescent="0.25">
      <c r="A4339" t="s">
        <v>5796</v>
      </c>
      <c r="B4339" s="100" t="s">
        <v>8252</v>
      </c>
      <c r="C4339" s="99" t="s">
        <v>8251</v>
      </c>
      <c r="D4339" s="124">
        <v>5310</v>
      </c>
      <c r="E4339" s="157">
        <f>VLOOKUP(D4339,'SOAT LIQ'!$A$87:$C$3416,3,FALSE)</f>
        <v>13</v>
      </c>
      <c r="F4339" t="s">
        <v>21632</v>
      </c>
    </row>
    <row r="4340" spans="1:6" x14ac:dyDescent="0.25">
      <c r="A4340" t="s">
        <v>5796</v>
      </c>
      <c r="B4340" s="100" t="s">
        <v>8254</v>
      </c>
      <c r="C4340" s="99" t="s">
        <v>8253</v>
      </c>
      <c r="D4340" s="124">
        <v>5110</v>
      </c>
      <c r="E4340" s="157">
        <f>VLOOKUP(D4340,'SOAT LIQ'!$A$87:$C$3416,3,FALSE)</f>
        <v>12</v>
      </c>
      <c r="F4340" t="s">
        <v>21632</v>
      </c>
    </row>
    <row r="4341" spans="1:6" x14ac:dyDescent="0.25">
      <c r="A4341" t="s">
        <v>5508</v>
      </c>
      <c r="B4341" s="100" t="s">
        <v>8254</v>
      </c>
      <c r="C4341" s="99" t="s">
        <v>8253</v>
      </c>
      <c r="D4341" s="124">
        <v>5110</v>
      </c>
      <c r="E4341" s="157">
        <f>VLOOKUP(D4341,'SOAT LIQ'!$A$87:$C$3416,3,FALSE)</f>
        <v>12</v>
      </c>
      <c r="F4341" t="s">
        <v>21632</v>
      </c>
    </row>
    <row r="4342" spans="1:6" x14ac:dyDescent="0.25">
      <c r="A4342" t="s">
        <v>5796</v>
      </c>
      <c r="B4342" s="100" t="s">
        <v>8256</v>
      </c>
      <c r="C4342" s="99" t="s">
        <v>8255</v>
      </c>
      <c r="D4342" s="124">
        <v>5110</v>
      </c>
      <c r="E4342" s="157">
        <f>VLOOKUP(D4342,'SOAT LIQ'!$A$87:$C$3416,3,FALSE)</f>
        <v>12</v>
      </c>
      <c r="F4342" t="s">
        <v>21632</v>
      </c>
    </row>
    <row r="4343" spans="1:6" x14ac:dyDescent="0.25">
      <c r="A4343" t="s">
        <v>5508</v>
      </c>
      <c r="B4343" s="100" t="s">
        <v>8256</v>
      </c>
      <c r="C4343" s="99" t="s">
        <v>8255</v>
      </c>
      <c r="D4343" s="124">
        <v>5110</v>
      </c>
      <c r="E4343" s="157">
        <f>VLOOKUP(D4343,'SOAT LIQ'!$A$87:$C$3416,3,FALSE)</f>
        <v>12</v>
      </c>
      <c r="F4343" t="s">
        <v>21632</v>
      </c>
    </row>
    <row r="4344" spans="1:6" x14ac:dyDescent="0.25">
      <c r="A4344" t="s">
        <v>5796</v>
      </c>
      <c r="B4344" s="100" t="s">
        <v>8258</v>
      </c>
      <c r="C4344" s="99" t="s">
        <v>8257</v>
      </c>
      <c r="D4344" s="124">
        <v>5110</v>
      </c>
      <c r="E4344" s="157">
        <f>VLOOKUP(D4344,'SOAT LIQ'!$A$87:$C$3416,3,FALSE)</f>
        <v>12</v>
      </c>
      <c r="F4344" t="s">
        <v>21632</v>
      </c>
    </row>
    <row r="4345" spans="1:6" x14ac:dyDescent="0.25">
      <c r="A4345" t="s">
        <v>5508</v>
      </c>
      <c r="B4345" s="100" t="s">
        <v>8258</v>
      </c>
      <c r="C4345" s="99" t="s">
        <v>8257</v>
      </c>
      <c r="D4345" s="124">
        <v>5110</v>
      </c>
      <c r="E4345" s="157">
        <f>VLOOKUP(D4345,'SOAT LIQ'!$A$87:$C$3416,3,FALSE)</f>
        <v>12</v>
      </c>
      <c r="F4345" t="s">
        <v>21632</v>
      </c>
    </row>
    <row r="4346" spans="1:6" x14ac:dyDescent="0.25">
      <c r="A4346" t="s">
        <v>5796</v>
      </c>
      <c r="B4346" s="100" t="s">
        <v>4099</v>
      </c>
      <c r="C4346" s="99" t="s">
        <v>8257</v>
      </c>
      <c r="D4346" s="124">
        <v>5110</v>
      </c>
      <c r="E4346" s="157">
        <f>VLOOKUP(D4346,'SOAT LIQ'!$A$87:$C$3416,3,FALSE)</f>
        <v>12</v>
      </c>
      <c r="F4346" t="s">
        <v>21632</v>
      </c>
    </row>
    <row r="4347" spans="1:6" x14ac:dyDescent="0.25">
      <c r="A4347" t="s">
        <v>5508</v>
      </c>
      <c r="B4347" s="100" t="s">
        <v>4099</v>
      </c>
      <c r="C4347" s="99" t="s">
        <v>8257</v>
      </c>
      <c r="D4347" s="124">
        <v>5110</v>
      </c>
      <c r="E4347" s="157">
        <f>VLOOKUP(D4347,'SOAT LIQ'!$A$87:$C$3416,3,FALSE)</f>
        <v>12</v>
      </c>
      <c r="F4347" t="s">
        <v>21632</v>
      </c>
    </row>
    <row r="4348" spans="1:6" x14ac:dyDescent="0.25">
      <c r="A4348" t="s">
        <v>5508</v>
      </c>
      <c r="B4348" s="100" t="s">
        <v>8260</v>
      </c>
      <c r="C4348" s="99" t="s">
        <v>8259</v>
      </c>
      <c r="D4348" s="124">
        <v>5510</v>
      </c>
      <c r="E4348" s="157">
        <f>VLOOKUP(D4348,'SOAT LIQ'!$A$87:$C$3416,3,FALSE)</f>
        <v>12</v>
      </c>
      <c r="F4348" t="s">
        <v>21632</v>
      </c>
    </row>
    <row r="4349" spans="1:6" x14ac:dyDescent="0.25">
      <c r="A4349" t="s">
        <v>5796</v>
      </c>
      <c r="B4349" s="100" t="s">
        <v>8260</v>
      </c>
      <c r="C4349" s="99" t="s">
        <v>8259</v>
      </c>
      <c r="D4349" s="124">
        <v>5510</v>
      </c>
      <c r="E4349" s="157">
        <f>VLOOKUP(D4349,'SOAT LIQ'!$A$87:$C$3416,3,FALSE)</f>
        <v>12</v>
      </c>
      <c r="F4349" t="s">
        <v>21632</v>
      </c>
    </row>
    <row r="4350" spans="1:6" x14ac:dyDescent="0.25">
      <c r="A4350" t="s">
        <v>5796</v>
      </c>
      <c r="B4350" s="100" t="s">
        <v>8262</v>
      </c>
      <c r="C4350" s="99" t="s">
        <v>8261</v>
      </c>
      <c r="D4350" s="124">
        <v>5510</v>
      </c>
      <c r="E4350" s="157">
        <f>VLOOKUP(D4350,'SOAT LIQ'!$A$87:$C$3416,3,FALSE)</f>
        <v>12</v>
      </c>
      <c r="F4350" t="s">
        <v>21632</v>
      </c>
    </row>
    <row r="4351" spans="1:6" x14ac:dyDescent="0.25">
      <c r="A4351" t="s">
        <v>5508</v>
      </c>
      <c r="B4351" s="100" t="s">
        <v>8262</v>
      </c>
      <c r="C4351" s="99" t="s">
        <v>8261</v>
      </c>
      <c r="D4351" s="124">
        <v>5510</v>
      </c>
      <c r="E4351" s="157">
        <f>VLOOKUP(D4351,'SOAT LIQ'!$A$87:$C$3416,3,FALSE)</f>
        <v>12</v>
      </c>
      <c r="F4351" t="s">
        <v>21632</v>
      </c>
    </row>
    <row r="4352" spans="1:6" x14ac:dyDescent="0.25">
      <c r="A4352" t="s">
        <v>5936</v>
      </c>
      <c r="B4352" s="100" t="s">
        <v>8262</v>
      </c>
      <c r="C4352" s="99" t="s">
        <v>8261</v>
      </c>
      <c r="D4352" s="124">
        <v>5510</v>
      </c>
      <c r="E4352" s="157">
        <f>VLOOKUP(D4352,'SOAT LIQ'!$A$87:$C$3416,3,FALSE)</f>
        <v>12</v>
      </c>
      <c r="F4352" t="s">
        <v>21632</v>
      </c>
    </row>
    <row r="4353" spans="1:6" x14ac:dyDescent="0.25">
      <c r="A4353" t="s">
        <v>5796</v>
      </c>
      <c r="B4353" s="100" t="s">
        <v>4100</v>
      </c>
      <c r="C4353" s="99" t="s">
        <v>8263</v>
      </c>
      <c r="D4353" s="124">
        <v>5510</v>
      </c>
      <c r="E4353" s="157">
        <f>VLOOKUP(D4353,'SOAT LIQ'!$A$87:$C$3416,3,FALSE)</f>
        <v>12</v>
      </c>
      <c r="F4353" t="s">
        <v>21632</v>
      </c>
    </row>
    <row r="4354" spans="1:6" x14ac:dyDescent="0.25">
      <c r="A4354" t="s">
        <v>5508</v>
      </c>
      <c r="B4354" s="100" t="s">
        <v>4100</v>
      </c>
      <c r="C4354" s="99" t="s">
        <v>8263</v>
      </c>
      <c r="D4354" s="124">
        <v>5510</v>
      </c>
      <c r="E4354" s="157">
        <f>VLOOKUP(D4354,'SOAT LIQ'!$A$87:$C$3416,3,FALSE)</f>
        <v>12</v>
      </c>
      <c r="F4354" t="s">
        <v>21632</v>
      </c>
    </row>
    <row r="4355" spans="1:6" x14ac:dyDescent="0.25">
      <c r="A4355" t="s">
        <v>5796</v>
      </c>
      <c r="B4355" s="100" t="s">
        <v>8265</v>
      </c>
      <c r="C4355" s="99" t="s">
        <v>8264</v>
      </c>
      <c r="D4355" s="124">
        <v>5410</v>
      </c>
      <c r="E4355" s="157">
        <f>VLOOKUP(D4355,'SOAT LIQ'!$A$87:$C$3416,3,FALSE)</f>
        <v>13</v>
      </c>
      <c r="F4355" t="s">
        <v>21632</v>
      </c>
    </row>
    <row r="4356" spans="1:6" x14ac:dyDescent="0.25">
      <c r="A4356" t="s">
        <v>5508</v>
      </c>
      <c r="B4356" s="100" t="s">
        <v>8265</v>
      </c>
      <c r="C4356" s="99" t="s">
        <v>8264</v>
      </c>
      <c r="D4356" s="124">
        <v>5410</v>
      </c>
      <c r="E4356" s="157">
        <f>VLOOKUP(D4356,'SOAT LIQ'!$A$87:$C$3416,3,FALSE)</f>
        <v>13</v>
      </c>
      <c r="F4356" t="s">
        <v>21632</v>
      </c>
    </row>
    <row r="4357" spans="1:6" x14ac:dyDescent="0.25">
      <c r="A4357" t="s">
        <v>5969</v>
      </c>
      <c r="B4357" s="100" t="s">
        <v>8265</v>
      </c>
      <c r="C4357" s="99" t="s">
        <v>8264</v>
      </c>
      <c r="D4357" s="124">
        <v>5410</v>
      </c>
      <c r="E4357" s="157">
        <f>VLOOKUP(D4357,'SOAT LIQ'!$A$87:$C$3416,3,FALSE)</f>
        <v>13</v>
      </c>
      <c r="F4357" t="s">
        <v>21632</v>
      </c>
    </row>
    <row r="4358" spans="1:6" x14ac:dyDescent="0.25">
      <c r="A4358" t="s">
        <v>5796</v>
      </c>
      <c r="B4358" s="100" t="s">
        <v>8267</v>
      </c>
      <c r="C4358" s="99" t="s">
        <v>8266</v>
      </c>
      <c r="D4358" s="124">
        <v>5410</v>
      </c>
      <c r="E4358" s="157">
        <f>VLOOKUP(D4358,'SOAT LIQ'!$A$87:$C$3416,3,FALSE)</f>
        <v>13</v>
      </c>
      <c r="F4358" t="s">
        <v>21632</v>
      </c>
    </row>
    <row r="4359" spans="1:6" x14ac:dyDescent="0.25">
      <c r="A4359" t="s">
        <v>5508</v>
      </c>
      <c r="B4359" s="100" t="s">
        <v>8267</v>
      </c>
      <c r="C4359" s="99" t="s">
        <v>8266</v>
      </c>
      <c r="D4359" s="124">
        <v>5410</v>
      </c>
      <c r="E4359" s="157">
        <f>VLOOKUP(D4359,'SOAT LIQ'!$A$87:$C$3416,3,FALSE)</f>
        <v>13</v>
      </c>
      <c r="F4359" t="s">
        <v>21632</v>
      </c>
    </row>
    <row r="4360" spans="1:6" x14ac:dyDescent="0.25">
      <c r="A4360" t="s">
        <v>5796</v>
      </c>
      <c r="B4360" s="100" t="s">
        <v>8269</v>
      </c>
      <c r="C4360" s="99" t="s">
        <v>8268</v>
      </c>
      <c r="D4360" s="124">
        <v>5401</v>
      </c>
      <c r="E4360" s="157">
        <f>VLOOKUP(D4360,'SOAT LIQ'!$A$87:$C$3416,3,FALSE)</f>
        <v>13</v>
      </c>
      <c r="F4360" t="s">
        <v>21632</v>
      </c>
    </row>
    <row r="4361" spans="1:6" x14ac:dyDescent="0.25">
      <c r="A4361" t="s">
        <v>5508</v>
      </c>
      <c r="B4361" s="100" t="s">
        <v>8269</v>
      </c>
      <c r="C4361" s="99" t="s">
        <v>8268</v>
      </c>
      <c r="D4361" s="124">
        <v>5401</v>
      </c>
      <c r="E4361" s="157">
        <f>VLOOKUP(D4361,'SOAT LIQ'!$A$87:$C$3416,3,FALSE)</f>
        <v>13</v>
      </c>
      <c r="F4361" t="s">
        <v>21632</v>
      </c>
    </row>
    <row r="4362" spans="1:6" x14ac:dyDescent="0.25">
      <c r="A4362" t="s">
        <v>5509</v>
      </c>
      <c r="B4362" s="100" t="s">
        <v>8269</v>
      </c>
      <c r="C4362" s="99" t="s">
        <v>8268</v>
      </c>
      <c r="D4362" s="124">
        <v>5401</v>
      </c>
      <c r="E4362" s="157">
        <f>VLOOKUP(D4362,'SOAT LIQ'!$A$87:$C$3416,3,FALSE)</f>
        <v>13</v>
      </c>
      <c r="F4362" t="s">
        <v>21632</v>
      </c>
    </row>
    <row r="4363" spans="1:6" x14ac:dyDescent="0.25">
      <c r="A4363" t="s">
        <v>5796</v>
      </c>
      <c r="B4363" s="100" t="s">
        <v>4101</v>
      </c>
      <c r="C4363" s="99" t="s">
        <v>8266</v>
      </c>
      <c r="D4363" s="124">
        <v>5410</v>
      </c>
      <c r="E4363" s="157">
        <f>VLOOKUP(D4363,'SOAT LIQ'!$A$87:$C$3416,3,FALSE)</f>
        <v>13</v>
      </c>
      <c r="F4363" t="s">
        <v>21632</v>
      </c>
    </row>
    <row r="4364" spans="1:6" x14ac:dyDescent="0.25">
      <c r="A4364" t="s">
        <v>5508</v>
      </c>
      <c r="B4364" s="100" t="s">
        <v>4101</v>
      </c>
      <c r="C4364" s="99" t="s">
        <v>8266</v>
      </c>
      <c r="D4364" s="124">
        <v>5410</v>
      </c>
      <c r="E4364" s="157">
        <f>VLOOKUP(D4364,'SOAT LIQ'!$A$87:$C$3416,3,FALSE)</f>
        <v>13</v>
      </c>
      <c r="F4364" t="s">
        <v>21632</v>
      </c>
    </row>
    <row r="4365" spans="1:6" x14ac:dyDescent="0.25">
      <c r="A4365" t="s">
        <v>5509</v>
      </c>
      <c r="B4365" s="100" t="s">
        <v>4101</v>
      </c>
      <c r="C4365" s="99" t="s">
        <v>8266</v>
      </c>
      <c r="D4365" s="124">
        <v>5410</v>
      </c>
      <c r="E4365" s="157">
        <f>VLOOKUP(D4365,'SOAT LIQ'!$A$87:$C$3416,3,FALSE)</f>
        <v>13</v>
      </c>
      <c r="F4365" t="s">
        <v>21632</v>
      </c>
    </row>
    <row r="4366" spans="1:6" x14ac:dyDescent="0.25">
      <c r="A4366" t="s">
        <v>5796</v>
      </c>
      <c r="B4366" s="100" t="s">
        <v>8271</v>
      </c>
      <c r="C4366" s="99" t="s">
        <v>8270</v>
      </c>
      <c r="D4366" s="124">
        <v>5110</v>
      </c>
      <c r="E4366" s="157">
        <f>VLOOKUP(D4366,'SOAT LIQ'!$A$87:$C$3416,3,FALSE)</f>
        <v>12</v>
      </c>
      <c r="F4366" t="s">
        <v>21632</v>
      </c>
    </row>
    <row r="4367" spans="1:6" x14ac:dyDescent="0.25">
      <c r="A4367" t="s">
        <v>5508</v>
      </c>
      <c r="B4367" s="100" t="s">
        <v>8271</v>
      </c>
      <c r="C4367" s="99" t="s">
        <v>8270</v>
      </c>
      <c r="D4367" s="124">
        <v>5110</v>
      </c>
      <c r="E4367" s="157">
        <f>VLOOKUP(D4367,'SOAT LIQ'!$A$87:$C$3416,3,FALSE)</f>
        <v>12</v>
      </c>
      <c r="F4367" t="s">
        <v>21632</v>
      </c>
    </row>
    <row r="4368" spans="1:6" x14ac:dyDescent="0.25">
      <c r="A4368" t="s">
        <v>5509</v>
      </c>
      <c r="B4368" s="100" t="s">
        <v>8271</v>
      </c>
      <c r="C4368" s="99" t="s">
        <v>8270</v>
      </c>
      <c r="D4368" s="124">
        <v>5110</v>
      </c>
      <c r="E4368" s="157">
        <f>VLOOKUP(D4368,'SOAT LIQ'!$A$87:$C$3416,3,FALSE)</f>
        <v>12</v>
      </c>
      <c r="F4368" t="s">
        <v>21632</v>
      </c>
    </row>
    <row r="4369" spans="1:6" x14ac:dyDescent="0.25">
      <c r="A4369" t="s">
        <v>5796</v>
      </c>
      <c r="B4369" s="100" t="s">
        <v>8273</v>
      </c>
      <c r="C4369" s="99" t="s">
        <v>8272</v>
      </c>
      <c r="D4369" s="124">
        <v>5110</v>
      </c>
      <c r="E4369" s="157">
        <f>VLOOKUP(D4369,'SOAT LIQ'!$A$87:$C$3416,3,FALSE)</f>
        <v>12</v>
      </c>
      <c r="F4369" t="s">
        <v>21632</v>
      </c>
    </row>
    <row r="4370" spans="1:6" x14ac:dyDescent="0.25">
      <c r="A4370" t="s">
        <v>5508</v>
      </c>
      <c r="B4370" s="100" t="s">
        <v>8273</v>
      </c>
      <c r="C4370" s="99" t="s">
        <v>8272</v>
      </c>
      <c r="D4370" s="124">
        <v>5110</v>
      </c>
      <c r="E4370" s="157">
        <f>VLOOKUP(D4370,'SOAT LIQ'!$A$87:$C$3416,3,FALSE)</f>
        <v>12</v>
      </c>
      <c r="F4370" t="s">
        <v>21632</v>
      </c>
    </row>
    <row r="4371" spans="1:6" x14ac:dyDescent="0.25">
      <c r="A4371" t="s">
        <v>5796</v>
      </c>
      <c r="B4371" s="100" t="s">
        <v>4102</v>
      </c>
      <c r="C4371" s="99" t="s">
        <v>8272</v>
      </c>
      <c r="D4371" s="124">
        <v>5110</v>
      </c>
      <c r="E4371" s="157">
        <f>VLOOKUP(D4371,'SOAT LIQ'!$A$87:$C$3416,3,FALSE)</f>
        <v>12</v>
      </c>
      <c r="F4371" t="s">
        <v>21632</v>
      </c>
    </row>
    <row r="4372" spans="1:6" x14ac:dyDescent="0.25">
      <c r="A4372" t="s">
        <v>5796</v>
      </c>
      <c r="B4372" s="100" t="s">
        <v>4103</v>
      </c>
      <c r="C4372" s="99" t="s">
        <v>8274</v>
      </c>
      <c r="D4372" s="124">
        <v>17700</v>
      </c>
      <c r="E4372" s="157">
        <f>VLOOKUP(D4372,'SOAT LIQ'!$A$87:$C$3416,3,FALSE)</f>
        <v>4</v>
      </c>
      <c r="F4372" t="s">
        <v>21632</v>
      </c>
    </row>
    <row r="4373" spans="1:6" x14ac:dyDescent="0.25">
      <c r="A4373" t="s">
        <v>5508</v>
      </c>
      <c r="B4373" s="100" t="s">
        <v>4103</v>
      </c>
      <c r="C4373" s="99" t="s">
        <v>8274</v>
      </c>
      <c r="D4373" s="124">
        <v>17700</v>
      </c>
      <c r="E4373" s="157">
        <f>VLOOKUP(D4373,'SOAT LIQ'!$A$87:$C$3416,3,FALSE)</f>
        <v>4</v>
      </c>
      <c r="F4373" t="s">
        <v>21632</v>
      </c>
    </row>
    <row r="4374" spans="1:6" x14ac:dyDescent="0.25">
      <c r="A4374" t="s">
        <v>5796</v>
      </c>
      <c r="B4374" s="100" t="s">
        <v>4494</v>
      </c>
      <c r="C4374" s="99" t="s">
        <v>8275</v>
      </c>
      <c r="D4374" s="124">
        <v>17701</v>
      </c>
      <c r="E4374" s="157">
        <f>VLOOKUP(D4374,'SOAT LIQ'!$A$87:$C$3416,3,FALSE)</f>
        <v>7</v>
      </c>
      <c r="F4374" t="s">
        <v>21632</v>
      </c>
    </row>
    <row r="4375" spans="1:6" x14ac:dyDescent="0.25">
      <c r="A4375" t="s">
        <v>5508</v>
      </c>
      <c r="B4375" s="100" t="s">
        <v>4494</v>
      </c>
      <c r="C4375" s="99" t="s">
        <v>8275</v>
      </c>
      <c r="D4375" s="124">
        <v>17701</v>
      </c>
      <c r="E4375" s="157">
        <f>VLOOKUP(D4375,'SOAT LIQ'!$A$87:$C$3416,3,FALSE)</f>
        <v>7</v>
      </c>
      <c r="F4375" t="s">
        <v>21632</v>
      </c>
    </row>
    <row r="4376" spans="1:6" x14ac:dyDescent="0.25">
      <c r="A4376" t="s">
        <v>5796</v>
      </c>
      <c r="B4376" s="100" t="s">
        <v>8276</v>
      </c>
      <c r="C4376" s="100"/>
      <c r="D4376" s="124"/>
      <c r="E4376" s="157" t="e">
        <f>VLOOKUP(D4376,'SOAT LIQ'!$A$87:$C$3416,3,FALSE)</f>
        <v>#N/A</v>
      </c>
      <c r="F4376" t="s">
        <v>21632</v>
      </c>
    </row>
    <row r="4377" spans="1:6" x14ac:dyDescent="0.25">
      <c r="A4377" t="s">
        <v>5509</v>
      </c>
      <c r="B4377" s="100" t="s">
        <v>8276</v>
      </c>
      <c r="C4377" s="100"/>
      <c r="D4377" s="124"/>
      <c r="E4377" s="157" t="e">
        <f>VLOOKUP(D4377,'SOAT LIQ'!$A$87:$C$3416,3,FALSE)</f>
        <v>#N/A</v>
      </c>
      <c r="F4377" t="s">
        <v>5509</v>
      </c>
    </row>
    <row r="4378" spans="1:6" x14ac:dyDescent="0.25">
      <c r="A4378" t="s">
        <v>5796</v>
      </c>
      <c r="B4378" s="100" t="s">
        <v>8277</v>
      </c>
      <c r="C4378" s="99" t="s">
        <v>8278</v>
      </c>
      <c r="D4378" s="124"/>
      <c r="E4378" s="157" t="e">
        <f>VLOOKUP(D4378,'SOAT LIQ'!$A$87:$C$3416,3,FALSE)</f>
        <v>#N/A</v>
      </c>
      <c r="F4378" t="s">
        <v>21632</v>
      </c>
    </row>
    <row r="4379" spans="1:6" x14ac:dyDescent="0.25">
      <c r="A4379" t="s">
        <v>5482</v>
      </c>
      <c r="B4379" s="100" t="s">
        <v>8279</v>
      </c>
      <c r="C4379" s="99" t="s">
        <v>8278</v>
      </c>
      <c r="D4379" s="124">
        <v>21421</v>
      </c>
      <c r="E4379" s="157" t="e">
        <f>VLOOKUP(D4379,'SOAT LIQ'!$A$87:$C$3416,3,FALSE)</f>
        <v>#N/A</v>
      </c>
      <c r="F4379" t="s">
        <v>21632</v>
      </c>
    </row>
    <row r="4380" spans="1:6" x14ac:dyDescent="0.25">
      <c r="A4380" t="s">
        <v>5482</v>
      </c>
      <c r="B4380" s="100" t="s">
        <v>8280</v>
      </c>
      <c r="C4380" s="99" t="s">
        <v>8278</v>
      </c>
      <c r="D4380" s="124">
        <v>21502</v>
      </c>
      <c r="E4380" s="157" t="e">
        <f>VLOOKUP(D4380,'SOAT LIQ'!$A$87:$C$3416,3,FALSE)</f>
        <v>#N/A</v>
      </c>
      <c r="F4380" t="s">
        <v>21632</v>
      </c>
    </row>
    <row r="4381" spans="1:6" x14ac:dyDescent="0.25">
      <c r="A4381" t="s">
        <v>5142</v>
      </c>
      <c r="B4381" s="100" t="s">
        <v>8280</v>
      </c>
      <c r="C4381" s="99" t="s">
        <v>8278</v>
      </c>
      <c r="D4381" s="124">
        <v>21502</v>
      </c>
      <c r="E4381" s="157" t="e">
        <f>VLOOKUP(D4381,'SOAT LIQ'!$A$87:$C$3416,3,FALSE)</f>
        <v>#N/A</v>
      </c>
      <c r="F4381" t="s">
        <v>21632</v>
      </c>
    </row>
    <row r="4382" spans="1:6" x14ac:dyDescent="0.25">
      <c r="A4382" t="s">
        <v>5796</v>
      </c>
      <c r="B4382" s="100" t="s">
        <v>8281</v>
      </c>
      <c r="C4382" s="99" t="s">
        <v>8278</v>
      </c>
      <c r="D4382" s="124">
        <v>31122</v>
      </c>
      <c r="E4382" s="157" t="e">
        <f>VLOOKUP(D4382,'SOAT LIQ'!$A$87:$C$3416,3,FALSE)</f>
        <v>#N/A</v>
      </c>
      <c r="F4382" t="s">
        <v>21632</v>
      </c>
    </row>
    <row r="4383" spans="1:6" x14ac:dyDescent="0.25">
      <c r="A4383" t="s">
        <v>8282</v>
      </c>
      <c r="B4383" s="100" t="s">
        <v>8281</v>
      </c>
      <c r="C4383" s="99" t="s">
        <v>8278</v>
      </c>
      <c r="D4383" s="124">
        <v>31122</v>
      </c>
      <c r="E4383" s="157" t="e">
        <f>VLOOKUP(D4383,'SOAT LIQ'!$A$87:$C$3416,3,FALSE)</f>
        <v>#N/A</v>
      </c>
    </row>
    <row r="4384" spans="1:6" x14ac:dyDescent="0.25">
      <c r="A4384" t="s">
        <v>5142</v>
      </c>
      <c r="B4384" s="100" t="s">
        <v>8283</v>
      </c>
      <c r="C4384" s="99" t="s">
        <v>8284</v>
      </c>
      <c r="D4384" s="124">
        <v>1110</v>
      </c>
      <c r="E4384" s="157">
        <f>VLOOKUP(D4384,'SOAT LIQ'!$A$87:$C$3416,3,FALSE)</f>
        <v>21</v>
      </c>
      <c r="F4384" t="s">
        <v>21632</v>
      </c>
    </row>
    <row r="4385" spans="1:6" x14ac:dyDescent="0.25">
      <c r="A4385" t="s">
        <v>5142</v>
      </c>
      <c r="B4385" s="100" t="s">
        <v>8285</v>
      </c>
      <c r="C4385" s="100"/>
      <c r="D4385" s="124">
        <v>1111</v>
      </c>
      <c r="E4385" s="157">
        <f>VLOOKUP(D4385,'SOAT LIQ'!$A$87:$C$3416,3,FALSE)</f>
        <v>23</v>
      </c>
      <c r="F4385" t="s">
        <v>21632</v>
      </c>
    </row>
    <row r="4386" spans="1:6" x14ac:dyDescent="0.25">
      <c r="A4386" t="s">
        <v>5142</v>
      </c>
      <c r="B4386" s="100" t="s">
        <v>8286</v>
      </c>
      <c r="C4386" s="100"/>
      <c r="D4386" s="124"/>
      <c r="E4386" s="157" t="e">
        <f>VLOOKUP(D4386,'SOAT LIQ'!$A$87:$C$3416,3,FALSE)</f>
        <v>#N/A</v>
      </c>
      <c r="F4386" t="s">
        <v>21632</v>
      </c>
    </row>
    <row r="4387" spans="1:6" x14ac:dyDescent="0.25">
      <c r="A4387" t="s">
        <v>5482</v>
      </c>
      <c r="B4387" s="100" t="s">
        <v>8286</v>
      </c>
      <c r="C4387" s="100"/>
      <c r="D4387" s="124"/>
      <c r="E4387" s="157" t="e">
        <f>VLOOKUP(D4387,'SOAT LIQ'!$A$87:$C$3416,3,FALSE)</f>
        <v>#N/A</v>
      </c>
      <c r="F4387" t="s">
        <v>21632</v>
      </c>
    </row>
    <row r="4388" spans="1:6" x14ac:dyDescent="0.25">
      <c r="A4388" t="s">
        <v>5482</v>
      </c>
      <c r="B4388" s="100" t="s">
        <v>8287</v>
      </c>
      <c r="C4388" s="100"/>
      <c r="D4388" s="124"/>
      <c r="E4388" s="157" t="e">
        <f>VLOOKUP(D4388,'SOAT LIQ'!$A$87:$C$3416,3,FALSE)</f>
        <v>#N/A</v>
      </c>
      <c r="F4388" t="s">
        <v>21632</v>
      </c>
    </row>
    <row r="4389" spans="1:6" x14ac:dyDescent="0.25">
      <c r="A4389" t="s">
        <v>5142</v>
      </c>
      <c r="B4389" s="100" t="s">
        <v>8287</v>
      </c>
      <c r="C4389" s="100"/>
      <c r="D4389" s="124"/>
      <c r="E4389" s="157" t="e">
        <f>VLOOKUP(D4389,'SOAT LIQ'!$A$87:$C$3416,3,FALSE)</f>
        <v>#N/A</v>
      </c>
      <c r="F4389" t="s">
        <v>21632</v>
      </c>
    </row>
    <row r="4390" spans="1:6" x14ac:dyDescent="0.25">
      <c r="A4390" t="s">
        <v>5142</v>
      </c>
      <c r="B4390" s="100" t="s">
        <v>8289</v>
      </c>
      <c r="C4390" s="99" t="s">
        <v>8288</v>
      </c>
      <c r="D4390" s="124">
        <v>1162</v>
      </c>
      <c r="E4390" s="157">
        <f>VLOOKUP(D4390,'SOAT LIQ'!$A$87:$C$3416,3,FALSE)</f>
        <v>20</v>
      </c>
      <c r="F4390" t="s">
        <v>21632</v>
      </c>
    </row>
    <row r="4391" spans="1:6" x14ac:dyDescent="0.25">
      <c r="A4391" t="s">
        <v>5748</v>
      </c>
      <c r="B4391" s="100" t="s">
        <v>8289</v>
      </c>
      <c r="C4391" s="99" t="s">
        <v>8288</v>
      </c>
      <c r="D4391" s="124">
        <v>1162</v>
      </c>
      <c r="E4391" s="157">
        <f>VLOOKUP(D4391,'SOAT LIQ'!$A$87:$C$3416,3,FALSE)</f>
        <v>20</v>
      </c>
      <c r="F4391" t="s">
        <v>21632</v>
      </c>
    </row>
    <row r="4392" spans="1:6" x14ac:dyDescent="0.25">
      <c r="A4392" t="s">
        <v>5796</v>
      </c>
      <c r="B4392" s="100" t="s">
        <v>8289</v>
      </c>
      <c r="C4392" s="99" t="s">
        <v>8288</v>
      </c>
      <c r="D4392" s="124">
        <v>1162</v>
      </c>
      <c r="E4392" s="157">
        <f>VLOOKUP(D4392,'SOAT LIQ'!$A$87:$C$3416,3,FALSE)</f>
        <v>20</v>
      </c>
      <c r="F4392" t="s">
        <v>21632</v>
      </c>
    </row>
    <row r="4393" spans="1:6" x14ac:dyDescent="0.25">
      <c r="A4393" t="s">
        <v>5796</v>
      </c>
      <c r="B4393" s="100" t="s">
        <v>8291</v>
      </c>
      <c r="C4393" s="99" t="s">
        <v>8290</v>
      </c>
      <c r="D4393" s="124">
        <v>5170</v>
      </c>
      <c r="E4393" s="157">
        <f>VLOOKUP(D4393,'SOAT LIQ'!$A$87:$C$3416,3,FALSE)</f>
        <v>12</v>
      </c>
      <c r="F4393" t="s">
        <v>21632</v>
      </c>
    </row>
    <row r="4394" spans="1:6" x14ac:dyDescent="0.25">
      <c r="A4394" t="s">
        <v>5748</v>
      </c>
      <c r="B4394" s="100" t="s">
        <v>8291</v>
      </c>
      <c r="C4394" s="99" t="s">
        <v>8290</v>
      </c>
      <c r="D4394" s="124">
        <v>5170</v>
      </c>
      <c r="E4394" s="157">
        <f>VLOOKUP(D4394,'SOAT LIQ'!$A$87:$C$3416,3,FALSE)</f>
        <v>12</v>
      </c>
      <c r="F4394" t="s">
        <v>21632</v>
      </c>
    </row>
    <row r="4395" spans="1:6" x14ac:dyDescent="0.25">
      <c r="A4395" t="s">
        <v>5508</v>
      </c>
      <c r="B4395" s="100" t="s">
        <v>8291</v>
      </c>
      <c r="C4395" s="99" t="s">
        <v>8290</v>
      </c>
      <c r="D4395" s="124">
        <v>5170</v>
      </c>
      <c r="E4395" s="157">
        <f>VLOOKUP(D4395,'SOAT LIQ'!$A$87:$C$3416,3,FALSE)</f>
        <v>12</v>
      </c>
      <c r="F4395" t="s">
        <v>21632</v>
      </c>
    </row>
    <row r="4396" spans="1:6" x14ac:dyDescent="0.25">
      <c r="A4396" t="s">
        <v>5796</v>
      </c>
      <c r="B4396" s="100" t="s">
        <v>8293</v>
      </c>
      <c r="C4396" s="99" t="s">
        <v>8292</v>
      </c>
      <c r="D4396" s="124">
        <v>5170</v>
      </c>
      <c r="E4396" s="157">
        <f>VLOOKUP(D4396,'SOAT LIQ'!$A$87:$C$3416,3,FALSE)</f>
        <v>12</v>
      </c>
      <c r="F4396" t="s">
        <v>21632</v>
      </c>
    </row>
    <row r="4397" spans="1:6" x14ac:dyDescent="0.25">
      <c r="A4397" t="s">
        <v>5748</v>
      </c>
      <c r="B4397" s="100" t="s">
        <v>8293</v>
      </c>
      <c r="C4397" s="99" t="s">
        <v>8292</v>
      </c>
      <c r="D4397" s="124">
        <v>5170</v>
      </c>
      <c r="E4397" s="157">
        <f>VLOOKUP(D4397,'SOAT LIQ'!$A$87:$C$3416,3,FALSE)</f>
        <v>12</v>
      </c>
      <c r="F4397" t="s">
        <v>21632</v>
      </c>
    </row>
    <row r="4398" spans="1:6" x14ac:dyDescent="0.25">
      <c r="A4398" t="s">
        <v>5508</v>
      </c>
      <c r="B4398" s="100" t="s">
        <v>8293</v>
      </c>
      <c r="C4398" s="99" t="s">
        <v>8292</v>
      </c>
      <c r="D4398" s="124">
        <v>5170</v>
      </c>
      <c r="E4398" s="157">
        <f>VLOOKUP(D4398,'SOAT LIQ'!$A$87:$C$3416,3,FALSE)</f>
        <v>12</v>
      </c>
      <c r="F4398" t="s">
        <v>21632</v>
      </c>
    </row>
    <row r="4399" spans="1:6" x14ac:dyDescent="0.25">
      <c r="A4399" t="s">
        <v>5796</v>
      </c>
      <c r="B4399" s="100" t="s">
        <v>8295</v>
      </c>
      <c r="C4399" s="99" t="s">
        <v>8294</v>
      </c>
      <c r="D4399" s="124">
        <v>5302</v>
      </c>
      <c r="E4399" s="157">
        <f>VLOOKUP(D4399,'SOAT LIQ'!$A$87:$C$3416,3,FALSE)</f>
        <v>12</v>
      </c>
      <c r="F4399" t="s">
        <v>21632</v>
      </c>
    </row>
    <row r="4400" spans="1:6" x14ac:dyDescent="0.25">
      <c r="A4400" t="s">
        <v>5748</v>
      </c>
      <c r="B4400" s="100" t="s">
        <v>8295</v>
      </c>
      <c r="C4400" s="99" t="s">
        <v>8294</v>
      </c>
      <c r="D4400" s="124">
        <v>5302</v>
      </c>
      <c r="E4400" s="157">
        <f>VLOOKUP(D4400,'SOAT LIQ'!$A$87:$C$3416,3,FALSE)</f>
        <v>12</v>
      </c>
      <c r="F4400" t="s">
        <v>21632</v>
      </c>
    </row>
    <row r="4401" spans="1:6" x14ac:dyDescent="0.25">
      <c r="A4401" t="s">
        <v>5508</v>
      </c>
      <c r="B4401" s="100" t="s">
        <v>8295</v>
      </c>
      <c r="C4401" s="99" t="s">
        <v>8294</v>
      </c>
      <c r="D4401" s="124">
        <v>5302</v>
      </c>
      <c r="E4401" s="157">
        <f>VLOOKUP(D4401,'SOAT LIQ'!$A$87:$C$3416,3,FALSE)</f>
        <v>12</v>
      </c>
      <c r="F4401" t="s">
        <v>21632</v>
      </c>
    </row>
    <row r="4402" spans="1:6" x14ac:dyDescent="0.25">
      <c r="A4402" t="s">
        <v>5796</v>
      </c>
      <c r="B4402" s="100" t="s">
        <v>8297</v>
      </c>
      <c r="C4402" s="99" t="s">
        <v>8296</v>
      </c>
      <c r="D4402" s="124">
        <v>5302</v>
      </c>
      <c r="E4402" s="157">
        <f>VLOOKUP(D4402,'SOAT LIQ'!$A$87:$C$3416,3,FALSE)</f>
        <v>12</v>
      </c>
      <c r="F4402" t="s">
        <v>21632</v>
      </c>
    </row>
    <row r="4403" spans="1:6" x14ac:dyDescent="0.25">
      <c r="A4403" t="s">
        <v>5748</v>
      </c>
      <c r="B4403" s="100" t="s">
        <v>8297</v>
      </c>
      <c r="C4403" s="99" t="s">
        <v>8296</v>
      </c>
      <c r="D4403" s="124">
        <v>5302</v>
      </c>
      <c r="E4403" s="157">
        <f>VLOOKUP(D4403,'SOAT LIQ'!$A$87:$C$3416,3,FALSE)</f>
        <v>12</v>
      </c>
      <c r="F4403" t="s">
        <v>21632</v>
      </c>
    </row>
    <row r="4404" spans="1:6" x14ac:dyDescent="0.25">
      <c r="A4404" t="s">
        <v>5508</v>
      </c>
      <c r="B4404" s="100" t="s">
        <v>8297</v>
      </c>
      <c r="C4404" s="99" t="s">
        <v>8296</v>
      </c>
      <c r="D4404" s="124">
        <v>5302</v>
      </c>
      <c r="E4404" s="157">
        <f>VLOOKUP(D4404,'SOAT LIQ'!$A$87:$C$3416,3,FALSE)</f>
        <v>12</v>
      </c>
      <c r="F4404" t="s">
        <v>21632</v>
      </c>
    </row>
    <row r="4405" spans="1:6" x14ac:dyDescent="0.25">
      <c r="A4405" t="s">
        <v>5796</v>
      </c>
      <c r="B4405" s="100" t="s">
        <v>8298</v>
      </c>
      <c r="C4405" s="99" t="s">
        <v>8296</v>
      </c>
      <c r="D4405" s="124">
        <v>5320</v>
      </c>
      <c r="E4405" s="157">
        <f>VLOOKUP(D4405,'SOAT LIQ'!$A$87:$C$3416,3,FALSE)</f>
        <v>20</v>
      </c>
      <c r="F4405" t="s">
        <v>21632</v>
      </c>
    </row>
    <row r="4406" spans="1:6" x14ac:dyDescent="0.25">
      <c r="A4406" t="s">
        <v>5508</v>
      </c>
      <c r="B4406" s="100" t="s">
        <v>8298</v>
      </c>
      <c r="C4406" s="99" t="s">
        <v>8296</v>
      </c>
      <c r="D4406" s="124">
        <v>5320</v>
      </c>
      <c r="E4406" s="157">
        <f>VLOOKUP(D4406,'SOAT LIQ'!$A$87:$C$3416,3,FALSE)</f>
        <v>20</v>
      </c>
      <c r="F4406" t="s">
        <v>21632</v>
      </c>
    </row>
    <row r="4407" spans="1:6" x14ac:dyDescent="0.25">
      <c r="A4407" t="s">
        <v>5796</v>
      </c>
      <c r="B4407" s="100" t="s">
        <v>8300</v>
      </c>
      <c r="C4407" s="99" t="s">
        <v>8299</v>
      </c>
      <c r="D4407" s="124">
        <v>5141</v>
      </c>
      <c r="E4407" s="157">
        <f>VLOOKUP(D4407,'SOAT LIQ'!$A$87:$C$3416,3,FALSE)</f>
        <v>13</v>
      </c>
      <c r="F4407" t="s">
        <v>21632</v>
      </c>
    </row>
    <row r="4408" spans="1:6" x14ac:dyDescent="0.25">
      <c r="A4408" t="s">
        <v>5508</v>
      </c>
      <c r="B4408" s="100" t="s">
        <v>8300</v>
      </c>
      <c r="C4408" s="99" t="s">
        <v>8299</v>
      </c>
      <c r="D4408" s="124">
        <v>5141</v>
      </c>
      <c r="E4408" s="157">
        <f>VLOOKUP(D4408,'SOAT LIQ'!$A$87:$C$3416,3,FALSE)</f>
        <v>13</v>
      </c>
      <c r="F4408" t="s">
        <v>21632</v>
      </c>
    </row>
    <row r="4409" spans="1:6" x14ac:dyDescent="0.25">
      <c r="A4409" t="s">
        <v>5796</v>
      </c>
      <c r="B4409" s="100" t="s">
        <v>8302</v>
      </c>
      <c r="C4409" s="99" t="s">
        <v>8301</v>
      </c>
      <c r="D4409" s="124">
        <v>5160</v>
      </c>
      <c r="E4409" s="157">
        <f>VLOOKUP(D4409,'SOAT LIQ'!$A$87:$C$3416,3,FALSE)</f>
        <v>13</v>
      </c>
      <c r="F4409" t="s">
        <v>21632</v>
      </c>
    </row>
    <row r="4410" spans="1:6" x14ac:dyDescent="0.25">
      <c r="A4410" t="s">
        <v>5508</v>
      </c>
      <c r="B4410" s="100" t="s">
        <v>8302</v>
      </c>
      <c r="C4410" s="99" t="s">
        <v>8301</v>
      </c>
      <c r="D4410" s="124">
        <v>5160</v>
      </c>
      <c r="E4410" s="157">
        <f>VLOOKUP(D4410,'SOAT LIQ'!$A$87:$C$3416,3,FALSE)</f>
        <v>13</v>
      </c>
      <c r="F4410" t="s">
        <v>21632</v>
      </c>
    </row>
    <row r="4411" spans="1:6" x14ac:dyDescent="0.25">
      <c r="A4411" t="s">
        <v>5796</v>
      </c>
      <c r="B4411" s="100" t="s">
        <v>8304</v>
      </c>
      <c r="C4411" s="99" t="s">
        <v>8303</v>
      </c>
      <c r="D4411" s="124">
        <v>5170</v>
      </c>
      <c r="E4411" s="157">
        <f>VLOOKUP(D4411,'SOAT LIQ'!$A$87:$C$3416,3,FALSE)</f>
        <v>12</v>
      </c>
      <c r="F4411" t="s">
        <v>21632</v>
      </c>
    </row>
    <row r="4412" spans="1:6" x14ac:dyDescent="0.25">
      <c r="A4412" t="s">
        <v>5508</v>
      </c>
      <c r="B4412" s="100" t="s">
        <v>8304</v>
      </c>
      <c r="C4412" s="99" t="s">
        <v>8303</v>
      </c>
      <c r="D4412" s="124">
        <v>5170</v>
      </c>
      <c r="E4412" s="157">
        <f>VLOOKUP(D4412,'SOAT LIQ'!$A$87:$C$3416,3,FALSE)</f>
        <v>12</v>
      </c>
      <c r="F4412" t="s">
        <v>21632</v>
      </c>
    </row>
    <row r="4413" spans="1:6" x14ac:dyDescent="0.25">
      <c r="A4413" t="s">
        <v>5796</v>
      </c>
      <c r="B4413" s="100" t="s">
        <v>8305</v>
      </c>
      <c r="C4413" s="99" t="s">
        <v>8303</v>
      </c>
      <c r="D4413" s="124">
        <v>5110</v>
      </c>
      <c r="E4413" s="157">
        <f>VLOOKUP(D4413,'SOAT LIQ'!$A$87:$C$3416,3,FALSE)</f>
        <v>12</v>
      </c>
      <c r="F4413" t="s">
        <v>21632</v>
      </c>
    </row>
    <row r="4414" spans="1:6" x14ac:dyDescent="0.25">
      <c r="A4414" t="s">
        <v>5508</v>
      </c>
      <c r="B4414" s="100" t="s">
        <v>8306</v>
      </c>
      <c r="C4414" s="99" t="s">
        <v>8307</v>
      </c>
      <c r="D4414" s="124">
        <v>5443</v>
      </c>
      <c r="E4414" s="157">
        <f>VLOOKUP(D4414,'SOAT LIQ'!$A$87:$C$3416,3,FALSE)</f>
        <v>12</v>
      </c>
      <c r="F4414" t="s">
        <v>21632</v>
      </c>
    </row>
    <row r="4415" spans="1:6" x14ac:dyDescent="0.25">
      <c r="A4415" t="s">
        <v>5796</v>
      </c>
      <c r="B4415" s="100" t="s">
        <v>8306</v>
      </c>
      <c r="C4415" s="99" t="s">
        <v>8307</v>
      </c>
      <c r="D4415" s="124">
        <v>5443</v>
      </c>
      <c r="E4415" s="157">
        <f>VLOOKUP(D4415,'SOAT LIQ'!$A$87:$C$3416,3,FALSE)</f>
        <v>12</v>
      </c>
      <c r="F4415" t="s">
        <v>21632</v>
      </c>
    </row>
    <row r="4416" spans="1:6" x14ac:dyDescent="0.25">
      <c r="A4416" t="s">
        <v>5796</v>
      </c>
      <c r="B4416" s="100" t="s">
        <v>8308</v>
      </c>
      <c r="C4416" s="99" t="s">
        <v>8307</v>
      </c>
      <c r="D4416" s="124">
        <v>5530</v>
      </c>
      <c r="E4416" s="157">
        <f>VLOOKUP(D4416,'SOAT LIQ'!$A$87:$C$3416,3,FALSE)</f>
        <v>22</v>
      </c>
      <c r="F4416" t="s">
        <v>21632</v>
      </c>
    </row>
    <row r="4417" spans="1:6" x14ac:dyDescent="0.25">
      <c r="A4417" t="s">
        <v>5508</v>
      </c>
      <c r="B4417" s="100" t="s">
        <v>8308</v>
      </c>
      <c r="C4417" s="99" t="s">
        <v>8307</v>
      </c>
      <c r="D4417" s="124">
        <v>5530</v>
      </c>
      <c r="E4417" s="157">
        <f>VLOOKUP(D4417,'SOAT LIQ'!$A$87:$C$3416,3,FALSE)</f>
        <v>22</v>
      </c>
      <c r="F4417" t="s">
        <v>21632</v>
      </c>
    </row>
    <row r="4418" spans="1:6" x14ac:dyDescent="0.25">
      <c r="A4418" t="s">
        <v>5796</v>
      </c>
      <c r="B4418" s="100" t="s">
        <v>8309</v>
      </c>
      <c r="C4418" s="99" t="s">
        <v>8310</v>
      </c>
      <c r="D4418" s="124">
        <v>5622</v>
      </c>
      <c r="E4418" s="157">
        <f>VLOOKUP(D4418,'SOAT LIQ'!$A$87:$C$3416,3,FALSE)</f>
        <v>23</v>
      </c>
      <c r="F4418" t="s">
        <v>21632</v>
      </c>
    </row>
    <row r="4419" spans="1:6" x14ac:dyDescent="0.25">
      <c r="A4419" t="s">
        <v>5508</v>
      </c>
      <c r="B4419" s="100" t="s">
        <v>8309</v>
      </c>
      <c r="C4419" s="99" t="s">
        <v>8310</v>
      </c>
      <c r="D4419" s="124">
        <v>5622</v>
      </c>
      <c r="E4419" s="157">
        <f>VLOOKUP(D4419,'SOAT LIQ'!$A$87:$C$3416,3,FALSE)</f>
        <v>23</v>
      </c>
      <c r="F4419" t="s">
        <v>21632</v>
      </c>
    </row>
    <row r="4420" spans="1:6" x14ac:dyDescent="0.25">
      <c r="A4420" t="s">
        <v>5796</v>
      </c>
      <c r="B4420" s="100" t="s">
        <v>8311</v>
      </c>
      <c r="C4420" s="99" t="s">
        <v>8312</v>
      </c>
      <c r="D4420" s="124">
        <v>5520</v>
      </c>
      <c r="E4420" s="157">
        <f>VLOOKUP(D4420,'SOAT LIQ'!$A$87:$C$3416,3,FALSE)</f>
        <v>23</v>
      </c>
      <c r="F4420" t="s">
        <v>21632</v>
      </c>
    </row>
    <row r="4421" spans="1:6" x14ac:dyDescent="0.25">
      <c r="A4421" t="s">
        <v>5508</v>
      </c>
      <c r="B4421" s="100" t="s">
        <v>8311</v>
      </c>
      <c r="C4421" s="99" t="s">
        <v>8312</v>
      </c>
      <c r="D4421" s="124">
        <v>5520</v>
      </c>
      <c r="E4421" s="157">
        <f>VLOOKUP(D4421,'SOAT LIQ'!$A$87:$C$3416,3,FALSE)</f>
        <v>23</v>
      </c>
      <c r="F4421" t="s">
        <v>21632</v>
      </c>
    </row>
    <row r="4422" spans="1:6" x14ac:dyDescent="0.25">
      <c r="A4422" t="s">
        <v>5509</v>
      </c>
      <c r="B4422" s="100" t="s">
        <v>8311</v>
      </c>
      <c r="C4422" s="99" t="s">
        <v>8312</v>
      </c>
      <c r="D4422" s="124">
        <v>5520</v>
      </c>
      <c r="E4422" s="157">
        <f>VLOOKUP(D4422,'SOAT LIQ'!$A$87:$C$3416,3,FALSE)</f>
        <v>23</v>
      </c>
      <c r="F4422" t="s">
        <v>21632</v>
      </c>
    </row>
    <row r="4423" spans="1:6" x14ac:dyDescent="0.25">
      <c r="A4423" t="s">
        <v>5508</v>
      </c>
      <c r="B4423" s="100" t="s">
        <v>8313</v>
      </c>
      <c r="C4423" s="99" t="s">
        <v>8314</v>
      </c>
      <c r="D4423" s="124">
        <v>5540</v>
      </c>
      <c r="E4423" s="157">
        <f>VLOOKUP(D4423,'SOAT LIQ'!$A$87:$C$3416,3,FALSE)</f>
        <v>22</v>
      </c>
      <c r="F4423" t="s">
        <v>21632</v>
      </c>
    </row>
    <row r="4424" spans="1:6" x14ac:dyDescent="0.25">
      <c r="A4424" t="s">
        <v>5508</v>
      </c>
      <c r="B4424" s="100" t="s">
        <v>8315</v>
      </c>
      <c r="C4424" s="99" t="s">
        <v>8314</v>
      </c>
      <c r="D4424" s="124">
        <v>5540</v>
      </c>
      <c r="E4424" s="157">
        <f>VLOOKUP(D4424,'SOAT LIQ'!$A$87:$C$3416,3,FALSE)</f>
        <v>22</v>
      </c>
      <c r="F4424" t="s">
        <v>21632</v>
      </c>
    </row>
    <row r="4425" spans="1:6" x14ac:dyDescent="0.25">
      <c r="A4425" t="s">
        <v>5509</v>
      </c>
      <c r="B4425" s="100" t="s">
        <v>8315</v>
      </c>
      <c r="C4425" s="99" t="s">
        <v>8314</v>
      </c>
      <c r="D4425" s="124">
        <v>5540</v>
      </c>
      <c r="E4425" s="157">
        <f>VLOOKUP(D4425,'SOAT LIQ'!$A$87:$C$3416,3,FALSE)</f>
        <v>22</v>
      </c>
      <c r="F4425" t="s">
        <v>21632</v>
      </c>
    </row>
    <row r="4426" spans="1:6" x14ac:dyDescent="0.25">
      <c r="A4426" t="s">
        <v>5796</v>
      </c>
      <c r="B4426" s="100" t="s">
        <v>8316</v>
      </c>
      <c r="C4426" s="99" t="s">
        <v>8317</v>
      </c>
      <c r="D4426" s="124">
        <v>5521</v>
      </c>
      <c r="E4426" s="157">
        <f>VLOOKUP(D4426,'SOAT LIQ'!$A$87:$C$3416,3,FALSE)</f>
        <v>22</v>
      </c>
      <c r="F4426" t="s">
        <v>21632</v>
      </c>
    </row>
    <row r="4427" spans="1:6" x14ac:dyDescent="0.25">
      <c r="A4427" t="s">
        <v>5508</v>
      </c>
      <c r="B4427" s="100" t="s">
        <v>8316</v>
      </c>
      <c r="C4427" s="99" t="s">
        <v>8317</v>
      </c>
      <c r="D4427" s="124">
        <v>5521</v>
      </c>
      <c r="E4427" s="157">
        <f>VLOOKUP(D4427,'SOAT LIQ'!$A$87:$C$3416,3,FALSE)</f>
        <v>22</v>
      </c>
      <c r="F4427" t="s">
        <v>21632</v>
      </c>
    </row>
    <row r="4428" spans="1:6" x14ac:dyDescent="0.25">
      <c r="A4428" t="s">
        <v>5796</v>
      </c>
      <c r="B4428" s="100" t="s">
        <v>8318</v>
      </c>
      <c r="C4428" s="99" t="s">
        <v>8317</v>
      </c>
      <c r="D4428" s="124">
        <v>5521</v>
      </c>
      <c r="E4428" s="157">
        <f>VLOOKUP(D4428,'SOAT LIQ'!$A$87:$C$3416,3,FALSE)</f>
        <v>22</v>
      </c>
      <c r="F4428" t="s">
        <v>21632</v>
      </c>
    </row>
    <row r="4429" spans="1:6" x14ac:dyDescent="0.25">
      <c r="A4429" t="s">
        <v>5508</v>
      </c>
      <c r="B4429" s="100" t="s">
        <v>8318</v>
      </c>
      <c r="C4429" s="99" t="s">
        <v>8317</v>
      </c>
      <c r="D4429" s="124">
        <v>5521</v>
      </c>
      <c r="E4429" s="157">
        <f>VLOOKUP(D4429,'SOAT LIQ'!$A$87:$C$3416,3,FALSE)</f>
        <v>22</v>
      </c>
      <c r="F4429" t="s">
        <v>21632</v>
      </c>
    </row>
    <row r="4430" spans="1:6" x14ac:dyDescent="0.25">
      <c r="A4430" t="s">
        <v>5509</v>
      </c>
      <c r="B4430" s="100" t="s">
        <v>8318</v>
      </c>
      <c r="C4430" s="99" t="s">
        <v>8317</v>
      </c>
      <c r="D4430" s="124">
        <v>5521</v>
      </c>
      <c r="E4430" s="157">
        <f>VLOOKUP(D4430,'SOAT LIQ'!$A$87:$C$3416,3,FALSE)</f>
        <v>22</v>
      </c>
      <c r="F4430" t="s">
        <v>21632</v>
      </c>
    </row>
    <row r="4431" spans="1:6" x14ac:dyDescent="0.25">
      <c r="A4431" t="s">
        <v>5796</v>
      </c>
      <c r="B4431" s="100" t="s">
        <v>8319</v>
      </c>
      <c r="C4431" s="99" t="s">
        <v>7983</v>
      </c>
      <c r="D4431" s="124">
        <v>5704</v>
      </c>
      <c r="E4431" s="157">
        <f>VLOOKUP(D4431,'SOAT LIQ'!$A$87:$C$3416,3,FALSE)</f>
        <v>22</v>
      </c>
      <c r="F4431" t="s">
        <v>21632</v>
      </c>
    </row>
    <row r="4432" spans="1:6" x14ac:dyDescent="0.25">
      <c r="A4432" t="s">
        <v>5508</v>
      </c>
      <c r="B4432" s="100" t="s">
        <v>8319</v>
      </c>
      <c r="C4432" s="99" t="s">
        <v>7983</v>
      </c>
      <c r="D4432" s="124">
        <v>5704</v>
      </c>
      <c r="E4432" s="157">
        <f>VLOOKUP(D4432,'SOAT LIQ'!$A$87:$C$3416,3,FALSE)</f>
        <v>22</v>
      </c>
      <c r="F4432" t="s">
        <v>21632</v>
      </c>
    </row>
    <row r="4433" spans="1:6" x14ac:dyDescent="0.25">
      <c r="A4433" t="s">
        <v>5796</v>
      </c>
      <c r="B4433" s="100" t="s">
        <v>8320</v>
      </c>
      <c r="C4433" s="99" t="s">
        <v>7983</v>
      </c>
      <c r="D4433" s="124">
        <v>5704</v>
      </c>
      <c r="E4433" s="157">
        <f>VLOOKUP(D4433,'SOAT LIQ'!$A$87:$C$3416,3,FALSE)</f>
        <v>22</v>
      </c>
      <c r="F4433" t="s">
        <v>21632</v>
      </c>
    </row>
    <row r="4434" spans="1:6" x14ac:dyDescent="0.25">
      <c r="A4434" t="s">
        <v>5508</v>
      </c>
      <c r="B4434" s="100" t="s">
        <v>8320</v>
      </c>
      <c r="C4434" s="99" t="s">
        <v>7983</v>
      </c>
      <c r="D4434" s="124">
        <v>5704</v>
      </c>
      <c r="E4434" s="157">
        <f>VLOOKUP(D4434,'SOAT LIQ'!$A$87:$C$3416,3,FALSE)</f>
        <v>22</v>
      </c>
      <c r="F4434" t="s">
        <v>21632</v>
      </c>
    </row>
    <row r="4435" spans="1:6" x14ac:dyDescent="0.25">
      <c r="A4435" t="s">
        <v>5796</v>
      </c>
      <c r="B4435" s="100" t="s">
        <v>8321</v>
      </c>
      <c r="C4435" s="99" t="s">
        <v>8215</v>
      </c>
      <c r="D4435" s="124">
        <v>5320</v>
      </c>
      <c r="E4435" s="157">
        <f>VLOOKUP(D4435,'SOAT LIQ'!$A$87:$C$3416,3,FALSE)</f>
        <v>20</v>
      </c>
      <c r="F4435" t="s">
        <v>21632</v>
      </c>
    </row>
    <row r="4436" spans="1:6" x14ac:dyDescent="0.25">
      <c r="A4436" t="s">
        <v>5508</v>
      </c>
      <c r="B4436" s="100" t="s">
        <v>8321</v>
      </c>
      <c r="C4436" s="99" t="s">
        <v>8215</v>
      </c>
      <c r="D4436" s="124">
        <v>5320</v>
      </c>
      <c r="E4436" s="157">
        <f>VLOOKUP(D4436,'SOAT LIQ'!$A$87:$C$3416,3,FALSE)</f>
        <v>20</v>
      </c>
      <c r="F4436" t="s">
        <v>21632</v>
      </c>
    </row>
    <row r="4437" spans="1:6" x14ac:dyDescent="0.25">
      <c r="A4437" t="s">
        <v>5796</v>
      </c>
      <c r="B4437" s="100" t="s">
        <v>8322</v>
      </c>
      <c r="C4437" s="100"/>
      <c r="D4437" s="124">
        <v>1386</v>
      </c>
      <c r="E4437" s="157">
        <f>VLOOKUP(D4437,'SOAT LIQ'!$A$87:$C$3416,3,FALSE)</f>
        <v>23</v>
      </c>
      <c r="F4437" t="s">
        <v>21632</v>
      </c>
    </row>
    <row r="4438" spans="1:6" x14ac:dyDescent="0.25">
      <c r="A4438" t="s">
        <v>5142</v>
      </c>
      <c r="B4438" s="100" t="s">
        <v>8322</v>
      </c>
      <c r="C4438" s="100"/>
      <c r="D4438" s="124">
        <v>1386</v>
      </c>
      <c r="E4438" s="157">
        <f>VLOOKUP(D4438,'SOAT LIQ'!$A$87:$C$3416,3,FALSE)</f>
        <v>23</v>
      </c>
      <c r="F4438" t="s">
        <v>21632</v>
      </c>
    </row>
    <row r="4439" spans="1:6" x14ac:dyDescent="0.25">
      <c r="A4439" t="s">
        <v>5922</v>
      </c>
      <c r="B4439" s="100" t="s">
        <v>8322</v>
      </c>
      <c r="C4439" s="100"/>
      <c r="D4439" s="124">
        <v>1386</v>
      </c>
      <c r="E4439" s="157">
        <f>VLOOKUP(D4439,'SOAT LIQ'!$A$87:$C$3416,3,FALSE)</f>
        <v>23</v>
      </c>
      <c r="F4439" t="s">
        <v>21632</v>
      </c>
    </row>
    <row r="4440" spans="1:6" x14ac:dyDescent="0.25">
      <c r="A4440" t="s">
        <v>5796</v>
      </c>
      <c r="B4440" s="100" t="s">
        <v>8324</v>
      </c>
      <c r="C4440" s="99" t="s">
        <v>8323</v>
      </c>
      <c r="D4440" s="124">
        <v>5443</v>
      </c>
      <c r="E4440" s="157">
        <f>VLOOKUP(D4440,'SOAT LIQ'!$A$87:$C$3416,3,FALSE)</f>
        <v>12</v>
      </c>
      <c r="F4440" t="s">
        <v>21632</v>
      </c>
    </row>
    <row r="4441" spans="1:6" x14ac:dyDescent="0.25">
      <c r="A4441" t="s">
        <v>5508</v>
      </c>
      <c r="B4441" s="100" t="s">
        <v>8324</v>
      </c>
      <c r="C4441" s="99" t="s">
        <v>8323</v>
      </c>
      <c r="D4441" s="124">
        <v>5443</v>
      </c>
      <c r="E4441" s="157">
        <f>VLOOKUP(D4441,'SOAT LIQ'!$A$87:$C$3416,3,FALSE)</f>
        <v>12</v>
      </c>
      <c r="F4441" t="s">
        <v>21632</v>
      </c>
    </row>
    <row r="4442" spans="1:6" x14ac:dyDescent="0.25">
      <c r="A4442" t="s">
        <v>5796</v>
      </c>
      <c r="B4442" s="100" t="s">
        <v>8325</v>
      </c>
      <c r="C4442" s="99" t="s">
        <v>8323</v>
      </c>
      <c r="D4442" s="124">
        <v>5443</v>
      </c>
      <c r="E4442" s="157">
        <f>VLOOKUP(D4442,'SOAT LIQ'!$A$87:$C$3416,3,FALSE)</f>
        <v>12</v>
      </c>
      <c r="F4442" t="s">
        <v>21632</v>
      </c>
    </row>
    <row r="4443" spans="1:6" x14ac:dyDescent="0.25">
      <c r="A4443" t="s">
        <v>5796</v>
      </c>
      <c r="B4443" s="100" t="s">
        <v>8327</v>
      </c>
      <c r="C4443" s="99" t="s">
        <v>8326</v>
      </c>
      <c r="D4443" s="124">
        <v>5444</v>
      </c>
      <c r="E4443" s="157">
        <f>VLOOKUP(D4443,'SOAT LIQ'!$A$87:$C$3416,3,FALSE)</f>
        <v>21</v>
      </c>
      <c r="F4443" t="s">
        <v>21632</v>
      </c>
    </row>
    <row r="4444" spans="1:6" x14ac:dyDescent="0.25">
      <c r="A4444" t="s">
        <v>5508</v>
      </c>
      <c r="B4444" s="100" t="s">
        <v>8327</v>
      </c>
      <c r="C4444" s="99" t="s">
        <v>8326</v>
      </c>
      <c r="D4444" s="124">
        <v>5444</v>
      </c>
      <c r="E4444" s="157">
        <f>VLOOKUP(D4444,'SOAT LIQ'!$A$87:$C$3416,3,FALSE)</f>
        <v>21</v>
      </c>
      <c r="F4444" t="s">
        <v>21632</v>
      </c>
    </row>
    <row r="4445" spans="1:6" x14ac:dyDescent="0.25">
      <c r="A4445" t="s">
        <v>5796</v>
      </c>
      <c r="B4445" s="100" t="s">
        <v>8328</v>
      </c>
      <c r="C4445" s="99" t="s">
        <v>8326</v>
      </c>
      <c r="D4445" s="124">
        <v>5444</v>
      </c>
      <c r="E4445" s="157">
        <f>VLOOKUP(D4445,'SOAT LIQ'!$A$87:$C$3416,3,FALSE)</f>
        <v>21</v>
      </c>
      <c r="F4445" t="s">
        <v>21632</v>
      </c>
    </row>
    <row r="4446" spans="1:6" x14ac:dyDescent="0.25">
      <c r="A4446" t="s">
        <v>5508</v>
      </c>
      <c r="B4446" s="100" t="s">
        <v>8328</v>
      </c>
      <c r="C4446" s="99" t="s">
        <v>8326</v>
      </c>
      <c r="D4446" s="124">
        <v>5444</v>
      </c>
      <c r="E4446" s="157">
        <f>VLOOKUP(D4446,'SOAT LIQ'!$A$87:$C$3416,3,FALSE)</f>
        <v>21</v>
      </c>
      <c r="F4446" t="s">
        <v>21632</v>
      </c>
    </row>
    <row r="4447" spans="1:6" x14ac:dyDescent="0.25">
      <c r="A4447" t="s">
        <v>5796</v>
      </c>
      <c r="B4447" s="100" t="s">
        <v>8330</v>
      </c>
      <c r="C4447" s="99" t="s">
        <v>8329</v>
      </c>
      <c r="D4447" s="124">
        <v>5160</v>
      </c>
      <c r="E4447" s="157">
        <f>VLOOKUP(D4447,'SOAT LIQ'!$A$87:$C$3416,3,FALSE)</f>
        <v>13</v>
      </c>
      <c r="F4447" t="s">
        <v>21632</v>
      </c>
    </row>
    <row r="4448" spans="1:6" x14ac:dyDescent="0.25">
      <c r="A4448" t="s">
        <v>5508</v>
      </c>
      <c r="B4448" s="100" t="s">
        <v>8330</v>
      </c>
      <c r="C4448" s="99" t="s">
        <v>8329</v>
      </c>
      <c r="D4448" s="124">
        <v>5160</v>
      </c>
      <c r="E4448" s="157">
        <f>VLOOKUP(D4448,'SOAT LIQ'!$A$87:$C$3416,3,FALSE)</f>
        <v>13</v>
      </c>
      <c r="F4448" t="s">
        <v>21632</v>
      </c>
    </row>
    <row r="4449" spans="1:6" x14ac:dyDescent="0.25">
      <c r="A4449" t="s">
        <v>5796</v>
      </c>
      <c r="B4449" s="100" t="s">
        <v>8332</v>
      </c>
      <c r="C4449" s="99" t="s">
        <v>8331</v>
      </c>
      <c r="D4449" s="124">
        <v>5160</v>
      </c>
      <c r="E4449" s="157">
        <f>VLOOKUP(D4449,'SOAT LIQ'!$A$87:$C$3416,3,FALSE)</f>
        <v>13</v>
      </c>
      <c r="F4449" t="s">
        <v>21632</v>
      </c>
    </row>
    <row r="4450" spans="1:6" x14ac:dyDescent="0.25">
      <c r="A4450" t="s">
        <v>5508</v>
      </c>
      <c r="B4450" s="100" t="s">
        <v>8332</v>
      </c>
      <c r="C4450" s="99" t="s">
        <v>8331</v>
      </c>
      <c r="D4450" s="124">
        <v>5160</v>
      </c>
      <c r="E4450" s="157">
        <f>VLOOKUP(D4450,'SOAT LIQ'!$A$87:$C$3416,3,FALSE)</f>
        <v>13</v>
      </c>
      <c r="F4450" t="s">
        <v>21632</v>
      </c>
    </row>
    <row r="4451" spans="1:6" x14ac:dyDescent="0.25">
      <c r="A4451" t="s">
        <v>5796</v>
      </c>
      <c r="B4451" s="100" t="s">
        <v>8333</v>
      </c>
      <c r="C4451" s="99" t="s">
        <v>8331</v>
      </c>
      <c r="D4451" s="124">
        <v>5170</v>
      </c>
      <c r="E4451" s="157">
        <f>VLOOKUP(D4451,'SOAT LIQ'!$A$87:$C$3416,3,FALSE)</f>
        <v>12</v>
      </c>
      <c r="F4451" t="s">
        <v>21632</v>
      </c>
    </row>
    <row r="4452" spans="1:6" x14ac:dyDescent="0.25">
      <c r="A4452" t="s">
        <v>5796</v>
      </c>
      <c r="B4452" s="100" t="s">
        <v>8335</v>
      </c>
      <c r="C4452" s="99" t="s">
        <v>8334</v>
      </c>
      <c r="D4452" s="124">
        <v>5170</v>
      </c>
      <c r="E4452" s="157">
        <f>VLOOKUP(D4452,'SOAT LIQ'!$A$87:$C$3416,3,FALSE)</f>
        <v>12</v>
      </c>
      <c r="F4452" t="s">
        <v>21632</v>
      </c>
    </row>
    <row r="4453" spans="1:6" x14ac:dyDescent="0.25">
      <c r="A4453" t="s">
        <v>5508</v>
      </c>
      <c r="B4453" s="100" t="s">
        <v>8335</v>
      </c>
      <c r="C4453" s="99" t="s">
        <v>8334</v>
      </c>
      <c r="D4453" s="124">
        <v>5170</v>
      </c>
      <c r="E4453" s="157">
        <f>VLOOKUP(D4453,'SOAT LIQ'!$A$87:$C$3416,3,FALSE)</f>
        <v>12</v>
      </c>
      <c r="F4453" t="s">
        <v>21632</v>
      </c>
    </row>
    <row r="4454" spans="1:6" x14ac:dyDescent="0.25">
      <c r="A4454" t="s">
        <v>5796</v>
      </c>
      <c r="B4454" s="100" t="s">
        <v>8337</v>
      </c>
      <c r="C4454" s="99" t="s">
        <v>8336</v>
      </c>
      <c r="D4454" s="124">
        <v>5170</v>
      </c>
      <c r="E4454" s="157">
        <f>VLOOKUP(D4454,'SOAT LIQ'!$A$87:$C$3416,3,FALSE)</f>
        <v>12</v>
      </c>
      <c r="F4454" t="s">
        <v>21632</v>
      </c>
    </row>
    <row r="4455" spans="1:6" x14ac:dyDescent="0.25">
      <c r="A4455" t="s">
        <v>5508</v>
      </c>
      <c r="B4455" s="100" t="s">
        <v>8337</v>
      </c>
      <c r="C4455" s="99" t="s">
        <v>8336</v>
      </c>
      <c r="D4455" s="124">
        <v>5170</v>
      </c>
      <c r="E4455" s="157">
        <f>VLOOKUP(D4455,'SOAT LIQ'!$A$87:$C$3416,3,FALSE)</f>
        <v>12</v>
      </c>
      <c r="F4455" t="s">
        <v>21632</v>
      </c>
    </row>
    <row r="4456" spans="1:6" x14ac:dyDescent="0.25">
      <c r="A4456" t="s">
        <v>5796</v>
      </c>
      <c r="B4456" s="100" t="s">
        <v>8338</v>
      </c>
      <c r="C4456" s="99" t="s">
        <v>8339</v>
      </c>
      <c r="D4456" s="124">
        <v>5170</v>
      </c>
      <c r="E4456" s="157">
        <f>VLOOKUP(D4456,'SOAT LIQ'!$A$87:$C$3416,3,FALSE)</f>
        <v>12</v>
      </c>
      <c r="F4456" t="s">
        <v>21632</v>
      </c>
    </row>
    <row r="4457" spans="1:6" x14ac:dyDescent="0.25">
      <c r="A4457" t="s">
        <v>5508</v>
      </c>
      <c r="B4457" s="100" t="s">
        <v>8338</v>
      </c>
      <c r="C4457" s="99" t="s">
        <v>8339</v>
      </c>
      <c r="D4457" s="124">
        <v>5170</v>
      </c>
      <c r="E4457" s="157">
        <f>VLOOKUP(D4457,'SOAT LIQ'!$A$87:$C$3416,3,FALSE)</f>
        <v>12</v>
      </c>
      <c r="F4457" t="s">
        <v>21632</v>
      </c>
    </row>
    <row r="4458" spans="1:6" x14ac:dyDescent="0.25">
      <c r="A4458" t="s">
        <v>5796</v>
      </c>
      <c r="B4458" s="100" t="s">
        <v>8341</v>
      </c>
      <c r="C4458" s="99" t="s">
        <v>8340</v>
      </c>
      <c r="D4458" s="124">
        <v>5160</v>
      </c>
      <c r="E4458" s="157">
        <f>VLOOKUP(D4458,'SOAT LIQ'!$A$87:$C$3416,3,FALSE)</f>
        <v>13</v>
      </c>
      <c r="F4458" t="s">
        <v>21632</v>
      </c>
    </row>
    <row r="4459" spans="1:6" x14ac:dyDescent="0.25">
      <c r="A4459" t="s">
        <v>5748</v>
      </c>
      <c r="B4459" s="100" t="s">
        <v>8341</v>
      </c>
      <c r="C4459" s="99" t="s">
        <v>8340</v>
      </c>
      <c r="D4459" s="124">
        <v>5160</v>
      </c>
      <c r="E4459" s="157">
        <f>VLOOKUP(D4459,'SOAT LIQ'!$A$87:$C$3416,3,FALSE)</f>
        <v>13</v>
      </c>
      <c r="F4459" t="s">
        <v>21632</v>
      </c>
    </row>
    <row r="4460" spans="1:6" x14ac:dyDescent="0.25">
      <c r="A4460" t="s">
        <v>5796</v>
      </c>
      <c r="B4460" s="100" t="s">
        <v>8343</v>
      </c>
      <c r="C4460" s="99" t="s">
        <v>8342</v>
      </c>
      <c r="D4460" s="124">
        <v>5160</v>
      </c>
      <c r="E4460" s="157">
        <f>VLOOKUP(D4460,'SOAT LIQ'!$A$87:$C$3416,3,FALSE)</f>
        <v>13</v>
      </c>
      <c r="F4460" t="s">
        <v>21632</v>
      </c>
    </row>
    <row r="4461" spans="1:6" x14ac:dyDescent="0.25">
      <c r="A4461" t="s">
        <v>5748</v>
      </c>
      <c r="B4461" s="100" t="s">
        <v>8343</v>
      </c>
      <c r="C4461" s="99" t="s">
        <v>8342</v>
      </c>
      <c r="D4461" s="124">
        <v>5160</v>
      </c>
      <c r="E4461" s="157">
        <f>VLOOKUP(D4461,'SOAT LIQ'!$A$87:$C$3416,3,FALSE)</f>
        <v>13</v>
      </c>
      <c r="F4461" t="s">
        <v>21632</v>
      </c>
    </row>
    <row r="4462" spans="1:6" x14ac:dyDescent="0.25">
      <c r="A4462" t="s">
        <v>5796</v>
      </c>
      <c r="B4462" s="100" t="s">
        <v>8344</v>
      </c>
      <c r="C4462" s="99" t="s">
        <v>8342</v>
      </c>
      <c r="D4462" s="124">
        <v>5160</v>
      </c>
      <c r="E4462" s="157">
        <f>VLOOKUP(D4462,'SOAT LIQ'!$A$87:$C$3416,3,FALSE)</f>
        <v>13</v>
      </c>
      <c r="F4462" t="s">
        <v>21632</v>
      </c>
    </row>
    <row r="4463" spans="1:6" x14ac:dyDescent="0.25">
      <c r="A4463" t="s">
        <v>5508</v>
      </c>
      <c r="B4463" s="100" t="s">
        <v>8344</v>
      </c>
      <c r="C4463" s="99" t="s">
        <v>8342</v>
      </c>
      <c r="D4463" s="124">
        <v>5160</v>
      </c>
      <c r="E4463" s="157">
        <f>VLOOKUP(D4463,'SOAT LIQ'!$A$87:$C$3416,3,FALSE)</f>
        <v>13</v>
      </c>
      <c r="F4463" t="s">
        <v>21632</v>
      </c>
    </row>
    <row r="4464" spans="1:6" x14ac:dyDescent="0.25">
      <c r="A4464" t="s">
        <v>5796</v>
      </c>
      <c r="B4464" s="100" t="s">
        <v>8346</v>
      </c>
      <c r="C4464" s="99" t="s">
        <v>8345</v>
      </c>
      <c r="D4464" s="124">
        <v>5110</v>
      </c>
      <c r="E4464" s="157">
        <f>VLOOKUP(D4464,'SOAT LIQ'!$A$87:$C$3416,3,FALSE)</f>
        <v>12</v>
      </c>
      <c r="F4464" t="s">
        <v>21632</v>
      </c>
    </row>
    <row r="4465" spans="1:6" x14ac:dyDescent="0.25">
      <c r="A4465" t="s">
        <v>5508</v>
      </c>
      <c r="B4465" s="100" t="s">
        <v>8346</v>
      </c>
      <c r="C4465" s="99" t="s">
        <v>8345</v>
      </c>
      <c r="D4465" s="124">
        <v>5110</v>
      </c>
      <c r="E4465" s="157">
        <f>VLOOKUP(D4465,'SOAT LIQ'!$A$87:$C$3416,3,FALSE)</f>
        <v>12</v>
      </c>
      <c r="F4465" t="s">
        <v>21632</v>
      </c>
    </row>
    <row r="4466" spans="1:6" x14ac:dyDescent="0.25">
      <c r="A4466" t="s">
        <v>5796</v>
      </c>
      <c r="B4466" s="100" t="s">
        <v>8348</v>
      </c>
      <c r="C4466" s="99" t="s">
        <v>8347</v>
      </c>
      <c r="D4466" s="124">
        <v>5160</v>
      </c>
      <c r="E4466" s="157">
        <f>VLOOKUP(D4466,'SOAT LIQ'!$A$87:$C$3416,3,FALSE)</f>
        <v>13</v>
      </c>
      <c r="F4466" t="s">
        <v>21632</v>
      </c>
    </row>
    <row r="4467" spans="1:6" x14ac:dyDescent="0.25">
      <c r="A4467" t="s">
        <v>5508</v>
      </c>
      <c r="B4467" s="100" t="s">
        <v>8348</v>
      </c>
      <c r="C4467" s="99" t="s">
        <v>8347</v>
      </c>
      <c r="D4467" s="124">
        <v>5160</v>
      </c>
      <c r="E4467" s="157">
        <f>VLOOKUP(D4467,'SOAT LIQ'!$A$87:$C$3416,3,FALSE)</f>
        <v>13</v>
      </c>
      <c r="F4467" t="s">
        <v>21632</v>
      </c>
    </row>
    <row r="4468" spans="1:6" x14ac:dyDescent="0.25">
      <c r="A4468" t="s">
        <v>5796</v>
      </c>
      <c r="B4468" s="100" t="s">
        <v>8350</v>
      </c>
      <c r="C4468" s="99" t="s">
        <v>8349</v>
      </c>
      <c r="D4468" s="124">
        <v>5160</v>
      </c>
      <c r="E4468" s="157">
        <f>VLOOKUP(D4468,'SOAT LIQ'!$A$87:$C$3416,3,FALSE)</f>
        <v>13</v>
      </c>
      <c r="F4468" t="s">
        <v>21632</v>
      </c>
    </row>
    <row r="4469" spans="1:6" x14ac:dyDescent="0.25">
      <c r="A4469" t="s">
        <v>5508</v>
      </c>
      <c r="B4469" s="100" t="s">
        <v>8350</v>
      </c>
      <c r="C4469" s="99" t="s">
        <v>8349</v>
      </c>
      <c r="D4469" s="124">
        <v>5160</v>
      </c>
      <c r="E4469" s="157">
        <f>VLOOKUP(D4469,'SOAT LIQ'!$A$87:$C$3416,3,FALSE)</f>
        <v>13</v>
      </c>
      <c r="F4469" t="s">
        <v>21632</v>
      </c>
    </row>
    <row r="4470" spans="1:6" x14ac:dyDescent="0.25">
      <c r="A4470" t="s">
        <v>5523</v>
      </c>
      <c r="B4470" s="100" t="s">
        <v>8350</v>
      </c>
      <c r="C4470" s="99" t="s">
        <v>8349</v>
      </c>
      <c r="D4470" s="124">
        <v>5160</v>
      </c>
      <c r="E4470" s="157">
        <f>VLOOKUP(D4470,'SOAT LIQ'!$A$87:$C$3416,3,FALSE)</f>
        <v>13</v>
      </c>
      <c r="F4470" t="s">
        <v>21632</v>
      </c>
    </row>
    <row r="4471" spans="1:6" x14ac:dyDescent="0.25">
      <c r="A4471" t="s">
        <v>5796</v>
      </c>
      <c r="B4471" s="100" t="s">
        <v>8351</v>
      </c>
      <c r="C4471" s="99" t="s">
        <v>8349</v>
      </c>
      <c r="D4471" s="124">
        <v>5160</v>
      </c>
      <c r="E4471" s="157">
        <f>VLOOKUP(D4471,'SOAT LIQ'!$A$87:$C$3416,3,FALSE)</f>
        <v>13</v>
      </c>
      <c r="F4471" t="s">
        <v>21632</v>
      </c>
    </row>
    <row r="4472" spans="1:6" x14ac:dyDescent="0.25">
      <c r="A4472" t="s">
        <v>5796</v>
      </c>
      <c r="B4472" s="100" t="s">
        <v>4788</v>
      </c>
      <c r="C4472" s="99" t="s">
        <v>8352</v>
      </c>
      <c r="D4472" s="124">
        <v>5420</v>
      </c>
      <c r="E4472" s="157">
        <f>VLOOKUP(D4472,'SOAT LIQ'!$A$87:$C$3416,3,FALSE)</f>
        <v>22</v>
      </c>
      <c r="F4472" t="s">
        <v>21632</v>
      </c>
    </row>
    <row r="4473" spans="1:6" x14ac:dyDescent="0.25">
      <c r="A4473" t="s">
        <v>5508</v>
      </c>
      <c r="B4473" s="100" t="s">
        <v>4788</v>
      </c>
      <c r="C4473" s="99" t="s">
        <v>8352</v>
      </c>
      <c r="D4473" s="124">
        <v>5420</v>
      </c>
      <c r="E4473" s="157">
        <f>VLOOKUP(D4473,'SOAT LIQ'!$A$87:$C$3416,3,FALSE)</f>
        <v>22</v>
      </c>
      <c r="F4473" t="s">
        <v>21632</v>
      </c>
    </row>
    <row r="4474" spans="1:6" x14ac:dyDescent="0.25">
      <c r="A4474" t="s">
        <v>5796</v>
      </c>
      <c r="B4474" s="100" t="s">
        <v>4791</v>
      </c>
      <c r="C4474" s="99" t="s">
        <v>8353</v>
      </c>
      <c r="D4474" s="124">
        <v>5530</v>
      </c>
      <c r="E4474" s="157">
        <f>VLOOKUP(D4474,'SOAT LIQ'!$A$87:$C$3416,3,FALSE)</f>
        <v>22</v>
      </c>
      <c r="F4474" t="s">
        <v>21632</v>
      </c>
    </row>
    <row r="4475" spans="1:6" x14ac:dyDescent="0.25">
      <c r="A4475" t="s">
        <v>5508</v>
      </c>
      <c r="B4475" s="100" t="s">
        <v>4791</v>
      </c>
      <c r="C4475" s="99" t="s">
        <v>8353</v>
      </c>
      <c r="D4475" s="124">
        <v>5530</v>
      </c>
      <c r="E4475" s="157">
        <f>VLOOKUP(D4475,'SOAT LIQ'!$A$87:$C$3416,3,FALSE)</f>
        <v>22</v>
      </c>
      <c r="F4475" t="s">
        <v>21632</v>
      </c>
    </row>
    <row r="4476" spans="1:6" x14ac:dyDescent="0.25">
      <c r="A4476" t="s">
        <v>5796</v>
      </c>
      <c r="B4476" s="100" t="s">
        <v>4790</v>
      </c>
      <c r="C4476" s="99" t="s">
        <v>8354</v>
      </c>
      <c r="D4476" s="124">
        <v>5421</v>
      </c>
      <c r="E4476" s="157">
        <f>VLOOKUP(D4476,'SOAT LIQ'!$A$87:$C$3416,3,FALSE)</f>
        <v>20</v>
      </c>
      <c r="F4476" t="s">
        <v>21632</v>
      </c>
    </row>
    <row r="4477" spans="1:6" x14ac:dyDescent="0.25">
      <c r="A4477" t="s">
        <v>5508</v>
      </c>
      <c r="B4477" s="100" t="s">
        <v>4790</v>
      </c>
      <c r="C4477" s="99" t="s">
        <v>8354</v>
      </c>
      <c r="D4477" s="124">
        <v>5421</v>
      </c>
      <c r="E4477" s="157">
        <f>VLOOKUP(D4477,'SOAT LIQ'!$A$87:$C$3416,3,FALSE)</f>
        <v>20</v>
      </c>
      <c r="F4477" t="s">
        <v>21632</v>
      </c>
    </row>
    <row r="4478" spans="1:6" x14ac:dyDescent="0.25">
      <c r="A4478" t="s">
        <v>5796</v>
      </c>
      <c r="B4478" s="100" t="s">
        <v>8356</v>
      </c>
      <c r="C4478" s="99" t="s">
        <v>8355</v>
      </c>
      <c r="D4478" s="124">
        <v>5444</v>
      </c>
      <c r="E4478" s="157">
        <f>VLOOKUP(D4478,'SOAT LIQ'!$A$87:$C$3416,3,FALSE)</f>
        <v>21</v>
      </c>
      <c r="F4478" t="s">
        <v>21632</v>
      </c>
    </row>
    <row r="4479" spans="1:6" x14ac:dyDescent="0.25">
      <c r="A4479" t="s">
        <v>5508</v>
      </c>
      <c r="B4479" s="100" t="s">
        <v>8356</v>
      </c>
      <c r="C4479" s="99" t="s">
        <v>8355</v>
      </c>
      <c r="D4479" s="124">
        <v>5444</v>
      </c>
      <c r="E4479" s="157">
        <f>VLOOKUP(D4479,'SOAT LIQ'!$A$87:$C$3416,3,FALSE)</f>
        <v>21</v>
      </c>
      <c r="F4479" t="s">
        <v>21632</v>
      </c>
    </row>
    <row r="4480" spans="1:6" x14ac:dyDescent="0.25">
      <c r="A4480" t="s">
        <v>5796</v>
      </c>
      <c r="B4480" s="100" t="s">
        <v>8358</v>
      </c>
      <c r="C4480" s="99" t="s">
        <v>8357</v>
      </c>
      <c r="D4480" s="124">
        <v>5110</v>
      </c>
      <c r="E4480" s="157">
        <f>VLOOKUP(D4480,'SOAT LIQ'!$A$87:$C$3416,3,FALSE)</f>
        <v>12</v>
      </c>
      <c r="F4480" t="s">
        <v>21632</v>
      </c>
    </row>
    <row r="4481" spans="1:6" x14ac:dyDescent="0.25">
      <c r="A4481" t="s">
        <v>5523</v>
      </c>
      <c r="B4481" s="100" t="s">
        <v>8358</v>
      </c>
      <c r="C4481" s="99" t="s">
        <v>8357</v>
      </c>
      <c r="D4481" s="124">
        <v>5110</v>
      </c>
      <c r="E4481" s="157">
        <f>VLOOKUP(D4481,'SOAT LIQ'!$A$87:$C$3416,3,FALSE)</f>
        <v>12</v>
      </c>
      <c r="F4481" t="s">
        <v>21632</v>
      </c>
    </row>
    <row r="4482" spans="1:6" x14ac:dyDescent="0.25">
      <c r="A4482" t="s">
        <v>5796</v>
      </c>
      <c r="B4482" s="100" t="s">
        <v>8360</v>
      </c>
      <c r="C4482" s="99" t="s">
        <v>8359</v>
      </c>
      <c r="D4482" s="124">
        <v>5110</v>
      </c>
      <c r="E4482" s="157">
        <f>VLOOKUP(D4482,'SOAT LIQ'!$A$87:$C$3416,3,FALSE)</f>
        <v>12</v>
      </c>
      <c r="F4482" t="s">
        <v>21632</v>
      </c>
    </row>
    <row r="4483" spans="1:6" x14ac:dyDescent="0.25">
      <c r="A4483" t="s">
        <v>5508</v>
      </c>
      <c r="B4483" s="100" t="s">
        <v>8360</v>
      </c>
      <c r="C4483" s="99" t="s">
        <v>8359</v>
      </c>
      <c r="D4483" s="124">
        <v>5110</v>
      </c>
      <c r="E4483" s="157">
        <f>VLOOKUP(D4483,'SOAT LIQ'!$A$87:$C$3416,3,FALSE)</f>
        <v>12</v>
      </c>
      <c r="F4483" t="s">
        <v>21632</v>
      </c>
    </row>
    <row r="4484" spans="1:6" x14ac:dyDescent="0.25">
      <c r="A4484" t="s">
        <v>5796</v>
      </c>
      <c r="B4484" s="100" t="s">
        <v>8361</v>
      </c>
      <c r="C4484" s="99" t="s">
        <v>8359</v>
      </c>
      <c r="D4484" s="124">
        <v>5140</v>
      </c>
      <c r="E4484" s="157">
        <f>VLOOKUP(D4484,'SOAT LIQ'!$A$87:$C$3416,3,FALSE)</f>
        <v>13</v>
      </c>
      <c r="F4484" t="s">
        <v>21632</v>
      </c>
    </row>
    <row r="4485" spans="1:6" x14ac:dyDescent="0.25">
      <c r="A4485" t="s">
        <v>5796</v>
      </c>
      <c r="B4485" s="100" t="s">
        <v>8363</v>
      </c>
      <c r="C4485" s="99" t="s">
        <v>8362</v>
      </c>
      <c r="D4485" s="124">
        <v>5160</v>
      </c>
      <c r="E4485" s="157">
        <f>VLOOKUP(D4485,'SOAT LIQ'!$A$87:$C$3416,3,FALSE)</f>
        <v>13</v>
      </c>
      <c r="F4485" t="s">
        <v>21632</v>
      </c>
    </row>
    <row r="4486" spans="1:6" x14ac:dyDescent="0.25">
      <c r="A4486" t="s">
        <v>5796</v>
      </c>
      <c r="B4486" s="100" t="s">
        <v>8364</v>
      </c>
      <c r="C4486" s="99" t="s">
        <v>8365</v>
      </c>
      <c r="D4486" s="124">
        <v>5121</v>
      </c>
      <c r="E4486" s="157">
        <f>VLOOKUP(D4486,'SOAT LIQ'!$A$87:$C$3416,3,FALSE)</f>
        <v>8</v>
      </c>
      <c r="F4486" t="s">
        <v>21632</v>
      </c>
    </row>
    <row r="4487" spans="1:6" x14ac:dyDescent="0.25">
      <c r="A4487" t="s">
        <v>5508</v>
      </c>
      <c r="B4487" s="100" t="s">
        <v>8364</v>
      </c>
      <c r="C4487" s="99" t="s">
        <v>8365</v>
      </c>
      <c r="D4487" s="124">
        <v>5121</v>
      </c>
      <c r="E4487" s="157">
        <f>VLOOKUP(D4487,'SOAT LIQ'!$A$87:$C$3416,3,FALSE)</f>
        <v>8</v>
      </c>
      <c r="F4487" t="s">
        <v>21632</v>
      </c>
    </row>
    <row r="4488" spans="1:6" x14ac:dyDescent="0.25">
      <c r="A4488" t="s">
        <v>5482</v>
      </c>
      <c r="B4488" s="100" t="s">
        <v>8366</v>
      </c>
      <c r="C4488" s="99" t="s">
        <v>8367</v>
      </c>
      <c r="D4488" s="124">
        <v>1117</v>
      </c>
      <c r="E4488" s="157">
        <f>VLOOKUP(D4488,'SOAT LIQ'!$A$87:$C$3416,3,FALSE)</f>
        <v>21</v>
      </c>
      <c r="F4488" t="s">
        <v>21632</v>
      </c>
    </row>
    <row r="4489" spans="1:6" x14ac:dyDescent="0.25">
      <c r="A4489" t="s">
        <v>5142</v>
      </c>
      <c r="B4489" s="100" t="s">
        <v>8366</v>
      </c>
      <c r="C4489" s="99" t="s">
        <v>8367</v>
      </c>
      <c r="D4489" s="124">
        <v>1117</v>
      </c>
      <c r="E4489" s="157">
        <f>VLOOKUP(D4489,'SOAT LIQ'!$A$87:$C$3416,3,FALSE)</f>
        <v>21</v>
      </c>
      <c r="F4489" t="s">
        <v>21632</v>
      </c>
    </row>
    <row r="4490" spans="1:6" x14ac:dyDescent="0.25">
      <c r="A4490" t="s">
        <v>5482</v>
      </c>
      <c r="B4490" s="100" t="s">
        <v>8368</v>
      </c>
      <c r="C4490" s="99" t="s">
        <v>8369</v>
      </c>
      <c r="D4490" s="124">
        <v>1117</v>
      </c>
      <c r="E4490" s="157">
        <f>VLOOKUP(D4490,'SOAT LIQ'!$A$87:$C$3416,3,FALSE)</f>
        <v>21</v>
      </c>
      <c r="F4490" t="s">
        <v>21632</v>
      </c>
    </row>
    <row r="4491" spans="1:6" x14ac:dyDescent="0.25">
      <c r="A4491" t="s">
        <v>5142</v>
      </c>
      <c r="B4491" s="100" t="s">
        <v>8368</v>
      </c>
      <c r="C4491" s="99" t="s">
        <v>8369</v>
      </c>
      <c r="D4491" s="124">
        <v>1117</v>
      </c>
      <c r="E4491" s="157">
        <f>VLOOKUP(D4491,'SOAT LIQ'!$A$87:$C$3416,3,FALSE)</f>
        <v>21</v>
      </c>
      <c r="F4491" t="s">
        <v>21632</v>
      </c>
    </row>
    <row r="4492" spans="1:6" x14ac:dyDescent="0.25">
      <c r="A4492" t="s">
        <v>5482</v>
      </c>
      <c r="B4492" s="100" t="s">
        <v>8370</v>
      </c>
      <c r="C4492" s="100"/>
      <c r="D4492" s="124">
        <v>1117</v>
      </c>
      <c r="E4492" s="157">
        <f>VLOOKUP(D4492,'SOAT LIQ'!$A$87:$C$3416,3,FALSE)</f>
        <v>21</v>
      </c>
      <c r="F4492" t="s">
        <v>21632</v>
      </c>
    </row>
    <row r="4493" spans="1:6" x14ac:dyDescent="0.25">
      <c r="A4493" t="s">
        <v>5142</v>
      </c>
      <c r="B4493" s="100" t="s">
        <v>8370</v>
      </c>
      <c r="C4493" s="100"/>
      <c r="D4493" s="124">
        <v>1117</v>
      </c>
      <c r="E4493" s="157">
        <f>VLOOKUP(D4493,'SOAT LIQ'!$A$87:$C$3416,3,FALSE)</f>
        <v>21</v>
      </c>
      <c r="F4493" t="s">
        <v>21632</v>
      </c>
    </row>
    <row r="4494" spans="1:6" x14ac:dyDescent="0.25">
      <c r="A4494" t="s">
        <v>5482</v>
      </c>
      <c r="B4494" s="100" t="s">
        <v>8371</v>
      </c>
      <c r="C4494" s="100"/>
      <c r="D4494" s="124">
        <v>1117</v>
      </c>
      <c r="E4494" s="157">
        <f>VLOOKUP(D4494,'SOAT LIQ'!$A$87:$C$3416,3,FALSE)</f>
        <v>21</v>
      </c>
      <c r="F4494" t="s">
        <v>21632</v>
      </c>
    </row>
    <row r="4495" spans="1:6" x14ac:dyDescent="0.25">
      <c r="A4495" t="s">
        <v>5142</v>
      </c>
      <c r="B4495" s="100" t="s">
        <v>8371</v>
      </c>
      <c r="C4495" s="100"/>
      <c r="D4495" s="124">
        <v>1117</v>
      </c>
      <c r="E4495" s="157">
        <f>VLOOKUP(D4495,'SOAT LIQ'!$A$87:$C$3416,3,FALSE)</f>
        <v>21</v>
      </c>
      <c r="F4495" t="s">
        <v>21632</v>
      </c>
    </row>
    <row r="4496" spans="1:6" x14ac:dyDescent="0.25">
      <c r="A4496" t="s">
        <v>5482</v>
      </c>
      <c r="B4496" s="100" t="s">
        <v>8372</v>
      </c>
      <c r="C4496" s="100"/>
      <c r="D4496" s="124">
        <v>1114</v>
      </c>
      <c r="E4496" s="157">
        <f>VLOOKUP(D4496,'SOAT LIQ'!$A$87:$C$3416,3,FALSE)</f>
        <v>22</v>
      </c>
      <c r="F4496" t="s">
        <v>21632</v>
      </c>
    </row>
    <row r="4497" spans="1:6" x14ac:dyDescent="0.25">
      <c r="A4497" t="s">
        <v>5142</v>
      </c>
      <c r="B4497" s="100" t="s">
        <v>8372</v>
      </c>
      <c r="C4497" s="100"/>
      <c r="D4497" s="124">
        <v>1114</v>
      </c>
      <c r="E4497" s="157">
        <f>VLOOKUP(D4497,'SOAT LIQ'!$A$87:$C$3416,3,FALSE)</f>
        <v>22</v>
      </c>
      <c r="F4497" t="s">
        <v>21632</v>
      </c>
    </row>
    <row r="4498" spans="1:6" x14ac:dyDescent="0.25">
      <c r="A4498" t="s">
        <v>5482</v>
      </c>
      <c r="B4498" s="100" t="s">
        <v>8373</v>
      </c>
      <c r="C4498" s="99" t="s">
        <v>8369</v>
      </c>
      <c r="D4498" s="124">
        <v>5321</v>
      </c>
      <c r="E4498" s="157">
        <f>VLOOKUP(D4498,'SOAT LIQ'!$A$87:$C$3416,3,FALSE)</f>
        <v>13</v>
      </c>
      <c r="F4498" t="s">
        <v>21632</v>
      </c>
    </row>
    <row r="4499" spans="1:6" x14ac:dyDescent="0.25">
      <c r="A4499" t="s">
        <v>5508</v>
      </c>
      <c r="B4499" s="100" t="s">
        <v>8373</v>
      </c>
      <c r="C4499" s="99" t="s">
        <v>8369</v>
      </c>
      <c r="D4499" s="124">
        <v>5321</v>
      </c>
      <c r="E4499" s="157">
        <f>VLOOKUP(D4499,'SOAT LIQ'!$A$87:$C$3416,3,FALSE)</f>
        <v>13</v>
      </c>
      <c r="F4499" t="s">
        <v>21632</v>
      </c>
    </row>
    <row r="4500" spans="1:6" x14ac:dyDescent="0.25">
      <c r="A4500" t="s">
        <v>5796</v>
      </c>
      <c r="B4500" s="100" t="s">
        <v>8373</v>
      </c>
      <c r="C4500" s="99" t="s">
        <v>8369</v>
      </c>
      <c r="D4500" s="124">
        <v>5321</v>
      </c>
      <c r="E4500" s="157">
        <f>VLOOKUP(D4500,'SOAT LIQ'!$A$87:$C$3416,3,FALSE)</f>
        <v>13</v>
      </c>
      <c r="F4500" t="s">
        <v>21632</v>
      </c>
    </row>
    <row r="4501" spans="1:6" x14ac:dyDescent="0.25">
      <c r="A4501" t="s">
        <v>5509</v>
      </c>
      <c r="B4501" s="100" t="s">
        <v>8373</v>
      </c>
      <c r="C4501" s="99" t="s">
        <v>8369</v>
      </c>
      <c r="D4501" s="124">
        <v>5321</v>
      </c>
      <c r="E4501" s="157">
        <f>VLOOKUP(D4501,'SOAT LIQ'!$A$87:$C$3416,3,FALSE)</f>
        <v>13</v>
      </c>
      <c r="F4501" t="s">
        <v>21632</v>
      </c>
    </row>
    <row r="4502" spans="1:6" x14ac:dyDescent="0.25">
      <c r="A4502" t="s">
        <v>5796</v>
      </c>
      <c r="B4502" s="100" t="s">
        <v>8375</v>
      </c>
      <c r="C4502" s="99" t="s">
        <v>8374</v>
      </c>
      <c r="D4502" s="124">
        <v>5350</v>
      </c>
      <c r="E4502" s="157">
        <f>VLOOKUP(D4502,'SOAT LIQ'!$A$87:$C$3416,3,FALSE)</f>
        <v>13</v>
      </c>
      <c r="F4502" t="s">
        <v>21632</v>
      </c>
    </row>
    <row r="4503" spans="1:6" x14ac:dyDescent="0.25">
      <c r="A4503" t="s">
        <v>5748</v>
      </c>
      <c r="B4503" s="100" t="s">
        <v>8375</v>
      </c>
      <c r="C4503" s="99" t="s">
        <v>8374</v>
      </c>
      <c r="D4503" s="124">
        <v>5350</v>
      </c>
      <c r="E4503" s="157">
        <f>VLOOKUP(D4503,'SOAT LIQ'!$A$87:$C$3416,3,FALSE)</f>
        <v>13</v>
      </c>
      <c r="F4503" t="s">
        <v>21632</v>
      </c>
    </row>
    <row r="4504" spans="1:6" x14ac:dyDescent="0.25">
      <c r="A4504" t="s">
        <v>5745</v>
      </c>
      <c r="B4504" s="100" t="s">
        <v>8375</v>
      </c>
      <c r="C4504" s="99" t="s">
        <v>8374</v>
      </c>
      <c r="D4504" s="124">
        <v>5350</v>
      </c>
      <c r="E4504" s="157">
        <f>VLOOKUP(D4504,'SOAT LIQ'!$A$87:$C$3416,3,FALSE)</f>
        <v>13</v>
      </c>
      <c r="F4504" t="s">
        <v>21632</v>
      </c>
    </row>
    <row r="4505" spans="1:6" x14ac:dyDescent="0.25">
      <c r="A4505" t="s">
        <v>5796</v>
      </c>
      <c r="B4505" s="100" t="s">
        <v>8377</v>
      </c>
      <c r="C4505" s="99" t="s">
        <v>8376</v>
      </c>
      <c r="D4505" s="124">
        <v>5350</v>
      </c>
      <c r="E4505" s="157">
        <f>VLOOKUP(D4505,'SOAT LIQ'!$A$87:$C$3416,3,FALSE)</f>
        <v>13</v>
      </c>
      <c r="F4505" t="s">
        <v>21632</v>
      </c>
    </row>
    <row r="4506" spans="1:6" x14ac:dyDescent="0.25">
      <c r="A4506" t="s">
        <v>5748</v>
      </c>
      <c r="B4506" s="100" t="s">
        <v>8377</v>
      </c>
      <c r="C4506" s="99" t="s">
        <v>8376</v>
      </c>
      <c r="D4506" s="124">
        <v>5350</v>
      </c>
      <c r="E4506" s="157">
        <f>VLOOKUP(D4506,'SOAT LIQ'!$A$87:$C$3416,3,FALSE)</f>
        <v>13</v>
      </c>
      <c r="F4506" t="s">
        <v>21632</v>
      </c>
    </row>
    <row r="4507" spans="1:6" x14ac:dyDescent="0.25">
      <c r="A4507" t="s">
        <v>5508</v>
      </c>
      <c r="B4507" s="100" t="s">
        <v>8377</v>
      </c>
      <c r="C4507" s="99" t="s">
        <v>8376</v>
      </c>
      <c r="D4507" s="124">
        <v>5350</v>
      </c>
      <c r="E4507" s="157">
        <f>VLOOKUP(D4507,'SOAT LIQ'!$A$87:$C$3416,3,FALSE)</f>
        <v>13</v>
      </c>
      <c r="F4507" t="s">
        <v>21632</v>
      </c>
    </row>
    <row r="4508" spans="1:6" x14ac:dyDescent="0.25">
      <c r="A4508" t="s">
        <v>5796</v>
      </c>
      <c r="B4508" s="100" t="s">
        <v>8379</v>
      </c>
      <c r="C4508" s="99" t="s">
        <v>8378</v>
      </c>
      <c r="D4508" s="124">
        <v>5350</v>
      </c>
      <c r="E4508" s="157">
        <f>VLOOKUP(D4508,'SOAT LIQ'!$A$87:$C$3416,3,FALSE)</f>
        <v>13</v>
      </c>
      <c r="F4508" t="s">
        <v>21632</v>
      </c>
    </row>
    <row r="4509" spans="1:6" x14ac:dyDescent="0.25">
      <c r="A4509" t="s">
        <v>5748</v>
      </c>
      <c r="B4509" s="100" t="s">
        <v>8379</v>
      </c>
      <c r="C4509" s="99" t="s">
        <v>8378</v>
      </c>
      <c r="D4509" s="124">
        <v>5350</v>
      </c>
      <c r="E4509" s="157">
        <f>VLOOKUP(D4509,'SOAT LIQ'!$A$87:$C$3416,3,FALSE)</f>
        <v>13</v>
      </c>
      <c r="F4509" t="s">
        <v>21632</v>
      </c>
    </row>
    <row r="4510" spans="1:6" x14ac:dyDescent="0.25">
      <c r="A4510" t="s">
        <v>5796</v>
      </c>
      <c r="B4510" s="100" t="s">
        <v>8381</v>
      </c>
      <c r="C4510" s="99" t="s">
        <v>8380</v>
      </c>
      <c r="D4510" s="124">
        <v>5350</v>
      </c>
      <c r="E4510" s="157">
        <f>VLOOKUP(D4510,'SOAT LIQ'!$A$87:$C$3416,3,FALSE)</f>
        <v>13</v>
      </c>
      <c r="F4510" t="s">
        <v>21632</v>
      </c>
    </row>
    <row r="4511" spans="1:6" x14ac:dyDescent="0.25">
      <c r="A4511" t="s">
        <v>5748</v>
      </c>
      <c r="B4511" s="100" t="s">
        <v>8381</v>
      </c>
      <c r="C4511" s="99" t="s">
        <v>8380</v>
      </c>
      <c r="D4511" s="124">
        <v>5350</v>
      </c>
      <c r="E4511" s="157">
        <f>VLOOKUP(D4511,'SOAT LIQ'!$A$87:$C$3416,3,FALSE)</f>
        <v>13</v>
      </c>
      <c r="F4511" t="s">
        <v>21632</v>
      </c>
    </row>
    <row r="4512" spans="1:6" x14ac:dyDescent="0.25">
      <c r="A4512" t="s">
        <v>5796</v>
      </c>
      <c r="B4512" s="100" t="s">
        <v>8382</v>
      </c>
      <c r="C4512" s="99" t="s">
        <v>8383</v>
      </c>
      <c r="D4512" s="124">
        <v>5350</v>
      </c>
      <c r="E4512" s="157">
        <f>VLOOKUP(D4512,'SOAT LIQ'!$A$87:$C$3416,3,FALSE)</f>
        <v>13</v>
      </c>
      <c r="F4512" t="s">
        <v>21632</v>
      </c>
    </row>
    <row r="4513" spans="1:6" x14ac:dyDescent="0.25">
      <c r="A4513" t="s">
        <v>5922</v>
      </c>
      <c r="B4513" s="100" t="s">
        <v>8382</v>
      </c>
      <c r="C4513" s="99" t="s">
        <v>8383</v>
      </c>
      <c r="D4513" s="124">
        <v>5350</v>
      </c>
      <c r="E4513" s="157">
        <f>VLOOKUP(D4513,'SOAT LIQ'!$A$87:$C$3416,3,FALSE)</f>
        <v>13</v>
      </c>
      <c r="F4513" t="s">
        <v>21632</v>
      </c>
    </row>
    <row r="4514" spans="1:6" x14ac:dyDescent="0.25">
      <c r="A4514" t="s">
        <v>5796</v>
      </c>
      <c r="B4514" s="100" t="s">
        <v>8384</v>
      </c>
      <c r="C4514" s="99" t="s">
        <v>8385</v>
      </c>
      <c r="D4514" s="124">
        <v>21501</v>
      </c>
      <c r="E4514" s="157" t="e">
        <f>VLOOKUP(D4514,'SOAT LIQ'!$A$87:$C$3416,3,FALSE)</f>
        <v>#N/A</v>
      </c>
      <c r="F4514" t="s">
        <v>21632</v>
      </c>
    </row>
    <row r="4515" spans="1:6" x14ac:dyDescent="0.25">
      <c r="A4515" t="s">
        <v>5508</v>
      </c>
      <c r="B4515" s="100" t="s">
        <v>8384</v>
      </c>
      <c r="C4515" s="99" t="s">
        <v>8385</v>
      </c>
      <c r="D4515" s="124">
        <v>21501</v>
      </c>
      <c r="E4515" s="157" t="e">
        <f>VLOOKUP(D4515,'SOAT LIQ'!$A$87:$C$3416,3,FALSE)</f>
        <v>#N/A</v>
      </c>
      <c r="F4515" t="s">
        <v>21632</v>
      </c>
    </row>
    <row r="4516" spans="1:6" x14ac:dyDescent="0.25">
      <c r="A4516" t="s">
        <v>5796</v>
      </c>
      <c r="B4516" s="100" t="s">
        <v>8386</v>
      </c>
      <c r="C4516" s="100"/>
      <c r="D4516" s="124">
        <v>21501</v>
      </c>
      <c r="E4516" s="157" t="e">
        <f>VLOOKUP(D4516,'SOAT LIQ'!$A$87:$C$3416,3,FALSE)</f>
        <v>#N/A</v>
      </c>
      <c r="F4516" t="s">
        <v>21632</v>
      </c>
    </row>
    <row r="4517" spans="1:6" x14ac:dyDescent="0.25">
      <c r="A4517" t="s">
        <v>5508</v>
      </c>
      <c r="B4517" s="100" t="s">
        <v>8386</v>
      </c>
      <c r="C4517" s="100"/>
      <c r="D4517" s="124">
        <v>21501</v>
      </c>
      <c r="E4517" s="157" t="e">
        <f>VLOOKUP(D4517,'SOAT LIQ'!$A$87:$C$3416,3,FALSE)</f>
        <v>#N/A</v>
      </c>
      <c r="F4517" t="s">
        <v>21632</v>
      </c>
    </row>
    <row r="4518" spans="1:6" x14ac:dyDescent="0.25">
      <c r="A4518" t="s">
        <v>5796</v>
      </c>
      <c r="B4518" s="100" t="s">
        <v>8387</v>
      </c>
      <c r="C4518" s="99" t="s">
        <v>6682</v>
      </c>
      <c r="D4518" s="124"/>
      <c r="E4518" s="157" t="e">
        <f>VLOOKUP(D4518,'SOAT LIQ'!$A$87:$C$3416,3,FALSE)</f>
        <v>#N/A</v>
      </c>
      <c r="F4518" t="s">
        <v>21632</v>
      </c>
    </row>
    <row r="4519" spans="1:6" x14ac:dyDescent="0.25">
      <c r="A4519" t="s">
        <v>5508</v>
      </c>
      <c r="B4519" s="100" t="s">
        <v>8387</v>
      </c>
      <c r="C4519" s="99" t="s">
        <v>6682</v>
      </c>
      <c r="D4519" s="124"/>
      <c r="E4519" s="157" t="e">
        <f>VLOOKUP(D4519,'SOAT LIQ'!$A$87:$C$3416,3,FALSE)</f>
        <v>#N/A</v>
      </c>
      <c r="F4519" t="s">
        <v>21632</v>
      </c>
    </row>
    <row r="4520" spans="1:6" x14ac:dyDescent="0.25">
      <c r="A4520" t="s">
        <v>5796</v>
      </c>
      <c r="B4520" s="100" t="s">
        <v>8388</v>
      </c>
      <c r="C4520" s="99" t="s">
        <v>8383</v>
      </c>
      <c r="D4520" s="124">
        <v>5350</v>
      </c>
      <c r="E4520" s="157">
        <f>VLOOKUP(D4520,'SOAT LIQ'!$A$87:$C$3416,3,FALSE)</f>
        <v>13</v>
      </c>
      <c r="F4520" t="s">
        <v>21632</v>
      </c>
    </row>
    <row r="4521" spans="1:6" x14ac:dyDescent="0.25">
      <c r="A4521" t="s">
        <v>5482</v>
      </c>
      <c r="B4521" s="100" t="s">
        <v>8388</v>
      </c>
      <c r="C4521" s="99" t="s">
        <v>8383</v>
      </c>
      <c r="D4521" s="124">
        <v>5350</v>
      </c>
      <c r="E4521" s="157">
        <f>VLOOKUP(D4521,'SOAT LIQ'!$A$87:$C$3416,3,FALSE)</f>
        <v>13</v>
      </c>
      <c r="F4521" t="s">
        <v>21632</v>
      </c>
    </row>
    <row r="4522" spans="1:6" x14ac:dyDescent="0.25">
      <c r="A4522" t="s">
        <v>5509</v>
      </c>
      <c r="B4522" s="100" t="s">
        <v>8388</v>
      </c>
      <c r="C4522" s="99" t="s">
        <v>8383</v>
      </c>
      <c r="D4522" s="124">
        <v>5350</v>
      </c>
      <c r="E4522" s="157">
        <f>VLOOKUP(D4522,'SOAT LIQ'!$A$87:$C$3416,3,FALSE)</f>
        <v>13</v>
      </c>
      <c r="F4522" t="s">
        <v>21632</v>
      </c>
    </row>
    <row r="4523" spans="1:6" x14ac:dyDescent="0.25">
      <c r="A4523" t="s">
        <v>5796</v>
      </c>
      <c r="B4523" s="100" t="s">
        <v>8390</v>
      </c>
      <c r="C4523" s="99" t="s">
        <v>8389</v>
      </c>
      <c r="D4523" s="124">
        <v>5110</v>
      </c>
      <c r="E4523" s="157">
        <f>VLOOKUP(D4523,'SOAT LIQ'!$A$87:$C$3416,3,FALSE)</f>
        <v>12</v>
      </c>
      <c r="F4523" t="s">
        <v>21632</v>
      </c>
    </row>
    <row r="4524" spans="1:6" x14ac:dyDescent="0.25">
      <c r="A4524" t="s">
        <v>5796</v>
      </c>
      <c r="B4524" s="100" t="s">
        <v>8391</v>
      </c>
      <c r="C4524" s="99" t="s">
        <v>8389</v>
      </c>
      <c r="D4524" s="124">
        <v>5120</v>
      </c>
      <c r="E4524" s="157">
        <f>VLOOKUP(D4524,'SOAT LIQ'!$A$87:$C$3416,3,FALSE)</f>
        <v>9</v>
      </c>
      <c r="F4524" t="s">
        <v>21632</v>
      </c>
    </row>
    <row r="4525" spans="1:6" x14ac:dyDescent="0.25">
      <c r="A4525" t="s">
        <v>5508</v>
      </c>
      <c r="B4525" s="100" t="s">
        <v>8391</v>
      </c>
      <c r="C4525" s="99" t="s">
        <v>8389</v>
      </c>
      <c r="D4525" s="124">
        <v>5120</v>
      </c>
      <c r="E4525" s="157">
        <f>VLOOKUP(D4525,'SOAT LIQ'!$A$87:$C$3416,3,FALSE)</f>
        <v>9</v>
      </c>
      <c r="F4525" t="s">
        <v>21632</v>
      </c>
    </row>
    <row r="4526" spans="1:6" x14ac:dyDescent="0.25">
      <c r="A4526" t="s">
        <v>5796</v>
      </c>
      <c r="B4526" s="100" t="s">
        <v>8393</v>
      </c>
      <c r="C4526" s="99" t="s">
        <v>8392</v>
      </c>
      <c r="D4526" s="124">
        <v>5102</v>
      </c>
      <c r="E4526" s="157">
        <f>VLOOKUP(D4526,'SOAT LIQ'!$A$87:$C$3416,3,FALSE)</f>
        <v>10</v>
      </c>
      <c r="F4526" t="s">
        <v>21632</v>
      </c>
    </row>
    <row r="4527" spans="1:6" x14ac:dyDescent="0.25">
      <c r="A4527" t="s">
        <v>5508</v>
      </c>
      <c r="B4527" s="100" t="s">
        <v>8393</v>
      </c>
      <c r="C4527" s="99" t="s">
        <v>8392</v>
      </c>
      <c r="D4527" s="124">
        <v>5102</v>
      </c>
      <c r="E4527" s="157">
        <f>VLOOKUP(D4527,'SOAT LIQ'!$A$87:$C$3416,3,FALSE)</f>
        <v>10</v>
      </c>
      <c r="F4527" t="s">
        <v>21632</v>
      </c>
    </row>
    <row r="4528" spans="1:6" x14ac:dyDescent="0.25">
      <c r="A4528" t="s">
        <v>5796</v>
      </c>
      <c r="B4528" s="100" t="s">
        <v>8394</v>
      </c>
      <c r="C4528" s="99" t="s">
        <v>8389</v>
      </c>
      <c r="D4528" s="124">
        <v>5120</v>
      </c>
      <c r="E4528" s="157">
        <f>VLOOKUP(D4528,'SOAT LIQ'!$A$87:$C$3416,3,FALSE)</f>
        <v>9</v>
      </c>
      <c r="F4528" t="s">
        <v>21632</v>
      </c>
    </row>
    <row r="4529" spans="1:6" x14ac:dyDescent="0.25">
      <c r="A4529" t="s">
        <v>5796</v>
      </c>
      <c r="B4529" s="100" t="s">
        <v>8395</v>
      </c>
      <c r="C4529" s="99" t="s">
        <v>8385</v>
      </c>
      <c r="D4529" s="124">
        <v>21501</v>
      </c>
      <c r="E4529" s="157" t="e">
        <f>VLOOKUP(D4529,'SOAT LIQ'!$A$87:$C$3416,3,FALSE)</f>
        <v>#N/A</v>
      </c>
      <c r="F4529" t="s">
        <v>21632</v>
      </c>
    </row>
    <row r="4530" spans="1:6" x14ac:dyDescent="0.25">
      <c r="A4530" t="s">
        <v>5482</v>
      </c>
      <c r="B4530" s="100" t="s">
        <v>8395</v>
      </c>
      <c r="C4530" s="99" t="s">
        <v>8385</v>
      </c>
      <c r="D4530" s="124">
        <v>21501</v>
      </c>
      <c r="E4530" s="157" t="e">
        <f>VLOOKUP(D4530,'SOAT LIQ'!$A$87:$C$3416,3,FALSE)</f>
        <v>#N/A</v>
      </c>
      <c r="F4530" t="s">
        <v>21632</v>
      </c>
    </row>
    <row r="4531" spans="1:6" x14ac:dyDescent="0.25">
      <c r="A4531" t="s">
        <v>5509</v>
      </c>
      <c r="B4531" s="100" t="s">
        <v>8395</v>
      </c>
      <c r="C4531" s="99" t="s">
        <v>8385</v>
      </c>
      <c r="D4531" s="124">
        <v>21501</v>
      </c>
      <c r="E4531" s="157" t="e">
        <f>VLOOKUP(D4531,'SOAT LIQ'!$A$87:$C$3416,3,FALSE)</f>
        <v>#N/A</v>
      </c>
      <c r="F4531" t="s">
        <v>5509</v>
      </c>
    </row>
    <row r="4532" spans="1:6" x14ac:dyDescent="0.25">
      <c r="A4532" t="s">
        <v>5796</v>
      </c>
      <c r="B4532" s="100" t="s">
        <v>8397</v>
      </c>
      <c r="C4532" s="99" t="s">
        <v>8396</v>
      </c>
      <c r="D4532" s="124">
        <v>21501</v>
      </c>
      <c r="E4532" s="157" t="e">
        <f>VLOOKUP(D4532,'SOAT LIQ'!$A$87:$C$3416,3,FALSE)</f>
        <v>#N/A</v>
      </c>
      <c r="F4532" t="s">
        <v>21632</v>
      </c>
    </row>
    <row r="4533" spans="1:6" x14ac:dyDescent="0.25">
      <c r="A4533" t="s">
        <v>5509</v>
      </c>
      <c r="B4533" s="100" t="s">
        <v>8397</v>
      </c>
      <c r="C4533" s="99" t="s">
        <v>8396</v>
      </c>
      <c r="D4533" s="124">
        <v>21501</v>
      </c>
      <c r="E4533" s="157" t="e">
        <f>VLOOKUP(D4533,'SOAT LIQ'!$A$87:$C$3416,3,FALSE)</f>
        <v>#N/A</v>
      </c>
      <c r="F4533" t="s">
        <v>5509</v>
      </c>
    </row>
    <row r="4534" spans="1:6" x14ac:dyDescent="0.25">
      <c r="A4534" t="s">
        <v>5796</v>
      </c>
      <c r="B4534" s="100" t="s">
        <v>8398</v>
      </c>
      <c r="C4534" s="99" t="s">
        <v>8396</v>
      </c>
      <c r="D4534" s="124">
        <v>5120</v>
      </c>
      <c r="E4534" s="157">
        <f>VLOOKUP(D4534,'SOAT LIQ'!$A$87:$C$3416,3,FALSE)</f>
        <v>9</v>
      </c>
      <c r="F4534" t="s">
        <v>21632</v>
      </c>
    </row>
    <row r="4535" spans="1:6" x14ac:dyDescent="0.25">
      <c r="A4535" t="s">
        <v>5750</v>
      </c>
      <c r="B4535" s="100" t="s">
        <v>8399</v>
      </c>
      <c r="C4535" s="99" t="s">
        <v>8400</v>
      </c>
      <c r="D4535" s="124">
        <v>5501</v>
      </c>
      <c r="E4535" s="157">
        <f>VLOOKUP(D4535,'SOAT LIQ'!$A$87:$C$3416,3,FALSE)</f>
        <v>12</v>
      </c>
      <c r="F4535" t="s">
        <v>21632</v>
      </c>
    </row>
    <row r="4536" spans="1:6" x14ac:dyDescent="0.25">
      <c r="A4536" t="s">
        <v>5796</v>
      </c>
      <c r="B4536" s="100" t="s">
        <v>8399</v>
      </c>
      <c r="C4536" s="99" t="s">
        <v>8400</v>
      </c>
      <c r="D4536" s="124">
        <v>5501</v>
      </c>
      <c r="E4536" s="157">
        <f>VLOOKUP(D4536,'SOAT LIQ'!$A$87:$C$3416,3,FALSE)</f>
        <v>12</v>
      </c>
      <c r="F4536" t="s">
        <v>21632</v>
      </c>
    </row>
    <row r="4537" spans="1:6" x14ac:dyDescent="0.25">
      <c r="A4537" t="s">
        <v>5750</v>
      </c>
      <c r="B4537" s="100" t="s">
        <v>8402</v>
      </c>
      <c r="C4537" s="99" t="s">
        <v>8401</v>
      </c>
      <c r="D4537" s="124">
        <v>5501</v>
      </c>
      <c r="E4537" s="157">
        <f>VLOOKUP(D4537,'SOAT LIQ'!$A$87:$C$3416,3,FALSE)</f>
        <v>12</v>
      </c>
      <c r="F4537" t="s">
        <v>21632</v>
      </c>
    </row>
    <row r="4538" spans="1:6" x14ac:dyDescent="0.25">
      <c r="A4538" t="s">
        <v>5796</v>
      </c>
      <c r="B4538" s="100" t="s">
        <v>8402</v>
      </c>
      <c r="C4538" s="99" t="s">
        <v>8401</v>
      </c>
      <c r="D4538" s="124">
        <v>5501</v>
      </c>
      <c r="E4538" s="157">
        <f>VLOOKUP(D4538,'SOAT LIQ'!$A$87:$C$3416,3,FALSE)</f>
        <v>12</v>
      </c>
      <c r="F4538" t="s">
        <v>21632</v>
      </c>
    </row>
    <row r="4539" spans="1:6" x14ac:dyDescent="0.25">
      <c r="A4539" t="s">
        <v>5509</v>
      </c>
      <c r="B4539" s="100" t="s">
        <v>8402</v>
      </c>
      <c r="C4539" s="99" t="s">
        <v>8401</v>
      </c>
      <c r="D4539" s="124">
        <v>5501</v>
      </c>
      <c r="E4539" s="157">
        <f>VLOOKUP(D4539,'SOAT LIQ'!$A$87:$C$3416,3,FALSE)</f>
        <v>12</v>
      </c>
      <c r="F4539" t="s">
        <v>21632</v>
      </c>
    </row>
    <row r="4540" spans="1:6" x14ac:dyDescent="0.25">
      <c r="A4540" t="s">
        <v>6034</v>
      </c>
      <c r="B4540" s="100" t="s">
        <v>8402</v>
      </c>
      <c r="C4540" s="99" t="s">
        <v>8401</v>
      </c>
      <c r="D4540" s="124">
        <v>5501</v>
      </c>
      <c r="E4540" s="157">
        <f>VLOOKUP(D4540,'SOAT LIQ'!$A$87:$C$3416,3,FALSE)</f>
        <v>12</v>
      </c>
      <c r="F4540" t="s">
        <v>21632</v>
      </c>
    </row>
    <row r="4541" spans="1:6" x14ac:dyDescent="0.25">
      <c r="A4541" t="s">
        <v>5796</v>
      </c>
      <c r="B4541" s="100" t="s">
        <v>8403</v>
      </c>
      <c r="C4541" s="99" t="s">
        <v>8401</v>
      </c>
      <c r="D4541" s="124">
        <v>21501</v>
      </c>
      <c r="E4541" s="157" t="e">
        <f>VLOOKUP(D4541,'SOAT LIQ'!$A$87:$C$3416,3,FALSE)</f>
        <v>#N/A</v>
      </c>
      <c r="F4541" t="s">
        <v>21632</v>
      </c>
    </row>
    <row r="4542" spans="1:6" x14ac:dyDescent="0.25">
      <c r="A4542" t="s">
        <v>5508</v>
      </c>
      <c r="B4542" s="100" t="s">
        <v>8403</v>
      </c>
      <c r="C4542" s="99" t="s">
        <v>8401</v>
      </c>
      <c r="D4542" s="124">
        <v>21501</v>
      </c>
      <c r="E4542" s="157" t="e">
        <f>VLOOKUP(D4542,'SOAT LIQ'!$A$87:$C$3416,3,FALSE)</f>
        <v>#N/A</v>
      </c>
      <c r="F4542" t="s">
        <v>21632</v>
      </c>
    </row>
    <row r="4543" spans="1:6" x14ac:dyDescent="0.25">
      <c r="A4543" t="s">
        <v>5509</v>
      </c>
      <c r="B4543" s="100" t="s">
        <v>8403</v>
      </c>
      <c r="C4543" s="99" t="s">
        <v>8401</v>
      </c>
      <c r="D4543" s="124">
        <v>21501</v>
      </c>
      <c r="E4543" s="157" t="e">
        <f>VLOOKUP(D4543,'SOAT LIQ'!$A$87:$C$3416,3,FALSE)</f>
        <v>#N/A</v>
      </c>
      <c r="F4543" t="s">
        <v>5509</v>
      </c>
    </row>
    <row r="4544" spans="1:6" x14ac:dyDescent="0.25">
      <c r="A4544" t="s">
        <v>5750</v>
      </c>
      <c r="B4544" s="100" t="s">
        <v>8405</v>
      </c>
      <c r="C4544" s="99" t="s">
        <v>8404</v>
      </c>
      <c r="D4544" s="124">
        <v>5231</v>
      </c>
      <c r="E4544" s="157">
        <f>VLOOKUP(D4544,'SOAT LIQ'!$A$87:$C$3416,3,FALSE)</f>
        <v>12</v>
      </c>
      <c r="F4544" t="s">
        <v>21632</v>
      </c>
    </row>
    <row r="4545" spans="1:6" x14ac:dyDescent="0.25">
      <c r="A4545" t="s">
        <v>5508</v>
      </c>
      <c r="B4545" s="100" t="s">
        <v>8405</v>
      </c>
      <c r="C4545" s="99" t="s">
        <v>8404</v>
      </c>
      <c r="D4545" s="124">
        <v>5231</v>
      </c>
      <c r="E4545" s="157">
        <f>VLOOKUP(D4545,'SOAT LIQ'!$A$87:$C$3416,3,FALSE)</f>
        <v>12</v>
      </c>
      <c r="F4545" t="s">
        <v>21632</v>
      </c>
    </row>
    <row r="4546" spans="1:6" x14ac:dyDescent="0.25">
      <c r="A4546" t="s">
        <v>5796</v>
      </c>
      <c r="B4546" s="100" t="s">
        <v>8405</v>
      </c>
      <c r="C4546" s="99" t="s">
        <v>8404</v>
      </c>
      <c r="D4546" s="124">
        <v>5231</v>
      </c>
      <c r="E4546" s="157">
        <f>VLOOKUP(D4546,'SOAT LIQ'!$A$87:$C$3416,3,FALSE)</f>
        <v>12</v>
      </c>
      <c r="F4546" t="s">
        <v>21632</v>
      </c>
    </row>
    <row r="4547" spans="1:6" x14ac:dyDescent="0.25">
      <c r="A4547" t="s">
        <v>5750</v>
      </c>
      <c r="B4547" s="100" t="s">
        <v>8406</v>
      </c>
      <c r="C4547" s="99" t="s">
        <v>8404</v>
      </c>
      <c r="D4547" s="124">
        <v>5120</v>
      </c>
      <c r="E4547" s="157">
        <f>VLOOKUP(D4547,'SOAT LIQ'!$A$87:$C$3416,3,FALSE)</f>
        <v>9</v>
      </c>
      <c r="F4547" t="s">
        <v>21632</v>
      </c>
    </row>
    <row r="4548" spans="1:6" x14ac:dyDescent="0.25">
      <c r="A4548" t="s">
        <v>5796</v>
      </c>
      <c r="B4548" s="100" t="s">
        <v>8406</v>
      </c>
      <c r="C4548" s="99" t="s">
        <v>8404</v>
      </c>
      <c r="D4548" s="124">
        <v>5120</v>
      </c>
      <c r="E4548" s="157">
        <f>VLOOKUP(D4548,'SOAT LIQ'!$A$87:$C$3416,3,FALSE)</f>
        <v>9</v>
      </c>
      <c r="F4548" t="s">
        <v>21632</v>
      </c>
    </row>
    <row r="4549" spans="1:6" x14ac:dyDescent="0.25">
      <c r="A4549" t="s">
        <v>5750</v>
      </c>
      <c r="B4549" s="100" t="s">
        <v>8408</v>
      </c>
      <c r="C4549" s="99" t="s">
        <v>8407</v>
      </c>
      <c r="D4549" s="124">
        <v>5120</v>
      </c>
      <c r="E4549" s="157">
        <f>VLOOKUP(D4549,'SOAT LIQ'!$A$87:$C$3416,3,FALSE)</f>
        <v>9</v>
      </c>
      <c r="F4549" t="s">
        <v>21632</v>
      </c>
    </row>
    <row r="4550" spans="1:6" x14ac:dyDescent="0.25">
      <c r="A4550" t="s">
        <v>5508</v>
      </c>
      <c r="B4550" s="100" t="s">
        <v>8408</v>
      </c>
      <c r="C4550" s="99" t="s">
        <v>8407</v>
      </c>
      <c r="D4550" s="124">
        <v>5120</v>
      </c>
      <c r="E4550" s="157">
        <f>VLOOKUP(D4550,'SOAT LIQ'!$A$87:$C$3416,3,FALSE)</f>
        <v>9</v>
      </c>
      <c r="F4550" t="s">
        <v>21632</v>
      </c>
    </row>
    <row r="4551" spans="1:6" x14ac:dyDescent="0.25">
      <c r="A4551" t="s">
        <v>5796</v>
      </c>
      <c r="B4551" s="100" t="s">
        <v>8408</v>
      </c>
      <c r="C4551" s="99" t="s">
        <v>8407</v>
      </c>
      <c r="D4551" s="124">
        <v>5120</v>
      </c>
      <c r="E4551" s="157">
        <f>VLOOKUP(D4551,'SOAT LIQ'!$A$87:$C$3416,3,FALSE)</f>
        <v>9</v>
      </c>
      <c r="F4551" t="s">
        <v>21632</v>
      </c>
    </row>
    <row r="4552" spans="1:6" x14ac:dyDescent="0.25">
      <c r="A4552" t="s">
        <v>5509</v>
      </c>
      <c r="B4552" s="100" t="s">
        <v>8408</v>
      </c>
      <c r="C4552" s="99" t="s">
        <v>8407</v>
      </c>
      <c r="D4552" s="124">
        <v>5120</v>
      </c>
      <c r="E4552" s="157">
        <f>VLOOKUP(D4552,'SOAT LIQ'!$A$87:$C$3416,3,FALSE)</f>
        <v>9</v>
      </c>
      <c r="F4552" t="s">
        <v>21632</v>
      </c>
    </row>
    <row r="4553" spans="1:6" x14ac:dyDescent="0.25">
      <c r="A4553" t="s">
        <v>5750</v>
      </c>
      <c r="B4553" s="100" t="s">
        <v>8410</v>
      </c>
      <c r="C4553" s="99" t="s">
        <v>8409</v>
      </c>
      <c r="D4553" s="124">
        <v>5401</v>
      </c>
      <c r="E4553" s="157">
        <f>VLOOKUP(D4553,'SOAT LIQ'!$A$87:$C$3416,3,FALSE)</f>
        <v>13</v>
      </c>
      <c r="F4553" t="s">
        <v>21632</v>
      </c>
    </row>
    <row r="4554" spans="1:6" x14ac:dyDescent="0.25">
      <c r="A4554" t="s">
        <v>5796</v>
      </c>
      <c r="B4554" s="100" t="s">
        <v>8410</v>
      </c>
      <c r="C4554" s="99" t="s">
        <v>8409</v>
      </c>
      <c r="D4554" s="124">
        <v>5401</v>
      </c>
      <c r="E4554" s="157">
        <f>VLOOKUP(D4554,'SOAT LIQ'!$A$87:$C$3416,3,FALSE)</f>
        <v>13</v>
      </c>
      <c r="F4554" t="s">
        <v>21632</v>
      </c>
    </row>
    <row r="4555" spans="1:6" x14ac:dyDescent="0.25">
      <c r="A4555" t="s">
        <v>8411</v>
      </c>
      <c r="B4555" s="100" t="s">
        <v>8410</v>
      </c>
      <c r="C4555" s="99" t="s">
        <v>8409</v>
      </c>
      <c r="D4555" s="124">
        <v>5401</v>
      </c>
      <c r="E4555" s="157">
        <f>VLOOKUP(D4555,'SOAT LIQ'!$A$87:$C$3416,3,FALSE)</f>
        <v>13</v>
      </c>
      <c r="F4555" t="s">
        <v>21632</v>
      </c>
    </row>
    <row r="4556" spans="1:6" x14ac:dyDescent="0.25">
      <c r="A4556" t="s">
        <v>5750</v>
      </c>
      <c r="B4556" s="100" t="s">
        <v>8412</v>
      </c>
      <c r="C4556" s="99" t="s">
        <v>8409</v>
      </c>
      <c r="D4556" s="124">
        <v>5401</v>
      </c>
      <c r="E4556" s="157">
        <f>VLOOKUP(D4556,'SOAT LIQ'!$A$87:$C$3416,3,FALSE)</f>
        <v>13</v>
      </c>
      <c r="F4556" t="s">
        <v>21632</v>
      </c>
    </row>
    <row r="4557" spans="1:6" x14ac:dyDescent="0.25">
      <c r="A4557" t="s">
        <v>5796</v>
      </c>
      <c r="B4557" s="100" t="s">
        <v>8412</v>
      </c>
      <c r="C4557" s="99" t="s">
        <v>8409</v>
      </c>
      <c r="D4557" s="124">
        <v>5401</v>
      </c>
      <c r="E4557" s="157">
        <f>VLOOKUP(D4557,'SOAT LIQ'!$A$87:$C$3416,3,FALSE)</f>
        <v>13</v>
      </c>
      <c r="F4557" t="s">
        <v>21632</v>
      </c>
    </row>
    <row r="4558" spans="1:6" x14ac:dyDescent="0.25">
      <c r="A4558" t="s">
        <v>5750</v>
      </c>
      <c r="B4558" s="100" t="s">
        <v>8414</v>
      </c>
      <c r="C4558" s="99" t="s">
        <v>8413</v>
      </c>
      <c r="D4558" s="124">
        <v>5401</v>
      </c>
      <c r="E4558" s="157">
        <f>VLOOKUP(D4558,'SOAT LIQ'!$A$87:$C$3416,3,FALSE)</f>
        <v>13</v>
      </c>
      <c r="F4558" t="s">
        <v>21632</v>
      </c>
    </row>
    <row r="4559" spans="1:6" x14ac:dyDescent="0.25">
      <c r="A4559" t="s">
        <v>5796</v>
      </c>
      <c r="B4559" s="100" t="s">
        <v>8414</v>
      </c>
      <c r="C4559" s="99" t="s">
        <v>8413</v>
      </c>
      <c r="D4559" s="124">
        <v>5401</v>
      </c>
      <c r="E4559" s="157">
        <f>VLOOKUP(D4559,'SOAT LIQ'!$A$87:$C$3416,3,FALSE)</f>
        <v>13</v>
      </c>
      <c r="F4559" t="s">
        <v>21632</v>
      </c>
    </row>
    <row r="4560" spans="1:6" x14ac:dyDescent="0.25">
      <c r="A4560" t="s">
        <v>5796</v>
      </c>
      <c r="B4560" s="100" t="s">
        <v>8416</v>
      </c>
      <c r="C4560" s="99" t="s">
        <v>8415</v>
      </c>
      <c r="D4560" s="124">
        <v>5120</v>
      </c>
      <c r="E4560" s="157">
        <f>VLOOKUP(D4560,'SOAT LIQ'!$A$87:$C$3416,3,FALSE)</f>
        <v>9</v>
      </c>
      <c r="F4560" t="s">
        <v>21632</v>
      </c>
    </row>
    <row r="4561" spans="1:6" x14ac:dyDescent="0.25">
      <c r="A4561" t="s">
        <v>5508</v>
      </c>
      <c r="B4561" s="100" t="s">
        <v>8416</v>
      </c>
      <c r="C4561" s="99" t="s">
        <v>8415</v>
      </c>
      <c r="D4561" s="124">
        <v>5120</v>
      </c>
      <c r="E4561" s="157">
        <f>VLOOKUP(D4561,'SOAT LIQ'!$A$87:$C$3416,3,FALSE)</f>
        <v>9</v>
      </c>
      <c r="F4561" t="s">
        <v>21632</v>
      </c>
    </row>
    <row r="4562" spans="1:6" x14ac:dyDescent="0.25">
      <c r="A4562" t="s">
        <v>5796</v>
      </c>
      <c r="B4562" s="100" t="s">
        <v>8418</v>
      </c>
      <c r="C4562" s="99" t="s">
        <v>8417</v>
      </c>
      <c r="D4562" s="124">
        <v>5120</v>
      </c>
      <c r="E4562" s="157">
        <f>VLOOKUP(D4562,'SOAT LIQ'!$A$87:$C$3416,3,FALSE)</f>
        <v>9</v>
      </c>
      <c r="F4562" t="s">
        <v>21632</v>
      </c>
    </row>
    <row r="4563" spans="1:6" x14ac:dyDescent="0.25">
      <c r="A4563" t="s">
        <v>5508</v>
      </c>
      <c r="B4563" s="100" t="s">
        <v>8418</v>
      </c>
      <c r="C4563" s="99" t="s">
        <v>8417</v>
      </c>
      <c r="D4563" s="124">
        <v>5120</v>
      </c>
      <c r="E4563" s="157">
        <f>VLOOKUP(D4563,'SOAT LIQ'!$A$87:$C$3416,3,FALSE)</f>
        <v>9</v>
      </c>
      <c r="F4563" t="s">
        <v>21632</v>
      </c>
    </row>
    <row r="4564" spans="1:6" x14ac:dyDescent="0.25">
      <c r="A4564" t="s">
        <v>5796</v>
      </c>
      <c r="B4564" s="100" t="s">
        <v>8419</v>
      </c>
      <c r="C4564" s="99" t="s">
        <v>8417</v>
      </c>
      <c r="D4564" s="124">
        <v>5120</v>
      </c>
      <c r="E4564" s="157">
        <f>VLOOKUP(D4564,'SOAT LIQ'!$A$87:$C$3416,3,FALSE)</f>
        <v>9</v>
      </c>
      <c r="F4564" t="s">
        <v>21632</v>
      </c>
    </row>
    <row r="4565" spans="1:6" x14ac:dyDescent="0.25">
      <c r="A4565" t="s">
        <v>5796</v>
      </c>
      <c r="B4565" s="100" t="s">
        <v>8421</v>
      </c>
      <c r="C4565" s="99" t="s">
        <v>8420</v>
      </c>
      <c r="D4565" s="124">
        <v>5120</v>
      </c>
      <c r="E4565" s="157">
        <f>VLOOKUP(D4565,'SOAT LIQ'!$A$87:$C$3416,3,FALSE)</f>
        <v>9</v>
      </c>
      <c r="F4565" t="s">
        <v>21632</v>
      </c>
    </row>
    <row r="4566" spans="1:6" x14ac:dyDescent="0.25">
      <c r="A4566" t="s">
        <v>5482</v>
      </c>
      <c r="B4566" s="100" t="s">
        <v>8421</v>
      </c>
      <c r="C4566" s="99" t="s">
        <v>8420</v>
      </c>
      <c r="D4566" s="124">
        <v>5120</v>
      </c>
      <c r="E4566" s="157">
        <f>VLOOKUP(D4566,'SOAT LIQ'!$A$87:$C$3416,3,FALSE)</f>
        <v>9</v>
      </c>
      <c r="F4566" t="s">
        <v>21632</v>
      </c>
    </row>
    <row r="4567" spans="1:6" x14ac:dyDescent="0.25">
      <c r="A4567" t="s">
        <v>5509</v>
      </c>
      <c r="B4567" s="100" t="s">
        <v>8421</v>
      </c>
      <c r="C4567" s="99" t="s">
        <v>8420</v>
      </c>
      <c r="D4567" s="124">
        <v>5120</v>
      </c>
      <c r="E4567" s="157">
        <f>VLOOKUP(D4567,'SOAT LIQ'!$A$87:$C$3416,3,FALSE)</f>
        <v>9</v>
      </c>
      <c r="F4567" t="s">
        <v>21632</v>
      </c>
    </row>
    <row r="4568" spans="1:6" x14ac:dyDescent="0.25">
      <c r="A4568" t="s">
        <v>5796</v>
      </c>
      <c r="B4568" s="100" t="s">
        <v>8423</v>
      </c>
      <c r="C4568" s="99" t="s">
        <v>8422</v>
      </c>
      <c r="D4568" s="124">
        <v>5130</v>
      </c>
      <c r="E4568" s="157">
        <f>VLOOKUP(D4568,'SOAT LIQ'!$A$87:$C$3416,3,FALSE)</f>
        <v>9</v>
      </c>
      <c r="F4568" t="s">
        <v>21632</v>
      </c>
    </row>
    <row r="4569" spans="1:6" x14ac:dyDescent="0.25">
      <c r="A4569" t="s">
        <v>5796</v>
      </c>
      <c r="B4569" s="100" t="s">
        <v>8425</v>
      </c>
      <c r="C4569" s="99" t="s">
        <v>8424</v>
      </c>
      <c r="D4569" s="124">
        <v>5121</v>
      </c>
      <c r="E4569" s="157">
        <f>VLOOKUP(D4569,'SOAT LIQ'!$A$87:$C$3416,3,FALSE)</f>
        <v>8</v>
      </c>
      <c r="F4569" t="s">
        <v>21632</v>
      </c>
    </row>
    <row r="4570" spans="1:6" x14ac:dyDescent="0.25">
      <c r="A4570" t="s">
        <v>5508</v>
      </c>
      <c r="B4570" s="100" t="s">
        <v>8425</v>
      </c>
      <c r="C4570" s="99" t="s">
        <v>8424</v>
      </c>
      <c r="D4570" s="124">
        <v>5121</v>
      </c>
      <c r="E4570" s="157">
        <f>VLOOKUP(D4570,'SOAT LIQ'!$A$87:$C$3416,3,FALSE)</f>
        <v>8</v>
      </c>
      <c r="F4570" t="s">
        <v>21632</v>
      </c>
    </row>
    <row r="4571" spans="1:6" x14ac:dyDescent="0.25">
      <c r="A4571" t="s">
        <v>5796</v>
      </c>
      <c r="B4571" s="100" t="s">
        <v>4769</v>
      </c>
      <c r="C4571" s="99" t="s">
        <v>8426</v>
      </c>
      <c r="D4571" s="124">
        <v>5130</v>
      </c>
      <c r="E4571" s="157">
        <f>VLOOKUP(D4571,'SOAT LIQ'!$A$87:$C$3416,3,FALSE)</f>
        <v>9</v>
      </c>
      <c r="F4571" t="s">
        <v>21632</v>
      </c>
    </row>
    <row r="4572" spans="1:6" x14ac:dyDescent="0.25">
      <c r="A4572" t="s">
        <v>5508</v>
      </c>
      <c r="B4572" s="100" t="s">
        <v>4769</v>
      </c>
      <c r="C4572" s="99" t="s">
        <v>8426</v>
      </c>
      <c r="D4572" s="124">
        <v>5130</v>
      </c>
      <c r="E4572" s="157">
        <f>VLOOKUP(D4572,'SOAT LIQ'!$A$87:$C$3416,3,FALSE)</f>
        <v>9</v>
      </c>
      <c r="F4572" t="s">
        <v>21632</v>
      </c>
    </row>
    <row r="4573" spans="1:6" x14ac:dyDescent="0.25">
      <c r="A4573" t="s">
        <v>5796</v>
      </c>
      <c r="B4573" s="100" t="s">
        <v>8427</v>
      </c>
      <c r="C4573" s="99" t="s">
        <v>8426</v>
      </c>
      <c r="D4573" s="124">
        <v>5131</v>
      </c>
      <c r="E4573" s="157">
        <f>VLOOKUP(D4573,'SOAT LIQ'!$A$87:$C$3416,3,FALSE)</f>
        <v>10</v>
      </c>
      <c r="F4573" t="s">
        <v>21632</v>
      </c>
    </row>
    <row r="4574" spans="1:6" x14ac:dyDescent="0.25">
      <c r="A4574" t="s">
        <v>5796</v>
      </c>
      <c r="B4574" s="100" t="s">
        <v>8428</v>
      </c>
      <c r="C4574" s="99" t="s">
        <v>8429</v>
      </c>
      <c r="D4574" s="124">
        <v>5130</v>
      </c>
      <c r="E4574" s="157">
        <f>VLOOKUP(D4574,'SOAT LIQ'!$A$87:$C$3416,3,FALSE)</f>
        <v>9</v>
      </c>
      <c r="F4574" t="s">
        <v>21632</v>
      </c>
    </row>
    <row r="4575" spans="1:6" x14ac:dyDescent="0.25">
      <c r="A4575" t="s">
        <v>8411</v>
      </c>
      <c r="B4575" s="100" t="s">
        <v>8428</v>
      </c>
      <c r="C4575" s="99" t="s">
        <v>8429</v>
      </c>
      <c r="D4575" s="124">
        <v>5130</v>
      </c>
      <c r="E4575" s="157">
        <f>VLOOKUP(D4575,'SOAT LIQ'!$A$87:$C$3416,3,FALSE)</f>
        <v>9</v>
      </c>
      <c r="F4575" t="s">
        <v>21632</v>
      </c>
    </row>
    <row r="4576" spans="1:6" x14ac:dyDescent="0.25">
      <c r="A4576" t="s">
        <v>5796</v>
      </c>
      <c r="B4576" s="100" t="s">
        <v>8431</v>
      </c>
      <c r="C4576" s="99" t="s">
        <v>8430</v>
      </c>
      <c r="D4576" s="124">
        <v>5130</v>
      </c>
      <c r="E4576" s="157">
        <f>VLOOKUP(D4576,'SOAT LIQ'!$A$87:$C$3416,3,FALSE)</f>
        <v>9</v>
      </c>
      <c r="F4576" t="s">
        <v>21632</v>
      </c>
    </row>
    <row r="4577" spans="1:6" x14ac:dyDescent="0.25">
      <c r="A4577" t="s">
        <v>5482</v>
      </c>
      <c r="B4577" s="100" t="s">
        <v>8431</v>
      </c>
      <c r="C4577" s="99" t="s">
        <v>8430</v>
      </c>
      <c r="D4577" s="124">
        <v>5130</v>
      </c>
      <c r="E4577" s="157">
        <f>VLOOKUP(D4577,'SOAT LIQ'!$A$87:$C$3416,3,FALSE)</f>
        <v>9</v>
      </c>
      <c r="F4577" t="s">
        <v>21632</v>
      </c>
    </row>
    <row r="4578" spans="1:6" x14ac:dyDescent="0.25">
      <c r="A4578" t="s">
        <v>5750</v>
      </c>
      <c r="B4578" s="100" t="s">
        <v>4902</v>
      </c>
      <c r="C4578" s="99" t="s">
        <v>8432</v>
      </c>
      <c r="D4578" s="124">
        <v>5101</v>
      </c>
      <c r="E4578" s="157">
        <f>VLOOKUP(D4578,'SOAT LIQ'!$A$87:$C$3416,3,FALSE)</f>
        <v>8</v>
      </c>
      <c r="F4578" t="s">
        <v>21632</v>
      </c>
    </row>
    <row r="4579" spans="1:6" x14ac:dyDescent="0.25">
      <c r="A4579" t="s">
        <v>5796</v>
      </c>
      <c r="B4579" s="100" t="s">
        <v>4902</v>
      </c>
      <c r="C4579" s="99" t="s">
        <v>8432</v>
      </c>
      <c r="D4579" s="124">
        <v>5101</v>
      </c>
      <c r="E4579" s="157">
        <f>VLOOKUP(D4579,'SOAT LIQ'!$A$87:$C$3416,3,FALSE)</f>
        <v>8</v>
      </c>
      <c r="F4579" t="s">
        <v>21632</v>
      </c>
    </row>
    <row r="4580" spans="1:6" x14ac:dyDescent="0.25">
      <c r="A4580" t="s">
        <v>5508</v>
      </c>
      <c r="B4580" s="100" t="s">
        <v>4903</v>
      </c>
      <c r="C4580" s="99" t="s">
        <v>8433</v>
      </c>
      <c r="D4580" s="124">
        <v>5101</v>
      </c>
      <c r="E4580" s="157">
        <f>VLOOKUP(D4580,'SOAT LIQ'!$A$87:$C$3416,3,FALSE)</f>
        <v>8</v>
      </c>
      <c r="F4580" t="s">
        <v>21632</v>
      </c>
    </row>
    <row r="4581" spans="1:6" x14ac:dyDescent="0.25">
      <c r="A4581" t="s">
        <v>5796</v>
      </c>
      <c r="B4581" s="100" t="s">
        <v>4903</v>
      </c>
      <c r="C4581" s="99" t="s">
        <v>8433</v>
      </c>
      <c r="D4581" s="124">
        <v>5101</v>
      </c>
      <c r="E4581" s="157">
        <f>VLOOKUP(D4581,'SOAT LIQ'!$A$87:$C$3416,3,FALSE)</f>
        <v>8</v>
      </c>
      <c r="F4581" t="s">
        <v>21632</v>
      </c>
    </row>
    <row r="4582" spans="1:6" x14ac:dyDescent="0.25">
      <c r="A4582" t="s">
        <v>5796</v>
      </c>
      <c r="B4582" s="100" t="s">
        <v>8435</v>
      </c>
      <c r="C4582" s="99" t="s">
        <v>8434</v>
      </c>
      <c r="D4582" s="124">
        <v>5130</v>
      </c>
      <c r="E4582" s="157">
        <f>VLOOKUP(D4582,'SOAT LIQ'!$A$87:$C$3416,3,FALSE)</f>
        <v>9</v>
      </c>
      <c r="F4582" t="s">
        <v>21632</v>
      </c>
    </row>
    <row r="4583" spans="1:6" x14ac:dyDescent="0.25">
      <c r="A4583" t="s">
        <v>5509</v>
      </c>
      <c r="B4583" s="100" t="s">
        <v>8435</v>
      </c>
      <c r="C4583" s="99" t="s">
        <v>8434</v>
      </c>
      <c r="D4583" s="124">
        <v>5130</v>
      </c>
      <c r="E4583" s="157">
        <f>VLOOKUP(D4583,'SOAT LIQ'!$A$87:$C$3416,3,FALSE)</f>
        <v>9</v>
      </c>
      <c r="F4583" t="s">
        <v>21632</v>
      </c>
    </row>
    <row r="4584" spans="1:6" x14ac:dyDescent="0.25">
      <c r="A4584" t="s">
        <v>6034</v>
      </c>
      <c r="B4584" s="100" t="s">
        <v>8435</v>
      </c>
      <c r="C4584" s="99" t="s">
        <v>8434</v>
      </c>
      <c r="D4584" s="124">
        <v>5130</v>
      </c>
      <c r="E4584" s="157">
        <f>VLOOKUP(D4584,'SOAT LIQ'!$A$87:$C$3416,3,FALSE)</f>
        <v>9</v>
      </c>
      <c r="F4584" t="s">
        <v>21632</v>
      </c>
    </row>
    <row r="4585" spans="1:6" x14ac:dyDescent="0.25">
      <c r="A4585" t="s">
        <v>5796</v>
      </c>
      <c r="B4585" s="100" t="s">
        <v>8436</v>
      </c>
      <c r="C4585" s="99" t="s">
        <v>8434</v>
      </c>
      <c r="D4585" s="124">
        <v>5130</v>
      </c>
      <c r="E4585" s="157">
        <f>VLOOKUP(D4585,'SOAT LIQ'!$A$87:$C$3416,3,FALSE)</f>
        <v>9</v>
      </c>
      <c r="F4585" t="s">
        <v>21632</v>
      </c>
    </row>
    <row r="4586" spans="1:6" x14ac:dyDescent="0.25">
      <c r="A4586" t="s">
        <v>5796</v>
      </c>
      <c r="B4586" s="100" t="s">
        <v>8437</v>
      </c>
      <c r="C4586" s="99" t="s">
        <v>8438</v>
      </c>
      <c r="D4586" s="124">
        <v>25139</v>
      </c>
      <c r="E4586" s="157" t="e">
        <f>VLOOKUP(D4586,'SOAT LIQ'!$A$87:$C$3416,3,FALSE)</f>
        <v>#N/A</v>
      </c>
      <c r="F4586" t="s">
        <v>21632</v>
      </c>
    </row>
    <row r="4587" spans="1:6" x14ac:dyDescent="0.25">
      <c r="A4587" t="s">
        <v>5508</v>
      </c>
      <c r="B4587" s="100" t="s">
        <v>8437</v>
      </c>
      <c r="C4587" s="99" t="s">
        <v>8438</v>
      </c>
      <c r="D4587" s="124">
        <v>25139</v>
      </c>
      <c r="E4587" s="157" t="e">
        <f>VLOOKUP(D4587,'SOAT LIQ'!$A$87:$C$3416,3,FALSE)</f>
        <v>#N/A</v>
      </c>
      <c r="F4587" t="s">
        <v>21632</v>
      </c>
    </row>
    <row r="4588" spans="1:6" x14ac:dyDescent="0.25">
      <c r="A4588" t="s">
        <v>5796</v>
      </c>
      <c r="B4588" s="100" t="s">
        <v>8439</v>
      </c>
      <c r="C4588" s="99" t="s">
        <v>8438</v>
      </c>
      <c r="D4588" s="124">
        <v>21507</v>
      </c>
      <c r="E4588" s="157" t="e">
        <f>VLOOKUP(D4588,'SOAT LIQ'!$A$87:$C$3416,3,FALSE)</f>
        <v>#N/A</v>
      </c>
      <c r="F4588" t="s">
        <v>21632</v>
      </c>
    </row>
    <row r="4589" spans="1:6" x14ac:dyDescent="0.25">
      <c r="A4589" t="s">
        <v>5509</v>
      </c>
      <c r="B4589" s="100" t="s">
        <v>8439</v>
      </c>
      <c r="C4589" s="99" t="s">
        <v>8438</v>
      </c>
      <c r="D4589" s="124">
        <v>21507</v>
      </c>
      <c r="E4589" s="157" t="e">
        <f>VLOOKUP(D4589,'SOAT LIQ'!$A$87:$C$3416,3,FALSE)</f>
        <v>#N/A</v>
      </c>
      <c r="F4589" t="s">
        <v>5509</v>
      </c>
    </row>
    <row r="4590" spans="1:6" x14ac:dyDescent="0.25">
      <c r="A4590" t="s">
        <v>6034</v>
      </c>
      <c r="B4590" s="100" t="s">
        <v>8439</v>
      </c>
      <c r="C4590" s="99" t="s">
        <v>8438</v>
      </c>
      <c r="D4590" s="124">
        <v>21507</v>
      </c>
      <c r="E4590" s="157" t="e">
        <f>VLOOKUP(D4590,'SOAT LIQ'!$A$87:$C$3416,3,FALSE)</f>
        <v>#N/A</v>
      </c>
    </row>
    <row r="4591" spans="1:6" x14ac:dyDescent="0.25">
      <c r="A4591" t="s">
        <v>5508</v>
      </c>
      <c r="B4591" s="100" t="s">
        <v>8440</v>
      </c>
      <c r="C4591" s="99" t="s">
        <v>8441</v>
      </c>
      <c r="D4591" s="124">
        <v>5121</v>
      </c>
      <c r="E4591" s="157">
        <f>VLOOKUP(D4591,'SOAT LIQ'!$A$87:$C$3416,3,FALSE)</f>
        <v>8</v>
      </c>
      <c r="F4591" t="s">
        <v>21632</v>
      </c>
    </row>
    <row r="4592" spans="1:6" x14ac:dyDescent="0.25">
      <c r="A4592" t="s">
        <v>5796</v>
      </c>
      <c r="B4592" s="100" t="s">
        <v>8440</v>
      </c>
      <c r="C4592" s="99" t="s">
        <v>8441</v>
      </c>
      <c r="D4592" s="124">
        <v>5121</v>
      </c>
      <c r="E4592" s="157">
        <f>VLOOKUP(D4592,'SOAT LIQ'!$A$87:$C$3416,3,FALSE)</f>
        <v>8</v>
      </c>
      <c r="F4592" t="s">
        <v>21632</v>
      </c>
    </row>
    <row r="4593" spans="1:6" x14ac:dyDescent="0.25">
      <c r="A4593" t="s">
        <v>5750</v>
      </c>
      <c r="B4593" s="100" t="s">
        <v>8440</v>
      </c>
      <c r="C4593" s="99" t="s">
        <v>8441</v>
      </c>
      <c r="D4593" s="124">
        <v>5121</v>
      </c>
      <c r="E4593" s="157">
        <f>VLOOKUP(D4593,'SOAT LIQ'!$A$87:$C$3416,3,FALSE)</f>
        <v>8</v>
      </c>
      <c r="F4593" t="s">
        <v>21632</v>
      </c>
    </row>
    <row r="4594" spans="1:6" x14ac:dyDescent="0.25">
      <c r="A4594" t="s">
        <v>5796</v>
      </c>
      <c r="B4594" s="100" t="s">
        <v>4543</v>
      </c>
      <c r="C4594" s="99" t="s">
        <v>8442</v>
      </c>
      <c r="D4594" s="124">
        <v>25132</v>
      </c>
      <c r="E4594" s="157" t="e">
        <f>VLOOKUP(D4594,'SOAT LIQ'!$A$87:$C$3416,3,FALSE)</f>
        <v>#N/A</v>
      </c>
      <c r="F4594" t="s">
        <v>21632</v>
      </c>
    </row>
    <row r="4595" spans="1:6" x14ac:dyDescent="0.25">
      <c r="A4595" t="s">
        <v>5508</v>
      </c>
      <c r="B4595" s="100" t="s">
        <v>4543</v>
      </c>
      <c r="C4595" s="99" t="s">
        <v>8442</v>
      </c>
      <c r="D4595" s="124">
        <v>25132</v>
      </c>
      <c r="E4595" s="157" t="e">
        <f>VLOOKUP(D4595,'SOAT LIQ'!$A$87:$C$3416,3,FALSE)</f>
        <v>#N/A</v>
      </c>
      <c r="F4595" t="s">
        <v>21632</v>
      </c>
    </row>
    <row r="4596" spans="1:6" x14ac:dyDescent="0.25">
      <c r="A4596" t="s">
        <v>5509</v>
      </c>
      <c r="B4596" s="100" t="s">
        <v>4543</v>
      </c>
      <c r="C4596" s="99" t="s">
        <v>8442</v>
      </c>
      <c r="D4596" s="124">
        <v>25132</v>
      </c>
      <c r="E4596" s="157" t="e">
        <f>VLOOKUP(D4596,'SOAT LIQ'!$A$87:$C$3416,3,FALSE)</f>
        <v>#N/A</v>
      </c>
      <c r="F4596" t="s">
        <v>5509</v>
      </c>
    </row>
    <row r="4597" spans="1:6" x14ac:dyDescent="0.25">
      <c r="A4597" t="s">
        <v>5796</v>
      </c>
      <c r="B4597" s="100" t="s">
        <v>8443</v>
      </c>
      <c r="C4597" s="99" t="s">
        <v>8441</v>
      </c>
      <c r="D4597" s="124">
        <v>5130</v>
      </c>
      <c r="E4597" s="157">
        <f>VLOOKUP(D4597,'SOAT LIQ'!$A$87:$C$3416,3,FALSE)</f>
        <v>9</v>
      </c>
      <c r="F4597" t="s">
        <v>21632</v>
      </c>
    </row>
    <row r="4598" spans="1:6" x14ac:dyDescent="0.25">
      <c r="A4598" t="s">
        <v>5922</v>
      </c>
      <c r="B4598" s="100" t="s">
        <v>8443</v>
      </c>
      <c r="C4598" s="99" t="s">
        <v>8441</v>
      </c>
      <c r="D4598" s="124">
        <v>5130</v>
      </c>
      <c r="E4598" s="157">
        <f>VLOOKUP(D4598,'SOAT LIQ'!$A$87:$C$3416,3,FALSE)</f>
        <v>9</v>
      </c>
      <c r="F4598" t="s">
        <v>21632</v>
      </c>
    </row>
    <row r="4599" spans="1:6" x14ac:dyDescent="0.25">
      <c r="A4599" t="s">
        <v>5796</v>
      </c>
      <c r="B4599" s="100" t="s">
        <v>8444</v>
      </c>
      <c r="C4599" s="100"/>
      <c r="D4599" s="124">
        <v>7121</v>
      </c>
      <c r="E4599" s="157">
        <f>VLOOKUP(D4599,'SOAT LIQ'!$A$87:$C$3416,3,FALSE)</f>
        <v>8</v>
      </c>
      <c r="F4599" t="s">
        <v>21632</v>
      </c>
    </row>
    <row r="4600" spans="1:6" x14ac:dyDescent="0.25">
      <c r="A4600" t="s">
        <v>5508</v>
      </c>
      <c r="B4600" s="100" t="s">
        <v>8444</v>
      </c>
      <c r="C4600" s="100"/>
      <c r="D4600" s="124">
        <v>7121</v>
      </c>
      <c r="E4600" s="157">
        <f>VLOOKUP(D4600,'SOAT LIQ'!$A$87:$C$3416,3,FALSE)</f>
        <v>8</v>
      </c>
      <c r="F4600" t="s">
        <v>21632</v>
      </c>
    </row>
    <row r="4601" spans="1:6" x14ac:dyDescent="0.25">
      <c r="A4601" t="s">
        <v>5796</v>
      </c>
      <c r="B4601" s="100" t="s">
        <v>8445</v>
      </c>
      <c r="C4601" s="100"/>
      <c r="D4601" s="124">
        <v>7121</v>
      </c>
      <c r="E4601" s="157">
        <f>VLOOKUP(D4601,'SOAT LIQ'!$A$87:$C$3416,3,FALSE)</f>
        <v>8</v>
      </c>
      <c r="F4601" t="s">
        <v>21632</v>
      </c>
    </row>
    <row r="4602" spans="1:6" x14ac:dyDescent="0.25">
      <c r="A4602" t="s">
        <v>5508</v>
      </c>
      <c r="B4602" s="100" t="s">
        <v>8445</v>
      </c>
      <c r="C4602" s="100"/>
      <c r="D4602" s="124">
        <v>7121</v>
      </c>
      <c r="E4602" s="157">
        <f>VLOOKUP(D4602,'SOAT LIQ'!$A$87:$C$3416,3,FALSE)</f>
        <v>8</v>
      </c>
      <c r="F4602" t="s">
        <v>21632</v>
      </c>
    </row>
    <row r="4603" spans="1:6" x14ac:dyDescent="0.25">
      <c r="A4603" t="s">
        <v>5796</v>
      </c>
      <c r="B4603" s="100" t="s">
        <v>8447</v>
      </c>
      <c r="C4603" s="99" t="s">
        <v>8446</v>
      </c>
      <c r="D4603" s="124">
        <v>5130</v>
      </c>
      <c r="E4603" s="157">
        <f>VLOOKUP(D4603,'SOAT LIQ'!$A$87:$C$3416,3,FALSE)</f>
        <v>9</v>
      </c>
      <c r="F4603" t="s">
        <v>21632</v>
      </c>
    </row>
    <row r="4604" spans="1:6" x14ac:dyDescent="0.25">
      <c r="A4604" t="s">
        <v>5508</v>
      </c>
      <c r="B4604" s="100" t="s">
        <v>8447</v>
      </c>
      <c r="C4604" s="99" t="s">
        <v>8446</v>
      </c>
      <c r="D4604" s="124">
        <v>5130</v>
      </c>
      <c r="E4604" s="157">
        <f>VLOOKUP(D4604,'SOAT LIQ'!$A$87:$C$3416,3,FALSE)</f>
        <v>9</v>
      </c>
      <c r="F4604" t="s">
        <v>21632</v>
      </c>
    </row>
    <row r="4605" spans="1:6" x14ac:dyDescent="0.25">
      <c r="A4605" t="s">
        <v>4339</v>
      </c>
      <c r="B4605" s="100" t="s">
        <v>8447</v>
      </c>
      <c r="C4605" s="99" t="s">
        <v>8446</v>
      </c>
      <c r="D4605" s="124">
        <v>5130</v>
      </c>
      <c r="E4605" s="157">
        <f>VLOOKUP(D4605,'SOAT LIQ'!$A$87:$C$3416,3,FALSE)</f>
        <v>9</v>
      </c>
      <c r="F4605" t="s">
        <v>21632</v>
      </c>
    </row>
    <row r="4606" spans="1:6" x14ac:dyDescent="0.25">
      <c r="A4606" t="s">
        <v>5796</v>
      </c>
      <c r="B4606" s="100" t="s">
        <v>8448</v>
      </c>
      <c r="C4606" s="99" t="s">
        <v>8429</v>
      </c>
      <c r="D4606" s="124">
        <v>5130</v>
      </c>
      <c r="E4606" s="157">
        <f>VLOOKUP(D4606,'SOAT LIQ'!$A$87:$C$3416,3,FALSE)</f>
        <v>9</v>
      </c>
      <c r="F4606" t="s">
        <v>21632</v>
      </c>
    </row>
    <row r="4607" spans="1:6" x14ac:dyDescent="0.25">
      <c r="A4607" t="s">
        <v>4339</v>
      </c>
      <c r="B4607" s="100" t="s">
        <v>8448</v>
      </c>
      <c r="C4607" s="99" t="s">
        <v>8429</v>
      </c>
      <c r="D4607" s="124">
        <v>5130</v>
      </c>
      <c r="E4607" s="157">
        <f>VLOOKUP(D4607,'SOAT LIQ'!$A$87:$C$3416,3,FALSE)</f>
        <v>9</v>
      </c>
      <c r="F4607" t="s">
        <v>21632</v>
      </c>
    </row>
    <row r="4608" spans="1:6" x14ac:dyDescent="0.25">
      <c r="A4608" t="s">
        <v>5508</v>
      </c>
      <c r="B4608" s="100" t="s">
        <v>8450</v>
      </c>
      <c r="C4608" s="99" t="s">
        <v>8449</v>
      </c>
      <c r="D4608" s="124">
        <v>5130</v>
      </c>
      <c r="E4608" s="157">
        <f>VLOOKUP(D4608,'SOAT LIQ'!$A$87:$C$3416,3,FALSE)</f>
        <v>9</v>
      </c>
      <c r="F4608" t="s">
        <v>21632</v>
      </c>
    </row>
    <row r="4609" spans="1:6" x14ac:dyDescent="0.25">
      <c r="A4609" t="s">
        <v>4339</v>
      </c>
      <c r="B4609" s="100" t="s">
        <v>8450</v>
      </c>
      <c r="C4609" s="99" t="s">
        <v>8449</v>
      </c>
      <c r="D4609" s="124">
        <v>5130</v>
      </c>
      <c r="E4609" s="157">
        <f>VLOOKUP(D4609,'SOAT LIQ'!$A$87:$C$3416,3,FALSE)</f>
        <v>9</v>
      </c>
      <c r="F4609" t="s">
        <v>21632</v>
      </c>
    </row>
    <row r="4610" spans="1:6" x14ac:dyDescent="0.25">
      <c r="A4610" t="s">
        <v>5796</v>
      </c>
      <c r="B4610" s="100" t="s">
        <v>8450</v>
      </c>
      <c r="C4610" s="99" t="s">
        <v>8449</v>
      </c>
      <c r="D4610" s="124">
        <v>5130</v>
      </c>
      <c r="E4610" s="157">
        <f>VLOOKUP(D4610,'SOAT LIQ'!$A$87:$C$3416,3,FALSE)</f>
        <v>9</v>
      </c>
      <c r="F4610" t="s">
        <v>21632</v>
      </c>
    </row>
    <row r="4611" spans="1:6" x14ac:dyDescent="0.25">
      <c r="A4611" t="s">
        <v>5508</v>
      </c>
      <c r="B4611" s="100" t="s">
        <v>8452</v>
      </c>
      <c r="C4611" s="99" t="s">
        <v>8451</v>
      </c>
      <c r="D4611" s="124">
        <v>5130</v>
      </c>
      <c r="E4611" s="157">
        <f>VLOOKUP(D4611,'SOAT LIQ'!$A$87:$C$3416,3,FALSE)</f>
        <v>9</v>
      </c>
      <c r="F4611" t="s">
        <v>21632</v>
      </c>
    </row>
    <row r="4612" spans="1:6" x14ac:dyDescent="0.25">
      <c r="A4612" t="s">
        <v>4339</v>
      </c>
      <c r="B4612" s="100" t="s">
        <v>8452</v>
      </c>
      <c r="C4612" s="99" t="s">
        <v>8451</v>
      </c>
      <c r="D4612" s="124">
        <v>5130</v>
      </c>
      <c r="E4612" s="157">
        <f>VLOOKUP(D4612,'SOAT LIQ'!$A$87:$C$3416,3,FALSE)</f>
        <v>9</v>
      </c>
      <c r="F4612" t="s">
        <v>21632</v>
      </c>
    </row>
    <row r="4613" spans="1:6" x14ac:dyDescent="0.25">
      <c r="A4613" t="s">
        <v>5796</v>
      </c>
      <c r="B4613" s="100" t="s">
        <v>8452</v>
      </c>
      <c r="C4613" s="99" t="s">
        <v>8451</v>
      </c>
      <c r="D4613" s="124">
        <v>5130</v>
      </c>
      <c r="E4613" s="157">
        <f>VLOOKUP(D4613,'SOAT LIQ'!$A$87:$C$3416,3,FALSE)</f>
        <v>9</v>
      </c>
      <c r="F4613" t="s">
        <v>21632</v>
      </c>
    </row>
    <row r="4614" spans="1:6" x14ac:dyDescent="0.25">
      <c r="A4614" t="s">
        <v>5796</v>
      </c>
      <c r="B4614" s="100" t="s">
        <v>8453</v>
      </c>
      <c r="C4614" s="99" t="s">
        <v>8451</v>
      </c>
      <c r="D4614" s="124">
        <v>5132</v>
      </c>
      <c r="E4614" s="157">
        <f>VLOOKUP(D4614,'SOAT LIQ'!$A$87:$C$3416,3,FALSE)</f>
        <v>11</v>
      </c>
      <c r="F4614" t="s">
        <v>21632</v>
      </c>
    </row>
    <row r="4615" spans="1:6" x14ac:dyDescent="0.25">
      <c r="A4615" t="s">
        <v>4339</v>
      </c>
      <c r="B4615" s="100" t="s">
        <v>4266</v>
      </c>
      <c r="C4615" s="99" t="s">
        <v>8454</v>
      </c>
      <c r="D4615" s="124">
        <v>37506</v>
      </c>
      <c r="E4615" s="157" t="e">
        <f>VLOOKUP(D4615,'SOAT LIQ'!$A$87:$C$3416,3,FALSE)</f>
        <v>#N/A</v>
      </c>
      <c r="F4615" t="s">
        <v>21632</v>
      </c>
    </row>
    <row r="4616" spans="1:6" x14ac:dyDescent="0.25">
      <c r="A4616" t="s">
        <v>5796</v>
      </c>
      <c r="B4616" s="100" t="s">
        <v>4266</v>
      </c>
      <c r="C4616" s="99" t="s">
        <v>8454</v>
      </c>
      <c r="D4616" s="124">
        <v>37506</v>
      </c>
      <c r="E4616" s="157" t="e">
        <f>VLOOKUP(D4616,'SOAT LIQ'!$A$87:$C$3416,3,FALSE)</f>
        <v>#N/A</v>
      </c>
      <c r="F4616" t="s">
        <v>21632</v>
      </c>
    </row>
    <row r="4617" spans="1:6" x14ac:dyDescent="0.25">
      <c r="A4617" t="s">
        <v>5578</v>
      </c>
      <c r="B4617" s="100" t="s">
        <v>4266</v>
      </c>
      <c r="C4617" s="99" t="s">
        <v>8454</v>
      </c>
      <c r="D4617" s="124">
        <v>37506</v>
      </c>
      <c r="E4617" s="157" t="e">
        <f>VLOOKUP(D4617,'SOAT LIQ'!$A$87:$C$3416,3,FALSE)</f>
        <v>#N/A</v>
      </c>
    </row>
    <row r="4618" spans="1:6" x14ac:dyDescent="0.25">
      <c r="A4618" t="s">
        <v>5577</v>
      </c>
      <c r="B4618" s="100" t="s">
        <v>4266</v>
      </c>
      <c r="C4618" s="99" t="s">
        <v>8454</v>
      </c>
      <c r="D4618" s="124">
        <v>37506</v>
      </c>
      <c r="E4618" s="157" t="e">
        <f>VLOOKUP(D4618,'SOAT LIQ'!$A$87:$C$3416,3,FALSE)</f>
        <v>#N/A</v>
      </c>
    </row>
    <row r="4619" spans="1:6" x14ac:dyDescent="0.25">
      <c r="A4619" t="s">
        <v>5579</v>
      </c>
      <c r="B4619" s="100" t="s">
        <v>4266</v>
      </c>
      <c r="C4619" s="99" t="s">
        <v>8454</v>
      </c>
      <c r="D4619" s="124">
        <v>37506</v>
      </c>
      <c r="E4619" s="157" t="e">
        <f>VLOOKUP(D4619,'SOAT LIQ'!$A$87:$C$3416,3,FALSE)</f>
        <v>#N/A</v>
      </c>
    </row>
    <row r="4620" spans="1:6" x14ac:dyDescent="0.25">
      <c r="A4620" t="s">
        <v>5580</v>
      </c>
      <c r="B4620" s="100" t="s">
        <v>4266</v>
      </c>
      <c r="C4620" s="99" t="s">
        <v>8454</v>
      </c>
      <c r="D4620" s="124">
        <v>37506</v>
      </c>
      <c r="E4620" s="157" t="e">
        <f>VLOOKUP(D4620,'SOAT LIQ'!$A$87:$C$3416,3,FALSE)</f>
        <v>#N/A</v>
      </c>
    </row>
    <row r="4621" spans="1:6" x14ac:dyDescent="0.25">
      <c r="A4621" t="s">
        <v>4229</v>
      </c>
      <c r="B4621" s="100" t="s">
        <v>4266</v>
      </c>
      <c r="C4621" s="99" t="s">
        <v>8454</v>
      </c>
      <c r="D4621" s="124">
        <v>37506</v>
      </c>
      <c r="E4621" s="157" t="e">
        <f>VLOOKUP(D4621,'SOAT LIQ'!$A$87:$C$3416,3,FALSE)</f>
        <v>#N/A</v>
      </c>
    </row>
    <row r="4622" spans="1:6" x14ac:dyDescent="0.25">
      <c r="A4622" t="s">
        <v>5508</v>
      </c>
      <c r="B4622" s="100" t="s">
        <v>8456</v>
      </c>
      <c r="C4622" s="99" t="s">
        <v>8455</v>
      </c>
      <c r="D4622" s="124">
        <v>37506</v>
      </c>
      <c r="E4622" s="157" t="e">
        <f>VLOOKUP(D4622,'SOAT LIQ'!$A$87:$C$3416,3,FALSE)</f>
        <v>#N/A</v>
      </c>
      <c r="F4622" t="s">
        <v>21632</v>
      </c>
    </row>
    <row r="4623" spans="1:6" x14ac:dyDescent="0.25">
      <c r="A4623" t="s">
        <v>4339</v>
      </c>
      <c r="B4623" s="100" t="s">
        <v>8456</v>
      </c>
      <c r="C4623" s="99" t="s">
        <v>8455</v>
      </c>
      <c r="D4623" s="124">
        <v>37506</v>
      </c>
      <c r="E4623" s="157" t="e">
        <f>VLOOKUP(D4623,'SOAT LIQ'!$A$87:$C$3416,3,FALSE)</f>
        <v>#N/A</v>
      </c>
      <c r="F4623" t="s">
        <v>21632</v>
      </c>
    </row>
    <row r="4624" spans="1:6" x14ac:dyDescent="0.25">
      <c r="A4624" t="s">
        <v>5796</v>
      </c>
      <c r="B4624" s="100" t="s">
        <v>8456</v>
      </c>
      <c r="C4624" s="99" t="s">
        <v>8455</v>
      </c>
      <c r="D4624" s="124">
        <v>37506</v>
      </c>
      <c r="E4624" s="157" t="e">
        <f>VLOOKUP(D4624,'SOAT LIQ'!$A$87:$C$3416,3,FALSE)</f>
        <v>#N/A</v>
      </c>
      <c r="F4624" t="s">
        <v>21632</v>
      </c>
    </row>
    <row r="4625" spans="1:6" x14ac:dyDescent="0.25">
      <c r="A4625" t="s">
        <v>5578</v>
      </c>
      <c r="B4625" s="100" t="s">
        <v>8456</v>
      </c>
      <c r="C4625" s="99" t="s">
        <v>8455</v>
      </c>
      <c r="D4625" s="124">
        <v>37506</v>
      </c>
      <c r="E4625" s="157" t="e">
        <f>VLOOKUP(D4625,'SOAT LIQ'!$A$87:$C$3416,3,FALSE)</f>
        <v>#N/A</v>
      </c>
    </row>
    <row r="4626" spans="1:6" x14ac:dyDescent="0.25">
      <c r="A4626" t="s">
        <v>4229</v>
      </c>
      <c r="B4626" s="100" t="s">
        <v>8456</v>
      </c>
      <c r="C4626" s="99" t="s">
        <v>8455</v>
      </c>
      <c r="D4626" s="124">
        <v>37506</v>
      </c>
      <c r="E4626" s="157" t="e">
        <f>VLOOKUP(D4626,'SOAT LIQ'!$A$87:$C$3416,3,FALSE)</f>
        <v>#N/A</v>
      </c>
    </row>
    <row r="4627" spans="1:6" x14ac:dyDescent="0.25">
      <c r="A4627" t="s">
        <v>5580</v>
      </c>
      <c r="B4627" s="100" t="s">
        <v>8456</v>
      </c>
      <c r="C4627" s="99" t="s">
        <v>8455</v>
      </c>
      <c r="D4627" s="124">
        <v>37506</v>
      </c>
      <c r="E4627" s="157" t="e">
        <f>VLOOKUP(D4627,'SOAT LIQ'!$A$87:$C$3416,3,FALSE)</f>
        <v>#N/A</v>
      </c>
    </row>
    <row r="4628" spans="1:6" x14ac:dyDescent="0.25">
      <c r="A4628" t="s">
        <v>5577</v>
      </c>
      <c r="B4628" s="100" t="s">
        <v>8456</v>
      </c>
      <c r="C4628" s="99" t="s">
        <v>8455</v>
      </c>
      <c r="D4628" s="124">
        <v>37506</v>
      </c>
      <c r="E4628" s="157" t="e">
        <f>VLOOKUP(D4628,'SOAT LIQ'!$A$87:$C$3416,3,FALSE)</f>
        <v>#N/A</v>
      </c>
    </row>
    <row r="4629" spans="1:6" x14ac:dyDescent="0.25">
      <c r="A4629" t="s">
        <v>5579</v>
      </c>
      <c r="B4629" s="100" t="s">
        <v>8456</v>
      </c>
      <c r="C4629" s="99" t="s">
        <v>8455</v>
      </c>
      <c r="D4629" s="124">
        <v>37506</v>
      </c>
      <c r="E4629" s="157" t="e">
        <f>VLOOKUP(D4629,'SOAT LIQ'!$A$87:$C$3416,3,FALSE)</f>
        <v>#N/A</v>
      </c>
    </row>
    <row r="4630" spans="1:6" x14ac:dyDescent="0.25">
      <c r="A4630" t="s">
        <v>4339</v>
      </c>
      <c r="B4630" s="100" t="s">
        <v>8458</v>
      </c>
      <c r="C4630" s="99" t="s">
        <v>8457</v>
      </c>
      <c r="D4630" s="124">
        <v>9185</v>
      </c>
      <c r="E4630" s="157">
        <f>VLOOKUP(D4630,'SOAT LIQ'!$A$87:$C$3416,3,FALSE)</f>
        <v>7</v>
      </c>
      <c r="F4630" t="s">
        <v>21632</v>
      </c>
    </row>
    <row r="4631" spans="1:6" x14ac:dyDescent="0.25">
      <c r="A4631" t="s">
        <v>5796</v>
      </c>
      <c r="B4631" s="100" t="s">
        <v>8458</v>
      </c>
      <c r="C4631" s="99" t="s">
        <v>8457</v>
      </c>
      <c r="D4631" s="124">
        <v>9185</v>
      </c>
      <c r="E4631" s="157">
        <f>VLOOKUP(D4631,'SOAT LIQ'!$A$87:$C$3416,3,FALSE)</f>
        <v>7</v>
      </c>
      <c r="F4631" t="s">
        <v>21632</v>
      </c>
    </row>
    <row r="4632" spans="1:6" x14ac:dyDescent="0.25">
      <c r="A4632" t="s">
        <v>5509</v>
      </c>
      <c r="B4632" s="100" t="s">
        <v>8458</v>
      </c>
      <c r="C4632" s="99" t="s">
        <v>8457</v>
      </c>
      <c r="D4632" s="124">
        <v>9185</v>
      </c>
      <c r="E4632" s="157">
        <f>VLOOKUP(D4632,'SOAT LIQ'!$A$87:$C$3416,3,FALSE)</f>
        <v>7</v>
      </c>
      <c r="F4632" t="s">
        <v>21632</v>
      </c>
    </row>
    <row r="4633" spans="1:6" x14ac:dyDescent="0.25">
      <c r="A4633" t="s">
        <v>5508</v>
      </c>
      <c r="B4633" s="100" t="s">
        <v>8458</v>
      </c>
      <c r="C4633" s="99" t="s">
        <v>8457</v>
      </c>
      <c r="D4633" s="124">
        <v>9185</v>
      </c>
      <c r="E4633" s="157">
        <f>VLOOKUP(D4633,'SOAT LIQ'!$A$87:$C$3416,3,FALSE)</f>
        <v>7</v>
      </c>
      <c r="F4633" t="s">
        <v>21632</v>
      </c>
    </row>
    <row r="4634" spans="1:6" x14ac:dyDescent="0.25">
      <c r="A4634" t="s">
        <v>5750</v>
      </c>
      <c r="B4634" s="100" t="s">
        <v>8458</v>
      </c>
      <c r="C4634" s="99" t="s">
        <v>8457</v>
      </c>
      <c r="D4634" s="124">
        <v>9185</v>
      </c>
      <c r="E4634" s="157">
        <f>VLOOKUP(D4634,'SOAT LIQ'!$A$87:$C$3416,3,FALSE)</f>
        <v>7</v>
      </c>
      <c r="F4634" t="s">
        <v>21632</v>
      </c>
    </row>
    <row r="4635" spans="1:6" x14ac:dyDescent="0.25">
      <c r="A4635" t="s">
        <v>8459</v>
      </c>
      <c r="B4635" s="100" t="s">
        <v>8458</v>
      </c>
      <c r="C4635" s="99" t="s">
        <v>8457</v>
      </c>
      <c r="D4635" s="124">
        <v>9185</v>
      </c>
      <c r="E4635" s="157">
        <f>VLOOKUP(D4635,'SOAT LIQ'!$A$87:$C$3416,3,FALSE)</f>
        <v>7</v>
      </c>
      <c r="F4635" t="s">
        <v>21632</v>
      </c>
    </row>
    <row r="4636" spans="1:6" x14ac:dyDescent="0.25">
      <c r="A4636" t="s">
        <v>4132</v>
      </c>
      <c r="B4636" s="100" t="s">
        <v>8458</v>
      </c>
      <c r="C4636" s="99" t="s">
        <v>8457</v>
      </c>
      <c r="D4636" s="124">
        <v>9185</v>
      </c>
      <c r="E4636" s="157">
        <f>VLOOKUP(D4636,'SOAT LIQ'!$A$87:$C$3416,3,FALSE)</f>
        <v>7</v>
      </c>
      <c r="F4636" t="s">
        <v>21632</v>
      </c>
    </row>
    <row r="4637" spans="1:6" x14ac:dyDescent="0.25">
      <c r="A4637" t="s">
        <v>8460</v>
      </c>
      <c r="B4637" s="100" t="s">
        <v>8458</v>
      </c>
      <c r="C4637" s="99" t="s">
        <v>8457</v>
      </c>
      <c r="D4637" s="124">
        <v>9185</v>
      </c>
      <c r="E4637" s="157">
        <f>VLOOKUP(D4637,'SOAT LIQ'!$A$87:$C$3416,3,FALSE)</f>
        <v>7</v>
      </c>
      <c r="F4637" t="s">
        <v>21632</v>
      </c>
    </row>
    <row r="4638" spans="1:6" x14ac:dyDescent="0.25">
      <c r="A4638" t="s">
        <v>7606</v>
      </c>
      <c r="B4638" s="100" t="s">
        <v>8458</v>
      </c>
      <c r="C4638" s="99" t="s">
        <v>8457</v>
      </c>
      <c r="D4638" s="124">
        <v>9185</v>
      </c>
      <c r="E4638" s="157">
        <f>VLOOKUP(D4638,'SOAT LIQ'!$A$87:$C$3416,3,FALSE)</f>
        <v>7</v>
      </c>
      <c r="F4638" t="s">
        <v>21632</v>
      </c>
    </row>
    <row r="4639" spans="1:6" x14ac:dyDescent="0.25">
      <c r="A4639" t="s">
        <v>8461</v>
      </c>
      <c r="B4639" s="100" t="s">
        <v>8458</v>
      </c>
      <c r="C4639" s="99" t="s">
        <v>8457</v>
      </c>
      <c r="D4639" s="124">
        <v>9185</v>
      </c>
      <c r="E4639" s="157">
        <f>VLOOKUP(D4639,'SOAT LIQ'!$A$87:$C$3416,3,FALSE)</f>
        <v>7</v>
      </c>
      <c r="F4639" t="s">
        <v>21632</v>
      </c>
    </row>
    <row r="4640" spans="1:6" x14ac:dyDescent="0.25">
      <c r="A4640" t="s">
        <v>8462</v>
      </c>
      <c r="B4640" s="100" t="s">
        <v>8458</v>
      </c>
      <c r="C4640" s="99" t="s">
        <v>8457</v>
      </c>
      <c r="D4640" s="124">
        <v>9185</v>
      </c>
      <c r="E4640" s="157">
        <f>VLOOKUP(D4640,'SOAT LIQ'!$A$87:$C$3416,3,FALSE)</f>
        <v>7</v>
      </c>
      <c r="F4640" t="s">
        <v>21632</v>
      </c>
    </row>
    <row r="4641" spans="1:6" x14ac:dyDescent="0.25">
      <c r="A4641" t="s">
        <v>8463</v>
      </c>
      <c r="B4641" s="100" t="s">
        <v>8458</v>
      </c>
      <c r="C4641" s="99" t="s">
        <v>8457</v>
      </c>
      <c r="D4641" s="124">
        <v>9185</v>
      </c>
      <c r="E4641" s="157">
        <f>VLOOKUP(D4641,'SOAT LIQ'!$A$87:$C$3416,3,FALSE)</f>
        <v>7</v>
      </c>
      <c r="F4641" t="s">
        <v>21632</v>
      </c>
    </row>
    <row r="4642" spans="1:6" x14ac:dyDescent="0.25">
      <c r="A4642" t="s">
        <v>6318</v>
      </c>
      <c r="B4642" s="100" t="s">
        <v>8458</v>
      </c>
      <c r="C4642" s="99" t="s">
        <v>8457</v>
      </c>
      <c r="D4642" s="124">
        <v>9185</v>
      </c>
      <c r="E4642" s="157">
        <f>VLOOKUP(D4642,'SOAT LIQ'!$A$87:$C$3416,3,FALSE)</f>
        <v>7</v>
      </c>
      <c r="F4642" t="s">
        <v>21632</v>
      </c>
    </row>
    <row r="4643" spans="1:6" x14ac:dyDescent="0.25">
      <c r="A4643" t="s">
        <v>5401</v>
      </c>
      <c r="B4643" s="100" t="s">
        <v>8458</v>
      </c>
      <c r="C4643" s="99" t="s">
        <v>8457</v>
      </c>
      <c r="D4643" s="124">
        <v>9185</v>
      </c>
      <c r="E4643" s="157">
        <f>VLOOKUP(D4643,'SOAT LIQ'!$A$87:$C$3416,3,FALSE)</f>
        <v>7</v>
      </c>
      <c r="F4643" t="s">
        <v>21632</v>
      </c>
    </row>
    <row r="4644" spans="1:6" x14ac:dyDescent="0.25">
      <c r="A4644" t="s">
        <v>8464</v>
      </c>
      <c r="B4644" s="100" t="s">
        <v>8458</v>
      </c>
      <c r="C4644" s="99" t="s">
        <v>8457</v>
      </c>
      <c r="D4644" s="124">
        <v>9185</v>
      </c>
      <c r="E4644" s="157">
        <f>VLOOKUP(D4644,'SOAT LIQ'!$A$87:$C$3416,3,FALSE)</f>
        <v>7</v>
      </c>
      <c r="F4644" t="s">
        <v>21632</v>
      </c>
    </row>
    <row r="4645" spans="1:6" x14ac:dyDescent="0.25">
      <c r="A4645" t="s">
        <v>8465</v>
      </c>
      <c r="B4645" s="100" t="s">
        <v>8458</v>
      </c>
      <c r="C4645" s="99" t="s">
        <v>8457</v>
      </c>
      <c r="D4645" s="124">
        <v>9185</v>
      </c>
      <c r="E4645" s="157">
        <f>VLOOKUP(D4645,'SOAT LIQ'!$A$87:$C$3416,3,FALSE)</f>
        <v>7</v>
      </c>
      <c r="F4645" t="s">
        <v>21632</v>
      </c>
    </row>
    <row r="4646" spans="1:6" x14ac:dyDescent="0.25">
      <c r="A4646" t="s">
        <v>8152</v>
      </c>
      <c r="B4646" s="100" t="s">
        <v>8458</v>
      </c>
      <c r="C4646" s="99" t="s">
        <v>8457</v>
      </c>
      <c r="D4646" s="124">
        <v>9185</v>
      </c>
      <c r="E4646" s="157">
        <f>VLOOKUP(D4646,'SOAT LIQ'!$A$87:$C$3416,3,FALSE)</f>
        <v>7</v>
      </c>
      <c r="F4646" t="s">
        <v>21632</v>
      </c>
    </row>
    <row r="4647" spans="1:6" x14ac:dyDescent="0.25">
      <c r="A4647" t="s">
        <v>7772</v>
      </c>
      <c r="B4647" s="100" t="s">
        <v>8458</v>
      </c>
      <c r="C4647" s="99" t="s">
        <v>8457</v>
      </c>
      <c r="D4647" s="124">
        <v>9185</v>
      </c>
      <c r="E4647" s="157">
        <f>VLOOKUP(D4647,'SOAT LIQ'!$A$87:$C$3416,3,FALSE)</f>
        <v>7</v>
      </c>
      <c r="F4647" t="s">
        <v>21632</v>
      </c>
    </row>
    <row r="4648" spans="1:6" x14ac:dyDescent="0.25">
      <c r="A4648" t="s">
        <v>5142</v>
      </c>
      <c r="B4648" s="100" t="s">
        <v>8458</v>
      </c>
      <c r="C4648" s="99" t="s">
        <v>8457</v>
      </c>
      <c r="D4648" s="124">
        <v>9185</v>
      </c>
      <c r="E4648" s="157">
        <f>VLOOKUP(D4648,'SOAT LIQ'!$A$87:$C$3416,3,FALSE)</f>
        <v>7</v>
      </c>
      <c r="F4648" t="s">
        <v>21632</v>
      </c>
    </row>
    <row r="4649" spans="1:6" x14ac:dyDescent="0.25">
      <c r="A4649" t="s">
        <v>6183</v>
      </c>
      <c r="B4649" s="100" t="s">
        <v>8458</v>
      </c>
      <c r="C4649" s="99" t="s">
        <v>8457</v>
      </c>
      <c r="D4649" s="124">
        <v>9185</v>
      </c>
      <c r="E4649" s="157">
        <f>VLOOKUP(D4649,'SOAT LIQ'!$A$87:$C$3416,3,FALSE)</f>
        <v>7</v>
      </c>
      <c r="F4649" t="s">
        <v>21632</v>
      </c>
    </row>
    <row r="4650" spans="1:6" x14ac:dyDescent="0.25">
      <c r="A4650" t="s">
        <v>8466</v>
      </c>
      <c r="B4650" s="100" t="s">
        <v>8458</v>
      </c>
      <c r="C4650" s="99" t="s">
        <v>8457</v>
      </c>
      <c r="D4650" s="124">
        <v>9185</v>
      </c>
      <c r="E4650" s="157">
        <f>VLOOKUP(D4650,'SOAT LIQ'!$A$87:$C$3416,3,FALSE)</f>
        <v>7</v>
      </c>
      <c r="F4650" t="s">
        <v>21632</v>
      </c>
    </row>
    <row r="4651" spans="1:6" x14ac:dyDescent="0.25">
      <c r="A4651" t="s">
        <v>5523</v>
      </c>
      <c r="B4651" s="100" t="s">
        <v>8458</v>
      </c>
      <c r="C4651" s="99" t="s">
        <v>8457</v>
      </c>
      <c r="D4651" s="124">
        <v>9185</v>
      </c>
      <c r="E4651" s="157">
        <f>VLOOKUP(D4651,'SOAT LIQ'!$A$87:$C$3416,3,FALSE)</f>
        <v>7</v>
      </c>
      <c r="F4651" t="s">
        <v>21632</v>
      </c>
    </row>
    <row r="4652" spans="1:6" x14ac:dyDescent="0.25">
      <c r="A4652" t="s">
        <v>5578</v>
      </c>
      <c r="B4652" s="100" t="s">
        <v>8458</v>
      </c>
      <c r="C4652" s="99" t="s">
        <v>8457</v>
      </c>
      <c r="D4652" s="124">
        <v>9185</v>
      </c>
      <c r="E4652" s="157">
        <f>VLOOKUP(D4652,'SOAT LIQ'!$A$87:$C$3416,3,FALSE)</f>
        <v>7</v>
      </c>
      <c r="F4652" t="s">
        <v>21632</v>
      </c>
    </row>
    <row r="4653" spans="1:6" x14ac:dyDescent="0.25">
      <c r="A4653" t="s">
        <v>5579</v>
      </c>
      <c r="B4653" s="100" t="s">
        <v>8458</v>
      </c>
      <c r="C4653" s="99" t="s">
        <v>8457</v>
      </c>
      <c r="D4653" s="124">
        <v>9185</v>
      </c>
      <c r="E4653" s="157">
        <f>VLOOKUP(D4653,'SOAT LIQ'!$A$87:$C$3416,3,FALSE)</f>
        <v>7</v>
      </c>
      <c r="F4653" t="s">
        <v>21632</v>
      </c>
    </row>
    <row r="4654" spans="1:6" x14ac:dyDescent="0.25">
      <c r="A4654" t="s">
        <v>5580</v>
      </c>
      <c r="B4654" s="100" t="s">
        <v>8458</v>
      </c>
      <c r="C4654" s="99" t="s">
        <v>8457</v>
      </c>
      <c r="D4654" s="124">
        <v>9185</v>
      </c>
      <c r="E4654" s="157">
        <f>VLOOKUP(D4654,'SOAT LIQ'!$A$87:$C$3416,3,FALSE)</f>
        <v>7</v>
      </c>
      <c r="F4654" t="s">
        <v>21632</v>
      </c>
    </row>
    <row r="4655" spans="1:6" x14ac:dyDescent="0.25">
      <c r="A4655" t="s">
        <v>4229</v>
      </c>
      <c r="B4655" s="100" t="s">
        <v>8458</v>
      </c>
      <c r="C4655" s="99" t="s">
        <v>8457</v>
      </c>
      <c r="D4655" s="124">
        <v>9185</v>
      </c>
      <c r="E4655" s="157">
        <f>VLOOKUP(D4655,'SOAT LIQ'!$A$87:$C$3416,3,FALSE)</f>
        <v>7</v>
      </c>
      <c r="F4655" t="s">
        <v>21632</v>
      </c>
    </row>
    <row r="4656" spans="1:6" x14ac:dyDescent="0.25">
      <c r="A4656" t="s">
        <v>5508</v>
      </c>
      <c r="B4656" s="100" t="s">
        <v>8468</v>
      </c>
      <c r="C4656" s="99" t="s">
        <v>8467</v>
      </c>
      <c r="D4656" s="124">
        <v>9185</v>
      </c>
      <c r="E4656" s="157">
        <f>VLOOKUP(D4656,'SOAT LIQ'!$A$87:$C$3416,3,FALSE)</f>
        <v>7</v>
      </c>
      <c r="F4656" t="s">
        <v>21632</v>
      </c>
    </row>
    <row r="4657" spans="1:6" x14ac:dyDescent="0.25">
      <c r="A4657" t="s">
        <v>4339</v>
      </c>
      <c r="B4657" s="100" t="s">
        <v>8468</v>
      </c>
      <c r="C4657" s="99" t="s">
        <v>8467</v>
      </c>
      <c r="D4657" s="124">
        <v>9185</v>
      </c>
      <c r="E4657" s="157">
        <f>VLOOKUP(D4657,'SOAT LIQ'!$A$87:$C$3416,3,FALSE)</f>
        <v>7</v>
      </c>
      <c r="F4657" t="s">
        <v>21632</v>
      </c>
    </row>
    <row r="4658" spans="1:6" x14ac:dyDescent="0.25">
      <c r="A4658" t="s">
        <v>5796</v>
      </c>
      <c r="B4658" s="100" t="s">
        <v>8468</v>
      </c>
      <c r="C4658" s="99" t="s">
        <v>8467</v>
      </c>
      <c r="D4658" s="124">
        <v>9185</v>
      </c>
      <c r="E4658" s="157">
        <f>VLOOKUP(D4658,'SOAT LIQ'!$A$87:$C$3416,3,FALSE)</f>
        <v>7</v>
      </c>
      <c r="F4658" t="s">
        <v>21632</v>
      </c>
    </row>
    <row r="4659" spans="1:6" x14ac:dyDescent="0.25">
      <c r="A4659" t="s">
        <v>6034</v>
      </c>
      <c r="B4659" s="100" t="s">
        <v>8468</v>
      </c>
      <c r="C4659" s="99" t="s">
        <v>8467</v>
      </c>
      <c r="D4659" s="124">
        <v>9185</v>
      </c>
      <c r="E4659" s="157">
        <f>VLOOKUP(D4659,'SOAT LIQ'!$A$87:$C$3416,3,FALSE)</f>
        <v>7</v>
      </c>
      <c r="F4659" t="s">
        <v>21632</v>
      </c>
    </row>
    <row r="4660" spans="1:6" x14ac:dyDescent="0.25">
      <c r="A4660" t="s">
        <v>5965</v>
      </c>
      <c r="B4660" s="100" t="s">
        <v>8468</v>
      </c>
      <c r="C4660" s="99" t="s">
        <v>8467</v>
      </c>
      <c r="D4660" s="124">
        <v>9185</v>
      </c>
      <c r="E4660" s="157">
        <f>VLOOKUP(D4660,'SOAT LIQ'!$A$87:$C$3416,3,FALSE)</f>
        <v>7</v>
      </c>
      <c r="F4660" t="s">
        <v>21632</v>
      </c>
    </row>
    <row r="4661" spans="1:6" x14ac:dyDescent="0.25">
      <c r="A4661" t="s">
        <v>5750</v>
      </c>
      <c r="B4661" s="100" t="s">
        <v>8468</v>
      </c>
      <c r="C4661" s="99" t="s">
        <v>8467</v>
      </c>
      <c r="D4661" s="124">
        <v>9185</v>
      </c>
      <c r="E4661" s="157">
        <f>VLOOKUP(D4661,'SOAT LIQ'!$A$87:$C$3416,3,FALSE)</f>
        <v>7</v>
      </c>
      <c r="F4661" t="s">
        <v>21632</v>
      </c>
    </row>
    <row r="4662" spans="1:6" x14ac:dyDescent="0.25">
      <c r="A4662" t="s">
        <v>8459</v>
      </c>
      <c r="B4662" s="100" t="s">
        <v>8468</v>
      </c>
      <c r="C4662" s="99" t="s">
        <v>8467</v>
      </c>
      <c r="D4662" s="124">
        <v>9185</v>
      </c>
      <c r="E4662" s="157">
        <f>VLOOKUP(D4662,'SOAT LIQ'!$A$87:$C$3416,3,FALSE)</f>
        <v>7</v>
      </c>
      <c r="F4662" t="s">
        <v>21632</v>
      </c>
    </row>
    <row r="4663" spans="1:6" x14ac:dyDescent="0.25">
      <c r="A4663" t="s">
        <v>4132</v>
      </c>
      <c r="B4663" s="100" t="s">
        <v>8468</v>
      </c>
      <c r="C4663" s="99" t="s">
        <v>8467</v>
      </c>
      <c r="D4663" s="124">
        <v>9185</v>
      </c>
      <c r="E4663" s="157">
        <f>VLOOKUP(D4663,'SOAT LIQ'!$A$87:$C$3416,3,FALSE)</f>
        <v>7</v>
      </c>
      <c r="F4663" t="s">
        <v>21632</v>
      </c>
    </row>
    <row r="4664" spans="1:6" x14ac:dyDescent="0.25">
      <c r="A4664" t="s">
        <v>8460</v>
      </c>
      <c r="B4664" s="100" t="s">
        <v>8468</v>
      </c>
      <c r="C4664" s="99" t="s">
        <v>8467</v>
      </c>
      <c r="D4664" s="124">
        <v>9185</v>
      </c>
      <c r="E4664" s="157">
        <f>VLOOKUP(D4664,'SOAT LIQ'!$A$87:$C$3416,3,FALSE)</f>
        <v>7</v>
      </c>
      <c r="F4664" t="s">
        <v>21632</v>
      </c>
    </row>
    <row r="4665" spans="1:6" x14ac:dyDescent="0.25">
      <c r="A4665" t="s">
        <v>7606</v>
      </c>
      <c r="B4665" s="100" t="s">
        <v>8468</v>
      </c>
      <c r="C4665" s="99" t="s">
        <v>8467</v>
      </c>
      <c r="D4665" s="124">
        <v>9185</v>
      </c>
      <c r="E4665" s="157">
        <f>VLOOKUP(D4665,'SOAT LIQ'!$A$87:$C$3416,3,FALSE)</f>
        <v>7</v>
      </c>
      <c r="F4665" t="s">
        <v>21632</v>
      </c>
    </row>
    <row r="4666" spans="1:6" x14ac:dyDescent="0.25">
      <c r="A4666" t="s">
        <v>8461</v>
      </c>
      <c r="B4666" s="100" t="s">
        <v>8468</v>
      </c>
      <c r="C4666" s="99" t="s">
        <v>8467</v>
      </c>
      <c r="D4666" s="124">
        <v>9185</v>
      </c>
      <c r="E4666" s="157">
        <f>VLOOKUP(D4666,'SOAT LIQ'!$A$87:$C$3416,3,FALSE)</f>
        <v>7</v>
      </c>
      <c r="F4666" t="s">
        <v>21632</v>
      </c>
    </row>
    <row r="4667" spans="1:6" x14ac:dyDescent="0.25">
      <c r="A4667" t="s">
        <v>5923</v>
      </c>
      <c r="B4667" s="100" t="s">
        <v>8468</v>
      </c>
      <c r="C4667" s="99" t="s">
        <v>8467</v>
      </c>
      <c r="D4667" s="124">
        <v>9185</v>
      </c>
      <c r="E4667" s="157">
        <f>VLOOKUP(D4667,'SOAT LIQ'!$A$87:$C$3416,3,FALSE)</f>
        <v>7</v>
      </c>
      <c r="F4667" t="s">
        <v>21632</v>
      </c>
    </row>
    <row r="4668" spans="1:6" x14ac:dyDescent="0.25">
      <c r="A4668" t="s">
        <v>8469</v>
      </c>
      <c r="B4668" s="100" t="s">
        <v>8468</v>
      </c>
      <c r="C4668" s="99" t="s">
        <v>8467</v>
      </c>
      <c r="D4668" s="124">
        <v>9185</v>
      </c>
      <c r="E4668" s="157">
        <f>VLOOKUP(D4668,'SOAT LIQ'!$A$87:$C$3416,3,FALSE)</f>
        <v>7</v>
      </c>
      <c r="F4668" t="s">
        <v>21632</v>
      </c>
    </row>
    <row r="4669" spans="1:6" x14ac:dyDescent="0.25">
      <c r="A4669" t="s">
        <v>6023</v>
      </c>
      <c r="B4669" s="100" t="s">
        <v>8468</v>
      </c>
      <c r="C4669" s="99" t="s">
        <v>8467</v>
      </c>
      <c r="D4669" s="124">
        <v>9185</v>
      </c>
      <c r="E4669" s="157">
        <f>VLOOKUP(D4669,'SOAT LIQ'!$A$87:$C$3416,3,FALSE)</f>
        <v>7</v>
      </c>
      <c r="F4669" t="s">
        <v>21632</v>
      </c>
    </row>
    <row r="4670" spans="1:6" x14ac:dyDescent="0.25">
      <c r="A4670" t="s">
        <v>5924</v>
      </c>
      <c r="B4670" s="100" t="s">
        <v>8468</v>
      </c>
      <c r="C4670" s="99" t="s">
        <v>8467</v>
      </c>
      <c r="D4670" s="124">
        <v>9185</v>
      </c>
      <c r="E4670" s="157">
        <f>VLOOKUP(D4670,'SOAT LIQ'!$A$87:$C$3416,3,FALSE)</f>
        <v>7</v>
      </c>
      <c r="F4670" t="s">
        <v>21632</v>
      </c>
    </row>
    <row r="4671" spans="1:6" x14ac:dyDescent="0.25">
      <c r="A4671" t="s">
        <v>8462</v>
      </c>
      <c r="B4671" s="100" t="s">
        <v>8468</v>
      </c>
      <c r="C4671" s="99" t="s">
        <v>8467</v>
      </c>
      <c r="D4671" s="124">
        <v>9185</v>
      </c>
      <c r="E4671" s="157">
        <f>VLOOKUP(D4671,'SOAT LIQ'!$A$87:$C$3416,3,FALSE)</f>
        <v>7</v>
      </c>
      <c r="F4671" t="s">
        <v>21632</v>
      </c>
    </row>
    <row r="4672" spans="1:6" x14ac:dyDescent="0.25">
      <c r="A4672" t="s">
        <v>8463</v>
      </c>
      <c r="B4672" s="100" t="s">
        <v>8468</v>
      </c>
      <c r="C4672" s="99" t="s">
        <v>8467</v>
      </c>
      <c r="D4672" s="124">
        <v>9185</v>
      </c>
      <c r="E4672" s="157">
        <f>VLOOKUP(D4672,'SOAT LIQ'!$A$87:$C$3416,3,FALSE)</f>
        <v>7</v>
      </c>
      <c r="F4672" t="s">
        <v>21632</v>
      </c>
    </row>
    <row r="4673" spans="1:6" x14ac:dyDescent="0.25">
      <c r="A4673" t="s">
        <v>6318</v>
      </c>
      <c r="B4673" s="100" t="s">
        <v>8468</v>
      </c>
      <c r="C4673" s="99" t="s">
        <v>8467</v>
      </c>
      <c r="D4673" s="124">
        <v>9185</v>
      </c>
      <c r="E4673" s="157">
        <f>VLOOKUP(D4673,'SOAT LIQ'!$A$87:$C$3416,3,FALSE)</f>
        <v>7</v>
      </c>
      <c r="F4673" t="s">
        <v>21632</v>
      </c>
    </row>
    <row r="4674" spans="1:6" x14ac:dyDescent="0.25">
      <c r="A4674" t="s">
        <v>5401</v>
      </c>
      <c r="B4674" s="100" t="s">
        <v>8468</v>
      </c>
      <c r="C4674" s="99" t="s">
        <v>8467</v>
      </c>
      <c r="D4674" s="124">
        <v>9185</v>
      </c>
      <c r="E4674" s="157">
        <f>VLOOKUP(D4674,'SOAT LIQ'!$A$87:$C$3416,3,FALSE)</f>
        <v>7</v>
      </c>
      <c r="F4674" t="s">
        <v>21632</v>
      </c>
    </row>
    <row r="4675" spans="1:6" x14ac:dyDescent="0.25">
      <c r="A4675" t="s">
        <v>8464</v>
      </c>
      <c r="B4675" s="100" t="s">
        <v>8468</v>
      </c>
      <c r="C4675" s="99" t="s">
        <v>8467</v>
      </c>
      <c r="D4675" s="124">
        <v>9185</v>
      </c>
      <c r="E4675" s="157">
        <f>VLOOKUP(D4675,'SOAT LIQ'!$A$87:$C$3416,3,FALSE)</f>
        <v>7</v>
      </c>
      <c r="F4675" t="s">
        <v>21632</v>
      </c>
    </row>
    <row r="4676" spans="1:6" x14ac:dyDescent="0.25">
      <c r="A4676" t="s">
        <v>8465</v>
      </c>
      <c r="B4676" s="100" t="s">
        <v>8468</v>
      </c>
      <c r="C4676" s="99" t="s">
        <v>8467</v>
      </c>
      <c r="D4676" s="124">
        <v>9185</v>
      </c>
      <c r="E4676" s="157">
        <f>VLOOKUP(D4676,'SOAT LIQ'!$A$87:$C$3416,3,FALSE)</f>
        <v>7</v>
      </c>
      <c r="F4676" t="s">
        <v>21632</v>
      </c>
    </row>
    <row r="4677" spans="1:6" x14ac:dyDescent="0.25">
      <c r="A4677" t="s">
        <v>8152</v>
      </c>
      <c r="B4677" s="100" t="s">
        <v>8468</v>
      </c>
      <c r="C4677" s="99" t="s">
        <v>8467</v>
      </c>
      <c r="D4677" s="124">
        <v>9185</v>
      </c>
      <c r="E4677" s="157">
        <f>VLOOKUP(D4677,'SOAT LIQ'!$A$87:$C$3416,3,FALSE)</f>
        <v>7</v>
      </c>
      <c r="F4677" t="s">
        <v>21632</v>
      </c>
    </row>
    <row r="4678" spans="1:6" x14ac:dyDescent="0.25">
      <c r="A4678" t="s">
        <v>7772</v>
      </c>
      <c r="B4678" s="100" t="s">
        <v>8468</v>
      </c>
      <c r="C4678" s="99" t="s">
        <v>8467</v>
      </c>
      <c r="D4678" s="124">
        <v>9185</v>
      </c>
      <c r="E4678" s="157">
        <f>VLOOKUP(D4678,'SOAT LIQ'!$A$87:$C$3416,3,FALSE)</f>
        <v>7</v>
      </c>
      <c r="F4678" t="s">
        <v>21632</v>
      </c>
    </row>
    <row r="4679" spans="1:6" x14ac:dyDescent="0.25">
      <c r="A4679" t="s">
        <v>5748</v>
      </c>
      <c r="B4679" s="100" t="s">
        <v>8468</v>
      </c>
      <c r="C4679" s="99" t="s">
        <v>8467</v>
      </c>
      <c r="D4679" s="124">
        <v>9185</v>
      </c>
      <c r="E4679" s="157">
        <f>VLOOKUP(D4679,'SOAT LIQ'!$A$87:$C$3416,3,FALSE)</f>
        <v>7</v>
      </c>
      <c r="F4679" t="s">
        <v>21632</v>
      </c>
    </row>
    <row r="4680" spans="1:6" x14ac:dyDescent="0.25">
      <c r="A4680" t="s">
        <v>5142</v>
      </c>
      <c r="B4680" s="100" t="s">
        <v>8468</v>
      </c>
      <c r="C4680" s="99" t="s">
        <v>8467</v>
      </c>
      <c r="D4680" s="124">
        <v>9185</v>
      </c>
      <c r="E4680" s="157">
        <f>VLOOKUP(D4680,'SOAT LIQ'!$A$87:$C$3416,3,FALSE)</f>
        <v>7</v>
      </c>
      <c r="F4680" t="s">
        <v>21632</v>
      </c>
    </row>
    <row r="4681" spans="1:6" x14ac:dyDescent="0.25">
      <c r="A4681" t="s">
        <v>5773</v>
      </c>
      <c r="B4681" s="100" t="s">
        <v>8468</v>
      </c>
      <c r="C4681" s="99" t="s">
        <v>8467</v>
      </c>
      <c r="D4681" s="124">
        <v>9185</v>
      </c>
      <c r="E4681" s="157">
        <f>VLOOKUP(D4681,'SOAT LIQ'!$A$87:$C$3416,3,FALSE)</f>
        <v>7</v>
      </c>
      <c r="F4681" t="s">
        <v>21632</v>
      </c>
    </row>
    <row r="4682" spans="1:6" x14ac:dyDescent="0.25">
      <c r="A4682" t="s">
        <v>5969</v>
      </c>
      <c r="B4682" s="100" t="s">
        <v>8468</v>
      </c>
      <c r="C4682" s="99" t="s">
        <v>8467</v>
      </c>
      <c r="D4682" s="124">
        <v>9185</v>
      </c>
      <c r="E4682" s="157">
        <f>VLOOKUP(D4682,'SOAT LIQ'!$A$87:$C$3416,3,FALSE)</f>
        <v>7</v>
      </c>
      <c r="F4682" t="s">
        <v>21632</v>
      </c>
    </row>
    <row r="4683" spans="1:6" x14ac:dyDescent="0.25">
      <c r="A4683" t="s">
        <v>5482</v>
      </c>
      <c r="B4683" s="100" t="s">
        <v>8468</v>
      </c>
      <c r="C4683" s="99" t="s">
        <v>8467</v>
      </c>
      <c r="D4683" s="124">
        <v>9185</v>
      </c>
      <c r="E4683" s="157">
        <f>VLOOKUP(D4683,'SOAT LIQ'!$A$87:$C$3416,3,FALSE)</f>
        <v>7</v>
      </c>
      <c r="F4683" t="s">
        <v>21632</v>
      </c>
    </row>
    <row r="4684" spans="1:6" x14ac:dyDescent="0.25">
      <c r="A4684" t="s">
        <v>5936</v>
      </c>
      <c r="B4684" s="100" t="s">
        <v>8468</v>
      </c>
      <c r="C4684" s="99" t="s">
        <v>8467</v>
      </c>
      <c r="D4684" s="124">
        <v>9185</v>
      </c>
      <c r="E4684" s="157">
        <f>VLOOKUP(D4684,'SOAT LIQ'!$A$87:$C$3416,3,FALSE)</f>
        <v>7</v>
      </c>
      <c r="F4684" t="s">
        <v>21632</v>
      </c>
    </row>
    <row r="4685" spans="1:6" x14ac:dyDescent="0.25">
      <c r="A4685" t="s">
        <v>6183</v>
      </c>
      <c r="B4685" s="100" t="s">
        <v>8468</v>
      </c>
      <c r="C4685" s="99" t="s">
        <v>8467</v>
      </c>
      <c r="D4685" s="124">
        <v>9185</v>
      </c>
      <c r="E4685" s="157">
        <f>VLOOKUP(D4685,'SOAT LIQ'!$A$87:$C$3416,3,FALSE)</f>
        <v>7</v>
      </c>
      <c r="F4685" t="s">
        <v>21632</v>
      </c>
    </row>
    <row r="4686" spans="1:6" x14ac:dyDescent="0.25">
      <c r="A4686" t="s">
        <v>5509</v>
      </c>
      <c r="B4686" s="100" t="s">
        <v>8468</v>
      </c>
      <c r="C4686" s="99" t="s">
        <v>8467</v>
      </c>
      <c r="D4686" s="124">
        <v>9185</v>
      </c>
      <c r="E4686" s="157">
        <f>VLOOKUP(D4686,'SOAT LIQ'!$A$87:$C$3416,3,FALSE)</f>
        <v>7</v>
      </c>
      <c r="F4686" t="s">
        <v>21632</v>
      </c>
    </row>
    <row r="4687" spans="1:6" x14ac:dyDescent="0.25">
      <c r="A4687" t="s">
        <v>5523</v>
      </c>
      <c r="B4687" s="100" t="s">
        <v>8468</v>
      </c>
      <c r="C4687" s="99" t="s">
        <v>8467</v>
      </c>
      <c r="D4687" s="124">
        <v>9185</v>
      </c>
      <c r="E4687" s="157">
        <f>VLOOKUP(D4687,'SOAT LIQ'!$A$87:$C$3416,3,FALSE)</f>
        <v>7</v>
      </c>
      <c r="F4687" t="s">
        <v>21632</v>
      </c>
    </row>
    <row r="4688" spans="1:6" x14ac:dyDescent="0.25">
      <c r="A4688" t="s">
        <v>8470</v>
      </c>
      <c r="B4688" s="100" t="s">
        <v>8468</v>
      </c>
      <c r="C4688" s="99" t="s">
        <v>8467</v>
      </c>
      <c r="D4688" s="124">
        <v>9185</v>
      </c>
      <c r="E4688" s="157">
        <f>VLOOKUP(D4688,'SOAT LIQ'!$A$87:$C$3416,3,FALSE)</f>
        <v>7</v>
      </c>
      <c r="F4688" t="s">
        <v>21632</v>
      </c>
    </row>
    <row r="4689" spans="1:6" x14ac:dyDescent="0.25">
      <c r="A4689" t="s">
        <v>5576</v>
      </c>
      <c r="B4689" s="100" t="s">
        <v>8468</v>
      </c>
      <c r="C4689" s="99" t="s">
        <v>8467</v>
      </c>
      <c r="D4689" s="124">
        <v>9185</v>
      </c>
      <c r="E4689" s="157">
        <f>VLOOKUP(D4689,'SOAT LIQ'!$A$87:$C$3416,3,FALSE)</f>
        <v>7</v>
      </c>
      <c r="F4689" t="s">
        <v>21632</v>
      </c>
    </row>
    <row r="4690" spans="1:6" x14ac:dyDescent="0.25">
      <c r="A4690" t="s">
        <v>5578</v>
      </c>
      <c r="B4690" s="100" t="s">
        <v>8468</v>
      </c>
      <c r="C4690" s="99" t="s">
        <v>8467</v>
      </c>
      <c r="D4690" s="124">
        <v>9185</v>
      </c>
      <c r="E4690" s="157">
        <f>VLOOKUP(D4690,'SOAT LIQ'!$A$87:$C$3416,3,FALSE)</f>
        <v>7</v>
      </c>
      <c r="F4690" t="s">
        <v>21632</v>
      </c>
    </row>
    <row r="4691" spans="1:6" x14ac:dyDescent="0.25">
      <c r="A4691" t="s">
        <v>8471</v>
      </c>
      <c r="B4691" s="100" t="s">
        <v>8468</v>
      </c>
      <c r="C4691" s="99" t="s">
        <v>8467</v>
      </c>
      <c r="D4691" s="124">
        <v>9185</v>
      </c>
      <c r="E4691" s="157">
        <f>VLOOKUP(D4691,'SOAT LIQ'!$A$87:$C$3416,3,FALSE)</f>
        <v>7</v>
      </c>
      <c r="F4691" t="s">
        <v>21632</v>
      </c>
    </row>
    <row r="4692" spans="1:6" x14ac:dyDescent="0.25">
      <c r="A4692" t="s">
        <v>8472</v>
      </c>
      <c r="B4692" s="100" t="s">
        <v>8468</v>
      </c>
      <c r="C4692" s="99" t="s">
        <v>8467</v>
      </c>
      <c r="D4692" s="124">
        <v>9185</v>
      </c>
      <c r="E4692" s="157">
        <f>VLOOKUP(D4692,'SOAT LIQ'!$A$87:$C$3416,3,FALSE)</f>
        <v>7</v>
      </c>
      <c r="F4692" t="s">
        <v>21632</v>
      </c>
    </row>
    <row r="4693" spans="1:6" x14ac:dyDescent="0.25">
      <c r="A4693" t="s">
        <v>5577</v>
      </c>
      <c r="B4693" s="100" t="s">
        <v>8468</v>
      </c>
      <c r="C4693" s="99" t="s">
        <v>8467</v>
      </c>
      <c r="D4693" s="124">
        <v>9185</v>
      </c>
      <c r="E4693" s="157">
        <f>VLOOKUP(D4693,'SOAT LIQ'!$A$87:$C$3416,3,FALSE)</f>
        <v>7</v>
      </c>
      <c r="F4693" t="s">
        <v>21632</v>
      </c>
    </row>
    <row r="4694" spans="1:6" x14ac:dyDescent="0.25">
      <c r="A4694" t="s">
        <v>5579</v>
      </c>
      <c r="B4694" s="100" t="s">
        <v>8468</v>
      </c>
      <c r="C4694" s="99" t="s">
        <v>8467</v>
      </c>
      <c r="D4694" s="124">
        <v>9185</v>
      </c>
      <c r="E4694" s="157">
        <f>VLOOKUP(D4694,'SOAT LIQ'!$A$87:$C$3416,3,FALSE)</f>
        <v>7</v>
      </c>
      <c r="F4694" t="s">
        <v>21632</v>
      </c>
    </row>
    <row r="4695" spans="1:6" x14ac:dyDescent="0.25">
      <c r="A4695" t="s">
        <v>5580</v>
      </c>
      <c r="B4695" s="100" t="s">
        <v>8468</v>
      </c>
      <c r="C4695" s="99" t="s">
        <v>8467</v>
      </c>
      <c r="D4695" s="124">
        <v>9185</v>
      </c>
      <c r="E4695" s="157">
        <f>VLOOKUP(D4695,'SOAT LIQ'!$A$87:$C$3416,3,FALSE)</f>
        <v>7</v>
      </c>
      <c r="F4695" t="s">
        <v>21632</v>
      </c>
    </row>
    <row r="4696" spans="1:6" x14ac:dyDescent="0.25">
      <c r="A4696" t="s">
        <v>4229</v>
      </c>
      <c r="B4696" s="100" t="s">
        <v>8468</v>
      </c>
      <c r="C4696" s="99" t="s">
        <v>8467</v>
      </c>
      <c r="D4696" s="124">
        <v>9185</v>
      </c>
      <c r="E4696" s="157">
        <f>VLOOKUP(D4696,'SOAT LIQ'!$A$87:$C$3416,3,FALSE)</f>
        <v>7</v>
      </c>
      <c r="F4696" t="s">
        <v>21632</v>
      </c>
    </row>
    <row r="4697" spans="1:6" x14ac:dyDescent="0.25">
      <c r="A4697" t="s">
        <v>5508</v>
      </c>
      <c r="B4697" s="100" t="s">
        <v>8474</v>
      </c>
      <c r="C4697" s="99" t="s">
        <v>8473</v>
      </c>
      <c r="D4697" s="124">
        <v>37506</v>
      </c>
      <c r="E4697" s="157" t="e">
        <f>VLOOKUP(D4697,'SOAT LIQ'!$A$87:$C$3416,3,FALSE)</f>
        <v>#N/A</v>
      </c>
      <c r="F4697" t="s">
        <v>21632</v>
      </c>
    </row>
    <row r="4698" spans="1:6" x14ac:dyDescent="0.25">
      <c r="A4698" t="s">
        <v>5796</v>
      </c>
      <c r="B4698" s="100" t="s">
        <v>8474</v>
      </c>
      <c r="C4698" s="99" t="s">
        <v>8473</v>
      </c>
      <c r="D4698" s="124">
        <v>37506</v>
      </c>
      <c r="E4698" s="157" t="e">
        <f>VLOOKUP(D4698,'SOAT LIQ'!$A$87:$C$3416,3,FALSE)</f>
        <v>#N/A</v>
      </c>
      <c r="F4698" t="s">
        <v>21632</v>
      </c>
    </row>
    <row r="4699" spans="1:6" x14ac:dyDescent="0.25">
      <c r="A4699" t="s">
        <v>5509</v>
      </c>
      <c r="B4699" s="100" t="s">
        <v>8474</v>
      </c>
      <c r="C4699" s="99" t="s">
        <v>8473</v>
      </c>
      <c r="D4699" s="124">
        <v>37506</v>
      </c>
      <c r="E4699" s="157" t="e">
        <f>VLOOKUP(D4699,'SOAT LIQ'!$A$87:$C$3416,3,FALSE)</f>
        <v>#N/A</v>
      </c>
      <c r="F4699" t="s">
        <v>5509</v>
      </c>
    </row>
    <row r="4700" spans="1:6" x14ac:dyDescent="0.25">
      <c r="A4700" t="s">
        <v>5965</v>
      </c>
      <c r="B4700" s="100" t="s">
        <v>8474</v>
      </c>
      <c r="C4700" s="99" t="s">
        <v>8473</v>
      </c>
      <c r="D4700" s="124">
        <v>37506</v>
      </c>
      <c r="E4700" s="157" t="e">
        <f>VLOOKUP(D4700,'SOAT LIQ'!$A$87:$C$3416,3,FALSE)</f>
        <v>#N/A</v>
      </c>
      <c r="F4700" t="s">
        <v>21632</v>
      </c>
    </row>
    <row r="4701" spans="1:6" x14ac:dyDescent="0.25">
      <c r="A4701" t="s">
        <v>5750</v>
      </c>
      <c r="B4701" s="100" t="s">
        <v>8474</v>
      </c>
      <c r="C4701" s="99" t="s">
        <v>8473</v>
      </c>
      <c r="D4701" s="124">
        <v>37506</v>
      </c>
      <c r="E4701" s="157" t="e">
        <f>VLOOKUP(D4701,'SOAT LIQ'!$A$87:$C$3416,3,FALSE)</f>
        <v>#N/A</v>
      </c>
      <c r="F4701" t="s">
        <v>21632</v>
      </c>
    </row>
    <row r="4702" spans="1:6" x14ac:dyDescent="0.25">
      <c r="A4702" t="s">
        <v>8459</v>
      </c>
      <c r="B4702" s="100" t="s">
        <v>8474</v>
      </c>
      <c r="C4702" s="99" t="s">
        <v>8473</v>
      </c>
      <c r="D4702" s="124">
        <v>37506</v>
      </c>
      <c r="E4702" s="157" t="e">
        <f>VLOOKUP(D4702,'SOAT LIQ'!$A$87:$C$3416,3,FALSE)</f>
        <v>#N/A</v>
      </c>
    </row>
    <row r="4703" spans="1:6" x14ac:dyDescent="0.25">
      <c r="A4703" t="s">
        <v>4132</v>
      </c>
      <c r="B4703" s="100" t="s">
        <v>8474</v>
      </c>
      <c r="C4703" s="99" t="s">
        <v>8473</v>
      </c>
      <c r="D4703" s="124">
        <v>37506</v>
      </c>
      <c r="E4703" s="157" t="e">
        <f>VLOOKUP(D4703,'SOAT LIQ'!$A$87:$C$3416,3,FALSE)</f>
        <v>#N/A</v>
      </c>
    </row>
    <row r="4704" spans="1:6" x14ac:dyDescent="0.25">
      <c r="A4704" t="s">
        <v>8460</v>
      </c>
      <c r="B4704" s="100" t="s">
        <v>8474</v>
      </c>
      <c r="C4704" s="99" t="s">
        <v>8473</v>
      </c>
      <c r="D4704" s="124">
        <v>37506</v>
      </c>
      <c r="E4704" s="157" t="e">
        <f>VLOOKUP(D4704,'SOAT LIQ'!$A$87:$C$3416,3,FALSE)</f>
        <v>#N/A</v>
      </c>
    </row>
    <row r="4705" spans="1:6" x14ac:dyDescent="0.25">
      <c r="A4705" t="s">
        <v>7606</v>
      </c>
      <c r="B4705" s="100" t="s">
        <v>8474</v>
      </c>
      <c r="C4705" s="99" t="s">
        <v>8473</v>
      </c>
      <c r="D4705" s="124">
        <v>37506</v>
      </c>
      <c r="E4705" s="157" t="e">
        <f>VLOOKUP(D4705,'SOAT LIQ'!$A$87:$C$3416,3,FALSE)</f>
        <v>#N/A</v>
      </c>
    </row>
    <row r="4706" spans="1:6" x14ac:dyDescent="0.25">
      <c r="A4706" t="s">
        <v>8461</v>
      </c>
      <c r="B4706" s="100" t="s">
        <v>8474</v>
      </c>
      <c r="C4706" s="99" t="s">
        <v>8473</v>
      </c>
      <c r="D4706" s="124">
        <v>37506</v>
      </c>
      <c r="E4706" s="157" t="e">
        <f>VLOOKUP(D4706,'SOAT LIQ'!$A$87:$C$3416,3,FALSE)</f>
        <v>#N/A</v>
      </c>
    </row>
    <row r="4707" spans="1:6" x14ac:dyDescent="0.25">
      <c r="A4707" t="s">
        <v>5923</v>
      </c>
      <c r="B4707" s="100" t="s">
        <v>8474</v>
      </c>
      <c r="C4707" s="99" t="s">
        <v>8473</v>
      </c>
      <c r="D4707" s="124">
        <v>37506</v>
      </c>
      <c r="E4707" s="157" t="e">
        <f>VLOOKUP(D4707,'SOAT LIQ'!$A$87:$C$3416,3,FALSE)</f>
        <v>#N/A</v>
      </c>
      <c r="F4707" t="s">
        <v>21632</v>
      </c>
    </row>
    <row r="4708" spans="1:6" x14ac:dyDescent="0.25">
      <c r="A4708" t="s">
        <v>8469</v>
      </c>
      <c r="B4708" s="100" t="s">
        <v>8474</v>
      </c>
      <c r="C4708" s="99" t="s">
        <v>8473</v>
      </c>
      <c r="D4708" s="124">
        <v>37506</v>
      </c>
      <c r="E4708" s="157" t="e">
        <f>VLOOKUP(D4708,'SOAT LIQ'!$A$87:$C$3416,3,FALSE)</f>
        <v>#N/A</v>
      </c>
      <c r="F4708" t="s">
        <v>21632</v>
      </c>
    </row>
    <row r="4709" spans="1:6" x14ac:dyDescent="0.25">
      <c r="A4709" t="s">
        <v>6023</v>
      </c>
      <c r="B4709" s="100" t="s">
        <v>8474</v>
      </c>
      <c r="C4709" s="99" t="s">
        <v>8473</v>
      </c>
      <c r="D4709" s="124">
        <v>37506</v>
      </c>
      <c r="E4709" s="157" t="e">
        <f>VLOOKUP(D4709,'SOAT LIQ'!$A$87:$C$3416,3,FALSE)</f>
        <v>#N/A</v>
      </c>
      <c r="F4709" t="s">
        <v>21632</v>
      </c>
    </row>
    <row r="4710" spans="1:6" x14ac:dyDescent="0.25">
      <c r="A4710" t="s">
        <v>5924</v>
      </c>
      <c r="B4710" s="100" t="s">
        <v>8474</v>
      </c>
      <c r="C4710" s="99" t="s">
        <v>8473</v>
      </c>
      <c r="D4710" s="124">
        <v>37506</v>
      </c>
      <c r="E4710" s="157" t="e">
        <f>VLOOKUP(D4710,'SOAT LIQ'!$A$87:$C$3416,3,FALSE)</f>
        <v>#N/A</v>
      </c>
      <c r="F4710" t="s">
        <v>21632</v>
      </c>
    </row>
    <row r="4711" spans="1:6" x14ac:dyDescent="0.25">
      <c r="A4711" t="s">
        <v>8462</v>
      </c>
      <c r="B4711" s="100" t="s">
        <v>8474</v>
      </c>
      <c r="C4711" s="99" t="s">
        <v>8473</v>
      </c>
      <c r="D4711" s="124">
        <v>37506</v>
      </c>
      <c r="E4711" s="157" t="e">
        <f>VLOOKUP(D4711,'SOAT LIQ'!$A$87:$C$3416,3,FALSE)</f>
        <v>#N/A</v>
      </c>
    </row>
    <row r="4712" spans="1:6" x14ac:dyDescent="0.25">
      <c r="A4712" t="s">
        <v>8463</v>
      </c>
      <c r="B4712" s="100" t="s">
        <v>8474</v>
      </c>
      <c r="C4712" s="99" t="s">
        <v>8473</v>
      </c>
      <c r="D4712" s="124">
        <v>37506</v>
      </c>
      <c r="E4712" s="157" t="e">
        <f>VLOOKUP(D4712,'SOAT LIQ'!$A$87:$C$3416,3,FALSE)</f>
        <v>#N/A</v>
      </c>
    </row>
    <row r="4713" spans="1:6" x14ac:dyDescent="0.25">
      <c r="A4713" t="s">
        <v>6318</v>
      </c>
      <c r="B4713" s="100" t="s">
        <v>8474</v>
      </c>
      <c r="C4713" s="99" t="s">
        <v>8473</v>
      </c>
      <c r="D4713" s="124">
        <v>37506</v>
      </c>
      <c r="E4713" s="157" t="e">
        <f>VLOOKUP(D4713,'SOAT LIQ'!$A$87:$C$3416,3,FALSE)</f>
        <v>#N/A</v>
      </c>
    </row>
    <row r="4714" spans="1:6" x14ac:dyDescent="0.25">
      <c r="A4714" t="s">
        <v>5401</v>
      </c>
      <c r="B4714" s="100" t="s">
        <v>8474</v>
      </c>
      <c r="C4714" s="99" t="s">
        <v>8473</v>
      </c>
      <c r="D4714" s="124">
        <v>37506</v>
      </c>
      <c r="E4714" s="157" t="e">
        <f>VLOOKUP(D4714,'SOAT LIQ'!$A$87:$C$3416,3,FALSE)</f>
        <v>#N/A</v>
      </c>
    </row>
    <row r="4715" spans="1:6" x14ac:dyDescent="0.25">
      <c r="A4715" t="s">
        <v>8464</v>
      </c>
      <c r="B4715" s="100" t="s">
        <v>8474</v>
      </c>
      <c r="C4715" s="99" t="s">
        <v>8473</v>
      </c>
      <c r="D4715" s="124">
        <v>37506</v>
      </c>
      <c r="E4715" s="157" t="e">
        <f>VLOOKUP(D4715,'SOAT LIQ'!$A$87:$C$3416,3,FALSE)</f>
        <v>#N/A</v>
      </c>
    </row>
    <row r="4716" spans="1:6" x14ac:dyDescent="0.25">
      <c r="A4716" t="s">
        <v>8465</v>
      </c>
      <c r="B4716" s="100" t="s">
        <v>8474</v>
      </c>
      <c r="C4716" s="99" t="s">
        <v>8473</v>
      </c>
      <c r="D4716" s="124">
        <v>37506</v>
      </c>
      <c r="E4716" s="157" t="e">
        <f>VLOOKUP(D4716,'SOAT LIQ'!$A$87:$C$3416,3,FALSE)</f>
        <v>#N/A</v>
      </c>
    </row>
    <row r="4717" spans="1:6" x14ac:dyDescent="0.25">
      <c r="A4717" t="s">
        <v>8152</v>
      </c>
      <c r="B4717" s="100" t="s">
        <v>8474</v>
      </c>
      <c r="C4717" s="99" t="s">
        <v>8473</v>
      </c>
      <c r="D4717" s="124">
        <v>37506</v>
      </c>
      <c r="E4717" s="157" t="e">
        <f>VLOOKUP(D4717,'SOAT LIQ'!$A$87:$C$3416,3,FALSE)</f>
        <v>#N/A</v>
      </c>
    </row>
    <row r="4718" spans="1:6" x14ac:dyDescent="0.25">
      <c r="A4718" t="s">
        <v>5748</v>
      </c>
      <c r="B4718" s="100" t="s">
        <v>8474</v>
      </c>
      <c r="C4718" s="99" t="s">
        <v>8473</v>
      </c>
      <c r="D4718" s="124">
        <v>37506</v>
      </c>
      <c r="E4718" s="157" t="e">
        <f>VLOOKUP(D4718,'SOAT LIQ'!$A$87:$C$3416,3,FALSE)</f>
        <v>#N/A</v>
      </c>
      <c r="F4718" t="s">
        <v>21632</v>
      </c>
    </row>
    <row r="4719" spans="1:6" x14ac:dyDescent="0.25">
      <c r="A4719" t="s">
        <v>4339</v>
      </c>
      <c r="B4719" s="100" t="s">
        <v>8474</v>
      </c>
      <c r="C4719" s="99" t="s">
        <v>8473</v>
      </c>
      <c r="D4719" s="124">
        <v>37506</v>
      </c>
      <c r="E4719" s="157" t="e">
        <f>VLOOKUP(D4719,'SOAT LIQ'!$A$87:$C$3416,3,FALSE)</f>
        <v>#N/A</v>
      </c>
      <c r="F4719" t="s">
        <v>21632</v>
      </c>
    </row>
    <row r="4720" spans="1:6" x14ac:dyDescent="0.25">
      <c r="A4720" t="s">
        <v>5809</v>
      </c>
      <c r="B4720" s="100" t="s">
        <v>8474</v>
      </c>
      <c r="C4720" s="99" t="s">
        <v>8473</v>
      </c>
      <c r="D4720" s="124">
        <v>37506</v>
      </c>
      <c r="E4720" s="157" t="e">
        <f>VLOOKUP(D4720,'SOAT LIQ'!$A$87:$C$3416,3,FALSE)</f>
        <v>#N/A</v>
      </c>
      <c r="F4720" t="s">
        <v>21632</v>
      </c>
    </row>
    <row r="4721" spans="1:6" x14ac:dyDescent="0.25">
      <c r="A4721" t="s">
        <v>5142</v>
      </c>
      <c r="B4721" s="100" t="s">
        <v>8474</v>
      </c>
      <c r="C4721" s="99" t="s">
        <v>8473</v>
      </c>
      <c r="D4721" s="124">
        <v>37506</v>
      </c>
      <c r="E4721" s="157" t="e">
        <f>VLOOKUP(D4721,'SOAT LIQ'!$A$87:$C$3416,3,FALSE)</f>
        <v>#N/A</v>
      </c>
      <c r="F4721" t="s">
        <v>21632</v>
      </c>
    </row>
    <row r="4722" spans="1:6" x14ac:dyDescent="0.25">
      <c r="A4722" t="s">
        <v>6113</v>
      </c>
      <c r="B4722" s="100" t="s">
        <v>8474</v>
      </c>
      <c r="C4722" s="99" t="s">
        <v>8473</v>
      </c>
      <c r="D4722" s="124">
        <v>37506</v>
      </c>
      <c r="E4722" s="157" t="e">
        <f>VLOOKUP(D4722,'SOAT LIQ'!$A$87:$C$3416,3,FALSE)</f>
        <v>#N/A</v>
      </c>
      <c r="F4722" t="s">
        <v>21632</v>
      </c>
    </row>
    <row r="4723" spans="1:6" x14ac:dyDescent="0.25">
      <c r="A4723" t="s">
        <v>5745</v>
      </c>
      <c r="B4723" s="100" t="s">
        <v>8474</v>
      </c>
      <c r="C4723" s="99" t="s">
        <v>8473</v>
      </c>
      <c r="D4723" s="124">
        <v>37506</v>
      </c>
      <c r="E4723" s="157" t="e">
        <f>VLOOKUP(D4723,'SOAT LIQ'!$A$87:$C$3416,3,FALSE)</f>
        <v>#N/A</v>
      </c>
      <c r="F4723" t="s">
        <v>21632</v>
      </c>
    </row>
    <row r="4724" spans="1:6" x14ac:dyDescent="0.25">
      <c r="A4724" t="s">
        <v>5031</v>
      </c>
      <c r="B4724" s="100" t="s">
        <v>8474</v>
      </c>
      <c r="C4724" s="99" t="s">
        <v>8473</v>
      </c>
      <c r="D4724" s="124">
        <v>37506</v>
      </c>
      <c r="E4724" s="157" t="e">
        <f>VLOOKUP(D4724,'SOAT LIQ'!$A$87:$C$3416,3,FALSE)</f>
        <v>#N/A</v>
      </c>
      <c r="F4724" t="s">
        <v>21632</v>
      </c>
    </row>
    <row r="4725" spans="1:6" x14ac:dyDescent="0.25">
      <c r="A4725" t="s">
        <v>5773</v>
      </c>
      <c r="B4725" s="100" t="s">
        <v>8474</v>
      </c>
      <c r="C4725" s="99" t="s">
        <v>8473</v>
      </c>
      <c r="D4725" s="124">
        <v>37506</v>
      </c>
      <c r="E4725" s="157" t="e">
        <f>VLOOKUP(D4725,'SOAT LIQ'!$A$87:$C$3416,3,FALSE)</f>
        <v>#N/A</v>
      </c>
      <c r="F4725" t="s">
        <v>21632</v>
      </c>
    </row>
    <row r="4726" spans="1:6" x14ac:dyDescent="0.25">
      <c r="A4726" t="s">
        <v>5969</v>
      </c>
      <c r="B4726" s="100" t="s">
        <v>8474</v>
      </c>
      <c r="C4726" s="99" t="s">
        <v>8473</v>
      </c>
      <c r="D4726" s="124">
        <v>37506</v>
      </c>
      <c r="E4726" s="157" t="e">
        <f>VLOOKUP(D4726,'SOAT LIQ'!$A$87:$C$3416,3,FALSE)</f>
        <v>#N/A</v>
      </c>
      <c r="F4726" t="s">
        <v>21632</v>
      </c>
    </row>
    <row r="4727" spans="1:6" x14ac:dyDescent="0.25">
      <c r="A4727" t="s">
        <v>5482</v>
      </c>
      <c r="B4727" s="100" t="s">
        <v>8474</v>
      </c>
      <c r="C4727" s="99" t="s">
        <v>8473</v>
      </c>
      <c r="D4727" s="124">
        <v>37506</v>
      </c>
      <c r="E4727" s="157" t="e">
        <f>VLOOKUP(D4727,'SOAT LIQ'!$A$87:$C$3416,3,FALSE)</f>
        <v>#N/A</v>
      </c>
      <c r="F4727" t="s">
        <v>21632</v>
      </c>
    </row>
    <row r="4728" spans="1:6" x14ac:dyDescent="0.25">
      <c r="A4728" t="s">
        <v>5782</v>
      </c>
      <c r="B4728" s="100" t="s">
        <v>8474</v>
      </c>
      <c r="C4728" s="99" t="s">
        <v>8473</v>
      </c>
      <c r="D4728" s="124">
        <v>37506</v>
      </c>
      <c r="E4728" s="157" t="e">
        <f>VLOOKUP(D4728,'SOAT LIQ'!$A$87:$C$3416,3,FALSE)</f>
        <v>#N/A</v>
      </c>
      <c r="F4728" t="s">
        <v>21632</v>
      </c>
    </row>
    <row r="4729" spans="1:6" x14ac:dyDescent="0.25">
      <c r="A4729" t="s">
        <v>5904</v>
      </c>
      <c r="B4729" s="100" t="s">
        <v>8474</v>
      </c>
      <c r="C4729" s="99" t="s">
        <v>8473</v>
      </c>
      <c r="D4729" s="124">
        <v>37506</v>
      </c>
      <c r="E4729" s="157" t="e">
        <f>VLOOKUP(D4729,'SOAT LIQ'!$A$87:$C$3416,3,FALSE)</f>
        <v>#N/A</v>
      </c>
      <c r="F4729" t="s">
        <v>21632</v>
      </c>
    </row>
    <row r="4730" spans="1:6" x14ac:dyDescent="0.25">
      <c r="A4730" t="s">
        <v>5936</v>
      </c>
      <c r="B4730" s="100" t="s">
        <v>8474</v>
      </c>
      <c r="C4730" s="99" t="s">
        <v>8473</v>
      </c>
      <c r="D4730" s="124">
        <v>37506</v>
      </c>
      <c r="E4730" s="157" t="e">
        <f>VLOOKUP(D4730,'SOAT LIQ'!$A$87:$C$3416,3,FALSE)</f>
        <v>#N/A</v>
      </c>
      <c r="F4730" t="s">
        <v>21632</v>
      </c>
    </row>
    <row r="4731" spans="1:6" x14ac:dyDescent="0.25">
      <c r="A4731" t="s">
        <v>6183</v>
      </c>
      <c r="B4731" s="100" t="s">
        <v>8474</v>
      </c>
      <c r="C4731" s="99" t="s">
        <v>8473</v>
      </c>
      <c r="D4731" s="124">
        <v>37506</v>
      </c>
      <c r="E4731" s="157" t="e">
        <f>VLOOKUP(D4731,'SOAT LIQ'!$A$87:$C$3416,3,FALSE)</f>
        <v>#N/A</v>
      </c>
    </row>
    <row r="4732" spans="1:6" x14ac:dyDescent="0.25">
      <c r="A4732" t="s">
        <v>8466</v>
      </c>
      <c r="B4732" s="100" t="s">
        <v>8474</v>
      </c>
      <c r="C4732" s="99" t="s">
        <v>8473</v>
      </c>
      <c r="D4732" s="124">
        <v>37506</v>
      </c>
      <c r="E4732" s="157" t="e">
        <f>VLOOKUP(D4732,'SOAT LIQ'!$A$87:$C$3416,3,FALSE)</f>
        <v>#N/A</v>
      </c>
    </row>
    <row r="4733" spans="1:6" x14ac:dyDescent="0.25">
      <c r="A4733" t="s">
        <v>8475</v>
      </c>
      <c r="B4733" s="100" t="s">
        <v>8474</v>
      </c>
      <c r="C4733" s="99" t="s">
        <v>8473</v>
      </c>
      <c r="D4733" s="124">
        <v>37506</v>
      </c>
      <c r="E4733" s="157" t="e">
        <f>VLOOKUP(D4733,'SOAT LIQ'!$A$87:$C$3416,3,FALSE)</f>
        <v>#N/A</v>
      </c>
    </row>
    <row r="4734" spans="1:6" x14ac:dyDescent="0.25">
      <c r="A4734" t="s">
        <v>5523</v>
      </c>
      <c r="B4734" s="100" t="s">
        <v>8474</v>
      </c>
      <c r="C4734" s="99" t="s">
        <v>8473</v>
      </c>
      <c r="D4734" s="124">
        <v>37506</v>
      </c>
      <c r="E4734" s="157" t="e">
        <f>VLOOKUP(D4734,'SOAT LIQ'!$A$87:$C$3416,3,FALSE)</f>
        <v>#N/A</v>
      </c>
      <c r="F4734" t="s">
        <v>21632</v>
      </c>
    </row>
    <row r="4735" spans="1:6" x14ac:dyDescent="0.25">
      <c r="A4735" t="s">
        <v>8470</v>
      </c>
      <c r="B4735" s="100" t="s">
        <v>8474</v>
      </c>
      <c r="C4735" s="99" t="s">
        <v>8473</v>
      </c>
      <c r="D4735" s="124">
        <v>37506</v>
      </c>
      <c r="E4735" s="157" t="e">
        <f>VLOOKUP(D4735,'SOAT LIQ'!$A$87:$C$3416,3,FALSE)</f>
        <v>#N/A</v>
      </c>
      <c r="F4735" t="s">
        <v>21634</v>
      </c>
    </row>
    <row r="4736" spans="1:6" x14ac:dyDescent="0.25">
      <c r="A4736" t="s">
        <v>8476</v>
      </c>
      <c r="B4736" s="100" t="s">
        <v>8474</v>
      </c>
      <c r="C4736" s="99" t="s">
        <v>8473</v>
      </c>
      <c r="D4736" s="124">
        <v>37506</v>
      </c>
      <c r="E4736" s="157" t="e">
        <f>VLOOKUP(D4736,'SOAT LIQ'!$A$87:$C$3416,3,FALSE)</f>
        <v>#N/A</v>
      </c>
    </row>
    <row r="4737" spans="1:6" x14ac:dyDescent="0.25">
      <c r="A4737" t="s">
        <v>5576</v>
      </c>
      <c r="B4737" s="100" t="s">
        <v>8474</v>
      </c>
      <c r="C4737" s="99" t="s">
        <v>8473</v>
      </c>
      <c r="D4737" s="124">
        <v>37506</v>
      </c>
      <c r="E4737" s="157" t="e">
        <f>VLOOKUP(D4737,'SOAT LIQ'!$A$87:$C$3416,3,FALSE)</f>
        <v>#N/A</v>
      </c>
    </row>
    <row r="4738" spans="1:6" x14ac:dyDescent="0.25">
      <c r="A4738" t="s">
        <v>8477</v>
      </c>
      <c r="B4738" s="100" t="s">
        <v>8474</v>
      </c>
      <c r="C4738" s="99" t="s">
        <v>8473</v>
      </c>
      <c r="D4738" s="124">
        <v>37506</v>
      </c>
      <c r="E4738" s="157" t="e">
        <f>VLOOKUP(D4738,'SOAT LIQ'!$A$87:$C$3416,3,FALSE)</f>
        <v>#N/A</v>
      </c>
    </row>
    <row r="4739" spans="1:6" x14ac:dyDescent="0.25">
      <c r="A4739" t="s">
        <v>5578</v>
      </c>
      <c r="B4739" s="100" t="s">
        <v>8474</v>
      </c>
      <c r="C4739" s="99" t="s">
        <v>8473</v>
      </c>
      <c r="D4739" s="124">
        <v>37506</v>
      </c>
      <c r="E4739" s="157" t="e">
        <f>VLOOKUP(D4739,'SOAT LIQ'!$A$87:$C$3416,3,FALSE)</f>
        <v>#N/A</v>
      </c>
    </row>
    <row r="4740" spans="1:6" x14ac:dyDescent="0.25">
      <c r="A4740" t="s">
        <v>8471</v>
      </c>
      <c r="B4740" s="100" t="s">
        <v>8474</v>
      </c>
      <c r="C4740" s="99" t="s">
        <v>8473</v>
      </c>
      <c r="D4740" s="124">
        <v>37506</v>
      </c>
      <c r="E4740" s="157" t="e">
        <f>VLOOKUP(D4740,'SOAT LIQ'!$A$87:$C$3416,3,FALSE)</f>
        <v>#N/A</v>
      </c>
      <c r="F4740" t="s">
        <v>21634</v>
      </c>
    </row>
    <row r="4741" spans="1:6" x14ac:dyDescent="0.25">
      <c r="A4741" t="s">
        <v>8472</v>
      </c>
      <c r="B4741" s="100" t="s">
        <v>8474</v>
      </c>
      <c r="C4741" s="99" t="s">
        <v>8473</v>
      </c>
      <c r="D4741" s="124">
        <v>37506</v>
      </c>
      <c r="E4741" s="157" t="e">
        <f>VLOOKUP(D4741,'SOAT LIQ'!$A$87:$C$3416,3,FALSE)</f>
        <v>#N/A</v>
      </c>
      <c r="F4741" t="s">
        <v>21634</v>
      </c>
    </row>
    <row r="4742" spans="1:6" x14ac:dyDescent="0.25">
      <c r="A4742" t="s">
        <v>5577</v>
      </c>
      <c r="B4742" s="100" t="s">
        <v>8474</v>
      </c>
      <c r="C4742" s="99" t="s">
        <v>8473</v>
      </c>
      <c r="D4742" s="124">
        <v>37506</v>
      </c>
      <c r="E4742" s="157" t="e">
        <f>VLOOKUP(D4742,'SOAT LIQ'!$A$87:$C$3416,3,FALSE)</f>
        <v>#N/A</v>
      </c>
    </row>
    <row r="4743" spans="1:6" x14ac:dyDescent="0.25">
      <c r="A4743" t="s">
        <v>5579</v>
      </c>
      <c r="B4743" s="100" t="s">
        <v>8474</v>
      </c>
      <c r="C4743" s="99" t="s">
        <v>8473</v>
      </c>
      <c r="D4743" s="124">
        <v>37506</v>
      </c>
      <c r="E4743" s="157" t="e">
        <f>VLOOKUP(D4743,'SOAT LIQ'!$A$87:$C$3416,3,FALSE)</f>
        <v>#N/A</v>
      </c>
    </row>
    <row r="4744" spans="1:6" x14ac:dyDescent="0.25">
      <c r="A4744" t="s">
        <v>5580</v>
      </c>
      <c r="B4744" s="100" t="s">
        <v>8474</v>
      </c>
      <c r="C4744" s="99" t="s">
        <v>8473</v>
      </c>
      <c r="D4744" s="124">
        <v>37506</v>
      </c>
      <c r="E4744" s="157" t="e">
        <f>VLOOKUP(D4744,'SOAT LIQ'!$A$87:$C$3416,3,FALSE)</f>
        <v>#N/A</v>
      </c>
    </row>
    <row r="4745" spans="1:6" x14ac:dyDescent="0.25">
      <c r="A4745" t="s">
        <v>8478</v>
      </c>
      <c r="B4745" s="100" t="s">
        <v>8474</v>
      </c>
      <c r="C4745" s="99" t="s">
        <v>8473</v>
      </c>
      <c r="D4745" s="124">
        <v>37506</v>
      </c>
      <c r="E4745" s="157" t="e">
        <f>VLOOKUP(D4745,'SOAT LIQ'!$A$87:$C$3416,3,FALSE)</f>
        <v>#N/A</v>
      </c>
      <c r="F4745" t="s">
        <v>21634</v>
      </c>
    </row>
    <row r="4746" spans="1:6" x14ac:dyDescent="0.25">
      <c r="A4746" t="s">
        <v>4229</v>
      </c>
      <c r="B4746" s="100" t="s">
        <v>8474</v>
      </c>
      <c r="C4746" s="99" t="s">
        <v>8473</v>
      </c>
      <c r="D4746" s="124">
        <v>37506</v>
      </c>
      <c r="E4746" s="157" t="e">
        <f>VLOOKUP(D4746,'SOAT LIQ'!$A$87:$C$3416,3,FALSE)</f>
        <v>#N/A</v>
      </c>
    </row>
    <row r="4747" spans="1:6" x14ac:dyDescent="0.25">
      <c r="A4747" t="s">
        <v>5748</v>
      </c>
      <c r="B4747" s="100" t="s">
        <v>8479</v>
      </c>
      <c r="C4747" s="99" t="s">
        <v>8473</v>
      </c>
      <c r="D4747" s="124">
        <v>25138</v>
      </c>
      <c r="E4747" s="157" t="e">
        <f>VLOOKUP(D4747,'SOAT LIQ'!$A$87:$C$3416,3,FALSE)</f>
        <v>#N/A</v>
      </c>
      <c r="F4747" t="s">
        <v>21632</v>
      </c>
    </row>
    <row r="4748" spans="1:6" x14ac:dyDescent="0.25">
      <c r="A4748" t="s">
        <v>5508</v>
      </c>
      <c r="B4748" s="100" t="s">
        <v>8479</v>
      </c>
      <c r="C4748" s="99" t="s">
        <v>8473</v>
      </c>
      <c r="D4748" s="124">
        <v>25138</v>
      </c>
      <c r="E4748" s="157" t="e">
        <f>VLOOKUP(D4748,'SOAT LIQ'!$A$87:$C$3416,3,FALSE)</f>
        <v>#N/A</v>
      </c>
      <c r="F4748" t="s">
        <v>21632</v>
      </c>
    </row>
    <row r="4749" spans="1:6" x14ac:dyDescent="0.25">
      <c r="A4749" t="s">
        <v>4339</v>
      </c>
      <c r="B4749" s="100" t="s">
        <v>8479</v>
      </c>
      <c r="C4749" s="99" t="s">
        <v>8473</v>
      </c>
      <c r="D4749" s="124">
        <v>25138</v>
      </c>
      <c r="E4749" s="157" t="e">
        <f>VLOOKUP(D4749,'SOAT LIQ'!$A$87:$C$3416,3,FALSE)</f>
        <v>#N/A</v>
      </c>
      <c r="F4749" t="s">
        <v>21632</v>
      </c>
    </row>
    <row r="4750" spans="1:6" x14ac:dyDescent="0.25">
      <c r="A4750" t="s">
        <v>5965</v>
      </c>
      <c r="B4750" s="100" t="s">
        <v>8479</v>
      </c>
      <c r="C4750" s="99" t="s">
        <v>8473</v>
      </c>
      <c r="D4750" s="124">
        <v>25138</v>
      </c>
      <c r="E4750" s="157" t="e">
        <f>VLOOKUP(D4750,'SOAT LIQ'!$A$87:$C$3416,3,FALSE)</f>
        <v>#N/A</v>
      </c>
      <c r="F4750" t="s">
        <v>21632</v>
      </c>
    </row>
    <row r="4751" spans="1:6" x14ac:dyDescent="0.25">
      <c r="A4751" t="s">
        <v>5809</v>
      </c>
      <c r="B4751" s="100" t="s">
        <v>8479</v>
      </c>
      <c r="C4751" s="99" t="s">
        <v>8473</v>
      </c>
      <c r="D4751" s="124">
        <v>25138</v>
      </c>
      <c r="E4751" s="157" t="e">
        <f>VLOOKUP(D4751,'SOAT LIQ'!$A$87:$C$3416,3,FALSE)</f>
        <v>#N/A</v>
      </c>
      <c r="F4751" t="s">
        <v>21632</v>
      </c>
    </row>
    <row r="4752" spans="1:6" x14ac:dyDescent="0.25">
      <c r="A4752" t="s">
        <v>5142</v>
      </c>
      <c r="B4752" s="100" t="s">
        <v>8479</v>
      </c>
      <c r="C4752" s="99" t="s">
        <v>8473</v>
      </c>
      <c r="D4752" s="124">
        <v>25138</v>
      </c>
      <c r="E4752" s="157" t="e">
        <f>VLOOKUP(D4752,'SOAT LIQ'!$A$87:$C$3416,3,FALSE)</f>
        <v>#N/A</v>
      </c>
      <c r="F4752" t="s">
        <v>21632</v>
      </c>
    </row>
    <row r="4753" spans="1:6" x14ac:dyDescent="0.25">
      <c r="A4753" t="s">
        <v>5523</v>
      </c>
      <c r="B4753" s="100" t="s">
        <v>8479</v>
      </c>
      <c r="C4753" s="99" t="s">
        <v>8473</v>
      </c>
      <c r="D4753" s="124">
        <v>25138</v>
      </c>
      <c r="E4753" s="157" t="e">
        <f>VLOOKUP(D4753,'SOAT LIQ'!$A$87:$C$3416,3,FALSE)</f>
        <v>#N/A</v>
      </c>
      <c r="F4753" t="s">
        <v>21632</v>
      </c>
    </row>
    <row r="4754" spans="1:6" x14ac:dyDescent="0.25">
      <c r="A4754" t="s">
        <v>6113</v>
      </c>
      <c r="B4754" s="100" t="s">
        <v>8479</v>
      </c>
      <c r="C4754" s="99" t="s">
        <v>8473</v>
      </c>
      <c r="D4754" s="124">
        <v>25138</v>
      </c>
      <c r="E4754" s="157" t="e">
        <f>VLOOKUP(D4754,'SOAT LIQ'!$A$87:$C$3416,3,FALSE)</f>
        <v>#N/A</v>
      </c>
      <c r="F4754" t="s">
        <v>21632</v>
      </c>
    </row>
    <row r="4755" spans="1:6" x14ac:dyDescent="0.25">
      <c r="A4755" t="s">
        <v>5745</v>
      </c>
      <c r="B4755" s="100" t="s">
        <v>8479</v>
      </c>
      <c r="C4755" s="99" t="s">
        <v>8473</v>
      </c>
      <c r="D4755" s="124">
        <v>25138</v>
      </c>
      <c r="E4755" s="157" t="e">
        <f>VLOOKUP(D4755,'SOAT LIQ'!$A$87:$C$3416,3,FALSE)</f>
        <v>#N/A</v>
      </c>
      <c r="F4755" t="s">
        <v>21632</v>
      </c>
    </row>
    <row r="4756" spans="1:6" x14ac:dyDescent="0.25">
      <c r="A4756" t="s">
        <v>5031</v>
      </c>
      <c r="B4756" s="100" t="s">
        <v>8479</v>
      </c>
      <c r="C4756" s="99" t="s">
        <v>8473</v>
      </c>
      <c r="D4756" s="124">
        <v>25138</v>
      </c>
      <c r="E4756" s="157" t="e">
        <f>VLOOKUP(D4756,'SOAT LIQ'!$A$87:$C$3416,3,FALSE)</f>
        <v>#N/A</v>
      </c>
      <c r="F4756" t="s">
        <v>21632</v>
      </c>
    </row>
    <row r="4757" spans="1:6" x14ac:dyDescent="0.25">
      <c r="A4757" t="s">
        <v>5750</v>
      </c>
      <c r="B4757" s="100" t="s">
        <v>8479</v>
      </c>
      <c r="C4757" s="99" t="s">
        <v>8473</v>
      </c>
      <c r="D4757" s="124">
        <v>25138</v>
      </c>
      <c r="E4757" s="157" t="e">
        <f>VLOOKUP(D4757,'SOAT LIQ'!$A$87:$C$3416,3,FALSE)</f>
        <v>#N/A</v>
      </c>
      <c r="F4757" t="s">
        <v>21632</v>
      </c>
    </row>
    <row r="4758" spans="1:6" x14ac:dyDescent="0.25">
      <c r="A4758" t="s">
        <v>5773</v>
      </c>
      <c r="B4758" s="100" t="s">
        <v>8479</v>
      </c>
      <c r="C4758" s="99" t="s">
        <v>8473</v>
      </c>
      <c r="D4758" s="124">
        <v>25138</v>
      </c>
      <c r="E4758" s="157" t="e">
        <f>VLOOKUP(D4758,'SOAT LIQ'!$A$87:$C$3416,3,FALSE)</f>
        <v>#N/A</v>
      </c>
      <c r="F4758" t="s">
        <v>21632</v>
      </c>
    </row>
    <row r="4759" spans="1:6" x14ac:dyDescent="0.25">
      <c r="A4759" t="s">
        <v>5796</v>
      </c>
      <c r="B4759" s="100" t="s">
        <v>8479</v>
      </c>
      <c r="C4759" s="99" t="s">
        <v>8473</v>
      </c>
      <c r="D4759" s="124">
        <v>25138</v>
      </c>
      <c r="E4759" s="157" t="e">
        <f>VLOOKUP(D4759,'SOAT LIQ'!$A$87:$C$3416,3,FALSE)</f>
        <v>#N/A</v>
      </c>
      <c r="F4759" t="s">
        <v>21632</v>
      </c>
    </row>
    <row r="4760" spans="1:6" x14ac:dyDescent="0.25">
      <c r="A4760" t="s">
        <v>5969</v>
      </c>
      <c r="B4760" s="100" t="s">
        <v>8479</v>
      </c>
      <c r="C4760" s="99" t="s">
        <v>8473</v>
      </c>
      <c r="D4760" s="124">
        <v>25138</v>
      </c>
      <c r="E4760" s="157" t="e">
        <f>VLOOKUP(D4760,'SOAT LIQ'!$A$87:$C$3416,3,FALSE)</f>
        <v>#N/A</v>
      </c>
      <c r="F4760" t="s">
        <v>21632</v>
      </c>
    </row>
    <row r="4761" spans="1:6" x14ac:dyDescent="0.25">
      <c r="A4761" t="s">
        <v>5482</v>
      </c>
      <c r="B4761" s="100" t="s">
        <v>8479</v>
      </c>
      <c r="C4761" s="99" t="s">
        <v>8473</v>
      </c>
      <c r="D4761" s="124">
        <v>25138</v>
      </c>
      <c r="E4761" s="157" t="e">
        <f>VLOOKUP(D4761,'SOAT LIQ'!$A$87:$C$3416,3,FALSE)</f>
        <v>#N/A</v>
      </c>
      <c r="F4761" t="s">
        <v>21632</v>
      </c>
    </row>
    <row r="4762" spans="1:6" x14ac:dyDescent="0.25">
      <c r="A4762" t="s">
        <v>8459</v>
      </c>
      <c r="B4762" s="100" t="s">
        <v>8479</v>
      </c>
      <c r="C4762" s="99" t="s">
        <v>8473</v>
      </c>
      <c r="D4762" s="124">
        <v>25138</v>
      </c>
      <c r="E4762" s="157" t="e">
        <f>VLOOKUP(D4762,'SOAT LIQ'!$A$87:$C$3416,3,FALSE)</f>
        <v>#N/A</v>
      </c>
    </row>
    <row r="4763" spans="1:6" x14ac:dyDescent="0.25">
      <c r="A4763" t="s">
        <v>4132</v>
      </c>
      <c r="B4763" s="100" t="s">
        <v>8479</v>
      </c>
      <c r="C4763" s="99" t="s">
        <v>8473</v>
      </c>
      <c r="D4763" s="124">
        <v>25138</v>
      </c>
      <c r="E4763" s="157" t="e">
        <f>VLOOKUP(D4763,'SOAT LIQ'!$A$87:$C$3416,3,FALSE)</f>
        <v>#N/A</v>
      </c>
    </row>
    <row r="4764" spans="1:6" x14ac:dyDescent="0.25">
      <c r="A4764" t="s">
        <v>8460</v>
      </c>
      <c r="B4764" s="100" t="s">
        <v>8479</v>
      </c>
      <c r="C4764" s="99" t="s">
        <v>8473</v>
      </c>
      <c r="D4764" s="124">
        <v>25138</v>
      </c>
      <c r="E4764" s="157" t="e">
        <f>VLOOKUP(D4764,'SOAT LIQ'!$A$87:$C$3416,3,FALSE)</f>
        <v>#N/A</v>
      </c>
    </row>
    <row r="4765" spans="1:6" x14ac:dyDescent="0.25">
      <c r="A4765" t="s">
        <v>7606</v>
      </c>
      <c r="B4765" s="100" t="s">
        <v>8479</v>
      </c>
      <c r="C4765" s="99" t="s">
        <v>8473</v>
      </c>
      <c r="D4765" s="124">
        <v>25138</v>
      </c>
      <c r="E4765" s="157" t="e">
        <f>VLOOKUP(D4765,'SOAT LIQ'!$A$87:$C$3416,3,FALSE)</f>
        <v>#N/A</v>
      </c>
    </row>
    <row r="4766" spans="1:6" x14ac:dyDescent="0.25">
      <c r="A4766" t="s">
        <v>8461</v>
      </c>
      <c r="B4766" s="100" t="s">
        <v>8479</v>
      </c>
      <c r="C4766" s="99" t="s">
        <v>8473</v>
      </c>
      <c r="D4766" s="124">
        <v>25138</v>
      </c>
      <c r="E4766" s="157" t="e">
        <f>VLOOKUP(D4766,'SOAT LIQ'!$A$87:$C$3416,3,FALSE)</f>
        <v>#N/A</v>
      </c>
    </row>
    <row r="4767" spans="1:6" x14ac:dyDescent="0.25">
      <c r="A4767" t="s">
        <v>5923</v>
      </c>
      <c r="B4767" s="100" t="s">
        <v>8479</v>
      </c>
      <c r="C4767" s="99" t="s">
        <v>8473</v>
      </c>
      <c r="D4767" s="124">
        <v>25138</v>
      </c>
      <c r="E4767" s="157" t="e">
        <f>VLOOKUP(D4767,'SOAT LIQ'!$A$87:$C$3416,3,FALSE)</f>
        <v>#N/A</v>
      </c>
      <c r="F4767" t="s">
        <v>21632</v>
      </c>
    </row>
    <row r="4768" spans="1:6" x14ac:dyDescent="0.25">
      <c r="A4768" t="s">
        <v>5782</v>
      </c>
      <c r="B4768" s="100" t="s">
        <v>8479</v>
      </c>
      <c r="C4768" s="99" t="s">
        <v>8473</v>
      </c>
      <c r="D4768" s="124">
        <v>25138</v>
      </c>
      <c r="E4768" s="157" t="e">
        <f>VLOOKUP(D4768,'SOAT LIQ'!$A$87:$C$3416,3,FALSE)</f>
        <v>#N/A</v>
      </c>
      <c r="F4768" t="s">
        <v>21632</v>
      </c>
    </row>
    <row r="4769" spans="1:6" x14ac:dyDescent="0.25">
      <c r="A4769" t="s">
        <v>8469</v>
      </c>
      <c r="B4769" s="100" t="s">
        <v>8479</v>
      </c>
      <c r="C4769" s="99" t="s">
        <v>8473</v>
      </c>
      <c r="D4769" s="124">
        <v>25138</v>
      </c>
      <c r="E4769" s="157" t="e">
        <f>VLOOKUP(D4769,'SOAT LIQ'!$A$87:$C$3416,3,FALSE)</f>
        <v>#N/A</v>
      </c>
      <c r="F4769" t="s">
        <v>21632</v>
      </c>
    </row>
    <row r="4770" spans="1:6" x14ac:dyDescent="0.25">
      <c r="A4770" t="s">
        <v>5904</v>
      </c>
      <c r="B4770" s="100" t="s">
        <v>8479</v>
      </c>
      <c r="C4770" s="99" t="s">
        <v>8473</v>
      </c>
      <c r="D4770" s="124">
        <v>25138</v>
      </c>
      <c r="E4770" s="157" t="e">
        <f>VLOOKUP(D4770,'SOAT LIQ'!$A$87:$C$3416,3,FALSE)</f>
        <v>#N/A</v>
      </c>
      <c r="F4770" t="s">
        <v>21632</v>
      </c>
    </row>
    <row r="4771" spans="1:6" x14ac:dyDescent="0.25">
      <c r="A4771" t="s">
        <v>5936</v>
      </c>
      <c r="B4771" s="100" t="s">
        <v>8479</v>
      </c>
      <c r="C4771" s="99" t="s">
        <v>8473</v>
      </c>
      <c r="D4771" s="124">
        <v>25138</v>
      </c>
      <c r="E4771" s="157" t="e">
        <f>VLOOKUP(D4771,'SOAT LIQ'!$A$87:$C$3416,3,FALSE)</f>
        <v>#N/A</v>
      </c>
      <c r="F4771" t="s">
        <v>21632</v>
      </c>
    </row>
    <row r="4772" spans="1:6" x14ac:dyDescent="0.25">
      <c r="A4772" t="s">
        <v>6023</v>
      </c>
      <c r="B4772" s="100" t="s">
        <v>8479</v>
      </c>
      <c r="C4772" s="99" t="s">
        <v>8473</v>
      </c>
      <c r="D4772" s="124">
        <v>25138</v>
      </c>
      <c r="E4772" s="157" t="e">
        <f>VLOOKUP(D4772,'SOAT LIQ'!$A$87:$C$3416,3,FALSE)</f>
        <v>#N/A</v>
      </c>
      <c r="F4772" t="s">
        <v>21632</v>
      </c>
    </row>
    <row r="4773" spans="1:6" x14ac:dyDescent="0.25">
      <c r="A4773" t="s">
        <v>5924</v>
      </c>
      <c r="B4773" s="100" t="s">
        <v>8479</v>
      </c>
      <c r="C4773" s="99" t="s">
        <v>8473</v>
      </c>
      <c r="D4773" s="124">
        <v>25138</v>
      </c>
      <c r="E4773" s="157" t="e">
        <f>VLOOKUP(D4773,'SOAT LIQ'!$A$87:$C$3416,3,FALSE)</f>
        <v>#N/A</v>
      </c>
      <c r="F4773" t="s">
        <v>21632</v>
      </c>
    </row>
    <row r="4774" spans="1:6" x14ac:dyDescent="0.25">
      <c r="A4774" t="s">
        <v>8462</v>
      </c>
      <c r="B4774" s="100" t="s">
        <v>8479</v>
      </c>
      <c r="C4774" s="99" t="s">
        <v>8473</v>
      </c>
      <c r="D4774" s="124">
        <v>25138</v>
      </c>
      <c r="E4774" s="157" t="e">
        <f>VLOOKUP(D4774,'SOAT LIQ'!$A$87:$C$3416,3,FALSE)</f>
        <v>#N/A</v>
      </c>
    </row>
    <row r="4775" spans="1:6" x14ac:dyDescent="0.25">
      <c r="A4775" t="s">
        <v>8463</v>
      </c>
      <c r="B4775" s="100" t="s">
        <v>8479</v>
      </c>
      <c r="C4775" s="99" t="s">
        <v>8473</v>
      </c>
      <c r="D4775" s="124">
        <v>25138</v>
      </c>
      <c r="E4775" s="157" t="e">
        <f>VLOOKUP(D4775,'SOAT LIQ'!$A$87:$C$3416,3,FALSE)</f>
        <v>#N/A</v>
      </c>
    </row>
    <row r="4776" spans="1:6" x14ac:dyDescent="0.25">
      <c r="A4776" t="s">
        <v>6318</v>
      </c>
      <c r="B4776" s="100" t="s">
        <v>8479</v>
      </c>
      <c r="C4776" s="99" t="s">
        <v>8473</v>
      </c>
      <c r="D4776" s="124">
        <v>25138</v>
      </c>
      <c r="E4776" s="157" t="e">
        <f>VLOOKUP(D4776,'SOAT LIQ'!$A$87:$C$3416,3,FALSE)</f>
        <v>#N/A</v>
      </c>
    </row>
    <row r="4777" spans="1:6" x14ac:dyDescent="0.25">
      <c r="A4777" t="s">
        <v>5401</v>
      </c>
      <c r="B4777" s="100" t="s">
        <v>8479</v>
      </c>
      <c r="C4777" s="99" t="s">
        <v>8473</v>
      </c>
      <c r="D4777" s="124">
        <v>25138</v>
      </c>
      <c r="E4777" s="157" t="e">
        <f>VLOOKUP(D4777,'SOAT LIQ'!$A$87:$C$3416,3,FALSE)</f>
        <v>#N/A</v>
      </c>
    </row>
    <row r="4778" spans="1:6" x14ac:dyDescent="0.25">
      <c r="A4778" t="s">
        <v>8464</v>
      </c>
      <c r="B4778" s="100" t="s">
        <v>8479</v>
      </c>
      <c r="C4778" s="99" t="s">
        <v>8473</v>
      </c>
      <c r="D4778" s="124">
        <v>25138</v>
      </c>
      <c r="E4778" s="157" t="e">
        <f>VLOOKUP(D4778,'SOAT LIQ'!$A$87:$C$3416,3,FALSE)</f>
        <v>#N/A</v>
      </c>
    </row>
    <row r="4779" spans="1:6" x14ac:dyDescent="0.25">
      <c r="A4779" t="s">
        <v>8465</v>
      </c>
      <c r="B4779" s="100" t="s">
        <v>8479</v>
      </c>
      <c r="C4779" s="99" t="s">
        <v>8473</v>
      </c>
      <c r="D4779" s="124">
        <v>25138</v>
      </c>
      <c r="E4779" s="157" t="e">
        <f>VLOOKUP(D4779,'SOAT LIQ'!$A$87:$C$3416,3,FALSE)</f>
        <v>#N/A</v>
      </c>
    </row>
    <row r="4780" spans="1:6" x14ac:dyDescent="0.25">
      <c r="A4780" t="s">
        <v>8152</v>
      </c>
      <c r="B4780" s="100" t="s">
        <v>8479</v>
      </c>
      <c r="C4780" s="99" t="s">
        <v>8473</v>
      </c>
      <c r="D4780" s="124">
        <v>25138</v>
      </c>
      <c r="E4780" s="157" t="e">
        <f>VLOOKUP(D4780,'SOAT LIQ'!$A$87:$C$3416,3,FALSE)</f>
        <v>#N/A</v>
      </c>
    </row>
    <row r="4781" spans="1:6" x14ac:dyDescent="0.25">
      <c r="A4781" t="s">
        <v>6183</v>
      </c>
      <c r="B4781" s="100" t="s">
        <v>8479</v>
      </c>
      <c r="C4781" s="99" t="s">
        <v>8473</v>
      </c>
      <c r="D4781" s="124">
        <v>25138</v>
      </c>
      <c r="E4781" s="157" t="e">
        <f>VLOOKUP(D4781,'SOAT LIQ'!$A$87:$C$3416,3,FALSE)</f>
        <v>#N/A</v>
      </c>
    </row>
    <row r="4782" spans="1:6" x14ac:dyDescent="0.25">
      <c r="A4782" t="s">
        <v>5509</v>
      </c>
      <c r="B4782" s="100" t="s">
        <v>8479</v>
      </c>
      <c r="C4782" s="99" t="s">
        <v>8473</v>
      </c>
      <c r="D4782" s="124">
        <v>25138</v>
      </c>
      <c r="E4782" s="157" t="e">
        <f>VLOOKUP(D4782,'SOAT LIQ'!$A$87:$C$3416,3,FALSE)</f>
        <v>#N/A</v>
      </c>
      <c r="F4782" t="s">
        <v>5509</v>
      </c>
    </row>
    <row r="4783" spans="1:6" x14ac:dyDescent="0.25">
      <c r="A4783" t="s">
        <v>8466</v>
      </c>
      <c r="B4783" s="100" t="s">
        <v>8479</v>
      </c>
      <c r="C4783" s="99" t="s">
        <v>8473</v>
      </c>
      <c r="D4783" s="124">
        <v>25138</v>
      </c>
      <c r="E4783" s="157" t="e">
        <f>VLOOKUP(D4783,'SOAT LIQ'!$A$87:$C$3416,3,FALSE)</f>
        <v>#N/A</v>
      </c>
    </row>
    <row r="4784" spans="1:6" x14ac:dyDescent="0.25">
      <c r="A4784" t="s">
        <v>8475</v>
      </c>
      <c r="B4784" s="100" t="s">
        <v>8479</v>
      </c>
      <c r="C4784" s="99" t="s">
        <v>8473</v>
      </c>
      <c r="D4784" s="124">
        <v>25138</v>
      </c>
      <c r="E4784" s="157" t="e">
        <f>VLOOKUP(D4784,'SOAT LIQ'!$A$87:$C$3416,3,FALSE)</f>
        <v>#N/A</v>
      </c>
    </row>
    <row r="4785" spans="1:6" x14ac:dyDescent="0.25">
      <c r="A4785" t="s">
        <v>8472</v>
      </c>
      <c r="B4785" s="100" t="s">
        <v>8479</v>
      </c>
      <c r="C4785" s="99" t="s">
        <v>8473</v>
      </c>
      <c r="D4785" s="124">
        <v>25138</v>
      </c>
      <c r="E4785" s="157" t="e">
        <f>VLOOKUP(D4785,'SOAT LIQ'!$A$87:$C$3416,3,FALSE)</f>
        <v>#N/A</v>
      </c>
      <c r="F4785" t="s">
        <v>21634</v>
      </c>
    </row>
    <row r="4786" spans="1:6" x14ac:dyDescent="0.25">
      <c r="A4786" t="s">
        <v>8470</v>
      </c>
      <c r="B4786" s="100" t="s">
        <v>8479</v>
      </c>
      <c r="C4786" s="99" t="s">
        <v>8473</v>
      </c>
      <c r="D4786" s="124">
        <v>25138</v>
      </c>
      <c r="E4786" s="157" t="e">
        <f>VLOOKUP(D4786,'SOAT LIQ'!$A$87:$C$3416,3,FALSE)</f>
        <v>#N/A</v>
      </c>
      <c r="F4786" t="s">
        <v>21634</v>
      </c>
    </row>
    <row r="4787" spans="1:6" x14ac:dyDescent="0.25">
      <c r="A4787" t="s">
        <v>8476</v>
      </c>
      <c r="B4787" s="100" t="s">
        <v>8479</v>
      </c>
      <c r="C4787" s="99" t="s">
        <v>8473</v>
      </c>
      <c r="D4787" s="124">
        <v>25138</v>
      </c>
      <c r="E4787" s="157" t="e">
        <f>VLOOKUP(D4787,'SOAT LIQ'!$A$87:$C$3416,3,FALSE)</f>
        <v>#N/A</v>
      </c>
    </row>
    <row r="4788" spans="1:6" x14ac:dyDescent="0.25">
      <c r="A4788" t="s">
        <v>5576</v>
      </c>
      <c r="B4788" s="100" t="s">
        <v>8479</v>
      </c>
      <c r="C4788" s="99" t="s">
        <v>8473</v>
      </c>
      <c r="D4788" s="124">
        <v>25138</v>
      </c>
      <c r="E4788" s="157" t="e">
        <f>VLOOKUP(D4788,'SOAT LIQ'!$A$87:$C$3416,3,FALSE)</f>
        <v>#N/A</v>
      </c>
    </row>
    <row r="4789" spans="1:6" x14ac:dyDescent="0.25">
      <c r="A4789" t="s">
        <v>5577</v>
      </c>
      <c r="B4789" s="100" t="s">
        <v>8479</v>
      </c>
      <c r="C4789" s="99" t="s">
        <v>8473</v>
      </c>
      <c r="D4789" s="124">
        <v>25138</v>
      </c>
      <c r="E4789" s="157" t="e">
        <f>VLOOKUP(D4789,'SOAT LIQ'!$A$87:$C$3416,3,FALSE)</f>
        <v>#N/A</v>
      </c>
    </row>
    <row r="4790" spans="1:6" x14ac:dyDescent="0.25">
      <c r="A4790" t="s">
        <v>8477</v>
      </c>
      <c r="B4790" s="100" t="s">
        <v>8479</v>
      </c>
      <c r="C4790" s="99" t="s">
        <v>8473</v>
      </c>
      <c r="D4790" s="124">
        <v>25138</v>
      </c>
      <c r="E4790" s="157" t="e">
        <f>VLOOKUP(D4790,'SOAT LIQ'!$A$87:$C$3416,3,FALSE)</f>
        <v>#N/A</v>
      </c>
    </row>
    <row r="4791" spans="1:6" x14ac:dyDescent="0.25">
      <c r="A4791" t="s">
        <v>5578</v>
      </c>
      <c r="B4791" s="100" t="s">
        <v>8479</v>
      </c>
      <c r="C4791" s="99" t="s">
        <v>8473</v>
      </c>
      <c r="D4791" s="124">
        <v>25138</v>
      </c>
      <c r="E4791" s="157" t="e">
        <f>VLOOKUP(D4791,'SOAT LIQ'!$A$87:$C$3416,3,FALSE)</f>
        <v>#N/A</v>
      </c>
    </row>
    <row r="4792" spans="1:6" x14ac:dyDescent="0.25">
      <c r="A4792" t="s">
        <v>5579</v>
      </c>
      <c r="B4792" s="100" t="s">
        <v>8479</v>
      </c>
      <c r="C4792" s="99" t="s">
        <v>8473</v>
      </c>
      <c r="D4792" s="124">
        <v>25138</v>
      </c>
      <c r="E4792" s="157" t="e">
        <f>VLOOKUP(D4792,'SOAT LIQ'!$A$87:$C$3416,3,FALSE)</f>
        <v>#N/A</v>
      </c>
    </row>
    <row r="4793" spans="1:6" x14ac:dyDescent="0.25">
      <c r="A4793" t="s">
        <v>5580</v>
      </c>
      <c r="B4793" s="100" t="s">
        <v>8479</v>
      </c>
      <c r="C4793" s="99" t="s">
        <v>8473</v>
      </c>
      <c r="D4793" s="124">
        <v>25138</v>
      </c>
      <c r="E4793" s="157" t="e">
        <f>VLOOKUP(D4793,'SOAT LIQ'!$A$87:$C$3416,3,FALSE)</f>
        <v>#N/A</v>
      </c>
    </row>
    <row r="4794" spans="1:6" x14ac:dyDescent="0.25">
      <c r="A4794" t="s">
        <v>8471</v>
      </c>
      <c r="B4794" s="100" t="s">
        <v>8479</v>
      </c>
      <c r="C4794" s="99" t="s">
        <v>8473</v>
      </c>
      <c r="D4794" s="124">
        <v>25138</v>
      </c>
      <c r="E4794" s="157" t="e">
        <f>VLOOKUP(D4794,'SOAT LIQ'!$A$87:$C$3416,3,FALSE)</f>
        <v>#N/A</v>
      </c>
      <c r="F4794" t="s">
        <v>21634</v>
      </c>
    </row>
    <row r="4795" spans="1:6" x14ac:dyDescent="0.25">
      <c r="A4795" t="s">
        <v>8478</v>
      </c>
      <c r="B4795" s="100" t="s">
        <v>8479</v>
      </c>
      <c r="C4795" s="99" t="s">
        <v>8473</v>
      </c>
      <c r="D4795" s="124">
        <v>25138</v>
      </c>
      <c r="E4795" s="157" t="e">
        <f>VLOOKUP(D4795,'SOAT LIQ'!$A$87:$C$3416,3,FALSE)</f>
        <v>#N/A</v>
      </c>
      <c r="F4795" t="s">
        <v>21634</v>
      </c>
    </row>
    <row r="4796" spans="1:6" x14ac:dyDescent="0.25">
      <c r="A4796" t="s">
        <v>4229</v>
      </c>
      <c r="B4796" s="100" t="s">
        <v>8479</v>
      </c>
      <c r="C4796" s="99" t="s">
        <v>8473</v>
      </c>
      <c r="D4796" s="124">
        <v>25138</v>
      </c>
      <c r="E4796" s="157" t="e">
        <f>VLOOKUP(D4796,'SOAT LIQ'!$A$87:$C$3416,3,FALSE)</f>
        <v>#N/A</v>
      </c>
    </row>
    <row r="4797" spans="1:6" x14ac:dyDescent="0.25">
      <c r="A4797" t="s">
        <v>5509</v>
      </c>
      <c r="B4797" s="100" t="s">
        <v>8480</v>
      </c>
      <c r="C4797" s="99" t="s">
        <v>8473</v>
      </c>
      <c r="D4797" s="124">
        <v>25138</v>
      </c>
      <c r="E4797" s="157" t="e">
        <f>VLOOKUP(D4797,'SOAT LIQ'!$A$87:$C$3416,3,FALSE)</f>
        <v>#N/A</v>
      </c>
      <c r="F4797" t="s">
        <v>5509</v>
      </c>
    </row>
    <row r="4798" spans="1:6" x14ac:dyDescent="0.25">
      <c r="A4798" t="s">
        <v>5748</v>
      </c>
      <c r="B4798" s="100" t="s">
        <v>8480</v>
      </c>
      <c r="C4798" s="99" t="s">
        <v>8473</v>
      </c>
      <c r="D4798" s="124">
        <v>25138</v>
      </c>
      <c r="E4798" s="157" t="e">
        <f>VLOOKUP(D4798,'SOAT LIQ'!$A$87:$C$3416,3,FALSE)</f>
        <v>#N/A</v>
      </c>
      <c r="F4798" t="s">
        <v>21632</v>
      </c>
    </row>
    <row r="4799" spans="1:6" x14ac:dyDescent="0.25">
      <c r="A4799" t="s">
        <v>5508</v>
      </c>
      <c r="B4799" s="100" t="s">
        <v>8480</v>
      </c>
      <c r="C4799" s="99" t="s">
        <v>8473</v>
      </c>
      <c r="D4799" s="124">
        <v>25138</v>
      </c>
      <c r="E4799" s="157" t="e">
        <f>VLOOKUP(D4799,'SOAT LIQ'!$A$87:$C$3416,3,FALSE)</f>
        <v>#N/A</v>
      </c>
      <c r="F4799" t="s">
        <v>21632</v>
      </c>
    </row>
    <row r="4800" spans="1:6" x14ac:dyDescent="0.25">
      <c r="A4800" t="s">
        <v>4339</v>
      </c>
      <c r="B4800" s="100" t="s">
        <v>8480</v>
      </c>
      <c r="C4800" s="99" t="s">
        <v>8473</v>
      </c>
      <c r="D4800" s="124">
        <v>25138</v>
      </c>
      <c r="E4800" s="157" t="e">
        <f>VLOOKUP(D4800,'SOAT LIQ'!$A$87:$C$3416,3,FALSE)</f>
        <v>#N/A</v>
      </c>
      <c r="F4800" t="s">
        <v>21632</v>
      </c>
    </row>
    <row r="4801" spans="1:6" x14ac:dyDescent="0.25">
      <c r="A4801" t="s">
        <v>5965</v>
      </c>
      <c r="B4801" s="100" t="s">
        <v>8480</v>
      </c>
      <c r="C4801" s="99" t="s">
        <v>8473</v>
      </c>
      <c r="D4801" s="124">
        <v>25138</v>
      </c>
      <c r="E4801" s="157" t="e">
        <f>VLOOKUP(D4801,'SOAT LIQ'!$A$87:$C$3416,3,FALSE)</f>
        <v>#N/A</v>
      </c>
      <c r="F4801" t="s">
        <v>21632</v>
      </c>
    </row>
    <row r="4802" spans="1:6" x14ac:dyDescent="0.25">
      <c r="A4802" t="s">
        <v>5809</v>
      </c>
      <c r="B4802" s="100" t="s">
        <v>8480</v>
      </c>
      <c r="C4802" s="99" t="s">
        <v>8473</v>
      </c>
      <c r="D4802" s="124">
        <v>25138</v>
      </c>
      <c r="E4802" s="157" t="e">
        <f>VLOOKUP(D4802,'SOAT LIQ'!$A$87:$C$3416,3,FALSE)</f>
        <v>#N/A</v>
      </c>
      <c r="F4802" t="s">
        <v>21632</v>
      </c>
    </row>
    <row r="4803" spans="1:6" x14ac:dyDescent="0.25">
      <c r="A4803" t="s">
        <v>5142</v>
      </c>
      <c r="B4803" s="100" t="s">
        <v>8480</v>
      </c>
      <c r="C4803" s="99" t="s">
        <v>8473</v>
      </c>
      <c r="D4803" s="124">
        <v>25138</v>
      </c>
      <c r="E4803" s="157" t="e">
        <f>VLOOKUP(D4803,'SOAT LIQ'!$A$87:$C$3416,3,FALSE)</f>
        <v>#N/A</v>
      </c>
      <c r="F4803" t="s">
        <v>21632</v>
      </c>
    </row>
    <row r="4804" spans="1:6" x14ac:dyDescent="0.25">
      <c r="A4804" t="s">
        <v>5523</v>
      </c>
      <c r="B4804" s="100" t="s">
        <v>8480</v>
      </c>
      <c r="C4804" s="99" t="s">
        <v>8473</v>
      </c>
      <c r="D4804" s="124">
        <v>25138</v>
      </c>
      <c r="E4804" s="157" t="e">
        <f>VLOOKUP(D4804,'SOAT LIQ'!$A$87:$C$3416,3,FALSE)</f>
        <v>#N/A</v>
      </c>
      <c r="F4804" t="s">
        <v>21632</v>
      </c>
    </row>
    <row r="4805" spans="1:6" x14ac:dyDescent="0.25">
      <c r="A4805" t="s">
        <v>6113</v>
      </c>
      <c r="B4805" s="100" t="s">
        <v>8480</v>
      </c>
      <c r="C4805" s="99" t="s">
        <v>8473</v>
      </c>
      <c r="D4805" s="124">
        <v>25138</v>
      </c>
      <c r="E4805" s="157" t="e">
        <f>VLOOKUP(D4805,'SOAT LIQ'!$A$87:$C$3416,3,FALSE)</f>
        <v>#N/A</v>
      </c>
      <c r="F4805" t="s">
        <v>21632</v>
      </c>
    </row>
    <row r="4806" spans="1:6" x14ac:dyDescent="0.25">
      <c r="A4806" t="s">
        <v>5745</v>
      </c>
      <c r="B4806" s="100" t="s">
        <v>8480</v>
      </c>
      <c r="C4806" s="99" t="s">
        <v>8473</v>
      </c>
      <c r="D4806" s="124">
        <v>25138</v>
      </c>
      <c r="E4806" s="157" t="e">
        <f>VLOOKUP(D4806,'SOAT LIQ'!$A$87:$C$3416,3,FALSE)</f>
        <v>#N/A</v>
      </c>
      <c r="F4806" t="s">
        <v>21632</v>
      </c>
    </row>
    <row r="4807" spans="1:6" x14ac:dyDescent="0.25">
      <c r="A4807" t="s">
        <v>5031</v>
      </c>
      <c r="B4807" s="100" t="s">
        <v>8480</v>
      </c>
      <c r="C4807" s="99" t="s">
        <v>8473</v>
      </c>
      <c r="D4807" s="124">
        <v>25138</v>
      </c>
      <c r="E4807" s="157" t="e">
        <f>VLOOKUP(D4807,'SOAT LIQ'!$A$87:$C$3416,3,FALSE)</f>
        <v>#N/A</v>
      </c>
      <c r="F4807" t="s">
        <v>21632</v>
      </c>
    </row>
    <row r="4808" spans="1:6" x14ac:dyDescent="0.25">
      <c r="A4808" t="s">
        <v>5750</v>
      </c>
      <c r="B4808" s="100" t="s">
        <v>8480</v>
      </c>
      <c r="C4808" s="99" t="s">
        <v>8473</v>
      </c>
      <c r="D4808" s="124">
        <v>25138</v>
      </c>
      <c r="E4808" s="157" t="e">
        <f>VLOOKUP(D4808,'SOAT LIQ'!$A$87:$C$3416,3,FALSE)</f>
        <v>#N/A</v>
      </c>
      <c r="F4808" t="s">
        <v>21632</v>
      </c>
    </row>
    <row r="4809" spans="1:6" x14ac:dyDescent="0.25">
      <c r="A4809" t="s">
        <v>5773</v>
      </c>
      <c r="B4809" s="100" t="s">
        <v>8480</v>
      </c>
      <c r="C4809" s="99" t="s">
        <v>8473</v>
      </c>
      <c r="D4809" s="124">
        <v>25138</v>
      </c>
      <c r="E4809" s="157" t="e">
        <f>VLOOKUP(D4809,'SOAT LIQ'!$A$87:$C$3416,3,FALSE)</f>
        <v>#N/A</v>
      </c>
      <c r="F4809" t="s">
        <v>21632</v>
      </c>
    </row>
    <row r="4810" spans="1:6" x14ac:dyDescent="0.25">
      <c r="A4810" t="s">
        <v>5796</v>
      </c>
      <c r="B4810" s="100" t="s">
        <v>8480</v>
      </c>
      <c r="C4810" s="99" t="s">
        <v>8473</v>
      </c>
      <c r="D4810" s="124">
        <v>25138</v>
      </c>
      <c r="E4810" s="157" t="e">
        <f>VLOOKUP(D4810,'SOAT LIQ'!$A$87:$C$3416,3,FALSE)</f>
        <v>#N/A</v>
      </c>
      <c r="F4810" t="s">
        <v>21632</v>
      </c>
    </row>
    <row r="4811" spans="1:6" x14ac:dyDescent="0.25">
      <c r="A4811" t="s">
        <v>5969</v>
      </c>
      <c r="B4811" s="100" t="s">
        <v>8480</v>
      </c>
      <c r="C4811" s="99" t="s">
        <v>8473</v>
      </c>
      <c r="D4811" s="124">
        <v>25138</v>
      </c>
      <c r="E4811" s="157" t="e">
        <f>VLOOKUP(D4811,'SOAT LIQ'!$A$87:$C$3416,3,FALSE)</f>
        <v>#N/A</v>
      </c>
      <c r="F4811" t="s">
        <v>21632</v>
      </c>
    </row>
    <row r="4812" spans="1:6" x14ac:dyDescent="0.25">
      <c r="A4812" t="s">
        <v>5482</v>
      </c>
      <c r="B4812" s="100" t="s">
        <v>8480</v>
      </c>
      <c r="C4812" s="99" t="s">
        <v>8473</v>
      </c>
      <c r="D4812" s="124">
        <v>25138</v>
      </c>
      <c r="E4812" s="157" t="e">
        <f>VLOOKUP(D4812,'SOAT LIQ'!$A$87:$C$3416,3,FALSE)</f>
        <v>#N/A</v>
      </c>
      <c r="F4812" t="s">
        <v>21632</v>
      </c>
    </row>
    <row r="4813" spans="1:6" x14ac:dyDescent="0.25">
      <c r="A4813" t="s">
        <v>8459</v>
      </c>
      <c r="B4813" s="100" t="s">
        <v>8480</v>
      </c>
      <c r="C4813" s="99" t="s">
        <v>8473</v>
      </c>
      <c r="D4813" s="124">
        <v>25138</v>
      </c>
      <c r="E4813" s="157" t="e">
        <f>VLOOKUP(D4813,'SOAT LIQ'!$A$87:$C$3416,3,FALSE)</f>
        <v>#N/A</v>
      </c>
    </row>
    <row r="4814" spans="1:6" x14ac:dyDescent="0.25">
      <c r="A4814" t="s">
        <v>4132</v>
      </c>
      <c r="B4814" s="100" t="s">
        <v>8480</v>
      </c>
      <c r="C4814" s="99" t="s">
        <v>8473</v>
      </c>
      <c r="D4814" s="124">
        <v>25138</v>
      </c>
      <c r="E4814" s="157" t="e">
        <f>VLOOKUP(D4814,'SOAT LIQ'!$A$87:$C$3416,3,FALSE)</f>
        <v>#N/A</v>
      </c>
    </row>
    <row r="4815" spans="1:6" x14ac:dyDescent="0.25">
      <c r="A4815" t="s">
        <v>8460</v>
      </c>
      <c r="B4815" s="100" t="s">
        <v>8480</v>
      </c>
      <c r="C4815" s="99" t="s">
        <v>8473</v>
      </c>
      <c r="D4815" s="124">
        <v>25138</v>
      </c>
      <c r="E4815" s="157" t="e">
        <f>VLOOKUP(D4815,'SOAT LIQ'!$A$87:$C$3416,3,FALSE)</f>
        <v>#N/A</v>
      </c>
    </row>
    <row r="4816" spans="1:6" x14ac:dyDescent="0.25">
      <c r="A4816" t="s">
        <v>7606</v>
      </c>
      <c r="B4816" s="100" t="s">
        <v>8480</v>
      </c>
      <c r="C4816" s="99" t="s">
        <v>8473</v>
      </c>
      <c r="D4816" s="124">
        <v>25138</v>
      </c>
      <c r="E4816" s="157" t="e">
        <f>VLOOKUP(D4816,'SOAT LIQ'!$A$87:$C$3416,3,FALSE)</f>
        <v>#N/A</v>
      </c>
    </row>
    <row r="4817" spans="1:6" x14ac:dyDescent="0.25">
      <c r="A4817" t="s">
        <v>8461</v>
      </c>
      <c r="B4817" s="100" t="s">
        <v>8480</v>
      </c>
      <c r="C4817" s="99" t="s">
        <v>8473</v>
      </c>
      <c r="D4817" s="124">
        <v>25138</v>
      </c>
      <c r="E4817" s="157" t="e">
        <f>VLOOKUP(D4817,'SOAT LIQ'!$A$87:$C$3416,3,FALSE)</f>
        <v>#N/A</v>
      </c>
    </row>
    <row r="4818" spans="1:6" x14ac:dyDescent="0.25">
      <c r="A4818" t="s">
        <v>5923</v>
      </c>
      <c r="B4818" s="100" t="s">
        <v>8480</v>
      </c>
      <c r="C4818" s="99" t="s">
        <v>8473</v>
      </c>
      <c r="D4818" s="124">
        <v>25138</v>
      </c>
      <c r="E4818" s="157" t="e">
        <f>VLOOKUP(D4818,'SOAT LIQ'!$A$87:$C$3416,3,FALSE)</f>
        <v>#N/A</v>
      </c>
      <c r="F4818" t="s">
        <v>21632</v>
      </c>
    </row>
    <row r="4819" spans="1:6" x14ac:dyDescent="0.25">
      <c r="A4819" t="s">
        <v>5782</v>
      </c>
      <c r="B4819" s="100" t="s">
        <v>8480</v>
      </c>
      <c r="C4819" s="99" t="s">
        <v>8473</v>
      </c>
      <c r="D4819" s="124">
        <v>25138</v>
      </c>
      <c r="E4819" s="157" t="e">
        <f>VLOOKUP(D4819,'SOAT LIQ'!$A$87:$C$3416,3,FALSE)</f>
        <v>#N/A</v>
      </c>
      <c r="F4819" t="s">
        <v>21632</v>
      </c>
    </row>
    <row r="4820" spans="1:6" x14ac:dyDescent="0.25">
      <c r="A4820" t="s">
        <v>8469</v>
      </c>
      <c r="B4820" s="100" t="s">
        <v>8480</v>
      </c>
      <c r="C4820" s="99" t="s">
        <v>8473</v>
      </c>
      <c r="D4820" s="124">
        <v>25138</v>
      </c>
      <c r="E4820" s="157" t="e">
        <f>VLOOKUP(D4820,'SOAT LIQ'!$A$87:$C$3416,3,FALSE)</f>
        <v>#N/A</v>
      </c>
      <c r="F4820" t="s">
        <v>21632</v>
      </c>
    </row>
    <row r="4821" spans="1:6" x14ac:dyDescent="0.25">
      <c r="A4821" t="s">
        <v>5904</v>
      </c>
      <c r="B4821" s="100" t="s">
        <v>8480</v>
      </c>
      <c r="C4821" s="99" t="s">
        <v>8473</v>
      </c>
      <c r="D4821" s="124">
        <v>25138</v>
      </c>
      <c r="E4821" s="157" t="e">
        <f>VLOOKUP(D4821,'SOAT LIQ'!$A$87:$C$3416,3,FALSE)</f>
        <v>#N/A</v>
      </c>
      <c r="F4821" t="s">
        <v>21632</v>
      </c>
    </row>
    <row r="4822" spans="1:6" x14ac:dyDescent="0.25">
      <c r="A4822" t="s">
        <v>5936</v>
      </c>
      <c r="B4822" s="100" t="s">
        <v>8480</v>
      </c>
      <c r="C4822" s="99" t="s">
        <v>8473</v>
      </c>
      <c r="D4822" s="124">
        <v>25138</v>
      </c>
      <c r="E4822" s="157" t="e">
        <f>VLOOKUP(D4822,'SOAT LIQ'!$A$87:$C$3416,3,FALSE)</f>
        <v>#N/A</v>
      </c>
      <c r="F4822" t="s">
        <v>21632</v>
      </c>
    </row>
    <row r="4823" spans="1:6" x14ac:dyDescent="0.25">
      <c r="A4823" t="s">
        <v>6023</v>
      </c>
      <c r="B4823" s="100" t="s">
        <v>8480</v>
      </c>
      <c r="C4823" s="99" t="s">
        <v>8473</v>
      </c>
      <c r="D4823" s="124">
        <v>25138</v>
      </c>
      <c r="E4823" s="157" t="e">
        <f>VLOOKUP(D4823,'SOAT LIQ'!$A$87:$C$3416,3,FALSE)</f>
        <v>#N/A</v>
      </c>
      <c r="F4823" t="s">
        <v>21632</v>
      </c>
    </row>
    <row r="4824" spans="1:6" x14ac:dyDescent="0.25">
      <c r="A4824" t="s">
        <v>5924</v>
      </c>
      <c r="B4824" s="100" t="s">
        <v>8480</v>
      </c>
      <c r="C4824" s="99" t="s">
        <v>8473</v>
      </c>
      <c r="D4824" s="124">
        <v>25138</v>
      </c>
      <c r="E4824" s="157" t="e">
        <f>VLOOKUP(D4824,'SOAT LIQ'!$A$87:$C$3416,3,FALSE)</f>
        <v>#N/A</v>
      </c>
      <c r="F4824" t="s">
        <v>21632</v>
      </c>
    </row>
    <row r="4825" spans="1:6" x14ac:dyDescent="0.25">
      <c r="A4825" t="s">
        <v>8462</v>
      </c>
      <c r="B4825" s="100" t="s">
        <v>8480</v>
      </c>
      <c r="C4825" s="99" t="s">
        <v>8473</v>
      </c>
      <c r="D4825" s="124">
        <v>25138</v>
      </c>
      <c r="E4825" s="157" t="e">
        <f>VLOOKUP(D4825,'SOAT LIQ'!$A$87:$C$3416,3,FALSE)</f>
        <v>#N/A</v>
      </c>
    </row>
    <row r="4826" spans="1:6" x14ac:dyDescent="0.25">
      <c r="A4826" t="s">
        <v>8463</v>
      </c>
      <c r="B4826" s="100" t="s">
        <v>8480</v>
      </c>
      <c r="C4826" s="99" t="s">
        <v>8473</v>
      </c>
      <c r="D4826" s="124">
        <v>25138</v>
      </c>
      <c r="E4826" s="157" t="e">
        <f>VLOOKUP(D4826,'SOAT LIQ'!$A$87:$C$3416,3,FALSE)</f>
        <v>#N/A</v>
      </c>
    </row>
    <row r="4827" spans="1:6" x14ac:dyDescent="0.25">
      <c r="A4827" t="s">
        <v>6318</v>
      </c>
      <c r="B4827" s="100" t="s">
        <v>8480</v>
      </c>
      <c r="C4827" s="99" t="s">
        <v>8473</v>
      </c>
      <c r="D4827" s="124">
        <v>25138</v>
      </c>
      <c r="E4827" s="157" t="e">
        <f>VLOOKUP(D4827,'SOAT LIQ'!$A$87:$C$3416,3,FALSE)</f>
        <v>#N/A</v>
      </c>
    </row>
    <row r="4828" spans="1:6" x14ac:dyDescent="0.25">
      <c r="A4828" t="s">
        <v>5401</v>
      </c>
      <c r="B4828" s="100" t="s">
        <v>8480</v>
      </c>
      <c r="C4828" s="99" t="s">
        <v>8473</v>
      </c>
      <c r="D4828" s="124">
        <v>25138</v>
      </c>
      <c r="E4828" s="157" t="e">
        <f>VLOOKUP(D4828,'SOAT LIQ'!$A$87:$C$3416,3,FALSE)</f>
        <v>#N/A</v>
      </c>
    </row>
    <row r="4829" spans="1:6" x14ac:dyDescent="0.25">
      <c r="A4829" t="s">
        <v>8464</v>
      </c>
      <c r="B4829" s="100" t="s">
        <v>8480</v>
      </c>
      <c r="C4829" s="99" t="s">
        <v>8473</v>
      </c>
      <c r="D4829" s="124">
        <v>25138</v>
      </c>
      <c r="E4829" s="157" t="e">
        <f>VLOOKUP(D4829,'SOAT LIQ'!$A$87:$C$3416,3,FALSE)</f>
        <v>#N/A</v>
      </c>
    </row>
    <row r="4830" spans="1:6" x14ac:dyDescent="0.25">
      <c r="A4830" t="s">
        <v>8465</v>
      </c>
      <c r="B4830" s="100" t="s">
        <v>8480</v>
      </c>
      <c r="C4830" s="99" t="s">
        <v>8473</v>
      </c>
      <c r="D4830" s="124">
        <v>25138</v>
      </c>
      <c r="E4830" s="157" t="e">
        <f>VLOOKUP(D4830,'SOAT LIQ'!$A$87:$C$3416,3,FALSE)</f>
        <v>#N/A</v>
      </c>
    </row>
    <row r="4831" spans="1:6" x14ac:dyDescent="0.25">
      <c r="A4831" t="s">
        <v>8152</v>
      </c>
      <c r="B4831" s="100" t="s">
        <v>8480</v>
      </c>
      <c r="C4831" s="99" t="s">
        <v>8473</v>
      </c>
      <c r="D4831" s="124">
        <v>25138</v>
      </c>
      <c r="E4831" s="157" t="e">
        <f>VLOOKUP(D4831,'SOAT LIQ'!$A$87:$C$3416,3,FALSE)</f>
        <v>#N/A</v>
      </c>
    </row>
    <row r="4832" spans="1:6" x14ac:dyDescent="0.25">
      <c r="A4832" t="s">
        <v>6183</v>
      </c>
      <c r="B4832" s="100" t="s">
        <v>8480</v>
      </c>
      <c r="C4832" s="99" t="s">
        <v>8473</v>
      </c>
      <c r="D4832" s="124">
        <v>25138</v>
      </c>
      <c r="E4832" s="157" t="e">
        <f>VLOOKUP(D4832,'SOAT LIQ'!$A$87:$C$3416,3,FALSE)</f>
        <v>#N/A</v>
      </c>
    </row>
    <row r="4833" spans="1:6" x14ac:dyDescent="0.25">
      <c r="A4833" t="s">
        <v>8466</v>
      </c>
      <c r="B4833" s="100" t="s">
        <v>8480</v>
      </c>
      <c r="C4833" s="99" t="s">
        <v>8473</v>
      </c>
      <c r="D4833" s="124">
        <v>25138</v>
      </c>
      <c r="E4833" s="157" t="e">
        <f>VLOOKUP(D4833,'SOAT LIQ'!$A$87:$C$3416,3,FALSE)</f>
        <v>#N/A</v>
      </c>
    </row>
    <row r="4834" spans="1:6" x14ac:dyDescent="0.25">
      <c r="A4834" t="s">
        <v>8475</v>
      </c>
      <c r="B4834" s="100" t="s">
        <v>8480</v>
      </c>
      <c r="C4834" s="99" t="s">
        <v>8473</v>
      </c>
      <c r="D4834" s="124">
        <v>25138</v>
      </c>
      <c r="E4834" s="157" t="e">
        <f>VLOOKUP(D4834,'SOAT LIQ'!$A$87:$C$3416,3,FALSE)</f>
        <v>#N/A</v>
      </c>
    </row>
    <row r="4835" spans="1:6" x14ac:dyDescent="0.25">
      <c r="A4835" t="s">
        <v>8472</v>
      </c>
      <c r="B4835" s="100" t="s">
        <v>8480</v>
      </c>
      <c r="C4835" s="99" t="s">
        <v>8473</v>
      </c>
      <c r="D4835" s="124">
        <v>25138</v>
      </c>
      <c r="E4835" s="157" t="e">
        <f>VLOOKUP(D4835,'SOAT LIQ'!$A$87:$C$3416,3,FALSE)</f>
        <v>#N/A</v>
      </c>
      <c r="F4835" t="s">
        <v>21634</v>
      </c>
    </row>
    <row r="4836" spans="1:6" x14ac:dyDescent="0.25">
      <c r="A4836" t="s">
        <v>8470</v>
      </c>
      <c r="B4836" s="100" t="s">
        <v>8480</v>
      </c>
      <c r="C4836" s="99" t="s">
        <v>8473</v>
      </c>
      <c r="D4836" s="124">
        <v>25138</v>
      </c>
      <c r="E4836" s="157" t="e">
        <f>VLOOKUP(D4836,'SOAT LIQ'!$A$87:$C$3416,3,FALSE)</f>
        <v>#N/A</v>
      </c>
      <c r="F4836" t="s">
        <v>21634</v>
      </c>
    </row>
    <row r="4837" spans="1:6" x14ac:dyDescent="0.25">
      <c r="A4837" t="s">
        <v>8476</v>
      </c>
      <c r="B4837" s="100" t="s">
        <v>8480</v>
      </c>
      <c r="C4837" s="99" t="s">
        <v>8473</v>
      </c>
      <c r="D4837" s="124">
        <v>25138</v>
      </c>
      <c r="E4837" s="157" t="e">
        <f>VLOOKUP(D4837,'SOAT LIQ'!$A$87:$C$3416,3,FALSE)</f>
        <v>#N/A</v>
      </c>
    </row>
    <row r="4838" spans="1:6" x14ac:dyDescent="0.25">
      <c r="A4838" t="s">
        <v>5576</v>
      </c>
      <c r="B4838" s="100" t="s">
        <v>8480</v>
      </c>
      <c r="C4838" s="99" t="s">
        <v>8473</v>
      </c>
      <c r="D4838" s="124">
        <v>25138</v>
      </c>
      <c r="E4838" s="157" t="e">
        <f>VLOOKUP(D4838,'SOAT LIQ'!$A$87:$C$3416,3,FALSE)</f>
        <v>#N/A</v>
      </c>
    </row>
    <row r="4839" spans="1:6" x14ac:dyDescent="0.25">
      <c r="A4839" t="s">
        <v>5577</v>
      </c>
      <c r="B4839" s="100" t="s">
        <v>8480</v>
      </c>
      <c r="C4839" s="99" t="s">
        <v>8473</v>
      </c>
      <c r="D4839" s="124">
        <v>25138</v>
      </c>
      <c r="E4839" s="157" t="e">
        <f>VLOOKUP(D4839,'SOAT LIQ'!$A$87:$C$3416,3,FALSE)</f>
        <v>#N/A</v>
      </c>
    </row>
    <row r="4840" spans="1:6" x14ac:dyDescent="0.25">
      <c r="A4840" t="s">
        <v>8477</v>
      </c>
      <c r="B4840" s="100" t="s">
        <v>8480</v>
      </c>
      <c r="C4840" s="99" t="s">
        <v>8473</v>
      </c>
      <c r="D4840" s="124">
        <v>25138</v>
      </c>
      <c r="E4840" s="157" t="e">
        <f>VLOOKUP(D4840,'SOAT LIQ'!$A$87:$C$3416,3,FALSE)</f>
        <v>#N/A</v>
      </c>
    </row>
    <row r="4841" spans="1:6" x14ac:dyDescent="0.25">
      <c r="A4841" t="s">
        <v>5578</v>
      </c>
      <c r="B4841" s="100" t="s">
        <v>8480</v>
      </c>
      <c r="C4841" s="99" t="s">
        <v>8473</v>
      </c>
      <c r="D4841" s="124">
        <v>25138</v>
      </c>
      <c r="E4841" s="157" t="e">
        <f>VLOOKUP(D4841,'SOAT LIQ'!$A$87:$C$3416,3,FALSE)</f>
        <v>#N/A</v>
      </c>
    </row>
    <row r="4842" spans="1:6" x14ac:dyDescent="0.25">
      <c r="A4842" t="s">
        <v>5579</v>
      </c>
      <c r="B4842" s="100" t="s">
        <v>8480</v>
      </c>
      <c r="C4842" s="99" t="s">
        <v>8473</v>
      </c>
      <c r="D4842" s="124">
        <v>25138</v>
      </c>
      <c r="E4842" s="157" t="e">
        <f>VLOOKUP(D4842,'SOAT LIQ'!$A$87:$C$3416,3,FALSE)</f>
        <v>#N/A</v>
      </c>
    </row>
    <row r="4843" spans="1:6" x14ac:dyDescent="0.25">
      <c r="A4843" t="s">
        <v>5580</v>
      </c>
      <c r="B4843" s="100" t="s">
        <v>8480</v>
      </c>
      <c r="C4843" s="99" t="s">
        <v>8473</v>
      </c>
      <c r="D4843" s="124">
        <v>25138</v>
      </c>
      <c r="E4843" s="157" t="e">
        <f>VLOOKUP(D4843,'SOAT LIQ'!$A$87:$C$3416,3,FALSE)</f>
        <v>#N/A</v>
      </c>
    </row>
    <row r="4844" spans="1:6" x14ac:dyDescent="0.25">
      <c r="A4844" t="s">
        <v>8471</v>
      </c>
      <c r="B4844" s="100" t="s">
        <v>8480</v>
      </c>
      <c r="C4844" s="99" t="s">
        <v>8473</v>
      </c>
      <c r="D4844" s="124">
        <v>25138</v>
      </c>
      <c r="E4844" s="157" t="e">
        <f>VLOOKUP(D4844,'SOAT LIQ'!$A$87:$C$3416,3,FALSE)</f>
        <v>#N/A</v>
      </c>
      <c r="F4844" t="s">
        <v>21634</v>
      </c>
    </row>
    <row r="4845" spans="1:6" x14ac:dyDescent="0.25">
      <c r="A4845" t="s">
        <v>8478</v>
      </c>
      <c r="B4845" s="100" t="s">
        <v>8480</v>
      </c>
      <c r="C4845" s="99" t="s">
        <v>8473</v>
      </c>
      <c r="D4845" s="124">
        <v>25138</v>
      </c>
      <c r="E4845" s="157" t="e">
        <f>VLOOKUP(D4845,'SOAT LIQ'!$A$87:$C$3416,3,FALSE)</f>
        <v>#N/A</v>
      </c>
      <c r="F4845" t="s">
        <v>21634</v>
      </c>
    </row>
    <row r="4846" spans="1:6" x14ac:dyDescent="0.25">
      <c r="A4846" t="s">
        <v>4229</v>
      </c>
      <c r="B4846" s="100" t="s">
        <v>8480</v>
      </c>
      <c r="C4846" s="99" t="s">
        <v>8473</v>
      </c>
      <c r="D4846" s="124">
        <v>25138</v>
      </c>
      <c r="E4846" s="157" t="e">
        <f>VLOOKUP(D4846,'SOAT LIQ'!$A$87:$C$3416,3,FALSE)</f>
        <v>#N/A</v>
      </c>
    </row>
    <row r="4847" spans="1:6" x14ac:dyDescent="0.25">
      <c r="A4847" t="s">
        <v>4339</v>
      </c>
      <c r="B4847" s="100" t="s">
        <v>8481</v>
      </c>
      <c r="C4847" s="99" t="s">
        <v>8482</v>
      </c>
      <c r="D4847" s="124">
        <v>9185</v>
      </c>
      <c r="E4847" s="157">
        <f>VLOOKUP(D4847,'SOAT LIQ'!$A$87:$C$3416,3,FALSE)</f>
        <v>7</v>
      </c>
      <c r="F4847" t="s">
        <v>21632</v>
      </c>
    </row>
    <row r="4848" spans="1:6" x14ac:dyDescent="0.25">
      <c r="A4848" t="s">
        <v>5508</v>
      </c>
      <c r="B4848" s="100" t="s">
        <v>8481</v>
      </c>
      <c r="C4848" s="99" t="s">
        <v>8482</v>
      </c>
      <c r="D4848" s="124">
        <v>9185</v>
      </c>
      <c r="E4848" s="157">
        <f>VLOOKUP(D4848,'SOAT LIQ'!$A$87:$C$3416,3,FALSE)</f>
        <v>7</v>
      </c>
      <c r="F4848" t="s">
        <v>21632</v>
      </c>
    </row>
    <row r="4849" spans="1:6" x14ac:dyDescent="0.25">
      <c r="A4849" t="s">
        <v>5796</v>
      </c>
      <c r="B4849" s="100" t="s">
        <v>8481</v>
      </c>
      <c r="C4849" s="99" t="s">
        <v>8482</v>
      </c>
      <c r="D4849" s="124">
        <v>9185</v>
      </c>
      <c r="E4849" s="157">
        <f>VLOOKUP(D4849,'SOAT LIQ'!$A$87:$C$3416,3,FALSE)</f>
        <v>7</v>
      </c>
      <c r="F4849" t="s">
        <v>21632</v>
      </c>
    </row>
    <row r="4850" spans="1:6" x14ac:dyDescent="0.25">
      <c r="A4850" t="s">
        <v>5509</v>
      </c>
      <c r="B4850" s="100" t="s">
        <v>8481</v>
      </c>
      <c r="C4850" s="99" t="s">
        <v>8482</v>
      </c>
      <c r="D4850" s="124">
        <v>9185</v>
      </c>
      <c r="E4850" s="157">
        <f>VLOOKUP(D4850,'SOAT LIQ'!$A$87:$C$3416,3,FALSE)</f>
        <v>7</v>
      </c>
      <c r="F4850" t="s">
        <v>21632</v>
      </c>
    </row>
    <row r="4851" spans="1:6" x14ac:dyDescent="0.25">
      <c r="A4851" t="s">
        <v>5750</v>
      </c>
      <c r="B4851" s="100" t="s">
        <v>8481</v>
      </c>
      <c r="C4851" s="99" t="s">
        <v>8482</v>
      </c>
      <c r="D4851" s="124">
        <v>9185</v>
      </c>
      <c r="E4851" s="157">
        <f>VLOOKUP(D4851,'SOAT LIQ'!$A$87:$C$3416,3,FALSE)</f>
        <v>7</v>
      </c>
      <c r="F4851" t="s">
        <v>21632</v>
      </c>
    </row>
    <row r="4852" spans="1:6" x14ac:dyDescent="0.25">
      <c r="A4852" t="s">
        <v>4339</v>
      </c>
      <c r="B4852" s="100" t="s">
        <v>8483</v>
      </c>
      <c r="C4852" s="99" t="s">
        <v>8482</v>
      </c>
      <c r="D4852" s="124">
        <v>9185</v>
      </c>
      <c r="E4852" s="157">
        <f>VLOOKUP(D4852,'SOAT LIQ'!$A$87:$C$3416,3,FALSE)</f>
        <v>7</v>
      </c>
      <c r="F4852" t="s">
        <v>21632</v>
      </c>
    </row>
    <row r="4853" spans="1:6" x14ac:dyDescent="0.25">
      <c r="A4853" t="s">
        <v>5509</v>
      </c>
      <c r="B4853" s="100" t="s">
        <v>8483</v>
      </c>
      <c r="C4853" s="99" t="s">
        <v>8482</v>
      </c>
      <c r="D4853" s="124">
        <v>9185</v>
      </c>
      <c r="E4853" s="157">
        <f>VLOOKUP(D4853,'SOAT LIQ'!$A$87:$C$3416,3,FALSE)</f>
        <v>7</v>
      </c>
      <c r="F4853" t="s">
        <v>21632</v>
      </c>
    </row>
    <row r="4854" spans="1:6" x14ac:dyDescent="0.25">
      <c r="A4854" t="s">
        <v>5748</v>
      </c>
      <c r="B4854" s="100" t="s">
        <v>8483</v>
      </c>
      <c r="C4854" s="99" t="s">
        <v>8482</v>
      </c>
      <c r="D4854" s="124">
        <v>9185</v>
      </c>
      <c r="E4854" s="157">
        <f>VLOOKUP(D4854,'SOAT LIQ'!$A$87:$C$3416,3,FALSE)</f>
        <v>7</v>
      </c>
      <c r="F4854" t="s">
        <v>21632</v>
      </c>
    </row>
    <row r="4855" spans="1:6" x14ac:dyDescent="0.25">
      <c r="A4855" t="s">
        <v>5508</v>
      </c>
      <c r="B4855" s="100" t="s">
        <v>8483</v>
      </c>
      <c r="C4855" s="99" t="s">
        <v>8482</v>
      </c>
      <c r="D4855" s="124">
        <v>9185</v>
      </c>
      <c r="E4855" s="157">
        <f>VLOOKUP(D4855,'SOAT LIQ'!$A$87:$C$3416,3,FALSE)</f>
        <v>7</v>
      </c>
      <c r="F4855" t="s">
        <v>21632</v>
      </c>
    </row>
    <row r="4856" spans="1:6" x14ac:dyDescent="0.25">
      <c r="A4856" t="s">
        <v>5965</v>
      </c>
      <c r="B4856" s="100" t="s">
        <v>8483</v>
      </c>
      <c r="C4856" s="99" t="s">
        <v>8482</v>
      </c>
      <c r="D4856" s="124">
        <v>9185</v>
      </c>
      <c r="E4856" s="157">
        <f>VLOOKUP(D4856,'SOAT LIQ'!$A$87:$C$3416,3,FALSE)</f>
        <v>7</v>
      </c>
      <c r="F4856" t="s">
        <v>21632</v>
      </c>
    </row>
    <row r="4857" spans="1:6" x14ac:dyDescent="0.25">
      <c r="A4857" t="s">
        <v>5809</v>
      </c>
      <c r="B4857" s="100" t="s">
        <v>8483</v>
      </c>
      <c r="C4857" s="99" t="s">
        <v>8482</v>
      </c>
      <c r="D4857" s="124">
        <v>9185</v>
      </c>
      <c r="E4857" s="157">
        <f>VLOOKUP(D4857,'SOAT LIQ'!$A$87:$C$3416,3,FALSE)</f>
        <v>7</v>
      </c>
      <c r="F4857" t="s">
        <v>21632</v>
      </c>
    </row>
    <row r="4858" spans="1:6" x14ac:dyDescent="0.25">
      <c r="A4858" t="s">
        <v>5142</v>
      </c>
      <c r="B4858" s="100" t="s">
        <v>8483</v>
      </c>
      <c r="C4858" s="99" t="s">
        <v>8482</v>
      </c>
      <c r="D4858" s="124">
        <v>9185</v>
      </c>
      <c r="E4858" s="157">
        <f>VLOOKUP(D4858,'SOAT LIQ'!$A$87:$C$3416,3,FALSE)</f>
        <v>7</v>
      </c>
      <c r="F4858" t="s">
        <v>21632</v>
      </c>
    </row>
    <row r="4859" spans="1:6" x14ac:dyDescent="0.25">
      <c r="A4859" t="s">
        <v>5523</v>
      </c>
      <c r="B4859" s="100" t="s">
        <v>8483</v>
      </c>
      <c r="C4859" s="99" t="s">
        <v>8482</v>
      </c>
      <c r="D4859" s="124">
        <v>9185</v>
      </c>
      <c r="E4859" s="157">
        <f>VLOOKUP(D4859,'SOAT LIQ'!$A$87:$C$3416,3,FALSE)</f>
        <v>7</v>
      </c>
      <c r="F4859" t="s">
        <v>21632</v>
      </c>
    </row>
    <row r="4860" spans="1:6" x14ac:dyDescent="0.25">
      <c r="A4860" t="s">
        <v>6113</v>
      </c>
      <c r="B4860" s="100" t="s">
        <v>8483</v>
      </c>
      <c r="C4860" s="99" t="s">
        <v>8482</v>
      </c>
      <c r="D4860" s="124">
        <v>9185</v>
      </c>
      <c r="E4860" s="157">
        <f>VLOOKUP(D4860,'SOAT LIQ'!$A$87:$C$3416,3,FALSE)</f>
        <v>7</v>
      </c>
      <c r="F4860" t="s">
        <v>21632</v>
      </c>
    </row>
    <row r="4861" spans="1:6" x14ac:dyDescent="0.25">
      <c r="A4861" t="s">
        <v>5745</v>
      </c>
      <c r="B4861" s="100" t="s">
        <v>8483</v>
      </c>
      <c r="C4861" s="99" t="s">
        <v>8482</v>
      </c>
      <c r="D4861" s="124">
        <v>9185</v>
      </c>
      <c r="E4861" s="157">
        <f>VLOOKUP(D4861,'SOAT LIQ'!$A$87:$C$3416,3,FALSE)</f>
        <v>7</v>
      </c>
      <c r="F4861" t="s">
        <v>21632</v>
      </c>
    </row>
    <row r="4862" spans="1:6" x14ac:dyDescent="0.25">
      <c r="A4862" t="s">
        <v>5031</v>
      </c>
      <c r="B4862" s="100" t="s">
        <v>8483</v>
      </c>
      <c r="C4862" s="99" t="s">
        <v>8482</v>
      </c>
      <c r="D4862" s="124">
        <v>9185</v>
      </c>
      <c r="E4862" s="157">
        <f>VLOOKUP(D4862,'SOAT LIQ'!$A$87:$C$3416,3,FALSE)</f>
        <v>7</v>
      </c>
      <c r="F4862" t="s">
        <v>21632</v>
      </c>
    </row>
    <row r="4863" spans="1:6" x14ac:dyDescent="0.25">
      <c r="A4863" t="s">
        <v>5750</v>
      </c>
      <c r="B4863" s="100" t="s">
        <v>8483</v>
      </c>
      <c r="C4863" s="99" t="s">
        <v>8482</v>
      </c>
      <c r="D4863" s="124">
        <v>9185</v>
      </c>
      <c r="E4863" s="157">
        <f>VLOOKUP(D4863,'SOAT LIQ'!$A$87:$C$3416,3,FALSE)</f>
        <v>7</v>
      </c>
      <c r="F4863" t="s">
        <v>21632</v>
      </c>
    </row>
    <row r="4864" spans="1:6" x14ac:dyDescent="0.25">
      <c r="A4864" t="s">
        <v>5773</v>
      </c>
      <c r="B4864" s="100" t="s">
        <v>8483</v>
      </c>
      <c r="C4864" s="99" t="s">
        <v>8482</v>
      </c>
      <c r="D4864" s="124">
        <v>9185</v>
      </c>
      <c r="E4864" s="157">
        <f>VLOOKUP(D4864,'SOAT LIQ'!$A$87:$C$3416,3,FALSE)</f>
        <v>7</v>
      </c>
      <c r="F4864" t="s">
        <v>21632</v>
      </c>
    </row>
    <row r="4865" spans="1:6" x14ac:dyDescent="0.25">
      <c r="A4865" t="s">
        <v>5796</v>
      </c>
      <c r="B4865" s="100" t="s">
        <v>8483</v>
      </c>
      <c r="C4865" s="99" t="s">
        <v>8482</v>
      </c>
      <c r="D4865" s="124">
        <v>9185</v>
      </c>
      <c r="E4865" s="157">
        <f>VLOOKUP(D4865,'SOAT LIQ'!$A$87:$C$3416,3,FALSE)</f>
        <v>7</v>
      </c>
      <c r="F4865" t="s">
        <v>21632</v>
      </c>
    </row>
    <row r="4866" spans="1:6" x14ac:dyDescent="0.25">
      <c r="A4866" t="s">
        <v>5969</v>
      </c>
      <c r="B4866" s="100" t="s">
        <v>8483</v>
      </c>
      <c r="C4866" s="99" t="s">
        <v>8482</v>
      </c>
      <c r="D4866" s="124">
        <v>9185</v>
      </c>
      <c r="E4866" s="157">
        <f>VLOOKUP(D4866,'SOAT LIQ'!$A$87:$C$3416,3,FALSE)</f>
        <v>7</v>
      </c>
      <c r="F4866" t="s">
        <v>21632</v>
      </c>
    </row>
    <row r="4867" spans="1:6" x14ac:dyDescent="0.25">
      <c r="A4867" t="s">
        <v>5482</v>
      </c>
      <c r="B4867" s="100" t="s">
        <v>8483</v>
      </c>
      <c r="C4867" s="99" t="s">
        <v>8482</v>
      </c>
      <c r="D4867" s="124">
        <v>9185</v>
      </c>
      <c r="E4867" s="157">
        <f>VLOOKUP(D4867,'SOAT LIQ'!$A$87:$C$3416,3,FALSE)</f>
        <v>7</v>
      </c>
      <c r="F4867" t="s">
        <v>21632</v>
      </c>
    </row>
    <row r="4868" spans="1:6" x14ac:dyDescent="0.25">
      <c r="A4868" t="s">
        <v>8459</v>
      </c>
      <c r="B4868" s="100" t="s">
        <v>8483</v>
      </c>
      <c r="C4868" s="99" t="s">
        <v>8482</v>
      </c>
      <c r="D4868" s="124">
        <v>9185</v>
      </c>
      <c r="E4868" s="157">
        <f>VLOOKUP(D4868,'SOAT LIQ'!$A$87:$C$3416,3,FALSE)</f>
        <v>7</v>
      </c>
      <c r="F4868" t="s">
        <v>21632</v>
      </c>
    </row>
    <row r="4869" spans="1:6" x14ac:dyDescent="0.25">
      <c r="A4869" t="s">
        <v>4132</v>
      </c>
      <c r="B4869" s="100" t="s">
        <v>8483</v>
      </c>
      <c r="C4869" s="99" t="s">
        <v>8482</v>
      </c>
      <c r="D4869" s="124">
        <v>9185</v>
      </c>
      <c r="E4869" s="157">
        <f>VLOOKUP(D4869,'SOAT LIQ'!$A$87:$C$3416,3,FALSE)</f>
        <v>7</v>
      </c>
      <c r="F4869" t="s">
        <v>21632</v>
      </c>
    </row>
    <row r="4870" spans="1:6" x14ac:dyDescent="0.25">
      <c r="A4870" t="s">
        <v>8460</v>
      </c>
      <c r="B4870" s="100" t="s">
        <v>8483</v>
      </c>
      <c r="C4870" s="99" t="s">
        <v>8482</v>
      </c>
      <c r="D4870" s="124">
        <v>9185</v>
      </c>
      <c r="E4870" s="157">
        <f>VLOOKUP(D4870,'SOAT LIQ'!$A$87:$C$3416,3,FALSE)</f>
        <v>7</v>
      </c>
      <c r="F4870" t="s">
        <v>21632</v>
      </c>
    </row>
    <row r="4871" spans="1:6" x14ac:dyDescent="0.25">
      <c r="A4871" t="s">
        <v>7606</v>
      </c>
      <c r="B4871" s="100" t="s">
        <v>8483</v>
      </c>
      <c r="C4871" s="99" t="s">
        <v>8482</v>
      </c>
      <c r="D4871" s="124">
        <v>9185</v>
      </c>
      <c r="E4871" s="157">
        <f>VLOOKUP(D4871,'SOAT LIQ'!$A$87:$C$3416,3,FALSE)</f>
        <v>7</v>
      </c>
      <c r="F4871" t="s">
        <v>21632</v>
      </c>
    </row>
    <row r="4872" spans="1:6" x14ac:dyDescent="0.25">
      <c r="A4872" t="s">
        <v>8461</v>
      </c>
      <c r="B4872" s="100" t="s">
        <v>8483</v>
      </c>
      <c r="C4872" s="99" t="s">
        <v>8482</v>
      </c>
      <c r="D4872" s="124">
        <v>9185</v>
      </c>
      <c r="E4872" s="157">
        <f>VLOOKUP(D4872,'SOAT LIQ'!$A$87:$C$3416,3,FALSE)</f>
        <v>7</v>
      </c>
      <c r="F4872" t="s">
        <v>21632</v>
      </c>
    </row>
    <row r="4873" spans="1:6" x14ac:dyDescent="0.25">
      <c r="A4873" t="s">
        <v>5923</v>
      </c>
      <c r="B4873" s="100" t="s">
        <v>8483</v>
      </c>
      <c r="C4873" s="99" t="s">
        <v>8482</v>
      </c>
      <c r="D4873" s="124">
        <v>9185</v>
      </c>
      <c r="E4873" s="157">
        <f>VLOOKUP(D4873,'SOAT LIQ'!$A$87:$C$3416,3,FALSE)</f>
        <v>7</v>
      </c>
      <c r="F4873" t="s">
        <v>21632</v>
      </c>
    </row>
    <row r="4874" spans="1:6" x14ac:dyDescent="0.25">
      <c r="A4874" t="s">
        <v>5782</v>
      </c>
      <c r="B4874" s="100" t="s">
        <v>8483</v>
      </c>
      <c r="C4874" s="99" t="s">
        <v>8482</v>
      </c>
      <c r="D4874" s="124">
        <v>9185</v>
      </c>
      <c r="E4874" s="157">
        <f>VLOOKUP(D4874,'SOAT LIQ'!$A$87:$C$3416,3,FALSE)</f>
        <v>7</v>
      </c>
      <c r="F4874" t="s">
        <v>21632</v>
      </c>
    </row>
    <row r="4875" spans="1:6" x14ac:dyDescent="0.25">
      <c r="A4875" t="s">
        <v>8469</v>
      </c>
      <c r="B4875" s="100" t="s">
        <v>8483</v>
      </c>
      <c r="C4875" s="99" t="s">
        <v>8482</v>
      </c>
      <c r="D4875" s="124">
        <v>9185</v>
      </c>
      <c r="E4875" s="157">
        <f>VLOOKUP(D4875,'SOAT LIQ'!$A$87:$C$3416,3,FALSE)</f>
        <v>7</v>
      </c>
      <c r="F4875" t="s">
        <v>21632</v>
      </c>
    </row>
    <row r="4876" spans="1:6" x14ac:dyDescent="0.25">
      <c r="A4876" t="s">
        <v>5904</v>
      </c>
      <c r="B4876" s="100" t="s">
        <v>8483</v>
      </c>
      <c r="C4876" s="99" t="s">
        <v>8482</v>
      </c>
      <c r="D4876" s="124">
        <v>9185</v>
      </c>
      <c r="E4876" s="157">
        <f>VLOOKUP(D4876,'SOAT LIQ'!$A$87:$C$3416,3,FALSE)</f>
        <v>7</v>
      </c>
      <c r="F4876" t="s">
        <v>21632</v>
      </c>
    </row>
    <row r="4877" spans="1:6" x14ac:dyDescent="0.25">
      <c r="A4877" t="s">
        <v>5936</v>
      </c>
      <c r="B4877" s="100" t="s">
        <v>8483</v>
      </c>
      <c r="C4877" s="99" t="s">
        <v>8482</v>
      </c>
      <c r="D4877" s="124">
        <v>9185</v>
      </c>
      <c r="E4877" s="157">
        <f>VLOOKUP(D4877,'SOAT LIQ'!$A$87:$C$3416,3,FALSE)</f>
        <v>7</v>
      </c>
      <c r="F4877" t="s">
        <v>21632</v>
      </c>
    </row>
    <row r="4878" spans="1:6" x14ac:dyDescent="0.25">
      <c r="A4878" t="s">
        <v>6023</v>
      </c>
      <c r="B4878" s="100" t="s">
        <v>8483</v>
      </c>
      <c r="C4878" s="99" t="s">
        <v>8482</v>
      </c>
      <c r="D4878" s="124">
        <v>9185</v>
      </c>
      <c r="E4878" s="157">
        <f>VLOOKUP(D4878,'SOAT LIQ'!$A$87:$C$3416,3,FALSE)</f>
        <v>7</v>
      </c>
      <c r="F4878" t="s">
        <v>21632</v>
      </c>
    </row>
    <row r="4879" spans="1:6" x14ac:dyDescent="0.25">
      <c r="A4879" t="s">
        <v>5924</v>
      </c>
      <c r="B4879" s="100" t="s">
        <v>8483</v>
      </c>
      <c r="C4879" s="99" t="s">
        <v>8482</v>
      </c>
      <c r="D4879" s="124">
        <v>9185</v>
      </c>
      <c r="E4879" s="157">
        <f>VLOOKUP(D4879,'SOAT LIQ'!$A$87:$C$3416,3,FALSE)</f>
        <v>7</v>
      </c>
      <c r="F4879" t="s">
        <v>21632</v>
      </c>
    </row>
    <row r="4880" spans="1:6" x14ac:dyDescent="0.25">
      <c r="A4880" t="s">
        <v>8462</v>
      </c>
      <c r="B4880" s="100" t="s">
        <v>8483</v>
      </c>
      <c r="C4880" s="99" t="s">
        <v>8482</v>
      </c>
      <c r="D4880" s="124">
        <v>9185</v>
      </c>
      <c r="E4880" s="157">
        <f>VLOOKUP(D4880,'SOAT LIQ'!$A$87:$C$3416,3,FALSE)</f>
        <v>7</v>
      </c>
      <c r="F4880" t="s">
        <v>21632</v>
      </c>
    </row>
    <row r="4881" spans="1:6" x14ac:dyDescent="0.25">
      <c r="A4881" t="s">
        <v>8463</v>
      </c>
      <c r="B4881" s="100" t="s">
        <v>8483</v>
      </c>
      <c r="C4881" s="99" t="s">
        <v>8482</v>
      </c>
      <c r="D4881" s="124">
        <v>9185</v>
      </c>
      <c r="E4881" s="157">
        <f>VLOOKUP(D4881,'SOAT LIQ'!$A$87:$C$3416,3,FALSE)</f>
        <v>7</v>
      </c>
      <c r="F4881" t="s">
        <v>21632</v>
      </c>
    </row>
    <row r="4882" spans="1:6" x14ac:dyDescent="0.25">
      <c r="A4882" t="s">
        <v>6318</v>
      </c>
      <c r="B4882" s="100" t="s">
        <v>8483</v>
      </c>
      <c r="C4882" s="99" t="s">
        <v>8482</v>
      </c>
      <c r="D4882" s="124">
        <v>9185</v>
      </c>
      <c r="E4882" s="157">
        <f>VLOOKUP(D4882,'SOAT LIQ'!$A$87:$C$3416,3,FALSE)</f>
        <v>7</v>
      </c>
      <c r="F4882" t="s">
        <v>21632</v>
      </c>
    </row>
    <row r="4883" spans="1:6" x14ac:dyDescent="0.25">
      <c r="A4883" t="s">
        <v>5401</v>
      </c>
      <c r="B4883" s="100" t="s">
        <v>8483</v>
      </c>
      <c r="C4883" s="99" t="s">
        <v>8482</v>
      </c>
      <c r="D4883" s="124">
        <v>9185</v>
      </c>
      <c r="E4883" s="157">
        <f>VLOOKUP(D4883,'SOAT LIQ'!$A$87:$C$3416,3,FALSE)</f>
        <v>7</v>
      </c>
      <c r="F4883" t="s">
        <v>21632</v>
      </c>
    </row>
    <row r="4884" spans="1:6" x14ac:dyDescent="0.25">
      <c r="A4884" t="s">
        <v>8464</v>
      </c>
      <c r="B4884" s="100" t="s">
        <v>8483</v>
      </c>
      <c r="C4884" s="99" t="s">
        <v>8482</v>
      </c>
      <c r="D4884" s="124">
        <v>9185</v>
      </c>
      <c r="E4884" s="157">
        <f>VLOOKUP(D4884,'SOAT LIQ'!$A$87:$C$3416,3,FALSE)</f>
        <v>7</v>
      </c>
      <c r="F4884" t="s">
        <v>21632</v>
      </c>
    </row>
    <row r="4885" spans="1:6" x14ac:dyDescent="0.25">
      <c r="A4885" t="s">
        <v>8465</v>
      </c>
      <c r="B4885" s="100" t="s">
        <v>8483</v>
      </c>
      <c r="C4885" s="99" t="s">
        <v>8482</v>
      </c>
      <c r="D4885" s="124">
        <v>9185</v>
      </c>
      <c r="E4885" s="157">
        <f>VLOOKUP(D4885,'SOAT LIQ'!$A$87:$C$3416,3,FALSE)</f>
        <v>7</v>
      </c>
      <c r="F4885" t="s">
        <v>21632</v>
      </c>
    </row>
    <row r="4886" spans="1:6" x14ac:dyDescent="0.25">
      <c r="A4886" t="s">
        <v>8152</v>
      </c>
      <c r="B4886" s="100" t="s">
        <v>8483</v>
      </c>
      <c r="C4886" s="99" t="s">
        <v>8482</v>
      </c>
      <c r="D4886" s="124">
        <v>9185</v>
      </c>
      <c r="E4886" s="157">
        <f>VLOOKUP(D4886,'SOAT LIQ'!$A$87:$C$3416,3,FALSE)</f>
        <v>7</v>
      </c>
      <c r="F4886" t="s">
        <v>21632</v>
      </c>
    </row>
    <row r="4887" spans="1:6" x14ac:dyDescent="0.25">
      <c r="A4887" t="s">
        <v>6183</v>
      </c>
      <c r="B4887" s="100" t="s">
        <v>8483</v>
      </c>
      <c r="C4887" s="99" t="s">
        <v>8482</v>
      </c>
      <c r="D4887" s="124">
        <v>9185</v>
      </c>
      <c r="E4887" s="157">
        <f>VLOOKUP(D4887,'SOAT LIQ'!$A$87:$C$3416,3,FALSE)</f>
        <v>7</v>
      </c>
      <c r="F4887" t="s">
        <v>21632</v>
      </c>
    </row>
    <row r="4888" spans="1:6" x14ac:dyDescent="0.25">
      <c r="A4888" t="s">
        <v>8089</v>
      </c>
      <c r="B4888" s="100" t="s">
        <v>8483</v>
      </c>
      <c r="C4888" s="99" t="s">
        <v>8482</v>
      </c>
      <c r="D4888" s="124">
        <v>9185</v>
      </c>
      <c r="E4888" s="157">
        <f>VLOOKUP(D4888,'SOAT LIQ'!$A$87:$C$3416,3,FALSE)</f>
        <v>7</v>
      </c>
      <c r="F4888" t="s">
        <v>21632</v>
      </c>
    </row>
    <row r="4889" spans="1:6" x14ac:dyDescent="0.25">
      <c r="A4889" t="s">
        <v>4546</v>
      </c>
      <c r="B4889" s="100" t="s">
        <v>8483</v>
      </c>
      <c r="C4889" s="99" t="s">
        <v>8482</v>
      </c>
      <c r="D4889" s="124">
        <v>9185</v>
      </c>
      <c r="E4889" s="157">
        <f>VLOOKUP(D4889,'SOAT LIQ'!$A$87:$C$3416,3,FALSE)</f>
        <v>7</v>
      </c>
      <c r="F4889" t="s">
        <v>21632</v>
      </c>
    </row>
    <row r="4890" spans="1:6" x14ac:dyDescent="0.25">
      <c r="A4890" t="s">
        <v>8466</v>
      </c>
      <c r="B4890" s="100" t="s">
        <v>8483</v>
      </c>
      <c r="C4890" s="99" t="s">
        <v>8482</v>
      </c>
      <c r="D4890" s="124">
        <v>9185</v>
      </c>
      <c r="E4890" s="157">
        <f>VLOOKUP(D4890,'SOAT LIQ'!$A$87:$C$3416,3,FALSE)</f>
        <v>7</v>
      </c>
      <c r="F4890" t="s">
        <v>21632</v>
      </c>
    </row>
    <row r="4891" spans="1:6" x14ac:dyDescent="0.25">
      <c r="A4891" t="s">
        <v>8475</v>
      </c>
      <c r="B4891" s="100" t="s">
        <v>8483</v>
      </c>
      <c r="C4891" s="99" t="s">
        <v>8482</v>
      </c>
      <c r="D4891" s="124">
        <v>9185</v>
      </c>
      <c r="E4891" s="157">
        <f>VLOOKUP(D4891,'SOAT LIQ'!$A$87:$C$3416,3,FALSE)</f>
        <v>7</v>
      </c>
      <c r="F4891" t="s">
        <v>21632</v>
      </c>
    </row>
    <row r="4892" spans="1:6" x14ac:dyDescent="0.25">
      <c r="A4892" t="s">
        <v>8472</v>
      </c>
      <c r="B4892" s="100" t="s">
        <v>8483</v>
      </c>
      <c r="C4892" s="99" t="s">
        <v>8482</v>
      </c>
      <c r="D4892" s="124">
        <v>9185</v>
      </c>
      <c r="E4892" s="157">
        <f>VLOOKUP(D4892,'SOAT LIQ'!$A$87:$C$3416,3,FALSE)</f>
        <v>7</v>
      </c>
      <c r="F4892" t="s">
        <v>21632</v>
      </c>
    </row>
    <row r="4893" spans="1:6" x14ac:dyDescent="0.25">
      <c r="A4893" t="s">
        <v>8470</v>
      </c>
      <c r="B4893" s="100" t="s">
        <v>8483</v>
      </c>
      <c r="C4893" s="99" t="s">
        <v>8482</v>
      </c>
      <c r="D4893" s="124">
        <v>9185</v>
      </c>
      <c r="E4893" s="157">
        <f>VLOOKUP(D4893,'SOAT LIQ'!$A$87:$C$3416,3,FALSE)</f>
        <v>7</v>
      </c>
      <c r="F4893" t="s">
        <v>21632</v>
      </c>
    </row>
    <row r="4894" spans="1:6" x14ac:dyDescent="0.25">
      <c r="A4894" t="s">
        <v>8476</v>
      </c>
      <c r="B4894" s="100" t="s">
        <v>8483</v>
      </c>
      <c r="C4894" s="99" t="s">
        <v>8482</v>
      </c>
      <c r="D4894" s="124">
        <v>9185</v>
      </c>
      <c r="E4894" s="157">
        <f>VLOOKUP(D4894,'SOAT LIQ'!$A$87:$C$3416,3,FALSE)</f>
        <v>7</v>
      </c>
      <c r="F4894" t="s">
        <v>21632</v>
      </c>
    </row>
    <row r="4895" spans="1:6" x14ac:dyDescent="0.25">
      <c r="A4895" t="s">
        <v>5576</v>
      </c>
      <c r="B4895" s="100" t="s">
        <v>8483</v>
      </c>
      <c r="C4895" s="99" t="s">
        <v>8482</v>
      </c>
      <c r="D4895" s="124">
        <v>9185</v>
      </c>
      <c r="E4895" s="157">
        <f>VLOOKUP(D4895,'SOAT LIQ'!$A$87:$C$3416,3,FALSE)</f>
        <v>7</v>
      </c>
      <c r="F4895" t="s">
        <v>21632</v>
      </c>
    </row>
    <row r="4896" spans="1:6" x14ac:dyDescent="0.25">
      <c r="A4896" t="s">
        <v>5577</v>
      </c>
      <c r="B4896" s="100" t="s">
        <v>8483</v>
      </c>
      <c r="C4896" s="99" t="s">
        <v>8482</v>
      </c>
      <c r="D4896" s="124">
        <v>9185</v>
      </c>
      <c r="E4896" s="157">
        <f>VLOOKUP(D4896,'SOAT LIQ'!$A$87:$C$3416,3,FALSE)</f>
        <v>7</v>
      </c>
      <c r="F4896" t="s">
        <v>21632</v>
      </c>
    </row>
    <row r="4897" spans="1:6" x14ac:dyDescent="0.25">
      <c r="A4897" t="s">
        <v>8477</v>
      </c>
      <c r="B4897" s="100" t="s">
        <v>8483</v>
      </c>
      <c r="C4897" s="99" t="s">
        <v>8482</v>
      </c>
      <c r="D4897" s="124">
        <v>9185</v>
      </c>
      <c r="E4897" s="157">
        <f>VLOOKUP(D4897,'SOAT LIQ'!$A$87:$C$3416,3,FALSE)</f>
        <v>7</v>
      </c>
      <c r="F4897" t="s">
        <v>21632</v>
      </c>
    </row>
    <row r="4898" spans="1:6" x14ac:dyDescent="0.25">
      <c r="A4898" t="s">
        <v>5578</v>
      </c>
      <c r="B4898" s="100" t="s">
        <v>8483</v>
      </c>
      <c r="C4898" s="99" t="s">
        <v>8482</v>
      </c>
      <c r="D4898" s="124">
        <v>9185</v>
      </c>
      <c r="E4898" s="157">
        <f>VLOOKUP(D4898,'SOAT LIQ'!$A$87:$C$3416,3,FALSE)</f>
        <v>7</v>
      </c>
      <c r="F4898" t="s">
        <v>21632</v>
      </c>
    </row>
    <row r="4899" spans="1:6" x14ac:dyDescent="0.25">
      <c r="A4899" t="s">
        <v>5579</v>
      </c>
      <c r="B4899" s="100" t="s">
        <v>8483</v>
      </c>
      <c r="C4899" s="99" t="s">
        <v>8482</v>
      </c>
      <c r="D4899" s="124">
        <v>9185</v>
      </c>
      <c r="E4899" s="157">
        <f>VLOOKUP(D4899,'SOAT LIQ'!$A$87:$C$3416,3,FALSE)</f>
        <v>7</v>
      </c>
      <c r="F4899" t="s">
        <v>21632</v>
      </c>
    </row>
    <row r="4900" spans="1:6" x14ac:dyDescent="0.25">
      <c r="A4900" t="s">
        <v>5580</v>
      </c>
      <c r="B4900" s="100" t="s">
        <v>8483</v>
      </c>
      <c r="C4900" s="99" t="s">
        <v>8482</v>
      </c>
      <c r="D4900" s="124">
        <v>9185</v>
      </c>
      <c r="E4900" s="157">
        <f>VLOOKUP(D4900,'SOAT LIQ'!$A$87:$C$3416,3,FALSE)</f>
        <v>7</v>
      </c>
      <c r="F4900" t="s">
        <v>21632</v>
      </c>
    </row>
    <row r="4901" spans="1:6" x14ac:dyDescent="0.25">
      <c r="A4901" t="s">
        <v>8471</v>
      </c>
      <c r="B4901" s="100" t="s">
        <v>8483</v>
      </c>
      <c r="C4901" s="99" t="s">
        <v>8482</v>
      </c>
      <c r="D4901" s="124">
        <v>9185</v>
      </c>
      <c r="E4901" s="157">
        <f>VLOOKUP(D4901,'SOAT LIQ'!$A$87:$C$3416,3,FALSE)</f>
        <v>7</v>
      </c>
      <c r="F4901" t="s">
        <v>21632</v>
      </c>
    </row>
    <row r="4902" spans="1:6" x14ac:dyDescent="0.25">
      <c r="A4902" t="s">
        <v>8478</v>
      </c>
      <c r="B4902" s="100" t="s">
        <v>8483</v>
      </c>
      <c r="C4902" s="99" t="s">
        <v>8482</v>
      </c>
      <c r="D4902" s="124">
        <v>9185</v>
      </c>
      <c r="E4902" s="157">
        <f>VLOOKUP(D4902,'SOAT LIQ'!$A$87:$C$3416,3,FALSE)</f>
        <v>7</v>
      </c>
      <c r="F4902" t="s">
        <v>21632</v>
      </c>
    </row>
    <row r="4903" spans="1:6" x14ac:dyDescent="0.25">
      <c r="A4903" t="s">
        <v>4229</v>
      </c>
      <c r="B4903" s="100" t="s">
        <v>8483</v>
      </c>
      <c r="C4903" s="99" t="s">
        <v>8482</v>
      </c>
      <c r="D4903" s="124">
        <v>9185</v>
      </c>
      <c r="E4903" s="157">
        <f>VLOOKUP(D4903,'SOAT LIQ'!$A$87:$C$3416,3,FALSE)</f>
        <v>7</v>
      </c>
      <c r="F4903" t="s">
        <v>21632</v>
      </c>
    </row>
    <row r="4904" spans="1:6" x14ac:dyDescent="0.25">
      <c r="A4904" t="s">
        <v>5968</v>
      </c>
      <c r="B4904" s="100" t="s">
        <v>8483</v>
      </c>
      <c r="C4904" s="99" t="s">
        <v>8482</v>
      </c>
      <c r="D4904" s="124">
        <v>9185</v>
      </c>
      <c r="E4904" s="157">
        <f>VLOOKUP(D4904,'SOAT LIQ'!$A$87:$C$3416,3,FALSE)</f>
        <v>7</v>
      </c>
      <c r="F4904" t="s">
        <v>21632</v>
      </c>
    </row>
    <row r="4905" spans="1:6" x14ac:dyDescent="0.25">
      <c r="A4905" t="s">
        <v>4339</v>
      </c>
      <c r="B4905" s="100" t="s">
        <v>8484</v>
      </c>
      <c r="C4905" s="99" t="s">
        <v>8442</v>
      </c>
      <c r="D4905" s="124">
        <v>25132</v>
      </c>
      <c r="E4905" s="157" t="e">
        <f>VLOOKUP(D4905,'SOAT LIQ'!$A$87:$C$3416,3,FALSE)</f>
        <v>#N/A</v>
      </c>
      <c r="F4905" t="s">
        <v>21632</v>
      </c>
    </row>
    <row r="4906" spans="1:6" x14ac:dyDescent="0.25">
      <c r="A4906" t="s">
        <v>5509</v>
      </c>
      <c r="B4906" s="100" t="s">
        <v>8484</v>
      </c>
      <c r="C4906" s="99" t="s">
        <v>8442</v>
      </c>
      <c r="D4906" s="124">
        <v>25132</v>
      </c>
      <c r="E4906" s="157" t="e">
        <f>VLOOKUP(D4906,'SOAT LIQ'!$A$87:$C$3416,3,FALSE)</f>
        <v>#N/A</v>
      </c>
      <c r="F4906" t="s">
        <v>5509</v>
      </c>
    </row>
    <row r="4907" spans="1:6" x14ac:dyDescent="0.25">
      <c r="A4907" t="s">
        <v>5750</v>
      </c>
      <c r="B4907" s="100" t="s">
        <v>8484</v>
      </c>
      <c r="C4907" s="99" t="s">
        <v>8442</v>
      </c>
      <c r="D4907" s="124">
        <v>25132</v>
      </c>
      <c r="E4907" s="157" t="e">
        <f>VLOOKUP(D4907,'SOAT LIQ'!$A$87:$C$3416,3,FALSE)</f>
        <v>#N/A</v>
      </c>
      <c r="F4907" t="s">
        <v>21632</v>
      </c>
    </row>
    <row r="4908" spans="1:6" x14ac:dyDescent="0.25">
      <c r="A4908" t="s">
        <v>8466</v>
      </c>
      <c r="B4908" s="100" t="s">
        <v>8484</v>
      </c>
      <c r="C4908" s="99" t="s">
        <v>8442</v>
      </c>
      <c r="D4908" s="124">
        <v>25132</v>
      </c>
      <c r="E4908" s="157" t="e">
        <f>VLOOKUP(D4908,'SOAT LIQ'!$A$87:$C$3416,3,FALSE)</f>
        <v>#N/A</v>
      </c>
    </row>
    <row r="4909" spans="1:6" x14ac:dyDescent="0.25">
      <c r="A4909" t="s">
        <v>5750</v>
      </c>
      <c r="B4909" s="100" t="s">
        <v>8485</v>
      </c>
      <c r="C4909" s="99" t="s">
        <v>8473</v>
      </c>
      <c r="D4909" s="124">
        <v>37506</v>
      </c>
      <c r="E4909" s="157" t="e">
        <f>VLOOKUP(D4909,'SOAT LIQ'!$A$87:$C$3416,3,FALSE)</f>
        <v>#N/A</v>
      </c>
      <c r="F4909" t="s">
        <v>21632</v>
      </c>
    </row>
    <row r="4910" spans="1:6" x14ac:dyDescent="0.25">
      <c r="A4910" t="s">
        <v>5796</v>
      </c>
      <c r="B4910" s="100" t="s">
        <v>8485</v>
      </c>
      <c r="C4910" s="99" t="s">
        <v>8473</v>
      </c>
      <c r="D4910" s="124">
        <v>37506</v>
      </c>
      <c r="E4910" s="157" t="e">
        <f>VLOOKUP(D4910,'SOAT LIQ'!$A$87:$C$3416,3,FALSE)</f>
        <v>#N/A</v>
      </c>
      <c r="F4910" t="s">
        <v>21632</v>
      </c>
    </row>
    <row r="4911" spans="1:6" x14ac:dyDescent="0.25">
      <c r="A4911" t="s">
        <v>5965</v>
      </c>
      <c r="B4911" s="100" t="s">
        <v>8486</v>
      </c>
      <c r="C4911" s="99" t="s">
        <v>8473</v>
      </c>
      <c r="D4911" s="124">
        <v>25138</v>
      </c>
      <c r="E4911" s="157" t="e">
        <f>VLOOKUP(D4911,'SOAT LIQ'!$A$87:$C$3416,3,FALSE)</f>
        <v>#N/A</v>
      </c>
      <c r="F4911" t="s">
        <v>21632</v>
      </c>
    </row>
    <row r="4912" spans="1:6" x14ac:dyDescent="0.25">
      <c r="A4912" t="s">
        <v>5750</v>
      </c>
      <c r="B4912" s="100" t="s">
        <v>8486</v>
      </c>
      <c r="C4912" s="99" t="s">
        <v>8473</v>
      </c>
      <c r="D4912" s="124">
        <v>25138</v>
      </c>
      <c r="E4912" s="157" t="e">
        <f>VLOOKUP(D4912,'SOAT LIQ'!$A$87:$C$3416,3,FALSE)</f>
        <v>#N/A</v>
      </c>
      <c r="F4912" t="s">
        <v>21632</v>
      </c>
    </row>
    <row r="4913" spans="1:6" x14ac:dyDescent="0.25">
      <c r="A4913" t="s">
        <v>8459</v>
      </c>
      <c r="B4913" s="100" t="s">
        <v>8486</v>
      </c>
      <c r="C4913" s="99" t="s">
        <v>8473</v>
      </c>
      <c r="D4913" s="124">
        <v>25138</v>
      </c>
      <c r="E4913" s="157" t="e">
        <f>VLOOKUP(D4913,'SOAT LIQ'!$A$87:$C$3416,3,FALSE)</f>
        <v>#N/A</v>
      </c>
    </row>
    <row r="4914" spans="1:6" x14ac:dyDescent="0.25">
      <c r="A4914" t="s">
        <v>4132</v>
      </c>
      <c r="B4914" s="100" t="s">
        <v>8486</v>
      </c>
      <c r="C4914" s="99" t="s">
        <v>8473</v>
      </c>
      <c r="D4914" s="124">
        <v>25138</v>
      </c>
      <c r="E4914" s="157" t="e">
        <f>VLOOKUP(D4914,'SOAT LIQ'!$A$87:$C$3416,3,FALSE)</f>
        <v>#N/A</v>
      </c>
    </row>
    <row r="4915" spans="1:6" x14ac:dyDescent="0.25">
      <c r="A4915" t="s">
        <v>8460</v>
      </c>
      <c r="B4915" s="100" t="s">
        <v>8486</v>
      </c>
      <c r="C4915" s="99" t="s">
        <v>8473</v>
      </c>
      <c r="D4915" s="124">
        <v>25138</v>
      </c>
      <c r="E4915" s="157" t="e">
        <f>VLOOKUP(D4915,'SOAT LIQ'!$A$87:$C$3416,3,FALSE)</f>
        <v>#N/A</v>
      </c>
    </row>
    <row r="4916" spans="1:6" x14ac:dyDescent="0.25">
      <c r="A4916" t="s">
        <v>7606</v>
      </c>
      <c r="B4916" s="100" t="s">
        <v>8486</v>
      </c>
      <c r="C4916" s="99" t="s">
        <v>8473</v>
      </c>
      <c r="D4916" s="124">
        <v>25138</v>
      </c>
      <c r="E4916" s="157" t="e">
        <f>VLOOKUP(D4916,'SOAT LIQ'!$A$87:$C$3416,3,FALSE)</f>
        <v>#N/A</v>
      </c>
    </row>
    <row r="4917" spans="1:6" x14ac:dyDescent="0.25">
      <c r="A4917" t="s">
        <v>8461</v>
      </c>
      <c r="B4917" s="100" t="s">
        <v>8486</v>
      </c>
      <c r="C4917" s="99" t="s">
        <v>8473</v>
      </c>
      <c r="D4917" s="124">
        <v>25138</v>
      </c>
      <c r="E4917" s="157" t="e">
        <f>VLOOKUP(D4917,'SOAT LIQ'!$A$87:$C$3416,3,FALSE)</f>
        <v>#N/A</v>
      </c>
    </row>
    <row r="4918" spans="1:6" x14ac:dyDescent="0.25">
      <c r="A4918" t="s">
        <v>5923</v>
      </c>
      <c r="B4918" s="100" t="s">
        <v>8486</v>
      </c>
      <c r="C4918" s="99" t="s">
        <v>8473</v>
      </c>
      <c r="D4918" s="124">
        <v>25138</v>
      </c>
      <c r="E4918" s="157" t="e">
        <f>VLOOKUP(D4918,'SOAT LIQ'!$A$87:$C$3416,3,FALSE)</f>
        <v>#N/A</v>
      </c>
      <c r="F4918" t="s">
        <v>21632</v>
      </c>
    </row>
    <row r="4919" spans="1:6" x14ac:dyDescent="0.25">
      <c r="A4919" t="s">
        <v>8469</v>
      </c>
      <c r="B4919" s="100" t="s">
        <v>8486</v>
      </c>
      <c r="C4919" s="99" t="s">
        <v>8473</v>
      </c>
      <c r="D4919" s="124">
        <v>25138</v>
      </c>
      <c r="E4919" s="157" t="e">
        <f>VLOOKUP(D4919,'SOAT LIQ'!$A$87:$C$3416,3,FALSE)</f>
        <v>#N/A</v>
      </c>
      <c r="F4919" t="s">
        <v>21632</v>
      </c>
    </row>
    <row r="4920" spans="1:6" x14ac:dyDescent="0.25">
      <c r="A4920" t="s">
        <v>6023</v>
      </c>
      <c r="B4920" s="100" t="s">
        <v>8486</v>
      </c>
      <c r="C4920" s="99" t="s">
        <v>8473</v>
      </c>
      <c r="D4920" s="124">
        <v>25138</v>
      </c>
      <c r="E4920" s="157" t="e">
        <f>VLOOKUP(D4920,'SOAT LIQ'!$A$87:$C$3416,3,FALSE)</f>
        <v>#N/A</v>
      </c>
      <c r="F4920" t="s">
        <v>21632</v>
      </c>
    </row>
    <row r="4921" spans="1:6" x14ac:dyDescent="0.25">
      <c r="A4921" t="s">
        <v>5924</v>
      </c>
      <c r="B4921" s="100" t="s">
        <v>8486</v>
      </c>
      <c r="C4921" s="99" t="s">
        <v>8473</v>
      </c>
      <c r="D4921" s="124">
        <v>25138</v>
      </c>
      <c r="E4921" s="157" t="e">
        <f>VLOOKUP(D4921,'SOAT LIQ'!$A$87:$C$3416,3,FALSE)</f>
        <v>#N/A</v>
      </c>
      <c r="F4921" t="s">
        <v>21632</v>
      </c>
    </row>
    <row r="4922" spans="1:6" x14ac:dyDescent="0.25">
      <c r="A4922" t="s">
        <v>8462</v>
      </c>
      <c r="B4922" s="100" t="s">
        <v>8486</v>
      </c>
      <c r="C4922" s="99" t="s">
        <v>8473</v>
      </c>
      <c r="D4922" s="124">
        <v>25138</v>
      </c>
      <c r="E4922" s="157" t="e">
        <f>VLOOKUP(D4922,'SOAT LIQ'!$A$87:$C$3416,3,FALSE)</f>
        <v>#N/A</v>
      </c>
    </row>
    <row r="4923" spans="1:6" x14ac:dyDescent="0.25">
      <c r="A4923" t="s">
        <v>8463</v>
      </c>
      <c r="B4923" s="100" t="s">
        <v>8486</v>
      </c>
      <c r="C4923" s="99" t="s">
        <v>8473</v>
      </c>
      <c r="D4923" s="124">
        <v>25138</v>
      </c>
      <c r="E4923" s="157" t="e">
        <f>VLOOKUP(D4923,'SOAT LIQ'!$A$87:$C$3416,3,FALSE)</f>
        <v>#N/A</v>
      </c>
    </row>
    <row r="4924" spans="1:6" x14ac:dyDescent="0.25">
      <c r="A4924" t="s">
        <v>6318</v>
      </c>
      <c r="B4924" s="100" t="s">
        <v>8486</v>
      </c>
      <c r="C4924" s="99" t="s">
        <v>8473</v>
      </c>
      <c r="D4924" s="124">
        <v>25138</v>
      </c>
      <c r="E4924" s="157" t="e">
        <f>VLOOKUP(D4924,'SOAT LIQ'!$A$87:$C$3416,3,FALSE)</f>
        <v>#N/A</v>
      </c>
    </row>
    <row r="4925" spans="1:6" x14ac:dyDescent="0.25">
      <c r="A4925" t="s">
        <v>5401</v>
      </c>
      <c r="B4925" s="100" t="s">
        <v>8486</v>
      </c>
      <c r="C4925" s="99" t="s">
        <v>8473</v>
      </c>
      <c r="D4925" s="124">
        <v>25138</v>
      </c>
      <c r="E4925" s="157" t="e">
        <f>VLOOKUP(D4925,'SOAT LIQ'!$A$87:$C$3416,3,FALSE)</f>
        <v>#N/A</v>
      </c>
    </row>
    <row r="4926" spans="1:6" x14ac:dyDescent="0.25">
      <c r="A4926" t="s">
        <v>8464</v>
      </c>
      <c r="B4926" s="100" t="s">
        <v>8486</v>
      </c>
      <c r="C4926" s="99" t="s">
        <v>8473</v>
      </c>
      <c r="D4926" s="124">
        <v>25138</v>
      </c>
      <c r="E4926" s="157" t="e">
        <f>VLOOKUP(D4926,'SOAT LIQ'!$A$87:$C$3416,3,FALSE)</f>
        <v>#N/A</v>
      </c>
    </row>
    <row r="4927" spans="1:6" x14ac:dyDescent="0.25">
      <c r="A4927" t="s">
        <v>8465</v>
      </c>
      <c r="B4927" s="100" t="s">
        <v>8486</v>
      </c>
      <c r="C4927" s="99" t="s">
        <v>8473</v>
      </c>
      <c r="D4927" s="124">
        <v>25138</v>
      </c>
      <c r="E4927" s="157" t="e">
        <f>VLOOKUP(D4927,'SOAT LIQ'!$A$87:$C$3416,3,FALSE)</f>
        <v>#N/A</v>
      </c>
    </row>
    <row r="4928" spans="1:6" x14ac:dyDescent="0.25">
      <c r="A4928" t="s">
        <v>8152</v>
      </c>
      <c r="B4928" s="100" t="s">
        <v>8486</v>
      </c>
      <c r="C4928" s="99" t="s">
        <v>8473</v>
      </c>
      <c r="D4928" s="124">
        <v>25138</v>
      </c>
      <c r="E4928" s="157" t="e">
        <f>VLOOKUP(D4928,'SOAT LIQ'!$A$87:$C$3416,3,FALSE)</f>
        <v>#N/A</v>
      </c>
    </row>
    <row r="4929" spans="1:6" x14ac:dyDescent="0.25">
      <c r="A4929" t="s">
        <v>8487</v>
      </c>
      <c r="B4929" s="100" t="s">
        <v>8486</v>
      </c>
      <c r="C4929" s="99" t="s">
        <v>8473</v>
      </c>
      <c r="D4929" s="124">
        <v>25138</v>
      </c>
      <c r="E4929" s="157" t="e">
        <f>VLOOKUP(D4929,'SOAT LIQ'!$A$87:$C$3416,3,FALSE)</f>
        <v>#N/A</v>
      </c>
    </row>
    <row r="4930" spans="1:6" x14ac:dyDescent="0.25">
      <c r="A4930" t="s">
        <v>4546</v>
      </c>
      <c r="B4930" s="100" t="s">
        <v>8486</v>
      </c>
      <c r="C4930" s="99" t="s">
        <v>8473</v>
      </c>
      <c r="D4930" s="124">
        <v>25138</v>
      </c>
      <c r="E4930" s="157" t="e">
        <f>VLOOKUP(D4930,'SOAT LIQ'!$A$87:$C$3416,3,FALSE)</f>
        <v>#N/A</v>
      </c>
    </row>
    <row r="4931" spans="1:6" x14ac:dyDescent="0.25">
      <c r="A4931" t="s">
        <v>3972</v>
      </c>
      <c r="B4931" s="100" t="s">
        <v>8486</v>
      </c>
      <c r="C4931" s="99" t="s">
        <v>8473</v>
      </c>
      <c r="D4931" s="124">
        <v>25138</v>
      </c>
      <c r="E4931" s="157" t="e">
        <f>VLOOKUP(D4931,'SOAT LIQ'!$A$87:$C$3416,3,FALSE)</f>
        <v>#N/A</v>
      </c>
    </row>
    <row r="4932" spans="1:6" x14ac:dyDescent="0.25">
      <c r="A4932" t="s">
        <v>8488</v>
      </c>
      <c r="B4932" s="100" t="s">
        <v>8486</v>
      </c>
      <c r="C4932" s="99" t="s">
        <v>8473</v>
      </c>
      <c r="D4932" s="124">
        <v>25138</v>
      </c>
      <c r="E4932" s="157" t="e">
        <f>VLOOKUP(D4932,'SOAT LIQ'!$A$87:$C$3416,3,FALSE)</f>
        <v>#N/A</v>
      </c>
    </row>
    <row r="4933" spans="1:6" x14ac:dyDescent="0.25">
      <c r="A4933" t="s">
        <v>7772</v>
      </c>
      <c r="B4933" s="100" t="s">
        <v>8486</v>
      </c>
      <c r="C4933" s="99" t="s">
        <v>8473</v>
      </c>
      <c r="D4933" s="124">
        <v>25138</v>
      </c>
      <c r="E4933" s="157" t="e">
        <f>VLOOKUP(D4933,'SOAT LIQ'!$A$87:$C$3416,3,FALSE)</f>
        <v>#N/A</v>
      </c>
    </row>
    <row r="4934" spans="1:6" x14ac:dyDescent="0.25">
      <c r="A4934" t="s">
        <v>8489</v>
      </c>
      <c r="B4934" s="100" t="s">
        <v>8486</v>
      </c>
      <c r="C4934" s="99" t="s">
        <v>8473</v>
      </c>
      <c r="D4934" s="124">
        <v>25138</v>
      </c>
      <c r="E4934" s="157" t="e">
        <f>VLOOKUP(D4934,'SOAT LIQ'!$A$87:$C$3416,3,FALSE)</f>
        <v>#N/A</v>
      </c>
    </row>
    <row r="4935" spans="1:6" x14ac:dyDescent="0.25">
      <c r="A4935" t="s">
        <v>5748</v>
      </c>
      <c r="B4935" s="100" t="s">
        <v>8486</v>
      </c>
      <c r="C4935" s="99" t="s">
        <v>8473</v>
      </c>
      <c r="D4935" s="124">
        <v>25138</v>
      </c>
      <c r="E4935" s="157" t="e">
        <f>VLOOKUP(D4935,'SOAT LIQ'!$A$87:$C$3416,3,FALSE)</f>
        <v>#N/A</v>
      </c>
      <c r="F4935" t="s">
        <v>21632</v>
      </c>
    </row>
    <row r="4936" spans="1:6" x14ac:dyDescent="0.25">
      <c r="A4936" t="s">
        <v>5508</v>
      </c>
      <c r="B4936" s="100" t="s">
        <v>8486</v>
      </c>
      <c r="C4936" s="99" t="s">
        <v>8473</v>
      </c>
      <c r="D4936" s="124">
        <v>25138</v>
      </c>
      <c r="E4936" s="157" t="e">
        <f>VLOOKUP(D4936,'SOAT LIQ'!$A$87:$C$3416,3,FALSE)</f>
        <v>#N/A</v>
      </c>
      <c r="F4936" t="s">
        <v>21632</v>
      </c>
    </row>
    <row r="4937" spans="1:6" x14ac:dyDescent="0.25">
      <c r="A4937" t="s">
        <v>5809</v>
      </c>
      <c r="B4937" s="100" t="s">
        <v>8486</v>
      </c>
      <c r="C4937" s="99" t="s">
        <v>8473</v>
      </c>
      <c r="D4937" s="124">
        <v>25138</v>
      </c>
      <c r="E4937" s="157" t="e">
        <f>VLOOKUP(D4937,'SOAT LIQ'!$A$87:$C$3416,3,FALSE)</f>
        <v>#N/A</v>
      </c>
      <c r="F4937" t="s">
        <v>21632</v>
      </c>
    </row>
    <row r="4938" spans="1:6" x14ac:dyDescent="0.25">
      <c r="A4938" t="s">
        <v>5142</v>
      </c>
      <c r="B4938" s="100" t="s">
        <v>8486</v>
      </c>
      <c r="C4938" s="99" t="s">
        <v>8473</v>
      </c>
      <c r="D4938" s="124">
        <v>25138</v>
      </c>
      <c r="E4938" s="157" t="e">
        <f>VLOOKUP(D4938,'SOAT LIQ'!$A$87:$C$3416,3,FALSE)</f>
        <v>#N/A</v>
      </c>
      <c r="F4938" t="s">
        <v>21632</v>
      </c>
    </row>
    <row r="4939" spans="1:6" x14ac:dyDescent="0.25">
      <c r="A4939" t="s">
        <v>6113</v>
      </c>
      <c r="B4939" s="100" t="s">
        <v>8486</v>
      </c>
      <c r="C4939" s="99" t="s">
        <v>8473</v>
      </c>
      <c r="D4939" s="124">
        <v>25138</v>
      </c>
      <c r="E4939" s="157" t="e">
        <f>VLOOKUP(D4939,'SOAT LIQ'!$A$87:$C$3416,3,FALSE)</f>
        <v>#N/A</v>
      </c>
      <c r="F4939" t="s">
        <v>21632</v>
      </c>
    </row>
    <row r="4940" spans="1:6" x14ac:dyDescent="0.25">
      <c r="A4940" t="s">
        <v>5745</v>
      </c>
      <c r="B4940" s="100" t="s">
        <v>8486</v>
      </c>
      <c r="C4940" s="99" t="s">
        <v>8473</v>
      </c>
      <c r="D4940" s="124">
        <v>25138</v>
      </c>
      <c r="E4940" s="157" t="e">
        <f>VLOOKUP(D4940,'SOAT LIQ'!$A$87:$C$3416,3,FALSE)</f>
        <v>#N/A</v>
      </c>
      <c r="F4940" t="s">
        <v>21632</v>
      </c>
    </row>
    <row r="4941" spans="1:6" x14ac:dyDescent="0.25">
      <c r="A4941" t="s">
        <v>5031</v>
      </c>
      <c r="B4941" s="100" t="s">
        <v>8486</v>
      </c>
      <c r="C4941" s="99" t="s">
        <v>8473</v>
      </c>
      <c r="D4941" s="124">
        <v>25138</v>
      </c>
      <c r="E4941" s="157" t="e">
        <f>VLOOKUP(D4941,'SOAT LIQ'!$A$87:$C$3416,3,FALSE)</f>
        <v>#N/A</v>
      </c>
      <c r="F4941" t="s">
        <v>21632</v>
      </c>
    </row>
    <row r="4942" spans="1:6" x14ac:dyDescent="0.25">
      <c r="A4942" t="s">
        <v>5773</v>
      </c>
      <c r="B4942" s="100" t="s">
        <v>8486</v>
      </c>
      <c r="C4942" s="99" t="s">
        <v>8473</v>
      </c>
      <c r="D4942" s="124">
        <v>25138</v>
      </c>
      <c r="E4942" s="157" t="e">
        <f>VLOOKUP(D4942,'SOAT LIQ'!$A$87:$C$3416,3,FALSE)</f>
        <v>#N/A</v>
      </c>
      <c r="F4942" t="s">
        <v>21632</v>
      </c>
    </row>
    <row r="4943" spans="1:6" x14ac:dyDescent="0.25">
      <c r="A4943" t="s">
        <v>5796</v>
      </c>
      <c r="B4943" s="100" t="s">
        <v>8486</v>
      </c>
      <c r="C4943" s="99" t="s">
        <v>8473</v>
      </c>
      <c r="D4943" s="124">
        <v>25138</v>
      </c>
      <c r="E4943" s="157" t="e">
        <f>VLOOKUP(D4943,'SOAT LIQ'!$A$87:$C$3416,3,FALSE)</f>
        <v>#N/A</v>
      </c>
      <c r="F4943" t="s">
        <v>21632</v>
      </c>
    </row>
    <row r="4944" spans="1:6" x14ac:dyDescent="0.25">
      <c r="A4944" t="s">
        <v>5969</v>
      </c>
      <c r="B4944" s="100" t="s">
        <v>8486</v>
      </c>
      <c r="C4944" s="99" t="s">
        <v>8473</v>
      </c>
      <c r="D4944" s="124">
        <v>25138</v>
      </c>
      <c r="E4944" s="157" t="e">
        <f>VLOOKUP(D4944,'SOAT LIQ'!$A$87:$C$3416,3,FALSE)</f>
        <v>#N/A</v>
      </c>
      <c r="F4944" t="s">
        <v>21632</v>
      </c>
    </row>
    <row r="4945" spans="1:6" x14ac:dyDescent="0.25">
      <c r="A4945" t="s">
        <v>5482</v>
      </c>
      <c r="B4945" s="100" t="s">
        <v>8486</v>
      </c>
      <c r="C4945" s="99" t="s">
        <v>8473</v>
      </c>
      <c r="D4945" s="124">
        <v>25138</v>
      </c>
      <c r="E4945" s="157" t="e">
        <f>VLOOKUP(D4945,'SOAT LIQ'!$A$87:$C$3416,3,FALSE)</f>
        <v>#N/A</v>
      </c>
      <c r="F4945" t="s">
        <v>21632</v>
      </c>
    </row>
    <row r="4946" spans="1:6" x14ac:dyDescent="0.25">
      <c r="A4946" t="s">
        <v>5782</v>
      </c>
      <c r="B4946" s="100" t="s">
        <v>8486</v>
      </c>
      <c r="C4946" s="99" t="s">
        <v>8473</v>
      </c>
      <c r="D4946" s="124">
        <v>25138</v>
      </c>
      <c r="E4946" s="157" t="e">
        <f>VLOOKUP(D4946,'SOAT LIQ'!$A$87:$C$3416,3,FALSE)</f>
        <v>#N/A</v>
      </c>
      <c r="F4946" t="s">
        <v>21632</v>
      </c>
    </row>
    <row r="4947" spans="1:6" x14ac:dyDescent="0.25">
      <c r="A4947" t="s">
        <v>5904</v>
      </c>
      <c r="B4947" s="100" t="s">
        <v>8486</v>
      </c>
      <c r="C4947" s="99" t="s">
        <v>8473</v>
      </c>
      <c r="D4947" s="124">
        <v>25138</v>
      </c>
      <c r="E4947" s="157" t="e">
        <f>VLOOKUP(D4947,'SOAT LIQ'!$A$87:$C$3416,3,FALSE)</f>
        <v>#N/A</v>
      </c>
      <c r="F4947" t="s">
        <v>21632</v>
      </c>
    </row>
    <row r="4948" spans="1:6" x14ac:dyDescent="0.25">
      <c r="A4948" t="s">
        <v>5936</v>
      </c>
      <c r="B4948" s="100" t="s">
        <v>8486</v>
      </c>
      <c r="C4948" s="99" t="s">
        <v>8473</v>
      </c>
      <c r="D4948" s="124">
        <v>25138</v>
      </c>
      <c r="E4948" s="157" t="e">
        <f>VLOOKUP(D4948,'SOAT LIQ'!$A$87:$C$3416,3,FALSE)</f>
        <v>#N/A</v>
      </c>
      <c r="F4948" t="s">
        <v>21632</v>
      </c>
    </row>
    <row r="4949" spans="1:6" x14ac:dyDescent="0.25">
      <c r="A4949" t="s">
        <v>8490</v>
      </c>
      <c r="B4949" s="100" t="s">
        <v>8486</v>
      </c>
      <c r="C4949" s="99" t="s">
        <v>8473</v>
      </c>
      <c r="D4949" s="124">
        <v>25138</v>
      </c>
      <c r="E4949" s="157" t="e">
        <f>VLOOKUP(D4949,'SOAT LIQ'!$A$87:$C$3416,3,FALSE)</f>
        <v>#N/A</v>
      </c>
    </row>
    <row r="4950" spans="1:6" x14ac:dyDescent="0.25">
      <c r="A4950" t="s">
        <v>6183</v>
      </c>
      <c r="B4950" s="100" t="s">
        <v>8486</v>
      </c>
      <c r="C4950" s="99" t="s">
        <v>8473</v>
      </c>
      <c r="D4950" s="124">
        <v>25138</v>
      </c>
      <c r="E4950" s="157" t="e">
        <f>VLOOKUP(D4950,'SOAT LIQ'!$A$87:$C$3416,3,FALSE)</f>
        <v>#N/A</v>
      </c>
    </row>
    <row r="4951" spans="1:6" x14ac:dyDescent="0.25">
      <c r="A4951" t="s">
        <v>8089</v>
      </c>
      <c r="B4951" s="100" t="s">
        <v>8486</v>
      </c>
      <c r="C4951" s="99" t="s">
        <v>8473</v>
      </c>
      <c r="D4951" s="124">
        <v>25138</v>
      </c>
      <c r="E4951" s="157" t="e">
        <f>VLOOKUP(D4951,'SOAT LIQ'!$A$87:$C$3416,3,FALSE)</f>
        <v>#N/A</v>
      </c>
    </row>
    <row r="4952" spans="1:6" x14ac:dyDescent="0.25">
      <c r="A4952" t="s">
        <v>6787</v>
      </c>
      <c r="B4952" s="100" t="s">
        <v>8486</v>
      </c>
      <c r="C4952" s="99" t="s">
        <v>8473</v>
      </c>
      <c r="D4952" s="124">
        <v>25138</v>
      </c>
      <c r="E4952" s="157" t="e">
        <f>VLOOKUP(D4952,'SOAT LIQ'!$A$87:$C$3416,3,FALSE)</f>
        <v>#N/A</v>
      </c>
    </row>
    <row r="4953" spans="1:6" x14ac:dyDescent="0.25">
      <c r="A4953" t="s">
        <v>5509</v>
      </c>
      <c r="B4953" s="100" t="s">
        <v>8486</v>
      </c>
      <c r="C4953" s="99" t="s">
        <v>8473</v>
      </c>
      <c r="D4953" s="124">
        <v>25138</v>
      </c>
      <c r="E4953" s="157" t="e">
        <f>VLOOKUP(D4953,'SOAT LIQ'!$A$87:$C$3416,3,FALSE)</f>
        <v>#N/A</v>
      </c>
      <c r="F4953" t="s">
        <v>5509</v>
      </c>
    </row>
    <row r="4954" spans="1:6" x14ac:dyDescent="0.25">
      <c r="A4954" t="s">
        <v>8491</v>
      </c>
      <c r="B4954" s="100" t="s">
        <v>8486</v>
      </c>
      <c r="C4954" s="99" t="s">
        <v>8473</v>
      </c>
      <c r="D4954" s="124">
        <v>25138</v>
      </c>
      <c r="E4954" s="157" t="e">
        <f>VLOOKUP(D4954,'SOAT LIQ'!$A$87:$C$3416,3,FALSE)</f>
        <v>#N/A</v>
      </c>
    </row>
    <row r="4955" spans="1:6" x14ac:dyDescent="0.25">
      <c r="A4955" t="s">
        <v>4295</v>
      </c>
      <c r="B4955" s="100" t="s">
        <v>8486</v>
      </c>
      <c r="C4955" s="99" t="s">
        <v>8473</v>
      </c>
      <c r="D4955" s="124">
        <v>25138</v>
      </c>
      <c r="E4955" s="157" t="e">
        <f>VLOOKUP(D4955,'SOAT LIQ'!$A$87:$C$3416,3,FALSE)</f>
        <v>#N/A</v>
      </c>
    </row>
    <row r="4956" spans="1:6" x14ac:dyDescent="0.25">
      <c r="A4956" t="s">
        <v>5733</v>
      </c>
      <c r="B4956" s="100" t="s">
        <v>8486</v>
      </c>
      <c r="C4956" s="99" t="s">
        <v>8473</v>
      </c>
      <c r="D4956" s="124">
        <v>25138</v>
      </c>
      <c r="E4956" s="157" t="e">
        <f>VLOOKUP(D4956,'SOAT LIQ'!$A$87:$C$3416,3,FALSE)</f>
        <v>#N/A</v>
      </c>
    </row>
    <row r="4957" spans="1:6" x14ac:dyDescent="0.25">
      <c r="A4957" t="s">
        <v>8466</v>
      </c>
      <c r="B4957" s="100" t="s">
        <v>8486</v>
      </c>
      <c r="C4957" s="99" t="s">
        <v>8473</v>
      </c>
      <c r="D4957" s="124">
        <v>25138</v>
      </c>
      <c r="E4957" s="157" t="e">
        <f>VLOOKUP(D4957,'SOAT LIQ'!$A$87:$C$3416,3,FALSE)</f>
        <v>#N/A</v>
      </c>
    </row>
    <row r="4958" spans="1:6" x14ac:dyDescent="0.25">
      <c r="A4958" t="s">
        <v>8475</v>
      </c>
      <c r="B4958" s="100" t="s">
        <v>8486</v>
      </c>
      <c r="C4958" s="99" t="s">
        <v>8473</v>
      </c>
      <c r="D4958" s="124">
        <v>25138</v>
      </c>
      <c r="E4958" s="157" t="e">
        <f>VLOOKUP(D4958,'SOAT LIQ'!$A$87:$C$3416,3,FALSE)</f>
        <v>#N/A</v>
      </c>
    </row>
    <row r="4959" spans="1:6" x14ac:dyDescent="0.25">
      <c r="A4959" t="s">
        <v>8492</v>
      </c>
      <c r="B4959" s="100" t="s">
        <v>8486</v>
      </c>
      <c r="C4959" s="99" t="s">
        <v>8473</v>
      </c>
      <c r="D4959" s="124">
        <v>25138</v>
      </c>
      <c r="E4959" s="157" t="e">
        <f>VLOOKUP(D4959,'SOAT LIQ'!$A$87:$C$3416,3,FALSE)</f>
        <v>#N/A</v>
      </c>
    </row>
    <row r="4960" spans="1:6" x14ac:dyDescent="0.25">
      <c r="A4960" t="s">
        <v>5523</v>
      </c>
      <c r="B4960" s="100" t="s">
        <v>8486</v>
      </c>
      <c r="C4960" s="99" t="s">
        <v>8473</v>
      </c>
      <c r="D4960" s="124">
        <v>25138</v>
      </c>
      <c r="E4960" s="157" t="e">
        <f>VLOOKUP(D4960,'SOAT LIQ'!$A$87:$C$3416,3,FALSE)</f>
        <v>#N/A</v>
      </c>
      <c r="F4960" t="s">
        <v>21632</v>
      </c>
    </row>
    <row r="4961" spans="1:6" x14ac:dyDescent="0.25">
      <c r="A4961" t="s">
        <v>8470</v>
      </c>
      <c r="B4961" s="100" t="s">
        <v>8486</v>
      </c>
      <c r="C4961" s="99" t="s">
        <v>8473</v>
      </c>
      <c r="D4961" s="124">
        <v>25138</v>
      </c>
      <c r="E4961" s="157" t="e">
        <f>VLOOKUP(D4961,'SOAT LIQ'!$A$87:$C$3416,3,FALSE)</f>
        <v>#N/A</v>
      </c>
      <c r="F4961" t="s">
        <v>21634</v>
      </c>
    </row>
    <row r="4962" spans="1:6" x14ac:dyDescent="0.25">
      <c r="A4962" t="s">
        <v>8476</v>
      </c>
      <c r="B4962" s="100" t="s">
        <v>8486</v>
      </c>
      <c r="C4962" s="99" t="s">
        <v>8473</v>
      </c>
      <c r="D4962" s="124">
        <v>25138</v>
      </c>
      <c r="E4962" s="157" t="e">
        <f>VLOOKUP(D4962,'SOAT LIQ'!$A$87:$C$3416,3,FALSE)</f>
        <v>#N/A</v>
      </c>
    </row>
    <row r="4963" spans="1:6" x14ac:dyDescent="0.25">
      <c r="A4963" t="s">
        <v>5576</v>
      </c>
      <c r="B4963" s="100" t="s">
        <v>8486</v>
      </c>
      <c r="C4963" s="99" t="s">
        <v>8473</v>
      </c>
      <c r="D4963" s="124">
        <v>25138</v>
      </c>
      <c r="E4963" s="157" t="e">
        <f>VLOOKUP(D4963,'SOAT LIQ'!$A$87:$C$3416,3,FALSE)</f>
        <v>#N/A</v>
      </c>
    </row>
    <row r="4964" spans="1:6" x14ac:dyDescent="0.25">
      <c r="A4964" t="s">
        <v>8477</v>
      </c>
      <c r="B4964" s="100" t="s">
        <v>8486</v>
      </c>
      <c r="C4964" s="99" t="s">
        <v>8473</v>
      </c>
      <c r="D4964" s="124">
        <v>25138</v>
      </c>
      <c r="E4964" s="157" t="e">
        <f>VLOOKUP(D4964,'SOAT LIQ'!$A$87:$C$3416,3,FALSE)</f>
        <v>#N/A</v>
      </c>
    </row>
    <row r="4965" spans="1:6" x14ac:dyDescent="0.25">
      <c r="A4965" t="s">
        <v>5578</v>
      </c>
      <c r="B4965" s="100" t="s">
        <v>8486</v>
      </c>
      <c r="C4965" s="99" t="s">
        <v>8473</v>
      </c>
      <c r="D4965" s="124">
        <v>25138</v>
      </c>
      <c r="E4965" s="157" t="e">
        <f>VLOOKUP(D4965,'SOAT LIQ'!$A$87:$C$3416,3,FALSE)</f>
        <v>#N/A</v>
      </c>
    </row>
    <row r="4966" spans="1:6" x14ac:dyDescent="0.25">
      <c r="A4966" t="s">
        <v>8471</v>
      </c>
      <c r="B4966" s="100" t="s">
        <v>8486</v>
      </c>
      <c r="C4966" s="99" t="s">
        <v>8473</v>
      </c>
      <c r="D4966" s="124">
        <v>25138</v>
      </c>
      <c r="E4966" s="157" t="e">
        <f>VLOOKUP(D4966,'SOAT LIQ'!$A$87:$C$3416,3,FALSE)</f>
        <v>#N/A</v>
      </c>
      <c r="F4966" t="s">
        <v>21634</v>
      </c>
    </row>
    <row r="4967" spans="1:6" x14ac:dyDescent="0.25">
      <c r="A4967" t="s">
        <v>8493</v>
      </c>
      <c r="B4967" s="100" t="s">
        <v>8486</v>
      </c>
      <c r="C4967" s="99" t="s">
        <v>8473</v>
      </c>
      <c r="D4967" s="124">
        <v>25138</v>
      </c>
      <c r="E4967" s="157" t="e">
        <f>VLOOKUP(D4967,'SOAT LIQ'!$A$87:$C$3416,3,FALSE)</f>
        <v>#N/A</v>
      </c>
      <c r="F4967" t="s">
        <v>21634</v>
      </c>
    </row>
    <row r="4968" spans="1:6" x14ac:dyDescent="0.25">
      <c r="A4968" t="s">
        <v>8494</v>
      </c>
      <c r="B4968" s="100" t="s">
        <v>8486</v>
      </c>
      <c r="C4968" s="99" t="s">
        <v>8473</v>
      </c>
      <c r="D4968" s="124">
        <v>25138</v>
      </c>
      <c r="E4968" s="157" t="e">
        <f>VLOOKUP(D4968,'SOAT LIQ'!$A$87:$C$3416,3,FALSE)</f>
        <v>#N/A</v>
      </c>
      <c r="F4968" t="s">
        <v>21634</v>
      </c>
    </row>
    <row r="4969" spans="1:6" x14ac:dyDescent="0.25">
      <c r="A4969" t="s">
        <v>8495</v>
      </c>
      <c r="B4969" s="100" t="s">
        <v>8486</v>
      </c>
      <c r="C4969" s="99" t="s">
        <v>8473</v>
      </c>
      <c r="D4969" s="124">
        <v>25138</v>
      </c>
      <c r="E4969" s="157" t="e">
        <f>VLOOKUP(D4969,'SOAT LIQ'!$A$87:$C$3416,3,FALSE)</f>
        <v>#N/A</v>
      </c>
      <c r="F4969" t="s">
        <v>21634</v>
      </c>
    </row>
    <row r="4970" spans="1:6" x14ac:dyDescent="0.25">
      <c r="A4970" t="s">
        <v>8496</v>
      </c>
      <c r="B4970" s="100" t="s">
        <v>8486</v>
      </c>
      <c r="C4970" s="99" t="s">
        <v>8473</v>
      </c>
      <c r="D4970" s="124">
        <v>25138</v>
      </c>
      <c r="E4970" s="157" t="e">
        <f>VLOOKUP(D4970,'SOAT LIQ'!$A$87:$C$3416,3,FALSE)</f>
        <v>#N/A</v>
      </c>
      <c r="F4970" t="s">
        <v>21634</v>
      </c>
    </row>
    <row r="4971" spans="1:6" x14ac:dyDescent="0.25">
      <c r="A4971" t="s">
        <v>8472</v>
      </c>
      <c r="B4971" s="100" t="s">
        <v>8486</v>
      </c>
      <c r="C4971" s="99" t="s">
        <v>8473</v>
      </c>
      <c r="D4971" s="124">
        <v>25138</v>
      </c>
      <c r="E4971" s="157" t="e">
        <f>VLOOKUP(D4971,'SOAT LIQ'!$A$87:$C$3416,3,FALSE)</f>
        <v>#N/A</v>
      </c>
      <c r="F4971" t="s">
        <v>21634</v>
      </c>
    </row>
    <row r="4972" spans="1:6" x14ac:dyDescent="0.25">
      <c r="A4972" t="s">
        <v>8497</v>
      </c>
      <c r="B4972" s="100" t="s">
        <v>8486</v>
      </c>
      <c r="C4972" s="99" t="s">
        <v>8473</v>
      </c>
      <c r="D4972" s="124">
        <v>25138</v>
      </c>
      <c r="E4972" s="157" t="e">
        <f>VLOOKUP(D4972,'SOAT LIQ'!$A$87:$C$3416,3,FALSE)</f>
        <v>#N/A</v>
      </c>
      <c r="F4972" t="s">
        <v>21634</v>
      </c>
    </row>
    <row r="4973" spans="1:6" x14ac:dyDescent="0.25">
      <c r="A4973" t="s">
        <v>5577</v>
      </c>
      <c r="B4973" s="100" t="s">
        <v>8486</v>
      </c>
      <c r="C4973" s="99" t="s">
        <v>8473</v>
      </c>
      <c r="D4973" s="124">
        <v>25138</v>
      </c>
      <c r="E4973" s="157" t="e">
        <f>VLOOKUP(D4973,'SOAT LIQ'!$A$87:$C$3416,3,FALSE)</f>
        <v>#N/A</v>
      </c>
    </row>
    <row r="4974" spans="1:6" x14ac:dyDescent="0.25">
      <c r="A4974" t="s">
        <v>5579</v>
      </c>
      <c r="B4974" s="100" t="s">
        <v>8486</v>
      </c>
      <c r="C4974" s="99" t="s">
        <v>8473</v>
      </c>
      <c r="D4974" s="124">
        <v>25138</v>
      </c>
      <c r="E4974" s="157" t="e">
        <f>VLOOKUP(D4974,'SOAT LIQ'!$A$87:$C$3416,3,FALSE)</f>
        <v>#N/A</v>
      </c>
    </row>
    <row r="4975" spans="1:6" x14ac:dyDescent="0.25">
      <c r="A4975" t="s">
        <v>5580</v>
      </c>
      <c r="B4975" s="100" t="s">
        <v>8486</v>
      </c>
      <c r="C4975" s="99" t="s">
        <v>8473</v>
      </c>
      <c r="D4975" s="124">
        <v>25138</v>
      </c>
      <c r="E4975" s="157" t="e">
        <f>VLOOKUP(D4975,'SOAT LIQ'!$A$87:$C$3416,3,FALSE)</f>
        <v>#N/A</v>
      </c>
    </row>
    <row r="4976" spans="1:6" x14ac:dyDescent="0.25">
      <c r="A4976" t="s">
        <v>8498</v>
      </c>
      <c r="B4976" s="100" t="s">
        <v>8486</v>
      </c>
      <c r="C4976" s="99" t="s">
        <v>8473</v>
      </c>
      <c r="D4976" s="124">
        <v>25138</v>
      </c>
      <c r="E4976" s="157" t="e">
        <f>VLOOKUP(D4976,'SOAT LIQ'!$A$87:$C$3416,3,FALSE)</f>
        <v>#N/A</v>
      </c>
      <c r="F4976" t="s">
        <v>21634</v>
      </c>
    </row>
    <row r="4977" spans="1:6" x14ac:dyDescent="0.25">
      <c r="A4977" t="s">
        <v>8499</v>
      </c>
      <c r="B4977" s="100" t="s">
        <v>8486</v>
      </c>
      <c r="C4977" s="99" t="s">
        <v>8473</v>
      </c>
      <c r="D4977" s="124">
        <v>25138</v>
      </c>
      <c r="E4977" s="157" t="e">
        <f>VLOOKUP(D4977,'SOAT LIQ'!$A$87:$C$3416,3,FALSE)</f>
        <v>#N/A</v>
      </c>
      <c r="F4977" t="s">
        <v>21634</v>
      </c>
    </row>
    <row r="4978" spans="1:6" x14ac:dyDescent="0.25">
      <c r="A4978" t="s">
        <v>8478</v>
      </c>
      <c r="B4978" s="100" t="s">
        <v>8486</v>
      </c>
      <c r="C4978" s="99" t="s">
        <v>8473</v>
      </c>
      <c r="D4978" s="124">
        <v>25138</v>
      </c>
      <c r="E4978" s="157" t="e">
        <f>VLOOKUP(D4978,'SOAT LIQ'!$A$87:$C$3416,3,FALSE)</f>
        <v>#N/A</v>
      </c>
      <c r="F4978" t="s">
        <v>21634</v>
      </c>
    </row>
    <row r="4979" spans="1:6" x14ac:dyDescent="0.25">
      <c r="A4979" t="s">
        <v>8500</v>
      </c>
      <c r="B4979" s="100" t="s">
        <v>8486</v>
      </c>
      <c r="C4979" s="99" t="s">
        <v>8473</v>
      </c>
      <c r="D4979" s="124">
        <v>25138</v>
      </c>
      <c r="E4979" s="157" t="e">
        <f>VLOOKUP(D4979,'SOAT LIQ'!$A$87:$C$3416,3,FALSE)</f>
        <v>#N/A</v>
      </c>
      <c r="F4979" t="s">
        <v>21634</v>
      </c>
    </row>
    <row r="4980" spans="1:6" x14ac:dyDescent="0.25">
      <c r="A4980" t="s">
        <v>4229</v>
      </c>
      <c r="B4980" s="100" t="s">
        <v>8486</v>
      </c>
      <c r="C4980" s="99" t="s">
        <v>8473</v>
      </c>
      <c r="D4980" s="124">
        <v>25138</v>
      </c>
      <c r="E4980" s="157" t="e">
        <f>VLOOKUP(D4980,'SOAT LIQ'!$A$87:$C$3416,3,FALSE)</f>
        <v>#N/A</v>
      </c>
    </row>
    <row r="4981" spans="1:6" x14ac:dyDescent="0.25">
      <c r="A4981" t="s">
        <v>8501</v>
      </c>
      <c r="B4981" s="100" t="s">
        <v>8486</v>
      </c>
      <c r="C4981" s="99" t="s">
        <v>8473</v>
      </c>
      <c r="D4981" s="124">
        <v>25138</v>
      </c>
      <c r="E4981" s="157" t="e">
        <f>VLOOKUP(D4981,'SOAT LIQ'!$A$87:$C$3416,3,FALSE)</f>
        <v>#N/A</v>
      </c>
    </row>
    <row r="4982" spans="1:6" x14ac:dyDescent="0.25">
      <c r="A4982" t="s">
        <v>8502</v>
      </c>
      <c r="B4982" s="100" t="s">
        <v>8486</v>
      </c>
      <c r="C4982" s="99" t="s">
        <v>8473</v>
      </c>
      <c r="D4982" s="124">
        <v>25138</v>
      </c>
      <c r="E4982" s="157" t="e">
        <f>VLOOKUP(D4982,'SOAT LIQ'!$A$87:$C$3416,3,FALSE)</f>
        <v>#N/A</v>
      </c>
    </row>
    <row r="4983" spans="1:6" x14ac:dyDescent="0.25">
      <c r="A4983" t="s">
        <v>8503</v>
      </c>
      <c r="B4983" s="100" t="s">
        <v>8486</v>
      </c>
      <c r="C4983" s="99" t="s">
        <v>8473</v>
      </c>
      <c r="D4983" s="124">
        <v>25138</v>
      </c>
      <c r="E4983" s="157" t="e">
        <f>VLOOKUP(D4983,'SOAT LIQ'!$A$87:$C$3416,3,FALSE)</f>
        <v>#N/A</v>
      </c>
    </row>
    <row r="4984" spans="1:6" x14ac:dyDescent="0.25">
      <c r="A4984" t="s">
        <v>8504</v>
      </c>
      <c r="B4984" s="100" t="s">
        <v>8486</v>
      </c>
      <c r="C4984" s="99" t="s">
        <v>8473</v>
      </c>
      <c r="D4984" s="124">
        <v>25138</v>
      </c>
      <c r="E4984" s="157" t="e">
        <f>VLOOKUP(D4984,'SOAT LIQ'!$A$87:$C$3416,3,FALSE)</f>
        <v>#N/A</v>
      </c>
    </row>
    <row r="4985" spans="1:6" x14ac:dyDescent="0.25">
      <c r="A4985" t="s">
        <v>4339</v>
      </c>
      <c r="B4985" s="100" t="s">
        <v>4264</v>
      </c>
      <c r="C4985" s="99" t="s">
        <v>8505</v>
      </c>
      <c r="D4985" s="124">
        <v>37502</v>
      </c>
      <c r="E4985" s="157" t="e">
        <f>VLOOKUP(D4985,'SOAT LIQ'!$A$87:$C$3416,3,FALSE)</f>
        <v>#N/A</v>
      </c>
      <c r="F4985" t="s">
        <v>21632</v>
      </c>
    </row>
    <row r="4986" spans="1:6" x14ac:dyDescent="0.25">
      <c r="A4986" t="s">
        <v>5508</v>
      </c>
      <c r="B4986" s="100" t="s">
        <v>4264</v>
      </c>
      <c r="C4986" s="99" t="s">
        <v>8505</v>
      </c>
      <c r="D4986" s="124">
        <v>37502</v>
      </c>
      <c r="E4986" s="157" t="e">
        <f>VLOOKUP(D4986,'SOAT LIQ'!$A$87:$C$3416,3,FALSE)</f>
        <v>#N/A</v>
      </c>
      <c r="F4986" t="s">
        <v>21632</v>
      </c>
    </row>
    <row r="4987" spans="1:6" x14ac:dyDescent="0.25">
      <c r="A4987" t="s">
        <v>5796</v>
      </c>
      <c r="B4987" s="100" t="s">
        <v>4264</v>
      </c>
      <c r="C4987" s="99" t="s">
        <v>8505</v>
      </c>
      <c r="D4987" s="124">
        <v>37502</v>
      </c>
      <c r="E4987" s="157" t="e">
        <f>VLOOKUP(D4987,'SOAT LIQ'!$A$87:$C$3416,3,FALSE)</f>
        <v>#N/A</v>
      </c>
      <c r="F4987" t="s">
        <v>21632</v>
      </c>
    </row>
    <row r="4988" spans="1:6" x14ac:dyDescent="0.25">
      <c r="A4988" t="s">
        <v>5750</v>
      </c>
      <c r="B4988" s="100" t="s">
        <v>4264</v>
      </c>
      <c r="C4988" s="99" t="s">
        <v>8505</v>
      </c>
      <c r="D4988" s="124">
        <v>37502</v>
      </c>
      <c r="E4988" s="157" t="e">
        <f>VLOOKUP(D4988,'SOAT LIQ'!$A$87:$C$3416,3,FALSE)</f>
        <v>#N/A</v>
      </c>
      <c r="F4988" t="s">
        <v>21632</v>
      </c>
    </row>
    <row r="4989" spans="1:6" x14ac:dyDescent="0.25">
      <c r="A4989" t="s">
        <v>5796</v>
      </c>
      <c r="B4989" s="100" t="s">
        <v>4743</v>
      </c>
      <c r="C4989" s="99" t="s">
        <v>8506</v>
      </c>
      <c r="D4989" s="124">
        <v>9184</v>
      </c>
      <c r="E4989" s="157">
        <f>VLOOKUP(D4989,'SOAT LIQ'!$A$87:$C$3416,3,FALSE)</f>
        <v>8</v>
      </c>
      <c r="F4989" t="s">
        <v>21632</v>
      </c>
    </row>
    <row r="4990" spans="1:6" x14ac:dyDescent="0.25">
      <c r="A4990" t="s">
        <v>5508</v>
      </c>
      <c r="B4990" s="100" t="s">
        <v>4743</v>
      </c>
      <c r="C4990" s="99" t="s">
        <v>8506</v>
      </c>
      <c r="D4990" s="124">
        <v>9184</v>
      </c>
      <c r="E4990" s="157">
        <f>VLOOKUP(D4990,'SOAT LIQ'!$A$87:$C$3416,3,FALSE)</f>
        <v>8</v>
      </c>
      <c r="F4990" t="s">
        <v>21632</v>
      </c>
    </row>
    <row r="4991" spans="1:6" x14ac:dyDescent="0.25">
      <c r="A4991" t="s">
        <v>4339</v>
      </c>
      <c r="B4991" s="100" t="s">
        <v>4743</v>
      </c>
      <c r="C4991" s="99" t="s">
        <v>8506</v>
      </c>
      <c r="D4991" s="124">
        <v>9184</v>
      </c>
      <c r="E4991" s="157">
        <f>VLOOKUP(D4991,'SOAT LIQ'!$A$87:$C$3416,3,FALSE)</f>
        <v>8</v>
      </c>
      <c r="F4991" t="s">
        <v>21632</v>
      </c>
    </row>
    <row r="4992" spans="1:6" x14ac:dyDescent="0.25">
      <c r="A4992" t="s">
        <v>5509</v>
      </c>
      <c r="B4992" s="100" t="s">
        <v>4743</v>
      </c>
      <c r="C4992" s="99" t="s">
        <v>8506</v>
      </c>
      <c r="D4992" s="124">
        <v>9184</v>
      </c>
      <c r="E4992" s="157">
        <f>VLOOKUP(D4992,'SOAT LIQ'!$A$87:$C$3416,3,FALSE)</f>
        <v>8</v>
      </c>
      <c r="F4992" t="s">
        <v>21632</v>
      </c>
    </row>
    <row r="4993" spans="1:6" x14ac:dyDescent="0.25">
      <c r="A4993" t="s">
        <v>4339</v>
      </c>
      <c r="B4993" s="100" t="s">
        <v>4282</v>
      </c>
      <c r="C4993" s="99" t="s">
        <v>8507</v>
      </c>
      <c r="D4993" s="124">
        <v>30207</v>
      </c>
      <c r="E4993" s="157" t="e">
        <f>VLOOKUP(D4993,'SOAT LIQ'!$A$87:$C$3416,3,FALSE)</f>
        <v>#N/A</v>
      </c>
      <c r="F4993" t="s">
        <v>21632</v>
      </c>
    </row>
    <row r="4994" spans="1:6" x14ac:dyDescent="0.25">
      <c r="A4994" t="s">
        <v>5796</v>
      </c>
      <c r="B4994" s="100" t="s">
        <v>4282</v>
      </c>
      <c r="C4994" s="99" t="s">
        <v>8507</v>
      </c>
      <c r="D4994" s="124">
        <v>30207</v>
      </c>
      <c r="E4994" s="157" t="e">
        <f>VLOOKUP(D4994,'SOAT LIQ'!$A$87:$C$3416,3,FALSE)</f>
        <v>#N/A</v>
      </c>
      <c r="F4994" t="s">
        <v>21632</v>
      </c>
    </row>
    <row r="4995" spans="1:6" x14ac:dyDescent="0.25">
      <c r="A4995" t="s">
        <v>8508</v>
      </c>
      <c r="B4995" s="100" t="s">
        <v>4282</v>
      </c>
      <c r="C4995" s="99" t="s">
        <v>8507</v>
      </c>
      <c r="D4995" s="124">
        <v>30207</v>
      </c>
      <c r="E4995" s="157" t="e">
        <f>VLOOKUP(D4995,'SOAT LIQ'!$A$87:$C$3416,3,FALSE)</f>
        <v>#N/A</v>
      </c>
    </row>
    <row r="4996" spans="1:6" x14ac:dyDescent="0.25">
      <c r="A4996" t="s">
        <v>8491</v>
      </c>
      <c r="B4996" s="100" t="s">
        <v>4282</v>
      </c>
      <c r="C4996" s="99" t="s">
        <v>8507</v>
      </c>
      <c r="D4996" s="124">
        <v>30207</v>
      </c>
      <c r="E4996" s="157" t="e">
        <f>VLOOKUP(D4996,'SOAT LIQ'!$A$87:$C$3416,3,FALSE)</f>
        <v>#N/A</v>
      </c>
    </row>
    <row r="4997" spans="1:6" x14ac:dyDescent="0.25">
      <c r="A4997" t="s">
        <v>5750</v>
      </c>
      <c r="B4997" s="100" t="s">
        <v>4282</v>
      </c>
      <c r="C4997" s="99" t="s">
        <v>8507</v>
      </c>
      <c r="D4997" s="124">
        <v>30207</v>
      </c>
      <c r="E4997" s="157" t="e">
        <f>VLOOKUP(D4997,'SOAT LIQ'!$A$87:$C$3416,3,FALSE)</f>
        <v>#N/A</v>
      </c>
      <c r="F4997" t="s">
        <v>21632</v>
      </c>
    </row>
    <row r="4998" spans="1:6" x14ac:dyDescent="0.25">
      <c r="A4998" t="s">
        <v>8502</v>
      </c>
      <c r="B4998" s="100" t="s">
        <v>4282</v>
      </c>
      <c r="C4998" s="99" t="s">
        <v>8507</v>
      </c>
      <c r="D4998" s="124">
        <v>30207</v>
      </c>
      <c r="E4998" s="157" t="e">
        <f>VLOOKUP(D4998,'SOAT LIQ'!$A$87:$C$3416,3,FALSE)</f>
        <v>#N/A</v>
      </c>
    </row>
    <row r="4999" spans="1:6" x14ac:dyDescent="0.25">
      <c r="A4999" t="s">
        <v>8503</v>
      </c>
      <c r="B4999" s="100" t="s">
        <v>4282</v>
      </c>
      <c r="C4999" s="99" t="s">
        <v>8507</v>
      </c>
      <c r="D4999" s="124">
        <v>30207</v>
      </c>
      <c r="E4999" s="157" t="e">
        <f>VLOOKUP(D4999,'SOAT LIQ'!$A$87:$C$3416,3,FALSE)</f>
        <v>#N/A</v>
      </c>
    </row>
    <row r="5000" spans="1:6" x14ac:dyDescent="0.25">
      <c r="A5000" t="s">
        <v>8504</v>
      </c>
      <c r="B5000" s="100" t="s">
        <v>4282</v>
      </c>
      <c r="C5000" s="99" t="s">
        <v>8507</v>
      </c>
      <c r="D5000" s="124">
        <v>30207</v>
      </c>
      <c r="E5000" s="157" t="e">
        <f>VLOOKUP(D5000,'SOAT LIQ'!$A$87:$C$3416,3,FALSE)</f>
        <v>#N/A</v>
      </c>
    </row>
    <row r="5001" spans="1:6" x14ac:dyDescent="0.25">
      <c r="A5001" t="s">
        <v>5508</v>
      </c>
      <c r="B5001" s="100" t="s">
        <v>4797</v>
      </c>
      <c r="C5001" s="99" t="s">
        <v>8509</v>
      </c>
      <c r="D5001" s="124">
        <v>5530</v>
      </c>
      <c r="E5001" s="157">
        <f>VLOOKUP(D5001,'SOAT LIQ'!$A$87:$C$3416,3,FALSE)</f>
        <v>22</v>
      </c>
      <c r="F5001" t="s">
        <v>21632</v>
      </c>
    </row>
    <row r="5002" spans="1:6" x14ac:dyDescent="0.25">
      <c r="A5002" t="s">
        <v>5508</v>
      </c>
      <c r="B5002" s="100" t="s">
        <v>4792</v>
      </c>
      <c r="C5002" s="99" t="s">
        <v>8510</v>
      </c>
      <c r="D5002" s="124">
        <v>5530</v>
      </c>
      <c r="E5002" s="157">
        <f>VLOOKUP(D5002,'SOAT LIQ'!$A$87:$C$3416,3,FALSE)</f>
        <v>22</v>
      </c>
      <c r="F5002" t="s">
        <v>21632</v>
      </c>
    </row>
    <row r="5003" spans="1:6" x14ac:dyDescent="0.25">
      <c r="A5003" t="s">
        <v>5796</v>
      </c>
      <c r="B5003" s="100" t="s">
        <v>4793</v>
      </c>
      <c r="C5003" s="99" t="s">
        <v>8511</v>
      </c>
      <c r="D5003" s="124">
        <v>5530</v>
      </c>
      <c r="E5003" s="157">
        <f>VLOOKUP(D5003,'SOAT LIQ'!$A$87:$C$3416,3,FALSE)</f>
        <v>22</v>
      </c>
      <c r="F5003" t="s">
        <v>21632</v>
      </c>
    </row>
    <row r="5004" spans="1:6" x14ac:dyDescent="0.25">
      <c r="A5004" t="s">
        <v>5796</v>
      </c>
      <c r="B5004" s="100" t="s">
        <v>8513</v>
      </c>
      <c r="C5004" s="99" t="s">
        <v>8512</v>
      </c>
      <c r="D5004" s="124">
        <v>5530</v>
      </c>
      <c r="E5004" s="157">
        <f>VLOOKUP(D5004,'SOAT LIQ'!$A$87:$C$3416,3,FALSE)</f>
        <v>22</v>
      </c>
      <c r="F5004" t="s">
        <v>21632</v>
      </c>
    </row>
    <row r="5005" spans="1:6" x14ac:dyDescent="0.25">
      <c r="A5005" t="s">
        <v>5796</v>
      </c>
      <c r="B5005" s="100" t="s">
        <v>8515</v>
      </c>
      <c r="C5005" s="99" t="s">
        <v>8514</v>
      </c>
      <c r="D5005" s="124">
        <v>5540</v>
      </c>
      <c r="E5005" s="157">
        <f>VLOOKUP(D5005,'SOAT LIQ'!$A$87:$C$3416,3,FALSE)</f>
        <v>22</v>
      </c>
      <c r="F5005" t="s">
        <v>21632</v>
      </c>
    </row>
    <row r="5006" spans="1:6" x14ac:dyDescent="0.25">
      <c r="A5006" t="s">
        <v>5796</v>
      </c>
      <c r="B5006" s="100" t="s">
        <v>8517</v>
      </c>
      <c r="C5006" s="99" t="s">
        <v>8516</v>
      </c>
      <c r="D5006" s="124">
        <v>5540</v>
      </c>
      <c r="E5006" s="157">
        <f>VLOOKUP(D5006,'SOAT LIQ'!$A$87:$C$3416,3,FALSE)</f>
        <v>22</v>
      </c>
      <c r="F5006" t="s">
        <v>21632</v>
      </c>
    </row>
    <row r="5007" spans="1:6" x14ac:dyDescent="0.25">
      <c r="A5007" t="s">
        <v>4339</v>
      </c>
      <c r="B5007" s="100" t="s">
        <v>4927</v>
      </c>
      <c r="C5007" s="99" t="s">
        <v>8518</v>
      </c>
      <c r="D5007" s="124">
        <v>5540</v>
      </c>
      <c r="E5007" s="157">
        <f>VLOOKUP(D5007,'SOAT LIQ'!$A$87:$C$3416,3,FALSE)</f>
        <v>22</v>
      </c>
      <c r="F5007" t="s">
        <v>21632</v>
      </c>
    </row>
    <row r="5008" spans="1:6" x14ac:dyDescent="0.25">
      <c r="A5008" t="s">
        <v>5796</v>
      </c>
      <c r="B5008" s="100" t="s">
        <v>4927</v>
      </c>
      <c r="C5008" s="99" t="s">
        <v>8518</v>
      </c>
      <c r="D5008" s="124">
        <v>5540</v>
      </c>
      <c r="E5008" s="157">
        <f>VLOOKUP(D5008,'SOAT LIQ'!$A$87:$C$3416,3,FALSE)</f>
        <v>22</v>
      </c>
      <c r="F5008" t="s">
        <v>21632</v>
      </c>
    </row>
    <row r="5009" spans="1:6" x14ac:dyDescent="0.25">
      <c r="A5009" t="s">
        <v>5750</v>
      </c>
      <c r="B5009" s="100" t="s">
        <v>4927</v>
      </c>
      <c r="C5009" s="99" t="s">
        <v>8518</v>
      </c>
      <c r="D5009" s="124">
        <v>5540</v>
      </c>
      <c r="E5009" s="157">
        <f>VLOOKUP(D5009,'SOAT LIQ'!$A$87:$C$3416,3,FALSE)</f>
        <v>22</v>
      </c>
      <c r="F5009" t="s">
        <v>21632</v>
      </c>
    </row>
    <row r="5010" spans="1:6" x14ac:dyDescent="0.25">
      <c r="A5010" t="s">
        <v>5796</v>
      </c>
      <c r="B5010" s="100" t="s">
        <v>8520</v>
      </c>
      <c r="C5010" s="99" t="s">
        <v>8519</v>
      </c>
      <c r="D5010" s="124">
        <v>5540</v>
      </c>
      <c r="E5010" s="157">
        <f>VLOOKUP(D5010,'SOAT LIQ'!$A$87:$C$3416,3,FALSE)</f>
        <v>22</v>
      </c>
      <c r="F5010" t="s">
        <v>21632</v>
      </c>
    </row>
    <row r="5011" spans="1:6" x14ac:dyDescent="0.25">
      <c r="A5011" t="s">
        <v>5509</v>
      </c>
      <c r="B5011" s="100" t="s">
        <v>8520</v>
      </c>
      <c r="C5011" s="99" t="s">
        <v>8519</v>
      </c>
      <c r="D5011" s="124">
        <v>5540</v>
      </c>
      <c r="E5011" s="157">
        <f>VLOOKUP(D5011,'SOAT LIQ'!$A$87:$C$3416,3,FALSE)</f>
        <v>22</v>
      </c>
      <c r="F5011" t="s">
        <v>21632</v>
      </c>
    </row>
    <row r="5012" spans="1:6" x14ac:dyDescent="0.25">
      <c r="A5012" t="s">
        <v>5142</v>
      </c>
      <c r="B5012" s="100" t="s">
        <v>8521</v>
      </c>
      <c r="C5012" s="100"/>
      <c r="D5012" s="124">
        <v>5340</v>
      </c>
      <c r="E5012" s="157">
        <f>VLOOKUP(D5012,'SOAT LIQ'!$A$87:$C$3416,3,FALSE)</f>
        <v>13</v>
      </c>
      <c r="F5012" t="s">
        <v>21632</v>
      </c>
    </row>
    <row r="5013" spans="1:6" x14ac:dyDescent="0.25">
      <c r="A5013" t="s">
        <v>5508</v>
      </c>
      <c r="B5013" s="100" t="s">
        <v>8521</v>
      </c>
      <c r="C5013" s="100"/>
      <c r="D5013" s="124">
        <v>5340</v>
      </c>
      <c r="E5013" s="157">
        <f>VLOOKUP(D5013,'SOAT LIQ'!$A$87:$C$3416,3,FALSE)</f>
        <v>13</v>
      </c>
      <c r="F5013" t="s">
        <v>21632</v>
      </c>
    </row>
    <row r="5014" spans="1:6" x14ac:dyDescent="0.25">
      <c r="A5014" t="s">
        <v>5796</v>
      </c>
      <c r="B5014" s="100" t="s">
        <v>4794</v>
      </c>
      <c r="C5014" s="99" t="s">
        <v>8522</v>
      </c>
      <c r="D5014" s="124">
        <v>5530</v>
      </c>
      <c r="E5014" s="157">
        <f>VLOOKUP(D5014,'SOAT LIQ'!$A$87:$C$3416,3,FALSE)</f>
        <v>22</v>
      </c>
      <c r="F5014" t="s">
        <v>21632</v>
      </c>
    </row>
    <row r="5015" spans="1:6" x14ac:dyDescent="0.25">
      <c r="A5015" t="s">
        <v>5796</v>
      </c>
      <c r="B5015" s="100" t="s">
        <v>4795</v>
      </c>
      <c r="C5015" s="99" t="s">
        <v>8523</v>
      </c>
      <c r="D5015" s="124">
        <v>5530</v>
      </c>
      <c r="E5015" s="157">
        <f>VLOOKUP(D5015,'SOAT LIQ'!$A$87:$C$3416,3,FALSE)</f>
        <v>22</v>
      </c>
      <c r="F5015" t="s">
        <v>21632</v>
      </c>
    </row>
    <row r="5016" spans="1:6" x14ac:dyDescent="0.25">
      <c r="A5016" t="s">
        <v>5796</v>
      </c>
      <c r="B5016" s="100" t="s">
        <v>8525</v>
      </c>
      <c r="C5016" s="99" t="s">
        <v>8524</v>
      </c>
      <c r="D5016" s="124">
        <v>5160</v>
      </c>
      <c r="E5016" s="157">
        <f>VLOOKUP(D5016,'SOAT LIQ'!$A$87:$C$3416,3,FALSE)</f>
        <v>13</v>
      </c>
      <c r="F5016" t="s">
        <v>21632</v>
      </c>
    </row>
    <row r="5017" spans="1:6" x14ac:dyDescent="0.25">
      <c r="A5017" t="s">
        <v>5796</v>
      </c>
      <c r="B5017" s="100" t="s">
        <v>8527</v>
      </c>
      <c r="C5017" s="99" t="s">
        <v>8526</v>
      </c>
      <c r="D5017" s="124">
        <v>5121</v>
      </c>
      <c r="E5017" s="157">
        <f>VLOOKUP(D5017,'SOAT LIQ'!$A$87:$C$3416,3,FALSE)</f>
        <v>8</v>
      </c>
      <c r="F5017" t="s">
        <v>21632</v>
      </c>
    </row>
    <row r="5018" spans="1:6" x14ac:dyDescent="0.25">
      <c r="A5018" t="s">
        <v>5796</v>
      </c>
      <c r="B5018" s="100" t="s">
        <v>8529</v>
      </c>
      <c r="C5018" s="99" t="s">
        <v>8528</v>
      </c>
      <c r="D5018" s="124">
        <v>5530</v>
      </c>
      <c r="E5018" s="157">
        <f>VLOOKUP(D5018,'SOAT LIQ'!$A$87:$C$3416,3,FALSE)</f>
        <v>22</v>
      </c>
      <c r="F5018" t="s">
        <v>21632</v>
      </c>
    </row>
    <row r="5019" spans="1:6" x14ac:dyDescent="0.25">
      <c r="A5019" t="s">
        <v>5796</v>
      </c>
      <c r="B5019" s="100" t="s">
        <v>8531</v>
      </c>
      <c r="C5019" s="99" t="s">
        <v>8530</v>
      </c>
      <c r="D5019" s="124">
        <v>5442</v>
      </c>
      <c r="E5019" s="157">
        <f>VLOOKUP(D5019,'SOAT LIQ'!$A$87:$C$3416,3,FALSE)</f>
        <v>22</v>
      </c>
      <c r="F5019" t="s">
        <v>21632</v>
      </c>
    </row>
    <row r="5020" spans="1:6" x14ac:dyDescent="0.25">
      <c r="A5020" t="s">
        <v>5508</v>
      </c>
      <c r="B5020" s="100" t="s">
        <v>8531</v>
      </c>
      <c r="C5020" s="99" t="s">
        <v>8530</v>
      </c>
      <c r="D5020" s="124">
        <v>5442</v>
      </c>
      <c r="E5020" s="157">
        <f>VLOOKUP(D5020,'SOAT LIQ'!$A$87:$C$3416,3,FALSE)</f>
        <v>22</v>
      </c>
      <c r="F5020" t="s">
        <v>21632</v>
      </c>
    </row>
    <row r="5021" spans="1:6" x14ac:dyDescent="0.25">
      <c r="A5021" t="s">
        <v>5796</v>
      </c>
      <c r="B5021" s="100" t="s">
        <v>8533</v>
      </c>
      <c r="C5021" s="99" t="s">
        <v>8532</v>
      </c>
      <c r="D5021" s="124">
        <v>5440</v>
      </c>
      <c r="E5021" s="157">
        <f>VLOOKUP(D5021,'SOAT LIQ'!$A$87:$C$3416,3,FALSE)</f>
        <v>22</v>
      </c>
      <c r="F5021" t="s">
        <v>21632</v>
      </c>
    </row>
    <row r="5022" spans="1:6" x14ac:dyDescent="0.25">
      <c r="A5022" t="s">
        <v>5508</v>
      </c>
      <c r="B5022" s="100" t="s">
        <v>8533</v>
      </c>
      <c r="C5022" s="99" t="s">
        <v>8532</v>
      </c>
      <c r="D5022" s="124">
        <v>5440</v>
      </c>
      <c r="E5022" s="157">
        <f>VLOOKUP(D5022,'SOAT LIQ'!$A$87:$C$3416,3,FALSE)</f>
        <v>22</v>
      </c>
      <c r="F5022" t="s">
        <v>21632</v>
      </c>
    </row>
    <row r="5023" spans="1:6" x14ac:dyDescent="0.25">
      <c r="A5023" t="s">
        <v>5796</v>
      </c>
      <c r="B5023" s="100" t="s">
        <v>8535</v>
      </c>
      <c r="C5023" s="99" t="s">
        <v>8534</v>
      </c>
      <c r="D5023" s="124">
        <v>5440</v>
      </c>
      <c r="E5023" s="157">
        <f>VLOOKUP(D5023,'SOAT LIQ'!$A$87:$C$3416,3,FALSE)</f>
        <v>22</v>
      </c>
      <c r="F5023" t="s">
        <v>21632</v>
      </c>
    </row>
    <row r="5024" spans="1:6" x14ac:dyDescent="0.25">
      <c r="A5024" t="s">
        <v>5508</v>
      </c>
      <c r="B5024" s="100" t="s">
        <v>8535</v>
      </c>
      <c r="C5024" s="99" t="s">
        <v>8534</v>
      </c>
      <c r="D5024" s="124">
        <v>5440</v>
      </c>
      <c r="E5024" s="157">
        <f>VLOOKUP(D5024,'SOAT LIQ'!$A$87:$C$3416,3,FALSE)</f>
        <v>22</v>
      </c>
      <c r="F5024" t="s">
        <v>21632</v>
      </c>
    </row>
    <row r="5025" spans="1:6" x14ac:dyDescent="0.25">
      <c r="A5025" t="s">
        <v>5796</v>
      </c>
      <c r="B5025" s="100" t="s">
        <v>8536</v>
      </c>
      <c r="C5025" s="99" t="s">
        <v>8532</v>
      </c>
      <c r="D5025" s="124">
        <v>5440</v>
      </c>
      <c r="E5025" s="157">
        <f>VLOOKUP(D5025,'SOAT LIQ'!$A$87:$C$3416,3,FALSE)</f>
        <v>22</v>
      </c>
      <c r="F5025" t="s">
        <v>21632</v>
      </c>
    </row>
    <row r="5026" spans="1:6" x14ac:dyDescent="0.25">
      <c r="A5026" t="s">
        <v>5508</v>
      </c>
      <c r="B5026" s="100" t="s">
        <v>8536</v>
      </c>
      <c r="C5026" s="99" t="s">
        <v>8532</v>
      </c>
      <c r="D5026" s="124">
        <v>5440</v>
      </c>
      <c r="E5026" s="157">
        <f>VLOOKUP(D5026,'SOAT LIQ'!$A$87:$C$3416,3,FALSE)</f>
        <v>22</v>
      </c>
      <c r="F5026" t="s">
        <v>21632</v>
      </c>
    </row>
    <row r="5027" spans="1:6" x14ac:dyDescent="0.25">
      <c r="A5027" t="s">
        <v>5796</v>
      </c>
      <c r="B5027" s="100" t="s">
        <v>8538</v>
      </c>
      <c r="C5027" s="99" t="s">
        <v>8537</v>
      </c>
      <c r="D5027" s="124">
        <v>5160</v>
      </c>
      <c r="E5027" s="157">
        <f>VLOOKUP(D5027,'SOAT LIQ'!$A$87:$C$3416,3,FALSE)</f>
        <v>13</v>
      </c>
      <c r="F5027" t="s">
        <v>21632</v>
      </c>
    </row>
    <row r="5028" spans="1:6" x14ac:dyDescent="0.25">
      <c r="A5028" t="s">
        <v>5796</v>
      </c>
      <c r="B5028" s="100" t="s">
        <v>8540</v>
      </c>
      <c r="C5028" s="99" t="s">
        <v>8539</v>
      </c>
      <c r="D5028" s="124">
        <v>5160</v>
      </c>
      <c r="E5028" s="157">
        <f>VLOOKUP(D5028,'SOAT LIQ'!$A$87:$C$3416,3,FALSE)</f>
        <v>13</v>
      </c>
      <c r="F5028" t="s">
        <v>21632</v>
      </c>
    </row>
    <row r="5029" spans="1:6" x14ac:dyDescent="0.25">
      <c r="A5029" t="s">
        <v>5796</v>
      </c>
      <c r="B5029" s="100" t="s">
        <v>8542</v>
      </c>
      <c r="C5029" s="99" t="s">
        <v>8541</v>
      </c>
      <c r="D5029" s="124">
        <v>5160</v>
      </c>
      <c r="E5029" s="157">
        <f>VLOOKUP(D5029,'SOAT LIQ'!$A$87:$C$3416,3,FALSE)</f>
        <v>13</v>
      </c>
      <c r="F5029" t="s">
        <v>21632</v>
      </c>
    </row>
    <row r="5030" spans="1:6" x14ac:dyDescent="0.25">
      <c r="A5030" t="s">
        <v>5796</v>
      </c>
      <c r="B5030" s="100" t="s">
        <v>4789</v>
      </c>
      <c r="C5030" s="99" t="s">
        <v>8543</v>
      </c>
      <c r="D5030" s="124">
        <v>5443</v>
      </c>
      <c r="E5030" s="157">
        <f>VLOOKUP(D5030,'SOAT LIQ'!$A$87:$C$3416,3,FALSE)</f>
        <v>12</v>
      </c>
      <c r="F5030" t="s">
        <v>21632</v>
      </c>
    </row>
    <row r="5031" spans="1:6" x14ac:dyDescent="0.25">
      <c r="A5031" t="s">
        <v>5508</v>
      </c>
      <c r="B5031" s="100" t="s">
        <v>4789</v>
      </c>
      <c r="C5031" s="99" t="s">
        <v>8543</v>
      </c>
      <c r="D5031" s="124">
        <v>5443</v>
      </c>
      <c r="E5031" s="157">
        <f>VLOOKUP(D5031,'SOAT LIQ'!$A$87:$C$3416,3,FALSE)</f>
        <v>12</v>
      </c>
      <c r="F5031" t="s">
        <v>21632</v>
      </c>
    </row>
    <row r="5032" spans="1:6" x14ac:dyDescent="0.25">
      <c r="A5032" t="s">
        <v>5796</v>
      </c>
      <c r="B5032" s="100" t="s">
        <v>8544</v>
      </c>
      <c r="C5032" s="99" t="s">
        <v>8543</v>
      </c>
      <c r="D5032" s="124">
        <v>5160</v>
      </c>
      <c r="E5032" s="157">
        <f>VLOOKUP(D5032,'SOAT LIQ'!$A$87:$C$3416,3,FALSE)</f>
        <v>13</v>
      </c>
      <c r="F5032" t="s">
        <v>21632</v>
      </c>
    </row>
    <row r="5033" spans="1:6" x14ac:dyDescent="0.25">
      <c r="A5033" t="s">
        <v>5508</v>
      </c>
      <c r="B5033" s="100" t="s">
        <v>8544</v>
      </c>
      <c r="C5033" s="99" t="s">
        <v>8543</v>
      </c>
      <c r="D5033" s="124">
        <v>5160</v>
      </c>
      <c r="E5033" s="157">
        <f>VLOOKUP(D5033,'SOAT LIQ'!$A$87:$C$3416,3,FALSE)</f>
        <v>13</v>
      </c>
      <c r="F5033" t="s">
        <v>21632</v>
      </c>
    </row>
    <row r="5034" spans="1:6" x14ac:dyDescent="0.25">
      <c r="A5034" t="s">
        <v>5508</v>
      </c>
      <c r="B5034" s="100" t="s">
        <v>8545</v>
      </c>
      <c r="C5034" s="99" t="s">
        <v>8543</v>
      </c>
      <c r="D5034" s="124">
        <v>5443</v>
      </c>
      <c r="E5034" s="157">
        <f>VLOOKUP(D5034,'SOAT LIQ'!$A$87:$C$3416,3,FALSE)</f>
        <v>12</v>
      </c>
      <c r="F5034" t="s">
        <v>21632</v>
      </c>
    </row>
    <row r="5035" spans="1:6" x14ac:dyDescent="0.25">
      <c r="A5035" t="s">
        <v>5796</v>
      </c>
      <c r="B5035" s="100" t="s">
        <v>8545</v>
      </c>
      <c r="C5035" s="99" t="s">
        <v>8543</v>
      </c>
      <c r="D5035" s="124">
        <v>5443</v>
      </c>
      <c r="E5035" s="157">
        <f>VLOOKUP(D5035,'SOAT LIQ'!$A$87:$C$3416,3,FALSE)</f>
        <v>12</v>
      </c>
      <c r="F5035" t="s">
        <v>21632</v>
      </c>
    </row>
    <row r="5036" spans="1:6" x14ac:dyDescent="0.25">
      <c r="A5036" t="s">
        <v>5796</v>
      </c>
      <c r="B5036" s="100" t="s">
        <v>4740</v>
      </c>
      <c r="C5036" s="99" t="s">
        <v>8546</v>
      </c>
      <c r="D5036" s="124">
        <v>9183</v>
      </c>
      <c r="E5036" s="157">
        <f>VLOOKUP(D5036,'SOAT LIQ'!$A$87:$C$3416,3,FALSE)</f>
        <v>13</v>
      </c>
      <c r="F5036" t="s">
        <v>21632</v>
      </c>
    </row>
    <row r="5037" spans="1:6" x14ac:dyDescent="0.25">
      <c r="A5037" t="s">
        <v>5750</v>
      </c>
      <c r="B5037" s="100" t="s">
        <v>4740</v>
      </c>
      <c r="C5037" s="99" t="s">
        <v>8546</v>
      </c>
      <c r="D5037" s="124">
        <v>9183</v>
      </c>
      <c r="E5037" s="157">
        <f>VLOOKUP(D5037,'SOAT LIQ'!$A$87:$C$3416,3,FALSE)</f>
        <v>13</v>
      </c>
      <c r="F5037" t="s">
        <v>21632</v>
      </c>
    </row>
    <row r="5038" spans="1:6" x14ac:dyDescent="0.25">
      <c r="A5038" t="s">
        <v>8466</v>
      </c>
      <c r="B5038" s="100" t="s">
        <v>4740</v>
      </c>
      <c r="C5038" s="99" t="s">
        <v>8546</v>
      </c>
      <c r="D5038" s="124">
        <v>9183</v>
      </c>
      <c r="E5038" s="157">
        <f>VLOOKUP(D5038,'SOAT LIQ'!$A$87:$C$3416,3,FALSE)</f>
        <v>13</v>
      </c>
      <c r="F5038" t="s">
        <v>21632</v>
      </c>
    </row>
    <row r="5039" spans="1:6" x14ac:dyDescent="0.25">
      <c r="A5039" t="s">
        <v>5796</v>
      </c>
      <c r="B5039" s="100" t="s">
        <v>4741</v>
      </c>
      <c r="C5039" s="99" t="s">
        <v>8547</v>
      </c>
      <c r="D5039" s="124">
        <v>9184</v>
      </c>
      <c r="E5039" s="157">
        <f>VLOOKUP(D5039,'SOAT LIQ'!$A$87:$C$3416,3,FALSE)</f>
        <v>8</v>
      </c>
      <c r="F5039" t="s">
        <v>21632</v>
      </c>
    </row>
    <row r="5040" spans="1:6" x14ac:dyDescent="0.25">
      <c r="A5040" t="s">
        <v>8466</v>
      </c>
      <c r="B5040" s="100" t="s">
        <v>4741</v>
      </c>
      <c r="C5040" s="99" t="s">
        <v>8547</v>
      </c>
      <c r="D5040" s="124">
        <v>9184</v>
      </c>
      <c r="E5040" s="157">
        <f>VLOOKUP(D5040,'SOAT LIQ'!$A$87:$C$3416,3,FALSE)</f>
        <v>8</v>
      </c>
      <c r="F5040" t="s">
        <v>21632</v>
      </c>
    </row>
    <row r="5041" spans="1:6" x14ac:dyDescent="0.25">
      <c r="A5041" t="s">
        <v>5750</v>
      </c>
      <c r="B5041" s="100" t="s">
        <v>4741</v>
      </c>
      <c r="C5041" s="99" t="s">
        <v>8547</v>
      </c>
      <c r="D5041" s="124">
        <v>9184</v>
      </c>
      <c r="E5041" s="157">
        <f>VLOOKUP(D5041,'SOAT LIQ'!$A$87:$C$3416,3,FALSE)</f>
        <v>8</v>
      </c>
      <c r="F5041" t="s">
        <v>21632</v>
      </c>
    </row>
    <row r="5042" spans="1:6" x14ac:dyDescent="0.25">
      <c r="A5042" t="s">
        <v>5968</v>
      </c>
      <c r="B5042" s="100" t="s">
        <v>4741</v>
      </c>
      <c r="C5042" s="99" t="s">
        <v>8547</v>
      </c>
      <c r="D5042" s="124">
        <v>9184</v>
      </c>
      <c r="E5042" s="157">
        <f>VLOOKUP(D5042,'SOAT LIQ'!$A$87:$C$3416,3,FALSE)</f>
        <v>8</v>
      </c>
      <c r="F5042" t="s">
        <v>21632</v>
      </c>
    </row>
    <row r="5043" spans="1:6" x14ac:dyDescent="0.25">
      <c r="A5043" t="s">
        <v>5796</v>
      </c>
      <c r="B5043" s="100" t="s">
        <v>8548</v>
      </c>
      <c r="C5043" s="99" t="s">
        <v>8549</v>
      </c>
      <c r="D5043" s="124">
        <v>5160</v>
      </c>
      <c r="E5043" s="157">
        <f>VLOOKUP(D5043,'SOAT LIQ'!$A$87:$C$3416,3,FALSE)</f>
        <v>13</v>
      </c>
      <c r="F5043" t="s">
        <v>21632</v>
      </c>
    </row>
    <row r="5044" spans="1:6" x14ac:dyDescent="0.25">
      <c r="A5044" t="s">
        <v>5796</v>
      </c>
      <c r="B5044" s="100" t="s">
        <v>4770</v>
      </c>
      <c r="C5044" s="99" t="s">
        <v>8549</v>
      </c>
      <c r="D5044" s="124">
        <v>5160</v>
      </c>
      <c r="E5044" s="157">
        <f>VLOOKUP(D5044,'SOAT LIQ'!$A$87:$C$3416,3,FALSE)</f>
        <v>13</v>
      </c>
      <c r="F5044" t="s">
        <v>21632</v>
      </c>
    </row>
    <row r="5045" spans="1:6" x14ac:dyDescent="0.25">
      <c r="A5045" t="s">
        <v>4339</v>
      </c>
      <c r="B5045" s="100" t="s">
        <v>4770</v>
      </c>
      <c r="C5045" s="99" t="s">
        <v>8549</v>
      </c>
      <c r="D5045" s="124">
        <v>5160</v>
      </c>
      <c r="E5045" s="157">
        <f>VLOOKUP(D5045,'SOAT LIQ'!$A$87:$C$3416,3,FALSE)</f>
        <v>13</v>
      </c>
      <c r="F5045" t="s">
        <v>21632</v>
      </c>
    </row>
    <row r="5046" spans="1:6" x14ac:dyDescent="0.25">
      <c r="A5046" t="s">
        <v>5796</v>
      </c>
      <c r="B5046" s="100" t="s">
        <v>4771</v>
      </c>
      <c r="C5046" s="99" t="s">
        <v>8550</v>
      </c>
      <c r="D5046" s="124">
        <v>5441</v>
      </c>
      <c r="E5046" s="157">
        <f>VLOOKUP(D5046,'SOAT LIQ'!$A$87:$C$3416,3,FALSE)</f>
        <v>22</v>
      </c>
      <c r="F5046" t="s">
        <v>21632</v>
      </c>
    </row>
    <row r="5047" spans="1:6" x14ac:dyDescent="0.25">
      <c r="A5047" t="s">
        <v>4339</v>
      </c>
      <c r="B5047" s="100" t="s">
        <v>4771</v>
      </c>
      <c r="C5047" s="99" t="s">
        <v>8550</v>
      </c>
      <c r="D5047" s="124">
        <v>5441</v>
      </c>
      <c r="E5047" s="157">
        <f>VLOOKUP(D5047,'SOAT LIQ'!$A$87:$C$3416,3,FALSE)</f>
        <v>22</v>
      </c>
      <c r="F5047" t="s">
        <v>21632</v>
      </c>
    </row>
    <row r="5048" spans="1:6" x14ac:dyDescent="0.25">
      <c r="A5048" t="s">
        <v>5796</v>
      </c>
      <c r="B5048" s="100" t="s">
        <v>4772</v>
      </c>
      <c r="C5048" s="99" t="s">
        <v>8551</v>
      </c>
      <c r="D5048" s="124">
        <v>5160</v>
      </c>
      <c r="E5048" s="157">
        <f>VLOOKUP(D5048,'SOAT LIQ'!$A$87:$C$3416,3,FALSE)</f>
        <v>13</v>
      </c>
      <c r="F5048" t="s">
        <v>21632</v>
      </c>
    </row>
    <row r="5049" spans="1:6" x14ac:dyDescent="0.25">
      <c r="A5049" t="s">
        <v>4339</v>
      </c>
      <c r="B5049" s="100" t="s">
        <v>4772</v>
      </c>
      <c r="C5049" s="99" t="s">
        <v>8551</v>
      </c>
      <c r="D5049" s="124">
        <v>5160</v>
      </c>
      <c r="E5049" s="157">
        <f>VLOOKUP(D5049,'SOAT LIQ'!$A$87:$C$3416,3,FALSE)</f>
        <v>13</v>
      </c>
      <c r="F5049" t="s">
        <v>21632</v>
      </c>
    </row>
    <row r="5050" spans="1:6" x14ac:dyDescent="0.25">
      <c r="A5050" t="s">
        <v>5796</v>
      </c>
      <c r="B5050" s="100" t="s">
        <v>8552</v>
      </c>
      <c r="C5050" s="99" t="s">
        <v>8553</v>
      </c>
      <c r="D5050" s="124">
        <v>5160</v>
      </c>
      <c r="E5050" s="157">
        <f>VLOOKUP(D5050,'SOAT LIQ'!$A$87:$C$3416,3,FALSE)</f>
        <v>13</v>
      </c>
      <c r="F5050" t="s">
        <v>21632</v>
      </c>
    </row>
    <row r="5051" spans="1:6" x14ac:dyDescent="0.25">
      <c r="A5051" t="s">
        <v>5508</v>
      </c>
      <c r="B5051" s="100" t="s">
        <v>8552</v>
      </c>
      <c r="C5051" s="99" t="s">
        <v>8553</v>
      </c>
      <c r="D5051" s="124">
        <v>5160</v>
      </c>
      <c r="E5051" s="157">
        <f>VLOOKUP(D5051,'SOAT LIQ'!$A$87:$C$3416,3,FALSE)</f>
        <v>13</v>
      </c>
      <c r="F5051" t="s">
        <v>21632</v>
      </c>
    </row>
    <row r="5052" spans="1:6" x14ac:dyDescent="0.25">
      <c r="A5052" t="s">
        <v>5748</v>
      </c>
      <c r="B5052" s="100" t="s">
        <v>8555</v>
      </c>
      <c r="C5052" s="99" t="s">
        <v>8554</v>
      </c>
      <c r="D5052" s="124">
        <v>5172</v>
      </c>
      <c r="E5052" s="157">
        <f>VLOOKUP(D5052,'SOAT LIQ'!$A$87:$C$3416,3,FALSE)</f>
        <v>10</v>
      </c>
      <c r="F5052" t="s">
        <v>21632</v>
      </c>
    </row>
    <row r="5053" spans="1:6" x14ac:dyDescent="0.25">
      <c r="A5053" t="s">
        <v>5508</v>
      </c>
      <c r="B5053" s="100" t="s">
        <v>8555</v>
      </c>
      <c r="C5053" s="99" t="s">
        <v>8554</v>
      </c>
      <c r="D5053" s="124">
        <v>5172</v>
      </c>
      <c r="E5053" s="157">
        <f>VLOOKUP(D5053,'SOAT LIQ'!$A$87:$C$3416,3,FALSE)</f>
        <v>10</v>
      </c>
      <c r="F5053" t="s">
        <v>21632</v>
      </c>
    </row>
    <row r="5054" spans="1:6" x14ac:dyDescent="0.25">
      <c r="A5054" t="s">
        <v>5796</v>
      </c>
      <c r="B5054" s="100" t="s">
        <v>8555</v>
      </c>
      <c r="C5054" s="99" t="s">
        <v>8554</v>
      </c>
      <c r="D5054" s="124">
        <v>5172</v>
      </c>
      <c r="E5054" s="157">
        <f>VLOOKUP(D5054,'SOAT LIQ'!$A$87:$C$3416,3,FALSE)</f>
        <v>10</v>
      </c>
      <c r="F5054" t="s">
        <v>21632</v>
      </c>
    </row>
    <row r="5055" spans="1:6" x14ac:dyDescent="0.25">
      <c r="A5055" t="s">
        <v>5748</v>
      </c>
      <c r="B5055" s="100" t="s">
        <v>8557</v>
      </c>
      <c r="C5055" s="99" t="s">
        <v>8556</v>
      </c>
      <c r="D5055" s="124">
        <v>5172</v>
      </c>
      <c r="E5055" s="157">
        <f>VLOOKUP(D5055,'SOAT LIQ'!$A$87:$C$3416,3,FALSE)</f>
        <v>10</v>
      </c>
      <c r="F5055" t="s">
        <v>21632</v>
      </c>
    </row>
    <row r="5056" spans="1:6" x14ac:dyDescent="0.25">
      <c r="A5056" t="s">
        <v>5508</v>
      </c>
      <c r="B5056" s="100" t="s">
        <v>8557</v>
      </c>
      <c r="C5056" s="99" t="s">
        <v>8556</v>
      </c>
      <c r="D5056" s="124">
        <v>5172</v>
      </c>
      <c r="E5056" s="157">
        <f>VLOOKUP(D5056,'SOAT LIQ'!$A$87:$C$3416,3,FALSE)</f>
        <v>10</v>
      </c>
      <c r="F5056" t="s">
        <v>21632</v>
      </c>
    </row>
    <row r="5057" spans="1:6" x14ac:dyDescent="0.25">
      <c r="A5057" t="s">
        <v>5796</v>
      </c>
      <c r="B5057" s="100" t="s">
        <v>8557</v>
      </c>
      <c r="C5057" s="99" t="s">
        <v>8556</v>
      </c>
      <c r="D5057" s="124">
        <v>5172</v>
      </c>
      <c r="E5057" s="157">
        <f>VLOOKUP(D5057,'SOAT LIQ'!$A$87:$C$3416,3,FALSE)</f>
        <v>10</v>
      </c>
      <c r="F5057" t="s">
        <v>21632</v>
      </c>
    </row>
    <row r="5058" spans="1:6" x14ac:dyDescent="0.25">
      <c r="A5058" t="s">
        <v>5796</v>
      </c>
      <c r="B5058" s="100" t="s">
        <v>8559</v>
      </c>
      <c r="C5058" s="99" t="s">
        <v>8558</v>
      </c>
      <c r="D5058" s="124">
        <v>5301</v>
      </c>
      <c r="E5058" s="157">
        <f>VLOOKUP(D5058,'SOAT LIQ'!$A$87:$C$3416,3,FALSE)</f>
        <v>9</v>
      </c>
      <c r="F5058" t="s">
        <v>21632</v>
      </c>
    </row>
    <row r="5059" spans="1:6" x14ac:dyDescent="0.25">
      <c r="A5059" t="s">
        <v>5748</v>
      </c>
      <c r="B5059" s="100" t="s">
        <v>8559</v>
      </c>
      <c r="C5059" s="99" t="s">
        <v>8558</v>
      </c>
      <c r="D5059" s="124">
        <v>5301</v>
      </c>
      <c r="E5059" s="157">
        <f>VLOOKUP(D5059,'SOAT LIQ'!$A$87:$C$3416,3,FALSE)</f>
        <v>9</v>
      </c>
      <c r="F5059" t="s">
        <v>21632</v>
      </c>
    </row>
    <row r="5060" spans="1:6" x14ac:dyDescent="0.25">
      <c r="A5060" t="s">
        <v>5508</v>
      </c>
      <c r="B5060" s="100" t="s">
        <v>8559</v>
      </c>
      <c r="C5060" s="99" t="s">
        <v>8558</v>
      </c>
      <c r="D5060" s="124">
        <v>5301</v>
      </c>
      <c r="E5060" s="157">
        <f>VLOOKUP(D5060,'SOAT LIQ'!$A$87:$C$3416,3,FALSE)</f>
        <v>9</v>
      </c>
      <c r="F5060" t="s">
        <v>21632</v>
      </c>
    </row>
    <row r="5061" spans="1:6" x14ac:dyDescent="0.25">
      <c r="A5061" t="s">
        <v>5796</v>
      </c>
      <c r="B5061" s="100" t="s">
        <v>8561</v>
      </c>
      <c r="C5061" s="99" t="s">
        <v>8560</v>
      </c>
      <c r="D5061" s="124">
        <v>5301</v>
      </c>
      <c r="E5061" s="157">
        <f>VLOOKUP(D5061,'SOAT LIQ'!$A$87:$C$3416,3,FALSE)</f>
        <v>9</v>
      </c>
      <c r="F5061" t="s">
        <v>21632</v>
      </c>
    </row>
    <row r="5062" spans="1:6" x14ac:dyDescent="0.25">
      <c r="A5062" t="s">
        <v>5748</v>
      </c>
      <c r="B5062" s="100" t="s">
        <v>8561</v>
      </c>
      <c r="C5062" s="99" t="s">
        <v>8560</v>
      </c>
      <c r="D5062" s="124">
        <v>5301</v>
      </c>
      <c r="E5062" s="157">
        <f>VLOOKUP(D5062,'SOAT LIQ'!$A$87:$C$3416,3,FALSE)</f>
        <v>9</v>
      </c>
      <c r="F5062" t="s">
        <v>21632</v>
      </c>
    </row>
    <row r="5063" spans="1:6" x14ac:dyDescent="0.25">
      <c r="A5063" t="s">
        <v>5508</v>
      </c>
      <c r="B5063" s="100" t="s">
        <v>8561</v>
      </c>
      <c r="C5063" s="99" t="s">
        <v>8560</v>
      </c>
      <c r="D5063" s="124">
        <v>5301</v>
      </c>
      <c r="E5063" s="157">
        <f>VLOOKUP(D5063,'SOAT LIQ'!$A$87:$C$3416,3,FALSE)</f>
        <v>9</v>
      </c>
      <c r="F5063" t="s">
        <v>21632</v>
      </c>
    </row>
    <row r="5064" spans="1:6" x14ac:dyDescent="0.25">
      <c r="A5064" t="s">
        <v>5796</v>
      </c>
      <c r="B5064" s="100" t="s">
        <v>8562</v>
      </c>
      <c r="C5064" s="99" t="s">
        <v>8560</v>
      </c>
      <c r="D5064" s="124">
        <v>5350</v>
      </c>
      <c r="E5064" s="157">
        <f>VLOOKUP(D5064,'SOAT LIQ'!$A$87:$C$3416,3,FALSE)</f>
        <v>13</v>
      </c>
      <c r="F5064" t="s">
        <v>21632</v>
      </c>
    </row>
    <row r="5065" spans="1:6" x14ac:dyDescent="0.25">
      <c r="A5065" t="s">
        <v>5748</v>
      </c>
      <c r="B5065" s="100" t="s">
        <v>8562</v>
      </c>
      <c r="C5065" s="99" t="s">
        <v>8560</v>
      </c>
      <c r="D5065" s="124">
        <v>5350</v>
      </c>
      <c r="E5065" s="157">
        <f>VLOOKUP(D5065,'SOAT LIQ'!$A$87:$C$3416,3,FALSE)</f>
        <v>13</v>
      </c>
      <c r="F5065" t="s">
        <v>21632</v>
      </c>
    </row>
    <row r="5066" spans="1:6" x14ac:dyDescent="0.25">
      <c r="A5066" t="s">
        <v>5796</v>
      </c>
      <c r="B5066" s="100" t="s">
        <v>8563</v>
      </c>
      <c r="C5066" s="99" t="s">
        <v>8560</v>
      </c>
      <c r="D5066" s="124">
        <v>13830</v>
      </c>
      <c r="E5066" s="157">
        <f>VLOOKUP(D5066,'SOAT LIQ'!$A$87:$C$3416,3,FALSE)</f>
        <v>5</v>
      </c>
      <c r="F5066" t="s">
        <v>21632</v>
      </c>
    </row>
    <row r="5067" spans="1:6" x14ac:dyDescent="0.25">
      <c r="A5067" t="s">
        <v>5796</v>
      </c>
      <c r="B5067" s="100" t="s">
        <v>8564</v>
      </c>
      <c r="C5067" s="99" t="s">
        <v>8565</v>
      </c>
      <c r="D5067" s="124">
        <v>5172</v>
      </c>
      <c r="E5067" s="157">
        <f>VLOOKUP(D5067,'SOAT LIQ'!$A$87:$C$3416,3,FALSE)</f>
        <v>10</v>
      </c>
      <c r="F5067" t="s">
        <v>21632</v>
      </c>
    </row>
    <row r="5068" spans="1:6" x14ac:dyDescent="0.25">
      <c r="A5068" t="s">
        <v>5508</v>
      </c>
      <c r="B5068" s="100" t="s">
        <v>8564</v>
      </c>
      <c r="C5068" s="99" t="s">
        <v>8565</v>
      </c>
      <c r="D5068" s="124">
        <v>5172</v>
      </c>
      <c r="E5068" s="157">
        <f>VLOOKUP(D5068,'SOAT LIQ'!$A$87:$C$3416,3,FALSE)</f>
        <v>10</v>
      </c>
      <c r="F5068" t="s">
        <v>21632</v>
      </c>
    </row>
    <row r="5069" spans="1:6" x14ac:dyDescent="0.25">
      <c r="A5069" t="s">
        <v>5796</v>
      </c>
      <c r="B5069" s="100" t="s">
        <v>8566</v>
      </c>
      <c r="C5069" s="99" t="s">
        <v>8565</v>
      </c>
      <c r="D5069" s="124">
        <v>5172</v>
      </c>
      <c r="E5069" s="157">
        <f>VLOOKUP(D5069,'SOAT LIQ'!$A$87:$C$3416,3,FALSE)</f>
        <v>10</v>
      </c>
      <c r="F5069" t="s">
        <v>21632</v>
      </c>
    </row>
    <row r="5070" spans="1:6" x14ac:dyDescent="0.25">
      <c r="A5070" t="s">
        <v>5508</v>
      </c>
      <c r="B5070" s="100" t="s">
        <v>8566</v>
      </c>
      <c r="C5070" s="99" t="s">
        <v>8565</v>
      </c>
      <c r="D5070" s="124">
        <v>5172</v>
      </c>
      <c r="E5070" s="157">
        <f>VLOOKUP(D5070,'SOAT LIQ'!$A$87:$C$3416,3,FALSE)</f>
        <v>10</v>
      </c>
      <c r="F5070" t="s">
        <v>21632</v>
      </c>
    </row>
    <row r="5071" spans="1:6" x14ac:dyDescent="0.25">
      <c r="A5071" t="s">
        <v>5523</v>
      </c>
      <c r="B5071" s="100" t="s">
        <v>8567</v>
      </c>
      <c r="C5071" s="99" t="s">
        <v>8565</v>
      </c>
      <c r="D5071" s="124">
        <v>5172</v>
      </c>
      <c r="E5071" s="157">
        <f>VLOOKUP(D5071,'SOAT LIQ'!$A$87:$C$3416,3,FALSE)</f>
        <v>10</v>
      </c>
      <c r="F5071" t="s">
        <v>21632</v>
      </c>
    </row>
    <row r="5072" spans="1:6" x14ac:dyDescent="0.25">
      <c r="A5072" t="s">
        <v>5508</v>
      </c>
      <c r="B5072" s="100" t="s">
        <v>8567</v>
      </c>
      <c r="C5072" s="99" t="s">
        <v>8565</v>
      </c>
      <c r="D5072" s="124">
        <v>5172</v>
      </c>
      <c r="E5072" s="157">
        <f>VLOOKUP(D5072,'SOAT LIQ'!$A$87:$C$3416,3,FALSE)</f>
        <v>10</v>
      </c>
      <c r="F5072" t="s">
        <v>21632</v>
      </c>
    </row>
    <row r="5073" spans="1:6" x14ac:dyDescent="0.25">
      <c r="A5073" t="s">
        <v>5796</v>
      </c>
      <c r="B5073" s="100" t="s">
        <v>8567</v>
      </c>
      <c r="C5073" s="99" t="s">
        <v>8565</v>
      </c>
      <c r="D5073" s="124">
        <v>5172</v>
      </c>
      <c r="E5073" s="157">
        <f>VLOOKUP(D5073,'SOAT LIQ'!$A$87:$C$3416,3,FALSE)</f>
        <v>10</v>
      </c>
      <c r="F5073" t="s">
        <v>21632</v>
      </c>
    </row>
    <row r="5074" spans="1:6" x14ac:dyDescent="0.25">
      <c r="A5074" t="s">
        <v>5796</v>
      </c>
      <c r="B5074" s="100" t="s">
        <v>8568</v>
      </c>
      <c r="C5074" s="99" t="s">
        <v>8565</v>
      </c>
      <c r="D5074" s="124">
        <v>5172</v>
      </c>
      <c r="E5074" s="157">
        <f>VLOOKUP(D5074,'SOAT LIQ'!$A$87:$C$3416,3,FALSE)</f>
        <v>10</v>
      </c>
      <c r="F5074" t="s">
        <v>21632</v>
      </c>
    </row>
    <row r="5075" spans="1:6" x14ac:dyDescent="0.25">
      <c r="A5075" t="s">
        <v>5508</v>
      </c>
      <c r="B5075" s="100" t="s">
        <v>8568</v>
      </c>
      <c r="C5075" s="99" t="s">
        <v>8565</v>
      </c>
      <c r="D5075" s="124">
        <v>5172</v>
      </c>
      <c r="E5075" s="157">
        <f>VLOOKUP(D5075,'SOAT LIQ'!$A$87:$C$3416,3,FALSE)</f>
        <v>10</v>
      </c>
      <c r="F5075" t="s">
        <v>21632</v>
      </c>
    </row>
    <row r="5076" spans="1:6" x14ac:dyDescent="0.25">
      <c r="A5076" t="s">
        <v>5523</v>
      </c>
      <c r="B5076" s="100" t="s">
        <v>8569</v>
      </c>
      <c r="C5076" s="99" t="s">
        <v>8565</v>
      </c>
      <c r="D5076" s="124">
        <v>5172</v>
      </c>
      <c r="E5076" s="157">
        <f>VLOOKUP(D5076,'SOAT LIQ'!$A$87:$C$3416,3,FALSE)</f>
        <v>10</v>
      </c>
      <c r="F5076" t="s">
        <v>21632</v>
      </c>
    </row>
    <row r="5077" spans="1:6" x14ac:dyDescent="0.25">
      <c r="A5077" t="s">
        <v>5508</v>
      </c>
      <c r="B5077" s="100" t="s">
        <v>8569</v>
      </c>
      <c r="C5077" s="99" t="s">
        <v>8565</v>
      </c>
      <c r="D5077" s="124">
        <v>5172</v>
      </c>
      <c r="E5077" s="157">
        <f>VLOOKUP(D5077,'SOAT LIQ'!$A$87:$C$3416,3,FALSE)</f>
        <v>10</v>
      </c>
      <c r="F5077" t="s">
        <v>21632</v>
      </c>
    </row>
    <row r="5078" spans="1:6" x14ac:dyDescent="0.25">
      <c r="A5078" t="s">
        <v>5796</v>
      </c>
      <c r="B5078" s="100" t="s">
        <v>8569</v>
      </c>
      <c r="C5078" s="99" t="s">
        <v>8565</v>
      </c>
      <c r="D5078" s="124">
        <v>5172</v>
      </c>
      <c r="E5078" s="157">
        <f>VLOOKUP(D5078,'SOAT LIQ'!$A$87:$C$3416,3,FALSE)</f>
        <v>10</v>
      </c>
      <c r="F5078" t="s">
        <v>21632</v>
      </c>
    </row>
    <row r="5079" spans="1:6" x14ac:dyDescent="0.25">
      <c r="A5079" t="s">
        <v>5796</v>
      </c>
      <c r="B5079" s="100" t="s">
        <v>8570</v>
      </c>
      <c r="C5079" s="99" t="s">
        <v>8565</v>
      </c>
      <c r="D5079" s="124">
        <v>5160</v>
      </c>
      <c r="E5079" s="157">
        <f>VLOOKUP(D5079,'SOAT LIQ'!$A$87:$C$3416,3,FALSE)</f>
        <v>13</v>
      </c>
      <c r="F5079" t="s">
        <v>21632</v>
      </c>
    </row>
    <row r="5080" spans="1:6" x14ac:dyDescent="0.25">
      <c r="A5080" t="s">
        <v>4339</v>
      </c>
      <c r="B5080" s="100" t="s">
        <v>8570</v>
      </c>
      <c r="C5080" s="99" t="s">
        <v>8565</v>
      </c>
      <c r="D5080" s="124">
        <v>5160</v>
      </c>
      <c r="E5080" s="157">
        <f>VLOOKUP(D5080,'SOAT LIQ'!$A$87:$C$3416,3,FALSE)</f>
        <v>13</v>
      </c>
      <c r="F5080" t="s">
        <v>21632</v>
      </c>
    </row>
    <row r="5081" spans="1:6" x14ac:dyDescent="0.25">
      <c r="A5081" t="s">
        <v>5782</v>
      </c>
      <c r="B5081" s="100" t="s">
        <v>8570</v>
      </c>
      <c r="C5081" s="99" t="s">
        <v>8565</v>
      </c>
      <c r="D5081" s="124">
        <v>5160</v>
      </c>
      <c r="E5081" s="157">
        <f>VLOOKUP(D5081,'SOAT LIQ'!$A$87:$C$3416,3,FALSE)</f>
        <v>13</v>
      </c>
      <c r="F5081" t="s">
        <v>21632</v>
      </c>
    </row>
    <row r="5082" spans="1:6" x14ac:dyDescent="0.25">
      <c r="A5082" t="s">
        <v>5773</v>
      </c>
      <c r="B5082" s="100" t="s">
        <v>8570</v>
      </c>
      <c r="C5082" s="99" t="s">
        <v>8565</v>
      </c>
      <c r="D5082" s="124">
        <v>5160</v>
      </c>
      <c r="E5082" s="157">
        <f>VLOOKUP(D5082,'SOAT LIQ'!$A$87:$C$3416,3,FALSE)</f>
        <v>13</v>
      </c>
      <c r="F5082" t="s">
        <v>21632</v>
      </c>
    </row>
    <row r="5083" spans="1:6" x14ac:dyDescent="0.25">
      <c r="A5083" t="s">
        <v>5523</v>
      </c>
      <c r="B5083" s="100" t="s">
        <v>8571</v>
      </c>
      <c r="C5083" s="99" t="s">
        <v>8565</v>
      </c>
      <c r="D5083" s="124">
        <v>5172</v>
      </c>
      <c r="E5083" s="157">
        <f>VLOOKUP(D5083,'SOAT LIQ'!$A$87:$C$3416,3,FALSE)</f>
        <v>10</v>
      </c>
      <c r="F5083" t="s">
        <v>21632</v>
      </c>
    </row>
    <row r="5084" spans="1:6" x14ac:dyDescent="0.25">
      <c r="A5084" t="s">
        <v>5508</v>
      </c>
      <c r="B5084" s="100" t="s">
        <v>8571</v>
      </c>
      <c r="C5084" s="99" t="s">
        <v>8565</v>
      </c>
      <c r="D5084" s="124">
        <v>5172</v>
      </c>
      <c r="E5084" s="157">
        <f>VLOOKUP(D5084,'SOAT LIQ'!$A$87:$C$3416,3,FALSE)</f>
        <v>10</v>
      </c>
      <c r="F5084" t="s">
        <v>21632</v>
      </c>
    </row>
    <row r="5085" spans="1:6" x14ac:dyDescent="0.25">
      <c r="A5085" t="s">
        <v>5796</v>
      </c>
      <c r="B5085" s="100" t="s">
        <v>8571</v>
      </c>
      <c r="C5085" s="99" t="s">
        <v>8565</v>
      </c>
      <c r="D5085" s="124">
        <v>5172</v>
      </c>
      <c r="E5085" s="157">
        <f>VLOOKUP(D5085,'SOAT LIQ'!$A$87:$C$3416,3,FALSE)</f>
        <v>10</v>
      </c>
      <c r="F5085" t="s">
        <v>21632</v>
      </c>
    </row>
    <row r="5086" spans="1:6" x14ac:dyDescent="0.25">
      <c r="A5086" t="s">
        <v>5796</v>
      </c>
      <c r="B5086" s="100" t="s">
        <v>8572</v>
      </c>
      <c r="C5086" s="100"/>
      <c r="D5086" s="124">
        <v>5130</v>
      </c>
      <c r="E5086" s="157">
        <f>VLOOKUP(D5086,'SOAT LIQ'!$A$87:$C$3416,3,FALSE)</f>
        <v>9</v>
      </c>
      <c r="F5086" t="s">
        <v>21632</v>
      </c>
    </row>
    <row r="5087" spans="1:6" x14ac:dyDescent="0.25">
      <c r="A5087" t="s">
        <v>5508</v>
      </c>
      <c r="B5087" s="100" t="s">
        <v>8572</v>
      </c>
      <c r="C5087" s="100"/>
      <c r="D5087" s="124">
        <v>5130</v>
      </c>
      <c r="E5087" s="157">
        <f>VLOOKUP(D5087,'SOAT LIQ'!$A$87:$C$3416,3,FALSE)</f>
        <v>9</v>
      </c>
      <c r="F5087" t="s">
        <v>21632</v>
      </c>
    </row>
    <row r="5088" spans="1:6" x14ac:dyDescent="0.25">
      <c r="A5088" t="s">
        <v>4339</v>
      </c>
      <c r="B5088" s="100" t="s">
        <v>8573</v>
      </c>
      <c r="C5088" s="100"/>
      <c r="D5088" s="124">
        <v>5172</v>
      </c>
      <c r="E5088" s="157">
        <f>VLOOKUP(D5088,'SOAT LIQ'!$A$87:$C$3416,3,FALSE)</f>
        <v>10</v>
      </c>
      <c r="F5088" t="s">
        <v>21632</v>
      </c>
    </row>
    <row r="5089" spans="1:6" x14ac:dyDescent="0.25">
      <c r="A5089" t="s">
        <v>5508</v>
      </c>
      <c r="B5089" s="100" t="s">
        <v>8573</v>
      </c>
      <c r="C5089" s="100"/>
      <c r="D5089" s="124">
        <v>5172</v>
      </c>
      <c r="E5089" s="157">
        <f>VLOOKUP(D5089,'SOAT LIQ'!$A$87:$C$3416,3,FALSE)</f>
        <v>10</v>
      </c>
      <c r="F5089" t="s">
        <v>21632</v>
      </c>
    </row>
    <row r="5090" spans="1:6" x14ac:dyDescent="0.25">
      <c r="A5090" t="s">
        <v>5796</v>
      </c>
      <c r="B5090" s="100" t="s">
        <v>8573</v>
      </c>
      <c r="C5090" s="100"/>
      <c r="D5090" s="124">
        <v>5172</v>
      </c>
      <c r="E5090" s="157">
        <f>VLOOKUP(D5090,'SOAT LIQ'!$A$87:$C$3416,3,FALSE)</f>
        <v>10</v>
      </c>
      <c r="F5090" t="s">
        <v>21632</v>
      </c>
    </row>
    <row r="5091" spans="1:6" x14ac:dyDescent="0.25">
      <c r="A5091" t="s">
        <v>4339</v>
      </c>
      <c r="B5091" s="100" t="s">
        <v>8574</v>
      </c>
      <c r="C5091" s="99" t="s">
        <v>8415</v>
      </c>
      <c r="D5091" s="124">
        <v>5172</v>
      </c>
      <c r="E5091" s="157">
        <f>VLOOKUP(D5091,'SOAT LIQ'!$A$87:$C$3416,3,FALSE)</f>
        <v>10</v>
      </c>
      <c r="F5091" t="s">
        <v>21632</v>
      </c>
    </row>
    <row r="5092" spans="1:6" x14ac:dyDescent="0.25">
      <c r="A5092" t="s">
        <v>5508</v>
      </c>
      <c r="B5092" s="100" t="s">
        <v>8574</v>
      </c>
      <c r="C5092" s="99" t="s">
        <v>8415</v>
      </c>
      <c r="D5092" s="124">
        <v>5172</v>
      </c>
      <c r="E5092" s="157">
        <f>VLOOKUP(D5092,'SOAT LIQ'!$A$87:$C$3416,3,FALSE)</f>
        <v>10</v>
      </c>
      <c r="F5092" t="s">
        <v>21632</v>
      </c>
    </row>
    <row r="5093" spans="1:6" x14ac:dyDescent="0.25">
      <c r="A5093" t="s">
        <v>5796</v>
      </c>
      <c r="B5093" s="100" t="s">
        <v>8574</v>
      </c>
      <c r="C5093" s="99" t="s">
        <v>8415</v>
      </c>
      <c r="D5093" s="124">
        <v>5172</v>
      </c>
      <c r="E5093" s="157">
        <f>VLOOKUP(D5093,'SOAT LIQ'!$A$87:$C$3416,3,FALSE)</f>
        <v>10</v>
      </c>
      <c r="F5093" t="s">
        <v>21632</v>
      </c>
    </row>
    <row r="5094" spans="1:6" x14ac:dyDescent="0.25">
      <c r="A5094" t="s">
        <v>5523</v>
      </c>
      <c r="B5094" s="100" t="s">
        <v>8574</v>
      </c>
      <c r="C5094" s="99" t="s">
        <v>8415</v>
      </c>
      <c r="D5094" s="124">
        <v>5172</v>
      </c>
      <c r="E5094" s="157">
        <f>VLOOKUP(D5094,'SOAT LIQ'!$A$87:$C$3416,3,FALSE)</f>
        <v>10</v>
      </c>
      <c r="F5094" t="s">
        <v>21632</v>
      </c>
    </row>
    <row r="5095" spans="1:6" x14ac:dyDescent="0.25">
      <c r="A5095" t="s">
        <v>4339</v>
      </c>
      <c r="B5095" s="100" t="s">
        <v>8575</v>
      </c>
      <c r="C5095" s="99" t="s">
        <v>8417</v>
      </c>
      <c r="D5095" s="124">
        <v>5172</v>
      </c>
      <c r="E5095" s="157">
        <f>VLOOKUP(D5095,'SOAT LIQ'!$A$87:$C$3416,3,FALSE)</f>
        <v>10</v>
      </c>
      <c r="F5095" t="s">
        <v>21632</v>
      </c>
    </row>
    <row r="5096" spans="1:6" x14ac:dyDescent="0.25">
      <c r="A5096" t="s">
        <v>5508</v>
      </c>
      <c r="B5096" s="100" t="s">
        <v>8575</v>
      </c>
      <c r="C5096" s="99" t="s">
        <v>8417</v>
      </c>
      <c r="D5096" s="124">
        <v>5172</v>
      </c>
      <c r="E5096" s="157">
        <f>VLOOKUP(D5096,'SOAT LIQ'!$A$87:$C$3416,3,FALSE)</f>
        <v>10</v>
      </c>
      <c r="F5096" t="s">
        <v>21632</v>
      </c>
    </row>
    <row r="5097" spans="1:6" x14ac:dyDescent="0.25">
      <c r="A5097" t="s">
        <v>5796</v>
      </c>
      <c r="B5097" s="100" t="s">
        <v>8575</v>
      </c>
      <c r="C5097" s="99" t="s">
        <v>8417</v>
      </c>
      <c r="D5097" s="124">
        <v>5172</v>
      </c>
      <c r="E5097" s="157">
        <f>VLOOKUP(D5097,'SOAT LIQ'!$A$87:$C$3416,3,FALSE)</f>
        <v>10</v>
      </c>
      <c r="F5097" t="s">
        <v>21632</v>
      </c>
    </row>
    <row r="5098" spans="1:6" x14ac:dyDescent="0.25">
      <c r="A5098" t="s">
        <v>5523</v>
      </c>
      <c r="B5098" s="100" t="s">
        <v>8575</v>
      </c>
      <c r="C5098" s="99" t="s">
        <v>8417</v>
      </c>
      <c r="D5098" s="124">
        <v>5172</v>
      </c>
      <c r="E5098" s="157">
        <f>VLOOKUP(D5098,'SOAT LIQ'!$A$87:$C$3416,3,FALSE)</f>
        <v>10</v>
      </c>
      <c r="F5098" t="s">
        <v>21632</v>
      </c>
    </row>
    <row r="5099" spans="1:6" x14ac:dyDescent="0.25">
      <c r="A5099" t="s">
        <v>4339</v>
      </c>
      <c r="B5099" s="100" t="s">
        <v>8576</v>
      </c>
      <c r="C5099" s="99" t="s">
        <v>8417</v>
      </c>
      <c r="D5099" s="124">
        <v>5172</v>
      </c>
      <c r="E5099" s="157">
        <f>VLOOKUP(D5099,'SOAT LIQ'!$A$87:$C$3416,3,FALSE)</f>
        <v>10</v>
      </c>
      <c r="F5099" t="s">
        <v>21632</v>
      </c>
    </row>
    <row r="5100" spans="1:6" x14ac:dyDescent="0.25">
      <c r="A5100" t="s">
        <v>5508</v>
      </c>
      <c r="B5100" s="100" t="s">
        <v>8576</v>
      </c>
      <c r="C5100" s="99" t="s">
        <v>8417</v>
      </c>
      <c r="D5100" s="124">
        <v>5172</v>
      </c>
      <c r="E5100" s="157">
        <f>VLOOKUP(D5100,'SOAT LIQ'!$A$87:$C$3416,3,FALSE)</f>
        <v>10</v>
      </c>
      <c r="F5100" t="s">
        <v>21632</v>
      </c>
    </row>
    <row r="5101" spans="1:6" x14ac:dyDescent="0.25">
      <c r="A5101" t="s">
        <v>5796</v>
      </c>
      <c r="B5101" s="100" t="s">
        <v>8576</v>
      </c>
      <c r="C5101" s="99" t="s">
        <v>8417</v>
      </c>
      <c r="D5101" s="124">
        <v>5172</v>
      </c>
      <c r="E5101" s="157">
        <f>VLOOKUP(D5101,'SOAT LIQ'!$A$87:$C$3416,3,FALSE)</f>
        <v>10</v>
      </c>
      <c r="F5101" t="s">
        <v>21632</v>
      </c>
    </row>
    <row r="5102" spans="1:6" x14ac:dyDescent="0.25">
      <c r="A5102" t="s">
        <v>5523</v>
      </c>
      <c r="B5102" s="100" t="s">
        <v>8576</v>
      </c>
      <c r="C5102" s="99" t="s">
        <v>8417</v>
      </c>
      <c r="D5102" s="124">
        <v>5172</v>
      </c>
      <c r="E5102" s="157">
        <f>VLOOKUP(D5102,'SOAT LIQ'!$A$87:$C$3416,3,FALSE)</f>
        <v>10</v>
      </c>
      <c r="F5102" t="s">
        <v>21632</v>
      </c>
    </row>
    <row r="5103" spans="1:6" x14ac:dyDescent="0.25">
      <c r="A5103" t="s">
        <v>4339</v>
      </c>
      <c r="B5103" s="100" t="s">
        <v>8577</v>
      </c>
      <c r="C5103" s="99" t="s">
        <v>8417</v>
      </c>
      <c r="D5103" s="124">
        <v>5172</v>
      </c>
      <c r="E5103" s="157">
        <f>VLOOKUP(D5103,'SOAT LIQ'!$A$87:$C$3416,3,FALSE)</f>
        <v>10</v>
      </c>
      <c r="F5103" t="s">
        <v>21632</v>
      </c>
    </row>
    <row r="5104" spans="1:6" x14ac:dyDescent="0.25">
      <c r="A5104" t="s">
        <v>5508</v>
      </c>
      <c r="B5104" s="100" t="s">
        <v>8577</v>
      </c>
      <c r="C5104" s="99" t="s">
        <v>8417</v>
      </c>
      <c r="D5104" s="124">
        <v>5172</v>
      </c>
      <c r="E5104" s="157">
        <f>VLOOKUP(D5104,'SOAT LIQ'!$A$87:$C$3416,3,FALSE)</f>
        <v>10</v>
      </c>
      <c r="F5104" t="s">
        <v>21632</v>
      </c>
    </row>
    <row r="5105" spans="1:6" x14ac:dyDescent="0.25">
      <c r="A5105" t="s">
        <v>5796</v>
      </c>
      <c r="B5105" s="100" t="s">
        <v>8577</v>
      </c>
      <c r="C5105" s="99" t="s">
        <v>8417</v>
      </c>
      <c r="D5105" s="124">
        <v>5172</v>
      </c>
      <c r="E5105" s="157">
        <f>VLOOKUP(D5105,'SOAT LIQ'!$A$87:$C$3416,3,FALSE)</f>
        <v>10</v>
      </c>
      <c r="F5105" t="s">
        <v>21632</v>
      </c>
    </row>
    <row r="5106" spans="1:6" x14ac:dyDescent="0.25">
      <c r="A5106" t="s">
        <v>5523</v>
      </c>
      <c r="B5106" s="100" t="s">
        <v>8577</v>
      </c>
      <c r="C5106" s="99" t="s">
        <v>8417</v>
      </c>
      <c r="D5106" s="124">
        <v>5172</v>
      </c>
      <c r="E5106" s="157">
        <f>VLOOKUP(D5106,'SOAT LIQ'!$A$87:$C$3416,3,FALSE)</f>
        <v>10</v>
      </c>
      <c r="F5106" t="s">
        <v>21632</v>
      </c>
    </row>
    <row r="5107" spans="1:6" x14ac:dyDescent="0.25">
      <c r="A5107" t="s">
        <v>4339</v>
      </c>
      <c r="B5107" s="100" t="s">
        <v>8578</v>
      </c>
      <c r="C5107" s="99" t="s">
        <v>8415</v>
      </c>
      <c r="D5107" s="124">
        <v>5172</v>
      </c>
      <c r="E5107" s="157">
        <f>VLOOKUP(D5107,'SOAT LIQ'!$A$87:$C$3416,3,FALSE)</f>
        <v>10</v>
      </c>
      <c r="F5107" t="s">
        <v>21632</v>
      </c>
    </row>
    <row r="5108" spans="1:6" x14ac:dyDescent="0.25">
      <c r="A5108" t="s">
        <v>5508</v>
      </c>
      <c r="B5108" s="100" t="s">
        <v>8578</v>
      </c>
      <c r="C5108" s="99" t="s">
        <v>8415</v>
      </c>
      <c r="D5108" s="124">
        <v>5172</v>
      </c>
      <c r="E5108" s="157">
        <f>VLOOKUP(D5108,'SOAT LIQ'!$A$87:$C$3416,3,FALSE)</f>
        <v>10</v>
      </c>
      <c r="F5108" t="s">
        <v>21632</v>
      </c>
    </row>
    <row r="5109" spans="1:6" x14ac:dyDescent="0.25">
      <c r="A5109" t="s">
        <v>5796</v>
      </c>
      <c r="B5109" s="100" t="s">
        <v>8578</v>
      </c>
      <c r="C5109" s="99" t="s">
        <v>8415</v>
      </c>
      <c r="D5109" s="124">
        <v>5172</v>
      </c>
      <c r="E5109" s="157">
        <f>VLOOKUP(D5109,'SOAT LIQ'!$A$87:$C$3416,3,FALSE)</f>
        <v>10</v>
      </c>
      <c r="F5109" t="s">
        <v>21632</v>
      </c>
    </row>
    <row r="5110" spans="1:6" x14ac:dyDescent="0.25">
      <c r="A5110" t="s">
        <v>5523</v>
      </c>
      <c r="B5110" s="100" t="s">
        <v>8578</v>
      </c>
      <c r="C5110" s="99" t="s">
        <v>8415</v>
      </c>
      <c r="D5110" s="124">
        <v>5172</v>
      </c>
      <c r="E5110" s="157">
        <f>VLOOKUP(D5110,'SOAT LIQ'!$A$87:$C$3416,3,FALSE)</f>
        <v>10</v>
      </c>
      <c r="F5110" t="s">
        <v>21632</v>
      </c>
    </row>
    <row r="5111" spans="1:6" x14ac:dyDescent="0.25">
      <c r="A5111" t="s">
        <v>5796</v>
      </c>
      <c r="B5111" s="100" t="s">
        <v>8579</v>
      </c>
      <c r="C5111" s="99" t="s">
        <v>8415</v>
      </c>
      <c r="D5111" s="124">
        <v>5172</v>
      </c>
      <c r="E5111" s="157">
        <f>VLOOKUP(D5111,'SOAT LIQ'!$A$87:$C$3416,3,FALSE)</f>
        <v>10</v>
      </c>
      <c r="F5111" t="s">
        <v>21632</v>
      </c>
    </row>
    <row r="5112" spans="1:6" x14ac:dyDescent="0.25">
      <c r="A5112" t="s">
        <v>5508</v>
      </c>
      <c r="B5112" s="100" t="s">
        <v>8579</v>
      </c>
      <c r="C5112" s="99" t="s">
        <v>8415</v>
      </c>
      <c r="D5112" s="124">
        <v>5172</v>
      </c>
      <c r="E5112" s="157">
        <f>VLOOKUP(D5112,'SOAT LIQ'!$A$87:$C$3416,3,FALSE)</f>
        <v>10</v>
      </c>
      <c r="F5112" t="s">
        <v>21632</v>
      </c>
    </row>
    <row r="5113" spans="1:6" x14ac:dyDescent="0.25">
      <c r="A5113" t="s">
        <v>4339</v>
      </c>
      <c r="B5113" s="100" t="s">
        <v>8580</v>
      </c>
      <c r="C5113" s="99" t="s">
        <v>8417</v>
      </c>
      <c r="D5113" s="124">
        <v>5172</v>
      </c>
      <c r="E5113" s="157">
        <f>VLOOKUP(D5113,'SOAT LIQ'!$A$87:$C$3416,3,FALSE)</f>
        <v>10</v>
      </c>
      <c r="F5113" t="s">
        <v>21632</v>
      </c>
    </row>
    <row r="5114" spans="1:6" x14ac:dyDescent="0.25">
      <c r="A5114" t="s">
        <v>5508</v>
      </c>
      <c r="B5114" s="100" t="s">
        <v>8580</v>
      </c>
      <c r="C5114" s="99" t="s">
        <v>8417</v>
      </c>
      <c r="D5114" s="124">
        <v>5172</v>
      </c>
      <c r="E5114" s="157">
        <f>VLOOKUP(D5114,'SOAT LIQ'!$A$87:$C$3416,3,FALSE)</f>
        <v>10</v>
      </c>
      <c r="F5114" t="s">
        <v>21632</v>
      </c>
    </row>
    <row r="5115" spans="1:6" x14ac:dyDescent="0.25">
      <c r="A5115" t="s">
        <v>5796</v>
      </c>
      <c r="B5115" s="100" t="s">
        <v>8580</v>
      </c>
      <c r="C5115" s="99" t="s">
        <v>8417</v>
      </c>
      <c r="D5115" s="124">
        <v>5172</v>
      </c>
      <c r="E5115" s="157">
        <f>VLOOKUP(D5115,'SOAT LIQ'!$A$87:$C$3416,3,FALSE)</f>
        <v>10</v>
      </c>
      <c r="F5115" t="s">
        <v>21632</v>
      </c>
    </row>
    <row r="5116" spans="1:6" x14ac:dyDescent="0.25">
      <c r="A5116" t="s">
        <v>5523</v>
      </c>
      <c r="B5116" s="100" t="s">
        <v>8580</v>
      </c>
      <c r="C5116" s="99" t="s">
        <v>8417</v>
      </c>
      <c r="D5116" s="124">
        <v>5172</v>
      </c>
      <c r="E5116" s="157">
        <f>VLOOKUP(D5116,'SOAT LIQ'!$A$87:$C$3416,3,FALSE)</f>
        <v>10</v>
      </c>
      <c r="F5116" t="s">
        <v>21632</v>
      </c>
    </row>
    <row r="5117" spans="1:6" x14ac:dyDescent="0.25">
      <c r="A5117" t="s">
        <v>5796</v>
      </c>
      <c r="B5117" s="100" t="s">
        <v>8581</v>
      </c>
      <c r="C5117" s="99" t="s">
        <v>8417</v>
      </c>
      <c r="D5117" s="124">
        <v>5172</v>
      </c>
      <c r="E5117" s="157">
        <f>VLOOKUP(D5117,'SOAT LIQ'!$A$87:$C$3416,3,FALSE)</f>
        <v>10</v>
      </c>
      <c r="F5117" t="s">
        <v>21632</v>
      </c>
    </row>
    <row r="5118" spans="1:6" x14ac:dyDescent="0.25">
      <c r="A5118" t="s">
        <v>5508</v>
      </c>
      <c r="B5118" s="100" t="s">
        <v>8581</v>
      </c>
      <c r="C5118" s="99" t="s">
        <v>8417</v>
      </c>
      <c r="D5118" s="124">
        <v>5172</v>
      </c>
      <c r="E5118" s="157">
        <f>VLOOKUP(D5118,'SOAT LIQ'!$A$87:$C$3416,3,FALSE)</f>
        <v>10</v>
      </c>
      <c r="F5118" t="s">
        <v>21632</v>
      </c>
    </row>
    <row r="5119" spans="1:6" x14ac:dyDescent="0.25">
      <c r="A5119" t="s">
        <v>5796</v>
      </c>
      <c r="B5119" s="100" t="s">
        <v>4768</v>
      </c>
      <c r="C5119" s="99" t="s">
        <v>8582</v>
      </c>
      <c r="D5119" s="124">
        <v>5102</v>
      </c>
      <c r="E5119" s="157">
        <f>VLOOKUP(D5119,'SOAT LIQ'!$A$87:$C$3416,3,FALSE)</f>
        <v>10</v>
      </c>
      <c r="F5119" t="s">
        <v>21632</v>
      </c>
    </row>
    <row r="5120" spans="1:6" x14ac:dyDescent="0.25">
      <c r="A5120" t="s">
        <v>4339</v>
      </c>
      <c r="B5120" s="100" t="s">
        <v>4768</v>
      </c>
      <c r="C5120" s="99" t="s">
        <v>8582</v>
      </c>
      <c r="D5120" s="124">
        <v>5102</v>
      </c>
      <c r="E5120" s="157">
        <f>VLOOKUP(D5120,'SOAT LIQ'!$A$87:$C$3416,3,FALSE)</f>
        <v>10</v>
      </c>
      <c r="F5120" t="s">
        <v>21632</v>
      </c>
    </row>
    <row r="5121" spans="1:6" x14ac:dyDescent="0.25">
      <c r="A5121" t="s">
        <v>5796</v>
      </c>
      <c r="B5121" s="100" t="s">
        <v>8583</v>
      </c>
      <c r="C5121" s="99" t="s">
        <v>8584</v>
      </c>
      <c r="D5121" s="124">
        <v>9183</v>
      </c>
      <c r="E5121" s="157">
        <f>VLOOKUP(D5121,'SOAT LIQ'!$A$87:$C$3416,3,FALSE)</f>
        <v>13</v>
      </c>
      <c r="F5121" t="s">
        <v>21632</v>
      </c>
    </row>
    <row r="5122" spans="1:6" x14ac:dyDescent="0.25">
      <c r="A5122" t="s">
        <v>4339</v>
      </c>
      <c r="B5122" s="100" t="s">
        <v>8583</v>
      </c>
      <c r="C5122" s="99" t="s">
        <v>8584</v>
      </c>
      <c r="D5122" s="124">
        <v>9183</v>
      </c>
      <c r="E5122" s="157">
        <f>VLOOKUP(D5122,'SOAT LIQ'!$A$87:$C$3416,3,FALSE)</f>
        <v>13</v>
      </c>
      <c r="F5122" t="s">
        <v>21632</v>
      </c>
    </row>
    <row r="5123" spans="1:6" x14ac:dyDescent="0.25">
      <c r="A5123" t="s">
        <v>8466</v>
      </c>
      <c r="B5123" s="100" t="s">
        <v>8583</v>
      </c>
      <c r="C5123" s="99" t="s">
        <v>8584</v>
      </c>
      <c r="D5123" s="124">
        <v>9183</v>
      </c>
      <c r="E5123" s="157">
        <f>VLOOKUP(D5123,'SOAT LIQ'!$A$87:$C$3416,3,FALSE)</f>
        <v>13</v>
      </c>
      <c r="F5123" t="s">
        <v>21632</v>
      </c>
    </row>
    <row r="5124" spans="1:6" x14ac:dyDescent="0.25">
      <c r="A5124" t="s">
        <v>5796</v>
      </c>
      <c r="B5124" s="100" t="s">
        <v>8585</v>
      </c>
      <c r="C5124" s="99" t="s">
        <v>4187</v>
      </c>
      <c r="D5124" s="124">
        <v>9183</v>
      </c>
      <c r="E5124" s="157">
        <f>VLOOKUP(D5124,'SOAT LIQ'!$A$87:$C$3416,3,FALSE)</f>
        <v>13</v>
      </c>
      <c r="F5124" t="s">
        <v>21632</v>
      </c>
    </row>
    <row r="5125" spans="1:6" x14ac:dyDescent="0.25">
      <c r="A5125" t="s">
        <v>8475</v>
      </c>
      <c r="B5125" s="100" t="s">
        <v>8585</v>
      </c>
      <c r="C5125" s="99" t="s">
        <v>4187</v>
      </c>
      <c r="D5125" s="124">
        <v>9183</v>
      </c>
      <c r="E5125" s="157">
        <f>VLOOKUP(D5125,'SOAT LIQ'!$A$87:$C$3416,3,FALSE)</f>
        <v>13</v>
      </c>
      <c r="F5125" t="s">
        <v>21632</v>
      </c>
    </row>
    <row r="5126" spans="1:6" x14ac:dyDescent="0.25">
      <c r="A5126" t="s">
        <v>8466</v>
      </c>
      <c r="B5126" s="100" t="s">
        <v>8585</v>
      </c>
      <c r="C5126" s="99" t="s">
        <v>4187</v>
      </c>
      <c r="D5126" s="124">
        <v>9183</v>
      </c>
      <c r="E5126" s="157">
        <f>VLOOKUP(D5126,'SOAT LIQ'!$A$87:$C$3416,3,FALSE)</f>
        <v>13</v>
      </c>
      <c r="F5126" t="s">
        <v>21632</v>
      </c>
    </row>
    <row r="5127" spans="1:6" x14ac:dyDescent="0.25">
      <c r="A5127" t="s">
        <v>5796</v>
      </c>
      <c r="B5127" s="100" t="s">
        <v>8586</v>
      </c>
      <c r="C5127" s="99" t="s">
        <v>8587</v>
      </c>
      <c r="D5127" s="124">
        <v>25128</v>
      </c>
      <c r="E5127" s="157" t="e">
        <f>VLOOKUP(D5127,'SOAT LIQ'!$A$87:$C$3416,3,FALSE)</f>
        <v>#N/A</v>
      </c>
      <c r="F5127" t="s">
        <v>21632</v>
      </c>
    </row>
    <row r="5128" spans="1:6" x14ac:dyDescent="0.25">
      <c r="A5128" t="s">
        <v>5509</v>
      </c>
      <c r="B5128" s="100" t="s">
        <v>8586</v>
      </c>
      <c r="C5128" s="99" t="s">
        <v>8587</v>
      </c>
      <c r="D5128" s="124">
        <v>25128</v>
      </c>
      <c r="E5128" s="157" t="e">
        <f>VLOOKUP(D5128,'SOAT LIQ'!$A$87:$C$3416,3,FALSE)</f>
        <v>#N/A</v>
      </c>
      <c r="F5128" t="s">
        <v>5509</v>
      </c>
    </row>
    <row r="5129" spans="1:6" x14ac:dyDescent="0.25">
      <c r="A5129" t="s">
        <v>5482</v>
      </c>
      <c r="B5129" s="100" t="s">
        <v>8588</v>
      </c>
      <c r="C5129" s="99" t="s">
        <v>8587</v>
      </c>
      <c r="D5129" s="124">
        <v>21445</v>
      </c>
      <c r="E5129" s="157" t="e">
        <f>VLOOKUP(D5129,'SOAT LIQ'!$A$87:$C$3416,3,FALSE)</f>
        <v>#N/A</v>
      </c>
      <c r="F5129" t="s">
        <v>21632</v>
      </c>
    </row>
    <row r="5130" spans="1:6" x14ac:dyDescent="0.25">
      <c r="A5130" t="s">
        <v>5509</v>
      </c>
      <c r="B5130" s="100" t="s">
        <v>8588</v>
      </c>
      <c r="C5130" s="99" t="s">
        <v>8587</v>
      </c>
      <c r="D5130" s="124">
        <v>21445</v>
      </c>
      <c r="E5130" s="157" t="e">
        <f>VLOOKUP(D5130,'SOAT LIQ'!$A$87:$C$3416,3,FALSE)</f>
        <v>#N/A</v>
      </c>
      <c r="F5130" t="s">
        <v>5509</v>
      </c>
    </row>
    <row r="5131" spans="1:6" x14ac:dyDescent="0.25">
      <c r="A5131" t="s">
        <v>5796</v>
      </c>
      <c r="B5131" s="100" t="s">
        <v>8589</v>
      </c>
      <c r="C5131" s="99" t="s">
        <v>8590</v>
      </c>
      <c r="D5131" s="124">
        <v>21445</v>
      </c>
      <c r="E5131" s="157" t="e">
        <f>VLOOKUP(D5131,'SOAT LIQ'!$A$87:$C$3416,3,FALSE)</f>
        <v>#N/A</v>
      </c>
      <c r="F5131" t="s">
        <v>21632</v>
      </c>
    </row>
    <row r="5132" spans="1:6" x14ac:dyDescent="0.25">
      <c r="A5132" t="s">
        <v>5508</v>
      </c>
      <c r="B5132" s="100" t="s">
        <v>8589</v>
      </c>
      <c r="C5132" s="99" t="s">
        <v>8590</v>
      </c>
      <c r="D5132" s="124">
        <v>21445</v>
      </c>
      <c r="E5132" s="157" t="e">
        <f>VLOOKUP(D5132,'SOAT LIQ'!$A$87:$C$3416,3,FALSE)</f>
        <v>#N/A</v>
      </c>
      <c r="F5132" t="s">
        <v>21632</v>
      </c>
    </row>
    <row r="5133" spans="1:6" x14ac:dyDescent="0.25">
      <c r="A5133" t="s">
        <v>5796</v>
      </c>
      <c r="B5133" s="100" t="s">
        <v>8591</v>
      </c>
      <c r="C5133" s="99" t="s">
        <v>8587</v>
      </c>
      <c r="D5133" s="124">
        <v>25128</v>
      </c>
      <c r="E5133" s="157" t="e">
        <f>VLOOKUP(D5133,'SOAT LIQ'!$A$87:$C$3416,3,FALSE)</f>
        <v>#N/A</v>
      </c>
      <c r="F5133" t="s">
        <v>21632</v>
      </c>
    </row>
    <row r="5134" spans="1:6" x14ac:dyDescent="0.25">
      <c r="A5134" t="s">
        <v>5509</v>
      </c>
      <c r="B5134" s="100" t="s">
        <v>8591</v>
      </c>
      <c r="C5134" s="99" t="s">
        <v>8587</v>
      </c>
      <c r="D5134" s="124">
        <v>25128</v>
      </c>
      <c r="E5134" s="157" t="e">
        <f>VLOOKUP(D5134,'SOAT LIQ'!$A$87:$C$3416,3,FALSE)</f>
        <v>#N/A</v>
      </c>
      <c r="F5134" t="s">
        <v>5509</v>
      </c>
    </row>
    <row r="5135" spans="1:6" x14ac:dyDescent="0.25">
      <c r="A5135" t="s">
        <v>5796</v>
      </c>
      <c r="B5135" s="100" t="s">
        <v>8592</v>
      </c>
      <c r="C5135" s="99" t="s">
        <v>8587</v>
      </c>
      <c r="D5135" s="124">
        <v>25128</v>
      </c>
      <c r="E5135" s="157" t="e">
        <f>VLOOKUP(D5135,'SOAT LIQ'!$A$87:$C$3416,3,FALSE)</f>
        <v>#N/A</v>
      </c>
      <c r="F5135" t="s">
        <v>21632</v>
      </c>
    </row>
    <row r="5136" spans="1:6" x14ac:dyDescent="0.25">
      <c r="A5136" t="s">
        <v>5509</v>
      </c>
      <c r="B5136" s="100" t="s">
        <v>8592</v>
      </c>
      <c r="C5136" s="99" t="s">
        <v>8587</v>
      </c>
      <c r="D5136" s="124">
        <v>25128</v>
      </c>
      <c r="E5136" s="157" t="e">
        <f>VLOOKUP(D5136,'SOAT LIQ'!$A$87:$C$3416,3,FALSE)</f>
        <v>#N/A</v>
      </c>
      <c r="F5136" t="s">
        <v>5509</v>
      </c>
    </row>
    <row r="5137" spans="1:6" x14ac:dyDescent="0.25">
      <c r="A5137" t="s">
        <v>5796</v>
      </c>
      <c r="B5137" s="100" t="s">
        <v>8593</v>
      </c>
      <c r="C5137" s="99" t="s">
        <v>8587</v>
      </c>
      <c r="D5137" s="124">
        <v>25128</v>
      </c>
      <c r="E5137" s="157" t="e">
        <f>VLOOKUP(D5137,'SOAT LIQ'!$A$87:$C$3416,3,FALSE)</f>
        <v>#N/A</v>
      </c>
      <c r="F5137" t="s">
        <v>21632</v>
      </c>
    </row>
    <row r="5138" spans="1:6" x14ac:dyDescent="0.25">
      <c r="A5138" t="s">
        <v>5509</v>
      </c>
      <c r="B5138" s="100" t="s">
        <v>8593</v>
      </c>
      <c r="C5138" s="99" t="s">
        <v>8587</v>
      </c>
      <c r="D5138" s="124">
        <v>25128</v>
      </c>
      <c r="E5138" s="157" t="e">
        <f>VLOOKUP(D5138,'SOAT LIQ'!$A$87:$C$3416,3,FALSE)</f>
        <v>#N/A</v>
      </c>
      <c r="F5138" t="s">
        <v>5509</v>
      </c>
    </row>
    <row r="5139" spans="1:6" x14ac:dyDescent="0.25">
      <c r="A5139" t="s">
        <v>5796</v>
      </c>
      <c r="B5139" s="100" t="s">
        <v>8594</v>
      </c>
      <c r="C5139" s="99" t="s">
        <v>8587</v>
      </c>
      <c r="D5139" s="124">
        <v>25128</v>
      </c>
      <c r="E5139" s="157" t="e">
        <f>VLOOKUP(D5139,'SOAT LIQ'!$A$87:$C$3416,3,FALSE)</f>
        <v>#N/A</v>
      </c>
      <c r="F5139" t="s">
        <v>21632</v>
      </c>
    </row>
    <row r="5140" spans="1:6" x14ac:dyDescent="0.25">
      <c r="A5140" t="s">
        <v>5509</v>
      </c>
      <c r="B5140" s="100" t="s">
        <v>8594</v>
      </c>
      <c r="C5140" s="99" t="s">
        <v>8587</v>
      </c>
      <c r="D5140" s="124">
        <v>25128</v>
      </c>
      <c r="E5140" s="157" t="e">
        <f>VLOOKUP(D5140,'SOAT LIQ'!$A$87:$C$3416,3,FALSE)</f>
        <v>#N/A</v>
      </c>
      <c r="F5140" t="s">
        <v>5509</v>
      </c>
    </row>
    <row r="5141" spans="1:6" x14ac:dyDescent="0.25">
      <c r="A5141" t="s">
        <v>5796</v>
      </c>
      <c r="B5141" s="100" t="s">
        <v>8595</v>
      </c>
      <c r="C5141" s="99" t="s">
        <v>8587</v>
      </c>
      <c r="D5141" s="124">
        <v>25128</v>
      </c>
      <c r="E5141" s="157" t="e">
        <f>VLOOKUP(D5141,'SOAT LIQ'!$A$87:$C$3416,3,FALSE)</f>
        <v>#N/A</v>
      </c>
      <c r="F5141" t="s">
        <v>21632</v>
      </c>
    </row>
    <row r="5142" spans="1:6" x14ac:dyDescent="0.25">
      <c r="A5142" t="s">
        <v>5509</v>
      </c>
      <c r="B5142" s="100" t="s">
        <v>8595</v>
      </c>
      <c r="C5142" s="99" t="s">
        <v>8587</v>
      </c>
      <c r="D5142" s="124">
        <v>25128</v>
      </c>
      <c r="E5142" s="157" t="e">
        <f>VLOOKUP(D5142,'SOAT LIQ'!$A$87:$C$3416,3,FALSE)</f>
        <v>#N/A</v>
      </c>
      <c r="F5142" t="s">
        <v>5509</v>
      </c>
    </row>
    <row r="5143" spans="1:6" x14ac:dyDescent="0.25">
      <c r="A5143" t="s">
        <v>5796</v>
      </c>
      <c r="B5143" s="100" t="s">
        <v>8596</v>
      </c>
      <c r="C5143" s="99" t="s">
        <v>8587</v>
      </c>
      <c r="D5143" s="124">
        <v>25128</v>
      </c>
      <c r="E5143" s="157" t="e">
        <f>VLOOKUP(D5143,'SOAT LIQ'!$A$87:$C$3416,3,FALSE)</f>
        <v>#N/A</v>
      </c>
      <c r="F5143" t="s">
        <v>21632</v>
      </c>
    </row>
    <row r="5144" spans="1:6" x14ac:dyDescent="0.25">
      <c r="A5144" t="s">
        <v>5509</v>
      </c>
      <c r="B5144" s="100" t="s">
        <v>8596</v>
      </c>
      <c r="C5144" s="99" t="s">
        <v>8587</v>
      </c>
      <c r="D5144" s="124">
        <v>25128</v>
      </c>
      <c r="E5144" s="157" t="e">
        <f>VLOOKUP(D5144,'SOAT LIQ'!$A$87:$C$3416,3,FALSE)</f>
        <v>#N/A</v>
      </c>
      <c r="F5144" t="s">
        <v>5509</v>
      </c>
    </row>
    <row r="5145" spans="1:6" x14ac:dyDescent="0.25">
      <c r="A5145" t="s">
        <v>5796</v>
      </c>
      <c r="B5145" s="100" t="s">
        <v>8597</v>
      </c>
      <c r="C5145" s="99" t="s">
        <v>8587</v>
      </c>
      <c r="D5145" s="124">
        <v>25128</v>
      </c>
      <c r="E5145" s="157" t="e">
        <f>VLOOKUP(D5145,'SOAT LIQ'!$A$87:$C$3416,3,FALSE)</f>
        <v>#N/A</v>
      </c>
      <c r="F5145" t="s">
        <v>21632</v>
      </c>
    </row>
    <row r="5146" spans="1:6" x14ac:dyDescent="0.25">
      <c r="A5146" t="s">
        <v>5509</v>
      </c>
      <c r="B5146" s="100" t="s">
        <v>8597</v>
      </c>
      <c r="C5146" s="99" t="s">
        <v>8587</v>
      </c>
      <c r="D5146" s="124">
        <v>25128</v>
      </c>
      <c r="E5146" s="157" t="e">
        <f>VLOOKUP(D5146,'SOAT LIQ'!$A$87:$C$3416,3,FALSE)</f>
        <v>#N/A</v>
      </c>
      <c r="F5146" t="s">
        <v>5509</v>
      </c>
    </row>
    <row r="5147" spans="1:6" x14ac:dyDescent="0.25">
      <c r="A5147" t="s">
        <v>5796</v>
      </c>
      <c r="B5147" s="100" t="s">
        <v>8599</v>
      </c>
      <c r="C5147" s="99" t="s">
        <v>8598</v>
      </c>
      <c r="D5147" s="124">
        <v>25128</v>
      </c>
      <c r="E5147" s="157" t="e">
        <f>VLOOKUP(D5147,'SOAT LIQ'!$A$87:$C$3416,3,FALSE)</f>
        <v>#N/A</v>
      </c>
      <c r="F5147" t="s">
        <v>21632</v>
      </c>
    </row>
    <row r="5148" spans="1:6" x14ac:dyDescent="0.25">
      <c r="A5148" t="s">
        <v>5509</v>
      </c>
      <c r="B5148" s="100" t="s">
        <v>8599</v>
      </c>
      <c r="C5148" s="99" t="s">
        <v>8598</v>
      </c>
      <c r="D5148" s="124">
        <v>25128</v>
      </c>
      <c r="E5148" s="157" t="e">
        <f>VLOOKUP(D5148,'SOAT LIQ'!$A$87:$C$3416,3,FALSE)</f>
        <v>#N/A</v>
      </c>
      <c r="F5148" t="s">
        <v>5509</v>
      </c>
    </row>
    <row r="5149" spans="1:6" x14ac:dyDescent="0.25">
      <c r="A5149" t="s">
        <v>5796</v>
      </c>
      <c r="B5149" s="100" t="s">
        <v>8601</v>
      </c>
      <c r="C5149" s="99" t="s">
        <v>8600</v>
      </c>
      <c r="D5149" s="124">
        <v>25128</v>
      </c>
      <c r="E5149" s="157" t="e">
        <f>VLOOKUP(D5149,'SOAT LIQ'!$A$87:$C$3416,3,FALSE)</f>
        <v>#N/A</v>
      </c>
      <c r="F5149" t="s">
        <v>21632</v>
      </c>
    </row>
    <row r="5150" spans="1:6" x14ac:dyDescent="0.25">
      <c r="A5150" t="s">
        <v>5509</v>
      </c>
      <c r="B5150" s="100" t="s">
        <v>8601</v>
      </c>
      <c r="C5150" s="99" t="s">
        <v>8600</v>
      </c>
      <c r="D5150" s="124">
        <v>25128</v>
      </c>
      <c r="E5150" s="157" t="e">
        <f>VLOOKUP(D5150,'SOAT LIQ'!$A$87:$C$3416,3,FALSE)</f>
        <v>#N/A</v>
      </c>
      <c r="F5150" t="s">
        <v>5509</v>
      </c>
    </row>
    <row r="5151" spans="1:6" x14ac:dyDescent="0.25">
      <c r="A5151" t="s">
        <v>5796</v>
      </c>
      <c r="B5151" s="100" t="s">
        <v>8603</v>
      </c>
      <c r="C5151" s="99" t="s">
        <v>8602</v>
      </c>
      <c r="D5151" s="124">
        <v>25128</v>
      </c>
      <c r="E5151" s="157" t="e">
        <f>VLOOKUP(D5151,'SOAT LIQ'!$A$87:$C$3416,3,FALSE)</f>
        <v>#N/A</v>
      </c>
      <c r="F5151" t="s">
        <v>21632</v>
      </c>
    </row>
    <row r="5152" spans="1:6" x14ac:dyDescent="0.25">
      <c r="A5152" t="s">
        <v>5509</v>
      </c>
      <c r="B5152" s="100" t="s">
        <v>8603</v>
      </c>
      <c r="C5152" s="99" t="s">
        <v>8602</v>
      </c>
      <c r="D5152" s="124">
        <v>25128</v>
      </c>
      <c r="E5152" s="157" t="e">
        <f>VLOOKUP(D5152,'SOAT LIQ'!$A$87:$C$3416,3,FALSE)</f>
        <v>#N/A</v>
      </c>
      <c r="F5152" t="s">
        <v>5509</v>
      </c>
    </row>
    <row r="5153" spans="1:6" x14ac:dyDescent="0.25">
      <c r="A5153" t="s">
        <v>5796</v>
      </c>
      <c r="B5153" s="100" t="s">
        <v>8605</v>
      </c>
      <c r="C5153" s="99" t="s">
        <v>8604</v>
      </c>
      <c r="D5153" s="124">
        <v>25128</v>
      </c>
      <c r="E5153" s="157" t="e">
        <f>VLOOKUP(D5153,'SOAT LIQ'!$A$87:$C$3416,3,FALSE)</f>
        <v>#N/A</v>
      </c>
      <c r="F5153" t="s">
        <v>21632</v>
      </c>
    </row>
    <row r="5154" spans="1:6" x14ac:dyDescent="0.25">
      <c r="A5154" t="s">
        <v>5509</v>
      </c>
      <c r="B5154" s="100" t="s">
        <v>8605</v>
      </c>
      <c r="C5154" s="99" t="s">
        <v>8604</v>
      </c>
      <c r="D5154" s="124">
        <v>25128</v>
      </c>
      <c r="E5154" s="157" t="e">
        <f>VLOOKUP(D5154,'SOAT LIQ'!$A$87:$C$3416,3,FALSE)</f>
        <v>#N/A</v>
      </c>
      <c r="F5154" t="s">
        <v>5509</v>
      </c>
    </row>
    <row r="5155" spans="1:6" x14ac:dyDescent="0.25">
      <c r="A5155" t="s">
        <v>5508</v>
      </c>
      <c r="B5155" s="100" t="s">
        <v>8605</v>
      </c>
      <c r="C5155" s="99" t="s">
        <v>8604</v>
      </c>
      <c r="D5155" s="124">
        <v>25128</v>
      </c>
      <c r="E5155" s="157" t="e">
        <f>VLOOKUP(D5155,'SOAT LIQ'!$A$87:$C$3416,3,FALSE)</f>
        <v>#N/A</v>
      </c>
      <c r="F5155" t="s">
        <v>21632</v>
      </c>
    </row>
    <row r="5156" spans="1:6" x14ac:dyDescent="0.25">
      <c r="A5156" t="s">
        <v>5796</v>
      </c>
      <c r="B5156" s="100" t="s">
        <v>8606</v>
      </c>
      <c r="C5156" s="99" t="s">
        <v>8604</v>
      </c>
      <c r="D5156" s="124">
        <v>5103</v>
      </c>
      <c r="E5156" s="157">
        <f>VLOOKUP(D5156,'SOAT LIQ'!$A$87:$C$3416,3,FALSE)</f>
        <v>12</v>
      </c>
      <c r="F5156" t="s">
        <v>21632</v>
      </c>
    </row>
    <row r="5157" spans="1:6" x14ac:dyDescent="0.25">
      <c r="A5157" t="s">
        <v>5509</v>
      </c>
      <c r="B5157" s="100" t="s">
        <v>8606</v>
      </c>
      <c r="C5157" s="99" t="s">
        <v>8604</v>
      </c>
      <c r="D5157" s="124">
        <v>5103</v>
      </c>
      <c r="E5157" s="157">
        <f>VLOOKUP(D5157,'SOAT LIQ'!$A$87:$C$3416,3,FALSE)</f>
        <v>12</v>
      </c>
      <c r="F5157" t="s">
        <v>21632</v>
      </c>
    </row>
    <row r="5158" spans="1:6" x14ac:dyDescent="0.25">
      <c r="A5158" t="s">
        <v>5796</v>
      </c>
      <c r="B5158" s="100" t="s">
        <v>8607</v>
      </c>
      <c r="C5158" s="99" t="s">
        <v>8604</v>
      </c>
      <c r="D5158" s="124">
        <v>5103</v>
      </c>
      <c r="E5158" s="157">
        <f>VLOOKUP(D5158,'SOAT LIQ'!$A$87:$C$3416,3,FALSE)</f>
        <v>12</v>
      </c>
      <c r="F5158" t="s">
        <v>21632</v>
      </c>
    </row>
    <row r="5159" spans="1:6" x14ac:dyDescent="0.25">
      <c r="A5159" t="s">
        <v>5509</v>
      </c>
      <c r="B5159" s="100" t="s">
        <v>8607</v>
      </c>
      <c r="C5159" s="99" t="s">
        <v>8604</v>
      </c>
      <c r="D5159" s="124">
        <v>5103</v>
      </c>
      <c r="E5159" s="157">
        <f>VLOOKUP(D5159,'SOAT LIQ'!$A$87:$C$3416,3,FALSE)</f>
        <v>12</v>
      </c>
      <c r="F5159" t="s">
        <v>21632</v>
      </c>
    </row>
    <row r="5160" spans="1:6" x14ac:dyDescent="0.25">
      <c r="A5160" t="s">
        <v>5796</v>
      </c>
      <c r="B5160" s="100" t="s">
        <v>8609</v>
      </c>
      <c r="C5160" s="99" t="s">
        <v>8608</v>
      </c>
      <c r="D5160" s="124">
        <v>25128</v>
      </c>
      <c r="E5160" s="157" t="e">
        <f>VLOOKUP(D5160,'SOAT LIQ'!$A$87:$C$3416,3,FALSE)</f>
        <v>#N/A</v>
      </c>
      <c r="F5160" t="s">
        <v>21632</v>
      </c>
    </row>
    <row r="5161" spans="1:6" x14ac:dyDescent="0.25">
      <c r="A5161" t="s">
        <v>5508</v>
      </c>
      <c r="B5161" s="100" t="s">
        <v>8609</v>
      </c>
      <c r="C5161" s="99" t="s">
        <v>8608</v>
      </c>
      <c r="D5161" s="124">
        <v>25128</v>
      </c>
      <c r="E5161" s="157" t="e">
        <f>VLOOKUP(D5161,'SOAT LIQ'!$A$87:$C$3416,3,FALSE)</f>
        <v>#N/A</v>
      </c>
      <c r="F5161" t="s">
        <v>21632</v>
      </c>
    </row>
    <row r="5162" spans="1:6" x14ac:dyDescent="0.25">
      <c r="A5162" t="s">
        <v>5509</v>
      </c>
      <c r="B5162" s="100" t="s">
        <v>8609</v>
      </c>
      <c r="C5162" s="99" t="s">
        <v>8608</v>
      </c>
      <c r="D5162" s="124">
        <v>25128</v>
      </c>
      <c r="E5162" s="157" t="e">
        <f>VLOOKUP(D5162,'SOAT LIQ'!$A$87:$C$3416,3,FALSE)</f>
        <v>#N/A</v>
      </c>
      <c r="F5162" t="s">
        <v>5509</v>
      </c>
    </row>
    <row r="5163" spans="1:6" x14ac:dyDescent="0.25">
      <c r="A5163" t="s">
        <v>5796</v>
      </c>
      <c r="B5163" s="100" t="s">
        <v>8611</v>
      </c>
      <c r="C5163" s="99" t="s">
        <v>8610</v>
      </c>
      <c r="D5163" s="124">
        <v>25128</v>
      </c>
      <c r="E5163" s="157" t="e">
        <f>VLOOKUP(D5163,'SOAT LIQ'!$A$87:$C$3416,3,FALSE)</f>
        <v>#N/A</v>
      </c>
      <c r="F5163" t="s">
        <v>21632</v>
      </c>
    </row>
    <row r="5164" spans="1:6" x14ac:dyDescent="0.25">
      <c r="A5164" t="s">
        <v>5509</v>
      </c>
      <c r="B5164" s="100" t="s">
        <v>8611</v>
      </c>
      <c r="C5164" s="99" t="s">
        <v>8610</v>
      </c>
      <c r="D5164" s="124">
        <v>25128</v>
      </c>
      <c r="E5164" s="157" t="e">
        <f>VLOOKUP(D5164,'SOAT LIQ'!$A$87:$C$3416,3,FALSE)</f>
        <v>#N/A</v>
      </c>
      <c r="F5164" t="s">
        <v>5509</v>
      </c>
    </row>
    <row r="5165" spans="1:6" x14ac:dyDescent="0.25">
      <c r="A5165" t="s">
        <v>5796</v>
      </c>
      <c r="B5165" s="100" t="s">
        <v>8612</v>
      </c>
      <c r="C5165" s="100"/>
      <c r="D5165" s="124">
        <v>5103</v>
      </c>
      <c r="E5165" s="157">
        <f>VLOOKUP(D5165,'SOAT LIQ'!$A$87:$C$3416,3,FALSE)</f>
        <v>12</v>
      </c>
      <c r="F5165" t="s">
        <v>21632</v>
      </c>
    </row>
    <row r="5166" spans="1:6" x14ac:dyDescent="0.25">
      <c r="A5166" t="s">
        <v>5509</v>
      </c>
      <c r="B5166" s="100" t="s">
        <v>8612</v>
      </c>
      <c r="C5166" s="100"/>
      <c r="D5166" s="124">
        <v>5103</v>
      </c>
      <c r="E5166" s="157">
        <f>VLOOKUP(D5166,'SOAT LIQ'!$A$87:$C$3416,3,FALSE)</f>
        <v>12</v>
      </c>
      <c r="F5166" t="s">
        <v>21632</v>
      </c>
    </row>
    <row r="5167" spans="1:6" x14ac:dyDescent="0.25">
      <c r="A5167" t="s">
        <v>5796</v>
      </c>
      <c r="B5167" s="100" t="s">
        <v>8613</v>
      </c>
      <c r="C5167" s="99" t="s">
        <v>8326</v>
      </c>
      <c r="D5167" s="124">
        <v>5444</v>
      </c>
      <c r="E5167" s="157">
        <f>VLOOKUP(D5167,'SOAT LIQ'!$A$87:$C$3416,3,FALSE)</f>
        <v>21</v>
      </c>
      <c r="F5167" t="s">
        <v>21632</v>
      </c>
    </row>
    <row r="5168" spans="1:6" x14ac:dyDescent="0.25">
      <c r="A5168" t="s">
        <v>5508</v>
      </c>
      <c r="B5168" s="100" t="s">
        <v>8613</v>
      </c>
      <c r="C5168" s="99" t="s">
        <v>8326</v>
      </c>
      <c r="D5168" s="124">
        <v>5444</v>
      </c>
      <c r="E5168" s="157">
        <f>VLOOKUP(D5168,'SOAT LIQ'!$A$87:$C$3416,3,FALSE)</f>
        <v>21</v>
      </c>
      <c r="F5168" t="s">
        <v>21632</v>
      </c>
    </row>
    <row r="5169" spans="1:6" x14ac:dyDescent="0.25">
      <c r="A5169" t="s">
        <v>5482</v>
      </c>
      <c r="B5169" s="100" t="s">
        <v>8613</v>
      </c>
      <c r="C5169" s="99" t="s">
        <v>8326</v>
      </c>
      <c r="D5169" s="124">
        <v>5444</v>
      </c>
      <c r="E5169" s="157">
        <f>VLOOKUP(D5169,'SOAT LIQ'!$A$87:$C$3416,3,FALSE)</f>
        <v>21</v>
      </c>
      <c r="F5169" t="s">
        <v>21632</v>
      </c>
    </row>
    <row r="5170" spans="1:6" x14ac:dyDescent="0.25">
      <c r="A5170" t="s">
        <v>5796</v>
      </c>
      <c r="B5170" s="100" t="s">
        <v>8614</v>
      </c>
      <c r="C5170" s="99" t="s">
        <v>8615</v>
      </c>
      <c r="D5170" s="124">
        <v>5654</v>
      </c>
      <c r="E5170" s="157">
        <f>VLOOKUP(D5170,'SOAT LIQ'!$A$87:$C$3416,3,FALSE)</f>
        <v>23</v>
      </c>
      <c r="F5170" t="s">
        <v>21632</v>
      </c>
    </row>
    <row r="5171" spans="1:6" x14ac:dyDescent="0.25">
      <c r="A5171" t="s">
        <v>5509</v>
      </c>
      <c r="B5171" s="100" t="s">
        <v>8614</v>
      </c>
      <c r="C5171" s="99" t="s">
        <v>8615</v>
      </c>
      <c r="D5171" s="124">
        <v>5654</v>
      </c>
      <c r="E5171" s="157">
        <f>VLOOKUP(D5171,'SOAT LIQ'!$A$87:$C$3416,3,FALSE)</f>
        <v>23</v>
      </c>
      <c r="F5171" t="s">
        <v>21632</v>
      </c>
    </row>
    <row r="5172" spans="1:6" x14ac:dyDescent="0.25">
      <c r="A5172" t="s">
        <v>5482</v>
      </c>
      <c r="B5172" s="100" t="s">
        <v>8614</v>
      </c>
      <c r="C5172" s="99" t="s">
        <v>8615</v>
      </c>
      <c r="D5172" s="124">
        <v>5654</v>
      </c>
      <c r="E5172" s="157">
        <f>VLOOKUP(D5172,'SOAT LIQ'!$A$87:$C$3416,3,FALSE)</f>
        <v>23</v>
      </c>
      <c r="F5172" t="s">
        <v>21632</v>
      </c>
    </row>
    <row r="5173" spans="1:6" x14ac:dyDescent="0.25">
      <c r="A5173" t="s">
        <v>5482</v>
      </c>
      <c r="B5173" s="100" t="s">
        <v>8616</v>
      </c>
      <c r="C5173" s="100"/>
      <c r="D5173" s="124">
        <v>21445</v>
      </c>
      <c r="E5173" s="157" t="e">
        <f>VLOOKUP(D5173,'SOAT LIQ'!$A$87:$C$3416,3,FALSE)</f>
        <v>#N/A</v>
      </c>
      <c r="F5173" t="s">
        <v>21632</v>
      </c>
    </row>
    <row r="5174" spans="1:6" x14ac:dyDescent="0.25">
      <c r="A5174" t="s">
        <v>5509</v>
      </c>
      <c r="B5174" s="100" t="s">
        <v>8616</v>
      </c>
      <c r="C5174" s="100"/>
      <c r="D5174" s="124">
        <v>21445</v>
      </c>
      <c r="E5174" s="157" t="e">
        <f>VLOOKUP(D5174,'SOAT LIQ'!$A$87:$C$3416,3,FALSE)</f>
        <v>#N/A</v>
      </c>
      <c r="F5174" t="s">
        <v>5509</v>
      </c>
    </row>
    <row r="5175" spans="1:6" x14ac:dyDescent="0.25">
      <c r="A5175" t="s">
        <v>5508</v>
      </c>
      <c r="B5175" s="100" t="s">
        <v>8617</v>
      </c>
      <c r="C5175" s="99" t="s">
        <v>8615</v>
      </c>
      <c r="D5175" s="124">
        <v>5140</v>
      </c>
      <c r="E5175" s="157">
        <f>VLOOKUP(D5175,'SOAT LIQ'!$A$87:$C$3416,3,FALSE)</f>
        <v>13</v>
      </c>
      <c r="F5175" t="s">
        <v>21632</v>
      </c>
    </row>
    <row r="5176" spans="1:6" x14ac:dyDescent="0.25">
      <c r="A5176" t="s">
        <v>5796</v>
      </c>
      <c r="B5176" s="100" t="s">
        <v>8617</v>
      </c>
      <c r="C5176" s="99" t="s">
        <v>8615</v>
      </c>
      <c r="D5176" s="124">
        <v>5140</v>
      </c>
      <c r="E5176" s="157">
        <f>VLOOKUP(D5176,'SOAT LIQ'!$A$87:$C$3416,3,FALSE)</f>
        <v>13</v>
      </c>
      <c r="F5176" t="s">
        <v>21632</v>
      </c>
    </row>
    <row r="5177" spans="1:6" x14ac:dyDescent="0.25">
      <c r="A5177" t="s">
        <v>5508</v>
      </c>
      <c r="B5177" s="100" t="s">
        <v>8618</v>
      </c>
      <c r="C5177" s="99" t="s">
        <v>8615</v>
      </c>
      <c r="D5177" s="124">
        <v>5140</v>
      </c>
      <c r="E5177" s="157">
        <f>VLOOKUP(D5177,'SOAT LIQ'!$A$87:$C$3416,3,FALSE)</f>
        <v>13</v>
      </c>
      <c r="F5177" t="s">
        <v>21632</v>
      </c>
    </row>
    <row r="5178" spans="1:6" x14ac:dyDescent="0.25">
      <c r="A5178" t="s">
        <v>5509</v>
      </c>
      <c r="B5178" s="100" t="s">
        <v>8618</v>
      </c>
      <c r="C5178" s="99" t="s">
        <v>8615</v>
      </c>
      <c r="D5178" s="124">
        <v>5140</v>
      </c>
      <c r="E5178" s="157">
        <f>VLOOKUP(D5178,'SOAT LIQ'!$A$87:$C$3416,3,FALSE)</f>
        <v>13</v>
      </c>
      <c r="F5178" t="s">
        <v>21632</v>
      </c>
    </row>
    <row r="5179" spans="1:6" x14ac:dyDescent="0.25">
      <c r="A5179" t="s">
        <v>5796</v>
      </c>
      <c r="B5179" s="100" t="s">
        <v>8618</v>
      </c>
      <c r="C5179" s="99" t="s">
        <v>8615</v>
      </c>
      <c r="D5179" s="124">
        <v>5140</v>
      </c>
      <c r="E5179" s="157">
        <f>VLOOKUP(D5179,'SOAT LIQ'!$A$87:$C$3416,3,FALSE)</f>
        <v>13</v>
      </c>
      <c r="F5179" t="s">
        <v>21632</v>
      </c>
    </row>
    <row r="5180" spans="1:6" x14ac:dyDescent="0.25">
      <c r="A5180" t="s">
        <v>5482</v>
      </c>
      <c r="B5180" s="100" t="s">
        <v>8618</v>
      </c>
      <c r="C5180" s="99" t="s">
        <v>8615</v>
      </c>
      <c r="D5180" s="124">
        <v>5140</v>
      </c>
      <c r="E5180" s="157">
        <f>VLOOKUP(D5180,'SOAT LIQ'!$A$87:$C$3416,3,FALSE)</f>
        <v>13</v>
      </c>
      <c r="F5180" t="s">
        <v>21632</v>
      </c>
    </row>
    <row r="5181" spans="1:6" x14ac:dyDescent="0.25">
      <c r="A5181" t="s">
        <v>5508</v>
      </c>
      <c r="B5181" s="100" t="s">
        <v>8618</v>
      </c>
      <c r="C5181" s="99" t="s">
        <v>8615</v>
      </c>
      <c r="D5181" s="124">
        <v>5140</v>
      </c>
      <c r="E5181" s="157">
        <f>VLOOKUP(D5181,'SOAT LIQ'!$A$87:$C$3416,3,FALSE)</f>
        <v>13</v>
      </c>
      <c r="F5181" t="s">
        <v>21632</v>
      </c>
    </row>
    <row r="5182" spans="1:6" x14ac:dyDescent="0.25">
      <c r="A5182" t="s">
        <v>5482</v>
      </c>
      <c r="B5182" s="100" t="s">
        <v>8619</v>
      </c>
      <c r="C5182" s="99" t="s">
        <v>8615</v>
      </c>
      <c r="D5182" s="124">
        <v>5172</v>
      </c>
      <c r="E5182" s="157">
        <f>VLOOKUP(D5182,'SOAT LIQ'!$A$87:$C$3416,3,FALSE)</f>
        <v>10</v>
      </c>
      <c r="F5182" t="s">
        <v>21632</v>
      </c>
    </row>
    <row r="5183" spans="1:6" x14ac:dyDescent="0.25">
      <c r="A5183" t="s">
        <v>5509</v>
      </c>
      <c r="B5183" s="100" t="s">
        <v>8619</v>
      </c>
      <c r="C5183" s="99" t="s">
        <v>8615</v>
      </c>
      <c r="D5183" s="124">
        <v>5172</v>
      </c>
      <c r="E5183" s="157">
        <f>VLOOKUP(D5183,'SOAT LIQ'!$A$87:$C$3416,3,FALSE)</f>
        <v>10</v>
      </c>
      <c r="F5183" t="s">
        <v>21632</v>
      </c>
    </row>
    <row r="5184" spans="1:6" x14ac:dyDescent="0.25">
      <c r="A5184" t="s">
        <v>5482</v>
      </c>
      <c r="B5184" s="100" t="s">
        <v>8620</v>
      </c>
      <c r="C5184" s="99" t="s">
        <v>8615</v>
      </c>
      <c r="D5184" s="124">
        <v>5140</v>
      </c>
      <c r="E5184" s="157">
        <f>VLOOKUP(D5184,'SOAT LIQ'!$A$87:$C$3416,3,FALSE)</f>
        <v>13</v>
      </c>
      <c r="F5184" t="s">
        <v>21632</v>
      </c>
    </row>
    <row r="5185" spans="1:6" x14ac:dyDescent="0.25">
      <c r="A5185" t="s">
        <v>5509</v>
      </c>
      <c r="B5185" s="100" t="s">
        <v>8620</v>
      </c>
      <c r="C5185" s="99" t="s">
        <v>8615</v>
      </c>
      <c r="D5185" s="124">
        <v>5140</v>
      </c>
      <c r="E5185" s="157">
        <f>VLOOKUP(D5185,'SOAT LIQ'!$A$87:$C$3416,3,FALSE)</f>
        <v>13</v>
      </c>
      <c r="F5185" t="s">
        <v>21632</v>
      </c>
    </row>
    <row r="5186" spans="1:6" x14ac:dyDescent="0.25">
      <c r="A5186" t="s">
        <v>5482</v>
      </c>
      <c r="B5186" s="100" t="s">
        <v>8621</v>
      </c>
      <c r="C5186" s="99" t="s">
        <v>8615</v>
      </c>
      <c r="D5186" s="124">
        <v>5140</v>
      </c>
      <c r="E5186" s="157">
        <f>VLOOKUP(D5186,'SOAT LIQ'!$A$87:$C$3416,3,FALSE)</f>
        <v>13</v>
      </c>
      <c r="F5186" t="s">
        <v>21632</v>
      </c>
    </row>
    <row r="5187" spans="1:6" x14ac:dyDescent="0.25">
      <c r="A5187" t="s">
        <v>5509</v>
      </c>
      <c r="B5187" s="100" t="s">
        <v>8621</v>
      </c>
      <c r="C5187" s="99" t="s">
        <v>8615</v>
      </c>
      <c r="D5187" s="124">
        <v>5140</v>
      </c>
      <c r="E5187" s="157">
        <f>VLOOKUP(D5187,'SOAT LIQ'!$A$87:$C$3416,3,FALSE)</f>
        <v>13</v>
      </c>
      <c r="F5187" t="s">
        <v>21632</v>
      </c>
    </row>
    <row r="5188" spans="1:6" x14ac:dyDescent="0.25">
      <c r="A5188" t="s">
        <v>5482</v>
      </c>
      <c r="B5188" s="100" t="s">
        <v>8622</v>
      </c>
      <c r="C5188" s="99" t="s">
        <v>8615</v>
      </c>
      <c r="D5188" s="124">
        <v>5140</v>
      </c>
      <c r="E5188" s="157">
        <f>VLOOKUP(D5188,'SOAT LIQ'!$A$87:$C$3416,3,FALSE)</f>
        <v>13</v>
      </c>
      <c r="F5188" t="s">
        <v>21632</v>
      </c>
    </row>
    <row r="5189" spans="1:6" x14ac:dyDescent="0.25">
      <c r="A5189" t="s">
        <v>5509</v>
      </c>
      <c r="B5189" s="100" t="s">
        <v>8622</v>
      </c>
      <c r="C5189" s="99" t="s">
        <v>8615</v>
      </c>
      <c r="D5189" s="124">
        <v>5140</v>
      </c>
      <c r="E5189" s="157">
        <f>VLOOKUP(D5189,'SOAT LIQ'!$A$87:$C$3416,3,FALSE)</f>
        <v>13</v>
      </c>
      <c r="F5189" t="s">
        <v>21632</v>
      </c>
    </row>
    <row r="5190" spans="1:6" x14ac:dyDescent="0.25">
      <c r="A5190" t="s">
        <v>5482</v>
      </c>
      <c r="B5190" s="100" t="s">
        <v>8623</v>
      </c>
      <c r="C5190" s="99" t="s">
        <v>8615</v>
      </c>
      <c r="D5190" s="124">
        <v>5140</v>
      </c>
      <c r="E5190" s="157">
        <f>VLOOKUP(D5190,'SOAT LIQ'!$A$87:$C$3416,3,FALSE)</f>
        <v>13</v>
      </c>
      <c r="F5190" t="s">
        <v>21632</v>
      </c>
    </row>
    <row r="5191" spans="1:6" x14ac:dyDescent="0.25">
      <c r="A5191" t="s">
        <v>5509</v>
      </c>
      <c r="B5191" s="100" t="s">
        <v>8623</v>
      </c>
      <c r="C5191" s="99" t="s">
        <v>8615</v>
      </c>
      <c r="D5191" s="124">
        <v>5140</v>
      </c>
      <c r="E5191" s="157">
        <f>VLOOKUP(D5191,'SOAT LIQ'!$A$87:$C$3416,3,FALSE)</f>
        <v>13</v>
      </c>
      <c r="F5191" t="s">
        <v>21632</v>
      </c>
    </row>
    <row r="5192" spans="1:6" x14ac:dyDescent="0.25">
      <c r="A5192" t="s">
        <v>5482</v>
      </c>
      <c r="B5192" s="100" t="s">
        <v>8624</v>
      </c>
      <c r="C5192" s="99" t="s">
        <v>8615</v>
      </c>
      <c r="D5192" s="124">
        <v>5140</v>
      </c>
      <c r="E5192" s="157">
        <f>VLOOKUP(D5192,'SOAT LIQ'!$A$87:$C$3416,3,FALSE)</f>
        <v>13</v>
      </c>
      <c r="F5192" t="s">
        <v>21632</v>
      </c>
    </row>
    <row r="5193" spans="1:6" x14ac:dyDescent="0.25">
      <c r="A5193" t="s">
        <v>5509</v>
      </c>
      <c r="B5193" s="100" t="s">
        <v>8624</v>
      </c>
      <c r="C5193" s="99" t="s">
        <v>8615</v>
      </c>
      <c r="D5193" s="124">
        <v>5140</v>
      </c>
      <c r="E5193" s="157">
        <f>VLOOKUP(D5193,'SOAT LIQ'!$A$87:$C$3416,3,FALSE)</f>
        <v>13</v>
      </c>
      <c r="F5193" t="s">
        <v>21632</v>
      </c>
    </row>
    <row r="5194" spans="1:6" x14ac:dyDescent="0.25">
      <c r="A5194" t="s">
        <v>5482</v>
      </c>
      <c r="B5194" s="100" t="s">
        <v>8625</v>
      </c>
      <c r="C5194" s="99" t="s">
        <v>8615</v>
      </c>
      <c r="D5194" s="124">
        <v>5140</v>
      </c>
      <c r="E5194" s="157">
        <f>VLOOKUP(D5194,'SOAT LIQ'!$A$87:$C$3416,3,FALSE)</f>
        <v>13</v>
      </c>
      <c r="F5194" t="s">
        <v>21632</v>
      </c>
    </row>
    <row r="5195" spans="1:6" x14ac:dyDescent="0.25">
      <c r="A5195" t="s">
        <v>5796</v>
      </c>
      <c r="B5195" s="100" t="s">
        <v>8625</v>
      </c>
      <c r="C5195" s="99" t="s">
        <v>8615</v>
      </c>
      <c r="D5195" s="124">
        <v>5140</v>
      </c>
      <c r="E5195" s="157">
        <f>VLOOKUP(D5195,'SOAT LIQ'!$A$87:$C$3416,3,FALSE)</f>
        <v>13</v>
      </c>
      <c r="F5195" t="s">
        <v>21632</v>
      </c>
    </row>
    <row r="5196" spans="1:6" x14ac:dyDescent="0.25">
      <c r="A5196" t="s">
        <v>5482</v>
      </c>
      <c r="B5196" s="100" t="s">
        <v>8626</v>
      </c>
      <c r="C5196" s="99" t="s">
        <v>8615</v>
      </c>
      <c r="D5196" s="124">
        <v>5140</v>
      </c>
      <c r="E5196" s="157">
        <f>VLOOKUP(D5196,'SOAT LIQ'!$A$87:$C$3416,3,FALSE)</f>
        <v>13</v>
      </c>
      <c r="F5196" t="s">
        <v>21632</v>
      </c>
    </row>
    <row r="5197" spans="1:6" x14ac:dyDescent="0.25">
      <c r="A5197" t="s">
        <v>5509</v>
      </c>
      <c r="B5197" s="100" t="s">
        <v>8626</v>
      </c>
      <c r="C5197" s="99" t="s">
        <v>8615</v>
      </c>
      <c r="D5197" s="124">
        <v>5140</v>
      </c>
      <c r="E5197" s="157">
        <f>VLOOKUP(D5197,'SOAT LIQ'!$A$87:$C$3416,3,FALSE)</f>
        <v>13</v>
      </c>
      <c r="F5197" t="s">
        <v>21632</v>
      </c>
    </row>
    <row r="5198" spans="1:6" x14ac:dyDescent="0.25">
      <c r="A5198" t="s">
        <v>5482</v>
      </c>
      <c r="B5198" s="100" t="s">
        <v>8627</v>
      </c>
      <c r="C5198" s="99" t="s">
        <v>8615</v>
      </c>
      <c r="D5198" s="124">
        <v>5140</v>
      </c>
      <c r="E5198" s="157">
        <f>VLOOKUP(D5198,'SOAT LIQ'!$A$87:$C$3416,3,FALSE)</f>
        <v>13</v>
      </c>
      <c r="F5198" t="s">
        <v>21632</v>
      </c>
    </row>
    <row r="5199" spans="1:6" x14ac:dyDescent="0.25">
      <c r="A5199" t="s">
        <v>5509</v>
      </c>
      <c r="B5199" s="100" t="s">
        <v>8627</v>
      </c>
      <c r="C5199" s="99" t="s">
        <v>8615</v>
      </c>
      <c r="D5199" s="124">
        <v>5140</v>
      </c>
      <c r="E5199" s="157">
        <f>VLOOKUP(D5199,'SOAT LIQ'!$A$87:$C$3416,3,FALSE)</f>
        <v>13</v>
      </c>
      <c r="F5199" t="s">
        <v>21632</v>
      </c>
    </row>
    <row r="5200" spans="1:6" x14ac:dyDescent="0.25">
      <c r="A5200" t="s">
        <v>5508</v>
      </c>
      <c r="B5200" s="100" t="s">
        <v>8628</v>
      </c>
      <c r="C5200" s="99" t="s">
        <v>8615</v>
      </c>
      <c r="D5200" s="124">
        <v>5140</v>
      </c>
      <c r="E5200" s="157">
        <f>VLOOKUP(D5200,'SOAT LIQ'!$A$87:$C$3416,3,FALSE)</f>
        <v>13</v>
      </c>
      <c r="F5200" t="s">
        <v>21632</v>
      </c>
    </row>
    <row r="5201" spans="1:6" x14ac:dyDescent="0.25">
      <c r="A5201" t="s">
        <v>5509</v>
      </c>
      <c r="B5201" s="100" t="s">
        <v>8628</v>
      </c>
      <c r="C5201" s="99" t="s">
        <v>8615</v>
      </c>
      <c r="D5201" s="124">
        <v>5140</v>
      </c>
      <c r="E5201" s="157">
        <f>VLOOKUP(D5201,'SOAT LIQ'!$A$87:$C$3416,3,FALSE)</f>
        <v>13</v>
      </c>
      <c r="F5201" t="s">
        <v>21632</v>
      </c>
    </row>
    <row r="5202" spans="1:6" x14ac:dyDescent="0.25">
      <c r="A5202" t="s">
        <v>5796</v>
      </c>
      <c r="B5202" s="100" t="s">
        <v>8628</v>
      </c>
      <c r="C5202" s="99" t="s">
        <v>8615</v>
      </c>
      <c r="D5202" s="124">
        <v>5140</v>
      </c>
      <c r="E5202" s="157">
        <f>VLOOKUP(D5202,'SOAT LIQ'!$A$87:$C$3416,3,FALSE)</f>
        <v>13</v>
      </c>
      <c r="F5202" t="s">
        <v>21632</v>
      </c>
    </row>
    <row r="5203" spans="1:6" x14ac:dyDescent="0.25">
      <c r="A5203" t="s">
        <v>5796</v>
      </c>
      <c r="B5203" s="100" t="s">
        <v>8629</v>
      </c>
      <c r="C5203" s="99" t="s">
        <v>8584</v>
      </c>
      <c r="D5203" s="124">
        <v>5141</v>
      </c>
      <c r="E5203" s="157">
        <f>VLOOKUP(D5203,'SOAT LIQ'!$A$87:$C$3416,3,FALSE)</f>
        <v>13</v>
      </c>
      <c r="F5203" t="s">
        <v>21632</v>
      </c>
    </row>
    <row r="5204" spans="1:6" x14ac:dyDescent="0.25">
      <c r="A5204" t="s">
        <v>4339</v>
      </c>
      <c r="B5204" s="100" t="s">
        <v>8629</v>
      </c>
      <c r="C5204" s="99" t="s">
        <v>8584</v>
      </c>
      <c r="D5204" s="124">
        <v>5141</v>
      </c>
      <c r="E5204" s="157">
        <f>VLOOKUP(D5204,'SOAT LIQ'!$A$87:$C$3416,3,FALSE)</f>
        <v>13</v>
      </c>
      <c r="F5204" t="s">
        <v>21632</v>
      </c>
    </row>
    <row r="5205" spans="1:6" x14ac:dyDescent="0.25">
      <c r="A5205" t="s">
        <v>8466</v>
      </c>
      <c r="B5205" s="100" t="s">
        <v>8629</v>
      </c>
      <c r="C5205" s="99" t="s">
        <v>8584</v>
      </c>
      <c r="D5205" s="124">
        <v>5141</v>
      </c>
      <c r="E5205" s="157">
        <f>VLOOKUP(D5205,'SOAT LIQ'!$A$87:$C$3416,3,FALSE)</f>
        <v>13</v>
      </c>
      <c r="F5205" t="s">
        <v>21632</v>
      </c>
    </row>
    <row r="5206" spans="1:6" x14ac:dyDescent="0.25">
      <c r="A5206" t="s">
        <v>5796</v>
      </c>
      <c r="B5206" s="100" t="s">
        <v>8631</v>
      </c>
      <c r="C5206" s="99" t="s">
        <v>8630</v>
      </c>
      <c r="D5206" s="124">
        <v>5141</v>
      </c>
      <c r="E5206" s="157">
        <f>VLOOKUP(D5206,'SOAT LIQ'!$A$87:$C$3416,3,FALSE)</f>
        <v>13</v>
      </c>
      <c r="F5206" t="s">
        <v>21632</v>
      </c>
    </row>
    <row r="5207" spans="1:6" x14ac:dyDescent="0.25">
      <c r="A5207" t="s">
        <v>5509</v>
      </c>
      <c r="B5207" s="100" t="s">
        <v>8631</v>
      </c>
      <c r="C5207" s="99" t="s">
        <v>8630</v>
      </c>
      <c r="D5207" s="124">
        <v>5141</v>
      </c>
      <c r="E5207" s="157">
        <f>VLOOKUP(D5207,'SOAT LIQ'!$A$87:$C$3416,3,FALSE)</f>
        <v>13</v>
      </c>
      <c r="F5207" t="s">
        <v>21632</v>
      </c>
    </row>
    <row r="5208" spans="1:6" x14ac:dyDescent="0.25">
      <c r="A5208" t="s">
        <v>6034</v>
      </c>
      <c r="B5208" s="100" t="s">
        <v>8631</v>
      </c>
      <c r="C5208" s="99" t="s">
        <v>8630</v>
      </c>
      <c r="D5208" s="124">
        <v>5141</v>
      </c>
      <c r="E5208" s="157">
        <f>VLOOKUP(D5208,'SOAT LIQ'!$A$87:$C$3416,3,FALSE)</f>
        <v>13</v>
      </c>
      <c r="F5208" t="s">
        <v>21632</v>
      </c>
    </row>
    <row r="5209" spans="1:6" x14ac:dyDescent="0.25">
      <c r="A5209" t="s">
        <v>5796</v>
      </c>
      <c r="B5209" s="100" t="s">
        <v>8632</v>
      </c>
      <c r="C5209" s="99" t="s">
        <v>8584</v>
      </c>
      <c r="D5209" s="124">
        <v>5141</v>
      </c>
      <c r="E5209" s="157">
        <f>VLOOKUP(D5209,'SOAT LIQ'!$A$87:$C$3416,3,FALSE)</f>
        <v>13</v>
      </c>
      <c r="F5209" t="s">
        <v>21632</v>
      </c>
    </row>
    <row r="5210" spans="1:6" x14ac:dyDescent="0.25">
      <c r="A5210" t="s">
        <v>5509</v>
      </c>
      <c r="B5210" s="100" t="s">
        <v>8632</v>
      </c>
      <c r="C5210" s="99" t="s">
        <v>8584</v>
      </c>
      <c r="D5210" s="124">
        <v>5141</v>
      </c>
      <c r="E5210" s="157">
        <f>VLOOKUP(D5210,'SOAT LIQ'!$A$87:$C$3416,3,FALSE)</f>
        <v>13</v>
      </c>
      <c r="F5210" t="s">
        <v>21632</v>
      </c>
    </row>
    <row r="5211" spans="1:6" x14ac:dyDescent="0.25">
      <c r="A5211" t="s">
        <v>5796</v>
      </c>
      <c r="B5211" s="100" t="s">
        <v>8633</v>
      </c>
      <c r="C5211" s="99" t="s">
        <v>8584</v>
      </c>
      <c r="D5211" s="124">
        <v>5141</v>
      </c>
      <c r="E5211" s="157">
        <f>VLOOKUP(D5211,'SOAT LIQ'!$A$87:$C$3416,3,FALSE)</f>
        <v>13</v>
      </c>
      <c r="F5211" t="s">
        <v>21632</v>
      </c>
    </row>
    <row r="5212" spans="1:6" x14ac:dyDescent="0.25">
      <c r="A5212" t="s">
        <v>5796</v>
      </c>
      <c r="B5212" s="100" t="s">
        <v>8634</v>
      </c>
      <c r="C5212" s="99" t="s">
        <v>8584</v>
      </c>
      <c r="D5212" s="124">
        <v>5141</v>
      </c>
      <c r="E5212" s="157">
        <f>VLOOKUP(D5212,'SOAT LIQ'!$A$87:$C$3416,3,FALSE)</f>
        <v>13</v>
      </c>
      <c r="F5212" t="s">
        <v>21632</v>
      </c>
    </row>
    <row r="5213" spans="1:6" x14ac:dyDescent="0.25">
      <c r="A5213" t="s">
        <v>5796</v>
      </c>
      <c r="B5213" s="100" t="s">
        <v>8635</v>
      </c>
      <c r="C5213" s="99" t="s">
        <v>8630</v>
      </c>
      <c r="D5213" s="124">
        <v>5141</v>
      </c>
      <c r="E5213" s="157">
        <f>VLOOKUP(D5213,'SOAT LIQ'!$A$87:$C$3416,3,FALSE)</f>
        <v>13</v>
      </c>
      <c r="F5213" t="s">
        <v>21632</v>
      </c>
    </row>
    <row r="5214" spans="1:6" x14ac:dyDescent="0.25">
      <c r="A5214" t="s">
        <v>5509</v>
      </c>
      <c r="B5214" s="100" t="s">
        <v>8635</v>
      </c>
      <c r="C5214" s="99" t="s">
        <v>8630</v>
      </c>
      <c r="D5214" s="124">
        <v>5141</v>
      </c>
      <c r="E5214" s="157">
        <f>VLOOKUP(D5214,'SOAT LIQ'!$A$87:$C$3416,3,FALSE)</f>
        <v>13</v>
      </c>
      <c r="F5214" t="s">
        <v>21632</v>
      </c>
    </row>
    <row r="5215" spans="1:6" x14ac:dyDescent="0.25">
      <c r="A5215" t="s">
        <v>5796</v>
      </c>
      <c r="B5215" s="100" t="s">
        <v>8636</v>
      </c>
      <c r="C5215" s="99" t="s">
        <v>8584</v>
      </c>
      <c r="D5215" s="124">
        <v>5141</v>
      </c>
      <c r="E5215" s="157">
        <f>VLOOKUP(D5215,'SOAT LIQ'!$A$87:$C$3416,3,FALSE)</f>
        <v>13</v>
      </c>
      <c r="F5215" t="s">
        <v>21632</v>
      </c>
    </row>
    <row r="5216" spans="1:6" x14ac:dyDescent="0.25">
      <c r="A5216" t="s">
        <v>5796</v>
      </c>
      <c r="B5216" s="100" t="s">
        <v>8637</v>
      </c>
      <c r="C5216" s="99" t="s">
        <v>8584</v>
      </c>
      <c r="D5216" s="124">
        <v>5141</v>
      </c>
      <c r="E5216" s="157">
        <f>VLOOKUP(D5216,'SOAT LIQ'!$A$87:$C$3416,3,FALSE)</f>
        <v>13</v>
      </c>
      <c r="F5216" t="s">
        <v>21632</v>
      </c>
    </row>
    <row r="5217" spans="1:6" x14ac:dyDescent="0.25">
      <c r="A5217" t="s">
        <v>5796</v>
      </c>
      <c r="B5217" s="100" t="s">
        <v>8638</v>
      </c>
      <c r="C5217" s="99" t="s">
        <v>8630</v>
      </c>
      <c r="D5217" s="124">
        <v>5141</v>
      </c>
      <c r="E5217" s="157">
        <f>VLOOKUP(D5217,'SOAT LIQ'!$A$87:$C$3416,3,FALSE)</f>
        <v>13</v>
      </c>
      <c r="F5217" t="s">
        <v>21632</v>
      </c>
    </row>
    <row r="5218" spans="1:6" x14ac:dyDescent="0.25">
      <c r="A5218" t="s">
        <v>5509</v>
      </c>
      <c r="B5218" s="100" t="s">
        <v>8638</v>
      </c>
      <c r="C5218" s="99" t="s">
        <v>8630</v>
      </c>
      <c r="D5218" s="124">
        <v>5141</v>
      </c>
      <c r="E5218" s="157">
        <f>VLOOKUP(D5218,'SOAT LIQ'!$A$87:$C$3416,3,FALSE)</f>
        <v>13</v>
      </c>
      <c r="F5218" t="s">
        <v>21632</v>
      </c>
    </row>
    <row r="5219" spans="1:6" x14ac:dyDescent="0.25">
      <c r="A5219" t="s">
        <v>5508</v>
      </c>
      <c r="B5219" s="100" t="s">
        <v>8639</v>
      </c>
      <c r="C5219" s="99" t="s">
        <v>8615</v>
      </c>
      <c r="D5219" s="124">
        <v>5410</v>
      </c>
      <c r="E5219" s="157">
        <f>VLOOKUP(D5219,'SOAT LIQ'!$A$87:$C$3416,3,FALSE)</f>
        <v>13</v>
      </c>
      <c r="F5219" t="s">
        <v>21632</v>
      </c>
    </row>
    <row r="5220" spans="1:6" x14ac:dyDescent="0.25">
      <c r="A5220" t="s">
        <v>5796</v>
      </c>
      <c r="B5220" s="100" t="s">
        <v>8639</v>
      </c>
      <c r="C5220" s="99" t="s">
        <v>8615</v>
      </c>
      <c r="D5220" s="124">
        <v>5410</v>
      </c>
      <c r="E5220" s="157">
        <f>VLOOKUP(D5220,'SOAT LIQ'!$A$87:$C$3416,3,FALSE)</f>
        <v>13</v>
      </c>
      <c r="F5220" t="s">
        <v>21632</v>
      </c>
    </row>
    <row r="5221" spans="1:6" x14ac:dyDescent="0.25">
      <c r="A5221" t="s">
        <v>5508</v>
      </c>
      <c r="B5221" s="100" t="s">
        <v>8640</v>
      </c>
      <c r="C5221" s="99" t="s">
        <v>8510</v>
      </c>
      <c r="D5221" s="124">
        <v>5110</v>
      </c>
      <c r="E5221" s="157">
        <f>VLOOKUP(D5221,'SOAT LIQ'!$A$87:$C$3416,3,FALSE)</f>
        <v>12</v>
      </c>
      <c r="F5221" t="s">
        <v>21632</v>
      </c>
    </row>
    <row r="5222" spans="1:6" x14ac:dyDescent="0.25">
      <c r="A5222" t="s">
        <v>5796</v>
      </c>
      <c r="B5222" s="100" t="s">
        <v>8640</v>
      </c>
      <c r="C5222" s="99" t="s">
        <v>8510</v>
      </c>
      <c r="D5222" s="124">
        <v>5110</v>
      </c>
      <c r="E5222" s="157">
        <f>VLOOKUP(D5222,'SOAT LIQ'!$A$87:$C$3416,3,FALSE)</f>
        <v>12</v>
      </c>
      <c r="F5222" t="s">
        <v>21632</v>
      </c>
    </row>
    <row r="5223" spans="1:6" x14ac:dyDescent="0.25">
      <c r="A5223" t="s">
        <v>5508</v>
      </c>
      <c r="B5223" s="100" t="s">
        <v>8641</v>
      </c>
      <c r="C5223" s="99" t="s">
        <v>8510</v>
      </c>
      <c r="D5223" s="124">
        <v>5110</v>
      </c>
      <c r="E5223" s="157">
        <f>VLOOKUP(D5223,'SOAT LIQ'!$A$87:$C$3416,3,FALSE)</f>
        <v>12</v>
      </c>
      <c r="F5223" t="s">
        <v>21632</v>
      </c>
    </row>
    <row r="5224" spans="1:6" x14ac:dyDescent="0.25">
      <c r="A5224" t="s">
        <v>5796</v>
      </c>
      <c r="B5224" s="100" t="s">
        <v>8641</v>
      </c>
      <c r="C5224" s="99" t="s">
        <v>8510</v>
      </c>
      <c r="D5224" s="124">
        <v>5110</v>
      </c>
      <c r="E5224" s="157">
        <f>VLOOKUP(D5224,'SOAT LIQ'!$A$87:$C$3416,3,FALSE)</f>
        <v>12</v>
      </c>
      <c r="F5224" t="s">
        <v>21632</v>
      </c>
    </row>
    <row r="5225" spans="1:6" x14ac:dyDescent="0.25">
      <c r="A5225" t="s">
        <v>5508</v>
      </c>
      <c r="B5225" s="100" t="s">
        <v>8642</v>
      </c>
      <c r="C5225" s="99" t="s">
        <v>8510</v>
      </c>
      <c r="D5225" s="124">
        <v>5110</v>
      </c>
      <c r="E5225" s="157">
        <f>VLOOKUP(D5225,'SOAT LIQ'!$A$87:$C$3416,3,FALSE)</f>
        <v>12</v>
      </c>
      <c r="F5225" t="s">
        <v>21632</v>
      </c>
    </row>
    <row r="5226" spans="1:6" x14ac:dyDescent="0.25">
      <c r="A5226" t="s">
        <v>5796</v>
      </c>
      <c r="B5226" s="100" t="s">
        <v>8642</v>
      </c>
      <c r="C5226" s="99" t="s">
        <v>8510</v>
      </c>
      <c r="D5226" s="124">
        <v>5110</v>
      </c>
      <c r="E5226" s="157">
        <f>VLOOKUP(D5226,'SOAT LIQ'!$A$87:$C$3416,3,FALSE)</f>
        <v>12</v>
      </c>
      <c r="F5226" t="s">
        <v>21632</v>
      </c>
    </row>
    <row r="5227" spans="1:6" x14ac:dyDescent="0.25">
      <c r="A5227" t="s">
        <v>5508</v>
      </c>
      <c r="B5227" s="100" t="s">
        <v>8643</v>
      </c>
      <c r="C5227" s="99" t="s">
        <v>8116</v>
      </c>
      <c r="D5227" s="124">
        <v>5613</v>
      </c>
      <c r="E5227" s="157">
        <f>VLOOKUP(D5227,'SOAT LIQ'!$A$87:$C$3416,3,FALSE)</f>
        <v>22</v>
      </c>
      <c r="F5227" t="s">
        <v>21632</v>
      </c>
    </row>
    <row r="5228" spans="1:6" x14ac:dyDescent="0.25">
      <c r="A5228" t="s">
        <v>4132</v>
      </c>
      <c r="B5228" s="100" t="s">
        <v>8643</v>
      </c>
      <c r="C5228" s="99" t="s">
        <v>8116</v>
      </c>
      <c r="D5228" s="124">
        <v>5613</v>
      </c>
      <c r="E5228" s="157">
        <f>VLOOKUP(D5228,'SOAT LIQ'!$A$87:$C$3416,3,FALSE)</f>
        <v>22</v>
      </c>
      <c r="F5228" t="s">
        <v>21632</v>
      </c>
    </row>
    <row r="5229" spans="1:6" x14ac:dyDescent="0.25">
      <c r="A5229" t="s">
        <v>8152</v>
      </c>
      <c r="B5229" s="100" t="s">
        <v>8643</v>
      </c>
      <c r="C5229" s="99" t="s">
        <v>8116</v>
      </c>
      <c r="D5229" s="124">
        <v>5613</v>
      </c>
      <c r="E5229" s="157">
        <f>VLOOKUP(D5229,'SOAT LIQ'!$A$87:$C$3416,3,FALSE)</f>
        <v>22</v>
      </c>
      <c r="F5229" t="s">
        <v>21632</v>
      </c>
    </row>
    <row r="5230" spans="1:6" x14ac:dyDescent="0.25">
      <c r="A5230" t="s">
        <v>5508</v>
      </c>
      <c r="B5230" s="100" t="s">
        <v>8644</v>
      </c>
      <c r="C5230" s="100"/>
      <c r="D5230" s="124"/>
      <c r="E5230" s="157" t="e">
        <f>VLOOKUP(D5230,'SOAT LIQ'!$A$87:$C$3416,3,FALSE)</f>
        <v>#N/A</v>
      </c>
      <c r="F5230" t="s">
        <v>21632</v>
      </c>
    </row>
    <row r="5231" spans="1:6" x14ac:dyDescent="0.25">
      <c r="A5231" t="s">
        <v>5508</v>
      </c>
      <c r="B5231" s="100" t="s">
        <v>8645</v>
      </c>
      <c r="C5231" s="100"/>
      <c r="D5231" s="124"/>
      <c r="E5231" s="157" t="e">
        <f>VLOOKUP(D5231,'SOAT LIQ'!$A$87:$C$3416,3,FALSE)</f>
        <v>#N/A</v>
      </c>
      <c r="F5231" t="s">
        <v>21632</v>
      </c>
    </row>
    <row r="5232" spans="1:6" x14ac:dyDescent="0.25">
      <c r="A5232" t="s">
        <v>5796</v>
      </c>
      <c r="B5232" s="100" t="s">
        <v>8645</v>
      </c>
      <c r="C5232" s="100"/>
      <c r="D5232" s="124"/>
      <c r="E5232" s="157" t="e">
        <f>VLOOKUP(D5232,'SOAT LIQ'!$A$87:$C$3416,3,FALSE)</f>
        <v>#N/A</v>
      </c>
      <c r="F5232" t="s">
        <v>21632</v>
      </c>
    </row>
    <row r="5233" spans="1:6" x14ac:dyDescent="0.25">
      <c r="A5233" t="s">
        <v>5578</v>
      </c>
      <c r="B5233" s="100" t="s">
        <v>8645</v>
      </c>
      <c r="C5233" s="100"/>
      <c r="D5233" s="124"/>
      <c r="E5233" s="157" t="e">
        <f>VLOOKUP(D5233,'SOAT LIQ'!$A$87:$C$3416,3,FALSE)</f>
        <v>#N/A</v>
      </c>
    </row>
    <row r="5234" spans="1:6" x14ac:dyDescent="0.25">
      <c r="A5234" t="s">
        <v>5508</v>
      </c>
      <c r="B5234" s="100" t="s">
        <v>8646</v>
      </c>
      <c r="C5234" s="100"/>
      <c r="D5234" s="124"/>
      <c r="E5234" s="157" t="e">
        <f>VLOOKUP(D5234,'SOAT LIQ'!$A$87:$C$3416,3,FALSE)</f>
        <v>#N/A</v>
      </c>
      <c r="F5234" t="s">
        <v>21632</v>
      </c>
    </row>
    <row r="5235" spans="1:6" x14ac:dyDescent="0.25">
      <c r="A5235" t="s">
        <v>5796</v>
      </c>
      <c r="B5235" s="100" t="s">
        <v>8646</v>
      </c>
      <c r="C5235" s="100"/>
      <c r="D5235" s="124"/>
      <c r="E5235" s="157" t="e">
        <f>VLOOKUP(D5235,'SOAT LIQ'!$A$87:$C$3416,3,FALSE)</f>
        <v>#N/A</v>
      </c>
      <c r="F5235" t="s">
        <v>21632</v>
      </c>
    </row>
    <row r="5236" spans="1:6" x14ac:dyDescent="0.25">
      <c r="A5236" t="s">
        <v>5578</v>
      </c>
      <c r="B5236" s="100" t="s">
        <v>8646</v>
      </c>
      <c r="C5236" s="100"/>
      <c r="D5236" s="124"/>
      <c r="E5236" s="157" t="e">
        <f>VLOOKUP(D5236,'SOAT LIQ'!$A$87:$C$3416,3,FALSE)</f>
        <v>#N/A</v>
      </c>
    </row>
    <row r="5237" spans="1:6" x14ac:dyDescent="0.25">
      <c r="A5237" t="s">
        <v>5508</v>
      </c>
      <c r="B5237" s="100" t="s">
        <v>8647</v>
      </c>
      <c r="C5237" s="100"/>
      <c r="D5237" s="124"/>
      <c r="E5237" s="157" t="e">
        <f>VLOOKUP(D5237,'SOAT LIQ'!$A$87:$C$3416,3,FALSE)</f>
        <v>#N/A</v>
      </c>
      <c r="F5237" t="s">
        <v>21632</v>
      </c>
    </row>
    <row r="5238" spans="1:6" x14ac:dyDescent="0.25">
      <c r="A5238" t="s">
        <v>5796</v>
      </c>
      <c r="B5238" s="100" t="s">
        <v>8647</v>
      </c>
      <c r="C5238" s="100"/>
      <c r="D5238" s="124"/>
      <c r="E5238" s="157" t="e">
        <f>VLOOKUP(D5238,'SOAT LIQ'!$A$87:$C$3416,3,FALSE)</f>
        <v>#N/A</v>
      </c>
      <c r="F5238" t="s">
        <v>21632</v>
      </c>
    </row>
    <row r="5239" spans="1:6" x14ac:dyDescent="0.25">
      <c r="A5239" t="s">
        <v>5578</v>
      </c>
      <c r="B5239" s="100" t="s">
        <v>8647</v>
      </c>
      <c r="C5239" s="100"/>
      <c r="D5239" s="124"/>
      <c r="E5239" s="157" t="e">
        <f>VLOOKUP(D5239,'SOAT LIQ'!$A$87:$C$3416,3,FALSE)</f>
        <v>#N/A</v>
      </c>
    </row>
    <row r="5240" spans="1:6" x14ac:dyDescent="0.25">
      <c r="A5240" t="s">
        <v>5508</v>
      </c>
      <c r="B5240" s="100" t="s">
        <v>8648</v>
      </c>
      <c r="C5240" s="100"/>
      <c r="D5240" s="124"/>
      <c r="E5240" s="157" t="e">
        <f>VLOOKUP(D5240,'SOAT LIQ'!$A$87:$C$3416,3,FALSE)</f>
        <v>#N/A</v>
      </c>
      <c r="F5240" t="s">
        <v>21632</v>
      </c>
    </row>
    <row r="5241" spans="1:6" x14ac:dyDescent="0.25">
      <c r="A5241" t="s">
        <v>5796</v>
      </c>
      <c r="B5241" s="100" t="s">
        <v>8648</v>
      </c>
      <c r="C5241" s="100"/>
      <c r="D5241" s="124"/>
      <c r="E5241" s="157" t="e">
        <f>VLOOKUP(D5241,'SOAT LIQ'!$A$87:$C$3416,3,FALSE)</f>
        <v>#N/A</v>
      </c>
      <c r="F5241" t="s">
        <v>21632</v>
      </c>
    </row>
    <row r="5242" spans="1:6" x14ac:dyDescent="0.25">
      <c r="A5242" t="s">
        <v>5578</v>
      </c>
      <c r="B5242" s="100" t="s">
        <v>8648</v>
      </c>
      <c r="C5242" s="100"/>
      <c r="D5242" s="124"/>
      <c r="E5242" s="157" t="e">
        <f>VLOOKUP(D5242,'SOAT LIQ'!$A$87:$C$3416,3,FALSE)</f>
        <v>#N/A</v>
      </c>
    </row>
    <row r="5243" spans="1:6" x14ac:dyDescent="0.25">
      <c r="A5243" t="s">
        <v>5508</v>
      </c>
      <c r="B5243" s="100" t="s">
        <v>8649</v>
      </c>
      <c r="C5243" s="100"/>
      <c r="D5243" s="124"/>
      <c r="E5243" s="157" t="e">
        <f>VLOOKUP(D5243,'SOAT LIQ'!$A$87:$C$3416,3,FALSE)</f>
        <v>#N/A</v>
      </c>
      <c r="F5243" t="s">
        <v>21632</v>
      </c>
    </row>
    <row r="5244" spans="1:6" x14ac:dyDescent="0.25">
      <c r="A5244" t="s">
        <v>5796</v>
      </c>
      <c r="B5244" s="100" t="s">
        <v>8649</v>
      </c>
      <c r="C5244" s="100"/>
      <c r="D5244" s="124"/>
      <c r="E5244" s="157" t="e">
        <f>VLOOKUP(D5244,'SOAT LIQ'!$A$87:$C$3416,3,FALSE)</f>
        <v>#N/A</v>
      </c>
      <c r="F5244" t="s">
        <v>21632</v>
      </c>
    </row>
    <row r="5245" spans="1:6" x14ac:dyDescent="0.25">
      <c r="A5245" t="s">
        <v>5578</v>
      </c>
      <c r="B5245" s="100" t="s">
        <v>8649</v>
      </c>
      <c r="C5245" s="100"/>
      <c r="D5245" s="124"/>
      <c r="E5245" s="157" t="e">
        <f>VLOOKUP(D5245,'SOAT LIQ'!$A$87:$C$3416,3,FALSE)</f>
        <v>#N/A</v>
      </c>
    </row>
    <row r="5246" spans="1:6" x14ac:dyDescent="0.25">
      <c r="A5246" t="s">
        <v>5508</v>
      </c>
      <c r="B5246" s="100" t="s">
        <v>8650</v>
      </c>
      <c r="C5246" s="100"/>
      <c r="D5246" s="124"/>
      <c r="E5246" s="157" t="e">
        <f>VLOOKUP(D5246,'SOAT LIQ'!$A$87:$C$3416,3,FALSE)</f>
        <v>#N/A</v>
      </c>
      <c r="F5246" t="s">
        <v>21632</v>
      </c>
    </row>
    <row r="5247" spans="1:6" x14ac:dyDescent="0.25">
      <c r="A5247" t="s">
        <v>5796</v>
      </c>
      <c r="B5247" s="100" t="s">
        <v>8650</v>
      </c>
      <c r="C5247" s="100"/>
      <c r="D5247" s="124"/>
      <c r="E5247" s="157" t="e">
        <f>VLOOKUP(D5247,'SOAT LIQ'!$A$87:$C$3416,3,FALSE)</f>
        <v>#N/A</v>
      </c>
      <c r="F5247" t="s">
        <v>21632</v>
      </c>
    </row>
    <row r="5248" spans="1:6" x14ac:dyDescent="0.25">
      <c r="A5248" t="s">
        <v>5796</v>
      </c>
      <c r="B5248" s="100" t="s">
        <v>4781</v>
      </c>
      <c r="C5248" s="99" t="s">
        <v>8651</v>
      </c>
      <c r="D5248" s="124">
        <v>5301</v>
      </c>
      <c r="E5248" s="157">
        <f>VLOOKUP(D5248,'SOAT LIQ'!$A$87:$C$3416,3,FALSE)</f>
        <v>9</v>
      </c>
      <c r="F5248" t="s">
        <v>21632</v>
      </c>
    </row>
    <row r="5249" spans="1:6" x14ac:dyDescent="0.25">
      <c r="A5249" t="s">
        <v>5748</v>
      </c>
      <c r="B5249" s="100" t="s">
        <v>4781</v>
      </c>
      <c r="C5249" s="99" t="s">
        <v>8651</v>
      </c>
      <c r="D5249" s="124">
        <v>5301</v>
      </c>
      <c r="E5249" s="157">
        <f>VLOOKUP(D5249,'SOAT LIQ'!$A$87:$C$3416,3,FALSE)</f>
        <v>9</v>
      </c>
      <c r="F5249" t="s">
        <v>21632</v>
      </c>
    </row>
    <row r="5250" spans="1:6" x14ac:dyDescent="0.25">
      <c r="A5250" t="s">
        <v>4339</v>
      </c>
      <c r="B5250" s="100" t="s">
        <v>4781</v>
      </c>
      <c r="C5250" s="99" t="s">
        <v>8651</v>
      </c>
      <c r="D5250" s="124">
        <v>5301</v>
      </c>
      <c r="E5250" s="157">
        <f>VLOOKUP(D5250,'SOAT LIQ'!$A$87:$C$3416,3,FALSE)</f>
        <v>9</v>
      </c>
      <c r="F5250" t="s">
        <v>21632</v>
      </c>
    </row>
    <row r="5251" spans="1:6" x14ac:dyDescent="0.25">
      <c r="A5251" t="s">
        <v>5796</v>
      </c>
      <c r="B5251" s="100" t="s">
        <v>4144</v>
      </c>
      <c r="C5251" s="99" t="s">
        <v>8652</v>
      </c>
      <c r="D5251" s="124">
        <v>5301</v>
      </c>
      <c r="E5251" s="157">
        <f>VLOOKUP(D5251,'SOAT LIQ'!$A$87:$C$3416,3,FALSE)</f>
        <v>9</v>
      </c>
      <c r="F5251" t="s">
        <v>21632</v>
      </c>
    </row>
    <row r="5252" spans="1:6" x14ac:dyDescent="0.25">
      <c r="A5252" t="s">
        <v>5748</v>
      </c>
      <c r="B5252" s="100" t="s">
        <v>4144</v>
      </c>
      <c r="C5252" s="99" t="s">
        <v>8652</v>
      </c>
      <c r="D5252" s="124">
        <v>5301</v>
      </c>
      <c r="E5252" s="157">
        <f>VLOOKUP(D5252,'SOAT LIQ'!$A$87:$C$3416,3,FALSE)</f>
        <v>9</v>
      </c>
      <c r="F5252" t="s">
        <v>21632</v>
      </c>
    </row>
    <row r="5253" spans="1:6" x14ac:dyDescent="0.25">
      <c r="A5253" t="s">
        <v>5508</v>
      </c>
      <c r="B5253" s="100" t="s">
        <v>4144</v>
      </c>
      <c r="C5253" s="99" t="s">
        <v>8652</v>
      </c>
      <c r="D5253" s="124">
        <v>5301</v>
      </c>
      <c r="E5253" s="157">
        <f>VLOOKUP(D5253,'SOAT LIQ'!$A$87:$C$3416,3,FALSE)</f>
        <v>9</v>
      </c>
      <c r="F5253" t="s">
        <v>21632</v>
      </c>
    </row>
    <row r="5254" spans="1:6" x14ac:dyDescent="0.25">
      <c r="A5254" t="s">
        <v>5796</v>
      </c>
      <c r="B5254" s="100" t="s">
        <v>4782</v>
      </c>
      <c r="C5254" s="99" t="s">
        <v>8653</v>
      </c>
      <c r="D5254" s="124">
        <v>5301</v>
      </c>
      <c r="E5254" s="157">
        <f>VLOOKUP(D5254,'SOAT LIQ'!$A$87:$C$3416,3,FALSE)</f>
        <v>9</v>
      </c>
      <c r="F5254" t="s">
        <v>21632</v>
      </c>
    </row>
    <row r="5255" spans="1:6" x14ac:dyDescent="0.25">
      <c r="A5255" t="s">
        <v>5748</v>
      </c>
      <c r="B5255" s="100" t="s">
        <v>4782</v>
      </c>
      <c r="C5255" s="99" t="s">
        <v>8653</v>
      </c>
      <c r="D5255" s="124">
        <v>5301</v>
      </c>
      <c r="E5255" s="157">
        <f>VLOOKUP(D5255,'SOAT LIQ'!$A$87:$C$3416,3,FALSE)</f>
        <v>9</v>
      </c>
      <c r="F5255" t="s">
        <v>21632</v>
      </c>
    </row>
    <row r="5256" spans="1:6" x14ac:dyDescent="0.25">
      <c r="A5256" t="s">
        <v>4339</v>
      </c>
      <c r="B5256" s="100" t="s">
        <v>4782</v>
      </c>
      <c r="C5256" s="99" t="s">
        <v>8653</v>
      </c>
      <c r="D5256" s="124">
        <v>5301</v>
      </c>
      <c r="E5256" s="157">
        <f>VLOOKUP(D5256,'SOAT LIQ'!$A$87:$C$3416,3,FALSE)</f>
        <v>9</v>
      </c>
      <c r="F5256" t="s">
        <v>21632</v>
      </c>
    </row>
    <row r="5257" spans="1:6" x14ac:dyDescent="0.25">
      <c r="A5257" t="s">
        <v>5796</v>
      </c>
      <c r="B5257" s="100" t="s">
        <v>4783</v>
      </c>
      <c r="C5257" s="99" t="s">
        <v>8654</v>
      </c>
      <c r="D5257" s="124">
        <v>5301</v>
      </c>
      <c r="E5257" s="157">
        <f>VLOOKUP(D5257,'SOAT LIQ'!$A$87:$C$3416,3,FALSE)</f>
        <v>9</v>
      </c>
      <c r="F5257" t="s">
        <v>21632</v>
      </c>
    </row>
    <row r="5258" spans="1:6" x14ac:dyDescent="0.25">
      <c r="A5258" t="s">
        <v>5748</v>
      </c>
      <c r="B5258" s="100" t="s">
        <v>4783</v>
      </c>
      <c r="C5258" s="99" t="s">
        <v>8654</v>
      </c>
      <c r="D5258" s="124">
        <v>5301</v>
      </c>
      <c r="E5258" s="157">
        <f>VLOOKUP(D5258,'SOAT LIQ'!$A$87:$C$3416,3,FALSE)</f>
        <v>9</v>
      </c>
      <c r="F5258" t="s">
        <v>21632</v>
      </c>
    </row>
    <row r="5259" spans="1:6" x14ac:dyDescent="0.25">
      <c r="A5259" t="s">
        <v>5508</v>
      </c>
      <c r="B5259" s="100" t="s">
        <v>4783</v>
      </c>
      <c r="C5259" s="99" t="s">
        <v>8654</v>
      </c>
      <c r="D5259" s="124">
        <v>5301</v>
      </c>
      <c r="E5259" s="157">
        <f>VLOOKUP(D5259,'SOAT LIQ'!$A$87:$C$3416,3,FALSE)</f>
        <v>9</v>
      </c>
      <c r="F5259" t="s">
        <v>21632</v>
      </c>
    </row>
    <row r="5260" spans="1:6" x14ac:dyDescent="0.25">
      <c r="A5260" t="s">
        <v>5796</v>
      </c>
      <c r="B5260" s="100" t="s">
        <v>4784</v>
      </c>
      <c r="C5260" s="99" t="s">
        <v>8655</v>
      </c>
      <c r="D5260" s="124">
        <v>5301</v>
      </c>
      <c r="E5260" s="157">
        <f>VLOOKUP(D5260,'SOAT LIQ'!$A$87:$C$3416,3,FALSE)</f>
        <v>9</v>
      </c>
      <c r="F5260" t="s">
        <v>21632</v>
      </c>
    </row>
    <row r="5261" spans="1:6" x14ac:dyDescent="0.25">
      <c r="A5261" t="s">
        <v>5748</v>
      </c>
      <c r="B5261" s="100" t="s">
        <v>4784</v>
      </c>
      <c r="C5261" s="99" t="s">
        <v>8655</v>
      </c>
      <c r="D5261" s="124">
        <v>5301</v>
      </c>
      <c r="E5261" s="157">
        <f>VLOOKUP(D5261,'SOAT LIQ'!$A$87:$C$3416,3,FALSE)</f>
        <v>9</v>
      </c>
      <c r="F5261" t="s">
        <v>21632</v>
      </c>
    </row>
    <row r="5262" spans="1:6" x14ac:dyDescent="0.25">
      <c r="A5262" t="s">
        <v>4339</v>
      </c>
      <c r="B5262" s="100" t="s">
        <v>4784</v>
      </c>
      <c r="C5262" s="99" t="s">
        <v>8655</v>
      </c>
      <c r="D5262" s="124">
        <v>5301</v>
      </c>
      <c r="E5262" s="157">
        <f>VLOOKUP(D5262,'SOAT LIQ'!$A$87:$C$3416,3,FALSE)</f>
        <v>9</v>
      </c>
      <c r="F5262" t="s">
        <v>21632</v>
      </c>
    </row>
    <row r="5263" spans="1:6" x14ac:dyDescent="0.25">
      <c r="A5263" t="s">
        <v>5796</v>
      </c>
      <c r="B5263" s="100" t="s">
        <v>4785</v>
      </c>
      <c r="C5263" s="99" t="s">
        <v>8656</v>
      </c>
      <c r="D5263" s="124">
        <v>5301</v>
      </c>
      <c r="E5263" s="157">
        <f>VLOOKUP(D5263,'SOAT LIQ'!$A$87:$C$3416,3,FALSE)</f>
        <v>9</v>
      </c>
      <c r="F5263" t="s">
        <v>21632</v>
      </c>
    </row>
    <row r="5264" spans="1:6" x14ac:dyDescent="0.25">
      <c r="A5264" t="s">
        <v>5748</v>
      </c>
      <c r="B5264" s="100" t="s">
        <v>4785</v>
      </c>
      <c r="C5264" s="99" t="s">
        <v>8656</v>
      </c>
      <c r="D5264" s="124">
        <v>5301</v>
      </c>
      <c r="E5264" s="157">
        <f>VLOOKUP(D5264,'SOAT LIQ'!$A$87:$C$3416,3,FALSE)</f>
        <v>9</v>
      </c>
      <c r="F5264" t="s">
        <v>21632</v>
      </c>
    </row>
    <row r="5265" spans="1:6" x14ac:dyDescent="0.25">
      <c r="A5265" t="s">
        <v>4339</v>
      </c>
      <c r="B5265" s="100" t="s">
        <v>4785</v>
      </c>
      <c r="C5265" s="99" t="s">
        <v>8656</v>
      </c>
      <c r="D5265" s="124">
        <v>5301</v>
      </c>
      <c r="E5265" s="157">
        <f>VLOOKUP(D5265,'SOAT LIQ'!$A$87:$C$3416,3,FALSE)</f>
        <v>9</v>
      </c>
      <c r="F5265" t="s">
        <v>21632</v>
      </c>
    </row>
    <row r="5266" spans="1:6" x14ac:dyDescent="0.25">
      <c r="A5266" t="s">
        <v>5796</v>
      </c>
      <c r="B5266" s="100" t="s">
        <v>4143</v>
      </c>
      <c r="C5266" s="99" t="s">
        <v>8656</v>
      </c>
      <c r="D5266" s="124">
        <v>5301</v>
      </c>
      <c r="E5266" s="157">
        <f>VLOOKUP(D5266,'SOAT LIQ'!$A$87:$C$3416,3,FALSE)</f>
        <v>9</v>
      </c>
      <c r="F5266" t="s">
        <v>21632</v>
      </c>
    </row>
    <row r="5267" spans="1:6" x14ac:dyDescent="0.25">
      <c r="A5267" t="s">
        <v>5142</v>
      </c>
      <c r="B5267" s="100" t="s">
        <v>4143</v>
      </c>
      <c r="C5267" s="99" t="s">
        <v>8656</v>
      </c>
      <c r="D5267" s="124">
        <v>5301</v>
      </c>
      <c r="E5267" s="157">
        <f>VLOOKUP(D5267,'SOAT LIQ'!$A$87:$C$3416,3,FALSE)</f>
        <v>9</v>
      </c>
      <c r="F5267" t="s">
        <v>21632</v>
      </c>
    </row>
    <row r="5268" spans="1:6" x14ac:dyDescent="0.25">
      <c r="A5268" t="s">
        <v>5796</v>
      </c>
      <c r="B5268" s="100" t="s">
        <v>8658</v>
      </c>
      <c r="C5268" s="99" t="s">
        <v>8657</v>
      </c>
      <c r="D5268" s="124">
        <v>5101</v>
      </c>
      <c r="E5268" s="157">
        <f>VLOOKUP(D5268,'SOAT LIQ'!$A$87:$C$3416,3,FALSE)</f>
        <v>8</v>
      </c>
      <c r="F5268" t="s">
        <v>21632</v>
      </c>
    </row>
    <row r="5269" spans="1:6" x14ac:dyDescent="0.25">
      <c r="A5269" t="s">
        <v>5508</v>
      </c>
      <c r="B5269" s="100" t="s">
        <v>8658</v>
      </c>
      <c r="C5269" s="99" t="s">
        <v>8657</v>
      </c>
      <c r="D5269" s="124">
        <v>5101</v>
      </c>
      <c r="E5269" s="157">
        <f>VLOOKUP(D5269,'SOAT LIQ'!$A$87:$C$3416,3,FALSE)</f>
        <v>8</v>
      </c>
      <c r="F5269" t="s">
        <v>21632</v>
      </c>
    </row>
    <row r="5270" spans="1:6" x14ac:dyDescent="0.25">
      <c r="A5270" t="s">
        <v>4339</v>
      </c>
      <c r="B5270" s="100" t="s">
        <v>8658</v>
      </c>
      <c r="C5270" s="99" t="s">
        <v>8657</v>
      </c>
      <c r="D5270" s="124">
        <v>5101</v>
      </c>
      <c r="E5270" s="157">
        <f>VLOOKUP(D5270,'SOAT LIQ'!$A$87:$C$3416,3,FALSE)</f>
        <v>8</v>
      </c>
      <c r="F5270" t="s">
        <v>21632</v>
      </c>
    </row>
    <row r="5271" spans="1:6" x14ac:dyDescent="0.25">
      <c r="A5271" t="s">
        <v>5796</v>
      </c>
      <c r="B5271" s="100" t="s">
        <v>8660</v>
      </c>
      <c r="C5271" s="99" t="s">
        <v>8659</v>
      </c>
      <c r="D5271" s="124">
        <v>5101</v>
      </c>
      <c r="E5271" s="157">
        <f>VLOOKUP(D5271,'SOAT LIQ'!$A$87:$C$3416,3,FALSE)</f>
        <v>8</v>
      </c>
      <c r="F5271" t="s">
        <v>21632</v>
      </c>
    </row>
    <row r="5272" spans="1:6" x14ac:dyDescent="0.25">
      <c r="A5272" t="s">
        <v>5508</v>
      </c>
      <c r="B5272" s="100" t="s">
        <v>8660</v>
      </c>
      <c r="C5272" s="99" t="s">
        <v>8659</v>
      </c>
      <c r="D5272" s="124">
        <v>5101</v>
      </c>
      <c r="E5272" s="157">
        <f>VLOOKUP(D5272,'SOAT LIQ'!$A$87:$C$3416,3,FALSE)</f>
        <v>8</v>
      </c>
      <c r="F5272" t="s">
        <v>21632</v>
      </c>
    </row>
    <row r="5273" spans="1:6" x14ac:dyDescent="0.25">
      <c r="A5273" t="s">
        <v>5796</v>
      </c>
      <c r="B5273" s="100" t="s">
        <v>8662</v>
      </c>
      <c r="C5273" s="99" t="s">
        <v>8661</v>
      </c>
      <c r="D5273" s="124">
        <v>5101</v>
      </c>
      <c r="E5273" s="157">
        <f>VLOOKUP(D5273,'SOAT LIQ'!$A$87:$C$3416,3,FALSE)</f>
        <v>8</v>
      </c>
      <c r="F5273" t="s">
        <v>21632</v>
      </c>
    </row>
    <row r="5274" spans="1:6" x14ac:dyDescent="0.25">
      <c r="A5274" t="s">
        <v>5508</v>
      </c>
      <c r="B5274" s="100" t="s">
        <v>8662</v>
      </c>
      <c r="C5274" s="99" t="s">
        <v>8661</v>
      </c>
      <c r="D5274" s="124">
        <v>5101</v>
      </c>
      <c r="E5274" s="157">
        <f>VLOOKUP(D5274,'SOAT LIQ'!$A$87:$C$3416,3,FALSE)</f>
        <v>8</v>
      </c>
      <c r="F5274" t="s">
        <v>21632</v>
      </c>
    </row>
    <row r="5275" spans="1:6" x14ac:dyDescent="0.25">
      <c r="A5275" t="s">
        <v>5523</v>
      </c>
      <c r="B5275" s="100" t="s">
        <v>8662</v>
      </c>
      <c r="C5275" s="99" t="s">
        <v>8661</v>
      </c>
      <c r="D5275" s="124">
        <v>5101</v>
      </c>
      <c r="E5275" s="157">
        <f>VLOOKUP(D5275,'SOAT LIQ'!$A$87:$C$3416,3,FALSE)</f>
        <v>8</v>
      </c>
      <c r="F5275" t="s">
        <v>21632</v>
      </c>
    </row>
    <row r="5276" spans="1:6" x14ac:dyDescent="0.25">
      <c r="A5276" t="s">
        <v>5796</v>
      </c>
      <c r="B5276" s="100" t="s">
        <v>8664</v>
      </c>
      <c r="C5276" s="99" t="s">
        <v>8663</v>
      </c>
      <c r="D5276" s="124">
        <v>5101</v>
      </c>
      <c r="E5276" s="157">
        <f>VLOOKUP(D5276,'SOAT LIQ'!$A$87:$C$3416,3,FALSE)</f>
        <v>8</v>
      </c>
      <c r="F5276" t="s">
        <v>21632</v>
      </c>
    </row>
    <row r="5277" spans="1:6" x14ac:dyDescent="0.25">
      <c r="A5277" t="s">
        <v>5508</v>
      </c>
      <c r="B5277" s="100" t="s">
        <v>8664</v>
      </c>
      <c r="C5277" s="99" t="s">
        <v>8663</v>
      </c>
      <c r="D5277" s="124">
        <v>5101</v>
      </c>
      <c r="E5277" s="157">
        <f>VLOOKUP(D5277,'SOAT LIQ'!$A$87:$C$3416,3,FALSE)</f>
        <v>8</v>
      </c>
      <c r="F5277" t="s">
        <v>21632</v>
      </c>
    </row>
    <row r="5278" spans="1:6" x14ac:dyDescent="0.25">
      <c r="A5278" t="s">
        <v>4339</v>
      </c>
      <c r="B5278" s="100" t="s">
        <v>8664</v>
      </c>
      <c r="C5278" s="99" t="s">
        <v>8663</v>
      </c>
      <c r="D5278" s="124">
        <v>5101</v>
      </c>
      <c r="E5278" s="157">
        <f>VLOOKUP(D5278,'SOAT LIQ'!$A$87:$C$3416,3,FALSE)</f>
        <v>8</v>
      </c>
      <c r="F5278" t="s">
        <v>21632</v>
      </c>
    </row>
    <row r="5279" spans="1:6" x14ac:dyDescent="0.25">
      <c r="A5279" t="s">
        <v>5796</v>
      </c>
      <c r="B5279" s="100" t="s">
        <v>8666</v>
      </c>
      <c r="C5279" s="99" t="s">
        <v>8665</v>
      </c>
      <c r="D5279" s="124">
        <v>5101</v>
      </c>
      <c r="E5279" s="157">
        <f>VLOOKUP(D5279,'SOAT LIQ'!$A$87:$C$3416,3,FALSE)</f>
        <v>8</v>
      </c>
      <c r="F5279" t="s">
        <v>21632</v>
      </c>
    </row>
    <row r="5280" spans="1:6" x14ac:dyDescent="0.25">
      <c r="A5280" t="s">
        <v>5508</v>
      </c>
      <c r="B5280" s="100" t="s">
        <v>8666</v>
      </c>
      <c r="C5280" s="99" t="s">
        <v>8665</v>
      </c>
      <c r="D5280" s="124">
        <v>5101</v>
      </c>
      <c r="E5280" s="157">
        <f>VLOOKUP(D5280,'SOAT LIQ'!$A$87:$C$3416,3,FALSE)</f>
        <v>8</v>
      </c>
      <c r="F5280" t="s">
        <v>21632</v>
      </c>
    </row>
    <row r="5281" spans="1:6" x14ac:dyDescent="0.25">
      <c r="A5281" t="s">
        <v>5796</v>
      </c>
      <c r="B5281" s="100" t="s">
        <v>8668</v>
      </c>
      <c r="C5281" s="99" t="s">
        <v>8667</v>
      </c>
      <c r="D5281" s="124">
        <v>5101</v>
      </c>
      <c r="E5281" s="157">
        <f>VLOOKUP(D5281,'SOAT LIQ'!$A$87:$C$3416,3,FALSE)</f>
        <v>8</v>
      </c>
      <c r="F5281" t="s">
        <v>21632</v>
      </c>
    </row>
    <row r="5282" spans="1:6" x14ac:dyDescent="0.25">
      <c r="A5282" t="s">
        <v>5508</v>
      </c>
      <c r="B5282" s="100" t="s">
        <v>8668</v>
      </c>
      <c r="C5282" s="99" t="s">
        <v>8667</v>
      </c>
      <c r="D5282" s="124">
        <v>5101</v>
      </c>
      <c r="E5282" s="157">
        <f>VLOOKUP(D5282,'SOAT LIQ'!$A$87:$C$3416,3,FALSE)</f>
        <v>8</v>
      </c>
      <c r="F5282" t="s">
        <v>21632</v>
      </c>
    </row>
    <row r="5283" spans="1:6" x14ac:dyDescent="0.25">
      <c r="A5283" t="s">
        <v>5796</v>
      </c>
      <c r="B5283" s="100" t="s">
        <v>4145</v>
      </c>
      <c r="C5283" s="99" t="s">
        <v>8667</v>
      </c>
      <c r="D5283" s="124">
        <v>5101</v>
      </c>
      <c r="E5283" s="157">
        <f>VLOOKUP(D5283,'SOAT LIQ'!$A$87:$C$3416,3,FALSE)</f>
        <v>8</v>
      </c>
      <c r="F5283" t="s">
        <v>21632</v>
      </c>
    </row>
    <row r="5284" spans="1:6" x14ac:dyDescent="0.25">
      <c r="A5284" t="s">
        <v>5508</v>
      </c>
      <c r="B5284" s="100" t="s">
        <v>4145</v>
      </c>
      <c r="C5284" s="99" t="s">
        <v>8667</v>
      </c>
      <c r="D5284" s="124">
        <v>5101</v>
      </c>
      <c r="E5284" s="157">
        <f>VLOOKUP(D5284,'SOAT LIQ'!$A$87:$C$3416,3,FALSE)</f>
        <v>8</v>
      </c>
      <c r="F5284" t="s">
        <v>21632</v>
      </c>
    </row>
    <row r="5285" spans="1:6" x14ac:dyDescent="0.25">
      <c r="A5285" t="s">
        <v>4339</v>
      </c>
      <c r="B5285" s="100" t="s">
        <v>4145</v>
      </c>
      <c r="C5285" s="99" t="s">
        <v>8667</v>
      </c>
      <c r="D5285" s="124">
        <v>5101</v>
      </c>
      <c r="E5285" s="157">
        <f>VLOOKUP(D5285,'SOAT LIQ'!$A$87:$C$3416,3,FALSE)</f>
        <v>8</v>
      </c>
      <c r="F5285" t="s">
        <v>21632</v>
      </c>
    </row>
    <row r="5286" spans="1:6" x14ac:dyDescent="0.25">
      <c r="A5286" t="s">
        <v>4339</v>
      </c>
      <c r="B5286" s="100" t="s">
        <v>4956</v>
      </c>
      <c r="C5286" s="99" t="s">
        <v>8669</v>
      </c>
      <c r="D5286" s="124">
        <v>5401</v>
      </c>
      <c r="E5286" s="157">
        <f>VLOOKUP(D5286,'SOAT LIQ'!$A$87:$C$3416,3,FALSE)</f>
        <v>13</v>
      </c>
      <c r="F5286" t="s">
        <v>21632</v>
      </c>
    </row>
    <row r="5287" spans="1:6" x14ac:dyDescent="0.25">
      <c r="A5287" t="s">
        <v>5508</v>
      </c>
      <c r="B5287" s="100" t="s">
        <v>4956</v>
      </c>
      <c r="C5287" s="99" t="s">
        <v>8669</v>
      </c>
      <c r="D5287" s="124">
        <v>5401</v>
      </c>
      <c r="E5287" s="157">
        <f>VLOOKUP(D5287,'SOAT LIQ'!$A$87:$C$3416,3,FALSE)</f>
        <v>13</v>
      </c>
      <c r="F5287" t="s">
        <v>21632</v>
      </c>
    </row>
    <row r="5288" spans="1:6" x14ac:dyDescent="0.25">
      <c r="A5288" t="s">
        <v>5796</v>
      </c>
      <c r="B5288" s="100" t="s">
        <v>4956</v>
      </c>
      <c r="C5288" s="99" t="s">
        <v>8669</v>
      </c>
      <c r="D5288" s="124">
        <v>5401</v>
      </c>
      <c r="E5288" s="157">
        <f>VLOOKUP(D5288,'SOAT LIQ'!$A$87:$C$3416,3,FALSE)</f>
        <v>13</v>
      </c>
      <c r="F5288" t="s">
        <v>21632</v>
      </c>
    </row>
    <row r="5289" spans="1:6" x14ac:dyDescent="0.25">
      <c r="A5289" t="s">
        <v>5750</v>
      </c>
      <c r="B5289" s="100" t="s">
        <v>4956</v>
      </c>
      <c r="C5289" s="99" t="s">
        <v>8669</v>
      </c>
      <c r="D5289" s="124">
        <v>5401</v>
      </c>
      <c r="E5289" s="157">
        <f>VLOOKUP(D5289,'SOAT LIQ'!$A$87:$C$3416,3,FALSE)</f>
        <v>13</v>
      </c>
      <c r="F5289" t="s">
        <v>21632</v>
      </c>
    </row>
    <row r="5290" spans="1:6" x14ac:dyDescent="0.25">
      <c r="A5290" t="s">
        <v>6023</v>
      </c>
      <c r="B5290" s="100" t="s">
        <v>4956</v>
      </c>
      <c r="C5290" s="99" t="s">
        <v>8669</v>
      </c>
      <c r="D5290" s="124">
        <v>5401</v>
      </c>
      <c r="E5290" s="157">
        <f>VLOOKUP(D5290,'SOAT LIQ'!$A$87:$C$3416,3,FALSE)</f>
        <v>13</v>
      </c>
      <c r="F5290" t="s">
        <v>21632</v>
      </c>
    </row>
    <row r="5291" spans="1:6" x14ac:dyDescent="0.25">
      <c r="A5291" t="s">
        <v>5750</v>
      </c>
      <c r="B5291" s="100" t="s">
        <v>8670</v>
      </c>
      <c r="C5291" s="99" t="s">
        <v>8353</v>
      </c>
      <c r="D5291" s="124">
        <v>5501</v>
      </c>
      <c r="E5291" s="157">
        <f>VLOOKUP(D5291,'SOAT LIQ'!$A$87:$C$3416,3,FALSE)</f>
        <v>12</v>
      </c>
      <c r="F5291" t="s">
        <v>21632</v>
      </c>
    </row>
    <row r="5292" spans="1:6" x14ac:dyDescent="0.25">
      <c r="A5292" t="s">
        <v>5508</v>
      </c>
      <c r="B5292" s="100" t="s">
        <v>8670</v>
      </c>
      <c r="C5292" s="99" t="s">
        <v>8353</v>
      </c>
      <c r="D5292" s="124">
        <v>5501</v>
      </c>
      <c r="E5292" s="157">
        <f>VLOOKUP(D5292,'SOAT LIQ'!$A$87:$C$3416,3,FALSE)</f>
        <v>12</v>
      </c>
      <c r="F5292" t="s">
        <v>21632</v>
      </c>
    </row>
    <row r="5293" spans="1:6" x14ac:dyDescent="0.25">
      <c r="A5293" t="s">
        <v>5796</v>
      </c>
      <c r="B5293" s="100" t="s">
        <v>8670</v>
      </c>
      <c r="C5293" s="99" t="s">
        <v>8353</v>
      </c>
      <c r="D5293" s="124">
        <v>5501</v>
      </c>
      <c r="E5293" s="157">
        <f>VLOOKUP(D5293,'SOAT LIQ'!$A$87:$C$3416,3,FALSE)</f>
        <v>12</v>
      </c>
      <c r="F5293" t="s">
        <v>21632</v>
      </c>
    </row>
    <row r="5294" spans="1:6" x14ac:dyDescent="0.25">
      <c r="A5294" t="s">
        <v>5936</v>
      </c>
      <c r="B5294" s="100" t="s">
        <v>8670</v>
      </c>
      <c r="C5294" s="99" t="s">
        <v>8353</v>
      </c>
      <c r="D5294" s="124">
        <v>5501</v>
      </c>
      <c r="E5294" s="157">
        <f>VLOOKUP(D5294,'SOAT LIQ'!$A$87:$C$3416,3,FALSE)</f>
        <v>12</v>
      </c>
      <c r="F5294" t="s">
        <v>21632</v>
      </c>
    </row>
    <row r="5295" spans="1:6" x14ac:dyDescent="0.25">
      <c r="A5295" t="s">
        <v>5750</v>
      </c>
      <c r="B5295" s="100" t="s">
        <v>8671</v>
      </c>
      <c r="C5295" s="99" t="s">
        <v>8353</v>
      </c>
      <c r="D5295" s="124">
        <v>5501</v>
      </c>
      <c r="E5295" s="157">
        <f>VLOOKUP(D5295,'SOAT LIQ'!$A$87:$C$3416,3,FALSE)</f>
        <v>12</v>
      </c>
      <c r="F5295" t="s">
        <v>21632</v>
      </c>
    </row>
    <row r="5296" spans="1:6" x14ac:dyDescent="0.25">
      <c r="A5296" t="s">
        <v>5508</v>
      </c>
      <c r="B5296" s="100" t="s">
        <v>8671</v>
      </c>
      <c r="C5296" s="99" t="s">
        <v>8353</v>
      </c>
      <c r="D5296" s="124">
        <v>5501</v>
      </c>
      <c r="E5296" s="157">
        <f>VLOOKUP(D5296,'SOAT LIQ'!$A$87:$C$3416,3,FALSE)</f>
        <v>12</v>
      </c>
      <c r="F5296" t="s">
        <v>21632</v>
      </c>
    </row>
    <row r="5297" spans="1:6" x14ac:dyDescent="0.25">
      <c r="A5297" t="s">
        <v>5796</v>
      </c>
      <c r="B5297" s="100" t="s">
        <v>8671</v>
      </c>
      <c r="C5297" s="99" t="s">
        <v>8353</v>
      </c>
      <c r="D5297" s="124">
        <v>5501</v>
      </c>
      <c r="E5297" s="157">
        <f>VLOOKUP(D5297,'SOAT LIQ'!$A$87:$C$3416,3,FALSE)</f>
        <v>12</v>
      </c>
      <c r="F5297" t="s">
        <v>21632</v>
      </c>
    </row>
    <row r="5298" spans="1:6" x14ac:dyDescent="0.25">
      <c r="A5298" t="s">
        <v>5936</v>
      </c>
      <c r="B5298" s="100" t="s">
        <v>8671</v>
      </c>
      <c r="C5298" s="99" t="s">
        <v>8353</v>
      </c>
      <c r="D5298" s="124">
        <v>5501</v>
      </c>
      <c r="E5298" s="157">
        <f>VLOOKUP(D5298,'SOAT LIQ'!$A$87:$C$3416,3,FALSE)</f>
        <v>12</v>
      </c>
      <c r="F5298" t="s">
        <v>21632</v>
      </c>
    </row>
    <row r="5299" spans="1:6" x14ac:dyDescent="0.25">
      <c r="A5299" t="s">
        <v>5750</v>
      </c>
      <c r="B5299" s="100" t="s">
        <v>8672</v>
      </c>
      <c r="C5299" s="99" t="s">
        <v>8353</v>
      </c>
      <c r="D5299" s="124">
        <v>5501</v>
      </c>
      <c r="E5299" s="157">
        <f>VLOOKUP(D5299,'SOAT LIQ'!$A$87:$C$3416,3,FALSE)</f>
        <v>12</v>
      </c>
      <c r="F5299" t="s">
        <v>21632</v>
      </c>
    </row>
    <row r="5300" spans="1:6" x14ac:dyDescent="0.25">
      <c r="A5300" t="s">
        <v>5796</v>
      </c>
      <c r="B5300" s="100" t="s">
        <v>8672</v>
      </c>
      <c r="C5300" s="99" t="s">
        <v>8353</v>
      </c>
      <c r="D5300" s="124">
        <v>5501</v>
      </c>
      <c r="E5300" s="157">
        <f>VLOOKUP(D5300,'SOAT LIQ'!$A$87:$C$3416,3,FALSE)</f>
        <v>12</v>
      </c>
      <c r="F5300" t="s">
        <v>21632</v>
      </c>
    </row>
    <row r="5301" spans="1:6" x14ac:dyDescent="0.25">
      <c r="A5301" t="s">
        <v>5936</v>
      </c>
      <c r="B5301" s="100" t="s">
        <v>8672</v>
      </c>
      <c r="C5301" s="99" t="s">
        <v>8353</v>
      </c>
      <c r="D5301" s="124">
        <v>5501</v>
      </c>
      <c r="E5301" s="157">
        <f>VLOOKUP(D5301,'SOAT LIQ'!$A$87:$C$3416,3,FALSE)</f>
        <v>12</v>
      </c>
      <c r="F5301" t="s">
        <v>21632</v>
      </c>
    </row>
    <row r="5302" spans="1:6" x14ac:dyDescent="0.25">
      <c r="A5302" t="s">
        <v>5508</v>
      </c>
      <c r="B5302" s="100" t="s">
        <v>8672</v>
      </c>
      <c r="C5302" s="99" t="s">
        <v>8353</v>
      </c>
      <c r="D5302" s="124">
        <v>5501</v>
      </c>
      <c r="E5302" s="157">
        <f>VLOOKUP(D5302,'SOAT LIQ'!$A$87:$C$3416,3,FALSE)</f>
        <v>12</v>
      </c>
      <c r="F5302" t="s">
        <v>21632</v>
      </c>
    </row>
    <row r="5303" spans="1:6" x14ac:dyDescent="0.25">
      <c r="A5303" t="s">
        <v>4339</v>
      </c>
      <c r="B5303" s="100" t="s">
        <v>4146</v>
      </c>
      <c r="C5303" s="99" t="s">
        <v>8673</v>
      </c>
      <c r="D5303" s="124">
        <v>5401</v>
      </c>
      <c r="E5303" s="157">
        <f>VLOOKUP(D5303,'SOAT LIQ'!$A$87:$C$3416,3,FALSE)</f>
        <v>13</v>
      </c>
      <c r="F5303" t="s">
        <v>21632</v>
      </c>
    </row>
    <row r="5304" spans="1:6" x14ac:dyDescent="0.25">
      <c r="A5304" t="s">
        <v>5508</v>
      </c>
      <c r="B5304" s="100" t="s">
        <v>4146</v>
      </c>
      <c r="C5304" s="99" t="s">
        <v>8673</v>
      </c>
      <c r="D5304" s="124">
        <v>5401</v>
      </c>
      <c r="E5304" s="157">
        <f>VLOOKUP(D5304,'SOAT LIQ'!$A$87:$C$3416,3,FALSE)</f>
        <v>13</v>
      </c>
      <c r="F5304" t="s">
        <v>21632</v>
      </c>
    </row>
    <row r="5305" spans="1:6" x14ac:dyDescent="0.25">
      <c r="A5305" t="s">
        <v>5796</v>
      </c>
      <c r="B5305" s="100" t="s">
        <v>4146</v>
      </c>
      <c r="C5305" s="99" t="s">
        <v>8673</v>
      </c>
      <c r="D5305" s="124">
        <v>5401</v>
      </c>
      <c r="E5305" s="157">
        <f>VLOOKUP(D5305,'SOAT LIQ'!$A$87:$C$3416,3,FALSE)</f>
        <v>13</v>
      </c>
      <c r="F5305" t="s">
        <v>21632</v>
      </c>
    </row>
    <row r="5306" spans="1:6" x14ac:dyDescent="0.25">
      <c r="A5306" t="s">
        <v>5750</v>
      </c>
      <c r="B5306" s="100" t="s">
        <v>4146</v>
      </c>
      <c r="C5306" s="99" t="s">
        <v>8673</v>
      </c>
      <c r="D5306" s="124">
        <v>5401</v>
      </c>
      <c r="E5306" s="157">
        <f>VLOOKUP(D5306,'SOAT LIQ'!$A$87:$C$3416,3,FALSE)</f>
        <v>13</v>
      </c>
      <c r="F5306" t="s">
        <v>21632</v>
      </c>
    </row>
    <row r="5307" spans="1:6" x14ac:dyDescent="0.25">
      <c r="A5307" t="s">
        <v>6023</v>
      </c>
      <c r="B5307" s="100" t="s">
        <v>4146</v>
      </c>
      <c r="C5307" s="99" t="s">
        <v>8673</v>
      </c>
      <c r="D5307" s="124">
        <v>5401</v>
      </c>
      <c r="E5307" s="157">
        <f>VLOOKUP(D5307,'SOAT LIQ'!$A$87:$C$3416,3,FALSE)</f>
        <v>13</v>
      </c>
      <c r="F5307" t="s">
        <v>21632</v>
      </c>
    </row>
    <row r="5308" spans="1:6" x14ac:dyDescent="0.25">
      <c r="A5308" t="s">
        <v>5750</v>
      </c>
      <c r="B5308" s="100" t="s">
        <v>4957</v>
      </c>
      <c r="C5308" s="99" t="s">
        <v>8674</v>
      </c>
      <c r="D5308" s="124">
        <v>5401</v>
      </c>
      <c r="E5308" s="157">
        <f>VLOOKUP(D5308,'SOAT LIQ'!$A$87:$C$3416,3,FALSE)</f>
        <v>13</v>
      </c>
      <c r="F5308" t="s">
        <v>21632</v>
      </c>
    </row>
    <row r="5309" spans="1:6" x14ac:dyDescent="0.25">
      <c r="A5309" t="s">
        <v>5508</v>
      </c>
      <c r="B5309" s="100" t="s">
        <v>4957</v>
      </c>
      <c r="C5309" s="99" t="s">
        <v>8674</v>
      </c>
      <c r="D5309" s="124">
        <v>5401</v>
      </c>
      <c r="E5309" s="157">
        <f>VLOOKUP(D5309,'SOAT LIQ'!$A$87:$C$3416,3,FALSE)</f>
        <v>13</v>
      </c>
      <c r="F5309" t="s">
        <v>21632</v>
      </c>
    </row>
    <row r="5310" spans="1:6" x14ac:dyDescent="0.25">
      <c r="A5310" t="s">
        <v>5796</v>
      </c>
      <c r="B5310" s="100" t="s">
        <v>4957</v>
      </c>
      <c r="C5310" s="99" t="s">
        <v>8674</v>
      </c>
      <c r="D5310" s="124">
        <v>5401</v>
      </c>
      <c r="E5310" s="157">
        <f>VLOOKUP(D5310,'SOAT LIQ'!$A$87:$C$3416,3,FALSE)</f>
        <v>13</v>
      </c>
      <c r="F5310" t="s">
        <v>21632</v>
      </c>
    </row>
    <row r="5311" spans="1:6" x14ac:dyDescent="0.25">
      <c r="A5311" t="s">
        <v>5796</v>
      </c>
      <c r="B5311" s="100" t="s">
        <v>8676</v>
      </c>
      <c r="C5311" s="99" t="s">
        <v>8675</v>
      </c>
      <c r="D5311" s="124">
        <v>5101</v>
      </c>
      <c r="E5311" s="157">
        <f>VLOOKUP(D5311,'SOAT LIQ'!$A$87:$C$3416,3,FALSE)</f>
        <v>8</v>
      </c>
      <c r="F5311" t="s">
        <v>21632</v>
      </c>
    </row>
    <row r="5312" spans="1:6" x14ac:dyDescent="0.25">
      <c r="A5312" t="s">
        <v>5508</v>
      </c>
      <c r="B5312" s="100" t="s">
        <v>8676</v>
      </c>
      <c r="C5312" s="99" t="s">
        <v>8675</v>
      </c>
      <c r="D5312" s="124">
        <v>5101</v>
      </c>
      <c r="E5312" s="157">
        <f>VLOOKUP(D5312,'SOAT LIQ'!$A$87:$C$3416,3,FALSE)</f>
        <v>8</v>
      </c>
      <c r="F5312" t="s">
        <v>21632</v>
      </c>
    </row>
    <row r="5313" spans="1:6" x14ac:dyDescent="0.25">
      <c r="A5313" t="s">
        <v>5796</v>
      </c>
      <c r="B5313" s="100" t="s">
        <v>8678</v>
      </c>
      <c r="C5313" s="99" t="s">
        <v>8677</v>
      </c>
      <c r="D5313" s="124">
        <v>5101</v>
      </c>
      <c r="E5313" s="157">
        <f>VLOOKUP(D5313,'SOAT LIQ'!$A$87:$C$3416,3,FALSE)</f>
        <v>8</v>
      </c>
      <c r="F5313" t="s">
        <v>21632</v>
      </c>
    </row>
    <row r="5314" spans="1:6" x14ac:dyDescent="0.25">
      <c r="A5314" t="s">
        <v>5508</v>
      </c>
      <c r="B5314" s="100" t="s">
        <v>8678</v>
      </c>
      <c r="C5314" s="99" t="s">
        <v>8677</v>
      </c>
      <c r="D5314" s="124">
        <v>5101</v>
      </c>
      <c r="E5314" s="157">
        <f>VLOOKUP(D5314,'SOAT LIQ'!$A$87:$C$3416,3,FALSE)</f>
        <v>8</v>
      </c>
      <c r="F5314" t="s">
        <v>21632</v>
      </c>
    </row>
    <row r="5315" spans="1:6" x14ac:dyDescent="0.25">
      <c r="A5315" t="s">
        <v>5796</v>
      </c>
      <c r="B5315" s="100" t="s">
        <v>4147</v>
      </c>
      <c r="C5315" s="99" t="s">
        <v>8677</v>
      </c>
      <c r="D5315" s="124">
        <v>5101</v>
      </c>
      <c r="E5315" s="157">
        <f>VLOOKUP(D5315,'SOAT LIQ'!$A$87:$C$3416,3,FALSE)</f>
        <v>8</v>
      </c>
      <c r="F5315" t="s">
        <v>21632</v>
      </c>
    </row>
    <row r="5316" spans="1:6" x14ac:dyDescent="0.25">
      <c r="A5316" t="s">
        <v>5796</v>
      </c>
      <c r="B5316" s="100" t="s">
        <v>8680</v>
      </c>
      <c r="C5316" s="99" t="s">
        <v>8679</v>
      </c>
      <c r="D5316" s="124">
        <v>5101</v>
      </c>
      <c r="E5316" s="157">
        <f>VLOOKUP(D5316,'SOAT LIQ'!$A$87:$C$3416,3,FALSE)</f>
        <v>8</v>
      </c>
      <c r="F5316" t="s">
        <v>21632</v>
      </c>
    </row>
    <row r="5317" spans="1:6" x14ac:dyDescent="0.25">
      <c r="A5317" t="s">
        <v>5508</v>
      </c>
      <c r="B5317" s="100" t="s">
        <v>8680</v>
      </c>
      <c r="C5317" s="99" t="s">
        <v>8679</v>
      </c>
      <c r="D5317" s="124">
        <v>5101</v>
      </c>
      <c r="E5317" s="157">
        <f>VLOOKUP(D5317,'SOAT LIQ'!$A$87:$C$3416,3,FALSE)</f>
        <v>8</v>
      </c>
      <c r="F5317" t="s">
        <v>21632</v>
      </c>
    </row>
    <row r="5318" spans="1:6" x14ac:dyDescent="0.25">
      <c r="A5318" t="s">
        <v>5796</v>
      </c>
      <c r="B5318" s="100" t="s">
        <v>8682</v>
      </c>
      <c r="C5318" s="99" t="s">
        <v>8681</v>
      </c>
      <c r="D5318" s="124">
        <v>5101</v>
      </c>
      <c r="E5318" s="157">
        <f>VLOOKUP(D5318,'SOAT LIQ'!$A$87:$C$3416,3,FALSE)</f>
        <v>8</v>
      </c>
      <c r="F5318" t="s">
        <v>21632</v>
      </c>
    </row>
    <row r="5319" spans="1:6" x14ac:dyDescent="0.25">
      <c r="A5319" t="s">
        <v>5508</v>
      </c>
      <c r="B5319" s="100" t="s">
        <v>8682</v>
      </c>
      <c r="C5319" s="99" t="s">
        <v>8681</v>
      </c>
      <c r="D5319" s="124">
        <v>5101</v>
      </c>
      <c r="E5319" s="157">
        <f>VLOOKUP(D5319,'SOAT LIQ'!$A$87:$C$3416,3,FALSE)</f>
        <v>8</v>
      </c>
      <c r="F5319" t="s">
        <v>21632</v>
      </c>
    </row>
    <row r="5320" spans="1:6" x14ac:dyDescent="0.25">
      <c r="A5320" t="s">
        <v>5796</v>
      </c>
      <c r="B5320" s="100" t="s">
        <v>4148</v>
      </c>
      <c r="C5320" s="99" t="s">
        <v>8681</v>
      </c>
      <c r="D5320" s="124">
        <v>5101</v>
      </c>
      <c r="E5320" s="157">
        <f>VLOOKUP(D5320,'SOAT LIQ'!$A$87:$C$3416,3,FALSE)</f>
        <v>8</v>
      </c>
      <c r="F5320" t="s">
        <v>21632</v>
      </c>
    </row>
    <row r="5321" spans="1:6" x14ac:dyDescent="0.25">
      <c r="A5321" t="s">
        <v>5748</v>
      </c>
      <c r="B5321" s="100" t="s">
        <v>8684</v>
      </c>
      <c r="C5321" s="99" t="s">
        <v>8683</v>
      </c>
      <c r="D5321" s="124">
        <v>3240</v>
      </c>
      <c r="E5321" s="157">
        <f>VLOOKUP(D5321,'SOAT LIQ'!$A$87:$C$3416,3,FALSE)</f>
        <v>21</v>
      </c>
      <c r="F5321" t="s">
        <v>21632</v>
      </c>
    </row>
    <row r="5322" spans="1:6" x14ac:dyDescent="0.25">
      <c r="A5322" t="s">
        <v>5508</v>
      </c>
      <c r="B5322" s="100" t="s">
        <v>8684</v>
      </c>
      <c r="C5322" s="99" t="s">
        <v>8683</v>
      </c>
      <c r="D5322" s="124">
        <v>3240</v>
      </c>
      <c r="E5322" s="157">
        <f>VLOOKUP(D5322,'SOAT LIQ'!$A$87:$C$3416,3,FALSE)</f>
        <v>21</v>
      </c>
      <c r="F5322" t="s">
        <v>21632</v>
      </c>
    </row>
    <row r="5323" spans="1:6" x14ac:dyDescent="0.25">
      <c r="A5323" t="s">
        <v>5796</v>
      </c>
      <c r="B5323" s="100" t="s">
        <v>8684</v>
      </c>
      <c r="C5323" s="99" t="s">
        <v>8683</v>
      </c>
      <c r="D5323" s="124">
        <v>3240</v>
      </c>
      <c r="E5323" s="157">
        <f>VLOOKUP(D5323,'SOAT LIQ'!$A$87:$C$3416,3,FALSE)</f>
        <v>21</v>
      </c>
      <c r="F5323" t="s">
        <v>21632</v>
      </c>
    </row>
    <row r="5324" spans="1:6" x14ac:dyDescent="0.25">
      <c r="A5324" t="s">
        <v>5748</v>
      </c>
      <c r="B5324" s="100" t="s">
        <v>8686</v>
      </c>
      <c r="C5324" s="99" t="s">
        <v>8685</v>
      </c>
      <c r="D5324" s="124">
        <v>3240</v>
      </c>
      <c r="E5324" s="157">
        <f>VLOOKUP(D5324,'SOAT LIQ'!$A$87:$C$3416,3,FALSE)</f>
        <v>21</v>
      </c>
      <c r="F5324" t="s">
        <v>21632</v>
      </c>
    </row>
    <row r="5325" spans="1:6" x14ac:dyDescent="0.25">
      <c r="A5325" t="s">
        <v>5508</v>
      </c>
      <c r="B5325" s="100" t="s">
        <v>8686</v>
      </c>
      <c r="C5325" s="99" t="s">
        <v>8685</v>
      </c>
      <c r="D5325" s="124">
        <v>3240</v>
      </c>
      <c r="E5325" s="157">
        <f>VLOOKUP(D5325,'SOAT LIQ'!$A$87:$C$3416,3,FALSE)</f>
        <v>21</v>
      </c>
      <c r="F5325" t="s">
        <v>21632</v>
      </c>
    </row>
    <row r="5326" spans="1:6" x14ac:dyDescent="0.25">
      <c r="A5326" t="s">
        <v>5796</v>
      </c>
      <c r="B5326" s="100" t="s">
        <v>8686</v>
      </c>
      <c r="C5326" s="99" t="s">
        <v>8685</v>
      </c>
      <c r="D5326" s="124">
        <v>3240</v>
      </c>
      <c r="E5326" s="157">
        <f>VLOOKUP(D5326,'SOAT LIQ'!$A$87:$C$3416,3,FALSE)</f>
        <v>21</v>
      </c>
      <c r="F5326" t="s">
        <v>21632</v>
      </c>
    </row>
    <row r="5327" spans="1:6" x14ac:dyDescent="0.25">
      <c r="A5327" t="s">
        <v>5796</v>
      </c>
      <c r="B5327" s="100" t="s">
        <v>8687</v>
      </c>
      <c r="C5327" s="99" t="s">
        <v>8184</v>
      </c>
      <c r="D5327" s="124">
        <v>5705</v>
      </c>
      <c r="E5327" s="157">
        <f>VLOOKUP(D5327,'SOAT LIQ'!$A$87:$C$3416,3,FALSE)</f>
        <v>13</v>
      </c>
      <c r="F5327" t="s">
        <v>21632</v>
      </c>
    </row>
    <row r="5328" spans="1:6" x14ac:dyDescent="0.25">
      <c r="A5328" t="s">
        <v>5508</v>
      </c>
      <c r="B5328" s="100" t="s">
        <v>8687</v>
      </c>
      <c r="C5328" s="99" t="s">
        <v>8184</v>
      </c>
      <c r="D5328" s="124">
        <v>5705</v>
      </c>
      <c r="E5328" s="157">
        <f>VLOOKUP(D5328,'SOAT LIQ'!$A$87:$C$3416,3,FALSE)</f>
        <v>13</v>
      </c>
      <c r="F5328" t="s">
        <v>21632</v>
      </c>
    </row>
    <row r="5329" spans="1:6" x14ac:dyDescent="0.25">
      <c r="A5329" t="s">
        <v>7772</v>
      </c>
      <c r="B5329" s="100" t="s">
        <v>8687</v>
      </c>
      <c r="C5329" s="99" t="s">
        <v>8184</v>
      </c>
      <c r="D5329" s="124">
        <v>5705</v>
      </c>
      <c r="E5329" s="157">
        <f>VLOOKUP(D5329,'SOAT LIQ'!$A$87:$C$3416,3,FALSE)</f>
        <v>13</v>
      </c>
      <c r="F5329" t="s">
        <v>21632</v>
      </c>
    </row>
    <row r="5330" spans="1:6" x14ac:dyDescent="0.25">
      <c r="A5330" t="s">
        <v>5796</v>
      </c>
      <c r="B5330" s="100" t="s">
        <v>8688</v>
      </c>
      <c r="C5330" s="99" t="s">
        <v>8184</v>
      </c>
      <c r="D5330" s="124">
        <v>5705</v>
      </c>
      <c r="E5330" s="157">
        <f>VLOOKUP(D5330,'SOAT LIQ'!$A$87:$C$3416,3,FALSE)</f>
        <v>13</v>
      </c>
      <c r="F5330" t="s">
        <v>21632</v>
      </c>
    </row>
    <row r="5331" spans="1:6" x14ac:dyDescent="0.25">
      <c r="A5331" t="s">
        <v>5482</v>
      </c>
      <c r="B5331" s="100" t="s">
        <v>8688</v>
      </c>
      <c r="C5331" s="99" t="s">
        <v>8184</v>
      </c>
      <c r="D5331" s="124">
        <v>5705</v>
      </c>
      <c r="E5331" s="157">
        <f>VLOOKUP(D5331,'SOAT LIQ'!$A$87:$C$3416,3,FALSE)</f>
        <v>13</v>
      </c>
      <c r="F5331" t="s">
        <v>21632</v>
      </c>
    </row>
    <row r="5332" spans="1:6" x14ac:dyDescent="0.25">
      <c r="A5332" t="s">
        <v>5509</v>
      </c>
      <c r="B5332" s="100" t="s">
        <v>8688</v>
      </c>
      <c r="C5332" s="99" t="s">
        <v>8184</v>
      </c>
      <c r="D5332" s="124">
        <v>5705</v>
      </c>
      <c r="E5332" s="157">
        <f>VLOOKUP(D5332,'SOAT LIQ'!$A$87:$C$3416,3,FALSE)</f>
        <v>13</v>
      </c>
      <c r="F5332" t="s">
        <v>21632</v>
      </c>
    </row>
    <row r="5333" spans="1:6" x14ac:dyDescent="0.25">
      <c r="A5333" t="s">
        <v>5796</v>
      </c>
      <c r="B5333" s="100" t="s">
        <v>8689</v>
      </c>
      <c r="C5333" s="99" t="s">
        <v>8246</v>
      </c>
      <c r="D5333" s="124">
        <v>5104</v>
      </c>
      <c r="E5333" s="157">
        <f>VLOOKUP(D5333,'SOAT LIQ'!$A$87:$C$3416,3,FALSE)</f>
        <v>5</v>
      </c>
      <c r="F5333" t="s">
        <v>21632</v>
      </c>
    </row>
    <row r="5334" spans="1:6" x14ac:dyDescent="0.25">
      <c r="A5334" t="s">
        <v>5796</v>
      </c>
      <c r="B5334" s="100" t="s">
        <v>8691</v>
      </c>
      <c r="C5334" s="99" t="s">
        <v>8690</v>
      </c>
      <c r="D5334" s="124">
        <v>37509</v>
      </c>
      <c r="E5334" s="157" t="e">
        <f>VLOOKUP(D5334,'SOAT LIQ'!$A$87:$C$3416,3,FALSE)</f>
        <v>#N/A</v>
      </c>
      <c r="F5334" t="s">
        <v>21632</v>
      </c>
    </row>
    <row r="5335" spans="1:6" x14ac:dyDescent="0.25">
      <c r="A5335" t="s">
        <v>8411</v>
      </c>
      <c r="B5335" s="100" t="s">
        <v>8691</v>
      </c>
      <c r="C5335" s="99" t="s">
        <v>8690</v>
      </c>
      <c r="D5335" s="124">
        <v>37509</v>
      </c>
      <c r="E5335" s="157" t="e">
        <f>VLOOKUP(D5335,'SOAT LIQ'!$A$87:$C$3416,3,FALSE)</f>
        <v>#N/A</v>
      </c>
      <c r="F5335" t="s">
        <v>21632</v>
      </c>
    </row>
    <row r="5336" spans="1:6" x14ac:dyDescent="0.25">
      <c r="A5336" t="s">
        <v>5796</v>
      </c>
      <c r="B5336" s="100" t="s">
        <v>4742</v>
      </c>
      <c r="C5336" s="99" t="s">
        <v>8692</v>
      </c>
      <c r="D5336" s="124">
        <v>9184</v>
      </c>
      <c r="E5336" s="157">
        <f>VLOOKUP(D5336,'SOAT LIQ'!$A$87:$C$3416,3,FALSE)</f>
        <v>8</v>
      </c>
      <c r="F5336" t="s">
        <v>21632</v>
      </c>
    </row>
    <row r="5337" spans="1:6" x14ac:dyDescent="0.25">
      <c r="A5337" t="s">
        <v>5508</v>
      </c>
      <c r="B5337" s="100" t="s">
        <v>4742</v>
      </c>
      <c r="C5337" s="99" t="s">
        <v>8692</v>
      </c>
      <c r="D5337" s="124">
        <v>9184</v>
      </c>
      <c r="E5337" s="157">
        <f>VLOOKUP(D5337,'SOAT LIQ'!$A$87:$C$3416,3,FALSE)</f>
        <v>8</v>
      </c>
      <c r="F5337" t="s">
        <v>21632</v>
      </c>
    </row>
    <row r="5338" spans="1:6" x14ac:dyDescent="0.25">
      <c r="A5338" t="s">
        <v>8466</v>
      </c>
      <c r="B5338" s="100" t="s">
        <v>8694</v>
      </c>
      <c r="C5338" s="99" t="s">
        <v>8693</v>
      </c>
      <c r="D5338" s="124">
        <v>39160</v>
      </c>
      <c r="E5338" s="157" t="e">
        <f>VLOOKUP(D5338,'SOAT LIQ'!$A$87:$C$3416,3,FALSE)</f>
        <v>#N/A</v>
      </c>
    </row>
    <row r="5339" spans="1:6" x14ac:dyDescent="0.25">
      <c r="A5339" t="s">
        <v>5578</v>
      </c>
      <c r="B5339" s="100" t="s">
        <v>8694</v>
      </c>
      <c r="C5339" s="99" t="s">
        <v>8693</v>
      </c>
      <c r="D5339" s="124">
        <v>39160</v>
      </c>
      <c r="E5339" s="157" t="e">
        <f>VLOOKUP(D5339,'SOAT LIQ'!$A$87:$C$3416,3,FALSE)</f>
        <v>#N/A</v>
      </c>
    </row>
    <row r="5340" spans="1:6" x14ac:dyDescent="0.25">
      <c r="A5340" t="s">
        <v>5577</v>
      </c>
      <c r="B5340" s="100" t="s">
        <v>8694</v>
      </c>
      <c r="C5340" s="99" t="s">
        <v>8693</v>
      </c>
      <c r="D5340" s="124">
        <v>39160</v>
      </c>
      <c r="E5340" s="157" t="e">
        <f>VLOOKUP(D5340,'SOAT LIQ'!$A$87:$C$3416,3,FALSE)</f>
        <v>#N/A</v>
      </c>
    </row>
    <row r="5341" spans="1:6" x14ac:dyDescent="0.25">
      <c r="A5341" t="s">
        <v>5579</v>
      </c>
      <c r="B5341" s="100" t="s">
        <v>8694</v>
      </c>
      <c r="C5341" s="99" t="s">
        <v>8693</v>
      </c>
      <c r="D5341" s="124">
        <v>39160</v>
      </c>
      <c r="E5341" s="157" t="e">
        <f>VLOOKUP(D5341,'SOAT LIQ'!$A$87:$C$3416,3,FALSE)</f>
        <v>#N/A</v>
      </c>
    </row>
    <row r="5342" spans="1:6" x14ac:dyDescent="0.25">
      <c r="A5342" t="s">
        <v>8466</v>
      </c>
      <c r="B5342" s="100" t="s">
        <v>8695</v>
      </c>
      <c r="C5342" s="100"/>
      <c r="D5342" s="124"/>
      <c r="E5342" s="157" t="e">
        <f>VLOOKUP(D5342,'SOAT LIQ'!$A$87:$C$3416,3,FALSE)</f>
        <v>#N/A</v>
      </c>
    </row>
    <row r="5343" spans="1:6" x14ac:dyDescent="0.25">
      <c r="A5343" t="s">
        <v>5578</v>
      </c>
      <c r="B5343" s="100" t="s">
        <v>8695</v>
      </c>
      <c r="C5343" s="100"/>
      <c r="D5343" s="124"/>
      <c r="E5343" s="157" t="e">
        <f>VLOOKUP(D5343,'SOAT LIQ'!$A$87:$C$3416,3,FALSE)</f>
        <v>#N/A</v>
      </c>
    </row>
    <row r="5344" spans="1:6" x14ac:dyDescent="0.25">
      <c r="A5344" t="s">
        <v>5577</v>
      </c>
      <c r="B5344" s="100" t="s">
        <v>8695</v>
      </c>
      <c r="C5344" s="100"/>
      <c r="D5344" s="124"/>
      <c r="E5344" s="157" t="e">
        <f>VLOOKUP(D5344,'SOAT LIQ'!$A$87:$C$3416,3,FALSE)</f>
        <v>#N/A</v>
      </c>
    </row>
    <row r="5345" spans="1:6" x14ac:dyDescent="0.25">
      <c r="A5345" t="s">
        <v>5579</v>
      </c>
      <c r="B5345" s="100" t="s">
        <v>8695</v>
      </c>
      <c r="C5345" s="100"/>
      <c r="D5345" s="124"/>
      <c r="E5345" s="157" t="e">
        <f>VLOOKUP(D5345,'SOAT LIQ'!$A$87:$C$3416,3,FALSE)</f>
        <v>#N/A</v>
      </c>
    </row>
    <row r="5346" spans="1:6" x14ac:dyDescent="0.25">
      <c r="A5346" t="s">
        <v>8466</v>
      </c>
      <c r="B5346" s="100" t="s">
        <v>8696</v>
      </c>
      <c r="C5346" s="100"/>
      <c r="D5346" s="124"/>
      <c r="E5346" s="157" t="e">
        <f>VLOOKUP(D5346,'SOAT LIQ'!$A$87:$C$3416,3,FALSE)</f>
        <v>#N/A</v>
      </c>
    </row>
    <row r="5347" spans="1:6" x14ac:dyDescent="0.25">
      <c r="A5347" t="s">
        <v>5578</v>
      </c>
      <c r="B5347" s="100" t="s">
        <v>8696</v>
      </c>
      <c r="C5347" s="100"/>
      <c r="D5347" s="124"/>
      <c r="E5347" s="157" t="e">
        <f>VLOOKUP(D5347,'SOAT LIQ'!$A$87:$C$3416,3,FALSE)</f>
        <v>#N/A</v>
      </c>
    </row>
    <row r="5348" spans="1:6" x14ac:dyDescent="0.25">
      <c r="A5348" t="s">
        <v>5577</v>
      </c>
      <c r="B5348" s="100" t="s">
        <v>8696</v>
      </c>
      <c r="C5348" s="100"/>
      <c r="D5348" s="124"/>
      <c r="E5348" s="157" t="e">
        <f>VLOOKUP(D5348,'SOAT LIQ'!$A$87:$C$3416,3,FALSE)</f>
        <v>#N/A</v>
      </c>
    </row>
    <row r="5349" spans="1:6" x14ac:dyDescent="0.25">
      <c r="A5349" t="s">
        <v>5579</v>
      </c>
      <c r="B5349" s="100" t="s">
        <v>8696</v>
      </c>
      <c r="C5349" s="100"/>
      <c r="D5349" s="124"/>
      <c r="E5349" s="157" t="e">
        <f>VLOOKUP(D5349,'SOAT LIQ'!$A$87:$C$3416,3,FALSE)</f>
        <v>#N/A</v>
      </c>
    </row>
    <row r="5350" spans="1:6" x14ac:dyDescent="0.25">
      <c r="A5350" t="s">
        <v>8466</v>
      </c>
      <c r="B5350" s="100" t="s">
        <v>8697</v>
      </c>
      <c r="C5350" s="100"/>
      <c r="D5350" s="124"/>
      <c r="E5350" s="157" t="e">
        <f>VLOOKUP(D5350,'SOAT LIQ'!$A$87:$C$3416,3,FALSE)</f>
        <v>#N/A</v>
      </c>
    </row>
    <row r="5351" spans="1:6" x14ac:dyDescent="0.25">
      <c r="A5351" t="s">
        <v>5578</v>
      </c>
      <c r="B5351" s="100" t="s">
        <v>8697</v>
      </c>
      <c r="C5351" s="100"/>
      <c r="D5351" s="124"/>
      <c r="E5351" s="157" t="e">
        <f>VLOOKUP(D5351,'SOAT LIQ'!$A$87:$C$3416,3,FALSE)</f>
        <v>#N/A</v>
      </c>
    </row>
    <row r="5352" spans="1:6" x14ac:dyDescent="0.25">
      <c r="A5352" t="s">
        <v>5577</v>
      </c>
      <c r="B5352" s="100" t="s">
        <v>8697</v>
      </c>
      <c r="C5352" s="100"/>
      <c r="D5352" s="124"/>
      <c r="E5352" s="157" t="e">
        <f>VLOOKUP(D5352,'SOAT LIQ'!$A$87:$C$3416,3,FALSE)</f>
        <v>#N/A</v>
      </c>
    </row>
    <row r="5353" spans="1:6" x14ac:dyDescent="0.25">
      <c r="A5353" t="s">
        <v>5579</v>
      </c>
      <c r="B5353" s="100" t="s">
        <v>8697</v>
      </c>
      <c r="C5353" s="100"/>
      <c r="D5353" s="124"/>
      <c r="E5353" s="157" t="e">
        <f>VLOOKUP(D5353,'SOAT LIQ'!$A$87:$C$3416,3,FALSE)</f>
        <v>#N/A</v>
      </c>
    </row>
    <row r="5354" spans="1:6" x14ac:dyDescent="0.25">
      <c r="A5354" t="s">
        <v>8466</v>
      </c>
      <c r="B5354" s="100" t="s">
        <v>8698</v>
      </c>
      <c r="C5354" s="100"/>
      <c r="D5354" s="124"/>
      <c r="E5354" s="157" t="e">
        <f>VLOOKUP(D5354,'SOAT LIQ'!$A$87:$C$3416,3,FALSE)</f>
        <v>#N/A</v>
      </c>
    </row>
    <row r="5355" spans="1:6" x14ac:dyDescent="0.25">
      <c r="A5355" t="s">
        <v>8466</v>
      </c>
      <c r="B5355" s="100" t="s">
        <v>8699</v>
      </c>
      <c r="C5355" s="100"/>
      <c r="D5355" s="124"/>
      <c r="E5355" s="157" t="e">
        <f>VLOOKUP(D5355,'SOAT LIQ'!$A$87:$C$3416,3,FALSE)</f>
        <v>#N/A</v>
      </c>
    </row>
    <row r="5356" spans="1:6" x14ac:dyDescent="0.25">
      <c r="A5356" t="s">
        <v>5578</v>
      </c>
      <c r="B5356" s="100" t="s">
        <v>8699</v>
      </c>
      <c r="C5356" s="100"/>
      <c r="D5356" s="124"/>
      <c r="E5356" s="157" t="e">
        <f>VLOOKUP(D5356,'SOAT LIQ'!$A$87:$C$3416,3,FALSE)</f>
        <v>#N/A</v>
      </c>
    </row>
    <row r="5357" spans="1:6" x14ac:dyDescent="0.25">
      <c r="A5357" t="s">
        <v>5577</v>
      </c>
      <c r="B5357" s="100" t="s">
        <v>8699</v>
      </c>
      <c r="C5357" s="100"/>
      <c r="D5357" s="124"/>
      <c r="E5357" s="157" t="e">
        <f>VLOOKUP(D5357,'SOAT LIQ'!$A$87:$C$3416,3,FALSE)</f>
        <v>#N/A</v>
      </c>
    </row>
    <row r="5358" spans="1:6" x14ac:dyDescent="0.25">
      <c r="A5358" t="s">
        <v>5579</v>
      </c>
      <c r="B5358" s="100" t="s">
        <v>8699</v>
      </c>
      <c r="C5358" s="100"/>
      <c r="D5358" s="124"/>
      <c r="E5358" s="157" t="e">
        <f>VLOOKUP(D5358,'SOAT LIQ'!$A$87:$C$3416,3,FALSE)</f>
        <v>#N/A</v>
      </c>
    </row>
    <row r="5359" spans="1:6" x14ac:dyDescent="0.25">
      <c r="A5359" t="s">
        <v>4132</v>
      </c>
      <c r="B5359" s="100" t="s">
        <v>8701</v>
      </c>
      <c r="C5359" s="99" t="s">
        <v>8700</v>
      </c>
      <c r="D5359" s="124">
        <v>39129</v>
      </c>
      <c r="E5359" s="157" t="e">
        <f>VLOOKUP(D5359,'SOAT LIQ'!$A$87:$C$3416,3,FALSE)</f>
        <v>#N/A</v>
      </c>
    </row>
    <row r="5360" spans="1:6" x14ac:dyDescent="0.25">
      <c r="A5360" t="s">
        <v>5508</v>
      </c>
      <c r="B5360" s="100" t="s">
        <v>8701</v>
      </c>
      <c r="C5360" s="99" t="s">
        <v>8700</v>
      </c>
      <c r="D5360" s="124">
        <v>39129</v>
      </c>
      <c r="E5360" s="157" t="e">
        <f>VLOOKUP(D5360,'SOAT LIQ'!$A$87:$C$3416,3,FALSE)</f>
        <v>#N/A</v>
      </c>
      <c r="F5360" t="s">
        <v>21632</v>
      </c>
    </row>
    <row r="5361" spans="1:6" x14ac:dyDescent="0.25">
      <c r="A5361" t="s">
        <v>4132</v>
      </c>
      <c r="B5361" s="100" t="s">
        <v>8702</v>
      </c>
      <c r="C5361" s="99" t="s">
        <v>8700</v>
      </c>
      <c r="D5361" s="124">
        <v>39129</v>
      </c>
      <c r="E5361" s="157" t="e">
        <f>VLOOKUP(D5361,'SOAT LIQ'!$A$87:$C$3416,3,FALSE)</f>
        <v>#N/A</v>
      </c>
    </row>
    <row r="5362" spans="1:6" x14ac:dyDescent="0.25">
      <c r="A5362" t="s">
        <v>5508</v>
      </c>
      <c r="B5362" s="100" t="s">
        <v>8702</v>
      </c>
      <c r="C5362" s="99" t="s">
        <v>8700</v>
      </c>
      <c r="D5362" s="124">
        <v>39129</v>
      </c>
      <c r="E5362" s="157" t="e">
        <f>VLOOKUP(D5362,'SOAT LIQ'!$A$87:$C$3416,3,FALSE)</f>
        <v>#N/A</v>
      </c>
      <c r="F5362" t="s">
        <v>21632</v>
      </c>
    </row>
    <row r="5363" spans="1:6" x14ac:dyDescent="0.25">
      <c r="A5363" t="s">
        <v>7606</v>
      </c>
      <c r="B5363" s="100" t="s">
        <v>8702</v>
      </c>
      <c r="C5363" s="99" t="s">
        <v>8700</v>
      </c>
      <c r="D5363" s="124">
        <v>39129</v>
      </c>
      <c r="E5363" s="157" t="e">
        <f>VLOOKUP(D5363,'SOAT LIQ'!$A$87:$C$3416,3,FALSE)</f>
        <v>#N/A</v>
      </c>
    </row>
    <row r="5364" spans="1:6" x14ac:dyDescent="0.25">
      <c r="A5364" t="s">
        <v>5796</v>
      </c>
      <c r="B5364" s="100" t="s">
        <v>8703</v>
      </c>
      <c r="C5364" s="99" t="s">
        <v>8700</v>
      </c>
      <c r="D5364" s="124">
        <v>39129</v>
      </c>
      <c r="E5364" s="157" t="e">
        <f>VLOOKUP(D5364,'SOAT LIQ'!$A$87:$C$3416,3,FALSE)</f>
        <v>#N/A</v>
      </c>
      <c r="F5364" t="s">
        <v>21632</v>
      </c>
    </row>
    <row r="5365" spans="1:6" x14ac:dyDescent="0.25">
      <c r="A5365" t="s">
        <v>5508</v>
      </c>
      <c r="B5365" s="100" t="s">
        <v>8703</v>
      </c>
      <c r="C5365" s="99" t="s">
        <v>8700</v>
      </c>
      <c r="D5365" s="124">
        <v>39129</v>
      </c>
      <c r="E5365" s="157" t="e">
        <f>VLOOKUP(D5365,'SOAT LIQ'!$A$87:$C$3416,3,FALSE)</f>
        <v>#N/A</v>
      </c>
      <c r="F5365" t="s">
        <v>21632</v>
      </c>
    </row>
    <row r="5366" spans="1:6" x14ac:dyDescent="0.25">
      <c r="A5366" t="s">
        <v>5796</v>
      </c>
      <c r="B5366" s="100" t="s">
        <v>8704</v>
      </c>
      <c r="C5366" s="99" t="s">
        <v>8700</v>
      </c>
      <c r="D5366" s="124">
        <v>39129</v>
      </c>
      <c r="E5366" s="157" t="e">
        <f>VLOOKUP(D5366,'SOAT LIQ'!$A$87:$C$3416,3,FALSE)</f>
        <v>#N/A</v>
      </c>
      <c r="F5366" t="s">
        <v>21632</v>
      </c>
    </row>
    <row r="5367" spans="1:6" x14ac:dyDescent="0.25">
      <c r="A5367" t="s">
        <v>5508</v>
      </c>
      <c r="B5367" s="100" t="s">
        <v>8704</v>
      </c>
      <c r="C5367" s="99" t="s">
        <v>8700</v>
      </c>
      <c r="D5367" s="124">
        <v>39129</v>
      </c>
      <c r="E5367" s="157" t="e">
        <f>VLOOKUP(D5367,'SOAT LIQ'!$A$87:$C$3416,3,FALSE)</f>
        <v>#N/A</v>
      </c>
      <c r="F5367" t="s">
        <v>21632</v>
      </c>
    </row>
    <row r="5368" spans="1:6" x14ac:dyDescent="0.25">
      <c r="A5368" t="s">
        <v>8466</v>
      </c>
      <c r="B5368" s="100" t="s">
        <v>8705</v>
      </c>
      <c r="C5368" s="99" t="s">
        <v>8693</v>
      </c>
      <c r="D5368" s="124">
        <v>40101</v>
      </c>
      <c r="E5368" s="157" t="e">
        <f>VLOOKUP(D5368,'SOAT LIQ'!$A$87:$C$3416,3,FALSE)</f>
        <v>#N/A</v>
      </c>
    </row>
    <row r="5369" spans="1:6" x14ac:dyDescent="0.25">
      <c r="A5369" t="s">
        <v>5577</v>
      </c>
      <c r="B5369" s="100" t="s">
        <v>8705</v>
      </c>
      <c r="C5369" s="99" t="s">
        <v>8693</v>
      </c>
      <c r="D5369" s="124">
        <v>40101</v>
      </c>
      <c r="E5369" s="157" t="e">
        <f>VLOOKUP(D5369,'SOAT LIQ'!$A$87:$C$3416,3,FALSE)</f>
        <v>#N/A</v>
      </c>
    </row>
    <row r="5370" spans="1:6" x14ac:dyDescent="0.25">
      <c r="A5370" t="s">
        <v>8466</v>
      </c>
      <c r="B5370" s="100" t="s">
        <v>8706</v>
      </c>
      <c r="C5370" s="99" t="s">
        <v>8693</v>
      </c>
      <c r="D5370" s="124">
        <v>40101</v>
      </c>
      <c r="E5370" s="157" t="e">
        <f>VLOOKUP(D5370,'SOAT LIQ'!$A$87:$C$3416,3,FALSE)</f>
        <v>#N/A</v>
      </c>
    </row>
    <row r="5371" spans="1:6" x14ac:dyDescent="0.25">
      <c r="A5371" t="s">
        <v>8466</v>
      </c>
      <c r="B5371" s="100" t="s">
        <v>8707</v>
      </c>
      <c r="C5371" s="99" t="s">
        <v>8693</v>
      </c>
      <c r="D5371" s="124">
        <v>40101</v>
      </c>
      <c r="E5371" s="157" t="e">
        <f>VLOOKUP(D5371,'SOAT LIQ'!$A$87:$C$3416,3,FALSE)</f>
        <v>#N/A</v>
      </c>
    </row>
    <row r="5372" spans="1:6" x14ac:dyDescent="0.25">
      <c r="A5372" t="s">
        <v>8466</v>
      </c>
      <c r="B5372" s="100" t="s">
        <v>8708</v>
      </c>
      <c r="C5372" s="99" t="s">
        <v>8693</v>
      </c>
      <c r="D5372" s="124">
        <v>40101</v>
      </c>
      <c r="E5372" s="157" t="e">
        <f>VLOOKUP(D5372,'SOAT LIQ'!$A$87:$C$3416,3,FALSE)</f>
        <v>#N/A</v>
      </c>
    </row>
    <row r="5373" spans="1:6" x14ac:dyDescent="0.25">
      <c r="A5373" t="s">
        <v>5578</v>
      </c>
      <c r="B5373" s="100" t="s">
        <v>8708</v>
      </c>
      <c r="C5373" s="99" t="s">
        <v>8693</v>
      </c>
      <c r="D5373" s="124">
        <v>40101</v>
      </c>
      <c r="E5373" s="157" t="e">
        <f>VLOOKUP(D5373,'SOAT LIQ'!$A$87:$C$3416,3,FALSE)</f>
        <v>#N/A</v>
      </c>
    </row>
    <row r="5374" spans="1:6" x14ac:dyDescent="0.25">
      <c r="A5374" t="s">
        <v>5579</v>
      </c>
      <c r="B5374" s="100" t="s">
        <v>8708</v>
      </c>
      <c r="C5374" s="99" t="s">
        <v>8693</v>
      </c>
      <c r="D5374" s="124">
        <v>40101</v>
      </c>
      <c r="E5374" s="157" t="e">
        <f>VLOOKUP(D5374,'SOAT LIQ'!$A$87:$C$3416,3,FALSE)</f>
        <v>#N/A</v>
      </c>
    </row>
    <row r="5375" spans="1:6" x14ac:dyDescent="0.25">
      <c r="A5375" t="s">
        <v>5580</v>
      </c>
      <c r="B5375" s="100" t="s">
        <v>8708</v>
      </c>
      <c r="C5375" s="99" t="s">
        <v>8693</v>
      </c>
      <c r="D5375" s="124">
        <v>40101</v>
      </c>
      <c r="E5375" s="157" t="e">
        <f>VLOOKUP(D5375,'SOAT LIQ'!$A$87:$C$3416,3,FALSE)</f>
        <v>#N/A</v>
      </c>
    </row>
    <row r="5376" spans="1:6" x14ac:dyDescent="0.25">
      <c r="A5376" t="s">
        <v>4229</v>
      </c>
      <c r="B5376" s="100" t="s">
        <v>8708</v>
      </c>
      <c r="C5376" s="99" t="s">
        <v>8693</v>
      </c>
      <c r="D5376" s="124">
        <v>40101</v>
      </c>
      <c r="E5376" s="157" t="e">
        <f>VLOOKUP(D5376,'SOAT LIQ'!$A$87:$C$3416,3,FALSE)</f>
        <v>#N/A</v>
      </c>
    </row>
    <row r="5377" spans="1:6" x14ac:dyDescent="0.25">
      <c r="A5377" t="s">
        <v>5578</v>
      </c>
      <c r="B5377" s="100" t="s">
        <v>8709</v>
      </c>
      <c r="C5377" s="99" t="s">
        <v>8710</v>
      </c>
      <c r="D5377" s="124">
        <v>9180</v>
      </c>
      <c r="E5377" s="157">
        <f>VLOOKUP(D5377,'SOAT LIQ'!$A$87:$C$3416,3,FALSE)</f>
        <v>9</v>
      </c>
      <c r="F5377" t="s">
        <v>21632</v>
      </c>
    </row>
    <row r="5378" spans="1:6" x14ac:dyDescent="0.25">
      <c r="A5378" t="s">
        <v>5579</v>
      </c>
      <c r="B5378" s="100" t="s">
        <v>8709</v>
      </c>
      <c r="C5378" s="99" t="s">
        <v>8710</v>
      </c>
      <c r="D5378" s="124">
        <v>9180</v>
      </c>
      <c r="E5378" s="157">
        <f>VLOOKUP(D5378,'SOAT LIQ'!$A$87:$C$3416,3,FALSE)</f>
        <v>9</v>
      </c>
      <c r="F5378" t="s">
        <v>21632</v>
      </c>
    </row>
    <row r="5379" spans="1:6" x14ac:dyDescent="0.25">
      <c r="A5379" t="s">
        <v>5509</v>
      </c>
      <c r="B5379" s="100" t="s">
        <v>8711</v>
      </c>
      <c r="C5379" s="99" t="s">
        <v>8710</v>
      </c>
      <c r="D5379" s="124">
        <v>9180</v>
      </c>
      <c r="E5379" s="157">
        <f>VLOOKUP(D5379,'SOAT LIQ'!$A$87:$C$3416,3,FALSE)</f>
        <v>9</v>
      </c>
      <c r="F5379" t="s">
        <v>21632</v>
      </c>
    </row>
    <row r="5380" spans="1:6" x14ac:dyDescent="0.25">
      <c r="A5380" t="s">
        <v>5748</v>
      </c>
      <c r="B5380" s="100" t="s">
        <v>8711</v>
      </c>
      <c r="C5380" s="99" t="s">
        <v>8710</v>
      </c>
      <c r="D5380" s="124">
        <v>9180</v>
      </c>
      <c r="E5380" s="157">
        <f>VLOOKUP(D5380,'SOAT LIQ'!$A$87:$C$3416,3,FALSE)</f>
        <v>9</v>
      </c>
      <c r="F5380" t="s">
        <v>21632</v>
      </c>
    </row>
    <row r="5381" spans="1:6" x14ac:dyDescent="0.25">
      <c r="A5381" t="s">
        <v>5508</v>
      </c>
      <c r="B5381" s="100" t="s">
        <v>8711</v>
      </c>
      <c r="C5381" s="99" t="s">
        <v>8710</v>
      </c>
      <c r="D5381" s="124">
        <v>9180</v>
      </c>
      <c r="E5381" s="157">
        <f>VLOOKUP(D5381,'SOAT LIQ'!$A$87:$C$3416,3,FALSE)</f>
        <v>9</v>
      </c>
      <c r="F5381" t="s">
        <v>21632</v>
      </c>
    </row>
    <row r="5382" spans="1:6" x14ac:dyDescent="0.25">
      <c r="A5382" t="s">
        <v>4339</v>
      </c>
      <c r="B5382" s="100" t="s">
        <v>8711</v>
      </c>
      <c r="C5382" s="99" t="s">
        <v>8710</v>
      </c>
      <c r="D5382" s="124">
        <v>9180</v>
      </c>
      <c r="E5382" s="157">
        <f>VLOOKUP(D5382,'SOAT LIQ'!$A$87:$C$3416,3,FALSE)</f>
        <v>9</v>
      </c>
      <c r="F5382" t="s">
        <v>21632</v>
      </c>
    </row>
    <row r="5383" spans="1:6" x14ac:dyDescent="0.25">
      <c r="A5383" t="s">
        <v>5965</v>
      </c>
      <c r="B5383" s="100" t="s">
        <v>8711</v>
      </c>
      <c r="C5383" s="99" t="s">
        <v>8710</v>
      </c>
      <c r="D5383" s="124">
        <v>9180</v>
      </c>
      <c r="E5383" s="157">
        <f>VLOOKUP(D5383,'SOAT LIQ'!$A$87:$C$3416,3,FALSE)</f>
        <v>9</v>
      </c>
      <c r="F5383" t="s">
        <v>21632</v>
      </c>
    </row>
    <row r="5384" spans="1:6" x14ac:dyDescent="0.25">
      <c r="A5384" t="s">
        <v>5809</v>
      </c>
      <c r="B5384" s="100" t="s">
        <v>8711</v>
      </c>
      <c r="C5384" s="99" t="s">
        <v>8710</v>
      </c>
      <c r="D5384" s="124">
        <v>9180</v>
      </c>
      <c r="E5384" s="157">
        <f>VLOOKUP(D5384,'SOAT LIQ'!$A$87:$C$3416,3,FALSE)</f>
        <v>9</v>
      </c>
      <c r="F5384" t="s">
        <v>21632</v>
      </c>
    </row>
    <row r="5385" spans="1:6" x14ac:dyDescent="0.25">
      <c r="A5385" t="s">
        <v>5142</v>
      </c>
      <c r="B5385" s="100" t="s">
        <v>8711</v>
      </c>
      <c r="C5385" s="99" t="s">
        <v>8710</v>
      </c>
      <c r="D5385" s="124">
        <v>9180</v>
      </c>
      <c r="E5385" s="157">
        <f>VLOOKUP(D5385,'SOAT LIQ'!$A$87:$C$3416,3,FALSE)</f>
        <v>9</v>
      </c>
      <c r="F5385" t="s">
        <v>21632</v>
      </c>
    </row>
    <row r="5386" spans="1:6" x14ac:dyDescent="0.25">
      <c r="A5386" t="s">
        <v>5523</v>
      </c>
      <c r="B5386" s="100" t="s">
        <v>8711</v>
      </c>
      <c r="C5386" s="99" t="s">
        <v>8710</v>
      </c>
      <c r="D5386" s="124">
        <v>9180</v>
      </c>
      <c r="E5386" s="157">
        <f>VLOOKUP(D5386,'SOAT LIQ'!$A$87:$C$3416,3,FALSE)</f>
        <v>9</v>
      </c>
      <c r="F5386" t="s">
        <v>21632</v>
      </c>
    </row>
    <row r="5387" spans="1:6" x14ac:dyDescent="0.25">
      <c r="A5387" t="s">
        <v>6113</v>
      </c>
      <c r="B5387" s="100" t="s">
        <v>8711</v>
      </c>
      <c r="C5387" s="99" t="s">
        <v>8710</v>
      </c>
      <c r="D5387" s="124">
        <v>9180</v>
      </c>
      <c r="E5387" s="157">
        <f>VLOOKUP(D5387,'SOAT LIQ'!$A$87:$C$3416,3,FALSE)</f>
        <v>9</v>
      </c>
      <c r="F5387" t="s">
        <v>21632</v>
      </c>
    </row>
    <row r="5388" spans="1:6" x14ac:dyDescent="0.25">
      <c r="A5388" t="s">
        <v>5745</v>
      </c>
      <c r="B5388" s="100" t="s">
        <v>8711</v>
      </c>
      <c r="C5388" s="99" t="s">
        <v>8710</v>
      </c>
      <c r="D5388" s="124">
        <v>9180</v>
      </c>
      <c r="E5388" s="157">
        <f>VLOOKUP(D5388,'SOAT LIQ'!$A$87:$C$3416,3,FALSE)</f>
        <v>9</v>
      </c>
      <c r="F5388" t="s">
        <v>21632</v>
      </c>
    </row>
    <row r="5389" spans="1:6" x14ac:dyDescent="0.25">
      <c r="A5389" t="s">
        <v>5031</v>
      </c>
      <c r="B5389" s="100" t="s">
        <v>8711</v>
      </c>
      <c r="C5389" s="99" t="s">
        <v>8710</v>
      </c>
      <c r="D5389" s="124">
        <v>9180</v>
      </c>
      <c r="E5389" s="157">
        <f>VLOOKUP(D5389,'SOAT LIQ'!$A$87:$C$3416,3,FALSE)</f>
        <v>9</v>
      </c>
      <c r="F5389" t="s">
        <v>21632</v>
      </c>
    </row>
    <row r="5390" spans="1:6" x14ac:dyDescent="0.25">
      <c r="A5390" t="s">
        <v>5750</v>
      </c>
      <c r="B5390" s="100" t="s">
        <v>8711</v>
      </c>
      <c r="C5390" s="99" t="s">
        <v>8710</v>
      </c>
      <c r="D5390" s="124">
        <v>9180</v>
      </c>
      <c r="E5390" s="157">
        <f>VLOOKUP(D5390,'SOAT LIQ'!$A$87:$C$3416,3,FALSE)</f>
        <v>9</v>
      </c>
      <c r="F5390" t="s">
        <v>21632</v>
      </c>
    </row>
    <row r="5391" spans="1:6" x14ac:dyDescent="0.25">
      <c r="A5391" t="s">
        <v>5773</v>
      </c>
      <c r="B5391" s="100" t="s">
        <v>8711</v>
      </c>
      <c r="C5391" s="99" t="s">
        <v>8710</v>
      </c>
      <c r="D5391" s="124">
        <v>9180</v>
      </c>
      <c r="E5391" s="157">
        <f>VLOOKUP(D5391,'SOAT LIQ'!$A$87:$C$3416,3,FALSE)</f>
        <v>9</v>
      </c>
      <c r="F5391" t="s">
        <v>21632</v>
      </c>
    </row>
    <row r="5392" spans="1:6" x14ac:dyDescent="0.25">
      <c r="A5392" t="s">
        <v>5796</v>
      </c>
      <c r="B5392" s="100" t="s">
        <v>8711</v>
      </c>
      <c r="C5392" s="99" t="s">
        <v>8710</v>
      </c>
      <c r="D5392" s="124">
        <v>9180</v>
      </c>
      <c r="E5392" s="157">
        <f>VLOOKUP(D5392,'SOAT LIQ'!$A$87:$C$3416,3,FALSE)</f>
        <v>9</v>
      </c>
      <c r="F5392" t="s">
        <v>21632</v>
      </c>
    </row>
    <row r="5393" spans="1:6" x14ac:dyDescent="0.25">
      <c r="A5393" t="s">
        <v>5969</v>
      </c>
      <c r="B5393" s="100" t="s">
        <v>8711</v>
      </c>
      <c r="C5393" s="99" t="s">
        <v>8710</v>
      </c>
      <c r="D5393" s="124">
        <v>9180</v>
      </c>
      <c r="E5393" s="157">
        <f>VLOOKUP(D5393,'SOAT LIQ'!$A$87:$C$3416,3,FALSE)</f>
        <v>9</v>
      </c>
      <c r="F5393" t="s">
        <v>21632</v>
      </c>
    </row>
    <row r="5394" spans="1:6" x14ac:dyDescent="0.25">
      <c r="A5394" t="s">
        <v>5482</v>
      </c>
      <c r="B5394" s="100" t="s">
        <v>8711</v>
      </c>
      <c r="C5394" s="99" t="s">
        <v>8710</v>
      </c>
      <c r="D5394" s="124">
        <v>9180</v>
      </c>
      <c r="E5394" s="157">
        <f>VLOOKUP(D5394,'SOAT LIQ'!$A$87:$C$3416,3,FALSE)</f>
        <v>9</v>
      </c>
      <c r="F5394" t="s">
        <v>21632</v>
      </c>
    </row>
    <row r="5395" spans="1:6" x14ac:dyDescent="0.25">
      <c r="A5395" t="s">
        <v>8459</v>
      </c>
      <c r="B5395" s="100" t="s">
        <v>8711</v>
      </c>
      <c r="C5395" s="99" t="s">
        <v>8710</v>
      </c>
      <c r="D5395" s="124">
        <v>9180</v>
      </c>
      <c r="E5395" s="157">
        <f>VLOOKUP(D5395,'SOAT LIQ'!$A$87:$C$3416,3,FALSE)</f>
        <v>9</v>
      </c>
      <c r="F5395" t="s">
        <v>21632</v>
      </c>
    </row>
    <row r="5396" spans="1:6" x14ac:dyDescent="0.25">
      <c r="A5396" t="s">
        <v>4132</v>
      </c>
      <c r="B5396" s="100" t="s">
        <v>8711</v>
      </c>
      <c r="C5396" s="99" t="s">
        <v>8710</v>
      </c>
      <c r="D5396" s="124">
        <v>9180</v>
      </c>
      <c r="E5396" s="157">
        <f>VLOOKUP(D5396,'SOAT LIQ'!$A$87:$C$3416,3,FALSE)</f>
        <v>9</v>
      </c>
      <c r="F5396" t="s">
        <v>21632</v>
      </c>
    </row>
    <row r="5397" spans="1:6" x14ac:dyDescent="0.25">
      <c r="A5397" t="s">
        <v>8460</v>
      </c>
      <c r="B5397" s="100" t="s">
        <v>8711</v>
      </c>
      <c r="C5397" s="99" t="s">
        <v>8710</v>
      </c>
      <c r="D5397" s="124">
        <v>9180</v>
      </c>
      <c r="E5397" s="157">
        <f>VLOOKUP(D5397,'SOAT LIQ'!$A$87:$C$3416,3,FALSE)</f>
        <v>9</v>
      </c>
      <c r="F5397" t="s">
        <v>21632</v>
      </c>
    </row>
    <row r="5398" spans="1:6" x14ac:dyDescent="0.25">
      <c r="A5398" t="s">
        <v>7606</v>
      </c>
      <c r="B5398" s="100" t="s">
        <v>8711</v>
      </c>
      <c r="C5398" s="99" t="s">
        <v>8710</v>
      </c>
      <c r="D5398" s="124">
        <v>9180</v>
      </c>
      <c r="E5398" s="157">
        <f>VLOOKUP(D5398,'SOAT LIQ'!$A$87:$C$3416,3,FALSE)</f>
        <v>9</v>
      </c>
      <c r="F5398" t="s">
        <v>21632</v>
      </c>
    </row>
    <row r="5399" spans="1:6" x14ac:dyDescent="0.25">
      <c r="A5399" t="s">
        <v>8461</v>
      </c>
      <c r="B5399" s="100" t="s">
        <v>8711</v>
      </c>
      <c r="C5399" s="99" t="s">
        <v>8710</v>
      </c>
      <c r="D5399" s="124">
        <v>9180</v>
      </c>
      <c r="E5399" s="157">
        <f>VLOOKUP(D5399,'SOAT LIQ'!$A$87:$C$3416,3,FALSE)</f>
        <v>9</v>
      </c>
      <c r="F5399" t="s">
        <v>21632</v>
      </c>
    </row>
    <row r="5400" spans="1:6" x14ac:dyDescent="0.25">
      <c r="A5400" t="s">
        <v>5923</v>
      </c>
      <c r="B5400" s="100" t="s">
        <v>8711</v>
      </c>
      <c r="C5400" s="99" t="s">
        <v>8710</v>
      </c>
      <c r="D5400" s="124">
        <v>9180</v>
      </c>
      <c r="E5400" s="157">
        <f>VLOOKUP(D5400,'SOAT LIQ'!$A$87:$C$3416,3,FALSE)</f>
        <v>9</v>
      </c>
      <c r="F5400" t="s">
        <v>21632</v>
      </c>
    </row>
    <row r="5401" spans="1:6" x14ac:dyDescent="0.25">
      <c r="A5401" t="s">
        <v>5782</v>
      </c>
      <c r="B5401" s="100" t="s">
        <v>8711</v>
      </c>
      <c r="C5401" s="99" t="s">
        <v>8710</v>
      </c>
      <c r="D5401" s="124">
        <v>9180</v>
      </c>
      <c r="E5401" s="157">
        <f>VLOOKUP(D5401,'SOAT LIQ'!$A$87:$C$3416,3,FALSE)</f>
        <v>9</v>
      </c>
      <c r="F5401" t="s">
        <v>21632</v>
      </c>
    </row>
    <row r="5402" spans="1:6" x14ac:dyDescent="0.25">
      <c r="A5402" t="s">
        <v>8469</v>
      </c>
      <c r="B5402" s="100" t="s">
        <v>8711</v>
      </c>
      <c r="C5402" s="99" t="s">
        <v>8710</v>
      </c>
      <c r="D5402" s="124">
        <v>9180</v>
      </c>
      <c r="E5402" s="157">
        <f>VLOOKUP(D5402,'SOAT LIQ'!$A$87:$C$3416,3,FALSE)</f>
        <v>9</v>
      </c>
      <c r="F5402" t="s">
        <v>21632</v>
      </c>
    </row>
    <row r="5403" spans="1:6" x14ac:dyDescent="0.25">
      <c r="A5403" t="s">
        <v>5904</v>
      </c>
      <c r="B5403" s="100" t="s">
        <v>8711</v>
      </c>
      <c r="C5403" s="99" t="s">
        <v>8710</v>
      </c>
      <c r="D5403" s="124">
        <v>9180</v>
      </c>
      <c r="E5403" s="157">
        <f>VLOOKUP(D5403,'SOAT LIQ'!$A$87:$C$3416,3,FALSE)</f>
        <v>9</v>
      </c>
      <c r="F5403" t="s">
        <v>21632</v>
      </c>
    </row>
    <row r="5404" spans="1:6" x14ac:dyDescent="0.25">
      <c r="A5404" t="s">
        <v>5936</v>
      </c>
      <c r="B5404" s="100" t="s">
        <v>8711</v>
      </c>
      <c r="C5404" s="99" t="s">
        <v>8710</v>
      </c>
      <c r="D5404" s="124">
        <v>9180</v>
      </c>
      <c r="E5404" s="157">
        <f>VLOOKUP(D5404,'SOAT LIQ'!$A$87:$C$3416,3,FALSE)</f>
        <v>9</v>
      </c>
      <c r="F5404" t="s">
        <v>21632</v>
      </c>
    </row>
    <row r="5405" spans="1:6" x14ac:dyDescent="0.25">
      <c r="A5405" t="s">
        <v>6023</v>
      </c>
      <c r="B5405" s="100" t="s">
        <v>8711</v>
      </c>
      <c r="C5405" s="99" t="s">
        <v>8710</v>
      </c>
      <c r="D5405" s="124">
        <v>9180</v>
      </c>
      <c r="E5405" s="157">
        <f>VLOOKUP(D5405,'SOAT LIQ'!$A$87:$C$3416,3,FALSE)</f>
        <v>9</v>
      </c>
      <c r="F5405" t="s">
        <v>21632</v>
      </c>
    </row>
    <row r="5406" spans="1:6" x14ac:dyDescent="0.25">
      <c r="A5406" t="s">
        <v>5924</v>
      </c>
      <c r="B5406" s="100" t="s">
        <v>8711</v>
      </c>
      <c r="C5406" s="99" t="s">
        <v>8710</v>
      </c>
      <c r="D5406" s="124">
        <v>9180</v>
      </c>
      <c r="E5406" s="157">
        <f>VLOOKUP(D5406,'SOAT LIQ'!$A$87:$C$3416,3,FALSE)</f>
        <v>9</v>
      </c>
      <c r="F5406" t="s">
        <v>21632</v>
      </c>
    </row>
    <row r="5407" spans="1:6" x14ac:dyDescent="0.25">
      <c r="A5407" t="s">
        <v>8462</v>
      </c>
      <c r="B5407" s="100" t="s">
        <v>8711</v>
      </c>
      <c r="C5407" s="99" t="s">
        <v>8710</v>
      </c>
      <c r="D5407" s="124">
        <v>9180</v>
      </c>
      <c r="E5407" s="157">
        <f>VLOOKUP(D5407,'SOAT LIQ'!$A$87:$C$3416,3,FALSE)</f>
        <v>9</v>
      </c>
      <c r="F5407" t="s">
        <v>21632</v>
      </c>
    </row>
    <row r="5408" spans="1:6" x14ac:dyDescent="0.25">
      <c r="A5408" t="s">
        <v>8463</v>
      </c>
      <c r="B5408" s="100" t="s">
        <v>8711</v>
      </c>
      <c r="C5408" s="99" t="s">
        <v>8710</v>
      </c>
      <c r="D5408" s="124">
        <v>9180</v>
      </c>
      <c r="E5408" s="157">
        <f>VLOOKUP(D5408,'SOAT LIQ'!$A$87:$C$3416,3,FALSE)</f>
        <v>9</v>
      </c>
      <c r="F5408" t="s">
        <v>21632</v>
      </c>
    </row>
    <row r="5409" spans="1:6" x14ac:dyDescent="0.25">
      <c r="A5409" t="s">
        <v>6318</v>
      </c>
      <c r="B5409" s="100" t="s">
        <v>8711</v>
      </c>
      <c r="C5409" s="99" t="s">
        <v>8710</v>
      </c>
      <c r="D5409" s="124">
        <v>9180</v>
      </c>
      <c r="E5409" s="157">
        <f>VLOOKUP(D5409,'SOAT LIQ'!$A$87:$C$3416,3,FALSE)</f>
        <v>9</v>
      </c>
      <c r="F5409" t="s">
        <v>21632</v>
      </c>
    </row>
    <row r="5410" spans="1:6" x14ac:dyDescent="0.25">
      <c r="A5410" t="s">
        <v>5401</v>
      </c>
      <c r="B5410" s="100" t="s">
        <v>8711</v>
      </c>
      <c r="C5410" s="99" t="s">
        <v>8710</v>
      </c>
      <c r="D5410" s="124">
        <v>9180</v>
      </c>
      <c r="E5410" s="157">
        <f>VLOOKUP(D5410,'SOAT LIQ'!$A$87:$C$3416,3,FALSE)</f>
        <v>9</v>
      </c>
      <c r="F5410" t="s">
        <v>21632</v>
      </c>
    </row>
    <row r="5411" spans="1:6" x14ac:dyDescent="0.25">
      <c r="A5411" t="s">
        <v>8464</v>
      </c>
      <c r="B5411" s="100" t="s">
        <v>8711</v>
      </c>
      <c r="C5411" s="99" t="s">
        <v>8710</v>
      </c>
      <c r="D5411" s="124">
        <v>9180</v>
      </c>
      <c r="E5411" s="157">
        <f>VLOOKUP(D5411,'SOAT LIQ'!$A$87:$C$3416,3,FALSE)</f>
        <v>9</v>
      </c>
      <c r="F5411" t="s">
        <v>21632</v>
      </c>
    </row>
    <row r="5412" spans="1:6" x14ac:dyDescent="0.25">
      <c r="A5412" t="s">
        <v>8465</v>
      </c>
      <c r="B5412" s="100" t="s">
        <v>8711</v>
      </c>
      <c r="C5412" s="99" t="s">
        <v>8710</v>
      </c>
      <c r="D5412" s="124">
        <v>9180</v>
      </c>
      <c r="E5412" s="157">
        <f>VLOOKUP(D5412,'SOAT LIQ'!$A$87:$C$3416,3,FALSE)</f>
        <v>9</v>
      </c>
      <c r="F5412" t="s">
        <v>21632</v>
      </c>
    </row>
    <row r="5413" spans="1:6" x14ac:dyDescent="0.25">
      <c r="A5413" t="s">
        <v>8152</v>
      </c>
      <c r="B5413" s="100" t="s">
        <v>8711</v>
      </c>
      <c r="C5413" s="99" t="s">
        <v>8710</v>
      </c>
      <c r="D5413" s="124">
        <v>9180</v>
      </c>
      <c r="E5413" s="157">
        <f>VLOOKUP(D5413,'SOAT LIQ'!$A$87:$C$3416,3,FALSE)</f>
        <v>9</v>
      </c>
      <c r="F5413" t="s">
        <v>21632</v>
      </c>
    </row>
    <row r="5414" spans="1:6" x14ac:dyDescent="0.25">
      <c r="A5414" t="s">
        <v>6183</v>
      </c>
      <c r="B5414" s="100" t="s">
        <v>8711</v>
      </c>
      <c r="C5414" s="99" t="s">
        <v>8710</v>
      </c>
      <c r="D5414" s="124">
        <v>9180</v>
      </c>
      <c r="E5414" s="157">
        <f>VLOOKUP(D5414,'SOAT LIQ'!$A$87:$C$3416,3,FALSE)</f>
        <v>9</v>
      </c>
      <c r="F5414" t="s">
        <v>21632</v>
      </c>
    </row>
    <row r="5415" spans="1:6" x14ac:dyDescent="0.25">
      <c r="A5415" t="s">
        <v>8089</v>
      </c>
      <c r="B5415" s="100" t="s">
        <v>8711</v>
      </c>
      <c r="C5415" s="99" t="s">
        <v>8710</v>
      </c>
      <c r="D5415" s="124">
        <v>9180</v>
      </c>
      <c r="E5415" s="157">
        <f>VLOOKUP(D5415,'SOAT LIQ'!$A$87:$C$3416,3,FALSE)</f>
        <v>9</v>
      </c>
      <c r="F5415" t="s">
        <v>21632</v>
      </c>
    </row>
    <row r="5416" spans="1:6" x14ac:dyDescent="0.25">
      <c r="A5416" t="s">
        <v>4546</v>
      </c>
      <c r="B5416" s="100" t="s">
        <v>8711</v>
      </c>
      <c r="C5416" s="99" t="s">
        <v>8710</v>
      </c>
      <c r="D5416" s="124">
        <v>9180</v>
      </c>
      <c r="E5416" s="157">
        <f>VLOOKUP(D5416,'SOAT LIQ'!$A$87:$C$3416,3,FALSE)</f>
        <v>9</v>
      </c>
      <c r="F5416" t="s">
        <v>21632</v>
      </c>
    </row>
    <row r="5417" spans="1:6" x14ac:dyDescent="0.25">
      <c r="A5417" t="s">
        <v>8466</v>
      </c>
      <c r="B5417" s="100" t="s">
        <v>8711</v>
      </c>
      <c r="C5417" s="99" t="s">
        <v>8710</v>
      </c>
      <c r="D5417" s="124">
        <v>9180</v>
      </c>
      <c r="E5417" s="157">
        <f>VLOOKUP(D5417,'SOAT LIQ'!$A$87:$C$3416,3,FALSE)</f>
        <v>9</v>
      </c>
      <c r="F5417" t="s">
        <v>21632</v>
      </c>
    </row>
    <row r="5418" spans="1:6" x14ac:dyDescent="0.25">
      <c r="A5418" t="s">
        <v>8475</v>
      </c>
      <c r="B5418" s="100" t="s">
        <v>8711</v>
      </c>
      <c r="C5418" s="99" t="s">
        <v>8710</v>
      </c>
      <c r="D5418" s="124">
        <v>9180</v>
      </c>
      <c r="E5418" s="157">
        <f>VLOOKUP(D5418,'SOAT LIQ'!$A$87:$C$3416,3,FALSE)</f>
        <v>9</v>
      </c>
      <c r="F5418" t="s">
        <v>21632</v>
      </c>
    </row>
    <row r="5419" spans="1:6" x14ac:dyDescent="0.25">
      <c r="A5419" t="s">
        <v>8472</v>
      </c>
      <c r="B5419" s="100" t="s">
        <v>8711</v>
      </c>
      <c r="C5419" s="99" t="s">
        <v>8710</v>
      </c>
      <c r="D5419" s="124">
        <v>9180</v>
      </c>
      <c r="E5419" s="157">
        <f>VLOOKUP(D5419,'SOAT LIQ'!$A$87:$C$3416,3,FALSE)</f>
        <v>9</v>
      </c>
      <c r="F5419" t="s">
        <v>21632</v>
      </c>
    </row>
    <row r="5420" spans="1:6" x14ac:dyDescent="0.25">
      <c r="A5420" t="s">
        <v>8470</v>
      </c>
      <c r="B5420" s="100" t="s">
        <v>8711</v>
      </c>
      <c r="C5420" s="99" t="s">
        <v>8710</v>
      </c>
      <c r="D5420" s="124">
        <v>9180</v>
      </c>
      <c r="E5420" s="157">
        <f>VLOOKUP(D5420,'SOAT LIQ'!$A$87:$C$3416,3,FALSE)</f>
        <v>9</v>
      </c>
      <c r="F5420" t="s">
        <v>21632</v>
      </c>
    </row>
    <row r="5421" spans="1:6" x14ac:dyDescent="0.25">
      <c r="A5421" t="s">
        <v>5576</v>
      </c>
      <c r="B5421" s="100" t="s">
        <v>8711</v>
      </c>
      <c r="C5421" s="99" t="s">
        <v>8710</v>
      </c>
      <c r="D5421" s="124">
        <v>9180</v>
      </c>
      <c r="E5421" s="157">
        <f>VLOOKUP(D5421,'SOAT LIQ'!$A$87:$C$3416,3,FALSE)</f>
        <v>9</v>
      </c>
      <c r="F5421" t="s">
        <v>21632</v>
      </c>
    </row>
    <row r="5422" spans="1:6" x14ac:dyDescent="0.25">
      <c r="A5422" t="s">
        <v>5577</v>
      </c>
      <c r="B5422" s="100" t="s">
        <v>8711</v>
      </c>
      <c r="C5422" s="99" t="s">
        <v>8710</v>
      </c>
      <c r="D5422" s="124">
        <v>9180</v>
      </c>
      <c r="E5422" s="157">
        <f>VLOOKUP(D5422,'SOAT LIQ'!$A$87:$C$3416,3,FALSE)</f>
        <v>9</v>
      </c>
      <c r="F5422" t="s">
        <v>21632</v>
      </c>
    </row>
    <row r="5423" spans="1:6" x14ac:dyDescent="0.25">
      <c r="A5423" t="s">
        <v>8477</v>
      </c>
      <c r="B5423" s="100" t="s">
        <v>8711</v>
      </c>
      <c r="C5423" s="99" t="s">
        <v>8710</v>
      </c>
      <c r="D5423" s="124">
        <v>9180</v>
      </c>
      <c r="E5423" s="157">
        <f>VLOOKUP(D5423,'SOAT LIQ'!$A$87:$C$3416,3,FALSE)</f>
        <v>9</v>
      </c>
      <c r="F5423" t="s">
        <v>21632</v>
      </c>
    </row>
    <row r="5424" spans="1:6" x14ac:dyDescent="0.25">
      <c r="A5424" t="s">
        <v>5578</v>
      </c>
      <c r="B5424" s="100" t="s">
        <v>8711</v>
      </c>
      <c r="C5424" s="99" t="s">
        <v>8710</v>
      </c>
      <c r="D5424" s="124">
        <v>9180</v>
      </c>
      <c r="E5424" s="157">
        <f>VLOOKUP(D5424,'SOAT LIQ'!$A$87:$C$3416,3,FALSE)</f>
        <v>9</v>
      </c>
      <c r="F5424" t="s">
        <v>21632</v>
      </c>
    </row>
    <row r="5425" spans="1:6" x14ac:dyDescent="0.25">
      <c r="A5425" t="s">
        <v>5579</v>
      </c>
      <c r="B5425" s="100" t="s">
        <v>8711</v>
      </c>
      <c r="C5425" s="99" t="s">
        <v>8710</v>
      </c>
      <c r="D5425" s="124">
        <v>9180</v>
      </c>
      <c r="E5425" s="157">
        <f>VLOOKUP(D5425,'SOAT LIQ'!$A$87:$C$3416,3,FALSE)</f>
        <v>9</v>
      </c>
      <c r="F5425" t="s">
        <v>21632</v>
      </c>
    </row>
    <row r="5426" spans="1:6" x14ac:dyDescent="0.25">
      <c r="A5426" t="s">
        <v>5580</v>
      </c>
      <c r="B5426" s="100" t="s">
        <v>8711</v>
      </c>
      <c r="C5426" s="99" t="s">
        <v>8710</v>
      </c>
      <c r="D5426" s="124">
        <v>9180</v>
      </c>
      <c r="E5426" s="157">
        <f>VLOOKUP(D5426,'SOAT LIQ'!$A$87:$C$3416,3,FALSE)</f>
        <v>9</v>
      </c>
      <c r="F5426" t="s">
        <v>21632</v>
      </c>
    </row>
    <row r="5427" spans="1:6" x14ac:dyDescent="0.25">
      <c r="A5427" t="s">
        <v>4229</v>
      </c>
      <c r="B5427" s="100" t="s">
        <v>8711</v>
      </c>
      <c r="C5427" s="99" t="s">
        <v>8710</v>
      </c>
      <c r="D5427" s="124">
        <v>9180</v>
      </c>
      <c r="E5427" s="157">
        <f>VLOOKUP(D5427,'SOAT LIQ'!$A$87:$C$3416,3,FALSE)</f>
        <v>9</v>
      </c>
      <c r="F5427" t="s">
        <v>21632</v>
      </c>
    </row>
    <row r="5428" spans="1:6" x14ac:dyDescent="0.25">
      <c r="A5428" t="s">
        <v>5508</v>
      </c>
      <c r="B5428" s="100" t="s">
        <v>8712</v>
      </c>
      <c r="C5428" s="100"/>
      <c r="D5428" s="124"/>
      <c r="E5428" s="157" t="e">
        <f>VLOOKUP(D5428,'SOAT LIQ'!$A$87:$C$3416,3,FALSE)</f>
        <v>#N/A</v>
      </c>
      <c r="F5428" t="s">
        <v>21632</v>
      </c>
    </row>
    <row r="5429" spans="1:6" x14ac:dyDescent="0.25">
      <c r="A5429" t="s">
        <v>5509</v>
      </c>
      <c r="B5429" s="100" t="s">
        <v>8712</v>
      </c>
      <c r="C5429" s="100"/>
      <c r="D5429" s="124"/>
      <c r="E5429" s="157" t="e">
        <f>VLOOKUP(D5429,'SOAT LIQ'!$A$87:$C$3416,3,FALSE)</f>
        <v>#N/A</v>
      </c>
      <c r="F5429" t="s">
        <v>5509</v>
      </c>
    </row>
    <row r="5430" spans="1:6" x14ac:dyDescent="0.25">
      <c r="A5430" t="s">
        <v>4339</v>
      </c>
      <c r="B5430" s="100" t="s">
        <v>8713</v>
      </c>
      <c r="C5430" s="99" t="s">
        <v>8714</v>
      </c>
      <c r="D5430" s="124">
        <v>17703</v>
      </c>
      <c r="E5430" s="157">
        <f>VLOOKUP(D5430,'SOAT LIQ'!$A$87:$C$3416,3,FALSE)</f>
        <v>7</v>
      </c>
      <c r="F5430" t="s">
        <v>21632</v>
      </c>
    </row>
    <row r="5431" spans="1:6" x14ac:dyDescent="0.25">
      <c r="A5431" t="s">
        <v>5922</v>
      </c>
      <c r="B5431" s="100" t="s">
        <v>8713</v>
      </c>
      <c r="C5431" s="99" t="s">
        <v>8714</v>
      </c>
      <c r="D5431" s="124">
        <v>17703</v>
      </c>
      <c r="E5431" s="157">
        <f>VLOOKUP(D5431,'SOAT LIQ'!$A$87:$C$3416,3,FALSE)</f>
        <v>7</v>
      </c>
      <c r="F5431" t="s">
        <v>21632</v>
      </c>
    </row>
    <row r="5432" spans="1:6" x14ac:dyDescent="0.25">
      <c r="A5432" t="s">
        <v>5750</v>
      </c>
      <c r="B5432" s="100" t="s">
        <v>8713</v>
      </c>
      <c r="C5432" s="99" t="s">
        <v>8714</v>
      </c>
      <c r="D5432" s="124">
        <v>17703</v>
      </c>
      <c r="E5432" s="157">
        <f>VLOOKUP(D5432,'SOAT LIQ'!$A$87:$C$3416,3,FALSE)</f>
        <v>7</v>
      </c>
      <c r="F5432" t="s">
        <v>21632</v>
      </c>
    </row>
    <row r="5433" spans="1:6" x14ac:dyDescent="0.25">
      <c r="A5433" t="s">
        <v>5796</v>
      </c>
      <c r="B5433" s="100" t="s">
        <v>8713</v>
      </c>
      <c r="C5433" s="99" t="s">
        <v>8714</v>
      </c>
      <c r="D5433" s="124">
        <v>17703</v>
      </c>
      <c r="E5433" s="157">
        <f>VLOOKUP(D5433,'SOAT LIQ'!$A$87:$C$3416,3,FALSE)</f>
        <v>7</v>
      </c>
      <c r="F5433" t="s">
        <v>21632</v>
      </c>
    </row>
    <row r="5434" spans="1:6" x14ac:dyDescent="0.25">
      <c r="A5434" t="s">
        <v>8469</v>
      </c>
      <c r="B5434" s="100" t="s">
        <v>8713</v>
      </c>
      <c r="C5434" s="99" t="s">
        <v>8714</v>
      </c>
      <c r="D5434" s="124">
        <v>17703</v>
      </c>
      <c r="E5434" s="157">
        <f>VLOOKUP(D5434,'SOAT LIQ'!$A$87:$C$3416,3,FALSE)</f>
        <v>7</v>
      </c>
      <c r="F5434" t="s">
        <v>21632</v>
      </c>
    </row>
    <row r="5435" spans="1:6" x14ac:dyDescent="0.25">
      <c r="A5435" t="s">
        <v>6023</v>
      </c>
      <c r="B5435" s="100" t="s">
        <v>8713</v>
      </c>
      <c r="C5435" s="99" t="s">
        <v>8714</v>
      </c>
      <c r="D5435" s="124">
        <v>17703</v>
      </c>
      <c r="E5435" s="157">
        <f>VLOOKUP(D5435,'SOAT LIQ'!$A$87:$C$3416,3,FALSE)</f>
        <v>7</v>
      </c>
      <c r="F5435" t="s">
        <v>21632</v>
      </c>
    </row>
    <row r="5436" spans="1:6" x14ac:dyDescent="0.25">
      <c r="A5436" t="s">
        <v>4339</v>
      </c>
      <c r="B5436" s="100" t="s">
        <v>8715</v>
      </c>
      <c r="C5436" s="99" t="s">
        <v>8714</v>
      </c>
      <c r="D5436" s="124">
        <v>17703</v>
      </c>
      <c r="E5436" s="157">
        <f>VLOOKUP(D5436,'SOAT LIQ'!$A$87:$C$3416,3,FALSE)</f>
        <v>7</v>
      </c>
      <c r="F5436" t="s">
        <v>21632</v>
      </c>
    </row>
    <row r="5437" spans="1:6" x14ac:dyDescent="0.25">
      <c r="A5437" t="s">
        <v>5922</v>
      </c>
      <c r="B5437" s="100" t="s">
        <v>8715</v>
      </c>
      <c r="C5437" s="99" t="s">
        <v>8714</v>
      </c>
      <c r="D5437" s="124">
        <v>17703</v>
      </c>
      <c r="E5437" s="157">
        <f>VLOOKUP(D5437,'SOAT LIQ'!$A$87:$C$3416,3,FALSE)</f>
        <v>7</v>
      </c>
      <c r="F5437" t="s">
        <v>21632</v>
      </c>
    </row>
    <row r="5438" spans="1:6" x14ac:dyDescent="0.25">
      <c r="A5438" t="s">
        <v>5750</v>
      </c>
      <c r="B5438" s="100" t="s">
        <v>8715</v>
      </c>
      <c r="C5438" s="99" t="s">
        <v>8714</v>
      </c>
      <c r="D5438" s="124">
        <v>17703</v>
      </c>
      <c r="E5438" s="157">
        <f>VLOOKUP(D5438,'SOAT LIQ'!$A$87:$C$3416,3,FALSE)</f>
        <v>7</v>
      </c>
      <c r="F5438" t="s">
        <v>21632</v>
      </c>
    </row>
    <row r="5439" spans="1:6" x14ac:dyDescent="0.25">
      <c r="A5439" t="s">
        <v>5796</v>
      </c>
      <c r="B5439" s="100" t="s">
        <v>8715</v>
      </c>
      <c r="C5439" s="99" t="s">
        <v>8714</v>
      </c>
      <c r="D5439" s="124">
        <v>17703</v>
      </c>
      <c r="E5439" s="157">
        <f>VLOOKUP(D5439,'SOAT LIQ'!$A$87:$C$3416,3,FALSE)</f>
        <v>7</v>
      </c>
      <c r="F5439" t="s">
        <v>21632</v>
      </c>
    </row>
    <row r="5440" spans="1:6" x14ac:dyDescent="0.25">
      <c r="A5440" t="s">
        <v>8469</v>
      </c>
      <c r="B5440" s="100" t="s">
        <v>8715</v>
      </c>
      <c r="C5440" s="99" t="s">
        <v>8714</v>
      </c>
      <c r="D5440" s="124">
        <v>17703</v>
      </c>
      <c r="E5440" s="157">
        <f>VLOOKUP(D5440,'SOAT LIQ'!$A$87:$C$3416,3,FALSE)</f>
        <v>7</v>
      </c>
      <c r="F5440" t="s">
        <v>21632</v>
      </c>
    </row>
    <row r="5441" spans="1:6" x14ac:dyDescent="0.25">
      <c r="A5441" t="s">
        <v>6023</v>
      </c>
      <c r="B5441" s="100" t="s">
        <v>8715</v>
      </c>
      <c r="C5441" s="99" t="s">
        <v>8714</v>
      </c>
      <c r="D5441" s="124">
        <v>17703</v>
      </c>
      <c r="E5441" s="157">
        <f>VLOOKUP(D5441,'SOAT LIQ'!$A$87:$C$3416,3,FALSE)</f>
        <v>7</v>
      </c>
      <c r="F5441" t="s">
        <v>21632</v>
      </c>
    </row>
    <row r="5442" spans="1:6" x14ac:dyDescent="0.25">
      <c r="A5442" t="s">
        <v>4339</v>
      </c>
      <c r="B5442" s="100" t="s">
        <v>4495</v>
      </c>
      <c r="C5442" s="99" t="s">
        <v>8716</v>
      </c>
      <c r="D5442" s="124">
        <v>17702</v>
      </c>
      <c r="E5442" s="157">
        <f>VLOOKUP(D5442,'SOAT LIQ'!$A$87:$C$3416,3,FALSE)</f>
        <v>4</v>
      </c>
      <c r="F5442" t="s">
        <v>21632</v>
      </c>
    </row>
    <row r="5443" spans="1:6" x14ac:dyDescent="0.25">
      <c r="A5443" t="s">
        <v>5748</v>
      </c>
      <c r="B5443" s="100" t="s">
        <v>4495</v>
      </c>
      <c r="C5443" s="99" t="s">
        <v>8716</v>
      </c>
      <c r="D5443" s="124">
        <v>17702</v>
      </c>
      <c r="E5443" s="157">
        <f>VLOOKUP(D5443,'SOAT LIQ'!$A$87:$C$3416,3,FALSE)</f>
        <v>4</v>
      </c>
      <c r="F5443" t="s">
        <v>21632</v>
      </c>
    </row>
    <row r="5444" spans="1:6" x14ac:dyDescent="0.25">
      <c r="A5444" t="s">
        <v>5750</v>
      </c>
      <c r="B5444" s="100" t="s">
        <v>4495</v>
      </c>
      <c r="C5444" s="99" t="s">
        <v>8716</v>
      </c>
      <c r="D5444" s="124">
        <v>17702</v>
      </c>
      <c r="E5444" s="157">
        <f>VLOOKUP(D5444,'SOAT LIQ'!$A$87:$C$3416,3,FALSE)</f>
        <v>4</v>
      </c>
      <c r="F5444" t="s">
        <v>21632</v>
      </c>
    </row>
    <row r="5445" spans="1:6" x14ac:dyDescent="0.25">
      <c r="A5445" t="s">
        <v>5796</v>
      </c>
      <c r="B5445" s="100" t="s">
        <v>4495</v>
      </c>
      <c r="C5445" s="99" t="s">
        <v>8716</v>
      </c>
      <c r="D5445" s="124">
        <v>17702</v>
      </c>
      <c r="E5445" s="157">
        <f>VLOOKUP(D5445,'SOAT LIQ'!$A$87:$C$3416,3,FALSE)</f>
        <v>4</v>
      </c>
      <c r="F5445" t="s">
        <v>21632</v>
      </c>
    </row>
    <row r="5446" spans="1:6" x14ac:dyDescent="0.25">
      <c r="A5446" t="s">
        <v>4339</v>
      </c>
      <c r="B5446" s="100" t="s">
        <v>4496</v>
      </c>
      <c r="C5446" s="99" t="s">
        <v>8714</v>
      </c>
      <c r="D5446" s="124">
        <v>17703</v>
      </c>
      <c r="E5446" s="157">
        <f>VLOOKUP(D5446,'SOAT LIQ'!$A$87:$C$3416,3,FALSE)</f>
        <v>7</v>
      </c>
      <c r="F5446" t="s">
        <v>21632</v>
      </c>
    </row>
    <row r="5447" spans="1:6" x14ac:dyDescent="0.25">
      <c r="A5447" t="s">
        <v>5748</v>
      </c>
      <c r="B5447" s="100" t="s">
        <v>4496</v>
      </c>
      <c r="C5447" s="99" t="s">
        <v>8714</v>
      </c>
      <c r="D5447" s="124">
        <v>17703</v>
      </c>
      <c r="E5447" s="157">
        <f>VLOOKUP(D5447,'SOAT LIQ'!$A$87:$C$3416,3,FALSE)</f>
        <v>7</v>
      </c>
      <c r="F5447" t="s">
        <v>21632</v>
      </c>
    </row>
    <row r="5448" spans="1:6" x14ac:dyDescent="0.25">
      <c r="A5448" t="s">
        <v>5750</v>
      </c>
      <c r="B5448" s="100" t="s">
        <v>4496</v>
      </c>
      <c r="C5448" s="99" t="s">
        <v>8714</v>
      </c>
      <c r="D5448" s="124">
        <v>17703</v>
      </c>
      <c r="E5448" s="157">
        <f>VLOOKUP(D5448,'SOAT LIQ'!$A$87:$C$3416,3,FALSE)</f>
        <v>7</v>
      </c>
      <c r="F5448" t="s">
        <v>21632</v>
      </c>
    </row>
    <row r="5449" spans="1:6" x14ac:dyDescent="0.25">
      <c r="A5449" t="s">
        <v>5796</v>
      </c>
      <c r="B5449" s="100" t="s">
        <v>4496</v>
      </c>
      <c r="C5449" s="99" t="s">
        <v>8714</v>
      </c>
      <c r="D5449" s="124">
        <v>17703</v>
      </c>
      <c r="E5449" s="157">
        <f>VLOOKUP(D5449,'SOAT LIQ'!$A$87:$C$3416,3,FALSE)</f>
        <v>7</v>
      </c>
      <c r="F5449" t="s">
        <v>21632</v>
      </c>
    </row>
    <row r="5450" spans="1:6" x14ac:dyDescent="0.25">
      <c r="A5450" t="s">
        <v>4339</v>
      </c>
      <c r="B5450" s="100" t="s">
        <v>8717</v>
      </c>
      <c r="C5450" s="99" t="s">
        <v>8714</v>
      </c>
      <c r="D5450" s="124">
        <v>17703</v>
      </c>
      <c r="E5450" s="157">
        <f>VLOOKUP(D5450,'SOAT LIQ'!$A$87:$C$3416,3,FALSE)</f>
        <v>7</v>
      </c>
      <c r="F5450" t="s">
        <v>21632</v>
      </c>
    </row>
    <row r="5451" spans="1:6" x14ac:dyDescent="0.25">
      <c r="A5451" t="s">
        <v>5748</v>
      </c>
      <c r="B5451" s="100" t="s">
        <v>8718</v>
      </c>
      <c r="C5451" s="99" t="s">
        <v>8719</v>
      </c>
      <c r="D5451" s="124">
        <v>5212</v>
      </c>
      <c r="E5451" s="157">
        <f>VLOOKUP(D5451,'SOAT LIQ'!$A$87:$C$3416,3,FALSE)</f>
        <v>13</v>
      </c>
      <c r="F5451" t="s">
        <v>21632</v>
      </c>
    </row>
    <row r="5452" spans="1:6" x14ac:dyDescent="0.25">
      <c r="A5452" t="s">
        <v>5750</v>
      </c>
      <c r="B5452" s="100" t="s">
        <v>8718</v>
      </c>
      <c r="C5452" s="99" t="s">
        <v>8719</v>
      </c>
      <c r="D5452" s="124">
        <v>5212</v>
      </c>
      <c r="E5452" s="157">
        <f>VLOOKUP(D5452,'SOAT LIQ'!$A$87:$C$3416,3,FALSE)</f>
        <v>13</v>
      </c>
      <c r="F5452" t="s">
        <v>21632</v>
      </c>
    </row>
    <row r="5453" spans="1:6" x14ac:dyDescent="0.25">
      <c r="A5453" t="s">
        <v>5796</v>
      </c>
      <c r="B5453" s="100" t="s">
        <v>8718</v>
      </c>
      <c r="C5453" s="99" t="s">
        <v>8719</v>
      </c>
      <c r="D5453" s="124">
        <v>5212</v>
      </c>
      <c r="E5453" s="157">
        <f>VLOOKUP(D5453,'SOAT LIQ'!$A$87:$C$3416,3,FALSE)</f>
        <v>13</v>
      </c>
      <c r="F5453" t="s">
        <v>21632</v>
      </c>
    </row>
    <row r="5454" spans="1:6" x14ac:dyDescent="0.25">
      <c r="A5454" t="s">
        <v>4339</v>
      </c>
      <c r="B5454" s="100" t="s">
        <v>8720</v>
      </c>
      <c r="C5454" s="99" t="s">
        <v>8721</v>
      </c>
      <c r="D5454" s="124">
        <v>5213</v>
      </c>
      <c r="E5454" s="157">
        <f>VLOOKUP(D5454,'SOAT LIQ'!$A$87:$C$3416,3,FALSE)</f>
        <v>13</v>
      </c>
      <c r="F5454" t="s">
        <v>21632</v>
      </c>
    </row>
    <row r="5455" spans="1:6" x14ac:dyDescent="0.25">
      <c r="A5455" t="s">
        <v>5922</v>
      </c>
      <c r="B5455" s="100" t="s">
        <v>8720</v>
      </c>
      <c r="C5455" s="99" t="s">
        <v>8721</v>
      </c>
      <c r="D5455" s="124">
        <v>5213</v>
      </c>
      <c r="E5455" s="157">
        <f>VLOOKUP(D5455,'SOAT LIQ'!$A$87:$C$3416,3,FALSE)</f>
        <v>13</v>
      </c>
      <c r="F5455" t="s">
        <v>21632</v>
      </c>
    </row>
    <row r="5456" spans="1:6" x14ac:dyDescent="0.25">
      <c r="A5456" t="s">
        <v>5750</v>
      </c>
      <c r="B5456" s="100" t="s">
        <v>8720</v>
      </c>
      <c r="C5456" s="99" t="s">
        <v>8721</v>
      </c>
      <c r="D5456" s="124">
        <v>5213</v>
      </c>
      <c r="E5456" s="157">
        <f>VLOOKUP(D5456,'SOAT LIQ'!$A$87:$C$3416,3,FALSE)</f>
        <v>13</v>
      </c>
      <c r="F5456" t="s">
        <v>21632</v>
      </c>
    </row>
    <row r="5457" spans="1:6" x14ac:dyDescent="0.25">
      <c r="A5457" t="s">
        <v>5796</v>
      </c>
      <c r="B5457" s="100" t="s">
        <v>8720</v>
      </c>
      <c r="C5457" s="99" t="s">
        <v>8721</v>
      </c>
      <c r="D5457" s="124">
        <v>5213</v>
      </c>
      <c r="E5457" s="157">
        <f>VLOOKUP(D5457,'SOAT LIQ'!$A$87:$C$3416,3,FALSE)</f>
        <v>13</v>
      </c>
      <c r="F5457" t="s">
        <v>21632</v>
      </c>
    </row>
    <row r="5458" spans="1:6" x14ac:dyDescent="0.25">
      <c r="A5458" t="s">
        <v>8469</v>
      </c>
      <c r="B5458" s="100" t="s">
        <v>8720</v>
      </c>
      <c r="C5458" s="99" t="s">
        <v>8721</v>
      </c>
      <c r="D5458" s="124">
        <v>5213</v>
      </c>
      <c r="E5458" s="157">
        <f>VLOOKUP(D5458,'SOAT LIQ'!$A$87:$C$3416,3,FALSE)</f>
        <v>13</v>
      </c>
      <c r="F5458" t="s">
        <v>21632</v>
      </c>
    </row>
    <row r="5459" spans="1:6" x14ac:dyDescent="0.25">
      <c r="A5459" t="s">
        <v>6023</v>
      </c>
      <c r="B5459" s="100" t="s">
        <v>8720</v>
      </c>
      <c r="C5459" s="99" t="s">
        <v>8721</v>
      </c>
      <c r="D5459" s="124">
        <v>5213</v>
      </c>
      <c r="E5459" s="157">
        <f>VLOOKUP(D5459,'SOAT LIQ'!$A$87:$C$3416,3,FALSE)</f>
        <v>13</v>
      </c>
      <c r="F5459" t="s">
        <v>21632</v>
      </c>
    </row>
    <row r="5460" spans="1:6" x14ac:dyDescent="0.25">
      <c r="A5460" t="s">
        <v>4339</v>
      </c>
      <c r="B5460" s="100" t="s">
        <v>8722</v>
      </c>
      <c r="C5460" s="99" t="s">
        <v>8721</v>
      </c>
      <c r="D5460" s="124">
        <v>5213</v>
      </c>
      <c r="E5460" s="157">
        <f>VLOOKUP(D5460,'SOAT LIQ'!$A$87:$C$3416,3,FALSE)</f>
        <v>13</v>
      </c>
      <c r="F5460" t="s">
        <v>21632</v>
      </c>
    </row>
    <row r="5461" spans="1:6" x14ac:dyDescent="0.25">
      <c r="A5461" t="s">
        <v>8469</v>
      </c>
      <c r="B5461" s="100" t="s">
        <v>8722</v>
      </c>
      <c r="C5461" s="99" t="s">
        <v>8721</v>
      </c>
      <c r="D5461" s="124">
        <v>5213</v>
      </c>
      <c r="E5461" s="157">
        <f>VLOOKUP(D5461,'SOAT LIQ'!$A$87:$C$3416,3,FALSE)</f>
        <v>13</v>
      </c>
      <c r="F5461" t="s">
        <v>21632</v>
      </c>
    </row>
    <row r="5462" spans="1:6" x14ac:dyDescent="0.25">
      <c r="A5462" t="s">
        <v>5750</v>
      </c>
      <c r="B5462" s="100" t="s">
        <v>8722</v>
      </c>
      <c r="C5462" s="99" t="s">
        <v>8721</v>
      </c>
      <c r="D5462" s="124">
        <v>5213</v>
      </c>
      <c r="E5462" s="157">
        <f>VLOOKUP(D5462,'SOAT LIQ'!$A$87:$C$3416,3,FALSE)</f>
        <v>13</v>
      </c>
      <c r="F5462" t="s">
        <v>21632</v>
      </c>
    </row>
    <row r="5463" spans="1:6" x14ac:dyDescent="0.25">
      <c r="A5463" t="s">
        <v>5796</v>
      </c>
      <c r="B5463" s="100" t="s">
        <v>8722</v>
      </c>
      <c r="C5463" s="99" t="s">
        <v>8721</v>
      </c>
      <c r="D5463" s="124">
        <v>5213</v>
      </c>
      <c r="E5463" s="157">
        <f>VLOOKUP(D5463,'SOAT LIQ'!$A$87:$C$3416,3,FALSE)</f>
        <v>13</v>
      </c>
      <c r="F5463" t="s">
        <v>21632</v>
      </c>
    </row>
    <row r="5464" spans="1:6" x14ac:dyDescent="0.25">
      <c r="A5464" t="s">
        <v>4339</v>
      </c>
      <c r="B5464" s="100" t="s">
        <v>8724</v>
      </c>
      <c r="C5464" s="99" t="s">
        <v>8723</v>
      </c>
      <c r="D5464" s="124">
        <v>5211</v>
      </c>
      <c r="E5464" s="157">
        <f>VLOOKUP(D5464,'SOAT LIQ'!$A$87:$C$3416,3,FALSE)</f>
        <v>13</v>
      </c>
      <c r="F5464" t="s">
        <v>21632</v>
      </c>
    </row>
    <row r="5465" spans="1:6" x14ac:dyDescent="0.25">
      <c r="A5465" t="s">
        <v>5750</v>
      </c>
      <c r="B5465" s="100" t="s">
        <v>8724</v>
      </c>
      <c r="C5465" s="99" t="s">
        <v>8723</v>
      </c>
      <c r="D5465" s="124">
        <v>5211</v>
      </c>
      <c r="E5465" s="157">
        <f>VLOOKUP(D5465,'SOAT LIQ'!$A$87:$C$3416,3,FALSE)</f>
        <v>13</v>
      </c>
      <c r="F5465" t="s">
        <v>21632</v>
      </c>
    </row>
    <row r="5466" spans="1:6" x14ac:dyDescent="0.25">
      <c r="A5466" t="s">
        <v>5796</v>
      </c>
      <c r="B5466" s="100" t="s">
        <v>8724</v>
      </c>
      <c r="C5466" s="99" t="s">
        <v>8723</v>
      </c>
      <c r="D5466" s="124">
        <v>5211</v>
      </c>
      <c r="E5466" s="157">
        <f>VLOOKUP(D5466,'SOAT LIQ'!$A$87:$C$3416,3,FALSE)</f>
        <v>13</v>
      </c>
      <c r="F5466" t="s">
        <v>21632</v>
      </c>
    </row>
    <row r="5467" spans="1:6" x14ac:dyDescent="0.25">
      <c r="A5467" t="s">
        <v>5748</v>
      </c>
      <c r="B5467" s="100" t="s">
        <v>8726</v>
      </c>
      <c r="C5467" s="99" t="s">
        <v>8725</v>
      </c>
      <c r="D5467" s="124">
        <v>5201</v>
      </c>
      <c r="E5467" s="157">
        <f>VLOOKUP(D5467,'SOAT LIQ'!$A$87:$C$3416,3,FALSE)</f>
        <v>12</v>
      </c>
      <c r="F5467" t="s">
        <v>21632</v>
      </c>
    </row>
    <row r="5468" spans="1:6" x14ac:dyDescent="0.25">
      <c r="A5468" t="s">
        <v>5750</v>
      </c>
      <c r="B5468" s="100" t="s">
        <v>8726</v>
      </c>
      <c r="C5468" s="99" t="s">
        <v>8725</v>
      </c>
      <c r="D5468" s="124">
        <v>5201</v>
      </c>
      <c r="E5468" s="157">
        <f>VLOOKUP(D5468,'SOAT LIQ'!$A$87:$C$3416,3,FALSE)</f>
        <v>12</v>
      </c>
      <c r="F5468" t="s">
        <v>21632</v>
      </c>
    </row>
    <row r="5469" spans="1:6" x14ac:dyDescent="0.25">
      <c r="A5469" t="s">
        <v>5748</v>
      </c>
      <c r="B5469" s="100" t="s">
        <v>8728</v>
      </c>
      <c r="C5469" s="99" t="s">
        <v>8727</v>
      </c>
      <c r="D5469" s="124">
        <v>5202</v>
      </c>
      <c r="E5469" s="157">
        <f>VLOOKUP(D5469,'SOAT LIQ'!$A$87:$C$3416,3,FALSE)</f>
        <v>12</v>
      </c>
      <c r="F5469" t="s">
        <v>21632</v>
      </c>
    </row>
    <row r="5470" spans="1:6" x14ac:dyDescent="0.25">
      <c r="A5470" t="s">
        <v>5750</v>
      </c>
      <c r="B5470" s="100" t="s">
        <v>8728</v>
      </c>
      <c r="C5470" s="99" t="s">
        <v>8727</v>
      </c>
      <c r="D5470" s="124">
        <v>5202</v>
      </c>
      <c r="E5470" s="157">
        <f>VLOOKUP(D5470,'SOAT LIQ'!$A$87:$C$3416,3,FALSE)</f>
        <v>12</v>
      </c>
      <c r="F5470" t="s">
        <v>21632</v>
      </c>
    </row>
    <row r="5471" spans="1:6" x14ac:dyDescent="0.25">
      <c r="A5471" t="s">
        <v>4339</v>
      </c>
      <c r="B5471" s="100" t="s">
        <v>8729</v>
      </c>
      <c r="C5471" s="99" t="s">
        <v>8730</v>
      </c>
      <c r="D5471" s="124">
        <v>5213</v>
      </c>
      <c r="E5471" s="157">
        <f>VLOOKUP(D5471,'SOAT LIQ'!$A$87:$C$3416,3,FALSE)</f>
        <v>13</v>
      </c>
      <c r="F5471" t="s">
        <v>21632</v>
      </c>
    </row>
    <row r="5472" spans="1:6" x14ac:dyDescent="0.25">
      <c r="A5472" t="s">
        <v>5748</v>
      </c>
      <c r="B5472" s="100" t="s">
        <v>8729</v>
      </c>
      <c r="C5472" s="99" t="s">
        <v>8730</v>
      </c>
      <c r="D5472" s="124">
        <v>5213</v>
      </c>
      <c r="E5472" s="157">
        <f>VLOOKUP(D5472,'SOAT LIQ'!$A$87:$C$3416,3,FALSE)</f>
        <v>13</v>
      </c>
      <c r="F5472" t="s">
        <v>21632</v>
      </c>
    </row>
    <row r="5473" spans="1:6" x14ac:dyDescent="0.25">
      <c r="A5473" t="s">
        <v>5750</v>
      </c>
      <c r="B5473" s="100" t="s">
        <v>8729</v>
      </c>
      <c r="C5473" s="99" t="s">
        <v>8730</v>
      </c>
      <c r="D5473" s="124">
        <v>5213</v>
      </c>
      <c r="E5473" s="157">
        <f>VLOOKUP(D5473,'SOAT LIQ'!$A$87:$C$3416,3,FALSE)</f>
        <v>13</v>
      </c>
      <c r="F5473" t="s">
        <v>21632</v>
      </c>
    </row>
    <row r="5474" spans="1:6" x14ac:dyDescent="0.25">
      <c r="A5474" t="s">
        <v>5796</v>
      </c>
      <c r="B5474" s="100" t="s">
        <v>8729</v>
      </c>
      <c r="C5474" s="99" t="s">
        <v>8730</v>
      </c>
      <c r="D5474" s="124">
        <v>5213</v>
      </c>
      <c r="E5474" s="157">
        <f>VLOOKUP(D5474,'SOAT LIQ'!$A$87:$C$3416,3,FALSE)</f>
        <v>13</v>
      </c>
      <c r="F5474" t="s">
        <v>21632</v>
      </c>
    </row>
    <row r="5475" spans="1:6" x14ac:dyDescent="0.25">
      <c r="A5475" t="s">
        <v>5748</v>
      </c>
      <c r="B5475" s="100" t="s">
        <v>8731</v>
      </c>
      <c r="C5475" s="99" t="s">
        <v>8732</v>
      </c>
      <c r="D5475" s="124">
        <v>5212</v>
      </c>
      <c r="E5475" s="157">
        <f>VLOOKUP(D5475,'SOAT LIQ'!$A$87:$C$3416,3,FALSE)</f>
        <v>13</v>
      </c>
      <c r="F5475" t="s">
        <v>21632</v>
      </c>
    </row>
    <row r="5476" spans="1:6" x14ac:dyDescent="0.25">
      <c r="A5476" t="s">
        <v>5750</v>
      </c>
      <c r="B5476" s="100" t="s">
        <v>8731</v>
      </c>
      <c r="C5476" s="99" t="s">
        <v>8732</v>
      </c>
      <c r="D5476" s="124">
        <v>5212</v>
      </c>
      <c r="E5476" s="157">
        <f>VLOOKUP(D5476,'SOAT LIQ'!$A$87:$C$3416,3,FALSE)</f>
        <v>13</v>
      </c>
      <c r="F5476" t="s">
        <v>21632</v>
      </c>
    </row>
    <row r="5477" spans="1:6" x14ac:dyDescent="0.25">
      <c r="A5477" t="s">
        <v>5796</v>
      </c>
      <c r="B5477" s="100" t="s">
        <v>8731</v>
      </c>
      <c r="C5477" s="99" t="s">
        <v>8732</v>
      </c>
      <c r="D5477" s="124">
        <v>5212</v>
      </c>
      <c r="E5477" s="157">
        <f>VLOOKUP(D5477,'SOAT LIQ'!$A$87:$C$3416,3,FALSE)</f>
        <v>13</v>
      </c>
      <c r="F5477" t="s">
        <v>21632</v>
      </c>
    </row>
    <row r="5478" spans="1:6" x14ac:dyDescent="0.25">
      <c r="A5478" t="s">
        <v>5748</v>
      </c>
      <c r="B5478" s="100" t="s">
        <v>8733</v>
      </c>
      <c r="C5478" s="99" t="s">
        <v>8732</v>
      </c>
      <c r="D5478" s="124">
        <v>5212</v>
      </c>
      <c r="E5478" s="157">
        <f>VLOOKUP(D5478,'SOAT LIQ'!$A$87:$C$3416,3,FALSE)</f>
        <v>13</v>
      </c>
      <c r="F5478" t="s">
        <v>21632</v>
      </c>
    </row>
    <row r="5479" spans="1:6" x14ac:dyDescent="0.25">
      <c r="A5479" t="s">
        <v>5750</v>
      </c>
      <c r="B5479" s="100" t="s">
        <v>8733</v>
      </c>
      <c r="C5479" s="99" t="s">
        <v>8732</v>
      </c>
      <c r="D5479" s="124">
        <v>5212</v>
      </c>
      <c r="E5479" s="157">
        <f>VLOOKUP(D5479,'SOAT LIQ'!$A$87:$C$3416,3,FALSE)</f>
        <v>13</v>
      </c>
      <c r="F5479" t="s">
        <v>21632</v>
      </c>
    </row>
    <row r="5480" spans="1:6" x14ac:dyDescent="0.25">
      <c r="A5480" t="s">
        <v>5796</v>
      </c>
      <c r="B5480" s="100" t="s">
        <v>8733</v>
      </c>
      <c r="C5480" s="99" t="s">
        <v>8732</v>
      </c>
      <c r="D5480" s="124">
        <v>5212</v>
      </c>
      <c r="E5480" s="157">
        <f>VLOOKUP(D5480,'SOAT LIQ'!$A$87:$C$3416,3,FALSE)</f>
        <v>13</v>
      </c>
      <c r="F5480" t="s">
        <v>21632</v>
      </c>
    </row>
    <row r="5481" spans="1:6" x14ac:dyDescent="0.25">
      <c r="A5481" t="s">
        <v>5748</v>
      </c>
      <c r="B5481" s="100" t="s">
        <v>8734</v>
      </c>
      <c r="C5481" s="99" t="s">
        <v>8735</v>
      </c>
      <c r="D5481" s="124">
        <v>5212</v>
      </c>
      <c r="E5481" s="157">
        <f>VLOOKUP(D5481,'SOAT LIQ'!$A$87:$C$3416,3,FALSE)</f>
        <v>13</v>
      </c>
      <c r="F5481" t="s">
        <v>21632</v>
      </c>
    </row>
    <row r="5482" spans="1:6" x14ac:dyDescent="0.25">
      <c r="A5482" t="s">
        <v>5745</v>
      </c>
      <c r="B5482" s="100" t="s">
        <v>8734</v>
      </c>
      <c r="C5482" s="99" t="s">
        <v>8735</v>
      </c>
      <c r="D5482" s="124">
        <v>5212</v>
      </c>
      <c r="E5482" s="157">
        <f>VLOOKUP(D5482,'SOAT LIQ'!$A$87:$C$3416,3,FALSE)</f>
        <v>13</v>
      </c>
      <c r="F5482" t="s">
        <v>21632</v>
      </c>
    </row>
    <row r="5483" spans="1:6" x14ac:dyDescent="0.25">
      <c r="A5483" t="s">
        <v>5922</v>
      </c>
      <c r="B5483" s="100" t="s">
        <v>8734</v>
      </c>
      <c r="C5483" s="99" t="s">
        <v>8735</v>
      </c>
      <c r="D5483" s="124">
        <v>5212</v>
      </c>
      <c r="E5483" s="157">
        <f>VLOOKUP(D5483,'SOAT LIQ'!$A$87:$C$3416,3,FALSE)</f>
        <v>13</v>
      </c>
      <c r="F5483" t="s">
        <v>21632</v>
      </c>
    </row>
    <row r="5484" spans="1:6" x14ac:dyDescent="0.25">
      <c r="A5484" t="s">
        <v>5924</v>
      </c>
      <c r="B5484" s="100" t="s">
        <v>8734</v>
      </c>
      <c r="C5484" s="99" t="s">
        <v>8735</v>
      </c>
      <c r="D5484" s="124">
        <v>5212</v>
      </c>
      <c r="E5484" s="157">
        <f>VLOOKUP(D5484,'SOAT LIQ'!$A$87:$C$3416,3,FALSE)</f>
        <v>13</v>
      </c>
      <c r="F5484" t="s">
        <v>21632</v>
      </c>
    </row>
    <row r="5485" spans="1:6" x14ac:dyDescent="0.25">
      <c r="A5485" t="s">
        <v>5796</v>
      </c>
      <c r="B5485" s="100" t="s">
        <v>8734</v>
      </c>
      <c r="C5485" s="99" t="s">
        <v>8735</v>
      </c>
      <c r="D5485" s="124">
        <v>5212</v>
      </c>
      <c r="E5485" s="157">
        <f>VLOOKUP(D5485,'SOAT LIQ'!$A$87:$C$3416,3,FALSE)</f>
        <v>13</v>
      </c>
      <c r="F5485" t="s">
        <v>21632</v>
      </c>
    </row>
    <row r="5486" spans="1:6" x14ac:dyDescent="0.25">
      <c r="A5486" t="s">
        <v>5748</v>
      </c>
      <c r="B5486" s="100" t="s">
        <v>8736</v>
      </c>
      <c r="C5486" s="99" t="s">
        <v>8735</v>
      </c>
      <c r="D5486" s="124">
        <v>5212</v>
      </c>
      <c r="E5486" s="157">
        <f>VLOOKUP(D5486,'SOAT LIQ'!$A$87:$C$3416,3,FALSE)</f>
        <v>13</v>
      </c>
      <c r="F5486" t="s">
        <v>21632</v>
      </c>
    </row>
    <row r="5487" spans="1:6" x14ac:dyDescent="0.25">
      <c r="A5487" t="s">
        <v>5745</v>
      </c>
      <c r="B5487" s="100" t="s">
        <v>8736</v>
      </c>
      <c r="C5487" s="99" t="s">
        <v>8735</v>
      </c>
      <c r="D5487" s="124">
        <v>5212</v>
      </c>
      <c r="E5487" s="157">
        <f>VLOOKUP(D5487,'SOAT LIQ'!$A$87:$C$3416,3,FALSE)</f>
        <v>13</v>
      </c>
      <c r="F5487" t="s">
        <v>21632</v>
      </c>
    </row>
    <row r="5488" spans="1:6" x14ac:dyDescent="0.25">
      <c r="A5488" t="s">
        <v>5922</v>
      </c>
      <c r="B5488" s="100" t="s">
        <v>8736</v>
      </c>
      <c r="C5488" s="99" t="s">
        <v>8735</v>
      </c>
      <c r="D5488" s="124">
        <v>5212</v>
      </c>
      <c r="E5488" s="157">
        <f>VLOOKUP(D5488,'SOAT LIQ'!$A$87:$C$3416,3,FALSE)</f>
        <v>13</v>
      </c>
      <c r="F5488" t="s">
        <v>21632</v>
      </c>
    </row>
    <row r="5489" spans="1:6" x14ac:dyDescent="0.25">
      <c r="A5489" t="s">
        <v>5796</v>
      </c>
      <c r="B5489" s="100" t="s">
        <v>8736</v>
      </c>
      <c r="C5489" s="99" t="s">
        <v>8735</v>
      </c>
      <c r="D5489" s="124">
        <v>5212</v>
      </c>
      <c r="E5489" s="157">
        <f>VLOOKUP(D5489,'SOAT LIQ'!$A$87:$C$3416,3,FALSE)</f>
        <v>13</v>
      </c>
      <c r="F5489" t="s">
        <v>21632</v>
      </c>
    </row>
    <row r="5490" spans="1:6" x14ac:dyDescent="0.25">
      <c r="A5490" t="s">
        <v>5748</v>
      </c>
      <c r="B5490" s="100" t="s">
        <v>8737</v>
      </c>
      <c r="C5490" s="99" t="s">
        <v>8735</v>
      </c>
      <c r="D5490" s="124">
        <v>5212</v>
      </c>
      <c r="E5490" s="157">
        <f>VLOOKUP(D5490,'SOAT LIQ'!$A$87:$C$3416,3,FALSE)</f>
        <v>13</v>
      </c>
      <c r="F5490" t="s">
        <v>21632</v>
      </c>
    </row>
    <row r="5491" spans="1:6" x14ac:dyDescent="0.25">
      <c r="A5491" t="s">
        <v>5796</v>
      </c>
      <c r="B5491" s="100" t="s">
        <v>8737</v>
      </c>
      <c r="C5491" s="99" t="s">
        <v>8735</v>
      </c>
      <c r="D5491" s="124">
        <v>5212</v>
      </c>
      <c r="E5491" s="157">
        <f>VLOOKUP(D5491,'SOAT LIQ'!$A$87:$C$3416,3,FALSE)</f>
        <v>13</v>
      </c>
      <c r="F5491" t="s">
        <v>21632</v>
      </c>
    </row>
    <row r="5492" spans="1:6" x14ac:dyDescent="0.25">
      <c r="A5492" t="s">
        <v>5748</v>
      </c>
      <c r="B5492" s="100" t="s">
        <v>8738</v>
      </c>
      <c r="C5492" s="99" t="s">
        <v>8735</v>
      </c>
      <c r="D5492" s="124">
        <v>5212</v>
      </c>
      <c r="E5492" s="157">
        <f>VLOOKUP(D5492,'SOAT LIQ'!$A$87:$C$3416,3,FALSE)</f>
        <v>13</v>
      </c>
      <c r="F5492" t="s">
        <v>21632</v>
      </c>
    </row>
    <row r="5493" spans="1:6" x14ac:dyDescent="0.25">
      <c r="A5493" t="s">
        <v>5922</v>
      </c>
      <c r="B5493" s="100" t="s">
        <v>8738</v>
      </c>
      <c r="C5493" s="99" t="s">
        <v>8735</v>
      </c>
      <c r="D5493" s="124">
        <v>5212</v>
      </c>
      <c r="E5493" s="157">
        <f>VLOOKUP(D5493,'SOAT LIQ'!$A$87:$C$3416,3,FALSE)</f>
        <v>13</v>
      </c>
      <c r="F5493" t="s">
        <v>21632</v>
      </c>
    </row>
    <row r="5494" spans="1:6" x14ac:dyDescent="0.25">
      <c r="A5494" t="s">
        <v>5924</v>
      </c>
      <c r="B5494" s="100" t="s">
        <v>8738</v>
      </c>
      <c r="C5494" s="99" t="s">
        <v>8735</v>
      </c>
      <c r="D5494" s="124">
        <v>5212</v>
      </c>
      <c r="E5494" s="157">
        <f>VLOOKUP(D5494,'SOAT LIQ'!$A$87:$C$3416,3,FALSE)</f>
        <v>13</v>
      </c>
      <c r="F5494" t="s">
        <v>21632</v>
      </c>
    </row>
    <row r="5495" spans="1:6" x14ac:dyDescent="0.25">
      <c r="A5495" t="s">
        <v>5796</v>
      </c>
      <c r="B5495" s="100" t="s">
        <v>8738</v>
      </c>
      <c r="C5495" s="99" t="s">
        <v>8735</v>
      </c>
      <c r="D5495" s="124">
        <v>5212</v>
      </c>
      <c r="E5495" s="157">
        <f>VLOOKUP(D5495,'SOAT LIQ'!$A$87:$C$3416,3,FALSE)</f>
        <v>13</v>
      </c>
      <c r="F5495" t="s">
        <v>21632</v>
      </c>
    </row>
    <row r="5496" spans="1:6" x14ac:dyDescent="0.25">
      <c r="A5496" t="s">
        <v>5748</v>
      </c>
      <c r="B5496" s="100" t="s">
        <v>8739</v>
      </c>
      <c r="C5496" s="99" t="s">
        <v>8735</v>
      </c>
      <c r="D5496" s="124">
        <v>5212</v>
      </c>
      <c r="E5496" s="157">
        <f>VLOOKUP(D5496,'SOAT LIQ'!$A$87:$C$3416,3,FALSE)</f>
        <v>13</v>
      </c>
      <c r="F5496" t="s">
        <v>21632</v>
      </c>
    </row>
    <row r="5497" spans="1:6" x14ac:dyDescent="0.25">
      <c r="A5497" t="s">
        <v>5796</v>
      </c>
      <c r="B5497" s="100" t="s">
        <v>8739</v>
      </c>
      <c r="C5497" s="99" t="s">
        <v>8735</v>
      </c>
      <c r="D5497" s="124">
        <v>5212</v>
      </c>
      <c r="E5497" s="157">
        <f>VLOOKUP(D5497,'SOAT LIQ'!$A$87:$C$3416,3,FALSE)</f>
        <v>13</v>
      </c>
      <c r="F5497" t="s">
        <v>21632</v>
      </c>
    </row>
    <row r="5498" spans="1:6" x14ac:dyDescent="0.25">
      <c r="A5498" t="s">
        <v>5748</v>
      </c>
      <c r="B5498" s="100" t="s">
        <v>8740</v>
      </c>
      <c r="C5498" s="99" t="s">
        <v>8735</v>
      </c>
      <c r="D5498" s="124">
        <v>5212</v>
      </c>
      <c r="E5498" s="157">
        <f>VLOOKUP(D5498,'SOAT LIQ'!$A$87:$C$3416,3,FALSE)</f>
        <v>13</v>
      </c>
      <c r="F5498" t="s">
        <v>21632</v>
      </c>
    </row>
    <row r="5499" spans="1:6" x14ac:dyDescent="0.25">
      <c r="A5499" t="s">
        <v>5796</v>
      </c>
      <c r="B5499" s="100" t="s">
        <v>8740</v>
      </c>
      <c r="C5499" s="99" t="s">
        <v>8735</v>
      </c>
      <c r="D5499" s="124">
        <v>5212</v>
      </c>
      <c r="E5499" s="157">
        <f>VLOOKUP(D5499,'SOAT LIQ'!$A$87:$C$3416,3,FALSE)</f>
        <v>13</v>
      </c>
      <c r="F5499" t="s">
        <v>21632</v>
      </c>
    </row>
    <row r="5500" spans="1:6" x14ac:dyDescent="0.25">
      <c r="A5500" t="s">
        <v>4339</v>
      </c>
      <c r="B5500" s="100" t="s">
        <v>8741</v>
      </c>
      <c r="C5500" s="99" t="s">
        <v>8721</v>
      </c>
      <c r="D5500" s="124">
        <v>5213</v>
      </c>
      <c r="E5500" s="157">
        <f>VLOOKUP(D5500,'SOAT LIQ'!$A$87:$C$3416,3,FALSE)</f>
        <v>13</v>
      </c>
      <c r="F5500" t="s">
        <v>21632</v>
      </c>
    </row>
    <row r="5501" spans="1:6" x14ac:dyDescent="0.25">
      <c r="A5501" t="s">
        <v>5748</v>
      </c>
      <c r="B5501" s="100" t="s">
        <v>8741</v>
      </c>
      <c r="C5501" s="99" t="s">
        <v>8721</v>
      </c>
      <c r="D5501" s="124">
        <v>5213</v>
      </c>
      <c r="E5501" s="157">
        <f>VLOOKUP(D5501,'SOAT LIQ'!$A$87:$C$3416,3,FALSE)</f>
        <v>13</v>
      </c>
      <c r="F5501" t="s">
        <v>21632</v>
      </c>
    </row>
    <row r="5502" spans="1:6" x14ac:dyDescent="0.25">
      <c r="A5502" t="s">
        <v>5936</v>
      </c>
      <c r="B5502" s="100" t="s">
        <v>8741</v>
      </c>
      <c r="C5502" s="99" t="s">
        <v>8721</v>
      </c>
      <c r="D5502" s="124">
        <v>5213</v>
      </c>
      <c r="E5502" s="157">
        <f>VLOOKUP(D5502,'SOAT LIQ'!$A$87:$C$3416,3,FALSE)</f>
        <v>13</v>
      </c>
      <c r="F5502" t="s">
        <v>21632</v>
      </c>
    </row>
    <row r="5503" spans="1:6" x14ac:dyDescent="0.25">
      <c r="A5503" t="s">
        <v>5750</v>
      </c>
      <c r="B5503" s="100" t="s">
        <v>8741</v>
      </c>
      <c r="C5503" s="99" t="s">
        <v>8721</v>
      </c>
      <c r="D5503" s="124">
        <v>5213</v>
      </c>
      <c r="E5503" s="157">
        <f>VLOOKUP(D5503,'SOAT LIQ'!$A$87:$C$3416,3,FALSE)</f>
        <v>13</v>
      </c>
      <c r="F5503" t="s">
        <v>21632</v>
      </c>
    </row>
    <row r="5504" spans="1:6" x14ac:dyDescent="0.25">
      <c r="A5504" t="s">
        <v>5796</v>
      </c>
      <c r="B5504" s="100" t="s">
        <v>8741</v>
      </c>
      <c r="C5504" s="99" t="s">
        <v>8721</v>
      </c>
      <c r="D5504" s="124">
        <v>5213</v>
      </c>
      <c r="E5504" s="157">
        <f>VLOOKUP(D5504,'SOAT LIQ'!$A$87:$C$3416,3,FALSE)</f>
        <v>13</v>
      </c>
      <c r="F5504" t="s">
        <v>21632</v>
      </c>
    </row>
    <row r="5505" spans="1:6" x14ac:dyDescent="0.25">
      <c r="A5505" t="s">
        <v>4339</v>
      </c>
      <c r="B5505" s="100" t="s">
        <v>8742</v>
      </c>
      <c r="C5505" s="99" t="s">
        <v>8721</v>
      </c>
      <c r="D5505" s="124">
        <v>5213</v>
      </c>
      <c r="E5505" s="157">
        <f>VLOOKUP(D5505,'SOAT LIQ'!$A$87:$C$3416,3,FALSE)</f>
        <v>13</v>
      </c>
      <c r="F5505" t="s">
        <v>21632</v>
      </c>
    </row>
    <row r="5506" spans="1:6" x14ac:dyDescent="0.25">
      <c r="A5506" t="s">
        <v>5748</v>
      </c>
      <c r="B5506" s="100" t="s">
        <v>8742</v>
      </c>
      <c r="C5506" s="99" t="s">
        <v>8721</v>
      </c>
      <c r="D5506" s="124">
        <v>5213</v>
      </c>
      <c r="E5506" s="157">
        <f>VLOOKUP(D5506,'SOAT LIQ'!$A$87:$C$3416,3,FALSE)</f>
        <v>13</v>
      </c>
      <c r="F5506" t="s">
        <v>21632</v>
      </c>
    </row>
    <row r="5507" spans="1:6" x14ac:dyDescent="0.25">
      <c r="A5507" t="s">
        <v>5922</v>
      </c>
      <c r="B5507" s="100" t="s">
        <v>8742</v>
      </c>
      <c r="C5507" s="99" t="s">
        <v>8721</v>
      </c>
      <c r="D5507" s="124">
        <v>5213</v>
      </c>
      <c r="E5507" s="157">
        <f>VLOOKUP(D5507,'SOAT LIQ'!$A$87:$C$3416,3,FALSE)</f>
        <v>13</v>
      </c>
      <c r="F5507" t="s">
        <v>21632</v>
      </c>
    </row>
    <row r="5508" spans="1:6" x14ac:dyDescent="0.25">
      <c r="A5508" t="s">
        <v>5924</v>
      </c>
      <c r="B5508" s="100" t="s">
        <v>8742</v>
      </c>
      <c r="C5508" s="99" t="s">
        <v>8721</v>
      </c>
      <c r="D5508" s="124">
        <v>5213</v>
      </c>
      <c r="E5508" s="157">
        <f>VLOOKUP(D5508,'SOAT LIQ'!$A$87:$C$3416,3,FALSE)</f>
        <v>13</v>
      </c>
      <c r="F5508" t="s">
        <v>21632</v>
      </c>
    </row>
    <row r="5509" spans="1:6" x14ac:dyDescent="0.25">
      <c r="A5509" t="s">
        <v>5750</v>
      </c>
      <c r="B5509" s="100" t="s">
        <v>8742</v>
      </c>
      <c r="C5509" s="99" t="s">
        <v>8721</v>
      </c>
      <c r="D5509" s="124">
        <v>5213</v>
      </c>
      <c r="E5509" s="157">
        <f>VLOOKUP(D5509,'SOAT LIQ'!$A$87:$C$3416,3,FALSE)</f>
        <v>13</v>
      </c>
      <c r="F5509" t="s">
        <v>21632</v>
      </c>
    </row>
    <row r="5510" spans="1:6" x14ac:dyDescent="0.25">
      <c r="A5510" t="s">
        <v>5796</v>
      </c>
      <c r="B5510" s="100" t="s">
        <v>8742</v>
      </c>
      <c r="C5510" s="99" t="s">
        <v>8721</v>
      </c>
      <c r="D5510" s="124">
        <v>5213</v>
      </c>
      <c r="E5510" s="157">
        <f>VLOOKUP(D5510,'SOAT LIQ'!$A$87:$C$3416,3,FALSE)</f>
        <v>13</v>
      </c>
      <c r="F5510" t="s">
        <v>21632</v>
      </c>
    </row>
    <row r="5511" spans="1:6" x14ac:dyDescent="0.25">
      <c r="A5511" t="s">
        <v>4339</v>
      </c>
      <c r="B5511" s="100" t="s">
        <v>8743</v>
      </c>
      <c r="C5511" s="99" t="s">
        <v>8735</v>
      </c>
      <c r="D5511" s="124">
        <v>5213</v>
      </c>
      <c r="E5511" s="157">
        <f>VLOOKUP(D5511,'SOAT LIQ'!$A$87:$C$3416,3,FALSE)</f>
        <v>13</v>
      </c>
      <c r="F5511" t="s">
        <v>21632</v>
      </c>
    </row>
    <row r="5512" spans="1:6" x14ac:dyDescent="0.25">
      <c r="A5512" t="s">
        <v>5748</v>
      </c>
      <c r="B5512" s="100" t="s">
        <v>8743</v>
      </c>
      <c r="C5512" s="99" t="s">
        <v>8735</v>
      </c>
      <c r="D5512" s="124">
        <v>5213</v>
      </c>
      <c r="E5512" s="157">
        <f>VLOOKUP(D5512,'SOAT LIQ'!$A$87:$C$3416,3,FALSE)</f>
        <v>13</v>
      </c>
      <c r="F5512" t="s">
        <v>21632</v>
      </c>
    </row>
    <row r="5513" spans="1:6" x14ac:dyDescent="0.25">
      <c r="A5513" t="s">
        <v>5750</v>
      </c>
      <c r="B5513" s="100" t="s">
        <v>8743</v>
      </c>
      <c r="C5513" s="99" t="s">
        <v>8735</v>
      </c>
      <c r="D5513" s="124">
        <v>5213</v>
      </c>
      <c r="E5513" s="157">
        <f>VLOOKUP(D5513,'SOAT LIQ'!$A$87:$C$3416,3,FALSE)</f>
        <v>13</v>
      </c>
      <c r="F5513" t="s">
        <v>21632</v>
      </c>
    </row>
    <row r="5514" spans="1:6" x14ac:dyDescent="0.25">
      <c r="A5514" t="s">
        <v>5796</v>
      </c>
      <c r="B5514" s="100" t="s">
        <v>8743</v>
      </c>
      <c r="C5514" s="99" t="s">
        <v>8735</v>
      </c>
      <c r="D5514" s="124">
        <v>5213</v>
      </c>
      <c r="E5514" s="157">
        <f>VLOOKUP(D5514,'SOAT LIQ'!$A$87:$C$3416,3,FALSE)</f>
        <v>13</v>
      </c>
      <c r="F5514" t="s">
        <v>21632</v>
      </c>
    </row>
    <row r="5515" spans="1:6" x14ac:dyDescent="0.25">
      <c r="A5515" t="s">
        <v>5796</v>
      </c>
      <c r="B5515" s="100" t="s">
        <v>8744</v>
      </c>
      <c r="C5515" s="99" t="s">
        <v>8735</v>
      </c>
      <c r="D5515" s="124">
        <v>5213</v>
      </c>
      <c r="E5515" s="157">
        <f>VLOOKUP(D5515,'SOAT LIQ'!$A$87:$C$3416,3,FALSE)</f>
        <v>13</v>
      </c>
      <c r="F5515" t="s">
        <v>21632</v>
      </c>
    </row>
    <row r="5516" spans="1:6" x14ac:dyDescent="0.25">
      <c r="A5516" t="s">
        <v>5748</v>
      </c>
      <c r="B5516" s="100" t="s">
        <v>8744</v>
      </c>
      <c r="C5516" s="99" t="s">
        <v>8735</v>
      </c>
      <c r="D5516" s="124">
        <v>5213</v>
      </c>
      <c r="E5516" s="157">
        <f>VLOOKUP(D5516,'SOAT LIQ'!$A$87:$C$3416,3,FALSE)</f>
        <v>13</v>
      </c>
      <c r="F5516" t="s">
        <v>21632</v>
      </c>
    </row>
    <row r="5517" spans="1:6" x14ac:dyDescent="0.25">
      <c r="A5517" t="s">
        <v>5796</v>
      </c>
      <c r="B5517" s="100" t="s">
        <v>8745</v>
      </c>
      <c r="C5517" s="99" t="s">
        <v>8735</v>
      </c>
      <c r="D5517" s="124">
        <v>5213</v>
      </c>
      <c r="E5517" s="157">
        <f>VLOOKUP(D5517,'SOAT LIQ'!$A$87:$C$3416,3,FALSE)</f>
        <v>13</v>
      </c>
      <c r="F5517" t="s">
        <v>21632</v>
      </c>
    </row>
    <row r="5518" spans="1:6" x14ac:dyDescent="0.25">
      <c r="A5518" t="s">
        <v>5748</v>
      </c>
      <c r="B5518" s="100" t="s">
        <v>8745</v>
      </c>
      <c r="C5518" s="99" t="s">
        <v>8735</v>
      </c>
      <c r="D5518" s="124">
        <v>5213</v>
      </c>
      <c r="E5518" s="157">
        <f>VLOOKUP(D5518,'SOAT LIQ'!$A$87:$C$3416,3,FALSE)</f>
        <v>13</v>
      </c>
      <c r="F5518" t="s">
        <v>21632</v>
      </c>
    </row>
    <row r="5519" spans="1:6" x14ac:dyDescent="0.25">
      <c r="A5519" t="s">
        <v>5922</v>
      </c>
      <c r="B5519" s="100" t="s">
        <v>8745</v>
      </c>
      <c r="C5519" s="99" t="s">
        <v>8735</v>
      </c>
      <c r="D5519" s="124">
        <v>5213</v>
      </c>
      <c r="E5519" s="157">
        <f>VLOOKUP(D5519,'SOAT LIQ'!$A$87:$C$3416,3,FALSE)</f>
        <v>13</v>
      </c>
      <c r="F5519" t="s">
        <v>21632</v>
      </c>
    </row>
    <row r="5520" spans="1:6" x14ac:dyDescent="0.25">
      <c r="A5520" t="s">
        <v>5924</v>
      </c>
      <c r="B5520" s="100" t="s">
        <v>8745</v>
      </c>
      <c r="C5520" s="99" t="s">
        <v>8735</v>
      </c>
      <c r="D5520" s="124">
        <v>5213</v>
      </c>
      <c r="E5520" s="157">
        <f>VLOOKUP(D5520,'SOAT LIQ'!$A$87:$C$3416,3,FALSE)</f>
        <v>13</v>
      </c>
      <c r="F5520" t="s">
        <v>21632</v>
      </c>
    </row>
    <row r="5521" spans="1:6" x14ac:dyDescent="0.25">
      <c r="A5521" t="s">
        <v>4339</v>
      </c>
      <c r="B5521" s="100" t="s">
        <v>8746</v>
      </c>
      <c r="C5521" s="99" t="s">
        <v>8747</v>
      </c>
      <c r="D5521" s="124">
        <v>5211</v>
      </c>
      <c r="E5521" s="157">
        <f>VLOOKUP(D5521,'SOAT LIQ'!$A$87:$C$3416,3,FALSE)</f>
        <v>13</v>
      </c>
      <c r="F5521" t="s">
        <v>21632</v>
      </c>
    </row>
    <row r="5522" spans="1:6" x14ac:dyDescent="0.25">
      <c r="A5522" t="s">
        <v>5922</v>
      </c>
      <c r="B5522" s="100" t="s">
        <v>8746</v>
      </c>
      <c r="C5522" s="99" t="s">
        <v>8747</v>
      </c>
      <c r="D5522" s="124">
        <v>5211</v>
      </c>
      <c r="E5522" s="157">
        <f>VLOOKUP(D5522,'SOAT LIQ'!$A$87:$C$3416,3,FALSE)</f>
        <v>13</v>
      </c>
      <c r="F5522" t="s">
        <v>21632</v>
      </c>
    </row>
    <row r="5523" spans="1:6" x14ac:dyDescent="0.25">
      <c r="A5523" t="s">
        <v>5965</v>
      </c>
      <c r="B5523" s="100" t="s">
        <v>8746</v>
      </c>
      <c r="C5523" s="99" t="s">
        <v>8747</v>
      </c>
      <c r="D5523" s="124">
        <v>5211</v>
      </c>
      <c r="E5523" s="157">
        <f>VLOOKUP(D5523,'SOAT LIQ'!$A$87:$C$3416,3,FALSE)</f>
        <v>13</v>
      </c>
      <c r="F5523" t="s">
        <v>21632</v>
      </c>
    </row>
    <row r="5524" spans="1:6" x14ac:dyDescent="0.25">
      <c r="A5524" t="s">
        <v>5750</v>
      </c>
      <c r="B5524" s="100" t="s">
        <v>8746</v>
      </c>
      <c r="C5524" s="99" t="s">
        <v>8747</v>
      </c>
      <c r="D5524" s="124">
        <v>5211</v>
      </c>
      <c r="E5524" s="157">
        <f>VLOOKUP(D5524,'SOAT LIQ'!$A$87:$C$3416,3,FALSE)</f>
        <v>13</v>
      </c>
      <c r="F5524" t="s">
        <v>21632</v>
      </c>
    </row>
    <row r="5525" spans="1:6" x14ac:dyDescent="0.25">
      <c r="A5525" t="s">
        <v>5796</v>
      </c>
      <c r="B5525" s="100" t="s">
        <v>8746</v>
      </c>
      <c r="C5525" s="99" t="s">
        <v>8747</v>
      </c>
      <c r="D5525" s="124">
        <v>5211</v>
      </c>
      <c r="E5525" s="157">
        <f>VLOOKUP(D5525,'SOAT LIQ'!$A$87:$C$3416,3,FALSE)</f>
        <v>13</v>
      </c>
      <c r="F5525" t="s">
        <v>21632</v>
      </c>
    </row>
    <row r="5526" spans="1:6" x14ac:dyDescent="0.25">
      <c r="A5526" t="s">
        <v>4339</v>
      </c>
      <c r="B5526" s="100" t="s">
        <v>8748</v>
      </c>
      <c r="C5526" s="99" t="s">
        <v>8747</v>
      </c>
      <c r="D5526" s="124">
        <v>5211</v>
      </c>
      <c r="E5526" s="157">
        <f>VLOOKUP(D5526,'SOAT LIQ'!$A$87:$C$3416,3,FALSE)</f>
        <v>13</v>
      </c>
      <c r="F5526" t="s">
        <v>21632</v>
      </c>
    </row>
    <row r="5527" spans="1:6" x14ac:dyDescent="0.25">
      <c r="A5527" t="s">
        <v>5922</v>
      </c>
      <c r="B5527" s="100" t="s">
        <v>8748</v>
      </c>
      <c r="C5527" s="99" t="s">
        <v>8747</v>
      </c>
      <c r="D5527" s="124">
        <v>5211</v>
      </c>
      <c r="E5527" s="157">
        <f>VLOOKUP(D5527,'SOAT LIQ'!$A$87:$C$3416,3,FALSE)</f>
        <v>13</v>
      </c>
      <c r="F5527" t="s">
        <v>21632</v>
      </c>
    </row>
    <row r="5528" spans="1:6" x14ac:dyDescent="0.25">
      <c r="A5528" t="s">
        <v>5965</v>
      </c>
      <c r="B5528" s="100" t="s">
        <v>8748</v>
      </c>
      <c r="C5528" s="99" t="s">
        <v>8747</v>
      </c>
      <c r="D5528" s="124">
        <v>5211</v>
      </c>
      <c r="E5528" s="157">
        <f>VLOOKUP(D5528,'SOAT LIQ'!$A$87:$C$3416,3,FALSE)</f>
        <v>13</v>
      </c>
      <c r="F5528" t="s">
        <v>21632</v>
      </c>
    </row>
    <row r="5529" spans="1:6" x14ac:dyDescent="0.25">
      <c r="A5529" t="s">
        <v>5750</v>
      </c>
      <c r="B5529" s="100" t="s">
        <v>8748</v>
      </c>
      <c r="C5529" s="99" t="s">
        <v>8747</v>
      </c>
      <c r="D5529" s="124">
        <v>5211</v>
      </c>
      <c r="E5529" s="157">
        <f>VLOOKUP(D5529,'SOAT LIQ'!$A$87:$C$3416,3,FALSE)</f>
        <v>13</v>
      </c>
      <c r="F5529" t="s">
        <v>21632</v>
      </c>
    </row>
    <row r="5530" spans="1:6" x14ac:dyDescent="0.25">
      <c r="A5530" t="s">
        <v>5796</v>
      </c>
      <c r="B5530" s="100" t="s">
        <v>8748</v>
      </c>
      <c r="C5530" s="99" t="s">
        <v>8747</v>
      </c>
      <c r="D5530" s="124">
        <v>5211</v>
      </c>
      <c r="E5530" s="157">
        <f>VLOOKUP(D5530,'SOAT LIQ'!$A$87:$C$3416,3,FALSE)</f>
        <v>13</v>
      </c>
      <c r="F5530" t="s">
        <v>21632</v>
      </c>
    </row>
    <row r="5531" spans="1:6" x14ac:dyDescent="0.25">
      <c r="A5531" t="s">
        <v>4339</v>
      </c>
      <c r="B5531" s="100" t="s">
        <v>8749</v>
      </c>
      <c r="C5531" s="99" t="s">
        <v>8747</v>
      </c>
      <c r="D5531" s="124">
        <v>5211</v>
      </c>
      <c r="E5531" s="157">
        <f>VLOOKUP(D5531,'SOAT LIQ'!$A$87:$C$3416,3,FALSE)</f>
        <v>13</v>
      </c>
      <c r="F5531" t="s">
        <v>21632</v>
      </c>
    </row>
    <row r="5532" spans="1:6" x14ac:dyDescent="0.25">
      <c r="A5532" t="s">
        <v>5922</v>
      </c>
      <c r="B5532" s="100" t="s">
        <v>8749</v>
      </c>
      <c r="C5532" s="99" t="s">
        <v>8747</v>
      </c>
      <c r="D5532" s="124">
        <v>5211</v>
      </c>
      <c r="E5532" s="157">
        <f>VLOOKUP(D5532,'SOAT LIQ'!$A$87:$C$3416,3,FALSE)</f>
        <v>13</v>
      </c>
      <c r="F5532" t="s">
        <v>21632</v>
      </c>
    </row>
    <row r="5533" spans="1:6" x14ac:dyDescent="0.25">
      <c r="A5533" t="s">
        <v>5750</v>
      </c>
      <c r="B5533" s="100" t="s">
        <v>8749</v>
      </c>
      <c r="C5533" s="99" t="s">
        <v>8747</v>
      </c>
      <c r="D5533" s="124">
        <v>5211</v>
      </c>
      <c r="E5533" s="157">
        <f>VLOOKUP(D5533,'SOAT LIQ'!$A$87:$C$3416,3,FALSE)</f>
        <v>13</v>
      </c>
      <c r="F5533" t="s">
        <v>21632</v>
      </c>
    </row>
    <row r="5534" spans="1:6" x14ac:dyDescent="0.25">
      <c r="A5534" t="s">
        <v>5796</v>
      </c>
      <c r="B5534" s="100" t="s">
        <v>8749</v>
      </c>
      <c r="C5534" s="99" t="s">
        <v>8747</v>
      </c>
      <c r="D5534" s="124">
        <v>5211</v>
      </c>
      <c r="E5534" s="157">
        <f>VLOOKUP(D5534,'SOAT LIQ'!$A$87:$C$3416,3,FALSE)</f>
        <v>13</v>
      </c>
      <c r="F5534" t="s">
        <v>21632</v>
      </c>
    </row>
    <row r="5535" spans="1:6" x14ac:dyDescent="0.25">
      <c r="A5535" t="s">
        <v>4339</v>
      </c>
      <c r="B5535" s="100" t="s">
        <v>8750</v>
      </c>
      <c r="C5535" s="99" t="s">
        <v>8747</v>
      </c>
      <c r="D5535" s="124">
        <v>5211</v>
      </c>
      <c r="E5535" s="157">
        <f>VLOOKUP(D5535,'SOAT LIQ'!$A$87:$C$3416,3,FALSE)</f>
        <v>13</v>
      </c>
      <c r="F5535" t="s">
        <v>21632</v>
      </c>
    </row>
    <row r="5536" spans="1:6" x14ac:dyDescent="0.25">
      <c r="A5536" t="s">
        <v>5922</v>
      </c>
      <c r="B5536" s="100" t="s">
        <v>8750</v>
      </c>
      <c r="C5536" s="99" t="s">
        <v>8747</v>
      </c>
      <c r="D5536" s="124">
        <v>5211</v>
      </c>
      <c r="E5536" s="157">
        <f>VLOOKUP(D5536,'SOAT LIQ'!$A$87:$C$3416,3,FALSE)</f>
        <v>13</v>
      </c>
      <c r="F5536" t="s">
        <v>21632</v>
      </c>
    </row>
    <row r="5537" spans="1:6" x14ac:dyDescent="0.25">
      <c r="A5537" t="s">
        <v>5750</v>
      </c>
      <c r="B5537" s="100" t="s">
        <v>8750</v>
      </c>
      <c r="C5537" s="99" t="s">
        <v>8747</v>
      </c>
      <c r="D5537" s="124">
        <v>5211</v>
      </c>
      <c r="E5537" s="157">
        <f>VLOOKUP(D5537,'SOAT LIQ'!$A$87:$C$3416,3,FALSE)</f>
        <v>13</v>
      </c>
      <c r="F5537" t="s">
        <v>21632</v>
      </c>
    </row>
    <row r="5538" spans="1:6" x14ac:dyDescent="0.25">
      <c r="A5538" t="s">
        <v>5796</v>
      </c>
      <c r="B5538" s="100" t="s">
        <v>8750</v>
      </c>
      <c r="C5538" s="99" t="s">
        <v>8747</v>
      </c>
      <c r="D5538" s="124">
        <v>5211</v>
      </c>
      <c r="E5538" s="157">
        <f>VLOOKUP(D5538,'SOAT LIQ'!$A$87:$C$3416,3,FALSE)</f>
        <v>13</v>
      </c>
      <c r="F5538" t="s">
        <v>21632</v>
      </c>
    </row>
    <row r="5539" spans="1:6" x14ac:dyDescent="0.25">
      <c r="A5539" t="s">
        <v>4339</v>
      </c>
      <c r="B5539" s="100" t="s">
        <v>8751</v>
      </c>
      <c r="C5539" s="99" t="s">
        <v>4780</v>
      </c>
      <c r="D5539" s="124">
        <v>5210</v>
      </c>
      <c r="E5539" s="157">
        <f>VLOOKUP(D5539,'SOAT LIQ'!$A$87:$C$3416,3,FALSE)</f>
        <v>13</v>
      </c>
      <c r="F5539" t="s">
        <v>21632</v>
      </c>
    </row>
    <row r="5540" spans="1:6" x14ac:dyDescent="0.25">
      <c r="A5540" t="s">
        <v>5922</v>
      </c>
      <c r="B5540" s="100" t="s">
        <v>8751</v>
      </c>
      <c r="C5540" s="99" t="s">
        <v>4780</v>
      </c>
      <c r="D5540" s="124">
        <v>5210</v>
      </c>
      <c r="E5540" s="157">
        <f>VLOOKUP(D5540,'SOAT LIQ'!$A$87:$C$3416,3,FALSE)</f>
        <v>13</v>
      </c>
      <c r="F5540" t="s">
        <v>21632</v>
      </c>
    </row>
    <row r="5541" spans="1:6" x14ac:dyDescent="0.25">
      <c r="A5541" t="s">
        <v>5750</v>
      </c>
      <c r="B5541" s="100" t="s">
        <v>8751</v>
      </c>
      <c r="C5541" s="99" t="s">
        <v>4780</v>
      </c>
      <c r="D5541" s="124">
        <v>5210</v>
      </c>
      <c r="E5541" s="157">
        <f>VLOOKUP(D5541,'SOAT LIQ'!$A$87:$C$3416,3,FALSE)</f>
        <v>13</v>
      </c>
      <c r="F5541" t="s">
        <v>21632</v>
      </c>
    </row>
    <row r="5542" spans="1:6" x14ac:dyDescent="0.25">
      <c r="A5542" t="s">
        <v>5796</v>
      </c>
      <c r="B5542" s="100" t="s">
        <v>8751</v>
      </c>
      <c r="C5542" s="99" t="s">
        <v>4780</v>
      </c>
      <c r="D5542" s="124">
        <v>5210</v>
      </c>
      <c r="E5542" s="157">
        <f>VLOOKUP(D5542,'SOAT LIQ'!$A$87:$C$3416,3,FALSE)</f>
        <v>13</v>
      </c>
      <c r="F5542" t="s">
        <v>21632</v>
      </c>
    </row>
    <row r="5543" spans="1:6" x14ac:dyDescent="0.25">
      <c r="A5543" t="s">
        <v>4339</v>
      </c>
      <c r="B5543" s="100" t="s">
        <v>8752</v>
      </c>
      <c r="C5543" s="99" t="s">
        <v>4780</v>
      </c>
      <c r="D5543" s="124">
        <v>5210</v>
      </c>
      <c r="E5543" s="157">
        <f>VLOOKUP(D5543,'SOAT LIQ'!$A$87:$C$3416,3,FALSE)</f>
        <v>13</v>
      </c>
      <c r="F5543" t="s">
        <v>21632</v>
      </c>
    </row>
    <row r="5544" spans="1:6" x14ac:dyDescent="0.25">
      <c r="A5544" t="s">
        <v>5922</v>
      </c>
      <c r="B5544" s="100" t="s">
        <v>8752</v>
      </c>
      <c r="C5544" s="99" t="s">
        <v>4780</v>
      </c>
      <c r="D5544" s="124">
        <v>5210</v>
      </c>
      <c r="E5544" s="157">
        <f>VLOOKUP(D5544,'SOAT LIQ'!$A$87:$C$3416,3,FALSE)</f>
        <v>13</v>
      </c>
      <c r="F5544" t="s">
        <v>21632</v>
      </c>
    </row>
    <row r="5545" spans="1:6" x14ac:dyDescent="0.25">
      <c r="A5545" t="s">
        <v>5750</v>
      </c>
      <c r="B5545" s="100" t="s">
        <v>8752</v>
      </c>
      <c r="C5545" s="99" t="s">
        <v>4780</v>
      </c>
      <c r="D5545" s="124">
        <v>5210</v>
      </c>
      <c r="E5545" s="157">
        <f>VLOOKUP(D5545,'SOAT LIQ'!$A$87:$C$3416,3,FALSE)</f>
        <v>13</v>
      </c>
      <c r="F5545" t="s">
        <v>21632</v>
      </c>
    </row>
    <row r="5546" spans="1:6" x14ac:dyDescent="0.25">
      <c r="A5546" t="s">
        <v>5796</v>
      </c>
      <c r="B5546" s="100" t="s">
        <v>8752</v>
      </c>
      <c r="C5546" s="99" t="s">
        <v>4780</v>
      </c>
      <c r="D5546" s="124">
        <v>5210</v>
      </c>
      <c r="E5546" s="157">
        <f>VLOOKUP(D5546,'SOAT LIQ'!$A$87:$C$3416,3,FALSE)</f>
        <v>13</v>
      </c>
      <c r="F5546" t="s">
        <v>21632</v>
      </c>
    </row>
    <row r="5547" spans="1:6" x14ac:dyDescent="0.25">
      <c r="A5547" t="s">
        <v>4339</v>
      </c>
      <c r="B5547" s="100" t="s">
        <v>8753</v>
      </c>
      <c r="C5547" s="99" t="s">
        <v>4780</v>
      </c>
      <c r="D5547" s="124">
        <v>5210</v>
      </c>
      <c r="E5547" s="157">
        <f>VLOOKUP(D5547,'SOAT LIQ'!$A$87:$C$3416,3,FALSE)</f>
        <v>13</v>
      </c>
      <c r="F5547" t="s">
        <v>21632</v>
      </c>
    </row>
    <row r="5548" spans="1:6" x14ac:dyDescent="0.25">
      <c r="A5548" t="s">
        <v>5922</v>
      </c>
      <c r="B5548" s="100" t="s">
        <v>8753</v>
      </c>
      <c r="C5548" s="99" t="s">
        <v>4780</v>
      </c>
      <c r="D5548" s="124">
        <v>5210</v>
      </c>
      <c r="E5548" s="157">
        <f>VLOOKUP(D5548,'SOAT LIQ'!$A$87:$C$3416,3,FALSE)</f>
        <v>13</v>
      </c>
      <c r="F5548" t="s">
        <v>21632</v>
      </c>
    </row>
    <row r="5549" spans="1:6" x14ac:dyDescent="0.25">
      <c r="A5549" t="s">
        <v>5965</v>
      </c>
      <c r="B5549" s="100" t="s">
        <v>8753</v>
      </c>
      <c r="C5549" s="99" t="s">
        <v>4780</v>
      </c>
      <c r="D5549" s="124">
        <v>5210</v>
      </c>
      <c r="E5549" s="157">
        <f>VLOOKUP(D5549,'SOAT LIQ'!$A$87:$C$3416,3,FALSE)</f>
        <v>13</v>
      </c>
      <c r="F5549" t="s">
        <v>21632</v>
      </c>
    </row>
    <row r="5550" spans="1:6" x14ac:dyDescent="0.25">
      <c r="A5550" t="s">
        <v>5750</v>
      </c>
      <c r="B5550" s="100" t="s">
        <v>8753</v>
      </c>
      <c r="C5550" s="99" t="s">
        <v>4780</v>
      </c>
      <c r="D5550" s="124">
        <v>5210</v>
      </c>
      <c r="E5550" s="157">
        <f>VLOOKUP(D5550,'SOAT LIQ'!$A$87:$C$3416,3,FALSE)</f>
        <v>13</v>
      </c>
      <c r="F5550" t="s">
        <v>21632</v>
      </c>
    </row>
    <row r="5551" spans="1:6" x14ac:dyDescent="0.25">
      <c r="A5551" t="s">
        <v>5796</v>
      </c>
      <c r="B5551" s="100" t="s">
        <v>8753</v>
      </c>
      <c r="C5551" s="99" t="s">
        <v>4780</v>
      </c>
      <c r="D5551" s="124">
        <v>5210</v>
      </c>
      <c r="E5551" s="157">
        <f>VLOOKUP(D5551,'SOAT LIQ'!$A$87:$C$3416,3,FALSE)</f>
        <v>13</v>
      </c>
      <c r="F5551" t="s">
        <v>21632</v>
      </c>
    </row>
    <row r="5552" spans="1:6" x14ac:dyDescent="0.25">
      <c r="A5552" t="s">
        <v>4339</v>
      </c>
      <c r="B5552" s="100" t="s">
        <v>8754</v>
      </c>
      <c r="C5552" s="99" t="s">
        <v>4780</v>
      </c>
      <c r="D5552" s="124">
        <v>5210</v>
      </c>
      <c r="E5552" s="157">
        <f>VLOOKUP(D5552,'SOAT LIQ'!$A$87:$C$3416,3,FALSE)</f>
        <v>13</v>
      </c>
      <c r="F5552" t="s">
        <v>21632</v>
      </c>
    </row>
    <row r="5553" spans="1:6" x14ac:dyDescent="0.25">
      <c r="A5553" t="s">
        <v>5922</v>
      </c>
      <c r="B5553" s="100" t="s">
        <v>8754</v>
      </c>
      <c r="C5553" s="99" t="s">
        <v>4780</v>
      </c>
      <c r="D5553" s="124">
        <v>5210</v>
      </c>
      <c r="E5553" s="157">
        <f>VLOOKUP(D5553,'SOAT LIQ'!$A$87:$C$3416,3,FALSE)</f>
        <v>13</v>
      </c>
      <c r="F5553" t="s">
        <v>21632</v>
      </c>
    </row>
    <row r="5554" spans="1:6" x14ac:dyDescent="0.25">
      <c r="A5554" t="s">
        <v>5965</v>
      </c>
      <c r="B5554" s="100" t="s">
        <v>8754</v>
      </c>
      <c r="C5554" s="99" t="s">
        <v>4780</v>
      </c>
      <c r="D5554" s="124">
        <v>5210</v>
      </c>
      <c r="E5554" s="157">
        <f>VLOOKUP(D5554,'SOAT LIQ'!$A$87:$C$3416,3,FALSE)</f>
        <v>13</v>
      </c>
      <c r="F5554" t="s">
        <v>21632</v>
      </c>
    </row>
    <row r="5555" spans="1:6" x14ac:dyDescent="0.25">
      <c r="A5555" t="s">
        <v>5750</v>
      </c>
      <c r="B5555" s="100" t="s">
        <v>8754</v>
      </c>
      <c r="C5555" s="99" t="s">
        <v>4780</v>
      </c>
      <c r="D5555" s="124">
        <v>5210</v>
      </c>
      <c r="E5555" s="157">
        <f>VLOOKUP(D5555,'SOAT LIQ'!$A$87:$C$3416,3,FALSE)</f>
        <v>13</v>
      </c>
      <c r="F5555" t="s">
        <v>21632</v>
      </c>
    </row>
    <row r="5556" spans="1:6" x14ac:dyDescent="0.25">
      <c r="A5556" t="s">
        <v>5796</v>
      </c>
      <c r="B5556" s="100" t="s">
        <v>8754</v>
      </c>
      <c r="C5556" s="99" t="s">
        <v>4780</v>
      </c>
      <c r="D5556" s="124">
        <v>5210</v>
      </c>
      <c r="E5556" s="157">
        <f>VLOOKUP(D5556,'SOAT LIQ'!$A$87:$C$3416,3,FALSE)</f>
        <v>13</v>
      </c>
      <c r="F5556" t="s">
        <v>21632</v>
      </c>
    </row>
    <row r="5557" spans="1:6" x14ac:dyDescent="0.25">
      <c r="A5557" t="s">
        <v>4339</v>
      </c>
      <c r="B5557" s="100" t="s">
        <v>8755</v>
      </c>
      <c r="C5557" s="99" t="s">
        <v>4780</v>
      </c>
      <c r="D5557" s="124">
        <v>5210</v>
      </c>
      <c r="E5557" s="157">
        <f>VLOOKUP(D5557,'SOAT LIQ'!$A$87:$C$3416,3,FALSE)</f>
        <v>13</v>
      </c>
      <c r="F5557" t="s">
        <v>21632</v>
      </c>
    </row>
    <row r="5558" spans="1:6" x14ac:dyDescent="0.25">
      <c r="A5558" t="s">
        <v>5922</v>
      </c>
      <c r="B5558" s="100" t="s">
        <v>8755</v>
      </c>
      <c r="C5558" s="99" t="s">
        <v>4780</v>
      </c>
      <c r="D5558" s="124">
        <v>5210</v>
      </c>
      <c r="E5558" s="157">
        <f>VLOOKUP(D5558,'SOAT LIQ'!$A$87:$C$3416,3,FALSE)</f>
        <v>13</v>
      </c>
      <c r="F5558" t="s">
        <v>21632</v>
      </c>
    </row>
    <row r="5559" spans="1:6" x14ac:dyDescent="0.25">
      <c r="A5559" t="s">
        <v>5750</v>
      </c>
      <c r="B5559" s="100" t="s">
        <v>8755</v>
      </c>
      <c r="C5559" s="99" t="s">
        <v>4780</v>
      </c>
      <c r="D5559" s="124">
        <v>5210</v>
      </c>
      <c r="E5559" s="157">
        <f>VLOOKUP(D5559,'SOAT LIQ'!$A$87:$C$3416,3,FALSE)</f>
        <v>13</v>
      </c>
      <c r="F5559" t="s">
        <v>21632</v>
      </c>
    </row>
    <row r="5560" spans="1:6" x14ac:dyDescent="0.25">
      <c r="A5560" t="s">
        <v>5796</v>
      </c>
      <c r="B5560" s="100" t="s">
        <v>8755</v>
      </c>
      <c r="C5560" s="99" t="s">
        <v>4780</v>
      </c>
      <c r="D5560" s="124">
        <v>5210</v>
      </c>
      <c r="E5560" s="157">
        <f>VLOOKUP(D5560,'SOAT LIQ'!$A$87:$C$3416,3,FALSE)</f>
        <v>13</v>
      </c>
      <c r="F5560" t="s">
        <v>21632</v>
      </c>
    </row>
    <row r="5561" spans="1:6" x14ac:dyDescent="0.25">
      <c r="A5561" t="s">
        <v>4339</v>
      </c>
      <c r="B5561" s="100" t="s">
        <v>8756</v>
      </c>
      <c r="C5561" s="99" t="s">
        <v>4780</v>
      </c>
      <c r="D5561" s="124">
        <v>5210</v>
      </c>
      <c r="E5561" s="157">
        <f>VLOOKUP(D5561,'SOAT LIQ'!$A$87:$C$3416,3,FALSE)</f>
        <v>13</v>
      </c>
      <c r="F5561" t="s">
        <v>21632</v>
      </c>
    </row>
    <row r="5562" spans="1:6" x14ac:dyDescent="0.25">
      <c r="A5562" t="s">
        <v>5922</v>
      </c>
      <c r="B5562" s="100" t="s">
        <v>8756</v>
      </c>
      <c r="C5562" s="99" t="s">
        <v>4780</v>
      </c>
      <c r="D5562" s="124">
        <v>5210</v>
      </c>
      <c r="E5562" s="157">
        <f>VLOOKUP(D5562,'SOAT LIQ'!$A$87:$C$3416,3,FALSE)</f>
        <v>13</v>
      </c>
      <c r="F5562" t="s">
        <v>21632</v>
      </c>
    </row>
    <row r="5563" spans="1:6" x14ac:dyDescent="0.25">
      <c r="A5563" t="s">
        <v>5965</v>
      </c>
      <c r="B5563" s="100" t="s">
        <v>8756</v>
      </c>
      <c r="C5563" s="99" t="s">
        <v>4780</v>
      </c>
      <c r="D5563" s="124">
        <v>5210</v>
      </c>
      <c r="E5563" s="157">
        <f>VLOOKUP(D5563,'SOAT LIQ'!$A$87:$C$3416,3,FALSE)</f>
        <v>13</v>
      </c>
      <c r="F5563" t="s">
        <v>21632</v>
      </c>
    </row>
    <row r="5564" spans="1:6" x14ac:dyDescent="0.25">
      <c r="A5564" t="s">
        <v>5750</v>
      </c>
      <c r="B5564" s="100" t="s">
        <v>8756</v>
      </c>
      <c r="C5564" s="99" t="s">
        <v>4780</v>
      </c>
      <c r="D5564" s="124">
        <v>5210</v>
      </c>
      <c r="E5564" s="157">
        <f>VLOOKUP(D5564,'SOAT LIQ'!$A$87:$C$3416,3,FALSE)</f>
        <v>13</v>
      </c>
      <c r="F5564" t="s">
        <v>21632</v>
      </c>
    </row>
    <row r="5565" spans="1:6" x14ac:dyDescent="0.25">
      <c r="A5565" t="s">
        <v>5796</v>
      </c>
      <c r="B5565" s="100" t="s">
        <v>8756</v>
      </c>
      <c r="C5565" s="99" t="s">
        <v>4780</v>
      </c>
      <c r="D5565" s="124">
        <v>5210</v>
      </c>
      <c r="E5565" s="157">
        <f>VLOOKUP(D5565,'SOAT LIQ'!$A$87:$C$3416,3,FALSE)</f>
        <v>13</v>
      </c>
      <c r="F5565" t="s">
        <v>21632</v>
      </c>
    </row>
    <row r="5566" spans="1:6" x14ac:dyDescent="0.25">
      <c r="A5566" t="s">
        <v>4339</v>
      </c>
      <c r="B5566" s="100" t="s">
        <v>8757</v>
      </c>
      <c r="C5566" s="99" t="s">
        <v>4780</v>
      </c>
      <c r="D5566" s="124">
        <v>5210</v>
      </c>
      <c r="E5566" s="157">
        <f>VLOOKUP(D5566,'SOAT LIQ'!$A$87:$C$3416,3,FALSE)</f>
        <v>13</v>
      </c>
      <c r="F5566" t="s">
        <v>21632</v>
      </c>
    </row>
    <row r="5567" spans="1:6" x14ac:dyDescent="0.25">
      <c r="A5567" t="s">
        <v>5922</v>
      </c>
      <c r="B5567" s="100" t="s">
        <v>8757</v>
      </c>
      <c r="C5567" s="99" t="s">
        <v>4780</v>
      </c>
      <c r="D5567" s="124">
        <v>5210</v>
      </c>
      <c r="E5567" s="157">
        <f>VLOOKUP(D5567,'SOAT LIQ'!$A$87:$C$3416,3,FALSE)</f>
        <v>13</v>
      </c>
      <c r="F5567" t="s">
        <v>21632</v>
      </c>
    </row>
    <row r="5568" spans="1:6" x14ac:dyDescent="0.25">
      <c r="A5568" t="s">
        <v>5750</v>
      </c>
      <c r="B5568" s="100" t="s">
        <v>8757</v>
      </c>
      <c r="C5568" s="99" t="s">
        <v>4780</v>
      </c>
      <c r="D5568" s="124">
        <v>5210</v>
      </c>
      <c r="E5568" s="157">
        <f>VLOOKUP(D5568,'SOAT LIQ'!$A$87:$C$3416,3,FALSE)</f>
        <v>13</v>
      </c>
      <c r="F5568" t="s">
        <v>21632</v>
      </c>
    </row>
    <row r="5569" spans="1:6" x14ac:dyDescent="0.25">
      <c r="A5569" t="s">
        <v>5796</v>
      </c>
      <c r="B5569" s="100" t="s">
        <v>8757</v>
      </c>
      <c r="C5569" s="99" t="s">
        <v>4780</v>
      </c>
      <c r="D5569" s="124">
        <v>5210</v>
      </c>
      <c r="E5569" s="157">
        <f>VLOOKUP(D5569,'SOAT LIQ'!$A$87:$C$3416,3,FALSE)</f>
        <v>13</v>
      </c>
      <c r="F5569" t="s">
        <v>21632</v>
      </c>
    </row>
    <row r="5570" spans="1:6" x14ac:dyDescent="0.25">
      <c r="A5570" t="s">
        <v>4339</v>
      </c>
      <c r="B5570" s="100" t="s">
        <v>8758</v>
      </c>
      <c r="C5570" s="99" t="s">
        <v>4780</v>
      </c>
      <c r="D5570" s="124">
        <v>5210</v>
      </c>
      <c r="E5570" s="157">
        <f>VLOOKUP(D5570,'SOAT LIQ'!$A$87:$C$3416,3,FALSE)</f>
        <v>13</v>
      </c>
      <c r="F5570" t="s">
        <v>21632</v>
      </c>
    </row>
    <row r="5571" spans="1:6" x14ac:dyDescent="0.25">
      <c r="A5571" t="s">
        <v>5922</v>
      </c>
      <c r="B5571" s="100" t="s">
        <v>8758</v>
      </c>
      <c r="C5571" s="99" t="s">
        <v>4780</v>
      </c>
      <c r="D5571" s="124">
        <v>5210</v>
      </c>
      <c r="E5571" s="157">
        <f>VLOOKUP(D5571,'SOAT LIQ'!$A$87:$C$3416,3,FALSE)</f>
        <v>13</v>
      </c>
      <c r="F5571" t="s">
        <v>21632</v>
      </c>
    </row>
    <row r="5572" spans="1:6" x14ac:dyDescent="0.25">
      <c r="A5572" t="s">
        <v>5750</v>
      </c>
      <c r="B5572" s="100" t="s">
        <v>8758</v>
      </c>
      <c r="C5572" s="99" t="s">
        <v>4780</v>
      </c>
      <c r="D5572" s="124">
        <v>5210</v>
      </c>
      <c r="E5572" s="157">
        <f>VLOOKUP(D5572,'SOAT LIQ'!$A$87:$C$3416,3,FALSE)</f>
        <v>13</v>
      </c>
      <c r="F5572" t="s">
        <v>21632</v>
      </c>
    </row>
    <row r="5573" spans="1:6" x14ac:dyDescent="0.25">
      <c r="A5573" t="s">
        <v>5796</v>
      </c>
      <c r="B5573" s="100" t="s">
        <v>8758</v>
      </c>
      <c r="C5573" s="99" t="s">
        <v>4780</v>
      </c>
      <c r="D5573" s="124">
        <v>5210</v>
      </c>
      <c r="E5573" s="157">
        <f>VLOOKUP(D5573,'SOAT LIQ'!$A$87:$C$3416,3,FALSE)</f>
        <v>13</v>
      </c>
      <c r="F5573" t="s">
        <v>21632</v>
      </c>
    </row>
    <row r="5574" spans="1:6" x14ac:dyDescent="0.25">
      <c r="A5574" t="s">
        <v>4339</v>
      </c>
      <c r="B5574" s="100" t="s">
        <v>8759</v>
      </c>
      <c r="C5574" s="99" t="s">
        <v>8760</v>
      </c>
      <c r="D5574" s="124">
        <v>9333</v>
      </c>
      <c r="E5574" s="157">
        <f>VLOOKUP(D5574,'SOAT LIQ'!$A$87:$C$3416,3,FALSE)</f>
        <v>13</v>
      </c>
      <c r="F5574" t="s">
        <v>21632</v>
      </c>
    </row>
    <row r="5575" spans="1:6" x14ac:dyDescent="0.25">
      <c r="A5575" t="s">
        <v>5750</v>
      </c>
      <c r="B5575" s="100" t="s">
        <v>8759</v>
      </c>
      <c r="C5575" s="99" t="s">
        <v>8760</v>
      </c>
      <c r="D5575" s="124">
        <v>9333</v>
      </c>
      <c r="E5575" s="157">
        <f>VLOOKUP(D5575,'SOAT LIQ'!$A$87:$C$3416,3,FALSE)</f>
        <v>13</v>
      </c>
      <c r="F5575" t="s">
        <v>21632</v>
      </c>
    </row>
    <row r="5576" spans="1:6" x14ac:dyDescent="0.25">
      <c r="A5576" t="s">
        <v>5796</v>
      </c>
      <c r="B5576" s="100" t="s">
        <v>8759</v>
      </c>
      <c r="C5576" s="99" t="s">
        <v>8760</v>
      </c>
      <c r="D5576" s="124">
        <v>9333</v>
      </c>
      <c r="E5576" s="157">
        <f>VLOOKUP(D5576,'SOAT LIQ'!$A$87:$C$3416,3,FALSE)</f>
        <v>13</v>
      </c>
      <c r="F5576" t="s">
        <v>21632</v>
      </c>
    </row>
    <row r="5577" spans="1:6" x14ac:dyDescent="0.25">
      <c r="A5577" t="s">
        <v>6023</v>
      </c>
      <c r="B5577" s="100" t="s">
        <v>8759</v>
      </c>
      <c r="C5577" s="99" t="s">
        <v>8760</v>
      </c>
      <c r="D5577" s="124">
        <v>9333</v>
      </c>
      <c r="E5577" s="157">
        <f>VLOOKUP(D5577,'SOAT LIQ'!$A$87:$C$3416,3,FALSE)</f>
        <v>13</v>
      </c>
      <c r="F5577" t="s">
        <v>21632</v>
      </c>
    </row>
    <row r="5578" spans="1:6" x14ac:dyDescent="0.25">
      <c r="A5578" t="s">
        <v>4339</v>
      </c>
      <c r="B5578" s="100" t="s">
        <v>8761</v>
      </c>
      <c r="C5578" s="99" t="s">
        <v>8762</v>
      </c>
      <c r="D5578" s="124">
        <v>5210</v>
      </c>
      <c r="E5578" s="157">
        <f>VLOOKUP(D5578,'SOAT LIQ'!$A$87:$C$3416,3,FALSE)</f>
        <v>13</v>
      </c>
      <c r="F5578" t="s">
        <v>21632</v>
      </c>
    </row>
    <row r="5579" spans="1:6" x14ac:dyDescent="0.25">
      <c r="A5579" t="s">
        <v>5922</v>
      </c>
      <c r="B5579" s="100" t="s">
        <v>8761</v>
      </c>
      <c r="C5579" s="99" t="s">
        <v>8762</v>
      </c>
      <c r="D5579" s="124">
        <v>5210</v>
      </c>
      <c r="E5579" s="157">
        <f>VLOOKUP(D5579,'SOAT LIQ'!$A$87:$C$3416,3,FALSE)</f>
        <v>13</v>
      </c>
      <c r="F5579" t="s">
        <v>21632</v>
      </c>
    </row>
    <row r="5580" spans="1:6" x14ac:dyDescent="0.25">
      <c r="A5580" t="s">
        <v>5750</v>
      </c>
      <c r="B5580" s="100" t="s">
        <v>8761</v>
      </c>
      <c r="C5580" s="99" t="s">
        <v>8762</v>
      </c>
      <c r="D5580" s="124">
        <v>5210</v>
      </c>
      <c r="E5580" s="157">
        <f>VLOOKUP(D5580,'SOAT LIQ'!$A$87:$C$3416,3,FALSE)</f>
        <v>13</v>
      </c>
      <c r="F5580" t="s">
        <v>21632</v>
      </c>
    </row>
    <row r="5581" spans="1:6" x14ac:dyDescent="0.25">
      <c r="A5581" t="s">
        <v>5796</v>
      </c>
      <c r="B5581" s="100" t="s">
        <v>8761</v>
      </c>
      <c r="C5581" s="99" t="s">
        <v>8762</v>
      </c>
      <c r="D5581" s="124">
        <v>5210</v>
      </c>
      <c r="E5581" s="157">
        <f>VLOOKUP(D5581,'SOAT LIQ'!$A$87:$C$3416,3,FALSE)</f>
        <v>13</v>
      </c>
      <c r="F5581" t="s">
        <v>21632</v>
      </c>
    </row>
    <row r="5582" spans="1:6" x14ac:dyDescent="0.25">
      <c r="A5582" t="s">
        <v>4339</v>
      </c>
      <c r="B5582" s="100" t="s">
        <v>8763</v>
      </c>
      <c r="C5582" s="99" t="s">
        <v>4780</v>
      </c>
      <c r="D5582" s="124">
        <v>5210</v>
      </c>
      <c r="E5582" s="157">
        <f>VLOOKUP(D5582,'SOAT LIQ'!$A$87:$C$3416,3,FALSE)</f>
        <v>13</v>
      </c>
      <c r="F5582" t="s">
        <v>21632</v>
      </c>
    </row>
    <row r="5583" spans="1:6" x14ac:dyDescent="0.25">
      <c r="A5583" t="s">
        <v>5922</v>
      </c>
      <c r="B5583" s="100" t="s">
        <v>8763</v>
      </c>
      <c r="C5583" s="99" t="s">
        <v>4780</v>
      </c>
      <c r="D5583" s="124">
        <v>5210</v>
      </c>
      <c r="E5583" s="157">
        <f>VLOOKUP(D5583,'SOAT LIQ'!$A$87:$C$3416,3,FALSE)</f>
        <v>13</v>
      </c>
      <c r="F5583" t="s">
        <v>21632</v>
      </c>
    </row>
    <row r="5584" spans="1:6" x14ac:dyDescent="0.25">
      <c r="A5584" t="s">
        <v>4339</v>
      </c>
      <c r="B5584" s="100" t="s">
        <v>8764</v>
      </c>
      <c r="C5584" s="99" t="s">
        <v>4780</v>
      </c>
      <c r="D5584" s="124">
        <v>5210</v>
      </c>
      <c r="E5584" s="157">
        <f>VLOOKUP(D5584,'SOAT LIQ'!$A$87:$C$3416,3,FALSE)</f>
        <v>13</v>
      </c>
      <c r="F5584" t="s">
        <v>21632</v>
      </c>
    </row>
    <row r="5585" spans="1:6" x14ac:dyDescent="0.25">
      <c r="A5585" t="s">
        <v>5922</v>
      </c>
      <c r="B5585" s="100" t="s">
        <v>8764</v>
      </c>
      <c r="C5585" s="99" t="s">
        <v>4780</v>
      </c>
      <c r="D5585" s="124">
        <v>5210</v>
      </c>
      <c r="E5585" s="157">
        <f>VLOOKUP(D5585,'SOAT LIQ'!$A$87:$C$3416,3,FALSE)</f>
        <v>13</v>
      </c>
      <c r="F5585" t="s">
        <v>21632</v>
      </c>
    </row>
    <row r="5586" spans="1:6" x14ac:dyDescent="0.25">
      <c r="A5586" t="s">
        <v>4339</v>
      </c>
      <c r="B5586" s="100" t="s">
        <v>8765</v>
      </c>
      <c r="C5586" s="100"/>
      <c r="D5586" s="124"/>
      <c r="E5586" s="157" t="e">
        <f>VLOOKUP(D5586,'SOAT LIQ'!$A$87:$C$3416,3,FALSE)</f>
        <v>#N/A</v>
      </c>
      <c r="F5586" t="s">
        <v>21632</v>
      </c>
    </row>
    <row r="5587" spans="1:6" x14ac:dyDescent="0.25">
      <c r="A5587" t="s">
        <v>5936</v>
      </c>
      <c r="B5587" s="100" t="s">
        <v>8765</v>
      </c>
      <c r="C5587" s="100"/>
      <c r="D5587" s="124"/>
      <c r="E5587" s="157" t="e">
        <f>VLOOKUP(D5587,'SOAT LIQ'!$A$87:$C$3416,3,FALSE)</f>
        <v>#N/A</v>
      </c>
      <c r="F5587" t="s">
        <v>21632</v>
      </c>
    </row>
    <row r="5588" spans="1:6" x14ac:dyDescent="0.25">
      <c r="A5588" t="s">
        <v>5750</v>
      </c>
      <c r="B5588" s="100" t="s">
        <v>8765</v>
      </c>
      <c r="C5588" s="100"/>
      <c r="D5588" s="124"/>
      <c r="E5588" s="157" t="e">
        <f>VLOOKUP(D5588,'SOAT LIQ'!$A$87:$C$3416,3,FALSE)</f>
        <v>#N/A</v>
      </c>
      <c r="F5588" t="s">
        <v>21632</v>
      </c>
    </row>
    <row r="5589" spans="1:6" x14ac:dyDescent="0.25">
      <c r="A5589" t="s">
        <v>5796</v>
      </c>
      <c r="B5589" s="100" t="s">
        <v>8765</v>
      </c>
      <c r="C5589" s="100"/>
      <c r="D5589" s="124"/>
      <c r="E5589" s="157" t="e">
        <f>VLOOKUP(D5589,'SOAT LIQ'!$A$87:$C$3416,3,FALSE)</f>
        <v>#N/A</v>
      </c>
      <c r="F5589" t="s">
        <v>21632</v>
      </c>
    </row>
    <row r="5590" spans="1:6" x14ac:dyDescent="0.25">
      <c r="A5590" t="s">
        <v>4339</v>
      </c>
      <c r="B5590" s="100" t="s">
        <v>8766</v>
      </c>
      <c r="C5590" s="100"/>
      <c r="D5590" s="124">
        <v>5230</v>
      </c>
      <c r="E5590" s="157">
        <f>VLOOKUP(D5590,'SOAT LIQ'!$A$87:$C$3416,3,FALSE)</f>
        <v>12</v>
      </c>
      <c r="F5590" t="s">
        <v>21632</v>
      </c>
    </row>
    <row r="5591" spans="1:6" x14ac:dyDescent="0.25">
      <c r="A5591" t="s">
        <v>5508</v>
      </c>
      <c r="B5591" s="100" t="s">
        <v>8766</v>
      </c>
      <c r="C5591" s="100"/>
      <c r="D5591" s="124">
        <v>5230</v>
      </c>
      <c r="E5591" s="157">
        <f>VLOOKUP(D5591,'SOAT LIQ'!$A$87:$C$3416,3,FALSE)</f>
        <v>12</v>
      </c>
      <c r="F5591" t="s">
        <v>21632</v>
      </c>
    </row>
    <row r="5592" spans="1:6" x14ac:dyDescent="0.25">
      <c r="A5592" t="s">
        <v>5936</v>
      </c>
      <c r="B5592" s="100" t="s">
        <v>8766</v>
      </c>
      <c r="C5592" s="100"/>
      <c r="D5592" s="124">
        <v>5230</v>
      </c>
      <c r="E5592" s="157">
        <f>VLOOKUP(D5592,'SOAT LIQ'!$A$87:$C$3416,3,FALSE)</f>
        <v>12</v>
      </c>
      <c r="F5592" t="s">
        <v>21632</v>
      </c>
    </row>
    <row r="5593" spans="1:6" x14ac:dyDescent="0.25">
      <c r="A5593" t="s">
        <v>5750</v>
      </c>
      <c r="B5593" s="100" t="s">
        <v>8766</v>
      </c>
      <c r="C5593" s="100"/>
      <c r="D5593" s="124">
        <v>5230</v>
      </c>
      <c r="E5593" s="157">
        <f>VLOOKUP(D5593,'SOAT LIQ'!$A$87:$C$3416,3,FALSE)</f>
        <v>12</v>
      </c>
      <c r="F5593" t="s">
        <v>21632</v>
      </c>
    </row>
    <row r="5594" spans="1:6" x14ac:dyDescent="0.25">
      <c r="A5594" t="s">
        <v>5796</v>
      </c>
      <c r="B5594" s="100" t="s">
        <v>8766</v>
      </c>
      <c r="C5594" s="100"/>
      <c r="D5594" s="124">
        <v>5230</v>
      </c>
      <c r="E5594" s="157">
        <f>VLOOKUP(D5594,'SOAT LIQ'!$A$87:$C$3416,3,FALSE)</f>
        <v>12</v>
      </c>
      <c r="F5594" t="s">
        <v>21632</v>
      </c>
    </row>
    <row r="5595" spans="1:6" x14ac:dyDescent="0.25">
      <c r="A5595" t="s">
        <v>4339</v>
      </c>
      <c r="B5595" s="100" t="s">
        <v>4778</v>
      </c>
      <c r="C5595" s="99" t="s">
        <v>8767</v>
      </c>
      <c r="D5595" s="124">
        <v>5230</v>
      </c>
      <c r="E5595" s="157">
        <f>VLOOKUP(D5595,'SOAT LIQ'!$A$87:$C$3416,3,FALSE)</f>
        <v>12</v>
      </c>
      <c r="F5595" t="s">
        <v>21632</v>
      </c>
    </row>
    <row r="5596" spans="1:6" x14ac:dyDescent="0.25">
      <c r="A5596" t="s">
        <v>5508</v>
      </c>
      <c r="B5596" s="100" t="s">
        <v>4778</v>
      </c>
      <c r="C5596" s="99" t="s">
        <v>8767</v>
      </c>
      <c r="D5596" s="124">
        <v>5230</v>
      </c>
      <c r="E5596" s="157">
        <f>VLOOKUP(D5596,'SOAT LIQ'!$A$87:$C$3416,3,FALSE)</f>
        <v>12</v>
      </c>
      <c r="F5596" t="s">
        <v>21632</v>
      </c>
    </row>
    <row r="5597" spans="1:6" x14ac:dyDescent="0.25">
      <c r="A5597" t="s">
        <v>5936</v>
      </c>
      <c r="B5597" s="100" t="s">
        <v>4778</v>
      </c>
      <c r="C5597" s="99" t="s">
        <v>8767</v>
      </c>
      <c r="D5597" s="124">
        <v>5230</v>
      </c>
      <c r="E5597" s="157">
        <f>VLOOKUP(D5597,'SOAT LIQ'!$A$87:$C$3416,3,FALSE)</f>
        <v>12</v>
      </c>
      <c r="F5597" t="s">
        <v>21632</v>
      </c>
    </row>
    <row r="5598" spans="1:6" x14ac:dyDescent="0.25">
      <c r="A5598" t="s">
        <v>5750</v>
      </c>
      <c r="B5598" s="100" t="s">
        <v>4778</v>
      </c>
      <c r="C5598" s="99" t="s">
        <v>8767</v>
      </c>
      <c r="D5598" s="124">
        <v>5230</v>
      </c>
      <c r="E5598" s="157">
        <f>VLOOKUP(D5598,'SOAT LIQ'!$A$87:$C$3416,3,FALSE)</f>
        <v>12</v>
      </c>
      <c r="F5598" t="s">
        <v>21632</v>
      </c>
    </row>
    <row r="5599" spans="1:6" x14ac:dyDescent="0.25">
      <c r="A5599" t="s">
        <v>5796</v>
      </c>
      <c r="B5599" s="100" t="s">
        <v>4778</v>
      </c>
      <c r="C5599" s="99" t="s">
        <v>8767</v>
      </c>
      <c r="D5599" s="124">
        <v>5230</v>
      </c>
      <c r="E5599" s="157">
        <f>VLOOKUP(D5599,'SOAT LIQ'!$A$87:$C$3416,3,FALSE)</f>
        <v>12</v>
      </c>
      <c r="F5599" t="s">
        <v>21632</v>
      </c>
    </row>
    <row r="5600" spans="1:6" x14ac:dyDescent="0.25">
      <c r="A5600" t="s">
        <v>5750</v>
      </c>
      <c r="B5600" s="100" t="s">
        <v>8768</v>
      </c>
      <c r="C5600" s="99" t="s">
        <v>8769</v>
      </c>
      <c r="D5600" s="124">
        <v>5232</v>
      </c>
      <c r="E5600" s="157">
        <f>VLOOKUP(D5600,'SOAT LIQ'!$A$87:$C$3416,3,FALSE)</f>
        <v>12</v>
      </c>
      <c r="F5600" t="s">
        <v>21632</v>
      </c>
    </row>
    <row r="5601" spans="1:6" x14ac:dyDescent="0.25">
      <c r="A5601" t="s">
        <v>5936</v>
      </c>
      <c r="B5601" s="100" t="s">
        <v>8768</v>
      </c>
      <c r="C5601" s="99" t="s">
        <v>8769</v>
      </c>
      <c r="D5601" s="124">
        <v>5232</v>
      </c>
      <c r="E5601" s="157">
        <f>VLOOKUP(D5601,'SOAT LIQ'!$A$87:$C$3416,3,FALSE)</f>
        <v>12</v>
      </c>
      <c r="F5601" t="s">
        <v>21632</v>
      </c>
    </row>
    <row r="5602" spans="1:6" x14ac:dyDescent="0.25">
      <c r="A5602" t="s">
        <v>5796</v>
      </c>
      <c r="B5602" s="100" t="s">
        <v>8768</v>
      </c>
      <c r="C5602" s="99" t="s">
        <v>8769</v>
      </c>
      <c r="D5602" s="124">
        <v>5232</v>
      </c>
      <c r="E5602" s="157">
        <f>VLOOKUP(D5602,'SOAT LIQ'!$A$87:$C$3416,3,FALSE)</f>
        <v>12</v>
      </c>
      <c r="F5602" t="s">
        <v>21632</v>
      </c>
    </row>
    <row r="5603" spans="1:6" x14ac:dyDescent="0.25">
      <c r="A5603" t="s">
        <v>5750</v>
      </c>
      <c r="B5603" s="100" t="s">
        <v>8770</v>
      </c>
      <c r="C5603" s="99" t="s">
        <v>8769</v>
      </c>
      <c r="D5603" s="124">
        <v>5232</v>
      </c>
      <c r="E5603" s="157">
        <f>VLOOKUP(D5603,'SOAT LIQ'!$A$87:$C$3416,3,FALSE)</f>
        <v>12</v>
      </c>
      <c r="F5603" t="s">
        <v>21632</v>
      </c>
    </row>
    <row r="5604" spans="1:6" x14ac:dyDescent="0.25">
      <c r="A5604" t="s">
        <v>5936</v>
      </c>
      <c r="B5604" s="100" t="s">
        <v>8770</v>
      </c>
      <c r="C5604" s="99" t="s">
        <v>8769</v>
      </c>
      <c r="D5604" s="124">
        <v>5232</v>
      </c>
      <c r="E5604" s="157">
        <f>VLOOKUP(D5604,'SOAT LIQ'!$A$87:$C$3416,3,FALSE)</f>
        <v>12</v>
      </c>
      <c r="F5604" t="s">
        <v>21632</v>
      </c>
    </row>
    <row r="5605" spans="1:6" x14ac:dyDescent="0.25">
      <c r="A5605" t="s">
        <v>5796</v>
      </c>
      <c r="B5605" s="100" t="s">
        <v>8770</v>
      </c>
      <c r="C5605" s="99" t="s">
        <v>8769</v>
      </c>
      <c r="D5605" s="124">
        <v>5232</v>
      </c>
      <c r="E5605" s="157">
        <f>VLOOKUP(D5605,'SOAT LIQ'!$A$87:$C$3416,3,FALSE)</f>
        <v>12</v>
      </c>
      <c r="F5605" t="s">
        <v>21632</v>
      </c>
    </row>
    <row r="5606" spans="1:6" x14ac:dyDescent="0.25">
      <c r="A5606" t="s">
        <v>5796</v>
      </c>
      <c r="B5606" s="100" t="s">
        <v>4776</v>
      </c>
      <c r="C5606" s="99" t="s">
        <v>8771</v>
      </c>
      <c r="D5606" s="124">
        <v>5224</v>
      </c>
      <c r="E5606" s="157">
        <f>VLOOKUP(D5606,'SOAT LIQ'!$A$87:$C$3416,3,FALSE)</f>
        <v>12</v>
      </c>
      <c r="F5606" t="s">
        <v>21632</v>
      </c>
    </row>
    <row r="5607" spans="1:6" x14ac:dyDescent="0.25">
      <c r="A5607" t="s">
        <v>5142</v>
      </c>
      <c r="B5607" s="100" t="s">
        <v>4776</v>
      </c>
      <c r="C5607" s="99" t="s">
        <v>8771</v>
      </c>
      <c r="D5607" s="124">
        <v>5224</v>
      </c>
      <c r="E5607" s="157">
        <f>VLOOKUP(D5607,'SOAT LIQ'!$A$87:$C$3416,3,FALSE)</f>
        <v>12</v>
      </c>
      <c r="F5607" t="s">
        <v>21632</v>
      </c>
    </row>
    <row r="5608" spans="1:6" x14ac:dyDescent="0.25">
      <c r="A5608" t="s">
        <v>5796</v>
      </c>
      <c r="B5608" s="100" t="s">
        <v>4779</v>
      </c>
      <c r="C5608" s="99" t="s">
        <v>8772</v>
      </c>
      <c r="D5608" s="124">
        <v>5231</v>
      </c>
      <c r="E5608" s="157">
        <f>VLOOKUP(D5608,'SOAT LIQ'!$A$87:$C$3416,3,FALSE)</f>
        <v>12</v>
      </c>
      <c r="F5608" t="s">
        <v>21632</v>
      </c>
    </row>
    <row r="5609" spans="1:6" x14ac:dyDescent="0.25">
      <c r="A5609" t="s">
        <v>5508</v>
      </c>
      <c r="B5609" s="100" t="s">
        <v>4779</v>
      </c>
      <c r="C5609" s="99" t="s">
        <v>8772</v>
      </c>
      <c r="D5609" s="124">
        <v>5231</v>
      </c>
      <c r="E5609" s="157">
        <f>VLOOKUP(D5609,'SOAT LIQ'!$A$87:$C$3416,3,FALSE)</f>
        <v>12</v>
      </c>
      <c r="F5609" t="s">
        <v>21632</v>
      </c>
    </row>
    <row r="5610" spans="1:6" x14ac:dyDescent="0.25">
      <c r="A5610" t="s">
        <v>5796</v>
      </c>
      <c r="B5610" s="100" t="s">
        <v>4773</v>
      </c>
      <c r="C5610" s="99" t="s">
        <v>8773</v>
      </c>
      <c r="D5610" s="124">
        <v>5220</v>
      </c>
      <c r="E5610" s="157">
        <f>VLOOKUP(D5610,'SOAT LIQ'!$A$87:$C$3416,3,FALSE)</f>
        <v>10</v>
      </c>
      <c r="F5610" t="s">
        <v>21632</v>
      </c>
    </row>
    <row r="5611" spans="1:6" x14ac:dyDescent="0.25">
      <c r="A5611" t="s">
        <v>5922</v>
      </c>
      <c r="B5611" s="100" t="s">
        <v>4773</v>
      </c>
      <c r="C5611" s="99" t="s">
        <v>8773</v>
      </c>
      <c r="D5611" s="124">
        <v>5220</v>
      </c>
      <c r="E5611" s="157">
        <f>VLOOKUP(D5611,'SOAT LIQ'!$A$87:$C$3416,3,FALSE)</f>
        <v>10</v>
      </c>
      <c r="F5611" t="s">
        <v>21632</v>
      </c>
    </row>
    <row r="5612" spans="1:6" x14ac:dyDescent="0.25">
      <c r="A5612" t="s">
        <v>4339</v>
      </c>
      <c r="B5612" s="100" t="s">
        <v>4774</v>
      </c>
      <c r="C5612" s="99" t="s">
        <v>8774</v>
      </c>
      <c r="D5612" s="124">
        <v>5222</v>
      </c>
      <c r="E5612" s="157">
        <f>VLOOKUP(D5612,'SOAT LIQ'!$A$87:$C$3416,3,FALSE)</f>
        <v>10</v>
      </c>
      <c r="F5612" t="s">
        <v>21632</v>
      </c>
    </row>
    <row r="5613" spans="1:6" x14ac:dyDescent="0.25">
      <c r="A5613" t="s">
        <v>5922</v>
      </c>
      <c r="B5613" s="100" t="s">
        <v>4774</v>
      </c>
      <c r="C5613" s="99" t="s">
        <v>8774</v>
      </c>
      <c r="D5613" s="124">
        <v>5222</v>
      </c>
      <c r="E5613" s="157">
        <f>VLOOKUP(D5613,'SOAT LIQ'!$A$87:$C$3416,3,FALSE)</f>
        <v>10</v>
      </c>
      <c r="F5613" t="s">
        <v>21632</v>
      </c>
    </row>
    <row r="5614" spans="1:6" x14ac:dyDescent="0.25">
      <c r="A5614" t="s">
        <v>5796</v>
      </c>
      <c r="B5614" s="100" t="s">
        <v>4774</v>
      </c>
      <c r="C5614" s="99" t="s">
        <v>8774</v>
      </c>
      <c r="D5614" s="124">
        <v>5222</v>
      </c>
      <c r="E5614" s="157">
        <f>VLOOKUP(D5614,'SOAT LIQ'!$A$87:$C$3416,3,FALSE)</f>
        <v>10</v>
      </c>
      <c r="F5614" t="s">
        <v>21632</v>
      </c>
    </row>
    <row r="5615" spans="1:6" x14ac:dyDescent="0.25">
      <c r="A5615" t="s">
        <v>5750</v>
      </c>
      <c r="B5615" s="100" t="s">
        <v>4774</v>
      </c>
      <c r="C5615" s="99" t="s">
        <v>8774</v>
      </c>
      <c r="D5615" s="124">
        <v>5222</v>
      </c>
      <c r="E5615" s="157">
        <f>VLOOKUP(D5615,'SOAT LIQ'!$A$87:$C$3416,3,FALSE)</f>
        <v>10</v>
      </c>
      <c r="F5615" t="s">
        <v>21632</v>
      </c>
    </row>
    <row r="5616" spans="1:6" x14ac:dyDescent="0.25">
      <c r="A5616" t="s">
        <v>4339</v>
      </c>
      <c r="B5616" s="100" t="s">
        <v>4777</v>
      </c>
      <c r="C5616" s="99" t="s">
        <v>8775</v>
      </c>
      <c r="D5616" s="124">
        <v>5221</v>
      </c>
      <c r="E5616" s="157">
        <f>VLOOKUP(D5616,'SOAT LIQ'!$A$87:$C$3416,3,FALSE)</f>
        <v>10</v>
      </c>
      <c r="F5616" t="s">
        <v>21632</v>
      </c>
    </row>
    <row r="5617" spans="1:6" x14ac:dyDescent="0.25">
      <c r="A5617" t="s">
        <v>5922</v>
      </c>
      <c r="B5617" s="100" t="s">
        <v>4777</v>
      </c>
      <c r="C5617" s="99" t="s">
        <v>8775</v>
      </c>
      <c r="D5617" s="124">
        <v>5221</v>
      </c>
      <c r="E5617" s="157">
        <f>VLOOKUP(D5617,'SOAT LIQ'!$A$87:$C$3416,3,FALSE)</f>
        <v>10</v>
      </c>
      <c r="F5617" t="s">
        <v>21632</v>
      </c>
    </row>
    <row r="5618" spans="1:6" x14ac:dyDescent="0.25">
      <c r="A5618" t="s">
        <v>5796</v>
      </c>
      <c r="B5618" s="100" t="s">
        <v>4777</v>
      </c>
      <c r="C5618" s="99" t="s">
        <v>8775</v>
      </c>
      <c r="D5618" s="124">
        <v>5221</v>
      </c>
      <c r="E5618" s="157">
        <f>VLOOKUP(D5618,'SOAT LIQ'!$A$87:$C$3416,3,FALSE)</f>
        <v>10</v>
      </c>
      <c r="F5618" t="s">
        <v>21632</v>
      </c>
    </row>
    <row r="5619" spans="1:6" x14ac:dyDescent="0.25">
      <c r="A5619" t="s">
        <v>5750</v>
      </c>
      <c r="B5619" s="100" t="s">
        <v>4777</v>
      </c>
      <c r="C5619" s="99" t="s">
        <v>8775</v>
      </c>
      <c r="D5619" s="124">
        <v>5221</v>
      </c>
      <c r="E5619" s="157">
        <f>VLOOKUP(D5619,'SOAT LIQ'!$A$87:$C$3416,3,FALSE)</f>
        <v>10</v>
      </c>
      <c r="F5619" t="s">
        <v>21632</v>
      </c>
    </row>
    <row r="5620" spans="1:6" x14ac:dyDescent="0.25">
      <c r="A5620" t="s">
        <v>8463</v>
      </c>
      <c r="B5620" s="100" t="s">
        <v>4775</v>
      </c>
      <c r="C5620" s="99" t="s">
        <v>8776</v>
      </c>
      <c r="D5620" s="124">
        <v>5223</v>
      </c>
      <c r="E5620" s="157">
        <f>VLOOKUP(D5620,'SOAT LIQ'!$A$87:$C$3416,3,FALSE)</f>
        <v>12</v>
      </c>
      <c r="F5620" t="s">
        <v>21632</v>
      </c>
    </row>
    <row r="5621" spans="1:6" x14ac:dyDescent="0.25">
      <c r="A5621" t="s">
        <v>8464</v>
      </c>
      <c r="B5621" s="100" t="s">
        <v>8777</v>
      </c>
      <c r="C5621" s="99" t="s">
        <v>4194</v>
      </c>
      <c r="D5621" s="124">
        <v>7800</v>
      </c>
      <c r="E5621" s="157">
        <f>VLOOKUP(D5621,'SOAT LIQ'!$A$87:$C$3416,3,FALSE)</f>
        <v>21</v>
      </c>
      <c r="F5621" t="s">
        <v>21632</v>
      </c>
    </row>
    <row r="5622" spans="1:6" x14ac:dyDescent="0.25">
      <c r="A5622" t="s">
        <v>8464</v>
      </c>
      <c r="B5622" s="100" t="s">
        <v>8778</v>
      </c>
      <c r="C5622" s="100"/>
      <c r="D5622" s="124">
        <v>7800</v>
      </c>
      <c r="E5622" s="157">
        <f>VLOOKUP(D5622,'SOAT LIQ'!$A$87:$C$3416,3,FALSE)</f>
        <v>21</v>
      </c>
      <c r="F5622" t="s">
        <v>21632</v>
      </c>
    </row>
    <row r="5623" spans="1:6" x14ac:dyDescent="0.25">
      <c r="A5623" t="s">
        <v>8464</v>
      </c>
      <c r="B5623" s="100" t="s">
        <v>8779</v>
      </c>
      <c r="C5623" s="99" t="s">
        <v>4195</v>
      </c>
      <c r="D5623" s="124">
        <v>7800</v>
      </c>
      <c r="E5623" s="157">
        <f>VLOOKUP(D5623,'SOAT LIQ'!$A$87:$C$3416,3,FALSE)</f>
        <v>21</v>
      </c>
      <c r="F5623" t="s">
        <v>21632</v>
      </c>
    </row>
    <row r="5624" spans="1:6" x14ac:dyDescent="0.25">
      <c r="A5624" t="s">
        <v>8464</v>
      </c>
      <c r="B5624" s="100" t="s">
        <v>8780</v>
      </c>
      <c r="C5624" s="99" t="s">
        <v>4195</v>
      </c>
      <c r="D5624" s="124">
        <v>7800</v>
      </c>
      <c r="E5624" s="157">
        <f>VLOOKUP(D5624,'SOAT LIQ'!$A$87:$C$3416,3,FALSE)</f>
        <v>21</v>
      </c>
      <c r="F5624" t="s">
        <v>21632</v>
      </c>
    </row>
    <row r="5625" spans="1:6" x14ac:dyDescent="0.25">
      <c r="A5625" t="s">
        <v>8464</v>
      </c>
      <c r="B5625" s="100" t="s">
        <v>8781</v>
      </c>
      <c r="C5625" s="100"/>
      <c r="D5625" s="124"/>
      <c r="E5625" s="157" t="e">
        <f>VLOOKUP(D5625,'SOAT LIQ'!$A$87:$C$3416,3,FALSE)</f>
        <v>#N/A</v>
      </c>
    </row>
    <row r="5626" spans="1:6" x14ac:dyDescent="0.25">
      <c r="A5626" t="s">
        <v>5922</v>
      </c>
      <c r="B5626" s="100" t="s">
        <v>4500</v>
      </c>
      <c r="C5626" s="99" t="s">
        <v>8782</v>
      </c>
      <c r="D5626" s="124">
        <v>17800</v>
      </c>
      <c r="E5626" s="157">
        <f>VLOOKUP(D5626,'SOAT LIQ'!$A$87:$C$3416,3,FALSE)</f>
        <v>5</v>
      </c>
      <c r="F5626" t="s">
        <v>21632</v>
      </c>
    </row>
    <row r="5627" spans="1:6" x14ac:dyDescent="0.25">
      <c r="A5627" t="s">
        <v>8783</v>
      </c>
      <c r="B5627" s="100" t="s">
        <v>4500</v>
      </c>
      <c r="C5627" s="99" t="s">
        <v>8782</v>
      </c>
      <c r="D5627" s="124">
        <v>17800</v>
      </c>
      <c r="E5627" s="157">
        <f>VLOOKUP(D5627,'SOAT LIQ'!$A$87:$C$3416,3,FALSE)</f>
        <v>5</v>
      </c>
      <c r="F5627" t="s">
        <v>21632</v>
      </c>
    </row>
    <row r="5628" spans="1:6" x14ac:dyDescent="0.25">
      <c r="A5628" t="s">
        <v>8784</v>
      </c>
      <c r="B5628" s="100" t="s">
        <v>4500</v>
      </c>
      <c r="C5628" s="99" t="s">
        <v>8782</v>
      </c>
      <c r="D5628" s="124">
        <v>17800</v>
      </c>
      <c r="E5628" s="157">
        <f>VLOOKUP(D5628,'SOAT LIQ'!$A$87:$C$3416,3,FALSE)</f>
        <v>5</v>
      </c>
      <c r="F5628" t="s">
        <v>21632</v>
      </c>
    </row>
    <row r="5629" spans="1:6" x14ac:dyDescent="0.25">
      <c r="A5629" t="s">
        <v>8508</v>
      </c>
      <c r="B5629" s="100" t="s">
        <v>4500</v>
      </c>
      <c r="C5629" s="99" t="s">
        <v>8782</v>
      </c>
      <c r="D5629" s="124">
        <v>17800</v>
      </c>
      <c r="E5629" s="157">
        <f>VLOOKUP(D5629,'SOAT LIQ'!$A$87:$C$3416,3,FALSE)</f>
        <v>5</v>
      </c>
      <c r="F5629" t="s">
        <v>21632</v>
      </c>
    </row>
    <row r="5630" spans="1:6" x14ac:dyDescent="0.25">
      <c r="A5630" t="s">
        <v>5923</v>
      </c>
      <c r="B5630" s="100" t="s">
        <v>4500</v>
      </c>
      <c r="C5630" s="99" t="s">
        <v>8782</v>
      </c>
      <c r="D5630" s="124">
        <v>17800</v>
      </c>
      <c r="E5630" s="157">
        <f>VLOOKUP(D5630,'SOAT LIQ'!$A$87:$C$3416,3,FALSE)</f>
        <v>5</v>
      </c>
      <c r="F5630" t="s">
        <v>21632</v>
      </c>
    </row>
    <row r="5631" spans="1:6" x14ac:dyDescent="0.25">
      <c r="A5631" t="s">
        <v>4339</v>
      </c>
      <c r="B5631" s="100" t="s">
        <v>8786</v>
      </c>
      <c r="C5631" s="99" t="s">
        <v>8785</v>
      </c>
      <c r="D5631" s="124">
        <v>17511</v>
      </c>
      <c r="E5631" s="157">
        <f>VLOOKUP(D5631,'SOAT LIQ'!$A$87:$C$3416,3,FALSE)</f>
        <v>4</v>
      </c>
      <c r="F5631" t="s">
        <v>21632</v>
      </c>
    </row>
    <row r="5632" spans="1:6" x14ac:dyDescent="0.25">
      <c r="A5632" t="s">
        <v>5509</v>
      </c>
      <c r="B5632" s="100" t="s">
        <v>8786</v>
      </c>
      <c r="C5632" s="99" t="s">
        <v>8785</v>
      </c>
      <c r="D5632" s="124">
        <v>17511</v>
      </c>
      <c r="E5632" s="157">
        <f>VLOOKUP(D5632,'SOAT LIQ'!$A$87:$C$3416,3,FALSE)</f>
        <v>4</v>
      </c>
      <c r="F5632" t="s">
        <v>21632</v>
      </c>
    </row>
    <row r="5633" spans="1:6" x14ac:dyDescent="0.25">
      <c r="A5633" t="s">
        <v>5750</v>
      </c>
      <c r="B5633" s="100" t="s">
        <v>8786</v>
      </c>
      <c r="C5633" s="99" t="s">
        <v>8785</v>
      </c>
      <c r="D5633" s="124">
        <v>17511</v>
      </c>
      <c r="E5633" s="157">
        <f>VLOOKUP(D5633,'SOAT LIQ'!$A$87:$C$3416,3,FALSE)</f>
        <v>4</v>
      </c>
      <c r="F5633" t="s">
        <v>21632</v>
      </c>
    </row>
    <row r="5634" spans="1:6" x14ac:dyDescent="0.25">
      <c r="A5634" t="s">
        <v>6034</v>
      </c>
      <c r="B5634" s="100" t="s">
        <v>8786</v>
      </c>
      <c r="C5634" s="99" t="s">
        <v>8785</v>
      </c>
      <c r="D5634" s="124">
        <v>17511</v>
      </c>
      <c r="E5634" s="157">
        <f>VLOOKUP(D5634,'SOAT LIQ'!$A$87:$C$3416,3,FALSE)</f>
        <v>4</v>
      </c>
      <c r="F5634" t="s">
        <v>21632</v>
      </c>
    </row>
    <row r="5635" spans="1:6" x14ac:dyDescent="0.25">
      <c r="A5635" t="s">
        <v>4339</v>
      </c>
      <c r="B5635" s="100" t="s">
        <v>8788</v>
      </c>
      <c r="C5635" s="99" t="s">
        <v>8787</v>
      </c>
      <c r="D5635" s="124">
        <v>17510</v>
      </c>
      <c r="E5635" s="157">
        <f>VLOOKUP(D5635,'SOAT LIQ'!$A$87:$C$3416,3,FALSE)</f>
        <v>8</v>
      </c>
      <c r="F5635" t="s">
        <v>21632</v>
      </c>
    </row>
    <row r="5636" spans="1:6" x14ac:dyDescent="0.25">
      <c r="A5636" t="s">
        <v>5750</v>
      </c>
      <c r="B5636" s="100" t="s">
        <v>8788</v>
      </c>
      <c r="C5636" s="99" t="s">
        <v>8787</v>
      </c>
      <c r="D5636" s="124">
        <v>17510</v>
      </c>
      <c r="E5636" s="157">
        <f>VLOOKUP(D5636,'SOAT LIQ'!$A$87:$C$3416,3,FALSE)</f>
        <v>8</v>
      </c>
      <c r="F5636" t="s">
        <v>21632</v>
      </c>
    </row>
    <row r="5637" spans="1:6" x14ac:dyDescent="0.25">
      <c r="A5637" t="s">
        <v>6023</v>
      </c>
      <c r="B5637" s="100" t="s">
        <v>8788</v>
      </c>
      <c r="C5637" s="99" t="s">
        <v>8787</v>
      </c>
      <c r="D5637" s="124">
        <v>17510</v>
      </c>
      <c r="E5637" s="157">
        <f>VLOOKUP(D5637,'SOAT LIQ'!$A$87:$C$3416,3,FALSE)</f>
        <v>8</v>
      </c>
      <c r="F5637" t="s">
        <v>21632</v>
      </c>
    </row>
    <row r="5638" spans="1:6" x14ac:dyDescent="0.25">
      <c r="A5638" t="s">
        <v>4339</v>
      </c>
      <c r="B5638" s="100" t="s">
        <v>8789</v>
      </c>
      <c r="C5638" s="99" t="s">
        <v>8787</v>
      </c>
      <c r="D5638" s="124">
        <v>18601</v>
      </c>
      <c r="E5638" s="157">
        <f>VLOOKUP(D5638,'SOAT LIQ'!$A$87:$C$3416,3,FALSE)</f>
        <v>9</v>
      </c>
      <c r="F5638" t="s">
        <v>21632</v>
      </c>
    </row>
    <row r="5639" spans="1:6" x14ac:dyDescent="0.25">
      <c r="A5639" t="s">
        <v>5750</v>
      </c>
      <c r="B5639" s="100" t="s">
        <v>8789</v>
      </c>
      <c r="C5639" s="99" t="s">
        <v>8787</v>
      </c>
      <c r="D5639" s="124">
        <v>18601</v>
      </c>
      <c r="E5639" s="157">
        <f>VLOOKUP(D5639,'SOAT LIQ'!$A$87:$C$3416,3,FALSE)</f>
        <v>9</v>
      </c>
      <c r="F5639" t="s">
        <v>21632</v>
      </c>
    </row>
    <row r="5640" spans="1:6" x14ac:dyDescent="0.25">
      <c r="A5640" t="s">
        <v>6023</v>
      </c>
      <c r="B5640" s="100" t="s">
        <v>8789</v>
      </c>
      <c r="C5640" s="99" t="s">
        <v>8787</v>
      </c>
      <c r="D5640" s="124">
        <v>18601</v>
      </c>
      <c r="E5640" s="157">
        <f>VLOOKUP(D5640,'SOAT LIQ'!$A$87:$C$3416,3,FALSE)</f>
        <v>9</v>
      </c>
      <c r="F5640" t="s">
        <v>21632</v>
      </c>
    </row>
    <row r="5641" spans="1:6" x14ac:dyDescent="0.25">
      <c r="A5641" t="s">
        <v>4339</v>
      </c>
      <c r="B5641" s="100" t="s">
        <v>8790</v>
      </c>
      <c r="C5641" s="100"/>
      <c r="D5641" s="124">
        <v>7501</v>
      </c>
      <c r="E5641" s="157">
        <f>VLOOKUP(D5641,'SOAT LIQ'!$A$87:$C$3416,3,FALSE)</f>
        <v>9</v>
      </c>
      <c r="F5641" t="s">
        <v>21632</v>
      </c>
    </row>
    <row r="5642" spans="1:6" x14ac:dyDescent="0.25">
      <c r="A5642" t="s">
        <v>5750</v>
      </c>
      <c r="B5642" s="100" t="s">
        <v>8790</v>
      </c>
      <c r="C5642" s="100"/>
      <c r="D5642" s="124">
        <v>7501</v>
      </c>
      <c r="E5642" s="157">
        <f>VLOOKUP(D5642,'SOAT LIQ'!$A$87:$C$3416,3,FALSE)</f>
        <v>9</v>
      </c>
      <c r="F5642" t="s">
        <v>21632</v>
      </c>
    </row>
    <row r="5643" spans="1:6" x14ac:dyDescent="0.25">
      <c r="A5643" t="s">
        <v>6023</v>
      </c>
      <c r="B5643" s="100" t="s">
        <v>8791</v>
      </c>
      <c r="C5643" s="100"/>
      <c r="D5643" s="124">
        <v>7501</v>
      </c>
      <c r="E5643" s="157">
        <f>VLOOKUP(D5643,'SOAT LIQ'!$A$87:$C$3416,3,FALSE)</f>
        <v>9</v>
      </c>
      <c r="F5643" t="s">
        <v>21632</v>
      </c>
    </row>
    <row r="5644" spans="1:6" x14ac:dyDescent="0.25">
      <c r="A5644" t="s">
        <v>4339</v>
      </c>
      <c r="B5644" s="100" t="s">
        <v>8791</v>
      </c>
      <c r="C5644" s="100"/>
      <c r="D5644" s="124">
        <v>7501</v>
      </c>
      <c r="E5644" s="157">
        <f>VLOOKUP(D5644,'SOAT LIQ'!$A$87:$C$3416,3,FALSE)</f>
        <v>9</v>
      </c>
      <c r="F5644" t="s">
        <v>21632</v>
      </c>
    </row>
    <row r="5645" spans="1:6" x14ac:dyDescent="0.25">
      <c r="A5645" t="s">
        <v>4339</v>
      </c>
      <c r="B5645" s="100" t="s">
        <v>8792</v>
      </c>
      <c r="C5645" s="99" t="s">
        <v>8793</v>
      </c>
      <c r="D5645" s="124">
        <v>7501</v>
      </c>
      <c r="E5645" s="157">
        <f>VLOOKUP(D5645,'SOAT LIQ'!$A$87:$C$3416,3,FALSE)</f>
        <v>9</v>
      </c>
      <c r="F5645" t="s">
        <v>21632</v>
      </c>
    </row>
    <row r="5646" spans="1:6" x14ac:dyDescent="0.25">
      <c r="A5646" t="s">
        <v>5750</v>
      </c>
      <c r="B5646" s="100" t="s">
        <v>8792</v>
      </c>
      <c r="C5646" s="99" t="s">
        <v>8793</v>
      </c>
      <c r="D5646" s="124">
        <v>7501</v>
      </c>
      <c r="E5646" s="157">
        <f>VLOOKUP(D5646,'SOAT LIQ'!$A$87:$C$3416,3,FALSE)</f>
        <v>9</v>
      </c>
      <c r="F5646" t="s">
        <v>21632</v>
      </c>
    </row>
    <row r="5647" spans="1:6" x14ac:dyDescent="0.25">
      <c r="A5647" t="s">
        <v>6023</v>
      </c>
      <c r="B5647" s="100" t="s">
        <v>8792</v>
      </c>
      <c r="C5647" s="99" t="s">
        <v>8793</v>
      </c>
      <c r="D5647" s="124">
        <v>7501</v>
      </c>
      <c r="E5647" s="157">
        <f>VLOOKUP(D5647,'SOAT LIQ'!$A$87:$C$3416,3,FALSE)</f>
        <v>9</v>
      </c>
      <c r="F5647" t="s">
        <v>21632</v>
      </c>
    </row>
    <row r="5648" spans="1:6" x14ac:dyDescent="0.25">
      <c r="A5648" t="s">
        <v>6023</v>
      </c>
      <c r="B5648" s="100" t="s">
        <v>8794</v>
      </c>
      <c r="C5648" s="99" t="s">
        <v>8793</v>
      </c>
      <c r="D5648" s="124">
        <v>7501</v>
      </c>
      <c r="E5648" s="157">
        <f>VLOOKUP(D5648,'SOAT LIQ'!$A$87:$C$3416,3,FALSE)</f>
        <v>9</v>
      </c>
      <c r="F5648" t="s">
        <v>21632</v>
      </c>
    </row>
    <row r="5649" spans="1:6" x14ac:dyDescent="0.25">
      <c r="A5649" t="s">
        <v>4339</v>
      </c>
      <c r="B5649" s="100" t="s">
        <v>8794</v>
      </c>
      <c r="C5649" s="99" t="s">
        <v>8793</v>
      </c>
      <c r="D5649" s="124">
        <v>7501</v>
      </c>
      <c r="E5649" s="157">
        <f>VLOOKUP(D5649,'SOAT LIQ'!$A$87:$C$3416,3,FALSE)</f>
        <v>9</v>
      </c>
      <c r="F5649" t="s">
        <v>21632</v>
      </c>
    </row>
    <row r="5650" spans="1:6" x14ac:dyDescent="0.25">
      <c r="A5650" t="s">
        <v>5750</v>
      </c>
      <c r="B5650" s="100" t="s">
        <v>8795</v>
      </c>
      <c r="C5650" s="99" t="s">
        <v>8793</v>
      </c>
      <c r="D5650" s="124">
        <v>7501</v>
      </c>
      <c r="E5650" s="157">
        <f>VLOOKUP(D5650,'SOAT LIQ'!$A$87:$C$3416,3,FALSE)</f>
        <v>9</v>
      </c>
      <c r="F5650" t="s">
        <v>21632</v>
      </c>
    </row>
    <row r="5651" spans="1:6" x14ac:dyDescent="0.25">
      <c r="A5651" t="s">
        <v>4339</v>
      </c>
      <c r="B5651" s="100" t="s">
        <v>8795</v>
      </c>
      <c r="C5651" s="99" t="s">
        <v>8793</v>
      </c>
      <c r="D5651" s="124">
        <v>7501</v>
      </c>
      <c r="E5651" s="157">
        <f>VLOOKUP(D5651,'SOAT LIQ'!$A$87:$C$3416,3,FALSE)</f>
        <v>9</v>
      </c>
      <c r="F5651" t="s">
        <v>21632</v>
      </c>
    </row>
    <row r="5652" spans="1:6" x14ac:dyDescent="0.25">
      <c r="A5652" t="s">
        <v>6023</v>
      </c>
      <c r="B5652" s="100" t="s">
        <v>8795</v>
      </c>
      <c r="C5652" s="99" t="s">
        <v>8793</v>
      </c>
      <c r="D5652" s="124">
        <v>7501</v>
      </c>
      <c r="E5652" s="157">
        <f>VLOOKUP(D5652,'SOAT LIQ'!$A$87:$C$3416,3,FALSE)</f>
        <v>9</v>
      </c>
      <c r="F5652" t="s">
        <v>21632</v>
      </c>
    </row>
    <row r="5653" spans="1:6" x14ac:dyDescent="0.25">
      <c r="A5653" t="s">
        <v>4339</v>
      </c>
      <c r="B5653" s="100" t="s">
        <v>8796</v>
      </c>
      <c r="C5653" s="100"/>
      <c r="D5653" s="124">
        <v>7501</v>
      </c>
      <c r="E5653" s="157">
        <f>VLOOKUP(D5653,'SOAT LIQ'!$A$87:$C$3416,3,FALSE)</f>
        <v>9</v>
      </c>
      <c r="F5653" t="s">
        <v>21632</v>
      </c>
    </row>
    <row r="5654" spans="1:6" x14ac:dyDescent="0.25">
      <c r="A5654" t="s">
        <v>6023</v>
      </c>
      <c r="B5654" s="100" t="s">
        <v>8796</v>
      </c>
      <c r="C5654" s="100"/>
      <c r="D5654" s="124">
        <v>7501</v>
      </c>
      <c r="E5654" s="157">
        <f>VLOOKUP(D5654,'SOAT LIQ'!$A$87:$C$3416,3,FALSE)</f>
        <v>9</v>
      </c>
      <c r="F5654" t="s">
        <v>21632</v>
      </c>
    </row>
    <row r="5655" spans="1:6" x14ac:dyDescent="0.25">
      <c r="A5655" t="s">
        <v>5750</v>
      </c>
      <c r="B5655" s="100" t="s">
        <v>8797</v>
      </c>
      <c r="C5655" s="99" t="s">
        <v>8798</v>
      </c>
      <c r="D5655" s="124">
        <v>7501</v>
      </c>
      <c r="E5655" s="157">
        <f>VLOOKUP(D5655,'SOAT LIQ'!$A$87:$C$3416,3,FALSE)</f>
        <v>9</v>
      </c>
      <c r="F5655" t="s">
        <v>21632</v>
      </c>
    </row>
    <row r="5656" spans="1:6" x14ac:dyDescent="0.25">
      <c r="A5656" t="s">
        <v>4339</v>
      </c>
      <c r="B5656" s="100" t="s">
        <v>8797</v>
      </c>
      <c r="C5656" s="99" t="s">
        <v>8798</v>
      </c>
      <c r="D5656" s="124">
        <v>7501</v>
      </c>
      <c r="E5656" s="157">
        <f>VLOOKUP(D5656,'SOAT LIQ'!$A$87:$C$3416,3,FALSE)</f>
        <v>9</v>
      </c>
      <c r="F5656" t="s">
        <v>21632</v>
      </c>
    </row>
    <row r="5657" spans="1:6" x14ac:dyDescent="0.25">
      <c r="A5657" t="s">
        <v>4339</v>
      </c>
      <c r="B5657" s="100" t="s">
        <v>8799</v>
      </c>
      <c r="C5657" s="99" t="s">
        <v>8798</v>
      </c>
      <c r="D5657" s="124">
        <v>7501</v>
      </c>
      <c r="E5657" s="157">
        <f>VLOOKUP(D5657,'SOAT LIQ'!$A$87:$C$3416,3,FALSE)</f>
        <v>9</v>
      </c>
      <c r="F5657" t="s">
        <v>21632</v>
      </c>
    </row>
    <row r="5658" spans="1:6" x14ac:dyDescent="0.25">
      <c r="A5658" t="s">
        <v>4339</v>
      </c>
      <c r="B5658" s="100" t="s">
        <v>8800</v>
      </c>
      <c r="C5658" s="99" t="s">
        <v>8801</v>
      </c>
      <c r="D5658" s="124">
        <v>7501</v>
      </c>
      <c r="E5658" s="157">
        <f>VLOOKUP(D5658,'SOAT LIQ'!$A$87:$C$3416,3,FALSE)</f>
        <v>9</v>
      </c>
      <c r="F5658" t="s">
        <v>21632</v>
      </c>
    </row>
    <row r="5659" spans="1:6" x14ac:dyDescent="0.25">
      <c r="A5659" t="s">
        <v>5750</v>
      </c>
      <c r="B5659" s="100" t="s">
        <v>8800</v>
      </c>
      <c r="C5659" s="99" t="s">
        <v>8801</v>
      </c>
      <c r="D5659" s="124">
        <v>7501</v>
      </c>
      <c r="E5659" s="157">
        <f>VLOOKUP(D5659,'SOAT LIQ'!$A$87:$C$3416,3,FALSE)</f>
        <v>9</v>
      </c>
      <c r="F5659" t="s">
        <v>21632</v>
      </c>
    </row>
    <row r="5660" spans="1:6" x14ac:dyDescent="0.25">
      <c r="A5660" t="s">
        <v>6023</v>
      </c>
      <c r="B5660" s="100" t="s">
        <v>8800</v>
      </c>
      <c r="C5660" s="99" t="s">
        <v>8801</v>
      </c>
      <c r="D5660" s="124">
        <v>7501</v>
      </c>
      <c r="E5660" s="157">
        <f>VLOOKUP(D5660,'SOAT LIQ'!$A$87:$C$3416,3,FALSE)</f>
        <v>9</v>
      </c>
      <c r="F5660" t="s">
        <v>21632</v>
      </c>
    </row>
    <row r="5661" spans="1:6" x14ac:dyDescent="0.25">
      <c r="A5661" t="s">
        <v>4339</v>
      </c>
      <c r="B5661" s="100" t="s">
        <v>8802</v>
      </c>
      <c r="C5661" s="99" t="s">
        <v>8801</v>
      </c>
      <c r="D5661" s="124">
        <v>7501</v>
      </c>
      <c r="E5661" s="157">
        <f>VLOOKUP(D5661,'SOAT LIQ'!$A$87:$C$3416,3,FALSE)</f>
        <v>9</v>
      </c>
      <c r="F5661" t="s">
        <v>21632</v>
      </c>
    </row>
    <row r="5662" spans="1:6" x14ac:dyDescent="0.25">
      <c r="A5662" t="s">
        <v>6023</v>
      </c>
      <c r="B5662" s="100" t="s">
        <v>8802</v>
      </c>
      <c r="C5662" s="99" t="s">
        <v>8801</v>
      </c>
      <c r="D5662" s="124">
        <v>7501</v>
      </c>
      <c r="E5662" s="157">
        <f>VLOOKUP(D5662,'SOAT LIQ'!$A$87:$C$3416,3,FALSE)</f>
        <v>9</v>
      </c>
      <c r="F5662" t="s">
        <v>21632</v>
      </c>
    </row>
    <row r="5663" spans="1:6" x14ac:dyDescent="0.25">
      <c r="A5663" t="s">
        <v>4339</v>
      </c>
      <c r="B5663" s="100" t="s">
        <v>8803</v>
      </c>
      <c r="C5663" s="99" t="s">
        <v>8801</v>
      </c>
      <c r="D5663" s="124">
        <v>7501</v>
      </c>
      <c r="E5663" s="157">
        <f>VLOOKUP(D5663,'SOAT LIQ'!$A$87:$C$3416,3,FALSE)</f>
        <v>9</v>
      </c>
      <c r="F5663" t="s">
        <v>21632</v>
      </c>
    </row>
    <row r="5664" spans="1:6" x14ac:dyDescent="0.25">
      <c r="A5664" t="s">
        <v>5750</v>
      </c>
      <c r="B5664" s="100" t="s">
        <v>8803</v>
      </c>
      <c r="C5664" s="99" t="s">
        <v>8801</v>
      </c>
      <c r="D5664" s="124">
        <v>7501</v>
      </c>
      <c r="E5664" s="157">
        <f>VLOOKUP(D5664,'SOAT LIQ'!$A$87:$C$3416,3,FALSE)</f>
        <v>9</v>
      </c>
      <c r="F5664" t="s">
        <v>21632</v>
      </c>
    </row>
    <row r="5665" spans="1:6" x14ac:dyDescent="0.25">
      <c r="A5665" t="s">
        <v>6023</v>
      </c>
      <c r="B5665" s="100" t="s">
        <v>8803</v>
      </c>
      <c r="C5665" s="99" t="s">
        <v>8801</v>
      </c>
      <c r="D5665" s="124">
        <v>7501</v>
      </c>
      <c r="E5665" s="157">
        <f>VLOOKUP(D5665,'SOAT LIQ'!$A$87:$C$3416,3,FALSE)</f>
        <v>9</v>
      </c>
      <c r="F5665" t="s">
        <v>21632</v>
      </c>
    </row>
    <row r="5666" spans="1:6" x14ac:dyDescent="0.25">
      <c r="A5666" t="s">
        <v>5750</v>
      </c>
      <c r="B5666" s="100" t="s">
        <v>8804</v>
      </c>
      <c r="C5666" s="99" t="s">
        <v>8801</v>
      </c>
      <c r="D5666" s="124">
        <v>7501</v>
      </c>
      <c r="E5666" s="157">
        <f>VLOOKUP(D5666,'SOAT LIQ'!$A$87:$C$3416,3,FALSE)</f>
        <v>9</v>
      </c>
      <c r="F5666" t="s">
        <v>21632</v>
      </c>
    </row>
    <row r="5667" spans="1:6" x14ac:dyDescent="0.25">
      <c r="A5667" t="s">
        <v>4339</v>
      </c>
      <c r="B5667" s="100" t="s">
        <v>8804</v>
      </c>
      <c r="C5667" s="99" t="s">
        <v>8801</v>
      </c>
      <c r="D5667" s="124">
        <v>7501</v>
      </c>
      <c r="E5667" s="157">
        <f>VLOOKUP(D5667,'SOAT LIQ'!$A$87:$C$3416,3,FALSE)</f>
        <v>9</v>
      </c>
      <c r="F5667" t="s">
        <v>21632</v>
      </c>
    </row>
    <row r="5668" spans="1:6" x14ac:dyDescent="0.25">
      <c r="A5668" t="s">
        <v>6023</v>
      </c>
      <c r="B5668" s="100" t="s">
        <v>8804</v>
      </c>
      <c r="C5668" s="99" t="s">
        <v>8801</v>
      </c>
      <c r="D5668" s="124">
        <v>7501</v>
      </c>
      <c r="E5668" s="157">
        <f>VLOOKUP(D5668,'SOAT LIQ'!$A$87:$C$3416,3,FALSE)</f>
        <v>9</v>
      </c>
      <c r="F5668" t="s">
        <v>21632</v>
      </c>
    </row>
    <row r="5669" spans="1:6" x14ac:dyDescent="0.25">
      <c r="A5669" t="s">
        <v>5750</v>
      </c>
      <c r="B5669" s="100" t="s">
        <v>8805</v>
      </c>
      <c r="C5669" s="99" t="s">
        <v>8806</v>
      </c>
      <c r="D5669" s="124">
        <v>7510</v>
      </c>
      <c r="E5669" s="157">
        <f>VLOOKUP(D5669,'SOAT LIQ'!$A$87:$C$3416,3,FALSE)</f>
        <v>9</v>
      </c>
      <c r="F5669" t="s">
        <v>21632</v>
      </c>
    </row>
    <row r="5670" spans="1:6" x14ac:dyDescent="0.25">
      <c r="A5670" t="s">
        <v>4339</v>
      </c>
      <c r="B5670" s="100" t="s">
        <v>8805</v>
      </c>
      <c r="C5670" s="99" t="s">
        <v>8806</v>
      </c>
      <c r="D5670" s="124">
        <v>7510</v>
      </c>
      <c r="E5670" s="157">
        <f>VLOOKUP(D5670,'SOAT LIQ'!$A$87:$C$3416,3,FALSE)</f>
        <v>9</v>
      </c>
      <c r="F5670" t="s">
        <v>21632</v>
      </c>
    </row>
    <row r="5671" spans="1:6" x14ac:dyDescent="0.25">
      <c r="A5671" t="s">
        <v>6023</v>
      </c>
      <c r="B5671" s="100" t="s">
        <v>8805</v>
      </c>
      <c r="C5671" s="99" t="s">
        <v>8806</v>
      </c>
      <c r="D5671" s="124">
        <v>7510</v>
      </c>
      <c r="E5671" s="157">
        <f>VLOOKUP(D5671,'SOAT LIQ'!$A$87:$C$3416,3,FALSE)</f>
        <v>9</v>
      </c>
      <c r="F5671" t="s">
        <v>21632</v>
      </c>
    </row>
    <row r="5672" spans="1:6" x14ac:dyDescent="0.25">
      <c r="A5672" t="s">
        <v>5750</v>
      </c>
      <c r="B5672" s="100" t="s">
        <v>8807</v>
      </c>
      <c r="C5672" s="99" t="s">
        <v>8806</v>
      </c>
      <c r="D5672" s="124">
        <v>7510</v>
      </c>
      <c r="E5672" s="157">
        <f>VLOOKUP(D5672,'SOAT LIQ'!$A$87:$C$3416,3,FALSE)</f>
        <v>9</v>
      </c>
      <c r="F5672" t="s">
        <v>21632</v>
      </c>
    </row>
    <row r="5673" spans="1:6" x14ac:dyDescent="0.25">
      <c r="A5673" t="s">
        <v>4339</v>
      </c>
      <c r="B5673" s="100" t="s">
        <v>8807</v>
      </c>
      <c r="C5673" s="99" t="s">
        <v>8806</v>
      </c>
      <c r="D5673" s="124">
        <v>7510</v>
      </c>
      <c r="E5673" s="157">
        <f>VLOOKUP(D5673,'SOAT LIQ'!$A$87:$C$3416,3,FALSE)</f>
        <v>9</v>
      </c>
      <c r="F5673" t="s">
        <v>21632</v>
      </c>
    </row>
    <row r="5674" spans="1:6" x14ac:dyDescent="0.25">
      <c r="A5674" t="s">
        <v>6023</v>
      </c>
      <c r="B5674" s="100" t="s">
        <v>8807</v>
      </c>
      <c r="C5674" s="99" t="s">
        <v>8806</v>
      </c>
      <c r="D5674" s="124">
        <v>7510</v>
      </c>
      <c r="E5674" s="157">
        <f>VLOOKUP(D5674,'SOAT LIQ'!$A$87:$C$3416,3,FALSE)</f>
        <v>9</v>
      </c>
      <c r="F5674" t="s">
        <v>21632</v>
      </c>
    </row>
    <row r="5675" spans="1:6" x14ac:dyDescent="0.25">
      <c r="A5675" t="s">
        <v>5750</v>
      </c>
      <c r="B5675" s="100" t="s">
        <v>8808</v>
      </c>
      <c r="C5675" s="100"/>
      <c r="D5675" s="124">
        <v>7510</v>
      </c>
      <c r="E5675" s="157">
        <f>VLOOKUP(D5675,'SOAT LIQ'!$A$87:$C$3416,3,FALSE)</f>
        <v>9</v>
      </c>
      <c r="F5675" t="s">
        <v>21632</v>
      </c>
    </row>
    <row r="5676" spans="1:6" x14ac:dyDescent="0.25">
      <c r="A5676" t="s">
        <v>4339</v>
      </c>
      <c r="B5676" s="100" t="s">
        <v>8808</v>
      </c>
      <c r="C5676" s="100"/>
      <c r="D5676" s="124">
        <v>7510</v>
      </c>
      <c r="E5676" s="157">
        <f>VLOOKUP(D5676,'SOAT LIQ'!$A$87:$C$3416,3,FALSE)</f>
        <v>9</v>
      </c>
      <c r="F5676" t="s">
        <v>21632</v>
      </c>
    </row>
    <row r="5677" spans="1:6" x14ac:dyDescent="0.25">
      <c r="A5677" t="s">
        <v>6023</v>
      </c>
      <c r="B5677" s="100" t="s">
        <v>8808</v>
      </c>
      <c r="C5677" s="100"/>
      <c r="D5677" s="124">
        <v>7510</v>
      </c>
      <c r="E5677" s="157">
        <f>VLOOKUP(D5677,'SOAT LIQ'!$A$87:$C$3416,3,FALSE)</f>
        <v>9</v>
      </c>
      <c r="F5677" t="s">
        <v>21632</v>
      </c>
    </row>
    <row r="5678" spans="1:6" x14ac:dyDescent="0.25">
      <c r="A5678" t="s">
        <v>6023</v>
      </c>
      <c r="B5678" s="100" t="s">
        <v>8809</v>
      </c>
      <c r="C5678" s="100"/>
      <c r="D5678" s="124"/>
      <c r="E5678" s="157" t="e">
        <f>VLOOKUP(D5678,'SOAT LIQ'!$A$87:$C$3416,3,FALSE)</f>
        <v>#N/A</v>
      </c>
      <c r="F5678" t="s">
        <v>21632</v>
      </c>
    </row>
    <row r="5679" spans="1:6" x14ac:dyDescent="0.25">
      <c r="A5679" t="s">
        <v>4339</v>
      </c>
      <c r="B5679" s="100" t="s">
        <v>8809</v>
      </c>
      <c r="C5679" s="100"/>
      <c r="D5679" s="124"/>
      <c r="E5679" s="157" t="e">
        <f>VLOOKUP(D5679,'SOAT LIQ'!$A$87:$C$3416,3,FALSE)</f>
        <v>#N/A</v>
      </c>
      <c r="F5679" t="s">
        <v>21632</v>
      </c>
    </row>
    <row r="5680" spans="1:6" x14ac:dyDescent="0.25">
      <c r="A5680" t="s">
        <v>8464</v>
      </c>
      <c r="B5680" s="100" t="s">
        <v>8810</v>
      </c>
      <c r="C5680" s="99" t="s">
        <v>8782</v>
      </c>
      <c r="D5680" s="124">
        <v>17800</v>
      </c>
      <c r="E5680" s="157">
        <f>VLOOKUP(D5680,'SOAT LIQ'!$A$87:$C$3416,3,FALSE)</f>
        <v>5</v>
      </c>
      <c r="F5680" t="s">
        <v>21632</v>
      </c>
    </row>
    <row r="5681" spans="1:6" x14ac:dyDescent="0.25">
      <c r="A5681" t="s">
        <v>8464</v>
      </c>
      <c r="B5681" s="100" t="s">
        <v>8811</v>
      </c>
      <c r="C5681" s="99" t="s">
        <v>8782</v>
      </c>
      <c r="D5681" s="124">
        <v>17800</v>
      </c>
      <c r="E5681" s="157">
        <f>VLOOKUP(D5681,'SOAT LIQ'!$A$87:$C$3416,3,FALSE)</f>
        <v>5</v>
      </c>
      <c r="F5681" t="s">
        <v>21632</v>
      </c>
    </row>
    <row r="5682" spans="1:6" x14ac:dyDescent="0.25">
      <c r="A5682" t="s">
        <v>8463</v>
      </c>
      <c r="B5682" s="100" t="s">
        <v>8812</v>
      </c>
      <c r="C5682" s="100"/>
      <c r="D5682" s="124"/>
      <c r="E5682" s="157" t="e">
        <f>VLOOKUP(D5682,'SOAT LIQ'!$A$87:$C$3416,3,FALSE)</f>
        <v>#N/A</v>
      </c>
    </row>
    <row r="5683" spans="1:6" x14ac:dyDescent="0.25">
      <c r="A5683" t="s">
        <v>4339</v>
      </c>
      <c r="B5683" s="100" t="s">
        <v>8813</v>
      </c>
      <c r="C5683" s="99" t="s">
        <v>8814</v>
      </c>
      <c r="D5683" s="124">
        <v>6401</v>
      </c>
      <c r="E5683" s="157">
        <f>VLOOKUP(D5683,'SOAT LIQ'!$A$87:$C$3416,3,FALSE)</f>
        <v>8</v>
      </c>
      <c r="F5683" t="s">
        <v>21632</v>
      </c>
    </row>
    <row r="5684" spans="1:6" x14ac:dyDescent="0.25">
      <c r="A5684" t="s">
        <v>5750</v>
      </c>
      <c r="B5684" s="100" t="s">
        <v>8813</v>
      </c>
      <c r="C5684" s="99" t="s">
        <v>8814</v>
      </c>
      <c r="D5684" s="124">
        <v>6401</v>
      </c>
      <c r="E5684" s="157">
        <f>VLOOKUP(D5684,'SOAT LIQ'!$A$87:$C$3416,3,FALSE)</f>
        <v>8</v>
      </c>
      <c r="F5684" t="s">
        <v>21632</v>
      </c>
    </row>
    <row r="5685" spans="1:6" x14ac:dyDescent="0.25">
      <c r="A5685" t="s">
        <v>6023</v>
      </c>
      <c r="B5685" s="100" t="s">
        <v>8813</v>
      </c>
      <c r="C5685" s="99" t="s">
        <v>8814</v>
      </c>
      <c r="D5685" s="124">
        <v>6401</v>
      </c>
      <c r="E5685" s="157">
        <f>VLOOKUP(D5685,'SOAT LIQ'!$A$87:$C$3416,3,FALSE)</f>
        <v>8</v>
      </c>
      <c r="F5685" t="s">
        <v>21632</v>
      </c>
    </row>
    <row r="5686" spans="1:6" x14ac:dyDescent="0.25">
      <c r="A5686" t="s">
        <v>5936</v>
      </c>
      <c r="B5686" s="100" t="s">
        <v>8813</v>
      </c>
      <c r="C5686" s="99" t="s">
        <v>8814</v>
      </c>
      <c r="D5686" s="124">
        <v>6401</v>
      </c>
      <c r="E5686" s="157">
        <f>VLOOKUP(D5686,'SOAT LIQ'!$A$87:$C$3416,3,FALSE)</f>
        <v>8</v>
      </c>
      <c r="F5686" t="s">
        <v>21632</v>
      </c>
    </row>
    <row r="5687" spans="1:6" x14ac:dyDescent="0.25">
      <c r="A5687" t="s">
        <v>8470</v>
      </c>
      <c r="B5687" s="100" t="s">
        <v>8815</v>
      </c>
      <c r="C5687" s="100"/>
      <c r="D5687" s="124"/>
      <c r="E5687" s="157" t="e">
        <f>VLOOKUP(D5687,'SOAT LIQ'!$A$87:$C$3416,3,FALSE)</f>
        <v>#N/A</v>
      </c>
    </row>
    <row r="5688" spans="1:6" x14ac:dyDescent="0.25">
      <c r="A5688" t="s">
        <v>6023</v>
      </c>
      <c r="B5688" s="100" t="s">
        <v>8816</v>
      </c>
      <c r="C5688" s="99" t="s">
        <v>8814</v>
      </c>
      <c r="D5688" s="124">
        <v>6401</v>
      </c>
      <c r="E5688" s="157">
        <f>VLOOKUP(D5688,'SOAT LIQ'!$A$87:$C$3416,3,FALSE)</f>
        <v>8</v>
      </c>
      <c r="F5688" t="s">
        <v>21632</v>
      </c>
    </row>
    <row r="5689" spans="1:6" x14ac:dyDescent="0.25">
      <c r="A5689" t="s">
        <v>4339</v>
      </c>
      <c r="B5689" s="100" t="s">
        <v>8816</v>
      </c>
      <c r="C5689" s="99" t="s">
        <v>8814</v>
      </c>
      <c r="D5689" s="124">
        <v>6401</v>
      </c>
      <c r="E5689" s="157">
        <f>VLOOKUP(D5689,'SOAT LIQ'!$A$87:$C$3416,3,FALSE)</f>
        <v>8</v>
      </c>
      <c r="F5689" t="s">
        <v>21632</v>
      </c>
    </row>
    <row r="5690" spans="1:6" x14ac:dyDescent="0.25">
      <c r="A5690" t="s">
        <v>5936</v>
      </c>
      <c r="B5690" s="100" t="s">
        <v>8816</v>
      </c>
      <c r="C5690" s="99" t="s">
        <v>8814</v>
      </c>
      <c r="D5690" s="124">
        <v>6401</v>
      </c>
      <c r="E5690" s="157">
        <f>VLOOKUP(D5690,'SOAT LIQ'!$A$87:$C$3416,3,FALSE)</f>
        <v>8</v>
      </c>
      <c r="F5690" t="s">
        <v>21632</v>
      </c>
    </row>
    <row r="5691" spans="1:6" x14ac:dyDescent="0.25">
      <c r="A5691" t="s">
        <v>8470</v>
      </c>
      <c r="B5691" s="100" t="s">
        <v>8817</v>
      </c>
      <c r="C5691" s="100"/>
      <c r="D5691" s="124"/>
      <c r="E5691" s="157" t="e">
        <f>VLOOKUP(D5691,'SOAT LIQ'!$A$87:$C$3416,3,FALSE)</f>
        <v>#N/A</v>
      </c>
    </row>
    <row r="5692" spans="1:6" x14ac:dyDescent="0.25">
      <c r="A5692" t="s">
        <v>6023</v>
      </c>
      <c r="B5692" s="100" t="s">
        <v>8818</v>
      </c>
      <c r="C5692" s="99" t="s">
        <v>8814</v>
      </c>
      <c r="D5692" s="124">
        <v>6401</v>
      </c>
      <c r="E5692" s="157">
        <f>VLOOKUP(D5692,'SOAT LIQ'!$A$87:$C$3416,3,FALSE)</f>
        <v>8</v>
      </c>
      <c r="F5692" t="s">
        <v>21632</v>
      </c>
    </row>
    <row r="5693" spans="1:6" x14ac:dyDescent="0.25">
      <c r="A5693" t="s">
        <v>5936</v>
      </c>
      <c r="B5693" s="100" t="s">
        <v>8818</v>
      </c>
      <c r="C5693" s="99" t="s">
        <v>8814</v>
      </c>
      <c r="D5693" s="124">
        <v>6401</v>
      </c>
      <c r="E5693" s="157">
        <f>VLOOKUP(D5693,'SOAT LIQ'!$A$87:$C$3416,3,FALSE)</f>
        <v>8</v>
      </c>
      <c r="F5693" t="s">
        <v>21632</v>
      </c>
    </row>
    <row r="5694" spans="1:6" x14ac:dyDescent="0.25">
      <c r="A5694" t="s">
        <v>8470</v>
      </c>
      <c r="B5694" s="100" t="s">
        <v>8819</v>
      </c>
      <c r="C5694" s="100"/>
      <c r="D5694" s="124"/>
      <c r="E5694" s="157" t="e">
        <f>VLOOKUP(D5694,'SOAT LIQ'!$A$87:$C$3416,3,FALSE)</f>
        <v>#N/A</v>
      </c>
    </row>
    <row r="5695" spans="1:6" x14ac:dyDescent="0.25">
      <c r="A5695" t="s">
        <v>8470</v>
      </c>
      <c r="B5695" s="100" t="s">
        <v>8820</v>
      </c>
      <c r="C5695" s="100"/>
      <c r="D5695" s="124"/>
      <c r="E5695" s="157" t="e">
        <f>VLOOKUP(D5695,'SOAT LIQ'!$A$87:$C$3416,3,FALSE)</f>
        <v>#N/A</v>
      </c>
    </row>
    <row r="5696" spans="1:6" x14ac:dyDescent="0.25">
      <c r="A5696" t="s">
        <v>8470</v>
      </c>
      <c r="B5696" s="100" t="s">
        <v>8821</v>
      </c>
      <c r="C5696" s="100"/>
      <c r="D5696" s="124"/>
      <c r="E5696" s="157" t="e">
        <f>VLOOKUP(D5696,'SOAT LIQ'!$A$87:$C$3416,3,FALSE)</f>
        <v>#N/A</v>
      </c>
    </row>
    <row r="5697" spans="1:6" x14ac:dyDescent="0.25">
      <c r="A5697" t="s">
        <v>6023</v>
      </c>
      <c r="B5697" s="100" t="s">
        <v>8822</v>
      </c>
      <c r="C5697" s="99" t="s">
        <v>8814</v>
      </c>
      <c r="D5697" s="124">
        <v>6401</v>
      </c>
      <c r="E5697" s="157">
        <f>VLOOKUP(D5697,'SOAT LIQ'!$A$87:$C$3416,3,FALSE)</f>
        <v>8</v>
      </c>
      <c r="F5697" t="s">
        <v>21632</v>
      </c>
    </row>
    <row r="5698" spans="1:6" x14ac:dyDescent="0.25">
      <c r="A5698" t="s">
        <v>4339</v>
      </c>
      <c r="B5698" s="100" t="s">
        <v>8822</v>
      </c>
      <c r="C5698" s="99" t="s">
        <v>8814</v>
      </c>
      <c r="D5698" s="124">
        <v>6401</v>
      </c>
      <c r="E5698" s="157">
        <f>VLOOKUP(D5698,'SOAT LIQ'!$A$87:$C$3416,3,FALSE)</f>
        <v>8</v>
      </c>
      <c r="F5698" t="s">
        <v>21632</v>
      </c>
    </row>
    <row r="5699" spans="1:6" x14ac:dyDescent="0.25">
      <c r="A5699" t="s">
        <v>5936</v>
      </c>
      <c r="B5699" s="100" t="s">
        <v>8822</v>
      </c>
      <c r="C5699" s="99" t="s">
        <v>8814</v>
      </c>
      <c r="D5699" s="124">
        <v>6401</v>
      </c>
      <c r="E5699" s="157">
        <f>VLOOKUP(D5699,'SOAT LIQ'!$A$87:$C$3416,3,FALSE)</f>
        <v>8</v>
      </c>
      <c r="F5699" t="s">
        <v>21632</v>
      </c>
    </row>
    <row r="5700" spans="1:6" x14ac:dyDescent="0.25">
      <c r="A5700" t="s">
        <v>4339</v>
      </c>
      <c r="B5700" s="100" t="s">
        <v>8823</v>
      </c>
      <c r="C5700" s="99" t="s">
        <v>8824</v>
      </c>
      <c r="D5700" s="124">
        <v>6402</v>
      </c>
      <c r="E5700" s="157">
        <f>VLOOKUP(D5700,'SOAT LIQ'!$A$87:$C$3416,3,FALSE)</f>
        <v>9</v>
      </c>
      <c r="F5700" t="s">
        <v>21632</v>
      </c>
    </row>
    <row r="5701" spans="1:6" x14ac:dyDescent="0.25">
      <c r="A5701" t="s">
        <v>5750</v>
      </c>
      <c r="B5701" s="100" t="s">
        <v>8823</v>
      </c>
      <c r="C5701" s="99" t="s">
        <v>8824</v>
      </c>
      <c r="D5701" s="124">
        <v>6402</v>
      </c>
      <c r="E5701" s="157">
        <f>VLOOKUP(D5701,'SOAT LIQ'!$A$87:$C$3416,3,FALSE)</f>
        <v>9</v>
      </c>
      <c r="F5701" t="s">
        <v>21632</v>
      </c>
    </row>
    <row r="5702" spans="1:6" x14ac:dyDescent="0.25">
      <c r="A5702" t="s">
        <v>6023</v>
      </c>
      <c r="B5702" s="100" t="s">
        <v>8823</v>
      </c>
      <c r="C5702" s="99" t="s">
        <v>8824</v>
      </c>
      <c r="D5702" s="124">
        <v>6402</v>
      </c>
      <c r="E5702" s="157">
        <f>VLOOKUP(D5702,'SOAT LIQ'!$A$87:$C$3416,3,FALSE)</f>
        <v>9</v>
      </c>
      <c r="F5702" t="s">
        <v>21632</v>
      </c>
    </row>
    <row r="5703" spans="1:6" x14ac:dyDescent="0.25">
      <c r="A5703" t="s">
        <v>5936</v>
      </c>
      <c r="B5703" s="100" t="s">
        <v>8823</v>
      </c>
      <c r="C5703" s="99" t="s">
        <v>8824</v>
      </c>
      <c r="D5703" s="124">
        <v>6402</v>
      </c>
      <c r="E5703" s="157">
        <f>VLOOKUP(D5703,'SOAT LIQ'!$A$87:$C$3416,3,FALSE)</f>
        <v>9</v>
      </c>
      <c r="F5703" t="s">
        <v>21632</v>
      </c>
    </row>
    <row r="5704" spans="1:6" x14ac:dyDescent="0.25">
      <c r="A5704" t="s">
        <v>4339</v>
      </c>
      <c r="B5704" s="100" t="s">
        <v>8825</v>
      </c>
      <c r="C5704" s="99" t="s">
        <v>8824</v>
      </c>
      <c r="D5704" s="124">
        <v>6402</v>
      </c>
      <c r="E5704" s="157">
        <f>VLOOKUP(D5704,'SOAT LIQ'!$A$87:$C$3416,3,FALSE)</f>
        <v>9</v>
      </c>
      <c r="F5704" t="s">
        <v>21632</v>
      </c>
    </row>
    <row r="5705" spans="1:6" x14ac:dyDescent="0.25">
      <c r="A5705" t="s">
        <v>6023</v>
      </c>
      <c r="B5705" s="100" t="s">
        <v>8825</v>
      </c>
      <c r="C5705" s="99" t="s">
        <v>8824</v>
      </c>
      <c r="D5705" s="124">
        <v>6402</v>
      </c>
      <c r="E5705" s="157">
        <f>VLOOKUP(D5705,'SOAT LIQ'!$A$87:$C$3416,3,FALSE)</f>
        <v>9</v>
      </c>
      <c r="F5705" t="s">
        <v>21632</v>
      </c>
    </row>
    <row r="5706" spans="1:6" x14ac:dyDescent="0.25">
      <c r="A5706" t="s">
        <v>5936</v>
      </c>
      <c r="B5706" s="100" t="s">
        <v>8825</v>
      </c>
      <c r="C5706" s="99" t="s">
        <v>8824</v>
      </c>
      <c r="D5706" s="124">
        <v>6402</v>
      </c>
      <c r="E5706" s="157">
        <f>VLOOKUP(D5706,'SOAT LIQ'!$A$87:$C$3416,3,FALSE)</f>
        <v>9</v>
      </c>
      <c r="F5706" t="s">
        <v>21632</v>
      </c>
    </row>
    <row r="5707" spans="1:6" x14ac:dyDescent="0.25">
      <c r="A5707" t="s">
        <v>6787</v>
      </c>
      <c r="B5707" s="100" t="s">
        <v>8826</v>
      </c>
      <c r="C5707" s="99" t="s">
        <v>8827</v>
      </c>
      <c r="D5707" s="124">
        <v>18301</v>
      </c>
      <c r="E5707" s="157">
        <f>VLOOKUP(D5707,'SOAT LIQ'!$A$87:$C$3416,3,FALSE)</f>
        <v>7</v>
      </c>
      <c r="F5707" t="s">
        <v>21632</v>
      </c>
    </row>
    <row r="5708" spans="1:6" x14ac:dyDescent="0.25">
      <c r="A5708" t="s">
        <v>6787</v>
      </c>
      <c r="B5708" s="100" t="s">
        <v>8828</v>
      </c>
      <c r="C5708" s="99" t="s">
        <v>8829</v>
      </c>
      <c r="D5708" s="124">
        <v>18302</v>
      </c>
      <c r="E5708" s="157">
        <f>VLOOKUP(D5708,'SOAT LIQ'!$A$87:$C$3416,3,FALSE)</f>
        <v>5</v>
      </c>
      <c r="F5708" t="s">
        <v>21632</v>
      </c>
    </row>
    <row r="5709" spans="1:6" x14ac:dyDescent="0.25">
      <c r="A5709" t="s">
        <v>6787</v>
      </c>
      <c r="B5709" s="100" t="s">
        <v>8830</v>
      </c>
      <c r="C5709" s="99" t="s">
        <v>8831</v>
      </c>
      <c r="D5709" s="124">
        <v>18302</v>
      </c>
      <c r="E5709" s="157">
        <f>VLOOKUP(D5709,'SOAT LIQ'!$A$87:$C$3416,3,FALSE)</f>
        <v>5</v>
      </c>
      <c r="F5709" t="s">
        <v>21632</v>
      </c>
    </row>
    <row r="5710" spans="1:6" x14ac:dyDescent="0.25">
      <c r="A5710" t="s">
        <v>4339</v>
      </c>
      <c r="B5710" s="100" t="s">
        <v>8830</v>
      </c>
      <c r="C5710" s="99" t="s">
        <v>8831</v>
      </c>
      <c r="D5710" s="124">
        <v>18302</v>
      </c>
      <c r="E5710" s="157">
        <f>VLOOKUP(D5710,'SOAT LIQ'!$A$87:$C$3416,3,FALSE)</f>
        <v>5</v>
      </c>
      <c r="F5710" t="s">
        <v>21632</v>
      </c>
    </row>
    <row r="5711" spans="1:6" x14ac:dyDescent="0.25">
      <c r="A5711" t="s">
        <v>6787</v>
      </c>
      <c r="B5711" s="100" t="s">
        <v>8832</v>
      </c>
      <c r="C5711" s="99" t="s">
        <v>8833</v>
      </c>
      <c r="D5711" s="124">
        <v>18314</v>
      </c>
      <c r="E5711" s="157">
        <f>VLOOKUP(D5711,'SOAT LIQ'!$A$87:$C$3416,3,FALSE)</f>
        <v>7</v>
      </c>
      <c r="F5711" t="s">
        <v>21632</v>
      </c>
    </row>
    <row r="5712" spans="1:6" x14ac:dyDescent="0.25">
      <c r="A5712" t="s">
        <v>4339</v>
      </c>
      <c r="B5712" s="100" t="s">
        <v>8832</v>
      </c>
      <c r="C5712" s="99" t="s">
        <v>8833</v>
      </c>
      <c r="D5712" s="124">
        <v>18314</v>
      </c>
      <c r="E5712" s="157">
        <f>VLOOKUP(D5712,'SOAT LIQ'!$A$87:$C$3416,3,FALSE)</f>
        <v>7</v>
      </c>
      <c r="F5712" t="s">
        <v>21632</v>
      </c>
    </row>
    <row r="5713" spans="1:6" x14ac:dyDescent="0.25">
      <c r="A5713" t="s">
        <v>4339</v>
      </c>
      <c r="B5713" s="100" t="s">
        <v>8834</v>
      </c>
      <c r="C5713" s="99" t="s">
        <v>8835</v>
      </c>
      <c r="D5713" s="124">
        <v>17401</v>
      </c>
      <c r="E5713" s="157">
        <f>VLOOKUP(D5713,'SOAT LIQ'!$A$87:$C$3416,3,FALSE)</f>
        <v>6</v>
      </c>
      <c r="F5713" t="s">
        <v>21632</v>
      </c>
    </row>
    <row r="5714" spans="1:6" x14ac:dyDescent="0.25">
      <c r="A5714" t="s">
        <v>5750</v>
      </c>
      <c r="B5714" s="100" t="s">
        <v>8834</v>
      </c>
      <c r="C5714" s="99" t="s">
        <v>8835</v>
      </c>
      <c r="D5714" s="124">
        <v>17401</v>
      </c>
      <c r="E5714" s="157">
        <f>VLOOKUP(D5714,'SOAT LIQ'!$A$87:$C$3416,3,FALSE)</f>
        <v>6</v>
      </c>
      <c r="F5714" t="s">
        <v>21632</v>
      </c>
    </row>
    <row r="5715" spans="1:6" x14ac:dyDescent="0.25">
      <c r="A5715" t="s">
        <v>6023</v>
      </c>
      <c r="B5715" s="100" t="s">
        <v>8834</v>
      </c>
      <c r="C5715" s="99" t="s">
        <v>8835</v>
      </c>
      <c r="D5715" s="124">
        <v>17401</v>
      </c>
      <c r="E5715" s="157">
        <f>VLOOKUP(D5715,'SOAT LIQ'!$A$87:$C$3416,3,FALSE)</f>
        <v>6</v>
      </c>
      <c r="F5715" t="s">
        <v>21632</v>
      </c>
    </row>
    <row r="5716" spans="1:6" x14ac:dyDescent="0.25">
      <c r="A5716" t="s">
        <v>6787</v>
      </c>
      <c r="B5716" s="100" t="s">
        <v>8836</v>
      </c>
      <c r="C5716" s="99" t="s">
        <v>8827</v>
      </c>
      <c r="D5716" s="124">
        <v>17401</v>
      </c>
      <c r="E5716" s="157">
        <f>VLOOKUP(D5716,'SOAT LIQ'!$A$87:$C$3416,3,FALSE)</f>
        <v>6</v>
      </c>
      <c r="F5716" t="s">
        <v>21632</v>
      </c>
    </row>
    <row r="5717" spans="1:6" x14ac:dyDescent="0.25">
      <c r="A5717" t="s">
        <v>6023</v>
      </c>
      <c r="B5717" s="100" t="s">
        <v>8837</v>
      </c>
      <c r="C5717" s="99" t="s">
        <v>8838</v>
      </c>
      <c r="D5717" s="124">
        <v>6410</v>
      </c>
      <c r="E5717" s="157">
        <f>VLOOKUP(D5717,'SOAT LIQ'!$A$87:$C$3416,3,FALSE)</f>
        <v>13</v>
      </c>
      <c r="F5717" t="s">
        <v>21632</v>
      </c>
    </row>
    <row r="5718" spans="1:6" x14ac:dyDescent="0.25">
      <c r="A5718" t="s">
        <v>4339</v>
      </c>
      <c r="B5718" s="100" t="s">
        <v>8837</v>
      </c>
      <c r="C5718" s="99" t="s">
        <v>8838</v>
      </c>
      <c r="D5718" s="124">
        <v>6410</v>
      </c>
      <c r="E5718" s="157">
        <f>VLOOKUP(D5718,'SOAT LIQ'!$A$87:$C$3416,3,FALSE)</f>
        <v>13</v>
      </c>
      <c r="F5718" t="s">
        <v>21632</v>
      </c>
    </row>
    <row r="5719" spans="1:6" x14ac:dyDescent="0.25">
      <c r="A5719" t="s">
        <v>4339</v>
      </c>
      <c r="B5719" s="100" t="s">
        <v>8839</v>
      </c>
      <c r="C5719" s="99" t="s">
        <v>8838</v>
      </c>
      <c r="D5719" s="124">
        <v>6410</v>
      </c>
      <c r="E5719" s="157">
        <f>VLOOKUP(D5719,'SOAT LIQ'!$A$87:$C$3416,3,FALSE)</f>
        <v>13</v>
      </c>
      <c r="F5719" t="s">
        <v>21632</v>
      </c>
    </row>
    <row r="5720" spans="1:6" x14ac:dyDescent="0.25">
      <c r="A5720" t="s">
        <v>5750</v>
      </c>
      <c r="B5720" s="100" t="s">
        <v>8839</v>
      </c>
      <c r="C5720" s="99" t="s">
        <v>8838</v>
      </c>
      <c r="D5720" s="124">
        <v>6410</v>
      </c>
      <c r="E5720" s="157">
        <f>VLOOKUP(D5720,'SOAT LIQ'!$A$87:$C$3416,3,FALSE)</f>
        <v>13</v>
      </c>
      <c r="F5720" t="s">
        <v>21632</v>
      </c>
    </row>
    <row r="5721" spans="1:6" x14ac:dyDescent="0.25">
      <c r="A5721" t="s">
        <v>6787</v>
      </c>
      <c r="B5721" s="100" t="s">
        <v>8840</v>
      </c>
      <c r="C5721" s="99" t="s">
        <v>8841</v>
      </c>
      <c r="D5721" s="124">
        <v>6410</v>
      </c>
      <c r="E5721" s="157">
        <f>VLOOKUP(D5721,'SOAT LIQ'!$A$87:$C$3416,3,FALSE)</f>
        <v>13</v>
      </c>
      <c r="F5721" t="s">
        <v>21632</v>
      </c>
    </row>
    <row r="5722" spans="1:6" x14ac:dyDescent="0.25">
      <c r="A5722" t="s">
        <v>4339</v>
      </c>
      <c r="B5722" s="100" t="s">
        <v>8840</v>
      </c>
      <c r="C5722" s="99" t="s">
        <v>8841</v>
      </c>
      <c r="D5722" s="124">
        <v>6410</v>
      </c>
      <c r="E5722" s="157">
        <f>VLOOKUP(D5722,'SOAT LIQ'!$A$87:$C$3416,3,FALSE)</f>
        <v>13</v>
      </c>
      <c r="F5722" t="s">
        <v>21632</v>
      </c>
    </row>
    <row r="5723" spans="1:6" x14ac:dyDescent="0.25">
      <c r="A5723" t="s">
        <v>4339</v>
      </c>
      <c r="B5723" s="100" t="s">
        <v>8842</v>
      </c>
      <c r="C5723" s="99" t="s">
        <v>8841</v>
      </c>
      <c r="D5723" s="124">
        <v>6410</v>
      </c>
      <c r="E5723" s="157">
        <f>VLOOKUP(D5723,'SOAT LIQ'!$A$87:$C$3416,3,FALSE)</f>
        <v>13</v>
      </c>
      <c r="F5723" t="s">
        <v>21632</v>
      </c>
    </row>
    <row r="5724" spans="1:6" x14ac:dyDescent="0.25">
      <c r="A5724" t="s">
        <v>5750</v>
      </c>
      <c r="B5724" s="100" t="s">
        <v>8842</v>
      </c>
      <c r="C5724" s="99" t="s">
        <v>8841</v>
      </c>
      <c r="D5724" s="124">
        <v>6410</v>
      </c>
      <c r="E5724" s="157">
        <f>VLOOKUP(D5724,'SOAT LIQ'!$A$87:$C$3416,3,FALSE)</f>
        <v>13</v>
      </c>
      <c r="F5724" t="s">
        <v>21632</v>
      </c>
    </row>
    <row r="5725" spans="1:6" x14ac:dyDescent="0.25">
      <c r="A5725" t="s">
        <v>6023</v>
      </c>
      <c r="B5725" s="100" t="s">
        <v>8842</v>
      </c>
      <c r="C5725" s="99" t="s">
        <v>8841</v>
      </c>
      <c r="D5725" s="124">
        <v>6410</v>
      </c>
      <c r="E5725" s="157">
        <f>VLOOKUP(D5725,'SOAT LIQ'!$A$87:$C$3416,3,FALSE)</f>
        <v>13</v>
      </c>
      <c r="F5725" t="s">
        <v>21632</v>
      </c>
    </row>
    <row r="5726" spans="1:6" x14ac:dyDescent="0.25">
      <c r="A5726" t="s">
        <v>5936</v>
      </c>
      <c r="B5726" s="100" t="s">
        <v>8842</v>
      </c>
      <c r="C5726" s="99" t="s">
        <v>8841</v>
      </c>
      <c r="D5726" s="124">
        <v>6410</v>
      </c>
      <c r="E5726" s="157">
        <f>VLOOKUP(D5726,'SOAT LIQ'!$A$87:$C$3416,3,FALSE)</f>
        <v>13</v>
      </c>
      <c r="F5726" t="s">
        <v>21632</v>
      </c>
    </row>
    <row r="5727" spans="1:6" x14ac:dyDescent="0.25">
      <c r="A5727" t="s">
        <v>4339</v>
      </c>
      <c r="B5727" s="100" t="s">
        <v>8843</v>
      </c>
      <c r="C5727" s="100"/>
      <c r="D5727" s="124">
        <v>6410</v>
      </c>
      <c r="E5727" s="157">
        <f>VLOOKUP(D5727,'SOAT LIQ'!$A$87:$C$3416,3,FALSE)</f>
        <v>13</v>
      </c>
      <c r="F5727" t="s">
        <v>21632</v>
      </c>
    </row>
    <row r="5728" spans="1:6" x14ac:dyDescent="0.25">
      <c r="A5728" t="s">
        <v>6023</v>
      </c>
      <c r="B5728" s="100" t="s">
        <v>8843</v>
      </c>
      <c r="C5728" s="100"/>
      <c r="D5728" s="124">
        <v>6410</v>
      </c>
      <c r="E5728" s="157">
        <f>VLOOKUP(D5728,'SOAT LIQ'!$A$87:$C$3416,3,FALSE)</f>
        <v>13</v>
      </c>
      <c r="F5728" t="s">
        <v>21632</v>
      </c>
    </row>
    <row r="5729" spans="1:6" x14ac:dyDescent="0.25">
      <c r="A5729" t="s">
        <v>5936</v>
      </c>
      <c r="B5729" s="100" t="s">
        <v>8844</v>
      </c>
      <c r="C5729" s="100"/>
      <c r="D5729" s="124">
        <v>6410</v>
      </c>
      <c r="E5729" s="157">
        <f>VLOOKUP(D5729,'SOAT LIQ'!$A$87:$C$3416,3,FALSE)</f>
        <v>13</v>
      </c>
      <c r="F5729" t="s">
        <v>21632</v>
      </c>
    </row>
    <row r="5730" spans="1:6" x14ac:dyDescent="0.25">
      <c r="A5730" t="s">
        <v>4339</v>
      </c>
      <c r="B5730" s="100" t="s">
        <v>8844</v>
      </c>
      <c r="C5730" s="100"/>
      <c r="D5730" s="124">
        <v>6410</v>
      </c>
      <c r="E5730" s="157">
        <f>VLOOKUP(D5730,'SOAT LIQ'!$A$87:$C$3416,3,FALSE)</f>
        <v>13</v>
      </c>
      <c r="F5730" t="s">
        <v>21632</v>
      </c>
    </row>
    <row r="5731" spans="1:6" x14ac:dyDescent="0.25">
      <c r="A5731" t="s">
        <v>6023</v>
      </c>
      <c r="B5731" s="100" t="s">
        <v>8844</v>
      </c>
      <c r="C5731" s="100"/>
      <c r="D5731" s="124">
        <v>6410</v>
      </c>
      <c r="E5731" s="157">
        <f>VLOOKUP(D5731,'SOAT LIQ'!$A$87:$C$3416,3,FALSE)</f>
        <v>13</v>
      </c>
      <c r="F5731" t="s">
        <v>21632</v>
      </c>
    </row>
    <row r="5732" spans="1:6" x14ac:dyDescent="0.25">
      <c r="A5732" t="s">
        <v>4339</v>
      </c>
      <c r="B5732" s="100" t="s">
        <v>8845</v>
      </c>
      <c r="C5732" s="99" t="s">
        <v>8846</v>
      </c>
      <c r="D5732" s="124">
        <v>6411</v>
      </c>
      <c r="E5732" s="157">
        <f>VLOOKUP(D5732,'SOAT LIQ'!$A$87:$C$3416,3,FALSE)</f>
        <v>21</v>
      </c>
      <c r="F5732" t="s">
        <v>21632</v>
      </c>
    </row>
    <row r="5733" spans="1:6" x14ac:dyDescent="0.25">
      <c r="A5733" t="s">
        <v>5922</v>
      </c>
      <c r="B5733" s="100" t="s">
        <v>8845</v>
      </c>
      <c r="C5733" s="99" t="s">
        <v>8846</v>
      </c>
      <c r="D5733" s="124">
        <v>6411</v>
      </c>
      <c r="E5733" s="157">
        <f>VLOOKUP(D5733,'SOAT LIQ'!$A$87:$C$3416,3,FALSE)</f>
        <v>21</v>
      </c>
      <c r="F5733" t="s">
        <v>21632</v>
      </c>
    </row>
    <row r="5734" spans="1:6" x14ac:dyDescent="0.25">
      <c r="A5734" t="s">
        <v>5750</v>
      </c>
      <c r="B5734" s="100" t="s">
        <v>8845</v>
      </c>
      <c r="C5734" s="99" t="s">
        <v>8846</v>
      </c>
      <c r="D5734" s="124">
        <v>6411</v>
      </c>
      <c r="E5734" s="157">
        <f>VLOOKUP(D5734,'SOAT LIQ'!$A$87:$C$3416,3,FALSE)</f>
        <v>21</v>
      </c>
      <c r="F5734" t="s">
        <v>21632</v>
      </c>
    </row>
    <row r="5735" spans="1:6" x14ac:dyDescent="0.25">
      <c r="A5735" t="s">
        <v>5923</v>
      </c>
      <c r="B5735" s="100" t="s">
        <v>8845</v>
      </c>
      <c r="C5735" s="99" t="s">
        <v>8846</v>
      </c>
      <c r="D5735" s="124">
        <v>6411</v>
      </c>
      <c r="E5735" s="157">
        <f>VLOOKUP(D5735,'SOAT LIQ'!$A$87:$C$3416,3,FALSE)</f>
        <v>21</v>
      </c>
      <c r="F5735" t="s">
        <v>21632</v>
      </c>
    </row>
    <row r="5736" spans="1:6" x14ac:dyDescent="0.25">
      <c r="A5736" t="s">
        <v>6023</v>
      </c>
      <c r="B5736" s="100" t="s">
        <v>8845</v>
      </c>
      <c r="C5736" s="99" t="s">
        <v>8846</v>
      </c>
      <c r="D5736" s="124">
        <v>6411</v>
      </c>
      <c r="E5736" s="157">
        <f>VLOOKUP(D5736,'SOAT LIQ'!$A$87:$C$3416,3,FALSE)</f>
        <v>21</v>
      </c>
      <c r="F5736" t="s">
        <v>21632</v>
      </c>
    </row>
    <row r="5737" spans="1:6" x14ac:dyDescent="0.25">
      <c r="A5737" t="s">
        <v>4339</v>
      </c>
      <c r="B5737" s="100" t="s">
        <v>8847</v>
      </c>
      <c r="C5737" s="99" t="s">
        <v>8848</v>
      </c>
      <c r="D5737" s="124">
        <v>6411</v>
      </c>
      <c r="E5737" s="157">
        <f>VLOOKUP(D5737,'SOAT LIQ'!$A$87:$C$3416,3,FALSE)</f>
        <v>21</v>
      </c>
      <c r="F5737" t="s">
        <v>21632</v>
      </c>
    </row>
    <row r="5738" spans="1:6" x14ac:dyDescent="0.25">
      <c r="A5738" t="s">
        <v>5922</v>
      </c>
      <c r="B5738" s="100" t="s">
        <v>8847</v>
      </c>
      <c r="C5738" s="99" t="s">
        <v>8848</v>
      </c>
      <c r="D5738" s="124">
        <v>6411</v>
      </c>
      <c r="E5738" s="157">
        <f>VLOOKUP(D5738,'SOAT LIQ'!$A$87:$C$3416,3,FALSE)</f>
        <v>21</v>
      </c>
      <c r="F5738" t="s">
        <v>21632</v>
      </c>
    </row>
    <row r="5739" spans="1:6" x14ac:dyDescent="0.25">
      <c r="A5739" t="s">
        <v>5750</v>
      </c>
      <c r="B5739" s="100" t="s">
        <v>8847</v>
      </c>
      <c r="C5739" s="99" t="s">
        <v>8848</v>
      </c>
      <c r="D5739" s="124">
        <v>6411</v>
      </c>
      <c r="E5739" s="157">
        <f>VLOOKUP(D5739,'SOAT LIQ'!$A$87:$C$3416,3,FALSE)</f>
        <v>21</v>
      </c>
      <c r="F5739" t="s">
        <v>21632</v>
      </c>
    </row>
    <row r="5740" spans="1:6" x14ac:dyDescent="0.25">
      <c r="A5740" t="s">
        <v>5923</v>
      </c>
      <c r="B5740" s="100" t="s">
        <v>8847</v>
      </c>
      <c r="C5740" s="99" t="s">
        <v>8848</v>
      </c>
      <c r="D5740" s="124">
        <v>6411</v>
      </c>
      <c r="E5740" s="157">
        <f>VLOOKUP(D5740,'SOAT LIQ'!$A$87:$C$3416,3,FALSE)</f>
        <v>21</v>
      </c>
      <c r="F5740" t="s">
        <v>21632</v>
      </c>
    </row>
    <row r="5741" spans="1:6" x14ac:dyDescent="0.25">
      <c r="A5741" t="s">
        <v>6023</v>
      </c>
      <c r="B5741" s="100" t="s">
        <v>8847</v>
      </c>
      <c r="C5741" s="99" t="s">
        <v>8848</v>
      </c>
      <c r="D5741" s="124">
        <v>6411</v>
      </c>
      <c r="E5741" s="157">
        <f>VLOOKUP(D5741,'SOAT LIQ'!$A$87:$C$3416,3,FALSE)</f>
        <v>21</v>
      </c>
      <c r="F5741" t="s">
        <v>21632</v>
      </c>
    </row>
    <row r="5742" spans="1:6" x14ac:dyDescent="0.25">
      <c r="A5742" t="s">
        <v>5936</v>
      </c>
      <c r="B5742" s="100" t="s">
        <v>8847</v>
      </c>
      <c r="C5742" s="99" t="s">
        <v>8848</v>
      </c>
      <c r="D5742" s="124">
        <v>6411</v>
      </c>
      <c r="E5742" s="157">
        <f>VLOOKUP(D5742,'SOAT LIQ'!$A$87:$C$3416,3,FALSE)</f>
        <v>21</v>
      </c>
      <c r="F5742" t="s">
        <v>21632</v>
      </c>
    </row>
    <row r="5743" spans="1:6" x14ac:dyDescent="0.25">
      <c r="A5743" t="s">
        <v>4339</v>
      </c>
      <c r="B5743" s="100" t="s">
        <v>8849</v>
      </c>
      <c r="C5743" s="99" t="s">
        <v>8848</v>
      </c>
      <c r="D5743" s="124">
        <v>6411</v>
      </c>
      <c r="E5743" s="157">
        <f>VLOOKUP(D5743,'SOAT LIQ'!$A$87:$C$3416,3,FALSE)</f>
        <v>21</v>
      </c>
      <c r="F5743" t="s">
        <v>21632</v>
      </c>
    </row>
    <row r="5744" spans="1:6" x14ac:dyDescent="0.25">
      <c r="A5744" t="s">
        <v>5922</v>
      </c>
      <c r="B5744" s="100" t="s">
        <v>8849</v>
      </c>
      <c r="C5744" s="99" t="s">
        <v>8848</v>
      </c>
      <c r="D5744" s="124">
        <v>6411</v>
      </c>
      <c r="E5744" s="157">
        <f>VLOOKUP(D5744,'SOAT LIQ'!$A$87:$C$3416,3,FALSE)</f>
        <v>21</v>
      </c>
      <c r="F5744" t="s">
        <v>21632</v>
      </c>
    </row>
    <row r="5745" spans="1:6" x14ac:dyDescent="0.25">
      <c r="A5745" t="s">
        <v>5923</v>
      </c>
      <c r="B5745" s="100" t="s">
        <v>8849</v>
      </c>
      <c r="C5745" s="99" t="s">
        <v>8848</v>
      </c>
      <c r="D5745" s="124">
        <v>6411</v>
      </c>
      <c r="E5745" s="157">
        <f>VLOOKUP(D5745,'SOAT LIQ'!$A$87:$C$3416,3,FALSE)</f>
        <v>21</v>
      </c>
      <c r="F5745" t="s">
        <v>21632</v>
      </c>
    </row>
    <row r="5746" spans="1:6" x14ac:dyDescent="0.25">
      <c r="A5746" t="s">
        <v>6023</v>
      </c>
      <c r="B5746" s="100" t="s">
        <v>8849</v>
      </c>
      <c r="C5746" s="99" t="s">
        <v>8848</v>
      </c>
      <c r="D5746" s="124">
        <v>6411</v>
      </c>
      <c r="E5746" s="157">
        <f>VLOOKUP(D5746,'SOAT LIQ'!$A$87:$C$3416,3,FALSE)</f>
        <v>21</v>
      </c>
      <c r="F5746" t="s">
        <v>21632</v>
      </c>
    </row>
    <row r="5747" spans="1:6" x14ac:dyDescent="0.25">
      <c r="A5747" t="s">
        <v>5936</v>
      </c>
      <c r="B5747" s="100" t="s">
        <v>8849</v>
      </c>
      <c r="C5747" s="99" t="s">
        <v>8848</v>
      </c>
      <c r="D5747" s="124">
        <v>6411</v>
      </c>
      <c r="E5747" s="157">
        <f>VLOOKUP(D5747,'SOAT LIQ'!$A$87:$C$3416,3,FALSE)</f>
        <v>21</v>
      </c>
      <c r="F5747" t="s">
        <v>21632</v>
      </c>
    </row>
    <row r="5748" spans="1:6" x14ac:dyDescent="0.25">
      <c r="A5748" t="s">
        <v>4339</v>
      </c>
      <c r="B5748" s="100" t="s">
        <v>8850</v>
      </c>
      <c r="C5748" s="99" t="s">
        <v>8851</v>
      </c>
      <c r="D5748" s="124">
        <v>6411</v>
      </c>
      <c r="E5748" s="157">
        <f>VLOOKUP(D5748,'SOAT LIQ'!$A$87:$C$3416,3,FALSE)</f>
        <v>21</v>
      </c>
      <c r="F5748" t="s">
        <v>21632</v>
      </c>
    </row>
    <row r="5749" spans="1:6" x14ac:dyDescent="0.25">
      <c r="A5749" t="s">
        <v>5750</v>
      </c>
      <c r="B5749" s="100" t="s">
        <v>8850</v>
      </c>
      <c r="C5749" s="99" t="s">
        <v>8851</v>
      </c>
      <c r="D5749" s="124">
        <v>6411</v>
      </c>
      <c r="E5749" s="157">
        <f>VLOOKUP(D5749,'SOAT LIQ'!$A$87:$C$3416,3,FALSE)</f>
        <v>21</v>
      </c>
      <c r="F5749" t="s">
        <v>21632</v>
      </c>
    </row>
    <row r="5750" spans="1:6" x14ac:dyDescent="0.25">
      <c r="A5750" t="s">
        <v>5923</v>
      </c>
      <c r="B5750" s="100" t="s">
        <v>8850</v>
      </c>
      <c r="C5750" s="99" t="s">
        <v>8851</v>
      </c>
      <c r="D5750" s="124">
        <v>6411</v>
      </c>
      <c r="E5750" s="157">
        <f>VLOOKUP(D5750,'SOAT LIQ'!$A$87:$C$3416,3,FALSE)</f>
        <v>21</v>
      </c>
      <c r="F5750" t="s">
        <v>21632</v>
      </c>
    </row>
    <row r="5751" spans="1:6" x14ac:dyDescent="0.25">
      <c r="A5751" t="s">
        <v>6023</v>
      </c>
      <c r="B5751" s="100" t="s">
        <v>8850</v>
      </c>
      <c r="C5751" s="99" t="s">
        <v>8851</v>
      </c>
      <c r="D5751" s="124">
        <v>6411</v>
      </c>
      <c r="E5751" s="157">
        <f>VLOOKUP(D5751,'SOAT LIQ'!$A$87:$C$3416,3,FALSE)</f>
        <v>21</v>
      </c>
      <c r="F5751" t="s">
        <v>21632</v>
      </c>
    </row>
    <row r="5752" spans="1:6" x14ac:dyDescent="0.25">
      <c r="A5752" t="s">
        <v>4339</v>
      </c>
      <c r="B5752" s="100" t="s">
        <v>8852</v>
      </c>
      <c r="C5752" s="99" t="s">
        <v>8851</v>
      </c>
      <c r="D5752" s="124">
        <v>18600</v>
      </c>
      <c r="E5752" s="157">
        <f>VLOOKUP(D5752,'SOAT LIQ'!$A$87:$C$3416,3,FALSE)</f>
        <v>5</v>
      </c>
      <c r="F5752" t="s">
        <v>21632</v>
      </c>
    </row>
    <row r="5753" spans="1:6" x14ac:dyDescent="0.25">
      <c r="A5753" t="s">
        <v>5923</v>
      </c>
      <c r="B5753" s="100" t="s">
        <v>8852</v>
      </c>
      <c r="C5753" s="99" t="s">
        <v>8851</v>
      </c>
      <c r="D5753" s="124">
        <v>18600</v>
      </c>
      <c r="E5753" s="157">
        <f>VLOOKUP(D5753,'SOAT LIQ'!$A$87:$C$3416,3,FALSE)</f>
        <v>5</v>
      </c>
      <c r="F5753" t="s">
        <v>21632</v>
      </c>
    </row>
    <row r="5754" spans="1:6" x14ac:dyDescent="0.25">
      <c r="A5754" t="s">
        <v>6023</v>
      </c>
      <c r="B5754" s="100" t="s">
        <v>8852</v>
      </c>
      <c r="C5754" s="99" t="s">
        <v>8851</v>
      </c>
      <c r="D5754" s="124">
        <v>18600</v>
      </c>
      <c r="E5754" s="157">
        <f>VLOOKUP(D5754,'SOAT LIQ'!$A$87:$C$3416,3,FALSE)</f>
        <v>5</v>
      </c>
      <c r="F5754" t="s">
        <v>21632</v>
      </c>
    </row>
    <row r="5755" spans="1:6" x14ac:dyDescent="0.25">
      <c r="A5755" t="s">
        <v>5750</v>
      </c>
      <c r="B5755" s="100" t="s">
        <v>8854</v>
      </c>
      <c r="C5755" s="99" t="s">
        <v>8853</v>
      </c>
      <c r="D5755" s="124">
        <v>18311</v>
      </c>
      <c r="E5755" s="157">
        <f>VLOOKUP(D5755,'SOAT LIQ'!$A$87:$C$3416,3,FALSE)</f>
        <v>9</v>
      </c>
      <c r="F5755" t="s">
        <v>21632</v>
      </c>
    </row>
    <row r="5756" spans="1:6" x14ac:dyDescent="0.25">
      <c r="A5756" t="s">
        <v>4339</v>
      </c>
      <c r="B5756" s="100" t="s">
        <v>8854</v>
      </c>
      <c r="C5756" s="99" t="s">
        <v>8853</v>
      </c>
      <c r="D5756" s="124">
        <v>18311</v>
      </c>
      <c r="E5756" s="157">
        <f>VLOOKUP(D5756,'SOAT LIQ'!$A$87:$C$3416,3,FALSE)</f>
        <v>9</v>
      </c>
      <c r="F5756" t="s">
        <v>21632</v>
      </c>
    </row>
    <row r="5757" spans="1:6" x14ac:dyDescent="0.25">
      <c r="A5757" t="s">
        <v>6023</v>
      </c>
      <c r="B5757" s="100" t="s">
        <v>8854</v>
      </c>
      <c r="C5757" s="99" t="s">
        <v>8853</v>
      </c>
      <c r="D5757" s="124">
        <v>18311</v>
      </c>
      <c r="E5757" s="157">
        <f>VLOOKUP(D5757,'SOAT LIQ'!$A$87:$C$3416,3,FALSE)</f>
        <v>9</v>
      </c>
      <c r="F5757" t="s">
        <v>21632</v>
      </c>
    </row>
    <row r="5758" spans="1:6" x14ac:dyDescent="0.25">
      <c r="A5758" t="s">
        <v>6787</v>
      </c>
      <c r="B5758" s="100" t="s">
        <v>8854</v>
      </c>
      <c r="C5758" s="99" t="s">
        <v>8853</v>
      </c>
      <c r="D5758" s="124">
        <v>18311</v>
      </c>
      <c r="E5758" s="157">
        <f>VLOOKUP(D5758,'SOAT LIQ'!$A$87:$C$3416,3,FALSE)</f>
        <v>9</v>
      </c>
      <c r="F5758" t="s">
        <v>21632</v>
      </c>
    </row>
    <row r="5759" spans="1:6" x14ac:dyDescent="0.25">
      <c r="A5759" t="s">
        <v>6787</v>
      </c>
      <c r="B5759" s="100" t="s">
        <v>8856</v>
      </c>
      <c r="C5759" s="99" t="s">
        <v>8855</v>
      </c>
      <c r="D5759" s="124">
        <v>18316</v>
      </c>
      <c r="E5759" s="157">
        <f>VLOOKUP(D5759,'SOAT LIQ'!$A$87:$C$3416,3,FALSE)</f>
        <v>8</v>
      </c>
      <c r="F5759" t="s">
        <v>21632</v>
      </c>
    </row>
    <row r="5760" spans="1:6" x14ac:dyDescent="0.25">
      <c r="A5760" t="s">
        <v>4339</v>
      </c>
      <c r="B5760" s="100" t="s">
        <v>8856</v>
      </c>
      <c r="C5760" s="99" t="s">
        <v>8855</v>
      </c>
      <c r="D5760" s="124">
        <v>18316</v>
      </c>
      <c r="E5760" s="157">
        <f>VLOOKUP(D5760,'SOAT LIQ'!$A$87:$C$3416,3,FALSE)</f>
        <v>8</v>
      </c>
      <c r="F5760" t="s">
        <v>21632</v>
      </c>
    </row>
    <row r="5761" spans="1:6" x14ac:dyDescent="0.25">
      <c r="A5761" t="s">
        <v>6023</v>
      </c>
      <c r="B5761" s="100" t="s">
        <v>8856</v>
      </c>
      <c r="C5761" s="99" t="s">
        <v>8855</v>
      </c>
      <c r="D5761" s="124">
        <v>18316</v>
      </c>
      <c r="E5761" s="157">
        <f>VLOOKUP(D5761,'SOAT LIQ'!$A$87:$C$3416,3,FALSE)</f>
        <v>8</v>
      </c>
      <c r="F5761" t="s">
        <v>21632</v>
      </c>
    </row>
    <row r="5762" spans="1:6" x14ac:dyDescent="0.25">
      <c r="A5762" t="s">
        <v>4339</v>
      </c>
      <c r="B5762" s="100" t="s">
        <v>8857</v>
      </c>
      <c r="C5762" s="99" t="s">
        <v>8833</v>
      </c>
      <c r="D5762" s="124">
        <v>18314</v>
      </c>
      <c r="E5762" s="157">
        <f>VLOOKUP(D5762,'SOAT LIQ'!$A$87:$C$3416,3,FALSE)</f>
        <v>7</v>
      </c>
      <c r="F5762" t="s">
        <v>21632</v>
      </c>
    </row>
    <row r="5763" spans="1:6" x14ac:dyDescent="0.25">
      <c r="A5763" t="s">
        <v>6023</v>
      </c>
      <c r="B5763" s="100" t="s">
        <v>8857</v>
      </c>
      <c r="C5763" s="99" t="s">
        <v>8833</v>
      </c>
      <c r="D5763" s="124">
        <v>18314</v>
      </c>
      <c r="E5763" s="157">
        <f>VLOOKUP(D5763,'SOAT LIQ'!$A$87:$C$3416,3,FALSE)</f>
        <v>7</v>
      </c>
      <c r="F5763" t="s">
        <v>21632</v>
      </c>
    </row>
    <row r="5764" spans="1:6" x14ac:dyDescent="0.25">
      <c r="A5764" t="s">
        <v>4271</v>
      </c>
      <c r="B5764" s="100" t="s">
        <v>8857</v>
      </c>
      <c r="C5764" s="99" t="s">
        <v>8833</v>
      </c>
      <c r="D5764" s="124">
        <v>18314</v>
      </c>
      <c r="E5764" s="157">
        <f>VLOOKUP(D5764,'SOAT LIQ'!$A$87:$C$3416,3,FALSE)</f>
        <v>7</v>
      </c>
      <c r="F5764" t="s">
        <v>21632</v>
      </c>
    </row>
    <row r="5765" spans="1:6" x14ac:dyDescent="0.25">
      <c r="A5765" t="s">
        <v>6787</v>
      </c>
      <c r="B5765" s="100" t="s">
        <v>8857</v>
      </c>
      <c r="C5765" s="99" t="s">
        <v>8833</v>
      </c>
      <c r="D5765" s="124">
        <v>18314</v>
      </c>
      <c r="E5765" s="157">
        <f>VLOOKUP(D5765,'SOAT LIQ'!$A$87:$C$3416,3,FALSE)</f>
        <v>7</v>
      </c>
      <c r="F5765" t="s">
        <v>21632</v>
      </c>
    </row>
    <row r="5766" spans="1:6" x14ac:dyDescent="0.25">
      <c r="A5766" t="s">
        <v>5750</v>
      </c>
      <c r="B5766" s="100" t="s">
        <v>8857</v>
      </c>
      <c r="C5766" s="99" t="s">
        <v>8833</v>
      </c>
      <c r="D5766" s="124">
        <v>18314</v>
      </c>
      <c r="E5766" s="157">
        <f>VLOOKUP(D5766,'SOAT LIQ'!$A$87:$C$3416,3,FALSE)</f>
        <v>7</v>
      </c>
      <c r="F5766" t="s">
        <v>21632</v>
      </c>
    </row>
    <row r="5767" spans="1:6" x14ac:dyDescent="0.25">
      <c r="A5767" t="s">
        <v>6787</v>
      </c>
      <c r="B5767" s="100" t="s">
        <v>8859</v>
      </c>
      <c r="C5767" s="99" t="s">
        <v>8858</v>
      </c>
      <c r="D5767" s="124">
        <v>18314</v>
      </c>
      <c r="E5767" s="157">
        <f>VLOOKUP(D5767,'SOAT LIQ'!$A$87:$C$3416,3,FALSE)</f>
        <v>7</v>
      </c>
      <c r="F5767" t="s">
        <v>21632</v>
      </c>
    </row>
    <row r="5768" spans="1:6" x14ac:dyDescent="0.25">
      <c r="A5768" t="s">
        <v>4339</v>
      </c>
      <c r="B5768" s="100" t="s">
        <v>8859</v>
      </c>
      <c r="C5768" s="99" t="s">
        <v>8858</v>
      </c>
      <c r="D5768" s="124">
        <v>18314</v>
      </c>
      <c r="E5768" s="157">
        <f>VLOOKUP(D5768,'SOAT LIQ'!$A$87:$C$3416,3,FALSE)</f>
        <v>7</v>
      </c>
      <c r="F5768" t="s">
        <v>21632</v>
      </c>
    </row>
    <row r="5769" spans="1:6" x14ac:dyDescent="0.25">
      <c r="A5769" t="s">
        <v>6023</v>
      </c>
      <c r="B5769" s="100" t="s">
        <v>8859</v>
      </c>
      <c r="C5769" s="99" t="s">
        <v>8858</v>
      </c>
      <c r="D5769" s="124">
        <v>18314</v>
      </c>
      <c r="E5769" s="157">
        <f>VLOOKUP(D5769,'SOAT LIQ'!$A$87:$C$3416,3,FALSE)</f>
        <v>7</v>
      </c>
      <c r="F5769" t="s">
        <v>21632</v>
      </c>
    </row>
    <row r="5770" spans="1:6" x14ac:dyDescent="0.25">
      <c r="A5770" t="s">
        <v>4339</v>
      </c>
      <c r="B5770" s="100" t="s">
        <v>8861</v>
      </c>
      <c r="C5770" s="99" t="s">
        <v>8860</v>
      </c>
      <c r="D5770" s="124">
        <v>18316</v>
      </c>
      <c r="E5770" s="157">
        <f>VLOOKUP(D5770,'SOAT LIQ'!$A$87:$C$3416,3,FALSE)</f>
        <v>8</v>
      </c>
      <c r="F5770" t="s">
        <v>21632</v>
      </c>
    </row>
    <row r="5771" spans="1:6" x14ac:dyDescent="0.25">
      <c r="A5771" t="s">
        <v>5750</v>
      </c>
      <c r="B5771" s="100" t="s">
        <v>8861</v>
      </c>
      <c r="C5771" s="99" t="s">
        <v>8860</v>
      </c>
      <c r="D5771" s="124">
        <v>18316</v>
      </c>
      <c r="E5771" s="157">
        <f>VLOOKUP(D5771,'SOAT LIQ'!$A$87:$C$3416,3,FALSE)</f>
        <v>8</v>
      </c>
      <c r="F5771" t="s">
        <v>21632</v>
      </c>
    </row>
    <row r="5772" spans="1:6" x14ac:dyDescent="0.25">
      <c r="A5772" t="s">
        <v>6023</v>
      </c>
      <c r="B5772" s="100" t="s">
        <v>8861</v>
      </c>
      <c r="C5772" s="99" t="s">
        <v>8860</v>
      </c>
      <c r="D5772" s="124">
        <v>18316</v>
      </c>
      <c r="E5772" s="157">
        <f>VLOOKUP(D5772,'SOAT LIQ'!$A$87:$C$3416,3,FALSE)</f>
        <v>8</v>
      </c>
      <c r="F5772" t="s">
        <v>21632</v>
      </c>
    </row>
    <row r="5773" spans="1:6" x14ac:dyDescent="0.25">
      <c r="A5773" t="s">
        <v>6787</v>
      </c>
      <c r="B5773" s="100" t="s">
        <v>8862</v>
      </c>
      <c r="C5773" s="99" t="s">
        <v>8860</v>
      </c>
      <c r="D5773" s="124">
        <v>18316</v>
      </c>
      <c r="E5773" s="157">
        <f>VLOOKUP(D5773,'SOAT LIQ'!$A$87:$C$3416,3,FALSE)</f>
        <v>8</v>
      </c>
      <c r="F5773" t="s">
        <v>21632</v>
      </c>
    </row>
    <row r="5774" spans="1:6" x14ac:dyDescent="0.25">
      <c r="A5774" t="s">
        <v>4339</v>
      </c>
      <c r="B5774" s="100" t="s">
        <v>8862</v>
      </c>
      <c r="C5774" s="99" t="s">
        <v>8860</v>
      </c>
      <c r="D5774" s="124">
        <v>18316</v>
      </c>
      <c r="E5774" s="157">
        <f>VLOOKUP(D5774,'SOAT LIQ'!$A$87:$C$3416,3,FALSE)</f>
        <v>8</v>
      </c>
      <c r="F5774" t="s">
        <v>21632</v>
      </c>
    </row>
    <row r="5775" spans="1:6" x14ac:dyDescent="0.25">
      <c r="A5775" t="s">
        <v>6787</v>
      </c>
      <c r="B5775" s="100" t="s">
        <v>8863</v>
      </c>
      <c r="C5775" s="99" t="s">
        <v>8860</v>
      </c>
      <c r="D5775" s="124">
        <v>18316</v>
      </c>
      <c r="E5775" s="157">
        <f>VLOOKUP(D5775,'SOAT LIQ'!$A$87:$C$3416,3,FALSE)</f>
        <v>8</v>
      </c>
      <c r="F5775" t="s">
        <v>21632</v>
      </c>
    </row>
    <row r="5776" spans="1:6" x14ac:dyDescent="0.25">
      <c r="A5776" t="s">
        <v>4339</v>
      </c>
      <c r="B5776" s="100" t="s">
        <v>8863</v>
      </c>
      <c r="C5776" s="99" t="s">
        <v>8860</v>
      </c>
      <c r="D5776" s="124">
        <v>18316</v>
      </c>
      <c r="E5776" s="157">
        <f>VLOOKUP(D5776,'SOAT LIQ'!$A$87:$C$3416,3,FALSE)</f>
        <v>8</v>
      </c>
      <c r="F5776" t="s">
        <v>21632</v>
      </c>
    </row>
    <row r="5777" spans="1:6" x14ac:dyDescent="0.25">
      <c r="A5777" t="s">
        <v>6787</v>
      </c>
      <c r="B5777" s="100" t="s">
        <v>8864</v>
      </c>
      <c r="C5777" s="100"/>
      <c r="D5777" s="124"/>
      <c r="E5777" s="157" t="e">
        <f>VLOOKUP(D5777,'SOAT LIQ'!$A$87:$C$3416,3,FALSE)</f>
        <v>#N/A</v>
      </c>
    </row>
    <row r="5778" spans="1:6" x14ac:dyDescent="0.25">
      <c r="A5778" t="s">
        <v>4339</v>
      </c>
      <c r="B5778" s="100" t="s">
        <v>8864</v>
      </c>
      <c r="C5778" s="100"/>
      <c r="D5778" s="124"/>
      <c r="E5778" s="157" t="e">
        <f>VLOOKUP(D5778,'SOAT LIQ'!$A$87:$C$3416,3,FALSE)</f>
        <v>#N/A</v>
      </c>
      <c r="F5778" t="s">
        <v>21632</v>
      </c>
    </row>
    <row r="5779" spans="1:6" x14ac:dyDescent="0.25">
      <c r="A5779" t="s">
        <v>5750</v>
      </c>
      <c r="B5779" s="100" t="s">
        <v>8865</v>
      </c>
      <c r="C5779" s="99" t="s">
        <v>8866</v>
      </c>
      <c r="D5779" s="124">
        <v>6420</v>
      </c>
      <c r="E5779" s="157">
        <f>VLOOKUP(D5779,'SOAT LIQ'!$A$87:$C$3416,3,FALSE)</f>
        <v>22</v>
      </c>
      <c r="F5779" t="s">
        <v>21632</v>
      </c>
    </row>
    <row r="5780" spans="1:6" x14ac:dyDescent="0.25">
      <c r="A5780" t="s">
        <v>4339</v>
      </c>
      <c r="B5780" s="100" t="s">
        <v>8865</v>
      </c>
      <c r="C5780" s="99" t="s">
        <v>8866</v>
      </c>
      <c r="D5780" s="124">
        <v>6420</v>
      </c>
      <c r="E5780" s="157">
        <f>VLOOKUP(D5780,'SOAT LIQ'!$A$87:$C$3416,3,FALSE)</f>
        <v>22</v>
      </c>
      <c r="F5780" t="s">
        <v>21632</v>
      </c>
    </row>
    <row r="5781" spans="1:6" x14ac:dyDescent="0.25">
      <c r="A5781" t="s">
        <v>6023</v>
      </c>
      <c r="B5781" s="100" t="s">
        <v>8865</v>
      </c>
      <c r="C5781" s="99" t="s">
        <v>8866</v>
      </c>
      <c r="D5781" s="124">
        <v>6420</v>
      </c>
      <c r="E5781" s="157">
        <f>VLOOKUP(D5781,'SOAT LIQ'!$A$87:$C$3416,3,FALSE)</f>
        <v>22</v>
      </c>
      <c r="F5781" t="s">
        <v>21632</v>
      </c>
    </row>
    <row r="5782" spans="1:6" x14ac:dyDescent="0.25">
      <c r="A5782" t="s">
        <v>4339</v>
      </c>
      <c r="B5782" s="100" t="s">
        <v>8867</v>
      </c>
      <c r="C5782" s="100"/>
      <c r="D5782" s="124">
        <v>6420</v>
      </c>
      <c r="E5782" s="157">
        <f>VLOOKUP(D5782,'SOAT LIQ'!$A$87:$C$3416,3,FALSE)</f>
        <v>22</v>
      </c>
      <c r="F5782" t="s">
        <v>21632</v>
      </c>
    </row>
    <row r="5783" spans="1:6" x14ac:dyDescent="0.25">
      <c r="A5783" t="s">
        <v>5936</v>
      </c>
      <c r="B5783" s="100" t="s">
        <v>8867</v>
      </c>
      <c r="C5783" s="100"/>
      <c r="D5783" s="124">
        <v>6420</v>
      </c>
      <c r="E5783" s="157">
        <f>VLOOKUP(D5783,'SOAT LIQ'!$A$87:$C$3416,3,FALSE)</f>
        <v>22</v>
      </c>
      <c r="F5783" t="s">
        <v>21632</v>
      </c>
    </row>
    <row r="5784" spans="1:6" x14ac:dyDescent="0.25">
      <c r="A5784" t="s">
        <v>5750</v>
      </c>
      <c r="B5784" s="100" t="s">
        <v>8867</v>
      </c>
      <c r="C5784" s="100"/>
      <c r="D5784" s="124">
        <v>6420</v>
      </c>
      <c r="E5784" s="157">
        <f>VLOOKUP(D5784,'SOAT LIQ'!$A$87:$C$3416,3,FALSE)</f>
        <v>22</v>
      </c>
      <c r="F5784" t="s">
        <v>21632</v>
      </c>
    </row>
    <row r="5785" spans="1:6" x14ac:dyDescent="0.25">
      <c r="A5785" t="s">
        <v>6023</v>
      </c>
      <c r="B5785" s="100" t="s">
        <v>8867</v>
      </c>
      <c r="C5785" s="100"/>
      <c r="D5785" s="124">
        <v>6420</v>
      </c>
      <c r="E5785" s="157">
        <f>VLOOKUP(D5785,'SOAT LIQ'!$A$87:$C$3416,3,FALSE)</f>
        <v>22</v>
      </c>
      <c r="F5785" t="s">
        <v>21632</v>
      </c>
    </row>
    <row r="5786" spans="1:6" x14ac:dyDescent="0.25">
      <c r="A5786" t="s">
        <v>4339</v>
      </c>
      <c r="B5786" s="100" t="s">
        <v>8868</v>
      </c>
      <c r="C5786" s="99" t="s">
        <v>8866</v>
      </c>
      <c r="D5786" s="124">
        <v>6420</v>
      </c>
      <c r="E5786" s="157">
        <f>VLOOKUP(D5786,'SOAT LIQ'!$A$87:$C$3416,3,FALSE)</f>
        <v>22</v>
      </c>
      <c r="F5786" t="s">
        <v>21632</v>
      </c>
    </row>
    <row r="5787" spans="1:6" x14ac:dyDescent="0.25">
      <c r="A5787" t="s">
        <v>5936</v>
      </c>
      <c r="B5787" s="100" t="s">
        <v>8868</v>
      </c>
      <c r="C5787" s="99" t="s">
        <v>8866</v>
      </c>
      <c r="D5787" s="124">
        <v>6420</v>
      </c>
      <c r="E5787" s="157">
        <f>VLOOKUP(D5787,'SOAT LIQ'!$A$87:$C$3416,3,FALSE)</f>
        <v>22</v>
      </c>
      <c r="F5787" t="s">
        <v>21632</v>
      </c>
    </row>
    <row r="5788" spans="1:6" x14ac:dyDescent="0.25">
      <c r="A5788" t="s">
        <v>5750</v>
      </c>
      <c r="B5788" s="100" t="s">
        <v>8868</v>
      </c>
      <c r="C5788" s="99" t="s">
        <v>8866</v>
      </c>
      <c r="D5788" s="124">
        <v>6420</v>
      </c>
      <c r="E5788" s="157">
        <f>VLOOKUP(D5788,'SOAT LIQ'!$A$87:$C$3416,3,FALSE)</f>
        <v>22</v>
      </c>
      <c r="F5788" t="s">
        <v>21632</v>
      </c>
    </row>
    <row r="5789" spans="1:6" x14ac:dyDescent="0.25">
      <c r="A5789" t="s">
        <v>6023</v>
      </c>
      <c r="B5789" s="100" t="s">
        <v>8868</v>
      </c>
      <c r="C5789" s="99" t="s">
        <v>8866</v>
      </c>
      <c r="D5789" s="124">
        <v>6420</v>
      </c>
      <c r="E5789" s="157">
        <f>VLOOKUP(D5789,'SOAT LIQ'!$A$87:$C$3416,3,FALSE)</f>
        <v>22</v>
      </c>
      <c r="F5789" t="s">
        <v>21632</v>
      </c>
    </row>
    <row r="5790" spans="1:6" x14ac:dyDescent="0.25">
      <c r="A5790" t="s">
        <v>4339</v>
      </c>
      <c r="B5790" s="100" t="s">
        <v>8869</v>
      </c>
      <c r="C5790" s="99" t="s">
        <v>8870</v>
      </c>
      <c r="D5790" s="124">
        <v>6420</v>
      </c>
      <c r="E5790" s="157">
        <f>VLOOKUP(D5790,'SOAT LIQ'!$A$87:$C$3416,3,FALSE)</f>
        <v>22</v>
      </c>
      <c r="F5790" t="s">
        <v>21632</v>
      </c>
    </row>
    <row r="5791" spans="1:6" x14ac:dyDescent="0.25">
      <c r="A5791" t="s">
        <v>5936</v>
      </c>
      <c r="B5791" s="100" t="s">
        <v>8869</v>
      </c>
      <c r="C5791" s="99" t="s">
        <v>8870</v>
      </c>
      <c r="D5791" s="124">
        <v>6420</v>
      </c>
      <c r="E5791" s="157">
        <f>VLOOKUP(D5791,'SOAT LIQ'!$A$87:$C$3416,3,FALSE)</f>
        <v>22</v>
      </c>
      <c r="F5791" t="s">
        <v>21632</v>
      </c>
    </row>
    <row r="5792" spans="1:6" x14ac:dyDescent="0.25">
      <c r="A5792" t="s">
        <v>5750</v>
      </c>
      <c r="B5792" s="100" t="s">
        <v>8869</v>
      </c>
      <c r="C5792" s="99" t="s">
        <v>8870</v>
      </c>
      <c r="D5792" s="124">
        <v>6420</v>
      </c>
      <c r="E5792" s="157">
        <f>VLOOKUP(D5792,'SOAT LIQ'!$A$87:$C$3416,3,FALSE)</f>
        <v>22</v>
      </c>
      <c r="F5792" t="s">
        <v>21632</v>
      </c>
    </row>
    <row r="5793" spans="1:6" x14ac:dyDescent="0.25">
      <c r="A5793" t="s">
        <v>6023</v>
      </c>
      <c r="B5793" s="100" t="s">
        <v>8869</v>
      </c>
      <c r="C5793" s="99" t="s">
        <v>8870</v>
      </c>
      <c r="D5793" s="124">
        <v>6420</v>
      </c>
      <c r="E5793" s="157">
        <f>VLOOKUP(D5793,'SOAT LIQ'!$A$87:$C$3416,3,FALSE)</f>
        <v>22</v>
      </c>
      <c r="F5793" t="s">
        <v>21632</v>
      </c>
    </row>
    <row r="5794" spans="1:6" x14ac:dyDescent="0.25">
      <c r="A5794" t="s">
        <v>4339</v>
      </c>
      <c r="B5794" s="100" t="s">
        <v>8871</v>
      </c>
      <c r="C5794" s="100"/>
      <c r="D5794" s="124">
        <v>6420</v>
      </c>
      <c r="E5794" s="157">
        <f>VLOOKUP(D5794,'SOAT LIQ'!$A$87:$C$3416,3,FALSE)</f>
        <v>22</v>
      </c>
      <c r="F5794" t="s">
        <v>21632</v>
      </c>
    </row>
    <row r="5795" spans="1:6" x14ac:dyDescent="0.25">
      <c r="A5795" t="s">
        <v>5936</v>
      </c>
      <c r="B5795" s="100" t="s">
        <v>8871</v>
      </c>
      <c r="C5795" s="100"/>
      <c r="D5795" s="124">
        <v>6420</v>
      </c>
      <c r="E5795" s="157">
        <f>VLOOKUP(D5795,'SOAT LIQ'!$A$87:$C$3416,3,FALSE)</f>
        <v>22</v>
      </c>
      <c r="F5795" t="s">
        <v>21632</v>
      </c>
    </row>
    <row r="5796" spans="1:6" x14ac:dyDescent="0.25">
      <c r="A5796" t="s">
        <v>6023</v>
      </c>
      <c r="B5796" s="100" t="s">
        <v>8871</v>
      </c>
      <c r="C5796" s="100"/>
      <c r="D5796" s="124">
        <v>6420</v>
      </c>
      <c r="E5796" s="157">
        <f>VLOOKUP(D5796,'SOAT LIQ'!$A$87:$C$3416,3,FALSE)</f>
        <v>22</v>
      </c>
      <c r="F5796" t="s">
        <v>21632</v>
      </c>
    </row>
    <row r="5797" spans="1:6" x14ac:dyDescent="0.25">
      <c r="A5797" t="s">
        <v>4339</v>
      </c>
      <c r="B5797" s="100" t="s">
        <v>8872</v>
      </c>
      <c r="C5797" s="100"/>
      <c r="D5797" s="124">
        <v>6420</v>
      </c>
      <c r="E5797" s="157">
        <f>VLOOKUP(D5797,'SOAT LIQ'!$A$87:$C$3416,3,FALSE)</f>
        <v>22</v>
      </c>
      <c r="F5797" t="s">
        <v>21632</v>
      </c>
    </row>
    <row r="5798" spans="1:6" x14ac:dyDescent="0.25">
      <c r="A5798" t="s">
        <v>5936</v>
      </c>
      <c r="B5798" s="100" t="s">
        <v>8872</v>
      </c>
      <c r="C5798" s="100"/>
      <c r="D5798" s="124">
        <v>6420</v>
      </c>
      <c r="E5798" s="157">
        <f>VLOOKUP(D5798,'SOAT LIQ'!$A$87:$C$3416,3,FALSE)</f>
        <v>22</v>
      </c>
      <c r="F5798" t="s">
        <v>21632</v>
      </c>
    </row>
    <row r="5799" spans="1:6" x14ac:dyDescent="0.25">
      <c r="A5799" t="s">
        <v>6023</v>
      </c>
      <c r="B5799" s="100" t="s">
        <v>8872</v>
      </c>
      <c r="C5799" s="100"/>
      <c r="D5799" s="124">
        <v>6420</v>
      </c>
      <c r="E5799" s="157">
        <f>VLOOKUP(D5799,'SOAT LIQ'!$A$87:$C$3416,3,FALSE)</f>
        <v>22</v>
      </c>
      <c r="F5799" t="s">
        <v>21632</v>
      </c>
    </row>
    <row r="5800" spans="1:6" x14ac:dyDescent="0.25">
      <c r="A5800" t="s">
        <v>4339</v>
      </c>
      <c r="B5800" s="100" t="s">
        <v>8873</v>
      </c>
      <c r="C5800" s="99" t="s">
        <v>8874</v>
      </c>
      <c r="D5800" s="124">
        <v>6420</v>
      </c>
      <c r="E5800" s="157">
        <f>VLOOKUP(D5800,'SOAT LIQ'!$A$87:$C$3416,3,FALSE)</f>
        <v>22</v>
      </c>
      <c r="F5800" t="s">
        <v>21632</v>
      </c>
    </row>
    <row r="5801" spans="1:6" x14ac:dyDescent="0.25">
      <c r="A5801" t="s">
        <v>6023</v>
      </c>
      <c r="B5801" s="100" t="s">
        <v>8873</v>
      </c>
      <c r="C5801" s="99" t="s">
        <v>8874</v>
      </c>
      <c r="D5801" s="124">
        <v>6420</v>
      </c>
      <c r="E5801" s="157">
        <f>VLOOKUP(D5801,'SOAT LIQ'!$A$87:$C$3416,3,FALSE)</f>
        <v>22</v>
      </c>
      <c r="F5801" t="s">
        <v>21632</v>
      </c>
    </row>
    <row r="5802" spans="1:6" x14ac:dyDescent="0.25">
      <c r="A5802" t="s">
        <v>5750</v>
      </c>
      <c r="B5802" s="100" t="s">
        <v>8873</v>
      </c>
      <c r="C5802" s="99" t="s">
        <v>8874</v>
      </c>
      <c r="D5802" s="124">
        <v>6420</v>
      </c>
      <c r="E5802" s="157">
        <f>VLOOKUP(D5802,'SOAT LIQ'!$A$87:$C$3416,3,FALSE)</f>
        <v>22</v>
      </c>
      <c r="F5802" t="s">
        <v>21632</v>
      </c>
    </row>
    <row r="5803" spans="1:6" x14ac:dyDescent="0.25">
      <c r="A5803" t="s">
        <v>5936</v>
      </c>
      <c r="B5803" s="100" t="s">
        <v>8873</v>
      </c>
      <c r="C5803" s="99" t="s">
        <v>8874</v>
      </c>
      <c r="D5803" s="124">
        <v>6420</v>
      </c>
      <c r="E5803" s="157">
        <f>VLOOKUP(D5803,'SOAT LIQ'!$A$87:$C$3416,3,FALSE)</f>
        <v>22</v>
      </c>
      <c r="F5803" t="s">
        <v>21632</v>
      </c>
    </row>
    <row r="5804" spans="1:6" x14ac:dyDescent="0.25">
      <c r="A5804" t="s">
        <v>4339</v>
      </c>
      <c r="B5804" s="100" t="s">
        <v>8875</v>
      </c>
      <c r="C5804" s="99" t="s">
        <v>8874</v>
      </c>
      <c r="D5804" s="124">
        <v>6420</v>
      </c>
      <c r="E5804" s="157">
        <f>VLOOKUP(D5804,'SOAT LIQ'!$A$87:$C$3416,3,FALSE)</f>
        <v>22</v>
      </c>
      <c r="F5804" t="s">
        <v>21632</v>
      </c>
    </row>
    <row r="5805" spans="1:6" x14ac:dyDescent="0.25">
      <c r="A5805" t="s">
        <v>6023</v>
      </c>
      <c r="B5805" s="100" t="s">
        <v>8875</v>
      </c>
      <c r="C5805" s="99" t="s">
        <v>8874</v>
      </c>
      <c r="D5805" s="124">
        <v>6420</v>
      </c>
      <c r="E5805" s="157">
        <f>VLOOKUP(D5805,'SOAT LIQ'!$A$87:$C$3416,3,FALSE)</f>
        <v>22</v>
      </c>
      <c r="F5805" t="s">
        <v>21632</v>
      </c>
    </row>
    <row r="5806" spans="1:6" x14ac:dyDescent="0.25">
      <c r="A5806" t="s">
        <v>5936</v>
      </c>
      <c r="B5806" s="100" t="s">
        <v>8875</v>
      </c>
      <c r="C5806" s="99" t="s">
        <v>8874</v>
      </c>
      <c r="D5806" s="124">
        <v>6420</v>
      </c>
      <c r="E5806" s="157">
        <f>VLOOKUP(D5806,'SOAT LIQ'!$A$87:$C$3416,3,FALSE)</f>
        <v>22</v>
      </c>
      <c r="F5806" t="s">
        <v>21632</v>
      </c>
    </row>
    <row r="5807" spans="1:6" x14ac:dyDescent="0.25">
      <c r="A5807" t="s">
        <v>4339</v>
      </c>
      <c r="B5807" s="100" t="s">
        <v>8876</v>
      </c>
      <c r="C5807" s="99" t="s">
        <v>8874</v>
      </c>
      <c r="D5807" s="124">
        <v>6420</v>
      </c>
      <c r="E5807" s="157">
        <f>VLOOKUP(D5807,'SOAT LIQ'!$A$87:$C$3416,3,FALSE)</f>
        <v>22</v>
      </c>
      <c r="F5807" t="s">
        <v>21632</v>
      </c>
    </row>
    <row r="5808" spans="1:6" x14ac:dyDescent="0.25">
      <c r="A5808" t="s">
        <v>6023</v>
      </c>
      <c r="B5808" s="100" t="s">
        <v>8876</v>
      </c>
      <c r="C5808" s="99" t="s">
        <v>8874</v>
      </c>
      <c r="D5808" s="124">
        <v>6420</v>
      </c>
      <c r="E5808" s="157">
        <f>VLOOKUP(D5808,'SOAT LIQ'!$A$87:$C$3416,3,FALSE)</f>
        <v>22</v>
      </c>
      <c r="F5808" t="s">
        <v>21632</v>
      </c>
    </row>
    <row r="5809" spans="1:6" x14ac:dyDescent="0.25">
      <c r="A5809" t="s">
        <v>5936</v>
      </c>
      <c r="B5809" s="100" t="s">
        <v>8876</v>
      </c>
      <c r="C5809" s="99" t="s">
        <v>8874</v>
      </c>
      <c r="D5809" s="124">
        <v>6420</v>
      </c>
      <c r="E5809" s="157">
        <f>VLOOKUP(D5809,'SOAT LIQ'!$A$87:$C$3416,3,FALSE)</f>
        <v>22</v>
      </c>
      <c r="F5809" t="s">
        <v>21632</v>
      </c>
    </row>
    <row r="5810" spans="1:6" x14ac:dyDescent="0.25">
      <c r="A5810" t="s">
        <v>4339</v>
      </c>
      <c r="B5810" s="100" t="s">
        <v>8877</v>
      </c>
      <c r="C5810" s="99" t="s">
        <v>8878</v>
      </c>
      <c r="D5810" s="124">
        <v>6430</v>
      </c>
      <c r="E5810" s="157">
        <f>VLOOKUP(D5810,'SOAT LIQ'!$A$87:$C$3416,3,FALSE)</f>
        <v>22</v>
      </c>
      <c r="F5810" t="s">
        <v>21632</v>
      </c>
    </row>
    <row r="5811" spans="1:6" x14ac:dyDescent="0.25">
      <c r="A5811" t="s">
        <v>6023</v>
      </c>
      <c r="B5811" s="100" t="s">
        <v>8877</v>
      </c>
      <c r="C5811" s="99" t="s">
        <v>8878</v>
      </c>
      <c r="D5811" s="124">
        <v>6430</v>
      </c>
      <c r="E5811" s="157">
        <f>VLOOKUP(D5811,'SOAT LIQ'!$A$87:$C$3416,3,FALSE)</f>
        <v>22</v>
      </c>
      <c r="F5811" t="s">
        <v>21632</v>
      </c>
    </row>
    <row r="5812" spans="1:6" x14ac:dyDescent="0.25">
      <c r="A5812" t="s">
        <v>5750</v>
      </c>
      <c r="B5812" s="100" t="s">
        <v>8877</v>
      </c>
      <c r="C5812" s="99" t="s">
        <v>8878</v>
      </c>
      <c r="D5812" s="124">
        <v>6430</v>
      </c>
      <c r="E5812" s="157">
        <f>VLOOKUP(D5812,'SOAT LIQ'!$A$87:$C$3416,3,FALSE)</f>
        <v>22</v>
      </c>
      <c r="F5812" t="s">
        <v>21632</v>
      </c>
    </row>
    <row r="5813" spans="1:6" x14ac:dyDescent="0.25">
      <c r="A5813" t="s">
        <v>5750</v>
      </c>
      <c r="B5813" s="100" t="s">
        <v>8879</v>
      </c>
      <c r="C5813" s="99" t="s">
        <v>8878</v>
      </c>
      <c r="D5813" s="124">
        <v>6451</v>
      </c>
      <c r="E5813" s="157">
        <f>VLOOKUP(D5813,'SOAT LIQ'!$A$87:$C$3416,3,FALSE)</f>
        <v>13</v>
      </c>
      <c r="F5813" t="s">
        <v>21632</v>
      </c>
    </row>
    <row r="5814" spans="1:6" x14ac:dyDescent="0.25">
      <c r="A5814" t="s">
        <v>6023</v>
      </c>
      <c r="B5814" s="100" t="s">
        <v>8879</v>
      </c>
      <c r="C5814" s="99" t="s">
        <v>8878</v>
      </c>
      <c r="D5814" s="124">
        <v>6451</v>
      </c>
      <c r="E5814" s="157">
        <f>VLOOKUP(D5814,'SOAT LIQ'!$A$87:$C$3416,3,FALSE)</f>
        <v>13</v>
      </c>
      <c r="F5814" t="s">
        <v>21632</v>
      </c>
    </row>
    <row r="5815" spans="1:6" x14ac:dyDescent="0.25">
      <c r="A5815" t="s">
        <v>4339</v>
      </c>
      <c r="B5815" s="100" t="s">
        <v>8879</v>
      </c>
      <c r="C5815" s="99" t="s">
        <v>8878</v>
      </c>
      <c r="D5815" s="124">
        <v>6451</v>
      </c>
      <c r="E5815" s="157">
        <f>VLOOKUP(D5815,'SOAT LIQ'!$A$87:$C$3416,3,FALSE)</f>
        <v>13</v>
      </c>
      <c r="F5815" t="s">
        <v>21632</v>
      </c>
    </row>
    <row r="5816" spans="1:6" x14ac:dyDescent="0.25">
      <c r="A5816" t="s">
        <v>6023</v>
      </c>
      <c r="B5816" s="100" t="s">
        <v>8880</v>
      </c>
      <c r="C5816" s="99" t="s">
        <v>8878</v>
      </c>
      <c r="D5816" s="124">
        <v>6451</v>
      </c>
      <c r="E5816" s="157">
        <f>VLOOKUP(D5816,'SOAT LIQ'!$A$87:$C$3416,3,FALSE)</f>
        <v>13</v>
      </c>
      <c r="F5816" t="s">
        <v>21632</v>
      </c>
    </row>
    <row r="5817" spans="1:6" x14ac:dyDescent="0.25">
      <c r="A5817" t="s">
        <v>4339</v>
      </c>
      <c r="B5817" s="100" t="s">
        <v>8880</v>
      </c>
      <c r="C5817" s="99" t="s">
        <v>8878</v>
      </c>
      <c r="D5817" s="124">
        <v>6451</v>
      </c>
      <c r="E5817" s="157">
        <f>VLOOKUP(D5817,'SOAT LIQ'!$A$87:$C$3416,3,FALSE)</f>
        <v>13</v>
      </c>
      <c r="F5817" t="s">
        <v>21632</v>
      </c>
    </row>
    <row r="5818" spans="1:6" x14ac:dyDescent="0.25">
      <c r="A5818" t="s">
        <v>4339</v>
      </c>
      <c r="B5818" s="100" t="s">
        <v>8881</v>
      </c>
      <c r="C5818" s="100"/>
      <c r="D5818" s="124">
        <v>6452</v>
      </c>
      <c r="E5818" s="157">
        <f>VLOOKUP(D5818,'SOAT LIQ'!$A$87:$C$3416,3,FALSE)</f>
        <v>13</v>
      </c>
      <c r="F5818" t="s">
        <v>21632</v>
      </c>
    </row>
    <row r="5819" spans="1:6" x14ac:dyDescent="0.25">
      <c r="A5819" t="s">
        <v>6023</v>
      </c>
      <c r="B5819" s="100" t="s">
        <v>8881</v>
      </c>
      <c r="C5819" s="100"/>
      <c r="D5819" s="124">
        <v>6452</v>
      </c>
      <c r="E5819" s="157">
        <f>VLOOKUP(D5819,'SOAT LIQ'!$A$87:$C$3416,3,FALSE)</f>
        <v>13</v>
      </c>
      <c r="F5819" t="s">
        <v>21632</v>
      </c>
    </row>
    <row r="5820" spans="1:6" x14ac:dyDescent="0.25">
      <c r="A5820" t="s">
        <v>5750</v>
      </c>
      <c r="B5820" s="100" t="s">
        <v>8881</v>
      </c>
      <c r="C5820" s="100"/>
      <c r="D5820" s="124">
        <v>6452</v>
      </c>
      <c r="E5820" s="157">
        <f>VLOOKUP(D5820,'SOAT LIQ'!$A$87:$C$3416,3,FALSE)</f>
        <v>13</v>
      </c>
      <c r="F5820" t="s">
        <v>21632</v>
      </c>
    </row>
    <row r="5821" spans="1:6" x14ac:dyDescent="0.25">
      <c r="A5821" t="s">
        <v>4339</v>
      </c>
      <c r="B5821" s="100" t="s">
        <v>8882</v>
      </c>
      <c r="C5821" s="100"/>
      <c r="D5821" s="124">
        <v>6452</v>
      </c>
      <c r="E5821" s="157">
        <f>VLOOKUP(D5821,'SOAT LIQ'!$A$87:$C$3416,3,FALSE)</f>
        <v>13</v>
      </c>
      <c r="F5821" t="s">
        <v>21632</v>
      </c>
    </row>
    <row r="5822" spans="1:6" x14ac:dyDescent="0.25">
      <c r="A5822" t="s">
        <v>6023</v>
      </c>
      <c r="B5822" s="100" t="s">
        <v>8882</v>
      </c>
      <c r="C5822" s="100"/>
      <c r="D5822" s="124">
        <v>6452</v>
      </c>
      <c r="E5822" s="157">
        <f>VLOOKUP(D5822,'SOAT LIQ'!$A$87:$C$3416,3,FALSE)</f>
        <v>13</v>
      </c>
      <c r="F5822" t="s">
        <v>21632</v>
      </c>
    </row>
    <row r="5823" spans="1:6" x14ac:dyDescent="0.25">
      <c r="A5823" t="s">
        <v>5750</v>
      </c>
      <c r="B5823" s="100" t="s">
        <v>8882</v>
      </c>
      <c r="C5823" s="100"/>
      <c r="D5823" s="124">
        <v>6452</v>
      </c>
      <c r="E5823" s="157">
        <f>VLOOKUP(D5823,'SOAT LIQ'!$A$87:$C$3416,3,FALSE)</f>
        <v>13</v>
      </c>
      <c r="F5823" t="s">
        <v>21632</v>
      </c>
    </row>
    <row r="5824" spans="1:6" x14ac:dyDescent="0.25">
      <c r="A5824" t="s">
        <v>4339</v>
      </c>
      <c r="B5824" s="100" t="s">
        <v>8883</v>
      </c>
      <c r="C5824" s="100"/>
      <c r="D5824" s="124">
        <v>6452</v>
      </c>
      <c r="E5824" s="157">
        <f>VLOOKUP(D5824,'SOAT LIQ'!$A$87:$C$3416,3,FALSE)</f>
        <v>13</v>
      </c>
      <c r="F5824" t="s">
        <v>21632</v>
      </c>
    </row>
    <row r="5825" spans="1:6" x14ac:dyDescent="0.25">
      <c r="A5825" t="s">
        <v>6023</v>
      </c>
      <c r="B5825" s="100" t="s">
        <v>8883</v>
      </c>
      <c r="C5825" s="100"/>
      <c r="D5825" s="124">
        <v>6452</v>
      </c>
      <c r="E5825" s="157">
        <f>VLOOKUP(D5825,'SOAT LIQ'!$A$87:$C$3416,3,FALSE)</f>
        <v>13</v>
      </c>
      <c r="F5825" t="s">
        <v>21632</v>
      </c>
    </row>
    <row r="5826" spans="1:6" x14ac:dyDescent="0.25">
      <c r="A5826" t="s">
        <v>5750</v>
      </c>
      <c r="B5826" s="100" t="s">
        <v>8883</v>
      </c>
      <c r="C5826" s="100"/>
      <c r="D5826" s="124">
        <v>6452</v>
      </c>
      <c r="E5826" s="157">
        <f>VLOOKUP(D5826,'SOAT LIQ'!$A$87:$C$3416,3,FALSE)</f>
        <v>13</v>
      </c>
      <c r="F5826" t="s">
        <v>21632</v>
      </c>
    </row>
    <row r="5827" spans="1:6" x14ac:dyDescent="0.25">
      <c r="A5827" t="s">
        <v>4339</v>
      </c>
      <c r="B5827" s="100" t="s">
        <v>8884</v>
      </c>
      <c r="C5827" s="100"/>
      <c r="D5827" s="124">
        <v>6452</v>
      </c>
      <c r="E5827" s="157">
        <f>VLOOKUP(D5827,'SOAT LIQ'!$A$87:$C$3416,3,FALSE)</f>
        <v>13</v>
      </c>
      <c r="F5827" t="s">
        <v>21632</v>
      </c>
    </row>
    <row r="5828" spans="1:6" x14ac:dyDescent="0.25">
      <c r="A5828" t="s">
        <v>5750</v>
      </c>
      <c r="B5828" s="100" t="s">
        <v>8884</v>
      </c>
      <c r="C5828" s="100"/>
      <c r="D5828" s="124">
        <v>6452</v>
      </c>
      <c r="E5828" s="157">
        <f>VLOOKUP(D5828,'SOAT LIQ'!$A$87:$C$3416,3,FALSE)</f>
        <v>13</v>
      </c>
      <c r="F5828" t="s">
        <v>21632</v>
      </c>
    </row>
    <row r="5829" spans="1:6" x14ac:dyDescent="0.25">
      <c r="A5829" t="s">
        <v>6023</v>
      </c>
      <c r="B5829" s="100" t="s">
        <v>8884</v>
      </c>
      <c r="C5829" s="100"/>
      <c r="D5829" s="124">
        <v>6452</v>
      </c>
      <c r="E5829" s="157">
        <f>VLOOKUP(D5829,'SOAT LIQ'!$A$87:$C$3416,3,FALSE)</f>
        <v>13</v>
      </c>
      <c r="F5829" t="s">
        <v>21632</v>
      </c>
    </row>
    <row r="5830" spans="1:6" x14ac:dyDescent="0.25">
      <c r="A5830" t="s">
        <v>4339</v>
      </c>
      <c r="B5830" s="100" t="s">
        <v>8885</v>
      </c>
      <c r="C5830" s="99" t="s">
        <v>7539</v>
      </c>
      <c r="D5830" s="124">
        <v>6452</v>
      </c>
      <c r="E5830" s="157">
        <f>VLOOKUP(D5830,'SOAT LIQ'!$A$87:$C$3416,3,FALSE)</f>
        <v>13</v>
      </c>
      <c r="F5830" t="s">
        <v>21632</v>
      </c>
    </row>
    <row r="5831" spans="1:6" x14ac:dyDescent="0.25">
      <c r="A5831" t="s">
        <v>6023</v>
      </c>
      <c r="B5831" s="100" t="s">
        <v>8885</v>
      </c>
      <c r="C5831" s="99" t="s">
        <v>7539</v>
      </c>
      <c r="D5831" s="124">
        <v>6452</v>
      </c>
      <c r="E5831" s="157">
        <f>VLOOKUP(D5831,'SOAT LIQ'!$A$87:$C$3416,3,FALSE)</f>
        <v>13</v>
      </c>
      <c r="F5831" t="s">
        <v>21632</v>
      </c>
    </row>
    <row r="5832" spans="1:6" x14ac:dyDescent="0.25">
      <c r="A5832" t="s">
        <v>5750</v>
      </c>
      <c r="B5832" s="100" t="s">
        <v>8885</v>
      </c>
      <c r="C5832" s="99" t="s">
        <v>7539</v>
      </c>
      <c r="D5832" s="124">
        <v>6452</v>
      </c>
      <c r="E5832" s="157">
        <f>VLOOKUP(D5832,'SOAT LIQ'!$A$87:$C$3416,3,FALSE)</f>
        <v>13</v>
      </c>
      <c r="F5832" t="s">
        <v>21632</v>
      </c>
    </row>
    <row r="5833" spans="1:6" x14ac:dyDescent="0.25">
      <c r="A5833" t="s">
        <v>4339</v>
      </c>
      <c r="B5833" s="100" t="s">
        <v>8886</v>
      </c>
      <c r="C5833" s="100"/>
      <c r="D5833" s="124">
        <v>6452</v>
      </c>
      <c r="E5833" s="157">
        <f>VLOOKUP(D5833,'SOAT LIQ'!$A$87:$C$3416,3,FALSE)</f>
        <v>13</v>
      </c>
      <c r="F5833" t="s">
        <v>21632</v>
      </c>
    </row>
    <row r="5834" spans="1:6" x14ac:dyDescent="0.25">
      <c r="A5834" t="s">
        <v>6023</v>
      </c>
      <c r="B5834" s="100" t="s">
        <v>8886</v>
      </c>
      <c r="C5834" s="100"/>
      <c r="D5834" s="124">
        <v>6452</v>
      </c>
      <c r="E5834" s="157">
        <f>VLOOKUP(D5834,'SOAT LIQ'!$A$87:$C$3416,3,FALSE)</f>
        <v>13</v>
      </c>
      <c r="F5834" t="s">
        <v>21632</v>
      </c>
    </row>
    <row r="5835" spans="1:6" x14ac:dyDescent="0.25">
      <c r="A5835" t="s">
        <v>5750</v>
      </c>
      <c r="B5835" s="100" t="s">
        <v>8886</v>
      </c>
      <c r="C5835" s="100"/>
      <c r="D5835" s="124">
        <v>6452</v>
      </c>
      <c r="E5835" s="157">
        <f>VLOOKUP(D5835,'SOAT LIQ'!$A$87:$C$3416,3,FALSE)</f>
        <v>13</v>
      </c>
      <c r="F5835" t="s">
        <v>21632</v>
      </c>
    </row>
    <row r="5836" spans="1:6" x14ac:dyDescent="0.25">
      <c r="A5836" t="s">
        <v>4339</v>
      </c>
      <c r="B5836" s="100" t="s">
        <v>8887</v>
      </c>
      <c r="C5836" s="99" t="s">
        <v>8888</v>
      </c>
      <c r="D5836" s="124">
        <v>6430</v>
      </c>
      <c r="E5836" s="157">
        <f>VLOOKUP(D5836,'SOAT LIQ'!$A$87:$C$3416,3,FALSE)</f>
        <v>22</v>
      </c>
      <c r="F5836" t="s">
        <v>21632</v>
      </c>
    </row>
    <row r="5837" spans="1:6" x14ac:dyDescent="0.25">
      <c r="A5837" t="s">
        <v>5750</v>
      </c>
      <c r="B5837" s="100" t="s">
        <v>8887</v>
      </c>
      <c r="C5837" s="99" t="s">
        <v>8888</v>
      </c>
      <c r="D5837" s="124">
        <v>6430</v>
      </c>
      <c r="E5837" s="157">
        <f>VLOOKUP(D5837,'SOAT LIQ'!$A$87:$C$3416,3,FALSE)</f>
        <v>22</v>
      </c>
      <c r="F5837" t="s">
        <v>21632</v>
      </c>
    </row>
    <row r="5838" spans="1:6" x14ac:dyDescent="0.25">
      <c r="A5838" t="s">
        <v>6023</v>
      </c>
      <c r="B5838" s="100" t="s">
        <v>8887</v>
      </c>
      <c r="C5838" s="99" t="s">
        <v>8888</v>
      </c>
      <c r="D5838" s="124">
        <v>6430</v>
      </c>
      <c r="E5838" s="157">
        <f>VLOOKUP(D5838,'SOAT LIQ'!$A$87:$C$3416,3,FALSE)</f>
        <v>22</v>
      </c>
      <c r="F5838" t="s">
        <v>21632</v>
      </c>
    </row>
    <row r="5839" spans="1:6" x14ac:dyDescent="0.25">
      <c r="A5839" t="s">
        <v>5936</v>
      </c>
      <c r="B5839" s="100" t="s">
        <v>8887</v>
      </c>
      <c r="C5839" s="99" t="s">
        <v>8888</v>
      </c>
      <c r="D5839" s="124">
        <v>6430</v>
      </c>
      <c r="E5839" s="157">
        <f>VLOOKUP(D5839,'SOAT LIQ'!$A$87:$C$3416,3,FALSE)</f>
        <v>22</v>
      </c>
      <c r="F5839" t="s">
        <v>21632</v>
      </c>
    </row>
    <row r="5840" spans="1:6" x14ac:dyDescent="0.25">
      <c r="A5840" t="s">
        <v>4339</v>
      </c>
      <c r="B5840" s="100" t="s">
        <v>8889</v>
      </c>
      <c r="C5840" s="99" t="s">
        <v>8888</v>
      </c>
      <c r="D5840" s="124">
        <v>6430</v>
      </c>
      <c r="E5840" s="157">
        <f>VLOOKUP(D5840,'SOAT LIQ'!$A$87:$C$3416,3,FALSE)</f>
        <v>22</v>
      </c>
      <c r="F5840" t="s">
        <v>21632</v>
      </c>
    </row>
    <row r="5841" spans="1:6" x14ac:dyDescent="0.25">
      <c r="A5841" t="s">
        <v>6023</v>
      </c>
      <c r="B5841" s="100" t="s">
        <v>8889</v>
      </c>
      <c r="C5841" s="99" t="s">
        <v>8888</v>
      </c>
      <c r="D5841" s="124">
        <v>6430</v>
      </c>
      <c r="E5841" s="157">
        <f>VLOOKUP(D5841,'SOAT LIQ'!$A$87:$C$3416,3,FALSE)</f>
        <v>22</v>
      </c>
      <c r="F5841" t="s">
        <v>21632</v>
      </c>
    </row>
    <row r="5842" spans="1:6" x14ac:dyDescent="0.25">
      <c r="A5842" t="s">
        <v>5936</v>
      </c>
      <c r="B5842" s="100" t="s">
        <v>8889</v>
      </c>
      <c r="C5842" s="99" t="s">
        <v>8888</v>
      </c>
      <c r="D5842" s="124">
        <v>6430</v>
      </c>
      <c r="E5842" s="157">
        <f>VLOOKUP(D5842,'SOAT LIQ'!$A$87:$C$3416,3,FALSE)</f>
        <v>22</v>
      </c>
      <c r="F5842" t="s">
        <v>21632</v>
      </c>
    </row>
    <row r="5843" spans="1:6" x14ac:dyDescent="0.25">
      <c r="A5843" t="s">
        <v>5750</v>
      </c>
      <c r="B5843" s="100" t="s">
        <v>8889</v>
      </c>
      <c r="C5843" s="99" t="s">
        <v>8888</v>
      </c>
      <c r="D5843" s="124">
        <v>6430</v>
      </c>
      <c r="E5843" s="157">
        <f>VLOOKUP(D5843,'SOAT LIQ'!$A$87:$C$3416,3,FALSE)</f>
        <v>22</v>
      </c>
      <c r="F5843" t="s">
        <v>21632</v>
      </c>
    </row>
    <row r="5844" spans="1:6" x14ac:dyDescent="0.25">
      <c r="A5844" t="s">
        <v>4339</v>
      </c>
      <c r="B5844" s="100" t="s">
        <v>8890</v>
      </c>
      <c r="C5844" s="99" t="s">
        <v>8888</v>
      </c>
      <c r="D5844" s="124">
        <v>6430</v>
      </c>
      <c r="E5844" s="157">
        <f>VLOOKUP(D5844,'SOAT LIQ'!$A$87:$C$3416,3,FALSE)</f>
        <v>22</v>
      </c>
      <c r="F5844" t="s">
        <v>21632</v>
      </c>
    </row>
    <row r="5845" spans="1:6" x14ac:dyDescent="0.25">
      <c r="A5845" t="s">
        <v>6023</v>
      </c>
      <c r="B5845" s="100" t="s">
        <v>8890</v>
      </c>
      <c r="C5845" s="99" t="s">
        <v>8888</v>
      </c>
      <c r="D5845" s="124">
        <v>6430</v>
      </c>
      <c r="E5845" s="157">
        <f>VLOOKUP(D5845,'SOAT LIQ'!$A$87:$C$3416,3,FALSE)</f>
        <v>22</v>
      </c>
      <c r="F5845" t="s">
        <v>21632</v>
      </c>
    </row>
    <row r="5846" spans="1:6" x14ac:dyDescent="0.25">
      <c r="A5846" t="s">
        <v>5936</v>
      </c>
      <c r="B5846" s="100" t="s">
        <v>8890</v>
      </c>
      <c r="C5846" s="99" t="s">
        <v>8888</v>
      </c>
      <c r="D5846" s="124">
        <v>6430</v>
      </c>
      <c r="E5846" s="157">
        <f>VLOOKUP(D5846,'SOAT LIQ'!$A$87:$C$3416,3,FALSE)</f>
        <v>22</v>
      </c>
      <c r="F5846" t="s">
        <v>21632</v>
      </c>
    </row>
    <row r="5847" spans="1:6" x14ac:dyDescent="0.25">
      <c r="A5847" t="s">
        <v>4339</v>
      </c>
      <c r="B5847" s="100" t="s">
        <v>8891</v>
      </c>
      <c r="C5847" s="99" t="s">
        <v>8892</v>
      </c>
      <c r="D5847" s="124">
        <v>6440</v>
      </c>
      <c r="E5847" s="157">
        <f>VLOOKUP(D5847,'SOAT LIQ'!$A$87:$C$3416,3,FALSE)</f>
        <v>22</v>
      </c>
      <c r="F5847" t="s">
        <v>21632</v>
      </c>
    </row>
    <row r="5848" spans="1:6" x14ac:dyDescent="0.25">
      <c r="A5848" t="s">
        <v>5750</v>
      </c>
      <c r="B5848" s="100" t="s">
        <v>8891</v>
      </c>
      <c r="C5848" s="99" t="s">
        <v>8892</v>
      </c>
      <c r="D5848" s="124">
        <v>6440</v>
      </c>
      <c r="E5848" s="157">
        <f>VLOOKUP(D5848,'SOAT LIQ'!$A$87:$C$3416,3,FALSE)</f>
        <v>22</v>
      </c>
      <c r="F5848" t="s">
        <v>21632</v>
      </c>
    </row>
    <row r="5849" spans="1:6" x14ac:dyDescent="0.25">
      <c r="A5849" t="s">
        <v>6023</v>
      </c>
      <c r="B5849" s="100" t="s">
        <v>8891</v>
      </c>
      <c r="C5849" s="99" t="s">
        <v>8892</v>
      </c>
      <c r="D5849" s="124">
        <v>6440</v>
      </c>
      <c r="E5849" s="157">
        <f>VLOOKUP(D5849,'SOAT LIQ'!$A$87:$C$3416,3,FALSE)</f>
        <v>22</v>
      </c>
      <c r="F5849" t="s">
        <v>21632</v>
      </c>
    </row>
    <row r="5850" spans="1:6" x14ac:dyDescent="0.25">
      <c r="A5850" t="s">
        <v>5936</v>
      </c>
      <c r="B5850" s="100" t="s">
        <v>8891</v>
      </c>
      <c r="C5850" s="99" t="s">
        <v>8892</v>
      </c>
      <c r="D5850" s="124">
        <v>6440</v>
      </c>
      <c r="E5850" s="157">
        <f>VLOOKUP(D5850,'SOAT LIQ'!$A$87:$C$3416,3,FALSE)</f>
        <v>22</v>
      </c>
      <c r="F5850" t="s">
        <v>21632</v>
      </c>
    </row>
    <row r="5851" spans="1:6" x14ac:dyDescent="0.25">
      <c r="A5851" t="s">
        <v>4339</v>
      </c>
      <c r="B5851" s="100" t="s">
        <v>8893</v>
      </c>
      <c r="C5851" s="99" t="s">
        <v>8878</v>
      </c>
      <c r="D5851" s="124">
        <v>6430</v>
      </c>
      <c r="E5851" s="157">
        <f>VLOOKUP(D5851,'SOAT LIQ'!$A$87:$C$3416,3,FALSE)</f>
        <v>22</v>
      </c>
      <c r="F5851" t="s">
        <v>21632</v>
      </c>
    </row>
    <row r="5852" spans="1:6" x14ac:dyDescent="0.25">
      <c r="A5852" t="s">
        <v>6023</v>
      </c>
      <c r="B5852" s="100" t="s">
        <v>8893</v>
      </c>
      <c r="C5852" s="99" t="s">
        <v>8878</v>
      </c>
      <c r="D5852" s="124">
        <v>6430</v>
      </c>
      <c r="E5852" s="157">
        <f>VLOOKUP(D5852,'SOAT LIQ'!$A$87:$C$3416,3,FALSE)</f>
        <v>22</v>
      </c>
      <c r="F5852" t="s">
        <v>21632</v>
      </c>
    </row>
    <row r="5853" spans="1:6" x14ac:dyDescent="0.25">
      <c r="A5853" t="s">
        <v>5936</v>
      </c>
      <c r="B5853" s="100" t="s">
        <v>8893</v>
      </c>
      <c r="C5853" s="99" t="s">
        <v>8878</v>
      </c>
      <c r="D5853" s="124">
        <v>6430</v>
      </c>
      <c r="E5853" s="157">
        <f>VLOOKUP(D5853,'SOAT LIQ'!$A$87:$C$3416,3,FALSE)</f>
        <v>22</v>
      </c>
      <c r="F5853" t="s">
        <v>21632</v>
      </c>
    </row>
    <row r="5854" spans="1:6" x14ac:dyDescent="0.25">
      <c r="A5854" t="s">
        <v>4339</v>
      </c>
      <c r="B5854" s="100" t="s">
        <v>8894</v>
      </c>
      <c r="C5854" s="99" t="s">
        <v>8878</v>
      </c>
      <c r="D5854" s="124">
        <v>6430</v>
      </c>
      <c r="E5854" s="157">
        <f>VLOOKUP(D5854,'SOAT LIQ'!$A$87:$C$3416,3,FALSE)</f>
        <v>22</v>
      </c>
      <c r="F5854" t="s">
        <v>21632</v>
      </c>
    </row>
    <row r="5855" spans="1:6" x14ac:dyDescent="0.25">
      <c r="A5855" t="s">
        <v>6023</v>
      </c>
      <c r="B5855" s="100" t="s">
        <v>8894</v>
      </c>
      <c r="C5855" s="99" t="s">
        <v>8878</v>
      </c>
      <c r="D5855" s="124">
        <v>6430</v>
      </c>
      <c r="E5855" s="157">
        <f>VLOOKUP(D5855,'SOAT LIQ'!$A$87:$C$3416,3,FALSE)</f>
        <v>22</v>
      </c>
      <c r="F5855" t="s">
        <v>21632</v>
      </c>
    </row>
    <row r="5856" spans="1:6" x14ac:dyDescent="0.25">
      <c r="A5856" t="s">
        <v>5936</v>
      </c>
      <c r="B5856" s="100" t="s">
        <v>8894</v>
      </c>
      <c r="C5856" s="99" t="s">
        <v>8878</v>
      </c>
      <c r="D5856" s="124">
        <v>6430</v>
      </c>
      <c r="E5856" s="157">
        <f>VLOOKUP(D5856,'SOAT LIQ'!$A$87:$C$3416,3,FALSE)</f>
        <v>22</v>
      </c>
      <c r="F5856" t="s">
        <v>21632</v>
      </c>
    </row>
    <row r="5857" spans="1:6" x14ac:dyDescent="0.25">
      <c r="A5857" t="s">
        <v>4339</v>
      </c>
      <c r="B5857" s="100" t="s">
        <v>8895</v>
      </c>
      <c r="C5857" s="100"/>
      <c r="D5857" s="124">
        <v>6451</v>
      </c>
      <c r="E5857" s="157">
        <f>VLOOKUP(D5857,'SOAT LIQ'!$A$87:$C$3416,3,FALSE)</f>
        <v>13</v>
      </c>
      <c r="F5857" t="s">
        <v>21632</v>
      </c>
    </row>
    <row r="5858" spans="1:6" x14ac:dyDescent="0.25">
      <c r="A5858" t="s">
        <v>6023</v>
      </c>
      <c r="B5858" s="100" t="s">
        <v>8895</v>
      </c>
      <c r="C5858" s="100"/>
      <c r="D5858" s="124">
        <v>6451</v>
      </c>
      <c r="E5858" s="157">
        <f>VLOOKUP(D5858,'SOAT LIQ'!$A$87:$C$3416,3,FALSE)</f>
        <v>13</v>
      </c>
      <c r="F5858" t="s">
        <v>21632</v>
      </c>
    </row>
    <row r="5859" spans="1:6" x14ac:dyDescent="0.25">
      <c r="A5859" t="s">
        <v>5936</v>
      </c>
      <c r="B5859" s="100" t="s">
        <v>8895</v>
      </c>
      <c r="C5859" s="100"/>
      <c r="D5859" s="124">
        <v>6451</v>
      </c>
      <c r="E5859" s="157">
        <f>VLOOKUP(D5859,'SOAT LIQ'!$A$87:$C$3416,3,FALSE)</f>
        <v>13</v>
      </c>
      <c r="F5859" t="s">
        <v>21632</v>
      </c>
    </row>
    <row r="5860" spans="1:6" x14ac:dyDescent="0.25">
      <c r="A5860" t="s">
        <v>4339</v>
      </c>
      <c r="B5860" s="100" t="s">
        <v>8896</v>
      </c>
      <c r="C5860" s="100"/>
      <c r="D5860" s="124">
        <v>6450</v>
      </c>
      <c r="E5860" s="157">
        <f>VLOOKUP(D5860,'SOAT LIQ'!$A$87:$C$3416,3,FALSE)</f>
        <v>13</v>
      </c>
      <c r="F5860" t="s">
        <v>21632</v>
      </c>
    </row>
    <row r="5861" spans="1:6" x14ac:dyDescent="0.25">
      <c r="A5861" t="s">
        <v>6023</v>
      </c>
      <c r="B5861" s="100" t="s">
        <v>8896</v>
      </c>
      <c r="C5861" s="100"/>
      <c r="D5861" s="124">
        <v>6450</v>
      </c>
      <c r="E5861" s="157">
        <f>VLOOKUP(D5861,'SOAT LIQ'!$A$87:$C$3416,3,FALSE)</f>
        <v>13</v>
      </c>
      <c r="F5861" t="s">
        <v>21632</v>
      </c>
    </row>
    <row r="5862" spans="1:6" x14ac:dyDescent="0.25">
      <c r="A5862" t="s">
        <v>5936</v>
      </c>
      <c r="B5862" s="100" t="s">
        <v>8896</v>
      </c>
      <c r="C5862" s="100"/>
      <c r="D5862" s="124">
        <v>6450</v>
      </c>
      <c r="E5862" s="157">
        <f>VLOOKUP(D5862,'SOAT LIQ'!$A$87:$C$3416,3,FALSE)</f>
        <v>13</v>
      </c>
      <c r="F5862" t="s">
        <v>21632</v>
      </c>
    </row>
    <row r="5863" spans="1:6" x14ac:dyDescent="0.25">
      <c r="A5863" t="s">
        <v>4339</v>
      </c>
      <c r="B5863" s="100" t="s">
        <v>8897</v>
      </c>
      <c r="C5863" s="99" t="s">
        <v>7350</v>
      </c>
      <c r="D5863" s="124">
        <v>6401</v>
      </c>
      <c r="E5863" s="157">
        <f>VLOOKUP(D5863,'SOAT LIQ'!$A$87:$C$3416,3,FALSE)</f>
        <v>8</v>
      </c>
      <c r="F5863" t="s">
        <v>21632</v>
      </c>
    </row>
    <row r="5864" spans="1:6" x14ac:dyDescent="0.25">
      <c r="A5864" t="s">
        <v>5750</v>
      </c>
      <c r="B5864" s="100" t="s">
        <v>8897</v>
      </c>
      <c r="C5864" s="99" t="s">
        <v>7350</v>
      </c>
      <c r="D5864" s="124">
        <v>6401</v>
      </c>
      <c r="E5864" s="157">
        <f>VLOOKUP(D5864,'SOAT LIQ'!$A$87:$C$3416,3,FALSE)</f>
        <v>8</v>
      </c>
      <c r="F5864" t="s">
        <v>21632</v>
      </c>
    </row>
    <row r="5865" spans="1:6" x14ac:dyDescent="0.25">
      <c r="A5865" t="s">
        <v>6023</v>
      </c>
      <c r="B5865" s="100" t="s">
        <v>8897</v>
      </c>
      <c r="C5865" s="99" t="s">
        <v>7350</v>
      </c>
      <c r="D5865" s="124">
        <v>6401</v>
      </c>
      <c r="E5865" s="157">
        <f>VLOOKUP(D5865,'SOAT LIQ'!$A$87:$C$3416,3,FALSE)</f>
        <v>8</v>
      </c>
      <c r="F5865" t="s">
        <v>21632</v>
      </c>
    </row>
    <row r="5866" spans="1:6" x14ac:dyDescent="0.25">
      <c r="A5866" t="s">
        <v>4339</v>
      </c>
      <c r="B5866" s="100" t="s">
        <v>8898</v>
      </c>
      <c r="C5866" s="99" t="s">
        <v>7350</v>
      </c>
      <c r="D5866" s="124">
        <v>6401</v>
      </c>
      <c r="E5866" s="157">
        <f>VLOOKUP(D5866,'SOAT LIQ'!$A$87:$C$3416,3,FALSE)</f>
        <v>8</v>
      </c>
      <c r="F5866" t="s">
        <v>21632</v>
      </c>
    </row>
    <row r="5867" spans="1:6" x14ac:dyDescent="0.25">
      <c r="A5867" t="s">
        <v>6023</v>
      </c>
      <c r="B5867" s="100" t="s">
        <v>8898</v>
      </c>
      <c r="C5867" s="99" t="s">
        <v>7350</v>
      </c>
      <c r="D5867" s="124">
        <v>6401</v>
      </c>
      <c r="E5867" s="157">
        <f>VLOOKUP(D5867,'SOAT LIQ'!$A$87:$C$3416,3,FALSE)</f>
        <v>8</v>
      </c>
      <c r="F5867" t="s">
        <v>21632</v>
      </c>
    </row>
    <row r="5868" spans="1:6" x14ac:dyDescent="0.25">
      <c r="A5868" t="s">
        <v>4339</v>
      </c>
      <c r="B5868" s="100" t="s">
        <v>4918</v>
      </c>
      <c r="C5868" s="99" t="s">
        <v>8899</v>
      </c>
      <c r="D5868" s="124">
        <v>6401</v>
      </c>
      <c r="E5868" s="157">
        <f>VLOOKUP(D5868,'SOAT LIQ'!$A$87:$C$3416,3,FALSE)</f>
        <v>8</v>
      </c>
      <c r="F5868" t="s">
        <v>21632</v>
      </c>
    </row>
    <row r="5869" spans="1:6" x14ac:dyDescent="0.25">
      <c r="A5869" t="s">
        <v>6023</v>
      </c>
      <c r="B5869" s="100" t="s">
        <v>4918</v>
      </c>
      <c r="C5869" s="99" t="s">
        <v>8899</v>
      </c>
      <c r="D5869" s="124">
        <v>6401</v>
      </c>
      <c r="E5869" s="157">
        <f>VLOOKUP(D5869,'SOAT LIQ'!$A$87:$C$3416,3,FALSE)</f>
        <v>8</v>
      </c>
      <c r="F5869" t="s">
        <v>21632</v>
      </c>
    </row>
    <row r="5870" spans="1:6" x14ac:dyDescent="0.25">
      <c r="A5870" t="s">
        <v>5750</v>
      </c>
      <c r="B5870" s="100" t="s">
        <v>4918</v>
      </c>
      <c r="C5870" s="99" t="s">
        <v>8899</v>
      </c>
      <c r="D5870" s="124">
        <v>6401</v>
      </c>
      <c r="E5870" s="157">
        <f>VLOOKUP(D5870,'SOAT LIQ'!$A$87:$C$3416,3,FALSE)</f>
        <v>8</v>
      </c>
      <c r="F5870" t="s">
        <v>21632</v>
      </c>
    </row>
    <row r="5871" spans="1:6" x14ac:dyDescent="0.25">
      <c r="A5871" t="s">
        <v>5936</v>
      </c>
      <c r="B5871" s="100" t="s">
        <v>4918</v>
      </c>
      <c r="C5871" s="99" t="s">
        <v>8899</v>
      </c>
      <c r="D5871" s="124">
        <v>6401</v>
      </c>
      <c r="E5871" s="157">
        <f>VLOOKUP(D5871,'SOAT LIQ'!$A$87:$C$3416,3,FALSE)</f>
        <v>8</v>
      </c>
      <c r="F5871" t="s">
        <v>21632</v>
      </c>
    </row>
    <row r="5872" spans="1:6" x14ac:dyDescent="0.25">
      <c r="A5872" t="s">
        <v>4339</v>
      </c>
      <c r="B5872" s="100" t="s">
        <v>4919</v>
      </c>
      <c r="C5872" s="99" t="s">
        <v>8900</v>
      </c>
      <c r="D5872" s="124">
        <v>6401</v>
      </c>
      <c r="E5872" s="157">
        <f>VLOOKUP(D5872,'SOAT LIQ'!$A$87:$C$3416,3,FALSE)</f>
        <v>8</v>
      </c>
      <c r="F5872" t="s">
        <v>21632</v>
      </c>
    </row>
    <row r="5873" spans="1:6" x14ac:dyDescent="0.25">
      <c r="A5873" t="s">
        <v>6023</v>
      </c>
      <c r="B5873" s="100" t="s">
        <v>4919</v>
      </c>
      <c r="C5873" s="99" t="s">
        <v>8900</v>
      </c>
      <c r="D5873" s="124">
        <v>6401</v>
      </c>
      <c r="E5873" s="157">
        <f>VLOOKUP(D5873,'SOAT LIQ'!$A$87:$C$3416,3,FALSE)</f>
        <v>8</v>
      </c>
      <c r="F5873" t="s">
        <v>21632</v>
      </c>
    </row>
    <row r="5874" spans="1:6" x14ac:dyDescent="0.25">
      <c r="A5874" t="s">
        <v>5750</v>
      </c>
      <c r="B5874" s="100" t="s">
        <v>4919</v>
      </c>
      <c r="C5874" s="99" t="s">
        <v>8900</v>
      </c>
      <c r="D5874" s="124">
        <v>6401</v>
      </c>
      <c r="E5874" s="157">
        <f>VLOOKUP(D5874,'SOAT LIQ'!$A$87:$C$3416,3,FALSE)</f>
        <v>8</v>
      </c>
      <c r="F5874" t="s">
        <v>21632</v>
      </c>
    </row>
    <row r="5875" spans="1:6" x14ac:dyDescent="0.25">
      <c r="A5875" t="s">
        <v>5936</v>
      </c>
      <c r="B5875" s="100" t="s">
        <v>4919</v>
      </c>
      <c r="C5875" s="99" t="s">
        <v>8900</v>
      </c>
      <c r="D5875" s="124">
        <v>6401</v>
      </c>
      <c r="E5875" s="157">
        <f>VLOOKUP(D5875,'SOAT LIQ'!$A$87:$C$3416,3,FALSE)</f>
        <v>8</v>
      </c>
      <c r="F5875" t="s">
        <v>21632</v>
      </c>
    </row>
    <row r="5876" spans="1:6" x14ac:dyDescent="0.25">
      <c r="A5876" t="s">
        <v>5750</v>
      </c>
      <c r="B5876" s="100" t="s">
        <v>8902</v>
      </c>
      <c r="C5876" s="99" t="s">
        <v>8901</v>
      </c>
      <c r="D5876" s="124">
        <v>6461</v>
      </c>
      <c r="E5876" s="157">
        <f>VLOOKUP(D5876,'SOAT LIQ'!$A$87:$C$3416,3,FALSE)</f>
        <v>13</v>
      </c>
      <c r="F5876" t="s">
        <v>21632</v>
      </c>
    </row>
    <row r="5877" spans="1:6" x14ac:dyDescent="0.25">
      <c r="A5877" t="s">
        <v>4339</v>
      </c>
      <c r="B5877" s="100" t="s">
        <v>8902</v>
      </c>
      <c r="C5877" s="99" t="s">
        <v>8901</v>
      </c>
      <c r="D5877" s="124">
        <v>6461</v>
      </c>
      <c r="E5877" s="157">
        <f>VLOOKUP(D5877,'SOAT LIQ'!$A$87:$C$3416,3,FALSE)</f>
        <v>13</v>
      </c>
      <c r="F5877" t="s">
        <v>21632</v>
      </c>
    </row>
    <row r="5878" spans="1:6" x14ac:dyDescent="0.25">
      <c r="A5878" t="s">
        <v>6023</v>
      </c>
      <c r="B5878" s="100" t="s">
        <v>8902</v>
      </c>
      <c r="C5878" s="99" t="s">
        <v>8901</v>
      </c>
      <c r="D5878" s="124">
        <v>6461</v>
      </c>
      <c r="E5878" s="157">
        <f>VLOOKUP(D5878,'SOAT LIQ'!$A$87:$C$3416,3,FALSE)</f>
        <v>13</v>
      </c>
      <c r="F5878" t="s">
        <v>21632</v>
      </c>
    </row>
    <row r="5879" spans="1:6" x14ac:dyDescent="0.25">
      <c r="A5879" t="s">
        <v>5936</v>
      </c>
      <c r="B5879" s="100" t="s">
        <v>8902</v>
      </c>
      <c r="C5879" s="99" t="s">
        <v>8901</v>
      </c>
      <c r="D5879" s="124">
        <v>6461</v>
      </c>
      <c r="E5879" s="157">
        <f>VLOOKUP(D5879,'SOAT LIQ'!$A$87:$C$3416,3,FALSE)</f>
        <v>13</v>
      </c>
      <c r="F5879" t="s">
        <v>21632</v>
      </c>
    </row>
    <row r="5880" spans="1:6" x14ac:dyDescent="0.25">
      <c r="A5880" t="s">
        <v>4339</v>
      </c>
      <c r="B5880" s="100" t="s">
        <v>8903</v>
      </c>
      <c r="C5880" s="99" t="s">
        <v>8901</v>
      </c>
      <c r="D5880" s="124">
        <v>6461</v>
      </c>
      <c r="E5880" s="157">
        <f>VLOOKUP(D5880,'SOAT LIQ'!$A$87:$C$3416,3,FALSE)</f>
        <v>13</v>
      </c>
      <c r="F5880" t="s">
        <v>21632</v>
      </c>
    </row>
    <row r="5881" spans="1:6" x14ac:dyDescent="0.25">
      <c r="A5881" t="s">
        <v>6023</v>
      </c>
      <c r="B5881" s="100" t="s">
        <v>8903</v>
      </c>
      <c r="C5881" s="99" t="s">
        <v>8901</v>
      </c>
      <c r="D5881" s="124">
        <v>6461</v>
      </c>
      <c r="E5881" s="157">
        <f>VLOOKUP(D5881,'SOAT LIQ'!$A$87:$C$3416,3,FALSE)</f>
        <v>13</v>
      </c>
      <c r="F5881" t="s">
        <v>21632</v>
      </c>
    </row>
    <row r="5882" spans="1:6" x14ac:dyDescent="0.25">
      <c r="A5882" t="s">
        <v>5750</v>
      </c>
      <c r="B5882" s="100" t="s">
        <v>8903</v>
      </c>
      <c r="C5882" s="99" t="s">
        <v>8901</v>
      </c>
      <c r="D5882" s="124">
        <v>6461</v>
      </c>
      <c r="E5882" s="157">
        <f>VLOOKUP(D5882,'SOAT LIQ'!$A$87:$C$3416,3,FALSE)</f>
        <v>13</v>
      </c>
      <c r="F5882" t="s">
        <v>21632</v>
      </c>
    </row>
    <row r="5883" spans="1:6" x14ac:dyDescent="0.25">
      <c r="A5883" t="s">
        <v>5750</v>
      </c>
      <c r="B5883" s="100" t="s">
        <v>4676</v>
      </c>
      <c r="C5883" s="99" t="s">
        <v>8904</v>
      </c>
      <c r="D5883" s="124">
        <v>6453</v>
      </c>
      <c r="E5883" s="157">
        <f>VLOOKUP(D5883,'SOAT LIQ'!$A$87:$C$3416,3,FALSE)</f>
        <v>12</v>
      </c>
      <c r="F5883" t="s">
        <v>21632</v>
      </c>
    </row>
    <row r="5884" spans="1:6" x14ac:dyDescent="0.25">
      <c r="A5884" t="s">
        <v>6023</v>
      </c>
      <c r="B5884" s="100" t="s">
        <v>4676</v>
      </c>
      <c r="C5884" s="99" t="s">
        <v>8904</v>
      </c>
      <c r="D5884" s="124">
        <v>6453</v>
      </c>
      <c r="E5884" s="157">
        <f>VLOOKUP(D5884,'SOAT LIQ'!$A$87:$C$3416,3,FALSE)</f>
        <v>12</v>
      </c>
      <c r="F5884" t="s">
        <v>21632</v>
      </c>
    </row>
    <row r="5885" spans="1:6" x14ac:dyDescent="0.25">
      <c r="A5885" t="s">
        <v>4339</v>
      </c>
      <c r="B5885" s="100" t="s">
        <v>4676</v>
      </c>
      <c r="C5885" s="99" t="s">
        <v>8904</v>
      </c>
      <c r="D5885" s="124">
        <v>6453</v>
      </c>
      <c r="E5885" s="157">
        <f>VLOOKUP(D5885,'SOAT LIQ'!$A$87:$C$3416,3,FALSE)</f>
        <v>12</v>
      </c>
      <c r="F5885" t="s">
        <v>21632</v>
      </c>
    </row>
    <row r="5886" spans="1:6" x14ac:dyDescent="0.25">
      <c r="A5886" t="s">
        <v>4271</v>
      </c>
      <c r="B5886" s="100" t="s">
        <v>4676</v>
      </c>
      <c r="C5886" s="99" t="s">
        <v>8904</v>
      </c>
      <c r="D5886" s="124">
        <v>6453</v>
      </c>
      <c r="E5886" s="157">
        <f>VLOOKUP(D5886,'SOAT LIQ'!$A$87:$C$3416,3,FALSE)</f>
        <v>12</v>
      </c>
      <c r="F5886" t="s">
        <v>21632</v>
      </c>
    </row>
    <row r="5887" spans="1:6" x14ac:dyDescent="0.25">
      <c r="A5887" t="s">
        <v>5750</v>
      </c>
      <c r="B5887" s="100" t="s">
        <v>4951</v>
      </c>
      <c r="C5887" s="99" t="s">
        <v>8905</v>
      </c>
      <c r="D5887" s="124">
        <v>6452</v>
      </c>
      <c r="E5887" s="157">
        <f>VLOOKUP(D5887,'SOAT LIQ'!$A$87:$C$3416,3,FALSE)</f>
        <v>13</v>
      </c>
      <c r="F5887" t="s">
        <v>21632</v>
      </c>
    </row>
    <row r="5888" spans="1:6" x14ac:dyDescent="0.25">
      <c r="A5888" t="s">
        <v>4339</v>
      </c>
      <c r="B5888" s="100" t="s">
        <v>4951</v>
      </c>
      <c r="C5888" s="99" t="s">
        <v>8905</v>
      </c>
      <c r="D5888" s="124">
        <v>6452</v>
      </c>
      <c r="E5888" s="157">
        <f>VLOOKUP(D5888,'SOAT LIQ'!$A$87:$C$3416,3,FALSE)</f>
        <v>13</v>
      </c>
      <c r="F5888" t="s">
        <v>21632</v>
      </c>
    </row>
    <row r="5889" spans="1:6" x14ac:dyDescent="0.25">
      <c r="A5889" t="s">
        <v>6023</v>
      </c>
      <c r="B5889" s="100" t="s">
        <v>4951</v>
      </c>
      <c r="C5889" s="99" t="s">
        <v>8905</v>
      </c>
      <c r="D5889" s="124">
        <v>6452</v>
      </c>
      <c r="E5889" s="157">
        <f>VLOOKUP(D5889,'SOAT LIQ'!$A$87:$C$3416,3,FALSE)</f>
        <v>13</v>
      </c>
      <c r="F5889" t="s">
        <v>21632</v>
      </c>
    </row>
    <row r="5890" spans="1:6" x14ac:dyDescent="0.25">
      <c r="A5890" t="s">
        <v>5750</v>
      </c>
      <c r="B5890" s="100" t="s">
        <v>4952</v>
      </c>
      <c r="C5890" s="99" t="s">
        <v>8906</v>
      </c>
      <c r="D5890" s="124">
        <v>6452</v>
      </c>
      <c r="E5890" s="157">
        <f>VLOOKUP(D5890,'SOAT LIQ'!$A$87:$C$3416,3,FALSE)</f>
        <v>13</v>
      </c>
      <c r="F5890" t="s">
        <v>21632</v>
      </c>
    </row>
    <row r="5891" spans="1:6" x14ac:dyDescent="0.25">
      <c r="A5891" t="s">
        <v>4339</v>
      </c>
      <c r="B5891" s="100" t="s">
        <v>4952</v>
      </c>
      <c r="C5891" s="99" t="s">
        <v>8906</v>
      </c>
      <c r="D5891" s="124">
        <v>6452</v>
      </c>
      <c r="E5891" s="157">
        <f>VLOOKUP(D5891,'SOAT LIQ'!$A$87:$C$3416,3,FALSE)</f>
        <v>13</v>
      </c>
      <c r="F5891" t="s">
        <v>21632</v>
      </c>
    </row>
    <row r="5892" spans="1:6" x14ac:dyDescent="0.25">
      <c r="A5892" t="s">
        <v>6023</v>
      </c>
      <c r="B5892" s="100" t="s">
        <v>4952</v>
      </c>
      <c r="C5892" s="99" t="s">
        <v>8906</v>
      </c>
      <c r="D5892" s="124">
        <v>6452</v>
      </c>
      <c r="E5892" s="157">
        <f>VLOOKUP(D5892,'SOAT LIQ'!$A$87:$C$3416,3,FALSE)</f>
        <v>13</v>
      </c>
      <c r="F5892" t="s">
        <v>21632</v>
      </c>
    </row>
    <row r="5893" spans="1:6" x14ac:dyDescent="0.25">
      <c r="A5893" t="s">
        <v>5750</v>
      </c>
      <c r="B5893" s="100" t="s">
        <v>8907</v>
      </c>
      <c r="C5893" s="100"/>
      <c r="D5893" s="124">
        <v>6452</v>
      </c>
      <c r="E5893" s="157">
        <f>VLOOKUP(D5893,'SOAT LIQ'!$A$87:$C$3416,3,FALSE)</f>
        <v>13</v>
      </c>
      <c r="F5893" t="s">
        <v>21632</v>
      </c>
    </row>
    <row r="5894" spans="1:6" x14ac:dyDescent="0.25">
      <c r="A5894" t="s">
        <v>6023</v>
      </c>
      <c r="B5894" s="100" t="s">
        <v>8907</v>
      </c>
      <c r="C5894" s="100"/>
      <c r="D5894" s="124">
        <v>6452</v>
      </c>
      <c r="E5894" s="157">
        <f>VLOOKUP(D5894,'SOAT LIQ'!$A$87:$C$3416,3,FALSE)</f>
        <v>13</v>
      </c>
      <c r="F5894" t="s">
        <v>21632</v>
      </c>
    </row>
    <row r="5895" spans="1:6" x14ac:dyDescent="0.25">
      <c r="A5895" t="s">
        <v>4339</v>
      </c>
      <c r="B5895" s="100" t="s">
        <v>8907</v>
      </c>
      <c r="C5895" s="100"/>
      <c r="D5895" s="124">
        <v>6452</v>
      </c>
      <c r="E5895" s="157">
        <f>VLOOKUP(D5895,'SOAT LIQ'!$A$87:$C$3416,3,FALSE)</f>
        <v>13</v>
      </c>
      <c r="F5895" t="s">
        <v>21632</v>
      </c>
    </row>
    <row r="5896" spans="1:6" x14ac:dyDescent="0.25">
      <c r="A5896" t="s">
        <v>4339</v>
      </c>
      <c r="B5896" s="100" t="s">
        <v>4920</v>
      </c>
      <c r="C5896" s="99" t="s">
        <v>8908</v>
      </c>
      <c r="D5896" s="124">
        <v>6452</v>
      </c>
      <c r="E5896" s="157">
        <f>VLOOKUP(D5896,'SOAT LIQ'!$A$87:$C$3416,3,FALSE)</f>
        <v>13</v>
      </c>
      <c r="F5896" t="s">
        <v>21632</v>
      </c>
    </row>
    <row r="5897" spans="1:6" x14ac:dyDescent="0.25">
      <c r="A5897" t="s">
        <v>5750</v>
      </c>
      <c r="B5897" s="100" t="s">
        <v>4920</v>
      </c>
      <c r="C5897" s="99" t="s">
        <v>8908</v>
      </c>
      <c r="D5897" s="124">
        <v>6452</v>
      </c>
      <c r="E5897" s="157">
        <f>VLOOKUP(D5897,'SOAT LIQ'!$A$87:$C$3416,3,FALSE)</f>
        <v>13</v>
      </c>
      <c r="F5897" t="s">
        <v>21632</v>
      </c>
    </row>
    <row r="5898" spans="1:6" x14ac:dyDescent="0.25">
      <c r="A5898" t="s">
        <v>6023</v>
      </c>
      <c r="B5898" s="100" t="s">
        <v>4920</v>
      </c>
      <c r="C5898" s="99" t="s">
        <v>8908</v>
      </c>
      <c r="D5898" s="124">
        <v>6452</v>
      </c>
      <c r="E5898" s="157">
        <f>VLOOKUP(D5898,'SOAT LIQ'!$A$87:$C$3416,3,FALSE)</f>
        <v>13</v>
      </c>
      <c r="F5898" t="s">
        <v>21632</v>
      </c>
    </row>
    <row r="5899" spans="1:6" x14ac:dyDescent="0.25">
      <c r="A5899" t="s">
        <v>4271</v>
      </c>
      <c r="B5899" s="100" t="s">
        <v>4920</v>
      </c>
      <c r="C5899" s="99" t="s">
        <v>8908</v>
      </c>
      <c r="D5899" s="124">
        <v>6452</v>
      </c>
      <c r="E5899" s="157">
        <f>VLOOKUP(D5899,'SOAT LIQ'!$A$87:$C$3416,3,FALSE)</f>
        <v>13</v>
      </c>
      <c r="F5899" t="s">
        <v>21632</v>
      </c>
    </row>
    <row r="5900" spans="1:6" x14ac:dyDescent="0.25">
      <c r="A5900" t="s">
        <v>4339</v>
      </c>
      <c r="B5900" s="100" t="s">
        <v>4954</v>
      </c>
      <c r="C5900" s="99" t="s">
        <v>8909</v>
      </c>
      <c r="D5900" s="124">
        <v>6452</v>
      </c>
      <c r="E5900" s="157">
        <f>VLOOKUP(D5900,'SOAT LIQ'!$A$87:$C$3416,3,FALSE)</f>
        <v>13</v>
      </c>
      <c r="F5900" t="s">
        <v>21632</v>
      </c>
    </row>
    <row r="5901" spans="1:6" x14ac:dyDescent="0.25">
      <c r="A5901" t="s">
        <v>5750</v>
      </c>
      <c r="B5901" s="100" t="s">
        <v>4954</v>
      </c>
      <c r="C5901" s="99" t="s">
        <v>8909</v>
      </c>
      <c r="D5901" s="124">
        <v>6452</v>
      </c>
      <c r="E5901" s="157">
        <f>VLOOKUP(D5901,'SOAT LIQ'!$A$87:$C$3416,3,FALSE)</f>
        <v>13</v>
      </c>
      <c r="F5901" t="s">
        <v>21632</v>
      </c>
    </row>
    <row r="5902" spans="1:6" x14ac:dyDescent="0.25">
      <c r="A5902" t="s">
        <v>6023</v>
      </c>
      <c r="B5902" s="100" t="s">
        <v>4954</v>
      </c>
      <c r="C5902" s="99" t="s">
        <v>8909</v>
      </c>
      <c r="D5902" s="124">
        <v>6452</v>
      </c>
      <c r="E5902" s="157">
        <f>VLOOKUP(D5902,'SOAT LIQ'!$A$87:$C$3416,3,FALSE)</f>
        <v>13</v>
      </c>
      <c r="F5902" t="s">
        <v>21632</v>
      </c>
    </row>
    <row r="5903" spans="1:6" x14ac:dyDescent="0.25">
      <c r="A5903" t="s">
        <v>4339</v>
      </c>
      <c r="B5903" s="100" t="s">
        <v>8910</v>
      </c>
      <c r="C5903" s="100"/>
      <c r="D5903" s="124">
        <v>6452</v>
      </c>
      <c r="E5903" s="157">
        <f>VLOOKUP(D5903,'SOAT LIQ'!$A$87:$C$3416,3,FALSE)</f>
        <v>13</v>
      </c>
      <c r="F5903" t="s">
        <v>21632</v>
      </c>
    </row>
    <row r="5904" spans="1:6" x14ac:dyDescent="0.25">
      <c r="A5904" t="s">
        <v>5750</v>
      </c>
      <c r="B5904" s="100" t="s">
        <v>8910</v>
      </c>
      <c r="C5904" s="100"/>
      <c r="D5904" s="124">
        <v>6452</v>
      </c>
      <c r="E5904" s="157">
        <f>VLOOKUP(D5904,'SOAT LIQ'!$A$87:$C$3416,3,FALSE)</f>
        <v>13</v>
      </c>
      <c r="F5904" t="s">
        <v>21632</v>
      </c>
    </row>
    <row r="5905" spans="1:6" x14ac:dyDescent="0.25">
      <c r="A5905" t="s">
        <v>6023</v>
      </c>
      <c r="B5905" s="100" t="s">
        <v>8910</v>
      </c>
      <c r="C5905" s="100"/>
      <c r="D5905" s="124">
        <v>6452</v>
      </c>
      <c r="E5905" s="157">
        <f>VLOOKUP(D5905,'SOAT LIQ'!$A$87:$C$3416,3,FALSE)</f>
        <v>13</v>
      </c>
      <c r="F5905" t="s">
        <v>21632</v>
      </c>
    </row>
    <row r="5906" spans="1:6" x14ac:dyDescent="0.25">
      <c r="A5906" t="s">
        <v>4339</v>
      </c>
      <c r="B5906" s="100" t="s">
        <v>8911</v>
      </c>
      <c r="C5906" s="100"/>
      <c r="D5906" s="124">
        <v>6431</v>
      </c>
      <c r="E5906" s="157">
        <f>VLOOKUP(D5906,'SOAT LIQ'!$A$87:$C$3416,3,FALSE)</f>
        <v>23</v>
      </c>
      <c r="F5906" t="s">
        <v>21632</v>
      </c>
    </row>
    <row r="5907" spans="1:6" x14ac:dyDescent="0.25">
      <c r="A5907" t="s">
        <v>5750</v>
      </c>
      <c r="B5907" s="100" t="s">
        <v>8911</v>
      </c>
      <c r="C5907" s="100"/>
      <c r="D5907" s="124">
        <v>6431</v>
      </c>
      <c r="E5907" s="157">
        <f>VLOOKUP(D5907,'SOAT LIQ'!$A$87:$C$3416,3,FALSE)</f>
        <v>23</v>
      </c>
      <c r="F5907" t="s">
        <v>21632</v>
      </c>
    </row>
    <row r="5908" spans="1:6" x14ac:dyDescent="0.25">
      <c r="A5908" t="s">
        <v>6023</v>
      </c>
      <c r="B5908" s="100" t="s">
        <v>8911</v>
      </c>
      <c r="C5908" s="100"/>
      <c r="D5908" s="124">
        <v>6431</v>
      </c>
      <c r="E5908" s="157">
        <f>VLOOKUP(D5908,'SOAT LIQ'!$A$87:$C$3416,3,FALSE)</f>
        <v>23</v>
      </c>
      <c r="F5908" t="s">
        <v>21632</v>
      </c>
    </row>
    <row r="5909" spans="1:6" x14ac:dyDescent="0.25">
      <c r="A5909" t="s">
        <v>4339</v>
      </c>
      <c r="B5909" s="100" t="s">
        <v>8912</v>
      </c>
      <c r="C5909" s="100"/>
      <c r="D5909" s="124">
        <v>6431</v>
      </c>
      <c r="E5909" s="157">
        <f>VLOOKUP(D5909,'SOAT LIQ'!$A$87:$C$3416,3,FALSE)</f>
        <v>23</v>
      </c>
      <c r="F5909" t="s">
        <v>21632</v>
      </c>
    </row>
    <row r="5910" spans="1:6" x14ac:dyDescent="0.25">
      <c r="A5910" t="s">
        <v>5750</v>
      </c>
      <c r="B5910" s="100" t="s">
        <v>8912</v>
      </c>
      <c r="C5910" s="100"/>
      <c r="D5910" s="124">
        <v>6431</v>
      </c>
      <c r="E5910" s="157">
        <f>VLOOKUP(D5910,'SOAT LIQ'!$A$87:$C$3416,3,FALSE)</f>
        <v>23</v>
      </c>
      <c r="F5910" t="s">
        <v>21632</v>
      </c>
    </row>
    <row r="5911" spans="1:6" x14ac:dyDescent="0.25">
      <c r="A5911" t="s">
        <v>6023</v>
      </c>
      <c r="B5911" s="100" t="s">
        <v>8912</v>
      </c>
      <c r="C5911" s="100"/>
      <c r="D5911" s="124">
        <v>6431</v>
      </c>
      <c r="E5911" s="157">
        <f>VLOOKUP(D5911,'SOAT LIQ'!$A$87:$C$3416,3,FALSE)</f>
        <v>23</v>
      </c>
      <c r="F5911" t="s">
        <v>21632</v>
      </c>
    </row>
    <row r="5912" spans="1:6" x14ac:dyDescent="0.25">
      <c r="A5912" t="s">
        <v>4339</v>
      </c>
      <c r="B5912" s="100" t="s">
        <v>4953</v>
      </c>
      <c r="C5912" s="99" t="s">
        <v>8913</v>
      </c>
      <c r="D5912" s="124">
        <v>6460</v>
      </c>
      <c r="E5912" s="157">
        <f>VLOOKUP(D5912,'SOAT LIQ'!$A$87:$C$3416,3,FALSE)</f>
        <v>21</v>
      </c>
      <c r="F5912" t="s">
        <v>21632</v>
      </c>
    </row>
    <row r="5913" spans="1:6" x14ac:dyDescent="0.25">
      <c r="A5913" t="s">
        <v>6023</v>
      </c>
      <c r="B5913" s="100" t="s">
        <v>4953</v>
      </c>
      <c r="C5913" s="99" t="s">
        <v>8913</v>
      </c>
      <c r="D5913" s="124">
        <v>6460</v>
      </c>
      <c r="E5913" s="157">
        <f>VLOOKUP(D5913,'SOAT LIQ'!$A$87:$C$3416,3,FALSE)</f>
        <v>21</v>
      </c>
      <c r="F5913" t="s">
        <v>21632</v>
      </c>
    </row>
    <row r="5914" spans="1:6" x14ac:dyDescent="0.25">
      <c r="A5914" t="s">
        <v>5750</v>
      </c>
      <c r="B5914" s="100" t="s">
        <v>4953</v>
      </c>
      <c r="C5914" s="99" t="s">
        <v>8913</v>
      </c>
      <c r="D5914" s="124">
        <v>6460</v>
      </c>
      <c r="E5914" s="157">
        <f>VLOOKUP(D5914,'SOAT LIQ'!$A$87:$C$3416,3,FALSE)</f>
        <v>21</v>
      </c>
      <c r="F5914" t="s">
        <v>21632</v>
      </c>
    </row>
    <row r="5915" spans="1:6" x14ac:dyDescent="0.25">
      <c r="A5915" t="s">
        <v>4339</v>
      </c>
      <c r="B5915" s="100" t="s">
        <v>8914</v>
      </c>
      <c r="C5915" s="100"/>
      <c r="D5915" s="124">
        <v>6460</v>
      </c>
      <c r="E5915" s="157">
        <f>VLOOKUP(D5915,'SOAT LIQ'!$A$87:$C$3416,3,FALSE)</f>
        <v>21</v>
      </c>
      <c r="F5915" t="s">
        <v>21632</v>
      </c>
    </row>
    <row r="5916" spans="1:6" x14ac:dyDescent="0.25">
      <c r="A5916" t="s">
        <v>5750</v>
      </c>
      <c r="B5916" s="100" t="s">
        <v>8914</v>
      </c>
      <c r="C5916" s="100"/>
      <c r="D5916" s="124">
        <v>6460</v>
      </c>
      <c r="E5916" s="157">
        <f>VLOOKUP(D5916,'SOAT LIQ'!$A$87:$C$3416,3,FALSE)</f>
        <v>21</v>
      </c>
      <c r="F5916" t="s">
        <v>21632</v>
      </c>
    </row>
    <row r="5917" spans="1:6" x14ac:dyDescent="0.25">
      <c r="A5917" t="s">
        <v>6023</v>
      </c>
      <c r="B5917" s="100" t="s">
        <v>8914</v>
      </c>
      <c r="C5917" s="100"/>
      <c r="D5917" s="124">
        <v>6460</v>
      </c>
      <c r="E5917" s="157">
        <f>VLOOKUP(D5917,'SOAT LIQ'!$A$87:$C$3416,3,FALSE)</f>
        <v>21</v>
      </c>
      <c r="F5917" t="s">
        <v>21632</v>
      </c>
    </row>
    <row r="5918" spans="1:6" x14ac:dyDescent="0.25">
      <c r="A5918" t="s">
        <v>4339</v>
      </c>
      <c r="B5918" s="100" t="s">
        <v>8915</v>
      </c>
      <c r="C5918" s="99" t="s">
        <v>8916</v>
      </c>
      <c r="D5918" s="124">
        <v>6460</v>
      </c>
      <c r="E5918" s="157">
        <f>VLOOKUP(D5918,'SOAT LIQ'!$A$87:$C$3416,3,FALSE)</f>
        <v>21</v>
      </c>
      <c r="F5918" t="s">
        <v>21632</v>
      </c>
    </row>
    <row r="5919" spans="1:6" x14ac:dyDescent="0.25">
      <c r="A5919" t="s">
        <v>5750</v>
      </c>
      <c r="B5919" s="100" t="s">
        <v>8915</v>
      </c>
      <c r="C5919" s="99" t="s">
        <v>8916</v>
      </c>
      <c r="D5919" s="124">
        <v>6460</v>
      </c>
      <c r="E5919" s="157">
        <f>VLOOKUP(D5919,'SOAT LIQ'!$A$87:$C$3416,3,FALSE)</f>
        <v>21</v>
      </c>
      <c r="F5919" t="s">
        <v>21632</v>
      </c>
    </row>
    <row r="5920" spans="1:6" x14ac:dyDescent="0.25">
      <c r="A5920" t="s">
        <v>6023</v>
      </c>
      <c r="B5920" s="100" t="s">
        <v>8915</v>
      </c>
      <c r="C5920" s="99" t="s">
        <v>8916</v>
      </c>
      <c r="D5920" s="124">
        <v>6460</v>
      </c>
      <c r="E5920" s="157">
        <f>VLOOKUP(D5920,'SOAT LIQ'!$A$87:$C$3416,3,FALSE)</f>
        <v>21</v>
      </c>
      <c r="F5920" t="s">
        <v>21632</v>
      </c>
    </row>
    <row r="5921" spans="1:6" x14ac:dyDescent="0.25">
      <c r="A5921" t="s">
        <v>6787</v>
      </c>
      <c r="B5921" s="100" t="s">
        <v>8917</v>
      </c>
      <c r="C5921" s="99" t="s">
        <v>8918</v>
      </c>
      <c r="D5921" s="124">
        <v>18312</v>
      </c>
      <c r="E5921" s="157">
        <f>VLOOKUP(D5921,'SOAT LIQ'!$A$87:$C$3416,3,FALSE)</f>
        <v>6</v>
      </c>
      <c r="F5921" t="s">
        <v>21632</v>
      </c>
    </row>
    <row r="5922" spans="1:6" x14ac:dyDescent="0.25">
      <c r="A5922" t="s">
        <v>4339</v>
      </c>
      <c r="B5922" s="100" t="s">
        <v>8917</v>
      </c>
      <c r="C5922" s="99" t="s">
        <v>8918</v>
      </c>
      <c r="D5922" s="124">
        <v>18312</v>
      </c>
      <c r="E5922" s="157">
        <f>VLOOKUP(D5922,'SOAT LIQ'!$A$87:$C$3416,3,FALSE)</f>
        <v>6</v>
      </c>
      <c r="F5922" t="s">
        <v>21632</v>
      </c>
    </row>
    <row r="5923" spans="1:6" x14ac:dyDescent="0.25">
      <c r="A5923" t="s">
        <v>6787</v>
      </c>
      <c r="B5923" s="100" t="s">
        <v>8919</v>
      </c>
      <c r="C5923" s="99" t="s">
        <v>8920</v>
      </c>
      <c r="D5923" s="124">
        <v>18315</v>
      </c>
      <c r="E5923" s="157">
        <f>VLOOKUP(D5923,'SOAT LIQ'!$A$87:$C$3416,3,FALSE)</f>
        <v>7</v>
      </c>
      <c r="F5923" t="s">
        <v>21632</v>
      </c>
    </row>
    <row r="5924" spans="1:6" x14ac:dyDescent="0.25">
      <c r="A5924" t="s">
        <v>4339</v>
      </c>
      <c r="B5924" s="100" t="s">
        <v>8919</v>
      </c>
      <c r="C5924" s="99" t="s">
        <v>8920</v>
      </c>
      <c r="D5924" s="124">
        <v>18315</v>
      </c>
      <c r="E5924" s="157">
        <f>VLOOKUP(D5924,'SOAT LIQ'!$A$87:$C$3416,3,FALSE)</f>
        <v>7</v>
      </c>
      <c r="F5924" t="s">
        <v>21632</v>
      </c>
    </row>
    <row r="5925" spans="1:6" x14ac:dyDescent="0.25">
      <c r="A5925" t="s">
        <v>5750</v>
      </c>
      <c r="B5925" s="100" t="s">
        <v>8922</v>
      </c>
      <c r="C5925" s="99" t="s">
        <v>8921</v>
      </c>
      <c r="D5925" s="124">
        <v>6403</v>
      </c>
      <c r="E5925" s="157">
        <f>VLOOKUP(D5925,'SOAT LIQ'!$A$87:$C$3416,3,FALSE)</f>
        <v>13</v>
      </c>
      <c r="F5925" t="s">
        <v>21632</v>
      </c>
    </row>
    <row r="5926" spans="1:6" x14ac:dyDescent="0.25">
      <c r="A5926" t="s">
        <v>4339</v>
      </c>
      <c r="B5926" s="100" t="s">
        <v>8922</v>
      </c>
      <c r="C5926" s="99" t="s">
        <v>8921</v>
      </c>
      <c r="D5926" s="124">
        <v>6403</v>
      </c>
      <c r="E5926" s="157">
        <f>VLOOKUP(D5926,'SOAT LIQ'!$A$87:$C$3416,3,FALSE)</f>
        <v>13</v>
      </c>
      <c r="F5926" t="s">
        <v>21632</v>
      </c>
    </row>
    <row r="5927" spans="1:6" x14ac:dyDescent="0.25">
      <c r="A5927" t="s">
        <v>6023</v>
      </c>
      <c r="B5927" s="100" t="s">
        <v>8922</v>
      </c>
      <c r="C5927" s="99" t="s">
        <v>8921</v>
      </c>
      <c r="D5927" s="124">
        <v>6403</v>
      </c>
      <c r="E5927" s="157">
        <f>VLOOKUP(D5927,'SOAT LIQ'!$A$87:$C$3416,3,FALSE)</f>
        <v>13</v>
      </c>
      <c r="F5927" t="s">
        <v>21632</v>
      </c>
    </row>
    <row r="5928" spans="1:6" x14ac:dyDescent="0.25">
      <c r="A5928" t="s">
        <v>5936</v>
      </c>
      <c r="B5928" s="100" t="s">
        <v>8922</v>
      </c>
      <c r="C5928" s="99" t="s">
        <v>8921</v>
      </c>
      <c r="D5928" s="124">
        <v>6403</v>
      </c>
      <c r="E5928" s="157">
        <f>VLOOKUP(D5928,'SOAT LIQ'!$A$87:$C$3416,3,FALSE)</f>
        <v>13</v>
      </c>
      <c r="F5928" t="s">
        <v>21632</v>
      </c>
    </row>
    <row r="5929" spans="1:6" x14ac:dyDescent="0.25">
      <c r="A5929" t="s">
        <v>5750</v>
      </c>
      <c r="B5929" s="100" t="s">
        <v>8924</v>
      </c>
      <c r="C5929" s="99" t="s">
        <v>8923</v>
      </c>
      <c r="D5929" s="124">
        <v>6403</v>
      </c>
      <c r="E5929" s="157">
        <f>VLOOKUP(D5929,'SOAT LIQ'!$A$87:$C$3416,3,FALSE)</f>
        <v>13</v>
      </c>
      <c r="F5929" t="s">
        <v>21632</v>
      </c>
    </row>
    <row r="5930" spans="1:6" x14ac:dyDescent="0.25">
      <c r="A5930" t="s">
        <v>4339</v>
      </c>
      <c r="B5930" s="100" t="s">
        <v>8924</v>
      </c>
      <c r="C5930" s="99" t="s">
        <v>8923</v>
      </c>
      <c r="D5930" s="124">
        <v>6403</v>
      </c>
      <c r="E5930" s="157">
        <f>VLOOKUP(D5930,'SOAT LIQ'!$A$87:$C$3416,3,FALSE)</f>
        <v>13</v>
      </c>
      <c r="F5930" t="s">
        <v>21632</v>
      </c>
    </row>
    <row r="5931" spans="1:6" x14ac:dyDescent="0.25">
      <c r="A5931" t="s">
        <v>6023</v>
      </c>
      <c r="B5931" s="100" t="s">
        <v>8924</v>
      </c>
      <c r="C5931" s="99" t="s">
        <v>8923</v>
      </c>
      <c r="D5931" s="124">
        <v>6403</v>
      </c>
      <c r="E5931" s="157">
        <f>VLOOKUP(D5931,'SOAT LIQ'!$A$87:$C$3416,3,FALSE)</f>
        <v>13</v>
      </c>
      <c r="F5931" t="s">
        <v>21632</v>
      </c>
    </row>
    <row r="5932" spans="1:6" x14ac:dyDescent="0.25">
      <c r="A5932" t="s">
        <v>6787</v>
      </c>
      <c r="B5932" s="100" t="s">
        <v>8926</v>
      </c>
      <c r="C5932" s="99" t="s">
        <v>8925</v>
      </c>
      <c r="D5932" s="124">
        <v>18311</v>
      </c>
      <c r="E5932" s="157">
        <f>VLOOKUP(D5932,'SOAT LIQ'!$A$87:$C$3416,3,FALSE)</f>
        <v>9</v>
      </c>
      <c r="F5932" t="s">
        <v>21632</v>
      </c>
    </row>
    <row r="5933" spans="1:6" x14ac:dyDescent="0.25">
      <c r="A5933" t="s">
        <v>4339</v>
      </c>
      <c r="B5933" s="100" t="s">
        <v>8926</v>
      </c>
      <c r="C5933" s="99" t="s">
        <v>8925</v>
      </c>
      <c r="D5933" s="124">
        <v>18311</v>
      </c>
      <c r="E5933" s="157">
        <f>VLOOKUP(D5933,'SOAT LIQ'!$A$87:$C$3416,3,FALSE)</f>
        <v>9</v>
      </c>
      <c r="F5933" t="s">
        <v>21632</v>
      </c>
    </row>
    <row r="5934" spans="1:6" x14ac:dyDescent="0.25">
      <c r="A5934" t="s">
        <v>6023</v>
      </c>
      <c r="B5934" s="100" t="s">
        <v>8926</v>
      </c>
      <c r="C5934" s="99" t="s">
        <v>8925</v>
      </c>
      <c r="D5934" s="124">
        <v>18311</v>
      </c>
      <c r="E5934" s="157">
        <f>VLOOKUP(D5934,'SOAT LIQ'!$A$87:$C$3416,3,FALSE)</f>
        <v>9</v>
      </c>
      <c r="F5934" t="s">
        <v>21632</v>
      </c>
    </row>
    <row r="5935" spans="1:6" x14ac:dyDescent="0.25">
      <c r="A5935" t="s">
        <v>6023</v>
      </c>
      <c r="B5935" s="100" t="s">
        <v>8927</v>
      </c>
      <c r="C5935" s="100"/>
      <c r="D5935" s="124">
        <v>18315</v>
      </c>
      <c r="E5935" s="157">
        <f>VLOOKUP(D5935,'SOAT LIQ'!$A$87:$C$3416,3,FALSE)</f>
        <v>7</v>
      </c>
      <c r="F5935" t="s">
        <v>21632</v>
      </c>
    </row>
    <row r="5936" spans="1:6" x14ac:dyDescent="0.25">
      <c r="A5936" t="s">
        <v>4339</v>
      </c>
      <c r="B5936" s="100" t="s">
        <v>8927</v>
      </c>
      <c r="C5936" s="100"/>
      <c r="D5936" s="124">
        <v>18315</v>
      </c>
      <c r="E5936" s="157">
        <f>VLOOKUP(D5936,'SOAT LIQ'!$A$87:$C$3416,3,FALSE)</f>
        <v>7</v>
      </c>
      <c r="F5936" t="s">
        <v>21632</v>
      </c>
    </row>
    <row r="5937" spans="1:6" x14ac:dyDescent="0.25">
      <c r="A5937" t="s">
        <v>6787</v>
      </c>
      <c r="B5937" s="100" t="s">
        <v>8927</v>
      </c>
      <c r="C5937" s="100"/>
      <c r="D5937" s="124">
        <v>18315</v>
      </c>
      <c r="E5937" s="157">
        <f>VLOOKUP(D5937,'SOAT LIQ'!$A$87:$C$3416,3,FALSE)</f>
        <v>7</v>
      </c>
      <c r="F5937" t="s">
        <v>21632</v>
      </c>
    </row>
    <row r="5938" spans="1:6" x14ac:dyDescent="0.25">
      <c r="A5938" t="s">
        <v>6023</v>
      </c>
      <c r="B5938" s="100" t="s">
        <v>8928</v>
      </c>
      <c r="C5938" s="100"/>
      <c r="D5938" s="124">
        <v>18315</v>
      </c>
      <c r="E5938" s="157">
        <f>VLOOKUP(D5938,'SOAT LIQ'!$A$87:$C$3416,3,FALSE)</f>
        <v>7</v>
      </c>
      <c r="F5938" t="s">
        <v>21632</v>
      </c>
    </row>
    <row r="5939" spans="1:6" x14ac:dyDescent="0.25">
      <c r="A5939" t="s">
        <v>4339</v>
      </c>
      <c r="B5939" s="100" t="s">
        <v>8928</v>
      </c>
      <c r="C5939" s="100"/>
      <c r="D5939" s="124">
        <v>18315</v>
      </c>
      <c r="E5939" s="157">
        <f>VLOOKUP(D5939,'SOAT LIQ'!$A$87:$C$3416,3,FALSE)</f>
        <v>7</v>
      </c>
      <c r="F5939" t="s">
        <v>21632</v>
      </c>
    </row>
    <row r="5940" spans="1:6" x14ac:dyDescent="0.25">
      <c r="A5940" t="s">
        <v>6787</v>
      </c>
      <c r="B5940" s="100" t="s">
        <v>8928</v>
      </c>
      <c r="C5940" s="100"/>
      <c r="D5940" s="124">
        <v>18315</v>
      </c>
      <c r="E5940" s="157">
        <f>VLOOKUP(D5940,'SOAT LIQ'!$A$87:$C$3416,3,FALSE)</f>
        <v>7</v>
      </c>
      <c r="F5940" t="s">
        <v>21632</v>
      </c>
    </row>
    <row r="5941" spans="1:6" x14ac:dyDescent="0.25">
      <c r="A5941" t="s">
        <v>6023</v>
      </c>
      <c r="B5941" s="100" t="s">
        <v>8929</v>
      </c>
      <c r="C5941" s="100"/>
      <c r="D5941" s="124">
        <v>18310</v>
      </c>
      <c r="E5941" s="157">
        <f>VLOOKUP(D5941,'SOAT LIQ'!$A$87:$C$3416,3,FALSE)</f>
        <v>10</v>
      </c>
      <c r="F5941" t="s">
        <v>21632</v>
      </c>
    </row>
    <row r="5942" spans="1:6" x14ac:dyDescent="0.25">
      <c r="A5942" t="s">
        <v>4339</v>
      </c>
      <c r="B5942" s="100" t="s">
        <v>8929</v>
      </c>
      <c r="C5942" s="100"/>
      <c r="D5942" s="124">
        <v>18310</v>
      </c>
      <c r="E5942" s="157">
        <f>VLOOKUP(D5942,'SOAT LIQ'!$A$87:$C$3416,3,FALSE)</f>
        <v>10</v>
      </c>
      <c r="F5942" t="s">
        <v>21632</v>
      </c>
    </row>
    <row r="5943" spans="1:6" x14ac:dyDescent="0.25">
      <c r="A5943" t="s">
        <v>6787</v>
      </c>
      <c r="B5943" s="100" t="s">
        <v>8929</v>
      </c>
      <c r="C5943" s="100"/>
      <c r="D5943" s="124">
        <v>18310</v>
      </c>
      <c r="E5943" s="157">
        <f>VLOOKUP(D5943,'SOAT LIQ'!$A$87:$C$3416,3,FALSE)</f>
        <v>10</v>
      </c>
      <c r="F5943" t="s">
        <v>21632</v>
      </c>
    </row>
    <row r="5944" spans="1:6" x14ac:dyDescent="0.25">
      <c r="A5944" t="s">
        <v>4339</v>
      </c>
      <c r="B5944" s="100" t="s">
        <v>8930</v>
      </c>
      <c r="C5944" s="99" t="s">
        <v>8931</v>
      </c>
      <c r="D5944" s="124">
        <v>7601</v>
      </c>
      <c r="E5944" s="157">
        <f>VLOOKUP(D5944,'SOAT LIQ'!$A$87:$C$3416,3,FALSE)</f>
        <v>8</v>
      </c>
      <c r="F5944" t="s">
        <v>21632</v>
      </c>
    </row>
    <row r="5945" spans="1:6" x14ac:dyDescent="0.25">
      <c r="A5945" t="s">
        <v>5750</v>
      </c>
      <c r="B5945" s="100" t="s">
        <v>8930</v>
      </c>
      <c r="C5945" s="99" t="s">
        <v>8931</v>
      </c>
      <c r="D5945" s="124">
        <v>7601</v>
      </c>
      <c r="E5945" s="157">
        <f>VLOOKUP(D5945,'SOAT LIQ'!$A$87:$C$3416,3,FALSE)</f>
        <v>8</v>
      </c>
      <c r="F5945" t="s">
        <v>21632</v>
      </c>
    </row>
    <row r="5946" spans="1:6" x14ac:dyDescent="0.25">
      <c r="A5946" t="s">
        <v>6023</v>
      </c>
      <c r="B5946" s="100" t="s">
        <v>8930</v>
      </c>
      <c r="C5946" s="99" t="s">
        <v>8931</v>
      </c>
      <c r="D5946" s="124">
        <v>7601</v>
      </c>
      <c r="E5946" s="157">
        <f>VLOOKUP(D5946,'SOAT LIQ'!$A$87:$C$3416,3,FALSE)</f>
        <v>8</v>
      </c>
      <c r="F5946" t="s">
        <v>21632</v>
      </c>
    </row>
    <row r="5947" spans="1:6" x14ac:dyDescent="0.25">
      <c r="A5947" t="s">
        <v>4339</v>
      </c>
      <c r="B5947" s="100" t="s">
        <v>8932</v>
      </c>
      <c r="C5947" s="99" t="s">
        <v>8931</v>
      </c>
      <c r="D5947" s="124">
        <v>7601</v>
      </c>
      <c r="E5947" s="157">
        <f>VLOOKUP(D5947,'SOAT LIQ'!$A$87:$C$3416,3,FALSE)</f>
        <v>8</v>
      </c>
      <c r="F5947" t="s">
        <v>21632</v>
      </c>
    </row>
    <row r="5948" spans="1:6" x14ac:dyDescent="0.25">
      <c r="A5948" t="s">
        <v>5750</v>
      </c>
      <c r="B5948" s="100" t="s">
        <v>8932</v>
      </c>
      <c r="C5948" s="99" t="s">
        <v>8931</v>
      </c>
      <c r="D5948" s="124">
        <v>7601</v>
      </c>
      <c r="E5948" s="157">
        <f>VLOOKUP(D5948,'SOAT LIQ'!$A$87:$C$3416,3,FALSE)</f>
        <v>8</v>
      </c>
      <c r="F5948" t="s">
        <v>21632</v>
      </c>
    </row>
    <row r="5949" spans="1:6" x14ac:dyDescent="0.25">
      <c r="A5949" t="s">
        <v>6023</v>
      </c>
      <c r="B5949" s="100" t="s">
        <v>8932</v>
      </c>
      <c r="C5949" s="99" t="s">
        <v>8931</v>
      </c>
      <c r="D5949" s="124">
        <v>7601</v>
      </c>
      <c r="E5949" s="157">
        <f>VLOOKUP(D5949,'SOAT LIQ'!$A$87:$C$3416,3,FALSE)</f>
        <v>8</v>
      </c>
      <c r="F5949" t="s">
        <v>21632</v>
      </c>
    </row>
    <row r="5950" spans="1:6" x14ac:dyDescent="0.25">
      <c r="A5950" t="s">
        <v>4339</v>
      </c>
      <c r="B5950" s="100" t="s">
        <v>8933</v>
      </c>
      <c r="C5950" s="99" t="s">
        <v>8934</v>
      </c>
      <c r="D5950" s="124">
        <v>7601</v>
      </c>
      <c r="E5950" s="157">
        <f>VLOOKUP(D5950,'SOAT LIQ'!$A$87:$C$3416,3,FALSE)</f>
        <v>8</v>
      </c>
      <c r="F5950" t="s">
        <v>21632</v>
      </c>
    </row>
    <row r="5951" spans="1:6" x14ac:dyDescent="0.25">
      <c r="A5951" t="s">
        <v>5750</v>
      </c>
      <c r="B5951" s="100" t="s">
        <v>8933</v>
      </c>
      <c r="C5951" s="99" t="s">
        <v>8934</v>
      </c>
      <c r="D5951" s="124">
        <v>7601</v>
      </c>
      <c r="E5951" s="157">
        <f>VLOOKUP(D5951,'SOAT LIQ'!$A$87:$C$3416,3,FALSE)</f>
        <v>8</v>
      </c>
      <c r="F5951" t="s">
        <v>21632</v>
      </c>
    </row>
    <row r="5952" spans="1:6" x14ac:dyDescent="0.25">
      <c r="A5952" t="s">
        <v>6023</v>
      </c>
      <c r="B5952" s="100" t="s">
        <v>8933</v>
      </c>
      <c r="C5952" s="99" t="s">
        <v>8934</v>
      </c>
      <c r="D5952" s="124">
        <v>7601</v>
      </c>
      <c r="E5952" s="157">
        <f>VLOOKUP(D5952,'SOAT LIQ'!$A$87:$C$3416,3,FALSE)</f>
        <v>8</v>
      </c>
      <c r="F5952" t="s">
        <v>21632</v>
      </c>
    </row>
    <row r="5953" spans="1:6" x14ac:dyDescent="0.25">
      <c r="A5953" t="s">
        <v>4339</v>
      </c>
      <c r="B5953" s="100" t="s">
        <v>8935</v>
      </c>
      <c r="C5953" s="99" t="s">
        <v>8936</v>
      </c>
      <c r="D5953" s="124">
        <v>18318</v>
      </c>
      <c r="E5953" s="157">
        <f>VLOOKUP(D5953,'SOAT LIQ'!$A$87:$C$3416,3,FALSE)</f>
        <v>8</v>
      </c>
      <c r="F5953" t="s">
        <v>21632</v>
      </c>
    </row>
    <row r="5954" spans="1:6" x14ac:dyDescent="0.25">
      <c r="A5954" t="s">
        <v>6023</v>
      </c>
      <c r="B5954" s="100" t="s">
        <v>8935</v>
      </c>
      <c r="C5954" s="99" t="s">
        <v>8936</v>
      </c>
      <c r="D5954" s="124">
        <v>18318</v>
      </c>
      <c r="E5954" s="157">
        <f>VLOOKUP(D5954,'SOAT LIQ'!$A$87:$C$3416,3,FALSE)</f>
        <v>8</v>
      </c>
      <c r="F5954" t="s">
        <v>21632</v>
      </c>
    </row>
    <row r="5955" spans="1:6" x14ac:dyDescent="0.25">
      <c r="A5955" t="s">
        <v>5750</v>
      </c>
      <c r="B5955" s="100" t="s">
        <v>8935</v>
      </c>
      <c r="C5955" s="99" t="s">
        <v>8936</v>
      </c>
      <c r="D5955" s="124">
        <v>18318</v>
      </c>
      <c r="E5955" s="157">
        <f>VLOOKUP(D5955,'SOAT LIQ'!$A$87:$C$3416,3,FALSE)</f>
        <v>8</v>
      </c>
      <c r="F5955" t="s">
        <v>21632</v>
      </c>
    </row>
    <row r="5956" spans="1:6" x14ac:dyDescent="0.25">
      <c r="A5956" t="s">
        <v>6787</v>
      </c>
      <c r="B5956" s="100" t="s">
        <v>8935</v>
      </c>
      <c r="C5956" s="99" t="s">
        <v>8936</v>
      </c>
      <c r="D5956" s="124">
        <v>18318</v>
      </c>
      <c r="E5956" s="157">
        <f>VLOOKUP(D5956,'SOAT LIQ'!$A$87:$C$3416,3,FALSE)</f>
        <v>8</v>
      </c>
      <c r="F5956" t="s">
        <v>21632</v>
      </c>
    </row>
    <row r="5957" spans="1:6" x14ac:dyDescent="0.25">
      <c r="A5957" t="s">
        <v>4339</v>
      </c>
      <c r="B5957" s="100" t="s">
        <v>8937</v>
      </c>
      <c r="C5957" s="99" t="s">
        <v>8936</v>
      </c>
      <c r="D5957" s="124">
        <v>7601</v>
      </c>
      <c r="E5957" s="157">
        <f>VLOOKUP(D5957,'SOAT LIQ'!$A$87:$C$3416,3,FALSE)</f>
        <v>8</v>
      </c>
      <c r="F5957" t="s">
        <v>21632</v>
      </c>
    </row>
    <row r="5958" spans="1:6" x14ac:dyDescent="0.25">
      <c r="A5958" t="s">
        <v>6023</v>
      </c>
      <c r="B5958" s="100" t="s">
        <v>8937</v>
      </c>
      <c r="C5958" s="99" t="s">
        <v>8936</v>
      </c>
      <c r="D5958" s="124">
        <v>7601</v>
      </c>
      <c r="E5958" s="157">
        <f>VLOOKUP(D5958,'SOAT LIQ'!$A$87:$C$3416,3,FALSE)</f>
        <v>8</v>
      </c>
      <c r="F5958" t="s">
        <v>21632</v>
      </c>
    </row>
    <row r="5959" spans="1:6" x14ac:dyDescent="0.25">
      <c r="A5959" t="s">
        <v>6787</v>
      </c>
      <c r="B5959" s="100" t="s">
        <v>8937</v>
      </c>
      <c r="C5959" s="99" t="s">
        <v>8936</v>
      </c>
      <c r="D5959" s="124">
        <v>7601</v>
      </c>
      <c r="E5959" s="157">
        <f>VLOOKUP(D5959,'SOAT LIQ'!$A$87:$C$3416,3,FALSE)</f>
        <v>8</v>
      </c>
      <c r="F5959" t="s">
        <v>21632</v>
      </c>
    </row>
    <row r="5960" spans="1:6" x14ac:dyDescent="0.25">
      <c r="A5960" t="s">
        <v>4339</v>
      </c>
      <c r="B5960" s="100" t="s">
        <v>8938</v>
      </c>
      <c r="C5960" s="99" t="s">
        <v>8939</v>
      </c>
      <c r="D5960" s="124">
        <v>7610</v>
      </c>
      <c r="E5960" s="157">
        <f>VLOOKUP(D5960,'SOAT LIQ'!$A$87:$C$3416,3,FALSE)</f>
        <v>9</v>
      </c>
      <c r="F5960" t="s">
        <v>21632</v>
      </c>
    </row>
    <row r="5961" spans="1:6" x14ac:dyDescent="0.25">
      <c r="A5961" t="s">
        <v>5750</v>
      </c>
      <c r="B5961" s="100" t="s">
        <v>8938</v>
      </c>
      <c r="C5961" s="99" t="s">
        <v>8939</v>
      </c>
      <c r="D5961" s="124">
        <v>7610</v>
      </c>
      <c r="E5961" s="157">
        <f>VLOOKUP(D5961,'SOAT LIQ'!$A$87:$C$3416,3,FALSE)</f>
        <v>9</v>
      </c>
      <c r="F5961" t="s">
        <v>21632</v>
      </c>
    </row>
    <row r="5962" spans="1:6" x14ac:dyDescent="0.25">
      <c r="A5962" t="s">
        <v>6023</v>
      </c>
      <c r="B5962" s="100" t="s">
        <v>8938</v>
      </c>
      <c r="C5962" s="99" t="s">
        <v>8939</v>
      </c>
      <c r="D5962" s="124">
        <v>7610</v>
      </c>
      <c r="E5962" s="157">
        <f>VLOOKUP(D5962,'SOAT LIQ'!$A$87:$C$3416,3,FALSE)</f>
        <v>9</v>
      </c>
      <c r="F5962" t="s">
        <v>21632</v>
      </c>
    </row>
    <row r="5963" spans="1:6" x14ac:dyDescent="0.25">
      <c r="A5963" t="s">
        <v>5750</v>
      </c>
      <c r="B5963" s="100" t="s">
        <v>8940</v>
      </c>
      <c r="C5963" s="99" t="s">
        <v>8939</v>
      </c>
      <c r="D5963" s="124">
        <v>7610</v>
      </c>
      <c r="E5963" s="157">
        <f>VLOOKUP(D5963,'SOAT LIQ'!$A$87:$C$3416,3,FALSE)</f>
        <v>9</v>
      </c>
      <c r="F5963" t="s">
        <v>21632</v>
      </c>
    </row>
    <row r="5964" spans="1:6" x14ac:dyDescent="0.25">
      <c r="A5964" t="s">
        <v>4339</v>
      </c>
      <c r="B5964" s="100" t="s">
        <v>8940</v>
      </c>
      <c r="C5964" s="99" t="s">
        <v>8939</v>
      </c>
      <c r="D5964" s="124">
        <v>7610</v>
      </c>
      <c r="E5964" s="157">
        <f>VLOOKUP(D5964,'SOAT LIQ'!$A$87:$C$3416,3,FALSE)</f>
        <v>9</v>
      </c>
      <c r="F5964" t="s">
        <v>21632</v>
      </c>
    </row>
    <row r="5965" spans="1:6" x14ac:dyDescent="0.25">
      <c r="A5965" t="s">
        <v>6023</v>
      </c>
      <c r="B5965" s="100" t="s">
        <v>8940</v>
      </c>
      <c r="C5965" s="99" t="s">
        <v>8939</v>
      </c>
      <c r="D5965" s="124">
        <v>7610</v>
      </c>
      <c r="E5965" s="157">
        <f>VLOOKUP(D5965,'SOAT LIQ'!$A$87:$C$3416,3,FALSE)</f>
        <v>9</v>
      </c>
      <c r="F5965" t="s">
        <v>21632</v>
      </c>
    </row>
    <row r="5966" spans="1:6" x14ac:dyDescent="0.25">
      <c r="A5966" t="s">
        <v>6787</v>
      </c>
      <c r="B5966" s="100" t="s">
        <v>8941</v>
      </c>
      <c r="C5966" s="99" t="s">
        <v>8942</v>
      </c>
      <c r="D5966" s="124">
        <v>18317</v>
      </c>
      <c r="E5966" s="157">
        <f>VLOOKUP(D5966,'SOAT LIQ'!$A$87:$C$3416,3,FALSE)</f>
        <v>11</v>
      </c>
      <c r="F5966" t="s">
        <v>21632</v>
      </c>
    </row>
    <row r="5967" spans="1:6" x14ac:dyDescent="0.25">
      <c r="A5967" t="s">
        <v>4339</v>
      </c>
      <c r="B5967" s="100" t="s">
        <v>8941</v>
      </c>
      <c r="C5967" s="99" t="s">
        <v>8942</v>
      </c>
      <c r="D5967" s="124">
        <v>18317</v>
      </c>
      <c r="E5967" s="157">
        <f>VLOOKUP(D5967,'SOAT LIQ'!$A$87:$C$3416,3,FALSE)</f>
        <v>11</v>
      </c>
      <c r="F5967" t="s">
        <v>21632</v>
      </c>
    </row>
    <row r="5968" spans="1:6" x14ac:dyDescent="0.25">
      <c r="A5968" t="s">
        <v>6787</v>
      </c>
      <c r="B5968" s="100" t="s">
        <v>4636</v>
      </c>
      <c r="C5968" s="99" t="s">
        <v>8943</v>
      </c>
      <c r="D5968" s="124">
        <v>18319</v>
      </c>
      <c r="E5968" s="157">
        <f>VLOOKUP(D5968,'SOAT LIQ'!$A$87:$C$3416,3,FALSE)</f>
        <v>8</v>
      </c>
      <c r="F5968" t="s">
        <v>21632</v>
      </c>
    </row>
    <row r="5969" spans="1:6" x14ac:dyDescent="0.25">
      <c r="A5969" t="s">
        <v>4339</v>
      </c>
      <c r="B5969" s="100" t="s">
        <v>4636</v>
      </c>
      <c r="C5969" s="99" t="s">
        <v>8943</v>
      </c>
      <c r="D5969" s="124">
        <v>18319</v>
      </c>
      <c r="E5969" s="157">
        <f>VLOOKUP(D5969,'SOAT LIQ'!$A$87:$C$3416,3,FALSE)</f>
        <v>8</v>
      </c>
      <c r="F5969" t="s">
        <v>21632</v>
      </c>
    </row>
    <row r="5970" spans="1:6" x14ac:dyDescent="0.25">
      <c r="A5970" t="s">
        <v>6787</v>
      </c>
      <c r="B5970" s="100" t="s">
        <v>4525</v>
      </c>
      <c r="C5970" s="99" t="s">
        <v>8944</v>
      </c>
      <c r="D5970" s="124">
        <v>18319</v>
      </c>
      <c r="E5970" s="157">
        <f>VLOOKUP(D5970,'SOAT LIQ'!$A$87:$C$3416,3,FALSE)</f>
        <v>8</v>
      </c>
      <c r="F5970" t="s">
        <v>21632</v>
      </c>
    </row>
    <row r="5971" spans="1:6" x14ac:dyDescent="0.25">
      <c r="A5971" t="s">
        <v>4339</v>
      </c>
      <c r="B5971" s="100" t="s">
        <v>4525</v>
      </c>
      <c r="C5971" s="99" t="s">
        <v>8944</v>
      </c>
      <c r="D5971" s="124">
        <v>18319</v>
      </c>
      <c r="E5971" s="157">
        <f>VLOOKUP(D5971,'SOAT LIQ'!$A$87:$C$3416,3,FALSE)</f>
        <v>8</v>
      </c>
      <c r="F5971" t="s">
        <v>21632</v>
      </c>
    </row>
    <row r="5972" spans="1:6" x14ac:dyDescent="0.25">
      <c r="A5972" t="s">
        <v>6787</v>
      </c>
      <c r="B5972" s="100" t="s">
        <v>4526</v>
      </c>
      <c r="C5972" s="99" t="s">
        <v>8945</v>
      </c>
      <c r="D5972" s="124">
        <v>18319</v>
      </c>
      <c r="E5972" s="157">
        <f>VLOOKUP(D5972,'SOAT LIQ'!$A$87:$C$3416,3,FALSE)</f>
        <v>8</v>
      </c>
      <c r="F5972" t="s">
        <v>21632</v>
      </c>
    </row>
    <row r="5973" spans="1:6" x14ac:dyDescent="0.25">
      <c r="A5973" t="s">
        <v>4339</v>
      </c>
      <c r="B5973" s="100" t="s">
        <v>4526</v>
      </c>
      <c r="C5973" s="99" t="s">
        <v>8945</v>
      </c>
      <c r="D5973" s="124">
        <v>18319</v>
      </c>
      <c r="E5973" s="157">
        <f>VLOOKUP(D5973,'SOAT LIQ'!$A$87:$C$3416,3,FALSE)</f>
        <v>8</v>
      </c>
      <c r="F5973" t="s">
        <v>21632</v>
      </c>
    </row>
    <row r="5974" spans="1:6" x14ac:dyDescent="0.25">
      <c r="A5974" t="s">
        <v>6787</v>
      </c>
      <c r="B5974" s="100" t="s">
        <v>8946</v>
      </c>
      <c r="C5974" s="100"/>
      <c r="D5974" s="124"/>
      <c r="E5974" s="157" t="e">
        <f>VLOOKUP(D5974,'SOAT LIQ'!$A$87:$C$3416,3,FALSE)</f>
        <v>#N/A</v>
      </c>
    </row>
    <row r="5975" spans="1:6" x14ac:dyDescent="0.25">
      <c r="A5975" t="s">
        <v>4339</v>
      </c>
      <c r="B5975" s="100" t="s">
        <v>8946</v>
      </c>
      <c r="C5975" s="100"/>
      <c r="D5975" s="124"/>
      <c r="E5975" s="157" t="e">
        <f>VLOOKUP(D5975,'SOAT LIQ'!$A$87:$C$3416,3,FALSE)</f>
        <v>#N/A</v>
      </c>
      <c r="F5975" t="s">
        <v>21632</v>
      </c>
    </row>
    <row r="5976" spans="1:6" x14ac:dyDescent="0.25">
      <c r="A5976" t="s">
        <v>5750</v>
      </c>
      <c r="B5976" s="100" t="s">
        <v>8947</v>
      </c>
      <c r="C5976" s="99" t="s">
        <v>8948</v>
      </c>
      <c r="D5976" s="124">
        <v>18319</v>
      </c>
      <c r="E5976" s="157">
        <f>VLOOKUP(D5976,'SOAT LIQ'!$A$87:$C$3416,3,FALSE)</f>
        <v>8</v>
      </c>
      <c r="F5976" t="s">
        <v>21632</v>
      </c>
    </row>
    <row r="5977" spans="1:6" x14ac:dyDescent="0.25">
      <c r="A5977" t="s">
        <v>4339</v>
      </c>
      <c r="B5977" s="100" t="s">
        <v>8947</v>
      </c>
      <c r="C5977" s="99" t="s">
        <v>8948</v>
      </c>
      <c r="D5977" s="124">
        <v>18319</v>
      </c>
      <c r="E5977" s="157">
        <f>VLOOKUP(D5977,'SOAT LIQ'!$A$87:$C$3416,3,FALSE)</f>
        <v>8</v>
      </c>
      <c r="F5977" t="s">
        <v>21632</v>
      </c>
    </row>
    <row r="5978" spans="1:6" x14ac:dyDescent="0.25">
      <c r="A5978" t="s">
        <v>6787</v>
      </c>
      <c r="B5978" s="100" t="s">
        <v>8947</v>
      </c>
      <c r="C5978" s="99" t="s">
        <v>8948</v>
      </c>
      <c r="D5978" s="124">
        <v>18319</v>
      </c>
      <c r="E5978" s="157">
        <f>VLOOKUP(D5978,'SOAT LIQ'!$A$87:$C$3416,3,FALSE)</f>
        <v>8</v>
      </c>
      <c r="F5978" t="s">
        <v>21632</v>
      </c>
    </row>
    <row r="5979" spans="1:6" x14ac:dyDescent="0.25">
      <c r="A5979" t="s">
        <v>6787</v>
      </c>
      <c r="B5979" s="100" t="s">
        <v>4527</v>
      </c>
      <c r="C5979" s="99" t="s">
        <v>8949</v>
      </c>
      <c r="D5979" s="124">
        <v>18319</v>
      </c>
      <c r="E5979" s="157">
        <f>VLOOKUP(D5979,'SOAT LIQ'!$A$87:$C$3416,3,FALSE)</f>
        <v>8</v>
      </c>
      <c r="F5979" t="s">
        <v>21632</v>
      </c>
    </row>
    <row r="5980" spans="1:6" x14ac:dyDescent="0.25">
      <c r="A5980" t="s">
        <v>4339</v>
      </c>
      <c r="B5980" s="100" t="s">
        <v>4527</v>
      </c>
      <c r="C5980" s="99" t="s">
        <v>8949</v>
      </c>
      <c r="D5980" s="124">
        <v>18319</v>
      </c>
      <c r="E5980" s="157">
        <f>VLOOKUP(D5980,'SOAT LIQ'!$A$87:$C$3416,3,FALSE)</f>
        <v>8</v>
      </c>
      <c r="F5980" t="s">
        <v>21632</v>
      </c>
    </row>
    <row r="5981" spans="1:6" x14ac:dyDescent="0.25">
      <c r="A5981" t="s">
        <v>4339</v>
      </c>
      <c r="B5981" s="100" t="s">
        <v>8950</v>
      </c>
      <c r="C5981" s="99" t="s">
        <v>8951</v>
      </c>
      <c r="D5981" s="124">
        <v>7630</v>
      </c>
      <c r="E5981" s="157">
        <f>VLOOKUP(D5981,'SOAT LIQ'!$A$87:$C$3416,3,FALSE)</f>
        <v>10</v>
      </c>
      <c r="F5981" t="s">
        <v>21632</v>
      </c>
    </row>
    <row r="5982" spans="1:6" x14ac:dyDescent="0.25">
      <c r="A5982" t="s">
        <v>5750</v>
      </c>
      <c r="B5982" s="100" t="s">
        <v>8950</v>
      </c>
      <c r="C5982" s="99" t="s">
        <v>8951</v>
      </c>
      <c r="D5982" s="124">
        <v>7630</v>
      </c>
      <c r="E5982" s="157">
        <f>VLOOKUP(D5982,'SOAT LIQ'!$A$87:$C$3416,3,FALSE)</f>
        <v>10</v>
      </c>
      <c r="F5982" t="s">
        <v>21632</v>
      </c>
    </row>
    <row r="5983" spans="1:6" x14ac:dyDescent="0.25">
      <c r="A5983" t="s">
        <v>6023</v>
      </c>
      <c r="B5983" s="100" t="s">
        <v>8950</v>
      </c>
      <c r="C5983" s="99" t="s">
        <v>8951</v>
      </c>
      <c r="D5983" s="124">
        <v>7630</v>
      </c>
      <c r="E5983" s="157">
        <f>VLOOKUP(D5983,'SOAT LIQ'!$A$87:$C$3416,3,FALSE)</f>
        <v>10</v>
      </c>
      <c r="F5983" t="s">
        <v>21632</v>
      </c>
    </row>
    <row r="5984" spans="1:6" x14ac:dyDescent="0.25">
      <c r="A5984" t="s">
        <v>4339</v>
      </c>
      <c r="B5984" s="100" t="s">
        <v>8952</v>
      </c>
      <c r="C5984" s="99" t="s">
        <v>8951</v>
      </c>
      <c r="D5984" s="124">
        <v>7630</v>
      </c>
      <c r="E5984" s="157">
        <f>VLOOKUP(D5984,'SOAT LIQ'!$A$87:$C$3416,3,FALSE)</f>
        <v>10</v>
      </c>
      <c r="F5984" t="s">
        <v>21632</v>
      </c>
    </row>
    <row r="5985" spans="1:6" x14ac:dyDescent="0.25">
      <c r="A5985" t="s">
        <v>6023</v>
      </c>
      <c r="B5985" s="100" t="s">
        <v>8952</v>
      </c>
      <c r="C5985" s="99" t="s">
        <v>8951</v>
      </c>
      <c r="D5985" s="124">
        <v>7630</v>
      </c>
      <c r="E5985" s="157">
        <f>VLOOKUP(D5985,'SOAT LIQ'!$A$87:$C$3416,3,FALSE)</f>
        <v>10</v>
      </c>
      <c r="F5985" t="s">
        <v>21632</v>
      </c>
    </row>
    <row r="5986" spans="1:6" x14ac:dyDescent="0.25">
      <c r="A5986" t="s">
        <v>4339</v>
      </c>
      <c r="B5986" s="100" t="s">
        <v>8953</v>
      </c>
      <c r="C5986" s="99" t="s">
        <v>8954</v>
      </c>
      <c r="D5986" s="124">
        <v>7630</v>
      </c>
      <c r="E5986" s="157">
        <f>VLOOKUP(D5986,'SOAT LIQ'!$A$87:$C$3416,3,FALSE)</f>
        <v>10</v>
      </c>
      <c r="F5986" t="s">
        <v>21632</v>
      </c>
    </row>
    <row r="5987" spans="1:6" x14ac:dyDescent="0.25">
      <c r="A5987" t="s">
        <v>5750</v>
      </c>
      <c r="B5987" s="100" t="s">
        <v>8953</v>
      </c>
      <c r="C5987" s="99" t="s">
        <v>8954</v>
      </c>
      <c r="D5987" s="124">
        <v>7630</v>
      </c>
      <c r="E5987" s="157">
        <f>VLOOKUP(D5987,'SOAT LIQ'!$A$87:$C$3416,3,FALSE)</f>
        <v>10</v>
      </c>
      <c r="F5987" t="s">
        <v>21632</v>
      </c>
    </row>
    <row r="5988" spans="1:6" x14ac:dyDescent="0.25">
      <c r="A5988" t="s">
        <v>6023</v>
      </c>
      <c r="B5988" s="100" t="s">
        <v>8953</v>
      </c>
      <c r="C5988" s="99" t="s">
        <v>8954</v>
      </c>
      <c r="D5988" s="124">
        <v>7630</v>
      </c>
      <c r="E5988" s="157">
        <f>VLOOKUP(D5988,'SOAT LIQ'!$A$87:$C$3416,3,FALSE)</f>
        <v>10</v>
      </c>
      <c r="F5988" t="s">
        <v>21632</v>
      </c>
    </row>
    <row r="5989" spans="1:6" x14ac:dyDescent="0.25">
      <c r="A5989" t="s">
        <v>4339</v>
      </c>
      <c r="B5989" s="100" t="s">
        <v>8955</v>
      </c>
      <c r="C5989" s="99" t="s">
        <v>8954</v>
      </c>
      <c r="D5989" s="124">
        <v>7630</v>
      </c>
      <c r="E5989" s="157">
        <f>VLOOKUP(D5989,'SOAT LIQ'!$A$87:$C$3416,3,FALSE)</f>
        <v>10</v>
      </c>
      <c r="F5989" t="s">
        <v>21632</v>
      </c>
    </row>
    <row r="5990" spans="1:6" x14ac:dyDescent="0.25">
      <c r="A5990" t="s">
        <v>6023</v>
      </c>
      <c r="B5990" s="100" t="s">
        <v>8955</v>
      </c>
      <c r="C5990" s="99" t="s">
        <v>8954</v>
      </c>
      <c r="D5990" s="124">
        <v>7630</v>
      </c>
      <c r="E5990" s="157">
        <f>VLOOKUP(D5990,'SOAT LIQ'!$A$87:$C$3416,3,FALSE)</f>
        <v>10</v>
      </c>
      <c r="F5990" t="s">
        <v>21632</v>
      </c>
    </row>
    <row r="5991" spans="1:6" x14ac:dyDescent="0.25">
      <c r="A5991" t="s">
        <v>4339</v>
      </c>
      <c r="B5991" s="100" t="s">
        <v>8956</v>
      </c>
      <c r="C5991" s="99" t="s">
        <v>8957</v>
      </c>
      <c r="D5991" s="124">
        <v>7621</v>
      </c>
      <c r="E5991" s="157">
        <f>VLOOKUP(D5991,'SOAT LIQ'!$A$87:$C$3416,3,FALSE)</f>
        <v>21</v>
      </c>
      <c r="F5991" t="s">
        <v>21632</v>
      </c>
    </row>
    <row r="5992" spans="1:6" x14ac:dyDescent="0.25">
      <c r="A5992" t="s">
        <v>6023</v>
      </c>
      <c r="B5992" s="100" t="s">
        <v>8956</v>
      </c>
      <c r="C5992" s="99" t="s">
        <v>8957</v>
      </c>
      <c r="D5992" s="124">
        <v>7621</v>
      </c>
      <c r="E5992" s="157">
        <f>VLOOKUP(D5992,'SOAT LIQ'!$A$87:$C$3416,3,FALSE)</f>
        <v>21</v>
      </c>
      <c r="F5992" t="s">
        <v>21632</v>
      </c>
    </row>
    <row r="5993" spans="1:6" x14ac:dyDescent="0.25">
      <c r="A5993" t="s">
        <v>4339</v>
      </c>
      <c r="B5993" s="100" t="s">
        <v>8958</v>
      </c>
      <c r="C5993" s="99" t="s">
        <v>8957</v>
      </c>
      <c r="D5993" s="124">
        <v>7621</v>
      </c>
      <c r="E5993" s="157">
        <f>VLOOKUP(D5993,'SOAT LIQ'!$A$87:$C$3416,3,FALSE)</f>
        <v>21</v>
      </c>
      <c r="F5993" t="s">
        <v>21632</v>
      </c>
    </row>
    <row r="5994" spans="1:6" x14ac:dyDescent="0.25">
      <c r="A5994" t="s">
        <v>6023</v>
      </c>
      <c r="B5994" s="100" t="s">
        <v>8958</v>
      </c>
      <c r="C5994" s="99" t="s">
        <v>8957</v>
      </c>
      <c r="D5994" s="124">
        <v>7621</v>
      </c>
      <c r="E5994" s="157">
        <f>VLOOKUP(D5994,'SOAT LIQ'!$A$87:$C$3416,3,FALSE)</f>
        <v>21</v>
      </c>
      <c r="F5994" t="s">
        <v>21632</v>
      </c>
    </row>
    <row r="5995" spans="1:6" x14ac:dyDescent="0.25">
      <c r="A5995" t="s">
        <v>4339</v>
      </c>
      <c r="B5995" s="100" t="s">
        <v>8959</v>
      </c>
      <c r="C5995" s="99" t="s">
        <v>8960</v>
      </c>
      <c r="D5995" s="124">
        <v>7620</v>
      </c>
      <c r="E5995" s="157">
        <f>VLOOKUP(D5995,'SOAT LIQ'!$A$87:$C$3416,3,FALSE)</f>
        <v>13</v>
      </c>
      <c r="F5995" t="s">
        <v>21632</v>
      </c>
    </row>
    <row r="5996" spans="1:6" x14ac:dyDescent="0.25">
      <c r="A5996" t="s">
        <v>6023</v>
      </c>
      <c r="B5996" s="100" t="s">
        <v>8959</v>
      </c>
      <c r="C5996" s="99" t="s">
        <v>8960</v>
      </c>
      <c r="D5996" s="124">
        <v>7620</v>
      </c>
      <c r="E5996" s="157">
        <f>VLOOKUP(D5996,'SOAT LIQ'!$A$87:$C$3416,3,FALSE)</f>
        <v>13</v>
      </c>
      <c r="F5996" t="s">
        <v>21632</v>
      </c>
    </row>
    <row r="5997" spans="1:6" x14ac:dyDescent="0.25">
      <c r="A5997" t="s">
        <v>4339</v>
      </c>
      <c r="B5997" s="100" t="s">
        <v>8961</v>
      </c>
      <c r="C5997" s="99" t="s">
        <v>8960</v>
      </c>
      <c r="D5997" s="124">
        <v>7620</v>
      </c>
      <c r="E5997" s="157">
        <f>VLOOKUP(D5997,'SOAT LIQ'!$A$87:$C$3416,3,FALSE)</f>
        <v>13</v>
      </c>
      <c r="F5997" t="s">
        <v>21632</v>
      </c>
    </row>
    <row r="5998" spans="1:6" x14ac:dyDescent="0.25">
      <c r="A5998" t="s">
        <v>6023</v>
      </c>
      <c r="B5998" s="100" t="s">
        <v>8961</v>
      </c>
      <c r="C5998" s="99" t="s">
        <v>8960</v>
      </c>
      <c r="D5998" s="124">
        <v>7620</v>
      </c>
      <c r="E5998" s="157">
        <f>VLOOKUP(D5998,'SOAT LIQ'!$A$87:$C$3416,3,FALSE)</f>
        <v>13</v>
      </c>
      <c r="F5998" t="s">
        <v>21632</v>
      </c>
    </row>
    <row r="5999" spans="1:6" x14ac:dyDescent="0.25">
      <c r="A5999" t="s">
        <v>4339</v>
      </c>
      <c r="B5999" s="100" t="s">
        <v>8962</v>
      </c>
      <c r="C5999" s="99" t="s">
        <v>8960</v>
      </c>
      <c r="D5999" s="124">
        <v>7620</v>
      </c>
      <c r="E5999" s="157">
        <f>VLOOKUP(D5999,'SOAT LIQ'!$A$87:$C$3416,3,FALSE)</f>
        <v>13</v>
      </c>
      <c r="F5999" t="s">
        <v>21632</v>
      </c>
    </row>
    <row r="6000" spans="1:6" x14ac:dyDescent="0.25">
      <c r="A6000" t="s">
        <v>6023</v>
      </c>
      <c r="B6000" s="100" t="s">
        <v>8962</v>
      </c>
      <c r="C6000" s="99" t="s">
        <v>8960</v>
      </c>
      <c r="D6000" s="124">
        <v>7620</v>
      </c>
      <c r="E6000" s="157">
        <f>VLOOKUP(D6000,'SOAT LIQ'!$A$87:$C$3416,3,FALSE)</f>
        <v>13</v>
      </c>
      <c r="F6000" t="s">
        <v>21632</v>
      </c>
    </row>
    <row r="6001" spans="1:6" x14ac:dyDescent="0.25">
      <c r="A6001" t="s">
        <v>4339</v>
      </c>
      <c r="B6001" s="100" t="s">
        <v>8963</v>
      </c>
      <c r="C6001" s="99" t="s">
        <v>8960</v>
      </c>
      <c r="D6001" s="124">
        <v>7620</v>
      </c>
      <c r="E6001" s="157">
        <f>VLOOKUP(D6001,'SOAT LIQ'!$A$87:$C$3416,3,FALSE)</f>
        <v>13</v>
      </c>
      <c r="F6001" t="s">
        <v>21632</v>
      </c>
    </row>
    <row r="6002" spans="1:6" x14ac:dyDescent="0.25">
      <c r="A6002" t="s">
        <v>6023</v>
      </c>
      <c r="B6002" s="100" t="s">
        <v>8963</v>
      </c>
      <c r="C6002" s="99" t="s">
        <v>8960</v>
      </c>
      <c r="D6002" s="124">
        <v>7620</v>
      </c>
      <c r="E6002" s="157">
        <f>VLOOKUP(D6002,'SOAT LIQ'!$A$87:$C$3416,3,FALSE)</f>
        <v>13</v>
      </c>
      <c r="F6002" t="s">
        <v>21632</v>
      </c>
    </row>
    <row r="6003" spans="1:6" x14ac:dyDescent="0.25">
      <c r="A6003" t="s">
        <v>4339</v>
      </c>
      <c r="B6003" s="100" t="s">
        <v>8964</v>
      </c>
      <c r="C6003" s="99" t="s">
        <v>8965</v>
      </c>
      <c r="D6003" s="124">
        <v>7630</v>
      </c>
      <c r="E6003" s="157">
        <f>VLOOKUP(D6003,'SOAT LIQ'!$A$87:$C$3416,3,FALSE)</f>
        <v>10</v>
      </c>
      <c r="F6003" t="s">
        <v>21632</v>
      </c>
    </row>
    <row r="6004" spans="1:6" x14ac:dyDescent="0.25">
      <c r="A6004" t="s">
        <v>5750</v>
      </c>
      <c r="B6004" s="100" t="s">
        <v>8964</v>
      </c>
      <c r="C6004" s="99" t="s">
        <v>8965</v>
      </c>
      <c r="D6004" s="124">
        <v>7630</v>
      </c>
      <c r="E6004" s="157">
        <f>VLOOKUP(D6004,'SOAT LIQ'!$A$87:$C$3416,3,FALSE)</f>
        <v>10</v>
      </c>
      <c r="F6004" t="s">
        <v>21632</v>
      </c>
    </row>
    <row r="6005" spans="1:6" x14ac:dyDescent="0.25">
      <c r="A6005" t="s">
        <v>6023</v>
      </c>
      <c r="B6005" s="100" t="s">
        <v>8964</v>
      </c>
      <c r="C6005" s="99" t="s">
        <v>8965</v>
      </c>
      <c r="D6005" s="124">
        <v>7630</v>
      </c>
      <c r="E6005" s="157">
        <f>VLOOKUP(D6005,'SOAT LIQ'!$A$87:$C$3416,3,FALSE)</f>
        <v>10</v>
      </c>
      <c r="F6005" t="s">
        <v>21632</v>
      </c>
    </row>
    <row r="6006" spans="1:6" x14ac:dyDescent="0.25">
      <c r="A6006" t="s">
        <v>4339</v>
      </c>
      <c r="B6006" s="100" t="s">
        <v>8966</v>
      </c>
      <c r="C6006" s="99" t="s">
        <v>8965</v>
      </c>
      <c r="D6006" s="124">
        <v>7630</v>
      </c>
      <c r="E6006" s="157">
        <f>VLOOKUP(D6006,'SOAT LIQ'!$A$87:$C$3416,3,FALSE)</f>
        <v>10</v>
      </c>
      <c r="F6006" t="s">
        <v>21632</v>
      </c>
    </row>
    <row r="6007" spans="1:6" x14ac:dyDescent="0.25">
      <c r="A6007" t="s">
        <v>6023</v>
      </c>
      <c r="B6007" s="100" t="s">
        <v>8966</v>
      </c>
      <c r="C6007" s="99" t="s">
        <v>8965</v>
      </c>
      <c r="D6007" s="124">
        <v>7630</v>
      </c>
      <c r="E6007" s="157">
        <f>VLOOKUP(D6007,'SOAT LIQ'!$A$87:$C$3416,3,FALSE)</f>
        <v>10</v>
      </c>
      <c r="F6007" t="s">
        <v>21632</v>
      </c>
    </row>
    <row r="6008" spans="1:6" x14ac:dyDescent="0.25">
      <c r="A6008" t="s">
        <v>4339</v>
      </c>
      <c r="B6008" s="100" t="s">
        <v>8967</v>
      </c>
      <c r="C6008" s="99" t="s">
        <v>8965</v>
      </c>
      <c r="D6008" s="124">
        <v>7630</v>
      </c>
      <c r="E6008" s="157">
        <f>VLOOKUP(D6008,'SOAT LIQ'!$A$87:$C$3416,3,FALSE)</f>
        <v>10</v>
      </c>
      <c r="F6008" t="s">
        <v>21632</v>
      </c>
    </row>
    <row r="6009" spans="1:6" x14ac:dyDescent="0.25">
      <c r="A6009" t="s">
        <v>6023</v>
      </c>
      <c r="B6009" s="100" t="s">
        <v>8967</v>
      </c>
      <c r="C6009" s="99" t="s">
        <v>8965</v>
      </c>
      <c r="D6009" s="124">
        <v>7630</v>
      </c>
      <c r="E6009" s="157">
        <f>VLOOKUP(D6009,'SOAT LIQ'!$A$87:$C$3416,3,FALSE)</f>
        <v>10</v>
      </c>
      <c r="F6009" t="s">
        <v>21632</v>
      </c>
    </row>
    <row r="6010" spans="1:6" x14ac:dyDescent="0.25">
      <c r="A6010" t="s">
        <v>4339</v>
      </c>
      <c r="B6010" s="100" t="s">
        <v>8968</v>
      </c>
      <c r="C6010" s="99" t="s">
        <v>8965</v>
      </c>
      <c r="D6010" s="124">
        <v>7630</v>
      </c>
      <c r="E6010" s="157">
        <f>VLOOKUP(D6010,'SOAT LIQ'!$A$87:$C$3416,3,FALSE)</f>
        <v>10</v>
      </c>
      <c r="F6010" t="s">
        <v>21632</v>
      </c>
    </row>
    <row r="6011" spans="1:6" x14ac:dyDescent="0.25">
      <c r="A6011" t="s">
        <v>6023</v>
      </c>
      <c r="B6011" s="100" t="s">
        <v>8968</v>
      </c>
      <c r="C6011" s="99" t="s">
        <v>8965</v>
      </c>
      <c r="D6011" s="124">
        <v>7630</v>
      </c>
      <c r="E6011" s="157">
        <f>VLOOKUP(D6011,'SOAT LIQ'!$A$87:$C$3416,3,FALSE)</f>
        <v>10</v>
      </c>
      <c r="F6011" t="s">
        <v>21632</v>
      </c>
    </row>
    <row r="6012" spans="1:6" x14ac:dyDescent="0.25">
      <c r="A6012" t="s">
        <v>4339</v>
      </c>
      <c r="B6012" s="100" t="s">
        <v>8969</v>
      </c>
      <c r="C6012" s="100"/>
      <c r="D6012" s="124">
        <v>7622</v>
      </c>
      <c r="E6012" s="157">
        <f>VLOOKUP(D6012,'SOAT LIQ'!$A$87:$C$3416,3,FALSE)</f>
        <v>22</v>
      </c>
      <c r="F6012" t="s">
        <v>21632</v>
      </c>
    </row>
    <row r="6013" spans="1:6" x14ac:dyDescent="0.25">
      <c r="A6013" t="s">
        <v>6023</v>
      </c>
      <c r="B6013" s="100" t="s">
        <v>8969</v>
      </c>
      <c r="C6013" s="100"/>
      <c r="D6013" s="124">
        <v>7622</v>
      </c>
      <c r="E6013" s="157">
        <f>VLOOKUP(D6013,'SOAT LIQ'!$A$87:$C$3416,3,FALSE)</f>
        <v>22</v>
      </c>
      <c r="F6013" t="s">
        <v>21632</v>
      </c>
    </row>
    <row r="6014" spans="1:6" x14ac:dyDescent="0.25">
      <c r="A6014" t="s">
        <v>4339</v>
      </c>
      <c r="B6014" s="100" t="s">
        <v>8970</v>
      </c>
      <c r="C6014" s="99" t="s">
        <v>8957</v>
      </c>
      <c r="D6014" s="124">
        <v>7622</v>
      </c>
      <c r="E6014" s="157">
        <f>VLOOKUP(D6014,'SOAT LIQ'!$A$87:$C$3416,3,FALSE)</f>
        <v>22</v>
      </c>
      <c r="F6014" t="s">
        <v>21632</v>
      </c>
    </row>
    <row r="6015" spans="1:6" x14ac:dyDescent="0.25">
      <c r="A6015" t="s">
        <v>6023</v>
      </c>
      <c r="B6015" s="100" t="s">
        <v>8970</v>
      </c>
      <c r="C6015" s="99" t="s">
        <v>8957</v>
      </c>
      <c r="D6015" s="124">
        <v>7622</v>
      </c>
      <c r="E6015" s="157">
        <f>VLOOKUP(D6015,'SOAT LIQ'!$A$87:$C$3416,3,FALSE)</f>
        <v>22</v>
      </c>
      <c r="F6015" t="s">
        <v>21632</v>
      </c>
    </row>
    <row r="6016" spans="1:6" x14ac:dyDescent="0.25">
      <c r="A6016" t="s">
        <v>4339</v>
      </c>
      <c r="B6016" s="100" t="s">
        <v>8971</v>
      </c>
      <c r="C6016" s="100"/>
      <c r="D6016" s="124">
        <v>7622</v>
      </c>
      <c r="E6016" s="157">
        <f>VLOOKUP(D6016,'SOAT LIQ'!$A$87:$C$3416,3,FALSE)</f>
        <v>22</v>
      </c>
      <c r="F6016" t="s">
        <v>21632</v>
      </c>
    </row>
    <row r="6017" spans="1:6" x14ac:dyDescent="0.25">
      <c r="A6017" t="s">
        <v>6023</v>
      </c>
      <c r="B6017" s="100" t="s">
        <v>8971</v>
      </c>
      <c r="C6017" s="100"/>
      <c r="D6017" s="124">
        <v>7622</v>
      </c>
      <c r="E6017" s="157">
        <f>VLOOKUP(D6017,'SOAT LIQ'!$A$87:$C$3416,3,FALSE)</f>
        <v>22</v>
      </c>
      <c r="F6017" t="s">
        <v>21632</v>
      </c>
    </row>
    <row r="6018" spans="1:6" x14ac:dyDescent="0.25">
      <c r="A6018" t="s">
        <v>4339</v>
      </c>
      <c r="B6018" s="100" t="s">
        <v>8972</v>
      </c>
      <c r="C6018" s="100"/>
      <c r="D6018" s="124">
        <v>7622</v>
      </c>
      <c r="E6018" s="157">
        <f>VLOOKUP(D6018,'SOAT LIQ'!$A$87:$C$3416,3,FALSE)</f>
        <v>22</v>
      </c>
      <c r="F6018" t="s">
        <v>21632</v>
      </c>
    </row>
    <row r="6019" spans="1:6" x14ac:dyDescent="0.25">
      <c r="A6019" t="s">
        <v>6023</v>
      </c>
      <c r="B6019" s="100" t="s">
        <v>8972</v>
      </c>
      <c r="C6019" s="100"/>
      <c r="D6019" s="124">
        <v>7622</v>
      </c>
      <c r="E6019" s="157">
        <f>VLOOKUP(D6019,'SOAT LIQ'!$A$87:$C$3416,3,FALSE)</f>
        <v>22</v>
      </c>
      <c r="F6019" t="s">
        <v>21632</v>
      </c>
    </row>
    <row r="6020" spans="1:6" x14ac:dyDescent="0.25">
      <c r="A6020" t="s">
        <v>6023</v>
      </c>
      <c r="B6020" s="100" t="s">
        <v>8973</v>
      </c>
      <c r="C6020" s="100"/>
      <c r="D6020" s="124"/>
      <c r="E6020" s="157" t="e">
        <f>VLOOKUP(D6020,'SOAT LIQ'!$A$87:$C$3416,3,FALSE)</f>
        <v>#N/A</v>
      </c>
      <c r="F6020" t="s">
        <v>21632</v>
      </c>
    </row>
    <row r="6021" spans="1:6" x14ac:dyDescent="0.25">
      <c r="A6021" t="s">
        <v>6023</v>
      </c>
      <c r="B6021" s="100" t="s">
        <v>8974</v>
      </c>
      <c r="C6021" s="100"/>
      <c r="D6021" s="124"/>
      <c r="E6021" s="157" t="e">
        <f>VLOOKUP(D6021,'SOAT LIQ'!$A$87:$C$3416,3,FALSE)</f>
        <v>#N/A</v>
      </c>
      <c r="F6021" t="s">
        <v>21632</v>
      </c>
    </row>
    <row r="6022" spans="1:6" x14ac:dyDescent="0.25">
      <c r="A6022" t="s">
        <v>4339</v>
      </c>
      <c r="B6022" s="100" t="s">
        <v>8975</v>
      </c>
      <c r="C6022" s="99" t="s">
        <v>8976</v>
      </c>
      <c r="D6022" s="124">
        <v>7622</v>
      </c>
      <c r="E6022" s="157">
        <f>VLOOKUP(D6022,'SOAT LIQ'!$A$87:$C$3416,3,FALSE)</f>
        <v>22</v>
      </c>
      <c r="F6022" t="s">
        <v>21632</v>
      </c>
    </row>
    <row r="6023" spans="1:6" x14ac:dyDescent="0.25">
      <c r="A6023" t="s">
        <v>6023</v>
      </c>
      <c r="B6023" s="100" t="s">
        <v>8975</v>
      </c>
      <c r="C6023" s="99" t="s">
        <v>8976</v>
      </c>
      <c r="D6023" s="124">
        <v>7622</v>
      </c>
      <c r="E6023" s="157">
        <f>VLOOKUP(D6023,'SOAT LIQ'!$A$87:$C$3416,3,FALSE)</f>
        <v>22</v>
      </c>
      <c r="F6023" t="s">
        <v>21632</v>
      </c>
    </row>
    <row r="6024" spans="1:6" x14ac:dyDescent="0.25">
      <c r="A6024" t="s">
        <v>4339</v>
      </c>
      <c r="B6024" s="100" t="s">
        <v>8977</v>
      </c>
      <c r="C6024" s="99" t="s">
        <v>8976</v>
      </c>
      <c r="D6024" s="124">
        <v>7622</v>
      </c>
      <c r="E6024" s="157">
        <f>VLOOKUP(D6024,'SOAT LIQ'!$A$87:$C$3416,3,FALSE)</f>
        <v>22</v>
      </c>
      <c r="F6024" t="s">
        <v>21632</v>
      </c>
    </row>
    <row r="6025" spans="1:6" x14ac:dyDescent="0.25">
      <c r="A6025" t="s">
        <v>6023</v>
      </c>
      <c r="B6025" s="100" t="s">
        <v>8977</v>
      </c>
      <c r="C6025" s="99" t="s">
        <v>8976</v>
      </c>
      <c r="D6025" s="124">
        <v>7622</v>
      </c>
      <c r="E6025" s="157">
        <f>VLOOKUP(D6025,'SOAT LIQ'!$A$87:$C$3416,3,FALSE)</f>
        <v>22</v>
      </c>
      <c r="F6025" t="s">
        <v>21632</v>
      </c>
    </row>
    <row r="6026" spans="1:6" x14ac:dyDescent="0.25">
      <c r="A6026" t="s">
        <v>4339</v>
      </c>
      <c r="B6026" s="100" t="s">
        <v>8978</v>
      </c>
      <c r="C6026" s="99" t="s">
        <v>8976</v>
      </c>
      <c r="D6026" s="124">
        <v>7622</v>
      </c>
      <c r="E6026" s="157">
        <f>VLOOKUP(D6026,'SOAT LIQ'!$A$87:$C$3416,3,FALSE)</f>
        <v>22</v>
      </c>
      <c r="F6026" t="s">
        <v>21632</v>
      </c>
    </row>
    <row r="6027" spans="1:6" x14ac:dyDescent="0.25">
      <c r="A6027" t="s">
        <v>6023</v>
      </c>
      <c r="B6027" s="100" t="s">
        <v>8978</v>
      </c>
      <c r="C6027" s="99" t="s">
        <v>8976</v>
      </c>
      <c r="D6027" s="124">
        <v>7622</v>
      </c>
      <c r="E6027" s="157">
        <f>VLOOKUP(D6027,'SOAT LIQ'!$A$87:$C$3416,3,FALSE)</f>
        <v>22</v>
      </c>
      <c r="F6027" t="s">
        <v>21632</v>
      </c>
    </row>
    <row r="6028" spans="1:6" x14ac:dyDescent="0.25">
      <c r="A6028" t="s">
        <v>4339</v>
      </c>
      <c r="B6028" s="100" t="s">
        <v>8979</v>
      </c>
      <c r="C6028" s="99" t="s">
        <v>8976</v>
      </c>
      <c r="D6028" s="124">
        <v>7622</v>
      </c>
      <c r="E6028" s="157">
        <f>VLOOKUP(D6028,'SOAT LIQ'!$A$87:$C$3416,3,FALSE)</f>
        <v>22</v>
      </c>
      <c r="F6028" t="s">
        <v>21632</v>
      </c>
    </row>
    <row r="6029" spans="1:6" x14ac:dyDescent="0.25">
      <c r="A6029" t="s">
        <v>6023</v>
      </c>
      <c r="B6029" s="100" t="s">
        <v>8979</v>
      </c>
      <c r="C6029" s="99" t="s">
        <v>8976</v>
      </c>
      <c r="D6029" s="124">
        <v>7622</v>
      </c>
      <c r="E6029" s="157">
        <f>VLOOKUP(D6029,'SOAT LIQ'!$A$87:$C$3416,3,FALSE)</f>
        <v>22</v>
      </c>
      <c r="F6029" t="s">
        <v>21632</v>
      </c>
    </row>
    <row r="6030" spans="1:6" x14ac:dyDescent="0.25">
      <c r="A6030" t="s">
        <v>4339</v>
      </c>
      <c r="B6030" s="100" t="s">
        <v>8980</v>
      </c>
      <c r="C6030" s="99" t="s">
        <v>8976</v>
      </c>
      <c r="D6030" s="124">
        <v>7630</v>
      </c>
      <c r="E6030" s="157">
        <f>VLOOKUP(D6030,'SOAT LIQ'!$A$87:$C$3416,3,FALSE)</f>
        <v>10</v>
      </c>
      <c r="F6030" t="s">
        <v>21632</v>
      </c>
    </row>
    <row r="6031" spans="1:6" x14ac:dyDescent="0.25">
      <c r="A6031" t="s">
        <v>6023</v>
      </c>
      <c r="B6031" s="100" t="s">
        <v>8980</v>
      </c>
      <c r="C6031" s="99" t="s">
        <v>8976</v>
      </c>
      <c r="D6031" s="124">
        <v>7630</v>
      </c>
      <c r="E6031" s="157">
        <f>VLOOKUP(D6031,'SOAT LIQ'!$A$87:$C$3416,3,FALSE)</f>
        <v>10</v>
      </c>
      <c r="F6031" t="s">
        <v>21632</v>
      </c>
    </row>
    <row r="6032" spans="1:6" x14ac:dyDescent="0.25">
      <c r="A6032" t="s">
        <v>4339</v>
      </c>
      <c r="B6032" s="100" t="s">
        <v>8981</v>
      </c>
      <c r="C6032" s="99" t="s">
        <v>8976</v>
      </c>
      <c r="D6032" s="124">
        <v>7630</v>
      </c>
      <c r="E6032" s="157">
        <f>VLOOKUP(D6032,'SOAT LIQ'!$A$87:$C$3416,3,FALSE)</f>
        <v>10</v>
      </c>
      <c r="F6032" t="s">
        <v>21632</v>
      </c>
    </row>
    <row r="6033" spans="1:9" x14ac:dyDescent="0.25">
      <c r="A6033" t="s">
        <v>6023</v>
      </c>
      <c r="B6033" s="100" t="s">
        <v>8981</v>
      </c>
      <c r="C6033" s="99" t="s">
        <v>8976</v>
      </c>
      <c r="D6033" s="124">
        <v>7630</v>
      </c>
      <c r="E6033" s="157">
        <f>VLOOKUP(D6033,'SOAT LIQ'!$A$87:$C$3416,3,FALSE)</f>
        <v>10</v>
      </c>
      <c r="F6033" t="s">
        <v>21632</v>
      </c>
    </row>
    <row r="6034" spans="1:9" x14ac:dyDescent="0.25">
      <c r="A6034" t="s">
        <v>4339</v>
      </c>
      <c r="B6034" s="100" t="s">
        <v>8982</v>
      </c>
      <c r="C6034" s="99" t="s">
        <v>8965</v>
      </c>
      <c r="D6034" s="124">
        <v>7630</v>
      </c>
      <c r="E6034" s="157">
        <f>VLOOKUP(D6034,'SOAT LIQ'!$A$87:$C$3416,3,FALSE)</f>
        <v>10</v>
      </c>
      <c r="F6034" t="s">
        <v>21632</v>
      </c>
    </row>
    <row r="6035" spans="1:9" x14ac:dyDescent="0.25">
      <c r="A6035" t="s">
        <v>5750</v>
      </c>
      <c r="B6035" s="100" t="s">
        <v>8982</v>
      </c>
      <c r="C6035" s="99" t="s">
        <v>8965</v>
      </c>
      <c r="D6035" s="124">
        <v>7630</v>
      </c>
      <c r="E6035" s="157">
        <f>VLOOKUP(D6035,'SOAT LIQ'!$A$87:$C$3416,3,FALSE)</f>
        <v>10</v>
      </c>
      <c r="F6035" t="s">
        <v>21632</v>
      </c>
    </row>
    <row r="6036" spans="1:9" x14ac:dyDescent="0.25">
      <c r="A6036" t="s">
        <v>6023</v>
      </c>
      <c r="B6036" s="100" t="s">
        <v>8982</v>
      </c>
      <c r="C6036" s="99" t="s">
        <v>8965</v>
      </c>
      <c r="D6036" s="124">
        <v>7630</v>
      </c>
      <c r="E6036" s="157">
        <f>VLOOKUP(D6036,'SOAT LIQ'!$A$87:$C$3416,3,FALSE)</f>
        <v>10</v>
      </c>
      <c r="F6036" t="s">
        <v>21632</v>
      </c>
    </row>
    <row r="6037" spans="1:9" x14ac:dyDescent="0.25">
      <c r="A6037" t="s">
        <v>4339</v>
      </c>
      <c r="B6037" s="100" t="s">
        <v>8983</v>
      </c>
      <c r="C6037" s="99" t="s">
        <v>8965</v>
      </c>
      <c r="D6037" s="124">
        <v>7630</v>
      </c>
      <c r="E6037" s="157">
        <f>VLOOKUP(D6037,'SOAT LIQ'!$A$87:$C$3416,3,FALSE)</f>
        <v>10</v>
      </c>
      <c r="F6037" t="s">
        <v>21632</v>
      </c>
    </row>
    <row r="6038" spans="1:9" x14ac:dyDescent="0.25">
      <c r="A6038" t="s">
        <v>6023</v>
      </c>
      <c r="B6038" s="100" t="s">
        <v>8983</v>
      </c>
      <c r="C6038" s="99" t="s">
        <v>8965</v>
      </c>
      <c r="D6038" s="124">
        <v>7630</v>
      </c>
      <c r="E6038" s="157">
        <f>VLOOKUP(D6038,'SOAT LIQ'!$A$87:$C$3416,3,FALSE)</f>
        <v>10</v>
      </c>
      <c r="F6038" t="s">
        <v>21632</v>
      </c>
    </row>
    <row r="6039" spans="1:9" x14ac:dyDescent="0.25">
      <c r="A6039" t="s">
        <v>5750</v>
      </c>
      <c r="B6039" s="100" t="s">
        <v>8984</v>
      </c>
      <c r="C6039" s="99" t="s">
        <v>8985</v>
      </c>
      <c r="D6039" s="124">
        <v>6421</v>
      </c>
      <c r="E6039" s="157">
        <f>VLOOKUP(D6039,'SOAT LIQ'!$A$87:$C$3416,3,FALSE)</f>
        <v>22</v>
      </c>
      <c r="F6039" t="s">
        <v>21632</v>
      </c>
      <c r="G6039" t="s">
        <v>21629</v>
      </c>
      <c r="H6039" s="113">
        <v>3000000</v>
      </c>
      <c r="I6039" t="s">
        <v>21630</v>
      </c>
    </row>
    <row r="6040" spans="1:9" x14ac:dyDescent="0.25">
      <c r="A6040" t="s">
        <v>4339</v>
      </c>
      <c r="B6040" s="100" t="s">
        <v>8984</v>
      </c>
      <c r="C6040" s="99" t="s">
        <v>8985</v>
      </c>
      <c r="D6040" s="124">
        <v>6421</v>
      </c>
      <c r="E6040" s="157">
        <f>VLOOKUP(D6040,'SOAT LIQ'!$A$87:$C$3416,3,FALSE)</f>
        <v>22</v>
      </c>
      <c r="F6040" t="s">
        <v>21632</v>
      </c>
    </row>
    <row r="6041" spans="1:9" x14ac:dyDescent="0.25">
      <c r="A6041" t="s">
        <v>6023</v>
      </c>
      <c r="B6041" s="100" t="s">
        <v>8984</v>
      </c>
      <c r="C6041" s="99" t="s">
        <v>8985</v>
      </c>
      <c r="D6041" s="124">
        <v>6421</v>
      </c>
      <c r="E6041" s="157">
        <f>VLOOKUP(D6041,'SOAT LIQ'!$A$87:$C$3416,3,FALSE)</f>
        <v>22</v>
      </c>
      <c r="F6041" t="s">
        <v>21632</v>
      </c>
      <c r="H6041" s="114">
        <v>8000000</v>
      </c>
    </row>
    <row r="6042" spans="1:9" x14ac:dyDescent="0.25">
      <c r="A6042" t="s">
        <v>6023</v>
      </c>
      <c r="B6042" s="100" t="s">
        <v>8986</v>
      </c>
      <c r="C6042" s="99" t="s">
        <v>8985</v>
      </c>
      <c r="D6042" s="124">
        <v>6421</v>
      </c>
      <c r="E6042" s="157">
        <f>VLOOKUP(D6042,'SOAT LIQ'!$A$87:$C$3416,3,FALSE)</f>
        <v>22</v>
      </c>
      <c r="F6042" t="s">
        <v>21632</v>
      </c>
      <c r="H6042" s="115">
        <f>H6039/H6041</f>
        <v>0.375</v>
      </c>
    </row>
    <row r="6043" spans="1:9" x14ac:dyDescent="0.25">
      <c r="A6043" t="s">
        <v>4339</v>
      </c>
      <c r="B6043" s="100" t="s">
        <v>8986</v>
      </c>
      <c r="C6043" s="99" t="s">
        <v>8985</v>
      </c>
      <c r="D6043" s="124">
        <v>6421</v>
      </c>
      <c r="E6043" s="157">
        <f>VLOOKUP(D6043,'SOAT LIQ'!$A$87:$C$3416,3,FALSE)</f>
        <v>22</v>
      </c>
      <c r="F6043" t="s">
        <v>21632</v>
      </c>
    </row>
    <row r="6044" spans="1:9" x14ac:dyDescent="0.25">
      <c r="A6044" t="s">
        <v>4339</v>
      </c>
      <c r="B6044" s="100" t="s">
        <v>8987</v>
      </c>
      <c r="C6044" s="99" t="s">
        <v>8960</v>
      </c>
      <c r="D6044" s="124">
        <v>7650</v>
      </c>
      <c r="E6044" s="157">
        <f>VLOOKUP(D6044,'SOAT LIQ'!$A$87:$C$3416,3,FALSE)</f>
        <v>12</v>
      </c>
      <c r="F6044" t="s">
        <v>21632</v>
      </c>
    </row>
    <row r="6045" spans="1:9" x14ac:dyDescent="0.25">
      <c r="A6045" t="s">
        <v>5750</v>
      </c>
      <c r="B6045" s="100" t="s">
        <v>8987</v>
      </c>
      <c r="C6045" s="99" t="s">
        <v>8960</v>
      </c>
      <c r="D6045" s="124">
        <v>7650</v>
      </c>
      <c r="E6045" s="157">
        <f>VLOOKUP(D6045,'SOAT LIQ'!$A$87:$C$3416,3,FALSE)</f>
        <v>12</v>
      </c>
      <c r="F6045" t="s">
        <v>21632</v>
      </c>
      <c r="H6045" s="113">
        <v>1000000</v>
      </c>
    </row>
    <row r="6046" spans="1:9" x14ac:dyDescent="0.25">
      <c r="A6046" t="s">
        <v>6023</v>
      </c>
      <c r="B6046" s="100" t="s">
        <v>8987</v>
      </c>
      <c r="C6046" s="99" t="s">
        <v>8960</v>
      </c>
      <c r="D6046" s="124">
        <v>7650</v>
      </c>
      <c r="E6046" s="157">
        <f>VLOOKUP(D6046,'SOAT LIQ'!$A$87:$C$3416,3,FALSE)</f>
        <v>12</v>
      </c>
      <c r="F6046" t="s">
        <v>21632</v>
      </c>
      <c r="H6046" s="114">
        <f>H6045/120</f>
        <v>8333.3333333333339</v>
      </c>
      <c r="I6046">
        <v>120</v>
      </c>
    </row>
    <row r="6047" spans="1:9" x14ac:dyDescent="0.25">
      <c r="A6047" t="s">
        <v>4339</v>
      </c>
      <c r="B6047" s="100" t="s">
        <v>8988</v>
      </c>
      <c r="C6047" s="100"/>
      <c r="D6047" s="124">
        <v>7650</v>
      </c>
      <c r="E6047" s="157">
        <f>VLOOKUP(D6047,'SOAT LIQ'!$A$87:$C$3416,3,FALSE)</f>
        <v>12</v>
      </c>
      <c r="F6047" t="s">
        <v>21632</v>
      </c>
      <c r="I6047">
        <v>5</v>
      </c>
    </row>
    <row r="6048" spans="1:9" x14ac:dyDescent="0.25">
      <c r="A6048" t="s">
        <v>6023</v>
      </c>
      <c r="B6048" s="100" t="s">
        <v>8988</v>
      </c>
      <c r="C6048" s="100"/>
      <c r="D6048" s="124">
        <v>7650</v>
      </c>
      <c r="E6048" s="157">
        <f>VLOOKUP(D6048,'SOAT LIQ'!$A$87:$C$3416,3,FALSE)</f>
        <v>12</v>
      </c>
      <c r="F6048" t="s">
        <v>21632</v>
      </c>
    </row>
    <row r="6049" spans="1:6" x14ac:dyDescent="0.25">
      <c r="A6049" t="s">
        <v>4339</v>
      </c>
      <c r="B6049" s="100" t="s">
        <v>8989</v>
      </c>
      <c r="C6049" s="100"/>
      <c r="D6049" s="124">
        <v>7650</v>
      </c>
      <c r="E6049" s="157">
        <f>VLOOKUP(D6049,'SOAT LIQ'!$A$87:$C$3416,3,FALSE)</f>
        <v>12</v>
      </c>
      <c r="F6049" t="s">
        <v>21632</v>
      </c>
    </row>
    <row r="6050" spans="1:6" x14ac:dyDescent="0.25">
      <c r="A6050" t="s">
        <v>6023</v>
      </c>
      <c r="B6050" s="100" t="s">
        <v>8989</v>
      </c>
      <c r="C6050" s="100"/>
      <c r="D6050" s="124">
        <v>7650</v>
      </c>
      <c r="E6050" s="157">
        <f>VLOOKUP(D6050,'SOAT LIQ'!$A$87:$C$3416,3,FALSE)</f>
        <v>12</v>
      </c>
      <c r="F6050" t="s">
        <v>21632</v>
      </c>
    </row>
    <row r="6051" spans="1:6" x14ac:dyDescent="0.25">
      <c r="A6051" t="s">
        <v>5750</v>
      </c>
      <c r="B6051" s="100" t="s">
        <v>8989</v>
      </c>
      <c r="C6051" s="100"/>
      <c r="D6051" s="124">
        <v>7650</v>
      </c>
      <c r="E6051" s="157">
        <f>VLOOKUP(D6051,'SOAT LIQ'!$A$87:$C$3416,3,FALSE)</f>
        <v>12</v>
      </c>
      <c r="F6051" t="s">
        <v>21632</v>
      </c>
    </row>
    <row r="6052" spans="1:6" x14ac:dyDescent="0.25">
      <c r="A6052" t="s">
        <v>4339</v>
      </c>
      <c r="B6052" s="100" t="s">
        <v>8990</v>
      </c>
      <c r="C6052" s="99" t="s">
        <v>8991</v>
      </c>
      <c r="D6052" s="124">
        <v>7650</v>
      </c>
      <c r="E6052" s="157">
        <f>VLOOKUP(D6052,'SOAT LIQ'!$A$87:$C$3416,3,FALSE)</f>
        <v>12</v>
      </c>
      <c r="F6052" t="s">
        <v>21632</v>
      </c>
    </row>
    <row r="6053" spans="1:6" x14ac:dyDescent="0.25">
      <c r="A6053" t="s">
        <v>5750</v>
      </c>
      <c r="B6053" s="100" t="s">
        <v>8990</v>
      </c>
      <c r="C6053" s="99" t="s">
        <v>8991</v>
      </c>
      <c r="D6053" s="124">
        <v>7650</v>
      </c>
      <c r="E6053" s="157">
        <f>VLOOKUP(D6053,'SOAT LIQ'!$A$87:$C$3416,3,FALSE)</f>
        <v>12</v>
      </c>
      <c r="F6053" t="s">
        <v>21632</v>
      </c>
    </row>
    <row r="6054" spans="1:6" x14ac:dyDescent="0.25">
      <c r="A6054" t="s">
        <v>6023</v>
      </c>
      <c r="B6054" s="100" t="s">
        <v>8990</v>
      </c>
      <c r="C6054" s="99" t="s">
        <v>8991</v>
      </c>
      <c r="D6054" s="124">
        <v>7650</v>
      </c>
      <c r="E6054" s="157">
        <f>VLOOKUP(D6054,'SOAT LIQ'!$A$87:$C$3416,3,FALSE)</f>
        <v>12</v>
      </c>
      <c r="F6054" t="s">
        <v>21632</v>
      </c>
    </row>
    <row r="6055" spans="1:6" x14ac:dyDescent="0.25">
      <c r="A6055" t="s">
        <v>6023</v>
      </c>
      <c r="B6055" s="100" t="s">
        <v>8992</v>
      </c>
      <c r="C6055" s="99" t="s">
        <v>8991</v>
      </c>
      <c r="D6055" s="124">
        <v>7650</v>
      </c>
      <c r="E6055" s="157">
        <f>VLOOKUP(D6055,'SOAT LIQ'!$A$87:$C$3416,3,FALSE)</f>
        <v>12</v>
      </c>
      <c r="F6055" t="s">
        <v>21632</v>
      </c>
    </row>
    <row r="6056" spans="1:6" x14ac:dyDescent="0.25">
      <c r="A6056" t="s">
        <v>4339</v>
      </c>
      <c r="B6056" s="100" t="s">
        <v>8992</v>
      </c>
      <c r="C6056" s="99" t="s">
        <v>8991</v>
      </c>
      <c r="D6056" s="124">
        <v>7650</v>
      </c>
      <c r="E6056" s="157">
        <f>VLOOKUP(D6056,'SOAT LIQ'!$A$87:$C$3416,3,FALSE)</f>
        <v>12</v>
      </c>
      <c r="F6056" t="s">
        <v>21632</v>
      </c>
    </row>
    <row r="6057" spans="1:6" x14ac:dyDescent="0.25">
      <c r="A6057" t="s">
        <v>4339</v>
      </c>
      <c r="B6057" s="100" t="s">
        <v>8993</v>
      </c>
      <c r="C6057" s="99" t="s">
        <v>8994</v>
      </c>
      <c r="D6057" s="124">
        <v>18301</v>
      </c>
      <c r="E6057" s="157">
        <f>VLOOKUP(D6057,'SOAT LIQ'!$A$87:$C$3416,3,FALSE)</f>
        <v>7</v>
      </c>
      <c r="F6057" t="s">
        <v>21632</v>
      </c>
    </row>
    <row r="6058" spans="1:6" x14ac:dyDescent="0.25">
      <c r="A6058" t="s">
        <v>5750</v>
      </c>
      <c r="B6058" s="100" t="s">
        <v>8993</v>
      </c>
      <c r="C6058" s="99" t="s">
        <v>8994</v>
      </c>
      <c r="D6058" s="124">
        <v>18301</v>
      </c>
      <c r="E6058" s="157">
        <f>VLOOKUP(D6058,'SOAT LIQ'!$A$87:$C$3416,3,FALSE)</f>
        <v>7</v>
      </c>
      <c r="F6058" t="s">
        <v>21632</v>
      </c>
    </row>
    <row r="6059" spans="1:6" x14ac:dyDescent="0.25">
      <c r="A6059" t="s">
        <v>6023</v>
      </c>
      <c r="B6059" s="100" t="s">
        <v>8993</v>
      </c>
      <c r="C6059" s="99" t="s">
        <v>8994</v>
      </c>
      <c r="D6059" s="124">
        <v>18301</v>
      </c>
      <c r="E6059" s="157">
        <f>VLOOKUP(D6059,'SOAT LIQ'!$A$87:$C$3416,3,FALSE)</f>
        <v>7</v>
      </c>
      <c r="F6059" t="s">
        <v>21632</v>
      </c>
    </row>
    <row r="6060" spans="1:6" x14ac:dyDescent="0.25">
      <c r="A6060" t="s">
        <v>6787</v>
      </c>
      <c r="B6060" s="100" t="s">
        <v>8993</v>
      </c>
      <c r="C6060" s="99" t="s">
        <v>8994</v>
      </c>
      <c r="D6060" s="124">
        <v>18301</v>
      </c>
      <c r="E6060" s="157">
        <f>VLOOKUP(D6060,'SOAT LIQ'!$A$87:$C$3416,3,FALSE)</f>
        <v>7</v>
      </c>
      <c r="F6060" t="s">
        <v>21632</v>
      </c>
    </row>
    <row r="6061" spans="1:6" x14ac:dyDescent="0.25">
      <c r="A6061" t="s">
        <v>6023</v>
      </c>
      <c r="B6061" s="100" t="s">
        <v>8995</v>
      </c>
      <c r="C6061" s="99" t="s">
        <v>8994</v>
      </c>
      <c r="D6061" s="124">
        <v>18301</v>
      </c>
      <c r="E6061" s="157">
        <f>VLOOKUP(D6061,'SOAT LIQ'!$A$87:$C$3416,3,FALSE)</f>
        <v>7</v>
      </c>
      <c r="F6061" t="s">
        <v>21632</v>
      </c>
    </row>
    <row r="6062" spans="1:6" x14ac:dyDescent="0.25">
      <c r="A6062" t="s">
        <v>4339</v>
      </c>
      <c r="B6062" s="100" t="s">
        <v>8995</v>
      </c>
      <c r="C6062" s="99" t="s">
        <v>8994</v>
      </c>
      <c r="D6062" s="124">
        <v>18301</v>
      </c>
      <c r="E6062" s="157">
        <f>VLOOKUP(D6062,'SOAT LIQ'!$A$87:$C$3416,3,FALSE)</f>
        <v>7</v>
      </c>
      <c r="F6062" t="s">
        <v>21632</v>
      </c>
    </row>
    <row r="6063" spans="1:6" x14ac:dyDescent="0.25">
      <c r="A6063" t="s">
        <v>6787</v>
      </c>
      <c r="B6063" s="100" t="s">
        <v>8995</v>
      </c>
      <c r="C6063" s="99" t="s">
        <v>8994</v>
      </c>
      <c r="D6063" s="124">
        <v>18301</v>
      </c>
      <c r="E6063" s="157">
        <f>VLOOKUP(D6063,'SOAT LIQ'!$A$87:$C$3416,3,FALSE)</f>
        <v>7</v>
      </c>
      <c r="F6063" t="s">
        <v>21632</v>
      </c>
    </row>
    <row r="6064" spans="1:6" x14ac:dyDescent="0.25">
      <c r="A6064" t="s">
        <v>6787</v>
      </c>
      <c r="B6064" s="100" t="s">
        <v>4522</v>
      </c>
      <c r="C6064" s="99" t="s">
        <v>8996</v>
      </c>
      <c r="D6064" s="124">
        <v>18300</v>
      </c>
      <c r="E6064" s="157">
        <f>VLOOKUP(D6064,'SOAT LIQ'!$A$87:$C$3416,3,FALSE)</f>
        <v>6</v>
      </c>
      <c r="F6064" t="s">
        <v>21632</v>
      </c>
    </row>
    <row r="6065" spans="1:6" x14ac:dyDescent="0.25">
      <c r="A6065" t="s">
        <v>6023</v>
      </c>
      <c r="B6065" s="100" t="s">
        <v>4522</v>
      </c>
      <c r="C6065" s="99" t="s">
        <v>8996</v>
      </c>
      <c r="D6065" s="124">
        <v>18300</v>
      </c>
      <c r="E6065" s="157">
        <f>VLOOKUP(D6065,'SOAT LIQ'!$A$87:$C$3416,3,FALSE)</f>
        <v>6</v>
      </c>
      <c r="F6065" t="s">
        <v>21632</v>
      </c>
    </row>
    <row r="6066" spans="1:6" x14ac:dyDescent="0.25">
      <c r="A6066" t="s">
        <v>6023</v>
      </c>
      <c r="B6066" s="100" t="s">
        <v>8998</v>
      </c>
      <c r="C6066" s="99" t="s">
        <v>8997</v>
      </c>
      <c r="D6066" s="124">
        <v>18320</v>
      </c>
      <c r="E6066" s="157">
        <f>VLOOKUP(D6066,'SOAT LIQ'!$A$87:$C$3416,3,FALSE)</f>
        <v>7</v>
      </c>
      <c r="F6066" t="s">
        <v>21632</v>
      </c>
    </row>
    <row r="6067" spans="1:6" x14ac:dyDescent="0.25">
      <c r="A6067" t="s">
        <v>6787</v>
      </c>
      <c r="B6067" s="100" t="s">
        <v>8998</v>
      </c>
      <c r="C6067" s="99" t="s">
        <v>8997</v>
      </c>
      <c r="D6067" s="124">
        <v>18320</v>
      </c>
      <c r="E6067" s="157">
        <f>VLOOKUP(D6067,'SOAT LIQ'!$A$87:$C$3416,3,FALSE)</f>
        <v>7</v>
      </c>
      <c r="F6067" t="s">
        <v>21632</v>
      </c>
    </row>
    <row r="6068" spans="1:6" x14ac:dyDescent="0.25">
      <c r="A6068" t="s">
        <v>6787</v>
      </c>
      <c r="B6068" s="100" t="s">
        <v>8999</v>
      </c>
      <c r="C6068" s="99" t="s">
        <v>9000</v>
      </c>
      <c r="D6068" s="124">
        <v>18300</v>
      </c>
      <c r="E6068" s="157">
        <f>VLOOKUP(D6068,'SOAT LIQ'!$A$87:$C$3416,3,FALSE)</f>
        <v>6</v>
      </c>
      <c r="F6068" t="s">
        <v>21632</v>
      </c>
    </row>
    <row r="6069" spans="1:6" x14ac:dyDescent="0.25">
      <c r="A6069" t="s">
        <v>6787</v>
      </c>
      <c r="B6069" s="100" t="s">
        <v>9001</v>
      </c>
      <c r="C6069" s="99" t="s">
        <v>9000</v>
      </c>
      <c r="D6069" s="124">
        <v>18300</v>
      </c>
      <c r="E6069" s="157">
        <f>VLOOKUP(D6069,'SOAT LIQ'!$A$87:$C$3416,3,FALSE)</f>
        <v>6</v>
      </c>
      <c r="F6069" t="s">
        <v>21632</v>
      </c>
    </row>
    <row r="6070" spans="1:6" x14ac:dyDescent="0.25">
      <c r="A6070" t="s">
        <v>6787</v>
      </c>
      <c r="B6070" s="100" t="s">
        <v>9002</v>
      </c>
      <c r="C6070" s="100"/>
      <c r="D6070" s="124">
        <v>18319</v>
      </c>
      <c r="E6070" s="157">
        <f>VLOOKUP(D6070,'SOAT LIQ'!$A$87:$C$3416,3,FALSE)</f>
        <v>8</v>
      </c>
      <c r="F6070" t="s">
        <v>21632</v>
      </c>
    </row>
    <row r="6071" spans="1:6" x14ac:dyDescent="0.25">
      <c r="A6071" t="s">
        <v>4339</v>
      </c>
      <c r="B6071" s="100" t="s">
        <v>9003</v>
      </c>
      <c r="C6071" s="99" t="s">
        <v>9004</v>
      </c>
      <c r="D6071" s="124">
        <v>17504</v>
      </c>
      <c r="E6071" s="157">
        <f>VLOOKUP(D6071,'SOAT LIQ'!$A$87:$C$3416,3,FALSE)</f>
        <v>8</v>
      </c>
      <c r="F6071" t="s">
        <v>21632</v>
      </c>
    </row>
    <row r="6072" spans="1:6" x14ac:dyDescent="0.25">
      <c r="A6072" t="s">
        <v>5750</v>
      </c>
      <c r="B6072" s="100" t="s">
        <v>9003</v>
      </c>
      <c r="C6072" s="99" t="s">
        <v>9004</v>
      </c>
      <c r="D6072" s="124">
        <v>17504</v>
      </c>
      <c r="E6072" s="157">
        <f>VLOOKUP(D6072,'SOAT LIQ'!$A$87:$C$3416,3,FALSE)</f>
        <v>8</v>
      </c>
      <c r="F6072" t="s">
        <v>21632</v>
      </c>
    </row>
    <row r="6073" spans="1:6" x14ac:dyDescent="0.25">
      <c r="A6073" t="s">
        <v>6023</v>
      </c>
      <c r="B6073" s="100" t="s">
        <v>9003</v>
      </c>
      <c r="C6073" s="99" t="s">
        <v>9004</v>
      </c>
      <c r="D6073" s="124">
        <v>17504</v>
      </c>
      <c r="E6073" s="157">
        <f>VLOOKUP(D6073,'SOAT LIQ'!$A$87:$C$3416,3,FALSE)</f>
        <v>8</v>
      </c>
      <c r="F6073" t="s">
        <v>21632</v>
      </c>
    </row>
    <row r="6074" spans="1:6" x14ac:dyDescent="0.25">
      <c r="A6074" t="s">
        <v>6023</v>
      </c>
      <c r="B6074" s="100" t="s">
        <v>9005</v>
      </c>
      <c r="C6074" s="100"/>
      <c r="D6074" s="124">
        <v>18601</v>
      </c>
      <c r="E6074" s="157">
        <f>VLOOKUP(D6074,'SOAT LIQ'!$A$87:$C$3416,3,FALSE)</f>
        <v>9</v>
      </c>
      <c r="F6074" t="s">
        <v>21632</v>
      </c>
    </row>
    <row r="6075" spans="1:6" x14ac:dyDescent="0.25">
      <c r="A6075" t="s">
        <v>4339</v>
      </c>
      <c r="B6075" s="100" t="s">
        <v>9005</v>
      </c>
      <c r="C6075" s="100"/>
      <c r="D6075" s="124">
        <v>18601</v>
      </c>
      <c r="E6075" s="157">
        <f>VLOOKUP(D6075,'SOAT LIQ'!$A$87:$C$3416,3,FALSE)</f>
        <v>9</v>
      </c>
      <c r="F6075" t="s">
        <v>21632</v>
      </c>
    </row>
    <row r="6076" spans="1:6" x14ac:dyDescent="0.25">
      <c r="A6076" t="s">
        <v>4339</v>
      </c>
      <c r="B6076" s="100" t="s">
        <v>9006</v>
      </c>
      <c r="C6076" s="99" t="s">
        <v>9007</v>
      </c>
      <c r="D6076" s="124">
        <v>7610</v>
      </c>
      <c r="E6076" s="157">
        <f>VLOOKUP(D6076,'SOAT LIQ'!$A$87:$C$3416,3,FALSE)</f>
        <v>9</v>
      </c>
      <c r="F6076" t="s">
        <v>21632</v>
      </c>
    </row>
    <row r="6077" spans="1:6" x14ac:dyDescent="0.25">
      <c r="A6077" t="s">
        <v>5750</v>
      </c>
      <c r="B6077" s="100" t="s">
        <v>9006</v>
      </c>
      <c r="C6077" s="99" t="s">
        <v>9007</v>
      </c>
      <c r="D6077" s="124">
        <v>7610</v>
      </c>
      <c r="E6077" s="157">
        <f>VLOOKUP(D6077,'SOAT LIQ'!$A$87:$C$3416,3,FALSE)</f>
        <v>9</v>
      </c>
      <c r="F6077" t="s">
        <v>21632</v>
      </c>
    </row>
    <row r="6078" spans="1:6" x14ac:dyDescent="0.25">
      <c r="A6078" t="s">
        <v>6023</v>
      </c>
      <c r="B6078" s="100" t="s">
        <v>9006</v>
      </c>
      <c r="C6078" s="99" t="s">
        <v>9007</v>
      </c>
      <c r="D6078" s="124">
        <v>7610</v>
      </c>
      <c r="E6078" s="157">
        <f>VLOOKUP(D6078,'SOAT LIQ'!$A$87:$C$3416,3,FALSE)</f>
        <v>9</v>
      </c>
      <c r="F6078" t="s">
        <v>21632</v>
      </c>
    </row>
    <row r="6079" spans="1:6" x14ac:dyDescent="0.25">
      <c r="A6079" t="s">
        <v>4339</v>
      </c>
      <c r="B6079" s="100" t="s">
        <v>9008</v>
      </c>
      <c r="C6079" s="99" t="s">
        <v>9007</v>
      </c>
      <c r="D6079" s="124">
        <v>7610</v>
      </c>
      <c r="E6079" s="157">
        <f>VLOOKUP(D6079,'SOAT LIQ'!$A$87:$C$3416,3,FALSE)</f>
        <v>9</v>
      </c>
      <c r="F6079" t="s">
        <v>21632</v>
      </c>
    </row>
    <row r="6080" spans="1:6" x14ac:dyDescent="0.25">
      <c r="A6080" t="s">
        <v>6023</v>
      </c>
      <c r="B6080" s="100" t="s">
        <v>9008</v>
      </c>
      <c r="C6080" s="99" t="s">
        <v>9007</v>
      </c>
      <c r="D6080" s="124">
        <v>7610</v>
      </c>
      <c r="E6080" s="157">
        <f>VLOOKUP(D6080,'SOAT LIQ'!$A$87:$C$3416,3,FALSE)</f>
        <v>9</v>
      </c>
      <c r="F6080" t="s">
        <v>21632</v>
      </c>
    </row>
    <row r="6081" spans="1:6" x14ac:dyDescent="0.25">
      <c r="A6081" t="s">
        <v>6787</v>
      </c>
      <c r="B6081" s="100" t="s">
        <v>9009</v>
      </c>
      <c r="C6081" s="99" t="s">
        <v>9010</v>
      </c>
      <c r="D6081" s="124">
        <v>18312</v>
      </c>
      <c r="E6081" s="157">
        <f>VLOOKUP(D6081,'SOAT LIQ'!$A$87:$C$3416,3,FALSE)</f>
        <v>6</v>
      </c>
      <c r="F6081" t="s">
        <v>21632</v>
      </c>
    </row>
    <row r="6082" spans="1:6" x14ac:dyDescent="0.25">
      <c r="A6082" t="s">
        <v>4339</v>
      </c>
      <c r="B6082" s="100" t="s">
        <v>9009</v>
      </c>
      <c r="C6082" s="99" t="s">
        <v>9010</v>
      </c>
      <c r="D6082" s="124">
        <v>18312</v>
      </c>
      <c r="E6082" s="157">
        <f>VLOOKUP(D6082,'SOAT LIQ'!$A$87:$C$3416,3,FALSE)</f>
        <v>6</v>
      </c>
      <c r="F6082" t="s">
        <v>21632</v>
      </c>
    </row>
    <row r="6083" spans="1:6" x14ac:dyDescent="0.25">
      <c r="A6083" t="s">
        <v>6787</v>
      </c>
      <c r="B6083" s="100" t="s">
        <v>9011</v>
      </c>
      <c r="C6083" s="99" t="s">
        <v>9010</v>
      </c>
      <c r="D6083" s="124"/>
      <c r="E6083" s="157" t="e">
        <f>VLOOKUP(D6083,'SOAT LIQ'!$A$87:$C$3416,3,FALSE)</f>
        <v>#N/A</v>
      </c>
    </row>
    <row r="6084" spans="1:6" x14ac:dyDescent="0.25">
      <c r="A6084" t="s">
        <v>4339</v>
      </c>
      <c r="B6084" s="100" t="s">
        <v>9011</v>
      </c>
      <c r="C6084" s="99" t="s">
        <v>9010</v>
      </c>
      <c r="D6084" s="124"/>
      <c r="E6084" s="157" t="e">
        <f>VLOOKUP(D6084,'SOAT LIQ'!$A$87:$C$3416,3,FALSE)</f>
        <v>#N/A</v>
      </c>
      <c r="F6084" t="s">
        <v>21632</v>
      </c>
    </row>
    <row r="6085" spans="1:6" x14ac:dyDescent="0.25">
      <c r="A6085" t="s">
        <v>4339</v>
      </c>
      <c r="B6085" s="100" t="s">
        <v>9012</v>
      </c>
      <c r="C6085" s="99" t="s">
        <v>9013</v>
      </c>
      <c r="D6085" s="124">
        <v>7610</v>
      </c>
      <c r="E6085" s="157">
        <f>VLOOKUP(D6085,'SOAT LIQ'!$A$87:$C$3416,3,FALSE)</f>
        <v>9</v>
      </c>
      <c r="F6085" t="s">
        <v>21632</v>
      </c>
    </row>
    <row r="6086" spans="1:6" x14ac:dyDescent="0.25">
      <c r="A6086" t="s">
        <v>5750</v>
      </c>
      <c r="B6086" s="100" t="s">
        <v>9012</v>
      </c>
      <c r="C6086" s="99" t="s">
        <v>9013</v>
      </c>
      <c r="D6086" s="124">
        <v>7610</v>
      </c>
      <c r="E6086" s="157">
        <f>VLOOKUP(D6086,'SOAT LIQ'!$A$87:$C$3416,3,FALSE)</f>
        <v>9</v>
      </c>
      <c r="F6086" t="s">
        <v>21632</v>
      </c>
    </row>
    <row r="6087" spans="1:6" x14ac:dyDescent="0.25">
      <c r="A6087" t="s">
        <v>6023</v>
      </c>
      <c r="B6087" s="100" t="s">
        <v>9012</v>
      </c>
      <c r="C6087" s="99" t="s">
        <v>9013</v>
      </c>
      <c r="D6087" s="124">
        <v>7610</v>
      </c>
      <c r="E6087" s="157">
        <f>VLOOKUP(D6087,'SOAT LIQ'!$A$87:$C$3416,3,FALSE)</f>
        <v>9</v>
      </c>
      <c r="F6087" t="s">
        <v>21632</v>
      </c>
    </row>
    <row r="6088" spans="1:6" x14ac:dyDescent="0.25">
      <c r="A6088" t="s">
        <v>4339</v>
      </c>
      <c r="B6088" s="100" t="s">
        <v>9014</v>
      </c>
      <c r="C6088" s="99" t="s">
        <v>9013</v>
      </c>
      <c r="D6088" s="124">
        <v>7610</v>
      </c>
      <c r="E6088" s="157">
        <f>VLOOKUP(D6088,'SOAT LIQ'!$A$87:$C$3416,3,FALSE)</f>
        <v>9</v>
      </c>
      <c r="F6088" t="s">
        <v>21632</v>
      </c>
    </row>
    <row r="6089" spans="1:6" x14ac:dyDescent="0.25">
      <c r="A6089" t="s">
        <v>5750</v>
      </c>
      <c r="B6089" s="100" t="s">
        <v>9014</v>
      </c>
      <c r="C6089" s="99" t="s">
        <v>9013</v>
      </c>
      <c r="D6089" s="124">
        <v>7610</v>
      </c>
      <c r="E6089" s="157">
        <f>VLOOKUP(D6089,'SOAT LIQ'!$A$87:$C$3416,3,FALSE)</f>
        <v>9</v>
      </c>
      <c r="F6089" t="s">
        <v>21632</v>
      </c>
    </row>
    <row r="6090" spans="1:6" x14ac:dyDescent="0.25">
      <c r="A6090" t="s">
        <v>6023</v>
      </c>
      <c r="B6090" s="100" t="s">
        <v>9014</v>
      </c>
      <c r="C6090" s="99" t="s">
        <v>9013</v>
      </c>
      <c r="D6090" s="124">
        <v>7610</v>
      </c>
      <c r="E6090" s="157">
        <f>VLOOKUP(D6090,'SOAT LIQ'!$A$87:$C$3416,3,FALSE)</f>
        <v>9</v>
      </c>
      <c r="F6090" t="s">
        <v>21632</v>
      </c>
    </row>
    <row r="6091" spans="1:6" x14ac:dyDescent="0.25">
      <c r="A6091" t="s">
        <v>4339</v>
      </c>
      <c r="B6091" s="100" t="s">
        <v>9015</v>
      </c>
      <c r="C6091" s="99" t="s">
        <v>9016</v>
      </c>
      <c r="D6091" s="124">
        <v>7640</v>
      </c>
      <c r="E6091" s="157">
        <f>VLOOKUP(D6091,'SOAT LIQ'!$A$87:$C$3416,3,FALSE)</f>
        <v>8</v>
      </c>
      <c r="F6091" t="s">
        <v>21632</v>
      </c>
    </row>
    <row r="6092" spans="1:6" x14ac:dyDescent="0.25">
      <c r="A6092" t="s">
        <v>5750</v>
      </c>
      <c r="B6092" s="100" t="s">
        <v>9015</v>
      </c>
      <c r="C6092" s="99" t="s">
        <v>9016</v>
      </c>
      <c r="D6092" s="124">
        <v>7640</v>
      </c>
      <c r="E6092" s="157">
        <f>VLOOKUP(D6092,'SOAT LIQ'!$A$87:$C$3416,3,FALSE)</f>
        <v>8</v>
      </c>
      <c r="F6092" t="s">
        <v>21632</v>
      </c>
    </row>
    <row r="6093" spans="1:6" x14ac:dyDescent="0.25">
      <c r="A6093" t="s">
        <v>6023</v>
      </c>
      <c r="B6093" s="100" t="s">
        <v>9015</v>
      </c>
      <c r="C6093" s="99" t="s">
        <v>9016</v>
      </c>
      <c r="D6093" s="124">
        <v>7640</v>
      </c>
      <c r="E6093" s="157">
        <f>VLOOKUP(D6093,'SOAT LIQ'!$A$87:$C$3416,3,FALSE)</f>
        <v>8</v>
      </c>
      <c r="F6093" t="s">
        <v>21632</v>
      </c>
    </row>
    <row r="6094" spans="1:6" x14ac:dyDescent="0.25">
      <c r="A6094" t="s">
        <v>4339</v>
      </c>
      <c r="B6094" s="100" t="s">
        <v>9017</v>
      </c>
      <c r="C6094" s="99" t="s">
        <v>9016</v>
      </c>
      <c r="D6094" s="124">
        <v>7610</v>
      </c>
      <c r="E6094" s="157">
        <f>VLOOKUP(D6094,'SOAT LIQ'!$A$87:$C$3416,3,FALSE)</f>
        <v>9</v>
      </c>
      <c r="F6094" t="s">
        <v>21632</v>
      </c>
    </row>
    <row r="6095" spans="1:6" x14ac:dyDescent="0.25">
      <c r="A6095" t="s">
        <v>6023</v>
      </c>
      <c r="B6095" s="100" t="s">
        <v>9017</v>
      </c>
      <c r="C6095" s="99" t="s">
        <v>9016</v>
      </c>
      <c r="D6095" s="124">
        <v>7610</v>
      </c>
      <c r="E6095" s="157">
        <f>VLOOKUP(D6095,'SOAT LIQ'!$A$87:$C$3416,3,FALSE)</f>
        <v>9</v>
      </c>
      <c r="F6095" t="s">
        <v>21632</v>
      </c>
    </row>
    <row r="6096" spans="1:6" x14ac:dyDescent="0.25">
      <c r="A6096" t="s">
        <v>4339</v>
      </c>
      <c r="B6096" s="100" t="s">
        <v>9018</v>
      </c>
      <c r="C6096" s="99" t="s">
        <v>9019</v>
      </c>
      <c r="D6096" s="124">
        <v>7640</v>
      </c>
      <c r="E6096" s="157">
        <f>VLOOKUP(D6096,'SOAT LIQ'!$A$87:$C$3416,3,FALSE)</f>
        <v>8</v>
      </c>
      <c r="F6096" t="s">
        <v>21632</v>
      </c>
    </row>
    <row r="6097" spans="1:6" x14ac:dyDescent="0.25">
      <c r="A6097" t="s">
        <v>5750</v>
      </c>
      <c r="B6097" s="100" t="s">
        <v>9018</v>
      </c>
      <c r="C6097" s="99" t="s">
        <v>9019</v>
      </c>
      <c r="D6097" s="124">
        <v>7640</v>
      </c>
      <c r="E6097" s="157">
        <f>VLOOKUP(D6097,'SOAT LIQ'!$A$87:$C$3416,3,FALSE)</f>
        <v>8</v>
      </c>
      <c r="F6097" t="s">
        <v>21632</v>
      </c>
    </row>
    <row r="6098" spans="1:6" x14ac:dyDescent="0.25">
      <c r="A6098" t="s">
        <v>6023</v>
      </c>
      <c r="B6098" s="100" t="s">
        <v>9018</v>
      </c>
      <c r="C6098" s="99" t="s">
        <v>9019</v>
      </c>
      <c r="D6098" s="124">
        <v>7640</v>
      </c>
      <c r="E6098" s="157">
        <f>VLOOKUP(D6098,'SOAT LIQ'!$A$87:$C$3416,3,FALSE)</f>
        <v>8</v>
      </c>
      <c r="F6098" t="s">
        <v>21632</v>
      </c>
    </row>
    <row r="6099" spans="1:6" x14ac:dyDescent="0.25">
      <c r="A6099" t="s">
        <v>4339</v>
      </c>
      <c r="B6099" s="100" t="s">
        <v>9020</v>
      </c>
      <c r="C6099" s="99" t="s">
        <v>9019</v>
      </c>
      <c r="D6099" s="124">
        <v>7610</v>
      </c>
      <c r="E6099" s="157">
        <f>VLOOKUP(D6099,'SOAT LIQ'!$A$87:$C$3416,3,FALSE)</f>
        <v>9</v>
      </c>
      <c r="F6099" t="s">
        <v>21632</v>
      </c>
    </row>
    <row r="6100" spans="1:6" x14ac:dyDescent="0.25">
      <c r="A6100" t="s">
        <v>6023</v>
      </c>
      <c r="B6100" s="100" t="s">
        <v>9020</v>
      </c>
      <c r="C6100" s="99" t="s">
        <v>9019</v>
      </c>
      <c r="D6100" s="124">
        <v>7610</v>
      </c>
      <c r="E6100" s="157">
        <f>VLOOKUP(D6100,'SOAT LIQ'!$A$87:$C$3416,3,FALSE)</f>
        <v>9</v>
      </c>
      <c r="F6100" t="s">
        <v>21632</v>
      </c>
    </row>
    <row r="6101" spans="1:6" x14ac:dyDescent="0.25">
      <c r="A6101" t="s">
        <v>4339</v>
      </c>
      <c r="B6101" s="100" t="s">
        <v>9021</v>
      </c>
      <c r="C6101" s="99" t="s">
        <v>9022</v>
      </c>
      <c r="D6101" s="124">
        <v>7640</v>
      </c>
      <c r="E6101" s="157">
        <f>VLOOKUP(D6101,'SOAT LIQ'!$A$87:$C$3416,3,FALSE)</f>
        <v>8</v>
      </c>
      <c r="F6101" t="s">
        <v>21632</v>
      </c>
    </row>
    <row r="6102" spans="1:6" x14ac:dyDescent="0.25">
      <c r="A6102" t="s">
        <v>5750</v>
      </c>
      <c r="B6102" s="100" t="s">
        <v>9021</v>
      </c>
      <c r="C6102" s="99" t="s">
        <v>9022</v>
      </c>
      <c r="D6102" s="124">
        <v>7640</v>
      </c>
      <c r="E6102" s="157">
        <f>VLOOKUP(D6102,'SOAT LIQ'!$A$87:$C$3416,3,FALSE)</f>
        <v>8</v>
      </c>
      <c r="F6102" t="s">
        <v>21632</v>
      </c>
    </row>
    <row r="6103" spans="1:6" x14ac:dyDescent="0.25">
      <c r="A6103" t="s">
        <v>6023</v>
      </c>
      <c r="B6103" s="100" t="s">
        <v>9021</v>
      </c>
      <c r="C6103" s="99" t="s">
        <v>9022</v>
      </c>
      <c r="D6103" s="124">
        <v>7640</v>
      </c>
      <c r="E6103" s="157">
        <f>VLOOKUP(D6103,'SOAT LIQ'!$A$87:$C$3416,3,FALSE)</f>
        <v>8</v>
      </c>
      <c r="F6103" t="s">
        <v>21632</v>
      </c>
    </row>
    <row r="6104" spans="1:6" x14ac:dyDescent="0.25">
      <c r="A6104" t="s">
        <v>4339</v>
      </c>
      <c r="B6104" s="100" t="s">
        <v>9023</v>
      </c>
      <c r="C6104" s="99" t="s">
        <v>9022</v>
      </c>
      <c r="D6104" s="124">
        <v>7743</v>
      </c>
      <c r="E6104" s="157">
        <f>VLOOKUP(D6104,'SOAT LIQ'!$A$87:$C$3416,3,FALSE)</f>
        <v>8</v>
      </c>
      <c r="F6104" t="s">
        <v>21632</v>
      </c>
    </row>
    <row r="6105" spans="1:6" x14ac:dyDescent="0.25">
      <c r="A6105" t="s">
        <v>6023</v>
      </c>
      <c r="B6105" s="100" t="s">
        <v>9023</v>
      </c>
      <c r="C6105" s="99" t="s">
        <v>9022</v>
      </c>
      <c r="D6105" s="124">
        <v>7743</v>
      </c>
      <c r="E6105" s="157">
        <f>VLOOKUP(D6105,'SOAT LIQ'!$A$87:$C$3416,3,FALSE)</f>
        <v>8</v>
      </c>
      <c r="F6105" t="s">
        <v>21632</v>
      </c>
    </row>
    <row r="6106" spans="1:6" x14ac:dyDescent="0.25">
      <c r="A6106" t="s">
        <v>6787</v>
      </c>
      <c r="B6106" s="100" t="s">
        <v>9024</v>
      </c>
      <c r="C6106" s="99" t="s">
        <v>9025</v>
      </c>
      <c r="D6106" s="124">
        <v>18319</v>
      </c>
      <c r="E6106" s="157">
        <f>VLOOKUP(D6106,'SOAT LIQ'!$A$87:$C$3416,3,FALSE)</f>
        <v>8</v>
      </c>
      <c r="F6106" t="s">
        <v>21632</v>
      </c>
    </row>
    <row r="6107" spans="1:6" x14ac:dyDescent="0.25">
      <c r="A6107" t="s">
        <v>4339</v>
      </c>
      <c r="B6107" s="100" t="s">
        <v>9024</v>
      </c>
      <c r="C6107" s="99" t="s">
        <v>9025</v>
      </c>
      <c r="D6107" s="124">
        <v>18319</v>
      </c>
      <c r="E6107" s="157">
        <f>VLOOKUP(D6107,'SOAT LIQ'!$A$87:$C$3416,3,FALSE)</f>
        <v>8</v>
      </c>
      <c r="F6107" t="s">
        <v>21632</v>
      </c>
    </row>
    <row r="6108" spans="1:6" x14ac:dyDescent="0.25">
      <c r="A6108" t="s">
        <v>4339</v>
      </c>
      <c r="B6108" s="100" t="s">
        <v>9026</v>
      </c>
      <c r="C6108" s="100"/>
      <c r="D6108" s="124"/>
      <c r="E6108" s="157" t="e">
        <f>VLOOKUP(D6108,'SOAT LIQ'!$A$87:$C$3416,3,FALSE)</f>
        <v>#N/A</v>
      </c>
      <c r="F6108" t="s">
        <v>21632</v>
      </c>
    </row>
    <row r="6109" spans="1:6" x14ac:dyDescent="0.25">
      <c r="A6109" t="s">
        <v>4339</v>
      </c>
      <c r="B6109" s="100" t="s">
        <v>9027</v>
      </c>
      <c r="C6109" s="99" t="s">
        <v>8965</v>
      </c>
      <c r="D6109" s="124">
        <v>7630</v>
      </c>
      <c r="E6109" s="157">
        <f>VLOOKUP(D6109,'SOAT LIQ'!$A$87:$C$3416,3,FALSE)</f>
        <v>10</v>
      </c>
      <c r="F6109" t="s">
        <v>21632</v>
      </c>
    </row>
    <row r="6110" spans="1:6" x14ac:dyDescent="0.25">
      <c r="A6110" t="s">
        <v>5750</v>
      </c>
      <c r="B6110" s="100" t="s">
        <v>9027</v>
      </c>
      <c r="C6110" s="99" t="s">
        <v>8965</v>
      </c>
      <c r="D6110" s="124">
        <v>7630</v>
      </c>
      <c r="E6110" s="157">
        <f>VLOOKUP(D6110,'SOAT LIQ'!$A$87:$C$3416,3,FALSE)</f>
        <v>10</v>
      </c>
      <c r="F6110" t="s">
        <v>21632</v>
      </c>
    </row>
    <row r="6111" spans="1:6" x14ac:dyDescent="0.25">
      <c r="A6111" t="s">
        <v>6023</v>
      </c>
      <c r="B6111" s="100" t="s">
        <v>9027</v>
      </c>
      <c r="C6111" s="99" t="s">
        <v>8965</v>
      </c>
      <c r="D6111" s="124">
        <v>7630</v>
      </c>
      <c r="E6111" s="157">
        <f>VLOOKUP(D6111,'SOAT LIQ'!$A$87:$C$3416,3,FALSE)</f>
        <v>10</v>
      </c>
      <c r="F6111" t="s">
        <v>21632</v>
      </c>
    </row>
    <row r="6112" spans="1:6" x14ac:dyDescent="0.25">
      <c r="A6112" t="s">
        <v>4339</v>
      </c>
      <c r="B6112" s="100" t="s">
        <v>9028</v>
      </c>
      <c r="C6112" s="99" t="s">
        <v>8965</v>
      </c>
      <c r="D6112" s="124">
        <v>7630</v>
      </c>
      <c r="E6112" s="157">
        <f>VLOOKUP(D6112,'SOAT LIQ'!$A$87:$C$3416,3,FALSE)</f>
        <v>10</v>
      </c>
      <c r="F6112" t="s">
        <v>21632</v>
      </c>
    </row>
    <row r="6113" spans="1:6" x14ac:dyDescent="0.25">
      <c r="A6113" t="s">
        <v>6023</v>
      </c>
      <c r="B6113" s="100" t="s">
        <v>9028</v>
      </c>
      <c r="C6113" s="99" t="s">
        <v>8965</v>
      </c>
      <c r="D6113" s="124">
        <v>7630</v>
      </c>
      <c r="E6113" s="157">
        <f>VLOOKUP(D6113,'SOAT LIQ'!$A$87:$C$3416,3,FALSE)</f>
        <v>10</v>
      </c>
      <c r="F6113" t="s">
        <v>21632</v>
      </c>
    </row>
    <row r="6114" spans="1:6" x14ac:dyDescent="0.25">
      <c r="A6114" t="s">
        <v>5750</v>
      </c>
      <c r="B6114" s="100" t="s">
        <v>9029</v>
      </c>
      <c r="C6114" s="99" t="s">
        <v>9030</v>
      </c>
      <c r="D6114" s="124">
        <v>7640</v>
      </c>
      <c r="E6114" s="157">
        <f>VLOOKUP(D6114,'SOAT LIQ'!$A$87:$C$3416,3,FALSE)</f>
        <v>8</v>
      </c>
      <c r="F6114" t="s">
        <v>21632</v>
      </c>
    </row>
    <row r="6115" spans="1:6" x14ac:dyDescent="0.25">
      <c r="A6115" t="s">
        <v>4339</v>
      </c>
      <c r="B6115" s="100" t="s">
        <v>9029</v>
      </c>
      <c r="C6115" s="99" t="s">
        <v>9030</v>
      </c>
      <c r="D6115" s="124">
        <v>7640</v>
      </c>
      <c r="E6115" s="157">
        <f>VLOOKUP(D6115,'SOAT LIQ'!$A$87:$C$3416,3,FALSE)</f>
        <v>8</v>
      </c>
      <c r="F6115" t="s">
        <v>21632</v>
      </c>
    </row>
    <row r="6116" spans="1:6" x14ac:dyDescent="0.25">
      <c r="A6116" t="s">
        <v>6023</v>
      </c>
      <c r="B6116" s="100" t="s">
        <v>9029</v>
      </c>
      <c r="C6116" s="99" t="s">
        <v>9030</v>
      </c>
      <c r="D6116" s="124">
        <v>7640</v>
      </c>
      <c r="E6116" s="157">
        <f>VLOOKUP(D6116,'SOAT LIQ'!$A$87:$C$3416,3,FALSE)</f>
        <v>8</v>
      </c>
      <c r="F6116" t="s">
        <v>21632</v>
      </c>
    </row>
    <row r="6117" spans="1:6" x14ac:dyDescent="0.25">
      <c r="A6117" t="s">
        <v>4339</v>
      </c>
      <c r="B6117" s="100" t="s">
        <v>9031</v>
      </c>
      <c r="C6117" s="99" t="s">
        <v>9030</v>
      </c>
      <c r="D6117" s="124">
        <v>7640</v>
      </c>
      <c r="E6117" s="157">
        <f>VLOOKUP(D6117,'SOAT LIQ'!$A$87:$C$3416,3,FALSE)</f>
        <v>8</v>
      </c>
      <c r="F6117" t="s">
        <v>21632</v>
      </c>
    </row>
    <row r="6118" spans="1:6" x14ac:dyDescent="0.25">
      <c r="A6118" t="s">
        <v>6023</v>
      </c>
      <c r="B6118" s="100" t="s">
        <v>9031</v>
      </c>
      <c r="C6118" s="99" t="s">
        <v>9030</v>
      </c>
      <c r="D6118" s="124">
        <v>7640</v>
      </c>
      <c r="E6118" s="157">
        <f>VLOOKUP(D6118,'SOAT LIQ'!$A$87:$C$3416,3,FALSE)</f>
        <v>8</v>
      </c>
      <c r="F6118" t="s">
        <v>21632</v>
      </c>
    </row>
    <row r="6119" spans="1:6" x14ac:dyDescent="0.25">
      <c r="A6119" t="s">
        <v>4339</v>
      </c>
      <c r="B6119" s="100" t="s">
        <v>9032</v>
      </c>
      <c r="C6119" s="99" t="s">
        <v>9033</v>
      </c>
      <c r="D6119" s="124">
        <v>7640</v>
      </c>
      <c r="E6119" s="157">
        <f>VLOOKUP(D6119,'SOAT LIQ'!$A$87:$C$3416,3,FALSE)</f>
        <v>8</v>
      </c>
      <c r="F6119" t="s">
        <v>21632</v>
      </c>
    </row>
    <row r="6120" spans="1:6" x14ac:dyDescent="0.25">
      <c r="A6120" t="s">
        <v>5750</v>
      </c>
      <c r="B6120" s="100" t="s">
        <v>9032</v>
      </c>
      <c r="C6120" s="99" t="s">
        <v>9033</v>
      </c>
      <c r="D6120" s="124">
        <v>7640</v>
      </c>
      <c r="E6120" s="157">
        <f>VLOOKUP(D6120,'SOAT LIQ'!$A$87:$C$3416,3,FALSE)</f>
        <v>8</v>
      </c>
      <c r="F6120" t="s">
        <v>21632</v>
      </c>
    </row>
    <row r="6121" spans="1:6" x14ac:dyDescent="0.25">
      <c r="A6121" t="s">
        <v>6023</v>
      </c>
      <c r="B6121" s="100" t="s">
        <v>9032</v>
      </c>
      <c r="C6121" s="99" t="s">
        <v>9033</v>
      </c>
      <c r="D6121" s="124">
        <v>7640</v>
      </c>
      <c r="E6121" s="157">
        <f>VLOOKUP(D6121,'SOAT LIQ'!$A$87:$C$3416,3,FALSE)</f>
        <v>8</v>
      </c>
      <c r="F6121" t="s">
        <v>21632</v>
      </c>
    </row>
    <row r="6122" spans="1:6" x14ac:dyDescent="0.25">
      <c r="A6122" t="s">
        <v>4339</v>
      </c>
      <c r="B6122" s="100" t="s">
        <v>9034</v>
      </c>
      <c r="C6122" s="99" t="s">
        <v>9033</v>
      </c>
      <c r="D6122" s="124">
        <v>7640</v>
      </c>
      <c r="E6122" s="157">
        <f>VLOOKUP(D6122,'SOAT LIQ'!$A$87:$C$3416,3,FALSE)</f>
        <v>8</v>
      </c>
      <c r="F6122" t="s">
        <v>21632</v>
      </c>
    </row>
    <row r="6123" spans="1:6" x14ac:dyDescent="0.25">
      <c r="A6123" t="s">
        <v>6023</v>
      </c>
      <c r="B6123" s="100" t="s">
        <v>9034</v>
      </c>
      <c r="C6123" s="99" t="s">
        <v>9033</v>
      </c>
      <c r="D6123" s="124">
        <v>7640</v>
      </c>
      <c r="E6123" s="157">
        <f>VLOOKUP(D6123,'SOAT LIQ'!$A$87:$C$3416,3,FALSE)</f>
        <v>8</v>
      </c>
      <c r="F6123" t="s">
        <v>21632</v>
      </c>
    </row>
    <row r="6124" spans="1:6" x14ac:dyDescent="0.25">
      <c r="A6124" t="s">
        <v>4339</v>
      </c>
      <c r="B6124" s="100" t="s">
        <v>9035</v>
      </c>
      <c r="C6124" s="99" t="s">
        <v>9036</v>
      </c>
      <c r="D6124" s="124">
        <v>7661</v>
      </c>
      <c r="E6124" s="157">
        <f>VLOOKUP(D6124,'SOAT LIQ'!$A$87:$C$3416,3,FALSE)</f>
        <v>12</v>
      </c>
      <c r="F6124" t="s">
        <v>21632</v>
      </c>
    </row>
    <row r="6125" spans="1:6" x14ac:dyDescent="0.25">
      <c r="A6125" t="s">
        <v>5750</v>
      </c>
      <c r="B6125" s="100" t="s">
        <v>9035</v>
      </c>
      <c r="C6125" s="99" t="s">
        <v>9036</v>
      </c>
      <c r="D6125" s="124">
        <v>7661</v>
      </c>
      <c r="E6125" s="157">
        <f>VLOOKUP(D6125,'SOAT LIQ'!$A$87:$C$3416,3,FALSE)</f>
        <v>12</v>
      </c>
      <c r="F6125" t="s">
        <v>21632</v>
      </c>
    </row>
    <row r="6126" spans="1:6" x14ac:dyDescent="0.25">
      <c r="A6126" t="s">
        <v>6023</v>
      </c>
      <c r="B6126" s="100" t="s">
        <v>9035</v>
      </c>
      <c r="C6126" s="99" t="s">
        <v>9036</v>
      </c>
      <c r="D6126" s="124">
        <v>7661</v>
      </c>
      <c r="E6126" s="157">
        <f>VLOOKUP(D6126,'SOAT LIQ'!$A$87:$C$3416,3,FALSE)</f>
        <v>12</v>
      </c>
      <c r="F6126" t="s">
        <v>21632</v>
      </c>
    </row>
    <row r="6127" spans="1:6" x14ac:dyDescent="0.25">
      <c r="A6127" t="s">
        <v>4339</v>
      </c>
      <c r="B6127" s="100" t="s">
        <v>9037</v>
      </c>
      <c r="C6127" s="99" t="s">
        <v>9036</v>
      </c>
      <c r="D6127" s="124">
        <v>7661</v>
      </c>
      <c r="E6127" s="157">
        <f>VLOOKUP(D6127,'SOAT LIQ'!$A$87:$C$3416,3,FALSE)</f>
        <v>12</v>
      </c>
      <c r="F6127" t="s">
        <v>21632</v>
      </c>
    </row>
    <row r="6128" spans="1:6" x14ac:dyDescent="0.25">
      <c r="A6128" t="s">
        <v>6023</v>
      </c>
      <c r="B6128" s="100" t="s">
        <v>9037</v>
      </c>
      <c r="C6128" s="99" t="s">
        <v>9036</v>
      </c>
      <c r="D6128" s="124">
        <v>7661</v>
      </c>
      <c r="E6128" s="157">
        <f>VLOOKUP(D6128,'SOAT LIQ'!$A$87:$C$3416,3,FALSE)</f>
        <v>12</v>
      </c>
      <c r="F6128" t="s">
        <v>21632</v>
      </c>
    </row>
    <row r="6129" spans="1:6" x14ac:dyDescent="0.25">
      <c r="A6129" t="s">
        <v>4339</v>
      </c>
      <c r="B6129" s="100" t="s">
        <v>9038</v>
      </c>
      <c r="C6129" s="100"/>
      <c r="D6129" s="124">
        <v>7660</v>
      </c>
      <c r="E6129" s="157">
        <f>VLOOKUP(D6129,'SOAT LIQ'!$A$87:$C$3416,3,FALSE)</f>
        <v>12</v>
      </c>
      <c r="F6129" t="s">
        <v>21632</v>
      </c>
    </row>
    <row r="6130" spans="1:6" x14ac:dyDescent="0.25">
      <c r="A6130" t="s">
        <v>6023</v>
      </c>
      <c r="B6130" s="100" t="s">
        <v>9038</v>
      </c>
      <c r="C6130" s="100"/>
      <c r="D6130" s="124">
        <v>7660</v>
      </c>
      <c r="E6130" s="157">
        <f>VLOOKUP(D6130,'SOAT LIQ'!$A$87:$C$3416,3,FALSE)</f>
        <v>12</v>
      </c>
      <c r="F6130" t="s">
        <v>21632</v>
      </c>
    </row>
    <row r="6131" spans="1:6" x14ac:dyDescent="0.25">
      <c r="A6131" t="s">
        <v>4339</v>
      </c>
      <c r="B6131" s="100" t="s">
        <v>9039</v>
      </c>
      <c r="C6131" s="99" t="s">
        <v>9040</v>
      </c>
      <c r="D6131" s="124">
        <v>7641</v>
      </c>
      <c r="E6131" s="157">
        <f>VLOOKUP(D6131,'SOAT LIQ'!$A$87:$C$3416,3,FALSE)</f>
        <v>13</v>
      </c>
      <c r="F6131" t="s">
        <v>21632</v>
      </c>
    </row>
    <row r="6132" spans="1:6" x14ac:dyDescent="0.25">
      <c r="A6132" t="s">
        <v>5750</v>
      </c>
      <c r="B6132" s="100" t="s">
        <v>9039</v>
      </c>
      <c r="C6132" s="99" t="s">
        <v>9040</v>
      </c>
      <c r="D6132" s="124">
        <v>7641</v>
      </c>
      <c r="E6132" s="157">
        <f>VLOOKUP(D6132,'SOAT LIQ'!$A$87:$C$3416,3,FALSE)</f>
        <v>13</v>
      </c>
      <c r="F6132" t="s">
        <v>21632</v>
      </c>
    </row>
    <row r="6133" spans="1:6" x14ac:dyDescent="0.25">
      <c r="A6133" t="s">
        <v>6023</v>
      </c>
      <c r="B6133" s="100" t="s">
        <v>9039</v>
      </c>
      <c r="C6133" s="99" t="s">
        <v>9040</v>
      </c>
      <c r="D6133" s="124">
        <v>7641</v>
      </c>
      <c r="E6133" s="157">
        <f>VLOOKUP(D6133,'SOAT LIQ'!$A$87:$C$3416,3,FALSE)</f>
        <v>13</v>
      </c>
      <c r="F6133" t="s">
        <v>21632</v>
      </c>
    </row>
    <row r="6134" spans="1:6" x14ac:dyDescent="0.25">
      <c r="A6134" t="s">
        <v>4339</v>
      </c>
      <c r="B6134" s="100" t="s">
        <v>9041</v>
      </c>
      <c r="C6134" s="99" t="s">
        <v>9040</v>
      </c>
      <c r="D6134" s="124">
        <v>7641</v>
      </c>
      <c r="E6134" s="157">
        <f>VLOOKUP(D6134,'SOAT LIQ'!$A$87:$C$3416,3,FALSE)</f>
        <v>13</v>
      </c>
      <c r="F6134" t="s">
        <v>21632</v>
      </c>
    </row>
    <row r="6135" spans="1:6" x14ac:dyDescent="0.25">
      <c r="A6135" t="s">
        <v>6023</v>
      </c>
      <c r="B6135" s="100" t="s">
        <v>9041</v>
      </c>
      <c r="C6135" s="99" t="s">
        <v>9040</v>
      </c>
      <c r="D6135" s="124">
        <v>7641</v>
      </c>
      <c r="E6135" s="157">
        <f>VLOOKUP(D6135,'SOAT LIQ'!$A$87:$C$3416,3,FALSE)</f>
        <v>13</v>
      </c>
      <c r="F6135" t="s">
        <v>21632</v>
      </c>
    </row>
    <row r="6136" spans="1:6" x14ac:dyDescent="0.25">
      <c r="A6136" t="s">
        <v>4339</v>
      </c>
      <c r="B6136" s="100" t="s">
        <v>9042</v>
      </c>
      <c r="C6136" s="99" t="s">
        <v>9040</v>
      </c>
      <c r="D6136" s="124">
        <v>7641</v>
      </c>
      <c r="E6136" s="157">
        <f>VLOOKUP(D6136,'SOAT LIQ'!$A$87:$C$3416,3,FALSE)</f>
        <v>13</v>
      </c>
      <c r="F6136" t="s">
        <v>21632</v>
      </c>
    </row>
    <row r="6137" spans="1:6" x14ac:dyDescent="0.25">
      <c r="A6137" t="s">
        <v>5750</v>
      </c>
      <c r="B6137" s="100" t="s">
        <v>9042</v>
      </c>
      <c r="C6137" s="99" t="s">
        <v>9040</v>
      </c>
      <c r="D6137" s="124">
        <v>7641</v>
      </c>
      <c r="E6137" s="157">
        <f>VLOOKUP(D6137,'SOAT LIQ'!$A$87:$C$3416,3,FALSE)</f>
        <v>13</v>
      </c>
      <c r="F6137" t="s">
        <v>21632</v>
      </c>
    </row>
    <row r="6138" spans="1:6" x14ac:dyDescent="0.25">
      <c r="A6138" t="s">
        <v>6023</v>
      </c>
      <c r="B6138" s="100" t="s">
        <v>9042</v>
      </c>
      <c r="C6138" s="99" t="s">
        <v>9040</v>
      </c>
      <c r="D6138" s="124">
        <v>7641</v>
      </c>
      <c r="E6138" s="157">
        <f>VLOOKUP(D6138,'SOAT LIQ'!$A$87:$C$3416,3,FALSE)</f>
        <v>13</v>
      </c>
      <c r="F6138" t="s">
        <v>21632</v>
      </c>
    </row>
    <row r="6139" spans="1:6" x14ac:dyDescent="0.25">
      <c r="A6139" t="s">
        <v>4339</v>
      </c>
      <c r="B6139" s="100" t="s">
        <v>9043</v>
      </c>
      <c r="C6139" s="99" t="s">
        <v>9040</v>
      </c>
      <c r="D6139" s="124">
        <v>7641</v>
      </c>
      <c r="E6139" s="157">
        <f>VLOOKUP(D6139,'SOAT LIQ'!$A$87:$C$3416,3,FALSE)</f>
        <v>13</v>
      </c>
      <c r="F6139" t="s">
        <v>21632</v>
      </c>
    </row>
    <row r="6140" spans="1:6" x14ac:dyDescent="0.25">
      <c r="A6140" t="s">
        <v>6023</v>
      </c>
      <c r="B6140" s="100" t="s">
        <v>9043</v>
      </c>
      <c r="C6140" s="99" t="s">
        <v>9040</v>
      </c>
      <c r="D6140" s="124">
        <v>7641</v>
      </c>
      <c r="E6140" s="157">
        <f>VLOOKUP(D6140,'SOAT LIQ'!$A$87:$C$3416,3,FALSE)</f>
        <v>13</v>
      </c>
      <c r="F6140" t="s">
        <v>21632</v>
      </c>
    </row>
    <row r="6141" spans="1:6" x14ac:dyDescent="0.25">
      <c r="A6141" t="s">
        <v>6023</v>
      </c>
      <c r="B6141" s="100" t="s">
        <v>9045</v>
      </c>
      <c r="C6141" s="99" t="s">
        <v>9044</v>
      </c>
      <c r="D6141" s="124">
        <v>7641</v>
      </c>
      <c r="E6141" s="157">
        <f>VLOOKUP(D6141,'SOAT LIQ'!$A$87:$C$3416,3,FALSE)</f>
        <v>13</v>
      </c>
      <c r="F6141" t="s">
        <v>21632</v>
      </c>
    </row>
    <row r="6142" spans="1:6" x14ac:dyDescent="0.25">
      <c r="A6142" t="s">
        <v>4339</v>
      </c>
      <c r="B6142" s="100" t="s">
        <v>9045</v>
      </c>
      <c r="C6142" s="99" t="s">
        <v>9044</v>
      </c>
      <c r="D6142" s="124">
        <v>7641</v>
      </c>
      <c r="E6142" s="157">
        <f>VLOOKUP(D6142,'SOAT LIQ'!$A$87:$C$3416,3,FALSE)</f>
        <v>13</v>
      </c>
      <c r="F6142" t="s">
        <v>21632</v>
      </c>
    </row>
    <row r="6143" spans="1:6" x14ac:dyDescent="0.25">
      <c r="A6143" t="s">
        <v>5750</v>
      </c>
      <c r="B6143" s="100" t="s">
        <v>9045</v>
      </c>
      <c r="C6143" s="99" t="s">
        <v>9044</v>
      </c>
      <c r="D6143" s="124">
        <v>7641</v>
      </c>
      <c r="E6143" s="157">
        <f>VLOOKUP(D6143,'SOAT LIQ'!$A$87:$C$3416,3,FALSE)</f>
        <v>13</v>
      </c>
      <c r="F6143" t="s">
        <v>21632</v>
      </c>
    </row>
    <row r="6144" spans="1:6" x14ac:dyDescent="0.25">
      <c r="A6144" t="s">
        <v>6023</v>
      </c>
      <c r="B6144" s="100" t="s">
        <v>9046</v>
      </c>
      <c r="C6144" s="99" t="s">
        <v>9040</v>
      </c>
      <c r="D6144" s="124">
        <v>7641</v>
      </c>
      <c r="E6144" s="157">
        <f>VLOOKUP(D6144,'SOAT LIQ'!$A$87:$C$3416,3,FALSE)</f>
        <v>13</v>
      </c>
      <c r="F6144" t="s">
        <v>21632</v>
      </c>
    </row>
    <row r="6145" spans="1:6" x14ac:dyDescent="0.25">
      <c r="A6145" t="s">
        <v>4339</v>
      </c>
      <c r="B6145" s="100" t="s">
        <v>9046</v>
      </c>
      <c r="C6145" s="99" t="s">
        <v>9040</v>
      </c>
      <c r="D6145" s="124">
        <v>7641</v>
      </c>
      <c r="E6145" s="157">
        <f>VLOOKUP(D6145,'SOAT LIQ'!$A$87:$C$3416,3,FALSE)</f>
        <v>13</v>
      </c>
      <c r="F6145" t="s">
        <v>21632</v>
      </c>
    </row>
    <row r="6146" spans="1:6" x14ac:dyDescent="0.25">
      <c r="A6146" t="s">
        <v>5750</v>
      </c>
      <c r="B6146" s="100" t="s">
        <v>9046</v>
      </c>
      <c r="C6146" s="99" t="s">
        <v>9040</v>
      </c>
      <c r="D6146" s="124">
        <v>7641</v>
      </c>
      <c r="E6146" s="157">
        <f>VLOOKUP(D6146,'SOAT LIQ'!$A$87:$C$3416,3,FALSE)</f>
        <v>13</v>
      </c>
      <c r="F6146" t="s">
        <v>21632</v>
      </c>
    </row>
    <row r="6147" spans="1:6" x14ac:dyDescent="0.25">
      <c r="A6147" t="s">
        <v>6023</v>
      </c>
      <c r="B6147" s="100" t="s">
        <v>9048</v>
      </c>
      <c r="C6147" s="99" t="s">
        <v>9047</v>
      </c>
      <c r="D6147" s="124">
        <v>7641</v>
      </c>
      <c r="E6147" s="157">
        <f>VLOOKUP(D6147,'SOAT LIQ'!$A$87:$C$3416,3,FALSE)</f>
        <v>13</v>
      </c>
      <c r="F6147" t="s">
        <v>21632</v>
      </c>
    </row>
    <row r="6148" spans="1:6" x14ac:dyDescent="0.25">
      <c r="A6148" t="s">
        <v>4339</v>
      </c>
      <c r="B6148" s="100" t="s">
        <v>9048</v>
      </c>
      <c r="C6148" s="99" t="s">
        <v>9047</v>
      </c>
      <c r="D6148" s="124">
        <v>7641</v>
      </c>
      <c r="E6148" s="157">
        <f>VLOOKUP(D6148,'SOAT LIQ'!$A$87:$C$3416,3,FALSE)</f>
        <v>13</v>
      </c>
      <c r="F6148" t="s">
        <v>21632</v>
      </c>
    </row>
    <row r="6149" spans="1:6" x14ac:dyDescent="0.25">
      <c r="A6149" t="s">
        <v>5750</v>
      </c>
      <c r="B6149" s="100" t="s">
        <v>9048</v>
      </c>
      <c r="C6149" s="99" t="s">
        <v>9047</v>
      </c>
      <c r="D6149" s="124">
        <v>7641</v>
      </c>
      <c r="E6149" s="157">
        <f>VLOOKUP(D6149,'SOAT LIQ'!$A$87:$C$3416,3,FALSE)</f>
        <v>13</v>
      </c>
      <c r="F6149" t="s">
        <v>21632</v>
      </c>
    </row>
    <row r="6150" spans="1:6" x14ac:dyDescent="0.25">
      <c r="A6150" t="s">
        <v>6023</v>
      </c>
      <c r="B6150" s="100" t="s">
        <v>4509</v>
      </c>
      <c r="C6150" s="99" t="s">
        <v>9049</v>
      </c>
      <c r="D6150" s="124">
        <v>7641</v>
      </c>
      <c r="E6150" s="157">
        <f>VLOOKUP(D6150,'SOAT LIQ'!$A$87:$C$3416,3,FALSE)</f>
        <v>13</v>
      </c>
      <c r="F6150" t="s">
        <v>21632</v>
      </c>
    </row>
    <row r="6151" spans="1:6" x14ac:dyDescent="0.25">
      <c r="A6151" t="s">
        <v>4339</v>
      </c>
      <c r="B6151" s="100" t="s">
        <v>4509</v>
      </c>
      <c r="C6151" s="99" t="s">
        <v>9049</v>
      </c>
      <c r="D6151" s="124">
        <v>7641</v>
      </c>
      <c r="E6151" s="157">
        <f>VLOOKUP(D6151,'SOAT LIQ'!$A$87:$C$3416,3,FALSE)</f>
        <v>13</v>
      </c>
      <c r="F6151" t="s">
        <v>21632</v>
      </c>
    </row>
    <row r="6152" spans="1:6" x14ac:dyDescent="0.25">
      <c r="A6152" t="s">
        <v>5750</v>
      </c>
      <c r="B6152" s="100" t="s">
        <v>4509</v>
      </c>
      <c r="C6152" s="99" t="s">
        <v>9049</v>
      </c>
      <c r="D6152" s="124">
        <v>7641</v>
      </c>
      <c r="E6152" s="157">
        <f>VLOOKUP(D6152,'SOAT LIQ'!$A$87:$C$3416,3,FALSE)</f>
        <v>13</v>
      </c>
      <c r="F6152" t="s">
        <v>21632</v>
      </c>
    </row>
    <row r="6153" spans="1:6" x14ac:dyDescent="0.25">
      <c r="A6153" t="s">
        <v>4339</v>
      </c>
      <c r="B6153" s="100" t="s">
        <v>9050</v>
      </c>
      <c r="C6153" s="100"/>
      <c r="D6153" s="124">
        <v>18319</v>
      </c>
      <c r="E6153" s="157">
        <f>VLOOKUP(D6153,'SOAT LIQ'!$A$87:$C$3416,3,FALSE)</f>
        <v>8</v>
      </c>
      <c r="F6153" t="s">
        <v>21632</v>
      </c>
    </row>
    <row r="6154" spans="1:6" x14ac:dyDescent="0.25">
      <c r="A6154" t="s">
        <v>5750</v>
      </c>
      <c r="B6154" s="100" t="s">
        <v>9050</v>
      </c>
      <c r="C6154" s="100"/>
      <c r="D6154" s="124">
        <v>18319</v>
      </c>
      <c r="E6154" s="157">
        <f>VLOOKUP(D6154,'SOAT LIQ'!$A$87:$C$3416,3,FALSE)</f>
        <v>8</v>
      </c>
      <c r="F6154" t="s">
        <v>21632</v>
      </c>
    </row>
    <row r="6155" spans="1:6" x14ac:dyDescent="0.25">
      <c r="A6155" t="s">
        <v>6023</v>
      </c>
      <c r="B6155" s="100" t="s">
        <v>9050</v>
      </c>
      <c r="C6155" s="100"/>
      <c r="D6155" s="124">
        <v>18319</v>
      </c>
      <c r="E6155" s="157">
        <f>VLOOKUP(D6155,'SOAT LIQ'!$A$87:$C$3416,3,FALSE)</f>
        <v>8</v>
      </c>
      <c r="F6155" t="s">
        <v>21632</v>
      </c>
    </row>
    <row r="6156" spans="1:6" x14ac:dyDescent="0.25">
      <c r="A6156" t="s">
        <v>4339</v>
      </c>
      <c r="B6156" s="100" t="s">
        <v>9051</v>
      </c>
      <c r="C6156" s="99" t="s">
        <v>9052</v>
      </c>
      <c r="D6156" s="124">
        <v>7662</v>
      </c>
      <c r="E6156" s="157">
        <f>VLOOKUP(D6156,'SOAT LIQ'!$A$87:$C$3416,3,FALSE)</f>
        <v>9</v>
      </c>
      <c r="F6156" t="s">
        <v>21632</v>
      </c>
    </row>
    <row r="6157" spans="1:6" x14ac:dyDescent="0.25">
      <c r="A6157" t="s">
        <v>5750</v>
      </c>
      <c r="B6157" s="100" t="s">
        <v>9051</v>
      </c>
      <c r="C6157" s="99" t="s">
        <v>9052</v>
      </c>
      <c r="D6157" s="124">
        <v>7662</v>
      </c>
      <c r="E6157" s="157">
        <f>VLOOKUP(D6157,'SOAT LIQ'!$A$87:$C$3416,3,FALSE)</f>
        <v>9</v>
      </c>
      <c r="F6157" t="s">
        <v>21632</v>
      </c>
    </row>
    <row r="6158" spans="1:6" x14ac:dyDescent="0.25">
      <c r="A6158" t="s">
        <v>6023</v>
      </c>
      <c r="B6158" s="100" t="s">
        <v>9051</v>
      </c>
      <c r="C6158" s="99" t="s">
        <v>9052</v>
      </c>
      <c r="D6158" s="124">
        <v>7662</v>
      </c>
      <c r="E6158" s="157">
        <f>VLOOKUP(D6158,'SOAT LIQ'!$A$87:$C$3416,3,FALSE)</f>
        <v>9</v>
      </c>
      <c r="F6158" t="s">
        <v>21632</v>
      </c>
    </row>
    <row r="6159" spans="1:6" x14ac:dyDescent="0.25">
      <c r="A6159" t="s">
        <v>4339</v>
      </c>
      <c r="B6159" s="100" t="s">
        <v>9053</v>
      </c>
      <c r="C6159" s="99" t="s">
        <v>9052</v>
      </c>
      <c r="D6159" s="124">
        <v>7662</v>
      </c>
      <c r="E6159" s="157">
        <f>VLOOKUP(D6159,'SOAT LIQ'!$A$87:$C$3416,3,FALSE)</f>
        <v>9</v>
      </c>
      <c r="F6159" t="s">
        <v>21632</v>
      </c>
    </row>
    <row r="6160" spans="1:6" x14ac:dyDescent="0.25">
      <c r="A6160" t="s">
        <v>6023</v>
      </c>
      <c r="B6160" s="100" t="s">
        <v>9053</v>
      </c>
      <c r="C6160" s="99" t="s">
        <v>9052</v>
      </c>
      <c r="D6160" s="124">
        <v>7662</v>
      </c>
      <c r="E6160" s="157">
        <f>VLOOKUP(D6160,'SOAT LIQ'!$A$87:$C$3416,3,FALSE)</f>
        <v>9</v>
      </c>
      <c r="F6160" t="s">
        <v>21632</v>
      </c>
    </row>
    <row r="6161" spans="1:6" x14ac:dyDescent="0.25">
      <c r="A6161" t="s">
        <v>4339</v>
      </c>
      <c r="B6161" s="100" t="s">
        <v>9054</v>
      </c>
      <c r="C6161" s="99" t="s">
        <v>9055</v>
      </c>
      <c r="D6161" s="124">
        <v>7663</v>
      </c>
      <c r="E6161" s="157">
        <f>VLOOKUP(D6161,'SOAT LIQ'!$A$87:$C$3416,3,FALSE)</f>
        <v>8</v>
      </c>
      <c r="F6161" t="s">
        <v>21632</v>
      </c>
    </row>
    <row r="6162" spans="1:6" x14ac:dyDescent="0.25">
      <c r="A6162" t="s">
        <v>5750</v>
      </c>
      <c r="B6162" s="100" t="s">
        <v>9054</v>
      </c>
      <c r="C6162" s="99" t="s">
        <v>9055</v>
      </c>
      <c r="D6162" s="124">
        <v>7663</v>
      </c>
      <c r="E6162" s="157">
        <f>VLOOKUP(D6162,'SOAT LIQ'!$A$87:$C$3416,3,FALSE)</f>
        <v>8</v>
      </c>
      <c r="F6162" t="s">
        <v>21632</v>
      </c>
    </row>
    <row r="6163" spans="1:6" x14ac:dyDescent="0.25">
      <c r="A6163" t="s">
        <v>6023</v>
      </c>
      <c r="B6163" s="100" t="s">
        <v>9054</v>
      </c>
      <c r="C6163" s="99" t="s">
        <v>9055</v>
      </c>
      <c r="D6163" s="124">
        <v>7663</v>
      </c>
      <c r="E6163" s="157">
        <f>VLOOKUP(D6163,'SOAT LIQ'!$A$87:$C$3416,3,FALSE)</f>
        <v>8</v>
      </c>
      <c r="F6163" t="s">
        <v>21632</v>
      </c>
    </row>
    <row r="6164" spans="1:6" x14ac:dyDescent="0.25">
      <c r="A6164" t="s">
        <v>4339</v>
      </c>
      <c r="B6164" s="100" t="s">
        <v>9056</v>
      </c>
      <c r="C6164" s="99" t="s">
        <v>9055</v>
      </c>
      <c r="D6164" s="124">
        <v>7663</v>
      </c>
      <c r="E6164" s="157">
        <f>VLOOKUP(D6164,'SOAT LIQ'!$A$87:$C$3416,3,FALSE)</f>
        <v>8</v>
      </c>
      <c r="F6164" t="s">
        <v>21632</v>
      </c>
    </row>
    <row r="6165" spans="1:6" x14ac:dyDescent="0.25">
      <c r="A6165" t="s">
        <v>6023</v>
      </c>
      <c r="B6165" s="100" t="s">
        <v>9056</v>
      </c>
      <c r="C6165" s="99" t="s">
        <v>9055</v>
      </c>
      <c r="D6165" s="124">
        <v>7663</v>
      </c>
      <c r="E6165" s="157">
        <f>VLOOKUP(D6165,'SOAT LIQ'!$A$87:$C$3416,3,FALSE)</f>
        <v>8</v>
      </c>
      <c r="F6165" t="s">
        <v>21632</v>
      </c>
    </row>
    <row r="6166" spans="1:6" x14ac:dyDescent="0.25">
      <c r="A6166" t="s">
        <v>4339</v>
      </c>
      <c r="B6166" s="100" t="s">
        <v>9057</v>
      </c>
      <c r="C6166" s="100"/>
      <c r="D6166" s="124"/>
      <c r="E6166" s="157" t="e">
        <f>VLOOKUP(D6166,'SOAT LIQ'!$A$87:$C$3416,3,FALSE)</f>
        <v>#N/A</v>
      </c>
      <c r="F6166" t="s">
        <v>21632</v>
      </c>
    </row>
    <row r="6167" spans="1:6" x14ac:dyDescent="0.25">
      <c r="A6167" t="s">
        <v>6023</v>
      </c>
      <c r="B6167" s="100" t="s">
        <v>9057</v>
      </c>
      <c r="C6167" s="100"/>
      <c r="D6167" s="124"/>
      <c r="E6167" s="157" t="e">
        <f>VLOOKUP(D6167,'SOAT LIQ'!$A$87:$C$3416,3,FALSE)</f>
        <v>#N/A</v>
      </c>
      <c r="F6167" t="s">
        <v>21632</v>
      </c>
    </row>
    <row r="6168" spans="1:6" x14ac:dyDescent="0.25">
      <c r="A6168" t="s">
        <v>4339</v>
      </c>
      <c r="B6168" s="100" t="s">
        <v>9058</v>
      </c>
      <c r="C6168" s="100"/>
      <c r="D6168" s="124"/>
      <c r="E6168" s="157" t="e">
        <f>VLOOKUP(D6168,'SOAT LIQ'!$A$87:$C$3416,3,FALSE)</f>
        <v>#N/A</v>
      </c>
      <c r="F6168" t="s">
        <v>21632</v>
      </c>
    </row>
    <row r="6169" spans="1:6" x14ac:dyDescent="0.25">
      <c r="A6169" t="s">
        <v>6023</v>
      </c>
      <c r="B6169" s="100" t="s">
        <v>9058</v>
      </c>
      <c r="C6169" s="100"/>
      <c r="D6169" s="124"/>
      <c r="E6169" s="157" t="e">
        <f>VLOOKUP(D6169,'SOAT LIQ'!$A$87:$C$3416,3,FALSE)</f>
        <v>#N/A</v>
      </c>
      <c r="F6169" t="s">
        <v>21632</v>
      </c>
    </row>
    <row r="6170" spans="1:6" x14ac:dyDescent="0.25">
      <c r="A6170" t="s">
        <v>4339</v>
      </c>
      <c r="B6170" s="100" t="s">
        <v>9059</v>
      </c>
      <c r="C6170" s="100"/>
      <c r="D6170" s="124"/>
      <c r="E6170" s="157" t="e">
        <f>VLOOKUP(D6170,'SOAT LIQ'!$A$87:$C$3416,3,FALSE)</f>
        <v>#N/A</v>
      </c>
      <c r="F6170" t="s">
        <v>21632</v>
      </c>
    </row>
    <row r="6171" spans="1:6" x14ac:dyDescent="0.25">
      <c r="A6171" t="s">
        <v>6023</v>
      </c>
      <c r="B6171" s="100" t="s">
        <v>9059</v>
      </c>
      <c r="C6171" s="100"/>
      <c r="D6171" s="124"/>
      <c r="E6171" s="157" t="e">
        <f>VLOOKUP(D6171,'SOAT LIQ'!$A$87:$C$3416,3,FALSE)</f>
        <v>#N/A</v>
      </c>
      <c r="F6171" t="s">
        <v>21632</v>
      </c>
    </row>
    <row r="6172" spans="1:6" x14ac:dyDescent="0.25">
      <c r="A6172" t="s">
        <v>4339</v>
      </c>
      <c r="B6172" s="100" t="s">
        <v>9060</v>
      </c>
      <c r="C6172" s="100"/>
      <c r="D6172" s="124"/>
      <c r="E6172" s="157" t="e">
        <f>VLOOKUP(D6172,'SOAT LIQ'!$A$87:$C$3416,3,FALSE)</f>
        <v>#N/A</v>
      </c>
      <c r="F6172" t="s">
        <v>21632</v>
      </c>
    </row>
    <row r="6173" spans="1:6" x14ac:dyDescent="0.25">
      <c r="A6173" t="s">
        <v>6023</v>
      </c>
      <c r="B6173" s="100" t="s">
        <v>9060</v>
      </c>
      <c r="C6173" s="100"/>
      <c r="D6173" s="124"/>
      <c r="E6173" s="157" t="e">
        <f>VLOOKUP(D6173,'SOAT LIQ'!$A$87:$C$3416,3,FALSE)</f>
        <v>#N/A</v>
      </c>
      <c r="F6173" t="s">
        <v>21632</v>
      </c>
    </row>
    <row r="6174" spans="1:6" x14ac:dyDescent="0.25">
      <c r="A6174" t="s">
        <v>4339</v>
      </c>
      <c r="B6174" s="100" t="s">
        <v>9061</v>
      </c>
      <c r="C6174" s="100"/>
      <c r="D6174" s="124"/>
      <c r="E6174" s="157" t="e">
        <f>VLOOKUP(D6174,'SOAT LIQ'!$A$87:$C$3416,3,FALSE)</f>
        <v>#N/A</v>
      </c>
      <c r="F6174" t="s">
        <v>21632</v>
      </c>
    </row>
    <row r="6175" spans="1:6" x14ac:dyDescent="0.25">
      <c r="A6175" t="s">
        <v>6023</v>
      </c>
      <c r="B6175" s="100" t="s">
        <v>9061</v>
      </c>
      <c r="C6175" s="100"/>
      <c r="D6175" s="124"/>
      <c r="E6175" s="157" t="e">
        <f>VLOOKUP(D6175,'SOAT LIQ'!$A$87:$C$3416,3,FALSE)</f>
        <v>#N/A</v>
      </c>
      <c r="F6175" t="s">
        <v>21632</v>
      </c>
    </row>
    <row r="6176" spans="1:6" x14ac:dyDescent="0.25">
      <c r="A6176" t="s">
        <v>4339</v>
      </c>
      <c r="B6176" s="100" t="s">
        <v>9062</v>
      </c>
      <c r="C6176" s="100"/>
      <c r="D6176" s="124"/>
      <c r="E6176" s="157" t="e">
        <f>VLOOKUP(D6176,'SOAT LIQ'!$A$87:$C$3416,3,FALSE)</f>
        <v>#N/A</v>
      </c>
      <c r="F6176" t="s">
        <v>21632</v>
      </c>
    </row>
    <row r="6177" spans="1:6" x14ac:dyDescent="0.25">
      <c r="A6177" t="s">
        <v>6023</v>
      </c>
      <c r="B6177" s="100" t="s">
        <v>9062</v>
      </c>
      <c r="C6177" s="100"/>
      <c r="D6177" s="124"/>
      <c r="E6177" s="157" t="e">
        <f>VLOOKUP(D6177,'SOAT LIQ'!$A$87:$C$3416,3,FALSE)</f>
        <v>#N/A</v>
      </c>
      <c r="F6177" t="s">
        <v>21632</v>
      </c>
    </row>
    <row r="6178" spans="1:6" x14ac:dyDescent="0.25">
      <c r="A6178" t="s">
        <v>4339</v>
      </c>
      <c r="B6178" s="100" t="s">
        <v>9063</v>
      </c>
      <c r="C6178" s="100"/>
      <c r="D6178" s="124"/>
      <c r="E6178" s="157" t="e">
        <f>VLOOKUP(D6178,'SOAT LIQ'!$A$87:$C$3416,3,FALSE)</f>
        <v>#N/A</v>
      </c>
      <c r="F6178" t="s">
        <v>21632</v>
      </c>
    </row>
    <row r="6179" spans="1:6" x14ac:dyDescent="0.25">
      <c r="A6179" t="s">
        <v>6023</v>
      </c>
      <c r="B6179" s="100" t="s">
        <v>9063</v>
      </c>
      <c r="C6179" s="100"/>
      <c r="D6179" s="124"/>
      <c r="E6179" s="157" t="e">
        <f>VLOOKUP(D6179,'SOAT LIQ'!$A$87:$C$3416,3,FALSE)</f>
        <v>#N/A</v>
      </c>
      <c r="F6179" t="s">
        <v>21632</v>
      </c>
    </row>
    <row r="6180" spans="1:6" x14ac:dyDescent="0.25">
      <c r="A6180" t="s">
        <v>4339</v>
      </c>
      <c r="B6180" s="100" t="s">
        <v>9064</v>
      </c>
      <c r="C6180" s="100"/>
      <c r="D6180" s="124"/>
      <c r="E6180" s="157" t="e">
        <f>VLOOKUP(D6180,'SOAT LIQ'!$A$87:$C$3416,3,FALSE)</f>
        <v>#N/A</v>
      </c>
      <c r="F6180" t="s">
        <v>21632</v>
      </c>
    </row>
    <row r="6181" spans="1:6" x14ac:dyDescent="0.25">
      <c r="A6181" t="s">
        <v>6023</v>
      </c>
      <c r="B6181" s="100" t="s">
        <v>9064</v>
      </c>
      <c r="C6181" s="100"/>
      <c r="D6181" s="124"/>
      <c r="E6181" s="157" t="e">
        <f>VLOOKUP(D6181,'SOAT LIQ'!$A$87:$C$3416,3,FALSE)</f>
        <v>#N/A</v>
      </c>
      <c r="F6181" t="s">
        <v>21632</v>
      </c>
    </row>
    <row r="6182" spans="1:6" x14ac:dyDescent="0.25">
      <c r="A6182" t="s">
        <v>4339</v>
      </c>
      <c r="B6182" s="100" t="s">
        <v>9065</v>
      </c>
      <c r="C6182" s="100"/>
      <c r="D6182" s="124"/>
      <c r="E6182" s="157" t="e">
        <f>VLOOKUP(D6182,'SOAT LIQ'!$A$87:$C$3416,3,FALSE)</f>
        <v>#N/A</v>
      </c>
      <c r="F6182" t="s">
        <v>21632</v>
      </c>
    </row>
    <row r="6183" spans="1:6" x14ac:dyDescent="0.25">
      <c r="A6183" t="s">
        <v>6023</v>
      </c>
      <c r="B6183" s="100" t="s">
        <v>9065</v>
      </c>
      <c r="C6183" s="100"/>
      <c r="D6183" s="124"/>
      <c r="E6183" s="157" t="e">
        <f>VLOOKUP(D6183,'SOAT LIQ'!$A$87:$C$3416,3,FALSE)</f>
        <v>#N/A</v>
      </c>
      <c r="F6183" t="s">
        <v>21632</v>
      </c>
    </row>
    <row r="6184" spans="1:6" x14ac:dyDescent="0.25">
      <c r="A6184" t="s">
        <v>4339</v>
      </c>
      <c r="B6184" s="100" t="s">
        <v>9066</v>
      </c>
      <c r="C6184" s="100"/>
      <c r="D6184" s="124"/>
      <c r="E6184" s="157" t="e">
        <f>VLOOKUP(D6184,'SOAT LIQ'!$A$87:$C$3416,3,FALSE)</f>
        <v>#N/A</v>
      </c>
      <c r="F6184" t="s">
        <v>21632</v>
      </c>
    </row>
    <row r="6185" spans="1:6" x14ac:dyDescent="0.25">
      <c r="A6185" t="s">
        <v>6023</v>
      </c>
      <c r="B6185" s="100" t="s">
        <v>9066</v>
      </c>
      <c r="C6185" s="100"/>
      <c r="D6185" s="124"/>
      <c r="E6185" s="157" t="e">
        <f>VLOOKUP(D6185,'SOAT LIQ'!$A$87:$C$3416,3,FALSE)</f>
        <v>#N/A</v>
      </c>
      <c r="F6185" t="s">
        <v>21632</v>
      </c>
    </row>
    <row r="6186" spans="1:6" x14ac:dyDescent="0.25">
      <c r="A6186" t="s">
        <v>4339</v>
      </c>
      <c r="B6186" s="100" t="s">
        <v>9067</v>
      </c>
      <c r="C6186" s="99" t="s">
        <v>8965</v>
      </c>
      <c r="D6186" s="124">
        <v>7641</v>
      </c>
      <c r="E6186" s="157">
        <f>VLOOKUP(D6186,'SOAT LIQ'!$A$87:$C$3416,3,FALSE)</f>
        <v>13</v>
      </c>
      <c r="F6186" t="s">
        <v>21632</v>
      </c>
    </row>
    <row r="6187" spans="1:6" x14ac:dyDescent="0.25">
      <c r="A6187" t="s">
        <v>5750</v>
      </c>
      <c r="B6187" s="100" t="s">
        <v>9067</v>
      </c>
      <c r="C6187" s="99" t="s">
        <v>8965</v>
      </c>
      <c r="D6187" s="124">
        <v>7641</v>
      </c>
      <c r="E6187" s="157">
        <f>VLOOKUP(D6187,'SOAT LIQ'!$A$87:$C$3416,3,FALSE)</f>
        <v>13</v>
      </c>
      <c r="F6187" t="s">
        <v>21632</v>
      </c>
    </row>
    <row r="6188" spans="1:6" x14ac:dyDescent="0.25">
      <c r="A6188" t="s">
        <v>6023</v>
      </c>
      <c r="B6188" s="100" t="s">
        <v>9067</v>
      </c>
      <c r="C6188" s="99" t="s">
        <v>8965</v>
      </c>
      <c r="D6188" s="124">
        <v>7641</v>
      </c>
      <c r="E6188" s="157">
        <f>VLOOKUP(D6188,'SOAT LIQ'!$A$87:$C$3416,3,FALSE)</f>
        <v>13</v>
      </c>
      <c r="F6188" t="s">
        <v>21632</v>
      </c>
    </row>
    <row r="6189" spans="1:6" x14ac:dyDescent="0.25">
      <c r="A6189" t="s">
        <v>4339</v>
      </c>
      <c r="B6189" s="100" t="s">
        <v>9068</v>
      </c>
      <c r="C6189" s="99" t="s">
        <v>8965</v>
      </c>
      <c r="D6189" s="124">
        <v>7641</v>
      </c>
      <c r="E6189" s="157">
        <f>VLOOKUP(D6189,'SOAT LIQ'!$A$87:$C$3416,3,FALSE)</f>
        <v>13</v>
      </c>
      <c r="F6189" t="s">
        <v>21632</v>
      </c>
    </row>
    <row r="6190" spans="1:6" x14ac:dyDescent="0.25">
      <c r="A6190" t="s">
        <v>6023</v>
      </c>
      <c r="B6190" s="100" t="s">
        <v>9068</v>
      </c>
      <c r="C6190" s="99" t="s">
        <v>8965</v>
      </c>
      <c r="D6190" s="124">
        <v>7641</v>
      </c>
      <c r="E6190" s="157">
        <f>VLOOKUP(D6190,'SOAT LIQ'!$A$87:$C$3416,3,FALSE)</f>
        <v>13</v>
      </c>
      <c r="F6190" t="s">
        <v>21632</v>
      </c>
    </row>
    <row r="6191" spans="1:6" x14ac:dyDescent="0.25">
      <c r="A6191" t="s">
        <v>6023</v>
      </c>
      <c r="B6191" s="100" t="s">
        <v>9069</v>
      </c>
      <c r="C6191" s="100"/>
      <c r="D6191" s="124"/>
      <c r="E6191" s="157" t="e">
        <f>VLOOKUP(D6191,'SOAT LIQ'!$A$87:$C$3416,3,FALSE)</f>
        <v>#N/A</v>
      </c>
      <c r="F6191" t="s">
        <v>21632</v>
      </c>
    </row>
    <row r="6192" spans="1:6" x14ac:dyDescent="0.25">
      <c r="A6192" t="s">
        <v>4339</v>
      </c>
      <c r="B6192" s="100" t="s">
        <v>9069</v>
      </c>
      <c r="C6192" s="100"/>
      <c r="D6192" s="124"/>
      <c r="E6192" s="157" t="e">
        <f>VLOOKUP(D6192,'SOAT LIQ'!$A$87:$C$3416,3,FALSE)</f>
        <v>#N/A</v>
      </c>
      <c r="F6192" t="s">
        <v>21632</v>
      </c>
    </row>
    <row r="6193" spans="1:6" x14ac:dyDescent="0.25">
      <c r="A6193" t="s">
        <v>6023</v>
      </c>
      <c r="B6193" s="100" t="s">
        <v>9070</v>
      </c>
      <c r="C6193" s="100"/>
      <c r="D6193" s="124"/>
      <c r="E6193" s="157" t="e">
        <f>VLOOKUP(D6193,'SOAT LIQ'!$A$87:$C$3416,3,FALSE)</f>
        <v>#N/A</v>
      </c>
      <c r="F6193" t="s">
        <v>21632</v>
      </c>
    </row>
    <row r="6194" spans="1:6" x14ac:dyDescent="0.25">
      <c r="A6194" t="s">
        <v>4339</v>
      </c>
      <c r="B6194" s="100" t="s">
        <v>9070</v>
      </c>
      <c r="C6194" s="100"/>
      <c r="D6194" s="124"/>
      <c r="E6194" s="157" t="e">
        <f>VLOOKUP(D6194,'SOAT LIQ'!$A$87:$C$3416,3,FALSE)</f>
        <v>#N/A</v>
      </c>
      <c r="F6194" t="s">
        <v>21632</v>
      </c>
    </row>
    <row r="6195" spans="1:6" x14ac:dyDescent="0.25">
      <c r="A6195" t="s">
        <v>6023</v>
      </c>
      <c r="B6195" s="100" t="s">
        <v>9071</v>
      </c>
      <c r="C6195" s="100"/>
      <c r="D6195" s="124"/>
      <c r="E6195" s="157" t="e">
        <f>VLOOKUP(D6195,'SOAT LIQ'!$A$87:$C$3416,3,FALSE)</f>
        <v>#N/A</v>
      </c>
      <c r="F6195" t="s">
        <v>21632</v>
      </c>
    </row>
    <row r="6196" spans="1:6" x14ac:dyDescent="0.25">
      <c r="A6196" t="s">
        <v>4339</v>
      </c>
      <c r="B6196" s="100" t="s">
        <v>9071</v>
      </c>
      <c r="C6196" s="100"/>
      <c r="D6196" s="124"/>
      <c r="E6196" s="157" t="e">
        <f>VLOOKUP(D6196,'SOAT LIQ'!$A$87:$C$3416,3,FALSE)</f>
        <v>#N/A</v>
      </c>
      <c r="F6196" t="s">
        <v>21632</v>
      </c>
    </row>
    <row r="6197" spans="1:6" x14ac:dyDescent="0.25">
      <c r="A6197" t="s">
        <v>5750</v>
      </c>
      <c r="B6197" s="100" t="s">
        <v>9071</v>
      </c>
      <c r="C6197" s="100"/>
      <c r="D6197" s="124"/>
      <c r="E6197" s="157" t="e">
        <f>VLOOKUP(D6197,'SOAT LIQ'!$A$87:$C$3416,3,FALSE)</f>
        <v>#N/A</v>
      </c>
      <c r="F6197" t="s">
        <v>21632</v>
      </c>
    </row>
    <row r="6198" spans="1:6" x14ac:dyDescent="0.25">
      <c r="A6198" t="s">
        <v>6023</v>
      </c>
      <c r="B6198" s="100" t="s">
        <v>9072</v>
      </c>
      <c r="C6198" s="100"/>
      <c r="D6198" s="124"/>
      <c r="E6198" s="157" t="e">
        <f>VLOOKUP(D6198,'SOAT LIQ'!$A$87:$C$3416,3,FALSE)</f>
        <v>#N/A</v>
      </c>
      <c r="F6198" t="s">
        <v>21632</v>
      </c>
    </row>
    <row r="6199" spans="1:6" x14ac:dyDescent="0.25">
      <c r="A6199" t="s">
        <v>4339</v>
      </c>
      <c r="B6199" s="100" t="s">
        <v>9072</v>
      </c>
      <c r="C6199" s="100"/>
      <c r="D6199" s="124"/>
      <c r="E6199" s="157" t="e">
        <f>VLOOKUP(D6199,'SOAT LIQ'!$A$87:$C$3416,3,FALSE)</f>
        <v>#N/A</v>
      </c>
      <c r="F6199" t="s">
        <v>21632</v>
      </c>
    </row>
    <row r="6200" spans="1:6" x14ac:dyDescent="0.25">
      <c r="A6200" t="s">
        <v>5750</v>
      </c>
      <c r="B6200" s="100" t="s">
        <v>9072</v>
      </c>
      <c r="C6200" s="100"/>
      <c r="D6200" s="124"/>
      <c r="E6200" s="157" t="e">
        <f>VLOOKUP(D6200,'SOAT LIQ'!$A$87:$C$3416,3,FALSE)</f>
        <v>#N/A</v>
      </c>
      <c r="F6200" t="s">
        <v>21632</v>
      </c>
    </row>
    <row r="6201" spans="1:6" x14ac:dyDescent="0.25">
      <c r="A6201" t="s">
        <v>6023</v>
      </c>
      <c r="B6201" s="100" t="s">
        <v>9073</v>
      </c>
      <c r="C6201" s="100"/>
      <c r="D6201" s="124"/>
      <c r="E6201" s="157" t="e">
        <f>VLOOKUP(D6201,'SOAT LIQ'!$A$87:$C$3416,3,FALSE)</f>
        <v>#N/A</v>
      </c>
      <c r="F6201" t="s">
        <v>21632</v>
      </c>
    </row>
    <row r="6202" spans="1:6" x14ac:dyDescent="0.25">
      <c r="A6202" t="s">
        <v>4339</v>
      </c>
      <c r="B6202" s="100" t="s">
        <v>9073</v>
      </c>
      <c r="C6202" s="100"/>
      <c r="D6202" s="124"/>
      <c r="E6202" s="157" t="e">
        <f>VLOOKUP(D6202,'SOAT LIQ'!$A$87:$C$3416,3,FALSE)</f>
        <v>#N/A</v>
      </c>
      <c r="F6202" t="s">
        <v>21632</v>
      </c>
    </row>
    <row r="6203" spans="1:6" x14ac:dyDescent="0.25">
      <c r="A6203" t="s">
        <v>6023</v>
      </c>
      <c r="B6203" s="100" t="s">
        <v>9074</v>
      </c>
      <c r="C6203" s="100"/>
      <c r="D6203" s="124"/>
      <c r="E6203" s="157" t="e">
        <f>VLOOKUP(D6203,'SOAT LIQ'!$A$87:$C$3416,3,FALSE)</f>
        <v>#N/A</v>
      </c>
      <c r="F6203" t="s">
        <v>21632</v>
      </c>
    </row>
    <row r="6204" spans="1:6" x14ac:dyDescent="0.25">
      <c r="A6204" t="s">
        <v>4339</v>
      </c>
      <c r="B6204" s="100" t="s">
        <v>9074</v>
      </c>
      <c r="C6204" s="100"/>
      <c r="D6204" s="124"/>
      <c r="E6204" s="157" t="e">
        <f>VLOOKUP(D6204,'SOAT LIQ'!$A$87:$C$3416,3,FALSE)</f>
        <v>#N/A</v>
      </c>
      <c r="F6204" t="s">
        <v>21632</v>
      </c>
    </row>
    <row r="6205" spans="1:6" x14ac:dyDescent="0.25">
      <c r="A6205" t="s">
        <v>6023</v>
      </c>
      <c r="B6205" s="100" t="s">
        <v>9075</v>
      </c>
      <c r="C6205" s="100"/>
      <c r="D6205" s="124"/>
      <c r="E6205" s="157" t="e">
        <f>VLOOKUP(D6205,'SOAT LIQ'!$A$87:$C$3416,3,FALSE)</f>
        <v>#N/A</v>
      </c>
      <c r="F6205" t="s">
        <v>21632</v>
      </c>
    </row>
    <row r="6206" spans="1:6" x14ac:dyDescent="0.25">
      <c r="A6206" t="s">
        <v>4339</v>
      </c>
      <c r="B6206" s="100" t="s">
        <v>9075</v>
      </c>
      <c r="C6206" s="100"/>
      <c r="D6206" s="124"/>
      <c r="E6206" s="157" t="e">
        <f>VLOOKUP(D6206,'SOAT LIQ'!$A$87:$C$3416,3,FALSE)</f>
        <v>#N/A</v>
      </c>
      <c r="F6206" t="s">
        <v>21632</v>
      </c>
    </row>
    <row r="6207" spans="1:6" x14ac:dyDescent="0.25">
      <c r="A6207" t="s">
        <v>6023</v>
      </c>
      <c r="B6207" s="100" t="s">
        <v>9076</v>
      </c>
      <c r="C6207" s="100"/>
      <c r="D6207" s="124"/>
      <c r="E6207" s="157" t="e">
        <f>VLOOKUP(D6207,'SOAT LIQ'!$A$87:$C$3416,3,FALSE)</f>
        <v>#N/A</v>
      </c>
      <c r="F6207" t="s">
        <v>21632</v>
      </c>
    </row>
    <row r="6208" spans="1:6" x14ac:dyDescent="0.25">
      <c r="A6208" t="s">
        <v>4339</v>
      </c>
      <c r="B6208" s="100" t="s">
        <v>9076</v>
      </c>
      <c r="C6208" s="100"/>
      <c r="D6208" s="124"/>
      <c r="E6208" s="157" t="e">
        <f>VLOOKUP(D6208,'SOAT LIQ'!$A$87:$C$3416,3,FALSE)</f>
        <v>#N/A</v>
      </c>
      <c r="F6208" t="s">
        <v>21632</v>
      </c>
    </row>
    <row r="6209" spans="1:6" x14ac:dyDescent="0.25">
      <c r="A6209" t="s">
        <v>6023</v>
      </c>
      <c r="B6209" s="100" t="s">
        <v>9077</v>
      </c>
      <c r="C6209" s="100"/>
      <c r="D6209" s="124"/>
      <c r="E6209" s="157" t="e">
        <f>VLOOKUP(D6209,'SOAT LIQ'!$A$87:$C$3416,3,FALSE)</f>
        <v>#N/A</v>
      </c>
      <c r="F6209" t="s">
        <v>21632</v>
      </c>
    </row>
    <row r="6210" spans="1:6" x14ac:dyDescent="0.25">
      <c r="A6210" t="s">
        <v>4339</v>
      </c>
      <c r="B6210" s="100" t="s">
        <v>9077</v>
      </c>
      <c r="C6210" s="100"/>
      <c r="D6210" s="124"/>
      <c r="E6210" s="157" t="e">
        <f>VLOOKUP(D6210,'SOAT LIQ'!$A$87:$C$3416,3,FALSE)</f>
        <v>#N/A</v>
      </c>
      <c r="F6210" t="s">
        <v>21632</v>
      </c>
    </row>
    <row r="6211" spans="1:6" x14ac:dyDescent="0.25">
      <c r="A6211" t="s">
        <v>6023</v>
      </c>
      <c r="B6211" s="100" t="s">
        <v>9078</v>
      </c>
      <c r="C6211" s="100"/>
      <c r="D6211" s="124"/>
      <c r="E6211" s="157" t="e">
        <f>VLOOKUP(D6211,'SOAT LIQ'!$A$87:$C$3416,3,FALSE)</f>
        <v>#N/A</v>
      </c>
      <c r="F6211" t="s">
        <v>21632</v>
      </c>
    </row>
    <row r="6212" spans="1:6" x14ac:dyDescent="0.25">
      <c r="A6212" t="s">
        <v>4339</v>
      </c>
      <c r="B6212" s="100" t="s">
        <v>9078</v>
      </c>
      <c r="C6212" s="100"/>
      <c r="D6212" s="124"/>
      <c r="E6212" s="157" t="e">
        <f>VLOOKUP(D6212,'SOAT LIQ'!$A$87:$C$3416,3,FALSE)</f>
        <v>#N/A</v>
      </c>
      <c r="F6212" t="s">
        <v>21632</v>
      </c>
    </row>
    <row r="6213" spans="1:6" x14ac:dyDescent="0.25">
      <c r="A6213" t="s">
        <v>6023</v>
      </c>
      <c r="B6213" s="100" t="s">
        <v>9079</v>
      </c>
      <c r="C6213" s="100"/>
      <c r="D6213" s="124"/>
      <c r="E6213" s="157" t="e">
        <f>VLOOKUP(D6213,'SOAT LIQ'!$A$87:$C$3416,3,FALSE)</f>
        <v>#N/A</v>
      </c>
      <c r="F6213" t="s">
        <v>21632</v>
      </c>
    </row>
    <row r="6214" spans="1:6" x14ac:dyDescent="0.25">
      <c r="A6214" t="s">
        <v>4339</v>
      </c>
      <c r="B6214" s="100" t="s">
        <v>9079</v>
      </c>
      <c r="C6214" s="100"/>
      <c r="D6214" s="124"/>
      <c r="E6214" s="157" t="e">
        <f>VLOOKUP(D6214,'SOAT LIQ'!$A$87:$C$3416,3,FALSE)</f>
        <v>#N/A</v>
      </c>
      <c r="F6214" t="s">
        <v>21632</v>
      </c>
    </row>
    <row r="6215" spans="1:6" x14ac:dyDescent="0.25">
      <c r="A6215" t="s">
        <v>5750</v>
      </c>
      <c r="B6215" s="100" t="s">
        <v>9079</v>
      </c>
      <c r="C6215" s="100"/>
      <c r="D6215" s="124"/>
      <c r="E6215" s="157" t="e">
        <f>VLOOKUP(D6215,'SOAT LIQ'!$A$87:$C$3416,3,FALSE)</f>
        <v>#N/A</v>
      </c>
      <c r="F6215" t="s">
        <v>21632</v>
      </c>
    </row>
    <row r="6216" spans="1:6" x14ac:dyDescent="0.25">
      <c r="A6216" t="s">
        <v>6023</v>
      </c>
      <c r="B6216" s="100" t="s">
        <v>9080</v>
      </c>
      <c r="C6216" s="100"/>
      <c r="D6216" s="124"/>
      <c r="E6216" s="157" t="e">
        <f>VLOOKUP(D6216,'SOAT LIQ'!$A$87:$C$3416,3,FALSE)</f>
        <v>#N/A</v>
      </c>
      <c r="F6216" t="s">
        <v>21632</v>
      </c>
    </row>
    <row r="6217" spans="1:6" x14ac:dyDescent="0.25">
      <c r="A6217" t="s">
        <v>4339</v>
      </c>
      <c r="B6217" s="100" t="s">
        <v>9080</v>
      </c>
      <c r="C6217" s="100"/>
      <c r="D6217" s="124"/>
      <c r="E6217" s="157" t="e">
        <f>VLOOKUP(D6217,'SOAT LIQ'!$A$87:$C$3416,3,FALSE)</f>
        <v>#N/A</v>
      </c>
      <c r="F6217" t="s">
        <v>21632</v>
      </c>
    </row>
    <row r="6218" spans="1:6" x14ac:dyDescent="0.25">
      <c r="A6218" t="s">
        <v>5750</v>
      </c>
      <c r="B6218" s="100" t="s">
        <v>9080</v>
      </c>
      <c r="C6218" s="100"/>
      <c r="D6218" s="124"/>
      <c r="E6218" s="157" t="e">
        <f>VLOOKUP(D6218,'SOAT LIQ'!$A$87:$C$3416,3,FALSE)</f>
        <v>#N/A</v>
      </c>
      <c r="F6218" t="s">
        <v>21632</v>
      </c>
    </row>
    <row r="6219" spans="1:6" x14ac:dyDescent="0.25">
      <c r="A6219" t="s">
        <v>6023</v>
      </c>
      <c r="B6219" s="100" t="s">
        <v>9081</v>
      </c>
      <c r="C6219" s="100"/>
      <c r="D6219" s="124"/>
      <c r="E6219" s="157" t="e">
        <f>VLOOKUP(D6219,'SOAT LIQ'!$A$87:$C$3416,3,FALSE)</f>
        <v>#N/A</v>
      </c>
      <c r="F6219" t="s">
        <v>21632</v>
      </c>
    </row>
    <row r="6220" spans="1:6" x14ac:dyDescent="0.25">
      <c r="A6220" t="s">
        <v>4339</v>
      </c>
      <c r="B6220" s="100" t="s">
        <v>9081</v>
      </c>
      <c r="C6220" s="100"/>
      <c r="D6220" s="124"/>
      <c r="E6220" s="157" t="e">
        <f>VLOOKUP(D6220,'SOAT LIQ'!$A$87:$C$3416,3,FALSE)</f>
        <v>#N/A</v>
      </c>
      <c r="F6220" t="s">
        <v>21632</v>
      </c>
    </row>
    <row r="6221" spans="1:6" x14ac:dyDescent="0.25">
      <c r="A6221" t="s">
        <v>6023</v>
      </c>
      <c r="B6221" s="100" t="s">
        <v>9082</v>
      </c>
      <c r="C6221" s="100"/>
      <c r="D6221" s="124"/>
      <c r="E6221" s="157" t="e">
        <f>VLOOKUP(D6221,'SOAT LIQ'!$A$87:$C$3416,3,FALSE)</f>
        <v>#N/A</v>
      </c>
      <c r="F6221" t="s">
        <v>21632</v>
      </c>
    </row>
    <row r="6222" spans="1:6" x14ac:dyDescent="0.25">
      <c r="A6222" t="s">
        <v>4339</v>
      </c>
      <c r="B6222" s="100" t="s">
        <v>9082</v>
      </c>
      <c r="C6222" s="100"/>
      <c r="D6222" s="124"/>
      <c r="E6222" s="157" t="e">
        <f>VLOOKUP(D6222,'SOAT LIQ'!$A$87:$C$3416,3,FALSE)</f>
        <v>#N/A</v>
      </c>
      <c r="F6222" t="s">
        <v>21632</v>
      </c>
    </row>
    <row r="6223" spans="1:6" x14ac:dyDescent="0.25">
      <c r="A6223" t="s">
        <v>6023</v>
      </c>
      <c r="B6223" s="100" t="s">
        <v>9083</v>
      </c>
      <c r="C6223" s="100"/>
      <c r="D6223" s="124"/>
      <c r="E6223" s="157" t="e">
        <f>VLOOKUP(D6223,'SOAT LIQ'!$A$87:$C$3416,3,FALSE)</f>
        <v>#N/A</v>
      </c>
      <c r="F6223" t="s">
        <v>21632</v>
      </c>
    </row>
    <row r="6224" spans="1:6" x14ac:dyDescent="0.25">
      <c r="A6224" t="s">
        <v>4339</v>
      </c>
      <c r="B6224" s="100" t="s">
        <v>9083</v>
      </c>
      <c r="C6224" s="100"/>
      <c r="D6224" s="124"/>
      <c r="E6224" s="157" t="e">
        <f>VLOOKUP(D6224,'SOAT LIQ'!$A$87:$C$3416,3,FALSE)</f>
        <v>#N/A</v>
      </c>
      <c r="F6224" t="s">
        <v>21632</v>
      </c>
    </row>
    <row r="6225" spans="1:6" x14ac:dyDescent="0.25">
      <c r="A6225" t="s">
        <v>6023</v>
      </c>
      <c r="B6225" s="100" t="s">
        <v>9084</v>
      </c>
      <c r="C6225" s="100"/>
      <c r="D6225" s="124"/>
      <c r="E6225" s="157" t="e">
        <f>VLOOKUP(D6225,'SOAT LIQ'!$A$87:$C$3416,3,FALSE)</f>
        <v>#N/A</v>
      </c>
      <c r="F6225" t="s">
        <v>21632</v>
      </c>
    </row>
    <row r="6226" spans="1:6" x14ac:dyDescent="0.25">
      <c r="A6226" t="s">
        <v>4339</v>
      </c>
      <c r="B6226" s="100" t="s">
        <v>9084</v>
      </c>
      <c r="C6226" s="100"/>
      <c r="D6226" s="124"/>
      <c r="E6226" s="157" t="e">
        <f>VLOOKUP(D6226,'SOAT LIQ'!$A$87:$C$3416,3,FALSE)</f>
        <v>#N/A</v>
      </c>
      <c r="F6226" t="s">
        <v>21632</v>
      </c>
    </row>
    <row r="6227" spans="1:6" x14ac:dyDescent="0.25">
      <c r="A6227" t="s">
        <v>5750</v>
      </c>
      <c r="B6227" s="100" t="s">
        <v>9086</v>
      </c>
      <c r="C6227" s="99" t="s">
        <v>9085</v>
      </c>
      <c r="D6227" s="124">
        <v>7701</v>
      </c>
      <c r="E6227" s="157">
        <f>VLOOKUP(D6227,'SOAT LIQ'!$A$87:$C$3416,3,FALSE)</f>
        <v>9</v>
      </c>
      <c r="F6227" t="s">
        <v>21632</v>
      </c>
    </row>
    <row r="6228" spans="1:6" x14ac:dyDescent="0.25">
      <c r="A6228" t="s">
        <v>4339</v>
      </c>
      <c r="B6228" s="100" t="s">
        <v>9086</v>
      </c>
      <c r="C6228" s="99" t="s">
        <v>9085</v>
      </c>
      <c r="D6228" s="124">
        <v>7701</v>
      </c>
      <c r="E6228" s="157">
        <f>VLOOKUP(D6228,'SOAT LIQ'!$A$87:$C$3416,3,FALSE)</f>
        <v>9</v>
      </c>
      <c r="F6228" t="s">
        <v>21632</v>
      </c>
    </row>
    <row r="6229" spans="1:6" x14ac:dyDescent="0.25">
      <c r="A6229" t="s">
        <v>6023</v>
      </c>
      <c r="B6229" s="100" t="s">
        <v>9086</v>
      </c>
      <c r="C6229" s="99" t="s">
        <v>9085</v>
      </c>
      <c r="D6229" s="124">
        <v>7701</v>
      </c>
      <c r="E6229" s="157">
        <f>VLOOKUP(D6229,'SOAT LIQ'!$A$87:$C$3416,3,FALSE)</f>
        <v>9</v>
      </c>
      <c r="F6229" t="s">
        <v>21632</v>
      </c>
    </row>
    <row r="6230" spans="1:6" x14ac:dyDescent="0.25">
      <c r="A6230" t="s">
        <v>4339</v>
      </c>
      <c r="B6230" s="100" t="s">
        <v>9087</v>
      </c>
      <c r="C6230" s="99" t="s">
        <v>9085</v>
      </c>
      <c r="D6230" s="124">
        <v>7701</v>
      </c>
      <c r="E6230" s="157">
        <f>VLOOKUP(D6230,'SOAT LIQ'!$A$87:$C$3416,3,FALSE)</f>
        <v>9</v>
      </c>
      <c r="F6230" t="s">
        <v>21632</v>
      </c>
    </row>
    <row r="6231" spans="1:6" x14ac:dyDescent="0.25">
      <c r="A6231" t="s">
        <v>6023</v>
      </c>
      <c r="B6231" s="100" t="s">
        <v>9087</v>
      </c>
      <c r="C6231" s="99" t="s">
        <v>9085</v>
      </c>
      <c r="D6231" s="124">
        <v>7701</v>
      </c>
      <c r="E6231" s="157">
        <f>VLOOKUP(D6231,'SOAT LIQ'!$A$87:$C$3416,3,FALSE)</f>
        <v>9</v>
      </c>
      <c r="F6231" t="s">
        <v>21632</v>
      </c>
    </row>
    <row r="6232" spans="1:6" x14ac:dyDescent="0.25">
      <c r="A6232" t="s">
        <v>4339</v>
      </c>
      <c r="B6232" s="100" t="s">
        <v>9088</v>
      </c>
      <c r="C6232" s="99" t="s">
        <v>9085</v>
      </c>
      <c r="D6232" s="124">
        <v>7702</v>
      </c>
      <c r="E6232" s="157">
        <f>VLOOKUP(D6232,'SOAT LIQ'!$A$87:$C$3416,3,FALSE)</f>
        <v>8</v>
      </c>
      <c r="F6232" t="s">
        <v>21632</v>
      </c>
    </row>
    <row r="6233" spans="1:6" x14ac:dyDescent="0.25">
      <c r="A6233" t="s">
        <v>5750</v>
      </c>
      <c r="B6233" s="100" t="s">
        <v>9088</v>
      </c>
      <c r="C6233" s="99" t="s">
        <v>9085</v>
      </c>
      <c r="D6233" s="124">
        <v>7702</v>
      </c>
      <c r="E6233" s="157">
        <f>VLOOKUP(D6233,'SOAT LIQ'!$A$87:$C$3416,3,FALSE)</f>
        <v>8</v>
      </c>
      <c r="F6233" t="s">
        <v>21632</v>
      </c>
    </row>
    <row r="6234" spans="1:6" x14ac:dyDescent="0.25">
      <c r="A6234" t="s">
        <v>6023</v>
      </c>
      <c r="B6234" s="100" t="s">
        <v>9088</v>
      </c>
      <c r="C6234" s="99" t="s">
        <v>9085</v>
      </c>
      <c r="D6234" s="124">
        <v>7702</v>
      </c>
      <c r="E6234" s="157">
        <f>VLOOKUP(D6234,'SOAT LIQ'!$A$87:$C$3416,3,FALSE)</f>
        <v>8</v>
      </c>
      <c r="F6234" t="s">
        <v>21632</v>
      </c>
    </row>
    <row r="6235" spans="1:6" x14ac:dyDescent="0.25">
      <c r="A6235" t="s">
        <v>4339</v>
      </c>
      <c r="B6235" s="100" t="s">
        <v>9089</v>
      </c>
      <c r="C6235" s="99" t="s">
        <v>9085</v>
      </c>
      <c r="D6235" s="124">
        <v>7702</v>
      </c>
      <c r="E6235" s="157">
        <f>VLOOKUP(D6235,'SOAT LIQ'!$A$87:$C$3416,3,FALSE)</f>
        <v>8</v>
      </c>
      <c r="F6235" t="s">
        <v>21632</v>
      </c>
    </row>
    <row r="6236" spans="1:6" x14ac:dyDescent="0.25">
      <c r="A6236" t="s">
        <v>6023</v>
      </c>
      <c r="B6236" s="100" t="s">
        <v>9089</v>
      </c>
      <c r="C6236" s="99" t="s">
        <v>9085</v>
      </c>
      <c r="D6236" s="124">
        <v>7702</v>
      </c>
      <c r="E6236" s="157">
        <f>VLOOKUP(D6236,'SOAT LIQ'!$A$87:$C$3416,3,FALSE)</f>
        <v>8</v>
      </c>
      <c r="F6236" t="s">
        <v>21632</v>
      </c>
    </row>
    <row r="6237" spans="1:6" x14ac:dyDescent="0.25">
      <c r="A6237" t="s">
        <v>6787</v>
      </c>
      <c r="B6237" s="100" t="s">
        <v>4523</v>
      </c>
      <c r="C6237" s="99" t="s">
        <v>9090</v>
      </c>
      <c r="D6237" s="124">
        <v>18322</v>
      </c>
      <c r="E6237" s="157">
        <f>VLOOKUP(D6237,'SOAT LIQ'!$A$87:$C$3416,3,FALSE)</f>
        <v>10</v>
      </c>
      <c r="F6237" t="s">
        <v>21632</v>
      </c>
    </row>
    <row r="6238" spans="1:6" x14ac:dyDescent="0.25">
      <c r="A6238" t="s">
        <v>6787</v>
      </c>
      <c r="B6238" s="100" t="s">
        <v>4638</v>
      </c>
      <c r="C6238" s="99" t="s">
        <v>9091</v>
      </c>
      <c r="D6238" s="124">
        <v>18324</v>
      </c>
      <c r="E6238" s="157">
        <f>VLOOKUP(D6238,'SOAT LIQ'!$A$87:$C$3416,3,FALSE)</f>
        <v>10</v>
      </c>
      <c r="F6238" t="s">
        <v>21632</v>
      </c>
    </row>
    <row r="6239" spans="1:6" x14ac:dyDescent="0.25">
      <c r="A6239" t="s">
        <v>6787</v>
      </c>
      <c r="B6239" s="100" t="s">
        <v>4524</v>
      </c>
      <c r="C6239" s="99" t="s">
        <v>9092</v>
      </c>
      <c r="D6239" s="124">
        <v>18322</v>
      </c>
      <c r="E6239" s="157">
        <f>VLOOKUP(D6239,'SOAT LIQ'!$A$87:$C$3416,3,FALSE)</f>
        <v>10</v>
      </c>
      <c r="F6239" t="s">
        <v>21632</v>
      </c>
    </row>
    <row r="6240" spans="1:6" x14ac:dyDescent="0.25">
      <c r="A6240" t="s">
        <v>4339</v>
      </c>
      <c r="B6240" s="100" t="s">
        <v>9093</v>
      </c>
      <c r="C6240" s="99" t="s">
        <v>9094</v>
      </c>
      <c r="D6240" s="124">
        <v>18323</v>
      </c>
      <c r="E6240" s="157">
        <f>VLOOKUP(D6240,'SOAT LIQ'!$A$87:$C$3416,3,FALSE)</f>
        <v>11</v>
      </c>
      <c r="F6240" t="s">
        <v>21632</v>
      </c>
    </row>
    <row r="6241" spans="1:6" x14ac:dyDescent="0.25">
      <c r="A6241" t="s">
        <v>5750</v>
      </c>
      <c r="B6241" s="100" t="s">
        <v>9093</v>
      </c>
      <c r="C6241" s="99" t="s">
        <v>9094</v>
      </c>
      <c r="D6241" s="124">
        <v>18323</v>
      </c>
      <c r="E6241" s="157">
        <f>VLOOKUP(D6241,'SOAT LIQ'!$A$87:$C$3416,3,FALSE)</f>
        <v>11</v>
      </c>
      <c r="F6241" t="s">
        <v>21632</v>
      </c>
    </row>
    <row r="6242" spans="1:6" x14ac:dyDescent="0.25">
      <c r="A6242" t="s">
        <v>6023</v>
      </c>
      <c r="B6242" s="100" t="s">
        <v>9093</v>
      </c>
      <c r="C6242" s="99" t="s">
        <v>9094</v>
      </c>
      <c r="D6242" s="124">
        <v>18323</v>
      </c>
      <c r="E6242" s="157">
        <f>VLOOKUP(D6242,'SOAT LIQ'!$A$87:$C$3416,3,FALSE)</f>
        <v>11</v>
      </c>
      <c r="F6242" t="s">
        <v>21632</v>
      </c>
    </row>
    <row r="6243" spans="1:6" x14ac:dyDescent="0.25">
      <c r="A6243" t="s">
        <v>6787</v>
      </c>
      <c r="B6243" s="100" t="s">
        <v>9093</v>
      </c>
      <c r="C6243" s="99" t="s">
        <v>9094</v>
      </c>
      <c r="D6243" s="124">
        <v>18323</v>
      </c>
      <c r="E6243" s="157">
        <f>VLOOKUP(D6243,'SOAT LIQ'!$A$87:$C$3416,3,FALSE)</f>
        <v>11</v>
      </c>
      <c r="F6243" t="s">
        <v>21632</v>
      </c>
    </row>
    <row r="6244" spans="1:6" x14ac:dyDescent="0.25">
      <c r="A6244" t="s">
        <v>6787</v>
      </c>
      <c r="B6244" s="100" t="s">
        <v>9095</v>
      </c>
      <c r="C6244" s="99" t="s">
        <v>9094</v>
      </c>
      <c r="D6244" s="124">
        <v>18322</v>
      </c>
      <c r="E6244" s="157">
        <f>VLOOKUP(D6244,'SOAT LIQ'!$A$87:$C$3416,3,FALSE)</f>
        <v>10</v>
      </c>
      <c r="F6244" t="s">
        <v>21632</v>
      </c>
    </row>
    <row r="6245" spans="1:6" x14ac:dyDescent="0.25">
      <c r="A6245" t="s">
        <v>4339</v>
      </c>
      <c r="B6245" s="100" t="s">
        <v>9095</v>
      </c>
      <c r="C6245" s="99" t="s">
        <v>9094</v>
      </c>
      <c r="D6245" s="124">
        <v>18322</v>
      </c>
      <c r="E6245" s="157">
        <f>VLOOKUP(D6245,'SOAT LIQ'!$A$87:$C$3416,3,FALSE)</f>
        <v>10</v>
      </c>
      <c r="F6245" t="s">
        <v>21632</v>
      </c>
    </row>
    <row r="6246" spans="1:6" x14ac:dyDescent="0.25">
      <c r="A6246" t="s">
        <v>6023</v>
      </c>
      <c r="B6246" s="100" t="s">
        <v>9095</v>
      </c>
      <c r="C6246" s="99" t="s">
        <v>9094</v>
      </c>
      <c r="D6246" s="124">
        <v>18322</v>
      </c>
      <c r="E6246" s="157">
        <f>VLOOKUP(D6246,'SOAT LIQ'!$A$87:$C$3416,3,FALSE)</f>
        <v>10</v>
      </c>
      <c r="F6246" t="s">
        <v>21632</v>
      </c>
    </row>
    <row r="6247" spans="1:6" x14ac:dyDescent="0.25">
      <c r="A6247" t="s">
        <v>6787</v>
      </c>
      <c r="B6247" s="100" t="s">
        <v>9096</v>
      </c>
      <c r="C6247" s="99" t="s">
        <v>9094</v>
      </c>
      <c r="D6247" s="124">
        <v>18322</v>
      </c>
      <c r="E6247" s="157">
        <f>VLOOKUP(D6247,'SOAT LIQ'!$A$87:$C$3416,3,FALSE)</f>
        <v>10</v>
      </c>
      <c r="F6247" t="s">
        <v>21632</v>
      </c>
    </row>
    <row r="6248" spans="1:6" x14ac:dyDescent="0.25">
      <c r="A6248" t="s">
        <v>4339</v>
      </c>
      <c r="B6248" s="100" t="s">
        <v>9096</v>
      </c>
      <c r="C6248" s="99" t="s">
        <v>9094</v>
      </c>
      <c r="D6248" s="124">
        <v>18322</v>
      </c>
      <c r="E6248" s="157">
        <f>VLOOKUP(D6248,'SOAT LIQ'!$A$87:$C$3416,3,FALSE)</f>
        <v>10</v>
      </c>
      <c r="F6248" t="s">
        <v>21632</v>
      </c>
    </row>
    <row r="6249" spans="1:6" x14ac:dyDescent="0.25">
      <c r="A6249" t="s">
        <v>6023</v>
      </c>
      <c r="B6249" s="100" t="s">
        <v>9096</v>
      </c>
      <c r="C6249" s="99" t="s">
        <v>9094</v>
      </c>
      <c r="D6249" s="124">
        <v>18322</v>
      </c>
      <c r="E6249" s="157">
        <f>VLOOKUP(D6249,'SOAT LIQ'!$A$87:$C$3416,3,FALSE)</f>
        <v>10</v>
      </c>
      <c r="F6249" t="s">
        <v>21632</v>
      </c>
    </row>
    <row r="6250" spans="1:6" x14ac:dyDescent="0.25">
      <c r="A6250" t="s">
        <v>4339</v>
      </c>
      <c r="B6250" s="100" t="s">
        <v>9097</v>
      </c>
      <c r="C6250" s="99" t="s">
        <v>9092</v>
      </c>
      <c r="D6250" s="124">
        <v>18323</v>
      </c>
      <c r="E6250" s="157">
        <f>VLOOKUP(D6250,'SOAT LIQ'!$A$87:$C$3416,3,FALSE)</f>
        <v>11</v>
      </c>
      <c r="F6250" t="s">
        <v>21632</v>
      </c>
    </row>
    <row r="6251" spans="1:6" x14ac:dyDescent="0.25">
      <c r="A6251" t="s">
        <v>6023</v>
      </c>
      <c r="B6251" s="100" t="s">
        <v>9097</v>
      </c>
      <c r="C6251" s="99" t="s">
        <v>9092</v>
      </c>
      <c r="D6251" s="124">
        <v>18323</v>
      </c>
      <c r="E6251" s="157">
        <f>VLOOKUP(D6251,'SOAT LIQ'!$A$87:$C$3416,3,FALSE)</f>
        <v>11</v>
      </c>
      <c r="F6251" t="s">
        <v>21632</v>
      </c>
    </row>
    <row r="6252" spans="1:6" x14ac:dyDescent="0.25">
      <c r="A6252" t="s">
        <v>6787</v>
      </c>
      <c r="B6252" s="100" t="s">
        <v>9097</v>
      </c>
      <c r="C6252" s="99" t="s">
        <v>9092</v>
      </c>
      <c r="D6252" s="124">
        <v>18323</v>
      </c>
      <c r="E6252" s="157">
        <f>VLOOKUP(D6252,'SOAT LIQ'!$A$87:$C$3416,3,FALSE)</f>
        <v>11</v>
      </c>
      <c r="F6252" t="s">
        <v>21632</v>
      </c>
    </row>
    <row r="6253" spans="1:6" x14ac:dyDescent="0.25">
      <c r="A6253" t="s">
        <v>6023</v>
      </c>
      <c r="B6253" s="100" t="s">
        <v>9098</v>
      </c>
      <c r="C6253" s="100"/>
      <c r="D6253" s="124">
        <v>18323</v>
      </c>
      <c r="E6253" s="157">
        <f>VLOOKUP(D6253,'SOAT LIQ'!$A$87:$C$3416,3,FALSE)</f>
        <v>11</v>
      </c>
      <c r="F6253" t="s">
        <v>21632</v>
      </c>
    </row>
    <row r="6254" spans="1:6" x14ac:dyDescent="0.25">
      <c r="A6254" t="s">
        <v>4339</v>
      </c>
      <c r="B6254" s="100" t="s">
        <v>9098</v>
      </c>
      <c r="C6254" s="100"/>
      <c r="D6254" s="124">
        <v>18323</v>
      </c>
      <c r="E6254" s="157">
        <f>VLOOKUP(D6254,'SOAT LIQ'!$A$87:$C$3416,3,FALSE)</f>
        <v>11</v>
      </c>
      <c r="F6254" t="s">
        <v>21632</v>
      </c>
    </row>
    <row r="6255" spans="1:6" x14ac:dyDescent="0.25">
      <c r="A6255" t="s">
        <v>6787</v>
      </c>
      <c r="B6255" s="100" t="s">
        <v>9098</v>
      </c>
      <c r="C6255" s="100"/>
      <c r="D6255" s="124">
        <v>18323</v>
      </c>
      <c r="E6255" s="157">
        <f>VLOOKUP(D6255,'SOAT LIQ'!$A$87:$C$3416,3,FALSE)</f>
        <v>11</v>
      </c>
      <c r="F6255" t="s">
        <v>21632</v>
      </c>
    </row>
    <row r="6256" spans="1:6" x14ac:dyDescent="0.25">
      <c r="A6256" t="s">
        <v>4339</v>
      </c>
      <c r="B6256" s="100" t="s">
        <v>9099</v>
      </c>
      <c r="C6256" s="100"/>
      <c r="D6256" s="124">
        <v>18323</v>
      </c>
      <c r="E6256" s="157">
        <f>VLOOKUP(D6256,'SOAT LIQ'!$A$87:$C$3416,3,FALSE)</f>
        <v>11</v>
      </c>
      <c r="F6256" t="s">
        <v>21632</v>
      </c>
    </row>
    <row r="6257" spans="1:6" x14ac:dyDescent="0.25">
      <c r="A6257" t="s">
        <v>6787</v>
      </c>
      <c r="B6257" s="100" t="s">
        <v>9099</v>
      </c>
      <c r="C6257" s="100"/>
      <c r="D6257" s="124">
        <v>18323</v>
      </c>
      <c r="E6257" s="157">
        <f>VLOOKUP(D6257,'SOAT LIQ'!$A$87:$C$3416,3,FALSE)</f>
        <v>11</v>
      </c>
      <c r="F6257" t="s">
        <v>21632</v>
      </c>
    </row>
    <row r="6258" spans="1:6" x14ac:dyDescent="0.25">
      <c r="A6258" t="s">
        <v>6023</v>
      </c>
      <c r="B6258" s="100" t="s">
        <v>9099</v>
      </c>
      <c r="C6258" s="100"/>
      <c r="D6258" s="124">
        <v>18323</v>
      </c>
      <c r="E6258" s="157">
        <f>VLOOKUP(D6258,'SOAT LIQ'!$A$87:$C$3416,3,FALSE)</f>
        <v>11</v>
      </c>
      <c r="F6258" t="s">
        <v>21632</v>
      </c>
    </row>
    <row r="6259" spans="1:6" x14ac:dyDescent="0.25">
      <c r="A6259" t="s">
        <v>6023</v>
      </c>
      <c r="B6259" s="100" t="s">
        <v>9100</v>
      </c>
      <c r="C6259" s="100"/>
      <c r="D6259" s="124">
        <v>18322</v>
      </c>
      <c r="E6259" s="157">
        <f>VLOOKUP(D6259,'SOAT LIQ'!$A$87:$C$3416,3,FALSE)</f>
        <v>10</v>
      </c>
      <c r="F6259" t="s">
        <v>21632</v>
      </c>
    </row>
    <row r="6260" spans="1:6" x14ac:dyDescent="0.25">
      <c r="A6260" t="s">
        <v>6787</v>
      </c>
      <c r="B6260" s="100" t="s">
        <v>9100</v>
      </c>
      <c r="C6260" s="100"/>
      <c r="D6260" s="124">
        <v>18322</v>
      </c>
      <c r="E6260" s="157">
        <f>VLOOKUP(D6260,'SOAT LIQ'!$A$87:$C$3416,3,FALSE)</f>
        <v>10</v>
      </c>
      <c r="F6260" t="s">
        <v>21632</v>
      </c>
    </row>
    <row r="6261" spans="1:6" x14ac:dyDescent="0.25">
      <c r="A6261" t="s">
        <v>6023</v>
      </c>
      <c r="B6261" s="100" t="s">
        <v>9101</v>
      </c>
      <c r="C6261" s="100"/>
      <c r="D6261" s="124">
        <v>18322</v>
      </c>
      <c r="E6261" s="157">
        <f>VLOOKUP(D6261,'SOAT LIQ'!$A$87:$C$3416,3,FALSE)</f>
        <v>10</v>
      </c>
      <c r="F6261" t="s">
        <v>21632</v>
      </c>
    </row>
    <row r="6262" spans="1:6" x14ac:dyDescent="0.25">
      <c r="A6262" t="s">
        <v>6787</v>
      </c>
      <c r="B6262" s="100" t="s">
        <v>9101</v>
      </c>
      <c r="C6262" s="100"/>
      <c r="D6262" s="124">
        <v>18322</v>
      </c>
      <c r="E6262" s="157">
        <f>VLOOKUP(D6262,'SOAT LIQ'!$A$87:$C$3416,3,FALSE)</f>
        <v>10</v>
      </c>
      <c r="F6262" t="s">
        <v>21632</v>
      </c>
    </row>
    <row r="6263" spans="1:6" x14ac:dyDescent="0.25">
      <c r="A6263" t="s">
        <v>4339</v>
      </c>
      <c r="B6263" s="100" t="s">
        <v>9102</v>
      </c>
      <c r="C6263" s="99" t="s">
        <v>9103</v>
      </c>
      <c r="D6263" s="124">
        <v>17505</v>
      </c>
      <c r="E6263" s="157">
        <f>VLOOKUP(D6263,'SOAT LIQ'!$A$87:$C$3416,3,FALSE)</f>
        <v>8</v>
      </c>
      <c r="F6263" t="s">
        <v>21632</v>
      </c>
    </row>
    <row r="6264" spans="1:6" x14ac:dyDescent="0.25">
      <c r="A6264" t="s">
        <v>5750</v>
      </c>
      <c r="B6264" s="100" t="s">
        <v>9102</v>
      </c>
      <c r="C6264" s="99" t="s">
        <v>9103</v>
      </c>
      <c r="D6264" s="124">
        <v>17505</v>
      </c>
      <c r="E6264" s="157">
        <f>VLOOKUP(D6264,'SOAT LIQ'!$A$87:$C$3416,3,FALSE)</f>
        <v>8</v>
      </c>
      <c r="F6264" t="s">
        <v>21632</v>
      </c>
    </row>
    <row r="6265" spans="1:6" x14ac:dyDescent="0.25">
      <c r="A6265" t="s">
        <v>6023</v>
      </c>
      <c r="B6265" s="100" t="s">
        <v>9102</v>
      </c>
      <c r="C6265" s="99" t="s">
        <v>9103</v>
      </c>
      <c r="D6265" s="124">
        <v>17505</v>
      </c>
      <c r="E6265" s="157">
        <f>VLOOKUP(D6265,'SOAT LIQ'!$A$87:$C$3416,3,FALSE)</f>
        <v>8</v>
      </c>
      <c r="F6265" t="s">
        <v>21632</v>
      </c>
    </row>
    <row r="6266" spans="1:6" x14ac:dyDescent="0.25">
      <c r="A6266" t="s">
        <v>4339</v>
      </c>
      <c r="B6266" s="100" t="s">
        <v>9104</v>
      </c>
      <c r="C6266" s="99" t="s">
        <v>9105</v>
      </c>
      <c r="D6266" s="124">
        <v>17505</v>
      </c>
      <c r="E6266" s="157">
        <f>VLOOKUP(D6266,'SOAT LIQ'!$A$87:$C$3416,3,FALSE)</f>
        <v>8</v>
      </c>
      <c r="F6266" t="s">
        <v>21632</v>
      </c>
    </row>
    <row r="6267" spans="1:6" x14ac:dyDescent="0.25">
      <c r="A6267" t="s">
        <v>6023</v>
      </c>
      <c r="B6267" s="100" t="s">
        <v>9104</v>
      </c>
      <c r="C6267" s="99" t="s">
        <v>9105</v>
      </c>
      <c r="D6267" s="124">
        <v>17505</v>
      </c>
      <c r="E6267" s="157">
        <f>VLOOKUP(D6267,'SOAT LIQ'!$A$87:$C$3416,3,FALSE)</f>
        <v>8</v>
      </c>
      <c r="F6267" t="s">
        <v>21632</v>
      </c>
    </row>
    <row r="6268" spans="1:6" x14ac:dyDescent="0.25">
      <c r="A6268" t="s">
        <v>6787</v>
      </c>
      <c r="B6268" s="100" t="s">
        <v>9106</v>
      </c>
      <c r="C6268" s="99" t="s">
        <v>9107</v>
      </c>
      <c r="D6268" s="124">
        <v>18505</v>
      </c>
      <c r="E6268" s="157">
        <f>VLOOKUP(D6268,'SOAT LIQ'!$A$87:$C$3416,3,FALSE)</f>
        <v>11</v>
      </c>
      <c r="F6268" t="s">
        <v>21632</v>
      </c>
    </row>
    <row r="6269" spans="1:6" x14ac:dyDescent="0.25">
      <c r="A6269" t="s">
        <v>6787</v>
      </c>
      <c r="B6269" s="100" t="s">
        <v>9108</v>
      </c>
      <c r="C6269" s="99" t="s">
        <v>9107</v>
      </c>
      <c r="D6269" s="124">
        <v>18505</v>
      </c>
      <c r="E6269" s="157">
        <f>VLOOKUP(D6269,'SOAT LIQ'!$A$87:$C$3416,3,FALSE)</f>
        <v>11</v>
      </c>
      <c r="F6269" t="s">
        <v>21632</v>
      </c>
    </row>
    <row r="6270" spans="1:6" x14ac:dyDescent="0.25">
      <c r="A6270" t="s">
        <v>6787</v>
      </c>
      <c r="B6270" s="100" t="s">
        <v>9109</v>
      </c>
      <c r="C6270" s="99" t="s">
        <v>9110</v>
      </c>
      <c r="D6270" s="124">
        <v>18504</v>
      </c>
      <c r="E6270" s="157">
        <f>VLOOKUP(D6270,'SOAT LIQ'!$A$87:$C$3416,3,FALSE)</f>
        <v>10</v>
      </c>
      <c r="F6270" t="s">
        <v>21632</v>
      </c>
    </row>
    <row r="6271" spans="1:6" x14ac:dyDescent="0.25">
      <c r="A6271" t="s">
        <v>6787</v>
      </c>
      <c r="B6271" s="100" t="s">
        <v>4640</v>
      </c>
      <c r="C6271" s="99" t="s">
        <v>9110</v>
      </c>
      <c r="D6271" s="124">
        <v>18504</v>
      </c>
      <c r="E6271" s="157">
        <f>VLOOKUP(D6271,'SOAT LIQ'!$A$87:$C$3416,3,FALSE)</f>
        <v>10</v>
      </c>
      <c r="F6271" t="s">
        <v>21632</v>
      </c>
    </row>
    <row r="6272" spans="1:6" x14ac:dyDescent="0.25">
      <c r="A6272" t="s">
        <v>6787</v>
      </c>
      <c r="B6272" s="100" t="s">
        <v>9111</v>
      </c>
      <c r="C6272" s="99" t="s">
        <v>9110</v>
      </c>
      <c r="D6272" s="124">
        <v>18504</v>
      </c>
      <c r="E6272" s="157">
        <f>VLOOKUP(D6272,'SOAT LIQ'!$A$87:$C$3416,3,FALSE)</f>
        <v>10</v>
      </c>
      <c r="F6272" t="s">
        <v>21632</v>
      </c>
    </row>
    <row r="6273" spans="1:6" x14ac:dyDescent="0.25">
      <c r="A6273" t="s">
        <v>6787</v>
      </c>
      <c r="B6273" s="100" t="s">
        <v>9112</v>
      </c>
      <c r="C6273" s="99" t="s">
        <v>9110</v>
      </c>
      <c r="D6273" s="124">
        <v>18504</v>
      </c>
      <c r="E6273" s="157">
        <f>VLOOKUP(D6273,'SOAT LIQ'!$A$87:$C$3416,3,FALSE)</f>
        <v>10</v>
      </c>
      <c r="F6273" t="s">
        <v>21632</v>
      </c>
    </row>
    <row r="6274" spans="1:6" x14ac:dyDescent="0.25">
      <c r="A6274" t="s">
        <v>6787</v>
      </c>
      <c r="B6274" s="100" t="s">
        <v>9113</v>
      </c>
      <c r="C6274" s="99" t="s">
        <v>9110</v>
      </c>
      <c r="D6274" s="124">
        <v>18504</v>
      </c>
      <c r="E6274" s="157">
        <f>VLOOKUP(D6274,'SOAT LIQ'!$A$87:$C$3416,3,FALSE)</f>
        <v>10</v>
      </c>
      <c r="F6274" t="s">
        <v>21632</v>
      </c>
    </row>
    <row r="6275" spans="1:6" x14ac:dyDescent="0.25">
      <c r="A6275" t="s">
        <v>6787</v>
      </c>
      <c r="B6275" s="100" t="s">
        <v>4639</v>
      </c>
      <c r="C6275" s="99" t="s">
        <v>9114</v>
      </c>
      <c r="D6275" s="124">
        <v>18502</v>
      </c>
      <c r="E6275" s="157">
        <f>VLOOKUP(D6275,'SOAT LIQ'!$A$87:$C$3416,3,FALSE)</f>
        <v>6</v>
      </c>
      <c r="F6275" t="s">
        <v>21632</v>
      </c>
    </row>
    <row r="6276" spans="1:6" x14ac:dyDescent="0.25">
      <c r="A6276" t="s">
        <v>6787</v>
      </c>
      <c r="B6276" s="100" t="s">
        <v>9115</v>
      </c>
      <c r="C6276" s="99" t="s">
        <v>9110</v>
      </c>
      <c r="D6276" s="124">
        <v>18504</v>
      </c>
      <c r="E6276" s="157">
        <f>VLOOKUP(D6276,'SOAT LIQ'!$A$87:$C$3416,3,FALSE)</f>
        <v>10</v>
      </c>
      <c r="F6276" t="s">
        <v>21632</v>
      </c>
    </row>
    <row r="6277" spans="1:6" x14ac:dyDescent="0.25">
      <c r="A6277" t="s">
        <v>4339</v>
      </c>
      <c r="B6277" s="100" t="s">
        <v>9116</v>
      </c>
      <c r="C6277" s="99" t="s">
        <v>9117</v>
      </c>
      <c r="D6277" s="124">
        <v>17503</v>
      </c>
      <c r="E6277" s="157">
        <f>VLOOKUP(D6277,'SOAT LIQ'!$A$87:$C$3416,3,FALSE)</f>
        <v>6</v>
      </c>
      <c r="F6277" t="s">
        <v>21632</v>
      </c>
    </row>
    <row r="6278" spans="1:6" x14ac:dyDescent="0.25">
      <c r="A6278" t="s">
        <v>5750</v>
      </c>
      <c r="B6278" s="100" t="s">
        <v>9116</v>
      </c>
      <c r="C6278" s="99" t="s">
        <v>9117</v>
      </c>
      <c r="D6278" s="124">
        <v>17503</v>
      </c>
      <c r="E6278" s="157">
        <f>VLOOKUP(D6278,'SOAT LIQ'!$A$87:$C$3416,3,FALSE)</f>
        <v>6</v>
      </c>
      <c r="F6278" t="s">
        <v>21632</v>
      </c>
    </row>
    <row r="6279" spans="1:6" x14ac:dyDescent="0.25">
      <c r="A6279" t="s">
        <v>6023</v>
      </c>
      <c r="B6279" s="100" t="s">
        <v>9116</v>
      </c>
      <c r="C6279" s="99" t="s">
        <v>9117</v>
      </c>
      <c r="D6279" s="124">
        <v>17503</v>
      </c>
      <c r="E6279" s="157">
        <f>VLOOKUP(D6279,'SOAT LIQ'!$A$87:$C$3416,3,FALSE)</f>
        <v>6</v>
      </c>
      <c r="F6279" t="s">
        <v>21632</v>
      </c>
    </row>
    <row r="6280" spans="1:6" x14ac:dyDescent="0.25">
      <c r="A6280" t="s">
        <v>4339</v>
      </c>
      <c r="B6280" s="100" t="s">
        <v>9118</v>
      </c>
      <c r="C6280" s="99" t="s">
        <v>9117</v>
      </c>
      <c r="D6280" s="124">
        <v>17503</v>
      </c>
      <c r="E6280" s="157">
        <f>VLOOKUP(D6280,'SOAT LIQ'!$A$87:$C$3416,3,FALSE)</f>
        <v>6</v>
      </c>
      <c r="F6280" t="s">
        <v>21632</v>
      </c>
    </row>
    <row r="6281" spans="1:6" x14ac:dyDescent="0.25">
      <c r="A6281" t="s">
        <v>6023</v>
      </c>
      <c r="B6281" s="100" t="s">
        <v>9118</v>
      </c>
      <c r="C6281" s="99" t="s">
        <v>9117</v>
      </c>
      <c r="D6281" s="124">
        <v>17503</v>
      </c>
      <c r="E6281" s="157">
        <f>VLOOKUP(D6281,'SOAT LIQ'!$A$87:$C$3416,3,FALSE)</f>
        <v>6</v>
      </c>
      <c r="F6281" t="s">
        <v>21632</v>
      </c>
    </row>
    <row r="6282" spans="1:6" x14ac:dyDescent="0.25">
      <c r="A6282" t="s">
        <v>6023</v>
      </c>
      <c r="B6282" s="100" t="s">
        <v>9119</v>
      </c>
      <c r="C6282" s="99" t="s">
        <v>9094</v>
      </c>
      <c r="D6282" s="124">
        <v>18312</v>
      </c>
      <c r="E6282" s="157">
        <f>VLOOKUP(D6282,'SOAT LIQ'!$A$87:$C$3416,3,FALSE)</f>
        <v>6</v>
      </c>
      <c r="F6282" t="s">
        <v>21632</v>
      </c>
    </row>
    <row r="6283" spans="1:6" x14ac:dyDescent="0.25">
      <c r="A6283" t="s">
        <v>6787</v>
      </c>
      <c r="B6283" s="100" t="s">
        <v>9119</v>
      </c>
      <c r="C6283" s="99" t="s">
        <v>9094</v>
      </c>
      <c r="D6283" s="124">
        <v>18312</v>
      </c>
      <c r="E6283" s="157">
        <f>VLOOKUP(D6283,'SOAT LIQ'!$A$87:$C$3416,3,FALSE)</f>
        <v>6</v>
      </c>
      <c r="F6283" t="s">
        <v>21632</v>
      </c>
    </row>
    <row r="6284" spans="1:6" x14ac:dyDescent="0.25">
      <c r="A6284" t="s">
        <v>4339</v>
      </c>
      <c r="B6284" s="100" t="s">
        <v>9120</v>
      </c>
      <c r="C6284" s="99" t="s">
        <v>9085</v>
      </c>
      <c r="D6284" s="124">
        <v>7701</v>
      </c>
      <c r="E6284" s="157">
        <f>VLOOKUP(D6284,'SOAT LIQ'!$A$87:$C$3416,3,FALSE)</f>
        <v>9</v>
      </c>
      <c r="F6284" t="s">
        <v>21632</v>
      </c>
    </row>
    <row r="6285" spans="1:6" x14ac:dyDescent="0.25">
      <c r="A6285" t="s">
        <v>5750</v>
      </c>
      <c r="B6285" s="100" t="s">
        <v>9120</v>
      </c>
      <c r="C6285" s="99" t="s">
        <v>9085</v>
      </c>
      <c r="D6285" s="124">
        <v>7701</v>
      </c>
      <c r="E6285" s="157">
        <f>VLOOKUP(D6285,'SOAT LIQ'!$A$87:$C$3416,3,FALSE)</f>
        <v>9</v>
      </c>
      <c r="F6285" t="s">
        <v>21632</v>
      </c>
    </row>
    <row r="6286" spans="1:6" x14ac:dyDescent="0.25">
      <c r="A6286" t="s">
        <v>6023</v>
      </c>
      <c r="B6286" s="100" t="s">
        <v>9120</v>
      </c>
      <c r="C6286" s="99" t="s">
        <v>9085</v>
      </c>
      <c r="D6286" s="124">
        <v>7701</v>
      </c>
      <c r="E6286" s="157">
        <f>VLOOKUP(D6286,'SOAT LIQ'!$A$87:$C$3416,3,FALSE)</f>
        <v>9</v>
      </c>
      <c r="F6286" t="s">
        <v>21632</v>
      </c>
    </row>
    <row r="6287" spans="1:6" x14ac:dyDescent="0.25">
      <c r="A6287" t="s">
        <v>4339</v>
      </c>
      <c r="B6287" s="100" t="s">
        <v>9121</v>
      </c>
      <c r="C6287" s="99" t="s">
        <v>9085</v>
      </c>
      <c r="D6287" s="124">
        <v>7701</v>
      </c>
      <c r="E6287" s="157">
        <f>VLOOKUP(D6287,'SOAT LIQ'!$A$87:$C$3416,3,FALSE)</f>
        <v>9</v>
      </c>
      <c r="F6287" t="s">
        <v>21632</v>
      </c>
    </row>
    <row r="6288" spans="1:6" x14ac:dyDescent="0.25">
      <c r="A6288" t="s">
        <v>5750</v>
      </c>
      <c r="B6288" s="100" t="s">
        <v>9121</v>
      </c>
      <c r="C6288" s="99" t="s">
        <v>9085</v>
      </c>
      <c r="D6288" s="124">
        <v>7701</v>
      </c>
      <c r="E6288" s="157">
        <f>VLOOKUP(D6288,'SOAT LIQ'!$A$87:$C$3416,3,FALSE)</f>
        <v>9</v>
      </c>
      <c r="F6288" t="s">
        <v>21632</v>
      </c>
    </row>
    <row r="6289" spans="1:6" x14ac:dyDescent="0.25">
      <c r="A6289" t="s">
        <v>6023</v>
      </c>
      <c r="B6289" s="100" t="s">
        <v>9121</v>
      </c>
      <c r="C6289" s="99" t="s">
        <v>9085</v>
      </c>
      <c r="D6289" s="124">
        <v>7701</v>
      </c>
      <c r="E6289" s="157">
        <f>VLOOKUP(D6289,'SOAT LIQ'!$A$87:$C$3416,3,FALSE)</f>
        <v>9</v>
      </c>
      <c r="F6289" t="s">
        <v>21632</v>
      </c>
    </row>
    <row r="6290" spans="1:6" x14ac:dyDescent="0.25">
      <c r="A6290" t="s">
        <v>4339</v>
      </c>
      <c r="B6290" s="100" t="s">
        <v>9122</v>
      </c>
      <c r="C6290" s="99" t="s">
        <v>9085</v>
      </c>
      <c r="D6290" s="124">
        <v>7701</v>
      </c>
      <c r="E6290" s="157">
        <f>VLOOKUP(D6290,'SOAT LIQ'!$A$87:$C$3416,3,FALSE)</f>
        <v>9</v>
      </c>
      <c r="F6290" t="s">
        <v>21632</v>
      </c>
    </row>
    <row r="6291" spans="1:6" x14ac:dyDescent="0.25">
      <c r="A6291" t="s">
        <v>6023</v>
      </c>
      <c r="B6291" s="100" t="s">
        <v>9122</v>
      </c>
      <c r="C6291" s="99" t="s">
        <v>9085</v>
      </c>
      <c r="D6291" s="124">
        <v>7701</v>
      </c>
      <c r="E6291" s="157">
        <f>VLOOKUP(D6291,'SOAT LIQ'!$A$87:$C$3416,3,FALSE)</f>
        <v>9</v>
      </c>
      <c r="F6291" t="s">
        <v>21632</v>
      </c>
    </row>
    <row r="6292" spans="1:6" x14ac:dyDescent="0.25">
      <c r="A6292" t="s">
        <v>4339</v>
      </c>
      <c r="B6292" s="100" t="s">
        <v>9123</v>
      </c>
      <c r="C6292" s="99" t="s">
        <v>9085</v>
      </c>
      <c r="D6292" s="124">
        <v>7701</v>
      </c>
      <c r="E6292" s="157">
        <f>VLOOKUP(D6292,'SOAT LIQ'!$A$87:$C$3416,3,FALSE)</f>
        <v>9</v>
      </c>
      <c r="F6292" t="s">
        <v>21632</v>
      </c>
    </row>
    <row r="6293" spans="1:6" x14ac:dyDescent="0.25">
      <c r="A6293" t="s">
        <v>5750</v>
      </c>
      <c r="B6293" s="100" t="s">
        <v>9123</v>
      </c>
      <c r="C6293" s="99" t="s">
        <v>9085</v>
      </c>
      <c r="D6293" s="124">
        <v>7701</v>
      </c>
      <c r="E6293" s="157">
        <f>VLOOKUP(D6293,'SOAT LIQ'!$A$87:$C$3416,3,FALSE)</f>
        <v>9</v>
      </c>
      <c r="F6293" t="s">
        <v>21632</v>
      </c>
    </row>
    <row r="6294" spans="1:6" x14ac:dyDescent="0.25">
      <c r="A6294" t="s">
        <v>6023</v>
      </c>
      <c r="B6294" s="100" t="s">
        <v>9123</v>
      </c>
      <c r="C6294" s="99" t="s">
        <v>9085</v>
      </c>
      <c r="D6294" s="124">
        <v>7701</v>
      </c>
      <c r="E6294" s="157">
        <f>VLOOKUP(D6294,'SOAT LIQ'!$A$87:$C$3416,3,FALSE)</f>
        <v>9</v>
      </c>
      <c r="F6294" t="s">
        <v>21632</v>
      </c>
    </row>
    <row r="6295" spans="1:6" x14ac:dyDescent="0.25">
      <c r="A6295" t="s">
        <v>4339</v>
      </c>
      <c r="B6295" s="100" t="s">
        <v>9124</v>
      </c>
      <c r="C6295" s="99" t="s">
        <v>9085</v>
      </c>
      <c r="D6295" s="124">
        <v>7701</v>
      </c>
      <c r="E6295" s="157">
        <f>VLOOKUP(D6295,'SOAT LIQ'!$A$87:$C$3416,3,FALSE)</f>
        <v>9</v>
      </c>
      <c r="F6295" t="s">
        <v>21632</v>
      </c>
    </row>
    <row r="6296" spans="1:6" x14ac:dyDescent="0.25">
      <c r="A6296" t="s">
        <v>6023</v>
      </c>
      <c r="B6296" s="100" t="s">
        <v>9124</v>
      </c>
      <c r="C6296" s="99" t="s">
        <v>9085</v>
      </c>
      <c r="D6296" s="124">
        <v>7701</v>
      </c>
      <c r="E6296" s="157">
        <f>VLOOKUP(D6296,'SOAT LIQ'!$A$87:$C$3416,3,FALSE)</f>
        <v>9</v>
      </c>
      <c r="F6296" t="s">
        <v>21632</v>
      </c>
    </row>
    <row r="6297" spans="1:6" x14ac:dyDescent="0.25">
      <c r="A6297" t="s">
        <v>4339</v>
      </c>
      <c r="B6297" s="100" t="s">
        <v>9125</v>
      </c>
      <c r="C6297" s="99" t="s">
        <v>9085</v>
      </c>
      <c r="D6297" s="124">
        <v>7701</v>
      </c>
      <c r="E6297" s="157">
        <f>VLOOKUP(D6297,'SOAT LIQ'!$A$87:$C$3416,3,FALSE)</f>
        <v>9</v>
      </c>
      <c r="F6297" t="s">
        <v>21632</v>
      </c>
    </row>
    <row r="6298" spans="1:6" x14ac:dyDescent="0.25">
      <c r="A6298" t="s">
        <v>5750</v>
      </c>
      <c r="B6298" s="100" t="s">
        <v>9125</v>
      </c>
      <c r="C6298" s="99" t="s">
        <v>9085</v>
      </c>
      <c r="D6298" s="124">
        <v>7701</v>
      </c>
      <c r="E6298" s="157">
        <f>VLOOKUP(D6298,'SOAT LIQ'!$A$87:$C$3416,3,FALSE)</f>
        <v>9</v>
      </c>
      <c r="F6298" t="s">
        <v>21632</v>
      </c>
    </row>
    <row r="6299" spans="1:6" x14ac:dyDescent="0.25">
      <c r="A6299" t="s">
        <v>6023</v>
      </c>
      <c r="B6299" s="100" t="s">
        <v>9125</v>
      </c>
      <c r="C6299" s="99" t="s">
        <v>9085</v>
      </c>
      <c r="D6299" s="124">
        <v>7701</v>
      </c>
      <c r="E6299" s="157">
        <f>VLOOKUP(D6299,'SOAT LIQ'!$A$87:$C$3416,3,FALSE)</f>
        <v>9</v>
      </c>
      <c r="F6299" t="s">
        <v>21632</v>
      </c>
    </row>
    <row r="6300" spans="1:6" x14ac:dyDescent="0.25">
      <c r="A6300" t="s">
        <v>4339</v>
      </c>
      <c r="B6300" s="100" t="s">
        <v>9126</v>
      </c>
      <c r="C6300" s="99" t="s">
        <v>9085</v>
      </c>
      <c r="D6300" s="124">
        <v>7701</v>
      </c>
      <c r="E6300" s="157">
        <f>VLOOKUP(D6300,'SOAT LIQ'!$A$87:$C$3416,3,FALSE)</f>
        <v>9</v>
      </c>
      <c r="F6300" t="s">
        <v>21632</v>
      </c>
    </row>
    <row r="6301" spans="1:6" x14ac:dyDescent="0.25">
      <c r="A6301" t="s">
        <v>6023</v>
      </c>
      <c r="B6301" s="100" t="s">
        <v>9126</v>
      </c>
      <c r="C6301" s="99" t="s">
        <v>9085</v>
      </c>
      <c r="D6301" s="124">
        <v>7701</v>
      </c>
      <c r="E6301" s="157">
        <f>VLOOKUP(D6301,'SOAT LIQ'!$A$87:$C$3416,3,FALSE)</f>
        <v>9</v>
      </c>
      <c r="F6301" t="s">
        <v>21632</v>
      </c>
    </row>
    <row r="6302" spans="1:6" x14ac:dyDescent="0.25">
      <c r="A6302" t="s">
        <v>6787</v>
      </c>
      <c r="B6302" s="100" t="s">
        <v>9128</v>
      </c>
      <c r="C6302" s="99" t="s">
        <v>9127</v>
      </c>
      <c r="D6302" s="124">
        <v>18514</v>
      </c>
      <c r="E6302" s="157">
        <f>VLOOKUP(D6302,'SOAT LIQ'!$A$87:$C$3416,3,FALSE)</f>
        <v>12</v>
      </c>
      <c r="F6302" t="s">
        <v>21632</v>
      </c>
    </row>
    <row r="6303" spans="1:6" x14ac:dyDescent="0.25">
      <c r="A6303" t="s">
        <v>4339</v>
      </c>
      <c r="B6303" s="100" t="s">
        <v>9128</v>
      </c>
      <c r="C6303" s="99" t="s">
        <v>9127</v>
      </c>
      <c r="D6303" s="124">
        <v>18514</v>
      </c>
      <c r="E6303" s="157">
        <f>VLOOKUP(D6303,'SOAT LIQ'!$A$87:$C$3416,3,FALSE)</f>
        <v>12</v>
      </c>
      <c r="F6303" t="s">
        <v>21632</v>
      </c>
    </row>
    <row r="6304" spans="1:6" x14ac:dyDescent="0.25">
      <c r="A6304" t="s">
        <v>4339</v>
      </c>
      <c r="B6304" s="100" t="s">
        <v>9129</v>
      </c>
      <c r="C6304" s="99" t="s">
        <v>9130</v>
      </c>
      <c r="D6304" s="124">
        <v>18514</v>
      </c>
      <c r="E6304" s="157">
        <f>VLOOKUP(D6304,'SOAT LIQ'!$A$87:$C$3416,3,FALSE)</f>
        <v>12</v>
      </c>
      <c r="F6304" t="s">
        <v>21632</v>
      </c>
    </row>
    <row r="6305" spans="1:6" x14ac:dyDescent="0.25">
      <c r="A6305" t="s">
        <v>5750</v>
      </c>
      <c r="B6305" s="100" t="s">
        <v>9129</v>
      </c>
      <c r="C6305" s="99" t="s">
        <v>9130</v>
      </c>
      <c r="D6305" s="124">
        <v>18514</v>
      </c>
      <c r="E6305" s="157">
        <f>VLOOKUP(D6305,'SOAT LIQ'!$A$87:$C$3416,3,FALSE)</f>
        <v>12</v>
      </c>
      <c r="F6305" t="s">
        <v>21632</v>
      </c>
    </row>
    <row r="6306" spans="1:6" x14ac:dyDescent="0.25">
      <c r="A6306" t="s">
        <v>6023</v>
      </c>
      <c r="B6306" s="100" t="s">
        <v>9129</v>
      </c>
      <c r="C6306" s="99" t="s">
        <v>9130</v>
      </c>
      <c r="D6306" s="124">
        <v>18514</v>
      </c>
      <c r="E6306" s="157">
        <f>VLOOKUP(D6306,'SOAT LIQ'!$A$87:$C$3416,3,FALSE)</f>
        <v>12</v>
      </c>
      <c r="F6306" t="s">
        <v>21632</v>
      </c>
    </row>
    <row r="6307" spans="1:6" x14ac:dyDescent="0.25">
      <c r="A6307" t="s">
        <v>6787</v>
      </c>
      <c r="B6307" s="100" t="s">
        <v>9129</v>
      </c>
      <c r="C6307" s="99" t="s">
        <v>9130</v>
      </c>
      <c r="D6307" s="124">
        <v>18514</v>
      </c>
      <c r="E6307" s="157">
        <f>VLOOKUP(D6307,'SOAT LIQ'!$A$87:$C$3416,3,FALSE)</f>
        <v>12</v>
      </c>
      <c r="F6307" t="s">
        <v>21632</v>
      </c>
    </row>
    <row r="6308" spans="1:6" x14ac:dyDescent="0.25">
      <c r="A6308" t="s">
        <v>4339</v>
      </c>
      <c r="B6308" s="100" t="s">
        <v>9131</v>
      </c>
      <c r="C6308" s="99" t="s">
        <v>9130</v>
      </c>
      <c r="D6308" s="124">
        <v>18514</v>
      </c>
      <c r="E6308" s="157">
        <f>VLOOKUP(D6308,'SOAT LIQ'!$A$87:$C$3416,3,FALSE)</f>
        <v>12</v>
      </c>
      <c r="F6308" t="s">
        <v>21632</v>
      </c>
    </row>
    <row r="6309" spans="1:6" x14ac:dyDescent="0.25">
      <c r="A6309" t="s">
        <v>6023</v>
      </c>
      <c r="B6309" s="100" t="s">
        <v>9131</v>
      </c>
      <c r="C6309" s="99" t="s">
        <v>9130</v>
      </c>
      <c r="D6309" s="124">
        <v>18514</v>
      </c>
      <c r="E6309" s="157">
        <f>VLOOKUP(D6309,'SOAT LIQ'!$A$87:$C$3416,3,FALSE)</f>
        <v>12</v>
      </c>
      <c r="F6309" t="s">
        <v>21632</v>
      </c>
    </row>
    <row r="6310" spans="1:6" x14ac:dyDescent="0.25">
      <c r="A6310" t="s">
        <v>6787</v>
      </c>
      <c r="B6310" s="100" t="s">
        <v>9131</v>
      </c>
      <c r="C6310" s="99" t="s">
        <v>9130</v>
      </c>
      <c r="D6310" s="124">
        <v>18514</v>
      </c>
      <c r="E6310" s="157">
        <f>VLOOKUP(D6310,'SOAT LIQ'!$A$87:$C$3416,3,FALSE)</f>
        <v>12</v>
      </c>
      <c r="F6310" t="s">
        <v>21632</v>
      </c>
    </row>
    <row r="6311" spans="1:6" x14ac:dyDescent="0.25">
      <c r="A6311" t="s">
        <v>5750</v>
      </c>
      <c r="B6311" s="100" t="s">
        <v>9132</v>
      </c>
      <c r="C6311" s="99" t="s">
        <v>9130</v>
      </c>
      <c r="D6311" s="124">
        <v>18514</v>
      </c>
      <c r="E6311" s="157">
        <f>VLOOKUP(D6311,'SOAT LIQ'!$A$87:$C$3416,3,FALSE)</f>
        <v>12</v>
      </c>
      <c r="F6311" t="s">
        <v>21632</v>
      </c>
    </row>
    <row r="6312" spans="1:6" x14ac:dyDescent="0.25">
      <c r="A6312" t="s">
        <v>4339</v>
      </c>
      <c r="B6312" s="100" t="s">
        <v>9132</v>
      </c>
      <c r="C6312" s="99" t="s">
        <v>9130</v>
      </c>
      <c r="D6312" s="124">
        <v>18514</v>
      </c>
      <c r="E6312" s="157">
        <f>VLOOKUP(D6312,'SOAT LIQ'!$A$87:$C$3416,3,FALSE)</f>
        <v>12</v>
      </c>
      <c r="F6312" t="s">
        <v>21632</v>
      </c>
    </row>
    <row r="6313" spans="1:6" x14ac:dyDescent="0.25">
      <c r="A6313" t="s">
        <v>6787</v>
      </c>
      <c r="B6313" s="100" t="s">
        <v>9132</v>
      </c>
      <c r="C6313" s="99" t="s">
        <v>9130</v>
      </c>
      <c r="D6313" s="124">
        <v>18514</v>
      </c>
      <c r="E6313" s="157">
        <f>VLOOKUP(D6313,'SOAT LIQ'!$A$87:$C$3416,3,FALSE)</f>
        <v>12</v>
      </c>
      <c r="F6313" t="s">
        <v>21632</v>
      </c>
    </row>
    <row r="6314" spans="1:6" x14ac:dyDescent="0.25">
      <c r="A6314" t="s">
        <v>6023</v>
      </c>
      <c r="B6314" s="100" t="s">
        <v>9132</v>
      </c>
      <c r="C6314" s="99" t="s">
        <v>9130</v>
      </c>
      <c r="D6314" s="124">
        <v>18514</v>
      </c>
      <c r="E6314" s="157">
        <f>VLOOKUP(D6314,'SOAT LIQ'!$A$87:$C$3416,3,FALSE)</f>
        <v>12</v>
      </c>
      <c r="F6314" t="s">
        <v>21632</v>
      </c>
    </row>
    <row r="6315" spans="1:6" x14ac:dyDescent="0.25">
      <c r="A6315" t="s">
        <v>6023</v>
      </c>
      <c r="B6315" s="100" t="s">
        <v>9133</v>
      </c>
      <c r="C6315" s="99" t="s">
        <v>9130</v>
      </c>
      <c r="D6315" s="124">
        <v>18514</v>
      </c>
      <c r="E6315" s="157">
        <f>VLOOKUP(D6315,'SOAT LIQ'!$A$87:$C$3416,3,FALSE)</f>
        <v>12</v>
      </c>
      <c r="F6315" t="s">
        <v>21632</v>
      </c>
    </row>
    <row r="6316" spans="1:6" x14ac:dyDescent="0.25">
      <c r="A6316" t="s">
        <v>4339</v>
      </c>
      <c r="B6316" s="100" t="s">
        <v>9133</v>
      </c>
      <c r="C6316" s="99" t="s">
        <v>9130</v>
      </c>
      <c r="D6316" s="124">
        <v>18514</v>
      </c>
      <c r="E6316" s="157">
        <f>VLOOKUP(D6316,'SOAT LIQ'!$A$87:$C$3416,3,FALSE)</f>
        <v>12</v>
      </c>
      <c r="F6316" t="s">
        <v>21632</v>
      </c>
    </row>
    <row r="6317" spans="1:6" x14ac:dyDescent="0.25">
      <c r="A6317" t="s">
        <v>6787</v>
      </c>
      <c r="B6317" s="100" t="s">
        <v>9133</v>
      </c>
      <c r="C6317" s="99" t="s">
        <v>9130</v>
      </c>
      <c r="D6317" s="124">
        <v>18514</v>
      </c>
      <c r="E6317" s="157">
        <f>VLOOKUP(D6317,'SOAT LIQ'!$A$87:$C$3416,3,FALSE)</f>
        <v>12</v>
      </c>
      <c r="F6317" t="s">
        <v>21632</v>
      </c>
    </row>
    <row r="6318" spans="1:6" x14ac:dyDescent="0.25">
      <c r="A6318" t="s">
        <v>6023</v>
      </c>
      <c r="B6318" s="100" t="s">
        <v>9134</v>
      </c>
      <c r="C6318" s="99" t="s">
        <v>9130</v>
      </c>
      <c r="D6318" s="124">
        <v>18514</v>
      </c>
      <c r="E6318" s="157">
        <f>VLOOKUP(D6318,'SOAT LIQ'!$A$87:$C$3416,3,FALSE)</f>
        <v>12</v>
      </c>
      <c r="F6318" t="s">
        <v>21632</v>
      </c>
    </row>
    <row r="6319" spans="1:6" x14ac:dyDescent="0.25">
      <c r="A6319" t="s">
        <v>4339</v>
      </c>
      <c r="B6319" s="100" t="s">
        <v>9134</v>
      </c>
      <c r="C6319" s="99" t="s">
        <v>9130</v>
      </c>
      <c r="D6319" s="124">
        <v>18514</v>
      </c>
      <c r="E6319" s="157">
        <f>VLOOKUP(D6319,'SOAT LIQ'!$A$87:$C$3416,3,FALSE)</f>
        <v>12</v>
      </c>
      <c r="F6319" t="s">
        <v>21632</v>
      </c>
    </row>
    <row r="6320" spans="1:6" x14ac:dyDescent="0.25">
      <c r="A6320" t="s">
        <v>6787</v>
      </c>
      <c r="B6320" s="100" t="s">
        <v>9134</v>
      </c>
      <c r="C6320" s="99" t="s">
        <v>9130</v>
      </c>
      <c r="D6320" s="124">
        <v>18514</v>
      </c>
      <c r="E6320" s="157">
        <f>VLOOKUP(D6320,'SOAT LIQ'!$A$87:$C$3416,3,FALSE)</f>
        <v>12</v>
      </c>
      <c r="F6320" t="s">
        <v>21632</v>
      </c>
    </row>
    <row r="6321" spans="1:6" x14ac:dyDescent="0.25">
      <c r="A6321" t="s">
        <v>6023</v>
      </c>
      <c r="B6321" s="100" t="s">
        <v>9135</v>
      </c>
      <c r="C6321" s="99" t="s">
        <v>9130</v>
      </c>
      <c r="D6321" s="124">
        <v>18514</v>
      </c>
      <c r="E6321" s="157">
        <f>VLOOKUP(D6321,'SOAT LIQ'!$A$87:$C$3416,3,FALSE)</f>
        <v>12</v>
      </c>
      <c r="F6321" t="s">
        <v>21632</v>
      </c>
    </row>
    <row r="6322" spans="1:6" x14ac:dyDescent="0.25">
      <c r="A6322" t="s">
        <v>4339</v>
      </c>
      <c r="B6322" s="100" t="s">
        <v>9135</v>
      </c>
      <c r="C6322" s="99" t="s">
        <v>9130</v>
      </c>
      <c r="D6322" s="124">
        <v>18514</v>
      </c>
      <c r="E6322" s="157">
        <f>VLOOKUP(D6322,'SOAT LIQ'!$A$87:$C$3416,3,FALSE)</f>
        <v>12</v>
      </c>
      <c r="F6322" t="s">
        <v>21632</v>
      </c>
    </row>
    <row r="6323" spans="1:6" x14ac:dyDescent="0.25">
      <c r="A6323" t="s">
        <v>6787</v>
      </c>
      <c r="B6323" s="100" t="s">
        <v>9135</v>
      </c>
      <c r="C6323" s="99" t="s">
        <v>9130</v>
      </c>
      <c r="D6323" s="124">
        <v>18514</v>
      </c>
      <c r="E6323" s="157">
        <f>VLOOKUP(D6323,'SOAT LIQ'!$A$87:$C$3416,3,FALSE)</f>
        <v>12</v>
      </c>
      <c r="F6323" t="s">
        <v>21632</v>
      </c>
    </row>
    <row r="6324" spans="1:6" x14ac:dyDescent="0.25">
      <c r="A6324" t="s">
        <v>6787</v>
      </c>
      <c r="B6324" s="100" t="s">
        <v>9136</v>
      </c>
      <c r="C6324" s="100"/>
      <c r="D6324" s="124"/>
      <c r="E6324" s="157" t="e">
        <f>VLOOKUP(D6324,'SOAT LIQ'!$A$87:$C$3416,3,FALSE)</f>
        <v>#N/A</v>
      </c>
    </row>
    <row r="6325" spans="1:6" x14ac:dyDescent="0.25">
      <c r="A6325" t="s">
        <v>6023</v>
      </c>
      <c r="B6325" s="100" t="s">
        <v>9136</v>
      </c>
      <c r="C6325" s="100"/>
      <c r="D6325" s="124"/>
      <c r="E6325" s="157" t="e">
        <f>VLOOKUP(D6325,'SOAT LIQ'!$A$87:$C$3416,3,FALSE)</f>
        <v>#N/A</v>
      </c>
      <c r="F6325" t="s">
        <v>21632</v>
      </c>
    </row>
    <row r="6326" spans="1:6" x14ac:dyDescent="0.25">
      <c r="A6326" t="s">
        <v>4339</v>
      </c>
      <c r="B6326" s="100" t="s">
        <v>9136</v>
      </c>
      <c r="C6326" s="100"/>
      <c r="D6326" s="124"/>
      <c r="E6326" s="157" t="e">
        <f>VLOOKUP(D6326,'SOAT LIQ'!$A$87:$C$3416,3,FALSE)</f>
        <v>#N/A</v>
      </c>
      <c r="F6326" t="s">
        <v>21632</v>
      </c>
    </row>
    <row r="6327" spans="1:6" x14ac:dyDescent="0.25">
      <c r="A6327" t="s">
        <v>5750</v>
      </c>
      <c r="B6327" s="100" t="s">
        <v>9137</v>
      </c>
      <c r="C6327" s="100"/>
      <c r="D6327" s="124">
        <v>7722</v>
      </c>
      <c r="E6327" s="157">
        <f>VLOOKUP(D6327,'SOAT LIQ'!$A$87:$C$3416,3,FALSE)</f>
        <v>9</v>
      </c>
      <c r="F6327" t="s">
        <v>21632</v>
      </c>
    </row>
    <row r="6328" spans="1:6" x14ac:dyDescent="0.25">
      <c r="A6328" t="s">
        <v>4339</v>
      </c>
      <c r="B6328" s="100" t="s">
        <v>9137</v>
      </c>
      <c r="C6328" s="100"/>
      <c r="D6328" s="124">
        <v>7722</v>
      </c>
      <c r="E6328" s="157">
        <f>VLOOKUP(D6328,'SOAT LIQ'!$A$87:$C$3416,3,FALSE)</f>
        <v>9</v>
      </c>
      <c r="F6328" t="s">
        <v>21632</v>
      </c>
    </row>
    <row r="6329" spans="1:6" x14ac:dyDescent="0.25">
      <c r="A6329" t="s">
        <v>6023</v>
      </c>
      <c r="B6329" s="100" t="s">
        <v>9137</v>
      </c>
      <c r="C6329" s="100"/>
      <c r="D6329" s="124">
        <v>7722</v>
      </c>
      <c r="E6329" s="157">
        <f>VLOOKUP(D6329,'SOAT LIQ'!$A$87:$C$3416,3,FALSE)</f>
        <v>9</v>
      </c>
      <c r="F6329" t="s">
        <v>21632</v>
      </c>
    </row>
    <row r="6330" spans="1:6" x14ac:dyDescent="0.25">
      <c r="A6330" t="s">
        <v>6023</v>
      </c>
      <c r="B6330" s="100" t="s">
        <v>9138</v>
      </c>
      <c r="C6330" s="100"/>
      <c r="D6330" s="124">
        <v>7722</v>
      </c>
      <c r="E6330" s="157">
        <f>VLOOKUP(D6330,'SOAT LIQ'!$A$87:$C$3416,3,FALSE)</f>
        <v>9</v>
      </c>
      <c r="F6330" t="s">
        <v>21632</v>
      </c>
    </row>
    <row r="6331" spans="1:6" x14ac:dyDescent="0.25">
      <c r="A6331" t="s">
        <v>4339</v>
      </c>
      <c r="B6331" s="100" t="s">
        <v>9138</v>
      </c>
      <c r="C6331" s="100"/>
      <c r="D6331" s="124">
        <v>7722</v>
      </c>
      <c r="E6331" s="157">
        <f>VLOOKUP(D6331,'SOAT LIQ'!$A$87:$C$3416,3,FALSE)</f>
        <v>9</v>
      </c>
      <c r="F6331" t="s">
        <v>21632</v>
      </c>
    </row>
    <row r="6332" spans="1:6" x14ac:dyDescent="0.25">
      <c r="A6332" t="s">
        <v>5750</v>
      </c>
      <c r="B6332" s="100" t="s">
        <v>9139</v>
      </c>
      <c r="C6332" s="100"/>
      <c r="D6332" s="124">
        <v>7724</v>
      </c>
      <c r="E6332" s="157">
        <f>VLOOKUP(D6332,'SOAT LIQ'!$A$87:$C$3416,3,FALSE)</f>
        <v>13</v>
      </c>
      <c r="F6332" t="s">
        <v>21632</v>
      </c>
    </row>
    <row r="6333" spans="1:6" x14ac:dyDescent="0.25">
      <c r="A6333" t="s">
        <v>4339</v>
      </c>
      <c r="B6333" s="100" t="s">
        <v>9139</v>
      </c>
      <c r="C6333" s="100"/>
      <c r="D6333" s="124">
        <v>7724</v>
      </c>
      <c r="E6333" s="157">
        <f>VLOOKUP(D6333,'SOAT LIQ'!$A$87:$C$3416,3,FALSE)</f>
        <v>13</v>
      </c>
      <c r="F6333" t="s">
        <v>21632</v>
      </c>
    </row>
    <row r="6334" spans="1:6" x14ac:dyDescent="0.25">
      <c r="A6334" t="s">
        <v>6023</v>
      </c>
      <c r="B6334" s="100" t="s">
        <v>9139</v>
      </c>
      <c r="C6334" s="100"/>
      <c r="D6334" s="124">
        <v>7724</v>
      </c>
      <c r="E6334" s="157">
        <f>VLOOKUP(D6334,'SOAT LIQ'!$A$87:$C$3416,3,FALSE)</f>
        <v>13</v>
      </c>
      <c r="F6334" t="s">
        <v>21632</v>
      </c>
    </row>
    <row r="6335" spans="1:6" x14ac:dyDescent="0.25">
      <c r="A6335" t="s">
        <v>6023</v>
      </c>
      <c r="B6335" s="100" t="s">
        <v>9140</v>
      </c>
      <c r="C6335" s="100"/>
      <c r="D6335" s="124">
        <v>7724</v>
      </c>
      <c r="E6335" s="157">
        <f>VLOOKUP(D6335,'SOAT LIQ'!$A$87:$C$3416,3,FALSE)</f>
        <v>13</v>
      </c>
      <c r="F6335" t="s">
        <v>21632</v>
      </c>
    </row>
    <row r="6336" spans="1:6" x14ac:dyDescent="0.25">
      <c r="A6336" t="s">
        <v>4339</v>
      </c>
      <c r="B6336" s="100" t="s">
        <v>9140</v>
      </c>
      <c r="C6336" s="100"/>
      <c r="D6336" s="124">
        <v>7724</v>
      </c>
      <c r="E6336" s="157">
        <f>VLOOKUP(D6336,'SOAT LIQ'!$A$87:$C$3416,3,FALSE)</f>
        <v>13</v>
      </c>
      <c r="F6336" t="s">
        <v>21632</v>
      </c>
    </row>
    <row r="6337" spans="1:6" x14ac:dyDescent="0.25">
      <c r="A6337" t="s">
        <v>4339</v>
      </c>
      <c r="B6337" s="100" t="s">
        <v>9141</v>
      </c>
      <c r="C6337" s="99" t="s">
        <v>9142</v>
      </c>
      <c r="D6337" s="124">
        <v>7722</v>
      </c>
      <c r="E6337" s="157">
        <f>VLOOKUP(D6337,'SOAT LIQ'!$A$87:$C$3416,3,FALSE)</f>
        <v>9</v>
      </c>
      <c r="F6337" t="s">
        <v>21632</v>
      </c>
    </row>
    <row r="6338" spans="1:6" x14ac:dyDescent="0.25">
      <c r="A6338" t="s">
        <v>5750</v>
      </c>
      <c r="B6338" s="100" t="s">
        <v>9141</v>
      </c>
      <c r="C6338" s="99" t="s">
        <v>9142</v>
      </c>
      <c r="D6338" s="124">
        <v>7722</v>
      </c>
      <c r="E6338" s="157">
        <f>VLOOKUP(D6338,'SOAT LIQ'!$A$87:$C$3416,3,FALSE)</f>
        <v>9</v>
      </c>
      <c r="F6338" t="s">
        <v>21632</v>
      </c>
    </row>
    <row r="6339" spans="1:6" x14ac:dyDescent="0.25">
      <c r="A6339" t="s">
        <v>6023</v>
      </c>
      <c r="B6339" s="100" t="s">
        <v>9141</v>
      </c>
      <c r="C6339" s="99" t="s">
        <v>9142</v>
      </c>
      <c r="D6339" s="124">
        <v>7722</v>
      </c>
      <c r="E6339" s="157">
        <f>VLOOKUP(D6339,'SOAT LIQ'!$A$87:$C$3416,3,FALSE)</f>
        <v>9</v>
      </c>
      <c r="F6339" t="s">
        <v>21632</v>
      </c>
    </row>
    <row r="6340" spans="1:6" x14ac:dyDescent="0.25">
      <c r="A6340" t="s">
        <v>4339</v>
      </c>
      <c r="B6340" s="100" t="s">
        <v>9143</v>
      </c>
      <c r="C6340" s="99" t="s">
        <v>9142</v>
      </c>
      <c r="D6340" s="124">
        <v>7722</v>
      </c>
      <c r="E6340" s="157">
        <f>VLOOKUP(D6340,'SOAT LIQ'!$A$87:$C$3416,3,FALSE)</f>
        <v>9</v>
      </c>
      <c r="F6340" t="s">
        <v>21632</v>
      </c>
    </row>
    <row r="6341" spans="1:6" x14ac:dyDescent="0.25">
      <c r="A6341" t="s">
        <v>6023</v>
      </c>
      <c r="B6341" s="100" t="s">
        <v>9143</v>
      </c>
      <c r="C6341" s="99" t="s">
        <v>9142</v>
      </c>
      <c r="D6341" s="124">
        <v>7722</v>
      </c>
      <c r="E6341" s="157">
        <f>VLOOKUP(D6341,'SOAT LIQ'!$A$87:$C$3416,3,FALSE)</f>
        <v>9</v>
      </c>
      <c r="F6341" t="s">
        <v>21632</v>
      </c>
    </row>
    <row r="6342" spans="1:6" x14ac:dyDescent="0.25">
      <c r="A6342" t="s">
        <v>4339</v>
      </c>
      <c r="B6342" s="100" t="s">
        <v>9144</v>
      </c>
      <c r="C6342" s="99" t="s">
        <v>9142</v>
      </c>
      <c r="D6342" s="124">
        <v>7722</v>
      </c>
      <c r="E6342" s="157">
        <f>VLOOKUP(D6342,'SOAT LIQ'!$A$87:$C$3416,3,FALSE)</f>
        <v>9</v>
      </c>
      <c r="F6342" t="s">
        <v>21632</v>
      </c>
    </row>
    <row r="6343" spans="1:6" x14ac:dyDescent="0.25">
      <c r="A6343" t="s">
        <v>6023</v>
      </c>
      <c r="B6343" s="100" t="s">
        <v>9144</v>
      </c>
      <c r="C6343" s="99" t="s">
        <v>9142</v>
      </c>
      <c r="D6343" s="124">
        <v>7722</v>
      </c>
      <c r="E6343" s="157">
        <f>VLOOKUP(D6343,'SOAT LIQ'!$A$87:$C$3416,3,FALSE)</f>
        <v>9</v>
      </c>
      <c r="F6343" t="s">
        <v>21632</v>
      </c>
    </row>
    <row r="6344" spans="1:6" x14ac:dyDescent="0.25">
      <c r="A6344" t="s">
        <v>4339</v>
      </c>
      <c r="B6344" s="100" t="s">
        <v>9145</v>
      </c>
      <c r="C6344" s="99" t="s">
        <v>9142</v>
      </c>
      <c r="D6344" s="124">
        <v>7722</v>
      </c>
      <c r="E6344" s="157">
        <f>VLOOKUP(D6344,'SOAT LIQ'!$A$87:$C$3416,3,FALSE)</f>
        <v>9</v>
      </c>
      <c r="F6344" t="s">
        <v>21632</v>
      </c>
    </row>
    <row r="6345" spans="1:6" x14ac:dyDescent="0.25">
      <c r="A6345" t="s">
        <v>6023</v>
      </c>
      <c r="B6345" s="100" t="s">
        <v>9145</v>
      </c>
      <c r="C6345" s="99" t="s">
        <v>9142</v>
      </c>
      <c r="D6345" s="124">
        <v>7722</v>
      </c>
      <c r="E6345" s="157">
        <f>VLOOKUP(D6345,'SOAT LIQ'!$A$87:$C$3416,3,FALSE)</f>
        <v>9</v>
      </c>
      <c r="F6345" t="s">
        <v>21632</v>
      </c>
    </row>
    <row r="6346" spans="1:6" x14ac:dyDescent="0.25">
      <c r="A6346" t="s">
        <v>4339</v>
      </c>
      <c r="B6346" s="100" t="s">
        <v>9147</v>
      </c>
      <c r="C6346" s="99" t="s">
        <v>9146</v>
      </c>
      <c r="D6346" s="124">
        <v>7722</v>
      </c>
      <c r="E6346" s="157">
        <f>VLOOKUP(D6346,'SOAT LIQ'!$A$87:$C$3416,3,FALSE)</f>
        <v>9</v>
      </c>
      <c r="F6346" t="s">
        <v>21632</v>
      </c>
    </row>
    <row r="6347" spans="1:6" x14ac:dyDescent="0.25">
      <c r="A6347" t="s">
        <v>6023</v>
      </c>
      <c r="B6347" s="100" t="s">
        <v>9147</v>
      </c>
      <c r="C6347" s="99" t="s">
        <v>9146</v>
      </c>
      <c r="D6347" s="124">
        <v>7722</v>
      </c>
      <c r="E6347" s="157">
        <f>VLOOKUP(D6347,'SOAT LIQ'!$A$87:$C$3416,3,FALSE)</f>
        <v>9</v>
      </c>
      <c r="F6347" t="s">
        <v>21632</v>
      </c>
    </row>
    <row r="6348" spans="1:6" x14ac:dyDescent="0.25">
      <c r="A6348" t="s">
        <v>5750</v>
      </c>
      <c r="B6348" s="100" t="s">
        <v>9147</v>
      </c>
      <c r="C6348" s="99" t="s">
        <v>9146</v>
      </c>
      <c r="D6348" s="124">
        <v>7722</v>
      </c>
      <c r="E6348" s="157">
        <f>VLOOKUP(D6348,'SOAT LIQ'!$A$87:$C$3416,3,FALSE)</f>
        <v>9</v>
      </c>
      <c r="F6348" t="s">
        <v>21632</v>
      </c>
    </row>
    <row r="6349" spans="1:6" x14ac:dyDescent="0.25">
      <c r="A6349" t="s">
        <v>4339</v>
      </c>
      <c r="B6349" s="100" t="s">
        <v>9149</v>
      </c>
      <c r="C6349" s="99" t="s">
        <v>9148</v>
      </c>
      <c r="D6349" s="124">
        <v>7722</v>
      </c>
      <c r="E6349" s="157">
        <f>VLOOKUP(D6349,'SOAT LIQ'!$A$87:$C$3416,3,FALSE)</f>
        <v>9</v>
      </c>
      <c r="F6349" t="s">
        <v>21632</v>
      </c>
    </row>
    <row r="6350" spans="1:6" x14ac:dyDescent="0.25">
      <c r="A6350" t="s">
        <v>6023</v>
      </c>
      <c r="B6350" s="100" t="s">
        <v>9149</v>
      </c>
      <c r="C6350" s="99" t="s">
        <v>9148</v>
      </c>
      <c r="D6350" s="124">
        <v>7722</v>
      </c>
      <c r="E6350" s="157">
        <f>VLOOKUP(D6350,'SOAT LIQ'!$A$87:$C$3416,3,FALSE)</f>
        <v>9</v>
      </c>
      <c r="F6350" t="s">
        <v>21632</v>
      </c>
    </row>
    <row r="6351" spans="1:6" x14ac:dyDescent="0.25">
      <c r="A6351" t="s">
        <v>5750</v>
      </c>
      <c r="B6351" s="100" t="s">
        <v>9149</v>
      </c>
      <c r="C6351" s="99" t="s">
        <v>9148</v>
      </c>
      <c r="D6351" s="124">
        <v>7722</v>
      </c>
      <c r="E6351" s="157">
        <f>VLOOKUP(D6351,'SOAT LIQ'!$A$87:$C$3416,3,FALSE)</f>
        <v>9</v>
      </c>
      <c r="F6351" t="s">
        <v>21632</v>
      </c>
    </row>
    <row r="6352" spans="1:6" x14ac:dyDescent="0.25">
      <c r="A6352" t="s">
        <v>4339</v>
      </c>
      <c r="B6352" s="100" t="s">
        <v>9151</v>
      </c>
      <c r="C6352" s="99" t="s">
        <v>9150</v>
      </c>
      <c r="D6352" s="124">
        <v>7722</v>
      </c>
      <c r="E6352" s="157">
        <f>VLOOKUP(D6352,'SOAT LIQ'!$A$87:$C$3416,3,FALSE)</f>
        <v>9</v>
      </c>
      <c r="F6352" t="s">
        <v>21632</v>
      </c>
    </row>
    <row r="6353" spans="1:6" x14ac:dyDescent="0.25">
      <c r="A6353" t="s">
        <v>6023</v>
      </c>
      <c r="B6353" s="100" t="s">
        <v>9151</v>
      </c>
      <c r="C6353" s="99" t="s">
        <v>9150</v>
      </c>
      <c r="D6353" s="124">
        <v>7722</v>
      </c>
      <c r="E6353" s="157">
        <f>VLOOKUP(D6353,'SOAT LIQ'!$A$87:$C$3416,3,FALSE)</f>
        <v>9</v>
      </c>
      <c r="F6353" t="s">
        <v>21632</v>
      </c>
    </row>
    <row r="6354" spans="1:6" x14ac:dyDescent="0.25">
      <c r="A6354" t="s">
        <v>5750</v>
      </c>
      <c r="B6354" s="100" t="s">
        <v>9151</v>
      </c>
      <c r="C6354" s="99" t="s">
        <v>9150</v>
      </c>
      <c r="D6354" s="124">
        <v>7722</v>
      </c>
      <c r="E6354" s="157">
        <f>VLOOKUP(D6354,'SOAT LIQ'!$A$87:$C$3416,3,FALSE)</f>
        <v>9</v>
      </c>
      <c r="F6354" t="s">
        <v>21632</v>
      </c>
    </row>
    <row r="6355" spans="1:6" x14ac:dyDescent="0.25">
      <c r="A6355" t="s">
        <v>4339</v>
      </c>
      <c r="B6355" s="100" t="s">
        <v>9152</v>
      </c>
      <c r="C6355" s="99" t="s">
        <v>9146</v>
      </c>
      <c r="D6355" s="124">
        <v>7722</v>
      </c>
      <c r="E6355" s="157">
        <f>VLOOKUP(D6355,'SOAT LIQ'!$A$87:$C$3416,3,FALSE)</f>
        <v>9</v>
      </c>
      <c r="F6355" t="s">
        <v>21632</v>
      </c>
    </row>
    <row r="6356" spans="1:6" x14ac:dyDescent="0.25">
      <c r="A6356" t="s">
        <v>6023</v>
      </c>
      <c r="B6356" s="100" t="s">
        <v>9152</v>
      </c>
      <c r="C6356" s="99" t="s">
        <v>9146</v>
      </c>
      <c r="D6356" s="124">
        <v>7722</v>
      </c>
      <c r="E6356" s="157">
        <f>VLOOKUP(D6356,'SOAT LIQ'!$A$87:$C$3416,3,FALSE)</f>
        <v>9</v>
      </c>
      <c r="F6356" t="s">
        <v>21632</v>
      </c>
    </row>
    <row r="6357" spans="1:6" x14ac:dyDescent="0.25">
      <c r="A6357" t="s">
        <v>4339</v>
      </c>
      <c r="B6357" s="100" t="s">
        <v>9153</v>
      </c>
      <c r="C6357" s="99" t="s">
        <v>9148</v>
      </c>
      <c r="D6357" s="124">
        <v>7722</v>
      </c>
      <c r="E6357" s="157">
        <f>VLOOKUP(D6357,'SOAT LIQ'!$A$87:$C$3416,3,FALSE)</f>
        <v>9</v>
      </c>
      <c r="F6357" t="s">
        <v>21632</v>
      </c>
    </row>
    <row r="6358" spans="1:6" x14ac:dyDescent="0.25">
      <c r="A6358" t="s">
        <v>6023</v>
      </c>
      <c r="B6358" s="100" t="s">
        <v>9153</v>
      </c>
      <c r="C6358" s="99" t="s">
        <v>9148</v>
      </c>
      <c r="D6358" s="124">
        <v>7722</v>
      </c>
      <c r="E6358" s="157">
        <f>VLOOKUP(D6358,'SOAT LIQ'!$A$87:$C$3416,3,FALSE)</f>
        <v>9</v>
      </c>
      <c r="F6358" t="s">
        <v>21632</v>
      </c>
    </row>
    <row r="6359" spans="1:6" x14ac:dyDescent="0.25">
      <c r="A6359" t="s">
        <v>4339</v>
      </c>
      <c r="B6359" s="100" t="s">
        <v>9154</v>
      </c>
      <c r="C6359" s="99" t="s">
        <v>9150</v>
      </c>
      <c r="D6359" s="124">
        <v>7722</v>
      </c>
      <c r="E6359" s="157">
        <f>VLOOKUP(D6359,'SOAT LIQ'!$A$87:$C$3416,3,FALSE)</f>
        <v>9</v>
      </c>
      <c r="F6359" t="s">
        <v>21632</v>
      </c>
    </row>
    <row r="6360" spans="1:6" x14ac:dyDescent="0.25">
      <c r="A6360" t="s">
        <v>6023</v>
      </c>
      <c r="B6360" s="100" t="s">
        <v>9154</v>
      </c>
      <c r="C6360" s="99" t="s">
        <v>9150</v>
      </c>
      <c r="D6360" s="124">
        <v>7722</v>
      </c>
      <c r="E6360" s="157">
        <f>VLOOKUP(D6360,'SOAT LIQ'!$A$87:$C$3416,3,FALSE)</f>
        <v>9</v>
      </c>
      <c r="F6360" t="s">
        <v>21632</v>
      </c>
    </row>
    <row r="6361" spans="1:6" x14ac:dyDescent="0.25">
      <c r="A6361" t="s">
        <v>4339</v>
      </c>
      <c r="B6361" s="100" t="s">
        <v>9155</v>
      </c>
      <c r="C6361" s="99" t="s">
        <v>9146</v>
      </c>
      <c r="D6361" s="124">
        <v>7722</v>
      </c>
      <c r="E6361" s="157">
        <f>VLOOKUP(D6361,'SOAT LIQ'!$A$87:$C$3416,3,FALSE)</f>
        <v>9</v>
      </c>
      <c r="F6361" t="s">
        <v>21632</v>
      </c>
    </row>
    <row r="6362" spans="1:6" x14ac:dyDescent="0.25">
      <c r="A6362" t="s">
        <v>5750</v>
      </c>
      <c r="B6362" s="100" t="s">
        <v>9155</v>
      </c>
      <c r="C6362" s="99" t="s">
        <v>9146</v>
      </c>
      <c r="D6362" s="124">
        <v>7722</v>
      </c>
      <c r="E6362" s="157">
        <f>VLOOKUP(D6362,'SOAT LIQ'!$A$87:$C$3416,3,FALSE)</f>
        <v>9</v>
      </c>
      <c r="F6362" t="s">
        <v>21632</v>
      </c>
    </row>
    <row r="6363" spans="1:6" x14ac:dyDescent="0.25">
      <c r="A6363" t="s">
        <v>6023</v>
      </c>
      <c r="B6363" s="100" t="s">
        <v>9155</v>
      </c>
      <c r="C6363" s="99" t="s">
        <v>9146</v>
      </c>
      <c r="D6363" s="124">
        <v>7722</v>
      </c>
      <c r="E6363" s="157">
        <f>VLOOKUP(D6363,'SOAT LIQ'!$A$87:$C$3416,3,FALSE)</f>
        <v>9</v>
      </c>
      <c r="F6363" t="s">
        <v>21632</v>
      </c>
    </row>
    <row r="6364" spans="1:6" x14ac:dyDescent="0.25">
      <c r="A6364" t="s">
        <v>8462</v>
      </c>
      <c r="B6364" s="100" t="s">
        <v>9155</v>
      </c>
      <c r="C6364" s="99" t="s">
        <v>9146</v>
      </c>
      <c r="D6364" s="124">
        <v>7722</v>
      </c>
      <c r="E6364" s="157">
        <f>VLOOKUP(D6364,'SOAT LIQ'!$A$87:$C$3416,3,FALSE)</f>
        <v>9</v>
      </c>
      <c r="F6364" t="s">
        <v>21632</v>
      </c>
    </row>
    <row r="6365" spans="1:6" x14ac:dyDescent="0.25">
      <c r="A6365" t="s">
        <v>8463</v>
      </c>
      <c r="B6365" s="100" t="s">
        <v>9155</v>
      </c>
      <c r="C6365" s="99" t="s">
        <v>9146</v>
      </c>
      <c r="D6365" s="124">
        <v>7722</v>
      </c>
      <c r="E6365" s="157">
        <f>VLOOKUP(D6365,'SOAT LIQ'!$A$87:$C$3416,3,FALSE)</f>
        <v>9</v>
      </c>
      <c r="F6365" t="s">
        <v>21632</v>
      </c>
    </row>
    <row r="6366" spans="1:6" x14ac:dyDescent="0.25">
      <c r="A6366" t="s">
        <v>4339</v>
      </c>
      <c r="B6366" s="100" t="s">
        <v>9156</v>
      </c>
      <c r="C6366" s="99" t="s">
        <v>9146</v>
      </c>
      <c r="D6366" s="124">
        <v>7722</v>
      </c>
      <c r="E6366" s="157">
        <f>VLOOKUP(D6366,'SOAT LIQ'!$A$87:$C$3416,3,FALSE)</f>
        <v>9</v>
      </c>
      <c r="F6366" t="s">
        <v>21632</v>
      </c>
    </row>
    <row r="6367" spans="1:6" x14ac:dyDescent="0.25">
      <c r="A6367" t="s">
        <v>6023</v>
      </c>
      <c r="B6367" s="100" t="s">
        <v>9156</v>
      </c>
      <c r="C6367" s="99" t="s">
        <v>9146</v>
      </c>
      <c r="D6367" s="124">
        <v>7722</v>
      </c>
      <c r="E6367" s="157">
        <f>VLOOKUP(D6367,'SOAT LIQ'!$A$87:$C$3416,3,FALSE)</f>
        <v>9</v>
      </c>
      <c r="F6367" t="s">
        <v>21632</v>
      </c>
    </row>
    <row r="6368" spans="1:6" x14ac:dyDescent="0.25">
      <c r="A6368" t="s">
        <v>8462</v>
      </c>
      <c r="B6368" s="100" t="s">
        <v>9156</v>
      </c>
      <c r="C6368" s="99" t="s">
        <v>9146</v>
      </c>
      <c r="D6368" s="124">
        <v>7722</v>
      </c>
      <c r="E6368" s="157">
        <f>VLOOKUP(D6368,'SOAT LIQ'!$A$87:$C$3416,3,FALSE)</f>
        <v>9</v>
      </c>
      <c r="F6368" t="s">
        <v>21632</v>
      </c>
    </row>
    <row r="6369" spans="1:6" x14ac:dyDescent="0.25">
      <c r="A6369" t="s">
        <v>8463</v>
      </c>
      <c r="B6369" s="100" t="s">
        <v>9156</v>
      </c>
      <c r="C6369" s="99" t="s">
        <v>9146</v>
      </c>
      <c r="D6369" s="124">
        <v>7722</v>
      </c>
      <c r="E6369" s="157">
        <f>VLOOKUP(D6369,'SOAT LIQ'!$A$87:$C$3416,3,FALSE)</f>
        <v>9</v>
      </c>
      <c r="F6369" t="s">
        <v>21632</v>
      </c>
    </row>
    <row r="6370" spans="1:6" x14ac:dyDescent="0.25">
      <c r="A6370" t="s">
        <v>5750</v>
      </c>
      <c r="B6370" s="100" t="s">
        <v>9158</v>
      </c>
      <c r="C6370" s="99" t="s">
        <v>9157</v>
      </c>
      <c r="D6370" s="124">
        <v>7722</v>
      </c>
      <c r="E6370" s="157">
        <f>VLOOKUP(D6370,'SOAT LIQ'!$A$87:$C$3416,3,FALSE)</f>
        <v>9</v>
      </c>
      <c r="F6370" t="s">
        <v>21632</v>
      </c>
    </row>
    <row r="6371" spans="1:6" x14ac:dyDescent="0.25">
      <c r="A6371" t="s">
        <v>4339</v>
      </c>
      <c r="B6371" s="100" t="s">
        <v>9158</v>
      </c>
      <c r="C6371" s="99" t="s">
        <v>9157</v>
      </c>
      <c r="D6371" s="124">
        <v>7722</v>
      </c>
      <c r="E6371" s="157">
        <f>VLOOKUP(D6371,'SOAT LIQ'!$A$87:$C$3416,3,FALSE)</f>
        <v>9</v>
      </c>
      <c r="F6371" t="s">
        <v>21632</v>
      </c>
    </row>
    <row r="6372" spans="1:6" x14ac:dyDescent="0.25">
      <c r="A6372" t="s">
        <v>8462</v>
      </c>
      <c r="B6372" s="100" t="s">
        <v>9159</v>
      </c>
      <c r="C6372" s="100"/>
      <c r="D6372" s="124">
        <v>7722</v>
      </c>
      <c r="E6372" s="157">
        <f>VLOOKUP(D6372,'SOAT LIQ'!$A$87:$C$3416,3,FALSE)</f>
        <v>9</v>
      </c>
      <c r="F6372" t="s">
        <v>21632</v>
      </c>
    </row>
    <row r="6373" spans="1:6" x14ac:dyDescent="0.25">
      <c r="A6373" t="s">
        <v>8463</v>
      </c>
      <c r="B6373" s="100" t="s">
        <v>9159</v>
      </c>
      <c r="C6373" s="100"/>
      <c r="D6373" s="124">
        <v>7722</v>
      </c>
      <c r="E6373" s="157">
        <f>VLOOKUP(D6373,'SOAT LIQ'!$A$87:$C$3416,3,FALSE)</f>
        <v>9</v>
      </c>
      <c r="F6373" t="s">
        <v>21632</v>
      </c>
    </row>
    <row r="6374" spans="1:6" x14ac:dyDescent="0.25">
      <c r="A6374" t="s">
        <v>8462</v>
      </c>
      <c r="B6374" s="100" t="s">
        <v>9160</v>
      </c>
      <c r="C6374" s="100"/>
      <c r="D6374" s="124">
        <v>7722</v>
      </c>
      <c r="E6374" s="157">
        <f>VLOOKUP(D6374,'SOAT LIQ'!$A$87:$C$3416,3,FALSE)</f>
        <v>9</v>
      </c>
      <c r="F6374" t="s">
        <v>21632</v>
      </c>
    </row>
    <row r="6375" spans="1:6" x14ac:dyDescent="0.25">
      <c r="A6375" t="s">
        <v>8463</v>
      </c>
      <c r="B6375" s="100" t="s">
        <v>9160</v>
      </c>
      <c r="C6375" s="100"/>
      <c r="D6375" s="124">
        <v>7722</v>
      </c>
      <c r="E6375" s="157">
        <f>VLOOKUP(D6375,'SOAT LIQ'!$A$87:$C$3416,3,FALSE)</f>
        <v>9</v>
      </c>
      <c r="F6375" t="s">
        <v>21632</v>
      </c>
    </row>
    <row r="6376" spans="1:6" x14ac:dyDescent="0.25">
      <c r="A6376" t="s">
        <v>8462</v>
      </c>
      <c r="B6376" s="100" t="s">
        <v>9161</v>
      </c>
      <c r="C6376" s="100"/>
      <c r="D6376" s="124"/>
      <c r="E6376" s="157" t="e">
        <f>VLOOKUP(D6376,'SOAT LIQ'!$A$87:$C$3416,3,FALSE)</f>
        <v>#N/A</v>
      </c>
    </row>
    <row r="6377" spans="1:6" x14ac:dyDescent="0.25">
      <c r="A6377" t="s">
        <v>8463</v>
      </c>
      <c r="B6377" s="100" t="s">
        <v>9161</v>
      </c>
      <c r="C6377" s="100"/>
      <c r="D6377" s="124"/>
      <c r="E6377" s="157" t="e">
        <f>VLOOKUP(D6377,'SOAT LIQ'!$A$87:$C$3416,3,FALSE)</f>
        <v>#N/A</v>
      </c>
    </row>
    <row r="6378" spans="1:6" x14ac:dyDescent="0.25">
      <c r="A6378" t="s">
        <v>8463</v>
      </c>
      <c r="B6378" s="100" t="s">
        <v>9162</v>
      </c>
      <c r="C6378" s="100"/>
      <c r="D6378" s="124"/>
      <c r="E6378" s="157" t="e">
        <f>VLOOKUP(D6378,'SOAT LIQ'!$A$87:$C$3416,3,FALSE)</f>
        <v>#N/A</v>
      </c>
    </row>
    <row r="6379" spans="1:6" x14ac:dyDescent="0.25">
      <c r="A6379" t="s">
        <v>8462</v>
      </c>
      <c r="B6379" s="100" t="s">
        <v>9162</v>
      </c>
      <c r="C6379" s="100"/>
      <c r="D6379" s="124"/>
      <c r="E6379" s="157" t="e">
        <f>VLOOKUP(D6379,'SOAT LIQ'!$A$87:$C$3416,3,FALSE)</f>
        <v>#N/A</v>
      </c>
    </row>
    <row r="6380" spans="1:6" x14ac:dyDescent="0.25">
      <c r="A6380" t="s">
        <v>8463</v>
      </c>
      <c r="B6380" s="100" t="s">
        <v>9163</v>
      </c>
      <c r="C6380" s="100"/>
      <c r="D6380" s="124"/>
      <c r="E6380" s="157" t="e">
        <f>VLOOKUP(D6380,'SOAT LIQ'!$A$87:$C$3416,3,FALSE)</f>
        <v>#N/A</v>
      </c>
    </row>
    <row r="6381" spans="1:6" x14ac:dyDescent="0.25">
      <c r="A6381" t="s">
        <v>8462</v>
      </c>
      <c r="B6381" s="100" t="s">
        <v>9163</v>
      </c>
      <c r="C6381" s="100"/>
      <c r="D6381" s="124"/>
      <c r="E6381" s="157" t="e">
        <f>VLOOKUP(D6381,'SOAT LIQ'!$A$87:$C$3416,3,FALSE)</f>
        <v>#N/A</v>
      </c>
    </row>
    <row r="6382" spans="1:6" x14ac:dyDescent="0.25">
      <c r="A6382" t="s">
        <v>4339</v>
      </c>
      <c r="B6382" s="100" t="s">
        <v>9164</v>
      </c>
      <c r="C6382" s="99" t="s">
        <v>9165</v>
      </c>
      <c r="D6382" s="124">
        <v>7724</v>
      </c>
      <c r="E6382" s="157">
        <f>VLOOKUP(D6382,'SOAT LIQ'!$A$87:$C$3416,3,FALSE)</f>
        <v>13</v>
      </c>
      <c r="F6382" t="s">
        <v>21632</v>
      </c>
    </row>
    <row r="6383" spans="1:6" x14ac:dyDescent="0.25">
      <c r="A6383" t="s">
        <v>5750</v>
      </c>
      <c r="B6383" s="100" t="s">
        <v>9164</v>
      </c>
      <c r="C6383" s="99" t="s">
        <v>9165</v>
      </c>
      <c r="D6383" s="124">
        <v>7724</v>
      </c>
      <c r="E6383" s="157">
        <f>VLOOKUP(D6383,'SOAT LIQ'!$A$87:$C$3416,3,FALSE)</f>
        <v>13</v>
      </c>
      <c r="F6383" t="s">
        <v>21632</v>
      </c>
    </row>
    <row r="6384" spans="1:6" x14ac:dyDescent="0.25">
      <c r="A6384" t="s">
        <v>6023</v>
      </c>
      <c r="B6384" s="100" t="s">
        <v>9164</v>
      </c>
      <c r="C6384" s="99" t="s">
        <v>9165</v>
      </c>
      <c r="D6384" s="124">
        <v>7724</v>
      </c>
      <c r="E6384" s="157">
        <f>VLOOKUP(D6384,'SOAT LIQ'!$A$87:$C$3416,3,FALSE)</f>
        <v>13</v>
      </c>
      <c r="F6384" t="s">
        <v>21632</v>
      </c>
    </row>
    <row r="6385" spans="1:6" x14ac:dyDescent="0.25">
      <c r="A6385" t="s">
        <v>4339</v>
      </c>
      <c r="B6385" s="100" t="s">
        <v>9166</v>
      </c>
      <c r="C6385" s="99" t="s">
        <v>9165</v>
      </c>
      <c r="D6385" s="124">
        <v>7724</v>
      </c>
      <c r="E6385" s="157">
        <f>VLOOKUP(D6385,'SOAT LIQ'!$A$87:$C$3416,3,FALSE)</f>
        <v>13</v>
      </c>
      <c r="F6385" t="s">
        <v>21632</v>
      </c>
    </row>
    <row r="6386" spans="1:6" x14ac:dyDescent="0.25">
      <c r="A6386" t="s">
        <v>6023</v>
      </c>
      <c r="B6386" s="100" t="s">
        <v>9166</v>
      </c>
      <c r="C6386" s="99" t="s">
        <v>9165</v>
      </c>
      <c r="D6386" s="124">
        <v>7724</v>
      </c>
      <c r="E6386" s="157">
        <f>VLOOKUP(D6386,'SOAT LIQ'!$A$87:$C$3416,3,FALSE)</f>
        <v>13</v>
      </c>
      <c r="F6386" t="s">
        <v>21632</v>
      </c>
    </row>
    <row r="6387" spans="1:6" x14ac:dyDescent="0.25">
      <c r="A6387" t="s">
        <v>4339</v>
      </c>
      <c r="B6387" s="100" t="s">
        <v>9168</v>
      </c>
      <c r="C6387" s="99" t="s">
        <v>9167</v>
      </c>
      <c r="D6387" s="124">
        <v>7724</v>
      </c>
      <c r="E6387" s="157">
        <f>VLOOKUP(D6387,'SOAT LIQ'!$A$87:$C$3416,3,FALSE)</f>
        <v>13</v>
      </c>
      <c r="F6387" t="s">
        <v>21632</v>
      </c>
    </row>
    <row r="6388" spans="1:6" x14ac:dyDescent="0.25">
      <c r="A6388" t="s">
        <v>6023</v>
      </c>
      <c r="B6388" s="100" t="s">
        <v>9168</v>
      </c>
      <c r="C6388" s="99" t="s">
        <v>9167</v>
      </c>
      <c r="D6388" s="124">
        <v>7724</v>
      </c>
      <c r="E6388" s="157">
        <f>VLOOKUP(D6388,'SOAT LIQ'!$A$87:$C$3416,3,FALSE)</f>
        <v>13</v>
      </c>
      <c r="F6388" t="s">
        <v>21632</v>
      </c>
    </row>
    <row r="6389" spans="1:6" x14ac:dyDescent="0.25">
      <c r="A6389" t="s">
        <v>5750</v>
      </c>
      <c r="B6389" s="100" t="s">
        <v>9168</v>
      </c>
      <c r="C6389" s="99" t="s">
        <v>9167</v>
      </c>
      <c r="D6389" s="124">
        <v>7724</v>
      </c>
      <c r="E6389" s="157">
        <f>VLOOKUP(D6389,'SOAT LIQ'!$A$87:$C$3416,3,FALSE)</f>
        <v>13</v>
      </c>
      <c r="F6389" t="s">
        <v>21632</v>
      </c>
    </row>
    <row r="6390" spans="1:6" x14ac:dyDescent="0.25">
      <c r="A6390" t="s">
        <v>4339</v>
      </c>
      <c r="B6390" s="100" t="s">
        <v>9169</v>
      </c>
      <c r="C6390" s="99" t="s">
        <v>9167</v>
      </c>
      <c r="D6390" s="124">
        <v>7724</v>
      </c>
      <c r="E6390" s="157">
        <f>VLOOKUP(D6390,'SOAT LIQ'!$A$87:$C$3416,3,FALSE)</f>
        <v>13</v>
      </c>
      <c r="F6390" t="s">
        <v>21632</v>
      </c>
    </row>
    <row r="6391" spans="1:6" x14ac:dyDescent="0.25">
      <c r="A6391" t="s">
        <v>6023</v>
      </c>
      <c r="B6391" s="100" t="s">
        <v>9169</v>
      </c>
      <c r="C6391" s="99" t="s">
        <v>9167</v>
      </c>
      <c r="D6391" s="124">
        <v>7724</v>
      </c>
      <c r="E6391" s="157">
        <f>VLOOKUP(D6391,'SOAT LIQ'!$A$87:$C$3416,3,FALSE)</f>
        <v>13</v>
      </c>
      <c r="F6391" t="s">
        <v>21632</v>
      </c>
    </row>
    <row r="6392" spans="1:6" x14ac:dyDescent="0.25">
      <c r="A6392" t="s">
        <v>4339</v>
      </c>
      <c r="B6392" s="100" t="s">
        <v>9170</v>
      </c>
      <c r="C6392" s="99" t="s">
        <v>9171</v>
      </c>
      <c r="D6392" s="124">
        <v>7722</v>
      </c>
      <c r="E6392" s="157">
        <f>VLOOKUP(D6392,'SOAT LIQ'!$A$87:$C$3416,3,FALSE)</f>
        <v>9</v>
      </c>
      <c r="F6392" t="s">
        <v>21632</v>
      </c>
    </row>
    <row r="6393" spans="1:6" x14ac:dyDescent="0.25">
      <c r="A6393" t="s">
        <v>5750</v>
      </c>
      <c r="B6393" s="100" t="s">
        <v>9170</v>
      </c>
      <c r="C6393" s="99" t="s">
        <v>9171</v>
      </c>
      <c r="D6393" s="124">
        <v>7722</v>
      </c>
      <c r="E6393" s="157">
        <f>VLOOKUP(D6393,'SOAT LIQ'!$A$87:$C$3416,3,FALSE)</f>
        <v>9</v>
      </c>
      <c r="F6393" t="s">
        <v>21632</v>
      </c>
    </row>
    <row r="6394" spans="1:6" x14ac:dyDescent="0.25">
      <c r="A6394" t="s">
        <v>6023</v>
      </c>
      <c r="B6394" s="100" t="s">
        <v>9170</v>
      </c>
      <c r="C6394" s="99" t="s">
        <v>9171</v>
      </c>
      <c r="D6394" s="124">
        <v>7722</v>
      </c>
      <c r="E6394" s="157">
        <f>VLOOKUP(D6394,'SOAT LIQ'!$A$87:$C$3416,3,FALSE)</f>
        <v>9</v>
      </c>
      <c r="F6394" t="s">
        <v>21632</v>
      </c>
    </row>
    <row r="6395" spans="1:6" x14ac:dyDescent="0.25">
      <c r="A6395" t="s">
        <v>4339</v>
      </c>
      <c r="B6395" s="100" t="s">
        <v>9172</v>
      </c>
      <c r="C6395" s="99" t="s">
        <v>9171</v>
      </c>
      <c r="D6395" s="124">
        <v>7722</v>
      </c>
      <c r="E6395" s="157">
        <f>VLOOKUP(D6395,'SOAT LIQ'!$A$87:$C$3416,3,FALSE)</f>
        <v>9</v>
      </c>
      <c r="F6395" t="s">
        <v>21632</v>
      </c>
    </row>
    <row r="6396" spans="1:6" x14ac:dyDescent="0.25">
      <c r="A6396" t="s">
        <v>5750</v>
      </c>
      <c r="B6396" s="100" t="s">
        <v>9172</v>
      </c>
      <c r="C6396" s="99" t="s">
        <v>9171</v>
      </c>
      <c r="D6396" s="124">
        <v>7722</v>
      </c>
      <c r="E6396" s="157">
        <f>VLOOKUP(D6396,'SOAT LIQ'!$A$87:$C$3416,3,FALSE)</f>
        <v>9</v>
      </c>
      <c r="F6396" t="s">
        <v>21632</v>
      </c>
    </row>
    <row r="6397" spans="1:6" x14ac:dyDescent="0.25">
      <c r="A6397" t="s">
        <v>6023</v>
      </c>
      <c r="B6397" s="100" t="s">
        <v>9172</v>
      </c>
      <c r="C6397" s="99" t="s">
        <v>9171</v>
      </c>
      <c r="D6397" s="124">
        <v>7722</v>
      </c>
      <c r="E6397" s="157">
        <f>VLOOKUP(D6397,'SOAT LIQ'!$A$87:$C$3416,3,FALSE)</f>
        <v>9</v>
      </c>
      <c r="F6397" t="s">
        <v>21632</v>
      </c>
    </row>
    <row r="6398" spans="1:6" x14ac:dyDescent="0.25">
      <c r="A6398" t="s">
        <v>4339</v>
      </c>
      <c r="B6398" s="100" t="s">
        <v>9173</v>
      </c>
      <c r="C6398" s="99" t="s">
        <v>9174</v>
      </c>
      <c r="D6398" s="124">
        <v>7724</v>
      </c>
      <c r="E6398" s="157">
        <f>VLOOKUP(D6398,'SOAT LIQ'!$A$87:$C$3416,3,FALSE)</f>
        <v>13</v>
      </c>
      <c r="F6398" t="s">
        <v>21632</v>
      </c>
    </row>
    <row r="6399" spans="1:6" x14ac:dyDescent="0.25">
      <c r="A6399" t="s">
        <v>5750</v>
      </c>
      <c r="B6399" s="100" t="s">
        <v>9173</v>
      </c>
      <c r="C6399" s="99" t="s">
        <v>9174</v>
      </c>
      <c r="D6399" s="124">
        <v>7724</v>
      </c>
      <c r="E6399" s="157">
        <f>VLOOKUP(D6399,'SOAT LIQ'!$A$87:$C$3416,3,FALSE)</f>
        <v>13</v>
      </c>
      <c r="F6399" t="s">
        <v>21632</v>
      </c>
    </row>
    <row r="6400" spans="1:6" x14ac:dyDescent="0.25">
      <c r="A6400" t="s">
        <v>6023</v>
      </c>
      <c r="B6400" s="100" t="s">
        <v>9173</v>
      </c>
      <c r="C6400" s="99" t="s">
        <v>9174</v>
      </c>
      <c r="D6400" s="124">
        <v>7724</v>
      </c>
      <c r="E6400" s="157">
        <f>VLOOKUP(D6400,'SOAT LIQ'!$A$87:$C$3416,3,FALSE)</f>
        <v>13</v>
      </c>
      <c r="F6400" t="s">
        <v>21632</v>
      </c>
    </row>
    <row r="6401" spans="1:6" x14ac:dyDescent="0.25">
      <c r="A6401" t="s">
        <v>4339</v>
      </c>
      <c r="B6401" s="100" t="s">
        <v>9175</v>
      </c>
      <c r="C6401" s="99" t="s">
        <v>9174</v>
      </c>
      <c r="D6401" s="124">
        <v>7724</v>
      </c>
      <c r="E6401" s="157">
        <f>VLOOKUP(D6401,'SOAT LIQ'!$A$87:$C$3416,3,FALSE)</f>
        <v>13</v>
      </c>
      <c r="F6401" t="s">
        <v>21632</v>
      </c>
    </row>
    <row r="6402" spans="1:6" x14ac:dyDescent="0.25">
      <c r="A6402" t="s">
        <v>6023</v>
      </c>
      <c r="B6402" s="100" t="s">
        <v>9175</v>
      </c>
      <c r="C6402" s="99" t="s">
        <v>9174</v>
      </c>
      <c r="D6402" s="124">
        <v>7724</v>
      </c>
      <c r="E6402" s="157">
        <f>VLOOKUP(D6402,'SOAT LIQ'!$A$87:$C$3416,3,FALSE)</f>
        <v>13</v>
      </c>
      <c r="F6402" t="s">
        <v>21632</v>
      </c>
    </row>
    <row r="6403" spans="1:6" x14ac:dyDescent="0.25">
      <c r="A6403" t="s">
        <v>4339</v>
      </c>
      <c r="B6403" s="100" t="s">
        <v>9176</v>
      </c>
      <c r="C6403" s="99" t="s">
        <v>9177</v>
      </c>
      <c r="D6403" s="124">
        <v>7722</v>
      </c>
      <c r="E6403" s="157">
        <f>VLOOKUP(D6403,'SOAT LIQ'!$A$87:$C$3416,3,FALSE)</f>
        <v>9</v>
      </c>
      <c r="F6403" t="s">
        <v>21632</v>
      </c>
    </row>
    <row r="6404" spans="1:6" x14ac:dyDescent="0.25">
      <c r="A6404" t="s">
        <v>5750</v>
      </c>
      <c r="B6404" s="100" t="s">
        <v>9176</v>
      </c>
      <c r="C6404" s="99" t="s">
        <v>9177</v>
      </c>
      <c r="D6404" s="124">
        <v>7722</v>
      </c>
      <c r="E6404" s="157">
        <f>VLOOKUP(D6404,'SOAT LIQ'!$A$87:$C$3416,3,FALSE)</f>
        <v>9</v>
      </c>
      <c r="F6404" t="s">
        <v>21632</v>
      </c>
    </row>
    <row r="6405" spans="1:6" x14ac:dyDescent="0.25">
      <c r="A6405" t="s">
        <v>6023</v>
      </c>
      <c r="B6405" s="100" t="s">
        <v>9176</v>
      </c>
      <c r="C6405" s="99" t="s">
        <v>9177</v>
      </c>
      <c r="D6405" s="124">
        <v>7722</v>
      </c>
      <c r="E6405" s="157">
        <f>VLOOKUP(D6405,'SOAT LIQ'!$A$87:$C$3416,3,FALSE)</f>
        <v>9</v>
      </c>
      <c r="F6405" t="s">
        <v>21632</v>
      </c>
    </row>
    <row r="6406" spans="1:6" x14ac:dyDescent="0.25">
      <c r="A6406" t="s">
        <v>4339</v>
      </c>
      <c r="B6406" s="100" t="s">
        <v>9178</v>
      </c>
      <c r="C6406" s="99" t="s">
        <v>9177</v>
      </c>
      <c r="D6406" s="124">
        <v>7722</v>
      </c>
      <c r="E6406" s="157">
        <f>VLOOKUP(D6406,'SOAT LIQ'!$A$87:$C$3416,3,FALSE)</f>
        <v>9</v>
      </c>
      <c r="F6406" t="s">
        <v>21632</v>
      </c>
    </row>
    <row r="6407" spans="1:6" x14ac:dyDescent="0.25">
      <c r="A6407" t="s">
        <v>6023</v>
      </c>
      <c r="B6407" s="100" t="s">
        <v>9178</v>
      </c>
      <c r="C6407" s="99" t="s">
        <v>9177</v>
      </c>
      <c r="D6407" s="124">
        <v>7722</v>
      </c>
      <c r="E6407" s="157">
        <f>VLOOKUP(D6407,'SOAT LIQ'!$A$87:$C$3416,3,FALSE)</f>
        <v>9</v>
      </c>
      <c r="F6407" t="s">
        <v>21632</v>
      </c>
    </row>
    <row r="6408" spans="1:6" x14ac:dyDescent="0.25">
      <c r="A6408" t="s">
        <v>4339</v>
      </c>
      <c r="B6408" s="100" t="s">
        <v>9179</v>
      </c>
      <c r="C6408" s="99" t="s">
        <v>9180</v>
      </c>
      <c r="D6408" s="124">
        <v>7724</v>
      </c>
      <c r="E6408" s="157">
        <f>VLOOKUP(D6408,'SOAT LIQ'!$A$87:$C$3416,3,FALSE)</f>
        <v>13</v>
      </c>
      <c r="F6408" t="s">
        <v>21632</v>
      </c>
    </row>
    <row r="6409" spans="1:6" x14ac:dyDescent="0.25">
      <c r="A6409" t="s">
        <v>5750</v>
      </c>
      <c r="B6409" s="100" t="s">
        <v>9179</v>
      </c>
      <c r="C6409" s="99" t="s">
        <v>9180</v>
      </c>
      <c r="D6409" s="124">
        <v>7724</v>
      </c>
      <c r="E6409" s="157">
        <f>VLOOKUP(D6409,'SOAT LIQ'!$A$87:$C$3416,3,FALSE)</f>
        <v>13</v>
      </c>
      <c r="F6409" t="s">
        <v>21632</v>
      </c>
    </row>
    <row r="6410" spans="1:6" x14ac:dyDescent="0.25">
      <c r="A6410" t="s">
        <v>6023</v>
      </c>
      <c r="B6410" s="100" t="s">
        <v>9179</v>
      </c>
      <c r="C6410" s="99" t="s">
        <v>9180</v>
      </c>
      <c r="D6410" s="124">
        <v>7724</v>
      </c>
      <c r="E6410" s="157">
        <f>VLOOKUP(D6410,'SOAT LIQ'!$A$87:$C$3416,3,FALSE)</f>
        <v>13</v>
      </c>
      <c r="F6410" t="s">
        <v>21632</v>
      </c>
    </row>
    <row r="6411" spans="1:6" x14ac:dyDescent="0.25">
      <c r="A6411" t="s">
        <v>4339</v>
      </c>
      <c r="B6411" s="100" t="s">
        <v>9181</v>
      </c>
      <c r="C6411" s="99" t="s">
        <v>9180</v>
      </c>
      <c r="D6411" s="124">
        <v>7724</v>
      </c>
      <c r="E6411" s="157">
        <f>VLOOKUP(D6411,'SOAT LIQ'!$A$87:$C$3416,3,FALSE)</f>
        <v>13</v>
      </c>
      <c r="F6411" t="s">
        <v>21632</v>
      </c>
    </row>
    <row r="6412" spans="1:6" x14ac:dyDescent="0.25">
      <c r="A6412" t="s">
        <v>6023</v>
      </c>
      <c r="B6412" s="100" t="s">
        <v>9181</v>
      </c>
      <c r="C6412" s="99" t="s">
        <v>9180</v>
      </c>
      <c r="D6412" s="124">
        <v>7724</v>
      </c>
      <c r="E6412" s="157">
        <f>VLOOKUP(D6412,'SOAT LIQ'!$A$87:$C$3416,3,FALSE)</f>
        <v>13</v>
      </c>
      <c r="F6412" t="s">
        <v>21632</v>
      </c>
    </row>
    <row r="6413" spans="1:6" x14ac:dyDescent="0.25">
      <c r="A6413" t="s">
        <v>4339</v>
      </c>
      <c r="B6413" s="100" t="s">
        <v>9182</v>
      </c>
      <c r="C6413" s="99" t="s">
        <v>9183</v>
      </c>
      <c r="D6413" s="124">
        <v>7724</v>
      </c>
      <c r="E6413" s="157">
        <f>VLOOKUP(D6413,'SOAT LIQ'!$A$87:$C$3416,3,FALSE)</f>
        <v>13</v>
      </c>
      <c r="F6413" t="s">
        <v>21632</v>
      </c>
    </row>
    <row r="6414" spans="1:6" x14ac:dyDescent="0.25">
      <c r="A6414" t="s">
        <v>5750</v>
      </c>
      <c r="B6414" s="100" t="s">
        <v>9182</v>
      </c>
      <c r="C6414" s="99" t="s">
        <v>9183</v>
      </c>
      <c r="D6414" s="124">
        <v>7724</v>
      </c>
      <c r="E6414" s="157">
        <f>VLOOKUP(D6414,'SOAT LIQ'!$A$87:$C$3416,3,FALSE)</f>
        <v>13</v>
      </c>
      <c r="F6414" t="s">
        <v>21632</v>
      </c>
    </row>
    <row r="6415" spans="1:6" x14ac:dyDescent="0.25">
      <c r="A6415" t="s">
        <v>6023</v>
      </c>
      <c r="B6415" s="100" t="s">
        <v>9182</v>
      </c>
      <c r="C6415" s="99" t="s">
        <v>9183</v>
      </c>
      <c r="D6415" s="124">
        <v>7724</v>
      </c>
      <c r="E6415" s="157">
        <f>VLOOKUP(D6415,'SOAT LIQ'!$A$87:$C$3416,3,FALSE)</f>
        <v>13</v>
      </c>
      <c r="F6415" t="s">
        <v>21632</v>
      </c>
    </row>
    <row r="6416" spans="1:6" x14ac:dyDescent="0.25">
      <c r="A6416" t="s">
        <v>4339</v>
      </c>
      <c r="B6416" s="100" t="s">
        <v>9184</v>
      </c>
      <c r="C6416" s="99" t="s">
        <v>9183</v>
      </c>
      <c r="D6416" s="124">
        <v>7724</v>
      </c>
      <c r="E6416" s="157">
        <f>VLOOKUP(D6416,'SOAT LIQ'!$A$87:$C$3416,3,FALSE)</f>
        <v>13</v>
      </c>
      <c r="F6416" t="s">
        <v>21632</v>
      </c>
    </row>
    <row r="6417" spans="1:6" x14ac:dyDescent="0.25">
      <c r="A6417" t="s">
        <v>6023</v>
      </c>
      <c r="B6417" s="100" t="s">
        <v>9184</v>
      </c>
      <c r="C6417" s="99" t="s">
        <v>9183</v>
      </c>
      <c r="D6417" s="124">
        <v>7724</v>
      </c>
      <c r="E6417" s="157">
        <f>VLOOKUP(D6417,'SOAT LIQ'!$A$87:$C$3416,3,FALSE)</f>
        <v>13</v>
      </c>
      <c r="F6417" t="s">
        <v>21632</v>
      </c>
    </row>
    <row r="6418" spans="1:6" x14ac:dyDescent="0.25">
      <c r="A6418" t="s">
        <v>4339</v>
      </c>
      <c r="B6418" s="100" t="s">
        <v>9185</v>
      </c>
      <c r="C6418" s="99" t="s">
        <v>9186</v>
      </c>
      <c r="D6418" s="124">
        <v>7725</v>
      </c>
      <c r="E6418" s="157">
        <f>VLOOKUP(D6418,'SOAT LIQ'!$A$87:$C$3416,3,FALSE)</f>
        <v>21</v>
      </c>
      <c r="F6418" t="s">
        <v>21632</v>
      </c>
    </row>
    <row r="6419" spans="1:6" x14ac:dyDescent="0.25">
      <c r="A6419" t="s">
        <v>5750</v>
      </c>
      <c r="B6419" s="100" t="s">
        <v>9185</v>
      </c>
      <c r="C6419" s="99" t="s">
        <v>9186</v>
      </c>
      <c r="D6419" s="124">
        <v>7725</v>
      </c>
      <c r="E6419" s="157">
        <f>VLOOKUP(D6419,'SOAT LIQ'!$A$87:$C$3416,3,FALSE)</f>
        <v>21</v>
      </c>
      <c r="F6419" t="s">
        <v>21632</v>
      </c>
    </row>
    <row r="6420" spans="1:6" x14ac:dyDescent="0.25">
      <c r="A6420" t="s">
        <v>6023</v>
      </c>
      <c r="B6420" s="100" t="s">
        <v>9185</v>
      </c>
      <c r="C6420" s="99" t="s">
        <v>9186</v>
      </c>
      <c r="D6420" s="124">
        <v>7725</v>
      </c>
      <c r="E6420" s="157">
        <f>VLOOKUP(D6420,'SOAT LIQ'!$A$87:$C$3416,3,FALSE)</f>
        <v>21</v>
      </c>
      <c r="F6420" t="s">
        <v>21632</v>
      </c>
    </row>
    <row r="6421" spans="1:6" x14ac:dyDescent="0.25">
      <c r="A6421" t="s">
        <v>4339</v>
      </c>
      <c r="B6421" s="100" t="s">
        <v>9187</v>
      </c>
      <c r="C6421" s="99" t="s">
        <v>9186</v>
      </c>
      <c r="D6421" s="124">
        <v>7725</v>
      </c>
      <c r="E6421" s="157">
        <f>VLOOKUP(D6421,'SOAT LIQ'!$A$87:$C$3416,3,FALSE)</f>
        <v>21</v>
      </c>
      <c r="F6421" t="s">
        <v>21632</v>
      </c>
    </row>
    <row r="6422" spans="1:6" x14ac:dyDescent="0.25">
      <c r="A6422" t="s">
        <v>6023</v>
      </c>
      <c r="B6422" s="100" t="s">
        <v>9187</v>
      </c>
      <c r="C6422" s="99" t="s">
        <v>9186</v>
      </c>
      <c r="D6422" s="124">
        <v>7725</v>
      </c>
      <c r="E6422" s="157">
        <f>VLOOKUP(D6422,'SOAT LIQ'!$A$87:$C$3416,3,FALSE)</f>
        <v>21</v>
      </c>
      <c r="F6422" t="s">
        <v>21632</v>
      </c>
    </row>
    <row r="6423" spans="1:6" x14ac:dyDescent="0.25">
      <c r="A6423" t="s">
        <v>4339</v>
      </c>
      <c r="B6423" s="100" t="s">
        <v>9188</v>
      </c>
      <c r="C6423" s="99" t="s">
        <v>9186</v>
      </c>
      <c r="D6423" s="124">
        <v>7725</v>
      </c>
      <c r="E6423" s="157">
        <f>VLOOKUP(D6423,'SOAT LIQ'!$A$87:$C$3416,3,FALSE)</f>
        <v>21</v>
      </c>
      <c r="F6423" t="s">
        <v>21632</v>
      </c>
    </row>
    <row r="6424" spans="1:6" x14ac:dyDescent="0.25">
      <c r="A6424" t="s">
        <v>5750</v>
      </c>
      <c r="B6424" s="100" t="s">
        <v>9188</v>
      </c>
      <c r="C6424" s="99" t="s">
        <v>9186</v>
      </c>
      <c r="D6424" s="124">
        <v>7725</v>
      </c>
      <c r="E6424" s="157">
        <f>VLOOKUP(D6424,'SOAT LIQ'!$A$87:$C$3416,3,FALSE)</f>
        <v>21</v>
      </c>
      <c r="F6424" t="s">
        <v>21632</v>
      </c>
    </row>
    <row r="6425" spans="1:6" x14ac:dyDescent="0.25">
      <c r="A6425" t="s">
        <v>6023</v>
      </c>
      <c r="B6425" s="100" t="s">
        <v>9188</v>
      </c>
      <c r="C6425" s="99" t="s">
        <v>9186</v>
      </c>
      <c r="D6425" s="124">
        <v>7725</v>
      </c>
      <c r="E6425" s="157">
        <f>VLOOKUP(D6425,'SOAT LIQ'!$A$87:$C$3416,3,FALSE)</f>
        <v>21</v>
      </c>
      <c r="F6425" t="s">
        <v>21632</v>
      </c>
    </row>
    <row r="6426" spans="1:6" x14ac:dyDescent="0.25">
      <c r="A6426" t="s">
        <v>4339</v>
      </c>
      <c r="B6426" s="100" t="s">
        <v>9189</v>
      </c>
      <c r="C6426" s="99" t="s">
        <v>9186</v>
      </c>
      <c r="D6426" s="124">
        <v>7725</v>
      </c>
      <c r="E6426" s="157">
        <f>VLOOKUP(D6426,'SOAT LIQ'!$A$87:$C$3416,3,FALSE)</f>
        <v>21</v>
      </c>
      <c r="F6426" t="s">
        <v>21632</v>
      </c>
    </row>
    <row r="6427" spans="1:6" x14ac:dyDescent="0.25">
      <c r="A6427" t="s">
        <v>6023</v>
      </c>
      <c r="B6427" s="100" t="s">
        <v>9189</v>
      </c>
      <c r="C6427" s="99" t="s">
        <v>9186</v>
      </c>
      <c r="D6427" s="124">
        <v>7725</v>
      </c>
      <c r="E6427" s="157">
        <f>VLOOKUP(D6427,'SOAT LIQ'!$A$87:$C$3416,3,FALSE)</f>
        <v>21</v>
      </c>
      <c r="F6427" t="s">
        <v>21632</v>
      </c>
    </row>
    <row r="6428" spans="1:6" x14ac:dyDescent="0.25">
      <c r="A6428" t="s">
        <v>4339</v>
      </c>
      <c r="B6428" s="100" t="s">
        <v>9190</v>
      </c>
      <c r="C6428" s="99" t="s">
        <v>9165</v>
      </c>
      <c r="D6428" s="124">
        <v>7725</v>
      </c>
      <c r="E6428" s="157">
        <f>VLOOKUP(D6428,'SOAT LIQ'!$A$87:$C$3416,3,FALSE)</f>
        <v>21</v>
      </c>
      <c r="F6428" t="s">
        <v>21632</v>
      </c>
    </row>
    <row r="6429" spans="1:6" x14ac:dyDescent="0.25">
      <c r="A6429" t="s">
        <v>6023</v>
      </c>
      <c r="B6429" s="100" t="s">
        <v>9190</v>
      </c>
      <c r="C6429" s="99" t="s">
        <v>9165</v>
      </c>
      <c r="D6429" s="124">
        <v>7725</v>
      </c>
      <c r="E6429" s="157">
        <f>VLOOKUP(D6429,'SOAT LIQ'!$A$87:$C$3416,3,FALSE)</f>
        <v>21</v>
      </c>
      <c r="F6429" t="s">
        <v>21632</v>
      </c>
    </row>
    <row r="6430" spans="1:6" x14ac:dyDescent="0.25">
      <c r="A6430" t="s">
        <v>4339</v>
      </c>
      <c r="B6430" s="100" t="s">
        <v>9191</v>
      </c>
      <c r="C6430" s="99" t="s">
        <v>9165</v>
      </c>
      <c r="D6430" s="124">
        <v>7725</v>
      </c>
      <c r="E6430" s="157">
        <f>VLOOKUP(D6430,'SOAT LIQ'!$A$87:$C$3416,3,FALSE)</f>
        <v>21</v>
      </c>
      <c r="F6430" t="s">
        <v>21632</v>
      </c>
    </row>
    <row r="6431" spans="1:6" x14ac:dyDescent="0.25">
      <c r="A6431" t="s">
        <v>6023</v>
      </c>
      <c r="B6431" s="100" t="s">
        <v>9191</v>
      </c>
      <c r="C6431" s="99" t="s">
        <v>9165</v>
      </c>
      <c r="D6431" s="124">
        <v>7725</v>
      </c>
      <c r="E6431" s="157">
        <f>VLOOKUP(D6431,'SOAT LIQ'!$A$87:$C$3416,3,FALSE)</f>
        <v>21</v>
      </c>
      <c r="F6431" t="s">
        <v>21632</v>
      </c>
    </row>
    <row r="6432" spans="1:6" x14ac:dyDescent="0.25">
      <c r="A6432" t="s">
        <v>5750</v>
      </c>
      <c r="B6432" s="100" t="s">
        <v>9192</v>
      </c>
      <c r="C6432" s="99" t="s">
        <v>9193</v>
      </c>
      <c r="D6432" s="124">
        <v>7740</v>
      </c>
      <c r="E6432" s="157">
        <f>VLOOKUP(D6432,'SOAT LIQ'!$A$87:$C$3416,3,FALSE)</f>
        <v>9</v>
      </c>
      <c r="F6432" t="s">
        <v>21632</v>
      </c>
    </row>
    <row r="6433" spans="1:6" x14ac:dyDescent="0.25">
      <c r="A6433" t="s">
        <v>4339</v>
      </c>
      <c r="B6433" s="100" t="s">
        <v>9192</v>
      </c>
      <c r="C6433" s="99" t="s">
        <v>9193</v>
      </c>
      <c r="D6433" s="124">
        <v>7740</v>
      </c>
      <c r="E6433" s="157">
        <f>VLOOKUP(D6433,'SOAT LIQ'!$A$87:$C$3416,3,FALSE)</f>
        <v>9</v>
      </c>
      <c r="F6433" t="s">
        <v>21632</v>
      </c>
    </row>
    <row r="6434" spans="1:6" x14ac:dyDescent="0.25">
      <c r="A6434" t="s">
        <v>6023</v>
      </c>
      <c r="B6434" s="100" t="s">
        <v>9192</v>
      </c>
      <c r="C6434" s="99" t="s">
        <v>9193</v>
      </c>
      <c r="D6434" s="124">
        <v>7740</v>
      </c>
      <c r="E6434" s="157">
        <f>VLOOKUP(D6434,'SOAT LIQ'!$A$87:$C$3416,3,FALSE)</f>
        <v>9</v>
      </c>
      <c r="F6434" t="s">
        <v>21632</v>
      </c>
    </row>
    <row r="6435" spans="1:6" x14ac:dyDescent="0.25">
      <c r="A6435" t="s">
        <v>4339</v>
      </c>
      <c r="B6435" s="100" t="s">
        <v>9194</v>
      </c>
      <c r="C6435" s="99" t="s">
        <v>9193</v>
      </c>
      <c r="D6435" s="124">
        <v>7740</v>
      </c>
      <c r="E6435" s="157">
        <f>VLOOKUP(D6435,'SOAT LIQ'!$A$87:$C$3416,3,FALSE)</f>
        <v>9</v>
      </c>
      <c r="F6435" t="s">
        <v>21632</v>
      </c>
    </row>
    <row r="6436" spans="1:6" x14ac:dyDescent="0.25">
      <c r="A6436" t="s">
        <v>6023</v>
      </c>
      <c r="B6436" s="100" t="s">
        <v>9194</v>
      </c>
      <c r="C6436" s="99" t="s">
        <v>9193</v>
      </c>
      <c r="D6436" s="124">
        <v>7740</v>
      </c>
      <c r="E6436" s="157">
        <f>VLOOKUP(D6436,'SOAT LIQ'!$A$87:$C$3416,3,FALSE)</f>
        <v>9</v>
      </c>
      <c r="F6436" t="s">
        <v>21632</v>
      </c>
    </row>
    <row r="6437" spans="1:6" x14ac:dyDescent="0.25">
      <c r="A6437" t="s">
        <v>5750</v>
      </c>
      <c r="B6437" s="100" t="s">
        <v>9195</v>
      </c>
      <c r="C6437" s="99" t="s">
        <v>9196</v>
      </c>
      <c r="D6437" s="124">
        <v>7741</v>
      </c>
      <c r="E6437" s="157">
        <f>VLOOKUP(D6437,'SOAT LIQ'!$A$87:$C$3416,3,FALSE)</f>
        <v>9</v>
      </c>
      <c r="F6437" t="s">
        <v>21632</v>
      </c>
    </row>
    <row r="6438" spans="1:6" x14ac:dyDescent="0.25">
      <c r="A6438" t="s">
        <v>4339</v>
      </c>
      <c r="B6438" s="100" t="s">
        <v>9195</v>
      </c>
      <c r="C6438" s="99" t="s">
        <v>9196</v>
      </c>
      <c r="D6438" s="124">
        <v>7741</v>
      </c>
      <c r="E6438" s="157">
        <f>VLOOKUP(D6438,'SOAT LIQ'!$A$87:$C$3416,3,FALSE)</f>
        <v>9</v>
      </c>
      <c r="F6438" t="s">
        <v>21632</v>
      </c>
    </row>
    <row r="6439" spans="1:6" x14ac:dyDescent="0.25">
      <c r="A6439" t="s">
        <v>6023</v>
      </c>
      <c r="B6439" s="100" t="s">
        <v>9195</v>
      </c>
      <c r="C6439" s="99" t="s">
        <v>9196</v>
      </c>
      <c r="D6439" s="124">
        <v>7741</v>
      </c>
      <c r="E6439" s="157">
        <f>VLOOKUP(D6439,'SOAT LIQ'!$A$87:$C$3416,3,FALSE)</f>
        <v>9</v>
      </c>
      <c r="F6439" t="s">
        <v>21632</v>
      </c>
    </row>
    <row r="6440" spans="1:6" x14ac:dyDescent="0.25">
      <c r="A6440" t="s">
        <v>4339</v>
      </c>
      <c r="B6440" s="100" t="s">
        <v>9197</v>
      </c>
      <c r="C6440" s="99" t="s">
        <v>9196</v>
      </c>
      <c r="D6440" s="124">
        <v>7741</v>
      </c>
      <c r="E6440" s="157">
        <f>VLOOKUP(D6440,'SOAT LIQ'!$A$87:$C$3416,3,FALSE)</f>
        <v>9</v>
      </c>
      <c r="F6440" t="s">
        <v>21632</v>
      </c>
    </row>
    <row r="6441" spans="1:6" x14ac:dyDescent="0.25">
      <c r="A6441" t="s">
        <v>6023</v>
      </c>
      <c r="B6441" s="100" t="s">
        <v>9197</v>
      </c>
      <c r="C6441" s="99" t="s">
        <v>9196</v>
      </c>
      <c r="D6441" s="124">
        <v>7741</v>
      </c>
      <c r="E6441" s="157">
        <f>VLOOKUP(D6441,'SOAT LIQ'!$A$87:$C$3416,3,FALSE)</f>
        <v>9</v>
      </c>
      <c r="F6441" t="s">
        <v>21632</v>
      </c>
    </row>
    <row r="6442" spans="1:6" x14ac:dyDescent="0.25">
      <c r="A6442" t="s">
        <v>5750</v>
      </c>
      <c r="B6442" s="100" t="s">
        <v>9198</v>
      </c>
      <c r="C6442" s="99" t="s">
        <v>9199</v>
      </c>
      <c r="D6442" s="124">
        <v>7741</v>
      </c>
      <c r="E6442" s="157">
        <f>VLOOKUP(D6442,'SOAT LIQ'!$A$87:$C$3416,3,FALSE)</f>
        <v>9</v>
      </c>
      <c r="F6442" t="s">
        <v>21632</v>
      </c>
    </row>
    <row r="6443" spans="1:6" x14ac:dyDescent="0.25">
      <c r="A6443" t="s">
        <v>4339</v>
      </c>
      <c r="B6443" s="100" t="s">
        <v>9198</v>
      </c>
      <c r="C6443" s="99" t="s">
        <v>9199</v>
      </c>
      <c r="D6443" s="124">
        <v>7741</v>
      </c>
      <c r="E6443" s="157">
        <f>VLOOKUP(D6443,'SOAT LIQ'!$A$87:$C$3416,3,FALSE)</f>
        <v>9</v>
      </c>
      <c r="F6443" t="s">
        <v>21632</v>
      </c>
    </row>
    <row r="6444" spans="1:6" x14ac:dyDescent="0.25">
      <c r="A6444" t="s">
        <v>6023</v>
      </c>
      <c r="B6444" s="100" t="s">
        <v>9198</v>
      </c>
      <c r="C6444" s="99" t="s">
        <v>9199</v>
      </c>
      <c r="D6444" s="124">
        <v>7741</v>
      </c>
      <c r="E6444" s="157">
        <f>VLOOKUP(D6444,'SOAT LIQ'!$A$87:$C$3416,3,FALSE)</f>
        <v>9</v>
      </c>
      <c r="F6444" t="s">
        <v>21632</v>
      </c>
    </row>
    <row r="6445" spans="1:6" x14ac:dyDescent="0.25">
      <c r="A6445" t="s">
        <v>4339</v>
      </c>
      <c r="B6445" s="100" t="s">
        <v>9200</v>
      </c>
      <c r="C6445" s="99" t="s">
        <v>9199</v>
      </c>
      <c r="D6445" s="124">
        <v>7741</v>
      </c>
      <c r="E6445" s="157">
        <f>VLOOKUP(D6445,'SOAT LIQ'!$A$87:$C$3416,3,FALSE)</f>
        <v>9</v>
      </c>
      <c r="F6445" t="s">
        <v>21632</v>
      </c>
    </row>
    <row r="6446" spans="1:6" x14ac:dyDescent="0.25">
      <c r="A6446" t="s">
        <v>6023</v>
      </c>
      <c r="B6446" s="100" t="s">
        <v>9200</v>
      </c>
      <c r="C6446" s="99" t="s">
        <v>9199</v>
      </c>
      <c r="D6446" s="124">
        <v>7741</v>
      </c>
      <c r="E6446" s="157">
        <f>VLOOKUP(D6446,'SOAT LIQ'!$A$87:$C$3416,3,FALSE)</f>
        <v>9</v>
      </c>
      <c r="F6446" t="s">
        <v>21632</v>
      </c>
    </row>
    <row r="6447" spans="1:6" x14ac:dyDescent="0.25">
      <c r="A6447" t="s">
        <v>5750</v>
      </c>
      <c r="B6447" s="100" t="s">
        <v>9201</v>
      </c>
      <c r="C6447" s="99" t="s">
        <v>9199</v>
      </c>
      <c r="D6447" s="124">
        <v>7742</v>
      </c>
      <c r="E6447" s="157">
        <f>VLOOKUP(D6447,'SOAT LIQ'!$A$87:$C$3416,3,FALSE)</f>
        <v>9</v>
      </c>
      <c r="F6447" t="s">
        <v>21632</v>
      </c>
    </row>
    <row r="6448" spans="1:6" x14ac:dyDescent="0.25">
      <c r="A6448" t="s">
        <v>4339</v>
      </c>
      <c r="B6448" s="100" t="s">
        <v>9201</v>
      </c>
      <c r="C6448" s="99" t="s">
        <v>9199</v>
      </c>
      <c r="D6448" s="124">
        <v>7742</v>
      </c>
      <c r="E6448" s="157">
        <f>VLOOKUP(D6448,'SOAT LIQ'!$A$87:$C$3416,3,FALSE)</f>
        <v>9</v>
      </c>
      <c r="F6448" t="s">
        <v>21632</v>
      </c>
    </row>
    <row r="6449" spans="1:6" x14ac:dyDescent="0.25">
      <c r="A6449" t="s">
        <v>6023</v>
      </c>
      <c r="B6449" s="100" t="s">
        <v>9201</v>
      </c>
      <c r="C6449" s="99" t="s">
        <v>9199</v>
      </c>
      <c r="D6449" s="124">
        <v>7742</v>
      </c>
      <c r="E6449" s="157">
        <f>VLOOKUP(D6449,'SOAT LIQ'!$A$87:$C$3416,3,FALSE)</f>
        <v>9</v>
      </c>
      <c r="F6449" t="s">
        <v>21632</v>
      </c>
    </row>
    <row r="6450" spans="1:6" x14ac:dyDescent="0.25">
      <c r="A6450" t="s">
        <v>4339</v>
      </c>
      <c r="B6450" s="100" t="s">
        <v>9202</v>
      </c>
      <c r="C6450" s="99" t="s">
        <v>9199</v>
      </c>
      <c r="D6450" s="124">
        <v>7742</v>
      </c>
      <c r="E6450" s="157">
        <f>VLOOKUP(D6450,'SOAT LIQ'!$A$87:$C$3416,3,FALSE)</f>
        <v>9</v>
      </c>
      <c r="F6450" t="s">
        <v>21632</v>
      </c>
    </row>
    <row r="6451" spans="1:6" x14ac:dyDescent="0.25">
      <c r="A6451" t="s">
        <v>6023</v>
      </c>
      <c r="B6451" s="100" t="s">
        <v>9202</v>
      </c>
      <c r="C6451" s="99" t="s">
        <v>9199</v>
      </c>
      <c r="D6451" s="124">
        <v>7742</v>
      </c>
      <c r="E6451" s="157">
        <f>VLOOKUP(D6451,'SOAT LIQ'!$A$87:$C$3416,3,FALSE)</f>
        <v>9</v>
      </c>
      <c r="F6451" t="s">
        <v>21632</v>
      </c>
    </row>
    <row r="6452" spans="1:6" x14ac:dyDescent="0.25">
      <c r="A6452" t="s">
        <v>5750</v>
      </c>
      <c r="B6452" s="100" t="s">
        <v>9204</v>
      </c>
      <c r="C6452" s="99" t="s">
        <v>9203</v>
      </c>
      <c r="D6452" s="124">
        <v>7742</v>
      </c>
      <c r="E6452" s="157">
        <f>VLOOKUP(D6452,'SOAT LIQ'!$A$87:$C$3416,3,FALSE)</f>
        <v>9</v>
      </c>
      <c r="F6452" t="s">
        <v>21632</v>
      </c>
    </row>
    <row r="6453" spans="1:6" x14ac:dyDescent="0.25">
      <c r="A6453" t="s">
        <v>4339</v>
      </c>
      <c r="B6453" s="100" t="s">
        <v>9204</v>
      </c>
      <c r="C6453" s="99" t="s">
        <v>9203</v>
      </c>
      <c r="D6453" s="124">
        <v>7742</v>
      </c>
      <c r="E6453" s="157">
        <f>VLOOKUP(D6453,'SOAT LIQ'!$A$87:$C$3416,3,FALSE)</f>
        <v>9</v>
      </c>
      <c r="F6453" t="s">
        <v>21632</v>
      </c>
    </row>
    <row r="6454" spans="1:6" x14ac:dyDescent="0.25">
      <c r="A6454" t="s">
        <v>6023</v>
      </c>
      <c r="B6454" s="100" t="s">
        <v>9204</v>
      </c>
      <c r="C6454" s="99" t="s">
        <v>9203</v>
      </c>
      <c r="D6454" s="124">
        <v>7742</v>
      </c>
      <c r="E6454" s="157">
        <f>VLOOKUP(D6454,'SOAT LIQ'!$A$87:$C$3416,3,FALSE)</f>
        <v>9</v>
      </c>
      <c r="F6454" t="s">
        <v>21632</v>
      </c>
    </row>
    <row r="6455" spans="1:6" x14ac:dyDescent="0.25">
      <c r="A6455" t="s">
        <v>4339</v>
      </c>
      <c r="B6455" s="100" t="s">
        <v>9205</v>
      </c>
      <c r="C6455" s="99" t="s">
        <v>9203</v>
      </c>
      <c r="D6455" s="124">
        <v>7742</v>
      </c>
      <c r="E6455" s="157">
        <f>VLOOKUP(D6455,'SOAT LIQ'!$A$87:$C$3416,3,FALSE)</f>
        <v>9</v>
      </c>
      <c r="F6455" t="s">
        <v>21632</v>
      </c>
    </row>
    <row r="6456" spans="1:6" x14ac:dyDescent="0.25">
      <c r="A6456" t="s">
        <v>6023</v>
      </c>
      <c r="B6456" s="100" t="s">
        <v>9205</v>
      </c>
      <c r="C6456" s="99" t="s">
        <v>9203</v>
      </c>
      <c r="D6456" s="124">
        <v>7742</v>
      </c>
      <c r="E6456" s="157">
        <f>VLOOKUP(D6456,'SOAT LIQ'!$A$87:$C$3416,3,FALSE)</f>
        <v>9</v>
      </c>
      <c r="F6456" t="s">
        <v>21632</v>
      </c>
    </row>
    <row r="6457" spans="1:6" x14ac:dyDescent="0.25">
      <c r="A6457" t="s">
        <v>5750</v>
      </c>
      <c r="B6457" s="100" t="s">
        <v>9206</v>
      </c>
      <c r="C6457" s="99" t="s">
        <v>9203</v>
      </c>
      <c r="D6457" s="124">
        <v>7742</v>
      </c>
      <c r="E6457" s="157">
        <f>VLOOKUP(D6457,'SOAT LIQ'!$A$87:$C$3416,3,FALSE)</f>
        <v>9</v>
      </c>
      <c r="F6457" t="s">
        <v>21632</v>
      </c>
    </row>
    <row r="6458" spans="1:6" x14ac:dyDescent="0.25">
      <c r="A6458" t="s">
        <v>4339</v>
      </c>
      <c r="B6458" s="100" t="s">
        <v>9206</v>
      </c>
      <c r="C6458" s="99" t="s">
        <v>9203</v>
      </c>
      <c r="D6458" s="124">
        <v>7742</v>
      </c>
      <c r="E6458" s="157">
        <f>VLOOKUP(D6458,'SOAT LIQ'!$A$87:$C$3416,3,FALSE)</f>
        <v>9</v>
      </c>
      <c r="F6458" t="s">
        <v>21632</v>
      </c>
    </row>
    <row r="6459" spans="1:6" x14ac:dyDescent="0.25">
      <c r="A6459" t="s">
        <v>6023</v>
      </c>
      <c r="B6459" s="100" t="s">
        <v>9206</v>
      </c>
      <c r="C6459" s="99" t="s">
        <v>9203</v>
      </c>
      <c r="D6459" s="124">
        <v>7742</v>
      </c>
      <c r="E6459" s="157">
        <f>VLOOKUP(D6459,'SOAT LIQ'!$A$87:$C$3416,3,FALSE)</f>
        <v>9</v>
      </c>
      <c r="F6459" t="s">
        <v>21632</v>
      </c>
    </row>
    <row r="6460" spans="1:6" x14ac:dyDescent="0.25">
      <c r="A6460" t="s">
        <v>4339</v>
      </c>
      <c r="B6460" s="100" t="s">
        <v>9207</v>
      </c>
      <c r="C6460" s="99" t="s">
        <v>9203</v>
      </c>
      <c r="D6460" s="124">
        <v>7742</v>
      </c>
      <c r="E6460" s="157">
        <f>VLOOKUP(D6460,'SOAT LIQ'!$A$87:$C$3416,3,FALSE)</f>
        <v>9</v>
      </c>
      <c r="F6460" t="s">
        <v>21632</v>
      </c>
    </row>
    <row r="6461" spans="1:6" x14ac:dyDescent="0.25">
      <c r="A6461" t="s">
        <v>6023</v>
      </c>
      <c r="B6461" s="100" t="s">
        <v>9207</v>
      </c>
      <c r="C6461" s="99" t="s">
        <v>9203</v>
      </c>
      <c r="D6461" s="124">
        <v>7742</v>
      </c>
      <c r="E6461" s="157">
        <f>VLOOKUP(D6461,'SOAT LIQ'!$A$87:$C$3416,3,FALSE)</f>
        <v>9</v>
      </c>
      <c r="F6461" t="s">
        <v>21632</v>
      </c>
    </row>
    <row r="6462" spans="1:6" x14ac:dyDescent="0.25">
      <c r="A6462" t="s">
        <v>4339</v>
      </c>
      <c r="B6462" s="100" t="s">
        <v>9208</v>
      </c>
      <c r="C6462" s="99" t="s">
        <v>9209</v>
      </c>
      <c r="D6462" s="124">
        <v>7710</v>
      </c>
      <c r="E6462" s="157">
        <f>VLOOKUP(D6462,'SOAT LIQ'!$A$87:$C$3416,3,FALSE)</f>
        <v>9</v>
      </c>
      <c r="F6462" t="s">
        <v>21632</v>
      </c>
    </row>
    <row r="6463" spans="1:6" x14ac:dyDescent="0.25">
      <c r="A6463" t="s">
        <v>5750</v>
      </c>
      <c r="B6463" s="100" t="s">
        <v>9208</v>
      </c>
      <c r="C6463" s="99" t="s">
        <v>9209</v>
      </c>
      <c r="D6463" s="124">
        <v>7710</v>
      </c>
      <c r="E6463" s="157">
        <f>VLOOKUP(D6463,'SOAT LIQ'!$A$87:$C$3416,3,FALSE)</f>
        <v>9</v>
      </c>
      <c r="F6463" t="s">
        <v>21632</v>
      </c>
    </row>
    <row r="6464" spans="1:6" x14ac:dyDescent="0.25">
      <c r="A6464" t="s">
        <v>6023</v>
      </c>
      <c r="B6464" s="100" t="s">
        <v>9208</v>
      </c>
      <c r="C6464" s="99" t="s">
        <v>9209</v>
      </c>
      <c r="D6464" s="124">
        <v>7710</v>
      </c>
      <c r="E6464" s="157">
        <f>VLOOKUP(D6464,'SOAT LIQ'!$A$87:$C$3416,3,FALSE)</f>
        <v>9</v>
      </c>
      <c r="F6464" t="s">
        <v>21632</v>
      </c>
    </row>
    <row r="6465" spans="1:6" x14ac:dyDescent="0.25">
      <c r="A6465" t="s">
        <v>4339</v>
      </c>
      <c r="B6465" s="100" t="s">
        <v>9210</v>
      </c>
      <c r="C6465" s="99" t="s">
        <v>9209</v>
      </c>
      <c r="D6465" s="124">
        <v>7710</v>
      </c>
      <c r="E6465" s="157">
        <f>VLOOKUP(D6465,'SOAT LIQ'!$A$87:$C$3416,3,FALSE)</f>
        <v>9</v>
      </c>
      <c r="F6465" t="s">
        <v>21632</v>
      </c>
    </row>
    <row r="6466" spans="1:6" x14ac:dyDescent="0.25">
      <c r="A6466" t="s">
        <v>6023</v>
      </c>
      <c r="B6466" s="100" t="s">
        <v>9210</v>
      </c>
      <c r="C6466" s="99" t="s">
        <v>9209</v>
      </c>
      <c r="D6466" s="124">
        <v>7710</v>
      </c>
      <c r="E6466" s="157">
        <f>VLOOKUP(D6466,'SOAT LIQ'!$A$87:$C$3416,3,FALSE)</f>
        <v>9</v>
      </c>
      <c r="F6466" t="s">
        <v>21632</v>
      </c>
    </row>
    <row r="6467" spans="1:6" x14ac:dyDescent="0.25">
      <c r="A6467" t="s">
        <v>5750</v>
      </c>
      <c r="B6467" s="100" t="s">
        <v>9211</v>
      </c>
      <c r="C6467" s="99" t="s">
        <v>9212</v>
      </c>
      <c r="D6467" s="124">
        <v>7710</v>
      </c>
      <c r="E6467" s="157">
        <f>VLOOKUP(D6467,'SOAT LIQ'!$A$87:$C$3416,3,FALSE)</f>
        <v>9</v>
      </c>
      <c r="F6467" t="s">
        <v>21632</v>
      </c>
    </row>
    <row r="6468" spans="1:6" x14ac:dyDescent="0.25">
      <c r="A6468" t="s">
        <v>4339</v>
      </c>
      <c r="B6468" s="100" t="s">
        <v>9211</v>
      </c>
      <c r="C6468" s="99" t="s">
        <v>9212</v>
      </c>
      <c r="D6468" s="124">
        <v>7710</v>
      </c>
      <c r="E6468" s="157">
        <f>VLOOKUP(D6468,'SOAT LIQ'!$A$87:$C$3416,3,FALSE)</f>
        <v>9</v>
      </c>
      <c r="F6468" t="s">
        <v>21632</v>
      </c>
    </row>
    <row r="6469" spans="1:6" x14ac:dyDescent="0.25">
      <c r="A6469" t="s">
        <v>6023</v>
      </c>
      <c r="B6469" s="100" t="s">
        <v>9211</v>
      </c>
      <c r="C6469" s="99" t="s">
        <v>9212</v>
      </c>
      <c r="D6469" s="124">
        <v>7710</v>
      </c>
      <c r="E6469" s="157">
        <f>VLOOKUP(D6469,'SOAT LIQ'!$A$87:$C$3416,3,FALSE)</f>
        <v>9</v>
      </c>
      <c r="F6469" t="s">
        <v>21632</v>
      </c>
    </row>
    <row r="6470" spans="1:6" x14ac:dyDescent="0.25">
      <c r="A6470" t="s">
        <v>5750</v>
      </c>
      <c r="B6470" s="100" t="s">
        <v>9213</v>
      </c>
      <c r="C6470" s="99" t="s">
        <v>9212</v>
      </c>
      <c r="D6470" s="124">
        <v>7710</v>
      </c>
      <c r="E6470" s="157">
        <f>VLOOKUP(D6470,'SOAT LIQ'!$A$87:$C$3416,3,FALSE)</f>
        <v>9</v>
      </c>
      <c r="F6470" t="s">
        <v>21632</v>
      </c>
    </row>
    <row r="6471" spans="1:6" x14ac:dyDescent="0.25">
      <c r="A6471" t="s">
        <v>4339</v>
      </c>
      <c r="B6471" s="100" t="s">
        <v>9213</v>
      </c>
      <c r="C6471" s="99" t="s">
        <v>9212</v>
      </c>
      <c r="D6471" s="124">
        <v>7710</v>
      </c>
      <c r="E6471" s="157">
        <f>VLOOKUP(D6471,'SOAT LIQ'!$A$87:$C$3416,3,FALSE)</f>
        <v>9</v>
      </c>
      <c r="F6471" t="s">
        <v>21632</v>
      </c>
    </row>
    <row r="6472" spans="1:6" x14ac:dyDescent="0.25">
      <c r="A6472" t="s">
        <v>6023</v>
      </c>
      <c r="B6472" s="100" t="s">
        <v>9213</v>
      </c>
      <c r="C6472" s="99" t="s">
        <v>9212</v>
      </c>
      <c r="D6472" s="124">
        <v>7710</v>
      </c>
      <c r="E6472" s="157">
        <f>VLOOKUP(D6472,'SOAT LIQ'!$A$87:$C$3416,3,FALSE)</f>
        <v>9</v>
      </c>
      <c r="F6472" t="s">
        <v>21632</v>
      </c>
    </row>
    <row r="6473" spans="1:6" x14ac:dyDescent="0.25">
      <c r="A6473" t="s">
        <v>6787</v>
      </c>
      <c r="B6473" s="100" t="s">
        <v>9215</v>
      </c>
      <c r="C6473" s="99" t="s">
        <v>9214</v>
      </c>
      <c r="D6473" s="124">
        <v>18321</v>
      </c>
      <c r="E6473" s="157">
        <f>VLOOKUP(D6473,'SOAT LIQ'!$A$87:$C$3416,3,FALSE)</f>
        <v>10</v>
      </c>
      <c r="F6473" t="s">
        <v>21632</v>
      </c>
    </row>
    <row r="6474" spans="1:6" x14ac:dyDescent="0.25">
      <c r="A6474" t="s">
        <v>4339</v>
      </c>
      <c r="B6474" s="100" t="s">
        <v>9215</v>
      </c>
      <c r="C6474" s="99" t="s">
        <v>9214</v>
      </c>
      <c r="D6474" s="124">
        <v>18321</v>
      </c>
      <c r="E6474" s="157">
        <f>VLOOKUP(D6474,'SOAT LIQ'!$A$87:$C$3416,3,FALSE)</f>
        <v>10</v>
      </c>
      <c r="F6474" t="s">
        <v>21632</v>
      </c>
    </row>
    <row r="6475" spans="1:6" x14ac:dyDescent="0.25">
      <c r="A6475" t="s">
        <v>4339</v>
      </c>
      <c r="B6475" s="100" t="s">
        <v>9217</v>
      </c>
      <c r="C6475" s="99" t="s">
        <v>9216</v>
      </c>
      <c r="D6475" s="124">
        <v>7750</v>
      </c>
      <c r="E6475" s="157">
        <f>VLOOKUP(D6475,'SOAT LIQ'!$A$87:$C$3416,3,FALSE)</f>
        <v>9</v>
      </c>
      <c r="F6475" t="s">
        <v>21632</v>
      </c>
    </row>
    <row r="6476" spans="1:6" x14ac:dyDescent="0.25">
      <c r="A6476" t="s">
        <v>5750</v>
      </c>
      <c r="B6476" s="100" t="s">
        <v>9217</v>
      </c>
      <c r="C6476" s="99" t="s">
        <v>9216</v>
      </c>
      <c r="D6476" s="124">
        <v>7750</v>
      </c>
      <c r="E6476" s="157">
        <f>VLOOKUP(D6476,'SOAT LIQ'!$A$87:$C$3416,3,FALSE)</f>
        <v>9</v>
      </c>
      <c r="F6476" t="s">
        <v>21632</v>
      </c>
    </row>
    <row r="6477" spans="1:6" x14ac:dyDescent="0.25">
      <c r="A6477" t="s">
        <v>6023</v>
      </c>
      <c r="B6477" s="100" t="s">
        <v>9217</v>
      </c>
      <c r="C6477" s="99" t="s">
        <v>9216</v>
      </c>
      <c r="D6477" s="124">
        <v>7750</v>
      </c>
      <c r="E6477" s="157">
        <f>VLOOKUP(D6477,'SOAT LIQ'!$A$87:$C$3416,3,FALSE)</f>
        <v>9</v>
      </c>
      <c r="F6477" t="s">
        <v>21632</v>
      </c>
    </row>
    <row r="6478" spans="1:6" x14ac:dyDescent="0.25">
      <c r="A6478" t="s">
        <v>4339</v>
      </c>
      <c r="B6478" s="100" t="s">
        <v>9218</v>
      </c>
      <c r="C6478" s="99" t="s">
        <v>9216</v>
      </c>
      <c r="D6478" s="124">
        <v>7750</v>
      </c>
      <c r="E6478" s="157">
        <f>VLOOKUP(D6478,'SOAT LIQ'!$A$87:$C$3416,3,FALSE)</f>
        <v>9</v>
      </c>
      <c r="F6478" t="s">
        <v>21632</v>
      </c>
    </row>
    <row r="6479" spans="1:6" x14ac:dyDescent="0.25">
      <c r="A6479" t="s">
        <v>5750</v>
      </c>
      <c r="B6479" s="100" t="s">
        <v>9218</v>
      </c>
      <c r="C6479" s="99" t="s">
        <v>9216</v>
      </c>
      <c r="D6479" s="124">
        <v>7750</v>
      </c>
      <c r="E6479" s="157">
        <f>VLOOKUP(D6479,'SOAT LIQ'!$A$87:$C$3416,3,FALSE)</f>
        <v>9</v>
      </c>
      <c r="F6479" t="s">
        <v>21632</v>
      </c>
    </row>
    <row r="6480" spans="1:6" x14ac:dyDescent="0.25">
      <c r="A6480" t="s">
        <v>6023</v>
      </c>
      <c r="B6480" s="100" t="s">
        <v>9218</v>
      </c>
      <c r="C6480" s="99" t="s">
        <v>9216</v>
      </c>
      <c r="D6480" s="124">
        <v>7750</v>
      </c>
      <c r="E6480" s="157">
        <f>VLOOKUP(D6480,'SOAT LIQ'!$A$87:$C$3416,3,FALSE)</f>
        <v>9</v>
      </c>
      <c r="F6480" t="s">
        <v>21632</v>
      </c>
    </row>
    <row r="6481" spans="1:6" x14ac:dyDescent="0.25">
      <c r="A6481" t="s">
        <v>4339</v>
      </c>
      <c r="B6481" s="100" t="s">
        <v>9219</v>
      </c>
      <c r="C6481" s="99" t="s">
        <v>9216</v>
      </c>
      <c r="D6481" s="124">
        <v>7750</v>
      </c>
      <c r="E6481" s="157">
        <f>VLOOKUP(D6481,'SOAT LIQ'!$A$87:$C$3416,3,FALSE)</f>
        <v>9</v>
      </c>
      <c r="F6481" t="s">
        <v>21632</v>
      </c>
    </row>
    <row r="6482" spans="1:6" x14ac:dyDescent="0.25">
      <c r="A6482" t="s">
        <v>6023</v>
      </c>
      <c r="B6482" s="100" t="s">
        <v>9219</v>
      </c>
      <c r="C6482" s="99" t="s">
        <v>9216</v>
      </c>
      <c r="D6482" s="124">
        <v>7750</v>
      </c>
      <c r="E6482" s="157">
        <f>VLOOKUP(D6482,'SOAT LIQ'!$A$87:$C$3416,3,FALSE)</f>
        <v>9</v>
      </c>
      <c r="F6482" t="s">
        <v>21632</v>
      </c>
    </row>
    <row r="6483" spans="1:6" x14ac:dyDescent="0.25">
      <c r="A6483" t="s">
        <v>5750</v>
      </c>
      <c r="B6483" s="100" t="s">
        <v>9221</v>
      </c>
      <c r="C6483" s="99" t="s">
        <v>9220</v>
      </c>
      <c r="D6483" s="124">
        <v>7750</v>
      </c>
      <c r="E6483" s="157">
        <f>VLOOKUP(D6483,'SOAT LIQ'!$A$87:$C$3416,3,FALSE)</f>
        <v>9</v>
      </c>
      <c r="F6483" t="s">
        <v>21632</v>
      </c>
    </row>
    <row r="6484" spans="1:6" x14ac:dyDescent="0.25">
      <c r="A6484" t="s">
        <v>4339</v>
      </c>
      <c r="B6484" s="100" t="s">
        <v>9221</v>
      </c>
      <c r="C6484" s="99" t="s">
        <v>9220</v>
      </c>
      <c r="D6484" s="124">
        <v>7750</v>
      </c>
      <c r="E6484" s="157">
        <f>VLOOKUP(D6484,'SOAT LIQ'!$A$87:$C$3416,3,FALSE)</f>
        <v>9</v>
      </c>
      <c r="F6484" t="s">
        <v>21632</v>
      </c>
    </row>
    <row r="6485" spans="1:6" x14ac:dyDescent="0.25">
      <c r="A6485" t="s">
        <v>6023</v>
      </c>
      <c r="B6485" s="100" t="s">
        <v>9221</v>
      </c>
      <c r="C6485" s="99" t="s">
        <v>9220</v>
      </c>
      <c r="D6485" s="124">
        <v>7750</v>
      </c>
      <c r="E6485" s="157">
        <f>VLOOKUP(D6485,'SOAT LIQ'!$A$87:$C$3416,3,FALSE)</f>
        <v>9</v>
      </c>
      <c r="F6485" t="s">
        <v>21632</v>
      </c>
    </row>
    <row r="6486" spans="1:6" x14ac:dyDescent="0.25">
      <c r="A6486" t="s">
        <v>5750</v>
      </c>
      <c r="B6486" s="100" t="s">
        <v>9222</v>
      </c>
      <c r="C6486" s="99" t="s">
        <v>9223</v>
      </c>
      <c r="D6486" s="124">
        <v>7750</v>
      </c>
      <c r="E6486" s="157">
        <f>VLOOKUP(D6486,'SOAT LIQ'!$A$87:$C$3416,3,FALSE)</f>
        <v>9</v>
      </c>
      <c r="F6486" t="s">
        <v>21632</v>
      </c>
    </row>
    <row r="6487" spans="1:6" x14ac:dyDescent="0.25">
      <c r="A6487" t="s">
        <v>4339</v>
      </c>
      <c r="B6487" s="100" t="s">
        <v>9222</v>
      </c>
      <c r="C6487" s="99" t="s">
        <v>9223</v>
      </c>
      <c r="D6487" s="124">
        <v>7750</v>
      </c>
      <c r="E6487" s="157">
        <f>VLOOKUP(D6487,'SOAT LIQ'!$A$87:$C$3416,3,FALSE)</f>
        <v>9</v>
      </c>
      <c r="F6487" t="s">
        <v>21632</v>
      </c>
    </row>
    <row r="6488" spans="1:6" x14ac:dyDescent="0.25">
      <c r="A6488" t="s">
        <v>6023</v>
      </c>
      <c r="B6488" s="100" t="s">
        <v>9222</v>
      </c>
      <c r="C6488" s="99" t="s">
        <v>9223</v>
      </c>
      <c r="D6488" s="124">
        <v>7750</v>
      </c>
      <c r="E6488" s="157">
        <f>VLOOKUP(D6488,'SOAT LIQ'!$A$87:$C$3416,3,FALSE)</f>
        <v>9</v>
      </c>
      <c r="F6488" t="s">
        <v>21632</v>
      </c>
    </row>
    <row r="6489" spans="1:6" x14ac:dyDescent="0.25">
      <c r="A6489" t="s">
        <v>5750</v>
      </c>
      <c r="B6489" s="100" t="s">
        <v>9225</v>
      </c>
      <c r="C6489" s="99" t="s">
        <v>9224</v>
      </c>
      <c r="D6489" s="124">
        <v>7750</v>
      </c>
      <c r="E6489" s="157">
        <f>VLOOKUP(D6489,'SOAT LIQ'!$A$87:$C$3416,3,FALSE)</f>
        <v>9</v>
      </c>
      <c r="F6489" t="s">
        <v>21632</v>
      </c>
    </row>
    <row r="6490" spans="1:6" x14ac:dyDescent="0.25">
      <c r="A6490" t="s">
        <v>4339</v>
      </c>
      <c r="B6490" s="100" t="s">
        <v>9225</v>
      </c>
      <c r="C6490" s="99" t="s">
        <v>9224</v>
      </c>
      <c r="D6490" s="124">
        <v>7750</v>
      </c>
      <c r="E6490" s="157">
        <f>VLOOKUP(D6490,'SOAT LIQ'!$A$87:$C$3416,3,FALSE)</f>
        <v>9</v>
      </c>
      <c r="F6490" t="s">
        <v>21632</v>
      </c>
    </row>
    <row r="6491" spans="1:6" x14ac:dyDescent="0.25">
      <c r="A6491" t="s">
        <v>6023</v>
      </c>
      <c r="B6491" s="100" t="s">
        <v>9225</v>
      </c>
      <c r="C6491" s="99" t="s">
        <v>9224</v>
      </c>
      <c r="D6491" s="124">
        <v>7750</v>
      </c>
      <c r="E6491" s="157">
        <f>VLOOKUP(D6491,'SOAT LIQ'!$A$87:$C$3416,3,FALSE)</f>
        <v>9</v>
      </c>
      <c r="F6491" t="s">
        <v>21632</v>
      </c>
    </row>
    <row r="6492" spans="1:6" x14ac:dyDescent="0.25">
      <c r="A6492" t="s">
        <v>5750</v>
      </c>
      <c r="B6492" s="100" t="s">
        <v>9226</v>
      </c>
      <c r="C6492" s="99" t="s">
        <v>9227</v>
      </c>
      <c r="D6492" s="124">
        <v>7750</v>
      </c>
      <c r="E6492" s="157">
        <f>VLOOKUP(D6492,'SOAT LIQ'!$A$87:$C$3416,3,FALSE)</f>
        <v>9</v>
      </c>
      <c r="F6492" t="s">
        <v>21632</v>
      </c>
    </row>
    <row r="6493" spans="1:6" x14ac:dyDescent="0.25">
      <c r="A6493" t="s">
        <v>4339</v>
      </c>
      <c r="B6493" s="100" t="s">
        <v>9226</v>
      </c>
      <c r="C6493" s="99" t="s">
        <v>9227</v>
      </c>
      <c r="D6493" s="124">
        <v>7750</v>
      </c>
      <c r="E6493" s="157">
        <f>VLOOKUP(D6493,'SOAT LIQ'!$A$87:$C$3416,3,FALSE)</f>
        <v>9</v>
      </c>
      <c r="F6493" t="s">
        <v>21632</v>
      </c>
    </row>
    <row r="6494" spans="1:6" x14ac:dyDescent="0.25">
      <c r="A6494" t="s">
        <v>6023</v>
      </c>
      <c r="B6494" s="100" t="s">
        <v>9226</v>
      </c>
      <c r="C6494" s="99" t="s">
        <v>9227</v>
      </c>
      <c r="D6494" s="124">
        <v>7750</v>
      </c>
      <c r="E6494" s="157">
        <f>VLOOKUP(D6494,'SOAT LIQ'!$A$87:$C$3416,3,FALSE)</f>
        <v>9</v>
      </c>
      <c r="F6494" t="s">
        <v>21632</v>
      </c>
    </row>
    <row r="6495" spans="1:6" x14ac:dyDescent="0.25">
      <c r="A6495" t="s">
        <v>4339</v>
      </c>
      <c r="B6495" s="100" t="s">
        <v>9228</v>
      </c>
      <c r="C6495" s="100"/>
      <c r="D6495" s="124">
        <v>8140</v>
      </c>
      <c r="E6495" s="157">
        <f>VLOOKUP(D6495,'SOAT LIQ'!$A$87:$C$3416,3,FALSE)</f>
        <v>8</v>
      </c>
      <c r="F6495" t="s">
        <v>21632</v>
      </c>
    </row>
    <row r="6496" spans="1:6" x14ac:dyDescent="0.25">
      <c r="A6496" t="s">
        <v>5750</v>
      </c>
      <c r="B6496" s="100" t="s">
        <v>9228</v>
      </c>
      <c r="C6496" s="100"/>
      <c r="D6496" s="124">
        <v>8140</v>
      </c>
      <c r="E6496" s="157">
        <f>VLOOKUP(D6496,'SOAT LIQ'!$A$87:$C$3416,3,FALSE)</f>
        <v>8</v>
      </c>
      <c r="F6496" t="s">
        <v>21632</v>
      </c>
    </row>
    <row r="6497" spans="1:6" x14ac:dyDescent="0.25">
      <c r="A6497" t="s">
        <v>6023</v>
      </c>
      <c r="B6497" s="100" t="s">
        <v>9228</v>
      </c>
      <c r="C6497" s="100"/>
      <c r="D6497" s="124">
        <v>8140</v>
      </c>
      <c r="E6497" s="157">
        <f>VLOOKUP(D6497,'SOAT LIQ'!$A$87:$C$3416,3,FALSE)</f>
        <v>8</v>
      </c>
      <c r="F6497" t="s">
        <v>21632</v>
      </c>
    </row>
    <row r="6498" spans="1:6" x14ac:dyDescent="0.25">
      <c r="A6498" t="s">
        <v>4339</v>
      </c>
      <c r="B6498" s="100" t="s">
        <v>9230</v>
      </c>
      <c r="C6498" s="99" t="s">
        <v>9229</v>
      </c>
      <c r="D6498" s="124">
        <v>7180</v>
      </c>
      <c r="E6498" s="157">
        <f>VLOOKUP(D6498,'SOAT LIQ'!$A$87:$C$3416,3,FALSE)</f>
        <v>11</v>
      </c>
      <c r="F6498" t="s">
        <v>21632</v>
      </c>
    </row>
    <row r="6499" spans="1:6" x14ac:dyDescent="0.25">
      <c r="A6499" t="s">
        <v>5750</v>
      </c>
      <c r="B6499" s="100" t="s">
        <v>9230</v>
      </c>
      <c r="C6499" s="99" t="s">
        <v>9229</v>
      </c>
      <c r="D6499" s="124">
        <v>7180</v>
      </c>
      <c r="E6499" s="157">
        <f>VLOOKUP(D6499,'SOAT LIQ'!$A$87:$C$3416,3,FALSE)</f>
        <v>11</v>
      </c>
      <c r="F6499" t="s">
        <v>21632</v>
      </c>
    </row>
    <row r="6500" spans="1:6" x14ac:dyDescent="0.25">
      <c r="A6500" t="s">
        <v>6023</v>
      </c>
      <c r="B6500" s="100" t="s">
        <v>9230</v>
      </c>
      <c r="C6500" s="99" t="s">
        <v>9229</v>
      </c>
      <c r="D6500" s="124">
        <v>7180</v>
      </c>
      <c r="E6500" s="157">
        <f>VLOOKUP(D6500,'SOAT LIQ'!$A$87:$C$3416,3,FALSE)</f>
        <v>11</v>
      </c>
      <c r="F6500" t="s">
        <v>21632</v>
      </c>
    </row>
    <row r="6501" spans="1:6" x14ac:dyDescent="0.25">
      <c r="A6501" t="s">
        <v>4339</v>
      </c>
      <c r="B6501" s="100" t="s">
        <v>9231</v>
      </c>
      <c r="C6501" s="99" t="s">
        <v>9232</v>
      </c>
      <c r="D6501" s="124">
        <v>8140</v>
      </c>
      <c r="E6501" s="157">
        <f>VLOOKUP(D6501,'SOAT LIQ'!$A$87:$C$3416,3,FALSE)</f>
        <v>8</v>
      </c>
      <c r="F6501" t="s">
        <v>21632</v>
      </c>
    </row>
    <row r="6502" spans="1:6" x14ac:dyDescent="0.25">
      <c r="A6502" t="s">
        <v>5750</v>
      </c>
      <c r="B6502" s="100" t="s">
        <v>9231</v>
      </c>
      <c r="C6502" s="99" t="s">
        <v>9232</v>
      </c>
      <c r="D6502" s="124">
        <v>8140</v>
      </c>
      <c r="E6502" s="157">
        <f>VLOOKUP(D6502,'SOAT LIQ'!$A$87:$C$3416,3,FALSE)</f>
        <v>8</v>
      </c>
      <c r="F6502" t="s">
        <v>21632</v>
      </c>
    </row>
    <row r="6503" spans="1:6" x14ac:dyDescent="0.25">
      <c r="A6503" t="s">
        <v>6023</v>
      </c>
      <c r="B6503" s="100" t="s">
        <v>9231</v>
      </c>
      <c r="C6503" s="99" t="s">
        <v>9232</v>
      </c>
      <c r="D6503" s="124">
        <v>8140</v>
      </c>
      <c r="E6503" s="157">
        <f>VLOOKUP(D6503,'SOAT LIQ'!$A$87:$C$3416,3,FALSE)</f>
        <v>8</v>
      </c>
      <c r="F6503" t="s">
        <v>21632</v>
      </c>
    </row>
    <row r="6504" spans="1:6" x14ac:dyDescent="0.25">
      <c r="A6504" t="s">
        <v>5750</v>
      </c>
      <c r="B6504" s="100" t="s">
        <v>9233</v>
      </c>
      <c r="C6504" s="99" t="s">
        <v>9234</v>
      </c>
      <c r="D6504" s="124">
        <v>7743</v>
      </c>
      <c r="E6504" s="157">
        <f>VLOOKUP(D6504,'SOAT LIQ'!$A$87:$C$3416,3,FALSE)</f>
        <v>8</v>
      </c>
      <c r="F6504" t="s">
        <v>21632</v>
      </c>
    </row>
    <row r="6505" spans="1:6" x14ac:dyDescent="0.25">
      <c r="A6505" t="s">
        <v>4339</v>
      </c>
      <c r="B6505" s="100" t="s">
        <v>9233</v>
      </c>
      <c r="C6505" s="99" t="s">
        <v>9234</v>
      </c>
      <c r="D6505" s="124">
        <v>7743</v>
      </c>
      <c r="E6505" s="157">
        <f>VLOOKUP(D6505,'SOAT LIQ'!$A$87:$C$3416,3,FALSE)</f>
        <v>8</v>
      </c>
      <c r="F6505" t="s">
        <v>21632</v>
      </c>
    </row>
    <row r="6506" spans="1:6" x14ac:dyDescent="0.25">
      <c r="A6506" t="s">
        <v>6023</v>
      </c>
      <c r="B6506" s="100" t="s">
        <v>9233</v>
      </c>
      <c r="C6506" s="99" t="s">
        <v>9234</v>
      </c>
      <c r="D6506" s="124">
        <v>7743</v>
      </c>
      <c r="E6506" s="157">
        <f>VLOOKUP(D6506,'SOAT LIQ'!$A$87:$C$3416,3,FALSE)</f>
        <v>8</v>
      </c>
      <c r="F6506" t="s">
        <v>21632</v>
      </c>
    </row>
    <row r="6507" spans="1:6" x14ac:dyDescent="0.25">
      <c r="A6507" t="s">
        <v>4339</v>
      </c>
      <c r="B6507" s="100" t="s">
        <v>9235</v>
      </c>
      <c r="C6507" s="99" t="s">
        <v>9234</v>
      </c>
      <c r="D6507" s="124">
        <v>7743</v>
      </c>
      <c r="E6507" s="157">
        <f>VLOOKUP(D6507,'SOAT LIQ'!$A$87:$C$3416,3,FALSE)</f>
        <v>8</v>
      </c>
      <c r="F6507" t="s">
        <v>21632</v>
      </c>
    </row>
    <row r="6508" spans="1:6" x14ac:dyDescent="0.25">
      <c r="A6508" t="s">
        <v>6023</v>
      </c>
      <c r="B6508" s="100" t="s">
        <v>9235</v>
      </c>
      <c r="C6508" s="99" t="s">
        <v>9234</v>
      </c>
      <c r="D6508" s="124">
        <v>7743</v>
      </c>
      <c r="E6508" s="157">
        <f>VLOOKUP(D6508,'SOAT LIQ'!$A$87:$C$3416,3,FALSE)</f>
        <v>8</v>
      </c>
      <c r="F6508" t="s">
        <v>21632</v>
      </c>
    </row>
    <row r="6509" spans="1:6" x14ac:dyDescent="0.25">
      <c r="A6509" t="s">
        <v>4339</v>
      </c>
      <c r="B6509" s="100" t="s">
        <v>9236</v>
      </c>
      <c r="C6509" s="99" t="s">
        <v>9237</v>
      </c>
      <c r="D6509" s="124">
        <v>7750</v>
      </c>
      <c r="E6509" s="157">
        <f>VLOOKUP(D6509,'SOAT LIQ'!$A$87:$C$3416,3,FALSE)</f>
        <v>9</v>
      </c>
      <c r="F6509" t="s">
        <v>21632</v>
      </c>
    </row>
    <row r="6510" spans="1:6" x14ac:dyDescent="0.25">
      <c r="A6510" t="s">
        <v>5750</v>
      </c>
      <c r="B6510" s="100" t="s">
        <v>9236</v>
      </c>
      <c r="C6510" s="99" t="s">
        <v>9237</v>
      </c>
      <c r="D6510" s="124">
        <v>7750</v>
      </c>
      <c r="E6510" s="157">
        <f>VLOOKUP(D6510,'SOAT LIQ'!$A$87:$C$3416,3,FALSE)</f>
        <v>9</v>
      </c>
      <c r="F6510" t="s">
        <v>21632</v>
      </c>
    </row>
    <row r="6511" spans="1:6" x14ac:dyDescent="0.25">
      <c r="A6511" t="s">
        <v>6023</v>
      </c>
      <c r="B6511" s="100" t="s">
        <v>9236</v>
      </c>
      <c r="C6511" s="99" t="s">
        <v>9237</v>
      </c>
      <c r="D6511" s="124">
        <v>7750</v>
      </c>
      <c r="E6511" s="157">
        <f>VLOOKUP(D6511,'SOAT LIQ'!$A$87:$C$3416,3,FALSE)</f>
        <v>9</v>
      </c>
      <c r="F6511" t="s">
        <v>21632</v>
      </c>
    </row>
    <row r="6512" spans="1:6" x14ac:dyDescent="0.25">
      <c r="A6512" t="s">
        <v>4339</v>
      </c>
      <c r="B6512" s="100" t="s">
        <v>9238</v>
      </c>
      <c r="C6512" s="99" t="s">
        <v>9237</v>
      </c>
      <c r="D6512" s="124">
        <v>7750</v>
      </c>
      <c r="E6512" s="157">
        <f>VLOOKUP(D6512,'SOAT LIQ'!$A$87:$C$3416,3,FALSE)</f>
        <v>9</v>
      </c>
      <c r="F6512" t="s">
        <v>21632</v>
      </c>
    </row>
    <row r="6513" spans="1:6" x14ac:dyDescent="0.25">
      <c r="A6513" t="s">
        <v>6023</v>
      </c>
      <c r="B6513" s="100" t="s">
        <v>9238</v>
      </c>
      <c r="C6513" s="99" t="s">
        <v>9237</v>
      </c>
      <c r="D6513" s="124">
        <v>7750</v>
      </c>
      <c r="E6513" s="157">
        <f>VLOOKUP(D6513,'SOAT LIQ'!$A$87:$C$3416,3,FALSE)</f>
        <v>9</v>
      </c>
      <c r="F6513" t="s">
        <v>21632</v>
      </c>
    </row>
    <row r="6514" spans="1:6" x14ac:dyDescent="0.25">
      <c r="A6514" t="s">
        <v>4339</v>
      </c>
      <c r="B6514" s="100" t="s">
        <v>9239</v>
      </c>
      <c r="C6514" s="99" t="s">
        <v>9240</v>
      </c>
      <c r="D6514" s="124">
        <v>7750</v>
      </c>
      <c r="E6514" s="157">
        <f>VLOOKUP(D6514,'SOAT LIQ'!$A$87:$C$3416,3,FALSE)</f>
        <v>9</v>
      </c>
      <c r="F6514" t="s">
        <v>21632</v>
      </c>
    </row>
    <row r="6515" spans="1:6" x14ac:dyDescent="0.25">
      <c r="A6515" t="s">
        <v>5750</v>
      </c>
      <c r="B6515" s="100" t="s">
        <v>9239</v>
      </c>
      <c r="C6515" s="99" t="s">
        <v>9240</v>
      </c>
      <c r="D6515" s="124">
        <v>7750</v>
      </c>
      <c r="E6515" s="157">
        <f>VLOOKUP(D6515,'SOAT LIQ'!$A$87:$C$3416,3,FALSE)</f>
        <v>9</v>
      </c>
      <c r="F6515" t="s">
        <v>21632</v>
      </c>
    </row>
    <row r="6516" spans="1:6" x14ac:dyDescent="0.25">
      <c r="A6516" t="s">
        <v>6023</v>
      </c>
      <c r="B6516" s="100" t="s">
        <v>9239</v>
      </c>
      <c r="C6516" s="99" t="s">
        <v>9240</v>
      </c>
      <c r="D6516" s="124">
        <v>7750</v>
      </c>
      <c r="E6516" s="157">
        <f>VLOOKUP(D6516,'SOAT LIQ'!$A$87:$C$3416,3,FALSE)</f>
        <v>9</v>
      </c>
      <c r="F6516" t="s">
        <v>21632</v>
      </c>
    </row>
    <row r="6517" spans="1:6" x14ac:dyDescent="0.25">
      <c r="A6517" t="s">
        <v>4339</v>
      </c>
      <c r="B6517" s="100" t="s">
        <v>9241</v>
      </c>
      <c r="C6517" s="99" t="s">
        <v>9240</v>
      </c>
      <c r="D6517" s="124">
        <v>7750</v>
      </c>
      <c r="E6517" s="157">
        <f>VLOOKUP(D6517,'SOAT LIQ'!$A$87:$C$3416,3,FALSE)</f>
        <v>9</v>
      </c>
      <c r="F6517" t="s">
        <v>21632</v>
      </c>
    </row>
    <row r="6518" spans="1:6" x14ac:dyDescent="0.25">
      <c r="A6518" t="s">
        <v>6023</v>
      </c>
      <c r="B6518" s="100" t="s">
        <v>9241</v>
      </c>
      <c r="C6518" s="99" t="s">
        <v>9240</v>
      </c>
      <c r="D6518" s="124">
        <v>7750</v>
      </c>
      <c r="E6518" s="157">
        <f>VLOOKUP(D6518,'SOAT LIQ'!$A$87:$C$3416,3,FALSE)</f>
        <v>9</v>
      </c>
      <c r="F6518" t="s">
        <v>21632</v>
      </c>
    </row>
    <row r="6519" spans="1:6" x14ac:dyDescent="0.25">
      <c r="A6519" t="s">
        <v>4339</v>
      </c>
      <c r="B6519" s="100" t="s">
        <v>9243</v>
      </c>
      <c r="C6519" s="99" t="s">
        <v>9242</v>
      </c>
      <c r="D6519" s="124">
        <v>7750</v>
      </c>
      <c r="E6519" s="157">
        <f>VLOOKUP(D6519,'SOAT LIQ'!$A$87:$C$3416,3,FALSE)</f>
        <v>9</v>
      </c>
      <c r="F6519" t="s">
        <v>21632</v>
      </c>
    </row>
    <row r="6520" spans="1:6" x14ac:dyDescent="0.25">
      <c r="A6520" t="s">
        <v>5750</v>
      </c>
      <c r="B6520" s="100" t="s">
        <v>9243</v>
      </c>
      <c r="C6520" s="99" t="s">
        <v>9242</v>
      </c>
      <c r="D6520" s="124">
        <v>7750</v>
      </c>
      <c r="E6520" s="157">
        <f>VLOOKUP(D6520,'SOAT LIQ'!$A$87:$C$3416,3,FALSE)</f>
        <v>9</v>
      </c>
      <c r="F6520" t="s">
        <v>21632</v>
      </c>
    </row>
    <row r="6521" spans="1:6" x14ac:dyDescent="0.25">
      <c r="A6521" t="s">
        <v>6023</v>
      </c>
      <c r="B6521" s="100" t="s">
        <v>9243</v>
      </c>
      <c r="C6521" s="99" t="s">
        <v>9242</v>
      </c>
      <c r="D6521" s="124">
        <v>7750</v>
      </c>
      <c r="E6521" s="157">
        <f>VLOOKUP(D6521,'SOAT LIQ'!$A$87:$C$3416,3,FALSE)</f>
        <v>9</v>
      </c>
      <c r="F6521" t="s">
        <v>21632</v>
      </c>
    </row>
    <row r="6522" spans="1:6" x14ac:dyDescent="0.25">
      <c r="A6522" t="s">
        <v>4339</v>
      </c>
      <c r="B6522" s="100" t="s">
        <v>9244</v>
      </c>
      <c r="C6522" s="99" t="s">
        <v>9242</v>
      </c>
      <c r="D6522" s="124">
        <v>7750</v>
      </c>
      <c r="E6522" s="157">
        <f>VLOOKUP(D6522,'SOAT LIQ'!$A$87:$C$3416,3,FALSE)</f>
        <v>9</v>
      </c>
      <c r="F6522" t="s">
        <v>21632</v>
      </c>
    </row>
    <row r="6523" spans="1:6" x14ac:dyDescent="0.25">
      <c r="A6523" t="s">
        <v>6023</v>
      </c>
      <c r="B6523" s="100" t="s">
        <v>9244</v>
      </c>
      <c r="C6523" s="99" t="s">
        <v>9242</v>
      </c>
      <c r="D6523" s="124">
        <v>7750</v>
      </c>
      <c r="E6523" s="157">
        <f>VLOOKUP(D6523,'SOAT LIQ'!$A$87:$C$3416,3,FALSE)</f>
        <v>9</v>
      </c>
      <c r="F6523" t="s">
        <v>21632</v>
      </c>
    </row>
    <row r="6524" spans="1:6" x14ac:dyDescent="0.25">
      <c r="A6524" t="s">
        <v>4339</v>
      </c>
      <c r="B6524" s="100" t="s">
        <v>9245</v>
      </c>
      <c r="C6524" s="99" t="s">
        <v>9246</v>
      </c>
      <c r="D6524" s="124">
        <v>7750</v>
      </c>
      <c r="E6524" s="157">
        <f>VLOOKUP(D6524,'SOAT LIQ'!$A$87:$C$3416,3,FALSE)</f>
        <v>9</v>
      </c>
      <c r="F6524" t="s">
        <v>21632</v>
      </c>
    </row>
    <row r="6525" spans="1:6" x14ac:dyDescent="0.25">
      <c r="A6525" t="s">
        <v>5750</v>
      </c>
      <c r="B6525" s="100" t="s">
        <v>9245</v>
      </c>
      <c r="C6525" s="99" t="s">
        <v>9246</v>
      </c>
      <c r="D6525" s="124">
        <v>7750</v>
      </c>
      <c r="E6525" s="157">
        <f>VLOOKUP(D6525,'SOAT LIQ'!$A$87:$C$3416,3,FALSE)</f>
        <v>9</v>
      </c>
      <c r="F6525" t="s">
        <v>21632</v>
      </c>
    </row>
    <row r="6526" spans="1:6" x14ac:dyDescent="0.25">
      <c r="A6526" t="s">
        <v>6023</v>
      </c>
      <c r="B6526" s="100" t="s">
        <v>9245</v>
      </c>
      <c r="C6526" s="99" t="s">
        <v>9246</v>
      </c>
      <c r="D6526" s="124">
        <v>7750</v>
      </c>
      <c r="E6526" s="157">
        <f>VLOOKUP(D6526,'SOAT LIQ'!$A$87:$C$3416,3,FALSE)</f>
        <v>9</v>
      </c>
      <c r="F6526" t="s">
        <v>21632</v>
      </c>
    </row>
    <row r="6527" spans="1:6" x14ac:dyDescent="0.25">
      <c r="A6527" t="s">
        <v>4339</v>
      </c>
      <c r="B6527" s="100" t="s">
        <v>9247</v>
      </c>
      <c r="C6527" s="99" t="s">
        <v>9246</v>
      </c>
      <c r="D6527" s="124">
        <v>7750</v>
      </c>
      <c r="E6527" s="157">
        <f>VLOOKUP(D6527,'SOAT LIQ'!$A$87:$C$3416,3,FALSE)</f>
        <v>9</v>
      </c>
      <c r="F6527" t="s">
        <v>21632</v>
      </c>
    </row>
    <row r="6528" spans="1:6" x14ac:dyDescent="0.25">
      <c r="A6528" t="s">
        <v>6023</v>
      </c>
      <c r="B6528" s="100" t="s">
        <v>9247</v>
      </c>
      <c r="C6528" s="99" t="s">
        <v>9246</v>
      </c>
      <c r="D6528" s="124">
        <v>7750</v>
      </c>
      <c r="E6528" s="157">
        <f>VLOOKUP(D6528,'SOAT LIQ'!$A$87:$C$3416,3,FALSE)</f>
        <v>9</v>
      </c>
      <c r="F6528" t="s">
        <v>21632</v>
      </c>
    </row>
    <row r="6529" spans="1:6" x14ac:dyDescent="0.25">
      <c r="A6529" t="s">
        <v>5750</v>
      </c>
      <c r="B6529" s="100" t="s">
        <v>9248</v>
      </c>
      <c r="C6529" s="100"/>
      <c r="D6529" s="124">
        <v>7770</v>
      </c>
      <c r="E6529" s="157">
        <f>VLOOKUP(D6529,'SOAT LIQ'!$A$87:$C$3416,3,FALSE)</f>
        <v>9</v>
      </c>
      <c r="F6529" t="s">
        <v>21632</v>
      </c>
    </row>
    <row r="6530" spans="1:6" x14ac:dyDescent="0.25">
      <c r="A6530" t="s">
        <v>4339</v>
      </c>
      <c r="B6530" s="100" t="s">
        <v>9248</v>
      </c>
      <c r="C6530" s="100"/>
      <c r="D6530" s="124">
        <v>7770</v>
      </c>
      <c r="E6530" s="157">
        <f>VLOOKUP(D6530,'SOAT LIQ'!$A$87:$C$3416,3,FALSE)</f>
        <v>9</v>
      </c>
      <c r="F6530" t="s">
        <v>21632</v>
      </c>
    </row>
    <row r="6531" spans="1:6" x14ac:dyDescent="0.25">
      <c r="A6531" t="s">
        <v>4339</v>
      </c>
      <c r="B6531" s="100" t="s">
        <v>9249</v>
      </c>
      <c r="C6531" s="100"/>
      <c r="D6531" s="124">
        <v>7770</v>
      </c>
      <c r="E6531" s="157">
        <f>VLOOKUP(D6531,'SOAT LIQ'!$A$87:$C$3416,3,FALSE)</f>
        <v>9</v>
      </c>
      <c r="F6531" t="s">
        <v>21632</v>
      </c>
    </row>
    <row r="6532" spans="1:6" x14ac:dyDescent="0.25">
      <c r="A6532" t="s">
        <v>6023</v>
      </c>
      <c r="B6532" s="100" t="s">
        <v>9249</v>
      </c>
      <c r="C6532" s="100"/>
      <c r="D6532" s="124">
        <v>7770</v>
      </c>
      <c r="E6532" s="157">
        <f>VLOOKUP(D6532,'SOAT LIQ'!$A$87:$C$3416,3,FALSE)</f>
        <v>9</v>
      </c>
      <c r="F6532" t="s">
        <v>21632</v>
      </c>
    </row>
    <row r="6533" spans="1:6" x14ac:dyDescent="0.25">
      <c r="A6533" t="s">
        <v>5750</v>
      </c>
      <c r="B6533" s="100" t="s">
        <v>9249</v>
      </c>
      <c r="C6533" s="100"/>
      <c r="D6533" s="124">
        <v>7770</v>
      </c>
      <c r="E6533" s="157">
        <f>VLOOKUP(D6533,'SOAT LIQ'!$A$87:$C$3416,3,FALSE)</f>
        <v>9</v>
      </c>
      <c r="F6533" t="s">
        <v>21632</v>
      </c>
    </row>
    <row r="6534" spans="1:6" x14ac:dyDescent="0.25">
      <c r="A6534" t="s">
        <v>5750</v>
      </c>
      <c r="B6534" s="100" t="s">
        <v>9250</v>
      </c>
      <c r="C6534" s="100"/>
      <c r="D6534" s="124">
        <v>7770</v>
      </c>
      <c r="E6534" s="157">
        <f>VLOOKUP(D6534,'SOAT LIQ'!$A$87:$C$3416,3,FALSE)</f>
        <v>9</v>
      </c>
      <c r="F6534" t="s">
        <v>21632</v>
      </c>
    </row>
    <row r="6535" spans="1:6" x14ac:dyDescent="0.25">
      <c r="A6535" t="s">
        <v>4339</v>
      </c>
      <c r="B6535" s="100" t="s">
        <v>9250</v>
      </c>
      <c r="C6535" s="100"/>
      <c r="D6535" s="124">
        <v>7770</v>
      </c>
      <c r="E6535" s="157">
        <f>VLOOKUP(D6535,'SOAT LIQ'!$A$87:$C$3416,3,FALSE)</f>
        <v>9</v>
      </c>
      <c r="F6535" t="s">
        <v>21632</v>
      </c>
    </row>
    <row r="6536" spans="1:6" x14ac:dyDescent="0.25">
      <c r="A6536" t="s">
        <v>6023</v>
      </c>
      <c r="B6536" s="100" t="s">
        <v>9250</v>
      </c>
      <c r="C6536" s="100"/>
      <c r="D6536" s="124">
        <v>7770</v>
      </c>
      <c r="E6536" s="157">
        <f>VLOOKUP(D6536,'SOAT LIQ'!$A$87:$C$3416,3,FALSE)</f>
        <v>9</v>
      </c>
      <c r="F6536" t="s">
        <v>21632</v>
      </c>
    </row>
    <row r="6537" spans="1:6" x14ac:dyDescent="0.25">
      <c r="A6537" t="s">
        <v>4339</v>
      </c>
      <c r="B6537" s="100" t="s">
        <v>9251</v>
      </c>
      <c r="C6537" s="100"/>
      <c r="D6537" s="124">
        <v>7770</v>
      </c>
      <c r="E6537" s="157">
        <f>VLOOKUP(D6537,'SOAT LIQ'!$A$87:$C$3416,3,FALSE)</f>
        <v>9</v>
      </c>
      <c r="F6537" t="s">
        <v>21632</v>
      </c>
    </row>
    <row r="6538" spans="1:6" x14ac:dyDescent="0.25">
      <c r="A6538" t="s">
        <v>6023</v>
      </c>
      <c r="B6538" s="100" t="s">
        <v>9251</v>
      </c>
      <c r="C6538" s="100"/>
      <c r="D6538" s="124">
        <v>7770</v>
      </c>
      <c r="E6538" s="157">
        <f>VLOOKUP(D6538,'SOAT LIQ'!$A$87:$C$3416,3,FALSE)</f>
        <v>9</v>
      </c>
      <c r="F6538" t="s">
        <v>21632</v>
      </c>
    </row>
    <row r="6539" spans="1:6" x14ac:dyDescent="0.25">
      <c r="A6539" t="s">
        <v>5750</v>
      </c>
      <c r="B6539" s="100" t="s">
        <v>9251</v>
      </c>
      <c r="C6539" s="100"/>
      <c r="D6539" s="124">
        <v>7770</v>
      </c>
      <c r="E6539" s="157">
        <f>VLOOKUP(D6539,'SOAT LIQ'!$A$87:$C$3416,3,FALSE)</f>
        <v>9</v>
      </c>
      <c r="F6539" t="s">
        <v>21632</v>
      </c>
    </row>
    <row r="6540" spans="1:6" x14ac:dyDescent="0.25">
      <c r="A6540" t="s">
        <v>5750</v>
      </c>
      <c r="B6540" s="100" t="s">
        <v>9252</v>
      </c>
      <c r="C6540" s="100"/>
      <c r="D6540" s="124">
        <v>7770</v>
      </c>
      <c r="E6540" s="157">
        <f>VLOOKUP(D6540,'SOAT LIQ'!$A$87:$C$3416,3,FALSE)</f>
        <v>9</v>
      </c>
      <c r="F6540" t="s">
        <v>21632</v>
      </c>
    </row>
    <row r="6541" spans="1:6" x14ac:dyDescent="0.25">
      <c r="A6541" t="s">
        <v>4339</v>
      </c>
      <c r="B6541" s="100" t="s">
        <v>9252</v>
      </c>
      <c r="C6541" s="100"/>
      <c r="D6541" s="124">
        <v>7770</v>
      </c>
      <c r="E6541" s="157">
        <f>VLOOKUP(D6541,'SOAT LIQ'!$A$87:$C$3416,3,FALSE)</f>
        <v>9</v>
      </c>
      <c r="F6541" t="s">
        <v>21632</v>
      </c>
    </row>
    <row r="6542" spans="1:6" x14ac:dyDescent="0.25">
      <c r="A6542" t="s">
        <v>6023</v>
      </c>
      <c r="B6542" s="100" t="s">
        <v>9252</v>
      </c>
      <c r="C6542" s="100"/>
      <c r="D6542" s="124">
        <v>7770</v>
      </c>
      <c r="E6542" s="157">
        <f>VLOOKUP(D6542,'SOAT LIQ'!$A$87:$C$3416,3,FALSE)</f>
        <v>9</v>
      </c>
      <c r="F6542" t="s">
        <v>21632</v>
      </c>
    </row>
    <row r="6543" spans="1:6" x14ac:dyDescent="0.25">
      <c r="A6543" t="s">
        <v>5750</v>
      </c>
      <c r="B6543" s="100" t="s">
        <v>9253</v>
      </c>
      <c r="C6543" s="100"/>
      <c r="D6543" s="124">
        <v>7770</v>
      </c>
      <c r="E6543" s="157">
        <f>VLOOKUP(D6543,'SOAT LIQ'!$A$87:$C$3416,3,FALSE)</f>
        <v>9</v>
      </c>
      <c r="F6543" t="s">
        <v>21632</v>
      </c>
    </row>
    <row r="6544" spans="1:6" x14ac:dyDescent="0.25">
      <c r="A6544" t="s">
        <v>4339</v>
      </c>
      <c r="B6544" s="100" t="s">
        <v>9253</v>
      </c>
      <c r="C6544" s="100"/>
      <c r="D6544" s="124">
        <v>7770</v>
      </c>
      <c r="E6544" s="157">
        <f>VLOOKUP(D6544,'SOAT LIQ'!$A$87:$C$3416,3,FALSE)</f>
        <v>9</v>
      </c>
      <c r="F6544" t="s">
        <v>21632</v>
      </c>
    </row>
    <row r="6545" spans="1:6" x14ac:dyDescent="0.25">
      <c r="A6545" t="s">
        <v>6023</v>
      </c>
      <c r="B6545" s="100" t="s">
        <v>9253</v>
      </c>
      <c r="C6545" s="100"/>
      <c r="D6545" s="124">
        <v>7770</v>
      </c>
      <c r="E6545" s="157">
        <f>VLOOKUP(D6545,'SOAT LIQ'!$A$87:$C$3416,3,FALSE)</f>
        <v>9</v>
      </c>
      <c r="F6545" t="s">
        <v>21632</v>
      </c>
    </row>
    <row r="6546" spans="1:6" x14ac:dyDescent="0.25">
      <c r="A6546" t="s">
        <v>5750</v>
      </c>
      <c r="B6546" s="100" t="s">
        <v>9254</v>
      </c>
      <c r="C6546" s="100"/>
      <c r="D6546" s="124">
        <v>7770</v>
      </c>
      <c r="E6546" s="157">
        <f>VLOOKUP(D6546,'SOAT LIQ'!$A$87:$C$3416,3,FALSE)</f>
        <v>9</v>
      </c>
      <c r="F6546" t="s">
        <v>21632</v>
      </c>
    </row>
    <row r="6547" spans="1:6" x14ac:dyDescent="0.25">
      <c r="A6547" t="s">
        <v>4339</v>
      </c>
      <c r="B6547" s="100" t="s">
        <v>9254</v>
      </c>
      <c r="C6547" s="100"/>
      <c r="D6547" s="124">
        <v>7770</v>
      </c>
      <c r="E6547" s="157">
        <f>VLOOKUP(D6547,'SOAT LIQ'!$A$87:$C$3416,3,FALSE)</f>
        <v>9</v>
      </c>
      <c r="F6547" t="s">
        <v>21632</v>
      </c>
    </row>
    <row r="6548" spans="1:6" x14ac:dyDescent="0.25">
      <c r="A6548" t="s">
        <v>4339</v>
      </c>
      <c r="B6548" s="100" t="s">
        <v>9255</v>
      </c>
      <c r="C6548" s="100"/>
      <c r="D6548" s="124">
        <v>7770</v>
      </c>
      <c r="E6548" s="157">
        <f>VLOOKUP(D6548,'SOAT LIQ'!$A$87:$C$3416,3,FALSE)</f>
        <v>9</v>
      </c>
      <c r="F6548" t="s">
        <v>21632</v>
      </c>
    </row>
    <row r="6549" spans="1:6" x14ac:dyDescent="0.25">
      <c r="A6549" t="s">
        <v>6023</v>
      </c>
      <c r="B6549" s="100" t="s">
        <v>9255</v>
      </c>
      <c r="C6549" s="100"/>
      <c r="D6549" s="124">
        <v>7770</v>
      </c>
      <c r="E6549" s="157">
        <f>VLOOKUP(D6549,'SOAT LIQ'!$A$87:$C$3416,3,FALSE)</f>
        <v>9</v>
      </c>
      <c r="F6549" t="s">
        <v>21632</v>
      </c>
    </row>
    <row r="6550" spans="1:6" x14ac:dyDescent="0.25">
      <c r="A6550" t="s">
        <v>5750</v>
      </c>
      <c r="B6550" s="100" t="s">
        <v>9255</v>
      </c>
      <c r="C6550" s="100"/>
      <c r="D6550" s="124">
        <v>7770</v>
      </c>
      <c r="E6550" s="157">
        <f>VLOOKUP(D6550,'SOAT LIQ'!$A$87:$C$3416,3,FALSE)</f>
        <v>9</v>
      </c>
      <c r="F6550" t="s">
        <v>21632</v>
      </c>
    </row>
    <row r="6551" spans="1:6" x14ac:dyDescent="0.25">
      <c r="A6551" t="s">
        <v>5750</v>
      </c>
      <c r="B6551" s="100" t="s">
        <v>9257</v>
      </c>
      <c r="C6551" s="99" t="s">
        <v>9256</v>
      </c>
      <c r="D6551" s="124">
        <v>7770</v>
      </c>
      <c r="E6551" s="157">
        <f>VLOOKUP(D6551,'SOAT LIQ'!$A$87:$C$3416,3,FALSE)</f>
        <v>9</v>
      </c>
      <c r="F6551" t="s">
        <v>21632</v>
      </c>
    </row>
    <row r="6552" spans="1:6" x14ac:dyDescent="0.25">
      <c r="A6552" t="s">
        <v>4339</v>
      </c>
      <c r="B6552" s="100" t="s">
        <v>9257</v>
      </c>
      <c r="C6552" s="99" t="s">
        <v>9256</v>
      </c>
      <c r="D6552" s="124">
        <v>7770</v>
      </c>
      <c r="E6552" s="157">
        <f>VLOOKUP(D6552,'SOAT LIQ'!$A$87:$C$3416,3,FALSE)</f>
        <v>9</v>
      </c>
      <c r="F6552" t="s">
        <v>21632</v>
      </c>
    </row>
    <row r="6553" spans="1:6" x14ac:dyDescent="0.25">
      <c r="A6553" t="s">
        <v>6023</v>
      </c>
      <c r="B6553" s="100" t="s">
        <v>9257</v>
      </c>
      <c r="C6553" s="99" t="s">
        <v>9256</v>
      </c>
      <c r="D6553" s="124">
        <v>7770</v>
      </c>
      <c r="E6553" s="157">
        <f>VLOOKUP(D6553,'SOAT LIQ'!$A$87:$C$3416,3,FALSE)</f>
        <v>9</v>
      </c>
      <c r="F6553" t="s">
        <v>21632</v>
      </c>
    </row>
    <row r="6554" spans="1:6" x14ac:dyDescent="0.25">
      <c r="A6554" t="s">
        <v>4339</v>
      </c>
      <c r="B6554" s="100" t="s">
        <v>4845</v>
      </c>
      <c r="C6554" s="99" t="s">
        <v>9258</v>
      </c>
      <c r="D6554" s="124">
        <v>7770</v>
      </c>
      <c r="E6554" s="157">
        <f>VLOOKUP(D6554,'SOAT LIQ'!$A$87:$C$3416,3,FALSE)</f>
        <v>9</v>
      </c>
      <c r="F6554" t="s">
        <v>21632</v>
      </c>
    </row>
    <row r="6555" spans="1:6" x14ac:dyDescent="0.25">
      <c r="A6555" t="s">
        <v>6023</v>
      </c>
      <c r="B6555" s="100" t="s">
        <v>4845</v>
      </c>
      <c r="C6555" s="99" t="s">
        <v>9258</v>
      </c>
      <c r="D6555" s="124">
        <v>7770</v>
      </c>
      <c r="E6555" s="157">
        <f>VLOOKUP(D6555,'SOAT LIQ'!$A$87:$C$3416,3,FALSE)</f>
        <v>9</v>
      </c>
      <c r="F6555" t="s">
        <v>21632</v>
      </c>
    </row>
    <row r="6556" spans="1:6" x14ac:dyDescent="0.25">
      <c r="A6556" t="s">
        <v>5750</v>
      </c>
      <c r="B6556" s="100" t="s">
        <v>4845</v>
      </c>
      <c r="C6556" s="99" t="s">
        <v>9258</v>
      </c>
      <c r="D6556" s="124">
        <v>7770</v>
      </c>
      <c r="E6556" s="157">
        <f>VLOOKUP(D6556,'SOAT LIQ'!$A$87:$C$3416,3,FALSE)</f>
        <v>9</v>
      </c>
      <c r="F6556" t="s">
        <v>21632</v>
      </c>
    </row>
    <row r="6557" spans="1:6" x14ac:dyDescent="0.25">
      <c r="A6557" t="s">
        <v>4339</v>
      </c>
      <c r="B6557" s="100" t="s">
        <v>4846</v>
      </c>
      <c r="C6557" s="99" t="s">
        <v>9259</v>
      </c>
      <c r="D6557" s="124">
        <v>7722</v>
      </c>
      <c r="E6557" s="157">
        <f>VLOOKUP(D6557,'SOAT LIQ'!$A$87:$C$3416,3,FALSE)</f>
        <v>9</v>
      </c>
      <c r="F6557" t="s">
        <v>21632</v>
      </c>
    </row>
    <row r="6558" spans="1:6" x14ac:dyDescent="0.25">
      <c r="A6558" t="s">
        <v>5965</v>
      </c>
      <c r="B6558" s="100" t="s">
        <v>4846</v>
      </c>
      <c r="C6558" s="99" t="s">
        <v>9259</v>
      </c>
      <c r="D6558" s="124">
        <v>7722</v>
      </c>
      <c r="E6558" s="157">
        <f>VLOOKUP(D6558,'SOAT LIQ'!$A$87:$C$3416,3,FALSE)</f>
        <v>9</v>
      </c>
      <c r="F6558" t="s">
        <v>21632</v>
      </c>
    </row>
    <row r="6559" spans="1:6" x14ac:dyDescent="0.25">
      <c r="A6559" t="s">
        <v>5750</v>
      </c>
      <c r="B6559" s="100" t="s">
        <v>4846</v>
      </c>
      <c r="C6559" s="99" t="s">
        <v>9259</v>
      </c>
      <c r="D6559" s="124">
        <v>7722</v>
      </c>
      <c r="E6559" s="157">
        <f>VLOOKUP(D6559,'SOAT LIQ'!$A$87:$C$3416,3,FALSE)</f>
        <v>9</v>
      </c>
      <c r="F6559" t="s">
        <v>21632</v>
      </c>
    </row>
    <row r="6560" spans="1:6" x14ac:dyDescent="0.25">
      <c r="A6560" t="s">
        <v>6023</v>
      </c>
      <c r="B6560" s="100" t="s">
        <v>4846</v>
      </c>
      <c r="C6560" s="99" t="s">
        <v>9259</v>
      </c>
      <c r="D6560" s="124">
        <v>7722</v>
      </c>
      <c r="E6560" s="157">
        <f>VLOOKUP(D6560,'SOAT LIQ'!$A$87:$C$3416,3,FALSE)</f>
        <v>9</v>
      </c>
      <c r="F6560" t="s">
        <v>21632</v>
      </c>
    </row>
    <row r="6561" spans="1:6" x14ac:dyDescent="0.25">
      <c r="A6561" t="s">
        <v>4339</v>
      </c>
      <c r="B6561" s="100" t="s">
        <v>9260</v>
      </c>
      <c r="C6561" s="100"/>
      <c r="D6561" s="124"/>
      <c r="E6561" s="157" t="e">
        <f>VLOOKUP(D6561,'SOAT LIQ'!$A$87:$C$3416,3,FALSE)</f>
        <v>#N/A</v>
      </c>
      <c r="F6561" t="s">
        <v>21632</v>
      </c>
    </row>
    <row r="6562" spans="1:6" x14ac:dyDescent="0.25">
      <c r="A6562" t="s">
        <v>5750</v>
      </c>
      <c r="B6562" s="100" t="s">
        <v>9260</v>
      </c>
      <c r="C6562" s="100"/>
      <c r="D6562" s="124"/>
      <c r="E6562" s="157" t="e">
        <f>VLOOKUP(D6562,'SOAT LIQ'!$A$87:$C$3416,3,FALSE)</f>
        <v>#N/A</v>
      </c>
      <c r="F6562" t="s">
        <v>21632</v>
      </c>
    </row>
    <row r="6563" spans="1:6" x14ac:dyDescent="0.25">
      <c r="A6563" t="s">
        <v>6023</v>
      </c>
      <c r="B6563" s="100" t="s">
        <v>9260</v>
      </c>
      <c r="C6563" s="100"/>
      <c r="D6563" s="124"/>
      <c r="E6563" s="157" t="e">
        <f>VLOOKUP(D6563,'SOAT LIQ'!$A$87:$C$3416,3,FALSE)</f>
        <v>#N/A</v>
      </c>
      <c r="F6563" t="s">
        <v>21632</v>
      </c>
    </row>
    <row r="6564" spans="1:6" x14ac:dyDescent="0.25">
      <c r="A6564" t="s">
        <v>4339</v>
      </c>
      <c r="B6564" s="100" t="s">
        <v>9261</v>
      </c>
      <c r="C6564" s="100"/>
      <c r="D6564" s="124"/>
      <c r="E6564" s="157" t="e">
        <f>VLOOKUP(D6564,'SOAT LIQ'!$A$87:$C$3416,3,FALSE)</f>
        <v>#N/A</v>
      </c>
      <c r="F6564" t="s">
        <v>21632</v>
      </c>
    </row>
    <row r="6565" spans="1:6" x14ac:dyDescent="0.25">
      <c r="A6565" t="s">
        <v>5750</v>
      </c>
      <c r="B6565" s="100" t="s">
        <v>9261</v>
      </c>
      <c r="C6565" s="100"/>
      <c r="D6565" s="124"/>
      <c r="E6565" s="157" t="e">
        <f>VLOOKUP(D6565,'SOAT LIQ'!$A$87:$C$3416,3,FALSE)</f>
        <v>#N/A</v>
      </c>
      <c r="F6565" t="s">
        <v>21632</v>
      </c>
    </row>
    <row r="6566" spans="1:6" x14ac:dyDescent="0.25">
      <c r="A6566" t="s">
        <v>6023</v>
      </c>
      <c r="B6566" s="100" t="s">
        <v>9261</v>
      </c>
      <c r="C6566" s="100"/>
      <c r="D6566" s="124"/>
      <c r="E6566" s="157" t="e">
        <f>VLOOKUP(D6566,'SOAT LIQ'!$A$87:$C$3416,3,FALSE)</f>
        <v>#N/A</v>
      </c>
      <c r="F6566" t="s">
        <v>21632</v>
      </c>
    </row>
    <row r="6567" spans="1:6" x14ac:dyDescent="0.25">
      <c r="A6567" t="s">
        <v>4339</v>
      </c>
      <c r="B6567" s="100" t="s">
        <v>9262</v>
      </c>
      <c r="C6567" s="100"/>
      <c r="D6567" s="124">
        <v>7742</v>
      </c>
      <c r="E6567" s="157">
        <f>VLOOKUP(D6567,'SOAT LIQ'!$A$87:$C$3416,3,FALSE)</f>
        <v>9</v>
      </c>
      <c r="F6567" t="s">
        <v>21632</v>
      </c>
    </row>
    <row r="6568" spans="1:6" x14ac:dyDescent="0.25">
      <c r="A6568" t="s">
        <v>5750</v>
      </c>
      <c r="B6568" s="100" t="s">
        <v>9262</v>
      </c>
      <c r="C6568" s="100"/>
      <c r="D6568" s="124">
        <v>7742</v>
      </c>
      <c r="E6568" s="157">
        <f>VLOOKUP(D6568,'SOAT LIQ'!$A$87:$C$3416,3,FALSE)</f>
        <v>9</v>
      </c>
      <c r="F6568" t="s">
        <v>21632</v>
      </c>
    </row>
    <row r="6569" spans="1:6" x14ac:dyDescent="0.25">
      <c r="A6569" t="s">
        <v>6023</v>
      </c>
      <c r="B6569" s="100" t="s">
        <v>9262</v>
      </c>
      <c r="C6569" s="100"/>
      <c r="D6569" s="124">
        <v>7742</v>
      </c>
      <c r="E6569" s="157">
        <f>VLOOKUP(D6569,'SOAT LIQ'!$A$87:$C$3416,3,FALSE)</f>
        <v>9</v>
      </c>
      <c r="F6569" t="s">
        <v>21632</v>
      </c>
    </row>
    <row r="6570" spans="1:6" x14ac:dyDescent="0.25">
      <c r="A6570" t="s">
        <v>4339</v>
      </c>
      <c r="B6570" s="100" t="s">
        <v>9263</v>
      </c>
      <c r="C6570" s="99" t="s">
        <v>9264</v>
      </c>
      <c r="D6570" s="124">
        <v>7771</v>
      </c>
      <c r="E6570" s="157">
        <f>VLOOKUP(D6570,'SOAT LIQ'!$A$87:$C$3416,3,FALSE)</f>
        <v>13</v>
      </c>
      <c r="F6570" t="s">
        <v>21632</v>
      </c>
    </row>
    <row r="6571" spans="1:6" x14ac:dyDescent="0.25">
      <c r="A6571" t="s">
        <v>5750</v>
      </c>
      <c r="B6571" s="100" t="s">
        <v>9263</v>
      </c>
      <c r="C6571" s="99" t="s">
        <v>9264</v>
      </c>
      <c r="D6571" s="124">
        <v>7771</v>
      </c>
      <c r="E6571" s="157">
        <f>VLOOKUP(D6571,'SOAT LIQ'!$A$87:$C$3416,3,FALSE)</f>
        <v>13</v>
      </c>
      <c r="F6571" t="s">
        <v>21632</v>
      </c>
    </row>
    <row r="6572" spans="1:6" x14ac:dyDescent="0.25">
      <c r="A6572" t="s">
        <v>6023</v>
      </c>
      <c r="B6572" s="100" t="s">
        <v>9263</v>
      </c>
      <c r="C6572" s="99" t="s">
        <v>9264</v>
      </c>
      <c r="D6572" s="124">
        <v>7771</v>
      </c>
      <c r="E6572" s="157">
        <f>VLOOKUP(D6572,'SOAT LIQ'!$A$87:$C$3416,3,FALSE)</f>
        <v>13</v>
      </c>
      <c r="F6572" t="s">
        <v>21632</v>
      </c>
    </row>
    <row r="6573" spans="1:6" x14ac:dyDescent="0.25">
      <c r="A6573" t="s">
        <v>5750</v>
      </c>
      <c r="B6573" s="100" t="s">
        <v>9266</v>
      </c>
      <c r="C6573" s="99" t="s">
        <v>9265</v>
      </c>
      <c r="D6573" s="124">
        <v>7760</v>
      </c>
      <c r="E6573" s="157">
        <f>VLOOKUP(D6573,'SOAT LIQ'!$A$87:$C$3416,3,FALSE)</f>
        <v>8</v>
      </c>
      <c r="F6573" t="s">
        <v>21632</v>
      </c>
    </row>
    <row r="6574" spans="1:6" x14ac:dyDescent="0.25">
      <c r="A6574" t="s">
        <v>4339</v>
      </c>
      <c r="B6574" s="100" t="s">
        <v>9266</v>
      </c>
      <c r="C6574" s="99" t="s">
        <v>9265</v>
      </c>
      <c r="D6574" s="124">
        <v>7760</v>
      </c>
      <c r="E6574" s="157">
        <f>VLOOKUP(D6574,'SOAT LIQ'!$A$87:$C$3416,3,FALSE)</f>
        <v>8</v>
      </c>
      <c r="F6574" t="s">
        <v>21632</v>
      </c>
    </row>
    <row r="6575" spans="1:6" x14ac:dyDescent="0.25">
      <c r="A6575" t="s">
        <v>6023</v>
      </c>
      <c r="B6575" s="100" t="s">
        <v>9266</v>
      </c>
      <c r="C6575" s="99" t="s">
        <v>9265</v>
      </c>
      <c r="D6575" s="124">
        <v>7760</v>
      </c>
      <c r="E6575" s="157">
        <f>VLOOKUP(D6575,'SOAT LIQ'!$A$87:$C$3416,3,FALSE)</f>
        <v>8</v>
      </c>
      <c r="F6575" t="s">
        <v>21632</v>
      </c>
    </row>
    <row r="6576" spans="1:6" x14ac:dyDescent="0.25">
      <c r="A6576" t="s">
        <v>5750</v>
      </c>
      <c r="B6576" s="100" t="s">
        <v>9268</v>
      </c>
      <c r="C6576" s="99" t="s">
        <v>9267</v>
      </c>
      <c r="D6576" s="124">
        <v>7760</v>
      </c>
      <c r="E6576" s="157">
        <f>VLOOKUP(D6576,'SOAT LIQ'!$A$87:$C$3416,3,FALSE)</f>
        <v>8</v>
      </c>
      <c r="F6576" t="s">
        <v>21632</v>
      </c>
    </row>
    <row r="6577" spans="1:6" x14ac:dyDescent="0.25">
      <c r="A6577" t="s">
        <v>4339</v>
      </c>
      <c r="B6577" s="100" t="s">
        <v>9268</v>
      </c>
      <c r="C6577" s="99" t="s">
        <v>9267</v>
      </c>
      <c r="D6577" s="124">
        <v>7760</v>
      </c>
      <c r="E6577" s="157">
        <f>VLOOKUP(D6577,'SOAT LIQ'!$A$87:$C$3416,3,FALSE)</f>
        <v>8</v>
      </c>
      <c r="F6577" t="s">
        <v>21632</v>
      </c>
    </row>
    <row r="6578" spans="1:6" x14ac:dyDescent="0.25">
      <c r="A6578" t="s">
        <v>6023</v>
      </c>
      <c r="B6578" s="100" t="s">
        <v>9268</v>
      </c>
      <c r="C6578" s="99" t="s">
        <v>9267</v>
      </c>
      <c r="D6578" s="124">
        <v>7760</v>
      </c>
      <c r="E6578" s="157">
        <f>VLOOKUP(D6578,'SOAT LIQ'!$A$87:$C$3416,3,FALSE)</f>
        <v>8</v>
      </c>
      <c r="F6578" t="s">
        <v>21632</v>
      </c>
    </row>
    <row r="6579" spans="1:6" x14ac:dyDescent="0.25">
      <c r="A6579" t="s">
        <v>4339</v>
      </c>
      <c r="B6579" s="100" t="s">
        <v>9269</v>
      </c>
      <c r="C6579" s="99" t="s">
        <v>9265</v>
      </c>
      <c r="D6579" s="124">
        <v>7771</v>
      </c>
      <c r="E6579" s="157">
        <f>VLOOKUP(D6579,'SOAT LIQ'!$A$87:$C$3416,3,FALSE)</f>
        <v>13</v>
      </c>
      <c r="F6579" t="s">
        <v>21632</v>
      </c>
    </row>
    <row r="6580" spans="1:6" x14ac:dyDescent="0.25">
      <c r="A6580" t="s">
        <v>6023</v>
      </c>
      <c r="B6580" s="100" t="s">
        <v>9269</v>
      </c>
      <c r="C6580" s="99" t="s">
        <v>9265</v>
      </c>
      <c r="D6580" s="124">
        <v>7771</v>
      </c>
      <c r="E6580" s="157">
        <f>VLOOKUP(D6580,'SOAT LIQ'!$A$87:$C$3416,3,FALSE)</f>
        <v>13</v>
      </c>
      <c r="F6580" t="s">
        <v>21632</v>
      </c>
    </row>
    <row r="6581" spans="1:6" x14ac:dyDescent="0.25">
      <c r="A6581" t="s">
        <v>4339</v>
      </c>
      <c r="B6581" s="100" t="s">
        <v>9270</v>
      </c>
      <c r="C6581" s="99" t="s">
        <v>9265</v>
      </c>
      <c r="D6581" s="124">
        <v>7771</v>
      </c>
      <c r="E6581" s="157">
        <f>VLOOKUP(D6581,'SOAT LIQ'!$A$87:$C$3416,3,FALSE)</f>
        <v>13</v>
      </c>
      <c r="F6581" t="s">
        <v>21632</v>
      </c>
    </row>
    <row r="6582" spans="1:6" x14ac:dyDescent="0.25">
      <c r="A6582" t="s">
        <v>6023</v>
      </c>
      <c r="B6582" s="100" t="s">
        <v>9270</v>
      </c>
      <c r="C6582" s="99" t="s">
        <v>9265</v>
      </c>
      <c r="D6582" s="124">
        <v>7771</v>
      </c>
      <c r="E6582" s="157">
        <f>VLOOKUP(D6582,'SOAT LIQ'!$A$87:$C$3416,3,FALSE)</f>
        <v>13</v>
      </c>
      <c r="F6582" t="s">
        <v>21632</v>
      </c>
    </row>
    <row r="6583" spans="1:6" x14ac:dyDescent="0.25">
      <c r="A6583" t="s">
        <v>4339</v>
      </c>
      <c r="B6583" s="100" t="s">
        <v>9271</v>
      </c>
      <c r="C6583" s="100"/>
      <c r="D6583" s="124">
        <v>7760</v>
      </c>
      <c r="E6583" s="157">
        <f>VLOOKUP(D6583,'SOAT LIQ'!$A$87:$C$3416,3,FALSE)</f>
        <v>8</v>
      </c>
      <c r="F6583" t="s">
        <v>21632</v>
      </c>
    </row>
    <row r="6584" spans="1:6" x14ac:dyDescent="0.25">
      <c r="A6584" t="s">
        <v>5750</v>
      </c>
      <c r="B6584" s="100" t="s">
        <v>9271</v>
      </c>
      <c r="C6584" s="100"/>
      <c r="D6584" s="124">
        <v>7760</v>
      </c>
      <c r="E6584" s="157">
        <f>VLOOKUP(D6584,'SOAT LIQ'!$A$87:$C$3416,3,FALSE)</f>
        <v>8</v>
      </c>
      <c r="F6584" t="s">
        <v>21632</v>
      </c>
    </row>
    <row r="6585" spans="1:6" x14ac:dyDescent="0.25">
      <c r="A6585" t="s">
        <v>6023</v>
      </c>
      <c r="B6585" s="100" t="s">
        <v>9271</v>
      </c>
      <c r="C6585" s="100"/>
      <c r="D6585" s="124">
        <v>7760</v>
      </c>
      <c r="E6585" s="157">
        <f>VLOOKUP(D6585,'SOAT LIQ'!$A$87:$C$3416,3,FALSE)</f>
        <v>8</v>
      </c>
      <c r="F6585" t="s">
        <v>21632</v>
      </c>
    </row>
    <row r="6586" spans="1:6" x14ac:dyDescent="0.25">
      <c r="A6586" t="s">
        <v>4339</v>
      </c>
      <c r="B6586" s="100" t="s">
        <v>9272</v>
      </c>
      <c r="C6586" s="100"/>
      <c r="D6586" s="124">
        <v>7760</v>
      </c>
      <c r="E6586" s="157">
        <f>VLOOKUP(D6586,'SOAT LIQ'!$A$87:$C$3416,3,FALSE)</f>
        <v>8</v>
      </c>
      <c r="F6586" t="s">
        <v>21632</v>
      </c>
    </row>
    <row r="6587" spans="1:6" x14ac:dyDescent="0.25">
      <c r="A6587" t="s">
        <v>5750</v>
      </c>
      <c r="B6587" s="100" t="s">
        <v>9272</v>
      </c>
      <c r="C6587" s="100"/>
      <c r="D6587" s="124">
        <v>7760</v>
      </c>
      <c r="E6587" s="157">
        <f>VLOOKUP(D6587,'SOAT LIQ'!$A$87:$C$3416,3,FALSE)</f>
        <v>8</v>
      </c>
      <c r="F6587" t="s">
        <v>21632</v>
      </c>
    </row>
    <row r="6588" spans="1:6" x14ac:dyDescent="0.25">
      <c r="A6588" t="s">
        <v>6023</v>
      </c>
      <c r="B6588" s="100" t="s">
        <v>9272</v>
      </c>
      <c r="C6588" s="100"/>
      <c r="D6588" s="124">
        <v>7760</v>
      </c>
      <c r="E6588" s="157">
        <f>VLOOKUP(D6588,'SOAT LIQ'!$A$87:$C$3416,3,FALSE)</f>
        <v>8</v>
      </c>
      <c r="F6588" t="s">
        <v>21632</v>
      </c>
    </row>
    <row r="6589" spans="1:6" x14ac:dyDescent="0.25">
      <c r="A6589" t="s">
        <v>6787</v>
      </c>
      <c r="B6589" s="100" t="s">
        <v>4642</v>
      </c>
      <c r="C6589" s="99" t="s">
        <v>9273</v>
      </c>
      <c r="D6589" s="124">
        <v>18515</v>
      </c>
      <c r="E6589" s="157">
        <f>VLOOKUP(D6589,'SOAT LIQ'!$A$87:$C$3416,3,FALSE)</f>
        <v>12</v>
      </c>
      <c r="F6589" t="s">
        <v>21632</v>
      </c>
    </row>
    <row r="6590" spans="1:6" x14ac:dyDescent="0.25">
      <c r="A6590" t="s">
        <v>4339</v>
      </c>
      <c r="B6590" s="100" t="s">
        <v>4642</v>
      </c>
      <c r="C6590" s="99" t="s">
        <v>9273</v>
      </c>
      <c r="D6590" s="124">
        <v>18515</v>
      </c>
      <c r="E6590" s="157">
        <f>VLOOKUP(D6590,'SOAT LIQ'!$A$87:$C$3416,3,FALSE)</f>
        <v>12</v>
      </c>
      <c r="F6590" t="s">
        <v>21632</v>
      </c>
    </row>
    <row r="6591" spans="1:6" x14ac:dyDescent="0.25">
      <c r="A6591" t="s">
        <v>6787</v>
      </c>
      <c r="B6591" s="100" t="s">
        <v>9275</v>
      </c>
      <c r="C6591" s="99" t="s">
        <v>9274</v>
      </c>
      <c r="D6591" s="124">
        <v>18515</v>
      </c>
      <c r="E6591" s="157">
        <f>VLOOKUP(D6591,'SOAT LIQ'!$A$87:$C$3416,3,FALSE)</f>
        <v>12</v>
      </c>
      <c r="F6591" t="s">
        <v>21632</v>
      </c>
    </row>
    <row r="6592" spans="1:6" x14ac:dyDescent="0.25">
      <c r="A6592" t="s">
        <v>4339</v>
      </c>
      <c r="B6592" s="100" t="s">
        <v>9275</v>
      </c>
      <c r="C6592" s="99" t="s">
        <v>9274</v>
      </c>
      <c r="D6592" s="124">
        <v>18515</v>
      </c>
      <c r="E6592" s="157">
        <f>VLOOKUP(D6592,'SOAT LIQ'!$A$87:$C$3416,3,FALSE)</f>
        <v>12</v>
      </c>
      <c r="F6592" t="s">
        <v>21632</v>
      </c>
    </row>
    <row r="6593" spans="1:6" x14ac:dyDescent="0.25">
      <c r="A6593" t="s">
        <v>6787</v>
      </c>
      <c r="B6593" s="100" t="s">
        <v>9276</v>
      </c>
      <c r="C6593" s="99" t="s">
        <v>9274</v>
      </c>
      <c r="D6593" s="124">
        <v>18515</v>
      </c>
      <c r="E6593" s="157">
        <f>VLOOKUP(D6593,'SOAT LIQ'!$A$87:$C$3416,3,FALSE)</f>
        <v>12</v>
      </c>
      <c r="F6593" t="s">
        <v>21632</v>
      </c>
    </row>
    <row r="6594" spans="1:6" x14ac:dyDescent="0.25">
      <c r="A6594" t="s">
        <v>4339</v>
      </c>
      <c r="B6594" s="100" t="s">
        <v>9276</v>
      </c>
      <c r="C6594" s="99" t="s">
        <v>9274</v>
      </c>
      <c r="D6594" s="124">
        <v>18515</v>
      </c>
      <c r="E6594" s="157">
        <f>VLOOKUP(D6594,'SOAT LIQ'!$A$87:$C$3416,3,FALSE)</f>
        <v>12</v>
      </c>
      <c r="F6594" t="s">
        <v>21632</v>
      </c>
    </row>
    <row r="6595" spans="1:6" x14ac:dyDescent="0.25">
      <c r="A6595" t="s">
        <v>4339</v>
      </c>
      <c r="B6595" s="100" t="s">
        <v>9277</v>
      </c>
      <c r="C6595" s="100"/>
      <c r="D6595" s="124">
        <v>7701</v>
      </c>
      <c r="E6595" s="157">
        <f>VLOOKUP(D6595,'SOAT LIQ'!$A$87:$C$3416,3,FALSE)</f>
        <v>9</v>
      </c>
      <c r="F6595" t="s">
        <v>21632</v>
      </c>
    </row>
    <row r="6596" spans="1:6" x14ac:dyDescent="0.25">
      <c r="A6596" t="s">
        <v>5750</v>
      </c>
      <c r="B6596" s="100" t="s">
        <v>9277</v>
      </c>
      <c r="C6596" s="100"/>
      <c r="D6596" s="124">
        <v>7701</v>
      </c>
      <c r="E6596" s="157">
        <f>VLOOKUP(D6596,'SOAT LIQ'!$A$87:$C$3416,3,FALSE)</f>
        <v>9</v>
      </c>
      <c r="F6596" t="s">
        <v>21632</v>
      </c>
    </row>
    <row r="6597" spans="1:6" x14ac:dyDescent="0.25">
      <c r="A6597" t="s">
        <v>6023</v>
      </c>
      <c r="B6597" s="100" t="s">
        <v>9277</v>
      </c>
      <c r="C6597" s="100"/>
      <c r="D6597" s="124">
        <v>7701</v>
      </c>
      <c r="E6597" s="157">
        <f>VLOOKUP(D6597,'SOAT LIQ'!$A$87:$C$3416,3,FALSE)</f>
        <v>9</v>
      </c>
      <c r="F6597" t="s">
        <v>21632</v>
      </c>
    </row>
    <row r="6598" spans="1:6" x14ac:dyDescent="0.25">
      <c r="A6598" t="s">
        <v>6787</v>
      </c>
      <c r="B6598" s="100" t="s">
        <v>9278</v>
      </c>
      <c r="C6598" s="99" t="s">
        <v>9085</v>
      </c>
      <c r="D6598" s="124">
        <v>18504</v>
      </c>
      <c r="E6598" s="157">
        <f>VLOOKUP(D6598,'SOAT LIQ'!$A$87:$C$3416,3,FALSE)</f>
        <v>10</v>
      </c>
      <c r="F6598" t="s">
        <v>21632</v>
      </c>
    </row>
    <row r="6599" spans="1:6" x14ac:dyDescent="0.25">
      <c r="A6599" t="s">
        <v>4339</v>
      </c>
      <c r="B6599" s="100" t="s">
        <v>9278</v>
      </c>
      <c r="C6599" s="99" t="s">
        <v>9085</v>
      </c>
      <c r="D6599" s="124">
        <v>18504</v>
      </c>
      <c r="E6599" s="157">
        <f>VLOOKUP(D6599,'SOAT LIQ'!$A$87:$C$3416,3,FALSE)</f>
        <v>10</v>
      </c>
      <c r="F6599" t="s">
        <v>21632</v>
      </c>
    </row>
    <row r="6600" spans="1:6" x14ac:dyDescent="0.25">
      <c r="A6600" t="s">
        <v>6787</v>
      </c>
      <c r="B6600" s="100" t="s">
        <v>9279</v>
      </c>
      <c r="C6600" s="99" t="s">
        <v>9110</v>
      </c>
      <c r="D6600" s="124">
        <v>18515</v>
      </c>
      <c r="E6600" s="157">
        <f>VLOOKUP(D6600,'SOAT LIQ'!$A$87:$C$3416,3,FALSE)</f>
        <v>12</v>
      </c>
      <c r="F6600" t="s">
        <v>21632</v>
      </c>
    </row>
    <row r="6601" spans="1:6" x14ac:dyDescent="0.25">
      <c r="A6601" t="s">
        <v>4339</v>
      </c>
      <c r="B6601" s="100" t="s">
        <v>9280</v>
      </c>
      <c r="C6601" s="100"/>
      <c r="D6601" s="124">
        <v>7720</v>
      </c>
      <c r="E6601" s="157">
        <f>VLOOKUP(D6601,'SOAT LIQ'!$A$87:$C$3416,3,FALSE)</f>
        <v>9</v>
      </c>
      <c r="F6601" t="s">
        <v>21632</v>
      </c>
    </row>
    <row r="6602" spans="1:6" x14ac:dyDescent="0.25">
      <c r="A6602" t="s">
        <v>5750</v>
      </c>
      <c r="B6602" s="100" t="s">
        <v>9280</v>
      </c>
      <c r="C6602" s="100"/>
      <c r="D6602" s="124">
        <v>7720</v>
      </c>
      <c r="E6602" s="157">
        <f>VLOOKUP(D6602,'SOAT LIQ'!$A$87:$C$3416,3,FALSE)</f>
        <v>9</v>
      </c>
      <c r="F6602" t="s">
        <v>21632</v>
      </c>
    </row>
    <row r="6603" spans="1:6" x14ac:dyDescent="0.25">
      <c r="A6603" t="s">
        <v>6023</v>
      </c>
      <c r="B6603" s="100" t="s">
        <v>9280</v>
      </c>
      <c r="C6603" s="100"/>
      <c r="D6603" s="124">
        <v>7720</v>
      </c>
      <c r="E6603" s="157">
        <f>VLOOKUP(D6603,'SOAT LIQ'!$A$87:$C$3416,3,FALSE)</f>
        <v>9</v>
      </c>
      <c r="F6603" t="s">
        <v>21632</v>
      </c>
    </row>
    <row r="6604" spans="1:6" x14ac:dyDescent="0.25">
      <c r="A6604" t="s">
        <v>4339</v>
      </c>
      <c r="B6604" s="100" t="s">
        <v>9281</v>
      </c>
      <c r="C6604" s="100"/>
      <c r="D6604" s="124">
        <v>7720</v>
      </c>
      <c r="E6604" s="157">
        <f>VLOOKUP(D6604,'SOAT LIQ'!$A$87:$C$3416,3,FALSE)</f>
        <v>9</v>
      </c>
      <c r="F6604" t="s">
        <v>21632</v>
      </c>
    </row>
    <row r="6605" spans="1:6" x14ac:dyDescent="0.25">
      <c r="A6605" t="s">
        <v>5750</v>
      </c>
      <c r="B6605" s="100" t="s">
        <v>9281</v>
      </c>
      <c r="C6605" s="100"/>
      <c r="D6605" s="124">
        <v>7720</v>
      </c>
      <c r="E6605" s="157">
        <f>VLOOKUP(D6605,'SOAT LIQ'!$A$87:$C$3416,3,FALSE)</f>
        <v>9</v>
      </c>
      <c r="F6605" t="s">
        <v>21632</v>
      </c>
    </row>
    <row r="6606" spans="1:6" x14ac:dyDescent="0.25">
      <c r="A6606" t="s">
        <v>6023</v>
      </c>
      <c r="B6606" s="100" t="s">
        <v>9281</v>
      </c>
      <c r="C6606" s="100"/>
      <c r="D6606" s="124">
        <v>7720</v>
      </c>
      <c r="E6606" s="157">
        <f>VLOOKUP(D6606,'SOAT LIQ'!$A$87:$C$3416,3,FALSE)</f>
        <v>9</v>
      </c>
      <c r="F6606" t="s">
        <v>21632</v>
      </c>
    </row>
    <row r="6607" spans="1:6" x14ac:dyDescent="0.25">
      <c r="A6607" t="s">
        <v>4339</v>
      </c>
      <c r="B6607" s="100" t="s">
        <v>9282</v>
      </c>
      <c r="C6607" s="99" t="s">
        <v>9234</v>
      </c>
      <c r="D6607" s="124">
        <v>7742</v>
      </c>
      <c r="E6607" s="157">
        <f>VLOOKUP(D6607,'SOAT LIQ'!$A$87:$C$3416,3,FALSE)</f>
        <v>9</v>
      </c>
      <c r="F6607" t="s">
        <v>21632</v>
      </c>
    </row>
    <row r="6608" spans="1:6" x14ac:dyDescent="0.25">
      <c r="A6608" t="s">
        <v>5750</v>
      </c>
      <c r="B6608" s="100" t="s">
        <v>9282</v>
      </c>
      <c r="C6608" s="99" t="s">
        <v>9234</v>
      </c>
      <c r="D6608" s="124">
        <v>7742</v>
      </c>
      <c r="E6608" s="157">
        <f>VLOOKUP(D6608,'SOAT LIQ'!$A$87:$C$3416,3,FALSE)</f>
        <v>9</v>
      </c>
      <c r="F6608" t="s">
        <v>21632</v>
      </c>
    </row>
    <row r="6609" spans="1:6" x14ac:dyDescent="0.25">
      <c r="A6609" t="s">
        <v>6023</v>
      </c>
      <c r="B6609" s="100" t="s">
        <v>9282</v>
      </c>
      <c r="C6609" s="99" t="s">
        <v>9234</v>
      </c>
      <c r="D6609" s="124">
        <v>7742</v>
      </c>
      <c r="E6609" s="157">
        <f>VLOOKUP(D6609,'SOAT LIQ'!$A$87:$C$3416,3,FALSE)</f>
        <v>9</v>
      </c>
      <c r="F6609" t="s">
        <v>21632</v>
      </c>
    </row>
    <row r="6610" spans="1:6" x14ac:dyDescent="0.25">
      <c r="A6610" t="s">
        <v>4339</v>
      </c>
      <c r="B6610" s="100" t="s">
        <v>9283</v>
      </c>
      <c r="C6610" s="99" t="s">
        <v>9234</v>
      </c>
      <c r="D6610" s="124">
        <v>7742</v>
      </c>
      <c r="E6610" s="157">
        <f>VLOOKUP(D6610,'SOAT LIQ'!$A$87:$C$3416,3,FALSE)</f>
        <v>9</v>
      </c>
      <c r="F6610" t="s">
        <v>21632</v>
      </c>
    </row>
    <row r="6611" spans="1:6" x14ac:dyDescent="0.25">
      <c r="A6611" t="s">
        <v>6023</v>
      </c>
      <c r="B6611" s="100" t="s">
        <v>9283</v>
      </c>
      <c r="C6611" s="99" t="s">
        <v>9234</v>
      </c>
      <c r="D6611" s="124">
        <v>7742</v>
      </c>
      <c r="E6611" s="157">
        <f>VLOOKUP(D6611,'SOAT LIQ'!$A$87:$C$3416,3,FALSE)</f>
        <v>9</v>
      </c>
      <c r="F6611" t="s">
        <v>21632</v>
      </c>
    </row>
    <row r="6612" spans="1:6" x14ac:dyDescent="0.25">
      <c r="A6612" t="s">
        <v>4339</v>
      </c>
      <c r="B6612" s="100" t="s">
        <v>9284</v>
      </c>
      <c r="C6612" s="99" t="s">
        <v>9285</v>
      </c>
      <c r="D6612" s="124">
        <v>7720</v>
      </c>
      <c r="E6612" s="157">
        <f>VLOOKUP(D6612,'SOAT LIQ'!$A$87:$C$3416,3,FALSE)</f>
        <v>9</v>
      </c>
      <c r="F6612" t="s">
        <v>21632</v>
      </c>
    </row>
    <row r="6613" spans="1:6" x14ac:dyDescent="0.25">
      <c r="A6613" t="s">
        <v>5750</v>
      </c>
      <c r="B6613" s="100" t="s">
        <v>9284</v>
      </c>
      <c r="C6613" s="99" t="s">
        <v>9285</v>
      </c>
      <c r="D6613" s="124">
        <v>7720</v>
      </c>
      <c r="E6613" s="157">
        <f>VLOOKUP(D6613,'SOAT LIQ'!$A$87:$C$3416,3,FALSE)</f>
        <v>9</v>
      </c>
      <c r="F6613" t="s">
        <v>21632</v>
      </c>
    </row>
    <row r="6614" spans="1:6" x14ac:dyDescent="0.25">
      <c r="A6614" t="s">
        <v>6023</v>
      </c>
      <c r="B6614" s="100" t="s">
        <v>9284</v>
      </c>
      <c r="C6614" s="99" t="s">
        <v>9285</v>
      </c>
      <c r="D6614" s="124">
        <v>7720</v>
      </c>
      <c r="E6614" s="157">
        <f>VLOOKUP(D6614,'SOAT LIQ'!$A$87:$C$3416,3,FALSE)</f>
        <v>9</v>
      </c>
      <c r="F6614" t="s">
        <v>21632</v>
      </c>
    </row>
    <row r="6615" spans="1:6" x14ac:dyDescent="0.25">
      <c r="A6615" t="s">
        <v>8462</v>
      </c>
      <c r="B6615" s="100" t="s">
        <v>9284</v>
      </c>
      <c r="C6615" s="99" t="s">
        <v>9285</v>
      </c>
      <c r="D6615" s="124">
        <v>7720</v>
      </c>
      <c r="E6615" s="157">
        <f>VLOOKUP(D6615,'SOAT LIQ'!$A$87:$C$3416,3,FALSE)</f>
        <v>9</v>
      </c>
      <c r="F6615" t="s">
        <v>21632</v>
      </c>
    </row>
    <row r="6616" spans="1:6" x14ac:dyDescent="0.25">
      <c r="A6616" t="s">
        <v>8463</v>
      </c>
      <c r="B6616" s="100" t="s">
        <v>9284</v>
      </c>
      <c r="C6616" s="99" t="s">
        <v>9285</v>
      </c>
      <c r="D6616" s="124">
        <v>7720</v>
      </c>
      <c r="E6616" s="157">
        <f>VLOOKUP(D6616,'SOAT LIQ'!$A$87:$C$3416,3,FALSE)</f>
        <v>9</v>
      </c>
      <c r="F6616" t="s">
        <v>21632</v>
      </c>
    </row>
    <row r="6617" spans="1:6" x14ac:dyDescent="0.25">
      <c r="A6617" t="s">
        <v>4339</v>
      </c>
      <c r="B6617" s="100" t="s">
        <v>9286</v>
      </c>
      <c r="C6617" s="99" t="s">
        <v>9285</v>
      </c>
      <c r="D6617" s="124">
        <v>7720</v>
      </c>
      <c r="E6617" s="157">
        <f>VLOOKUP(D6617,'SOAT LIQ'!$A$87:$C$3416,3,FALSE)</f>
        <v>9</v>
      </c>
      <c r="F6617" t="s">
        <v>21632</v>
      </c>
    </row>
    <row r="6618" spans="1:6" x14ac:dyDescent="0.25">
      <c r="A6618" t="s">
        <v>5750</v>
      </c>
      <c r="B6618" s="100" t="s">
        <v>9286</v>
      </c>
      <c r="C6618" s="99" t="s">
        <v>9285</v>
      </c>
      <c r="D6618" s="124">
        <v>7720</v>
      </c>
      <c r="E6618" s="157">
        <f>VLOOKUP(D6618,'SOAT LIQ'!$A$87:$C$3416,3,FALSE)</f>
        <v>9</v>
      </c>
      <c r="F6618" t="s">
        <v>21632</v>
      </c>
    </row>
    <row r="6619" spans="1:6" x14ac:dyDescent="0.25">
      <c r="A6619" t="s">
        <v>6023</v>
      </c>
      <c r="B6619" s="100" t="s">
        <v>9286</v>
      </c>
      <c r="C6619" s="99" t="s">
        <v>9285</v>
      </c>
      <c r="D6619" s="124">
        <v>7720</v>
      </c>
      <c r="E6619" s="157">
        <f>VLOOKUP(D6619,'SOAT LIQ'!$A$87:$C$3416,3,FALSE)</f>
        <v>9</v>
      </c>
      <c r="F6619" t="s">
        <v>21632</v>
      </c>
    </row>
    <row r="6620" spans="1:6" x14ac:dyDescent="0.25">
      <c r="A6620" t="s">
        <v>8462</v>
      </c>
      <c r="B6620" s="100" t="s">
        <v>9286</v>
      </c>
      <c r="C6620" s="99" t="s">
        <v>9285</v>
      </c>
      <c r="D6620" s="124">
        <v>7720</v>
      </c>
      <c r="E6620" s="157">
        <f>VLOOKUP(D6620,'SOAT LIQ'!$A$87:$C$3416,3,FALSE)</f>
        <v>9</v>
      </c>
      <c r="F6620" t="s">
        <v>21632</v>
      </c>
    </row>
    <row r="6621" spans="1:6" x14ac:dyDescent="0.25">
      <c r="A6621" t="s">
        <v>8463</v>
      </c>
      <c r="B6621" s="100" t="s">
        <v>9286</v>
      </c>
      <c r="C6621" s="99" t="s">
        <v>9285</v>
      </c>
      <c r="D6621" s="124">
        <v>7720</v>
      </c>
      <c r="E6621" s="157">
        <f>VLOOKUP(D6621,'SOAT LIQ'!$A$87:$C$3416,3,FALSE)</f>
        <v>9</v>
      </c>
      <c r="F6621" t="s">
        <v>21632</v>
      </c>
    </row>
    <row r="6622" spans="1:6" x14ac:dyDescent="0.25">
      <c r="A6622" t="s">
        <v>6023</v>
      </c>
      <c r="B6622" s="100" t="s">
        <v>4637</v>
      </c>
      <c r="C6622" s="99" t="s">
        <v>9287</v>
      </c>
      <c r="D6622" s="124">
        <v>18322</v>
      </c>
      <c r="E6622" s="157">
        <f>VLOOKUP(D6622,'SOAT LIQ'!$A$87:$C$3416,3,FALSE)</f>
        <v>10</v>
      </c>
      <c r="F6622" t="s">
        <v>21632</v>
      </c>
    </row>
    <row r="6623" spans="1:6" x14ac:dyDescent="0.25">
      <c r="A6623" t="s">
        <v>4339</v>
      </c>
      <c r="B6623" s="100" t="s">
        <v>4637</v>
      </c>
      <c r="C6623" s="99" t="s">
        <v>9287</v>
      </c>
      <c r="D6623" s="124">
        <v>18322</v>
      </c>
      <c r="E6623" s="157">
        <f>VLOOKUP(D6623,'SOAT LIQ'!$A$87:$C$3416,3,FALSE)</f>
        <v>10</v>
      </c>
      <c r="F6623" t="s">
        <v>21632</v>
      </c>
    </row>
    <row r="6624" spans="1:6" x14ac:dyDescent="0.25">
      <c r="A6624" t="s">
        <v>6787</v>
      </c>
      <c r="B6624" s="100" t="s">
        <v>4637</v>
      </c>
      <c r="C6624" s="99" t="s">
        <v>9287</v>
      </c>
      <c r="D6624" s="124">
        <v>18322</v>
      </c>
      <c r="E6624" s="157">
        <f>VLOOKUP(D6624,'SOAT LIQ'!$A$87:$C$3416,3,FALSE)</f>
        <v>10</v>
      </c>
      <c r="F6624" t="s">
        <v>21632</v>
      </c>
    </row>
    <row r="6625" spans="1:6" x14ac:dyDescent="0.25">
      <c r="A6625" t="s">
        <v>6787</v>
      </c>
      <c r="B6625" s="100" t="s">
        <v>4641</v>
      </c>
      <c r="C6625" s="99" t="s">
        <v>9288</v>
      </c>
      <c r="D6625" s="124">
        <v>18511</v>
      </c>
      <c r="E6625" s="157">
        <f>VLOOKUP(D6625,'SOAT LIQ'!$A$87:$C$3416,3,FALSE)</f>
        <v>11</v>
      </c>
      <c r="F6625" t="s">
        <v>21632</v>
      </c>
    </row>
    <row r="6626" spans="1:6" x14ac:dyDescent="0.25">
      <c r="A6626" t="s">
        <v>4339</v>
      </c>
      <c r="B6626" s="100" t="s">
        <v>4641</v>
      </c>
      <c r="C6626" s="99" t="s">
        <v>9288</v>
      </c>
      <c r="D6626" s="124">
        <v>18511</v>
      </c>
      <c r="E6626" s="157">
        <f>VLOOKUP(D6626,'SOAT LIQ'!$A$87:$C$3416,3,FALSE)</f>
        <v>11</v>
      </c>
      <c r="F6626" t="s">
        <v>21632</v>
      </c>
    </row>
    <row r="6627" spans="1:6" x14ac:dyDescent="0.25">
      <c r="A6627" t="s">
        <v>6023</v>
      </c>
      <c r="B6627" s="100" t="s">
        <v>4641</v>
      </c>
      <c r="C6627" s="99" t="s">
        <v>9288</v>
      </c>
      <c r="D6627" s="124">
        <v>18511</v>
      </c>
      <c r="E6627" s="157">
        <f>VLOOKUP(D6627,'SOAT LIQ'!$A$87:$C$3416,3,FALSE)</f>
        <v>11</v>
      </c>
      <c r="F6627" t="s">
        <v>21632</v>
      </c>
    </row>
    <row r="6628" spans="1:6" x14ac:dyDescent="0.25">
      <c r="A6628" t="s">
        <v>4339</v>
      </c>
      <c r="B6628" s="100" t="s">
        <v>9289</v>
      </c>
      <c r="C6628" s="99" t="s">
        <v>9290</v>
      </c>
      <c r="D6628" s="124">
        <v>7730</v>
      </c>
      <c r="E6628" s="157">
        <f>VLOOKUP(D6628,'SOAT LIQ'!$A$87:$C$3416,3,FALSE)</f>
        <v>7</v>
      </c>
      <c r="F6628" t="s">
        <v>21632</v>
      </c>
    </row>
    <row r="6629" spans="1:6" x14ac:dyDescent="0.25">
      <c r="A6629" t="s">
        <v>5750</v>
      </c>
      <c r="B6629" s="100" t="s">
        <v>9289</v>
      </c>
      <c r="C6629" s="99" t="s">
        <v>9290</v>
      </c>
      <c r="D6629" s="124">
        <v>7730</v>
      </c>
      <c r="E6629" s="157">
        <f>VLOOKUP(D6629,'SOAT LIQ'!$A$87:$C$3416,3,FALSE)</f>
        <v>7</v>
      </c>
      <c r="F6629" t="s">
        <v>21632</v>
      </c>
    </row>
    <row r="6630" spans="1:6" x14ac:dyDescent="0.25">
      <c r="A6630" t="s">
        <v>6023</v>
      </c>
      <c r="B6630" s="100" t="s">
        <v>9289</v>
      </c>
      <c r="C6630" s="99" t="s">
        <v>9290</v>
      </c>
      <c r="D6630" s="124">
        <v>7730</v>
      </c>
      <c r="E6630" s="157">
        <f>VLOOKUP(D6630,'SOAT LIQ'!$A$87:$C$3416,3,FALSE)</f>
        <v>7</v>
      </c>
      <c r="F6630" t="s">
        <v>21632</v>
      </c>
    </row>
    <row r="6631" spans="1:6" x14ac:dyDescent="0.25">
      <c r="A6631" t="s">
        <v>4339</v>
      </c>
      <c r="B6631" s="100" t="s">
        <v>9291</v>
      </c>
      <c r="C6631" s="99" t="s">
        <v>9290</v>
      </c>
      <c r="D6631" s="124">
        <v>7730</v>
      </c>
      <c r="E6631" s="157">
        <f>VLOOKUP(D6631,'SOAT LIQ'!$A$87:$C$3416,3,FALSE)</f>
        <v>7</v>
      </c>
      <c r="F6631" t="s">
        <v>21632</v>
      </c>
    </row>
    <row r="6632" spans="1:6" x14ac:dyDescent="0.25">
      <c r="A6632" t="s">
        <v>5750</v>
      </c>
      <c r="B6632" s="100" t="s">
        <v>9291</v>
      </c>
      <c r="C6632" s="99" t="s">
        <v>9290</v>
      </c>
      <c r="D6632" s="124">
        <v>7730</v>
      </c>
      <c r="E6632" s="157">
        <f>VLOOKUP(D6632,'SOAT LIQ'!$A$87:$C$3416,3,FALSE)</f>
        <v>7</v>
      </c>
      <c r="F6632" t="s">
        <v>21632</v>
      </c>
    </row>
    <row r="6633" spans="1:6" x14ac:dyDescent="0.25">
      <c r="A6633" t="s">
        <v>6023</v>
      </c>
      <c r="B6633" s="100" t="s">
        <v>9291</v>
      </c>
      <c r="C6633" s="99" t="s">
        <v>9290</v>
      </c>
      <c r="D6633" s="124">
        <v>7730</v>
      </c>
      <c r="E6633" s="157">
        <f>VLOOKUP(D6633,'SOAT LIQ'!$A$87:$C$3416,3,FALSE)</f>
        <v>7</v>
      </c>
      <c r="F6633" t="s">
        <v>21632</v>
      </c>
    </row>
    <row r="6634" spans="1:6" x14ac:dyDescent="0.25">
      <c r="A6634" t="s">
        <v>4339</v>
      </c>
      <c r="B6634" s="100" t="s">
        <v>9292</v>
      </c>
      <c r="C6634" s="100"/>
      <c r="D6634" s="124">
        <v>7730</v>
      </c>
      <c r="E6634" s="157">
        <f>VLOOKUP(D6634,'SOAT LIQ'!$A$87:$C$3416,3,FALSE)</f>
        <v>7</v>
      </c>
      <c r="F6634" t="s">
        <v>21632</v>
      </c>
    </row>
    <row r="6635" spans="1:6" x14ac:dyDescent="0.25">
      <c r="A6635" t="s">
        <v>5750</v>
      </c>
      <c r="B6635" s="100" t="s">
        <v>9292</v>
      </c>
      <c r="C6635" s="100"/>
      <c r="D6635" s="124">
        <v>7730</v>
      </c>
      <c r="E6635" s="157">
        <f>VLOOKUP(D6635,'SOAT LIQ'!$A$87:$C$3416,3,FALSE)</f>
        <v>7</v>
      </c>
      <c r="F6635" t="s">
        <v>21632</v>
      </c>
    </row>
    <row r="6636" spans="1:6" x14ac:dyDescent="0.25">
      <c r="A6636" t="s">
        <v>6023</v>
      </c>
      <c r="B6636" s="100" t="s">
        <v>9292</v>
      </c>
      <c r="C6636" s="100"/>
      <c r="D6636" s="124">
        <v>7730</v>
      </c>
      <c r="E6636" s="157">
        <f>VLOOKUP(D6636,'SOAT LIQ'!$A$87:$C$3416,3,FALSE)</f>
        <v>7</v>
      </c>
      <c r="F6636" t="s">
        <v>21632</v>
      </c>
    </row>
    <row r="6637" spans="1:6" x14ac:dyDescent="0.25">
      <c r="A6637" t="s">
        <v>4339</v>
      </c>
      <c r="B6637" s="100" t="s">
        <v>9293</v>
      </c>
      <c r="C6637" s="100"/>
      <c r="D6637" s="124">
        <v>7730</v>
      </c>
      <c r="E6637" s="157">
        <f>VLOOKUP(D6637,'SOAT LIQ'!$A$87:$C$3416,3,FALSE)</f>
        <v>7</v>
      </c>
      <c r="F6637" t="s">
        <v>21632</v>
      </c>
    </row>
    <row r="6638" spans="1:6" x14ac:dyDescent="0.25">
      <c r="A6638" t="s">
        <v>5750</v>
      </c>
      <c r="B6638" s="100" t="s">
        <v>9293</v>
      </c>
      <c r="C6638" s="100"/>
      <c r="D6638" s="124">
        <v>7730</v>
      </c>
      <c r="E6638" s="157">
        <f>VLOOKUP(D6638,'SOAT LIQ'!$A$87:$C$3416,3,FALSE)</f>
        <v>7</v>
      </c>
      <c r="F6638" t="s">
        <v>21632</v>
      </c>
    </row>
    <row r="6639" spans="1:6" x14ac:dyDescent="0.25">
      <c r="A6639" t="s">
        <v>6023</v>
      </c>
      <c r="B6639" s="100" t="s">
        <v>9293</v>
      </c>
      <c r="C6639" s="100"/>
      <c r="D6639" s="124">
        <v>7730</v>
      </c>
      <c r="E6639" s="157">
        <f>VLOOKUP(D6639,'SOAT LIQ'!$A$87:$C$3416,3,FALSE)</f>
        <v>7</v>
      </c>
      <c r="F6639" t="s">
        <v>21632</v>
      </c>
    </row>
    <row r="6640" spans="1:6" x14ac:dyDescent="0.25">
      <c r="A6640" t="s">
        <v>4339</v>
      </c>
      <c r="B6640" s="100" t="s">
        <v>9295</v>
      </c>
      <c r="C6640" s="99" t="s">
        <v>9294</v>
      </c>
      <c r="D6640" s="124">
        <v>8104</v>
      </c>
      <c r="E6640" s="157">
        <f>VLOOKUP(D6640,'SOAT LIQ'!$A$87:$C$3416,3,FALSE)</f>
        <v>10</v>
      </c>
      <c r="F6640" t="s">
        <v>21632</v>
      </c>
    </row>
    <row r="6641" spans="1:6" x14ac:dyDescent="0.25">
      <c r="A6641" t="s">
        <v>5750</v>
      </c>
      <c r="B6641" s="100" t="s">
        <v>9295</v>
      </c>
      <c r="C6641" s="99" t="s">
        <v>9294</v>
      </c>
      <c r="D6641" s="124">
        <v>8104</v>
      </c>
      <c r="E6641" s="157">
        <f>VLOOKUP(D6641,'SOAT LIQ'!$A$87:$C$3416,3,FALSE)</f>
        <v>10</v>
      </c>
      <c r="F6641" t="s">
        <v>21632</v>
      </c>
    </row>
    <row r="6642" spans="1:6" x14ac:dyDescent="0.25">
      <c r="A6642" t="s">
        <v>6023</v>
      </c>
      <c r="B6642" s="100" t="s">
        <v>9295</v>
      </c>
      <c r="C6642" s="99" t="s">
        <v>9294</v>
      </c>
      <c r="D6642" s="124">
        <v>8104</v>
      </c>
      <c r="E6642" s="157">
        <f>VLOOKUP(D6642,'SOAT LIQ'!$A$87:$C$3416,3,FALSE)</f>
        <v>10</v>
      </c>
      <c r="F6642" t="s">
        <v>21632</v>
      </c>
    </row>
    <row r="6643" spans="1:6" x14ac:dyDescent="0.25">
      <c r="A6643" t="s">
        <v>6787</v>
      </c>
      <c r="B6643" s="100" t="s">
        <v>9296</v>
      </c>
      <c r="C6643" s="100"/>
      <c r="D6643" s="124">
        <v>18502</v>
      </c>
      <c r="E6643" s="157">
        <f>VLOOKUP(D6643,'SOAT LIQ'!$A$87:$C$3416,3,FALSE)</f>
        <v>6</v>
      </c>
      <c r="F6643" t="s">
        <v>21632</v>
      </c>
    </row>
    <row r="6644" spans="1:6" x14ac:dyDescent="0.25">
      <c r="A6644" t="s">
        <v>4339</v>
      </c>
      <c r="B6644" s="100" t="s">
        <v>9296</v>
      </c>
      <c r="C6644" s="100"/>
      <c r="D6644" s="124">
        <v>18502</v>
      </c>
      <c r="E6644" s="157">
        <f>VLOOKUP(D6644,'SOAT LIQ'!$A$87:$C$3416,3,FALSE)</f>
        <v>6</v>
      </c>
      <c r="F6644" t="s">
        <v>21632</v>
      </c>
    </row>
    <row r="6645" spans="1:6" x14ac:dyDescent="0.25">
      <c r="A6645" t="s">
        <v>6787</v>
      </c>
      <c r="B6645" s="100" t="s">
        <v>9297</v>
      </c>
      <c r="C6645" s="100"/>
      <c r="D6645" s="124">
        <v>18502</v>
      </c>
      <c r="E6645" s="157">
        <f>VLOOKUP(D6645,'SOAT LIQ'!$A$87:$C$3416,3,FALSE)</f>
        <v>6</v>
      </c>
      <c r="F6645" t="s">
        <v>21632</v>
      </c>
    </row>
    <row r="6646" spans="1:6" x14ac:dyDescent="0.25">
      <c r="A6646" t="s">
        <v>4339</v>
      </c>
      <c r="B6646" s="100" t="s">
        <v>9297</v>
      </c>
      <c r="C6646" s="100"/>
      <c r="D6646" s="124">
        <v>18502</v>
      </c>
      <c r="E6646" s="157">
        <f>VLOOKUP(D6646,'SOAT LIQ'!$A$87:$C$3416,3,FALSE)</f>
        <v>6</v>
      </c>
      <c r="F6646" t="s">
        <v>21632</v>
      </c>
    </row>
    <row r="6647" spans="1:6" x14ac:dyDescent="0.25">
      <c r="A6647" t="s">
        <v>6787</v>
      </c>
      <c r="B6647" s="100" t="s">
        <v>9299</v>
      </c>
      <c r="C6647" s="99" t="s">
        <v>9298</v>
      </c>
      <c r="D6647" s="124">
        <v>18501</v>
      </c>
      <c r="E6647" s="157">
        <f>VLOOKUP(D6647,'SOAT LIQ'!$A$87:$C$3416,3,FALSE)</f>
        <v>5</v>
      </c>
      <c r="F6647" t="s">
        <v>21632</v>
      </c>
    </row>
    <row r="6648" spans="1:6" x14ac:dyDescent="0.25">
      <c r="A6648" t="s">
        <v>4339</v>
      </c>
      <c r="B6648" s="100" t="s">
        <v>9299</v>
      </c>
      <c r="C6648" s="99" t="s">
        <v>9298</v>
      </c>
      <c r="D6648" s="124">
        <v>18501</v>
      </c>
      <c r="E6648" s="157">
        <f>VLOOKUP(D6648,'SOAT LIQ'!$A$87:$C$3416,3,FALSE)</f>
        <v>5</v>
      </c>
      <c r="F6648" t="s">
        <v>21632</v>
      </c>
    </row>
    <row r="6649" spans="1:6" x14ac:dyDescent="0.25">
      <c r="A6649" t="s">
        <v>6787</v>
      </c>
      <c r="B6649" s="100" t="s">
        <v>9301</v>
      </c>
      <c r="C6649" s="99" t="s">
        <v>9300</v>
      </c>
      <c r="D6649" s="124">
        <v>17506</v>
      </c>
      <c r="E6649" s="157">
        <f>VLOOKUP(D6649,'SOAT LIQ'!$A$87:$C$3416,3,FALSE)</f>
        <v>6</v>
      </c>
      <c r="F6649" t="s">
        <v>21632</v>
      </c>
    </row>
    <row r="6650" spans="1:6" x14ac:dyDescent="0.25">
      <c r="A6650" t="s">
        <v>4339</v>
      </c>
      <c r="B6650" s="100" t="s">
        <v>4610</v>
      </c>
      <c r="C6650" s="99" t="s">
        <v>9117</v>
      </c>
      <c r="D6650" s="124">
        <v>17506</v>
      </c>
      <c r="E6650" s="157">
        <f>VLOOKUP(D6650,'SOAT LIQ'!$A$87:$C$3416,3,FALSE)</f>
        <v>6</v>
      </c>
      <c r="F6650" t="s">
        <v>21632</v>
      </c>
    </row>
    <row r="6651" spans="1:6" x14ac:dyDescent="0.25">
      <c r="A6651" t="s">
        <v>5750</v>
      </c>
      <c r="B6651" s="100" t="s">
        <v>4610</v>
      </c>
      <c r="C6651" s="99" t="s">
        <v>9117</v>
      </c>
      <c r="D6651" s="124">
        <v>17506</v>
      </c>
      <c r="E6651" s="157">
        <f>VLOOKUP(D6651,'SOAT LIQ'!$A$87:$C$3416,3,FALSE)</f>
        <v>6</v>
      </c>
      <c r="F6651" t="s">
        <v>21632</v>
      </c>
    </row>
    <row r="6652" spans="1:6" x14ac:dyDescent="0.25">
      <c r="A6652" t="s">
        <v>6023</v>
      </c>
      <c r="B6652" s="100" t="s">
        <v>4610</v>
      </c>
      <c r="C6652" s="99" t="s">
        <v>9117</v>
      </c>
      <c r="D6652" s="124">
        <v>17506</v>
      </c>
      <c r="E6652" s="157">
        <f>VLOOKUP(D6652,'SOAT LIQ'!$A$87:$C$3416,3,FALSE)</f>
        <v>6</v>
      </c>
      <c r="F6652" t="s">
        <v>21632</v>
      </c>
    </row>
    <row r="6653" spans="1:6" x14ac:dyDescent="0.25">
      <c r="A6653" t="s">
        <v>4339</v>
      </c>
      <c r="B6653" s="100" t="s">
        <v>4611</v>
      </c>
      <c r="C6653" s="99" t="s">
        <v>9302</v>
      </c>
      <c r="D6653" s="124">
        <v>17506</v>
      </c>
      <c r="E6653" s="157">
        <f>VLOOKUP(D6653,'SOAT LIQ'!$A$87:$C$3416,3,FALSE)</f>
        <v>6</v>
      </c>
      <c r="F6653" t="s">
        <v>21632</v>
      </c>
    </row>
    <row r="6654" spans="1:6" x14ac:dyDescent="0.25">
      <c r="A6654" t="s">
        <v>5750</v>
      </c>
      <c r="B6654" s="100" t="s">
        <v>4611</v>
      </c>
      <c r="C6654" s="99" t="s">
        <v>9302</v>
      </c>
      <c r="D6654" s="124">
        <v>17506</v>
      </c>
      <c r="E6654" s="157">
        <f>VLOOKUP(D6654,'SOAT LIQ'!$A$87:$C$3416,3,FALSE)</f>
        <v>6</v>
      </c>
      <c r="F6654" t="s">
        <v>21632</v>
      </c>
    </row>
    <row r="6655" spans="1:6" x14ac:dyDescent="0.25">
      <c r="A6655" t="s">
        <v>6023</v>
      </c>
      <c r="B6655" s="100" t="s">
        <v>4611</v>
      </c>
      <c r="C6655" s="99" t="s">
        <v>9302</v>
      </c>
      <c r="D6655" s="124">
        <v>17506</v>
      </c>
      <c r="E6655" s="157">
        <f>VLOOKUP(D6655,'SOAT LIQ'!$A$87:$C$3416,3,FALSE)</f>
        <v>6</v>
      </c>
      <c r="F6655" t="s">
        <v>21632</v>
      </c>
    </row>
    <row r="6656" spans="1:6" x14ac:dyDescent="0.25">
      <c r="A6656" t="s">
        <v>5750</v>
      </c>
      <c r="B6656" s="100" t="s">
        <v>9303</v>
      </c>
      <c r="C6656" s="99" t="s">
        <v>9304</v>
      </c>
      <c r="D6656" s="124">
        <v>18506</v>
      </c>
      <c r="E6656" s="157">
        <f>VLOOKUP(D6656,'SOAT LIQ'!$A$87:$C$3416,3,FALSE)</f>
        <v>9</v>
      </c>
      <c r="F6656" t="s">
        <v>21632</v>
      </c>
    </row>
    <row r="6657" spans="1:6" x14ac:dyDescent="0.25">
      <c r="A6657" t="s">
        <v>4339</v>
      </c>
      <c r="B6657" s="100" t="s">
        <v>9303</v>
      </c>
      <c r="C6657" s="99" t="s">
        <v>9304</v>
      </c>
      <c r="D6657" s="124">
        <v>18506</v>
      </c>
      <c r="E6657" s="157">
        <f>VLOOKUP(D6657,'SOAT LIQ'!$A$87:$C$3416,3,FALSE)</f>
        <v>9</v>
      </c>
      <c r="F6657" t="s">
        <v>21632</v>
      </c>
    </row>
    <row r="6658" spans="1:6" x14ac:dyDescent="0.25">
      <c r="A6658" t="s">
        <v>6787</v>
      </c>
      <c r="B6658" s="100" t="s">
        <v>9303</v>
      </c>
      <c r="C6658" s="99" t="s">
        <v>9304</v>
      </c>
      <c r="D6658" s="124">
        <v>18506</v>
      </c>
      <c r="E6658" s="157">
        <f>VLOOKUP(D6658,'SOAT LIQ'!$A$87:$C$3416,3,FALSE)</f>
        <v>9</v>
      </c>
      <c r="F6658" t="s">
        <v>21632</v>
      </c>
    </row>
    <row r="6659" spans="1:6" x14ac:dyDescent="0.25">
      <c r="A6659" t="s">
        <v>4339</v>
      </c>
      <c r="B6659" s="100" t="s">
        <v>9305</v>
      </c>
      <c r="C6659" s="99" t="s">
        <v>9306</v>
      </c>
      <c r="D6659" s="124">
        <v>8120</v>
      </c>
      <c r="E6659" s="157">
        <f>VLOOKUP(D6659,'SOAT LIQ'!$A$87:$C$3416,3,FALSE)</f>
        <v>3</v>
      </c>
      <c r="F6659" t="s">
        <v>21632</v>
      </c>
    </row>
    <row r="6660" spans="1:6" x14ac:dyDescent="0.25">
      <c r="A6660" t="s">
        <v>6787</v>
      </c>
      <c r="B6660" s="100" t="s">
        <v>9305</v>
      </c>
      <c r="C6660" s="99" t="s">
        <v>9306</v>
      </c>
      <c r="D6660" s="124">
        <v>8120</v>
      </c>
      <c r="E6660" s="157">
        <f>VLOOKUP(D6660,'SOAT LIQ'!$A$87:$C$3416,3,FALSE)</f>
        <v>3</v>
      </c>
      <c r="F6660" t="s">
        <v>21632</v>
      </c>
    </row>
    <row r="6661" spans="1:6" x14ac:dyDescent="0.25">
      <c r="A6661" t="s">
        <v>5750</v>
      </c>
      <c r="B6661" s="100" t="s">
        <v>9305</v>
      </c>
      <c r="C6661" s="99" t="s">
        <v>9306</v>
      </c>
      <c r="D6661" s="124">
        <v>8120</v>
      </c>
      <c r="E6661" s="157">
        <f>VLOOKUP(D6661,'SOAT LIQ'!$A$87:$C$3416,3,FALSE)</f>
        <v>3</v>
      </c>
      <c r="F6661" t="s">
        <v>21632</v>
      </c>
    </row>
    <row r="6662" spans="1:6" x14ac:dyDescent="0.25">
      <c r="A6662" t="s">
        <v>6023</v>
      </c>
      <c r="B6662" s="100" t="s">
        <v>9305</v>
      </c>
      <c r="C6662" s="99" t="s">
        <v>9306</v>
      </c>
      <c r="D6662" s="124">
        <v>8120</v>
      </c>
      <c r="E6662" s="157">
        <f>VLOOKUP(D6662,'SOAT LIQ'!$A$87:$C$3416,3,FALSE)</f>
        <v>3</v>
      </c>
      <c r="F6662" t="s">
        <v>21632</v>
      </c>
    </row>
    <row r="6663" spans="1:6" x14ac:dyDescent="0.25">
      <c r="A6663" t="s">
        <v>5750</v>
      </c>
      <c r="B6663" s="100" t="s">
        <v>9307</v>
      </c>
      <c r="C6663" s="99" t="s">
        <v>9306</v>
      </c>
      <c r="D6663" s="124">
        <v>8103</v>
      </c>
      <c r="E6663" s="157">
        <f>VLOOKUP(D6663,'SOAT LIQ'!$A$87:$C$3416,3,FALSE)</f>
        <v>3</v>
      </c>
      <c r="F6663" t="s">
        <v>21632</v>
      </c>
    </row>
    <row r="6664" spans="1:6" x14ac:dyDescent="0.25">
      <c r="A6664" t="s">
        <v>4339</v>
      </c>
      <c r="B6664" s="100" t="s">
        <v>9307</v>
      </c>
      <c r="C6664" s="99" t="s">
        <v>9306</v>
      </c>
      <c r="D6664" s="124">
        <v>8103</v>
      </c>
      <c r="E6664" s="157">
        <f>VLOOKUP(D6664,'SOAT LIQ'!$A$87:$C$3416,3,FALSE)</f>
        <v>3</v>
      </c>
      <c r="F6664" t="s">
        <v>21632</v>
      </c>
    </row>
    <row r="6665" spans="1:6" x14ac:dyDescent="0.25">
      <c r="A6665" t="s">
        <v>6787</v>
      </c>
      <c r="B6665" s="100" t="s">
        <v>9307</v>
      </c>
      <c r="C6665" s="99" t="s">
        <v>9306</v>
      </c>
      <c r="D6665" s="124">
        <v>8103</v>
      </c>
      <c r="E6665" s="157">
        <f>VLOOKUP(D6665,'SOAT LIQ'!$A$87:$C$3416,3,FALSE)</f>
        <v>3</v>
      </c>
      <c r="F6665" t="s">
        <v>21632</v>
      </c>
    </row>
    <row r="6666" spans="1:6" x14ac:dyDescent="0.25">
      <c r="A6666" t="s">
        <v>6023</v>
      </c>
      <c r="B6666" s="100" t="s">
        <v>9307</v>
      </c>
      <c r="C6666" s="99" t="s">
        <v>9306</v>
      </c>
      <c r="D6666" s="124">
        <v>8103</v>
      </c>
      <c r="E6666" s="157">
        <f>VLOOKUP(D6666,'SOAT LIQ'!$A$87:$C$3416,3,FALSE)</f>
        <v>3</v>
      </c>
      <c r="F6666" t="s">
        <v>21632</v>
      </c>
    </row>
    <row r="6667" spans="1:6" x14ac:dyDescent="0.25">
      <c r="A6667" t="s">
        <v>5750</v>
      </c>
      <c r="B6667" s="100" t="s">
        <v>9309</v>
      </c>
      <c r="C6667" s="99" t="s">
        <v>9308</v>
      </c>
      <c r="D6667" s="124">
        <v>8102</v>
      </c>
      <c r="E6667" s="157">
        <f>VLOOKUP(D6667,'SOAT LIQ'!$A$87:$C$3416,3,FALSE)</f>
        <v>9</v>
      </c>
      <c r="F6667" t="s">
        <v>21632</v>
      </c>
    </row>
    <row r="6668" spans="1:6" x14ac:dyDescent="0.25">
      <c r="A6668" t="s">
        <v>4339</v>
      </c>
      <c r="B6668" s="100" t="s">
        <v>9309</v>
      </c>
      <c r="C6668" s="99" t="s">
        <v>9308</v>
      </c>
      <c r="D6668" s="124">
        <v>8102</v>
      </c>
      <c r="E6668" s="157">
        <f>VLOOKUP(D6668,'SOAT LIQ'!$A$87:$C$3416,3,FALSE)</f>
        <v>9</v>
      </c>
      <c r="F6668" t="s">
        <v>21632</v>
      </c>
    </row>
    <row r="6669" spans="1:6" x14ac:dyDescent="0.25">
      <c r="A6669" t="s">
        <v>6023</v>
      </c>
      <c r="B6669" s="100" t="s">
        <v>9309</v>
      </c>
      <c r="C6669" s="99" t="s">
        <v>9308</v>
      </c>
      <c r="D6669" s="124">
        <v>8102</v>
      </c>
      <c r="E6669" s="157">
        <f>VLOOKUP(D6669,'SOAT LIQ'!$A$87:$C$3416,3,FALSE)</f>
        <v>9</v>
      </c>
      <c r="F6669" t="s">
        <v>21632</v>
      </c>
    </row>
    <row r="6670" spans="1:6" x14ac:dyDescent="0.25">
      <c r="A6670" t="s">
        <v>4339</v>
      </c>
      <c r="B6670" s="100" t="s">
        <v>9310</v>
      </c>
      <c r="C6670" s="99" t="s">
        <v>9311</v>
      </c>
      <c r="D6670" s="124">
        <v>8132</v>
      </c>
      <c r="E6670" s="157">
        <f>VLOOKUP(D6670,'SOAT LIQ'!$A$87:$C$3416,3,FALSE)</f>
        <v>12</v>
      </c>
      <c r="F6670" t="s">
        <v>21632</v>
      </c>
    </row>
    <row r="6671" spans="1:6" x14ac:dyDescent="0.25">
      <c r="A6671" t="s">
        <v>5750</v>
      </c>
      <c r="B6671" s="100" t="s">
        <v>9310</v>
      </c>
      <c r="C6671" s="99" t="s">
        <v>9311</v>
      </c>
      <c r="D6671" s="124">
        <v>8132</v>
      </c>
      <c r="E6671" s="157">
        <f>VLOOKUP(D6671,'SOAT LIQ'!$A$87:$C$3416,3,FALSE)</f>
        <v>12</v>
      </c>
      <c r="F6671" t="s">
        <v>21632</v>
      </c>
    </row>
    <row r="6672" spans="1:6" x14ac:dyDescent="0.25">
      <c r="A6672" t="s">
        <v>6023</v>
      </c>
      <c r="B6672" s="100" t="s">
        <v>9310</v>
      </c>
      <c r="C6672" s="99" t="s">
        <v>9311</v>
      </c>
      <c r="D6672" s="124">
        <v>8132</v>
      </c>
      <c r="E6672" s="157">
        <f>VLOOKUP(D6672,'SOAT LIQ'!$A$87:$C$3416,3,FALSE)</f>
        <v>12</v>
      </c>
      <c r="F6672" t="s">
        <v>21632</v>
      </c>
    </row>
    <row r="6673" spans="1:6" x14ac:dyDescent="0.25">
      <c r="A6673" t="s">
        <v>9312</v>
      </c>
      <c r="B6673" s="100" t="s">
        <v>9310</v>
      </c>
      <c r="C6673" s="99" t="s">
        <v>9311</v>
      </c>
      <c r="D6673" s="124">
        <v>8132</v>
      </c>
      <c r="E6673" s="157">
        <f>VLOOKUP(D6673,'SOAT LIQ'!$A$87:$C$3416,3,FALSE)</f>
        <v>12</v>
      </c>
      <c r="F6673" t="s">
        <v>21632</v>
      </c>
    </row>
    <row r="6674" spans="1:6" x14ac:dyDescent="0.25">
      <c r="A6674" t="s">
        <v>4339</v>
      </c>
      <c r="B6674" s="100" t="s">
        <v>9313</v>
      </c>
      <c r="C6674" s="99" t="s">
        <v>9311</v>
      </c>
      <c r="D6674" s="124">
        <v>8132</v>
      </c>
      <c r="E6674" s="157">
        <f>VLOOKUP(D6674,'SOAT LIQ'!$A$87:$C$3416,3,FALSE)</f>
        <v>12</v>
      </c>
      <c r="F6674" t="s">
        <v>21632</v>
      </c>
    </row>
    <row r="6675" spans="1:6" x14ac:dyDescent="0.25">
      <c r="A6675" t="s">
        <v>6023</v>
      </c>
      <c r="B6675" s="100" t="s">
        <v>9313</v>
      </c>
      <c r="C6675" s="99" t="s">
        <v>9311</v>
      </c>
      <c r="D6675" s="124">
        <v>8132</v>
      </c>
      <c r="E6675" s="157">
        <f>VLOOKUP(D6675,'SOAT LIQ'!$A$87:$C$3416,3,FALSE)</f>
        <v>12</v>
      </c>
      <c r="F6675" t="s">
        <v>21632</v>
      </c>
    </row>
    <row r="6676" spans="1:6" x14ac:dyDescent="0.25">
      <c r="A6676" t="s">
        <v>4339</v>
      </c>
      <c r="B6676" s="100" t="s">
        <v>9314</v>
      </c>
      <c r="C6676" s="99" t="s">
        <v>9315</v>
      </c>
      <c r="D6676" s="124">
        <v>8132</v>
      </c>
      <c r="E6676" s="157">
        <f>VLOOKUP(D6676,'SOAT LIQ'!$A$87:$C$3416,3,FALSE)</f>
        <v>12</v>
      </c>
      <c r="F6676" t="s">
        <v>21632</v>
      </c>
    </row>
    <row r="6677" spans="1:6" x14ac:dyDescent="0.25">
      <c r="A6677" t="s">
        <v>5750</v>
      </c>
      <c r="B6677" s="100" t="s">
        <v>9314</v>
      </c>
      <c r="C6677" s="99" t="s">
        <v>9315</v>
      </c>
      <c r="D6677" s="124">
        <v>8132</v>
      </c>
      <c r="E6677" s="157">
        <f>VLOOKUP(D6677,'SOAT LIQ'!$A$87:$C$3416,3,FALSE)</f>
        <v>12</v>
      </c>
      <c r="F6677" t="s">
        <v>21632</v>
      </c>
    </row>
    <row r="6678" spans="1:6" x14ac:dyDescent="0.25">
      <c r="A6678" t="s">
        <v>6023</v>
      </c>
      <c r="B6678" s="100" t="s">
        <v>9314</v>
      </c>
      <c r="C6678" s="99" t="s">
        <v>9315</v>
      </c>
      <c r="D6678" s="124">
        <v>8132</v>
      </c>
      <c r="E6678" s="157">
        <f>VLOOKUP(D6678,'SOAT LIQ'!$A$87:$C$3416,3,FALSE)</f>
        <v>12</v>
      </c>
      <c r="F6678" t="s">
        <v>21632</v>
      </c>
    </row>
    <row r="6679" spans="1:6" x14ac:dyDescent="0.25">
      <c r="A6679" t="s">
        <v>4339</v>
      </c>
      <c r="B6679" s="100" t="s">
        <v>9316</v>
      </c>
      <c r="C6679" s="99" t="s">
        <v>9294</v>
      </c>
      <c r="D6679" s="124">
        <v>8132</v>
      </c>
      <c r="E6679" s="157">
        <f>VLOOKUP(D6679,'SOAT LIQ'!$A$87:$C$3416,3,FALSE)</f>
        <v>12</v>
      </c>
      <c r="F6679" t="s">
        <v>21632</v>
      </c>
    </row>
    <row r="6680" spans="1:6" x14ac:dyDescent="0.25">
      <c r="A6680" t="s">
        <v>6023</v>
      </c>
      <c r="B6680" s="100" t="s">
        <v>9316</v>
      </c>
      <c r="C6680" s="99" t="s">
        <v>9294</v>
      </c>
      <c r="D6680" s="124">
        <v>8132</v>
      </c>
      <c r="E6680" s="157">
        <f>VLOOKUP(D6680,'SOAT LIQ'!$A$87:$C$3416,3,FALSE)</f>
        <v>12</v>
      </c>
      <c r="F6680" t="s">
        <v>21632</v>
      </c>
    </row>
    <row r="6681" spans="1:6" x14ac:dyDescent="0.25">
      <c r="A6681" t="s">
        <v>4339</v>
      </c>
      <c r="B6681" s="100" t="s">
        <v>9317</v>
      </c>
      <c r="C6681" s="99" t="s">
        <v>9318</v>
      </c>
      <c r="D6681" s="124">
        <v>8133</v>
      </c>
      <c r="E6681" s="157">
        <f>VLOOKUP(D6681,'SOAT LIQ'!$A$87:$C$3416,3,FALSE)</f>
        <v>20</v>
      </c>
      <c r="F6681" t="s">
        <v>21632</v>
      </c>
    </row>
    <row r="6682" spans="1:6" x14ac:dyDescent="0.25">
      <c r="A6682" t="s">
        <v>5750</v>
      </c>
      <c r="B6682" s="100" t="s">
        <v>9317</v>
      </c>
      <c r="C6682" s="99" t="s">
        <v>9318</v>
      </c>
      <c r="D6682" s="124">
        <v>8133</v>
      </c>
      <c r="E6682" s="157">
        <f>VLOOKUP(D6682,'SOAT LIQ'!$A$87:$C$3416,3,FALSE)</f>
        <v>20</v>
      </c>
      <c r="F6682" t="s">
        <v>21632</v>
      </c>
    </row>
    <row r="6683" spans="1:6" x14ac:dyDescent="0.25">
      <c r="A6683" t="s">
        <v>6023</v>
      </c>
      <c r="B6683" s="100" t="s">
        <v>9317</v>
      </c>
      <c r="C6683" s="99" t="s">
        <v>9318</v>
      </c>
      <c r="D6683" s="124">
        <v>8133</v>
      </c>
      <c r="E6683" s="157">
        <f>VLOOKUP(D6683,'SOAT LIQ'!$A$87:$C$3416,3,FALSE)</f>
        <v>20</v>
      </c>
      <c r="F6683" t="s">
        <v>21632</v>
      </c>
    </row>
    <row r="6684" spans="1:6" x14ac:dyDescent="0.25">
      <c r="A6684" t="s">
        <v>4339</v>
      </c>
      <c r="B6684" s="100" t="s">
        <v>9319</v>
      </c>
      <c r="C6684" s="99" t="s">
        <v>9318</v>
      </c>
      <c r="D6684" s="124">
        <v>8133</v>
      </c>
      <c r="E6684" s="157">
        <f>VLOOKUP(D6684,'SOAT LIQ'!$A$87:$C$3416,3,FALSE)</f>
        <v>20</v>
      </c>
      <c r="F6684" t="s">
        <v>21632</v>
      </c>
    </row>
    <row r="6685" spans="1:6" x14ac:dyDescent="0.25">
      <c r="A6685" t="s">
        <v>6023</v>
      </c>
      <c r="B6685" s="100" t="s">
        <v>9319</v>
      </c>
      <c r="C6685" s="99" t="s">
        <v>9318</v>
      </c>
      <c r="D6685" s="124">
        <v>8133</v>
      </c>
      <c r="E6685" s="157">
        <f>VLOOKUP(D6685,'SOAT LIQ'!$A$87:$C$3416,3,FALSE)</f>
        <v>20</v>
      </c>
      <c r="F6685" t="s">
        <v>21632</v>
      </c>
    </row>
    <row r="6686" spans="1:6" x14ac:dyDescent="0.25">
      <c r="A6686" t="s">
        <v>4339</v>
      </c>
      <c r="B6686" s="100" t="s">
        <v>9320</v>
      </c>
      <c r="C6686" s="99" t="s">
        <v>9321</v>
      </c>
      <c r="D6686" s="124">
        <v>8132</v>
      </c>
      <c r="E6686" s="157">
        <f>VLOOKUP(D6686,'SOAT LIQ'!$A$87:$C$3416,3,FALSE)</f>
        <v>12</v>
      </c>
      <c r="F6686" t="s">
        <v>21632</v>
      </c>
    </row>
    <row r="6687" spans="1:6" x14ac:dyDescent="0.25">
      <c r="A6687" t="s">
        <v>5750</v>
      </c>
      <c r="B6687" s="100" t="s">
        <v>9320</v>
      </c>
      <c r="C6687" s="99" t="s">
        <v>9321</v>
      </c>
      <c r="D6687" s="124">
        <v>8132</v>
      </c>
      <c r="E6687" s="157">
        <f>VLOOKUP(D6687,'SOAT LIQ'!$A$87:$C$3416,3,FALSE)</f>
        <v>12</v>
      </c>
      <c r="F6687" t="s">
        <v>21632</v>
      </c>
    </row>
    <row r="6688" spans="1:6" x14ac:dyDescent="0.25">
      <c r="A6688" t="s">
        <v>6023</v>
      </c>
      <c r="B6688" s="100" t="s">
        <v>9320</v>
      </c>
      <c r="C6688" s="99" t="s">
        <v>9321</v>
      </c>
      <c r="D6688" s="124">
        <v>8132</v>
      </c>
      <c r="E6688" s="157">
        <f>VLOOKUP(D6688,'SOAT LIQ'!$A$87:$C$3416,3,FALSE)</f>
        <v>12</v>
      </c>
      <c r="F6688" t="s">
        <v>21632</v>
      </c>
    </row>
    <row r="6689" spans="1:6" x14ac:dyDescent="0.25">
      <c r="A6689" t="s">
        <v>4339</v>
      </c>
      <c r="B6689" s="100" t="s">
        <v>9322</v>
      </c>
      <c r="C6689" s="99" t="s">
        <v>9321</v>
      </c>
      <c r="D6689" s="124">
        <v>8132</v>
      </c>
      <c r="E6689" s="157">
        <f>VLOOKUP(D6689,'SOAT LIQ'!$A$87:$C$3416,3,FALSE)</f>
        <v>12</v>
      </c>
      <c r="F6689" t="s">
        <v>21632</v>
      </c>
    </row>
    <row r="6690" spans="1:6" x14ac:dyDescent="0.25">
      <c r="A6690" t="s">
        <v>6023</v>
      </c>
      <c r="B6690" s="100" t="s">
        <v>9322</v>
      </c>
      <c r="C6690" s="99" t="s">
        <v>9321</v>
      </c>
      <c r="D6690" s="124">
        <v>8132</v>
      </c>
      <c r="E6690" s="157">
        <f>VLOOKUP(D6690,'SOAT LIQ'!$A$87:$C$3416,3,FALSE)</f>
        <v>12</v>
      </c>
      <c r="F6690" t="s">
        <v>21632</v>
      </c>
    </row>
    <row r="6691" spans="1:6" x14ac:dyDescent="0.25">
      <c r="A6691" t="s">
        <v>4339</v>
      </c>
      <c r="B6691" s="100" t="s">
        <v>9324</v>
      </c>
      <c r="C6691" s="99" t="s">
        <v>9323</v>
      </c>
      <c r="D6691" s="124">
        <v>11546</v>
      </c>
      <c r="E6691" s="157">
        <f>VLOOKUP(D6691,'SOAT LIQ'!$A$87:$C$3416,3,FALSE)</f>
        <v>11</v>
      </c>
      <c r="F6691" t="s">
        <v>21632</v>
      </c>
    </row>
    <row r="6692" spans="1:6" x14ac:dyDescent="0.25">
      <c r="A6692" t="s">
        <v>5750</v>
      </c>
      <c r="B6692" s="100" t="s">
        <v>9324</v>
      </c>
      <c r="C6692" s="99" t="s">
        <v>9323</v>
      </c>
      <c r="D6692" s="124">
        <v>11546</v>
      </c>
      <c r="E6692" s="157">
        <f>VLOOKUP(D6692,'SOAT LIQ'!$A$87:$C$3416,3,FALSE)</f>
        <v>11</v>
      </c>
      <c r="F6692" t="s">
        <v>21632</v>
      </c>
    </row>
    <row r="6693" spans="1:6" x14ac:dyDescent="0.25">
      <c r="A6693" t="s">
        <v>6023</v>
      </c>
      <c r="B6693" s="100" t="s">
        <v>9324</v>
      </c>
      <c r="C6693" s="99" t="s">
        <v>9323</v>
      </c>
      <c r="D6693" s="124">
        <v>11546</v>
      </c>
      <c r="E6693" s="157">
        <f>VLOOKUP(D6693,'SOAT LIQ'!$A$87:$C$3416,3,FALSE)</f>
        <v>11</v>
      </c>
      <c r="F6693" t="s">
        <v>21632</v>
      </c>
    </row>
    <row r="6694" spans="1:6" x14ac:dyDescent="0.25">
      <c r="A6694" t="s">
        <v>4339</v>
      </c>
      <c r="B6694" s="100" t="s">
        <v>9325</v>
      </c>
      <c r="C6694" s="99" t="s">
        <v>9311</v>
      </c>
      <c r="D6694" s="124">
        <v>8121</v>
      </c>
      <c r="E6694" s="157">
        <f>VLOOKUP(D6694,'SOAT LIQ'!$A$87:$C$3416,3,FALSE)</f>
        <v>4</v>
      </c>
      <c r="F6694" t="s">
        <v>21632</v>
      </c>
    </row>
    <row r="6695" spans="1:6" x14ac:dyDescent="0.25">
      <c r="A6695" t="s">
        <v>5750</v>
      </c>
      <c r="B6695" s="100" t="s">
        <v>9325</v>
      </c>
      <c r="C6695" s="99" t="s">
        <v>9311</v>
      </c>
      <c r="D6695" s="124">
        <v>8121</v>
      </c>
      <c r="E6695" s="157">
        <f>VLOOKUP(D6695,'SOAT LIQ'!$A$87:$C$3416,3,FALSE)</f>
        <v>4</v>
      </c>
      <c r="F6695" t="s">
        <v>21632</v>
      </c>
    </row>
    <row r="6696" spans="1:6" x14ac:dyDescent="0.25">
      <c r="A6696" t="s">
        <v>6023</v>
      </c>
      <c r="B6696" s="100" t="s">
        <v>9325</v>
      </c>
      <c r="C6696" s="99" t="s">
        <v>9311</v>
      </c>
      <c r="D6696" s="124">
        <v>8121</v>
      </c>
      <c r="E6696" s="157">
        <f>VLOOKUP(D6696,'SOAT LIQ'!$A$87:$C$3416,3,FALSE)</f>
        <v>4</v>
      </c>
      <c r="F6696" t="s">
        <v>21632</v>
      </c>
    </row>
    <row r="6697" spans="1:6" x14ac:dyDescent="0.25">
      <c r="A6697" t="s">
        <v>4339</v>
      </c>
      <c r="B6697" s="100" t="s">
        <v>9326</v>
      </c>
      <c r="C6697" s="99" t="s">
        <v>9311</v>
      </c>
      <c r="D6697" s="124">
        <v>8121</v>
      </c>
      <c r="E6697" s="157">
        <f>VLOOKUP(D6697,'SOAT LIQ'!$A$87:$C$3416,3,FALSE)</f>
        <v>4</v>
      </c>
      <c r="F6697" t="s">
        <v>21632</v>
      </c>
    </row>
    <row r="6698" spans="1:6" x14ac:dyDescent="0.25">
      <c r="A6698" t="s">
        <v>6023</v>
      </c>
      <c r="B6698" s="100" t="s">
        <v>9326</v>
      </c>
      <c r="C6698" s="99" t="s">
        <v>9311</v>
      </c>
      <c r="D6698" s="124">
        <v>8121</v>
      </c>
      <c r="E6698" s="157">
        <f>VLOOKUP(D6698,'SOAT LIQ'!$A$87:$C$3416,3,FALSE)</f>
        <v>4</v>
      </c>
      <c r="F6698" t="s">
        <v>21632</v>
      </c>
    </row>
    <row r="6699" spans="1:6" x14ac:dyDescent="0.25">
      <c r="A6699" t="s">
        <v>4339</v>
      </c>
      <c r="B6699" s="100" t="s">
        <v>9327</v>
      </c>
      <c r="C6699" s="99" t="s">
        <v>9328</v>
      </c>
      <c r="D6699" s="124">
        <v>8141</v>
      </c>
      <c r="E6699" s="157">
        <f>VLOOKUP(D6699,'SOAT LIQ'!$A$87:$C$3416,3,FALSE)</f>
        <v>10</v>
      </c>
      <c r="F6699" t="s">
        <v>21632</v>
      </c>
    </row>
    <row r="6700" spans="1:6" x14ac:dyDescent="0.25">
      <c r="A6700" t="s">
        <v>5750</v>
      </c>
      <c r="B6700" s="100" t="s">
        <v>9327</v>
      </c>
      <c r="C6700" s="99" t="s">
        <v>9328</v>
      </c>
      <c r="D6700" s="124">
        <v>8141</v>
      </c>
      <c r="E6700" s="157">
        <f>VLOOKUP(D6700,'SOAT LIQ'!$A$87:$C$3416,3,FALSE)</f>
        <v>10</v>
      </c>
      <c r="F6700" t="s">
        <v>21632</v>
      </c>
    </row>
    <row r="6701" spans="1:6" x14ac:dyDescent="0.25">
      <c r="A6701" t="s">
        <v>6023</v>
      </c>
      <c r="B6701" s="100" t="s">
        <v>9327</v>
      </c>
      <c r="C6701" s="99" t="s">
        <v>9328</v>
      </c>
      <c r="D6701" s="124">
        <v>8141</v>
      </c>
      <c r="E6701" s="157">
        <f>VLOOKUP(D6701,'SOAT LIQ'!$A$87:$C$3416,3,FALSE)</f>
        <v>10</v>
      </c>
      <c r="F6701" t="s">
        <v>21632</v>
      </c>
    </row>
    <row r="6702" spans="1:6" x14ac:dyDescent="0.25">
      <c r="A6702" t="s">
        <v>5750</v>
      </c>
      <c r="B6702" s="100" t="s">
        <v>9329</v>
      </c>
      <c r="C6702" s="99" t="s">
        <v>9330</v>
      </c>
      <c r="D6702" s="124">
        <v>8142</v>
      </c>
      <c r="E6702" s="157">
        <f>VLOOKUP(D6702,'SOAT LIQ'!$A$87:$C$3416,3,FALSE)</f>
        <v>8</v>
      </c>
      <c r="F6702" t="s">
        <v>21632</v>
      </c>
    </row>
    <row r="6703" spans="1:6" x14ac:dyDescent="0.25">
      <c r="A6703" t="s">
        <v>4339</v>
      </c>
      <c r="B6703" s="100" t="s">
        <v>9329</v>
      </c>
      <c r="C6703" s="99" t="s">
        <v>9330</v>
      </c>
      <c r="D6703" s="124">
        <v>8142</v>
      </c>
      <c r="E6703" s="157">
        <f>VLOOKUP(D6703,'SOAT LIQ'!$A$87:$C$3416,3,FALSE)</f>
        <v>8</v>
      </c>
      <c r="F6703" t="s">
        <v>21632</v>
      </c>
    </row>
    <row r="6704" spans="1:6" x14ac:dyDescent="0.25">
      <c r="A6704" t="s">
        <v>6023</v>
      </c>
      <c r="B6704" s="100" t="s">
        <v>9329</v>
      </c>
      <c r="C6704" s="99" t="s">
        <v>9330</v>
      </c>
      <c r="D6704" s="124">
        <v>8142</v>
      </c>
      <c r="E6704" s="157">
        <f>VLOOKUP(D6704,'SOAT LIQ'!$A$87:$C$3416,3,FALSE)</f>
        <v>8</v>
      </c>
      <c r="F6704" t="s">
        <v>21632</v>
      </c>
    </row>
    <row r="6705" spans="1:6" x14ac:dyDescent="0.25">
      <c r="A6705" t="s">
        <v>4339</v>
      </c>
      <c r="B6705" s="100" t="s">
        <v>9331</v>
      </c>
      <c r="C6705" s="99" t="s">
        <v>9330</v>
      </c>
      <c r="D6705" s="124">
        <v>8142</v>
      </c>
      <c r="E6705" s="157">
        <f>VLOOKUP(D6705,'SOAT LIQ'!$A$87:$C$3416,3,FALSE)</f>
        <v>8</v>
      </c>
      <c r="F6705" t="s">
        <v>21632</v>
      </c>
    </row>
    <row r="6706" spans="1:6" x14ac:dyDescent="0.25">
      <c r="A6706" t="s">
        <v>6023</v>
      </c>
      <c r="B6706" s="100" t="s">
        <v>9331</v>
      </c>
      <c r="C6706" s="99" t="s">
        <v>9330</v>
      </c>
      <c r="D6706" s="124">
        <v>8142</v>
      </c>
      <c r="E6706" s="157">
        <f>VLOOKUP(D6706,'SOAT LIQ'!$A$87:$C$3416,3,FALSE)</f>
        <v>8</v>
      </c>
      <c r="F6706" t="s">
        <v>21632</v>
      </c>
    </row>
    <row r="6707" spans="1:6" x14ac:dyDescent="0.25">
      <c r="A6707" t="s">
        <v>4339</v>
      </c>
      <c r="B6707" s="100" t="s">
        <v>9333</v>
      </c>
      <c r="C6707" s="99" t="s">
        <v>9332</v>
      </c>
      <c r="D6707" s="124">
        <v>8122</v>
      </c>
      <c r="E6707" s="157">
        <f>VLOOKUP(D6707,'SOAT LIQ'!$A$87:$C$3416,3,FALSE)</f>
        <v>12</v>
      </c>
      <c r="F6707" t="s">
        <v>21632</v>
      </c>
    </row>
    <row r="6708" spans="1:6" x14ac:dyDescent="0.25">
      <c r="A6708" t="s">
        <v>5750</v>
      </c>
      <c r="B6708" s="100" t="s">
        <v>9333</v>
      </c>
      <c r="C6708" s="99" t="s">
        <v>9332</v>
      </c>
      <c r="D6708" s="124">
        <v>8122</v>
      </c>
      <c r="E6708" s="157">
        <f>VLOOKUP(D6708,'SOAT LIQ'!$A$87:$C$3416,3,FALSE)</f>
        <v>12</v>
      </c>
      <c r="F6708" t="s">
        <v>21632</v>
      </c>
    </row>
    <row r="6709" spans="1:6" x14ac:dyDescent="0.25">
      <c r="A6709" t="s">
        <v>6023</v>
      </c>
      <c r="B6709" s="100" t="s">
        <v>9333</v>
      </c>
      <c r="C6709" s="99" t="s">
        <v>9332</v>
      </c>
      <c r="D6709" s="124">
        <v>8122</v>
      </c>
      <c r="E6709" s="157">
        <f>VLOOKUP(D6709,'SOAT LIQ'!$A$87:$C$3416,3,FALSE)</f>
        <v>12</v>
      </c>
      <c r="F6709" t="s">
        <v>21632</v>
      </c>
    </row>
    <row r="6710" spans="1:6" x14ac:dyDescent="0.25">
      <c r="A6710" t="s">
        <v>4339</v>
      </c>
      <c r="B6710" s="100" t="s">
        <v>9335</v>
      </c>
      <c r="C6710" s="99" t="s">
        <v>9334</v>
      </c>
      <c r="D6710" s="124">
        <v>8122</v>
      </c>
      <c r="E6710" s="157">
        <f>VLOOKUP(D6710,'SOAT LIQ'!$A$87:$C$3416,3,FALSE)</f>
        <v>12</v>
      </c>
      <c r="F6710" t="s">
        <v>21632</v>
      </c>
    </row>
    <row r="6711" spans="1:6" x14ac:dyDescent="0.25">
      <c r="A6711" t="s">
        <v>5750</v>
      </c>
      <c r="B6711" s="100" t="s">
        <v>9335</v>
      </c>
      <c r="C6711" s="99" t="s">
        <v>9334</v>
      </c>
      <c r="D6711" s="124">
        <v>8122</v>
      </c>
      <c r="E6711" s="157">
        <f>VLOOKUP(D6711,'SOAT LIQ'!$A$87:$C$3416,3,FALSE)</f>
        <v>12</v>
      </c>
      <c r="F6711" t="s">
        <v>21632</v>
      </c>
    </row>
    <row r="6712" spans="1:6" x14ac:dyDescent="0.25">
      <c r="A6712" t="s">
        <v>6023</v>
      </c>
      <c r="B6712" s="100" t="s">
        <v>9335</v>
      </c>
      <c r="C6712" s="99" t="s">
        <v>9334</v>
      </c>
      <c r="D6712" s="124">
        <v>8122</v>
      </c>
      <c r="E6712" s="157">
        <f>VLOOKUP(D6712,'SOAT LIQ'!$A$87:$C$3416,3,FALSE)</f>
        <v>12</v>
      </c>
      <c r="F6712" t="s">
        <v>21632</v>
      </c>
    </row>
    <row r="6713" spans="1:6" x14ac:dyDescent="0.25">
      <c r="A6713" t="s">
        <v>4339</v>
      </c>
      <c r="B6713" s="100" t="s">
        <v>9337</v>
      </c>
      <c r="C6713" s="99" t="s">
        <v>9336</v>
      </c>
      <c r="D6713" s="124">
        <v>8122</v>
      </c>
      <c r="E6713" s="157">
        <f>VLOOKUP(D6713,'SOAT LIQ'!$A$87:$C$3416,3,FALSE)</f>
        <v>12</v>
      </c>
      <c r="F6713" t="s">
        <v>21632</v>
      </c>
    </row>
    <row r="6714" spans="1:6" x14ac:dyDescent="0.25">
      <c r="A6714" t="s">
        <v>5750</v>
      </c>
      <c r="B6714" s="100" t="s">
        <v>9337</v>
      </c>
      <c r="C6714" s="99" t="s">
        <v>9336</v>
      </c>
      <c r="D6714" s="124">
        <v>8122</v>
      </c>
      <c r="E6714" s="157">
        <f>VLOOKUP(D6714,'SOAT LIQ'!$A$87:$C$3416,3,FALSE)</f>
        <v>12</v>
      </c>
      <c r="F6714" t="s">
        <v>21632</v>
      </c>
    </row>
    <row r="6715" spans="1:6" x14ac:dyDescent="0.25">
      <c r="A6715" t="s">
        <v>6023</v>
      </c>
      <c r="B6715" s="100" t="s">
        <v>9337</v>
      </c>
      <c r="C6715" s="99" t="s">
        <v>9336</v>
      </c>
      <c r="D6715" s="124">
        <v>8122</v>
      </c>
      <c r="E6715" s="157">
        <f>VLOOKUP(D6715,'SOAT LIQ'!$A$87:$C$3416,3,FALSE)</f>
        <v>12</v>
      </c>
      <c r="F6715" t="s">
        <v>21632</v>
      </c>
    </row>
    <row r="6716" spans="1:6" x14ac:dyDescent="0.25">
      <c r="A6716" t="s">
        <v>4339</v>
      </c>
      <c r="B6716" s="100" t="s">
        <v>9338</v>
      </c>
      <c r="C6716" s="99" t="s">
        <v>9339</v>
      </c>
      <c r="D6716" s="124">
        <v>8140</v>
      </c>
      <c r="E6716" s="157">
        <f>VLOOKUP(D6716,'SOAT LIQ'!$A$87:$C$3416,3,FALSE)</f>
        <v>8</v>
      </c>
      <c r="F6716" t="s">
        <v>21632</v>
      </c>
    </row>
    <row r="6717" spans="1:6" x14ac:dyDescent="0.25">
      <c r="A6717" t="s">
        <v>5750</v>
      </c>
      <c r="B6717" s="100" t="s">
        <v>9338</v>
      </c>
      <c r="C6717" s="99" t="s">
        <v>9339</v>
      </c>
      <c r="D6717" s="124">
        <v>8140</v>
      </c>
      <c r="E6717" s="157">
        <f>VLOOKUP(D6717,'SOAT LIQ'!$A$87:$C$3416,3,FALSE)</f>
        <v>8</v>
      </c>
      <c r="F6717" t="s">
        <v>21632</v>
      </c>
    </row>
    <row r="6718" spans="1:6" x14ac:dyDescent="0.25">
      <c r="A6718" t="s">
        <v>6023</v>
      </c>
      <c r="B6718" s="100" t="s">
        <v>9338</v>
      </c>
      <c r="C6718" s="99" t="s">
        <v>9339</v>
      </c>
      <c r="D6718" s="124">
        <v>8140</v>
      </c>
      <c r="E6718" s="157">
        <f>VLOOKUP(D6718,'SOAT LIQ'!$A$87:$C$3416,3,FALSE)</f>
        <v>8</v>
      </c>
      <c r="F6718" t="s">
        <v>21632</v>
      </c>
    </row>
    <row r="6719" spans="1:6" x14ac:dyDescent="0.25">
      <c r="A6719" t="s">
        <v>4339</v>
      </c>
      <c r="B6719" s="100" t="s">
        <v>9340</v>
      </c>
      <c r="C6719" s="99" t="s">
        <v>9339</v>
      </c>
      <c r="D6719" s="124">
        <v>8140</v>
      </c>
      <c r="E6719" s="157">
        <f>VLOOKUP(D6719,'SOAT LIQ'!$A$87:$C$3416,3,FALSE)</f>
        <v>8</v>
      </c>
      <c r="F6719" t="s">
        <v>21632</v>
      </c>
    </row>
    <row r="6720" spans="1:6" x14ac:dyDescent="0.25">
      <c r="A6720" t="s">
        <v>6023</v>
      </c>
      <c r="B6720" s="100" t="s">
        <v>9340</v>
      </c>
      <c r="C6720" s="99" t="s">
        <v>9339</v>
      </c>
      <c r="D6720" s="124">
        <v>8140</v>
      </c>
      <c r="E6720" s="157">
        <f>VLOOKUP(D6720,'SOAT LIQ'!$A$87:$C$3416,3,FALSE)</f>
        <v>8</v>
      </c>
      <c r="F6720" t="s">
        <v>21632</v>
      </c>
    </row>
    <row r="6721" spans="1:6" x14ac:dyDescent="0.25">
      <c r="A6721" t="s">
        <v>4339</v>
      </c>
      <c r="B6721" s="100" t="s">
        <v>9342</v>
      </c>
      <c r="C6721" s="99" t="s">
        <v>9341</v>
      </c>
      <c r="D6721" s="124">
        <v>8134</v>
      </c>
      <c r="E6721" s="157">
        <f>VLOOKUP(D6721,'SOAT LIQ'!$A$87:$C$3416,3,FALSE)</f>
        <v>13</v>
      </c>
      <c r="F6721" t="s">
        <v>21632</v>
      </c>
    </row>
    <row r="6722" spans="1:6" x14ac:dyDescent="0.25">
      <c r="A6722" t="s">
        <v>5750</v>
      </c>
      <c r="B6722" s="100" t="s">
        <v>9342</v>
      </c>
      <c r="C6722" s="99" t="s">
        <v>9341</v>
      </c>
      <c r="D6722" s="124">
        <v>8134</v>
      </c>
      <c r="E6722" s="157">
        <f>VLOOKUP(D6722,'SOAT LIQ'!$A$87:$C$3416,3,FALSE)</f>
        <v>13</v>
      </c>
      <c r="F6722" t="s">
        <v>21632</v>
      </c>
    </row>
    <row r="6723" spans="1:6" x14ac:dyDescent="0.25">
      <c r="A6723" t="s">
        <v>6023</v>
      </c>
      <c r="B6723" s="100" t="s">
        <v>9342</v>
      </c>
      <c r="C6723" s="99" t="s">
        <v>9341</v>
      </c>
      <c r="D6723" s="124">
        <v>8134</v>
      </c>
      <c r="E6723" s="157">
        <f>VLOOKUP(D6723,'SOAT LIQ'!$A$87:$C$3416,3,FALSE)</f>
        <v>13</v>
      </c>
      <c r="F6723" t="s">
        <v>21632</v>
      </c>
    </row>
    <row r="6724" spans="1:6" x14ac:dyDescent="0.25">
      <c r="A6724" t="s">
        <v>9312</v>
      </c>
      <c r="B6724" s="100" t="s">
        <v>9342</v>
      </c>
      <c r="C6724" s="99" t="s">
        <v>9341</v>
      </c>
      <c r="D6724" s="124">
        <v>8134</v>
      </c>
      <c r="E6724" s="157">
        <f>VLOOKUP(D6724,'SOAT LIQ'!$A$87:$C$3416,3,FALSE)</f>
        <v>13</v>
      </c>
      <c r="F6724" t="s">
        <v>21632</v>
      </c>
    </row>
    <row r="6725" spans="1:6" x14ac:dyDescent="0.25">
      <c r="A6725" t="s">
        <v>4339</v>
      </c>
      <c r="B6725" s="100" t="s">
        <v>9343</v>
      </c>
      <c r="C6725" s="99" t="s">
        <v>9339</v>
      </c>
      <c r="D6725" s="124">
        <v>8140</v>
      </c>
      <c r="E6725" s="157">
        <f>VLOOKUP(D6725,'SOAT LIQ'!$A$87:$C$3416,3,FALSE)</f>
        <v>8</v>
      </c>
      <c r="F6725" t="s">
        <v>21632</v>
      </c>
    </row>
    <row r="6726" spans="1:6" x14ac:dyDescent="0.25">
      <c r="A6726" t="s">
        <v>5750</v>
      </c>
      <c r="B6726" s="100" t="s">
        <v>9343</v>
      </c>
      <c r="C6726" s="99" t="s">
        <v>9339</v>
      </c>
      <c r="D6726" s="124">
        <v>8140</v>
      </c>
      <c r="E6726" s="157">
        <f>VLOOKUP(D6726,'SOAT LIQ'!$A$87:$C$3416,3,FALSE)</f>
        <v>8</v>
      </c>
      <c r="F6726" t="s">
        <v>21632</v>
      </c>
    </row>
    <row r="6727" spans="1:6" x14ac:dyDescent="0.25">
      <c r="A6727" t="s">
        <v>6023</v>
      </c>
      <c r="B6727" s="100" t="s">
        <v>9343</v>
      </c>
      <c r="C6727" s="99" t="s">
        <v>9339</v>
      </c>
      <c r="D6727" s="124">
        <v>8140</v>
      </c>
      <c r="E6727" s="157">
        <f>VLOOKUP(D6727,'SOAT LIQ'!$A$87:$C$3416,3,FALSE)</f>
        <v>8</v>
      </c>
      <c r="F6727" t="s">
        <v>21632</v>
      </c>
    </row>
    <row r="6728" spans="1:6" x14ac:dyDescent="0.25">
      <c r="A6728" t="s">
        <v>4339</v>
      </c>
      <c r="B6728" s="100" t="s">
        <v>9344</v>
      </c>
      <c r="C6728" s="99" t="s">
        <v>9339</v>
      </c>
      <c r="D6728" s="124">
        <v>8140</v>
      </c>
      <c r="E6728" s="157">
        <f>VLOOKUP(D6728,'SOAT LIQ'!$A$87:$C$3416,3,FALSE)</f>
        <v>8</v>
      </c>
      <c r="F6728" t="s">
        <v>21632</v>
      </c>
    </row>
    <row r="6729" spans="1:6" x14ac:dyDescent="0.25">
      <c r="A6729" t="s">
        <v>5750</v>
      </c>
      <c r="B6729" s="100" t="s">
        <v>9344</v>
      </c>
      <c r="C6729" s="99" t="s">
        <v>9339</v>
      </c>
      <c r="D6729" s="124">
        <v>8140</v>
      </c>
      <c r="E6729" s="157">
        <f>VLOOKUP(D6729,'SOAT LIQ'!$A$87:$C$3416,3,FALSE)</f>
        <v>8</v>
      </c>
      <c r="F6729" t="s">
        <v>21632</v>
      </c>
    </row>
    <row r="6730" spans="1:6" x14ac:dyDescent="0.25">
      <c r="A6730" t="s">
        <v>6023</v>
      </c>
      <c r="B6730" s="100" t="s">
        <v>9344</v>
      </c>
      <c r="C6730" s="99" t="s">
        <v>9339</v>
      </c>
      <c r="D6730" s="124">
        <v>8140</v>
      </c>
      <c r="E6730" s="157">
        <f>VLOOKUP(D6730,'SOAT LIQ'!$A$87:$C$3416,3,FALSE)</f>
        <v>8</v>
      </c>
      <c r="F6730" t="s">
        <v>21632</v>
      </c>
    </row>
    <row r="6731" spans="1:6" x14ac:dyDescent="0.25">
      <c r="A6731" t="s">
        <v>4339</v>
      </c>
      <c r="B6731" s="100" t="s">
        <v>9345</v>
      </c>
      <c r="C6731" s="99" t="s">
        <v>9339</v>
      </c>
      <c r="D6731" s="124">
        <v>8140</v>
      </c>
      <c r="E6731" s="157">
        <f>VLOOKUP(D6731,'SOAT LIQ'!$A$87:$C$3416,3,FALSE)</f>
        <v>8</v>
      </c>
      <c r="F6731" t="s">
        <v>21632</v>
      </c>
    </row>
    <row r="6732" spans="1:6" x14ac:dyDescent="0.25">
      <c r="A6732" t="s">
        <v>6023</v>
      </c>
      <c r="B6732" s="100" t="s">
        <v>9345</v>
      </c>
      <c r="C6732" s="99" t="s">
        <v>9339</v>
      </c>
      <c r="D6732" s="124">
        <v>8140</v>
      </c>
      <c r="E6732" s="157">
        <f>VLOOKUP(D6732,'SOAT LIQ'!$A$87:$C$3416,3,FALSE)</f>
        <v>8</v>
      </c>
      <c r="F6732" t="s">
        <v>21632</v>
      </c>
    </row>
    <row r="6733" spans="1:6" x14ac:dyDescent="0.25">
      <c r="A6733" t="s">
        <v>4339</v>
      </c>
      <c r="B6733" s="100" t="s">
        <v>9346</v>
      </c>
      <c r="C6733" s="99" t="s">
        <v>9339</v>
      </c>
      <c r="D6733" s="124">
        <v>8140</v>
      </c>
      <c r="E6733" s="157">
        <f>VLOOKUP(D6733,'SOAT LIQ'!$A$87:$C$3416,3,FALSE)</f>
        <v>8</v>
      </c>
      <c r="F6733" t="s">
        <v>21632</v>
      </c>
    </row>
    <row r="6734" spans="1:6" x14ac:dyDescent="0.25">
      <c r="A6734" t="s">
        <v>6023</v>
      </c>
      <c r="B6734" s="100" t="s">
        <v>9346</v>
      </c>
      <c r="C6734" s="99" t="s">
        <v>9339</v>
      </c>
      <c r="D6734" s="124">
        <v>8140</v>
      </c>
      <c r="E6734" s="157">
        <f>VLOOKUP(D6734,'SOAT LIQ'!$A$87:$C$3416,3,FALSE)</f>
        <v>8</v>
      </c>
      <c r="F6734" t="s">
        <v>21632</v>
      </c>
    </row>
    <row r="6735" spans="1:6" x14ac:dyDescent="0.25">
      <c r="A6735" t="s">
        <v>4339</v>
      </c>
      <c r="B6735" s="100" t="s">
        <v>9347</v>
      </c>
      <c r="C6735" s="99" t="s">
        <v>9232</v>
      </c>
      <c r="D6735" s="124">
        <v>8140</v>
      </c>
      <c r="E6735" s="157">
        <f>VLOOKUP(D6735,'SOAT LIQ'!$A$87:$C$3416,3,FALSE)</f>
        <v>8</v>
      </c>
      <c r="F6735" t="s">
        <v>21632</v>
      </c>
    </row>
    <row r="6736" spans="1:6" x14ac:dyDescent="0.25">
      <c r="A6736" t="s">
        <v>6023</v>
      </c>
      <c r="B6736" s="100" t="s">
        <v>9347</v>
      </c>
      <c r="C6736" s="99" t="s">
        <v>9232</v>
      </c>
      <c r="D6736" s="124">
        <v>8140</v>
      </c>
      <c r="E6736" s="157">
        <f>VLOOKUP(D6736,'SOAT LIQ'!$A$87:$C$3416,3,FALSE)</f>
        <v>8</v>
      </c>
      <c r="F6736" t="s">
        <v>21632</v>
      </c>
    </row>
    <row r="6737" spans="1:6" x14ac:dyDescent="0.25">
      <c r="A6737" t="s">
        <v>4339</v>
      </c>
      <c r="B6737" s="100" t="s">
        <v>9348</v>
      </c>
      <c r="C6737" s="99" t="s">
        <v>9232</v>
      </c>
      <c r="D6737" s="124">
        <v>8140</v>
      </c>
      <c r="E6737" s="157">
        <f>VLOOKUP(D6737,'SOAT LIQ'!$A$87:$C$3416,3,FALSE)</f>
        <v>8</v>
      </c>
      <c r="F6737" t="s">
        <v>21632</v>
      </c>
    </row>
    <row r="6738" spans="1:6" x14ac:dyDescent="0.25">
      <c r="A6738" t="s">
        <v>6023</v>
      </c>
      <c r="B6738" s="100" t="s">
        <v>9348</v>
      </c>
      <c r="C6738" s="99" t="s">
        <v>9232</v>
      </c>
      <c r="D6738" s="124">
        <v>8140</v>
      </c>
      <c r="E6738" s="157">
        <f>VLOOKUP(D6738,'SOAT LIQ'!$A$87:$C$3416,3,FALSE)</f>
        <v>8</v>
      </c>
      <c r="F6738" t="s">
        <v>21632</v>
      </c>
    </row>
    <row r="6739" spans="1:6" x14ac:dyDescent="0.25">
      <c r="A6739" t="s">
        <v>4339</v>
      </c>
      <c r="B6739" s="100" t="s">
        <v>9350</v>
      </c>
      <c r="C6739" s="99" t="s">
        <v>9349</v>
      </c>
      <c r="D6739" s="124">
        <v>8144</v>
      </c>
      <c r="E6739" s="157">
        <f>VLOOKUP(D6739,'SOAT LIQ'!$A$87:$C$3416,3,FALSE)</f>
        <v>23</v>
      </c>
      <c r="F6739" t="s">
        <v>21632</v>
      </c>
    </row>
    <row r="6740" spans="1:6" x14ac:dyDescent="0.25">
      <c r="A6740" t="s">
        <v>5750</v>
      </c>
      <c r="B6740" s="100" t="s">
        <v>9350</v>
      </c>
      <c r="C6740" s="99" t="s">
        <v>9349</v>
      </c>
      <c r="D6740" s="124">
        <v>8144</v>
      </c>
      <c r="E6740" s="157">
        <f>VLOOKUP(D6740,'SOAT LIQ'!$A$87:$C$3416,3,FALSE)</f>
        <v>23</v>
      </c>
      <c r="F6740" t="s">
        <v>21632</v>
      </c>
    </row>
    <row r="6741" spans="1:6" x14ac:dyDescent="0.25">
      <c r="A6741" t="s">
        <v>6023</v>
      </c>
      <c r="B6741" s="100" t="s">
        <v>9350</v>
      </c>
      <c r="C6741" s="99" t="s">
        <v>9349</v>
      </c>
      <c r="D6741" s="124">
        <v>8144</v>
      </c>
      <c r="E6741" s="157">
        <f>VLOOKUP(D6741,'SOAT LIQ'!$A$87:$C$3416,3,FALSE)</f>
        <v>23</v>
      </c>
      <c r="F6741" t="s">
        <v>21632</v>
      </c>
    </row>
    <row r="6742" spans="1:6" x14ac:dyDescent="0.25">
      <c r="A6742" t="s">
        <v>4339</v>
      </c>
      <c r="B6742" s="100" t="s">
        <v>9352</v>
      </c>
      <c r="C6742" s="99" t="s">
        <v>9351</v>
      </c>
      <c r="D6742" s="124">
        <v>8145</v>
      </c>
      <c r="E6742" s="157">
        <f>VLOOKUP(D6742,'SOAT LIQ'!$A$87:$C$3416,3,FALSE)</f>
        <v>23</v>
      </c>
      <c r="F6742" t="s">
        <v>21632</v>
      </c>
    </row>
    <row r="6743" spans="1:6" x14ac:dyDescent="0.25">
      <c r="A6743" t="s">
        <v>5750</v>
      </c>
      <c r="B6743" s="100" t="s">
        <v>9352</v>
      </c>
      <c r="C6743" s="99" t="s">
        <v>9351</v>
      </c>
      <c r="D6743" s="124">
        <v>8145</v>
      </c>
      <c r="E6743" s="157">
        <f>VLOOKUP(D6743,'SOAT LIQ'!$A$87:$C$3416,3,FALSE)</f>
        <v>23</v>
      </c>
      <c r="F6743" t="s">
        <v>21632</v>
      </c>
    </row>
    <row r="6744" spans="1:6" x14ac:dyDescent="0.25">
      <c r="A6744" t="s">
        <v>6023</v>
      </c>
      <c r="B6744" s="100" t="s">
        <v>9352</v>
      </c>
      <c r="C6744" s="99" t="s">
        <v>9351</v>
      </c>
      <c r="D6744" s="124">
        <v>8145</v>
      </c>
      <c r="E6744" s="157">
        <f>VLOOKUP(D6744,'SOAT LIQ'!$A$87:$C$3416,3,FALSE)</f>
        <v>23</v>
      </c>
      <c r="F6744" t="s">
        <v>21632</v>
      </c>
    </row>
    <row r="6745" spans="1:6" x14ac:dyDescent="0.25">
      <c r="A6745" t="s">
        <v>4339</v>
      </c>
      <c r="B6745" s="100" t="s">
        <v>9353</v>
      </c>
      <c r="C6745" s="99" t="s">
        <v>9354</v>
      </c>
      <c r="D6745" s="124">
        <v>8144</v>
      </c>
      <c r="E6745" s="157">
        <f>VLOOKUP(D6745,'SOAT LIQ'!$A$87:$C$3416,3,FALSE)</f>
        <v>23</v>
      </c>
      <c r="F6745" t="s">
        <v>21632</v>
      </c>
    </row>
    <row r="6746" spans="1:6" x14ac:dyDescent="0.25">
      <c r="A6746" t="s">
        <v>5750</v>
      </c>
      <c r="B6746" s="100" t="s">
        <v>9353</v>
      </c>
      <c r="C6746" s="99" t="s">
        <v>9354</v>
      </c>
      <c r="D6746" s="124">
        <v>8144</v>
      </c>
      <c r="E6746" s="157">
        <f>VLOOKUP(D6746,'SOAT LIQ'!$A$87:$C$3416,3,FALSE)</f>
        <v>23</v>
      </c>
      <c r="F6746" t="s">
        <v>21632</v>
      </c>
    </row>
    <row r="6747" spans="1:6" x14ac:dyDescent="0.25">
      <c r="A6747" t="s">
        <v>6023</v>
      </c>
      <c r="B6747" s="100" t="s">
        <v>9353</v>
      </c>
      <c r="C6747" s="99" t="s">
        <v>9354</v>
      </c>
      <c r="D6747" s="124">
        <v>8144</v>
      </c>
      <c r="E6747" s="157">
        <f>VLOOKUP(D6747,'SOAT LIQ'!$A$87:$C$3416,3,FALSE)</f>
        <v>23</v>
      </c>
      <c r="F6747" t="s">
        <v>21632</v>
      </c>
    </row>
    <row r="6748" spans="1:6" x14ac:dyDescent="0.25">
      <c r="A6748" t="s">
        <v>4339</v>
      </c>
      <c r="B6748" s="100" t="s">
        <v>9355</v>
      </c>
      <c r="C6748" s="100"/>
      <c r="D6748" s="124">
        <v>8144</v>
      </c>
      <c r="E6748" s="157">
        <f>VLOOKUP(D6748,'SOAT LIQ'!$A$87:$C$3416,3,FALSE)</f>
        <v>23</v>
      </c>
      <c r="F6748" t="s">
        <v>21632</v>
      </c>
    </row>
    <row r="6749" spans="1:6" x14ac:dyDescent="0.25">
      <c r="A6749" t="s">
        <v>5750</v>
      </c>
      <c r="B6749" s="100" t="s">
        <v>9355</v>
      </c>
      <c r="C6749" s="100"/>
      <c r="D6749" s="124">
        <v>8144</v>
      </c>
      <c r="E6749" s="157">
        <f>VLOOKUP(D6749,'SOAT LIQ'!$A$87:$C$3416,3,FALSE)</f>
        <v>23</v>
      </c>
      <c r="F6749" t="s">
        <v>21632</v>
      </c>
    </row>
    <row r="6750" spans="1:6" x14ac:dyDescent="0.25">
      <c r="A6750" t="s">
        <v>6023</v>
      </c>
      <c r="B6750" s="100" t="s">
        <v>9355</v>
      </c>
      <c r="C6750" s="100"/>
      <c r="D6750" s="124">
        <v>8144</v>
      </c>
      <c r="E6750" s="157">
        <f>VLOOKUP(D6750,'SOAT LIQ'!$A$87:$C$3416,3,FALSE)</f>
        <v>23</v>
      </c>
      <c r="F6750" t="s">
        <v>21632</v>
      </c>
    </row>
    <row r="6751" spans="1:6" x14ac:dyDescent="0.25">
      <c r="A6751" t="s">
        <v>4339</v>
      </c>
      <c r="B6751" s="100" t="s">
        <v>9356</v>
      </c>
      <c r="C6751" s="100"/>
      <c r="D6751" s="124">
        <v>8144</v>
      </c>
      <c r="E6751" s="157">
        <f>VLOOKUP(D6751,'SOAT LIQ'!$A$87:$C$3416,3,FALSE)</f>
        <v>23</v>
      </c>
      <c r="F6751" t="s">
        <v>21632</v>
      </c>
    </row>
    <row r="6752" spans="1:6" x14ac:dyDescent="0.25">
      <c r="A6752" t="s">
        <v>5750</v>
      </c>
      <c r="B6752" s="100" t="s">
        <v>9356</v>
      </c>
      <c r="C6752" s="100"/>
      <c r="D6752" s="124">
        <v>8144</v>
      </c>
      <c r="E6752" s="157">
        <f>VLOOKUP(D6752,'SOAT LIQ'!$A$87:$C$3416,3,FALSE)</f>
        <v>23</v>
      </c>
      <c r="F6752" t="s">
        <v>21632</v>
      </c>
    </row>
    <row r="6753" spans="1:6" x14ac:dyDescent="0.25">
      <c r="A6753" t="s">
        <v>6023</v>
      </c>
      <c r="B6753" s="100" t="s">
        <v>9356</v>
      </c>
      <c r="C6753" s="100"/>
      <c r="D6753" s="124">
        <v>8144</v>
      </c>
      <c r="E6753" s="157">
        <f>VLOOKUP(D6753,'SOAT LIQ'!$A$87:$C$3416,3,FALSE)</f>
        <v>23</v>
      </c>
      <c r="F6753" t="s">
        <v>21632</v>
      </c>
    </row>
    <row r="6754" spans="1:6" x14ac:dyDescent="0.25">
      <c r="A6754" t="s">
        <v>4339</v>
      </c>
      <c r="B6754" s="100" t="s">
        <v>9357</v>
      </c>
      <c r="C6754" s="99" t="s">
        <v>9354</v>
      </c>
      <c r="D6754" s="124">
        <v>8144</v>
      </c>
      <c r="E6754" s="157">
        <f>VLOOKUP(D6754,'SOAT LIQ'!$A$87:$C$3416,3,FALSE)</f>
        <v>23</v>
      </c>
      <c r="F6754" t="s">
        <v>21632</v>
      </c>
    </row>
    <row r="6755" spans="1:6" x14ac:dyDescent="0.25">
      <c r="A6755" t="s">
        <v>5750</v>
      </c>
      <c r="B6755" s="100" t="s">
        <v>9357</v>
      </c>
      <c r="C6755" s="99" t="s">
        <v>9354</v>
      </c>
      <c r="D6755" s="124">
        <v>8144</v>
      </c>
      <c r="E6755" s="157">
        <f>VLOOKUP(D6755,'SOAT LIQ'!$A$87:$C$3416,3,FALSE)</f>
        <v>23</v>
      </c>
      <c r="F6755" t="s">
        <v>21632</v>
      </c>
    </row>
    <row r="6756" spans="1:6" x14ac:dyDescent="0.25">
      <c r="A6756" t="s">
        <v>6023</v>
      </c>
      <c r="B6756" s="100" t="s">
        <v>9357</v>
      </c>
      <c r="C6756" s="99" t="s">
        <v>9354</v>
      </c>
      <c r="D6756" s="124">
        <v>8144</v>
      </c>
      <c r="E6756" s="157">
        <f>VLOOKUP(D6756,'SOAT LIQ'!$A$87:$C$3416,3,FALSE)</f>
        <v>23</v>
      </c>
      <c r="F6756" t="s">
        <v>21632</v>
      </c>
    </row>
    <row r="6757" spans="1:6" x14ac:dyDescent="0.25">
      <c r="A6757" t="s">
        <v>4339</v>
      </c>
      <c r="B6757" s="100" t="s">
        <v>9358</v>
      </c>
      <c r="C6757" s="100"/>
      <c r="D6757" s="124">
        <v>8144</v>
      </c>
      <c r="E6757" s="157">
        <f>VLOOKUP(D6757,'SOAT LIQ'!$A$87:$C$3416,3,FALSE)</f>
        <v>23</v>
      </c>
      <c r="F6757" t="s">
        <v>21632</v>
      </c>
    </row>
    <row r="6758" spans="1:6" x14ac:dyDescent="0.25">
      <c r="A6758" t="s">
        <v>5750</v>
      </c>
      <c r="B6758" s="100" t="s">
        <v>9358</v>
      </c>
      <c r="C6758" s="100"/>
      <c r="D6758" s="124">
        <v>8144</v>
      </c>
      <c r="E6758" s="157">
        <f>VLOOKUP(D6758,'SOAT LIQ'!$A$87:$C$3416,3,FALSE)</f>
        <v>23</v>
      </c>
      <c r="F6758" t="s">
        <v>21632</v>
      </c>
    </row>
    <row r="6759" spans="1:6" x14ac:dyDescent="0.25">
      <c r="A6759" t="s">
        <v>6023</v>
      </c>
      <c r="B6759" s="100" t="s">
        <v>9358</v>
      </c>
      <c r="C6759" s="100"/>
      <c r="D6759" s="124">
        <v>8144</v>
      </c>
      <c r="E6759" s="157">
        <f>VLOOKUP(D6759,'SOAT LIQ'!$A$87:$C$3416,3,FALSE)</f>
        <v>23</v>
      </c>
      <c r="F6759" t="s">
        <v>21632</v>
      </c>
    </row>
    <row r="6760" spans="1:6" x14ac:dyDescent="0.25">
      <c r="A6760" t="s">
        <v>4339</v>
      </c>
      <c r="B6760" s="100" t="s">
        <v>4728</v>
      </c>
      <c r="C6760" s="99" t="s">
        <v>9359</v>
      </c>
      <c r="D6760" s="124">
        <v>8143</v>
      </c>
      <c r="E6760" s="157">
        <f>VLOOKUP(D6760,'SOAT LIQ'!$A$87:$C$3416,3,FALSE)</f>
        <v>9</v>
      </c>
      <c r="F6760" t="s">
        <v>21632</v>
      </c>
    </row>
    <row r="6761" spans="1:6" x14ac:dyDescent="0.25">
      <c r="A6761" t="s">
        <v>5965</v>
      </c>
      <c r="B6761" s="100" t="s">
        <v>4728</v>
      </c>
      <c r="C6761" s="99" t="s">
        <v>9359</v>
      </c>
      <c r="D6761" s="124">
        <v>8143</v>
      </c>
      <c r="E6761" s="157">
        <f>VLOOKUP(D6761,'SOAT LIQ'!$A$87:$C$3416,3,FALSE)</f>
        <v>9</v>
      </c>
      <c r="F6761" t="s">
        <v>21632</v>
      </c>
    </row>
    <row r="6762" spans="1:6" x14ac:dyDescent="0.25">
      <c r="A6762" t="s">
        <v>6023</v>
      </c>
      <c r="B6762" s="100" t="s">
        <v>4728</v>
      </c>
      <c r="C6762" s="99" t="s">
        <v>9359</v>
      </c>
      <c r="D6762" s="124">
        <v>8143</v>
      </c>
      <c r="E6762" s="157">
        <f>VLOOKUP(D6762,'SOAT LIQ'!$A$87:$C$3416,3,FALSE)</f>
        <v>9</v>
      </c>
      <c r="F6762" t="s">
        <v>21632</v>
      </c>
    </row>
    <row r="6763" spans="1:6" x14ac:dyDescent="0.25">
      <c r="A6763" t="s">
        <v>4339</v>
      </c>
      <c r="B6763" s="100" t="s">
        <v>9361</v>
      </c>
      <c r="C6763" s="99" t="s">
        <v>9360</v>
      </c>
      <c r="D6763" s="124">
        <v>8143</v>
      </c>
      <c r="E6763" s="157">
        <f>VLOOKUP(D6763,'SOAT LIQ'!$A$87:$C$3416,3,FALSE)</f>
        <v>9</v>
      </c>
      <c r="F6763" t="s">
        <v>21632</v>
      </c>
    </row>
    <row r="6764" spans="1:6" x14ac:dyDescent="0.25">
      <c r="A6764" t="s">
        <v>5750</v>
      </c>
      <c r="B6764" s="100" t="s">
        <v>9361</v>
      </c>
      <c r="C6764" s="99" t="s">
        <v>9360</v>
      </c>
      <c r="D6764" s="124">
        <v>8143</v>
      </c>
      <c r="E6764" s="157">
        <f>VLOOKUP(D6764,'SOAT LIQ'!$A$87:$C$3416,3,FALSE)</f>
        <v>9</v>
      </c>
      <c r="F6764" t="s">
        <v>21632</v>
      </c>
    </row>
    <row r="6765" spans="1:6" x14ac:dyDescent="0.25">
      <c r="A6765" t="s">
        <v>6023</v>
      </c>
      <c r="B6765" s="100" t="s">
        <v>9361</v>
      </c>
      <c r="C6765" s="99" t="s">
        <v>9360</v>
      </c>
      <c r="D6765" s="124">
        <v>8143</v>
      </c>
      <c r="E6765" s="157">
        <f>VLOOKUP(D6765,'SOAT LIQ'!$A$87:$C$3416,3,FALSE)</f>
        <v>9</v>
      </c>
      <c r="F6765" t="s">
        <v>21632</v>
      </c>
    </row>
    <row r="6766" spans="1:6" x14ac:dyDescent="0.25">
      <c r="A6766" t="s">
        <v>5750</v>
      </c>
      <c r="B6766" s="100" t="s">
        <v>9363</v>
      </c>
      <c r="C6766" s="99" t="s">
        <v>9362</v>
      </c>
      <c r="D6766" s="124">
        <v>8243</v>
      </c>
      <c r="E6766" s="157">
        <f>VLOOKUP(D6766,'SOAT LIQ'!$A$87:$C$3416,3,FALSE)</f>
        <v>10</v>
      </c>
      <c r="F6766" t="s">
        <v>21632</v>
      </c>
    </row>
    <row r="6767" spans="1:6" x14ac:dyDescent="0.25">
      <c r="A6767" t="s">
        <v>4339</v>
      </c>
      <c r="B6767" s="100" t="s">
        <v>9363</v>
      </c>
      <c r="C6767" s="99" t="s">
        <v>9362</v>
      </c>
      <c r="D6767" s="124">
        <v>8243</v>
      </c>
      <c r="E6767" s="157">
        <f>VLOOKUP(D6767,'SOAT LIQ'!$A$87:$C$3416,3,FALSE)</f>
        <v>10</v>
      </c>
      <c r="F6767" t="s">
        <v>21632</v>
      </c>
    </row>
    <row r="6768" spans="1:6" x14ac:dyDescent="0.25">
      <c r="A6768" t="s">
        <v>4339</v>
      </c>
      <c r="B6768" s="100" t="s">
        <v>9365</v>
      </c>
      <c r="C6768" s="99" t="s">
        <v>9364</v>
      </c>
      <c r="D6768" s="124">
        <v>8203</v>
      </c>
      <c r="E6768" s="157">
        <f>VLOOKUP(D6768,'SOAT LIQ'!$A$87:$C$3416,3,FALSE)</f>
        <v>4</v>
      </c>
      <c r="F6768" t="s">
        <v>21632</v>
      </c>
    </row>
    <row r="6769" spans="1:6" x14ac:dyDescent="0.25">
      <c r="A6769" t="s">
        <v>5750</v>
      </c>
      <c r="B6769" s="100" t="s">
        <v>9365</v>
      </c>
      <c r="C6769" s="99" t="s">
        <v>9364</v>
      </c>
      <c r="D6769" s="124">
        <v>8203</v>
      </c>
      <c r="E6769" s="157">
        <f>VLOOKUP(D6769,'SOAT LIQ'!$A$87:$C$3416,3,FALSE)</f>
        <v>4</v>
      </c>
      <c r="F6769" t="s">
        <v>21632</v>
      </c>
    </row>
    <row r="6770" spans="1:6" x14ac:dyDescent="0.25">
      <c r="A6770" t="s">
        <v>6023</v>
      </c>
      <c r="B6770" s="100" t="s">
        <v>9365</v>
      </c>
      <c r="C6770" s="99" t="s">
        <v>9364</v>
      </c>
      <c r="D6770" s="124">
        <v>8203</v>
      </c>
      <c r="E6770" s="157">
        <f>VLOOKUP(D6770,'SOAT LIQ'!$A$87:$C$3416,3,FALSE)</f>
        <v>4</v>
      </c>
      <c r="F6770" t="s">
        <v>21632</v>
      </c>
    </row>
    <row r="6771" spans="1:6" x14ac:dyDescent="0.25">
      <c r="A6771" t="s">
        <v>4339</v>
      </c>
      <c r="B6771" s="100" t="s">
        <v>9367</v>
      </c>
      <c r="C6771" s="99" t="s">
        <v>9366</v>
      </c>
      <c r="D6771" s="124">
        <v>8203</v>
      </c>
      <c r="E6771" s="157">
        <f>VLOOKUP(D6771,'SOAT LIQ'!$A$87:$C$3416,3,FALSE)</f>
        <v>4</v>
      </c>
      <c r="F6771" t="s">
        <v>21632</v>
      </c>
    </row>
    <row r="6772" spans="1:6" x14ac:dyDescent="0.25">
      <c r="A6772" t="s">
        <v>5750</v>
      </c>
      <c r="B6772" s="100" t="s">
        <v>9367</v>
      </c>
      <c r="C6772" s="99" t="s">
        <v>9366</v>
      </c>
      <c r="D6772" s="124">
        <v>8203</v>
      </c>
      <c r="E6772" s="157">
        <f>VLOOKUP(D6772,'SOAT LIQ'!$A$87:$C$3416,3,FALSE)</f>
        <v>4</v>
      </c>
      <c r="F6772" t="s">
        <v>21632</v>
      </c>
    </row>
    <row r="6773" spans="1:6" x14ac:dyDescent="0.25">
      <c r="A6773" t="s">
        <v>6023</v>
      </c>
      <c r="B6773" s="100" t="s">
        <v>9367</v>
      </c>
      <c r="C6773" s="99" t="s">
        <v>9366</v>
      </c>
      <c r="D6773" s="124">
        <v>8203</v>
      </c>
      <c r="E6773" s="157">
        <f>VLOOKUP(D6773,'SOAT LIQ'!$A$87:$C$3416,3,FALSE)</f>
        <v>4</v>
      </c>
      <c r="F6773" t="s">
        <v>21632</v>
      </c>
    </row>
    <row r="6774" spans="1:6" x14ac:dyDescent="0.25">
      <c r="A6774" t="s">
        <v>4339</v>
      </c>
      <c r="B6774" s="100" t="s">
        <v>4726</v>
      </c>
      <c r="C6774" s="99" t="s">
        <v>9368</v>
      </c>
      <c r="D6774" s="124">
        <v>8101</v>
      </c>
      <c r="E6774" s="157">
        <f>VLOOKUP(D6774,'SOAT LIQ'!$A$87:$C$3416,3,FALSE)</f>
        <v>3</v>
      </c>
      <c r="F6774" t="s">
        <v>21632</v>
      </c>
    </row>
    <row r="6775" spans="1:6" x14ac:dyDescent="0.25">
      <c r="A6775" t="s">
        <v>5750</v>
      </c>
      <c r="B6775" s="100" t="s">
        <v>4726</v>
      </c>
      <c r="C6775" s="99" t="s">
        <v>9368</v>
      </c>
      <c r="D6775" s="124">
        <v>8101</v>
      </c>
      <c r="E6775" s="157">
        <f>VLOOKUP(D6775,'SOAT LIQ'!$A$87:$C$3416,3,FALSE)</f>
        <v>3</v>
      </c>
      <c r="F6775" t="s">
        <v>21632</v>
      </c>
    </row>
    <row r="6776" spans="1:6" x14ac:dyDescent="0.25">
      <c r="A6776" t="s">
        <v>6023</v>
      </c>
      <c r="B6776" s="100" t="s">
        <v>4726</v>
      </c>
      <c r="C6776" s="99" t="s">
        <v>9368</v>
      </c>
      <c r="D6776" s="124">
        <v>8101</v>
      </c>
      <c r="E6776" s="157">
        <f>VLOOKUP(D6776,'SOAT LIQ'!$A$87:$C$3416,3,FALSE)</f>
        <v>3</v>
      </c>
      <c r="F6776" t="s">
        <v>21632</v>
      </c>
    </row>
    <row r="6777" spans="1:6" x14ac:dyDescent="0.25">
      <c r="A6777" t="s">
        <v>4339</v>
      </c>
      <c r="B6777" s="100" t="s">
        <v>9369</v>
      </c>
      <c r="C6777" s="100"/>
      <c r="D6777" s="124">
        <v>8110</v>
      </c>
      <c r="E6777" s="157">
        <f>VLOOKUP(D6777,'SOAT LIQ'!$A$87:$C$3416,3,FALSE)</f>
        <v>3</v>
      </c>
      <c r="F6777" t="s">
        <v>21632</v>
      </c>
    </row>
    <row r="6778" spans="1:6" x14ac:dyDescent="0.25">
      <c r="A6778" t="s">
        <v>5750</v>
      </c>
      <c r="B6778" s="100" t="s">
        <v>9369</v>
      </c>
      <c r="C6778" s="100"/>
      <c r="D6778" s="124">
        <v>8110</v>
      </c>
      <c r="E6778" s="157">
        <f>VLOOKUP(D6778,'SOAT LIQ'!$A$87:$C$3416,3,FALSE)</f>
        <v>3</v>
      </c>
      <c r="F6778" t="s">
        <v>21632</v>
      </c>
    </row>
    <row r="6779" spans="1:6" x14ac:dyDescent="0.25">
      <c r="A6779" t="s">
        <v>6023</v>
      </c>
      <c r="B6779" s="100" t="s">
        <v>9369</v>
      </c>
      <c r="C6779" s="100"/>
      <c r="D6779" s="124">
        <v>8110</v>
      </c>
      <c r="E6779" s="157">
        <f>VLOOKUP(D6779,'SOAT LIQ'!$A$87:$C$3416,3,FALSE)</f>
        <v>3</v>
      </c>
      <c r="F6779" t="s">
        <v>21632</v>
      </c>
    </row>
    <row r="6780" spans="1:6" x14ac:dyDescent="0.25">
      <c r="A6780" t="s">
        <v>4339</v>
      </c>
      <c r="B6780" s="100" t="s">
        <v>9370</v>
      </c>
      <c r="C6780" s="100"/>
      <c r="D6780" s="124">
        <v>8110</v>
      </c>
      <c r="E6780" s="157">
        <f>VLOOKUP(D6780,'SOAT LIQ'!$A$87:$C$3416,3,FALSE)</f>
        <v>3</v>
      </c>
      <c r="F6780" t="s">
        <v>21632</v>
      </c>
    </row>
    <row r="6781" spans="1:6" x14ac:dyDescent="0.25">
      <c r="A6781" t="s">
        <v>5750</v>
      </c>
      <c r="B6781" s="100" t="s">
        <v>9370</v>
      </c>
      <c r="C6781" s="100"/>
      <c r="D6781" s="124">
        <v>8110</v>
      </c>
      <c r="E6781" s="157">
        <f>VLOOKUP(D6781,'SOAT LIQ'!$A$87:$C$3416,3,FALSE)</f>
        <v>3</v>
      </c>
      <c r="F6781" t="s">
        <v>21632</v>
      </c>
    </row>
    <row r="6782" spans="1:6" x14ac:dyDescent="0.25">
      <c r="A6782" t="s">
        <v>6023</v>
      </c>
      <c r="B6782" s="100" t="s">
        <v>9370</v>
      </c>
      <c r="C6782" s="100"/>
      <c r="D6782" s="124">
        <v>8110</v>
      </c>
      <c r="E6782" s="157">
        <f>VLOOKUP(D6782,'SOAT LIQ'!$A$87:$C$3416,3,FALSE)</f>
        <v>3</v>
      </c>
      <c r="F6782" t="s">
        <v>21632</v>
      </c>
    </row>
    <row r="6783" spans="1:6" x14ac:dyDescent="0.25">
      <c r="A6783" t="s">
        <v>4339</v>
      </c>
      <c r="B6783" s="100" t="s">
        <v>9371</v>
      </c>
      <c r="C6783" s="100"/>
      <c r="D6783" s="124">
        <v>8121</v>
      </c>
      <c r="E6783" s="157">
        <f>VLOOKUP(D6783,'SOAT LIQ'!$A$87:$C$3416,3,FALSE)</f>
        <v>4</v>
      </c>
      <c r="F6783" t="s">
        <v>21632</v>
      </c>
    </row>
    <row r="6784" spans="1:6" x14ac:dyDescent="0.25">
      <c r="A6784" t="s">
        <v>5750</v>
      </c>
      <c r="B6784" s="100" t="s">
        <v>9371</v>
      </c>
      <c r="C6784" s="100"/>
      <c r="D6784" s="124">
        <v>8121</v>
      </c>
      <c r="E6784" s="157">
        <f>VLOOKUP(D6784,'SOAT LIQ'!$A$87:$C$3416,3,FALSE)</f>
        <v>4</v>
      </c>
      <c r="F6784" t="s">
        <v>21632</v>
      </c>
    </row>
    <row r="6785" spans="1:6" x14ac:dyDescent="0.25">
      <c r="A6785" t="s">
        <v>6023</v>
      </c>
      <c r="B6785" s="100" t="s">
        <v>9371</v>
      </c>
      <c r="C6785" s="100"/>
      <c r="D6785" s="124">
        <v>8121</v>
      </c>
      <c r="E6785" s="157">
        <f>VLOOKUP(D6785,'SOAT LIQ'!$A$87:$C$3416,3,FALSE)</f>
        <v>4</v>
      </c>
      <c r="F6785" t="s">
        <v>21632</v>
      </c>
    </row>
    <row r="6786" spans="1:6" x14ac:dyDescent="0.25">
      <c r="A6786" t="s">
        <v>4339</v>
      </c>
      <c r="B6786" s="100" t="s">
        <v>9372</v>
      </c>
      <c r="C6786" s="99" t="s">
        <v>9373</v>
      </c>
      <c r="D6786" s="124">
        <v>11642</v>
      </c>
      <c r="E6786" s="157">
        <f>VLOOKUP(D6786,'SOAT LIQ'!$A$87:$C$3416,3,FALSE)</f>
        <v>5</v>
      </c>
      <c r="F6786" t="s">
        <v>21632</v>
      </c>
    </row>
    <row r="6787" spans="1:6" x14ac:dyDescent="0.25">
      <c r="A6787" t="s">
        <v>5750</v>
      </c>
      <c r="B6787" s="100" t="s">
        <v>9372</v>
      </c>
      <c r="C6787" s="99" t="s">
        <v>9373</v>
      </c>
      <c r="D6787" s="124">
        <v>11642</v>
      </c>
      <c r="E6787" s="157">
        <f>VLOOKUP(D6787,'SOAT LIQ'!$A$87:$C$3416,3,FALSE)</f>
        <v>5</v>
      </c>
      <c r="F6787" t="s">
        <v>21632</v>
      </c>
    </row>
    <row r="6788" spans="1:6" x14ac:dyDescent="0.25">
      <c r="A6788" t="s">
        <v>6023</v>
      </c>
      <c r="B6788" s="100" t="s">
        <v>9372</v>
      </c>
      <c r="C6788" s="99" t="s">
        <v>9373</v>
      </c>
      <c r="D6788" s="124">
        <v>11642</v>
      </c>
      <c r="E6788" s="157">
        <f>VLOOKUP(D6788,'SOAT LIQ'!$A$87:$C$3416,3,FALSE)</f>
        <v>5</v>
      </c>
      <c r="F6788" t="s">
        <v>21632</v>
      </c>
    </row>
    <row r="6789" spans="1:6" x14ac:dyDescent="0.25">
      <c r="A6789" t="s">
        <v>5969</v>
      </c>
      <c r="B6789" s="100" t="s">
        <v>9372</v>
      </c>
      <c r="C6789" s="99" t="s">
        <v>9373</v>
      </c>
      <c r="D6789" s="124">
        <v>11642</v>
      </c>
      <c r="E6789" s="157">
        <f>VLOOKUP(D6789,'SOAT LIQ'!$A$87:$C$3416,3,FALSE)</f>
        <v>5</v>
      </c>
      <c r="F6789" t="s">
        <v>21632</v>
      </c>
    </row>
    <row r="6790" spans="1:6" x14ac:dyDescent="0.25">
      <c r="A6790" t="s">
        <v>5773</v>
      </c>
      <c r="B6790" s="100" t="s">
        <v>9372</v>
      </c>
      <c r="C6790" s="99" t="s">
        <v>9373</v>
      </c>
      <c r="D6790" s="124">
        <v>11642</v>
      </c>
      <c r="E6790" s="157">
        <f>VLOOKUP(D6790,'SOAT LIQ'!$A$87:$C$3416,3,FALSE)</f>
        <v>5</v>
      </c>
      <c r="F6790" t="s">
        <v>21632</v>
      </c>
    </row>
    <row r="6791" spans="1:6" x14ac:dyDescent="0.25">
      <c r="A6791" t="s">
        <v>4339</v>
      </c>
      <c r="B6791" s="100" t="s">
        <v>4729</v>
      </c>
      <c r="C6791" s="99" t="s">
        <v>9374</v>
      </c>
      <c r="D6791" s="124">
        <v>8203</v>
      </c>
      <c r="E6791" s="157">
        <f>VLOOKUP(D6791,'SOAT LIQ'!$A$87:$C$3416,3,FALSE)</f>
        <v>4</v>
      </c>
      <c r="F6791" t="s">
        <v>21632</v>
      </c>
    </row>
    <row r="6792" spans="1:6" x14ac:dyDescent="0.25">
      <c r="A6792" t="s">
        <v>5750</v>
      </c>
      <c r="B6792" s="100" t="s">
        <v>4729</v>
      </c>
      <c r="C6792" s="99" t="s">
        <v>9374</v>
      </c>
      <c r="D6792" s="124">
        <v>8203</v>
      </c>
      <c r="E6792" s="157">
        <f>VLOOKUP(D6792,'SOAT LIQ'!$A$87:$C$3416,3,FALSE)</f>
        <v>4</v>
      </c>
      <c r="F6792" t="s">
        <v>21632</v>
      </c>
    </row>
    <row r="6793" spans="1:6" x14ac:dyDescent="0.25">
      <c r="A6793" t="s">
        <v>6023</v>
      </c>
      <c r="B6793" s="100" t="s">
        <v>4729</v>
      </c>
      <c r="C6793" s="99" t="s">
        <v>9374</v>
      </c>
      <c r="D6793" s="124">
        <v>8203</v>
      </c>
      <c r="E6793" s="157">
        <f>VLOOKUP(D6793,'SOAT LIQ'!$A$87:$C$3416,3,FALSE)</f>
        <v>4</v>
      </c>
      <c r="F6793" t="s">
        <v>21632</v>
      </c>
    </row>
    <row r="6794" spans="1:6" x14ac:dyDescent="0.25">
      <c r="A6794" t="s">
        <v>4339</v>
      </c>
      <c r="B6794" s="100" t="s">
        <v>9376</v>
      </c>
      <c r="C6794" s="99" t="s">
        <v>9375</v>
      </c>
      <c r="D6794" s="124">
        <v>8151</v>
      </c>
      <c r="E6794" s="157">
        <f>VLOOKUP(D6794,'SOAT LIQ'!$A$87:$C$3416,3,FALSE)</f>
        <v>5</v>
      </c>
      <c r="F6794" t="s">
        <v>21632</v>
      </c>
    </row>
    <row r="6795" spans="1:6" x14ac:dyDescent="0.25">
      <c r="A6795" t="s">
        <v>5750</v>
      </c>
      <c r="B6795" s="100" t="s">
        <v>9376</v>
      </c>
      <c r="C6795" s="99" t="s">
        <v>9375</v>
      </c>
      <c r="D6795" s="124">
        <v>8151</v>
      </c>
      <c r="E6795" s="157">
        <f>VLOOKUP(D6795,'SOAT LIQ'!$A$87:$C$3416,3,FALSE)</f>
        <v>5</v>
      </c>
      <c r="F6795" t="s">
        <v>21632</v>
      </c>
    </row>
    <row r="6796" spans="1:6" x14ac:dyDescent="0.25">
      <c r="A6796" t="s">
        <v>6023</v>
      </c>
      <c r="B6796" s="100" t="s">
        <v>9376</v>
      </c>
      <c r="C6796" s="99" t="s">
        <v>9375</v>
      </c>
      <c r="D6796" s="124">
        <v>8151</v>
      </c>
      <c r="E6796" s="157">
        <f>VLOOKUP(D6796,'SOAT LIQ'!$A$87:$C$3416,3,FALSE)</f>
        <v>5</v>
      </c>
      <c r="F6796" t="s">
        <v>21632</v>
      </c>
    </row>
    <row r="6797" spans="1:6" x14ac:dyDescent="0.25">
      <c r="A6797" t="s">
        <v>4339</v>
      </c>
      <c r="B6797" s="100" t="s">
        <v>9377</v>
      </c>
      <c r="C6797" s="99" t="s">
        <v>9378</v>
      </c>
      <c r="D6797" s="124">
        <v>8210</v>
      </c>
      <c r="E6797" s="157">
        <f>VLOOKUP(D6797,'SOAT LIQ'!$A$87:$C$3416,3,FALSE)</f>
        <v>7</v>
      </c>
      <c r="F6797" t="s">
        <v>21632</v>
      </c>
    </row>
    <row r="6798" spans="1:6" x14ac:dyDescent="0.25">
      <c r="A6798" t="s">
        <v>5750</v>
      </c>
      <c r="B6798" s="100" t="s">
        <v>9377</v>
      </c>
      <c r="C6798" s="99" t="s">
        <v>9378</v>
      </c>
      <c r="D6798" s="124">
        <v>8210</v>
      </c>
      <c r="E6798" s="157">
        <f>VLOOKUP(D6798,'SOAT LIQ'!$A$87:$C$3416,3,FALSE)</f>
        <v>7</v>
      </c>
      <c r="F6798" t="s">
        <v>21632</v>
      </c>
    </row>
    <row r="6799" spans="1:6" x14ac:dyDescent="0.25">
      <c r="A6799" t="s">
        <v>6023</v>
      </c>
      <c r="B6799" s="100" t="s">
        <v>9377</v>
      </c>
      <c r="C6799" s="99" t="s">
        <v>9378</v>
      </c>
      <c r="D6799" s="124">
        <v>8210</v>
      </c>
      <c r="E6799" s="157">
        <f>VLOOKUP(D6799,'SOAT LIQ'!$A$87:$C$3416,3,FALSE)</f>
        <v>7</v>
      </c>
      <c r="F6799" t="s">
        <v>21632</v>
      </c>
    </row>
    <row r="6800" spans="1:6" x14ac:dyDescent="0.25">
      <c r="A6800" t="s">
        <v>4339</v>
      </c>
      <c r="B6800" s="100" t="s">
        <v>9379</v>
      </c>
      <c r="C6800" s="99" t="s">
        <v>9378</v>
      </c>
      <c r="D6800" s="124">
        <v>8210</v>
      </c>
      <c r="E6800" s="157">
        <f>VLOOKUP(D6800,'SOAT LIQ'!$A$87:$C$3416,3,FALSE)</f>
        <v>7</v>
      </c>
      <c r="F6800" t="s">
        <v>21632</v>
      </c>
    </row>
    <row r="6801" spans="1:6" x14ac:dyDescent="0.25">
      <c r="A6801" t="s">
        <v>6023</v>
      </c>
      <c r="B6801" s="100" t="s">
        <v>9379</v>
      </c>
      <c r="C6801" s="99" t="s">
        <v>9378</v>
      </c>
      <c r="D6801" s="124">
        <v>8210</v>
      </c>
      <c r="E6801" s="157">
        <f>VLOOKUP(D6801,'SOAT LIQ'!$A$87:$C$3416,3,FALSE)</f>
        <v>7</v>
      </c>
      <c r="F6801" t="s">
        <v>21632</v>
      </c>
    </row>
    <row r="6802" spans="1:6" x14ac:dyDescent="0.25">
      <c r="A6802" t="s">
        <v>6787</v>
      </c>
      <c r="B6802" s="100" t="s">
        <v>9381</v>
      </c>
      <c r="C6802" s="99" t="s">
        <v>9380</v>
      </c>
      <c r="D6802" s="124">
        <v>8250</v>
      </c>
      <c r="E6802" s="157">
        <f>VLOOKUP(D6802,'SOAT LIQ'!$A$87:$C$3416,3,FALSE)</f>
        <v>3</v>
      </c>
      <c r="F6802" t="s">
        <v>21632</v>
      </c>
    </row>
    <row r="6803" spans="1:6" x14ac:dyDescent="0.25">
      <c r="A6803" t="s">
        <v>4339</v>
      </c>
      <c r="B6803" s="100" t="s">
        <v>9381</v>
      </c>
      <c r="C6803" s="99" t="s">
        <v>9380</v>
      </c>
      <c r="D6803" s="124">
        <v>8250</v>
      </c>
      <c r="E6803" s="157">
        <f>VLOOKUP(D6803,'SOAT LIQ'!$A$87:$C$3416,3,FALSE)</f>
        <v>3</v>
      </c>
      <c r="F6803" t="s">
        <v>21632</v>
      </c>
    </row>
    <row r="6804" spans="1:6" x14ac:dyDescent="0.25">
      <c r="A6804" t="s">
        <v>5750</v>
      </c>
      <c r="B6804" s="100" t="s">
        <v>9382</v>
      </c>
      <c r="C6804" s="100"/>
      <c r="D6804" s="124"/>
      <c r="E6804" s="157" t="e">
        <f>VLOOKUP(D6804,'SOAT LIQ'!$A$87:$C$3416,3,FALSE)</f>
        <v>#N/A</v>
      </c>
      <c r="F6804" t="s">
        <v>21632</v>
      </c>
    </row>
    <row r="6805" spans="1:6" x14ac:dyDescent="0.25">
      <c r="A6805" t="s">
        <v>4339</v>
      </c>
      <c r="B6805" s="100" t="s">
        <v>9382</v>
      </c>
      <c r="C6805" s="100"/>
      <c r="D6805" s="124"/>
      <c r="E6805" s="157" t="e">
        <f>VLOOKUP(D6805,'SOAT LIQ'!$A$87:$C$3416,3,FALSE)</f>
        <v>#N/A</v>
      </c>
      <c r="F6805" t="s">
        <v>21632</v>
      </c>
    </row>
    <row r="6806" spans="1:6" x14ac:dyDescent="0.25">
      <c r="A6806" t="s">
        <v>5750</v>
      </c>
      <c r="B6806" s="100" t="s">
        <v>9383</v>
      </c>
      <c r="C6806" s="100"/>
      <c r="D6806" s="124"/>
      <c r="E6806" s="157" t="e">
        <f>VLOOKUP(D6806,'SOAT LIQ'!$A$87:$C$3416,3,FALSE)</f>
        <v>#N/A</v>
      </c>
      <c r="F6806" t="s">
        <v>21632</v>
      </c>
    </row>
    <row r="6807" spans="1:6" x14ac:dyDescent="0.25">
      <c r="A6807" t="s">
        <v>4339</v>
      </c>
      <c r="B6807" s="100" t="s">
        <v>9383</v>
      </c>
      <c r="C6807" s="100"/>
      <c r="D6807" s="124"/>
      <c r="E6807" s="157" t="e">
        <f>VLOOKUP(D6807,'SOAT LIQ'!$A$87:$C$3416,3,FALSE)</f>
        <v>#N/A</v>
      </c>
      <c r="F6807" t="s">
        <v>21632</v>
      </c>
    </row>
    <row r="6808" spans="1:6" x14ac:dyDescent="0.25">
      <c r="A6808" t="s">
        <v>4339</v>
      </c>
      <c r="B6808" s="100" t="s">
        <v>9385</v>
      </c>
      <c r="C6808" s="99" t="s">
        <v>9384</v>
      </c>
      <c r="D6808" s="124">
        <v>8201</v>
      </c>
      <c r="E6808" s="157">
        <f>VLOOKUP(D6808,'SOAT LIQ'!$A$87:$C$3416,3,FALSE)</f>
        <v>4</v>
      </c>
      <c r="F6808" t="s">
        <v>21632</v>
      </c>
    </row>
    <row r="6809" spans="1:6" x14ac:dyDescent="0.25">
      <c r="A6809" t="s">
        <v>5750</v>
      </c>
      <c r="B6809" s="100" t="s">
        <v>9385</v>
      </c>
      <c r="C6809" s="99" t="s">
        <v>9384</v>
      </c>
      <c r="D6809" s="124">
        <v>8201</v>
      </c>
      <c r="E6809" s="157">
        <f>VLOOKUP(D6809,'SOAT LIQ'!$A$87:$C$3416,3,FALSE)</f>
        <v>4</v>
      </c>
      <c r="F6809" t="s">
        <v>21632</v>
      </c>
    </row>
    <row r="6810" spans="1:6" x14ac:dyDescent="0.25">
      <c r="A6810" t="s">
        <v>6023</v>
      </c>
      <c r="B6810" s="100" t="s">
        <v>9385</v>
      </c>
      <c r="C6810" s="99" t="s">
        <v>9384</v>
      </c>
      <c r="D6810" s="124">
        <v>8201</v>
      </c>
      <c r="E6810" s="157">
        <f>VLOOKUP(D6810,'SOAT LIQ'!$A$87:$C$3416,3,FALSE)</f>
        <v>4</v>
      </c>
      <c r="F6810" t="s">
        <v>21632</v>
      </c>
    </row>
    <row r="6811" spans="1:6" x14ac:dyDescent="0.25">
      <c r="A6811" t="s">
        <v>4339</v>
      </c>
      <c r="B6811" s="100" t="s">
        <v>9386</v>
      </c>
      <c r="C6811" s="99" t="s">
        <v>9387</v>
      </c>
      <c r="D6811" s="124">
        <v>8202</v>
      </c>
      <c r="E6811" s="157">
        <f>VLOOKUP(D6811,'SOAT LIQ'!$A$87:$C$3416,3,FALSE)</f>
        <v>4</v>
      </c>
      <c r="F6811" t="s">
        <v>21632</v>
      </c>
    </row>
    <row r="6812" spans="1:6" x14ac:dyDescent="0.25">
      <c r="A6812" t="s">
        <v>5750</v>
      </c>
      <c r="B6812" s="100" t="s">
        <v>9386</v>
      </c>
      <c r="C6812" s="99" t="s">
        <v>9387</v>
      </c>
      <c r="D6812" s="124">
        <v>8202</v>
      </c>
      <c r="E6812" s="157">
        <f>VLOOKUP(D6812,'SOAT LIQ'!$A$87:$C$3416,3,FALSE)</f>
        <v>4</v>
      </c>
      <c r="F6812" t="s">
        <v>21632</v>
      </c>
    </row>
    <row r="6813" spans="1:6" x14ac:dyDescent="0.25">
      <c r="A6813" t="s">
        <v>6023</v>
      </c>
      <c r="B6813" s="100" t="s">
        <v>9386</v>
      </c>
      <c r="C6813" s="99" t="s">
        <v>9387</v>
      </c>
      <c r="D6813" s="124">
        <v>8202</v>
      </c>
      <c r="E6813" s="157">
        <f>VLOOKUP(D6813,'SOAT LIQ'!$A$87:$C$3416,3,FALSE)</f>
        <v>4</v>
      </c>
      <c r="F6813" t="s">
        <v>21632</v>
      </c>
    </row>
    <row r="6814" spans="1:6" x14ac:dyDescent="0.25">
      <c r="A6814" t="s">
        <v>4339</v>
      </c>
      <c r="B6814" s="100" t="s">
        <v>9388</v>
      </c>
      <c r="C6814" s="99" t="s">
        <v>9389</v>
      </c>
      <c r="D6814" s="124">
        <v>8212</v>
      </c>
      <c r="E6814" s="157">
        <f>VLOOKUP(D6814,'SOAT LIQ'!$A$87:$C$3416,3,FALSE)</f>
        <v>6</v>
      </c>
      <c r="F6814" t="s">
        <v>21632</v>
      </c>
    </row>
    <row r="6815" spans="1:6" x14ac:dyDescent="0.25">
      <c r="A6815" t="s">
        <v>5750</v>
      </c>
      <c r="B6815" s="100" t="s">
        <v>9388</v>
      </c>
      <c r="C6815" s="99" t="s">
        <v>9389</v>
      </c>
      <c r="D6815" s="124">
        <v>8212</v>
      </c>
      <c r="E6815" s="157">
        <f>VLOOKUP(D6815,'SOAT LIQ'!$A$87:$C$3416,3,FALSE)</f>
        <v>6</v>
      </c>
      <c r="F6815" t="s">
        <v>21632</v>
      </c>
    </row>
    <row r="6816" spans="1:6" x14ac:dyDescent="0.25">
      <c r="A6816" t="s">
        <v>6023</v>
      </c>
      <c r="B6816" s="100" t="s">
        <v>9388</v>
      </c>
      <c r="C6816" s="99" t="s">
        <v>9389</v>
      </c>
      <c r="D6816" s="124">
        <v>8212</v>
      </c>
      <c r="E6816" s="157">
        <f>VLOOKUP(D6816,'SOAT LIQ'!$A$87:$C$3416,3,FALSE)</f>
        <v>6</v>
      </c>
      <c r="F6816" t="s">
        <v>21632</v>
      </c>
    </row>
    <row r="6817" spans="1:6" x14ac:dyDescent="0.25">
      <c r="A6817" t="s">
        <v>9312</v>
      </c>
      <c r="B6817" s="100" t="s">
        <v>9388</v>
      </c>
      <c r="C6817" s="99" t="s">
        <v>9389</v>
      </c>
      <c r="D6817" s="124">
        <v>8212</v>
      </c>
      <c r="E6817" s="157">
        <f>VLOOKUP(D6817,'SOAT LIQ'!$A$87:$C$3416,3,FALSE)</f>
        <v>6</v>
      </c>
      <c r="F6817" t="s">
        <v>21632</v>
      </c>
    </row>
    <row r="6818" spans="1:6" x14ac:dyDescent="0.25">
      <c r="A6818" t="s">
        <v>9312</v>
      </c>
      <c r="B6818" s="100" t="s">
        <v>9390</v>
      </c>
      <c r="C6818" s="99" t="s">
        <v>9391</v>
      </c>
      <c r="D6818" s="124">
        <v>18500</v>
      </c>
      <c r="E6818" s="157">
        <f>VLOOKUP(D6818,'SOAT LIQ'!$A$87:$C$3416,3,FALSE)</f>
        <v>3</v>
      </c>
      <c r="F6818" t="s">
        <v>21632</v>
      </c>
    </row>
    <row r="6819" spans="1:6" x14ac:dyDescent="0.25">
      <c r="A6819" t="s">
        <v>6787</v>
      </c>
      <c r="B6819" s="100" t="s">
        <v>9390</v>
      </c>
      <c r="C6819" s="99" t="s">
        <v>9391</v>
      </c>
      <c r="D6819" s="124">
        <v>18500</v>
      </c>
      <c r="E6819" s="157">
        <f>VLOOKUP(D6819,'SOAT LIQ'!$A$87:$C$3416,3,FALSE)</f>
        <v>3</v>
      </c>
      <c r="F6819" t="s">
        <v>21632</v>
      </c>
    </row>
    <row r="6820" spans="1:6" x14ac:dyDescent="0.25">
      <c r="A6820" t="s">
        <v>4339</v>
      </c>
      <c r="B6820" s="100" t="s">
        <v>4501</v>
      </c>
      <c r="C6820" s="99" t="s">
        <v>9392</v>
      </c>
      <c r="D6820" s="124">
        <v>17920</v>
      </c>
      <c r="E6820" s="157">
        <f>VLOOKUP(D6820,'SOAT LIQ'!$A$87:$C$3416,3,FALSE)</f>
        <v>3</v>
      </c>
      <c r="F6820" t="s">
        <v>21632</v>
      </c>
    </row>
    <row r="6821" spans="1:6" x14ac:dyDescent="0.25">
      <c r="A6821" t="s">
        <v>5750</v>
      </c>
      <c r="B6821" s="100" t="s">
        <v>4501</v>
      </c>
      <c r="C6821" s="99" t="s">
        <v>9392</v>
      </c>
      <c r="D6821" s="124">
        <v>17920</v>
      </c>
      <c r="E6821" s="157">
        <f>VLOOKUP(D6821,'SOAT LIQ'!$A$87:$C$3416,3,FALSE)</f>
        <v>3</v>
      </c>
      <c r="F6821" t="s">
        <v>21632</v>
      </c>
    </row>
    <row r="6822" spans="1:6" x14ac:dyDescent="0.25">
      <c r="A6822" t="s">
        <v>6023</v>
      </c>
      <c r="B6822" s="100" t="s">
        <v>4501</v>
      </c>
      <c r="C6822" s="99" t="s">
        <v>9392</v>
      </c>
      <c r="D6822" s="124">
        <v>17920</v>
      </c>
      <c r="E6822" s="157">
        <f>VLOOKUP(D6822,'SOAT LIQ'!$A$87:$C$3416,3,FALSE)</f>
        <v>3</v>
      </c>
      <c r="F6822" t="s">
        <v>21632</v>
      </c>
    </row>
    <row r="6823" spans="1:6" x14ac:dyDescent="0.25">
      <c r="A6823" t="s">
        <v>4339</v>
      </c>
      <c r="B6823" s="100" t="s">
        <v>4505</v>
      </c>
      <c r="C6823" s="99" t="s">
        <v>9393</v>
      </c>
      <c r="D6823" s="124">
        <v>17920</v>
      </c>
      <c r="E6823" s="157">
        <f>VLOOKUP(D6823,'SOAT LIQ'!$A$87:$C$3416,3,FALSE)</f>
        <v>3</v>
      </c>
      <c r="F6823" t="s">
        <v>21632</v>
      </c>
    </row>
    <row r="6824" spans="1:6" x14ac:dyDescent="0.25">
      <c r="A6824" t="s">
        <v>6787</v>
      </c>
      <c r="B6824" s="100" t="s">
        <v>4505</v>
      </c>
      <c r="C6824" s="99" t="s">
        <v>9393</v>
      </c>
      <c r="D6824" s="124">
        <v>17920</v>
      </c>
      <c r="E6824" s="157">
        <f>VLOOKUP(D6824,'SOAT LIQ'!$A$87:$C$3416,3,FALSE)</f>
        <v>3</v>
      </c>
      <c r="F6824" t="s">
        <v>21632</v>
      </c>
    </row>
    <row r="6825" spans="1:6" x14ac:dyDescent="0.25">
      <c r="A6825" t="s">
        <v>5750</v>
      </c>
      <c r="B6825" s="100" t="s">
        <v>4505</v>
      </c>
      <c r="C6825" s="99" t="s">
        <v>9393</v>
      </c>
      <c r="D6825" s="124">
        <v>17920</v>
      </c>
      <c r="E6825" s="157">
        <f>VLOOKUP(D6825,'SOAT LIQ'!$A$87:$C$3416,3,FALSE)</f>
        <v>3</v>
      </c>
      <c r="F6825" t="s">
        <v>21632</v>
      </c>
    </row>
    <row r="6826" spans="1:6" x14ac:dyDescent="0.25">
      <c r="A6826" t="s">
        <v>6023</v>
      </c>
      <c r="B6826" s="100" t="s">
        <v>4505</v>
      </c>
      <c r="C6826" s="99" t="s">
        <v>9393</v>
      </c>
      <c r="D6826" s="124">
        <v>17920</v>
      </c>
      <c r="E6826" s="157">
        <f>VLOOKUP(D6826,'SOAT LIQ'!$A$87:$C$3416,3,FALSE)</f>
        <v>3</v>
      </c>
      <c r="F6826" t="s">
        <v>21632</v>
      </c>
    </row>
    <row r="6827" spans="1:6" x14ac:dyDescent="0.25">
      <c r="A6827" t="s">
        <v>5733</v>
      </c>
      <c r="B6827" s="100" t="s">
        <v>9394</v>
      </c>
      <c r="C6827" s="100"/>
      <c r="D6827" s="124">
        <v>29110</v>
      </c>
      <c r="E6827" s="157" t="e">
        <f>VLOOKUP(D6827,'SOAT LIQ'!$A$87:$C$3416,3,FALSE)</f>
        <v>#N/A</v>
      </c>
    </row>
    <row r="6828" spans="1:6" x14ac:dyDescent="0.25">
      <c r="A6828" t="s">
        <v>5925</v>
      </c>
      <c r="B6828" s="100" t="s">
        <v>9394</v>
      </c>
      <c r="C6828" s="100"/>
      <c r="D6828" s="124">
        <v>29110</v>
      </c>
      <c r="E6828" s="157" t="e">
        <f>VLOOKUP(D6828,'SOAT LIQ'!$A$87:$C$3416,3,FALSE)</f>
        <v>#N/A</v>
      </c>
    </row>
    <row r="6829" spans="1:6" x14ac:dyDescent="0.25">
      <c r="A6829" t="s">
        <v>9395</v>
      </c>
      <c r="B6829" s="100" t="s">
        <v>9394</v>
      </c>
      <c r="C6829" s="100"/>
      <c r="D6829" s="124">
        <v>29110</v>
      </c>
      <c r="E6829" s="157" t="e">
        <f>VLOOKUP(D6829,'SOAT LIQ'!$A$87:$C$3416,3,FALSE)</f>
        <v>#N/A</v>
      </c>
    </row>
    <row r="6830" spans="1:6" x14ac:dyDescent="0.25">
      <c r="A6830" t="s">
        <v>9395</v>
      </c>
      <c r="B6830" s="100" t="s">
        <v>9396</v>
      </c>
      <c r="C6830" s="100"/>
      <c r="D6830" s="124"/>
      <c r="E6830" s="157" t="e">
        <f>VLOOKUP(D6830,'SOAT LIQ'!$A$87:$C$3416,3,FALSE)</f>
        <v>#N/A</v>
      </c>
    </row>
    <row r="6831" spans="1:6" x14ac:dyDescent="0.25">
      <c r="A6831" t="s">
        <v>4339</v>
      </c>
      <c r="B6831" s="100" t="s">
        <v>9396</v>
      </c>
      <c r="C6831" s="100"/>
      <c r="D6831" s="124"/>
      <c r="E6831" s="157" t="e">
        <f>VLOOKUP(D6831,'SOAT LIQ'!$A$87:$C$3416,3,FALSE)</f>
        <v>#N/A</v>
      </c>
      <c r="F6831" t="s">
        <v>21632</v>
      </c>
    </row>
    <row r="6832" spans="1:6" x14ac:dyDescent="0.25">
      <c r="A6832" t="s">
        <v>4339</v>
      </c>
      <c r="B6832" s="100" t="s">
        <v>9397</v>
      </c>
      <c r="C6832" s="99" t="s">
        <v>9398</v>
      </c>
      <c r="D6832" s="124">
        <v>8220</v>
      </c>
      <c r="E6832" s="157">
        <f>VLOOKUP(D6832,'SOAT LIQ'!$A$87:$C$3416,3,FALSE)</f>
        <v>7</v>
      </c>
      <c r="F6832" t="s">
        <v>21632</v>
      </c>
    </row>
    <row r="6833" spans="1:6" x14ac:dyDescent="0.25">
      <c r="A6833" t="s">
        <v>5750</v>
      </c>
      <c r="B6833" s="100" t="s">
        <v>9397</v>
      </c>
      <c r="C6833" s="99" t="s">
        <v>9398</v>
      </c>
      <c r="D6833" s="124">
        <v>8220</v>
      </c>
      <c r="E6833" s="157">
        <f>VLOOKUP(D6833,'SOAT LIQ'!$A$87:$C$3416,3,FALSE)</f>
        <v>7</v>
      </c>
      <c r="F6833" t="s">
        <v>21632</v>
      </c>
    </row>
    <row r="6834" spans="1:6" x14ac:dyDescent="0.25">
      <c r="A6834" t="s">
        <v>6023</v>
      </c>
      <c r="B6834" s="100" t="s">
        <v>9397</v>
      </c>
      <c r="C6834" s="99" t="s">
        <v>9398</v>
      </c>
      <c r="D6834" s="124">
        <v>8220</v>
      </c>
      <c r="E6834" s="157">
        <f>VLOOKUP(D6834,'SOAT LIQ'!$A$87:$C$3416,3,FALSE)</f>
        <v>7</v>
      </c>
      <c r="F6834" t="s">
        <v>21632</v>
      </c>
    </row>
    <row r="6835" spans="1:6" x14ac:dyDescent="0.25">
      <c r="A6835" t="s">
        <v>4339</v>
      </c>
      <c r="B6835" s="100" t="s">
        <v>9399</v>
      </c>
      <c r="C6835" s="99" t="s">
        <v>9398</v>
      </c>
      <c r="D6835" s="124">
        <v>8220</v>
      </c>
      <c r="E6835" s="157">
        <f>VLOOKUP(D6835,'SOAT LIQ'!$A$87:$C$3416,3,FALSE)</f>
        <v>7</v>
      </c>
      <c r="F6835" t="s">
        <v>21632</v>
      </c>
    </row>
    <row r="6836" spans="1:6" x14ac:dyDescent="0.25">
      <c r="A6836" t="s">
        <v>6023</v>
      </c>
      <c r="B6836" s="100" t="s">
        <v>9399</v>
      </c>
      <c r="C6836" s="99" t="s">
        <v>9398</v>
      </c>
      <c r="D6836" s="124">
        <v>8220</v>
      </c>
      <c r="E6836" s="157">
        <f>VLOOKUP(D6836,'SOAT LIQ'!$A$87:$C$3416,3,FALSE)</f>
        <v>7</v>
      </c>
      <c r="F6836" t="s">
        <v>21632</v>
      </c>
    </row>
    <row r="6837" spans="1:6" x14ac:dyDescent="0.25">
      <c r="A6837" t="s">
        <v>4339</v>
      </c>
      <c r="B6837" s="100" t="s">
        <v>9400</v>
      </c>
      <c r="C6837" s="99" t="s">
        <v>9398</v>
      </c>
      <c r="D6837" s="124">
        <v>8222</v>
      </c>
      <c r="E6837" s="157">
        <f>VLOOKUP(D6837,'SOAT LIQ'!$A$87:$C$3416,3,FALSE)</f>
        <v>8</v>
      </c>
      <c r="F6837" t="s">
        <v>21632</v>
      </c>
    </row>
    <row r="6838" spans="1:6" x14ac:dyDescent="0.25">
      <c r="A6838" t="s">
        <v>5750</v>
      </c>
      <c r="B6838" s="100" t="s">
        <v>9400</v>
      </c>
      <c r="C6838" s="99" t="s">
        <v>9398</v>
      </c>
      <c r="D6838" s="124">
        <v>8222</v>
      </c>
      <c r="E6838" s="157">
        <f>VLOOKUP(D6838,'SOAT LIQ'!$A$87:$C$3416,3,FALSE)</f>
        <v>8</v>
      </c>
      <c r="F6838" t="s">
        <v>21632</v>
      </c>
    </row>
    <row r="6839" spans="1:6" x14ac:dyDescent="0.25">
      <c r="A6839" t="s">
        <v>6023</v>
      </c>
      <c r="B6839" s="100" t="s">
        <v>9400</v>
      </c>
      <c r="C6839" s="99" t="s">
        <v>9398</v>
      </c>
      <c r="D6839" s="124">
        <v>8222</v>
      </c>
      <c r="E6839" s="157">
        <f>VLOOKUP(D6839,'SOAT LIQ'!$A$87:$C$3416,3,FALSE)</f>
        <v>8</v>
      </c>
      <c r="F6839" t="s">
        <v>21632</v>
      </c>
    </row>
    <row r="6840" spans="1:6" x14ac:dyDescent="0.25">
      <c r="A6840" t="s">
        <v>4339</v>
      </c>
      <c r="B6840" s="100" t="s">
        <v>9401</v>
      </c>
      <c r="C6840" s="99" t="s">
        <v>9402</v>
      </c>
      <c r="D6840" s="124">
        <v>8220</v>
      </c>
      <c r="E6840" s="157">
        <f>VLOOKUP(D6840,'SOAT LIQ'!$A$87:$C$3416,3,FALSE)</f>
        <v>7</v>
      </c>
      <c r="F6840" t="s">
        <v>21632</v>
      </c>
    </row>
    <row r="6841" spans="1:6" x14ac:dyDescent="0.25">
      <c r="A6841" t="s">
        <v>4339</v>
      </c>
      <c r="B6841" s="100" t="s">
        <v>9403</v>
      </c>
      <c r="C6841" s="99" t="s">
        <v>9404</v>
      </c>
      <c r="D6841" s="124">
        <v>8221</v>
      </c>
      <c r="E6841" s="157">
        <f>VLOOKUP(D6841,'SOAT LIQ'!$A$87:$C$3416,3,FALSE)</f>
        <v>3</v>
      </c>
      <c r="F6841" t="s">
        <v>21632</v>
      </c>
    </row>
    <row r="6842" spans="1:6" x14ac:dyDescent="0.25">
      <c r="A6842" t="s">
        <v>5750</v>
      </c>
      <c r="B6842" s="100" t="s">
        <v>9403</v>
      </c>
      <c r="C6842" s="99" t="s">
        <v>9404</v>
      </c>
      <c r="D6842" s="124">
        <v>8221</v>
      </c>
      <c r="E6842" s="157">
        <f>VLOOKUP(D6842,'SOAT LIQ'!$A$87:$C$3416,3,FALSE)</f>
        <v>3</v>
      </c>
      <c r="F6842" t="s">
        <v>21632</v>
      </c>
    </row>
    <row r="6843" spans="1:6" x14ac:dyDescent="0.25">
      <c r="A6843" t="s">
        <v>6023</v>
      </c>
      <c r="B6843" s="100" t="s">
        <v>9403</v>
      </c>
      <c r="C6843" s="99" t="s">
        <v>9404</v>
      </c>
      <c r="D6843" s="124">
        <v>8221</v>
      </c>
      <c r="E6843" s="157">
        <f>VLOOKUP(D6843,'SOAT LIQ'!$A$87:$C$3416,3,FALSE)</f>
        <v>3</v>
      </c>
      <c r="F6843" t="s">
        <v>21632</v>
      </c>
    </row>
    <row r="6844" spans="1:6" x14ac:dyDescent="0.25">
      <c r="A6844" t="s">
        <v>4339</v>
      </c>
      <c r="B6844" s="100" t="s">
        <v>9405</v>
      </c>
      <c r="C6844" s="99" t="s">
        <v>9398</v>
      </c>
      <c r="D6844" s="124">
        <v>8220</v>
      </c>
      <c r="E6844" s="157">
        <f>VLOOKUP(D6844,'SOAT LIQ'!$A$87:$C$3416,3,FALSE)</f>
        <v>7</v>
      </c>
      <c r="F6844" t="s">
        <v>21632</v>
      </c>
    </row>
    <row r="6845" spans="1:6" x14ac:dyDescent="0.25">
      <c r="A6845" t="s">
        <v>5750</v>
      </c>
      <c r="B6845" s="100" t="s">
        <v>9405</v>
      </c>
      <c r="C6845" s="99" t="s">
        <v>9398</v>
      </c>
      <c r="D6845" s="124">
        <v>8220</v>
      </c>
      <c r="E6845" s="157">
        <f>VLOOKUP(D6845,'SOAT LIQ'!$A$87:$C$3416,3,FALSE)</f>
        <v>7</v>
      </c>
      <c r="F6845" t="s">
        <v>21632</v>
      </c>
    </row>
    <row r="6846" spans="1:6" x14ac:dyDescent="0.25">
      <c r="A6846" t="s">
        <v>6023</v>
      </c>
      <c r="B6846" s="100" t="s">
        <v>9405</v>
      </c>
      <c r="C6846" s="99" t="s">
        <v>9398</v>
      </c>
      <c r="D6846" s="124">
        <v>8220</v>
      </c>
      <c r="E6846" s="157">
        <f>VLOOKUP(D6846,'SOAT LIQ'!$A$87:$C$3416,3,FALSE)</f>
        <v>7</v>
      </c>
      <c r="F6846" t="s">
        <v>21632</v>
      </c>
    </row>
    <row r="6847" spans="1:6" x14ac:dyDescent="0.25">
      <c r="A6847" t="s">
        <v>4339</v>
      </c>
      <c r="B6847" s="100" t="s">
        <v>9406</v>
      </c>
      <c r="C6847" s="99" t="s">
        <v>9398</v>
      </c>
      <c r="D6847" s="124">
        <v>8220</v>
      </c>
      <c r="E6847" s="157">
        <f>VLOOKUP(D6847,'SOAT LIQ'!$A$87:$C$3416,3,FALSE)</f>
        <v>7</v>
      </c>
      <c r="F6847" t="s">
        <v>21632</v>
      </c>
    </row>
    <row r="6848" spans="1:6" x14ac:dyDescent="0.25">
      <c r="A6848" t="s">
        <v>5750</v>
      </c>
      <c r="B6848" s="100" t="s">
        <v>9406</v>
      </c>
      <c r="C6848" s="99" t="s">
        <v>9398</v>
      </c>
      <c r="D6848" s="124">
        <v>8220</v>
      </c>
      <c r="E6848" s="157">
        <f>VLOOKUP(D6848,'SOAT LIQ'!$A$87:$C$3416,3,FALSE)</f>
        <v>7</v>
      </c>
      <c r="F6848" t="s">
        <v>21632</v>
      </c>
    </row>
    <row r="6849" spans="1:6" x14ac:dyDescent="0.25">
      <c r="A6849" t="s">
        <v>6023</v>
      </c>
      <c r="B6849" s="100" t="s">
        <v>9406</v>
      </c>
      <c r="C6849" s="99" t="s">
        <v>9398</v>
      </c>
      <c r="D6849" s="124">
        <v>8220</v>
      </c>
      <c r="E6849" s="157">
        <f>VLOOKUP(D6849,'SOAT LIQ'!$A$87:$C$3416,3,FALSE)</f>
        <v>7</v>
      </c>
      <c r="F6849" t="s">
        <v>21632</v>
      </c>
    </row>
    <row r="6850" spans="1:6" x14ac:dyDescent="0.25">
      <c r="A6850" t="s">
        <v>4339</v>
      </c>
      <c r="B6850" s="100" t="s">
        <v>9407</v>
      </c>
      <c r="C6850" s="99" t="s">
        <v>9404</v>
      </c>
      <c r="D6850" s="124">
        <v>8221</v>
      </c>
      <c r="E6850" s="157">
        <f>VLOOKUP(D6850,'SOAT LIQ'!$A$87:$C$3416,3,FALSE)</f>
        <v>3</v>
      </c>
      <c r="F6850" t="s">
        <v>21632</v>
      </c>
    </row>
    <row r="6851" spans="1:6" x14ac:dyDescent="0.25">
      <c r="A6851" t="s">
        <v>5750</v>
      </c>
      <c r="B6851" s="100" t="s">
        <v>9407</v>
      </c>
      <c r="C6851" s="99" t="s">
        <v>9404</v>
      </c>
      <c r="D6851" s="124">
        <v>8221</v>
      </c>
      <c r="E6851" s="157">
        <f>VLOOKUP(D6851,'SOAT LIQ'!$A$87:$C$3416,3,FALSE)</f>
        <v>3</v>
      </c>
      <c r="F6851" t="s">
        <v>21632</v>
      </c>
    </row>
    <row r="6852" spans="1:6" x14ac:dyDescent="0.25">
      <c r="A6852" t="s">
        <v>6023</v>
      </c>
      <c r="B6852" s="100" t="s">
        <v>9407</v>
      </c>
      <c r="C6852" s="99" t="s">
        <v>9404</v>
      </c>
      <c r="D6852" s="124">
        <v>8221</v>
      </c>
      <c r="E6852" s="157">
        <f>VLOOKUP(D6852,'SOAT LIQ'!$A$87:$C$3416,3,FALSE)</f>
        <v>3</v>
      </c>
      <c r="F6852" t="s">
        <v>21632</v>
      </c>
    </row>
    <row r="6853" spans="1:6" x14ac:dyDescent="0.25">
      <c r="A6853" t="s">
        <v>6183</v>
      </c>
      <c r="B6853" s="100" t="s">
        <v>9407</v>
      </c>
      <c r="C6853" s="99" t="s">
        <v>9404</v>
      </c>
      <c r="D6853" s="124">
        <v>8221</v>
      </c>
      <c r="E6853" s="157">
        <f>VLOOKUP(D6853,'SOAT LIQ'!$A$87:$C$3416,3,FALSE)</f>
        <v>3</v>
      </c>
      <c r="F6853" t="s">
        <v>21632</v>
      </c>
    </row>
    <row r="6854" spans="1:6" x14ac:dyDescent="0.25">
      <c r="A6854" t="s">
        <v>4339</v>
      </c>
      <c r="B6854" s="100" t="s">
        <v>9408</v>
      </c>
      <c r="C6854" s="99" t="s">
        <v>9409</v>
      </c>
      <c r="D6854" s="124">
        <v>8203</v>
      </c>
      <c r="E6854" s="157">
        <f>VLOOKUP(D6854,'SOAT LIQ'!$A$87:$C$3416,3,FALSE)</f>
        <v>4</v>
      </c>
      <c r="F6854" t="s">
        <v>21632</v>
      </c>
    </row>
    <row r="6855" spans="1:6" x14ac:dyDescent="0.25">
      <c r="A6855" t="s">
        <v>5750</v>
      </c>
      <c r="B6855" s="100" t="s">
        <v>9408</v>
      </c>
      <c r="C6855" s="99" t="s">
        <v>9409</v>
      </c>
      <c r="D6855" s="124">
        <v>8203</v>
      </c>
      <c r="E6855" s="157">
        <f>VLOOKUP(D6855,'SOAT LIQ'!$A$87:$C$3416,3,FALSE)</f>
        <v>4</v>
      </c>
      <c r="F6855" t="s">
        <v>21632</v>
      </c>
    </row>
    <row r="6856" spans="1:6" x14ac:dyDescent="0.25">
      <c r="A6856" t="s">
        <v>6023</v>
      </c>
      <c r="B6856" s="100" t="s">
        <v>9408</v>
      </c>
      <c r="C6856" s="99" t="s">
        <v>9409</v>
      </c>
      <c r="D6856" s="124">
        <v>8203</v>
      </c>
      <c r="E6856" s="157">
        <f>VLOOKUP(D6856,'SOAT LIQ'!$A$87:$C$3416,3,FALSE)</f>
        <v>4</v>
      </c>
      <c r="F6856" t="s">
        <v>21632</v>
      </c>
    </row>
    <row r="6857" spans="1:6" x14ac:dyDescent="0.25">
      <c r="A6857" t="s">
        <v>5965</v>
      </c>
      <c r="B6857" s="100" t="s">
        <v>9410</v>
      </c>
      <c r="C6857" s="99" t="s">
        <v>9411</v>
      </c>
      <c r="D6857" s="124">
        <v>8240</v>
      </c>
      <c r="E6857" s="157">
        <f>VLOOKUP(D6857,'SOAT LIQ'!$A$87:$C$3416,3,FALSE)</f>
        <v>3</v>
      </c>
      <c r="F6857" t="s">
        <v>21632</v>
      </c>
    </row>
    <row r="6858" spans="1:6" x14ac:dyDescent="0.25">
      <c r="A6858" t="s">
        <v>4339</v>
      </c>
      <c r="B6858" s="100" t="s">
        <v>9410</v>
      </c>
      <c r="C6858" s="99" t="s">
        <v>9411</v>
      </c>
      <c r="D6858" s="124">
        <v>8240</v>
      </c>
      <c r="E6858" s="157">
        <f>VLOOKUP(D6858,'SOAT LIQ'!$A$87:$C$3416,3,FALSE)</f>
        <v>3</v>
      </c>
      <c r="F6858" t="s">
        <v>21632</v>
      </c>
    </row>
    <row r="6859" spans="1:6" x14ac:dyDescent="0.25">
      <c r="A6859" t="s">
        <v>5750</v>
      </c>
      <c r="B6859" s="100" t="s">
        <v>9410</v>
      </c>
      <c r="C6859" s="99" t="s">
        <v>9411</v>
      </c>
      <c r="D6859" s="124">
        <v>8240</v>
      </c>
      <c r="E6859" s="157">
        <f>VLOOKUP(D6859,'SOAT LIQ'!$A$87:$C$3416,3,FALSE)</f>
        <v>3</v>
      </c>
      <c r="F6859" t="s">
        <v>21632</v>
      </c>
    </row>
    <row r="6860" spans="1:6" x14ac:dyDescent="0.25">
      <c r="A6860" t="s">
        <v>6023</v>
      </c>
      <c r="B6860" s="100" t="s">
        <v>9410</v>
      </c>
      <c r="C6860" s="99" t="s">
        <v>9411</v>
      </c>
      <c r="D6860" s="124">
        <v>8240</v>
      </c>
      <c r="E6860" s="157">
        <f>VLOOKUP(D6860,'SOAT LIQ'!$A$87:$C$3416,3,FALSE)</f>
        <v>3</v>
      </c>
      <c r="F6860" t="s">
        <v>21632</v>
      </c>
    </row>
    <row r="6861" spans="1:6" x14ac:dyDescent="0.25">
      <c r="A6861" t="s">
        <v>4339</v>
      </c>
      <c r="B6861" s="100" t="s">
        <v>9412</v>
      </c>
      <c r="C6861" s="99" t="s">
        <v>9413</v>
      </c>
      <c r="D6861" s="124">
        <v>8245</v>
      </c>
      <c r="E6861" s="157">
        <f>VLOOKUP(D6861,'SOAT LIQ'!$A$87:$C$3416,3,FALSE)</f>
        <v>9</v>
      </c>
      <c r="F6861" t="s">
        <v>21632</v>
      </c>
    </row>
    <row r="6862" spans="1:6" x14ac:dyDescent="0.25">
      <c r="A6862" t="s">
        <v>5750</v>
      </c>
      <c r="B6862" s="100" t="s">
        <v>9412</v>
      </c>
      <c r="C6862" s="99" t="s">
        <v>9413</v>
      </c>
      <c r="D6862" s="124">
        <v>8245</v>
      </c>
      <c r="E6862" s="157">
        <f>VLOOKUP(D6862,'SOAT LIQ'!$A$87:$C$3416,3,FALSE)</f>
        <v>9</v>
      </c>
      <c r="F6862" t="s">
        <v>21632</v>
      </c>
    </row>
    <row r="6863" spans="1:6" x14ac:dyDescent="0.25">
      <c r="A6863" t="s">
        <v>6023</v>
      </c>
      <c r="B6863" s="100" t="s">
        <v>9412</v>
      </c>
      <c r="C6863" s="99" t="s">
        <v>9413</v>
      </c>
      <c r="D6863" s="124">
        <v>8245</v>
      </c>
      <c r="E6863" s="157">
        <f>VLOOKUP(D6863,'SOAT LIQ'!$A$87:$C$3416,3,FALSE)</f>
        <v>9</v>
      </c>
      <c r="F6863" t="s">
        <v>21632</v>
      </c>
    </row>
    <row r="6864" spans="1:6" x14ac:dyDescent="0.25">
      <c r="A6864" t="s">
        <v>4339</v>
      </c>
      <c r="B6864" s="100" t="s">
        <v>9414</v>
      </c>
      <c r="C6864" s="99" t="s">
        <v>9415</v>
      </c>
      <c r="D6864" s="124">
        <v>8246</v>
      </c>
      <c r="E6864" s="157">
        <f>VLOOKUP(D6864,'SOAT LIQ'!$A$87:$C$3416,3,FALSE)</f>
        <v>10</v>
      </c>
      <c r="F6864" t="s">
        <v>21632</v>
      </c>
    </row>
    <row r="6865" spans="1:6" x14ac:dyDescent="0.25">
      <c r="A6865" t="s">
        <v>5750</v>
      </c>
      <c r="B6865" s="100" t="s">
        <v>9414</v>
      </c>
      <c r="C6865" s="99" t="s">
        <v>9415</v>
      </c>
      <c r="D6865" s="124">
        <v>8246</v>
      </c>
      <c r="E6865" s="157">
        <f>VLOOKUP(D6865,'SOAT LIQ'!$A$87:$C$3416,3,FALSE)</f>
        <v>10</v>
      </c>
      <c r="F6865" t="s">
        <v>21632</v>
      </c>
    </row>
    <row r="6866" spans="1:6" x14ac:dyDescent="0.25">
      <c r="A6866" t="s">
        <v>6023</v>
      </c>
      <c r="B6866" s="100" t="s">
        <v>9414</v>
      </c>
      <c r="C6866" s="99" t="s">
        <v>9415</v>
      </c>
      <c r="D6866" s="124">
        <v>8246</v>
      </c>
      <c r="E6866" s="157">
        <f>VLOOKUP(D6866,'SOAT LIQ'!$A$87:$C$3416,3,FALSE)</f>
        <v>10</v>
      </c>
      <c r="F6866" t="s">
        <v>21632</v>
      </c>
    </row>
    <row r="6867" spans="1:6" x14ac:dyDescent="0.25">
      <c r="A6867" t="s">
        <v>4339</v>
      </c>
      <c r="B6867" s="100" t="s">
        <v>4112</v>
      </c>
      <c r="C6867" s="99" t="s">
        <v>9416</v>
      </c>
      <c r="D6867" s="124">
        <v>8122</v>
      </c>
      <c r="E6867" s="157">
        <f>VLOOKUP(D6867,'SOAT LIQ'!$A$87:$C$3416,3,FALSE)</f>
        <v>12</v>
      </c>
      <c r="F6867" t="s">
        <v>21632</v>
      </c>
    </row>
    <row r="6868" spans="1:6" x14ac:dyDescent="0.25">
      <c r="A6868" t="s">
        <v>5750</v>
      </c>
      <c r="B6868" s="100" t="s">
        <v>4112</v>
      </c>
      <c r="C6868" s="99" t="s">
        <v>9416</v>
      </c>
      <c r="D6868" s="124">
        <v>8122</v>
      </c>
      <c r="E6868" s="157">
        <f>VLOOKUP(D6868,'SOAT LIQ'!$A$87:$C$3416,3,FALSE)</f>
        <v>12</v>
      </c>
      <c r="F6868" t="s">
        <v>21632</v>
      </c>
    </row>
    <row r="6869" spans="1:6" x14ac:dyDescent="0.25">
      <c r="A6869" t="s">
        <v>6023</v>
      </c>
      <c r="B6869" s="100" t="s">
        <v>4112</v>
      </c>
      <c r="C6869" s="99" t="s">
        <v>9416</v>
      </c>
      <c r="D6869" s="124">
        <v>8122</v>
      </c>
      <c r="E6869" s="157">
        <f>VLOOKUP(D6869,'SOAT LIQ'!$A$87:$C$3416,3,FALSE)</f>
        <v>12</v>
      </c>
      <c r="F6869" t="s">
        <v>21632</v>
      </c>
    </row>
    <row r="6870" spans="1:6" x14ac:dyDescent="0.25">
      <c r="A6870" t="s">
        <v>4339</v>
      </c>
      <c r="B6870" s="100" t="s">
        <v>4113</v>
      </c>
      <c r="C6870" s="99" t="s">
        <v>9417</v>
      </c>
      <c r="D6870" s="124">
        <v>8122</v>
      </c>
      <c r="E6870" s="157">
        <f>VLOOKUP(D6870,'SOAT LIQ'!$A$87:$C$3416,3,FALSE)</f>
        <v>12</v>
      </c>
      <c r="F6870" t="s">
        <v>21632</v>
      </c>
    </row>
    <row r="6871" spans="1:6" x14ac:dyDescent="0.25">
      <c r="A6871" t="s">
        <v>5750</v>
      </c>
      <c r="B6871" s="100" t="s">
        <v>4113</v>
      </c>
      <c r="C6871" s="99" t="s">
        <v>9417</v>
      </c>
      <c r="D6871" s="124">
        <v>8122</v>
      </c>
      <c r="E6871" s="157">
        <f>VLOOKUP(D6871,'SOAT LIQ'!$A$87:$C$3416,3,FALSE)</f>
        <v>12</v>
      </c>
      <c r="F6871" t="s">
        <v>21632</v>
      </c>
    </row>
    <row r="6872" spans="1:6" x14ac:dyDescent="0.25">
      <c r="A6872" t="s">
        <v>6023</v>
      </c>
      <c r="B6872" s="100" t="s">
        <v>4113</v>
      </c>
      <c r="C6872" s="99" t="s">
        <v>9417</v>
      </c>
      <c r="D6872" s="124">
        <v>8122</v>
      </c>
      <c r="E6872" s="157">
        <f>VLOOKUP(D6872,'SOAT LIQ'!$A$87:$C$3416,3,FALSE)</f>
        <v>12</v>
      </c>
      <c r="F6872" t="s">
        <v>21632</v>
      </c>
    </row>
    <row r="6873" spans="1:6" x14ac:dyDescent="0.25">
      <c r="A6873" t="s">
        <v>4339</v>
      </c>
      <c r="B6873" s="100" t="s">
        <v>4114</v>
      </c>
      <c r="C6873" s="99" t="s">
        <v>9418</v>
      </c>
      <c r="D6873" s="124">
        <v>8122</v>
      </c>
      <c r="E6873" s="157">
        <f>VLOOKUP(D6873,'SOAT LIQ'!$A$87:$C$3416,3,FALSE)</f>
        <v>12</v>
      </c>
      <c r="F6873" t="s">
        <v>21632</v>
      </c>
    </row>
    <row r="6874" spans="1:6" x14ac:dyDescent="0.25">
      <c r="A6874" t="s">
        <v>5750</v>
      </c>
      <c r="B6874" s="100" t="s">
        <v>4114</v>
      </c>
      <c r="C6874" s="99" t="s">
        <v>9418</v>
      </c>
      <c r="D6874" s="124">
        <v>8122</v>
      </c>
      <c r="E6874" s="157">
        <f>VLOOKUP(D6874,'SOAT LIQ'!$A$87:$C$3416,3,FALSE)</f>
        <v>12</v>
      </c>
      <c r="F6874" t="s">
        <v>21632</v>
      </c>
    </row>
    <row r="6875" spans="1:6" x14ac:dyDescent="0.25">
      <c r="A6875" t="s">
        <v>6023</v>
      </c>
      <c r="B6875" s="100" t="s">
        <v>4114</v>
      </c>
      <c r="C6875" s="99" t="s">
        <v>9418</v>
      </c>
      <c r="D6875" s="124">
        <v>8122</v>
      </c>
      <c r="E6875" s="157">
        <f>VLOOKUP(D6875,'SOAT LIQ'!$A$87:$C$3416,3,FALSE)</f>
        <v>12</v>
      </c>
      <c r="F6875" t="s">
        <v>21632</v>
      </c>
    </row>
    <row r="6876" spans="1:6" x14ac:dyDescent="0.25">
      <c r="A6876" t="s">
        <v>4339</v>
      </c>
      <c r="B6876" s="100" t="s">
        <v>9420</v>
      </c>
      <c r="C6876" s="99" t="s">
        <v>9419</v>
      </c>
      <c r="D6876" s="124">
        <v>8246</v>
      </c>
      <c r="E6876" s="157">
        <f>VLOOKUP(D6876,'SOAT LIQ'!$A$87:$C$3416,3,FALSE)</f>
        <v>10</v>
      </c>
      <c r="F6876" t="s">
        <v>21632</v>
      </c>
    </row>
    <row r="6877" spans="1:6" x14ac:dyDescent="0.25">
      <c r="A6877" t="s">
        <v>5750</v>
      </c>
      <c r="B6877" s="100" t="s">
        <v>9420</v>
      </c>
      <c r="C6877" s="99" t="s">
        <v>9419</v>
      </c>
      <c r="D6877" s="124">
        <v>8246</v>
      </c>
      <c r="E6877" s="157">
        <f>VLOOKUP(D6877,'SOAT LIQ'!$A$87:$C$3416,3,FALSE)</f>
        <v>10</v>
      </c>
      <c r="F6877" t="s">
        <v>21632</v>
      </c>
    </row>
    <row r="6878" spans="1:6" x14ac:dyDescent="0.25">
      <c r="A6878" t="s">
        <v>6023</v>
      </c>
      <c r="B6878" s="100" t="s">
        <v>9420</v>
      </c>
      <c r="C6878" s="99" t="s">
        <v>9419</v>
      </c>
      <c r="D6878" s="124">
        <v>8246</v>
      </c>
      <c r="E6878" s="157">
        <f>VLOOKUP(D6878,'SOAT LIQ'!$A$87:$C$3416,3,FALSE)</f>
        <v>10</v>
      </c>
      <c r="F6878" t="s">
        <v>21632</v>
      </c>
    </row>
    <row r="6879" spans="1:6" x14ac:dyDescent="0.25">
      <c r="A6879" t="s">
        <v>4339</v>
      </c>
      <c r="B6879" s="100" t="s">
        <v>9421</v>
      </c>
      <c r="C6879" s="99" t="s">
        <v>9419</v>
      </c>
      <c r="D6879" s="124">
        <v>8246</v>
      </c>
      <c r="E6879" s="157">
        <f>VLOOKUP(D6879,'SOAT LIQ'!$A$87:$C$3416,3,FALSE)</f>
        <v>10</v>
      </c>
      <c r="F6879" t="s">
        <v>21632</v>
      </c>
    </row>
    <row r="6880" spans="1:6" x14ac:dyDescent="0.25">
      <c r="A6880" t="s">
        <v>5750</v>
      </c>
      <c r="B6880" s="100" t="s">
        <v>9421</v>
      </c>
      <c r="C6880" s="99" t="s">
        <v>9419</v>
      </c>
      <c r="D6880" s="124">
        <v>8246</v>
      </c>
      <c r="E6880" s="157">
        <f>VLOOKUP(D6880,'SOAT LIQ'!$A$87:$C$3416,3,FALSE)</f>
        <v>10</v>
      </c>
      <c r="F6880" t="s">
        <v>21632</v>
      </c>
    </row>
    <row r="6881" spans="1:6" x14ac:dyDescent="0.25">
      <c r="A6881" t="s">
        <v>6023</v>
      </c>
      <c r="B6881" s="100" t="s">
        <v>9421</v>
      </c>
      <c r="C6881" s="99" t="s">
        <v>9419</v>
      </c>
      <c r="D6881" s="124">
        <v>8246</v>
      </c>
      <c r="E6881" s="157">
        <f>VLOOKUP(D6881,'SOAT LIQ'!$A$87:$C$3416,3,FALSE)</f>
        <v>10</v>
      </c>
      <c r="F6881" t="s">
        <v>21632</v>
      </c>
    </row>
    <row r="6882" spans="1:6" x14ac:dyDescent="0.25">
      <c r="A6882" t="s">
        <v>4339</v>
      </c>
      <c r="B6882" s="100" t="s">
        <v>9423</v>
      </c>
      <c r="C6882" s="99" t="s">
        <v>9422</v>
      </c>
      <c r="D6882" s="124">
        <v>8243</v>
      </c>
      <c r="E6882" s="157">
        <f>VLOOKUP(D6882,'SOAT LIQ'!$A$87:$C$3416,3,FALSE)</f>
        <v>10</v>
      </c>
      <c r="F6882" t="s">
        <v>21632</v>
      </c>
    </row>
    <row r="6883" spans="1:6" x14ac:dyDescent="0.25">
      <c r="A6883" t="s">
        <v>5750</v>
      </c>
      <c r="B6883" s="100" t="s">
        <v>9423</v>
      </c>
      <c r="C6883" s="99" t="s">
        <v>9422</v>
      </c>
      <c r="D6883" s="124">
        <v>8243</v>
      </c>
      <c r="E6883" s="157">
        <f>VLOOKUP(D6883,'SOAT LIQ'!$A$87:$C$3416,3,FALSE)</f>
        <v>10</v>
      </c>
      <c r="F6883" t="s">
        <v>21632</v>
      </c>
    </row>
    <row r="6884" spans="1:6" x14ac:dyDescent="0.25">
      <c r="A6884" t="s">
        <v>6023</v>
      </c>
      <c r="B6884" s="100" t="s">
        <v>9423</v>
      </c>
      <c r="C6884" s="99" t="s">
        <v>9422</v>
      </c>
      <c r="D6884" s="124">
        <v>8243</v>
      </c>
      <c r="E6884" s="157">
        <f>VLOOKUP(D6884,'SOAT LIQ'!$A$87:$C$3416,3,FALSE)</f>
        <v>10</v>
      </c>
      <c r="F6884" t="s">
        <v>21632</v>
      </c>
    </row>
    <row r="6885" spans="1:6" x14ac:dyDescent="0.25">
      <c r="A6885" t="s">
        <v>5750</v>
      </c>
      <c r="B6885" s="100" t="s">
        <v>9425</v>
      </c>
      <c r="C6885" s="99" t="s">
        <v>9424</v>
      </c>
      <c r="D6885" s="124">
        <v>8243</v>
      </c>
      <c r="E6885" s="157">
        <f>VLOOKUP(D6885,'SOAT LIQ'!$A$87:$C$3416,3,FALSE)</f>
        <v>10</v>
      </c>
      <c r="F6885" t="s">
        <v>21632</v>
      </c>
    </row>
    <row r="6886" spans="1:6" x14ac:dyDescent="0.25">
      <c r="A6886" t="s">
        <v>4339</v>
      </c>
      <c r="B6886" s="100" t="s">
        <v>9425</v>
      </c>
      <c r="C6886" s="99" t="s">
        <v>9424</v>
      </c>
      <c r="D6886" s="124">
        <v>8243</v>
      </c>
      <c r="E6886" s="157">
        <f>VLOOKUP(D6886,'SOAT LIQ'!$A$87:$C$3416,3,FALSE)</f>
        <v>10</v>
      </c>
      <c r="F6886" t="s">
        <v>21632</v>
      </c>
    </row>
    <row r="6887" spans="1:6" x14ac:dyDescent="0.25">
      <c r="A6887" t="s">
        <v>4339</v>
      </c>
      <c r="B6887" s="100" t="s">
        <v>9426</v>
      </c>
      <c r="C6887" s="99" t="s">
        <v>9413</v>
      </c>
      <c r="D6887" s="124">
        <v>8245</v>
      </c>
      <c r="E6887" s="157">
        <f>VLOOKUP(D6887,'SOAT LIQ'!$A$87:$C$3416,3,FALSE)</f>
        <v>9</v>
      </c>
      <c r="F6887" t="s">
        <v>21632</v>
      </c>
    </row>
    <row r="6888" spans="1:6" x14ac:dyDescent="0.25">
      <c r="A6888" t="s">
        <v>5750</v>
      </c>
      <c r="B6888" s="100" t="s">
        <v>9426</v>
      </c>
      <c r="C6888" s="99" t="s">
        <v>9413</v>
      </c>
      <c r="D6888" s="124">
        <v>8245</v>
      </c>
      <c r="E6888" s="157">
        <f>VLOOKUP(D6888,'SOAT LIQ'!$A$87:$C$3416,3,FALSE)</f>
        <v>9</v>
      </c>
      <c r="F6888" t="s">
        <v>21632</v>
      </c>
    </row>
    <row r="6889" spans="1:6" x14ac:dyDescent="0.25">
      <c r="A6889" t="s">
        <v>6023</v>
      </c>
      <c r="B6889" s="100" t="s">
        <v>9426</v>
      </c>
      <c r="C6889" s="99" t="s">
        <v>9413</v>
      </c>
      <c r="D6889" s="124">
        <v>8245</v>
      </c>
      <c r="E6889" s="157">
        <f>VLOOKUP(D6889,'SOAT LIQ'!$A$87:$C$3416,3,FALSE)</f>
        <v>9</v>
      </c>
      <c r="F6889" t="s">
        <v>21632</v>
      </c>
    </row>
    <row r="6890" spans="1:6" x14ac:dyDescent="0.25">
      <c r="A6890" t="s">
        <v>4339</v>
      </c>
      <c r="B6890" s="100" t="s">
        <v>9428</v>
      </c>
      <c r="C6890" s="99" t="s">
        <v>9427</v>
      </c>
      <c r="D6890" s="124">
        <v>8143</v>
      </c>
      <c r="E6890" s="157">
        <f>VLOOKUP(D6890,'SOAT LIQ'!$A$87:$C$3416,3,FALSE)</f>
        <v>9</v>
      </c>
      <c r="F6890" t="s">
        <v>21632</v>
      </c>
    </row>
    <row r="6891" spans="1:6" x14ac:dyDescent="0.25">
      <c r="A6891" t="s">
        <v>5750</v>
      </c>
      <c r="B6891" s="100" t="s">
        <v>9428</v>
      </c>
      <c r="C6891" s="99" t="s">
        <v>9427</v>
      </c>
      <c r="D6891" s="124">
        <v>8143</v>
      </c>
      <c r="E6891" s="157">
        <f>VLOOKUP(D6891,'SOAT LIQ'!$A$87:$C$3416,3,FALSE)</f>
        <v>9</v>
      </c>
      <c r="F6891" t="s">
        <v>21632</v>
      </c>
    </row>
    <row r="6892" spans="1:6" x14ac:dyDescent="0.25">
      <c r="A6892" t="s">
        <v>6023</v>
      </c>
      <c r="B6892" s="100" t="s">
        <v>9428</v>
      </c>
      <c r="C6892" s="99" t="s">
        <v>9427</v>
      </c>
      <c r="D6892" s="124">
        <v>8143</v>
      </c>
      <c r="E6892" s="157">
        <f>VLOOKUP(D6892,'SOAT LIQ'!$A$87:$C$3416,3,FALSE)</f>
        <v>9</v>
      </c>
      <c r="F6892" t="s">
        <v>21632</v>
      </c>
    </row>
    <row r="6893" spans="1:6" x14ac:dyDescent="0.25">
      <c r="A6893" t="s">
        <v>5750</v>
      </c>
      <c r="B6893" s="100" t="s">
        <v>9430</v>
      </c>
      <c r="C6893" s="99" t="s">
        <v>9429</v>
      </c>
      <c r="D6893" s="124">
        <v>8243</v>
      </c>
      <c r="E6893" s="157">
        <f>VLOOKUP(D6893,'SOAT LIQ'!$A$87:$C$3416,3,FALSE)</f>
        <v>10</v>
      </c>
      <c r="F6893" t="s">
        <v>21632</v>
      </c>
    </row>
    <row r="6894" spans="1:6" x14ac:dyDescent="0.25">
      <c r="A6894" t="s">
        <v>4339</v>
      </c>
      <c r="B6894" s="100" t="s">
        <v>9430</v>
      </c>
      <c r="C6894" s="99" t="s">
        <v>9429</v>
      </c>
      <c r="D6894" s="124">
        <v>8243</v>
      </c>
      <c r="E6894" s="157">
        <f>VLOOKUP(D6894,'SOAT LIQ'!$A$87:$C$3416,3,FALSE)</f>
        <v>10</v>
      </c>
      <c r="F6894" t="s">
        <v>21632</v>
      </c>
    </row>
    <row r="6895" spans="1:6" x14ac:dyDescent="0.25">
      <c r="A6895" t="s">
        <v>5965</v>
      </c>
      <c r="B6895" s="100" t="s">
        <v>9430</v>
      </c>
      <c r="C6895" s="99" t="s">
        <v>9429</v>
      </c>
      <c r="D6895" s="124">
        <v>8243</v>
      </c>
      <c r="E6895" s="157">
        <f>VLOOKUP(D6895,'SOAT LIQ'!$A$87:$C$3416,3,FALSE)</f>
        <v>10</v>
      </c>
      <c r="F6895" t="s">
        <v>21632</v>
      </c>
    </row>
    <row r="6896" spans="1:6" x14ac:dyDescent="0.25">
      <c r="A6896" t="s">
        <v>5750</v>
      </c>
      <c r="B6896" s="100" t="s">
        <v>9432</v>
      </c>
      <c r="C6896" s="99" t="s">
        <v>9431</v>
      </c>
      <c r="D6896" s="124">
        <v>8243</v>
      </c>
      <c r="E6896" s="157">
        <f>VLOOKUP(D6896,'SOAT LIQ'!$A$87:$C$3416,3,FALSE)</f>
        <v>10</v>
      </c>
      <c r="F6896" t="s">
        <v>21632</v>
      </c>
    </row>
    <row r="6897" spans="1:6" x14ac:dyDescent="0.25">
      <c r="A6897" t="s">
        <v>4339</v>
      </c>
      <c r="B6897" s="100" t="s">
        <v>9432</v>
      </c>
      <c r="C6897" s="99" t="s">
        <v>9431</v>
      </c>
      <c r="D6897" s="124">
        <v>8243</v>
      </c>
      <c r="E6897" s="157">
        <f>VLOOKUP(D6897,'SOAT LIQ'!$A$87:$C$3416,3,FALSE)</f>
        <v>10</v>
      </c>
      <c r="F6897" t="s">
        <v>21632</v>
      </c>
    </row>
    <row r="6898" spans="1:6" x14ac:dyDescent="0.25">
      <c r="A6898" t="s">
        <v>5750</v>
      </c>
      <c r="B6898" s="100" t="s">
        <v>9434</v>
      </c>
      <c r="C6898" s="99" t="s">
        <v>9433</v>
      </c>
      <c r="D6898" s="124">
        <v>8243</v>
      </c>
      <c r="E6898" s="157">
        <f>VLOOKUP(D6898,'SOAT LIQ'!$A$87:$C$3416,3,FALSE)</f>
        <v>10</v>
      </c>
      <c r="F6898" t="s">
        <v>21632</v>
      </c>
    </row>
    <row r="6899" spans="1:6" x14ac:dyDescent="0.25">
      <c r="A6899" t="s">
        <v>4339</v>
      </c>
      <c r="B6899" s="100" t="s">
        <v>9434</v>
      </c>
      <c r="C6899" s="99" t="s">
        <v>9433</v>
      </c>
      <c r="D6899" s="124">
        <v>8243</v>
      </c>
      <c r="E6899" s="157">
        <f>VLOOKUP(D6899,'SOAT LIQ'!$A$87:$C$3416,3,FALSE)</f>
        <v>10</v>
      </c>
      <c r="F6899" t="s">
        <v>21632</v>
      </c>
    </row>
    <row r="6900" spans="1:6" x14ac:dyDescent="0.25">
      <c r="A6900" t="s">
        <v>5750</v>
      </c>
      <c r="B6900" s="100" t="s">
        <v>9436</v>
      </c>
      <c r="C6900" s="99" t="s">
        <v>9435</v>
      </c>
      <c r="D6900" s="124">
        <v>8243</v>
      </c>
      <c r="E6900" s="157">
        <f>VLOOKUP(D6900,'SOAT LIQ'!$A$87:$C$3416,3,FALSE)</f>
        <v>10</v>
      </c>
      <c r="F6900" t="s">
        <v>21632</v>
      </c>
    </row>
    <row r="6901" spans="1:6" x14ac:dyDescent="0.25">
      <c r="A6901" t="s">
        <v>4339</v>
      </c>
      <c r="B6901" s="100" t="s">
        <v>9436</v>
      </c>
      <c r="C6901" s="99" t="s">
        <v>9435</v>
      </c>
      <c r="D6901" s="124">
        <v>8243</v>
      </c>
      <c r="E6901" s="157">
        <f>VLOOKUP(D6901,'SOAT LIQ'!$A$87:$C$3416,3,FALSE)</f>
        <v>10</v>
      </c>
      <c r="F6901" t="s">
        <v>21632</v>
      </c>
    </row>
    <row r="6902" spans="1:6" x14ac:dyDescent="0.25">
      <c r="A6902" t="s">
        <v>4339</v>
      </c>
      <c r="B6902" s="100" t="s">
        <v>9437</v>
      </c>
      <c r="C6902" s="99" t="s">
        <v>9427</v>
      </c>
      <c r="D6902" s="124">
        <v>8245</v>
      </c>
      <c r="E6902" s="157">
        <f>VLOOKUP(D6902,'SOAT LIQ'!$A$87:$C$3416,3,FALSE)</f>
        <v>9</v>
      </c>
      <c r="F6902" t="s">
        <v>21632</v>
      </c>
    </row>
    <row r="6903" spans="1:6" x14ac:dyDescent="0.25">
      <c r="A6903" t="s">
        <v>5750</v>
      </c>
      <c r="B6903" s="100" t="s">
        <v>9437</v>
      </c>
      <c r="C6903" s="99" t="s">
        <v>9427</v>
      </c>
      <c r="D6903" s="124">
        <v>8245</v>
      </c>
      <c r="E6903" s="157">
        <f>VLOOKUP(D6903,'SOAT LIQ'!$A$87:$C$3416,3,FALSE)</f>
        <v>9</v>
      </c>
      <c r="F6903" t="s">
        <v>21632</v>
      </c>
    </row>
    <row r="6904" spans="1:6" x14ac:dyDescent="0.25">
      <c r="A6904" t="s">
        <v>6023</v>
      </c>
      <c r="B6904" s="100" t="s">
        <v>9437</v>
      </c>
      <c r="C6904" s="99" t="s">
        <v>9427</v>
      </c>
      <c r="D6904" s="124">
        <v>8245</v>
      </c>
      <c r="E6904" s="157">
        <f>VLOOKUP(D6904,'SOAT LIQ'!$A$87:$C$3416,3,FALSE)</f>
        <v>9</v>
      </c>
      <c r="F6904" t="s">
        <v>21632</v>
      </c>
    </row>
    <row r="6905" spans="1:6" x14ac:dyDescent="0.25">
      <c r="A6905" t="s">
        <v>4339</v>
      </c>
      <c r="B6905" s="100" t="s">
        <v>9438</v>
      </c>
      <c r="C6905" s="100"/>
      <c r="D6905" s="124">
        <v>8243</v>
      </c>
      <c r="E6905" s="157">
        <f>VLOOKUP(D6905,'SOAT LIQ'!$A$87:$C$3416,3,FALSE)</f>
        <v>10</v>
      </c>
      <c r="F6905" t="s">
        <v>21632</v>
      </c>
    </row>
    <row r="6906" spans="1:6" x14ac:dyDescent="0.25">
      <c r="A6906" t="s">
        <v>6023</v>
      </c>
      <c r="B6906" s="100" t="s">
        <v>9438</v>
      </c>
      <c r="C6906" s="100"/>
      <c r="D6906" s="124">
        <v>8243</v>
      </c>
      <c r="E6906" s="157">
        <f>VLOOKUP(D6906,'SOAT LIQ'!$A$87:$C$3416,3,FALSE)</f>
        <v>10</v>
      </c>
      <c r="F6906" t="s">
        <v>21632</v>
      </c>
    </row>
    <row r="6907" spans="1:6" x14ac:dyDescent="0.25">
      <c r="A6907" t="s">
        <v>4339</v>
      </c>
      <c r="B6907" s="100" t="s">
        <v>9439</v>
      </c>
      <c r="C6907" s="99" t="s">
        <v>9419</v>
      </c>
      <c r="D6907" s="124">
        <v>8245</v>
      </c>
      <c r="E6907" s="157">
        <f>VLOOKUP(D6907,'SOAT LIQ'!$A$87:$C$3416,3,FALSE)</f>
        <v>9</v>
      </c>
      <c r="F6907" t="s">
        <v>21632</v>
      </c>
    </row>
    <row r="6908" spans="1:6" x14ac:dyDescent="0.25">
      <c r="A6908" t="s">
        <v>6023</v>
      </c>
      <c r="B6908" s="100" t="s">
        <v>9439</v>
      </c>
      <c r="C6908" s="99" t="s">
        <v>9419</v>
      </c>
      <c r="D6908" s="124">
        <v>8245</v>
      </c>
      <c r="E6908" s="157">
        <f>VLOOKUP(D6908,'SOAT LIQ'!$A$87:$C$3416,3,FALSE)</f>
        <v>9</v>
      </c>
      <c r="F6908" t="s">
        <v>21632</v>
      </c>
    </row>
    <row r="6909" spans="1:6" x14ac:dyDescent="0.25">
      <c r="A6909" t="s">
        <v>4339</v>
      </c>
      <c r="B6909" s="100" t="s">
        <v>9440</v>
      </c>
      <c r="C6909" s="99" t="s">
        <v>9441</v>
      </c>
      <c r="D6909" s="124">
        <v>8240</v>
      </c>
      <c r="E6909" s="157">
        <f>VLOOKUP(D6909,'SOAT LIQ'!$A$87:$C$3416,3,FALSE)</f>
        <v>3</v>
      </c>
      <c r="F6909" t="s">
        <v>21632</v>
      </c>
    </row>
    <row r="6910" spans="1:6" x14ac:dyDescent="0.25">
      <c r="A6910" t="s">
        <v>6023</v>
      </c>
      <c r="B6910" s="100" t="s">
        <v>9440</v>
      </c>
      <c r="C6910" s="99" t="s">
        <v>9441</v>
      </c>
      <c r="D6910" s="124">
        <v>8240</v>
      </c>
      <c r="E6910" s="157">
        <f>VLOOKUP(D6910,'SOAT LIQ'!$A$87:$C$3416,3,FALSE)</f>
        <v>3</v>
      </c>
      <c r="F6910" t="s">
        <v>21632</v>
      </c>
    </row>
    <row r="6911" spans="1:6" x14ac:dyDescent="0.25">
      <c r="A6911" t="s">
        <v>4339</v>
      </c>
      <c r="B6911" s="100" t="s">
        <v>9442</v>
      </c>
      <c r="C6911" s="99" t="s">
        <v>9441</v>
      </c>
      <c r="D6911" s="124">
        <v>8240</v>
      </c>
      <c r="E6911" s="157">
        <f>VLOOKUP(D6911,'SOAT LIQ'!$A$87:$C$3416,3,FALSE)</f>
        <v>3</v>
      </c>
      <c r="F6911" t="s">
        <v>21632</v>
      </c>
    </row>
    <row r="6912" spans="1:6" x14ac:dyDescent="0.25">
      <c r="A6912" t="s">
        <v>6023</v>
      </c>
      <c r="B6912" s="100" t="s">
        <v>9442</v>
      </c>
      <c r="C6912" s="99" t="s">
        <v>9441</v>
      </c>
      <c r="D6912" s="124">
        <v>8240</v>
      </c>
      <c r="E6912" s="157">
        <f>VLOOKUP(D6912,'SOAT LIQ'!$A$87:$C$3416,3,FALSE)</f>
        <v>3</v>
      </c>
      <c r="F6912" t="s">
        <v>21632</v>
      </c>
    </row>
    <row r="6913" spans="1:6" x14ac:dyDescent="0.25">
      <c r="A6913" t="s">
        <v>4339</v>
      </c>
      <c r="B6913" s="100" t="s">
        <v>4731</v>
      </c>
      <c r="C6913" s="99" t="s">
        <v>9443</v>
      </c>
      <c r="D6913" s="124">
        <v>8243</v>
      </c>
      <c r="E6913" s="157">
        <f>VLOOKUP(D6913,'SOAT LIQ'!$A$87:$C$3416,3,FALSE)</f>
        <v>10</v>
      </c>
      <c r="F6913" t="s">
        <v>21632</v>
      </c>
    </row>
    <row r="6914" spans="1:6" x14ac:dyDescent="0.25">
      <c r="A6914" t="s">
        <v>5750</v>
      </c>
      <c r="B6914" s="100" t="s">
        <v>4731</v>
      </c>
      <c r="C6914" s="99" t="s">
        <v>9443</v>
      </c>
      <c r="D6914" s="124">
        <v>8243</v>
      </c>
      <c r="E6914" s="157">
        <f>VLOOKUP(D6914,'SOAT LIQ'!$A$87:$C$3416,3,FALSE)</f>
        <v>10</v>
      </c>
      <c r="F6914" t="s">
        <v>21632</v>
      </c>
    </row>
    <row r="6915" spans="1:6" x14ac:dyDescent="0.25">
      <c r="A6915" t="s">
        <v>6023</v>
      </c>
      <c r="B6915" s="100" t="s">
        <v>4731</v>
      </c>
      <c r="C6915" s="99" t="s">
        <v>9443</v>
      </c>
      <c r="D6915" s="124">
        <v>8243</v>
      </c>
      <c r="E6915" s="157">
        <f>VLOOKUP(D6915,'SOAT LIQ'!$A$87:$C$3416,3,FALSE)</f>
        <v>10</v>
      </c>
      <c r="F6915" t="s">
        <v>21632</v>
      </c>
    </row>
    <row r="6916" spans="1:6" x14ac:dyDescent="0.25">
      <c r="A6916" t="s">
        <v>4339</v>
      </c>
      <c r="B6916" s="100" t="s">
        <v>9444</v>
      </c>
      <c r="C6916" s="100"/>
      <c r="D6916" s="124"/>
      <c r="E6916" s="157" t="e">
        <f>VLOOKUP(D6916,'SOAT LIQ'!$A$87:$C$3416,3,FALSE)</f>
        <v>#N/A</v>
      </c>
      <c r="F6916" t="s">
        <v>21632</v>
      </c>
    </row>
    <row r="6917" spans="1:6" x14ac:dyDescent="0.25">
      <c r="A6917" t="s">
        <v>5750</v>
      </c>
      <c r="B6917" s="100" t="s">
        <v>9444</v>
      </c>
      <c r="C6917" s="100"/>
      <c r="D6917" s="124"/>
      <c r="E6917" s="157" t="e">
        <f>VLOOKUP(D6917,'SOAT LIQ'!$A$87:$C$3416,3,FALSE)</f>
        <v>#N/A</v>
      </c>
      <c r="F6917" t="s">
        <v>21632</v>
      </c>
    </row>
    <row r="6918" spans="1:6" x14ac:dyDescent="0.25">
      <c r="A6918" t="s">
        <v>6023</v>
      </c>
      <c r="B6918" s="100" t="s">
        <v>9444</v>
      </c>
      <c r="C6918" s="100"/>
      <c r="D6918" s="124"/>
      <c r="E6918" s="157" t="e">
        <f>VLOOKUP(D6918,'SOAT LIQ'!$A$87:$C$3416,3,FALSE)</f>
        <v>#N/A</v>
      </c>
      <c r="F6918" t="s">
        <v>21632</v>
      </c>
    </row>
    <row r="6919" spans="1:6" x14ac:dyDescent="0.25">
      <c r="A6919" t="s">
        <v>5704</v>
      </c>
      <c r="B6919" s="100" t="s">
        <v>9445</v>
      </c>
      <c r="C6919" s="100"/>
      <c r="D6919" s="124"/>
      <c r="E6919" s="157" t="e">
        <f>VLOOKUP(D6919,'SOAT LIQ'!$A$87:$C$3416,3,FALSE)</f>
        <v>#N/A</v>
      </c>
    </row>
    <row r="6920" spans="1:6" x14ac:dyDescent="0.25">
      <c r="A6920" t="s">
        <v>9312</v>
      </c>
      <c r="B6920" s="100" t="s">
        <v>9445</v>
      </c>
      <c r="C6920" s="100"/>
      <c r="D6920" s="124"/>
      <c r="E6920" s="157" t="e">
        <f>VLOOKUP(D6920,'SOAT LIQ'!$A$87:$C$3416,3,FALSE)</f>
        <v>#N/A</v>
      </c>
    </row>
    <row r="6921" spans="1:6" x14ac:dyDescent="0.25">
      <c r="A6921" t="s">
        <v>4339</v>
      </c>
      <c r="B6921" s="100" t="s">
        <v>4732</v>
      </c>
      <c r="C6921" s="99" t="s">
        <v>9446</v>
      </c>
      <c r="D6921" s="124">
        <v>8143</v>
      </c>
      <c r="E6921" s="157">
        <f>VLOOKUP(D6921,'SOAT LIQ'!$A$87:$C$3416,3,FALSE)</f>
        <v>9</v>
      </c>
      <c r="F6921" t="s">
        <v>21632</v>
      </c>
    </row>
    <row r="6922" spans="1:6" x14ac:dyDescent="0.25">
      <c r="A6922" t="s">
        <v>5750</v>
      </c>
      <c r="B6922" s="100" t="s">
        <v>4732</v>
      </c>
      <c r="C6922" s="99" t="s">
        <v>9446</v>
      </c>
      <c r="D6922" s="124">
        <v>8143</v>
      </c>
      <c r="E6922" s="157">
        <f>VLOOKUP(D6922,'SOAT LIQ'!$A$87:$C$3416,3,FALSE)</f>
        <v>9</v>
      </c>
      <c r="F6922" t="s">
        <v>21632</v>
      </c>
    </row>
    <row r="6923" spans="1:6" x14ac:dyDescent="0.25">
      <c r="A6923" t="s">
        <v>6023</v>
      </c>
      <c r="B6923" s="100" t="s">
        <v>4732</v>
      </c>
      <c r="C6923" s="99" t="s">
        <v>9446</v>
      </c>
      <c r="D6923" s="124">
        <v>8143</v>
      </c>
      <c r="E6923" s="157">
        <f>VLOOKUP(D6923,'SOAT LIQ'!$A$87:$C$3416,3,FALSE)</f>
        <v>9</v>
      </c>
      <c r="F6923" t="s">
        <v>21632</v>
      </c>
    </row>
    <row r="6924" spans="1:6" x14ac:dyDescent="0.25">
      <c r="A6924" t="s">
        <v>4339</v>
      </c>
      <c r="B6924" s="100" t="s">
        <v>4730</v>
      </c>
      <c r="C6924" s="99" t="s">
        <v>9447</v>
      </c>
      <c r="D6924" s="124">
        <v>8240</v>
      </c>
      <c r="E6924" s="157">
        <f>VLOOKUP(D6924,'SOAT LIQ'!$A$87:$C$3416,3,FALSE)</f>
        <v>3</v>
      </c>
      <c r="F6924" t="s">
        <v>21632</v>
      </c>
    </row>
    <row r="6925" spans="1:6" x14ac:dyDescent="0.25">
      <c r="A6925" t="s">
        <v>5750</v>
      </c>
      <c r="B6925" s="100" t="s">
        <v>4730</v>
      </c>
      <c r="C6925" s="99" t="s">
        <v>9447</v>
      </c>
      <c r="D6925" s="124">
        <v>8240</v>
      </c>
      <c r="E6925" s="157">
        <f>VLOOKUP(D6925,'SOAT LIQ'!$A$87:$C$3416,3,FALSE)</f>
        <v>3</v>
      </c>
      <c r="F6925" t="s">
        <v>21632</v>
      </c>
    </row>
    <row r="6926" spans="1:6" x14ac:dyDescent="0.25">
      <c r="A6926" t="s">
        <v>6023</v>
      </c>
      <c r="B6926" s="100" t="s">
        <v>4730</v>
      </c>
      <c r="C6926" s="99" t="s">
        <v>9447</v>
      </c>
      <c r="D6926" s="124">
        <v>8240</v>
      </c>
      <c r="E6926" s="157">
        <f>VLOOKUP(D6926,'SOAT LIQ'!$A$87:$C$3416,3,FALSE)</f>
        <v>3</v>
      </c>
      <c r="F6926" t="s">
        <v>21632</v>
      </c>
    </row>
    <row r="6927" spans="1:6" x14ac:dyDescent="0.25">
      <c r="A6927" t="s">
        <v>4339</v>
      </c>
      <c r="B6927" s="100" t="s">
        <v>4733</v>
      </c>
      <c r="C6927" s="99" t="s">
        <v>9441</v>
      </c>
      <c r="D6927" s="124">
        <v>8240</v>
      </c>
      <c r="E6927" s="157">
        <f>VLOOKUP(D6927,'SOAT LIQ'!$A$87:$C$3416,3,FALSE)</f>
        <v>3</v>
      </c>
      <c r="F6927" t="s">
        <v>21632</v>
      </c>
    </row>
    <row r="6928" spans="1:6" x14ac:dyDescent="0.25">
      <c r="A6928" t="s">
        <v>5750</v>
      </c>
      <c r="B6928" s="100" t="s">
        <v>4733</v>
      </c>
      <c r="C6928" s="99" t="s">
        <v>9441</v>
      </c>
      <c r="D6928" s="124">
        <v>8240</v>
      </c>
      <c r="E6928" s="157">
        <f>VLOOKUP(D6928,'SOAT LIQ'!$A$87:$C$3416,3,FALSE)</f>
        <v>3</v>
      </c>
      <c r="F6928" t="s">
        <v>21632</v>
      </c>
    </row>
    <row r="6929" spans="1:6" x14ac:dyDescent="0.25">
      <c r="A6929" t="s">
        <v>6023</v>
      </c>
      <c r="B6929" s="100" t="s">
        <v>4733</v>
      </c>
      <c r="C6929" s="99" t="s">
        <v>9441</v>
      </c>
      <c r="D6929" s="124">
        <v>8240</v>
      </c>
      <c r="E6929" s="157">
        <f>VLOOKUP(D6929,'SOAT LIQ'!$A$87:$C$3416,3,FALSE)</f>
        <v>3</v>
      </c>
      <c r="F6929" t="s">
        <v>21632</v>
      </c>
    </row>
    <row r="6930" spans="1:6" x14ac:dyDescent="0.25">
      <c r="A6930" t="s">
        <v>5750</v>
      </c>
      <c r="B6930" s="100" t="s">
        <v>9448</v>
      </c>
      <c r="C6930" s="99" t="s">
        <v>9449</v>
      </c>
      <c r="D6930" s="124">
        <v>7211</v>
      </c>
      <c r="E6930" s="157">
        <f>VLOOKUP(D6930,'SOAT LIQ'!$A$87:$C$3416,3,FALSE)</f>
        <v>13</v>
      </c>
      <c r="F6930" t="s">
        <v>21632</v>
      </c>
    </row>
    <row r="6931" spans="1:6" x14ac:dyDescent="0.25">
      <c r="A6931" t="s">
        <v>4339</v>
      </c>
      <c r="B6931" s="100" t="s">
        <v>9448</v>
      </c>
      <c r="C6931" s="99" t="s">
        <v>9449</v>
      </c>
      <c r="D6931" s="124">
        <v>7211</v>
      </c>
      <c r="E6931" s="157">
        <f>VLOOKUP(D6931,'SOAT LIQ'!$A$87:$C$3416,3,FALSE)</f>
        <v>13</v>
      </c>
      <c r="F6931" t="s">
        <v>21632</v>
      </c>
    </row>
    <row r="6932" spans="1:6" x14ac:dyDescent="0.25">
      <c r="A6932" t="s">
        <v>6023</v>
      </c>
      <c r="B6932" s="100" t="s">
        <v>9448</v>
      </c>
      <c r="C6932" s="99" t="s">
        <v>9449</v>
      </c>
      <c r="D6932" s="124">
        <v>7211</v>
      </c>
      <c r="E6932" s="157">
        <f>VLOOKUP(D6932,'SOAT LIQ'!$A$87:$C$3416,3,FALSE)</f>
        <v>13</v>
      </c>
      <c r="F6932" t="s">
        <v>21632</v>
      </c>
    </row>
    <row r="6933" spans="1:6" x14ac:dyDescent="0.25">
      <c r="A6933" t="s">
        <v>6023</v>
      </c>
      <c r="B6933" s="100" t="s">
        <v>9450</v>
      </c>
      <c r="C6933" s="99" t="s">
        <v>9449</v>
      </c>
      <c r="D6933" s="124">
        <v>7211</v>
      </c>
      <c r="E6933" s="157">
        <f>VLOOKUP(D6933,'SOAT LIQ'!$A$87:$C$3416,3,FALSE)</f>
        <v>13</v>
      </c>
      <c r="F6933" t="s">
        <v>21632</v>
      </c>
    </row>
    <row r="6934" spans="1:6" x14ac:dyDescent="0.25">
      <c r="A6934" t="s">
        <v>4339</v>
      </c>
      <c r="B6934" s="100" t="s">
        <v>9450</v>
      </c>
      <c r="C6934" s="99" t="s">
        <v>9449</v>
      </c>
      <c r="D6934" s="124">
        <v>7211</v>
      </c>
      <c r="E6934" s="157">
        <f>VLOOKUP(D6934,'SOAT LIQ'!$A$87:$C$3416,3,FALSE)</f>
        <v>13</v>
      </c>
      <c r="F6934" t="s">
        <v>21632</v>
      </c>
    </row>
    <row r="6935" spans="1:6" x14ac:dyDescent="0.25">
      <c r="A6935" t="s">
        <v>4339</v>
      </c>
      <c r="B6935" s="100" t="s">
        <v>9451</v>
      </c>
      <c r="C6935" s="99" t="s">
        <v>9452</v>
      </c>
      <c r="D6935" s="124">
        <v>17510</v>
      </c>
      <c r="E6935" s="157">
        <f>VLOOKUP(D6935,'SOAT LIQ'!$A$87:$C$3416,3,FALSE)</f>
        <v>8</v>
      </c>
      <c r="F6935" t="s">
        <v>21632</v>
      </c>
    </row>
    <row r="6936" spans="1:6" x14ac:dyDescent="0.25">
      <c r="A6936" t="s">
        <v>5750</v>
      </c>
      <c r="B6936" s="100" t="s">
        <v>9451</v>
      </c>
      <c r="C6936" s="99" t="s">
        <v>9452</v>
      </c>
      <c r="D6936" s="124">
        <v>17510</v>
      </c>
      <c r="E6936" s="157">
        <f>VLOOKUP(D6936,'SOAT LIQ'!$A$87:$C$3416,3,FALSE)</f>
        <v>8</v>
      </c>
      <c r="F6936" t="s">
        <v>21632</v>
      </c>
    </row>
    <row r="6937" spans="1:6" x14ac:dyDescent="0.25">
      <c r="A6937" t="s">
        <v>6023</v>
      </c>
      <c r="B6937" s="100" t="s">
        <v>9451</v>
      </c>
      <c r="C6937" s="99" t="s">
        <v>9452</v>
      </c>
      <c r="D6937" s="124">
        <v>17510</v>
      </c>
      <c r="E6937" s="157">
        <f>VLOOKUP(D6937,'SOAT LIQ'!$A$87:$C$3416,3,FALSE)</f>
        <v>8</v>
      </c>
      <c r="F6937" t="s">
        <v>21632</v>
      </c>
    </row>
    <row r="6938" spans="1:6" x14ac:dyDescent="0.25">
      <c r="A6938" t="s">
        <v>4339</v>
      </c>
      <c r="B6938" s="100" t="s">
        <v>9453</v>
      </c>
      <c r="C6938" s="99" t="s">
        <v>9454</v>
      </c>
      <c r="D6938" s="124">
        <v>17511</v>
      </c>
      <c r="E6938" s="157">
        <f>VLOOKUP(D6938,'SOAT LIQ'!$A$87:$C$3416,3,FALSE)</f>
        <v>4</v>
      </c>
      <c r="F6938" t="s">
        <v>21632</v>
      </c>
    </row>
    <row r="6939" spans="1:6" x14ac:dyDescent="0.25">
      <c r="A6939" t="s">
        <v>5509</v>
      </c>
      <c r="B6939" s="100" t="s">
        <v>9453</v>
      </c>
      <c r="C6939" s="99" t="s">
        <v>9454</v>
      </c>
      <c r="D6939" s="124">
        <v>17511</v>
      </c>
      <c r="E6939" s="157">
        <f>VLOOKUP(D6939,'SOAT LIQ'!$A$87:$C$3416,3,FALSE)</f>
        <v>4</v>
      </c>
      <c r="F6939" t="s">
        <v>21632</v>
      </c>
    </row>
    <row r="6940" spans="1:6" x14ac:dyDescent="0.25">
      <c r="A6940" t="s">
        <v>5750</v>
      </c>
      <c r="B6940" s="100" t="s">
        <v>9453</v>
      </c>
      <c r="C6940" s="99" t="s">
        <v>9454</v>
      </c>
      <c r="D6940" s="124">
        <v>17511</v>
      </c>
      <c r="E6940" s="157">
        <f>VLOOKUP(D6940,'SOAT LIQ'!$A$87:$C$3416,3,FALSE)</f>
        <v>4</v>
      </c>
      <c r="F6940" t="s">
        <v>21632</v>
      </c>
    </row>
    <row r="6941" spans="1:6" x14ac:dyDescent="0.25">
      <c r="A6941" t="s">
        <v>6023</v>
      </c>
      <c r="B6941" s="100" t="s">
        <v>9453</v>
      </c>
      <c r="C6941" s="99" t="s">
        <v>9454</v>
      </c>
      <c r="D6941" s="124">
        <v>17511</v>
      </c>
      <c r="E6941" s="157">
        <f>VLOOKUP(D6941,'SOAT LIQ'!$A$87:$C$3416,3,FALSE)</f>
        <v>4</v>
      </c>
      <c r="F6941" t="s">
        <v>21632</v>
      </c>
    </row>
    <row r="6942" spans="1:6" x14ac:dyDescent="0.25">
      <c r="A6942" t="s">
        <v>6034</v>
      </c>
      <c r="B6942" s="100" t="s">
        <v>9453</v>
      </c>
      <c r="C6942" s="99" t="s">
        <v>9454</v>
      </c>
      <c r="D6942" s="124">
        <v>17511</v>
      </c>
      <c r="E6942" s="157">
        <f>VLOOKUP(D6942,'SOAT LIQ'!$A$87:$C$3416,3,FALSE)</f>
        <v>4</v>
      </c>
      <c r="F6942" t="s">
        <v>21632</v>
      </c>
    </row>
    <row r="6943" spans="1:6" x14ac:dyDescent="0.25">
      <c r="A6943" t="s">
        <v>4339</v>
      </c>
      <c r="B6943" s="100" t="s">
        <v>9455</v>
      </c>
      <c r="C6943" s="99" t="s">
        <v>9456</v>
      </c>
      <c r="D6943" s="124">
        <v>18601</v>
      </c>
      <c r="E6943" s="157">
        <f>VLOOKUP(D6943,'SOAT LIQ'!$A$87:$C$3416,3,FALSE)</f>
        <v>9</v>
      </c>
      <c r="F6943" t="s">
        <v>21632</v>
      </c>
    </row>
    <row r="6944" spans="1:6" x14ac:dyDescent="0.25">
      <c r="A6944" t="s">
        <v>5750</v>
      </c>
      <c r="B6944" s="100" t="s">
        <v>9455</v>
      </c>
      <c r="C6944" s="99" t="s">
        <v>9456</v>
      </c>
      <c r="D6944" s="124">
        <v>18601</v>
      </c>
      <c r="E6944" s="157">
        <f>VLOOKUP(D6944,'SOAT LIQ'!$A$87:$C$3416,3,FALSE)</f>
        <v>9</v>
      </c>
      <c r="F6944" t="s">
        <v>21632</v>
      </c>
    </row>
    <row r="6945" spans="1:6" x14ac:dyDescent="0.25">
      <c r="A6945" t="s">
        <v>6023</v>
      </c>
      <c r="B6945" s="100" t="s">
        <v>9455</v>
      </c>
      <c r="C6945" s="99" t="s">
        <v>9456</v>
      </c>
      <c r="D6945" s="124">
        <v>18601</v>
      </c>
      <c r="E6945" s="157">
        <f>VLOOKUP(D6945,'SOAT LIQ'!$A$87:$C$3416,3,FALSE)</f>
        <v>9</v>
      </c>
      <c r="F6945" t="s">
        <v>21632</v>
      </c>
    </row>
    <row r="6946" spans="1:6" x14ac:dyDescent="0.25">
      <c r="A6946" t="s">
        <v>4339</v>
      </c>
      <c r="B6946" s="100" t="s">
        <v>9457</v>
      </c>
      <c r="C6946" s="100"/>
      <c r="D6946" s="124">
        <v>17510</v>
      </c>
      <c r="E6946" s="157">
        <f>VLOOKUP(D6946,'SOAT LIQ'!$A$87:$C$3416,3,FALSE)</f>
        <v>8</v>
      </c>
      <c r="F6946" t="s">
        <v>21632</v>
      </c>
    </row>
    <row r="6947" spans="1:6" x14ac:dyDescent="0.25">
      <c r="A6947" t="s">
        <v>5750</v>
      </c>
      <c r="B6947" s="100" t="s">
        <v>9457</v>
      </c>
      <c r="C6947" s="100"/>
      <c r="D6947" s="124">
        <v>17510</v>
      </c>
      <c r="E6947" s="157">
        <f>VLOOKUP(D6947,'SOAT LIQ'!$A$87:$C$3416,3,FALSE)</f>
        <v>8</v>
      </c>
      <c r="F6947" t="s">
        <v>21632</v>
      </c>
    </row>
    <row r="6948" spans="1:6" x14ac:dyDescent="0.25">
      <c r="A6948" t="s">
        <v>4339</v>
      </c>
      <c r="B6948" s="100" t="s">
        <v>9458</v>
      </c>
      <c r="C6948" s="99" t="s">
        <v>4960</v>
      </c>
      <c r="D6948" s="124">
        <v>7210</v>
      </c>
      <c r="E6948" s="157">
        <f>VLOOKUP(D6948,'SOAT LIQ'!$A$87:$C$3416,3,FALSE)</f>
        <v>12</v>
      </c>
      <c r="F6948" t="s">
        <v>21632</v>
      </c>
    </row>
    <row r="6949" spans="1:6" x14ac:dyDescent="0.25">
      <c r="A6949" t="s">
        <v>6023</v>
      </c>
      <c r="B6949" s="100" t="s">
        <v>9458</v>
      </c>
      <c r="C6949" s="99" t="s">
        <v>4960</v>
      </c>
      <c r="D6949" s="124">
        <v>7210</v>
      </c>
      <c r="E6949" s="157">
        <f>VLOOKUP(D6949,'SOAT LIQ'!$A$87:$C$3416,3,FALSE)</f>
        <v>12</v>
      </c>
      <c r="F6949" t="s">
        <v>21632</v>
      </c>
    </row>
    <row r="6950" spans="1:6" x14ac:dyDescent="0.25">
      <c r="A6950" t="s">
        <v>4339</v>
      </c>
      <c r="B6950" s="100" t="s">
        <v>9459</v>
      </c>
      <c r="C6950" s="99" t="s">
        <v>4960</v>
      </c>
      <c r="D6950" s="124">
        <v>7210</v>
      </c>
      <c r="E6950" s="157">
        <f>VLOOKUP(D6950,'SOAT LIQ'!$A$87:$C$3416,3,FALSE)</f>
        <v>12</v>
      </c>
      <c r="F6950" t="s">
        <v>21632</v>
      </c>
    </row>
    <row r="6951" spans="1:6" x14ac:dyDescent="0.25">
      <c r="A6951" t="s">
        <v>6023</v>
      </c>
      <c r="B6951" s="100" t="s">
        <v>9459</v>
      </c>
      <c r="C6951" s="99" t="s">
        <v>4960</v>
      </c>
      <c r="D6951" s="124">
        <v>7210</v>
      </c>
      <c r="E6951" s="157">
        <f>VLOOKUP(D6951,'SOAT LIQ'!$A$87:$C$3416,3,FALSE)</f>
        <v>12</v>
      </c>
      <c r="F6951" t="s">
        <v>21632</v>
      </c>
    </row>
    <row r="6952" spans="1:6" x14ac:dyDescent="0.25">
      <c r="A6952" t="s">
        <v>4339</v>
      </c>
      <c r="B6952" s="100" t="s">
        <v>9461</v>
      </c>
      <c r="C6952" s="99" t="s">
        <v>9460</v>
      </c>
      <c r="D6952" s="124">
        <v>7201</v>
      </c>
      <c r="E6952" s="157">
        <f>VLOOKUP(D6952,'SOAT LIQ'!$A$87:$C$3416,3,FALSE)</f>
        <v>8</v>
      </c>
      <c r="F6952" t="s">
        <v>21632</v>
      </c>
    </row>
    <row r="6953" spans="1:6" x14ac:dyDescent="0.25">
      <c r="A6953" t="s">
        <v>5750</v>
      </c>
      <c r="B6953" s="100" t="s">
        <v>9461</v>
      </c>
      <c r="C6953" s="99" t="s">
        <v>9460</v>
      </c>
      <c r="D6953" s="124">
        <v>7201</v>
      </c>
      <c r="E6953" s="157">
        <f>VLOOKUP(D6953,'SOAT LIQ'!$A$87:$C$3416,3,FALSE)</f>
        <v>8</v>
      </c>
      <c r="F6953" t="s">
        <v>21632</v>
      </c>
    </row>
    <row r="6954" spans="1:6" x14ac:dyDescent="0.25">
      <c r="A6954" t="s">
        <v>6023</v>
      </c>
      <c r="B6954" s="100" t="s">
        <v>9461</v>
      </c>
      <c r="C6954" s="99" t="s">
        <v>9460</v>
      </c>
      <c r="D6954" s="124">
        <v>7201</v>
      </c>
      <c r="E6954" s="157">
        <f>VLOOKUP(D6954,'SOAT LIQ'!$A$87:$C$3416,3,FALSE)</f>
        <v>8</v>
      </c>
      <c r="F6954" t="s">
        <v>21632</v>
      </c>
    </row>
    <row r="6955" spans="1:6" x14ac:dyDescent="0.25">
      <c r="A6955" t="s">
        <v>5750</v>
      </c>
      <c r="B6955" s="100" t="s">
        <v>9463</v>
      </c>
      <c r="C6955" s="99" t="s">
        <v>9462</v>
      </c>
      <c r="D6955" s="124">
        <v>21510</v>
      </c>
      <c r="E6955" s="157" t="e">
        <f>VLOOKUP(D6955,'SOAT LIQ'!$A$87:$C$3416,3,FALSE)</f>
        <v>#N/A</v>
      </c>
      <c r="F6955" t="s">
        <v>21632</v>
      </c>
    </row>
    <row r="6956" spans="1:6" x14ac:dyDescent="0.25">
      <c r="A6956" t="s">
        <v>4339</v>
      </c>
      <c r="B6956" s="100" t="s">
        <v>9463</v>
      </c>
      <c r="C6956" s="99" t="s">
        <v>9462</v>
      </c>
      <c r="D6956" s="124">
        <v>21510</v>
      </c>
      <c r="E6956" s="157" t="e">
        <f>VLOOKUP(D6956,'SOAT LIQ'!$A$87:$C$3416,3,FALSE)</f>
        <v>#N/A</v>
      </c>
      <c r="F6956" t="s">
        <v>21632</v>
      </c>
    </row>
    <row r="6957" spans="1:6" x14ac:dyDescent="0.25">
      <c r="A6957" t="s">
        <v>5509</v>
      </c>
      <c r="B6957" s="100" t="s">
        <v>9463</v>
      </c>
      <c r="C6957" s="99" t="s">
        <v>9462</v>
      </c>
      <c r="D6957" s="124">
        <v>21510</v>
      </c>
      <c r="E6957" s="157" t="e">
        <f>VLOOKUP(D6957,'SOAT LIQ'!$A$87:$C$3416,3,FALSE)</f>
        <v>#N/A</v>
      </c>
      <c r="F6957" t="s">
        <v>5509</v>
      </c>
    </row>
    <row r="6958" spans="1:6" x14ac:dyDescent="0.25">
      <c r="A6958" t="s">
        <v>6023</v>
      </c>
      <c r="B6958" s="100" t="s">
        <v>9463</v>
      </c>
      <c r="C6958" s="99" t="s">
        <v>9462</v>
      </c>
      <c r="D6958" s="124">
        <v>21510</v>
      </c>
      <c r="E6958" s="157" t="e">
        <f>VLOOKUP(D6958,'SOAT LIQ'!$A$87:$C$3416,3,FALSE)</f>
        <v>#N/A</v>
      </c>
      <c r="F6958" t="s">
        <v>21632</v>
      </c>
    </row>
    <row r="6959" spans="1:6" x14ac:dyDescent="0.25">
      <c r="A6959" t="s">
        <v>6034</v>
      </c>
      <c r="B6959" s="100" t="s">
        <v>9463</v>
      </c>
      <c r="C6959" s="99" t="s">
        <v>9462</v>
      </c>
      <c r="D6959" s="124">
        <v>21510</v>
      </c>
      <c r="E6959" s="157" t="e">
        <f>VLOOKUP(D6959,'SOAT LIQ'!$A$87:$C$3416,3,FALSE)</f>
        <v>#N/A</v>
      </c>
    </row>
    <row r="6960" spans="1:6" x14ac:dyDescent="0.25">
      <c r="A6960" t="s">
        <v>5750</v>
      </c>
      <c r="B6960" s="100" t="s">
        <v>9465</v>
      </c>
      <c r="C6960" s="99" t="s">
        <v>9464</v>
      </c>
      <c r="D6960" s="124">
        <v>21510</v>
      </c>
      <c r="E6960" s="157" t="e">
        <f>VLOOKUP(D6960,'SOAT LIQ'!$A$87:$C$3416,3,FALSE)</f>
        <v>#N/A</v>
      </c>
      <c r="F6960" t="s">
        <v>21632</v>
      </c>
    </row>
    <row r="6961" spans="1:6" x14ac:dyDescent="0.25">
      <c r="A6961" t="s">
        <v>4339</v>
      </c>
      <c r="B6961" s="100" t="s">
        <v>9465</v>
      </c>
      <c r="C6961" s="99" t="s">
        <v>9464</v>
      </c>
      <c r="D6961" s="124">
        <v>21510</v>
      </c>
      <c r="E6961" s="157" t="e">
        <f>VLOOKUP(D6961,'SOAT LIQ'!$A$87:$C$3416,3,FALSE)</f>
        <v>#N/A</v>
      </c>
      <c r="F6961" t="s">
        <v>21632</v>
      </c>
    </row>
    <row r="6962" spans="1:6" x14ac:dyDescent="0.25">
      <c r="A6962" t="s">
        <v>6023</v>
      </c>
      <c r="B6962" s="100" t="s">
        <v>9465</v>
      </c>
      <c r="C6962" s="99" t="s">
        <v>9464</v>
      </c>
      <c r="D6962" s="124">
        <v>21510</v>
      </c>
      <c r="E6962" s="157" t="e">
        <f>VLOOKUP(D6962,'SOAT LIQ'!$A$87:$C$3416,3,FALSE)</f>
        <v>#N/A</v>
      </c>
      <c r="F6962" t="s">
        <v>21632</v>
      </c>
    </row>
    <row r="6963" spans="1:6" x14ac:dyDescent="0.25">
      <c r="A6963" t="s">
        <v>8460</v>
      </c>
      <c r="B6963" s="100" t="s">
        <v>9466</v>
      </c>
      <c r="C6963" s="99" t="s">
        <v>9467</v>
      </c>
      <c r="D6963" s="124">
        <v>7212</v>
      </c>
      <c r="E6963" s="157">
        <f>VLOOKUP(D6963,'SOAT LIQ'!$A$87:$C$3416,3,FALSE)</f>
        <v>13</v>
      </c>
      <c r="F6963" t="s">
        <v>21632</v>
      </c>
    </row>
    <row r="6964" spans="1:6" x14ac:dyDescent="0.25">
      <c r="A6964" t="s">
        <v>4339</v>
      </c>
      <c r="B6964" s="100" t="s">
        <v>9468</v>
      </c>
      <c r="C6964" s="99" t="s">
        <v>9467</v>
      </c>
      <c r="D6964" s="124">
        <v>7212</v>
      </c>
      <c r="E6964" s="157">
        <f>VLOOKUP(D6964,'SOAT LIQ'!$A$87:$C$3416,3,FALSE)</f>
        <v>13</v>
      </c>
      <c r="F6964" t="s">
        <v>21632</v>
      </c>
    </row>
    <row r="6965" spans="1:6" x14ac:dyDescent="0.25">
      <c r="A6965" t="s">
        <v>5750</v>
      </c>
      <c r="B6965" s="100" t="s">
        <v>9468</v>
      </c>
      <c r="C6965" s="99" t="s">
        <v>9467</v>
      </c>
      <c r="D6965" s="124">
        <v>7212</v>
      </c>
      <c r="E6965" s="157">
        <f>VLOOKUP(D6965,'SOAT LIQ'!$A$87:$C$3416,3,FALSE)</f>
        <v>13</v>
      </c>
      <c r="F6965" t="s">
        <v>21632</v>
      </c>
    </row>
    <row r="6966" spans="1:6" x14ac:dyDescent="0.25">
      <c r="A6966" t="s">
        <v>6023</v>
      </c>
      <c r="B6966" s="100" t="s">
        <v>9468</v>
      </c>
      <c r="C6966" s="99" t="s">
        <v>9467</v>
      </c>
      <c r="D6966" s="124">
        <v>7212</v>
      </c>
      <c r="E6966" s="157">
        <f>VLOOKUP(D6966,'SOAT LIQ'!$A$87:$C$3416,3,FALSE)</f>
        <v>13</v>
      </c>
      <c r="F6966" t="s">
        <v>21632</v>
      </c>
    </row>
    <row r="6967" spans="1:6" x14ac:dyDescent="0.25">
      <c r="A6967" t="s">
        <v>4339</v>
      </c>
      <c r="B6967" s="100" t="s">
        <v>9469</v>
      </c>
      <c r="C6967" s="99" t="s">
        <v>9467</v>
      </c>
      <c r="D6967" s="124">
        <v>7212</v>
      </c>
      <c r="E6967" s="157">
        <f>VLOOKUP(D6967,'SOAT LIQ'!$A$87:$C$3416,3,FALSE)</f>
        <v>13</v>
      </c>
      <c r="F6967" t="s">
        <v>21632</v>
      </c>
    </row>
    <row r="6968" spans="1:6" x14ac:dyDescent="0.25">
      <c r="A6968" t="s">
        <v>6023</v>
      </c>
      <c r="B6968" s="100" t="s">
        <v>9469</v>
      </c>
      <c r="C6968" s="99" t="s">
        <v>9467</v>
      </c>
      <c r="D6968" s="124">
        <v>7212</v>
      </c>
      <c r="E6968" s="157">
        <f>VLOOKUP(D6968,'SOAT LIQ'!$A$87:$C$3416,3,FALSE)</f>
        <v>13</v>
      </c>
      <c r="F6968" t="s">
        <v>21632</v>
      </c>
    </row>
    <row r="6969" spans="1:6" x14ac:dyDescent="0.25">
      <c r="A6969" t="s">
        <v>4339</v>
      </c>
      <c r="B6969" s="100" t="s">
        <v>9470</v>
      </c>
      <c r="C6969" s="99" t="s">
        <v>9467</v>
      </c>
      <c r="D6969" s="124">
        <v>7212</v>
      </c>
      <c r="E6969" s="157">
        <f>VLOOKUP(D6969,'SOAT LIQ'!$A$87:$C$3416,3,FALSE)</f>
        <v>13</v>
      </c>
      <c r="F6969" t="s">
        <v>21632</v>
      </c>
    </row>
    <row r="6970" spans="1:6" x14ac:dyDescent="0.25">
      <c r="A6970" t="s">
        <v>6023</v>
      </c>
      <c r="B6970" s="100" t="s">
        <v>9470</v>
      </c>
      <c r="C6970" s="99" t="s">
        <v>9467</v>
      </c>
      <c r="D6970" s="124">
        <v>7212</v>
      </c>
      <c r="E6970" s="157">
        <f>VLOOKUP(D6970,'SOAT LIQ'!$A$87:$C$3416,3,FALSE)</f>
        <v>13</v>
      </c>
      <c r="F6970" t="s">
        <v>21632</v>
      </c>
    </row>
    <row r="6971" spans="1:6" x14ac:dyDescent="0.25">
      <c r="A6971" t="s">
        <v>4339</v>
      </c>
      <c r="B6971" s="100" t="s">
        <v>9471</v>
      </c>
      <c r="C6971" s="99" t="s">
        <v>9467</v>
      </c>
      <c r="D6971" s="124">
        <v>7212</v>
      </c>
      <c r="E6971" s="157">
        <f>VLOOKUP(D6971,'SOAT LIQ'!$A$87:$C$3416,3,FALSE)</f>
        <v>13</v>
      </c>
      <c r="F6971" t="s">
        <v>21632</v>
      </c>
    </row>
    <row r="6972" spans="1:6" x14ac:dyDescent="0.25">
      <c r="A6972" t="s">
        <v>6023</v>
      </c>
      <c r="B6972" s="100" t="s">
        <v>9471</v>
      </c>
      <c r="C6972" s="99" t="s">
        <v>9467</v>
      </c>
      <c r="D6972" s="124">
        <v>7212</v>
      </c>
      <c r="E6972" s="157">
        <f>VLOOKUP(D6972,'SOAT LIQ'!$A$87:$C$3416,3,FALSE)</f>
        <v>13</v>
      </c>
      <c r="F6972" t="s">
        <v>21632</v>
      </c>
    </row>
    <row r="6973" spans="1:6" x14ac:dyDescent="0.25">
      <c r="A6973" t="s">
        <v>4339</v>
      </c>
      <c r="B6973" s="100" t="s">
        <v>9472</v>
      </c>
      <c r="C6973" s="99" t="s">
        <v>9473</v>
      </c>
      <c r="D6973" s="124">
        <v>7212</v>
      </c>
      <c r="E6973" s="157">
        <f>VLOOKUP(D6973,'SOAT LIQ'!$A$87:$C$3416,3,FALSE)</f>
        <v>13</v>
      </c>
      <c r="F6973" t="s">
        <v>21632</v>
      </c>
    </row>
    <row r="6974" spans="1:6" x14ac:dyDescent="0.25">
      <c r="A6974" t="s">
        <v>5750</v>
      </c>
      <c r="B6974" s="100" t="s">
        <v>9472</v>
      </c>
      <c r="C6974" s="99" t="s">
        <v>9473</v>
      </c>
      <c r="D6974" s="124">
        <v>7212</v>
      </c>
      <c r="E6974" s="157">
        <f>VLOOKUP(D6974,'SOAT LIQ'!$A$87:$C$3416,3,FALSE)</f>
        <v>13</v>
      </c>
      <c r="F6974" t="s">
        <v>21632</v>
      </c>
    </row>
    <row r="6975" spans="1:6" x14ac:dyDescent="0.25">
      <c r="A6975" t="s">
        <v>8460</v>
      </c>
      <c r="B6975" s="100" t="s">
        <v>9472</v>
      </c>
      <c r="C6975" s="99" t="s">
        <v>9473</v>
      </c>
      <c r="D6975" s="124">
        <v>7212</v>
      </c>
      <c r="E6975" s="157">
        <f>VLOOKUP(D6975,'SOAT LIQ'!$A$87:$C$3416,3,FALSE)</f>
        <v>13</v>
      </c>
      <c r="F6975" t="s">
        <v>21632</v>
      </c>
    </row>
    <row r="6976" spans="1:6" x14ac:dyDescent="0.25">
      <c r="A6976" t="s">
        <v>6023</v>
      </c>
      <c r="B6976" s="100" t="s">
        <v>9472</v>
      </c>
      <c r="C6976" s="99" t="s">
        <v>9473</v>
      </c>
      <c r="D6976" s="124">
        <v>7212</v>
      </c>
      <c r="E6976" s="157">
        <f>VLOOKUP(D6976,'SOAT LIQ'!$A$87:$C$3416,3,FALSE)</f>
        <v>13</v>
      </c>
      <c r="F6976" t="s">
        <v>21632</v>
      </c>
    </row>
    <row r="6977" spans="1:6" x14ac:dyDescent="0.25">
      <c r="A6977" t="s">
        <v>4339</v>
      </c>
      <c r="B6977" s="100" t="s">
        <v>9474</v>
      </c>
      <c r="C6977" s="99" t="s">
        <v>9473</v>
      </c>
      <c r="D6977" s="124">
        <v>7212</v>
      </c>
      <c r="E6977" s="157">
        <f>VLOOKUP(D6977,'SOAT LIQ'!$A$87:$C$3416,3,FALSE)</f>
        <v>13</v>
      </c>
      <c r="F6977" t="s">
        <v>21632</v>
      </c>
    </row>
    <row r="6978" spans="1:6" x14ac:dyDescent="0.25">
      <c r="A6978" t="s">
        <v>8460</v>
      </c>
      <c r="B6978" s="100" t="s">
        <v>9474</v>
      </c>
      <c r="C6978" s="99" t="s">
        <v>9473</v>
      </c>
      <c r="D6978" s="124">
        <v>7212</v>
      </c>
      <c r="E6978" s="157">
        <f>VLOOKUP(D6978,'SOAT LIQ'!$A$87:$C$3416,3,FALSE)</f>
        <v>13</v>
      </c>
      <c r="F6978" t="s">
        <v>21632</v>
      </c>
    </row>
    <row r="6979" spans="1:6" x14ac:dyDescent="0.25">
      <c r="A6979" t="s">
        <v>6023</v>
      </c>
      <c r="B6979" s="100" t="s">
        <v>9474</v>
      </c>
      <c r="C6979" s="99" t="s">
        <v>9473</v>
      </c>
      <c r="D6979" s="124">
        <v>7212</v>
      </c>
      <c r="E6979" s="157">
        <f>VLOOKUP(D6979,'SOAT LIQ'!$A$87:$C$3416,3,FALSE)</f>
        <v>13</v>
      </c>
      <c r="F6979" t="s">
        <v>21632</v>
      </c>
    </row>
    <row r="6980" spans="1:6" x14ac:dyDescent="0.25">
      <c r="A6980" t="s">
        <v>4339</v>
      </c>
      <c r="B6980" s="100" t="s">
        <v>9475</v>
      </c>
      <c r="C6980" s="99" t="s">
        <v>9476</v>
      </c>
      <c r="D6980" s="124">
        <v>7212</v>
      </c>
      <c r="E6980" s="157">
        <f>VLOOKUP(D6980,'SOAT LIQ'!$A$87:$C$3416,3,FALSE)</f>
        <v>13</v>
      </c>
      <c r="F6980" t="s">
        <v>21632</v>
      </c>
    </row>
    <row r="6981" spans="1:6" x14ac:dyDescent="0.25">
      <c r="A6981" t="s">
        <v>5750</v>
      </c>
      <c r="B6981" s="100" t="s">
        <v>9475</v>
      </c>
      <c r="C6981" s="99" t="s">
        <v>9476</v>
      </c>
      <c r="D6981" s="124">
        <v>7212</v>
      </c>
      <c r="E6981" s="157">
        <f>VLOOKUP(D6981,'SOAT LIQ'!$A$87:$C$3416,3,FALSE)</f>
        <v>13</v>
      </c>
      <c r="F6981" t="s">
        <v>21632</v>
      </c>
    </row>
    <row r="6982" spans="1:6" x14ac:dyDescent="0.25">
      <c r="A6982" t="s">
        <v>8460</v>
      </c>
      <c r="B6982" s="100" t="s">
        <v>9475</v>
      </c>
      <c r="C6982" s="99" t="s">
        <v>9476</v>
      </c>
      <c r="D6982" s="124">
        <v>7212</v>
      </c>
      <c r="E6982" s="157">
        <f>VLOOKUP(D6982,'SOAT LIQ'!$A$87:$C$3416,3,FALSE)</f>
        <v>13</v>
      </c>
      <c r="F6982" t="s">
        <v>21632</v>
      </c>
    </row>
    <row r="6983" spans="1:6" x14ac:dyDescent="0.25">
      <c r="A6983" t="s">
        <v>6023</v>
      </c>
      <c r="B6983" s="100" t="s">
        <v>9475</v>
      </c>
      <c r="C6983" s="99" t="s">
        <v>9476</v>
      </c>
      <c r="D6983" s="124">
        <v>7212</v>
      </c>
      <c r="E6983" s="157">
        <f>VLOOKUP(D6983,'SOAT LIQ'!$A$87:$C$3416,3,FALSE)</f>
        <v>13</v>
      </c>
      <c r="F6983" t="s">
        <v>21632</v>
      </c>
    </row>
    <row r="6984" spans="1:6" x14ac:dyDescent="0.25">
      <c r="A6984" t="s">
        <v>4339</v>
      </c>
      <c r="B6984" s="100" t="s">
        <v>9477</v>
      </c>
      <c r="C6984" s="99" t="s">
        <v>9476</v>
      </c>
      <c r="D6984" s="124">
        <v>7212</v>
      </c>
      <c r="E6984" s="157">
        <f>VLOOKUP(D6984,'SOAT LIQ'!$A$87:$C$3416,3,FALSE)</f>
        <v>13</v>
      </c>
      <c r="F6984" t="s">
        <v>21632</v>
      </c>
    </row>
    <row r="6985" spans="1:6" x14ac:dyDescent="0.25">
      <c r="A6985" t="s">
        <v>8460</v>
      </c>
      <c r="B6985" s="100" t="s">
        <v>9477</v>
      </c>
      <c r="C6985" s="99" t="s">
        <v>9476</v>
      </c>
      <c r="D6985" s="124">
        <v>7212</v>
      </c>
      <c r="E6985" s="157">
        <f>VLOOKUP(D6985,'SOAT LIQ'!$A$87:$C$3416,3,FALSE)</f>
        <v>13</v>
      </c>
      <c r="F6985" t="s">
        <v>21632</v>
      </c>
    </row>
    <row r="6986" spans="1:6" x14ac:dyDescent="0.25">
      <c r="A6986" t="s">
        <v>6023</v>
      </c>
      <c r="B6986" s="100" t="s">
        <v>9477</v>
      </c>
      <c r="C6986" s="99" t="s">
        <v>9476</v>
      </c>
      <c r="D6986" s="124">
        <v>7212</v>
      </c>
      <c r="E6986" s="157">
        <f>VLOOKUP(D6986,'SOAT LIQ'!$A$87:$C$3416,3,FALSE)</f>
        <v>13</v>
      </c>
      <c r="F6986" t="s">
        <v>21632</v>
      </c>
    </row>
    <row r="6987" spans="1:6" x14ac:dyDescent="0.25">
      <c r="A6987" t="s">
        <v>4339</v>
      </c>
      <c r="B6987" s="100" t="s">
        <v>9478</v>
      </c>
      <c r="C6987" s="99" t="s">
        <v>9467</v>
      </c>
      <c r="D6987" s="124">
        <v>7212</v>
      </c>
      <c r="E6987" s="157">
        <f>VLOOKUP(D6987,'SOAT LIQ'!$A$87:$C$3416,3,FALSE)</f>
        <v>13</v>
      </c>
      <c r="F6987" t="s">
        <v>21632</v>
      </c>
    </row>
    <row r="6988" spans="1:6" x14ac:dyDescent="0.25">
      <c r="A6988" t="s">
        <v>5750</v>
      </c>
      <c r="B6988" s="100" t="s">
        <v>9478</v>
      </c>
      <c r="C6988" s="99" t="s">
        <v>9467</v>
      </c>
      <c r="D6988" s="124">
        <v>7212</v>
      </c>
      <c r="E6988" s="157">
        <f>VLOOKUP(D6988,'SOAT LIQ'!$A$87:$C$3416,3,FALSE)</f>
        <v>13</v>
      </c>
      <c r="F6988" t="s">
        <v>21632</v>
      </c>
    </row>
    <row r="6989" spans="1:6" x14ac:dyDescent="0.25">
      <c r="A6989" t="s">
        <v>8460</v>
      </c>
      <c r="B6989" s="100" t="s">
        <v>9478</v>
      </c>
      <c r="C6989" s="99" t="s">
        <v>9467</v>
      </c>
      <c r="D6989" s="124">
        <v>7212</v>
      </c>
      <c r="E6989" s="157">
        <f>VLOOKUP(D6989,'SOAT LIQ'!$A$87:$C$3416,3,FALSE)</f>
        <v>13</v>
      </c>
      <c r="F6989" t="s">
        <v>21632</v>
      </c>
    </row>
    <row r="6990" spans="1:6" x14ac:dyDescent="0.25">
      <c r="A6990" t="s">
        <v>6023</v>
      </c>
      <c r="B6990" s="100" t="s">
        <v>9478</v>
      </c>
      <c r="C6990" s="99" t="s">
        <v>9467</v>
      </c>
      <c r="D6990" s="124">
        <v>7212</v>
      </c>
      <c r="E6990" s="157">
        <f>VLOOKUP(D6990,'SOAT LIQ'!$A$87:$C$3416,3,FALSE)</f>
        <v>13</v>
      </c>
      <c r="F6990" t="s">
        <v>21632</v>
      </c>
    </row>
    <row r="6991" spans="1:6" x14ac:dyDescent="0.25">
      <c r="A6991" t="s">
        <v>8463</v>
      </c>
      <c r="B6991" s="100" t="s">
        <v>9478</v>
      </c>
      <c r="C6991" s="99" t="s">
        <v>9467</v>
      </c>
      <c r="D6991" s="124">
        <v>7212</v>
      </c>
      <c r="E6991" s="157">
        <f>VLOOKUP(D6991,'SOAT LIQ'!$A$87:$C$3416,3,FALSE)</f>
        <v>13</v>
      </c>
      <c r="F6991" t="s">
        <v>21632</v>
      </c>
    </row>
    <row r="6992" spans="1:6" x14ac:dyDescent="0.25">
      <c r="A6992" t="s">
        <v>4339</v>
      </c>
      <c r="B6992" s="100" t="s">
        <v>9479</v>
      </c>
      <c r="C6992" s="99" t="s">
        <v>9467</v>
      </c>
      <c r="D6992" s="124">
        <v>7212</v>
      </c>
      <c r="E6992" s="157">
        <f>VLOOKUP(D6992,'SOAT LIQ'!$A$87:$C$3416,3,FALSE)</f>
        <v>13</v>
      </c>
      <c r="F6992" t="s">
        <v>21632</v>
      </c>
    </row>
    <row r="6993" spans="1:6" x14ac:dyDescent="0.25">
      <c r="A6993" t="s">
        <v>8460</v>
      </c>
      <c r="B6993" s="100" t="s">
        <v>9479</v>
      </c>
      <c r="C6993" s="99" t="s">
        <v>9467</v>
      </c>
      <c r="D6993" s="124">
        <v>7212</v>
      </c>
      <c r="E6993" s="157">
        <f>VLOOKUP(D6993,'SOAT LIQ'!$A$87:$C$3416,3,FALSE)</f>
        <v>13</v>
      </c>
      <c r="F6993" t="s">
        <v>21632</v>
      </c>
    </row>
    <row r="6994" spans="1:6" x14ac:dyDescent="0.25">
      <c r="A6994" t="s">
        <v>6023</v>
      </c>
      <c r="B6994" s="100" t="s">
        <v>9479</v>
      </c>
      <c r="C6994" s="99" t="s">
        <v>9467</v>
      </c>
      <c r="D6994" s="124">
        <v>7212</v>
      </c>
      <c r="E6994" s="157">
        <f>VLOOKUP(D6994,'SOAT LIQ'!$A$87:$C$3416,3,FALSE)</f>
        <v>13</v>
      </c>
      <c r="F6994" t="s">
        <v>21632</v>
      </c>
    </row>
    <row r="6995" spans="1:6" x14ac:dyDescent="0.25">
      <c r="A6995" t="s">
        <v>8463</v>
      </c>
      <c r="B6995" s="100" t="s">
        <v>9479</v>
      </c>
      <c r="C6995" s="99" t="s">
        <v>9467</v>
      </c>
      <c r="D6995" s="124">
        <v>7212</v>
      </c>
      <c r="E6995" s="157">
        <f>VLOOKUP(D6995,'SOAT LIQ'!$A$87:$C$3416,3,FALSE)</f>
        <v>13</v>
      </c>
      <c r="F6995" t="s">
        <v>21632</v>
      </c>
    </row>
    <row r="6996" spans="1:6" x14ac:dyDescent="0.25">
      <c r="A6996" t="s">
        <v>8460</v>
      </c>
      <c r="B6996" s="100" t="s">
        <v>9480</v>
      </c>
      <c r="C6996" s="99" t="s">
        <v>9481</v>
      </c>
      <c r="D6996" s="124">
        <v>7241</v>
      </c>
      <c r="E6996" s="157">
        <f>VLOOKUP(D6996,'SOAT LIQ'!$A$87:$C$3416,3,FALSE)</f>
        <v>23</v>
      </c>
      <c r="F6996" t="s">
        <v>21632</v>
      </c>
    </row>
    <row r="6997" spans="1:6" x14ac:dyDescent="0.25">
      <c r="A6997" t="s">
        <v>8463</v>
      </c>
      <c r="B6997" s="100" t="s">
        <v>9480</v>
      </c>
      <c r="C6997" s="99" t="s">
        <v>9481</v>
      </c>
      <c r="D6997" s="124">
        <v>7241</v>
      </c>
      <c r="E6997" s="157">
        <f>VLOOKUP(D6997,'SOAT LIQ'!$A$87:$C$3416,3,FALSE)</f>
        <v>23</v>
      </c>
      <c r="F6997" t="s">
        <v>21632</v>
      </c>
    </row>
    <row r="6998" spans="1:6" x14ac:dyDescent="0.25">
      <c r="A6998" t="s">
        <v>8460</v>
      </c>
      <c r="B6998" s="100" t="s">
        <v>9482</v>
      </c>
      <c r="C6998" s="99" t="s">
        <v>9481</v>
      </c>
      <c r="D6998" s="124">
        <v>7241</v>
      </c>
      <c r="E6998" s="157">
        <f>VLOOKUP(D6998,'SOAT LIQ'!$A$87:$C$3416,3,FALSE)</f>
        <v>23</v>
      </c>
      <c r="F6998" t="s">
        <v>21632</v>
      </c>
    </row>
    <row r="6999" spans="1:6" x14ac:dyDescent="0.25">
      <c r="A6999" t="s">
        <v>8463</v>
      </c>
      <c r="B6999" s="100" t="s">
        <v>9482</v>
      </c>
      <c r="C6999" s="99" t="s">
        <v>9481</v>
      </c>
      <c r="D6999" s="124">
        <v>7241</v>
      </c>
      <c r="E6999" s="157">
        <f>VLOOKUP(D6999,'SOAT LIQ'!$A$87:$C$3416,3,FALSE)</f>
        <v>23</v>
      </c>
      <c r="F6999" t="s">
        <v>21632</v>
      </c>
    </row>
    <row r="7000" spans="1:6" x14ac:dyDescent="0.25">
      <c r="A7000" t="s">
        <v>8460</v>
      </c>
      <c r="B7000" s="100" t="s">
        <v>9483</v>
      </c>
      <c r="C7000" s="99" t="s">
        <v>9481</v>
      </c>
      <c r="D7000" s="124">
        <v>7241</v>
      </c>
      <c r="E7000" s="157">
        <f>VLOOKUP(D7000,'SOAT LIQ'!$A$87:$C$3416,3,FALSE)</f>
        <v>23</v>
      </c>
      <c r="F7000" t="s">
        <v>21632</v>
      </c>
    </row>
    <row r="7001" spans="1:6" x14ac:dyDescent="0.25">
      <c r="A7001" t="s">
        <v>8463</v>
      </c>
      <c r="B7001" s="100" t="s">
        <v>9483</v>
      </c>
      <c r="C7001" s="99" t="s">
        <v>9481</v>
      </c>
      <c r="D7001" s="124">
        <v>7241</v>
      </c>
      <c r="E7001" s="157">
        <f>VLOOKUP(D7001,'SOAT LIQ'!$A$87:$C$3416,3,FALSE)</f>
        <v>23</v>
      </c>
      <c r="F7001" t="s">
        <v>21632</v>
      </c>
    </row>
    <row r="7002" spans="1:6" x14ac:dyDescent="0.25">
      <c r="A7002" t="s">
        <v>8460</v>
      </c>
      <c r="B7002" s="100" t="s">
        <v>9484</v>
      </c>
      <c r="C7002" s="99" t="s">
        <v>9481</v>
      </c>
      <c r="D7002" s="124">
        <v>7241</v>
      </c>
      <c r="E7002" s="157">
        <f>VLOOKUP(D7002,'SOAT LIQ'!$A$87:$C$3416,3,FALSE)</f>
        <v>23</v>
      </c>
      <c r="F7002" t="s">
        <v>21632</v>
      </c>
    </row>
    <row r="7003" spans="1:6" x14ac:dyDescent="0.25">
      <c r="A7003" t="s">
        <v>8463</v>
      </c>
      <c r="B7003" s="100" t="s">
        <v>9484</v>
      </c>
      <c r="C7003" s="99" t="s">
        <v>9481</v>
      </c>
      <c r="D7003" s="124">
        <v>7241</v>
      </c>
      <c r="E7003" s="157">
        <f>VLOOKUP(D7003,'SOAT LIQ'!$A$87:$C$3416,3,FALSE)</f>
        <v>23</v>
      </c>
      <c r="F7003" t="s">
        <v>21632</v>
      </c>
    </row>
    <row r="7004" spans="1:6" x14ac:dyDescent="0.25">
      <c r="A7004" t="s">
        <v>4339</v>
      </c>
      <c r="B7004" s="100" t="s">
        <v>9485</v>
      </c>
      <c r="C7004" s="99" t="s">
        <v>9467</v>
      </c>
      <c r="D7004" s="124">
        <v>7212</v>
      </c>
      <c r="E7004" s="157">
        <f>VLOOKUP(D7004,'SOAT LIQ'!$A$87:$C$3416,3,FALSE)</f>
        <v>13</v>
      </c>
      <c r="F7004" t="s">
        <v>21632</v>
      </c>
    </row>
    <row r="7005" spans="1:6" x14ac:dyDescent="0.25">
      <c r="A7005" t="s">
        <v>5750</v>
      </c>
      <c r="B7005" s="100" t="s">
        <v>9485</v>
      </c>
      <c r="C7005" s="99" t="s">
        <v>9467</v>
      </c>
      <c r="D7005" s="124">
        <v>7212</v>
      </c>
      <c r="E7005" s="157">
        <f>VLOOKUP(D7005,'SOAT LIQ'!$A$87:$C$3416,3,FALSE)</f>
        <v>13</v>
      </c>
      <c r="F7005" t="s">
        <v>21632</v>
      </c>
    </row>
    <row r="7006" spans="1:6" x14ac:dyDescent="0.25">
      <c r="A7006" t="s">
        <v>6023</v>
      </c>
      <c r="B7006" s="100" t="s">
        <v>9485</v>
      </c>
      <c r="C7006" s="99" t="s">
        <v>9467</v>
      </c>
      <c r="D7006" s="124">
        <v>7212</v>
      </c>
      <c r="E7006" s="157">
        <f>VLOOKUP(D7006,'SOAT LIQ'!$A$87:$C$3416,3,FALSE)</f>
        <v>13</v>
      </c>
      <c r="F7006" t="s">
        <v>21632</v>
      </c>
    </row>
    <row r="7007" spans="1:6" x14ac:dyDescent="0.25">
      <c r="A7007" t="s">
        <v>4339</v>
      </c>
      <c r="B7007" s="100" t="s">
        <v>9486</v>
      </c>
      <c r="C7007" s="99" t="s">
        <v>9467</v>
      </c>
      <c r="D7007" s="124">
        <v>7212</v>
      </c>
      <c r="E7007" s="157">
        <f>VLOOKUP(D7007,'SOAT LIQ'!$A$87:$C$3416,3,FALSE)</f>
        <v>13</v>
      </c>
      <c r="F7007" t="s">
        <v>21632</v>
      </c>
    </row>
    <row r="7008" spans="1:6" x14ac:dyDescent="0.25">
      <c r="A7008" t="s">
        <v>6023</v>
      </c>
      <c r="B7008" s="100" t="s">
        <v>9486</v>
      </c>
      <c r="C7008" s="99" t="s">
        <v>9467</v>
      </c>
      <c r="D7008" s="124">
        <v>7212</v>
      </c>
      <c r="E7008" s="157">
        <f>VLOOKUP(D7008,'SOAT LIQ'!$A$87:$C$3416,3,FALSE)</f>
        <v>13</v>
      </c>
      <c r="F7008" t="s">
        <v>21632</v>
      </c>
    </row>
    <row r="7009" spans="1:6" x14ac:dyDescent="0.25">
      <c r="A7009" t="s">
        <v>4339</v>
      </c>
      <c r="B7009" s="100" t="s">
        <v>9487</v>
      </c>
      <c r="C7009" s="99" t="s">
        <v>9467</v>
      </c>
      <c r="D7009" s="124">
        <v>7212</v>
      </c>
      <c r="E7009" s="157">
        <f>VLOOKUP(D7009,'SOAT LIQ'!$A$87:$C$3416,3,FALSE)</f>
        <v>13</v>
      </c>
      <c r="F7009" t="s">
        <v>21632</v>
      </c>
    </row>
    <row r="7010" spans="1:6" x14ac:dyDescent="0.25">
      <c r="A7010" t="s">
        <v>5750</v>
      </c>
      <c r="B7010" s="100" t="s">
        <v>9487</v>
      </c>
      <c r="C7010" s="99" t="s">
        <v>9467</v>
      </c>
      <c r="D7010" s="124">
        <v>7212</v>
      </c>
      <c r="E7010" s="157">
        <f>VLOOKUP(D7010,'SOAT LIQ'!$A$87:$C$3416,3,FALSE)</f>
        <v>13</v>
      </c>
      <c r="F7010" t="s">
        <v>21632</v>
      </c>
    </row>
    <row r="7011" spans="1:6" x14ac:dyDescent="0.25">
      <c r="A7011" t="s">
        <v>6023</v>
      </c>
      <c r="B7011" s="100" t="s">
        <v>9487</v>
      </c>
      <c r="C7011" s="99" t="s">
        <v>9467</v>
      </c>
      <c r="D7011" s="124">
        <v>7212</v>
      </c>
      <c r="E7011" s="157">
        <f>VLOOKUP(D7011,'SOAT LIQ'!$A$87:$C$3416,3,FALSE)</f>
        <v>13</v>
      </c>
      <c r="F7011" t="s">
        <v>21632</v>
      </c>
    </row>
    <row r="7012" spans="1:6" x14ac:dyDescent="0.25">
      <c r="A7012" t="s">
        <v>4339</v>
      </c>
      <c r="B7012" s="100" t="s">
        <v>9488</v>
      </c>
      <c r="C7012" s="99" t="s">
        <v>9467</v>
      </c>
      <c r="D7012" s="124">
        <v>7212</v>
      </c>
      <c r="E7012" s="157">
        <f>VLOOKUP(D7012,'SOAT LIQ'!$A$87:$C$3416,3,FALSE)</f>
        <v>13</v>
      </c>
      <c r="F7012" t="s">
        <v>21632</v>
      </c>
    </row>
    <row r="7013" spans="1:6" x14ac:dyDescent="0.25">
      <c r="A7013" t="s">
        <v>6023</v>
      </c>
      <c r="B7013" s="100" t="s">
        <v>9488</v>
      </c>
      <c r="C7013" s="99" t="s">
        <v>9467</v>
      </c>
      <c r="D7013" s="124">
        <v>7212</v>
      </c>
      <c r="E7013" s="157">
        <f>VLOOKUP(D7013,'SOAT LIQ'!$A$87:$C$3416,3,FALSE)</f>
        <v>13</v>
      </c>
      <c r="F7013" t="s">
        <v>21632</v>
      </c>
    </row>
    <row r="7014" spans="1:6" x14ac:dyDescent="0.25">
      <c r="A7014" t="s">
        <v>8460</v>
      </c>
      <c r="B7014" s="100" t="s">
        <v>9489</v>
      </c>
      <c r="C7014" s="99" t="s">
        <v>9481</v>
      </c>
      <c r="D7014" s="124">
        <v>7241</v>
      </c>
      <c r="E7014" s="157">
        <f>VLOOKUP(D7014,'SOAT LIQ'!$A$87:$C$3416,3,FALSE)</f>
        <v>23</v>
      </c>
      <c r="F7014" t="s">
        <v>21632</v>
      </c>
    </row>
    <row r="7015" spans="1:6" x14ac:dyDescent="0.25">
      <c r="A7015" t="s">
        <v>8460</v>
      </c>
      <c r="B7015" s="100" t="s">
        <v>9490</v>
      </c>
      <c r="C7015" s="99" t="s">
        <v>9481</v>
      </c>
      <c r="D7015" s="124">
        <v>7241</v>
      </c>
      <c r="E7015" s="157">
        <f>VLOOKUP(D7015,'SOAT LIQ'!$A$87:$C$3416,3,FALSE)</f>
        <v>23</v>
      </c>
      <c r="F7015" t="s">
        <v>21632</v>
      </c>
    </row>
    <row r="7016" spans="1:6" x14ac:dyDescent="0.25">
      <c r="A7016" t="s">
        <v>8460</v>
      </c>
      <c r="B7016" s="100" t="s">
        <v>9491</v>
      </c>
      <c r="C7016" s="99" t="s">
        <v>9481</v>
      </c>
      <c r="D7016" s="124">
        <v>7241</v>
      </c>
      <c r="E7016" s="157">
        <f>VLOOKUP(D7016,'SOAT LIQ'!$A$87:$C$3416,3,FALSE)</f>
        <v>23</v>
      </c>
      <c r="F7016" t="s">
        <v>21632</v>
      </c>
    </row>
    <row r="7017" spans="1:6" x14ac:dyDescent="0.25">
      <c r="A7017" t="s">
        <v>8460</v>
      </c>
      <c r="B7017" s="100" t="s">
        <v>9492</v>
      </c>
      <c r="C7017" s="99" t="s">
        <v>9481</v>
      </c>
      <c r="D7017" s="124">
        <v>7241</v>
      </c>
      <c r="E7017" s="157">
        <f>VLOOKUP(D7017,'SOAT LIQ'!$A$87:$C$3416,3,FALSE)</f>
        <v>23</v>
      </c>
      <c r="F7017" t="s">
        <v>21632</v>
      </c>
    </row>
    <row r="7018" spans="1:6" x14ac:dyDescent="0.25">
      <c r="A7018" t="s">
        <v>8460</v>
      </c>
      <c r="B7018" s="100" t="s">
        <v>9493</v>
      </c>
      <c r="C7018" s="99" t="s">
        <v>9494</v>
      </c>
      <c r="D7018" s="124">
        <v>7240</v>
      </c>
      <c r="E7018" s="157">
        <f>VLOOKUP(D7018,'SOAT LIQ'!$A$87:$C$3416,3,FALSE)</f>
        <v>23</v>
      </c>
      <c r="F7018" t="s">
        <v>21632</v>
      </c>
    </row>
    <row r="7019" spans="1:6" x14ac:dyDescent="0.25">
      <c r="A7019" t="s">
        <v>8463</v>
      </c>
      <c r="B7019" s="100" t="s">
        <v>9493</v>
      </c>
      <c r="C7019" s="99" t="s">
        <v>9494</v>
      </c>
      <c r="D7019" s="124">
        <v>7240</v>
      </c>
      <c r="E7019" s="157">
        <f>VLOOKUP(D7019,'SOAT LIQ'!$A$87:$C$3416,3,FALSE)</f>
        <v>23</v>
      </c>
      <c r="F7019" t="s">
        <v>21632</v>
      </c>
    </row>
    <row r="7020" spans="1:6" x14ac:dyDescent="0.25">
      <c r="A7020" t="s">
        <v>8460</v>
      </c>
      <c r="B7020" s="100" t="s">
        <v>9495</v>
      </c>
      <c r="C7020" s="99" t="s">
        <v>9494</v>
      </c>
      <c r="D7020" s="124">
        <v>7240</v>
      </c>
      <c r="E7020" s="157">
        <f>VLOOKUP(D7020,'SOAT LIQ'!$A$87:$C$3416,3,FALSE)</f>
        <v>23</v>
      </c>
      <c r="F7020" t="s">
        <v>21632</v>
      </c>
    </row>
    <row r="7021" spans="1:6" x14ac:dyDescent="0.25">
      <c r="A7021" t="s">
        <v>8463</v>
      </c>
      <c r="B7021" s="100" t="s">
        <v>9495</v>
      </c>
      <c r="C7021" s="99" t="s">
        <v>9494</v>
      </c>
      <c r="D7021" s="124">
        <v>7240</v>
      </c>
      <c r="E7021" s="157">
        <f>VLOOKUP(D7021,'SOAT LIQ'!$A$87:$C$3416,3,FALSE)</f>
        <v>23</v>
      </c>
      <c r="F7021" t="s">
        <v>21632</v>
      </c>
    </row>
    <row r="7022" spans="1:6" x14ac:dyDescent="0.25">
      <c r="A7022" t="s">
        <v>8460</v>
      </c>
      <c r="B7022" s="100" t="s">
        <v>9496</v>
      </c>
      <c r="C7022" s="99" t="s">
        <v>9494</v>
      </c>
      <c r="D7022" s="124">
        <v>7240</v>
      </c>
      <c r="E7022" s="157">
        <f>VLOOKUP(D7022,'SOAT LIQ'!$A$87:$C$3416,3,FALSE)</f>
        <v>23</v>
      </c>
      <c r="F7022" t="s">
        <v>21632</v>
      </c>
    </row>
    <row r="7023" spans="1:6" x14ac:dyDescent="0.25">
      <c r="A7023" t="s">
        <v>8463</v>
      </c>
      <c r="B7023" s="100" t="s">
        <v>9496</v>
      </c>
      <c r="C7023" s="99" t="s">
        <v>9494</v>
      </c>
      <c r="D7023" s="124">
        <v>7240</v>
      </c>
      <c r="E7023" s="157">
        <f>VLOOKUP(D7023,'SOAT LIQ'!$A$87:$C$3416,3,FALSE)</f>
        <v>23</v>
      </c>
      <c r="F7023" t="s">
        <v>21632</v>
      </c>
    </row>
    <row r="7024" spans="1:6" x14ac:dyDescent="0.25">
      <c r="A7024" t="s">
        <v>8460</v>
      </c>
      <c r="B7024" s="100" t="s">
        <v>9497</v>
      </c>
      <c r="C7024" s="99" t="s">
        <v>9494</v>
      </c>
      <c r="D7024" s="124">
        <v>7240</v>
      </c>
      <c r="E7024" s="157">
        <f>VLOOKUP(D7024,'SOAT LIQ'!$A$87:$C$3416,3,FALSE)</f>
        <v>23</v>
      </c>
      <c r="F7024" t="s">
        <v>21632</v>
      </c>
    </row>
    <row r="7025" spans="1:6" x14ac:dyDescent="0.25">
      <c r="A7025" t="s">
        <v>8463</v>
      </c>
      <c r="B7025" s="100" t="s">
        <v>9497</v>
      </c>
      <c r="C7025" s="99" t="s">
        <v>9494</v>
      </c>
      <c r="D7025" s="124">
        <v>7240</v>
      </c>
      <c r="E7025" s="157">
        <f>VLOOKUP(D7025,'SOAT LIQ'!$A$87:$C$3416,3,FALSE)</f>
        <v>23</v>
      </c>
      <c r="F7025" t="s">
        <v>21632</v>
      </c>
    </row>
    <row r="7026" spans="1:6" x14ac:dyDescent="0.25">
      <c r="A7026" t="s">
        <v>8460</v>
      </c>
      <c r="B7026" s="100" t="s">
        <v>9498</v>
      </c>
      <c r="C7026" s="99" t="s">
        <v>9494</v>
      </c>
      <c r="D7026" s="124">
        <v>7240</v>
      </c>
      <c r="E7026" s="157">
        <f>VLOOKUP(D7026,'SOAT LIQ'!$A$87:$C$3416,3,FALSE)</f>
        <v>23</v>
      </c>
      <c r="F7026" t="s">
        <v>21632</v>
      </c>
    </row>
    <row r="7027" spans="1:6" x14ac:dyDescent="0.25">
      <c r="A7027" t="s">
        <v>8463</v>
      </c>
      <c r="B7027" s="100" t="s">
        <v>9498</v>
      </c>
      <c r="C7027" s="99" t="s">
        <v>9494</v>
      </c>
      <c r="D7027" s="124">
        <v>7240</v>
      </c>
      <c r="E7027" s="157">
        <f>VLOOKUP(D7027,'SOAT LIQ'!$A$87:$C$3416,3,FALSE)</f>
        <v>23</v>
      </c>
      <c r="F7027" t="s">
        <v>21632</v>
      </c>
    </row>
    <row r="7028" spans="1:6" x14ac:dyDescent="0.25">
      <c r="A7028" t="s">
        <v>8460</v>
      </c>
      <c r="B7028" s="100" t="s">
        <v>9499</v>
      </c>
      <c r="C7028" s="99" t="s">
        <v>9494</v>
      </c>
      <c r="D7028" s="124">
        <v>7240</v>
      </c>
      <c r="E7028" s="157">
        <f>VLOOKUP(D7028,'SOAT LIQ'!$A$87:$C$3416,3,FALSE)</f>
        <v>23</v>
      </c>
      <c r="F7028" t="s">
        <v>21632</v>
      </c>
    </row>
    <row r="7029" spans="1:6" x14ac:dyDescent="0.25">
      <c r="A7029" t="s">
        <v>8463</v>
      </c>
      <c r="B7029" s="100" t="s">
        <v>9499</v>
      </c>
      <c r="C7029" s="99" t="s">
        <v>9494</v>
      </c>
      <c r="D7029" s="124">
        <v>7240</v>
      </c>
      <c r="E7029" s="157">
        <f>VLOOKUP(D7029,'SOAT LIQ'!$A$87:$C$3416,3,FALSE)</f>
        <v>23</v>
      </c>
      <c r="F7029" t="s">
        <v>21632</v>
      </c>
    </row>
    <row r="7030" spans="1:6" x14ac:dyDescent="0.25">
      <c r="A7030" t="s">
        <v>8460</v>
      </c>
      <c r="B7030" s="100" t="s">
        <v>9500</v>
      </c>
      <c r="C7030" s="99" t="s">
        <v>9494</v>
      </c>
      <c r="D7030" s="124">
        <v>7240</v>
      </c>
      <c r="E7030" s="157">
        <f>VLOOKUP(D7030,'SOAT LIQ'!$A$87:$C$3416,3,FALSE)</f>
        <v>23</v>
      </c>
      <c r="F7030" t="s">
        <v>21632</v>
      </c>
    </row>
    <row r="7031" spans="1:6" x14ac:dyDescent="0.25">
      <c r="A7031" t="s">
        <v>8463</v>
      </c>
      <c r="B7031" s="100" t="s">
        <v>9500</v>
      </c>
      <c r="C7031" s="99" t="s">
        <v>9494</v>
      </c>
      <c r="D7031" s="124">
        <v>7240</v>
      </c>
      <c r="E7031" s="157">
        <f>VLOOKUP(D7031,'SOAT LIQ'!$A$87:$C$3416,3,FALSE)</f>
        <v>23</v>
      </c>
      <c r="F7031" t="s">
        <v>21632</v>
      </c>
    </row>
    <row r="7032" spans="1:6" x14ac:dyDescent="0.25">
      <c r="A7032" t="s">
        <v>8460</v>
      </c>
      <c r="B7032" s="100" t="s">
        <v>9501</v>
      </c>
      <c r="C7032" s="99" t="s">
        <v>9494</v>
      </c>
      <c r="D7032" s="124">
        <v>7240</v>
      </c>
      <c r="E7032" s="157">
        <f>VLOOKUP(D7032,'SOAT LIQ'!$A$87:$C$3416,3,FALSE)</f>
        <v>23</v>
      </c>
      <c r="F7032" t="s">
        <v>21632</v>
      </c>
    </row>
    <row r="7033" spans="1:6" x14ac:dyDescent="0.25">
      <c r="A7033" t="s">
        <v>8463</v>
      </c>
      <c r="B7033" s="100" t="s">
        <v>9501</v>
      </c>
      <c r="C7033" s="99" t="s">
        <v>9494</v>
      </c>
      <c r="D7033" s="124">
        <v>7240</v>
      </c>
      <c r="E7033" s="157">
        <f>VLOOKUP(D7033,'SOAT LIQ'!$A$87:$C$3416,3,FALSE)</f>
        <v>23</v>
      </c>
      <c r="F7033" t="s">
        <v>21632</v>
      </c>
    </row>
    <row r="7034" spans="1:6" x14ac:dyDescent="0.25">
      <c r="A7034" t="s">
        <v>5750</v>
      </c>
      <c r="B7034" s="100" t="s">
        <v>9502</v>
      </c>
      <c r="C7034" s="99" t="s">
        <v>9503</v>
      </c>
      <c r="D7034" s="124">
        <v>7230</v>
      </c>
      <c r="E7034" s="157">
        <f>VLOOKUP(D7034,'SOAT LIQ'!$A$87:$C$3416,3,FALSE)</f>
        <v>9</v>
      </c>
      <c r="F7034" t="s">
        <v>21632</v>
      </c>
    </row>
    <row r="7035" spans="1:6" x14ac:dyDescent="0.25">
      <c r="A7035" t="s">
        <v>4339</v>
      </c>
      <c r="B7035" s="100" t="s">
        <v>9502</v>
      </c>
      <c r="C7035" s="99" t="s">
        <v>9503</v>
      </c>
      <c r="D7035" s="124">
        <v>7230</v>
      </c>
      <c r="E7035" s="157">
        <f>VLOOKUP(D7035,'SOAT LIQ'!$A$87:$C$3416,3,FALSE)</f>
        <v>9</v>
      </c>
      <c r="F7035" t="s">
        <v>21632</v>
      </c>
    </row>
    <row r="7036" spans="1:6" x14ac:dyDescent="0.25">
      <c r="A7036" t="s">
        <v>6023</v>
      </c>
      <c r="B7036" s="100" t="s">
        <v>9502</v>
      </c>
      <c r="C7036" s="99" t="s">
        <v>9503</v>
      </c>
      <c r="D7036" s="124">
        <v>7230</v>
      </c>
      <c r="E7036" s="157">
        <f>VLOOKUP(D7036,'SOAT LIQ'!$A$87:$C$3416,3,FALSE)</f>
        <v>9</v>
      </c>
      <c r="F7036" t="s">
        <v>21632</v>
      </c>
    </row>
    <row r="7037" spans="1:6" x14ac:dyDescent="0.25">
      <c r="A7037" t="s">
        <v>4339</v>
      </c>
      <c r="B7037" s="100" t="s">
        <v>9504</v>
      </c>
      <c r="C7037" s="99" t="s">
        <v>9503</v>
      </c>
      <c r="D7037" s="124">
        <v>7230</v>
      </c>
      <c r="E7037" s="157">
        <f>VLOOKUP(D7037,'SOAT LIQ'!$A$87:$C$3416,3,FALSE)</f>
        <v>9</v>
      </c>
      <c r="F7037" t="s">
        <v>21632</v>
      </c>
    </row>
    <row r="7038" spans="1:6" x14ac:dyDescent="0.25">
      <c r="A7038" t="s">
        <v>6023</v>
      </c>
      <c r="B7038" s="100" t="s">
        <v>9504</v>
      </c>
      <c r="C7038" s="99" t="s">
        <v>9503</v>
      </c>
      <c r="D7038" s="124">
        <v>7230</v>
      </c>
      <c r="E7038" s="157">
        <f>VLOOKUP(D7038,'SOAT LIQ'!$A$87:$C$3416,3,FALSE)</f>
        <v>9</v>
      </c>
      <c r="F7038" t="s">
        <v>21632</v>
      </c>
    </row>
    <row r="7039" spans="1:6" x14ac:dyDescent="0.25">
      <c r="A7039" t="s">
        <v>5750</v>
      </c>
      <c r="B7039" s="100" t="s">
        <v>9505</v>
      </c>
      <c r="C7039" s="99" t="s">
        <v>9506</v>
      </c>
      <c r="D7039" s="124">
        <v>7231</v>
      </c>
      <c r="E7039" s="157">
        <f>VLOOKUP(D7039,'SOAT LIQ'!$A$87:$C$3416,3,FALSE)</f>
        <v>10</v>
      </c>
      <c r="F7039" t="s">
        <v>21632</v>
      </c>
    </row>
    <row r="7040" spans="1:6" x14ac:dyDescent="0.25">
      <c r="A7040" t="s">
        <v>4339</v>
      </c>
      <c r="B7040" s="100" t="s">
        <v>9505</v>
      </c>
      <c r="C7040" s="99" t="s">
        <v>9506</v>
      </c>
      <c r="D7040" s="124">
        <v>7231</v>
      </c>
      <c r="E7040" s="157">
        <f>VLOOKUP(D7040,'SOAT LIQ'!$A$87:$C$3416,3,FALSE)</f>
        <v>10</v>
      </c>
      <c r="F7040" t="s">
        <v>21632</v>
      </c>
    </row>
    <row r="7041" spans="1:6" x14ac:dyDescent="0.25">
      <c r="A7041" t="s">
        <v>6023</v>
      </c>
      <c r="B7041" s="100" t="s">
        <v>9505</v>
      </c>
      <c r="C7041" s="99" t="s">
        <v>9506</v>
      </c>
      <c r="D7041" s="124">
        <v>7231</v>
      </c>
      <c r="E7041" s="157">
        <f>VLOOKUP(D7041,'SOAT LIQ'!$A$87:$C$3416,3,FALSE)</f>
        <v>10</v>
      </c>
      <c r="F7041" t="s">
        <v>21632</v>
      </c>
    </row>
    <row r="7042" spans="1:6" x14ac:dyDescent="0.25">
      <c r="A7042" t="s">
        <v>4339</v>
      </c>
      <c r="B7042" s="100" t="s">
        <v>9507</v>
      </c>
      <c r="C7042" s="99" t="s">
        <v>9506</v>
      </c>
      <c r="D7042" s="124">
        <v>7231</v>
      </c>
      <c r="E7042" s="157">
        <f>VLOOKUP(D7042,'SOAT LIQ'!$A$87:$C$3416,3,FALSE)</f>
        <v>10</v>
      </c>
      <c r="F7042" t="s">
        <v>21632</v>
      </c>
    </row>
    <row r="7043" spans="1:6" x14ac:dyDescent="0.25">
      <c r="A7043" t="s">
        <v>6023</v>
      </c>
      <c r="B7043" s="100" t="s">
        <v>9507</v>
      </c>
      <c r="C7043" s="99" t="s">
        <v>9506</v>
      </c>
      <c r="D7043" s="124">
        <v>7231</v>
      </c>
      <c r="E7043" s="157">
        <f>VLOOKUP(D7043,'SOAT LIQ'!$A$87:$C$3416,3,FALSE)</f>
        <v>10</v>
      </c>
      <c r="F7043" t="s">
        <v>21632</v>
      </c>
    </row>
    <row r="7044" spans="1:6" x14ac:dyDescent="0.25">
      <c r="A7044" t="s">
        <v>4339</v>
      </c>
      <c r="B7044" s="100" t="s">
        <v>9508</v>
      </c>
      <c r="C7044" s="100"/>
      <c r="D7044" s="124"/>
      <c r="E7044" s="157" t="e">
        <f>VLOOKUP(D7044,'SOAT LIQ'!$A$87:$C$3416,3,FALSE)</f>
        <v>#N/A</v>
      </c>
      <c r="F7044" t="s">
        <v>21632</v>
      </c>
    </row>
    <row r="7045" spans="1:6" x14ac:dyDescent="0.25">
      <c r="A7045" t="s">
        <v>5750</v>
      </c>
      <c r="B7045" s="100" t="s">
        <v>9508</v>
      </c>
      <c r="C7045" s="100"/>
      <c r="D7045" s="124"/>
      <c r="E7045" s="157" t="e">
        <f>VLOOKUP(D7045,'SOAT LIQ'!$A$87:$C$3416,3,FALSE)</f>
        <v>#N/A</v>
      </c>
      <c r="F7045" t="s">
        <v>21632</v>
      </c>
    </row>
    <row r="7046" spans="1:6" x14ac:dyDescent="0.25">
      <c r="A7046" t="s">
        <v>6023</v>
      </c>
      <c r="B7046" s="100" t="s">
        <v>9508</v>
      </c>
      <c r="C7046" s="100"/>
      <c r="D7046" s="124"/>
      <c r="E7046" s="157" t="e">
        <f>VLOOKUP(D7046,'SOAT LIQ'!$A$87:$C$3416,3,FALSE)</f>
        <v>#N/A</v>
      </c>
      <c r="F7046" t="s">
        <v>21632</v>
      </c>
    </row>
    <row r="7047" spans="1:6" x14ac:dyDescent="0.25">
      <c r="A7047" t="s">
        <v>4339</v>
      </c>
      <c r="B7047" s="100" t="s">
        <v>9509</v>
      </c>
      <c r="C7047" s="99" t="s">
        <v>9462</v>
      </c>
      <c r="D7047" s="124">
        <v>21510</v>
      </c>
      <c r="E7047" s="157" t="e">
        <f>VLOOKUP(D7047,'SOAT LIQ'!$A$87:$C$3416,3,FALSE)</f>
        <v>#N/A</v>
      </c>
      <c r="F7047" t="s">
        <v>21632</v>
      </c>
    </row>
    <row r="7048" spans="1:6" x14ac:dyDescent="0.25">
      <c r="A7048" t="s">
        <v>5750</v>
      </c>
      <c r="B7048" s="100" t="s">
        <v>9509</v>
      </c>
      <c r="C7048" s="99" t="s">
        <v>9462</v>
      </c>
      <c r="D7048" s="124">
        <v>21510</v>
      </c>
      <c r="E7048" s="157" t="e">
        <f>VLOOKUP(D7048,'SOAT LIQ'!$A$87:$C$3416,3,FALSE)</f>
        <v>#N/A</v>
      </c>
      <c r="F7048" t="s">
        <v>21632</v>
      </c>
    </row>
    <row r="7049" spans="1:6" x14ac:dyDescent="0.25">
      <c r="A7049" t="s">
        <v>6023</v>
      </c>
      <c r="B7049" s="100" t="s">
        <v>9509</v>
      </c>
      <c r="C7049" s="99" t="s">
        <v>9462</v>
      </c>
      <c r="D7049" s="124">
        <v>21510</v>
      </c>
      <c r="E7049" s="157" t="e">
        <f>VLOOKUP(D7049,'SOAT LIQ'!$A$87:$C$3416,3,FALSE)</f>
        <v>#N/A</v>
      </c>
      <c r="F7049" t="s">
        <v>21632</v>
      </c>
    </row>
    <row r="7050" spans="1:6" x14ac:dyDescent="0.25">
      <c r="A7050" t="s">
        <v>6034</v>
      </c>
      <c r="B7050" s="100" t="s">
        <v>9509</v>
      </c>
      <c r="C7050" s="99" t="s">
        <v>9462</v>
      </c>
      <c r="D7050" s="124">
        <v>21510</v>
      </c>
      <c r="E7050" s="157" t="e">
        <f>VLOOKUP(D7050,'SOAT LIQ'!$A$87:$C$3416,3,FALSE)</f>
        <v>#N/A</v>
      </c>
    </row>
    <row r="7051" spans="1:6" x14ac:dyDescent="0.25">
      <c r="A7051" t="s">
        <v>4339</v>
      </c>
      <c r="B7051" s="100" t="s">
        <v>9510</v>
      </c>
      <c r="C7051" s="100"/>
      <c r="D7051" s="124"/>
      <c r="E7051" s="157" t="e">
        <f>VLOOKUP(D7051,'SOAT LIQ'!$A$87:$C$3416,3,FALSE)</f>
        <v>#N/A</v>
      </c>
      <c r="F7051" t="s">
        <v>21632</v>
      </c>
    </row>
    <row r="7052" spans="1:6" x14ac:dyDescent="0.25">
      <c r="A7052" t="s">
        <v>5750</v>
      </c>
      <c r="B7052" s="100" t="s">
        <v>9510</v>
      </c>
      <c r="C7052" s="100"/>
      <c r="D7052" s="124"/>
      <c r="E7052" s="157" t="e">
        <f>VLOOKUP(D7052,'SOAT LIQ'!$A$87:$C$3416,3,FALSE)</f>
        <v>#N/A</v>
      </c>
      <c r="F7052" t="s">
        <v>21632</v>
      </c>
    </row>
    <row r="7053" spans="1:6" x14ac:dyDescent="0.25">
      <c r="A7053" t="s">
        <v>8460</v>
      </c>
      <c r="B7053" s="100" t="s">
        <v>9510</v>
      </c>
      <c r="C7053" s="100"/>
      <c r="D7053" s="124"/>
      <c r="E7053" s="157" t="e">
        <f>VLOOKUP(D7053,'SOAT LIQ'!$A$87:$C$3416,3,FALSE)</f>
        <v>#N/A</v>
      </c>
    </row>
    <row r="7054" spans="1:6" x14ac:dyDescent="0.25">
      <c r="A7054" t="s">
        <v>6023</v>
      </c>
      <c r="B7054" s="100" t="s">
        <v>9510</v>
      </c>
      <c r="C7054" s="100"/>
      <c r="D7054" s="124"/>
      <c r="E7054" s="157" t="e">
        <f>VLOOKUP(D7054,'SOAT LIQ'!$A$87:$C$3416,3,FALSE)</f>
        <v>#N/A</v>
      </c>
      <c r="F7054" t="s">
        <v>21632</v>
      </c>
    </row>
    <row r="7055" spans="1:6" x14ac:dyDescent="0.25">
      <c r="A7055" t="s">
        <v>8463</v>
      </c>
      <c r="B7055" s="100" t="s">
        <v>9510</v>
      </c>
      <c r="C7055" s="100"/>
      <c r="D7055" s="124"/>
      <c r="E7055" s="157" t="e">
        <f>VLOOKUP(D7055,'SOAT LIQ'!$A$87:$C$3416,3,FALSE)</f>
        <v>#N/A</v>
      </c>
    </row>
    <row r="7056" spans="1:6" x14ac:dyDescent="0.25">
      <c r="A7056" t="s">
        <v>4339</v>
      </c>
      <c r="B7056" s="100" t="s">
        <v>9511</v>
      </c>
      <c r="C7056" s="99" t="s">
        <v>9512</v>
      </c>
      <c r="D7056" s="124">
        <v>21510</v>
      </c>
      <c r="E7056" s="157" t="e">
        <f>VLOOKUP(D7056,'SOAT LIQ'!$A$87:$C$3416,3,FALSE)</f>
        <v>#N/A</v>
      </c>
      <c r="F7056" t="s">
        <v>21632</v>
      </c>
    </row>
    <row r="7057" spans="1:6" x14ac:dyDescent="0.25">
      <c r="A7057" t="s">
        <v>5750</v>
      </c>
      <c r="B7057" s="100" t="s">
        <v>9511</v>
      </c>
      <c r="C7057" s="99" t="s">
        <v>9512</v>
      </c>
      <c r="D7057" s="124">
        <v>21510</v>
      </c>
      <c r="E7057" s="157" t="e">
        <f>VLOOKUP(D7057,'SOAT LIQ'!$A$87:$C$3416,3,FALSE)</f>
        <v>#N/A</v>
      </c>
      <c r="F7057" t="s">
        <v>21632</v>
      </c>
    </row>
    <row r="7058" spans="1:6" x14ac:dyDescent="0.25">
      <c r="A7058" t="s">
        <v>8460</v>
      </c>
      <c r="B7058" s="100" t="s">
        <v>9511</v>
      </c>
      <c r="C7058" s="99" t="s">
        <v>9512</v>
      </c>
      <c r="D7058" s="124">
        <v>21510</v>
      </c>
      <c r="E7058" s="157" t="e">
        <f>VLOOKUP(D7058,'SOAT LIQ'!$A$87:$C$3416,3,FALSE)</f>
        <v>#N/A</v>
      </c>
    </row>
    <row r="7059" spans="1:6" x14ac:dyDescent="0.25">
      <c r="A7059" t="s">
        <v>6023</v>
      </c>
      <c r="B7059" s="100" t="s">
        <v>9511</v>
      </c>
      <c r="C7059" s="99" t="s">
        <v>9512</v>
      </c>
      <c r="D7059" s="124">
        <v>21510</v>
      </c>
      <c r="E7059" s="157" t="e">
        <f>VLOOKUP(D7059,'SOAT LIQ'!$A$87:$C$3416,3,FALSE)</f>
        <v>#N/A</v>
      </c>
      <c r="F7059" t="s">
        <v>21632</v>
      </c>
    </row>
    <row r="7060" spans="1:6" x14ac:dyDescent="0.25">
      <c r="A7060" t="s">
        <v>4339</v>
      </c>
      <c r="B7060" s="100" t="s">
        <v>4270</v>
      </c>
      <c r="C7060" s="99" t="s">
        <v>9512</v>
      </c>
      <c r="D7060" s="124">
        <v>21510</v>
      </c>
      <c r="E7060" s="157" t="e">
        <f>VLOOKUP(D7060,'SOAT LIQ'!$A$87:$C$3416,3,FALSE)</f>
        <v>#N/A</v>
      </c>
      <c r="F7060" t="s">
        <v>21632</v>
      </c>
    </row>
    <row r="7061" spans="1:6" x14ac:dyDescent="0.25">
      <c r="A7061" t="s">
        <v>5750</v>
      </c>
      <c r="B7061" s="100" t="s">
        <v>4270</v>
      </c>
      <c r="C7061" s="99" t="s">
        <v>9512</v>
      </c>
      <c r="D7061" s="124">
        <v>21510</v>
      </c>
      <c r="E7061" s="157" t="e">
        <f>VLOOKUP(D7061,'SOAT LIQ'!$A$87:$C$3416,3,FALSE)</f>
        <v>#N/A</v>
      </c>
      <c r="F7061" t="s">
        <v>21632</v>
      </c>
    </row>
    <row r="7062" spans="1:6" x14ac:dyDescent="0.25">
      <c r="A7062" t="s">
        <v>6023</v>
      </c>
      <c r="B7062" s="100" t="s">
        <v>4270</v>
      </c>
      <c r="C7062" s="99" t="s">
        <v>9512</v>
      </c>
      <c r="D7062" s="124">
        <v>21510</v>
      </c>
      <c r="E7062" s="157" t="e">
        <f>VLOOKUP(D7062,'SOAT LIQ'!$A$87:$C$3416,3,FALSE)</f>
        <v>#N/A</v>
      </c>
      <c r="F7062" t="s">
        <v>21632</v>
      </c>
    </row>
    <row r="7063" spans="1:6" x14ac:dyDescent="0.25">
      <c r="A7063" t="s">
        <v>4339</v>
      </c>
      <c r="B7063" s="100" t="s">
        <v>9513</v>
      </c>
      <c r="C7063" s="99" t="s">
        <v>9514</v>
      </c>
      <c r="D7063" s="124">
        <v>7260</v>
      </c>
      <c r="E7063" s="157">
        <f>VLOOKUP(D7063,'SOAT LIQ'!$A$87:$C$3416,3,FALSE)</f>
        <v>8</v>
      </c>
      <c r="F7063" t="s">
        <v>21632</v>
      </c>
    </row>
    <row r="7064" spans="1:6" x14ac:dyDescent="0.25">
      <c r="A7064" t="s">
        <v>5750</v>
      </c>
      <c r="B7064" s="100" t="s">
        <v>9513</v>
      </c>
      <c r="C7064" s="99" t="s">
        <v>9514</v>
      </c>
      <c r="D7064" s="124">
        <v>7260</v>
      </c>
      <c r="E7064" s="157">
        <f>VLOOKUP(D7064,'SOAT LIQ'!$A$87:$C$3416,3,FALSE)</f>
        <v>8</v>
      </c>
      <c r="F7064" t="s">
        <v>21632</v>
      </c>
    </row>
    <row r="7065" spans="1:6" x14ac:dyDescent="0.25">
      <c r="A7065" t="s">
        <v>6023</v>
      </c>
      <c r="B7065" s="100" t="s">
        <v>9513</v>
      </c>
      <c r="C7065" s="99" t="s">
        <v>9514</v>
      </c>
      <c r="D7065" s="124">
        <v>7260</v>
      </c>
      <c r="E7065" s="157">
        <f>VLOOKUP(D7065,'SOAT LIQ'!$A$87:$C$3416,3,FALSE)</f>
        <v>8</v>
      </c>
      <c r="F7065" t="s">
        <v>21632</v>
      </c>
    </row>
    <row r="7066" spans="1:6" x14ac:dyDescent="0.25">
      <c r="A7066" t="s">
        <v>4339</v>
      </c>
      <c r="B7066" s="100" t="s">
        <v>9515</v>
      </c>
      <c r="C7066" s="99" t="s">
        <v>9516</v>
      </c>
      <c r="D7066" s="124">
        <v>21505</v>
      </c>
      <c r="E7066" s="157" t="e">
        <f>VLOOKUP(D7066,'SOAT LIQ'!$A$87:$C$3416,3,FALSE)</f>
        <v>#N/A</v>
      </c>
      <c r="F7066" t="s">
        <v>21632</v>
      </c>
    </row>
    <row r="7067" spans="1:6" x14ac:dyDescent="0.25">
      <c r="A7067" t="s">
        <v>6023</v>
      </c>
      <c r="B7067" s="100" t="s">
        <v>9515</v>
      </c>
      <c r="C7067" s="99" t="s">
        <v>9516</v>
      </c>
      <c r="D7067" s="124">
        <v>21505</v>
      </c>
      <c r="E7067" s="157" t="e">
        <f>VLOOKUP(D7067,'SOAT LIQ'!$A$87:$C$3416,3,FALSE)</f>
        <v>#N/A</v>
      </c>
      <c r="F7067" t="s">
        <v>21632</v>
      </c>
    </row>
    <row r="7068" spans="1:6" x14ac:dyDescent="0.25">
      <c r="A7068" t="s">
        <v>5509</v>
      </c>
      <c r="B7068" s="100" t="s">
        <v>9515</v>
      </c>
      <c r="C7068" s="99" t="s">
        <v>9516</v>
      </c>
      <c r="D7068" s="124">
        <v>21505</v>
      </c>
      <c r="E7068" s="157" t="e">
        <f>VLOOKUP(D7068,'SOAT LIQ'!$A$87:$C$3416,3,FALSE)</f>
        <v>#N/A</v>
      </c>
      <c r="F7068" t="s">
        <v>5509</v>
      </c>
    </row>
    <row r="7069" spans="1:6" x14ac:dyDescent="0.25">
      <c r="A7069" t="s">
        <v>5750</v>
      </c>
      <c r="B7069" s="100" t="s">
        <v>9515</v>
      </c>
      <c r="C7069" s="99" t="s">
        <v>9516</v>
      </c>
      <c r="D7069" s="124">
        <v>21505</v>
      </c>
      <c r="E7069" s="157" t="e">
        <f>VLOOKUP(D7069,'SOAT LIQ'!$A$87:$C$3416,3,FALSE)</f>
        <v>#N/A</v>
      </c>
      <c r="F7069" t="s">
        <v>21632</v>
      </c>
    </row>
    <row r="7070" spans="1:6" x14ac:dyDescent="0.25">
      <c r="A7070" t="s">
        <v>4339</v>
      </c>
      <c r="B7070" s="100" t="s">
        <v>9517</v>
      </c>
      <c r="C7070" s="99" t="s">
        <v>9518</v>
      </c>
      <c r="D7070" s="124">
        <v>7260</v>
      </c>
      <c r="E7070" s="157">
        <f>VLOOKUP(D7070,'SOAT LIQ'!$A$87:$C$3416,3,FALSE)</f>
        <v>8</v>
      </c>
      <c r="F7070" t="s">
        <v>21632</v>
      </c>
    </row>
    <row r="7071" spans="1:6" x14ac:dyDescent="0.25">
      <c r="A7071" t="s">
        <v>6023</v>
      </c>
      <c r="B7071" s="100" t="s">
        <v>9517</v>
      </c>
      <c r="C7071" s="99" t="s">
        <v>9518</v>
      </c>
      <c r="D7071" s="124">
        <v>7260</v>
      </c>
      <c r="E7071" s="157">
        <f>VLOOKUP(D7071,'SOAT LIQ'!$A$87:$C$3416,3,FALSE)</f>
        <v>8</v>
      </c>
      <c r="F7071" t="s">
        <v>21632</v>
      </c>
    </row>
    <row r="7072" spans="1:6" x14ac:dyDescent="0.25">
      <c r="A7072" t="s">
        <v>4339</v>
      </c>
      <c r="B7072" s="100" t="s">
        <v>9519</v>
      </c>
      <c r="C7072" s="100"/>
      <c r="D7072" s="124">
        <v>7101</v>
      </c>
      <c r="E7072" s="157">
        <f>VLOOKUP(D7072,'SOAT LIQ'!$A$87:$C$3416,3,FALSE)</f>
        <v>9</v>
      </c>
      <c r="F7072" t="s">
        <v>21632</v>
      </c>
    </row>
    <row r="7073" spans="1:6" x14ac:dyDescent="0.25">
      <c r="A7073" t="s">
        <v>5750</v>
      </c>
      <c r="B7073" s="100" t="s">
        <v>9519</v>
      </c>
      <c r="C7073" s="100"/>
      <c r="D7073" s="124">
        <v>7101</v>
      </c>
      <c r="E7073" s="157">
        <f>VLOOKUP(D7073,'SOAT LIQ'!$A$87:$C$3416,3,FALSE)</f>
        <v>9</v>
      </c>
      <c r="F7073" t="s">
        <v>21632</v>
      </c>
    </row>
    <row r="7074" spans="1:6" x14ac:dyDescent="0.25">
      <c r="A7074" t="s">
        <v>6023</v>
      </c>
      <c r="B7074" s="100" t="s">
        <v>9519</v>
      </c>
      <c r="C7074" s="100"/>
      <c r="D7074" s="124">
        <v>7101</v>
      </c>
      <c r="E7074" s="157">
        <f>VLOOKUP(D7074,'SOAT LIQ'!$A$87:$C$3416,3,FALSE)</f>
        <v>9</v>
      </c>
      <c r="F7074" t="s">
        <v>21632</v>
      </c>
    </row>
    <row r="7075" spans="1:6" x14ac:dyDescent="0.25">
      <c r="A7075" t="s">
        <v>4339</v>
      </c>
      <c r="B7075" s="100" t="s">
        <v>9520</v>
      </c>
      <c r="C7075" s="99" t="s">
        <v>9521</v>
      </c>
      <c r="D7075" s="124">
        <v>7101</v>
      </c>
      <c r="E7075" s="157">
        <f>VLOOKUP(D7075,'SOAT LIQ'!$A$87:$C$3416,3,FALSE)</f>
        <v>9</v>
      </c>
      <c r="F7075" t="s">
        <v>21632</v>
      </c>
    </row>
    <row r="7076" spans="1:6" x14ac:dyDescent="0.25">
      <c r="A7076" t="s">
        <v>6023</v>
      </c>
      <c r="B7076" s="100" t="s">
        <v>9520</v>
      </c>
      <c r="C7076" s="99" t="s">
        <v>9521</v>
      </c>
      <c r="D7076" s="124">
        <v>7101</v>
      </c>
      <c r="E7076" s="157">
        <f>VLOOKUP(D7076,'SOAT LIQ'!$A$87:$C$3416,3,FALSE)</f>
        <v>9</v>
      </c>
      <c r="F7076" t="s">
        <v>21632</v>
      </c>
    </row>
    <row r="7077" spans="1:6" x14ac:dyDescent="0.25">
      <c r="A7077" t="s">
        <v>4339</v>
      </c>
      <c r="B7077" s="100" t="s">
        <v>9522</v>
      </c>
      <c r="C7077" s="99" t="s">
        <v>9523</v>
      </c>
      <c r="D7077" s="124">
        <v>7260</v>
      </c>
      <c r="E7077" s="157">
        <f>VLOOKUP(D7077,'SOAT LIQ'!$A$87:$C$3416,3,FALSE)</f>
        <v>8</v>
      </c>
      <c r="F7077" t="s">
        <v>21632</v>
      </c>
    </row>
    <row r="7078" spans="1:6" x14ac:dyDescent="0.25">
      <c r="A7078" t="s">
        <v>5750</v>
      </c>
      <c r="B7078" s="100" t="s">
        <v>9522</v>
      </c>
      <c r="C7078" s="99" t="s">
        <v>9523</v>
      </c>
      <c r="D7078" s="124">
        <v>7260</v>
      </c>
      <c r="E7078" s="157">
        <f>VLOOKUP(D7078,'SOAT LIQ'!$A$87:$C$3416,3,FALSE)</f>
        <v>8</v>
      </c>
      <c r="F7078" t="s">
        <v>21632</v>
      </c>
    </row>
    <row r="7079" spans="1:6" x14ac:dyDescent="0.25">
      <c r="A7079" t="s">
        <v>6023</v>
      </c>
      <c r="B7079" s="100" t="s">
        <v>9522</v>
      </c>
      <c r="C7079" s="99" t="s">
        <v>9523</v>
      </c>
      <c r="D7079" s="124">
        <v>7260</v>
      </c>
      <c r="E7079" s="157">
        <f>VLOOKUP(D7079,'SOAT LIQ'!$A$87:$C$3416,3,FALSE)</f>
        <v>8</v>
      </c>
      <c r="F7079" t="s">
        <v>21632</v>
      </c>
    </row>
    <row r="7080" spans="1:6" x14ac:dyDescent="0.25">
      <c r="A7080" t="s">
        <v>4339</v>
      </c>
      <c r="B7080" s="100" t="s">
        <v>9524</v>
      </c>
      <c r="C7080" s="99" t="s">
        <v>9523</v>
      </c>
      <c r="D7080" s="124">
        <v>7260</v>
      </c>
      <c r="E7080" s="157">
        <f>VLOOKUP(D7080,'SOAT LIQ'!$A$87:$C$3416,3,FALSE)</f>
        <v>8</v>
      </c>
      <c r="F7080" t="s">
        <v>21632</v>
      </c>
    </row>
    <row r="7081" spans="1:6" x14ac:dyDescent="0.25">
      <c r="A7081" t="s">
        <v>6023</v>
      </c>
      <c r="B7081" s="100" t="s">
        <v>9524</v>
      </c>
      <c r="C7081" s="99" t="s">
        <v>9523</v>
      </c>
      <c r="D7081" s="124">
        <v>7260</v>
      </c>
      <c r="E7081" s="157">
        <f>VLOOKUP(D7081,'SOAT LIQ'!$A$87:$C$3416,3,FALSE)</f>
        <v>8</v>
      </c>
      <c r="F7081" t="s">
        <v>21632</v>
      </c>
    </row>
    <row r="7082" spans="1:6" x14ac:dyDescent="0.25">
      <c r="A7082" t="s">
        <v>6787</v>
      </c>
      <c r="B7082" s="100" t="s">
        <v>9525</v>
      </c>
      <c r="C7082" s="99" t="s">
        <v>9526</v>
      </c>
      <c r="D7082" s="124">
        <v>18412</v>
      </c>
      <c r="E7082" s="157">
        <f>VLOOKUP(D7082,'SOAT LIQ'!$A$87:$C$3416,3,FALSE)</f>
        <v>12</v>
      </c>
      <c r="F7082" t="s">
        <v>21632</v>
      </c>
    </row>
    <row r="7083" spans="1:6" x14ac:dyDescent="0.25">
      <c r="A7083" t="s">
        <v>4339</v>
      </c>
      <c r="B7083" s="100" t="s">
        <v>9525</v>
      </c>
      <c r="C7083" s="99" t="s">
        <v>9526</v>
      </c>
      <c r="D7083" s="124">
        <v>18412</v>
      </c>
      <c r="E7083" s="157">
        <f>VLOOKUP(D7083,'SOAT LIQ'!$A$87:$C$3416,3,FALSE)</f>
        <v>12</v>
      </c>
      <c r="F7083" t="s">
        <v>21632</v>
      </c>
    </row>
    <row r="7084" spans="1:6" x14ac:dyDescent="0.25">
      <c r="A7084" t="s">
        <v>5509</v>
      </c>
      <c r="B7084" s="100" t="s">
        <v>9525</v>
      </c>
      <c r="C7084" s="99" t="s">
        <v>9526</v>
      </c>
      <c r="D7084" s="124">
        <v>18412</v>
      </c>
      <c r="E7084" s="157">
        <f>VLOOKUP(D7084,'SOAT LIQ'!$A$87:$C$3416,3,FALSE)</f>
        <v>12</v>
      </c>
      <c r="F7084" t="s">
        <v>21632</v>
      </c>
    </row>
    <row r="7085" spans="1:6" x14ac:dyDescent="0.25">
      <c r="A7085" t="s">
        <v>6034</v>
      </c>
      <c r="B7085" s="100" t="s">
        <v>9525</v>
      </c>
      <c r="C7085" s="99" t="s">
        <v>9526</v>
      </c>
      <c r="D7085" s="124">
        <v>18412</v>
      </c>
      <c r="E7085" s="157">
        <f>VLOOKUP(D7085,'SOAT LIQ'!$A$87:$C$3416,3,FALSE)</f>
        <v>12</v>
      </c>
      <c r="F7085" t="s">
        <v>21632</v>
      </c>
    </row>
    <row r="7086" spans="1:6" x14ac:dyDescent="0.25">
      <c r="A7086" t="s">
        <v>4339</v>
      </c>
      <c r="B7086" s="100" t="s">
        <v>9527</v>
      </c>
      <c r="C7086" s="99" t="s">
        <v>9526</v>
      </c>
      <c r="D7086" s="124">
        <v>18412</v>
      </c>
      <c r="E7086" s="157">
        <f>VLOOKUP(D7086,'SOAT LIQ'!$A$87:$C$3416,3,FALSE)</f>
        <v>12</v>
      </c>
      <c r="F7086" t="s">
        <v>21632</v>
      </c>
    </row>
    <row r="7087" spans="1:6" x14ac:dyDescent="0.25">
      <c r="A7087" t="s">
        <v>6023</v>
      </c>
      <c r="B7087" s="100" t="s">
        <v>9527</v>
      </c>
      <c r="C7087" s="99" t="s">
        <v>9526</v>
      </c>
      <c r="D7087" s="124">
        <v>18412</v>
      </c>
      <c r="E7087" s="157">
        <f>VLOOKUP(D7087,'SOAT LIQ'!$A$87:$C$3416,3,FALSE)</f>
        <v>12</v>
      </c>
      <c r="F7087" t="s">
        <v>21632</v>
      </c>
    </row>
    <row r="7088" spans="1:6" x14ac:dyDescent="0.25">
      <c r="A7088" t="s">
        <v>6787</v>
      </c>
      <c r="B7088" s="100" t="s">
        <v>9529</v>
      </c>
      <c r="C7088" s="99" t="s">
        <v>9528</v>
      </c>
      <c r="D7088" s="124">
        <v>18401</v>
      </c>
      <c r="E7088" s="157">
        <f>VLOOKUP(D7088,'SOAT LIQ'!$A$87:$C$3416,3,FALSE)</f>
        <v>10</v>
      </c>
      <c r="F7088" t="s">
        <v>21632</v>
      </c>
    </row>
    <row r="7089" spans="1:6" x14ac:dyDescent="0.25">
      <c r="A7089" t="s">
        <v>4339</v>
      </c>
      <c r="B7089" s="100" t="s">
        <v>9529</v>
      </c>
      <c r="C7089" s="99" t="s">
        <v>9528</v>
      </c>
      <c r="D7089" s="124">
        <v>18401</v>
      </c>
      <c r="E7089" s="157">
        <f>VLOOKUP(D7089,'SOAT LIQ'!$A$87:$C$3416,3,FALSE)</f>
        <v>10</v>
      </c>
      <c r="F7089" t="s">
        <v>21632</v>
      </c>
    </row>
    <row r="7090" spans="1:6" x14ac:dyDescent="0.25">
      <c r="A7090" t="s">
        <v>4339</v>
      </c>
      <c r="B7090" s="100" t="s">
        <v>9529</v>
      </c>
      <c r="C7090" s="99" t="s">
        <v>9528</v>
      </c>
      <c r="D7090" s="124">
        <v>18401</v>
      </c>
      <c r="E7090" s="157">
        <f>VLOOKUP(D7090,'SOAT LIQ'!$A$87:$C$3416,3,FALSE)</f>
        <v>10</v>
      </c>
      <c r="F7090" t="s">
        <v>21632</v>
      </c>
    </row>
    <row r="7091" spans="1:6" x14ac:dyDescent="0.25">
      <c r="A7091" t="s">
        <v>6787</v>
      </c>
      <c r="B7091" s="100" t="s">
        <v>9530</v>
      </c>
      <c r="C7091" s="99" t="s">
        <v>9531</v>
      </c>
      <c r="D7091" s="124">
        <v>21324</v>
      </c>
      <c r="E7091" s="157" t="e">
        <f>VLOOKUP(D7091,'SOAT LIQ'!$A$87:$C$3416,3,FALSE)</f>
        <v>#N/A</v>
      </c>
    </row>
    <row r="7092" spans="1:6" x14ac:dyDescent="0.25">
      <c r="A7092" t="s">
        <v>4339</v>
      </c>
      <c r="B7092" s="100" t="s">
        <v>9530</v>
      </c>
      <c r="C7092" s="99" t="s">
        <v>9531</v>
      </c>
      <c r="D7092" s="124">
        <v>21324</v>
      </c>
      <c r="E7092" s="157" t="e">
        <f>VLOOKUP(D7092,'SOAT LIQ'!$A$87:$C$3416,3,FALSE)</f>
        <v>#N/A</v>
      </c>
      <c r="F7092" t="s">
        <v>21632</v>
      </c>
    </row>
    <row r="7093" spans="1:6" x14ac:dyDescent="0.25">
      <c r="A7093" t="s">
        <v>4339</v>
      </c>
      <c r="B7093" s="100" t="s">
        <v>9533</v>
      </c>
      <c r="C7093" s="99" t="s">
        <v>9532</v>
      </c>
      <c r="D7093" s="124">
        <v>18413</v>
      </c>
      <c r="E7093" s="157">
        <f>VLOOKUP(D7093,'SOAT LIQ'!$A$87:$C$3416,3,FALSE)</f>
        <v>12</v>
      </c>
      <c r="F7093" t="s">
        <v>21632</v>
      </c>
    </row>
    <row r="7094" spans="1:6" x14ac:dyDescent="0.25">
      <c r="A7094" t="s">
        <v>5750</v>
      </c>
      <c r="B7094" s="100" t="s">
        <v>9533</v>
      </c>
      <c r="C7094" s="99" t="s">
        <v>9532</v>
      </c>
      <c r="D7094" s="124">
        <v>18413</v>
      </c>
      <c r="E7094" s="157">
        <f>VLOOKUP(D7094,'SOAT LIQ'!$A$87:$C$3416,3,FALSE)</f>
        <v>12</v>
      </c>
      <c r="F7094" t="s">
        <v>21632</v>
      </c>
    </row>
    <row r="7095" spans="1:6" x14ac:dyDescent="0.25">
      <c r="A7095" t="s">
        <v>6023</v>
      </c>
      <c r="B7095" s="100" t="s">
        <v>9533</v>
      </c>
      <c r="C7095" s="99" t="s">
        <v>9532</v>
      </c>
      <c r="D7095" s="124">
        <v>18413</v>
      </c>
      <c r="E7095" s="157">
        <f>VLOOKUP(D7095,'SOAT LIQ'!$A$87:$C$3416,3,FALSE)</f>
        <v>12</v>
      </c>
      <c r="F7095" t="s">
        <v>21632</v>
      </c>
    </row>
    <row r="7096" spans="1:6" x14ac:dyDescent="0.25">
      <c r="A7096" t="s">
        <v>6787</v>
      </c>
      <c r="B7096" s="100" t="s">
        <v>9533</v>
      </c>
      <c r="C7096" s="99" t="s">
        <v>9532</v>
      </c>
      <c r="D7096" s="124">
        <v>18413</v>
      </c>
      <c r="E7096" s="157">
        <f>VLOOKUP(D7096,'SOAT LIQ'!$A$87:$C$3416,3,FALSE)</f>
        <v>12</v>
      </c>
      <c r="F7096" t="s">
        <v>21632</v>
      </c>
    </row>
    <row r="7097" spans="1:6" x14ac:dyDescent="0.25">
      <c r="A7097" t="s">
        <v>6023</v>
      </c>
      <c r="B7097" s="100" t="s">
        <v>9534</v>
      </c>
      <c r="C7097" s="99" t="s">
        <v>9528</v>
      </c>
      <c r="D7097" s="124">
        <v>21322</v>
      </c>
      <c r="E7097" s="157" t="e">
        <f>VLOOKUP(D7097,'SOAT LIQ'!$A$87:$C$3416,3,FALSE)</f>
        <v>#N/A</v>
      </c>
      <c r="F7097" t="s">
        <v>21632</v>
      </c>
    </row>
    <row r="7098" spans="1:6" x14ac:dyDescent="0.25">
      <c r="A7098" t="s">
        <v>4339</v>
      </c>
      <c r="B7098" s="100" t="s">
        <v>9534</v>
      </c>
      <c r="C7098" s="99" t="s">
        <v>9528</v>
      </c>
      <c r="D7098" s="124">
        <v>21322</v>
      </c>
      <c r="E7098" s="157" t="e">
        <f>VLOOKUP(D7098,'SOAT LIQ'!$A$87:$C$3416,3,FALSE)</f>
        <v>#N/A</v>
      </c>
      <c r="F7098" t="s">
        <v>21632</v>
      </c>
    </row>
    <row r="7099" spans="1:6" x14ac:dyDescent="0.25">
      <c r="A7099" t="s">
        <v>5750</v>
      </c>
      <c r="B7099" s="100" t="s">
        <v>9535</v>
      </c>
      <c r="C7099" s="99" t="s">
        <v>9528</v>
      </c>
      <c r="D7099" s="124">
        <v>21322</v>
      </c>
      <c r="E7099" s="157" t="e">
        <f>VLOOKUP(D7099,'SOAT LIQ'!$A$87:$C$3416,3,FALSE)</f>
        <v>#N/A</v>
      </c>
      <c r="F7099" t="s">
        <v>21632</v>
      </c>
    </row>
    <row r="7100" spans="1:6" x14ac:dyDescent="0.25">
      <c r="A7100" t="s">
        <v>4339</v>
      </c>
      <c r="B7100" s="100" t="s">
        <v>9535</v>
      </c>
      <c r="C7100" s="99" t="s">
        <v>9528</v>
      </c>
      <c r="D7100" s="124">
        <v>21322</v>
      </c>
      <c r="E7100" s="157" t="e">
        <f>VLOOKUP(D7100,'SOAT LIQ'!$A$87:$C$3416,3,FALSE)</f>
        <v>#N/A</v>
      </c>
      <c r="F7100" t="s">
        <v>21632</v>
      </c>
    </row>
    <row r="7101" spans="1:6" x14ac:dyDescent="0.25">
      <c r="A7101" t="s">
        <v>6023</v>
      </c>
      <c r="B7101" s="100" t="s">
        <v>9535</v>
      </c>
      <c r="C7101" s="99" t="s">
        <v>9528</v>
      </c>
      <c r="D7101" s="124">
        <v>21322</v>
      </c>
      <c r="E7101" s="157" t="e">
        <f>VLOOKUP(D7101,'SOAT LIQ'!$A$87:$C$3416,3,FALSE)</f>
        <v>#N/A</v>
      </c>
      <c r="F7101" t="s">
        <v>21632</v>
      </c>
    </row>
    <row r="7102" spans="1:6" x14ac:dyDescent="0.25">
      <c r="A7102" t="s">
        <v>4339</v>
      </c>
      <c r="B7102" s="100" t="s">
        <v>9536</v>
      </c>
      <c r="C7102" s="99" t="s">
        <v>9537</v>
      </c>
      <c r="D7102" s="124">
        <v>17510</v>
      </c>
      <c r="E7102" s="157">
        <f>VLOOKUP(D7102,'SOAT LIQ'!$A$87:$C$3416,3,FALSE)</f>
        <v>8</v>
      </c>
      <c r="F7102" t="s">
        <v>21632</v>
      </c>
    </row>
    <row r="7103" spans="1:6" x14ac:dyDescent="0.25">
      <c r="A7103" t="s">
        <v>5750</v>
      </c>
      <c r="B7103" s="100" t="s">
        <v>9536</v>
      </c>
      <c r="C7103" s="99" t="s">
        <v>9537</v>
      </c>
      <c r="D7103" s="124">
        <v>17510</v>
      </c>
      <c r="E7103" s="157">
        <f>VLOOKUP(D7103,'SOAT LIQ'!$A$87:$C$3416,3,FALSE)</f>
        <v>8</v>
      </c>
      <c r="F7103" t="s">
        <v>21632</v>
      </c>
    </row>
    <row r="7104" spans="1:6" x14ac:dyDescent="0.25">
      <c r="A7104" t="s">
        <v>6023</v>
      </c>
      <c r="B7104" s="100" t="s">
        <v>9536</v>
      </c>
      <c r="C7104" s="99" t="s">
        <v>9537</v>
      </c>
      <c r="D7104" s="124">
        <v>17510</v>
      </c>
      <c r="E7104" s="157">
        <f>VLOOKUP(D7104,'SOAT LIQ'!$A$87:$C$3416,3,FALSE)</f>
        <v>8</v>
      </c>
      <c r="F7104" t="s">
        <v>21632</v>
      </c>
    </row>
    <row r="7105" spans="1:6" x14ac:dyDescent="0.25">
      <c r="A7105" t="s">
        <v>4339</v>
      </c>
      <c r="B7105" s="100" t="s">
        <v>9538</v>
      </c>
      <c r="C7105" s="99" t="s">
        <v>9539</v>
      </c>
      <c r="D7105" s="124">
        <v>17511</v>
      </c>
      <c r="E7105" s="157">
        <f>VLOOKUP(D7105,'SOAT LIQ'!$A$87:$C$3416,3,FALSE)</f>
        <v>4</v>
      </c>
      <c r="F7105" t="s">
        <v>21632</v>
      </c>
    </row>
    <row r="7106" spans="1:6" x14ac:dyDescent="0.25">
      <c r="A7106" t="s">
        <v>5509</v>
      </c>
      <c r="B7106" s="100" t="s">
        <v>9538</v>
      </c>
      <c r="C7106" s="99" t="s">
        <v>9539</v>
      </c>
      <c r="D7106" s="124">
        <v>17511</v>
      </c>
      <c r="E7106" s="157">
        <f>VLOOKUP(D7106,'SOAT LIQ'!$A$87:$C$3416,3,FALSE)</f>
        <v>4</v>
      </c>
      <c r="F7106" t="s">
        <v>21632</v>
      </c>
    </row>
    <row r="7107" spans="1:6" x14ac:dyDescent="0.25">
      <c r="A7107" t="s">
        <v>5750</v>
      </c>
      <c r="B7107" s="100" t="s">
        <v>9538</v>
      </c>
      <c r="C7107" s="99" t="s">
        <v>9539</v>
      </c>
      <c r="D7107" s="124">
        <v>17511</v>
      </c>
      <c r="E7107" s="157">
        <f>VLOOKUP(D7107,'SOAT LIQ'!$A$87:$C$3416,3,FALSE)</f>
        <v>4</v>
      </c>
      <c r="F7107" t="s">
        <v>21632</v>
      </c>
    </row>
    <row r="7108" spans="1:6" x14ac:dyDescent="0.25">
      <c r="A7108" t="s">
        <v>6023</v>
      </c>
      <c r="B7108" s="100" t="s">
        <v>9538</v>
      </c>
      <c r="C7108" s="99" t="s">
        <v>9539</v>
      </c>
      <c r="D7108" s="124">
        <v>17511</v>
      </c>
      <c r="E7108" s="157">
        <f>VLOOKUP(D7108,'SOAT LIQ'!$A$87:$C$3416,3,FALSE)</f>
        <v>4</v>
      </c>
      <c r="F7108" t="s">
        <v>21632</v>
      </c>
    </row>
    <row r="7109" spans="1:6" x14ac:dyDescent="0.25">
      <c r="A7109" t="s">
        <v>6034</v>
      </c>
      <c r="B7109" s="100" t="s">
        <v>9538</v>
      </c>
      <c r="C7109" s="99" t="s">
        <v>9539</v>
      </c>
      <c r="D7109" s="124">
        <v>17511</v>
      </c>
      <c r="E7109" s="157">
        <f>VLOOKUP(D7109,'SOAT LIQ'!$A$87:$C$3416,3,FALSE)</f>
        <v>4</v>
      </c>
      <c r="F7109" t="s">
        <v>21632</v>
      </c>
    </row>
    <row r="7110" spans="1:6" x14ac:dyDescent="0.25">
      <c r="A7110" t="s">
        <v>4339</v>
      </c>
      <c r="B7110" s="100" t="s">
        <v>9540</v>
      </c>
      <c r="C7110" s="99" t="s">
        <v>9539</v>
      </c>
      <c r="D7110" s="124">
        <v>17511</v>
      </c>
      <c r="E7110" s="157">
        <f>VLOOKUP(D7110,'SOAT LIQ'!$A$87:$C$3416,3,FALSE)</f>
        <v>4</v>
      </c>
      <c r="F7110" t="s">
        <v>21632</v>
      </c>
    </row>
    <row r="7111" spans="1:6" x14ac:dyDescent="0.25">
      <c r="A7111" t="s">
        <v>6023</v>
      </c>
      <c r="B7111" s="100" t="s">
        <v>9540</v>
      </c>
      <c r="C7111" s="99" t="s">
        <v>9539</v>
      </c>
      <c r="D7111" s="124">
        <v>17511</v>
      </c>
      <c r="E7111" s="157">
        <f>VLOOKUP(D7111,'SOAT LIQ'!$A$87:$C$3416,3,FALSE)</f>
        <v>4</v>
      </c>
      <c r="F7111" t="s">
        <v>21632</v>
      </c>
    </row>
    <row r="7112" spans="1:6" x14ac:dyDescent="0.25">
      <c r="A7112" t="s">
        <v>4339</v>
      </c>
      <c r="B7112" s="100" t="s">
        <v>9541</v>
      </c>
      <c r="C7112" s="99" t="s">
        <v>9537</v>
      </c>
      <c r="D7112" s="124">
        <v>17510</v>
      </c>
      <c r="E7112" s="157">
        <f>VLOOKUP(D7112,'SOAT LIQ'!$A$87:$C$3416,3,FALSE)</f>
        <v>8</v>
      </c>
      <c r="F7112" t="s">
        <v>21632</v>
      </c>
    </row>
    <row r="7113" spans="1:6" x14ac:dyDescent="0.25">
      <c r="A7113" t="s">
        <v>6023</v>
      </c>
      <c r="B7113" s="100" t="s">
        <v>9541</v>
      </c>
      <c r="C7113" s="99" t="s">
        <v>9537</v>
      </c>
      <c r="D7113" s="124">
        <v>17510</v>
      </c>
      <c r="E7113" s="157">
        <f>VLOOKUP(D7113,'SOAT LIQ'!$A$87:$C$3416,3,FALSE)</f>
        <v>8</v>
      </c>
      <c r="F7113" t="s">
        <v>21632</v>
      </c>
    </row>
    <row r="7114" spans="1:6" x14ac:dyDescent="0.25">
      <c r="A7114" t="s">
        <v>6787</v>
      </c>
      <c r="B7114" s="100" t="s">
        <v>9542</v>
      </c>
      <c r="C7114" s="99" t="s">
        <v>9539</v>
      </c>
      <c r="D7114" s="124">
        <v>17512</v>
      </c>
      <c r="E7114" s="157">
        <f>VLOOKUP(D7114,'SOAT LIQ'!$A$87:$C$3416,3,FALSE)</f>
        <v>8</v>
      </c>
      <c r="F7114" t="s">
        <v>21632</v>
      </c>
    </row>
    <row r="7115" spans="1:6" x14ac:dyDescent="0.25">
      <c r="A7115" t="s">
        <v>4339</v>
      </c>
      <c r="B7115" s="100" t="s">
        <v>9542</v>
      </c>
      <c r="C7115" s="99" t="s">
        <v>9539</v>
      </c>
      <c r="D7115" s="124">
        <v>17512</v>
      </c>
      <c r="E7115" s="157">
        <f>VLOOKUP(D7115,'SOAT LIQ'!$A$87:$C$3416,3,FALSE)</f>
        <v>8</v>
      </c>
      <c r="F7115" t="s">
        <v>21632</v>
      </c>
    </row>
    <row r="7116" spans="1:6" x14ac:dyDescent="0.25">
      <c r="A7116" t="s">
        <v>6787</v>
      </c>
      <c r="B7116" s="100" t="s">
        <v>9543</v>
      </c>
      <c r="C7116" s="99" t="s">
        <v>9539</v>
      </c>
      <c r="D7116" s="124">
        <v>17511</v>
      </c>
      <c r="E7116" s="157">
        <f>VLOOKUP(D7116,'SOAT LIQ'!$A$87:$C$3416,3,FALSE)</f>
        <v>4</v>
      </c>
      <c r="F7116" t="s">
        <v>21632</v>
      </c>
    </row>
    <row r="7117" spans="1:6" x14ac:dyDescent="0.25">
      <c r="A7117" t="s">
        <v>4339</v>
      </c>
      <c r="B7117" s="100" t="s">
        <v>9543</v>
      </c>
      <c r="C7117" s="99" t="s">
        <v>9539</v>
      </c>
      <c r="D7117" s="124">
        <v>17511</v>
      </c>
      <c r="E7117" s="157">
        <f>VLOOKUP(D7117,'SOAT LIQ'!$A$87:$C$3416,3,FALSE)</f>
        <v>4</v>
      </c>
      <c r="F7117" t="s">
        <v>21632</v>
      </c>
    </row>
    <row r="7118" spans="1:6" x14ac:dyDescent="0.25">
      <c r="A7118" t="s">
        <v>6787</v>
      </c>
      <c r="B7118" s="100" t="s">
        <v>9544</v>
      </c>
      <c r="C7118" s="100"/>
      <c r="D7118" s="124">
        <v>18400</v>
      </c>
      <c r="E7118" s="157">
        <f>VLOOKUP(D7118,'SOAT LIQ'!$A$87:$C$3416,3,FALSE)</f>
        <v>9</v>
      </c>
      <c r="F7118" t="s">
        <v>21632</v>
      </c>
    </row>
    <row r="7119" spans="1:6" x14ac:dyDescent="0.25">
      <c r="A7119" t="s">
        <v>4339</v>
      </c>
      <c r="B7119" s="100" t="s">
        <v>9544</v>
      </c>
      <c r="C7119" s="100"/>
      <c r="D7119" s="124">
        <v>18400</v>
      </c>
      <c r="E7119" s="157">
        <f>VLOOKUP(D7119,'SOAT LIQ'!$A$87:$C$3416,3,FALSE)</f>
        <v>9</v>
      </c>
      <c r="F7119" t="s">
        <v>21632</v>
      </c>
    </row>
    <row r="7120" spans="1:6" x14ac:dyDescent="0.25">
      <c r="A7120" t="s">
        <v>4339</v>
      </c>
      <c r="B7120" s="100" t="s">
        <v>9545</v>
      </c>
      <c r="C7120" s="99" t="s">
        <v>9514</v>
      </c>
      <c r="D7120" s="124">
        <v>7270</v>
      </c>
      <c r="E7120" s="157">
        <f>VLOOKUP(D7120,'SOAT LIQ'!$A$87:$C$3416,3,FALSE)</f>
        <v>10</v>
      </c>
      <c r="F7120" t="s">
        <v>21632</v>
      </c>
    </row>
    <row r="7121" spans="1:6" x14ac:dyDescent="0.25">
      <c r="A7121" t="s">
        <v>5750</v>
      </c>
      <c r="B7121" s="100" t="s">
        <v>9545</v>
      </c>
      <c r="C7121" s="99" t="s">
        <v>9514</v>
      </c>
      <c r="D7121" s="124">
        <v>7270</v>
      </c>
      <c r="E7121" s="157">
        <f>VLOOKUP(D7121,'SOAT LIQ'!$A$87:$C$3416,3,FALSE)</f>
        <v>10</v>
      </c>
      <c r="F7121" t="s">
        <v>21632</v>
      </c>
    </row>
    <row r="7122" spans="1:6" x14ac:dyDescent="0.25">
      <c r="A7122" t="s">
        <v>6023</v>
      </c>
      <c r="B7122" s="100" t="s">
        <v>9545</v>
      </c>
      <c r="C7122" s="99" t="s">
        <v>9514</v>
      </c>
      <c r="D7122" s="124">
        <v>7270</v>
      </c>
      <c r="E7122" s="157">
        <f>VLOOKUP(D7122,'SOAT LIQ'!$A$87:$C$3416,3,FALSE)</f>
        <v>10</v>
      </c>
      <c r="F7122" t="s">
        <v>21632</v>
      </c>
    </row>
    <row r="7123" spans="1:6" x14ac:dyDescent="0.25">
      <c r="A7123" t="s">
        <v>4339</v>
      </c>
      <c r="B7123" s="100" t="s">
        <v>9546</v>
      </c>
      <c r="C7123" s="99" t="s">
        <v>9518</v>
      </c>
      <c r="D7123" s="124">
        <v>37508</v>
      </c>
      <c r="E7123" s="157" t="e">
        <f>VLOOKUP(D7123,'SOAT LIQ'!$A$87:$C$3416,3,FALSE)</f>
        <v>#N/A</v>
      </c>
      <c r="F7123" t="s">
        <v>21632</v>
      </c>
    </row>
    <row r="7124" spans="1:6" x14ac:dyDescent="0.25">
      <c r="A7124" t="s">
        <v>5750</v>
      </c>
      <c r="B7124" s="100" t="s">
        <v>9546</v>
      </c>
      <c r="C7124" s="99" t="s">
        <v>9518</v>
      </c>
      <c r="D7124" s="124">
        <v>37508</v>
      </c>
      <c r="E7124" s="157" t="e">
        <f>VLOOKUP(D7124,'SOAT LIQ'!$A$87:$C$3416,3,FALSE)</f>
        <v>#N/A</v>
      </c>
      <c r="F7124" t="s">
        <v>21632</v>
      </c>
    </row>
    <row r="7125" spans="1:6" x14ac:dyDescent="0.25">
      <c r="A7125" t="s">
        <v>6023</v>
      </c>
      <c r="B7125" s="100" t="s">
        <v>9546</v>
      </c>
      <c r="C7125" s="99" t="s">
        <v>9518</v>
      </c>
      <c r="D7125" s="124">
        <v>37508</v>
      </c>
      <c r="E7125" s="157" t="e">
        <f>VLOOKUP(D7125,'SOAT LIQ'!$A$87:$C$3416,3,FALSE)</f>
        <v>#N/A</v>
      </c>
      <c r="F7125" t="s">
        <v>21632</v>
      </c>
    </row>
    <row r="7126" spans="1:6" x14ac:dyDescent="0.25">
      <c r="A7126" t="s">
        <v>4271</v>
      </c>
      <c r="B7126" s="100" t="s">
        <v>9546</v>
      </c>
      <c r="C7126" s="99" t="s">
        <v>9518</v>
      </c>
      <c r="D7126" s="124">
        <v>37508</v>
      </c>
      <c r="E7126" s="157" t="e">
        <f>VLOOKUP(D7126,'SOAT LIQ'!$A$87:$C$3416,3,FALSE)</f>
        <v>#N/A</v>
      </c>
    </row>
    <row r="7127" spans="1:6" x14ac:dyDescent="0.25">
      <c r="A7127" t="s">
        <v>6787</v>
      </c>
      <c r="B7127" s="100" t="s">
        <v>9548</v>
      </c>
      <c r="C7127" s="99" t="s">
        <v>9547</v>
      </c>
      <c r="D7127" s="124">
        <v>18401</v>
      </c>
      <c r="E7127" s="157">
        <f>VLOOKUP(D7127,'SOAT LIQ'!$A$87:$C$3416,3,FALSE)</f>
        <v>10</v>
      </c>
      <c r="F7127" t="s">
        <v>21632</v>
      </c>
    </row>
    <row r="7128" spans="1:6" x14ac:dyDescent="0.25">
      <c r="A7128" t="s">
        <v>4339</v>
      </c>
      <c r="B7128" s="100" t="s">
        <v>9548</v>
      </c>
      <c r="C7128" s="99" t="s">
        <v>9547</v>
      </c>
      <c r="D7128" s="124">
        <v>18401</v>
      </c>
      <c r="E7128" s="157">
        <f>VLOOKUP(D7128,'SOAT LIQ'!$A$87:$C$3416,3,FALSE)</f>
        <v>10</v>
      </c>
      <c r="F7128" t="s">
        <v>21632</v>
      </c>
    </row>
    <row r="7129" spans="1:6" x14ac:dyDescent="0.25">
      <c r="A7129" t="s">
        <v>5750</v>
      </c>
      <c r="B7129" s="100" t="s">
        <v>9549</v>
      </c>
      <c r="C7129" s="99" t="s">
        <v>9550</v>
      </c>
      <c r="D7129" s="124">
        <v>18412</v>
      </c>
      <c r="E7129" s="157">
        <f>VLOOKUP(D7129,'SOAT LIQ'!$A$87:$C$3416,3,FALSE)</f>
        <v>12</v>
      </c>
      <c r="F7129" t="s">
        <v>21632</v>
      </c>
    </row>
    <row r="7130" spans="1:6" x14ac:dyDescent="0.25">
      <c r="A7130" t="s">
        <v>4339</v>
      </c>
      <c r="B7130" s="100" t="s">
        <v>9549</v>
      </c>
      <c r="C7130" s="99" t="s">
        <v>9550</v>
      </c>
      <c r="D7130" s="124">
        <v>18412</v>
      </c>
      <c r="E7130" s="157">
        <f>VLOOKUP(D7130,'SOAT LIQ'!$A$87:$C$3416,3,FALSE)</f>
        <v>12</v>
      </c>
      <c r="F7130" t="s">
        <v>21632</v>
      </c>
    </row>
    <row r="7131" spans="1:6" x14ac:dyDescent="0.25">
      <c r="A7131" t="s">
        <v>6023</v>
      </c>
      <c r="B7131" s="100" t="s">
        <v>9549</v>
      </c>
      <c r="C7131" s="99" t="s">
        <v>9550</v>
      </c>
      <c r="D7131" s="124">
        <v>18412</v>
      </c>
      <c r="E7131" s="157">
        <f>VLOOKUP(D7131,'SOAT LIQ'!$A$87:$C$3416,3,FALSE)</f>
        <v>12</v>
      </c>
      <c r="F7131" t="s">
        <v>21632</v>
      </c>
    </row>
    <row r="7132" spans="1:6" x14ac:dyDescent="0.25">
      <c r="A7132" t="s">
        <v>6787</v>
      </c>
      <c r="B7132" s="100" t="s">
        <v>9549</v>
      </c>
      <c r="C7132" s="99" t="s">
        <v>9550</v>
      </c>
      <c r="D7132" s="124">
        <v>18412</v>
      </c>
      <c r="E7132" s="157">
        <f>VLOOKUP(D7132,'SOAT LIQ'!$A$87:$C$3416,3,FALSE)</f>
        <v>12</v>
      </c>
      <c r="F7132" t="s">
        <v>21632</v>
      </c>
    </row>
    <row r="7133" spans="1:6" x14ac:dyDescent="0.25">
      <c r="A7133" t="s">
        <v>6023</v>
      </c>
      <c r="B7133" s="100" t="s">
        <v>9551</v>
      </c>
      <c r="C7133" s="99" t="s">
        <v>9550</v>
      </c>
      <c r="D7133" s="124">
        <v>18412</v>
      </c>
      <c r="E7133" s="157">
        <f>VLOOKUP(D7133,'SOAT LIQ'!$A$87:$C$3416,3,FALSE)</f>
        <v>12</v>
      </c>
      <c r="F7133" t="s">
        <v>21632</v>
      </c>
    </row>
    <row r="7134" spans="1:6" x14ac:dyDescent="0.25">
      <c r="A7134" t="s">
        <v>4339</v>
      </c>
      <c r="B7134" s="100" t="s">
        <v>9551</v>
      </c>
      <c r="C7134" s="99" t="s">
        <v>9550</v>
      </c>
      <c r="D7134" s="124">
        <v>18412</v>
      </c>
      <c r="E7134" s="157">
        <f>VLOOKUP(D7134,'SOAT LIQ'!$A$87:$C$3416,3,FALSE)</f>
        <v>12</v>
      </c>
      <c r="F7134" t="s">
        <v>21632</v>
      </c>
    </row>
    <row r="7135" spans="1:6" x14ac:dyDescent="0.25">
      <c r="A7135" t="s">
        <v>6787</v>
      </c>
      <c r="B7135" s="100" t="s">
        <v>9551</v>
      </c>
      <c r="C7135" s="99" t="s">
        <v>9550</v>
      </c>
      <c r="D7135" s="124">
        <v>18412</v>
      </c>
      <c r="E7135" s="157">
        <f>VLOOKUP(D7135,'SOAT LIQ'!$A$87:$C$3416,3,FALSE)</f>
        <v>12</v>
      </c>
      <c r="F7135" t="s">
        <v>21632</v>
      </c>
    </row>
    <row r="7136" spans="1:6" x14ac:dyDescent="0.25">
      <c r="A7136" t="s">
        <v>4339</v>
      </c>
      <c r="B7136" s="100" t="s">
        <v>9552</v>
      </c>
      <c r="C7136" s="99" t="s">
        <v>9553</v>
      </c>
      <c r="D7136" s="124">
        <v>7272</v>
      </c>
      <c r="E7136" s="157">
        <f>VLOOKUP(D7136,'SOAT LIQ'!$A$87:$C$3416,3,FALSE)</f>
        <v>21</v>
      </c>
      <c r="F7136" t="s">
        <v>21632</v>
      </c>
    </row>
    <row r="7137" spans="1:6" x14ac:dyDescent="0.25">
      <c r="A7137" t="s">
        <v>5750</v>
      </c>
      <c r="B7137" s="100" t="s">
        <v>9552</v>
      </c>
      <c r="C7137" s="99" t="s">
        <v>9553</v>
      </c>
      <c r="D7137" s="124">
        <v>7272</v>
      </c>
      <c r="E7137" s="157">
        <f>VLOOKUP(D7137,'SOAT LIQ'!$A$87:$C$3416,3,FALSE)</f>
        <v>21</v>
      </c>
      <c r="F7137" t="s">
        <v>21632</v>
      </c>
    </row>
    <row r="7138" spans="1:6" x14ac:dyDescent="0.25">
      <c r="A7138" t="s">
        <v>6023</v>
      </c>
      <c r="B7138" s="100" t="s">
        <v>9552</v>
      </c>
      <c r="C7138" s="99" t="s">
        <v>9553</v>
      </c>
      <c r="D7138" s="124">
        <v>7272</v>
      </c>
      <c r="E7138" s="157">
        <f>VLOOKUP(D7138,'SOAT LIQ'!$A$87:$C$3416,3,FALSE)</f>
        <v>21</v>
      </c>
      <c r="F7138" t="s">
        <v>21632</v>
      </c>
    </row>
    <row r="7139" spans="1:6" x14ac:dyDescent="0.25">
      <c r="A7139" t="s">
        <v>4339</v>
      </c>
      <c r="B7139" s="100" t="s">
        <v>9554</v>
      </c>
      <c r="C7139" s="99" t="s">
        <v>9553</v>
      </c>
      <c r="D7139" s="124">
        <v>7272</v>
      </c>
      <c r="E7139" s="157">
        <f>VLOOKUP(D7139,'SOAT LIQ'!$A$87:$C$3416,3,FALSE)</f>
        <v>21</v>
      </c>
      <c r="F7139" t="s">
        <v>21632</v>
      </c>
    </row>
    <row r="7140" spans="1:6" x14ac:dyDescent="0.25">
      <c r="A7140" t="s">
        <v>6023</v>
      </c>
      <c r="B7140" s="100" t="s">
        <v>9554</v>
      </c>
      <c r="C7140" s="99" t="s">
        <v>9553</v>
      </c>
      <c r="D7140" s="124">
        <v>7272</v>
      </c>
      <c r="E7140" s="157">
        <f>VLOOKUP(D7140,'SOAT LIQ'!$A$87:$C$3416,3,FALSE)</f>
        <v>21</v>
      </c>
      <c r="F7140" t="s">
        <v>21632</v>
      </c>
    </row>
    <row r="7141" spans="1:6" x14ac:dyDescent="0.25">
      <c r="A7141" t="s">
        <v>4339</v>
      </c>
      <c r="B7141" s="100" t="s">
        <v>9555</v>
      </c>
      <c r="C7141" s="100"/>
      <c r="D7141" s="124">
        <v>7272</v>
      </c>
      <c r="E7141" s="157">
        <f>VLOOKUP(D7141,'SOAT LIQ'!$A$87:$C$3416,3,FALSE)</f>
        <v>21</v>
      </c>
      <c r="F7141" t="s">
        <v>21632</v>
      </c>
    </row>
    <row r="7142" spans="1:6" x14ac:dyDescent="0.25">
      <c r="A7142" t="s">
        <v>5750</v>
      </c>
      <c r="B7142" s="100" t="s">
        <v>9555</v>
      </c>
      <c r="C7142" s="100"/>
      <c r="D7142" s="124">
        <v>7272</v>
      </c>
      <c r="E7142" s="157">
        <f>VLOOKUP(D7142,'SOAT LIQ'!$A$87:$C$3416,3,FALSE)</f>
        <v>21</v>
      </c>
      <c r="F7142" t="s">
        <v>21632</v>
      </c>
    </row>
    <row r="7143" spans="1:6" x14ac:dyDescent="0.25">
      <c r="A7143" t="s">
        <v>6023</v>
      </c>
      <c r="B7143" s="100" t="s">
        <v>9555</v>
      </c>
      <c r="C7143" s="100"/>
      <c r="D7143" s="124">
        <v>7272</v>
      </c>
      <c r="E7143" s="157">
        <f>VLOOKUP(D7143,'SOAT LIQ'!$A$87:$C$3416,3,FALSE)</f>
        <v>21</v>
      </c>
      <c r="F7143" t="s">
        <v>21632</v>
      </c>
    </row>
    <row r="7144" spans="1:6" x14ac:dyDescent="0.25">
      <c r="A7144" t="s">
        <v>4339</v>
      </c>
      <c r="B7144" s="100" t="s">
        <v>9556</v>
      </c>
      <c r="C7144" s="100"/>
      <c r="D7144" s="124">
        <v>7272</v>
      </c>
      <c r="E7144" s="157">
        <f>VLOOKUP(D7144,'SOAT LIQ'!$A$87:$C$3416,3,FALSE)</f>
        <v>21</v>
      </c>
      <c r="F7144" t="s">
        <v>21632</v>
      </c>
    </row>
    <row r="7145" spans="1:6" x14ac:dyDescent="0.25">
      <c r="A7145" t="s">
        <v>5750</v>
      </c>
      <c r="B7145" s="100" t="s">
        <v>9556</v>
      </c>
      <c r="C7145" s="100"/>
      <c r="D7145" s="124">
        <v>7272</v>
      </c>
      <c r="E7145" s="157">
        <f>VLOOKUP(D7145,'SOAT LIQ'!$A$87:$C$3416,3,FALSE)</f>
        <v>21</v>
      </c>
      <c r="F7145" t="s">
        <v>21632</v>
      </c>
    </row>
    <row r="7146" spans="1:6" x14ac:dyDescent="0.25">
      <c r="A7146" t="s">
        <v>6023</v>
      </c>
      <c r="B7146" s="100" t="s">
        <v>9556</v>
      </c>
      <c r="C7146" s="100"/>
      <c r="D7146" s="124">
        <v>7272</v>
      </c>
      <c r="E7146" s="157">
        <f>VLOOKUP(D7146,'SOAT LIQ'!$A$87:$C$3416,3,FALSE)</f>
        <v>21</v>
      </c>
      <c r="F7146" t="s">
        <v>21632</v>
      </c>
    </row>
    <row r="7147" spans="1:6" x14ac:dyDescent="0.25">
      <c r="A7147" t="s">
        <v>4339</v>
      </c>
      <c r="B7147" s="100" t="s">
        <v>9557</v>
      </c>
      <c r="C7147" s="99" t="s">
        <v>9558</v>
      </c>
      <c r="D7147" s="124">
        <v>7272</v>
      </c>
      <c r="E7147" s="157">
        <f>VLOOKUP(D7147,'SOAT LIQ'!$A$87:$C$3416,3,FALSE)</f>
        <v>21</v>
      </c>
      <c r="F7147" t="s">
        <v>21632</v>
      </c>
    </row>
    <row r="7148" spans="1:6" x14ac:dyDescent="0.25">
      <c r="A7148" t="s">
        <v>5922</v>
      </c>
      <c r="B7148" s="100" t="s">
        <v>9557</v>
      </c>
      <c r="C7148" s="99" t="s">
        <v>9558</v>
      </c>
      <c r="D7148" s="124">
        <v>7272</v>
      </c>
      <c r="E7148" s="157">
        <f>VLOOKUP(D7148,'SOAT LIQ'!$A$87:$C$3416,3,FALSE)</f>
        <v>21</v>
      </c>
      <c r="F7148" t="s">
        <v>21632</v>
      </c>
    </row>
    <row r="7149" spans="1:6" x14ac:dyDescent="0.25">
      <c r="A7149" t="s">
        <v>5750</v>
      </c>
      <c r="B7149" s="100" t="s">
        <v>9557</v>
      </c>
      <c r="C7149" s="99" t="s">
        <v>9558</v>
      </c>
      <c r="D7149" s="124">
        <v>7272</v>
      </c>
      <c r="E7149" s="157">
        <f>VLOOKUP(D7149,'SOAT LIQ'!$A$87:$C$3416,3,FALSE)</f>
        <v>21</v>
      </c>
      <c r="F7149" t="s">
        <v>21632</v>
      </c>
    </row>
    <row r="7150" spans="1:6" x14ac:dyDescent="0.25">
      <c r="A7150" t="s">
        <v>5923</v>
      </c>
      <c r="B7150" s="100" t="s">
        <v>9557</v>
      </c>
      <c r="C7150" s="99" t="s">
        <v>9558</v>
      </c>
      <c r="D7150" s="124">
        <v>7272</v>
      </c>
      <c r="E7150" s="157">
        <f>VLOOKUP(D7150,'SOAT LIQ'!$A$87:$C$3416,3,FALSE)</f>
        <v>21</v>
      </c>
      <c r="F7150" t="s">
        <v>21632</v>
      </c>
    </row>
    <row r="7151" spans="1:6" x14ac:dyDescent="0.25">
      <c r="A7151" t="s">
        <v>6023</v>
      </c>
      <c r="B7151" s="100" t="s">
        <v>9557</v>
      </c>
      <c r="C7151" s="99" t="s">
        <v>9558</v>
      </c>
      <c r="D7151" s="124">
        <v>7272</v>
      </c>
      <c r="E7151" s="157">
        <f>VLOOKUP(D7151,'SOAT LIQ'!$A$87:$C$3416,3,FALSE)</f>
        <v>21</v>
      </c>
      <c r="F7151" t="s">
        <v>21632</v>
      </c>
    </row>
    <row r="7152" spans="1:6" x14ac:dyDescent="0.25">
      <c r="A7152" t="s">
        <v>5922</v>
      </c>
      <c r="B7152" s="100" t="s">
        <v>9559</v>
      </c>
      <c r="C7152" s="99" t="s">
        <v>9558</v>
      </c>
      <c r="D7152" s="124">
        <v>7272</v>
      </c>
      <c r="E7152" s="157">
        <f>VLOOKUP(D7152,'SOAT LIQ'!$A$87:$C$3416,3,FALSE)</f>
        <v>21</v>
      </c>
      <c r="F7152" t="s">
        <v>21632</v>
      </c>
    </row>
    <row r="7153" spans="1:6" x14ac:dyDescent="0.25">
      <c r="A7153" t="s">
        <v>4339</v>
      </c>
      <c r="B7153" s="100" t="s">
        <v>9559</v>
      </c>
      <c r="C7153" s="99" t="s">
        <v>9558</v>
      </c>
      <c r="D7153" s="124">
        <v>7272</v>
      </c>
      <c r="E7153" s="157">
        <f>VLOOKUP(D7153,'SOAT LIQ'!$A$87:$C$3416,3,FALSE)</f>
        <v>21</v>
      </c>
      <c r="F7153" t="s">
        <v>21632</v>
      </c>
    </row>
    <row r="7154" spans="1:6" x14ac:dyDescent="0.25">
      <c r="A7154" t="s">
        <v>5923</v>
      </c>
      <c r="B7154" s="100" t="s">
        <v>9559</v>
      </c>
      <c r="C7154" s="99" t="s">
        <v>9558</v>
      </c>
      <c r="D7154" s="124">
        <v>7272</v>
      </c>
      <c r="E7154" s="157">
        <f>VLOOKUP(D7154,'SOAT LIQ'!$A$87:$C$3416,3,FALSE)</f>
        <v>21</v>
      </c>
      <c r="F7154" t="s">
        <v>21632</v>
      </c>
    </row>
    <row r="7155" spans="1:6" x14ac:dyDescent="0.25">
      <c r="A7155" t="s">
        <v>6023</v>
      </c>
      <c r="B7155" s="100" t="s">
        <v>9559</v>
      </c>
      <c r="C7155" s="99" t="s">
        <v>9558</v>
      </c>
      <c r="D7155" s="124">
        <v>7272</v>
      </c>
      <c r="E7155" s="157">
        <f>VLOOKUP(D7155,'SOAT LIQ'!$A$87:$C$3416,3,FALSE)</f>
        <v>21</v>
      </c>
      <c r="F7155" t="s">
        <v>21632</v>
      </c>
    </row>
    <row r="7156" spans="1:6" x14ac:dyDescent="0.25">
      <c r="A7156" t="s">
        <v>4339</v>
      </c>
      <c r="B7156" s="100" t="s">
        <v>9560</v>
      </c>
      <c r="C7156" s="99" t="s">
        <v>9561</v>
      </c>
      <c r="D7156" s="124">
        <v>7250</v>
      </c>
      <c r="E7156" s="157">
        <f>VLOOKUP(D7156,'SOAT LIQ'!$A$87:$C$3416,3,FALSE)</f>
        <v>21</v>
      </c>
      <c r="F7156" t="s">
        <v>21632</v>
      </c>
    </row>
    <row r="7157" spans="1:6" x14ac:dyDescent="0.25">
      <c r="A7157" t="s">
        <v>5750</v>
      </c>
      <c r="B7157" s="100" t="s">
        <v>9560</v>
      </c>
      <c r="C7157" s="99" t="s">
        <v>9561</v>
      </c>
      <c r="D7157" s="124">
        <v>7250</v>
      </c>
      <c r="E7157" s="157">
        <f>VLOOKUP(D7157,'SOAT LIQ'!$A$87:$C$3416,3,FALSE)</f>
        <v>21</v>
      </c>
      <c r="F7157" t="s">
        <v>21632</v>
      </c>
    </row>
    <row r="7158" spans="1:6" x14ac:dyDescent="0.25">
      <c r="A7158" t="s">
        <v>6023</v>
      </c>
      <c r="B7158" s="100" t="s">
        <v>9560</v>
      </c>
      <c r="C7158" s="99" t="s">
        <v>9561</v>
      </c>
      <c r="D7158" s="124">
        <v>7250</v>
      </c>
      <c r="E7158" s="157">
        <f>VLOOKUP(D7158,'SOAT LIQ'!$A$87:$C$3416,3,FALSE)</f>
        <v>21</v>
      </c>
      <c r="F7158" t="s">
        <v>21632</v>
      </c>
    </row>
    <row r="7159" spans="1:6" x14ac:dyDescent="0.25">
      <c r="A7159" t="s">
        <v>4339</v>
      </c>
      <c r="B7159" s="100" t="s">
        <v>9562</v>
      </c>
      <c r="C7159" s="99" t="s">
        <v>9561</v>
      </c>
      <c r="D7159" s="124">
        <v>7250</v>
      </c>
      <c r="E7159" s="157">
        <f>VLOOKUP(D7159,'SOAT LIQ'!$A$87:$C$3416,3,FALSE)</f>
        <v>21</v>
      </c>
      <c r="F7159" t="s">
        <v>21632</v>
      </c>
    </row>
    <row r="7160" spans="1:6" x14ac:dyDescent="0.25">
      <c r="A7160" t="s">
        <v>6023</v>
      </c>
      <c r="B7160" s="100" t="s">
        <v>9562</v>
      </c>
      <c r="C7160" s="99" t="s">
        <v>9561</v>
      </c>
      <c r="D7160" s="124">
        <v>7250</v>
      </c>
      <c r="E7160" s="157">
        <f>VLOOKUP(D7160,'SOAT LIQ'!$A$87:$C$3416,3,FALSE)</f>
        <v>21</v>
      </c>
      <c r="F7160" t="s">
        <v>21632</v>
      </c>
    </row>
    <row r="7161" spans="1:6" x14ac:dyDescent="0.25">
      <c r="A7161" t="s">
        <v>4339</v>
      </c>
      <c r="B7161" s="100" t="s">
        <v>9563</v>
      </c>
      <c r="C7161" s="99" t="s">
        <v>9564</v>
      </c>
      <c r="D7161" s="124">
        <v>7250</v>
      </c>
      <c r="E7161" s="157">
        <f>VLOOKUP(D7161,'SOAT LIQ'!$A$87:$C$3416,3,FALSE)</f>
        <v>21</v>
      </c>
      <c r="F7161" t="s">
        <v>21632</v>
      </c>
    </row>
    <row r="7162" spans="1:6" x14ac:dyDescent="0.25">
      <c r="A7162" t="s">
        <v>5750</v>
      </c>
      <c r="B7162" s="100" t="s">
        <v>9563</v>
      </c>
      <c r="C7162" s="99" t="s">
        <v>9564</v>
      </c>
      <c r="D7162" s="124">
        <v>7250</v>
      </c>
      <c r="E7162" s="157">
        <f>VLOOKUP(D7162,'SOAT LIQ'!$A$87:$C$3416,3,FALSE)</f>
        <v>21</v>
      </c>
      <c r="F7162" t="s">
        <v>21632</v>
      </c>
    </row>
    <row r="7163" spans="1:6" x14ac:dyDescent="0.25">
      <c r="A7163" t="s">
        <v>6023</v>
      </c>
      <c r="B7163" s="100" t="s">
        <v>9563</v>
      </c>
      <c r="C7163" s="99" t="s">
        <v>9564</v>
      </c>
      <c r="D7163" s="124">
        <v>7250</v>
      </c>
      <c r="E7163" s="157">
        <f>VLOOKUP(D7163,'SOAT LIQ'!$A$87:$C$3416,3,FALSE)</f>
        <v>21</v>
      </c>
      <c r="F7163" t="s">
        <v>21632</v>
      </c>
    </row>
    <row r="7164" spans="1:6" x14ac:dyDescent="0.25">
      <c r="A7164" t="s">
        <v>4339</v>
      </c>
      <c r="B7164" s="100" t="s">
        <v>9565</v>
      </c>
      <c r="C7164" s="99" t="s">
        <v>9564</v>
      </c>
      <c r="D7164" s="124">
        <v>7250</v>
      </c>
      <c r="E7164" s="157">
        <f>VLOOKUP(D7164,'SOAT LIQ'!$A$87:$C$3416,3,FALSE)</f>
        <v>21</v>
      </c>
      <c r="F7164" t="s">
        <v>21632</v>
      </c>
    </row>
    <row r="7165" spans="1:6" x14ac:dyDescent="0.25">
      <c r="A7165" t="s">
        <v>6023</v>
      </c>
      <c r="B7165" s="100" t="s">
        <v>9565</v>
      </c>
      <c r="C7165" s="99" t="s">
        <v>9564</v>
      </c>
      <c r="D7165" s="124">
        <v>7250</v>
      </c>
      <c r="E7165" s="157">
        <f>VLOOKUP(D7165,'SOAT LIQ'!$A$87:$C$3416,3,FALSE)</f>
        <v>21</v>
      </c>
      <c r="F7165" t="s">
        <v>21632</v>
      </c>
    </row>
    <row r="7166" spans="1:6" x14ac:dyDescent="0.25">
      <c r="A7166" t="s">
        <v>5750</v>
      </c>
      <c r="B7166" s="100" t="s">
        <v>9566</v>
      </c>
      <c r="C7166" s="99" t="s">
        <v>9561</v>
      </c>
      <c r="D7166" s="124">
        <v>7250</v>
      </c>
      <c r="E7166" s="157">
        <f>VLOOKUP(D7166,'SOAT LIQ'!$A$87:$C$3416,3,FALSE)</f>
        <v>21</v>
      </c>
      <c r="F7166" t="s">
        <v>21632</v>
      </c>
    </row>
    <row r="7167" spans="1:6" x14ac:dyDescent="0.25">
      <c r="A7167" t="s">
        <v>4339</v>
      </c>
      <c r="B7167" s="100" t="s">
        <v>9566</v>
      </c>
      <c r="C7167" s="99" t="s">
        <v>9561</v>
      </c>
      <c r="D7167" s="124">
        <v>7250</v>
      </c>
      <c r="E7167" s="157">
        <f>VLOOKUP(D7167,'SOAT LIQ'!$A$87:$C$3416,3,FALSE)</f>
        <v>21</v>
      </c>
      <c r="F7167" t="s">
        <v>21632</v>
      </c>
    </row>
    <row r="7168" spans="1:6" x14ac:dyDescent="0.25">
      <c r="A7168" t="s">
        <v>6023</v>
      </c>
      <c r="B7168" s="100" t="s">
        <v>9566</v>
      </c>
      <c r="C7168" s="99" t="s">
        <v>9561</v>
      </c>
      <c r="D7168" s="124">
        <v>7250</v>
      </c>
      <c r="E7168" s="157">
        <f>VLOOKUP(D7168,'SOAT LIQ'!$A$87:$C$3416,3,FALSE)</f>
        <v>21</v>
      </c>
      <c r="F7168" t="s">
        <v>21632</v>
      </c>
    </row>
    <row r="7169" spans="1:6" x14ac:dyDescent="0.25">
      <c r="A7169" t="s">
        <v>4339</v>
      </c>
      <c r="B7169" s="100" t="s">
        <v>9567</v>
      </c>
      <c r="C7169" s="99" t="s">
        <v>9561</v>
      </c>
      <c r="D7169" s="124">
        <v>7250</v>
      </c>
      <c r="E7169" s="157">
        <f>VLOOKUP(D7169,'SOAT LIQ'!$A$87:$C$3416,3,FALSE)</f>
        <v>21</v>
      </c>
      <c r="F7169" t="s">
        <v>21632</v>
      </c>
    </row>
    <row r="7170" spans="1:6" x14ac:dyDescent="0.25">
      <c r="A7170" t="s">
        <v>6023</v>
      </c>
      <c r="B7170" s="100" t="s">
        <v>9567</v>
      </c>
      <c r="C7170" s="99" t="s">
        <v>9561</v>
      </c>
      <c r="D7170" s="124">
        <v>7250</v>
      </c>
      <c r="E7170" s="157">
        <f>VLOOKUP(D7170,'SOAT LIQ'!$A$87:$C$3416,3,FALSE)</f>
        <v>21</v>
      </c>
      <c r="F7170" t="s">
        <v>21632</v>
      </c>
    </row>
    <row r="7171" spans="1:6" x14ac:dyDescent="0.25">
      <c r="A7171" t="s">
        <v>6023</v>
      </c>
      <c r="B7171" s="100" t="s">
        <v>9568</v>
      </c>
      <c r="C7171" s="100"/>
      <c r="D7171" s="124">
        <v>7710</v>
      </c>
      <c r="E7171" s="157">
        <f>VLOOKUP(D7171,'SOAT LIQ'!$A$87:$C$3416,3,FALSE)</f>
        <v>9</v>
      </c>
      <c r="F7171" t="s">
        <v>21632</v>
      </c>
    </row>
    <row r="7172" spans="1:6" x14ac:dyDescent="0.25">
      <c r="A7172" t="s">
        <v>4339</v>
      </c>
      <c r="B7172" s="100" t="s">
        <v>9568</v>
      </c>
      <c r="C7172" s="100"/>
      <c r="D7172" s="124">
        <v>7710</v>
      </c>
      <c r="E7172" s="157">
        <f>VLOOKUP(D7172,'SOAT LIQ'!$A$87:$C$3416,3,FALSE)</f>
        <v>9</v>
      </c>
      <c r="F7172" t="s">
        <v>21632</v>
      </c>
    </row>
    <row r="7173" spans="1:6" x14ac:dyDescent="0.25">
      <c r="A7173" t="s">
        <v>6023</v>
      </c>
      <c r="B7173" s="100" t="s">
        <v>9569</v>
      </c>
      <c r="C7173" s="100"/>
      <c r="D7173" s="124">
        <v>7710</v>
      </c>
      <c r="E7173" s="157">
        <f>VLOOKUP(D7173,'SOAT LIQ'!$A$87:$C$3416,3,FALSE)</f>
        <v>9</v>
      </c>
      <c r="F7173" t="s">
        <v>21632</v>
      </c>
    </row>
    <row r="7174" spans="1:6" x14ac:dyDescent="0.25">
      <c r="A7174" t="s">
        <v>4339</v>
      </c>
      <c r="B7174" s="100" t="s">
        <v>9569</v>
      </c>
      <c r="C7174" s="100"/>
      <c r="D7174" s="124">
        <v>7710</v>
      </c>
      <c r="E7174" s="157">
        <f>VLOOKUP(D7174,'SOAT LIQ'!$A$87:$C$3416,3,FALSE)</f>
        <v>9</v>
      </c>
      <c r="F7174" t="s">
        <v>21632</v>
      </c>
    </row>
    <row r="7175" spans="1:6" x14ac:dyDescent="0.25">
      <c r="A7175" t="s">
        <v>4339</v>
      </c>
      <c r="B7175" s="100" t="s">
        <v>9570</v>
      </c>
      <c r="C7175" s="99" t="s">
        <v>9571</v>
      </c>
      <c r="D7175" s="124">
        <v>7271</v>
      </c>
      <c r="E7175" s="157">
        <f>VLOOKUP(D7175,'SOAT LIQ'!$A$87:$C$3416,3,FALSE)</f>
        <v>11</v>
      </c>
      <c r="F7175" t="s">
        <v>21632</v>
      </c>
    </row>
    <row r="7176" spans="1:6" x14ac:dyDescent="0.25">
      <c r="A7176" t="s">
        <v>5750</v>
      </c>
      <c r="B7176" s="100" t="s">
        <v>9570</v>
      </c>
      <c r="C7176" s="99" t="s">
        <v>9571</v>
      </c>
      <c r="D7176" s="124">
        <v>7271</v>
      </c>
      <c r="E7176" s="157">
        <f>VLOOKUP(D7176,'SOAT LIQ'!$A$87:$C$3416,3,FALSE)</f>
        <v>11</v>
      </c>
      <c r="F7176" t="s">
        <v>21632</v>
      </c>
    </row>
    <row r="7177" spans="1:6" x14ac:dyDescent="0.25">
      <c r="A7177" t="s">
        <v>6023</v>
      </c>
      <c r="B7177" s="100" t="s">
        <v>9570</v>
      </c>
      <c r="C7177" s="99" t="s">
        <v>9571</v>
      </c>
      <c r="D7177" s="124">
        <v>7271</v>
      </c>
      <c r="E7177" s="157">
        <f>VLOOKUP(D7177,'SOAT LIQ'!$A$87:$C$3416,3,FALSE)</f>
        <v>11</v>
      </c>
      <c r="F7177" t="s">
        <v>21632</v>
      </c>
    </row>
    <row r="7178" spans="1:6" x14ac:dyDescent="0.25">
      <c r="A7178" t="s">
        <v>4339</v>
      </c>
      <c r="B7178" s="100" t="s">
        <v>9572</v>
      </c>
      <c r="C7178" s="99" t="s">
        <v>9571</v>
      </c>
      <c r="D7178" s="124">
        <v>7271</v>
      </c>
      <c r="E7178" s="157">
        <f>VLOOKUP(D7178,'SOAT LIQ'!$A$87:$C$3416,3,FALSE)</f>
        <v>11</v>
      </c>
      <c r="F7178" t="s">
        <v>21632</v>
      </c>
    </row>
    <row r="7179" spans="1:6" x14ac:dyDescent="0.25">
      <c r="A7179" t="s">
        <v>5750</v>
      </c>
      <c r="B7179" s="100" t="s">
        <v>9572</v>
      </c>
      <c r="C7179" s="99" t="s">
        <v>9571</v>
      </c>
      <c r="D7179" s="124">
        <v>7271</v>
      </c>
      <c r="E7179" s="157">
        <f>VLOOKUP(D7179,'SOAT LIQ'!$A$87:$C$3416,3,FALSE)</f>
        <v>11</v>
      </c>
      <c r="F7179" t="s">
        <v>21632</v>
      </c>
    </row>
    <row r="7180" spans="1:6" x14ac:dyDescent="0.25">
      <c r="A7180" t="s">
        <v>6023</v>
      </c>
      <c r="B7180" s="100" t="s">
        <v>9572</v>
      </c>
      <c r="C7180" s="99" t="s">
        <v>9571</v>
      </c>
      <c r="D7180" s="124">
        <v>7271</v>
      </c>
      <c r="E7180" s="157">
        <f>VLOOKUP(D7180,'SOAT LIQ'!$A$87:$C$3416,3,FALSE)</f>
        <v>11</v>
      </c>
      <c r="F7180" t="s">
        <v>21632</v>
      </c>
    </row>
    <row r="7181" spans="1:6" x14ac:dyDescent="0.25">
      <c r="A7181" t="s">
        <v>4339</v>
      </c>
      <c r="B7181" s="100" t="s">
        <v>9573</v>
      </c>
      <c r="C7181" s="99" t="s">
        <v>9571</v>
      </c>
      <c r="D7181" s="124">
        <v>18400</v>
      </c>
      <c r="E7181" s="157">
        <f>VLOOKUP(D7181,'SOAT LIQ'!$A$87:$C$3416,3,FALSE)</f>
        <v>9</v>
      </c>
      <c r="F7181" t="s">
        <v>21632</v>
      </c>
    </row>
    <row r="7182" spans="1:6" x14ac:dyDescent="0.25">
      <c r="A7182" t="s">
        <v>6023</v>
      </c>
      <c r="B7182" s="100" t="s">
        <v>9573</v>
      </c>
      <c r="C7182" s="99" t="s">
        <v>9571</v>
      </c>
      <c r="D7182" s="124">
        <v>18400</v>
      </c>
      <c r="E7182" s="157">
        <f>VLOOKUP(D7182,'SOAT LIQ'!$A$87:$C$3416,3,FALSE)</f>
        <v>9</v>
      </c>
      <c r="F7182" t="s">
        <v>21632</v>
      </c>
    </row>
    <row r="7183" spans="1:6" x14ac:dyDescent="0.25">
      <c r="A7183" t="s">
        <v>4339</v>
      </c>
      <c r="B7183" s="100" t="s">
        <v>9574</v>
      </c>
      <c r="C7183" s="99" t="s">
        <v>9571</v>
      </c>
      <c r="D7183" s="124">
        <v>7252</v>
      </c>
      <c r="E7183" s="157">
        <f>VLOOKUP(D7183,'SOAT LIQ'!$A$87:$C$3416,3,FALSE)</f>
        <v>20</v>
      </c>
      <c r="F7183" t="s">
        <v>21632</v>
      </c>
    </row>
    <row r="7184" spans="1:6" x14ac:dyDescent="0.25">
      <c r="A7184" t="s">
        <v>5750</v>
      </c>
      <c r="B7184" s="100" t="s">
        <v>9574</v>
      </c>
      <c r="C7184" s="99" t="s">
        <v>9571</v>
      </c>
      <c r="D7184" s="124">
        <v>7252</v>
      </c>
      <c r="E7184" s="157">
        <f>VLOOKUP(D7184,'SOAT LIQ'!$A$87:$C$3416,3,FALSE)</f>
        <v>20</v>
      </c>
      <c r="F7184" t="s">
        <v>21632</v>
      </c>
    </row>
    <row r="7185" spans="1:6" x14ac:dyDescent="0.25">
      <c r="A7185" t="s">
        <v>6023</v>
      </c>
      <c r="B7185" s="100" t="s">
        <v>9574</v>
      </c>
      <c r="C7185" s="99" t="s">
        <v>9571</v>
      </c>
      <c r="D7185" s="124">
        <v>7252</v>
      </c>
      <c r="E7185" s="157">
        <f>VLOOKUP(D7185,'SOAT LIQ'!$A$87:$C$3416,3,FALSE)</f>
        <v>20</v>
      </c>
      <c r="F7185" t="s">
        <v>21632</v>
      </c>
    </row>
    <row r="7186" spans="1:6" x14ac:dyDescent="0.25">
      <c r="A7186" t="s">
        <v>4339</v>
      </c>
      <c r="B7186" s="100" t="s">
        <v>9575</v>
      </c>
      <c r="C7186" s="99" t="s">
        <v>9571</v>
      </c>
      <c r="D7186" s="124">
        <v>7252</v>
      </c>
      <c r="E7186" s="157">
        <f>VLOOKUP(D7186,'SOAT LIQ'!$A$87:$C$3416,3,FALSE)</f>
        <v>20</v>
      </c>
      <c r="F7186" t="s">
        <v>21632</v>
      </c>
    </row>
    <row r="7187" spans="1:6" x14ac:dyDescent="0.25">
      <c r="A7187" t="s">
        <v>6023</v>
      </c>
      <c r="B7187" s="100" t="s">
        <v>9575</v>
      </c>
      <c r="C7187" s="99" t="s">
        <v>9571</v>
      </c>
      <c r="D7187" s="124">
        <v>7252</v>
      </c>
      <c r="E7187" s="157">
        <f>VLOOKUP(D7187,'SOAT LIQ'!$A$87:$C$3416,3,FALSE)</f>
        <v>20</v>
      </c>
      <c r="F7187" t="s">
        <v>21632</v>
      </c>
    </row>
    <row r="7188" spans="1:6" x14ac:dyDescent="0.25">
      <c r="A7188" t="s">
        <v>4339</v>
      </c>
      <c r="B7188" s="100" t="s">
        <v>9576</v>
      </c>
      <c r="C7188" s="99" t="s">
        <v>9577</v>
      </c>
      <c r="D7188" s="124">
        <v>7201</v>
      </c>
      <c r="E7188" s="157">
        <f>VLOOKUP(D7188,'SOAT LIQ'!$A$87:$C$3416,3,FALSE)</f>
        <v>8</v>
      </c>
      <c r="F7188" t="s">
        <v>21632</v>
      </c>
    </row>
    <row r="7189" spans="1:6" x14ac:dyDescent="0.25">
      <c r="A7189" t="s">
        <v>5750</v>
      </c>
      <c r="B7189" s="100" t="s">
        <v>9576</v>
      </c>
      <c r="C7189" s="99" t="s">
        <v>9577</v>
      </c>
      <c r="D7189" s="124">
        <v>7201</v>
      </c>
      <c r="E7189" s="157">
        <f>VLOOKUP(D7189,'SOAT LIQ'!$A$87:$C$3416,3,FALSE)</f>
        <v>8</v>
      </c>
      <c r="F7189" t="s">
        <v>21632</v>
      </c>
    </row>
    <row r="7190" spans="1:6" x14ac:dyDescent="0.25">
      <c r="A7190" t="s">
        <v>6023</v>
      </c>
      <c r="B7190" s="100" t="s">
        <v>9576</v>
      </c>
      <c r="C7190" s="99" t="s">
        <v>9577</v>
      </c>
      <c r="D7190" s="124">
        <v>7201</v>
      </c>
      <c r="E7190" s="157">
        <f>VLOOKUP(D7190,'SOAT LIQ'!$A$87:$C$3416,3,FALSE)</f>
        <v>8</v>
      </c>
      <c r="F7190" t="s">
        <v>21632</v>
      </c>
    </row>
    <row r="7191" spans="1:6" x14ac:dyDescent="0.25">
      <c r="A7191" t="s">
        <v>4339</v>
      </c>
      <c r="B7191" s="100" t="s">
        <v>9578</v>
      </c>
      <c r="C7191" s="99" t="s">
        <v>9577</v>
      </c>
      <c r="D7191" s="124">
        <v>18415</v>
      </c>
      <c r="E7191" s="157">
        <f>VLOOKUP(D7191,'SOAT LIQ'!$A$87:$C$3416,3,FALSE)</f>
        <v>13</v>
      </c>
      <c r="F7191" t="s">
        <v>21632</v>
      </c>
    </row>
    <row r="7192" spans="1:6" x14ac:dyDescent="0.25">
      <c r="A7192" t="s">
        <v>6023</v>
      </c>
      <c r="B7192" s="100" t="s">
        <v>9578</v>
      </c>
      <c r="C7192" s="99" t="s">
        <v>9577</v>
      </c>
      <c r="D7192" s="124">
        <v>18415</v>
      </c>
      <c r="E7192" s="157">
        <f>VLOOKUP(D7192,'SOAT LIQ'!$A$87:$C$3416,3,FALSE)</f>
        <v>13</v>
      </c>
      <c r="F7192" t="s">
        <v>21632</v>
      </c>
    </row>
    <row r="7193" spans="1:6" x14ac:dyDescent="0.25">
      <c r="A7193" t="s">
        <v>5750</v>
      </c>
      <c r="B7193" s="100" t="s">
        <v>9579</v>
      </c>
      <c r="C7193" s="100"/>
      <c r="D7193" s="124">
        <v>7253</v>
      </c>
      <c r="E7193" s="157">
        <f>VLOOKUP(D7193,'SOAT LIQ'!$A$87:$C$3416,3,FALSE)</f>
        <v>22</v>
      </c>
      <c r="F7193" t="s">
        <v>21632</v>
      </c>
    </row>
    <row r="7194" spans="1:6" x14ac:dyDescent="0.25">
      <c r="A7194" t="s">
        <v>4339</v>
      </c>
      <c r="B7194" s="100" t="s">
        <v>9579</v>
      </c>
      <c r="C7194" s="100"/>
      <c r="D7194" s="124">
        <v>7253</v>
      </c>
      <c r="E7194" s="157">
        <f>VLOOKUP(D7194,'SOAT LIQ'!$A$87:$C$3416,3,FALSE)</f>
        <v>22</v>
      </c>
      <c r="F7194" t="s">
        <v>21632</v>
      </c>
    </row>
    <row r="7195" spans="1:6" x14ac:dyDescent="0.25">
      <c r="A7195" t="s">
        <v>5969</v>
      </c>
      <c r="B7195" s="100" t="s">
        <v>9579</v>
      </c>
      <c r="C7195" s="100"/>
      <c r="D7195" s="124">
        <v>7253</v>
      </c>
      <c r="E7195" s="157">
        <f>VLOOKUP(D7195,'SOAT LIQ'!$A$87:$C$3416,3,FALSE)</f>
        <v>22</v>
      </c>
      <c r="F7195" t="s">
        <v>21632</v>
      </c>
    </row>
    <row r="7196" spans="1:6" x14ac:dyDescent="0.25">
      <c r="A7196" t="s">
        <v>5969</v>
      </c>
      <c r="B7196" s="100" t="s">
        <v>9580</v>
      </c>
      <c r="C7196" s="100"/>
      <c r="D7196" s="124">
        <v>7253</v>
      </c>
      <c r="E7196" s="157">
        <f>VLOOKUP(D7196,'SOAT LIQ'!$A$87:$C$3416,3,FALSE)</f>
        <v>22</v>
      </c>
      <c r="F7196" t="s">
        <v>21632</v>
      </c>
    </row>
    <row r="7197" spans="1:6" x14ac:dyDescent="0.25">
      <c r="A7197" t="s">
        <v>4339</v>
      </c>
      <c r="B7197" s="100" t="s">
        <v>9580</v>
      </c>
      <c r="C7197" s="100"/>
      <c r="D7197" s="124">
        <v>7253</v>
      </c>
      <c r="E7197" s="157">
        <f>VLOOKUP(D7197,'SOAT LIQ'!$A$87:$C$3416,3,FALSE)</f>
        <v>22</v>
      </c>
      <c r="F7197" t="s">
        <v>21632</v>
      </c>
    </row>
    <row r="7198" spans="1:6" x14ac:dyDescent="0.25">
      <c r="A7198" t="s">
        <v>4339</v>
      </c>
      <c r="B7198" s="100" t="s">
        <v>9581</v>
      </c>
      <c r="C7198" s="99" t="s">
        <v>9582</v>
      </c>
      <c r="D7198" s="124">
        <v>7250</v>
      </c>
      <c r="E7198" s="157">
        <f>VLOOKUP(D7198,'SOAT LIQ'!$A$87:$C$3416,3,FALSE)</f>
        <v>21</v>
      </c>
      <c r="F7198" t="s">
        <v>21632</v>
      </c>
    </row>
    <row r="7199" spans="1:6" x14ac:dyDescent="0.25">
      <c r="A7199" t="s">
        <v>5750</v>
      </c>
      <c r="B7199" s="100" t="s">
        <v>9581</v>
      </c>
      <c r="C7199" s="99" t="s">
        <v>9582</v>
      </c>
      <c r="D7199" s="124">
        <v>7250</v>
      </c>
      <c r="E7199" s="157">
        <f>VLOOKUP(D7199,'SOAT LIQ'!$A$87:$C$3416,3,FALSE)</f>
        <v>21</v>
      </c>
      <c r="F7199" t="s">
        <v>21632</v>
      </c>
    </row>
    <row r="7200" spans="1:6" x14ac:dyDescent="0.25">
      <c r="A7200" t="s">
        <v>6023</v>
      </c>
      <c r="B7200" s="100" t="s">
        <v>9581</v>
      </c>
      <c r="C7200" s="99" t="s">
        <v>9582</v>
      </c>
      <c r="D7200" s="124">
        <v>7250</v>
      </c>
      <c r="E7200" s="157">
        <f>VLOOKUP(D7200,'SOAT LIQ'!$A$87:$C$3416,3,FALSE)</f>
        <v>21</v>
      </c>
      <c r="F7200" t="s">
        <v>21632</v>
      </c>
    </row>
    <row r="7201" spans="1:6" x14ac:dyDescent="0.25">
      <c r="A7201" t="s">
        <v>4339</v>
      </c>
      <c r="B7201" s="100" t="s">
        <v>9583</v>
      </c>
      <c r="C7201" s="99" t="s">
        <v>9582</v>
      </c>
      <c r="D7201" s="124">
        <v>7250</v>
      </c>
      <c r="E7201" s="157">
        <f>VLOOKUP(D7201,'SOAT LIQ'!$A$87:$C$3416,3,FALSE)</f>
        <v>21</v>
      </c>
      <c r="F7201" t="s">
        <v>21632</v>
      </c>
    </row>
    <row r="7202" spans="1:6" x14ac:dyDescent="0.25">
      <c r="A7202" t="s">
        <v>6023</v>
      </c>
      <c r="B7202" s="100" t="s">
        <v>9583</v>
      </c>
      <c r="C7202" s="99" t="s">
        <v>9582</v>
      </c>
      <c r="D7202" s="124">
        <v>7250</v>
      </c>
      <c r="E7202" s="157">
        <f>VLOOKUP(D7202,'SOAT LIQ'!$A$87:$C$3416,3,FALSE)</f>
        <v>21</v>
      </c>
      <c r="F7202" t="s">
        <v>21632</v>
      </c>
    </row>
    <row r="7203" spans="1:6" x14ac:dyDescent="0.25">
      <c r="A7203" t="s">
        <v>6787</v>
      </c>
      <c r="B7203" s="100" t="s">
        <v>9584</v>
      </c>
      <c r="C7203" s="99" t="s">
        <v>9585</v>
      </c>
      <c r="D7203" s="124">
        <v>18412</v>
      </c>
      <c r="E7203" s="157">
        <f>VLOOKUP(D7203,'SOAT LIQ'!$A$87:$C$3416,3,FALSE)</f>
        <v>12</v>
      </c>
      <c r="F7203" t="s">
        <v>21632</v>
      </c>
    </row>
    <row r="7204" spans="1:6" x14ac:dyDescent="0.25">
      <c r="A7204" t="s">
        <v>4339</v>
      </c>
      <c r="B7204" s="100" t="s">
        <v>9584</v>
      </c>
      <c r="C7204" s="99" t="s">
        <v>9585</v>
      </c>
      <c r="D7204" s="124">
        <v>18412</v>
      </c>
      <c r="E7204" s="157">
        <f>VLOOKUP(D7204,'SOAT LIQ'!$A$87:$C$3416,3,FALSE)</f>
        <v>12</v>
      </c>
      <c r="F7204" t="s">
        <v>21632</v>
      </c>
    </row>
    <row r="7205" spans="1:6" x14ac:dyDescent="0.25">
      <c r="A7205" t="s">
        <v>6787</v>
      </c>
      <c r="B7205" s="100" t="s">
        <v>9586</v>
      </c>
      <c r="C7205" s="100"/>
      <c r="D7205" s="124">
        <v>18416</v>
      </c>
      <c r="E7205" s="157">
        <f>VLOOKUP(D7205,'SOAT LIQ'!$A$87:$C$3416,3,FALSE)</f>
        <v>13</v>
      </c>
      <c r="F7205" t="s">
        <v>21632</v>
      </c>
    </row>
    <row r="7206" spans="1:6" x14ac:dyDescent="0.25">
      <c r="A7206" t="s">
        <v>4339</v>
      </c>
      <c r="B7206" s="100" t="s">
        <v>9586</v>
      </c>
      <c r="C7206" s="100"/>
      <c r="D7206" s="124">
        <v>18416</v>
      </c>
      <c r="E7206" s="157">
        <f>VLOOKUP(D7206,'SOAT LIQ'!$A$87:$C$3416,3,FALSE)</f>
        <v>13</v>
      </c>
      <c r="F7206" t="s">
        <v>21632</v>
      </c>
    </row>
    <row r="7207" spans="1:6" x14ac:dyDescent="0.25">
      <c r="A7207" t="s">
        <v>5750</v>
      </c>
      <c r="B7207" s="100" t="s">
        <v>9587</v>
      </c>
      <c r="C7207" s="99" t="s">
        <v>9588</v>
      </c>
      <c r="D7207" s="124">
        <v>7251</v>
      </c>
      <c r="E7207" s="157">
        <f>VLOOKUP(D7207,'SOAT LIQ'!$A$87:$C$3416,3,FALSE)</f>
        <v>20</v>
      </c>
      <c r="F7207" t="s">
        <v>21632</v>
      </c>
    </row>
    <row r="7208" spans="1:6" x14ac:dyDescent="0.25">
      <c r="A7208" t="s">
        <v>4339</v>
      </c>
      <c r="B7208" s="100" t="s">
        <v>9587</v>
      </c>
      <c r="C7208" s="99" t="s">
        <v>9588</v>
      </c>
      <c r="D7208" s="124">
        <v>7251</v>
      </c>
      <c r="E7208" s="157">
        <f>VLOOKUP(D7208,'SOAT LIQ'!$A$87:$C$3416,3,FALSE)</f>
        <v>20</v>
      </c>
      <c r="F7208" t="s">
        <v>21632</v>
      </c>
    </row>
    <row r="7209" spans="1:6" x14ac:dyDescent="0.25">
      <c r="A7209" t="s">
        <v>6023</v>
      </c>
      <c r="B7209" s="100" t="s">
        <v>9587</v>
      </c>
      <c r="C7209" s="99" t="s">
        <v>9588</v>
      </c>
      <c r="D7209" s="124">
        <v>7251</v>
      </c>
      <c r="E7209" s="157">
        <f>VLOOKUP(D7209,'SOAT LIQ'!$A$87:$C$3416,3,FALSE)</f>
        <v>20</v>
      </c>
      <c r="F7209" t="s">
        <v>21632</v>
      </c>
    </row>
    <row r="7210" spans="1:6" x14ac:dyDescent="0.25">
      <c r="A7210" t="s">
        <v>4339</v>
      </c>
      <c r="B7210" s="100" t="s">
        <v>9589</v>
      </c>
      <c r="C7210" s="99" t="s">
        <v>9588</v>
      </c>
      <c r="D7210" s="124">
        <v>7250</v>
      </c>
      <c r="E7210" s="157">
        <f>VLOOKUP(D7210,'SOAT LIQ'!$A$87:$C$3416,3,FALSE)</f>
        <v>21</v>
      </c>
      <c r="F7210" t="s">
        <v>21632</v>
      </c>
    </row>
    <row r="7211" spans="1:6" x14ac:dyDescent="0.25">
      <c r="A7211" t="s">
        <v>6023</v>
      </c>
      <c r="B7211" s="100" t="s">
        <v>9589</v>
      </c>
      <c r="C7211" s="99" t="s">
        <v>9588</v>
      </c>
      <c r="D7211" s="124">
        <v>7250</v>
      </c>
      <c r="E7211" s="157">
        <f>VLOOKUP(D7211,'SOAT LIQ'!$A$87:$C$3416,3,FALSE)</f>
        <v>21</v>
      </c>
      <c r="F7211" t="s">
        <v>21632</v>
      </c>
    </row>
    <row r="7212" spans="1:6" x14ac:dyDescent="0.25">
      <c r="A7212" t="s">
        <v>4339</v>
      </c>
      <c r="B7212" s="100" t="s">
        <v>9590</v>
      </c>
      <c r="C7212" s="99" t="s">
        <v>9591</v>
      </c>
      <c r="D7212" s="124">
        <v>7251</v>
      </c>
      <c r="E7212" s="157">
        <f>VLOOKUP(D7212,'SOAT LIQ'!$A$87:$C$3416,3,FALSE)</f>
        <v>20</v>
      </c>
      <c r="F7212" t="s">
        <v>21632</v>
      </c>
    </row>
    <row r="7213" spans="1:6" x14ac:dyDescent="0.25">
      <c r="A7213" t="s">
        <v>5750</v>
      </c>
      <c r="B7213" s="100" t="s">
        <v>9590</v>
      </c>
      <c r="C7213" s="99" t="s">
        <v>9591</v>
      </c>
      <c r="D7213" s="124">
        <v>7251</v>
      </c>
      <c r="E7213" s="157">
        <f>VLOOKUP(D7213,'SOAT LIQ'!$A$87:$C$3416,3,FALSE)</f>
        <v>20</v>
      </c>
      <c r="F7213" t="s">
        <v>21632</v>
      </c>
    </row>
    <row r="7214" spans="1:6" x14ac:dyDescent="0.25">
      <c r="A7214" t="s">
        <v>6023</v>
      </c>
      <c r="B7214" s="100" t="s">
        <v>9590</v>
      </c>
      <c r="C7214" s="99" t="s">
        <v>9591</v>
      </c>
      <c r="D7214" s="124">
        <v>7251</v>
      </c>
      <c r="E7214" s="157">
        <f>VLOOKUP(D7214,'SOAT LIQ'!$A$87:$C$3416,3,FALSE)</f>
        <v>20</v>
      </c>
      <c r="F7214" t="s">
        <v>21632</v>
      </c>
    </row>
    <row r="7215" spans="1:6" x14ac:dyDescent="0.25">
      <c r="A7215" t="s">
        <v>4339</v>
      </c>
      <c r="B7215" s="100" t="s">
        <v>9592</v>
      </c>
      <c r="C7215" s="99" t="s">
        <v>9591</v>
      </c>
      <c r="D7215" s="124">
        <v>7253</v>
      </c>
      <c r="E7215" s="157">
        <f>VLOOKUP(D7215,'SOAT LIQ'!$A$87:$C$3416,3,FALSE)</f>
        <v>22</v>
      </c>
      <c r="F7215" t="s">
        <v>21632</v>
      </c>
    </row>
    <row r="7216" spans="1:6" x14ac:dyDescent="0.25">
      <c r="A7216" t="s">
        <v>6023</v>
      </c>
      <c r="B7216" s="100" t="s">
        <v>9592</v>
      </c>
      <c r="C7216" s="99" t="s">
        <v>9591</v>
      </c>
      <c r="D7216" s="124">
        <v>7253</v>
      </c>
      <c r="E7216" s="157">
        <f>VLOOKUP(D7216,'SOAT LIQ'!$A$87:$C$3416,3,FALSE)</f>
        <v>22</v>
      </c>
      <c r="F7216" t="s">
        <v>21632</v>
      </c>
    </row>
    <row r="7217" spans="1:6" x14ac:dyDescent="0.25">
      <c r="A7217" t="s">
        <v>4339</v>
      </c>
      <c r="B7217" s="100" t="s">
        <v>9593</v>
      </c>
      <c r="C7217" s="99" t="s">
        <v>9594</v>
      </c>
      <c r="D7217" s="124">
        <v>7253</v>
      </c>
      <c r="E7217" s="157">
        <f>VLOOKUP(D7217,'SOAT LIQ'!$A$87:$C$3416,3,FALSE)</f>
        <v>22</v>
      </c>
      <c r="F7217" t="s">
        <v>21632</v>
      </c>
    </row>
    <row r="7218" spans="1:6" x14ac:dyDescent="0.25">
      <c r="A7218" t="s">
        <v>5750</v>
      </c>
      <c r="B7218" s="100" t="s">
        <v>9593</v>
      </c>
      <c r="C7218" s="99" t="s">
        <v>9594</v>
      </c>
      <c r="D7218" s="124">
        <v>7253</v>
      </c>
      <c r="E7218" s="157">
        <f>VLOOKUP(D7218,'SOAT LIQ'!$A$87:$C$3416,3,FALSE)</f>
        <v>22</v>
      </c>
      <c r="F7218" t="s">
        <v>21632</v>
      </c>
    </row>
    <row r="7219" spans="1:6" x14ac:dyDescent="0.25">
      <c r="A7219" t="s">
        <v>6023</v>
      </c>
      <c r="B7219" s="100" t="s">
        <v>9593</v>
      </c>
      <c r="C7219" s="99" t="s">
        <v>9594</v>
      </c>
      <c r="D7219" s="124">
        <v>7253</v>
      </c>
      <c r="E7219" s="157">
        <f>VLOOKUP(D7219,'SOAT LIQ'!$A$87:$C$3416,3,FALSE)</f>
        <v>22</v>
      </c>
      <c r="F7219" t="s">
        <v>21632</v>
      </c>
    </row>
    <row r="7220" spans="1:6" x14ac:dyDescent="0.25">
      <c r="A7220" t="s">
        <v>4339</v>
      </c>
      <c r="B7220" s="100" t="s">
        <v>9595</v>
      </c>
      <c r="C7220" s="99" t="s">
        <v>9594</v>
      </c>
      <c r="D7220" s="124">
        <v>7253</v>
      </c>
      <c r="E7220" s="157">
        <f>VLOOKUP(D7220,'SOAT LIQ'!$A$87:$C$3416,3,FALSE)</f>
        <v>22</v>
      </c>
      <c r="F7220" t="s">
        <v>21632</v>
      </c>
    </row>
    <row r="7221" spans="1:6" x14ac:dyDescent="0.25">
      <c r="A7221" t="s">
        <v>6023</v>
      </c>
      <c r="B7221" s="100" t="s">
        <v>9595</v>
      </c>
      <c r="C7221" s="99" t="s">
        <v>9594</v>
      </c>
      <c r="D7221" s="124">
        <v>7253</v>
      </c>
      <c r="E7221" s="157">
        <f>VLOOKUP(D7221,'SOAT LIQ'!$A$87:$C$3416,3,FALSE)</f>
        <v>22</v>
      </c>
      <c r="F7221" t="s">
        <v>21632</v>
      </c>
    </row>
    <row r="7222" spans="1:6" x14ac:dyDescent="0.25">
      <c r="A7222" t="s">
        <v>4339</v>
      </c>
      <c r="B7222" s="100" t="s">
        <v>9596</v>
      </c>
      <c r="C7222" s="99" t="s">
        <v>9597</v>
      </c>
      <c r="D7222" s="124">
        <v>18416</v>
      </c>
      <c r="E7222" s="157">
        <f>VLOOKUP(D7222,'SOAT LIQ'!$A$87:$C$3416,3,FALSE)</f>
        <v>13</v>
      </c>
      <c r="F7222" t="s">
        <v>21632</v>
      </c>
    </row>
    <row r="7223" spans="1:6" x14ac:dyDescent="0.25">
      <c r="A7223" t="s">
        <v>5750</v>
      </c>
      <c r="B7223" s="100" t="s">
        <v>9596</v>
      </c>
      <c r="C7223" s="99" t="s">
        <v>9597</v>
      </c>
      <c r="D7223" s="124">
        <v>18416</v>
      </c>
      <c r="E7223" s="157">
        <f>VLOOKUP(D7223,'SOAT LIQ'!$A$87:$C$3416,3,FALSE)</f>
        <v>13</v>
      </c>
      <c r="F7223" t="s">
        <v>21632</v>
      </c>
    </row>
    <row r="7224" spans="1:6" x14ac:dyDescent="0.25">
      <c r="A7224" t="s">
        <v>6023</v>
      </c>
      <c r="B7224" s="100" t="s">
        <v>9596</v>
      </c>
      <c r="C7224" s="99" t="s">
        <v>9597</v>
      </c>
      <c r="D7224" s="124">
        <v>18416</v>
      </c>
      <c r="E7224" s="157">
        <f>VLOOKUP(D7224,'SOAT LIQ'!$A$87:$C$3416,3,FALSE)</f>
        <v>13</v>
      </c>
      <c r="F7224" t="s">
        <v>21632</v>
      </c>
    </row>
    <row r="7225" spans="1:6" x14ac:dyDescent="0.25">
      <c r="A7225" t="s">
        <v>4339</v>
      </c>
      <c r="B7225" s="100" t="s">
        <v>9598</v>
      </c>
      <c r="C7225" s="99" t="s">
        <v>9599</v>
      </c>
      <c r="D7225" s="124">
        <v>7251</v>
      </c>
      <c r="E7225" s="157">
        <f>VLOOKUP(D7225,'SOAT LIQ'!$A$87:$C$3416,3,FALSE)</f>
        <v>20</v>
      </c>
      <c r="F7225" t="s">
        <v>21632</v>
      </c>
    </row>
    <row r="7226" spans="1:6" x14ac:dyDescent="0.25">
      <c r="A7226" t="s">
        <v>5750</v>
      </c>
      <c r="B7226" s="100" t="s">
        <v>9598</v>
      </c>
      <c r="C7226" s="99" t="s">
        <v>9599</v>
      </c>
      <c r="D7226" s="124">
        <v>7251</v>
      </c>
      <c r="E7226" s="157">
        <f>VLOOKUP(D7226,'SOAT LIQ'!$A$87:$C$3416,3,FALSE)</f>
        <v>20</v>
      </c>
      <c r="F7226" t="s">
        <v>21632</v>
      </c>
    </row>
    <row r="7227" spans="1:6" x14ac:dyDescent="0.25">
      <c r="A7227" t="s">
        <v>6023</v>
      </c>
      <c r="B7227" s="100" t="s">
        <v>9598</v>
      </c>
      <c r="C7227" s="99" t="s">
        <v>9599</v>
      </c>
      <c r="D7227" s="124">
        <v>7251</v>
      </c>
      <c r="E7227" s="157">
        <f>VLOOKUP(D7227,'SOAT LIQ'!$A$87:$C$3416,3,FALSE)</f>
        <v>20</v>
      </c>
      <c r="F7227" t="s">
        <v>21632</v>
      </c>
    </row>
    <row r="7228" spans="1:6" x14ac:dyDescent="0.25">
      <c r="A7228" t="s">
        <v>4339</v>
      </c>
      <c r="B7228" s="100" t="s">
        <v>9600</v>
      </c>
      <c r="C7228" s="99" t="s">
        <v>9599</v>
      </c>
      <c r="D7228" s="124">
        <v>7251</v>
      </c>
      <c r="E7228" s="157">
        <f>VLOOKUP(D7228,'SOAT LIQ'!$A$87:$C$3416,3,FALSE)</f>
        <v>20</v>
      </c>
      <c r="F7228" t="s">
        <v>21632</v>
      </c>
    </row>
    <row r="7229" spans="1:6" x14ac:dyDescent="0.25">
      <c r="A7229" t="s">
        <v>6023</v>
      </c>
      <c r="B7229" s="100" t="s">
        <v>9600</v>
      </c>
      <c r="C7229" s="99" t="s">
        <v>9599</v>
      </c>
      <c r="D7229" s="124">
        <v>7251</v>
      </c>
      <c r="E7229" s="157">
        <f>VLOOKUP(D7229,'SOAT LIQ'!$A$87:$C$3416,3,FALSE)</f>
        <v>20</v>
      </c>
      <c r="F7229" t="s">
        <v>21632</v>
      </c>
    </row>
    <row r="7230" spans="1:6" x14ac:dyDescent="0.25">
      <c r="A7230" t="s">
        <v>6787</v>
      </c>
      <c r="B7230" s="100" t="s">
        <v>9601</v>
      </c>
      <c r="C7230" s="99" t="s">
        <v>9602</v>
      </c>
      <c r="D7230" s="124">
        <v>18416</v>
      </c>
      <c r="E7230" s="157">
        <f>VLOOKUP(D7230,'SOAT LIQ'!$A$87:$C$3416,3,FALSE)</f>
        <v>13</v>
      </c>
      <c r="F7230" t="s">
        <v>21632</v>
      </c>
    </row>
    <row r="7231" spans="1:6" x14ac:dyDescent="0.25">
      <c r="A7231" t="s">
        <v>4339</v>
      </c>
      <c r="B7231" s="100" t="s">
        <v>9601</v>
      </c>
      <c r="C7231" s="99" t="s">
        <v>9602</v>
      </c>
      <c r="D7231" s="124">
        <v>18416</v>
      </c>
      <c r="E7231" s="157">
        <f>VLOOKUP(D7231,'SOAT LIQ'!$A$87:$C$3416,3,FALSE)</f>
        <v>13</v>
      </c>
      <c r="F7231" t="s">
        <v>21632</v>
      </c>
    </row>
    <row r="7232" spans="1:6" x14ac:dyDescent="0.25">
      <c r="A7232" t="s">
        <v>6023</v>
      </c>
      <c r="B7232" s="100" t="s">
        <v>9603</v>
      </c>
      <c r="C7232" s="99" t="s">
        <v>9602</v>
      </c>
      <c r="D7232" s="124">
        <v>18416</v>
      </c>
      <c r="E7232" s="157">
        <f>VLOOKUP(D7232,'SOAT LIQ'!$A$87:$C$3416,3,FALSE)</f>
        <v>13</v>
      </c>
      <c r="F7232" t="s">
        <v>21632</v>
      </c>
    </row>
    <row r="7233" spans="1:6" x14ac:dyDescent="0.25">
      <c r="A7233" t="s">
        <v>5750</v>
      </c>
      <c r="B7233" s="100" t="s">
        <v>9605</v>
      </c>
      <c r="C7233" s="99" t="s">
        <v>9604</v>
      </c>
      <c r="D7233" s="124">
        <v>18317</v>
      </c>
      <c r="E7233" s="157">
        <f>VLOOKUP(D7233,'SOAT LIQ'!$A$87:$C$3416,3,FALSE)</f>
        <v>11</v>
      </c>
      <c r="F7233" t="s">
        <v>21632</v>
      </c>
    </row>
    <row r="7234" spans="1:6" x14ac:dyDescent="0.25">
      <c r="A7234" t="s">
        <v>4339</v>
      </c>
      <c r="B7234" s="100" t="s">
        <v>9605</v>
      </c>
      <c r="C7234" s="99" t="s">
        <v>9604</v>
      </c>
      <c r="D7234" s="124">
        <v>18317</v>
      </c>
      <c r="E7234" s="157">
        <f>VLOOKUP(D7234,'SOAT LIQ'!$A$87:$C$3416,3,FALSE)</f>
        <v>11</v>
      </c>
      <c r="F7234" t="s">
        <v>21632</v>
      </c>
    </row>
    <row r="7235" spans="1:6" x14ac:dyDescent="0.25">
      <c r="A7235" t="s">
        <v>6787</v>
      </c>
      <c r="B7235" s="100" t="s">
        <v>9605</v>
      </c>
      <c r="C7235" s="99" t="s">
        <v>9604</v>
      </c>
      <c r="D7235" s="124">
        <v>18317</v>
      </c>
      <c r="E7235" s="157">
        <f>VLOOKUP(D7235,'SOAT LIQ'!$A$87:$C$3416,3,FALSE)</f>
        <v>11</v>
      </c>
      <c r="F7235" t="s">
        <v>21632</v>
      </c>
    </row>
    <row r="7236" spans="1:6" x14ac:dyDescent="0.25">
      <c r="A7236" t="s">
        <v>6787</v>
      </c>
      <c r="B7236" s="100" t="s">
        <v>9607</v>
      </c>
      <c r="C7236" s="99" t="s">
        <v>9606</v>
      </c>
      <c r="D7236" s="124">
        <v>18414</v>
      </c>
      <c r="E7236" s="157">
        <f>VLOOKUP(D7236,'SOAT LIQ'!$A$87:$C$3416,3,FALSE)</f>
        <v>12</v>
      </c>
      <c r="F7236" t="s">
        <v>21632</v>
      </c>
    </row>
    <row r="7237" spans="1:6" x14ac:dyDescent="0.25">
      <c r="A7237" t="s">
        <v>4339</v>
      </c>
      <c r="B7237" s="100" t="s">
        <v>9607</v>
      </c>
      <c r="C7237" s="99" t="s">
        <v>9606</v>
      </c>
      <c r="D7237" s="124">
        <v>18414</v>
      </c>
      <c r="E7237" s="157">
        <f>VLOOKUP(D7237,'SOAT LIQ'!$A$87:$C$3416,3,FALSE)</f>
        <v>12</v>
      </c>
      <c r="F7237" t="s">
        <v>21632</v>
      </c>
    </row>
    <row r="7238" spans="1:6" x14ac:dyDescent="0.25">
      <c r="A7238" t="s">
        <v>5750</v>
      </c>
      <c r="B7238" s="100" t="s">
        <v>9609</v>
      </c>
      <c r="C7238" s="99" t="s">
        <v>9608</v>
      </c>
      <c r="D7238" s="124">
        <v>18411</v>
      </c>
      <c r="E7238" s="157">
        <f>VLOOKUP(D7238,'SOAT LIQ'!$A$87:$C$3416,3,FALSE)</f>
        <v>12</v>
      </c>
      <c r="F7238" t="s">
        <v>21632</v>
      </c>
    </row>
    <row r="7239" spans="1:6" x14ac:dyDescent="0.25">
      <c r="A7239" t="s">
        <v>4339</v>
      </c>
      <c r="B7239" s="100" t="s">
        <v>9609</v>
      </c>
      <c r="C7239" s="99" t="s">
        <v>9608</v>
      </c>
      <c r="D7239" s="124">
        <v>18411</v>
      </c>
      <c r="E7239" s="157">
        <f>VLOOKUP(D7239,'SOAT LIQ'!$A$87:$C$3416,3,FALSE)</f>
        <v>12</v>
      </c>
      <c r="F7239" t="s">
        <v>21632</v>
      </c>
    </row>
    <row r="7240" spans="1:6" x14ac:dyDescent="0.25">
      <c r="A7240" t="s">
        <v>6787</v>
      </c>
      <c r="B7240" s="100" t="s">
        <v>9609</v>
      </c>
      <c r="C7240" s="99" t="s">
        <v>9608</v>
      </c>
      <c r="D7240" s="124">
        <v>18411</v>
      </c>
      <c r="E7240" s="157">
        <f>VLOOKUP(D7240,'SOAT LIQ'!$A$87:$C$3416,3,FALSE)</f>
        <v>12</v>
      </c>
      <c r="F7240" t="s">
        <v>21632</v>
      </c>
    </row>
    <row r="7241" spans="1:6" x14ac:dyDescent="0.25">
      <c r="A7241" t="s">
        <v>6787</v>
      </c>
      <c r="B7241" s="100" t="s">
        <v>9610</v>
      </c>
      <c r="C7241" s="99" t="s">
        <v>9611</v>
      </c>
      <c r="D7241" s="124">
        <v>18415</v>
      </c>
      <c r="E7241" s="157">
        <f>VLOOKUP(D7241,'SOAT LIQ'!$A$87:$C$3416,3,FALSE)</f>
        <v>13</v>
      </c>
      <c r="F7241" t="s">
        <v>21632</v>
      </c>
    </row>
    <row r="7242" spans="1:6" x14ac:dyDescent="0.25">
      <c r="A7242" t="s">
        <v>4339</v>
      </c>
      <c r="B7242" s="100" t="s">
        <v>9610</v>
      </c>
      <c r="C7242" s="99" t="s">
        <v>9611</v>
      </c>
      <c r="D7242" s="124">
        <v>18415</v>
      </c>
      <c r="E7242" s="157">
        <f>VLOOKUP(D7242,'SOAT LIQ'!$A$87:$C$3416,3,FALSE)</f>
        <v>13</v>
      </c>
      <c r="F7242" t="s">
        <v>21632</v>
      </c>
    </row>
    <row r="7243" spans="1:6" x14ac:dyDescent="0.25">
      <c r="A7243" t="s">
        <v>6787</v>
      </c>
      <c r="B7243" s="100" t="s">
        <v>9612</v>
      </c>
      <c r="C7243" s="99" t="s">
        <v>9611</v>
      </c>
      <c r="D7243" s="124">
        <v>18415</v>
      </c>
      <c r="E7243" s="157">
        <f>VLOOKUP(D7243,'SOAT LIQ'!$A$87:$C$3416,3,FALSE)</f>
        <v>13</v>
      </c>
      <c r="F7243" t="s">
        <v>21632</v>
      </c>
    </row>
    <row r="7244" spans="1:6" x14ac:dyDescent="0.25">
      <c r="A7244" t="s">
        <v>4339</v>
      </c>
      <c r="B7244" s="100" t="s">
        <v>9612</v>
      </c>
      <c r="C7244" s="99" t="s">
        <v>9611</v>
      </c>
      <c r="D7244" s="124">
        <v>18415</v>
      </c>
      <c r="E7244" s="157">
        <f>VLOOKUP(D7244,'SOAT LIQ'!$A$87:$C$3416,3,FALSE)</f>
        <v>13</v>
      </c>
      <c r="F7244" t="s">
        <v>21632</v>
      </c>
    </row>
    <row r="7245" spans="1:6" x14ac:dyDescent="0.25">
      <c r="A7245" t="s">
        <v>6787</v>
      </c>
      <c r="B7245" s="100" t="s">
        <v>9613</v>
      </c>
      <c r="C7245" s="99" t="s">
        <v>9611</v>
      </c>
      <c r="D7245" s="124">
        <v>18415</v>
      </c>
      <c r="E7245" s="157">
        <f>VLOOKUP(D7245,'SOAT LIQ'!$A$87:$C$3416,3,FALSE)</f>
        <v>13</v>
      </c>
      <c r="F7245" t="s">
        <v>21632</v>
      </c>
    </row>
    <row r="7246" spans="1:6" x14ac:dyDescent="0.25">
      <c r="A7246" t="s">
        <v>4339</v>
      </c>
      <c r="B7246" s="100" t="s">
        <v>9613</v>
      </c>
      <c r="C7246" s="99" t="s">
        <v>9611</v>
      </c>
      <c r="D7246" s="124">
        <v>18415</v>
      </c>
      <c r="E7246" s="157">
        <f>VLOOKUP(D7246,'SOAT LIQ'!$A$87:$C$3416,3,FALSE)</f>
        <v>13</v>
      </c>
      <c r="F7246" t="s">
        <v>21632</v>
      </c>
    </row>
    <row r="7247" spans="1:6" x14ac:dyDescent="0.25">
      <c r="A7247" t="s">
        <v>6787</v>
      </c>
      <c r="B7247" s="100" t="s">
        <v>9614</v>
      </c>
      <c r="C7247" s="99" t="s">
        <v>9611</v>
      </c>
      <c r="D7247" s="124">
        <v>18415</v>
      </c>
      <c r="E7247" s="157">
        <f>VLOOKUP(D7247,'SOAT LIQ'!$A$87:$C$3416,3,FALSE)</f>
        <v>13</v>
      </c>
      <c r="F7247" t="s">
        <v>21632</v>
      </c>
    </row>
    <row r="7248" spans="1:6" x14ac:dyDescent="0.25">
      <c r="A7248" t="s">
        <v>4339</v>
      </c>
      <c r="B7248" s="100" t="s">
        <v>9614</v>
      </c>
      <c r="C7248" s="99" t="s">
        <v>9611</v>
      </c>
      <c r="D7248" s="124">
        <v>18415</v>
      </c>
      <c r="E7248" s="157">
        <f>VLOOKUP(D7248,'SOAT LIQ'!$A$87:$C$3416,3,FALSE)</f>
        <v>13</v>
      </c>
      <c r="F7248" t="s">
        <v>21632</v>
      </c>
    </row>
    <row r="7249" spans="1:6" x14ac:dyDescent="0.25">
      <c r="A7249" t="s">
        <v>4339</v>
      </c>
      <c r="B7249" s="100" t="s">
        <v>9615</v>
      </c>
      <c r="C7249" s="99" t="s">
        <v>9599</v>
      </c>
      <c r="D7249" s="124">
        <v>7253</v>
      </c>
      <c r="E7249" s="157">
        <f>VLOOKUP(D7249,'SOAT LIQ'!$A$87:$C$3416,3,FALSE)</f>
        <v>22</v>
      </c>
      <c r="F7249" t="s">
        <v>21632</v>
      </c>
    </row>
    <row r="7250" spans="1:6" x14ac:dyDescent="0.25">
      <c r="A7250" t="s">
        <v>5750</v>
      </c>
      <c r="B7250" s="100" t="s">
        <v>9615</v>
      </c>
      <c r="C7250" s="99" t="s">
        <v>9599</v>
      </c>
      <c r="D7250" s="124">
        <v>7253</v>
      </c>
      <c r="E7250" s="157">
        <f>VLOOKUP(D7250,'SOAT LIQ'!$A$87:$C$3416,3,FALSE)</f>
        <v>22</v>
      </c>
      <c r="F7250" t="s">
        <v>21632</v>
      </c>
    </row>
    <row r="7251" spans="1:6" x14ac:dyDescent="0.25">
      <c r="A7251" t="s">
        <v>6023</v>
      </c>
      <c r="B7251" s="100" t="s">
        <v>9615</v>
      </c>
      <c r="C7251" s="99" t="s">
        <v>9599</v>
      </c>
      <c r="D7251" s="124">
        <v>7253</v>
      </c>
      <c r="E7251" s="157">
        <f>VLOOKUP(D7251,'SOAT LIQ'!$A$87:$C$3416,3,FALSE)</f>
        <v>22</v>
      </c>
      <c r="F7251" t="s">
        <v>21632</v>
      </c>
    </row>
    <row r="7252" spans="1:6" x14ac:dyDescent="0.25">
      <c r="A7252" t="s">
        <v>4339</v>
      </c>
      <c r="B7252" s="100" t="s">
        <v>9616</v>
      </c>
      <c r="C7252" s="100"/>
      <c r="D7252" s="124">
        <v>7260</v>
      </c>
      <c r="E7252" s="157">
        <f>VLOOKUP(D7252,'SOAT LIQ'!$A$87:$C$3416,3,FALSE)</f>
        <v>8</v>
      </c>
      <c r="F7252" t="s">
        <v>21632</v>
      </c>
    </row>
    <row r="7253" spans="1:6" x14ac:dyDescent="0.25">
      <c r="A7253" t="s">
        <v>5750</v>
      </c>
      <c r="B7253" s="100" t="s">
        <v>9616</v>
      </c>
      <c r="C7253" s="100"/>
      <c r="D7253" s="124">
        <v>7260</v>
      </c>
      <c r="E7253" s="157">
        <f>VLOOKUP(D7253,'SOAT LIQ'!$A$87:$C$3416,3,FALSE)</f>
        <v>8</v>
      </c>
      <c r="F7253" t="s">
        <v>21632</v>
      </c>
    </row>
    <row r="7254" spans="1:6" x14ac:dyDescent="0.25">
      <c r="A7254" t="s">
        <v>6023</v>
      </c>
      <c r="B7254" s="100" t="s">
        <v>9616</v>
      </c>
      <c r="C7254" s="100"/>
      <c r="D7254" s="124">
        <v>7260</v>
      </c>
      <c r="E7254" s="157">
        <f>VLOOKUP(D7254,'SOAT LIQ'!$A$87:$C$3416,3,FALSE)</f>
        <v>8</v>
      </c>
      <c r="F7254" t="s">
        <v>21632</v>
      </c>
    </row>
    <row r="7255" spans="1:6" x14ac:dyDescent="0.25">
      <c r="A7255" t="s">
        <v>4339</v>
      </c>
      <c r="B7255" s="100" t="s">
        <v>9617</v>
      </c>
      <c r="C7255" s="100"/>
      <c r="D7255" s="124">
        <v>7260</v>
      </c>
      <c r="E7255" s="157">
        <f>VLOOKUP(D7255,'SOAT LIQ'!$A$87:$C$3416,3,FALSE)</f>
        <v>8</v>
      </c>
      <c r="F7255" t="s">
        <v>21632</v>
      </c>
    </row>
    <row r="7256" spans="1:6" x14ac:dyDescent="0.25">
      <c r="A7256" t="s">
        <v>6023</v>
      </c>
      <c r="B7256" s="100" t="s">
        <v>9617</v>
      </c>
      <c r="C7256" s="100"/>
      <c r="D7256" s="124">
        <v>7260</v>
      </c>
      <c r="E7256" s="157">
        <f>VLOOKUP(D7256,'SOAT LIQ'!$A$87:$C$3416,3,FALSE)</f>
        <v>8</v>
      </c>
      <c r="F7256" t="s">
        <v>21632</v>
      </c>
    </row>
    <row r="7257" spans="1:6" x14ac:dyDescent="0.25">
      <c r="A7257" t="s">
        <v>4339</v>
      </c>
      <c r="B7257" s="100" t="s">
        <v>9618</v>
      </c>
      <c r="C7257" s="99" t="s">
        <v>9619</v>
      </c>
      <c r="D7257" s="124">
        <v>7252</v>
      </c>
      <c r="E7257" s="157">
        <f>VLOOKUP(D7257,'SOAT LIQ'!$A$87:$C$3416,3,FALSE)</f>
        <v>20</v>
      </c>
      <c r="F7257" t="s">
        <v>21632</v>
      </c>
    </row>
    <row r="7258" spans="1:6" x14ac:dyDescent="0.25">
      <c r="A7258" t="s">
        <v>5750</v>
      </c>
      <c r="B7258" s="100" t="s">
        <v>9618</v>
      </c>
      <c r="C7258" s="99" t="s">
        <v>9619</v>
      </c>
      <c r="D7258" s="124">
        <v>7252</v>
      </c>
      <c r="E7258" s="157">
        <f>VLOOKUP(D7258,'SOAT LIQ'!$A$87:$C$3416,3,FALSE)</f>
        <v>20</v>
      </c>
      <c r="F7258" t="s">
        <v>21632</v>
      </c>
    </row>
    <row r="7259" spans="1:6" x14ac:dyDescent="0.25">
      <c r="A7259" t="s">
        <v>6023</v>
      </c>
      <c r="B7259" s="100" t="s">
        <v>9618</v>
      </c>
      <c r="C7259" s="99" t="s">
        <v>9619</v>
      </c>
      <c r="D7259" s="124">
        <v>7252</v>
      </c>
      <c r="E7259" s="157">
        <f>VLOOKUP(D7259,'SOAT LIQ'!$A$87:$C$3416,3,FALSE)</f>
        <v>20</v>
      </c>
      <c r="F7259" t="s">
        <v>21632</v>
      </c>
    </row>
    <row r="7260" spans="1:6" x14ac:dyDescent="0.25">
      <c r="A7260" t="s">
        <v>4339</v>
      </c>
      <c r="B7260" s="100" t="s">
        <v>9620</v>
      </c>
      <c r="C7260" s="99" t="s">
        <v>9619</v>
      </c>
      <c r="D7260" s="124">
        <v>7252</v>
      </c>
      <c r="E7260" s="157">
        <f>VLOOKUP(D7260,'SOAT LIQ'!$A$87:$C$3416,3,FALSE)</f>
        <v>20</v>
      </c>
      <c r="F7260" t="s">
        <v>21632</v>
      </c>
    </row>
    <row r="7261" spans="1:6" x14ac:dyDescent="0.25">
      <c r="A7261" t="s">
        <v>6023</v>
      </c>
      <c r="B7261" s="100" t="s">
        <v>9620</v>
      </c>
      <c r="C7261" s="99" t="s">
        <v>9619</v>
      </c>
      <c r="D7261" s="124">
        <v>7252</v>
      </c>
      <c r="E7261" s="157">
        <f>VLOOKUP(D7261,'SOAT LIQ'!$A$87:$C$3416,3,FALSE)</f>
        <v>20</v>
      </c>
      <c r="F7261" t="s">
        <v>21632</v>
      </c>
    </row>
    <row r="7262" spans="1:6" x14ac:dyDescent="0.25">
      <c r="A7262" t="s">
        <v>5750</v>
      </c>
      <c r="B7262" s="100" t="s">
        <v>9621</v>
      </c>
      <c r="C7262" s="99" t="s">
        <v>4675</v>
      </c>
      <c r="D7262" s="124">
        <v>18415</v>
      </c>
      <c r="E7262" s="157">
        <f>VLOOKUP(D7262,'SOAT LIQ'!$A$87:$C$3416,3,FALSE)</f>
        <v>13</v>
      </c>
      <c r="F7262" t="s">
        <v>21632</v>
      </c>
    </row>
    <row r="7263" spans="1:6" x14ac:dyDescent="0.25">
      <c r="A7263" t="s">
        <v>4339</v>
      </c>
      <c r="B7263" s="100" t="s">
        <v>9621</v>
      </c>
      <c r="C7263" s="99" t="s">
        <v>4675</v>
      </c>
      <c r="D7263" s="124">
        <v>18415</v>
      </c>
      <c r="E7263" s="157">
        <f>VLOOKUP(D7263,'SOAT LIQ'!$A$87:$C$3416,3,FALSE)</f>
        <v>13</v>
      </c>
      <c r="F7263" t="s">
        <v>21632</v>
      </c>
    </row>
    <row r="7264" spans="1:6" x14ac:dyDescent="0.25">
      <c r="A7264" t="s">
        <v>6023</v>
      </c>
      <c r="B7264" s="100" t="s">
        <v>9621</v>
      </c>
      <c r="C7264" s="99" t="s">
        <v>4675</v>
      </c>
      <c r="D7264" s="124">
        <v>18415</v>
      </c>
      <c r="E7264" s="157">
        <f>VLOOKUP(D7264,'SOAT LIQ'!$A$87:$C$3416,3,FALSE)</f>
        <v>13</v>
      </c>
      <c r="F7264" t="s">
        <v>21632</v>
      </c>
    </row>
    <row r="7265" spans="1:6" x14ac:dyDescent="0.25">
      <c r="A7265" t="s">
        <v>6023</v>
      </c>
      <c r="B7265" s="100" t="s">
        <v>9622</v>
      </c>
      <c r="C7265" s="99" t="s">
        <v>4675</v>
      </c>
      <c r="D7265" s="124">
        <v>21511</v>
      </c>
      <c r="E7265" s="157" t="e">
        <f>VLOOKUP(D7265,'SOAT LIQ'!$A$87:$C$3416,3,FALSE)</f>
        <v>#N/A</v>
      </c>
      <c r="F7265" t="s">
        <v>21632</v>
      </c>
    </row>
    <row r="7266" spans="1:6" x14ac:dyDescent="0.25">
      <c r="A7266" t="s">
        <v>4339</v>
      </c>
      <c r="B7266" s="100" t="s">
        <v>9622</v>
      </c>
      <c r="C7266" s="99" t="s">
        <v>4675</v>
      </c>
      <c r="D7266" s="124">
        <v>21511</v>
      </c>
      <c r="E7266" s="157" t="e">
        <f>VLOOKUP(D7266,'SOAT LIQ'!$A$87:$C$3416,3,FALSE)</f>
        <v>#N/A</v>
      </c>
      <c r="F7266" t="s">
        <v>21632</v>
      </c>
    </row>
    <row r="7267" spans="1:6" x14ac:dyDescent="0.25">
      <c r="A7267" t="s">
        <v>6023</v>
      </c>
      <c r="B7267" s="100" t="s">
        <v>9623</v>
      </c>
      <c r="C7267" s="99" t="s">
        <v>9624</v>
      </c>
      <c r="D7267" s="124">
        <v>18411</v>
      </c>
      <c r="E7267" s="157">
        <f>VLOOKUP(D7267,'SOAT LIQ'!$A$87:$C$3416,3,FALSE)</f>
        <v>12</v>
      </c>
      <c r="F7267" t="s">
        <v>21632</v>
      </c>
    </row>
    <row r="7268" spans="1:6" x14ac:dyDescent="0.25">
      <c r="A7268" t="s">
        <v>4339</v>
      </c>
      <c r="B7268" s="100" t="s">
        <v>9623</v>
      </c>
      <c r="C7268" s="99" t="s">
        <v>9624</v>
      </c>
      <c r="D7268" s="124">
        <v>18411</v>
      </c>
      <c r="E7268" s="157">
        <f>VLOOKUP(D7268,'SOAT LIQ'!$A$87:$C$3416,3,FALSE)</f>
        <v>12</v>
      </c>
      <c r="F7268" t="s">
        <v>21632</v>
      </c>
    </row>
    <row r="7269" spans="1:6" x14ac:dyDescent="0.25">
      <c r="A7269" t="s">
        <v>5750</v>
      </c>
      <c r="B7269" s="100" t="s">
        <v>9625</v>
      </c>
      <c r="C7269" s="99" t="s">
        <v>9626</v>
      </c>
      <c r="D7269" s="124">
        <v>21514</v>
      </c>
      <c r="E7269" s="157" t="e">
        <f>VLOOKUP(D7269,'SOAT LIQ'!$A$87:$C$3416,3,FALSE)</f>
        <v>#N/A</v>
      </c>
      <c r="F7269" t="s">
        <v>21632</v>
      </c>
    </row>
    <row r="7270" spans="1:6" x14ac:dyDescent="0.25">
      <c r="A7270" t="s">
        <v>4339</v>
      </c>
      <c r="B7270" s="100" t="s">
        <v>9625</v>
      </c>
      <c r="C7270" s="99" t="s">
        <v>9626</v>
      </c>
      <c r="D7270" s="124">
        <v>21514</v>
      </c>
      <c r="E7270" s="157" t="e">
        <f>VLOOKUP(D7270,'SOAT LIQ'!$A$87:$C$3416,3,FALSE)</f>
        <v>#N/A</v>
      </c>
      <c r="F7270" t="s">
        <v>21632</v>
      </c>
    </row>
    <row r="7271" spans="1:6" x14ac:dyDescent="0.25">
      <c r="A7271" t="s">
        <v>5509</v>
      </c>
      <c r="B7271" s="100" t="s">
        <v>9625</v>
      </c>
      <c r="C7271" s="99" t="s">
        <v>9626</v>
      </c>
      <c r="D7271" s="124">
        <v>21514</v>
      </c>
      <c r="E7271" s="157" t="e">
        <f>VLOOKUP(D7271,'SOAT LIQ'!$A$87:$C$3416,3,FALSE)</f>
        <v>#N/A</v>
      </c>
      <c r="F7271" t="s">
        <v>5509</v>
      </c>
    </row>
    <row r="7272" spans="1:6" x14ac:dyDescent="0.25">
      <c r="A7272" t="s">
        <v>6023</v>
      </c>
      <c r="B7272" s="100" t="s">
        <v>9625</v>
      </c>
      <c r="C7272" s="99" t="s">
        <v>9626</v>
      </c>
      <c r="D7272" s="124">
        <v>21514</v>
      </c>
      <c r="E7272" s="157" t="e">
        <f>VLOOKUP(D7272,'SOAT LIQ'!$A$87:$C$3416,3,FALSE)</f>
        <v>#N/A</v>
      </c>
      <c r="F7272" t="s">
        <v>21632</v>
      </c>
    </row>
    <row r="7273" spans="1:6" x14ac:dyDescent="0.25">
      <c r="A7273" t="s">
        <v>4339</v>
      </c>
      <c r="B7273" s="100" t="s">
        <v>9627</v>
      </c>
      <c r="C7273" s="99" t="s">
        <v>9611</v>
      </c>
      <c r="D7273" s="124">
        <v>18415</v>
      </c>
      <c r="E7273" s="157">
        <f>VLOOKUP(D7273,'SOAT LIQ'!$A$87:$C$3416,3,FALSE)</f>
        <v>13</v>
      </c>
      <c r="F7273" t="s">
        <v>21632</v>
      </c>
    </row>
    <row r="7274" spans="1:6" x14ac:dyDescent="0.25">
      <c r="A7274" t="s">
        <v>5750</v>
      </c>
      <c r="B7274" s="100" t="s">
        <v>9627</v>
      </c>
      <c r="C7274" s="99" t="s">
        <v>9611</v>
      </c>
      <c r="D7274" s="124">
        <v>18415</v>
      </c>
      <c r="E7274" s="157">
        <f>VLOOKUP(D7274,'SOAT LIQ'!$A$87:$C$3416,3,FALSE)</f>
        <v>13</v>
      </c>
      <c r="F7274" t="s">
        <v>21632</v>
      </c>
    </row>
    <row r="7275" spans="1:6" x14ac:dyDescent="0.25">
      <c r="A7275" t="s">
        <v>6023</v>
      </c>
      <c r="B7275" s="100" t="s">
        <v>9627</v>
      </c>
      <c r="C7275" s="99" t="s">
        <v>9611</v>
      </c>
      <c r="D7275" s="124">
        <v>18415</v>
      </c>
      <c r="E7275" s="157">
        <f>VLOOKUP(D7275,'SOAT LIQ'!$A$87:$C$3416,3,FALSE)</f>
        <v>13</v>
      </c>
      <c r="F7275" t="s">
        <v>21632</v>
      </c>
    </row>
    <row r="7276" spans="1:6" x14ac:dyDescent="0.25">
      <c r="A7276" t="s">
        <v>4339</v>
      </c>
      <c r="B7276" s="100" t="s">
        <v>9628</v>
      </c>
      <c r="C7276" s="99" t="s">
        <v>9629</v>
      </c>
      <c r="D7276" s="124">
        <v>7301</v>
      </c>
      <c r="E7276" s="157">
        <f>VLOOKUP(D7276,'SOAT LIQ'!$A$87:$C$3416,3,FALSE)</f>
        <v>9</v>
      </c>
      <c r="F7276" t="s">
        <v>21632</v>
      </c>
    </row>
    <row r="7277" spans="1:6" x14ac:dyDescent="0.25">
      <c r="A7277" t="s">
        <v>5750</v>
      </c>
      <c r="B7277" s="100" t="s">
        <v>9628</v>
      </c>
      <c r="C7277" s="99" t="s">
        <v>9629</v>
      </c>
      <c r="D7277" s="124">
        <v>7301</v>
      </c>
      <c r="E7277" s="157">
        <f>VLOOKUP(D7277,'SOAT LIQ'!$A$87:$C$3416,3,FALSE)</f>
        <v>9</v>
      </c>
      <c r="F7277" t="s">
        <v>21632</v>
      </c>
    </row>
    <row r="7278" spans="1:6" x14ac:dyDescent="0.25">
      <c r="A7278" t="s">
        <v>6023</v>
      </c>
      <c r="B7278" s="100" t="s">
        <v>9628</v>
      </c>
      <c r="C7278" s="99" t="s">
        <v>9629</v>
      </c>
      <c r="D7278" s="124">
        <v>7301</v>
      </c>
      <c r="E7278" s="157">
        <f>VLOOKUP(D7278,'SOAT LIQ'!$A$87:$C$3416,3,FALSE)</f>
        <v>9</v>
      </c>
      <c r="F7278" t="s">
        <v>21632</v>
      </c>
    </row>
    <row r="7279" spans="1:6" x14ac:dyDescent="0.25">
      <c r="A7279" t="s">
        <v>4339</v>
      </c>
      <c r="B7279" s="100" t="s">
        <v>9630</v>
      </c>
      <c r="C7279" s="99" t="s">
        <v>9629</v>
      </c>
      <c r="D7279" s="124">
        <v>7301</v>
      </c>
      <c r="E7279" s="157">
        <f>VLOOKUP(D7279,'SOAT LIQ'!$A$87:$C$3416,3,FALSE)</f>
        <v>9</v>
      </c>
      <c r="F7279" t="s">
        <v>21632</v>
      </c>
    </row>
    <row r="7280" spans="1:6" x14ac:dyDescent="0.25">
      <c r="A7280" t="s">
        <v>6023</v>
      </c>
      <c r="B7280" s="100" t="s">
        <v>9630</v>
      </c>
      <c r="C7280" s="99" t="s">
        <v>9629</v>
      </c>
      <c r="D7280" s="124">
        <v>7301</v>
      </c>
      <c r="E7280" s="157">
        <f>VLOOKUP(D7280,'SOAT LIQ'!$A$87:$C$3416,3,FALSE)</f>
        <v>9</v>
      </c>
      <c r="F7280" t="s">
        <v>21632</v>
      </c>
    </row>
    <row r="7281" spans="1:6" x14ac:dyDescent="0.25">
      <c r="A7281" t="s">
        <v>4339</v>
      </c>
      <c r="B7281" s="100" t="s">
        <v>9631</v>
      </c>
      <c r="C7281" s="99" t="s">
        <v>9632</v>
      </c>
      <c r="D7281" s="124">
        <v>7330</v>
      </c>
      <c r="E7281" s="157">
        <f>VLOOKUP(D7281,'SOAT LIQ'!$A$87:$C$3416,3,FALSE)</f>
        <v>8</v>
      </c>
      <c r="F7281" t="s">
        <v>21632</v>
      </c>
    </row>
    <row r="7282" spans="1:6" x14ac:dyDescent="0.25">
      <c r="A7282" t="s">
        <v>5750</v>
      </c>
      <c r="B7282" s="100" t="s">
        <v>9631</v>
      </c>
      <c r="C7282" s="99" t="s">
        <v>9632</v>
      </c>
      <c r="D7282" s="124">
        <v>7330</v>
      </c>
      <c r="E7282" s="157">
        <f>VLOOKUP(D7282,'SOAT LIQ'!$A$87:$C$3416,3,FALSE)</f>
        <v>8</v>
      </c>
      <c r="F7282" t="s">
        <v>21632</v>
      </c>
    </row>
    <row r="7283" spans="1:6" x14ac:dyDescent="0.25">
      <c r="A7283" t="s">
        <v>6023</v>
      </c>
      <c r="B7283" s="100" t="s">
        <v>9631</v>
      </c>
      <c r="C7283" s="99" t="s">
        <v>9632</v>
      </c>
      <c r="D7283" s="124">
        <v>7330</v>
      </c>
      <c r="E7283" s="157">
        <f>VLOOKUP(D7283,'SOAT LIQ'!$A$87:$C$3416,3,FALSE)</f>
        <v>8</v>
      </c>
      <c r="F7283" t="s">
        <v>21632</v>
      </c>
    </row>
    <row r="7284" spans="1:6" x14ac:dyDescent="0.25">
      <c r="A7284" t="s">
        <v>4339</v>
      </c>
      <c r="B7284" s="100" t="s">
        <v>9633</v>
      </c>
      <c r="C7284" s="99" t="s">
        <v>9632</v>
      </c>
      <c r="D7284" s="124">
        <v>7330</v>
      </c>
      <c r="E7284" s="157">
        <f>VLOOKUP(D7284,'SOAT LIQ'!$A$87:$C$3416,3,FALSE)</f>
        <v>8</v>
      </c>
      <c r="F7284" t="s">
        <v>21632</v>
      </c>
    </row>
    <row r="7285" spans="1:6" x14ac:dyDescent="0.25">
      <c r="A7285" t="s">
        <v>6023</v>
      </c>
      <c r="B7285" s="100" t="s">
        <v>9633</v>
      </c>
      <c r="C7285" s="99" t="s">
        <v>9632</v>
      </c>
      <c r="D7285" s="124">
        <v>7330</v>
      </c>
      <c r="E7285" s="157">
        <f>VLOOKUP(D7285,'SOAT LIQ'!$A$87:$C$3416,3,FALSE)</f>
        <v>8</v>
      </c>
      <c r="F7285" t="s">
        <v>21632</v>
      </c>
    </row>
    <row r="7286" spans="1:6" x14ac:dyDescent="0.25">
      <c r="A7286" t="s">
        <v>4339</v>
      </c>
      <c r="B7286" s="100" t="s">
        <v>9634</v>
      </c>
      <c r="C7286" s="99" t="s">
        <v>9635</v>
      </c>
      <c r="D7286" s="124">
        <v>17512</v>
      </c>
      <c r="E7286" s="157">
        <f>VLOOKUP(D7286,'SOAT LIQ'!$A$87:$C$3416,3,FALSE)</f>
        <v>8</v>
      </c>
      <c r="F7286" t="s">
        <v>21632</v>
      </c>
    </row>
    <row r="7287" spans="1:6" x14ac:dyDescent="0.25">
      <c r="A7287" t="s">
        <v>5750</v>
      </c>
      <c r="B7287" s="100" t="s">
        <v>9634</v>
      </c>
      <c r="C7287" s="99" t="s">
        <v>9635</v>
      </c>
      <c r="D7287" s="124">
        <v>17512</v>
      </c>
      <c r="E7287" s="157">
        <f>VLOOKUP(D7287,'SOAT LIQ'!$A$87:$C$3416,3,FALSE)</f>
        <v>8</v>
      </c>
      <c r="F7287" t="s">
        <v>21632</v>
      </c>
    </row>
    <row r="7288" spans="1:6" x14ac:dyDescent="0.25">
      <c r="A7288" t="s">
        <v>6023</v>
      </c>
      <c r="B7288" s="100" t="s">
        <v>9634</v>
      </c>
      <c r="C7288" s="99" t="s">
        <v>9635</v>
      </c>
      <c r="D7288" s="124">
        <v>17512</v>
      </c>
      <c r="E7288" s="157">
        <f>VLOOKUP(D7288,'SOAT LIQ'!$A$87:$C$3416,3,FALSE)</f>
        <v>8</v>
      </c>
      <c r="F7288" t="s">
        <v>21632</v>
      </c>
    </row>
    <row r="7289" spans="1:6" x14ac:dyDescent="0.25">
      <c r="A7289" t="s">
        <v>4339</v>
      </c>
      <c r="B7289" s="100" t="s">
        <v>9636</v>
      </c>
      <c r="C7289" s="99" t="s">
        <v>9637</v>
      </c>
      <c r="D7289" s="124">
        <v>17512</v>
      </c>
      <c r="E7289" s="157">
        <f>VLOOKUP(D7289,'SOAT LIQ'!$A$87:$C$3416,3,FALSE)</f>
        <v>8</v>
      </c>
      <c r="F7289" t="s">
        <v>21632</v>
      </c>
    </row>
    <row r="7290" spans="1:6" x14ac:dyDescent="0.25">
      <c r="A7290" t="s">
        <v>5509</v>
      </c>
      <c r="B7290" s="100" t="s">
        <v>9636</v>
      </c>
      <c r="C7290" s="99" t="s">
        <v>9637</v>
      </c>
      <c r="D7290" s="124">
        <v>17512</v>
      </c>
      <c r="E7290" s="157">
        <f>VLOOKUP(D7290,'SOAT LIQ'!$A$87:$C$3416,3,FALSE)</f>
        <v>8</v>
      </c>
      <c r="F7290" t="s">
        <v>21632</v>
      </c>
    </row>
    <row r="7291" spans="1:6" x14ac:dyDescent="0.25">
      <c r="A7291" t="s">
        <v>5750</v>
      </c>
      <c r="B7291" s="100" t="s">
        <v>9636</v>
      </c>
      <c r="C7291" s="99" t="s">
        <v>9637</v>
      </c>
      <c r="D7291" s="124">
        <v>17512</v>
      </c>
      <c r="E7291" s="157">
        <f>VLOOKUP(D7291,'SOAT LIQ'!$A$87:$C$3416,3,FALSE)</f>
        <v>8</v>
      </c>
      <c r="F7291" t="s">
        <v>21632</v>
      </c>
    </row>
    <row r="7292" spans="1:6" x14ac:dyDescent="0.25">
      <c r="A7292" t="s">
        <v>6023</v>
      </c>
      <c r="B7292" s="100" t="s">
        <v>9636</v>
      </c>
      <c r="C7292" s="99" t="s">
        <v>9637</v>
      </c>
      <c r="D7292" s="124">
        <v>17512</v>
      </c>
      <c r="E7292" s="157">
        <f>VLOOKUP(D7292,'SOAT LIQ'!$A$87:$C$3416,3,FALSE)</f>
        <v>8</v>
      </c>
      <c r="F7292" t="s">
        <v>21632</v>
      </c>
    </row>
    <row r="7293" spans="1:6" x14ac:dyDescent="0.25">
      <c r="A7293" t="s">
        <v>6034</v>
      </c>
      <c r="B7293" s="100" t="s">
        <v>9636</v>
      </c>
      <c r="C7293" s="99" t="s">
        <v>9637</v>
      </c>
      <c r="D7293" s="124">
        <v>17512</v>
      </c>
      <c r="E7293" s="157">
        <f>VLOOKUP(D7293,'SOAT LIQ'!$A$87:$C$3416,3,FALSE)</f>
        <v>8</v>
      </c>
      <c r="F7293" t="s">
        <v>21632</v>
      </c>
    </row>
    <row r="7294" spans="1:6" x14ac:dyDescent="0.25">
      <c r="A7294" t="s">
        <v>4339</v>
      </c>
      <c r="B7294" s="100" t="s">
        <v>9638</v>
      </c>
      <c r="C7294" s="99" t="s">
        <v>9639</v>
      </c>
      <c r="D7294" s="124">
        <v>18401</v>
      </c>
      <c r="E7294" s="157">
        <f>VLOOKUP(D7294,'SOAT LIQ'!$A$87:$C$3416,3,FALSE)</f>
        <v>10</v>
      </c>
      <c r="F7294" t="s">
        <v>21632</v>
      </c>
    </row>
    <row r="7295" spans="1:6" x14ac:dyDescent="0.25">
      <c r="A7295" t="s">
        <v>6023</v>
      </c>
      <c r="B7295" s="100" t="s">
        <v>9638</v>
      </c>
      <c r="C7295" s="99" t="s">
        <v>9639</v>
      </c>
      <c r="D7295" s="124">
        <v>18401</v>
      </c>
      <c r="E7295" s="157">
        <f>VLOOKUP(D7295,'SOAT LIQ'!$A$87:$C$3416,3,FALSE)</f>
        <v>10</v>
      </c>
      <c r="F7295" t="s">
        <v>21632</v>
      </c>
    </row>
    <row r="7296" spans="1:6" x14ac:dyDescent="0.25">
      <c r="A7296" t="s">
        <v>4339</v>
      </c>
      <c r="B7296" s="100" t="s">
        <v>9640</v>
      </c>
      <c r="C7296" s="99" t="s">
        <v>9639</v>
      </c>
      <c r="D7296" s="124">
        <v>18401</v>
      </c>
      <c r="E7296" s="157">
        <f>VLOOKUP(D7296,'SOAT LIQ'!$A$87:$C$3416,3,FALSE)</f>
        <v>10</v>
      </c>
      <c r="F7296" t="s">
        <v>21632</v>
      </c>
    </row>
    <row r="7297" spans="1:6" x14ac:dyDescent="0.25">
      <c r="A7297" t="s">
        <v>6023</v>
      </c>
      <c r="B7297" s="100" t="s">
        <v>9640</v>
      </c>
      <c r="C7297" s="99" t="s">
        <v>9639</v>
      </c>
      <c r="D7297" s="124">
        <v>18401</v>
      </c>
      <c r="E7297" s="157">
        <f>VLOOKUP(D7297,'SOAT LIQ'!$A$87:$C$3416,3,FALSE)</f>
        <v>10</v>
      </c>
      <c r="F7297" t="s">
        <v>21632</v>
      </c>
    </row>
    <row r="7298" spans="1:6" x14ac:dyDescent="0.25">
      <c r="A7298" t="s">
        <v>6787</v>
      </c>
      <c r="B7298" s="100" t="s">
        <v>9641</v>
      </c>
      <c r="C7298" s="100"/>
      <c r="D7298" s="124">
        <v>18411</v>
      </c>
      <c r="E7298" s="157">
        <f>VLOOKUP(D7298,'SOAT LIQ'!$A$87:$C$3416,3,FALSE)</f>
        <v>12</v>
      </c>
      <c r="F7298" t="s">
        <v>21632</v>
      </c>
    </row>
    <row r="7299" spans="1:6" x14ac:dyDescent="0.25">
      <c r="A7299" t="s">
        <v>4339</v>
      </c>
      <c r="B7299" s="100" t="s">
        <v>9641</v>
      </c>
      <c r="C7299" s="100"/>
      <c r="D7299" s="124">
        <v>18411</v>
      </c>
      <c r="E7299" s="157">
        <f>VLOOKUP(D7299,'SOAT LIQ'!$A$87:$C$3416,3,FALSE)</f>
        <v>12</v>
      </c>
      <c r="F7299" t="s">
        <v>21632</v>
      </c>
    </row>
    <row r="7300" spans="1:6" x14ac:dyDescent="0.25">
      <c r="A7300" t="s">
        <v>4339</v>
      </c>
      <c r="B7300" s="100" t="s">
        <v>9642</v>
      </c>
      <c r="C7300" s="99" t="s">
        <v>9643</v>
      </c>
      <c r="D7300" s="124">
        <v>7313</v>
      </c>
      <c r="E7300" s="157">
        <f>VLOOKUP(D7300,'SOAT LIQ'!$A$87:$C$3416,3,FALSE)</f>
        <v>13</v>
      </c>
      <c r="F7300" t="s">
        <v>21632</v>
      </c>
    </row>
    <row r="7301" spans="1:6" x14ac:dyDescent="0.25">
      <c r="A7301" t="s">
        <v>5750</v>
      </c>
      <c r="B7301" s="100" t="s">
        <v>9642</v>
      </c>
      <c r="C7301" s="99" t="s">
        <v>9643</v>
      </c>
      <c r="D7301" s="124">
        <v>7313</v>
      </c>
      <c r="E7301" s="157">
        <f>VLOOKUP(D7301,'SOAT LIQ'!$A$87:$C$3416,3,FALSE)</f>
        <v>13</v>
      </c>
      <c r="F7301" t="s">
        <v>21632</v>
      </c>
    </row>
    <row r="7302" spans="1:6" x14ac:dyDescent="0.25">
      <c r="A7302" t="s">
        <v>6023</v>
      </c>
      <c r="B7302" s="100" t="s">
        <v>9642</v>
      </c>
      <c r="C7302" s="99" t="s">
        <v>9643</v>
      </c>
      <c r="D7302" s="124">
        <v>7313</v>
      </c>
      <c r="E7302" s="157">
        <f>VLOOKUP(D7302,'SOAT LIQ'!$A$87:$C$3416,3,FALSE)</f>
        <v>13</v>
      </c>
      <c r="F7302" t="s">
        <v>21632</v>
      </c>
    </row>
    <row r="7303" spans="1:6" x14ac:dyDescent="0.25">
      <c r="A7303" t="s">
        <v>4339</v>
      </c>
      <c r="B7303" s="100" t="s">
        <v>9644</v>
      </c>
      <c r="C7303" s="99" t="s">
        <v>9645</v>
      </c>
      <c r="D7303" s="124">
        <v>7313</v>
      </c>
      <c r="E7303" s="157">
        <f>VLOOKUP(D7303,'SOAT LIQ'!$A$87:$C$3416,3,FALSE)</f>
        <v>13</v>
      </c>
      <c r="F7303" t="s">
        <v>21632</v>
      </c>
    </row>
    <row r="7304" spans="1:6" x14ac:dyDescent="0.25">
      <c r="A7304" t="s">
        <v>5750</v>
      </c>
      <c r="B7304" s="100" t="s">
        <v>9644</v>
      </c>
      <c r="C7304" s="99" t="s">
        <v>9645</v>
      </c>
      <c r="D7304" s="124">
        <v>7313</v>
      </c>
      <c r="E7304" s="157">
        <f>VLOOKUP(D7304,'SOAT LIQ'!$A$87:$C$3416,3,FALSE)</f>
        <v>13</v>
      </c>
      <c r="F7304" t="s">
        <v>21632</v>
      </c>
    </row>
    <row r="7305" spans="1:6" x14ac:dyDescent="0.25">
      <c r="A7305" t="s">
        <v>6023</v>
      </c>
      <c r="B7305" s="100" t="s">
        <v>9644</v>
      </c>
      <c r="C7305" s="99" t="s">
        <v>9645</v>
      </c>
      <c r="D7305" s="124">
        <v>7313</v>
      </c>
      <c r="E7305" s="157">
        <f>VLOOKUP(D7305,'SOAT LIQ'!$A$87:$C$3416,3,FALSE)</f>
        <v>13</v>
      </c>
      <c r="F7305" t="s">
        <v>21632</v>
      </c>
    </row>
    <row r="7306" spans="1:6" x14ac:dyDescent="0.25">
      <c r="A7306" t="s">
        <v>6787</v>
      </c>
      <c r="B7306" s="100" t="s">
        <v>9644</v>
      </c>
      <c r="C7306" s="99" t="s">
        <v>9645</v>
      </c>
      <c r="D7306" s="124">
        <v>7313</v>
      </c>
      <c r="E7306" s="157">
        <f>VLOOKUP(D7306,'SOAT LIQ'!$A$87:$C$3416,3,FALSE)</f>
        <v>13</v>
      </c>
      <c r="F7306" t="s">
        <v>21632</v>
      </c>
    </row>
    <row r="7307" spans="1:6" x14ac:dyDescent="0.25">
      <c r="A7307" t="s">
        <v>4339</v>
      </c>
      <c r="B7307" s="100" t="s">
        <v>9646</v>
      </c>
      <c r="C7307" s="99" t="s">
        <v>9643</v>
      </c>
      <c r="D7307" s="124">
        <v>7313</v>
      </c>
      <c r="E7307" s="157">
        <f>VLOOKUP(D7307,'SOAT LIQ'!$A$87:$C$3416,3,FALSE)</f>
        <v>13</v>
      </c>
      <c r="F7307" t="s">
        <v>21632</v>
      </c>
    </row>
    <row r="7308" spans="1:6" x14ac:dyDescent="0.25">
      <c r="A7308" t="s">
        <v>6023</v>
      </c>
      <c r="B7308" s="100" t="s">
        <v>9646</v>
      </c>
      <c r="C7308" s="99" t="s">
        <v>9643</v>
      </c>
      <c r="D7308" s="124">
        <v>7313</v>
      </c>
      <c r="E7308" s="157">
        <f>VLOOKUP(D7308,'SOAT LIQ'!$A$87:$C$3416,3,FALSE)</f>
        <v>13</v>
      </c>
      <c r="F7308" t="s">
        <v>21632</v>
      </c>
    </row>
    <row r="7309" spans="1:6" x14ac:dyDescent="0.25">
      <c r="A7309" t="s">
        <v>6787</v>
      </c>
      <c r="B7309" s="100" t="s">
        <v>9646</v>
      </c>
      <c r="C7309" s="99" t="s">
        <v>9643</v>
      </c>
      <c r="D7309" s="124">
        <v>7313</v>
      </c>
      <c r="E7309" s="157">
        <f>VLOOKUP(D7309,'SOAT LIQ'!$A$87:$C$3416,3,FALSE)</f>
        <v>13</v>
      </c>
      <c r="F7309" t="s">
        <v>21632</v>
      </c>
    </row>
    <row r="7310" spans="1:6" x14ac:dyDescent="0.25">
      <c r="A7310" t="s">
        <v>4339</v>
      </c>
      <c r="B7310" s="100" t="s">
        <v>9647</v>
      </c>
      <c r="C7310" s="99" t="s">
        <v>9648</v>
      </c>
      <c r="D7310" s="124">
        <v>7313</v>
      </c>
      <c r="E7310" s="157">
        <f>VLOOKUP(D7310,'SOAT LIQ'!$A$87:$C$3416,3,FALSE)</f>
        <v>13</v>
      </c>
      <c r="F7310" t="s">
        <v>21632</v>
      </c>
    </row>
    <row r="7311" spans="1:6" x14ac:dyDescent="0.25">
      <c r="A7311" t="s">
        <v>5750</v>
      </c>
      <c r="B7311" s="100" t="s">
        <v>9647</v>
      </c>
      <c r="C7311" s="99" t="s">
        <v>9648</v>
      </c>
      <c r="D7311" s="124">
        <v>7313</v>
      </c>
      <c r="E7311" s="157">
        <f>VLOOKUP(D7311,'SOAT LIQ'!$A$87:$C$3416,3,FALSE)</f>
        <v>13</v>
      </c>
      <c r="F7311" t="s">
        <v>21632</v>
      </c>
    </row>
    <row r="7312" spans="1:6" x14ac:dyDescent="0.25">
      <c r="A7312" t="s">
        <v>6023</v>
      </c>
      <c r="B7312" s="100" t="s">
        <v>9647</v>
      </c>
      <c r="C7312" s="99" t="s">
        <v>9648</v>
      </c>
      <c r="D7312" s="124">
        <v>7313</v>
      </c>
      <c r="E7312" s="157">
        <f>VLOOKUP(D7312,'SOAT LIQ'!$A$87:$C$3416,3,FALSE)</f>
        <v>13</v>
      </c>
      <c r="F7312" t="s">
        <v>21632</v>
      </c>
    </row>
    <row r="7313" spans="1:6" x14ac:dyDescent="0.25">
      <c r="A7313" t="s">
        <v>4339</v>
      </c>
      <c r="B7313" s="100" t="s">
        <v>9649</v>
      </c>
      <c r="C7313" s="99" t="s">
        <v>9645</v>
      </c>
      <c r="D7313" s="124">
        <v>18411</v>
      </c>
      <c r="E7313" s="157">
        <f>VLOOKUP(D7313,'SOAT LIQ'!$A$87:$C$3416,3,FALSE)</f>
        <v>12</v>
      </c>
      <c r="F7313" t="s">
        <v>21632</v>
      </c>
    </row>
    <row r="7314" spans="1:6" x14ac:dyDescent="0.25">
      <c r="A7314" t="s">
        <v>6023</v>
      </c>
      <c r="B7314" s="100" t="s">
        <v>9649</v>
      </c>
      <c r="C7314" s="99" t="s">
        <v>9645</v>
      </c>
      <c r="D7314" s="124">
        <v>18411</v>
      </c>
      <c r="E7314" s="157">
        <f>VLOOKUP(D7314,'SOAT LIQ'!$A$87:$C$3416,3,FALSE)</f>
        <v>12</v>
      </c>
      <c r="F7314" t="s">
        <v>21632</v>
      </c>
    </row>
    <row r="7315" spans="1:6" x14ac:dyDescent="0.25">
      <c r="A7315" t="s">
        <v>4339</v>
      </c>
      <c r="B7315" s="100" t="s">
        <v>9650</v>
      </c>
      <c r="C7315" s="99" t="s">
        <v>9645</v>
      </c>
      <c r="D7315" s="124">
        <v>18411</v>
      </c>
      <c r="E7315" s="157">
        <f>VLOOKUP(D7315,'SOAT LIQ'!$A$87:$C$3416,3,FALSE)</f>
        <v>12</v>
      </c>
      <c r="F7315" t="s">
        <v>21632</v>
      </c>
    </row>
    <row r="7316" spans="1:6" x14ac:dyDescent="0.25">
      <c r="A7316" t="s">
        <v>5750</v>
      </c>
      <c r="B7316" s="100" t="s">
        <v>9650</v>
      </c>
      <c r="C7316" s="99" t="s">
        <v>9645</v>
      </c>
      <c r="D7316" s="124">
        <v>18411</v>
      </c>
      <c r="E7316" s="157">
        <f>VLOOKUP(D7316,'SOAT LIQ'!$A$87:$C$3416,3,FALSE)</f>
        <v>12</v>
      </c>
      <c r="F7316" t="s">
        <v>21632</v>
      </c>
    </row>
    <row r="7317" spans="1:6" x14ac:dyDescent="0.25">
      <c r="A7317" t="s">
        <v>6023</v>
      </c>
      <c r="B7317" s="100" t="s">
        <v>9650</v>
      </c>
      <c r="C7317" s="99" t="s">
        <v>9645</v>
      </c>
      <c r="D7317" s="124">
        <v>18411</v>
      </c>
      <c r="E7317" s="157">
        <f>VLOOKUP(D7317,'SOAT LIQ'!$A$87:$C$3416,3,FALSE)</f>
        <v>12</v>
      </c>
      <c r="F7317" t="s">
        <v>21632</v>
      </c>
    </row>
    <row r="7318" spans="1:6" x14ac:dyDescent="0.25">
      <c r="A7318" t="s">
        <v>6787</v>
      </c>
      <c r="B7318" s="100" t="s">
        <v>9650</v>
      </c>
      <c r="C7318" s="99" t="s">
        <v>9645</v>
      </c>
      <c r="D7318" s="124">
        <v>18411</v>
      </c>
      <c r="E7318" s="157">
        <f>VLOOKUP(D7318,'SOAT LIQ'!$A$87:$C$3416,3,FALSE)</f>
        <v>12</v>
      </c>
      <c r="F7318" t="s">
        <v>21632</v>
      </c>
    </row>
    <row r="7319" spans="1:6" x14ac:dyDescent="0.25">
      <c r="A7319" t="s">
        <v>4339</v>
      </c>
      <c r="B7319" s="100" t="s">
        <v>9651</v>
      </c>
      <c r="C7319" s="100"/>
      <c r="D7319" s="124">
        <v>18411</v>
      </c>
      <c r="E7319" s="157">
        <f>VLOOKUP(D7319,'SOAT LIQ'!$A$87:$C$3416,3,FALSE)</f>
        <v>12</v>
      </c>
      <c r="F7319" t="s">
        <v>21632</v>
      </c>
    </row>
    <row r="7320" spans="1:6" x14ac:dyDescent="0.25">
      <c r="A7320" t="s">
        <v>5750</v>
      </c>
      <c r="B7320" s="100" t="s">
        <v>9651</v>
      </c>
      <c r="C7320" s="100"/>
      <c r="D7320" s="124">
        <v>18411</v>
      </c>
      <c r="E7320" s="157">
        <f>VLOOKUP(D7320,'SOAT LIQ'!$A$87:$C$3416,3,FALSE)</f>
        <v>12</v>
      </c>
      <c r="F7320" t="s">
        <v>21632</v>
      </c>
    </row>
    <row r="7321" spans="1:6" x14ac:dyDescent="0.25">
      <c r="A7321" t="s">
        <v>6023</v>
      </c>
      <c r="B7321" s="100" t="s">
        <v>9651</v>
      </c>
      <c r="C7321" s="100"/>
      <c r="D7321" s="124">
        <v>18411</v>
      </c>
      <c r="E7321" s="157">
        <f>VLOOKUP(D7321,'SOAT LIQ'!$A$87:$C$3416,3,FALSE)</f>
        <v>12</v>
      </c>
      <c r="F7321" t="s">
        <v>21632</v>
      </c>
    </row>
    <row r="7322" spans="1:6" x14ac:dyDescent="0.25">
      <c r="A7322" t="s">
        <v>6787</v>
      </c>
      <c r="B7322" s="100" t="s">
        <v>9651</v>
      </c>
      <c r="C7322" s="100"/>
      <c r="D7322" s="124">
        <v>18411</v>
      </c>
      <c r="E7322" s="157">
        <f>VLOOKUP(D7322,'SOAT LIQ'!$A$87:$C$3416,3,FALSE)</f>
        <v>12</v>
      </c>
      <c r="F7322" t="s">
        <v>21632</v>
      </c>
    </row>
    <row r="7323" spans="1:6" x14ac:dyDescent="0.25">
      <c r="A7323" t="s">
        <v>4339</v>
      </c>
      <c r="B7323" s="100" t="s">
        <v>9652</v>
      </c>
      <c r="C7323" s="99" t="s">
        <v>9632</v>
      </c>
      <c r="D7323" s="124">
        <v>7313</v>
      </c>
      <c r="E7323" s="157">
        <f>VLOOKUP(D7323,'SOAT LIQ'!$A$87:$C$3416,3,FALSE)</f>
        <v>13</v>
      </c>
      <c r="F7323" t="s">
        <v>21632</v>
      </c>
    </row>
    <row r="7324" spans="1:6" x14ac:dyDescent="0.25">
      <c r="A7324" t="s">
        <v>5750</v>
      </c>
      <c r="B7324" s="100" t="s">
        <v>9652</v>
      </c>
      <c r="C7324" s="99" t="s">
        <v>9632</v>
      </c>
      <c r="D7324" s="124">
        <v>7313</v>
      </c>
      <c r="E7324" s="157">
        <f>VLOOKUP(D7324,'SOAT LIQ'!$A$87:$C$3416,3,FALSE)</f>
        <v>13</v>
      </c>
      <c r="F7324" t="s">
        <v>21632</v>
      </c>
    </row>
    <row r="7325" spans="1:6" x14ac:dyDescent="0.25">
      <c r="A7325" t="s">
        <v>6023</v>
      </c>
      <c r="B7325" s="100" t="s">
        <v>9652</v>
      </c>
      <c r="C7325" s="99" t="s">
        <v>9632</v>
      </c>
      <c r="D7325" s="124">
        <v>7313</v>
      </c>
      <c r="E7325" s="157">
        <f>VLOOKUP(D7325,'SOAT LIQ'!$A$87:$C$3416,3,FALSE)</f>
        <v>13</v>
      </c>
      <c r="F7325" t="s">
        <v>21632</v>
      </c>
    </row>
    <row r="7326" spans="1:6" x14ac:dyDescent="0.25">
      <c r="A7326" t="s">
        <v>4339</v>
      </c>
      <c r="B7326" s="100" t="s">
        <v>9653</v>
      </c>
      <c r="C7326" s="99" t="s">
        <v>9645</v>
      </c>
      <c r="D7326" s="124">
        <v>18411</v>
      </c>
      <c r="E7326" s="157">
        <f>VLOOKUP(D7326,'SOAT LIQ'!$A$87:$C$3416,3,FALSE)</f>
        <v>12</v>
      </c>
      <c r="F7326" t="s">
        <v>21632</v>
      </c>
    </row>
    <row r="7327" spans="1:6" x14ac:dyDescent="0.25">
      <c r="A7327" t="s">
        <v>5509</v>
      </c>
      <c r="B7327" s="100" t="s">
        <v>9653</v>
      </c>
      <c r="C7327" s="99" t="s">
        <v>9645</v>
      </c>
      <c r="D7327" s="124">
        <v>18411</v>
      </c>
      <c r="E7327" s="157">
        <f>VLOOKUP(D7327,'SOAT LIQ'!$A$87:$C$3416,3,FALSE)</f>
        <v>12</v>
      </c>
      <c r="F7327" t="s">
        <v>21632</v>
      </c>
    </row>
    <row r="7328" spans="1:6" x14ac:dyDescent="0.25">
      <c r="A7328" t="s">
        <v>5750</v>
      </c>
      <c r="B7328" s="100" t="s">
        <v>9653</v>
      </c>
      <c r="C7328" s="99" t="s">
        <v>9645</v>
      </c>
      <c r="D7328" s="124">
        <v>18411</v>
      </c>
      <c r="E7328" s="157">
        <f>VLOOKUP(D7328,'SOAT LIQ'!$A$87:$C$3416,3,FALSE)</f>
        <v>12</v>
      </c>
      <c r="F7328" t="s">
        <v>21632</v>
      </c>
    </row>
    <row r="7329" spans="1:6" x14ac:dyDescent="0.25">
      <c r="A7329" t="s">
        <v>6023</v>
      </c>
      <c r="B7329" s="100" t="s">
        <v>9653</v>
      </c>
      <c r="C7329" s="99" t="s">
        <v>9645</v>
      </c>
      <c r="D7329" s="124">
        <v>18411</v>
      </c>
      <c r="E7329" s="157">
        <f>VLOOKUP(D7329,'SOAT LIQ'!$A$87:$C$3416,3,FALSE)</f>
        <v>12</v>
      </c>
      <c r="F7329" t="s">
        <v>21632</v>
      </c>
    </row>
    <row r="7330" spans="1:6" x14ac:dyDescent="0.25">
      <c r="A7330" t="s">
        <v>6034</v>
      </c>
      <c r="B7330" s="100" t="s">
        <v>9653</v>
      </c>
      <c r="C7330" s="99" t="s">
        <v>9645</v>
      </c>
      <c r="D7330" s="124">
        <v>18411</v>
      </c>
      <c r="E7330" s="157">
        <f>VLOOKUP(D7330,'SOAT LIQ'!$A$87:$C$3416,3,FALSE)</f>
        <v>12</v>
      </c>
      <c r="F7330" t="s">
        <v>21632</v>
      </c>
    </row>
    <row r="7331" spans="1:6" x14ac:dyDescent="0.25">
      <c r="A7331" t="s">
        <v>4339</v>
      </c>
      <c r="B7331" s="100" t="s">
        <v>9654</v>
      </c>
      <c r="C7331" s="99" t="s">
        <v>9645</v>
      </c>
      <c r="D7331" s="124">
        <v>18411</v>
      </c>
      <c r="E7331" s="157">
        <f>VLOOKUP(D7331,'SOAT LIQ'!$A$87:$C$3416,3,FALSE)</f>
        <v>12</v>
      </c>
      <c r="F7331" t="s">
        <v>21632</v>
      </c>
    </row>
    <row r="7332" spans="1:6" x14ac:dyDescent="0.25">
      <c r="A7332" t="s">
        <v>6023</v>
      </c>
      <c r="B7332" s="100" t="s">
        <v>9654</v>
      </c>
      <c r="C7332" s="99" t="s">
        <v>9645</v>
      </c>
      <c r="D7332" s="124">
        <v>18411</v>
      </c>
      <c r="E7332" s="157">
        <f>VLOOKUP(D7332,'SOAT LIQ'!$A$87:$C$3416,3,FALSE)</f>
        <v>12</v>
      </c>
      <c r="F7332" t="s">
        <v>21632</v>
      </c>
    </row>
    <row r="7333" spans="1:6" x14ac:dyDescent="0.25">
      <c r="A7333" t="s">
        <v>6787</v>
      </c>
      <c r="B7333" s="100" t="s">
        <v>9655</v>
      </c>
      <c r="C7333" s="99" t="s">
        <v>9645</v>
      </c>
      <c r="D7333" s="124">
        <v>18411</v>
      </c>
      <c r="E7333" s="157">
        <f>VLOOKUP(D7333,'SOAT LIQ'!$A$87:$C$3416,3,FALSE)</f>
        <v>12</v>
      </c>
      <c r="F7333" t="s">
        <v>21632</v>
      </c>
    </row>
    <row r="7334" spans="1:6" x14ac:dyDescent="0.25">
      <c r="A7334" t="s">
        <v>4339</v>
      </c>
      <c r="B7334" s="100" t="s">
        <v>9655</v>
      </c>
      <c r="C7334" s="99" t="s">
        <v>9645</v>
      </c>
      <c r="D7334" s="124">
        <v>18411</v>
      </c>
      <c r="E7334" s="157">
        <f>VLOOKUP(D7334,'SOAT LIQ'!$A$87:$C$3416,3,FALSE)</f>
        <v>12</v>
      </c>
      <c r="F7334" t="s">
        <v>21632</v>
      </c>
    </row>
    <row r="7335" spans="1:6" x14ac:dyDescent="0.25">
      <c r="A7335" t="s">
        <v>6787</v>
      </c>
      <c r="B7335" s="100" t="s">
        <v>9656</v>
      </c>
      <c r="C7335" s="100"/>
      <c r="D7335" s="124">
        <v>7301</v>
      </c>
      <c r="E7335" s="157">
        <f>VLOOKUP(D7335,'SOAT LIQ'!$A$87:$C$3416,3,FALSE)</f>
        <v>9</v>
      </c>
      <c r="F7335" t="s">
        <v>21632</v>
      </c>
    </row>
    <row r="7336" spans="1:6" x14ac:dyDescent="0.25">
      <c r="A7336" t="s">
        <v>4339</v>
      </c>
      <c r="B7336" s="100" t="s">
        <v>9656</v>
      </c>
      <c r="C7336" s="100"/>
      <c r="D7336" s="124">
        <v>7301</v>
      </c>
      <c r="E7336" s="157">
        <f>VLOOKUP(D7336,'SOAT LIQ'!$A$87:$C$3416,3,FALSE)</f>
        <v>9</v>
      </c>
      <c r="F7336" t="s">
        <v>21632</v>
      </c>
    </row>
    <row r="7337" spans="1:6" x14ac:dyDescent="0.25">
      <c r="A7337" t="s">
        <v>4339</v>
      </c>
      <c r="B7337" s="100" t="s">
        <v>9657</v>
      </c>
      <c r="C7337" s="99" t="s">
        <v>9658</v>
      </c>
      <c r="D7337" s="124">
        <v>7313</v>
      </c>
      <c r="E7337" s="157">
        <f>VLOOKUP(D7337,'SOAT LIQ'!$A$87:$C$3416,3,FALSE)</f>
        <v>13</v>
      </c>
      <c r="F7337" t="s">
        <v>21632</v>
      </c>
    </row>
    <row r="7338" spans="1:6" x14ac:dyDescent="0.25">
      <c r="A7338" t="s">
        <v>6023</v>
      </c>
      <c r="B7338" s="100" t="s">
        <v>9657</v>
      </c>
      <c r="C7338" s="99" t="s">
        <v>9658</v>
      </c>
      <c r="D7338" s="124">
        <v>7313</v>
      </c>
      <c r="E7338" s="157">
        <f>VLOOKUP(D7338,'SOAT LIQ'!$A$87:$C$3416,3,FALSE)</f>
        <v>13</v>
      </c>
      <c r="F7338" t="s">
        <v>21632</v>
      </c>
    </row>
    <row r="7339" spans="1:6" x14ac:dyDescent="0.25">
      <c r="A7339" t="s">
        <v>4339</v>
      </c>
      <c r="B7339" s="100" t="s">
        <v>9659</v>
      </c>
      <c r="C7339" s="99" t="s">
        <v>9658</v>
      </c>
      <c r="D7339" s="124">
        <v>7313</v>
      </c>
      <c r="E7339" s="157">
        <f>VLOOKUP(D7339,'SOAT LIQ'!$A$87:$C$3416,3,FALSE)</f>
        <v>13</v>
      </c>
      <c r="F7339" t="s">
        <v>21632</v>
      </c>
    </row>
    <row r="7340" spans="1:6" x14ac:dyDescent="0.25">
      <c r="A7340" t="s">
        <v>6023</v>
      </c>
      <c r="B7340" s="100" t="s">
        <v>9659</v>
      </c>
      <c r="C7340" s="99" t="s">
        <v>9658</v>
      </c>
      <c r="D7340" s="124">
        <v>7313</v>
      </c>
      <c r="E7340" s="157">
        <f>VLOOKUP(D7340,'SOAT LIQ'!$A$87:$C$3416,3,FALSE)</f>
        <v>13</v>
      </c>
      <c r="F7340" t="s">
        <v>21632</v>
      </c>
    </row>
    <row r="7341" spans="1:6" x14ac:dyDescent="0.25">
      <c r="A7341" t="s">
        <v>4339</v>
      </c>
      <c r="B7341" s="100" t="s">
        <v>9660</v>
      </c>
      <c r="C7341" s="99" t="s">
        <v>9661</v>
      </c>
      <c r="D7341" s="124">
        <v>7310</v>
      </c>
      <c r="E7341" s="157">
        <f>VLOOKUP(D7341,'SOAT LIQ'!$A$87:$C$3416,3,FALSE)</f>
        <v>12</v>
      </c>
      <c r="F7341" t="s">
        <v>21632</v>
      </c>
    </row>
    <row r="7342" spans="1:6" x14ac:dyDescent="0.25">
      <c r="A7342" t="s">
        <v>5750</v>
      </c>
      <c r="B7342" s="100" t="s">
        <v>9660</v>
      </c>
      <c r="C7342" s="99" t="s">
        <v>9661</v>
      </c>
      <c r="D7342" s="124">
        <v>7310</v>
      </c>
      <c r="E7342" s="157">
        <f>VLOOKUP(D7342,'SOAT LIQ'!$A$87:$C$3416,3,FALSE)</f>
        <v>12</v>
      </c>
      <c r="F7342" t="s">
        <v>21632</v>
      </c>
    </row>
    <row r="7343" spans="1:6" x14ac:dyDescent="0.25">
      <c r="A7343" t="s">
        <v>6023</v>
      </c>
      <c r="B7343" s="100" t="s">
        <v>9660</v>
      </c>
      <c r="C7343" s="99" t="s">
        <v>9661</v>
      </c>
      <c r="D7343" s="124">
        <v>7310</v>
      </c>
      <c r="E7343" s="157">
        <f>VLOOKUP(D7343,'SOAT LIQ'!$A$87:$C$3416,3,FALSE)</f>
        <v>12</v>
      </c>
      <c r="F7343" t="s">
        <v>21632</v>
      </c>
    </row>
    <row r="7344" spans="1:6" x14ac:dyDescent="0.25">
      <c r="A7344" t="s">
        <v>4339</v>
      </c>
      <c r="B7344" s="100" t="s">
        <v>9662</v>
      </c>
      <c r="C7344" s="99" t="s">
        <v>9661</v>
      </c>
      <c r="D7344" s="124">
        <v>7312</v>
      </c>
      <c r="E7344" s="157">
        <f>VLOOKUP(D7344,'SOAT LIQ'!$A$87:$C$3416,3,FALSE)</f>
        <v>20</v>
      </c>
      <c r="F7344" t="s">
        <v>21632</v>
      </c>
    </row>
    <row r="7345" spans="1:6" x14ac:dyDescent="0.25">
      <c r="A7345" t="s">
        <v>6023</v>
      </c>
      <c r="B7345" s="100" t="s">
        <v>9662</v>
      </c>
      <c r="C7345" s="99" t="s">
        <v>9661</v>
      </c>
      <c r="D7345" s="124">
        <v>7312</v>
      </c>
      <c r="E7345" s="157">
        <f>VLOOKUP(D7345,'SOAT LIQ'!$A$87:$C$3416,3,FALSE)</f>
        <v>20</v>
      </c>
      <c r="F7345" t="s">
        <v>21632</v>
      </c>
    </row>
    <row r="7346" spans="1:6" x14ac:dyDescent="0.25">
      <c r="A7346" t="s">
        <v>4339</v>
      </c>
      <c r="B7346" s="100" t="s">
        <v>9663</v>
      </c>
      <c r="C7346" s="99" t="s">
        <v>9661</v>
      </c>
      <c r="D7346" s="124">
        <v>7310</v>
      </c>
      <c r="E7346" s="157">
        <f>VLOOKUP(D7346,'SOAT LIQ'!$A$87:$C$3416,3,FALSE)</f>
        <v>12</v>
      </c>
      <c r="F7346" t="s">
        <v>21632</v>
      </c>
    </row>
    <row r="7347" spans="1:6" x14ac:dyDescent="0.25">
      <c r="A7347" t="s">
        <v>6023</v>
      </c>
      <c r="B7347" s="100" t="s">
        <v>9663</v>
      </c>
      <c r="C7347" s="99" t="s">
        <v>9661</v>
      </c>
      <c r="D7347" s="124">
        <v>7310</v>
      </c>
      <c r="E7347" s="157">
        <f>VLOOKUP(D7347,'SOAT LIQ'!$A$87:$C$3416,3,FALSE)</f>
        <v>12</v>
      </c>
      <c r="F7347" t="s">
        <v>21632</v>
      </c>
    </row>
    <row r="7348" spans="1:6" x14ac:dyDescent="0.25">
      <c r="A7348" t="s">
        <v>4339</v>
      </c>
      <c r="B7348" s="100" t="s">
        <v>9664</v>
      </c>
      <c r="C7348" s="99" t="s">
        <v>9661</v>
      </c>
      <c r="D7348" s="124">
        <v>7310</v>
      </c>
      <c r="E7348" s="157">
        <f>VLOOKUP(D7348,'SOAT LIQ'!$A$87:$C$3416,3,FALSE)</f>
        <v>12</v>
      </c>
      <c r="F7348" t="s">
        <v>21632</v>
      </c>
    </row>
    <row r="7349" spans="1:6" x14ac:dyDescent="0.25">
      <c r="A7349" t="s">
        <v>6023</v>
      </c>
      <c r="B7349" s="100" t="s">
        <v>9664</v>
      </c>
      <c r="C7349" s="99" t="s">
        <v>9661</v>
      </c>
      <c r="D7349" s="124">
        <v>7310</v>
      </c>
      <c r="E7349" s="157">
        <f>VLOOKUP(D7349,'SOAT LIQ'!$A$87:$C$3416,3,FALSE)</f>
        <v>12</v>
      </c>
      <c r="F7349" t="s">
        <v>21632</v>
      </c>
    </row>
    <row r="7350" spans="1:6" x14ac:dyDescent="0.25">
      <c r="A7350" t="s">
        <v>4339</v>
      </c>
      <c r="B7350" s="100" t="s">
        <v>9665</v>
      </c>
      <c r="C7350" s="99" t="s">
        <v>9666</v>
      </c>
      <c r="D7350" s="124">
        <v>7310</v>
      </c>
      <c r="E7350" s="157">
        <f>VLOOKUP(D7350,'SOAT LIQ'!$A$87:$C$3416,3,FALSE)</f>
        <v>12</v>
      </c>
      <c r="F7350" t="s">
        <v>21632</v>
      </c>
    </row>
    <row r="7351" spans="1:6" x14ac:dyDescent="0.25">
      <c r="A7351" t="s">
        <v>5750</v>
      </c>
      <c r="B7351" s="100" t="s">
        <v>9665</v>
      </c>
      <c r="C7351" s="99" t="s">
        <v>9666</v>
      </c>
      <c r="D7351" s="124">
        <v>7310</v>
      </c>
      <c r="E7351" s="157">
        <f>VLOOKUP(D7351,'SOAT LIQ'!$A$87:$C$3416,3,FALSE)</f>
        <v>12</v>
      </c>
      <c r="F7351" t="s">
        <v>21632</v>
      </c>
    </row>
    <row r="7352" spans="1:6" x14ac:dyDescent="0.25">
      <c r="A7352" t="s">
        <v>6023</v>
      </c>
      <c r="B7352" s="100" t="s">
        <v>9665</v>
      </c>
      <c r="C7352" s="99" t="s">
        <v>9666</v>
      </c>
      <c r="D7352" s="124">
        <v>7310</v>
      </c>
      <c r="E7352" s="157">
        <f>VLOOKUP(D7352,'SOAT LIQ'!$A$87:$C$3416,3,FALSE)</f>
        <v>12</v>
      </c>
      <c r="F7352" t="s">
        <v>21632</v>
      </c>
    </row>
    <row r="7353" spans="1:6" x14ac:dyDescent="0.25">
      <c r="A7353" t="s">
        <v>4339</v>
      </c>
      <c r="B7353" s="100" t="s">
        <v>9667</v>
      </c>
      <c r="C7353" s="99" t="s">
        <v>9666</v>
      </c>
      <c r="D7353" s="124">
        <v>7310</v>
      </c>
      <c r="E7353" s="157">
        <f>VLOOKUP(D7353,'SOAT LIQ'!$A$87:$C$3416,3,FALSE)</f>
        <v>12</v>
      </c>
      <c r="F7353" t="s">
        <v>21632</v>
      </c>
    </row>
    <row r="7354" spans="1:6" x14ac:dyDescent="0.25">
      <c r="A7354" t="s">
        <v>6023</v>
      </c>
      <c r="B7354" s="100" t="s">
        <v>9667</v>
      </c>
      <c r="C7354" s="99" t="s">
        <v>9666</v>
      </c>
      <c r="D7354" s="124">
        <v>7310</v>
      </c>
      <c r="E7354" s="157">
        <f>VLOOKUP(D7354,'SOAT LIQ'!$A$87:$C$3416,3,FALSE)</f>
        <v>12</v>
      </c>
      <c r="F7354" t="s">
        <v>21632</v>
      </c>
    </row>
    <row r="7355" spans="1:6" x14ac:dyDescent="0.25">
      <c r="A7355" t="s">
        <v>4339</v>
      </c>
      <c r="B7355" s="100" t="s">
        <v>9668</v>
      </c>
      <c r="C7355" s="99" t="s">
        <v>9666</v>
      </c>
      <c r="D7355" s="124">
        <v>7310</v>
      </c>
      <c r="E7355" s="157">
        <f>VLOOKUP(D7355,'SOAT LIQ'!$A$87:$C$3416,3,FALSE)</f>
        <v>12</v>
      </c>
      <c r="F7355" t="s">
        <v>21632</v>
      </c>
    </row>
    <row r="7356" spans="1:6" x14ac:dyDescent="0.25">
      <c r="A7356" t="s">
        <v>6023</v>
      </c>
      <c r="B7356" s="100" t="s">
        <v>9668</v>
      </c>
      <c r="C7356" s="99" t="s">
        <v>9666</v>
      </c>
      <c r="D7356" s="124">
        <v>7310</v>
      </c>
      <c r="E7356" s="157">
        <f>VLOOKUP(D7356,'SOAT LIQ'!$A$87:$C$3416,3,FALSE)</f>
        <v>12</v>
      </c>
      <c r="F7356" t="s">
        <v>21632</v>
      </c>
    </row>
    <row r="7357" spans="1:6" x14ac:dyDescent="0.25">
      <c r="A7357" t="s">
        <v>4339</v>
      </c>
      <c r="B7357" s="100" t="s">
        <v>9669</v>
      </c>
      <c r="C7357" s="99" t="s">
        <v>9666</v>
      </c>
      <c r="D7357" s="124">
        <v>7310</v>
      </c>
      <c r="E7357" s="157">
        <f>VLOOKUP(D7357,'SOAT LIQ'!$A$87:$C$3416,3,FALSE)</f>
        <v>12</v>
      </c>
      <c r="F7357" t="s">
        <v>21632</v>
      </c>
    </row>
    <row r="7358" spans="1:6" x14ac:dyDescent="0.25">
      <c r="A7358" t="s">
        <v>6023</v>
      </c>
      <c r="B7358" s="100" t="s">
        <v>9669</v>
      </c>
      <c r="C7358" s="99" t="s">
        <v>9666</v>
      </c>
      <c r="D7358" s="124">
        <v>7310</v>
      </c>
      <c r="E7358" s="157">
        <f>VLOOKUP(D7358,'SOAT LIQ'!$A$87:$C$3416,3,FALSE)</f>
        <v>12</v>
      </c>
      <c r="F7358" t="s">
        <v>21632</v>
      </c>
    </row>
    <row r="7359" spans="1:6" x14ac:dyDescent="0.25">
      <c r="A7359" t="s">
        <v>4339</v>
      </c>
      <c r="B7359" s="100" t="s">
        <v>9670</v>
      </c>
      <c r="C7359" s="99" t="s">
        <v>9671</v>
      </c>
      <c r="D7359" s="124">
        <v>7312</v>
      </c>
      <c r="E7359" s="157">
        <f>VLOOKUP(D7359,'SOAT LIQ'!$A$87:$C$3416,3,FALSE)</f>
        <v>20</v>
      </c>
      <c r="F7359" t="s">
        <v>21632</v>
      </c>
    </row>
    <row r="7360" spans="1:6" x14ac:dyDescent="0.25">
      <c r="A7360" t="s">
        <v>5750</v>
      </c>
      <c r="B7360" s="100" t="s">
        <v>9670</v>
      </c>
      <c r="C7360" s="99" t="s">
        <v>9671</v>
      </c>
      <c r="D7360" s="124">
        <v>7312</v>
      </c>
      <c r="E7360" s="157">
        <f>VLOOKUP(D7360,'SOAT LIQ'!$A$87:$C$3416,3,FALSE)</f>
        <v>20</v>
      </c>
      <c r="F7360" t="s">
        <v>21632</v>
      </c>
    </row>
    <row r="7361" spans="1:6" x14ac:dyDescent="0.25">
      <c r="A7361" t="s">
        <v>6023</v>
      </c>
      <c r="B7361" s="100" t="s">
        <v>9670</v>
      </c>
      <c r="C7361" s="99" t="s">
        <v>9671</v>
      </c>
      <c r="D7361" s="124">
        <v>7312</v>
      </c>
      <c r="E7361" s="157">
        <f>VLOOKUP(D7361,'SOAT LIQ'!$A$87:$C$3416,3,FALSE)</f>
        <v>20</v>
      </c>
      <c r="F7361" t="s">
        <v>21632</v>
      </c>
    </row>
    <row r="7362" spans="1:6" x14ac:dyDescent="0.25">
      <c r="A7362" t="s">
        <v>4339</v>
      </c>
      <c r="B7362" s="100" t="s">
        <v>9672</v>
      </c>
      <c r="C7362" s="99" t="s">
        <v>9671</v>
      </c>
      <c r="D7362" s="124">
        <v>7312</v>
      </c>
      <c r="E7362" s="157">
        <f>VLOOKUP(D7362,'SOAT LIQ'!$A$87:$C$3416,3,FALSE)</f>
        <v>20</v>
      </c>
      <c r="F7362" t="s">
        <v>21632</v>
      </c>
    </row>
    <row r="7363" spans="1:6" x14ac:dyDescent="0.25">
      <c r="A7363" t="s">
        <v>6023</v>
      </c>
      <c r="B7363" s="100" t="s">
        <v>9672</v>
      </c>
      <c r="C7363" s="99" t="s">
        <v>9671</v>
      </c>
      <c r="D7363" s="124">
        <v>7312</v>
      </c>
      <c r="E7363" s="157">
        <f>VLOOKUP(D7363,'SOAT LIQ'!$A$87:$C$3416,3,FALSE)</f>
        <v>20</v>
      </c>
      <c r="F7363" t="s">
        <v>21632</v>
      </c>
    </row>
    <row r="7364" spans="1:6" x14ac:dyDescent="0.25">
      <c r="A7364" t="s">
        <v>8461</v>
      </c>
      <c r="B7364" s="100" t="s">
        <v>9673</v>
      </c>
      <c r="C7364" s="99" t="s">
        <v>9674</v>
      </c>
      <c r="D7364" s="124">
        <v>7341</v>
      </c>
      <c r="E7364" s="157">
        <f>VLOOKUP(D7364,'SOAT LIQ'!$A$87:$C$3416,3,FALSE)</f>
        <v>23</v>
      </c>
      <c r="F7364" t="s">
        <v>21632</v>
      </c>
    </row>
    <row r="7365" spans="1:6" x14ac:dyDescent="0.25">
      <c r="A7365" t="s">
        <v>8461</v>
      </c>
      <c r="B7365" s="100" t="s">
        <v>9675</v>
      </c>
      <c r="C7365" s="99" t="s">
        <v>9674</v>
      </c>
      <c r="D7365" s="124">
        <v>7341</v>
      </c>
      <c r="E7365" s="157">
        <f>VLOOKUP(D7365,'SOAT LIQ'!$A$87:$C$3416,3,FALSE)</f>
        <v>23</v>
      </c>
      <c r="F7365" t="s">
        <v>21632</v>
      </c>
    </row>
    <row r="7366" spans="1:6" x14ac:dyDescent="0.25">
      <c r="A7366" t="s">
        <v>4339</v>
      </c>
      <c r="B7366" s="100" t="s">
        <v>9676</v>
      </c>
      <c r="C7366" s="99" t="s">
        <v>9661</v>
      </c>
      <c r="D7366" s="124">
        <v>7310</v>
      </c>
      <c r="E7366" s="157">
        <f>VLOOKUP(D7366,'SOAT LIQ'!$A$87:$C$3416,3,FALSE)</f>
        <v>12</v>
      </c>
      <c r="F7366" t="s">
        <v>21632</v>
      </c>
    </row>
    <row r="7367" spans="1:6" x14ac:dyDescent="0.25">
      <c r="A7367" t="s">
        <v>5750</v>
      </c>
      <c r="B7367" s="100" t="s">
        <v>9676</v>
      </c>
      <c r="C7367" s="99" t="s">
        <v>9661</v>
      </c>
      <c r="D7367" s="124">
        <v>7310</v>
      </c>
      <c r="E7367" s="157">
        <f>VLOOKUP(D7367,'SOAT LIQ'!$A$87:$C$3416,3,FALSE)</f>
        <v>12</v>
      </c>
      <c r="F7367" t="s">
        <v>21632</v>
      </c>
    </row>
    <row r="7368" spans="1:6" x14ac:dyDescent="0.25">
      <c r="A7368" t="s">
        <v>6023</v>
      </c>
      <c r="B7368" s="100" t="s">
        <v>9676</v>
      </c>
      <c r="C7368" s="99" t="s">
        <v>9661</v>
      </c>
      <c r="D7368" s="124">
        <v>7310</v>
      </c>
      <c r="E7368" s="157">
        <f>VLOOKUP(D7368,'SOAT LIQ'!$A$87:$C$3416,3,FALSE)</f>
        <v>12</v>
      </c>
      <c r="F7368" t="s">
        <v>21632</v>
      </c>
    </row>
    <row r="7369" spans="1:6" x14ac:dyDescent="0.25">
      <c r="A7369" t="s">
        <v>4339</v>
      </c>
      <c r="B7369" s="100" t="s">
        <v>9677</v>
      </c>
      <c r="C7369" s="99" t="s">
        <v>9661</v>
      </c>
      <c r="D7369" s="124">
        <v>7312</v>
      </c>
      <c r="E7369" s="157">
        <f>VLOOKUP(D7369,'SOAT LIQ'!$A$87:$C$3416,3,FALSE)</f>
        <v>20</v>
      </c>
      <c r="F7369" t="s">
        <v>21632</v>
      </c>
    </row>
    <row r="7370" spans="1:6" x14ac:dyDescent="0.25">
      <c r="A7370" t="s">
        <v>6023</v>
      </c>
      <c r="B7370" s="100" t="s">
        <v>9677</v>
      </c>
      <c r="C7370" s="99" t="s">
        <v>9661</v>
      </c>
      <c r="D7370" s="124">
        <v>7312</v>
      </c>
      <c r="E7370" s="157">
        <f>VLOOKUP(D7370,'SOAT LIQ'!$A$87:$C$3416,3,FALSE)</f>
        <v>20</v>
      </c>
      <c r="F7370" t="s">
        <v>21632</v>
      </c>
    </row>
    <row r="7371" spans="1:6" x14ac:dyDescent="0.25">
      <c r="A7371" t="s">
        <v>8461</v>
      </c>
      <c r="B7371" s="100" t="s">
        <v>9678</v>
      </c>
      <c r="C7371" s="99" t="s">
        <v>9674</v>
      </c>
      <c r="D7371" s="124">
        <v>7341</v>
      </c>
      <c r="E7371" s="157">
        <f>VLOOKUP(D7371,'SOAT LIQ'!$A$87:$C$3416,3,FALSE)</f>
        <v>23</v>
      </c>
      <c r="F7371" t="s">
        <v>21632</v>
      </c>
    </row>
    <row r="7372" spans="1:6" x14ac:dyDescent="0.25">
      <c r="A7372" t="s">
        <v>4339</v>
      </c>
      <c r="B7372" s="100" t="s">
        <v>9679</v>
      </c>
      <c r="C7372" s="99" t="s">
        <v>9680</v>
      </c>
      <c r="D7372" s="124">
        <v>7311</v>
      </c>
      <c r="E7372" s="157">
        <f>VLOOKUP(D7372,'SOAT LIQ'!$A$87:$C$3416,3,FALSE)</f>
        <v>21</v>
      </c>
      <c r="F7372" t="s">
        <v>21632</v>
      </c>
    </row>
    <row r="7373" spans="1:6" x14ac:dyDescent="0.25">
      <c r="A7373" t="s">
        <v>5750</v>
      </c>
      <c r="B7373" s="100" t="s">
        <v>9679</v>
      </c>
      <c r="C7373" s="99" t="s">
        <v>9680</v>
      </c>
      <c r="D7373" s="124">
        <v>7311</v>
      </c>
      <c r="E7373" s="157">
        <f>VLOOKUP(D7373,'SOAT LIQ'!$A$87:$C$3416,3,FALSE)</f>
        <v>21</v>
      </c>
      <c r="F7373" t="s">
        <v>21632</v>
      </c>
    </row>
    <row r="7374" spans="1:6" x14ac:dyDescent="0.25">
      <c r="A7374" t="s">
        <v>6023</v>
      </c>
      <c r="B7374" s="100" t="s">
        <v>9679</v>
      </c>
      <c r="C7374" s="99" t="s">
        <v>9680</v>
      </c>
      <c r="D7374" s="124">
        <v>7311</v>
      </c>
      <c r="E7374" s="157">
        <f>VLOOKUP(D7374,'SOAT LIQ'!$A$87:$C$3416,3,FALSE)</f>
        <v>21</v>
      </c>
      <c r="F7374" t="s">
        <v>21632</v>
      </c>
    </row>
    <row r="7375" spans="1:6" x14ac:dyDescent="0.25">
      <c r="A7375" t="s">
        <v>4339</v>
      </c>
      <c r="B7375" s="100" t="s">
        <v>9681</v>
      </c>
      <c r="C7375" s="99" t="s">
        <v>9680</v>
      </c>
      <c r="D7375" s="124">
        <v>7311</v>
      </c>
      <c r="E7375" s="157">
        <f>VLOOKUP(D7375,'SOAT LIQ'!$A$87:$C$3416,3,FALSE)</f>
        <v>21</v>
      </c>
      <c r="F7375" t="s">
        <v>21632</v>
      </c>
    </row>
    <row r="7376" spans="1:6" x14ac:dyDescent="0.25">
      <c r="A7376" t="s">
        <v>6023</v>
      </c>
      <c r="B7376" s="100" t="s">
        <v>9681</v>
      </c>
      <c r="C7376" s="99" t="s">
        <v>9680</v>
      </c>
      <c r="D7376" s="124">
        <v>7311</v>
      </c>
      <c r="E7376" s="157">
        <f>VLOOKUP(D7376,'SOAT LIQ'!$A$87:$C$3416,3,FALSE)</f>
        <v>21</v>
      </c>
      <c r="F7376" t="s">
        <v>21632</v>
      </c>
    </row>
    <row r="7377" spans="1:6" x14ac:dyDescent="0.25">
      <c r="A7377" t="s">
        <v>4339</v>
      </c>
      <c r="B7377" s="100" t="s">
        <v>9682</v>
      </c>
      <c r="C7377" s="99" t="s">
        <v>9683</v>
      </c>
      <c r="D7377" s="124">
        <v>7311</v>
      </c>
      <c r="E7377" s="157">
        <f>VLOOKUP(D7377,'SOAT LIQ'!$A$87:$C$3416,3,FALSE)</f>
        <v>21</v>
      </c>
      <c r="F7377" t="s">
        <v>21632</v>
      </c>
    </row>
    <row r="7378" spans="1:6" x14ac:dyDescent="0.25">
      <c r="A7378" t="s">
        <v>5750</v>
      </c>
      <c r="B7378" s="100" t="s">
        <v>9682</v>
      </c>
      <c r="C7378" s="99" t="s">
        <v>9683</v>
      </c>
      <c r="D7378" s="124">
        <v>7311</v>
      </c>
      <c r="E7378" s="157">
        <f>VLOOKUP(D7378,'SOAT LIQ'!$A$87:$C$3416,3,FALSE)</f>
        <v>21</v>
      </c>
      <c r="F7378" t="s">
        <v>21632</v>
      </c>
    </row>
    <row r="7379" spans="1:6" x14ac:dyDescent="0.25">
      <c r="A7379" t="s">
        <v>6023</v>
      </c>
      <c r="B7379" s="100" t="s">
        <v>9682</v>
      </c>
      <c r="C7379" s="99" t="s">
        <v>9683</v>
      </c>
      <c r="D7379" s="124">
        <v>7311</v>
      </c>
      <c r="E7379" s="157">
        <f>VLOOKUP(D7379,'SOAT LIQ'!$A$87:$C$3416,3,FALSE)</f>
        <v>21</v>
      </c>
      <c r="F7379" t="s">
        <v>21632</v>
      </c>
    </row>
    <row r="7380" spans="1:6" x14ac:dyDescent="0.25">
      <c r="A7380" t="s">
        <v>4339</v>
      </c>
      <c r="B7380" s="100" t="s">
        <v>9684</v>
      </c>
      <c r="C7380" s="99" t="s">
        <v>9683</v>
      </c>
      <c r="D7380" s="124">
        <v>7311</v>
      </c>
      <c r="E7380" s="157">
        <f>VLOOKUP(D7380,'SOAT LIQ'!$A$87:$C$3416,3,FALSE)</f>
        <v>21</v>
      </c>
      <c r="F7380" t="s">
        <v>21632</v>
      </c>
    </row>
    <row r="7381" spans="1:6" x14ac:dyDescent="0.25">
      <c r="A7381" t="s">
        <v>6023</v>
      </c>
      <c r="B7381" s="100" t="s">
        <v>9684</v>
      </c>
      <c r="C7381" s="99" t="s">
        <v>9683</v>
      </c>
      <c r="D7381" s="124">
        <v>7311</v>
      </c>
      <c r="E7381" s="157">
        <f>VLOOKUP(D7381,'SOAT LIQ'!$A$87:$C$3416,3,FALSE)</f>
        <v>21</v>
      </c>
      <c r="F7381" t="s">
        <v>21632</v>
      </c>
    </row>
    <row r="7382" spans="1:6" x14ac:dyDescent="0.25">
      <c r="A7382" t="s">
        <v>8461</v>
      </c>
      <c r="B7382" s="100" t="s">
        <v>9685</v>
      </c>
      <c r="C7382" s="99" t="s">
        <v>9686</v>
      </c>
      <c r="D7382" s="124">
        <v>7340</v>
      </c>
      <c r="E7382" s="157">
        <f>VLOOKUP(D7382,'SOAT LIQ'!$A$87:$C$3416,3,FALSE)</f>
        <v>23</v>
      </c>
      <c r="F7382" t="s">
        <v>21632</v>
      </c>
    </row>
    <row r="7383" spans="1:6" x14ac:dyDescent="0.25">
      <c r="A7383" t="s">
        <v>8463</v>
      </c>
      <c r="B7383" s="100" t="s">
        <v>9685</v>
      </c>
      <c r="C7383" s="99" t="s">
        <v>9686</v>
      </c>
      <c r="D7383" s="124">
        <v>7340</v>
      </c>
      <c r="E7383" s="157">
        <f>VLOOKUP(D7383,'SOAT LIQ'!$A$87:$C$3416,3,FALSE)</f>
        <v>23</v>
      </c>
      <c r="F7383" t="s">
        <v>21632</v>
      </c>
    </row>
    <row r="7384" spans="1:6" x14ac:dyDescent="0.25">
      <c r="A7384" t="s">
        <v>8461</v>
      </c>
      <c r="B7384" s="100" t="s">
        <v>9687</v>
      </c>
      <c r="C7384" s="99" t="s">
        <v>9686</v>
      </c>
      <c r="D7384" s="124">
        <v>7340</v>
      </c>
      <c r="E7384" s="157">
        <f>VLOOKUP(D7384,'SOAT LIQ'!$A$87:$C$3416,3,FALSE)</f>
        <v>23</v>
      </c>
      <c r="F7384" t="s">
        <v>21632</v>
      </c>
    </row>
    <row r="7385" spans="1:6" x14ac:dyDescent="0.25">
      <c r="A7385" t="s">
        <v>8463</v>
      </c>
      <c r="B7385" s="100" t="s">
        <v>9687</v>
      </c>
      <c r="C7385" s="99" t="s">
        <v>9686</v>
      </c>
      <c r="D7385" s="124">
        <v>7340</v>
      </c>
      <c r="E7385" s="157">
        <f>VLOOKUP(D7385,'SOAT LIQ'!$A$87:$C$3416,3,FALSE)</f>
        <v>23</v>
      </c>
      <c r="F7385" t="s">
        <v>21632</v>
      </c>
    </row>
    <row r="7386" spans="1:6" x14ac:dyDescent="0.25">
      <c r="A7386" t="s">
        <v>6787</v>
      </c>
      <c r="B7386" s="100" t="s">
        <v>9689</v>
      </c>
      <c r="C7386" s="99" t="s">
        <v>9688</v>
      </c>
      <c r="D7386" s="124">
        <v>18415</v>
      </c>
      <c r="E7386" s="157">
        <f>VLOOKUP(D7386,'SOAT LIQ'!$A$87:$C$3416,3,FALSE)</f>
        <v>13</v>
      </c>
      <c r="F7386" t="s">
        <v>21632</v>
      </c>
    </row>
    <row r="7387" spans="1:6" x14ac:dyDescent="0.25">
      <c r="A7387" t="s">
        <v>4339</v>
      </c>
      <c r="B7387" s="100" t="s">
        <v>9689</v>
      </c>
      <c r="C7387" s="99" t="s">
        <v>9688</v>
      </c>
      <c r="D7387" s="124">
        <v>18415</v>
      </c>
      <c r="E7387" s="157">
        <f>VLOOKUP(D7387,'SOAT LIQ'!$A$87:$C$3416,3,FALSE)</f>
        <v>13</v>
      </c>
      <c r="F7387" t="s">
        <v>21632</v>
      </c>
    </row>
    <row r="7388" spans="1:6" x14ac:dyDescent="0.25">
      <c r="A7388" t="s">
        <v>6787</v>
      </c>
      <c r="B7388" s="100" t="s">
        <v>9691</v>
      </c>
      <c r="C7388" s="99" t="s">
        <v>9690</v>
      </c>
      <c r="D7388" s="124">
        <v>18411</v>
      </c>
      <c r="E7388" s="157">
        <f>VLOOKUP(D7388,'SOAT LIQ'!$A$87:$C$3416,3,FALSE)</f>
        <v>12</v>
      </c>
      <c r="F7388" t="s">
        <v>21632</v>
      </c>
    </row>
    <row r="7389" spans="1:6" x14ac:dyDescent="0.25">
      <c r="A7389" t="s">
        <v>4339</v>
      </c>
      <c r="B7389" s="100" t="s">
        <v>9691</v>
      </c>
      <c r="C7389" s="99" t="s">
        <v>9690</v>
      </c>
      <c r="D7389" s="124">
        <v>18411</v>
      </c>
      <c r="E7389" s="157">
        <f>VLOOKUP(D7389,'SOAT LIQ'!$A$87:$C$3416,3,FALSE)</f>
        <v>12</v>
      </c>
      <c r="F7389" t="s">
        <v>21632</v>
      </c>
    </row>
    <row r="7390" spans="1:6" x14ac:dyDescent="0.25">
      <c r="A7390" t="s">
        <v>4339</v>
      </c>
      <c r="B7390" s="100" t="s">
        <v>9692</v>
      </c>
      <c r="C7390" s="99" t="s">
        <v>9693</v>
      </c>
      <c r="D7390" s="124">
        <v>7313</v>
      </c>
      <c r="E7390" s="157">
        <f>VLOOKUP(D7390,'SOAT LIQ'!$A$87:$C$3416,3,FALSE)</f>
        <v>13</v>
      </c>
      <c r="F7390" t="s">
        <v>21632</v>
      </c>
    </row>
    <row r="7391" spans="1:6" x14ac:dyDescent="0.25">
      <c r="A7391" t="s">
        <v>5750</v>
      </c>
      <c r="B7391" s="100" t="s">
        <v>9692</v>
      </c>
      <c r="C7391" s="99" t="s">
        <v>9693</v>
      </c>
      <c r="D7391" s="124">
        <v>7313</v>
      </c>
      <c r="E7391" s="157">
        <f>VLOOKUP(D7391,'SOAT LIQ'!$A$87:$C$3416,3,FALSE)</f>
        <v>13</v>
      </c>
      <c r="F7391" t="s">
        <v>21632</v>
      </c>
    </row>
    <row r="7392" spans="1:6" x14ac:dyDescent="0.25">
      <c r="A7392" t="s">
        <v>6023</v>
      </c>
      <c r="B7392" s="100" t="s">
        <v>9692</v>
      </c>
      <c r="C7392" s="99" t="s">
        <v>9693</v>
      </c>
      <c r="D7392" s="124">
        <v>7313</v>
      </c>
      <c r="E7392" s="157">
        <f>VLOOKUP(D7392,'SOAT LIQ'!$A$87:$C$3416,3,FALSE)</f>
        <v>13</v>
      </c>
      <c r="F7392" t="s">
        <v>21632</v>
      </c>
    </row>
    <row r="7393" spans="1:6" x14ac:dyDescent="0.25">
      <c r="A7393" t="s">
        <v>4339</v>
      </c>
      <c r="B7393" s="100" t="s">
        <v>9694</v>
      </c>
      <c r="C7393" s="99" t="s">
        <v>9693</v>
      </c>
      <c r="D7393" s="124">
        <v>7313</v>
      </c>
      <c r="E7393" s="157">
        <f>VLOOKUP(D7393,'SOAT LIQ'!$A$87:$C$3416,3,FALSE)</f>
        <v>13</v>
      </c>
      <c r="F7393" t="s">
        <v>21632</v>
      </c>
    </row>
    <row r="7394" spans="1:6" x14ac:dyDescent="0.25">
      <c r="A7394" t="s">
        <v>6023</v>
      </c>
      <c r="B7394" s="100" t="s">
        <v>9694</v>
      </c>
      <c r="C7394" s="99" t="s">
        <v>9693</v>
      </c>
      <c r="D7394" s="124">
        <v>7313</v>
      </c>
      <c r="E7394" s="157">
        <f>VLOOKUP(D7394,'SOAT LIQ'!$A$87:$C$3416,3,FALSE)</f>
        <v>13</v>
      </c>
      <c r="F7394" t="s">
        <v>21632</v>
      </c>
    </row>
    <row r="7395" spans="1:6" x14ac:dyDescent="0.25">
      <c r="A7395" t="s">
        <v>5750</v>
      </c>
      <c r="B7395" s="100" t="s">
        <v>9695</v>
      </c>
      <c r="C7395" s="99" t="s">
        <v>9696</v>
      </c>
      <c r="D7395" s="124">
        <v>7313</v>
      </c>
      <c r="E7395" s="157">
        <f>VLOOKUP(D7395,'SOAT LIQ'!$A$87:$C$3416,3,FALSE)</f>
        <v>13</v>
      </c>
      <c r="F7395" t="s">
        <v>21632</v>
      </c>
    </row>
    <row r="7396" spans="1:6" x14ac:dyDescent="0.25">
      <c r="A7396" t="s">
        <v>4339</v>
      </c>
      <c r="B7396" s="100" t="s">
        <v>9695</v>
      </c>
      <c r="C7396" s="99" t="s">
        <v>9696</v>
      </c>
      <c r="D7396" s="124">
        <v>7313</v>
      </c>
      <c r="E7396" s="157">
        <f>VLOOKUP(D7396,'SOAT LIQ'!$A$87:$C$3416,3,FALSE)</f>
        <v>13</v>
      </c>
      <c r="F7396" t="s">
        <v>21632</v>
      </c>
    </row>
    <row r="7397" spans="1:6" x14ac:dyDescent="0.25">
      <c r="A7397" t="s">
        <v>6023</v>
      </c>
      <c r="B7397" s="100" t="s">
        <v>9695</v>
      </c>
      <c r="C7397" s="99" t="s">
        <v>9696</v>
      </c>
      <c r="D7397" s="124">
        <v>7313</v>
      </c>
      <c r="E7397" s="157">
        <f>VLOOKUP(D7397,'SOAT LIQ'!$A$87:$C$3416,3,FALSE)</f>
        <v>13</v>
      </c>
      <c r="F7397" t="s">
        <v>21632</v>
      </c>
    </row>
    <row r="7398" spans="1:6" x14ac:dyDescent="0.25">
      <c r="A7398" t="s">
        <v>4339</v>
      </c>
      <c r="B7398" s="100" t="s">
        <v>9697</v>
      </c>
      <c r="C7398" s="99" t="s">
        <v>9696</v>
      </c>
      <c r="D7398" s="124">
        <v>7313</v>
      </c>
      <c r="E7398" s="157">
        <f>VLOOKUP(D7398,'SOAT LIQ'!$A$87:$C$3416,3,FALSE)</f>
        <v>13</v>
      </c>
      <c r="F7398" t="s">
        <v>21632</v>
      </c>
    </row>
    <row r="7399" spans="1:6" x14ac:dyDescent="0.25">
      <c r="A7399" t="s">
        <v>6023</v>
      </c>
      <c r="B7399" s="100" t="s">
        <v>9697</v>
      </c>
      <c r="C7399" s="99" t="s">
        <v>9696</v>
      </c>
      <c r="D7399" s="124">
        <v>7313</v>
      </c>
      <c r="E7399" s="157">
        <f>VLOOKUP(D7399,'SOAT LIQ'!$A$87:$C$3416,3,FALSE)</f>
        <v>13</v>
      </c>
      <c r="F7399" t="s">
        <v>21632</v>
      </c>
    </row>
    <row r="7400" spans="1:6" x14ac:dyDescent="0.25">
      <c r="A7400" t="s">
        <v>4339</v>
      </c>
      <c r="B7400" s="100" t="s">
        <v>9698</v>
      </c>
      <c r="C7400" s="100"/>
      <c r="D7400" s="124">
        <v>7320</v>
      </c>
      <c r="E7400" s="157">
        <f>VLOOKUP(D7400,'SOAT LIQ'!$A$87:$C$3416,3,FALSE)</f>
        <v>13</v>
      </c>
      <c r="F7400" t="s">
        <v>21632</v>
      </c>
    </row>
    <row r="7401" spans="1:6" x14ac:dyDescent="0.25">
      <c r="A7401" t="s">
        <v>5750</v>
      </c>
      <c r="B7401" s="100" t="s">
        <v>9698</v>
      </c>
      <c r="C7401" s="100"/>
      <c r="D7401" s="124">
        <v>7320</v>
      </c>
      <c r="E7401" s="157">
        <f>VLOOKUP(D7401,'SOAT LIQ'!$A$87:$C$3416,3,FALSE)</f>
        <v>13</v>
      </c>
      <c r="F7401" t="s">
        <v>21632</v>
      </c>
    </row>
    <row r="7402" spans="1:6" x14ac:dyDescent="0.25">
      <c r="A7402" t="s">
        <v>6023</v>
      </c>
      <c r="B7402" s="100" t="s">
        <v>9698</v>
      </c>
      <c r="C7402" s="100"/>
      <c r="D7402" s="124">
        <v>7320</v>
      </c>
      <c r="E7402" s="157">
        <f>VLOOKUP(D7402,'SOAT LIQ'!$A$87:$C$3416,3,FALSE)</f>
        <v>13</v>
      </c>
      <c r="F7402" t="s">
        <v>21632</v>
      </c>
    </row>
    <row r="7403" spans="1:6" x14ac:dyDescent="0.25">
      <c r="A7403" t="s">
        <v>4339</v>
      </c>
      <c r="B7403" s="100" t="s">
        <v>9699</v>
      </c>
      <c r="C7403" s="100"/>
      <c r="D7403" s="124">
        <v>7320</v>
      </c>
      <c r="E7403" s="157">
        <f>VLOOKUP(D7403,'SOAT LIQ'!$A$87:$C$3416,3,FALSE)</f>
        <v>13</v>
      </c>
      <c r="F7403" t="s">
        <v>21632</v>
      </c>
    </row>
    <row r="7404" spans="1:6" x14ac:dyDescent="0.25">
      <c r="A7404" t="s">
        <v>6023</v>
      </c>
      <c r="B7404" s="100" t="s">
        <v>9699</v>
      </c>
      <c r="C7404" s="100"/>
      <c r="D7404" s="124">
        <v>7320</v>
      </c>
      <c r="E7404" s="157">
        <f>VLOOKUP(D7404,'SOAT LIQ'!$A$87:$C$3416,3,FALSE)</f>
        <v>13</v>
      </c>
      <c r="F7404" t="s">
        <v>21632</v>
      </c>
    </row>
    <row r="7405" spans="1:6" x14ac:dyDescent="0.25">
      <c r="A7405" t="s">
        <v>5750</v>
      </c>
      <c r="B7405" s="100" t="s">
        <v>9700</v>
      </c>
      <c r="C7405" s="99" t="s">
        <v>9701</v>
      </c>
      <c r="D7405" s="124">
        <v>7320</v>
      </c>
      <c r="E7405" s="157">
        <f>VLOOKUP(D7405,'SOAT LIQ'!$A$87:$C$3416,3,FALSE)</f>
        <v>13</v>
      </c>
      <c r="F7405" t="s">
        <v>21632</v>
      </c>
    </row>
    <row r="7406" spans="1:6" x14ac:dyDescent="0.25">
      <c r="A7406" t="s">
        <v>4339</v>
      </c>
      <c r="B7406" s="100" t="s">
        <v>9700</v>
      </c>
      <c r="C7406" s="99" t="s">
        <v>9701</v>
      </c>
      <c r="D7406" s="124">
        <v>7320</v>
      </c>
      <c r="E7406" s="157">
        <f>VLOOKUP(D7406,'SOAT LIQ'!$A$87:$C$3416,3,FALSE)</f>
        <v>13</v>
      </c>
      <c r="F7406" t="s">
        <v>21632</v>
      </c>
    </row>
    <row r="7407" spans="1:6" x14ac:dyDescent="0.25">
      <c r="A7407" t="s">
        <v>6023</v>
      </c>
      <c r="B7407" s="100" t="s">
        <v>9700</v>
      </c>
      <c r="C7407" s="99" t="s">
        <v>9701</v>
      </c>
      <c r="D7407" s="124">
        <v>7320</v>
      </c>
      <c r="E7407" s="157">
        <f>VLOOKUP(D7407,'SOAT LIQ'!$A$87:$C$3416,3,FALSE)</f>
        <v>13</v>
      </c>
      <c r="F7407" t="s">
        <v>21632</v>
      </c>
    </row>
    <row r="7408" spans="1:6" x14ac:dyDescent="0.25">
      <c r="A7408" t="s">
        <v>4339</v>
      </c>
      <c r="B7408" s="100" t="s">
        <v>9702</v>
      </c>
      <c r="C7408" s="100"/>
      <c r="D7408" s="124">
        <v>7320</v>
      </c>
      <c r="E7408" s="157">
        <f>VLOOKUP(D7408,'SOAT LIQ'!$A$87:$C$3416,3,FALSE)</f>
        <v>13</v>
      </c>
      <c r="F7408" t="s">
        <v>21632</v>
      </c>
    </row>
    <row r="7409" spans="1:6" x14ac:dyDescent="0.25">
      <c r="A7409" t="s">
        <v>6023</v>
      </c>
      <c r="B7409" s="100" t="s">
        <v>9702</v>
      </c>
      <c r="C7409" s="100"/>
      <c r="D7409" s="124">
        <v>7320</v>
      </c>
      <c r="E7409" s="157">
        <f>VLOOKUP(D7409,'SOAT LIQ'!$A$87:$C$3416,3,FALSE)</f>
        <v>13</v>
      </c>
      <c r="F7409" t="s">
        <v>21632</v>
      </c>
    </row>
    <row r="7410" spans="1:6" x14ac:dyDescent="0.25">
      <c r="A7410" t="s">
        <v>4339</v>
      </c>
      <c r="B7410" s="100" t="s">
        <v>9703</v>
      </c>
      <c r="C7410" s="99" t="s">
        <v>9701</v>
      </c>
      <c r="D7410" s="124">
        <v>7320</v>
      </c>
      <c r="E7410" s="157">
        <f>VLOOKUP(D7410,'SOAT LIQ'!$A$87:$C$3416,3,FALSE)</f>
        <v>13</v>
      </c>
      <c r="F7410" t="s">
        <v>21632</v>
      </c>
    </row>
    <row r="7411" spans="1:6" x14ac:dyDescent="0.25">
      <c r="A7411" t="s">
        <v>5750</v>
      </c>
      <c r="B7411" s="100" t="s">
        <v>9703</v>
      </c>
      <c r="C7411" s="99" t="s">
        <v>9701</v>
      </c>
      <c r="D7411" s="124">
        <v>7320</v>
      </c>
      <c r="E7411" s="157">
        <f>VLOOKUP(D7411,'SOAT LIQ'!$A$87:$C$3416,3,FALSE)</f>
        <v>13</v>
      </c>
      <c r="F7411" t="s">
        <v>21632</v>
      </c>
    </row>
    <row r="7412" spans="1:6" x14ac:dyDescent="0.25">
      <c r="A7412" t="s">
        <v>6023</v>
      </c>
      <c r="B7412" s="100" t="s">
        <v>9703</v>
      </c>
      <c r="C7412" s="99" t="s">
        <v>9701</v>
      </c>
      <c r="D7412" s="124">
        <v>7320</v>
      </c>
      <c r="E7412" s="157">
        <f>VLOOKUP(D7412,'SOAT LIQ'!$A$87:$C$3416,3,FALSE)</f>
        <v>13</v>
      </c>
      <c r="F7412" t="s">
        <v>21632</v>
      </c>
    </row>
    <row r="7413" spans="1:6" x14ac:dyDescent="0.25">
      <c r="A7413" t="s">
        <v>4339</v>
      </c>
      <c r="B7413" s="100" t="s">
        <v>9704</v>
      </c>
      <c r="C7413" s="100"/>
      <c r="D7413" s="124">
        <v>7321</v>
      </c>
      <c r="E7413" s="157">
        <f>VLOOKUP(D7413,'SOAT LIQ'!$A$87:$C$3416,3,FALSE)</f>
        <v>13</v>
      </c>
      <c r="F7413" t="s">
        <v>21632</v>
      </c>
    </row>
    <row r="7414" spans="1:6" x14ac:dyDescent="0.25">
      <c r="A7414" t="s">
        <v>6023</v>
      </c>
      <c r="B7414" s="100" t="s">
        <v>9704</v>
      </c>
      <c r="C7414" s="100"/>
      <c r="D7414" s="124">
        <v>7321</v>
      </c>
      <c r="E7414" s="157">
        <f>VLOOKUP(D7414,'SOAT LIQ'!$A$87:$C$3416,3,FALSE)</f>
        <v>13</v>
      </c>
      <c r="F7414" t="s">
        <v>21632</v>
      </c>
    </row>
    <row r="7415" spans="1:6" x14ac:dyDescent="0.25">
      <c r="A7415" t="s">
        <v>6023</v>
      </c>
      <c r="B7415" s="100" t="s">
        <v>9706</v>
      </c>
      <c r="C7415" s="99" t="s">
        <v>9705</v>
      </c>
      <c r="D7415" s="124">
        <v>18414</v>
      </c>
      <c r="E7415" s="157">
        <f>VLOOKUP(D7415,'SOAT LIQ'!$A$87:$C$3416,3,FALSE)</f>
        <v>12</v>
      </c>
      <c r="F7415" t="s">
        <v>21632</v>
      </c>
    </row>
    <row r="7416" spans="1:6" x14ac:dyDescent="0.25">
      <c r="A7416" t="s">
        <v>4339</v>
      </c>
      <c r="B7416" s="100" t="s">
        <v>9706</v>
      </c>
      <c r="C7416" s="99" t="s">
        <v>9705</v>
      </c>
      <c r="D7416" s="124">
        <v>18414</v>
      </c>
      <c r="E7416" s="157">
        <f>VLOOKUP(D7416,'SOAT LIQ'!$A$87:$C$3416,3,FALSE)</f>
        <v>12</v>
      </c>
      <c r="F7416" t="s">
        <v>21632</v>
      </c>
    </row>
    <row r="7417" spans="1:6" x14ac:dyDescent="0.25">
      <c r="A7417" t="s">
        <v>6787</v>
      </c>
      <c r="B7417" s="100" t="s">
        <v>9706</v>
      </c>
      <c r="C7417" s="99" t="s">
        <v>9705</v>
      </c>
      <c r="D7417" s="124">
        <v>18414</v>
      </c>
      <c r="E7417" s="157">
        <f>VLOOKUP(D7417,'SOAT LIQ'!$A$87:$C$3416,3,FALSE)</f>
        <v>12</v>
      </c>
      <c r="F7417" t="s">
        <v>21632</v>
      </c>
    </row>
    <row r="7418" spans="1:6" x14ac:dyDescent="0.25">
      <c r="A7418" t="s">
        <v>6787</v>
      </c>
      <c r="B7418" s="100" t="s">
        <v>9708</v>
      </c>
      <c r="C7418" s="99" t="s">
        <v>9707</v>
      </c>
      <c r="D7418" s="124">
        <v>18416</v>
      </c>
      <c r="E7418" s="157">
        <f>VLOOKUP(D7418,'SOAT LIQ'!$A$87:$C$3416,3,FALSE)</f>
        <v>13</v>
      </c>
      <c r="F7418" t="s">
        <v>21632</v>
      </c>
    </row>
    <row r="7419" spans="1:6" x14ac:dyDescent="0.25">
      <c r="A7419" t="s">
        <v>4339</v>
      </c>
      <c r="B7419" s="100" t="s">
        <v>9708</v>
      </c>
      <c r="C7419" s="99" t="s">
        <v>9707</v>
      </c>
      <c r="D7419" s="124">
        <v>18416</v>
      </c>
      <c r="E7419" s="157">
        <f>VLOOKUP(D7419,'SOAT LIQ'!$A$87:$C$3416,3,FALSE)</f>
        <v>13</v>
      </c>
      <c r="F7419" t="s">
        <v>21632</v>
      </c>
    </row>
    <row r="7420" spans="1:6" x14ac:dyDescent="0.25">
      <c r="A7420" t="s">
        <v>6023</v>
      </c>
      <c r="B7420" s="100" t="s">
        <v>9708</v>
      </c>
      <c r="C7420" s="99" t="s">
        <v>9707</v>
      </c>
      <c r="D7420" s="124">
        <v>18416</v>
      </c>
      <c r="E7420" s="157">
        <f>VLOOKUP(D7420,'SOAT LIQ'!$A$87:$C$3416,3,FALSE)</f>
        <v>13</v>
      </c>
      <c r="F7420" t="s">
        <v>21632</v>
      </c>
    </row>
    <row r="7421" spans="1:6" x14ac:dyDescent="0.25">
      <c r="A7421" t="s">
        <v>5750</v>
      </c>
      <c r="B7421" s="100" t="s">
        <v>9709</v>
      </c>
      <c r="C7421" s="99" t="s">
        <v>9710</v>
      </c>
      <c r="D7421" s="124">
        <v>7102</v>
      </c>
      <c r="E7421" s="157">
        <f>VLOOKUP(D7421,'SOAT LIQ'!$A$87:$C$3416,3,FALSE)</f>
        <v>7</v>
      </c>
      <c r="F7421" t="s">
        <v>21632</v>
      </c>
    </row>
    <row r="7422" spans="1:6" x14ac:dyDescent="0.25">
      <c r="A7422" t="s">
        <v>4339</v>
      </c>
      <c r="B7422" s="100" t="s">
        <v>9709</v>
      </c>
      <c r="C7422" s="99" t="s">
        <v>9710</v>
      </c>
      <c r="D7422" s="124">
        <v>7102</v>
      </c>
      <c r="E7422" s="157">
        <f>VLOOKUP(D7422,'SOAT LIQ'!$A$87:$C$3416,3,FALSE)</f>
        <v>7</v>
      </c>
      <c r="F7422" t="s">
        <v>21632</v>
      </c>
    </row>
    <row r="7423" spans="1:6" x14ac:dyDescent="0.25">
      <c r="A7423" t="s">
        <v>5750</v>
      </c>
      <c r="B7423" s="100" t="s">
        <v>9711</v>
      </c>
      <c r="C7423" s="99" t="s">
        <v>9710</v>
      </c>
      <c r="D7423" s="124">
        <v>7102</v>
      </c>
      <c r="E7423" s="157">
        <f>VLOOKUP(D7423,'SOAT LIQ'!$A$87:$C$3416,3,FALSE)</f>
        <v>7</v>
      </c>
      <c r="F7423" t="s">
        <v>21632</v>
      </c>
    </row>
    <row r="7424" spans="1:6" x14ac:dyDescent="0.25">
      <c r="A7424" t="s">
        <v>4339</v>
      </c>
      <c r="B7424" s="100" t="s">
        <v>9711</v>
      </c>
      <c r="C7424" s="99" t="s">
        <v>9710</v>
      </c>
      <c r="D7424" s="124">
        <v>7102</v>
      </c>
      <c r="E7424" s="157">
        <f>VLOOKUP(D7424,'SOAT LIQ'!$A$87:$C$3416,3,FALSE)</f>
        <v>7</v>
      </c>
      <c r="F7424" t="s">
        <v>21632</v>
      </c>
    </row>
    <row r="7425" spans="1:6" x14ac:dyDescent="0.25">
      <c r="A7425" t="s">
        <v>4339</v>
      </c>
      <c r="B7425" s="100" t="s">
        <v>9712</v>
      </c>
      <c r="C7425" s="100"/>
      <c r="D7425" s="124">
        <v>7102</v>
      </c>
      <c r="E7425" s="157">
        <f>VLOOKUP(D7425,'SOAT LIQ'!$A$87:$C$3416,3,FALSE)</f>
        <v>7</v>
      </c>
      <c r="F7425" t="s">
        <v>21632</v>
      </c>
    </row>
    <row r="7426" spans="1:6" x14ac:dyDescent="0.25">
      <c r="A7426" t="s">
        <v>5750</v>
      </c>
      <c r="B7426" s="100" t="s">
        <v>9712</v>
      </c>
      <c r="C7426" s="100"/>
      <c r="D7426" s="124">
        <v>7102</v>
      </c>
      <c r="E7426" s="157">
        <f>VLOOKUP(D7426,'SOAT LIQ'!$A$87:$C$3416,3,FALSE)</f>
        <v>7</v>
      </c>
      <c r="F7426" t="s">
        <v>21632</v>
      </c>
    </row>
    <row r="7427" spans="1:6" x14ac:dyDescent="0.25">
      <c r="A7427" t="s">
        <v>5750</v>
      </c>
      <c r="B7427" s="100" t="s">
        <v>9713</v>
      </c>
      <c r="C7427" s="99" t="s">
        <v>9714</v>
      </c>
      <c r="D7427" s="124">
        <v>7102</v>
      </c>
      <c r="E7427" s="157">
        <f>VLOOKUP(D7427,'SOAT LIQ'!$A$87:$C$3416,3,FALSE)</f>
        <v>7</v>
      </c>
      <c r="F7427" t="s">
        <v>21632</v>
      </c>
    </row>
    <row r="7428" spans="1:6" x14ac:dyDescent="0.25">
      <c r="A7428" t="s">
        <v>4339</v>
      </c>
      <c r="B7428" s="100" t="s">
        <v>9713</v>
      </c>
      <c r="C7428" s="99" t="s">
        <v>9714</v>
      </c>
      <c r="D7428" s="124">
        <v>7102</v>
      </c>
      <c r="E7428" s="157">
        <f>VLOOKUP(D7428,'SOAT LIQ'!$A$87:$C$3416,3,FALSE)</f>
        <v>7</v>
      </c>
      <c r="F7428" t="s">
        <v>21632</v>
      </c>
    </row>
    <row r="7429" spans="1:6" x14ac:dyDescent="0.25">
      <c r="A7429" t="s">
        <v>4339</v>
      </c>
      <c r="B7429" s="100" t="s">
        <v>9715</v>
      </c>
      <c r="C7429" s="99" t="s">
        <v>9714</v>
      </c>
      <c r="D7429" s="124">
        <v>7102</v>
      </c>
      <c r="E7429" s="157">
        <f>VLOOKUP(D7429,'SOAT LIQ'!$A$87:$C$3416,3,FALSE)</f>
        <v>7</v>
      </c>
      <c r="F7429" t="s">
        <v>21632</v>
      </c>
    </row>
    <row r="7430" spans="1:6" x14ac:dyDescent="0.25">
      <c r="A7430" t="s">
        <v>5750</v>
      </c>
      <c r="B7430" s="100" t="s">
        <v>9716</v>
      </c>
      <c r="C7430" s="99" t="s">
        <v>9717</v>
      </c>
      <c r="D7430" s="124">
        <v>7103</v>
      </c>
      <c r="E7430" s="157">
        <f>VLOOKUP(D7430,'SOAT LIQ'!$A$87:$C$3416,3,FALSE)</f>
        <v>8</v>
      </c>
      <c r="F7430" t="s">
        <v>21632</v>
      </c>
    </row>
    <row r="7431" spans="1:6" x14ac:dyDescent="0.25">
      <c r="A7431" t="s">
        <v>4339</v>
      </c>
      <c r="B7431" s="100" t="s">
        <v>9716</v>
      </c>
      <c r="C7431" s="99" t="s">
        <v>9717</v>
      </c>
      <c r="D7431" s="124">
        <v>7103</v>
      </c>
      <c r="E7431" s="157">
        <f>VLOOKUP(D7431,'SOAT LIQ'!$A$87:$C$3416,3,FALSE)</f>
        <v>8</v>
      </c>
      <c r="F7431" t="s">
        <v>21632</v>
      </c>
    </row>
    <row r="7432" spans="1:6" x14ac:dyDescent="0.25">
      <c r="A7432" t="s">
        <v>4339</v>
      </c>
      <c r="B7432" s="100" t="s">
        <v>9718</v>
      </c>
      <c r="C7432" s="99" t="s">
        <v>9717</v>
      </c>
      <c r="D7432" s="124">
        <v>7103</v>
      </c>
      <c r="E7432" s="157">
        <f>VLOOKUP(D7432,'SOAT LIQ'!$A$87:$C$3416,3,FALSE)</f>
        <v>8</v>
      </c>
      <c r="F7432" t="s">
        <v>21632</v>
      </c>
    </row>
    <row r="7433" spans="1:6" x14ac:dyDescent="0.25">
      <c r="A7433" t="s">
        <v>4339</v>
      </c>
      <c r="B7433" s="100" t="s">
        <v>9719</v>
      </c>
      <c r="C7433" s="99" t="s">
        <v>9717</v>
      </c>
      <c r="D7433" s="124">
        <v>7102</v>
      </c>
      <c r="E7433" s="157">
        <f>VLOOKUP(D7433,'SOAT LIQ'!$A$87:$C$3416,3,FALSE)</f>
        <v>7</v>
      </c>
      <c r="F7433" t="s">
        <v>21632</v>
      </c>
    </row>
    <row r="7434" spans="1:6" x14ac:dyDescent="0.25">
      <c r="A7434" t="s">
        <v>4339</v>
      </c>
      <c r="B7434" s="100" t="s">
        <v>9720</v>
      </c>
      <c r="C7434" s="99" t="s">
        <v>9717</v>
      </c>
      <c r="D7434" s="124">
        <v>7102</v>
      </c>
      <c r="E7434" s="157">
        <f>VLOOKUP(D7434,'SOAT LIQ'!$A$87:$C$3416,3,FALSE)</f>
        <v>7</v>
      </c>
      <c r="F7434" t="s">
        <v>21632</v>
      </c>
    </row>
    <row r="7435" spans="1:6" x14ac:dyDescent="0.25">
      <c r="A7435" t="s">
        <v>4339</v>
      </c>
      <c r="B7435" s="100" t="s">
        <v>9721</v>
      </c>
      <c r="C7435" s="99" t="s">
        <v>9717</v>
      </c>
      <c r="D7435" s="124">
        <v>7102</v>
      </c>
      <c r="E7435" s="157">
        <f>VLOOKUP(D7435,'SOAT LIQ'!$A$87:$C$3416,3,FALSE)</f>
        <v>7</v>
      </c>
      <c r="F7435" t="s">
        <v>21632</v>
      </c>
    </row>
    <row r="7436" spans="1:6" x14ac:dyDescent="0.25">
      <c r="A7436" t="s">
        <v>5750</v>
      </c>
      <c r="B7436" s="100" t="s">
        <v>9721</v>
      </c>
      <c r="C7436" s="99" t="s">
        <v>9717</v>
      </c>
      <c r="D7436" s="124">
        <v>7102</v>
      </c>
      <c r="E7436" s="157">
        <f>VLOOKUP(D7436,'SOAT LIQ'!$A$87:$C$3416,3,FALSE)</f>
        <v>7</v>
      </c>
      <c r="F7436" t="s">
        <v>21632</v>
      </c>
    </row>
    <row r="7437" spans="1:6" x14ac:dyDescent="0.25">
      <c r="A7437" t="s">
        <v>4339</v>
      </c>
      <c r="B7437" s="100" t="s">
        <v>9722</v>
      </c>
      <c r="C7437" s="99" t="s">
        <v>9717</v>
      </c>
      <c r="D7437" s="124">
        <v>7102</v>
      </c>
      <c r="E7437" s="157">
        <f>VLOOKUP(D7437,'SOAT LIQ'!$A$87:$C$3416,3,FALSE)</f>
        <v>7</v>
      </c>
      <c r="F7437" t="s">
        <v>21632</v>
      </c>
    </row>
    <row r="7438" spans="1:6" x14ac:dyDescent="0.25">
      <c r="A7438" t="s">
        <v>4339</v>
      </c>
      <c r="B7438" s="100" t="s">
        <v>9723</v>
      </c>
      <c r="C7438" s="99" t="s">
        <v>9724</v>
      </c>
      <c r="D7438" s="124">
        <v>7102</v>
      </c>
      <c r="E7438" s="157">
        <f>VLOOKUP(D7438,'SOAT LIQ'!$A$87:$C$3416,3,FALSE)</f>
        <v>7</v>
      </c>
      <c r="F7438" t="s">
        <v>21632</v>
      </c>
    </row>
    <row r="7439" spans="1:6" x14ac:dyDescent="0.25">
      <c r="A7439" t="s">
        <v>4339</v>
      </c>
      <c r="B7439" s="100" t="s">
        <v>9725</v>
      </c>
      <c r="C7439" s="99" t="s">
        <v>9717</v>
      </c>
      <c r="D7439" s="124">
        <v>7103</v>
      </c>
      <c r="E7439" s="157">
        <f>VLOOKUP(D7439,'SOAT LIQ'!$A$87:$C$3416,3,FALSE)</f>
        <v>8</v>
      </c>
      <c r="F7439" t="s">
        <v>21632</v>
      </c>
    </row>
    <row r="7440" spans="1:6" x14ac:dyDescent="0.25">
      <c r="A7440" t="s">
        <v>5750</v>
      </c>
      <c r="B7440" s="100" t="s">
        <v>9725</v>
      </c>
      <c r="C7440" s="99" t="s">
        <v>9717</v>
      </c>
      <c r="D7440" s="124">
        <v>7103</v>
      </c>
      <c r="E7440" s="157">
        <f>VLOOKUP(D7440,'SOAT LIQ'!$A$87:$C$3416,3,FALSE)</f>
        <v>8</v>
      </c>
      <c r="F7440" t="s">
        <v>21632</v>
      </c>
    </row>
    <row r="7441" spans="1:6" x14ac:dyDescent="0.25">
      <c r="A7441" t="s">
        <v>4339</v>
      </c>
      <c r="B7441" s="100" t="s">
        <v>9726</v>
      </c>
      <c r="C7441" s="99" t="s">
        <v>9717</v>
      </c>
      <c r="D7441" s="124">
        <v>7103</v>
      </c>
      <c r="E7441" s="157">
        <f>VLOOKUP(D7441,'SOAT LIQ'!$A$87:$C$3416,3,FALSE)</f>
        <v>8</v>
      </c>
      <c r="F7441" t="s">
        <v>21632</v>
      </c>
    </row>
    <row r="7442" spans="1:6" x14ac:dyDescent="0.25">
      <c r="A7442" t="s">
        <v>4339</v>
      </c>
      <c r="B7442" s="100" t="s">
        <v>9727</v>
      </c>
      <c r="C7442" s="99" t="s">
        <v>9714</v>
      </c>
      <c r="D7442" s="124">
        <v>7102</v>
      </c>
      <c r="E7442" s="157">
        <f>VLOOKUP(D7442,'SOAT LIQ'!$A$87:$C$3416,3,FALSE)</f>
        <v>7</v>
      </c>
      <c r="F7442" t="s">
        <v>21632</v>
      </c>
    </row>
    <row r="7443" spans="1:6" x14ac:dyDescent="0.25">
      <c r="A7443" t="s">
        <v>5750</v>
      </c>
      <c r="B7443" s="100" t="s">
        <v>9727</v>
      </c>
      <c r="C7443" s="99" t="s">
        <v>9714</v>
      </c>
      <c r="D7443" s="124">
        <v>7102</v>
      </c>
      <c r="E7443" s="157">
        <f>VLOOKUP(D7443,'SOAT LIQ'!$A$87:$C$3416,3,FALSE)</f>
        <v>7</v>
      </c>
      <c r="F7443" t="s">
        <v>21632</v>
      </c>
    </row>
    <row r="7444" spans="1:6" x14ac:dyDescent="0.25">
      <c r="A7444" t="s">
        <v>4339</v>
      </c>
      <c r="B7444" s="100" t="s">
        <v>9728</v>
      </c>
      <c r="C7444" s="99" t="s">
        <v>9714</v>
      </c>
      <c r="D7444" s="124">
        <v>7102</v>
      </c>
      <c r="E7444" s="157">
        <f>VLOOKUP(D7444,'SOAT LIQ'!$A$87:$C$3416,3,FALSE)</f>
        <v>7</v>
      </c>
      <c r="F7444" t="s">
        <v>21632</v>
      </c>
    </row>
    <row r="7445" spans="1:6" x14ac:dyDescent="0.25">
      <c r="A7445" t="s">
        <v>4339</v>
      </c>
      <c r="B7445" s="100" t="s">
        <v>9729</v>
      </c>
      <c r="C7445" s="99" t="s">
        <v>9710</v>
      </c>
      <c r="D7445" s="124">
        <v>7102</v>
      </c>
      <c r="E7445" s="157">
        <f>VLOOKUP(D7445,'SOAT LIQ'!$A$87:$C$3416,3,FALSE)</f>
        <v>7</v>
      </c>
      <c r="F7445" t="s">
        <v>21632</v>
      </c>
    </row>
    <row r="7446" spans="1:6" x14ac:dyDescent="0.25">
      <c r="A7446" t="s">
        <v>4339</v>
      </c>
      <c r="B7446" s="100" t="s">
        <v>9730</v>
      </c>
      <c r="C7446" s="99" t="s">
        <v>9710</v>
      </c>
      <c r="D7446" s="124">
        <v>7102</v>
      </c>
      <c r="E7446" s="157">
        <f>VLOOKUP(D7446,'SOAT LIQ'!$A$87:$C$3416,3,FALSE)</f>
        <v>7</v>
      </c>
      <c r="F7446" t="s">
        <v>21632</v>
      </c>
    </row>
    <row r="7447" spans="1:6" x14ac:dyDescent="0.25">
      <c r="A7447" t="s">
        <v>4339</v>
      </c>
      <c r="B7447" s="100" t="s">
        <v>9731</v>
      </c>
      <c r="C7447" s="99" t="s">
        <v>9732</v>
      </c>
      <c r="D7447" s="124">
        <v>7109</v>
      </c>
      <c r="E7447" s="157">
        <f>VLOOKUP(D7447,'SOAT LIQ'!$A$87:$C$3416,3,FALSE)</f>
        <v>6</v>
      </c>
      <c r="F7447" t="s">
        <v>21632</v>
      </c>
    </row>
    <row r="7448" spans="1:6" x14ac:dyDescent="0.25">
      <c r="A7448" t="s">
        <v>5750</v>
      </c>
      <c r="B7448" s="100" t="s">
        <v>9731</v>
      </c>
      <c r="C7448" s="99" t="s">
        <v>9732</v>
      </c>
      <c r="D7448" s="124">
        <v>7109</v>
      </c>
      <c r="E7448" s="157">
        <f>VLOOKUP(D7448,'SOAT LIQ'!$A$87:$C$3416,3,FALSE)</f>
        <v>6</v>
      </c>
      <c r="F7448" t="s">
        <v>21632</v>
      </c>
    </row>
    <row r="7449" spans="1:6" x14ac:dyDescent="0.25">
      <c r="A7449" t="s">
        <v>4339</v>
      </c>
      <c r="B7449" s="100" t="s">
        <v>9733</v>
      </c>
      <c r="C7449" s="99" t="s">
        <v>9732</v>
      </c>
      <c r="D7449" s="124">
        <v>7109</v>
      </c>
      <c r="E7449" s="157">
        <f>VLOOKUP(D7449,'SOAT LIQ'!$A$87:$C$3416,3,FALSE)</f>
        <v>6</v>
      </c>
      <c r="F7449" t="s">
        <v>21632</v>
      </c>
    </row>
    <row r="7450" spans="1:6" x14ac:dyDescent="0.25">
      <c r="A7450" t="s">
        <v>4339</v>
      </c>
      <c r="B7450" s="100" t="s">
        <v>9734</v>
      </c>
      <c r="C7450" s="99" t="s">
        <v>9735</v>
      </c>
      <c r="D7450" s="124">
        <v>7109</v>
      </c>
      <c r="E7450" s="157">
        <f>VLOOKUP(D7450,'SOAT LIQ'!$A$87:$C$3416,3,FALSE)</f>
        <v>6</v>
      </c>
      <c r="F7450" t="s">
        <v>21632</v>
      </c>
    </row>
    <row r="7451" spans="1:6" x14ac:dyDescent="0.25">
      <c r="A7451" t="s">
        <v>5750</v>
      </c>
      <c r="B7451" s="100" t="s">
        <v>9734</v>
      </c>
      <c r="C7451" s="99" t="s">
        <v>9735</v>
      </c>
      <c r="D7451" s="124">
        <v>7109</v>
      </c>
      <c r="E7451" s="157">
        <f>VLOOKUP(D7451,'SOAT LIQ'!$A$87:$C$3416,3,FALSE)</f>
        <v>6</v>
      </c>
      <c r="F7451" t="s">
        <v>21632</v>
      </c>
    </row>
    <row r="7452" spans="1:6" x14ac:dyDescent="0.25">
      <c r="A7452" t="s">
        <v>4339</v>
      </c>
      <c r="B7452" s="100" t="s">
        <v>9736</v>
      </c>
      <c r="C7452" s="99" t="s">
        <v>9735</v>
      </c>
      <c r="D7452" s="124">
        <v>7109</v>
      </c>
      <c r="E7452" s="157">
        <f>VLOOKUP(D7452,'SOAT LIQ'!$A$87:$C$3416,3,FALSE)</f>
        <v>6</v>
      </c>
      <c r="F7452" t="s">
        <v>21632</v>
      </c>
    </row>
    <row r="7453" spans="1:6" x14ac:dyDescent="0.25">
      <c r="A7453" t="s">
        <v>4339</v>
      </c>
      <c r="B7453" s="100" t="s">
        <v>9737</v>
      </c>
      <c r="C7453" s="99" t="s">
        <v>9732</v>
      </c>
      <c r="D7453" s="124">
        <v>7109</v>
      </c>
      <c r="E7453" s="157">
        <f>VLOOKUP(D7453,'SOAT LIQ'!$A$87:$C$3416,3,FALSE)</f>
        <v>6</v>
      </c>
      <c r="F7453" t="s">
        <v>21632</v>
      </c>
    </row>
    <row r="7454" spans="1:6" x14ac:dyDescent="0.25">
      <c r="A7454" t="s">
        <v>4339</v>
      </c>
      <c r="B7454" s="100" t="s">
        <v>9738</v>
      </c>
      <c r="C7454" s="99" t="s">
        <v>9732</v>
      </c>
      <c r="D7454" s="124">
        <v>7109</v>
      </c>
      <c r="E7454" s="157">
        <f>VLOOKUP(D7454,'SOAT LIQ'!$A$87:$C$3416,3,FALSE)</f>
        <v>6</v>
      </c>
      <c r="F7454" t="s">
        <v>21632</v>
      </c>
    </row>
    <row r="7455" spans="1:6" x14ac:dyDescent="0.25">
      <c r="A7455" t="s">
        <v>4339</v>
      </c>
      <c r="B7455" s="100" t="s">
        <v>9739</v>
      </c>
      <c r="C7455" s="99" t="s">
        <v>9740</v>
      </c>
      <c r="D7455" s="124">
        <v>7106</v>
      </c>
      <c r="E7455" s="157">
        <f>VLOOKUP(D7455,'SOAT LIQ'!$A$87:$C$3416,3,FALSE)</f>
        <v>9</v>
      </c>
      <c r="F7455" t="s">
        <v>21632</v>
      </c>
    </row>
    <row r="7456" spans="1:6" x14ac:dyDescent="0.25">
      <c r="A7456" t="s">
        <v>5750</v>
      </c>
      <c r="B7456" s="100" t="s">
        <v>9739</v>
      </c>
      <c r="C7456" s="99" t="s">
        <v>9740</v>
      </c>
      <c r="D7456" s="124">
        <v>7106</v>
      </c>
      <c r="E7456" s="157">
        <f>VLOOKUP(D7456,'SOAT LIQ'!$A$87:$C$3416,3,FALSE)</f>
        <v>9</v>
      </c>
      <c r="F7456" t="s">
        <v>21632</v>
      </c>
    </row>
    <row r="7457" spans="1:6" x14ac:dyDescent="0.25">
      <c r="A7457" t="s">
        <v>6023</v>
      </c>
      <c r="B7457" s="100" t="s">
        <v>9739</v>
      </c>
      <c r="C7457" s="99" t="s">
        <v>9740</v>
      </c>
      <c r="D7457" s="124">
        <v>7106</v>
      </c>
      <c r="E7457" s="157">
        <f>VLOOKUP(D7457,'SOAT LIQ'!$A$87:$C$3416,3,FALSE)</f>
        <v>9</v>
      </c>
      <c r="F7457" t="s">
        <v>21632</v>
      </c>
    </row>
    <row r="7458" spans="1:6" x14ac:dyDescent="0.25">
      <c r="A7458" t="s">
        <v>4339</v>
      </c>
      <c r="B7458" s="100" t="s">
        <v>9741</v>
      </c>
      <c r="C7458" s="99" t="s">
        <v>9740</v>
      </c>
      <c r="D7458" s="124">
        <v>7106</v>
      </c>
      <c r="E7458" s="157">
        <f>VLOOKUP(D7458,'SOAT LIQ'!$A$87:$C$3416,3,FALSE)</f>
        <v>9</v>
      </c>
      <c r="F7458" t="s">
        <v>21632</v>
      </c>
    </row>
    <row r="7459" spans="1:6" x14ac:dyDescent="0.25">
      <c r="A7459" t="s">
        <v>4339</v>
      </c>
      <c r="B7459" s="100" t="s">
        <v>9742</v>
      </c>
      <c r="C7459" s="99" t="s">
        <v>9740</v>
      </c>
      <c r="D7459" s="124">
        <v>7106</v>
      </c>
      <c r="E7459" s="157">
        <f>VLOOKUP(D7459,'SOAT LIQ'!$A$87:$C$3416,3,FALSE)</f>
        <v>9</v>
      </c>
      <c r="F7459" t="s">
        <v>21632</v>
      </c>
    </row>
    <row r="7460" spans="1:6" x14ac:dyDescent="0.25">
      <c r="A7460" t="s">
        <v>4339</v>
      </c>
      <c r="B7460" s="100" t="s">
        <v>9743</v>
      </c>
      <c r="C7460" s="99" t="s">
        <v>9740</v>
      </c>
      <c r="D7460" s="124">
        <v>7106</v>
      </c>
      <c r="E7460" s="157">
        <f>VLOOKUP(D7460,'SOAT LIQ'!$A$87:$C$3416,3,FALSE)</f>
        <v>9</v>
      </c>
      <c r="F7460" t="s">
        <v>21632</v>
      </c>
    </row>
    <row r="7461" spans="1:6" x14ac:dyDescent="0.25">
      <c r="A7461" t="s">
        <v>5750</v>
      </c>
      <c r="B7461" s="100" t="s">
        <v>9744</v>
      </c>
      <c r="C7461" s="99" t="s">
        <v>9745</v>
      </c>
      <c r="D7461" s="124">
        <v>7107</v>
      </c>
      <c r="E7461" s="157">
        <f>VLOOKUP(D7461,'SOAT LIQ'!$A$87:$C$3416,3,FALSE)</f>
        <v>5</v>
      </c>
      <c r="F7461" t="s">
        <v>21632</v>
      </c>
    </row>
    <row r="7462" spans="1:6" x14ac:dyDescent="0.25">
      <c r="A7462" t="s">
        <v>4339</v>
      </c>
      <c r="B7462" s="100" t="s">
        <v>9744</v>
      </c>
      <c r="C7462" s="99" t="s">
        <v>9745</v>
      </c>
      <c r="D7462" s="124">
        <v>7107</v>
      </c>
      <c r="E7462" s="157">
        <f>VLOOKUP(D7462,'SOAT LIQ'!$A$87:$C$3416,3,FALSE)</f>
        <v>5</v>
      </c>
      <c r="F7462" t="s">
        <v>21632</v>
      </c>
    </row>
    <row r="7463" spans="1:6" x14ac:dyDescent="0.25">
      <c r="A7463" t="s">
        <v>4339</v>
      </c>
      <c r="B7463" s="100" t="s">
        <v>9746</v>
      </c>
      <c r="C7463" s="99" t="s">
        <v>9745</v>
      </c>
      <c r="D7463" s="124">
        <v>7107</v>
      </c>
      <c r="E7463" s="157">
        <f>VLOOKUP(D7463,'SOAT LIQ'!$A$87:$C$3416,3,FALSE)</f>
        <v>5</v>
      </c>
      <c r="F7463" t="s">
        <v>21632</v>
      </c>
    </row>
    <row r="7464" spans="1:6" x14ac:dyDescent="0.25">
      <c r="A7464" t="s">
        <v>4339</v>
      </c>
      <c r="B7464" s="100" t="s">
        <v>9747</v>
      </c>
      <c r="C7464" s="99" t="s">
        <v>9745</v>
      </c>
      <c r="D7464" s="124">
        <v>7107</v>
      </c>
      <c r="E7464" s="157">
        <f>VLOOKUP(D7464,'SOAT LIQ'!$A$87:$C$3416,3,FALSE)</f>
        <v>5</v>
      </c>
      <c r="F7464" t="s">
        <v>21632</v>
      </c>
    </row>
    <row r="7465" spans="1:6" x14ac:dyDescent="0.25">
      <c r="A7465" t="s">
        <v>4339</v>
      </c>
      <c r="B7465" s="100" t="s">
        <v>9748</v>
      </c>
      <c r="C7465" s="99" t="s">
        <v>9745</v>
      </c>
      <c r="D7465" s="124">
        <v>7107</v>
      </c>
      <c r="E7465" s="157">
        <f>VLOOKUP(D7465,'SOAT LIQ'!$A$87:$C$3416,3,FALSE)</f>
        <v>5</v>
      </c>
      <c r="F7465" t="s">
        <v>21632</v>
      </c>
    </row>
    <row r="7466" spans="1:6" x14ac:dyDescent="0.25">
      <c r="A7466" t="s">
        <v>4339</v>
      </c>
      <c r="B7466" s="100" t="s">
        <v>9749</v>
      </c>
      <c r="C7466" s="99" t="s">
        <v>9750</v>
      </c>
      <c r="D7466" s="124">
        <v>7112</v>
      </c>
      <c r="E7466" s="157">
        <f>VLOOKUP(D7466,'SOAT LIQ'!$A$87:$C$3416,3,FALSE)</f>
        <v>7</v>
      </c>
      <c r="F7466" t="s">
        <v>21632</v>
      </c>
    </row>
    <row r="7467" spans="1:6" x14ac:dyDescent="0.25">
      <c r="A7467" t="s">
        <v>5523</v>
      </c>
      <c r="B7467" s="100" t="s">
        <v>9749</v>
      </c>
      <c r="C7467" s="99" t="s">
        <v>9750</v>
      </c>
      <c r="D7467" s="124">
        <v>7112</v>
      </c>
      <c r="E7467" s="157">
        <f>VLOOKUP(D7467,'SOAT LIQ'!$A$87:$C$3416,3,FALSE)</f>
        <v>7</v>
      </c>
      <c r="F7467" t="s">
        <v>21632</v>
      </c>
    </row>
    <row r="7468" spans="1:6" x14ac:dyDescent="0.25">
      <c r="A7468" t="s">
        <v>4339</v>
      </c>
      <c r="B7468" s="100" t="s">
        <v>9751</v>
      </c>
      <c r="C7468" s="99" t="s">
        <v>9750</v>
      </c>
      <c r="D7468" s="124">
        <v>7112</v>
      </c>
      <c r="E7468" s="157">
        <f>VLOOKUP(D7468,'SOAT LIQ'!$A$87:$C$3416,3,FALSE)</f>
        <v>7</v>
      </c>
      <c r="F7468" t="s">
        <v>21632</v>
      </c>
    </row>
    <row r="7469" spans="1:6" x14ac:dyDescent="0.25">
      <c r="A7469" t="s">
        <v>5523</v>
      </c>
      <c r="B7469" s="100" t="s">
        <v>9751</v>
      </c>
      <c r="C7469" s="99" t="s">
        <v>9750</v>
      </c>
      <c r="D7469" s="124">
        <v>7112</v>
      </c>
      <c r="E7469" s="157">
        <f>VLOOKUP(D7469,'SOAT LIQ'!$A$87:$C$3416,3,FALSE)</f>
        <v>7</v>
      </c>
      <c r="F7469" t="s">
        <v>21632</v>
      </c>
    </row>
    <row r="7470" spans="1:6" x14ac:dyDescent="0.25">
      <c r="A7470" t="s">
        <v>5750</v>
      </c>
      <c r="B7470" s="100" t="s">
        <v>9752</v>
      </c>
      <c r="C7470" s="99" t="s">
        <v>9753</v>
      </c>
      <c r="D7470" s="124">
        <v>7113</v>
      </c>
      <c r="E7470" s="157">
        <f>VLOOKUP(D7470,'SOAT LIQ'!$A$87:$C$3416,3,FALSE)</f>
        <v>7</v>
      </c>
      <c r="F7470" t="s">
        <v>21632</v>
      </c>
    </row>
    <row r="7471" spans="1:6" x14ac:dyDescent="0.25">
      <c r="A7471" t="s">
        <v>4339</v>
      </c>
      <c r="B7471" s="100" t="s">
        <v>9752</v>
      </c>
      <c r="C7471" s="99" t="s">
        <v>9753</v>
      </c>
      <c r="D7471" s="124">
        <v>7113</v>
      </c>
      <c r="E7471" s="157">
        <f>VLOOKUP(D7471,'SOAT LIQ'!$A$87:$C$3416,3,FALSE)</f>
        <v>7</v>
      </c>
      <c r="F7471" t="s">
        <v>21632</v>
      </c>
    </row>
    <row r="7472" spans="1:6" x14ac:dyDescent="0.25">
      <c r="A7472" t="s">
        <v>4339</v>
      </c>
      <c r="B7472" s="100" t="s">
        <v>9754</v>
      </c>
      <c r="C7472" s="99" t="s">
        <v>9753</v>
      </c>
      <c r="D7472" s="124">
        <v>7113</v>
      </c>
      <c r="E7472" s="157">
        <f>VLOOKUP(D7472,'SOAT LIQ'!$A$87:$C$3416,3,FALSE)</f>
        <v>7</v>
      </c>
      <c r="F7472" t="s">
        <v>21632</v>
      </c>
    </row>
    <row r="7473" spans="1:6" x14ac:dyDescent="0.25">
      <c r="A7473" t="s">
        <v>4339</v>
      </c>
      <c r="B7473" s="100" t="s">
        <v>9755</v>
      </c>
      <c r="C7473" s="99" t="s">
        <v>9756</v>
      </c>
      <c r="D7473" s="124">
        <v>7110</v>
      </c>
      <c r="E7473" s="157">
        <f>VLOOKUP(D7473,'SOAT LIQ'!$A$87:$C$3416,3,FALSE)</f>
        <v>7</v>
      </c>
      <c r="F7473" t="s">
        <v>21632</v>
      </c>
    </row>
    <row r="7474" spans="1:6" x14ac:dyDescent="0.25">
      <c r="A7474" t="s">
        <v>5750</v>
      </c>
      <c r="B7474" s="100" t="s">
        <v>9757</v>
      </c>
      <c r="C7474" s="99" t="s">
        <v>9758</v>
      </c>
      <c r="D7474" s="124">
        <v>7111</v>
      </c>
      <c r="E7474" s="157">
        <f>VLOOKUP(D7474,'SOAT LIQ'!$A$87:$C$3416,3,FALSE)</f>
        <v>7</v>
      </c>
      <c r="F7474" t="s">
        <v>21632</v>
      </c>
    </row>
    <row r="7475" spans="1:6" x14ac:dyDescent="0.25">
      <c r="A7475" t="s">
        <v>4339</v>
      </c>
      <c r="B7475" s="100" t="s">
        <v>9757</v>
      </c>
      <c r="C7475" s="99" t="s">
        <v>9758</v>
      </c>
      <c r="D7475" s="124">
        <v>7111</v>
      </c>
      <c r="E7475" s="157">
        <f>VLOOKUP(D7475,'SOAT LIQ'!$A$87:$C$3416,3,FALSE)</f>
        <v>7</v>
      </c>
      <c r="F7475" t="s">
        <v>21632</v>
      </c>
    </row>
    <row r="7476" spans="1:6" x14ac:dyDescent="0.25">
      <c r="A7476" t="s">
        <v>5965</v>
      </c>
      <c r="B7476" s="100" t="s">
        <v>9757</v>
      </c>
      <c r="C7476" s="99" t="s">
        <v>9758</v>
      </c>
      <c r="D7476" s="124">
        <v>7111</v>
      </c>
      <c r="E7476" s="157">
        <f>VLOOKUP(D7476,'SOAT LIQ'!$A$87:$C$3416,3,FALSE)</f>
        <v>7</v>
      </c>
      <c r="F7476" t="s">
        <v>21632</v>
      </c>
    </row>
    <row r="7477" spans="1:6" x14ac:dyDescent="0.25">
      <c r="A7477" t="s">
        <v>4339</v>
      </c>
      <c r="B7477" s="100" t="s">
        <v>9759</v>
      </c>
      <c r="C7477" s="99" t="s">
        <v>9758</v>
      </c>
      <c r="D7477" s="124">
        <v>7111</v>
      </c>
      <c r="E7477" s="157">
        <f>VLOOKUP(D7477,'SOAT LIQ'!$A$87:$C$3416,3,FALSE)</f>
        <v>7</v>
      </c>
      <c r="F7477" t="s">
        <v>21632</v>
      </c>
    </row>
    <row r="7478" spans="1:6" x14ac:dyDescent="0.25">
      <c r="A7478" t="s">
        <v>4339</v>
      </c>
      <c r="B7478" s="100" t="s">
        <v>9760</v>
      </c>
      <c r="C7478" s="99" t="s">
        <v>9758</v>
      </c>
      <c r="D7478" s="124">
        <v>7111</v>
      </c>
      <c r="E7478" s="157">
        <f>VLOOKUP(D7478,'SOAT LIQ'!$A$87:$C$3416,3,FALSE)</f>
        <v>7</v>
      </c>
      <c r="F7478" t="s">
        <v>21632</v>
      </c>
    </row>
    <row r="7479" spans="1:6" x14ac:dyDescent="0.25">
      <c r="A7479" t="s">
        <v>4339</v>
      </c>
      <c r="B7479" s="100" t="s">
        <v>9761</v>
      </c>
      <c r="C7479" s="99" t="s">
        <v>9750</v>
      </c>
      <c r="D7479" s="124">
        <v>7112</v>
      </c>
      <c r="E7479" s="157">
        <f>VLOOKUP(D7479,'SOAT LIQ'!$A$87:$C$3416,3,FALSE)</f>
        <v>7</v>
      </c>
      <c r="F7479" t="s">
        <v>21632</v>
      </c>
    </row>
    <row r="7480" spans="1:6" x14ac:dyDescent="0.25">
      <c r="A7480" t="s">
        <v>5523</v>
      </c>
      <c r="B7480" s="100" t="s">
        <v>9761</v>
      </c>
      <c r="C7480" s="99" t="s">
        <v>9750</v>
      </c>
      <c r="D7480" s="124">
        <v>7112</v>
      </c>
      <c r="E7480" s="157">
        <f>VLOOKUP(D7480,'SOAT LIQ'!$A$87:$C$3416,3,FALSE)</f>
        <v>7</v>
      </c>
      <c r="F7480" t="s">
        <v>21632</v>
      </c>
    </row>
    <row r="7481" spans="1:6" x14ac:dyDescent="0.25">
      <c r="A7481" t="s">
        <v>4339</v>
      </c>
      <c r="B7481" s="100" t="s">
        <v>9762</v>
      </c>
      <c r="C7481" s="99" t="s">
        <v>9750</v>
      </c>
      <c r="D7481" s="124">
        <v>7112</v>
      </c>
      <c r="E7481" s="157">
        <f>VLOOKUP(D7481,'SOAT LIQ'!$A$87:$C$3416,3,FALSE)</f>
        <v>7</v>
      </c>
      <c r="F7481" t="s">
        <v>21632</v>
      </c>
    </row>
    <row r="7482" spans="1:6" x14ac:dyDescent="0.25">
      <c r="A7482" t="s">
        <v>5523</v>
      </c>
      <c r="B7482" s="100" t="s">
        <v>9762</v>
      </c>
      <c r="C7482" s="99" t="s">
        <v>9750</v>
      </c>
      <c r="D7482" s="124">
        <v>7112</v>
      </c>
      <c r="E7482" s="157">
        <f>VLOOKUP(D7482,'SOAT LIQ'!$A$87:$C$3416,3,FALSE)</f>
        <v>7</v>
      </c>
      <c r="F7482" t="s">
        <v>21632</v>
      </c>
    </row>
    <row r="7483" spans="1:6" x14ac:dyDescent="0.25">
      <c r="A7483" t="s">
        <v>4339</v>
      </c>
      <c r="B7483" s="100" t="s">
        <v>9763</v>
      </c>
      <c r="C7483" s="99" t="s">
        <v>9753</v>
      </c>
      <c r="D7483" s="124">
        <v>7113</v>
      </c>
      <c r="E7483" s="157">
        <f>VLOOKUP(D7483,'SOAT LIQ'!$A$87:$C$3416,3,FALSE)</f>
        <v>7</v>
      </c>
      <c r="F7483" t="s">
        <v>21632</v>
      </c>
    </row>
    <row r="7484" spans="1:6" x14ac:dyDescent="0.25">
      <c r="A7484" t="s">
        <v>5965</v>
      </c>
      <c r="B7484" s="100" t="s">
        <v>9763</v>
      </c>
      <c r="C7484" s="99" t="s">
        <v>9753</v>
      </c>
      <c r="D7484" s="124">
        <v>7113</v>
      </c>
      <c r="E7484" s="157">
        <f>VLOOKUP(D7484,'SOAT LIQ'!$A$87:$C$3416,3,FALSE)</f>
        <v>7</v>
      </c>
      <c r="F7484" t="s">
        <v>21632</v>
      </c>
    </row>
    <row r="7485" spans="1:6" x14ac:dyDescent="0.25">
      <c r="A7485" t="s">
        <v>4339</v>
      </c>
      <c r="B7485" s="100" t="s">
        <v>9764</v>
      </c>
      <c r="C7485" s="99" t="s">
        <v>9753</v>
      </c>
      <c r="D7485" s="124">
        <v>7113</v>
      </c>
      <c r="E7485" s="157">
        <f>VLOOKUP(D7485,'SOAT LIQ'!$A$87:$C$3416,3,FALSE)</f>
        <v>7</v>
      </c>
      <c r="F7485" t="s">
        <v>21632</v>
      </c>
    </row>
    <row r="7486" spans="1:6" x14ac:dyDescent="0.25">
      <c r="A7486" t="s">
        <v>5965</v>
      </c>
      <c r="B7486" s="100" t="s">
        <v>9764</v>
      </c>
      <c r="C7486" s="99" t="s">
        <v>9753</v>
      </c>
      <c r="D7486" s="124">
        <v>7113</v>
      </c>
      <c r="E7486" s="157">
        <f>VLOOKUP(D7486,'SOAT LIQ'!$A$87:$C$3416,3,FALSE)</f>
        <v>7</v>
      </c>
      <c r="F7486" t="s">
        <v>21632</v>
      </c>
    </row>
    <row r="7487" spans="1:6" x14ac:dyDescent="0.25">
      <c r="A7487" t="s">
        <v>5965</v>
      </c>
      <c r="B7487" s="100" t="s">
        <v>9765</v>
      </c>
      <c r="C7487" s="99" t="s">
        <v>9758</v>
      </c>
      <c r="D7487" s="124">
        <v>7111</v>
      </c>
      <c r="E7487" s="157">
        <f>VLOOKUP(D7487,'SOAT LIQ'!$A$87:$C$3416,3,FALSE)</f>
        <v>7</v>
      </c>
      <c r="F7487" t="s">
        <v>21632</v>
      </c>
    </row>
    <row r="7488" spans="1:6" x14ac:dyDescent="0.25">
      <c r="A7488" t="s">
        <v>4339</v>
      </c>
      <c r="B7488" s="100" t="s">
        <v>9765</v>
      </c>
      <c r="C7488" s="99" t="s">
        <v>9758</v>
      </c>
      <c r="D7488" s="124">
        <v>7111</v>
      </c>
      <c r="E7488" s="157">
        <f>VLOOKUP(D7488,'SOAT LIQ'!$A$87:$C$3416,3,FALSE)</f>
        <v>7</v>
      </c>
      <c r="F7488" t="s">
        <v>21632</v>
      </c>
    </row>
    <row r="7489" spans="1:6" x14ac:dyDescent="0.25">
      <c r="A7489" t="s">
        <v>5965</v>
      </c>
      <c r="B7489" s="100" t="s">
        <v>9766</v>
      </c>
      <c r="C7489" s="99" t="s">
        <v>9758</v>
      </c>
      <c r="D7489" s="124">
        <v>7111</v>
      </c>
      <c r="E7489" s="157">
        <f>VLOOKUP(D7489,'SOAT LIQ'!$A$87:$C$3416,3,FALSE)</f>
        <v>7</v>
      </c>
      <c r="F7489" t="s">
        <v>21632</v>
      </c>
    </row>
    <row r="7490" spans="1:6" x14ac:dyDescent="0.25">
      <c r="A7490" t="s">
        <v>4339</v>
      </c>
      <c r="B7490" s="100" t="s">
        <v>9766</v>
      </c>
      <c r="C7490" s="99" t="s">
        <v>9758</v>
      </c>
      <c r="D7490" s="124">
        <v>7111</v>
      </c>
      <c r="E7490" s="157">
        <f>VLOOKUP(D7490,'SOAT LIQ'!$A$87:$C$3416,3,FALSE)</f>
        <v>7</v>
      </c>
      <c r="F7490" t="s">
        <v>21632</v>
      </c>
    </row>
    <row r="7491" spans="1:6" x14ac:dyDescent="0.25">
      <c r="A7491" t="s">
        <v>4339</v>
      </c>
      <c r="B7491" s="100" t="s">
        <v>9767</v>
      </c>
      <c r="C7491" s="99" t="s">
        <v>9745</v>
      </c>
      <c r="D7491" s="124">
        <v>7107</v>
      </c>
      <c r="E7491" s="157">
        <f>VLOOKUP(D7491,'SOAT LIQ'!$A$87:$C$3416,3,FALSE)</f>
        <v>5</v>
      </c>
      <c r="F7491" t="s">
        <v>21632</v>
      </c>
    </row>
    <row r="7492" spans="1:6" x14ac:dyDescent="0.25">
      <c r="A7492" t="s">
        <v>4339</v>
      </c>
      <c r="B7492" s="100" t="s">
        <v>9768</v>
      </c>
      <c r="C7492" s="99" t="s">
        <v>9745</v>
      </c>
      <c r="D7492" s="124">
        <v>7107</v>
      </c>
      <c r="E7492" s="157">
        <f>VLOOKUP(D7492,'SOAT LIQ'!$A$87:$C$3416,3,FALSE)</f>
        <v>5</v>
      </c>
      <c r="F7492" t="s">
        <v>21632</v>
      </c>
    </row>
    <row r="7493" spans="1:6" x14ac:dyDescent="0.25">
      <c r="A7493" t="s">
        <v>4339</v>
      </c>
      <c r="B7493" s="100" t="s">
        <v>9769</v>
      </c>
      <c r="C7493" s="99" t="s">
        <v>9745</v>
      </c>
      <c r="D7493" s="124">
        <v>7107</v>
      </c>
      <c r="E7493" s="157">
        <f>VLOOKUP(D7493,'SOAT LIQ'!$A$87:$C$3416,3,FALSE)</f>
        <v>5</v>
      </c>
      <c r="F7493" t="s">
        <v>21632</v>
      </c>
    </row>
    <row r="7494" spans="1:6" x14ac:dyDescent="0.25">
      <c r="A7494" t="s">
        <v>4339</v>
      </c>
      <c r="B7494" s="100" t="s">
        <v>9770</v>
      </c>
      <c r="C7494" s="99" t="s">
        <v>9745</v>
      </c>
      <c r="D7494" s="124">
        <v>7107</v>
      </c>
      <c r="E7494" s="157">
        <f>VLOOKUP(D7494,'SOAT LIQ'!$A$87:$C$3416,3,FALSE)</f>
        <v>5</v>
      </c>
      <c r="F7494" t="s">
        <v>21632</v>
      </c>
    </row>
    <row r="7495" spans="1:6" x14ac:dyDescent="0.25">
      <c r="A7495" t="s">
        <v>4339</v>
      </c>
      <c r="B7495" s="100" t="s">
        <v>9771</v>
      </c>
      <c r="C7495" s="99" t="s">
        <v>9745</v>
      </c>
      <c r="D7495" s="124">
        <v>7107</v>
      </c>
      <c r="E7495" s="157">
        <f>VLOOKUP(D7495,'SOAT LIQ'!$A$87:$C$3416,3,FALSE)</f>
        <v>5</v>
      </c>
      <c r="F7495" t="s">
        <v>21632</v>
      </c>
    </row>
    <row r="7496" spans="1:6" x14ac:dyDescent="0.25">
      <c r="A7496" t="s">
        <v>4339</v>
      </c>
      <c r="B7496" s="100" t="s">
        <v>9772</v>
      </c>
      <c r="C7496" s="99" t="s">
        <v>9745</v>
      </c>
      <c r="D7496" s="124">
        <v>7107</v>
      </c>
      <c r="E7496" s="157">
        <f>VLOOKUP(D7496,'SOAT LIQ'!$A$87:$C$3416,3,FALSE)</f>
        <v>5</v>
      </c>
      <c r="F7496" t="s">
        <v>21632</v>
      </c>
    </row>
    <row r="7497" spans="1:6" x14ac:dyDescent="0.25">
      <c r="A7497" t="s">
        <v>4339</v>
      </c>
      <c r="B7497" s="100" t="s">
        <v>9773</v>
      </c>
      <c r="C7497" s="99" t="s">
        <v>9745</v>
      </c>
      <c r="D7497" s="124">
        <v>7107</v>
      </c>
      <c r="E7497" s="157">
        <f>VLOOKUP(D7497,'SOAT LIQ'!$A$87:$C$3416,3,FALSE)</f>
        <v>5</v>
      </c>
      <c r="F7497" t="s">
        <v>21632</v>
      </c>
    </row>
    <row r="7498" spans="1:6" x14ac:dyDescent="0.25">
      <c r="A7498" t="s">
        <v>4339</v>
      </c>
      <c r="B7498" s="100" t="s">
        <v>9774</v>
      </c>
      <c r="C7498" s="99" t="s">
        <v>9745</v>
      </c>
      <c r="D7498" s="124">
        <v>7107</v>
      </c>
      <c r="E7498" s="157">
        <f>VLOOKUP(D7498,'SOAT LIQ'!$A$87:$C$3416,3,FALSE)</f>
        <v>5</v>
      </c>
      <c r="F7498" t="s">
        <v>21632</v>
      </c>
    </row>
    <row r="7499" spans="1:6" x14ac:dyDescent="0.25">
      <c r="A7499" t="s">
        <v>4339</v>
      </c>
      <c r="B7499" s="100" t="s">
        <v>9775</v>
      </c>
      <c r="C7499" s="99" t="s">
        <v>9776</v>
      </c>
      <c r="D7499" s="124">
        <v>7114</v>
      </c>
      <c r="E7499" s="157">
        <f>VLOOKUP(D7499,'SOAT LIQ'!$A$87:$C$3416,3,FALSE)</f>
        <v>13</v>
      </c>
      <c r="F7499" t="s">
        <v>21632</v>
      </c>
    </row>
    <row r="7500" spans="1:6" x14ac:dyDescent="0.25">
      <c r="A7500" t="s">
        <v>5750</v>
      </c>
      <c r="B7500" s="100" t="s">
        <v>9775</v>
      </c>
      <c r="C7500" s="99" t="s">
        <v>9776</v>
      </c>
      <c r="D7500" s="124">
        <v>7114</v>
      </c>
      <c r="E7500" s="157">
        <f>VLOOKUP(D7500,'SOAT LIQ'!$A$87:$C$3416,3,FALSE)</f>
        <v>13</v>
      </c>
      <c r="F7500" t="s">
        <v>21632</v>
      </c>
    </row>
    <row r="7501" spans="1:6" x14ac:dyDescent="0.25">
      <c r="A7501" t="s">
        <v>6023</v>
      </c>
      <c r="B7501" s="100" t="s">
        <v>9775</v>
      </c>
      <c r="C7501" s="99" t="s">
        <v>9776</v>
      </c>
      <c r="D7501" s="124">
        <v>7114</v>
      </c>
      <c r="E7501" s="157">
        <f>VLOOKUP(D7501,'SOAT LIQ'!$A$87:$C$3416,3,FALSE)</f>
        <v>13</v>
      </c>
      <c r="F7501" t="s">
        <v>21632</v>
      </c>
    </row>
    <row r="7502" spans="1:6" x14ac:dyDescent="0.25">
      <c r="A7502" t="s">
        <v>5936</v>
      </c>
      <c r="B7502" s="100" t="s">
        <v>9775</v>
      </c>
      <c r="C7502" s="99" t="s">
        <v>9776</v>
      </c>
      <c r="D7502" s="124">
        <v>7114</v>
      </c>
      <c r="E7502" s="157">
        <f>VLOOKUP(D7502,'SOAT LIQ'!$A$87:$C$3416,3,FALSE)</f>
        <v>13</v>
      </c>
      <c r="F7502" t="s">
        <v>21632</v>
      </c>
    </row>
    <row r="7503" spans="1:6" x14ac:dyDescent="0.25">
      <c r="A7503" t="s">
        <v>4339</v>
      </c>
      <c r="B7503" s="100" t="s">
        <v>9777</v>
      </c>
      <c r="C7503" s="99" t="s">
        <v>9776</v>
      </c>
      <c r="D7503" s="124">
        <v>7114</v>
      </c>
      <c r="E7503" s="157">
        <f>VLOOKUP(D7503,'SOAT LIQ'!$A$87:$C$3416,3,FALSE)</f>
        <v>13</v>
      </c>
      <c r="F7503" t="s">
        <v>21632</v>
      </c>
    </row>
    <row r="7504" spans="1:6" x14ac:dyDescent="0.25">
      <c r="A7504" t="s">
        <v>5750</v>
      </c>
      <c r="B7504" s="100" t="s">
        <v>9777</v>
      </c>
      <c r="C7504" s="99" t="s">
        <v>9776</v>
      </c>
      <c r="D7504" s="124">
        <v>7114</v>
      </c>
      <c r="E7504" s="157">
        <f>VLOOKUP(D7504,'SOAT LIQ'!$A$87:$C$3416,3,FALSE)</f>
        <v>13</v>
      </c>
      <c r="F7504" t="s">
        <v>21632</v>
      </c>
    </row>
    <row r="7505" spans="1:6" x14ac:dyDescent="0.25">
      <c r="A7505" t="s">
        <v>6023</v>
      </c>
      <c r="B7505" s="100" t="s">
        <v>9777</v>
      </c>
      <c r="C7505" s="99" t="s">
        <v>9776</v>
      </c>
      <c r="D7505" s="124">
        <v>7114</v>
      </c>
      <c r="E7505" s="157">
        <f>VLOOKUP(D7505,'SOAT LIQ'!$A$87:$C$3416,3,FALSE)</f>
        <v>13</v>
      </c>
      <c r="F7505" t="s">
        <v>21632</v>
      </c>
    </row>
    <row r="7506" spans="1:6" x14ac:dyDescent="0.25">
      <c r="A7506" t="s">
        <v>5936</v>
      </c>
      <c r="B7506" s="100" t="s">
        <v>9777</v>
      </c>
      <c r="C7506" s="99" t="s">
        <v>9776</v>
      </c>
      <c r="D7506" s="124">
        <v>7114</v>
      </c>
      <c r="E7506" s="157">
        <f>VLOOKUP(D7506,'SOAT LIQ'!$A$87:$C$3416,3,FALSE)</f>
        <v>13</v>
      </c>
      <c r="F7506" t="s">
        <v>21632</v>
      </c>
    </row>
    <row r="7507" spans="1:6" x14ac:dyDescent="0.25">
      <c r="A7507" t="s">
        <v>4339</v>
      </c>
      <c r="B7507" s="100" t="s">
        <v>9778</v>
      </c>
      <c r="C7507" s="99" t="s">
        <v>9776</v>
      </c>
      <c r="D7507" s="124">
        <v>7114</v>
      </c>
      <c r="E7507" s="157">
        <f>VLOOKUP(D7507,'SOAT LIQ'!$A$87:$C$3416,3,FALSE)</f>
        <v>13</v>
      </c>
      <c r="F7507" t="s">
        <v>21632</v>
      </c>
    </row>
    <row r="7508" spans="1:6" x14ac:dyDescent="0.25">
      <c r="A7508" t="s">
        <v>5750</v>
      </c>
      <c r="B7508" s="100" t="s">
        <v>9778</v>
      </c>
      <c r="C7508" s="99" t="s">
        <v>9776</v>
      </c>
      <c r="D7508" s="124">
        <v>7114</v>
      </c>
      <c r="E7508" s="157">
        <f>VLOOKUP(D7508,'SOAT LIQ'!$A$87:$C$3416,3,FALSE)</f>
        <v>13</v>
      </c>
      <c r="F7508" t="s">
        <v>21632</v>
      </c>
    </row>
    <row r="7509" spans="1:6" x14ac:dyDescent="0.25">
      <c r="A7509" t="s">
        <v>6023</v>
      </c>
      <c r="B7509" s="100" t="s">
        <v>9778</v>
      </c>
      <c r="C7509" s="99" t="s">
        <v>9776</v>
      </c>
      <c r="D7509" s="124">
        <v>7114</v>
      </c>
      <c r="E7509" s="157">
        <f>VLOOKUP(D7509,'SOAT LIQ'!$A$87:$C$3416,3,FALSE)</f>
        <v>13</v>
      </c>
      <c r="F7509" t="s">
        <v>21632</v>
      </c>
    </row>
    <row r="7510" spans="1:6" x14ac:dyDescent="0.25">
      <c r="A7510" t="s">
        <v>5936</v>
      </c>
      <c r="B7510" s="100" t="s">
        <v>9778</v>
      </c>
      <c r="C7510" s="99" t="s">
        <v>9776</v>
      </c>
      <c r="D7510" s="124">
        <v>7114</v>
      </c>
      <c r="E7510" s="157">
        <f>VLOOKUP(D7510,'SOAT LIQ'!$A$87:$C$3416,3,FALSE)</f>
        <v>13</v>
      </c>
      <c r="F7510" t="s">
        <v>21632</v>
      </c>
    </row>
    <row r="7511" spans="1:6" x14ac:dyDescent="0.25">
      <c r="A7511" t="s">
        <v>4339</v>
      </c>
      <c r="B7511" s="100" t="s">
        <v>9779</v>
      </c>
      <c r="C7511" s="99" t="s">
        <v>9776</v>
      </c>
      <c r="D7511" s="124">
        <v>7114</v>
      </c>
      <c r="E7511" s="157">
        <f>VLOOKUP(D7511,'SOAT LIQ'!$A$87:$C$3416,3,FALSE)</f>
        <v>13</v>
      </c>
      <c r="F7511" t="s">
        <v>21632</v>
      </c>
    </row>
    <row r="7512" spans="1:6" x14ac:dyDescent="0.25">
      <c r="A7512" t="s">
        <v>5750</v>
      </c>
      <c r="B7512" s="100" t="s">
        <v>9779</v>
      </c>
      <c r="C7512" s="99" t="s">
        <v>9776</v>
      </c>
      <c r="D7512" s="124">
        <v>7114</v>
      </c>
      <c r="E7512" s="157">
        <f>VLOOKUP(D7512,'SOAT LIQ'!$A$87:$C$3416,3,FALSE)</f>
        <v>13</v>
      </c>
      <c r="F7512" t="s">
        <v>21632</v>
      </c>
    </row>
    <row r="7513" spans="1:6" x14ac:dyDescent="0.25">
      <c r="A7513" t="s">
        <v>5936</v>
      </c>
      <c r="B7513" s="100" t="s">
        <v>9779</v>
      </c>
      <c r="C7513" s="99" t="s">
        <v>9776</v>
      </c>
      <c r="D7513" s="124">
        <v>7114</v>
      </c>
      <c r="E7513" s="157">
        <f>VLOOKUP(D7513,'SOAT LIQ'!$A$87:$C$3416,3,FALSE)</f>
        <v>13</v>
      </c>
      <c r="F7513" t="s">
        <v>21632</v>
      </c>
    </row>
    <row r="7514" spans="1:6" x14ac:dyDescent="0.25">
      <c r="A7514" t="s">
        <v>6023</v>
      </c>
      <c r="B7514" s="100" t="s">
        <v>9779</v>
      </c>
      <c r="C7514" s="99" t="s">
        <v>9776</v>
      </c>
      <c r="D7514" s="124">
        <v>7114</v>
      </c>
      <c r="E7514" s="157">
        <f>VLOOKUP(D7514,'SOAT LIQ'!$A$87:$C$3416,3,FALSE)</f>
        <v>13</v>
      </c>
      <c r="F7514" t="s">
        <v>21632</v>
      </c>
    </row>
    <row r="7515" spans="1:6" x14ac:dyDescent="0.25">
      <c r="A7515" t="s">
        <v>4339</v>
      </c>
      <c r="B7515" s="100" t="s">
        <v>9780</v>
      </c>
      <c r="C7515" s="99" t="s">
        <v>9776</v>
      </c>
      <c r="D7515" s="124">
        <v>7114</v>
      </c>
      <c r="E7515" s="157">
        <f>VLOOKUP(D7515,'SOAT LIQ'!$A$87:$C$3416,3,FALSE)</f>
        <v>13</v>
      </c>
      <c r="F7515" t="s">
        <v>21632</v>
      </c>
    </row>
    <row r="7516" spans="1:6" x14ac:dyDescent="0.25">
      <c r="A7516" t="s">
        <v>5750</v>
      </c>
      <c r="B7516" s="100" t="s">
        <v>9780</v>
      </c>
      <c r="C7516" s="99" t="s">
        <v>9776</v>
      </c>
      <c r="D7516" s="124">
        <v>7114</v>
      </c>
      <c r="E7516" s="157">
        <f>VLOOKUP(D7516,'SOAT LIQ'!$A$87:$C$3416,3,FALSE)</f>
        <v>13</v>
      </c>
      <c r="F7516" t="s">
        <v>21632</v>
      </c>
    </row>
    <row r="7517" spans="1:6" x14ac:dyDescent="0.25">
      <c r="A7517" t="s">
        <v>6023</v>
      </c>
      <c r="B7517" s="100" t="s">
        <v>9780</v>
      </c>
      <c r="C7517" s="99" t="s">
        <v>9776</v>
      </c>
      <c r="D7517" s="124">
        <v>7114</v>
      </c>
      <c r="E7517" s="157">
        <f>VLOOKUP(D7517,'SOAT LIQ'!$A$87:$C$3416,3,FALSE)</f>
        <v>13</v>
      </c>
      <c r="F7517" t="s">
        <v>21632</v>
      </c>
    </row>
    <row r="7518" spans="1:6" x14ac:dyDescent="0.25">
      <c r="A7518" t="s">
        <v>5936</v>
      </c>
      <c r="B7518" s="100" t="s">
        <v>9780</v>
      </c>
      <c r="C7518" s="99" t="s">
        <v>9776</v>
      </c>
      <c r="D7518" s="124">
        <v>7114</v>
      </c>
      <c r="E7518" s="157">
        <f>VLOOKUP(D7518,'SOAT LIQ'!$A$87:$C$3416,3,FALSE)</f>
        <v>13</v>
      </c>
      <c r="F7518" t="s">
        <v>21632</v>
      </c>
    </row>
    <row r="7519" spans="1:6" x14ac:dyDescent="0.25">
      <c r="A7519" t="s">
        <v>4339</v>
      </c>
      <c r="B7519" s="100" t="s">
        <v>9781</v>
      </c>
      <c r="C7519" s="99" t="s">
        <v>9776</v>
      </c>
      <c r="D7519" s="124">
        <v>7114</v>
      </c>
      <c r="E7519" s="157">
        <f>VLOOKUP(D7519,'SOAT LIQ'!$A$87:$C$3416,3,FALSE)</f>
        <v>13</v>
      </c>
      <c r="F7519" t="s">
        <v>21632</v>
      </c>
    </row>
    <row r="7520" spans="1:6" x14ac:dyDescent="0.25">
      <c r="A7520" t="s">
        <v>5750</v>
      </c>
      <c r="B7520" s="100" t="s">
        <v>9781</v>
      </c>
      <c r="C7520" s="99" t="s">
        <v>9776</v>
      </c>
      <c r="D7520" s="124">
        <v>7114</v>
      </c>
      <c r="E7520" s="157">
        <f>VLOOKUP(D7520,'SOAT LIQ'!$A$87:$C$3416,3,FALSE)</f>
        <v>13</v>
      </c>
      <c r="F7520" t="s">
        <v>21632</v>
      </c>
    </row>
    <row r="7521" spans="1:6" x14ac:dyDescent="0.25">
      <c r="A7521" t="s">
        <v>6023</v>
      </c>
      <c r="B7521" s="100" t="s">
        <v>9781</v>
      </c>
      <c r="C7521" s="99" t="s">
        <v>9776</v>
      </c>
      <c r="D7521" s="124">
        <v>7114</v>
      </c>
      <c r="E7521" s="157">
        <f>VLOOKUP(D7521,'SOAT LIQ'!$A$87:$C$3416,3,FALSE)</f>
        <v>13</v>
      </c>
      <c r="F7521" t="s">
        <v>21632</v>
      </c>
    </row>
    <row r="7522" spans="1:6" x14ac:dyDescent="0.25">
      <c r="A7522" t="s">
        <v>5936</v>
      </c>
      <c r="B7522" s="100" t="s">
        <v>9781</v>
      </c>
      <c r="C7522" s="99" t="s">
        <v>9776</v>
      </c>
      <c r="D7522" s="124">
        <v>7114</v>
      </c>
      <c r="E7522" s="157">
        <f>VLOOKUP(D7522,'SOAT LIQ'!$A$87:$C$3416,3,FALSE)</f>
        <v>13</v>
      </c>
      <c r="F7522" t="s">
        <v>21632</v>
      </c>
    </row>
    <row r="7523" spans="1:6" x14ac:dyDescent="0.25">
      <c r="A7523" t="s">
        <v>4339</v>
      </c>
      <c r="B7523" s="100" t="s">
        <v>9782</v>
      </c>
      <c r="C7523" s="99" t="s">
        <v>9776</v>
      </c>
      <c r="D7523" s="124">
        <v>7114</v>
      </c>
      <c r="E7523" s="157">
        <f>VLOOKUP(D7523,'SOAT LIQ'!$A$87:$C$3416,3,FALSE)</f>
        <v>13</v>
      </c>
      <c r="F7523" t="s">
        <v>21632</v>
      </c>
    </row>
    <row r="7524" spans="1:6" x14ac:dyDescent="0.25">
      <c r="A7524" t="s">
        <v>5750</v>
      </c>
      <c r="B7524" s="100" t="s">
        <v>9782</v>
      </c>
      <c r="C7524" s="99" t="s">
        <v>9776</v>
      </c>
      <c r="D7524" s="124">
        <v>7114</v>
      </c>
      <c r="E7524" s="157">
        <f>VLOOKUP(D7524,'SOAT LIQ'!$A$87:$C$3416,3,FALSE)</f>
        <v>13</v>
      </c>
      <c r="F7524" t="s">
        <v>21632</v>
      </c>
    </row>
    <row r="7525" spans="1:6" x14ac:dyDescent="0.25">
      <c r="A7525" t="s">
        <v>6023</v>
      </c>
      <c r="B7525" s="100" t="s">
        <v>9782</v>
      </c>
      <c r="C7525" s="99" t="s">
        <v>9776</v>
      </c>
      <c r="D7525" s="124">
        <v>7114</v>
      </c>
      <c r="E7525" s="157">
        <f>VLOOKUP(D7525,'SOAT LIQ'!$A$87:$C$3416,3,FALSE)</f>
        <v>13</v>
      </c>
      <c r="F7525" t="s">
        <v>21632</v>
      </c>
    </row>
    <row r="7526" spans="1:6" x14ac:dyDescent="0.25">
      <c r="A7526" t="s">
        <v>5936</v>
      </c>
      <c r="B7526" s="100" t="s">
        <v>9782</v>
      </c>
      <c r="C7526" s="99" t="s">
        <v>9776</v>
      </c>
      <c r="D7526" s="124">
        <v>7114</v>
      </c>
      <c r="E7526" s="157">
        <f>VLOOKUP(D7526,'SOAT LIQ'!$A$87:$C$3416,3,FALSE)</f>
        <v>13</v>
      </c>
      <c r="F7526" t="s">
        <v>21632</v>
      </c>
    </row>
    <row r="7527" spans="1:6" x14ac:dyDescent="0.25">
      <c r="A7527" t="s">
        <v>4339</v>
      </c>
      <c r="B7527" s="100" t="s">
        <v>9783</v>
      </c>
      <c r="C7527" s="99" t="s">
        <v>9776</v>
      </c>
      <c r="D7527" s="124">
        <v>7114</v>
      </c>
      <c r="E7527" s="157">
        <f>VLOOKUP(D7527,'SOAT LIQ'!$A$87:$C$3416,3,FALSE)</f>
        <v>13</v>
      </c>
      <c r="F7527" t="s">
        <v>21632</v>
      </c>
    </row>
    <row r="7528" spans="1:6" x14ac:dyDescent="0.25">
      <c r="A7528" t="s">
        <v>5750</v>
      </c>
      <c r="B7528" s="100" t="s">
        <v>9783</v>
      </c>
      <c r="C7528" s="99" t="s">
        <v>9776</v>
      </c>
      <c r="D7528" s="124">
        <v>7114</v>
      </c>
      <c r="E7528" s="157">
        <f>VLOOKUP(D7528,'SOAT LIQ'!$A$87:$C$3416,3,FALSE)</f>
        <v>13</v>
      </c>
      <c r="F7528" t="s">
        <v>21632</v>
      </c>
    </row>
    <row r="7529" spans="1:6" x14ac:dyDescent="0.25">
      <c r="A7529" t="s">
        <v>6023</v>
      </c>
      <c r="B7529" s="100" t="s">
        <v>9783</v>
      </c>
      <c r="C7529" s="99" t="s">
        <v>9776</v>
      </c>
      <c r="D7529" s="124">
        <v>7114</v>
      </c>
      <c r="E7529" s="157">
        <f>VLOOKUP(D7529,'SOAT LIQ'!$A$87:$C$3416,3,FALSE)</f>
        <v>13</v>
      </c>
      <c r="F7529" t="s">
        <v>21632</v>
      </c>
    </row>
    <row r="7530" spans="1:6" x14ac:dyDescent="0.25">
      <c r="A7530" t="s">
        <v>5936</v>
      </c>
      <c r="B7530" s="100" t="s">
        <v>9783</v>
      </c>
      <c r="C7530" s="99" t="s">
        <v>9776</v>
      </c>
      <c r="D7530" s="124">
        <v>7114</v>
      </c>
      <c r="E7530" s="157">
        <f>VLOOKUP(D7530,'SOAT LIQ'!$A$87:$C$3416,3,FALSE)</f>
        <v>13</v>
      </c>
      <c r="F7530" t="s">
        <v>21632</v>
      </c>
    </row>
    <row r="7531" spans="1:6" x14ac:dyDescent="0.25">
      <c r="A7531" t="s">
        <v>4339</v>
      </c>
      <c r="B7531" s="100" t="s">
        <v>9784</v>
      </c>
      <c r="C7531" s="99" t="s">
        <v>9776</v>
      </c>
      <c r="D7531" s="124">
        <v>7114</v>
      </c>
      <c r="E7531" s="157">
        <f>VLOOKUP(D7531,'SOAT LIQ'!$A$87:$C$3416,3,FALSE)</f>
        <v>13</v>
      </c>
      <c r="F7531" t="s">
        <v>21632</v>
      </c>
    </row>
    <row r="7532" spans="1:6" x14ac:dyDescent="0.25">
      <c r="A7532" t="s">
        <v>5750</v>
      </c>
      <c r="B7532" s="100" t="s">
        <v>9784</v>
      </c>
      <c r="C7532" s="99" t="s">
        <v>9776</v>
      </c>
      <c r="D7532" s="124">
        <v>7114</v>
      </c>
      <c r="E7532" s="157">
        <f>VLOOKUP(D7532,'SOAT LIQ'!$A$87:$C$3416,3,FALSE)</f>
        <v>13</v>
      </c>
      <c r="F7532" t="s">
        <v>21632</v>
      </c>
    </row>
    <row r="7533" spans="1:6" x14ac:dyDescent="0.25">
      <c r="A7533" t="s">
        <v>6023</v>
      </c>
      <c r="B7533" s="100" t="s">
        <v>9784</v>
      </c>
      <c r="C7533" s="99" t="s">
        <v>9776</v>
      </c>
      <c r="D7533" s="124">
        <v>7114</v>
      </c>
      <c r="E7533" s="157">
        <f>VLOOKUP(D7533,'SOAT LIQ'!$A$87:$C$3416,3,FALSE)</f>
        <v>13</v>
      </c>
      <c r="F7533" t="s">
        <v>21632</v>
      </c>
    </row>
    <row r="7534" spans="1:6" x14ac:dyDescent="0.25">
      <c r="A7534" t="s">
        <v>5936</v>
      </c>
      <c r="B7534" s="100" t="s">
        <v>9784</v>
      </c>
      <c r="C7534" s="99" t="s">
        <v>9776</v>
      </c>
      <c r="D7534" s="124">
        <v>7114</v>
      </c>
      <c r="E7534" s="157">
        <f>VLOOKUP(D7534,'SOAT LIQ'!$A$87:$C$3416,3,FALSE)</f>
        <v>13</v>
      </c>
      <c r="F7534" t="s">
        <v>21632</v>
      </c>
    </row>
    <row r="7535" spans="1:6" x14ac:dyDescent="0.25">
      <c r="A7535" t="s">
        <v>4339</v>
      </c>
      <c r="B7535" s="100" t="s">
        <v>9785</v>
      </c>
      <c r="C7535" s="100"/>
      <c r="D7535" s="124">
        <v>7114</v>
      </c>
      <c r="E7535" s="157">
        <f>VLOOKUP(D7535,'SOAT LIQ'!$A$87:$C$3416,3,FALSE)</f>
        <v>13</v>
      </c>
      <c r="F7535" t="s">
        <v>21632</v>
      </c>
    </row>
    <row r="7536" spans="1:6" x14ac:dyDescent="0.25">
      <c r="A7536" t="s">
        <v>5750</v>
      </c>
      <c r="B7536" s="100" t="s">
        <v>9785</v>
      </c>
      <c r="C7536" s="100"/>
      <c r="D7536" s="124">
        <v>7114</v>
      </c>
      <c r="E7536" s="157">
        <f>VLOOKUP(D7536,'SOAT LIQ'!$A$87:$C$3416,3,FALSE)</f>
        <v>13</v>
      </c>
      <c r="F7536" t="s">
        <v>21632</v>
      </c>
    </row>
    <row r="7537" spans="1:6" x14ac:dyDescent="0.25">
      <c r="A7537" t="s">
        <v>6023</v>
      </c>
      <c r="B7537" s="100" t="s">
        <v>9785</v>
      </c>
      <c r="C7537" s="100"/>
      <c r="D7537" s="124">
        <v>7114</v>
      </c>
      <c r="E7537" s="157">
        <f>VLOOKUP(D7537,'SOAT LIQ'!$A$87:$C$3416,3,FALSE)</f>
        <v>13</v>
      </c>
      <c r="F7537" t="s">
        <v>21632</v>
      </c>
    </row>
    <row r="7538" spans="1:6" x14ac:dyDescent="0.25">
      <c r="A7538" t="s">
        <v>5936</v>
      </c>
      <c r="B7538" s="100" t="s">
        <v>9785</v>
      </c>
      <c r="C7538" s="100"/>
      <c r="D7538" s="124">
        <v>7114</v>
      </c>
      <c r="E7538" s="157">
        <f>VLOOKUP(D7538,'SOAT LIQ'!$A$87:$C$3416,3,FALSE)</f>
        <v>13</v>
      </c>
      <c r="F7538" t="s">
        <v>21632</v>
      </c>
    </row>
    <row r="7539" spans="1:6" x14ac:dyDescent="0.25">
      <c r="A7539" t="s">
        <v>4339</v>
      </c>
      <c r="B7539" s="100" t="s">
        <v>9786</v>
      </c>
      <c r="C7539" s="100"/>
      <c r="D7539" s="124">
        <v>7114</v>
      </c>
      <c r="E7539" s="157">
        <f>VLOOKUP(D7539,'SOAT LIQ'!$A$87:$C$3416,3,FALSE)</f>
        <v>13</v>
      </c>
      <c r="F7539" t="s">
        <v>21632</v>
      </c>
    </row>
    <row r="7540" spans="1:6" x14ac:dyDescent="0.25">
      <c r="A7540" t="s">
        <v>5750</v>
      </c>
      <c r="B7540" s="100" t="s">
        <v>9786</v>
      </c>
      <c r="C7540" s="100"/>
      <c r="D7540" s="124">
        <v>7114</v>
      </c>
      <c r="E7540" s="157">
        <f>VLOOKUP(D7540,'SOAT LIQ'!$A$87:$C$3416,3,FALSE)</f>
        <v>13</v>
      </c>
      <c r="F7540" t="s">
        <v>21632</v>
      </c>
    </row>
    <row r="7541" spans="1:6" x14ac:dyDescent="0.25">
      <c r="A7541" t="s">
        <v>6023</v>
      </c>
      <c r="B7541" s="100" t="s">
        <v>9786</v>
      </c>
      <c r="C7541" s="100"/>
      <c r="D7541" s="124">
        <v>7114</v>
      </c>
      <c r="E7541" s="157">
        <f>VLOOKUP(D7541,'SOAT LIQ'!$A$87:$C$3416,3,FALSE)</f>
        <v>13</v>
      </c>
      <c r="F7541" t="s">
        <v>21632</v>
      </c>
    </row>
    <row r="7542" spans="1:6" x14ac:dyDescent="0.25">
      <c r="A7542" t="s">
        <v>5936</v>
      </c>
      <c r="B7542" s="100" t="s">
        <v>9786</v>
      </c>
      <c r="C7542" s="100"/>
      <c r="D7542" s="124">
        <v>7114</v>
      </c>
      <c r="E7542" s="157">
        <f>VLOOKUP(D7542,'SOAT LIQ'!$A$87:$C$3416,3,FALSE)</f>
        <v>13</v>
      </c>
      <c r="F7542" t="s">
        <v>21632</v>
      </c>
    </row>
    <row r="7543" spans="1:6" x14ac:dyDescent="0.25">
      <c r="A7543" t="s">
        <v>4339</v>
      </c>
      <c r="B7543" s="100" t="s">
        <v>9787</v>
      </c>
      <c r="C7543" s="100"/>
      <c r="D7543" s="124">
        <v>7114</v>
      </c>
      <c r="E7543" s="157">
        <f>VLOOKUP(D7543,'SOAT LIQ'!$A$87:$C$3416,3,FALSE)</f>
        <v>13</v>
      </c>
      <c r="F7543" t="s">
        <v>21632</v>
      </c>
    </row>
    <row r="7544" spans="1:6" x14ac:dyDescent="0.25">
      <c r="A7544" t="s">
        <v>5750</v>
      </c>
      <c r="B7544" s="100" t="s">
        <v>9787</v>
      </c>
      <c r="C7544" s="100"/>
      <c r="D7544" s="124">
        <v>7114</v>
      </c>
      <c r="E7544" s="157">
        <f>VLOOKUP(D7544,'SOAT LIQ'!$A$87:$C$3416,3,FALSE)</f>
        <v>13</v>
      </c>
      <c r="F7544" t="s">
        <v>21632</v>
      </c>
    </row>
    <row r="7545" spans="1:6" x14ac:dyDescent="0.25">
      <c r="A7545" t="s">
        <v>6023</v>
      </c>
      <c r="B7545" s="100" t="s">
        <v>9787</v>
      </c>
      <c r="C7545" s="100"/>
      <c r="D7545" s="124">
        <v>7114</v>
      </c>
      <c r="E7545" s="157">
        <f>VLOOKUP(D7545,'SOAT LIQ'!$A$87:$C$3416,3,FALSE)</f>
        <v>13</v>
      </c>
      <c r="F7545" t="s">
        <v>21632</v>
      </c>
    </row>
    <row r="7546" spans="1:6" x14ac:dyDescent="0.25">
      <c r="A7546" t="s">
        <v>5936</v>
      </c>
      <c r="B7546" s="100" t="s">
        <v>9787</v>
      </c>
      <c r="C7546" s="100"/>
      <c r="D7546" s="124">
        <v>7114</v>
      </c>
      <c r="E7546" s="157">
        <f>VLOOKUP(D7546,'SOAT LIQ'!$A$87:$C$3416,3,FALSE)</f>
        <v>13</v>
      </c>
      <c r="F7546" t="s">
        <v>21632</v>
      </c>
    </row>
    <row r="7547" spans="1:6" x14ac:dyDescent="0.25">
      <c r="A7547" t="s">
        <v>4339</v>
      </c>
      <c r="B7547" s="100" t="s">
        <v>9788</v>
      </c>
      <c r="C7547" s="99" t="s">
        <v>9789</v>
      </c>
      <c r="D7547" s="124">
        <v>7141</v>
      </c>
      <c r="E7547" s="157">
        <f>VLOOKUP(D7547,'SOAT LIQ'!$A$87:$C$3416,3,FALSE)</f>
        <v>8</v>
      </c>
      <c r="F7547" t="s">
        <v>21632</v>
      </c>
    </row>
    <row r="7548" spans="1:6" x14ac:dyDescent="0.25">
      <c r="A7548" t="s">
        <v>5750</v>
      </c>
      <c r="B7548" s="100" t="s">
        <v>9788</v>
      </c>
      <c r="C7548" s="99" t="s">
        <v>9789</v>
      </c>
      <c r="D7548" s="124">
        <v>7141</v>
      </c>
      <c r="E7548" s="157">
        <f>VLOOKUP(D7548,'SOAT LIQ'!$A$87:$C$3416,3,FALSE)</f>
        <v>8</v>
      </c>
      <c r="F7548" t="s">
        <v>21632</v>
      </c>
    </row>
    <row r="7549" spans="1:6" x14ac:dyDescent="0.25">
      <c r="A7549" t="s">
        <v>6023</v>
      </c>
      <c r="B7549" s="100" t="s">
        <v>9788</v>
      </c>
      <c r="C7549" s="99" t="s">
        <v>9789</v>
      </c>
      <c r="D7549" s="124">
        <v>7141</v>
      </c>
      <c r="E7549" s="157">
        <f>VLOOKUP(D7549,'SOAT LIQ'!$A$87:$C$3416,3,FALSE)</f>
        <v>8</v>
      </c>
      <c r="F7549" t="s">
        <v>21632</v>
      </c>
    </row>
    <row r="7550" spans="1:6" x14ac:dyDescent="0.25">
      <c r="A7550" t="s">
        <v>4339</v>
      </c>
      <c r="B7550" s="100" t="s">
        <v>9790</v>
      </c>
      <c r="C7550" s="99" t="s">
        <v>9789</v>
      </c>
      <c r="D7550" s="124">
        <v>7141</v>
      </c>
      <c r="E7550" s="157">
        <f>VLOOKUP(D7550,'SOAT LIQ'!$A$87:$C$3416,3,FALSE)</f>
        <v>8</v>
      </c>
      <c r="F7550" t="s">
        <v>21632</v>
      </c>
    </row>
    <row r="7551" spans="1:6" x14ac:dyDescent="0.25">
      <c r="A7551" t="s">
        <v>5509</v>
      </c>
      <c r="B7551" s="100" t="s">
        <v>9790</v>
      </c>
      <c r="C7551" s="99" t="s">
        <v>9789</v>
      </c>
      <c r="D7551" s="124">
        <v>7141</v>
      </c>
      <c r="E7551" s="157">
        <f>VLOOKUP(D7551,'SOAT LIQ'!$A$87:$C$3416,3,FALSE)</f>
        <v>8</v>
      </c>
      <c r="F7551" t="s">
        <v>21632</v>
      </c>
    </row>
    <row r="7552" spans="1:6" x14ac:dyDescent="0.25">
      <c r="A7552" t="s">
        <v>6023</v>
      </c>
      <c r="B7552" s="100" t="s">
        <v>9790</v>
      </c>
      <c r="C7552" s="99" t="s">
        <v>9789</v>
      </c>
      <c r="D7552" s="124">
        <v>7141</v>
      </c>
      <c r="E7552" s="157">
        <f>VLOOKUP(D7552,'SOAT LIQ'!$A$87:$C$3416,3,FALSE)</f>
        <v>8</v>
      </c>
      <c r="F7552" t="s">
        <v>21632</v>
      </c>
    </row>
    <row r="7553" spans="1:6" x14ac:dyDescent="0.25">
      <c r="A7553" t="s">
        <v>6034</v>
      </c>
      <c r="B7553" s="100" t="s">
        <v>9790</v>
      </c>
      <c r="C7553" s="99" t="s">
        <v>9789</v>
      </c>
      <c r="D7553" s="124">
        <v>7141</v>
      </c>
      <c r="E7553" s="157">
        <f>VLOOKUP(D7553,'SOAT LIQ'!$A$87:$C$3416,3,FALSE)</f>
        <v>8</v>
      </c>
      <c r="F7553" t="s">
        <v>21632</v>
      </c>
    </row>
    <row r="7554" spans="1:6" x14ac:dyDescent="0.25">
      <c r="A7554" t="s">
        <v>4339</v>
      </c>
      <c r="B7554" s="100" t="s">
        <v>9791</v>
      </c>
      <c r="C7554" s="99" t="s">
        <v>9789</v>
      </c>
      <c r="D7554" s="124">
        <v>7141</v>
      </c>
      <c r="E7554" s="157">
        <f>VLOOKUP(D7554,'SOAT LIQ'!$A$87:$C$3416,3,FALSE)</f>
        <v>8</v>
      </c>
      <c r="F7554" t="s">
        <v>21632</v>
      </c>
    </row>
    <row r="7555" spans="1:6" x14ac:dyDescent="0.25">
      <c r="A7555" t="s">
        <v>6023</v>
      </c>
      <c r="B7555" s="100" t="s">
        <v>9791</v>
      </c>
      <c r="C7555" s="99" t="s">
        <v>9789</v>
      </c>
      <c r="D7555" s="124">
        <v>7141</v>
      </c>
      <c r="E7555" s="157">
        <f>VLOOKUP(D7555,'SOAT LIQ'!$A$87:$C$3416,3,FALSE)</f>
        <v>8</v>
      </c>
      <c r="F7555" t="s">
        <v>21632</v>
      </c>
    </row>
    <row r="7556" spans="1:6" x14ac:dyDescent="0.25">
      <c r="A7556" t="s">
        <v>5750</v>
      </c>
      <c r="B7556" s="100" t="s">
        <v>9792</v>
      </c>
      <c r="C7556" s="99" t="s">
        <v>9793</v>
      </c>
      <c r="D7556" s="124">
        <v>7142</v>
      </c>
      <c r="E7556" s="157">
        <f>VLOOKUP(D7556,'SOAT LIQ'!$A$87:$C$3416,3,FALSE)</f>
        <v>9</v>
      </c>
      <c r="F7556" t="s">
        <v>21632</v>
      </c>
    </row>
    <row r="7557" spans="1:6" x14ac:dyDescent="0.25">
      <c r="A7557" t="s">
        <v>4339</v>
      </c>
      <c r="B7557" s="100" t="s">
        <v>9792</v>
      </c>
      <c r="C7557" s="99" t="s">
        <v>9793</v>
      </c>
      <c r="D7557" s="124">
        <v>7142</v>
      </c>
      <c r="E7557" s="157">
        <f>VLOOKUP(D7557,'SOAT LIQ'!$A$87:$C$3416,3,FALSE)</f>
        <v>9</v>
      </c>
      <c r="F7557" t="s">
        <v>21632</v>
      </c>
    </row>
    <row r="7558" spans="1:6" x14ac:dyDescent="0.25">
      <c r="A7558" t="s">
        <v>6023</v>
      </c>
      <c r="B7558" s="100" t="s">
        <v>9792</v>
      </c>
      <c r="C7558" s="99" t="s">
        <v>9793</v>
      </c>
      <c r="D7558" s="124">
        <v>7142</v>
      </c>
      <c r="E7558" s="157">
        <f>VLOOKUP(D7558,'SOAT LIQ'!$A$87:$C$3416,3,FALSE)</f>
        <v>9</v>
      </c>
      <c r="F7558" t="s">
        <v>21632</v>
      </c>
    </row>
    <row r="7559" spans="1:6" x14ac:dyDescent="0.25">
      <c r="A7559" t="s">
        <v>6023</v>
      </c>
      <c r="B7559" s="100" t="s">
        <v>9794</v>
      </c>
      <c r="C7559" s="99" t="s">
        <v>9793</v>
      </c>
      <c r="D7559" s="124">
        <v>7142</v>
      </c>
      <c r="E7559" s="157">
        <f>VLOOKUP(D7559,'SOAT LIQ'!$A$87:$C$3416,3,FALSE)</f>
        <v>9</v>
      </c>
      <c r="F7559" t="s">
        <v>21632</v>
      </c>
    </row>
    <row r="7560" spans="1:6" x14ac:dyDescent="0.25">
      <c r="A7560" t="s">
        <v>4339</v>
      </c>
      <c r="B7560" s="100" t="s">
        <v>9794</v>
      </c>
      <c r="C7560" s="99" t="s">
        <v>9793</v>
      </c>
      <c r="D7560" s="124">
        <v>7142</v>
      </c>
      <c r="E7560" s="157">
        <f>VLOOKUP(D7560,'SOAT LIQ'!$A$87:$C$3416,3,FALSE)</f>
        <v>9</v>
      </c>
      <c r="F7560" t="s">
        <v>21632</v>
      </c>
    </row>
    <row r="7561" spans="1:6" x14ac:dyDescent="0.25">
      <c r="A7561" t="s">
        <v>5509</v>
      </c>
      <c r="B7561" s="100" t="s">
        <v>9794</v>
      </c>
      <c r="C7561" s="99" t="s">
        <v>9793</v>
      </c>
      <c r="D7561" s="124">
        <v>7142</v>
      </c>
      <c r="E7561" s="157">
        <f>VLOOKUP(D7561,'SOAT LIQ'!$A$87:$C$3416,3,FALSE)</f>
        <v>9</v>
      </c>
      <c r="F7561" t="s">
        <v>21632</v>
      </c>
    </row>
    <row r="7562" spans="1:6" x14ac:dyDescent="0.25">
      <c r="A7562" t="s">
        <v>6034</v>
      </c>
      <c r="B7562" s="100" t="s">
        <v>9794</v>
      </c>
      <c r="C7562" s="99" t="s">
        <v>9793</v>
      </c>
      <c r="D7562" s="124">
        <v>7142</v>
      </c>
      <c r="E7562" s="157">
        <f>VLOOKUP(D7562,'SOAT LIQ'!$A$87:$C$3416,3,FALSE)</f>
        <v>9</v>
      </c>
      <c r="F7562" t="s">
        <v>21632</v>
      </c>
    </row>
    <row r="7563" spans="1:6" x14ac:dyDescent="0.25">
      <c r="A7563" t="s">
        <v>6023</v>
      </c>
      <c r="B7563" s="100" t="s">
        <v>9795</v>
      </c>
      <c r="C7563" s="99" t="s">
        <v>9793</v>
      </c>
      <c r="D7563" s="124">
        <v>7142</v>
      </c>
      <c r="E7563" s="157">
        <f>VLOOKUP(D7563,'SOAT LIQ'!$A$87:$C$3416,3,FALSE)</f>
        <v>9</v>
      </c>
      <c r="F7563" t="s">
        <v>21632</v>
      </c>
    </row>
    <row r="7564" spans="1:6" x14ac:dyDescent="0.25">
      <c r="A7564" t="s">
        <v>4339</v>
      </c>
      <c r="B7564" s="100" t="s">
        <v>9795</v>
      </c>
      <c r="C7564" s="99" t="s">
        <v>9793</v>
      </c>
      <c r="D7564" s="124">
        <v>7142</v>
      </c>
      <c r="E7564" s="157">
        <f>VLOOKUP(D7564,'SOAT LIQ'!$A$87:$C$3416,3,FALSE)</f>
        <v>9</v>
      </c>
      <c r="F7564" t="s">
        <v>21632</v>
      </c>
    </row>
    <row r="7565" spans="1:6" x14ac:dyDescent="0.25">
      <c r="A7565" t="s">
        <v>5750</v>
      </c>
      <c r="B7565" s="100" t="s">
        <v>9796</v>
      </c>
      <c r="C7565" s="99" t="s">
        <v>9797</v>
      </c>
      <c r="D7565" s="124">
        <v>7120</v>
      </c>
      <c r="E7565" s="157">
        <f>VLOOKUP(D7565,'SOAT LIQ'!$A$87:$C$3416,3,FALSE)</f>
        <v>3</v>
      </c>
      <c r="F7565" t="s">
        <v>21632</v>
      </c>
    </row>
    <row r="7566" spans="1:6" x14ac:dyDescent="0.25">
      <c r="A7566" t="s">
        <v>4339</v>
      </c>
      <c r="B7566" s="100" t="s">
        <v>9796</v>
      </c>
      <c r="C7566" s="99" t="s">
        <v>9797</v>
      </c>
      <c r="D7566" s="124">
        <v>7120</v>
      </c>
      <c r="E7566" s="157">
        <f>VLOOKUP(D7566,'SOAT LIQ'!$A$87:$C$3416,3,FALSE)</f>
        <v>3</v>
      </c>
      <c r="F7566" t="s">
        <v>21632</v>
      </c>
    </row>
    <row r="7567" spans="1:6" x14ac:dyDescent="0.25">
      <c r="A7567" t="s">
        <v>5965</v>
      </c>
      <c r="B7567" s="100" t="s">
        <v>9796</v>
      </c>
      <c r="C7567" s="99" t="s">
        <v>9797</v>
      </c>
      <c r="D7567" s="124">
        <v>7120</v>
      </c>
      <c r="E7567" s="157">
        <f>VLOOKUP(D7567,'SOAT LIQ'!$A$87:$C$3416,3,FALSE)</f>
        <v>3</v>
      </c>
      <c r="F7567" t="s">
        <v>21632</v>
      </c>
    </row>
    <row r="7568" spans="1:6" x14ac:dyDescent="0.25">
      <c r="A7568" t="s">
        <v>6023</v>
      </c>
      <c r="B7568" s="100" t="s">
        <v>9796</v>
      </c>
      <c r="C7568" s="99" t="s">
        <v>9797</v>
      </c>
      <c r="D7568" s="124">
        <v>7120</v>
      </c>
      <c r="E7568" s="157">
        <f>VLOOKUP(D7568,'SOAT LIQ'!$A$87:$C$3416,3,FALSE)</f>
        <v>3</v>
      </c>
      <c r="F7568" t="s">
        <v>21632</v>
      </c>
    </row>
    <row r="7569" spans="1:6" x14ac:dyDescent="0.25">
      <c r="A7569" t="s">
        <v>6023</v>
      </c>
      <c r="B7569" s="100" t="s">
        <v>9798</v>
      </c>
      <c r="C7569" s="99" t="s">
        <v>9797</v>
      </c>
      <c r="D7569" s="124">
        <v>7120</v>
      </c>
      <c r="E7569" s="157">
        <f>VLOOKUP(D7569,'SOAT LIQ'!$A$87:$C$3416,3,FALSE)</f>
        <v>3</v>
      </c>
      <c r="F7569" t="s">
        <v>21632</v>
      </c>
    </row>
    <row r="7570" spans="1:6" x14ac:dyDescent="0.25">
      <c r="A7570" t="s">
        <v>4339</v>
      </c>
      <c r="B7570" s="100" t="s">
        <v>9798</v>
      </c>
      <c r="C7570" s="99" t="s">
        <v>9797</v>
      </c>
      <c r="D7570" s="124">
        <v>7120</v>
      </c>
      <c r="E7570" s="157">
        <f>VLOOKUP(D7570,'SOAT LIQ'!$A$87:$C$3416,3,FALSE)</f>
        <v>3</v>
      </c>
      <c r="F7570" t="s">
        <v>21632</v>
      </c>
    </row>
    <row r="7571" spans="1:6" x14ac:dyDescent="0.25">
      <c r="A7571" t="s">
        <v>5509</v>
      </c>
      <c r="B7571" s="100" t="s">
        <v>9798</v>
      </c>
      <c r="C7571" s="99" t="s">
        <v>9797</v>
      </c>
      <c r="D7571" s="124">
        <v>7120</v>
      </c>
      <c r="E7571" s="157">
        <f>VLOOKUP(D7571,'SOAT LIQ'!$A$87:$C$3416,3,FALSE)</f>
        <v>3</v>
      </c>
      <c r="F7571" t="s">
        <v>21632</v>
      </c>
    </row>
    <row r="7572" spans="1:6" x14ac:dyDescent="0.25">
      <c r="A7572" t="s">
        <v>6034</v>
      </c>
      <c r="B7572" s="100" t="s">
        <v>9798</v>
      </c>
      <c r="C7572" s="99" t="s">
        <v>9797</v>
      </c>
      <c r="D7572" s="124">
        <v>7120</v>
      </c>
      <c r="E7572" s="157">
        <f>VLOOKUP(D7572,'SOAT LIQ'!$A$87:$C$3416,3,FALSE)</f>
        <v>3</v>
      </c>
      <c r="F7572" t="s">
        <v>21632</v>
      </c>
    </row>
    <row r="7573" spans="1:6" x14ac:dyDescent="0.25">
      <c r="A7573" t="s">
        <v>6023</v>
      </c>
      <c r="B7573" s="100" t="s">
        <v>9799</v>
      </c>
      <c r="C7573" s="99" t="s">
        <v>9797</v>
      </c>
      <c r="D7573" s="124">
        <v>7120</v>
      </c>
      <c r="E7573" s="157">
        <f>VLOOKUP(D7573,'SOAT LIQ'!$A$87:$C$3416,3,FALSE)</f>
        <v>3</v>
      </c>
      <c r="F7573" t="s">
        <v>21632</v>
      </c>
    </row>
    <row r="7574" spans="1:6" x14ac:dyDescent="0.25">
      <c r="A7574" t="s">
        <v>4339</v>
      </c>
      <c r="B7574" s="100" t="s">
        <v>9799</v>
      </c>
      <c r="C7574" s="99" t="s">
        <v>9797</v>
      </c>
      <c r="D7574" s="124">
        <v>7120</v>
      </c>
      <c r="E7574" s="157">
        <f>VLOOKUP(D7574,'SOAT LIQ'!$A$87:$C$3416,3,FALSE)</f>
        <v>3</v>
      </c>
      <c r="F7574" t="s">
        <v>21632</v>
      </c>
    </row>
    <row r="7575" spans="1:6" x14ac:dyDescent="0.25">
      <c r="A7575" t="s">
        <v>5750</v>
      </c>
      <c r="B7575" s="100" t="s">
        <v>9800</v>
      </c>
      <c r="C7575" s="99" t="s">
        <v>9801</v>
      </c>
      <c r="D7575" s="124">
        <v>7140</v>
      </c>
      <c r="E7575" s="157">
        <f>VLOOKUP(D7575,'SOAT LIQ'!$A$87:$C$3416,3,FALSE)</f>
        <v>8</v>
      </c>
      <c r="F7575" t="s">
        <v>21632</v>
      </c>
    </row>
    <row r="7576" spans="1:6" x14ac:dyDescent="0.25">
      <c r="A7576" t="s">
        <v>4339</v>
      </c>
      <c r="B7576" s="100" t="s">
        <v>9800</v>
      </c>
      <c r="C7576" s="99" t="s">
        <v>9801</v>
      </c>
      <c r="D7576" s="124">
        <v>7140</v>
      </c>
      <c r="E7576" s="157">
        <f>VLOOKUP(D7576,'SOAT LIQ'!$A$87:$C$3416,3,FALSE)</f>
        <v>8</v>
      </c>
      <c r="F7576" t="s">
        <v>21632</v>
      </c>
    </row>
    <row r="7577" spans="1:6" x14ac:dyDescent="0.25">
      <c r="A7577" t="s">
        <v>6023</v>
      </c>
      <c r="B7577" s="100" t="s">
        <v>9800</v>
      </c>
      <c r="C7577" s="99" t="s">
        <v>9801</v>
      </c>
      <c r="D7577" s="124">
        <v>7140</v>
      </c>
      <c r="E7577" s="157">
        <f>VLOOKUP(D7577,'SOAT LIQ'!$A$87:$C$3416,3,FALSE)</f>
        <v>8</v>
      </c>
      <c r="F7577" t="s">
        <v>21632</v>
      </c>
    </row>
    <row r="7578" spans="1:6" x14ac:dyDescent="0.25">
      <c r="A7578" t="s">
        <v>5750</v>
      </c>
      <c r="B7578" s="100" t="s">
        <v>9802</v>
      </c>
      <c r="C7578" s="99" t="s">
        <v>9803</v>
      </c>
      <c r="D7578" s="124">
        <v>7140</v>
      </c>
      <c r="E7578" s="157">
        <f>VLOOKUP(D7578,'SOAT LIQ'!$A$87:$C$3416,3,FALSE)</f>
        <v>8</v>
      </c>
      <c r="F7578" t="s">
        <v>21632</v>
      </c>
    </row>
    <row r="7579" spans="1:6" x14ac:dyDescent="0.25">
      <c r="A7579" t="s">
        <v>4339</v>
      </c>
      <c r="B7579" s="100" t="s">
        <v>9802</v>
      </c>
      <c r="C7579" s="99" t="s">
        <v>9803</v>
      </c>
      <c r="D7579" s="124">
        <v>7140</v>
      </c>
      <c r="E7579" s="157">
        <f>VLOOKUP(D7579,'SOAT LIQ'!$A$87:$C$3416,3,FALSE)</f>
        <v>8</v>
      </c>
      <c r="F7579" t="s">
        <v>21632</v>
      </c>
    </row>
    <row r="7580" spans="1:6" x14ac:dyDescent="0.25">
      <c r="A7580" t="s">
        <v>5509</v>
      </c>
      <c r="B7580" s="100" t="s">
        <v>9802</v>
      </c>
      <c r="C7580" s="99" t="s">
        <v>9803</v>
      </c>
      <c r="D7580" s="124">
        <v>7140</v>
      </c>
      <c r="E7580" s="157">
        <f>VLOOKUP(D7580,'SOAT LIQ'!$A$87:$C$3416,3,FALSE)</f>
        <v>8</v>
      </c>
      <c r="F7580" t="s">
        <v>21632</v>
      </c>
    </row>
    <row r="7581" spans="1:6" x14ac:dyDescent="0.25">
      <c r="A7581" t="s">
        <v>6023</v>
      </c>
      <c r="B7581" s="100" t="s">
        <v>9802</v>
      </c>
      <c r="C7581" s="99" t="s">
        <v>9803</v>
      </c>
      <c r="D7581" s="124">
        <v>7140</v>
      </c>
      <c r="E7581" s="157">
        <f>VLOOKUP(D7581,'SOAT LIQ'!$A$87:$C$3416,3,FALSE)</f>
        <v>8</v>
      </c>
      <c r="F7581" t="s">
        <v>21632</v>
      </c>
    </row>
    <row r="7582" spans="1:6" x14ac:dyDescent="0.25">
      <c r="A7582" t="s">
        <v>4339</v>
      </c>
      <c r="B7582" s="100" t="s">
        <v>9804</v>
      </c>
      <c r="C7582" s="99" t="s">
        <v>9803</v>
      </c>
      <c r="D7582" s="124">
        <v>7140</v>
      </c>
      <c r="E7582" s="157">
        <f>VLOOKUP(D7582,'SOAT LIQ'!$A$87:$C$3416,3,FALSE)</f>
        <v>8</v>
      </c>
      <c r="F7582" t="s">
        <v>21632</v>
      </c>
    </row>
    <row r="7583" spans="1:6" x14ac:dyDescent="0.25">
      <c r="A7583" t="s">
        <v>6023</v>
      </c>
      <c r="B7583" s="100" t="s">
        <v>9804</v>
      </c>
      <c r="C7583" s="99" t="s">
        <v>9803</v>
      </c>
      <c r="D7583" s="124">
        <v>7140</v>
      </c>
      <c r="E7583" s="157">
        <f>VLOOKUP(D7583,'SOAT LIQ'!$A$87:$C$3416,3,FALSE)</f>
        <v>8</v>
      </c>
      <c r="F7583" t="s">
        <v>21632</v>
      </c>
    </row>
    <row r="7584" spans="1:6" x14ac:dyDescent="0.25">
      <c r="A7584" t="s">
        <v>4339</v>
      </c>
      <c r="B7584" s="100" t="s">
        <v>9805</v>
      </c>
      <c r="C7584" s="99" t="s">
        <v>9801</v>
      </c>
      <c r="D7584" s="124">
        <v>7141</v>
      </c>
      <c r="E7584" s="157">
        <f>VLOOKUP(D7584,'SOAT LIQ'!$A$87:$C$3416,3,FALSE)</f>
        <v>8</v>
      </c>
      <c r="F7584" t="s">
        <v>21632</v>
      </c>
    </row>
    <row r="7585" spans="1:6" x14ac:dyDescent="0.25">
      <c r="A7585" t="s">
        <v>5750</v>
      </c>
      <c r="B7585" s="100" t="s">
        <v>9805</v>
      </c>
      <c r="C7585" s="99" t="s">
        <v>9801</v>
      </c>
      <c r="D7585" s="124">
        <v>7141</v>
      </c>
      <c r="E7585" s="157">
        <f>VLOOKUP(D7585,'SOAT LIQ'!$A$87:$C$3416,3,FALSE)</f>
        <v>8</v>
      </c>
      <c r="F7585" t="s">
        <v>21632</v>
      </c>
    </row>
    <row r="7586" spans="1:6" x14ac:dyDescent="0.25">
      <c r="A7586" t="s">
        <v>6023</v>
      </c>
      <c r="B7586" s="100" t="s">
        <v>9805</v>
      </c>
      <c r="C7586" s="99" t="s">
        <v>9801</v>
      </c>
      <c r="D7586" s="124">
        <v>7141</v>
      </c>
      <c r="E7586" s="157">
        <f>VLOOKUP(D7586,'SOAT LIQ'!$A$87:$C$3416,3,FALSE)</f>
        <v>8</v>
      </c>
      <c r="F7586" t="s">
        <v>21632</v>
      </c>
    </row>
    <row r="7587" spans="1:6" x14ac:dyDescent="0.25">
      <c r="A7587" t="s">
        <v>4339</v>
      </c>
      <c r="B7587" s="100" t="s">
        <v>9806</v>
      </c>
      <c r="C7587" s="99" t="s">
        <v>9803</v>
      </c>
      <c r="D7587" s="124">
        <v>7141</v>
      </c>
      <c r="E7587" s="157">
        <f>VLOOKUP(D7587,'SOAT LIQ'!$A$87:$C$3416,3,FALSE)</f>
        <v>8</v>
      </c>
      <c r="F7587" t="s">
        <v>21632</v>
      </c>
    </row>
    <row r="7588" spans="1:6" x14ac:dyDescent="0.25">
      <c r="A7588" t="s">
        <v>6023</v>
      </c>
      <c r="B7588" s="100" t="s">
        <v>9806</v>
      </c>
      <c r="C7588" s="99" t="s">
        <v>9803</v>
      </c>
      <c r="D7588" s="124">
        <v>7141</v>
      </c>
      <c r="E7588" s="157">
        <f>VLOOKUP(D7588,'SOAT LIQ'!$A$87:$C$3416,3,FALSE)</f>
        <v>8</v>
      </c>
      <c r="F7588" t="s">
        <v>21632</v>
      </c>
    </row>
    <row r="7589" spans="1:6" x14ac:dyDescent="0.25">
      <c r="A7589" t="s">
        <v>5965</v>
      </c>
      <c r="B7589" s="100" t="s">
        <v>9807</v>
      </c>
      <c r="C7589" s="99" t="s">
        <v>9808</v>
      </c>
      <c r="D7589" s="124">
        <v>7121</v>
      </c>
      <c r="E7589" s="157">
        <f>VLOOKUP(D7589,'SOAT LIQ'!$A$87:$C$3416,3,FALSE)</f>
        <v>8</v>
      </c>
      <c r="F7589" t="s">
        <v>21632</v>
      </c>
    </row>
    <row r="7590" spans="1:6" x14ac:dyDescent="0.25">
      <c r="A7590" t="s">
        <v>4339</v>
      </c>
      <c r="B7590" s="100" t="s">
        <v>9807</v>
      </c>
      <c r="C7590" s="99" t="s">
        <v>9808</v>
      </c>
      <c r="D7590" s="124">
        <v>7121</v>
      </c>
      <c r="E7590" s="157">
        <f>VLOOKUP(D7590,'SOAT LIQ'!$A$87:$C$3416,3,FALSE)</f>
        <v>8</v>
      </c>
      <c r="F7590" t="s">
        <v>21632</v>
      </c>
    </row>
    <row r="7591" spans="1:6" x14ac:dyDescent="0.25">
      <c r="A7591" t="s">
        <v>5750</v>
      </c>
      <c r="B7591" s="100" t="s">
        <v>9807</v>
      </c>
      <c r="C7591" s="99" t="s">
        <v>9808</v>
      </c>
      <c r="D7591" s="124">
        <v>7121</v>
      </c>
      <c r="E7591" s="157">
        <f>VLOOKUP(D7591,'SOAT LIQ'!$A$87:$C$3416,3,FALSE)</f>
        <v>8</v>
      </c>
      <c r="F7591" t="s">
        <v>21632</v>
      </c>
    </row>
    <row r="7592" spans="1:6" x14ac:dyDescent="0.25">
      <c r="A7592" t="s">
        <v>5969</v>
      </c>
      <c r="B7592" s="100" t="s">
        <v>9807</v>
      </c>
      <c r="C7592" s="99" t="s">
        <v>9808</v>
      </c>
      <c r="D7592" s="124">
        <v>7121</v>
      </c>
      <c r="E7592" s="157">
        <f>VLOOKUP(D7592,'SOAT LIQ'!$A$87:$C$3416,3,FALSE)</f>
        <v>8</v>
      </c>
      <c r="F7592" t="s">
        <v>21632</v>
      </c>
    </row>
    <row r="7593" spans="1:6" x14ac:dyDescent="0.25">
      <c r="A7593" t="s">
        <v>6023</v>
      </c>
      <c r="B7593" s="100" t="s">
        <v>9807</v>
      </c>
      <c r="C7593" s="99" t="s">
        <v>9808</v>
      </c>
      <c r="D7593" s="124">
        <v>7121</v>
      </c>
      <c r="E7593" s="157">
        <f>VLOOKUP(D7593,'SOAT LIQ'!$A$87:$C$3416,3,FALSE)</f>
        <v>8</v>
      </c>
      <c r="F7593" t="s">
        <v>21632</v>
      </c>
    </row>
    <row r="7594" spans="1:6" x14ac:dyDescent="0.25">
      <c r="A7594" t="s">
        <v>5965</v>
      </c>
      <c r="B7594" s="100" t="s">
        <v>9809</v>
      </c>
      <c r="C7594" s="99" t="s">
        <v>9808</v>
      </c>
      <c r="D7594" s="124">
        <v>7121</v>
      </c>
      <c r="E7594" s="157">
        <f>VLOOKUP(D7594,'SOAT LIQ'!$A$87:$C$3416,3,FALSE)</f>
        <v>8</v>
      </c>
      <c r="F7594" t="s">
        <v>21632</v>
      </c>
    </row>
    <row r="7595" spans="1:6" x14ac:dyDescent="0.25">
      <c r="A7595" t="s">
        <v>4339</v>
      </c>
      <c r="B7595" s="100" t="s">
        <v>9809</v>
      </c>
      <c r="C7595" s="99" t="s">
        <v>9808</v>
      </c>
      <c r="D7595" s="124">
        <v>7121</v>
      </c>
      <c r="E7595" s="157">
        <f>VLOOKUP(D7595,'SOAT LIQ'!$A$87:$C$3416,3,FALSE)</f>
        <v>8</v>
      </c>
      <c r="F7595" t="s">
        <v>21632</v>
      </c>
    </row>
    <row r="7596" spans="1:6" x14ac:dyDescent="0.25">
      <c r="A7596" t="s">
        <v>5750</v>
      </c>
      <c r="B7596" s="100" t="s">
        <v>9809</v>
      </c>
      <c r="C7596" s="99" t="s">
        <v>9808</v>
      </c>
      <c r="D7596" s="124">
        <v>7121</v>
      </c>
      <c r="E7596" s="157">
        <f>VLOOKUP(D7596,'SOAT LIQ'!$A$87:$C$3416,3,FALSE)</f>
        <v>8</v>
      </c>
      <c r="F7596" t="s">
        <v>21632</v>
      </c>
    </row>
    <row r="7597" spans="1:6" x14ac:dyDescent="0.25">
      <c r="A7597" t="s">
        <v>6023</v>
      </c>
      <c r="B7597" s="100" t="s">
        <v>9809</v>
      </c>
      <c r="C7597" s="99" t="s">
        <v>9808</v>
      </c>
      <c r="D7597" s="124">
        <v>7121</v>
      </c>
      <c r="E7597" s="157">
        <f>VLOOKUP(D7597,'SOAT LIQ'!$A$87:$C$3416,3,FALSE)</f>
        <v>8</v>
      </c>
      <c r="F7597" t="s">
        <v>21632</v>
      </c>
    </row>
    <row r="7598" spans="1:6" x14ac:dyDescent="0.25">
      <c r="A7598" t="s">
        <v>5969</v>
      </c>
      <c r="B7598" s="100" t="s">
        <v>9809</v>
      </c>
      <c r="C7598" s="99" t="s">
        <v>9808</v>
      </c>
      <c r="D7598" s="124">
        <v>7121</v>
      </c>
      <c r="E7598" s="157">
        <f>VLOOKUP(D7598,'SOAT LIQ'!$A$87:$C$3416,3,FALSE)</f>
        <v>8</v>
      </c>
      <c r="F7598" t="s">
        <v>21632</v>
      </c>
    </row>
    <row r="7599" spans="1:6" x14ac:dyDescent="0.25">
      <c r="A7599" t="s">
        <v>4339</v>
      </c>
      <c r="B7599" s="100" t="s">
        <v>4737</v>
      </c>
      <c r="C7599" s="99" t="s">
        <v>9810</v>
      </c>
      <c r="D7599" s="124">
        <v>7121</v>
      </c>
      <c r="E7599" s="157">
        <f>VLOOKUP(D7599,'SOAT LIQ'!$A$87:$C$3416,3,FALSE)</f>
        <v>8</v>
      </c>
      <c r="F7599" t="s">
        <v>21632</v>
      </c>
    </row>
    <row r="7600" spans="1:6" x14ac:dyDescent="0.25">
      <c r="A7600" t="s">
        <v>5750</v>
      </c>
      <c r="B7600" s="100" t="s">
        <v>4737</v>
      </c>
      <c r="C7600" s="99" t="s">
        <v>9810</v>
      </c>
      <c r="D7600" s="124">
        <v>7121</v>
      </c>
      <c r="E7600" s="157">
        <f>VLOOKUP(D7600,'SOAT LIQ'!$A$87:$C$3416,3,FALSE)</f>
        <v>8</v>
      </c>
      <c r="F7600" t="s">
        <v>21632</v>
      </c>
    </row>
    <row r="7601" spans="1:6" x14ac:dyDescent="0.25">
      <c r="A7601" t="s">
        <v>6023</v>
      </c>
      <c r="B7601" s="100" t="s">
        <v>4737</v>
      </c>
      <c r="C7601" s="99" t="s">
        <v>9810</v>
      </c>
      <c r="D7601" s="124">
        <v>7121</v>
      </c>
      <c r="E7601" s="157">
        <f>VLOOKUP(D7601,'SOAT LIQ'!$A$87:$C$3416,3,FALSE)</f>
        <v>8</v>
      </c>
      <c r="F7601" t="s">
        <v>21632</v>
      </c>
    </row>
    <row r="7602" spans="1:6" x14ac:dyDescent="0.25">
      <c r="A7602" t="s">
        <v>4339</v>
      </c>
      <c r="B7602" s="100" t="s">
        <v>9811</v>
      </c>
      <c r="C7602" s="99" t="s">
        <v>9812</v>
      </c>
      <c r="D7602" s="124">
        <v>7162</v>
      </c>
      <c r="E7602" s="157">
        <f>VLOOKUP(D7602,'SOAT LIQ'!$A$87:$C$3416,3,FALSE)</f>
        <v>13</v>
      </c>
      <c r="F7602" t="s">
        <v>21632</v>
      </c>
    </row>
    <row r="7603" spans="1:6" x14ac:dyDescent="0.25">
      <c r="A7603" t="s">
        <v>5750</v>
      </c>
      <c r="B7603" s="100" t="s">
        <v>9811</v>
      </c>
      <c r="C7603" s="99" t="s">
        <v>9812</v>
      </c>
      <c r="D7603" s="124">
        <v>7162</v>
      </c>
      <c r="E7603" s="157">
        <f>VLOOKUP(D7603,'SOAT LIQ'!$A$87:$C$3416,3,FALSE)</f>
        <v>13</v>
      </c>
      <c r="F7603" t="s">
        <v>21632</v>
      </c>
    </row>
    <row r="7604" spans="1:6" x14ac:dyDescent="0.25">
      <c r="A7604" t="s">
        <v>6023</v>
      </c>
      <c r="B7604" s="100" t="s">
        <v>9811</v>
      </c>
      <c r="C7604" s="99" t="s">
        <v>9812</v>
      </c>
      <c r="D7604" s="124">
        <v>7162</v>
      </c>
      <c r="E7604" s="157">
        <f>VLOOKUP(D7604,'SOAT LIQ'!$A$87:$C$3416,3,FALSE)</f>
        <v>13</v>
      </c>
      <c r="F7604" t="s">
        <v>21632</v>
      </c>
    </row>
    <row r="7605" spans="1:6" x14ac:dyDescent="0.25">
      <c r="A7605" t="s">
        <v>4339</v>
      </c>
      <c r="B7605" s="100" t="s">
        <v>9813</v>
      </c>
      <c r="C7605" s="99" t="s">
        <v>9812</v>
      </c>
      <c r="D7605" s="124">
        <v>7162</v>
      </c>
      <c r="E7605" s="157">
        <f>VLOOKUP(D7605,'SOAT LIQ'!$A$87:$C$3416,3,FALSE)</f>
        <v>13</v>
      </c>
      <c r="F7605" t="s">
        <v>21632</v>
      </c>
    </row>
    <row r="7606" spans="1:6" x14ac:dyDescent="0.25">
      <c r="A7606" t="s">
        <v>6023</v>
      </c>
      <c r="B7606" s="100" t="s">
        <v>9813</v>
      </c>
      <c r="C7606" s="99" t="s">
        <v>9812</v>
      </c>
      <c r="D7606" s="124">
        <v>7162</v>
      </c>
      <c r="E7606" s="157">
        <f>VLOOKUP(D7606,'SOAT LIQ'!$A$87:$C$3416,3,FALSE)</f>
        <v>13</v>
      </c>
      <c r="F7606" t="s">
        <v>21632</v>
      </c>
    </row>
    <row r="7607" spans="1:6" x14ac:dyDescent="0.25">
      <c r="A7607" t="s">
        <v>4339</v>
      </c>
      <c r="B7607" s="100" t="s">
        <v>9814</v>
      </c>
      <c r="C7607" s="99" t="s">
        <v>9815</v>
      </c>
      <c r="D7607" s="124">
        <v>7162</v>
      </c>
      <c r="E7607" s="157">
        <f>VLOOKUP(D7607,'SOAT LIQ'!$A$87:$C$3416,3,FALSE)</f>
        <v>13</v>
      </c>
      <c r="F7607" t="s">
        <v>21632</v>
      </c>
    </row>
    <row r="7608" spans="1:6" x14ac:dyDescent="0.25">
      <c r="A7608" t="s">
        <v>5750</v>
      </c>
      <c r="B7608" s="100" t="s">
        <v>9814</v>
      </c>
      <c r="C7608" s="99" t="s">
        <v>9815</v>
      </c>
      <c r="D7608" s="124">
        <v>7162</v>
      </c>
      <c r="E7608" s="157">
        <f>VLOOKUP(D7608,'SOAT LIQ'!$A$87:$C$3416,3,FALSE)</f>
        <v>13</v>
      </c>
      <c r="F7608" t="s">
        <v>21632</v>
      </c>
    </row>
    <row r="7609" spans="1:6" x14ac:dyDescent="0.25">
      <c r="A7609" t="s">
        <v>6023</v>
      </c>
      <c r="B7609" s="100" t="s">
        <v>9814</v>
      </c>
      <c r="C7609" s="99" t="s">
        <v>9815</v>
      </c>
      <c r="D7609" s="124">
        <v>7162</v>
      </c>
      <c r="E7609" s="157">
        <f>VLOOKUP(D7609,'SOAT LIQ'!$A$87:$C$3416,3,FALSE)</f>
        <v>13</v>
      </c>
      <c r="F7609" t="s">
        <v>21632</v>
      </c>
    </row>
    <row r="7610" spans="1:6" x14ac:dyDescent="0.25">
      <c r="A7610" t="s">
        <v>6023</v>
      </c>
      <c r="B7610" s="100" t="s">
        <v>9816</v>
      </c>
      <c r="C7610" s="99" t="s">
        <v>9815</v>
      </c>
      <c r="D7610" s="124">
        <v>7162</v>
      </c>
      <c r="E7610" s="157">
        <f>VLOOKUP(D7610,'SOAT LIQ'!$A$87:$C$3416,3,FALSE)</f>
        <v>13</v>
      </c>
      <c r="F7610" t="s">
        <v>21632</v>
      </c>
    </row>
    <row r="7611" spans="1:6" x14ac:dyDescent="0.25">
      <c r="A7611" t="s">
        <v>4339</v>
      </c>
      <c r="B7611" s="100" t="s">
        <v>9816</v>
      </c>
      <c r="C7611" s="99" t="s">
        <v>9815</v>
      </c>
      <c r="D7611" s="124">
        <v>7162</v>
      </c>
      <c r="E7611" s="157">
        <f>VLOOKUP(D7611,'SOAT LIQ'!$A$87:$C$3416,3,FALSE)</f>
        <v>13</v>
      </c>
      <c r="F7611" t="s">
        <v>21632</v>
      </c>
    </row>
    <row r="7612" spans="1:6" x14ac:dyDescent="0.25">
      <c r="A7612" t="s">
        <v>4339</v>
      </c>
      <c r="B7612" s="100" t="s">
        <v>9817</v>
      </c>
      <c r="C7612" s="99" t="s">
        <v>9818</v>
      </c>
      <c r="D7612" s="124">
        <v>7161</v>
      </c>
      <c r="E7612" s="157">
        <f>VLOOKUP(D7612,'SOAT LIQ'!$A$87:$C$3416,3,FALSE)</f>
        <v>9</v>
      </c>
      <c r="F7612" t="s">
        <v>21632</v>
      </c>
    </row>
    <row r="7613" spans="1:6" x14ac:dyDescent="0.25">
      <c r="A7613" t="s">
        <v>5750</v>
      </c>
      <c r="B7613" s="100" t="s">
        <v>9817</v>
      </c>
      <c r="C7613" s="99" t="s">
        <v>9818</v>
      </c>
      <c r="D7613" s="124">
        <v>7161</v>
      </c>
      <c r="E7613" s="157">
        <f>VLOOKUP(D7613,'SOAT LIQ'!$A$87:$C$3416,3,FALSE)</f>
        <v>9</v>
      </c>
      <c r="F7613" t="s">
        <v>21632</v>
      </c>
    </row>
    <row r="7614" spans="1:6" x14ac:dyDescent="0.25">
      <c r="A7614" t="s">
        <v>6023</v>
      </c>
      <c r="B7614" s="100" t="s">
        <v>9817</v>
      </c>
      <c r="C7614" s="99" t="s">
        <v>9818</v>
      </c>
      <c r="D7614" s="124">
        <v>7161</v>
      </c>
      <c r="E7614" s="157">
        <f>VLOOKUP(D7614,'SOAT LIQ'!$A$87:$C$3416,3,FALSE)</f>
        <v>9</v>
      </c>
      <c r="F7614" t="s">
        <v>21632</v>
      </c>
    </row>
    <row r="7615" spans="1:6" x14ac:dyDescent="0.25">
      <c r="A7615" t="s">
        <v>4339</v>
      </c>
      <c r="B7615" s="100" t="s">
        <v>9819</v>
      </c>
      <c r="C7615" s="99" t="s">
        <v>9818</v>
      </c>
      <c r="D7615" s="124">
        <v>7161</v>
      </c>
      <c r="E7615" s="157">
        <f>VLOOKUP(D7615,'SOAT LIQ'!$A$87:$C$3416,3,FALSE)</f>
        <v>9</v>
      </c>
      <c r="F7615" t="s">
        <v>21632</v>
      </c>
    </row>
    <row r="7616" spans="1:6" x14ac:dyDescent="0.25">
      <c r="A7616" t="s">
        <v>6023</v>
      </c>
      <c r="B7616" s="100" t="s">
        <v>9819</v>
      </c>
      <c r="C7616" s="99" t="s">
        <v>9818</v>
      </c>
      <c r="D7616" s="124">
        <v>7161</v>
      </c>
      <c r="E7616" s="157">
        <f>VLOOKUP(D7616,'SOAT LIQ'!$A$87:$C$3416,3,FALSE)</f>
        <v>9</v>
      </c>
      <c r="F7616" t="s">
        <v>21632</v>
      </c>
    </row>
    <row r="7617" spans="1:6" x14ac:dyDescent="0.25">
      <c r="A7617" t="s">
        <v>5750</v>
      </c>
      <c r="B7617" s="100" t="s">
        <v>9820</v>
      </c>
      <c r="C7617" s="99" t="s">
        <v>9821</v>
      </c>
      <c r="D7617" s="124">
        <v>7144</v>
      </c>
      <c r="E7617" s="157">
        <f>VLOOKUP(D7617,'SOAT LIQ'!$A$87:$C$3416,3,FALSE)</f>
        <v>7</v>
      </c>
      <c r="F7617" t="s">
        <v>21632</v>
      </c>
    </row>
    <row r="7618" spans="1:6" x14ac:dyDescent="0.25">
      <c r="A7618" t="s">
        <v>4339</v>
      </c>
      <c r="B7618" s="100" t="s">
        <v>9820</v>
      </c>
      <c r="C7618" s="99" t="s">
        <v>9821</v>
      </c>
      <c r="D7618" s="124">
        <v>7144</v>
      </c>
      <c r="E7618" s="157">
        <f>VLOOKUP(D7618,'SOAT LIQ'!$A$87:$C$3416,3,FALSE)</f>
        <v>7</v>
      </c>
      <c r="F7618" t="s">
        <v>21632</v>
      </c>
    </row>
    <row r="7619" spans="1:6" x14ac:dyDescent="0.25">
      <c r="A7619" t="s">
        <v>5965</v>
      </c>
      <c r="B7619" s="100" t="s">
        <v>9820</v>
      </c>
      <c r="C7619" s="99" t="s">
        <v>9821</v>
      </c>
      <c r="D7619" s="124">
        <v>7144</v>
      </c>
      <c r="E7619" s="157">
        <f>VLOOKUP(D7619,'SOAT LIQ'!$A$87:$C$3416,3,FALSE)</f>
        <v>7</v>
      </c>
      <c r="F7619" t="s">
        <v>21632</v>
      </c>
    </row>
    <row r="7620" spans="1:6" x14ac:dyDescent="0.25">
      <c r="A7620" t="s">
        <v>6023</v>
      </c>
      <c r="B7620" s="100" t="s">
        <v>9820</v>
      </c>
      <c r="C7620" s="99" t="s">
        <v>9821</v>
      </c>
      <c r="D7620" s="124">
        <v>7144</v>
      </c>
      <c r="E7620" s="157">
        <f>VLOOKUP(D7620,'SOAT LIQ'!$A$87:$C$3416,3,FALSE)</f>
        <v>7</v>
      </c>
      <c r="F7620" t="s">
        <v>21632</v>
      </c>
    </row>
    <row r="7621" spans="1:6" x14ac:dyDescent="0.25">
      <c r="A7621" t="s">
        <v>4339</v>
      </c>
      <c r="B7621" s="100" t="s">
        <v>9822</v>
      </c>
      <c r="C7621" s="99" t="s">
        <v>9821</v>
      </c>
      <c r="D7621" s="124">
        <v>7144</v>
      </c>
      <c r="E7621" s="157">
        <f>VLOOKUP(D7621,'SOAT LIQ'!$A$87:$C$3416,3,FALSE)</f>
        <v>7</v>
      </c>
      <c r="F7621" t="s">
        <v>21632</v>
      </c>
    </row>
    <row r="7622" spans="1:6" x14ac:dyDescent="0.25">
      <c r="A7622" t="s">
        <v>6023</v>
      </c>
      <c r="B7622" s="100" t="s">
        <v>9822</v>
      </c>
      <c r="C7622" s="99" t="s">
        <v>9821</v>
      </c>
      <c r="D7622" s="124">
        <v>7144</v>
      </c>
      <c r="E7622" s="157">
        <f>VLOOKUP(D7622,'SOAT LIQ'!$A$87:$C$3416,3,FALSE)</f>
        <v>7</v>
      </c>
      <c r="F7622" t="s">
        <v>21632</v>
      </c>
    </row>
    <row r="7623" spans="1:6" x14ac:dyDescent="0.25">
      <c r="A7623" t="s">
        <v>5750</v>
      </c>
      <c r="B7623" s="100" t="s">
        <v>9823</v>
      </c>
      <c r="C7623" s="99" t="s">
        <v>9824</v>
      </c>
      <c r="D7623" s="124">
        <v>7144</v>
      </c>
      <c r="E7623" s="157">
        <f>VLOOKUP(D7623,'SOAT LIQ'!$A$87:$C$3416,3,FALSE)</f>
        <v>7</v>
      </c>
      <c r="F7623" t="s">
        <v>21632</v>
      </c>
    </row>
    <row r="7624" spans="1:6" x14ac:dyDescent="0.25">
      <c r="A7624" t="s">
        <v>4339</v>
      </c>
      <c r="B7624" s="100" t="s">
        <v>9823</v>
      </c>
      <c r="C7624" s="99" t="s">
        <v>9824</v>
      </c>
      <c r="D7624" s="124">
        <v>7144</v>
      </c>
      <c r="E7624" s="157">
        <f>VLOOKUP(D7624,'SOAT LIQ'!$A$87:$C$3416,3,FALSE)</f>
        <v>7</v>
      </c>
      <c r="F7624" t="s">
        <v>21632</v>
      </c>
    </row>
    <row r="7625" spans="1:6" x14ac:dyDescent="0.25">
      <c r="A7625" t="s">
        <v>6023</v>
      </c>
      <c r="B7625" s="100" t="s">
        <v>9823</v>
      </c>
      <c r="C7625" s="99" t="s">
        <v>9824</v>
      </c>
      <c r="D7625" s="124">
        <v>7144</v>
      </c>
      <c r="E7625" s="157">
        <f>VLOOKUP(D7625,'SOAT LIQ'!$A$87:$C$3416,3,FALSE)</f>
        <v>7</v>
      </c>
      <c r="F7625" t="s">
        <v>21632</v>
      </c>
    </row>
    <row r="7626" spans="1:6" x14ac:dyDescent="0.25">
      <c r="A7626" t="s">
        <v>4339</v>
      </c>
      <c r="B7626" s="100" t="s">
        <v>9825</v>
      </c>
      <c r="C7626" s="99" t="s">
        <v>9824</v>
      </c>
      <c r="D7626" s="124">
        <v>7144</v>
      </c>
      <c r="E7626" s="157">
        <f>VLOOKUP(D7626,'SOAT LIQ'!$A$87:$C$3416,3,FALSE)</f>
        <v>7</v>
      </c>
      <c r="F7626" t="s">
        <v>21632</v>
      </c>
    </row>
    <row r="7627" spans="1:6" x14ac:dyDescent="0.25">
      <c r="A7627" t="s">
        <v>6023</v>
      </c>
      <c r="B7627" s="100" t="s">
        <v>9825</v>
      </c>
      <c r="C7627" s="99" t="s">
        <v>9824</v>
      </c>
      <c r="D7627" s="124">
        <v>7144</v>
      </c>
      <c r="E7627" s="157">
        <f>VLOOKUP(D7627,'SOAT LIQ'!$A$87:$C$3416,3,FALSE)</f>
        <v>7</v>
      </c>
      <c r="F7627" t="s">
        <v>21632</v>
      </c>
    </row>
    <row r="7628" spans="1:6" x14ac:dyDescent="0.25">
      <c r="A7628" t="s">
        <v>4339</v>
      </c>
      <c r="B7628" s="100" t="s">
        <v>9827</v>
      </c>
      <c r="C7628" s="99" t="s">
        <v>9826</v>
      </c>
      <c r="D7628" s="124">
        <v>7301</v>
      </c>
      <c r="E7628" s="157">
        <f>VLOOKUP(D7628,'SOAT LIQ'!$A$87:$C$3416,3,FALSE)</f>
        <v>9</v>
      </c>
      <c r="F7628" t="s">
        <v>21632</v>
      </c>
    </row>
    <row r="7629" spans="1:6" x14ac:dyDescent="0.25">
      <c r="A7629" t="s">
        <v>5750</v>
      </c>
      <c r="B7629" s="100" t="s">
        <v>9827</v>
      </c>
      <c r="C7629" s="99" t="s">
        <v>9826</v>
      </c>
      <c r="D7629" s="124">
        <v>7301</v>
      </c>
      <c r="E7629" s="157">
        <f>VLOOKUP(D7629,'SOAT LIQ'!$A$87:$C$3416,3,FALSE)</f>
        <v>9</v>
      </c>
      <c r="F7629" t="s">
        <v>21632</v>
      </c>
    </row>
    <row r="7630" spans="1:6" x14ac:dyDescent="0.25">
      <c r="A7630" t="s">
        <v>6023</v>
      </c>
      <c r="B7630" s="100" t="s">
        <v>9827</v>
      </c>
      <c r="C7630" s="99" t="s">
        <v>9826</v>
      </c>
      <c r="D7630" s="124">
        <v>7301</v>
      </c>
      <c r="E7630" s="157">
        <f>VLOOKUP(D7630,'SOAT LIQ'!$A$87:$C$3416,3,FALSE)</f>
        <v>9</v>
      </c>
      <c r="F7630" t="s">
        <v>21632</v>
      </c>
    </row>
    <row r="7631" spans="1:6" x14ac:dyDescent="0.25">
      <c r="A7631" t="s">
        <v>4339</v>
      </c>
      <c r="B7631" s="100" t="s">
        <v>9828</v>
      </c>
      <c r="C7631" s="99" t="s">
        <v>9812</v>
      </c>
      <c r="D7631" s="124">
        <v>7122</v>
      </c>
      <c r="E7631" s="157">
        <f>VLOOKUP(D7631,'SOAT LIQ'!$A$87:$C$3416,3,FALSE)</f>
        <v>3</v>
      </c>
      <c r="F7631" t="s">
        <v>21632</v>
      </c>
    </row>
    <row r="7632" spans="1:6" x14ac:dyDescent="0.25">
      <c r="A7632" t="s">
        <v>5922</v>
      </c>
      <c r="B7632" s="100" t="s">
        <v>9828</v>
      </c>
      <c r="C7632" s="99" t="s">
        <v>9812</v>
      </c>
      <c r="D7632" s="124">
        <v>7122</v>
      </c>
      <c r="E7632" s="157">
        <f>VLOOKUP(D7632,'SOAT LIQ'!$A$87:$C$3416,3,FALSE)</f>
        <v>3</v>
      </c>
      <c r="F7632" t="s">
        <v>21632</v>
      </c>
    </row>
    <row r="7633" spans="1:6" x14ac:dyDescent="0.25">
      <c r="A7633" t="s">
        <v>5750</v>
      </c>
      <c r="B7633" s="100" t="s">
        <v>9828</v>
      </c>
      <c r="C7633" s="99" t="s">
        <v>9812</v>
      </c>
      <c r="D7633" s="124">
        <v>7122</v>
      </c>
      <c r="E7633" s="157">
        <f>VLOOKUP(D7633,'SOAT LIQ'!$A$87:$C$3416,3,FALSE)</f>
        <v>3</v>
      </c>
      <c r="F7633" t="s">
        <v>21632</v>
      </c>
    </row>
    <row r="7634" spans="1:6" x14ac:dyDescent="0.25">
      <c r="A7634" t="s">
        <v>5923</v>
      </c>
      <c r="B7634" s="100" t="s">
        <v>9828</v>
      </c>
      <c r="C7634" s="99" t="s">
        <v>9812</v>
      </c>
      <c r="D7634" s="124">
        <v>7122</v>
      </c>
      <c r="E7634" s="157">
        <f>VLOOKUP(D7634,'SOAT LIQ'!$A$87:$C$3416,3,FALSE)</f>
        <v>3</v>
      </c>
      <c r="F7634" t="s">
        <v>21632</v>
      </c>
    </row>
    <row r="7635" spans="1:6" x14ac:dyDescent="0.25">
      <c r="A7635" t="s">
        <v>6023</v>
      </c>
      <c r="B7635" s="100" t="s">
        <v>9828</v>
      </c>
      <c r="C7635" s="99" t="s">
        <v>9812</v>
      </c>
      <c r="D7635" s="124">
        <v>7122</v>
      </c>
      <c r="E7635" s="157">
        <f>VLOOKUP(D7635,'SOAT LIQ'!$A$87:$C$3416,3,FALSE)</f>
        <v>3</v>
      </c>
      <c r="F7635" t="s">
        <v>21632</v>
      </c>
    </row>
    <row r="7636" spans="1:6" x14ac:dyDescent="0.25">
      <c r="A7636" t="s">
        <v>6023</v>
      </c>
      <c r="B7636" s="100" t="s">
        <v>9829</v>
      </c>
      <c r="C7636" s="99" t="s">
        <v>9812</v>
      </c>
      <c r="D7636" s="124">
        <v>7162</v>
      </c>
      <c r="E7636" s="157">
        <f>VLOOKUP(D7636,'SOAT LIQ'!$A$87:$C$3416,3,FALSE)</f>
        <v>13</v>
      </c>
      <c r="F7636" t="s">
        <v>21632</v>
      </c>
    </row>
    <row r="7637" spans="1:6" x14ac:dyDescent="0.25">
      <c r="A7637" t="s">
        <v>4339</v>
      </c>
      <c r="B7637" s="100" t="s">
        <v>9829</v>
      </c>
      <c r="C7637" s="99" t="s">
        <v>9812</v>
      </c>
      <c r="D7637" s="124">
        <v>7162</v>
      </c>
      <c r="E7637" s="157">
        <f>VLOOKUP(D7637,'SOAT LIQ'!$A$87:$C$3416,3,FALSE)</f>
        <v>13</v>
      </c>
      <c r="F7637" t="s">
        <v>21632</v>
      </c>
    </row>
    <row r="7638" spans="1:6" x14ac:dyDescent="0.25">
      <c r="A7638" t="s">
        <v>5922</v>
      </c>
      <c r="B7638" s="100" t="s">
        <v>9829</v>
      </c>
      <c r="C7638" s="99" t="s">
        <v>9812</v>
      </c>
      <c r="D7638" s="124">
        <v>7162</v>
      </c>
      <c r="E7638" s="157">
        <f>VLOOKUP(D7638,'SOAT LIQ'!$A$87:$C$3416,3,FALSE)</f>
        <v>13</v>
      </c>
      <c r="F7638" t="s">
        <v>21632</v>
      </c>
    </row>
    <row r="7639" spans="1:6" x14ac:dyDescent="0.25">
      <c r="A7639" t="s">
        <v>4339</v>
      </c>
      <c r="B7639" s="100" t="s">
        <v>9830</v>
      </c>
      <c r="C7639" s="99" t="s">
        <v>9808</v>
      </c>
      <c r="D7639" s="124">
        <v>7121</v>
      </c>
      <c r="E7639" s="157">
        <f>VLOOKUP(D7639,'SOAT LIQ'!$A$87:$C$3416,3,FALSE)</f>
        <v>8</v>
      </c>
      <c r="F7639" t="s">
        <v>21632</v>
      </c>
    </row>
    <row r="7640" spans="1:6" x14ac:dyDescent="0.25">
      <c r="A7640" t="s">
        <v>4339</v>
      </c>
      <c r="B7640" s="100" t="s">
        <v>9831</v>
      </c>
      <c r="C7640" s="99" t="s">
        <v>9808</v>
      </c>
      <c r="D7640" s="124">
        <v>18600</v>
      </c>
      <c r="E7640" s="157">
        <f>VLOOKUP(D7640,'SOAT LIQ'!$A$87:$C$3416,3,FALSE)</f>
        <v>5</v>
      </c>
      <c r="F7640" t="s">
        <v>21632</v>
      </c>
    </row>
    <row r="7641" spans="1:6" x14ac:dyDescent="0.25">
      <c r="A7641" t="s">
        <v>4339</v>
      </c>
      <c r="B7641" s="100" t="s">
        <v>9832</v>
      </c>
      <c r="C7641" s="99" t="s">
        <v>9833</v>
      </c>
      <c r="D7641" s="124">
        <v>18600</v>
      </c>
      <c r="E7641" s="157">
        <f>VLOOKUP(D7641,'SOAT LIQ'!$A$87:$C$3416,3,FALSE)</f>
        <v>5</v>
      </c>
      <c r="F7641" t="s">
        <v>21632</v>
      </c>
    </row>
    <row r="7642" spans="1:6" x14ac:dyDescent="0.25">
      <c r="A7642" t="s">
        <v>5965</v>
      </c>
      <c r="B7642" s="100" t="s">
        <v>9832</v>
      </c>
      <c r="C7642" s="99" t="s">
        <v>9833</v>
      </c>
      <c r="D7642" s="124">
        <v>18600</v>
      </c>
      <c r="E7642" s="157">
        <f>VLOOKUP(D7642,'SOAT LIQ'!$A$87:$C$3416,3,FALSE)</f>
        <v>5</v>
      </c>
      <c r="F7642" t="s">
        <v>21632</v>
      </c>
    </row>
    <row r="7643" spans="1:6" x14ac:dyDescent="0.25">
      <c r="A7643" t="s">
        <v>4339</v>
      </c>
      <c r="B7643" s="100" t="s">
        <v>9834</v>
      </c>
      <c r="C7643" s="99" t="s">
        <v>9833</v>
      </c>
      <c r="D7643" s="124">
        <v>18600</v>
      </c>
      <c r="E7643" s="157">
        <f>VLOOKUP(D7643,'SOAT LIQ'!$A$87:$C$3416,3,FALSE)</f>
        <v>5</v>
      </c>
      <c r="F7643" t="s">
        <v>21632</v>
      </c>
    </row>
    <row r="7644" spans="1:6" x14ac:dyDescent="0.25">
      <c r="A7644" t="s">
        <v>4339</v>
      </c>
      <c r="B7644" s="100" t="s">
        <v>9835</v>
      </c>
      <c r="C7644" s="99" t="s">
        <v>9836</v>
      </c>
      <c r="D7644" s="124">
        <v>17900</v>
      </c>
      <c r="E7644" s="157">
        <f>VLOOKUP(D7644,'SOAT LIQ'!$A$87:$C$3416,3,FALSE)</f>
        <v>2</v>
      </c>
      <c r="F7644" t="s">
        <v>21632</v>
      </c>
    </row>
    <row r="7645" spans="1:6" x14ac:dyDescent="0.25">
      <c r="A7645" t="s">
        <v>5750</v>
      </c>
      <c r="B7645" s="100" t="s">
        <v>9835</v>
      </c>
      <c r="C7645" s="99" t="s">
        <v>9836</v>
      </c>
      <c r="D7645" s="124">
        <v>17900</v>
      </c>
      <c r="E7645" s="157">
        <f>VLOOKUP(D7645,'SOAT LIQ'!$A$87:$C$3416,3,FALSE)</f>
        <v>2</v>
      </c>
      <c r="F7645" t="s">
        <v>21632</v>
      </c>
    </row>
    <row r="7646" spans="1:6" x14ac:dyDescent="0.25">
      <c r="A7646" t="s">
        <v>6023</v>
      </c>
      <c r="B7646" s="100" t="s">
        <v>9835</v>
      </c>
      <c r="C7646" s="99" t="s">
        <v>9836</v>
      </c>
      <c r="D7646" s="124">
        <v>17900</v>
      </c>
      <c r="E7646" s="157">
        <f>VLOOKUP(D7646,'SOAT LIQ'!$A$87:$C$3416,3,FALSE)</f>
        <v>2</v>
      </c>
      <c r="F7646" t="s">
        <v>21632</v>
      </c>
    </row>
    <row r="7647" spans="1:6" x14ac:dyDescent="0.25">
      <c r="A7647" t="s">
        <v>4339</v>
      </c>
      <c r="B7647" s="100" t="s">
        <v>9837</v>
      </c>
      <c r="C7647" s="99" t="s">
        <v>9836</v>
      </c>
      <c r="D7647" s="124">
        <v>17900</v>
      </c>
      <c r="E7647" s="157">
        <f>VLOOKUP(D7647,'SOAT LIQ'!$A$87:$C$3416,3,FALSE)</f>
        <v>2</v>
      </c>
      <c r="F7647" t="s">
        <v>21632</v>
      </c>
    </row>
    <row r="7648" spans="1:6" x14ac:dyDescent="0.25">
      <c r="A7648" t="s">
        <v>5509</v>
      </c>
      <c r="B7648" s="100" t="s">
        <v>9837</v>
      </c>
      <c r="C7648" s="99" t="s">
        <v>9836</v>
      </c>
      <c r="D7648" s="124">
        <v>17900</v>
      </c>
      <c r="E7648" s="157">
        <f>VLOOKUP(D7648,'SOAT LIQ'!$A$87:$C$3416,3,FALSE)</f>
        <v>2</v>
      </c>
      <c r="F7648" t="s">
        <v>21632</v>
      </c>
    </row>
    <row r="7649" spans="1:6" x14ac:dyDescent="0.25">
      <c r="A7649" t="s">
        <v>6023</v>
      </c>
      <c r="B7649" s="100" t="s">
        <v>9837</v>
      </c>
      <c r="C7649" s="99" t="s">
        <v>9836</v>
      </c>
      <c r="D7649" s="124">
        <v>17900</v>
      </c>
      <c r="E7649" s="157">
        <f>VLOOKUP(D7649,'SOAT LIQ'!$A$87:$C$3416,3,FALSE)</f>
        <v>2</v>
      </c>
      <c r="F7649" t="s">
        <v>21632</v>
      </c>
    </row>
    <row r="7650" spans="1:6" x14ac:dyDescent="0.25">
      <c r="A7650" t="s">
        <v>4339</v>
      </c>
      <c r="B7650" s="100" t="s">
        <v>9838</v>
      </c>
      <c r="C7650" s="99" t="s">
        <v>9836</v>
      </c>
      <c r="D7650" s="124">
        <v>17900</v>
      </c>
      <c r="E7650" s="157">
        <f>VLOOKUP(D7650,'SOAT LIQ'!$A$87:$C$3416,3,FALSE)</f>
        <v>2</v>
      </c>
      <c r="F7650" t="s">
        <v>21632</v>
      </c>
    </row>
    <row r="7651" spans="1:6" x14ac:dyDescent="0.25">
      <c r="A7651" t="s">
        <v>6023</v>
      </c>
      <c r="B7651" s="100" t="s">
        <v>9838</v>
      </c>
      <c r="C7651" s="99" t="s">
        <v>9836</v>
      </c>
      <c r="D7651" s="124">
        <v>17900</v>
      </c>
      <c r="E7651" s="157">
        <f>VLOOKUP(D7651,'SOAT LIQ'!$A$87:$C$3416,3,FALSE)</f>
        <v>2</v>
      </c>
      <c r="F7651" t="s">
        <v>21632</v>
      </c>
    </row>
    <row r="7652" spans="1:6" x14ac:dyDescent="0.25">
      <c r="A7652" t="s">
        <v>4339</v>
      </c>
      <c r="B7652" s="100" t="s">
        <v>9839</v>
      </c>
      <c r="C7652" s="99" t="s">
        <v>9840</v>
      </c>
      <c r="D7652" s="124">
        <v>17501</v>
      </c>
      <c r="E7652" s="157">
        <f>VLOOKUP(D7652,'SOAT LIQ'!$A$87:$C$3416,3,FALSE)</f>
        <v>8</v>
      </c>
      <c r="F7652" t="s">
        <v>21632</v>
      </c>
    </row>
    <row r="7653" spans="1:6" x14ac:dyDescent="0.25">
      <c r="A7653" t="s">
        <v>5750</v>
      </c>
      <c r="B7653" s="100" t="s">
        <v>9839</v>
      </c>
      <c r="C7653" s="99" t="s">
        <v>9840</v>
      </c>
      <c r="D7653" s="124">
        <v>17501</v>
      </c>
      <c r="E7653" s="157">
        <f>VLOOKUP(D7653,'SOAT LIQ'!$A$87:$C$3416,3,FALSE)</f>
        <v>8</v>
      </c>
      <c r="F7653" t="s">
        <v>21632</v>
      </c>
    </row>
    <row r="7654" spans="1:6" x14ac:dyDescent="0.25">
      <c r="A7654" t="s">
        <v>6023</v>
      </c>
      <c r="B7654" s="100" t="s">
        <v>9839</v>
      </c>
      <c r="C7654" s="99" t="s">
        <v>9840</v>
      </c>
      <c r="D7654" s="124">
        <v>17501</v>
      </c>
      <c r="E7654" s="157">
        <f>VLOOKUP(D7654,'SOAT LIQ'!$A$87:$C$3416,3,FALSE)</f>
        <v>8</v>
      </c>
      <c r="F7654" t="s">
        <v>21632</v>
      </c>
    </row>
    <row r="7655" spans="1:6" x14ac:dyDescent="0.25">
      <c r="A7655" t="s">
        <v>4339</v>
      </c>
      <c r="B7655" s="100" t="s">
        <v>9841</v>
      </c>
      <c r="C7655" s="99" t="s">
        <v>9840</v>
      </c>
      <c r="D7655" s="124">
        <v>17501</v>
      </c>
      <c r="E7655" s="157">
        <f>VLOOKUP(D7655,'SOAT LIQ'!$A$87:$C$3416,3,FALSE)</f>
        <v>8</v>
      </c>
      <c r="F7655" t="s">
        <v>21632</v>
      </c>
    </row>
    <row r="7656" spans="1:6" x14ac:dyDescent="0.25">
      <c r="A7656" t="s">
        <v>5509</v>
      </c>
      <c r="B7656" s="100" t="s">
        <v>9841</v>
      </c>
      <c r="C7656" s="99" t="s">
        <v>9840</v>
      </c>
      <c r="D7656" s="124">
        <v>17501</v>
      </c>
      <c r="E7656" s="157">
        <f>VLOOKUP(D7656,'SOAT LIQ'!$A$87:$C$3416,3,FALSE)</f>
        <v>8</v>
      </c>
      <c r="F7656" t="s">
        <v>21632</v>
      </c>
    </row>
    <row r="7657" spans="1:6" x14ac:dyDescent="0.25">
      <c r="A7657" t="s">
        <v>6023</v>
      </c>
      <c r="B7657" s="100" t="s">
        <v>9841</v>
      </c>
      <c r="C7657" s="99" t="s">
        <v>9840</v>
      </c>
      <c r="D7657" s="124">
        <v>17501</v>
      </c>
      <c r="E7657" s="157">
        <f>VLOOKUP(D7657,'SOAT LIQ'!$A$87:$C$3416,3,FALSE)</f>
        <v>8</v>
      </c>
      <c r="F7657" t="s">
        <v>21632</v>
      </c>
    </row>
    <row r="7658" spans="1:6" x14ac:dyDescent="0.25">
      <c r="A7658" t="s">
        <v>4339</v>
      </c>
      <c r="B7658" s="100" t="s">
        <v>9842</v>
      </c>
      <c r="C7658" s="99" t="s">
        <v>9840</v>
      </c>
      <c r="D7658" s="124">
        <v>17501</v>
      </c>
      <c r="E7658" s="157">
        <f>VLOOKUP(D7658,'SOAT LIQ'!$A$87:$C$3416,3,FALSE)</f>
        <v>8</v>
      </c>
      <c r="F7658" t="s">
        <v>21632</v>
      </c>
    </row>
    <row r="7659" spans="1:6" x14ac:dyDescent="0.25">
      <c r="A7659" t="s">
        <v>6023</v>
      </c>
      <c r="B7659" s="100" t="s">
        <v>9842</v>
      </c>
      <c r="C7659" s="99" t="s">
        <v>9840</v>
      </c>
      <c r="D7659" s="124">
        <v>17501</v>
      </c>
      <c r="E7659" s="157">
        <f>VLOOKUP(D7659,'SOAT LIQ'!$A$87:$C$3416,3,FALSE)</f>
        <v>8</v>
      </c>
      <c r="F7659" t="s">
        <v>21632</v>
      </c>
    </row>
    <row r="7660" spans="1:6" x14ac:dyDescent="0.25">
      <c r="A7660" t="s">
        <v>4339</v>
      </c>
      <c r="B7660" s="100" t="s">
        <v>9843</v>
      </c>
      <c r="C7660" s="99" t="s">
        <v>9840</v>
      </c>
      <c r="D7660" s="124">
        <v>17501</v>
      </c>
      <c r="E7660" s="157">
        <f>VLOOKUP(D7660,'SOAT LIQ'!$A$87:$C$3416,3,FALSE)</f>
        <v>8</v>
      </c>
      <c r="F7660" t="s">
        <v>21632</v>
      </c>
    </row>
    <row r="7661" spans="1:6" x14ac:dyDescent="0.25">
      <c r="A7661" t="s">
        <v>5750</v>
      </c>
      <c r="B7661" s="100" t="s">
        <v>9843</v>
      </c>
      <c r="C7661" s="99" t="s">
        <v>9840</v>
      </c>
      <c r="D7661" s="124">
        <v>17501</v>
      </c>
      <c r="E7661" s="157">
        <f>VLOOKUP(D7661,'SOAT LIQ'!$A$87:$C$3416,3,FALSE)</f>
        <v>8</v>
      </c>
      <c r="F7661" t="s">
        <v>21632</v>
      </c>
    </row>
    <row r="7662" spans="1:6" x14ac:dyDescent="0.25">
      <c r="A7662" t="s">
        <v>6023</v>
      </c>
      <c r="B7662" s="100" t="s">
        <v>9843</v>
      </c>
      <c r="C7662" s="99" t="s">
        <v>9840</v>
      </c>
      <c r="D7662" s="124">
        <v>17501</v>
      </c>
      <c r="E7662" s="157">
        <f>VLOOKUP(D7662,'SOAT LIQ'!$A$87:$C$3416,3,FALSE)</f>
        <v>8</v>
      </c>
      <c r="F7662" t="s">
        <v>21632</v>
      </c>
    </row>
    <row r="7663" spans="1:6" x14ac:dyDescent="0.25">
      <c r="A7663" t="s">
        <v>4339</v>
      </c>
      <c r="B7663" s="100" t="s">
        <v>9844</v>
      </c>
      <c r="C7663" s="99" t="s">
        <v>9845</v>
      </c>
      <c r="D7663" s="124">
        <v>17501</v>
      </c>
      <c r="E7663" s="157">
        <f>VLOOKUP(D7663,'SOAT LIQ'!$A$87:$C$3416,3,FALSE)</f>
        <v>8</v>
      </c>
      <c r="F7663" t="s">
        <v>21632</v>
      </c>
    </row>
    <row r="7664" spans="1:6" x14ac:dyDescent="0.25">
      <c r="A7664" t="s">
        <v>5509</v>
      </c>
      <c r="B7664" s="100" t="s">
        <v>9844</v>
      </c>
      <c r="C7664" s="99" t="s">
        <v>9845</v>
      </c>
      <c r="D7664" s="124">
        <v>17501</v>
      </c>
      <c r="E7664" s="157">
        <f>VLOOKUP(D7664,'SOAT LIQ'!$A$87:$C$3416,3,FALSE)</f>
        <v>8</v>
      </c>
      <c r="F7664" t="s">
        <v>21632</v>
      </c>
    </row>
    <row r="7665" spans="1:6" x14ac:dyDescent="0.25">
      <c r="A7665" t="s">
        <v>6023</v>
      </c>
      <c r="B7665" s="100" t="s">
        <v>9844</v>
      </c>
      <c r="C7665" s="99" t="s">
        <v>9845</v>
      </c>
      <c r="D7665" s="124">
        <v>17501</v>
      </c>
      <c r="E7665" s="157">
        <f>VLOOKUP(D7665,'SOAT LIQ'!$A$87:$C$3416,3,FALSE)</f>
        <v>8</v>
      </c>
      <c r="F7665" t="s">
        <v>21632</v>
      </c>
    </row>
    <row r="7666" spans="1:6" x14ac:dyDescent="0.25">
      <c r="A7666" t="s">
        <v>6034</v>
      </c>
      <c r="B7666" s="100" t="s">
        <v>9844</v>
      </c>
      <c r="C7666" s="99" t="s">
        <v>9845</v>
      </c>
      <c r="D7666" s="124">
        <v>17501</v>
      </c>
      <c r="E7666" s="157">
        <f>VLOOKUP(D7666,'SOAT LIQ'!$A$87:$C$3416,3,FALSE)</f>
        <v>8</v>
      </c>
      <c r="F7666" t="s">
        <v>21632</v>
      </c>
    </row>
    <row r="7667" spans="1:6" x14ac:dyDescent="0.25">
      <c r="A7667" t="s">
        <v>4339</v>
      </c>
      <c r="B7667" s="100" t="s">
        <v>9846</v>
      </c>
      <c r="C7667" s="99" t="s">
        <v>9845</v>
      </c>
      <c r="D7667" s="124">
        <v>17501</v>
      </c>
      <c r="E7667" s="157">
        <f>VLOOKUP(D7667,'SOAT LIQ'!$A$87:$C$3416,3,FALSE)</f>
        <v>8</v>
      </c>
      <c r="F7667" t="s">
        <v>21632</v>
      </c>
    </row>
    <row r="7668" spans="1:6" x14ac:dyDescent="0.25">
      <c r="A7668" t="s">
        <v>6023</v>
      </c>
      <c r="B7668" s="100" t="s">
        <v>9846</v>
      </c>
      <c r="C7668" s="99" t="s">
        <v>9845</v>
      </c>
      <c r="D7668" s="124">
        <v>17501</v>
      </c>
      <c r="E7668" s="157">
        <f>VLOOKUP(D7668,'SOAT LIQ'!$A$87:$C$3416,3,FALSE)</f>
        <v>8</v>
      </c>
      <c r="F7668" t="s">
        <v>21632</v>
      </c>
    </row>
    <row r="7669" spans="1:6" x14ac:dyDescent="0.25">
      <c r="A7669" t="s">
        <v>4339</v>
      </c>
      <c r="B7669" s="100" t="s">
        <v>9847</v>
      </c>
      <c r="C7669" s="99" t="s">
        <v>9848</v>
      </c>
      <c r="D7669" s="124">
        <v>37501</v>
      </c>
      <c r="E7669" s="157" t="e">
        <f>VLOOKUP(D7669,'SOAT LIQ'!$A$87:$C$3416,3,FALSE)</f>
        <v>#N/A</v>
      </c>
      <c r="F7669" t="s">
        <v>21632</v>
      </c>
    </row>
    <row r="7670" spans="1:6" x14ac:dyDescent="0.25">
      <c r="A7670" t="s">
        <v>5509</v>
      </c>
      <c r="B7670" s="100" t="s">
        <v>9847</v>
      </c>
      <c r="C7670" s="99" t="s">
        <v>9848</v>
      </c>
      <c r="D7670" s="124">
        <v>37501</v>
      </c>
      <c r="E7670" s="157" t="e">
        <f>VLOOKUP(D7670,'SOAT LIQ'!$A$87:$C$3416,3,FALSE)</f>
        <v>#N/A</v>
      </c>
      <c r="F7670" t="s">
        <v>5509</v>
      </c>
    </row>
    <row r="7671" spans="1:6" x14ac:dyDescent="0.25">
      <c r="A7671" t="s">
        <v>5750</v>
      </c>
      <c r="B7671" s="100" t="s">
        <v>9847</v>
      </c>
      <c r="C7671" s="99" t="s">
        <v>9848</v>
      </c>
      <c r="D7671" s="124">
        <v>37501</v>
      </c>
      <c r="E7671" s="157" t="e">
        <f>VLOOKUP(D7671,'SOAT LIQ'!$A$87:$C$3416,3,FALSE)</f>
        <v>#N/A</v>
      </c>
      <c r="F7671" t="s">
        <v>21632</v>
      </c>
    </row>
    <row r="7672" spans="1:6" x14ac:dyDescent="0.25">
      <c r="A7672" t="s">
        <v>6023</v>
      </c>
      <c r="B7672" s="100" t="s">
        <v>9847</v>
      </c>
      <c r="C7672" s="99" t="s">
        <v>9848</v>
      </c>
      <c r="D7672" s="124">
        <v>37501</v>
      </c>
      <c r="E7672" s="157" t="e">
        <f>VLOOKUP(D7672,'SOAT LIQ'!$A$87:$C$3416,3,FALSE)</f>
        <v>#N/A</v>
      </c>
      <c r="F7672" t="s">
        <v>21632</v>
      </c>
    </row>
    <row r="7673" spans="1:6" x14ac:dyDescent="0.25">
      <c r="A7673" t="s">
        <v>6034</v>
      </c>
      <c r="B7673" s="100" t="s">
        <v>9847</v>
      </c>
      <c r="C7673" s="99" t="s">
        <v>9848</v>
      </c>
      <c r="D7673" s="124">
        <v>37501</v>
      </c>
      <c r="E7673" s="157" t="e">
        <f>VLOOKUP(D7673,'SOAT LIQ'!$A$87:$C$3416,3,FALSE)</f>
        <v>#N/A</v>
      </c>
    </row>
    <row r="7674" spans="1:6" x14ac:dyDescent="0.25">
      <c r="A7674" t="s">
        <v>5577</v>
      </c>
      <c r="B7674" s="100" t="s">
        <v>9847</v>
      </c>
      <c r="C7674" s="99" t="s">
        <v>9848</v>
      </c>
      <c r="D7674" s="124">
        <v>37501</v>
      </c>
      <c r="E7674" s="157" t="e">
        <f>VLOOKUP(D7674,'SOAT LIQ'!$A$87:$C$3416,3,FALSE)</f>
        <v>#N/A</v>
      </c>
    </row>
    <row r="7675" spans="1:6" x14ac:dyDescent="0.25">
      <c r="A7675" t="s">
        <v>5579</v>
      </c>
      <c r="B7675" s="100" t="s">
        <v>9847</v>
      </c>
      <c r="C7675" s="99" t="s">
        <v>9848</v>
      </c>
      <c r="D7675" s="124">
        <v>37501</v>
      </c>
      <c r="E7675" s="157" t="e">
        <f>VLOOKUP(D7675,'SOAT LIQ'!$A$87:$C$3416,3,FALSE)</f>
        <v>#N/A</v>
      </c>
    </row>
    <row r="7676" spans="1:6" x14ac:dyDescent="0.25">
      <c r="A7676" t="s">
        <v>4339</v>
      </c>
      <c r="B7676" s="100" t="s">
        <v>9849</v>
      </c>
      <c r="C7676" s="99" t="s">
        <v>6354</v>
      </c>
      <c r="D7676" s="124">
        <v>37501</v>
      </c>
      <c r="E7676" s="157" t="e">
        <f>VLOOKUP(D7676,'SOAT LIQ'!$A$87:$C$3416,3,FALSE)</f>
        <v>#N/A</v>
      </c>
      <c r="F7676" t="s">
        <v>21632</v>
      </c>
    </row>
    <row r="7677" spans="1:6" x14ac:dyDescent="0.25">
      <c r="A7677" t="s">
        <v>5509</v>
      </c>
      <c r="B7677" s="100" t="s">
        <v>9849</v>
      </c>
      <c r="C7677" s="99" t="s">
        <v>6354</v>
      </c>
      <c r="D7677" s="124">
        <v>37501</v>
      </c>
      <c r="E7677" s="157" t="e">
        <f>VLOOKUP(D7677,'SOAT LIQ'!$A$87:$C$3416,3,FALSE)</f>
        <v>#N/A</v>
      </c>
      <c r="F7677" t="s">
        <v>5509</v>
      </c>
    </row>
    <row r="7678" spans="1:6" x14ac:dyDescent="0.25">
      <c r="A7678" t="s">
        <v>5750</v>
      </c>
      <c r="B7678" s="100" t="s">
        <v>9849</v>
      </c>
      <c r="C7678" s="99" t="s">
        <v>6354</v>
      </c>
      <c r="D7678" s="124">
        <v>37501</v>
      </c>
      <c r="E7678" s="157" t="e">
        <f>VLOOKUP(D7678,'SOAT LIQ'!$A$87:$C$3416,3,FALSE)</f>
        <v>#N/A</v>
      </c>
      <c r="F7678" t="s">
        <v>21632</v>
      </c>
    </row>
    <row r="7679" spans="1:6" x14ac:dyDescent="0.25">
      <c r="A7679" t="s">
        <v>6023</v>
      </c>
      <c r="B7679" s="100" t="s">
        <v>9849</v>
      </c>
      <c r="C7679" s="99" t="s">
        <v>6354</v>
      </c>
      <c r="D7679" s="124">
        <v>37501</v>
      </c>
      <c r="E7679" s="157" t="e">
        <f>VLOOKUP(D7679,'SOAT LIQ'!$A$87:$C$3416,3,FALSE)</f>
        <v>#N/A</v>
      </c>
      <c r="F7679" t="s">
        <v>21632</v>
      </c>
    </row>
    <row r="7680" spans="1:6" x14ac:dyDescent="0.25">
      <c r="A7680" t="s">
        <v>6034</v>
      </c>
      <c r="B7680" s="100" t="s">
        <v>9849</v>
      </c>
      <c r="C7680" s="99" t="s">
        <v>6354</v>
      </c>
      <c r="D7680" s="124">
        <v>37501</v>
      </c>
      <c r="E7680" s="157" t="e">
        <f>VLOOKUP(D7680,'SOAT LIQ'!$A$87:$C$3416,3,FALSE)</f>
        <v>#N/A</v>
      </c>
    </row>
    <row r="7681" spans="1:6" x14ac:dyDescent="0.25">
      <c r="A7681" t="s">
        <v>5577</v>
      </c>
      <c r="B7681" s="100" t="s">
        <v>9849</v>
      </c>
      <c r="C7681" s="99" t="s">
        <v>6354</v>
      </c>
      <c r="D7681" s="124">
        <v>37501</v>
      </c>
      <c r="E7681" s="157" t="e">
        <f>VLOOKUP(D7681,'SOAT LIQ'!$A$87:$C$3416,3,FALSE)</f>
        <v>#N/A</v>
      </c>
    </row>
    <row r="7682" spans="1:6" x14ac:dyDescent="0.25">
      <c r="A7682" t="s">
        <v>5579</v>
      </c>
      <c r="B7682" s="100" t="s">
        <v>9849</v>
      </c>
      <c r="C7682" s="99" t="s">
        <v>6354</v>
      </c>
      <c r="D7682" s="124">
        <v>37501</v>
      </c>
      <c r="E7682" s="157" t="e">
        <f>VLOOKUP(D7682,'SOAT LIQ'!$A$87:$C$3416,3,FALSE)</f>
        <v>#N/A</v>
      </c>
    </row>
    <row r="7683" spans="1:6" x14ac:dyDescent="0.25">
      <c r="A7683" t="s">
        <v>4339</v>
      </c>
      <c r="B7683" s="100" t="s">
        <v>9850</v>
      </c>
      <c r="C7683" s="99" t="s">
        <v>6354</v>
      </c>
      <c r="D7683" s="124">
        <v>37501</v>
      </c>
      <c r="E7683" s="157" t="e">
        <f>VLOOKUP(D7683,'SOAT LIQ'!$A$87:$C$3416,3,FALSE)</f>
        <v>#N/A</v>
      </c>
      <c r="F7683" t="s">
        <v>21632</v>
      </c>
    </row>
    <row r="7684" spans="1:6" x14ac:dyDescent="0.25">
      <c r="A7684" t="s">
        <v>6023</v>
      </c>
      <c r="B7684" s="100" t="s">
        <v>9850</v>
      </c>
      <c r="C7684" s="99" t="s">
        <v>6354</v>
      </c>
      <c r="D7684" s="124">
        <v>37501</v>
      </c>
      <c r="E7684" s="157" t="e">
        <f>VLOOKUP(D7684,'SOAT LIQ'!$A$87:$C$3416,3,FALSE)</f>
        <v>#N/A</v>
      </c>
      <c r="F7684" t="s">
        <v>21632</v>
      </c>
    </row>
    <row r="7685" spans="1:6" x14ac:dyDescent="0.25">
      <c r="A7685" t="s">
        <v>9851</v>
      </c>
      <c r="B7685" s="100" t="s">
        <v>9852</v>
      </c>
      <c r="C7685" s="99" t="s">
        <v>9853</v>
      </c>
      <c r="D7685" s="124">
        <v>18300</v>
      </c>
      <c r="E7685" s="157">
        <f>VLOOKUP(D7685,'SOAT LIQ'!$A$87:$C$3416,3,FALSE)</f>
        <v>6</v>
      </c>
      <c r="F7685" t="s">
        <v>21632</v>
      </c>
    </row>
    <row r="7686" spans="1:6" x14ac:dyDescent="0.25">
      <c r="A7686" t="s">
        <v>6787</v>
      </c>
      <c r="B7686" s="100" t="s">
        <v>9852</v>
      </c>
      <c r="C7686" s="99" t="s">
        <v>9853</v>
      </c>
      <c r="D7686" s="124">
        <v>18300</v>
      </c>
      <c r="E7686" s="157">
        <f>VLOOKUP(D7686,'SOAT LIQ'!$A$87:$C$3416,3,FALSE)</f>
        <v>6</v>
      </c>
      <c r="F7686" t="s">
        <v>21632</v>
      </c>
    </row>
    <row r="7687" spans="1:6" x14ac:dyDescent="0.25">
      <c r="A7687" t="s">
        <v>4339</v>
      </c>
      <c r="B7687" s="100" t="s">
        <v>9854</v>
      </c>
      <c r="C7687" s="99" t="s">
        <v>9855</v>
      </c>
      <c r="D7687" s="124">
        <v>7122</v>
      </c>
      <c r="E7687" s="157">
        <f>VLOOKUP(D7687,'SOAT LIQ'!$A$87:$C$3416,3,FALSE)</f>
        <v>3</v>
      </c>
      <c r="F7687" t="s">
        <v>21632</v>
      </c>
    </row>
    <row r="7688" spans="1:6" x14ac:dyDescent="0.25">
      <c r="A7688" t="s">
        <v>6023</v>
      </c>
      <c r="B7688" s="100" t="s">
        <v>9854</v>
      </c>
      <c r="C7688" s="99" t="s">
        <v>9855</v>
      </c>
      <c r="D7688" s="124">
        <v>7122</v>
      </c>
      <c r="E7688" s="157">
        <f>VLOOKUP(D7688,'SOAT LIQ'!$A$87:$C$3416,3,FALSE)</f>
        <v>3</v>
      </c>
      <c r="F7688" t="s">
        <v>21632</v>
      </c>
    </row>
    <row r="7689" spans="1:6" x14ac:dyDescent="0.25">
      <c r="A7689" t="s">
        <v>5922</v>
      </c>
      <c r="B7689" s="100" t="s">
        <v>9854</v>
      </c>
      <c r="C7689" s="99" t="s">
        <v>9855</v>
      </c>
      <c r="D7689" s="124">
        <v>7122</v>
      </c>
      <c r="E7689" s="157">
        <f>VLOOKUP(D7689,'SOAT LIQ'!$A$87:$C$3416,3,FALSE)</f>
        <v>3</v>
      </c>
      <c r="F7689" t="s">
        <v>21632</v>
      </c>
    </row>
    <row r="7690" spans="1:6" x14ac:dyDescent="0.25">
      <c r="A7690" t="s">
        <v>4339</v>
      </c>
      <c r="B7690" s="100" t="s">
        <v>9856</v>
      </c>
      <c r="C7690" s="99" t="s">
        <v>9855</v>
      </c>
      <c r="D7690" s="124">
        <v>7122</v>
      </c>
      <c r="E7690" s="157">
        <f>VLOOKUP(D7690,'SOAT LIQ'!$A$87:$C$3416,3,FALSE)</f>
        <v>3</v>
      </c>
      <c r="F7690" t="s">
        <v>21632</v>
      </c>
    </row>
    <row r="7691" spans="1:6" x14ac:dyDescent="0.25">
      <c r="A7691" t="s">
        <v>6023</v>
      </c>
      <c r="B7691" s="100" t="s">
        <v>9856</v>
      </c>
      <c r="C7691" s="99" t="s">
        <v>9855</v>
      </c>
      <c r="D7691" s="124">
        <v>7122</v>
      </c>
      <c r="E7691" s="157">
        <f>VLOOKUP(D7691,'SOAT LIQ'!$A$87:$C$3416,3,FALSE)</f>
        <v>3</v>
      </c>
      <c r="F7691" t="s">
        <v>21632</v>
      </c>
    </row>
    <row r="7692" spans="1:6" x14ac:dyDescent="0.25">
      <c r="A7692" t="s">
        <v>5922</v>
      </c>
      <c r="B7692" s="100" t="s">
        <v>9856</v>
      </c>
      <c r="C7692" s="99" t="s">
        <v>9855</v>
      </c>
      <c r="D7692" s="124">
        <v>7122</v>
      </c>
      <c r="E7692" s="157">
        <f>VLOOKUP(D7692,'SOAT LIQ'!$A$87:$C$3416,3,FALSE)</f>
        <v>3</v>
      </c>
      <c r="F7692" t="s">
        <v>21632</v>
      </c>
    </row>
    <row r="7693" spans="1:6" x14ac:dyDescent="0.25">
      <c r="A7693" t="s">
        <v>4339</v>
      </c>
      <c r="B7693" s="100" t="s">
        <v>9857</v>
      </c>
      <c r="C7693" s="99" t="s">
        <v>9858</v>
      </c>
      <c r="D7693" s="124">
        <v>7161</v>
      </c>
      <c r="E7693" s="157">
        <f>VLOOKUP(D7693,'SOAT LIQ'!$A$87:$C$3416,3,FALSE)</f>
        <v>9</v>
      </c>
      <c r="F7693" t="s">
        <v>21632</v>
      </c>
    </row>
    <row r="7694" spans="1:6" x14ac:dyDescent="0.25">
      <c r="A7694" t="s">
        <v>6023</v>
      </c>
      <c r="B7694" s="100" t="s">
        <v>9857</v>
      </c>
      <c r="C7694" s="99" t="s">
        <v>9858</v>
      </c>
      <c r="D7694" s="124">
        <v>7161</v>
      </c>
      <c r="E7694" s="157">
        <f>VLOOKUP(D7694,'SOAT LIQ'!$A$87:$C$3416,3,FALSE)</f>
        <v>9</v>
      </c>
      <c r="F7694" t="s">
        <v>21632</v>
      </c>
    </row>
    <row r="7695" spans="1:6" x14ac:dyDescent="0.25">
      <c r="A7695" t="s">
        <v>5922</v>
      </c>
      <c r="B7695" s="100" t="s">
        <v>9857</v>
      </c>
      <c r="C7695" s="99" t="s">
        <v>9858</v>
      </c>
      <c r="D7695" s="124">
        <v>7161</v>
      </c>
      <c r="E7695" s="157">
        <f>VLOOKUP(D7695,'SOAT LIQ'!$A$87:$C$3416,3,FALSE)</f>
        <v>9</v>
      </c>
      <c r="F7695" t="s">
        <v>21632</v>
      </c>
    </row>
    <row r="7696" spans="1:6" x14ac:dyDescent="0.25">
      <c r="A7696" t="s">
        <v>4339</v>
      </c>
      <c r="B7696" s="100" t="s">
        <v>9859</v>
      </c>
      <c r="C7696" s="99" t="s">
        <v>9858</v>
      </c>
      <c r="D7696" s="124">
        <v>7161</v>
      </c>
      <c r="E7696" s="157">
        <f>VLOOKUP(D7696,'SOAT LIQ'!$A$87:$C$3416,3,FALSE)</f>
        <v>9</v>
      </c>
      <c r="F7696" t="s">
        <v>21632</v>
      </c>
    </row>
    <row r="7697" spans="1:6" x14ac:dyDescent="0.25">
      <c r="A7697" t="s">
        <v>6023</v>
      </c>
      <c r="B7697" s="100" t="s">
        <v>9859</v>
      </c>
      <c r="C7697" s="99" t="s">
        <v>9858</v>
      </c>
      <c r="D7697" s="124">
        <v>7161</v>
      </c>
      <c r="E7697" s="157">
        <f>VLOOKUP(D7697,'SOAT LIQ'!$A$87:$C$3416,3,FALSE)</f>
        <v>9</v>
      </c>
      <c r="F7697" t="s">
        <v>21632</v>
      </c>
    </row>
    <row r="7698" spans="1:6" x14ac:dyDescent="0.25">
      <c r="A7698" t="s">
        <v>5922</v>
      </c>
      <c r="B7698" s="100" t="s">
        <v>9859</v>
      </c>
      <c r="C7698" s="99" t="s">
        <v>9858</v>
      </c>
      <c r="D7698" s="124">
        <v>7161</v>
      </c>
      <c r="E7698" s="157">
        <f>VLOOKUP(D7698,'SOAT LIQ'!$A$87:$C$3416,3,FALSE)</f>
        <v>9</v>
      </c>
      <c r="F7698" t="s">
        <v>21632</v>
      </c>
    </row>
    <row r="7699" spans="1:6" x14ac:dyDescent="0.25">
      <c r="A7699" t="s">
        <v>4339</v>
      </c>
      <c r="B7699" s="100" t="s">
        <v>9861</v>
      </c>
      <c r="C7699" s="99" t="s">
        <v>9860</v>
      </c>
      <c r="D7699" s="124">
        <v>7161</v>
      </c>
      <c r="E7699" s="157">
        <f>VLOOKUP(D7699,'SOAT LIQ'!$A$87:$C$3416,3,FALSE)</f>
        <v>9</v>
      </c>
      <c r="F7699" t="s">
        <v>21632</v>
      </c>
    </row>
    <row r="7700" spans="1:6" x14ac:dyDescent="0.25">
      <c r="A7700" t="s">
        <v>5750</v>
      </c>
      <c r="B7700" s="100" t="s">
        <v>9861</v>
      </c>
      <c r="C7700" s="99" t="s">
        <v>9860</v>
      </c>
      <c r="D7700" s="124">
        <v>7161</v>
      </c>
      <c r="E7700" s="157">
        <f>VLOOKUP(D7700,'SOAT LIQ'!$A$87:$C$3416,3,FALSE)</f>
        <v>9</v>
      </c>
      <c r="F7700" t="s">
        <v>21632</v>
      </c>
    </row>
    <row r="7701" spans="1:6" x14ac:dyDescent="0.25">
      <c r="A7701" t="s">
        <v>6023</v>
      </c>
      <c r="B7701" s="100" t="s">
        <v>9861</v>
      </c>
      <c r="C7701" s="99" t="s">
        <v>9860</v>
      </c>
      <c r="D7701" s="124">
        <v>7161</v>
      </c>
      <c r="E7701" s="157">
        <f>VLOOKUP(D7701,'SOAT LIQ'!$A$87:$C$3416,3,FALSE)</f>
        <v>9</v>
      </c>
      <c r="F7701" t="s">
        <v>21632</v>
      </c>
    </row>
    <row r="7702" spans="1:6" x14ac:dyDescent="0.25">
      <c r="A7702" t="s">
        <v>4339</v>
      </c>
      <c r="B7702" s="100" t="s">
        <v>9863</v>
      </c>
      <c r="C7702" s="99" t="s">
        <v>9862</v>
      </c>
      <c r="D7702" s="124">
        <v>7161</v>
      </c>
      <c r="E7702" s="157">
        <f>VLOOKUP(D7702,'SOAT LIQ'!$A$87:$C$3416,3,FALSE)</f>
        <v>9</v>
      </c>
      <c r="F7702" t="s">
        <v>21632</v>
      </c>
    </row>
    <row r="7703" spans="1:6" x14ac:dyDescent="0.25">
      <c r="A7703" t="s">
        <v>5750</v>
      </c>
      <c r="B7703" s="100" t="s">
        <v>9863</v>
      </c>
      <c r="C7703" s="99" t="s">
        <v>9862</v>
      </c>
      <c r="D7703" s="124">
        <v>7161</v>
      </c>
      <c r="E7703" s="157">
        <f>VLOOKUP(D7703,'SOAT LIQ'!$A$87:$C$3416,3,FALSE)</f>
        <v>9</v>
      </c>
      <c r="F7703" t="s">
        <v>21632</v>
      </c>
    </row>
    <row r="7704" spans="1:6" x14ac:dyDescent="0.25">
      <c r="A7704" t="s">
        <v>6023</v>
      </c>
      <c r="B7704" s="100" t="s">
        <v>9863</v>
      </c>
      <c r="C7704" s="99" t="s">
        <v>9862</v>
      </c>
      <c r="D7704" s="124">
        <v>7161</v>
      </c>
      <c r="E7704" s="157">
        <f>VLOOKUP(D7704,'SOAT LIQ'!$A$87:$C$3416,3,FALSE)</f>
        <v>9</v>
      </c>
      <c r="F7704" t="s">
        <v>21632</v>
      </c>
    </row>
    <row r="7705" spans="1:6" x14ac:dyDescent="0.25">
      <c r="A7705" t="s">
        <v>4339</v>
      </c>
      <c r="B7705" s="100" t="s">
        <v>9864</v>
      </c>
      <c r="C7705" s="99" t="s">
        <v>9862</v>
      </c>
      <c r="D7705" s="124">
        <v>7161</v>
      </c>
      <c r="E7705" s="157">
        <f>VLOOKUP(D7705,'SOAT LIQ'!$A$87:$C$3416,3,FALSE)</f>
        <v>9</v>
      </c>
      <c r="F7705" t="s">
        <v>21632</v>
      </c>
    </row>
    <row r="7706" spans="1:6" x14ac:dyDescent="0.25">
      <c r="A7706" t="s">
        <v>5750</v>
      </c>
      <c r="B7706" s="100" t="s">
        <v>9864</v>
      </c>
      <c r="C7706" s="99" t="s">
        <v>9862</v>
      </c>
      <c r="D7706" s="124">
        <v>7161</v>
      </c>
      <c r="E7706" s="157">
        <f>VLOOKUP(D7706,'SOAT LIQ'!$A$87:$C$3416,3,FALSE)</f>
        <v>9</v>
      </c>
      <c r="F7706" t="s">
        <v>21632</v>
      </c>
    </row>
    <row r="7707" spans="1:6" x14ac:dyDescent="0.25">
      <c r="A7707" t="s">
        <v>6023</v>
      </c>
      <c r="B7707" s="100" t="s">
        <v>9864</v>
      </c>
      <c r="C7707" s="99" t="s">
        <v>9862</v>
      </c>
      <c r="D7707" s="124">
        <v>7161</v>
      </c>
      <c r="E7707" s="157">
        <f>VLOOKUP(D7707,'SOAT LIQ'!$A$87:$C$3416,3,FALSE)</f>
        <v>9</v>
      </c>
      <c r="F7707" t="s">
        <v>21632</v>
      </c>
    </row>
    <row r="7708" spans="1:6" x14ac:dyDescent="0.25">
      <c r="A7708" t="s">
        <v>4339</v>
      </c>
      <c r="B7708" s="100" t="s">
        <v>9865</v>
      </c>
      <c r="C7708" s="99" t="s">
        <v>9866</v>
      </c>
      <c r="D7708" s="124">
        <v>7161</v>
      </c>
      <c r="E7708" s="157">
        <f>VLOOKUP(D7708,'SOAT LIQ'!$A$87:$C$3416,3,FALSE)</f>
        <v>9</v>
      </c>
      <c r="F7708" t="s">
        <v>21632</v>
      </c>
    </row>
    <row r="7709" spans="1:6" x14ac:dyDescent="0.25">
      <c r="A7709" t="s">
        <v>5750</v>
      </c>
      <c r="B7709" s="100" t="s">
        <v>9865</v>
      </c>
      <c r="C7709" s="99" t="s">
        <v>9866</v>
      </c>
      <c r="D7709" s="124">
        <v>7161</v>
      </c>
      <c r="E7709" s="157">
        <f>VLOOKUP(D7709,'SOAT LIQ'!$A$87:$C$3416,3,FALSE)</f>
        <v>9</v>
      </c>
      <c r="F7709" t="s">
        <v>21632</v>
      </c>
    </row>
    <row r="7710" spans="1:6" x14ac:dyDescent="0.25">
      <c r="A7710" t="s">
        <v>6023</v>
      </c>
      <c r="B7710" s="100" t="s">
        <v>9865</v>
      </c>
      <c r="C7710" s="99" t="s">
        <v>9866</v>
      </c>
      <c r="D7710" s="124">
        <v>7161</v>
      </c>
      <c r="E7710" s="157">
        <f>VLOOKUP(D7710,'SOAT LIQ'!$A$87:$C$3416,3,FALSE)</f>
        <v>9</v>
      </c>
      <c r="F7710" t="s">
        <v>21632</v>
      </c>
    </row>
    <row r="7711" spans="1:6" x14ac:dyDescent="0.25">
      <c r="A7711" t="s">
        <v>4339</v>
      </c>
      <c r="B7711" s="100" t="s">
        <v>9867</v>
      </c>
      <c r="C7711" s="99" t="s">
        <v>9866</v>
      </c>
      <c r="D7711" s="124">
        <v>7161</v>
      </c>
      <c r="E7711" s="157">
        <f>VLOOKUP(D7711,'SOAT LIQ'!$A$87:$C$3416,3,FALSE)</f>
        <v>9</v>
      </c>
      <c r="F7711" t="s">
        <v>21632</v>
      </c>
    </row>
    <row r="7712" spans="1:6" x14ac:dyDescent="0.25">
      <c r="A7712" t="s">
        <v>6023</v>
      </c>
      <c r="B7712" s="100" t="s">
        <v>9867</v>
      </c>
      <c r="C7712" s="99" t="s">
        <v>9866</v>
      </c>
      <c r="D7712" s="124">
        <v>7161</v>
      </c>
      <c r="E7712" s="157">
        <f>VLOOKUP(D7712,'SOAT LIQ'!$A$87:$C$3416,3,FALSE)</f>
        <v>9</v>
      </c>
      <c r="F7712" t="s">
        <v>21632</v>
      </c>
    </row>
    <row r="7713" spans="1:6" x14ac:dyDescent="0.25">
      <c r="A7713" t="s">
        <v>4339</v>
      </c>
      <c r="B7713" s="100" t="s">
        <v>9868</v>
      </c>
      <c r="C7713" s="99" t="s">
        <v>9866</v>
      </c>
      <c r="D7713" s="124">
        <v>7161</v>
      </c>
      <c r="E7713" s="157">
        <f>VLOOKUP(D7713,'SOAT LIQ'!$A$87:$C$3416,3,FALSE)</f>
        <v>9</v>
      </c>
      <c r="F7713" t="s">
        <v>21632</v>
      </c>
    </row>
    <row r="7714" spans="1:6" x14ac:dyDescent="0.25">
      <c r="A7714" t="s">
        <v>5750</v>
      </c>
      <c r="B7714" s="100" t="s">
        <v>9868</v>
      </c>
      <c r="C7714" s="99" t="s">
        <v>9866</v>
      </c>
      <c r="D7714" s="124">
        <v>7161</v>
      </c>
      <c r="E7714" s="157">
        <f>VLOOKUP(D7714,'SOAT LIQ'!$A$87:$C$3416,3,FALSE)</f>
        <v>9</v>
      </c>
      <c r="F7714" t="s">
        <v>21632</v>
      </c>
    </row>
    <row r="7715" spans="1:6" x14ac:dyDescent="0.25">
      <c r="A7715" t="s">
        <v>6023</v>
      </c>
      <c r="B7715" s="100" t="s">
        <v>9868</v>
      </c>
      <c r="C7715" s="99" t="s">
        <v>9866</v>
      </c>
      <c r="D7715" s="124">
        <v>7161</v>
      </c>
      <c r="E7715" s="157">
        <f>VLOOKUP(D7715,'SOAT LIQ'!$A$87:$C$3416,3,FALSE)</f>
        <v>9</v>
      </c>
      <c r="F7715" t="s">
        <v>21632</v>
      </c>
    </row>
    <row r="7716" spans="1:6" x14ac:dyDescent="0.25">
      <c r="A7716" t="s">
        <v>4339</v>
      </c>
      <c r="B7716" s="100" t="s">
        <v>9869</v>
      </c>
      <c r="C7716" s="99" t="s">
        <v>9866</v>
      </c>
      <c r="D7716" s="124">
        <v>7161</v>
      </c>
      <c r="E7716" s="157">
        <f>VLOOKUP(D7716,'SOAT LIQ'!$A$87:$C$3416,3,FALSE)</f>
        <v>9</v>
      </c>
      <c r="F7716" t="s">
        <v>21632</v>
      </c>
    </row>
    <row r="7717" spans="1:6" x14ac:dyDescent="0.25">
      <c r="A7717" t="s">
        <v>6023</v>
      </c>
      <c r="B7717" s="100" t="s">
        <v>9869</v>
      </c>
      <c r="C7717" s="99" t="s">
        <v>9866</v>
      </c>
      <c r="D7717" s="124">
        <v>7161</v>
      </c>
      <c r="E7717" s="157">
        <f>VLOOKUP(D7717,'SOAT LIQ'!$A$87:$C$3416,3,FALSE)</f>
        <v>9</v>
      </c>
      <c r="F7717" t="s">
        <v>21632</v>
      </c>
    </row>
    <row r="7718" spans="1:6" x14ac:dyDescent="0.25">
      <c r="A7718" t="s">
        <v>4339</v>
      </c>
      <c r="B7718" s="100" t="s">
        <v>9871</v>
      </c>
      <c r="C7718" s="99" t="s">
        <v>9870</v>
      </c>
      <c r="D7718" s="124">
        <v>7161</v>
      </c>
      <c r="E7718" s="157">
        <f>VLOOKUP(D7718,'SOAT LIQ'!$A$87:$C$3416,3,FALSE)</f>
        <v>9</v>
      </c>
      <c r="F7718" t="s">
        <v>21632</v>
      </c>
    </row>
    <row r="7719" spans="1:6" x14ac:dyDescent="0.25">
      <c r="A7719" t="s">
        <v>5750</v>
      </c>
      <c r="B7719" s="100" t="s">
        <v>9871</v>
      </c>
      <c r="C7719" s="99" t="s">
        <v>9870</v>
      </c>
      <c r="D7719" s="124">
        <v>7161</v>
      </c>
      <c r="E7719" s="157">
        <f>VLOOKUP(D7719,'SOAT LIQ'!$A$87:$C$3416,3,FALSE)</f>
        <v>9</v>
      </c>
      <c r="F7719" t="s">
        <v>21632</v>
      </c>
    </row>
    <row r="7720" spans="1:6" x14ac:dyDescent="0.25">
      <c r="A7720" t="s">
        <v>6023</v>
      </c>
      <c r="B7720" s="100" t="s">
        <v>9871</v>
      </c>
      <c r="C7720" s="99" t="s">
        <v>9870</v>
      </c>
      <c r="D7720" s="124">
        <v>7161</v>
      </c>
      <c r="E7720" s="157">
        <f>VLOOKUP(D7720,'SOAT LIQ'!$A$87:$C$3416,3,FALSE)</f>
        <v>9</v>
      </c>
      <c r="F7720" t="s">
        <v>21632</v>
      </c>
    </row>
    <row r="7721" spans="1:6" x14ac:dyDescent="0.25">
      <c r="A7721" t="s">
        <v>4339</v>
      </c>
      <c r="B7721" s="100" t="s">
        <v>9872</v>
      </c>
      <c r="C7721" s="99" t="s">
        <v>9873</v>
      </c>
      <c r="D7721" s="124">
        <v>7161</v>
      </c>
      <c r="E7721" s="157">
        <f>VLOOKUP(D7721,'SOAT LIQ'!$A$87:$C$3416,3,FALSE)</f>
        <v>9</v>
      </c>
      <c r="F7721" t="s">
        <v>21632</v>
      </c>
    </row>
    <row r="7722" spans="1:6" x14ac:dyDescent="0.25">
      <c r="A7722" t="s">
        <v>5750</v>
      </c>
      <c r="B7722" s="100" t="s">
        <v>9872</v>
      </c>
      <c r="C7722" s="99" t="s">
        <v>9873</v>
      </c>
      <c r="D7722" s="124">
        <v>7161</v>
      </c>
      <c r="E7722" s="157">
        <f>VLOOKUP(D7722,'SOAT LIQ'!$A$87:$C$3416,3,FALSE)</f>
        <v>9</v>
      </c>
      <c r="F7722" t="s">
        <v>21632</v>
      </c>
    </row>
    <row r="7723" spans="1:6" x14ac:dyDescent="0.25">
      <c r="A7723" t="s">
        <v>6023</v>
      </c>
      <c r="B7723" s="100" t="s">
        <v>9872</v>
      </c>
      <c r="C7723" s="99" t="s">
        <v>9873</v>
      </c>
      <c r="D7723" s="124">
        <v>7161</v>
      </c>
      <c r="E7723" s="157">
        <f>VLOOKUP(D7723,'SOAT LIQ'!$A$87:$C$3416,3,FALSE)</f>
        <v>9</v>
      </c>
      <c r="F7723" t="s">
        <v>21632</v>
      </c>
    </row>
    <row r="7724" spans="1:6" x14ac:dyDescent="0.25">
      <c r="A7724" t="s">
        <v>4339</v>
      </c>
      <c r="B7724" s="100" t="s">
        <v>9874</v>
      </c>
      <c r="C7724" s="99" t="s">
        <v>9873</v>
      </c>
      <c r="D7724" s="124">
        <v>7161</v>
      </c>
      <c r="E7724" s="157">
        <f>VLOOKUP(D7724,'SOAT LIQ'!$A$87:$C$3416,3,FALSE)</f>
        <v>9</v>
      </c>
      <c r="F7724" t="s">
        <v>21632</v>
      </c>
    </row>
    <row r="7725" spans="1:6" x14ac:dyDescent="0.25">
      <c r="A7725" t="s">
        <v>5750</v>
      </c>
      <c r="B7725" s="100" t="s">
        <v>9874</v>
      </c>
      <c r="C7725" s="99" t="s">
        <v>9873</v>
      </c>
      <c r="D7725" s="124">
        <v>7161</v>
      </c>
      <c r="E7725" s="157">
        <f>VLOOKUP(D7725,'SOAT LIQ'!$A$87:$C$3416,3,FALSE)</f>
        <v>9</v>
      </c>
      <c r="F7725" t="s">
        <v>21632</v>
      </c>
    </row>
    <row r="7726" spans="1:6" x14ac:dyDescent="0.25">
      <c r="A7726" t="s">
        <v>6023</v>
      </c>
      <c r="B7726" s="100" t="s">
        <v>9874</v>
      </c>
      <c r="C7726" s="99" t="s">
        <v>9873</v>
      </c>
      <c r="D7726" s="124">
        <v>7161</v>
      </c>
      <c r="E7726" s="157">
        <f>VLOOKUP(D7726,'SOAT LIQ'!$A$87:$C$3416,3,FALSE)</f>
        <v>9</v>
      </c>
      <c r="F7726" t="s">
        <v>21632</v>
      </c>
    </row>
    <row r="7727" spans="1:6" x14ac:dyDescent="0.25">
      <c r="A7727" t="s">
        <v>4339</v>
      </c>
      <c r="B7727" s="100" t="s">
        <v>4958</v>
      </c>
      <c r="C7727" s="99" t="s">
        <v>9875</v>
      </c>
      <c r="D7727" s="124">
        <v>7101</v>
      </c>
      <c r="E7727" s="157">
        <f>VLOOKUP(D7727,'SOAT LIQ'!$A$87:$C$3416,3,FALSE)</f>
        <v>9</v>
      </c>
      <c r="F7727" t="s">
        <v>21632</v>
      </c>
    </row>
    <row r="7728" spans="1:6" x14ac:dyDescent="0.25">
      <c r="A7728" t="s">
        <v>5750</v>
      </c>
      <c r="B7728" s="100" t="s">
        <v>4958</v>
      </c>
      <c r="C7728" s="99" t="s">
        <v>9875</v>
      </c>
      <c r="D7728" s="124">
        <v>7101</v>
      </c>
      <c r="E7728" s="157">
        <f>VLOOKUP(D7728,'SOAT LIQ'!$A$87:$C$3416,3,FALSE)</f>
        <v>9</v>
      </c>
      <c r="F7728" t="s">
        <v>21632</v>
      </c>
    </row>
    <row r="7729" spans="1:6" x14ac:dyDescent="0.25">
      <c r="A7729" t="s">
        <v>6023</v>
      </c>
      <c r="B7729" s="100" t="s">
        <v>4958</v>
      </c>
      <c r="C7729" s="99" t="s">
        <v>9875</v>
      </c>
      <c r="D7729" s="124">
        <v>7101</v>
      </c>
      <c r="E7729" s="157">
        <f>VLOOKUP(D7729,'SOAT LIQ'!$A$87:$C$3416,3,FALSE)</f>
        <v>9</v>
      </c>
      <c r="F7729" t="s">
        <v>21632</v>
      </c>
    </row>
    <row r="7730" spans="1:6" x14ac:dyDescent="0.25">
      <c r="A7730" t="s">
        <v>5750</v>
      </c>
      <c r="B7730" s="100" t="s">
        <v>9876</v>
      </c>
      <c r="C7730" s="99" t="s">
        <v>9875</v>
      </c>
      <c r="D7730" s="124">
        <v>7101</v>
      </c>
      <c r="E7730" s="157">
        <f>VLOOKUP(D7730,'SOAT LIQ'!$A$87:$C$3416,3,FALSE)</f>
        <v>9</v>
      </c>
      <c r="F7730" t="s">
        <v>21632</v>
      </c>
    </row>
    <row r="7731" spans="1:6" x14ac:dyDescent="0.25">
      <c r="A7731" t="s">
        <v>4339</v>
      </c>
      <c r="B7731" s="100" t="s">
        <v>9876</v>
      </c>
      <c r="C7731" s="99" t="s">
        <v>9875</v>
      </c>
      <c r="D7731" s="124">
        <v>7101</v>
      </c>
      <c r="E7731" s="157">
        <f>VLOOKUP(D7731,'SOAT LIQ'!$A$87:$C$3416,3,FALSE)</f>
        <v>9</v>
      </c>
      <c r="F7731" t="s">
        <v>21632</v>
      </c>
    </row>
    <row r="7732" spans="1:6" x14ac:dyDescent="0.25">
      <c r="A7732" t="s">
        <v>6023</v>
      </c>
      <c r="B7732" s="100" t="s">
        <v>9876</v>
      </c>
      <c r="C7732" s="99" t="s">
        <v>9875</v>
      </c>
      <c r="D7732" s="124">
        <v>7101</v>
      </c>
      <c r="E7732" s="157">
        <f>VLOOKUP(D7732,'SOAT LIQ'!$A$87:$C$3416,3,FALSE)</f>
        <v>9</v>
      </c>
      <c r="F7732" t="s">
        <v>21632</v>
      </c>
    </row>
    <row r="7733" spans="1:6" x14ac:dyDescent="0.25">
      <c r="A7733" t="s">
        <v>5750</v>
      </c>
      <c r="B7733" s="100" t="s">
        <v>9877</v>
      </c>
      <c r="C7733" s="100"/>
      <c r="D7733" s="124">
        <v>7163</v>
      </c>
      <c r="E7733" s="157">
        <f>VLOOKUP(D7733,'SOAT LIQ'!$A$87:$C$3416,3,FALSE)</f>
        <v>12</v>
      </c>
      <c r="F7733" t="s">
        <v>21632</v>
      </c>
    </row>
    <row r="7734" spans="1:6" x14ac:dyDescent="0.25">
      <c r="A7734" t="s">
        <v>4339</v>
      </c>
      <c r="B7734" s="100" t="s">
        <v>9877</v>
      </c>
      <c r="C7734" s="100"/>
      <c r="D7734" s="124">
        <v>7163</v>
      </c>
      <c r="E7734" s="157">
        <f>VLOOKUP(D7734,'SOAT LIQ'!$A$87:$C$3416,3,FALSE)</f>
        <v>12</v>
      </c>
      <c r="F7734" t="s">
        <v>21632</v>
      </c>
    </row>
    <row r="7735" spans="1:6" x14ac:dyDescent="0.25">
      <c r="A7735" t="s">
        <v>5750</v>
      </c>
      <c r="B7735" s="100" t="s">
        <v>9878</v>
      </c>
      <c r="C7735" s="100"/>
      <c r="D7735" s="124">
        <v>7163</v>
      </c>
      <c r="E7735" s="157">
        <f>VLOOKUP(D7735,'SOAT LIQ'!$A$87:$C$3416,3,FALSE)</f>
        <v>12</v>
      </c>
      <c r="F7735" t="s">
        <v>21632</v>
      </c>
    </row>
    <row r="7736" spans="1:6" x14ac:dyDescent="0.25">
      <c r="A7736" t="s">
        <v>4339</v>
      </c>
      <c r="B7736" s="100" t="s">
        <v>9878</v>
      </c>
      <c r="C7736" s="100"/>
      <c r="D7736" s="124">
        <v>7163</v>
      </c>
      <c r="E7736" s="157">
        <f>VLOOKUP(D7736,'SOAT LIQ'!$A$87:$C$3416,3,FALSE)</f>
        <v>12</v>
      </c>
      <c r="F7736" t="s">
        <v>21632</v>
      </c>
    </row>
    <row r="7737" spans="1:6" x14ac:dyDescent="0.25">
      <c r="A7737" t="s">
        <v>5750</v>
      </c>
      <c r="B7737" s="100" t="s">
        <v>9879</v>
      </c>
      <c r="C7737" s="100"/>
      <c r="D7737" s="124">
        <v>7163</v>
      </c>
      <c r="E7737" s="157">
        <f>VLOOKUP(D7737,'SOAT LIQ'!$A$87:$C$3416,3,FALSE)</f>
        <v>12</v>
      </c>
      <c r="F7737" t="s">
        <v>21632</v>
      </c>
    </row>
    <row r="7738" spans="1:6" x14ac:dyDescent="0.25">
      <c r="A7738" t="s">
        <v>4339</v>
      </c>
      <c r="B7738" s="100" t="s">
        <v>9879</v>
      </c>
      <c r="C7738" s="100"/>
      <c r="D7738" s="124">
        <v>7163</v>
      </c>
      <c r="E7738" s="157">
        <f>VLOOKUP(D7738,'SOAT LIQ'!$A$87:$C$3416,3,FALSE)</f>
        <v>12</v>
      </c>
      <c r="F7738" t="s">
        <v>21632</v>
      </c>
    </row>
    <row r="7739" spans="1:6" x14ac:dyDescent="0.25">
      <c r="A7739" t="s">
        <v>5750</v>
      </c>
      <c r="B7739" s="100" t="s">
        <v>9880</v>
      </c>
      <c r="C7739" s="100"/>
      <c r="D7739" s="124">
        <v>7163</v>
      </c>
      <c r="E7739" s="157">
        <f>VLOOKUP(D7739,'SOAT LIQ'!$A$87:$C$3416,3,FALSE)</f>
        <v>12</v>
      </c>
      <c r="F7739" t="s">
        <v>21632</v>
      </c>
    </row>
    <row r="7740" spans="1:6" x14ac:dyDescent="0.25">
      <c r="A7740" t="s">
        <v>4339</v>
      </c>
      <c r="B7740" s="100" t="s">
        <v>9880</v>
      </c>
      <c r="C7740" s="100"/>
      <c r="D7740" s="124">
        <v>7163</v>
      </c>
      <c r="E7740" s="157">
        <f>VLOOKUP(D7740,'SOAT LIQ'!$A$87:$C$3416,3,FALSE)</f>
        <v>12</v>
      </c>
      <c r="F7740" t="s">
        <v>21632</v>
      </c>
    </row>
    <row r="7741" spans="1:6" x14ac:dyDescent="0.25">
      <c r="A7741" t="s">
        <v>5750</v>
      </c>
      <c r="B7741" s="100" t="s">
        <v>9881</v>
      </c>
      <c r="C7741" s="100"/>
      <c r="D7741" s="124">
        <v>7160</v>
      </c>
      <c r="E7741" s="157">
        <f>VLOOKUP(D7741,'SOAT LIQ'!$A$87:$C$3416,3,FALSE)</f>
        <v>12</v>
      </c>
      <c r="F7741" t="s">
        <v>21632</v>
      </c>
    </row>
    <row r="7742" spans="1:6" x14ac:dyDescent="0.25">
      <c r="A7742" t="s">
        <v>4339</v>
      </c>
      <c r="B7742" s="100" t="s">
        <v>9881</v>
      </c>
      <c r="C7742" s="100"/>
      <c r="D7742" s="124">
        <v>7160</v>
      </c>
      <c r="E7742" s="157">
        <f>VLOOKUP(D7742,'SOAT LIQ'!$A$87:$C$3416,3,FALSE)</f>
        <v>12</v>
      </c>
      <c r="F7742" t="s">
        <v>21632</v>
      </c>
    </row>
    <row r="7743" spans="1:6" x14ac:dyDescent="0.25">
      <c r="A7743" t="s">
        <v>5750</v>
      </c>
      <c r="B7743" s="100" t="s">
        <v>9882</v>
      </c>
      <c r="C7743" s="100"/>
      <c r="D7743" s="124">
        <v>7160</v>
      </c>
      <c r="E7743" s="157">
        <f>VLOOKUP(D7743,'SOAT LIQ'!$A$87:$C$3416,3,FALSE)</f>
        <v>12</v>
      </c>
      <c r="F7743" t="s">
        <v>21632</v>
      </c>
    </row>
    <row r="7744" spans="1:6" x14ac:dyDescent="0.25">
      <c r="A7744" t="s">
        <v>4339</v>
      </c>
      <c r="B7744" s="100" t="s">
        <v>9882</v>
      </c>
      <c r="C7744" s="100"/>
      <c r="D7744" s="124">
        <v>7160</v>
      </c>
      <c r="E7744" s="157">
        <f>VLOOKUP(D7744,'SOAT LIQ'!$A$87:$C$3416,3,FALSE)</f>
        <v>12</v>
      </c>
      <c r="F7744" t="s">
        <v>21632</v>
      </c>
    </row>
    <row r="7745" spans="1:6" x14ac:dyDescent="0.25">
      <c r="A7745" t="s">
        <v>5750</v>
      </c>
      <c r="B7745" s="100" t="s">
        <v>9883</v>
      </c>
      <c r="C7745" s="100"/>
      <c r="D7745" s="124">
        <v>7160</v>
      </c>
      <c r="E7745" s="157">
        <f>VLOOKUP(D7745,'SOAT LIQ'!$A$87:$C$3416,3,FALSE)</f>
        <v>12</v>
      </c>
      <c r="F7745" t="s">
        <v>21632</v>
      </c>
    </row>
    <row r="7746" spans="1:6" x14ac:dyDescent="0.25">
      <c r="A7746" t="s">
        <v>4339</v>
      </c>
      <c r="B7746" s="100" t="s">
        <v>9883</v>
      </c>
      <c r="C7746" s="100"/>
      <c r="D7746" s="124">
        <v>7160</v>
      </c>
      <c r="E7746" s="157">
        <f>VLOOKUP(D7746,'SOAT LIQ'!$A$87:$C$3416,3,FALSE)</f>
        <v>12</v>
      </c>
      <c r="F7746" t="s">
        <v>21632</v>
      </c>
    </row>
    <row r="7747" spans="1:6" x14ac:dyDescent="0.25">
      <c r="A7747" t="s">
        <v>5750</v>
      </c>
      <c r="B7747" s="100" t="s">
        <v>4955</v>
      </c>
      <c r="C7747" s="99" t="s">
        <v>9884</v>
      </c>
      <c r="D7747" s="124">
        <v>7106</v>
      </c>
      <c r="E7747" s="157">
        <f>VLOOKUP(D7747,'SOAT LIQ'!$A$87:$C$3416,3,FALSE)</f>
        <v>9</v>
      </c>
      <c r="F7747" t="s">
        <v>21632</v>
      </c>
    </row>
    <row r="7748" spans="1:6" x14ac:dyDescent="0.25">
      <c r="A7748" t="s">
        <v>4339</v>
      </c>
      <c r="B7748" s="100" t="s">
        <v>4955</v>
      </c>
      <c r="C7748" s="99" t="s">
        <v>9884</v>
      </c>
      <c r="D7748" s="124">
        <v>7106</v>
      </c>
      <c r="E7748" s="157">
        <f>VLOOKUP(D7748,'SOAT LIQ'!$A$87:$C$3416,3,FALSE)</f>
        <v>9</v>
      </c>
      <c r="F7748" t="s">
        <v>21632</v>
      </c>
    </row>
    <row r="7749" spans="1:6" x14ac:dyDescent="0.25">
      <c r="A7749" t="s">
        <v>6023</v>
      </c>
      <c r="B7749" s="100" t="s">
        <v>4955</v>
      </c>
      <c r="C7749" s="99" t="s">
        <v>9884</v>
      </c>
      <c r="D7749" s="124">
        <v>7106</v>
      </c>
      <c r="E7749" s="157">
        <f>VLOOKUP(D7749,'SOAT LIQ'!$A$87:$C$3416,3,FALSE)</f>
        <v>9</v>
      </c>
      <c r="F7749" t="s">
        <v>21632</v>
      </c>
    </row>
    <row r="7750" spans="1:6" x14ac:dyDescent="0.25">
      <c r="A7750" t="s">
        <v>5750</v>
      </c>
      <c r="B7750" s="100" t="s">
        <v>9885</v>
      </c>
      <c r="C7750" s="99" t="s">
        <v>9886</v>
      </c>
      <c r="D7750" s="124">
        <v>7106</v>
      </c>
      <c r="E7750" s="157">
        <f>VLOOKUP(D7750,'SOAT LIQ'!$A$87:$C$3416,3,FALSE)</f>
        <v>9</v>
      </c>
      <c r="F7750" t="s">
        <v>21632</v>
      </c>
    </row>
    <row r="7751" spans="1:6" x14ac:dyDescent="0.25">
      <c r="A7751" t="s">
        <v>4339</v>
      </c>
      <c r="B7751" s="100" t="s">
        <v>9885</v>
      </c>
      <c r="C7751" s="99" t="s">
        <v>9886</v>
      </c>
      <c r="D7751" s="124">
        <v>7106</v>
      </c>
      <c r="E7751" s="157">
        <f>VLOOKUP(D7751,'SOAT LIQ'!$A$87:$C$3416,3,FALSE)</f>
        <v>9</v>
      </c>
      <c r="F7751" t="s">
        <v>21632</v>
      </c>
    </row>
    <row r="7752" spans="1:6" x14ac:dyDescent="0.25">
      <c r="A7752" t="s">
        <v>6023</v>
      </c>
      <c r="B7752" s="100" t="s">
        <v>9885</v>
      </c>
      <c r="C7752" s="99" t="s">
        <v>9886</v>
      </c>
      <c r="D7752" s="124">
        <v>7106</v>
      </c>
      <c r="E7752" s="157">
        <f>VLOOKUP(D7752,'SOAT LIQ'!$A$87:$C$3416,3,FALSE)</f>
        <v>9</v>
      </c>
      <c r="F7752" t="s">
        <v>21632</v>
      </c>
    </row>
    <row r="7753" spans="1:6" x14ac:dyDescent="0.25">
      <c r="A7753" t="s">
        <v>4339</v>
      </c>
      <c r="B7753" s="100" t="s">
        <v>9887</v>
      </c>
      <c r="C7753" s="99" t="s">
        <v>9886</v>
      </c>
      <c r="D7753" s="124">
        <v>7106</v>
      </c>
      <c r="E7753" s="157">
        <f>VLOOKUP(D7753,'SOAT LIQ'!$A$87:$C$3416,3,FALSE)</f>
        <v>9</v>
      </c>
      <c r="F7753" t="s">
        <v>21632</v>
      </c>
    </row>
    <row r="7754" spans="1:6" x14ac:dyDescent="0.25">
      <c r="A7754" t="s">
        <v>6023</v>
      </c>
      <c r="B7754" s="100" t="s">
        <v>9887</v>
      </c>
      <c r="C7754" s="99" t="s">
        <v>9886</v>
      </c>
      <c r="D7754" s="124">
        <v>7106</v>
      </c>
      <c r="E7754" s="157">
        <f>VLOOKUP(D7754,'SOAT LIQ'!$A$87:$C$3416,3,FALSE)</f>
        <v>9</v>
      </c>
      <c r="F7754" t="s">
        <v>21632</v>
      </c>
    </row>
    <row r="7755" spans="1:6" x14ac:dyDescent="0.25">
      <c r="A7755" t="s">
        <v>4339</v>
      </c>
      <c r="B7755" s="100" t="s">
        <v>9888</v>
      </c>
      <c r="C7755" s="99" t="s">
        <v>9889</v>
      </c>
      <c r="D7755" s="124">
        <v>13830</v>
      </c>
      <c r="E7755" s="157">
        <f>VLOOKUP(D7755,'SOAT LIQ'!$A$87:$C$3416,3,FALSE)</f>
        <v>5</v>
      </c>
      <c r="F7755" t="s">
        <v>21632</v>
      </c>
    </row>
    <row r="7756" spans="1:6" x14ac:dyDescent="0.25">
      <c r="A7756" t="s">
        <v>5773</v>
      </c>
      <c r="B7756" s="100" t="s">
        <v>9888</v>
      </c>
      <c r="C7756" s="99" t="s">
        <v>9889</v>
      </c>
      <c r="D7756" s="124">
        <v>13830</v>
      </c>
      <c r="E7756" s="157">
        <f>VLOOKUP(D7756,'SOAT LIQ'!$A$87:$C$3416,3,FALSE)</f>
        <v>5</v>
      </c>
      <c r="F7756" t="s">
        <v>21632</v>
      </c>
    </row>
    <row r="7757" spans="1:6" x14ac:dyDescent="0.25">
      <c r="A7757" t="s">
        <v>5750</v>
      </c>
      <c r="B7757" s="100" t="s">
        <v>9888</v>
      </c>
      <c r="C7757" s="99" t="s">
        <v>9889</v>
      </c>
      <c r="D7757" s="124">
        <v>13830</v>
      </c>
      <c r="E7757" s="157">
        <f>VLOOKUP(D7757,'SOAT LIQ'!$A$87:$C$3416,3,FALSE)</f>
        <v>5</v>
      </c>
      <c r="F7757" t="s">
        <v>21632</v>
      </c>
    </row>
    <row r="7758" spans="1:6" x14ac:dyDescent="0.25">
      <c r="A7758" t="s">
        <v>4339</v>
      </c>
      <c r="B7758" s="100" t="s">
        <v>9890</v>
      </c>
      <c r="C7758" s="99" t="s">
        <v>9889</v>
      </c>
      <c r="D7758" s="124">
        <v>13830</v>
      </c>
      <c r="E7758" s="157">
        <f>VLOOKUP(D7758,'SOAT LIQ'!$A$87:$C$3416,3,FALSE)</f>
        <v>5</v>
      </c>
      <c r="F7758" t="s">
        <v>21632</v>
      </c>
    </row>
    <row r="7759" spans="1:6" x14ac:dyDescent="0.25">
      <c r="A7759" t="s">
        <v>5773</v>
      </c>
      <c r="B7759" s="100" t="s">
        <v>9890</v>
      </c>
      <c r="C7759" s="99" t="s">
        <v>9889</v>
      </c>
      <c r="D7759" s="124">
        <v>13830</v>
      </c>
      <c r="E7759" s="157">
        <f>VLOOKUP(D7759,'SOAT LIQ'!$A$87:$C$3416,3,FALSE)</f>
        <v>5</v>
      </c>
      <c r="F7759" t="s">
        <v>21632</v>
      </c>
    </row>
    <row r="7760" spans="1:6" x14ac:dyDescent="0.25">
      <c r="A7760" t="s">
        <v>4339</v>
      </c>
      <c r="B7760" s="100" t="s">
        <v>9891</v>
      </c>
      <c r="C7760" s="99" t="s">
        <v>9892</v>
      </c>
      <c r="D7760" s="124">
        <v>7180</v>
      </c>
      <c r="E7760" s="157">
        <f>VLOOKUP(D7760,'SOAT LIQ'!$A$87:$C$3416,3,FALSE)</f>
        <v>11</v>
      </c>
      <c r="F7760" t="s">
        <v>21632</v>
      </c>
    </row>
    <row r="7761" spans="1:6" x14ac:dyDescent="0.25">
      <c r="A7761" t="s">
        <v>5750</v>
      </c>
      <c r="B7761" s="100" t="s">
        <v>9891</v>
      </c>
      <c r="C7761" s="99" t="s">
        <v>9892</v>
      </c>
      <c r="D7761" s="124">
        <v>7180</v>
      </c>
      <c r="E7761" s="157">
        <f>VLOOKUP(D7761,'SOAT LIQ'!$A$87:$C$3416,3,FALSE)</f>
        <v>11</v>
      </c>
      <c r="F7761" t="s">
        <v>21632</v>
      </c>
    </row>
    <row r="7762" spans="1:6" x14ac:dyDescent="0.25">
      <c r="A7762" t="s">
        <v>5773</v>
      </c>
      <c r="B7762" s="100" t="s">
        <v>9891</v>
      </c>
      <c r="C7762" s="99" t="s">
        <v>9892</v>
      </c>
      <c r="D7762" s="124">
        <v>7180</v>
      </c>
      <c r="E7762" s="157">
        <f>VLOOKUP(D7762,'SOAT LIQ'!$A$87:$C$3416,3,FALSE)</f>
        <v>11</v>
      </c>
      <c r="F7762" t="s">
        <v>21632</v>
      </c>
    </row>
    <row r="7763" spans="1:6" x14ac:dyDescent="0.25">
      <c r="A7763" t="s">
        <v>4339</v>
      </c>
      <c r="B7763" s="100" t="s">
        <v>9893</v>
      </c>
      <c r="C7763" s="99" t="s">
        <v>9892</v>
      </c>
      <c r="D7763" s="124">
        <v>7180</v>
      </c>
      <c r="E7763" s="157">
        <f>VLOOKUP(D7763,'SOAT LIQ'!$A$87:$C$3416,3,FALSE)</f>
        <v>11</v>
      </c>
      <c r="F7763" t="s">
        <v>21632</v>
      </c>
    </row>
    <row r="7764" spans="1:6" x14ac:dyDescent="0.25">
      <c r="A7764" t="s">
        <v>5773</v>
      </c>
      <c r="B7764" s="100" t="s">
        <v>9893</v>
      </c>
      <c r="C7764" s="99" t="s">
        <v>9892</v>
      </c>
      <c r="D7764" s="124">
        <v>7180</v>
      </c>
      <c r="E7764" s="157">
        <f>VLOOKUP(D7764,'SOAT LIQ'!$A$87:$C$3416,3,FALSE)</f>
        <v>11</v>
      </c>
      <c r="F7764" t="s">
        <v>21632</v>
      </c>
    </row>
    <row r="7765" spans="1:6" x14ac:dyDescent="0.25">
      <c r="A7765" t="s">
        <v>4339</v>
      </c>
      <c r="B7765" s="100" t="s">
        <v>9894</v>
      </c>
      <c r="C7765" s="99" t="s">
        <v>9892</v>
      </c>
      <c r="D7765" s="124">
        <v>7180</v>
      </c>
      <c r="E7765" s="157">
        <f>VLOOKUP(D7765,'SOAT LIQ'!$A$87:$C$3416,3,FALSE)</f>
        <v>11</v>
      </c>
      <c r="F7765" t="s">
        <v>21632</v>
      </c>
    </row>
    <row r="7766" spans="1:6" x14ac:dyDescent="0.25">
      <c r="A7766" t="s">
        <v>5773</v>
      </c>
      <c r="B7766" s="100" t="s">
        <v>9894</v>
      </c>
      <c r="C7766" s="99" t="s">
        <v>9892</v>
      </c>
      <c r="D7766" s="124">
        <v>7180</v>
      </c>
      <c r="E7766" s="157">
        <f>VLOOKUP(D7766,'SOAT LIQ'!$A$87:$C$3416,3,FALSE)</f>
        <v>11</v>
      </c>
      <c r="F7766" t="s">
        <v>21632</v>
      </c>
    </row>
    <row r="7767" spans="1:6" x14ac:dyDescent="0.25">
      <c r="A7767" t="s">
        <v>4339</v>
      </c>
      <c r="B7767" s="100" t="s">
        <v>9895</v>
      </c>
      <c r="C7767" s="99" t="s">
        <v>9892</v>
      </c>
      <c r="D7767" s="124">
        <v>7180</v>
      </c>
      <c r="E7767" s="157">
        <f>VLOOKUP(D7767,'SOAT LIQ'!$A$87:$C$3416,3,FALSE)</f>
        <v>11</v>
      </c>
      <c r="F7767" t="s">
        <v>21632</v>
      </c>
    </row>
    <row r="7768" spans="1:6" x14ac:dyDescent="0.25">
      <c r="A7768" t="s">
        <v>5773</v>
      </c>
      <c r="B7768" s="100" t="s">
        <v>9895</v>
      </c>
      <c r="C7768" s="99" t="s">
        <v>9892</v>
      </c>
      <c r="D7768" s="124">
        <v>7180</v>
      </c>
      <c r="E7768" s="157">
        <f>VLOOKUP(D7768,'SOAT LIQ'!$A$87:$C$3416,3,FALSE)</f>
        <v>11</v>
      </c>
      <c r="F7768" t="s">
        <v>21632</v>
      </c>
    </row>
    <row r="7769" spans="1:6" x14ac:dyDescent="0.25">
      <c r="A7769" t="s">
        <v>5750</v>
      </c>
      <c r="B7769" s="100" t="s">
        <v>9896</v>
      </c>
      <c r="C7769" s="100"/>
      <c r="D7769" s="124">
        <v>7161</v>
      </c>
      <c r="E7769" s="157">
        <f>VLOOKUP(D7769,'SOAT LIQ'!$A$87:$C$3416,3,FALSE)</f>
        <v>9</v>
      </c>
      <c r="F7769" t="s">
        <v>21632</v>
      </c>
    </row>
    <row r="7770" spans="1:6" x14ac:dyDescent="0.25">
      <c r="A7770" t="s">
        <v>4339</v>
      </c>
      <c r="B7770" s="100" t="s">
        <v>9896</v>
      </c>
      <c r="C7770" s="100"/>
      <c r="D7770" s="124">
        <v>7161</v>
      </c>
      <c r="E7770" s="157">
        <f>VLOOKUP(D7770,'SOAT LIQ'!$A$87:$C$3416,3,FALSE)</f>
        <v>9</v>
      </c>
      <c r="F7770" t="s">
        <v>21632</v>
      </c>
    </row>
    <row r="7771" spans="1:6" x14ac:dyDescent="0.25">
      <c r="A7771" t="s">
        <v>4339</v>
      </c>
      <c r="B7771" s="100" t="s">
        <v>9897</v>
      </c>
      <c r="C7771" s="99" t="s">
        <v>9875</v>
      </c>
      <c r="D7771" s="124">
        <v>7106</v>
      </c>
      <c r="E7771" s="157">
        <f>VLOOKUP(D7771,'SOAT LIQ'!$A$87:$C$3416,3,FALSE)</f>
        <v>9</v>
      </c>
      <c r="F7771" t="s">
        <v>21632</v>
      </c>
    </row>
    <row r="7772" spans="1:6" x14ac:dyDescent="0.25">
      <c r="A7772" t="s">
        <v>6023</v>
      </c>
      <c r="B7772" s="100" t="s">
        <v>9897</v>
      </c>
      <c r="C7772" s="99" t="s">
        <v>9875</v>
      </c>
      <c r="D7772" s="124">
        <v>7106</v>
      </c>
      <c r="E7772" s="157">
        <f>VLOOKUP(D7772,'SOAT LIQ'!$A$87:$C$3416,3,FALSE)</f>
        <v>9</v>
      </c>
      <c r="F7772" t="s">
        <v>21632</v>
      </c>
    </row>
    <row r="7773" spans="1:6" x14ac:dyDescent="0.25">
      <c r="A7773" t="s">
        <v>4339</v>
      </c>
      <c r="B7773" s="100" t="s">
        <v>9898</v>
      </c>
      <c r="C7773" s="99" t="s">
        <v>9875</v>
      </c>
      <c r="D7773" s="124">
        <v>7106</v>
      </c>
      <c r="E7773" s="157">
        <f>VLOOKUP(D7773,'SOAT LIQ'!$A$87:$C$3416,3,FALSE)</f>
        <v>9</v>
      </c>
      <c r="F7773" t="s">
        <v>21632</v>
      </c>
    </row>
    <row r="7774" spans="1:6" x14ac:dyDescent="0.25">
      <c r="A7774" t="s">
        <v>6023</v>
      </c>
      <c r="B7774" s="100" t="s">
        <v>9898</v>
      </c>
      <c r="C7774" s="99" t="s">
        <v>9875</v>
      </c>
      <c r="D7774" s="124">
        <v>7106</v>
      </c>
      <c r="E7774" s="157">
        <f>VLOOKUP(D7774,'SOAT LIQ'!$A$87:$C$3416,3,FALSE)</f>
        <v>9</v>
      </c>
      <c r="F7774" t="s">
        <v>21632</v>
      </c>
    </row>
    <row r="7775" spans="1:6" x14ac:dyDescent="0.25">
      <c r="A7775" t="s">
        <v>4339</v>
      </c>
      <c r="B7775" s="100" t="s">
        <v>9899</v>
      </c>
      <c r="C7775" s="99" t="s">
        <v>9875</v>
      </c>
      <c r="D7775" s="124">
        <v>7106</v>
      </c>
      <c r="E7775" s="157">
        <f>VLOOKUP(D7775,'SOAT LIQ'!$A$87:$C$3416,3,FALSE)</f>
        <v>9</v>
      </c>
      <c r="F7775" t="s">
        <v>21632</v>
      </c>
    </row>
    <row r="7776" spans="1:6" x14ac:dyDescent="0.25">
      <c r="A7776" t="s">
        <v>6023</v>
      </c>
      <c r="B7776" s="100" t="s">
        <v>9899</v>
      </c>
      <c r="C7776" s="99" t="s">
        <v>9875</v>
      </c>
      <c r="D7776" s="124">
        <v>7106</v>
      </c>
      <c r="E7776" s="157">
        <f>VLOOKUP(D7776,'SOAT LIQ'!$A$87:$C$3416,3,FALSE)</f>
        <v>9</v>
      </c>
      <c r="F7776" t="s">
        <v>21632</v>
      </c>
    </row>
    <row r="7777" spans="1:6" x14ac:dyDescent="0.25">
      <c r="A7777" t="s">
        <v>5750</v>
      </c>
      <c r="B7777" s="100" t="s">
        <v>4745</v>
      </c>
      <c r="C7777" s="99" t="s">
        <v>8482</v>
      </c>
      <c r="D7777" s="124">
        <v>9185</v>
      </c>
      <c r="E7777" s="157">
        <f>VLOOKUP(D7777,'SOAT LIQ'!$A$87:$C$3416,3,FALSE)</f>
        <v>7</v>
      </c>
      <c r="F7777" t="s">
        <v>21632</v>
      </c>
    </row>
    <row r="7778" spans="1:6" x14ac:dyDescent="0.25">
      <c r="A7778" t="s">
        <v>4339</v>
      </c>
      <c r="B7778" s="100" t="s">
        <v>4745</v>
      </c>
      <c r="C7778" s="99" t="s">
        <v>8482</v>
      </c>
      <c r="D7778" s="124">
        <v>9185</v>
      </c>
      <c r="E7778" s="157">
        <f>VLOOKUP(D7778,'SOAT LIQ'!$A$87:$C$3416,3,FALSE)</f>
        <v>7</v>
      </c>
      <c r="F7778" t="s">
        <v>21632</v>
      </c>
    </row>
    <row r="7779" spans="1:6" x14ac:dyDescent="0.25">
      <c r="A7779" t="s">
        <v>8466</v>
      </c>
      <c r="B7779" s="100" t="s">
        <v>4745</v>
      </c>
      <c r="C7779" s="99" t="s">
        <v>8482</v>
      </c>
      <c r="D7779" s="124">
        <v>9185</v>
      </c>
      <c r="E7779" s="157">
        <f>VLOOKUP(D7779,'SOAT LIQ'!$A$87:$C$3416,3,FALSE)</f>
        <v>7</v>
      </c>
      <c r="F7779" t="s">
        <v>21632</v>
      </c>
    </row>
    <row r="7780" spans="1:6" x14ac:dyDescent="0.25">
      <c r="A7780" t="s">
        <v>4339</v>
      </c>
      <c r="B7780" s="100" t="s">
        <v>4267</v>
      </c>
      <c r="C7780" s="99" t="s">
        <v>9900</v>
      </c>
      <c r="D7780" s="124">
        <v>9180</v>
      </c>
      <c r="E7780" s="157">
        <f>VLOOKUP(D7780,'SOAT LIQ'!$A$87:$C$3416,3,FALSE)</f>
        <v>9</v>
      </c>
      <c r="F7780" t="s">
        <v>21632</v>
      </c>
    </row>
    <row r="7781" spans="1:6" x14ac:dyDescent="0.25">
      <c r="A7781" t="s">
        <v>5922</v>
      </c>
      <c r="B7781" s="100" t="s">
        <v>4267</v>
      </c>
      <c r="C7781" s="99" t="s">
        <v>9900</v>
      </c>
      <c r="D7781" s="124">
        <v>9180</v>
      </c>
      <c r="E7781" s="157">
        <f>VLOOKUP(D7781,'SOAT LIQ'!$A$87:$C$3416,3,FALSE)</f>
        <v>9</v>
      </c>
      <c r="F7781" t="s">
        <v>21632</v>
      </c>
    </row>
    <row r="7782" spans="1:6" x14ac:dyDescent="0.25">
      <c r="A7782" t="s">
        <v>5750</v>
      </c>
      <c r="B7782" s="100" t="s">
        <v>4267</v>
      </c>
      <c r="C7782" s="99" t="s">
        <v>9900</v>
      </c>
      <c r="D7782" s="124">
        <v>9180</v>
      </c>
      <c r="E7782" s="157">
        <f>VLOOKUP(D7782,'SOAT LIQ'!$A$87:$C$3416,3,FALSE)</f>
        <v>9</v>
      </c>
      <c r="F7782" t="s">
        <v>21632</v>
      </c>
    </row>
    <row r="7783" spans="1:6" x14ac:dyDescent="0.25">
      <c r="A7783" t="s">
        <v>5923</v>
      </c>
      <c r="B7783" s="100" t="s">
        <v>4267</v>
      </c>
      <c r="C7783" s="99" t="s">
        <v>9900</v>
      </c>
      <c r="D7783" s="124">
        <v>9180</v>
      </c>
      <c r="E7783" s="157">
        <f>VLOOKUP(D7783,'SOAT LIQ'!$A$87:$C$3416,3,FALSE)</f>
        <v>9</v>
      </c>
      <c r="F7783" t="s">
        <v>21632</v>
      </c>
    </row>
    <row r="7784" spans="1:6" x14ac:dyDescent="0.25">
      <c r="A7784" t="s">
        <v>9901</v>
      </c>
      <c r="B7784" s="100" t="s">
        <v>4267</v>
      </c>
      <c r="C7784" s="99" t="s">
        <v>9900</v>
      </c>
      <c r="D7784" s="124">
        <v>9180</v>
      </c>
      <c r="E7784" s="157">
        <f>VLOOKUP(D7784,'SOAT LIQ'!$A$87:$C$3416,3,FALSE)</f>
        <v>9</v>
      </c>
      <c r="F7784" t="s">
        <v>21632</v>
      </c>
    </row>
    <row r="7785" spans="1:6" x14ac:dyDescent="0.25">
      <c r="A7785" t="s">
        <v>4339</v>
      </c>
      <c r="B7785" s="100" t="s">
        <v>9902</v>
      </c>
      <c r="C7785" s="99" t="s">
        <v>9903</v>
      </c>
      <c r="D7785" s="124">
        <v>9180</v>
      </c>
      <c r="E7785" s="157">
        <f>VLOOKUP(D7785,'SOAT LIQ'!$A$87:$C$3416,3,FALSE)</f>
        <v>9</v>
      </c>
      <c r="F7785" t="s">
        <v>21632</v>
      </c>
    </row>
    <row r="7786" spans="1:6" x14ac:dyDescent="0.25">
      <c r="A7786" t="s">
        <v>5750</v>
      </c>
      <c r="B7786" s="100" t="s">
        <v>9902</v>
      </c>
      <c r="C7786" s="99" t="s">
        <v>9903</v>
      </c>
      <c r="D7786" s="124">
        <v>9180</v>
      </c>
      <c r="E7786" s="157">
        <f>VLOOKUP(D7786,'SOAT LIQ'!$A$87:$C$3416,3,FALSE)</f>
        <v>9</v>
      </c>
      <c r="F7786" t="s">
        <v>21632</v>
      </c>
    </row>
    <row r="7787" spans="1:6" x14ac:dyDescent="0.25">
      <c r="A7787" t="s">
        <v>8475</v>
      </c>
      <c r="B7787" s="100" t="s">
        <v>9902</v>
      </c>
      <c r="C7787" s="99" t="s">
        <v>9903</v>
      </c>
      <c r="D7787" s="124">
        <v>9180</v>
      </c>
      <c r="E7787" s="157">
        <f>VLOOKUP(D7787,'SOAT LIQ'!$A$87:$C$3416,3,FALSE)</f>
        <v>9</v>
      </c>
      <c r="F7787" t="s">
        <v>21632</v>
      </c>
    </row>
    <row r="7788" spans="1:6" x14ac:dyDescent="0.25">
      <c r="A7788" t="s">
        <v>4339</v>
      </c>
      <c r="B7788" s="100" t="s">
        <v>9904</v>
      </c>
      <c r="C7788" s="99" t="s">
        <v>9903</v>
      </c>
      <c r="D7788" s="124">
        <v>9180</v>
      </c>
      <c r="E7788" s="157">
        <f>VLOOKUP(D7788,'SOAT LIQ'!$A$87:$C$3416,3,FALSE)</f>
        <v>9</v>
      </c>
      <c r="F7788" t="s">
        <v>21632</v>
      </c>
    </row>
    <row r="7789" spans="1:6" x14ac:dyDescent="0.25">
      <c r="A7789" t="s">
        <v>8475</v>
      </c>
      <c r="B7789" s="100" t="s">
        <v>9904</v>
      </c>
      <c r="C7789" s="99" t="s">
        <v>9903</v>
      </c>
      <c r="D7789" s="124">
        <v>9180</v>
      </c>
      <c r="E7789" s="157">
        <f>VLOOKUP(D7789,'SOAT LIQ'!$A$87:$C$3416,3,FALSE)</f>
        <v>9</v>
      </c>
      <c r="F7789" t="s">
        <v>21632</v>
      </c>
    </row>
    <row r="7790" spans="1:6" x14ac:dyDescent="0.25">
      <c r="A7790" t="s">
        <v>4339</v>
      </c>
      <c r="B7790" s="100" t="s">
        <v>9905</v>
      </c>
      <c r="C7790" s="99" t="s">
        <v>9903</v>
      </c>
      <c r="D7790" s="124">
        <v>9180</v>
      </c>
      <c r="E7790" s="157">
        <f>VLOOKUP(D7790,'SOAT LIQ'!$A$87:$C$3416,3,FALSE)</f>
        <v>9</v>
      </c>
      <c r="F7790" t="s">
        <v>21632</v>
      </c>
    </row>
    <row r="7791" spans="1:6" x14ac:dyDescent="0.25">
      <c r="A7791" t="s">
        <v>8475</v>
      </c>
      <c r="B7791" s="100" t="s">
        <v>9905</v>
      </c>
      <c r="C7791" s="99" t="s">
        <v>9903</v>
      </c>
      <c r="D7791" s="124">
        <v>9180</v>
      </c>
      <c r="E7791" s="157">
        <f>VLOOKUP(D7791,'SOAT LIQ'!$A$87:$C$3416,3,FALSE)</f>
        <v>9</v>
      </c>
      <c r="F7791" t="s">
        <v>21632</v>
      </c>
    </row>
    <row r="7792" spans="1:6" x14ac:dyDescent="0.25">
      <c r="A7792" t="s">
        <v>4339</v>
      </c>
      <c r="B7792" s="100" t="s">
        <v>9906</v>
      </c>
      <c r="C7792" s="99" t="s">
        <v>8710</v>
      </c>
      <c r="D7792" s="124">
        <v>9180</v>
      </c>
      <c r="E7792" s="157">
        <f>VLOOKUP(D7792,'SOAT LIQ'!$A$87:$C$3416,3,FALSE)</f>
        <v>9</v>
      </c>
      <c r="F7792" t="s">
        <v>21632</v>
      </c>
    </row>
    <row r="7793" spans="1:6" x14ac:dyDescent="0.25">
      <c r="A7793" t="s">
        <v>5922</v>
      </c>
      <c r="B7793" s="100" t="s">
        <v>9906</v>
      </c>
      <c r="C7793" s="99" t="s">
        <v>8710</v>
      </c>
      <c r="D7793" s="124">
        <v>9180</v>
      </c>
      <c r="E7793" s="157">
        <f>VLOOKUP(D7793,'SOAT LIQ'!$A$87:$C$3416,3,FALSE)</f>
        <v>9</v>
      </c>
      <c r="F7793" t="s">
        <v>21632</v>
      </c>
    </row>
    <row r="7794" spans="1:6" x14ac:dyDescent="0.25">
      <c r="A7794" t="s">
        <v>5750</v>
      </c>
      <c r="B7794" s="100" t="s">
        <v>9906</v>
      </c>
      <c r="C7794" s="99" t="s">
        <v>8710</v>
      </c>
      <c r="D7794" s="124">
        <v>9180</v>
      </c>
      <c r="E7794" s="157">
        <f>VLOOKUP(D7794,'SOAT LIQ'!$A$87:$C$3416,3,FALSE)</f>
        <v>9</v>
      </c>
      <c r="F7794" t="s">
        <v>21632</v>
      </c>
    </row>
    <row r="7795" spans="1:6" x14ac:dyDescent="0.25">
      <c r="A7795" t="s">
        <v>5923</v>
      </c>
      <c r="B7795" s="100" t="s">
        <v>9906</v>
      </c>
      <c r="C7795" s="99" t="s">
        <v>8710</v>
      </c>
      <c r="D7795" s="124">
        <v>9180</v>
      </c>
      <c r="E7795" s="157">
        <f>VLOOKUP(D7795,'SOAT LIQ'!$A$87:$C$3416,3,FALSE)</f>
        <v>9</v>
      </c>
      <c r="F7795" t="s">
        <v>21632</v>
      </c>
    </row>
    <row r="7796" spans="1:6" x14ac:dyDescent="0.25">
      <c r="A7796" t="s">
        <v>4339</v>
      </c>
      <c r="B7796" s="100" t="s">
        <v>4744</v>
      </c>
      <c r="C7796" s="99" t="s">
        <v>8710</v>
      </c>
      <c r="D7796" s="124">
        <v>21507</v>
      </c>
      <c r="E7796" s="157" t="e">
        <f>VLOOKUP(D7796,'SOAT LIQ'!$A$87:$C$3416,3,FALSE)</f>
        <v>#N/A</v>
      </c>
      <c r="F7796" t="s">
        <v>21632</v>
      </c>
    </row>
    <row r="7797" spans="1:6" x14ac:dyDescent="0.25">
      <c r="A7797" t="s">
        <v>5750</v>
      </c>
      <c r="B7797" s="100" t="s">
        <v>4744</v>
      </c>
      <c r="C7797" s="99" t="s">
        <v>8710</v>
      </c>
      <c r="D7797" s="124">
        <v>21507</v>
      </c>
      <c r="E7797" s="157" t="e">
        <f>VLOOKUP(D7797,'SOAT LIQ'!$A$87:$C$3416,3,FALSE)</f>
        <v>#N/A</v>
      </c>
      <c r="F7797" t="s">
        <v>21632</v>
      </c>
    </row>
    <row r="7798" spans="1:6" x14ac:dyDescent="0.25">
      <c r="A7798" t="s">
        <v>8466</v>
      </c>
      <c r="B7798" s="100" t="s">
        <v>4744</v>
      </c>
      <c r="C7798" s="99" t="s">
        <v>8710</v>
      </c>
      <c r="D7798" s="124">
        <v>21507</v>
      </c>
      <c r="E7798" s="157" t="e">
        <f>VLOOKUP(D7798,'SOAT LIQ'!$A$87:$C$3416,3,FALSE)</f>
        <v>#N/A</v>
      </c>
    </row>
    <row r="7799" spans="1:6" x14ac:dyDescent="0.25">
      <c r="A7799" t="s">
        <v>4339</v>
      </c>
      <c r="B7799" s="100" t="s">
        <v>9908</v>
      </c>
      <c r="C7799" s="99" t="s">
        <v>9907</v>
      </c>
      <c r="D7799" s="124">
        <v>9180</v>
      </c>
      <c r="E7799" s="157">
        <f>VLOOKUP(D7799,'SOAT LIQ'!$A$87:$C$3416,3,FALSE)</f>
        <v>9</v>
      </c>
      <c r="F7799" t="s">
        <v>21632</v>
      </c>
    </row>
    <row r="7800" spans="1:6" x14ac:dyDescent="0.25">
      <c r="A7800" t="s">
        <v>5750</v>
      </c>
      <c r="B7800" s="100" t="s">
        <v>9908</v>
      </c>
      <c r="C7800" s="99" t="s">
        <v>9907</v>
      </c>
      <c r="D7800" s="124">
        <v>9180</v>
      </c>
      <c r="E7800" s="157">
        <f>VLOOKUP(D7800,'SOAT LIQ'!$A$87:$C$3416,3,FALSE)</f>
        <v>9</v>
      </c>
      <c r="F7800" t="s">
        <v>21632</v>
      </c>
    </row>
    <row r="7801" spans="1:6" x14ac:dyDescent="0.25">
      <c r="A7801" t="s">
        <v>8475</v>
      </c>
      <c r="B7801" s="100" t="s">
        <v>9908</v>
      </c>
      <c r="C7801" s="99" t="s">
        <v>9907</v>
      </c>
      <c r="D7801" s="124">
        <v>9180</v>
      </c>
      <c r="E7801" s="157">
        <f>VLOOKUP(D7801,'SOAT LIQ'!$A$87:$C$3416,3,FALSE)</f>
        <v>9</v>
      </c>
      <c r="F7801" t="s">
        <v>21632</v>
      </c>
    </row>
    <row r="7802" spans="1:6" x14ac:dyDescent="0.25">
      <c r="A7802" t="s">
        <v>5968</v>
      </c>
      <c r="B7802" s="100" t="s">
        <v>9908</v>
      </c>
      <c r="C7802" s="99" t="s">
        <v>9907</v>
      </c>
      <c r="D7802" s="124">
        <v>9180</v>
      </c>
      <c r="E7802" s="157">
        <f>VLOOKUP(D7802,'SOAT LIQ'!$A$87:$C$3416,3,FALSE)</f>
        <v>9</v>
      </c>
      <c r="F7802" t="s">
        <v>21632</v>
      </c>
    </row>
    <row r="7803" spans="1:6" x14ac:dyDescent="0.25">
      <c r="A7803" t="s">
        <v>8466</v>
      </c>
      <c r="B7803" s="100" t="s">
        <v>9909</v>
      </c>
      <c r="C7803" s="100"/>
      <c r="D7803" s="124"/>
      <c r="E7803" s="157" t="e">
        <f>VLOOKUP(D7803,'SOAT LIQ'!$A$87:$C$3416,3,FALSE)</f>
        <v>#N/A</v>
      </c>
    </row>
    <row r="7804" spans="1:6" x14ac:dyDescent="0.25">
      <c r="A7804" t="s">
        <v>5965</v>
      </c>
      <c r="B7804" s="100" t="s">
        <v>9911</v>
      </c>
      <c r="C7804" s="99" t="s">
        <v>9910</v>
      </c>
      <c r="D7804" s="124">
        <v>11477</v>
      </c>
      <c r="E7804" s="157">
        <f>VLOOKUP(D7804,'SOAT LIQ'!$A$87:$C$3416,3,FALSE)</f>
        <v>9</v>
      </c>
      <c r="F7804" t="s">
        <v>21632</v>
      </c>
    </row>
    <row r="7805" spans="1:6" x14ac:dyDescent="0.25">
      <c r="A7805" t="s">
        <v>4339</v>
      </c>
      <c r="B7805" s="100" t="s">
        <v>9911</v>
      </c>
      <c r="C7805" s="99" t="s">
        <v>9910</v>
      </c>
      <c r="D7805" s="124">
        <v>11477</v>
      </c>
      <c r="E7805" s="157">
        <f>VLOOKUP(D7805,'SOAT LIQ'!$A$87:$C$3416,3,FALSE)</f>
        <v>9</v>
      </c>
      <c r="F7805" t="s">
        <v>21632</v>
      </c>
    </row>
    <row r="7806" spans="1:6" x14ac:dyDescent="0.25">
      <c r="A7806" t="s">
        <v>5965</v>
      </c>
      <c r="B7806" s="100" t="s">
        <v>9913</v>
      </c>
      <c r="C7806" s="99" t="s">
        <v>9912</v>
      </c>
      <c r="D7806" s="124">
        <v>11477</v>
      </c>
      <c r="E7806" s="157">
        <f>VLOOKUP(D7806,'SOAT LIQ'!$A$87:$C$3416,3,FALSE)</f>
        <v>9</v>
      </c>
      <c r="F7806" t="s">
        <v>21632</v>
      </c>
    </row>
    <row r="7807" spans="1:6" x14ac:dyDescent="0.25">
      <c r="A7807" t="s">
        <v>4339</v>
      </c>
      <c r="B7807" s="100" t="s">
        <v>9913</v>
      </c>
      <c r="C7807" s="99" t="s">
        <v>9912</v>
      </c>
      <c r="D7807" s="124">
        <v>11477</v>
      </c>
      <c r="E7807" s="157">
        <f>VLOOKUP(D7807,'SOAT LIQ'!$A$87:$C$3416,3,FALSE)</f>
        <v>9</v>
      </c>
      <c r="F7807" t="s">
        <v>21632</v>
      </c>
    </row>
    <row r="7808" spans="1:6" x14ac:dyDescent="0.25">
      <c r="A7808" t="s">
        <v>4339</v>
      </c>
      <c r="B7808" s="100" t="s">
        <v>9914</v>
      </c>
      <c r="C7808" s="99" t="s">
        <v>9903</v>
      </c>
      <c r="D7808" s="124">
        <v>9180</v>
      </c>
      <c r="E7808" s="157">
        <f>VLOOKUP(D7808,'SOAT LIQ'!$A$87:$C$3416,3,FALSE)</f>
        <v>9</v>
      </c>
      <c r="F7808" t="s">
        <v>21632</v>
      </c>
    </row>
    <row r="7809" spans="1:6" x14ac:dyDescent="0.25">
      <c r="A7809" t="s">
        <v>5750</v>
      </c>
      <c r="B7809" s="100" t="s">
        <v>9914</v>
      </c>
      <c r="C7809" s="99" t="s">
        <v>9903</v>
      </c>
      <c r="D7809" s="124">
        <v>9180</v>
      </c>
      <c r="E7809" s="157">
        <f>VLOOKUP(D7809,'SOAT LIQ'!$A$87:$C$3416,3,FALSE)</f>
        <v>9</v>
      </c>
      <c r="F7809" t="s">
        <v>21632</v>
      </c>
    </row>
    <row r="7810" spans="1:6" x14ac:dyDescent="0.25">
      <c r="A7810" t="s">
        <v>6023</v>
      </c>
      <c r="B7810" s="100" t="s">
        <v>9914</v>
      </c>
      <c r="C7810" s="99" t="s">
        <v>9903</v>
      </c>
      <c r="D7810" s="124">
        <v>9180</v>
      </c>
      <c r="E7810" s="157">
        <f>VLOOKUP(D7810,'SOAT LIQ'!$A$87:$C$3416,3,FALSE)</f>
        <v>9</v>
      </c>
      <c r="F7810" t="s">
        <v>21632</v>
      </c>
    </row>
    <row r="7811" spans="1:6" x14ac:dyDescent="0.25">
      <c r="A7811" t="s">
        <v>4339</v>
      </c>
      <c r="B7811" s="100" t="s">
        <v>9915</v>
      </c>
      <c r="C7811" s="100"/>
      <c r="D7811" s="124">
        <v>9180</v>
      </c>
      <c r="E7811" s="157">
        <f>VLOOKUP(D7811,'SOAT LIQ'!$A$87:$C$3416,3,FALSE)</f>
        <v>9</v>
      </c>
      <c r="F7811" t="s">
        <v>21632</v>
      </c>
    </row>
    <row r="7812" spans="1:6" x14ac:dyDescent="0.25">
      <c r="A7812" t="s">
        <v>5750</v>
      </c>
      <c r="B7812" s="100" t="s">
        <v>9915</v>
      </c>
      <c r="C7812" s="100"/>
      <c r="D7812" s="124">
        <v>9180</v>
      </c>
      <c r="E7812" s="157">
        <f>VLOOKUP(D7812,'SOAT LIQ'!$A$87:$C$3416,3,FALSE)</f>
        <v>9</v>
      </c>
      <c r="F7812" t="s">
        <v>21632</v>
      </c>
    </row>
    <row r="7813" spans="1:6" x14ac:dyDescent="0.25">
      <c r="A7813" t="s">
        <v>4339</v>
      </c>
      <c r="B7813" s="100" t="s">
        <v>4959</v>
      </c>
      <c r="C7813" s="99" t="s">
        <v>9892</v>
      </c>
      <c r="D7813" s="124">
        <v>7180</v>
      </c>
      <c r="E7813" s="157">
        <f>VLOOKUP(D7813,'SOAT LIQ'!$A$87:$C$3416,3,FALSE)</f>
        <v>11</v>
      </c>
      <c r="F7813" t="s">
        <v>21632</v>
      </c>
    </row>
    <row r="7814" spans="1:6" x14ac:dyDescent="0.25">
      <c r="A7814" t="s">
        <v>5750</v>
      </c>
      <c r="B7814" s="100" t="s">
        <v>4959</v>
      </c>
      <c r="C7814" s="99" t="s">
        <v>9892</v>
      </c>
      <c r="D7814" s="124">
        <v>7180</v>
      </c>
      <c r="E7814" s="157">
        <f>VLOOKUP(D7814,'SOAT LIQ'!$A$87:$C$3416,3,FALSE)</f>
        <v>11</v>
      </c>
      <c r="F7814" t="s">
        <v>21632</v>
      </c>
    </row>
    <row r="7815" spans="1:6" x14ac:dyDescent="0.25">
      <c r="A7815" t="s">
        <v>6023</v>
      </c>
      <c r="B7815" s="100" t="s">
        <v>4959</v>
      </c>
      <c r="C7815" s="99" t="s">
        <v>9892</v>
      </c>
      <c r="D7815" s="124">
        <v>7180</v>
      </c>
      <c r="E7815" s="157">
        <f>VLOOKUP(D7815,'SOAT LIQ'!$A$87:$C$3416,3,FALSE)</f>
        <v>11</v>
      </c>
      <c r="F7815" t="s">
        <v>21632</v>
      </c>
    </row>
    <row r="7816" spans="1:6" x14ac:dyDescent="0.25">
      <c r="A7816" t="s">
        <v>4339</v>
      </c>
      <c r="B7816" s="100" t="s">
        <v>9916</v>
      </c>
      <c r="C7816" s="100"/>
      <c r="D7816" s="124"/>
      <c r="E7816" s="157" t="e">
        <f>VLOOKUP(D7816,'SOAT LIQ'!$A$87:$C$3416,3,FALSE)</f>
        <v>#N/A</v>
      </c>
      <c r="F7816" t="s">
        <v>21632</v>
      </c>
    </row>
    <row r="7817" spans="1:6" x14ac:dyDescent="0.25">
      <c r="A7817" t="s">
        <v>5750</v>
      </c>
      <c r="B7817" s="100" t="s">
        <v>9916</v>
      </c>
      <c r="C7817" s="100"/>
      <c r="D7817" s="124"/>
      <c r="E7817" s="157" t="e">
        <f>VLOOKUP(D7817,'SOAT LIQ'!$A$87:$C$3416,3,FALSE)</f>
        <v>#N/A</v>
      </c>
      <c r="F7817" t="s">
        <v>21632</v>
      </c>
    </row>
    <row r="7818" spans="1:6" x14ac:dyDescent="0.25">
      <c r="A7818" t="s">
        <v>6023</v>
      </c>
      <c r="B7818" s="100" t="s">
        <v>9916</v>
      </c>
      <c r="C7818" s="100"/>
      <c r="D7818" s="124"/>
      <c r="E7818" s="157" t="e">
        <f>VLOOKUP(D7818,'SOAT LIQ'!$A$87:$C$3416,3,FALSE)</f>
        <v>#N/A</v>
      </c>
      <c r="F7818" t="s">
        <v>21632</v>
      </c>
    </row>
    <row r="7819" spans="1:6" x14ac:dyDescent="0.25">
      <c r="A7819" t="s">
        <v>5922</v>
      </c>
      <c r="B7819" s="100" t="s">
        <v>9917</v>
      </c>
      <c r="C7819" s="99" t="s">
        <v>9918</v>
      </c>
      <c r="D7819" s="124">
        <v>39162</v>
      </c>
      <c r="E7819" s="157" t="e">
        <f>VLOOKUP(D7819,'SOAT LIQ'!$A$87:$C$3416,3,FALSE)</f>
        <v>#N/A</v>
      </c>
      <c r="F7819" t="s">
        <v>21632</v>
      </c>
    </row>
    <row r="7820" spans="1:6" x14ac:dyDescent="0.25">
      <c r="A7820" t="s">
        <v>4339</v>
      </c>
      <c r="B7820" s="100" t="s">
        <v>9917</v>
      </c>
      <c r="C7820" s="99" t="s">
        <v>9918</v>
      </c>
      <c r="D7820" s="124">
        <v>39162</v>
      </c>
      <c r="E7820" s="157" t="e">
        <f>VLOOKUP(D7820,'SOAT LIQ'!$A$87:$C$3416,3,FALSE)</f>
        <v>#N/A</v>
      </c>
      <c r="F7820" t="s">
        <v>21632</v>
      </c>
    </row>
    <row r="7821" spans="1:6" x14ac:dyDescent="0.25">
      <c r="A7821" t="s">
        <v>5750</v>
      </c>
      <c r="B7821" s="100" t="s">
        <v>9917</v>
      </c>
      <c r="C7821" s="99" t="s">
        <v>9918</v>
      </c>
      <c r="D7821" s="124">
        <v>39162</v>
      </c>
      <c r="E7821" s="157" t="e">
        <f>VLOOKUP(D7821,'SOAT LIQ'!$A$87:$C$3416,3,FALSE)</f>
        <v>#N/A</v>
      </c>
      <c r="F7821" t="s">
        <v>21632</v>
      </c>
    </row>
    <row r="7822" spans="1:6" x14ac:dyDescent="0.25">
      <c r="A7822" t="s">
        <v>5923</v>
      </c>
      <c r="B7822" s="100" t="s">
        <v>9917</v>
      </c>
      <c r="C7822" s="99" t="s">
        <v>9918</v>
      </c>
      <c r="D7822" s="124">
        <v>39162</v>
      </c>
      <c r="E7822" s="157" t="e">
        <f>VLOOKUP(D7822,'SOAT LIQ'!$A$87:$C$3416,3,FALSE)</f>
        <v>#N/A</v>
      </c>
      <c r="F7822" t="s">
        <v>21632</v>
      </c>
    </row>
    <row r="7823" spans="1:6" x14ac:dyDescent="0.25">
      <c r="A7823" t="s">
        <v>6023</v>
      </c>
      <c r="B7823" s="100" t="s">
        <v>9917</v>
      </c>
      <c r="C7823" s="99" t="s">
        <v>9918</v>
      </c>
      <c r="D7823" s="124">
        <v>39162</v>
      </c>
      <c r="E7823" s="157" t="e">
        <f>VLOOKUP(D7823,'SOAT LIQ'!$A$87:$C$3416,3,FALSE)</f>
        <v>#N/A</v>
      </c>
      <c r="F7823" t="s">
        <v>21632</v>
      </c>
    </row>
    <row r="7824" spans="1:6" x14ac:dyDescent="0.25">
      <c r="A7824" t="s">
        <v>4546</v>
      </c>
      <c r="B7824" s="100" t="s">
        <v>9917</v>
      </c>
      <c r="C7824" s="99" t="s">
        <v>9918</v>
      </c>
      <c r="D7824" s="124">
        <v>39162</v>
      </c>
      <c r="E7824" s="157" t="e">
        <f>VLOOKUP(D7824,'SOAT LIQ'!$A$87:$C$3416,3,FALSE)</f>
        <v>#N/A</v>
      </c>
    </row>
    <row r="7825" spans="1:6" x14ac:dyDescent="0.25">
      <c r="A7825" t="s">
        <v>8475</v>
      </c>
      <c r="B7825" s="100" t="s">
        <v>4231</v>
      </c>
      <c r="C7825" s="99" t="s">
        <v>4351</v>
      </c>
      <c r="D7825" s="124">
        <v>39162</v>
      </c>
      <c r="E7825" s="157" t="e">
        <f>VLOOKUP(D7825,'SOAT LIQ'!$A$87:$C$3416,3,FALSE)</f>
        <v>#N/A</v>
      </c>
    </row>
    <row r="7826" spans="1:6" x14ac:dyDescent="0.25">
      <c r="A7826" t="s">
        <v>8475</v>
      </c>
      <c r="B7826" s="100" t="s">
        <v>4188</v>
      </c>
      <c r="C7826" s="99" t="s">
        <v>9918</v>
      </c>
      <c r="D7826" s="124">
        <v>39162</v>
      </c>
      <c r="E7826" s="157" t="e">
        <f>VLOOKUP(D7826,'SOAT LIQ'!$A$87:$C$3416,3,FALSE)</f>
        <v>#N/A</v>
      </c>
    </row>
    <row r="7827" spans="1:6" x14ac:dyDescent="0.25">
      <c r="A7827" t="s">
        <v>8475</v>
      </c>
      <c r="B7827" s="100" t="s">
        <v>9919</v>
      </c>
      <c r="C7827" s="100"/>
      <c r="D7827" s="124"/>
      <c r="E7827" s="157" t="e">
        <f>VLOOKUP(D7827,'SOAT LIQ'!$A$87:$C$3416,3,FALSE)</f>
        <v>#N/A</v>
      </c>
    </row>
    <row r="7828" spans="1:6" x14ac:dyDescent="0.25">
      <c r="A7828" t="s">
        <v>8475</v>
      </c>
      <c r="B7828" s="100" t="s">
        <v>9920</v>
      </c>
      <c r="C7828" s="100"/>
      <c r="D7828" s="124"/>
      <c r="E7828" s="157" t="e">
        <f>VLOOKUP(D7828,'SOAT LIQ'!$A$87:$C$3416,3,FALSE)</f>
        <v>#N/A</v>
      </c>
    </row>
    <row r="7829" spans="1:6" x14ac:dyDescent="0.25">
      <c r="A7829" t="s">
        <v>5969</v>
      </c>
      <c r="B7829" s="100" t="s">
        <v>9922</v>
      </c>
      <c r="C7829" s="99" t="s">
        <v>9921</v>
      </c>
      <c r="D7829" s="124">
        <v>9170</v>
      </c>
      <c r="E7829" s="157">
        <f>VLOOKUP(D7829,'SOAT LIQ'!$A$87:$C$3416,3,FALSE)</f>
        <v>7</v>
      </c>
      <c r="F7829" t="s">
        <v>21632</v>
      </c>
    </row>
    <row r="7830" spans="1:6" x14ac:dyDescent="0.25">
      <c r="A7830" t="s">
        <v>5969</v>
      </c>
      <c r="B7830" s="100" t="s">
        <v>9924</v>
      </c>
      <c r="C7830" s="99" t="s">
        <v>9923</v>
      </c>
      <c r="D7830" s="124">
        <v>9101</v>
      </c>
      <c r="E7830" s="157">
        <f>VLOOKUP(D7830,'SOAT LIQ'!$A$87:$C$3416,3,FALSE)</f>
        <v>10</v>
      </c>
      <c r="F7830" t="s">
        <v>21632</v>
      </c>
    </row>
    <row r="7831" spans="1:6" x14ac:dyDescent="0.25">
      <c r="A7831" t="s">
        <v>5969</v>
      </c>
      <c r="B7831" s="100" t="s">
        <v>9926</v>
      </c>
      <c r="C7831" s="99" t="s">
        <v>9925</v>
      </c>
      <c r="D7831" s="124">
        <v>9120</v>
      </c>
      <c r="E7831" s="157">
        <f>VLOOKUP(D7831,'SOAT LIQ'!$A$87:$C$3416,3,FALSE)</f>
        <v>10</v>
      </c>
      <c r="F7831" t="s">
        <v>21632</v>
      </c>
    </row>
    <row r="7832" spans="1:6" x14ac:dyDescent="0.25">
      <c r="A7832" t="s">
        <v>5969</v>
      </c>
      <c r="B7832" s="100" t="s">
        <v>9927</v>
      </c>
      <c r="C7832" s="99" t="s">
        <v>9921</v>
      </c>
      <c r="D7832" s="124">
        <v>9170</v>
      </c>
      <c r="E7832" s="157">
        <f>VLOOKUP(D7832,'SOAT LIQ'!$A$87:$C$3416,3,FALSE)</f>
        <v>7</v>
      </c>
      <c r="F7832" t="s">
        <v>21632</v>
      </c>
    </row>
    <row r="7833" spans="1:6" x14ac:dyDescent="0.25">
      <c r="A7833" t="s">
        <v>5969</v>
      </c>
      <c r="B7833" s="100" t="s">
        <v>9928</v>
      </c>
      <c r="C7833" s="100"/>
      <c r="D7833" s="124">
        <v>9102</v>
      </c>
      <c r="E7833" s="157">
        <f>VLOOKUP(D7833,'SOAT LIQ'!$A$87:$C$3416,3,FALSE)</f>
        <v>9</v>
      </c>
      <c r="F7833" t="s">
        <v>21632</v>
      </c>
    </row>
    <row r="7834" spans="1:6" x14ac:dyDescent="0.25">
      <c r="A7834" t="s">
        <v>5750</v>
      </c>
      <c r="B7834" s="100" t="s">
        <v>9928</v>
      </c>
      <c r="C7834" s="100"/>
      <c r="D7834" s="124">
        <v>9102</v>
      </c>
      <c r="E7834" s="157">
        <f>VLOOKUP(D7834,'SOAT LIQ'!$A$87:$C$3416,3,FALSE)</f>
        <v>9</v>
      </c>
      <c r="F7834" t="s">
        <v>21632</v>
      </c>
    </row>
    <row r="7835" spans="1:6" x14ac:dyDescent="0.25">
      <c r="A7835" t="s">
        <v>5969</v>
      </c>
      <c r="B7835" s="100" t="s">
        <v>9929</v>
      </c>
      <c r="C7835" s="99" t="s">
        <v>9930</v>
      </c>
      <c r="D7835" s="124">
        <v>9104</v>
      </c>
      <c r="E7835" s="157">
        <f>VLOOKUP(D7835,'SOAT LIQ'!$A$87:$C$3416,3,FALSE)</f>
        <v>11</v>
      </c>
      <c r="F7835" t="s">
        <v>21632</v>
      </c>
    </row>
    <row r="7836" spans="1:6" x14ac:dyDescent="0.25">
      <c r="A7836" t="s">
        <v>5969</v>
      </c>
      <c r="B7836" s="100" t="s">
        <v>9931</v>
      </c>
      <c r="C7836" s="100"/>
      <c r="D7836" s="124">
        <v>9104</v>
      </c>
      <c r="E7836" s="157">
        <f>VLOOKUP(D7836,'SOAT LIQ'!$A$87:$C$3416,3,FALSE)</f>
        <v>11</v>
      </c>
      <c r="F7836" t="s">
        <v>21632</v>
      </c>
    </row>
    <row r="7837" spans="1:6" x14ac:dyDescent="0.25">
      <c r="A7837" t="s">
        <v>5969</v>
      </c>
      <c r="B7837" s="100" t="s">
        <v>9932</v>
      </c>
      <c r="C7837" s="100"/>
      <c r="D7837" s="124">
        <v>21511</v>
      </c>
      <c r="E7837" s="157" t="e">
        <f>VLOOKUP(D7837,'SOAT LIQ'!$A$87:$C$3416,3,FALSE)</f>
        <v>#N/A</v>
      </c>
      <c r="F7837" t="s">
        <v>21632</v>
      </c>
    </row>
    <row r="7838" spans="1:6" x14ac:dyDescent="0.25">
      <c r="A7838" t="s">
        <v>5969</v>
      </c>
      <c r="B7838" s="100" t="s">
        <v>9933</v>
      </c>
      <c r="C7838" s="99" t="s">
        <v>9934</v>
      </c>
      <c r="D7838" s="124">
        <v>9110</v>
      </c>
      <c r="E7838" s="157">
        <f>VLOOKUP(D7838,'SOAT LIQ'!$A$87:$C$3416,3,FALSE)</f>
        <v>13</v>
      </c>
      <c r="F7838" t="s">
        <v>21632</v>
      </c>
    </row>
    <row r="7839" spans="1:6" x14ac:dyDescent="0.25">
      <c r="A7839" t="s">
        <v>5750</v>
      </c>
      <c r="B7839" s="100" t="s">
        <v>9933</v>
      </c>
      <c r="C7839" s="99" t="s">
        <v>9934</v>
      </c>
      <c r="D7839" s="124">
        <v>9110</v>
      </c>
      <c r="E7839" s="157">
        <f>VLOOKUP(D7839,'SOAT LIQ'!$A$87:$C$3416,3,FALSE)</f>
        <v>13</v>
      </c>
      <c r="F7839" t="s">
        <v>21632</v>
      </c>
    </row>
    <row r="7840" spans="1:6" x14ac:dyDescent="0.25">
      <c r="A7840" t="s">
        <v>5969</v>
      </c>
      <c r="B7840" s="100" t="s">
        <v>9935</v>
      </c>
      <c r="C7840" s="100"/>
      <c r="D7840" s="124">
        <v>9110</v>
      </c>
      <c r="E7840" s="157">
        <f>VLOOKUP(D7840,'SOAT LIQ'!$A$87:$C$3416,3,FALSE)</f>
        <v>13</v>
      </c>
      <c r="F7840" t="s">
        <v>21632</v>
      </c>
    </row>
    <row r="7841" spans="1:6" x14ac:dyDescent="0.25">
      <c r="A7841" t="s">
        <v>5969</v>
      </c>
      <c r="B7841" s="100" t="s">
        <v>9936</v>
      </c>
      <c r="C7841" s="100"/>
      <c r="D7841" s="124">
        <v>9111</v>
      </c>
      <c r="E7841" s="157">
        <f>VLOOKUP(D7841,'SOAT LIQ'!$A$87:$C$3416,3,FALSE)</f>
        <v>12</v>
      </c>
      <c r="F7841" t="s">
        <v>21632</v>
      </c>
    </row>
    <row r="7842" spans="1:6" x14ac:dyDescent="0.25">
      <c r="A7842" t="s">
        <v>5750</v>
      </c>
      <c r="B7842" s="100" t="s">
        <v>9936</v>
      </c>
      <c r="C7842" s="100"/>
      <c r="D7842" s="124">
        <v>9111</v>
      </c>
      <c r="E7842" s="157">
        <f>VLOOKUP(D7842,'SOAT LIQ'!$A$87:$C$3416,3,FALSE)</f>
        <v>12</v>
      </c>
      <c r="F7842" t="s">
        <v>21632</v>
      </c>
    </row>
    <row r="7843" spans="1:6" x14ac:dyDescent="0.25">
      <c r="A7843" t="s">
        <v>5969</v>
      </c>
      <c r="B7843" s="100" t="s">
        <v>9937</v>
      </c>
      <c r="C7843" s="100"/>
      <c r="D7843" s="124">
        <v>9111</v>
      </c>
      <c r="E7843" s="157">
        <f>VLOOKUP(D7843,'SOAT LIQ'!$A$87:$C$3416,3,FALSE)</f>
        <v>12</v>
      </c>
      <c r="F7843" t="s">
        <v>21632</v>
      </c>
    </row>
    <row r="7844" spans="1:6" x14ac:dyDescent="0.25">
      <c r="A7844" t="s">
        <v>5969</v>
      </c>
      <c r="B7844" s="100" t="s">
        <v>9938</v>
      </c>
      <c r="C7844" s="100"/>
      <c r="D7844" s="124">
        <v>9111</v>
      </c>
      <c r="E7844" s="157">
        <f>VLOOKUP(D7844,'SOAT LIQ'!$A$87:$C$3416,3,FALSE)</f>
        <v>12</v>
      </c>
      <c r="F7844" t="s">
        <v>21632</v>
      </c>
    </row>
    <row r="7845" spans="1:6" x14ac:dyDescent="0.25">
      <c r="A7845" t="s">
        <v>5969</v>
      </c>
      <c r="B7845" s="100" t="s">
        <v>9939</v>
      </c>
      <c r="C7845" s="100"/>
      <c r="D7845" s="124">
        <v>21511</v>
      </c>
      <c r="E7845" s="157" t="e">
        <f>VLOOKUP(D7845,'SOAT LIQ'!$A$87:$C$3416,3,FALSE)</f>
        <v>#N/A</v>
      </c>
      <c r="F7845" t="s">
        <v>21632</v>
      </c>
    </row>
    <row r="7846" spans="1:6" x14ac:dyDescent="0.25">
      <c r="A7846" t="s">
        <v>5969</v>
      </c>
      <c r="B7846" s="100" t="s">
        <v>9940</v>
      </c>
      <c r="C7846" s="100"/>
      <c r="D7846" s="124">
        <v>18702</v>
      </c>
      <c r="E7846" s="157">
        <f>VLOOKUP(D7846,'SOAT LIQ'!$A$87:$C$3416,3,FALSE)</f>
        <v>12</v>
      </c>
      <c r="F7846" t="s">
        <v>21632</v>
      </c>
    </row>
    <row r="7847" spans="1:6" x14ac:dyDescent="0.25">
      <c r="A7847" t="s">
        <v>5969</v>
      </c>
      <c r="B7847" s="100" t="s">
        <v>9941</v>
      </c>
      <c r="C7847" s="100"/>
      <c r="D7847" s="124">
        <v>18702</v>
      </c>
      <c r="E7847" s="157">
        <f>VLOOKUP(D7847,'SOAT LIQ'!$A$87:$C$3416,3,FALSE)</f>
        <v>12</v>
      </c>
      <c r="F7847" t="s">
        <v>21632</v>
      </c>
    </row>
    <row r="7848" spans="1:6" x14ac:dyDescent="0.25">
      <c r="A7848" t="s">
        <v>5969</v>
      </c>
      <c r="B7848" s="100" t="s">
        <v>9942</v>
      </c>
      <c r="C7848" s="99" t="s">
        <v>9943</v>
      </c>
      <c r="D7848" s="124">
        <v>18702</v>
      </c>
      <c r="E7848" s="157">
        <f>VLOOKUP(D7848,'SOAT LIQ'!$A$87:$C$3416,3,FALSE)</f>
        <v>12</v>
      </c>
      <c r="F7848" t="s">
        <v>21632</v>
      </c>
    </row>
    <row r="7849" spans="1:6" x14ac:dyDescent="0.25">
      <c r="A7849" t="s">
        <v>5969</v>
      </c>
      <c r="B7849" s="100" t="s">
        <v>9944</v>
      </c>
      <c r="C7849" s="100"/>
      <c r="D7849" s="124">
        <v>18700</v>
      </c>
      <c r="E7849" s="157">
        <f>VLOOKUP(D7849,'SOAT LIQ'!$A$87:$C$3416,3,FALSE)</f>
        <v>5</v>
      </c>
      <c r="F7849" t="s">
        <v>21632</v>
      </c>
    </row>
    <row r="7850" spans="1:6" x14ac:dyDescent="0.25">
      <c r="A7850" t="s">
        <v>5969</v>
      </c>
      <c r="B7850" s="100" t="s">
        <v>9945</v>
      </c>
      <c r="C7850" s="99" t="s">
        <v>9946</v>
      </c>
      <c r="D7850" s="124">
        <v>18700</v>
      </c>
      <c r="E7850" s="157">
        <f>VLOOKUP(D7850,'SOAT LIQ'!$A$87:$C$3416,3,FALSE)</f>
        <v>5</v>
      </c>
      <c r="F7850" t="s">
        <v>21632</v>
      </c>
    </row>
    <row r="7851" spans="1:6" x14ac:dyDescent="0.25">
      <c r="A7851" t="s">
        <v>5969</v>
      </c>
      <c r="B7851" s="100" t="s">
        <v>9947</v>
      </c>
      <c r="C7851" s="99" t="s">
        <v>9946</v>
      </c>
      <c r="D7851" s="124">
        <v>18700</v>
      </c>
      <c r="E7851" s="157">
        <f>VLOOKUP(D7851,'SOAT LIQ'!$A$87:$C$3416,3,FALSE)</f>
        <v>5</v>
      </c>
      <c r="F7851" t="s">
        <v>21632</v>
      </c>
    </row>
    <row r="7852" spans="1:6" x14ac:dyDescent="0.25">
      <c r="A7852" t="s">
        <v>5969</v>
      </c>
      <c r="B7852" s="100" t="s">
        <v>9948</v>
      </c>
      <c r="C7852" s="99" t="s">
        <v>9949</v>
      </c>
      <c r="D7852" s="124">
        <v>17600</v>
      </c>
      <c r="E7852" s="157">
        <f>VLOOKUP(D7852,'SOAT LIQ'!$A$87:$C$3416,3,FALSE)</f>
        <v>8</v>
      </c>
      <c r="F7852" t="s">
        <v>21632</v>
      </c>
    </row>
    <row r="7853" spans="1:6" x14ac:dyDescent="0.25">
      <c r="A7853" t="s">
        <v>5969</v>
      </c>
      <c r="B7853" s="100" t="s">
        <v>9950</v>
      </c>
      <c r="C7853" s="99" t="s">
        <v>9949</v>
      </c>
      <c r="D7853" s="124">
        <v>17600</v>
      </c>
      <c r="E7853" s="157">
        <f>VLOOKUP(D7853,'SOAT LIQ'!$A$87:$C$3416,3,FALSE)</f>
        <v>8</v>
      </c>
      <c r="F7853" t="s">
        <v>21632</v>
      </c>
    </row>
    <row r="7854" spans="1:6" x14ac:dyDescent="0.25">
      <c r="A7854" t="s">
        <v>5969</v>
      </c>
      <c r="B7854" s="100" t="s">
        <v>9951</v>
      </c>
      <c r="C7854" s="99" t="s">
        <v>9952</v>
      </c>
      <c r="D7854" s="124">
        <v>17601</v>
      </c>
      <c r="E7854" s="157">
        <f>VLOOKUP(D7854,'SOAT LIQ'!$A$87:$C$3416,3,FALSE)</f>
        <v>8</v>
      </c>
      <c r="F7854" t="s">
        <v>21632</v>
      </c>
    </row>
    <row r="7855" spans="1:6" x14ac:dyDescent="0.25">
      <c r="A7855" t="s">
        <v>5509</v>
      </c>
      <c r="B7855" s="100" t="s">
        <v>9951</v>
      </c>
      <c r="C7855" s="99" t="s">
        <v>9952</v>
      </c>
      <c r="D7855" s="124">
        <v>17601</v>
      </c>
      <c r="E7855" s="157">
        <f>VLOOKUP(D7855,'SOAT LIQ'!$A$87:$C$3416,3,FALSE)</f>
        <v>8</v>
      </c>
      <c r="F7855" t="s">
        <v>21632</v>
      </c>
    </row>
    <row r="7856" spans="1:6" x14ac:dyDescent="0.25">
      <c r="A7856" t="s">
        <v>6034</v>
      </c>
      <c r="B7856" s="100" t="s">
        <v>9951</v>
      </c>
      <c r="C7856" s="99" t="s">
        <v>9952</v>
      </c>
      <c r="D7856" s="124">
        <v>17601</v>
      </c>
      <c r="E7856" s="157">
        <f>VLOOKUP(D7856,'SOAT LIQ'!$A$87:$C$3416,3,FALSE)</f>
        <v>8</v>
      </c>
      <c r="F7856" t="s">
        <v>21632</v>
      </c>
    </row>
    <row r="7857" spans="1:6" x14ac:dyDescent="0.25">
      <c r="A7857" t="s">
        <v>5969</v>
      </c>
      <c r="B7857" s="100" t="s">
        <v>9953</v>
      </c>
      <c r="C7857" s="100"/>
      <c r="D7857" s="124">
        <v>17601</v>
      </c>
      <c r="E7857" s="157">
        <f>VLOOKUP(D7857,'SOAT LIQ'!$A$87:$C$3416,3,FALSE)</f>
        <v>8</v>
      </c>
      <c r="F7857" t="s">
        <v>21632</v>
      </c>
    </row>
    <row r="7858" spans="1:6" x14ac:dyDescent="0.25">
      <c r="A7858" t="s">
        <v>5969</v>
      </c>
      <c r="B7858" s="100" t="s">
        <v>9954</v>
      </c>
      <c r="C7858" s="100"/>
      <c r="D7858" s="124">
        <v>17601</v>
      </c>
      <c r="E7858" s="157">
        <f>VLOOKUP(D7858,'SOAT LIQ'!$A$87:$C$3416,3,FALSE)</f>
        <v>8</v>
      </c>
      <c r="F7858" t="s">
        <v>21632</v>
      </c>
    </row>
    <row r="7859" spans="1:6" x14ac:dyDescent="0.25">
      <c r="A7859" t="s">
        <v>5969</v>
      </c>
      <c r="B7859" s="100" t="s">
        <v>9955</v>
      </c>
      <c r="C7859" s="100"/>
      <c r="D7859" s="124">
        <v>17603</v>
      </c>
      <c r="E7859" s="157">
        <f>VLOOKUP(D7859,'SOAT LIQ'!$A$87:$C$3416,3,FALSE)</f>
        <v>8</v>
      </c>
      <c r="F7859" t="s">
        <v>21632</v>
      </c>
    </row>
    <row r="7860" spans="1:6" x14ac:dyDescent="0.25">
      <c r="A7860" t="s">
        <v>5969</v>
      </c>
      <c r="B7860" s="100" t="s">
        <v>9956</v>
      </c>
      <c r="C7860" s="100"/>
      <c r="D7860" s="124">
        <v>17603</v>
      </c>
      <c r="E7860" s="157">
        <f>VLOOKUP(D7860,'SOAT LIQ'!$A$87:$C$3416,3,FALSE)</f>
        <v>8</v>
      </c>
      <c r="F7860" t="s">
        <v>21632</v>
      </c>
    </row>
    <row r="7861" spans="1:6" x14ac:dyDescent="0.25">
      <c r="A7861" t="s">
        <v>5969</v>
      </c>
      <c r="B7861" s="100" t="s">
        <v>9957</v>
      </c>
      <c r="C7861" s="99" t="s">
        <v>9958</v>
      </c>
      <c r="D7861" s="124">
        <v>17603</v>
      </c>
      <c r="E7861" s="157">
        <f>VLOOKUP(D7861,'SOAT LIQ'!$A$87:$C$3416,3,FALSE)</f>
        <v>8</v>
      </c>
      <c r="F7861" t="s">
        <v>21632</v>
      </c>
    </row>
    <row r="7862" spans="1:6" x14ac:dyDescent="0.25">
      <c r="A7862" t="s">
        <v>5969</v>
      </c>
      <c r="B7862" s="100" t="s">
        <v>9959</v>
      </c>
      <c r="C7862" s="100"/>
      <c r="D7862" s="124">
        <v>17603</v>
      </c>
      <c r="E7862" s="157">
        <f>VLOOKUP(D7862,'SOAT LIQ'!$A$87:$C$3416,3,FALSE)</f>
        <v>8</v>
      </c>
      <c r="F7862" t="s">
        <v>21632</v>
      </c>
    </row>
    <row r="7863" spans="1:6" x14ac:dyDescent="0.25">
      <c r="A7863" t="s">
        <v>5969</v>
      </c>
      <c r="B7863" s="100" t="s">
        <v>9961</v>
      </c>
      <c r="C7863" s="99" t="s">
        <v>9960</v>
      </c>
      <c r="D7863" s="124">
        <v>9170</v>
      </c>
      <c r="E7863" s="157">
        <f>VLOOKUP(D7863,'SOAT LIQ'!$A$87:$C$3416,3,FALSE)</f>
        <v>7</v>
      </c>
      <c r="F7863" t="s">
        <v>21632</v>
      </c>
    </row>
    <row r="7864" spans="1:6" x14ac:dyDescent="0.25">
      <c r="A7864" t="s">
        <v>5969</v>
      </c>
      <c r="B7864" s="100" t="s">
        <v>4646</v>
      </c>
      <c r="C7864" s="99" t="s">
        <v>9962</v>
      </c>
      <c r="D7864" s="124">
        <v>18716</v>
      </c>
      <c r="E7864" s="157">
        <f>VLOOKUP(D7864,'SOAT LIQ'!$A$87:$C$3416,3,FALSE)</f>
        <v>11</v>
      </c>
      <c r="F7864" t="s">
        <v>21632</v>
      </c>
    </row>
    <row r="7865" spans="1:6" x14ac:dyDescent="0.25">
      <c r="A7865" t="s">
        <v>5969</v>
      </c>
      <c r="B7865" s="100" t="s">
        <v>9963</v>
      </c>
      <c r="C7865" s="100"/>
      <c r="D7865" s="124"/>
      <c r="E7865" s="157" t="e">
        <f>VLOOKUP(D7865,'SOAT LIQ'!$A$87:$C$3416,3,FALSE)</f>
        <v>#N/A</v>
      </c>
      <c r="F7865" t="s">
        <v>21632</v>
      </c>
    </row>
    <row r="7866" spans="1:6" x14ac:dyDescent="0.25">
      <c r="A7866" t="s">
        <v>5969</v>
      </c>
      <c r="B7866" s="100" t="s">
        <v>9964</v>
      </c>
      <c r="C7866" s="99" t="s">
        <v>9960</v>
      </c>
      <c r="D7866" s="124">
        <v>9170</v>
      </c>
      <c r="E7866" s="157">
        <f>VLOOKUP(D7866,'SOAT LIQ'!$A$87:$C$3416,3,FALSE)</f>
        <v>7</v>
      </c>
      <c r="F7866" t="s">
        <v>21632</v>
      </c>
    </row>
    <row r="7867" spans="1:6" x14ac:dyDescent="0.25">
      <c r="A7867" t="s">
        <v>5969</v>
      </c>
      <c r="B7867" s="100" t="s">
        <v>9965</v>
      </c>
      <c r="C7867" s="100"/>
      <c r="D7867" s="124">
        <v>9140</v>
      </c>
      <c r="E7867" s="157">
        <f>VLOOKUP(D7867,'SOAT LIQ'!$A$87:$C$3416,3,FALSE)</f>
        <v>13</v>
      </c>
      <c r="F7867" t="s">
        <v>21632</v>
      </c>
    </row>
    <row r="7868" spans="1:6" x14ac:dyDescent="0.25">
      <c r="A7868" t="s">
        <v>5750</v>
      </c>
      <c r="B7868" s="100" t="s">
        <v>9965</v>
      </c>
      <c r="C7868" s="100"/>
      <c r="D7868" s="124">
        <v>9140</v>
      </c>
      <c r="E7868" s="157">
        <f>VLOOKUP(D7868,'SOAT LIQ'!$A$87:$C$3416,3,FALSE)</f>
        <v>13</v>
      </c>
      <c r="F7868" t="s">
        <v>21632</v>
      </c>
    </row>
    <row r="7869" spans="1:6" x14ac:dyDescent="0.25">
      <c r="A7869" t="s">
        <v>5969</v>
      </c>
      <c r="B7869" s="100" t="s">
        <v>9966</v>
      </c>
      <c r="C7869" s="100"/>
      <c r="D7869" s="124">
        <v>9140</v>
      </c>
      <c r="E7869" s="157">
        <f>VLOOKUP(D7869,'SOAT LIQ'!$A$87:$C$3416,3,FALSE)</f>
        <v>13</v>
      </c>
      <c r="F7869" t="s">
        <v>21632</v>
      </c>
    </row>
    <row r="7870" spans="1:6" x14ac:dyDescent="0.25">
      <c r="A7870" t="s">
        <v>5969</v>
      </c>
      <c r="B7870" s="100" t="s">
        <v>9967</v>
      </c>
      <c r="C7870" s="100"/>
      <c r="D7870" s="124">
        <v>9140</v>
      </c>
      <c r="E7870" s="157">
        <f>VLOOKUP(D7870,'SOAT LIQ'!$A$87:$C$3416,3,FALSE)</f>
        <v>13</v>
      </c>
      <c r="F7870" t="s">
        <v>21632</v>
      </c>
    </row>
    <row r="7871" spans="1:6" x14ac:dyDescent="0.25">
      <c r="A7871" t="s">
        <v>5969</v>
      </c>
      <c r="B7871" s="100" t="s">
        <v>9968</v>
      </c>
      <c r="C7871" s="100"/>
      <c r="D7871" s="124"/>
      <c r="E7871" s="157" t="e">
        <f>VLOOKUP(D7871,'SOAT LIQ'!$A$87:$C$3416,3,FALSE)</f>
        <v>#N/A</v>
      </c>
      <c r="F7871" t="s">
        <v>21632</v>
      </c>
    </row>
    <row r="7872" spans="1:6" x14ac:dyDescent="0.25">
      <c r="A7872" t="s">
        <v>5969</v>
      </c>
      <c r="B7872" s="100" t="s">
        <v>9969</v>
      </c>
      <c r="C7872" s="100"/>
      <c r="D7872" s="124">
        <v>9141</v>
      </c>
      <c r="E7872" s="157">
        <f>VLOOKUP(D7872,'SOAT LIQ'!$A$87:$C$3416,3,FALSE)</f>
        <v>13</v>
      </c>
      <c r="F7872" t="s">
        <v>21632</v>
      </c>
    </row>
    <row r="7873" spans="1:6" x14ac:dyDescent="0.25">
      <c r="A7873" t="s">
        <v>5750</v>
      </c>
      <c r="B7873" s="100" t="s">
        <v>9969</v>
      </c>
      <c r="C7873" s="100"/>
      <c r="D7873" s="124">
        <v>9141</v>
      </c>
      <c r="E7873" s="157">
        <f>VLOOKUP(D7873,'SOAT LIQ'!$A$87:$C$3416,3,FALSE)</f>
        <v>13</v>
      </c>
      <c r="F7873" t="s">
        <v>21632</v>
      </c>
    </row>
    <row r="7874" spans="1:6" x14ac:dyDescent="0.25">
      <c r="A7874" t="s">
        <v>5969</v>
      </c>
      <c r="B7874" s="100" t="s">
        <v>9970</v>
      </c>
      <c r="C7874" s="99" t="s">
        <v>9971</v>
      </c>
      <c r="D7874" s="124">
        <v>9141</v>
      </c>
      <c r="E7874" s="157">
        <f>VLOOKUP(D7874,'SOAT LIQ'!$A$87:$C$3416,3,FALSE)</f>
        <v>13</v>
      </c>
      <c r="F7874" t="s">
        <v>21632</v>
      </c>
    </row>
    <row r="7875" spans="1:6" x14ac:dyDescent="0.25">
      <c r="A7875" t="s">
        <v>5750</v>
      </c>
      <c r="B7875" s="100" t="s">
        <v>9970</v>
      </c>
      <c r="C7875" s="99" t="s">
        <v>9971</v>
      </c>
      <c r="D7875" s="124">
        <v>9141</v>
      </c>
      <c r="E7875" s="157">
        <f>VLOOKUP(D7875,'SOAT LIQ'!$A$87:$C$3416,3,FALSE)</f>
        <v>13</v>
      </c>
      <c r="F7875" t="s">
        <v>21632</v>
      </c>
    </row>
    <row r="7876" spans="1:6" x14ac:dyDescent="0.25">
      <c r="A7876" t="s">
        <v>5969</v>
      </c>
      <c r="B7876" s="100" t="s">
        <v>9972</v>
      </c>
      <c r="C7876" s="99" t="s">
        <v>9971</v>
      </c>
      <c r="D7876" s="124">
        <v>9141</v>
      </c>
      <c r="E7876" s="157">
        <f>VLOOKUP(D7876,'SOAT LIQ'!$A$87:$C$3416,3,FALSE)</f>
        <v>13</v>
      </c>
      <c r="F7876" t="s">
        <v>21632</v>
      </c>
    </row>
    <row r="7877" spans="1:6" x14ac:dyDescent="0.25">
      <c r="A7877" t="s">
        <v>5969</v>
      </c>
      <c r="B7877" s="100" t="s">
        <v>9973</v>
      </c>
      <c r="C7877" s="99" t="s">
        <v>9971</v>
      </c>
      <c r="D7877" s="124">
        <v>9144</v>
      </c>
      <c r="E7877" s="157">
        <f>VLOOKUP(D7877,'SOAT LIQ'!$A$87:$C$3416,3,FALSE)</f>
        <v>11</v>
      </c>
      <c r="F7877" t="s">
        <v>21632</v>
      </c>
    </row>
    <row r="7878" spans="1:6" x14ac:dyDescent="0.25">
      <c r="A7878" t="s">
        <v>8459</v>
      </c>
      <c r="B7878" s="100" t="s">
        <v>9973</v>
      </c>
      <c r="C7878" s="99" t="s">
        <v>9971</v>
      </c>
      <c r="D7878" s="124">
        <v>9144</v>
      </c>
      <c r="E7878" s="157">
        <f>VLOOKUP(D7878,'SOAT LIQ'!$A$87:$C$3416,3,FALSE)</f>
        <v>11</v>
      </c>
      <c r="F7878" t="s">
        <v>21632</v>
      </c>
    </row>
    <row r="7879" spans="1:6" x14ac:dyDescent="0.25">
      <c r="A7879" t="s">
        <v>5750</v>
      </c>
      <c r="B7879" s="100" t="s">
        <v>9973</v>
      </c>
      <c r="C7879" s="99" t="s">
        <v>9971</v>
      </c>
      <c r="D7879" s="124">
        <v>9144</v>
      </c>
      <c r="E7879" s="157">
        <f>VLOOKUP(D7879,'SOAT LIQ'!$A$87:$C$3416,3,FALSE)</f>
        <v>11</v>
      </c>
      <c r="F7879" t="s">
        <v>21632</v>
      </c>
    </row>
    <row r="7880" spans="1:6" x14ac:dyDescent="0.25">
      <c r="A7880" t="s">
        <v>8459</v>
      </c>
      <c r="B7880" s="100" t="s">
        <v>9974</v>
      </c>
      <c r="C7880" s="100"/>
      <c r="D7880" s="124">
        <v>9144</v>
      </c>
      <c r="E7880" s="157">
        <f>VLOOKUP(D7880,'SOAT LIQ'!$A$87:$C$3416,3,FALSE)</f>
        <v>11</v>
      </c>
      <c r="F7880" t="s">
        <v>21632</v>
      </c>
    </row>
    <row r="7881" spans="1:6" x14ac:dyDescent="0.25">
      <c r="A7881" t="s">
        <v>5969</v>
      </c>
      <c r="B7881" s="100" t="s">
        <v>9974</v>
      </c>
      <c r="C7881" s="100"/>
      <c r="D7881" s="124">
        <v>9144</v>
      </c>
      <c r="E7881" s="157">
        <f>VLOOKUP(D7881,'SOAT LIQ'!$A$87:$C$3416,3,FALSE)</f>
        <v>11</v>
      </c>
      <c r="F7881" t="s">
        <v>21632</v>
      </c>
    </row>
    <row r="7882" spans="1:6" x14ac:dyDescent="0.25">
      <c r="A7882" t="s">
        <v>5969</v>
      </c>
      <c r="B7882" s="100" t="s">
        <v>9975</v>
      </c>
      <c r="C7882" s="100"/>
      <c r="D7882" s="124">
        <v>9141</v>
      </c>
      <c r="E7882" s="157">
        <f>VLOOKUP(D7882,'SOAT LIQ'!$A$87:$C$3416,3,FALSE)</f>
        <v>13</v>
      </c>
      <c r="F7882" t="s">
        <v>21632</v>
      </c>
    </row>
    <row r="7883" spans="1:6" x14ac:dyDescent="0.25">
      <c r="A7883" t="s">
        <v>8459</v>
      </c>
      <c r="B7883" s="100" t="s">
        <v>9975</v>
      </c>
      <c r="C7883" s="100"/>
      <c r="D7883" s="124">
        <v>9141</v>
      </c>
      <c r="E7883" s="157">
        <f>VLOOKUP(D7883,'SOAT LIQ'!$A$87:$C$3416,3,FALSE)</f>
        <v>13</v>
      </c>
      <c r="F7883" t="s">
        <v>21632</v>
      </c>
    </row>
    <row r="7884" spans="1:6" x14ac:dyDescent="0.25">
      <c r="A7884" t="s">
        <v>5969</v>
      </c>
      <c r="B7884" s="100" t="s">
        <v>9977</v>
      </c>
      <c r="C7884" s="99" t="s">
        <v>9976</v>
      </c>
      <c r="D7884" s="124">
        <v>9146</v>
      </c>
      <c r="E7884" s="157">
        <f>VLOOKUP(D7884,'SOAT LIQ'!$A$87:$C$3416,3,FALSE)</f>
        <v>13</v>
      </c>
      <c r="F7884" t="s">
        <v>21632</v>
      </c>
    </row>
    <row r="7885" spans="1:6" x14ac:dyDescent="0.25">
      <c r="A7885" t="s">
        <v>5969</v>
      </c>
      <c r="B7885" s="100" t="s">
        <v>9979</v>
      </c>
      <c r="C7885" s="99" t="s">
        <v>9978</v>
      </c>
      <c r="D7885" s="124">
        <v>9145</v>
      </c>
      <c r="E7885" s="157">
        <f>VLOOKUP(D7885,'SOAT LIQ'!$A$87:$C$3416,3,FALSE)</f>
        <v>12</v>
      </c>
      <c r="F7885" t="s">
        <v>21632</v>
      </c>
    </row>
    <row r="7886" spans="1:6" x14ac:dyDescent="0.25">
      <c r="A7886" t="s">
        <v>5969</v>
      </c>
      <c r="B7886" s="100" t="s">
        <v>9980</v>
      </c>
      <c r="C7886" s="99" t="s">
        <v>9976</v>
      </c>
      <c r="D7886" s="124">
        <v>9146</v>
      </c>
      <c r="E7886" s="157">
        <f>VLOOKUP(D7886,'SOAT LIQ'!$A$87:$C$3416,3,FALSE)</f>
        <v>13</v>
      </c>
      <c r="F7886" t="s">
        <v>21632</v>
      </c>
    </row>
    <row r="7887" spans="1:6" x14ac:dyDescent="0.25">
      <c r="A7887" t="s">
        <v>5969</v>
      </c>
      <c r="B7887" s="100" t="s">
        <v>9981</v>
      </c>
      <c r="C7887" s="100"/>
      <c r="D7887" s="124">
        <v>9143</v>
      </c>
      <c r="E7887" s="157">
        <f>VLOOKUP(D7887,'SOAT LIQ'!$A$87:$C$3416,3,FALSE)</f>
        <v>13</v>
      </c>
      <c r="F7887" t="s">
        <v>21632</v>
      </c>
    </row>
    <row r="7888" spans="1:6" x14ac:dyDescent="0.25">
      <c r="A7888" t="s">
        <v>8459</v>
      </c>
      <c r="B7888" s="100" t="s">
        <v>9981</v>
      </c>
      <c r="C7888" s="100"/>
      <c r="D7888" s="124">
        <v>9143</v>
      </c>
      <c r="E7888" s="157">
        <f>VLOOKUP(D7888,'SOAT LIQ'!$A$87:$C$3416,3,FALSE)</f>
        <v>13</v>
      </c>
      <c r="F7888" t="s">
        <v>21632</v>
      </c>
    </row>
    <row r="7889" spans="1:6" x14ac:dyDescent="0.25">
      <c r="A7889" t="s">
        <v>8461</v>
      </c>
      <c r="B7889" s="100" t="s">
        <v>9981</v>
      </c>
      <c r="C7889" s="100"/>
      <c r="D7889" s="124">
        <v>9143</v>
      </c>
      <c r="E7889" s="157">
        <f>VLOOKUP(D7889,'SOAT LIQ'!$A$87:$C$3416,3,FALSE)</f>
        <v>13</v>
      </c>
      <c r="F7889" t="s">
        <v>21632</v>
      </c>
    </row>
    <row r="7890" spans="1:6" x14ac:dyDescent="0.25">
      <c r="A7890" t="s">
        <v>5750</v>
      </c>
      <c r="B7890" s="100" t="s">
        <v>9981</v>
      </c>
      <c r="C7890" s="100"/>
      <c r="D7890" s="124">
        <v>9143</v>
      </c>
      <c r="E7890" s="157">
        <f>VLOOKUP(D7890,'SOAT LIQ'!$A$87:$C$3416,3,FALSE)</f>
        <v>13</v>
      </c>
      <c r="F7890" t="s">
        <v>21632</v>
      </c>
    </row>
    <row r="7891" spans="1:6" x14ac:dyDescent="0.25">
      <c r="A7891" t="s">
        <v>8461</v>
      </c>
      <c r="B7891" s="100" t="s">
        <v>9982</v>
      </c>
      <c r="C7891" s="100"/>
      <c r="D7891" s="124">
        <v>9143</v>
      </c>
      <c r="E7891" s="157">
        <f>VLOOKUP(D7891,'SOAT LIQ'!$A$87:$C$3416,3,FALSE)</f>
        <v>13</v>
      </c>
      <c r="F7891" t="s">
        <v>21632</v>
      </c>
    </row>
    <row r="7892" spans="1:6" x14ac:dyDescent="0.25">
      <c r="A7892" t="s">
        <v>5969</v>
      </c>
      <c r="B7892" s="100" t="s">
        <v>9982</v>
      </c>
      <c r="C7892" s="100"/>
      <c r="D7892" s="124">
        <v>9143</v>
      </c>
      <c r="E7892" s="157">
        <f>VLOOKUP(D7892,'SOAT LIQ'!$A$87:$C$3416,3,FALSE)</f>
        <v>13</v>
      </c>
      <c r="F7892" t="s">
        <v>21632</v>
      </c>
    </row>
    <row r="7893" spans="1:6" x14ac:dyDescent="0.25">
      <c r="A7893" t="s">
        <v>5750</v>
      </c>
      <c r="B7893" s="100" t="s">
        <v>9982</v>
      </c>
      <c r="C7893" s="100"/>
      <c r="D7893" s="124">
        <v>9143</v>
      </c>
      <c r="E7893" s="157">
        <f>VLOOKUP(D7893,'SOAT LIQ'!$A$87:$C$3416,3,FALSE)</f>
        <v>13</v>
      </c>
      <c r="F7893" t="s">
        <v>21632</v>
      </c>
    </row>
    <row r="7894" spans="1:6" x14ac:dyDescent="0.25">
      <c r="A7894" t="s">
        <v>8461</v>
      </c>
      <c r="B7894" s="100" t="s">
        <v>9983</v>
      </c>
      <c r="C7894" s="99" t="s">
        <v>9984</v>
      </c>
      <c r="D7894" s="124">
        <v>9143</v>
      </c>
      <c r="E7894" s="157">
        <f>VLOOKUP(D7894,'SOAT LIQ'!$A$87:$C$3416,3,FALSE)</f>
        <v>13</v>
      </c>
      <c r="F7894" t="s">
        <v>21632</v>
      </c>
    </row>
    <row r="7895" spans="1:6" x14ac:dyDescent="0.25">
      <c r="A7895" t="s">
        <v>5969</v>
      </c>
      <c r="B7895" s="100" t="s">
        <v>9983</v>
      </c>
      <c r="C7895" s="99" t="s">
        <v>9984</v>
      </c>
      <c r="D7895" s="124">
        <v>9143</v>
      </c>
      <c r="E7895" s="157">
        <f>VLOOKUP(D7895,'SOAT LIQ'!$A$87:$C$3416,3,FALSE)</f>
        <v>13</v>
      </c>
      <c r="F7895" t="s">
        <v>21632</v>
      </c>
    </row>
    <row r="7896" spans="1:6" x14ac:dyDescent="0.25">
      <c r="A7896" t="s">
        <v>5969</v>
      </c>
      <c r="B7896" s="100" t="s">
        <v>9985</v>
      </c>
      <c r="C7896" s="100"/>
      <c r="D7896" s="124">
        <v>9144</v>
      </c>
      <c r="E7896" s="157">
        <f>VLOOKUP(D7896,'SOAT LIQ'!$A$87:$C$3416,3,FALSE)</f>
        <v>11</v>
      </c>
      <c r="F7896" t="s">
        <v>21632</v>
      </c>
    </row>
    <row r="7897" spans="1:6" x14ac:dyDescent="0.25">
      <c r="A7897" t="s">
        <v>8459</v>
      </c>
      <c r="B7897" s="100" t="s">
        <v>9985</v>
      </c>
      <c r="C7897" s="100"/>
      <c r="D7897" s="124">
        <v>9144</v>
      </c>
      <c r="E7897" s="157">
        <f>VLOOKUP(D7897,'SOAT LIQ'!$A$87:$C$3416,3,FALSE)</f>
        <v>11</v>
      </c>
      <c r="F7897" t="s">
        <v>21632</v>
      </c>
    </row>
    <row r="7898" spans="1:6" x14ac:dyDescent="0.25">
      <c r="A7898" t="s">
        <v>8463</v>
      </c>
      <c r="B7898" s="100" t="s">
        <v>9985</v>
      </c>
      <c r="C7898" s="100"/>
      <c r="D7898" s="124">
        <v>9144</v>
      </c>
      <c r="E7898" s="157">
        <f>VLOOKUP(D7898,'SOAT LIQ'!$A$87:$C$3416,3,FALSE)</f>
        <v>11</v>
      </c>
      <c r="F7898" t="s">
        <v>21632</v>
      </c>
    </row>
    <row r="7899" spans="1:6" x14ac:dyDescent="0.25">
      <c r="A7899" t="s">
        <v>8463</v>
      </c>
      <c r="B7899" s="100" t="s">
        <v>9986</v>
      </c>
      <c r="C7899" s="100"/>
      <c r="D7899" s="124">
        <v>9144</v>
      </c>
      <c r="E7899" s="157">
        <f>VLOOKUP(D7899,'SOAT LIQ'!$A$87:$C$3416,3,FALSE)</f>
        <v>11</v>
      </c>
      <c r="F7899" t="s">
        <v>21632</v>
      </c>
    </row>
    <row r="7900" spans="1:6" x14ac:dyDescent="0.25">
      <c r="A7900" t="s">
        <v>5969</v>
      </c>
      <c r="B7900" s="100" t="s">
        <v>9986</v>
      </c>
      <c r="C7900" s="100"/>
      <c r="D7900" s="124">
        <v>9144</v>
      </c>
      <c r="E7900" s="157">
        <f>VLOOKUP(D7900,'SOAT LIQ'!$A$87:$C$3416,3,FALSE)</f>
        <v>11</v>
      </c>
      <c r="F7900" t="s">
        <v>21632</v>
      </c>
    </row>
    <row r="7901" spans="1:6" x14ac:dyDescent="0.25">
      <c r="A7901" t="s">
        <v>8459</v>
      </c>
      <c r="B7901" s="100" t="s">
        <v>9988</v>
      </c>
      <c r="C7901" s="99" t="s">
        <v>9987</v>
      </c>
      <c r="D7901" s="124">
        <v>9191</v>
      </c>
      <c r="E7901" s="157">
        <f>VLOOKUP(D7901,'SOAT LIQ'!$A$87:$C$3416,3,FALSE)</f>
        <v>20</v>
      </c>
      <c r="F7901" t="s">
        <v>21632</v>
      </c>
    </row>
    <row r="7902" spans="1:6" x14ac:dyDescent="0.25">
      <c r="A7902" t="s">
        <v>8461</v>
      </c>
      <c r="B7902" s="100" t="s">
        <v>9988</v>
      </c>
      <c r="C7902" s="99" t="s">
        <v>9987</v>
      </c>
      <c r="D7902" s="124">
        <v>9191</v>
      </c>
      <c r="E7902" s="157">
        <f>VLOOKUP(D7902,'SOAT LIQ'!$A$87:$C$3416,3,FALSE)</f>
        <v>20</v>
      </c>
      <c r="F7902" t="s">
        <v>21632</v>
      </c>
    </row>
    <row r="7903" spans="1:6" x14ac:dyDescent="0.25">
      <c r="A7903" t="s">
        <v>8459</v>
      </c>
      <c r="B7903" s="100" t="s">
        <v>9989</v>
      </c>
      <c r="C7903" s="100"/>
      <c r="D7903" s="124">
        <v>9191</v>
      </c>
      <c r="E7903" s="157">
        <f>VLOOKUP(D7903,'SOAT LIQ'!$A$87:$C$3416,3,FALSE)</f>
        <v>20</v>
      </c>
      <c r="F7903" t="s">
        <v>21632</v>
      </c>
    </row>
    <row r="7904" spans="1:6" x14ac:dyDescent="0.25">
      <c r="A7904" t="s">
        <v>8461</v>
      </c>
      <c r="B7904" s="100" t="s">
        <v>9989</v>
      </c>
      <c r="C7904" s="100"/>
      <c r="D7904" s="124">
        <v>9191</v>
      </c>
      <c r="E7904" s="157">
        <f>VLOOKUP(D7904,'SOAT LIQ'!$A$87:$C$3416,3,FALSE)</f>
        <v>20</v>
      </c>
      <c r="F7904" t="s">
        <v>21632</v>
      </c>
    </row>
    <row r="7905" spans="1:6" x14ac:dyDescent="0.25">
      <c r="A7905" t="s">
        <v>8461</v>
      </c>
      <c r="B7905" s="100" t="s">
        <v>9990</v>
      </c>
      <c r="C7905" s="100"/>
      <c r="D7905" s="124">
        <v>9191</v>
      </c>
      <c r="E7905" s="157">
        <f>VLOOKUP(D7905,'SOAT LIQ'!$A$87:$C$3416,3,FALSE)</f>
        <v>20</v>
      </c>
      <c r="F7905" t="s">
        <v>21632</v>
      </c>
    </row>
    <row r="7906" spans="1:6" x14ac:dyDescent="0.25">
      <c r="A7906" t="s">
        <v>8461</v>
      </c>
      <c r="B7906" s="100" t="s">
        <v>9991</v>
      </c>
      <c r="C7906" s="100"/>
      <c r="D7906" s="124">
        <v>9191</v>
      </c>
      <c r="E7906" s="157">
        <f>VLOOKUP(D7906,'SOAT LIQ'!$A$87:$C$3416,3,FALSE)</f>
        <v>20</v>
      </c>
      <c r="F7906" t="s">
        <v>21632</v>
      </c>
    </row>
    <row r="7907" spans="1:6" x14ac:dyDescent="0.25">
      <c r="A7907" t="s">
        <v>5969</v>
      </c>
      <c r="B7907" s="100" t="s">
        <v>9991</v>
      </c>
      <c r="C7907" s="100"/>
      <c r="D7907" s="124">
        <v>9191</v>
      </c>
      <c r="E7907" s="157">
        <f>VLOOKUP(D7907,'SOAT LIQ'!$A$87:$C$3416,3,FALSE)</f>
        <v>20</v>
      </c>
      <c r="F7907" t="s">
        <v>21632</v>
      </c>
    </row>
    <row r="7908" spans="1:6" x14ac:dyDescent="0.25">
      <c r="A7908" t="s">
        <v>5969</v>
      </c>
      <c r="B7908" s="100" t="s">
        <v>9992</v>
      </c>
      <c r="C7908" s="99" t="s">
        <v>9971</v>
      </c>
      <c r="D7908" s="124">
        <v>9144</v>
      </c>
      <c r="E7908" s="157">
        <f>VLOOKUP(D7908,'SOAT LIQ'!$A$87:$C$3416,3,FALSE)</f>
        <v>11</v>
      </c>
      <c r="F7908" t="s">
        <v>21632</v>
      </c>
    </row>
    <row r="7909" spans="1:6" x14ac:dyDescent="0.25">
      <c r="A7909" t="s">
        <v>8459</v>
      </c>
      <c r="B7909" s="100" t="s">
        <v>9992</v>
      </c>
      <c r="C7909" s="99" t="s">
        <v>9971</v>
      </c>
      <c r="D7909" s="124">
        <v>9144</v>
      </c>
      <c r="E7909" s="157">
        <f>VLOOKUP(D7909,'SOAT LIQ'!$A$87:$C$3416,3,FALSE)</f>
        <v>11</v>
      </c>
      <c r="F7909" t="s">
        <v>21632</v>
      </c>
    </row>
    <row r="7910" spans="1:6" x14ac:dyDescent="0.25">
      <c r="A7910" t="s">
        <v>8461</v>
      </c>
      <c r="B7910" s="100" t="s">
        <v>9992</v>
      </c>
      <c r="C7910" s="99" t="s">
        <v>9971</v>
      </c>
      <c r="D7910" s="124">
        <v>9144</v>
      </c>
      <c r="E7910" s="157">
        <f>VLOOKUP(D7910,'SOAT LIQ'!$A$87:$C$3416,3,FALSE)</f>
        <v>11</v>
      </c>
      <c r="F7910" t="s">
        <v>21632</v>
      </c>
    </row>
    <row r="7911" spans="1:6" x14ac:dyDescent="0.25">
      <c r="A7911" t="s">
        <v>5750</v>
      </c>
      <c r="B7911" s="100" t="s">
        <v>9992</v>
      </c>
      <c r="C7911" s="99" t="s">
        <v>9971</v>
      </c>
      <c r="D7911" s="124">
        <v>9144</v>
      </c>
      <c r="E7911" s="157">
        <f>VLOOKUP(D7911,'SOAT LIQ'!$A$87:$C$3416,3,FALSE)</f>
        <v>11</v>
      </c>
      <c r="F7911" t="s">
        <v>21632</v>
      </c>
    </row>
    <row r="7912" spans="1:6" x14ac:dyDescent="0.25">
      <c r="A7912" t="s">
        <v>8461</v>
      </c>
      <c r="B7912" s="100" t="s">
        <v>9993</v>
      </c>
      <c r="C7912" s="100"/>
      <c r="D7912" s="124">
        <v>9144</v>
      </c>
      <c r="E7912" s="157">
        <f>VLOOKUP(D7912,'SOAT LIQ'!$A$87:$C$3416,3,FALSE)</f>
        <v>11</v>
      </c>
      <c r="F7912" t="s">
        <v>21632</v>
      </c>
    </row>
    <row r="7913" spans="1:6" x14ac:dyDescent="0.25">
      <c r="A7913" t="s">
        <v>5969</v>
      </c>
      <c r="B7913" s="100" t="s">
        <v>9993</v>
      </c>
      <c r="C7913" s="100"/>
      <c r="D7913" s="124">
        <v>9144</v>
      </c>
      <c r="E7913" s="157">
        <f>VLOOKUP(D7913,'SOAT LIQ'!$A$87:$C$3416,3,FALSE)</f>
        <v>11</v>
      </c>
      <c r="F7913" t="s">
        <v>21632</v>
      </c>
    </row>
    <row r="7914" spans="1:6" x14ac:dyDescent="0.25">
      <c r="A7914" t="s">
        <v>5750</v>
      </c>
      <c r="B7914" s="100" t="s">
        <v>9993</v>
      </c>
      <c r="C7914" s="100"/>
      <c r="D7914" s="124">
        <v>9144</v>
      </c>
      <c r="E7914" s="157">
        <f>VLOOKUP(D7914,'SOAT LIQ'!$A$87:$C$3416,3,FALSE)</f>
        <v>11</v>
      </c>
      <c r="F7914" t="s">
        <v>21632</v>
      </c>
    </row>
    <row r="7915" spans="1:6" x14ac:dyDescent="0.25">
      <c r="A7915" t="s">
        <v>8461</v>
      </c>
      <c r="B7915" s="100" t="s">
        <v>9994</v>
      </c>
      <c r="C7915" s="99" t="s">
        <v>9971</v>
      </c>
      <c r="D7915" s="124">
        <v>9144</v>
      </c>
      <c r="E7915" s="157">
        <f>VLOOKUP(D7915,'SOAT LIQ'!$A$87:$C$3416,3,FALSE)</f>
        <v>11</v>
      </c>
      <c r="F7915" t="s">
        <v>21632</v>
      </c>
    </row>
    <row r="7916" spans="1:6" x14ac:dyDescent="0.25">
      <c r="A7916" t="s">
        <v>5969</v>
      </c>
      <c r="B7916" s="100" t="s">
        <v>9994</v>
      </c>
      <c r="C7916" s="99" t="s">
        <v>9971</v>
      </c>
      <c r="D7916" s="124">
        <v>9144</v>
      </c>
      <c r="E7916" s="157">
        <f>VLOOKUP(D7916,'SOAT LIQ'!$A$87:$C$3416,3,FALSE)</f>
        <v>11</v>
      </c>
      <c r="F7916" t="s">
        <v>21632</v>
      </c>
    </row>
    <row r="7917" spans="1:6" x14ac:dyDescent="0.25">
      <c r="A7917" t="s">
        <v>5969</v>
      </c>
      <c r="B7917" s="100" t="s">
        <v>9995</v>
      </c>
      <c r="C7917" s="99" t="s">
        <v>4738</v>
      </c>
      <c r="D7917" s="124">
        <v>9143</v>
      </c>
      <c r="E7917" s="157">
        <f>VLOOKUP(D7917,'SOAT LIQ'!$A$87:$C$3416,3,FALSE)</f>
        <v>13</v>
      </c>
      <c r="F7917" t="s">
        <v>21632</v>
      </c>
    </row>
    <row r="7918" spans="1:6" x14ac:dyDescent="0.25">
      <c r="A7918" t="s">
        <v>5750</v>
      </c>
      <c r="B7918" s="100" t="s">
        <v>9995</v>
      </c>
      <c r="C7918" s="99" t="s">
        <v>4738</v>
      </c>
      <c r="D7918" s="124">
        <v>9143</v>
      </c>
      <c r="E7918" s="157">
        <f>VLOOKUP(D7918,'SOAT LIQ'!$A$87:$C$3416,3,FALSE)</f>
        <v>13</v>
      </c>
      <c r="F7918" t="s">
        <v>21632</v>
      </c>
    </row>
    <row r="7919" spans="1:6" x14ac:dyDescent="0.25">
      <c r="A7919" t="s">
        <v>8459</v>
      </c>
      <c r="B7919" s="100" t="s">
        <v>9995</v>
      </c>
      <c r="C7919" s="99" t="s">
        <v>4738</v>
      </c>
      <c r="D7919" s="124">
        <v>9143</v>
      </c>
      <c r="E7919" s="157">
        <f>VLOOKUP(D7919,'SOAT LIQ'!$A$87:$C$3416,3,FALSE)</f>
        <v>13</v>
      </c>
      <c r="F7919" t="s">
        <v>21632</v>
      </c>
    </row>
    <row r="7920" spans="1:6" x14ac:dyDescent="0.25">
      <c r="A7920" t="s">
        <v>8461</v>
      </c>
      <c r="B7920" s="100" t="s">
        <v>9995</v>
      </c>
      <c r="C7920" s="99" t="s">
        <v>4738</v>
      </c>
      <c r="D7920" s="124">
        <v>9143</v>
      </c>
      <c r="E7920" s="157">
        <f>VLOOKUP(D7920,'SOAT LIQ'!$A$87:$C$3416,3,FALSE)</f>
        <v>13</v>
      </c>
      <c r="F7920" t="s">
        <v>21632</v>
      </c>
    </row>
    <row r="7921" spans="1:6" x14ac:dyDescent="0.25">
      <c r="A7921" t="s">
        <v>8461</v>
      </c>
      <c r="B7921" s="100" t="s">
        <v>9996</v>
      </c>
      <c r="C7921" s="100"/>
      <c r="D7921" s="124">
        <v>9143</v>
      </c>
      <c r="E7921" s="157">
        <f>VLOOKUP(D7921,'SOAT LIQ'!$A$87:$C$3416,3,FALSE)</f>
        <v>13</v>
      </c>
      <c r="F7921" t="s">
        <v>21632</v>
      </c>
    </row>
    <row r="7922" spans="1:6" x14ac:dyDescent="0.25">
      <c r="A7922" t="s">
        <v>5969</v>
      </c>
      <c r="B7922" s="100" t="s">
        <v>9996</v>
      </c>
      <c r="C7922" s="100"/>
      <c r="D7922" s="124">
        <v>9143</v>
      </c>
      <c r="E7922" s="157">
        <f>VLOOKUP(D7922,'SOAT LIQ'!$A$87:$C$3416,3,FALSE)</f>
        <v>13</v>
      </c>
      <c r="F7922" t="s">
        <v>21632</v>
      </c>
    </row>
    <row r="7923" spans="1:6" x14ac:dyDescent="0.25">
      <c r="A7923" t="s">
        <v>5969</v>
      </c>
      <c r="B7923" s="100" t="s">
        <v>9997</v>
      </c>
      <c r="C7923" s="99" t="s">
        <v>4738</v>
      </c>
      <c r="D7923" s="124">
        <v>9143</v>
      </c>
      <c r="E7923" s="157">
        <f>VLOOKUP(D7923,'SOAT LIQ'!$A$87:$C$3416,3,FALSE)</f>
        <v>13</v>
      </c>
      <c r="F7923" t="s">
        <v>21632</v>
      </c>
    </row>
    <row r="7924" spans="1:6" x14ac:dyDescent="0.25">
      <c r="A7924" t="s">
        <v>8459</v>
      </c>
      <c r="B7924" s="100" t="s">
        <v>9997</v>
      </c>
      <c r="C7924" s="99" t="s">
        <v>4738</v>
      </c>
      <c r="D7924" s="124">
        <v>9143</v>
      </c>
      <c r="E7924" s="157">
        <f>VLOOKUP(D7924,'SOAT LIQ'!$A$87:$C$3416,3,FALSE)</f>
        <v>13</v>
      </c>
      <c r="F7924" t="s">
        <v>21632</v>
      </c>
    </row>
    <row r="7925" spans="1:6" x14ac:dyDescent="0.25">
      <c r="A7925" t="s">
        <v>8461</v>
      </c>
      <c r="B7925" s="100" t="s">
        <v>9997</v>
      </c>
      <c r="C7925" s="99" t="s">
        <v>4738</v>
      </c>
      <c r="D7925" s="124">
        <v>9143</v>
      </c>
      <c r="E7925" s="157">
        <f>VLOOKUP(D7925,'SOAT LIQ'!$A$87:$C$3416,3,FALSE)</f>
        <v>13</v>
      </c>
      <c r="F7925" t="s">
        <v>21632</v>
      </c>
    </row>
    <row r="7926" spans="1:6" x14ac:dyDescent="0.25">
      <c r="A7926" t="s">
        <v>5922</v>
      </c>
      <c r="B7926" s="100" t="s">
        <v>9997</v>
      </c>
      <c r="C7926" s="99" t="s">
        <v>4738</v>
      </c>
      <c r="D7926" s="124">
        <v>9143</v>
      </c>
      <c r="E7926" s="157">
        <f>VLOOKUP(D7926,'SOAT LIQ'!$A$87:$C$3416,3,FALSE)</f>
        <v>13</v>
      </c>
      <c r="F7926" t="s">
        <v>21632</v>
      </c>
    </row>
    <row r="7927" spans="1:6" x14ac:dyDescent="0.25">
      <c r="A7927" t="s">
        <v>8459</v>
      </c>
      <c r="B7927" s="100" t="s">
        <v>9998</v>
      </c>
      <c r="C7927" s="99" t="s">
        <v>9999</v>
      </c>
      <c r="D7927" s="124">
        <v>9190</v>
      </c>
      <c r="E7927" s="157">
        <f>VLOOKUP(D7927,'SOAT LIQ'!$A$87:$C$3416,3,FALSE)</f>
        <v>23</v>
      </c>
      <c r="F7927" t="s">
        <v>21632</v>
      </c>
    </row>
    <row r="7928" spans="1:6" x14ac:dyDescent="0.25">
      <c r="A7928" t="s">
        <v>8461</v>
      </c>
      <c r="B7928" s="100" t="s">
        <v>9998</v>
      </c>
      <c r="C7928" s="99" t="s">
        <v>9999</v>
      </c>
      <c r="D7928" s="124">
        <v>9190</v>
      </c>
      <c r="E7928" s="157">
        <f>VLOOKUP(D7928,'SOAT LIQ'!$A$87:$C$3416,3,FALSE)</f>
        <v>23</v>
      </c>
      <c r="F7928" t="s">
        <v>21632</v>
      </c>
    </row>
    <row r="7929" spans="1:6" x14ac:dyDescent="0.25">
      <c r="A7929" t="s">
        <v>8459</v>
      </c>
      <c r="B7929" s="100" t="s">
        <v>10000</v>
      </c>
      <c r="C7929" s="100"/>
      <c r="D7929" s="124">
        <v>9190</v>
      </c>
      <c r="E7929" s="157">
        <f>VLOOKUP(D7929,'SOAT LIQ'!$A$87:$C$3416,3,FALSE)</f>
        <v>23</v>
      </c>
      <c r="F7929" t="s">
        <v>21632</v>
      </c>
    </row>
    <row r="7930" spans="1:6" x14ac:dyDescent="0.25">
      <c r="A7930" t="s">
        <v>8461</v>
      </c>
      <c r="B7930" s="100" t="s">
        <v>10000</v>
      </c>
      <c r="C7930" s="100"/>
      <c r="D7930" s="124">
        <v>9190</v>
      </c>
      <c r="E7930" s="157">
        <f>VLOOKUP(D7930,'SOAT LIQ'!$A$87:$C$3416,3,FALSE)</f>
        <v>23</v>
      </c>
      <c r="F7930" t="s">
        <v>21632</v>
      </c>
    </row>
    <row r="7931" spans="1:6" x14ac:dyDescent="0.25">
      <c r="A7931" t="s">
        <v>8459</v>
      </c>
      <c r="B7931" s="100" t="s">
        <v>10001</v>
      </c>
      <c r="C7931" s="99" t="s">
        <v>4196</v>
      </c>
      <c r="D7931" s="124">
        <v>9190</v>
      </c>
      <c r="E7931" s="157">
        <f>VLOOKUP(D7931,'SOAT LIQ'!$A$87:$C$3416,3,FALSE)</f>
        <v>23</v>
      </c>
      <c r="F7931" t="s">
        <v>21632</v>
      </c>
    </row>
    <row r="7932" spans="1:6" x14ac:dyDescent="0.25">
      <c r="A7932" t="s">
        <v>8461</v>
      </c>
      <c r="B7932" s="100" t="s">
        <v>10001</v>
      </c>
      <c r="C7932" s="99" t="s">
        <v>4196</v>
      </c>
      <c r="D7932" s="124">
        <v>9190</v>
      </c>
      <c r="E7932" s="157">
        <f>VLOOKUP(D7932,'SOAT LIQ'!$A$87:$C$3416,3,FALSE)</f>
        <v>23</v>
      </c>
      <c r="F7932" t="s">
        <v>21632</v>
      </c>
    </row>
    <row r="7933" spans="1:6" x14ac:dyDescent="0.25">
      <c r="A7933" t="s">
        <v>8461</v>
      </c>
      <c r="B7933" s="100" t="s">
        <v>10002</v>
      </c>
      <c r="C7933" s="100"/>
      <c r="D7933" s="124">
        <v>9190</v>
      </c>
      <c r="E7933" s="157">
        <f>VLOOKUP(D7933,'SOAT LIQ'!$A$87:$C$3416,3,FALSE)</f>
        <v>23</v>
      </c>
      <c r="F7933" t="s">
        <v>21632</v>
      </c>
    </row>
    <row r="7934" spans="1:6" x14ac:dyDescent="0.25">
      <c r="A7934" t="s">
        <v>8459</v>
      </c>
      <c r="B7934" s="100" t="s">
        <v>10002</v>
      </c>
      <c r="C7934" s="100"/>
      <c r="D7934" s="124">
        <v>9190</v>
      </c>
      <c r="E7934" s="157">
        <f>VLOOKUP(D7934,'SOAT LIQ'!$A$87:$C$3416,3,FALSE)</f>
        <v>23</v>
      </c>
      <c r="F7934" t="s">
        <v>21632</v>
      </c>
    </row>
    <row r="7935" spans="1:6" x14ac:dyDescent="0.25">
      <c r="A7935" t="s">
        <v>5969</v>
      </c>
      <c r="B7935" s="100" t="s">
        <v>10003</v>
      </c>
      <c r="C7935" s="99" t="s">
        <v>10004</v>
      </c>
      <c r="D7935" s="124">
        <v>9171</v>
      </c>
      <c r="E7935" s="157">
        <f>VLOOKUP(D7935,'SOAT LIQ'!$A$87:$C$3416,3,FALSE)</f>
        <v>10</v>
      </c>
      <c r="F7935" t="s">
        <v>21632</v>
      </c>
    </row>
    <row r="7936" spans="1:6" x14ac:dyDescent="0.25">
      <c r="A7936" t="s">
        <v>5969</v>
      </c>
      <c r="B7936" s="100" t="s">
        <v>10005</v>
      </c>
      <c r="C7936" s="100"/>
      <c r="D7936" s="124">
        <v>9171</v>
      </c>
      <c r="E7936" s="157">
        <f>VLOOKUP(D7936,'SOAT LIQ'!$A$87:$C$3416,3,FALSE)</f>
        <v>10</v>
      </c>
      <c r="F7936" t="s">
        <v>21632</v>
      </c>
    </row>
    <row r="7937" spans="1:6" x14ac:dyDescent="0.25">
      <c r="A7937" t="s">
        <v>5969</v>
      </c>
      <c r="B7937" s="100" t="s">
        <v>10007</v>
      </c>
      <c r="C7937" s="99" t="s">
        <v>10006</v>
      </c>
      <c r="D7937" s="124">
        <v>9162</v>
      </c>
      <c r="E7937" s="157">
        <f>VLOOKUP(D7937,'SOAT LIQ'!$A$87:$C$3416,3,FALSE)</f>
        <v>9</v>
      </c>
      <c r="F7937" t="s">
        <v>21632</v>
      </c>
    </row>
    <row r="7938" spans="1:6" x14ac:dyDescent="0.25">
      <c r="A7938" t="s">
        <v>5969</v>
      </c>
      <c r="B7938" s="100" t="s">
        <v>10008</v>
      </c>
      <c r="C7938" s="100"/>
      <c r="D7938" s="124">
        <v>9162</v>
      </c>
      <c r="E7938" s="157">
        <f>VLOOKUP(D7938,'SOAT LIQ'!$A$87:$C$3416,3,FALSE)</f>
        <v>9</v>
      </c>
      <c r="F7938" t="s">
        <v>21632</v>
      </c>
    </row>
    <row r="7939" spans="1:6" x14ac:dyDescent="0.25">
      <c r="A7939" t="s">
        <v>5969</v>
      </c>
      <c r="B7939" s="100" t="s">
        <v>10009</v>
      </c>
      <c r="C7939" s="100"/>
      <c r="D7939" s="124">
        <v>9164</v>
      </c>
      <c r="E7939" s="157">
        <f>VLOOKUP(D7939,'SOAT LIQ'!$A$87:$C$3416,3,FALSE)</f>
        <v>12</v>
      </c>
      <c r="F7939" t="s">
        <v>21632</v>
      </c>
    </row>
    <row r="7940" spans="1:6" x14ac:dyDescent="0.25">
      <c r="A7940" t="s">
        <v>5969</v>
      </c>
      <c r="B7940" s="100" t="s">
        <v>10010</v>
      </c>
      <c r="C7940" s="99" t="s">
        <v>10011</v>
      </c>
      <c r="D7940" s="124">
        <v>9164</v>
      </c>
      <c r="E7940" s="157">
        <f>VLOOKUP(D7940,'SOAT LIQ'!$A$87:$C$3416,3,FALSE)</f>
        <v>12</v>
      </c>
      <c r="F7940" t="s">
        <v>21632</v>
      </c>
    </row>
    <row r="7941" spans="1:6" x14ac:dyDescent="0.25">
      <c r="A7941" t="s">
        <v>5969</v>
      </c>
      <c r="B7941" s="100" t="s">
        <v>10012</v>
      </c>
      <c r="C7941" s="100"/>
      <c r="D7941" s="124">
        <v>9165</v>
      </c>
      <c r="E7941" s="157">
        <f>VLOOKUP(D7941,'SOAT LIQ'!$A$87:$C$3416,3,FALSE)</f>
        <v>13</v>
      </c>
      <c r="F7941" t="s">
        <v>21632</v>
      </c>
    </row>
    <row r="7942" spans="1:6" x14ac:dyDescent="0.25">
      <c r="A7942" t="s">
        <v>5750</v>
      </c>
      <c r="B7942" s="100" t="s">
        <v>10012</v>
      </c>
      <c r="C7942" s="100"/>
      <c r="D7942" s="124">
        <v>9165</v>
      </c>
      <c r="E7942" s="157">
        <f>VLOOKUP(D7942,'SOAT LIQ'!$A$87:$C$3416,3,FALSE)</f>
        <v>13</v>
      </c>
      <c r="F7942" t="s">
        <v>21632</v>
      </c>
    </row>
    <row r="7943" spans="1:6" x14ac:dyDescent="0.25">
      <c r="A7943" t="s">
        <v>5969</v>
      </c>
      <c r="B7943" s="100" t="s">
        <v>10013</v>
      </c>
      <c r="C7943" s="100"/>
      <c r="D7943" s="124">
        <v>9165</v>
      </c>
      <c r="E7943" s="157">
        <f>VLOOKUP(D7943,'SOAT LIQ'!$A$87:$C$3416,3,FALSE)</f>
        <v>13</v>
      </c>
      <c r="F7943" t="s">
        <v>21632</v>
      </c>
    </row>
    <row r="7944" spans="1:6" x14ac:dyDescent="0.25">
      <c r="A7944" t="s">
        <v>5969</v>
      </c>
      <c r="B7944" s="100" t="s">
        <v>10014</v>
      </c>
      <c r="C7944" s="100"/>
      <c r="D7944" s="124">
        <v>9162</v>
      </c>
      <c r="E7944" s="157">
        <f>VLOOKUP(D7944,'SOAT LIQ'!$A$87:$C$3416,3,FALSE)</f>
        <v>9</v>
      </c>
      <c r="F7944" t="s">
        <v>21632</v>
      </c>
    </row>
    <row r="7945" spans="1:6" x14ac:dyDescent="0.25">
      <c r="A7945" t="s">
        <v>6023</v>
      </c>
      <c r="B7945" s="100" t="s">
        <v>10014</v>
      </c>
      <c r="C7945" s="100"/>
      <c r="D7945" s="124">
        <v>9162</v>
      </c>
      <c r="E7945" s="157">
        <f>VLOOKUP(D7945,'SOAT LIQ'!$A$87:$C$3416,3,FALSE)</f>
        <v>9</v>
      </c>
      <c r="F7945" t="s">
        <v>21632</v>
      </c>
    </row>
    <row r="7946" spans="1:6" x14ac:dyDescent="0.25">
      <c r="A7946" t="s">
        <v>5750</v>
      </c>
      <c r="B7946" s="100" t="s">
        <v>10014</v>
      </c>
      <c r="C7946" s="100"/>
      <c r="D7946" s="124">
        <v>9162</v>
      </c>
      <c r="E7946" s="157">
        <f>VLOOKUP(D7946,'SOAT LIQ'!$A$87:$C$3416,3,FALSE)</f>
        <v>9</v>
      </c>
      <c r="F7946" t="s">
        <v>21632</v>
      </c>
    </row>
    <row r="7947" spans="1:6" x14ac:dyDescent="0.25">
      <c r="A7947" t="s">
        <v>6023</v>
      </c>
      <c r="B7947" s="100" t="s">
        <v>10015</v>
      </c>
      <c r="C7947" s="100"/>
      <c r="D7947" s="124">
        <v>9162</v>
      </c>
      <c r="E7947" s="157">
        <f>VLOOKUP(D7947,'SOAT LIQ'!$A$87:$C$3416,3,FALSE)</f>
        <v>9</v>
      </c>
      <c r="F7947" t="s">
        <v>21632</v>
      </c>
    </row>
    <row r="7948" spans="1:6" x14ac:dyDescent="0.25">
      <c r="A7948" t="s">
        <v>5969</v>
      </c>
      <c r="B7948" s="100" t="s">
        <v>10015</v>
      </c>
      <c r="C7948" s="100"/>
      <c r="D7948" s="124">
        <v>9162</v>
      </c>
      <c r="E7948" s="157">
        <f>VLOOKUP(D7948,'SOAT LIQ'!$A$87:$C$3416,3,FALSE)</f>
        <v>9</v>
      </c>
      <c r="F7948" t="s">
        <v>21632</v>
      </c>
    </row>
    <row r="7949" spans="1:6" x14ac:dyDescent="0.25">
      <c r="A7949" t="s">
        <v>5969</v>
      </c>
      <c r="B7949" s="100" t="s">
        <v>10016</v>
      </c>
      <c r="C7949" s="100"/>
      <c r="D7949" s="124">
        <v>9112</v>
      </c>
      <c r="E7949" s="157">
        <f>VLOOKUP(D7949,'SOAT LIQ'!$A$87:$C$3416,3,FALSE)</f>
        <v>13</v>
      </c>
      <c r="F7949" t="s">
        <v>21632</v>
      </c>
    </row>
    <row r="7950" spans="1:6" x14ac:dyDescent="0.25">
      <c r="A7950" t="s">
        <v>5750</v>
      </c>
      <c r="B7950" s="100" t="s">
        <v>10016</v>
      </c>
      <c r="C7950" s="100"/>
      <c r="D7950" s="124">
        <v>9112</v>
      </c>
      <c r="E7950" s="157">
        <f>VLOOKUP(D7950,'SOAT LIQ'!$A$87:$C$3416,3,FALSE)</f>
        <v>13</v>
      </c>
      <c r="F7950" t="s">
        <v>21632</v>
      </c>
    </row>
    <row r="7951" spans="1:6" x14ac:dyDescent="0.25">
      <c r="A7951" t="s">
        <v>5969</v>
      </c>
      <c r="B7951" s="100" t="s">
        <v>10017</v>
      </c>
      <c r="C7951" s="99" t="s">
        <v>10018</v>
      </c>
      <c r="D7951" s="124">
        <v>9112</v>
      </c>
      <c r="E7951" s="157">
        <f>VLOOKUP(D7951,'SOAT LIQ'!$A$87:$C$3416,3,FALSE)</f>
        <v>13</v>
      </c>
      <c r="F7951" t="s">
        <v>21632</v>
      </c>
    </row>
    <row r="7952" spans="1:6" x14ac:dyDescent="0.25">
      <c r="A7952" t="s">
        <v>5969</v>
      </c>
      <c r="B7952" s="100" t="s">
        <v>10019</v>
      </c>
      <c r="C7952" s="100"/>
      <c r="D7952" s="124">
        <v>9160</v>
      </c>
      <c r="E7952" s="157">
        <f>VLOOKUP(D7952,'SOAT LIQ'!$A$87:$C$3416,3,FALSE)</f>
        <v>13</v>
      </c>
      <c r="F7952" t="s">
        <v>21632</v>
      </c>
    </row>
    <row r="7953" spans="1:6" x14ac:dyDescent="0.25">
      <c r="A7953" t="s">
        <v>5750</v>
      </c>
      <c r="B7953" s="100" t="s">
        <v>10019</v>
      </c>
      <c r="C7953" s="100"/>
      <c r="D7953" s="124">
        <v>9160</v>
      </c>
      <c r="E7953" s="157">
        <f>VLOOKUP(D7953,'SOAT LIQ'!$A$87:$C$3416,3,FALSE)</f>
        <v>13</v>
      </c>
      <c r="F7953" t="s">
        <v>21632</v>
      </c>
    </row>
    <row r="7954" spans="1:6" x14ac:dyDescent="0.25">
      <c r="A7954" t="s">
        <v>5969</v>
      </c>
      <c r="B7954" s="100" t="s">
        <v>10020</v>
      </c>
      <c r="C7954" s="100"/>
      <c r="D7954" s="124">
        <v>9160</v>
      </c>
      <c r="E7954" s="157">
        <f>VLOOKUP(D7954,'SOAT LIQ'!$A$87:$C$3416,3,FALSE)</f>
        <v>13</v>
      </c>
      <c r="F7954" t="s">
        <v>21632</v>
      </c>
    </row>
    <row r="7955" spans="1:6" x14ac:dyDescent="0.25">
      <c r="A7955" t="s">
        <v>5969</v>
      </c>
      <c r="B7955" s="100" t="s">
        <v>10021</v>
      </c>
      <c r="C7955" s="100"/>
      <c r="D7955" s="124">
        <v>9160</v>
      </c>
      <c r="E7955" s="157">
        <f>VLOOKUP(D7955,'SOAT LIQ'!$A$87:$C$3416,3,FALSE)</f>
        <v>13</v>
      </c>
      <c r="F7955" t="s">
        <v>21632</v>
      </c>
    </row>
    <row r="7956" spans="1:6" x14ac:dyDescent="0.25">
      <c r="A7956" t="s">
        <v>5750</v>
      </c>
      <c r="B7956" s="100" t="s">
        <v>10021</v>
      </c>
      <c r="C7956" s="100"/>
      <c r="D7956" s="124">
        <v>9160</v>
      </c>
      <c r="E7956" s="157">
        <f>VLOOKUP(D7956,'SOAT LIQ'!$A$87:$C$3416,3,FALSE)</f>
        <v>13</v>
      </c>
      <c r="F7956" t="s">
        <v>21632</v>
      </c>
    </row>
    <row r="7957" spans="1:6" x14ac:dyDescent="0.25">
      <c r="A7957" t="s">
        <v>5969</v>
      </c>
      <c r="B7957" s="100" t="s">
        <v>10022</v>
      </c>
      <c r="C7957" s="100"/>
      <c r="D7957" s="124">
        <v>9160</v>
      </c>
      <c r="E7957" s="157">
        <f>VLOOKUP(D7957,'SOAT LIQ'!$A$87:$C$3416,3,FALSE)</f>
        <v>13</v>
      </c>
      <c r="F7957" t="s">
        <v>21632</v>
      </c>
    </row>
    <row r="7958" spans="1:6" x14ac:dyDescent="0.25">
      <c r="A7958" t="s">
        <v>5969</v>
      </c>
      <c r="B7958" s="100" t="s">
        <v>10023</v>
      </c>
      <c r="C7958" s="100"/>
      <c r="D7958" s="124">
        <v>9222</v>
      </c>
      <c r="E7958" s="157">
        <f>VLOOKUP(D7958,'SOAT LIQ'!$A$87:$C$3416,3,FALSE)</f>
        <v>22</v>
      </c>
      <c r="F7958" t="s">
        <v>21632</v>
      </c>
    </row>
    <row r="7959" spans="1:6" x14ac:dyDescent="0.25">
      <c r="A7959" t="s">
        <v>5969</v>
      </c>
      <c r="B7959" s="100" t="s">
        <v>10024</v>
      </c>
      <c r="C7959" s="100"/>
      <c r="D7959" s="124">
        <v>9222</v>
      </c>
      <c r="E7959" s="157">
        <f>VLOOKUP(D7959,'SOAT LIQ'!$A$87:$C$3416,3,FALSE)</f>
        <v>22</v>
      </c>
      <c r="F7959" t="s">
        <v>21632</v>
      </c>
    </row>
    <row r="7960" spans="1:6" x14ac:dyDescent="0.25">
      <c r="A7960" t="s">
        <v>5969</v>
      </c>
      <c r="B7960" s="100" t="s">
        <v>4739</v>
      </c>
      <c r="C7960" s="99" t="s">
        <v>10025</v>
      </c>
      <c r="D7960" s="124">
        <v>9163</v>
      </c>
      <c r="E7960" s="157">
        <f>VLOOKUP(D7960,'SOAT LIQ'!$A$87:$C$3416,3,FALSE)</f>
        <v>13</v>
      </c>
      <c r="F7960" t="s">
        <v>21632</v>
      </c>
    </row>
    <row r="7961" spans="1:6" x14ac:dyDescent="0.25">
      <c r="A7961" t="s">
        <v>5969</v>
      </c>
      <c r="B7961" s="100" t="s">
        <v>10027</v>
      </c>
      <c r="C7961" s="99" t="s">
        <v>10026</v>
      </c>
      <c r="D7961" s="124">
        <v>18717</v>
      </c>
      <c r="E7961" s="157">
        <f>VLOOKUP(D7961,'SOAT LIQ'!$A$87:$C$3416,3,FALSE)</f>
        <v>13</v>
      </c>
      <c r="F7961" t="s">
        <v>21632</v>
      </c>
    </row>
    <row r="7962" spans="1:6" x14ac:dyDescent="0.25">
      <c r="A7962" t="s">
        <v>5969</v>
      </c>
      <c r="B7962" s="100" t="s">
        <v>10028</v>
      </c>
      <c r="C7962" s="99" t="s">
        <v>10026</v>
      </c>
      <c r="D7962" s="124">
        <v>9163</v>
      </c>
      <c r="E7962" s="157">
        <f>VLOOKUP(D7962,'SOAT LIQ'!$A$87:$C$3416,3,FALSE)</f>
        <v>13</v>
      </c>
      <c r="F7962" t="s">
        <v>21632</v>
      </c>
    </row>
    <row r="7963" spans="1:6" x14ac:dyDescent="0.25">
      <c r="A7963" t="s">
        <v>5969</v>
      </c>
      <c r="B7963" s="100" t="s">
        <v>10029</v>
      </c>
      <c r="C7963" s="99" t="s">
        <v>10026</v>
      </c>
      <c r="D7963" s="124">
        <v>18717</v>
      </c>
      <c r="E7963" s="157">
        <f>VLOOKUP(D7963,'SOAT LIQ'!$A$87:$C$3416,3,FALSE)</f>
        <v>13</v>
      </c>
      <c r="F7963" t="s">
        <v>21632</v>
      </c>
    </row>
    <row r="7964" spans="1:6" x14ac:dyDescent="0.25">
      <c r="A7964" t="s">
        <v>5968</v>
      </c>
      <c r="B7964" s="100" t="s">
        <v>10029</v>
      </c>
      <c r="C7964" s="99" t="s">
        <v>10026</v>
      </c>
      <c r="D7964" s="124">
        <v>18717</v>
      </c>
      <c r="E7964" s="157">
        <f>VLOOKUP(D7964,'SOAT LIQ'!$A$87:$C$3416,3,FALSE)</f>
        <v>13</v>
      </c>
      <c r="F7964" t="s">
        <v>21632</v>
      </c>
    </row>
    <row r="7965" spans="1:6" x14ac:dyDescent="0.25">
      <c r="A7965" t="s">
        <v>5969</v>
      </c>
      <c r="B7965" s="100" t="s">
        <v>10030</v>
      </c>
      <c r="C7965" s="99" t="s">
        <v>10031</v>
      </c>
      <c r="D7965" s="124">
        <v>9250</v>
      </c>
      <c r="E7965" s="157">
        <f>VLOOKUP(D7965,'SOAT LIQ'!$A$87:$C$3416,3,FALSE)</f>
        <v>10</v>
      </c>
      <c r="F7965" t="s">
        <v>21632</v>
      </c>
    </row>
    <row r="7966" spans="1:6" x14ac:dyDescent="0.25">
      <c r="A7966" t="s">
        <v>5969</v>
      </c>
      <c r="B7966" s="100" t="s">
        <v>10032</v>
      </c>
      <c r="C7966" s="99" t="s">
        <v>10031</v>
      </c>
      <c r="D7966" s="124">
        <v>9251</v>
      </c>
      <c r="E7966" s="157">
        <f>VLOOKUP(D7966,'SOAT LIQ'!$A$87:$C$3416,3,FALSE)</f>
        <v>13</v>
      </c>
      <c r="F7966" t="s">
        <v>21632</v>
      </c>
    </row>
    <row r="7967" spans="1:6" x14ac:dyDescent="0.25">
      <c r="A7967" t="s">
        <v>5969</v>
      </c>
      <c r="B7967" s="100" t="s">
        <v>10033</v>
      </c>
      <c r="C7967" s="99" t="s">
        <v>10034</v>
      </c>
      <c r="D7967" s="124">
        <v>18717</v>
      </c>
      <c r="E7967" s="157">
        <f>VLOOKUP(D7967,'SOAT LIQ'!$A$87:$C$3416,3,FALSE)</f>
        <v>13</v>
      </c>
      <c r="F7967" t="s">
        <v>21632</v>
      </c>
    </row>
    <row r="7968" spans="1:6" x14ac:dyDescent="0.25">
      <c r="A7968" t="s">
        <v>5969</v>
      </c>
      <c r="B7968" s="100" t="s">
        <v>10036</v>
      </c>
      <c r="C7968" s="99" t="s">
        <v>10035</v>
      </c>
      <c r="D7968" s="124">
        <v>21510</v>
      </c>
      <c r="E7968" s="157" t="e">
        <f>VLOOKUP(D7968,'SOAT LIQ'!$A$87:$C$3416,3,FALSE)</f>
        <v>#N/A</v>
      </c>
      <c r="F7968" t="s">
        <v>21632</v>
      </c>
    </row>
    <row r="7969" spans="1:6" x14ac:dyDescent="0.25">
      <c r="A7969" t="s">
        <v>5969</v>
      </c>
      <c r="B7969" s="100" t="s">
        <v>10038</v>
      </c>
      <c r="C7969" s="99" t="s">
        <v>10037</v>
      </c>
      <c r="D7969" s="124">
        <v>9104</v>
      </c>
      <c r="E7969" s="157">
        <f>VLOOKUP(D7969,'SOAT LIQ'!$A$87:$C$3416,3,FALSE)</f>
        <v>11</v>
      </c>
      <c r="F7969" t="s">
        <v>21632</v>
      </c>
    </row>
    <row r="7970" spans="1:6" x14ac:dyDescent="0.25">
      <c r="A7970" t="s">
        <v>6034</v>
      </c>
      <c r="B7970" s="100" t="s">
        <v>10038</v>
      </c>
      <c r="C7970" s="99" t="s">
        <v>10037</v>
      </c>
      <c r="D7970" s="124">
        <v>9104</v>
      </c>
      <c r="E7970" s="157">
        <f>VLOOKUP(D7970,'SOAT LIQ'!$A$87:$C$3416,3,FALSE)</f>
        <v>11</v>
      </c>
      <c r="F7970" t="s">
        <v>21632</v>
      </c>
    </row>
    <row r="7971" spans="1:6" x14ac:dyDescent="0.25">
      <c r="A7971" t="s">
        <v>5969</v>
      </c>
      <c r="B7971" s="100" t="s">
        <v>10039</v>
      </c>
      <c r="C7971" s="99" t="s">
        <v>4675</v>
      </c>
      <c r="D7971" s="124">
        <v>21511</v>
      </c>
      <c r="E7971" s="157" t="e">
        <f>VLOOKUP(D7971,'SOAT LIQ'!$A$87:$C$3416,3,FALSE)</f>
        <v>#N/A</v>
      </c>
      <c r="F7971" t="s">
        <v>21632</v>
      </c>
    </row>
    <row r="7972" spans="1:6" x14ac:dyDescent="0.25">
      <c r="A7972" t="s">
        <v>5969</v>
      </c>
      <c r="B7972" s="100" t="s">
        <v>10040</v>
      </c>
      <c r="C7972" s="99" t="s">
        <v>10041</v>
      </c>
      <c r="D7972" s="124">
        <v>9102</v>
      </c>
      <c r="E7972" s="157">
        <f>VLOOKUP(D7972,'SOAT LIQ'!$A$87:$C$3416,3,FALSE)</f>
        <v>9</v>
      </c>
      <c r="F7972" t="s">
        <v>21632</v>
      </c>
    </row>
    <row r="7973" spans="1:6" x14ac:dyDescent="0.25">
      <c r="A7973" t="s">
        <v>5969</v>
      </c>
      <c r="B7973" s="100" t="s">
        <v>10042</v>
      </c>
      <c r="C7973" s="99" t="s">
        <v>10043</v>
      </c>
      <c r="D7973" s="124">
        <v>22710</v>
      </c>
      <c r="E7973" s="157" t="e">
        <f>VLOOKUP(D7973,'SOAT LIQ'!$A$87:$C$3416,3,FALSE)</f>
        <v>#N/A</v>
      </c>
      <c r="F7973" t="s">
        <v>21632</v>
      </c>
    </row>
    <row r="7974" spans="1:6" x14ac:dyDescent="0.25">
      <c r="A7974" t="s">
        <v>8459</v>
      </c>
      <c r="B7974" s="100" t="s">
        <v>10042</v>
      </c>
      <c r="C7974" s="99" t="s">
        <v>10043</v>
      </c>
      <c r="D7974" s="124">
        <v>22710</v>
      </c>
      <c r="E7974" s="157" t="e">
        <f>VLOOKUP(D7974,'SOAT LIQ'!$A$87:$C$3416,3,FALSE)</f>
        <v>#N/A</v>
      </c>
    </row>
    <row r="7975" spans="1:6" x14ac:dyDescent="0.25">
      <c r="A7975" t="s">
        <v>8461</v>
      </c>
      <c r="B7975" s="100" t="s">
        <v>10042</v>
      </c>
      <c r="C7975" s="99" t="s">
        <v>10043</v>
      </c>
      <c r="D7975" s="124">
        <v>22710</v>
      </c>
      <c r="E7975" s="157" t="e">
        <f>VLOOKUP(D7975,'SOAT LIQ'!$A$87:$C$3416,3,FALSE)</f>
        <v>#N/A</v>
      </c>
    </row>
    <row r="7976" spans="1:6" x14ac:dyDescent="0.25">
      <c r="A7976" t="s">
        <v>6023</v>
      </c>
      <c r="B7976" s="100" t="s">
        <v>10042</v>
      </c>
      <c r="C7976" s="99" t="s">
        <v>10043</v>
      </c>
      <c r="D7976" s="124">
        <v>22710</v>
      </c>
      <c r="E7976" s="157" t="e">
        <f>VLOOKUP(D7976,'SOAT LIQ'!$A$87:$C$3416,3,FALSE)</f>
        <v>#N/A</v>
      </c>
      <c r="F7976" t="s">
        <v>21632</v>
      </c>
    </row>
    <row r="7977" spans="1:6" x14ac:dyDescent="0.25">
      <c r="A7977" t="s">
        <v>5969</v>
      </c>
      <c r="B7977" s="100" t="s">
        <v>10045</v>
      </c>
      <c r="C7977" s="99" t="s">
        <v>10044</v>
      </c>
      <c r="D7977" s="124">
        <v>9170</v>
      </c>
      <c r="E7977" s="157">
        <f>VLOOKUP(D7977,'SOAT LIQ'!$A$87:$C$3416,3,FALSE)</f>
        <v>7</v>
      </c>
      <c r="F7977" t="s">
        <v>21632</v>
      </c>
    </row>
    <row r="7978" spans="1:6" x14ac:dyDescent="0.25">
      <c r="A7978" t="s">
        <v>5969</v>
      </c>
      <c r="B7978" s="100" t="s">
        <v>10047</v>
      </c>
      <c r="C7978" s="99" t="s">
        <v>10046</v>
      </c>
      <c r="D7978" s="124">
        <v>9202</v>
      </c>
      <c r="E7978" s="157">
        <f>VLOOKUP(D7978,'SOAT LIQ'!$A$87:$C$3416,3,FALSE)</f>
        <v>10</v>
      </c>
      <c r="F7978" t="s">
        <v>21632</v>
      </c>
    </row>
    <row r="7979" spans="1:6" x14ac:dyDescent="0.25">
      <c r="A7979" t="s">
        <v>5969</v>
      </c>
      <c r="B7979" s="100" t="s">
        <v>4645</v>
      </c>
      <c r="C7979" s="99" t="s">
        <v>10048</v>
      </c>
      <c r="D7979" s="124">
        <v>18715</v>
      </c>
      <c r="E7979" s="157">
        <f>VLOOKUP(D7979,'SOAT LIQ'!$A$87:$C$3416,3,FALSE)</f>
        <v>9</v>
      </c>
      <c r="F7979" t="s">
        <v>21632</v>
      </c>
    </row>
    <row r="7980" spans="1:6" x14ac:dyDescent="0.25">
      <c r="A7980" t="s">
        <v>5969</v>
      </c>
      <c r="B7980" s="100" t="s">
        <v>10050</v>
      </c>
      <c r="C7980" s="99" t="s">
        <v>10049</v>
      </c>
      <c r="D7980" s="124">
        <v>9201</v>
      </c>
      <c r="E7980" s="157">
        <f>VLOOKUP(D7980,'SOAT LIQ'!$A$87:$C$3416,3,FALSE)</f>
        <v>10</v>
      </c>
      <c r="F7980" t="s">
        <v>21632</v>
      </c>
    </row>
    <row r="7981" spans="1:6" x14ac:dyDescent="0.25">
      <c r="A7981" t="s">
        <v>10051</v>
      </c>
      <c r="B7981" s="100" t="s">
        <v>10052</v>
      </c>
      <c r="C7981" s="100"/>
      <c r="D7981" s="124"/>
      <c r="E7981" s="157" t="e">
        <f>VLOOKUP(D7981,'SOAT LIQ'!$A$87:$C$3416,3,FALSE)</f>
        <v>#N/A</v>
      </c>
      <c r="F7981" t="s">
        <v>21636</v>
      </c>
    </row>
    <row r="7982" spans="1:6" x14ac:dyDescent="0.25">
      <c r="A7982" t="s">
        <v>5969</v>
      </c>
      <c r="B7982" s="100" t="s">
        <v>10053</v>
      </c>
      <c r="C7982" s="99" t="s">
        <v>10054</v>
      </c>
      <c r="D7982" s="124">
        <v>18701</v>
      </c>
      <c r="E7982" s="157">
        <f>VLOOKUP(D7982,'SOAT LIQ'!$A$87:$C$3416,3,FALSE)</f>
        <v>6</v>
      </c>
      <c r="F7982" t="s">
        <v>21632</v>
      </c>
    </row>
    <row r="7983" spans="1:6" x14ac:dyDescent="0.25">
      <c r="A7983" t="s">
        <v>5969</v>
      </c>
      <c r="B7983" s="100" t="s">
        <v>10055</v>
      </c>
      <c r="C7983" s="99" t="s">
        <v>10054</v>
      </c>
      <c r="D7983" s="124">
        <v>18701</v>
      </c>
      <c r="E7983" s="157">
        <f>VLOOKUP(D7983,'SOAT LIQ'!$A$87:$C$3416,3,FALSE)</f>
        <v>6</v>
      </c>
      <c r="F7983" t="s">
        <v>21632</v>
      </c>
    </row>
    <row r="7984" spans="1:6" x14ac:dyDescent="0.25">
      <c r="A7984" t="s">
        <v>5969</v>
      </c>
      <c r="B7984" s="100" t="s">
        <v>10056</v>
      </c>
      <c r="C7984" s="99" t="s">
        <v>10057</v>
      </c>
      <c r="D7984" s="124">
        <v>17612</v>
      </c>
      <c r="E7984" s="157">
        <f>VLOOKUP(D7984,'SOAT LIQ'!$A$87:$C$3416,3,FALSE)</f>
        <v>8</v>
      </c>
      <c r="F7984" t="s">
        <v>21632</v>
      </c>
    </row>
    <row r="7985" spans="1:6" x14ac:dyDescent="0.25">
      <c r="A7985" t="s">
        <v>5969</v>
      </c>
      <c r="B7985" s="100" t="s">
        <v>10058</v>
      </c>
      <c r="C7985" s="99" t="s">
        <v>10057</v>
      </c>
      <c r="D7985" s="124">
        <v>17612</v>
      </c>
      <c r="E7985" s="157">
        <f>VLOOKUP(D7985,'SOAT LIQ'!$A$87:$C$3416,3,FALSE)</f>
        <v>8</v>
      </c>
      <c r="F7985" t="s">
        <v>21632</v>
      </c>
    </row>
    <row r="7986" spans="1:6" x14ac:dyDescent="0.25">
      <c r="A7986" t="s">
        <v>10059</v>
      </c>
      <c r="B7986" s="100" t="s">
        <v>10060</v>
      </c>
      <c r="C7986" s="100"/>
      <c r="D7986" s="124"/>
      <c r="E7986" s="157" t="e">
        <f>VLOOKUP(D7986,'SOAT LIQ'!$A$87:$C$3416,3,FALSE)</f>
        <v>#N/A</v>
      </c>
    </row>
    <row r="7987" spans="1:6" x14ac:dyDescent="0.25">
      <c r="A7987" t="s">
        <v>5969</v>
      </c>
      <c r="B7987" s="100" t="s">
        <v>10061</v>
      </c>
      <c r="C7987" s="99" t="s">
        <v>10057</v>
      </c>
      <c r="D7987" s="124">
        <v>18701</v>
      </c>
      <c r="E7987" s="157">
        <f>VLOOKUP(D7987,'SOAT LIQ'!$A$87:$C$3416,3,FALSE)</f>
        <v>6</v>
      </c>
      <c r="F7987" t="s">
        <v>21632</v>
      </c>
    </row>
    <row r="7988" spans="1:6" x14ac:dyDescent="0.25">
      <c r="A7988" t="s">
        <v>5969</v>
      </c>
      <c r="B7988" s="100" t="s">
        <v>10062</v>
      </c>
      <c r="C7988" s="100"/>
      <c r="D7988" s="124">
        <v>17612</v>
      </c>
      <c r="E7988" s="157">
        <f>VLOOKUP(D7988,'SOAT LIQ'!$A$87:$C$3416,3,FALSE)</f>
        <v>8</v>
      </c>
      <c r="F7988" t="s">
        <v>21632</v>
      </c>
    </row>
    <row r="7989" spans="1:6" x14ac:dyDescent="0.25">
      <c r="A7989" t="s">
        <v>5969</v>
      </c>
      <c r="B7989" s="100" t="s">
        <v>10064</v>
      </c>
      <c r="C7989" s="99" t="s">
        <v>10063</v>
      </c>
      <c r="D7989" s="124">
        <v>18703</v>
      </c>
      <c r="E7989" s="157">
        <f>VLOOKUP(D7989,'SOAT LIQ'!$A$87:$C$3416,3,FALSE)</f>
        <v>6</v>
      </c>
      <c r="F7989" t="s">
        <v>21632</v>
      </c>
    </row>
    <row r="7990" spans="1:6" x14ac:dyDescent="0.25">
      <c r="A7990" t="s">
        <v>10065</v>
      </c>
      <c r="B7990" s="100" t="s">
        <v>10064</v>
      </c>
      <c r="C7990" s="99" t="s">
        <v>10063</v>
      </c>
      <c r="D7990" s="124">
        <v>18703</v>
      </c>
      <c r="E7990" s="157">
        <f>VLOOKUP(D7990,'SOAT LIQ'!$A$87:$C$3416,3,FALSE)</f>
        <v>6</v>
      </c>
      <c r="F7990" t="s">
        <v>21632</v>
      </c>
    </row>
    <row r="7991" spans="1:6" x14ac:dyDescent="0.25">
      <c r="A7991" t="s">
        <v>6787</v>
      </c>
      <c r="B7991" s="100" t="s">
        <v>10067</v>
      </c>
      <c r="C7991" s="99" t="s">
        <v>10066</v>
      </c>
      <c r="D7991" s="124">
        <v>18703</v>
      </c>
      <c r="E7991" s="157">
        <f>VLOOKUP(D7991,'SOAT LIQ'!$A$87:$C$3416,3,FALSE)</f>
        <v>6</v>
      </c>
      <c r="F7991" t="s">
        <v>21632</v>
      </c>
    </row>
    <row r="7992" spans="1:6" x14ac:dyDescent="0.25">
      <c r="A7992" t="s">
        <v>5969</v>
      </c>
      <c r="B7992" s="100" t="s">
        <v>10067</v>
      </c>
      <c r="C7992" s="99" t="s">
        <v>10066</v>
      </c>
      <c r="D7992" s="124">
        <v>18703</v>
      </c>
      <c r="E7992" s="157">
        <f>VLOOKUP(D7992,'SOAT LIQ'!$A$87:$C$3416,3,FALSE)</f>
        <v>6</v>
      </c>
      <c r="F7992" t="s">
        <v>21632</v>
      </c>
    </row>
    <row r="7993" spans="1:6" x14ac:dyDescent="0.25">
      <c r="A7993" t="s">
        <v>10059</v>
      </c>
      <c r="B7993" s="100" t="s">
        <v>10068</v>
      </c>
      <c r="C7993" s="100"/>
      <c r="D7993" s="124"/>
      <c r="E7993" s="157" t="e">
        <f>VLOOKUP(D7993,'SOAT LIQ'!$A$87:$C$3416,3,FALSE)</f>
        <v>#N/A</v>
      </c>
    </row>
    <row r="7994" spans="1:6" x14ac:dyDescent="0.25">
      <c r="A7994" t="s">
        <v>10059</v>
      </c>
      <c r="B7994" s="100" t="s">
        <v>10069</v>
      </c>
      <c r="C7994" s="100"/>
      <c r="D7994" s="124"/>
      <c r="E7994" s="157" t="e">
        <f>VLOOKUP(D7994,'SOAT LIQ'!$A$87:$C$3416,3,FALSE)</f>
        <v>#N/A</v>
      </c>
    </row>
    <row r="7995" spans="1:6" x14ac:dyDescent="0.25">
      <c r="A7995" t="s">
        <v>5969</v>
      </c>
      <c r="B7995" s="100" t="s">
        <v>10070</v>
      </c>
      <c r="C7995" s="99" t="s">
        <v>10071</v>
      </c>
      <c r="D7995" s="124">
        <v>9210</v>
      </c>
      <c r="E7995" s="157">
        <f>VLOOKUP(D7995,'SOAT LIQ'!$A$87:$C$3416,3,FALSE)</f>
        <v>12</v>
      </c>
      <c r="F7995" t="s">
        <v>21632</v>
      </c>
    </row>
    <row r="7996" spans="1:6" x14ac:dyDescent="0.25">
      <c r="A7996" t="s">
        <v>5969</v>
      </c>
      <c r="B7996" s="100" t="s">
        <v>10072</v>
      </c>
      <c r="C7996" s="100"/>
      <c r="D7996" s="124">
        <v>18600</v>
      </c>
      <c r="E7996" s="157">
        <f>VLOOKUP(D7996,'SOAT LIQ'!$A$87:$C$3416,3,FALSE)</f>
        <v>5</v>
      </c>
      <c r="F7996" t="s">
        <v>21632</v>
      </c>
    </row>
    <row r="7997" spans="1:6" x14ac:dyDescent="0.25">
      <c r="A7997" t="s">
        <v>5969</v>
      </c>
      <c r="B7997" s="100" t="s">
        <v>10074</v>
      </c>
      <c r="C7997" s="99" t="s">
        <v>10073</v>
      </c>
      <c r="D7997" s="124">
        <v>9210</v>
      </c>
      <c r="E7997" s="157">
        <f>VLOOKUP(D7997,'SOAT LIQ'!$A$87:$C$3416,3,FALSE)</f>
        <v>12</v>
      </c>
      <c r="F7997" t="s">
        <v>21632</v>
      </c>
    </row>
    <row r="7998" spans="1:6" x14ac:dyDescent="0.25">
      <c r="A7998" t="s">
        <v>5969</v>
      </c>
      <c r="B7998" s="100" t="s">
        <v>10075</v>
      </c>
      <c r="C7998" s="100"/>
      <c r="D7998" s="124">
        <v>9420</v>
      </c>
      <c r="E7998" s="157">
        <f>VLOOKUP(D7998,'SOAT LIQ'!$A$87:$C$3416,3,FALSE)</f>
        <v>12</v>
      </c>
      <c r="F7998" t="s">
        <v>21632</v>
      </c>
    </row>
    <row r="7999" spans="1:6" x14ac:dyDescent="0.25">
      <c r="A7999" t="s">
        <v>5969</v>
      </c>
      <c r="B7999" s="100" t="s">
        <v>10077</v>
      </c>
      <c r="C7999" s="99" t="s">
        <v>10076</v>
      </c>
      <c r="D7999" s="124">
        <v>9252</v>
      </c>
      <c r="E7999" s="157">
        <f>VLOOKUP(D7999,'SOAT LIQ'!$A$87:$C$3416,3,FALSE)</f>
        <v>13</v>
      </c>
      <c r="F7999" t="s">
        <v>21632</v>
      </c>
    </row>
    <row r="8000" spans="1:6" x14ac:dyDescent="0.25">
      <c r="A8000" t="s">
        <v>5750</v>
      </c>
      <c r="B8000" s="100" t="s">
        <v>10077</v>
      </c>
      <c r="C8000" s="99" t="s">
        <v>10076</v>
      </c>
      <c r="D8000" s="124">
        <v>9252</v>
      </c>
      <c r="E8000" s="157">
        <f>VLOOKUP(D8000,'SOAT LIQ'!$A$87:$C$3416,3,FALSE)</f>
        <v>13</v>
      </c>
      <c r="F8000" t="s">
        <v>21632</v>
      </c>
    </row>
    <row r="8001" spans="1:6" x14ac:dyDescent="0.25">
      <c r="A8001" t="s">
        <v>5969</v>
      </c>
      <c r="B8001" s="100" t="s">
        <v>10078</v>
      </c>
      <c r="C8001" s="99" t="s">
        <v>10076</v>
      </c>
      <c r="D8001" s="124">
        <v>9434</v>
      </c>
      <c r="E8001" s="157">
        <f>VLOOKUP(D8001,'SOAT LIQ'!$A$87:$C$3416,3,FALSE)</f>
        <v>13</v>
      </c>
      <c r="F8001" t="s">
        <v>21632</v>
      </c>
    </row>
    <row r="8002" spans="1:6" x14ac:dyDescent="0.25">
      <c r="A8002" t="s">
        <v>5750</v>
      </c>
      <c r="B8002" s="100" t="s">
        <v>10079</v>
      </c>
      <c r="C8002" s="99" t="s">
        <v>10071</v>
      </c>
      <c r="D8002" s="124">
        <v>9216</v>
      </c>
      <c r="E8002" s="157">
        <f>VLOOKUP(D8002,'SOAT LIQ'!$A$87:$C$3416,3,FALSE)</f>
        <v>12</v>
      </c>
      <c r="F8002" t="s">
        <v>21632</v>
      </c>
    </row>
    <row r="8003" spans="1:6" x14ac:dyDescent="0.25">
      <c r="A8003" t="s">
        <v>5969</v>
      </c>
      <c r="B8003" s="100" t="s">
        <v>10079</v>
      </c>
      <c r="C8003" s="99" t="s">
        <v>10071</v>
      </c>
      <c r="D8003" s="124">
        <v>9216</v>
      </c>
      <c r="E8003" s="157">
        <f>VLOOKUP(D8003,'SOAT LIQ'!$A$87:$C$3416,3,FALSE)</f>
        <v>12</v>
      </c>
      <c r="F8003" t="s">
        <v>21632</v>
      </c>
    </row>
    <row r="8004" spans="1:6" x14ac:dyDescent="0.25">
      <c r="A8004" t="s">
        <v>5750</v>
      </c>
      <c r="B8004" s="100" t="s">
        <v>10080</v>
      </c>
      <c r="C8004" s="99" t="s">
        <v>10071</v>
      </c>
      <c r="D8004" s="124">
        <v>9216</v>
      </c>
      <c r="E8004" s="157">
        <f>VLOOKUP(D8004,'SOAT LIQ'!$A$87:$C$3416,3,FALSE)</f>
        <v>12</v>
      </c>
      <c r="F8004" t="s">
        <v>21632</v>
      </c>
    </row>
    <row r="8005" spans="1:6" x14ac:dyDescent="0.25">
      <c r="A8005" t="s">
        <v>5969</v>
      </c>
      <c r="B8005" s="100" t="s">
        <v>10080</v>
      </c>
      <c r="C8005" s="99" t="s">
        <v>10071</v>
      </c>
      <c r="D8005" s="124">
        <v>9216</v>
      </c>
      <c r="E8005" s="157">
        <f>VLOOKUP(D8005,'SOAT LIQ'!$A$87:$C$3416,3,FALSE)</f>
        <v>12</v>
      </c>
      <c r="F8005" t="s">
        <v>21632</v>
      </c>
    </row>
    <row r="8006" spans="1:6" x14ac:dyDescent="0.25">
      <c r="A8006" t="s">
        <v>4339</v>
      </c>
      <c r="B8006" s="100" t="s">
        <v>10082</v>
      </c>
      <c r="C8006" s="99" t="s">
        <v>10081</v>
      </c>
      <c r="D8006" s="124">
        <v>9223</v>
      </c>
      <c r="E8006" s="157">
        <f>VLOOKUP(D8006,'SOAT LIQ'!$A$87:$C$3416,3,FALSE)</f>
        <v>22</v>
      </c>
      <c r="F8006" t="s">
        <v>21632</v>
      </c>
    </row>
    <row r="8007" spans="1:6" x14ac:dyDescent="0.25">
      <c r="A8007" t="s">
        <v>5969</v>
      </c>
      <c r="B8007" s="100" t="s">
        <v>10082</v>
      </c>
      <c r="C8007" s="99" t="s">
        <v>10081</v>
      </c>
      <c r="D8007" s="124">
        <v>9223</v>
      </c>
      <c r="E8007" s="157">
        <f>VLOOKUP(D8007,'SOAT LIQ'!$A$87:$C$3416,3,FALSE)</f>
        <v>22</v>
      </c>
      <c r="F8007" t="s">
        <v>21632</v>
      </c>
    </row>
    <row r="8008" spans="1:6" x14ac:dyDescent="0.25">
      <c r="A8008" t="s">
        <v>5750</v>
      </c>
      <c r="B8008" s="100" t="s">
        <v>10082</v>
      </c>
      <c r="C8008" s="99" t="s">
        <v>10081</v>
      </c>
      <c r="D8008" s="124">
        <v>9223</v>
      </c>
      <c r="E8008" s="157">
        <f>VLOOKUP(D8008,'SOAT LIQ'!$A$87:$C$3416,3,FALSE)</f>
        <v>22</v>
      </c>
      <c r="F8008" t="s">
        <v>21632</v>
      </c>
    </row>
    <row r="8009" spans="1:6" x14ac:dyDescent="0.25">
      <c r="A8009" t="s">
        <v>4339</v>
      </c>
      <c r="B8009" s="100" t="s">
        <v>10084</v>
      </c>
      <c r="C8009" s="99" t="s">
        <v>10083</v>
      </c>
      <c r="D8009" s="124">
        <v>9225</v>
      </c>
      <c r="E8009" s="157">
        <f>VLOOKUP(D8009,'SOAT LIQ'!$A$87:$C$3416,3,FALSE)</f>
        <v>22</v>
      </c>
      <c r="F8009" t="s">
        <v>21632</v>
      </c>
    </row>
    <row r="8010" spans="1:6" x14ac:dyDescent="0.25">
      <c r="A8010" t="s">
        <v>5969</v>
      </c>
      <c r="B8010" s="100" t="s">
        <v>10084</v>
      </c>
      <c r="C8010" s="99" t="s">
        <v>10083</v>
      </c>
      <c r="D8010" s="124">
        <v>9225</v>
      </c>
      <c r="E8010" s="157">
        <f>VLOOKUP(D8010,'SOAT LIQ'!$A$87:$C$3416,3,FALSE)</f>
        <v>22</v>
      </c>
      <c r="F8010" t="s">
        <v>21632</v>
      </c>
    </row>
    <row r="8011" spans="1:6" x14ac:dyDescent="0.25">
      <c r="A8011" t="s">
        <v>5750</v>
      </c>
      <c r="B8011" s="100" t="s">
        <v>10084</v>
      </c>
      <c r="C8011" s="99" t="s">
        <v>10083</v>
      </c>
      <c r="D8011" s="124">
        <v>9225</v>
      </c>
      <c r="E8011" s="157">
        <f>VLOOKUP(D8011,'SOAT LIQ'!$A$87:$C$3416,3,FALSE)</f>
        <v>22</v>
      </c>
      <c r="F8011" t="s">
        <v>21632</v>
      </c>
    </row>
    <row r="8012" spans="1:6" x14ac:dyDescent="0.25">
      <c r="A8012" t="s">
        <v>5969</v>
      </c>
      <c r="B8012" s="100" t="s">
        <v>10085</v>
      </c>
      <c r="C8012" s="99" t="s">
        <v>10086</v>
      </c>
      <c r="D8012" s="124">
        <v>9223</v>
      </c>
      <c r="E8012" s="157">
        <f>VLOOKUP(D8012,'SOAT LIQ'!$A$87:$C$3416,3,FALSE)</f>
        <v>22</v>
      </c>
      <c r="F8012" t="s">
        <v>21632</v>
      </c>
    </row>
    <row r="8013" spans="1:6" x14ac:dyDescent="0.25">
      <c r="A8013" t="s">
        <v>5969</v>
      </c>
      <c r="B8013" s="100" t="s">
        <v>10087</v>
      </c>
      <c r="C8013" s="100"/>
      <c r="D8013" s="124">
        <v>9352</v>
      </c>
      <c r="E8013" s="157">
        <f>VLOOKUP(D8013,'SOAT LIQ'!$A$87:$C$3416,3,FALSE)</f>
        <v>9</v>
      </c>
      <c r="F8013" t="s">
        <v>21632</v>
      </c>
    </row>
    <row r="8014" spans="1:6" x14ac:dyDescent="0.25">
      <c r="A8014" t="s">
        <v>5969</v>
      </c>
      <c r="B8014" s="100" t="s">
        <v>10088</v>
      </c>
      <c r="C8014" s="100"/>
      <c r="D8014" s="124">
        <v>9352</v>
      </c>
      <c r="E8014" s="157">
        <f>VLOOKUP(D8014,'SOAT LIQ'!$A$87:$C$3416,3,FALSE)</f>
        <v>9</v>
      </c>
      <c r="F8014" t="s">
        <v>21632</v>
      </c>
    </row>
    <row r="8015" spans="1:6" x14ac:dyDescent="0.25">
      <c r="A8015" t="s">
        <v>5750</v>
      </c>
      <c r="B8015" s="100" t="s">
        <v>4746</v>
      </c>
      <c r="C8015" s="99" t="s">
        <v>10089</v>
      </c>
      <c r="D8015" s="124">
        <v>9225</v>
      </c>
      <c r="E8015" s="157">
        <f>VLOOKUP(D8015,'SOAT LIQ'!$A$87:$C$3416,3,FALSE)</f>
        <v>22</v>
      </c>
      <c r="F8015" t="s">
        <v>21632</v>
      </c>
    </row>
    <row r="8016" spans="1:6" x14ac:dyDescent="0.25">
      <c r="A8016" t="s">
        <v>5969</v>
      </c>
      <c r="B8016" s="100" t="s">
        <v>4746</v>
      </c>
      <c r="C8016" s="99" t="s">
        <v>10089</v>
      </c>
      <c r="D8016" s="124">
        <v>9225</v>
      </c>
      <c r="E8016" s="157">
        <f>VLOOKUP(D8016,'SOAT LIQ'!$A$87:$C$3416,3,FALSE)</f>
        <v>22</v>
      </c>
      <c r="F8016" t="s">
        <v>21632</v>
      </c>
    </row>
    <row r="8017" spans="1:6" x14ac:dyDescent="0.25">
      <c r="A8017" t="s">
        <v>5750</v>
      </c>
      <c r="B8017" s="100" t="s">
        <v>10090</v>
      </c>
      <c r="C8017" s="99" t="s">
        <v>10091</v>
      </c>
      <c r="D8017" s="124">
        <v>9222</v>
      </c>
      <c r="E8017" s="157">
        <f>VLOOKUP(D8017,'SOAT LIQ'!$A$87:$C$3416,3,FALSE)</f>
        <v>22</v>
      </c>
      <c r="F8017" t="s">
        <v>21632</v>
      </c>
    </row>
    <row r="8018" spans="1:6" x14ac:dyDescent="0.25">
      <c r="A8018" t="s">
        <v>5969</v>
      </c>
      <c r="B8018" s="100" t="s">
        <v>10090</v>
      </c>
      <c r="C8018" s="99" t="s">
        <v>10091</v>
      </c>
      <c r="D8018" s="124">
        <v>9222</v>
      </c>
      <c r="E8018" s="157">
        <f>VLOOKUP(D8018,'SOAT LIQ'!$A$87:$C$3416,3,FALSE)</f>
        <v>22</v>
      </c>
      <c r="F8018" t="s">
        <v>21632</v>
      </c>
    </row>
    <row r="8019" spans="1:6" x14ac:dyDescent="0.25">
      <c r="A8019" t="s">
        <v>4339</v>
      </c>
      <c r="B8019" s="100" t="s">
        <v>10093</v>
      </c>
      <c r="C8019" s="99" t="s">
        <v>10092</v>
      </c>
      <c r="D8019" s="124">
        <v>9222</v>
      </c>
      <c r="E8019" s="157">
        <f>VLOOKUP(D8019,'SOAT LIQ'!$A$87:$C$3416,3,FALSE)</f>
        <v>22</v>
      </c>
      <c r="F8019" t="s">
        <v>21632</v>
      </c>
    </row>
    <row r="8020" spans="1:6" x14ac:dyDescent="0.25">
      <c r="A8020" t="s">
        <v>5969</v>
      </c>
      <c r="B8020" s="100" t="s">
        <v>10093</v>
      </c>
      <c r="C8020" s="99" t="s">
        <v>10092</v>
      </c>
      <c r="D8020" s="124">
        <v>9222</v>
      </c>
      <c r="E8020" s="157">
        <f>VLOOKUP(D8020,'SOAT LIQ'!$A$87:$C$3416,3,FALSE)</f>
        <v>22</v>
      </c>
      <c r="F8020" t="s">
        <v>21632</v>
      </c>
    </row>
    <row r="8021" spans="1:6" x14ac:dyDescent="0.25">
      <c r="A8021" t="s">
        <v>5750</v>
      </c>
      <c r="B8021" s="100" t="s">
        <v>10093</v>
      </c>
      <c r="C8021" s="99" t="s">
        <v>10092</v>
      </c>
      <c r="D8021" s="124">
        <v>9222</v>
      </c>
      <c r="E8021" s="157">
        <f>VLOOKUP(D8021,'SOAT LIQ'!$A$87:$C$3416,3,FALSE)</f>
        <v>22</v>
      </c>
      <c r="F8021" t="s">
        <v>21632</v>
      </c>
    </row>
    <row r="8022" spans="1:6" x14ac:dyDescent="0.25">
      <c r="A8022" t="s">
        <v>5750</v>
      </c>
      <c r="B8022" s="100" t="s">
        <v>10095</v>
      </c>
      <c r="C8022" s="99" t="s">
        <v>10094</v>
      </c>
      <c r="D8022" s="124">
        <v>9224</v>
      </c>
      <c r="E8022" s="157">
        <f>VLOOKUP(D8022,'SOAT LIQ'!$A$87:$C$3416,3,FALSE)</f>
        <v>22</v>
      </c>
      <c r="F8022" t="s">
        <v>21632</v>
      </c>
    </row>
    <row r="8023" spans="1:6" x14ac:dyDescent="0.25">
      <c r="A8023" t="s">
        <v>5969</v>
      </c>
      <c r="B8023" s="100" t="s">
        <v>10095</v>
      </c>
      <c r="C8023" s="99" t="s">
        <v>10094</v>
      </c>
      <c r="D8023" s="124">
        <v>9224</v>
      </c>
      <c r="E8023" s="157">
        <f>VLOOKUP(D8023,'SOAT LIQ'!$A$87:$C$3416,3,FALSE)</f>
        <v>22</v>
      </c>
      <c r="F8023" t="s">
        <v>21632</v>
      </c>
    </row>
    <row r="8024" spans="1:6" x14ac:dyDescent="0.25">
      <c r="A8024" t="s">
        <v>4339</v>
      </c>
      <c r="B8024" s="100" t="s">
        <v>10096</v>
      </c>
      <c r="C8024" s="100"/>
      <c r="D8024" s="124">
        <v>9240</v>
      </c>
      <c r="E8024" s="157">
        <f>VLOOKUP(D8024,'SOAT LIQ'!$A$87:$C$3416,3,FALSE)</f>
        <v>13</v>
      </c>
      <c r="F8024" t="s">
        <v>21632</v>
      </c>
    </row>
    <row r="8025" spans="1:6" x14ac:dyDescent="0.25">
      <c r="A8025" t="s">
        <v>5969</v>
      </c>
      <c r="B8025" s="100" t="s">
        <v>10096</v>
      </c>
      <c r="C8025" s="100"/>
      <c r="D8025" s="124">
        <v>9240</v>
      </c>
      <c r="E8025" s="157">
        <f>VLOOKUP(D8025,'SOAT LIQ'!$A$87:$C$3416,3,FALSE)</f>
        <v>13</v>
      </c>
      <c r="F8025" t="s">
        <v>21632</v>
      </c>
    </row>
    <row r="8026" spans="1:6" x14ac:dyDescent="0.25">
      <c r="A8026" t="s">
        <v>5750</v>
      </c>
      <c r="B8026" s="100" t="s">
        <v>10096</v>
      </c>
      <c r="C8026" s="100"/>
      <c r="D8026" s="124">
        <v>9240</v>
      </c>
      <c r="E8026" s="157">
        <f>VLOOKUP(D8026,'SOAT LIQ'!$A$87:$C$3416,3,FALSE)</f>
        <v>13</v>
      </c>
      <c r="F8026" t="s">
        <v>21632</v>
      </c>
    </row>
    <row r="8027" spans="1:6" x14ac:dyDescent="0.25">
      <c r="A8027" t="s">
        <v>6023</v>
      </c>
      <c r="B8027" s="100" t="s">
        <v>10096</v>
      </c>
      <c r="C8027" s="100"/>
      <c r="D8027" s="124">
        <v>9240</v>
      </c>
      <c r="E8027" s="157">
        <f>VLOOKUP(D8027,'SOAT LIQ'!$A$87:$C$3416,3,FALSE)</f>
        <v>13</v>
      </c>
      <c r="F8027" t="s">
        <v>21632</v>
      </c>
    </row>
    <row r="8028" spans="1:6" x14ac:dyDescent="0.25">
      <c r="A8028" t="s">
        <v>6023</v>
      </c>
      <c r="B8028" s="100" t="s">
        <v>10097</v>
      </c>
      <c r="C8028" s="100"/>
      <c r="D8028" s="124">
        <v>9240</v>
      </c>
      <c r="E8028" s="157">
        <f>VLOOKUP(D8028,'SOAT LIQ'!$A$87:$C$3416,3,FALSE)</f>
        <v>13</v>
      </c>
      <c r="F8028" t="s">
        <v>21632</v>
      </c>
    </row>
    <row r="8029" spans="1:6" x14ac:dyDescent="0.25">
      <c r="A8029" t="s">
        <v>5969</v>
      </c>
      <c r="B8029" s="100" t="s">
        <v>10097</v>
      </c>
      <c r="C8029" s="100"/>
      <c r="D8029" s="124">
        <v>9240</v>
      </c>
      <c r="E8029" s="157">
        <f>VLOOKUP(D8029,'SOAT LIQ'!$A$87:$C$3416,3,FALSE)</f>
        <v>13</v>
      </c>
      <c r="F8029" t="s">
        <v>21632</v>
      </c>
    </row>
    <row r="8030" spans="1:6" x14ac:dyDescent="0.25">
      <c r="A8030" t="s">
        <v>5750</v>
      </c>
      <c r="B8030" s="100" t="s">
        <v>10098</v>
      </c>
      <c r="C8030" s="99" t="s">
        <v>10099</v>
      </c>
      <c r="D8030" s="124">
        <v>9220</v>
      </c>
      <c r="E8030" s="157">
        <f>VLOOKUP(D8030,'SOAT LIQ'!$A$87:$C$3416,3,FALSE)</f>
        <v>12</v>
      </c>
      <c r="F8030" t="s">
        <v>21632</v>
      </c>
    </row>
    <row r="8031" spans="1:6" x14ac:dyDescent="0.25">
      <c r="A8031" t="s">
        <v>5969</v>
      </c>
      <c r="B8031" s="100" t="s">
        <v>10098</v>
      </c>
      <c r="C8031" s="99" t="s">
        <v>10099</v>
      </c>
      <c r="D8031" s="124">
        <v>9220</v>
      </c>
      <c r="E8031" s="157">
        <f>VLOOKUP(D8031,'SOAT LIQ'!$A$87:$C$3416,3,FALSE)</f>
        <v>12</v>
      </c>
      <c r="F8031" t="s">
        <v>21632</v>
      </c>
    </row>
    <row r="8032" spans="1:6" x14ac:dyDescent="0.25">
      <c r="A8032" t="s">
        <v>5969</v>
      </c>
      <c r="B8032" s="100" t="s">
        <v>10100</v>
      </c>
      <c r="C8032" s="99" t="s">
        <v>10099</v>
      </c>
      <c r="D8032" s="124">
        <v>9220</v>
      </c>
      <c r="E8032" s="157">
        <f>VLOOKUP(D8032,'SOAT LIQ'!$A$87:$C$3416,3,FALSE)</f>
        <v>12</v>
      </c>
      <c r="F8032" t="s">
        <v>21632</v>
      </c>
    </row>
    <row r="8033" spans="1:6" x14ac:dyDescent="0.25">
      <c r="A8033" t="s">
        <v>5750</v>
      </c>
      <c r="B8033" s="100" t="s">
        <v>10101</v>
      </c>
      <c r="C8033" s="100"/>
      <c r="D8033" s="124">
        <v>9220</v>
      </c>
      <c r="E8033" s="157">
        <f>VLOOKUP(D8033,'SOAT LIQ'!$A$87:$C$3416,3,FALSE)</f>
        <v>12</v>
      </c>
      <c r="F8033" t="s">
        <v>21632</v>
      </c>
    </row>
    <row r="8034" spans="1:6" x14ac:dyDescent="0.25">
      <c r="A8034" t="s">
        <v>5969</v>
      </c>
      <c r="B8034" s="100" t="s">
        <v>10101</v>
      </c>
      <c r="C8034" s="100"/>
      <c r="D8034" s="124">
        <v>9220</v>
      </c>
      <c r="E8034" s="157">
        <f>VLOOKUP(D8034,'SOAT LIQ'!$A$87:$C$3416,3,FALSE)</f>
        <v>12</v>
      </c>
      <c r="F8034" t="s">
        <v>21632</v>
      </c>
    </row>
    <row r="8035" spans="1:6" x14ac:dyDescent="0.25">
      <c r="A8035" t="s">
        <v>5969</v>
      </c>
      <c r="B8035" s="100" t="s">
        <v>10102</v>
      </c>
      <c r="C8035" s="100"/>
      <c r="D8035" s="124">
        <v>9220</v>
      </c>
      <c r="E8035" s="157">
        <f>VLOOKUP(D8035,'SOAT LIQ'!$A$87:$C$3416,3,FALSE)</f>
        <v>12</v>
      </c>
      <c r="F8035" t="s">
        <v>21632</v>
      </c>
    </row>
    <row r="8036" spans="1:6" x14ac:dyDescent="0.25">
      <c r="A8036" t="s">
        <v>10059</v>
      </c>
      <c r="B8036" s="100" t="s">
        <v>10103</v>
      </c>
      <c r="C8036" s="100"/>
      <c r="D8036" s="124"/>
      <c r="E8036" s="157" t="e">
        <f>VLOOKUP(D8036,'SOAT LIQ'!$A$87:$C$3416,3,FALSE)</f>
        <v>#N/A</v>
      </c>
    </row>
    <row r="8037" spans="1:6" x14ac:dyDescent="0.25">
      <c r="A8037" t="s">
        <v>10059</v>
      </c>
      <c r="B8037" s="100" t="s">
        <v>10104</v>
      </c>
      <c r="C8037" s="100"/>
      <c r="D8037" s="124"/>
      <c r="E8037" s="157" t="e">
        <f>VLOOKUP(D8037,'SOAT LIQ'!$A$87:$C$3416,3,FALSE)</f>
        <v>#N/A</v>
      </c>
    </row>
    <row r="8038" spans="1:6" x14ac:dyDescent="0.25">
      <c r="A8038" t="s">
        <v>5750</v>
      </c>
      <c r="B8038" s="100" t="s">
        <v>10105</v>
      </c>
      <c r="C8038" s="99" t="s">
        <v>10106</v>
      </c>
      <c r="D8038" s="124">
        <v>9240</v>
      </c>
      <c r="E8038" s="157">
        <f>VLOOKUP(D8038,'SOAT LIQ'!$A$87:$C$3416,3,FALSE)</f>
        <v>13</v>
      </c>
      <c r="F8038" t="s">
        <v>21632</v>
      </c>
    </row>
    <row r="8039" spans="1:6" x14ac:dyDescent="0.25">
      <c r="A8039" t="s">
        <v>5969</v>
      </c>
      <c r="B8039" s="100" t="s">
        <v>10105</v>
      </c>
      <c r="C8039" s="99" t="s">
        <v>10106</v>
      </c>
      <c r="D8039" s="124">
        <v>9240</v>
      </c>
      <c r="E8039" s="157">
        <f>VLOOKUP(D8039,'SOAT LIQ'!$A$87:$C$3416,3,FALSE)</f>
        <v>13</v>
      </c>
      <c r="F8039" t="s">
        <v>21632</v>
      </c>
    </row>
    <row r="8040" spans="1:6" x14ac:dyDescent="0.25">
      <c r="A8040" t="s">
        <v>5969</v>
      </c>
      <c r="B8040" s="100" t="s">
        <v>10107</v>
      </c>
      <c r="C8040" s="99" t="s">
        <v>10106</v>
      </c>
      <c r="D8040" s="124">
        <v>9240</v>
      </c>
      <c r="E8040" s="157">
        <f>VLOOKUP(D8040,'SOAT LIQ'!$A$87:$C$3416,3,FALSE)</f>
        <v>13</v>
      </c>
      <c r="F8040" t="s">
        <v>21632</v>
      </c>
    </row>
    <row r="8041" spans="1:6" x14ac:dyDescent="0.25">
      <c r="A8041" t="s">
        <v>5750</v>
      </c>
      <c r="B8041" s="100" t="s">
        <v>10108</v>
      </c>
      <c r="C8041" s="99" t="s">
        <v>10109</v>
      </c>
      <c r="D8041" s="124">
        <v>9241</v>
      </c>
      <c r="E8041" s="157">
        <f>VLOOKUP(D8041,'SOAT LIQ'!$A$87:$C$3416,3,FALSE)</f>
        <v>13</v>
      </c>
      <c r="F8041" t="s">
        <v>21632</v>
      </c>
    </row>
    <row r="8042" spans="1:6" x14ac:dyDescent="0.25">
      <c r="A8042" t="s">
        <v>5969</v>
      </c>
      <c r="B8042" s="100" t="s">
        <v>10108</v>
      </c>
      <c r="C8042" s="99" t="s">
        <v>10109</v>
      </c>
      <c r="D8042" s="124">
        <v>9241</v>
      </c>
      <c r="E8042" s="157">
        <f>VLOOKUP(D8042,'SOAT LIQ'!$A$87:$C$3416,3,FALSE)</f>
        <v>13</v>
      </c>
      <c r="F8042" t="s">
        <v>21632</v>
      </c>
    </row>
    <row r="8043" spans="1:6" x14ac:dyDescent="0.25">
      <c r="A8043" t="s">
        <v>5969</v>
      </c>
      <c r="B8043" s="100" t="s">
        <v>10110</v>
      </c>
      <c r="C8043" s="100"/>
      <c r="D8043" s="124">
        <v>9241</v>
      </c>
      <c r="E8043" s="157">
        <f>VLOOKUP(D8043,'SOAT LIQ'!$A$87:$C$3416,3,FALSE)</f>
        <v>13</v>
      </c>
      <c r="F8043" t="s">
        <v>21632</v>
      </c>
    </row>
    <row r="8044" spans="1:6" x14ac:dyDescent="0.25">
      <c r="A8044" t="s">
        <v>5750</v>
      </c>
      <c r="B8044" s="100" t="s">
        <v>10111</v>
      </c>
      <c r="C8044" s="99" t="s">
        <v>10112</v>
      </c>
      <c r="D8044" s="124">
        <v>9240</v>
      </c>
      <c r="E8044" s="157">
        <f>VLOOKUP(D8044,'SOAT LIQ'!$A$87:$C$3416,3,FALSE)</f>
        <v>13</v>
      </c>
      <c r="F8044" t="s">
        <v>21632</v>
      </c>
    </row>
    <row r="8045" spans="1:6" x14ac:dyDescent="0.25">
      <c r="A8045" t="s">
        <v>5969</v>
      </c>
      <c r="B8045" s="100" t="s">
        <v>10111</v>
      </c>
      <c r="C8045" s="99" t="s">
        <v>10112</v>
      </c>
      <c r="D8045" s="124">
        <v>9240</v>
      </c>
      <c r="E8045" s="157">
        <f>VLOOKUP(D8045,'SOAT LIQ'!$A$87:$C$3416,3,FALSE)</f>
        <v>13</v>
      </c>
      <c r="F8045" t="s">
        <v>21632</v>
      </c>
    </row>
    <row r="8046" spans="1:6" x14ac:dyDescent="0.25">
      <c r="A8046" t="s">
        <v>5969</v>
      </c>
      <c r="B8046" s="100" t="s">
        <v>10113</v>
      </c>
      <c r="C8046" s="100"/>
      <c r="D8046" s="124">
        <v>9240</v>
      </c>
      <c r="E8046" s="157">
        <f>VLOOKUP(D8046,'SOAT LIQ'!$A$87:$C$3416,3,FALSE)</f>
        <v>13</v>
      </c>
      <c r="F8046" t="s">
        <v>21632</v>
      </c>
    </row>
    <row r="8047" spans="1:6" x14ac:dyDescent="0.25">
      <c r="A8047" t="s">
        <v>5750</v>
      </c>
      <c r="B8047" s="100" t="s">
        <v>10114</v>
      </c>
      <c r="C8047" s="100"/>
      <c r="D8047" s="124">
        <v>9242</v>
      </c>
      <c r="E8047" s="157">
        <f>VLOOKUP(D8047,'SOAT LIQ'!$A$87:$C$3416,3,FALSE)</f>
        <v>13</v>
      </c>
      <c r="F8047" t="s">
        <v>21632</v>
      </c>
    </row>
    <row r="8048" spans="1:6" x14ac:dyDescent="0.25">
      <c r="A8048" t="s">
        <v>5969</v>
      </c>
      <c r="B8048" s="100" t="s">
        <v>10114</v>
      </c>
      <c r="C8048" s="100"/>
      <c r="D8048" s="124">
        <v>9242</v>
      </c>
      <c r="E8048" s="157">
        <f>VLOOKUP(D8048,'SOAT LIQ'!$A$87:$C$3416,3,FALSE)</f>
        <v>13</v>
      </c>
      <c r="F8048" t="s">
        <v>21632</v>
      </c>
    </row>
    <row r="8049" spans="1:6" x14ac:dyDescent="0.25">
      <c r="A8049" t="s">
        <v>5969</v>
      </c>
      <c r="B8049" s="100" t="s">
        <v>10115</v>
      </c>
      <c r="C8049" s="100"/>
      <c r="D8049" s="124">
        <v>9242</v>
      </c>
      <c r="E8049" s="157">
        <f>VLOOKUP(D8049,'SOAT LIQ'!$A$87:$C$3416,3,FALSE)</f>
        <v>13</v>
      </c>
      <c r="F8049" t="s">
        <v>21632</v>
      </c>
    </row>
    <row r="8050" spans="1:6" x14ac:dyDescent="0.25">
      <c r="A8050" t="s">
        <v>5750</v>
      </c>
      <c r="B8050" s="100" t="s">
        <v>10116</v>
      </c>
      <c r="C8050" s="99" t="s">
        <v>10117</v>
      </c>
      <c r="D8050" s="124">
        <v>9253</v>
      </c>
      <c r="E8050" s="157">
        <f>VLOOKUP(D8050,'SOAT LIQ'!$A$87:$C$3416,3,FALSE)</f>
        <v>8</v>
      </c>
      <c r="F8050" t="s">
        <v>21632</v>
      </c>
    </row>
    <row r="8051" spans="1:6" x14ac:dyDescent="0.25">
      <c r="A8051" t="s">
        <v>5969</v>
      </c>
      <c r="B8051" s="100" t="s">
        <v>10116</v>
      </c>
      <c r="C8051" s="99" t="s">
        <v>10117</v>
      </c>
      <c r="D8051" s="124">
        <v>9253</v>
      </c>
      <c r="E8051" s="157">
        <f>VLOOKUP(D8051,'SOAT LIQ'!$A$87:$C$3416,3,FALSE)</f>
        <v>8</v>
      </c>
      <c r="F8051" t="s">
        <v>21632</v>
      </c>
    </row>
    <row r="8052" spans="1:6" x14ac:dyDescent="0.25">
      <c r="A8052" t="s">
        <v>5969</v>
      </c>
      <c r="B8052" s="100" t="s">
        <v>10118</v>
      </c>
      <c r="C8052" s="100"/>
      <c r="D8052" s="124">
        <v>9253</v>
      </c>
      <c r="E8052" s="157">
        <f>VLOOKUP(D8052,'SOAT LIQ'!$A$87:$C$3416,3,FALSE)</f>
        <v>8</v>
      </c>
      <c r="F8052" t="s">
        <v>21632</v>
      </c>
    </row>
    <row r="8053" spans="1:6" x14ac:dyDescent="0.25">
      <c r="A8053" t="s">
        <v>5750</v>
      </c>
      <c r="B8053" s="100" t="s">
        <v>10119</v>
      </c>
      <c r="C8053" s="100"/>
      <c r="D8053" s="124">
        <v>9214</v>
      </c>
      <c r="E8053" s="157">
        <f>VLOOKUP(D8053,'SOAT LIQ'!$A$87:$C$3416,3,FALSE)</f>
        <v>12</v>
      </c>
      <c r="F8053" t="s">
        <v>21632</v>
      </c>
    </row>
    <row r="8054" spans="1:6" x14ac:dyDescent="0.25">
      <c r="A8054" t="s">
        <v>5969</v>
      </c>
      <c r="B8054" s="100" t="s">
        <v>10119</v>
      </c>
      <c r="C8054" s="100"/>
      <c r="D8054" s="124">
        <v>9214</v>
      </c>
      <c r="E8054" s="157">
        <f>VLOOKUP(D8054,'SOAT LIQ'!$A$87:$C$3416,3,FALSE)</f>
        <v>12</v>
      </c>
      <c r="F8054" t="s">
        <v>21632</v>
      </c>
    </row>
    <row r="8055" spans="1:6" x14ac:dyDescent="0.25">
      <c r="A8055" t="s">
        <v>5750</v>
      </c>
      <c r="B8055" s="100" t="s">
        <v>10120</v>
      </c>
      <c r="C8055" s="100"/>
      <c r="D8055" s="124">
        <v>9215</v>
      </c>
      <c r="E8055" s="157">
        <f>VLOOKUP(D8055,'SOAT LIQ'!$A$87:$C$3416,3,FALSE)</f>
        <v>12</v>
      </c>
      <c r="F8055" t="s">
        <v>21632</v>
      </c>
    </row>
    <row r="8056" spans="1:6" x14ac:dyDescent="0.25">
      <c r="A8056" t="s">
        <v>5969</v>
      </c>
      <c r="B8056" s="100" t="s">
        <v>10120</v>
      </c>
      <c r="C8056" s="100"/>
      <c r="D8056" s="124">
        <v>9215</v>
      </c>
      <c r="E8056" s="157">
        <f>VLOOKUP(D8056,'SOAT LIQ'!$A$87:$C$3416,3,FALSE)</f>
        <v>12</v>
      </c>
      <c r="F8056" t="s">
        <v>21632</v>
      </c>
    </row>
    <row r="8057" spans="1:6" x14ac:dyDescent="0.25">
      <c r="A8057" t="s">
        <v>5969</v>
      </c>
      <c r="B8057" s="100" t="s">
        <v>10121</v>
      </c>
      <c r="C8057" s="99" t="s">
        <v>10122</v>
      </c>
      <c r="D8057" s="124">
        <v>9215</v>
      </c>
      <c r="E8057" s="157">
        <f>VLOOKUP(D8057,'SOAT LIQ'!$A$87:$C$3416,3,FALSE)</f>
        <v>12</v>
      </c>
      <c r="F8057" t="s">
        <v>21632</v>
      </c>
    </row>
    <row r="8058" spans="1:6" x14ac:dyDescent="0.25">
      <c r="A8058" t="s">
        <v>5969</v>
      </c>
      <c r="B8058" s="100" t="s">
        <v>10123</v>
      </c>
      <c r="C8058" s="100"/>
      <c r="D8058" s="124">
        <v>9215</v>
      </c>
      <c r="E8058" s="157">
        <f>VLOOKUP(D8058,'SOAT LIQ'!$A$87:$C$3416,3,FALSE)</f>
        <v>12</v>
      </c>
      <c r="F8058" t="s">
        <v>21632</v>
      </c>
    </row>
    <row r="8059" spans="1:6" x14ac:dyDescent="0.25">
      <c r="A8059" t="s">
        <v>5969</v>
      </c>
      <c r="B8059" s="100" t="s">
        <v>10124</v>
      </c>
      <c r="C8059" s="99" t="s">
        <v>10125</v>
      </c>
      <c r="D8059" s="124">
        <v>9215</v>
      </c>
      <c r="E8059" s="157">
        <f>VLOOKUP(D8059,'SOAT LIQ'!$A$87:$C$3416,3,FALSE)</f>
        <v>12</v>
      </c>
      <c r="F8059" t="s">
        <v>21632</v>
      </c>
    </row>
    <row r="8060" spans="1:6" x14ac:dyDescent="0.25">
      <c r="A8060" t="s">
        <v>5750</v>
      </c>
      <c r="B8060" s="100" t="s">
        <v>10126</v>
      </c>
      <c r="C8060" s="99" t="s">
        <v>10127</v>
      </c>
      <c r="D8060" s="124">
        <v>9252</v>
      </c>
      <c r="E8060" s="157">
        <f>VLOOKUP(D8060,'SOAT LIQ'!$A$87:$C$3416,3,FALSE)</f>
        <v>13</v>
      </c>
      <c r="F8060" t="s">
        <v>21632</v>
      </c>
    </row>
    <row r="8061" spans="1:6" x14ac:dyDescent="0.25">
      <c r="A8061" t="s">
        <v>5969</v>
      </c>
      <c r="B8061" s="100" t="s">
        <v>10126</v>
      </c>
      <c r="C8061" s="99" t="s">
        <v>10127</v>
      </c>
      <c r="D8061" s="124">
        <v>9252</v>
      </c>
      <c r="E8061" s="157">
        <f>VLOOKUP(D8061,'SOAT LIQ'!$A$87:$C$3416,3,FALSE)</f>
        <v>13</v>
      </c>
      <c r="F8061" t="s">
        <v>21632</v>
      </c>
    </row>
    <row r="8062" spans="1:6" x14ac:dyDescent="0.25">
      <c r="A8062" t="s">
        <v>5750</v>
      </c>
      <c r="B8062" s="100" t="s">
        <v>10128</v>
      </c>
      <c r="C8062" s="99" t="s">
        <v>10127</v>
      </c>
      <c r="D8062" s="124">
        <v>9252</v>
      </c>
      <c r="E8062" s="157">
        <f>VLOOKUP(D8062,'SOAT LIQ'!$A$87:$C$3416,3,FALSE)</f>
        <v>13</v>
      </c>
      <c r="F8062" t="s">
        <v>21632</v>
      </c>
    </row>
    <row r="8063" spans="1:6" x14ac:dyDescent="0.25">
      <c r="A8063" t="s">
        <v>5969</v>
      </c>
      <c r="B8063" s="100" t="s">
        <v>10128</v>
      </c>
      <c r="C8063" s="99" t="s">
        <v>10127</v>
      </c>
      <c r="D8063" s="124">
        <v>9252</v>
      </c>
      <c r="E8063" s="157">
        <f>VLOOKUP(D8063,'SOAT LIQ'!$A$87:$C$3416,3,FALSE)</f>
        <v>13</v>
      </c>
      <c r="F8063" t="s">
        <v>21632</v>
      </c>
    </row>
    <row r="8064" spans="1:6" x14ac:dyDescent="0.25">
      <c r="A8064" t="s">
        <v>5969</v>
      </c>
      <c r="B8064" s="100" t="s">
        <v>10129</v>
      </c>
      <c r="C8064" s="100"/>
      <c r="D8064" s="124">
        <v>9252</v>
      </c>
      <c r="E8064" s="157">
        <f>VLOOKUP(D8064,'SOAT LIQ'!$A$87:$C$3416,3,FALSE)</f>
        <v>13</v>
      </c>
      <c r="F8064" t="s">
        <v>21632</v>
      </c>
    </row>
    <row r="8065" spans="1:6" x14ac:dyDescent="0.25">
      <c r="A8065" t="s">
        <v>5750</v>
      </c>
      <c r="B8065" s="100" t="s">
        <v>10129</v>
      </c>
      <c r="C8065" s="100"/>
      <c r="D8065" s="124">
        <v>9252</v>
      </c>
      <c r="E8065" s="157">
        <f>VLOOKUP(D8065,'SOAT LIQ'!$A$87:$C$3416,3,FALSE)</f>
        <v>13</v>
      </c>
      <c r="F8065" t="s">
        <v>21632</v>
      </c>
    </row>
    <row r="8066" spans="1:6" x14ac:dyDescent="0.25">
      <c r="A8066" t="s">
        <v>5969</v>
      </c>
      <c r="B8066" s="100" t="s">
        <v>10130</v>
      </c>
      <c r="C8066" s="100"/>
      <c r="D8066" s="124">
        <v>9252</v>
      </c>
      <c r="E8066" s="157">
        <f>VLOOKUP(D8066,'SOAT LIQ'!$A$87:$C$3416,3,FALSE)</f>
        <v>13</v>
      </c>
      <c r="F8066" t="s">
        <v>21632</v>
      </c>
    </row>
    <row r="8067" spans="1:6" x14ac:dyDescent="0.25">
      <c r="A8067" t="s">
        <v>5750</v>
      </c>
      <c r="B8067" s="100" t="s">
        <v>10131</v>
      </c>
      <c r="C8067" s="99" t="s">
        <v>10132</v>
      </c>
      <c r="D8067" s="124">
        <v>9213</v>
      </c>
      <c r="E8067" s="157">
        <f>VLOOKUP(D8067,'SOAT LIQ'!$A$87:$C$3416,3,FALSE)</f>
        <v>12</v>
      </c>
      <c r="F8067" t="s">
        <v>21632</v>
      </c>
    </row>
    <row r="8068" spans="1:6" x14ac:dyDescent="0.25">
      <c r="A8068" t="s">
        <v>5969</v>
      </c>
      <c r="B8068" s="100" t="s">
        <v>10131</v>
      </c>
      <c r="C8068" s="99" t="s">
        <v>10132</v>
      </c>
      <c r="D8068" s="124">
        <v>9213</v>
      </c>
      <c r="E8068" s="157">
        <f>VLOOKUP(D8068,'SOAT LIQ'!$A$87:$C$3416,3,FALSE)</f>
        <v>12</v>
      </c>
      <c r="F8068" t="s">
        <v>21632</v>
      </c>
    </row>
    <row r="8069" spans="1:6" x14ac:dyDescent="0.25">
      <c r="A8069" t="s">
        <v>5750</v>
      </c>
      <c r="B8069" s="100" t="s">
        <v>10133</v>
      </c>
      <c r="C8069" s="100"/>
      <c r="D8069" s="124">
        <v>9213</v>
      </c>
      <c r="E8069" s="157">
        <f>VLOOKUP(D8069,'SOAT LIQ'!$A$87:$C$3416,3,FALSE)</f>
        <v>12</v>
      </c>
      <c r="F8069" t="s">
        <v>21632</v>
      </c>
    </row>
    <row r="8070" spans="1:6" x14ac:dyDescent="0.25">
      <c r="A8070" t="s">
        <v>5969</v>
      </c>
      <c r="B8070" s="100" t="s">
        <v>10133</v>
      </c>
      <c r="C8070" s="100"/>
      <c r="D8070" s="124">
        <v>9213</v>
      </c>
      <c r="E8070" s="157">
        <f>VLOOKUP(D8070,'SOAT LIQ'!$A$87:$C$3416,3,FALSE)</f>
        <v>12</v>
      </c>
      <c r="F8070" t="s">
        <v>21632</v>
      </c>
    </row>
    <row r="8071" spans="1:6" x14ac:dyDescent="0.25">
      <c r="A8071" t="s">
        <v>5750</v>
      </c>
      <c r="B8071" s="100" t="s">
        <v>10134</v>
      </c>
      <c r="C8071" s="99" t="s">
        <v>10135</v>
      </c>
      <c r="D8071" s="124">
        <v>9212</v>
      </c>
      <c r="E8071" s="157">
        <f>VLOOKUP(D8071,'SOAT LIQ'!$A$87:$C$3416,3,FALSE)</f>
        <v>9</v>
      </c>
      <c r="F8071" t="s">
        <v>21632</v>
      </c>
    </row>
    <row r="8072" spans="1:6" x14ac:dyDescent="0.25">
      <c r="A8072" t="s">
        <v>5969</v>
      </c>
      <c r="B8072" s="100" t="s">
        <v>10134</v>
      </c>
      <c r="C8072" s="99" t="s">
        <v>10135</v>
      </c>
      <c r="D8072" s="124">
        <v>9212</v>
      </c>
      <c r="E8072" s="157">
        <f>VLOOKUP(D8072,'SOAT LIQ'!$A$87:$C$3416,3,FALSE)</f>
        <v>9</v>
      </c>
      <c r="F8072" t="s">
        <v>21632</v>
      </c>
    </row>
    <row r="8073" spans="1:6" x14ac:dyDescent="0.25">
      <c r="A8073" t="s">
        <v>5750</v>
      </c>
      <c r="B8073" s="100" t="s">
        <v>10136</v>
      </c>
      <c r="C8073" s="100"/>
      <c r="D8073" s="124">
        <v>9252</v>
      </c>
      <c r="E8073" s="157">
        <f>VLOOKUP(D8073,'SOAT LIQ'!$A$87:$C$3416,3,FALSE)</f>
        <v>13</v>
      </c>
      <c r="F8073" t="s">
        <v>21632</v>
      </c>
    </row>
    <row r="8074" spans="1:6" x14ac:dyDescent="0.25">
      <c r="A8074" t="s">
        <v>5969</v>
      </c>
      <c r="B8074" s="100" t="s">
        <v>10136</v>
      </c>
      <c r="C8074" s="100"/>
      <c r="D8074" s="124">
        <v>9252</v>
      </c>
      <c r="E8074" s="157">
        <f>VLOOKUP(D8074,'SOAT LIQ'!$A$87:$C$3416,3,FALSE)</f>
        <v>13</v>
      </c>
      <c r="F8074" t="s">
        <v>21632</v>
      </c>
    </row>
    <row r="8075" spans="1:6" x14ac:dyDescent="0.25">
      <c r="A8075" t="s">
        <v>5750</v>
      </c>
      <c r="B8075" s="100" t="s">
        <v>10137</v>
      </c>
      <c r="C8075" s="100"/>
      <c r="D8075" s="124">
        <v>9252</v>
      </c>
      <c r="E8075" s="157">
        <f>VLOOKUP(D8075,'SOAT LIQ'!$A$87:$C$3416,3,FALSE)</f>
        <v>13</v>
      </c>
      <c r="F8075" t="s">
        <v>21632</v>
      </c>
    </row>
    <row r="8076" spans="1:6" x14ac:dyDescent="0.25">
      <c r="A8076" t="s">
        <v>5969</v>
      </c>
      <c r="B8076" s="100" t="s">
        <v>10137</v>
      </c>
      <c r="C8076" s="100"/>
      <c r="D8076" s="124">
        <v>9252</v>
      </c>
      <c r="E8076" s="157">
        <f>VLOOKUP(D8076,'SOAT LIQ'!$A$87:$C$3416,3,FALSE)</f>
        <v>13</v>
      </c>
      <c r="F8076" t="s">
        <v>21632</v>
      </c>
    </row>
    <row r="8077" spans="1:6" x14ac:dyDescent="0.25">
      <c r="A8077" t="s">
        <v>5750</v>
      </c>
      <c r="B8077" s="100" t="s">
        <v>10138</v>
      </c>
      <c r="C8077" s="100"/>
      <c r="D8077" s="124"/>
      <c r="E8077" s="157" t="e">
        <f>VLOOKUP(D8077,'SOAT LIQ'!$A$87:$C$3416,3,FALSE)</f>
        <v>#N/A</v>
      </c>
      <c r="F8077" t="s">
        <v>21632</v>
      </c>
    </row>
    <row r="8078" spans="1:6" x14ac:dyDescent="0.25">
      <c r="A8078" t="s">
        <v>5969</v>
      </c>
      <c r="B8078" s="100" t="s">
        <v>10138</v>
      </c>
      <c r="C8078" s="100"/>
      <c r="D8078" s="124"/>
      <c r="E8078" s="157" t="e">
        <f>VLOOKUP(D8078,'SOAT LIQ'!$A$87:$C$3416,3,FALSE)</f>
        <v>#N/A</v>
      </c>
      <c r="F8078" t="s">
        <v>21632</v>
      </c>
    </row>
    <row r="8079" spans="1:6" x14ac:dyDescent="0.25">
      <c r="A8079" t="s">
        <v>5750</v>
      </c>
      <c r="B8079" s="100" t="s">
        <v>10140</v>
      </c>
      <c r="C8079" s="99" t="s">
        <v>10139</v>
      </c>
      <c r="D8079" s="124">
        <v>23121</v>
      </c>
      <c r="E8079" s="157" t="e">
        <f>VLOOKUP(D8079,'SOAT LIQ'!$A$87:$C$3416,3,FALSE)</f>
        <v>#N/A</v>
      </c>
      <c r="F8079" t="s">
        <v>21632</v>
      </c>
    </row>
    <row r="8080" spans="1:6" x14ac:dyDescent="0.25">
      <c r="A8080" t="s">
        <v>5969</v>
      </c>
      <c r="B8080" s="100" t="s">
        <v>10140</v>
      </c>
      <c r="C8080" s="99" t="s">
        <v>10139</v>
      </c>
      <c r="D8080" s="124">
        <v>23121</v>
      </c>
      <c r="E8080" s="157" t="e">
        <f>VLOOKUP(D8080,'SOAT LIQ'!$A$87:$C$3416,3,FALSE)</f>
        <v>#N/A</v>
      </c>
      <c r="F8080" t="s">
        <v>21632</v>
      </c>
    </row>
    <row r="8081" spans="1:6" x14ac:dyDescent="0.25">
      <c r="A8081" t="s">
        <v>5969</v>
      </c>
      <c r="B8081" s="100" t="s">
        <v>4648</v>
      </c>
      <c r="C8081" s="99" t="s">
        <v>10141</v>
      </c>
      <c r="D8081" s="124">
        <v>18705</v>
      </c>
      <c r="E8081" s="157">
        <f>VLOOKUP(D8081,'SOAT LIQ'!$A$87:$C$3416,3,FALSE)</f>
        <v>9</v>
      </c>
      <c r="F8081" t="s">
        <v>21632</v>
      </c>
    </row>
    <row r="8082" spans="1:6" x14ac:dyDescent="0.25">
      <c r="A8082" t="s">
        <v>5969</v>
      </c>
      <c r="B8082" s="100" t="s">
        <v>10142</v>
      </c>
      <c r="C8082" s="100"/>
      <c r="D8082" s="124">
        <v>9253</v>
      </c>
      <c r="E8082" s="157">
        <f>VLOOKUP(D8082,'SOAT LIQ'!$A$87:$C$3416,3,FALSE)</f>
        <v>8</v>
      </c>
      <c r="F8082" t="s">
        <v>21632</v>
      </c>
    </row>
    <row r="8083" spans="1:6" x14ac:dyDescent="0.25">
      <c r="A8083" t="s">
        <v>5969</v>
      </c>
      <c r="B8083" s="100" t="s">
        <v>10143</v>
      </c>
      <c r="C8083" s="100"/>
      <c r="D8083" s="124">
        <v>9212</v>
      </c>
      <c r="E8083" s="157">
        <f>VLOOKUP(D8083,'SOAT LIQ'!$A$87:$C$3416,3,FALSE)</f>
        <v>9</v>
      </c>
      <c r="F8083" t="s">
        <v>21632</v>
      </c>
    </row>
    <row r="8084" spans="1:6" x14ac:dyDescent="0.25">
      <c r="A8084" t="s">
        <v>5969</v>
      </c>
      <c r="B8084" s="100" t="s">
        <v>10144</v>
      </c>
      <c r="C8084" s="100"/>
      <c r="D8084" s="124">
        <v>18819</v>
      </c>
      <c r="E8084" s="157">
        <f>VLOOKUP(D8084,'SOAT LIQ'!$A$87:$C$3416,3,FALSE)</f>
        <v>12</v>
      </c>
      <c r="F8084" t="s">
        <v>21632</v>
      </c>
    </row>
    <row r="8085" spans="1:6" x14ac:dyDescent="0.25">
      <c r="A8085" t="s">
        <v>5969</v>
      </c>
      <c r="B8085" s="100" t="s">
        <v>10145</v>
      </c>
      <c r="C8085" s="100"/>
      <c r="D8085" s="124">
        <v>18719</v>
      </c>
      <c r="E8085" s="157">
        <f>VLOOKUP(D8085,'SOAT LIQ'!$A$87:$C$3416,3,FALSE)</f>
        <v>9</v>
      </c>
      <c r="F8085" t="s">
        <v>21632</v>
      </c>
    </row>
    <row r="8086" spans="1:6" x14ac:dyDescent="0.25">
      <c r="A8086" t="s">
        <v>5969</v>
      </c>
      <c r="B8086" s="100" t="s">
        <v>10146</v>
      </c>
      <c r="C8086" s="100"/>
      <c r="D8086" s="124">
        <v>9350</v>
      </c>
      <c r="E8086" s="157">
        <f>VLOOKUP(D8086,'SOAT LIQ'!$A$87:$C$3416,3,FALSE)</f>
        <v>8</v>
      </c>
      <c r="F8086" t="s">
        <v>21632</v>
      </c>
    </row>
    <row r="8087" spans="1:6" x14ac:dyDescent="0.25">
      <c r="A8087" t="s">
        <v>5969</v>
      </c>
      <c r="B8087" s="100" t="s">
        <v>10147</v>
      </c>
      <c r="C8087" s="100"/>
      <c r="D8087" s="124">
        <v>18720</v>
      </c>
      <c r="E8087" s="157">
        <f>VLOOKUP(D8087,'SOAT LIQ'!$A$87:$C$3416,3,FALSE)</f>
        <v>12</v>
      </c>
      <c r="F8087" t="s">
        <v>21632</v>
      </c>
    </row>
    <row r="8088" spans="1:6" x14ac:dyDescent="0.25">
      <c r="A8088" t="s">
        <v>5969</v>
      </c>
      <c r="B8088" s="100" t="s">
        <v>10148</v>
      </c>
      <c r="C8088" s="100"/>
      <c r="D8088" s="124">
        <v>18720</v>
      </c>
      <c r="E8088" s="157">
        <f>VLOOKUP(D8088,'SOAT LIQ'!$A$87:$C$3416,3,FALSE)</f>
        <v>12</v>
      </c>
      <c r="F8088" t="s">
        <v>21632</v>
      </c>
    </row>
    <row r="8089" spans="1:6" x14ac:dyDescent="0.25">
      <c r="A8089" t="s">
        <v>5969</v>
      </c>
      <c r="B8089" s="100" t="s">
        <v>10149</v>
      </c>
      <c r="C8089" s="100"/>
      <c r="D8089" s="124">
        <v>18720</v>
      </c>
      <c r="E8089" s="157">
        <f>VLOOKUP(D8089,'SOAT LIQ'!$A$87:$C$3416,3,FALSE)</f>
        <v>12</v>
      </c>
      <c r="F8089" t="s">
        <v>21632</v>
      </c>
    </row>
    <row r="8090" spans="1:6" x14ac:dyDescent="0.25">
      <c r="A8090" t="s">
        <v>5969</v>
      </c>
      <c r="B8090" s="100" t="s">
        <v>10150</v>
      </c>
      <c r="C8090" s="99" t="s">
        <v>10151</v>
      </c>
      <c r="D8090" s="124">
        <v>9303</v>
      </c>
      <c r="E8090" s="157">
        <f>VLOOKUP(D8090,'SOAT LIQ'!$A$87:$C$3416,3,FALSE)</f>
        <v>8</v>
      </c>
      <c r="F8090" t="s">
        <v>21632</v>
      </c>
    </row>
    <row r="8091" spans="1:6" x14ac:dyDescent="0.25">
      <c r="A8091" t="s">
        <v>5969</v>
      </c>
      <c r="B8091" s="100" t="s">
        <v>10152</v>
      </c>
      <c r="C8091" s="100"/>
      <c r="D8091" s="124">
        <v>9303</v>
      </c>
      <c r="E8091" s="157">
        <f>VLOOKUP(D8091,'SOAT LIQ'!$A$87:$C$3416,3,FALSE)</f>
        <v>8</v>
      </c>
      <c r="F8091" t="s">
        <v>21632</v>
      </c>
    </row>
    <row r="8092" spans="1:6" x14ac:dyDescent="0.25">
      <c r="A8092" t="s">
        <v>5750</v>
      </c>
      <c r="B8092" s="100" t="s">
        <v>10153</v>
      </c>
      <c r="C8092" s="100"/>
      <c r="D8092" s="124">
        <v>9303</v>
      </c>
      <c r="E8092" s="157">
        <f>VLOOKUP(D8092,'SOAT LIQ'!$A$87:$C$3416,3,FALSE)</f>
        <v>8</v>
      </c>
      <c r="F8092" t="s">
        <v>21632</v>
      </c>
    </row>
    <row r="8093" spans="1:6" x14ac:dyDescent="0.25">
      <c r="A8093" t="s">
        <v>5969</v>
      </c>
      <c r="B8093" s="100" t="s">
        <v>10153</v>
      </c>
      <c r="C8093" s="100"/>
      <c r="D8093" s="124">
        <v>9303</v>
      </c>
      <c r="E8093" s="157">
        <f>VLOOKUP(D8093,'SOAT LIQ'!$A$87:$C$3416,3,FALSE)</f>
        <v>8</v>
      </c>
      <c r="F8093" t="s">
        <v>21632</v>
      </c>
    </row>
    <row r="8094" spans="1:6" x14ac:dyDescent="0.25">
      <c r="A8094" t="s">
        <v>5969</v>
      </c>
      <c r="B8094" s="100" t="s">
        <v>10154</v>
      </c>
      <c r="C8094" s="100"/>
      <c r="D8094" s="124">
        <v>9303</v>
      </c>
      <c r="E8094" s="157">
        <f>VLOOKUP(D8094,'SOAT LIQ'!$A$87:$C$3416,3,FALSE)</f>
        <v>8</v>
      </c>
      <c r="F8094" t="s">
        <v>21632</v>
      </c>
    </row>
    <row r="8095" spans="1:6" x14ac:dyDescent="0.25">
      <c r="A8095" t="s">
        <v>5750</v>
      </c>
      <c r="B8095" s="100" t="s">
        <v>10156</v>
      </c>
      <c r="C8095" s="99" t="s">
        <v>10155</v>
      </c>
      <c r="D8095" s="124">
        <v>9303</v>
      </c>
      <c r="E8095" s="157">
        <f>VLOOKUP(D8095,'SOAT LIQ'!$A$87:$C$3416,3,FALSE)</f>
        <v>8</v>
      </c>
      <c r="F8095" t="s">
        <v>21632</v>
      </c>
    </row>
    <row r="8096" spans="1:6" x14ac:dyDescent="0.25">
      <c r="A8096" t="s">
        <v>5969</v>
      </c>
      <c r="B8096" s="100" t="s">
        <v>10156</v>
      </c>
      <c r="C8096" s="99" t="s">
        <v>10155</v>
      </c>
      <c r="D8096" s="124">
        <v>9303</v>
      </c>
      <c r="E8096" s="157">
        <f>VLOOKUP(D8096,'SOAT LIQ'!$A$87:$C$3416,3,FALSE)</f>
        <v>8</v>
      </c>
      <c r="F8096" t="s">
        <v>21632</v>
      </c>
    </row>
    <row r="8097" spans="1:6" x14ac:dyDescent="0.25">
      <c r="A8097" t="s">
        <v>5750</v>
      </c>
      <c r="B8097" s="100" t="s">
        <v>10157</v>
      </c>
      <c r="C8097" s="99" t="s">
        <v>10155</v>
      </c>
      <c r="D8097" s="124">
        <v>9303</v>
      </c>
      <c r="E8097" s="157">
        <f>VLOOKUP(D8097,'SOAT LIQ'!$A$87:$C$3416,3,FALSE)</f>
        <v>8</v>
      </c>
      <c r="F8097" t="s">
        <v>21632</v>
      </c>
    </row>
    <row r="8098" spans="1:6" x14ac:dyDescent="0.25">
      <c r="A8098" t="s">
        <v>5969</v>
      </c>
      <c r="B8098" s="100" t="s">
        <v>10157</v>
      </c>
      <c r="C8098" s="99" t="s">
        <v>10155</v>
      </c>
      <c r="D8098" s="124">
        <v>9303</v>
      </c>
      <c r="E8098" s="157">
        <f>VLOOKUP(D8098,'SOAT LIQ'!$A$87:$C$3416,3,FALSE)</f>
        <v>8</v>
      </c>
      <c r="F8098" t="s">
        <v>21632</v>
      </c>
    </row>
    <row r="8099" spans="1:6" x14ac:dyDescent="0.25">
      <c r="A8099" t="s">
        <v>5750</v>
      </c>
      <c r="B8099" s="100" t="s">
        <v>10159</v>
      </c>
      <c r="C8099" s="99" t="s">
        <v>10158</v>
      </c>
      <c r="D8099" s="124">
        <v>9352</v>
      </c>
      <c r="E8099" s="157">
        <f>VLOOKUP(D8099,'SOAT LIQ'!$A$87:$C$3416,3,FALSE)</f>
        <v>9</v>
      </c>
      <c r="F8099" t="s">
        <v>21632</v>
      </c>
    </row>
    <row r="8100" spans="1:6" x14ac:dyDescent="0.25">
      <c r="A8100" t="s">
        <v>5969</v>
      </c>
      <c r="B8100" s="100" t="s">
        <v>10159</v>
      </c>
      <c r="C8100" s="99" t="s">
        <v>10158</v>
      </c>
      <c r="D8100" s="124">
        <v>9352</v>
      </c>
      <c r="E8100" s="157">
        <f>VLOOKUP(D8100,'SOAT LIQ'!$A$87:$C$3416,3,FALSE)</f>
        <v>9</v>
      </c>
      <c r="F8100" t="s">
        <v>21632</v>
      </c>
    </row>
    <row r="8101" spans="1:6" x14ac:dyDescent="0.25">
      <c r="A8101" t="s">
        <v>5750</v>
      </c>
      <c r="B8101" s="100" t="s">
        <v>10160</v>
      </c>
      <c r="C8101" s="100"/>
      <c r="D8101" s="124">
        <v>9352</v>
      </c>
      <c r="E8101" s="157">
        <f>VLOOKUP(D8101,'SOAT LIQ'!$A$87:$C$3416,3,FALSE)</f>
        <v>9</v>
      </c>
      <c r="F8101" t="s">
        <v>21632</v>
      </c>
    </row>
    <row r="8102" spans="1:6" x14ac:dyDescent="0.25">
      <c r="A8102" t="s">
        <v>5969</v>
      </c>
      <c r="B8102" s="100" t="s">
        <v>10160</v>
      </c>
      <c r="C8102" s="100"/>
      <c r="D8102" s="124">
        <v>9352</v>
      </c>
      <c r="E8102" s="157">
        <f>VLOOKUP(D8102,'SOAT LIQ'!$A$87:$C$3416,3,FALSE)</f>
        <v>9</v>
      </c>
      <c r="F8102" t="s">
        <v>21632</v>
      </c>
    </row>
    <row r="8103" spans="1:6" x14ac:dyDescent="0.25">
      <c r="A8103" t="s">
        <v>5969</v>
      </c>
      <c r="B8103" s="100" t="s">
        <v>10161</v>
      </c>
      <c r="C8103" s="99" t="s">
        <v>10162</v>
      </c>
      <c r="D8103" s="124">
        <v>18703</v>
      </c>
      <c r="E8103" s="157">
        <f>VLOOKUP(D8103,'SOAT LIQ'!$A$87:$C$3416,3,FALSE)</f>
        <v>6</v>
      </c>
      <c r="F8103" t="s">
        <v>21632</v>
      </c>
    </row>
    <row r="8104" spans="1:6" x14ac:dyDescent="0.25">
      <c r="A8104" t="s">
        <v>5969</v>
      </c>
      <c r="B8104" s="100" t="s">
        <v>10163</v>
      </c>
      <c r="C8104" s="99" t="s">
        <v>10162</v>
      </c>
      <c r="D8104" s="124">
        <v>18703</v>
      </c>
      <c r="E8104" s="157">
        <f>VLOOKUP(D8104,'SOAT LIQ'!$A$87:$C$3416,3,FALSE)</f>
        <v>6</v>
      </c>
      <c r="F8104" t="s">
        <v>21632</v>
      </c>
    </row>
    <row r="8105" spans="1:6" x14ac:dyDescent="0.25">
      <c r="A8105" t="s">
        <v>5969</v>
      </c>
      <c r="B8105" s="100" t="s">
        <v>10164</v>
      </c>
      <c r="C8105" s="99" t="s">
        <v>10162</v>
      </c>
      <c r="D8105" s="124">
        <v>18703</v>
      </c>
      <c r="E8105" s="157">
        <f>VLOOKUP(D8105,'SOAT LIQ'!$A$87:$C$3416,3,FALSE)</f>
        <v>6</v>
      </c>
      <c r="F8105" t="s">
        <v>21632</v>
      </c>
    </row>
    <row r="8106" spans="1:6" x14ac:dyDescent="0.25">
      <c r="A8106" t="s">
        <v>5969</v>
      </c>
      <c r="B8106" s="100" t="s">
        <v>10166</v>
      </c>
      <c r="C8106" s="99" t="s">
        <v>10165</v>
      </c>
      <c r="D8106" s="124">
        <v>18703</v>
      </c>
      <c r="E8106" s="157">
        <f>VLOOKUP(D8106,'SOAT LIQ'!$A$87:$C$3416,3,FALSE)</f>
        <v>6</v>
      </c>
      <c r="F8106" t="s">
        <v>21632</v>
      </c>
    </row>
    <row r="8107" spans="1:6" x14ac:dyDescent="0.25">
      <c r="A8107" t="s">
        <v>10065</v>
      </c>
      <c r="B8107" s="100" t="s">
        <v>10166</v>
      </c>
      <c r="C8107" s="99" t="s">
        <v>10165</v>
      </c>
      <c r="D8107" s="124">
        <v>18703</v>
      </c>
      <c r="E8107" s="157">
        <f>VLOOKUP(D8107,'SOAT LIQ'!$A$87:$C$3416,3,FALSE)</f>
        <v>6</v>
      </c>
      <c r="F8107" t="s">
        <v>21632</v>
      </c>
    </row>
    <row r="8108" spans="1:6" x14ac:dyDescent="0.25">
      <c r="A8108" t="s">
        <v>5750</v>
      </c>
      <c r="B8108" s="100" t="s">
        <v>10168</v>
      </c>
      <c r="C8108" s="99" t="s">
        <v>10167</v>
      </c>
      <c r="D8108" s="124">
        <v>18704</v>
      </c>
      <c r="E8108" s="157">
        <f>VLOOKUP(D8108,'SOAT LIQ'!$A$87:$C$3416,3,FALSE)</f>
        <v>9</v>
      </c>
      <c r="F8108" t="s">
        <v>21632</v>
      </c>
    </row>
    <row r="8109" spans="1:6" x14ac:dyDescent="0.25">
      <c r="A8109" t="s">
        <v>5969</v>
      </c>
      <c r="B8109" s="100" t="s">
        <v>10168</v>
      </c>
      <c r="C8109" s="99" t="s">
        <v>10167</v>
      </c>
      <c r="D8109" s="124">
        <v>18704</v>
      </c>
      <c r="E8109" s="157">
        <f>VLOOKUP(D8109,'SOAT LIQ'!$A$87:$C$3416,3,FALSE)</f>
        <v>9</v>
      </c>
      <c r="F8109" t="s">
        <v>21632</v>
      </c>
    </row>
    <row r="8110" spans="1:6" x14ac:dyDescent="0.25">
      <c r="A8110" t="s">
        <v>10065</v>
      </c>
      <c r="B8110" s="100" t="s">
        <v>10168</v>
      </c>
      <c r="C8110" s="99" t="s">
        <v>10167</v>
      </c>
      <c r="D8110" s="124">
        <v>18704</v>
      </c>
      <c r="E8110" s="157">
        <f>VLOOKUP(D8110,'SOAT LIQ'!$A$87:$C$3416,3,FALSE)</f>
        <v>9</v>
      </c>
      <c r="F8110" t="s">
        <v>21632</v>
      </c>
    </row>
    <row r="8111" spans="1:6" x14ac:dyDescent="0.25">
      <c r="A8111" t="s">
        <v>5969</v>
      </c>
      <c r="B8111" s="100" t="s">
        <v>10170</v>
      </c>
      <c r="C8111" s="99" t="s">
        <v>10169</v>
      </c>
      <c r="D8111" s="124">
        <v>18704</v>
      </c>
      <c r="E8111" s="157">
        <f>VLOOKUP(D8111,'SOAT LIQ'!$A$87:$C$3416,3,FALSE)</f>
        <v>9</v>
      </c>
      <c r="F8111" t="s">
        <v>21632</v>
      </c>
    </row>
    <row r="8112" spans="1:6" x14ac:dyDescent="0.25">
      <c r="A8112" t="s">
        <v>5750</v>
      </c>
      <c r="B8112" s="100" t="s">
        <v>10171</v>
      </c>
      <c r="C8112" s="99" t="s">
        <v>10169</v>
      </c>
      <c r="D8112" s="124">
        <v>18704</v>
      </c>
      <c r="E8112" s="157">
        <f>VLOOKUP(D8112,'SOAT LIQ'!$A$87:$C$3416,3,FALSE)</f>
        <v>9</v>
      </c>
      <c r="F8112" t="s">
        <v>21632</v>
      </c>
    </row>
    <row r="8113" spans="1:6" x14ac:dyDescent="0.25">
      <c r="A8113" t="s">
        <v>4339</v>
      </c>
      <c r="B8113" s="100" t="s">
        <v>10171</v>
      </c>
      <c r="C8113" s="99" t="s">
        <v>10169</v>
      </c>
      <c r="D8113" s="124">
        <v>18704</v>
      </c>
      <c r="E8113" s="157">
        <f>VLOOKUP(D8113,'SOAT LIQ'!$A$87:$C$3416,3,FALSE)</f>
        <v>9</v>
      </c>
      <c r="F8113" t="s">
        <v>21632</v>
      </c>
    </row>
    <row r="8114" spans="1:6" x14ac:dyDescent="0.25">
      <c r="A8114" t="s">
        <v>5969</v>
      </c>
      <c r="B8114" s="100" t="s">
        <v>10171</v>
      </c>
      <c r="C8114" s="99" t="s">
        <v>10169</v>
      </c>
      <c r="D8114" s="124">
        <v>18704</v>
      </c>
      <c r="E8114" s="157">
        <f>VLOOKUP(D8114,'SOAT LIQ'!$A$87:$C$3416,3,FALSE)</f>
        <v>9</v>
      </c>
      <c r="F8114" t="s">
        <v>21632</v>
      </c>
    </row>
    <row r="8115" spans="1:6" x14ac:dyDescent="0.25">
      <c r="A8115" t="s">
        <v>5969</v>
      </c>
      <c r="B8115" s="100" t="s">
        <v>10172</v>
      </c>
      <c r="C8115" s="99" t="s">
        <v>10169</v>
      </c>
      <c r="D8115" s="124">
        <v>18704</v>
      </c>
      <c r="E8115" s="157">
        <f>VLOOKUP(D8115,'SOAT LIQ'!$A$87:$C$3416,3,FALSE)</f>
        <v>9</v>
      </c>
      <c r="F8115" t="s">
        <v>21632</v>
      </c>
    </row>
    <row r="8116" spans="1:6" x14ac:dyDescent="0.25">
      <c r="A8116" t="s">
        <v>4339</v>
      </c>
      <c r="B8116" s="100" t="s">
        <v>10172</v>
      </c>
      <c r="C8116" s="99" t="s">
        <v>10169</v>
      </c>
      <c r="D8116" s="124">
        <v>18704</v>
      </c>
      <c r="E8116" s="157">
        <f>VLOOKUP(D8116,'SOAT LIQ'!$A$87:$C$3416,3,FALSE)</f>
        <v>9</v>
      </c>
      <c r="F8116" t="s">
        <v>21632</v>
      </c>
    </row>
    <row r="8117" spans="1:6" x14ac:dyDescent="0.25">
      <c r="A8117" t="s">
        <v>5969</v>
      </c>
      <c r="B8117" s="100" t="s">
        <v>10173</v>
      </c>
      <c r="C8117" s="99" t="s">
        <v>10174</v>
      </c>
      <c r="D8117" s="124">
        <v>17611</v>
      </c>
      <c r="E8117" s="157">
        <f>VLOOKUP(D8117,'SOAT LIQ'!$A$87:$C$3416,3,FALSE)</f>
        <v>8</v>
      </c>
      <c r="F8117" t="s">
        <v>21632</v>
      </c>
    </row>
    <row r="8118" spans="1:6" x14ac:dyDescent="0.25">
      <c r="A8118" t="s">
        <v>4339</v>
      </c>
      <c r="B8118" s="100" t="s">
        <v>10173</v>
      </c>
      <c r="C8118" s="99" t="s">
        <v>10174</v>
      </c>
      <c r="D8118" s="124">
        <v>17611</v>
      </c>
      <c r="E8118" s="157">
        <f>VLOOKUP(D8118,'SOAT LIQ'!$A$87:$C$3416,3,FALSE)</f>
        <v>8</v>
      </c>
      <c r="F8118" t="s">
        <v>21632</v>
      </c>
    </row>
    <row r="8119" spans="1:6" x14ac:dyDescent="0.25">
      <c r="A8119" t="s">
        <v>5969</v>
      </c>
      <c r="B8119" s="100" t="s">
        <v>10175</v>
      </c>
      <c r="C8119" s="99" t="s">
        <v>10174</v>
      </c>
      <c r="D8119" s="124">
        <v>17611</v>
      </c>
      <c r="E8119" s="157">
        <f>VLOOKUP(D8119,'SOAT LIQ'!$A$87:$C$3416,3,FALSE)</f>
        <v>8</v>
      </c>
      <c r="F8119" t="s">
        <v>21632</v>
      </c>
    </row>
    <row r="8120" spans="1:6" x14ac:dyDescent="0.25">
      <c r="A8120" t="s">
        <v>4339</v>
      </c>
      <c r="B8120" s="100" t="s">
        <v>10175</v>
      </c>
      <c r="C8120" s="99" t="s">
        <v>10174</v>
      </c>
      <c r="D8120" s="124">
        <v>17611</v>
      </c>
      <c r="E8120" s="157">
        <f>VLOOKUP(D8120,'SOAT LIQ'!$A$87:$C$3416,3,FALSE)</f>
        <v>8</v>
      </c>
      <c r="F8120" t="s">
        <v>21632</v>
      </c>
    </row>
    <row r="8121" spans="1:6" x14ac:dyDescent="0.25">
      <c r="A8121" t="s">
        <v>5750</v>
      </c>
      <c r="B8121" s="100" t="s">
        <v>4613</v>
      </c>
      <c r="C8121" s="99" t="s">
        <v>10176</v>
      </c>
      <c r="D8121" s="124">
        <v>17611</v>
      </c>
      <c r="E8121" s="157">
        <f>VLOOKUP(D8121,'SOAT LIQ'!$A$87:$C$3416,3,FALSE)</f>
        <v>8</v>
      </c>
      <c r="F8121" t="s">
        <v>21632</v>
      </c>
    </row>
    <row r="8122" spans="1:6" x14ac:dyDescent="0.25">
      <c r="A8122" t="s">
        <v>5969</v>
      </c>
      <c r="B8122" s="100" t="s">
        <v>4613</v>
      </c>
      <c r="C8122" s="99" t="s">
        <v>10176</v>
      </c>
      <c r="D8122" s="124">
        <v>17611</v>
      </c>
      <c r="E8122" s="157">
        <f>VLOOKUP(D8122,'SOAT LIQ'!$A$87:$C$3416,3,FALSE)</f>
        <v>8</v>
      </c>
      <c r="F8122" t="s">
        <v>21632</v>
      </c>
    </row>
    <row r="8123" spans="1:6" x14ac:dyDescent="0.25">
      <c r="A8123" t="s">
        <v>5750</v>
      </c>
      <c r="B8123" s="100" t="s">
        <v>10178</v>
      </c>
      <c r="C8123" s="99" t="s">
        <v>10177</v>
      </c>
      <c r="D8123" s="124">
        <v>18719</v>
      </c>
      <c r="E8123" s="157">
        <f>VLOOKUP(D8123,'SOAT LIQ'!$A$87:$C$3416,3,FALSE)</f>
        <v>9</v>
      </c>
      <c r="F8123" t="s">
        <v>21632</v>
      </c>
    </row>
    <row r="8124" spans="1:6" x14ac:dyDescent="0.25">
      <c r="A8124" t="s">
        <v>5969</v>
      </c>
      <c r="B8124" s="100" t="s">
        <v>10178</v>
      </c>
      <c r="C8124" s="99" t="s">
        <v>10177</v>
      </c>
      <c r="D8124" s="124">
        <v>18719</v>
      </c>
      <c r="E8124" s="157">
        <f>VLOOKUP(D8124,'SOAT LIQ'!$A$87:$C$3416,3,FALSE)</f>
        <v>9</v>
      </c>
      <c r="F8124" t="s">
        <v>21632</v>
      </c>
    </row>
    <row r="8125" spans="1:6" x14ac:dyDescent="0.25">
      <c r="A8125" t="s">
        <v>5750</v>
      </c>
      <c r="B8125" s="100" t="s">
        <v>10180</v>
      </c>
      <c r="C8125" s="99" t="s">
        <v>10179</v>
      </c>
      <c r="D8125" s="124">
        <v>9322</v>
      </c>
      <c r="E8125" s="157">
        <f>VLOOKUP(D8125,'SOAT LIQ'!$A$87:$C$3416,3,FALSE)</f>
        <v>12</v>
      </c>
      <c r="F8125" t="s">
        <v>21632</v>
      </c>
    </row>
    <row r="8126" spans="1:6" x14ac:dyDescent="0.25">
      <c r="A8126" t="s">
        <v>5969</v>
      </c>
      <c r="B8126" s="100" t="s">
        <v>10180</v>
      </c>
      <c r="C8126" s="99" t="s">
        <v>10179</v>
      </c>
      <c r="D8126" s="124">
        <v>9322</v>
      </c>
      <c r="E8126" s="157">
        <f>VLOOKUP(D8126,'SOAT LIQ'!$A$87:$C$3416,3,FALSE)</f>
        <v>12</v>
      </c>
      <c r="F8126" t="s">
        <v>21632</v>
      </c>
    </row>
    <row r="8127" spans="1:6" x14ac:dyDescent="0.25">
      <c r="A8127" t="s">
        <v>5969</v>
      </c>
      <c r="B8127" s="100" t="s">
        <v>4649</v>
      </c>
      <c r="C8127" s="99" t="s">
        <v>10181</v>
      </c>
      <c r="D8127" s="124">
        <v>9310</v>
      </c>
      <c r="E8127" s="157">
        <f>VLOOKUP(D8127,'SOAT LIQ'!$A$87:$C$3416,3,FALSE)</f>
        <v>12</v>
      </c>
      <c r="F8127" t="s">
        <v>21632</v>
      </c>
    </row>
    <row r="8128" spans="1:6" x14ac:dyDescent="0.25">
      <c r="A8128" t="s">
        <v>5969</v>
      </c>
      <c r="B8128" s="100" t="s">
        <v>10182</v>
      </c>
      <c r="C8128" s="99" t="s">
        <v>10181</v>
      </c>
      <c r="D8128" s="124">
        <v>9310</v>
      </c>
      <c r="E8128" s="157">
        <f>VLOOKUP(D8128,'SOAT LIQ'!$A$87:$C$3416,3,FALSE)</f>
        <v>12</v>
      </c>
      <c r="F8128" t="s">
        <v>21632</v>
      </c>
    </row>
    <row r="8129" spans="1:6" x14ac:dyDescent="0.25">
      <c r="A8129" t="s">
        <v>5750</v>
      </c>
      <c r="B8129" s="100" t="s">
        <v>10183</v>
      </c>
      <c r="C8129" s="99" t="s">
        <v>10184</v>
      </c>
      <c r="D8129" s="124">
        <v>9375</v>
      </c>
      <c r="E8129" s="157">
        <f>VLOOKUP(D8129,'SOAT LIQ'!$A$87:$C$3416,3,FALSE)</f>
        <v>12</v>
      </c>
      <c r="F8129" t="s">
        <v>21632</v>
      </c>
    </row>
    <row r="8130" spans="1:6" x14ac:dyDescent="0.25">
      <c r="A8130" t="s">
        <v>5969</v>
      </c>
      <c r="B8130" s="100" t="s">
        <v>10183</v>
      </c>
      <c r="C8130" s="99" t="s">
        <v>10184</v>
      </c>
      <c r="D8130" s="124">
        <v>9375</v>
      </c>
      <c r="E8130" s="157">
        <f>VLOOKUP(D8130,'SOAT LIQ'!$A$87:$C$3416,3,FALSE)</f>
        <v>12</v>
      </c>
      <c r="F8130" t="s">
        <v>21632</v>
      </c>
    </row>
    <row r="8131" spans="1:6" x14ac:dyDescent="0.25">
      <c r="A8131" t="s">
        <v>5750</v>
      </c>
      <c r="B8131" s="100" t="s">
        <v>10185</v>
      </c>
      <c r="C8131" s="100"/>
      <c r="D8131" s="124">
        <v>9375</v>
      </c>
      <c r="E8131" s="157">
        <f>VLOOKUP(D8131,'SOAT LIQ'!$A$87:$C$3416,3,FALSE)</f>
        <v>12</v>
      </c>
      <c r="F8131" t="s">
        <v>21632</v>
      </c>
    </row>
    <row r="8132" spans="1:6" x14ac:dyDescent="0.25">
      <c r="A8132" t="s">
        <v>5969</v>
      </c>
      <c r="B8132" s="100" t="s">
        <v>10185</v>
      </c>
      <c r="C8132" s="100"/>
      <c r="D8132" s="124">
        <v>9375</v>
      </c>
      <c r="E8132" s="157">
        <f>VLOOKUP(D8132,'SOAT LIQ'!$A$87:$C$3416,3,FALSE)</f>
        <v>12</v>
      </c>
      <c r="F8132" t="s">
        <v>21632</v>
      </c>
    </row>
    <row r="8133" spans="1:6" x14ac:dyDescent="0.25">
      <c r="A8133" t="s">
        <v>5750</v>
      </c>
      <c r="B8133" s="100" t="s">
        <v>10186</v>
      </c>
      <c r="C8133" s="100"/>
      <c r="D8133" s="124">
        <v>9375</v>
      </c>
      <c r="E8133" s="157">
        <f>VLOOKUP(D8133,'SOAT LIQ'!$A$87:$C$3416,3,FALSE)</f>
        <v>12</v>
      </c>
      <c r="F8133" t="s">
        <v>21632</v>
      </c>
    </row>
    <row r="8134" spans="1:6" x14ac:dyDescent="0.25">
      <c r="A8134" t="s">
        <v>5969</v>
      </c>
      <c r="B8134" s="100" t="s">
        <v>10186</v>
      </c>
      <c r="C8134" s="100"/>
      <c r="D8134" s="124">
        <v>9375</v>
      </c>
      <c r="E8134" s="157">
        <f>VLOOKUP(D8134,'SOAT LIQ'!$A$87:$C$3416,3,FALSE)</f>
        <v>12</v>
      </c>
      <c r="F8134" t="s">
        <v>21632</v>
      </c>
    </row>
    <row r="8135" spans="1:6" x14ac:dyDescent="0.25">
      <c r="A8135" t="s">
        <v>5750</v>
      </c>
      <c r="B8135" s="100" t="s">
        <v>10187</v>
      </c>
      <c r="C8135" s="100"/>
      <c r="D8135" s="124">
        <v>9375</v>
      </c>
      <c r="E8135" s="157">
        <f>VLOOKUP(D8135,'SOAT LIQ'!$A$87:$C$3416,3,FALSE)</f>
        <v>12</v>
      </c>
      <c r="F8135" t="s">
        <v>21632</v>
      </c>
    </row>
    <row r="8136" spans="1:6" x14ac:dyDescent="0.25">
      <c r="A8136" t="s">
        <v>5969</v>
      </c>
      <c r="B8136" s="100" t="s">
        <v>10187</v>
      </c>
      <c r="C8136" s="100"/>
      <c r="D8136" s="124">
        <v>9375</v>
      </c>
      <c r="E8136" s="157">
        <f>VLOOKUP(D8136,'SOAT LIQ'!$A$87:$C$3416,3,FALSE)</f>
        <v>12</v>
      </c>
      <c r="F8136" t="s">
        <v>21632</v>
      </c>
    </row>
    <row r="8137" spans="1:6" x14ac:dyDescent="0.25">
      <c r="A8137" t="s">
        <v>5750</v>
      </c>
      <c r="B8137" s="100" t="s">
        <v>10188</v>
      </c>
      <c r="C8137" s="99" t="s">
        <v>10184</v>
      </c>
      <c r="D8137" s="124">
        <v>9375</v>
      </c>
      <c r="E8137" s="157">
        <f>VLOOKUP(D8137,'SOAT LIQ'!$A$87:$C$3416,3,FALSE)</f>
        <v>12</v>
      </c>
      <c r="F8137" t="s">
        <v>21632</v>
      </c>
    </row>
    <row r="8138" spans="1:6" x14ac:dyDescent="0.25">
      <c r="A8138" t="s">
        <v>5969</v>
      </c>
      <c r="B8138" s="100" t="s">
        <v>10188</v>
      </c>
      <c r="C8138" s="99" t="s">
        <v>10184</v>
      </c>
      <c r="D8138" s="124">
        <v>9375</v>
      </c>
      <c r="E8138" s="157">
        <f>VLOOKUP(D8138,'SOAT LIQ'!$A$87:$C$3416,3,FALSE)</f>
        <v>12</v>
      </c>
      <c r="F8138" t="s">
        <v>21632</v>
      </c>
    </row>
    <row r="8139" spans="1:6" x14ac:dyDescent="0.25">
      <c r="A8139" t="s">
        <v>5750</v>
      </c>
      <c r="B8139" s="100" t="s">
        <v>10189</v>
      </c>
      <c r="C8139" s="100"/>
      <c r="D8139" s="124">
        <v>9375</v>
      </c>
      <c r="E8139" s="157">
        <f>VLOOKUP(D8139,'SOAT LIQ'!$A$87:$C$3416,3,FALSE)</f>
        <v>12</v>
      </c>
      <c r="F8139" t="s">
        <v>21632</v>
      </c>
    </row>
    <row r="8140" spans="1:6" x14ac:dyDescent="0.25">
      <c r="A8140" t="s">
        <v>5969</v>
      </c>
      <c r="B8140" s="100" t="s">
        <v>10189</v>
      </c>
      <c r="C8140" s="100"/>
      <c r="D8140" s="124">
        <v>9375</v>
      </c>
      <c r="E8140" s="157">
        <f>VLOOKUP(D8140,'SOAT LIQ'!$A$87:$C$3416,3,FALSE)</f>
        <v>12</v>
      </c>
      <c r="F8140" t="s">
        <v>21632</v>
      </c>
    </row>
    <row r="8141" spans="1:6" x14ac:dyDescent="0.25">
      <c r="A8141" t="s">
        <v>5750</v>
      </c>
      <c r="B8141" s="100" t="s">
        <v>10191</v>
      </c>
      <c r="C8141" s="99" t="s">
        <v>10190</v>
      </c>
      <c r="D8141" s="124">
        <v>9310</v>
      </c>
      <c r="E8141" s="157">
        <f>VLOOKUP(D8141,'SOAT LIQ'!$A$87:$C$3416,3,FALSE)</f>
        <v>12</v>
      </c>
      <c r="F8141" t="s">
        <v>21632</v>
      </c>
    </row>
    <row r="8142" spans="1:6" x14ac:dyDescent="0.25">
      <c r="A8142" t="s">
        <v>5969</v>
      </c>
      <c r="B8142" s="100" t="s">
        <v>10191</v>
      </c>
      <c r="C8142" s="99" t="s">
        <v>10190</v>
      </c>
      <c r="D8142" s="124">
        <v>9310</v>
      </c>
      <c r="E8142" s="157">
        <f>VLOOKUP(D8142,'SOAT LIQ'!$A$87:$C$3416,3,FALSE)</f>
        <v>12</v>
      </c>
      <c r="F8142" t="s">
        <v>21632</v>
      </c>
    </row>
    <row r="8143" spans="1:6" x14ac:dyDescent="0.25">
      <c r="A8143" t="s">
        <v>5969</v>
      </c>
      <c r="B8143" s="100" t="s">
        <v>10192</v>
      </c>
      <c r="C8143" s="100"/>
      <c r="D8143" s="124">
        <v>9310</v>
      </c>
      <c r="E8143" s="157">
        <f>VLOOKUP(D8143,'SOAT LIQ'!$A$87:$C$3416,3,FALSE)</f>
        <v>12</v>
      </c>
      <c r="F8143" t="s">
        <v>21632</v>
      </c>
    </row>
    <row r="8144" spans="1:6" x14ac:dyDescent="0.25">
      <c r="A8144" t="s">
        <v>5750</v>
      </c>
      <c r="B8144" s="100" t="s">
        <v>10192</v>
      </c>
      <c r="C8144" s="100"/>
      <c r="D8144" s="124">
        <v>9310</v>
      </c>
      <c r="E8144" s="157">
        <f>VLOOKUP(D8144,'SOAT LIQ'!$A$87:$C$3416,3,FALSE)</f>
        <v>12</v>
      </c>
      <c r="F8144" t="s">
        <v>21632</v>
      </c>
    </row>
    <row r="8145" spans="1:6" x14ac:dyDescent="0.25">
      <c r="A8145" t="s">
        <v>5969</v>
      </c>
      <c r="B8145" s="100" t="s">
        <v>10193</v>
      </c>
      <c r="C8145" s="100"/>
      <c r="D8145" s="124">
        <v>9310</v>
      </c>
      <c r="E8145" s="157">
        <f>VLOOKUP(D8145,'SOAT LIQ'!$A$87:$C$3416,3,FALSE)</f>
        <v>12</v>
      </c>
      <c r="F8145" t="s">
        <v>21632</v>
      </c>
    </row>
    <row r="8146" spans="1:6" x14ac:dyDescent="0.25">
      <c r="A8146" t="s">
        <v>5750</v>
      </c>
      <c r="B8146" s="100" t="s">
        <v>10193</v>
      </c>
      <c r="C8146" s="100"/>
      <c r="D8146" s="124">
        <v>9310</v>
      </c>
      <c r="E8146" s="157">
        <f>VLOOKUP(D8146,'SOAT LIQ'!$A$87:$C$3416,3,FALSE)</f>
        <v>12</v>
      </c>
      <c r="F8146" t="s">
        <v>21632</v>
      </c>
    </row>
    <row r="8147" spans="1:6" x14ac:dyDescent="0.25">
      <c r="A8147" t="s">
        <v>5969</v>
      </c>
      <c r="B8147" s="100" t="s">
        <v>10194</v>
      </c>
      <c r="C8147" s="100"/>
      <c r="D8147" s="124">
        <v>9310</v>
      </c>
      <c r="E8147" s="157">
        <f>VLOOKUP(D8147,'SOAT LIQ'!$A$87:$C$3416,3,FALSE)</f>
        <v>12</v>
      </c>
      <c r="F8147" t="s">
        <v>21632</v>
      </c>
    </row>
    <row r="8148" spans="1:6" x14ac:dyDescent="0.25">
      <c r="A8148" t="s">
        <v>5750</v>
      </c>
      <c r="B8148" s="100" t="s">
        <v>10194</v>
      </c>
      <c r="C8148" s="100"/>
      <c r="D8148" s="124">
        <v>9310</v>
      </c>
      <c r="E8148" s="157">
        <f>VLOOKUP(D8148,'SOAT LIQ'!$A$87:$C$3416,3,FALSE)</f>
        <v>12</v>
      </c>
      <c r="F8148" t="s">
        <v>21632</v>
      </c>
    </row>
    <row r="8149" spans="1:6" x14ac:dyDescent="0.25">
      <c r="A8149" t="s">
        <v>5969</v>
      </c>
      <c r="B8149" s="100" t="s">
        <v>10195</v>
      </c>
      <c r="C8149" s="100"/>
      <c r="D8149" s="124">
        <v>9310</v>
      </c>
      <c r="E8149" s="157">
        <f>VLOOKUP(D8149,'SOAT LIQ'!$A$87:$C$3416,3,FALSE)</f>
        <v>12</v>
      </c>
      <c r="F8149" t="s">
        <v>21632</v>
      </c>
    </row>
    <row r="8150" spans="1:6" x14ac:dyDescent="0.25">
      <c r="A8150" t="s">
        <v>5750</v>
      </c>
      <c r="B8150" s="100" t="s">
        <v>10195</v>
      </c>
      <c r="C8150" s="100"/>
      <c r="D8150" s="124">
        <v>9310</v>
      </c>
      <c r="E8150" s="157">
        <f>VLOOKUP(D8150,'SOAT LIQ'!$A$87:$C$3416,3,FALSE)</f>
        <v>12</v>
      </c>
      <c r="F8150" t="s">
        <v>21632</v>
      </c>
    </row>
    <row r="8151" spans="1:6" x14ac:dyDescent="0.25">
      <c r="A8151" t="s">
        <v>5750</v>
      </c>
      <c r="B8151" s="100" t="s">
        <v>10196</v>
      </c>
      <c r="C8151" s="99" t="s">
        <v>10197</v>
      </c>
      <c r="D8151" s="124">
        <v>9330</v>
      </c>
      <c r="E8151" s="157">
        <f>VLOOKUP(D8151,'SOAT LIQ'!$A$87:$C$3416,3,FALSE)</f>
        <v>11</v>
      </c>
      <c r="F8151" t="s">
        <v>21632</v>
      </c>
    </row>
    <row r="8152" spans="1:6" x14ac:dyDescent="0.25">
      <c r="A8152" t="s">
        <v>5969</v>
      </c>
      <c r="B8152" s="100" t="s">
        <v>10196</v>
      </c>
      <c r="C8152" s="99" t="s">
        <v>10197</v>
      </c>
      <c r="D8152" s="124">
        <v>9330</v>
      </c>
      <c r="E8152" s="157">
        <f>VLOOKUP(D8152,'SOAT LIQ'!$A$87:$C$3416,3,FALSE)</f>
        <v>11</v>
      </c>
      <c r="F8152" t="s">
        <v>21632</v>
      </c>
    </row>
    <row r="8153" spans="1:6" x14ac:dyDescent="0.25">
      <c r="A8153" t="s">
        <v>5750</v>
      </c>
      <c r="B8153" s="100" t="s">
        <v>10198</v>
      </c>
      <c r="C8153" s="99" t="s">
        <v>10197</v>
      </c>
      <c r="D8153" s="124">
        <v>9330</v>
      </c>
      <c r="E8153" s="157">
        <f>VLOOKUP(D8153,'SOAT LIQ'!$A$87:$C$3416,3,FALSE)</f>
        <v>11</v>
      </c>
      <c r="F8153" t="s">
        <v>21632</v>
      </c>
    </row>
    <row r="8154" spans="1:6" x14ac:dyDescent="0.25">
      <c r="A8154" t="s">
        <v>5969</v>
      </c>
      <c r="B8154" s="100" t="s">
        <v>10198</v>
      </c>
      <c r="C8154" s="99" t="s">
        <v>10197</v>
      </c>
      <c r="D8154" s="124">
        <v>9330</v>
      </c>
      <c r="E8154" s="157">
        <f>VLOOKUP(D8154,'SOAT LIQ'!$A$87:$C$3416,3,FALSE)</f>
        <v>11</v>
      </c>
      <c r="F8154" t="s">
        <v>21632</v>
      </c>
    </row>
    <row r="8155" spans="1:6" x14ac:dyDescent="0.25">
      <c r="A8155" t="s">
        <v>5965</v>
      </c>
      <c r="B8155" s="100" t="s">
        <v>10198</v>
      </c>
      <c r="C8155" s="99" t="s">
        <v>10197</v>
      </c>
      <c r="D8155" s="124">
        <v>9330</v>
      </c>
      <c r="E8155" s="157">
        <f>VLOOKUP(D8155,'SOAT LIQ'!$A$87:$C$3416,3,FALSE)</f>
        <v>11</v>
      </c>
      <c r="F8155" t="s">
        <v>21632</v>
      </c>
    </row>
    <row r="8156" spans="1:6" x14ac:dyDescent="0.25">
      <c r="A8156" t="s">
        <v>5750</v>
      </c>
      <c r="B8156" s="100" t="s">
        <v>4749</v>
      </c>
      <c r="C8156" s="99" t="s">
        <v>10199</v>
      </c>
      <c r="D8156" s="124">
        <v>9323</v>
      </c>
      <c r="E8156" s="157">
        <f>VLOOKUP(D8156,'SOAT LIQ'!$A$87:$C$3416,3,FALSE)</f>
        <v>12</v>
      </c>
      <c r="F8156" t="s">
        <v>21632</v>
      </c>
    </row>
    <row r="8157" spans="1:6" x14ac:dyDescent="0.25">
      <c r="A8157" t="s">
        <v>5969</v>
      </c>
      <c r="B8157" s="100" t="s">
        <v>4749</v>
      </c>
      <c r="C8157" s="99" t="s">
        <v>10199</v>
      </c>
      <c r="D8157" s="124">
        <v>9323</v>
      </c>
      <c r="E8157" s="157">
        <f>VLOOKUP(D8157,'SOAT LIQ'!$A$87:$C$3416,3,FALSE)</f>
        <v>12</v>
      </c>
      <c r="F8157" t="s">
        <v>21632</v>
      </c>
    </row>
    <row r="8158" spans="1:6" x14ac:dyDescent="0.25">
      <c r="A8158" t="s">
        <v>5750</v>
      </c>
      <c r="B8158" s="100" t="s">
        <v>10201</v>
      </c>
      <c r="C8158" s="99" t="s">
        <v>10200</v>
      </c>
      <c r="D8158" s="124">
        <v>9310</v>
      </c>
      <c r="E8158" s="157">
        <f>VLOOKUP(D8158,'SOAT LIQ'!$A$87:$C$3416,3,FALSE)</f>
        <v>12</v>
      </c>
      <c r="F8158" t="s">
        <v>21632</v>
      </c>
    </row>
    <row r="8159" spans="1:6" x14ac:dyDescent="0.25">
      <c r="A8159" t="s">
        <v>5969</v>
      </c>
      <c r="B8159" s="100" t="s">
        <v>10201</v>
      </c>
      <c r="C8159" s="99" t="s">
        <v>10200</v>
      </c>
      <c r="D8159" s="124">
        <v>9310</v>
      </c>
      <c r="E8159" s="157">
        <f>VLOOKUP(D8159,'SOAT LIQ'!$A$87:$C$3416,3,FALSE)</f>
        <v>12</v>
      </c>
      <c r="F8159" t="s">
        <v>21632</v>
      </c>
    </row>
    <row r="8160" spans="1:6" x14ac:dyDescent="0.25">
      <c r="A8160" t="s">
        <v>5750</v>
      </c>
      <c r="B8160" s="100" t="s">
        <v>10202</v>
      </c>
      <c r="C8160" s="99" t="s">
        <v>10203</v>
      </c>
      <c r="D8160" s="124">
        <v>9331</v>
      </c>
      <c r="E8160" s="157">
        <f>VLOOKUP(D8160,'SOAT LIQ'!$A$87:$C$3416,3,FALSE)</f>
        <v>12</v>
      </c>
      <c r="F8160" t="s">
        <v>21632</v>
      </c>
    </row>
    <row r="8161" spans="1:6" x14ac:dyDescent="0.25">
      <c r="A8161" t="s">
        <v>5969</v>
      </c>
      <c r="B8161" s="100" t="s">
        <v>10202</v>
      </c>
      <c r="C8161" s="99" t="s">
        <v>10203</v>
      </c>
      <c r="D8161" s="124">
        <v>9331</v>
      </c>
      <c r="E8161" s="157">
        <f>VLOOKUP(D8161,'SOAT LIQ'!$A$87:$C$3416,3,FALSE)</f>
        <v>12</v>
      </c>
      <c r="F8161" t="s">
        <v>21632</v>
      </c>
    </row>
    <row r="8162" spans="1:6" x14ac:dyDescent="0.25">
      <c r="A8162" t="s">
        <v>5750</v>
      </c>
      <c r="B8162" s="100" t="s">
        <v>10204</v>
      </c>
      <c r="C8162" s="100"/>
      <c r="D8162" s="124">
        <v>9331</v>
      </c>
      <c r="E8162" s="157">
        <f>VLOOKUP(D8162,'SOAT LIQ'!$A$87:$C$3416,3,FALSE)</f>
        <v>12</v>
      </c>
      <c r="F8162" t="s">
        <v>21632</v>
      </c>
    </row>
    <row r="8163" spans="1:6" x14ac:dyDescent="0.25">
      <c r="A8163" t="s">
        <v>5969</v>
      </c>
      <c r="B8163" s="100" t="s">
        <v>10204</v>
      </c>
      <c r="C8163" s="100"/>
      <c r="D8163" s="124">
        <v>9331</v>
      </c>
      <c r="E8163" s="157">
        <f>VLOOKUP(D8163,'SOAT LIQ'!$A$87:$C$3416,3,FALSE)</f>
        <v>12</v>
      </c>
      <c r="F8163" t="s">
        <v>21632</v>
      </c>
    </row>
    <row r="8164" spans="1:6" x14ac:dyDescent="0.25">
      <c r="A8164" t="s">
        <v>5750</v>
      </c>
      <c r="B8164" s="100" t="s">
        <v>10205</v>
      </c>
      <c r="C8164" s="99" t="s">
        <v>10203</v>
      </c>
      <c r="D8164" s="124">
        <v>9331</v>
      </c>
      <c r="E8164" s="157">
        <f>VLOOKUP(D8164,'SOAT LIQ'!$A$87:$C$3416,3,FALSE)</f>
        <v>12</v>
      </c>
      <c r="F8164" t="s">
        <v>21632</v>
      </c>
    </row>
    <row r="8165" spans="1:6" x14ac:dyDescent="0.25">
      <c r="A8165" t="s">
        <v>5969</v>
      </c>
      <c r="B8165" s="100" t="s">
        <v>10205</v>
      </c>
      <c r="C8165" s="99" t="s">
        <v>10203</v>
      </c>
      <c r="D8165" s="124">
        <v>9331</v>
      </c>
      <c r="E8165" s="157">
        <f>VLOOKUP(D8165,'SOAT LIQ'!$A$87:$C$3416,3,FALSE)</f>
        <v>12</v>
      </c>
      <c r="F8165" t="s">
        <v>21632</v>
      </c>
    </row>
    <row r="8166" spans="1:6" x14ac:dyDescent="0.25">
      <c r="A8166" t="s">
        <v>5969</v>
      </c>
      <c r="B8166" s="100" t="s">
        <v>10206</v>
      </c>
      <c r="C8166" s="99" t="s">
        <v>10203</v>
      </c>
      <c r="D8166" s="124">
        <v>9331</v>
      </c>
      <c r="E8166" s="157">
        <f>VLOOKUP(D8166,'SOAT LIQ'!$A$87:$C$3416,3,FALSE)</f>
        <v>12</v>
      </c>
      <c r="F8166" t="s">
        <v>21632</v>
      </c>
    </row>
    <row r="8167" spans="1:6" x14ac:dyDescent="0.25">
      <c r="A8167" t="s">
        <v>5969</v>
      </c>
      <c r="B8167" s="100" t="s">
        <v>10207</v>
      </c>
      <c r="C8167" s="99" t="s">
        <v>10208</v>
      </c>
      <c r="D8167" s="124">
        <v>9334</v>
      </c>
      <c r="E8167" s="157">
        <f>VLOOKUP(D8167,'SOAT LIQ'!$A$87:$C$3416,3,FALSE)</f>
        <v>20</v>
      </c>
      <c r="F8167" t="s">
        <v>21632</v>
      </c>
    </row>
    <row r="8168" spans="1:6" x14ac:dyDescent="0.25">
      <c r="A8168" t="s">
        <v>5969</v>
      </c>
      <c r="B8168" s="100" t="s">
        <v>10209</v>
      </c>
      <c r="C8168" s="100"/>
      <c r="D8168" s="124">
        <v>9334</v>
      </c>
      <c r="E8168" s="157">
        <f>VLOOKUP(D8168,'SOAT LIQ'!$A$87:$C$3416,3,FALSE)</f>
        <v>20</v>
      </c>
      <c r="F8168" t="s">
        <v>21632</v>
      </c>
    </row>
    <row r="8169" spans="1:6" x14ac:dyDescent="0.25">
      <c r="A8169" t="s">
        <v>5969</v>
      </c>
      <c r="B8169" s="100" t="s">
        <v>10210</v>
      </c>
      <c r="C8169" s="99" t="s">
        <v>10211</v>
      </c>
      <c r="D8169" s="124">
        <v>9513</v>
      </c>
      <c r="E8169" s="157">
        <f>VLOOKUP(D8169,'SOAT LIQ'!$A$87:$C$3416,3,FALSE)</f>
        <v>21</v>
      </c>
      <c r="F8169" t="s">
        <v>21632</v>
      </c>
    </row>
    <row r="8170" spans="1:6" x14ac:dyDescent="0.25">
      <c r="A8170" t="s">
        <v>5969</v>
      </c>
      <c r="B8170" s="100" t="s">
        <v>10212</v>
      </c>
      <c r="C8170" s="99" t="s">
        <v>10211</v>
      </c>
      <c r="D8170" s="124">
        <v>9334</v>
      </c>
      <c r="E8170" s="157">
        <f>VLOOKUP(D8170,'SOAT LIQ'!$A$87:$C$3416,3,FALSE)</f>
        <v>20</v>
      </c>
      <c r="F8170" t="s">
        <v>21632</v>
      </c>
    </row>
    <row r="8171" spans="1:6" x14ac:dyDescent="0.25">
      <c r="A8171" t="s">
        <v>5969</v>
      </c>
      <c r="B8171" s="100" t="s">
        <v>10213</v>
      </c>
      <c r="C8171" s="100"/>
      <c r="D8171" s="124">
        <v>9332</v>
      </c>
      <c r="E8171" s="157">
        <f>VLOOKUP(D8171,'SOAT LIQ'!$A$87:$C$3416,3,FALSE)</f>
        <v>13</v>
      </c>
      <c r="F8171" t="s">
        <v>21632</v>
      </c>
    </row>
    <row r="8172" spans="1:6" x14ac:dyDescent="0.25">
      <c r="A8172" t="s">
        <v>5969</v>
      </c>
      <c r="B8172" s="100" t="s">
        <v>10214</v>
      </c>
      <c r="C8172" s="100"/>
      <c r="D8172" s="124">
        <v>9332</v>
      </c>
      <c r="E8172" s="157">
        <f>VLOOKUP(D8172,'SOAT LIQ'!$A$87:$C$3416,3,FALSE)</f>
        <v>13</v>
      </c>
      <c r="F8172" t="s">
        <v>21632</v>
      </c>
    </row>
    <row r="8173" spans="1:6" x14ac:dyDescent="0.25">
      <c r="A8173" t="s">
        <v>5969</v>
      </c>
      <c r="B8173" s="100" t="s">
        <v>10215</v>
      </c>
      <c r="C8173" s="100"/>
      <c r="D8173" s="124">
        <v>9332</v>
      </c>
      <c r="E8173" s="157">
        <f>VLOOKUP(D8173,'SOAT LIQ'!$A$87:$C$3416,3,FALSE)</f>
        <v>13</v>
      </c>
      <c r="F8173" t="s">
        <v>21632</v>
      </c>
    </row>
    <row r="8174" spans="1:6" x14ac:dyDescent="0.25">
      <c r="A8174" t="s">
        <v>5969</v>
      </c>
      <c r="B8174" s="100" t="s">
        <v>10216</v>
      </c>
      <c r="C8174" s="100"/>
      <c r="D8174" s="124">
        <v>9332</v>
      </c>
      <c r="E8174" s="157">
        <f>VLOOKUP(D8174,'SOAT LIQ'!$A$87:$C$3416,3,FALSE)</f>
        <v>13</v>
      </c>
      <c r="F8174" t="s">
        <v>21632</v>
      </c>
    </row>
    <row r="8175" spans="1:6" x14ac:dyDescent="0.25">
      <c r="A8175" t="s">
        <v>5969</v>
      </c>
      <c r="B8175" s="100" t="s">
        <v>10217</v>
      </c>
      <c r="C8175" s="100"/>
      <c r="D8175" s="124">
        <v>9332</v>
      </c>
      <c r="E8175" s="157">
        <f>VLOOKUP(D8175,'SOAT LIQ'!$A$87:$C$3416,3,FALSE)</f>
        <v>13</v>
      </c>
      <c r="F8175" t="s">
        <v>21632</v>
      </c>
    </row>
    <row r="8176" spans="1:6" x14ac:dyDescent="0.25">
      <c r="A8176" t="s">
        <v>5969</v>
      </c>
      <c r="B8176" s="100" t="s">
        <v>10218</v>
      </c>
      <c r="C8176" s="100"/>
      <c r="D8176" s="124">
        <v>9332</v>
      </c>
      <c r="E8176" s="157">
        <f>VLOOKUP(D8176,'SOAT LIQ'!$A$87:$C$3416,3,FALSE)</f>
        <v>13</v>
      </c>
      <c r="F8176" t="s">
        <v>21632</v>
      </c>
    </row>
    <row r="8177" spans="1:6" x14ac:dyDescent="0.25">
      <c r="A8177" t="s">
        <v>5969</v>
      </c>
      <c r="B8177" s="100" t="s">
        <v>10219</v>
      </c>
      <c r="C8177" s="100"/>
      <c r="D8177" s="124">
        <v>9332</v>
      </c>
      <c r="E8177" s="157">
        <f>VLOOKUP(D8177,'SOAT LIQ'!$A$87:$C$3416,3,FALSE)</f>
        <v>13</v>
      </c>
      <c r="F8177" t="s">
        <v>21632</v>
      </c>
    </row>
    <row r="8178" spans="1:6" x14ac:dyDescent="0.25">
      <c r="A8178" t="s">
        <v>5969</v>
      </c>
      <c r="B8178" s="100" t="s">
        <v>10220</v>
      </c>
      <c r="C8178" s="100"/>
      <c r="D8178" s="124">
        <v>9332</v>
      </c>
      <c r="E8178" s="157">
        <f>VLOOKUP(D8178,'SOAT LIQ'!$A$87:$C$3416,3,FALSE)</f>
        <v>13</v>
      </c>
      <c r="F8178" t="s">
        <v>21632</v>
      </c>
    </row>
    <row r="8179" spans="1:6" x14ac:dyDescent="0.25">
      <c r="A8179" t="s">
        <v>5750</v>
      </c>
      <c r="B8179" s="100" t="s">
        <v>10221</v>
      </c>
      <c r="C8179" s="99" t="s">
        <v>10222</v>
      </c>
      <c r="D8179" s="124">
        <v>9350</v>
      </c>
      <c r="E8179" s="157">
        <f>VLOOKUP(D8179,'SOAT LIQ'!$A$87:$C$3416,3,FALSE)</f>
        <v>8</v>
      </c>
      <c r="F8179" t="s">
        <v>21632</v>
      </c>
    </row>
    <row r="8180" spans="1:6" x14ac:dyDescent="0.25">
      <c r="A8180" t="s">
        <v>5969</v>
      </c>
      <c r="B8180" s="100" t="s">
        <v>10221</v>
      </c>
      <c r="C8180" s="99" t="s">
        <v>10222</v>
      </c>
      <c r="D8180" s="124">
        <v>9350</v>
      </c>
      <c r="E8180" s="157">
        <f>VLOOKUP(D8180,'SOAT LIQ'!$A$87:$C$3416,3,FALSE)</f>
        <v>8</v>
      </c>
      <c r="F8180" t="s">
        <v>21632</v>
      </c>
    </row>
    <row r="8181" spans="1:6" x14ac:dyDescent="0.25">
      <c r="A8181" t="s">
        <v>5750</v>
      </c>
      <c r="B8181" s="100" t="s">
        <v>10223</v>
      </c>
      <c r="C8181" s="100"/>
      <c r="D8181" s="124">
        <v>9350</v>
      </c>
      <c r="E8181" s="157">
        <f>VLOOKUP(D8181,'SOAT LIQ'!$A$87:$C$3416,3,FALSE)</f>
        <v>8</v>
      </c>
      <c r="F8181" t="s">
        <v>21632</v>
      </c>
    </row>
    <row r="8182" spans="1:6" x14ac:dyDescent="0.25">
      <c r="A8182" t="s">
        <v>5969</v>
      </c>
      <c r="B8182" s="100" t="s">
        <v>10223</v>
      </c>
      <c r="C8182" s="100"/>
      <c r="D8182" s="124">
        <v>9350</v>
      </c>
      <c r="E8182" s="157">
        <f>VLOOKUP(D8182,'SOAT LIQ'!$A$87:$C$3416,3,FALSE)</f>
        <v>8</v>
      </c>
      <c r="F8182" t="s">
        <v>21632</v>
      </c>
    </row>
    <row r="8183" spans="1:6" x14ac:dyDescent="0.25">
      <c r="A8183" t="s">
        <v>5750</v>
      </c>
      <c r="B8183" s="100" t="s">
        <v>10225</v>
      </c>
      <c r="C8183" s="99" t="s">
        <v>10224</v>
      </c>
      <c r="D8183" s="124">
        <v>9353</v>
      </c>
      <c r="E8183" s="157">
        <f>VLOOKUP(D8183,'SOAT LIQ'!$A$87:$C$3416,3,FALSE)</f>
        <v>11</v>
      </c>
      <c r="F8183" t="s">
        <v>21632</v>
      </c>
    </row>
    <row r="8184" spans="1:6" x14ac:dyDescent="0.25">
      <c r="A8184" t="s">
        <v>5969</v>
      </c>
      <c r="B8184" s="100" t="s">
        <v>10225</v>
      </c>
      <c r="C8184" s="99" t="s">
        <v>10224</v>
      </c>
      <c r="D8184" s="124">
        <v>9353</v>
      </c>
      <c r="E8184" s="157">
        <f>VLOOKUP(D8184,'SOAT LIQ'!$A$87:$C$3416,3,FALSE)</f>
        <v>11</v>
      </c>
      <c r="F8184" t="s">
        <v>21632</v>
      </c>
    </row>
    <row r="8185" spans="1:6" x14ac:dyDescent="0.25">
      <c r="A8185" t="s">
        <v>5750</v>
      </c>
      <c r="B8185" s="100" t="s">
        <v>10227</v>
      </c>
      <c r="C8185" s="99" t="s">
        <v>10226</v>
      </c>
      <c r="D8185" s="124">
        <v>9352</v>
      </c>
      <c r="E8185" s="157">
        <f>VLOOKUP(D8185,'SOAT LIQ'!$A$87:$C$3416,3,FALSE)</f>
        <v>9</v>
      </c>
      <c r="F8185" t="s">
        <v>21632</v>
      </c>
    </row>
    <row r="8186" spans="1:6" x14ac:dyDescent="0.25">
      <c r="A8186" t="s">
        <v>5969</v>
      </c>
      <c r="B8186" s="100" t="s">
        <v>10227</v>
      </c>
      <c r="C8186" s="99" t="s">
        <v>10226</v>
      </c>
      <c r="D8186" s="124">
        <v>9352</v>
      </c>
      <c r="E8186" s="157">
        <f>VLOOKUP(D8186,'SOAT LIQ'!$A$87:$C$3416,3,FALSE)</f>
        <v>9</v>
      </c>
      <c r="F8186" t="s">
        <v>21632</v>
      </c>
    </row>
    <row r="8187" spans="1:6" x14ac:dyDescent="0.25">
      <c r="A8187" t="s">
        <v>5969</v>
      </c>
      <c r="B8187" s="100" t="s">
        <v>10228</v>
      </c>
      <c r="C8187" s="99" t="s">
        <v>10229</v>
      </c>
      <c r="D8187" s="124">
        <v>9351</v>
      </c>
      <c r="E8187" s="157">
        <f>VLOOKUP(D8187,'SOAT LIQ'!$A$87:$C$3416,3,FALSE)</f>
        <v>12</v>
      </c>
      <c r="F8187" t="s">
        <v>21632</v>
      </c>
    </row>
    <row r="8188" spans="1:6" x14ac:dyDescent="0.25">
      <c r="A8188" t="s">
        <v>5750</v>
      </c>
      <c r="B8188" s="100" t="s">
        <v>10228</v>
      </c>
      <c r="C8188" s="99" t="s">
        <v>10229</v>
      </c>
      <c r="D8188" s="124">
        <v>9351</v>
      </c>
      <c r="E8188" s="157">
        <f>VLOOKUP(D8188,'SOAT LIQ'!$A$87:$C$3416,3,FALSE)</f>
        <v>12</v>
      </c>
      <c r="F8188" t="s">
        <v>21632</v>
      </c>
    </row>
    <row r="8189" spans="1:6" x14ac:dyDescent="0.25">
      <c r="A8189" t="s">
        <v>5965</v>
      </c>
      <c r="B8189" s="100" t="s">
        <v>10228</v>
      </c>
      <c r="C8189" s="99" t="s">
        <v>10229</v>
      </c>
      <c r="D8189" s="124">
        <v>9351</v>
      </c>
      <c r="E8189" s="157">
        <f>VLOOKUP(D8189,'SOAT LIQ'!$A$87:$C$3416,3,FALSE)</f>
        <v>12</v>
      </c>
      <c r="F8189" t="s">
        <v>21632</v>
      </c>
    </row>
    <row r="8190" spans="1:6" x14ac:dyDescent="0.25">
      <c r="A8190" t="s">
        <v>5969</v>
      </c>
      <c r="B8190" s="100" t="s">
        <v>10230</v>
      </c>
      <c r="C8190" s="100"/>
      <c r="D8190" s="124">
        <v>9351</v>
      </c>
      <c r="E8190" s="157">
        <f>VLOOKUP(D8190,'SOAT LIQ'!$A$87:$C$3416,3,FALSE)</f>
        <v>12</v>
      </c>
      <c r="F8190" t="s">
        <v>21632</v>
      </c>
    </row>
    <row r="8191" spans="1:6" x14ac:dyDescent="0.25">
      <c r="A8191" t="s">
        <v>5969</v>
      </c>
      <c r="B8191" s="100" t="s">
        <v>10231</v>
      </c>
      <c r="C8191" s="99" t="s">
        <v>10232</v>
      </c>
      <c r="D8191" s="124">
        <v>9351</v>
      </c>
      <c r="E8191" s="157">
        <f>VLOOKUP(D8191,'SOAT LIQ'!$A$87:$C$3416,3,FALSE)</f>
        <v>12</v>
      </c>
      <c r="F8191" t="s">
        <v>21632</v>
      </c>
    </row>
    <row r="8192" spans="1:6" x14ac:dyDescent="0.25">
      <c r="A8192" t="s">
        <v>5750</v>
      </c>
      <c r="B8192" s="100" t="s">
        <v>10231</v>
      </c>
      <c r="C8192" s="99" t="s">
        <v>10232</v>
      </c>
      <c r="D8192" s="124">
        <v>9351</v>
      </c>
      <c r="E8192" s="157">
        <f>VLOOKUP(D8192,'SOAT LIQ'!$A$87:$C$3416,3,FALSE)</f>
        <v>12</v>
      </c>
      <c r="F8192" t="s">
        <v>21632</v>
      </c>
    </row>
    <row r="8193" spans="1:6" x14ac:dyDescent="0.25">
      <c r="A8193" t="s">
        <v>5969</v>
      </c>
      <c r="B8193" s="100" t="s">
        <v>10233</v>
      </c>
      <c r="C8193" s="100"/>
      <c r="D8193" s="124">
        <v>9351</v>
      </c>
      <c r="E8193" s="157">
        <f>VLOOKUP(D8193,'SOAT LIQ'!$A$87:$C$3416,3,FALSE)</f>
        <v>12</v>
      </c>
      <c r="F8193" t="s">
        <v>21632</v>
      </c>
    </row>
    <row r="8194" spans="1:6" x14ac:dyDescent="0.25">
      <c r="A8194" t="s">
        <v>5965</v>
      </c>
      <c r="B8194" s="100" t="s">
        <v>4753</v>
      </c>
      <c r="C8194" s="99" t="s">
        <v>10234</v>
      </c>
      <c r="D8194" s="124">
        <v>9351</v>
      </c>
      <c r="E8194" s="157">
        <f>VLOOKUP(D8194,'SOAT LIQ'!$A$87:$C$3416,3,FALSE)</f>
        <v>12</v>
      </c>
      <c r="F8194" t="s">
        <v>21632</v>
      </c>
    </row>
    <row r="8195" spans="1:6" x14ac:dyDescent="0.25">
      <c r="A8195" t="s">
        <v>5969</v>
      </c>
      <c r="B8195" s="100" t="s">
        <v>4753</v>
      </c>
      <c r="C8195" s="99" t="s">
        <v>10234</v>
      </c>
      <c r="D8195" s="124">
        <v>9351</v>
      </c>
      <c r="E8195" s="157">
        <f>VLOOKUP(D8195,'SOAT LIQ'!$A$87:$C$3416,3,FALSE)</f>
        <v>12</v>
      </c>
      <c r="F8195" t="s">
        <v>21632</v>
      </c>
    </row>
    <row r="8196" spans="1:6" x14ac:dyDescent="0.25">
      <c r="A8196" t="s">
        <v>5969</v>
      </c>
      <c r="B8196" s="100" t="s">
        <v>10236</v>
      </c>
      <c r="C8196" s="99" t="s">
        <v>10235</v>
      </c>
      <c r="D8196" s="124">
        <v>9351</v>
      </c>
      <c r="E8196" s="157">
        <f>VLOOKUP(D8196,'SOAT LIQ'!$A$87:$C$3416,3,FALSE)</f>
        <v>12</v>
      </c>
      <c r="F8196" t="s">
        <v>21632</v>
      </c>
    </row>
    <row r="8197" spans="1:6" x14ac:dyDescent="0.25">
      <c r="A8197" t="s">
        <v>5969</v>
      </c>
      <c r="B8197" s="100" t="s">
        <v>4755</v>
      </c>
      <c r="C8197" s="99" t="s">
        <v>10237</v>
      </c>
      <c r="D8197" s="124">
        <v>9351</v>
      </c>
      <c r="E8197" s="157">
        <f>VLOOKUP(D8197,'SOAT LIQ'!$A$87:$C$3416,3,FALSE)</f>
        <v>12</v>
      </c>
      <c r="F8197" t="s">
        <v>21632</v>
      </c>
    </row>
    <row r="8198" spans="1:6" x14ac:dyDescent="0.25">
      <c r="A8198" t="s">
        <v>5969</v>
      </c>
      <c r="B8198" s="100" t="s">
        <v>4754</v>
      </c>
      <c r="C8198" s="99" t="s">
        <v>10238</v>
      </c>
      <c r="D8198" s="124">
        <v>9351</v>
      </c>
      <c r="E8198" s="157">
        <f>VLOOKUP(D8198,'SOAT LIQ'!$A$87:$C$3416,3,FALSE)</f>
        <v>12</v>
      </c>
      <c r="F8198" t="s">
        <v>21632</v>
      </c>
    </row>
    <row r="8199" spans="1:6" x14ac:dyDescent="0.25">
      <c r="A8199" t="s">
        <v>5750</v>
      </c>
      <c r="B8199" s="100" t="s">
        <v>4862</v>
      </c>
      <c r="C8199" s="99" t="s">
        <v>10239</v>
      </c>
      <c r="D8199" s="124">
        <v>9450</v>
      </c>
      <c r="E8199" s="157">
        <f>VLOOKUP(D8199,'SOAT LIQ'!$A$87:$C$3416,3,FALSE)</f>
        <v>13</v>
      </c>
      <c r="F8199" t="s">
        <v>21632</v>
      </c>
    </row>
    <row r="8200" spans="1:6" x14ac:dyDescent="0.25">
      <c r="A8200" t="s">
        <v>5969</v>
      </c>
      <c r="B8200" s="100" t="s">
        <v>4862</v>
      </c>
      <c r="C8200" s="99" t="s">
        <v>10239</v>
      </c>
      <c r="D8200" s="124">
        <v>9450</v>
      </c>
      <c r="E8200" s="157">
        <f>VLOOKUP(D8200,'SOAT LIQ'!$A$87:$C$3416,3,FALSE)</f>
        <v>13</v>
      </c>
      <c r="F8200" t="s">
        <v>21632</v>
      </c>
    </row>
    <row r="8201" spans="1:6" x14ac:dyDescent="0.25">
      <c r="A8201" t="s">
        <v>5750</v>
      </c>
      <c r="B8201" s="100" t="s">
        <v>10240</v>
      </c>
      <c r="C8201" s="99" t="s">
        <v>4748</v>
      </c>
      <c r="D8201" s="124">
        <v>9321</v>
      </c>
      <c r="E8201" s="157">
        <f>VLOOKUP(D8201,'SOAT LIQ'!$A$87:$C$3416,3,FALSE)</f>
        <v>12</v>
      </c>
      <c r="F8201" t="s">
        <v>21632</v>
      </c>
    </row>
    <row r="8202" spans="1:6" x14ac:dyDescent="0.25">
      <c r="A8202" t="s">
        <v>5969</v>
      </c>
      <c r="B8202" s="100" t="s">
        <v>10240</v>
      </c>
      <c r="C8202" s="99" t="s">
        <v>4748</v>
      </c>
      <c r="D8202" s="124">
        <v>9321</v>
      </c>
      <c r="E8202" s="157">
        <f>VLOOKUP(D8202,'SOAT LIQ'!$A$87:$C$3416,3,FALSE)</f>
        <v>12</v>
      </c>
      <c r="F8202" t="s">
        <v>21632</v>
      </c>
    </row>
    <row r="8203" spans="1:6" x14ac:dyDescent="0.25">
      <c r="A8203" t="s">
        <v>5750</v>
      </c>
      <c r="B8203" s="100" t="s">
        <v>4756</v>
      </c>
      <c r="C8203" s="99" t="s">
        <v>10241</v>
      </c>
      <c r="D8203" s="124">
        <v>9370</v>
      </c>
      <c r="E8203" s="157">
        <f>VLOOKUP(D8203,'SOAT LIQ'!$A$87:$C$3416,3,FALSE)</f>
        <v>20</v>
      </c>
      <c r="F8203" t="s">
        <v>21632</v>
      </c>
    </row>
    <row r="8204" spans="1:6" x14ac:dyDescent="0.25">
      <c r="A8204" t="s">
        <v>5969</v>
      </c>
      <c r="B8204" s="100" t="s">
        <v>4756</v>
      </c>
      <c r="C8204" s="99" t="s">
        <v>10241</v>
      </c>
      <c r="D8204" s="124">
        <v>9370</v>
      </c>
      <c r="E8204" s="157">
        <f>VLOOKUP(D8204,'SOAT LIQ'!$A$87:$C$3416,3,FALSE)</f>
        <v>20</v>
      </c>
      <c r="F8204" t="s">
        <v>21632</v>
      </c>
    </row>
    <row r="8205" spans="1:6" x14ac:dyDescent="0.25">
      <c r="A8205" t="s">
        <v>5750</v>
      </c>
      <c r="B8205" s="100" t="s">
        <v>10243</v>
      </c>
      <c r="C8205" s="99" t="s">
        <v>10242</v>
      </c>
      <c r="D8205" s="124">
        <v>9341</v>
      </c>
      <c r="E8205" s="157">
        <f>VLOOKUP(D8205,'SOAT LIQ'!$A$87:$C$3416,3,FALSE)</f>
        <v>22</v>
      </c>
      <c r="F8205" t="s">
        <v>21632</v>
      </c>
    </row>
    <row r="8206" spans="1:6" x14ac:dyDescent="0.25">
      <c r="A8206" t="s">
        <v>5969</v>
      </c>
      <c r="B8206" s="100" t="s">
        <v>10243</v>
      </c>
      <c r="C8206" s="99" t="s">
        <v>10242</v>
      </c>
      <c r="D8206" s="124">
        <v>9341</v>
      </c>
      <c r="E8206" s="157">
        <f>VLOOKUP(D8206,'SOAT LIQ'!$A$87:$C$3416,3,FALSE)</f>
        <v>22</v>
      </c>
      <c r="F8206" t="s">
        <v>21632</v>
      </c>
    </row>
    <row r="8207" spans="1:6" x14ac:dyDescent="0.25">
      <c r="A8207" t="s">
        <v>5750</v>
      </c>
      <c r="B8207" s="100" t="s">
        <v>10245</v>
      </c>
      <c r="C8207" s="99" t="s">
        <v>10244</v>
      </c>
      <c r="D8207" s="124">
        <v>9340</v>
      </c>
      <c r="E8207" s="157">
        <f>VLOOKUP(D8207,'SOAT LIQ'!$A$87:$C$3416,3,FALSE)</f>
        <v>22</v>
      </c>
      <c r="F8207" t="s">
        <v>21632</v>
      </c>
    </row>
    <row r="8208" spans="1:6" x14ac:dyDescent="0.25">
      <c r="A8208" t="s">
        <v>5969</v>
      </c>
      <c r="B8208" s="100" t="s">
        <v>10245</v>
      </c>
      <c r="C8208" s="99" t="s">
        <v>10244</v>
      </c>
      <c r="D8208" s="124">
        <v>9340</v>
      </c>
      <c r="E8208" s="157">
        <f>VLOOKUP(D8208,'SOAT LIQ'!$A$87:$C$3416,3,FALSE)</f>
        <v>22</v>
      </c>
      <c r="F8208" t="s">
        <v>21632</v>
      </c>
    </row>
    <row r="8209" spans="1:6" x14ac:dyDescent="0.25">
      <c r="A8209" t="s">
        <v>5750</v>
      </c>
      <c r="B8209" s="100" t="s">
        <v>10246</v>
      </c>
      <c r="C8209" s="99" t="s">
        <v>10244</v>
      </c>
      <c r="D8209" s="124">
        <v>9345</v>
      </c>
      <c r="E8209" s="157">
        <f>VLOOKUP(D8209,'SOAT LIQ'!$A$87:$C$3416,3,FALSE)</f>
        <v>20</v>
      </c>
      <c r="F8209" t="s">
        <v>21632</v>
      </c>
    </row>
    <row r="8210" spans="1:6" x14ac:dyDescent="0.25">
      <c r="A8210" t="s">
        <v>5969</v>
      </c>
      <c r="B8210" s="100" t="s">
        <v>10246</v>
      </c>
      <c r="C8210" s="99" t="s">
        <v>10244</v>
      </c>
      <c r="D8210" s="124">
        <v>9345</v>
      </c>
      <c r="E8210" s="157">
        <f>VLOOKUP(D8210,'SOAT LIQ'!$A$87:$C$3416,3,FALSE)</f>
        <v>20</v>
      </c>
      <c r="F8210" t="s">
        <v>21632</v>
      </c>
    </row>
    <row r="8211" spans="1:6" x14ac:dyDescent="0.25">
      <c r="A8211" t="s">
        <v>5969</v>
      </c>
      <c r="B8211" s="100" t="s">
        <v>4750</v>
      </c>
      <c r="C8211" s="99" t="s">
        <v>10247</v>
      </c>
      <c r="D8211" s="124">
        <v>9342</v>
      </c>
      <c r="E8211" s="157">
        <f>VLOOKUP(D8211,'SOAT LIQ'!$A$87:$C$3416,3,FALSE)</f>
        <v>22</v>
      </c>
      <c r="F8211" t="s">
        <v>21632</v>
      </c>
    </row>
    <row r="8212" spans="1:6" x14ac:dyDescent="0.25">
      <c r="A8212" t="s">
        <v>5750</v>
      </c>
      <c r="B8212" s="100" t="s">
        <v>10249</v>
      </c>
      <c r="C8212" s="99" t="s">
        <v>10248</v>
      </c>
      <c r="D8212" s="124">
        <v>9332</v>
      </c>
      <c r="E8212" s="157">
        <f>VLOOKUP(D8212,'SOAT LIQ'!$A$87:$C$3416,3,FALSE)</f>
        <v>13</v>
      </c>
      <c r="F8212" t="s">
        <v>21632</v>
      </c>
    </row>
    <row r="8213" spans="1:6" x14ac:dyDescent="0.25">
      <c r="A8213" t="s">
        <v>5969</v>
      </c>
      <c r="B8213" s="100" t="s">
        <v>10249</v>
      </c>
      <c r="C8213" s="99" t="s">
        <v>10248</v>
      </c>
      <c r="D8213" s="124">
        <v>9332</v>
      </c>
      <c r="E8213" s="157">
        <f>VLOOKUP(D8213,'SOAT LIQ'!$A$87:$C$3416,3,FALSE)</f>
        <v>13</v>
      </c>
      <c r="F8213" t="s">
        <v>21632</v>
      </c>
    </row>
    <row r="8214" spans="1:6" x14ac:dyDescent="0.25">
      <c r="A8214" t="s">
        <v>5750</v>
      </c>
      <c r="B8214" s="100" t="s">
        <v>10251</v>
      </c>
      <c r="C8214" s="99" t="s">
        <v>10250</v>
      </c>
      <c r="D8214" s="124">
        <v>9332</v>
      </c>
      <c r="E8214" s="157">
        <f>VLOOKUP(D8214,'SOAT LIQ'!$A$87:$C$3416,3,FALSE)</f>
        <v>13</v>
      </c>
      <c r="F8214" t="s">
        <v>21632</v>
      </c>
    </row>
    <row r="8215" spans="1:6" x14ac:dyDescent="0.25">
      <c r="A8215" t="s">
        <v>5969</v>
      </c>
      <c r="B8215" s="100" t="s">
        <v>10251</v>
      </c>
      <c r="C8215" s="99" t="s">
        <v>10250</v>
      </c>
      <c r="D8215" s="124">
        <v>9332</v>
      </c>
      <c r="E8215" s="157">
        <f>VLOOKUP(D8215,'SOAT LIQ'!$A$87:$C$3416,3,FALSE)</f>
        <v>13</v>
      </c>
      <c r="F8215" t="s">
        <v>21632</v>
      </c>
    </row>
    <row r="8216" spans="1:6" x14ac:dyDescent="0.25">
      <c r="A8216" t="s">
        <v>5750</v>
      </c>
      <c r="B8216" s="100" t="s">
        <v>10252</v>
      </c>
      <c r="C8216" s="99" t="s">
        <v>10253</v>
      </c>
      <c r="D8216" s="124">
        <v>9346</v>
      </c>
      <c r="E8216" s="157">
        <f>VLOOKUP(D8216,'SOAT LIQ'!$A$87:$C$3416,3,FALSE)</f>
        <v>8</v>
      </c>
      <c r="F8216" t="s">
        <v>21632</v>
      </c>
    </row>
    <row r="8217" spans="1:6" x14ac:dyDescent="0.25">
      <c r="A8217" t="s">
        <v>5969</v>
      </c>
      <c r="B8217" s="100" t="s">
        <v>10252</v>
      </c>
      <c r="C8217" s="99" t="s">
        <v>10253</v>
      </c>
      <c r="D8217" s="124">
        <v>9346</v>
      </c>
      <c r="E8217" s="157">
        <f>VLOOKUP(D8217,'SOAT LIQ'!$A$87:$C$3416,3,FALSE)</f>
        <v>8</v>
      </c>
      <c r="F8217" t="s">
        <v>21632</v>
      </c>
    </row>
    <row r="8218" spans="1:6" x14ac:dyDescent="0.25">
      <c r="A8218" t="s">
        <v>5750</v>
      </c>
      <c r="B8218" s="100" t="s">
        <v>10254</v>
      </c>
      <c r="C8218" s="99" t="s">
        <v>10255</v>
      </c>
      <c r="D8218" s="124">
        <v>11641</v>
      </c>
      <c r="E8218" s="157">
        <f>VLOOKUP(D8218,'SOAT LIQ'!$A$87:$C$3416,3,FALSE)</f>
        <v>8</v>
      </c>
      <c r="F8218" t="s">
        <v>21632</v>
      </c>
    </row>
    <row r="8219" spans="1:6" x14ac:dyDescent="0.25">
      <c r="A8219" t="s">
        <v>5969</v>
      </c>
      <c r="B8219" s="100" t="s">
        <v>10254</v>
      </c>
      <c r="C8219" s="99" t="s">
        <v>10255</v>
      </c>
      <c r="D8219" s="124">
        <v>11641</v>
      </c>
      <c r="E8219" s="157">
        <f>VLOOKUP(D8219,'SOAT LIQ'!$A$87:$C$3416,3,FALSE)</f>
        <v>8</v>
      </c>
      <c r="F8219" t="s">
        <v>21632</v>
      </c>
    </row>
    <row r="8220" spans="1:6" x14ac:dyDescent="0.25">
      <c r="A8220" t="s">
        <v>5969</v>
      </c>
      <c r="B8220" s="100" t="s">
        <v>10257</v>
      </c>
      <c r="C8220" s="99" t="s">
        <v>10256</v>
      </c>
      <c r="D8220" s="124">
        <v>18811</v>
      </c>
      <c r="E8220" s="157">
        <f>VLOOKUP(D8220,'SOAT LIQ'!$A$87:$C$3416,3,FALSE)</f>
        <v>12</v>
      </c>
      <c r="F8220" t="s">
        <v>21632</v>
      </c>
    </row>
    <row r="8221" spans="1:6" x14ac:dyDescent="0.25">
      <c r="A8221" t="s">
        <v>5969</v>
      </c>
      <c r="B8221" s="100" t="s">
        <v>10258</v>
      </c>
      <c r="C8221" s="99" t="s">
        <v>10256</v>
      </c>
      <c r="D8221" s="124">
        <v>18811</v>
      </c>
      <c r="E8221" s="157">
        <f>VLOOKUP(D8221,'SOAT LIQ'!$A$87:$C$3416,3,FALSE)</f>
        <v>12</v>
      </c>
      <c r="F8221" t="s">
        <v>21632</v>
      </c>
    </row>
    <row r="8222" spans="1:6" x14ac:dyDescent="0.25">
      <c r="A8222" t="s">
        <v>5750</v>
      </c>
      <c r="B8222" s="100" t="s">
        <v>10259</v>
      </c>
      <c r="C8222" s="99" t="s">
        <v>10141</v>
      </c>
      <c r="D8222" s="124">
        <v>9440</v>
      </c>
      <c r="E8222" s="157">
        <f>VLOOKUP(D8222,'SOAT LIQ'!$A$87:$C$3416,3,FALSE)</f>
        <v>5</v>
      </c>
      <c r="F8222" t="s">
        <v>21632</v>
      </c>
    </row>
    <row r="8223" spans="1:6" x14ac:dyDescent="0.25">
      <c r="A8223" t="s">
        <v>5969</v>
      </c>
      <c r="B8223" s="100" t="s">
        <v>10259</v>
      </c>
      <c r="C8223" s="99" t="s">
        <v>10141</v>
      </c>
      <c r="D8223" s="124">
        <v>9440</v>
      </c>
      <c r="E8223" s="157">
        <f>VLOOKUP(D8223,'SOAT LIQ'!$A$87:$C$3416,3,FALSE)</f>
        <v>5</v>
      </c>
      <c r="F8223" t="s">
        <v>21632</v>
      </c>
    </row>
    <row r="8224" spans="1:6" x14ac:dyDescent="0.25">
      <c r="A8224" t="s">
        <v>5969</v>
      </c>
      <c r="B8224" s="100" t="s">
        <v>10260</v>
      </c>
      <c r="C8224" s="99" t="s">
        <v>10261</v>
      </c>
      <c r="D8224" s="124">
        <v>23105</v>
      </c>
      <c r="E8224" s="157" t="e">
        <f>VLOOKUP(D8224,'SOAT LIQ'!$A$87:$C$3416,3,FALSE)</f>
        <v>#N/A</v>
      </c>
      <c r="F8224" t="s">
        <v>21632</v>
      </c>
    </row>
    <row r="8225" spans="1:6" x14ac:dyDescent="0.25">
      <c r="A8225" t="s">
        <v>5750</v>
      </c>
      <c r="B8225" s="100" t="s">
        <v>10260</v>
      </c>
      <c r="C8225" s="99" t="s">
        <v>10261</v>
      </c>
      <c r="D8225" s="124">
        <v>23105</v>
      </c>
      <c r="E8225" s="157" t="e">
        <f>VLOOKUP(D8225,'SOAT LIQ'!$A$87:$C$3416,3,FALSE)</f>
        <v>#N/A</v>
      </c>
      <c r="F8225" t="s">
        <v>21632</v>
      </c>
    </row>
    <row r="8226" spans="1:6" x14ac:dyDescent="0.25">
      <c r="A8226" t="s">
        <v>8490</v>
      </c>
      <c r="B8226" s="100" t="s">
        <v>10260</v>
      </c>
      <c r="C8226" s="99" t="s">
        <v>10261</v>
      </c>
      <c r="D8226" s="124">
        <v>23105</v>
      </c>
      <c r="E8226" s="157" t="e">
        <f>VLOOKUP(D8226,'SOAT LIQ'!$A$87:$C$3416,3,FALSE)</f>
        <v>#N/A</v>
      </c>
    </row>
    <row r="8227" spans="1:6" x14ac:dyDescent="0.25">
      <c r="A8227" t="s">
        <v>8502</v>
      </c>
      <c r="B8227" s="100" t="s">
        <v>10260</v>
      </c>
      <c r="C8227" s="99" t="s">
        <v>10261</v>
      </c>
      <c r="D8227" s="124">
        <v>23105</v>
      </c>
      <c r="E8227" s="157" t="e">
        <f>VLOOKUP(D8227,'SOAT LIQ'!$A$87:$C$3416,3,FALSE)</f>
        <v>#N/A</v>
      </c>
    </row>
    <row r="8228" spans="1:6" x14ac:dyDescent="0.25">
      <c r="A8228" t="s">
        <v>8503</v>
      </c>
      <c r="B8228" s="100" t="s">
        <v>10260</v>
      </c>
      <c r="C8228" s="99" t="s">
        <v>10261</v>
      </c>
      <c r="D8228" s="124">
        <v>23105</v>
      </c>
      <c r="E8228" s="157" t="e">
        <f>VLOOKUP(D8228,'SOAT LIQ'!$A$87:$C$3416,3,FALSE)</f>
        <v>#N/A</v>
      </c>
    </row>
    <row r="8229" spans="1:6" x14ac:dyDescent="0.25">
      <c r="A8229" t="s">
        <v>8504</v>
      </c>
      <c r="B8229" s="100" t="s">
        <v>10260</v>
      </c>
      <c r="C8229" s="99" t="s">
        <v>10261</v>
      </c>
      <c r="D8229" s="124">
        <v>23105</v>
      </c>
      <c r="E8229" s="157" t="e">
        <f>VLOOKUP(D8229,'SOAT LIQ'!$A$87:$C$3416,3,FALSE)</f>
        <v>#N/A</v>
      </c>
    </row>
    <row r="8230" spans="1:6" x14ac:dyDescent="0.25">
      <c r="A8230" t="s">
        <v>5969</v>
      </c>
      <c r="B8230" s="100" t="s">
        <v>10262</v>
      </c>
      <c r="C8230" s="99" t="s">
        <v>10263</v>
      </c>
      <c r="D8230" s="124">
        <v>23105</v>
      </c>
      <c r="E8230" s="157" t="e">
        <f>VLOOKUP(D8230,'SOAT LIQ'!$A$87:$C$3416,3,FALSE)</f>
        <v>#N/A</v>
      </c>
      <c r="F8230" t="s">
        <v>21632</v>
      </c>
    </row>
    <row r="8231" spans="1:6" x14ac:dyDescent="0.25">
      <c r="A8231" t="s">
        <v>8490</v>
      </c>
      <c r="B8231" s="100" t="s">
        <v>10262</v>
      </c>
      <c r="C8231" s="99" t="s">
        <v>10263</v>
      </c>
      <c r="D8231" s="124">
        <v>23105</v>
      </c>
      <c r="E8231" s="157" t="e">
        <f>VLOOKUP(D8231,'SOAT LIQ'!$A$87:$C$3416,3,FALSE)</f>
        <v>#N/A</v>
      </c>
    </row>
    <row r="8232" spans="1:6" x14ac:dyDescent="0.25">
      <c r="A8232" t="s">
        <v>6570</v>
      </c>
      <c r="B8232" s="100" t="s">
        <v>10262</v>
      </c>
      <c r="C8232" s="99" t="s">
        <v>10263</v>
      </c>
      <c r="D8232" s="124">
        <v>23105</v>
      </c>
      <c r="E8232" s="157" t="e">
        <f>VLOOKUP(D8232,'SOAT LIQ'!$A$87:$C$3416,3,FALSE)</f>
        <v>#N/A</v>
      </c>
    </row>
    <row r="8233" spans="1:6" x14ac:dyDescent="0.25">
      <c r="A8233" t="s">
        <v>6183</v>
      </c>
      <c r="B8233" s="100" t="s">
        <v>10262</v>
      </c>
      <c r="C8233" s="99" t="s">
        <v>10263</v>
      </c>
      <c r="D8233" s="124">
        <v>23105</v>
      </c>
      <c r="E8233" s="157" t="e">
        <f>VLOOKUP(D8233,'SOAT LIQ'!$A$87:$C$3416,3,FALSE)</f>
        <v>#N/A</v>
      </c>
    </row>
    <row r="8234" spans="1:6" x14ac:dyDescent="0.25">
      <c r="A8234" t="s">
        <v>8470</v>
      </c>
      <c r="B8234" s="100" t="s">
        <v>10262</v>
      </c>
      <c r="C8234" s="99" t="s">
        <v>10263</v>
      </c>
      <c r="D8234" s="124">
        <v>23105</v>
      </c>
      <c r="E8234" s="157" t="e">
        <f>VLOOKUP(D8234,'SOAT LIQ'!$A$87:$C$3416,3,FALSE)</f>
        <v>#N/A</v>
      </c>
      <c r="F8234" t="s">
        <v>21634</v>
      </c>
    </row>
    <row r="8235" spans="1:6" x14ac:dyDescent="0.25">
      <c r="A8235" t="s">
        <v>8476</v>
      </c>
      <c r="B8235" s="100" t="s">
        <v>10262</v>
      </c>
      <c r="C8235" s="99" t="s">
        <v>10263</v>
      </c>
      <c r="D8235" s="124">
        <v>23105</v>
      </c>
      <c r="E8235" s="157" t="e">
        <f>VLOOKUP(D8235,'SOAT LIQ'!$A$87:$C$3416,3,FALSE)</f>
        <v>#N/A</v>
      </c>
    </row>
    <row r="8236" spans="1:6" x14ac:dyDescent="0.25">
      <c r="A8236" t="s">
        <v>5576</v>
      </c>
      <c r="B8236" s="100" t="s">
        <v>10262</v>
      </c>
      <c r="C8236" s="99" t="s">
        <v>10263</v>
      </c>
      <c r="D8236" s="124">
        <v>23105</v>
      </c>
      <c r="E8236" s="157" t="e">
        <f>VLOOKUP(D8236,'SOAT LIQ'!$A$87:$C$3416,3,FALSE)</f>
        <v>#N/A</v>
      </c>
    </row>
    <row r="8237" spans="1:6" x14ac:dyDescent="0.25">
      <c r="A8237" t="s">
        <v>5578</v>
      </c>
      <c r="B8237" s="100" t="s">
        <v>10262</v>
      </c>
      <c r="C8237" s="99" t="s">
        <v>10263</v>
      </c>
      <c r="D8237" s="124">
        <v>23105</v>
      </c>
      <c r="E8237" s="157" t="e">
        <f>VLOOKUP(D8237,'SOAT LIQ'!$A$87:$C$3416,3,FALSE)</f>
        <v>#N/A</v>
      </c>
    </row>
    <row r="8238" spans="1:6" x14ac:dyDescent="0.25">
      <c r="A8238" t="s">
        <v>8471</v>
      </c>
      <c r="B8238" s="100" t="s">
        <v>10262</v>
      </c>
      <c r="C8238" s="99" t="s">
        <v>10263</v>
      </c>
      <c r="D8238" s="124">
        <v>23105</v>
      </c>
      <c r="E8238" s="157" t="e">
        <f>VLOOKUP(D8238,'SOAT LIQ'!$A$87:$C$3416,3,FALSE)</f>
        <v>#N/A</v>
      </c>
      <c r="F8238" t="s">
        <v>21634</v>
      </c>
    </row>
    <row r="8239" spans="1:6" x14ac:dyDescent="0.25">
      <c r="A8239" t="s">
        <v>8493</v>
      </c>
      <c r="B8239" s="100" t="s">
        <v>10262</v>
      </c>
      <c r="C8239" s="99" t="s">
        <v>10263</v>
      </c>
      <c r="D8239" s="124">
        <v>23105</v>
      </c>
      <c r="E8239" s="157" t="e">
        <f>VLOOKUP(D8239,'SOAT LIQ'!$A$87:$C$3416,3,FALSE)</f>
        <v>#N/A</v>
      </c>
      <c r="F8239" t="s">
        <v>21634</v>
      </c>
    </row>
    <row r="8240" spans="1:6" x14ac:dyDescent="0.25">
      <c r="A8240" t="s">
        <v>4229</v>
      </c>
      <c r="B8240" s="100" t="s">
        <v>10262</v>
      </c>
      <c r="C8240" s="99" t="s">
        <v>10263</v>
      </c>
      <c r="D8240" s="124">
        <v>23105</v>
      </c>
      <c r="E8240" s="157" t="e">
        <f>VLOOKUP(D8240,'SOAT LIQ'!$A$87:$C$3416,3,FALSE)</f>
        <v>#N/A</v>
      </c>
    </row>
    <row r="8241" spans="1:6" x14ac:dyDescent="0.25">
      <c r="A8241" t="s">
        <v>8472</v>
      </c>
      <c r="B8241" s="100" t="s">
        <v>10262</v>
      </c>
      <c r="C8241" s="99" t="s">
        <v>10263</v>
      </c>
      <c r="D8241" s="124">
        <v>23105</v>
      </c>
      <c r="E8241" s="157" t="e">
        <f>VLOOKUP(D8241,'SOAT LIQ'!$A$87:$C$3416,3,FALSE)</f>
        <v>#N/A</v>
      </c>
      <c r="F8241" t="s">
        <v>21634</v>
      </c>
    </row>
    <row r="8242" spans="1:6" x14ac:dyDescent="0.25">
      <c r="A8242" t="s">
        <v>5577</v>
      </c>
      <c r="B8242" s="100" t="s">
        <v>10262</v>
      </c>
      <c r="C8242" s="99" t="s">
        <v>10263</v>
      </c>
      <c r="D8242" s="124">
        <v>23105</v>
      </c>
      <c r="E8242" s="157" t="e">
        <f>VLOOKUP(D8242,'SOAT LIQ'!$A$87:$C$3416,3,FALSE)</f>
        <v>#N/A</v>
      </c>
    </row>
    <row r="8243" spans="1:6" x14ac:dyDescent="0.25">
      <c r="A8243" t="s">
        <v>5579</v>
      </c>
      <c r="B8243" s="100" t="s">
        <v>10262</v>
      </c>
      <c r="C8243" s="99" t="s">
        <v>10263</v>
      </c>
      <c r="D8243" s="124">
        <v>23105</v>
      </c>
      <c r="E8243" s="157" t="e">
        <f>VLOOKUP(D8243,'SOAT LIQ'!$A$87:$C$3416,3,FALSE)</f>
        <v>#N/A</v>
      </c>
    </row>
    <row r="8244" spans="1:6" x14ac:dyDescent="0.25">
      <c r="A8244" t="s">
        <v>5580</v>
      </c>
      <c r="B8244" s="100" t="s">
        <v>10262</v>
      </c>
      <c r="C8244" s="99" t="s">
        <v>10263</v>
      </c>
      <c r="D8244" s="124">
        <v>23105</v>
      </c>
      <c r="E8244" s="157" t="e">
        <f>VLOOKUP(D8244,'SOAT LIQ'!$A$87:$C$3416,3,FALSE)</f>
        <v>#N/A</v>
      </c>
    </row>
    <row r="8245" spans="1:6" x14ac:dyDescent="0.25">
      <c r="A8245" t="s">
        <v>8478</v>
      </c>
      <c r="B8245" s="100" t="s">
        <v>10262</v>
      </c>
      <c r="C8245" s="99" t="s">
        <v>10263</v>
      </c>
      <c r="D8245" s="124">
        <v>23105</v>
      </c>
      <c r="E8245" s="157" t="e">
        <f>VLOOKUP(D8245,'SOAT LIQ'!$A$87:$C$3416,3,FALSE)</f>
        <v>#N/A</v>
      </c>
      <c r="F8245" t="s">
        <v>21634</v>
      </c>
    </row>
    <row r="8246" spans="1:6" x14ac:dyDescent="0.25">
      <c r="A8246" t="s">
        <v>8502</v>
      </c>
      <c r="B8246" s="100" t="s">
        <v>10262</v>
      </c>
      <c r="C8246" s="99" t="s">
        <v>10263</v>
      </c>
      <c r="D8246" s="124">
        <v>23105</v>
      </c>
      <c r="E8246" s="157" t="e">
        <f>VLOOKUP(D8246,'SOAT LIQ'!$A$87:$C$3416,3,FALSE)</f>
        <v>#N/A</v>
      </c>
    </row>
    <row r="8247" spans="1:6" x14ac:dyDescent="0.25">
      <c r="A8247" t="s">
        <v>8503</v>
      </c>
      <c r="B8247" s="100" t="s">
        <v>10262</v>
      </c>
      <c r="C8247" s="99" t="s">
        <v>10263</v>
      </c>
      <c r="D8247" s="124">
        <v>23105</v>
      </c>
      <c r="E8247" s="157" t="e">
        <f>VLOOKUP(D8247,'SOAT LIQ'!$A$87:$C$3416,3,FALSE)</f>
        <v>#N/A</v>
      </c>
    </row>
    <row r="8248" spans="1:6" x14ac:dyDescent="0.25">
      <c r="A8248" t="s">
        <v>8504</v>
      </c>
      <c r="B8248" s="100" t="s">
        <v>10262</v>
      </c>
      <c r="C8248" s="99" t="s">
        <v>10263</v>
      </c>
      <c r="D8248" s="124">
        <v>23105</v>
      </c>
      <c r="E8248" s="157" t="e">
        <f>VLOOKUP(D8248,'SOAT LIQ'!$A$87:$C$3416,3,FALSE)</f>
        <v>#N/A</v>
      </c>
    </row>
    <row r="8249" spans="1:6" x14ac:dyDescent="0.25">
      <c r="A8249" t="s">
        <v>5969</v>
      </c>
      <c r="B8249" s="100" t="s">
        <v>10264</v>
      </c>
      <c r="C8249" s="100"/>
      <c r="D8249" s="124">
        <v>23115</v>
      </c>
      <c r="E8249" s="157" t="e">
        <f>VLOOKUP(D8249,'SOAT LIQ'!$A$87:$C$3416,3,FALSE)</f>
        <v>#N/A</v>
      </c>
      <c r="F8249" t="s">
        <v>21632</v>
      </c>
    </row>
    <row r="8250" spans="1:6" x14ac:dyDescent="0.25">
      <c r="A8250" t="s">
        <v>5969</v>
      </c>
      <c r="B8250" s="100" t="s">
        <v>10265</v>
      </c>
      <c r="C8250" s="99" t="s">
        <v>4747</v>
      </c>
      <c r="D8250" s="124">
        <v>9303</v>
      </c>
      <c r="E8250" s="157">
        <f>VLOOKUP(D8250,'SOAT LIQ'!$A$87:$C$3416,3,FALSE)</f>
        <v>8</v>
      </c>
      <c r="F8250" t="s">
        <v>21632</v>
      </c>
    </row>
    <row r="8251" spans="1:6" x14ac:dyDescent="0.25">
      <c r="A8251" t="s">
        <v>5750</v>
      </c>
      <c r="B8251" s="100" t="s">
        <v>10265</v>
      </c>
      <c r="C8251" s="99" t="s">
        <v>4747</v>
      </c>
      <c r="D8251" s="124">
        <v>9303</v>
      </c>
      <c r="E8251" s="157">
        <f>VLOOKUP(D8251,'SOAT LIQ'!$A$87:$C$3416,3,FALSE)</f>
        <v>8</v>
      </c>
      <c r="F8251" t="s">
        <v>21632</v>
      </c>
    </row>
    <row r="8252" spans="1:6" x14ac:dyDescent="0.25">
      <c r="A8252" t="s">
        <v>5750</v>
      </c>
      <c r="B8252" s="100" t="s">
        <v>10267</v>
      </c>
      <c r="C8252" s="99" t="s">
        <v>10266</v>
      </c>
      <c r="D8252" s="124">
        <v>9450</v>
      </c>
      <c r="E8252" s="157">
        <f>VLOOKUP(D8252,'SOAT LIQ'!$A$87:$C$3416,3,FALSE)</f>
        <v>13</v>
      </c>
      <c r="F8252" t="s">
        <v>21632</v>
      </c>
    </row>
    <row r="8253" spans="1:6" x14ac:dyDescent="0.25">
      <c r="A8253" t="s">
        <v>5969</v>
      </c>
      <c r="B8253" s="100" t="s">
        <v>10267</v>
      </c>
      <c r="C8253" s="99" t="s">
        <v>10266</v>
      </c>
      <c r="D8253" s="124">
        <v>9450</v>
      </c>
      <c r="E8253" s="157">
        <f>VLOOKUP(D8253,'SOAT LIQ'!$A$87:$C$3416,3,FALSE)</f>
        <v>13</v>
      </c>
      <c r="F8253" t="s">
        <v>21632</v>
      </c>
    </row>
    <row r="8254" spans="1:6" x14ac:dyDescent="0.25">
      <c r="A8254" t="s">
        <v>5969</v>
      </c>
      <c r="B8254" s="100" t="s">
        <v>10269</v>
      </c>
      <c r="C8254" s="99" t="s">
        <v>10268</v>
      </c>
      <c r="D8254" s="124">
        <v>9410</v>
      </c>
      <c r="E8254" s="157">
        <f>VLOOKUP(D8254,'SOAT LIQ'!$A$87:$C$3416,3,FALSE)</f>
        <v>5</v>
      </c>
      <c r="F8254" t="s">
        <v>21632</v>
      </c>
    </row>
    <row r="8255" spans="1:6" x14ac:dyDescent="0.25">
      <c r="A8255" t="s">
        <v>5969</v>
      </c>
      <c r="B8255" s="100" t="s">
        <v>4763</v>
      </c>
      <c r="C8255" s="99" t="s">
        <v>10270</v>
      </c>
      <c r="D8255" s="124">
        <v>18817</v>
      </c>
      <c r="E8255" s="157">
        <f>VLOOKUP(D8255,'SOAT LIQ'!$A$87:$C$3416,3,FALSE)</f>
        <v>10</v>
      </c>
      <c r="F8255" t="s">
        <v>21632</v>
      </c>
    </row>
    <row r="8256" spans="1:6" x14ac:dyDescent="0.25">
      <c r="A8256" t="s">
        <v>5969</v>
      </c>
      <c r="B8256" s="100" t="s">
        <v>10271</v>
      </c>
      <c r="C8256" s="99" t="s">
        <v>10270</v>
      </c>
      <c r="D8256" s="124">
        <v>18817</v>
      </c>
      <c r="E8256" s="157">
        <f>VLOOKUP(D8256,'SOAT LIQ'!$A$87:$C$3416,3,FALSE)</f>
        <v>10</v>
      </c>
      <c r="F8256" t="s">
        <v>21632</v>
      </c>
    </row>
    <row r="8257" spans="1:6" x14ac:dyDescent="0.25">
      <c r="A8257" t="s">
        <v>5750</v>
      </c>
      <c r="B8257" s="100" t="s">
        <v>10272</v>
      </c>
      <c r="C8257" s="99" t="s">
        <v>10273</v>
      </c>
      <c r="D8257" s="124">
        <v>9402</v>
      </c>
      <c r="E8257" s="157">
        <f>VLOOKUP(D8257,'SOAT LIQ'!$A$87:$C$3416,3,FALSE)</f>
        <v>8</v>
      </c>
      <c r="F8257" t="s">
        <v>21632</v>
      </c>
    </row>
    <row r="8258" spans="1:6" x14ac:dyDescent="0.25">
      <c r="A8258" t="s">
        <v>5969</v>
      </c>
      <c r="B8258" s="100" t="s">
        <v>10272</v>
      </c>
      <c r="C8258" s="99" t="s">
        <v>10273</v>
      </c>
      <c r="D8258" s="124">
        <v>9402</v>
      </c>
      <c r="E8258" s="157">
        <f>VLOOKUP(D8258,'SOAT LIQ'!$A$87:$C$3416,3,FALSE)</f>
        <v>8</v>
      </c>
      <c r="F8258" t="s">
        <v>21632</v>
      </c>
    </row>
    <row r="8259" spans="1:6" x14ac:dyDescent="0.25">
      <c r="A8259" t="s">
        <v>5750</v>
      </c>
      <c r="B8259" s="100" t="s">
        <v>10275</v>
      </c>
      <c r="C8259" s="99" t="s">
        <v>10274</v>
      </c>
      <c r="D8259" s="124">
        <v>9402</v>
      </c>
      <c r="E8259" s="157">
        <f>VLOOKUP(D8259,'SOAT LIQ'!$A$87:$C$3416,3,FALSE)</f>
        <v>8</v>
      </c>
      <c r="F8259" t="s">
        <v>21632</v>
      </c>
    </row>
    <row r="8260" spans="1:6" x14ac:dyDescent="0.25">
      <c r="A8260" t="s">
        <v>5969</v>
      </c>
      <c r="B8260" s="100" t="s">
        <v>10275</v>
      </c>
      <c r="C8260" s="99" t="s">
        <v>10274</v>
      </c>
      <c r="D8260" s="124">
        <v>9402</v>
      </c>
      <c r="E8260" s="157">
        <f>VLOOKUP(D8260,'SOAT LIQ'!$A$87:$C$3416,3,FALSE)</f>
        <v>8</v>
      </c>
      <c r="F8260" t="s">
        <v>21632</v>
      </c>
    </row>
    <row r="8261" spans="1:6" x14ac:dyDescent="0.25">
      <c r="A8261" t="s">
        <v>10276</v>
      </c>
      <c r="B8261" s="100" t="s">
        <v>10275</v>
      </c>
      <c r="C8261" s="99" t="s">
        <v>10274</v>
      </c>
      <c r="D8261" s="124">
        <v>9402</v>
      </c>
      <c r="E8261" s="157">
        <f>VLOOKUP(D8261,'SOAT LIQ'!$A$87:$C$3416,3,FALSE)</f>
        <v>8</v>
      </c>
      <c r="F8261" t="s">
        <v>21632</v>
      </c>
    </row>
    <row r="8262" spans="1:6" x14ac:dyDescent="0.25">
      <c r="A8262" t="s">
        <v>5969</v>
      </c>
      <c r="B8262" s="100" t="s">
        <v>4117</v>
      </c>
      <c r="C8262" s="99" t="s">
        <v>10277</v>
      </c>
      <c r="D8262" s="124">
        <v>9412</v>
      </c>
      <c r="E8262" s="157">
        <f>VLOOKUP(D8262,'SOAT LIQ'!$A$87:$C$3416,3,FALSE)</f>
        <v>5</v>
      </c>
      <c r="F8262" t="s">
        <v>21632</v>
      </c>
    </row>
    <row r="8263" spans="1:6" x14ac:dyDescent="0.25">
      <c r="A8263" t="s">
        <v>5969</v>
      </c>
      <c r="B8263" s="100" t="s">
        <v>10278</v>
      </c>
      <c r="C8263" s="100"/>
      <c r="D8263" s="124">
        <v>18800</v>
      </c>
      <c r="E8263" s="157">
        <f>VLOOKUP(D8263,'SOAT LIQ'!$A$87:$C$3416,3,FALSE)</f>
        <v>6</v>
      </c>
      <c r="F8263" t="s">
        <v>21632</v>
      </c>
    </row>
    <row r="8264" spans="1:6" x14ac:dyDescent="0.25">
      <c r="A8264" t="s">
        <v>5750</v>
      </c>
      <c r="B8264" s="100" t="s">
        <v>4612</v>
      </c>
      <c r="C8264" s="99" t="s">
        <v>10279</v>
      </c>
      <c r="D8264" s="124">
        <v>17610</v>
      </c>
      <c r="E8264" s="157">
        <f>VLOOKUP(D8264,'SOAT LIQ'!$A$87:$C$3416,3,FALSE)</f>
        <v>6</v>
      </c>
      <c r="F8264" t="s">
        <v>21632</v>
      </c>
    </row>
    <row r="8265" spans="1:6" x14ac:dyDescent="0.25">
      <c r="A8265" t="s">
        <v>5969</v>
      </c>
      <c r="B8265" s="100" t="s">
        <v>4612</v>
      </c>
      <c r="C8265" s="99" t="s">
        <v>10279</v>
      </c>
      <c r="D8265" s="124">
        <v>17610</v>
      </c>
      <c r="E8265" s="157">
        <f>VLOOKUP(D8265,'SOAT LIQ'!$A$87:$C$3416,3,FALSE)</f>
        <v>6</v>
      </c>
      <c r="F8265" t="s">
        <v>21632</v>
      </c>
    </row>
    <row r="8266" spans="1:6" x14ac:dyDescent="0.25">
      <c r="A8266" t="s">
        <v>5969</v>
      </c>
      <c r="B8266" s="100" t="s">
        <v>10280</v>
      </c>
      <c r="C8266" s="100"/>
      <c r="D8266" s="124">
        <v>18800</v>
      </c>
      <c r="E8266" s="157">
        <f>VLOOKUP(D8266,'SOAT LIQ'!$A$87:$C$3416,3,FALSE)</f>
        <v>6</v>
      </c>
      <c r="F8266" t="s">
        <v>21632</v>
      </c>
    </row>
    <row r="8267" spans="1:6" x14ac:dyDescent="0.25">
      <c r="A8267" t="s">
        <v>5750</v>
      </c>
      <c r="B8267" s="100" t="s">
        <v>10282</v>
      </c>
      <c r="C8267" s="99" t="s">
        <v>10281</v>
      </c>
      <c r="D8267" s="124">
        <v>17613</v>
      </c>
      <c r="E8267" s="157">
        <f>VLOOKUP(D8267,'SOAT LIQ'!$A$87:$C$3416,3,FALSE)</f>
        <v>8</v>
      </c>
      <c r="F8267" t="s">
        <v>21632</v>
      </c>
    </row>
    <row r="8268" spans="1:6" x14ac:dyDescent="0.25">
      <c r="A8268" t="s">
        <v>5969</v>
      </c>
      <c r="B8268" s="100" t="s">
        <v>10282</v>
      </c>
      <c r="C8268" s="99" t="s">
        <v>10281</v>
      </c>
      <c r="D8268" s="124">
        <v>17613</v>
      </c>
      <c r="E8268" s="157">
        <f>VLOOKUP(D8268,'SOAT LIQ'!$A$87:$C$3416,3,FALSE)</f>
        <v>8</v>
      </c>
      <c r="F8268" t="s">
        <v>21632</v>
      </c>
    </row>
    <row r="8269" spans="1:6" x14ac:dyDescent="0.25">
      <c r="A8269" t="s">
        <v>5750</v>
      </c>
      <c r="B8269" s="100" t="s">
        <v>10283</v>
      </c>
      <c r="C8269" s="100"/>
      <c r="D8269" s="124">
        <v>17610</v>
      </c>
      <c r="E8269" s="157">
        <f>VLOOKUP(D8269,'SOAT LIQ'!$A$87:$C$3416,3,FALSE)</f>
        <v>6</v>
      </c>
      <c r="F8269" t="s">
        <v>21632</v>
      </c>
    </row>
    <row r="8270" spans="1:6" x14ac:dyDescent="0.25">
      <c r="A8270" t="s">
        <v>5969</v>
      </c>
      <c r="B8270" s="100" t="s">
        <v>10283</v>
      </c>
      <c r="C8270" s="100"/>
      <c r="D8270" s="124">
        <v>17610</v>
      </c>
      <c r="E8270" s="157">
        <f>VLOOKUP(D8270,'SOAT LIQ'!$A$87:$C$3416,3,FALSE)</f>
        <v>6</v>
      </c>
      <c r="F8270" t="s">
        <v>21632</v>
      </c>
    </row>
    <row r="8271" spans="1:6" x14ac:dyDescent="0.25">
      <c r="A8271" t="s">
        <v>5969</v>
      </c>
      <c r="B8271" s="100" t="s">
        <v>10285</v>
      </c>
      <c r="C8271" s="99" t="s">
        <v>10284</v>
      </c>
      <c r="D8271" s="124">
        <v>18814</v>
      </c>
      <c r="E8271" s="157">
        <f>VLOOKUP(D8271,'SOAT LIQ'!$A$87:$C$3416,3,FALSE)</f>
        <v>9</v>
      </c>
      <c r="F8271" t="s">
        <v>21632</v>
      </c>
    </row>
    <row r="8272" spans="1:6" x14ac:dyDescent="0.25">
      <c r="A8272" t="s">
        <v>5969</v>
      </c>
      <c r="B8272" s="100" t="s">
        <v>10287</v>
      </c>
      <c r="C8272" s="99" t="s">
        <v>10286</v>
      </c>
      <c r="D8272" s="124">
        <v>18812</v>
      </c>
      <c r="E8272" s="157">
        <f>VLOOKUP(D8272,'SOAT LIQ'!$A$87:$C$3416,3,FALSE)</f>
        <v>10</v>
      </c>
      <c r="F8272" t="s">
        <v>21632</v>
      </c>
    </row>
    <row r="8273" spans="1:6" x14ac:dyDescent="0.25">
      <c r="A8273" t="s">
        <v>5969</v>
      </c>
      <c r="B8273" s="100" t="s">
        <v>10288</v>
      </c>
      <c r="C8273" s="99" t="s">
        <v>10284</v>
      </c>
      <c r="D8273" s="124">
        <v>18814</v>
      </c>
      <c r="E8273" s="157">
        <f>VLOOKUP(D8273,'SOAT LIQ'!$A$87:$C$3416,3,FALSE)</f>
        <v>9</v>
      </c>
      <c r="F8273" t="s">
        <v>21632</v>
      </c>
    </row>
    <row r="8274" spans="1:6" x14ac:dyDescent="0.25">
      <c r="A8274" t="s">
        <v>5969</v>
      </c>
      <c r="B8274" s="100" t="s">
        <v>10290</v>
      </c>
      <c r="C8274" s="99" t="s">
        <v>10289</v>
      </c>
      <c r="D8274" s="124">
        <v>9410</v>
      </c>
      <c r="E8274" s="157">
        <f>VLOOKUP(D8274,'SOAT LIQ'!$A$87:$C$3416,3,FALSE)</f>
        <v>5</v>
      </c>
      <c r="F8274" t="s">
        <v>21632</v>
      </c>
    </row>
    <row r="8275" spans="1:6" x14ac:dyDescent="0.25">
      <c r="A8275" t="s">
        <v>5969</v>
      </c>
      <c r="B8275" s="100" t="s">
        <v>10292</v>
      </c>
      <c r="C8275" s="99" t="s">
        <v>10291</v>
      </c>
      <c r="D8275" s="124">
        <v>9454</v>
      </c>
      <c r="E8275" s="157">
        <f>VLOOKUP(D8275,'SOAT LIQ'!$A$87:$C$3416,3,FALSE)</f>
        <v>10</v>
      </c>
      <c r="F8275" t="s">
        <v>21632</v>
      </c>
    </row>
    <row r="8276" spans="1:6" x14ac:dyDescent="0.25">
      <c r="A8276" t="s">
        <v>5969</v>
      </c>
      <c r="B8276" s="100" t="s">
        <v>10293</v>
      </c>
      <c r="C8276" s="99" t="s">
        <v>10291</v>
      </c>
      <c r="D8276" s="124">
        <v>9410</v>
      </c>
      <c r="E8276" s="157">
        <f>VLOOKUP(D8276,'SOAT LIQ'!$A$87:$C$3416,3,FALSE)</f>
        <v>5</v>
      </c>
      <c r="F8276" t="s">
        <v>21632</v>
      </c>
    </row>
    <row r="8277" spans="1:6" x14ac:dyDescent="0.25">
      <c r="A8277" t="s">
        <v>5750</v>
      </c>
      <c r="B8277" s="100" t="s">
        <v>10295</v>
      </c>
      <c r="C8277" s="99" t="s">
        <v>10294</v>
      </c>
      <c r="D8277" s="124">
        <v>9423</v>
      </c>
      <c r="E8277" s="157">
        <f>VLOOKUP(D8277,'SOAT LIQ'!$A$87:$C$3416,3,FALSE)</f>
        <v>10</v>
      </c>
      <c r="F8277" t="s">
        <v>21632</v>
      </c>
    </row>
    <row r="8278" spans="1:6" x14ac:dyDescent="0.25">
      <c r="A8278" t="s">
        <v>5969</v>
      </c>
      <c r="B8278" s="100" t="s">
        <v>10295</v>
      </c>
      <c r="C8278" s="99" t="s">
        <v>10294</v>
      </c>
      <c r="D8278" s="124">
        <v>9423</v>
      </c>
      <c r="E8278" s="157">
        <f>VLOOKUP(D8278,'SOAT LIQ'!$A$87:$C$3416,3,FALSE)</f>
        <v>10</v>
      </c>
      <c r="F8278" t="s">
        <v>21632</v>
      </c>
    </row>
    <row r="8279" spans="1:6" x14ac:dyDescent="0.25">
      <c r="A8279" t="s">
        <v>5750</v>
      </c>
      <c r="B8279" s="100" t="s">
        <v>10297</v>
      </c>
      <c r="C8279" s="99" t="s">
        <v>10296</v>
      </c>
      <c r="D8279" s="124">
        <v>9422</v>
      </c>
      <c r="E8279" s="157">
        <f>VLOOKUP(D8279,'SOAT LIQ'!$A$87:$C$3416,3,FALSE)</f>
        <v>13</v>
      </c>
      <c r="F8279" t="s">
        <v>21632</v>
      </c>
    </row>
    <row r="8280" spans="1:6" x14ac:dyDescent="0.25">
      <c r="A8280" t="s">
        <v>5969</v>
      </c>
      <c r="B8280" s="100" t="s">
        <v>10297</v>
      </c>
      <c r="C8280" s="99" t="s">
        <v>10296</v>
      </c>
      <c r="D8280" s="124">
        <v>9422</v>
      </c>
      <c r="E8280" s="157">
        <f>VLOOKUP(D8280,'SOAT LIQ'!$A$87:$C$3416,3,FALSE)</f>
        <v>13</v>
      </c>
      <c r="F8280" t="s">
        <v>21632</v>
      </c>
    </row>
    <row r="8281" spans="1:6" x14ac:dyDescent="0.25">
      <c r="A8281" t="s">
        <v>5750</v>
      </c>
      <c r="B8281" s="100" t="s">
        <v>4859</v>
      </c>
      <c r="C8281" s="99" t="s">
        <v>10298</v>
      </c>
      <c r="D8281" s="124">
        <v>9424</v>
      </c>
      <c r="E8281" s="157">
        <f>VLOOKUP(D8281,'SOAT LIQ'!$A$87:$C$3416,3,FALSE)</f>
        <v>9</v>
      </c>
      <c r="F8281" t="s">
        <v>21632</v>
      </c>
    </row>
    <row r="8282" spans="1:6" x14ac:dyDescent="0.25">
      <c r="A8282" t="s">
        <v>5969</v>
      </c>
      <c r="B8282" s="100" t="s">
        <v>4859</v>
      </c>
      <c r="C8282" s="99" t="s">
        <v>10298</v>
      </c>
      <c r="D8282" s="124">
        <v>9424</v>
      </c>
      <c r="E8282" s="157">
        <f>VLOOKUP(D8282,'SOAT LIQ'!$A$87:$C$3416,3,FALSE)</f>
        <v>9</v>
      </c>
      <c r="F8282" t="s">
        <v>21632</v>
      </c>
    </row>
    <row r="8283" spans="1:6" x14ac:dyDescent="0.25">
      <c r="A8283" t="s">
        <v>5750</v>
      </c>
      <c r="B8283" s="100" t="s">
        <v>4860</v>
      </c>
      <c r="C8283" s="99" t="s">
        <v>10299</v>
      </c>
      <c r="D8283" s="124">
        <v>9424</v>
      </c>
      <c r="E8283" s="157">
        <f>VLOOKUP(D8283,'SOAT LIQ'!$A$87:$C$3416,3,FALSE)</f>
        <v>9</v>
      </c>
      <c r="F8283" t="s">
        <v>21632</v>
      </c>
    </row>
    <row r="8284" spans="1:6" x14ac:dyDescent="0.25">
      <c r="A8284" t="s">
        <v>5969</v>
      </c>
      <c r="B8284" s="100" t="s">
        <v>4860</v>
      </c>
      <c r="C8284" s="99" t="s">
        <v>10299</v>
      </c>
      <c r="D8284" s="124">
        <v>9424</v>
      </c>
      <c r="E8284" s="157">
        <f>VLOOKUP(D8284,'SOAT LIQ'!$A$87:$C$3416,3,FALSE)</f>
        <v>9</v>
      </c>
      <c r="F8284" t="s">
        <v>21632</v>
      </c>
    </row>
    <row r="8285" spans="1:6" x14ac:dyDescent="0.25">
      <c r="A8285" t="s">
        <v>5750</v>
      </c>
      <c r="B8285" s="100" t="s">
        <v>4861</v>
      </c>
      <c r="C8285" s="99" t="s">
        <v>10300</v>
      </c>
      <c r="D8285" s="124">
        <v>9424</v>
      </c>
      <c r="E8285" s="157">
        <f>VLOOKUP(D8285,'SOAT LIQ'!$A$87:$C$3416,3,FALSE)</f>
        <v>9</v>
      </c>
      <c r="F8285" t="s">
        <v>21632</v>
      </c>
    </row>
    <row r="8286" spans="1:6" x14ac:dyDescent="0.25">
      <c r="A8286" t="s">
        <v>5969</v>
      </c>
      <c r="B8286" s="100" t="s">
        <v>4861</v>
      </c>
      <c r="C8286" s="99" t="s">
        <v>10300</v>
      </c>
      <c r="D8286" s="124">
        <v>9424</v>
      </c>
      <c r="E8286" s="157">
        <f>VLOOKUP(D8286,'SOAT LIQ'!$A$87:$C$3416,3,FALSE)</f>
        <v>9</v>
      </c>
      <c r="F8286" t="s">
        <v>21632</v>
      </c>
    </row>
    <row r="8287" spans="1:6" x14ac:dyDescent="0.25">
      <c r="A8287" t="s">
        <v>5750</v>
      </c>
      <c r="B8287" s="100" t="s">
        <v>10302</v>
      </c>
      <c r="C8287" s="99" t="s">
        <v>10301</v>
      </c>
      <c r="D8287" s="124">
        <v>9431</v>
      </c>
      <c r="E8287" s="157">
        <f>VLOOKUP(D8287,'SOAT LIQ'!$A$87:$C$3416,3,FALSE)</f>
        <v>6</v>
      </c>
      <c r="F8287" t="s">
        <v>21632</v>
      </c>
    </row>
    <row r="8288" spans="1:6" x14ac:dyDescent="0.25">
      <c r="A8288" t="s">
        <v>5969</v>
      </c>
      <c r="B8288" s="100" t="s">
        <v>10302</v>
      </c>
      <c r="C8288" s="99" t="s">
        <v>10301</v>
      </c>
      <c r="D8288" s="124">
        <v>9431</v>
      </c>
      <c r="E8288" s="157">
        <f>VLOOKUP(D8288,'SOAT LIQ'!$A$87:$C$3416,3,FALSE)</f>
        <v>6</v>
      </c>
      <c r="F8288" t="s">
        <v>21632</v>
      </c>
    </row>
    <row r="8289" spans="1:6" x14ac:dyDescent="0.25">
      <c r="A8289" t="s">
        <v>4339</v>
      </c>
      <c r="B8289" s="100" t="s">
        <v>10304</v>
      </c>
      <c r="C8289" s="99" t="s">
        <v>10303</v>
      </c>
      <c r="D8289" s="124">
        <v>9430</v>
      </c>
      <c r="E8289" s="157">
        <f>VLOOKUP(D8289,'SOAT LIQ'!$A$87:$C$3416,3,FALSE)</f>
        <v>13</v>
      </c>
      <c r="F8289" t="s">
        <v>21632</v>
      </c>
    </row>
    <row r="8290" spans="1:6" x14ac:dyDescent="0.25">
      <c r="A8290" t="s">
        <v>5969</v>
      </c>
      <c r="B8290" s="100" t="s">
        <v>10304</v>
      </c>
      <c r="C8290" s="99" t="s">
        <v>10303</v>
      </c>
      <c r="D8290" s="124">
        <v>9430</v>
      </c>
      <c r="E8290" s="157">
        <f>VLOOKUP(D8290,'SOAT LIQ'!$A$87:$C$3416,3,FALSE)</f>
        <v>13</v>
      </c>
      <c r="F8290" t="s">
        <v>21632</v>
      </c>
    </row>
    <row r="8291" spans="1:6" x14ac:dyDescent="0.25">
      <c r="A8291" t="s">
        <v>5750</v>
      </c>
      <c r="B8291" s="100" t="s">
        <v>10304</v>
      </c>
      <c r="C8291" s="99" t="s">
        <v>10303</v>
      </c>
      <c r="D8291" s="124">
        <v>9430</v>
      </c>
      <c r="E8291" s="157">
        <f>VLOOKUP(D8291,'SOAT LIQ'!$A$87:$C$3416,3,FALSE)</f>
        <v>13</v>
      </c>
      <c r="F8291" t="s">
        <v>21632</v>
      </c>
    </row>
    <row r="8292" spans="1:6" x14ac:dyDescent="0.25">
      <c r="A8292" t="s">
        <v>6023</v>
      </c>
      <c r="B8292" s="100" t="s">
        <v>10304</v>
      </c>
      <c r="C8292" s="99" t="s">
        <v>10303</v>
      </c>
      <c r="D8292" s="124">
        <v>9430</v>
      </c>
      <c r="E8292" s="157">
        <f>VLOOKUP(D8292,'SOAT LIQ'!$A$87:$C$3416,3,FALSE)</f>
        <v>13</v>
      </c>
      <c r="F8292" t="s">
        <v>21632</v>
      </c>
    </row>
    <row r="8293" spans="1:6" x14ac:dyDescent="0.25">
      <c r="A8293" t="s">
        <v>5750</v>
      </c>
      <c r="B8293" s="100" t="s">
        <v>10306</v>
      </c>
      <c r="C8293" s="99" t="s">
        <v>10305</v>
      </c>
      <c r="D8293" s="124">
        <v>9435</v>
      </c>
      <c r="E8293" s="157">
        <f>VLOOKUP(D8293,'SOAT LIQ'!$A$87:$C$3416,3,FALSE)</f>
        <v>13</v>
      </c>
      <c r="F8293" t="s">
        <v>21632</v>
      </c>
    </row>
    <row r="8294" spans="1:6" x14ac:dyDescent="0.25">
      <c r="A8294" t="s">
        <v>5969</v>
      </c>
      <c r="B8294" s="100" t="s">
        <v>10306</v>
      </c>
      <c r="C8294" s="99" t="s">
        <v>10305</v>
      </c>
      <c r="D8294" s="124">
        <v>9435</v>
      </c>
      <c r="E8294" s="157">
        <f>VLOOKUP(D8294,'SOAT LIQ'!$A$87:$C$3416,3,FALSE)</f>
        <v>13</v>
      </c>
      <c r="F8294" t="s">
        <v>21632</v>
      </c>
    </row>
    <row r="8295" spans="1:6" x14ac:dyDescent="0.25">
      <c r="A8295" t="s">
        <v>5750</v>
      </c>
      <c r="B8295" s="100" t="s">
        <v>10308</v>
      </c>
      <c r="C8295" s="99" t="s">
        <v>10307</v>
      </c>
      <c r="D8295" s="124">
        <v>9437</v>
      </c>
      <c r="E8295" s="157">
        <f>VLOOKUP(D8295,'SOAT LIQ'!$A$87:$C$3416,3,FALSE)</f>
        <v>11</v>
      </c>
      <c r="F8295" t="s">
        <v>21632</v>
      </c>
    </row>
    <row r="8296" spans="1:6" x14ac:dyDescent="0.25">
      <c r="A8296" t="s">
        <v>5969</v>
      </c>
      <c r="B8296" s="100" t="s">
        <v>10308</v>
      </c>
      <c r="C8296" s="99" t="s">
        <v>10307</v>
      </c>
      <c r="D8296" s="124">
        <v>9437</v>
      </c>
      <c r="E8296" s="157">
        <f>VLOOKUP(D8296,'SOAT LIQ'!$A$87:$C$3416,3,FALSE)</f>
        <v>11</v>
      </c>
      <c r="F8296" t="s">
        <v>21632</v>
      </c>
    </row>
    <row r="8297" spans="1:6" x14ac:dyDescent="0.25">
      <c r="A8297" t="s">
        <v>5965</v>
      </c>
      <c r="B8297" s="100" t="s">
        <v>10310</v>
      </c>
      <c r="C8297" s="99" t="s">
        <v>10309</v>
      </c>
      <c r="D8297" s="124">
        <v>9437</v>
      </c>
      <c r="E8297" s="157">
        <f>VLOOKUP(D8297,'SOAT LIQ'!$A$87:$C$3416,3,FALSE)</f>
        <v>11</v>
      </c>
      <c r="F8297" t="s">
        <v>21632</v>
      </c>
    </row>
    <row r="8298" spans="1:6" x14ac:dyDescent="0.25">
      <c r="A8298" t="s">
        <v>5750</v>
      </c>
      <c r="B8298" s="100" t="s">
        <v>10310</v>
      </c>
      <c r="C8298" s="99" t="s">
        <v>10309</v>
      </c>
      <c r="D8298" s="124">
        <v>9437</v>
      </c>
      <c r="E8298" s="157">
        <f>VLOOKUP(D8298,'SOAT LIQ'!$A$87:$C$3416,3,FALSE)</f>
        <v>11</v>
      </c>
      <c r="F8298" t="s">
        <v>21632</v>
      </c>
    </row>
    <row r="8299" spans="1:6" x14ac:dyDescent="0.25">
      <c r="A8299" t="s">
        <v>5969</v>
      </c>
      <c r="B8299" s="100" t="s">
        <v>10310</v>
      </c>
      <c r="C8299" s="99" t="s">
        <v>10309</v>
      </c>
      <c r="D8299" s="124">
        <v>9437</v>
      </c>
      <c r="E8299" s="157">
        <f>VLOOKUP(D8299,'SOAT LIQ'!$A$87:$C$3416,3,FALSE)</f>
        <v>11</v>
      </c>
      <c r="F8299" t="s">
        <v>21632</v>
      </c>
    </row>
    <row r="8300" spans="1:6" x14ac:dyDescent="0.25">
      <c r="A8300" t="s">
        <v>5750</v>
      </c>
      <c r="B8300" s="100" t="s">
        <v>10312</v>
      </c>
      <c r="C8300" s="99" t="s">
        <v>10311</v>
      </c>
      <c r="D8300" s="124">
        <v>9437</v>
      </c>
      <c r="E8300" s="157">
        <f>VLOOKUP(D8300,'SOAT LIQ'!$A$87:$C$3416,3,FALSE)</f>
        <v>11</v>
      </c>
      <c r="F8300" t="s">
        <v>21632</v>
      </c>
    </row>
    <row r="8301" spans="1:6" x14ac:dyDescent="0.25">
      <c r="A8301" t="s">
        <v>5969</v>
      </c>
      <c r="B8301" s="100" t="s">
        <v>10312</v>
      </c>
      <c r="C8301" s="99" t="s">
        <v>10311</v>
      </c>
      <c r="D8301" s="124">
        <v>9437</v>
      </c>
      <c r="E8301" s="157">
        <f>VLOOKUP(D8301,'SOAT LIQ'!$A$87:$C$3416,3,FALSE)</f>
        <v>11</v>
      </c>
      <c r="F8301" t="s">
        <v>21632</v>
      </c>
    </row>
    <row r="8302" spans="1:6" x14ac:dyDescent="0.25">
      <c r="A8302" t="s">
        <v>5750</v>
      </c>
      <c r="B8302" s="100" t="s">
        <v>10314</v>
      </c>
      <c r="C8302" s="99" t="s">
        <v>10313</v>
      </c>
      <c r="D8302" s="124">
        <v>9433</v>
      </c>
      <c r="E8302" s="157">
        <f>VLOOKUP(D8302,'SOAT LIQ'!$A$87:$C$3416,3,FALSE)</f>
        <v>12</v>
      </c>
      <c r="F8302" t="s">
        <v>21632</v>
      </c>
    </row>
    <row r="8303" spans="1:6" x14ac:dyDescent="0.25">
      <c r="A8303" t="s">
        <v>5969</v>
      </c>
      <c r="B8303" s="100" t="s">
        <v>10314</v>
      </c>
      <c r="C8303" s="99" t="s">
        <v>10313</v>
      </c>
      <c r="D8303" s="124">
        <v>9433</v>
      </c>
      <c r="E8303" s="157">
        <f>VLOOKUP(D8303,'SOAT LIQ'!$A$87:$C$3416,3,FALSE)</f>
        <v>12</v>
      </c>
      <c r="F8303" t="s">
        <v>21632</v>
      </c>
    </row>
    <row r="8304" spans="1:6" x14ac:dyDescent="0.25">
      <c r="A8304" t="s">
        <v>5750</v>
      </c>
      <c r="B8304" s="100" t="s">
        <v>10316</v>
      </c>
      <c r="C8304" s="99" t="s">
        <v>10315</v>
      </c>
      <c r="D8304" s="124">
        <v>9433</v>
      </c>
      <c r="E8304" s="157">
        <f>VLOOKUP(D8304,'SOAT LIQ'!$A$87:$C$3416,3,FALSE)</f>
        <v>12</v>
      </c>
      <c r="F8304" t="s">
        <v>21632</v>
      </c>
    </row>
    <row r="8305" spans="1:6" x14ac:dyDescent="0.25">
      <c r="A8305" t="s">
        <v>5969</v>
      </c>
      <c r="B8305" s="100" t="s">
        <v>10316</v>
      </c>
      <c r="C8305" s="99" t="s">
        <v>10315</v>
      </c>
      <c r="D8305" s="124">
        <v>9433</v>
      </c>
      <c r="E8305" s="157">
        <f>VLOOKUP(D8305,'SOAT LIQ'!$A$87:$C$3416,3,FALSE)</f>
        <v>12</v>
      </c>
      <c r="F8305" t="s">
        <v>21632</v>
      </c>
    </row>
    <row r="8306" spans="1:6" x14ac:dyDescent="0.25">
      <c r="A8306" t="s">
        <v>5750</v>
      </c>
      <c r="B8306" s="100" t="s">
        <v>10317</v>
      </c>
      <c r="C8306" s="99" t="s">
        <v>10318</v>
      </c>
      <c r="D8306" s="124">
        <v>9820</v>
      </c>
      <c r="E8306" s="157">
        <f>VLOOKUP(D8306,'SOAT LIQ'!$A$87:$C$3416,3,FALSE)</f>
        <v>20</v>
      </c>
      <c r="F8306" t="s">
        <v>21632</v>
      </c>
    </row>
    <row r="8307" spans="1:6" x14ac:dyDescent="0.25">
      <c r="A8307" t="s">
        <v>5969</v>
      </c>
      <c r="B8307" s="100" t="s">
        <v>10317</v>
      </c>
      <c r="C8307" s="99" t="s">
        <v>10318</v>
      </c>
      <c r="D8307" s="124">
        <v>9820</v>
      </c>
      <c r="E8307" s="157">
        <f>VLOOKUP(D8307,'SOAT LIQ'!$A$87:$C$3416,3,FALSE)</f>
        <v>20</v>
      </c>
      <c r="F8307" t="s">
        <v>21632</v>
      </c>
    </row>
    <row r="8308" spans="1:6" x14ac:dyDescent="0.25">
      <c r="A8308" t="s">
        <v>5969</v>
      </c>
      <c r="B8308" s="100" t="s">
        <v>10320</v>
      </c>
      <c r="C8308" s="99" t="s">
        <v>10319</v>
      </c>
      <c r="D8308" s="124">
        <v>9411</v>
      </c>
      <c r="E8308" s="157">
        <f>VLOOKUP(D8308,'SOAT LIQ'!$A$87:$C$3416,3,FALSE)</f>
        <v>5</v>
      </c>
      <c r="F8308" t="s">
        <v>21632</v>
      </c>
    </row>
    <row r="8309" spans="1:6" x14ac:dyDescent="0.25">
      <c r="A8309" t="s">
        <v>5750</v>
      </c>
      <c r="B8309" s="100" t="s">
        <v>10320</v>
      </c>
      <c r="C8309" s="99" t="s">
        <v>10319</v>
      </c>
      <c r="D8309" s="124">
        <v>9411</v>
      </c>
      <c r="E8309" s="157">
        <f>VLOOKUP(D8309,'SOAT LIQ'!$A$87:$C$3416,3,FALSE)</f>
        <v>5</v>
      </c>
      <c r="F8309" t="s">
        <v>21632</v>
      </c>
    </row>
    <row r="8310" spans="1:6" x14ac:dyDescent="0.25">
      <c r="A8310" t="s">
        <v>5750</v>
      </c>
      <c r="B8310" s="100" t="s">
        <v>10322</v>
      </c>
      <c r="C8310" s="99" t="s">
        <v>10321</v>
      </c>
      <c r="D8310" s="124">
        <v>9438</v>
      </c>
      <c r="E8310" s="157">
        <f>VLOOKUP(D8310,'SOAT LIQ'!$A$87:$C$3416,3,FALSE)</f>
        <v>13</v>
      </c>
      <c r="F8310" t="s">
        <v>21632</v>
      </c>
    </row>
    <row r="8311" spans="1:6" x14ac:dyDescent="0.25">
      <c r="A8311" t="s">
        <v>5969</v>
      </c>
      <c r="B8311" s="100" t="s">
        <v>10322</v>
      </c>
      <c r="C8311" s="99" t="s">
        <v>10321</v>
      </c>
      <c r="D8311" s="124">
        <v>9438</v>
      </c>
      <c r="E8311" s="157">
        <f>VLOOKUP(D8311,'SOAT LIQ'!$A$87:$C$3416,3,FALSE)</f>
        <v>13</v>
      </c>
      <c r="F8311" t="s">
        <v>21632</v>
      </c>
    </row>
    <row r="8312" spans="1:6" x14ac:dyDescent="0.25">
      <c r="A8312" t="s">
        <v>5750</v>
      </c>
      <c r="B8312" s="100" t="s">
        <v>4858</v>
      </c>
      <c r="C8312" s="99" t="s">
        <v>10323</v>
      </c>
      <c r="D8312" s="124">
        <v>9434</v>
      </c>
      <c r="E8312" s="157">
        <f>VLOOKUP(D8312,'SOAT LIQ'!$A$87:$C$3416,3,FALSE)</f>
        <v>13</v>
      </c>
      <c r="F8312" t="s">
        <v>21632</v>
      </c>
    </row>
    <row r="8313" spans="1:6" x14ac:dyDescent="0.25">
      <c r="A8313" t="s">
        <v>5969</v>
      </c>
      <c r="B8313" s="100" t="s">
        <v>4858</v>
      </c>
      <c r="C8313" s="99" t="s">
        <v>10323</v>
      </c>
      <c r="D8313" s="124">
        <v>9434</v>
      </c>
      <c r="E8313" s="157">
        <f>VLOOKUP(D8313,'SOAT LIQ'!$A$87:$C$3416,3,FALSE)</f>
        <v>13</v>
      </c>
      <c r="F8313" t="s">
        <v>21632</v>
      </c>
    </row>
    <row r="8314" spans="1:6" x14ac:dyDescent="0.25">
      <c r="A8314" t="s">
        <v>5750</v>
      </c>
      <c r="B8314" s="100" t="s">
        <v>4857</v>
      </c>
      <c r="C8314" s="99" t="s">
        <v>10324</v>
      </c>
      <c r="D8314" s="124">
        <v>9433</v>
      </c>
      <c r="E8314" s="157">
        <f>VLOOKUP(D8314,'SOAT LIQ'!$A$87:$C$3416,3,FALSE)</f>
        <v>12</v>
      </c>
      <c r="F8314" t="s">
        <v>21632</v>
      </c>
    </row>
    <row r="8315" spans="1:6" x14ac:dyDescent="0.25">
      <c r="A8315" t="s">
        <v>5969</v>
      </c>
      <c r="B8315" s="100" t="s">
        <v>4857</v>
      </c>
      <c r="C8315" s="99" t="s">
        <v>10324</v>
      </c>
      <c r="D8315" s="124">
        <v>9433</v>
      </c>
      <c r="E8315" s="157">
        <f>VLOOKUP(D8315,'SOAT LIQ'!$A$87:$C$3416,3,FALSE)</f>
        <v>12</v>
      </c>
      <c r="F8315" t="s">
        <v>21632</v>
      </c>
    </row>
    <row r="8316" spans="1:6" x14ac:dyDescent="0.25">
      <c r="A8316" t="s">
        <v>5969</v>
      </c>
      <c r="B8316" s="100" t="s">
        <v>4757</v>
      </c>
      <c r="C8316" s="99" t="s">
        <v>10325</v>
      </c>
      <c r="D8316" s="124">
        <v>9411</v>
      </c>
      <c r="E8316" s="157">
        <f>VLOOKUP(D8316,'SOAT LIQ'!$A$87:$C$3416,3,FALSE)</f>
        <v>5</v>
      </c>
      <c r="F8316" t="s">
        <v>21632</v>
      </c>
    </row>
    <row r="8317" spans="1:6" x14ac:dyDescent="0.25">
      <c r="A8317" t="s">
        <v>5750</v>
      </c>
      <c r="B8317" s="100" t="s">
        <v>10327</v>
      </c>
      <c r="C8317" s="99" t="s">
        <v>10326</v>
      </c>
      <c r="D8317" s="124">
        <v>9210</v>
      </c>
      <c r="E8317" s="157">
        <f>VLOOKUP(D8317,'SOAT LIQ'!$A$87:$C$3416,3,FALSE)</f>
        <v>12</v>
      </c>
      <c r="F8317" t="s">
        <v>21632</v>
      </c>
    </row>
    <row r="8318" spans="1:6" x14ac:dyDescent="0.25">
      <c r="A8318" t="s">
        <v>5969</v>
      </c>
      <c r="B8318" s="100" t="s">
        <v>10327</v>
      </c>
      <c r="C8318" s="99" t="s">
        <v>10326</v>
      </c>
      <c r="D8318" s="124">
        <v>9210</v>
      </c>
      <c r="E8318" s="157">
        <f>VLOOKUP(D8318,'SOAT LIQ'!$A$87:$C$3416,3,FALSE)</f>
        <v>12</v>
      </c>
      <c r="F8318" t="s">
        <v>21632</v>
      </c>
    </row>
    <row r="8319" spans="1:6" x14ac:dyDescent="0.25">
      <c r="A8319" t="s">
        <v>5750</v>
      </c>
      <c r="B8319" s="100" t="s">
        <v>10328</v>
      </c>
      <c r="C8319" s="99" t="s">
        <v>10329</v>
      </c>
      <c r="D8319" s="124">
        <v>9441</v>
      </c>
      <c r="E8319" s="157">
        <f>VLOOKUP(D8319,'SOAT LIQ'!$A$87:$C$3416,3,FALSE)</f>
        <v>9</v>
      </c>
      <c r="F8319" t="s">
        <v>21632</v>
      </c>
    </row>
    <row r="8320" spans="1:6" x14ac:dyDescent="0.25">
      <c r="A8320" t="s">
        <v>5969</v>
      </c>
      <c r="B8320" s="100" t="s">
        <v>10328</v>
      </c>
      <c r="C8320" s="99" t="s">
        <v>10329</v>
      </c>
      <c r="D8320" s="124">
        <v>9441</v>
      </c>
      <c r="E8320" s="157">
        <f>VLOOKUP(D8320,'SOAT LIQ'!$A$87:$C$3416,3,FALSE)</f>
        <v>9</v>
      </c>
      <c r="F8320" t="s">
        <v>21632</v>
      </c>
    </row>
    <row r="8321" spans="1:6" x14ac:dyDescent="0.25">
      <c r="A8321" t="s">
        <v>5969</v>
      </c>
      <c r="B8321" s="100" t="s">
        <v>4758</v>
      </c>
      <c r="C8321" s="99" t="s">
        <v>10034</v>
      </c>
      <c r="D8321" s="124">
        <v>9411</v>
      </c>
      <c r="E8321" s="157">
        <f>VLOOKUP(D8321,'SOAT LIQ'!$A$87:$C$3416,3,FALSE)</f>
        <v>5</v>
      </c>
      <c r="F8321" t="s">
        <v>21632</v>
      </c>
    </row>
    <row r="8322" spans="1:6" x14ac:dyDescent="0.25">
      <c r="A8322" t="s">
        <v>5750</v>
      </c>
      <c r="B8322" s="100" t="s">
        <v>10331</v>
      </c>
      <c r="C8322" s="99" t="s">
        <v>10330</v>
      </c>
      <c r="D8322" s="124">
        <v>9441</v>
      </c>
      <c r="E8322" s="157">
        <f>VLOOKUP(D8322,'SOAT LIQ'!$A$87:$C$3416,3,FALSE)</f>
        <v>9</v>
      </c>
      <c r="F8322" t="s">
        <v>21632</v>
      </c>
    </row>
    <row r="8323" spans="1:6" x14ac:dyDescent="0.25">
      <c r="A8323" t="s">
        <v>5969</v>
      </c>
      <c r="B8323" s="100" t="s">
        <v>10331</v>
      </c>
      <c r="C8323" s="99" t="s">
        <v>10330</v>
      </c>
      <c r="D8323" s="124">
        <v>9441</v>
      </c>
      <c r="E8323" s="157">
        <f>VLOOKUP(D8323,'SOAT LIQ'!$A$87:$C$3416,3,FALSE)</f>
        <v>9</v>
      </c>
      <c r="F8323" t="s">
        <v>21632</v>
      </c>
    </row>
    <row r="8324" spans="1:6" x14ac:dyDescent="0.25">
      <c r="A8324" t="s">
        <v>5750</v>
      </c>
      <c r="B8324" s="100" t="s">
        <v>10333</v>
      </c>
      <c r="C8324" s="99" t="s">
        <v>10332</v>
      </c>
      <c r="D8324" s="124">
        <v>9441</v>
      </c>
      <c r="E8324" s="157">
        <f>VLOOKUP(D8324,'SOAT LIQ'!$A$87:$C$3416,3,FALSE)</f>
        <v>9</v>
      </c>
      <c r="F8324" t="s">
        <v>21632</v>
      </c>
    </row>
    <row r="8325" spans="1:6" x14ac:dyDescent="0.25">
      <c r="A8325" t="s">
        <v>5969</v>
      </c>
      <c r="B8325" s="100" t="s">
        <v>10333</v>
      </c>
      <c r="C8325" s="99" t="s">
        <v>10332</v>
      </c>
      <c r="D8325" s="124">
        <v>9441</v>
      </c>
      <c r="E8325" s="157">
        <f>VLOOKUP(D8325,'SOAT LIQ'!$A$87:$C$3416,3,FALSE)</f>
        <v>9</v>
      </c>
      <c r="F8325" t="s">
        <v>21632</v>
      </c>
    </row>
    <row r="8326" spans="1:6" x14ac:dyDescent="0.25">
      <c r="A8326" t="s">
        <v>5750</v>
      </c>
      <c r="B8326" s="100" t="s">
        <v>10335</v>
      </c>
      <c r="C8326" s="99" t="s">
        <v>10334</v>
      </c>
      <c r="D8326" s="124">
        <v>23121</v>
      </c>
      <c r="E8326" s="157" t="e">
        <f>VLOOKUP(D8326,'SOAT LIQ'!$A$87:$C$3416,3,FALSE)</f>
        <v>#N/A</v>
      </c>
      <c r="F8326" t="s">
        <v>21632</v>
      </c>
    </row>
    <row r="8327" spans="1:6" x14ac:dyDescent="0.25">
      <c r="A8327" t="s">
        <v>5969</v>
      </c>
      <c r="B8327" s="100" t="s">
        <v>10335</v>
      </c>
      <c r="C8327" s="99" t="s">
        <v>10334</v>
      </c>
      <c r="D8327" s="124">
        <v>23121</v>
      </c>
      <c r="E8327" s="157" t="e">
        <f>VLOOKUP(D8327,'SOAT LIQ'!$A$87:$C$3416,3,FALSE)</f>
        <v>#N/A</v>
      </c>
      <c r="F8327" t="s">
        <v>21632</v>
      </c>
    </row>
    <row r="8328" spans="1:6" x14ac:dyDescent="0.25">
      <c r="A8328" t="s">
        <v>5750</v>
      </c>
      <c r="B8328" s="100" t="s">
        <v>10337</v>
      </c>
      <c r="C8328" s="99" t="s">
        <v>10336</v>
      </c>
      <c r="D8328" s="124">
        <v>23121</v>
      </c>
      <c r="E8328" s="157" t="e">
        <f>VLOOKUP(D8328,'SOAT LIQ'!$A$87:$C$3416,3,FALSE)</f>
        <v>#N/A</v>
      </c>
      <c r="F8328" t="s">
        <v>21632</v>
      </c>
    </row>
    <row r="8329" spans="1:6" x14ac:dyDescent="0.25">
      <c r="A8329" t="s">
        <v>5969</v>
      </c>
      <c r="B8329" s="100" t="s">
        <v>10337</v>
      </c>
      <c r="C8329" s="99" t="s">
        <v>10336</v>
      </c>
      <c r="D8329" s="124">
        <v>23121</v>
      </c>
      <c r="E8329" s="157" t="e">
        <f>VLOOKUP(D8329,'SOAT LIQ'!$A$87:$C$3416,3,FALSE)</f>
        <v>#N/A</v>
      </c>
      <c r="F8329" t="s">
        <v>21632</v>
      </c>
    </row>
    <row r="8330" spans="1:6" x14ac:dyDescent="0.25">
      <c r="A8330" t="s">
        <v>5969</v>
      </c>
      <c r="B8330" s="100" t="s">
        <v>10338</v>
      </c>
      <c r="C8330" s="100"/>
      <c r="D8330" s="124">
        <v>9434</v>
      </c>
      <c r="E8330" s="157">
        <f>VLOOKUP(D8330,'SOAT LIQ'!$A$87:$C$3416,3,FALSE)</f>
        <v>13</v>
      </c>
      <c r="F8330" t="s">
        <v>21632</v>
      </c>
    </row>
    <row r="8331" spans="1:6" x14ac:dyDescent="0.25">
      <c r="A8331" t="s">
        <v>5969</v>
      </c>
      <c r="B8331" s="100" t="s">
        <v>10340</v>
      </c>
      <c r="C8331" s="99" t="s">
        <v>10339</v>
      </c>
      <c r="D8331" s="124">
        <v>18718</v>
      </c>
      <c r="E8331" s="157">
        <f>VLOOKUP(D8331,'SOAT LIQ'!$A$87:$C$3416,3,FALSE)</f>
        <v>9</v>
      </c>
      <c r="F8331" t="s">
        <v>21632</v>
      </c>
    </row>
    <row r="8332" spans="1:6" x14ac:dyDescent="0.25">
      <c r="A8332" t="s">
        <v>6034</v>
      </c>
      <c r="B8332" s="100" t="s">
        <v>10340</v>
      </c>
      <c r="C8332" s="99" t="s">
        <v>10339</v>
      </c>
      <c r="D8332" s="124">
        <v>18718</v>
      </c>
      <c r="E8332" s="157">
        <f>VLOOKUP(D8332,'SOAT LIQ'!$A$87:$C$3416,3,FALSE)</f>
        <v>9</v>
      </c>
      <c r="F8332" t="s">
        <v>21632</v>
      </c>
    </row>
    <row r="8333" spans="1:6" x14ac:dyDescent="0.25">
      <c r="A8333" t="s">
        <v>5750</v>
      </c>
      <c r="B8333" s="100" t="s">
        <v>10342</v>
      </c>
      <c r="C8333" s="99" t="s">
        <v>10341</v>
      </c>
      <c r="D8333" s="124">
        <v>9455</v>
      </c>
      <c r="E8333" s="157">
        <f>VLOOKUP(D8333,'SOAT LIQ'!$A$87:$C$3416,3,FALSE)</f>
        <v>5</v>
      </c>
      <c r="F8333" t="s">
        <v>21632</v>
      </c>
    </row>
    <row r="8334" spans="1:6" x14ac:dyDescent="0.25">
      <c r="A8334" t="s">
        <v>5969</v>
      </c>
      <c r="B8334" s="100" t="s">
        <v>10342</v>
      </c>
      <c r="C8334" s="99" t="s">
        <v>10341</v>
      </c>
      <c r="D8334" s="124">
        <v>9455</v>
      </c>
      <c r="E8334" s="157">
        <f>VLOOKUP(D8334,'SOAT LIQ'!$A$87:$C$3416,3,FALSE)</f>
        <v>5</v>
      </c>
      <c r="F8334" t="s">
        <v>21632</v>
      </c>
    </row>
    <row r="8335" spans="1:6" x14ac:dyDescent="0.25">
      <c r="A8335" t="s">
        <v>5969</v>
      </c>
      <c r="B8335" s="100" t="s">
        <v>10344</v>
      </c>
      <c r="C8335" s="99" t="s">
        <v>10343</v>
      </c>
      <c r="D8335" s="124">
        <v>9456</v>
      </c>
      <c r="E8335" s="157">
        <f>VLOOKUP(D8335,'SOAT LIQ'!$A$87:$C$3416,3,FALSE)</f>
        <v>12</v>
      </c>
      <c r="F8335" t="s">
        <v>21632</v>
      </c>
    </row>
    <row r="8336" spans="1:6" x14ac:dyDescent="0.25">
      <c r="A8336" t="s">
        <v>5969</v>
      </c>
      <c r="B8336" s="100" t="s">
        <v>10346</v>
      </c>
      <c r="C8336" s="99" t="s">
        <v>10345</v>
      </c>
      <c r="D8336" s="124">
        <v>17613</v>
      </c>
      <c r="E8336" s="157">
        <f>VLOOKUP(D8336,'SOAT LIQ'!$A$87:$C$3416,3,FALSE)</f>
        <v>8</v>
      </c>
      <c r="F8336" t="s">
        <v>21632</v>
      </c>
    </row>
    <row r="8337" spans="1:6" x14ac:dyDescent="0.25">
      <c r="A8337" t="s">
        <v>5969</v>
      </c>
      <c r="B8337" s="100" t="s">
        <v>10347</v>
      </c>
      <c r="C8337" s="100"/>
      <c r="D8337" s="124"/>
      <c r="E8337" s="157" t="e">
        <f>VLOOKUP(D8337,'SOAT LIQ'!$A$87:$C$3416,3,FALSE)</f>
        <v>#N/A</v>
      </c>
      <c r="F8337" t="s">
        <v>21632</v>
      </c>
    </row>
    <row r="8338" spans="1:6" x14ac:dyDescent="0.25">
      <c r="A8338" t="s">
        <v>5750</v>
      </c>
      <c r="B8338" s="100" t="s">
        <v>10347</v>
      </c>
      <c r="C8338" s="100"/>
      <c r="D8338" s="124"/>
      <c r="E8338" s="157" t="e">
        <f>VLOOKUP(D8338,'SOAT LIQ'!$A$87:$C$3416,3,FALSE)</f>
        <v>#N/A</v>
      </c>
      <c r="F8338" t="s">
        <v>21632</v>
      </c>
    </row>
    <row r="8339" spans="1:6" x14ac:dyDescent="0.25">
      <c r="A8339" t="s">
        <v>5969</v>
      </c>
      <c r="B8339" s="100" t="s">
        <v>10348</v>
      </c>
      <c r="C8339" s="100"/>
      <c r="D8339" s="124"/>
      <c r="E8339" s="157" t="e">
        <f>VLOOKUP(D8339,'SOAT LIQ'!$A$87:$C$3416,3,FALSE)</f>
        <v>#N/A</v>
      </c>
      <c r="F8339" t="s">
        <v>21632</v>
      </c>
    </row>
    <row r="8340" spans="1:6" x14ac:dyDescent="0.25">
      <c r="A8340" t="s">
        <v>5750</v>
      </c>
      <c r="B8340" s="100" t="s">
        <v>10348</v>
      </c>
      <c r="C8340" s="100"/>
      <c r="D8340" s="124"/>
      <c r="E8340" s="157" t="e">
        <f>VLOOKUP(D8340,'SOAT LIQ'!$A$87:$C$3416,3,FALSE)</f>
        <v>#N/A</v>
      </c>
      <c r="F8340" t="s">
        <v>21632</v>
      </c>
    </row>
    <row r="8341" spans="1:6" x14ac:dyDescent="0.25">
      <c r="A8341" t="s">
        <v>5969</v>
      </c>
      <c r="B8341" s="100" t="s">
        <v>10349</v>
      </c>
      <c r="C8341" s="100"/>
      <c r="D8341" s="124"/>
      <c r="E8341" s="157" t="e">
        <f>VLOOKUP(D8341,'SOAT LIQ'!$A$87:$C$3416,3,FALSE)</f>
        <v>#N/A</v>
      </c>
      <c r="F8341" t="s">
        <v>21632</v>
      </c>
    </row>
    <row r="8342" spans="1:6" x14ac:dyDescent="0.25">
      <c r="A8342" t="s">
        <v>5750</v>
      </c>
      <c r="B8342" s="100" t="s">
        <v>10349</v>
      </c>
      <c r="C8342" s="100"/>
      <c r="D8342" s="124"/>
      <c r="E8342" s="157" t="e">
        <f>VLOOKUP(D8342,'SOAT LIQ'!$A$87:$C$3416,3,FALSE)</f>
        <v>#N/A</v>
      </c>
      <c r="F8342" t="s">
        <v>21632</v>
      </c>
    </row>
    <row r="8343" spans="1:6" x14ac:dyDescent="0.25">
      <c r="A8343" t="s">
        <v>5750</v>
      </c>
      <c r="B8343" s="100" t="s">
        <v>10350</v>
      </c>
      <c r="C8343" s="100"/>
      <c r="D8343" s="124"/>
      <c r="E8343" s="157" t="e">
        <f>VLOOKUP(D8343,'SOAT LIQ'!$A$87:$C$3416,3,FALSE)</f>
        <v>#N/A</v>
      </c>
      <c r="F8343" t="s">
        <v>21632</v>
      </c>
    </row>
    <row r="8344" spans="1:6" x14ac:dyDescent="0.25">
      <c r="A8344" t="s">
        <v>5969</v>
      </c>
      <c r="B8344" s="100" t="s">
        <v>10350</v>
      </c>
      <c r="C8344" s="100"/>
      <c r="D8344" s="124"/>
      <c r="E8344" s="157" t="e">
        <f>VLOOKUP(D8344,'SOAT LIQ'!$A$87:$C$3416,3,FALSE)</f>
        <v>#N/A</v>
      </c>
      <c r="F8344" t="s">
        <v>21632</v>
      </c>
    </row>
    <row r="8345" spans="1:6" x14ac:dyDescent="0.25">
      <c r="A8345" t="s">
        <v>5969</v>
      </c>
      <c r="B8345" s="100" t="s">
        <v>10351</v>
      </c>
      <c r="C8345" s="100"/>
      <c r="D8345" s="124"/>
      <c r="E8345" s="157" t="e">
        <f>VLOOKUP(D8345,'SOAT LIQ'!$A$87:$C$3416,3,FALSE)</f>
        <v>#N/A</v>
      </c>
      <c r="F8345" t="s">
        <v>21632</v>
      </c>
    </row>
    <row r="8346" spans="1:6" x14ac:dyDescent="0.25">
      <c r="A8346" t="s">
        <v>5750</v>
      </c>
      <c r="B8346" s="100" t="s">
        <v>10351</v>
      </c>
      <c r="C8346" s="100"/>
      <c r="D8346" s="124"/>
      <c r="E8346" s="157" t="e">
        <f>VLOOKUP(D8346,'SOAT LIQ'!$A$87:$C$3416,3,FALSE)</f>
        <v>#N/A</v>
      </c>
      <c r="F8346" t="s">
        <v>21632</v>
      </c>
    </row>
    <row r="8347" spans="1:6" x14ac:dyDescent="0.25">
      <c r="A8347" t="s">
        <v>5969</v>
      </c>
      <c r="B8347" s="100" t="s">
        <v>10352</v>
      </c>
      <c r="C8347" s="100"/>
      <c r="D8347" s="124"/>
      <c r="E8347" s="157" t="e">
        <f>VLOOKUP(D8347,'SOAT LIQ'!$A$87:$C$3416,3,FALSE)</f>
        <v>#N/A</v>
      </c>
      <c r="F8347" t="s">
        <v>21632</v>
      </c>
    </row>
    <row r="8348" spans="1:6" x14ac:dyDescent="0.25">
      <c r="A8348" t="s">
        <v>5750</v>
      </c>
      <c r="B8348" s="100" t="s">
        <v>10352</v>
      </c>
      <c r="C8348" s="100"/>
      <c r="D8348" s="124"/>
      <c r="E8348" s="157" t="e">
        <f>VLOOKUP(D8348,'SOAT LIQ'!$A$87:$C$3416,3,FALSE)</f>
        <v>#N/A</v>
      </c>
      <c r="F8348" t="s">
        <v>21632</v>
      </c>
    </row>
    <row r="8349" spans="1:6" x14ac:dyDescent="0.25">
      <c r="A8349" t="s">
        <v>5969</v>
      </c>
      <c r="B8349" s="100" t="s">
        <v>10353</v>
      </c>
      <c r="C8349" s="100"/>
      <c r="D8349" s="124"/>
      <c r="E8349" s="157" t="e">
        <f>VLOOKUP(D8349,'SOAT LIQ'!$A$87:$C$3416,3,FALSE)</f>
        <v>#N/A</v>
      </c>
      <c r="F8349" t="s">
        <v>21632</v>
      </c>
    </row>
    <row r="8350" spans="1:6" x14ac:dyDescent="0.25">
      <c r="A8350" t="s">
        <v>5750</v>
      </c>
      <c r="B8350" s="100" t="s">
        <v>10353</v>
      </c>
      <c r="C8350" s="100"/>
      <c r="D8350" s="124"/>
      <c r="E8350" s="157" t="e">
        <f>VLOOKUP(D8350,'SOAT LIQ'!$A$87:$C$3416,3,FALSE)</f>
        <v>#N/A</v>
      </c>
      <c r="F8350" t="s">
        <v>21632</v>
      </c>
    </row>
    <row r="8351" spans="1:6" x14ac:dyDescent="0.25">
      <c r="A8351" t="s">
        <v>5750</v>
      </c>
      <c r="B8351" s="100" t="s">
        <v>10354</v>
      </c>
      <c r="C8351" s="100"/>
      <c r="D8351" s="124"/>
      <c r="E8351" s="157" t="e">
        <f>VLOOKUP(D8351,'SOAT LIQ'!$A$87:$C$3416,3,FALSE)</f>
        <v>#N/A</v>
      </c>
      <c r="F8351" t="s">
        <v>21632</v>
      </c>
    </row>
    <row r="8352" spans="1:6" x14ac:dyDescent="0.25">
      <c r="A8352" t="s">
        <v>5969</v>
      </c>
      <c r="B8352" s="100" t="s">
        <v>10354</v>
      </c>
      <c r="C8352" s="100"/>
      <c r="D8352" s="124"/>
      <c r="E8352" s="157" t="e">
        <f>VLOOKUP(D8352,'SOAT LIQ'!$A$87:$C$3416,3,FALSE)</f>
        <v>#N/A</v>
      </c>
      <c r="F8352" t="s">
        <v>21632</v>
      </c>
    </row>
    <row r="8353" spans="1:6" x14ac:dyDescent="0.25">
      <c r="A8353" t="s">
        <v>5969</v>
      </c>
      <c r="B8353" s="100" t="s">
        <v>10355</v>
      </c>
      <c r="C8353" s="100"/>
      <c r="D8353" s="124"/>
      <c r="E8353" s="157" t="e">
        <f>VLOOKUP(D8353,'SOAT LIQ'!$A$87:$C$3416,3,FALSE)</f>
        <v>#N/A</v>
      </c>
      <c r="F8353" t="s">
        <v>21632</v>
      </c>
    </row>
    <row r="8354" spans="1:6" x14ac:dyDescent="0.25">
      <c r="A8354" t="s">
        <v>5750</v>
      </c>
      <c r="B8354" s="100" t="s">
        <v>10355</v>
      </c>
      <c r="C8354" s="100"/>
      <c r="D8354" s="124"/>
      <c r="E8354" s="157" t="e">
        <f>VLOOKUP(D8354,'SOAT LIQ'!$A$87:$C$3416,3,FALSE)</f>
        <v>#N/A</v>
      </c>
      <c r="F8354" t="s">
        <v>21632</v>
      </c>
    </row>
    <row r="8355" spans="1:6" x14ac:dyDescent="0.25">
      <c r="A8355" t="s">
        <v>5969</v>
      </c>
      <c r="B8355" s="100" t="s">
        <v>10356</v>
      </c>
      <c r="C8355" s="100"/>
      <c r="D8355" s="124"/>
      <c r="E8355" s="157" t="e">
        <f>VLOOKUP(D8355,'SOAT LIQ'!$A$87:$C$3416,3,FALSE)</f>
        <v>#N/A</v>
      </c>
      <c r="F8355" t="s">
        <v>21632</v>
      </c>
    </row>
    <row r="8356" spans="1:6" x14ac:dyDescent="0.25">
      <c r="A8356" t="s">
        <v>5750</v>
      </c>
      <c r="B8356" s="100" t="s">
        <v>10356</v>
      </c>
      <c r="C8356" s="100"/>
      <c r="D8356" s="124"/>
      <c r="E8356" s="157" t="e">
        <f>VLOOKUP(D8356,'SOAT LIQ'!$A$87:$C$3416,3,FALSE)</f>
        <v>#N/A</v>
      </c>
      <c r="F8356" t="s">
        <v>21632</v>
      </c>
    </row>
    <row r="8357" spans="1:6" x14ac:dyDescent="0.25">
      <c r="A8357" t="s">
        <v>5969</v>
      </c>
      <c r="B8357" s="100" t="s">
        <v>10357</v>
      </c>
      <c r="C8357" s="100"/>
      <c r="D8357" s="124"/>
      <c r="E8357" s="157" t="e">
        <f>VLOOKUP(D8357,'SOAT LIQ'!$A$87:$C$3416,3,FALSE)</f>
        <v>#N/A</v>
      </c>
      <c r="F8357" t="s">
        <v>21632</v>
      </c>
    </row>
    <row r="8358" spans="1:6" x14ac:dyDescent="0.25">
      <c r="A8358" t="s">
        <v>5750</v>
      </c>
      <c r="B8358" s="100" t="s">
        <v>10357</v>
      </c>
      <c r="C8358" s="100"/>
      <c r="D8358" s="124"/>
      <c r="E8358" s="157" t="e">
        <f>VLOOKUP(D8358,'SOAT LIQ'!$A$87:$C$3416,3,FALSE)</f>
        <v>#N/A</v>
      </c>
      <c r="F8358" t="s">
        <v>21632</v>
      </c>
    </row>
    <row r="8359" spans="1:6" x14ac:dyDescent="0.25">
      <c r="A8359" t="s">
        <v>5969</v>
      </c>
      <c r="B8359" s="100" t="s">
        <v>10358</v>
      </c>
      <c r="C8359" s="100"/>
      <c r="D8359" s="124"/>
      <c r="E8359" s="157" t="e">
        <f>VLOOKUP(D8359,'SOAT LIQ'!$A$87:$C$3416,3,FALSE)</f>
        <v>#N/A</v>
      </c>
      <c r="F8359" t="s">
        <v>21632</v>
      </c>
    </row>
    <row r="8360" spans="1:6" x14ac:dyDescent="0.25">
      <c r="A8360" t="s">
        <v>5750</v>
      </c>
      <c r="B8360" s="100" t="s">
        <v>10358</v>
      </c>
      <c r="C8360" s="100"/>
      <c r="D8360" s="124"/>
      <c r="E8360" s="157" t="e">
        <f>VLOOKUP(D8360,'SOAT LIQ'!$A$87:$C$3416,3,FALSE)</f>
        <v>#N/A</v>
      </c>
      <c r="F8360" t="s">
        <v>21632</v>
      </c>
    </row>
    <row r="8361" spans="1:6" x14ac:dyDescent="0.25">
      <c r="A8361" t="s">
        <v>5969</v>
      </c>
      <c r="B8361" s="100" t="s">
        <v>10359</v>
      </c>
      <c r="C8361" s="99" t="s">
        <v>10360</v>
      </c>
      <c r="D8361" s="124">
        <v>9121</v>
      </c>
      <c r="E8361" s="157">
        <f>VLOOKUP(D8361,'SOAT LIQ'!$A$87:$C$3416,3,FALSE)</f>
        <v>10</v>
      </c>
      <c r="F8361" t="s">
        <v>21632</v>
      </c>
    </row>
    <row r="8362" spans="1:6" x14ac:dyDescent="0.25">
      <c r="A8362" t="s">
        <v>5969</v>
      </c>
      <c r="B8362" s="100" t="s">
        <v>10361</v>
      </c>
      <c r="C8362" s="99" t="s">
        <v>10360</v>
      </c>
      <c r="D8362" s="124">
        <v>9121</v>
      </c>
      <c r="E8362" s="157">
        <f>VLOOKUP(D8362,'SOAT LIQ'!$A$87:$C$3416,3,FALSE)</f>
        <v>10</v>
      </c>
      <c r="F8362" t="s">
        <v>21632</v>
      </c>
    </row>
    <row r="8363" spans="1:6" x14ac:dyDescent="0.25">
      <c r="A8363" t="s">
        <v>4339</v>
      </c>
      <c r="B8363" s="100" t="s">
        <v>10361</v>
      </c>
      <c r="C8363" s="99" t="s">
        <v>10360</v>
      </c>
      <c r="D8363" s="124">
        <v>9121</v>
      </c>
      <c r="E8363" s="157">
        <f>VLOOKUP(D8363,'SOAT LIQ'!$A$87:$C$3416,3,FALSE)</f>
        <v>10</v>
      </c>
      <c r="F8363" t="s">
        <v>21632</v>
      </c>
    </row>
    <row r="8364" spans="1:6" x14ac:dyDescent="0.25">
      <c r="A8364" t="s">
        <v>5750</v>
      </c>
      <c r="B8364" s="100" t="s">
        <v>10363</v>
      </c>
      <c r="C8364" s="99" t="s">
        <v>10362</v>
      </c>
      <c r="D8364" s="124">
        <v>9251</v>
      </c>
      <c r="E8364" s="157">
        <f>VLOOKUP(D8364,'SOAT LIQ'!$A$87:$C$3416,3,FALSE)</f>
        <v>13</v>
      </c>
      <c r="F8364" t="s">
        <v>21632</v>
      </c>
    </row>
    <row r="8365" spans="1:6" x14ac:dyDescent="0.25">
      <c r="A8365" t="s">
        <v>5969</v>
      </c>
      <c r="B8365" s="100" t="s">
        <v>10363</v>
      </c>
      <c r="C8365" s="99" t="s">
        <v>10362</v>
      </c>
      <c r="D8365" s="124">
        <v>9251</v>
      </c>
      <c r="E8365" s="157">
        <f>VLOOKUP(D8365,'SOAT LIQ'!$A$87:$C$3416,3,FALSE)</f>
        <v>13</v>
      </c>
      <c r="F8365" t="s">
        <v>21632</v>
      </c>
    </row>
    <row r="8366" spans="1:6" x14ac:dyDescent="0.25">
      <c r="A8366" t="s">
        <v>5750</v>
      </c>
      <c r="B8366" s="100" t="s">
        <v>10364</v>
      </c>
      <c r="C8366" s="99" t="s">
        <v>10365</v>
      </c>
      <c r="D8366" s="124">
        <v>9250</v>
      </c>
      <c r="E8366" s="157">
        <f>VLOOKUP(D8366,'SOAT LIQ'!$A$87:$C$3416,3,FALSE)</f>
        <v>10</v>
      </c>
      <c r="F8366" t="s">
        <v>21632</v>
      </c>
    </row>
    <row r="8367" spans="1:6" x14ac:dyDescent="0.25">
      <c r="A8367" t="s">
        <v>5969</v>
      </c>
      <c r="B8367" s="100" t="s">
        <v>10364</v>
      </c>
      <c r="C8367" s="99" t="s">
        <v>10365</v>
      </c>
      <c r="D8367" s="124">
        <v>9250</v>
      </c>
      <c r="E8367" s="157">
        <f>VLOOKUP(D8367,'SOAT LIQ'!$A$87:$C$3416,3,FALSE)</f>
        <v>10</v>
      </c>
      <c r="F8367" t="s">
        <v>21632</v>
      </c>
    </row>
    <row r="8368" spans="1:6" x14ac:dyDescent="0.25">
      <c r="A8368" t="s">
        <v>5750</v>
      </c>
      <c r="B8368" s="100" t="s">
        <v>10366</v>
      </c>
      <c r="C8368" s="100"/>
      <c r="D8368" s="124">
        <v>9251</v>
      </c>
      <c r="E8368" s="157">
        <f>VLOOKUP(D8368,'SOAT LIQ'!$A$87:$C$3416,3,FALSE)</f>
        <v>13</v>
      </c>
      <c r="F8368" t="s">
        <v>21632</v>
      </c>
    </row>
    <row r="8369" spans="1:6" x14ac:dyDescent="0.25">
      <c r="A8369" t="s">
        <v>5969</v>
      </c>
      <c r="B8369" s="100" t="s">
        <v>10366</v>
      </c>
      <c r="C8369" s="100"/>
      <c r="D8369" s="124">
        <v>9251</v>
      </c>
      <c r="E8369" s="157">
        <f>VLOOKUP(D8369,'SOAT LIQ'!$A$87:$C$3416,3,FALSE)</f>
        <v>13</v>
      </c>
      <c r="F8369" t="s">
        <v>21632</v>
      </c>
    </row>
    <row r="8370" spans="1:6" x14ac:dyDescent="0.25">
      <c r="A8370" t="s">
        <v>4339</v>
      </c>
      <c r="B8370" s="100" t="s">
        <v>10368</v>
      </c>
      <c r="C8370" s="99" t="s">
        <v>10367</v>
      </c>
      <c r="D8370" s="124">
        <v>9120</v>
      </c>
      <c r="E8370" s="157">
        <f>VLOOKUP(D8370,'SOAT LIQ'!$A$87:$C$3416,3,FALSE)</f>
        <v>10</v>
      </c>
      <c r="F8370" t="s">
        <v>21632</v>
      </c>
    </row>
    <row r="8371" spans="1:6" x14ac:dyDescent="0.25">
      <c r="A8371" t="s">
        <v>5969</v>
      </c>
      <c r="B8371" s="100" t="s">
        <v>10368</v>
      </c>
      <c r="C8371" s="99" t="s">
        <v>10367</v>
      </c>
      <c r="D8371" s="124">
        <v>9120</v>
      </c>
      <c r="E8371" s="157">
        <f>VLOOKUP(D8371,'SOAT LIQ'!$A$87:$C$3416,3,FALSE)</f>
        <v>10</v>
      </c>
      <c r="F8371" t="s">
        <v>21632</v>
      </c>
    </row>
    <row r="8372" spans="1:6" x14ac:dyDescent="0.25">
      <c r="A8372" t="s">
        <v>5750</v>
      </c>
      <c r="B8372" s="100" t="s">
        <v>10368</v>
      </c>
      <c r="C8372" s="99" t="s">
        <v>10367</v>
      </c>
      <c r="D8372" s="124">
        <v>9120</v>
      </c>
      <c r="E8372" s="157">
        <f>VLOOKUP(D8372,'SOAT LIQ'!$A$87:$C$3416,3,FALSE)</f>
        <v>10</v>
      </c>
      <c r="F8372" t="s">
        <v>21632</v>
      </c>
    </row>
    <row r="8373" spans="1:6" x14ac:dyDescent="0.25">
      <c r="A8373" t="s">
        <v>4339</v>
      </c>
      <c r="B8373" s="100" t="s">
        <v>10370</v>
      </c>
      <c r="C8373" s="99" t="s">
        <v>10369</v>
      </c>
      <c r="D8373" s="124">
        <v>21510</v>
      </c>
      <c r="E8373" s="157" t="e">
        <f>VLOOKUP(D8373,'SOAT LIQ'!$A$87:$C$3416,3,FALSE)</f>
        <v>#N/A</v>
      </c>
      <c r="F8373" t="s">
        <v>21632</v>
      </c>
    </row>
    <row r="8374" spans="1:6" x14ac:dyDescent="0.25">
      <c r="A8374" t="s">
        <v>5969</v>
      </c>
      <c r="B8374" s="100" t="s">
        <v>10370</v>
      </c>
      <c r="C8374" s="99" t="s">
        <v>10369</v>
      </c>
      <c r="D8374" s="124">
        <v>21510</v>
      </c>
      <c r="E8374" s="157" t="e">
        <f>VLOOKUP(D8374,'SOAT LIQ'!$A$87:$C$3416,3,FALSE)</f>
        <v>#N/A</v>
      </c>
      <c r="F8374" t="s">
        <v>21632</v>
      </c>
    </row>
    <row r="8375" spans="1:6" x14ac:dyDescent="0.25">
      <c r="A8375" t="s">
        <v>5750</v>
      </c>
      <c r="B8375" s="100" t="s">
        <v>10370</v>
      </c>
      <c r="C8375" s="99" t="s">
        <v>10369</v>
      </c>
      <c r="D8375" s="124">
        <v>21510</v>
      </c>
      <c r="E8375" s="157" t="e">
        <f>VLOOKUP(D8375,'SOAT LIQ'!$A$87:$C$3416,3,FALSE)</f>
        <v>#N/A</v>
      </c>
      <c r="F8375" t="s">
        <v>21632</v>
      </c>
    </row>
    <row r="8376" spans="1:6" x14ac:dyDescent="0.25">
      <c r="A8376" t="s">
        <v>6034</v>
      </c>
      <c r="B8376" s="100" t="s">
        <v>10370</v>
      </c>
      <c r="C8376" s="99" t="s">
        <v>10369</v>
      </c>
      <c r="D8376" s="124">
        <v>21510</v>
      </c>
      <c r="E8376" s="157" t="e">
        <f>VLOOKUP(D8376,'SOAT LIQ'!$A$87:$C$3416,3,FALSE)</f>
        <v>#N/A</v>
      </c>
    </row>
    <row r="8377" spans="1:6" x14ac:dyDescent="0.25">
      <c r="A8377" t="s">
        <v>5750</v>
      </c>
      <c r="B8377" s="100" t="s">
        <v>10372</v>
      </c>
      <c r="C8377" s="99" t="s">
        <v>10371</v>
      </c>
      <c r="D8377" s="124">
        <v>7190</v>
      </c>
      <c r="E8377" s="157">
        <f>VLOOKUP(D8377,'SOAT LIQ'!$A$87:$C$3416,3,FALSE)</f>
        <v>9</v>
      </c>
      <c r="F8377" t="s">
        <v>21632</v>
      </c>
    </row>
    <row r="8378" spans="1:6" x14ac:dyDescent="0.25">
      <c r="A8378" t="s">
        <v>5969</v>
      </c>
      <c r="B8378" s="100" t="s">
        <v>10372</v>
      </c>
      <c r="C8378" s="99" t="s">
        <v>10371</v>
      </c>
      <c r="D8378" s="124">
        <v>7190</v>
      </c>
      <c r="E8378" s="157">
        <f>VLOOKUP(D8378,'SOAT LIQ'!$A$87:$C$3416,3,FALSE)</f>
        <v>9</v>
      </c>
      <c r="F8378" t="s">
        <v>21632</v>
      </c>
    </row>
    <row r="8379" spans="1:6" x14ac:dyDescent="0.25">
      <c r="A8379" t="s">
        <v>5969</v>
      </c>
      <c r="B8379" s="100" t="s">
        <v>10374</v>
      </c>
      <c r="C8379" s="99" t="s">
        <v>10373</v>
      </c>
      <c r="D8379" s="124">
        <v>9371</v>
      </c>
      <c r="E8379" s="157">
        <f>VLOOKUP(D8379,'SOAT LIQ'!$A$87:$C$3416,3,FALSE)</f>
        <v>8</v>
      </c>
      <c r="F8379" t="s">
        <v>21632</v>
      </c>
    </row>
    <row r="8380" spans="1:6" x14ac:dyDescent="0.25">
      <c r="A8380" t="s">
        <v>5969</v>
      </c>
      <c r="B8380" s="100" t="s">
        <v>10376</v>
      </c>
      <c r="C8380" s="99" t="s">
        <v>10375</v>
      </c>
      <c r="D8380" s="124">
        <v>9371</v>
      </c>
      <c r="E8380" s="157">
        <f>VLOOKUP(D8380,'SOAT LIQ'!$A$87:$C$3416,3,FALSE)</f>
        <v>8</v>
      </c>
      <c r="F8380" t="s">
        <v>21632</v>
      </c>
    </row>
    <row r="8381" spans="1:6" x14ac:dyDescent="0.25">
      <c r="A8381" t="s">
        <v>5969</v>
      </c>
      <c r="B8381" s="100" t="s">
        <v>10377</v>
      </c>
      <c r="C8381" s="99" t="s">
        <v>10378</v>
      </c>
      <c r="D8381" s="124">
        <v>9101</v>
      </c>
      <c r="E8381" s="157">
        <f>VLOOKUP(D8381,'SOAT LIQ'!$A$87:$C$3416,3,FALSE)</f>
        <v>10</v>
      </c>
      <c r="F8381" t="s">
        <v>21632</v>
      </c>
    </row>
    <row r="8382" spans="1:6" x14ac:dyDescent="0.25">
      <c r="A8382" t="s">
        <v>5750</v>
      </c>
      <c r="B8382" s="100" t="s">
        <v>10377</v>
      </c>
      <c r="C8382" s="99" t="s">
        <v>10378</v>
      </c>
      <c r="D8382" s="124">
        <v>9101</v>
      </c>
      <c r="E8382" s="157">
        <f>VLOOKUP(D8382,'SOAT LIQ'!$A$87:$C$3416,3,FALSE)</f>
        <v>10</v>
      </c>
      <c r="F8382" t="s">
        <v>21632</v>
      </c>
    </row>
    <row r="8383" spans="1:6" x14ac:dyDescent="0.25">
      <c r="A8383" t="s">
        <v>5969</v>
      </c>
      <c r="B8383" s="100" t="s">
        <v>10379</v>
      </c>
      <c r="C8383" s="99" t="s">
        <v>10378</v>
      </c>
      <c r="D8383" s="124">
        <v>9101</v>
      </c>
      <c r="E8383" s="157">
        <f>VLOOKUP(D8383,'SOAT LIQ'!$A$87:$C$3416,3,FALSE)</f>
        <v>10</v>
      </c>
      <c r="F8383" t="s">
        <v>21632</v>
      </c>
    </row>
    <row r="8384" spans="1:6" x14ac:dyDescent="0.25">
      <c r="A8384" t="s">
        <v>5969</v>
      </c>
      <c r="B8384" s="100" t="s">
        <v>10380</v>
      </c>
      <c r="C8384" s="99" t="s">
        <v>10378</v>
      </c>
      <c r="D8384" s="124">
        <v>9101</v>
      </c>
      <c r="E8384" s="157">
        <f>VLOOKUP(D8384,'SOAT LIQ'!$A$87:$C$3416,3,FALSE)</f>
        <v>10</v>
      </c>
      <c r="F8384" t="s">
        <v>21632</v>
      </c>
    </row>
    <row r="8385" spans="1:6" x14ac:dyDescent="0.25">
      <c r="A8385" t="s">
        <v>5969</v>
      </c>
      <c r="B8385" s="100" t="s">
        <v>10381</v>
      </c>
      <c r="C8385" s="99" t="s">
        <v>10378</v>
      </c>
      <c r="D8385" s="124">
        <v>9101</v>
      </c>
      <c r="E8385" s="157">
        <f>VLOOKUP(D8385,'SOAT LIQ'!$A$87:$C$3416,3,FALSE)</f>
        <v>10</v>
      </c>
      <c r="F8385" t="s">
        <v>21632</v>
      </c>
    </row>
    <row r="8386" spans="1:6" x14ac:dyDescent="0.25">
      <c r="A8386" t="s">
        <v>5969</v>
      </c>
      <c r="B8386" s="100" t="s">
        <v>10382</v>
      </c>
      <c r="C8386" s="99" t="s">
        <v>10378</v>
      </c>
      <c r="D8386" s="124">
        <v>9110</v>
      </c>
      <c r="E8386" s="157">
        <f>VLOOKUP(D8386,'SOAT LIQ'!$A$87:$C$3416,3,FALSE)</f>
        <v>13</v>
      </c>
      <c r="F8386" t="s">
        <v>21632</v>
      </c>
    </row>
    <row r="8387" spans="1:6" x14ac:dyDescent="0.25">
      <c r="A8387" t="s">
        <v>5969</v>
      </c>
      <c r="B8387" s="100" t="s">
        <v>10383</v>
      </c>
      <c r="C8387" s="99" t="s">
        <v>10378</v>
      </c>
      <c r="D8387" s="124">
        <v>9110</v>
      </c>
      <c r="E8387" s="157">
        <f>VLOOKUP(D8387,'SOAT LIQ'!$A$87:$C$3416,3,FALSE)</f>
        <v>13</v>
      </c>
      <c r="F8387" t="s">
        <v>21632</v>
      </c>
    </row>
    <row r="8388" spans="1:6" x14ac:dyDescent="0.25">
      <c r="A8388" t="s">
        <v>4339</v>
      </c>
      <c r="B8388" s="100" t="s">
        <v>10384</v>
      </c>
      <c r="C8388" s="100"/>
      <c r="D8388" s="124">
        <v>18710</v>
      </c>
      <c r="E8388" s="157">
        <f>VLOOKUP(D8388,'SOAT LIQ'!$A$87:$C$3416,3,FALSE)</f>
        <v>10</v>
      </c>
      <c r="F8388" t="s">
        <v>21632</v>
      </c>
    </row>
    <row r="8389" spans="1:6" x14ac:dyDescent="0.25">
      <c r="A8389" t="s">
        <v>5969</v>
      </c>
      <c r="B8389" s="100" t="s">
        <v>10384</v>
      </c>
      <c r="C8389" s="100"/>
      <c r="D8389" s="124">
        <v>18710</v>
      </c>
      <c r="E8389" s="157">
        <f>VLOOKUP(D8389,'SOAT LIQ'!$A$87:$C$3416,3,FALSE)</f>
        <v>10</v>
      </c>
      <c r="F8389" t="s">
        <v>21632</v>
      </c>
    </row>
    <row r="8390" spans="1:6" x14ac:dyDescent="0.25">
      <c r="A8390" t="s">
        <v>5750</v>
      </c>
      <c r="B8390" s="100" t="s">
        <v>10384</v>
      </c>
      <c r="C8390" s="100"/>
      <c r="D8390" s="124">
        <v>18710</v>
      </c>
      <c r="E8390" s="157">
        <f>VLOOKUP(D8390,'SOAT LIQ'!$A$87:$C$3416,3,FALSE)</f>
        <v>10</v>
      </c>
      <c r="F8390" t="s">
        <v>21632</v>
      </c>
    </row>
    <row r="8391" spans="1:6" x14ac:dyDescent="0.25">
      <c r="A8391" t="s">
        <v>5969</v>
      </c>
      <c r="B8391" s="100" t="s">
        <v>10385</v>
      </c>
      <c r="C8391" s="99" t="s">
        <v>10378</v>
      </c>
      <c r="D8391" s="124">
        <v>9110</v>
      </c>
      <c r="E8391" s="157">
        <f>VLOOKUP(D8391,'SOAT LIQ'!$A$87:$C$3416,3,FALSE)</f>
        <v>13</v>
      </c>
      <c r="F8391" t="s">
        <v>21632</v>
      </c>
    </row>
    <row r="8392" spans="1:6" x14ac:dyDescent="0.25">
      <c r="A8392" t="s">
        <v>5969</v>
      </c>
      <c r="B8392" s="100" t="s">
        <v>10386</v>
      </c>
      <c r="C8392" s="99" t="s">
        <v>10387</v>
      </c>
      <c r="D8392" s="124">
        <v>9203</v>
      </c>
      <c r="E8392" s="157">
        <f>VLOOKUP(D8392,'SOAT LIQ'!$A$87:$C$3416,3,FALSE)</f>
        <v>12</v>
      </c>
      <c r="F8392" t="s">
        <v>21632</v>
      </c>
    </row>
    <row r="8393" spans="1:6" x14ac:dyDescent="0.25">
      <c r="A8393" t="s">
        <v>5750</v>
      </c>
      <c r="B8393" s="100" t="s">
        <v>10386</v>
      </c>
      <c r="C8393" s="99" t="s">
        <v>10387</v>
      </c>
      <c r="D8393" s="124">
        <v>9203</v>
      </c>
      <c r="E8393" s="157">
        <f>VLOOKUP(D8393,'SOAT LIQ'!$A$87:$C$3416,3,FALSE)</f>
        <v>12</v>
      </c>
      <c r="F8393" t="s">
        <v>21632</v>
      </c>
    </row>
    <row r="8394" spans="1:6" x14ac:dyDescent="0.25">
      <c r="A8394" t="s">
        <v>5969</v>
      </c>
      <c r="B8394" s="100" t="s">
        <v>10388</v>
      </c>
      <c r="C8394" s="99" t="s">
        <v>10389</v>
      </c>
      <c r="D8394" s="124">
        <v>18710</v>
      </c>
      <c r="E8394" s="157">
        <f>VLOOKUP(D8394,'SOAT LIQ'!$A$87:$C$3416,3,FALSE)</f>
        <v>10</v>
      </c>
      <c r="F8394" t="s">
        <v>21632</v>
      </c>
    </row>
    <row r="8395" spans="1:6" x14ac:dyDescent="0.25">
      <c r="A8395" t="s">
        <v>5969</v>
      </c>
      <c r="B8395" s="100" t="s">
        <v>10390</v>
      </c>
      <c r="C8395" s="99" t="s">
        <v>10389</v>
      </c>
      <c r="D8395" s="124">
        <v>18711</v>
      </c>
      <c r="E8395" s="157">
        <f>VLOOKUP(D8395,'SOAT LIQ'!$A$87:$C$3416,3,FALSE)</f>
        <v>20</v>
      </c>
      <c r="F8395" t="s">
        <v>21632</v>
      </c>
    </row>
    <row r="8396" spans="1:6" x14ac:dyDescent="0.25">
      <c r="A8396" t="s">
        <v>5969</v>
      </c>
      <c r="B8396" s="100" t="s">
        <v>10391</v>
      </c>
      <c r="C8396" s="99" t="s">
        <v>4644</v>
      </c>
      <c r="D8396" s="124">
        <v>9301</v>
      </c>
      <c r="E8396" s="157">
        <f>VLOOKUP(D8396,'SOAT LIQ'!$A$87:$C$3416,3,FALSE)</f>
        <v>10</v>
      </c>
      <c r="F8396" t="s">
        <v>21632</v>
      </c>
    </row>
    <row r="8397" spans="1:6" x14ac:dyDescent="0.25">
      <c r="A8397" t="s">
        <v>5750</v>
      </c>
      <c r="B8397" s="100" t="s">
        <v>10391</v>
      </c>
      <c r="C8397" s="99" t="s">
        <v>4644</v>
      </c>
      <c r="D8397" s="124">
        <v>9301</v>
      </c>
      <c r="E8397" s="157">
        <f>VLOOKUP(D8397,'SOAT LIQ'!$A$87:$C$3416,3,FALSE)</f>
        <v>10</v>
      </c>
      <c r="F8397" t="s">
        <v>21632</v>
      </c>
    </row>
    <row r="8398" spans="1:6" x14ac:dyDescent="0.25">
      <c r="A8398" t="s">
        <v>5969</v>
      </c>
      <c r="B8398" s="100" t="s">
        <v>10392</v>
      </c>
      <c r="C8398" s="99" t="s">
        <v>4644</v>
      </c>
      <c r="D8398" s="124">
        <v>9302</v>
      </c>
      <c r="E8398" s="157">
        <f>VLOOKUP(D8398,'SOAT LIQ'!$A$87:$C$3416,3,FALSE)</f>
        <v>10</v>
      </c>
      <c r="F8398" t="s">
        <v>21632</v>
      </c>
    </row>
    <row r="8399" spans="1:6" x14ac:dyDescent="0.25">
      <c r="A8399" t="s">
        <v>5969</v>
      </c>
      <c r="B8399" s="100" t="s">
        <v>10393</v>
      </c>
      <c r="C8399" s="99" t="s">
        <v>4644</v>
      </c>
      <c r="D8399" s="124">
        <v>18712</v>
      </c>
      <c r="E8399" s="157">
        <f>VLOOKUP(D8399,'SOAT LIQ'!$A$87:$C$3416,3,FALSE)</f>
        <v>9</v>
      </c>
      <c r="F8399" t="s">
        <v>21632</v>
      </c>
    </row>
    <row r="8400" spans="1:6" x14ac:dyDescent="0.25">
      <c r="A8400" t="s">
        <v>5969</v>
      </c>
      <c r="B8400" s="100" t="s">
        <v>10394</v>
      </c>
      <c r="C8400" s="99" t="s">
        <v>4644</v>
      </c>
      <c r="D8400" s="124">
        <v>18713</v>
      </c>
      <c r="E8400" s="157">
        <f>VLOOKUP(D8400,'SOAT LIQ'!$A$87:$C$3416,3,FALSE)</f>
        <v>11</v>
      </c>
      <c r="F8400" t="s">
        <v>21632</v>
      </c>
    </row>
    <row r="8401" spans="1:6" x14ac:dyDescent="0.25">
      <c r="A8401" t="s">
        <v>5969</v>
      </c>
      <c r="B8401" s="100" t="s">
        <v>10395</v>
      </c>
      <c r="C8401" s="99" t="s">
        <v>10396</v>
      </c>
      <c r="D8401" s="124">
        <v>9401</v>
      </c>
      <c r="E8401" s="157">
        <f>VLOOKUP(D8401,'SOAT LIQ'!$A$87:$C$3416,3,FALSE)</f>
        <v>10</v>
      </c>
      <c r="F8401" t="s">
        <v>21632</v>
      </c>
    </row>
    <row r="8402" spans="1:6" x14ac:dyDescent="0.25">
      <c r="A8402" t="s">
        <v>5750</v>
      </c>
      <c r="B8402" s="100" t="s">
        <v>10395</v>
      </c>
      <c r="C8402" s="99" t="s">
        <v>10396</v>
      </c>
      <c r="D8402" s="124">
        <v>9401</v>
      </c>
      <c r="E8402" s="157">
        <f>VLOOKUP(D8402,'SOAT LIQ'!$A$87:$C$3416,3,FALSE)</f>
        <v>10</v>
      </c>
      <c r="F8402" t="s">
        <v>21632</v>
      </c>
    </row>
    <row r="8403" spans="1:6" x14ac:dyDescent="0.25">
      <c r="A8403" t="s">
        <v>5750</v>
      </c>
      <c r="B8403" s="100" t="s">
        <v>10397</v>
      </c>
      <c r="C8403" s="100"/>
      <c r="D8403" s="124">
        <v>18813</v>
      </c>
      <c r="E8403" s="157">
        <f>VLOOKUP(D8403,'SOAT LIQ'!$A$87:$C$3416,3,FALSE)</f>
        <v>10</v>
      </c>
      <c r="F8403" t="s">
        <v>21632</v>
      </c>
    </row>
    <row r="8404" spans="1:6" x14ac:dyDescent="0.25">
      <c r="A8404" t="s">
        <v>5969</v>
      </c>
      <c r="B8404" s="100" t="s">
        <v>10397</v>
      </c>
      <c r="C8404" s="100"/>
      <c r="D8404" s="124">
        <v>18813</v>
      </c>
      <c r="E8404" s="157">
        <f>VLOOKUP(D8404,'SOAT LIQ'!$A$87:$C$3416,3,FALSE)</f>
        <v>10</v>
      </c>
      <c r="F8404" t="s">
        <v>21632</v>
      </c>
    </row>
    <row r="8405" spans="1:6" x14ac:dyDescent="0.25">
      <c r="A8405" t="s">
        <v>5969</v>
      </c>
      <c r="B8405" s="100" t="s">
        <v>10398</v>
      </c>
      <c r="C8405" s="99" t="s">
        <v>10396</v>
      </c>
      <c r="D8405" s="124">
        <v>9403</v>
      </c>
      <c r="E8405" s="157">
        <f>VLOOKUP(D8405,'SOAT LIQ'!$A$87:$C$3416,3,FALSE)</f>
        <v>10</v>
      </c>
      <c r="F8405" t="s">
        <v>21632</v>
      </c>
    </row>
    <row r="8406" spans="1:6" x14ac:dyDescent="0.25">
      <c r="A8406" t="s">
        <v>8487</v>
      </c>
      <c r="B8406" s="100" t="s">
        <v>10399</v>
      </c>
      <c r="C8406" s="99" t="s">
        <v>10389</v>
      </c>
      <c r="D8406" s="124">
        <v>18710</v>
      </c>
      <c r="E8406" s="157">
        <f>VLOOKUP(D8406,'SOAT LIQ'!$A$87:$C$3416,3,FALSE)</f>
        <v>10</v>
      </c>
      <c r="F8406" t="s">
        <v>21632</v>
      </c>
    </row>
    <row r="8407" spans="1:6" x14ac:dyDescent="0.25">
      <c r="A8407" t="s">
        <v>5969</v>
      </c>
      <c r="B8407" s="100" t="s">
        <v>10399</v>
      </c>
      <c r="C8407" s="99" t="s">
        <v>10389</v>
      </c>
      <c r="D8407" s="124">
        <v>18710</v>
      </c>
      <c r="E8407" s="157">
        <f>VLOOKUP(D8407,'SOAT LIQ'!$A$87:$C$3416,3,FALSE)</f>
        <v>10</v>
      </c>
      <c r="F8407" t="s">
        <v>21632</v>
      </c>
    </row>
    <row r="8408" spans="1:6" x14ac:dyDescent="0.25">
      <c r="A8408" t="s">
        <v>8487</v>
      </c>
      <c r="B8408" s="100" t="s">
        <v>10400</v>
      </c>
      <c r="C8408" s="99" t="s">
        <v>4186</v>
      </c>
      <c r="D8408" s="124">
        <v>18710</v>
      </c>
      <c r="E8408" s="157">
        <f>VLOOKUP(D8408,'SOAT LIQ'!$A$87:$C$3416,3,FALSE)</f>
        <v>10</v>
      </c>
      <c r="F8408" t="s">
        <v>21632</v>
      </c>
    </row>
    <row r="8409" spans="1:6" x14ac:dyDescent="0.25">
      <c r="A8409" t="s">
        <v>5969</v>
      </c>
      <c r="B8409" s="100" t="s">
        <v>10400</v>
      </c>
      <c r="C8409" s="99" t="s">
        <v>4186</v>
      </c>
      <c r="D8409" s="124">
        <v>18710</v>
      </c>
      <c r="E8409" s="157">
        <f>VLOOKUP(D8409,'SOAT LIQ'!$A$87:$C$3416,3,FALSE)</f>
        <v>10</v>
      </c>
      <c r="F8409" t="s">
        <v>21632</v>
      </c>
    </row>
    <row r="8410" spans="1:6" x14ac:dyDescent="0.25">
      <c r="A8410" t="s">
        <v>8487</v>
      </c>
      <c r="B8410" s="100" t="s">
        <v>10401</v>
      </c>
      <c r="C8410" s="99" t="s">
        <v>4186</v>
      </c>
      <c r="D8410" s="124">
        <v>18710</v>
      </c>
      <c r="E8410" s="157">
        <f>VLOOKUP(D8410,'SOAT LIQ'!$A$87:$C$3416,3,FALSE)</f>
        <v>10</v>
      </c>
      <c r="F8410" t="s">
        <v>21632</v>
      </c>
    </row>
    <row r="8411" spans="1:6" x14ac:dyDescent="0.25">
      <c r="A8411" t="s">
        <v>5750</v>
      </c>
      <c r="B8411" s="100" t="s">
        <v>10402</v>
      </c>
      <c r="C8411" s="99" t="s">
        <v>10127</v>
      </c>
      <c r="D8411" s="124">
        <v>9252</v>
      </c>
      <c r="E8411" s="157">
        <f>VLOOKUP(D8411,'SOAT LIQ'!$A$87:$C$3416,3,FALSE)</f>
        <v>13</v>
      </c>
      <c r="F8411" t="s">
        <v>21632</v>
      </c>
    </row>
    <row r="8412" spans="1:6" x14ac:dyDescent="0.25">
      <c r="A8412" t="s">
        <v>5969</v>
      </c>
      <c r="B8412" s="100" t="s">
        <v>10402</v>
      </c>
      <c r="C8412" s="99" t="s">
        <v>10127</v>
      </c>
      <c r="D8412" s="124">
        <v>9252</v>
      </c>
      <c r="E8412" s="157">
        <f>VLOOKUP(D8412,'SOAT LIQ'!$A$87:$C$3416,3,FALSE)</f>
        <v>13</v>
      </c>
      <c r="F8412" t="s">
        <v>21632</v>
      </c>
    </row>
    <row r="8413" spans="1:6" x14ac:dyDescent="0.25">
      <c r="A8413" t="s">
        <v>5750</v>
      </c>
      <c r="B8413" s="100" t="s">
        <v>10404</v>
      </c>
      <c r="C8413" s="99" t="s">
        <v>10403</v>
      </c>
      <c r="D8413" s="124">
        <v>9344</v>
      </c>
      <c r="E8413" s="157">
        <f>VLOOKUP(D8413,'SOAT LIQ'!$A$87:$C$3416,3,FALSE)</f>
        <v>12</v>
      </c>
      <c r="F8413" t="s">
        <v>21632</v>
      </c>
    </row>
    <row r="8414" spans="1:6" x14ac:dyDescent="0.25">
      <c r="A8414" t="s">
        <v>5969</v>
      </c>
      <c r="B8414" s="100" t="s">
        <v>10404</v>
      </c>
      <c r="C8414" s="99" t="s">
        <v>10403</v>
      </c>
      <c r="D8414" s="124">
        <v>9344</v>
      </c>
      <c r="E8414" s="157">
        <f>VLOOKUP(D8414,'SOAT LIQ'!$A$87:$C$3416,3,FALSE)</f>
        <v>12</v>
      </c>
      <c r="F8414" t="s">
        <v>21632</v>
      </c>
    </row>
    <row r="8415" spans="1:6" x14ac:dyDescent="0.25">
      <c r="A8415" t="s">
        <v>5750</v>
      </c>
      <c r="B8415" s="100" t="s">
        <v>10405</v>
      </c>
      <c r="C8415" s="99" t="s">
        <v>10406</v>
      </c>
      <c r="D8415" s="124">
        <v>9346</v>
      </c>
      <c r="E8415" s="157">
        <f>VLOOKUP(D8415,'SOAT LIQ'!$A$87:$C$3416,3,FALSE)</f>
        <v>8</v>
      </c>
      <c r="F8415" t="s">
        <v>21632</v>
      </c>
    </row>
    <row r="8416" spans="1:6" x14ac:dyDescent="0.25">
      <c r="A8416" t="s">
        <v>5969</v>
      </c>
      <c r="B8416" s="100" t="s">
        <v>10405</v>
      </c>
      <c r="C8416" s="99" t="s">
        <v>10406</v>
      </c>
      <c r="D8416" s="124">
        <v>9346</v>
      </c>
      <c r="E8416" s="157">
        <f>VLOOKUP(D8416,'SOAT LIQ'!$A$87:$C$3416,3,FALSE)</f>
        <v>8</v>
      </c>
      <c r="F8416" t="s">
        <v>21632</v>
      </c>
    </row>
    <row r="8417" spans="1:6" x14ac:dyDescent="0.25">
      <c r="A8417" t="s">
        <v>5750</v>
      </c>
      <c r="B8417" s="100" t="s">
        <v>4765</v>
      </c>
      <c r="C8417" s="99" t="s">
        <v>10407</v>
      </c>
      <c r="D8417" s="124">
        <v>9436</v>
      </c>
      <c r="E8417" s="157">
        <f>VLOOKUP(D8417,'SOAT LIQ'!$A$87:$C$3416,3,FALSE)</f>
        <v>11</v>
      </c>
      <c r="F8417" t="s">
        <v>21632</v>
      </c>
    </row>
    <row r="8418" spans="1:6" x14ac:dyDescent="0.25">
      <c r="A8418" t="s">
        <v>5969</v>
      </c>
      <c r="B8418" s="100" t="s">
        <v>4765</v>
      </c>
      <c r="C8418" s="99" t="s">
        <v>10407</v>
      </c>
      <c r="D8418" s="124">
        <v>9436</v>
      </c>
      <c r="E8418" s="157">
        <f>VLOOKUP(D8418,'SOAT LIQ'!$A$87:$C$3416,3,FALSE)</f>
        <v>11</v>
      </c>
      <c r="F8418" t="s">
        <v>21632</v>
      </c>
    </row>
    <row r="8419" spans="1:6" x14ac:dyDescent="0.25">
      <c r="A8419" t="s">
        <v>5750</v>
      </c>
      <c r="B8419" s="100" t="s">
        <v>10408</v>
      </c>
      <c r="C8419" s="99" t="s">
        <v>10407</v>
      </c>
      <c r="D8419" s="124">
        <v>9432</v>
      </c>
      <c r="E8419" s="157">
        <f>VLOOKUP(D8419,'SOAT LIQ'!$A$87:$C$3416,3,FALSE)</f>
        <v>11</v>
      </c>
      <c r="F8419" t="s">
        <v>21632</v>
      </c>
    </row>
    <row r="8420" spans="1:6" x14ac:dyDescent="0.25">
      <c r="A8420" t="s">
        <v>5969</v>
      </c>
      <c r="B8420" s="100" t="s">
        <v>10408</v>
      </c>
      <c r="C8420" s="99" t="s">
        <v>10407</v>
      </c>
      <c r="D8420" s="124">
        <v>9432</v>
      </c>
      <c r="E8420" s="157">
        <f>VLOOKUP(D8420,'SOAT LIQ'!$A$87:$C$3416,3,FALSE)</f>
        <v>11</v>
      </c>
      <c r="F8420" t="s">
        <v>21632</v>
      </c>
    </row>
    <row r="8421" spans="1:6" x14ac:dyDescent="0.25">
      <c r="A8421" t="s">
        <v>5750</v>
      </c>
      <c r="B8421" s="100" t="s">
        <v>10409</v>
      </c>
      <c r="C8421" s="99" t="s">
        <v>10406</v>
      </c>
      <c r="D8421" s="124">
        <v>9413</v>
      </c>
      <c r="E8421" s="157">
        <f>VLOOKUP(D8421,'SOAT LIQ'!$A$87:$C$3416,3,FALSE)</f>
        <v>5</v>
      </c>
      <c r="F8421" t="s">
        <v>21632</v>
      </c>
    </row>
    <row r="8422" spans="1:6" x14ac:dyDescent="0.25">
      <c r="A8422" t="s">
        <v>5969</v>
      </c>
      <c r="B8422" s="100" t="s">
        <v>10409</v>
      </c>
      <c r="C8422" s="99" t="s">
        <v>10406</v>
      </c>
      <c r="D8422" s="124">
        <v>9413</v>
      </c>
      <c r="E8422" s="157">
        <f>VLOOKUP(D8422,'SOAT LIQ'!$A$87:$C$3416,3,FALSE)</f>
        <v>5</v>
      </c>
      <c r="F8422" t="s">
        <v>21632</v>
      </c>
    </row>
    <row r="8423" spans="1:6" x14ac:dyDescent="0.25">
      <c r="A8423" t="s">
        <v>5750</v>
      </c>
      <c r="B8423" s="100" t="s">
        <v>10411</v>
      </c>
      <c r="C8423" s="99" t="s">
        <v>10410</v>
      </c>
      <c r="D8423" s="124">
        <v>9346</v>
      </c>
      <c r="E8423" s="157">
        <f>VLOOKUP(D8423,'SOAT LIQ'!$A$87:$C$3416,3,FALSE)</f>
        <v>8</v>
      </c>
      <c r="F8423" t="s">
        <v>21632</v>
      </c>
    </row>
    <row r="8424" spans="1:6" x14ac:dyDescent="0.25">
      <c r="A8424" t="s">
        <v>5969</v>
      </c>
      <c r="B8424" s="100" t="s">
        <v>10411</v>
      </c>
      <c r="C8424" s="99" t="s">
        <v>10410</v>
      </c>
      <c r="D8424" s="124">
        <v>9346</v>
      </c>
      <c r="E8424" s="157">
        <f>VLOOKUP(D8424,'SOAT LIQ'!$A$87:$C$3416,3,FALSE)</f>
        <v>8</v>
      </c>
      <c r="F8424" t="s">
        <v>21632</v>
      </c>
    </row>
    <row r="8425" spans="1:6" x14ac:dyDescent="0.25">
      <c r="A8425" t="s">
        <v>5750</v>
      </c>
      <c r="B8425" s="100" t="s">
        <v>4752</v>
      </c>
      <c r="C8425" s="99" t="s">
        <v>10412</v>
      </c>
      <c r="D8425" s="124">
        <v>9343</v>
      </c>
      <c r="E8425" s="157">
        <f>VLOOKUP(D8425,'SOAT LIQ'!$A$87:$C$3416,3,FALSE)</f>
        <v>8</v>
      </c>
      <c r="F8425" t="s">
        <v>21632</v>
      </c>
    </row>
    <row r="8426" spans="1:6" x14ac:dyDescent="0.25">
      <c r="A8426" t="s">
        <v>5969</v>
      </c>
      <c r="B8426" s="100" t="s">
        <v>4752</v>
      </c>
      <c r="C8426" s="99" t="s">
        <v>10412</v>
      </c>
      <c r="D8426" s="124">
        <v>9343</v>
      </c>
      <c r="E8426" s="157">
        <f>VLOOKUP(D8426,'SOAT LIQ'!$A$87:$C$3416,3,FALSE)</f>
        <v>8</v>
      </c>
      <c r="F8426" t="s">
        <v>21632</v>
      </c>
    </row>
    <row r="8427" spans="1:6" x14ac:dyDescent="0.25">
      <c r="A8427" t="s">
        <v>5750</v>
      </c>
      <c r="B8427" s="100" t="s">
        <v>10413</v>
      </c>
      <c r="C8427" s="99" t="s">
        <v>10412</v>
      </c>
      <c r="D8427" s="124">
        <v>9346</v>
      </c>
      <c r="E8427" s="157">
        <f>VLOOKUP(D8427,'SOAT LIQ'!$A$87:$C$3416,3,FALSE)</f>
        <v>8</v>
      </c>
      <c r="F8427" t="s">
        <v>21632</v>
      </c>
    </row>
    <row r="8428" spans="1:6" x14ac:dyDescent="0.25">
      <c r="A8428" t="s">
        <v>5969</v>
      </c>
      <c r="B8428" s="100" t="s">
        <v>10413</v>
      </c>
      <c r="C8428" s="99" t="s">
        <v>10412</v>
      </c>
      <c r="D8428" s="124">
        <v>9346</v>
      </c>
      <c r="E8428" s="157">
        <f>VLOOKUP(D8428,'SOAT LIQ'!$A$87:$C$3416,3,FALSE)</f>
        <v>8</v>
      </c>
      <c r="F8428" t="s">
        <v>21632</v>
      </c>
    </row>
    <row r="8429" spans="1:6" x14ac:dyDescent="0.25">
      <c r="A8429" t="s">
        <v>5969</v>
      </c>
      <c r="B8429" s="100" t="s">
        <v>10414</v>
      </c>
      <c r="C8429" s="99" t="s">
        <v>10410</v>
      </c>
      <c r="D8429" s="124">
        <v>9346</v>
      </c>
      <c r="E8429" s="157">
        <f>VLOOKUP(D8429,'SOAT LIQ'!$A$87:$C$3416,3,FALSE)</f>
        <v>8</v>
      </c>
      <c r="F8429" t="s">
        <v>21632</v>
      </c>
    </row>
    <row r="8430" spans="1:6" x14ac:dyDescent="0.25">
      <c r="A8430" t="s">
        <v>5969</v>
      </c>
      <c r="B8430" s="100" t="s">
        <v>10415</v>
      </c>
      <c r="C8430" s="100"/>
      <c r="D8430" s="124"/>
      <c r="E8430" s="157" t="e">
        <f>VLOOKUP(D8430,'SOAT LIQ'!$A$87:$C$3416,3,FALSE)</f>
        <v>#N/A</v>
      </c>
      <c r="F8430" t="s">
        <v>21632</v>
      </c>
    </row>
    <row r="8431" spans="1:6" x14ac:dyDescent="0.25">
      <c r="A8431" t="s">
        <v>5969</v>
      </c>
      <c r="B8431" s="100" t="s">
        <v>10416</v>
      </c>
      <c r="C8431" s="99" t="s">
        <v>10266</v>
      </c>
      <c r="D8431" s="124">
        <v>18819</v>
      </c>
      <c r="E8431" s="157">
        <f>VLOOKUP(D8431,'SOAT LIQ'!$A$87:$C$3416,3,FALSE)</f>
        <v>12</v>
      </c>
      <c r="F8431" t="s">
        <v>21632</v>
      </c>
    </row>
    <row r="8432" spans="1:6" x14ac:dyDescent="0.25">
      <c r="A8432" t="s">
        <v>5969</v>
      </c>
      <c r="B8432" s="100" t="s">
        <v>10417</v>
      </c>
      <c r="C8432" s="100"/>
      <c r="D8432" s="124"/>
      <c r="E8432" s="157" t="e">
        <f>VLOOKUP(D8432,'SOAT LIQ'!$A$87:$C$3416,3,FALSE)</f>
        <v>#N/A</v>
      </c>
      <c r="F8432" t="s">
        <v>21632</v>
      </c>
    </row>
    <row r="8433" spans="1:6" x14ac:dyDescent="0.25">
      <c r="A8433" t="s">
        <v>5969</v>
      </c>
      <c r="B8433" s="100" t="s">
        <v>10418</v>
      </c>
      <c r="C8433" s="99" t="s">
        <v>10266</v>
      </c>
      <c r="D8433" s="124">
        <v>18819</v>
      </c>
      <c r="E8433" s="157">
        <f>VLOOKUP(D8433,'SOAT LIQ'!$A$87:$C$3416,3,FALSE)</f>
        <v>12</v>
      </c>
      <c r="F8433" t="s">
        <v>21632</v>
      </c>
    </row>
    <row r="8434" spans="1:6" x14ac:dyDescent="0.25">
      <c r="A8434" t="s">
        <v>5750</v>
      </c>
      <c r="B8434" s="100" t="s">
        <v>4751</v>
      </c>
      <c r="C8434" s="99" t="s">
        <v>10419</v>
      </c>
      <c r="D8434" s="124">
        <v>9346</v>
      </c>
      <c r="E8434" s="157">
        <f>VLOOKUP(D8434,'SOAT LIQ'!$A$87:$C$3416,3,FALSE)</f>
        <v>8</v>
      </c>
      <c r="F8434" t="s">
        <v>21632</v>
      </c>
    </row>
    <row r="8435" spans="1:6" x14ac:dyDescent="0.25">
      <c r="A8435" t="s">
        <v>5969</v>
      </c>
      <c r="B8435" s="100" t="s">
        <v>4751</v>
      </c>
      <c r="C8435" s="99" t="s">
        <v>10419</v>
      </c>
      <c r="D8435" s="124">
        <v>9346</v>
      </c>
      <c r="E8435" s="157">
        <f>VLOOKUP(D8435,'SOAT LIQ'!$A$87:$C$3416,3,FALSE)</f>
        <v>8</v>
      </c>
      <c r="F8435" t="s">
        <v>21632</v>
      </c>
    </row>
    <row r="8436" spans="1:6" x14ac:dyDescent="0.25">
      <c r="A8436" t="s">
        <v>5965</v>
      </c>
      <c r="B8436" s="100" t="s">
        <v>4751</v>
      </c>
      <c r="C8436" s="99" t="s">
        <v>10419</v>
      </c>
      <c r="D8436" s="124">
        <v>9346</v>
      </c>
      <c r="E8436" s="157">
        <f>VLOOKUP(D8436,'SOAT LIQ'!$A$87:$C$3416,3,FALSE)</f>
        <v>8</v>
      </c>
      <c r="F8436" t="s">
        <v>21632</v>
      </c>
    </row>
    <row r="8437" spans="1:6" x14ac:dyDescent="0.25">
      <c r="A8437" t="s">
        <v>5750</v>
      </c>
      <c r="B8437" s="100" t="s">
        <v>10421</v>
      </c>
      <c r="C8437" s="99" t="s">
        <v>10420</v>
      </c>
      <c r="D8437" s="124">
        <v>9433</v>
      </c>
      <c r="E8437" s="157">
        <f>VLOOKUP(D8437,'SOAT LIQ'!$A$87:$C$3416,3,FALSE)</f>
        <v>12</v>
      </c>
      <c r="F8437" t="s">
        <v>21632</v>
      </c>
    </row>
    <row r="8438" spans="1:6" x14ac:dyDescent="0.25">
      <c r="A8438" t="s">
        <v>5969</v>
      </c>
      <c r="B8438" s="100" t="s">
        <v>10421</v>
      </c>
      <c r="C8438" s="99" t="s">
        <v>10420</v>
      </c>
      <c r="D8438" s="124">
        <v>9433</v>
      </c>
      <c r="E8438" s="157">
        <f>VLOOKUP(D8438,'SOAT LIQ'!$A$87:$C$3416,3,FALSE)</f>
        <v>12</v>
      </c>
      <c r="F8438" t="s">
        <v>21632</v>
      </c>
    </row>
    <row r="8439" spans="1:6" x14ac:dyDescent="0.25">
      <c r="A8439" t="s">
        <v>5965</v>
      </c>
      <c r="B8439" s="100" t="s">
        <v>4896</v>
      </c>
      <c r="C8439" s="99" t="s">
        <v>10422</v>
      </c>
      <c r="D8439" s="124">
        <v>11545</v>
      </c>
      <c r="E8439" s="157">
        <f>VLOOKUP(D8439,'SOAT LIQ'!$A$87:$C$3416,3,FALSE)</f>
        <v>10</v>
      </c>
      <c r="F8439" t="s">
        <v>21632</v>
      </c>
    </row>
    <row r="8440" spans="1:6" x14ac:dyDescent="0.25">
      <c r="A8440" t="s">
        <v>5750</v>
      </c>
      <c r="B8440" s="100" t="s">
        <v>4896</v>
      </c>
      <c r="C8440" s="99" t="s">
        <v>10422</v>
      </c>
      <c r="D8440" s="124">
        <v>11545</v>
      </c>
      <c r="E8440" s="157">
        <f>VLOOKUP(D8440,'SOAT LIQ'!$A$87:$C$3416,3,FALSE)</f>
        <v>10</v>
      </c>
      <c r="F8440" t="s">
        <v>21632</v>
      </c>
    </row>
    <row r="8441" spans="1:6" x14ac:dyDescent="0.25">
      <c r="A8441" t="s">
        <v>5969</v>
      </c>
      <c r="B8441" s="100" t="s">
        <v>4896</v>
      </c>
      <c r="C8441" s="99" t="s">
        <v>10422</v>
      </c>
      <c r="D8441" s="124">
        <v>11545</v>
      </c>
      <c r="E8441" s="157">
        <f>VLOOKUP(D8441,'SOAT LIQ'!$A$87:$C$3416,3,FALSE)</f>
        <v>10</v>
      </c>
      <c r="F8441" t="s">
        <v>21632</v>
      </c>
    </row>
    <row r="8442" spans="1:6" x14ac:dyDescent="0.25">
      <c r="A8442" t="s">
        <v>5965</v>
      </c>
      <c r="B8442" s="100" t="s">
        <v>4897</v>
      </c>
      <c r="C8442" s="99" t="s">
        <v>10423</v>
      </c>
      <c r="D8442" s="124">
        <v>11545</v>
      </c>
      <c r="E8442" s="157">
        <f>VLOOKUP(D8442,'SOAT LIQ'!$A$87:$C$3416,3,FALSE)</f>
        <v>10</v>
      </c>
      <c r="F8442" t="s">
        <v>21632</v>
      </c>
    </row>
    <row r="8443" spans="1:6" x14ac:dyDescent="0.25">
      <c r="A8443" t="s">
        <v>5750</v>
      </c>
      <c r="B8443" s="100" t="s">
        <v>4897</v>
      </c>
      <c r="C8443" s="99" t="s">
        <v>10423</v>
      </c>
      <c r="D8443" s="124">
        <v>11545</v>
      </c>
      <c r="E8443" s="157">
        <f>VLOOKUP(D8443,'SOAT LIQ'!$A$87:$C$3416,3,FALSE)</f>
        <v>10</v>
      </c>
      <c r="F8443" t="s">
        <v>21632</v>
      </c>
    </row>
    <row r="8444" spans="1:6" x14ac:dyDescent="0.25">
      <c r="A8444" t="s">
        <v>5969</v>
      </c>
      <c r="B8444" s="100" t="s">
        <v>4897</v>
      </c>
      <c r="C8444" s="99" t="s">
        <v>10423</v>
      </c>
      <c r="D8444" s="124">
        <v>11545</v>
      </c>
      <c r="E8444" s="157">
        <f>VLOOKUP(D8444,'SOAT LIQ'!$A$87:$C$3416,3,FALSE)</f>
        <v>10</v>
      </c>
      <c r="F8444" t="s">
        <v>21632</v>
      </c>
    </row>
    <row r="8445" spans="1:6" x14ac:dyDescent="0.25">
      <c r="A8445" t="s">
        <v>5750</v>
      </c>
      <c r="B8445" s="100" t="s">
        <v>10424</v>
      </c>
      <c r="C8445" s="99" t="s">
        <v>10266</v>
      </c>
      <c r="D8445" s="124">
        <v>9450</v>
      </c>
      <c r="E8445" s="157">
        <f>VLOOKUP(D8445,'SOAT LIQ'!$A$87:$C$3416,3,FALSE)</f>
        <v>13</v>
      </c>
      <c r="F8445" t="s">
        <v>21632</v>
      </c>
    </row>
    <row r="8446" spans="1:6" x14ac:dyDescent="0.25">
      <c r="A8446" t="s">
        <v>5969</v>
      </c>
      <c r="B8446" s="100" t="s">
        <v>10424</v>
      </c>
      <c r="C8446" s="99" t="s">
        <v>10266</v>
      </c>
      <c r="D8446" s="124">
        <v>9450</v>
      </c>
      <c r="E8446" s="157">
        <f>VLOOKUP(D8446,'SOAT LIQ'!$A$87:$C$3416,3,FALSE)</f>
        <v>13</v>
      </c>
      <c r="F8446" t="s">
        <v>21632</v>
      </c>
    </row>
    <row r="8447" spans="1:6" x14ac:dyDescent="0.25">
      <c r="A8447" t="s">
        <v>5750</v>
      </c>
      <c r="B8447" s="100" t="s">
        <v>4647</v>
      </c>
      <c r="C8447" s="99" t="s">
        <v>10425</v>
      </c>
      <c r="D8447" s="124">
        <v>18718</v>
      </c>
      <c r="E8447" s="157">
        <f>VLOOKUP(D8447,'SOAT LIQ'!$A$87:$C$3416,3,FALSE)</f>
        <v>9</v>
      </c>
      <c r="F8447" t="s">
        <v>21632</v>
      </c>
    </row>
    <row r="8448" spans="1:6" x14ac:dyDescent="0.25">
      <c r="A8448" t="s">
        <v>5969</v>
      </c>
      <c r="B8448" s="100" t="s">
        <v>4647</v>
      </c>
      <c r="C8448" s="99" t="s">
        <v>10425</v>
      </c>
      <c r="D8448" s="124">
        <v>18718</v>
      </c>
      <c r="E8448" s="157">
        <f>VLOOKUP(D8448,'SOAT LIQ'!$A$87:$C$3416,3,FALSE)</f>
        <v>9</v>
      </c>
      <c r="F8448" t="s">
        <v>21632</v>
      </c>
    </row>
    <row r="8449" spans="1:6" x14ac:dyDescent="0.25">
      <c r="A8449" t="s">
        <v>10065</v>
      </c>
      <c r="B8449" s="100" t="s">
        <v>4647</v>
      </c>
      <c r="C8449" s="99" t="s">
        <v>10425</v>
      </c>
      <c r="D8449" s="124">
        <v>18718</v>
      </c>
      <c r="E8449" s="157">
        <f>VLOOKUP(D8449,'SOAT LIQ'!$A$87:$C$3416,3,FALSE)</f>
        <v>9</v>
      </c>
      <c r="F8449" t="s">
        <v>21632</v>
      </c>
    </row>
    <row r="8450" spans="1:6" x14ac:dyDescent="0.25">
      <c r="A8450" t="s">
        <v>5750</v>
      </c>
      <c r="B8450" s="100" t="s">
        <v>10426</v>
      </c>
      <c r="C8450" s="99" t="s">
        <v>10425</v>
      </c>
      <c r="D8450" s="124">
        <v>18718</v>
      </c>
      <c r="E8450" s="157">
        <f>VLOOKUP(D8450,'SOAT LIQ'!$A$87:$C$3416,3,FALSE)</f>
        <v>9</v>
      </c>
      <c r="F8450" t="s">
        <v>21632</v>
      </c>
    </row>
    <row r="8451" spans="1:6" x14ac:dyDescent="0.25">
      <c r="A8451" t="s">
        <v>5969</v>
      </c>
      <c r="B8451" s="100" t="s">
        <v>10426</v>
      </c>
      <c r="C8451" s="99" t="s">
        <v>10425</v>
      </c>
      <c r="D8451" s="124">
        <v>18718</v>
      </c>
      <c r="E8451" s="157">
        <f>VLOOKUP(D8451,'SOAT LIQ'!$A$87:$C$3416,3,FALSE)</f>
        <v>9</v>
      </c>
      <c r="F8451" t="s">
        <v>21632</v>
      </c>
    </row>
    <row r="8452" spans="1:6" x14ac:dyDescent="0.25">
      <c r="A8452" t="s">
        <v>10051</v>
      </c>
      <c r="B8452" s="100" t="s">
        <v>10427</v>
      </c>
      <c r="C8452" s="100"/>
      <c r="D8452" s="124"/>
      <c r="E8452" s="157" t="e">
        <f>VLOOKUP(D8452,'SOAT LIQ'!$A$87:$C$3416,3,FALSE)</f>
        <v>#N/A</v>
      </c>
      <c r="F8452" t="s">
        <v>21636</v>
      </c>
    </row>
    <row r="8453" spans="1:6" x14ac:dyDescent="0.25">
      <c r="A8453" t="s">
        <v>10051</v>
      </c>
      <c r="B8453" s="100" t="s">
        <v>10428</v>
      </c>
      <c r="C8453" s="100"/>
      <c r="D8453" s="124"/>
      <c r="E8453" s="157" t="e">
        <f>VLOOKUP(D8453,'SOAT LIQ'!$A$87:$C$3416,3,FALSE)</f>
        <v>#N/A</v>
      </c>
      <c r="F8453" t="s">
        <v>21636</v>
      </c>
    </row>
    <row r="8454" spans="1:6" x14ac:dyDescent="0.25">
      <c r="A8454" t="s">
        <v>10059</v>
      </c>
      <c r="B8454" s="100" t="s">
        <v>10429</v>
      </c>
      <c r="C8454" s="100"/>
      <c r="D8454" s="124"/>
      <c r="E8454" s="157" t="e">
        <f>VLOOKUP(D8454,'SOAT LIQ'!$A$87:$C$3416,3,FALSE)</f>
        <v>#N/A</v>
      </c>
      <c r="F8454" t="s">
        <v>21636</v>
      </c>
    </row>
    <row r="8455" spans="1:6" x14ac:dyDescent="0.25">
      <c r="A8455" t="s">
        <v>5969</v>
      </c>
      <c r="B8455" s="100" t="s">
        <v>10430</v>
      </c>
      <c r="C8455" s="99" t="s">
        <v>10431</v>
      </c>
      <c r="D8455" s="124">
        <v>9371</v>
      </c>
      <c r="E8455" s="157">
        <f>VLOOKUP(D8455,'SOAT LIQ'!$A$87:$C$3416,3,FALSE)</f>
        <v>8</v>
      </c>
      <c r="F8455" t="s">
        <v>21632</v>
      </c>
    </row>
    <row r="8456" spans="1:6" x14ac:dyDescent="0.25">
      <c r="A8456" t="s">
        <v>5750</v>
      </c>
      <c r="B8456" s="100" t="s">
        <v>10432</v>
      </c>
      <c r="C8456" s="99" t="s">
        <v>10431</v>
      </c>
      <c r="D8456" s="124">
        <v>7162</v>
      </c>
      <c r="E8456" s="157">
        <f>VLOOKUP(D8456,'SOAT LIQ'!$A$87:$C$3416,3,FALSE)</f>
        <v>13</v>
      </c>
      <c r="F8456" t="s">
        <v>21632</v>
      </c>
    </row>
    <row r="8457" spans="1:6" x14ac:dyDescent="0.25">
      <c r="A8457" t="s">
        <v>5969</v>
      </c>
      <c r="B8457" s="100" t="s">
        <v>10432</v>
      </c>
      <c r="C8457" s="99" t="s">
        <v>10431</v>
      </c>
      <c r="D8457" s="124">
        <v>7162</v>
      </c>
      <c r="E8457" s="157">
        <f>VLOOKUP(D8457,'SOAT LIQ'!$A$87:$C$3416,3,FALSE)</f>
        <v>13</v>
      </c>
      <c r="F8457" t="s">
        <v>21632</v>
      </c>
    </row>
    <row r="8458" spans="1:6" x14ac:dyDescent="0.25">
      <c r="A8458" t="s">
        <v>5750</v>
      </c>
      <c r="B8458" s="100" t="s">
        <v>10433</v>
      </c>
      <c r="C8458" s="99" t="s">
        <v>10261</v>
      </c>
      <c r="D8458" s="124">
        <v>23105</v>
      </c>
      <c r="E8458" s="157" t="e">
        <f>VLOOKUP(D8458,'SOAT LIQ'!$A$87:$C$3416,3,FALSE)</f>
        <v>#N/A</v>
      </c>
      <c r="F8458" t="s">
        <v>21632</v>
      </c>
    </row>
    <row r="8459" spans="1:6" x14ac:dyDescent="0.25">
      <c r="A8459" t="s">
        <v>5969</v>
      </c>
      <c r="B8459" s="100" t="s">
        <v>10433</v>
      </c>
      <c r="C8459" s="99" t="s">
        <v>10261</v>
      </c>
      <c r="D8459" s="124">
        <v>23105</v>
      </c>
      <c r="E8459" s="157" t="e">
        <f>VLOOKUP(D8459,'SOAT LIQ'!$A$87:$C$3416,3,FALSE)</f>
        <v>#N/A</v>
      </c>
      <c r="F8459" t="s">
        <v>21632</v>
      </c>
    </row>
    <row r="8460" spans="1:6" x14ac:dyDescent="0.25">
      <c r="A8460" t="s">
        <v>5750</v>
      </c>
      <c r="B8460" s="100" t="s">
        <v>10434</v>
      </c>
      <c r="C8460" s="99" t="s">
        <v>10261</v>
      </c>
      <c r="D8460" s="124">
        <v>23105</v>
      </c>
      <c r="E8460" s="157" t="e">
        <f>VLOOKUP(D8460,'SOAT LIQ'!$A$87:$C$3416,3,FALSE)</f>
        <v>#N/A</v>
      </c>
      <c r="F8460" t="s">
        <v>21632</v>
      </c>
    </row>
    <row r="8461" spans="1:6" x14ac:dyDescent="0.25">
      <c r="A8461" t="s">
        <v>5969</v>
      </c>
      <c r="B8461" s="100" t="s">
        <v>10434</v>
      </c>
      <c r="C8461" s="99" t="s">
        <v>10261</v>
      </c>
      <c r="D8461" s="124">
        <v>23105</v>
      </c>
      <c r="E8461" s="157" t="e">
        <f>VLOOKUP(D8461,'SOAT LIQ'!$A$87:$C$3416,3,FALSE)</f>
        <v>#N/A</v>
      </c>
      <c r="F8461" t="s">
        <v>21632</v>
      </c>
    </row>
    <row r="8462" spans="1:6" x14ac:dyDescent="0.25">
      <c r="A8462" t="s">
        <v>5509</v>
      </c>
      <c r="B8462" s="100" t="s">
        <v>10434</v>
      </c>
      <c r="C8462" s="99" t="s">
        <v>10261</v>
      </c>
      <c r="D8462" s="124">
        <v>23105</v>
      </c>
      <c r="E8462" s="157" t="e">
        <f>VLOOKUP(D8462,'SOAT LIQ'!$A$87:$C$3416,3,FALSE)</f>
        <v>#N/A</v>
      </c>
      <c r="F8462" t="s">
        <v>5509</v>
      </c>
    </row>
    <row r="8463" spans="1:6" x14ac:dyDescent="0.25">
      <c r="A8463" t="s">
        <v>10051</v>
      </c>
      <c r="B8463" s="100" t="s">
        <v>10435</v>
      </c>
      <c r="C8463" s="100"/>
      <c r="D8463" s="124"/>
      <c r="E8463" s="157" t="e">
        <f>VLOOKUP(D8463,'SOAT LIQ'!$A$87:$C$3416,3,FALSE)</f>
        <v>#N/A</v>
      </c>
      <c r="F8463" t="s">
        <v>21636</v>
      </c>
    </row>
    <row r="8464" spans="1:6" x14ac:dyDescent="0.25">
      <c r="A8464" t="s">
        <v>10051</v>
      </c>
      <c r="B8464" s="100" t="s">
        <v>10436</v>
      </c>
      <c r="C8464" s="100"/>
      <c r="D8464" s="124"/>
      <c r="E8464" s="157" t="e">
        <f>VLOOKUP(D8464,'SOAT LIQ'!$A$87:$C$3416,3,FALSE)</f>
        <v>#N/A</v>
      </c>
      <c r="F8464" t="s">
        <v>21636</v>
      </c>
    </row>
    <row r="8465" spans="1:6" x14ac:dyDescent="0.25">
      <c r="A8465" t="s">
        <v>5969</v>
      </c>
      <c r="B8465" s="100" t="s">
        <v>10438</v>
      </c>
      <c r="C8465" s="99" t="s">
        <v>10437</v>
      </c>
      <c r="D8465" s="124">
        <v>9501</v>
      </c>
      <c r="E8465" s="157">
        <f>VLOOKUP(D8465,'SOAT LIQ'!$A$87:$C$3416,3,FALSE)</f>
        <v>8</v>
      </c>
      <c r="F8465" t="s">
        <v>21632</v>
      </c>
    </row>
    <row r="8466" spans="1:6" x14ac:dyDescent="0.25">
      <c r="A8466" t="s">
        <v>5969</v>
      </c>
      <c r="B8466" s="100" t="s">
        <v>10440</v>
      </c>
      <c r="C8466" s="99" t="s">
        <v>10439</v>
      </c>
      <c r="D8466" s="124">
        <v>18815</v>
      </c>
      <c r="E8466" s="157">
        <f>VLOOKUP(D8466,'SOAT LIQ'!$A$87:$C$3416,3,FALSE)</f>
        <v>8</v>
      </c>
      <c r="F8466" t="s">
        <v>21632</v>
      </c>
    </row>
    <row r="8467" spans="1:6" x14ac:dyDescent="0.25">
      <c r="A8467" t="s">
        <v>5969</v>
      </c>
      <c r="B8467" s="100" t="s">
        <v>10441</v>
      </c>
      <c r="C8467" s="99" t="s">
        <v>10442</v>
      </c>
      <c r="D8467" s="124">
        <v>9502</v>
      </c>
      <c r="E8467" s="157">
        <f>VLOOKUP(D8467,'SOAT LIQ'!$A$87:$C$3416,3,FALSE)</f>
        <v>10</v>
      </c>
      <c r="F8467" t="s">
        <v>21632</v>
      </c>
    </row>
    <row r="8468" spans="1:6" x14ac:dyDescent="0.25">
      <c r="A8468" t="s">
        <v>5969</v>
      </c>
      <c r="B8468" s="100" t="s">
        <v>10443</v>
      </c>
      <c r="C8468" s="100"/>
      <c r="D8468" s="124">
        <v>9502</v>
      </c>
      <c r="E8468" s="157">
        <f>VLOOKUP(D8468,'SOAT LIQ'!$A$87:$C$3416,3,FALSE)</f>
        <v>10</v>
      </c>
      <c r="F8468" t="s">
        <v>21632</v>
      </c>
    </row>
    <row r="8469" spans="1:6" x14ac:dyDescent="0.25">
      <c r="A8469" t="s">
        <v>5969</v>
      </c>
      <c r="B8469" s="100" t="s">
        <v>10444</v>
      </c>
      <c r="C8469" s="100"/>
      <c r="D8469" s="124">
        <v>9502</v>
      </c>
      <c r="E8469" s="157">
        <f>VLOOKUP(D8469,'SOAT LIQ'!$A$87:$C$3416,3,FALSE)</f>
        <v>10</v>
      </c>
      <c r="F8469" t="s">
        <v>21632</v>
      </c>
    </row>
    <row r="8470" spans="1:6" x14ac:dyDescent="0.25">
      <c r="A8470" t="s">
        <v>5969</v>
      </c>
      <c r="B8470" s="100" t="s">
        <v>10446</v>
      </c>
      <c r="C8470" s="99" t="s">
        <v>10445</v>
      </c>
      <c r="D8470" s="124">
        <v>17623</v>
      </c>
      <c r="E8470" s="157">
        <f>VLOOKUP(D8470,'SOAT LIQ'!$A$87:$C$3416,3,FALSE)</f>
        <v>5</v>
      </c>
      <c r="F8470" t="s">
        <v>21632</v>
      </c>
    </row>
    <row r="8471" spans="1:6" x14ac:dyDescent="0.25">
      <c r="A8471" t="s">
        <v>5509</v>
      </c>
      <c r="B8471" s="100" t="s">
        <v>10446</v>
      </c>
      <c r="C8471" s="99" t="s">
        <v>10445</v>
      </c>
      <c r="D8471" s="124">
        <v>17623</v>
      </c>
      <c r="E8471" s="157">
        <f>VLOOKUP(D8471,'SOAT LIQ'!$A$87:$C$3416,3,FALSE)</f>
        <v>5</v>
      </c>
      <c r="F8471" t="s">
        <v>21632</v>
      </c>
    </row>
    <row r="8472" spans="1:6" x14ac:dyDescent="0.25">
      <c r="A8472" t="s">
        <v>5969</v>
      </c>
      <c r="B8472" s="100" t="s">
        <v>10448</v>
      </c>
      <c r="C8472" s="99" t="s">
        <v>10447</v>
      </c>
      <c r="D8472" s="124">
        <v>17623</v>
      </c>
      <c r="E8472" s="157">
        <f>VLOOKUP(D8472,'SOAT LIQ'!$A$87:$C$3416,3,FALSE)</f>
        <v>5</v>
      </c>
      <c r="F8472" t="s">
        <v>21632</v>
      </c>
    </row>
    <row r="8473" spans="1:6" x14ac:dyDescent="0.25">
      <c r="A8473" t="s">
        <v>5509</v>
      </c>
      <c r="B8473" s="100" t="s">
        <v>10448</v>
      </c>
      <c r="C8473" s="99" t="s">
        <v>10447</v>
      </c>
      <c r="D8473" s="124">
        <v>17623</v>
      </c>
      <c r="E8473" s="157">
        <f>VLOOKUP(D8473,'SOAT LIQ'!$A$87:$C$3416,3,FALSE)</f>
        <v>5</v>
      </c>
      <c r="F8473" t="s">
        <v>21632</v>
      </c>
    </row>
    <row r="8474" spans="1:6" x14ac:dyDescent="0.25">
      <c r="A8474" t="s">
        <v>5969</v>
      </c>
      <c r="B8474" s="100" t="s">
        <v>10449</v>
      </c>
      <c r="C8474" s="100"/>
      <c r="D8474" s="124">
        <v>17623</v>
      </c>
      <c r="E8474" s="157">
        <f>VLOOKUP(D8474,'SOAT LIQ'!$A$87:$C$3416,3,FALSE)</f>
        <v>5</v>
      </c>
      <c r="F8474" t="s">
        <v>21632</v>
      </c>
    </row>
    <row r="8475" spans="1:6" x14ac:dyDescent="0.25">
      <c r="A8475" t="s">
        <v>5969</v>
      </c>
      <c r="B8475" s="100" t="s">
        <v>10450</v>
      </c>
      <c r="C8475" s="100"/>
      <c r="D8475" s="124">
        <v>17623</v>
      </c>
      <c r="E8475" s="157">
        <f>VLOOKUP(D8475,'SOAT LIQ'!$A$87:$C$3416,3,FALSE)</f>
        <v>5</v>
      </c>
      <c r="F8475" t="s">
        <v>21632</v>
      </c>
    </row>
    <row r="8476" spans="1:6" x14ac:dyDescent="0.25">
      <c r="A8476" t="s">
        <v>5969</v>
      </c>
      <c r="B8476" s="100" t="s">
        <v>10451</v>
      </c>
      <c r="C8476" s="99" t="s">
        <v>10452</v>
      </c>
      <c r="D8476" s="124">
        <v>17624</v>
      </c>
      <c r="E8476" s="157">
        <f>VLOOKUP(D8476,'SOAT LIQ'!$A$87:$C$3416,3,FALSE)</f>
        <v>7</v>
      </c>
      <c r="F8476" t="s">
        <v>21632</v>
      </c>
    </row>
    <row r="8477" spans="1:6" x14ac:dyDescent="0.25">
      <c r="A8477" t="s">
        <v>5969</v>
      </c>
      <c r="B8477" s="100" t="s">
        <v>10454</v>
      </c>
      <c r="C8477" s="99" t="s">
        <v>10453</v>
      </c>
      <c r="D8477" s="124">
        <v>31124</v>
      </c>
      <c r="E8477" s="157" t="e">
        <f>VLOOKUP(D8477,'SOAT LIQ'!$A$87:$C$3416,3,FALSE)</f>
        <v>#N/A</v>
      </c>
      <c r="F8477" t="s">
        <v>21632</v>
      </c>
    </row>
    <row r="8478" spans="1:6" x14ac:dyDescent="0.25">
      <c r="A8478" t="s">
        <v>5509</v>
      </c>
      <c r="B8478" s="100" t="s">
        <v>10454</v>
      </c>
      <c r="C8478" s="99" t="s">
        <v>10453</v>
      </c>
      <c r="D8478" s="124">
        <v>31124</v>
      </c>
      <c r="E8478" s="157" t="e">
        <f>VLOOKUP(D8478,'SOAT LIQ'!$A$87:$C$3416,3,FALSE)</f>
        <v>#N/A</v>
      </c>
      <c r="F8478" t="s">
        <v>5509</v>
      </c>
    </row>
    <row r="8479" spans="1:6" x14ac:dyDescent="0.25">
      <c r="A8479" t="s">
        <v>6034</v>
      </c>
      <c r="B8479" s="100" t="s">
        <v>10454</v>
      </c>
      <c r="C8479" s="99" t="s">
        <v>10453</v>
      </c>
      <c r="D8479" s="124">
        <v>31124</v>
      </c>
      <c r="E8479" s="157" t="e">
        <f>VLOOKUP(D8479,'SOAT LIQ'!$A$87:$C$3416,3,FALSE)</f>
        <v>#N/A</v>
      </c>
    </row>
    <row r="8480" spans="1:6" x14ac:dyDescent="0.25">
      <c r="A8480" t="s">
        <v>5969</v>
      </c>
      <c r="B8480" s="100" t="s">
        <v>10455</v>
      </c>
      <c r="C8480" s="99" t="s">
        <v>10453</v>
      </c>
      <c r="D8480" s="124">
        <v>17623</v>
      </c>
      <c r="E8480" s="157">
        <f>VLOOKUP(D8480,'SOAT LIQ'!$A$87:$C$3416,3,FALSE)</f>
        <v>5</v>
      </c>
      <c r="F8480" t="s">
        <v>21632</v>
      </c>
    </row>
    <row r="8481" spans="1:6" x14ac:dyDescent="0.25">
      <c r="A8481" t="s">
        <v>5969</v>
      </c>
      <c r="B8481" s="100" t="s">
        <v>10456</v>
      </c>
      <c r="C8481" s="100"/>
      <c r="D8481" s="124">
        <v>17624</v>
      </c>
      <c r="E8481" s="157">
        <f>VLOOKUP(D8481,'SOAT LIQ'!$A$87:$C$3416,3,FALSE)</f>
        <v>7</v>
      </c>
      <c r="F8481" t="s">
        <v>21632</v>
      </c>
    </row>
    <row r="8482" spans="1:6" x14ac:dyDescent="0.25">
      <c r="A8482" t="s">
        <v>5969</v>
      </c>
      <c r="B8482" s="100" t="s">
        <v>10457</v>
      </c>
      <c r="C8482" s="99" t="s">
        <v>10458</v>
      </c>
      <c r="D8482" s="124">
        <v>17624</v>
      </c>
      <c r="E8482" s="157">
        <f>VLOOKUP(D8482,'SOAT LIQ'!$A$87:$C$3416,3,FALSE)</f>
        <v>7</v>
      </c>
      <c r="F8482" t="s">
        <v>21632</v>
      </c>
    </row>
    <row r="8483" spans="1:6" x14ac:dyDescent="0.25">
      <c r="A8483" t="s">
        <v>5969</v>
      </c>
      <c r="B8483" s="100" t="s">
        <v>10459</v>
      </c>
      <c r="C8483" s="100"/>
      <c r="D8483" s="124">
        <v>17624</v>
      </c>
      <c r="E8483" s="157">
        <f>VLOOKUP(D8483,'SOAT LIQ'!$A$87:$C$3416,3,FALSE)</f>
        <v>7</v>
      </c>
      <c r="F8483" t="s">
        <v>21632</v>
      </c>
    </row>
    <row r="8484" spans="1:6" x14ac:dyDescent="0.25">
      <c r="A8484" t="s">
        <v>5969</v>
      </c>
      <c r="B8484" s="100" t="s">
        <v>10460</v>
      </c>
      <c r="C8484" s="99" t="s">
        <v>10461</v>
      </c>
      <c r="D8484" s="124">
        <v>9511</v>
      </c>
      <c r="E8484" s="157">
        <f>VLOOKUP(D8484,'SOAT LIQ'!$A$87:$C$3416,3,FALSE)</f>
        <v>13</v>
      </c>
      <c r="F8484" t="s">
        <v>21632</v>
      </c>
    </row>
    <row r="8485" spans="1:6" x14ac:dyDescent="0.25">
      <c r="A8485" t="s">
        <v>5969</v>
      </c>
      <c r="B8485" s="100" t="s">
        <v>10462</v>
      </c>
      <c r="C8485" s="99" t="s">
        <v>10463</v>
      </c>
      <c r="D8485" s="124">
        <v>9510</v>
      </c>
      <c r="E8485" s="157">
        <f>VLOOKUP(D8485,'SOAT LIQ'!$A$87:$C$3416,3,FALSE)</f>
        <v>12</v>
      </c>
      <c r="F8485" t="s">
        <v>21632</v>
      </c>
    </row>
    <row r="8486" spans="1:6" x14ac:dyDescent="0.25">
      <c r="A8486" t="s">
        <v>5969</v>
      </c>
      <c r="B8486" s="100" t="s">
        <v>10464</v>
      </c>
      <c r="C8486" s="99" t="s">
        <v>10465</v>
      </c>
      <c r="D8486" s="124">
        <v>9510</v>
      </c>
      <c r="E8486" s="157">
        <f>VLOOKUP(D8486,'SOAT LIQ'!$A$87:$C$3416,3,FALSE)</f>
        <v>12</v>
      </c>
      <c r="F8486" t="s">
        <v>21632</v>
      </c>
    </row>
    <row r="8487" spans="1:6" x14ac:dyDescent="0.25">
      <c r="A8487" t="s">
        <v>5969</v>
      </c>
      <c r="B8487" s="100" t="s">
        <v>10466</v>
      </c>
      <c r="C8487" s="99" t="s">
        <v>10467</v>
      </c>
      <c r="D8487" s="124">
        <v>9511</v>
      </c>
      <c r="E8487" s="157">
        <f>VLOOKUP(D8487,'SOAT LIQ'!$A$87:$C$3416,3,FALSE)</f>
        <v>13</v>
      </c>
      <c r="F8487" t="s">
        <v>21632</v>
      </c>
    </row>
    <row r="8488" spans="1:6" x14ac:dyDescent="0.25">
      <c r="A8488" t="s">
        <v>5969</v>
      </c>
      <c r="B8488" s="100" t="s">
        <v>10468</v>
      </c>
      <c r="C8488" s="99" t="s">
        <v>10469</v>
      </c>
      <c r="D8488" s="124">
        <v>9511</v>
      </c>
      <c r="E8488" s="157">
        <f>VLOOKUP(D8488,'SOAT LIQ'!$A$87:$C$3416,3,FALSE)</f>
        <v>13</v>
      </c>
      <c r="F8488" t="s">
        <v>21632</v>
      </c>
    </row>
    <row r="8489" spans="1:6" x14ac:dyDescent="0.25">
      <c r="A8489" t="s">
        <v>5969</v>
      </c>
      <c r="B8489" s="100" t="s">
        <v>10470</v>
      </c>
      <c r="C8489" s="99" t="s">
        <v>10467</v>
      </c>
      <c r="D8489" s="124">
        <v>509002</v>
      </c>
      <c r="E8489" s="157" t="e">
        <f>VLOOKUP(D8489,'SOAT LIQ'!$A$87:$C$3416,3,FALSE)</f>
        <v>#N/A</v>
      </c>
      <c r="F8489" t="s">
        <v>21632</v>
      </c>
    </row>
    <row r="8490" spans="1:6" x14ac:dyDescent="0.25">
      <c r="A8490" t="s">
        <v>5969</v>
      </c>
      <c r="B8490" s="100" t="s">
        <v>10471</v>
      </c>
      <c r="C8490" s="100"/>
      <c r="D8490" s="124"/>
      <c r="E8490" s="157" t="e">
        <f>VLOOKUP(D8490,'SOAT LIQ'!$A$87:$C$3416,3,FALSE)</f>
        <v>#N/A</v>
      </c>
      <c r="F8490" t="s">
        <v>21632</v>
      </c>
    </row>
    <row r="8491" spans="1:6" x14ac:dyDescent="0.25">
      <c r="A8491" t="s">
        <v>5969</v>
      </c>
      <c r="B8491" s="100" t="s">
        <v>10472</v>
      </c>
      <c r="C8491" s="99" t="s">
        <v>10473</v>
      </c>
      <c r="D8491" s="124">
        <v>9514</v>
      </c>
      <c r="E8491" s="157">
        <f>VLOOKUP(D8491,'SOAT LIQ'!$A$87:$C$3416,3,FALSE)</f>
        <v>13</v>
      </c>
      <c r="F8491" t="s">
        <v>21632</v>
      </c>
    </row>
    <row r="8492" spans="1:6" x14ac:dyDescent="0.25">
      <c r="A8492" t="s">
        <v>5969</v>
      </c>
      <c r="B8492" s="100" t="s">
        <v>10474</v>
      </c>
      <c r="C8492" s="99" t="s">
        <v>10473</v>
      </c>
      <c r="D8492" s="124">
        <v>9512</v>
      </c>
      <c r="E8492" s="157">
        <f>VLOOKUP(D8492,'SOAT LIQ'!$A$87:$C$3416,3,FALSE)</f>
        <v>20</v>
      </c>
      <c r="F8492" t="s">
        <v>21632</v>
      </c>
    </row>
    <row r="8493" spans="1:6" x14ac:dyDescent="0.25">
      <c r="A8493" t="s">
        <v>5969</v>
      </c>
      <c r="B8493" s="100" t="s">
        <v>10475</v>
      </c>
      <c r="C8493" s="99" t="s">
        <v>10473</v>
      </c>
      <c r="D8493" s="124">
        <v>9512</v>
      </c>
      <c r="E8493" s="157">
        <f>VLOOKUP(D8493,'SOAT LIQ'!$A$87:$C$3416,3,FALSE)</f>
        <v>20</v>
      </c>
      <c r="F8493" t="s">
        <v>21632</v>
      </c>
    </row>
    <row r="8494" spans="1:6" x14ac:dyDescent="0.25">
      <c r="A8494" t="s">
        <v>5969</v>
      </c>
      <c r="B8494" s="100" t="s">
        <v>10477</v>
      </c>
      <c r="C8494" s="99" t="s">
        <v>10476</v>
      </c>
      <c r="D8494" s="124">
        <v>17623</v>
      </c>
      <c r="E8494" s="157">
        <f>VLOOKUP(D8494,'SOAT LIQ'!$A$87:$C$3416,3,FALSE)</f>
        <v>5</v>
      </c>
      <c r="F8494" t="s">
        <v>21632</v>
      </c>
    </row>
    <row r="8495" spans="1:6" x14ac:dyDescent="0.25">
      <c r="A8495" t="s">
        <v>5969</v>
      </c>
      <c r="B8495" s="100" t="s">
        <v>10478</v>
      </c>
      <c r="C8495" s="99" t="s">
        <v>10479</v>
      </c>
      <c r="D8495" s="124">
        <v>9520</v>
      </c>
      <c r="E8495" s="157">
        <f>VLOOKUP(D8495,'SOAT LIQ'!$A$87:$C$3416,3,FALSE)</f>
        <v>13</v>
      </c>
      <c r="F8495" t="s">
        <v>21632</v>
      </c>
    </row>
    <row r="8496" spans="1:6" x14ac:dyDescent="0.25">
      <c r="A8496" t="s">
        <v>5969</v>
      </c>
      <c r="B8496" s="100" t="s">
        <v>10480</v>
      </c>
      <c r="C8496" s="100"/>
      <c r="D8496" s="124">
        <v>9520</v>
      </c>
      <c r="E8496" s="157">
        <f>VLOOKUP(D8496,'SOAT LIQ'!$A$87:$C$3416,3,FALSE)</f>
        <v>13</v>
      </c>
      <c r="F8496" t="s">
        <v>21632</v>
      </c>
    </row>
    <row r="8497" spans="1:6" x14ac:dyDescent="0.25">
      <c r="A8497" t="s">
        <v>5969</v>
      </c>
      <c r="B8497" s="100" t="s">
        <v>10481</v>
      </c>
      <c r="C8497" s="100"/>
      <c r="D8497" s="124">
        <v>9520</v>
      </c>
      <c r="E8497" s="157">
        <f>VLOOKUP(D8497,'SOAT LIQ'!$A$87:$C$3416,3,FALSE)</f>
        <v>13</v>
      </c>
      <c r="F8497" t="s">
        <v>21632</v>
      </c>
    </row>
    <row r="8498" spans="1:6" x14ac:dyDescent="0.25">
      <c r="A8498" t="s">
        <v>5969</v>
      </c>
      <c r="B8498" s="100" t="s">
        <v>10483</v>
      </c>
      <c r="C8498" s="99" t="s">
        <v>10482</v>
      </c>
      <c r="D8498" s="124">
        <v>9521</v>
      </c>
      <c r="E8498" s="157">
        <f>VLOOKUP(D8498,'SOAT LIQ'!$A$87:$C$3416,3,FALSE)</f>
        <v>13</v>
      </c>
      <c r="F8498" t="s">
        <v>21632</v>
      </c>
    </row>
    <row r="8499" spans="1:6" x14ac:dyDescent="0.25">
      <c r="A8499" t="s">
        <v>5969</v>
      </c>
      <c r="B8499" s="100" t="s">
        <v>10484</v>
      </c>
      <c r="C8499" s="100"/>
      <c r="D8499" s="124">
        <v>9521</v>
      </c>
      <c r="E8499" s="157">
        <f>VLOOKUP(D8499,'SOAT LIQ'!$A$87:$C$3416,3,FALSE)</f>
        <v>13</v>
      </c>
      <c r="F8499" t="s">
        <v>21632</v>
      </c>
    </row>
    <row r="8500" spans="1:6" x14ac:dyDescent="0.25">
      <c r="A8500" t="s">
        <v>5969</v>
      </c>
      <c r="B8500" s="100" t="s">
        <v>10485</v>
      </c>
      <c r="C8500" s="100"/>
      <c r="D8500" s="124">
        <v>9521</v>
      </c>
      <c r="E8500" s="157">
        <f>VLOOKUP(D8500,'SOAT LIQ'!$A$87:$C$3416,3,FALSE)</f>
        <v>13</v>
      </c>
      <c r="F8500" t="s">
        <v>21632</v>
      </c>
    </row>
    <row r="8501" spans="1:6" x14ac:dyDescent="0.25">
      <c r="A8501" t="s">
        <v>5969</v>
      </c>
      <c r="B8501" s="100" t="s">
        <v>10487</v>
      </c>
      <c r="C8501" s="99" t="s">
        <v>10486</v>
      </c>
      <c r="D8501" s="124">
        <v>9501</v>
      </c>
      <c r="E8501" s="157">
        <f>VLOOKUP(D8501,'SOAT LIQ'!$A$87:$C$3416,3,FALSE)</f>
        <v>8</v>
      </c>
      <c r="F8501" t="s">
        <v>21632</v>
      </c>
    </row>
    <row r="8502" spans="1:6" x14ac:dyDescent="0.25">
      <c r="A8502" t="s">
        <v>5969</v>
      </c>
      <c r="B8502" s="100" t="s">
        <v>10489</v>
      </c>
      <c r="C8502" s="99" t="s">
        <v>10488</v>
      </c>
      <c r="D8502" s="124">
        <v>9501</v>
      </c>
      <c r="E8502" s="157">
        <f>VLOOKUP(D8502,'SOAT LIQ'!$A$87:$C$3416,3,FALSE)</f>
        <v>8</v>
      </c>
      <c r="F8502" t="s">
        <v>21632</v>
      </c>
    </row>
    <row r="8503" spans="1:6" x14ac:dyDescent="0.25">
      <c r="A8503" t="s">
        <v>5969</v>
      </c>
      <c r="B8503" s="100" t="s">
        <v>10491</v>
      </c>
      <c r="C8503" s="99" t="s">
        <v>10490</v>
      </c>
      <c r="D8503" s="124">
        <v>17623</v>
      </c>
      <c r="E8503" s="157">
        <f>VLOOKUP(D8503,'SOAT LIQ'!$A$87:$C$3416,3,FALSE)</f>
        <v>5</v>
      </c>
      <c r="F8503" t="s">
        <v>21632</v>
      </c>
    </row>
    <row r="8504" spans="1:6" x14ac:dyDescent="0.25">
      <c r="A8504" t="s">
        <v>5969</v>
      </c>
      <c r="B8504" s="100" t="s">
        <v>4863</v>
      </c>
      <c r="C8504" s="99" t="s">
        <v>10492</v>
      </c>
      <c r="D8504" s="124">
        <v>9510</v>
      </c>
      <c r="E8504" s="157">
        <f>VLOOKUP(D8504,'SOAT LIQ'!$A$87:$C$3416,3,FALSE)</f>
        <v>12</v>
      </c>
      <c r="F8504" t="s">
        <v>21632</v>
      </c>
    </row>
    <row r="8505" spans="1:6" x14ac:dyDescent="0.25">
      <c r="A8505" t="s">
        <v>5969</v>
      </c>
      <c r="B8505" s="100" t="s">
        <v>10494</v>
      </c>
      <c r="C8505" s="99" t="s">
        <v>10493</v>
      </c>
      <c r="D8505" s="124">
        <v>18816</v>
      </c>
      <c r="E8505" s="157">
        <f>VLOOKUP(D8505,'SOAT LIQ'!$A$87:$C$3416,3,FALSE)</f>
        <v>8</v>
      </c>
      <c r="F8505" t="s">
        <v>21632</v>
      </c>
    </row>
    <row r="8506" spans="1:6" x14ac:dyDescent="0.25">
      <c r="A8506" t="s">
        <v>5969</v>
      </c>
      <c r="B8506" s="100" t="s">
        <v>10496</v>
      </c>
      <c r="C8506" s="99" t="s">
        <v>10495</v>
      </c>
      <c r="D8506" s="124">
        <v>18816</v>
      </c>
      <c r="E8506" s="157">
        <f>VLOOKUP(D8506,'SOAT LIQ'!$A$87:$C$3416,3,FALSE)</f>
        <v>8</v>
      </c>
      <c r="F8506" t="s">
        <v>21632</v>
      </c>
    </row>
    <row r="8507" spans="1:6" x14ac:dyDescent="0.25">
      <c r="A8507" t="s">
        <v>5969</v>
      </c>
      <c r="B8507" s="100" t="s">
        <v>10497</v>
      </c>
      <c r="C8507" s="100"/>
      <c r="D8507" s="124">
        <v>9440</v>
      </c>
      <c r="E8507" s="157">
        <f>VLOOKUP(D8507,'SOAT LIQ'!$A$87:$C$3416,3,FALSE)</f>
        <v>5</v>
      </c>
      <c r="F8507" t="s">
        <v>21632</v>
      </c>
    </row>
    <row r="8508" spans="1:6" x14ac:dyDescent="0.25">
      <c r="A8508" t="s">
        <v>5969</v>
      </c>
      <c r="B8508" s="100" t="s">
        <v>10498</v>
      </c>
      <c r="C8508" s="100"/>
      <c r="D8508" s="124">
        <v>9440</v>
      </c>
      <c r="E8508" s="157">
        <f>VLOOKUP(D8508,'SOAT LIQ'!$A$87:$C$3416,3,FALSE)</f>
        <v>5</v>
      </c>
      <c r="F8508" t="s">
        <v>21632</v>
      </c>
    </row>
    <row r="8509" spans="1:6" x14ac:dyDescent="0.25">
      <c r="A8509" t="s">
        <v>5969</v>
      </c>
      <c r="B8509" s="100" t="s">
        <v>10499</v>
      </c>
      <c r="C8509" s="99" t="s">
        <v>10332</v>
      </c>
      <c r="D8509" s="124">
        <v>9440</v>
      </c>
      <c r="E8509" s="157">
        <f>VLOOKUP(D8509,'SOAT LIQ'!$A$87:$C$3416,3,FALSE)</f>
        <v>5</v>
      </c>
      <c r="F8509" t="s">
        <v>21632</v>
      </c>
    </row>
    <row r="8510" spans="1:6" x14ac:dyDescent="0.25">
      <c r="A8510" t="s">
        <v>10051</v>
      </c>
      <c r="B8510" s="100" t="s">
        <v>10500</v>
      </c>
      <c r="C8510" s="100"/>
      <c r="D8510" s="124"/>
      <c r="E8510" s="157" t="e">
        <f>VLOOKUP(D8510,'SOAT LIQ'!$A$87:$C$3416,3,FALSE)</f>
        <v>#N/A</v>
      </c>
      <c r="F8510" t="s">
        <v>21636</v>
      </c>
    </row>
    <row r="8511" spans="1:6" x14ac:dyDescent="0.25">
      <c r="A8511" t="s">
        <v>10051</v>
      </c>
      <c r="B8511" s="100" t="s">
        <v>10501</v>
      </c>
      <c r="C8511" s="100"/>
      <c r="D8511" s="124"/>
      <c r="E8511" s="157" t="e">
        <f>VLOOKUP(D8511,'SOAT LIQ'!$A$87:$C$3416,3,FALSE)</f>
        <v>#N/A</v>
      </c>
      <c r="F8511" t="s">
        <v>21636</v>
      </c>
    </row>
    <row r="8512" spans="1:6" x14ac:dyDescent="0.25">
      <c r="A8512" t="s">
        <v>10051</v>
      </c>
      <c r="B8512" s="100" t="s">
        <v>10502</v>
      </c>
      <c r="C8512" s="100"/>
      <c r="D8512" s="124"/>
      <c r="E8512" s="157" t="e">
        <f>VLOOKUP(D8512,'SOAT LIQ'!$A$87:$C$3416,3,FALSE)</f>
        <v>#N/A</v>
      </c>
      <c r="F8512" t="s">
        <v>21636</v>
      </c>
    </row>
    <row r="8513" spans="1:6" x14ac:dyDescent="0.25">
      <c r="A8513" t="s">
        <v>5969</v>
      </c>
      <c r="B8513" s="100" t="s">
        <v>10504</v>
      </c>
      <c r="C8513" s="99" t="s">
        <v>10503</v>
      </c>
      <c r="D8513" s="124">
        <v>9602</v>
      </c>
      <c r="E8513" s="157">
        <f>VLOOKUP(D8513,'SOAT LIQ'!$A$87:$C$3416,3,FALSE)</f>
        <v>6</v>
      </c>
      <c r="F8513" t="s">
        <v>21632</v>
      </c>
    </row>
    <row r="8514" spans="1:6" x14ac:dyDescent="0.25">
      <c r="A8514" t="s">
        <v>10059</v>
      </c>
      <c r="B8514" s="100" t="s">
        <v>10505</v>
      </c>
      <c r="C8514" s="100"/>
      <c r="D8514" s="124"/>
      <c r="E8514" s="157" t="e">
        <f>VLOOKUP(D8514,'SOAT LIQ'!$A$87:$C$3416,3,FALSE)</f>
        <v>#N/A</v>
      </c>
      <c r="F8514" t="s">
        <v>21636</v>
      </c>
    </row>
    <row r="8515" spans="1:6" x14ac:dyDescent="0.25">
      <c r="A8515" t="s">
        <v>10059</v>
      </c>
      <c r="B8515" s="100" t="s">
        <v>10506</v>
      </c>
      <c r="C8515" s="100"/>
      <c r="D8515" s="124"/>
      <c r="E8515" s="157" t="e">
        <f>VLOOKUP(D8515,'SOAT LIQ'!$A$87:$C$3416,3,FALSE)</f>
        <v>#N/A</v>
      </c>
      <c r="F8515" t="s">
        <v>21636</v>
      </c>
    </row>
    <row r="8516" spans="1:6" x14ac:dyDescent="0.25">
      <c r="A8516" t="s">
        <v>10059</v>
      </c>
      <c r="B8516" s="100" t="s">
        <v>10507</v>
      </c>
      <c r="C8516" s="100"/>
      <c r="D8516" s="124"/>
      <c r="E8516" s="157" t="e">
        <f>VLOOKUP(D8516,'SOAT LIQ'!$A$87:$C$3416,3,FALSE)</f>
        <v>#N/A</v>
      </c>
      <c r="F8516" t="s">
        <v>21636</v>
      </c>
    </row>
    <row r="8517" spans="1:6" x14ac:dyDescent="0.25">
      <c r="A8517" t="s">
        <v>10059</v>
      </c>
      <c r="B8517" s="100" t="s">
        <v>10508</v>
      </c>
      <c r="C8517" s="100"/>
      <c r="D8517" s="124"/>
      <c r="E8517" s="157" t="e">
        <f>VLOOKUP(D8517,'SOAT LIQ'!$A$87:$C$3416,3,FALSE)</f>
        <v>#N/A</v>
      </c>
      <c r="F8517" t="s">
        <v>21636</v>
      </c>
    </row>
    <row r="8518" spans="1:6" x14ac:dyDescent="0.25">
      <c r="A8518" t="s">
        <v>10059</v>
      </c>
      <c r="B8518" s="100" t="s">
        <v>10509</v>
      </c>
      <c r="C8518" s="100"/>
      <c r="D8518" s="124"/>
      <c r="E8518" s="157" t="e">
        <f>VLOOKUP(D8518,'SOAT LIQ'!$A$87:$C$3416,3,FALSE)</f>
        <v>#N/A</v>
      </c>
      <c r="F8518" t="s">
        <v>21636</v>
      </c>
    </row>
    <row r="8519" spans="1:6" x14ac:dyDescent="0.25">
      <c r="A8519" t="s">
        <v>10059</v>
      </c>
      <c r="B8519" s="100" t="s">
        <v>10510</v>
      </c>
      <c r="C8519" s="100"/>
      <c r="D8519" s="124"/>
      <c r="E8519" s="157" t="e">
        <f>VLOOKUP(D8519,'SOAT LIQ'!$A$87:$C$3416,3,FALSE)</f>
        <v>#N/A</v>
      </c>
      <c r="F8519" t="s">
        <v>21636</v>
      </c>
    </row>
    <row r="8520" spans="1:6" x14ac:dyDescent="0.25">
      <c r="A8520" t="s">
        <v>5969</v>
      </c>
      <c r="B8520" s="100" t="s">
        <v>4081</v>
      </c>
      <c r="C8520" s="99" t="s">
        <v>10511</v>
      </c>
      <c r="D8520" s="124">
        <v>17621</v>
      </c>
      <c r="E8520" s="157">
        <f>VLOOKUP(D8520,'SOAT LIQ'!$A$87:$C$3416,3,FALSE)</f>
        <v>3</v>
      </c>
      <c r="F8520" t="s">
        <v>21632</v>
      </c>
    </row>
    <row r="8521" spans="1:6" x14ac:dyDescent="0.25">
      <c r="A8521" t="s">
        <v>5969</v>
      </c>
      <c r="B8521" s="100" t="s">
        <v>10513</v>
      </c>
      <c r="C8521" s="99" t="s">
        <v>10512</v>
      </c>
      <c r="D8521" s="124">
        <v>17625</v>
      </c>
      <c r="E8521" s="157">
        <f>VLOOKUP(D8521,'SOAT LIQ'!$A$87:$C$3416,3,FALSE)</f>
        <v>7</v>
      </c>
      <c r="F8521" t="s">
        <v>21632</v>
      </c>
    </row>
    <row r="8522" spans="1:6" x14ac:dyDescent="0.25">
      <c r="A8522" t="s">
        <v>5965</v>
      </c>
      <c r="B8522" s="100" t="s">
        <v>10513</v>
      </c>
      <c r="C8522" s="99" t="s">
        <v>10512</v>
      </c>
      <c r="D8522" s="124">
        <v>17625</v>
      </c>
      <c r="E8522" s="157">
        <f>VLOOKUP(D8522,'SOAT LIQ'!$A$87:$C$3416,3,FALSE)</f>
        <v>7</v>
      </c>
      <c r="F8522" t="s">
        <v>21632</v>
      </c>
    </row>
    <row r="8523" spans="1:6" x14ac:dyDescent="0.25">
      <c r="A8523" t="s">
        <v>10059</v>
      </c>
      <c r="B8523" s="100" t="s">
        <v>10514</v>
      </c>
      <c r="C8523" s="100"/>
      <c r="D8523" s="124"/>
      <c r="E8523" s="157" t="e">
        <f>VLOOKUP(D8523,'SOAT LIQ'!$A$87:$C$3416,3,FALSE)</f>
        <v>#N/A</v>
      </c>
      <c r="F8523" t="s">
        <v>21636</v>
      </c>
    </row>
    <row r="8524" spans="1:6" x14ac:dyDescent="0.25">
      <c r="A8524" t="s">
        <v>5969</v>
      </c>
      <c r="B8524" s="100" t="s">
        <v>10516</v>
      </c>
      <c r="C8524" s="99" t="s">
        <v>10515</v>
      </c>
      <c r="D8524" s="124">
        <v>9601</v>
      </c>
      <c r="E8524" s="157">
        <f>VLOOKUP(D8524,'SOAT LIQ'!$A$87:$C$3416,3,FALSE)</f>
        <v>9</v>
      </c>
      <c r="F8524" t="s">
        <v>21632</v>
      </c>
    </row>
    <row r="8525" spans="1:6" x14ac:dyDescent="0.25">
      <c r="A8525" t="s">
        <v>5965</v>
      </c>
      <c r="B8525" s="100" t="s">
        <v>10516</v>
      </c>
      <c r="C8525" s="99" t="s">
        <v>10515</v>
      </c>
      <c r="D8525" s="124">
        <v>9601</v>
      </c>
      <c r="E8525" s="157">
        <f>VLOOKUP(D8525,'SOAT LIQ'!$A$87:$C$3416,3,FALSE)</f>
        <v>9</v>
      </c>
      <c r="F8525" t="s">
        <v>21632</v>
      </c>
    </row>
    <row r="8526" spans="1:6" x14ac:dyDescent="0.25">
      <c r="A8526" t="s">
        <v>5969</v>
      </c>
      <c r="B8526" s="100" t="s">
        <v>4868</v>
      </c>
      <c r="C8526" s="99" t="s">
        <v>10517</v>
      </c>
      <c r="D8526" s="124">
        <v>9664</v>
      </c>
      <c r="E8526" s="157">
        <f>VLOOKUP(D8526,'SOAT LIQ'!$A$87:$C$3416,3,FALSE)</f>
        <v>4</v>
      </c>
      <c r="F8526" t="s">
        <v>21632</v>
      </c>
    </row>
    <row r="8527" spans="1:6" x14ac:dyDescent="0.25">
      <c r="A8527" t="s">
        <v>5969</v>
      </c>
      <c r="B8527" s="100" t="s">
        <v>10519</v>
      </c>
      <c r="C8527" s="99" t="s">
        <v>10518</v>
      </c>
      <c r="D8527" s="124">
        <v>9621</v>
      </c>
      <c r="E8527" s="157">
        <f>VLOOKUP(D8527,'SOAT LIQ'!$A$87:$C$3416,3,FALSE)</f>
        <v>4</v>
      </c>
      <c r="F8527" t="s">
        <v>21632</v>
      </c>
    </row>
    <row r="8528" spans="1:6" x14ac:dyDescent="0.25">
      <c r="A8528" t="s">
        <v>6570</v>
      </c>
      <c r="B8528" s="100" t="s">
        <v>10519</v>
      </c>
      <c r="C8528" s="99" t="s">
        <v>10518</v>
      </c>
      <c r="D8528" s="124">
        <v>9621</v>
      </c>
      <c r="E8528" s="157">
        <f>VLOOKUP(D8528,'SOAT LIQ'!$A$87:$C$3416,3,FALSE)</f>
        <v>4</v>
      </c>
      <c r="F8528" t="s">
        <v>21632</v>
      </c>
    </row>
    <row r="8529" spans="1:6" x14ac:dyDescent="0.25">
      <c r="A8529" t="s">
        <v>5969</v>
      </c>
      <c r="B8529" s="100" t="s">
        <v>10520</v>
      </c>
      <c r="C8529" s="99" t="s">
        <v>10517</v>
      </c>
      <c r="D8529" s="124">
        <v>9621</v>
      </c>
      <c r="E8529" s="157">
        <f>VLOOKUP(D8529,'SOAT LIQ'!$A$87:$C$3416,3,FALSE)</f>
        <v>4</v>
      </c>
      <c r="F8529" t="s">
        <v>21632</v>
      </c>
    </row>
    <row r="8530" spans="1:6" x14ac:dyDescent="0.25">
      <c r="A8530" t="s">
        <v>5969</v>
      </c>
      <c r="B8530" s="100" t="s">
        <v>10522</v>
      </c>
      <c r="C8530" s="99" t="s">
        <v>10521</v>
      </c>
      <c r="D8530" s="124">
        <v>9622</v>
      </c>
      <c r="E8530" s="157">
        <f>VLOOKUP(D8530,'SOAT LIQ'!$A$87:$C$3416,3,FALSE)</f>
        <v>10</v>
      </c>
      <c r="F8530" t="s">
        <v>21632</v>
      </c>
    </row>
    <row r="8531" spans="1:6" x14ac:dyDescent="0.25">
      <c r="A8531" t="s">
        <v>5969</v>
      </c>
      <c r="B8531" s="100" t="s">
        <v>10524</v>
      </c>
      <c r="C8531" s="99" t="s">
        <v>10523</v>
      </c>
      <c r="D8531" s="124">
        <v>9623</v>
      </c>
      <c r="E8531" s="157">
        <f>VLOOKUP(D8531,'SOAT LIQ'!$A$87:$C$3416,3,FALSE)</f>
        <v>13</v>
      </c>
      <c r="F8531" t="s">
        <v>21632</v>
      </c>
    </row>
    <row r="8532" spans="1:6" x14ac:dyDescent="0.25">
      <c r="A8532" t="s">
        <v>10051</v>
      </c>
      <c r="B8532" s="100" t="s">
        <v>10525</v>
      </c>
      <c r="C8532" s="100"/>
      <c r="D8532" s="124"/>
      <c r="E8532" s="157" t="e">
        <f>VLOOKUP(D8532,'SOAT LIQ'!$A$87:$C$3416,3,FALSE)</f>
        <v>#N/A</v>
      </c>
      <c r="F8532" t="s">
        <v>21636</v>
      </c>
    </row>
    <row r="8533" spans="1:6" x14ac:dyDescent="0.25">
      <c r="A8533" t="s">
        <v>5969</v>
      </c>
      <c r="B8533" s="100" t="s">
        <v>10527</v>
      </c>
      <c r="C8533" s="99" t="s">
        <v>10526</v>
      </c>
      <c r="D8533" s="124">
        <v>9665</v>
      </c>
      <c r="E8533" s="157">
        <f>VLOOKUP(D8533,'SOAT LIQ'!$A$87:$C$3416,3,FALSE)</f>
        <v>4</v>
      </c>
      <c r="F8533" t="s">
        <v>21632</v>
      </c>
    </row>
    <row r="8534" spans="1:6" x14ac:dyDescent="0.25">
      <c r="A8534" t="s">
        <v>5969</v>
      </c>
      <c r="B8534" s="100" t="s">
        <v>10529</v>
      </c>
      <c r="C8534" s="99" t="s">
        <v>10528</v>
      </c>
      <c r="D8534" s="124">
        <v>9620</v>
      </c>
      <c r="E8534" s="157">
        <f>VLOOKUP(D8534,'SOAT LIQ'!$A$87:$C$3416,3,FALSE)</f>
        <v>8</v>
      </c>
      <c r="F8534" t="s">
        <v>21632</v>
      </c>
    </row>
    <row r="8535" spans="1:6" x14ac:dyDescent="0.25">
      <c r="A8535" t="s">
        <v>5969</v>
      </c>
      <c r="B8535" s="100" t="s">
        <v>10531</v>
      </c>
      <c r="C8535" s="99" t="s">
        <v>10530</v>
      </c>
      <c r="D8535" s="124">
        <v>9623</v>
      </c>
      <c r="E8535" s="157">
        <f>VLOOKUP(D8535,'SOAT LIQ'!$A$87:$C$3416,3,FALSE)</f>
        <v>13</v>
      </c>
      <c r="F8535" t="s">
        <v>21632</v>
      </c>
    </row>
    <row r="8536" spans="1:6" x14ac:dyDescent="0.25">
      <c r="A8536" t="s">
        <v>5969</v>
      </c>
      <c r="B8536" s="100" t="s">
        <v>4864</v>
      </c>
      <c r="C8536" s="99" t="s">
        <v>10532</v>
      </c>
      <c r="D8536" s="124">
        <v>9605</v>
      </c>
      <c r="E8536" s="157">
        <f>VLOOKUP(D8536,'SOAT LIQ'!$A$87:$C$3416,3,FALSE)</f>
        <v>6</v>
      </c>
      <c r="F8536" t="s">
        <v>21632</v>
      </c>
    </row>
    <row r="8537" spans="1:6" x14ac:dyDescent="0.25">
      <c r="A8537" t="s">
        <v>5969</v>
      </c>
      <c r="B8537" s="100" t="s">
        <v>10534</v>
      </c>
      <c r="C8537" s="99" t="s">
        <v>10533</v>
      </c>
      <c r="D8537" s="124">
        <v>9601</v>
      </c>
      <c r="E8537" s="157">
        <f>VLOOKUP(D8537,'SOAT LIQ'!$A$87:$C$3416,3,FALSE)</f>
        <v>9</v>
      </c>
      <c r="F8537" t="s">
        <v>21632</v>
      </c>
    </row>
    <row r="8538" spans="1:6" x14ac:dyDescent="0.25">
      <c r="A8538" t="s">
        <v>5969</v>
      </c>
      <c r="B8538" s="100" t="s">
        <v>10536</v>
      </c>
      <c r="C8538" s="99" t="s">
        <v>10535</v>
      </c>
      <c r="D8538" s="124">
        <v>9660</v>
      </c>
      <c r="E8538" s="157">
        <f>VLOOKUP(D8538,'SOAT LIQ'!$A$87:$C$3416,3,FALSE)</f>
        <v>5</v>
      </c>
      <c r="F8538" t="s">
        <v>21632</v>
      </c>
    </row>
    <row r="8539" spans="1:6" x14ac:dyDescent="0.25">
      <c r="A8539" t="s">
        <v>5969</v>
      </c>
      <c r="B8539" s="100" t="s">
        <v>10538</v>
      </c>
      <c r="C8539" s="99" t="s">
        <v>10537</v>
      </c>
      <c r="D8539" s="124">
        <v>9602</v>
      </c>
      <c r="E8539" s="157">
        <f>VLOOKUP(D8539,'SOAT LIQ'!$A$87:$C$3416,3,FALSE)</f>
        <v>6</v>
      </c>
      <c r="F8539" t="s">
        <v>21632</v>
      </c>
    </row>
    <row r="8540" spans="1:6" x14ac:dyDescent="0.25">
      <c r="A8540" t="s">
        <v>5969</v>
      </c>
      <c r="B8540" s="100" t="s">
        <v>10540</v>
      </c>
      <c r="C8540" s="99" t="s">
        <v>10539</v>
      </c>
      <c r="D8540" s="124">
        <v>17625</v>
      </c>
      <c r="E8540" s="157">
        <f>VLOOKUP(D8540,'SOAT LIQ'!$A$87:$C$3416,3,FALSE)</f>
        <v>7</v>
      </c>
      <c r="F8540" t="s">
        <v>21632</v>
      </c>
    </row>
    <row r="8541" spans="1:6" x14ac:dyDescent="0.25">
      <c r="A8541" t="s">
        <v>5509</v>
      </c>
      <c r="B8541" s="100" t="s">
        <v>10540</v>
      </c>
      <c r="C8541" s="99" t="s">
        <v>10539</v>
      </c>
      <c r="D8541" s="124">
        <v>17625</v>
      </c>
      <c r="E8541" s="157">
        <f>VLOOKUP(D8541,'SOAT LIQ'!$A$87:$C$3416,3,FALSE)</f>
        <v>7</v>
      </c>
      <c r="F8541" t="s">
        <v>21632</v>
      </c>
    </row>
    <row r="8542" spans="1:6" x14ac:dyDescent="0.25">
      <c r="A8542" t="s">
        <v>5969</v>
      </c>
      <c r="B8542" s="100" t="s">
        <v>4119</v>
      </c>
      <c r="C8542" s="99" t="s">
        <v>10541</v>
      </c>
      <c r="D8542" s="124">
        <v>17625</v>
      </c>
      <c r="E8542" s="157">
        <f>VLOOKUP(D8542,'SOAT LIQ'!$A$87:$C$3416,3,FALSE)</f>
        <v>7</v>
      </c>
      <c r="F8542" t="s">
        <v>21632</v>
      </c>
    </row>
    <row r="8543" spans="1:6" x14ac:dyDescent="0.25">
      <c r="A8543" t="s">
        <v>5750</v>
      </c>
      <c r="B8543" s="100" t="s">
        <v>10542</v>
      </c>
      <c r="C8543" s="99" t="s">
        <v>9808</v>
      </c>
      <c r="D8543" s="124">
        <v>7121</v>
      </c>
      <c r="E8543" s="157">
        <f>VLOOKUP(D8543,'SOAT LIQ'!$A$87:$C$3416,3,FALSE)</f>
        <v>8</v>
      </c>
      <c r="F8543" t="s">
        <v>21632</v>
      </c>
    </row>
    <row r="8544" spans="1:6" x14ac:dyDescent="0.25">
      <c r="A8544" t="s">
        <v>5969</v>
      </c>
      <c r="B8544" s="100" t="s">
        <v>10542</v>
      </c>
      <c r="C8544" s="99" t="s">
        <v>9808</v>
      </c>
      <c r="D8544" s="124">
        <v>7121</v>
      </c>
      <c r="E8544" s="157">
        <f>VLOOKUP(D8544,'SOAT LIQ'!$A$87:$C$3416,3,FALSE)</f>
        <v>8</v>
      </c>
      <c r="F8544" t="s">
        <v>21632</v>
      </c>
    </row>
    <row r="8545" spans="1:6" x14ac:dyDescent="0.25">
      <c r="A8545" t="s">
        <v>5750</v>
      </c>
      <c r="B8545" s="100" t="s">
        <v>10543</v>
      </c>
      <c r="C8545" s="99" t="s">
        <v>9833</v>
      </c>
      <c r="D8545" s="124">
        <v>18600</v>
      </c>
      <c r="E8545" s="157">
        <f>VLOOKUP(D8545,'SOAT LIQ'!$A$87:$C$3416,3,FALSE)</f>
        <v>5</v>
      </c>
      <c r="F8545" t="s">
        <v>21632</v>
      </c>
    </row>
    <row r="8546" spans="1:6" x14ac:dyDescent="0.25">
      <c r="A8546" t="s">
        <v>5969</v>
      </c>
      <c r="B8546" s="100" t="s">
        <v>10543</v>
      </c>
      <c r="C8546" s="99" t="s">
        <v>9833</v>
      </c>
      <c r="D8546" s="124">
        <v>18600</v>
      </c>
      <c r="E8546" s="157">
        <f>VLOOKUP(D8546,'SOAT LIQ'!$A$87:$C$3416,3,FALSE)</f>
        <v>5</v>
      </c>
      <c r="F8546" t="s">
        <v>21632</v>
      </c>
    </row>
    <row r="8547" spans="1:6" x14ac:dyDescent="0.25">
      <c r="A8547" t="s">
        <v>5969</v>
      </c>
      <c r="B8547" s="100" t="s">
        <v>10545</v>
      </c>
      <c r="C8547" s="99" t="s">
        <v>10544</v>
      </c>
      <c r="D8547" s="124">
        <v>9663</v>
      </c>
      <c r="E8547" s="157">
        <f>VLOOKUP(D8547,'SOAT LIQ'!$A$87:$C$3416,3,FALSE)</f>
        <v>9</v>
      </c>
      <c r="F8547" t="s">
        <v>21632</v>
      </c>
    </row>
    <row r="8548" spans="1:6" x14ac:dyDescent="0.25">
      <c r="A8548" t="s">
        <v>5969</v>
      </c>
      <c r="B8548" s="100" t="s">
        <v>10547</v>
      </c>
      <c r="C8548" s="99" t="s">
        <v>10546</v>
      </c>
      <c r="D8548" s="124">
        <v>9632</v>
      </c>
      <c r="E8548" s="157">
        <f>VLOOKUP(D8548,'SOAT LIQ'!$A$87:$C$3416,3,FALSE)</f>
        <v>9</v>
      </c>
      <c r="F8548" t="s">
        <v>21632</v>
      </c>
    </row>
    <row r="8549" spans="1:6" x14ac:dyDescent="0.25">
      <c r="A8549" t="s">
        <v>5969</v>
      </c>
      <c r="B8549" s="100" t="s">
        <v>10548</v>
      </c>
      <c r="C8549" s="99" t="s">
        <v>10549</v>
      </c>
      <c r="D8549" s="124">
        <v>9631</v>
      </c>
      <c r="E8549" s="157">
        <f>VLOOKUP(D8549,'SOAT LIQ'!$A$87:$C$3416,3,FALSE)</f>
        <v>9</v>
      </c>
      <c r="F8549" t="s">
        <v>21632</v>
      </c>
    </row>
    <row r="8550" spans="1:6" x14ac:dyDescent="0.25">
      <c r="A8550" t="s">
        <v>5750</v>
      </c>
      <c r="B8550" s="100" t="s">
        <v>10548</v>
      </c>
      <c r="C8550" s="99" t="s">
        <v>10549</v>
      </c>
      <c r="D8550" s="124">
        <v>9631</v>
      </c>
      <c r="E8550" s="157">
        <f>VLOOKUP(D8550,'SOAT LIQ'!$A$87:$C$3416,3,FALSE)</f>
        <v>9</v>
      </c>
      <c r="F8550" t="s">
        <v>21632</v>
      </c>
    </row>
    <row r="8551" spans="1:6" x14ac:dyDescent="0.25">
      <c r="A8551" t="s">
        <v>5969</v>
      </c>
      <c r="B8551" s="100" t="s">
        <v>10550</v>
      </c>
      <c r="C8551" s="99" t="s">
        <v>10549</v>
      </c>
      <c r="D8551" s="124">
        <v>9631</v>
      </c>
      <c r="E8551" s="157">
        <f>VLOOKUP(D8551,'SOAT LIQ'!$A$87:$C$3416,3,FALSE)</f>
        <v>9</v>
      </c>
      <c r="F8551" t="s">
        <v>21632</v>
      </c>
    </row>
    <row r="8552" spans="1:6" x14ac:dyDescent="0.25">
      <c r="A8552" t="s">
        <v>4339</v>
      </c>
      <c r="B8552" s="100" t="s">
        <v>10550</v>
      </c>
      <c r="C8552" s="99" t="s">
        <v>10549</v>
      </c>
      <c r="D8552" s="124">
        <v>9631</v>
      </c>
      <c r="E8552" s="157">
        <f>VLOOKUP(D8552,'SOAT LIQ'!$A$87:$C$3416,3,FALSE)</f>
        <v>9</v>
      </c>
      <c r="F8552" t="s">
        <v>21632</v>
      </c>
    </row>
    <row r="8553" spans="1:6" x14ac:dyDescent="0.25">
      <c r="A8553" t="s">
        <v>5969</v>
      </c>
      <c r="B8553" s="100" t="s">
        <v>10551</v>
      </c>
      <c r="C8553" s="99" t="s">
        <v>10549</v>
      </c>
      <c r="D8553" s="124">
        <v>9631</v>
      </c>
      <c r="E8553" s="157">
        <f>VLOOKUP(D8553,'SOAT LIQ'!$A$87:$C$3416,3,FALSE)</f>
        <v>9</v>
      </c>
      <c r="F8553" t="s">
        <v>21632</v>
      </c>
    </row>
    <row r="8554" spans="1:6" x14ac:dyDescent="0.25">
      <c r="A8554" t="s">
        <v>4339</v>
      </c>
      <c r="B8554" s="100" t="s">
        <v>10551</v>
      </c>
      <c r="C8554" s="99" t="s">
        <v>10549</v>
      </c>
      <c r="D8554" s="124">
        <v>9631</v>
      </c>
      <c r="E8554" s="157">
        <f>VLOOKUP(D8554,'SOAT LIQ'!$A$87:$C$3416,3,FALSE)</f>
        <v>9</v>
      </c>
      <c r="F8554" t="s">
        <v>21632</v>
      </c>
    </row>
    <row r="8555" spans="1:6" x14ac:dyDescent="0.25">
      <c r="A8555" t="s">
        <v>5750</v>
      </c>
      <c r="B8555" s="100" t="s">
        <v>10553</v>
      </c>
      <c r="C8555" s="99" t="s">
        <v>10552</v>
      </c>
      <c r="D8555" s="124">
        <v>9651</v>
      </c>
      <c r="E8555" s="157">
        <f>VLOOKUP(D8555,'SOAT LIQ'!$A$87:$C$3416,3,FALSE)</f>
        <v>10</v>
      </c>
      <c r="F8555" t="s">
        <v>21632</v>
      </c>
    </row>
    <row r="8556" spans="1:6" x14ac:dyDescent="0.25">
      <c r="A8556" t="s">
        <v>5969</v>
      </c>
      <c r="B8556" s="100" t="s">
        <v>10553</v>
      </c>
      <c r="C8556" s="99" t="s">
        <v>10552</v>
      </c>
      <c r="D8556" s="124">
        <v>9651</v>
      </c>
      <c r="E8556" s="157">
        <f>VLOOKUP(D8556,'SOAT LIQ'!$A$87:$C$3416,3,FALSE)</f>
        <v>10</v>
      </c>
      <c r="F8556" t="s">
        <v>21632</v>
      </c>
    </row>
    <row r="8557" spans="1:6" x14ac:dyDescent="0.25">
      <c r="A8557" t="s">
        <v>5750</v>
      </c>
      <c r="B8557" s="100" t="s">
        <v>4867</v>
      </c>
      <c r="C8557" s="99" t="s">
        <v>10554</v>
      </c>
      <c r="D8557" s="124">
        <v>9650</v>
      </c>
      <c r="E8557" s="157">
        <f>VLOOKUP(D8557,'SOAT LIQ'!$A$87:$C$3416,3,FALSE)</f>
        <v>8</v>
      </c>
      <c r="F8557" t="s">
        <v>21632</v>
      </c>
    </row>
    <row r="8558" spans="1:6" x14ac:dyDescent="0.25">
      <c r="A8558" t="s">
        <v>5969</v>
      </c>
      <c r="B8558" s="100" t="s">
        <v>4867</v>
      </c>
      <c r="C8558" s="99" t="s">
        <v>10554</v>
      </c>
      <c r="D8558" s="124">
        <v>9650</v>
      </c>
      <c r="E8558" s="157">
        <f>VLOOKUP(D8558,'SOAT LIQ'!$A$87:$C$3416,3,FALSE)</f>
        <v>8</v>
      </c>
      <c r="F8558" t="s">
        <v>21632</v>
      </c>
    </row>
    <row r="8559" spans="1:6" x14ac:dyDescent="0.25">
      <c r="A8559" t="s">
        <v>5969</v>
      </c>
      <c r="B8559" s="100" t="s">
        <v>10556</v>
      </c>
      <c r="C8559" s="99" t="s">
        <v>10555</v>
      </c>
      <c r="D8559" s="124">
        <v>9642</v>
      </c>
      <c r="E8559" s="157">
        <f>VLOOKUP(D8559,'SOAT LIQ'!$A$87:$C$3416,3,FALSE)</f>
        <v>13</v>
      </c>
      <c r="F8559" t="s">
        <v>21632</v>
      </c>
    </row>
    <row r="8560" spans="1:6" x14ac:dyDescent="0.25">
      <c r="A8560" t="s">
        <v>5750</v>
      </c>
      <c r="B8560" s="100" t="s">
        <v>10557</v>
      </c>
      <c r="C8560" s="99" t="s">
        <v>10558</v>
      </c>
      <c r="D8560" s="124">
        <v>9651</v>
      </c>
      <c r="E8560" s="157">
        <f>VLOOKUP(D8560,'SOAT LIQ'!$A$87:$C$3416,3,FALSE)</f>
        <v>10</v>
      </c>
      <c r="F8560" t="s">
        <v>21632</v>
      </c>
    </row>
    <row r="8561" spans="1:6" x14ac:dyDescent="0.25">
      <c r="A8561" t="s">
        <v>5969</v>
      </c>
      <c r="B8561" s="100" t="s">
        <v>10557</v>
      </c>
      <c r="C8561" s="99" t="s">
        <v>10558</v>
      </c>
      <c r="D8561" s="124">
        <v>9651</v>
      </c>
      <c r="E8561" s="157">
        <f>VLOOKUP(D8561,'SOAT LIQ'!$A$87:$C$3416,3,FALSE)</f>
        <v>10</v>
      </c>
      <c r="F8561" t="s">
        <v>21632</v>
      </c>
    </row>
    <row r="8562" spans="1:6" x14ac:dyDescent="0.25">
      <c r="A8562" t="s">
        <v>5750</v>
      </c>
      <c r="B8562" s="100" t="s">
        <v>10559</v>
      </c>
      <c r="C8562" s="99" t="s">
        <v>10558</v>
      </c>
      <c r="D8562" s="124">
        <v>9651</v>
      </c>
      <c r="E8562" s="157">
        <f>VLOOKUP(D8562,'SOAT LIQ'!$A$87:$C$3416,3,FALSE)</f>
        <v>10</v>
      </c>
      <c r="F8562" t="s">
        <v>21632</v>
      </c>
    </row>
    <row r="8563" spans="1:6" x14ac:dyDescent="0.25">
      <c r="A8563" t="s">
        <v>5969</v>
      </c>
      <c r="B8563" s="100" t="s">
        <v>10559</v>
      </c>
      <c r="C8563" s="99" t="s">
        <v>10558</v>
      </c>
      <c r="D8563" s="124">
        <v>9651</v>
      </c>
      <c r="E8563" s="157">
        <f>VLOOKUP(D8563,'SOAT LIQ'!$A$87:$C$3416,3,FALSE)</f>
        <v>10</v>
      </c>
      <c r="F8563" t="s">
        <v>21632</v>
      </c>
    </row>
    <row r="8564" spans="1:6" x14ac:dyDescent="0.25">
      <c r="A8564" t="s">
        <v>5750</v>
      </c>
      <c r="B8564" s="100" t="s">
        <v>10560</v>
      </c>
      <c r="C8564" s="99" t="s">
        <v>10558</v>
      </c>
      <c r="D8564" s="124">
        <v>9651</v>
      </c>
      <c r="E8564" s="157">
        <f>VLOOKUP(D8564,'SOAT LIQ'!$A$87:$C$3416,3,FALSE)</f>
        <v>10</v>
      </c>
      <c r="F8564" t="s">
        <v>21632</v>
      </c>
    </row>
    <row r="8565" spans="1:6" x14ac:dyDescent="0.25">
      <c r="A8565" t="s">
        <v>5969</v>
      </c>
      <c r="B8565" s="100" t="s">
        <v>10560</v>
      </c>
      <c r="C8565" s="99" t="s">
        <v>10558</v>
      </c>
      <c r="D8565" s="124">
        <v>9651</v>
      </c>
      <c r="E8565" s="157">
        <f>VLOOKUP(D8565,'SOAT LIQ'!$A$87:$C$3416,3,FALSE)</f>
        <v>10</v>
      </c>
      <c r="F8565" t="s">
        <v>21632</v>
      </c>
    </row>
    <row r="8566" spans="1:6" x14ac:dyDescent="0.25">
      <c r="A8566" t="s">
        <v>5969</v>
      </c>
      <c r="B8566" s="100" t="s">
        <v>10561</v>
      </c>
      <c r="C8566" s="99" t="s">
        <v>10562</v>
      </c>
      <c r="D8566" s="124">
        <v>9651</v>
      </c>
      <c r="E8566" s="157">
        <f>VLOOKUP(D8566,'SOAT LIQ'!$A$87:$C$3416,3,FALSE)</f>
        <v>10</v>
      </c>
      <c r="F8566" t="s">
        <v>21632</v>
      </c>
    </row>
    <row r="8567" spans="1:6" x14ac:dyDescent="0.25">
      <c r="A8567" t="s">
        <v>5969</v>
      </c>
      <c r="B8567" s="100" t="s">
        <v>10564</v>
      </c>
      <c r="C8567" s="99" t="s">
        <v>10563</v>
      </c>
      <c r="D8567" s="124">
        <v>9641</v>
      </c>
      <c r="E8567" s="157">
        <f>VLOOKUP(D8567,'SOAT LIQ'!$A$87:$C$3416,3,FALSE)</f>
        <v>9</v>
      </c>
      <c r="F8567" t="s">
        <v>21632</v>
      </c>
    </row>
    <row r="8568" spans="1:6" x14ac:dyDescent="0.25">
      <c r="A8568" t="s">
        <v>5969</v>
      </c>
      <c r="B8568" s="100" t="s">
        <v>10566</v>
      </c>
      <c r="C8568" s="99" t="s">
        <v>10565</v>
      </c>
      <c r="D8568" s="124">
        <v>9640</v>
      </c>
      <c r="E8568" s="157">
        <f>VLOOKUP(D8568,'SOAT LIQ'!$A$87:$C$3416,3,FALSE)</f>
        <v>7</v>
      </c>
      <c r="F8568" t="s">
        <v>21632</v>
      </c>
    </row>
    <row r="8569" spans="1:6" x14ac:dyDescent="0.25">
      <c r="A8569" t="s">
        <v>5969</v>
      </c>
      <c r="B8569" s="100" t="s">
        <v>10567</v>
      </c>
      <c r="C8569" s="99" t="s">
        <v>10568</v>
      </c>
      <c r="D8569" s="124">
        <v>9602</v>
      </c>
      <c r="E8569" s="157">
        <f>VLOOKUP(D8569,'SOAT LIQ'!$A$87:$C$3416,3,FALSE)</f>
        <v>6</v>
      </c>
      <c r="F8569" t="s">
        <v>21632</v>
      </c>
    </row>
    <row r="8570" spans="1:6" x14ac:dyDescent="0.25">
      <c r="A8570" t="s">
        <v>5969</v>
      </c>
      <c r="B8570" s="100" t="s">
        <v>10569</v>
      </c>
      <c r="C8570" s="100"/>
      <c r="D8570" s="124">
        <v>9602</v>
      </c>
      <c r="E8570" s="157">
        <f>VLOOKUP(D8570,'SOAT LIQ'!$A$87:$C$3416,3,FALSE)</f>
        <v>6</v>
      </c>
      <c r="F8570" t="s">
        <v>21632</v>
      </c>
    </row>
    <row r="8571" spans="1:6" x14ac:dyDescent="0.25">
      <c r="A8571" t="s">
        <v>5969</v>
      </c>
      <c r="B8571" s="100" t="s">
        <v>10571</v>
      </c>
      <c r="C8571" s="99" t="s">
        <v>10570</v>
      </c>
      <c r="D8571" s="124">
        <v>9661</v>
      </c>
      <c r="E8571" s="157">
        <f>VLOOKUP(D8571,'SOAT LIQ'!$A$87:$C$3416,3,FALSE)</f>
        <v>9</v>
      </c>
      <c r="F8571" t="s">
        <v>21632</v>
      </c>
    </row>
    <row r="8572" spans="1:6" x14ac:dyDescent="0.25">
      <c r="A8572" t="s">
        <v>5969</v>
      </c>
      <c r="B8572" s="100" t="s">
        <v>10573</v>
      </c>
      <c r="C8572" s="99" t="s">
        <v>10572</v>
      </c>
      <c r="D8572" s="124">
        <v>17620</v>
      </c>
      <c r="E8572" s="157">
        <f>VLOOKUP(D8572,'SOAT LIQ'!$A$87:$C$3416,3,FALSE)</f>
        <v>6</v>
      </c>
      <c r="F8572" t="s">
        <v>21632</v>
      </c>
    </row>
    <row r="8573" spans="1:6" x14ac:dyDescent="0.25">
      <c r="A8573" t="s">
        <v>5969</v>
      </c>
      <c r="B8573" s="100" t="s">
        <v>10575</v>
      </c>
      <c r="C8573" s="99" t="s">
        <v>10574</v>
      </c>
      <c r="D8573" s="124">
        <v>17625</v>
      </c>
      <c r="E8573" s="157">
        <f>VLOOKUP(D8573,'SOAT LIQ'!$A$87:$C$3416,3,FALSE)</f>
        <v>7</v>
      </c>
      <c r="F8573" t="s">
        <v>21632</v>
      </c>
    </row>
    <row r="8574" spans="1:6" x14ac:dyDescent="0.25">
      <c r="A8574" t="s">
        <v>5969</v>
      </c>
      <c r="B8574" s="100" t="s">
        <v>4490</v>
      </c>
      <c r="C8574" s="99" t="s">
        <v>10576</v>
      </c>
      <c r="D8574" s="124">
        <v>17626</v>
      </c>
      <c r="E8574" s="157">
        <f>VLOOKUP(D8574,'SOAT LIQ'!$A$87:$C$3416,3,FALSE)</f>
        <v>6</v>
      </c>
      <c r="F8574" t="s">
        <v>21632</v>
      </c>
    </row>
    <row r="8575" spans="1:6" x14ac:dyDescent="0.25">
      <c r="A8575" t="s">
        <v>5750</v>
      </c>
      <c r="B8575" s="100" t="s">
        <v>10578</v>
      </c>
      <c r="C8575" s="99" t="s">
        <v>10577</v>
      </c>
      <c r="D8575" s="124">
        <v>9604</v>
      </c>
      <c r="E8575" s="157">
        <f>VLOOKUP(D8575,'SOAT LIQ'!$A$87:$C$3416,3,FALSE)</f>
        <v>9</v>
      </c>
      <c r="F8575" t="s">
        <v>21632</v>
      </c>
    </row>
    <row r="8576" spans="1:6" x14ac:dyDescent="0.25">
      <c r="A8576" t="s">
        <v>5969</v>
      </c>
      <c r="B8576" s="100" t="s">
        <v>10578</v>
      </c>
      <c r="C8576" s="99" t="s">
        <v>10577</v>
      </c>
      <c r="D8576" s="124">
        <v>9604</v>
      </c>
      <c r="E8576" s="157">
        <f>VLOOKUP(D8576,'SOAT LIQ'!$A$87:$C$3416,3,FALSE)</f>
        <v>9</v>
      </c>
      <c r="F8576" t="s">
        <v>21632</v>
      </c>
    </row>
    <row r="8577" spans="1:6" x14ac:dyDescent="0.25">
      <c r="A8577" t="s">
        <v>5750</v>
      </c>
      <c r="B8577" s="100" t="s">
        <v>10579</v>
      </c>
      <c r="C8577" s="100"/>
      <c r="D8577" s="124">
        <v>9604</v>
      </c>
      <c r="E8577" s="157">
        <f>VLOOKUP(D8577,'SOAT LIQ'!$A$87:$C$3416,3,FALSE)</f>
        <v>9</v>
      </c>
      <c r="F8577" t="s">
        <v>21632</v>
      </c>
    </row>
    <row r="8578" spans="1:6" x14ac:dyDescent="0.25">
      <c r="A8578" t="s">
        <v>5969</v>
      </c>
      <c r="B8578" s="100" t="s">
        <v>10579</v>
      </c>
      <c r="C8578" s="100"/>
      <c r="D8578" s="124">
        <v>9604</v>
      </c>
      <c r="E8578" s="157">
        <f>VLOOKUP(D8578,'SOAT LIQ'!$A$87:$C$3416,3,FALSE)</f>
        <v>9</v>
      </c>
      <c r="F8578" t="s">
        <v>21632</v>
      </c>
    </row>
    <row r="8579" spans="1:6" x14ac:dyDescent="0.25">
      <c r="A8579" t="s">
        <v>5969</v>
      </c>
      <c r="B8579" s="100" t="s">
        <v>10581</v>
      </c>
      <c r="C8579" s="99" t="s">
        <v>10580</v>
      </c>
      <c r="D8579" s="124">
        <v>9604</v>
      </c>
      <c r="E8579" s="157">
        <f>VLOOKUP(D8579,'SOAT LIQ'!$A$87:$C$3416,3,FALSE)</f>
        <v>9</v>
      </c>
      <c r="F8579" t="s">
        <v>21632</v>
      </c>
    </row>
    <row r="8580" spans="1:6" x14ac:dyDescent="0.25">
      <c r="A8580" t="s">
        <v>5969</v>
      </c>
      <c r="B8580" s="100" t="s">
        <v>4866</v>
      </c>
      <c r="C8580" s="99" t="s">
        <v>10582</v>
      </c>
      <c r="D8580" s="124">
        <v>9604</v>
      </c>
      <c r="E8580" s="157">
        <f>VLOOKUP(D8580,'SOAT LIQ'!$A$87:$C$3416,3,FALSE)</f>
        <v>9</v>
      </c>
      <c r="F8580" t="s">
        <v>21632</v>
      </c>
    </row>
    <row r="8581" spans="1:6" x14ac:dyDescent="0.25">
      <c r="A8581" t="s">
        <v>5750</v>
      </c>
      <c r="B8581" s="100" t="s">
        <v>4866</v>
      </c>
      <c r="C8581" s="99" t="s">
        <v>10582</v>
      </c>
      <c r="D8581" s="124">
        <v>9604</v>
      </c>
      <c r="E8581" s="157">
        <f>VLOOKUP(D8581,'SOAT LIQ'!$A$87:$C$3416,3,FALSE)</f>
        <v>9</v>
      </c>
      <c r="F8581" t="s">
        <v>21632</v>
      </c>
    </row>
    <row r="8582" spans="1:6" x14ac:dyDescent="0.25">
      <c r="A8582" t="s">
        <v>5969</v>
      </c>
      <c r="B8582" s="100" t="s">
        <v>10583</v>
      </c>
      <c r="C8582" s="99" t="s">
        <v>10577</v>
      </c>
      <c r="D8582" s="124">
        <v>9604</v>
      </c>
      <c r="E8582" s="157">
        <f>VLOOKUP(D8582,'SOAT LIQ'!$A$87:$C$3416,3,FALSE)</f>
        <v>9</v>
      </c>
      <c r="F8582" t="s">
        <v>21632</v>
      </c>
    </row>
    <row r="8583" spans="1:6" x14ac:dyDescent="0.25">
      <c r="A8583" t="s">
        <v>5969</v>
      </c>
      <c r="B8583" s="100" t="s">
        <v>10584</v>
      </c>
      <c r="C8583" s="100"/>
      <c r="D8583" s="124">
        <v>9604</v>
      </c>
      <c r="E8583" s="157">
        <f>VLOOKUP(D8583,'SOAT LIQ'!$A$87:$C$3416,3,FALSE)</f>
        <v>9</v>
      </c>
      <c r="F8583" t="s">
        <v>21632</v>
      </c>
    </row>
    <row r="8584" spans="1:6" x14ac:dyDescent="0.25">
      <c r="A8584" t="s">
        <v>5969</v>
      </c>
      <c r="B8584" s="100" t="s">
        <v>10586</v>
      </c>
      <c r="C8584" s="99" t="s">
        <v>10585</v>
      </c>
      <c r="D8584" s="124">
        <v>9601</v>
      </c>
      <c r="E8584" s="157">
        <f>VLOOKUP(D8584,'SOAT LIQ'!$A$87:$C$3416,3,FALSE)</f>
        <v>9</v>
      </c>
      <c r="F8584" t="s">
        <v>21632</v>
      </c>
    </row>
    <row r="8585" spans="1:6" x14ac:dyDescent="0.25">
      <c r="A8585" t="s">
        <v>5969</v>
      </c>
      <c r="B8585" s="100" t="s">
        <v>10587</v>
      </c>
      <c r="C8585" s="99" t="s">
        <v>10585</v>
      </c>
      <c r="D8585" s="124">
        <v>9601</v>
      </c>
      <c r="E8585" s="157">
        <f>VLOOKUP(D8585,'SOAT LIQ'!$A$87:$C$3416,3,FALSE)</f>
        <v>9</v>
      </c>
      <c r="F8585" t="s">
        <v>21632</v>
      </c>
    </row>
    <row r="8586" spans="1:6" x14ac:dyDescent="0.25">
      <c r="A8586" t="s">
        <v>5750</v>
      </c>
      <c r="B8586" s="100" t="s">
        <v>10587</v>
      </c>
      <c r="C8586" s="99" t="s">
        <v>10585</v>
      </c>
      <c r="D8586" s="124">
        <v>9601</v>
      </c>
      <c r="E8586" s="157">
        <f>VLOOKUP(D8586,'SOAT LIQ'!$A$87:$C$3416,3,FALSE)</f>
        <v>9</v>
      </c>
      <c r="F8586" t="s">
        <v>21632</v>
      </c>
    </row>
    <row r="8587" spans="1:6" x14ac:dyDescent="0.25">
      <c r="A8587" t="s">
        <v>5969</v>
      </c>
      <c r="B8587" s="100" t="s">
        <v>10589</v>
      </c>
      <c r="C8587" s="99" t="s">
        <v>10588</v>
      </c>
      <c r="D8587" s="124">
        <v>9705</v>
      </c>
      <c r="E8587" s="157">
        <f>VLOOKUP(D8587,'SOAT LIQ'!$A$87:$C$3416,3,FALSE)</f>
        <v>9</v>
      </c>
      <c r="F8587" t="s">
        <v>21632</v>
      </c>
    </row>
    <row r="8588" spans="1:6" x14ac:dyDescent="0.25">
      <c r="A8588" t="s">
        <v>5750</v>
      </c>
      <c r="B8588" s="100" t="s">
        <v>4865</v>
      </c>
      <c r="C8588" s="99" t="s">
        <v>10590</v>
      </c>
      <c r="D8588" s="124">
        <v>9603</v>
      </c>
      <c r="E8588" s="157">
        <f>VLOOKUP(D8588,'SOAT LIQ'!$A$87:$C$3416,3,FALSE)</f>
        <v>9</v>
      </c>
      <c r="F8588" t="s">
        <v>21632</v>
      </c>
    </row>
    <row r="8589" spans="1:6" x14ac:dyDescent="0.25">
      <c r="A8589" t="s">
        <v>5969</v>
      </c>
      <c r="B8589" s="100" t="s">
        <v>4865</v>
      </c>
      <c r="C8589" s="99" t="s">
        <v>10590</v>
      </c>
      <c r="D8589" s="124">
        <v>9603</v>
      </c>
      <c r="E8589" s="157">
        <f>VLOOKUP(D8589,'SOAT LIQ'!$A$87:$C$3416,3,FALSE)</f>
        <v>9</v>
      </c>
      <c r="F8589" t="s">
        <v>21632</v>
      </c>
    </row>
    <row r="8590" spans="1:6" x14ac:dyDescent="0.25">
      <c r="A8590" t="s">
        <v>5969</v>
      </c>
      <c r="B8590" s="100" t="s">
        <v>10592</v>
      </c>
      <c r="C8590" s="99" t="s">
        <v>10591</v>
      </c>
      <c r="D8590" s="124">
        <v>9703</v>
      </c>
      <c r="E8590" s="157">
        <f>VLOOKUP(D8590,'SOAT LIQ'!$A$87:$C$3416,3,FALSE)</f>
        <v>9</v>
      </c>
      <c r="F8590" t="s">
        <v>21632</v>
      </c>
    </row>
    <row r="8591" spans="1:6" x14ac:dyDescent="0.25">
      <c r="A8591" t="s">
        <v>5969</v>
      </c>
      <c r="B8591" s="100" t="s">
        <v>10593</v>
      </c>
      <c r="C8591" s="99" t="s">
        <v>10594</v>
      </c>
      <c r="D8591" s="124">
        <v>9704</v>
      </c>
      <c r="E8591" s="157">
        <f>VLOOKUP(D8591,'SOAT LIQ'!$A$87:$C$3416,3,FALSE)</f>
        <v>13</v>
      </c>
      <c r="F8591" t="s">
        <v>21632</v>
      </c>
    </row>
    <row r="8592" spans="1:6" x14ac:dyDescent="0.25">
      <c r="A8592" t="s">
        <v>5750</v>
      </c>
      <c r="B8592" s="100" t="s">
        <v>10596</v>
      </c>
      <c r="C8592" s="99" t="s">
        <v>10595</v>
      </c>
      <c r="D8592" s="124">
        <v>9662</v>
      </c>
      <c r="E8592" s="157">
        <f>VLOOKUP(D8592,'SOAT LIQ'!$A$87:$C$3416,3,FALSE)</f>
        <v>9</v>
      </c>
      <c r="F8592" t="s">
        <v>21632</v>
      </c>
    </row>
    <row r="8593" spans="1:6" x14ac:dyDescent="0.25">
      <c r="A8593" t="s">
        <v>5969</v>
      </c>
      <c r="B8593" s="100" t="s">
        <v>10596</v>
      </c>
      <c r="C8593" s="99" t="s">
        <v>10595</v>
      </c>
      <c r="D8593" s="124">
        <v>9662</v>
      </c>
      <c r="E8593" s="157">
        <f>VLOOKUP(D8593,'SOAT LIQ'!$A$87:$C$3416,3,FALSE)</f>
        <v>9</v>
      </c>
      <c r="F8593" t="s">
        <v>21632</v>
      </c>
    </row>
    <row r="8594" spans="1:6" x14ac:dyDescent="0.25">
      <c r="A8594" t="s">
        <v>5750</v>
      </c>
      <c r="B8594" s="100" t="s">
        <v>10598</v>
      </c>
      <c r="C8594" s="99" t="s">
        <v>10597</v>
      </c>
      <c r="D8594" s="124">
        <v>9707</v>
      </c>
      <c r="E8594" s="157">
        <f>VLOOKUP(D8594,'SOAT LIQ'!$A$87:$C$3416,3,FALSE)</f>
        <v>13</v>
      </c>
      <c r="F8594" t="s">
        <v>21632</v>
      </c>
    </row>
    <row r="8595" spans="1:6" x14ac:dyDescent="0.25">
      <c r="A8595" t="s">
        <v>5969</v>
      </c>
      <c r="B8595" s="100" t="s">
        <v>10598</v>
      </c>
      <c r="C8595" s="99" t="s">
        <v>10597</v>
      </c>
      <c r="D8595" s="124">
        <v>9707</v>
      </c>
      <c r="E8595" s="157">
        <f>VLOOKUP(D8595,'SOAT LIQ'!$A$87:$C$3416,3,FALSE)</f>
        <v>13</v>
      </c>
      <c r="F8595" t="s">
        <v>21632</v>
      </c>
    </row>
    <row r="8596" spans="1:6" x14ac:dyDescent="0.25">
      <c r="A8596" t="s">
        <v>5969</v>
      </c>
      <c r="B8596" s="100" t="s">
        <v>10600</v>
      </c>
      <c r="C8596" s="99" t="s">
        <v>10599</v>
      </c>
      <c r="D8596" s="124">
        <v>9701</v>
      </c>
      <c r="E8596" s="157">
        <f>VLOOKUP(D8596,'SOAT LIQ'!$A$87:$C$3416,3,FALSE)</f>
        <v>5</v>
      </c>
      <c r="F8596" t="s">
        <v>21632</v>
      </c>
    </row>
    <row r="8597" spans="1:6" x14ac:dyDescent="0.25">
      <c r="A8597" t="s">
        <v>5969</v>
      </c>
      <c r="B8597" s="100" t="s">
        <v>10602</v>
      </c>
      <c r="C8597" s="99" t="s">
        <v>10601</v>
      </c>
      <c r="D8597" s="124">
        <v>9701</v>
      </c>
      <c r="E8597" s="157">
        <f>VLOOKUP(D8597,'SOAT LIQ'!$A$87:$C$3416,3,FALSE)</f>
        <v>5</v>
      </c>
      <c r="F8597" t="s">
        <v>21632</v>
      </c>
    </row>
    <row r="8598" spans="1:6" x14ac:dyDescent="0.25">
      <c r="A8598" t="s">
        <v>5969</v>
      </c>
      <c r="B8598" s="100" t="s">
        <v>10604</v>
      </c>
      <c r="C8598" s="99" t="s">
        <v>10603</v>
      </c>
      <c r="D8598" s="124">
        <v>9701</v>
      </c>
      <c r="E8598" s="157">
        <f>VLOOKUP(D8598,'SOAT LIQ'!$A$87:$C$3416,3,FALSE)</f>
        <v>5</v>
      </c>
      <c r="F8598" t="s">
        <v>21632</v>
      </c>
    </row>
    <row r="8599" spans="1:6" x14ac:dyDescent="0.25">
      <c r="A8599" t="s">
        <v>5969</v>
      </c>
      <c r="B8599" s="100" t="s">
        <v>10605</v>
      </c>
      <c r="C8599" s="99" t="s">
        <v>10594</v>
      </c>
      <c r="D8599" s="124">
        <v>9707</v>
      </c>
      <c r="E8599" s="157">
        <f>VLOOKUP(D8599,'SOAT LIQ'!$A$87:$C$3416,3,FALSE)</f>
        <v>13</v>
      </c>
      <c r="F8599" t="s">
        <v>21632</v>
      </c>
    </row>
    <row r="8600" spans="1:6" x14ac:dyDescent="0.25">
      <c r="A8600" t="s">
        <v>5969</v>
      </c>
      <c r="B8600" s="100" t="s">
        <v>10606</v>
      </c>
      <c r="C8600" s="100"/>
      <c r="D8600" s="124">
        <v>9707</v>
      </c>
      <c r="E8600" s="157">
        <f>VLOOKUP(D8600,'SOAT LIQ'!$A$87:$C$3416,3,FALSE)</f>
        <v>13</v>
      </c>
      <c r="F8600" t="s">
        <v>21632</v>
      </c>
    </row>
    <row r="8601" spans="1:6" x14ac:dyDescent="0.25">
      <c r="A8601" t="s">
        <v>5969</v>
      </c>
      <c r="B8601" s="100" t="s">
        <v>10608</v>
      </c>
      <c r="C8601" s="99" t="s">
        <v>10607</v>
      </c>
      <c r="D8601" s="124">
        <v>9704</v>
      </c>
      <c r="E8601" s="157">
        <f>VLOOKUP(D8601,'SOAT LIQ'!$A$87:$C$3416,3,FALSE)</f>
        <v>13</v>
      </c>
      <c r="F8601" t="s">
        <v>21632</v>
      </c>
    </row>
    <row r="8602" spans="1:6" x14ac:dyDescent="0.25">
      <c r="A8602" t="s">
        <v>5969</v>
      </c>
      <c r="B8602" s="100" t="s">
        <v>10609</v>
      </c>
      <c r="C8602" s="100"/>
      <c r="D8602" s="124"/>
      <c r="E8602" s="157" t="e">
        <f>VLOOKUP(D8602,'SOAT LIQ'!$A$87:$C$3416,3,FALSE)</f>
        <v>#N/A</v>
      </c>
      <c r="F8602" t="s">
        <v>21632</v>
      </c>
    </row>
    <row r="8603" spans="1:6" x14ac:dyDescent="0.25">
      <c r="A8603" t="s">
        <v>5969</v>
      </c>
      <c r="B8603" s="100" t="s">
        <v>10610</v>
      </c>
      <c r="C8603" s="100"/>
      <c r="D8603" s="124">
        <v>9706</v>
      </c>
      <c r="E8603" s="157">
        <f>VLOOKUP(D8603,'SOAT LIQ'!$A$87:$C$3416,3,FALSE)</f>
        <v>7</v>
      </c>
      <c r="F8603" t="s">
        <v>21632</v>
      </c>
    </row>
    <row r="8604" spans="1:6" x14ac:dyDescent="0.25">
      <c r="A8604" t="s">
        <v>5969</v>
      </c>
      <c r="B8604" s="100" t="s">
        <v>10611</v>
      </c>
      <c r="C8604" s="100"/>
      <c r="D8604" s="124">
        <v>9706</v>
      </c>
      <c r="E8604" s="157">
        <f>VLOOKUP(D8604,'SOAT LIQ'!$A$87:$C$3416,3,FALSE)</f>
        <v>7</v>
      </c>
      <c r="F8604" t="s">
        <v>21632</v>
      </c>
    </row>
    <row r="8605" spans="1:6" x14ac:dyDescent="0.25">
      <c r="A8605" t="s">
        <v>5969</v>
      </c>
      <c r="B8605" s="100" t="s">
        <v>10612</v>
      </c>
      <c r="C8605" s="99" t="s">
        <v>10613</v>
      </c>
      <c r="D8605" s="124">
        <v>9706</v>
      </c>
      <c r="E8605" s="157">
        <f>VLOOKUP(D8605,'SOAT LIQ'!$A$87:$C$3416,3,FALSE)</f>
        <v>7</v>
      </c>
      <c r="F8605" t="s">
        <v>21632</v>
      </c>
    </row>
    <row r="8606" spans="1:6" x14ac:dyDescent="0.25">
      <c r="A8606" t="s">
        <v>5750</v>
      </c>
      <c r="B8606" s="100" t="s">
        <v>10612</v>
      </c>
      <c r="C8606" s="99" t="s">
        <v>10613</v>
      </c>
      <c r="D8606" s="124">
        <v>9706</v>
      </c>
      <c r="E8606" s="157">
        <f>VLOOKUP(D8606,'SOAT LIQ'!$A$87:$C$3416,3,FALSE)</f>
        <v>7</v>
      </c>
      <c r="F8606" t="s">
        <v>21632</v>
      </c>
    </row>
    <row r="8607" spans="1:6" x14ac:dyDescent="0.25">
      <c r="A8607" t="s">
        <v>5969</v>
      </c>
      <c r="B8607" s="100" t="s">
        <v>10614</v>
      </c>
      <c r="C8607" s="100"/>
      <c r="D8607" s="124">
        <v>9706</v>
      </c>
      <c r="E8607" s="157">
        <f>VLOOKUP(D8607,'SOAT LIQ'!$A$87:$C$3416,3,FALSE)</f>
        <v>7</v>
      </c>
      <c r="F8607" t="s">
        <v>21632</v>
      </c>
    </row>
    <row r="8608" spans="1:6" x14ac:dyDescent="0.25">
      <c r="A8608" t="s">
        <v>5969</v>
      </c>
      <c r="B8608" s="100" t="s">
        <v>10616</v>
      </c>
      <c r="C8608" s="99" t="s">
        <v>10615</v>
      </c>
      <c r="D8608" s="124">
        <v>9602</v>
      </c>
      <c r="E8608" s="157">
        <f>VLOOKUP(D8608,'SOAT LIQ'!$A$87:$C$3416,3,FALSE)</f>
        <v>6</v>
      </c>
      <c r="F8608" t="s">
        <v>21632</v>
      </c>
    </row>
    <row r="8609" spans="1:6" x14ac:dyDescent="0.25">
      <c r="A8609" t="s">
        <v>5969</v>
      </c>
      <c r="B8609" s="100" t="s">
        <v>10618</v>
      </c>
      <c r="C8609" s="99" t="s">
        <v>10617</v>
      </c>
      <c r="D8609" s="124">
        <v>9661</v>
      </c>
      <c r="E8609" s="157">
        <f>VLOOKUP(D8609,'SOAT LIQ'!$A$87:$C$3416,3,FALSE)</f>
        <v>9</v>
      </c>
      <c r="F8609" t="s">
        <v>21632</v>
      </c>
    </row>
    <row r="8610" spans="1:6" x14ac:dyDescent="0.25">
      <c r="A8610" t="s">
        <v>5969</v>
      </c>
      <c r="B8610" s="100" t="s">
        <v>10620</v>
      </c>
      <c r="C8610" s="99" t="s">
        <v>10619</v>
      </c>
      <c r="D8610" s="124">
        <v>9803</v>
      </c>
      <c r="E8610" s="157">
        <f>VLOOKUP(D8610,'SOAT LIQ'!$A$87:$C$3416,3,FALSE)</f>
        <v>6</v>
      </c>
      <c r="F8610" t="s">
        <v>21632</v>
      </c>
    </row>
    <row r="8611" spans="1:6" x14ac:dyDescent="0.25">
      <c r="A8611" t="s">
        <v>5750</v>
      </c>
      <c r="B8611" s="100" t="s">
        <v>4614</v>
      </c>
      <c r="C8611" s="99" t="s">
        <v>10621</v>
      </c>
      <c r="D8611" s="124">
        <v>17622</v>
      </c>
      <c r="E8611" s="157">
        <f>VLOOKUP(D8611,'SOAT LIQ'!$A$87:$C$3416,3,FALSE)</f>
        <v>4</v>
      </c>
      <c r="F8611" t="s">
        <v>21632</v>
      </c>
    </row>
    <row r="8612" spans="1:6" x14ac:dyDescent="0.25">
      <c r="A8612" t="s">
        <v>5969</v>
      </c>
      <c r="B8612" s="100" t="s">
        <v>4614</v>
      </c>
      <c r="C8612" s="99" t="s">
        <v>10621</v>
      </c>
      <c r="D8612" s="124">
        <v>17622</v>
      </c>
      <c r="E8612" s="157">
        <f>VLOOKUP(D8612,'SOAT LIQ'!$A$87:$C$3416,3,FALSE)</f>
        <v>4</v>
      </c>
      <c r="F8612" t="s">
        <v>21632</v>
      </c>
    </row>
    <row r="8613" spans="1:6" x14ac:dyDescent="0.25">
      <c r="A8613" t="s">
        <v>5969</v>
      </c>
      <c r="B8613" s="100" t="s">
        <v>10622</v>
      </c>
      <c r="C8613" s="99" t="s">
        <v>10623</v>
      </c>
      <c r="D8613" s="124">
        <v>18800</v>
      </c>
      <c r="E8613" s="157">
        <f>VLOOKUP(D8613,'SOAT LIQ'!$A$87:$C$3416,3,FALSE)</f>
        <v>6</v>
      </c>
      <c r="F8613" t="s">
        <v>21632</v>
      </c>
    </row>
    <row r="8614" spans="1:6" x14ac:dyDescent="0.25">
      <c r="A8614" t="s">
        <v>6034</v>
      </c>
      <c r="B8614" s="100" t="s">
        <v>10622</v>
      </c>
      <c r="C8614" s="99" t="s">
        <v>10623</v>
      </c>
      <c r="D8614" s="124">
        <v>18800</v>
      </c>
      <c r="E8614" s="157">
        <f>VLOOKUP(D8614,'SOAT LIQ'!$A$87:$C$3416,3,FALSE)</f>
        <v>6</v>
      </c>
      <c r="F8614" t="s">
        <v>21632</v>
      </c>
    </row>
    <row r="8615" spans="1:6" x14ac:dyDescent="0.25">
      <c r="A8615" t="s">
        <v>4339</v>
      </c>
      <c r="B8615" s="100" t="s">
        <v>10625</v>
      </c>
      <c r="C8615" s="99" t="s">
        <v>10624</v>
      </c>
      <c r="D8615" s="124">
        <v>9802</v>
      </c>
      <c r="E8615" s="157">
        <f>VLOOKUP(D8615,'SOAT LIQ'!$A$87:$C$3416,3,FALSE)</f>
        <v>4</v>
      </c>
      <c r="F8615" t="s">
        <v>21632</v>
      </c>
    </row>
    <row r="8616" spans="1:6" x14ac:dyDescent="0.25">
      <c r="A8616" t="s">
        <v>5969</v>
      </c>
      <c r="B8616" s="100" t="s">
        <v>10625</v>
      </c>
      <c r="C8616" s="99" t="s">
        <v>10624</v>
      </c>
      <c r="D8616" s="124">
        <v>9802</v>
      </c>
      <c r="E8616" s="157">
        <f>VLOOKUP(D8616,'SOAT LIQ'!$A$87:$C$3416,3,FALSE)</f>
        <v>4</v>
      </c>
      <c r="F8616" t="s">
        <v>21632</v>
      </c>
    </row>
    <row r="8617" spans="1:6" x14ac:dyDescent="0.25">
      <c r="A8617" t="s">
        <v>5750</v>
      </c>
      <c r="B8617" s="100" t="s">
        <v>10625</v>
      </c>
      <c r="C8617" s="99" t="s">
        <v>10624</v>
      </c>
      <c r="D8617" s="124">
        <v>9802</v>
      </c>
      <c r="E8617" s="157">
        <f>VLOOKUP(D8617,'SOAT LIQ'!$A$87:$C$3416,3,FALSE)</f>
        <v>4</v>
      </c>
      <c r="F8617" t="s">
        <v>21632</v>
      </c>
    </row>
    <row r="8618" spans="1:6" x14ac:dyDescent="0.25">
      <c r="A8618" t="s">
        <v>6570</v>
      </c>
      <c r="B8618" s="100" t="s">
        <v>10625</v>
      </c>
      <c r="C8618" s="99" t="s">
        <v>10624</v>
      </c>
      <c r="D8618" s="124">
        <v>9802</v>
      </c>
      <c r="E8618" s="157">
        <f>VLOOKUP(D8618,'SOAT LIQ'!$A$87:$C$3416,3,FALSE)</f>
        <v>4</v>
      </c>
      <c r="F8618" t="s">
        <v>21632</v>
      </c>
    </row>
    <row r="8619" spans="1:6" x14ac:dyDescent="0.25">
      <c r="A8619" t="s">
        <v>5969</v>
      </c>
      <c r="B8619" s="100" t="s">
        <v>10627</v>
      </c>
      <c r="C8619" s="99" t="s">
        <v>10626</v>
      </c>
      <c r="D8619" s="124">
        <v>9810</v>
      </c>
      <c r="E8619" s="157">
        <f>VLOOKUP(D8619,'SOAT LIQ'!$A$87:$C$3416,3,FALSE)</f>
        <v>10</v>
      </c>
      <c r="F8619" t="s">
        <v>21632</v>
      </c>
    </row>
    <row r="8620" spans="1:6" x14ac:dyDescent="0.25">
      <c r="A8620" t="s">
        <v>5969</v>
      </c>
      <c r="B8620" s="100" t="s">
        <v>10629</v>
      </c>
      <c r="C8620" s="99" t="s">
        <v>10628</v>
      </c>
      <c r="D8620" s="124">
        <v>9811</v>
      </c>
      <c r="E8620" s="157">
        <f>VLOOKUP(D8620,'SOAT LIQ'!$A$87:$C$3416,3,FALSE)</f>
        <v>12</v>
      </c>
      <c r="F8620" t="s">
        <v>21632</v>
      </c>
    </row>
    <row r="8621" spans="1:6" x14ac:dyDescent="0.25">
      <c r="A8621" t="s">
        <v>10276</v>
      </c>
      <c r="B8621" s="100" t="s">
        <v>10629</v>
      </c>
      <c r="C8621" s="99" t="s">
        <v>10628</v>
      </c>
      <c r="D8621" s="124">
        <v>9811</v>
      </c>
      <c r="E8621" s="157">
        <f>VLOOKUP(D8621,'SOAT LIQ'!$A$87:$C$3416,3,FALSE)</f>
        <v>12</v>
      </c>
      <c r="F8621" t="s">
        <v>21632</v>
      </c>
    </row>
    <row r="8622" spans="1:6" x14ac:dyDescent="0.25">
      <c r="A8622" t="s">
        <v>5750</v>
      </c>
      <c r="B8622" s="100" t="s">
        <v>10631</v>
      </c>
      <c r="C8622" s="99" t="s">
        <v>10630</v>
      </c>
      <c r="D8622" s="124">
        <v>9843</v>
      </c>
      <c r="E8622" s="157">
        <f>VLOOKUP(D8622,'SOAT LIQ'!$A$87:$C$3416,3,FALSE)</f>
        <v>6</v>
      </c>
      <c r="F8622" t="s">
        <v>21632</v>
      </c>
    </row>
    <row r="8623" spans="1:6" x14ac:dyDescent="0.25">
      <c r="A8623" t="s">
        <v>5969</v>
      </c>
      <c r="B8623" s="100" t="s">
        <v>10631</v>
      </c>
      <c r="C8623" s="99" t="s">
        <v>10630</v>
      </c>
      <c r="D8623" s="124">
        <v>9843</v>
      </c>
      <c r="E8623" s="157">
        <f>VLOOKUP(D8623,'SOAT LIQ'!$A$87:$C$3416,3,FALSE)</f>
        <v>6</v>
      </c>
      <c r="F8623" t="s">
        <v>21632</v>
      </c>
    </row>
    <row r="8624" spans="1:6" x14ac:dyDescent="0.25">
      <c r="A8624" t="s">
        <v>5750</v>
      </c>
      <c r="B8624" s="100" t="s">
        <v>10633</v>
      </c>
      <c r="C8624" s="99" t="s">
        <v>10632</v>
      </c>
      <c r="D8624" s="124">
        <v>9821</v>
      </c>
      <c r="E8624" s="157">
        <f>VLOOKUP(D8624,'SOAT LIQ'!$A$87:$C$3416,3,FALSE)</f>
        <v>7</v>
      </c>
      <c r="F8624" t="s">
        <v>21632</v>
      </c>
    </row>
    <row r="8625" spans="1:6" x14ac:dyDescent="0.25">
      <c r="A8625" t="s">
        <v>5969</v>
      </c>
      <c r="B8625" s="100" t="s">
        <v>10633</v>
      </c>
      <c r="C8625" s="99" t="s">
        <v>10632</v>
      </c>
      <c r="D8625" s="124">
        <v>9821</v>
      </c>
      <c r="E8625" s="157">
        <f>VLOOKUP(D8625,'SOAT LIQ'!$A$87:$C$3416,3,FALSE)</f>
        <v>7</v>
      </c>
      <c r="F8625" t="s">
        <v>21632</v>
      </c>
    </row>
    <row r="8626" spans="1:6" x14ac:dyDescent="0.25">
      <c r="A8626" t="s">
        <v>5969</v>
      </c>
      <c r="B8626" s="100" t="s">
        <v>10635</v>
      </c>
      <c r="C8626" s="99" t="s">
        <v>10634</v>
      </c>
      <c r="D8626" s="124">
        <v>9606</v>
      </c>
      <c r="E8626" s="157">
        <f>VLOOKUP(D8626,'SOAT LIQ'!$A$87:$C$3416,3,FALSE)</f>
        <v>20</v>
      </c>
      <c r="F8626" t="s">
        <v>21632</v>
      </c>
    </row>
    <row r="8627" spans="1:6" x14ac:dyDescent="0.25">
      <c r="A8627" t="s">
        <v>5969</v>
      </c>
      <c r="B8627" s="100" t="s">
        <v>10637</v>
      </c>
      <c r="C8627" s="99" t="s">
        <v>10636</v>
      </c>
      <c r="D8627" s="124">
        <v>9827</v>
      </c>
      <c r="E8627" s="157">
        <f>VLOOKUP(D8627,'SOAT LIQ'!$A$87:$C$3416,3,FALSE)</f>
        <v>13</v>
      </c>
      <c r="F8627" t="s">
        <v>21632</v>
      </c>
    </row>
    <row r="8628" spans="1:6" x14ac:dyDescent="0.25">
      <c r="A8628" t="s">
        <v>5969</v>
      </c>
      <c r="B8628" s="100" t="s">
        <v>4871</v>
      </c>
      <c r="C8628" s="99" t="s">
        <v>10638</v>
      </c>
      <c r="D8628" s="124">
        <v>9827</v>
      </c>
      <c r="E8628" s="157">
        <f>VLOOKUP(D8628,'SOAT LIQ'!$A$87:$C$3416,3,FALSE)</f>
        <v>13</v>
      </c>
      <c r="F8628" t="s">
        <v>21632</v>
      </c>
    </row>
    <row r="8629" spans="1:6" x14ac:dyDescent="0.25">
      <c r="A8629" t="s">
        <v>5969</v>
      </c>
      <c r="B8629" s="100" t="s">
        <v>10639</v>
      </c>
      <c r="C8629" s="100"/>
      <c r="D8629" s="124"/>
      <c r="E8629" s="157" t="e">
        <f>VLOOKUP(D8629,'SOAT LIQ'!$A$87:$C$3416,3,FALSE)</f>
        <v>#N/A</v>
      </c>
      <c r="F8629" t="s">
        <v>21632</v>
      </c>
    </row>
    <row r="8630" spans="1:6" x14ac:dyDescent="0.25">
      <c r="A8630" t="s">
        <v>5969</v>
      </c>
      <c r="B8630" s="100" t="s">
        <v>10640</v>
      </c>
      <c r="C8630" s="100"/>
      <c r="D8630" s="124"/>
      <c r="E8630" s="157" t="e">
        <f>VLOOKUP(D8630,'SOAT LIQ'!$A$87:$C$3416,3,FALSE)</f>
        <v>#N/A</v>
      </c>
      <c r="F8630" t="s">
        <v>21632</v>
      </c>
    </row>
    <row r="8631" spans="1:6" x14ac:dyDescent="0.25">
      <c r="A8631" t="s">
        <v>5969</v>
      </c>
      <c r="B8631" s="100" t="s">
        <v>10641</v>
      </c>
      <c r="C8631" s="99" t="s">
        <v>10642</v>
      </c>
      <c r="D8631" s="124">
        <v>9822</v>
      </c>
      <c r="E8631" s="157">
        <f>VLOOKUP(D8631,'SOAT LIQ'!$A$87:$C$3416,3,FALSE)</f>
        <v>10</v>
      </c>
      <c r="F8631" t="s">
        <v>21632</v>
      </c>
    </row>
    <row r="8632" spans="1:6" x14ac:dyDescent="0.25">
      <c r="A8632" t="s">
        <v>5969</v>
      </c>
      <c r="B8632" s="100" t="s">
        <v>10643</v>
      </c>
      <c r="C8632" s="100"/>
      <c r="D8632" s="124">
        <v>9823</v>
      </c>
      <c r="E8632" s="157">
        <f>VLOOKUP(D8632,'SOAT LIQ'!$A$87:$C$3416,3,FALSE)</f>
        <v>13</v>
      </c>
      <c r="F8632" t="s">
        <v>21632</v>
      </c>
    </row>
    <row r="8633" spans="1:6" x14ac:dyDescent="0.25">
      <c r="A8633" t="s">
        <v>5750</v>
      </c>
      <c r="B8633" s="100" t="s">
        <v>4869</v>
      </c>
      <c r="C8633" s="99" t="s">
        <v>10644</v>
      </c>
      <c r="D8633" s="124">
        <v>9826</v>
      </c>
      <c r="E8633" s="157">
        <f>VLOOKUP(D8633,'SOAT LIQ'!$A$87:$C$3416,3,FALSE)</f>
        <v>4</v>
      </c>
      <c r="F8633" t="s">
        <v>21632</v>
      </c>
    </row>
    <row r="8634" spans="1:6" x14ac:dyDescent="0.25">
      <c r="A8634" t="s">
        <v>5969</v>
      </c>
      <c r="B8634" s="100" t="s">
        <v>4869</v>
      </c>
      <c r="C8634" s="99" t="s">
        <v>10644</v>
      </c>
      <c r="D8634" s="124">
        <v>9826</v>
      </c>
      <c r="E8634" s="157">
        <f>VLOOKUP(D8634,'SOAT LIQ'!$A$87:$C$3416,3,FALSE)</f>
        <v>4</v>
      </c>
      <c r="F8634" t="s">
        <v>21632</v>
      </c>
    </row>
    <row r="8635" spans="1:6" x14ac:dyDescent="0.25">
      <c r="A8635" t="s">
        <v>5969</v>
      </c>
      <c r="B8635" s="100" t="s">
        <v>4872</v>
      </c>
      <c r="C8635" s="99" t="s">
        <v>10645</v>
      </c>
      <c r="D8635" s="124">
        <v>9829</v>
      </c>
      <c r="E8635" s="157">
        <f>VLOOKUP(D8635,'SOAT LIQ'!$A$87:$C$3416,3,FALSE)</f>
        <v>3</v>
      </c>
      <c r="F8635" t="s">
        <v>21632</v>
      </c>
    </row>
    <row r="8636" spans="1:6" x14ac:dyDescent="0.25">
      <c r="A8636" t="s">
        <v>5969</v>
      </c>
      <c r="B8636" s="100" t="s">
        <v>10646</v>
      </c>
      <c r="C8636" s="100"/>
      <c r="D8636" s="124"/>
      <c r="E8636" s="157" t="e">
        <f>VLOOKUP(D8636,'SOAT LIQ'!$A$87:$C$3416,3,FALSE)</f>
        <v>#N/A</v>
      </c>
      <c r="F8636" t="s">
        <v>21632</v>
      </c>
    </row>
    <row r="8637" spans="1:6" x14ac:dyDescent="0.25">
      <c r="A8637" t="s">
        <v>5773</v>
      </c>
      <c r="B8637" s="100" t="s">
        <v>10646</v>
      </c>
      <c r="C8637" s="100"/>
      <c r="D8637" s="124"/>
      <c r="E8637" s="157" t="e">
        <f>VLOOKUP(D8637,'SOAT LIQ'!$A$87:$C$3416,3,FALSE)</f>
        <v>#N/A</v>
      </c>
      <c r="F8637" t="s">
        <v>21632</v>
      </c>
    </row>
    <row r="8638" spans="1:6" x14ac:dyDescent="0.25">
      <c r="A8638" t="s">
        <v>5969</v>
      </c>
      <c r="B8638" s="100" t="s">
        <v>10647</v>
      </c>
      <c r="C8638" s="100"/>
      <c r="D8638" s="124">
        <v>11550</v>
      </c>
      <c r="E8638" s="157">
        <f>VLOOKUP(D8638,'SOAT LIQ'!$A$87:$C$3416,3,FALSE)</f>
        <v>13</v>
      </c>
      <c r="F8638" t="s">
        <v>21632</v>
      </c>
    </row>
    <row r="8639" spans="1:6" x14ac:dyDescent="0.25">
      <c r="A8639" t="s">
        <v>5773</v>
      </c>
      <c r="B8639" s="100" t="s">
        <v>10647</v>
      </c>
      <c r="C8639" s="100"/>
      <c r="D8639" s="124">
        <v>11550</v>
      </c>
      <c r="E8639" s="157">
        <f>VLOOKUP(D8639,'SOAT LIQ'!$A$87:$C$3416,3,FALSE)</f>
        <v>13</v>
      </c>
      <c r="F8639" t="s">
        <v>21632</v>
      </c>
    </row>
    <row r="8640" spans="1:6" x14ac:dyDescent="0.25">
      <c r="A8640" t="s">
        <v>5965</v>
      </c>
      <c r="B8640" s="100" t="s">
        <v>10648</v>
      </c>
      <c r="C8640" s="100"/>
      <c r="D8640" s="124">
        <v>9606</v>
      </c>
      <c r="E8640" s="157">
        <f>VLOOKUP(D8640,'SOAT LIQ'!$A$87:$C$3416,3,FALSE)</f>
        <v>20</v>
      </c>
      <c r="F8640" t="s">
        <v>21632</v>
      </c>
    </row>
    <row r="8641" spans="1:6" x14ac:dyDescent="0.25">
      <c r="A8641" t="s">
        <v>5969</v>
      </c>
      <c r="B8641" s="100" t="s">
        <v>10648</v>
      </c>
      <c r="C8641" s="100"/>
      <c r="D8641" s="124">
        <v>9606</v>
      </c>
      <c r="E8641" s="157">
        <f>VLOOKUP(D8641,'SOAT LIQ'!$A$87:$C$3416,3,FALSE)</f>
        <v>20</v>
      </c>
      <c r="F8641" t="s">
        <v>21632</v>
      </c>
    </row>
    <row r="8642" spans="1:6" x14ac:dyDescent="0.25">
      <c r="A8642" t="s">
        <v>5750</v>
      </c>
      <c r="B8642" s="100" t="s">
        <v>10648</v>
      </c>
      <c r="C8642" s="100"/>
      <c r="D8642" s="124">
        <v>9606</v>
      </c>
      <c r="E8642" s="157">
        <f>VLOOKUP(D8642,'SOAT LIQ'!$A$87:$C$3416,3,FALSE)</f>
        <v>20</v>
      </c>
      <c r="F8642" t="s">
        <v>21632</v>
      </c>
    </row>
    <row r="8643" spans="1:6" x14ac:dyDescent="0.25">
      <c r="A8643" t="s">
        <v>5969</v>
      </c>
      <c r="B8643" s="100" t="s">
        <v>10649</v>
      </c>
      <c r="C8643" s="100"/>
      <c r="D8643" s="124">
        <v>9606</v>
      </c>
      <c r="E8643" s="157">
        <f>VLOOKUP(D8643,'SOAT LIQ'!$A$87:$C$3416,3,FALSE)</f>
        <v>20</v>
      </c>
      <c r="F8643" t="s">
        <v>21632</v>
      </c>
    </row>
    <row r="8644" spans="1:6" x14ac:dyDescent="0.25">
      <c r="A8644" t="s">
        <v>5969</v>
      </c>
      <c r="B8644" s="100" t="s">
        <v>10650</v>
      </c>
      <c r="C8644" s="100"/>
      <c r="D8644" s="124">
        <v>17625</v>
      </c>
      <c r="E8644" s="157">
        <f>VLOOKUP(D8644,'SOAT LIQ'!$A$87:$C$3416,3,FALSE)</f>
        <v>7</v>
      </c>
      <c r="F8644" t="s">
        <v>21632</v>
      </c>
    </row>
    <row r="8645" spans="1:6" x14ac:dyDescent="0.25">
      <c r="A8645" t="s">
        <v>5750</v>
      </c>
      <c r="B8645" s="100" t="s">
        <v>10650</v>
      </c>
      <c r="C8645" s="100"/>
      <c r="D8645" s="124">
        <v>17625</v>
      </c>
      <c r="E8645" s="157">
        <f>VLOOKUP(D8645,'SOAT LIQ'!$A$87:$C$3416,3,FALSE)</f>
        <v>7</v>
      </c>
      <c r="F8645" t="s">
        <v>21632</v>
      </c>
    </row>
    <row r="8646" spans="1:6" x14ac:dyDescent="0.25">
      <c r="A8646" t="s">
        <v>5969</v>
      </c>
      <c r="B8646" s="100" t="s">
        <v>10651</v>
      </c>
      <c r="C8646" s="100"/>
      <c r="D8646" s="124">
        <v>17625</v>
      </c>
      <c r="E8646" s="157">
        <f>VLOOKUP(D8646,'SOAT LIQ'!$A$87:$C$3416,3,FALSE)</f>
        <v>7</v>
      </c>
      <c r="F8646" t="s">
        <v>21632</v>
      </c>
    </row>
    <row r="8647" spans="1:6" x14ac:dyDescent="0.25">
      <c r="A8647" t="s">
        <v>5750</v>
      </c>
      <c r="B8647" s="100" t="s">
        <v>10653</v>
      </c>
      <c r="C8647" s="99" t="s">
        <v>10652</v>
      </c>
      <c r="D8647" s="124">
        <v>9801</v>
      </c>
      <c r="E8647" s="157">
        <f>VLOOKUP(D8647,'SOAT LIQ'!$A$87:$C$3416,3,FALSE)</f>
        <v>7</v>
      </c>
      <c r="F8647" t="s">
        <v>21632</v>
      </c>
    </row>
    <row r="8648" spans="1:6" x14ac:dyDescent="0.25">
      <c r="A8648" t="s">
        <v>5969</v>
      </c>
      <c r="B8648" s="100" t="s">
        <v>10653</v>
      </c>
      <c r="C8648" s="99" t="s">
        <v>10652</v>
      </c>
      <c r="D8648" s="124">
        <v>9801</v>
      </c>
      <c r="E8648" s="157">
        <f>VLOOKUP(D8648,'SOAT LIQ'!$A$87:$C$3416,3,FALSE)</f>
        <v>7</v>
      </c>
      <c r="F8648" t="s">
        <v>21632</v>
      </c>
    </row>
    <row r="8649" spans="1:6" x14ac:dyDescent="0.25">
      <c r="A8649" t="s">
        <v>5750</v>
      </c>
      <c r="B8649" s="100" t="s">
        <v>4870</v>
      </c>
      <c r="C8649" s="99" t="s">
        <v>10654</v>
      </c>
      <c r="D8649" s="124">
        <v>9826</v>
      </c>
      <c r="E8649" s="157">
        <f>VLOOKUP(D8649,'SOAT LIQ'!$A$87:$C$3416,3,FALSE)</f>
        <v>4</v>
      </c>
      <c r="F8649" t="s">
        <v>21632</v>
      </c>
    </row>
    <row r="8650" spans="1:6" x14ac:dyDescent="0.25">
      <c r="A8650" t="s">
        <v>5969</v>
      </c>
      <c r="B8650" s="100" t="s">
        <v>4870</v>
      </c>
      <c r="C8650" s="99" t="s">
        <v>10654</v>
      </c>
      <c r="D8650" s="124">
        <v>9826</v>
      </c>
      <c r="E8650" s="157">
        <f>VLOOKUP(D8650,'SOAT LIQ'!$A$87:$C$3416,3,FALSE)</f>
        <v>4</v>
      </c>
      <c r="F8650" t="s">
        <v>21632</v>
      </c>
    </row>
    <row r="8651" spans="1:6" x14ac:dyDescent="0.25">
      <c r="A8651" t="s">
        <v>5969</v>
      </c>
      <c r="B8651" s="100" t="s">
        <v>10655</v>
      </c>
      <c r="C8651" s="99" t="s">
        <v>10656</v>
      </c>
      <c r="D8651" s="124">
        <v>9825</v>
      </c>
      <c r="E8651" s="157">
        <f>VLOOKUP(D8651,'SOAT LIQ'!$A$87:$C$3416,3,FALSE)</f>
        <v>13</v>
      </c>
      <c r="F8651" t="s">
        <v>21632</v>
      </c>
    </row>
    <row r="8652" spans="1:6" x14ac:dyDescent="0.25">
      <c r="A8652" t="s">
        <v>5750</v>
      </c>
      <c r="B8652" s="100" t="s">
        <v>10657</v>
      </c>
      <c r="C8652" s="100"/>
      <c r="D8652" s="124">
        <v>9824</v>
      </c>
      <c r="E8652" s="157">
        <f>VLOOKUP(D8652,'SOAT LIQ'!$A$87:$C$3416,3,FALSE)</f>
        <v>11</v>
      </c>
      <c r="F8652" t="s">
        <v>21632</v>
      </c>
    </row>
    <row r="8653" spans="1:6" x14ac:dyDescent="0.25">
      <c r="A8653" t="s">
        <v>5969</v>
      </c>
      <c r="B8653" s="100" t="s">
        <v>10657</v>
      </c>
      <c r="C8653" s="100"/>
      <c r="D8653" s="124">
        <v>9824</v>
      </c>
      <c r="E8653" s="157">
        <f>VLOOKUP(D8653,'SOAT LIQ'!$A$87:$C$3416,3,FALSE)</f>
        <v>11</v>
      </c>
      <c r="F8653" t="s">
        <v>21632</v>
      </c>
    </row>
    <row r="8654" spans="1:6" x14ac:dyDescent="0.25">
      <c r="A8654" t="s">
        <v>5969</v>
      </c>
      <c r="B8654" s="100" t="s">
        <v>10658</v>
      </c>
      <c r="C8654" s="100"/>
      <c r="D8654" s="124">
        <v>9824</v>
      </c>
      <c r="E8654" s="157">
        <f>VLOOKUP(D8654,'SOAT LIQ'!$A$87:$C$3416,3,FALSE)</f>
        <v>11</v>
      </c>
      <c r="F8654" t="s">
        <v>21632</v>
      </c>
    </row>
    <row r="8655" spans="1:6" x14ac:dyDescent="0.25">
      <c r="A8655" t="s">
        <v>5969</v>
      </c>
      <c r="B8655" s="100" t="s">
        <v>10659</v>
      </c>
      <c r="C8655" s="100"/>
      <c r="D8655" s="124">
        <v>9825</v>
      </c>
      <c r="E8655" s="157">
        <f>VLOOKUP(D8655,'SOAT LIQ'!$A$87:$C$3416,3,FALSE)</f>
        <v>13</v>
      </c>
      <c r="F8655" t="s">
        <v>21632</v>
      </c>
    </row>
    <row r="8656" spans="1:6" x14ac:dyDescent="0.25">
      <c r="A8656" t="s">
        <v>5969</v>
      </c>
      <c r="B8656" s="100" t="s">
        <v>10660</v>
      </c>
      <c r="C8656" s="100"/>
      <c r="D8656" s="124">
        <v>9825</v>
      </c>
      <c r="E8656" s="157">
        <f>VLOOKUP(D8656,'SOAT LIQ'!$A$87:$C$3416,3,FALSE)</f>
        <v>13</v>
      </c>
      <c r="F8656" t="s">
        <v>21632</v>
      </c>
    </row>
    <row r="8657" spans="1:6" x14ac:dyDescent="0.25">
      <c r="A8657" t="s">
        <v>5750</v>
      </c>
      <c r="B8657" s="100" t="s">
        <v>10662</v>
      </c>
      <c r="C8657" s="99" t="s">
        <v>10661</v>
      </c>
      <c r="D8657" s="124">
        <v>9842</v>
      </c>
      <c r="E8657" s="157">
        <f>VLOOKUP(D8657,'SOAT LIQ'!$A$87:$C$3416,3,FALSE)</f>
        <v>13</v>
      </c>
      <c r="F8657" t="s">
        <v>21632</v>
      </c>
    </row>
    <row r="8658" spans="1:6" x14ac:dyDescent="0.25">
      <c r="A8658" t="s">
        <v>5969</v>
      </c>
      <c r="B8658" s="100" t="s">
        <v>10662</v>
      </c>
      <c r="C8658" s="99" t="s">
        <v>10661</v>
      </c>
      <c r="D8658" s="124">
        <v>9842</v>
      </c>
      <c r="E8658" s="157">
        <f>VLOOKUP(D8658,'SOAT LIQ'!$A$87:$C$3416,3,FALSE)</f>
        <v>13</v>
      </c>
      <c r="F8658" t="s">
        <v>21632</v>
      </c>
    </row>
    <row r="8659" spans="1:6" x14ac:dyDescent="0.25">
      <c r="A8659" t="s">
        <v>5969</v>
      </c>
      <c r="B8659" s="100" t="s">
        <v>10664</v>
      </c>
      <c r="C8659" s="99" t="s">
        <v>10663</v>
      </c>
      <c r="D8659" s="124">
        <v>9842</v>
      </c>
      <c r="E8659" s="157">
        <f>VLOOKUP(D8659,'SOAT LIQ'!$A$87:$C$3416,3,FALSE)</f>
        <v>13</v>
      </c>
      <c r="F8659" t="s">
        <v>21632</v>
      </c>
    </row>
    <row r="8660" spans="1:6" x14ac:dyDescent="0.25">
      <c r="A8660" t="s">
        <v>5969</v>
      </c>
      <c r="B8660" s="100" t="s">
        <v>10666</v>
      </c>
      <c r="C8660" s="99" t="s">
        <v>10665</v>
      </c>
      <c r="D8660" s="124">
        <v>9841</v>
      </c>
      <c r="E8660" s="157">
        <f>VLOOKUP(D8660,'SOAT LIQ'!$A$87:$C$3416,3,FALSE)</f>
        <v>10</v>
      </c>
      <c r="F8660" t="s">
        <v>21632</v>
      </c>
    </row>
    <row r="8661" spans="1:6" x14ac:dyDescent="0.25">
      <c r="A8661" t="s">
        <v>5750</v>
      </c>
      <c r="B8661" s="100" t="s">
        <v>10668</v>
      </c>
      <c r="C8661" s="99" t="s">
        <v>10667</v>
      </c>
      <c r="D8661" s="124">
        <v>9828</v>
      </c>
      <c r="E8661" s="157">
        <f>VLOOKUP(D8661,'SOAT LIQ'!$A$87:$C$3416,3,FALSE)</f>
        <v>7</v>
      </c>
      <c r="F8661" t="s">
        <v>21632</v>
      </c>
    </row>
    <row r="8662" spans="1:6" x14ac:dyDescent="0.25">
      <c r="A8662" t="s">
        <v>5969</v>
      </c>
      <c r="B8662" s="100" t="s">
        <v>10668</v>
      </c>
      <c r="C8662" s="99" t="s">
        <v>10667</v>
      </c>
      <c r="D8662" s="124">
        <v>9828</v>
      </c>
      <c r="E8662" s="157">
        <f>VLOOKUP(D8662,'SOAT LIQ'!$A$87:$C$3416,3,FALSE)</f>
        <v>7</v>
      </c>
      <c r="F8662" t="s">
        <v>21632</v>
      </c>
    </row>
    <row r="8663" spans="1:6" x14ac:dyDescent="0.25">
      <c r="A8663" t="s">
        <v>5969</v>
      </c>
      <c r="B8663" s="100" t="s">
        <v>10670</v>
      </c>
      <c r="C8663" s="99" t="s">
        <v>10669</v>
      </c>
      <c r="D8663" s="124">
        <v>9840</v>
      </c>
      <c r="E8663" s="157">
        <f>VLOOKUP(D8663,'SOAT LIQ'!$A$87:$C$3416,3,FALSE)</f>
        <v>6</v>
      </c>
      <c r="F8663" t="s">
        <v>21632</v>
      </c>
    </row>
    <row r="8664" spans="1:6" x14ac:dyDescent="0.25">
      <c r="A8664" t="s">
        <v>5969</v>
      </c>
      <c r="B8664" s="100" t="s">
        <v>10671</v>
      </c>
      <c r="C8664" s="100"/>
      <c r="D8664" s="124"/>
      <c r="E8664" s="157" t="e">
        <f>VLOOKUP(D8664,'SOAT LIQ'!$A$87:$C$3416,3,FALSE)</f>
        <v>#N/A</v>
      </c>
      <c r="F8664" t="s">
        <v>21632</v>
      </c>
    </row>
    <row r="8665" spans="1:6" x14ac:dyDescent="0.25">
      <c r="A8665" t="s">
        <v>5965</v>
      </c>
      <c r="B8665" s="100" t="s">
        <v>10673</v>
      </c>
      <c r="C8665" s="99" t="s">
        <v>10672</v>
      </c>
      <c r="D8665" s="124">
        <v>17643</v>
      </c>
      <c r="E8665" s="157">
        <f>VLOOKUP(D8665,'SOAT LIQ'!$A$87:$C$3416,3,FALSE)</f>
        <v>8</v>
      </c>
      <c r="F8665" t="s">
        <v>21632</v>
      </c>
    </row>
    <row r="8666" spans="1:6" x14ac:dyDescent="0.25">
      <c r="A8666" t="s">
        <v>4339</v>
      </c>
      <c r="B8666" s="100" t="s">
        <v>10673</v>
      </c>
      <c r="C8666" s="99" t="s">
        <v>10672</v>
      </c>
      <c r="D8666" s="124">
        <v>17643</v>
      </c>
      <c r="E8666" s="157">
        <f>VLOOKUP(D8666,'SOAT LIQ'!$A$87:$C$3416,3,FALSE)</f>
        <v>8</v>
      </c>
      <c r="F8666" t="s">
        <v>21632</v>
      </c>
    </row>
    <row r="8667" spans="1:6" x14ac:dyDescent="0.25">
      <c r="A8667" t="s">
        <v>5750</v>
      </c>
      <c r="B8667" s="100" t="s">
        <v>10673</v>
      </c>
      <c r="C8667" s="99" t="s">
        <v>10672</v>
      </c>
      <c r="D8667" s="124">
        <v>17643</v>
      </c>
      <c r="E8667" s="157">
        <f>VLOOKUP(D8667,'SOAT LIQ'!$A$87:$C$3416,3,FALSE)</f>
        <v>8</v>
      </c>
      <c r="F8667" t="s">
        <v>21632</v>
      </c>
    </row>
    <row r="8668" spans="1:6" x14ac:dyDescent="0.25">
      <c r="A8668" t="s">
        <v>5965</v>
      </c>
      <c r="B8668" s="100" t="s">
        <v>4120</v>
      </c>
      <c r="C8668" s="99" t="s">
        <v>10674</v>
      </c>
      <c r="D8668" s="124">
        <v>18601</v>
      </c>
      <c r="E8668" s="157">
        <f>VLOOKUP(D8668,'SOAT LIQ'!$A$87:$C$3416,3,FALSE)</f>
        <v>9</v>
      </c>
      <c r="F8668" t="s">
        <v>21632</v>
      </c>
    </row>
    <row r="8669" spans="1:6" x14ac:dyDescent="0.25">
      <c r="A8669" t="s">
        <v>5750</v>
      </c>
      <c r="B8669" s="100" t="s">
        <v>4120</v>
      </c>
      <c r="C8669" s="99" t="s">
        <v>10674</v>
      </c>
      <c r="D8669" s="124">
        <v>18601</v>
      </c>
      <c r="E8669" s="157">
        <f>VLOOKUP(D8669,'SOAT LIQ'!$A$87:$C$3416,3,FALSE)</f>
        <v>9</v>
      </c>
      <c r="F8669" t="s">
        <v>21632</v>
      </c>
    </row>
    <row r="8670" spans="1:6" x14ac:dyDescent="0.25">
      <c r="A8670" t="s">
        <v>5965</v>
      </c>
      <c r="B8670" s="100" t="s">
        <v>10676</v>
      </c>
      <c r="C8670" s="99" t="s">
        <v>10675</v>
      </c>
      <c r="D8670" s="124">
        <v>31124</v>
      </c>
      <c r="E8670" s="157" t="e">
        <f>VLOOKUP(D8670,'SOAT LIQ'!$A$87:$C$3416,3,FALSE)</f>
        <v>#N/A</v>
      </c>
      <c r="F8670" t="s">
        <v>21632</v>
      </c>
    </row>
    <row r="8671" spans="1:6" x14ac:dyDescent="0.25">
      <c r="A8671" t="s">
        <v>4339</v>
      </c>
      <c r="B8671" s="100" t="s">
        <v>10676</v>
      </c>
      <c r="C8671" s="99" t="s">
        <v>10675</v>
      </c>
      <c r="D8671" s="124">
        <v>31124</v>
      </c>
      <c r="E8671" s="157" t="e">
        <f>VLOOKUP(D8671,'SOAT LIQ'!$A$87:$C$3416,3,FALSE)</f>
        <v>#N/A</v>
      </c>
      <c r="F8671" t="s">
        <v>21632</v>
      </c>
    </row>
    <row r="8672" spans="1:6" x14ac:dyDescent="0.25">
      <c r="A8672" t="s">
        <v>5509</v>
      </c>
      <c r="B8672" s="100" t="s">
        <v>10676</v>
      </c>
      <c r="C8672" s="99" t="s">
        <v>10675</v>
      </c>
      <c r="D8672" s="124">
        <v>31124</v>
      </c>
      <c r="E8672" s="157" t="e">
        <f>VLOOKUP(D8672,'SOAT LIQ'!$A$87:$C$3416,3,FALSE)</f>
        <v>#N/A</v>
      </c>
      <c r="F8672" t="s">
        <v>5509</v>
      </c>
    </row>
    <row r="8673" spans="1:6" x14ac:dyDescent="0.25">
      <c r="A8673" t="s">
        <v>5750</v>
      </c>
      <c r="B8673" s="100" t="s">
        <v>10676</v>
      </c>
      <c r="C8673" s="99" t="s">
        <v>10675</v>
      </c>
      <c r="D8673" s="124">
        <v>31124</v>
      </c>
      <c r="E8673" s="157" t="e">
        <f>VLOOKUP(D8673,'SOAT LIQ'!$A$87:$C$3416,3,FALSE)</f>
        <v>#N/A</v>
      </c>
      <c r="F8673" t="s">
        <v>21632</v>
      </c>
    </row>
    <row r="8674" spans="1:6" x14ac:dyDescent="0.25">
      <c r="A8674" t="s">
        <v>6034</v>
      </c>
      <c r="B8674" s="100" t="s">
        <v>10676</v>
      </c>
      <c r="C8674" s="99" t="s">
        <v>10675</v>
      </c>
      <c r="D8674" s="124">
        <v>31124</v>
      </c>
      <c r="E8674" s="157" t="e">
        <f>VLOOKUP(D8674,'SOAT LIQ'!$A$87:$C$3416,3,FALSE)</f>
        <v>#N/A</v>
      </c>
    </row>
    <row r="8675" spans="1:6" x14ac:dyDescent="0.25">
      <c r="A8675" t="s">
        <v>5965</v>
      </c>
      <c r="B8675" s="100" t="s">
        <v>10677</v>
      </c>
      <c r="C8675" s="100"/>
      <c r="D8675" s="124">
        <v>17643</v>
      </c>
      <c r="E8675" s="157">
        <f>VLOOKUP(D8675,'SOAT LIQ'!$A$87:$C$3416,3,FALSE)</f>
        <v>8</v>
      </c>
      <c r="F8675" t="s">
        <v>21632</v>
      </c>
    </row>
    <row r="8676" spans="1:6" x14ac:dyDescent="0.25">
      <c r="A8676" t="s">
        <v>5965</v>
      </c>
      <c r="B8676" s="100" t="s">
        <v>10679</v>
      </c>
      <c r="C8676" s="99" t="s">
        <v>10678</v>
      </c>
      <c r="D8676" s="124">
        <v>11111</v>
      </c>
      <c r="E8676" s="157">
        <f>VLOOKUP(D8676,'SOAT LIQ'!$A$87:$C$3416,3,FALSE)</f>
        <v>7</v>
      </c>
      <c r="F8676" t="s">
        <v>21632</v>
      </c>
    </row>
    <row r="8677" spans="1:6" x14ac:dyDescent="0.25">
      <c r="A8677" t="s">
        <v>5750</v>
      </c>
      <c r="B8677" s="100" t="s">
        <v>10679</v>
      </c>
      <c r="C8677" s="99" t="s">
        <v>10678</v>
      </c>
      <c r="D8677" s="124">
        <v>11111</v>
      </c>
      <c r="E8677" s="157">
        <f>VLOOKUP(D8677,'SOAT LIQ'!$A$87:$C$3416,3,FALSE)</f>
        <v>7</v>
      </c>
      <c r="F8677" t="s">
        <v>21632</v>
      </c>
    </row>
    <row r="8678" spans="1:6" x14ac:dyDescent="0.25">
      <c r="A8678" t="s">
        <v>5965</v>
      </c>
      <c r="B8678" s="100" t="s">
        <v>10681</v>
      </c>
      <c r="C8678" s="99" t="s">
        <v>10680</v>
      </c>
      <c r="D8678" s="124">
        <v>11111</v>
      </c>
      <c r="E8678" s="157">
        <f>VLOOKUP(D8678,'SOAT LIQ'!$A$87:$C$3416,3,FALSE)</f>
        <v>7</v>
      </c>
      <c r="F8678" t="s">
        <v>21632</v>
      </c>
    </row>
    <row r="8679" spans="1:6" x14ac:dyDescent="0.25">
      <c r="A8679" t="s">
        <v>5750</v>
      </c>
      <c r="B8679" s="100" t="s">
        <v>10681</v>
      </c>
      <c r="C8679" s="99" t="s">
        <v>10680</v>
      </c>
      <c r="D8679" s="124">
        <v>11111</v>
      </c>
      <c r="E8679" s="157">
        <f>VLOOKUP(D8679,'SOAT LIQ'!$A$87:$C$3416,3,FALSE)</f>
        <v>7</v>
      </c>
      <c r="F8679" t="s">
        <v>21632</v>
      </c>
    </row>
    <row r="8680" spans="1:6" x14ac:dyDescent="0.25">
      <c r="A8680" t="s">
        <v>5965</v>
      </c>
      <c r="B8680" s="100" t="s">
        <v>10682</v>
      </c>
      <c r="C8680" s="100"/>
      <c r="D8680" s="124"/>
      <c r="E8680" s="157" t="e">
        <f>VLOOKUP(D8680,'SOAT LIQ'!$A$87:$C$3416,3,FALSE)</f>
        <v>#N/A</v>
      </c>
      <c r="F8680" t="s">
        <v>21632</v>
      </c>
    </row>
    <row r="8681" spans="1:6" x14ac:dyDescent="0.25">
      <c r="A8681" t="s">
        <v>5965</v>
      </c>
      <c r="B8681" s="100" t="s">
        <v>10683</v>
      </c>
      <c r="C8681" s="99" t="s">
        <v>10684</v>
      </c>
      <c r="D8681" s="124">
        <v>11110</v>
      </c>
      <c r="E8681" s="157">
        <f>VLOOKUP(D8681,'SOAT LIQ'!$A$87:$C$3416,3,FALSE)</f>
        <v>7</v>
      </c>
      <c r="F8681" t="s">
        <v>21632</v>
      </c>
    </row>
    <row r="8682" spans="1:6" x14ac:dyDescent="0.25">
      <c r="A8682" t="s">
        <v>5750</v>
      </c>
      <c r="B8682" s="100" t="s">
        <v>10683</v>
      </c>
      <c r="C8682" s="99" t="s">
        <v>10684</v>
      </c>
      <c r="D8682" s="124">
        <v>11110</v>
      </c>
      <c r="E8682" s="157">
        <f>VLOOKUP(D8682,'SOAT LIQ'!$A$87:$C$3416,3,FALSE)</f>
        <v>7</v>
      </c>
      <c r="F8682" t="s">
        <v>21632</v>
      </c>
    </row>
    <row r="8683" spans="1:6" x14ac:dyDescent="0.25">
      <c r="A8683" t="s">
        <v>5965</v>
      </c>
      <c r="B8683" s="100" t="s">
        <v>10685</v>
      </c>
      <c r="C8683" s="99" t="s">
        <v>10686</v>
      </c>
      <c r="D8683" s="124">
        <v>11110</v>
      </c>
      <c r="E8683" s="157">
        <f>VLOOKUP(D8683,'SOAT LIQ'!$A$87:$C$3416,3,FALSE)</f>
        <v>7</v>
      </c>
      <c r="F8683" t="s">
        <v>21632</v>
      </c>
    </row>
    <row r="8684" spans="1:6" x14ac:dyDescent="0.25">
      <c r="A8684" t="s">
        <v>5965</v>
      </c>
      <c r="B8684" s="100" t="s">
        <v>10687</v>
      </c>
      <c r="C8684" s="100"/>
      <c r="D8684" s="124">
        <v>11110</v>
      </c>
      <c r="E8684" s="157">
        <f>VLOOKUP(D8684,'SOAT LIQ'!$A$87:$C$3416,3,FALSE)</f>
        <v>7</v>
      </c>
      <c r="F8684" t="s">
        <v>21632</v>
      </c>
    </row>
    <row r="8685" spans="1:6" x14ac:dyDescent="0.25">
      <c r="A8685" t="s">
        <v>5965</v>
      </c>
      <c r="B8685" s="100" t="s">
        <v>10689</v>
      </c>
      <c r="C8685" s="99" t="s">
        <v>10688</v>
      </c>
      <c r="D8685" s="124">
        <v>11111</v>
      </c>
      <c r="E8685" s="157">
        <f>VLOOKUP(D8685,'SOAT LIQ'!$A$87:$C$3416,3,FALSE)</f>
        <v>7</v>
      </c>
      <c r="F8685" t="s">
        <v>21632</v>
      </c>
    </row>
    <row r="8686" spans="1:6" x14ac:dyDescent="0.25">
      <c r="A8686" t="s">
        <v>5922</v>
      </c>
      <c r="B8686" s="100" t="s">
        <v>10689</v>
      </c>
      <c r="C8686" s="99" t="s">
        <v>10688</v>
      </c>
      <c r="D8686" s="124">
        <v>11111</v>
      </c>
      <c r="E8686" s="157">
        <f>VLOOKUP(D8686,'SOAT LIQ'!$A$87:$C$3416,3,FALSE)</f>
        <v>7</v>
      </c>
      <c r="F8686" t="s">
        <v>21632</v>
      </c>
    </row>
    <row r="8687" spans="1:6" x14ac:dyDescent="0.25">
      <c r="A8687" t="s">
        <v>5923</v>
      </c>
      <c r="B8687" s="100" t="s">
        <v>10689</v>
      </c>
      <c r="C8687" s="99" t="s">
        <v>10688</v>
      </c>
      <c r="D8687" s="124">
        <v>11111</v>
      </c>
      <c r="E8687" s="157">
        <f>VLOOKUP(D8687,'SOAT LIQ'!$A$87:$C$3416,3,FALSE)</f>
        <v>7</v>
      </c>
      <c r="F8687" t="s">
        <v>21632</v>
      </c>
    </row>
    <row r="8688" spans="1:6" x14ac:dyDescent="0.25">
      <c r="A8688" t="s">
        <v>5750</v>
      </c>
      <c r="B8688" s="100" t="s">
        <v>10689</v>
      </c>
      <c r="C8688" s="99" t="s">
        <v>10688</v>
      </c>
      <c r="D8688" s="124">
        <v>11111</v>
      </c>
      <c r="E8688" s="157">
        <f>VLOOKUP(D8688,'SOAT LIQ'!$A$87:$C$3416,3,FALSE)</f>
        <v>7</v>
      </c>
      <c r="F8688" t="s">
        <v>21632</v>
      </c>
    </row>
    <row r="8689" spans="1:6" x14ac:dyDescent="0.25">
      <c r="A8689" t="s">
        <v>5965</v>
      </c>
      <c r="B8689" s="100" t="s">
        <v>10690</v>
      </c>
      <c r="C8689" s="99" t="s">
        <v>10686</v>
      </c>
      <c r="D8689" s="124">
        <v>11111</v>
      </c>
      <c r="E8689" s="157">
        <f>VLOOKUP(D8689,'SOAT LIQ'!$A$87:$C$3416,3,FALSE)</f>
        <v>7</v>
      </c>
      <c r="F8689" t="s">
        <v>21632</v>
      </c>
    </row>
    <row r="8690" spans="1:6" x14ac:dyDescent="0.25">
      <c r="A8690" t="s">
        <v>5750</v>
      </c>
      <c r="B8690" s="100" t="s">
        <v>10690</v>
      </c>
      <c r="C8690" s="99" t="s">
        <v>10686</v>
      </c>
      <c r="D8690" s="124">
        <v>11111</v>
      </c>
      <c r="E8690" s="157">
        <f>VLOOKUP(D8690,'SOAT LIQ'!$A$87:$C$3416,3,FALSE)</f>
        <v>7</v>
      </c>
      <c r="F8690" t="s">
        <v>21632</v>
      </c>
    </row>
    <row r="8691" spans="1:6" x14ac:dyDescent="0.25">
      <c r="A8691" t="s">
        <v>5965</v>
      </c>
      <c r="B8691" s="100" t="s">
        <v>10691</v>
      </c>
      <c r="C8691" s="100"/>
      <c r="D8691" s="124">
        <v>11111</v>
      </c>
      <c r="E8691" s="157">
        <f>VLOOKUP(D8691,'SOAT LIQ'!$A$87:$C$3416,3,FALSE)</f>
        <v>7</v>
      </c>
      <c r="F8691" t="s">
        <v>21632</v>
      </c>
    </row>
    <row r="8692" spans="1:6" x14ac:dyDescent="0.25">
      <c r="A8692" t="s">
        <v>5965</v>
      </c>
      <c r="B8692" s="100" t="s">
        <v>10692</v>
      </c>
      <c r="C8692" s="99" t="s">
        <v>10693</v>
      </c>
      <c r="D8692" s="124">
        <v>11111</v>
      </c>
      <c r="E8692" s="157">
        <f>VLOOKUP(D8692,'SOAT LIQ'!$A$87:$C$3416,3,FALSE)</f>
        <v>7</v>
      </c>
      <c r="F8692" t="s">
        <v>21632</v>
      </c>
    </row>
    <row r="8693" spans="1:6" x14ac:dyDescent="0.25">
      <c r="A8693" t="s">
        <v>5750</v>
      </c>
      <c r="B8693" s="100" t="s">
        <v>10692</v>
      </c>
      <c r="C8693" s="99" t="s">
        <v>10693</v>
      </c>
      <c r="D8693" s="124">
        <v>11111</v>
      </c>
      <c r="E8693" s="157">
        <f>VLOOKUP(D8693,'SOAT LIQ'!$A$87:$C$3416,3,FALSE)</f>
        <v>7</v>
      </c>
      <c r="F8693" t="s">
        <v>21632</v>
      </c>
    </row>
    <row r="8694" spans="1:6" x14ac:dyDescent="0.25">
      <c r="A8694" t="s">
        <v>5965</v>
      </c>
      <c r="B8694" s="100" t="s">
        <v>10694</v>
      </c>
      <c r="C8694" s="100"/>
      <c r="D8694" s="124">
        <v>11111</v>
      </c>
      <c r="E8694" s="157">
        <f>VLOOKUP(D8694,'SOAT LIQ'!$A$87:$C$3416,3,FALSE)</f>
        <v>7</v>
      </c>
      <c r="F8694" t="s">
        <v>21632</v>
      </c>
    </row>
    <row r="8695" spans="1:6" x14ac:dyDescent="0.25">
      <c r="A8695" t="s">
        <v>5750</v>
      </c>
      <c r="B8695" s="100" t="s">
        <v>10694</v>
      </c>
      <c r="C8695" s="100"/>
      <c r="D8695" s="124">
        <v>11111</v>
      </c>
      <c r="E8695" s="157">
        <f>VLOOKUP(D8695,'SOAT LIQ'!$A$87:$C$3416,3,FALSE)</f>
        <v>7</v>
      </c>
      <c r="F8695" t="s">
        <v>21632</v>
      </c>
    </row>
    <row r="8696" spans="1:6" x14ac:dyDescent="0.25">
      <c r="A8696" t="s">
        <v>5965</v>
      </c>
      <c r="B8696" s="100" t="s">
        <v>10696</v>
      </c>
      <c r="C8696" s="99" t="s">
        <v>10695</v>
      </c>
      <c r="D8696" s="124">
        <v>11101</v>
      </c>
      <c r="E8696" s="157">
        <f>VLOOKUP(D8696,'SOAT LIQ'!$A$87:$C$3416,3,FALSE)</f>
        <v>7</v>
      </c>
      <c r="F8696" t="s">
        <v>21632</v>
      </c>
    </row>
    <row r="8697" spans="1:6" x14ac:dyDescent="0.25">
      <c r="A8697" t="s">
        <v>4339</v>
      </c>
      <c r="B8697" s="100" t="s">
        <v>10696</v>
      </c>
      <c r="C8697" s="99" t="s">
        <v>10695</v>
      </c>
      <c r="D8697" s="124">
        <v>11101</v>
      </c>
      <c r="E8697" s="157">
        <f>VLOOKUP(D8697,'SOAT LIQ'!$A$87:$C$3416,3,FALSE)</f>
        <v>7</v>
      </c>
      <c r="F8697" t="s">
        <v>21632</v>
      </c>
    </row>
    <row r="8698" spans="1:6" x14ac:dyDescent="0.25">
      <c r="A8698" t="s">
        <v>5965</v>
      </c>
      <c r="B8698" s="100" t="s">
        <v>10698</v>
      </c>
      <c r="C8698" s="99" t="s">
        <v>10697</v>
      </c>
      <c r="D8698" s="124">
        <v>11101</v>
      </c>
      <c r="E8698" s="157">
        <f>VLOOKUP(D8698,'SOAT LIQ'!$A$87:$C$3416,3,FALSE)</f>
        <v>7</v>
      </c>
      <c r="F8698" t="s">
        <v>21632</v>
      </c>
    </row>
    <row r="8699" spans="1:6" x14ac:dyDescent="0.25">
      <c r="A8699" t="s">
        <v>5965</v>
      </c>
      <c r="B8699" s="100" t="s">
        <v>10700</v>
      </c>
      <c r="C8699" s="99" t="s">
        <v>10699</v>
      </c>
      <c r="D8699" s="124">
        <v>11101</v>
      </c>
      <c r="E8699" s="157">
        <f>VLOOKUP(D8699,'SOAT LIQ'!$A$87:$C$3416,3,FALSE)</f>
        <v>7</v>
      </c>
      <c r="F8699" t="s">
        <v>21632</v>
      </c>
    </row>
    <row r="8700" spans="1:6" x14ac:dyDescent="0.25">
      <c r="A8700" t="s">
        <v>4339</v>
      </c>
      <c r="B8700" s="100" t="s">
        <v>10700</v>
      </c>
      <c r="C8700" s="99" t="s">
        <v>10699</v>
      </c>
      <c r="D8700" s="124">
        <v>11101</v>
      </c>
      <c r="E8700" s="157">
        <f>VLOOKUP(D8700,'SOAT LIQ'!$A$87:$C$3416,3,FALSE)</f>
        <v>7</v>
      </c>
      <c r="F8700" t="s">
        <v>21632</v>
      </c>
    </row>
    <row r="8701" spans="1:6" x14ac:dyDescent="0.25">
      <c r="A8701" t="s">
        <v>5509</v>
      </c>
      <c r="B8701" s="100" t="s">
        <v>10700</v>
      </c>
      <c r="C8701" s="99" t="s">
        <v>10699</v>
      </c>
      <c r="D8701" s="124">
        <v>11101</v>
      </c>
      <c r="E8701" s="157">
        <f>VLOOKUP(D8701,'SOAT LIQ'!$A$87:$C$3416,3,FALSE)</f>
        <v>7</v>
      </c>
      <c r="F8701" t="s">
        <v>21632</v>
      </c>
    </row>
    <row r="8702" spans="1:6" x14ac:dyDescent="0.25">
      <c r="A8702" t="s">
        <v>5965</v>
      </c>
      <c r="B8702" s="100" t="s">
        <v>10701</v>
      </c>
      <c r="C8702" s="100"/>
      <c r="D8702" s="124">
        <v>11111</v>
      </c>
      <c r="E8702" s="157">
        <f>VLOOKUP(D8702,'SOAT LIQ'!$A$87:$C$3416,3,FALSE)</f>
        <v>7</v>
      </c>
      <c r="F8702" t="s">
        <v>21632</v>
      </c>
    </row>
    <row r="8703" spans="1:6" x14ac:dyDescent="0.25">
      <c r="A8703" t="s">
        <v>5965</v>
      </c>
      <c r="B8703" s="100" t="s">
        <v>4942</v>
      </c>
      <c r="C8703" s="99" t="s">
        <v>10702</v>
      </c>
      <c r="D8703" s="124">
        <v>11101</v>
      </c>
      <c r="E8703" s="157">
        <f>VLOOKUP(D8703,'SOAT LIQ'!$A$87:$C$3416,3,FALSE)</f>
        <v>7</v>
      </c>
      <c r="F8703" t="s">
        <v>21632</v>
      </c>
    </row>
    <row r="8704" spans="1:6" x14ac:dyDescent="0.25">
      <c r="A8704" t="s">
        <v>5750</v>
      </c>
      <c r="B8704" s="100" t="s">
        <v>4942</v>
      </c>
      <c r="C8704" s="99" t="s">
        <v>10702</v>
      </c>
      <c r="D8704" s="124">
        <v>11101</v>
      </c>
      <c r="E8704" s="157">
        <f>VLOOKUP(D8704,'SOAT LIQ'!$A$87:$C$3416,3,FALSE)</f>
        <v>7</v>
      </c>
      <c r="F8704" t="s">
        <v>21632</v>
      </c>
    </row>
    <row r="8705" spans="1:6" x14ac:dyDescent="0.25">
      <c r="A8705" t="s">
        <v>5965</v>
      </c>
      <c r="B8705" s="100" t="s">
        <v>10703</v>
      </c>
      <c r="C8705" s="99" t="s">
        <v>10704</v>
      </c>
      <c r="D8705" s="124">
        <v>11113</v>
      </c>
      <c r="E8705" s="157">
        <f>VLOOKUP(D8705,'SOAT LIQ'!$A$87:$C$3416,3,FALSE)</f>
        <v>8</v>
      </c>
      <c r="F8705" t="s">
        <v>21632</v>
      </c>
    </row>
    <row r="8706" spans="1:6" x14ac:dyDescent="0.25">
      <c r="A8706" t="s">
        <v>5965</v>
      </c>
      <c r="B8706" s="100" t="s">
        <v>10706</v>
      </c>
      <c r="C8706" s="99" t="s">
        <v>10705</v>
      </c>
      <c r="D8706" s="124">
        <v>11101</v>
      </c>
      <c r="E8706" s="157">
        <f>VLOOKUP(D8706,'SOAT LIQ'!$A$87:$C$3416,3,FALSE)</f>
        <v>7</v>
      </c>
      <c r="F8706" t="s">
        <v>21632</v>
      </c>
    </row>
    <row r="8707" spans="1:6" x14ac:dyDescent="0.25">
      <c r="A8707" t="s">
        <v>5965</v>
      </c>
      <c r="B8707" s="100" t="s">
        <v>10707</v>
      </c>
      <c r="C8707" s="99" t="s">
        <v>10704</v>
      </c>
      <c r="D8707" s="124">
        <v>11112</v>
      </c>
      <c r="E8707" s="157">
        <f>VLOOKUP(D8707,'SOAT LIQ'!$A$87:$C$3416,3,FALSE)</f>
        <v>7</v>
      </c>
      <c r="F8707" t="s">
        <v>21632</v>
      </c>
    </row>
    <row r="8708" spans="1:6" x14ac:dyDescent="0.25">
      <c r="A8708" t="s">
        <v>5750</v>
      </c>
      <c r="B8708" s="100" t="s">
        <v>10707</v>
      </c>
      <c r="C8708" s="99" t="s">
        <v>10704</v>
      </c>
      <c r="D8708" s="124">
        <v>11112</v>
      </c>
      <c r="E8708" s="157">
        <f>VLOOKUP(D8708,'SOAT LIQ'!$A$87:$C$3416,3,FALSE)</f>
        <v>7</v>
      </c>
      <c r="F8708" t="s">
        <v>21632</v>
      </c>
    </row>
    <row r="8709" spans="1:6" x14ac:dyDescent="0.25">
      <c r="A8709" t="s">
        <v>5965</v>
      </c>
      <c r="B8709" s="100" t="s">
        <v>10709</v>
      </c>
      <c r="C8709" s="99" t="s">
        <v>10708</v>
      </c>
      <c r="D8709" s="124">
        <v>11112</v>
      </c>
      <c r="E8709" s="157">
        <f>VLOOKUP(D8709,'SOAT LIQ'!$A$87:$C$3416,3,FALSE)</f>
        <v>7</v>
      </c>
      <c r="F8709" t="s">
        <v>21632</v>
      </c>
    </row>
    <row r="8710" spans="1:6" x14ac:dyDescent="0.25">
      <c r="A8710" t="s">
        <v>5750</v>
      </c>
      <c r="B8710" s="100" t="s">
        <v>10709</v>
      </c>
      <c r="C8710" s="99" t="s">
        <v>10708</v>
      </c>
      <c r="D8710" s="124">
        <v>11112</v>
      </c>
      <c r="E8710" s="157">
        <f>VLOOKUP(D8710,'SOAT LIQ'!$A$87:$C$3416,3,FALSE)</f>
        <v>7</v>
      </c>
      <c r="F8710" t="s">
        <v>21632</v>
      </c>
    </row>
    <row r="8711" spans="1:6" x14ac:dyDescent="0.25">
      <c r="A8711" t="s">
        <v>10710</v>
      </c>
      <c r="B8711" s="100" t="s">
        <v>10709</v>
      </c>
      <c r="C8711" s="99" t="s">
        <v>10708</v>
      </c>
      <c r="D8711" s="124">
        <v>11112</v>
      </c>
      <c r="E8711" s="157">
        <f>VLOOKUP(D8711,'SOAT LIQ'!$A$87:$C$3416,3,FALSE)</f>
        <v>7</v>
      </c>
      <c r="F8711" t="s">
        <v>21632</v>
      </c>
    </row>
    <row r="8712" spans="1:6" x14ac:dyDescent="0.25">
      <c r="A8712" t="s">
        <v>5965</v>
      </c>
      <c r="B8712" s="100" t="s">
        <v>10711</v>
      </c>
      <c r="C8712" s="100"/>
      <c r="D8712" s="124">
        <v>11112</v>
      </c>
      <c r="E8712" s="157">
        <f>VLOOKUP(D8712,'SOAT LIQ'!$A$87:$C$3416,3,FALSE)</f>
        <v>7</v>
      </c>
      <c r="F8712" t="s">
        <v>21632</v>
      </c>
    </row>
    <row r="8713" spans="1:6" x14ac:dyDescent="0.25">
      <c r="A8713" t="s">
        <v>5965</v>
      </c>
      <c r="B8713" s="100" t="s">
        <v>10713</v>
      </c>
      <c r="C8713" s="99" t="s">
        <v>10712</v>
      </c>
      <c r="D8713" s="124">
        <v>11140</v>
      </c>
      <c r="E8713" s="157">
        <f>VLOOKUP(D8713,'SOAT LIQ'!$A$87:$C$3416,3,FALSE)</f>
        <v>10</v>
      </c>
      <c r="F8713" t="s">
        <v>21632</v>
      </c>
    </row>
    <row r="8714" spans="1:6" x14ac:dyDescent="0.25">
      <c r="A8714" t="s">
        <v>5965</v>
      </c>
      <c r="B8714" s="100" t="s">
        <v>10715</v>
      </c>
      <c r="C8714" s="99" t="s">
        <v>10714</v>
      </c>
      <c r="D8714" s="124">
        <v>11241</v>
      </c>
      <c r="E8714" s="157">
        <f>VLOOKUP(D8714,'SOAT LIQ'!$A$87:$C$3416,3,FALSE)</f>
        <v>10</v>
      </c>
      <c r="F8714" t="s">
        <v>21632</v>
      </c>
    </row>
    <row r="8715" spans="1:6" x14ac:dyDescent="0.25">
      <c r="A8715" t="s">
        <v>5965</v>
      </c>
      <c r="B8715" s="100" t="s">
        <v>10717</v>
      </c>
      <c r="C8715" s="99" t="s">
        <v>10716</v>
      </c>
      <c r="D8715" s="124">
        <v>11120</v>
      </c>
      <c r="E8715" s="157">
        <f>VLOOKUP(D8715,'SOAT LIQ'!$A$87:$C$3416,3,FALSE)</f>
        <v>7</v>
      </c>
      <c r="F8715" t="s">
        <v>21632</v>
      </c>
    </row>
    <row r="8716" spans="1:6" x14ac:dyDescent="0.25">
      <c r="A8716" t="s">
        <v>5750</v>
      </c>
      <c r="B8716" s="100" t="s">
        <v>10717</v>
      </c>
      <c r="C8716" s="99" t="s">
        <v>10716</v>
      </c>
      <c r="D8716" s="124">
        <v>11120</v>
      </c>
      <c r="E8716" s="157">
        <f>VLOOKUP(D8716,'SOAT LIQ'!$A$87:$C$3416,3,FALSE)</f>
        <v>7</v>
      </c>
      <c r="F8716" t="s">
        <v>21632</v>
      </c>
    </row>
    <row r="8717" spans="1:6" x14ac:dyDescent="0.25">
      <c r="A8717" t="s">
        <v>5965</v>
      </c>
      <c r="B8717" s="100" t="s">
        <v>10719</v>
      </c>
      <c r="C8717" s="99" t="s">
        <v>10718</v>
      </c>
      <c r="D8717" s="124">
        <v>11120</v>
      </c>
      <c r="E8717" s="157">
        <f>VLOOKUP(D8717,'SOAT LIQ'!$A$87:$C$3416,3,FALSE)</f>
        <v>7</v>
      </c>
      <c r="F8717" t="s">
        <v>21632</v>
      </c>
    </row>
    <row r="8718" spans="1:6" x14ac:dyDescent="0.25">
      <c r="A8718" t="s">
        <v>5750</v>
      </c>
      <c r="B8718" s="100" t="s">
        <v>10719</v>
      </c>
      <c r="C8718" s="99" t="s">
        <v>10718</v>
      </c>
      <c r="D8718" s="124">
        <v>11120</v>
      </c>
      <c r="E8718" s="157">
        <f>VLOOKUP(D8718,'SOAT LIQ'!$A$87:$C$3416,3,FALSE)</f>
        <v>7</v>
      </c>
      <c r="F8718" t="s">
        <v>21632</v>
      </c>
    </row>
    <row r="8719" spans="1:6" x14ac:dyDescent="0.25">
      <c r="A8719" t="s">
        <v>5965</v>
      </c>
      <c r="B8719" s="100" t="s">
        <v>10720</v>
      </c>
      <c r="C8719" s="100"/>
      <c r="D8719" s="124">
        <v>11120</v>
      </c>
      <c r="E8719" s="157">
        <f>VLOOKUP(D8719,'SOAT LIQ'!$A$87:$C$3416,3,FALSE)</f>
        <v>7</v>
      </c>
      <c r="F8719" t="s">
        <v>21632</v>
      </c>
    </row>
    <row r="8720" spans="1:6" x14ac:dyDescent="0.25">
      <c r="A8720" t="s">
        <v>5965</v>
      </c>
      <c r="B8720" s="100" t="s">
        <v>10722</v>
      </c>
      <c r="C8720" s="99" t="s">
        <v>10721</v>
      </c>
      <c r="D8720" s="124">
        <v>11120</v>
      </c>
      <c r="E8720" s="157">
        <f>VLOOKUP(D8720,'SOAT LIQ'!$A$87:$C$3416,3,FALSE)</f>
        <v>7</v>
      </c>
      <c r="F8720" t="s">
        <v>21632</v>
      </c>
    </row>
    <row r="8721" spans="1:6" x14ac:dyDescent="0.25">
      <c r="A8721" t="s">
        <v>5750</v>
      </c>
      <c r="B8721" s="100" t="s">
        <v>10722</v>
      </c>
      <c r="C8721" s="99" t="s">
        <v>10721</v>
      </c>
      <c r="D8721" s="124">
        <v>11120</v>
      </c>
      <c r="E8721" s="157">
        <f>VLOOKUP(D8721,'SOAT LIQ'!$A$87:$C$3416,3,FALSE)</f>
        <v>7</v>
      </c>
      <c r="F8721" t="s">
        <v>21632</v>
      </c>
    </row>
    <row r="8722" spans="1:6" x14ac:dyDescent="0.25">
      <c r="A8722" t="s">
        <v>5965</v>
      </c>
      <c r="B8722" s="100" t="s">
        <v>10724</v>
      </c>
      <c r="C8722" s="99" t="s">
        <v>10723</v>
      </c>
      <c r="D8722" s="124">
        <v>11120</v>
      </c>
      <c r="E8722" s="157">
        <f>VLOOKUP(D8722,'SOAT LIQ'!$A$87:$C$3416,3,FALSE)</f>
        <v>7</v>
      </c>
      <c r="F8722" t="s">
        <v>21632</v>
      </c>
    </row>
    <row r="8723" spans="1:6" x14ac:dyDescent="0.25">
      <c r="A8723" t="s">
        <v>5965</v>
      </c>
      <c r="B8723" s="100" t="s">
        <v>10725</v>
      </c>
      <c r="C8723" s="99" t="s">
        <v>10723</v>
      </c>
      <c r="D8723" s="124">
        <v>11120</v>
      </c>
      <c r="E8723" s="157">
        <f>VLOOKUP(D8723,'SOAT LIQ'!$A$87:$C$3416,3,FALSE)</f>
        <v>7</v>
      </c>
      <c r="F8723" t="s">
        <v>21632</v>
      </c>
    </row>
    <row r="8724" spans="1:6" x14ac:dyDescent="0.25">
      <c r="A8724" t="s">
        <v>5965</v>
      </c>
      <c r="B8724" s="100" t="s">
        <v>10726</v>
      </c>
      <c r="C8724" s="99" t="s">
        <v>10727</v>
      </c>
      <c r="D8724" s="124">
        <v>11131</v>
      </c>
      <c r="E8724" s="157">
        <f>VLOOKUP(D8724,'SOAT LIQ'!$A$87:$C$3416,3,FALSE)</f>
        <v>7</v>
      </c>
      <c r="F8724" t="s">
        <v>21632</v>
      </c>
    </row>
    <row r="8725" spans="1:6" x14ac:dyDescent="0.25">
      <c r="A8725" t="s">
        <v>5750</v>
      </c>
      <c r="B8725" s="100" t="s">
        <v>10726</v>
      </c>
      <c r="C8725" s="99" t="s">
        <v>10727</v>
      </c>
      <c r="D8725" s="124">
        <v>11131</v>
      </c>
      <c r="E8725" s="157">
        <f>VLOOKUP(D8725,'SOAT LIQ'!$A$87:$C$3416,3,FALSE)</f>
        <v>7</v>
      </c>
      <c r="F8725" t="s">
        <v>21632</v>
      </c>
    </row>
    <row r="8726" spans="1:6" x14ac:dyDescent="0.25">
      <c r="A8726" t="s">
        <v>5965</v>
      </c>
      <c r="B8726" s="100" t="s">
        <v>10728</v>
      </c>
      <c r="C8726" s="100"/>
      <c r="D8726" s="124">
        <v>11131</v>
      </c>
      <c r="E8726" s="157">
        <f>VLOOKUP(D8726,'SOAT LIQ'!$A$87:$C$3416,3,FALSE)</f>
        <v>7</v>
      </c>
      <c r="F8726" t="s">
        <v>21632</v>
      </c>
    </row>
    <row r="8727" spans="1:6" x14ac:dyDescent="0.25">
      <c r="A8727" t="s">
        <v>5965</v>
      </c>
      <c r="B8727" s="100" t="s">
        <v>10730</v>
      </c>
      <c r="C8727" s="99" t="s">
        <v>10729</v>
      </c>
      <c r="D8727" s="124">
        <v>11130</v>
      </c>
      <c r="E8727" s="157">
        <f>VLOOKUP(D8727,'SOAT LIQ'!$A$87:$C$3416,3,FALSE)</f>
        <v>7</v>
      </c>
      <c r="F8727" t="s">
        <v>21632</v>
      </c>
    </row>
    <row r="8728" spans="1:6" x14ac:dyDescent="0.25">
      <c r="A8728" t="s">
        <v>5750</v>
      </c>
      <c r="B8728" s="100" t="s">
        <v>10730</v>
      </c>
      <c r="C8728" s="99" t="s">
        <v>10729</v>
      </c>
      <c r="D8728" s="124">
        <v>11130</v>
      </c>
      <c r="E8728" s="157">
        <f>VLOOKUP(D8728,'SOAT LIQ'!$A$87:$C$3416,3,FALSE)</f>
        <v>7</v>
      </c>
      <c r="F8728" t="s">
        <v>21632</v>
      </c>
    </row>
    <row r="8729" spans="1:6" x14ac:dyDescent="0.25">
      <c r="A8729" t="s">
        <v>5965</v>
      </c>
      <c r="B8729" s="100" t="s">
        <v>4121</v>
      </c>
      <c r="C8729" s="99" t="s">
        <v>10731</v>
      </c>
      <c r="D8729" s="124">
        <v>11130</v>
      </c>
      <c r="E8729" s="157">
        <f>VLOOKUP(D8729,'SOAT LIQ'!$A$87:$C$3416,3,FALSE)</f>
        <v>7</v>
      </c>
      <c r="F8729" t="s">
        <v>21632</v>
      </c>
    </row>
    <row r="8730" spans="1:6" x14ac:dyDescent="0.25">
      <c r="A8730" t="s">
        <v>5750</v>
      </c>
      <c r="B8730" s="100" t="s">
        <v>4121</v>
      </c>
      <c r="C8730" s="99" t="s">
        <v>10731</v>
      </c>
      <c r="D8730" s="124">
        <v>11130</v>
      </c>
      <c r="E8730" s="157">
        <f>VLOOKUP(D8730,'SOAT LIQ'!$A$87:$C$3416,3,FALSE)</f>
        <v>7</v>
      </c>
      <c r="F8730" t="s">
        <v>21632</v>
      </c>
    </row>
    <row r="8731" spans="1:6" x14ac:dyDescent="0.25">
      <c r="A8731" t="s">
        <v>5965</v>
      </c>
      <c r="B8731" s="100" t="s">
        <v>10733</v>
      </c>
      <c r="C8731" s="99" t="s">
        <v>10732</v>
      </c>
      <c r="D8731" s="124">
        <v>11130</v>
      </c>
      <c r="E8731" s="157">
        <f>VLOOKUP(D8731,'SOAT LIQ'!$A$87:$C$3416,3,FALSE)</f>
        <v>7</v>
      </c>
      <c r="F8731" t="s">
        <v>21632</v>
      </c>
    </row>
    <row r="8732" spans="1:6" x14ac:dyDescent="0.25">
      <c r="A8732" t="s">
        <v>5750</v>
      </c>
      <c r="B8732" s="100" t="s">
        <v>10733</v>
      </c>
      <c r="C8732" s="99" t="s">
        <v>10732</v>
      </c>
      <c r="D8732" s="124">
        <v>11130</v>
      </c>
      <c r="E8732" s="157">
        <f>VLOOKUP(D8732,'SOAT LIQ'!$A$87:$C$3416,3,FALSE)</f>
        <v>7</v>
      </c>
      <c r="F8732" t="s">
        <v>21632</v>
      </c>
    </row>
    <row r="8733" spans="1:6" x14ac:dyDescent="0.25">
      <c r="A8733" t="s">
        <v>5965</v>
      </c>
      <c r="B8733" s="100" t="s">
        <v>10734</v>
      </c>
      <c r="C8733" s="99" t="s">
        <v>10732</v>
      </c>
      <c r="D8733" s="124">
        <v>11130</v>
      </c>
      <c r="E8733" s="157">
        <f>VLOOKUP(D8733,'SOAT LIQ'!$A$87:$C$3416,3,FALSE)</f>
        <v>7</v>
      </c>
      <c r="F8733" t="s">
        <v>21632</v>
      </c>
    </row>
    <row r="8734" spans="1:6" x14ac:dyDescent="0.25">
      <c r="A8734" t="s">
        <v>5750</v>
      </c>
      <c r="B8734" s="100" t="s">
        <v>10734</v>
      </c>
      <c r="C8734" s="99" t="s">
        <v>10732</v>
      </c>
      <c r="D8734" s="124">
        <v>11130</v>
      </c>
      <c r="E8734" s="157">
        <f>VLOOKUP(D8734,'SOAT LIQ'!$A$87:$C$3416,3,FALSE)</f>
        <v>7</v>
      </c>
      <c r="F8734" t="s">
        <v>21632</v>
      </c>
    </row>
    <row r="8735" spans="1:6" x14ac:dyDescent="0.25">
      <c r="A8735" t="s">
        <v>5965</v>
      </c>
      <c r="B8735" s="100" t="s">
        <v>10735</v>
      </c>
      <c r="C8735" s="100"/>
      <c r="D8735" s="124">
        <v>11101</v>
      </c>
      <c r="E8735" s="157">
        <f>VLOOKUP(D8735,'SOAT LIQ'!$A$87:$C$3416,3,FALSE)</f>
        <v>7</v>
      </c>
      <c r="F8735" t="s">
        <v>21632</v>
      </c>
    </row>
    <row r="8736" spans="1:6" x14ac:dyDescent="0.25">
      <c r="A8736" t="s">
        <v>5750</v>
      </c>
      <c r="B8736" s="100" t="s">
        <v>10735</v>
      </c>
      <c r="C8736" s="100"/>
      <c r="D8736" s="124">
        <v>11101</v>
      </c>
      <c r="E8736" s="157">
        <f>VLOOKUP(D8736,'SOAT LIQ'!$A$87:$C$3416,3,FALSE)</f>
        <v>7</v>
      </c>
      <c r="F8736" t="s">
        <v>21632</v>
      </c>
    </row>
    <row r="8737" spans="1:6" x14ac:dyDescent="0.25">
      <c r="A8737" t="s">
        <v>5965</v>
      </c>
      <c r="B8737" s="100" t="s">
        <v>10736</v>
      </c>
      <c r="C8737" s="100"/>
      <c r="D8737" s="124">
        <v>11101</v>
      </c>
      <c r="E8737" s="157">
        <f>VLOOKUP(D8737,'SOAT LIQ'!$A$87:$C$3416,3,FALSE)</f>
        <v>7</v>
      </c>
      <c r="F8737" t="s">
        <v>21632</v>
      </c>
    </row>
    <row r="8738" spans="1:6" x14ac:dyDescent="0.25">
      <c r="A8738" t="s">
        <v>5750</v>
      </c>
      <c r="B8738" s="100" t="s">
        <v>10736</v>
      </c>
      <c r="C8738" s="100"/>
      <c r="D8738" s="124">
        <v>11101</v>
      </c>
      <c r="E8738" s="157">
        <f>VLOOKUP(D8738,'SOAT LIQ'!$A$87:$C$3416,3,FALSE)</f>
        <v>7</v>
      </c>
      <c r="F8738" t="s">
        <v>21632</v>
      </c>
    </row>
    <row r="8739" spans="1:6" x14ac:dyDescent="0.25">
      <c r="A8739" t="s">
        <v>5965</v>
      </c>
      <c r="B8739" s="100" t="s">
        <v>10737</v>
      </c>
      <c r="C8739" s="100"/>
      <c r="D8739" s="124">
        <v>12113</v>
      </c>
      <c r="E8739" s="157">
        <f>VLOOKUP(D8739,'SOAT LIQ'!$A$87:$C$3416,3,FALSE)</f>
        <v>8</v>
      </c>
      <c r="F8739" t="s">
        <v>21632</v>
      </c>
    </row>
    <row r="8740" spans="1:6" x14ac:dyDescent="0.25">
      <c r="A8740" t="s">
        <v>5965</v>
      </c>
      <c r="B8740" s="100" t="s">
        <v>10738</v>
      </c>
      <c r="C8740" s="100"/>
      <c r="D8740" s="124">
        <v>12113</v>
      </c>
      <c r="E8740" s="157">
        <f>VLOOKUP(D8740,'SOAT LIQ'!$A$87:$C$3416,3,FALSE)</f>
        <v>8</v>
      </c>
      <c r="F8740" t="s">
        <v>21632</v>
      </c>
    </row>
    <row r="8741" spans="1:6" x14ac:dyDescent="0.25">
      <c r="A8741" t="s">
        <v>5965</v>
      </c>
      <c r="B8741" s="100" t="s">
        <v>10739</v>
      </c>
      <c r="C8741" s="100"/>
      <c r="D8741" s="124">
        <v>7121</v>
      </c>
      <c r="E8741" s="157">
        <f>VLOOKUP(D8741,'SOAT LIQ'!$A$87:$C$3416,3,FALSE)</f>
        <v>8</v>
      </c>
      <c r="F8741" t="s">
        <v>21632</v>
      </c>
    </row>
    <row r="8742" spans="1:6" x14ac:dyDescent="0.25">
      <c r="A8742" t="s">
        <v>5965</v>
      </c>
      <c r="B8742" s="100" t="s">
        <v>10740</v>
      </c>
      <c r="C8742" s="100"/>
      <c r="D8742" s="124">
        <v>518001</v>
      </c>
      <c r="E8742" s="157" t="e">
        <f>VLOOKUP(D8742,'SOAT LIQ'!$A$87:$C$3416,3,FALSE)</f>
        <v>#N/A</v>
      </c>
      <c r="F8742" t="s">
        <v>21632</v>
      </c>
    </row>
    <row r="8743" spans="1:6" x14ac:dyDescent="0.25">
      <c r="A8743" t="s">
        <v>5965</v>
      </c>
      <c r="B8743" s="100" t="s">
        <v>10742</v>
      </c>
      <c r="C8743" s="99" t="s">
        <v>10741</v>
      </c>
      <c r="D8743" s="124">
        <v>11213</v>
      </c>
      <c r="E8743" s="157">
        <f>VLOOKUP(D8743,'SOAT LIQ'!$A$87:$C$3416,3,FALSE)</f>
        <v>10</v>
      </c>
      <c r="F8743" t="s">
        <v>21632</v>
      </c>
    </row>
    <row r="8744" spans="1:6" x14ac:dyDescent="0.25">
      <c r="A8744" t="s">
        <v>5965</v>
      </c>
      <c r="B8744" s="100" t="s">
        <v>10743</v>
      </c>
      <c r="C8744" s="99" t="s">
        <v>10744</v>
      </c>
      <c r="D8744" s="124">
        <v>11212</v>
      </c>
      <c r="E8744" s="157">
        <f>VLOOKUP(D8744,'SOAT LIQ'!$A$87:$C$3416,3,FALSE)</f>
        <v>10</v>
      </c>
      <c r="F8744" t="s">
        <v>21632</v>
      </c>
    </row>
    <row r="8745" spans="1:6" x14ac:dyDescent="0.25">
      <c r="A8745" t="s">
        <v>5965</v>
      </c>
      <c r="B8745" s="100" t="s">
        <v>10746</v>
      </c>
      <c r="C8745" s="99" t="s">
        <v>10745</v>
      </c>
      <c r="D8745" s="124">
        <v>17644</v>
      </c>
      <c r="E8745" s="157">
        <f>VLOOKUP(D8745,'SOAT LIQ'!$A$87:$C$3416,3,FALSE)</f>
        <v>8</v>
      </c>
      <c r="F8745" t="s">
        <v>21632</v>
      </c>
    </row>
    <row r="8746" spans="1:6" x14ac:dyDescent="0.25">
      <c r="A8746" t="s">
        <v>5750</v>
      </c>
      <c r="B8746" s="100" t="s">
        <v>10746</v>
      </c>
      <c r="C8746" s="99" t="s">
        <v>10745</v>
      </c>
      <c r="D8746" s="124">
        <v>17644</v>
      </c>
      <c r="E8746" s="157">
        <f>VLOOKUP(D8746,'SOAT LIQ'!$A$87:$C$3416,3,FALSE)</f>
        <v>8</v>
      </c>
      <c r="F8746" t="s">
        <v>21632</v>
      </c>
    </row>
    <row r="8747" spans="1:6" x14ac:dyDescent="0.25">
      <c r="A8747" t="s">
        <v>5965</v>
      </c>
      <c r="B8747" s="100" t="s">
        <v>4643</v>
      </c>
      <c r="C8747" s="99" t="s">
        <v>10747</v>
      </c>
      <c r="D8747" s="124">
        <v>18601</v>
      </c>
      <c r="E8747" s="157">
        <f>VLOOKUP(D8747,'SOAT LIQ'!$A$87:$C$3416,3,FALSE)</f>
        <v>9</v>
      </c>
      <c r="F8747" t="s">
        <v>21632</v>
      </c>
    </row>
    <row r="8748" spans="1:6" x14ac:dyDescent="0.25">
      <c r="A8748" t="s">
        <v>5750</v>
      </c>
      <c r="B8748" s="100" t="s">
        <v>4643</v>
      </c>
      <c r="C8748" s="99" t="s">
        <v>10747</v>
      </c>
      <c r="D8748" s="124">
        <v>18601</v>
      </c>
      <c r="E8748" s="157">
        <f>VLOOKUP(D8748,'SOAT LIQ'!$A$87:$C$3416,3,FALSE)</f>
        <v>9</v>
      </c>
      <c r="F8748" t="s">
        <v>21632</v>
      </c>
    </row>
    <row r="8749" spans="1:6" x14ac:dyDescent="0.25">
      <c r="A8749" t="s">
        <v>5965</v>
      </c>
      <c r="B8749" s="100" t="s">
        <v>10748</v>
      </c>
      <c r="C8749" s="99" t="s">
        <v>10749</v>
      </c>
      <c r="D8749" s="124">
        <v>11242</v>
      </c>
      <c r="E8749" s="157">
        <f>VLOOKUP(D8749,'SOAT LIQ'!$A$87:$C$3416,3,FALSE)</f>
        <v>6</v>
      </c>
      <c r="F8749" t="s">
        <v>21632</v>
      </c>
    </row>
    <row r="8750" spans="1:6" x14ac:dyDescent="0.25">
      <c r="A8750" t="s">
        <v>5965</v>
      </c>
      <c r="B8750" s="100" t="s">
        <v>10750</v>
      </c>
      <c r="C8750" s="99" t="s">
        <v>10749</v>
      </c>
      <c r="D8750" s="124">
        <v>18910</v>
      </c>
      <c r="E8750" s="157">
        <f>VLOOKUP(D8750,'SOAT LIQ'!$A$87:$C$3416,3,FALSE)</f>
        <v>5</v>
      </c>
      <c r="F8750" t="s">
        <v>21632</v>
      </c>
    </row>
    <row r="8751" spans="1:6" x14ac:dyDescent="0.25">
      <c r="A8751" t="s">
        <v>5965</v>
      </c>
      <c r="B8751" s="100" t="s">
        <v>10751</v>
      </c>
      <c r="C8751" s="99" t="s">
        <v>10749</v>
      </c>
      <c r="D8751" s="124">
        <v>11242</v>
      </c>
      <c r="E8751" s="157">
        <f>VLOOKUP(D8751,'SOAT LIQ'!$A$87:$C$3416,3,FALSE)</f>
        <v>6</v>
      </c>
      <c r="F8751" t="s">
        <v>21632</v>
      </c>
    </row>
    <row r="8752" spans="1:6" x14ac:dyDescent="0.25">
      <c r="A8752" t="s">
        <v>5965</v>
      </c>
      <c r="B8752" s="100" t="s">
        <v>10752</v>
      </c>
      <c r="C8752" s="99" t="s">
        <v>10749</v>
      </c>
      <c r="D8752" s="124">
        <v>18910</v>
      </c>
      <c r="E8752" s="157">
        <f>VLOOKUP(D8752,'SOAT LIQ'!$A$87:$C$3416,3,FALSE)</f>
        <v>5</v>
      </c>
      <c r="F8752" t="s">
        <v>21632</v>
      </c>
    </row>
    <row r="8753" spans="1:6" x14ac:dyDescent="0.25">
      <c r="A8753" t="s">
        <v>5965</v>
      </c>
      <c r="B8753" s="100" t="s">
        <v>10753</v>
      </c>
      <c r="C8753" s="99" t="s">
        <v>10749</v>
      </c>
      <c r="D8753" s="124">
        <v>11242</v>
      </c>
      <c r="E8753" s="157">
        <f>VLOOKUP(D8753,'SOAT LIQ'!$A$87:$C$3416,3,FALSE)</f>
        <v>6</v>
      </c>
      <c r="F8753" t="s">
        <v>21632</v>
      </c>
    </row>
    <row r="8754" spans="1:6" x14ac:dyDescent="0.25">
      <c r="A8754" t="s">
        <v>5965</v>
      </c>
      <c r="B8754" s="100" t="s">
        <v>10754</v>
      </c>
      <c r="C8754" s="99" t="s">
        <v>10749</v>
      </c>
      <c r="D8754" s="124">
        <v>18910</v>
      </c>
      <c r="E8754" s="157">
        <f>VLOOKUP(D8754,'SOAT LIQ'!$A$87:$C$3416,3,FALSE)</f>
        <v>5</v>
      </c>
      <c r="F8754" t="s">
        <v>21632</v>
      </c>
    </row>
    <row r="8755" spans="1:6" x14ac:dyDescent="0.25">
      <c r="A8755" t="s">
        <v>5965</v>
      </c>
      <c r="B8755" s="100" t="s">
        <v>10755</v>
      </c>
      <c r="C8755" s="99" t="s">
        <v>10749</v>
      </c>
      <c r="D8755" s="124">
        <v>11242</v>
      </c>
      <c r="E8755" s="157">
        <f>VLOOKUP(D8755,'SOAT LIQ'!$A$87:$C$3416,3,FALSE)</f>
        <v>6</v>
      </c>
      <c r="F8755" t="s">
        <v>21632</v>
      </c>
    </row>
    <row r="8756" spans="1:6" x14ac:dyDescent="0.25">
      <c r="A8756" t="s">
        <v>5965</v>
      </c>
      <c r="B8756" s="100" t="s">
        <v>10756</v>
      </c>
      <c r="C8756" s="99" t="s">
        <v>10749</v>
      </c>
      <c r="D8756" s="124">
        <v>18910</v>
      </c>
      <c r="E8756" s="157">
        <f>VLOOKUP(D8756,'SOAT LIQ'!$A$87:$C$3416,3,FALSE)</f>
        <v>5</v>
      </c>
      <c r="F8756" t="s">
        <v>21632</v>
      </c>
    </row>
    <row r="8757" spans="1:6" x14ac:dyDescent="0.25">
      <c r="A8757" t="s">
        <v>5965</v>
      </c>
      <c r="B8757" s="100" t="s">
        <v>10758</v>
      </c>
      <c r="C8757" s="99" t="s">
        <v>10757</v>
      </c>
      <c r="D8757" s="124">
        <v>11201</v>
      </c>
      <c r="E8757" s="157">
        <f>VLOOKUP(D8757,'SOAT LIQ'!$A$87:$C$3416,3,FALSE)</f>
        <v>7</v>
      </c>
      <c r="F8757" t="s">
        <v>21632</v>
      </c>
    </row>
    <row r="8758" spans="1:6" x14ac:dyDescent="0.25">
      <c r="A8758" t="s">
        <v>5750</v>
      </c>
      <c r="B8758" s="100" t="s">
        <v>10758</v>
      </c>
      <c r="C8758" s="99" t="s">
        <v>10757</v>
      </c>
      <c r="D8758" s="124">
        <v>11201</v>
      </c>
      <c r="E8758" s="157">
        <f>VLOOKUP(D8758,'SOAT LIQ'!$A$87:$C$3416,3,FALSE)</f>
        <v>7</v>
      </c>
      <c r="F8758" t="s">
        <v>21632</v>
      </c>
    </row>
    <row r="8759" spans="1:6" x14ac:dyDescent="0.25">
      <c r="A8759" t="s">
        <v>5965</v>
      </c>
      <c r="B8759" s="100" t="s">
        <v>10759</v>
      </c>
      <c r="C8759" s="99" t="s">
        <v>10757</v>
      </c>
      <c r="D8759" s="124">
        <v>11201</v>
      </c>
      <c r="E8759" s="157">
        <f>VLOOKUP(D8759,'SOAT LIQ'!$A$87:$C$3416,3,FALSE)</f>
        <v>7</v>
      </c>
      <c r="F8759" t="s">
        <v>21632</v>
      </c>
    </row>
    <row r="8760" spans="1:6" x14ac:dyDescent="0.25">
      <c r="A8760" t="s">
        <v>5965</v>
      </c>
      <c r="B8760" s="100" t="s">
        <v>10760</v>
      </c>
      <c r="C8760" s="100"/>
      <c r="D8760" s="124">
        <v>11201</v>
      </c>
      <c r="E8760" s="157">
        <f>VLOOKUP(D8760,'SOAT LIQ'!$A$87:$C$3416,3,FALSE)</f>
        <v>7</v>
      </c>
      <c r="F8760" t="s">
        <v>21632</v>
      </c>
    </row>
    <row r="8761" spans="1:6" x14ac:dyDescent="0.25">
      <c r="A8761" t="s">
        <v>5965</v>
      </c>
      <c r="B8761" s="100" t="s">
        <v>10762</v>
      </c>
      <c r="C8761" s="99" t="s">
        <v>10761</v>
      </c>
      <c r="D8761" s="124">
        <v>11201</v>
      </c>
      <c r="E8761" s="157">
        <f>VLOOKUP(D8761,'SOAT LIQ'!$A$87:$C$3416,3,FALSE)</f>
        <v>7</v>
      </c>
      <c r="F8761" t="s">
        <v>21632</v>
      </c>
    </row>
    <row r="8762" spans="1:6" x14ac:dyDescent="0.25">
      <c r="A8762" t="s">
        <v>5965</v>
      </c>
      <c r="B8762" s="100" t="s">
        <v>10763</v>
      </c>
      <c r="C8762" s="99" t="s">
        <v>10761</v>
      </c>
      <c r="D8762" s="124">
        <v>11201</v>
      </c>
      <c r="E8762" s="157">
        <f>VLOOKUP(D8762,'SOAT LIQ'!$A$87:$C$3416,3,FALSE)</f>
        <v>7</v>
      </c>
      <c r="F8762" t="s">
        <v>21632</v>
      </c>
    </row>
    <row r="8763" spans="1:6" x14ac:dyDescent="0.25">
      <c r="A8763" t="s">
        <v>5965</v>
      </c>
      <c r="B8763" s="100" t="s">
        <v>10764</v>
      </c>
      <c r="C8763" s="100"/>
      <c r="D8763" s="124">
        <v>11201</v>
      </c>
      <c r="E8763" s="157">
        <f>VLOOKUP(D8763,'SOAT LIQ'!$A$87:$C$3416,3,FALSE)</f>
        <v>7</v>
      </c>
      <c r="F8763" t="s">
        <v>21632</v>
      </c>
    </row>
    <row r="8764" spans="1:6" x14ac:dyDescent="0.25">
      <c r="A8764" t="s">
        <v>5965</v>
      </c>
      <c r="B8764" s="100" t="s">
        <v>10765</v>
      </c>
      <c r="C8764" s="99" t="s">
        <v>10766</v>
      </c>
      <c r="D8764" s="124">
        <v>11240</v>
      </c>
      <c r="E8764" s="157">
        <f>VLOOKUP(D8764,'SOAT LIQ'!$A$87:$C$3416,3,FALSE)</f>
        <v>7</v>
      </c>
      <c r="F8764" t="s">
        <v>21632</v>
      </c>
    </row>
    <row r="8765" spans="1:6" x14ac:dyDescent="0.25">
      <c r="A8765" t="s">
        <v>5750</v>
      </c>
      <c r="B8765" s="100" t="s">
        <v>10765</v>
      </c>
      <c r="C8765" s="99" t="s">
        <v>10766</v>
      </c>
      <c r="D8765" s="124">
        <v>11240</v>
      </c>
      <c r="E8765" s="157">
        <f>VLOOKUP(D8765,'SOAT LIQ'!$A$87:$C$3416,3,FALSE)</f>
        <v>7</v>
      </c>
      <c r="F8765" t="s">
        <v>21632</v>
      </c>
    </row>
    <row r="8766" spans="1:6" x14ac:dyDescent="0.25">
      <c r="A8766" t="s">
        <v>5965</v>
      </c>
      <c r="B8766" s="100" t="s">
        <v>10767</v>
      </c>
      <c r="C8766" s="99" t="s">
        <v>10766</v>
      </c>
      <c r="D8766" s="124">
        <v>11240</v>
      </c>
      <c r="E8766" s="157">
        <f>VLOOKUP(D8766,'SOAT LIQ'!$A$87:$C$3416,3,FALSE)</f>
        <v>7</v>
      </c>
      <c r="F8766" t="s">
        <v>21632</v>
      </c>
    </row>
    <row r="8767" spans="1:6" x14ac:dyDescent="0.25">
      <c r="A8767" t="s">
        <v>5750</v>
      </c>
      <c r="B8767" s="100" t="s">
        <v>10767</v>
      </c>
      <c r="C8767" s="99" t="s">
        <v>10766</v>
      </c>
      <c r="D8767" s="124">
        <v>11240</v>
      </c>
      <c r="E8767" s="157">
        <f>VLOOKUP(D8767,'SOAT LIQ'!$A$87:$C$3416,3,FALSE)</f>
        <v>7</v>
      </c>
      <c r="F8767" t="s">
        <v>21632</v>
      </c>
    </row>
    <row r="8768" spans="1:6" x14ac:dyDescent="0.25">
      <c r="A8768" t="s">
        <v>5965</v>
      </c>
      <c r="B8768" s="100" t="s">
        <v>10768</v>
      </c>
      <c r="C8768" s="99" t="s">
        <v>10766</v>
      </c>
      <c r="D8768" s="124">
        <v>11201</v>
      </c>
      <c r="E8768" s="157">
        <f>VLOOKUP(D8768,'SOAT LIQ'!$A$87:$C$3416,3,FALSE)</f>
        <v>7</v>
      </c>
      <c r="F8768" t="s">
        <v>21632</v>
      </c>
    </row>
    <row r="8769" spans="1:6" x14ac:dyDescent="0.25">
      <c r="A8769" t="s">
        <v>5965</v>
      </c>
      <c r="B8769" s="100" t="s">
        <v>10769</v>
      </c>
      <c r="C8769" s="99" t="s">
        <v>10766</v>
      </c>
      <c r="D8769" s="124">
        <v>11201</v>
      </c>
      <c r="E8769" s="157">
        <f>VLOOKUP(D8769,'SOAT LIQ'!$A$87:$C$3416,3,FALSE)</f>
        <v>7</v>
      </c>
      <c r="F8769" t="s">
        <v>21632</v>
      </c>
    </row>
    <row r="8770" spans="1:6" x14ac:dyDescent="0.25">
      <c r="A8770" t="s">
        <v>5965</v>
      </c>
      <c r="B8770" s="100" t="s">
        <v>10771</v>
      </c>
      <c r="C8770" s="99" t="s">
        <v>10770</v>
      </c>
      <c r="D8770" s="124">
        <v>11301</v>
      </c>
      <c r="E8770" s="157">
        <f>VLOOKUP(D8770,'SOAT LIQ'!$A$87:$C$3416,3,FALSE)</f>
        <v>9</v>
      </c>
      <c r="F8770" t="s">
        <v>21632</v>
      </c>
    </row>
    <row r="8771" spans="1:6" x14ac:dyDescent="0.25">
      <c r="A8771" t="s">
        <v>5750</v>
      </c>
      <c r="B8771" s="100" t="s">
        <v>10771</v>
      </c>
      <c r="C8771" s="99" t="s">
        <v>10770</v>
      </c>
      <c r="D8771" s="124">
        <v>11301</v>
      </c>
      <c r="E8771" s="157">
        <f>VLOOKUP(D8771,'SOAT LIQ'!$A$87:$C$3416,3,FALSE)</f>
        <v>9</v>
      </c>
      <c r="F8771" t="s">
        <v>21632</v>
      </c>
    </row>
    <row r="8772" spans="1:6" x14ac:dyDescent="0.25">
      <c r="A8772" t="s">
        <v>5965</v>
      </c>
      <c r="B8772" s="100" t="s">
        <v>10773</v>
      </c>
      <c r="C8772" s="99" t="s">
        <v>10772</v>
      </c>
      <c r="D8772" s="124">
        <v>11112</v>
      </c>
      <c r="E8772" s="157">
        <f>VLOOKUP(D8772,'SOAT LIQ'!$A$87:$C$3416,3,FALSE)</f>
        <v>7</v>
      </c>
      <c r="F8772" t="s">
        <v>21632</v>
      </c>
    </row>
    <row r="8773" spans="1:6" x14ac:dyDescent="0.25">
      <c r="A8773" t="s">
        <v>5750</v>
      </c>
      <c r="B8773" s="100" t="s">
        <v>10773</v>
      </c>
      <c r="C8773" s="99" t="s">
        <v>10772</v>
      </c>
      <c r="D8773" s="124">
        <v>11112</v>
      </c>
      <c r="E8773" s="157">
        <f>VLOOKUP(D8773,'SOAT LIQ'!$A$87:$C$3416,3,FALSE)</f>
        <v>7</v>
      </c>
      <c r="F8773" t="s">
        <v>21632</v>
      </c>
    </row>
    <row r="8774" spans="1:6" x14ac:dyDescent="0.25">
      <c r="A8774" t="s">
        <v>5965</v>
      </c>
      <c r="B8774" s="100" t="s">
        <v>10775</v>
      </c>
      <c r="C8774" s="99" t="s">
        <v>10774</v>
      </c>
      <c r="D8774" s="124">
        <v>11221</v>
      </c>
      <c r="E8774" s="157">
        <f>VLOOKUP(D8774,'SOAT LIQ'!$A$87:$C$3416,3,FALSE)</f>
        <v>10</v>
      </c>
      <c r="F8774" t="s">
        <v>21632</v>
      </c>
    </row>
    <row r="8775" spans="1:6" x14ac:dyDescent="0.25">
      <c r="A8775" t="s">
        <v>5965</v>
      </c>
      <c r="B8775" s="100" t="s">
        <v>10776</v>
      </c>
      <c r="C8775" s="100"/>
      <c r="D8775" s="124">
        <v>11220</v>
      </c>
      <c r="E8775" s="157">
        <f>VLOOKUP(D8775,'SOAT LIQ'!$A$87:$C$3416,3,FALSE)</f>
        <v>10</v>
      </c>
      <c r="F8775" t="s">
        <v>21632</v>
      </c>
    </row>
    <row r="8776" spans="1:6" x14ac:dyDescent="0.25">
      <c r="A8776" t="s">
        <v>5965</v>
      </c>
      <c r="B8776" s="100" t="s">
        <v>10777</v>
      </c>
      <c r="C8776" s="99" t="s">
        <v>10778</v>
      </c>
      <c r="D8776" s="124">
        <v>11210</v>
      </c>
      <c r="E8776" s="157">
        <f>VLOOKUP(D8776,'SOAT LIQ'!$A$87:$C$3416,3,FALSE)</f>
        <v>10</v>
      </c>
      <c r="F8776" t="s">
        <v>21632</v>
      </c>
    </row>
    <row r="8777" spans="1:6" x14ac:dyDescent="0.25">
      <c r="A8777" t="s">
        <v>5965</v>
      </c>
      <c r="B8777" s="100" t="s">
        <v>10779</v>
      </c>
      <c r="C8777" s="99" t="s">
        <v>10744</v>
      </c>
      <c r="D8777" s="124">
        <v>518001</v>
      </c>
      <c r="E8777" s="157" t="e">
        <f>VLOOKUP(D8777,'SOAT LIQ'!$A$87:$C$3416,3,FALSE)</f>
        <v>#N/A</v>
      </c>
      <c r="F8777" t="s">
        <v>21632</v>
      </c>
    </row>
    <row r="8778" spans="1:6" x14ac:dyDescent="0.25">
      <c r="A8778" t="s">
        <v>5965</v>
      </c>
      <c r="B8778" s="100" t="s">
        <v>10780</v>
      </c>
      <c r="C8778" s="100"/>
      <c r="D8778" s="124">
        <v>11210</v>
      </c>
      <c r="E8778" s="157">
        <f>VLOOKUP(D8778,'SOAT LIQ'!$A$87:$C$3416,3,FALSE)</f>
        <v>10</v>
      </c>
      <c r="F8778" t="s">
        <v>21632</v>
      </c>
    </row>
    <row r="8779" spans="1:6" x14ac:dyDescent="0.25">
      <c r="A8779" t="s">
        <v>5750</v>
      </c>
      <c r="B8779" s="100" t="s">
        <v>10780</v>
      </c>
      <c r="C8779" s="100"/>
      <c r="D8779" s="124">
        <v>11210</v>
      </c>
      <c r="E8779" s="157">
        <f>VLOOKUP(D8779,'SOAT LIQ'!$A$87:$C$3416,3,FALSE)</f>
        <v>10</v>
      </c>
      <c r="F8779" t="s">
        <v>21632</v>
      </c>
    </row>
    <row r="8780" spans="1:6" x14ac:dyDescent="0.25">
      <c r="A8780" t="s">
        <v>5750</v>
      </c>
      <c r="B8780" s="100" t="s">
        <v>10781</v>
      </c>
      <c r="C8780" s="100"/>
      <c r="D8780" s="124">
        <v>11210</v>
      </c>
      <c r="E8780" s="157">
        <f>VLOOKUP(D8780,'SOAT LIQ'!$A$87:$C$3416,3,FALSE)</f>
        <v>10</v>
      </c>
      <c r="F8780" t="s">
        <v>21632</v>
      </c>
    </row>
    <row r="8781" spans="1:6" x14ac:dyDescent="0.25">
      <c r="A8781" t="s">
        <v>5965</v>
      </c>
      <c r="B8781" s="100" t="s">
        <v>10781</v>
      </c>
      <c r="C8781" s="100"/>
      <c r="D8781" s="124">
        <v>11210</v>
      </c>
      <c r="E8781" s="157">
        <f>VLOOKUP(D8781,'SOAT LIQ'!$A$87:$C$3416,3,FALSE)</f>
        <v>10</v>
      </c>
      <c r="F8781" t="s">
        <v>21632</v>
      </c>
    </row>
    <row r="8782" spans="1:6" x14ac:dyDescent="0.25">
      <c r="A8782" t="s">
        <v>5965</v>
      </c>
      <c r="B8782" s="100" t="s">
        <v>4943</v>
      </c>
      <c r="C8782" s="99" t="s">
        <v>10782</v>
      </c>
      <c r="D8782" s="124">
        <v>11140</v>
      </c>
      <c r="E8782" s="157">
        <f>VLOOKUP(D8782,'SOAT LIQ'!$A$87:$C$3416,3,FALSE)</f>
        <v>10</v>
      </c>
      <c r="F8782" t="s">
        <v>21632</v>
      </c>
    </row>
    <row r="8783" spans="1:6" x14ac:dyDescent="0.25">
      <c r="A8783" t="s">
        <v>5965</v>
      </c>
      <c r="B8783" s="100" t="s">
        <v>10784</v>
      </c>
      <c r="C8783" s="99" t="s">
        <v>10783</v>
      </c>
      <c r="D8783" s="124">
        <v>11241</v>
      </c>
      <c r="E8783" s="157">
        <f>VLOOKUP(D8783,'SOAT LIQ'!$A$87:$C$3416,3,FALSE)</f>
        <v>10</v>
      </c>
      <c r="F8783" t="s">
        <v>21632</v>
      </c>
    </row>
    <row r="8784" spans="1:6" x14ac:dyDescent="0.25">
      <c r="A8784" t="s">
        <v>5965</v>
      </c>
      <c r="B8784" s="100" t="s">
        <v>10786</v>
      </c>
      <c r="C8784" s="99" t="s">
        <v>10785</v>
      </c>
      <c r="D8784" s="124">
        <v>11220</v>
      </c>
      <c r="E8784" s="157">
        <f>VLOOKUP(D8784,'SOAT LIQ'!$A$87:$C$3416,3,FALSE)</f>
        <v>10</v>
      </c>
      <c r="F8784" t="s">
        <v>21632</v>
      </c>
    </row>
    <row r="8785" spans="1:6" x14ac:dyDescent="0.25">
      <c r="A8785" t="s">
        <v>5965</v>
      </c>
      <c r="B8785" s="100" t="s">
        <v>10788</v>
      </c>
      <c r="C8785" s="99" t="s">
        <v>10787</v>
      </c>
      <c r="D8785" s="124">
        <v>518001</v>
      </c>
      <c r="E8785" s="157" t="e">
        <f>VLOOKUP(D8785,'SOAT LIQ'!$A$87:$C$3416,3,FALSE)</f>
        <v>#N/A</v>
      </c>
      <c r="F8785" t="s">
        <v>21632</v>
      </c>
    </row>
    <row r="8786" spans="1:6" x14ac:dyDescent="0.25">
      <c r="A8786" t="s">
        <v>5965</v>
      </c>
      <c r="B8786" s="100" t="s">
        <v>10789</v>
      </c>
      <c r="C8786" s="100"/>
      <c r="D8786" s="124">
        <v>11231</v>
      </c>
      <c r="E8786" s="157">
        <f>VLOOKUP(D8786,'SOAT LIQ'!$A$87:$C$3416,3,FALSE)</f>
        <v>2</v>
      </c>
      <c r="F8786" t="s">
        <v>21632</v>
      </c>
    </row>
    <row r="8787" spans="1:6" x14ac:dyDescent="0.25">
      <c r="A8787" t="s">
        <v>5965</v>
      </c>
      <c r="B8787" s="100" t="s">
        <v>10790</v>
      </c>
      <c r="C8787" s="99" t="s">
        <v>10778</v>
      </c>
      <c r="D8787" s="124">
        <v>11121</v>
      </c>
      <c r="E8787" s="157">
        <f>VLOOKUP(D8787,'SOAT LIQ'!$A$87:$C$3416,3,FALSE)</f>
        <v>7</v>
      </c>
      <c r="F8787" t="s">
        <v>21632</v>
      </c>
    </row>
    <row r="8788" spans="1:6" x14ac:dyDescent="0.25">
      <c r="A8788" t="s">
        <v>5750</v>
      </c>
      <c r="B8788" s="100" t="s">
        <v>10790</v>
      </c>
      <c r="C8788" s="99" t="s">
        <v>10778</v>
      </c>
      <c r="D8788" s="124">
        <v>11121</v>
      </c>
      <c r="E8788" s="157">
        <f>VLOOKUP(D8788,'SOAT LIQ'!$A$87:$C$3416,3,FALSE)</f>
        <v>7</v>
      </c>
      <c r="F8788" t="s">
        <v>21632</v>
      </c>
    </row>
    <row r="8789" spans="1:6" x14ac:dyDescent="0.25">
      <c r="A8789" t="s">
        <v>5965</v>
      </c>
      <c r="B8789" s="100" t="s">
        <v>10791</v>
      </c>
      <c r="C8789" s="99" t="s">
        <v>10792</v>
      </c>
      <c r="D8789" s="124">
        <v>11121</v>
      </c>
      <c r="E8789" s="157">
        <f>VLOOKUP(D8789,'SOAT LIQ'!$A$87:$C$3416,3,FALSE)</f>
        <v>7</v>
      </c>
      <c r="F8789" t="s">
        <v>21632</v>
      </c>
    </row>
    <row r="8790" spans="1:6" x14ac:dyDescent="0.25">
      <c r="A8790" t="s">
        <v>5965</v>
      </c>
      <c r="B8790" s="100" t="s">
        <v>10793</v>
      </c>
      <c r="C8790" s="100"/>
      <c r="D8790" s="124">
        <v>11121</v>
      </c>
      <c r="E8790" s="157">
        <f>VLOOKUP(D8790,'SOAT LIQ'!$A$87:$C$3416,3,FALSE)</f>
        <v>7</v>
      </c>
      <c r="F8790" t="s">
        <v>21632</v>
      </c>
    </row>
    <row r="8791" spans="1:6" x14ac:dyDescent="0.25">
      <c r="A8791" t="s">
        <v>5965</v>
      </c>
      <c r="B8791" s="100" t="s">
        <v>10794</v>
      </c>
      <c r="C8791" s="99" t="s">
        <v>10795</v>
      </c>
      <c r="D8791" s="124">
        <v>11121</v>
      </c>
      <c r="E8791" s="157">
        <f>VLOOKUP(D8791,'SOAT LIQ'!$A$87:$C$3416,3,FALSE)</f>
        <v>7</v>
      </c>
      <c r="F8791" t="s">
        <v>21632</v>
      </c>
    </row>
    <row r="8792" spans="1:6" x14ac:dyDescent="0.25">
      <c r="A8792" t="s">
        <v>5965</v>
      </c>
      <c r="B8792" s="100" t="s">
        <v>10796</v>
      </c>
      <c r="C8792" s="99" t="s">
        <v>10797</v>
      </c>
      <c r="D8792" s="124">
        <v>11121</v>
      </c>
      <c r="E8792" s="157">
        <f>VLOOKUP(D8792,'SOAT LIQ'!$A$87:$C$3416,3,FALSE)</f>
        <v>7</v>
      </c>
      <c r="F8792" t="s">
        <v>21632</v>
      </c>
    </row>
    <row r="8793" spans="1:6" x14ac:dyDescent="0.25">
      <c r="A8793" t="s">
        <v>5965</v>
      </c>
      <c r="B8793" s="100" t="s">
        <v>10798</v>
      </c>
      <c r="C8793" s="100"/>
      <c r="D8793" s="124">
        <v>11121</v>
      </c>
      <c r="E8793" s="157">
        <f>VLOOKUP(D8793,'SOAT LIQ'!$A$87:$C$3416,3,FALSE)</f>
        <v>7</v>
      </c>
      <c r="F8793" t="s">
        <v>21632</v>
      </c>
    </row>
    <row r="8794" spans="1:6" x14ac:dyDescent="0.25">
      <c r="A8794" t="s">
        <v>5965</v>
      </c>
      <c r="B8794" s="100" t="s">
        <v>10800</v>
      </c>
      <c r="C8794" s="99" t="s">
        <v>10799</v>
      </c>
      <c r="D8794" s="124">
        <v>11222</v>
      </c>
      <c r="E8794" s="157">
        <f>VLOOKUP(D8794,'SOAT LIQ'!$A$87:$C$3416,3,FALSE)</f>
        <v>10</v>
      </c>
      <c r="F8794" t="s">
        <v>21632</v>
      </c>
    </row>
    <row r="8795" spans="1:6" x14ac:dyDescent="0.25">
      <c r="A8795" t="s">
        <v>5965</v>
      </c>
      <c r="B8795" s="100" t="s">
        <v>10801</v>
      </c>
      <c r="C8795" s="100"/>
      <c r="D8795" s="124">
        <v>11220</v>
      </c>
      <c r="E8795" s="157">
        <f>VLOOKUP(D8795,'SOAT LIQ'!$A$87:$C$3416,3,FALSE)</f>
        <v>10</v>
      </c>
      <c r="F8795" t="s">
        <v>21632</v>
      </c>
    </row>
    <row r="8796" spans="1:6" x14ac:dyDescent="0.25">
      <c r="A8796" t="s">
        <v>5965</v>
      </c>
      <c r="B8796" s="100" t="s">
        <v>10802</v>
      </c>
      <c r="C8796" s="100"/>
      <c r="D8796" s="124">
        <v>11220</v>
      </c>
      <c r="E8796" s="157">
        <f>VLOOKUP(D8796,'SOAT LIQ'!$A$87:$C$3416,3,FALSE)</f>
        <v>10</v>
      </c>
      <c r="F8796" t="s">
        <v>21632</v>
      </c>
    </row>
    <row r="8797" spans="1:6" x14ac:dyDescent="0.25">
      <c r="A8797" t="s">
        <v>5965</v>
      </c>
      <c r="B8797" s="100" t="s">
        <v>10803</v>
      </c>
      <c r="C8797" s="100"/>
      <c r="D8797" s="124">
        <v>11220</v>
      </c>
      <c r="E8797" s="157">
        <f>VLOOKUP(D8797,'SOAT LIQ'!$A$87:$C$3416,3,FALSE)</f>
        <v>10</v>
      </c>
      <c r="F8797" t="s">
        <v>21632</v>
      </c>
    </row>
    <row r="8798" spans="1:6" x14ac:dyDescent="0.25">
      <c r="A8798" t="s">
        <v>5965</v>
      </c>
      <c r="B8798" s="100" t="s">
        <v>10804</v>
      </c>
      <c r="C8798" s="100"/>
      <c r="D8798" s="124"/>
      <c r="E8798" s="157" t="e">
        <f>VLOOKUP(D8798,'SOAT LIQ'!$A$87:$C$3416,3,FALSE)</f>
        <v>#N/A</v>
      </c>
      <c r="F8798" t="s">
        <v>21632</v>
      </c>
    </row>
    <row r="8799" spans="1:6" x14ac:dyDescent="0.25">
      <c r="A8799" t="s">
        <v>5965</v>
      </c>
      <c r="B8799" s="100" t="s">
        <v>10805</v>
      </c>
      <c r="C8799" s="100"/>
      <c r="D8799" s="124"/>
      <c r="E8799" s="157" t="e">
        <f>VLOOKUP(D8799,'SOAT LIQ'!$A$87:$C$3416,3,FALSE)</f>
        <v>#N/A</v>
      </c>
      <c r="F8799" t="s">
        <v>21632</v>
      </c>
    </row>
    <row r="8800" spans="1:6" x14ac:dyDescent="0.25">
      <c r="A8800" t="s">
        <v>5965</v>
      </c>
      <c r="B8800" s="100" t="s">
        <v>10806</v>
      </c>
      <c r="C8800" s="100"/>
      <c r="D8800" s="124"/>
      <c r="E8800" s="157" t="e">
        <f>VLOOKUP(D8800,'SOAT LIQ'!$A$87:$C$3416,3,FALSE)</f>
        <v>#N/A</v>
      </c>
      <c r="F8800" t="s">
        <v>21632</v>
      </c>
    </row>
    <row r="8801" spans="1:6" x14ac:dyDescent="0.25">
      <c r="A8801" t="s">
        <v>5965</v>
      </c>
      <c r="B8801" s="100" t="s">
        <v>10807</v>
      </c>
      <c r="C8801" s="100"/>
      <c r="D8801" s="124">
        <v>12113</v>
      </c>
      <c r="E8801" s="157">
        <f>VLOOKUP(D8801,'SOAT LIQ'!$A$87:$C$3416,3,FALSE)</f>
        <v>8</v>
      </c>
      <c r="F8801" t="s">
        <v>21632</v>
      </c>
    </row>
    <row r="8802" spans="1:6" x14ac:dyDescent="0.25">
      <c r="A8802" t="s">
        <v>5965</v>
      </c>
      <c r="B8802" s="100" t="s">
        <v>10808</v>
      </c>
      <c r="C8802" s="100"/>
      <c r="D8802" s="124">
        <v>12113</v>
      </c>
      <c r="E8802" s="157">
        <f>VLOOKUP(D8802,'SOAT LIQ'!$A$87:$C$3416,3,FALSE)</f>
        <v>8</v>
      </c>
      <c r="F8802" t="s">
        <v>21632</v>
      </c>
    </row>
    <row r="8803" spans="1:6" x14ac:dyDescent="0.25">
      <c r="A8803" t="s">
        <v>5965</v>
      </c>
      <c r="B8803" s="100" t="s">
        <v>10810</v>
      </c>
      <c r="C8803" s="99" t="s">
        <v>10809</v>
      </c>
      <c r="D8803" s="124">
        <v>11140</v>
      </c>
      <c r="E8803" s="157">
        <f>VLOOKUP(D8803,'SOAT LIQ'!$A$87:$C$3416,3,FALSE)</f>
        <v>10</v>
      </c>
      <c r="F8803" t="s">
        <v>21632</v>
      </c>
    </row>
    <row r="8804" spans="1:6" x14ac:dyDescent="0.25">
      <c r="A8804" t="s">
        <v>5965</v>
      </c>
      <c r="B8804" s="100" t="s">
        <v>10812</v>
      </c>
      <c r="C8804" s="99" t="s">
        <v>10811</v>
      </c>
      <c r="D8804" s="124">
        <v>518001</v>
      </c>
      <c r="E8804" s="157" t="e">
        <f>VLOOKUP(D8804,'SOAT LIQ'!$A$87:$C$3416,3,FALSE)</f>
        <v>#N/A</v>
      </c>
      <c r="F8804" t="s">
        <v>21632</v>
      </c>
    </row>
    <row r="8805" spans="1:6" x14ac:dyDescent="0.25">
      <c r="A8805" t="s">
        <v>5965</v>
      </c>
      <c r="B8805" s="100" t="s">
        <v>10813</v>
      </c>
      <c r="C8805" s="99" t="s">
        <v>10814</v>
      </c>
      <c r="D8805" s="124">
        <v>11430</v>
      </c>
      <c r="E8805" s="157">
        <f>VLOOKUP(D8805,'SOAT LIQ'!$A$87:$C$3416,3,FALSE)</f>
        <v>3</v>
      </c>
      <c r="F8805" t="s">
        <v>21632</v>
      </c>
    </row>
    <row r="8806" spans="1:6" x14ac:dyDescent="0.25">
      <c r="A8806" t="s">
        <v>5965</v>
      </c>
      <c r="B8806" s="100" t="s">
        <v>10816</v>
      </c>
      <c r="C8806" s="99" t="s">
        <v>10815</v>
      </c>
      <c r="D8806" s="124">
        <v>17640</v>
      </c>
      <c r="E8806" s="157">
        <f>VLOOKUP(D8806,'SOAT LIQ'!$A$87:$C$3416,3,FALSE)</f>
        <v>3</v>
      </c>
      <c r="F8806" t="s">
        <v>21632</v>
      </c>
    </row>
    <row r="8807" spans="1:6" x14ac:dyDescent="0.25">
      <c r="A8807" t="s">
        <v>5750</v>
      </c>
      <c r="B8807" s="100" t="s">
        <v>10816</v>
      </c>
      <c r="C8807" s="99" t="s">
        <v>10815</v>
      </c>
      <c r="D8807" s="124">
        <v>17640</v>
      </c>
      <c r="E8807" s="157">
        <f>VLOOKUP(D8807,'SOAT LIQ'!$A$87:$C$3416,3,FALSE)</f>
        <v>3</v>
      </c>
      <c r="F8807" t="s">
        <v>21632</v>
      </c>
    </row>
    <row r="8808" spans="1:6" x14ac:dyDescent="0.25">
      <c r="A8808" t="s">
        <v>5965</v>
      </c>
      <c r="B8808" s="100" t="s">
        <v>4493</v>
      </c>
      <c r="C8808" s="99" t="s">
        <v>10817</v>
      </c>
      <c r="D8808" s="124">
        <v>17640</v>
      </c>
      <c r="E8808" s="157">
        <f>VLOOKUP(D8808,'SOAT LIQ'!$A$87:$C$3416,3,FALSE)</f>
        <v>3</v>
      </c>
      <c r="F8808" t="s">
        <v>21632</v>
      </c>
    </row>
    <row r="8809" spans="1:6" x14ac:dyDescent="0.25">
      <c r="A8809" t="s">
        <v>5750</v>
      </c>
      <c r="B8809" s="100" t="s">
        <v>4493</v>
      </c>
      <c r="C8809" s="99" t="s">
        <v>10817</v>
      </c>
      <c r="D8809" s="124">
        <v>17640</v>
      </c>
      <c r="E8809" s="157">
        <f>VLOOKUP(D8809,'SOAT LIQ'!$A$87:$C$3416,3,FALSE)</f>
        <v>3</v>
      </c>
      <c r="F8809" t="s">
        <v>21632</v>
      </c>
    </row>
    <row r="8810" spans="1:6" x14ac:dyDescent="0.25">
      <c r="A8810" t="s">
        <v>5965</v>
      </c>
      <c r="B8810" s="100" t="s">
        <v>10819</v>
      </c>
      <c r="C8810" s="99" t="s">
        <v>10818</v>
      </c>
      <c r="D8810" s="124">
        <v>11441</v>
      </c>
      <c r="E8810" s="157">
        <f>VLOOKUP(D8810,'SOAT LIQ'!$A$87:$C$3416,3,FALSE)</f>
        <v>5</v>
      </c>
      <c r="F8810" t="s">
        <v>21632</v>
      </c>
    </row>
    <row r="8811" spans="1:6" x14ac:dyDescent="0.25">
      <c r="A8811" t="s">
        <v>10820</v>
      </c>
      <c r="B8811" s="100" t="s">
        <v>10819</v>
      </c>
      <c r="C8811" s="99" t="s">
        <v>10818</v>
      </c>
      <c r="D8811" s="124">
        <v>11441</v>
      </c>
      <c r="E8811" s="157">
        <f>VLOOKUP(D8811,'SOAT LIQ'!$A$87:$C$3416,3,FALSE)</f>
        <v>5</v>
      </c>
      <c r="F8811" t="s">
        <v>21632</v>
      </c>
    </row>
    <row r="8812" spans="1:6" x14ac:dyDescent="0.25">
      <c r="A8812" t="s">
        <v>10821</v>
      </c>
      <c r="B8812" s="100" t="s">
        <v>10819</v>
      </c>
      <c r="C8812" s="99" t="s">
        <v>10818</v>
      </c>
      <c r="D8812" s="124">
        <v>11441</v>
      </c>
      <c r="E8812" s="157">
        <f>VLOOKUP(D8812,'SOAT LIQ'!$A$87:$C$3416,3,FALSE)</f>
        <v>5</v>
      </c>
      <c r="F8812" t="s">
        <v>21632</v>
      </c>
    </row>
    <row r="8813" spans="1:6" x14ac:dyDescent="0.25">
      <c r="A8813" t="s">
        <v>10710</v>
      </c>
      <c r="B8813" s="100" t="s">
        <v>10819</v>
      </c>
      <c r="C8813" s="99" t="s">
        <v>10818</v>
      </c>
      <c r="D8813" s="124">
        <v>11441</v>
      </c>
      <c r="E8813" s="157">
        <f>VLOOKUP(D8813,'SOAT LIQ'!$A$87:$C$3416,3,FALSE)</f>
        <v>5</v>
      </c>
      <c r="F8813" t="s">
        <v>21632</v>
      </c>
    </row>
    <row r="8814" spans="1:6" x14ac:dyDescent="0.25">
      <c r="A8814" t="s">
        <v>5965</v>
      </c>
      <c r="B8814" s="100" t="s">
        <v>10823</v>
      </c>
      <c r="C8814" s="99" t="s">
        <v>10822</v>
      </c>
      <c r="D8814" s="124">
        <v>11411</v>
      </c>
      <c r="E8814" s="157">
        <f>VLOOKUP(D8814,'SOAT LIQ'!$A$87:$C$3416,3,FALSE)</f>
        <v>3</v>
      </c>
      <c r="F8814" t="s">
        <v>21632</v>
      </c>
    </row>
    <row r="8815" spans="1:6" x14ac:dyDescent="0.25">
      <c r="A8815" t="s">
        <v>10821</v>
      </c>
      <c r="B8815" s="100" t="s">
        <v>10823</v>
      </c>
      <c r="C8815" s="99" t="s">
        <v>10822</v>
      </c>
      <c r="D8815" s="124">
        <v>11411</v>
      </c>
      <c r="E8815" s="157">
        <f>VLOOKUP(D8815,'SOAT LIQ'!$A$87:$C$3416,3,FALSE)</f>
        <v>3</v>
      </c>
      <c r="F8815" t="s">
        <v>21632</v>
      </c>
    </row>
    <row r="8816" spans="1:6" x14ac:dyDescent="0.25">
      <c r="A8816" t="s">
        <v>10710</v>
      </c>
      <c r="B8816" s="100" t="s">
        <v>10823</v>
      </c>
      <c r="C8816" s="99" t="s">
        <v>10822</v>
      </c>
      <c r="D8816" s="124">
        <v>11411</v>
      </c>
      <c r="E8816" s="157">
        <f>VLOOKUP(D8816,'SOAT LIQ'!$A$87:$C$3416,3,FALSE)</f>
        <v>3</v>
      </c>
      <c r="F8816" t="s">
        <v>21632</v>
      </c>
    </row>
    <row r="8817" spans="1:6" x14ac:dyDescent="0.25">
      <c r="A8817" t="s">
        <v>5965</v>
      </c>
      <c r="B8817" s="100" t="s">
        <v>10824</v>
      </c>
      <c r="C8817" s="99" t="s">
        <v>10822</v>
      </c>
      <c r="D8817" s="124">
        <v>11411</v>
      </c>
      <c r="E8817" s="157">
        <f>VLOOKUP(D8817,'SOAT LIQ'!$A$87:$C$3416,3,FALSE)</f>
        <v>3</v>
      </c>
      <c r="F8817" t="s">
        <v>21632</v>
      </c>
    </row>
    <row r="8818" spans="1:6" x14ac:dyDescent="0.25">
      <c r="A8818" t="s">
        <v>5750</v>
      </c>
      <c r="B8818" s="100" t="s">
        <v>10824</v>
      </c>
      <c r="C8818" s="99" t="s">
        <v>10822</v>
      </c>
      <c r="D8818" s="124">
        <v>11411</v>
      </c>
      <c r="E8818" s="157">
        <f>VLOOKUP(D8818,'SOAT LIQ'!$A$87:$C$3416,3,FALSE)</f>
        <v>3</v>
      </c>
      <c r="F8818" t="s">
        <v>21632</v>
      </c>
    </row>
    <row r="8819" spans="1:6" x14ac:dyDescent="0.25">
      <c r="A8819" t="s">
        <v>5965</v>
      </c>
      <c r="B8819" s="100" t="s">
        <v>10825</v>
      </c>
      <c r="C8819" s="99" t="s">
        <v>10826</v>
      </c>
      <c r="D8819" s="124">
        <v>37101</v>
      </c>
      <c r="E8819" s="157" t="e">
        <f>VLOOKUP(D8819,'SOAT LIQ'!$A$87:$C$3416,3,FALSE)</f>
        <v>#N/A</v>
      </c>
      <c r="F8819" t="s">
        <v>21632</v>
      </c>
    </row>
    <row r="8820" spans="1:6" x14ac:dyDescent="0.25">
      <c r="A8820" t="s">
        <v>5965</v>
      </c>
      <c r="B8820" s="100" t="s">
        <v>10827</v>
      </c>
      <c r="C8820" s="99" t="s">
        <v>10828</v>
      </c>
      <c r="D8820" s="124">
        <v>11402</v>
      </c>
      <c r="E8820" s="157">
        <f>VLOOKUP(D8820,'SOAT LIQ'!$A$87:$C$3416,3,FALSE)</f>
        <v>4</v>
      </c>
      <c r="F8820" t="s">
        <v>21632</v>
      </c>
    </row>
    <row r="8821" spans="1:6" x14ac:dyDescent="0.25">
      <c r="A8821" t="s">
        <v>5965</v>
      </c>
      <c r="B8821" s="100" t="s">
        <v>10829</v>
      </c>
      <c r="C8821" s="99" t="s">
        <v>10828</v>
      </c>
      <c r="D8821" s="124">
        <v>11402</v>
      </c>
      <c r="E8821" s="157">
        <f>VLOOKUP(D8821,'SOAT LIQ'!$A$87:$C$3416,3,FALSE)</f>
        <v>4</v>
      </c>
      <c r="F8821" t="s">
        <v>21632</v>
      </c>
    </row>
    <row r="8822" spans="1:6" x14ac:dyDescent="0.25">
      <c r="A8822" t="s">
        <v>5965</v>
      </c>
      <c r="B8822" s="100" t="s">
        <v>10830</v>
      </c>
      <c r="C8822" s="99" t="s">
        <v>10828</v>
      </c>
      <c r="D8822" s="124">
        <v>11402</v>
      </c>
      <c r="E8822" s="157">
        <f>VLOOKUP(D8822,'SOAT LIQ'!$A$87:$C$3416,3,FALSE)</f>
        <v>4</v>
      </c>
      <c r="F8822" t="s">
        <v>21632</v>
      </c>
    </row>
    <row r="8823" spans="1:6" x14ac:dyDescent="0.25">
      <c r="A8823" t="s">
        <v>5965</v>
      </c>
      <c r="B8823" s="100" t="s">
        <v>10831</v>
      </c>
      <c r="C8823" s="99" t="s">
        <v>10832</v>
      </c>
      <c r="D8823" s="124">
        <v>11440</v>
      </c>
      <c r="E8823" s="157">
        <f>VLOOKUP(D8823,'SOAT LIQ'!$A$87:$C$3416,3,FALSE)</f>
        <v>5</v>
      </c>
      <c r="F8823" t="s">
        <v>21632</v>
      </c>
    </row>
    <row r="8824" spans="1:6" x14ac:dyDescent="0.25">
      <c r="A8824" t="s">
        <v>5965</v>
      </c>
      <c r="B8824" s="100" t="s">
        <v>10833</v>
      </c>
      <c r="C8824" s="100"/>
      <c r="D8824" s="124">
        <v>11440</v>
      </c>
      <c r="E8824" s="157">
        <f>VLOOKUP(D8824,'SOAT LIQ'!$A$87:$C$3416,3,FALSE)</f>
        <v>5</v>
      </c>
      <c r="F8824" t="s">
        <v>21632</v>
      </c>
    </row>
    <row r="8825" spans="1:6" x14ac:dyDescent="0.25">
      <c r="A8825" t="s">
        <v>5965</v>
      </c>
      <c r="B8825" s="100" t="s">
        <v>10834</v>
      </c>
      <c r="C8825" s="100"/>
      <c r="D8825" s="124">
        <v>11440</v>
      </c>
      <c r="E8825" s="157">
        <f>VLOOKUP(D8825,'SOAT LIQ'!$A$87:$C$3416,3,FALSE)</f>
        <v>5</v>
      </c>
      <c r="F8825" t="s">
        <v>21632</v>
      </c>
    </row>
    <row r="8826" spans="1:6" x14ac:dyDescent="0.25">
      <c r="A8826" t="s">
        <v>5965</v>
      </c>
      <c r="B8826" s="100" t="s">
        <v>10835</v>
      </c>
      <c r="C8826" s="99" t="s">
        <v>10828</v>
      </c>
      <c r="D8826" s="124">
        <v>11402</v>
      </c>
      <c r="E8826" s="157">
        <f>VLOOKUP(D8826,'SOAT LIQ'!$A$87:$C$3416,3,FALSE)</f>
        <v>4</v>
      </c>
      <c r="F8826" t="s">
        <v>21632</v>
      </c>
    </row>
    <row r="8827" spans="1:6" x14ac:dyDescent="0.25">
      <c r="A8827" t="s">
        <v>5965</v>
      </c>
      <c r="B8827" s="100" t="s">
        <v>10836</v>
      </c>
      <c r="C8827" s="99" t="s">
        <v>10828</v>
      </c>
      <c r="D8827" s="124">
        <v>11402</v>
      </c>
      <c r="E8827" s="157">
        <f>VLOOKUP(D8827,'SOAT LIQ'!$A$87:$C$3416,3,FALSE)</f>
        <v>4</v>
      </c>
      <c r="F8827" t="s">
        <v>21632</v>
      </c>
    </row>
    <row r="8828" spans="1:6" x14ac:dyDescent="0.25">
      <c r="A8828" t="s">
        <v>5965</v>
      </c>
      <c r="B8828" s="100" t="s">
        <v>10837</v>
      </c>
      <c r="C8828" s="99" t="s">
        <v>10838</v>
      </c>
      <c r="D8828" s="124">
        <v>11442</v>
      </c>
      <c r="E8828" s="157">
        <f>VLOOKUP(D8828,'SOAT LIQ'!$A$87:$C$3416,3,FALSE)</f>
        <v>5</v>
      </c>
      <c r="F8828" t="s">
        <v>21632</v>
      </c>
    </row>
    <row r="8829" spans="1:6" x14ac:dyDescent="0.25">
      <c r="A8829" t="s">
        <v>5750</v>
      </c>
      <c r="B8829" s="100" t="s">
        <v>10837</v>
      </c>
      <c r="C8829" s="99" t="s">
        <v>10838</v>
      </c>
      <c r="D8829" s="124">
        <v>11442</v>
      </c>
      <c r="E8829" s="157">
        <f>VLOOKUP(D8829,'SOAT LIQ'!$A$87:$C$3416,3,FALSE)</f>
        <v>5</v>
      </c>
      <c r="F8829" t="s">
        <v>21632</v>
      </c>
    </row>
    <row r="8830" spans="1:6" x14ac:dyDescent="0.25">
      <c r="A8830" t="s">
        <v>5965</v>
      </c>
      <c r="B8830" s="100" t="s">
        <v>10839</v>
      </c>
      <c r="C8830" s="100"/>
      <c r="D8830" s="124">
        <v>11442</v>
      </c>
      <c r="E8830" s="157">
        <f>VLOOKUP(D8830,'SOAT LIQ'!$A$87:$C$3416,3,FALSE)</f>
        <v>5</v>
      </c>
      <c r="F8830" t="s">
        <v>21632</v>
      </c>
    </row>
    <row r="8831" spans="1:6" x14ac:dyDescent="0.25">
      <c r="A8831" t="s">
        <v>5965</v>
      </c>
      <c r="B8831" s="100" t="s">
        <v>10840</v>
      </c>
      <c r="C8831" s="100"/>
      <c r="D8831" s="124">
        <v>11442</v>
      </c>
      <c r="E8831" s="157">
        <f>VLOOKUP(D8831,'SOAT LIQ'!$A$87:$C$3416,3,FALSE)</f>
        <v>5</v>
      </c>
      <c r="F8831" t="s">
        <v>21632</v>
      </c>
    </row>
    <row r="8832" spans="1:6" x14ac:dyDescent="0.25">
      <c r="A8832" t="s">
        <v>5965</v>
      </c>
      <c r="B8832" s="100" t="s">
        <v>10841</v>
      </c>
      <c r="C8832" s="99" t="s">
        <v>10842</v>
      </c>
      <c r="D8832" s="124">
        <v>11462</v>
      </c>
      <c r="E8832" s="157">
        <f>VLOOKUP(D8832,'SOAT LIQ'!$A$87:$C$3416,3,FALSE)</f>
        <v>5</v>
      </c>
      <c r="F8832" t="s">
        <v>21632</v>
      </c>
    </row>
    <row r="8833" spans="1:6" x14ac:dyDescent="0.25">
      <c r="A8833" t="s">
        <v>5965</v>
      </c>
      <c r="B8833" s="100" t="s">
        <v>10843</v>
      </c>
      <c r="C8833" s="100"/>
      <c r="D8833" s="124">
        <v>11462</v>
      </c>
      <c r="E8833" s="157">
        <f>VLOOKUP(D8833,'SOAT LIQ'!$A$87:$C$3416,3,FALSE)</f>
        <v>5</v>
      </c>
      <c r="F8833" t="s">
        <v>21632</v>
      </c>
    </row>
    <row r="8834" spans="1:6" x14ac:dyDescent="0.25">
      <c r="A8834" t="s">
        <v>5965</v>
      </c>
      <c r="B8834" s="100" t="s">
        <v>10844</v>
      </c>
      <c r="C8834" s="100"/>
      <c r="D8834" s="124">
        <v>11462</v>
      </c>
      <c r="E8834" s="157">
        <f>VLOOKUP(D8834,'SOAT LIQ'!$A$87:$C$3416,3,FALSE)</f>
        <v>5</v>
      </c>
      <c r="F8834" t="s">
        <v>21632</v>
      </c>
    </row>
    <row r="8835" spans="1:6" x14ac:dyDescent="0.25">
      <c r="A8835" t="s">
        <v>5965</v>
      </c>
      <c r="B8835" s="100" t="s">
        <v>10845</v>
      </c>
      <c r="C8835" s="99" t="s">
        <v>10846</v>
      </c>
      <c r="D8835" s="124">
        <v>11462</v>
      </c>
      <c r="E8835" s="157">
        <f>VLOOKUP(D8835,'SOAT LIQ'!$A$87:$C$3416,3,FALSE)</f>
        <v>5</v>
      </c>
      <c r="F8835" t="s">
        <v>21632</v>
      </c>
    </row>
    <row r="8836" spans="1:6" x14ac:dyDescent="0.25">
      <c r="A8836" t="s">
        <v>5965</v>
      </c>
      <c r="B8836" s="100" t="s">
        <v>10848</v>
      </c>
      <c r="C8836" s="99" t="s">
        <v>10847</v>
      </c>
      <c r="D8836" s="124">
        <v>11462</v>
      </c>
      <c r="E8836" s="157">
        <f>VLOOKUP(D8836,'SOAT LIQ'!$A$87:$C$3416,3,FALSE)</f>
        <v>5</v>
      </c>
      <c r="F8836" t="s">
        <v>21632</v>
      </c>
    </row>
    <row r="8837" spans="1:6" x14ac:dyDescent="0.25">
      <c r="A8837" t="s">
        <v>5965</v>
      </c>
      <c r="B8837" s="100" t="s">
        <v>4889</v>
      </c>
      <c r="C8837" s="99" t="s">
        <v>10849</v>
      </c>
      <c r="D8837" s="124">
        <v>11462</v>
      </c>
      <c r="E8837" s="157">
        <f>VLOOKUP(D8837,'SOAT LIQ'!$A$87:$C$3416,3,FALSE)</f>
        <v>5</v>
      </c>
      <c r="F8837" t="s">
        <v>21632</v>
      </c>
    </row>
    <row r="8838" spans="1:6" x14ac:dyDescent="0.25">
      <c r="A8838" t="s">
        <v>5965</v>
      </c>
      <c r="B8838" s="100" t="s">
        <v>10850</v>
      </c>
      <c r="C8838" s="99" t="s">
        <v>10851</v>
      </c>
      <c r="D8838" s="124">
        <v>11401</v>
      </c>
      <c r="E8838" s="157">
        <f>VLOOKUP(D8838,'SOAT LIQ'!$A$87:$C$3416,3,FALSE)</f>
        <v>7</v>
      </c>
      <c r="F8838" t="s">
        <v>21632</v>
      </c>
    </row>
    <row r="8839" spans="1:6" x14ac:dyDescent="0.25">
      <c r="A8839" t="s">
        <v>5965</v>
      </c>
      <c r="B8839" s="100" t="s">
        <v>10852</v>
      </c>
      <c r="C8839" s="100"/>
      <c r="D8839" s="124">
        <v>17642</v>
      </c>
      <c r="E8839" s="157">
        <f>VLOOKUP(D8839,'SOAT LIQ'!$A$87:$C$3416,3,FALSE)</f>
        <v>8</v>
      </c>
      <c r="F8839" t="s">
        <v>21632</v>
      </c>
    </row>
    <row r="8840" spans="1:6" x14ac:dyDescent="0.25">
      <c r="A8840" t="s">
        <v>5750</v>
      </c>
      <c r="B8840" s="100" t="s">
        <v>10852</v>
      </c>
      <c r="C8840" s="100"/>
      <c r="D8840" s="124">
        <v>17642</v>
      </c>
      <c r="E8840" s="157">
        <f>VLOOKUP(D8840,'SOAT LIQ'!$A$87:$C$3416,3,FALSE)</f>
        <v>8</v>
      </c>
      <c r="F8840" t="s">
        <v>21632</v>
      </c>
    </row>
    <row r="8841" spans="1:6" x14ac:dyDescent="0.25">
      <c r="A8841" t="s">
        <v>5965</v>
      </c>
      <c r="B8841" s="100" t="s">
        <v>10853</v>
      </c>
      <c r="C8841" s="100"/>
      <c r="D8841" s="124">
        <v>18601</v>
      </c>
      <c r="E8841" s="157">
        <f>VLOOKUP(D8841,'SOAT LIQ'!$A$87:$C$3416,3,FALSE)</f>
        <v>9</v>
      </c>
      <c r="F8841" t="s">
        <v>21632</v>
      </c>
    </row>
    <row r="8842" spans="1:6" x14ac:dyDescent="0.25">
      <c r="A8842" t="s">
        <v>5750</v>
      </c>
      <c r="B8842" s="100" t="s">
        <v>10853</v>
      </c>
      <c r="C8842" s="100"/>
      <c r="D8842" s="124">
        <v>18601</v>
      </c>
      <c r="E8842" s="157">
        <f>VLOOKUP(D8842,'SOAT LIQ'!$A$87:$C$3416,3,FALSE)</f>
        <v>9</v>
      </c>
      <c r="F8842" t="s">
        <v>21632</v>
      </c>
    </row>
    <row r="8843" spans="1:6" x14ac:dyDescent="0.25">
      <c r="A8843" t="s">
        <v>5965</v>
      </c>
      <c r="B8843" s="100" t="s">
        <v>10854</v>
      </c>
      <c r="C8843" s="100"/>
      <c r="D8843" s="124">
        <v>18601</v>
      </c>
      <c r="E8843" s="157">
        <f>VLOOKUP(D8843,'SOAT LIQ'!$A$87:$C$3416,3,FALSE)</f>
        <v>9</v>
      </c>
      <c r="F8843" t="s">
        <v>21632</v>
      </c>
    </row>
    <row r="8844" spans="1:6" x14ac:dyDescent="0.25">
      <c r="A8844" t="s">
        <v>5750</v>
      </c>
      <c r="B8844" s="100" t="s">
        <v>10854</v>
      </c>
      <c r="C8844" s="100"/>
      <c r="D8844" s="124">
        <v>18601</v>
      </c>
      <c r="E8844" s="157">
        <f>VLOOKUP(D8844,'SOAT LIQ'!$A$87:$C$3416,3,FALSE)</f>
        <v>9</v>
      </c>
      <c r="F8844" t="s">
        <v>21632</v>
      </c>
    </row>
    <row r="8845" spans="1:6" x14ac:dyDescent="0.25">
      <c r="A8845" t="s">
        <v>5965</v>
      </c>
      <c r="B8845" s="100" t="s">
        <v>10855</v>
      </c>
      <c r="C8845" s="100"/>
      <c r="D8845" s="124">
        <v>18601</v>
      </c>
      <c r="E8845" s="157">
        <f>VLOOKUP(D8845,'SOAT LIQ'!$A$87:$C$3416,3,FALSE)</f>
        <v>9</v>
      </c>
      <c r="F8845" t="s">
        <v>21632</v>
      </c>
    </row>
    <row r="8846" spans="1:6" x14ac:dyDescent="0.25">
      <c r="A8846" t="s">
        <v>5965</v>
      </c>
      <c r="B8846" s="100" t="s">
        <v>10856</v>
      </c>
      <c r="C8846" s="99" t="s">
        <v>10857</v>
      </c>
      <c r="D8846" s="124">
        <v>17641</v>
      </c>
      <c r="E8846" s="157">
        <f>VLOOKUP(D8846,'SOAT LIQ'!$A$87:$C$3416,3,FALSE)</f>
        <v>3</v>
      </c>
      <c r="F8846" t="s">
        <v>21632</v>
      </c>
    </row>
    <row r="8847" spans="1:6" x14ac:dyDescent="0.25">
      <c r="A8847" t="s">
        <v>5750</v>
      </c>
      <c r="B8847" s="100" t="s">
        <v>10856</v>
      </c>
      <c r="C8847" s="99" t="s">
        <v>10857</v>
      </c>
      <c r="D8847" s="124">
        <v>17641</v>
      </c>
      <c r="E8847" s="157">
        <f>VLOOKUP(D8847,'SOAT LIQ'!$A$87:$C$3416,3,FALSE)</f>
        <v>3</v>
      </c>
      <c r="F8847" t="s">
        <v>21632</v>
      </c>
    </row>
    <row r="8848" spans="1:6" x14ac:dyDescent="0.25">
      <c r="A8848" t="s">
        <v>5965</v>
      </c>
      <c r="B8848" s="100" t="s">
        <v>10858</v>
      </c>
      <c r="C8848" s="99" t="s">
        <v>10859</v>
      </c>
      <c r="D8848" s="124">
        <v>18902</v>
      </c>
      <c r="E8848" s="157">
        <f>VLOOKUP(D8848,'SOAT LIQ'!$A$87:$C$3416,3,FALSE)</f>
        <v>3</v>
      </c>
      <c r="F8848" t="s">
        <v>21632</v>
      </c>
    </row>
    <row r="8849" spans="1:6" x14ac:dyDescent="0.25">
      <c r="A8849" t="s">
        <v>10820</v>
      </c>
      <c r="B8849" s="100" t="s">
        <v>10858</v>
      </c>
      <c r="C8849" s="99" t="s">
        <v>10859</v>
      </c>
      <c r="D8849" s="124">
        <v>18902</v>
      </c>
      <c r="E8849" s="157">
        <f>VLOOKUP(D8849,'SOAT LIQ'!$A$87:$C$3416,3,FALSE)</f>
        <v>3</v>
      </c>
      <c r="F8849" t="s">
        <v>21632</v>
      </c>
    </row>
    <row r="8850" spans="1:6" x14ac:dyDescent="0.25">
      <c r="A8850" t="s">
        <v>5965</v>
      </c>
      <c r="B8850" s="100" t="s">
        <v>10860</v>
      </c>
      <c r="C8850" s="99" t="s">
        <v>10861</v>
      </c>
      <c r="D8850" s="124">
        <v>11475</v>
      </c>
      <c r="E8850" s="157">
        <f>VLOOKUP(D8850,'SOAT LIQ'!$A$87:$C$3416,3,FALSE)</f>
        <v>7</v>
      </c>
      <c r="F8850" t="s">
        <v>21632</v>
      </c>
    </row>
    <row r="8851" spans="1:6" x14ac:dyDescent="0.25">
      <c r="A8851" t="s">
        <v>5965</v>
      </c>
      <c r="B8851" s="100" t="s">
        <v>10863</v>
      </c>
      <c r="C8851" s="99" t="s">
        <v>10862</v>
      </c>
      <c r="D8851" s="124">
        <v>11460</v>
      </c>
      <c r="E8851" s="157">
        <f>VLOOKUP(D8851,'SOAT LIQ'!$A$87:$C$3416,3,FALSE)</f>
        <v>12</v>
      </c>
      <c r="F8851" t="s">
        <v>21632</v>
      </c>
    </row>
    <row r="8852" spans="1:6" x14ac:dyDescent="0.25">
      <c r="A8852" t="s">
        <v>5965</v>
      </c>
      <c r="B8852" s="100" t="s">
        <v>10865</v>
      </c>
      <c r="C8852" s="99" t="s">
        <v>10864</v>
      </c>
      <c r="D8852" s="124">
        <v>11475</v>
      </c>
      <c r="E8852" s="157">
        <f>VLOOKUP(D8852,'SOAT LIQ'!$A$87:$C$3416,3,FALSE)</f>
        <v>7</v>
      </c>
      <c r="F8852" t="s">
        <v>21632</v>
      </c>
    </row>
    <row r="8853" spans="1:6" x14ac:dyDescent="0.25">
      <c r="A8853" t="s">
        <v>5965</v>
      </c>
      <c r="B8853" s="100" t="s">
        <v>10866</v>
      </c>
      <c r="C8853" s="100"/>
      <c r="D8853" s="124">
        <v>11522</v>
      </c>
      <c r="E8853" s="157">
        <f>VLOOKUP(D8853,'SOAT LIQ'!$A$87:$C$3416,3,FALSE)</f>
        <v>6</v>
      </c>
      <c r="F8853" t="s">
        <v>21632</v>
      </c>
    </row>
    <row r="8854" spans="1:6" x14ac:dyDescent="0.25">
      <c r="A8854" t="s">
        <v>5965</v>
      </c>
      <c r="B8854" s="100" t="s">
        <v>10868</v>
      </c>
      <c r="C8854" s="99" t="s">
        <v>10867</v>
      </c>
      <c r="D8854" s="124">
        <v>11413</v>
      </c>
      <c r="E8854" s="157">
        <f>VLOOKUP(D8854,'SOAT LIQ'!$A$87:$C$3416,3,FALSE)</f>
        <v>3</v>
      </c>
      <c r="F8854" t="s">
        <v>21632</v>
      </c>
    </row>
    <row r="8855" spans="1:6" x14ac:dyDescent="0.25">
      <c r="A8855" t="s">
        <v>5750</v>
      </c>
      <c r="B8855" s="100" t="s">
        <v>10868</v>
      </c>
      <c r="C8855" s="99" t="s">
        <v>10867</v>
      </c>
      <c r="D8855" s="124">
        <v>11413</v>
      </c>
      <c r="E8855" s="157">
        <f>VLOOKUP(D8855,'SOAT LIQ'!$A$87:$C$3416,3,FALSE)</f>
        <v>3</v>
      </c>
      <c r="F8855" t="s">
        <v>21632</v>
      </c>
    </row>
    <row r="8856" spans="1:6" x14ac:dyDescent="0.25">
      <c r="A8856" t="s">
        <v>5750</v>
      </c>
      <c r="B8856" s="100" t="s">
        <v>10869</v>
      </c>
      <c r="C8856" s="99" t="s">
        <v>10870</v>
      </c>
      <c r="D8856" s="124">
        <v>11413</v>
      </c>
      <c r="E8856" s="157">
        <f>VLOOKUP(D8856,'SOAT LIQ'!$A$87:$C$3416,3,FALSE)</f>
        <v>3</v>
      </c>
      <c r="F8856" t="s">
        <v>21632</v>
      </c>
    </row>
    <row r="8857" spans="1:6" x14ac:dyDescent="0.25">
      <c r="A8857" t="s">
        <v>5965</v>
      </c>
      <c r="B8857" s="100" t="s">
        <v>10869</v>
      </c>
      <c r="C8857" s="99" t="s">
        <v>10870</v>
      </c>
      <c r="D8857" s="124">
        <v>11413</v>
      </c>
      <c r="E8857" s="157">
        <f>VLOOKUP(D8857,'SOAT LIQ'!$A$87:$C$3416,3,FALSE)</f>
        <v>3</v>
      </c>
      <c r="F8857" t="s">
        <v>21632</v>
      </c>
    </row>
    <row r="8858" spans="1:6" x14ac:dyDescent="0.25">
      <c r="A8858" t="s">
        <v>10821</v>
      </c>
      <c r="B8858" s="100" t="s">
        <v>10869</v>
      </c>
      <c r="C8858" s="99" t="s">
        <v>10870</v>
      </c>
      <c r="D8858" s="124">
        <v>11413</v>
      </c>
      <c r="E8858" s="157">
        <f>VLOOKUP(D8858,'SOAT LIQ'!$A$87:$C$3416,3,FALSE)</f>
        <v>3</v>
      </c>
      <c r="F8858" t="s">
        <v>21632</v>
      </c>
    </row>
    <row r="8859" spans="1:6" x14ac:dyDescent="0.25">
      <c r="A8859" t="s">
        <v>10710</v>
      </c>
      <c r="B8859" s="100" t="s">
        <v>10869</v>
      </c>
      <c r="C8859" s="99" t="s">
        <v>10870</v>
      </c>
      <c r="D8859" s="124">
        <v>11413</v>
      </c>
      <c r="E8859" s="157">
        <f>VLOOKUP(D8859,'SOAT LIQ'!$A$87:$C$3416,3,FALSE)</f>
        <v>3</v>
      </c>
      <c r="F8859" t="s">
        <v>21632</v>
      </c>
    </row>
    <row r="8860" spans="1:6" x14ac:dyDescent="0.25">
      <c r="A8860" t="s">
        <v>5965</v>
      </c>
      <c r="B8860" s="100" t="s">
        <v>10872</v>
      </c>
      <c r="C8860" s="99" t="s">
        <v>10871</v>
      </c>
      <c r="D8860" s="124">
        <v>11410</v>
      </c>
      <c r="E8860" s="157">
        <f>VLOOKUP(D8860,'SOAT LIQ'!$A$87:$C$3416,3,FALSE)</f>
        <v>11</v>
      </c>
      <c r="F8860" t="s">
        <v>21632</v>
      </c>
    </row>
    <row r="8861" spans="1:6" x14ac:dyDescent="0.25">
      <c r="A8861" t="s">
        <v>5965</v>
      </c>
      <c r="B8861" s="100" t="s">
        <v>10874</v>
      </c>
      <c r="C8861" s="99" t="s">
        <v>10873</v>
      </c>
      <c r="D8861" s="124">
        <v>11410</v>
      </c>
      <c r="E8861" s="157">
        <f>VLOOKUP(D8861,'SOAT LIQ'!$A$87:$C$3416,3,FALSE)</f>
        <v>11</v>
      </c>
      <c r="F8861" t="s">
        <v>21632</v>
      </c>
    </row>
    <row r="8862" spans="1:6" x14ac:dyDescent="0.25">
      <c r="A8862" t="s">
        <v>5965</v>
      </c>
      <c r="B8862" s="100" t="s">
        <v>10876</v>
      </c>
      <c r="C8862" s="99" t="s">
        <v>10875</v>
      </c>
      <c r="D8862" s="124">
        <v>11410</v>
      </c>
      <c r="E8862" s="157">
        <f>VLOOKUP(D8862,'SOAT LIQ'!$A$87:$C$3416,3,FALSE)</f>
        <v>11</v>
      </c>
      <c r="F8862" t="s">
        <v>21632</v>
      </c>
    </row>
    <row r="8863" spans="1:6" x14ac:dyDescent="0.25">
      <c r="A8863" t="s">
        <v>5965</v>
      </c>
      <c r="B8863" s="100" t="s">
        <v>10878</v>
      </c>
      <c r="C8863" s="99" t="s">
        <v>10877</v>
      </c>
      <c r="D8863" s="124">
        <v>11410</v>
      </c>
      <c r="E8863" s="157">
        <f>VLOOKUP(D8863,'SOAT LIQ'!$A$87:$C$3416,3,FALSE)</f>
        <v>11</v>
      </c>
      <c r="F8863" t="s">
        <v>21632</v>
      </c>
    </row>
    <row r="8864" spans="1:6" x14ac:dyDescent="0.25">
      <c r="A8864" t="s">
        <v>5965</v>
      </c>
      <c r="B8864" s="100" t="s">
        <v>10879</v>
      </c>
      <c r="C8864" s="100"/>
      <c r="D8864" s="124"/>
      <c r="E8864" s="157" t="e">
        <f>VLOOKUP(D8864,'SOAT LIQ'!$A$87:$C$3416,3,FALSE)</f>
        <v>#N/A</v>
      </c>
      <c r="F8864" t="s">
        <v>21632</v>
      </c>
    </row>
    <row r="8865" spans="1:6" x14ac:dyDescent="0.25">
      <c r="A8865" t="s">
        <v>5965</v>
      </c>
      <c r="B8865" s="100" t="s">
        <v>10881</v>
      </c>
      <c r="C8865" s="99" t="s">
        <v>10880</v>
      </c>
      <c r="D8865" s="124">
        <v>11475</v>
      </c>
      <c r="E8865" s="157">
        <f>VLOOKUP(D8865,'SOAT LIQ'!$A$87:$C$3416,3,FALSE)</f>
        <v>7</v>
      </c>
      <c r="F8865" t="s">
        <v>21632</v>
      </c>
    </row>
    <row r="8866" spans="1:6" x14ac:dyDescent="0.25">
      <c r="A8866" t="s">
        <v>5965</v>
      </c>
      <c r="B8866" s="100" t="s">
        <v>10882</v>
      </c>
      <c r="C8866" s="99" t="s">
        <v>10883</v>
      </c>
      <c r="D8866" s="124">
        <v>11470</v>
      </c>
      <c r="E8866" s="157">
        <f>VLOOKUP(D8866,'SOAT LIQ'!$A$87:$C$3416,3,FALSE)</f>
        <v>11</v>
      </c>
      <c r="F8866" t="s">
        <v>21632</v>
      </c>
    </row>
    <row r="8867" spans="1:6" x14ac:dyDescent="0.25">
      <c r="A8867" t="s">
        <v>5965</v>
      </c>
      <c r="B8867" s="100" t="s">
        <v>10884</v>
      </c>
      <c r="C8867" s="99" t="s">
        <v>10883</v>
      </c>
      <c r="D8867" s="124">
        <v>11470</v>
      </c>
      <c r="E8867" s="157">
        <f>VLOOKUP(D8867,'SOAT LIQ'!$A$87:$C$3416,3,FALSE)</f>
        <v>11</v>
      </c>
      <c r="F8867" t="s">
        <v>21632</v>
      </c>
    </row>
    <row r="8868" spans="1:6" x14ac:dyDescent="0.25">
      <c r="A8868" t="s">
        <v>5965</v>
      </c>
      <c r="B8868" s="100" t="s">
        <v>10886</v>
      </c>
      <c r="C8868" s="99" t="s">
        <v>10885</v>
      </c>
      <c r="D8868" s="124">
        <v>11470</v>
      </c>
      <c r="E8868" s="157">
        <f>VLOOKUP(D8868,'SOAT LIQ'!$A$87:$C$3416,3,FALSE)</f>
        <v>11</v>
      </c>
      <c r="F8868" t="s">
        <v>21632</v>
      </c>
    </row>
    <row r="8869" spans="1:6" x14ac:dyDescent="0.25">
      <c r="A8869" t="s">
        <v>5965</v>
      </c>
      <c r="B8869" s="100" t="s">
        <v>10887</v>
      </c>
      <c r="C8869" s="99" t="s">
        <v>10888</v>
      </c>
      <c r="D8869" s="124">
        <v>11470</v>
      </c>
      <c r="E8869" s="157">
        <f>VLOOKUP(D8869,'SOAT LIQ'!$A$87:$C$3416,3,FALSE)</f>
        <v>11</v>
      </c>
      <c r="F8869" t="s">
        <v>21632</v>
      </c>
    </row>
    <row r="8870" spans="1:6" x14ac:dyDescent="0.25">
      <c r="A8870" t="s">
        <v>5965</v>
      </c>
      <c r="B8870" s="100" t="s">
        <v>10890</v>
      </c>
      <c r="C8870" s="99" t="s">
        <v>10889</v>
      </c>
      <c r="D8870" s="124">
        <v>11470</v>
      </c>
      <c r="E8870" s="157">
        <f>VLOOKUP(D8870,'SOAT LIQ'!$A$87:$C$3416,3,FALSE)</f>
        <v>11</v>
      </c>
      <c r="F8870" t="s">
        <v>21632</v>
      </c>
    </row>
    <row r="8871" spans="1:6" x14ac:dyDescent="0.25">
      <c r="A8871" t="s">
        <v>5922</v>
      </c>
      <c r="B8871" s="100" t="s">
        <v>10890</v>
      </c>
      <c r="C8871" s="99" t="s">
        <v>10889</v>
      </c>
      <c r="D8871" s="124">
        <v>11470</v>
      </c>
      <c r="E8871" s="157">
        <f>VLOOKUP(D8871,'SOAT LIQ'!$A$87:$C$3416,3,FALSE)</f>
        <v>11</v>
      </c>
      <c r="F8871" t="s">
        <v>21632</v>
      </c>
    </row>
    <row r="8872" spans="1:6" x14ac:dyDescent="0.25">
      <c r="A8872" t="s">
        <v>10821</v>
      </c>
      <c r="B8872" s="100" t="s">
        <v>10890</v>
      </c>
      <c r="C8872" s="99" t="s">
        <v>10889</v>
      </c>
      <c r="D8872" s="124">
        <v>11470</v>
      </c>
      <c r="E8872" s="157">
        <f>VLOOKUP(D8872,'SOAT LIQ'!$A$87:$C$3416,3,FALSE)</f>
        <v>11</v>
      </c>
      <c r="F8872" t="s">
        <v>21632</v>
      </c>
    </row>
    <row r="8873" spans="1:6" x14ac:dyDescent="0.25">
      <c r="A8873" t="s">
        <v>5922</v>
      </c>
      <c r="B8873" s="100" t="s">
        <v>10890</v>
      </c>
      <c r="C8873" s="99" t="s">
        <v>10889</v>
      </c>
      <c r="D8873" s="124">
        <v>11470</v>
      </c>
      <c r="E8873" s="157">
        <f>VLOOKUP(D8873,'SOAT LIQ'!$A$87:$C$3416,3,FALSE)</f>
        <v>11</v>
      </c>
      <c r="F8873" t="s">
        <v>21632</v>
      </c>
    </row>
    <row r="8874" spans="1:6" x14ac:dyDescent="0.25">
      <c r="A8874" t="s">
        <v>10710</v>
      </c>
      <c r="B8874" s="100" t="s">
        <v>10890</v>
      </c>
      <c r="C8874" s="99" t="s">
        <v>10889</v>
      </c>
      <c r="D8874" s="124">
        <v>11470</v>
      </c>
      <c r="E8874" s="157">
        <f>VLOOKUP(D8874,'SOAT LIQ'!$A$87:$C$3416,3,FALSE)</f>
        <v>11</v>
      </c>
      <c r="F8874" t="s">
        <v>21632</v>
      </c>
    </row>
    <row r="8875" spans="1:6" x14ac:dyDescent="0.25">
      <c r="A8875" t="s">
        <v>5965</v>
      </c>
      <c r="B8875" s="100" t="s">
        <v>10891</v>
      </c>
      <c r="C8875" s="99" t="s">
        <v>10892</v>
      </c>
      <c r="D8875" s="124">
        <v>11472</v>
      </c>
      <c r="E8875" s="157">
        <f>VLOOKUP(D8875,'SOAT LIQ'!$A$87:$C$3416,3,FALSE)</f>
        <v>12</v>
      </c>
      <c r="F8875" t="s">
        <v>21632</v>
      </c>
    </row>
    <row r="8876" spans="1:6" x14ac:dyDescent="0.25">
      <c r="A8876" t="s">
        <v>5965</v>
      </c>
      <c r="B8876" s="100" t="s">
        <v>10893</v>
      </c>
      <c r="C8876" s="99" t="s">
        <v>10889</v>
      </c>
      <c r="D8876" s="124">
        <v>11472</v>
      </c>
      <c r="E8876" s="157">
        <f>VLOOKUP(D8876,'SOAT LIQ'!$A$87:$C$3416,3,FALSE)</f>
        <v>12</v>
      </c>
      <c r="F8876" t="s">
        <v>21632</v>
      </c>
    </row>
    <row r="8877" spans="1:6" x14ac:dyDescent="0.25">
      <c r="A8877" t="s">
        <v>5965</v>
      </c>
      <c r="B8877" s="100" t="s">
        <v>10894</v>
      </c>
      <c r="C8877" s="99" t="s">
        <v>10895</v>
      </c>
      <c r="D8877" s="124">
        <v>11473</v>
      </c>
      <c r="E8877" s="157">
        <f>VLOOKUP(D8877,'SOAT LIQ'!$A$87:$C$3416,3,FALSE)</f>
        <v>11</v>
      </c>
      <c r="F8877" t="s">
        <v>21632</v>
      </c>
    </row>
    <row r="8878" spans="1:6" x14ac:dyDescent="0.25">
      <c r="A8878" t="s">
        <v>5965</v>
      </c>
      <c r="B8878" s="100" t="s">
        <v>10896</v>
      </c>
      <c r="C8878" s="99" t="s">
        <v>10888</v>
      </c>
      <c r="D8878" s="124">
        <v>11471</v>
      </c>
      <c r="E8878" s="157">
        <f>VLOOKUP(D8878,'SOAT LIQ'!$A$87:$C$3416,3,FALSE)</f>
        <v>13</v>
      </c>
      <c r="F8878" t="s">
        <v>21632</v>
      </c>
    </row>
    <row r="8879" spans="1:6" x14ac:dyDescent="0.25">
      <c r="A8879" t="s">
        <v>5965</v>
      </c>
      <c r="B8879" s="100" t="s">
        <v>10897</v>
      </c>
      <c r="C8879" s="99" t="s">
        <v>10888</v>
      </c>
      <c r="D8879" s="124">
        <v>11470</v>
      </c>
      <c r="E8879" s="157">
        <f>VLOOKUP(D8879,'SOAT LIQ'!$A$87:$C$3416,3,FALSE)</f>
        <v>11</v>
      </c>
      <c r="F8879" t="s">
        <v>21632</v>
      </c>
    </row>
    <row r="8880" spans="1:6" x14ac:dyDescent="0.25">
      <c r="A8880" t="s">
        <v>5965</v>
      </c>
      <c r="B8880" s="100" t="s">
        <v>10898</v>
      </c>
      <c r="C8880" s="99" t="s">
        <v>10899</v>
      </c>
      <c r="D8880" s="124">
        <v>11471</v>
      </c>
      <c r="E8880" s="157">
        <f>VLOOKUP(D8880,'SOAT LIQ'!$A$87:$C$3416,3,FALSE)</f>
        <v>13</v>
      </c>
      <c r="F8880" t="s">
        <v>21632</v>
      </c>
    </row>
    <row r="8881" spans="1:6" x14ac:dyDescent="0.25">
      <c r="A8881" t="s">
        <v>5965</v>
      </c>
      <c r="B8881" s="100" t="s">
        <v>10900</v>
      </c>
      <c r="C8881" s="99" t="s">
        <v>10889</v>
      </c>
      <c r="D8881" s="124">
        <v>11471</v>
      </c>
      <c r="E8881" s="157">
        <f>VLOOKUP(D8881,'SOAT LIQ'!$A$87:$C$3416,3,FALSE)</f>
        <v>13</v>
      </c>
      <c r="F8881" t="s">
        <v>21632</v>
      </c>
    </row>
    <row r="8882" spans="1:6" x14ac:dyDescent="0.25">
      <c r="A8882" t="s">
        <v>5965</v>
      </c>
      <c r="B8882" s="100" t="s">
        <v>10901</v>
      </c>
      <c r="C8882" s="99" t="s">
        <v>10895</v>
      </c>
      <c r="D8882" s="124">
        <v>11474</v>
      </c>
      <c r="E8882" s="157">
        <f>VLOOKUP(D8882,'SOAT LIQ'!$A$87:$C$3416,3,FALSE)</f>
        <v>12</v>
      </c>
      <c r="F8882" t="s">
        <v>21632</v>
      </c>
    </row>
    <row r="8883" spans="1:6" x14ac:dyDescent="0.25">
      <c r="A8883" t="s">
        <v>5965</v>
      </c>
      <c r="B8883" s="100" t="s">
        <v>10903</v>
      </c>
      <c r="C8883" s="99" t="s">
        <v>10902</v>
      </c>
      <c r="D8883" s="124">
        <v>11476</v>
      </c>
      <c r="E8883" s="157">
        <f>VLOOKUP(D8883,'SOAT LIQ'!$A$87:$C$3416,3,FALSE)</f>
        <v>20</v>
      </c>
      <c r="F8883" t="s">
        <v>21632</v>
      </c>
    </row>
    <row r="8884" spans="1:6" x14ac:dyDescent="0.25">
      <c r="A8884" t="s">
        <v>5965</v>
      </c>
      <c r="B8884" s="100" t="s">
        <v>10904</v>
      </c>
      <c r="C8884" s="100"/>
      <c r="D8884" s="124">
        <v>11476</v>
      </c>
      <c r="E8884" s="157">
        <f>VLOOKUP(D8884,'SOAT LIQ'!$A$87:$C$3416,3,FALSE)</f>
        <v>20</v>
      </c>
      <c r="F8884" t="s">
        <v>21632</v>
      </c>
    </row>
    <row r="8885" spans="1:6" x14ac:dyDescent="0.25">
      <c r="A8885" t="s">
        <v>5750</v>
      </c>
      <c r="B8885" s="100" t="s">
        <v>10904</v>
      </c>
      <c r="C8885" s="100"/>
      <c r="D8885" s="124">
        <v>11476</v>
      </c>
      <c r="E8885" s="157">
        <f>VLOOKUP(D8885,'SOAT LIQ'!$A$87:$C$3416,3,FALSE)</f>
        <v>20</v>
      </c>
      <c r="F8885" t="s">
        <v>21632</v>
      </c>
    </row>
    <row r="8886" spans="1:6" x14ac:dyDescent="0.25">
      <c r="A8886" t="s">
        <v>5965</v>
      </c>
      <c r="B8886" s="100" t="s">
        <v>10905</v>
      </c>
      <c r="C8886" s="100"/>
      <c r="D8886" s="124">
        <v>11476</v>
      </c>
      <c r="E8886" s="157">
        <f>VLOOKUP(D8886,'SOAT LIQ'!$A$87:$C$3416,3,FALSE)</f>
        <v>20</v>
      </c>
      <c r="F8886" t="s">
        <v>21632</v>
      </c>
    </row>
    <row r="8887" spans="1:6" x14ac:dyDescent="0.25">
      <c r="A8887" t="s">
        <v>5965</v>
      </c>
      <c r="B8887" s="100" t="s">
        <v>10906</v>
      </c>
      <c r="C8887" s="99" t="s">
        <v>10907</v>
      </c>
      <c r="D8887" s="124">
        <v>11430</v>
      </c>
      <c r="E8887" s="157">
        <f>VLOOKUP(D8887,'SOAT LIQ'!$A$87:$C$3416,3,FALSE)</f>
        <v>3</v>
      </c>
      <c r="F8887" t="s">
        <v>21632</v>
      </c>
    </row>
    <row r="8888" spans="1:6" x14ac:dyDescent="0.25">
      <c r="A8888" t="s">
        <v>5965</v>
      </c>
      <c r="B8888" s="100" t="s">
        <v>10908</v>
      </c>
      <c r="C8888" s="99" t="s">
        <v>10871</v>
      </c>
      <c r="D8888" s="124">
        <v>11430</v>
      </c>
      <c r="E8888" s="157">
        <f>VLOOKUP(D8888,'SOAT LIQ'!$A$87:$C$3416,3,FALSE)</f>
        <v>3</v>
      </c>
      <c r="F8888" t="s">
        <v>21632</v>
      </c>
    </row>
    <row r="8889" spans="1:6" x14ac:dyDescent="0.25">
      <c r="A8889" t="s">
        <v>5965</v>
      </c>
      <c r="B8889" s="100" t="s">
        <v>10909</v>
      </c>
      <c r="C8889" s="99" t="s">
        <v>10871</v>
      </c>
      <c r="D8889" s="124">
        <v>11430</v>
      </c>
      <c r="E8889" s="157">
        <f>VLOOKUP(D8889,'SOAT LIQ'!$A$87:$C$3416,3,FALSE)</f>
        <v>3</v>
      </c>
      <c r="F8889" t="s">
        <v>21632</v>
      </c>
    </row>
    <row r="8890" spans="1:6" x14ac:dyDescent="0.25">
      <c r="A8890" t="s">
        <v>5750</v>
      </c>
      <c r="B8890" s="100" t="s">
        <v>10909</v>
      </c>
      <c r="C8890" s="99" t="s">
        <v>10871</v>
      </c>
      <c r="D8890" s="124">
        <v>11430</v>
      </c>
      <c r="E8890" s="157">
        <f>VLOOKUP(D8890,'SOAT LIQ'!$A$87:$C$3416,3,FALSE)</f>
        <v>3</v>
      </c>
      <c r="F8890" t="s">
        <v>21632</v>
      </c>
    </row>
    <row r="8891" spans="1:6" x14ac:dyDescent="0.25">
      <c r="A8891" t="s">
        <v>5965</v>
      </c>
      <c r="B8891" s="100" t="s">
        <v>10910</v>
      </c>
      <c r="C8891" s="100"/>
      <c r="D8891" s="124">
        <v>11430</v>
      </c>
      <c r="E8891" s="157">
        <f>VLOOKUP(D8891,'SOAT LIQ'!$A$87:$C$3416,3,FALSE)</f>
        <v>3</v>
      </c>
      <c r="F8891" t="s">
        <v>21632</v>
      </c>
    </row>
    <row r="8892" spans="1:6" x14ac:dyDescent="0.25">
      <c r="A8892" t="s">
        <v>5965</v>
      </c>
      <c r="B8892" s="100" t="s">
        <v>4944</v>
      </c>
      <c r="C8892" s="99" t="s">
        <v>10911</v>
      </c>
      <c r="D8892" s="124">
        <v>11301</v>
      </c>
      <c r="E8892" s="157">
        <f>VLOOKUP(D8892,'SOAT LIQ'!$A$87:$C$3416,3,FALSE)</f>
        <v>9</v>
      </c>
      <c r="F8892" t="s">
        <v>21632</v>
      </c>
    </row>
    <row r="8893" spans="1:6" x14ac:dyDescent="0.25">
      <c r="A8893" t="s">
        <v>5750</v>
      </c>
      <c r="B8893" s="100" t="s">
        <v>4944</v>
      </c>
      <c r="C8893" s="99" t="s">
        <v>10911</v>
      </c>
      <c r="D8893" s="124">
        <v>11301</v>
      </c>
      <c r="E8893" s="157">
        <f>VLOOKUP(D8893,'SOAT LIQ'!$A$87:$C$3416,3,FALSE)</f>
        <v>9</v>
      </c>
      <c r="F8893" t="s">
        <v>21632</v>
      </c>
    </row>
    <row r="8894" spans="1:6" x14ac:dyDescent="0.25">
      <c r="A8894" t="s">
        <v>5965</v>
      </c>
      <c r="B8894" s="100" t="s">
        <v>10913</v>
      </c>
      <c r="C8894" s="99" t="s">
        <v>10912</v>
      </c>
      <c r="D8894" s="124">
        <v>11301</v>
      </c>
      <c r="E8894" s="157">
        <f>VLOOKUP(D8894,'SOAT LIQ'!$A$87:$C$3416,3,FALSE)</f>
        <v>9</v>
      </c>
      <c r="F8894" t="s">
        <v>21632</v>
      </c>
    </row>
    <row r="8895" spans="1:6" x14ac:dyDescent="0.25">
      <c r="A8895" t="s">
        <v>5750</v>
      </c>
      <c r="B8895" s="100" t="s">
        <v>10913</v>
      </c>
      <c r="C8895" s="99" t="s">
        <v>10912</v>
      </c>
      <c r="D8895" s="124">
        <v>11301</v>
      </c>
      <c r="E8895" s="157">
        <f>VLOOKUP(D8895,'SOAT LIQ'!$A$87:$C$3416,3,FALSE)</f>
        <v>9</v>
      </c>
      <c r="F8895" t="s">
        <v>21632</v>
      </c>
    </row>
    <row r="8896" spans="1:6" x14ac:dyDescent="0.25">
      <c r="A8896" t="s">
        <v>5965</v>
      </c>
      <c r="B8896" s="100" t="s">
        <v>10915</v>
      </c>
      <c r="C8896" s="99" t="s">
        <v>10914</v>
      </c>
      <c r="D8896" s="124">
        <v>518001</v>
      </c>
      <c r="E8896" s="157" t="e">
        <f>VLOOKUP(D8896,'SOAT LIQ'!$A$87:$C$3416,3,FALSE)</f>
        <v>#N/A</v>
      </c>
      <c r="F8896" t="s">
        <v>21632</v>
      </c>
    </row>
    <row r="8897" spans="1:6" x14ac:dyDescent="0.25">
      <c r="A8897" t="s">
        <v>5965</v>
      </c>
      <c r="B8897" s="100" t="s">
        <v>10917</v>
      </c>
      <c r="C8897" s="99" t="s">
        <v>10916</v>
      </c>
      <c r="D8897" s="124">
        <v>518001</v>
      </c>
      <c r="E8897" s="157" t="e">
        <f>VLOOKUP(D8897,'SOAT LIQ'!$A$87:$C$3416,3,FALSE)</f>
        <v>#N/A</v>
      </c>
      <c r="F8897" t="s">
        <v>21632</v>
      </c>
    </row>
    <row r="8898" spans="1:6" x14ac:dyDescent="0.25">
      <c r="A8898" t="s">
        <v>5965</v>
      </c>
      <c r="B8898" s="100" t="s">
        <v>10918</v>
      </c>
      <c r="C8898" s="99" t="s">
        <v>10916</v>
      </c>
      <c r="D8898" s="124">
        <v>11410</v>
      </c>
      <c r="E8898" s="157">
        <f>VLOOKUP(D8898,'SOAT LIQ'!$A$87:$C$3416,3,FALSE)</f>
        <v>11</v>
      </c>
      <c r="F8898" t="s">
        <v>21632</v>
      </c>
    </row>
    <row r="8899" spans="1:6" x14ac:dyDescent="0.25">
      <c r="A8899" t="s">
        <v>5750</v>
      </c>
      <c r="B8899" s="100" t="s">
        <v>10918</v>
      </c>
      <c r="C8899" s="99" t="s">
        <v>10916</v>
      </c>
      <c r="D8899" s="124">
        <v>11410</v>
      </c>
      <c r="E8899" s="157">
        <f>VLOOKUP(D8899,'SOAT LIQ'!$A$87:$C$3416,3,FALSE)</f>
        <v>11</v>
      </c>
      <c r="F8899" t="s">
        <v>21632</v>
      </c>
    </row>
    <row r="8900" spans="1:6" x14ac:dyDescent="0.25">
      <c r="A8900" t="s">
        <v>5965</v>
      </c>
      <c r="B8900" s="100" t="s">
        <v>10919</v>
      </c>
      <c r="C8900" s="99" t="s">
        <v>10914</v>
      </c>
      <c r="D8900" s="124">
        <v>11475</v>
      </c>
      <c r="E8900" s="157">
        <f>VLOOKUP(D8900,'SOAT LIQ'!$A$87:$C$3416,3,FALSE)</f>
        <v>7</v>
      </c>
      <c r="F8900" t="s">
        <v>21632</v>
      </c>
    </row>
    <row r="8901" spans="1:6" x14ac:dyDescent="0.25">
      <c r="A8901" t="s">
        <v>5965</v>
      </c>
      <c r="B8901" s="100" t="s">
        <v>10920</v>
      </c>
      <c r="C8901" s="100"/>
      <c r="D8901" s="124">
        <v>11301</v>
      </c>
      <c r="E8901" s="157">
        <f>VLOOKUP(D8901,'SOAT LIQ'!$A$87:$C$3416,3,FALSE)</f>
        <v>9</v>
      </c>
      <c r="F8901" t="s">
        <v>21632</v>
      </c>
    </row>
    <row r="8902" spans="1:6" x14ac:dyDescent="0.25">
      <c r="A8902" t="s">
        <v>5750</v>
      </c>
      <c r="B8902" s="100" t="s">
        <v>10920</v>
      </c>
      <c r="C8902" s="100"/>
      <c r="D8902" s="124">
        <v>11301</v>
      </c>
      <c r="E8902" s="157">
        <f>VLOOKUP(D8902,'SOAT LIQ'!$A$87:$C$3416,3,FALSE)</f>
        <v>9</v>
      </c>
      <c r="F8902" t="s">
        <v>21632</v>
      </c>
    </row>
    <row r="8903" spans="1:6" x14ac:dyDescent="0.25">
      <c r="A8903" t="s">
        <v>5965</v>
      </c>
      <c r="B8903" s="100" t="s">
        <v>10922</v>
      </c>
      <c r="C8903" s="99" t="s">
        <v>10921</v>
      </c>
      <c r="D8903" s="124">
        <v>518001</v>
      </c>
      <c r="E8903" s="157" t="e">
        <f>VLOOKUP(D8903,'SOAT LIQ'!$A$87:$C$3416,3,FALSE)</f>
        <v>#N/A</v>
      </c>
      <c r="F8903" t="s">
        <v>21632</v>
      </c>
    </row>
    <row r="8904" spans="1:6" x14ac:dyDescent="0.25">
      <c r="A8904" t="s">
        <v>5965</v>
      </c>
      <c r="B8904" s="100" t="s">
        <v>10923</v>
      </c>
      <c r="C8904" s="99" t="s">
        <v>10861</v>
      </c>
      <c r="D8904" s="124">
        <v>11475</v>
      </c>
      <c r="E8904" s="157">
        <f>VLOOKUP(D8904,'SOAT LIQ'!$A$87:$C$3416,3,FALSE)</f>
        <v>7</v>
      </c>
      <c r="F8904" t="s">
        <v>21632</v>
      </c>
    </row>
    <row r="8905" spans="1:6" x14ac:dyDescent="0.25">
      <c r="A8905" t="s">
        <v>5965</v>
      </c>
      <c r="B8905" s="100" t="s">
        <v>10925</v>
      </c>
      <c r="C8905" s="99" t="s">
        <v>10924</v>
      </c>
      <c r="D8905" s="124">
        <v>11475</v>
      </c>
      <c r="E8905" s="157">
        <f>VLOOKUP(D8905,'SOAT LIQ'!$A$87:$C$3416,3,FALSE)</f>
        <v>7</v>
      </c>
      <c r="F8905" t="s">
        <v>21632</v>
      </c>
    </row>
    <row r="8906" spans="1:6" x14ac:dyDescent="0.25">
      <c r="A8906" t="s">
        <v>5965</v>
      </c>
      <c r="B8906" s="100" t="s">
        <v>10927</v>
      </c>
      <c r="C8906" s="99" t="s">
        <v>10926</v>
      </c>
      <c r="D8906" s="124">
        <v>11300</v>
      </c>
      <c r="E8906" s="157">
        <f>VLOOKUP(D8906,'SOAT LIQ'!$A$87:$C$3416,3,FALSE)</f>
        <v>6</v>
      </c>
      <c r="F8906" t="s">
        <v>21632</v>
      </c>
    </row>
    <row r="8907" spans="1:6" x14ac:dyDescent="0.25">
      <c r="A8907" t="s">
        <v>5965</v>
      </c>
      <c r="B8907" s="100" t="s">
        <v>10929</v>
      </c>
      <c r="C8907" s="99" t="s">
        <v>10928</v>
      </c>
      <c r="D8907" s="124">
        <v>11300</v>
      </c>
      <c r="E8907" s="157">
        <f>VLOOKUP(D8907,'SOAT LIQ'!$A$87:$C$3416,3,FALSE)</f>
        <v>6</v>
      </c>
      <c r="F8907" t="s">
        <v>21632</v>
      </c>
    </row>
    <row r="8908" spans="1:6" x14ac:dyDescent="0.25">
      <c r="A8908" t="s">
        <v>5965</v>
      </c>
      <c r="B8908" s="100" t="s">
        <v>10931</v>
      </c>
      <c r="C8908" s="99" t="s">
        <v>10930</v>
      </c>
      <c r="D8908" s="124">
        <v>11301</v>
      </c>
      <c r="E8908" s="157">
        <f>VLOOKUP(D8908,'SOAT LIQ'!$A$87:$C$3416,3,FALSE)</f>
        <v>9</v>
      </c>
      <c r="F8908" t="s">
        <v>21632</v>
      </c>
    </row>
    <row r="8909" spans="1:6" x14ac:dyDescent="0.25">
      <c r="A8909" t="s">
        <v>5750</v>
      </c>
      <c r="B8909" s="100" t="s">
        <v>10931</v>
      </c>
      <c r="C8909" s="99" t="s">
        <v>10930</v>
      </c>
      <c r="D8909" s="124">
        <v>11301</v>
      </c>
      <c r="E8909" s="157">
        <f>VLOOKUP(D8909,'SOAT LIQ'!$A$87:$C$3416,3,FALSE)</f>
        <v>9</v>
      </c>
      <c r="F8909" t="s">
        <v>21632</v>
      </c>
    </row>
    <row r="8910" spans="1:6" x14ac:dyDescent="0.25">
      <c r="A8910" t="s">
        <v>5965</v>
      </c>
      <c r="B8910" s="100" t="s">
        <v>10933</v>
      </c>
      <c r="C8910" s="99" t="s">
        <v>10932</v>
      </c>
      <c r="D8910" s="124">
        <v>11530</v>
      </c>
      <c r="E8910" s="157">
        <f>VLOOKUP(D8910,'SOAT LIQ'!$A$87:$C$3416,3,FALSE)</f>
        <v>11</v>
      </c>
      <c r="F8910" t="s">
        <v>21632</v>
      </c>
    </row>
    <row r="8911" spans="1:6" x14ac:dyDescent="0.25">
      <c r="A8911" t="s">
        <v>5965</v>
      </c>
      <c r="B8911" s="100" t="s">
        <v>10934</v>
      </c>
      <c r="C8911" s="99" t="s">
        <v>10935</v>
      </c>
      <c r="D8911" s="124">
        <v>11302</v>
      </c>
      <c r="E8911" s="157">
        <f>VLOOKUP(D8911,'SOAT LIQ'!$A$87:$C$3416,3,FALSE)</f>
        <v>7</v>
      </c>
      <c r="F8911" t="s">
        <v>21632</v>
      </c>
    </row>
    <row r="8912" spans="1:6" x14ac:dyDescent="0.25">
      <c r="A8912" t="s">
        <v>5965</v>
      </c>
      <c r="B8912" s="100" t="s">
        <v>10936</v>
      </c>
      <c r="C8912" s="99" t="s">
        <v>10935</v>
      </c>
      <c r="D8912" s="124">
        <v>11302</v>
      </c>
      <c r="E8912" s="157">
        <f>VLOOKUP(D8912,'SOAT LIQ'!$A$87:$C$3416,3,FALSE)</f>
        <v>7</v>
      </c>
      <c r="F8912" t="s">
        <v>21632</v>
      </c>
    </row>
    <row r="8913" spans="1:6" x14ac:dyDescent="0.25">
      <c r="A8913" t="s">
        <v>5965</v>
      </c>
      <c r="B8913" s="100" t="s">
        <v>10937</v>
      </c>
      <c r="C8913" s="100"/>
      <c r="D8913" s="124">
        <v>11302</v>
      </c>
      <c r="E8913" s="157">
        <f>VLOOKUP(D8913,'SOAT LIQ'!$A$87:$C$3416,3,FALSE)</f>
        <v>7</v>
      </c>
      <c r="F8913" t="s">
        <v>21632</v>
      </c>
    </row>
    <row r="8914" spans="1:6" x14ac:dyDescent="0.25">
      <c r="A8914" t="s">
        <v>5965</v>
      </c>
      <c r="B8914" s="100" t="s">
        <v>10938</v>
      </c>
      <c r="C8914" s="100"/>
      <c r="D8914" s="124">
        <v>11302</v>
      </c>
      <c r="E8914" s="157">
        <f>VLOOKUP(D8914,'SOAT LIQ'!$A$87:$C$3416,3,FALSE)</f>
        <v>7</v>
      </c>
      <c r="F8914" t="s">
        <v>21632</v>
      </c>
    </row>
    <row r="8915" spans="1:6" x14ac:dyDescent="0.25">
      <c r="A8915" t="s">
        <v>5965</v>
      </c>
      <c r="B8915" s="100" t="s">
        <v>10939</v>
      </c>
      <c r="C8915" s="100"/>
      <c r="D8915" s="124">
        <v>11302</v>
      </c>
      <c r="E8915" s="157">
        <f>VLOOKUP(D8915,'SOAT LIQ'!$A$87:$C$3416,3,FALSE)</f>
        <v>7</v>
      </c>
      <c r="F8915" t="s">
        <v>21632</v>
      </c>
    </row>
    <row r="8916" spans="1:6" x14ac:dyDescent="0.25">
      <c r="A8916" t="s">
        <v>5965</v>
      </c>
      <c r="B8916" s="100" t="s">
        <v>10940</v>
      </c>
      <c r="C8916" s="100"/>
      <c r="D8916" s="124">
        <v>11302</v>
      </c>
      <c r="E8916" s="157">
        <f>VLOOKUP(D8916,'SOAT LIQ'!$A$87:$C$3416,3,FALSE)</f>
        <v>7</v>
      </c>
      <c r="F8916" t="s">
        <v>21632</v>
      </c>
    </row>
    <row r="8917" spans="1:6" x14ac:dyDescent="0.25">
      <c r="A8917" t="s">
        <v>5965</v>
      </c>
      <c r="B8917" s="100" t="s">
        <v>10942</v>
      </c>
      <c r="C8917" s="99" t="s">
        <v>10941</v>
      </c>
      <c r="D8917" s="124">
        <v>11461</v>
      </c>
      <c r="E8917" s="157">
        <f>VLOOKUP(D8917,'SOAT LIQ'!$A$87:$C$3416,3,FALSE)</f>
        <v>7</v>
      </c>
      <c r="F8917" t="s">
        <v>21632</v>
      </c>
    </row>
    <row r="8918" spans="1:6" x14ac:dyDescent="0.25">
      <c r="A8918" t="s">
        <v>5965</v>
      </c>
      <c r="B8918" s="100" t="s">
        <v>4764</v>
      </c>
      <c r="C8918" s="99" t="s">
        <v>10943</v>
      </c>
      <c r="D8918" s="124">
        <v>11461</v>
      </c>
      <c r="E8918" s="157">
        <f>VLOOKUP(D8918,'SOAT LIQ'!$A$87:$C$3416,3,FALSE)</f>
        <v>7</v>
      </c>
      <c r="F8918" t="s">
        <v>21632</v>
      </c>
    </row>
    <row r="8919" spans="1:6" x14ac:dyDescent="0.25">
      <c r="A8919" t="s">
        <v>5965</v>
      </c>
      <c r="B8919" s="100" t="s">
        <v>10944</v>
      </c>
      <c r="C8919" s="99" t="s">
        <v>10941</v>
      </c>
      <c r="D8919" s="124">
        <v>11461</v>
      </c>
      <c r="E8919" s="157">
        <f>VLOOKUP(D8919,'SOAT LIQ'!$A$87:$C$3416,3,FALSE)</f>
        <v>7</v>
      </c>
      <c r="F8919" t="s">
        <v>21632</v>
      </c>
    </row>
    <row r="8920" spans="1:6" x14ac:dyDescent="0.25">
      <c r="A8920" t="s">
        <v>5750</v>
      </c>
      <c r="B8920" s="100" t="s">
        <v>10944</v>
      </c>
      <c r="C8920" s="99" t="s">
        <v>10941</v>
      </c>
      <c r="D8920" s="124">
        <v>11461</v>
      </c>
      <c r="E8920" s="157">
        <f>VLOOKUP(D8920,'SOAT LIQ'!$A$87:$C$3416,3,FALSE)</f>
        <v>7</v>
      </c>
      <c r="F8920" t="s">
        <v>21632</v>
      </c>
    </row>
    <row r="8921" spans="1:6" x14ac:dyDescent="0.25">
      <c r="A8921" t="s">
        <v>5965</v>
      </c>
      <c r="B8921" s="100" t="s">
        <v>10945</v>
      </c>
      <c r="C8921" s="100"/>
      <c r="D8921" s="124">
        <v>11461</v>
      </c>
      <c r="E8921" s="157">
        <f>VLOOKUP(D8921,'SOAT LIQ'!$A$87:$C$3416,3,FALSE)</f>
        <v>7</v>
      </c>
      <c r="F8921" t="s">
        <v>21632</v>
      </c>
    </row>
    <row r="8922" spans="1:6" x14ac:dyDescent="0.25">
      <c r="A8922" t="s">
        <v>5965</v>
      </c>
      <c r="B8922" s="100" t="s">
        <v>10946</v>
      </c>
      <c r="C8922" s="100"/>
      <c r="D8922" s="124">
        <v>11461</v>
      </c>
      <c r="E8922" s="157">
        <f>VLOOKUP(D8922,'SOAT LIQ'!$A$87:$C$3416,3,FALSE)</f>
        <v>7</v>
      </c>
      <c r="F8922" t="s">
        <v>21632</v>
      </c>
    </row>
    <row r="8923" spans="1:6" x14ac:dyDescent="0.25">
      <c r="A8923" t="s">
        <v>5965</v>
      </c>
      <c r="B8923" s="100" t="s">
        <v>10947</v>
      </c>
      <c r="C8923" s="100"/>
      <c r="D8923" s="124">
        <v>11461</v>
      </c>
      <c r="E8923" s="157">
        <f>VLOOKUP(D8923,'SOAT LIQ'!$A$87:$C$3416,3,FALSE)</f>
        <v>7</v>
      </c>
      <c r="F8923" t="s">
        <v>21632</v>
      </c>
    </row>
    <row r="8924" spans="1:6" x14ac:dyDescent="0.25">
      <c r="A8924" t="s">
        <v>5965</v>
      </c>
      <c r="B8924" s="100" t="s">
        <v>10948</v>
      </c>
      <c r="C8924" s="100"/>
      <c r="D8924" s="124">
        <v>11460</v>
      </c>
      <c r="E8924" s="157">
        <f>VLOOKUP(D8924,'SOAT LIQ'!$A$87:$C$3416,3,FALSE)</f>
        <v>12</v>
      </c>
      <c r="F8924" t="s">
        <v>21632</v>
      </c>
    </row>
    <row r="8925" spans="1:6" x14ac:dyDescent="0.25">
      <c r="A8925" t="s">
        <v>5750</v>
      </c>
      <c r="B8925" s="100" t="s">
        <v>10948</v>
      </c>
      <c r="C8925" s="100"/>
      <c r="D8925" s="124">
        <v>11460</v>
      </c>
      <c r="E8925" s="157">
        <f>VLOOKUP(D8925,'SOAT LIQ'!$A$87:$C$3416,3,FALSE)</f>
        <v>12</v>
      </c>
      <c r="F8925" t="s">
        <v>21632</v>
      </c>
    </row>
    <row r="8926" spans="1:6" x14ac:dyDescent="0.25">
      <c r="A8926" t="s">
        <v>5750</v>
      </c>
      <c r="B8926" s="100" t="s">
        <v>10949</v>
      </c>
      <c r="C8926" s="100"/>
      <c r="D8926" s="124">
        <v>11460</v>
      </c>
      <c r="E8926" s="157">
        <f>VLOOKUP(D8926,'SOAT LIQ'!$A$87:$C$3416,3,FALSE)</f>
        <v>12</v>
      </c>
      <c r="F8926" t="s">
        <v>21632</v>
      </c>
    </row>
    <row r="8927" spans="1:6" x14ac:dyDescent="0.25">
      <c r="A8927" t="s">
        <v>5965</v>
      </c>
      <c r="B8927" s="100" t="s">
        <v>10949</v>
      </c>
      <c r="C8927" s="100"/>
      <c r="D8927" s="124">
        <v>11460</v>
      </c>
      <c r="E8927" s="157">
        <f>VLOOKUP(D8927,'SOAT LIQ'!$A$87:$C$3416,3,FALSE)</f>
        <v>12</v>
      </c>
      <c r="F8927" t="s">
        <v>21632</v>
      </c>
    </row>
    <row r="8928" spans="1:6" x14ac:dyDescent="0.25">
      <c r="A8928" t="s">
        <v>5750</v>
      </c>
      <c r="B8928" s="100" t="s">
        <v>10950</v>
      </c>
      <c r="C8928" s="100"/>
      <c r="D8928" s="124">
        <v>11460</v>
      </c>
      <c r="E8928" s="157">
        <f>VLOOKUP(D8928,'SOAT LIQ'!$A$87:$C$3416,3,FALSE)</f>
        <v>12</v>
      </c>
      <c r="F8928" t="s">
        <v>21632</v>
      </c>
    </row>
    <row r="8929" spans="1:6" x14ac:dyDescent="0.25">
      <c r="A8929" t="s">
        <v>5965</v>
      </c>
      <c r="B8929" s="100" t="s">
        <v>10950</v>
      </c>
      <c r="C8929" s="100"/>
      <c r="D8929" s="124">
        <v>11460</v>
      </c>
      <c r="E8929" s="157">
        <f>VLOOKUP(D8929,'SOAT LIQ'!$A$87:$C$3416,3,FALSE)</f>
        <v>12</v>
      </c>
      <c r="F8929" t="s">
        <v>21632</v>
      </c>
    </row>
    <row r="8930" spans="1:6" x14ac:dyDescent="0.25">
      <c r="A8930" t="s">
        <v>5750</v>
      </c>
      <c r="B8930" s="100" t="s">
        <v>10951</v>
      </c>
      <c r="C8930" s="100"/>
      <c r="D8930" s="124">
        <v>11460</v>
      </c>
      <c r="E8930" s="157">
        <f>VLOOKUP(D8930,'SOAT LIQ'!$A$87:$C$3416,3,FALSE)</f>
        <v>12</v>
      </c>
      <c r="F8930" t="s">
        <v>21632</v>
      </c>
    </row>
    <row r="8931" spans="1:6" x14ac:dyDescent="0.25">
      <c r="A8931" t="s">
        <v>5965</v>
      </c>
      <c r="B8931" s="100" t="s">
        <v>10951</v>
      </c>
      <c r="C8931" s="100"/>
      <c r="D8931" s="124">
        <v>11460</v>
      </c>
      <c r="E8931" s="157">
        <f>VLOOKUP(D8931,'SOAT LIQ'!$A$87:$C$3416,3,FALSE)</f>
        <v>12</v>
      </c>
      <c r="F8931" t="s">
        <v>21632</v>
      </c>
    </row>
    <row r="8932" spans="1:6" x14ac:dyDescent="0.25">
      <c r="A8932" t="s">
        <v>10820</v>
      </c>
      <c r="B8932" s="100" t="s">
        <v>10952</v>
      </c>
      <c r="C8932" s="99" t="s">
        <v>10953</v>
      </c>
      <c r="D8932" s="124">
        <v>37108</v>
      </c>
      <c r="E8932" s="157" t="e">
        <f>VLOOKUP(D8932,'SOAT LIQ'!$A$87:$C$3416,3,FALSE)</f>
        <v>#N/A</v>
      </c>
    </row>
    <row r="8933" spans="1:6" x14ac:dyDescent="0.25">
      <c r="A8933" t="s">
        <v>5965</v>
      </c>
      <c r="B8933" s="100" t="s">
        <v>10952</v>
      </c>
      <c r="C8933" s="99" t="s">
        <v>10953</v>
      </c>
      <c r="D8933" s="124">
        <v>37108</v>
      </c>
      <c r="E8933" s="157" t="e">
        <f>VLOOKUP(D8933,'SOAT LIQ'!$A$87:$C$3416,3,FALSE)</f>
        <v>#N/A</v>
      </c>
      <c r="F8933" t="s">
        <v>21632</v>
      </c>
    </row>
    <row r="8934" spans="1:6" x14ac:dyDescent="0.25">
      <c r="A8934" t="s">
        <v>10954</v>
      </c>
      <c r="B8934" s="100" t="s">
        <v>10952</v>
      </c>
      <c r="C8934" s="99" t="s">
        <v>10953</v>
      </c>
      <c r="D8934" s="124">
        <v>37108</v>
      </c>
      <c r="E8934" s="157" t="e">
        <f>VLOOKUP(D8934,'SOAT LIQ'!$A$87:$C$3416,3,FALSE)</f>
        <v>#N/A</v>
      </c>
    </row>
    <row r="8935" spans="1:6" x14ac:dyDescent="0.25">
      <c r="A8935" t="s">
        <v>6570</v>
      </c>
      <c r="B8935" s="100" t="s">
        <v>10952</v>
      </c>
      <c r="C8935" s="99" t="s">
        <v>10953</v>
      </c>
      <c r="D8935" s="124">
        <v>37108</v>
      </c>
      <c r="E8935" s="157" t="e">
        <f>VLOOKUP(D8935,'SOAT LIQ'!$A$87:$C$3416,3,FALSE)</f>
        <v>#N/A</v>
      </c>
    </row>
    <row r="8936" spans="1:6" x14ac:dyDescent="0.25">
      <c r="A8936" t="s">
        <v>8490</v>
      </c>
      <c r="B8936" s="100" t="s">
        <v>10952</v>
      </c>
      <c r="C8936" s="99" t="s">
        <v>10953</v>
      </c>
      <c r="D8936" s="124">
        <v>37108</v>
      </c>
      <c r="E8936" s="157" t="e">
        <f>VLOOKUP(D8936,'SOAT LIQ'!$A$87:$C$3416,3,FALSE)</f>
        <v>#N/A</v>
      </c>
    </row>
    <row r="8937" spans="1:6" x14ac:dyDescent="0.25">
      <c r="A8937" t="s">
        <v>5965</v>
      </c>
      <c r="B8937" s="100" t="s">
        <v>10955</v>
      </c>
      <c r="C8937" s="99" t="s">
        <v>10956</v>
      </c>
      <c r="D8937" s="124">
        <v>11412</v>
      </c>
      <c r="E8937" s="157">
        <f>VLOOKUP(D8937,'SOAT LIQ'!$A$87:$C$3416,3,FALSE)</f>
        <v>3</v>
      </c>
      <c r="F8937" t="s">
        <v>21632</v>
      </c>
    </row>
    <row r="8938" spans="1:6" x14ac:dyDescent="0.25">
      <c r="A8938" t="s">
        <v>5965</v>
      </c>
      <c r="B8938" s="100" t="s">
        <v>10957</v>
      </c>
      <c r="C8938" s="99" t="s">
        <v>10958</v>
      </c>
      <c r="D8938" s="124">
        <v>11412</v>
      </c>
      <c r="E8938" s="157">
        <f>VLOOKUP(D8938,'SOAT LIQ'!$A$87:$C$3416,3,FALSE)</f>
        <v>3</v>
      </c>
      <c r="F8938" t="s">
        <v>21632</v>
      </c>
    </row>
    <row r="8939" spans="1:6" x14ac:dyDescent="0.25">
      <c r="A8939" t="s">
        <v>5965</v>
      </c>
      <c r="B8939" s="100" t="s">
        <v>10959</v>
      </c>
      <c r="C8939" s="99" t="s">
        <v>10958</v>
      </c>
      <c r="D8939" s="124">
        <v>11412</v>
      </c>
      <c r="E8939" s="157">
        <f>VLOOKUP(D8939,'SOAT LIQ'!$A$87:$C$3416,3,FALSE)</f>
        <v>3</v>
      </c>
      <c r="F8939" t="s">
        <v>21632</v>
      </c>
    </row>
    <row r="8940" spans="1:6" x14ac:dyDescent="0.25">
      <c r="A8940" t="s">
        <v>5965</v>
      </c>
      <c r="B8940" s="100" t="s">
        <v>10960</v>
      </c>
      <c r="C8940" s="99" t="s">
        <v>10907</v>
      </c>
      <c r="D8940" s="124">
        <v>11430</v>
      </c>
      <c r="E8940" s="157">
        <f>VLOOKUP(D8940,'SOAT LIQ'!$A$87:$C$3416,3,FALSE)</f>
        <v>3</v>
      </c>
      <c r="F8940" t="s">
        <v>21632</v>
      </c>
    </row>
    <row r="8941" spans="1:6" x14ac:dyDescent="0.25">
      <c r="A8941" t="s">
        <v>5965</v>
      </c>
      <c r="B8941" s="100" t="s">
        <v>10961</v>
      </c>
      <c r="C8941" s="99" t="s">
        <v>10962</v>
      </c>
      <c r="D8941" s="124">
        <v>37108</v>
      </c>
      <c r="E8941" s="157" t="e">
        <f>VLOOKUP(D8941,'SOAT LIQ'!$A$87:$C$3416,3,FALSE)</f>
        <v>#N/A</v>
      </c>
      <c r="F8941" t="s">
        <v>21632</v>
      </c>
    </row>
    <row r="8942" spans="1:6" x14ac:dyDescent="0.25">
      <c r="A8942" t="s">
        <v>5965</v>
      </c>
      <c r="B8942" s="100" t="s">
        <v>10963</v>
      </c>
      <c r="C8942" s="100"/>
      <c r="D8942" s="124">
        <v>37108</v>
      </c>
      <c r="E8942" s="157" t="e">
        <f>VLOOKUP(D8942,'SOAT LIQ'!$A$87:$C$3416,3,FALSE)</f>
        <v>#N/A</v>
      </c>
      <c r="F8942" t="s">
        <v>21632</v>
      </c>
    </row>
    <row r="8943" spans="1:6" x14ac:dyDescent="0.25">
      <c r="A8943" t="s">
        <v>5965</v>
      </c>
      <c r="B8943" s="100" t="s">
        <v>10964</v>
      </c>
      <c r="C8943" s="100"/>
      <c r="D8943" s="124">
        <v>37108</v>
      </c>
      <c r="E8943" s="157" t="e">
        <f>VLOOKUP(D8943,'SOAT LIQ'!$A$87:$C$3416,3,FALSE)</f>
        <v>#N/A</v>
      </c>
      <c r="F8943" t="s">
        <v>21632</v>
      </c>
    </row>
    <row r="8944" spans="1:6" x14ac:dyDescent="0.25">
      <c r="A8944" t="s">
        <v>5965</v>
      </c>
      <c r="B8944" s="100" t="s">
        <v>10965</v>
      </c>
      <c r="C8944" s="100"/>
      <c r="D8944" s="124">
        <v>11442</v>
      </c>
      <c r="E8944" s="157">
        <f>VLOOKUP(D8944,'SOAT LIQ'!$A$87:$C$3416,3,FALSE)</f>
        <v>5</v>
      </c>
      <c r="F8944" t="s">
        <v>21632</v>
      </c>
    </row>
    <row r="8945" spans="1:6" x14ac:dyDescent="0.25">
      <c r="A8945" t="s">
        <v>5965</v>
      </c>
      <c r="B8945" s="100" t="s">
        <v>10966</v>
      </c>
      <c r="C8945" s="99" t="s">
        <v>10967</v>
      </c>
      <c r="D8945" s="124">
        <v>11412</v>
      </c>
      <c r="E8945" s="157">
        <f>VLOOKUP(D8945,'SOAT LIQ'!$A$87:$C$3416,3,FALSE)</f>
        <v>3</v>
      </c>
      <c r="F8945" t="s">
        <v>21632</v>
      </c>
    </row>
    <row r="8946" spans="1:6" x14ac:dyDescent="0.25">
      <c r="A8946" t="s">
        <v>5965</v>
      </c>
      <c r="B8946" s="100" t="s">
        <v>10968</v>
      </c>
      <c r="C8946" s="99" t="s">
        <v>10969</v>
      </c>
      <c r="D8946" s="124">
        <v>37108</v>
      </c>
      <c r="E8946" s="157" t="e">
        <f>VLOOKUP(D8946,'SOAT LIQ'!$A$87:$C$3416,3,FALSE)</f>
        <v>#N/A</v>
      </c>
      <c r="F8946" t="s">
        <v>21632</v>
      </c>
    </row>
    <row r="8947" spans="1:6" x14ac:dyDescent="0.25">
      <c r="A8947" t="s">
        <v>5750</v>
      </c>
      <c r="B8947" s="100" t="s">
        <v>10968</v>
      </c>
      <c r="C8947" s="99" t="s">
        <v>10969</v>
      </c>
      <c r="D8947" s="124">
        <v>37108</v>
      </c>
      <c r="E8947" s="157" t="e">
        <f>VLOOKUP(D8947,'SOAT LIQ'!$A$87:$C$3416,3,FALSE)</f>
        <v>#N/A</v>
      </c>
      <c r="F8947" t="s">
        <v>21632</v>
      </c>
    </row>
    <row r="8948" spans="1:6" x14ac:dyDescent="0.25">
      <c r="A8948" t="s">
        <v>5965</v>
      </c>
      <c r="B8948" s="100" t="s">
        <v>10970</v>
      </c>
      <c r="C8948" s="99" t="s">
        <v>10956</v>
      </c>
      <c r="D8948" s="124">
        <v>11412</v>
      </c>
      <c r="E8948" s="157">
        <f>VLOOKUP(D8948,'SOAT LIQ'!$A$87:$C$3416,3,FALSE)</f>
        <v>3</v>
      </c>
      <c r="F8948" t="s">
        <v>21632</v>
      </c>
    </row>
    <row r="8949" spans="1:6" x14ac:dyDescent="0.25">
      <c r="A8949" t="s">
        <v>5965</v>
      </c>
      <c r="B8949" s="100" t="s">
        <v>10971</v>
      </c>
      <c r="C8949" s="100"/>
      <c r="D8949" s="124">
        <v>37107</v>
      </c>
      <c r="E8949" s="157" t="e">
        <f>VLOOKUP(D8949,'SOAT LIQ'!$A$87:$C$3416,3,FALSE)</f>
        <v>#N/A</v>
      </c>
      <c r="F8949" t="s">
        <v>21632</v>
      </c>
    </row>
    <row r="8950" spans="1:6" x14ac:dyDescent="0.25">
      <c r="A8950" t="s">
        <v>5750</v>
      </c>
      <c r="B8950" s="100" t="s">
        <v>10971</v>
      </c>
      <c r="C8950" s="100"/>
      <c r="D8950" s="124">
        <v>37107</v>
      </c>
      <c r="E8950" s="157" t="e">
        <f>VLOOKUP(D8950,'SOAT LIQ'!$A$87:$C$3416,3,FALSE)</f>
        <v>#N/A</v>
      </c>
      <c r="F8950" t="s">
        <v>21632</v>
      </c>
    </row>
    <row r="8951" spans="1:6" x14ac:dyDescent="0.25">
      <c r="A8951" t="s">
        <v>5965</v>
      </c>
      <c r="B8951" s="100" t="s">
        <v>10972</v>
      </c>
      <c r="C8951" s="99" t="s">
        <v>10973</v>
      </c>
      <c r="D8951" s="124">
        <v>11501</v>
      </c>
      <c r="E8951" s="157">
        <f>VLOOKUP(D8951,'SOAT LIQ'!$A$87:$C$3416,3,FALSE)</f>
        <v>3</v>
      </c>
      <c r="F8951" t="s">
        <v>21632</v>
      </c>
    </row>
    <row r="8952" spans="1:6" x14ac:dyDescent="0.25">
      <c r="A8952" t="s">
        <v>5965</v>
      </c>
      <c r="B8952" s="100" t="s">
        <v>10974</v>
      </c>
      <c r="C8952" s="99" t="s">
        <v>10975</v>
      </c>
      <c r="D8952" s="124">
        <v>11503</v>
      </c>
      <c r="E8952" s="157">
        <f>VLOOKUP(D8952,'SOAT LIQ'!$A$87:$C$3416,3,FALSE)</f>
        <v>5</v>
      </c>
      <c r="F8952" t="s">
        <v>21632</v>
      </c>
    </row>
    <row r="8953" spans="1:6" x14ac:dyDescent="0.25">
      <c r="A8953" t="s">
        <v>5750</v>
      </c>
      <c r="B8953" s="100" t="s">
        <v>10974</v>
      </c>
      <c r="C8953" s="99" t="s">
        <v>10975</v>
      </c>
      <c r="D8953" s="124">
        <v>11503</v>
      </c>
      <c r="E8953" s="157">
        <f>VLOOKUP(D8953,'SOAT LIQ'!$A$87:$C$3416,3,FALSE)</f>
        <v>5</v>
      </c>
      <c r="F8953" t="s">
        <v>21632</v>
      </c>
    </row>
    <row r="8954" spans="1:6" x14ac:dyDescent="0.25">
      <c r="A8954" t="s">
        <v>5965</v>
      </c>
      <c r="B8954" s="100" t="s">
        <v>10977</v>
      </c>
      <c r="C8954" s="99" t="s">
        <v>10976</v>
      </c>
      <c r="D8954" s="124">
        <v>11503</v>
      </c>
      <c r="E8954" s="157">
        <f>VLOOKUP(D8954,'SOAT LIQ'!$A$87:$C$3416,3,FALSE)</f>
        <v>5</v>
      </c>
      <c r="F8954" t="s">
        <v>21632</v>
      </c>
    </row>
    <row r="8955" spans="1:6" x14ac:dyDescent="0.25">
      <c r="A8955" t="s">
        <v>5750</v>
      </c>
      <c r="B8955" s="100" t="s">
        <v>10977</v>
      </c>
      <c r="C8955" s="99" t="s">
        <v>10976</v>
      </c>
      <c r="D8955" s="124">
        <v>11503</v>
      </c>
      <c r="E8955" s="157">
        <f>VLOOKUP(D8955,'SOAT LIQ'!$A$87:$C$3416,3,FALSE)</f>
        <v>5</v>
      </c>
      <c r="F8955" t="s">
        <v>21632</v>
      </c>
    </row>
    <row r="8956" spans="1:6" x14ac:dyDescent="0.25">
      <c r="A8956" t="s">
        <v>5965</v>
      </c>
      <c r="B8956" s="100" t="s">
        <v>10979</v>
      </c>
      <c r="C8956" s="99" t="s">
        <v>10978</v>
      </c>
      <c r="D8956" s="124">
        <v>11500</v>
      </c>
      <c r="E8956" s="157">
        <f>VLOOKUP(D8956,'SOAT LIQ'!$A$87:$C$3416,3,FALSE)</f>
        <v>4</v>
      </c>
      <c r="F8956" t="s">
        <v>21632</v>
      </c>
    </row>
    <row r="8957" spans="1:6" x14ac:dyDescent="0.25">
      <c r="A8957" t="s">
        <v>5965</v>
      </c>
      <c r="B8957" s="100" t="s">
        <v>10981</v>
      </c>
      <c r="C8957" s="99" t="s">
        <v>10980</v>
      </c>
      <c r="D8957" s="124">
        <v>11504</v>
      </c>
      <c r="E8957" s="157">
        <f>VLOOKUP(D8957,'SOAT LIQ'!$A$87:$C$3416,3,FALSE)</f>
        <v>5</v>
      </c>
      <c r="F8957" t="s">
        <v>21632</v>
      </c>
    </row>
    <row r="8958" spans="1:6" x14ac:dyDescent="0.25">
      <c r="A8958" t="s">
        <v>5965</v>
      </c>
      <c r="B8958" s="100" t="s">
        <v>10982</v>
      </c>
      <c r="C8958" s="99" t="s">
        <v>10983</v>
      </c>
      <c r="D8958" s="124">
        <v>18903</v>
      </c>
      <c r="E8958" s="157">
        <f>VLOOKUP(D8958,'SOAT LIQ'!$A$87:$C$3416,3,FALSE)</f>
        <v>2</v>
      </c>
      <c r="F8958" t="s">
        <v>21632</v>
      </c>
    </row>
    <row r="8959" spans="1:6" x14ac:dyDescent="0.25">
      <c r="A8959" t="s">
        <v>10820</v>
      </c>
      <c r="B8959" s="100" t="s">
        <v>10982</v>
      </c>
      <c r="C8959" s="99" t="s">
        <v>10983</v>
      </c>
      <c r="D8959" s="124">
        <v>18903</v>
      </c>
      <c r="E8959" s="157">
        <f>VLOOKUP(D8959,'SOAT LIQ'!$A$87:$C$3416,3,FALSE)</f>
        <v>2</v>
      </c>
      <c r="F8959" t="s">
        <v>21632</v>
      </c>
    </row>
    <row r="8960" spans="1:6" x14ac:dyDescent="0.25">
      <c r="A8960" t="s">
        <v>5965</v>
      </c>
      <c r="B8960" s="100" t="s">
        <v>10984</v>
      </c>
      <c r="C8960" s="99" t="s">
        <v>10985</v>
      </c>
      <c r="D8960" s="124">
        <v>18903</v>
      </c>
      <c r="E8960" s="157">
        <f>VLOOKUP(D8960,'SOAT LIQ'!$A$87:$C$3416,3,FALSE)</f>
        <v>2</v>
      </c>
      <c r="F8960" t="s">
        <v>21632</v>
      </c>
    </row>
    <row r="8961" spans="1:6" x14ac:dyDescent="0.25">
      <c r="A8961" t="s">
        <v>10820</v>
      </c>
      <c r="B8961" s="100" t="s">
        <v>10984</v>
      </c>
      <c r="C8961" s="99" t="s">
        <v>10985</v>
      </c>
      <c r="D8961" s="124">
        <v>18903</v>
      </c>
      <c r="E8961" s="157">
        <f>VLOOKUP(D8961,'SOAT LIQ'!$A$87:$C$3416,3,FALSE)</f>
        <v>2</v>
      </c>
      <c r="F8961" t="s">
        <v>21632</v>
      </c>
    </row>
    <row r="8962" spans="1:6" x14ac:dyDescent="0.25">
      <c r="A8962" t="s">
        <v>10821</v>
      </c>
      <c r="B8962" s="100" t="s">
        <v>10984</v>
      </c>
      <c r="C8962" s="99" t="s">
        <v>10985</v>
      </c>
      <c r="D8962" s="124">
        <v>18903</v>
      </c>
      <c r="E8962" s="157">
        <f>VLOOKUP(D8962,'SOAT LIQ'!$A$87:$C$3416,3,FALSE)</f>
        <v>2</v>
      </c>
      <c r="F8962" t="s">
        <v>21632</v>
      </c>
    </row>
    <row r="8963" spans="1:6" x14ac:dyDescent="0.25">
      <c r="A8963" t="s">
        <v>10710</v>
      </c>
      <c r="B8963" s="100" t="s">
        <v>10984</v>
      </c>
      <c r="C8963" s="99" t="s">
        <v>10985</v>
      </c>
      <c r="D8963" s="124">
        <v>18903</v>
      </c>
      <c r="E8963" s="157">
        <f>VLOOKUP(D8963,'SOAT LIQ'!$A$87:$C$3416,3,FALSE)</f>
        <v>2</v>
      </c>
      <c r="F8963" t="s">
        <v>21632</v>
      </c>
    </row>
    <row r="8964" spans="1:6" x14ac:dyDescent="0.25">
      <c r="A8964" t="s">
        <v>10986</v>
      </c>
      <c r="B8964" s="100" t="s">
        <v>10984</v>
      </c>
      <c r="C8964" s="99" t="s">
        <v>10985</v>
      </c>
      <c r="D8964" s="124">
        <v>18903</v>
      </c>
      <c r="E8964" s="157">
        <f>VLOOKUP(D8964,'SOAT LIQ'!$A$87:$C$3416,3,FALSE)</f>
        <v>2</v>
      </c>
      <c r="F8964" t="s">
        <v>21632</v>
      </c>
    </row>
    <row r="8965" spans="1:6" x14ac:dyDescent="0.25">
      <c r="A8965" t="s">
        <v>5965</v>
      </c>
      <c r="B8965" s="100" t="s">
        <v>10987</v>
      </c>
      <c r="C8965" s="99" t="s">
        <v>10988</v>
      </c>
      <c r="D8965" s="124">
        <v>17633</v>
      </c>
      <c r="E8965" s="157">
        <f>VLOOKUP(D8965,'SOAT LIQ'!$A$87:$C$3416,3,FALSE)</f>
        <v>3</v>
      </c>
      <c r="F8965" t="s">
        <v>21632</v>
      </c>
    </row>
    <row r="8966" spans="1:6" x14ac:dyDescent="0.25">
      <c r="A8966" t="s">
        <v>10820</v>
      </c>
      <c r="B8966" s="100" t="s">
        <v>10987</v>
      </c>
      <c r="C8966" s="99" t="s">
        <v>10988</v>
      </c>
      <c r="D8966" s="124">
        <v>17633</v>
      </c>
      <c r="E8966" s="157">
        <f>VLOOKUP(D8966,'SOAT LIQ'!$A$87:$C$3416,3,FALSE)</f>
        <v>3</v>
      </c>
      <c r="F8966" t="s">
        <v>21632</v>
      </c>
    </row>
    <row r="8967" spans="1:6" x14ac:dyDescent="0.25">
      <c r="A8967" t="s">
        <v>10821</v>
      </c>
      <c r="B8967" s="100" t="s">
        <v>10987</v>
      </c>
      <c r="C8967" s="99" t="s">
        <v>10988</v>
      </c>
      <c r="D8967" s="124">
        <v>17633</v>
      </c>
      <c r="E8967" s="157">
        <f>VLOOKUP(D8967,'SOAT LIQ'!$A$87:$C$3416,3,FALSE)</f>
        <v>3</v>
      </c>
      <c r="F8967" t="s">
        <v>21632</v>
      </c>
    </row>
    <row r="8968" spans="1:6" x14ac:dyDescent="0.25">
      <c r="A8968" t="s">
        <v>10710</v>
      </c>
      <c r="B8968" s="100" t="s">
        <v>10987</v>
      </c>
      <c r="C8968" s="99" t="s">
        <v>10988</v>
      </c>
      <c r="D8968" s="124">
        <v>17633</v>
      </c>
      <c r="E8968" s="157">
        <f>VLOOKUP(D8968,'SOAT LIQ'!$A$87:$C$3416,3,FALSE)</f>
        <v>3</v>
      </c>
      <c r="F8968" t="s">
        <v>21632</v>
      </c>
    </row>
    <row r="8969" spans="1:6" x14ac:dyDescent="0.25">
      <c r="A8969" t="s">
        <v>5750</v>
      </c>
      <c r="B8969" s="100" t="s">
        <v>10987</v>
      </c>
      <c r="C8969" s="99" t="s">
        <v>10988</v>
      </c>
      <c r="D8969" s="124">
        <v>17633</v>
      </c>
      <c r="E8969" s="157">
        <f>VLOOKUP(D8969,'SOAT LIQ'!$A$87:$C$3416,3,FALSE)</f>
        <v>3</v>
      </c>
      <c r="F8969" t="s">
        <v>21632</v>
      </c>
    </row>
    <row r="8970" spans="1:6" x14ac:dyDescent="0.25">
      <c r="A8970" t="s">
        <v>5965</v>
      </c>
      <c r="B8970" s="100" t="s">
        <v>10989</v>
      </c>
      <c r="C8970" s="100"/>
      <c r="D8970" s="124">
        <v>11523</v>
      </c>
      <c r="E8970" s="157">
        <f>VLOOKUP(D8970,'SOAT LIQ'!$A$87:$C$3416,3,FALSE)</f>
        <v>3</v>
      </c>
      <c r="F8970" t="s">
        <v>21632</v>
      </c>
    </row>
    <row r="8971" spans="1:6" x14ac:dyDescent="0.25">
      <c r="A8971" t="s">
        <v>5750</v>
      </c>
      <c r="B8971" s="100" t="s">
        <v>10989</v>
      </c>
      <c r="C8971" s="100"/>
      <c r="D8971" s="124">
        <v>11523</v>
      </c>
      <c r="E8971" s="157">
        <f>VLOOKUP(D8971,'SOAT LIQ'!$A$87:$C$3416,3,FALSE)</f>
        <v>3</v>
      </c>
      <c r="F8971" t="s">
        <v>21632</v>
      </c>
    </row>
    <row r="8972" spans="1:6" x14ac:dyDescent="0.25">
      <c r="A8972" t="s">
        <v>5965</v>
      </c>
      <c r="B8972" s="100" t="s">
        <v>10990</v>
      </c>
      <c r="C8972" s="100"/>
      <c r="D8972" s="124">
        <v>11523</v>
      </c>
      <c r="E8972" s="157">
        <f>VLOOKUP(D8972,'SOAT LIQ'!$A$87:$C$3416,3,FALSE)</f>
        <v>3</v>
      </c>
      <c r="F8972" t="s">
        <v>21632</v>
      </c>
    </row>
    <row r="8973" spans="1:6" x14ac:dyDescent="0.25">
      <c r="A8973" t="s">
        <v>5965</v>
      </c>
      <c r="B8973" s="100" t="s">
        <v>4890</v>
      </c>
      <c r="C8973" s="99" t="s">
        <v>10991</v>
      </c>
      <c r="D8973" s="124">
        <v>11522</v>
      </c>
      <c r="E8973" s="157">
        <f>VLOOKUP(D8973,'SOAT LIQ'!$A$87:$C$3416,3,FALSE)</f>
        <v>6</v>
      </c>
      <c r="F8973" t="s">
        <v>21632</v>
      </c>
    </row>
    <row r="8974" spans="1:6" x14ac:dyDescent="0.25">
      <c r="A8974" t="s">
        <v>5750</v>
      </c>
      <c r="B8974" s="100" t="s">
        <v>4890</v>
      </c>
      <c r="C8974" s="99" t="s">
        <v>10991</v>
      </c>
      <c r="D8974" s="124">
        <v>11522</v>
      </c>
      <c r="E8974" s="157">
        <f>VLOOKUP(D8974,'SOAT LIQ'!$A$87:$C$3416,3,FALSE)</f>
        <v>6</v>
      </c>
      <c r="F8974" t="s">
        <v>21632</v>
      </c>
    </row>
    <row r="8975" spans="1:6" x14ac:dyDescent="0.25">
      <c r="A8975" t="s">
        <v>5965</v>
      </c>
      <c r="B8975" s="100" t="s">
        <v>10992</v>
      </c>
      <c r="C8975" s="99" t="s">
        <v>10993</v>
      </c>
      <c r="D8975" s="124">
        <v>11525</v>
      </c>
      <c r="E8975" s="157">
        <f>VLOOKUP(D8975,'SOAT LIQ'!$A$87:$C$3416,3,FALSE)</f>
        <v>6</v>
      </c>
      <c r="F8975" t="s">
        <v>21632</v>
      </c>
    </row>
    <row r="8976" spans="1:6" x14ac:dyDescent="0.25">
      <c r="A8976" t="s">
        <v>5750</v>
      </c>
      <c r="B8976" s="100" t="s">
        <v>10992</v>
      </c>
      <c r="C8976" s="99" t="s">
        <v>10993</v>
      </c>
      <c r="D8976" s="124">
        <v>11525</v>
      </c>
      <c r="E8976" s="157">
        <f>VLOOKUP(D8976,'SOAT LIQ'!$A$87:$C$3416,3,FALSE)</f>
        <v>6</v>
      </c>
      <c r="F8976" t="s">
        <v>21632</v>
      </c>
    </row>
    <row r="8977" spans="1:6" x14ac:dyDescent="0.25">
      <c r="A8977" t="s">
        <v>5965</v>
      </c>
      <c r="B8977" s="100" t="s">
        <v>10995</v>
      </c>
      <c r="C8977" s="99" t="s">
        <v>10994</v>
      </c>
      <c r="D8977" s="124">
        <v>11525</v>
      </c>
      <c r="E8977" s="157">
        <f>VLOOKUP(D8977,'SOAT LIQ'!$A$87:$C$3416,3,FALSE)</f>
        <v>6</v>
      </c>
      <c r="F8977" t="s">
        <v>21632</v>
      </c>
    </row>
    <row r="8978" spans="1:6" x14ac:dyDescent="0.25">
      <c r="A8978" t="s">
        <v>5922</v>
      </c>
      <c r="B8978" s="100" t="s">
        <v>10995</v>
      </c>
      <c r="C8978" s="99" t="s">
        <v>10994</v>
      </c>
      <c r="D8978" s="124">
        <v>11525</v>
      </c>
      <c r="E8978" s="157">
        <f>VLOOKUP(D8978,'SOAT LIQ'!$A$87:$C$3416,3,FALSE)</f>
        <v>6</v>
      </c>
      <c r="F8978" t="s">
        <v>21632</v>
      </c>
    </row>
    <row r="8979" spans="1:6" x14ac:dyDescent="0.25">
      <c r="A8979" t="s">
        <v>5750</v>
      </c>
      <c r="B8979" s="100" t="s">
        <v>10995</v>
      </c>
      <c r="C8979" s="99" t="s">
        <v>10994</v>
      </c>
      <c r="D8979" s="124">
        <v>11525</v>
      </c>
      <c r="E8979" s="157">
        <f>VLOOKUP(D8979,'SOAT LIQ'!$A$87:$C$3416,3,FALSE)</f>
        <v>6</v>
      </c>
      <c r="F8979" t="s">
        <v>21632</v>
      </c>
    </row>
    <row r="8980" spans="1:6" x14ac:dyDescent="0.25">
      <c r="A8980" t="s">
        <v>5923</v>
      </c>
      <c r="B8980" s="100" t="s">
        <v>10995</v>
      </c>
      <c r="C8980" s="99" t="s">
        <v>10994</v>
      </c>
      <c r="D8980" s="124">
        <v>11525</v>
      </c>
      <c r="E8980" s="157">
        <f>VLOOKUP(D8980,'SOAT LIQ'!$A$87:$C$3416,3,FALSE)</f>
        <v>6</v>
      </c>
      <c r="F8980" t="s">
        <v>21632</v>
      </c>
    </row>
    <row r="8981" spans="1:6" x14ac:dyDescent="0.25">
      <c r="A8981" t="s">
        <v>5965</v>
      </c>
      <c r="B8981" s="100" t="s">
        <v>10996</v>
      </c>
      <c r="C8981" s="99" t="s">
        <v>10997</v>
      </c>
      <c r="D8981" s="124">
        <v>11524</v>
      </c>
      <c r="E8981" s="157">
        <f>VLOOKUP(D8981,'SOAT LIQ'!$A$87:$C$3416,3,FALSE)</f>
        <v>12</v>
      </c>
      <c r="F8981" t="s">
        <v>21632</v>
      </c>
    </row>
    <row r="8982" spans="1:6" x14ac:dyDescent="0.25">
      <c r="A8982" t="s">
        <v>5965</v>
      </c>
      <c r="B8982" s="100" t="s">
        <v>10998</v>
      </c>
      <c r="C8982" s="99" t="s">
        <v>10997</v>
      </c>
      <c r="D8982" s="124">
        <v>11524</v>
      </c>
      <c r="E8982" s="157">
        <f>VLOOKUP(D8982,'SOAT LIQ'!$A$87:$C$3416,3,FALSE)</f>
        <v>12</v>
      </c>
      <c r="F8982" t="s">
        <v>21632</v>
      </c>
    </row>
    <row r="8983" spans="1:6" x14ac:dyDescent="0.25">
      <c r="A8983" t="s">
        <v>5965</v>
      </c>
      <c r="B8983" s="100" t="s">
        <v>10999</v>
      </c>
      <c r="C8983" s="99" t="s">
        <v>11000</v>
      </c>
      <c r="D8983" s="124">
        <v>11521</v>
      </c>
      <c r="E8983" s="157">
        <f>VLOOKUP(D8983,'SOAT LIQ'!$A$87:$C$3416,3,FALSE)</f>
        <v>7</v>
      </c>
      <c r="F8983" t="s">
        <v>21632</v>
      </c>
    </row>
    <row r="8984" spans="1:6" x14ac:dyDescent="0.25">
      <c r="A8984" t="s">
        <v>5965</v>
      </c>
      <c r="B8984" s="100" t="s">
        <v>11001</v>
      </c>
      <c r="C8984" s="100"/>
      <c r="D8984" s="124">
        <v>11524</v>
      </c>
      <c r="E8984" s="157">
        <f>VLOOKUP(D8984,'SOAT LIQ'!$A$87:$C$3416,3,FALSE)</f>
        <v>12</v>
      </c>
      <c r="F8984" t="s">
        <v>21632</v>
      </c>
    </row>
    <row r="8985" spans="1:6" x14ac:dyDescent="0.25">
      <c r="A8985" t="s">
        <v>5965</v>
      </c>
      <c r="B8985" s="100" t="s">
        <v>11002</v>
      </c>
      <c r="C8985" s="100"/>
      <c r="D8985" s="124">
        <v>11524</v>
      </c>
      <c r="E8985" s="157">
        <f>VLOOKUP(D8985,'SOAT LIQ'!$A$87:$C$3416,3,FALSE)</f>
        <v>12</v>
      </c>
      <c r="F8985" t="s">
        <v>21632</v>
      </c>
    </row>
    <row r="8986" spans="1:6" x14ac:dyDescent="0.25">
      <c r="A8986" t="s">
        <v>5965</v>
      </c>
      <c r="B8986" s="100" t="s">
        <v>11003</v>
      </c>
      <c r="C8986" s="100"/>
      <c r="D8986" s="124">
        <v>11524</v>
      </c>
      <c r="E8986" s="157">
        <f>VLOOKUP(D8986,'SOAT LIQ'!$A$87:$C$3416,3,FALSE)</f>
        <v>12</v>
      </c>
      <c r="F8986" t="s">
        <v>21632</v>
      </c>
    </row>
    <row r="8987" spans="1:6" x14ac:dyDescent="0.25">
      <c r="A8987" t="s">
        <v>5965</v>
      </c>
      <c r="B8987" s="100" t="s">
        <v>11005</v>
      </c>
      <c r="C8987" s="99" t="s">
        <v>11004</v>
      </c>
      <c r="D8987" s="124">
        <v>11540</v>
      </c>
      <c r="E8987" s="157">
        <f>VLOOKUP(D8987,'SOAT LIQ'!$A$87:$C$3416,3,FALSE)</f>
        <v>6</v>
      </c>
      <c r="F8987" t="s">
        <v>21632</v>
      </c>
    </row>
    <row r="8988" spans="1:6" x14ac:dyDescent="0.25">
      <c r="A8988" t="s">
        <v>5965</v>
      </c>
      <c r="B8988" s="100" t="s">
        <v>4891</v>
      </c>
      <c r="C8988" s="99" t="s">
        <v>11006</v>
      </c>
      <c r="D8988" s="124">
        <v>11542</v>
      </c>
      <c r="E8988" s="157">
        <f>VLOOKUP(D8988,'SOAT LIQ'!$A$87:$C$3416,3,FALSE)</f>
        <v>6</v>
      </c>
      <c r="F8988" t="s">
        <v>21632</v>
      </c>
    </row>
    <row r="8989" spans="1:6" x14ac:dyDescent="0.25">
      <c r="A8989" t="s">
        <v>5965</v>
      </c>
      <c r="B8989" s="100" t="s">
        <v>4893</v>
      </c>
      <c r="C8989" s="99" t="s">
        <v>11007</v>
      </c>
      <c r="D8989" s="124">
        <v>11541</v>
      </c>
      <c r="E8989" s="157">
        <f>VLOOKUP(D8989,'SOAT LIQ'!$A$87:$C$3416,3,FALSE)</f>
        <v>7</v>
      </c>
      <c r="F8989" t="s">
        <v>21632</v>
      </c>
    </row>
    <row r="8990" spans="1:6" x14ac:dyDescent="0.25">
      <c r="A8990" t="s">
        <v>5965</v>
      </c>
      <c r="B8990" s="100" t="s">
        <v>4894</v>
      </c>
      <c r="C8990" s="99" t="s">
        <v>11008</v>
      </c>
      <c r="D8990" s="124">
        <v>11541</v>
      </c>
      <c r="E8990" s="157">
        <f>VLOOKUP(D8990,'SOAT LIQ'!$A$87:$C$3416,3,FALSE)</f>
        <v>7</v>
      </c>
      <c r="F8990" t="s">
        <v>21632</v>
      </c>
    </row>
    <row r="8991" spans="1:6" x14ac:dyDescent="0.25">
      <c r="A8991" t="s">
        <v>5965</v>
      </c>
      <c r="B8991" s="100" t="s">
        <v>11010</v>
      </c>
      <c r="C8991" s="99" t="s">
        <v>11009</v>
      </c>
      <c r="D8991" s="124">
        <v>11543</v>
      </c>
      <c r="E8991" s="157">
        <f>VLOOKUP(D8991,'SOAT LIQ'!$A$87:$C$3416,3,FALSE)</f>
        <v>9</v>
      </c>
      <c r="F8991" t="s">
        <v>21632</v>
      </c>
    </row>
    <row r="8992" spans="1:6" x14ac:dyDescent="0.25">
      <c r="A8992" t="s">
        <v>5965</v>
      </c>
      <c r="B8992" s="100" t="s">
        <v>11011</v>
      </c>
      <c r="C8992" s="99" t="s">
        <v>11012</v>
      </c>
      <c r="D8992" s="124">
        <v>11551</v>
      </c>
      <c r="E8992" s="157">
        <f>VLOOKUP(D8992,'SOAT LIQ'!$A$87:$C$3416,3,FALSE)</f>
        <v>10</v>
      </c>
      <c r="F8992" t="s">
        <v>21632</v>
      </c>
    </row>
    <row r="8993" spans="1:6" x14ac:dyDescent="0.25">
      <c r="A8993" t="s">
        <v>5965</v>
      </c>
      <c r="B8993" s="100" t="s">
        <v>11014</v>
      </c>
      <c r="C8993" s="99" t="s">
        <v>11013</v>
      </c>
      <c r="D8993" s="124">
        <v>11551</v>
      </c>
      <c r="E8993" s="157">
        <f>VLOOKUP(D8993,'SOAT LIQ'!$A$87:$C$3416,3,FALSE)</f>
        <v>10</v>
      </c>
      <c r="F8993" t="s">
        <v>21632</v>
      </c>
    </row>
    <row r="8994" spans="1:6" x14ac:dyDescent="0.25">
      <c r="A8994" t="s">
        <v>5965</v>
      </c>
      <c r="B8994" s="100" t="s">
        <v>11016</v>
      </c>
      <c r="C8994" s="99" t="s">
        <v>11015</v>
      </c>
      <c r="D8994" s="124">
        <v>11550</v>
      </c>
      <c r="E8994" s="157">
        <f>VLOOKUP(D8994,'SOAT LIQ'!$A$87:$C$3416,3,FALSE)</f>
        <v>13</v>
      </c>
      <c r="F8994" t="s">
        <v>21632</v>
      </c>
    </row>
    <row r="8995" spans="1:6" x14ac:dyDescent="0.25">
      <c r="A8995" t="s">
        <v>5965</v>
      </c>
      <c r="B8995" s="100" t="s">
        <v>11017</v>
      </c>
      <c r="C8995" s="100"/>
      <c r="D8995" s="124">
        <v>11551</v>
      </c>
      <c r="E8995" s="157">
        <f>VLOOKUP(D8995,'SOAT LIQ'!$A$87:$C$3416,3,FALSE)</f>
        <v>10</v>
      </c>
      <c r="F8995" t="s">
        <v>21632</v>
      </c>
    </row>
    <row r="8996" spans="1:6" x14ac:dyDescent="0.25">
      <c r="A8996" t="s">
        <v>5965</v>
      </c>
      <c r="B8996" s="100" t="s">
        <v>11018</v>
      </c>
      <c r="C8996" s="100"/>
      <c r="D8996" s="124">
        <v>11551</v>
      </c>
      <c r="E8996" s="157">
        <f>VLOOKUP(D8996,'SOAT LIQ'!$A$87:$C$3416,3,FALSE)</f>
        <v>10</v>
      </c>
      <c r="F8996" t="s">
        <v>21632</v>
      </c>
    </row>
    <row r="8997" spans="1:6" x14ac:dyDescent="0.25">
      <c r="A8997" t="s">
        <v>5965</v>
      </c>
      <c r="B8997" s="100" t="s">
        <v>11019</v>
      </c>
      <c r="C8997" s="99" t="s">
        <v>11020</v>
      </c>
      <c r="D8997" s="124">
        <v>11642</v>
      </c>
      <c r="E8997" s="157">
        <f>VLOOKUP(D8997,'SOAT LIQ'!$A$87:$C$3416,3,FALSE)</f>
        <v>5</v>
      </c>
      <c r="F8997" t="s">
        <v>21632</v>
      </c>
    </row>
    <row r="8998" spans="1:6" x14ac:dyDescent="0.25">
      <c r="A8998" t="s">
        <v>5965</v>
      </c>
      <c r="B8998" s="100" t="s">
        <v>4898</v>
      </c>
      <c r="C8998" s="99" t="s">
        <v>11021</v>
      </c>
      <c r="D8998" s="124">
        <v>11641</v>
      </c>
      <c r="E8998" s="157">
        <f>VLOOKUP(D8998,'SOAT LIQ'!$A$87:$C$3416,3,FALSE)</f>
        <v>8</v>
      </c>
      <c r="F8998" t="s">
        <v>21632</v>
      </c>
    </row>
    <row r="8999" spans="1:6" x14ac:dyDescent="0.25">
      <c r="A8999" t="s">
        <v>5965</v>
      </c>
      <c r="B8999" s="100" t="s">
        <v>4899</v>
      </c>
      <c r="C8999" s="99" t="s">
        <v>11022</v>
      </c>
      <c r="D8999" s="124">
        <v>11551</v>
      </c>
      <c r="E8999" s="157">
        <f>VLOOKUP(D8999,'SOAT LIQ'!$A$87:$C$3416,3,FALSE)</f>
        <v>10</v>
      </c>
      <c r="F8999" t="s">
        <v>21632</v>
      </c>
    </row>
    <row r="9000" spans="1:6" x14ac:dyDescent="0.25">
      <c r="A9000" t="s">
        <v>5969</v>
      </c>
      <c r="B9000" s="100" t="s">
        <v>4899</v>
      </c>
      <c r="C9000" s="99" t="s">
        <v>11022</v>
      </c>
      <c r="D9000" s="124">
        <v>11551</v>
      </c>
      <c r="E9000" s="157">
        <f>VLOOKUP(D9000,'SOAT LIQ'!$A$87:$C$3416,3,FALSE)</f>
        <v>10</v>
      </c>
      <c r="F9000" t="s">
        <v>21632</v>
      </c>
    </row>
    <row r="9001" spans="1:6" x14ac:dyDescent="0.25">
      <c r="A9001" t="s">
        <v>4339</v>
      </c>
      <c r="B9001" s="100" t="s">
        <v>11023</v>
      </c>
      <c r="C9001" s="100"/>
      <c r="D9001" s="124">
        <v>11530</v>
      </c>
      <c r="E9001" s="157">
        <f>VLOOKUP(D9001,'SOAT LIQ'!$A$87:$C$3416,3,FALSE)</f>
        <v>11</v>
      </c>
      <c r="F9001" t="s">
        <v>21632</v>
      </c>
    </row>
    <row r="9002" spans="1:6" x14ac:dyDescent="0.25">
      <c r="A9002" t="s">
        <v>5965</v>
      </c>
      <c r="B9002" s="100" t="s">
        <v>11023</v>
      </c>
      <c r="C9002" s="100"/>
      <c r="D9002" s="124">
        <v>11530</v>
      </c>
      <c r="E9002" s="157">
        <f>VLOOKUP(D9002,'SOAT LIQ'!$A$87:$C$3416,3,FALSE)</f>
        <v>11</v>
      </c>
      <c r="F9002" t="s">
        <v>21632</v>
      </c>
    </row>
    <row r="9003" spans="1:6" x14ac:dyDescent="0.25">
      <c r="A9003" t="s">
        <v>5750</v>
      </c>
      <c r="B9003" s="100" t="s">
        <v>11023</v>
      </c>
      <c r="C9003" s="100"/>
      <c r="D9003" s="124">
        <v>11530</v>
      </c>
      <c r="E9003" s="157">
        <f>VLOOKUP(D9003,'SOAT LIQ'!$A$87:$C$3416,3,FALSE)</f>
        <v>11</v>
      </c>
      <c r="F9003" t="s">
        <v>21632</v>
      </c>
    </row>
    <row r="9004" spans="1:6" x14ac:dyDescent="0.25">
      <c r="A9004" t="s">
        <v>4339</v>
      </c>
      <c r="B9004" s="100" t="s">
        <v>11024</v>
      </c>
      <c r="C9004" s="99" t="s">
        <v>11025</v>
      </c>
      <c r="D9004" s="124">
        <v>11530</v>
      </c>
      <c r="E9004" s="157">
        <f>VLOOKUP(D9004,'SOAT LIQ'!$A$87:$C$3416,3,FALSE)</f>
        <v>11</v>
      </c>
      <c r="F9004" t="s">
        <v>21632</v>
      </c>
    </row>
    <row r="9005" spans="1:6" x14ac:dyDescent="0.25">
      <c r="A9005" t="s">
        <v>5965</v>
      </c>
      <c r="B9005" s="100" t="s">
        <v>11024</v>
      </c>
      <c r="C9005" s="99" t="s">
        <v>11025</v>
      </c>
      <c r="D9005" s="124">
        <v>11530</v>
      </c>
      <c r="E9005" s="157">
        <f>VLOOKUP(D9005,'SOAT LIQ'!$A$87:$C$3416,3,FALSE)</f>
        <v>11</v>
      </c>
      <c r="F9005" t="s">
        <v>21632</v>
      </c>
    </row>
    <row r="9006" spans="1:6" x14ac:dyDescent="0.25">
      <c r="A9006" t="s">
        <v>5750</v>
      </c>
      <c r="B9006" s="100" t="s">
        <v>11024</v>
      </c>
      <c r="C9006" s="99" t="s">
        <v>11025</v>
      </c>
      <c r="D9006" s="124">
        <v>11530</v>
      </c>
      <c r="E9006" s="157">
        <f>VLOOKUP(D9006,'SOAT LIQ'!$A$87:$C$3416,3,FALSE)</f>
        <v>11</v>
      </c>
      <c r="F9006" t="s">
        <v>21632</v>
      </c>
    </row>
    <row r="9007" spans="1:6" x14ac:dyDescent="0.25">
      <c r="A9007" t="s">
        <v>4339</v>
      </c>
      <c r="B9007" s="100" t="s">
        <v>11026</v>
      </c>
      <c r="C9007" s="99" t="s">
        <v>11027</v>
      </c>
      <c r="D9007" s="124">
        <v>11530</v>
      </c>
      <c r="E9007" s="157">
        <f>VLOOKUP(D9007,'SOAT LIQ'!$A$87:$C$3416,3,FALSE)</f>
        <v>11</v>
      </c>
      <c r="F9007" t="s">
        <v>21632</v>
      </c>
    </row>
    <row r="9008" spans="1:6" x14ac:dyDescent="0.25">
      <c r="A9008" t="s">
        <v>5965</v>
      </c>
      <c r="B9008" s="100" t="s">
        <v>11026</v>
      </c>
      <c r="C9008" s="99" t="s">
        <v>11027</v>
      </c>
      <c r="D9008" s="124">
        <v>11530</v>
      </c>
      <c r="E9008" s="157">
        <f>VLOOKUP(D9008,'SOAT LIQ'!$A$87:$C$3416,3,FALSE)</f>
        <v>11</v>
      </c>
      <c r="F9008" t="s">
        <v>21632</v>
      </c>
    </row>
    <row r="9009" spans="1:6" x14ac:dyDescent="0.25">
      <c r="A9009" t="s">
        <v>5965</v>
      </c>
      <c r="B9009" s="100" t="s">
        <v>11028</v>
      </c>
      <c r="C9009" s="99" t="s">
        <v>11029</v>
      </c>
      <c r="D9009" s="124">
        <v>11530</v>
      </c>
      <c r="E9009" s="157">
        <f>VLOOKUP(D9009,'SOAT LIQ'!$A$87:$C$3416,3,FALSE)</f>
        <v>11</v>
      </c>
      <c r="F9009" t="s">
        <v>21632</v>
      </c>
    </row>
    <row r="9010" spans="1:6" x14ac:dyDescent="0.25">
      <c r="A9010" t="s">
        <v>5750</v>
      </c>
      <c r="B9010" s="100" t="s">
        <v>11028</v>
      </c>
      <c r="C9010" s="99" t="s">
        <v>11029</v>
      </c>
      <c r="D9010" s="124">
        <v>11530</v>
      </c>
      <c r="E9010" s="157">
        <f>VLOOKUP(D9010,'SOAT LIQ'!$A$87:$C$3416,3,FALSE)</f>
        <v>11</v>
      </c>
      <c r="F9010" t="s">
        <v>21632</v>
      </c>
    </row>
    <row r="9011" spans="1:6" x14ac:dyDescent="0.25">
      <c r="A9011" t="s">
        <v>5969</v>
      </c>
      <c r="B9011" s="100" t="s">
        <v>11028</v>
      </c>
      <c r="C9011" s="99" t="s">
        <v>11029</v>
      </c>
      <c r="D9011" s="124">
        <v>11530</v>
      </c>
      <c r="E9011" s="157">
        <f>VLOOKUP(D9011,'SOAT LIQ'!$A$87:$C$3416,3,FALSE)</f>
        <v>11</v>
      </c>
      <c r="F9011" t="s">
        <v>21632</v>
      </c>
    </row>
    <row r="9012" spans="1:6" x14ac:dyDescent="0.25">
      <c r="A9012" t="s">
        <v>5969</v>
      </c>
      <c r="B9012" s="100" t="s">
        <v>11030</v>
      </c>
      <c r="C9012" s="100"/>
      <c r="D9012" s="124">
        <v>11530</v>
      </c>
      <c r="E9012" s="157">
        <f>VLOOKUP(D9012,'SOAT LIQ'!$A$87:$C$3416,3,FALSE)</f>
        <v>11</v>
      </c>
      <c r="F9012" t="s">
        <v>21632</v>
      </c>
    </row>
    <row r="9013" spans="1:6" x14ac:dyDescent="0.25">
      <c r="A9013" t="s">
        <v>5965</v>
      </c>
      <c r="B9013" s="100" t="s">
        <v>11030</v>
      </c>
      <c r="C9013" s="100"/>
      <c r="D9013" s="124">
        <v>11530</v>
      </c>
      <c r="E9013" s="157">
        <f>VLOOKUP(D9013,'SOAT LIQ'!$A$87:$C$3416,3,FALSE)</f>
        <v>11</v>
      </c>
      <c r="F9013" t="s">
        <v>21632</v>
      </c>
    </row>
    <row r="9014" spans="1:6" x14ac:dyDescent="0.25">
      <c r="A9014" t="s">
        <v>5969</v>
      </c>
      <c r="B9014" s="100" t="s">
        <v>11031</v>
      </c>
      <c r="C9014" s="99" t="s">
        <v>11029</v>
      </c>
      <c r="D9014" s="124">
        <v>11530</v>
      </c>
      <c r="E9014" s="157">
        <f>VLOOKUP(D9014,'SOAT LIQ'!$A$87:$C$3416,3,FALSE)</f>
        <v>11</v>
      </c>
      <c r="F9014" t="s">
        <v>21632</v>
      </c>
    </row>
    <row r="9015" spans="1:6" x14ac:dyDescent="0.25">
      <c r="A9015" t="s">
        <v>5965</v>
      </c>
      <c r="B9015" s="100" t="s">
        <v>11031</v>
      </c>
      <c r="C9015" s="99" t="s">
        <v>11029</v>
      </c>
      <c r="D9015" s="124">
        <v>11530</v>
      </c>
      <c r="E9015" s="157">
        <f>VLOOKUP(D9015,'SOAT LIQ'!$A$87:$C$3416,3,FALSE)</f>
        <v>11</v>
      </c>
      <c r="F9015" t="s">
        <v>21632</v>
      </c>
    </row>
    <row r="9016" spans="1:6" x14ac:dyDescent="0.25">
      <c r="A9016" t="s">
        <v>5965</v>
      </c>
      <c r="B9016" s="100" t="s">
        <v>11032</v>
      </c>
      <c r="C9016" s="100"/>
      <c r="D9016" s="124">
        <v>11523</v>
      </c>
      <c r="E9016" s="157">
        <f>VLOOKUP(D9016,'SOAT LIQ'!$A$87:$C$3416,3,FALSE)</f>
        <v>3</v>
      </c>
      <c r="F9016" t="s">
        <v>21632</v>
      </c>
    </row>
    <row r="9017" spans="1:6" x14ac:dyDescent="0.25">
      <c r="A9017" t="s">
        <v>5965</v>
      </c>
      <c r="B9017" s="100" t="s">
        <v>11033</v>
      </c>
      <c r="C9017" s="100"/>
      <c r="D9017" s="124">
        <v>11523</v>
      </c>
      <c r="E9017" s="157">
        <f>VLOOKUP(D9017,'SOAT LIQ'!$A$87:$C$3416,3,FALSE)</f>
        <v>3</v>
      </c>
      <c r="F9017" t="s">
        <v>21632</v>
      </c>
    </row>
    <row r="9018" spans="1:6" x14ac:dyDescent="0.25">
      <c r="A9018" t="s">
        <v>5965</v>
      </c>
      <c r="B9018" s="100" t="s">
        <v>11035</v>
      </c>
      <c r="C9018" s="99" t="s">
        <v>11034</v>
      </c>
      <c r="D9018" s="124">
        <v>11546</v>
      </c>
      <c r="E9018" s="157">
        <f>VLOOKUP(D9018,'SOAT LIQ'!$A$87:$C$3416,3,FALSE)</f>
        <v>11</v>
      </c>
      <c r="F9018" t="s">
        <v>21632</v>
      </c>
    </row>
    <row r="9019" spans="1:6" x14ac:dyDescent="0.25">
      <c r="A9019" t="s">
        <v>5965</v>
      </c>
      <c r="B9019" s="100" t="s">
        <v>4895</v>
      </c>
      <c r="C9019" s="99" t="s">
        <v>11036</v>
      </c>
      <c r="D9019" s="124">
        <v>11545</v>
      </c>
      <c r="E9019" s="157">
        <f>VLOOKUP(D9019,'SOAT LIQ'!$A$87:$C$3416,3,FALSE)</f>
        <v>10</v>
      </c>
      <c r="F9019" t="s">
        <v>21632</v>
      </c>
    </row>
    <row r="9020" spans="1:6" x14ac:dyDescent="0.25">
      <c r="A9020" t="s">
        <v>5965</v>
      </c>
      <c r="B9020" s="100" t="s">
        <v>4766</v>
      </c>
      <c r="C9020" s="99" t="s">
        <v>11037</v>
      </c>
      <c r="D9020" s="124">
        <v>11546</v>
      </c>
      <c r="E9020" s="157">
        <f>VLOOKUP(D9020,'SOAT LIQ'!$A$87:$C$3416,3,FALSE)</f>
        <v>11</v>
      </c>
      <c r="F9020" t="s">
        <v>21632</v>
      </c>
    </row>
    <row r="9021" spans="1:6" x14ac:dyDescent="0.25">
      <c r="A9021" t="s">
        <v>5965</v>
      </c>
      <c r="B9021" s="100" t="s">
        <v>11039</v>
      </c>
      <c r="C9021" s="99" t="s">
        <v>11038</v>
      </c>
      <c r="D9021" s="124">
        <v>11642</v>
      </c>
      <c r="E9021" s="157">
        <f>VLOOKUP(D9021,'SOAT LIQ'!$A$87:$C$3416,3,FALSE)</f>
        <v>5</v>
      </c>
      <c r="F9021" t="s">
        <v>21632</v>
      </c>
    </row>
    <row r="9022" spans="1:6" x14ac:dyDescent="0.25">
      <c r="A9022" t="s">
        <v>5750</v>
      </c>
      <c r="B9022" s="100" t="s">
        <v>11041</v>
      </c>
      <c r="C9022" s="99" t="s">
        <v>11040</v>
      </c>
      <c r="D9022" s="124">
        <v>11551</v>
      </c>
      <c r="E9022" s="157">
        <f>VLOOKUP(D9022,'SOAT LIQ'!$A$87:$C$3416,3,FALSE)</f>
        <v>10</v>
      </c>
      <c r="F9022" t="s">
        <v>21632</v>
      </c>
    </row>
    <row r="9023" spans="1:6" x14ac:dyDescent="0.25">
      <c r="A9023" t="s">
        <v>5965</v>
      </c>
      <c r="B9023" s="100" t="s">
        <v>11041</v>
      </c>
      <c r="C9023" s="99" t="s">
        <v>11040</v>
      </c>
      <c r="D9023" s="124">
        <v>11551</v>
      </c>
      <c r="E9023" s="157">
        <f>VLOOKUP(D9023,'SOAT LIQ'!$A$87:$C$3416,3,FALSE)</f>
        <v>10</v>
      </c>
      <c r="F9023" t="s">
        <v>21632</v>
      </c>
    </row>
    <row r="9024" spans="1:6" x14ac:dyDescent="0.25">
      <c r="A9024" t="s">
        <v>5969</v>
      </c>
      <c r="B9024" s="100" t="s">
        <v>11041</v>
      </c>
      <c r="C9024" s="99" t="s">
        <v>11040</v>
      </c>
      <c r="D9024" s="124">
        <v>11551</v>
      </c>
      <c r="E9024" s="157">
        <f>VLOOKUP(D9024,'SOAT LIQ'!$A$87:$C$3416,3,FALSE)</f>
        <v>10</v>
      </c>
      <c r="F9024" t="s">
        <v>21632</v>
      </c>
    </row>
    <row r="9025" spans="1:6" x14ac:dyDescent="0.25">
      <c r="A9025" t="s">
        <v>5965</v>
      </c>
      <c r="B9025" s="100" t="s">
        <v>11042</v>
      </c>
      <c r="C9025" s="100"/>
      <c r="D9025" s="124">
        <v>11603</v>
      </c>
      <c r="E9025" s="157">
        <f>VLOOKUP(D9025,'SOAT LIQ'!$A$87:$C$3416,3,FALSE)</f>
        <v>3</v>
      </c>
      <c r="F9025" t="s">
        <v>21632</v>
      </c>
    </row>
    <row r="9026" spans="1:6" x14ac:dyDescent="0.25">
      <c r="A9026" t="s">
        <v>5965</v>
      </c>
      <c r="B9026" s="100" t="s">
        <v>11043</v>
      </c>
      <c r="C9026" s="99" t="s">
        <v>11044</v>
      </c>
      <c r="D9026" s="124">
        <v>11603</v>
      </c>
      <c r="E9026" s="157">
        <f>VLOOKUP(D9026,'SOAT LIQ'!$A$87:$C$3416,3,FALSE)</f>
        <v>3</v>
      </c>
      <c r="F9026" t="s">
        <v>21632</v>
      </c>
    </row>
    <row r="9027" spans="1:6" x14ac:dyDescent="0.25">
      <c r="A9027" t="s">
        <v>5965</v>
      </c>
      <c r="B9027" s="100" t="s">
        <v>11045</v>
      </c>
      <c r="C9027" s="100"/>
      <c r="D9027" s="124">
        <v>11542</v>
      </c>
      <c r="E9027" s="157">
        <f>VLOOKUP(D9027,'SOAT LIQ'!$A$87:$C$3416,3,FALSE)</f>
        <v>6</v>
      </c>
      <c r="F9027" t="s">
        <v>21632</v>
      </c>
    </row>
    <row r="9028" spans="1:6" x14ac:dyDescent="0.25">
      <c r="A9028" t="s">
        <v>5965</v>
      </c>
      <c r="B9028" s="100" t="s">
        <v>11046</v>
      </c>
      <c r="C9028" s="100"/>
      <c r="D9028" s="124">
        <v>11542</v>
      </c>
      <c r="E9028" s="157">
        <f>VLOOKUP(D9028,'SOAT LIQ'!$A$87:$C$3416,3,FALSE)</f>
        <v>6</v>
      </c>
      <c r="F9028" t="s">
        <v>21632</v>
      </c>
    </row>
    <row r="9029" spans="1:6" x14ac:dyDescent="0.25">
      <c r="A9029" t="s">
        <v>5965</v>
      </c>
      <c r="B9029" s="100" t="s">
        <v>4892</v>
      </c>
      <c r="C9029" s="99" t="s">
        <v>11047</v>
      </c>
      <c r="D9029" s="124">
        <v>11542</v>
      </c>
      <c r="E9029" s="157">
        <f>VLOOKUP(D9029,'SOAT LIQ'!$A$87:$C$3416,3,FALSE)</f>
        <v>6</v>
      </c>
      <c r="F9029" t="s">
        <v>21632</v>
      </c>
    </row>
    <row r="9030" spans="1:6" x14ac:dyDescent="0.25">
      <c r="A9030" t="s">
        <v>5965</v>
      </c>
      <c r="B9030" s="100" t="s">
        <v>11048</v>
      </c>
      <c r="C9030" s="100"/>
      <c r="D9030" s="124">
        <v>11540</v>
      </c>
      <c r="E9030" s="157">
        <f>VLOOKUP(D9030,'SOAT LIQ'!$A$87:$C$3416,3,FALSE)</f>
        <v>6</v>
      </c>
      <c r="F9030" t="s">
        <v>21632</v>
      </c>
    </row>
    <row r="9031" spans="1:6" x14ac:dyDescent="0.25">
      <c r="A9031" t="s">
        <v>5965</v>
      </c>
      <c r="B9031" s="100" t="s">
        <v>11049</v>
      </c>
      <c r="C9031" s="100"/>
      <c r="D9031" s="124">
        <v>11540</v>
      </c>
      <c r="E9031" s="157">
        <f>VLOOKUP(D9031,'SOAT LIQ'!$A$87:$C$3416,3,FALSE)</f>
        <v>6</v>
      </c>
      <c r="F9031" t="s">
        <v>21632</v>
      </c>
    </row>
    <row r="9032" spans="1:6" x14ac:dyDescent="0.25">
      <c r="A9032" t="s">
        <v>5965</v>
      </c>
      <c r="B9032" s="100" t="s">
        <v>11050</v>
      </c>
      <c r="C9032" s="100"/>
      <c r="D9032" s="124">
        <v>11540</v>
      </c>
      <c r="E9032" s="157">
        <f>VLOOKUP(D9032,'SOAT LIQ'!$A$87:$C$3416,3,FALSE)</f>
        <v>6</v>
      </c>
      <c r="F9032" t="s">
        <v>21632</v>
      </c>
    </row>
    <row r="9033" spans="1:6" x14ac:dyDescent="0.25">
      <c r="A9033" t="s">
        <v>5965</v>
      </c>
      <c r="B9033" s="100" t="s">
        <v>11051</v>
      </c>
      <c r="C9033" s="99" t="s">
        <v>11052</v>
      </c>
      <c r="D9033" s="124">
        <v>11603</v>
      </c>
      <c r="E9033" s="157">
        <f>VLOOKUP(D9033,'SOAT LIQ'!$A$87:$C$3416,3,FALSE)</f>
        <v>3</v>
      </c>
      <c r="F9033" t="s">
        <v>21632</v>
      </c>
    </row>
    <row r="9034" spans="1:6" x14ac:dyDescent="0.25">
      <c r="A9034" t="s">
        <v>5750</v>
      </c>
      <c r="B9034" s="100" t="s">
        <v>11051</v>
      </c>
      <c r="C9034" s="99" t="s">
        <v>11052</v>
      </c>
      <c r="D9034" s="124">
        <v>11603</v>
      </c>
      <c r="E9034" s="157">
        <f>VLOOKUP(D9034,'SOAT LIQ'!$A$87:$C$3416,3,FALSE)</f>
        <v>3</v>
      </c>
      <c r="F9034" t="s">
        <v>21632</v>
      </c>
    </row>
    <row r="9035" spans="1:6" x14ac:dyDescent="0.25">
      <c r="A9035" t="s">
        <v>5965</v>
      </c>
      <c r="B9035" s="100" t="s">
        <v>11053</v>
      </c>
      <c r="C9035" s="100"/>
      <c r="D9035" s="124">
        <v>11632</v>
      </c>
      <c r="E9035" s="157">
        <f>VLOOKUP(D9035,'SOAT LIQ'!$A$87:$C$3416,3,FALSE)</f>
        <v>10</v>
      </c>
      <c r="F9035" t="s">
        <v>21632</v>
      </c>
    </row>
    <row r="9036" spans="1:6" x14ac:dyDescent="0.25">
      <c r="A9036" t="s">
        <v>5750</v>
      </c>
      <c r="B9036" s="100" t="s">
        <v>11053</v>
      </c>
      <c r="C9036" s="100"/>
      <c r="D9036" s="124">
        <v>11632</v>
      </c>
      <c r="E9036" s="157">
        <f>VLOOKUP(D9036,'SOAT LIQ'!$A$87:$C$3416,3,FALSE)</f>
        <v>10</v>
      </c>
      <c r="F9036" t="s">
        <v>21632</v>
      </c>
    </row>
    <row r="9037" spans="1:6" x14ac:dyDescent="0.25">
      <c r="A9037" t="s">
        <v>5965</v>
      </c>
      <c r="B9037" s="100" t="s">
        <v>11055</v>
      </c>
      <c r="C9037" s="99" t="s">
        <v>11054</v>
      </c>
      <c r="D9037" s="124">
        <v>11611</v>
      </c>
      <c r="E9037" s="157">
        <f>VLOOKUP(D9037,'SOAT LIQ'!$A$87:$C$3416,3,FALSE)</f>
        <v>6</v>
      </c>
      <c r="F9037" t="s">
        <v>21632</v>
      </c>
    </row>
    <row r="9038" spans="1:6" x14ac:dyDescent="0.25">
      <c r="A9038" t="s">
        <v>5965</v>
      </c>
      <c r="B9038" s="100" t="s">
        <v>11056</v>
      </c>
      <c r="C9038" s="99" t="s">
        <v>11057</v>
      </c>
      <c r="D9038" s="124">
        <v>11611</v>
      </c>
      <c r="E9038" s="157">
        <f>VLOOKUP(D9038,'SOAT LIQ'!$A$87:$C$3416,3,FALSE)</f>
        <v>6</v>
      </c>
      <c r="F9038" t="s">
        <v>21632</v>
      </c>
    </row>
    <row r="9039" spans="1:6" x14ac:dyDescent="0.25">
      <c r="A9039" t="s">
        <v>5965</v>
      </c>
      <c r="B9039" s="100" t="s">
        <v>11058</v>
      </c>
      <c r="C9039" s="99" t="s">
        <v>10983</v>
      </c>
      <c r="D9039" s="124">
        <v>18903</v>
      </c>
      <c r="E9039" s="157">
        <f>VLOOKUP(D9039,'SOAT LIQ'!$A$87:$C$3416,3,FALSE)</f>
        <v>2</v>
      </c>
      <c r="F9039" t="s">
        <v>21632</v>
      </c>
    </row>
    <row r="9040" spans="1:6" x14ac:dyDescent="0.25">
      <c r="A9040" t="s">
        <v>10820</v>
      </c>
      <c r="B9040" s="100" t="s">
        <v>11058</v>
      </c>
      <c r="C9040" s="99" t="s">
        <v>10983</v>
      </c>
      <c r="D9040" s="124">
        <v>18903</v>
      </c>
      <c r="E9040" s="157">
        <f>VLOOKUP(D9040,'SOAT LIQ'!$A$87:$C$3416,3,FALSE)</f>
        <v>2</v>
      </c>
      <c r="F9040" t="s">
        <v>21632</v>
      </c>
    </row>
    <row r="9041" spans="1:6" x14ac:dyDescent="0.25">
      <c r="A9041" t="s">
        <v>5965</v>
      </c>
      <c r="B9041" s="100" t="s">
        <v>4492</v>
      </c>
      <c r="C9041" s="99" t="s">
        <v>11059</v>
      </c>
      <c r="D9041" s="124">
        <v>17631</v>
      </c>
      <c r="E9041" s="157">
        <f>VLOOKUP(D9041,'SOAT LIQ'!$A$87:$C$3416,3,FALSE)</f>
        <v>3</v>
      </c>
      <c r="F9041" t="s">
        <v>21632</v>
      </c>
    </row>
    <row r="9042" spans="1:6" x14ac:dyDescent="0.25">
      <c r="A9042" t="s">
        <v>5750</v>
      </c>
      <c r="B9042" s="100" t="s">
        <v>4492</v>
      </c>
      <c r="C9042" s="99" t="s">
        <v>11059</v>
      </c>
      <c r="D9042" s="124">
        <v>17631</v>
      </c>
      <c r="E9042" s="157">
        <f>VLOOKUP(D9042,'SOAT LIQ'!$A$87:$C$3416,3,FALSE)</f>
        <v>3</v>
      </c>
      <c r="F9042" t="s">
        <v>21632</v>
      </c>
    </row>
    <row r="9043" spans="1:6" x14ac:dyDescent="0.25">
      <c r="A9043" t="s">
        <v>11060</v>
      </c>
      <c r="B9043" s="100" t="s">
        <v>4492</v>
      </c>
      <c r="C9043" s="99" t="s">
        <v>11059</v>
      </c>
      <c r="D9043" s="124">
        <v>17631</v>
      </c>
      <c r="E9043" s="157">
        <f>VLOOKUP(D9043,'SOAT LIQ'!$A$87:$C$3416,3,FALSE)</f>
        <v>3</v>
      </c>
      <c r="F9043" t="s">
        <v>21632</v>
      </c>
    </row>
    <row r="9044" spans="1:6" x14ac:dyDescent="0.25">
      <c r="A9044" t="s">
        <v>5904</v>
      </c>
      <c r="B9044" s="100" t="s">
        <v>4492</v>
      </c>
      <c r="C9044" s="99" t="s">
        <v>11059</v>
      </c>
      <c r="D9044" s="124">
        <v>17631</v>
      </c>
      <c r="E9044" s="157">
        <f>VLOOKUP(D9044,'SOAT LIQ'!$A$87:$C$3416,3,FALSE)</f>
        <v>3</v>
      </c>
      <c r="F9044" t="s">
        <v>21632</v>
      </c>
    </row>
    <row r="9045" spans="1:6" x14ac:dyDescent="0.25">
      <c r="A9045" t="s">
        <v>11061</v>
      </c>
      <c r="B9045" s="100" t="s">
        <v>4492</v>
      </c>
      <c r="C9045" s="99" t="s">
        <v>11059</v>
      </c>
      <c r="D9045" s="124">
        <v>17631</v>
      </c>
      <c r="E9045" s="157">
        <f>VLOOKUP(D9045,'SOAT LIQ'!$A$87:$C$3416,3,FALSE)</f>
        <v>3</v>
      </c>
      <c r="F9045" t="s">
        <v>21632</v>
      </c>
    </row>
    <row r="9046" spans="1:6" x14ac:dyDescent="0.25">
      <c r="A9046" t="s">
        <v>5965</v>
      </c>
      <c r="B9046" s="100" t="s">
        <v>4491</v>
      </c>
      <c r="C9046" s="99" t="s">
        <v>11062</v>
      </c>
      <c r="D9046" s="124">
        <v>17630</v>
      </c>
      <c r="E9046" s="157">
        <f>VLOOKUP(D9046,'SOAT LIQ'!$A$87:$C$3416,3,FALSE)</f>
        <v>3</v>
      </c>
      <c r="F9046" t="s">
        <v>21632</v>
      </c>
    </row>
    <row r="9047" spans="1:6" x14ac:dyDescent="0.25">
      <c r="A9047" t="s">
        <v>5750</v>
      </c>
      <c r="B9047" s="100" t="s">
        <v>4491</v>
      </c>
      <c r="C9047" s="99" t="s">
        <v>11062</v>
      </c>
      <c r="D9047" s="124">
        <v>17630</v>
      </c>
      <c r="E9047" s="157">
        <f>VLOOKUP(D9047,'SOAT LIQ'!$A$87:$C$3416,3,FALSE)</f>
        <v>3</v>
      </c>
      <c r="F9047" t="s">
        <v>21632</v>
      </c>
    </row>
    <row r="9048" spans="1:6" x14ac:dyDescent="0.25">
      <c r="A9048" t="s">
        <v>11060</v>
      </c>
      <c r="B9048" s="100" t="s">
        <v>4491</v>
      </c>
      <c r="C9048" s="99" t="s">
        <v>11062</v>
      </c>
      <c r="D9048" s="124">
        <v>17630</v>
      </c>
      <c r="E9048" s="157">
        <f>VLOOKUP(D9048,'SOAT LIQ'!$A$87:$C$3416,3,FALSE)</f>
        <v>3</v>
      </c>
      <c r="F9048" t="s">
        <v>21632</v>
      </c>
    </row>
    <row r="9049" spans="1:6" x14ac:dyDescent="0.25">
      <c r="A9049" t="s">
        <v>5904</v>
      </c>
      <c r="B9049" s="100" t="s">
        <v>4491</v>
      </c>
      <c r="C9049" s="99" t="s">
        <v>11062</v>
      </c>
      <c r="D9049" s="124">
        <v>17630</v>
      </c>
      <c r="E9049" s="157">
        <f>VLOOKUP(D9049,'SOAT LIQ'!$A$87:$C$3416,3,FALSE)</f>
        <v>3</v>
      </c>
      <c r="F9049" t="s">
        <v>21632</v>
      </c>
    </row>
    <row r="9050" spans="1:6" x14ac:dyDescent="0.25">
      <c r="A9050" t="s">
        <v>11061</v>
      </c>
      <c r="B9050" s="100" t="s">
        <v>4491</v>
      </c>
      <c r="C9050" s="99" t="s">
        <v>11062</v>
      </c>
      <c r="D9050" s="124">
        <v>17630</v>
      </c>
      <c r="E9050" s="157">
        <f>VLOOKUP(D9050,'SOAT LIQ'!$A$87:$C$3416,3,FALSE)</f>
        <v>3</v>
      </c>
      <c r="F9050" t="s">
        <v>21632</v>
      </c>
    </row>
    <row r="9051" spans="1:6" x14ac:dyDescent="0.25">
      <c r="A9051" t="s">
        <v>5965</v>
      </c>
      <c r="B9051" s="100" t="s">
        <v>11064</v>
      </c>
      <c r="C9051" s="99" t="s">
        <v>11063</v>
      </c>
      <c r="D9051" s="124">
        <v>17634</v>
      </c>
      <c r="E9051" s="157">
        <f>VLOOKUP(D9051,'SOAT LIQ'!$A$87:$C$3416,3,FALSE)</f>
        <v>3</v>
      </c>
      <c r="F9051" t="s">
        <v>21632</v>
      </c>
    </row>
    <row r="9052" spans="1:6" x14ac:dyDescent="0.25">
      <c r="A9052" t="s">
        <v>5750</v>
      </c>
      <c r="B9052" s="100" t="s">
        <v>11064</v>
      </c>
      <c r="C9052" s="99" t="s">
        <v>11063</v>
      </c>
      <c r="D9052" s="124">
        <v>17634</v>
      </c>
      <c r="E9052" s="157">
        <f>VLOOKUP(D9052,'SOAT LIQ'!$A$87:$C$3416,3,FALSE)</f>
        <v>3</v>
      </c>
      <c r="F9052" t="s">
        <v>21632</v>
      </c>
    </row>
    <row r="9053" spans="1:6" x14ac:dyDescent="0.25">
      <c r="A9053" t="s">
        <v>5965</v>
      </c>
      <c r="B9053" s="100" t="s">
        <v>11065</v>
      </c>
      <c r="C9053" s="100"/>
      <c r="D9053" s="124">
        <v>17632</v>
      </c>
      <c r="E9053" s="157">
        <f>VLOOKUP(D9053,'SOAT LIQ'!$A$87:$C$3416,3,FALSE)</f>
        <v>3</v>
      </c>
      <c r="F9053" t="s">
        <v>21632</v>
      </c>
    </row>
    <row r="9054" spans="1:6" x14ac:dyDescent="0.25">
      <c r="A9054" t="s">
        <v>10820</v>
      </c>
      <c r="B9054" s="100" t="s">
        <v>11065</v>
      </c>
      <c r="C9054" s="100"/>
      <c r="D9054" s="124">
        <v>17632</v>
      </c>
      <c r="E9054" s="157">
        <f>VLOOKUP(D9054,'SOAT LIQ'!$A$87:$C$3416,3,FALSE)</f>
        <v>3</v>
      </c>
      <c r="F9054" t="s">
        <v>21632</v>
      </c>
    </row>
    <row r="9055" spans="1:6" x14ac:dyDescent="0.25">
      <c r="A9055" t="s">
        <v>10821</v>
      </c>
      <c r="B9055" s="100" t="s">
        <v>11065</v>
      </c>
      <c r="C9055" s="100"/>
      <c r="D9055" s="124">
        <v>17632</v>
      </c>
      <c r="E9055" s="157">
        <f>VLOOKUP(D9055,'SOAT LIQ'!$A$87:$C$3416,3,FALSE)</f>
        <v>3</v>
      </c>
      <c r="F9055" t="s">
        <v>21632</v>
      </c>
    </row>
    <row r="9056" spans="1:6" x14ac:dyDescent="0.25">
      <c r="A9056" t="s">
        <v>10710</v>
      </c>
      <c r="B9056" s="100" t="s">
        <v>11065</v>
      </c>
      <c r="C9056" s="100"/>
      <c r="D9056" s="124">
        <v>17632</v>
      </c>
      <c r="E9056" s="157">
        <f>VLOOKUP(D9056,'SOAT LIQ'!$A$87:$C$3416,3,FALSE)</f>
        <v>3</v>
      </c>
      <c r="F9056" t="s">
        <v>21632</v>
      </c>
    </row>
    <row r="9057" spans="1:6" x14ac:dyDescent="0.25">
      <c r="A9057" t="s">
        <v>5750</v>
      </c>
      <c r="B9057" s="100" t="s">
        <v>11065</v>
      </c>
      <c r="C9057" s="100"/>
      <c r="D9057" s="124">
        <v>17632</v>
      </c>
      <c r="E9057" s="157">
        <f>VLOOKUP(D9057,'SOAT LIQ'!$A$87:$C$3416,3,FALSE)</f>
        <v>3</v>
      </c>
      <c r="F9057" t="s">
        <v>21632</v>
      </c>
    </row>
    <row r="9058" spans="1:6" x14ac:dyDescent="0.25">
      <c r="A9058" t="s">
        <v>5965</v>
      </c>
      <c r="B9058" s="100" t="s">
        <v>11066</v>
      </c>
      <c r="C9058" s="100"/>
      <c r="D9058" s="124">
        <v>11601</v>
      </c>
      <c r="E9058" s="157">
        <f>VLOOKUP(D9058,'SOAT LIQ'!$A$87:$C$3416,3,FALSE)</f>
        <v>2</v>
      </c>
      <c r="F9058" t="s">
        <v>21632</v>
      </c>
    </row>
    <row r="9059" spans="1:6" x14ac:dyDescent="0.25">
      <c r="A9059" t="s">
        <v>6183</v>
      </c>
      <c r="B9059" s="100" t="s">
        <v>11066</v>
      </c>
      <c r="C9059" s="100"/>
      <c r="D9059" s="124">
        <v>11601</v>
      </c>
      <c r="E9059" s="157">
        <f>VLOOKUP(D9059,'SOAT LIQ'!$A$87:$C$3416,3,FALSE)</f>
        <v>2</v>
      </c>
      <c r="F9059" t="s">
        <v>21632</v>
      </c>
    </row>
    <row r="9060" spans="1:6" x14ac:dyDescent="0.25">
      <c r="A9060" t="s">
        <v>5965</v>
      </c>
      <c r="B9060" s="100" t="s">
        <v>11067</v>
      </c>
      <c r="C9060" s="99" t="s">
        <v>11068</v>
      </c>
      <c r="D9060" s="124">
        <v>11601</v>
      </c>
      <c r="E9060" s="157">
        <f>VLOOKUP(D9060,'SOAT LIQ'!$A$87:$C$3416,3,FALSE)</f>
        <v>2</v>
      </c>
      <c r="F9060" t="s">
        <v>21632</v>
      </c>
    </row>
    <row r="9061" spans="1:6" x14ac:dyDescent="0.25">
      <c r="A9061" t="s">
        <v>4339</v>
      </c>
      <c r="B9061" s="100" t="s">
        <v>11067</v>
      </c>
      <c r="C9061" s="99" t="s">
        <v>11068</v>
      </c>
      <c r="D9061" s="124">
        <v>11601</v>
      </c>
      <c r="E9061" s="157">
        <f>VLOOKUP(D9061,'SOAT LIQ'!$A$87:$C$3416,3,FALSE)</f>
        <v>2</v>
      </c>
      <c r="F9061" t="s">
        <v>21632</v>
      </c>
    </row>
    <row r="9062" spans="1:6" x14ac:dyDescent="0.25">
      <c r="A9062" t="s">
        <v>6183</v>
      </c>
      <c r="B9062" s="100" t="s">
        <v>11067</v>
      </c>
      <c r="C9062" s="99" t="s">
        <v>11068</v>
      </c>
      <c r="D9062" s="124">
        <v>11601</v>
      </c>
      <c r="E9062" s="157">
        <f>VLOOKUP(D9062,'SOAT LIQ'!$A$87:$C$3416,3,FALSE)</f>
        <v>2</v>
      </c>
      <c r="F9062" t="s">
        <v>21632</v>
      </c>
    </row>
    <row r="9063" spans="1:6" x14ac:dyDescent="0.25">
      <c r="A9063" t="s">
        <v>5965</v>
      </c>
      <c r="B9063" s="100" t="s">
        <v>11069</v>
      </c>
      <c r="C9063" s="99" t="s">
        <v>11068</v>
      </c>
      <c r="D9063" s="124">
        <v>11601</v>
      </c>
      <c r="E9063" s="157">
        <f>VLOOKUP(D9063,'SOAT LIQ'!$A$87:$C$3416,3,FALSE)</f>
        <v>2</v>
      </c>
      <c r="F9063" t="s">
        <v>21632</v>
      </c>
    </row>
    <row r="9064" spans="1:6" x14ac:dyDescent="0.25">
      <c r="A9064" t="s">
        <v>5965</v>
      </c>
      <c r="B9064" s="100" t="s">
        <v>11071</v>
      </c>
      <c r="C9064" s="99" t="s">
        <v>11070</v>
      </c>
      <c r="D9064" s="124">
        <v>11620</v>
      </c>
      <c r="E9064" s="157">
        <f>VLOOKUP(D9064,'SOAT LIQ'!$A$87:$C$3416,3,FALSE)</f>
        <v>6</v>
      </c>
      <c r="F9064" t="s">
        <v>21632</v>
      </c>
    </row>
    <row r="9065" spans="1:6" x14ac:dyDescent="0.25">
      <c r="A9065" t="s">
        <v>5750</v>
      </c>
      <c r="B9065" s="100" t="s">
        <v>11071</v>
      </c>
      <c r="C9065" s="99" t="s">
        <v>11070</v>
      </c>
      <c r="D9065" s="124">
        <v>11620</v>
      </c>
      <c r="E9065" s="157">
        <f>VLOOKUP(D9065,'SOAT LIQ'!$A$87:$C$3416,3,FALSE)</f>
        <v>6</v>
      </c>
      <c r="F9065" t="s">
        <v>21632</v>
      </c>
    </row>
    <row r="9066" spans="1:6" x14ac:dyDescent="0.25">
      <c r="A9066" t="s">
        <v>5965</v>
      </c>
      <c r="B9066" s="100" t="s">
        <v>11072</v>
      </c>
      <c r="C9066" s="99" t="s">
        <v>11073</v>
      </c>
      <c r="D9066" s="124">
        <v>11611</v>
      </c>
      <c r="E9066" s="157">
        <f>VLOOKUP(D9066,'SOAT LIQ'!$A$87:$C$3416,3,FALSE)</f>
        <v>6</v>
      </c>
      <c r="F9066" t="s">
        <v>21632</v>
      </c>
    </row>
    <row r="9067" spans="1:6" x14ac:dyDescent="0.25">
      <c r="A9067" t="s">
        <v>5750</v>
      </c>
      <c r="B9067" s="100" t="s">
        <v>11072</v>
      </c>
      <c r="C9067" s="99" t="s">
        <v>11073</v>
      </c>
      <c r="D9067" s="124">
        <v>11611</v>
      </c>
      <c r="E9067" s="157">
        <f>VLOOKUP(D9067,'SOAT LIQ'!$A$87:$C$3416,3,FALSE)</f>
        <v>6</v>
      </c>
      <c r="F9067" t="s">
        <v>21632</v>
      </c>
    </row>
    <row r="9068" spans="1:6" x14ac:dyDescent="0.25">
      <c r="A9068" t="s">
        <v>5965</v>
      </c>
      <c r="B9068" s="100" t="s">
        <v>11074</v>
      </c>
      <c r="C9068" s="99" t="s">
        <v>11075</v>
      </c>
      <c r="D9068" s="124">
        <v>11633</v>
      </c>
      <c r="E9068" s="157">
        <f>VLOOKUP(D9068,'SOAT LIQ'!$A$87:$C$3416,3,FALSE)</f>
        <v>5</v>
      </c>
      <c r="F9068" t="s">
        <v>21632</v>
      </c>
    </row>
    <row r="9069" spans="1:6" x14ac:dyDescent="0.25">
      <c r="A9069" t="s">
        <v>5965</v>
      </c>
      <c r="B9069" s="100" t="s">
        <v>11076</v>
      </c>
      <c r="C9069" s="99" t="s">
        <v>11077</v>
      </c>
      <c r="D9069" s="124">
        <v>11634</v>
      </c>
      <c r="E9069" s="157">
        <f>VLOOKUP(D9069,'SOAT LIQ'!$A$87:$C$3416,3,FALSE)</f>
        <v>4</v>
      </c>
      <c r="F9069" t="s">
        <v>21632</v>
      </c>
    </row>
    <row r="9070" spans="1:6" x14ac:dyDescent="0.25">
      <c r="A9070" t="s">
        <v>5750</v>
      </c>
      <c r="B9070" s="100" t="s">
        <v>11076</v>
      </c>
      <c r="C9070" s="99" t="s">
        <v>11077</v>
      </c>
      <c r="D9070" s="124">
        <v>11634</v>
      </c>
      <c r="E9070" s="157">
        <f>VLOOKUP(D9070,'SOAT LIQ'!$A$87:$C$3416,3,FALSE)</f>
        <v>4</v>
      </c>
      <c r="F9070" t="s">
        <v>21632</v>
      </c>
    </row>
    <row r="9071" spans="1:6" x14ac:dyDescent="0.25">
      <c r="A9071" t="s">
        <v>5965</v>
      </c>
      <c r="B9071" s="100" t="s">
        <v>11078</v>
      </c>
      <c r="C9071" s="99" t="s">
        <v>11077</v>
      </c>
      <c r="D9071" s="124">
        <v>11634</v>
      </c>
      <c r="E9071" s="157">
        <f>VLOOKUP(D9071,'SOAT LIQ'!$A$87:$C$3416,3,FALSE)</f>
        <v>4</v>
      </c>
      <c r="F9071" t="s">
        <v>21632</v>
      </c>
    </row>
    <row r="9072" spans="1:6" x14ac:dyDescent="0.25">
      <c r="A9072" t="s">
        <v>5965</v>
      </c>
      <c r="B9072" s="100" t="s">
        <v>11079</v>
      </c>
      <c r="C9072" s="100"/>
      <c r="D9072" s="124">
        <v>11630</v>
      </c>
      <c r="E9072" s="157">
        <f>VLOOKUP(D9072,'SOAT LIQ'!$A$87:$C$3416,3,FALSE)</f>
        <v>5</v>
      </c>
      <c r="F9072" t="s">
        <v>21632</v>
      </c>
    </row>
    <row r="9073" spans="1:6" x14ac:dyDescent="0.25">
      <c r="A9073" t="s">
        <v>5750</v>
      </c>
      <c r="B9073" s="100" t="s">
        <v>11079</v>
      </c>
      <c r="C9073" s="100"/>
      <c r="D9073" s="124">
        <v>11630</v>
      </c>
      <c r="E9073" s="157">
        <f>VLOOKUP(D9073,'SOAT LIQ'!$A$87:$C$3416,3,FALSE)</f>
        <v>5</v>
      </c>
      <c r="F9073" t="s">
        <v>21632</v>
      </c>
    </row>
    <row r="9074" spans="1:6" x14ac:dyDescent="0.25">
      <c r="A9074" t="s">
        <v>5965</v>
      </c>
      <c r="B9074" s="100" t="s">
        <v>11080</v>
      </c>
      <c r="C9074" s="100"/>
      <c r="D9074" s="124">
        <v>11630</v>
      </c>
      <c r="E9074" s="157">
        <f>VLOOKUP(D9074,'SOAT LIQ'!$A$87:$C$3416,3,FALSE)</f>
        <v>5</v>
      </c>
      <c r="F9074" t="s">
        <v>21632</v>
      </c>
    </row>
    <row r="9075" spans="1:6" x14ac:dyDescent="0.25">
      <c r="A9075" t="s">
        <v>5750</v>
      </c>
      <c r="B9075" s="100" t="s">
        <v>11080</v>
      </c>
      <c r="C9075" s="100"/>
      <c r="D9075" s="124">
        <v>11630</v>
      </c>
      <c r="E9075" s="157">
        <f>VLOOKUP(D9075,'SOAT LIQ'!$A$87:$C$3416,3,FALSE)</f>
        <v>5</v>
      </c>
      <c r="F9075" t="s">
        <v>21632</v>
      </c>
    </row>
    <row r="9076" spans="1:6" x14ac:dyDescent="0.25">
      <c r="A9076" t="s">
        <v>5965</v>
      </c>
      <c r="B9076" s="100" t="s">
        <v>11081</v>
      </c>
      <c r="C9076" s="99" t="s">
        <v>11082</v>
      </c>
      <c r="D9076" s="124">
        <v>11632</v>
      </c>
      <c r="E9076" s="157">
        <f>VLOOKUP(D9076,'SOAT LIQ'!$A$87:$C$3416,3,FALSE)</f>
        <v>10</v>
      </c>
      <c r="F9076" t="s">
        <v>21632</v>
      </c>
    </row>
    <row r="9077" spans="1:6" x14ac:dyDescent="0.25">
      <c r="A9077" t="s">
        <v>5965</v>
      </c>
      <c r="B9077" s="100" t="s">
        <v>11083</v>
      </c>
      <c r="C9077" s="100"/>
      <c r="D9077" s="124">
        <v>11632</v>
      </c>
      <c r="E9077" s="157">
        <f>VLOOKUP(D9077,'SOAT LIQ'!$A$87:$C$3416,3,FALSE)</f>
        <v>10</v>
      </c>
      <c r="F9077" t="s">
        <v>21632</v>
      </c>
    </row>
    <row r="9078" spans="1:6" x14ac:dyDescent="0.25">
      <c r="A9078" t="s">
        <v>5965</v>
      </c>
      <c r="B9078" s="100" t="s">
        <v>11084</v>
      </c>
      <c r="C9078" s="100"/>
      <c r="D9078" s="124">
        <v>11632</v>
      </c>
      <c r="E9078" s="157">
        <f>VLOOKUP(D9078,'SOAT LIQ'!$A$87:$C$3416,3,FALSE)</f>
        <v>10</v>
      </c>
      <c r="F9078" t="s">
        <v>21632</v>
      </c>
    </row>
    <row r="9079" spans="1:6" x14ac:dyDescent="0.25">
      <c r="A9079" t="s">
        <v>5965</v>
      </c>
      <c r="B9079" s="100" t="s">
        <v>11085</v>
      </c>
      <c r="C9079" s="99" t="s">
        <v>11086</v>
      </c>
      <c r="D9079" s="124">
        <v>11632</v>
      </c>
      <c r="E9079" s="157">
        <f>VLOOKUP(D9079,'SOAT LIQ'!$A$87:$C$3416,3,FALSE)</f>
        <v>10</v>
      </c>
      <c r="F9079" t="s">
        <v>21632</v>
      </c>
    </row>
    <row r="9080" spans="1:6" x14ac:dyDescent="0.25">
      <c r="A9080" t="s">
        <v>5965</v>
      </c>
      <c r="B9080" s="100" t="s">
        <v>11087</v>
      </c>
      <c r="C9080" s="100"/>
      <c r="D9080" s="124">
        <v>11632</v>
      </c>
      <c r="E9080" s="157">
        <f>VLOOKUP(D9080,'SOAT LIQ'!$A$87:$C$3416,3,FALSE)</f>
        <v>10</v>
      </c>
      <c r="F9080" t="s">
        <v>21632</v>
      </c>
    </row>
    <row r="9081" spans="1:6" x14ac:dyDescent="0.25">
      <c r="A9081" t="s">
        <v>5965</v>
      </c>
      <c r="B9081" s="100" t="s">
        <v>11088</v>
      </c>
      <c r="C9081" s="99" t="s">
        <v>11089</v>
      </c>
      <c r="D9081" s="124">
        <v>11632</v>
      </c>
      <c r="E9081" s="157">
        <f>VLOOKUP(D9081,'SOAT LIQ'!$A$87:$C$3416,3,FALSE)</f>
        <v>10</v>
      </c>
      <c r="F9081" t="s">
        <v>21632</v>
      </c>
    </row>
    <row r="9082" spans="1:6" x14ac:dyDescent="0.25">
      <c r="A9082" t="s">
        <v>5965</v>
      </c>
      <c r="B9082" s="100" t="s">
        <v>11090</v>
      </c>
      <c r="C9082" s="99" t="s">
        <v>11091</v>
      </c>
      <c r="D9082" s="124">
        <v>11631</v>
      </c>
      <c r="E9082" s="157">
        <f>VLOOKUP(D9082,'SOAT LIQ'!$A$87:$C$3416,3,FALSE)</f>
        <v>13</v>
      </c>
      <c r="F9082" t="s">
        <v>21632</v>
      </c>
    </row>
    <row r="9083" spans="1:6" x14ac:dyDescent="0.25">
      <c r="A9083" t="s">
        <v>5965</v>
      </c>
      <c r="B9083" s="100" t="s">
        <v>11092</v>
      </c>
      <c r="C9083" s="99" t="s">
        <v>11093</v>
      </c>
      <c r="D9083" s="124">
        <v>11640</v>
      </c>
      <c r="E9083" s="157">
        <f>VLOOKUP(D9083,'SOAT LIQ'!$A$87:$C$3416,3,FALSE)</f>
        <v>8</v>
      </c>
      <c r="F9083" t="s">
        <v>21632</v>
      </c>
    </row>
    <row r="9084" spans="1:6" x14ac:dyDescent="0.25">
      <c r="A9084" t="s">
        <v>5965</v>
      </c>
      <c r="B9084" s="100" t="s">
        <v>11094</v>
      </c>
      <c r="C9084" s="100"/>
      <c r="D9084" s="124">
        <v>11640</v>
      </c>
      <c r="E9084" s="157">
        <f>VLOOKUP(D9084,'SOAT LIQ'!$A$87:$C$3416,3,FALSE)</f>
        <v>8</v>
      </c>
      <c r="F9084" t="s">
        <v>21632</v>
      </c>
    </row>
    <row r="9085" spans="1:6" x14ac:dyDescent="0.25">
      <c r="A9085" t="s">
        <v>5965</v>
      </c>
      <c r="B9085" s="100" t="s">
        <v>11095</v>
      </c>
      <c r="C9085" s="100"/>
      <c r="D9085" s="124">
        <v>15101</v>
      </c>
      <c r="E9085" s="157">
        <f>VLOOKUP(D9085,'SOAT LIQ'!$A$87:$C$3416,3,FALSE)</f>
        <v>4</v>
      </c>
      <c r="F9085" t="s">
        <v>21632</v>
      </c>
    </row>
    <row r="9086" spans="1:6" x14ac:dyDescent="0.25">
      <c r="A9086" t="s">
        <v>5965</v>
      </c>
      <c r="B9086" s="100" t="s">
        <v>11096</v>
      </c>
      <c r="C9086" s="100"/>
      <c r="D9086" s="124"/>
      <c r="E9086" s="157" t="e">
        <f>VLOOKUP(D9086,'SOAT LIQ'!$A$87:$C$3416,3,FALSE)</f>
        <v>#N/A</v>
      </c>
      <c r="F9086" t="s">
        <v>21632</v>
      </c>
    </row>
    <row r="9087" spans="1:6" x14ac:dyDescent="0.25">
      <c r="A9087" t="s">
        <v>5773</v>
      </c>
      <c r="B9087" s="100" t="s">
        <v>11096</v>
      </c>
      <c r="C9087" s="100"/>
      <c r="D9087" s="124"/>
      <c r="E9087" s="157" t="e">
        <f>VLOOKUP(D9087,'SOAT LIQ'!$A$87:$C$3416,3,FALSE)</f>
        <v>#N/A</v>
      </c>
      <c r="F9087" t="s">
        <v>21632</v>
      </c>
    </row>
    <row r="9088" spans="1:6" x14ac:dyDescent="0.25">
      <c r="A9088" t="s">
        <v>5965</v>
      </c>
      <c r="B9088" s="100" t="s">
        <v>11097</v>
      </c>
      <c r="C9088" s="99" t="s">
        <v>9373</v>
      </c>
      <c r="D9088" s="124">
        <v>11642</v>
      </c>
      <c r="E9088" s="157">
        <f>VLOOKUP(D9088,'SOAT LIQ'!$A$87:$C$3416,3,FALSE)</f>
        <v>5</v>
      </c>
      <c r="F9088" t="s">
        <v>21632</v>
      </c>
    </row>
    <row r="9089" spans="1:6" x14ac:dyDescent="0.25">
      <c r="A9089" t="s">
        <v>5965</v>
      </c>
      <c r="B9089" s="100" t="s">
        <v>11098</v>
      </c>
      <c r="C9089" s="99" t="s">
        <v>11020</v>
      </c>
      <c r="D9089" s="124">
        <v>11642</v>
      </c>
      <c r="E9089" s="157">
        <f>VLOOKUP(D9089,'SOAT LIQ'!$A$87:$C$3416,3,FALSE)</f>
        <v>5</v>
      </c>
      <c r="F9089" t="s">
        <v>21632</v>
      </c>
    </row>
    <row r="9090" spans="1:6" x14ac:dyDescent="0.25">
      <c r="A9090" t="s">
        <v>5965</v>
      </c>
      <c r="B9090" s="100" t="s">
        <v>11099</v>
      </c>
      <c r="C9090" s="99" t="s">
        <v>11100</v>
      </c>
      <c r="D9090" s="124">
        <v>11602</v>
      </c>
      <c r="E9090" s="157">
        <f>VLOOKUP(D9090,'SOAT LIQ'!$A$87:$C$3416,3,FALSE)</f>
        <v>3</v>
      </c>
      <c r="F9090" t="s">
        <v>21632</v>
      </c>
    </row>
    <row r="9091" spans="1:6" x14ac:dyDescent="0.25">
      <c r="A9091" t="s">
        <v>5750</v>
      </c>
      <c r="B9091" s="100" t="s">
        <v>11099</v>
      </c>
      <c r="C9091" s="99" t="s">
        <v>11100</v>
      </c>
      <c r="D9091" s="124">
        <v>11602</v>
      </c>
      <c r="E9091" s="157">
        <f>VLOOKUP(D9091,'SOAT LIQ'!$A$87:$C$3416,3,FALSE)</f>
        <v>3</v>
      </c>
      <c r="F9091" t="s">
        <v>21632</v>
      </c>
    </row>
    <row r="9092" spans="1:6" x14ac:dyDescent="0.25">
      <c r="A9092" t="s">
        <v>5750</v>
      </c>
      <c r="B9092" s="100" t="s">
        <v>11101</v>
      </c>
      <c r="C9092" s="99" t="s">
        <v>11100</v>
      </c>
      <c r="D9092" s="124">
        <v>11602</v>
      </c>
      <c r="E9092" s="157">
        <f>VLOOKUP(D9092,'SOAT LIQ'!$A$87:$C$3416,3,FALSE)</f>
        <v>3</v>
      </c>
      <c r="F9092" t="s">
        <v>21632</v>
      </c>
    </row>
    <row r="9093" spans="1:6" x14ac:dyDescent="0.25">
      <c r="A9093" t="s">
        <v>5965</v>
      </c>
      <c r="B9093" s="100" t="s">
        <v>11101</v>
      </c>
      <c r="C9093" s="99" t="s">
        <v>11100</v>
      </c>
      <c r="D9093" s="124">
        <v>11602</v>
      </c>
      <c r="E9093" s="157">
        <f>VLOOKUP(D9093,'SOAT LIQ'!$A$87:$C$3416,3,FALSE)</f>
        <v>3</v>
      </c>
      <c r="F9093" t="s">
        <v>21632</v>
      </c>
    </row>
    <row r="9094" spans="1:6" x14ac:dyDescent="0.25">
      <c r="A9094" t="s">
        <v>5965</v>
      </c>
      <c r="B9094" s="100" t="s">
        <v>11102</v>
      </c>
      <c r="C9094" s="99" t="s">
        <v>11103</v>
      </c>
      <c r="D9094" s="124">
        <v>12102</v>
      </c>
      <c r="E9094" s="157">
        <f>VLOOKUP(D9094,'SOAT LIQ'!$A$87:$C$3416,3,FALSE)</f>
        <v>7</v>
      </c>
      <c r="F9094" t="s">
        <v>21632</v>
      </c>
    </row>
    <row r="9095" spans="1:6" x14ac:dyDescent="0.25">
      <c r="A9095" t="s">
        <v>11104</v>
      </c>
      <c r="B9095" s="100" t="s">
        <v>11102</v>
      </c>
      <c r="C9095" s="99" t="s">
        <v>11103</v>
      </c>
      <c r="D9095" s="124">
        <v>12102</v>
      </c>
      <c r="E9095" s="157">
        <f>VLOOKUP(D9095,'SOAT LIQ'!$A$87:$C$3416,3,FALSE)</f>
        <v>7</v>
      </c>
      <c r="F9095" t="s">
        <v>21632</v>
      </c>
    </row>
    <row r="9096" spans="1:6" x14ac:dyDescent="0.25">
      <c r="A9096" t="s">
        <v>5965</v>
      </c>
      <c r="B9096" s="100" t="s">
        <v>11106</v>
      </c>
      <c r="C9096" s="99" t="s">
        <v>11105</v>
      </c>
      <c r="D9096" s="124">
        <v>12102</v>
      </c>
      <c r="E9096" s="157">
        <f>VLOOKUP(D9096,'SOAT LIQ'!$A$87:$C$3416,3,FALSE)</f>
        <v>7</v>
      </c>
      <c r="F9096" t="s">
        <v>21632</v>
      </c>
    </row>
    <row r="9097" spans="1:6" x14ac:dyDescent="0.25">
      <c r="A9097" t="s">
        <v>11104</v>
      </c>
      <c r="B9097" s="100" t="s">
        <v>11106</v>
      </c>
      <c r="C9097" s="99" t="s">
        <v>11105</v>
      </c>
      <c r="D9097" s="124">
        <v>12102</v>
      </c>
      <c r="E9097" s="157">
        <f>VLOOKUP(D9097,'SOAT LIQ'!$A$87:$C$3416,3,FALSE)</f>
        <v>7</v>
      </c>
      <c r="F9097" t="s">
        <v>21632</v>
      </c>
    </row>
    <row r="9098" spans="1:6" x14ac:dyDescent="0.25">
      <c r="A9098" t="s">
        <v>5965</v>
      </c>
      <c r="B9098" s="100" t="s">
        <v>11107</v>
      </c>
      <c r="C9098" s="99" t="s">
        <v>11108</v>
      </c>
      <c r="D9098" s="124">
        <v>12101</v>
      </c>
      <c r="E9098" s="157">
        <f>VLOOKUP(D9098,'SOAT LIQ'!$A$87:$C$3416,3,FALSE)</f>
        <v>7</v>
      </c>
      <c r="F9098" t="s">
        <v>21632</v>
      </c>
    </row>
    <row r="9099" spans="1:6" x14ac:dyDescent="0.25">
      <c r="A9099" t="s">
        <v>11104</v>
      </c>
      <c r="B9099" s="100" t="s">
        <v>11107</v>
      </c>
      <c r="C9099" s="99" t="s">
        <v>11108</v>
      </c>
      <c r="D9099" s="124">
        <v>12101</v>
      </c>
      <c r="E9099" s="157">
        <f>VLOOKUP(D9099,'SOAT LIQ'!$A$87:$C$3416,3,FALSE)</f>
        <v>7</v>
      </c>
      <c r="F9099" t="s">
        <v>21632</v>
      </c>
    </row>
    <row r="9100" spans="1:6" x14ac:dyDescent="0.25">
      <c r="A9100" t="s">
        <v>8471</v>
      </c>
      <c r="B9100" s="100" t="s">
        <v>11107</v>
      </c>
      <c r="C9100" s="99" t="s">
        <v>11108</v>
      </c>
      <c r="D9100" s="124">
        <v>12101</v>
      </c>
      <c r="E9100" s="157">
        <f>VLOOKUP(D9100,'SOAT LIQ'!$A$87:$C$3416,3,FALSE)</f>
        <v>7</v>
      </c>
      <c r="F9100" t="s">
        <v>21632</v>
      </c>
    </row>
    <row r="9101" spans="1:6" x14ac:dyDescent="0.25">
      <c r="A9101" t="s">
        <v>5965</v>
      </c>
      <c r="B9101" s="100" t="s">
        <v>11110</v>
      </c>
      <c r="C9101" s="99" t="s">
        <v>11109</v>
      </c>
      <c r="D9101" s="124">
        <v>12101</v>
      </c>
      <c r="E9101" s="157">
        <f>VLOOKUP(D9101,'SOAT LIQ'!$A$87:$C$3416,3,FALSE)</f>
        <v>7</v>
      </c>
      <c r="F9101" t="s">
        <v>21632</v>
      </c>
    </row>
    <row r="9102" spans="1:6" x14ac:dyDescent="0.25">
      <c r="A9102" t="s">
        <v>5965</v>
      </c>
      <c r="B9102" s="100" t="s">
        <v>11112</v>
      </c>
      <c r="C9102" s="99" t="s">
        <v>11111</v>
      </c>
      <c r="D9102" s="124">
        <v>12101</v>
      </c>
      <c r="E9102" s="157">
        <f>VLOOKUP(D9102,'SOAT LIQ'!$A$87:$C$3416,3,FALSE)</f>
        <v>7</v>
      </c>
      <c r="F9102" t="s">
        <v>21632</v>
      </c>
    </row>
    <row r="9103" spans="1:6" x14ac:dyDescent="0.25">
      <c r="A9103" t="s">
        <v>5965</v>
      </c>
      <c r="B9103" s="100" t="s">
        <v>11113</v>
      </c>
      <c r="C9103" s="99" t="s">
        <v>11111</v>
      </c>
      <c r="D9103" s="124">
        <v>12101</v>
      </c>
      <c r="E9103" s="157">
        <f>VLOOKUP(D9103,'SOAT LIQ'!$A$87:$C$3416,3,FALSE)</f>
        <v>7</v>
      </c>
      <c r="F9103" t="s">
        <v>21632</v>
      </c>
    </row>
    <row r="9104" spans="1:6" x14ac:dyDescent="0.25">
      <c r="A9104" t="s">
        <v>11104</v>
      </c>
      <c r="B9104" s="100" t="s">
        <v>11113</v>
      </c>
      <c r="C9104" s="99" t="s">
        <v>11111</v>
      </c>
      <c r="D9104" s="124">
        <v>12101</v>
      </c>
      <c r="E9104" s="157">
        <f>VLOOKUP(D9104,'SOAT LIQ'!$A$87:$C$3416,3,FALSE)</f>
        <v>7</v>
      </c>
      <c r="F9104" t="s">
        <v>21632</v>
      </c>
    </row>
    <row r="9105" spans="1:6" x14ac:dyDescent="0.25">
      <c r="A9105" t="s">
        <v>8471</v>
      </c>
      <c r="B9105" s="100" t="s">
        <v>11113</v>
      </c>
      <c r="C9105" s="99" t="s">
        <v>11111</v>
      </c>
      <c r="D9105" s="124">
        <v>12101</v>
      </c>
      <c r="E9105" s="157">
        <f>VLOOKUP(D9105,'SOAT LIQ'!$A$87:$C$3416,3,FALSE)</f>
        <v>7</v>
      </c>
      <c r="F9105" t="s">
        <v>21632</v>
      </c>
    </row>
    <row r="9106" spans="1:6" x14ac:dyDescent="0.25">
      <c r="A9106" t="s">
        <v>5965</v>
      </c>
      <c r="B9106" s="100" t="s">
        <v>11114</v>
      </c>
      <c r="C9106" s="99" t="s">
        <v>11115</v>
      </c>
      <c r="D9106" s="124">
        <v>12110</v>
      </c>
      <c r="E9106" s="157">
        <f>VLOOKUP(D9106,'SOAT LIQ'!$A$87:$C$3416,3,FALSE)</f>
        <v>8</v>
      </c>
      <c r="F9106" t="s">
        <v>21632</v>
      </c>
    </row>
    <row r="9107" spans="1:6" x14ac:dyDescent="0.25">
      <c r="A9107" t="s">
        <v>5965</v>
      </c>
      <c r="B9107" s="100" t="s">
        <v>11116</v>
      </c>
      <c r="C9107" s="99" t="s">
        <v>11117</v>
      </c>
      <c r="D9107" s="124">
        <v>12110</v>
      </c>
      <c r="E9107" s="157">
        <f>VLOOKUP(D9107,'SOAT LIQ'!$A$87:$C$3416,3,FALSE)</f>
        <v>8</v>
      </c>
      <c r="F9107" t="s">
        <v>21632</v>
      </c>
    </row>
    <row r="9108" spans="1:6" x14ac:dyDescent="0.25">
      <c r="A9108" t="s">
        <v>5965</v>
      </c>
      <c r="B9108" s="100" t="s">
        <v>11118</v>
      </c>
      <c r="C9108" s="99" t="s">
        <v>11119</v>
      </c>
      <c r="D9108" s="124">
        <v>12110</v>
      </c>
      <c r="E9108" s="157">
        <f>VLOOKUP(D9108,'SOAT LIQ'!$A$87:$C$3416,3,FALSE)</f>
        <v>8</v>
      </c>
      <c r="F9108" t="s">
        <v>21632</v>
      </c>
    </row>
    <row r="9109" spans="1:6" x14ac:dyDescent="0.25">
      <c r="A9109" t="s">
        <v>5965</v>
      </c>
      <c r="B9109" s="100" t="s">
        <v>11120</v>
      </c>
      <c r="C9109" s="100"/>
      <c r="D9109" s="124">
        <v>12113</v>
      </c>
      <c r="E9109" s="157">
        <f>VLOOKUP(D9109,'SOAT LIQ'!$A$87:$C$3416,3,FALSE)</f>
        <v>8</v>
      </c>
      <c r="F9109" t="s">
        <v>21632</v>
      </c>
    </row>
    <row r="9110" spans="1:6" x14ac:dyDescent="0.25">
      <c r="A9110" t="s">
        <v>5965</v>
      </c>
      <c r="B9110" s="100" t="s">
        <v>11121</v>
      </c>
      <c r="C9110" s="100"/>
      <c r="D9110" s="124">
        <v>12113</v>
      </c>
      <c r="E9110" s="157">
        <f>VLOOKUP(D9110,'SOAT LIQ'!$A$87:$C$3416,3,FALSE)</f>
        <v>8</v>
      </c>
      <c r="F9110" t="s">
        <v>21632</v>
      </c>
    </row>
    <row r="9111" spans="1:6" x14ac:dyDescent="0.25">
      <c r="A9111" t="s">
        <v>5965</v>
      </c>
      <c r="B9111" s="100" t="s">
        <v>11122</v>
      </c>
      <c r="C9111" s="100"/>
      <c r="D9111" s="124">
        <v>12113</v>
      </c>
      <c r="E9111" s="157">
        <f>VLOOKUP(D9111,'SOAT LIQ'!$A$87:$C$3416,3,FALSE)</f>
        <v>8</v>
      </c>
      <c r="F9111" t="s">
        <v>21632</v>
      </c>
    </row>
    <row r="9112" spans="1:6" x14ac:dyDescent="0.25">
      <c r="A9112" t="s">
        <v>5965</v>
      </c>
      <c r="B9112" s="100" t="s">
        <v>11123</v>
      </c>
      <c r="C9112" s="100"/>
      <c r="D9112" s="124">
        <v>12113</v>
      </c>
      <c r="E9112" s="157">
        <f>VLOOKUP(D9112,'SOAT LIQ'!$A$87:$C$3416,3,FALSE)</f>
        <v>8</v>
      </c>
      <c r="F9112" t="s">
        <v>21632</v>
      </c>
    </row>
    <row r="9113" spans="1:6" x14ac:dyDescent="0.25">
      <c r="A9113" t="s">
        <v>5965</v>
      </c>
      <c r="B9113" s="100" t="s">
        <v>11125</v>
      </c>
      <c r="C9113" s="99" t="s">
        <v>11124</v>
      </c>
      <c r="D9113" s="124">
        <v>12111</v>
      </c>
      <c r="E9113" s="157">
        <f>VLOOKUP(D9113,'SOAT LIQ'!$A$87:$C$3416,3,FALSE)</f>
        <v>4</v>
      </c>
      <c r="F9113" t="s">
        <v>21632</v>
      </c>
    </row>
    <row r="9114" spans="1:6" x14ac:dyDescent="0.25">
      <c r="A9114" t="s">
        <v>5965</v>
      </c>
      <c r="B9114" s="100" t="s">
        <v>11127</v>
      </c>
      <c r="C9114" s="99" t="s">
        <v>11126</v>
      </c>
      <c r="D9114" s="124">
        <v>12111</v>
      </c>
      <c r="E9114" s="157">
        <f>VLOOKUP(D9114,'SOAT LIQ'!$A$87:$C$3416,3,FALSE)</f>
        <v>4</v>
      </c>
      <c r="F9114" t="s">
        <v>21632</v>
      </c>
    </row>
    <row r="9115" spans="1:6" x14ac:dyDescent="0.25">
      <c r="A9115" t="s">
        <v>5965</v>
      </c>
      <c r="B9115" s="100" t="s">
        <v>11128</v>
      </c>
      <c r="C9115" s="99" t="s">
        <v>11124</v>
      </c>
      <c r="D9115" s="124">
        <v>12111</v>
      </c>
      <c r="E9115" s="157">
        <f>VLOOKUP(D9115,'SOAT LIQ'!$A$87:$C$3416,3,FALSE)</f>
        <v>4</v>
      </c>
      <c r="F9115" t="s">
        <v>21632</v>
      </c>
    </row>
    <row r="9116" spans="1:6" x14ac:dyDescent="0.25">
      <c r="A9116" t="s">
        <v>5965</v>
      </c>
      <c r="B9116" s="100" t="s">
        <v>11129</v>
      </c>
      <c r="C9116" s="99" t="s">
        <v>11126</v>
      </c>
      <c r="D9116" s="124">
        <v>12111</v>
      </c>
      <c r="E9116" s="157">
        <f>VLOOKUP(D9116,'SOAT LIQ'!$A$87:$C$3416,3,FALSE)</f>
        <v>4</v>
      </c>
      <c r="F9116" t="s">
        <v>21632</v>
      </c>
    </row>
    <row r="9117" spans="1:6" x14ac:dyDescent="0.25">
      <c r="A9117" t="s">
        <v>5965</v>
      </c>
      <c r="B9117" s="100" t="s">
        <v>11130</v>
      </c>
      <c r="C9117" s="100"/>
      <c r="D9117" s="124">
        <v>12111</v>
      </c>
      <c r="E9117" s="157">
        <f>VLOOKUP(D9117,'SOAT LIQ'!$A$87:$C$3416,3,FALSE)</f>
        <v>4</v>
      </c>
      <c r="F9117" t="s">
        <v>21632</v>
      </c>
    </row>
    <row r="9118" spans="1:6" x14ac:dyDescent="0.25">
      <c r="A9118" t="s">
        <v>5965</v>
      </c>
      <c r="B9118" s="100" t="s">
        <v>11131</v>
      </c>
      <c r="C9118" s="99" t="s">
        <v>11132</v>
      </c>
      <c r="D9118" s="124">
        <v>12112</v>
      </c>
      <c r="E9118" s="157">
        <f>VLOOKUP(D9118,'SOAT LIQ'!$A$87:$C$3416,3,FALSE)</f>
        <v>3</v>
      </c>
      <c r="F9118" t="s">
        <v>21632</v>
      </c>
    </row>
    <row r="9119" spans="1:6" x14ac:dyDescent="0.25">
      <c r="A9119" t="s">
        <v>5965</v>
      </c>
      <c r="B9119" s="100" t="s">
        <v>11133</v>
      </c>
      <c r="C9119" s="100"/>
      <c r="D9119" s="124">
        <v>12112</v>
      </c>
      <c r="E9119" s="157">
        <f>VLOOKUP(D9119,'SOAT LIQ'!$A$87:$C$3416,3,FALSE)</f>
        <v>3</v>
      </c>
      <c r="F9119" t="s">
        <v>21632</v>
      </c>
    </row>
    <row r="9120" spans="1:6" x14ac:dyDescent="0.25">
      <c r="A9120" t="s">
        <v>5965</v>
      </c>
      <c r="B9120" s="100" t="s">
        <v>11134</v>
      </c>
      <c r="C9120" s="100"/>
      <c r="D9120" s="124">
        <v>12112</v>
      </c>
      <c r="E9120" s="157">
        <f>VLOOKUP(D9120,'SOAT LIQ'!$A$87:$C$3416,3,FALSE)</f>
        <v>3</v>
      </c>
      <c r="F9120" t="s">
        <v>21632</v>
      </c>
    </row>
    <row r="9121" spans="1:6" x14ac:dyDescent="0.25">
      <c r="A9121" t="s">
        <v>5965</v>
      </c>
      <c r="B9121" s="100" t="s">
        <v>11135</v>
      </c>
      <c r="C9121" s="100"/>
      <c r="D9121" s="124">
        <v>30205</v>
      </c>
      <c r="E9121" s="157" t="e">
        <f>VLOOKUP(D9121,'SOAT LIQ'!$A$87:$C$3416,3,FALSE)</f>
        <v>#N/A</v>
      </c>
      <c r="F9121" t="s">
        <v>21632</v>
      </c>
    </row>
    <row r="9122" spans="1:6" x14ac:dyDescent="0.25">
      <c r="A9122" t="s">
        <v>5965</v>
      </c>
      <c r="B9122" s="100" t="s">
        <v>11136</v>
      </c>
      <c r="C9122" s="100"/>
      <c r="D9122" s="124">
        <v>18900</v>
      </c>
      <c r="E9122" s="157">
        <f>VLOOKUP(D9122,'SOAT LIQ'!$A$87:$C$3416,3,FALSE)</f>
        <v>4</v>
      </c>
      <c r="F9122" t="s">
        <v>21632</v>
      </c>
    </row>
    <row r="9123" spans="1:6" x14ac:dyDescent="0.25">
      <c r="A9123" t="s">
        <v>5965</v>
      </c>
      <c r="B9123" s="100" t="s">
        <v>11137</v>
      </c>
      <c r="C9123" s="100"/>
      <c r="D9123" s="124"/>
      <c r="E9123" s="157" t="e">
        <f>VLOOKUP(D9123,'SOAT LIQ'!$A$87:$C$3416,3,FALSE)</f>
        <v>#N/A</v>
      </c>
      <c r="F9123" t="s">
        <v>21632</v>
      </c>
    </row>
    <row r="9124" spans="1:6" x14ac:dyDescent="0.25">
      <c r="A9124" t="s">
        <v>5965</v>
      </c>
      <c r="B9124" s="100" t="s">
        <v>11138</v>
      </c>
      <c r="C9124" s="100"/>
      <c r="D9124" s="124"/>
      <c r="E9124" s="157" t="e">
        <f>VLOOKUP(D9124,'SOAT LIQ'!$A$87:$C$3416,3,FALSE)</f>
        <v>#N/A</v>
      </c>
      <c r="F9124" t="s">
        <v>21632</v>
      </c>
    </row>
    <row r="9125" spans="1:6" x14ac:dyDescent="0.25">
      <c r="A9125" t="s">
        <v>5965</v>
      </c>
      <c r="B9125" s="100" t="s">
        <v>11139</v>
      </c>
      <c r="C9125" s="100"/>
      <c r="D9125" s="124"/>
      <c r="E9125" s="157" t="e">
        <f>VLOOKUP(D9125,'SOAT LIQ'!$A$87:$C$3416,3,FALSE)</f>
        <v>#N/A</v>
      </c>
      <c r="F9125" t="s">
        <v>21632</v>
      </c>
    </row>
    <row r="9126" spans="1:6" x14ac:dyDescent="0.25">
      <c r="A9126" t="s">
        <v>5965</v>
      </c>
      <c r="B9126" s="100" t="s">
        <v>11140</v>
      </c>
      <c r="C9126" s="100"/>
      <c r="D9126" s="124">
        <v>31103</v>
      </c>
      <c r="E9126" s="157" t="e">
        <f>VLOOKUP(D9126,'SOAT LIQ'!$A$87:$C$3416,3,FALSE)</f>
        <v>#N/A</v>
      </c>
      <c r="F9126" t="s">
        <v>21632</v>
      </c>
    </row>
    <row r="9127" spans="1:6" x14ac:dyDescent="0.25">
      <c r="A9127" t="s">
        <v>8471</v>
      </c>
      <c r="B9127" s="100" t="s">
        <v>11140</v>
      </c>
      <c r="C9127" s="100"/>
      <c r="D9127" s="124">
        <v>31103</v>
      </c>
      <c r="E9127" s="157" t="e">
        <f>VLOOKUP(D9127,'SOAT LIQ'!$A$87:$C$3416,3,FALSE)</f>
        <v>#N/A</v>
      </c>
    </row>
    <row r="9128" spans="1:6" x14ac:dyDescent="0.25">
      <c r="A9128" t="s">
        <v>5965</v>
      </c>
      <c r="B9128" s="100" t="s">
        <v>11141</v>
      </c>
      <c r="C9128" s="100"/>
      <c r="D9128" s="124"/>
      <c r="E9128" s="157" t="e">
        <f>VLOOKUP(D9128,'SOAT LIQ'!$A$87:$C$3416,3,FALSE)</f>
        <v>#N/A</v>
      </c>
      <c r="F9128" t="s">
        <v>21632</v>
      </c>
    </row>
    <row r="9129" spans="1:6" x14ac:dyDescent="0.25">
      <c r="A9129" t="s">
        <v>5965</v>
      </c>
      <c r="B9129" s="100" t="s">
        <v>11142</v>
      </c>
      <c r="C9129" s="100"/>
      <c r="D9129" s="124"/>
      <c r="E9129" s="157" t="e">
        <f>VLOOKUP(D9129,'SOAT LIQ'!$A$87:$C$3416,3,FALSE)</f>
        <v>#N/A</v>
      </c>
      <c r="F9129" t="s">
        <v>21632</v>
      </c>
    </row>
    <row r="9130" spans="1:6" x14ac:dyDescent="0.25">
      <c r="A9130" t="s">
        <v>5965</v>
      </c>
      <c r="B9130" s="100" t="s">
        <v>11143</v>
      </c>
      <c r="C9130" s="100"/>
      <c r="D9130" s="124"/>
      <c r="E9130" s="157" t="e">
        <f>VLOOKUP(D9130,'SOAT LIQ'!$A$87:$C$3416,3,FALSE)</f>
        <v>#N/A</v>
      </c>
      <c r="F9130" t="s">
        <v>21632</v>
      </c>
    </row>
    <row r="9131" spans="1:6" x14ac:dyDescent="0.25">
      <c r="A9131" t="s">
        <v>5965</v>
      </c>
      <c r="B9131" s="100" t="s">
        <v>11144</v>
      </c>
      <c r="C9131" s="100"/>
      <c r="D9131" s="124"/>
      <c r="E9131" s="157" t="e">
        <f>VLOOKUP(D9131,'SOAT LIQ'!$A$87:$C$3416,3,FALSE)</f>
        <v>#N/A</v>
      </c>
      <c r="F9131" t="s">
        <v>21632</v>
      </c>
    </row>
    <row r="9132" spans="1:6" x14ac:dyDescent="0.25">
      <c r="A9132" t="s">
        <v>5965</v>
      </c>
      <c r="B9132" s="100" t="s">
        <v>11145</v>
      </c>
      <c r="C9132" s="100"/>
      <c r="D9132" s="124"/>
      <c r="E9132" s="157" t="e">
        <f>VLOOKUP(D9132,'SOAT LIQ'!$A$87:$C$3416,3,FALSE)</f>
        <v>#N/A</v>
      </c>
      <c r="F9132" t="s">
        <v>21632</v>
      </c>
    </row>
    <row r="9133" spans="1:6" x14ac:dyDescent="0.25">
      <c r="A9133" t="s">
        <v>5965</v>
      </c>
      <c r="B9133" s="100" t="s">
        <v>11146</v>
      </c>
      <c r="C9133" s="100"/>
      <c r="D9133" s="124"/>
      <c r="E9133" s="157" t="e">
        <f>VLOOKUP(D9133,'SOAT LIQ'!$A$87:$C$3416,3,FALSE)</f>
        <v>#N/A</v>
      </c>
      <c r="F9133" t="s">
        <v>21632</v>
      </c>
    </row>
    <row r="9134" spans="1:6" x14ac:dyDescent="0.25">
      <c r="A9134" t="s">
        <v>5965</v>
      </c>
      <c r="B9134" s="100" t="s">
        <v>11147</v>
      </c>
      <c r="C9134" s="100"/>
      <c r="D9134" s="124"/>
      <c r="E9134" s="157" t="e">
        <f>VLOOKUP(D9134,'SOAT LIQ'!$A$87:$C$3416,3,FALSE)</f>
        <v>#N/A</v>
      </c>
      <c r="F9134" t="s">
        <v>21632</v>
      </c>
    </row>
    <row r="9135" spans="1:6" x14ac:dyDescent="0.25">
      <c r="A9135" t="s">
        <v>5965</v>
      </c>
      <c r="B9135" s="100" t="s">
        <v>11148</v>
      </c>
      <c r="C9135" s="100"/>
      <c r="D9135" s="124"/>
      <c r="E9135" s="157" t="e">
        <f>VLOOKUP(D9135,'SOAT LIQ'!$A$87:$C$3416,3,FALSE)</f>
        <v>#N/A</v>
      </c>
      <c r="F9135" t="s">
        <v>21632</v>
      </c>
    </row>
    <row r="9136" spans="1:6" x14ac:dyDescent="0.25">
      <c r="A9136" t="s">
        <v>5965</v>
      </c>
      <c r="B9136" s="100" t="s">
        <v>11149</v>
      </c>
      <c r="C9136" s="100"/>
      <c r="D9136" s="124"/>
      <c r="E9136" s="157" t="e">
        <f>VLOOKUP(D9136,'SOAT LIQ'!$A$87:$C$3416,3,FALSE)</f>
        <v>#N/A</v>
      </c>
      <c r="F9136" t="s">
        <v>21632</v>
      </c>
    </row>
    <row r="9137" spans="1:6" x14ac:dyDescent="0.25">
      <c r="A9137" t="s">
        <v>5965</v>
      </c>
      <c r="B9137" s="100" t="s">
        <v>11150</v>
      </c>
      <c r="C9137" s="100"/>
      <c r="D9137" s="124"/>
      <c r="E9137" s="157" t="e">
        <f>VLOOKUP(D9137,'SOAT LIQ'!$A$87:$C$3416,3,FALSE)</f>
        <v>#N/A</v>
      </c>
      <c r="F9137" t="s">
        <v>21632</v>
      </c>
    </row>
    <row r="9138" spans="1:6" x14ac:dyDescent="0.25">
      <c r="A9138" t="s">
        <v>5965</v>
      </c>
      <c r="B9138" s="100" t="s">
        <v>11151</v>
      </c>
      <c r="C9138" s="100"/>
      <c r="D9138" s="124"/>
      <c r="E9138" s="157" t="e">
        <f>VLOOKUP(D9138,'SOAT LIQ'!$A$87:$C$3416,3,FALSE)</f>
        <v>#N/A</v>
      </c>
      <c r="F9138" t="s">
        <v>21632</v>
      </c>
    </row>
    <row r="9139" spans="1:6" x14ac:dyDescent="0.25">
      <c r="A9139" t="s">
        <v>5965</v>
      </c>
      <c r="B9139" s="100" t="s">
        <v>11152</v>
      </c>
      <c r="C9139" s="100"/>
      <c r="D9139" s="124"/>
      <c r="E9139" s="157" t="e">
        <f>VLOOKUP(D9139,'SOAT LIQ'!$A$87:$C$3416,3,FALSE)</f>
        <v>#N/A</v>
      </c>
      <c r="F9139" t="s">
        <v>21632</v>
      </c>
    </row>
    <row r="9140" spans="1:6" x14ac:dyDescent="0.25">
      <c r="A9140" t="s">
        <v>5965</v>
      </c>
      <c r="B9140" s="100" t="s">
        <v>11153</v>
      </c>
      <c r="C9140" s="100"/>
      <c r="D9140" s="124"/>
      <c r="E9140" s="157" t="e">
        <f>VLOOKUP(D9140,'SOAT LIQ'!$A$87:$C$3416,3,FALSE)</f>
        <v>#N/A</v>
      </c>
      <c r="F9140" t="s">
        <v>21632</v>
      </c>
    </row>
    <row r="9141" spans="1:6" x14ac:dyDescent="0.25">
      <c r="A9141" t="s">
        <v>5965</v>
      </c>
      <c r="B9141" s="100" t="s">
        <v>11154</v>
      </c>
      <c r="C9141" s="100"/>
      <c r="D9141" s="124"/>
      <c r="E9141" s="157" t="e">
        <f>VLOOKUP(D9141,'SOAT LIQ'!$A$87:$C$3416,3,FALSE)</f>
        <v>#N/A</v>
      </c>
      <c r="F9141" t="s">
        <v>21632</v>
      </c>
    </row>
    <row r="9142" spans="1:6" x14ac:dyDescent="0.25">
      <c r="A9142" t="s">
        <v>5965</v>
      </c>
      <c r="B9142" s="100" t="s">
        <v>11155</v>
      </c>
      <c r="C9142" s="100"/>
      <c r="D9142" s="124"/>
      <c r="E9142" s="157" t="e">
        <f>VLOOKUP(D9142,'SOAT LIQ'!$A$87:$C$3416,3,FALSE)</f>
        <v>#N/A</v>
      </c>
      <c r="F9142" t="s">
        <v>21632</v>
      </c>
    </row>
    <row r="9143" spans="1:6" x14ac:dyDescent="0.25">
      <c r="A9143" t="s">
        <v>5965</v>
      </c>
      <c r="B9143" s="100" t="s">
        <v>11156</v>
      </c>
      <c r="C9143" s="100"/>
      <c r="D9143" s="124"/>
      <c r="E9143" s="157" t="e">
        <f>VLOOKUP(D9143,'SOAT LIQ'!$A$87:$C$3416,3,FALSE)</f>
        <v>#N/A</v>
      </c>
      <c r="F9143" t="s">
        <v>21632</v>
      </c>
    </row>
    <row r="9144" spans="1:6" x14ac:dyDescent="0.25">
      <c r="A9144" t="s">
        <v>5965</v>
      </c>
      <c r="B9144" s="100" t="s">
        <v>11157</v>
      </c>
      <c r="C9144" s="100"/>
      <c r="D9144" s="124"/>
      <c r="E9144" s="157" t="e">
        <f>VLOOKUP(D9144,'SOAT LIQ'!$A$87:$C$3416,3,FALSE)</f>
        <v>#N/A</v>
      </c>
      <c r="F9144" t="s">
        <v>21632</v>
      </c>
    </row>
    <row r="9145" spans="1:6" x14ac:dyDescent="0.25">
      <c r="A9145" t="s">
        <v>5965</v>
      </c>
      <c r="B9145" s="100" t="s">
        <v>11158</v>
      </c>
      <c r="C9145" s="100"/>
      <c r="D9145" s="124"/>
      <c r="E9145" s="157" t="e">
        <f>VLOOKUP(D9145,'SOAT LIQ'!$A$87:$C$3416,3,FALSE)</f>
        <v>#N/A</v>
      </c>
      <c r="F9145" t="s">
        <v>21632</v>
      </c>
    </row>
    <row r="9146" spans="1:6" x14ac:dyDescent="0.25">
      <c r="A9146" t="s">
        <v>5965</v>
      </c>
      <c r="B9146" s="100" t="s">
        <v>11159</v>
      </c>
      <c r="C9146" s="100"/>
      <c r="D9146" s="124"/>
      <c r="E9146" s="157" t="e">
        <f>VLOOKUP(D9146,'SOAT LIQ'!$A$87:$C$3416,3,FALSE)</f>
        <v>#N/A</v>
      </c>
      <c r="F9146" t="s">
        <v>21632</v>
      </c>
    </row>
    <row r="9147" spans="1:6" x14ac:dyDescent="0.25">
      <c r="A9147" t="s">
        <v>5965</v>
      </c>
      <c r="B9147" s="100" t="s">
        <v>11160</v>
      </c>
      <c r="C9147" s="100"/>
      <c r="D9147" s="124"/>
      <c r="E9147" s="157" t="e">
        <f>VLOOKUP(D9147,'SOAT LIQ'!$A$87:$C$3416,3,FALSE)</f>
        <v>#N/A</v>
      </c>
      <c r="F9147" t="s">
        <v>21632</v>
      </c>
    </row>
    <row r="9148" spans="1:6" x14ac:dyDescent="0.25">
      <c r="A9148" t="s">
        <v>5965</v>
      </c>
      <c r="B9148" s="100" t="s">
        <v>11161</v>
      </c>
      <c r="C9148" s="100"/>
      <c r="D9148" s="124"/>
      <c r="E9148" s="157" t="e">
        <f>VLOOKUP(D9148,'SOAT LIQ'!$A$87:$C$3416,3,FALSE)</f>
        <v>#N/A</v>
      </c>
      <c r="F9148" t="s">
        <v>21632</v>
      </c>
    </row>
    <row r="9149" spans="1:6" x14ac:dyDescent="0.25">
      <c r="A9149" t="s">
        <v>5965</v>
      </c>
      <c r="B9149" s="100" t="s">
        <v>11162</v>
      </c>
      <c r="C9149" s="100"/>
      <c r="D9149" s="124"/>
      <c r="E9149" s="157" t="e">
        <f>VLOOKUP(D9149,'SOAT LIQ'!$A$87:$C$3416,3,FALSE)</f>
        <v>#N/A</v>
      </c>
      <c r="F9149" t="s">
        <v>21632</v>
      </c>
    </row>
    <row r="9150" spans="1:6" x14ac:dyDescent="0.25">
      <c r="A9150" t="s">
        <v>5965</v>
      </c>
      <c r="B9150" s="100" t="s">
        <v>11163</v>
      </c>
      <c r="C9150" s="100"/>
      <c r="D9150" s="124"/>
      <c r="E9150" s="157" t="e">
        <f>VLOOKUP(D9150,'SOAT LIQ'!$A$87:$C$3416,3,FALSE)</f>
        <v>#N/A</v>
      </c>
      <c r="F9150" t="s">
        <v>21632</v>
      </c>
    </row>
    <row r="9151" spans="1:6" x14ac:dyDescent="0.25">
      <c r="A9151" t="s">
        <v>5965</v>
      </c>
      <c r="B9151" s="100" t="s">
        <v>11164</v>
      </c>
      <c r="C9151" s="100"/>
      <c r="D9151" s="124"/>
      <c r="E9151" s="157" t="e">
        <f>VLOOKUP(D9151,'SOAT LIQ'!$A$87:$C$3416,3,FALSE)</f>
        <v>#N/A</v>
      </c>
      <c r="F9151" t="s">
        <v>21632</v>
      </c>
    </row>
    <row r="9152" spans="1:6" x14ac:dyDescent="0.25">
      <c r="A9152" t="s">
        <v>5965</v>
      </c>
      <c r="B9152" s="100" t="s">
        <v>11165</v>
      </c>
      <c r="C9152" s="100"/>
      <c r="D9152" s="124"/>
      <c r="E9152" s="157" t="e">
        <f>VLOOKUP(D9152,'SOAT LIQ'!$A$87:$C$3416,3,FALSE)</f>
        <v>#N/A</v>
      </c>
      <c r="F9152" t="s">
        <v>21632</v>
      </c>
    </row>
    <row r="9153" spans="1:6" x14ac:dyDescent="0.25">
      <c r="A9153" t="s">
        <v>5965</v>
      </c>
      <c r="B9153" s="100" t="s">
        <v>11166</v>
      </c>
      <c r="C9153" s="100"/>
      <c r="D9153" s="124"/>
      <c r="E9153" s="157" t="e">
        <f>VLOOKUP(D9153,'SOAT LIQ'!$A$87:$C$3416,3,FALSE)</f>
        <v>#N/A</v>
      </c>
      <c r="F9153" t="s">
        <v>21632</v>
      </c>
    </row>
    <row r="9154" spans="1:6" x14ac:dyDescent="0.25">
      <c r="A9154" t="s">
        <v>5965</v>
      </c>
      <c r="B9154" s="100" t="s">
        <v>11167</v>
      </c>
      <c r="C9154" s="100"/>
      <c r="D9154" s="124"/>
      <c r="E9154" s="157" t="e">
        <f>VLOOKUP(D9154,'SOAT LIQ'!$A$87:$C$3416,3,FALSE)</f>
        <v>#N/A</v>
      </c>
      <c r="F9154" t="s">
        <v>21632</v>
      </c>
    </row>
    <row r="9155" spans="1:6" x14ac:dyDescent="0.25">
      <c r="A9155" t="s">
        <v>5965</v>
      </c>
      <c r="B9155" s="100" t="s">
        <v>11168</v>
      </c>
      <c r="C9155" s="100"/>
      <c r="D9155" s="124"/>
      <c r="E9155" s="157" t="e">
        <f>VLOOKUP(D9155,'SOAT LIQ'!$A$87:$C$3416,3,FALSE)</f>
        <v>#N/A</v>
      </c>
      <c r="F9155" t="s">
        <v>21632</v>
      </c>
    </row>
    <row r="9156" spans="1:6" x14ac:dyDescent="0.25">
      <c r="A9156" t="s">
        <v>5965</v>
      </c>
      <c r="B9156" s="100" t="s">
        <v>11169</v>
      </c>
      <c r="C9156" s="100"/>
      <c r="D9156" s="124"/>
      <c r="E9156" s="157" t="e">
        <f>VLOOKUP(D9156,'SOAT LIQ'!$A$87:$C$3416,3,FALSE)</f>
        <v>#N/A</v>
      </c>
      <c r="F9156" t="s">
        <v>21632</v>
      </c>
    </row>
    <row r="9157" spans="1:6" x14ac:dyDescent="0.25">
      <c r="A9157" t="s">
        <v>5965</v>
      </c>
      <c r="B9157" s="100" t="s">
        <v>11170</v>
      </c>
      <c r="C9157" s="100"/>
      <c r="D9157" s="124"/>
      <c r="E9157" s="157" t="e">
        <f>VLOOKUP(D9157,'SOAT LIQ'!$A$87:$C$3416,3,FALSE)</f>
        <v>#N/A</v>
      </c>
      <c r="F9157" t="s">
        <v>21632</v>
      </c>
    </row>
    <row r="9158" spans="1:6" x14ac:dyDescent="0.25">
      <c r="A9158" t="s">
        <v>5965</v>
      </c>
      <c r="B9158" s="100" t="s">
        <v>11171</v>
      </c>
      <c r="C9158" s="100"/>
      <c r="D9158" s="124"/>
      <c r="E9158" s="157" t="e">
        <f>VLOOKUP(D9158,'SOAT LIQ'!$A$87:$C$3416,3,FALSE)</f>
        <v>#N/A</v>
      </c>
      <c r="F9158" t="s">
        <v>21632</v>
      </c>
    </row>
    <row r="9159" spans="1:6" x14ac:dyDescent="0.25">
      <c r="A9159" t="s">
        <v>5965</v>
      </c>
      <c r="B9159" s="100" t="s">
        <v>11172</v>
      </c>
      <c r="C9159" s="100"/>
      <c r="D9159" s="124"/>
      <c r="E9159" s="157" t="e">
        <f>VLOOKUP(D9159,'SOAT LIQ'!$A$87:$C$3416,3,FALSE)</f>
        <v>#N/A</v>
      </c>
      <c r="F9159" t="s">
        <v>21632</v>
      </c>
    </row>
    <row r="9160" spans="1:6" x14ac:dyDescent="0.25">
      <c r="A9160" t="s">
        <v>5965</v>
      </c>
      <c r="B9160" s="100" t="s">
        <v>11173</v>
      </c>
      <c r="C9160" s="100"/>
      <c r="D9160" s="124"/>
      <c r="E9160" s="157" t="e">
        <f>VLOOKUP(D9160,'SOAT LIQ'!$A$87:$C$3416,3,FALSE)</f>
        <v>#N/A</v>
      </c>
      <c r="F9160" t="s">
        <v>21632</v>
      </c>
    </row>
    <row r="9161" spans="1:6" x14ac:dyDescent="0.25">
      <c r="A9161" t="s">
        <v>5965</v>
      </c>
      <c r="B9161" s="100" t="s">
        <v>11174</v>
      </c>
      <c r="C9161" s="100"/>
      <c r="D9161" s="124"/>
      <c r="E9161" s="157" t="e">
        <f>VLOOKUP(D9161,'SOAT LIQ'!$A$87:$C$3416,3,FALSE)</f>
        <v>#N/A</v>
      </c>
      <c r="F9161" t="s">
        <v>21632</v>
      </c>
    </row>
    <row r="9162" spans="1:6" x14ac:dyDescent="0.25">
      <c r="A9162" t="s">
        <v>5965</v>
      </c>
      <c r="B9162" s="100" t="s">
        <v>11175</v>
      </c>
      <c r="C9162" s="100"/>
      <c r="D9162" s="124"/>
      <c r="E9162" s="157" t="e">
        <f>VLOOKUP(D9162,'SOAT LIQ'!$A$87:$C$3416,3,FALSE)</f>
        <v>#N/A</v>
      </c>
      <c r="F9162" t="s">
        <v>21632</v>
      </c>
    </row>
    <row r="9163" spans="1:6" x14ac:dyDescent="0.25">
      <c r="A9163" t="s">
        <v>5965</v>
      </c>
      <c r="B9163" s="100" t="s">
        <v>11176</v>
      </c>
      <c r="C9163" s="100"/>
      <c r="D9163" s="124"/>
      <c r="E9163" s="157" t="e">
        <f>VLOOKUP(D9163,'SOAT LIQ'!$A$87:$C$3416,3,FALSE)</f>
        <v>#N/A</v>
      </c>
      <c r="F9163" t="s">
        <v>21632</v>
      </c>
    </row>
    <row r="9164" spans="1:6" x14ac:dyDescent="0.25">
      <c r="A9164" t="s">
        <v>5965</v>
      </c>
      <c r="B9164" s="100" t="s">
        <v>11177</v>
      </c>
      <c r="C9164" s="100"/>
      <c r="D9164" s="124"/>
      <c r="E9164" s="157" t="e">
        <f>VLOOKUP(D9164,'SOAT LIQ'!$A$87:$C$3416,3,FALSE)</f>
        <v>#N/A</v>
      </c>
      <c r="F9164" t="s">
        <v>21632</v>
      </c>
    </row>
    <row r="9165" spans="1:6" x14ac:dyDescent="0.25">
      <c r="A9165" t="s">
        <v>5965</v>
      </c>
      <c r="B9165" s="100" t="s">
        <v>11179</v>
      </c>
      <c r="C9165" s="99" t="s">
        <v>11178</v>
      </c>
      <c r="D9165" s="124">
        <v>12103</v>
      </c>
      <c r="E9165" s="157">
        <f>VLOOKUP(D9165,'SOAT LIQ'!$A$87:$C$3416,3,FALSE)</f>
        <v>3</v>
      </c>
      <c r="F9165" t="s">
        <v>21632</v>
      </c>
    </row>
    <row r="9166" spans="1:6" x14ac:dyDescent="0.25">
      <c r="A9166" t="s">
        <v>5965</v>
      </c>
      <c r="B9166" s="100" t="s">
        <v>11180</v>
      </c>
      <c r="C9166" s="100"/>
      <c r="D9166" s="124">
        <v>11463</v>
      </c>
      <c r="E9166" s="157">
        <f>VLOOKUP(D9166,'SOAT LIQ'!$A$87:$C$3416,3,FALSE)</f>
        <v>5</v>
      </c>
      <c r="F9166" t="s">
        <v>21632</v>
      </c>
    </row>
    <row r="9167" spans="1:6" x14ac:dyDescent="0.25">
      <c r="A9167" t="s">
        <v>5965</v>
      </c>
      <c r="B9167" s="100" t="s">
        <v>11181</v>
      </c>
      <c r="C9167" s="100"/>
      <c r="D9167" s="124">
        <v>11463</v>
      </c>
      <c r="E9167" s="157">
        <f>VLOOKUP(D9167,'SOAT LIQ'!$A$87:$C$3416,3,FALSE)</f>
        <v>5</v>
      </c>
      <c r="F9167" t="s">
        <v>21632</v>
      </c>
    </row>
    <row r="9168" spans="1:6" x14ac:dyDescent="0.25">
      <c r="A9168" t="s">
        <v>5965</v>
      </c>
      <c r="B9168" s="100" t="s">
        <v>11182</v>
      </c>
      <c r="C9168" s="100"/>
      <c r="D9168" s="124">
        <v>11461</v>
      </c>
      <c r="E9168" s="157">
        <f>VLOOKUP(D9168,'SOAT LIQ'!$A$87:$C$3416,3,FALSE)</f>
        <v>7</v>
      </c>
      <c r="F9168" t="s">
        <v>21632</v>
      </c>
    </row>
    <row r="9169" spans="1:6" x14ac:dyDescent="0.25">
      <c r="A9169" t="s">
        <v>5965</v>
      </c>
      <c r="B9169" s="100" t="s">
        <v>11183</v>
      </c>
      <c r="C9169" s="100"/>
      <c r="D9169" s="124">
        <v>11542</v>
      </c>
      <c r="E9169" s="157">
        <f>VLOOKUP(D9169,'SOAT LIQ'!$A$87:$C$3416,3,FALSE)</f>
        <v>6</v>
      </c>
      <c r="F9169" t="s">
        <v>21632</v>
      </c>
    </row>
    <row r="9170" spans="1:6" x14ac:dyDescent="0.25">
      <c r="A9170" t="s">
        <v>5965</v>
      </c>
      <c r="B9170" s="100" t="s">
        <v>11184</v>
      </c>
      <c r="C9170" s="100"/>
      <c r="D9170" s="124">
        <v>11542</v>
      </c>
      <c r="E9170" s="157">
        <f>VLOOKUP(D9170,'SOAT LIQ'!$A$87:$C$3416,3,FALSE)</f>
        <v>6</v>
      </c>
      <c r="F9170" t="s">
        <v>21632</v>
      </c>
    </row>
    <row r="9171" spans="1:6" x14ac:dyDescent="0.25">
      <c r="A9171" t="s">
        <v>5965</v>
      </c>
      <c r="B9171" s="100" t="s">
        <v>11185</v>
      </c>
      <c r="C9171" s="99" t="s">
        <v>11186</v>
      </c>
      <c r="D9171" s="124">
        <v>11642</v>
      </c>
      <c r="E9171" s="157">
        <f>VLOOKUP(D9171,'SOAT LIQ'!$A$87:$C$3416,3,FALSE)</f>
        <v>5</v>
      </c>
      <c r="F9171" t="s">
        <v>21632</v>
      </c>
    </row>
    <row r="9172" spans="1:6" x14ac:dyDescent="0.25">
      <c r="A9172" t="s">
        <v>5965</v>
      </c>
      <c r="B9172" s="100" t="s">
        <v>11187</v>
      </c>
      <c r="C9172" s="99" t="s">
        <v>11020</v>
      </c>
      <c r="D9172" s="124">
        <v>11642</v>
      </c>
      <c r="E9172" s="157">
        <f>VLOOKUP(D9172,'SOAT LIQ'!$A$87:$C$3416,3,FALSE)</f>
        <v>5</v>
      </c>
      <c r="F9172" t="s">
        <v>21632</v>
      </c>
    </row>
    <row r="9173" spans="1:6" x14ac:dyDescent="0.25">
      <c r="A9173" t="s">
        <v>5965</v>
      </c>
      <c r="B9173" s="100" t="s">
        <v>11188</v>
      </c>
      <c r="C9173" s="99" t="s">
        <v>9373</v>
      </c>
      <c r="D9173" s="124">
        <v>11642</v>
      </c>
      <c r="E9173" s="157">
        <f>VLOOKUP(D9173,'SOAT LIQ'!$A$87:$C$3416,3,FALSE)</f>
        <v>5</v>
      </c>
      <c r="F9173" t="s">
        <v>21632</v>
      </c>
    </row>
    <row r="9174" spans="1:6" x14ac:dyDescent="0.25">
      <c r="A9174" t="s">
        <v>5965</v>
      </c>
      <c r="B9174" s="100" t="s">
        <v>11189</v>
      </c>
      <c r="C9174" s="100"/>
      <c r="D9174" s="124">
        <v>11641</v>
      </c>
      <c r="E9174" s="157">
        <f>VLOOKUP(D9174,'SOAT LIQ'!$A$87:$C$3416,3,FALSE)</f>
        <v>8</v>
      </c>
      <c r="F9174" t="s">
        <v>21632</v>
      </c>
    </row>
    <row r="9175" spans="1:6" x14ac:dyDescent="0.25">
      <c r="A9175" t="s">
        <v>4339</v>
      </c>
      <c r="B9175" s="100" t="s">
        <v>11189</v>
      </c>
      <c r="C9175" s="100"/>
      <c r="D9175" s="124">
        <v>11641</v>
      </c>
      <c r="E9175" s="157">
        <f>VLOOKUP(D9175,'SOAT LIQ'!$A$87:$C$3416,3,FALSE)</f>
        <v>8</v>
      </c>
      <c r="F9175" t="s">
        <v>21632</v>
      </c>
    </row>
    <row r="9176" spans="1:6" x14ac:dyDescent="0.25">
      <c r="A9176" t="s">
        <v>5965</v>
      </c>
      <c r="B9176" s="100" t="s">
        <v>11191</v>
      </c>
      <c r="C9176" s="99" t="s">
        <v>11190</v>
      </c>
      <c r="D9176" s="124">
        <v>11613</v>
      </c>
      <c r="E9176" s="157">
        <f>VLOOKUP(D9176,'SOAT LIQ'!$A$87:$C$3416,3,FALSE)</f>
        <v>4</v>
      </c>
      <c r="F9176" t="s">
        <v>21632</v>
      </c>
    </row>
    <row r="9177" spans="1:6" x14ac:dyDescent="0.25">
      <c r="A9177" t="s">
        <v>5965</v>
      </c>
      <c r="B9177" s="100" t="s">
        <v>11192</v>
      </c>
      <c r="C9177" s="100"/>
      <c r="D9177" s="124">
        <v>37109</v>
      </c>
      <c r="E9177" s="157" t="e">
        <f>VLOOKUP(D9177,'SOAT LIQ'!$A$87:$C$3416,3,FALSE)</f>
        <v>#N/A</v>
      </c>
      <c r="F9177" t="s">
        <v>21632</v>
      </c>
    </row>
    <row r="9178" spans="1:6" x14ac:dyDescent="0.25">
      <c r="A9178" t="s">
        <v>8471</v>
      </c>
      <c r="B9178" s="100" t="s">
        <v>11192</v>
      </c>
      <c r="C9178" s="100"/>
      <c r="D9178" s="124">
        <v>37109</v>
      </c>
      <c r="E9178" s="157" t="e">
        <f>VLOOKUP(D9178,'SOAT LIQ'!$A$87:$C$3416,3,FALSE)</f>
        <v>#N/A</v>
      </c>
    </row>
    <row r="9179" spans="1:6" x14ac:dyDescent="0.25">
      <c r="A9179" t="s">
        <v>5965</v>
      </c>
      <c r="B9179" s="100" t="s">
        <v>11193</v>
      </c>
      <c r="C9179" s="100"/>
      <c r="D9179" s="124">
        <v>37109</v>
      </c>
      <c r="E9179" s="157" t="e">
        <f>VLOOKUP(D9179,'SOAT LIQ'!$A$87:$C$3416,3,FALSE)</f>
        <v>#N/A</v>
      </c>
      <c r="F9179" t="s">
        <v>21632</v>
      </c>
    </row>
    <row r="9180" spans="1:6" x14ac:dyDescent="0.25">
      <c r="A9180" t="s">
        <v>5965</v>
      </c>
      <c r="B9180" s="100" t="s">
        <v>11194</v>
      </c>
      <c r="C9180" s="100"/>
      <c r="D9180" s="124">
        <v>37109</v>
      </c>
      <c r="E9180" s="157" t="e">
        <f>VLOOKUP(D9180,'SOAT LIQ'!$A$87:$C$3416,3,FALSE)</f>
        <v>#N/A</v>
      </c>
      <c r="F9180" t="s">
        <v>21632</v>
      </c>
    </row>
    <row r="9181" spans="1:6" x14ac:dyDescent="0.25">
      <c r="A9181" t="s">
        <v>5965</v>
      </c>
      <c r="B9181" s="100" t="s">
        <v>11196</v>
      </c>
      <c r="C9181" s="99" t="s">
        <v>11195</v>
      </c>
      <c r="D9181" s="124">
        <v>11600</v>
      </c>
      <c r="E9181" s="157">
        <f>VLOOKUP(D9181,'SOAT LIQ'!$A$87:$C$3416,3,FALSE)</f>
        <v>3</v>
      </c>
      <c r="F9181" t="s">
        <v>21632</v>
      </c>
    </row>
    <row r="9182" spans="1:6" x14ac:dyDescent="0.25">
      <c r="A9182" t="s">
        <v>5965</v>
      </c>
      <c r="B9182" s="100" t="s">
        <v>11197</v>
      </c>
      <c r="C9182" s="100"/>
      <c r="D9182" s="124">
        <v>11302</v>
      </c>
      <c r="E9182" s="157">
        <f>VLOOKUP(D9182,'SOAT LIQ'!$A$87:$C$3416,3,FALSE)</f>
        <v>7</v>
      </c>
      <c r="F9182" t="s">
        <v>21632</v>
      </c>
    </row>
    <row r="9183" spans="1:6" x14ac:dyDescent="0.25">
      <c r="A9183" t="s">
        <v>5965</v>
      </c>
      <c r="B9183" s="100" t="s">
        <v>11198</v>
      </c>
      <c r="C9183" s="100"/>
      <c r="D9183" s="124">
        <v>11302</v>
      </c>
      <c r="E9183" s="157">
        <f>VLOOKUP(D9183,'SOAT LIQ'!$A$87:$C$3416,3,FALSE)</f>
        <v>7</v>
      </c>
      <c r="F9183" t="s">
        <v>21632</v>
      </c>
    </row>
    <row r="9184" spans="1:6" x14ac:dyDescent="0.25">
      <c r="A9184" t="s">
        <v>5809</v>
      </c>
      <c r="B9184" s="100" t="s">
        <v>11200</v>
      </c>
      <c r="C9184" s="99" t="s">
        <v>11199</v>
      </c>
      <c r="D9184" s="124">
        <v>16203</v>
      </c>
      <c r="E9184" s="157">
        <f>VLOOKUP(D9184,'SOAT LIQ'!$A$87:$C$3416,3,FALSE)</f>
        <v>7</v>
      </c>
      <c r="F9184" t="s">
        <v>21632</v>
      </c>
    </row>
    <row r="9185" spans="1:6" x14ac:dyDescent="0.25">
      <c r="A9185" t="s">
        <v>5031</v>
      </c>
      <c r="B9185" s="100" t="s">
        <v>11200</v>
      </c>
      <c r="C9185" s="99" t="s">
        <v>11199</v>
      </c>
      <c r="D9185" s="124">
        <v>16203</v>
      </c>
      <c r="E9185" s="157">
        <f>VLOOKUP(D9185,'SOAT LIQ'!$A$87:$C$3416,3,FALSE)</f>
        <v>7</v>
      </c>
      <c r="F9185" t="s">
        <v>21632</v>
      </c>
    </row>
    <row r="9186" spans="1:6" x14ac:dyDescent="0.25">
      <c r="A9186" t="s">
        <v>5809</v>
      </c>
      <c r="B9186" s="100" t="s">
        <v>11202</v>
      </c>
      <c r="C9186" s="99" t="s">
        <v>11201</v>
      </c>
      <c r="D9186" s="124">
        <v>16204</v>
      </c>
      <c r="E9186" s="157">
        <f>VLOOKUP(D9186,'SOAT LIQ'!$A$87:$C$3416,3,FALSE)</f>
        <v>8</v>
      </c>
      <c r="F9186" t="s">
        <v>21632</v>
      </c>
    </row>
    <row r="9187" spans="1:6" x14ac:dyDescent="0.25">
      <c r="A9187" t="s">
        <v>5031</v>
      </c>
      <c r="B9187" s="100" t="s">
        <v>11202</v>
      </c>
      <c r="C9187" s="99" t="s">
        <v>11201</v>
      </c>
      <c r="D9187" s="124">
        <v>16204</v>
      </c>
      <c r="E9187" s="157">
        <f>VLOOKUP(D9187,'SOAT LIQ'!$A$87:$C$3416,3,FALSE)</f>
        <v>8</v>
      </c>
      <c r="F9187" t="s">
        <v>21632</v>
      </c>
    </row>
    <row r="9188" spans="1:6" x14ac:dyDescent="0.25">
      <c r="A9188" t="s">
        <v>5809</v>
      </c>
      <c r="B9188" s="100" t="s">
        <v>11203</v>
      </c>
      <c r="C9188" s="99" t="s">
        <v>11201</v>
      </c>
      <c r="D9188" s="124">
        <v>16203</v>
      </c>
      <c r="E9188" s="157">
        <f>VLOOKUP(D9188,'SOAT LIQ'!$A$87:$C$3416,3,FALSE)</f>
        <v>7</v>
      </c>
      <c r="F9188" t="s">
        <v>21632</v>
      </c>
    </row>
    <row r="9189" spans="1:6" x14ac:dyDescent="0.25">
      <c r="A9189" t="s">
        <v>5031</v>
      </c>
      <c r="B9189" s="100" t="s">
        <v>11203</v>
      </c>
      <c r="C9189" s="99" t="s">
        <v>11201</v>
      </c>
      <c r="D9189" s="124">
        <v>16203</v>
      </c>
      <c r="E9189" s="157">
        <f>VLOOKUP(D9189,'SOAT LIQ'!$A$87:$C$3416,3,FALSE)</f>
        <v>7</v>
      </c>
      <c r="F9189" t="s">
        <v>21632</v>
      </c>
    </row>
    <row r="9190" spans="1:6" x14ac:dyDescent="0.25">
      <c r="A9190" t="s">
        <v>5809</v>
      </c>
      <c r="B9190" s="100" t="s">
        <v>4708</v>
      </c>
      <c r="C9190" s="99" t="s">
        <v>11204</v>
      </c>
      <c r="D9190" s="124">
        <v>16302</v>
      </c>
      <c r="E9190" s="157">
        <f>VLOOKUP(D9190,'SOAT LIQ'!$A$87:$C$3416,3,FALSE)</f>
        <v>8</v>
      </c>
      <c r="F9190" t="s">
        <v>21632</v>
      </c>
    </row>
    <row r="9191" spans="1:6" x14ac:dyDescent="0.25">
      <c r="A9191" t="s">
        <v>5523</v>
      </c>
      <c r="B9191" s="100" t="s">
        <v>4708</v>
      </c>
      <c r="C9191" s="99" t="s">
        <v>11204</v>
      </c>
      <c r="D9191" s="124">
        <v>16302</v>
      </c>
      <c r="E9191" s="157">
        <f>VLOOKUP(D9191,'SOAT LIQ'!$A$87:$C$3416,3,FALSE)</f>
        <v>8</v>
      </c>
      <c r="F9191" t="s">
        <v>21632</v>
      </c>
    </row>
    <row r="9192" spans="1:6" x14ac:dyDescent="0.25">
      <c r="A9192" t="s">
        <v>5031</v>
      </c>
      <c r="B9192" s="100" t="s">
        <v>4708</v>
      </c>
      <c r="C9192" s="99" t="s">
        <v>11204</v>
      </c>
      <c r="D9192" s="124">
        <v>16302</v>
      </c>
      <c r="E9192" s="157">
        <f>VLOOKUP(D9192,'SOAT LIQ'!$A$87:$C$3416,3,FALSE)</f>
        <v>8</v>
      </c>
      <c r="F9192" t="s">
        <v>21632</v>
      </c>
    </row>
    <row r="9193" spans="1:6" x14ac:dyDescent="0.25">
      <c r="A9193" t="s">
        <v>5809</v>
      </c>
      <c r="B9193" s="100" t="s">
        <v>4129</v>
      </c>
      <c r="C9193" s="99" t="s">
        <v>11205</v>
      </c>
      <c r="D9193" s="124">
        <v>16205</v>
      </c>
      <c r="E9193" s="157">
        <f>VLOOKUP(D9193,'SOAT LIQ'!$A$87:$C$3416,3,FALSE)</f>
        <v>8</v>
      </c>
      <c r="F9193" t="s">
        <v>21632</v>
      </c>
    </row>
    <row r="9194" spans="1:6" x14ac:dyDescent="0.25">
      <c r="A9194" t="s">
        <v>5031</v>
      </c>
      <c r="B9194" s="100" t="s">
        <v>4129</v>
      </c>
      <c r="C9194" s="99" t="s">
        <v>11205</v>
      </c>
      <c r="D9194" s="124">
        <v>16205</v>
      </c>
      <c r="E9194" s="157">
        <f>VLOOKUP(D9194,'SOAT LIQ'!$A$87:$C$3416,3,FALSE)</f>
        <v>8</v>
      </c>
      <c r="F9194" t="s">
        <v>21632</v>
      </c>
    </row>
    <row r="9195" spans="1:6" x14ac:dyDescent="0.25">
      <c r="A9195" t="s">
        <v>5773</v>
      </c>
      <c r="B9195" s="100" t="s">
        <v>4129</v>
      </c>
      <c r="C9195" s="99" t="s">
        <v>11205</v>
      </c>
      <c r="D9195" s="124">
        <v>16205</v>
      </c>
      <c r="E9195" s="157">
        <f>VLOOKUP(D9195,'SOAT LIQ'!$A$87:$C$3416,3,FALSE)</f>
        <v>8</v>
      </c>
      <c r="F9195" t="s">
        <v>21632</v>
      </c>
    </row>
    <row r="9196" spans="1:6" x14ac:dyDescent="0.25">
      <c r="A9196" t="s">
        <v>5809</v>
      </c>
      <c r="B9196" s="100" t="s">
        <v>4498</v>
      </c>
      <c r="C9196" s="99" t="s">
        <v>11206</v>
      </c>
      <c r="D9196" s="124">
        <v>17309</v>
      </c>
      <c r="E9196" s="157">
        <f>VLOOKUP(D9196,'SOAT LIQ'!$A$87:$C$3416,3,FALSE)</f>
        <v>4</v>
      </c>
      <c r="F9196" t="s">
        <v>21632</v>
      </c>
    </row>
    <row r="9197" spans="1:6" x14ac:dyDescent="0.25">
      <c r="A9197" t="s">
        <v>5031</v>
      </c>
      <c r="B9197" s="100" t="s">
        <v>4498</v>
      </c>
      <c r="C9197" s="99" t="s">
        <v>11206</v>
      </c>
      <c r="D9197" s="124">
        <v>17309</v>
      </c>
      <c r="E9197" s="157">
        <f>VLOOKUP(D9197,'SOAT LIQ'!$A$87:$C$3416,3,FALSE)</f>
        <v>4</v>
      </c>
      <c r="F9197" t="s">
        <v>21632</v>
      </c>
    </row>
    <row r="9198" spans="1:6" x14ac:dyDescent="0.25">
      <c r="A9198" t="s">
        <v>5809</v>
      </c>
      <c r="B9198" s="100" t="s">
        <v>4499</v>
      </c>
      <c r="C9198" s="99" t="s">
        <v>11207</v>
      </c>
      <c r="D9198" s="124">
        <v>17309</v>
      </c>
      <c r="E9198" s="157">
        <f>VLOOKUP(D9198,'SOAT LIQ'!$A$87:$C$3416,3,FALSE)</f>
        <v>4</v>
      </c>
      <c r="F9198" t="s">
        <v>21632</v>
      </c>
    </row>
    <row r="9199" spans="1:6" x14ac:dyDescent="0.25">
      <c r="A9199" t="s">
        <v>5031</v>
      </c>
      <c r="B9199" s="100" t="s">
        <v>4499</v>
      </c>
      <c r="C9199" s="99" t="s">
        <v>11207</v>
      </c>
      <c r="D9199" s="124">
        <v>17309</v>
      </c>
      <c r="E9199" s="157">
        <f>VLOOKUP(D9199,'SOAT LIQ'!$A$87:$C$3416,3,FALSE)</f>
        <v>4</v>
      </c>
      <c r="F9199" t="s">
        <v>21632</v>
      </c>
    </row>
    <row r="9200" spans="1:6" x14ac:dyDescent="0.25">
      <c r="A9200" t="s">
        <v>5809</v>
      </c>
      <c r="B9200" s="100" t="s">
        <v>4709</v>
      </c>
      <c r="C9200" s="99" t="s">
        <v>11208</v>
      </c>
      <c r="D9200" s="124">
        <v>16323</v>
      </c>
      <c r="E9200" s="157">
        <f>VLOOKUP(D9200,'SOAT LIQ'!$A$87:$C$3416,3,FALSE)</f>
        <v>7</v>
      </c>
      <c r="F9200" t="s">
        <v>21632</v>
      </c>
    </row>
    <row r="9201" spans="1:6" x14ac:dyDescent="0.25">
      <c r="A9201" t="s">
        <v>11209</v>
      </c>
      <c r="B9201" s="100" t="s">
        <v>4709</v>
      </c>
      <c r="C9201" s="99" t="s">
        <v>11208</v>
      </c>
      <c r="D9201" s="124">
        <v>16323</v>
      </c>
      <c r="E9201" s="157">
        <f>VLOOKUP(D9201,'SOAT LIQ'!$A$87:$C$3416,3,FALSE)</f>
        <v>7</v>
      </c>
      <c r="F9201" t="s">
        <v>21632</v>
      </c>
    </row>
    <row r="9202" spans="1:6" x14ac:dyDescent="0.25">
      <c r="A9202" t="s">
        <v>5031</v>
      </c>
      <c r="B9202" s="100" t="s">
        <v>4709</v>
      </c>
      <c r="C9202" s="99" t="s">
        <v>11208</v>
      </c>
      <c r="D9202" s="124">
        <v>16323</v>
      </c>
      <c r="E9202" s="157">
        <f>VLOOKUP(D9202,'SOAT LIQ'!$A$87:$C$3416,3,FALSE)</f>
        <v>7</v>
      </c>
      <c r="F9202" t="s">
        <v>21632</v>
      </c>
    </row>
    <row r="9203" spans="1:6" x14ac:dyDescent="0.25">
      <c r="A9203" t="s">
        <v>5809</v>
      </c>
      <c r="B9203" s="100" t="s">
        <v>4510</v>
      </c>
      <c r="C9203" s="99" t="s">
        <v>11210</v>
      </c>
      <c r="D9203" s="124">
        <v>18201</v>
      </c>
      <c r="E9203" s="157">
        <f>VLOOKUP(D9203,'SOAT LIQ'!$A$87:$C$3416,3,FALSE)</f>
        <v>6</v>
      </c>
      <c r="F9203" t="s">
        <v>21632</v>
      </c>
    </row>
    <row r="9204" spans="1:6" x14ac:dyDescent="0.25">
      <c r="A9204" t="s">
        <v>5809</v>
      </c>
      <c r="B9204" s="100" t="s">
        <v>11211</v>
      </c>
      <c r="C9204" s="99" t="s">
        <v>11210</v>
      </c>
      <c r="D9204" s="124">
        <v>37201</v>
      </c>
      <c r="E9204" s="157" t="e">
        <f>VLOOKUP(D9204,'SOAT LIQ'!$A$87:$C$3416,3,FALSE)</f>
        <v>#N/A</v>
      </c>
      <c r="F9204" t="s">
        <v>21632</v>
      </c>
    </row>
    <row r="9205" spans="1:6" x14ac:dyDescent="0.25">
      <c r="A9205" t="s">
        <v>5031</v>
      </c>
      <c r="B9205" s="100" t="s">
        <v>11211</v>
      </c>
      <c r="C9205" s="99" t="s">
        <v>11210</v>
      </c>
      <c r="D9205" s="124">
        <v>37201</v>
      </c>
      <c r="E9205" s="157" t="e">
        <f>VLOOKUP(D9205,'SOAT LIQ'!$A$87:$C$3416,3,FALSE)</f>
        <v>#N/A</v>
      </c>
      <c r="F9205" t="s">
        <v>21632</v>
      </c>
    </row>
    <row r="9206" spans="1:6" x14ac:dyDescent="0.25">
      <c r="A9206" t="s">
        <v>5809</v>
      </c>
      <c r="B9206" s="100" t="s">
        <v>11213</v>
      </c>
      <c r="C9206" s="99" t="s">
        <v>11212</v>
      </c>
      <c r="D9206" s="124">
        <v>16506</v>
      </c>
      <c r="E9206" s="157">
        <f>VLOOKUP(D9206,'SOAT LIQ'!$A$87:$C$3416,3,FALSE)</f>
        <v>8</v>
      </c>
      <c r="F9206" t="s">
        <v>21632</v>
      </c>
    </row>
    <row r="9207" spans="1:6" x14ac:dyDescent="0.25">
      <c r="A9207" t="s">
        <v>5809</v>
      </c>
      <c r="B9207" s="100" t="s">
        <v>11215</v>
      </c>
      <c r="C9207" s="99" t="s">
        <v>11214</v>
      </c>
      <c r="D9207" s="124">
        <v>16506</v>
      </c>
      <c r="E9207" s="157">
        <f>VLOOKUP(D9207,'SOAT LIQ'!$A$87:$C$3416,3,FALSE)</f>
        <v>8</v>
      </c>
      <c r="F9207" t="s">
        <v>21632</v>
      </c>
    </row>
    <row r="9208" spans="1:6" x14ac:dyDescent="0.25">
      <c r="A9208" t="s">
        <v>5809</v>
      </c>
      <c r="B9208" s="100" t="s">
        <v>11217</v>
      </c>
      <c r="C9208" s="99" t="s">
        <v>11216</v>
      </c>
      <c r="D9208" s="124">
        <v>16506</v>
      </c>
      <c r="E9208" s="157">
        <f>VLOOKUP(D9208,'SOAT LIQ'!$A$87:$C$3416,3,FALSE)</f>
        <v>8</v>
      </c>
      <c r="F9208" t="s">
        <v>21632</v>
      </c>
    </row>
    <row r="9209" spans="1:6" x14ac:dyDescent="0.25">
      <c r="A9209" t="s">
        <v>5809</v>
      </c>
      <c r="B9209" s="100" t="s">
        <v>11219</v>
      </c>
      <c r="C9209" s="99" t="s">
        <v>11218</v>
      </c>
      <c r="D9209" s="124">
        <v>16506</v>
      </c>
      <c r="E9209" s="157">
        <f>VLOOKUP(D9209,'SOAT LIQ'!$A$87:$C$3416,3,FALSE)</f>
        <v>8</v>
      </c>
      <c r="F9209" t="s">
        <v>21632</v>
      </c>
    </row>
    <row r="9210" spans="1:6" x14ac:dyDescent="0.25">
      <c r="A9210" t="s">
        <v>5809</v>
      </c>
      <c r="B9210" s="100" t="s">
        <v>11221</v>
      </c>
      <c r="C9210" s="99" t="s">
        <v>11220</v>
      </c>
      <c r="D9210" s="124">
        <v>16335</v>
      </c>
      <c r="E9210" s="157">
        <f>VLOOKUP(D9210,'SOAT LIQ'!$A$87:$C$3416,3,FALSE)</f>
        <v>7</v>
      </c>
      <c r="F9210" t="s">
        <v>21632</v>
      </c>
    </row>
    <row r="9211" spans="1:6" x14ac:dyDescent="0.25">
      <c r="A9211" t="s">
        <v>5809</v>
      </c>
      <c r="B9211" s="100" t="s">
        <v>11223</v>
      </c>
      <c r="C9211" s="99" t="s">
        <v>11222</v>
      </c>
      <c r="D9211" s="124">
        <v>16504</v>
      </c>
      <c r="E9211" s="157">
        <f>VLOOKUP(D9211,'SOAT LIQ'!$A$87:$C$3416,3,FALSE)</f>
        <v>11</v>
      </c>
      <c r="F9211" t="s">
        <v>21632</v>
      </c>
    </row>
    <row r="9212" spans="1:6" x14ac:dyDescent="0.25">
      <c r="A9212" t="s">
        <v>5922</v>
      </c>
      <c r="B9212" s="100" t="s">
        <v>11223</v>
      </c>
      <c r="C9212" s="99" t="s">
        <v>11222</v>
      </c>
      <c r="D9212" s="124">
        <v>16504</v>
      </c>
      <c r="E9212" s="157">
        <f>VLOOKUP(D9212,'SOAT LIQ'!$A$87:$C$3416,3,FALSE)</f>
        <v>11</v>
      </c>
      <c r="F9212" t="s">
        <v>21632</v>
      </c>
    </row>
    <row r="9213" spans="1:6" x14ac:dyDescent="0.25">
      <c r="A9213" t="s">
        <v>5031</v>
      </c>
      <c r="B9213" s="100" t="s">
        <v>11223</v>
      </c>
      <c r="C9213" s="99" t="s">
        <v>11222</v>
      </c>
      <c r="D9213" s="124">
        <v>16504</v>
      </c>
      <c r="E9213" s="157">
        <f>VLOOKUP(D9213,'SOAT LIQ'!$A$87:$C$3416,3,FALSE)</f>
        <v>11</v>
      </c>
      <c r="F9213" t="s">
        <v>21632</v>
      </c>
    </row>
    <row r="9214" spans="1:6" x14ac:dyDescent="0.25">
      <c r="A9214" t="s">
        <v>5923</v>
      </c>
      <c r="B9214" s="100" t="s">
        <v>11223</v>
      </c>
      <c r="C9214" s="99" t="s">
        <v>11222</v>
      </c>
      <c r="D9214" s="124">
        <v>16504</v>
      </c>
      <c r="E9214" s="157">
        <f>VLOOKUP(D9214,'SOAT LIQ'!$A$87:$C$3416,3,FALSE)</f>
        <v>11</v>
      </c>
      <c r="F9214" t="s">
        <v>21632</v>
      </c>
    </row>
    <row r="9215" spans="1:6" x14ac:dyDescent="0.25">
      <c r="A9215" t="s">
        <v>5809</v>
      </c>
      <c r="B9215" s="100" t="s">
        <v>4839</v>
      </c>
      <c r="C9215" s="99" t="s">
        <v>11224</v>
      </c>
      <c r="D9215" s="124">
        <v>16504</v>
      </c>
      <c r="E9215" s="157">
        <f>VLOOKUP(D9215,'SOAT LIQ'!$A$87:$C$3416,3,FALSE)</f>
        <v>11</v>
      </c>
      <c r="F9215" t="s">
        <v>21632</v>
      </c>
    </row>
    <row r="9216" spans="1:6" x14ac:dyDescent="0.25">
      <c r="A9216" t="s">
        <v>5922</v>
      </c>
      <c r="B9216" s="100" t="s">
        <v>4839</v>
      </c>
      <c r="C9216" s="99" t="s">
        <v>11224</v>
      </c>
      <c r="D9216" s="124">
        <v>16504</v>
      </c>
      <c r="E9216" s="157">
        <f>VLOOKUP(D9216,'SOAT LIQ'!$A$87:$C$3416,3,FALSE)</f>
        <v>11</v>
      </c>
      <c r="F9216" t="s">
        <v>21632</v>
      </c>
    </row>
    <row r="9217" spans="1:6" x14ac:dyDescent="0.25">
      <c r="A9217" t="s">
        <v>5031</v>
      </c>
      <c r="B9217" s="100" t="s">
        <v>4839</v>
      </c>
      <c r="C9217" s="99" t="s">
        <v>11224</v>
      </c>
      <c r="D9217" s="124">
        <v>16504</v>
      </c>
      <c r="E9217" s="157">
        <f>VLOOKUP(D9217,'SOAT LIQ'!$A$87:$C$3416,3,FALSE)</f>
        <v>11</v>
      </c>
      <c r="F9217" t="s">
        <v>21632</v>
      </c>
    </row>
    <row r="9218" spans="1:6" x14ac:dyDescent="0.25">
      <c r="A9218" t="s">
        <v>5923</v>
      </c>
      <c r="B9218" s="100" t="s">
        <v>4839</v>
      </c>
      <c r="C9218" s="99" t="s">
        <v>11224</v>
      </c>
      <c r="D9218" s="124">
        <v>16504</v>
      </c>
      <c r="E9218" s="157">
        <f>VLOOKUP(D9218,'SOAT LIQ'!$A$87:$C$3416,3,FALSE)</f>
        <v>11</v>
      </c>
      <c r="F9218" t="s">
        <v>21632</v>
      </c>
    </row>
    <row r="9219" spans="1:6" x14ac:dyDescent="0.25">
      <c r="A9219" t="s">
        <v>5809</v>
      </c>
      <c r="B9219" s="100" t="s">
        <v>11225</v>
      </c>
      <c r="C9219" s="100"/>
      <c r="D9219" s="124">
        <v>16312</v>
      </c>
      <c r="E9219" s="157">
        <f>VLOOKUP(D9219,'SOAT LIQ'!$A$87:$C$3416,3,FALSE)</f>
        <v>11</v>
      </c>
      <c r="F9219" t="s">
        <v>21632</v>
      </c>
    </row>
    <row r="9220" spans="1:6" x14ac:dyDescent="0.25">
      <c r="A9220" t="s">
        <v>5809</v>
      </c>
      <c r="B9220" s="100" t="s">
        <v>11227</v>
      </c>
      <c r="C9220" s="99" t="s">
        <v>11226</v>
      </c>
      <c r="D9220" s="124">
        <v>16312</v>
      </c>
      <c r="E9220" s="157">
        <f>VLOOKUP(D9220,'SOAT LIQ'!$A$87:$C$3416,3,FALSE)</f>
        <v>11</v>
      </c>
      <c r="F9220" t="s">
        <v>21632</v>
      </c>
    </row>
    <row r="9221" spans="1:6" x14ac:dyDescent="0.25">
      <c r="A9221" t="s">
        <v>5031</v>
      </c>
      <c r="B9221" s="100" t="s">
        <v>11227</v>
      </c>
      <c r="C9221" s="99" t="s">
        <v>11226</v>
      </c>
      <c r="D9221" s="124">
        <v>16312</v>
      </c>
      <c r="E9221" s="157">
        <f>VLOOKUP(D9221,'SOAT LIQ'!$A$87:$C$3416,3,FALSE)</f>
        <v>11</v>
      </c>
      <c r="F9221" t="s">
        <v>21632</v>
      </c>
    </row>
    <row r="9222" spans="1:6" x14ac:dyDescent="0.25">
      <c r="A9222" t="s">
        <v>5809</v>
      </c>
      <c r="B9222" s="100" t="s">
        <v>11229</v>
      </c>
      <c r="C9222" s="99" t="s">
        <v>11228</v>
      </c>
      <c r="D9222" s="124">
        <v>16312</v>
      </c>
      <c r="E9222" s="157">
        <f>VLOOKUP(D9222,'SOAT LIQ'!$A$87:$C$3416,3,FALSE)</f>
        <v>11</v>
      </c>
      <c r="F9222" t="s">
        <v>21632</v>
      </c>
    </row>
    <row r="9223" spans="1:6" x14ac:dyDescent="0.25">
      <c r="A9223" t="s">
        <v>5031</v>
      </c>
      <c r="B9223" s="100" t="s">
        <v>11229</v>
      </c>
      <c r="C9223" s="99" t="s">
        <v>11228</v>
      </c>
      <c r="D9223" s="124">
        <v>16312</v>
      </c>
      <c r="E9223" s="157">
        <f>VLOOKUP(D9223,'SOAT LIQ'!$A$87:$C$3416,3,FALSE)</f>
        <v>11</v>
      </c>
      <c r="F9223" t="s">
        <v>21632</v>
      </c>
    </row>
    <row r="9224" spans="1:6" x14ac:dyDescent="0.25">
      <c r="A9224" t="s">
        <v>5809</v>
      </c>
      <c r="B9224" s="100" t="s">
        <v>11231</v>
      </c>
      <c r="C9224" s="99" t="s">
        <v>11230</v>
      </c>
      <c r="D9224" s="124">
        <v>16312</v>
      </c>
      <c r="E9224" s="157">
        <f>VLOOKUP(D9224,'SOAT LIQ'!$A$87:$C$3416,3,FALSE)</f>
        <v>11</v>
      </c>
      <c r="F9224" t="s">
        <v>21632</v>
      </c>
    </row>
    <row r="9225" spans="1:6" x14ac:dyDescent="0.25">
      <c r="A9225" t="s">
        <v>5031</v>
      </c>
      <c r="B9225" s="100" t="s">
        <v>11231</v>
      </c>
      <c r="C9225" s="99" t="s">
        <v>11230</v>
      </c>
      <c r="D9225" s="124">
        <v>16312</v>
      </c>
      <c r="E9225" s="157">
        <f>VLOOKUP(D9225,'SOAT LIQ'!$A$87:$C$3416,3,FALSE)</f>
        <v>11</v>
      </c>
      <c r="F9225" t="s">
        <v>21632</v>
      </c>
    </row>
    <row r="9226" spans="1:6" x14ac:dyDescent="0.25">
      <c r="A9226" t="s">
        <v>5809</v>
      </c>
      <c r="B9226" s="100" t="s">
        <v>11233</v>
      </c>
      <c r="C9226" s="99" t="s">
        <v>11232</v>
      </c>
      <c r="D9226" s="124">
        <v>16312</v>
      </c>
      <c r="E9226" s="157">
        <f>VLOOKUP(D9226,'SOAT LIQ'!$A$87:$C$3416,3,FALSE)</f>
        <v>11</v>
      </c>
      <c r="F9226" t="s">
        <v>21632</v>
      </c>
    </row>
    <row r="9227" spans="1:6" x14ac:dyDescent="0.25">
      <c r="A9227" t="s">
        <v>5031</v>
      </c>
      <c r="B9227" s="100" t="s">
        <v>11233</v>
      </c>
      <c r="C9227" s="99" t="s">
        <v>11232</v>
      </c>
      <c r="D9227" s="124">
        <v>16312</v>
      </c>
      <c r="E9227" s="157">
        <f>VLOOKUP(D9227,'SOAT LIQ'!$A$87:$C$3416,3,FALSE)</f>
        <v>11</v>
      </c>
      <c r="F9227" t="s">
        <v>21632</v>
      </c>
    </row>
    <row r="9228" spans="1:6" x14ac:dyDescent="0.25">
      <c r="A9228" t="s">
        <v>5809</v>
      </c>
      <c r="B9228" s="100" t="s">
        <v>4707</v>
      </c>
      <c r="C9228" s="99" t="s">
        <v>11234</v>
      </c>
      <c r="D9228" s="124">
        <v>16314</v>
      </c>
      <c r="E9228" s="157">
        <f>VLOOKUP(D9228,'SOAT LIQ'!$A$87:$C$3416,3,FALSE)</f>
        <v>11</v>
      </c>
      <c r="F9228" t="s">
        <v>21632</v>
      </c>
    </row>
    <row r="9229" spans="1:6" x14ac:dyDescent="0.25">
      <c r="A9229" t="s">
        <v>5031</v>
      </c>
      <c r="B9229" s="100" t="s">
        <v>4707</v>
      </c>
      <c r="C9229" s="99" t="s">
        <v>11234</v>
      </c>
      <c r="D9229" s="124">
        <v>16314</v>
      </c>
      <c r="E9229" s="157">
        <f>VLOOKUP(D9229,'SOAT LIQ'!$A$87:$C$3416,3,FALSE)</f>
        <v>11</v>
      </c>
      <c r="F9229" t="s">
        <v>21632</v>
      </c>
    </row>
    <row r="9230" spans="1:6" x14ac:dyDescent="0.25">
      <c r="A9230" t="s">
        <v>5809</v>
      </c>
      <c r="B9230" s="100" t="s">
        <v>4087</v>
      </c>
      <c r="C9230" s="99" t="s">
        <v>11235</v>
      </c>
      <c r="D9230" s="124">
        <v>16320</v>
      </c>
      <c r="E9230" s="157">
        <f>VLOOKUP(D9230,'SOAT LIQ'!$A$87:$C$3416,3,FALSE)</f>
        <v>11</v>
      </c>
      <c r="F9230" t="s">
        <v>21632</v>
      </c>
    </row>
    <row r="9231" spans="1:6" x14ac:dyDescent="0.25">
      <c r="A9231" t="s">
        <v>5031</v>
      </c>
      <c r="B9231" s="100" t="s">
        <v>4087</v>
      </c>
      <c r="C9231" s="99" t="s">
        <v>11235</v>
      </c>
      <c r="D9231" s="124">
        <v>16320</v>
      </c>
      <c r="E9231" s="157">
        <f>VLOOKUP(D9231,'SOAT LIQ'!$A$87:$C$3416,3,FALSE)</f>
        <v>11</v>
      </c>
      <c r="F9231" t="s">
        <v>21632</v>
      </c>
    </row>
    <row r="9232" spans="1:6" x14ac:dyDescent="0.25">
      <c r="A9232" t="s">
        <v>5809</v>
      </c>
      <c r="B9232" s="100" t="s">
        <v>4704</v>
      </c>
      <c r="C9232" s="99" t="s">
        <v>11236</v>
      </c>
      <c r="D9232" s="124">
        <v>16312</v>
      </c>
      <c r="E9232" s="157">
        <f>VLOOKUP(D9232,'SOAT LIQ'!$A$87:$C$3416,3,FALSE)</f>
        <v>11</v>
      </c>
      <c r="F9232" t="s">
        <v>21632</v>
      </c>
    </row>
    <row r="9233" spans="1:6" x14ac:dyDescent="0.25">
      <c r="A9233" t="s">
        <v>5031</v>
      </c>
      <c r="B9233" s="100" t="s">
        <v>4704</v>
      </c>
      <c r="C9233" s="99" t="s">
        <v>11236</v>
      </c>
      <c r="D9233" s="124">
        <v>16312</v>
      </c>
      <c r="E9233" s="157">
        <f>VLOOKUP(D9233,'SOAT LIQ'!$A$87:$C$3416,3,FALSE)</f>
        <v>11</v>
      </c>
      <c r="F9233" t="s">
        <v>21632</v>
      </c>
    </row>
    <row r="9234" spans="1:6" x14ac:dyDescent="0.25">
      <c r="A9234" t="s">
        <v>5809</v>
      </c>
      <c r="B9234" s="100" t="s">
        <v>11237</v>
      </c>
      <c r="C9234" s="99" t="s">
        <v>4705</v>
      </c>
      <c r="D9234" s="124">
        <v>16301</v>
      </c>
      <c r="E9234" s="157">
        <f>VLOOKUP(D9234,'SOAT LIQ'!$A$87:$C$3416,3,FALSE)</f>
        <v>11</v>
      </c>
      <c r="F9234" t="s">
        <v>21632</v>
      </c>
    </row>
    <row r="9235" spans="1:6" x14ac:dyDescent="0.25">
      <c r="A9235" t="s">
        <v>5031</v>
      </c>
      <c r="B9235" s="100" t="s">
        <v>11237</v>
      </c>
      <c r="C9235" s="99" t="s">
        <v>4705</v>
      </c>
      <c r="D9235" s="124">
        <v>16301</v>
      </c>
      <c r="E9235" s="157">
        <f>VLOOKUP(D9235,'SOAT LIQ'!$A$87:$C$3416,3,FALSE)</f>
        <v>11</v>
      </c>
      <c r="F9235" t="s">
        <v>21632</v>
      </c>
    </row>
    <row r="9236" spans="1:6" x14ac:dyDescent="0.25">
      <c r="A9236" t="s">
        <v>5809</v>
      </c>
      <c r="B9236" s="100" t="s">
        <v>11239</v>
      </c>
      <c r="C9236" s="99" t="s">
        <v>11238</v>
      </c>
      <c r="D9236" s="124">
        <v>16301</v>
      </c>
      <c r="E9236" s="157">
        <f>VLOOKUP(D9236,'SOAT LIQ'!$A$87:$C$3416,3,FALSE)</f>
        <v>11</v>
      </c>
      <c r="F9236" t="s">
        <v>21632</v>
      </c>
    </row>
    <row r="9237" spans="1:6" x14ac:dyDescent="0.25">
      <c r="A9237" t="s">
        <v>5031</v>
      </c>
      <c r="B9237" s="100" t="s">
        <v>11239</v>
      </c>
      <c r="C9237" s="99" t="s">
        <v>11238</v>
      </c>
      <c r="D9237" s="124">
        <v>16301</v>
      </c>
      <c r="E9237" s="157">
        <f>VLOOKUP(D9237,'SOAT LIQ'!$A$87:$C$3416,3,FALSE)</f>
        <v>11</v>
      </c>
      <c r="F9237" t="s">
        <v>21632</v>
      </c>
    </row>
    <row r="9238" spans="1:6" x14ac:dyDescent="0.25">
      <c r="A9238" t="s">
        <v>5809</v>
      </c>
      <c r="B9238" s="100" t="s">
        <v>11241</v>
      </c>
      <c r="C9238" s="99" t="s">
        <v>11240</v>
      </c>
      <c r="D9238" s="124">
        <v>16313</v>
      </c>
      <c r="E9238" s="157">
        <f>VLOOKUP(D9238,'SOAT LIQ'!$A$87:$C$3416,3,FALSE)</f>
        <v>13</v>
      </c>
      <c r="F9238" t="s">
        <v>21632</v>
      </c>
    </row>
    <row r="9239" spans="1:6" x14ac:dyDescent="0.25">
      <c r="A9239" t="s">
        <v>5031</v>
      </c>
      <c r="B9239" s="100" t="s">
        <v>11241</v>
      </c>
      <c r="C9239" s="99" t="s">
        <v>11240</v>
      </c>
      <c r="D9239" s="124">
        <v>16313</v>
      </c>
      <c r="E9239" s="157">
        <f>VLOOKUP(D9239,'SOAT LIQ'!$A$87:$C$3416,3,FALSE)</f>
        <v>13</v>
      </c>
      <c r="F9239" t="s">
        <v>21632</v>
      </c>
    </row>
    <row r="9240" spans="1:6" x14ac:dyDescent="0.25">
      <c r="A9240" t="s">
        <v>5809</v>
      </c>
      <c r="B9240" s="100" t="s">
        <v>11243</v>
      </c>
      <c r="C9240" s="99" t="s">
        <v>11242</v>
      </c>
      <c r="D9240" s="124">
        <v>16313</v>
      </c>
      <c r="E9240" s="157">
        <f>VLOOKUP(D9240,'SOAT LIQ'!$A$87:$C$3416,3,FALSE)</f>
        <v>13</v>
      </c>
      <c r="F9240" t="s">
        <v>21632</v>
      </c>
    </row>
    <row r="9241" spans="1:6" x14ac:dyDescent="0.25">
      <c r="A9241" t="s">
        <v>5031</v>
      </c>
      <c r="B9241" s="100" t="s">
        <v>11243</v>
      </c>
      <c r="C9241" s="99" t="s">
        <v>11242</v>
      </c>
      <c r="D9241" s="124">
        <v>16313</v>
      </c>
      <c r="E9241" s="157">
        <f>VLOOKUP(D9241,'SOAT LIQ'!$A$87:$C$3416,3,FALSE)</f>
        <v>13</v>
      </c>
      <c r="F9241" t="s">
        <v>21632</v>
      </c>
    </row>
    <row r="9242" spans="1:6" x14ac:dyDescent="0.25">
      <c r="A9242" t="s">
        <v>5809</v>
      </c>
      <c r="B9242" s="100" t="s">
        <v>11245</v>
      </c>
      <c r="C9242" s="99" t="s">
        <v>11244</v>
      </c>
      <c r="D9242" s="124">
        <v>16313</v>
      </c>
      <c r="E9242" s="157">
        <f>VLOOKUP(D9242,'SOAT LIQ'!$A$87:$C$3416,3,FALSE)</f>
        <v>13</v>
      </c>
      <c r="F9242" t="s">
        <v>21632</v>
      </c>
    </row>
    <row r="9243" spans="1:6" x14ac:dyDescent="0.25">
      <c r="A9243" t="s">
        <v>5031</v>
      </c>
      <c r="B9243" s="100" t="s">
        <v>11245</v>
      </c>
      <c r="C9243" s="99" t="s">
        <v>11244</v>
      </c>
      <c r="D9243" s="124">
        <v>16313</v>
      </c>
      <c r="E9243" s="157">
        <f>VLOOKUP(D9243,'SOAT LIQ'!$A$87:$C$3416,3,FALSE)</f>
        <v>13</v>
      </c>
      <c r="F9243" t="s">
        <v>21632</v>
      </c>
    </row>
    <row r="9244" spans="1:6" x14ac:dyDescent="0.25">
      <c r="A9244" t="s">
        <v>5809</v>
      </c>
      <c r="B9244" s="100" t="s">
        <v>11247</v>
      </c>
      <c r="C9244" s="99" t="s">
        <v>11246</v>
      </c>
      <c r="D9244" s="124">
        <v>16313</v>
      </c>
      <c r="E9244" s="157">
        <f>VLOOKUP(D9244,'SOAT LIQ'!$A$87:$C$3416,3,FALSE)</f>
        <v>13</v>
      </c>
      <c r="F9244" t="s">
        <v>21632</v>
      </c>
    </row>
    <row r="9245" spans="1:6" x14ac:dyDescent="0.25">
      <c r="A9245" t="s">
        <v>5031</v>
      </c>
      <c r="B9245" s="100" t="s">
        <v>11247</v>
      </c>
      <c r="C9245" s="99" t="s">
        <v>11246</v>
      </c>
      <c r="D9245" s="124">
        <v>16313</v>
      </c>
      <c r="E9245" s="157">
        <f>VLOOKUP(D9245,'SOAT LIQ'!$A$87:$C$3416,3,FALSE)</f>
        <v>13</v>
      </c>
      <c r="F9245" t="s">
        <v>21632</v>
      </c>
    </row>
    <row r="9246" spans="1:6" x14ac:dyDescent="0.25">
      <c r="A9246" t="s">
        <v>5809</v>
      </c>
      <c r="B9246" s="100" t="s">
        <v>11249</v>
      </c>
      <c r="C9246" s="99" t="s">
        <v>11248</v>
      </c>
      <c r="D9246" s="124">
        <v>16340</v>
      </c>
      <c r="E9246" s="157">
        <f>VLOOKUP(D9246,'SOAT LIQ'!$A$87:$C$3416,3,FALSE)</f>
        <v>8</v>
      </c>
      <c r="F9246" t="s">
        <v>21632</v>
      </c>
    </row>
    <row r="9247" spans="1:6" x14ac:dyDescent="0.25">
      <c r="A9247" t="s">
        <v>5031</v>
      </c>
      <c r="B9247" s="100" t="s">
        <v>11249</v>
      </c>
      <c r="C9247" s="99" t="s">
        <v>11248</v>
      </c>
      <c r="D9247" s="124">
        <v>16340</v>
      </c>
      <c r="E9247" s="157">
        <f>VLOOKUP(D9247,'SOAT LIQ'!$A$87:$C$3416,3,FALSE)</f>
        <v>8</v>
      </c>
      <c r="F9247" t="s">
        <v>21632</v>
      </c>
    </row>
    <row r="9248" spans="1:6" x14ac:dyDescent="0.25">
      <c r="A9248" t="s">
        <v>5809</v>
      </c>
      <c r="B9248" s="100" t="s">
        <v>4706</v>
      </c>
      <c r="C9248" s="99" t="s">
        <v>11250</v>
      </c>
      <c r="D9248" s="124">
        <v>16313</v>
      </c>
      <c r="E9248" s="157">
        <f>VLOOKUP(D9248,'SOAT LIQ'!$A$87:$C$3416,3,FALSE)</f>
        <v>13</v>
      </c>
      <c r="F9248" t="s">
        <v>21632</v>
      </c>
    </row>
    <row r="9249" spans="1:6" x14ac:dyDescent="0.25">
      <c r="A9249" t="s">
        <v>5031</v>
      </c>
      <c r="B9249" s="100" t="s">
        <v>4706</v>
      </c>
      <c r="C9249" s="99" t="s">
        <v>11250</v>
      </c>
      <c r="D9249" s="124">
        <v>16313</v>
      </c>
      <c r="E9249" s="157">
        <f>VLOOKUP(D9249,'SOAT LIQ'!$A$87:$C$3416,3,FALSE)</f>
        <v>13</v>
      </c>
      <c r="F9249" t="s">
        <v>21632</v>
      </c>
    </row>
    <row r="9250" spans="1:6" x14ac:dyDescent="0.25">
      <c r="A9250" t="s">
        <v>5809</v>
      </c>
      <c r="B9250" s="100" t="s">
        <v>11252</v>
      </c>
      <c r="C9250" s="99" t="s">
        <v>11251</v>
      </c>
      <c r="D9250" s="124">
        <v>16313</v>
      </c>
      <c r="E9250" s="157">
        <f>VLOOKUP(D9250,'SOAT LIQ'!$A$87:$C$3416,3,FALSE)</f>
        <v>13</v>
      </c>
      <c r="F9250" t="s">
        <v>21632</v>
      </c>
    </row>
    <row r="9251" spans="1:6" x14ac:dyDescent="0.25">
      <c r="A9251" t="s">
        <v>5031</v>
      </c>
      <c r="B9251" s="100" t="s">
        <v>11252</v>
      </c>
      <c r="C9251" s="99" t="s">
        <v>11251</v>
      </c>
      <c r="D9251" s="124">
        <v>16313</v>
      </c>
      <c r="E9251" s="157">
        <f>VLOOKUP(D9251,'SOAT LIQ'!$A$87:$C$3416,3,FALSE)</f>
        <v>13</v>
      </c>
      <c r="F9251" t="s">
        <v>21632</v>
      </c>
    </row>
    <row r="9252" spans="1:6" x14ac:dyDescent="0.25">
      <c r="A9252" t="s">
        <v>5809</v>
      </c>
      <c r="B9252" s="100" t="s">
        <v>4566</v>
      </c>
      <c r="C9252" s="99" t="s">
        <v>11253</v>
      </c>
      <c r="D9252" s="124">
        <v>15226</v>
      </c>
      <c r="E9252" s="157">
        <f>VLOOKUP(D9252,'SOAT LIQ'!$A$87:$C$3416,3,FALSE)</f>
        <v>10</v>
      </c>
      <c r="F9252" t="s">
        <v>21632</v>
      </c>
    </row>
    <row r="9253" spans="1:6" x14ac:dyDescent="0.25">
      <c r="A9253" t="s">
        <v>5031</v>
      </c>
      <c r="B9253" s="100" t="s">
        <v>4566</v>
      </c>
      <c r="C9253" s="99" t="s">
        <v>11253</v>
      </c>
      <c r="D9253" s="124">
        <v>15226</v>
      </c>
      <c r="E9253" s="157">
        <f>VLOOKUP(D9253,'SOAT LIQ'!$A$87:$C$3416,3,FALSE)</f>
        <v>10</v>
      </c>
      <c r="F9253" t="s">
        <v>21632</v>
      </c>
    </row>
    <row r="9254" spans="1:6" x14ac:dyDescent="0.25">
      <c r="A9254" t="s">
        <v>5809</v>
      </c>
      <c r="B9254" s="100" t="s">
        <v>11255</v>
      </c>
      <c r="C9254" s="99" t="s">
        <v>11254</v>
      </c>
      <c r="D9254" s="124">
        <v>16321</v>
      </c>
      <c r="E9254" s="157">
        <f>VLOOKUP(D9254,'SOAT LIQ'!$A$87:$C$3416,3,FALSE)</f>
        <v>11</v>
      </c>
      <c r="F9254" t="s">
        <v>21632</v>
      </c>
    </row>
    <row r="9255" spans="1:6" x14ac:dyDescent="0.25">
      <c r="A9255" t="s">
        <v>5031</v>
      </c>
      <c r="B9255" s="100" t="s">
        <v>11255</v>
      </c>
      <c r="C9255" s="99" t="s">
        <v>11254</v>
      </c>
      <c r="D9255" s="124">
        <v>16321</v>
      </c>
      <c r="E9255" s="157">
        <f>VLOOKUP(D9255,'SOAT LIQ'!$A$87:$C$3416,3,FALSE)</f>
        <v>11</v>
      </c>
      <c r="F9255" t="s">
        <v>21632</v>
      </c>
    </row>
    <row r="9256" spans="1:6" x14ac:dyDescent="0.25">
      <c r="A9256" t="s">
        <v>5809</v>
      </c>
      <c r="B9256" s="100" t="s">
        <v>11257</v>
      </c>
      <c r="C9256" s="99" t="s">
        <v>11256</v>
      </c>
      <c r="D9256" s="124">
        <v>16321</v>
      </c>
      <c r="E9256" s="157">
        <f>VLOOKUP(D9256,'SOAT LIQ'!$A$87:$C$3416,3,FALSE)</f>
        <v>11</v>
      </c>
      <c r="F9256" t="s">
        <v>21632</v>
      </c>
    </row>
    <row r="9257" spans="1:6" x14ac:dyDescent="0.25">
      <c r="A9257" t="s">
        <v>5031</v>
      </c>
      <c r="B9257" s="100" t="s">
        <v>11257</v>
      </c>
      <c r="C9257" s="99" t="s">
        <v>11256</v>
      </c>
      <c r="D9257" s="124">
        <v>16321</v>
      </c>
      <c r="E9257" s="157">
        <f>VLOOKUP(D9257,'SOAT LIQ'!$A$87:$C$3416,3,FALSE)</f>
        <v>11</v>
      </c>
      <c r="F9257" t="s">
        <v>21632</v>
      </c>
    </row>
    <row r="9258" spans="1:6" x14ac:dyDescent="0.25">
      <c r="A9258" t="s">
        <v>5809</v>
      </c>
      <c r="B9258" s="100" t="s">
        <v>4710</v>
      </c>
      <c r="C9258" s="99" t="s">
        <v>11258</v>
      </c>
      <c r="D9258" s="124">
        <v>16321</v>
      </c>
      <c r="E9258" s="157">
        <f>VLOOKUP(D9258,'SOAT LIQ'!$A$87:$C$3416,3,FALSE)</f>
        <v>11</v>
      </c>
      <c r="F9258" t="s">
        <v>21632</v>
      </c>
    </row>
    <row r="9259" spans="1:6" x14ac:dyDescent="0.25">
      <c r="A9259" t="s">
        <v>5031</v>
      </c>
      <c r="B9259" s="100" t="s">
        <v>4710</v>
      </c>
      <c r="C9259" s="99" t="s">
        <v>11258</v>
      </c>
      <c r="D9259" s="124">
        <v>16321</v>
      </c>
      <c r="E9259" s="157">
        <f>VLOOKUP(D9259,'SOAT LIQ'!$A$87:$C$3416,3,FALSE)</f>
        <v>11</v>
      </c>
      <c r="F9259" t="s">
        <v>21632</v>
      </c>
    </row>
    <row r="9260" spans="1:6" x14ac:dyDescent="0.25">
      <c r="A9260" t="s">
        <v>5809</v>
      </c>
      <c r="B9260" s="100" t="s">
        <v>11260</v>
      </c>
      <c r="C9260" s="99" t="s">
        <v>11259</v>
      </c>
      <c r="D9260" s="124">
        <v>16321</v>
      </c>
      <c r="E9260" s="157">
        <f>VLOOKUP(D9260,'SOAT LIQ'!$A$87:$C$3416,3,FALSE)</f>
        <v>11</v>
      </c>
      <c r="F9260" t="s">
        <v>21632</v>
      </c>
    </row>
    <row r="9261" spans="1:6" x14ac:dyDescent="0.25">
      <c r="A9261" t="s">
        <v>5031</v>
      </c>
      <c r="B9261" s="100" t="s">
        <v>11260</v>
      </c>
      <c r="C9261" s="99" t="s">
        <v>11259</v>
      </c>
      <c r="D9261" s="124">
        <v>16321</v>
      </c>
      <c r="E9261" s="157">
        <f>VLOOKUP(D9261,'SOAT LIQ'!$A$87:$C$3416,3,FALSE)</f>
        <v>11</v>
      </c>
      <c r="F9261" t="s">
        <v>21632</v>
      </c>
    </row>
    <row r="9262" spans="1:6" x14ac:dyDescent="0.25">
      <c r="A9262" t="s">
        <v>5809</v>
      </c>
      <c r="B9262" s="100" t="s">
        <v>11262</v>
      </c>
      <c r="C9262" s="99" t="s">
        <v>11261</v>
      </c>
      <c r="D9262" s="124">
        <v>16322</v>
      </c>
      <c r="E9262" s="157">
        <f>VLOOKUP(D9262,'SOAT LIQ'!$A$87:$C$3416,3,FALSE)</f>
        <v>20</v>
      </c>
      <c r="F9262" t="s">
        <v>21632</v>
      </c>
    </row>
    <row r="9263" spans="1:6" x14ac:dyDescent="0.25">
      <c r="A9263" t="s">
        <v>5031</v>
      </c>
      <c r="B9263" s="100" t="s">
        <v>11262</v>
      </c>
      <c r="C9263" s="99" t="s">
        <v>11261</v>
      </c>
      <c r="D9263" s="124">
        <v>16322</v>
      </c>
      <c r="E9263" s="157">
        <f>VLOOKUP(D9263,'SOAT LIQ'!$A$87:$C$3416,3,FALSE)</f>
        <v>20</v>
      </c>
      <c r="F9263" t="s">
        <v>21632</v>
      </c>
    </row>
    <row r="9264" spans="1:6" x14ac:dyDescent="0.25">
      <c r="A9264" t="s">
        <v>5809</v>
      </c>
      <c r="B9264" s="100" t="s">
        <v>11264</v>
      </c>
      <c r="C9264" s="99" t="s">
        <v>11263</v>
      </c>
      <c r="D9264" s="124">
        <v>16322</v>
      </c>
      <c r="E9264" s="157">
        <f>VLOOKUP(D9264,'SOAT LIQ'!$A$87:$C$3416,3,FALSE)</f>
        <v>20</v>
      </c>
      <c r="F9264" t="s">
        <v>21632</v>
      </c>
    </row>
    <row r="9265" spans="1:6" x14ac:dyDescent="0.25">
      <c r="A9265" t="s">
        <v>5031</v>
      </c>
      <c r="B9265" s="100" t="s">
        <v>11264</v>
      </c>
      <c r="C9265" s="99" t="s">
        <v>11263</v>
      </c>
      <c r="D9265" s="124">
        <v>16322</v>
      </c>
      <c r="E9265" s="157">
        <f>VLOOKUP(D9265,'SOAT LIQ'!$A$87:$C$3416,3,FALSE)</f>
        <v>20</v>
      </c>
      <c r="F9265" t="s">
        <v>21632</v>
      </c>
    </row>
    <row r="9266" spans="1:6" x14ac:dyDescent="0.25">
      <c r="A9266" t="s">
        <v>5809</v>
      </c>
      <c r="B9266" s="100" t="s">
        <v>11265</v>
      </c>
      <c r="C9266" s="99" t="s">
        <v>11261</v>
      </c>
      <c r="D9266" s="124">
        <v>18211</v>
      </c>
      <c r="E9266" s="157">
        <f>VLOOKUP(D9266,'SOAT LIQ'!$A$87:$C$3416,3,FALSE)</f>
        <v>7</v>
      </c>
      <c r="F9266" t="s">
        <v>21632</v>
      </c>
    </row>
    <row r="9267" spans="1:6" x14ac:dyDescent="0.25">
      <c r="A9267" t="s">
        <v>5031</v>
      </c>
      <c r="B9267" s="100" t="s">
        <v>11265</v>
      </c>
      <c r="C9267" s="99" t="s">
        <v>11261</v>
      </c>
      <c r="D9267" s="124">
        <v>18211</v>
      </c>
      <c r="E9267" s="157">
        <f>VLOOKUP(D9267,'SOAT LIQ'!$A$87:$C$3416,3,FALSE)</f>
        <v>7</v>
      </c>
      <c r="F9267" t="s">
        <v>21632</v>
      </c>
    </row>
    <row r="9268" spans="1:6" x14ac:dyDescent="0.25">
      <c r="A9268" t="s">
        <v>5809</v>
      </c>
      <c r="B9268" s="100" t="s">
        <v>4703</v>
      </c>
      <c r="C9268" s="99" t="s">
        <v>11266</v>
      </c>
      <c r="D9268" s="124">
        <v>16301</v>
      </c>
      <c r="E9268" s="157">
        <f>VLOOKUP(D9268,'SOAT LIQ'!$A$87:$C$3416,3,FALSE)</f>
        <v>11</v>
      </c>
      <c r="F9268" t="s">
        <v>21632</v>
      </c>
    </row>
    <row r="9269" spans="1:6" x14ac:dyDescent="0.25">
      <c r="A9269" t="s">
        <v>5031</v>
      </c>
      <c r="B9269" s="100" t="s">
        <v>4703</v>
      </c>
      <c r="C9269" s="99" t="s">
        <v>11266</v>
      </c>
      <c r="D9269" s="124">
        <v>16301</v>
      </c>
      <c r="E9269" s="157">
        <f>VLOOKUP(D9269,'SOAT LIQ'!$A$87:$C$3416,3,FALSE)</f>
        <v>11</v>
      </c>
      <c r="F9269" t="s">
        <v>21632</v>
      </c>
    </row>
    <row r="9270" spans="1:6" x14ac:dyDescent="0.25">
      <c r="A9270" t="s">
        <v>5809</v>
      </c>
      <c r="B9270" s="100" t="s">
        <v>11268</v>
      </c>
      <c r="C9270" s="99" t="s">
        <v>11267</v>
      </c>
      <c r="D9270" s="124">
        <v>16301</v>
      </c>
      <c r="E9270" s="157">
        <f>VLOOKUP(D9270,'SOAT LIQ'!$A$87:$C$3416,3,FALSE)</f>
        <v>11</v>
      </c>
      <c r="F9270" t="s">
        <v>21632</v>
      </c>
    </row>
    <row r="9271" spans="1:6" x14ac:dyDescent="0.25">
      <c r="A9271" t="s">
        <v>5031</v>
      </c>
      <c r="B9271" s="100" t="s">
        <v>11268</v>
      </c>
      <c r="C9271" s="99" t="s">
        <v>11267</v>
      </c>
      <c r="D9271" s="124">
        <v>16301</v>
      </c>
      <c r="E9271" s="157">
        <f>VLOOKUP(D9271,'SOAT LIQ'!$A$87:$C$3416,3,FALSE)</f>
        <v>11</v>
      </c>
      <c r="F9271" t="s">
        <v>21632</v>
      </c>
    </row>
    <row r="9272" spans="1:6" x14ac:dyDescent="0.25">
      <c r="A9272" t="s">
        <v>5809</v>
      </c>
      <c r="B9272" s="100" t="s">
        <v>11270</v>
      </c>
      <c r="C9272" s="99" t="s">
        <v>11267</v>
      </c>
      <c r="D9272" s="124">
        <v>16305</v>
      </c>
      <c r="E9272" s="157">
        <f>VLOOKUP(D9272,'SOAT LIQ'!$A$87:$C$3416,3,FALSE)</f>
        <v>12</v>
      </c>
      <c r="F9272" t="s">
        <v>21632</v>
      </c>
    </row>
    <row r="9273" spans="1:6" x14ac:dyDescent="0.25">
      <c r="A9273" t="s">
        <v>5031</v>
      </c>
      <c r="B9273" s="100" t="s">
        <v>11270</v>
      </c>
      <c r="C9273" s="99" t="s">
        <v>11267</v>
      </c>
      <c r="D9273" s="124">
        <v>16305</v>
      </c>
      <c r="E9273" s="157">
        <f>VLOOKUP(D9273,'SOAT LIQ'!$A$87:$C$3416,3,FALSE)</f>
        <v>12</v>
      </c>
      <c r="F9273" t="s">
        <v>21632</v>
      </c>
    </row>
    <row r="9274" spans="1:6" x14ac:dyDescent="0.25">
      <c r="A9274" t="s">
        <v>5809</v>
      </c>
      <c r="B9274" s="100" t="s">
        <v>11271</v>
      </c>
      <c r="C9274" s="99" t="s">
        <v>11269</v>
      </c>
      <c r="D9274" s="124">
        <v>16305</v>
      </c>
      <c r="E9274" s="157">
        <f>VLOOKUP(D9274,'SOAT LIQ'!$A$87:$C$3416,3,FALSE)</f>
        <v>12</v>
      </c>
      <c r="F9274" t="s">
        <v>21632</v>
      </c>
    </row>
    <row r="9275" spans="1:6" x14ac:dyDescent="0.25">
      <c r="A9275" t="s">
        <v>5031</v>
      </c>
      <c r="B9275" s="100" t="s">
        <v>11271</v>
      </c>
      <c r="C9275" s="99" t="s">
        <v>11269</v>
      </c>
      <c r="D9275" s="124">
        <v>16305</v>
      </c>
      <c r="E9275" s="157">
        <f>VLOOKUP(D9275,'SOAT LIQ'!$A$87:$C$3416,3,FALSE)</f>
        <v>12</v>
      </c>
      <c r="F9275" t="s">
        <v>21632</v>
      </c>
    </row>
    <row r="9276" spans="1:6" x14ac:dyDescent="0.25">
      <c r="A9276" t="s">
        <v>5809</v>
      </c>
      <c r="B9276" s="100" t="s">
        <v>4711</v>
      </c>
      <c r="C9276" s="99" t="s">
        <v>11272</v>
      </c>
      <c r="D9276" s="124">
        <v>16327</v>
      </c>
      <c r="E9276" s="157">
        <f>VLOOKUP(D9276,'SOAT LIQ'!$A$87:$C$3416,3,FALSE)</f>
        <v>11</v>
      </c>
      <c r="F9276" t="s">
        <v>21632</v>
      </c>
    </row>
    <row r="9277" spans="1:6" x14ac:dyDescent="0.25">
      <c r="A9277" t="s">
        <v>5031</v>
      </c>
      <c r="B9277" s="100" t="s">
        <v>4711</v>
      </c>
      <c r="C9277" s="99" t="s">
        <v>11272</v>
      </c>
      <c r="D9277" s="124">
        <v>16327</v>
      </c>
      <c r="E9277" s="157">
        <f>VLOOKUP(D9277,'SOAT LIQ'!$A$87:$C$3416,3,FALSE)</f>
        <v>11</v>
      </c>
      <c r="F9277" t="s">
        <v>21632</v>
      </c>
    </row>
    <row r="9278" spans="1:6" x14ac:dyDescent="0.25">
      <c r="A9278" t="s">
        <v>5809</v>
      </c>
      <c r="B9278" s="100" t="s">
        <v>11273</v>
      </c>
      <c r="C9278" s="99" t="s">
        <v>11267</v>
      </c>
      <c r="D9278" s="124">
        <v>16301</v>
      </c>
      <c r="E9278" s="157">
        <f>VLOOKUP(D9278,'SOAT LIQ'!$A$87:$C$3416,3,FALSE)</f>
        <v>11</v>
      </c>
      <c r="F9278" t="s">
        <v>21632</v>
      </c>
    </row>
    <row r="9279" spans="1:6" x14ac:dyDescent="0.25">
      <c r="A9279" t="s">
        <v>5031</v>
      </c>
      <c r="B9279" s="100" t="s">
        <v>11273</v>
      </c>
      <c r="C9279" s="99" t="s">
        <v>11267</v>
      </c>
      <c r="D9279" s="124">
        <v>16301</v>
      </c>
      <c r="E9279" s="157">
        <f>VLOOKUP(D9279,'SOAT LIQ'!$A$87:$C$3416,3,FALSE)</f>
        <v>11</v>
      </c>
      <c r="F9279" t="s">
        <v>21632</v>
      </c>
    </row>
    <row r="9280" spans="1:6" x14ac:dyDescent="0.25">
      <c r="A9280" t="s">
        <v>5809</v>
      </c>
      <c r="B9280" s="100" t="s">
        <v>11275</v>
      </c>
      <c r="C9280" s="99" t="s">
        <v>11274</v>
      </c>
      <c r="D9280" s="124">
        <v>16310</v>
      </c>
      <c r="E9280" s="157">
        <f>VLOOKUP(D9280,'SOAT LIQ'!$A$87:$C$3416,3,FALSE)</f>
        <v>12</v>
      </c>
      <c r="F9280" t="s">
        <v>21632</v>
      </c>
    </row>
    <row r="9281" spans="1:6" x14ac:dyDescent="0.25">
      <c r="A9281" t="s">
        <v>5031</v>
      </c>
      <c r="B9281" s="100" t="s">
        <v>11275</v>
      </c>
      <c r="C9281" s="99" t="s">
        <v>11274</v>
      </c>
      <c r="D9281" s="124">
        <v>16310</v>
      </c>
      <c r="E9281" s="157">
        <f>VLOOKUP(D9281,'SOAT LIQ'!$A$87:$C$3416,3,FALSE)</f>
        <v>12</v>
      </c>
      <c r="F9281" t="s">
        <v>21632</v>
      </c>
    </row>
    <row r="9282" spans="1:6" x14ac:dyDescent="0.25">
      <c r="A9282" t="s">
        <v>5809</v>
      </c>
      <c r="B9282" s="100" t="s">
        <v>11276</v>
      </c>
      <c r="C9282" s="99" t="s">
        <v>11267</v>
      </c>
      <c r="D9282" s="124">
        <v>16301</v>
      </c>
      <c r="E9282" s="157">
        <f>VLOOKUP(D9282,'SOAT LIQ'!$A$87:$C$3416,3,FALSE)</f>
        <v>11</v>
      </c>
      <c r="F9282" t="s">
        <v>21632</v>
      </c>
    </row>
    <row r="9283" spans="1:6" x14ac:dyDescent="0.25">
      <c r="A9283" t="s">
        <v>5031</v>
      </c>
      <c r="B9283" s="100" t="s">
        <v>11276</v>
      </c>
      <c r="C9283" s="99" t="s">
        <v>11267</v>
      </c>
      <c r="D9283" s="124">
        <v>16301</v>
      </c>
      <c r="E9283" s="157">
        <f>VLOOKUP(D9283,'SOAT LIQ'!$A$87:$C$3416,3,FALSE)</f>
        <v>11</v>
      </c>
      <c r="F9283" t="s">
        <v>21632</v>
      </c>
    </row>
    <row r="9284" spans="1:6" x14ac:dyDescent="0.25">
      <c r="A9284" t="s">
        <v>5809</v>
      </c>
      <c r="B9284" s="100" t="s">
        <v>11277</v>
      </c>
      <c r="C9284" s="99" t="s">
        <v>11278</v>
      </c>
      <c r="D9284" s="124">
        <v>16301</v>
      </c>
      <c r="E9284" s="157">
        <f>VLOOKUP(D9284,'SOAT LIQ'!$A$87:$C$3416,3,FALSE)</f>
        <v>11</v>
      </c>
      <c r="F9284" t="s">
        <v>21632</v>
      </c>
    </row>
    <row r="9285" spans="1:6" x14ac:dyDescent="0.25">
      <c r="A9285" t="s">
        <v>5031</v>
      </c>
      <c r="B9285" s="100" t="s">
        <v>11277</v>
      </c>
      <c r="C9285" s="99" t="s">
        <v>11278</v>
      </c>
      <c r="D9285" s="124">
        <v>16301</v>
      </c>
      <c r="E9285" s="157">
        <f>VLOOKUP(D9285,'SOAT LIQ'!$A$87:$C$3416,3,FALSE)</f>
        <v>11</v>
      </c>
      <c r="F9285" t="s">
        <v>21632</v>
      </c>
    </row>
    <row r="9286" spans="1:6" x14ac:dyDescent="0.25">
      <c r="A9286" t="s">
        <v>5809</v>
      </c>
      <c r="B9286" s="100" t="s">
        <v>11279</v>
      </c>
      <c r="C9286" s="99" t="s">
        <v>11278</v>
      </c>
      <c r="D9286" s="124">
        <v>16306</v>
      </c>
      <c r="E9286" s="157">
        <f>VLOOKUP(D9286,'SOAT LIQ'!$A$87:$C$3416,3,FALSE)</f>
        <v>10</v>
      </c>
      <c r="F9286" t="s">
        <v>21632</v>
      </c>
    </row>
    <row r="9287" spans="1:6" x14ac:dyDescent="0.25">
      <c r="A9287" t="s">
        <v>5773</v>
      </c>
      <c r="B9287" s="100" t="s">
        <v>11279</v>
      </c>
      <c r="C9287" s="99" t="s">
        <v>11278</v>
      </c>
      <c r="D9287" s="124">
        <v>16306</v>
      </c>
      <c r="E9287" s="157">
        <f>VLOOKUP(D9287,'SOAT LIQ'!$A$87:$C$3416,3,FALSE)</f>
        <v>10</v>
      </c>
      <c r="F9287" t="s">
        <v>21632</v>
      </c>
    </row>
    <row r="9288" spans="1:6" x14ac:dyDescent="0.25">
      <c r="A9288" t="s">
        <v>5031</v>
      </c>
      <c r="B9288" s="100" t="s">
        <v>11280</v>
      </c>
      <c r="C9288" s="99" t="s">
        <v>11278</v>
      </c>
      <c r="D9288" s="124">
        <v>16300</v>
      </c>
      <c r="E9288" s="157">
        <f>VLOOKUP(D9288,'SOAT LIQ'!$A$87:$C$3416,3,FALSE)</f>
        <v>10</v>
      </c>
      <c r="F9288" t="s">
        <v>21632</v>
      </c>
    </row>
    <row r="9289" spans="1:6" x14ac:dyDescent="0.25">
      <c r="A9289" t="s">
        <v>5809</v>
      </c>
      <c r="B9289" s="100" t="s">
        <v>11280</v>
      </c>
      <c r="C9289" s="99" t="s">
        <v>11278</v>
      </c>
      <c r="D9289" s="124">
        <v>16300</v>
      </c>
      <c r="E9289" s="157">
        <f>VLOOKUP(D9289,'SOAT LIQ'!$A$87:$C$3416,3,FALSE)</f>
        <v>10</v>
      </c>
      <c r="F9289" t="s">
        <v>21632</v>
      </c>
    </row>
    <row r="9290" spans="1:6" x14ac:dyDescent="0.25">
      <c r="A9290" t="s">
        <v>5031</v>
      </c>
      <c r="B9290" s="100" t="s">
        <v>11282</v>
      </c>
      <c r="C9290" s="99" t="s">
        <v>11281</v>
      </c>
      <c r="D9290" s="124">
        <v>16306</v>
      </c>
      <c r="E9290" s="157">
        <f>VLOOKUP(D9290,'SOAT LIQ'!$A$87:$C$3416,3,FALSE)</f>
        <v>10</v>
      </c>
      <c r="F9290" t="s">
        <v>21632</v>
      </c>
    </row>
    <row r="9291" spans="1:6" x14ac:dyDescent="0.25">
      <c r="A9291" t="s">
        <v>5809</v>
      </c>
      <c r="B9291" s="100" t="s">
        <v>11282</v>
      </c>
      <c r="C9291" s="99" t="s">
        <v>11281</v>
      </c>
      <c r="D9291" s="124">
        <v>16306</v>
      </c>
      <c r="E9291" s="157">
        <f>VLOOKUP(D9291,'SOAT LIQ'!$A$87:$C$3416,3,FALSE)</f>
        <v>10</v>
      </c>
      <c r="F9291" t="s">
        <v>21632</v>
      </c>
    </row>
    <row r="9292" spans="1:6" x14ac:dyDescent="0.25">
      <c r="A9292" t="s">
        <v>5031</v>
      </c>
      <c r="B9292" s="100" t="s">
        <v>11284</v>
      </c>
      <c r="C9292" s="99" t="s">
        <v>11283</v>
      </c>
      <c r="D9292" s="124">
        <v>16306</v>
      </c>
      <c r="E9292" s="157">
        <f>VLOOKUP(D9292,'SOAT LIQ'!$A$87:$C$3416,3,FALSE)</f>
        <v>10</v>
      </c>
      <c r="F9292" t="s">
        <v>21632</v>
      </c>
    </row>
    <row r="9293" spans="1:6" x14ac:dyDescent="0.25">
      <c r="A9293" t="s">
        <v>5809</v>
      </c>
      <c r="B9293" s="100" t="s">
        <v>11284</v>
      </c>
      <c r="C9293" s="99" t="s">
        <v>11283</v>
      </c>
      <c r="D9293" s="124">
        <v>16306</v>
      </c>
      <c r="E9293" s="157">
        <f>VLOOKUP(D9293,'SOAT LIQ'!$A$87:$C$3416,3,FALSE)</f>
        <v>10</v>
      </c>
      <c r="F9293" t="s">
        <v>21632</v>
      </c>
    </row>
    <row r="9294" spans="1:6" x14ac:dyDescent="0.25">
      <c r="A9294" t="s">
        <v>5031</v>
      </c>
      <c r="B9294" s="100" t="s">
        <v>11285</v>
      </c>
      <c r="C9294" s="99" t="s">
        <v>11283</v>
      </c>
      <c r="D9294" s="124">
        <v>16310</v>
      </c>
      <c r="E9294" s="157">
        <f>VLOOKUP(D9294,'SOAT LIQ'!$A$87:$C$3416,3,FALSE)</f>
        <v>12</v>
      </c>
      <c r="F9294" t="s">
        <v>21632</v>
      </c>
    </row>
    <row r="9295" spans="1:6" x14ac:dyDescent="0.25">
      <c r="A9295" t="s">
        <v>5809</v>
      </c>
      <c r="B9295" s="100" t="s">
        <v>11285</v>
      </c>
      <c r="C9295" s="99" t="s">
        <v>11283</v>
      </c>
      <c r="D9295" s="124">
        <v>16310</v>
      </c>
      <c r="E9295" s="157">
        <f>VLOOKUP(D9295,'SOAT LIQ'!$A$87:$C$3416,3,FALSE)</f>
        <v>12</v>
      </c>
      <c r="F9295" t="s">
        <v>21632</v>
      </c>
    </row>
    <row r="9296" spans="1:6" x14ac:dyDescent="0.25">
      <c r="A9296" t="s">
        <v>5031</v>
      </c>
      <c r="B9296" s="100" t="s">
        <v>11287</v>
      </c>
      <c r="C9296" s="99" t="s">
        <v>11286</v>
      </c>
      <c r="D9296" s="124">
        <v>16307</v>
      </c>
      <c r="E9296" s="157">
        <f>VLOOKUP(D9296,'SOAT LIQ'!$A$87:$C$3416,3,FALSE)</f>
        <v>13</v>
      </c>
      <c r="F9296" t="s">
        <v>21632</v>
      </c>
    </row>
    <row r="9297" spans="1:6" x14ac:dyDescent="0.25">
      <c r="A9297" t="s">
        <v>5809</v>
      </c>
      <c r="B9297" s="100" t="s">
        <v>11287</v>
      </c>
      <c r="C9297" s="99" t="s">
        <v>11286</v>
      </c>
      <c r="D9297" s="124">
        <v>16307</v>
      </c>
      <c r="E9297" s="157">
        <f>VLOOKUP(D9297,'SOAT LIQ'!$A$87:$C$3416,3,FALSE)</f>
        <v>13</v>
      </c>
      <c r="F9297" t="s">
        <v>21632</v>
      </c>
    </row>
    <row r="9298" spans="1:6" x14ac:dyDescent="0.25">
      <c r="A9298" t="s">
        <v>5809</v>
      </c>
      <c r="B9298" s="100" t="s">
        <v>11289</v>
      </c>
      <c r="C9298" s="99" t="s">
        <v>11288</v>
      </c>
      <c r="D9298" s="124">
        <v>16308</v>
      </c>
      <c r="E9298" s="157">
        <f>VLOOKUP(D9298,'SOAT LIQ'!$A$87:$C$3416,3,FALSE)</f>
        <v>13</v>
      </c>
      <c r="F9298" t="s">
        <v>21632</v>
      </c>
    </row>
    <row r="9299" spans="1:6" x14ac:dyDescent="0.25">
      <c r="A9299" t="s">
        <v>5031</v>
      </c>
      <c r="B9299" s="100" t="s">
        <v>11289</v>
      </c>
      <c r="C9299" s="99" t="s">
        <v>11288</v>
      </c>
      <c r="D9299" s="124">
        <v>16308</v>
      </c>
      <c r="E9299" s="157">
        <f>VLOOKUP(D9299,'SOAT LIQ'!$A$87:$C$3416,3,FALSE)</f>
        <v>13</v>
      </c>
      <c r="F9299" t="s">
        <v>21632</v>
      </c>
    </row>
    <row r="9300" spans="1:6" x14ac:dyDescent="0.25">
      <c r="A9300" t="s">
        <v>5809</v>
      </c>
      <c r="B9300" s="100" t="s">
        <v>4088</v>
      </c>
      <c r="C9300" s="99" t="s">
        <v>11290</v>
      </c>
      <c r="D9300" s="124">
        <v>16306</v>
      </c>
      <c r="E9300" s="157">
        <f>VLOOKUP(D9300,'SOAT LIQ'!$A$87:$C$3416,3,FALSE)</f>
        <v>10</v>
      </c>
      <c r="F9300" t="s">
        <v>21632</v>
      </c>
    </row>
    <row r="9301" spans="1:6" x14ac:dyDescent="0.25">
      <c r="A9301" t="s">
        <v>5773</v>
      </c>
      <c r="B9301" s="100" t="s">
        <v>4088</v>
      </c>
      <c r="C9301" s="99" t="s">
        <v>11290</v>
      </c>
      <c r="D9301" s="124">
        <v>16306</v>
      </c>
      <c r="E9301" s="157">
        <f>VLOOKUP(D9301,'SOAT LIQ'!$A$87:$C$3416,3,FALSE)</f>
        <v>10</v>
      </c>
      <c r="F9301" t="s">
        <v>21632</v>
      </c>
    </row>
    <row r="9302" spans="1:6" x14ac:dyDescent="0.25">
      <c r="A9302" t="s">
        <v>5809</v>
      </c>
      <c r="B9302" s="100" t="s">
        <v>11291</v>
      </c>
      <c r="C9302" s="99" t="s">
        <v>11286</v>
      </c>
      <c r="D9302" s="124">
        <v>16307</v>
      </c>
      <c r="E9302" s="157">
        <f>VLOOKUP(D9302,'SOAT LIQ'!$A$87:$C$3416,3,FALSE)</f>
        <v>13</v>
      </c>
      <c r="F9302" t="s">
        <v>21632</v>
      </c>
    </row>
    <row r="9303" spans="1:6" x14ac:dyDescent="0.25">
      <c r="A9303" t="s">
        <v>5773</v>
      </c>
      <c r="B9303" s="100" t="s">
        <v>11291</v>
      </c>
      <c r="C9303" s="99" t="s">
        <v>11286</v>
      </c>
      <c r="D9303" s="124">
        <v>16307</v>
      </c>
      <c r="E9303" s="157">
        <f>VLOOKUP(D9303,'SOAT LIQ'!$A$87:$C$3416,3,FALSE)</f>
        <v>13</v>
      </c>
      <c r="F9303" t="s">
        <v>21632</v>
      </c>
    </row>
    <row r="9304" spans="1:6" x14ac:dyDescent="0.25">
      <c r="A9304" t="s">
        <v>5809</v>
      </c>
      <c r="B9304" s="100" t="s">
        <v>11292</v>
      </c>
      <c r="C9304" s="99" t="s">
        <v>11288</v>
      </c>
      <c r="D9304" s="124">
        <v>16306</v>
      </c>
      <c r="E9304" s="157">
        <f>VLOOKUP(D9304,'SOAT LIQ'!$A$87:$C$3416,3,FALSE)</f>
        <v>10</v>
      </c>
      <c r="F9304" t="s">
        <v>21632</v>
      </c>
    </row>
    <row r="9305" spans="1:6" x14ac:dyDescent="0.25">
      <c r="A9305" t="s">
        <v>5773</v>
      </c>
      <c r="B9305" s="100" t="s">
        <v>11292</v>
      </c>
      <c r="C9305" s="99" t="s">
        <v>11288</v>
      </c>
      <c r="D9305" s="124">
        <v>16306</v>
      </c>
      <c r="E9305" s="157">
        <f>VLOOKUP(D9305,'SOAT LIQ'!$A$87:$C$3416,3,FALSE)</f>
        <v>10</v>
      </c>
      <c r="F9305" t="s">
        <v>21632</v>
      </c>
    </row>
    <row r="9306" spans="1:6" x14ac:dyDescent="0.25">
      <c r="A9306" t="s">
        <v>5809</v>
      </c>
      <c r="B9306" s="100" t="s">
        <v>11293</v>
      </c>
      <c r="C9306" s="99" t="s">
        <v>11288</v>
      </c>
      <c r="D9306" s="124">
        <v>16300</v>
      </c>
      <c r="E9306" s="157">
        <f>VLOOKUP(D9306,'SOAT LIQ'!$A$87:$C$3416,3,FALSE)</f>
        <v>10</v>
      </c>
      <c r="F9306" t="s">
        <v>21632</v>
      </c>
    </row>
    <row r="9307" spans="1:6" x14ac:dyDescent="0.25">
      <c r="A9307" t="s">
        <v>5809</v>
      </c>
      <c r="B9307" s="100" t="s">
        <v>4838</v>
      </c>
      <c r="C9307" s="99" t="s">
        <v>11294</v>
      </c>
      <c r="D9307" s="124">
        <v>16350</v>
      </c>
      <c r="E9307" s="157">
        <f>VLOOKUP(D9307,'SOAT LIQ'!$A$87:$C$3416,3,FALSE)</f>
        <v>8</v>
      </c>
      <c r="F9307" t="s">
        <v>21632</v>
      </c>
    </row>
    <row r="9308" spans="1:6" x14ac:dyDescent="0.25">
      <c r="A9308" t="s">
        <v>5031</v>
      </c>
      <c r="B9308" s="100" t="s">
        <v>4838</v>
      </c>
      <c r="C9308" s="99" t="s">
        <v>11294</v>
      </c>
      <c r="D9308" s="124">
        <v>16350</v>
      </c>
      <c r="E9308" s="157">
        <f>VLOOKUP(D9308,'SOAT LIQ'!$A$87:$C$3416,3,FALSE)</f>
        <v>8</v>
      </c>
      <c r="F9308" t="s">
        <v>21632</v>
      </c>
    </row>
    <row r="9309" spans="1:6" x14ac:dyDescent="0.25">
      <c r="A9309" t="s">
        <v>5031</v>
      </c>
      <c r="B9309" s="100" t="s">
        <v>4830</v>
      </c>
      <c r="C9309" s="99" t="s">
        <v>11295</v>
      </c>
      <c r="D9309" s="124">
        <v>16303</v>
      </c>
      <c r="E9309" s="157">
        <f>VLOOKUP(D9309,'SOAT LIQ'!$A$87:$C$3416,3,FALSE)</f>
        <v>10</v>
      </c>
      <c r="F9309" t="s">
        <v>21632</v>
      </c>
    </row>
    <row r="9310" spans="1:6" x14ac:dyDescent="0.25">
      <c r="A9310" t="s">
        <v>5809</v>
      </c>
      <c r="B9310" s="100" t="s">
        <v>4830</v>
      </c>
      <c r="C9310" s="99" t="s">
        <v>11295</v>
      </c>
      <c r="D9310" s="124">
        <v>16303</v>
      </c>
      <c r="E9310" s="157">
        <f>VLOOKUP(D9310,'SOAT LIQ'!$A$87:$C$3416,3,FALSE)</f>
        <v>10</v>
      </c>
      <c r="F9310" t="s">
        <v>21632</v>
      </c>
    </row>
    <row r="9311" spans="1:6" x14ac:dyDescent="0.25">
      <c r="A9311" t="s">
        <v>5809</v>
      </c>
      <c r="B9311" s="100" t="s">
        <v>4721</v>
      </c>
      <c r="C9311" s="99" t="s">
        <v>11296</v>
      </c>
      <c r="D9311" s="124">
        <v>16508</v>
      </c>
      <c r="E9311" s="157">
        <f>VLOOKUP(D9311,'SOAT LIQ'!$A$87:$C$3416,3,FALSE)</f>
        <v>12</v>
      </c>
      <c r="F9311" t="s">
        <v>21632</v>
      </c>
    </row>
    <row r="9312" spans="1:6" x14ac:dyDescent="0.25">
      <c r="A9312" t="s">
        <v>5031</v>
      </c>
      <c r="B9312" s="100" t="s">
        <v>4721</v>
      </c>
      <c r="C9312" s="99" t="s">
        <v>11296</v>
      </c>
      <c r="D9312" s="124">
        <v>16508</v>
      </c>
      <c r="E9312" s="157">
        <f>VLOOKUP(D9312,'SOAT LIQ'!$A$87:$C$3416,3,FALSE)</f>
        <v>12</v>
      </c>
      <c r="F9312" t="s">
        <v>21632</v>
      </c>
    </row>
    <row r="9313" spans="1:6" x14ac:dyDescent="0.25">
      <c r="A9313" t="s">
        <v>5809</v>
      </c>
      <c r="B9313" s="100" t="s">
        <v>4836</v>
      </c>
      <c r="C9313" s="99" t="s">
        <v>11297</v>
      </c>
      <c r="D9313" s="124">
        <v>15103</v>
      </c>
      <c r="E9313" s="157">
        <f>VLOOKUP(D9313,'SOAT LIQ'!$A$87:$C$3416,3,FALSE)</f>
        <v>7</v>
      </c>
      <c r="F9313" t="s">
        <v>21632</v>
      </c>
    </row>
    <row r="9314" spans="1:6" x14ac:dyDescent="0.25">
      <c r="A9314" t="s">
        <v>5930</v>
      </c>
      <c r="B9314" s="100" t="s">
        <v>4836</v>
      </c>
      <c r="C9314" s="99" t="s">
        <v>11297</v>
      </c>
      <c r="D9314" s="124">
        <v>15103</v>
      </c>
      <c r="E9314" s="157">
        <f>VLOOKUP(D9314,'SOAT LIQ'!$A$87:$C$3416,3,FALSE)</f>
        <v>7</v>
      </c>
      <c r="F9314" t="s">
        <v>21632</v>
      </c>
    </row>
    <row r="9315" spans="1:6" x14ac:dyDescent="0.25">
      <c r="A9315" t="s">
        <v>5031</v>
      </c>
      <c r="B9315" s="100" t="s">
        <v>11299</v>
      </c>
      <c r="C9315" s="99" t="s">
        <v>11298</v>
      </c>
      <c r="D9315" s="124">
        <v>16401</v>
      </c>
      <c r="E9315" s="157">
        <f>VLOOKUP(D9315,'SOAT LIQ'!$A$87:$C$3416,3,FALSE)</f>
        <v>10</v>
      </c>
      <c r="F9315" t="s">
        <v>21632</v>
      </c>
    </row>
    <row r="9316" spans="1:6" x14ac:dyDescent="0.25">
      <c r="A9316" t="s">
        <v>5809</v>
      </c>
      <c r="B9316" s="100" t="s">
        <v>11299</v>
      </c>
      <c r="C9316" s="99" t="s">
        <v>11298</v>
      </c>
      <c r="D9316" s="124">
        <v>16401</v>
      </c>
      <c r="E9316" s="157">
        <f>VLOOKUP(D9316,'SOAT LIQ'!$A$87:$C$3416,3,FALSE)</f>
        <v>10</v>
      </c>
      <c r="F9316" t="s">
        <v>21632</v>
      </c>
    </row>
    <row r="9317" spans="1:6" x14ac:dyDescent="0.25">
      <c r="A9317" t="s">
        <v>5031</v>
      </c>
      <c r="B9317" s="100" t="s">
        <v>11300</v>
      </c>
      <c r="C9317" s="99" t="s">
        <v>11301</v>
      </c>
      <c r="D9317" s="124">
        <v>16401</v>
      </c>
      <c r="E9317" s="157">
        <f>VLOOKUP(D9317,'SOAT LIQ'!$A$87:$C$3416,3,FALSE)</f>
        <v>10</v>
      </c>
      <c r="F9317" t="s">
        <v>21632</v>
      </c>
    </row>
    <row r="9318" spans="1:6" x14ac:dyDescent="0.25">
      <c r="A9318" t="s">
        <v>5809</v>
      </c>
      <c r="B9318" s="100" t="s">
        <v>11300</v>
      </c>
      <c r="C9318" s="99" t="s">
        <v>11301</v>
      </c>
      <c r="D9318" s="124">
        <v>16401</v>
      </c>
      <c r="E9318" s="157">
        <f>VLOOKUP(D9318,'SOAT LIQ'!$A$87:$C$3416,3,FALSE)</f>
        <v>10</v>
      </c>
      <c r="F9318" t="s">
        <v>21632</v>
      </c>
    </row>
    <row r="9319" spans="1:6" x14ac:dyDescent="0.25">
      <c r="A9319" t="s">
        <v>5809</v>
      </c>
      <c r="B9319" s="100" t="s">
        <v>11303</v>
      </c>
      <c r="C9319" s="99" t="s">
        <v>11302</v>
      </c>
      <c r="D9319" s="124">
        <v>16402</v>
      </c>
      <c r="E9319" s="157">
        <f>VLOOKUP(D9319,'SOAT LIQ'!$A$87:$C$3416,3,FALSE)</f>
        <v>10</v>
      </c>
      <c r="F9319" t="s">
        <v>21632</v>
      </c>
    </row>
    <row r="9320" spans="1:6" x14ac:dyDescent="0.25">
      <c r="A9320" t="s">
        <v>5031</v>
      </c>
      <c r="B9320" s="100" t="s">
        <v>11303</v>
      </c>
      <c r="C9320" s="99" t="s">
        <v>11302</v>
      </c>
      <c r="D9320" s="124">
        <v>16402</v>
      </c>
      <c r="E9320" s="157">
        <f>VLOOKUP(D9320,'SOAT LIQ'!$A$87:$C$3416,3,FALSE)</f>
        <v>10</v>
      </c>
      <c r="F9320" t="s">
        <v>21632</v>
      </c>
    </row>
    <row r="9321" spans="1:6" x14ac:dyDescent="0.25">
      <c r="A9321" t="s">
        <v>5031</v>
      </c>
      <c r="B9321" s="100" t="s">
        <v>11305</v>
      </c>
      <c r="C9321" s="99" t="s">
        <v>11304</v>
      </c>
      <c r="D9321" s="124">
        <v>16353</v>
      </c>
      <c r="E9321" s="157">
        <f>VLOOKUP(D9321,'SOAT LIQ'!$A$87:$C$3416,3,FALSE)</f>
        <v>7</v>
      </c>
      <c r="F9321" t="s">
        <v>21632</v>
      </c>
    </row>
    <row r="9322" spans="1:6" x14ac:dyDescent="0.25">
      <c r="A9322" t="s">
        <v>5809</v>
      </c>
      <c r="B9322" s="100" t="s">
        <v>11305</v>
      </c>
      <c r="C9322" s="99" t="s">
        <v>11304</v>
      </c>
      <c r="D9322" s="124">
        <v>16353</v>
      </c>
      <c r="E9322" s="157">
        <f>VLOOKUP(D9322,'SOAT LIQ'!$A$87:$C$3416,3,FALSE)</f>
        <v>7</v>
      </c>
      <c r="F9322" t="s">
        <v>21632</v>
      </c>
    </row>
    <row r="9323" spans="1:6" x14ac:dyDescent="0.25">
      <c r="A9323" t="s">
        <v>5031</v>
      </c>
      <c r="B9323" s="100" t="s">
        <v>11307</v>
      </c>
      <c r="C9323" s="99" t="s">
        <v>11306</v>
      </c>
      <c r="D9323" s="124">
        <v>16350</v>
      </c>
      <c r="E9323" s="157">
        <f>VLOOKUP(D9323,'SOAT LIQ'!$A$87:$C$3416,3,FALSE)</f>
        <v>8</v>
      </c>
      <c r="F9323" t="s">
        <v>21632</v>
      </c>
    </row>
    <row r="9324" spans="1:6" x14ac:dyDescent="0.25">
      <c r="A9324" t="s">
        <v>5809</v>
      </c>
      <c r="B9324" s="100" t="s">
        <v>11307</v>
      </c>
      <c r="C9324" s="99" t="s">
        <v>11306</v>
      </c>
      <c r="D9324" s="124">
        <v>16350</v>
      </c>
      <c r="E9324" s="157">
        <f>VLOOKUP(D9324,'SOAT LIQ'!$A$87:$C$3416,3,FALSE)</f>
        <v>8</v>
      </c>
      <c r="F9324" t="s">
        <v>21632</v>
      </c>
    </row>
    <row r="9325" spans="1:6" x14ac:dyDescent="0.25">
      <c r="A9325" t="s">
        <v>5031</v>
      </c>
      <c r="B9325" s="100" t="s">
        <v>11309</v>
      </c>
      <c r="C9325" s="99" t="s">
        <v>11308</v>
      </c>
      <c r="D9325" s="124">
        <v>16350</v>
      </c>
      <c r="E9325" s="157">
        <f>VLOOKUP(D9325,'SOAT LIQ'!$A$87:$C$3416,3,FALSE)</f>
        <v>8</v>
      </c>
      <c r="F9325" t="s">
        <v>21632</v>
      </c>
    </row>
    <row r="9326" spans="1:6" x14ac:dyDescent="0.25">
      <c r="A9326" t="s">
        <v>5809</v>
      </c>
      <c r="B9326" s="100" t="s">
        <v>11309</v>
      </c>
      <c r="C9326" s="99" t="s">
        <v>11308</v>
      </c>
      <c r="D9326" s="124">
        <v>16350</v>
      </c>
      <c r="E9326" s="157">
        <f>VLOOKUP(D9326,'SOAT LIQ'!$A$87:$C$3416,3,FALSE)</f>
        <v>8</v>
      </c>
      <c r="F9326" t="s">
        <v>21632</v>
      </c>
    </row>
    <row r="9327" spans="1:6" x14ac:dyDescent="0.25">
      <c r="A9327" t="s">
        <v>5031</v>
      </c>
      <c r="B9327" s="100" t="s">
        <v>11311</v>
      </c>
      <c r="C9327" s="99" t="s">
        <v>11310</v>
      </c>
      <c r="D9327" s="124">
        <v>16350</v>
      </c>
      <c r="E9327" s="157">
        <f>VLOOKUP(D9327,'SOAT LIQ'!$A$87:$C$3416,3,FALSE)</f>
        <v>8</v>
      </c>
      <c r="F9327" t="s">
        <v>21632</v>
      </c>
    </row>
    <row r="9328" spans="1:6" x14ac:dyDescent="0.25">
      <c r="A9328" t="s">
        <v>5809</v>
      </c>
      <c r="B9328" s="100" t="s">
        <v>11311</v>
      </c>
      <c r="C9328" s="99" t="s">
        <v>11310</v>
      </c>
      <c r="D9328" s="124">
        <v>16350</v>
      </c>
      <c r="E9328" s="157">
        <f>VLOOKUP(D9328,'SOAT LIQ'!$A$87:$C$3416,3,FALSE)</f>
        <v>8</v>
      </c>
      <c r="F9328" t="s">
        <v>21632</v>
      </c>
    </row>
    <row r="9329" spans="1:6" x14ac:dyDescent="0.25">
      <c r="A9329" t="s">
        <v>5031</v>
      </c>
      <c r="B9329" s="100" t="s">
        <v>11313</v>
      </c>
      <c r="C9329" s="99" t="s">
        <v>11312</v>
      </c>
      <c r="D9329" s="124">
        <v>16360</v>
      </c>
      <c r="E9329" s="157">
        <f>VLOOKUP(D9329,'SOAT LIQ'!$A$87:$C$3416,3,FALSE)</f>
        <v>10</v>
      </c>
      <c r="F9329" t="s">
        <v>21632</v>
      </c>
    </row>
    <row r="9330" spans="1:6" x14ac:dyDescent="0.25">
      <c r="A9330" t="s">
        <v>5809</v>
      </c>
      <c r="B9330" s="100" t="s">
        <v>11313</v>
      </c>
      <c r="C9330" s="99" t="s">
        <v>11312</v>
      </c>
      <c r="D9330" s="124">
        <v>16360</v>
      </c>
      <c r="E9330" s="157">
        <f>VLOOKUP(D9330,'SOAT LIQ'!$A$87:$C$3416,3,FALSE)</f>
        <v>10</v>
      </c>
      <c r="F9330" t="s">
        <v>21632</v>
      </c>
    </row>
    <row r="9331" spans="1:6" x14ac:dyDescent="0.25">
      <c r="A9331" t="s">
        <v>5031</v>
      </c>
      <c r="B9331" s="100" t="s">
        <v>11315</v>
      </c>
      <c r="C9331" s="99" t="s">
        <v>11314</v>
      </c>
      <c r="D9331" s="124">
        <v>16360</v>
      </c>
      <c r="E9331" s="157">
        <f>VLOOKUP(D9331,'SOAT LIQ'!$A$87:$C$3416,3,FALSE)</f>
        <v>10</v>
      </c>
      <c r="F9331" t="s">
        <v>21632</v>
      </c>
    </row>
    <row r="9332" spans="1:6" x14ac:dyDescent="0.25">
      <c r="A9332" t="s">
        <v>5809</v>
      </c>
      <c r="B9332" s="100" t="s">
        <v>11315</v>
      </c>
      <c r="C9332" s="99" t="s">
        <v>11314</v>
      </c>
      <c r="D9332" s="124">
        <v>16360</v>
      </c>
      <c r="E9332" s="157">
        <f>VLOOKUP(D9332,'SOAT LIQ'!$A$87:$C$3416,3,FALSE)</f>
        <v>10</v>
      </c>
      <c r="F9332" t="s">
        <v>21632</v>
      </c>
    </row>
    <row r="9333" spans="1:6" x14ac:dyDescent="0.25">
      <c r="A9333" t="s">
        <v>5031</v>
      </c>
      <c r="B9333" s="100" t="s">
        <v>11317</v>
      </c>
      <c r="C9333" s="99" t="s">
        <v>11316</v>
      </c>
      <c r="D9333" s="124">
        <v>16361</v>
      </c>
      <c r="E9333" s="157">
        <f>VLOOKUP(D9333,'SOAT LIQ'!$A$87:$C$3416,3,FALSE)</f>
        <v>12</v>
      </c>
      <c r="F9333" t="s">
        <v>21632</v>
      </c>
    </row>
    <row r="9334" spans="1:6" x14ac:dyDescent="0.25">
      <c r="A9334" t="s">
        <v>5809</v>
      </c>
      <c r="B9334" s="100" t="s">
        <v>11317</v>
      </c>
      <c r="C9334" s="99" t="s">
        <v>11316</v>
      </c>
      <c r="D9334" s="124">
        <v>16361</v>
      </c>
      <c r="E9334" s="157">
        <f>VLOOKUP(D9334,'SOAT LIQ'!$A$87:$C$3416,3,FALSE)</f>
        <v>12</v>
      </c>
      <c r="F9334" t="s">
        <v>21632</v>
      </c>
    </row>
    <row r="9335" spans="1:6" x14ac:dyDescent="0.25">
      <c r="A9335" t="s">
        <v>5031</v>
      </c>
      <c r="B9335" s="100" t="s">
        <v>11319</v>
      </c>
      <c r="C9335" s="99" t="s">
        <v>11318</v>
      </c>
      <c r="D9335" s="124">
        <v>16361</v>
      </c>
      <c r="E9335" s="157">
        <f>VLOOKUP(D9335,'SOAT LIQ'!$A$87:$C$3416,3,FALSE)</f>
        <v>12</v>
      </c>
      <c r="F9335" t="s">
        <v>21632</v>
      </c>
    </row>
    <row r="9336" spans="1:6" x14ac:dyDescent="0.25">
      <c r="A9336" t="s">
        <v>5809</v>
      </c>
      <c r="B9336" s="100" t="s">
        <v>11319</v>
      </c>
      <c r="C9336" s="99" t="s">
        <v>11318</v>
      </c>
      <c r="D9336" s="124">
        <v>16361</v>
      </c>
      <c r="E9336" s="157">
        <f>VLOOKUP(D9336,'SOAT LIQ'!$A$87:$C$3416,3,FALSE)</f>
        <v>12</v>
      </c>
      <c r="F9336" t="s">
        <v>21632</v>
      </c>
    </row>
    <row r="9337" spans="1:6" x14ac:dyDescent="0.25">
      <c r="A9337" t="s">
        <v>5031</v>
      </c>
      <c r="B9337" s="100" t="s">
        <v>4832</v>
      </c>
      <c r="C9337" s="99" t="s">
        <v>11320</v>
      </c>
      <c r="D9337" s="124">
        <v>16351</v>
      </c>
      <c r="E9337" s="157">
        <f>VLOOKUP(D9337,'SOAT LIQ'!$A$87:$C$3416,3,FALSE)</f>
        <v>8</v>
      </c>
      <c r="F9337" t="s">
        <v>21632</v>
      </c>
    </row>
    <row r="9338" spans="1:6" x14ac:dyDescent="0.25">
      <c r="A9338" t="s">
        <v>5809</v>
      </c>
      <c r="B9338" s="100" t="s">
        <v>4832</v>
      </c>
      <c r="C9338" s="99" t="s">
        <v>11320</v>
      </c>
      <c r="D9338" s="124">
        <v>16351</v>
      </c>
      <c r="E9338" s="157">
        <f>VLOOKUP(D9338,'SOAT LIQ'!$A$87:$C$3416,3,FALSE)</f>
        <v>8</v>
      </c>
      <c r="F9338" t="s">
        <v>21632</v>
      </c>
    </row>
    <row r="9339" spans="1:6" x14ac:dyDescent="0.25">
      <c r="A9339" t="s">
        <v>5809</v>
      </c>
      <c r="B9339" s="100" t="s">
        <v>4833</v>
      </c>
      <c r="C9339" s="99" t="s">
        <v>11321</v>
      </c>
      <c r="D9339" s="124">
        <v>16351</v>
      </c>
      <c r="E9339" s="157">
        <f>VLOOKUP(D9339,'SOAT LIQ'!$A$87:$C$3416,3,FALSE)</f>
        <v>8</v>
      </c>
      <c r="F9339" t="s">
        <v>21632</v>
      </c>
    </row>
    <row r="9340" spans="1:6" x14ac:dyDescent="0.25">
      <c r="A9340" t="s">
        <v>5031</v>
      </c>
      <c r="B9340" s="100" t="s">
        <v>4833</v>
      </c>
      <c r="C9340" s="99" t="s">
        <v>11321</v>
      </c>
      <c r="D9340" s="124">
        <v>16351</v>
      </c>
      <c r="E9340" s="157">
        <f>VLOOKUP(D9340,'SOAT LIQ'!$A$87:$C$3416,3,FALSE)</f>
        <v>8</v>
      </c>
      <c r="F9340" t="s">
        <v>21632</v>
      </c>
    </row>
    <row r="9341" spans="1:6" x14ac:dyDescent="0.25">
      <c r="A9341" t="s">
        <v>5809</v>
      </c>
      <c r="B9341" s="100" t="s">
        <v>4834</v>
      </c>
      <c r="C9341" s="99" t="s">
        <v>11322</v>
      </c>
      <c r="D9341" s="124">
        <v>16351</v>
      </c>
      <c r="E9341" s="157">
        <f>VLOOKUP(D9341,'SOAT LIQ'!$A$87:$C$3416,3,FALSE)</f>
        <v>8</v>
      </c>
      <c r="F9341" t="s">
        <v>21632</v>
      </c>
    </row>
    <row r="9342" spans="1:6" x14ac:dyDescent="0.25">
      <c r="A9342" t="s">
        <v>5031</v>
      </c>
      <c r="B9342" s="100" t="s">
        <v>4834</v>
      </c>
      <c r="C9342" s="99" t="s">
        <v>11322</v>
      </c>
      <c r="D9342" s="124">
        <v>16351</v>
      </c>
      <c r="E9342" s="157">
        <f>VLOOKUP(D9342,'SOAT LIQ'!$A$87:$C$3416,3,FALSE)</f>
        <v>8</v>
      </c>
      <c r="F9342" t="s">
        <v>21632</v>
      </c>
    </row>
    <row r="9343" spans="1:6" x14ac:dyDescent="0.25">
      <c r="A9343" t="s">
        <v>5523</v>
      </c>
      <c r="B9343" s="100" t="s">
        <v>11324</v>
      </c>
      <c r="C9343" s="99" t="s">
        <v>11323</v>
      </c>
      <c r="D9343" s="124">
        <v>16362</v>
      </c>
      <c r="E9343" s="157">
        <f>VLOOKUP(D9343,'SOAT LIQ'!$A$87:$C$3416,3,FALSE)</f>
        <v>10</v>
      </c>
      <c r="F9343" t="s">
        <v>21632</v>
      </c>
    </row>
    <row r="9344" spans="1:6" x14ac:dyDescent="0.25">
      <c r="A9344" t="s">
        <v>5809</v>
      </c>
      <c r="B9344" s="100" t="s">
        <v>11324</v>
      </c>
      <c r="C9344" s="99" t="s">
        <v>11323</v>
      </c>
      <c r="D9344" s="124">
        <v>16362</v>
      </c>
      <c r="E9344" s="157">
        <f>VLOOKUP(D9344,'SOAT LIQ'!$A$87:$C$3416,3,FALSE)</f>
        <v>10</v>
      </c>
      <c r="F9344" t="s">
        <v>21632</v>
      </c>
    </row>
    <row r="9345" spans="1:6" x14ac:dyDescent="0.25">
      <c r="A9345" t="s">
        <v>5930</v>
      </c>
      <c r="B9345" s="100" t="s">
        <v>11324</v>
      </c>
      <c r="C9345" s="99" t="s">
        <v>11323</v>
      </c>
      <c r="D9345" s="124">
        <v>16362</v>
      </c>
      <c r="E9345" s="157">
        <f>VLOOKUP(D9345,'SOAT LIQ'!$A$87:$C$3416,3,FALSE)</f>
        <v>10</v>
      </c>
      <c r="F9345" t="s">
        <v>21632</v>
      </c>
    </row>
    <row r="9346" spans="1:6" x14ac:dyDescent="0.25">
      <c r="A9346" t="s">
        <v>5809</v>
      </c>
      <c r="B9346" s="100" t="s">
        <v>11326</v>
      </c>
      <c r="C9346" s="99" t="s">
        <v>11325</v>
      </c>
      <c r="D9346" s="124">
        <v>16362</v>
      </c>
      <c r="E9346" s="157">
        <f>VLOOKUP(D9346,'SOAT LIQ'!$A$87:$C$3416,3,FALSE)</f>
        <v>10</v>
      </c>
      <c r="F9346" t="s">
        <v>21632</v>
      </c>
    </row>
    <row r="9347" spans="1:6" x14ac:dyDescent="0.25">
      <c r="A9347" t="s">
        <v>5031</v>
      </c>
      <c r="B9347" s="100" t="s">
        <v>11326</v>
      </c>
      <c r="C9347" s="99" t="s">
        <v>11325</v>
      </c>
      <c r="D9347" s="124">
        <v>16362</v>
      </c>
      <c r="E9347" s="157">
        <f>VLOOKUP(D9347,'SOAT LIQ'!$A$87:$C$3416,3,FALSE)</f>
        <v>10</v>
      </c>
      <c r="F9347" t="s">
        <v>21632</v>
      </c>
    </row>
    <row r="9348" spans="1:6" x14ac:dyDescent="0.25">
      <c r="A9348" t="s">
        <v>5809</v>
      </c>
      <c r="B9348" s="100" t="s">
        <v>11328</v>
      </c>
      <c r="C9348" s="99" t="s">
        <v>11327</v>
      </c>
      <c r="D9348" s="124">
        <v>16362</v>
      </c>
      <c r="E9348" s="157">
        <f>VLOOKUP(D9348,'SOAT LIQ'!$A$87:$C$3416,3,FALSE)</f>
        <v>10</v>
      </c>
      <c r="F9348" t="s">
        <v>21632</v>
      </c>
    </row>
    <row r="9349" spans="1:6" x14ac:dyDescent="0.25">
      <c r="A9349" t="s">
        <v>5930</v>
      </c>
      <c r="B9349" s="100" t="s">
        <v>11328</v>
      </c>
      <c r="C9349" s="99" t="s">
        <v>11327</v>
      </c>
      <c r="D9349" s="124">
        <v>16362</v>
      </c>
      <c r="E9349" s="157">
        <f>VLOOKUP(D9349,'SOAT LIQ'!$A$87:$C$3416,3,FALSE)</f>
        <v>10</v>
      </c>
      <c r="F9349" t="s">
        <v>21632</v>
      </c>
    </row>
    <row r="9350" spans="1:6" x14ac:dyDescent="0.25">
      <c r="A9350" t="s">
        <v>5809</v>
      </c>
      <c r="B9350" s="100" t="s">
        <v>11328</v>
      </c>
      <c r="C9350" s="99" t="s">
        <v>11327</v>
      </c>
      <c r="D9350" s="124">
        <v>16362</v>
      </c>
      <c r="E9350" s="157">
        <f>VLOOKUP(D9350,'SOAT LIQ'!$A$87:$C$3416,3,FALSE)</f>
        <v>10</v>
      </c>
      <c r="F9350" t="s">
        <v>21632</v>
      </c>
    </row>
    <row r="9351" spans="1:6" x14ac:dyDescent="0.25">
      <c r="A9351" t="s">
        <v>5809</v>
      </c>
      <c r="B9351" s="100" t="s">
        <v>11329</v>
      </c>
      <c r="C9351" s="99" t="s">
        <v>11327</v>
      </c>
      <c r="D9351" s="124">
        <v>16362</v>
      </c>
      <c r="E9351" s="157">
        <f>VLOOKUP(D9351,'SOAT LIQ'!$A$87:$C$3416,3,FALSE)</f>
        <v>10</v>
      </c>
      <c r="F9351" t="s">
        <v>21632</v>
      </c>
    </row>
    <row r="9352" spans="1:6" x14ac:dyDescent="0.25">
      <c r="A9352" t="s">
        <v>5031</v>
      </c>
      <c r="B9352" s="100" t="s">
        <v>11329</v>
      </c>
      <c r="C9352" s="99" t="s">
        <v>11327</v>
      </c>
      <c r="D9352" s="124">
        <v>16362</v>
      </c>
      <c r="E9352" s="157">
        <f>VLOOKUP(D9352,'SOAT LIQ'!$A$87:$C$3416,3,FALSE)</f>
        <v>10</v>
      </c>
      <c r="F9352" t="s">
        <v>21632</v>
      </c>
    </row>
    <row r="9353" spans="1:6" x14ac:dyDescent="0.25">
      <c r="A9353" t="s">
        <v>5809</v>
      </c>
      <c r="B9353" s="100" t="s">
        <v>11330</v>
      </c>
      <c r="C9353" s="100"/>
      <c r="D9353" s="124"/>
      <c r="E9353" s="157" t="e">
        <f>VLOOKUP(D9353,'SOAT LIQ'!$A$87:$C$3416,3,FALSE)</f>
        <v>#N/A</v>
      </c>
      <c r="F9353" t="s">
        <v>21632</v>
      </c>
    </row>
    <row r="9354" spans="1:6" x14ac:dyDescent="0.25">
      <c r="A9354" t="s">
        <v>5031</v>
      </c>
      <c r="B9354" s="100" t="s">
        <v>11330</v>
      </c>
      <c r="C9354" s="100"/>
      <c r="D9354" s="124"/>
      <c r="E9354" s="157" t="e">
        <f>VLOOKUP(D9354,'SOAT LIQ'!$A$87:$C$3416,3,FALSE)</f>
        <v>#N/A</v>
      </c>
      <c r="F9354" t="s">
        <v>21632</v>
      </c>
    </row>
    <row r="9355" spans="1:6" x14ac:dyDescent="0.25">
      <c r="A9355" t="s">
        <v>5031</v>
      </c>
      <c r="B9355" s="100" t="s">
        <v>11332</v>
      </c>
      <c r="C9355" s="99" t="s">
        <v>11331</v>
      </c>
      <c r="D9355" s="124">
        <v>16363</v>
      </c>
      <c r="E9355" s="157">
        <f>VLOOKUP(D9355,'SOAT LIQ'!$A$87:$C$3416,3,FALSE)</f>
        <v>10</v>
      </c>
      <c r="F9355" t="s">
        <v>21632</v>
      </c>
    </row>
    <row r="9356" spans="1:6" x14ac:dyDescent="0.25">
      <c r="A9356" t="s">
        <v>5809</v>
      </c>
      <c r="B9356" s="100" t="s">
        <v>11332</v>
      </c>
      <c r="C9356" s="99" t="s">
        <v>11331</v>
      </c>
      <c r="D9356" s="124">
        <v>16363</v>
      </c>
      <c r="E9356" s="157">
        <f>VLOOKUP(D9356,'SOAT LIQ'!$A$87:$C$3416,3,FALSE)</f>
        <v>10</v>
      </c>
      <c r="F9356" t="s">
        <v>21632</v>
      </c>
    </row>
    <row r="9357" spans="1:6" x14ac:dyDescent="0.25">
      <c r="A9357" t="s">
        <v>5930</v>
      </c>
      <c r="B9357" s="100" t="s">
        <v>11332</v>
      </c>
      <c r="C9357" s="99" t="s">
        <v>11331</v>
      </c>
      <c r="D9357" s="124">
        <v>16363</v>
      </c>
      <c r="E9357" s="157">
        <f>VLOOKUP(D9357,'SOAT LIQ'!$A$87:$C$3416,3,FALSE)</f>
        <v>10</v>
      </c>
      <c r="F9357" t="s">
        <v>21632</v>
      </c>
    </row>
    <row r="9358" spans="1:6" x14ac:dyDescent="0.25">
      <c r="A9358" t="s">
        <v>5031</v>
      </c>
      <c r="B9358" s="100" t="s">
        <v>11334</v>
      </c>
      <c r="C9358" s="99" t="s">
        <v>11333</v>
      </c>
      <c r="D9358" s="124">
        <v>16363</v>
      </c>
      <c r="E9358" s="157">
        <f>VLOOKUP(D9358,'SOAT LIQ'!$A$87:$C$3416,3,FALSE)</f>
        <v>10</v>
      </c>
      <c r="F9358" t="s">
        <v>21632</v>
      </c>
    </row>
    <row r="9359" spans="1:6" x14ac:dyDescent="0.25">
      <c r="A9359" t="s">
        <v>5809</v>
      </c>
      <c r="B9359" s="100" t="s">
        <v>11334</v>
      </c>
      <c r="C9359" s="99" t="s">
        <v>11333</v>
      </c>
      <c r="D9359" s="124">
        <v>16363</v>
      </c>
      <c r="E9359" s="157">
        <f>VLOOKUP(D9359,'SOAT LIQ'!$A$87:$C$3416,3,FALSE)</f>
        <v>10</v>
      </c>
      <c r="F9359" t="s">
        <v>21632</v>
      </c>
    </row>
    <row r="9360" spans="1:6" x14ac:dyDescent="0.25">
      <c r="A9360" t="s">
        <v>5031</v>
      </c>
      <c r="B9360" s="100" t="s">
        <v>11336</v>
      </c>
      <c r="C9360" s="99" t="s">
        <v>11335</v>
      </c>
      <c r="D9360" s="124">
        <v>16363</v>
      </c>
      <c r="E9360" s="157">
        <f>VLOOKUP(D9360,'SOAT LIQ'!$A$87:$C$3416,3,FALSE)</f>
        <v>10</v>
      </c>
      <c r="F9360" t="s">
        <v>21632</v>
      </c>
    </row>
    <row r="9361" spans="1:6" x14ac:dyDescent="0.25">
      <c r="A9361" t="s">
        <v>5809</v>
      </c>
      <c r="B9361" s="100" t="s">
        <v>11336</v>
      </c>
      <c r="C9361" s="99" t="s">
        <v>11335</v>
      </c>
      <c r="D9361" s="124">
        <v>16363</v>
      </c>
      <c r="E9361" s="157">
        <f>VLOOKUP(D9361,'SOAT LIQ'!$A$87:$C$3416,3,FALSE)</f>
        <v>10</v>
      </c>
      <c r="F9361" t="s">
        <v>21632</v>
      </c>
    </row>
    <row r="9362" spans="1:6" x14ac:dyDescent="0.25">
      <c r="A9362" t="s">
        <v>6918</v>
      </c>
      <c r="B9362" s="100" t="s">
        <v>11338</v>
      </c>
      <c r="C9362" s="99" t="s">
        <v>11337</v>
      </c>
      <c r="D9362" s="124">
        <v>16352</v>
      </c>
      <c r="E9362" s="157">
        <f>VLOOKUP(D9362,'SOAT LIQ'!$A$87:$C$3416,3,FALSE)</f>
        <v>8</v>
      </c>
      <c r="F9362" t="s">
        <v>21632</v>
      </c>
    </row>
    <row r="9363" spans="1:6" x14ac:dyDescent="0.25">
      <c r="A9363" t="s">
        <v>5809</v>
      </c>
      <c r="B9363" s="100" t="s">
        <v>11338</v>
      </c>
      <c r="C9363" s="99" t="s">
        <v>11337</v>
      </c>
      <c r="D9363" s="124">
        <v>16352</v>
      </c>
      <c r="E9363" s="157">
        <f>VLOOKUP(D9363,'SOAT LIQ'!$A$87:$C$3416,3,FALSE)</f>
        <v>8</v>
      </c>
      <c r="F9363" t="s">
        <v>21632</v>
      </c>
    </row>
    <row r="9364" spans="1:6" x14ac:dyDescent="0.25">
      <c r="A9364" t="s">
        <v>5031</v>
      </c>
      <c r="B9364" s="100" t="s">
        <v>11338</v>
      </c>
      <c r="C9364" s="99" t="s">
        <v>11337</v>
      </c>
      <c r="D9364" s="124">
        <v>16352</v>
      </c>
      <c r="E9364" s="157">
        <f>VLOOKUP(D9364,'SOAT LIQ'!$A$87:$C$3416,3,FALSE)</f>
        <v>8</v>
      </c>
      <c r="F9364" t="s">
        <v>21632</v>
      </c>
    </row>
    <row r="9365" spans="1:6" x14ac:dyDescent="0.25">
      <c r="A9365" t="s">
        <v>5031</v>
      </c>
      <c r="B9365" s="100" t="s">
        <v>11338</v>
      </c>
      <c r="C9365" s="99" t="s">
        <v>11337</v>
      </c>
      <c r="D9365" s="124">
        <v>16352</v>
      </c>
      <c r="E9365" s="157">
        <f>VLOOKUP(D9365,'SOAT LIQ'!$A$87:$C$3416,3,FALSE)</f>
        <v>8</v>
      </c>
      <c r="F9365" t="s">
        <v>21632</v>
      </c>
    </row>
    <row r="9366" spans="1:6" x14ac:dyDescent="0.25">
      <c r="A9366" t="s">
        <v>5809</v>
      </c>
      <c r="B9366" s="100" t="s">
        <v>11338</v>
      </c>
      <c r="C9366" s="99" t="s">
        <v>11337</v>
      </c>
      <c r="D9366" s="124">
        <v>16352</v>
      </c>
      <c r="E9366" s="157">
        <f>VLOOKUP(D9366,'SOAT LIQ'!$A$87:$C$3416,3,FALSE)</f>
        <v>8</v>
      </c>
      <c r="F9366" t="s">
        <v>21632</v>
      </c>
    </row>
    <row r="9367" spans="1:6" x14ac:dyDescent="0.25">
      <c r="A9367" t="s">
        <v>5809</v>
      </c>
      <c r="B9367" s="100" t="s">
        <v>11340</v>
      </c>
      <c r="C9367" s="99" t="s">
        <v>11339</v>
      </c>
      <c r="D9367" s="124">
        <v>16363</v>
      </c>
      <c r="E9367" s="157">
        <f>VLOOKUP(D9367,'SOAT LIQ'!$A$87:$C$3416,3,FALSE)</f>
        <v>10</v>
      </c>
      <c r="F9367" t="s">
        <v>21632</v>
      </c>
    </row>
    <row r="9368" spans="1:6" x14ac:dyDescent="0.25">
      <c r="A9368" t="s">
        <v>5031</v>
      </c>
      <c r="B9368" s="100" t="s">
        <v>11340</v>
      </c>
      <c r="C9368" s="99" t="s">
        <v>11339</v>
      </c>
      <c r="D9368" s="124">
        <v>16363</v>
      </c>
      <c r="E9368" s="157">
        <f>VLOOKUP(D9368,'SOAT LIQ'!$A$87:$C$3416,3,FALSE)</f>
        <v>10</v>
      </c>
      <c r="F9368" t="s">
        <v>21632</v>
      </c>
    </row>
    <row r="9369" spans="1:6" x14ac:dyDescent="0.25">
      <c r="A9369" t="s">
        <v>5031</v>
      </c>
      <c r="B9369" s="100" t="s">
        <v>11340</v>
      </c>
      <c r="C9369" s="99" t="s">
        <v>11339</v>
      </c>
      <c r="D9369" s="124">
        <v>16363</v>
      </c>
      <c r="E9369" s="157">
        <f>VLOOKUP(D9369,'SOAT LIQ'!$A$87:$C$3416,3,FALSE)</f>
        <v>10</v>
      </c>
      <c r="F9369" t="s">
        <v>21632</v>
      </c>
    </row>
    <row r="9370" spans="1:6" x14ac:dyDescent="0.25">
      <c r="A9370" t="s">
        <v>5809</v>
      </c>
      <c r="B9370" s="100" t="s">
        <v>11340</v>
      </c>
      <c r="C9370" s="99" t="s">
        <v>11339</v>
      </c>
      <c r="D9370" s="124">
        <v>16363</v>
      </c>
      <c r="E9370" s="157">
        <f>VLOOKUP(D9370,'SOAT LIQ'!$A$87:$C$3416,3,FALSE)</f>
        <v>10</v>
      </c>
      <c r="F9370" t="s">
        <v>21632</v>
      </c>
    </row>
    <row r="9371" spans="1:6" x14ac:dyDescent="0.25">
      <c r="A9371" t="s">
        <v>6113</v>
      </c>
      <c r="B9371" s="100" t="s">
        <v>4835</v>
      </c>
      <c r="C9371" s="99" t="s">
        <v>11341</v>
      </c>
      <c r="D9371" s="124">
        <v>16353</v>
      </c>
      <c r="E9371" s="157">
        <f>VLOOKUP(D9371,'SOAT LIQ'!$A$87:$C$3416,3,FALSE)</f>
        <v>7</v>
      </c>
      <c r="F9371" t="s">
        <v>21632</v>
      </c>
    </row>
    <row r="9372" spans="1:6" x14ac:dyDescent="0.25">
      <c r="A9372" t="s">
        <v>5809</v>
      </c>
      <c r="B9372" s="100" t="s">
        <v>4835</v>
      </c>
      <c r="C9372" s="99" t="s">
        <v>11341</v>
      </c>
      <c r="D9372" s="124">
        <v>16353</v>
      </c>
      <c r="E9372" s="157">
        <f>VLOOKUP(D9372,'SOAT LIQ'!$A$87:$C$3416,3,FALSE)</f>
        <v>7</v>
      </c>
      <c r="F9372" t="s">
        <v>21632</v>
      </c>
    </row>
    <row r="9373" spans="1:6" x14ac:dyDescent="0.25">
      <c r="A9373" t="s">
        <v>5773</v>
      </c>
      <c r="B9373" s="100" t="s">
        <v>4835</v>
      </c>
      <c r="C9373" s="99" t="s">
        <v>11341</v>
      </c>
      <c r="D9373" s="124">
        <v>16353</v>
      </c>
      <c r="E9373" s="157">
        <f>VLOOKUP(D9373,'SOAT LIQ'!$A$87:$C$3416,3,FALSE)</f>
        <v>7</v>
      </c>
      <c r="F9373" t="s">
        <v>21632</v>
      </c>
    </row>
    <row r="9374" spans="1:6" x14ac:dyDescent="0.25">
      <c r="A9374" t="s">
        <v>5031</v>
      </c>
      <c r="B9374" s="100" t="s">
        <v>11343</v>
      </c>
      <c r="C9374" s="99" t="s">
        <v>11342</v>
      </c>
      <c r="D9374" s="124">
        <v>16352</v>
      </c>
      <c r="E9374" s="157">
        <f>VLOOKUP(D9374,'SOAT LIQ'!$A$87:$C$3416,3,FALSE)</f>
        <v>8</v>
      </c>
      <c r="F9374" t="s">
        <v>21632</v>
      </c>
    </row>
    <row r="9375" spans="1:6" x14ac:dyDescent="0.25">
      <c r="A9375" t="s">
        <v>5809</v>
      </c>
      <c r="B9375" s="100" t="s">
        <v>11343</v>
      </c>
      <c r="C9375" s="99" t="s">
        <v>11342</v>
      </c>
      <c r="D9375" s="124">
        <v>16352</v>
      </c>
      <c r="E9375" s="157">
        <f>VLOOKUP(D9375,'SOAT LIQ'!$A$87:$C$3416,3,FALSE)</f>
        <v>8</v>
      </c>
      <c r="F9375" t="s">
        <v>21632</v>
      </c>
    </row>
    <row r="9376" spans="1:6" x14ac:dyDescent="0.25">
      <c r="A9376" t="s">
        <v>6113</v>
      </c>
      <c r="B9376" s="100" t="s">
        <v>4937</v>
      </c>
      <c r="C9376" s="99" t="s">
        <v>11344</v>
      </c>
      <c r="D9376" s="124">
        <v>2433</v>
      </c>
      <c r="E9376" s="157">
        <f>VLOOKUP(D9376,'SOAT LIQ'!$A$87:$C$3416,3,FALSE)</f>
        <v>9</v>
      </c>
      <c r="F9376" t="s">
        <v>21632</v>
      </c>
    </row>
    <row r="9377" spans="1:6" x14ac:dyDescent="0.25">
      <c r="A9377" t="s">
        <v>5809</v>
      </c>
      <c r="B9377" s="100" t="s">
        <v>4937</v>
      </c>
      <c r="C9377" s="99" t="s">
        <v>11344</v>
      </c>
      <c r="D9377" s="124">
        <v>2433</v>
      </c>
      <c r="E9377" s="157">
        <f>VLOOKUP(D9377,'SOAT LIQ'!$A$87:$C$3416,3,FALSE)</f>
        <v>9</v>
      </c>
      <c r="F9377" t="s">
        <v>21632</v>
      </c>
    </row>
    <row r="9378" spans="1:6" x14ac:dyDescent="0.25">
      <c r="A9378" t="s">
        <v>5773</v>
      </c>
      <c r="B9378" s="100" t="s">
        <v>4937</v>
      </c>
      <c r="C9378" s="99" t="s">
        <v>11344</v>
      </c>
      <c r="D9378" s="124">
        <v>2433</v>
      </c>
      <c r="E9378" s="157">
        <f>VLOOKUP(D9378,'SOAT LIQ'!$A$87:$C$3416,3,FALSE)</f>
        <v>9</v>
      </c>
      <c r="F9378" t="s">
        <v>21632</v>
      </c>
    </row>
    <row r="9379" spans="1:6" x14ac:dyDescent="0.25">
      <c r="A9379" t="s">
        <v>6113</v>
      </c>
      <c r="B9379" s="100" t="s">
        <v>4938</v>
      </c>
      <c r="C9379" s="99" t="s">
        <v>11345</v>
      </c>
      <c r="D9379" s="124">
        <v>2433</v>
      </c>
      <c r="E9379" s="157">
        <f>VLOOKUP(D9379,'SOAT LIQ'!$A$87:$C$3416,3,FALSE)</f>
        <v>9</v>
      </c>
      <c r="F9379" t="s">
        <v>21632</v>
      </c>
    </row>
    <row r="9380" spans="1:6" x14ac:dyDescent="0.25">
      <c r="A9380" t="s">
        <v>5809</v>
      </c>
      <c r="B9380" s="100" t="s">
        <v>4938</v>
      </c>
      <c r="C9380" s="99" t="s">
        <v>11345</v>
      </c>
      <c r="D9380" s="124">
        <v>2433</v>
      </c>
      <c r="E9380" s="157">
        <f>VLOOKUP(D9380,'SOAT LIQ'!$A$87:$C$3416,3,FALSE)</f>
        <v>9</v>
      </c>
      <c r="F9380" t="s">
        <v>21632</v>
      </c>
    </row>
    <row r="9381" spans="1:6" x14ac:dyDescent="0.25">
      <c r="A9381" t="s">
        <v>5773</v>
      </c>
      <c r="B9381" s="100" t="s">
        <v>4938</v>
      </c>
      <c r="C9381" s="99" t="s">
        <v>11345</v>
      </c>
      <c r="D9381" s="124">
        <v>2433</v>
      </c>
      <c r="E9381" s="157">
        <f>VLOOKUP(D9381,'SOAT LIQ'!$A$87:$C$3416,3,FALSE)</f>
        <v>9</v>
      </c>
      <c r="F9381" t="s">
        <v>21632</v>
      </c>
    </row>
    <row r="9382" spans="1:6" x14ac:dyDescent="0.25">
      <c r="A9382" t="s">
        <v>6113</v>
      </c>
      <c r="B9382" s="100" t="s">
        <v>4837</v>
      </c>
      <c r="C9382" s="99" t="s">
        <v>11346</v>
      </c>
      <c r="D9382" s="124">
        <v>2433</v>
      </c>
      <c r="E9382" s="157">
        <f>VLOOKUP(D9382,'SOAT LIQ'!$A$87:$C$3416,3,FALSE)</f>
        <v>9</v>
      </c>
      <c r="F9382" t="s">
        <v>21632</v>
      </c>
    </row>
    <row r="9383" spans="1:6" x14ac:dyDescent="0.25">
      <c r="A9383" t="s">
        <v>5809</v>
      </c>
      <c r="B9383" s="100" t="s">
        <v>4837</v>
      </c>
      <c r="C9383" s="99" t="s">
        <v>11346</v>
      </c>
      <c r="D9383" s="124">
        <v>2433</v>
      </c>
      <c r="E9383" s="157">
        <f>VLOOKUP(D9383,'SOAT LIQ'!$A$87:$C$3416,3,FALSE)</f>
        <v>9</v>
      </c>
      <c r="F9383" t="s">
        <v>21632</v>
      </c>
    </row>
    <row r="9384" spans="1:6" x14ac:dyDescent="0.25">
      <c r="A9384" t="s">
        <v>5773</v>
      </c>
      <c r="B9384" s="100" t="s">
        <v>4837</v>
      </c>
      <c r="C9384" s="99" t="s">
        <v>11346</v>
      </c>
      <c r="D9384" s="124">
        <v>2433</v>
      </c>
      <c r="E9384" s="157">
        <f>VLOOKUP(D9384,'SOAT LIQ'!$A$87:$C$3416,3,FALSE)</f>
        <v>9</v>
      </c>
      <c r="F9384" t="s">
        <v>21632</v>
      </c>
    </row>
    <row r="9385" spans="1:6" x14ac:dyDescent="0.25">
      <c r="A9385" t="s">
        <v>6113</v>
      </c>
      <c r="B9385" s="100" t="s">
        <v>11348</v>
      </c>
      <c r="C9385" s="99" t="s">
        <v>11347</v>
      </c>
      <c r="D9385" s="124">
        <v>2431</v>
      </c>
      <c r="E9385" s="157">
        <f>VLOOKUP(D9385,'SOAT LIQ'!$A$87:$C$3416,3,FALSE)</f>
        <v>10</v>
      </c>
      <c r="F9385" t="s">
        <v>21632</v>
      </c>
    </row>
    <row r="9386" spans="1:6" x14ac:dyDescent="0.25">
      <c r="A9386" t="s">
        <v>5809</v>
      </c>
      <c r="B9386" s="100" t="s">
        <v>11348</v>
      </c>
      <c r="C9386" s="99" t="s">
        <v>11347</v>
      </c>
      <c r="D9386" s="124">
        <v>2431</v>
      </c>
      <c r="E9386" s="157">
        <f>VLOOKUP(D9386,'SOAT LIQ'!$A$87:$C$3416,3,FALSE)</f>
        <v>10</v>
      </c>
      <c r="F9386" t="s">
        <v>21632</v>
      </c>
    </row>
    <row r="9387" spans="1:6" x14ac:dyDescent="0.25">
      <c r="A9387" t="s">
        <v>5773</v>
      </c>
      <c r="B9387" s="100" t="s">
        <v>11348</v>
      </c>
      <c r="C9387" s="99" t="s">
        <v>11347</v>
      </c>
      <c r="D9387" s="124">
        <v>2431</v>
      </c>
      <c r="E9387" s="157">
        <f>VLOOKUP(D9387,'SOAT LIQ'!$A$87:$C$3416,3,FALSE)</f>
        <v>10</v>
      </c>
      <c r="F9387" t="s">
        <v>21632</v>
      </c>
    </row>
    <row r="9388" spans="1:6" x14ac:dyDescent="0.25">
      <c r="A9388" t="s">
        <v>5809</v>
      </c>
      <c r="B9388" s="100" t="s">
        <v>11350</v>
      </c>
      <c r="C9388" s="99" t="s">
        <v>11349</v>
      </c>
      <c r="D9388" s="124">
        <v>2433</v>
      </c>
      <c r="E9388" s="157">
        <f>VLOOKUP(D9388,'SOAT LIQ'!$A$87:$C$3416,3,FALSE)</f>
        <v>9</v>
      </c>
      <c r="F9388" t="s">
        <v>21632</v>
      </c>
    </row>
    <row r="9389" spans="1:6" x14ac:dyDescent="0.25">
      <c r="A9389" t="s">
        <v>5031</v>
      </c>
      <c r="B9389" s="100" t="s">
        <v>11352</v>
      </c>
      <c r="C9389" s="99" t="s">
        <v>11351</v>
      </c>
      <c r="D9389" s="124">
        <v>16402</v>
      </c>
      <c r="E9389" s="157">
        <f>VLOOKUP(D9389,'SOAT LIQ'!$A$87:$C$3416,3,FALSE)</f>
        <v>10</v>
      </c>
      <c r="F9389" t="s">
        <v>21632</v>
      </c>
    </row>
    <row r="9390" spans="1:6" x14ac:dyDescent="0.25">
      <c r="A9390" t="s">
        <v>5809</v>
      </c>
      <c r="B9390" s="100" t="s">
        <v>11352</v>
      </c>
      <c r="C9390" s="99" t="s">
        <v>11351</v>
      </c>
      <c r="D9390" s="124">
        <v>16402</v>
      </c>
      <c r="E9390" s="157">
        <f>VLOOKUP(D9390,'SOAT LIQ'!$A$87:$C$3416,3,FALSE)</f>
        <v>10</v>
      </c>
      <c r="F9390" t="s">
        <v>21632</v>
      </c>
    </row>
    <row r="9391" spans="1:6" x14ac:dyDescent="0.25">
      <c r="A9391" t="s">
        <v>5745</v>
      </c>
      <c r="B9391" s="100" t="s">
        <v>11352</v>
      </c>
      <c r="C9391" s="99" t="s">
        <v>11351</v>
      </c>
      <c r="D9391" s="124">
        <v>16402</v>
      </c>
      <c r="E9391" s="157">
        <f>VLOOKUP(D9391,'SOAT LIQ'!$A$87:$C$3416,3,FALSE)</f>
        <v>10</v>
      </c>
      <c r="F9391" t="s">
        <v>21632</v>
      </c>
    </row>
    <row r="9392" spans="1:6" x14ac:dyDescent="0.25">
      <c r="A9392" t="s">
        <v>5773</v>
      </c>
      <c r="B9392" s="100" t="s">
        <v>11352</v>
      </c>
      <c r="C9392" s="99" t="s">
        <v>11351</v>
      </c>
      <c r="D9392" s="124">
        <v>16402</v>
      </c>
      <c r="E9392" s="157">
        <f>VLOOKUP(D9392,'SOAT LIQ'!$A$87:$C$3416,3,FALSE)</f>
        <v>10</v>
      </c>
      <c r="F9392" t="s">
        <v>21632</v>
      </c>
    </row>
    <row r="9393" spans="1:6" x14ac:dyDescent="0.25">
      <c r="A9393" t="s">
        <v>5809</v>
      </c>
      <c r="B9393" s="100" t="s">
        <v>11354</v>
      </c>
      <c r="C9393" s="99" t="s">
        <v>11353</v>
      </c>
      <c r="D9393" s="124">
        <v>16403</v>
      </c>
      <c r="E9393" s="157">
        <f>VLOOKUP(D9393,'SOAT LIQ'!$A$87:$C$3416,3,FALSE)</f>
        <v>12</v>
      </c>
      <c r="F9393" t="s">
        <v>21632</v>
      </c>
    </row>
    <row r="9394" spans="1:6" x14ac:dyDescent="0.25">
      <c r="A9394" t="s">
        <v>5809</v>
      </c>
      <c r="B9394" s="100" t="s">
        <v>11355</v>
      </c>
      <c r="C9394" s="99" t="s">
        <v>11312</v>
      </c>
      <c r="D9394" s="124">
        <v>16360</v>
      </c>
      <c r="E9394" s="157">
        <f>VLOOKUP(D9394,'SOAT LIQ'!$A$87:$C$3416,3,FALSE)</f>
        <v>10</v>
      </c>
      <c r="F9394" t="s">
        <v>21632</v>
      </c>
    </row>
    <row r="9395" spans="1:6" x14ac:dyDescent="0.25">
      <c r="A9395" t="s">
        <v>5031</v>
      </c>
      <c r="B9395" s="100" t="s">
        <v>11355</v>
      </c>
      <c r="C9395" s="99" t="s">
        <v>11312</v>
      </c>
      <c r="D9395" s="124">
        <v>16360</v>
      </c>
      <c r="E9395" s="157">
        <f>VLOOKUP(D9395,'SOAT LIQ'!$A$87:$C$3416,3,FALSE)</f>
        <v>10</v>
      </c>
      <c r="F9395" t="s">
        <v>21632</v>
      </c>
    </row>
    <row r="9396" spans="1:6" x14ac:dyDescent="0.25">
      <c r="A9396" t="s">
        <v>5773</v>
      </c>
      <c r="B9396" s="100" t="s">
        <v>11355</v>
      </c>
      <c r="C9396" s="99" t="s">
        <v>11312</v>
      </c>
      <c r="D9396" s="124">
        <v>16360</v>
      </c>
      <c r="E9396" s="157">
        <f>VLOOKUP(D9396,'SOAT LIQ'!$A$87:$C$3416,3,FALSE)</f>
        <v>10</v>
      </c>
      <c r="F9396" t="s">
        <v>21632</v>
      </c>
    </row>
    <row r="9397" spans="1:6" x14ac:dyDescent="0.25">
      <c r="A9397" t="s">
        <v>5809</v>
      </c>
      <c r="B9397" s="100" t="s">
        <v>11356</v>
      </c>
      <c r="C9397" s="99" t="s">
        <v>11312</v>
      </c>
      <c r="D9397" s="124">
        <v>16360</v>
      </c>
      <c r="E9397" s="157">
        <f>VLOOKUP(D9397,'SOAT LIQ'!$A$87:$C$3416,3,FALSE)</f>
        <v>10</v>
      </c>
      <c r="F9397" t="s">
        <v>21632</v>
      </c>
    </row>
    <row r="9398" spans="1:6" x14ac:dyDescent="0.25">
      <c r="A9398" t="s">
        <v>5031</v>
      </c>
      <c r="B9398" s="100" t="s">
        <v>11356</v>
      </c>
      <c r="C9398" s="99" t="s">
        <v>11312</v>
      </c>
      <c r="D9398" s="124">
        <v>16360</v>
      </c>
      <c r="E9398" s="157">
        <f>VLOOKUP(D9398,'SOAT LIQ'!$A$87:$C$3416,3,FALSE)</f>
        <v>10</v>
      </c>
      <c r="F9398" t="s">
        <v>21632</v>
      </c>
    </row>
    <row r="9399" spans="1:6" x14ac:dyDescent="0.25">
      <c r="A9399" t="s">
        <v>5773</v>
      </c>
      <c r="B9399" s="100" t="s">
        <v>11356</v>
      </c>
      <c r="C9399" s="99" t="s">
        <v>11312</v>
      </c>
      <c r="D9399" s="124">
        <v>16360</v>
      </c>
      <c r="E9399" s="157">
        <f>VLOOKUP(D9399,'SOAT LIQ'!$A$87:$C$3416,3,FALSE)</f>
        <v>10</v>
      </c>
      <c r="F9399" t="s">
        <v>21632</v>
      </c>
    </row>
    <row r="9400" spans="1:6" x14ac:dyDescent="0.25">
      <c r="A9400" t="s">
        <v>5809</v>
      </c>
      <c r="B9400" s="100" t="s">
        <v>11357</v>
      </c>
      <c r="C9400" s="99" t="s">
        <v>11358</v>
      </c>
      <c r="D9400" s="124">
        <v>15236</v>
      </c>
      <c r="E9400" s="157">
        <f>VLOOKUP(D9400,'SOAT LIQ'!$A$87:$C$3416,3,FALSE)</f>
        <v>12</v>
      </c>
      <c r="F9400" t="s">
        <v>21632</v>
      </c>
    </row>
    <row r="9401" spans="1:6" x14ac:dyDescent="0.25">
      <c r="A9401" t="s">
        <v>5401</v>
      </c>
      <c r="B9401" s="100" t="s">
        <v>11357</v>
      </c>
      <c r="C9401" s="99" t="s">
        <v>11358</v>
      </c>
      <c r="D9401" s="124">
        <v>15236</v>
      </c>
      <c r="E9401" s="157">
        <f>VLOOKUP(D9401,'SOAT LIQ'!$A$87:$C$3416,3,FALSE)</f>
        <v>12</v>
      </c>
      <c r="F9401" t="s">
        <v>21632</v>
      </c>
    </row>
    <row r="9402" spans="1:6" x14ac:dyDescent="0.25">
      <c r="A9402" t="s">
        <v>5031</v>
      </c>
      <c r="B9402" s="100" t="s">
        <v>11357</v>
      </c>
      <c r="C9402" s="99" t="s">
        <v>11358</v>
      </c>
      <c r="D9402" s="124">
        <v>15236</v>
      </c>
      <c r="E9402" s="157">
        <f>VLOOKUP(D9402,'SOAT LIQ'!$A$87:$C$3416,3,FALSE)</f>
        <v>12</v>
      </c>
      <c r="F9402" t="s">
        <v>21632</v>
      </c>
    </row>
    <row r="9403" spans="1:6" x14ac:dyDescent="0.25">
      <c r="A9403" t="s">
        <v>5773</v>
      </c>
      <c r="B9403" s="100" t="s">
        <v>11357</v>
      </c>
      <c r="C9403" s="99" t="s">
        <v>11358</v>
      </c>
      <c r="D9403" s="124">
        <v>15236</v>
      </c>
      <c r="E9403" s="157">
        <f>VLOOKUP(D9403,'SOAT LIQ'!$A$87:$C$3416,3,FALSE)</f>
        <v>12</v>
      </c>
      <c r="F9403" t="s">
        <v>21632</v>
      </c>
    </row>
    <row r="9404" spans="1:6" x14ac:dyDescent="0.25">
      <c r="A9404" t="s">
        <v>5809</v>
      </c>
      <c r="B9404" s="100" t="s">
        <v>11359</v>
      </c>
      <c r="C9404" s="99" t="s">
        <v>7101</v>
      </c>
      <c r="D9404" s="124">
        <v>36609</v>
      </c>
      <c r="E9404" s="157" t="e">
        <f>VLOOKUP(D9404,'SOAT LIQ'!$A$87:$C$3416,3,FALSE)</f>
        <v>#N/A</v>
      </c>
      <c r="F9404" t="s">
        <v>21632</v>
      </c>
    </row>
    <row r="9405" spans="1:6" x14ac:dyDescent="0.25">
      <c r="A9405" t="s">
        <v>5031</v>
      </c>
      <c r="B9405" s="100" t="s">
        <v>11359</v>
      </c>
      <c r="C9405" s="99" t="s">
        <v>7101</v>
      </c>
      <c r="D9405" s="124">
        <v>36609</v>
      </c>
      <c r="E9405" s="157" t="e">
        <f>VLOOKUP(D9405,'SOAT LIQ'!$A$87:$C$3416,3,FALSE)</f>
        <v>#N/A</v>
      </c>
      <c r="F9405" t="s">
        <v>21632</v>
      </c>
    </row>
    <row r="9406" spans="1:6" x14ac:dyDescent="0.25">
      <c r="A9406" t="s">
        <v>5031</v>
      </c>
      <c r="B9406" s="100" t="s">
        <v>11359</v>
      </c>
      <c r="C9406" s="99" t="s">
        <v>7101</v>
      </c>
      <c r="D9406" s="124">
        <v>36609</v>
      </c>
      <c r="E9406" s="157" t="e">
        <f>VLOOKUP(D9406,'SOAT LIQ'!$A$87:$C$3416,3,FALSE)</f>
        <v>#N/A</v>
      </c>
      <c r="F9406" t="s">
        <v>21632</v>
      </c>
    </row>
    <row r="9407" spans="1:6" x14ac:dyDescent="0.25">
      <c r="A9407" t="s">
        <v>5809</v>
      </c>
      <c r="B9407" s="100" t="s">
        <v>11359</v>
      </c>
      <c r="C9407" s="99" t="s">
        <v>7101</v>
      </c>
      <c r="D9407" s="124">
        <v>36609</v>
      </c>
      <c r="E9407" s="157" t="e">
        <f>VLOOKUP(D9407,'SOAT LIQ'!$A$87:$C$3416,3,FALSE)</f>
        <v>#N/A</v>
      </c>
      <c r="F9407" t="s">
        <v>21632</v>
      </c>
    </row>
    <row r="9408" spans="1:6" x14ac:dyDescent="0.25">
      <c r="A9408" t="s">
        <v>5809</v>
      </c>
      <c r="B9408" s="100" t="s">
        <v>11360</v>
      </c>
      <c r="C9408" s="99" t="s">
        <v>6990</v>
      </c>
      <c r="D9408" s="124">
        <v>16341</v>
      </c>
      <c r="E9408" s="157">
        <f>VLOOKUP(D9408,'SOAT LIQ'!$A$87:$C$3416,3,FALSE)</f>
        <v>8</v>
      </c>
      <c r="F9408" t="s">
        <v>21632</v>
      </c>
    </row>
    <row r="9409" spans="1:6" x14ac:dyDescent="0.25">
      <c r="A9409" t="s">
        <v>5031</v>
      </c>
      <c r="B9409" s="100" t="s">
        <v>11360</v>
      </c>
      <c r="C9409" s="99" t="s">
        <v>6990</v>
      </c>
      <c r="D9409" s="124">
        <v>16341</v>
      </c>
      <c r="E9409" s="157">
        <f>VLOOKUP(D9409,'SOAT LIQ'!$A$87:$C$3416,3,FALSE)</f>
        <v>8</v>
      </c>
      <c r="F9409" t="s">
        <v>21632</v>
      </c>
    </row>
    <row r="9410" spans="1:6" x14ac:dyDescent="0.25">
      <c r="A9410" t="s">
        <v>5809</v>
      </c>
      <c r="B9410" s="100" t="s">
        <v>11362</v>
      </c>
      <c r="C9410" s="99" t="s">
        <v>11361</v>
      </c>
      <c r="D9410" s="124">
        <v>16324</v>
      </c>
      <c r="E9410" s="157">
        <f>VLOOKUP(D9410,'SOAT LIQ'!$A$87:$C$3416,3,FALSE)</f>
        <v>5</v>
      </c>
      <c r="F9410" t="s">
        <v>21632</v>
      </c>
    </row>
    <row r="9411" spans="1:6" x14ac:dyDescent="0.25">
      <c r="A9411" t="s">
        <v>5031</v>
      </c>
      <c r="B9411" s="100" t="s">
        <v>11362</v>
      </c>
      <c r="C9411" s="99" t="s">
        <v>11361</v>
      </c>
      <c r="D9411" s="124">
        <v>16324</v>
      </c>
      <c r="E9411" s="157">
        <f>VLOOKUP(D9411,'SOAT LIQ'!$A$87:$C$3416,3,FALSE)</f>
        <v>5</v>
      </c>
      <c r="F9411" t="s">
        <v>21632</v>
      </c>
    </row>
    <row r="9412" spans="1:6" x14ac:dyDescent="0.25">
      <c r="A9412" t="s">
        <v>5809</v>
      </c>
      <c r="B9412" s="100" t="s">
        <v>11362</v>
      </c>
      <c r="C9412" s="99" t="s">
        <v>11361</v>
      </c>
      <c r="D9412" s="124">
        <v>16324</v>
      </c>
      <c r="E9412" s="157">
        <f>VLOOKUP(D9412,'SOAT LIQ'!$A$87:$C$3416,3,FALSE)</f>
        <v>5</v>
      </c>
      <c r="F9412" t="s">
        <v>21632</v>
      </c>
    </row>
    <row r="9413" spans="1:6" x14ac:dyDescent="0.25">
      <c r="A9413" t="s">
        <v>5809</v>
      </c>
      <c r="B9413" s="100" t="s">
        <v>11364</v>
      </c>
      <c r="C9413" s="99" t="s">
        <v>11363</v>
      </c>
      <c r="D9413" s="124">
        <v>16325</v>
      </c>
      <c r="E9413" s="157">
        <f>VLOOKUP(D9413,'SOAT LIQ'!$A$87:$C$3416,3,FALSE)</f>
        <v>7</v>
      </c>
      <c r="F9413" t="s">
        <v>21632</v>
      </c>
    </row>
    <row r="9414" spans="1:6" x14ac:dyDescent="0.25">
      <c r="A9414" t="s">
        <v>5031</v>
      </c>
      <c r="B9414" s="100" t="s">
        <v>11364</v>
      </c>
      <c r="C9414" s="99" t="s">
        <v>11363</v>
      </c>
      <c r="D9414" s="124">
        <v>16325</v>
      </c>
      <c r="E9414" s="157">
        <f>VLOOKUP(D9414,'SOAT LIQ'!$A$87:$C$3416,3,FALSE)</f>
        <v>7</v>
      </c>
      <c r="F9414" t="s">
        <v>21632</v>
      </c>
    </row>
    <row r="9415" spans="1:6" x14ac:dyDescent="0.25">
      <c r="A9415" t="s">
        <v>5809</v>
      </c>
      <c r="B9415" s="100" t="s">
        <v>11364</v>
      </c>
      <c r="C9415" s="99" t="s">
        <v>11363</v>
      </c>
      <c r="D9415" s="124">
        <v>16325</v>
      </c>
      <c r="E9415" s="157">
        <f>VLOOKUP(D9415,'SOAT LIQ'!$A$87:$C$3416,3,FALSE)</f>
        <v>7</v>
      </c>
      <c r="F9415" t="s">
        <v>21632</v>
      </c>
    </row>
    <row r="9416" spans="1:6" x14ac:dyDescent="0.25">
      <c r="A9416" t="s">
        <v>5809</v>
      </c>
      <c r="B9416" s="100" t="s">
        <v>11366</v>
      </c>
      <c r="C9416" s="99" t="s">
        <v>11365</v>
      </c>
      <c r="D9416" s="124">
        <v>16325</v>
      </c>
      <c r="E9416" s="157">
        <f>VLOOKUP(D9416,'SOAT LIQ'!$A$87:$C$3416,3,FALSE)</f>
        <v>7</v>
      </c>
      <c r="F9416" t="s">
        <v>21632</v>
      </c>
    </row>
    <row r="9417" spans="1:6" x14ac:dyDescent="0.25">
      <c r="A9417" t="s">
        <v>5031</v>
      </c>
      <c r="B9417" s="100" t="s">
        <v>11366</v>
      </c>
      <c r="C9417" s="99" t="s">
        <v>11365</v>
      </c>
      <c r="D9417" s="124">
        <v>16325</v>
      </c>
      <c r="E9417" s="157">
        <f>VLOOKUP(D9417,'SOAT LIQ'!$A$87:$C$3416,3,FALSE)</f>
        <v>7</v>
      </c>
      <c r="F9417" t="s">
        <v>21632</v>
      </c>
    </row>
    <row r="9418" spans="1:6" x14ac:dyDescent="0.25">
      <c r="A9418" t="s">
        <v>5809</v>
      </c>
      <c r="B9418" s="100" t="s">
        <v>11368</v>
      </c>
      <c r="C9418" s="99" t="s">
        <v>11367</v>
      </c>
      <c r="D9418" s="124">
        <v>16346</v>
      </c>
      <c r="E9418" s="157">
        <f>VLOOKUP(D9418,'SOAT LIQ'!$A$87:$C$3416,3,FALSE)</f>
        <v>9</v>
      </c>
      <c r="F9418" t="s">
        <v>21632</v>
      </c>
    </row>
    <row r="9419" spans="1:6" x14ac:dyDescent="0.25">
      <c r="A9419" t="s">
        <v>5031</v>
      </c>
      <c r="B9419" s="100" t="s">
        <v>11368</v>
      </c>
      <c r="C9419" s="99" t="s">
        <v>11367</v>
      </c>
      <c r="D9419" s="124">
        <v>16346</v>
      </c>
      <c r="E9419" s="157">
        <f>VLOOKUP(D9419,'SOAT LIQ'!$A$87:$C$3416,3,FALSE)</f>
        <v>9</v>
      </c>
      <c r="F9419" t="s">
        <v>21632</v>
      </c>
    </row>
    <row r="9420" spans="1:6" x14ac:dyDescent="0.25">
      <c r="A9420" t="s">
        <v>5031</v>
      </c>
      <c r="B9420" s="100" t="s">
        <v>4259</v>
      </c>
      <c r="C9420" s="99" t="s">
        <v>11369</v>
      </c>
      <c r="D9420" s="124">
        <v>37203</v>
      </c>
      <c r="E9420" s="157" t="e">
        <f>VLOOKUP(D9420,'SOAT LIQ'!$A$87:$C$3416,3,FALSE)</f>
        <v>#N/A</v>
      </c>
      <c r="F9420" t="s">
        <v>21632</v>
      </c>
    </row>
    <row r="9421" spans="1:6" x14ac:dyDescent="0.25">
      <c r="A9421" t="s">
        <v>5809</v>
      </c>
      <c r="B9421" s="100" t="s">
        <v>4259</v>
      </c>
      <c r="C9421" s="99" t="s">
        <v>11369</v>
      </c>
      <c r="D9421" s="124">
        <v>37203</v>
      </c>
      <c r="E9421" s="157" t="e">
        <f>VLOOKUP(D9421,'SOAT LIQ'!$A$87:$C$3416,3,FALSE)</f>
        <v>#N/A</v>
      </c>
      <c r="F9421" t="s">
        <v>21632</v>
      </c>
    </row>
    <row r="9422" spans="1:6" x14ac:dyDescent="0.25">
      <c r="A9422" t="s">
        <v>5809</v>
      </c>
      <c r="B9422" s="100" t="s">
        <v>11371</v>
      </c>
      <c r="C9422" s="99" t="s">
        <v>11370</v>
      </c>
      <c r="D9422" s="124">
        <v>16302</v>
      </c>
      <c r="E9422" s="157">
        <f>VLOOKUP(D9422,'SOAT LIQ'!$A$87:$C$3416,3,FALSE)</f>
        <v>8</v>
      </c>
      <c r="F9422" t="s">
        <v>21632</v>
      </c>
    </row>
    <row r="9423" spans="1:6" x14ac:dyDescent="0.25">
      <c r="A9423" t="s">
        <v>5745</v>
      </c>
      <c r="B9423" s="100" t="s">
        <v>11371</v>
      </c>
      <c r="C9423" s="99" t="s">
        <v>11370</v>
      </c>
      <c r="D9423" s="124">
        <v>16302</v>
      </c>
      <c r="E9423" s="157">
        <f>VLOOKUP(D9423,'SOAT LIQ'!$A$87:$C$3416,3,FALSE)</f>
        <v>8</v>
      </c>
      <c r="F9423" t="s">
        <v>21632</v>
      </c>
    </row>
    <row r="9424" spans="1:6" x14ac:dyDescent="0.25">
      <c r="A9424" t="s">
        <v>5773</v>
      </c>
      <c r="B9424" s="100" t="s">
        <v>11371</v>
      </c>
      <c r="C9424" s="99" t="s">
        <v>11370</v>
      </c>
      <c r="D9424" s="124">
        <v>16302</v>
      </c>
      <c r="E9424" s="157">
        <f>VLOOKUP(D9424,'SOAT LIQ'!$A$87:$C$3416,3,FALSE)</f>
        <v>8</v>
      </c>
      <c r="F9424" t="s">
        <v>21632</v>
      </c>
    </row>
    <row r="9425" spans="1:6" x14ac:dyDescent="0.25">
      <c r="A9425" t="s">
        <v>5809</v>
      </c>
      <c r="B9425" s="100" t="s">
        <v>11373</v>
      </c>
      <c r="C9425" s="99" t="s">
        <v>11372</v>
      </c>
      <c r="D9425" s="124">
        <v>16302</v>
      </c>
      <c r="E9425" s="157">
        <f>VLOOKUP(D9425,'SOAT LIQ'!$A$87:$C$3416,3,FALSE)</f>
        <v>8</v>
      </c>
      <c r="F9425" t="s">
        <v>21632</v>
      </c>
    </row>
    <row r="9426" spans="1:6" x14ac:dyDescent="0.25">
      <c r="A9426" t="s">
        <v>5031</v>
      </c>
      <c r="B9426" s="100" t="s">
        <v>11373</v>
      </c>
      <c r="C9426" s="99" t="s">
        <v>11372</v>
      </c>
      <c r="D9426" s="124">
        <v>16302</v>
      </c>
      <c r="E9426" s="157">
        <f>VLOOKUP(D9426,'SOAT LIQ'!$A$87:$C$3416,3,FALSE)</f>
        <v>8</v>
      </c>
      <c r="F9426" t="s">
        <v>21632</v>
      </c>
    </row>
    <row r="9427" spans="1:6" x14ac:dyDescent="0.25">
      <c r="A9427" t="s">
        <v>5809</v>
      </c>
      <c r="B9427" s="100" t="s">
        <v>4066</v>
      </c>
      <c r="C9427" s="99" t="s">
        <v>11374</v>
      </c>
      <c r="D9427" s="124">
        <v>16326</v>
      </c>
      <c r="E9427" s="157">
        <f>VLOOKUP(D9427,'SOAT LIQ'!$A$87:$C$3416,3,FALSE)</f>
        <v>11</v>
      </c>
      <c r="F9427" t="s">
        <v>21632</v>
      </c>
    </row>
    <row r="9428" spans="1:6" x14ac:dyDescent="0.25">
      <c r="A9428" t="s">
        <v>5031</v>
      </c>
      <c r="B9428" s="100" t="s">
        <v>4066</v>
      </c>
      <c r="C9428" s="99" t="s">
        <v>11374</v>
      </c>
      <c r="D9428" s="124">
        <v>16326</v>
      </c>
      <c r="E9428" s="157">
        <f>VLOOKUP(D9428,'SOAT LIQ'!$A$87:$C$3416,3,FALSE)</f>
        <v>11</v>
      </c>
      <c r="F9428" t="s">
        <v>21632</v>
      </c>
    </row>
    <row r="9429" spans="1:6" x14ac:dyDescent="0.25">
      <c r="A9429" t="s">
        <v>5809</v>
      </c>
      <c r="B9429" s="100" t="s">
        <v>11375</v>
      </c>
      <c r="C9429" s="99" t="s">
        <v>11370</v>
      </c>
      <c r="D9429" s="124">
        <v>16302</v>
      </c>
      <c r="E9429" s="157">
        <f>VLOOKUP(D9429,'SOAT LIQ'!$A$87:$C$3416,3,FALSE)</f>
        <v>8</v>
      </c>
      <c r="F9429" t="s">
        <v>21632</v>
      </c>
    </row>
    <row r="9430" spans="1:6" x14ac:dyDescent="0.25">
      <c r="A9430" t="s">
        <v>5809</v>
      </c>
      <c r="B9430" s="100" t="s">
        <v>11376</v>
      </c>
      <c r="C9430" s="99" t="s">
        <v>11370</v>
      </c>
      <c r="D9430" s="124">
        <v>16302</v>
      </c>
      <c r="E9430" s="157">
        <f>VLOOKUP(D9430,'SOAT LIQ'!$A$87:$C$3416,3,FALSE)</f>
        <v>8</v>
      </c>
      <c r="F9430" t="s">
        <v>21632</v>
      </c>
    </row>
    <row r="9431" spans="1:6" x14ac:dyDescent="0.25">
      <c r="A9431" t="s">
        <v>5936</v>
      </c>
      <c r="B9431" s="100" t="s">
        <v>11378</v>
      </c>
      <c r="C9431" s="99" t="s">
        <v>11377</v>
      </c>
      <c r="D9431" s="124">
        <v>13100</v>
      </c>
      <c r="E9431" s="157">
        <f>VLOOKUP(D9431,'SOAT LIQ'!$A$87:$C$3416,3,FALSE)</f>
        <v>5</v>
      </c>
      <c r="F9431" t="s">
        <v>21632</v>
      </c>
    </row>
    <row r="9432" spans="1:6" x14ac:dyDescent="0.25">
      <c r="A9432" t="s">
        <v>5523</v>
      </c>
      <c r="B9432" s="100" t="s">
        <v>11378</v>
      </c>
      <c r="C9432" s="99" t="s">
        <v>11377</v>
      </c>
      <c r="D9432" s="124">
        <v>13100</v>
      </c>
      <c r="E9432" s="157">
        <f>VLOOKUP(D9432,'SOAT LIQ'!$A$87:$C$3416,3,FALSE)</f>
        <v>5</v>
      </c>
      <c r="F9432" t="s">
        <v>21632</v>
      </c>
    </row>
    <row r="9433" spans="1:6" x14ac:dyDescent="0.25">
      <c r="A9433" t="s">
        <v>5523</v>
      </c>
      <c r="B9433" s="100" t="s">
        <v>11380</v>
      </c>
      <c r="C9433" s="99" t="s">
        <v>11379</v>
      </c>
      <c r="D9433" s="124">
        <v>13101</v>
      </c>
      <c r="E9433" s="157">
        <f>VLOOKUP(D9433,'SOAT LIQ'!$A$87:$C$3416,3,FALSE)</f>
        <v>8</v>
      </c>
      <c r="F9433" t="s">
        <v>21632</v>
      </c>
    </row>
    <row r="9434" spans="1:6" x14ac:dyDescent="0.25">
      <c r="A9434" t="s">
        <v>5523</v>
      </c>
      <c r="B9434" s="100" t="s">
        <v>11382</v>
      </c>
      <c r="C9434" s="99" t="s">
        <v>11381</v>
      </c>
      <c r="D9434" s="124">
        <v>13200</v>
      </c>
      <c r="E9434" s="157">
        <f>VLOOKUP(D9434,'SOAT LIQ'!$A$87:$C$3416,3,FALSE)</f>
        <v>8</v>
      </c>
      <c r="F9434" t="s">
        <v>21632</v>
      </c>
    </row>
    <row r="9435" spans="1:6" x14ac:dyDescent="0.25">
      <c r="A9435" t="s">
        <v>5523</v>
      </c>
      <c r="B9435" s="100" t="s">
        <v>11384</v>
      </c>
      <c r="C9435" s="99" t="s">
        <v>11383</v>
      </c>
      <c r="D9435" s="124">
        <v>13200</v>
      </c>
      <c r="E9435" s="157">
        <f>VLOOKUP(D9435,'SOAT LIQ'!$A$87:$C$3416,3,FALSE)</f>
        <v>8</v>
      </c>
      <c r="F9435" t="s">
        <v>21632</v>
      </c>
    </row>
    <row r="9436" spans="1:6" x14ac:dyDescent="0.25">
      <c r="A9436" t="s">
        <v>5773</v>
      </c>
      <c r="B9436" s="100" t="s">
        <v>11386</v>
      </c>
      <c r="C9436" s="99" t="s">
        <v>11385</v>
      </c>
      <c r="D9436" s="124">
        <v>14100</v>
      </c>
      <c r="E9436" s="157">
        <f>VLOOKUP(D9436,'SOAT LIQ'!$A$87:$C$3416,3,FALSE)</f>
        <v>5</v>
      </c>
      <c r="F9436" t="s">
        <v>21632</v>
      </c>
    </row>
    <row r="9437" spans="1:6" x14ac:dyDescent="0.25">
      <c r="A9437" t="s">
        <v>5523</v>
      </c>
      <c r="B9437" s="100" t="s">
        <v>11386</v>
      </c>
      <c r="C9437" s="99" t="s">
        <v>11385</v>
      </c>
      <c r="D9437" s="124">
        <v>14100</v>
      </c>
      <c r="E9437" s="157">
        <f>VLOOKUP(D9437,'SOAT LIQ'!$A$87:$C$3416,3,FALSE)</f>
        <v>5</v>
      </c>
      <c r="F9437" t="s">
        <v>21632</v>
      </c>
    </row>
    <row r="9438" spans="1:6" x14ac:dyDescent="0.25">
      <c r="A9438" t="s">
        <v>5782</v>
      </c>
      <c r="B9438" s="100" t="s">
        <v>11386</v>
      </c>
      <c r="C9438" s="99" t="s">
        <v>11385</v>
      </c>
      <c r="D9438" s="124">
        <v>14100</v>
      </c>
      <c r="E9438" s="157">
        <f>VLOOKUP(D9438,'SOAT LIQ'!$A$87:$C$3416,3,FALSE)</f>
        <v>5</v>
      </c>
      <c r="F9438" t="s">
        <v>21632</v>
      </c>
    </row>
    <row r="9439" spans="1:6" x14ac:dyDescent="0.25">
      <c r="A9439" t="s">
        <v>5773</v>
      </c>
      <c r="B9439" s="100" t="s">
        <v>11388</v>
      </c>
      <c r="C9439" s="99" t="s">
        <v>11387</v>
      </c>
      <c r="D9439" s="124">
        <v>14101</v>
      </c>
      <c r="E9439" s="157">
        <f>VLOOKUP(D9439,'SOAT LIQ'!$A$87:$C$3416,3,FALSE)</f>
        <v>5</v>
      </c>
      <c r="F9439" t="s">
        <v>21632</v>
      </c>
    </row>
    <row r="9440" spans="1:6" x14ac:dyDescent="0.25">
      <c r="A9440" t="s">
        <v>5523</v>
      </c>
      <c r="B9440" s="100" t="s">
        <v>11388</v>
      </c>
      <c r="C9440" s="99" t="s">
        <v>11387</v>
      </c>
      <c r="D9440" s="124">
        <v>14101</v>
      </c>
      <c r="E9440" s="157">
        <f>VLOOKUP(D9440,'SOAT LIQ'!$A$87:$C$3416,3,FALSE)</f>
        <v>5</v>
      </c>
      <c r="F9440" t="s">
        <v>21632</v>
      </c>
    </row>
    <row r="9441" spans="1:6" x14ac:dyDescent="0.25">
      <c r="A9441" t="s">
        <v>5782</v>
      </c>
      <c r="B9441" s="100" t="s">
        <v>11388</v>
      </c>
      <c r="C9441" s="99" t="s">
        <v>11387</v>
      </c>
      <c r="D9441" s="124">
        <v>14101</v>
      </c>
      <c r="E9441" s="157">
        <f>VLOOKUP(D9441,'SOAT LIQ'!$A$87:$C$3416,3,FALSE)</f>
        <v>5</v>
      </c>
      <c r="F9441" t="s">
        <v>21632</v>
      </c>
    </row>
    <row r="9442" spans="1:6" x14ac:dyDescent="0.25">
      <c r="A9442" t="s">
        <v>5523</v>
      </c>
      <c r="B9442" s="100" t="s">
        <v>11389</v>
      </c>
      <c r="C9442" s="99" t="s">
        <v>11390</v>
      </c>
      <c r="D9442" s="124">
        <v>13400</v>
      </c>
      <c r="E9442" s="157">
        <f>VLOOKUP(D9442,'SOAT LIQ'!$A$87:$C$3416,3,FALSE)</f>
        <v>9</v>
      </c>
      <c r="F9442" t="s">
        <v>21632</v>
      </c>
    </row>
    <row r="9443" spans="1:6" x14ac:dyDescent="0.25">
      <c r="A9443" t="s">
        <v>5523</v>
      </c>
      <c r="B9443" s="100" t="s">
        <v>11391</v>
      </c>
      <c r="C9443" s="100"/>
      <c r="D9443" s="124">
        <v>13401</v>
      </c>
      <c r="E9443" s="157">
        <f>VLOOKUP(D9443,'SOAT LIQ'!$A$87:$C$3416,3,FALSE)</f>
        <v>4</v>
      </c>
      <c r="F9443" t="s">
        <v>21632</v>
      </c>
    </row>
    <row r="9444" spans="1:6" x14ac:dyDescent="0.25">
      <c r="A9444" t="s">
        <v>5523</v>
      </c>
      <c r="B9444" s="100" t="s">
        <v>11393</v>
      </c>
      <c r="C9444" s="99" t="s">
        <v>11392</v>
      </c>
      <c r="D9444" s="124">
        <v>13500</v>
      </c>
      <c r="E9444" s="157">
        <f>VLOOKUP(D9444,'SOAT LIQ'!$A$87:$C$3416,3,FALSE)</f>
        <v>9</v>
      </c>
      <c r="F9444" t="s">
        <v>21632</v>
      </c>
    </row>
    <row r="9445" spans="1:6" x14ac:dyDescent="0.25">
      <c r="A9445" t="s">
        <v>5523</v>
      </c>
      <c r="B9445" s="100" t="s">
        <v>11395</v>
      </c>
      <c r="C9445" s="99" t="s">
        <v>11394</v>
      </c>
      <c r="D9445" s="124">
        <v>13500</v>
      </c>
      <c r="E9445" s="157">
        <f>VLOOKUP(D9445,'SOAT LIQ'!$A$87:$C$3416,3,FALSE)</f>
        <v>9</v>
      </c>
      <c r="F9445" t="s">
        <v>21632</v>
      </c>
    </row>
    <row r="9446" spans="1:6" x14ac:dyDescent="0.25">
      <c r="A9446" t="s">
        <v>5523</v>
      </c>
      <c r="B9446" s="100" t="s">
        <v>11397</v>
      </c>
      <c r="C9446" s="99" t="s">
        <v>11396</v>
      </c>
      <c r="D9446" s="124">
        <v>13501</v>
      </c>
      <c r="E9446" s="157">
        <f>VLOOKUP(D9446,'SOAT LIQ'!$A$87:$C$3416,3,FALSE)</f>
        <v>5</v>
      </c>
      <c r="F9446" t="s">
        <v>21632</v>
      </c>
    </row>
    <row r="9447" spans="1:6" x14ac:dyDescent="0.25">
      <c r="A9447" t="s">
        <v>5523</v>
      </c>
      <c r="B9447" s="100" t="s">
        <v>11399</v>
      </c>
      <c r="C9447" s="99" t="s">
        <v>11398</v>
      </c>
      <c r="D9447" s="124">
        <v>13501</v>
      </c>
      <c r="E9447" s="157">
        <f>VLOOKUP(D9447,'SOAT LIQ'!$A$87:$C$3416,3,FALSE)</f>
        <v>5</v>
      </c>
      <c r="F9447" t="s">
        <v>21632</v>
      </c>
    </row>
    <row r="9448" spans="1:6" x14ac:dyDescent="0.25">
      <c r="A9448" t="s">
        <v>5523</v>
      </c>
      <c r="B9448" s="100" t="s">
        <v>11401</v>
      </c>
      <c r="C9448" s="99" t="s">
        <v>11400</v>
      </c>
      <c r="D9448" s="124">
        <v>13502</v>
      </c>
      <c r="E9448" s="157">
        <f>VLOOKUP(D9448,'SOAT LIQ'!$A$87:$C$3416,3,FALSE)</f>
        <v>4</v>
      </c>
      <c r="F9448" t="s">
        <v>21632</v>
      </c>
    </row>
    <row r="9449" spans="1:6" x14ac:dyDescent="0.25">
      <c r="A9449" t="s">
        <v>5773</v>
      </c>
      <c r="B9449" s="100" t="s">
        <v>11403</v>
      </c>
      <c r="C9449" s="99" t="s">
        <v>11402</v>
      </c>
      <c r="D9449" s="124">
        <v>14103</v>
      </c>
      <c r="E9449" s="157">
        <f>VLOOKUP(D9449,'SOAT LIQ'!$A$87:$C$3416,3,FALSE)</f>
        <v>4</v>
      </c>
      <c r="F9449" t="s">
        <v>21632</v>
      </c>
    </row>
    <row r="9450" spans="1:6" x14ac:dyDescent="0.25">
      <c r="A9450" t="s">
        <v>5523</v>
      </c>
      <c r="B9450" s="100" t="s">
        <v>11403</v>
      </c>
      <c r="C9450" s="99" t="s">
        <v>11402</v>
      </c>
      <c r="D9450" s="124">
        <v>14103</v>
      </c>
      <c r="E9450" s="157">
        <f>VLOOKUP(D9450,'SOAT LIQ'!$A$87:$C$3416,3,FALSE)</f>
        <v>4</v>
      </c>
      <c r="F9450" t="s">
        <v>21632</v>
      </c>
    </row>
    <row r="9451" spans="1:6" x14ac:dyDescent="0.25">
      <c r="A9451" t="s">
        <v>5782</v>
      </c>
      <c r="B9451" s="100" t="s">
        <v>11403</v>
      </c>
      <c r="C9451" s="99" t="s">
        <v>11402</v>
      </c>
      <c r="D9451" s="124">
        <v>14103</v>
      </c>
      <c r="E9451" s="157">
        <f>VLOOKUP(D9451,'SOAT LIQ'!$A$87:$C$3416,3,FALSE)</f>
        <v>4</v>
      </c>
      <c r="F9451" t="s">
        <v>21632</v>
      </c>
    </row>
    <row r="9452" spans="1:6" x14ac:dyDescent="0.25">
      <c r="A9452" t="s">
        <v>5523</v>
      </c>
      <c r="B9452" s="100" t="s">
        <v>11405</v>
      </c>
      <c r="C9452" s="99" t="s">
        <v>11404</v>
      </c>
      <c r="D9452" s="124">
        <v>13300</v>
      </c>
      <c r="E9452" s="157">
        <f>VLOOKUP(D9452,'SOAT LIQ'!$A$87:$C$3416,3,FALSE)</f>
        <v>8</v>
      </c>
      <c r="F9452" t="s">
        <v>21632</v>
      </c>
    </row>
    <row r="9453" spans="1:6" x14ac:dyDescent="0.25">
      <c r="A9453" t="s">
        <v>5142</v>
      </c>
      <c r="B9453" s="100" t="s">
        <v>11407</v>
      </c>
      <c r="C9453" s="99" t="s">
        <v>11406</v>
      </c>
      <c r="D9453" s="124">
        <v>13601</v>
      </c>
      <c r="E9453" s="157">
        <f>VLOOKUP(D9453,'SOAT LIQ'!$A$87:$C$3416,3,FALSE)</f>
        <v>9</v>
      </c>
      <c r="F9453" t="s">
        <v>21632</v>
      </c>
    </row>
    <row r="9454" spans="1:6" x14ac:dyDescent="0.25">
      <c r="A9454" t="s">
        <v>5523</v>
      </c>
      <c r="B9454" s="100" t="s">
        <v>11407</v>
      </c>
      <c r="C9454" s="99" t="s">
        <v>11406</v>
      </c>
      <c r="D9454" s="124">
        <v>13601</v>
      </c>
      <c r="E9454" s="157">
        <f>VLOOKUP(D9454,'SOAT LIQ'!$A$87:$C$3416,3,FALSE)</f>
        <v>9</v>
      </c>
      <c r="F9454" t="s">
        <v>21632</v>
      </c>
    </row>
    <row r="9455" spans="1:6" x14ac:dyDescent="0.25">
      <c r="A9455" t="s">
        <v>5142</v>
      </c>
      <c r="B9455" s="100" t="s">
        <v>11409</v>
      </c>
      <c r="C9455" s="99" t="s">
        <v>11408</v>
      </c>
      <c r="D9455" s="124">
        <v>13601</v>
      </c>
      <c r="E9455" s="157">
        <f>VLOOKUP(D9455,'SOAT LIQ'!$A$87:$C$3416,3,FALSE)</f>
        <v>9</v>
      </c>
      <c r="F9455" t="s">
        <v>21632</v>
      </c>
    </row>
    <row r="9456" spans="1:6" x14ac:dyDescent="0.25">
      <c r="A9456" t="s">
        <v>5523</v>
      </c>
      <c r="B9456" s="100" t="s">
        <v>11409</v>
      </c>
      <c r="C9456" s="99" t="s">
        <v>11408</v>
      </c>
      <c r="D9456" s="124">
        <v>13601</v>
      </c>
      <c r="E9456" s="157">
        <f>VLOOKUP(D9456,'SOAT LIQ'!$A$87:$C$3416,3,FALSE)</f>
        <v>9</v>
      </c>
      <c r="F9456" t="s">
        <v>21632</v>
      </c>
    </row>
    <row r="9457" spans="1:6" x14ac:dyDescent="0.25">
      <c r="A9457" t="s">
        <v>5142</v>
      </c>
      <c r="B9457" s="100" t="s">
        <v>11411</v>
      </c>
      <c r="C9457" s="99" t="s">
        <v>11410</v>
      </c>
      <c r="D9457" s="124">
        <v>13601</v>
      </c>
      <c r="E9457" s="157">
        <f>VLOOKUP(D9457,'SOAT LIQ'!$A$87:$C$3416,3,FALSE)</f>
        <v>9</v>
      </c>
      <c r="F9457" t="s">
        <v>21632</v>
      </c>
    </row>
    <row r="9458" spans="1:6" x14ac:dyDescent="0.25">
      <c r="A9458" t="s">
        <v>5523</v>
      </c>
      <c r="B9458" s="100" t="s">
        <v>11411</v>
      </c>
      <c r="C9458" s="99" t="s">
        <v>11410</v>
      </c>
      <c r="D9458" s="124">
        <v>13601</v>
      </c>
      <c r="E9458" s="157">
        <f>VLOOKUP(D9458,'SOAT LIQ'!$A$87:$C$3416,3,FALSE)</f>
        <v>9</v>
      </c>
      <c r="F9458" t="s">
        <v>21632</v>
      </c>
    </row>
    <row r="9459" spans="1:6" x14ac:dyDescent="0.25">
      <c r="A9459" t="s">
        <v>5509</v>
      </c>
      <c r="B9459" s="100" t="s">
        <v>11411</v>
      </c>
      <c r="C9459" s="99" t="s">
        <v>11410</v>
      </c>
      <c r="D9459" s="124">
        <v>13601</v>
      </c>
      <c r="E9459" s="157">
        <f>VLOOKUP(D9459,'SOAT LIQ'!$A$87:$C$3416,3,FALSE)</f>
        <v>9</v>
      </c>
      <c r="F9459" t="s">
        <v>21632</v>
      </c>
    </row>
    <row r="9460" spans="1:6" x14ac:dyDescent="0.25">
      <c r="A9460" t="s">
        <v>5142</v>
      </c>
      <c r="B9460" s="100" t="s">
        <v>11412</v>
      </c>
      <c r="C9460" s="100"/>
      <c r="D9460" s="124"/>
      <c r="E9460" s="157" t="e">
        <f>VLOOKUP(D9460,'SOAT LIQ'!$A$87:$C$3416,3,FALSE)</f>
        <v>#N/A</v>
      </c>
      <c r="F9460" t="s">
        <v>21632</v>
      </c>
    </row>
    <row r="9461" spans="1:6" x14ac:dyDescent="0.25">
      <c r="A9461" t="s">
        <v>5523</v>
      </c>
      <c r="B9461" s="100" t="s">
        <v>11412</v>
      </c>
      <c r="C9461" s="100"/>
      <c r="D9461" s="124"/>
      <c r="E9461" s="157" t="e">
        <f>VLOOKUP(D9461,'SOAT LIQ'!$A$87:$C$3416,3,FALSE)</f>
        <v>#N/A</v>
      </c>
      <c r="F9461" t="s">
        <v>21632</v>
      </c>
    </row>
    <row r="9462" spans="1:6" x14ac:dyDescent="0.25">
      <c r="A9462" t="s">
        <v>5142</v>
      </c>
      <c r="B9462" s="100" t="s">
        <v>11413</v>
      </c>
      <c r="C9462" s="100"/>
      <c r="D9462" s="124"/>
      <c r="E9462" s="157" t="e">
        <f>VLOOKUP(D9462,'SOAT LIQ'!$A$87:$C$3416,3,FALSE)</f>
        <v>#N/A</v>
      </c>
      <c r="F9462" t="s">
        <v>21632</v>
      </c>
    </row>
    <row r="9463" spans="1:6" x14ac:dyDescent="0.25">
      <c r="A9463" t="s">
        <v>5523</v>
      </c>
      <c r="B9463" s="100" t="s">
        <v>11413</v>
      </c>
      <c r="C9463" s="100"/>
      <c r="D9463" s="124"/>
      <c r="E9463" s="157" t="e">
        <f>VLOOKUP(D9463,'SOAT LIQ'!$A$87:$C$3416,3,FALSE)</f>
        <v>#N/A</v>
      </c>
      <c r="F9463" t="s">
        <v>21632</v>
      </c>
    </row>
    <row r="9464" spans="1:6" x14ac:dyDescent="0.25">
      <c r="A9464" t="s">
        <v>5523</v>
      </c>
      <c r="B9464" s="100" t="s">
        <v>11414</v>
      </c>
      <c r="C9464" s="100"/>
      <c r="D9464" s="124"/>
      <c r="E9464" s="157" t="e">
        <f>VLOOKUP(D9464,'SOAT LIQ'!$A$87:$C$3416,3,FALSE)</f>
        <v>#N/A</v>
      </c>
      <c r="F9464" t="s">
        <v>21632</v>
      </c>
    </row>
    <row r="9465" spans="1:6" x14ac:dyDescent="0.25">
      <c r="A9465" t="s">
        <v>5523</v>
      </c>
      <c r="B9465" s="100" t="s">
        <v>11415</v>
      </c>
      <c r="C9465" s="100"/>
      <c r="D9465" s="124"/>
      <c r="E9465" s="157" t="e">
        <f>VLOOKUP(D9465,'SOAT LIQ'!$A$87:$C$3416,3,FALSE)</f>
        <v>#N/A</v>
      </c>
      <c r="F9465" t="s">
        <v>21632</v>
      </c>
    </row>
    <row r="9466" spans="1:6" x14ac:dyDescent="0.25">
      <c r="A9466" t="s">
        <v>5523</v>
      </c>
      <c r="B9466" s="100" t="s">
        <v>11417</v>
      </c>
      <c r="C9466" s="99" t="s">
        <v>11416</v>
      </c>
      <c r="D9466" s="124">
        <v>13120</v>
      </c>
      <c r="E9466" s="157">
        <f>VLOOKUP(D9466,'SOAT LIQ'!$A$87:$C$3416,3,FALSE)</f>
        <v>7</v>
      </c>
      <c r="F9466" t="s">
        <v>21632</v>
      </c>
    </row>
    <row r="9467" spans="1:6" x14ac:dyDescent="0.25">
      <c r="A9467" t="s">
        <v>5523</v>
      </c>
      <c r="B9467" s="100" t="s">
        <v>11418</v>
      </c>
      <c r="C9467" s="99" t="s">
        <v>11419</v>
      </c>
      <c r="D9467" s="124">
        <v>13120</v>
      </c>
      <c r="E9467" s="157">
        <f>VLOOKUP(D9467,'SOAT LIQ'!$A$87:$C$3416,3,FALSE)</f>
        <v>7</v>
      </c>
      <c r="F9467" t="s">
        <v>21632</v>
      </c>
    </row>
    <row r="9468" spans="1:6" x14ac:dyDescent="0.25">
      <c r="A9468" t="s">
        <v>5523</v>
      </c>
      <c r="B9468" s="100" t="s">
        <v>4724</v>
      </c>
      <c r="C9468" s="99" t="s">
        <v>11420</v>
      </c>
      <c r="D9468" s="124">
        <v>13620</v>
      </c>
      <c r="E9468" s="157">
        <f>VLOOKUP(D9468,'SOAT LIQ'!$A$87:$C$3416,3,FALSE)</f>
        <v>6</v>
      </c>
      <c r="F9468" t="s">
        <v>21632</v>
      </c>
    </row>
    <row r="9469" spans="1:6" x14ac:dyDescent="0.25">
      <c r="A9469" t="s">
        <v>5936</v>
      </c>
      <c r="B9469" s="100" t="s">
        <v>4724</v>
      </c>
      <c r="C9469" s="99" t="s">
        <v>11420</v>
      </c>
      <c r="D9469" s="124">
        <v>13620</v>
      </c>
      <c r="E9469" s="157">
        <f>VLOOKUP(D9469,'SOAT LIQ'!$A$87:$C$3416,3,FALSE)</f>
        <v>6</v>
      </c>
      <c r="F9469" t="s">
        <v>21632</v>
      </c>
    </row>
    <row r="9470" spans="1:6" x14ac:dyDescent="0.25">
      <c r="A9470" t="s">
        <v>5523</v>
      </c>
      <c r="B9470" s="100" t="s">
        <v>11422</v>
      </c>
      <c r="C9470" s="99" t="s">
        <v>11421</v>
      </c>
      <c r="D9470" s="124">
        <v>13120</v>
      </c>
      <c r="E9470" s="157">
        <f>VLOOKUP(D9470,'SOAT LIQ'!$A$87:$C$3416,3,FALSE)</f>
        <v>7</v>
      </c>
      <c r="F9470" t="s">
        <v>21632</v>
      </c>
    </row>
    <row r="9471" spans="1:6" x14ac:dyDescent="0.25">
      <c r="A9471" t="s">
        <v>5523</v>
      </c>
      <c r="B9471" s="100" t="s">
        <v>11424</v>
      </c>
      <c r="C9471" s="99" t="s">
        <v>11423</v>
      </c>
      <c r="D9471" s="124">
        <v>13620</v>
      </c>
      <c r="E9471" s="157">
        <f>VLOOKUP(D9471,'SOAT LIQ'!$A$87:$C$3416,3,FALSE)</f>
        <v>6</v>
      </c>
      <c r="F9471" t="s">
        <v>21632</v>
      </c>
    </row>
    <row r="9472" spans="1:6" x14ac:dyDescent="0.25">
      <c r="A9472" t="s">
        <v>5936</v>
      </c>
      <c r="B9472" s="100" t="s">
        <v>11424</v>
      </c>
      <c r="C9472" s="99" t="s">
        <v>11423</v>
      </c>
      <c r="D9472" s="124">
        <v>13620</v>
      </c>
      <c r="E9472" s="157">
        <f>VLOOKUP(D9472,'SOAT LIQ'!$A$87:$C$3416,3,FALSE)</f>
        <v>6</v>
      </c>
      <c r="F9472" t="s">
        <v>21632</v>
      </c>
    </row>
    <row r="9473" spans="1:6" x14ac:dyDescent="0.25">
      <c r="A9473" t="s">
        <v>5523</v>
      </c>
      <c r="B9473" s="100" t="s">
        <v>11425</v>
      </c>
      <c r="C9473" s="99" t="s">
        <v>11426</v>
      </c>
      <c r="D9473" s="124">
        <v>13121</v>
      </c>
      <c r="E9473" s="157">
        <f>VLOOKUP(D9473,'SOAT LIQ'!$A$87:$C$3416,3,FALSE)</f>
        <v>9</v>
      </c>
      <c r="F9473" t="s">
        <v>21632</v>
      </c>
    </row>
    <row r="9474" spans="1:6" x14ac:dyDescent="0.25">
      <c r="A9474" t="s">
        <v>5523</v>
      </c>
      <c r="B9474" s="100" t="s">
        <v>11427</v>
      </c>
      <c r="C9474" s="100"/>
      <c r="D9474" s="124">
        <v>13121</v>
      </c>
      <c r="E9474" s="157">
        <f>VLOOKUP(D9474,'SOAT LIQ'!$A$87:$C$3416,3,FALSE)</f>
        <v>9</v>
      </c>
      <c r="F9474" t="s">
        <v>21632</v>
      </c>
    </row>
    <row r="9475" spans="1:6" x14ac:dyDescent="0.25">
      <c r="A9475" t="s">
        <v>5523</v>
      </c>
      <c r="B9475" s="100" t="s">
        <v>11428</v>
      </c>
      <c r="C9475" s="99" t="s">
        <v>11429</v>
      </c>
      <c r="D9475" s="124">
        <v>13220</v>
      </c>
      <c r="E9475" s="157">
        <f>VLOOKUP(D9475,'SOAT LIQ'!$A$87:$C$3416,3,FALSE)</f>
        <v>9</v>
      </c>
      <c r="F9475" t="s">
        <v>21632</v>
      </c>
    </row>
    <row r="9476" spans="1:6" x14ac:dyDescent="0.25">
      <c r="A9476" t="s">
        <v>5523</v>
      </c>
      <c r="B9476" s="100" t="s">
        <v>11430</v>
      </c>
      <c r="C9476" s="99" t="s">
        <v>11429</v>
      </c>
      <c r="D9476" s="124">
        <v>13220</v>
      </c>
      <c r="E9476" s="157">
        <f>VLOOKUP(D9476,'SOAT LIQ'!$A$87:$C$3416,3,FALSE)</f>
        <v>9</v>
      </c>
      <c r="F9476" t="s">
        <v>21632</v>
      </c>
    </row>
    <row r="9477" spans="1:6" x14ac:dyDescent="0.25">
      <c r="A9477" t="s">
        <v>5523</v>
      </c>
      <c r="B9477" s="100" t="s">
        <v>11431</v>
      </c>
      <c r="C9477" s="99" t="s">
        <v>11432</v>
      </c>
      <c r="D9477" s="124">
        <v>13220</v>
      </c>
      <c r="E9477" s="157">
        <f>VLOOKUP(D9477,'SOAT LIQ'!$A$87:$C$3416,3,FALSE)</f>
        <v>9</v>
      </c>
      <c r="F9477" t="s">
        <v>21632</v>
      </c>
    </row>
    <row r="9478" spans="1:6" x14ac:dyDescent="0.25">
      <c r="A9478" t="s">
        <v>5523</v>
      </c>
      <c r="B9478" s="100" t="s">
        <v>11433</v>
      </c>
      <c r="C9478" s="100"/>
      <c r="D9478" s="124">
        <v>13220</v>
      </c>
      <c r="E9478" s="157">
        <f>VLOOKUP(D9478,'SOAT LIQ'!$A$87:$C$3416,3,FALSE)</f>
        <v>9</v>
      </c>
      <c r="F9478" t="s">
        <v>21632</v>
      </c>
    </row>
    <row r="9479" spans="1:6" x14ac:dyDescent="0.25">
      <c r="A9479" t="s">
        <v>5773</v>
      </c>
      <c r="B9479" s="100" t="s">
        <v>11434</v>
      </c>
      <c r="C9479" s="99" t="s">
        <v>11435</v>
      </c>
      <c r="D9479" s="124">
        <v>14120</v>
      </c>
      <c r="E9479" s="157">
        <f>VLOOKUP(D9479,'SOAT LIQ'!$A$87:$C$3416,3,FALSE)</f>
        <v>8</v>
      </c>
      <c r="F9479" t="s">
        <v>21632</v>
      </c>
    </row>
    <row r="9480" spans="1:6" x14ac:dyDescent="0.25">
      <c r="A9480" t="s">
        <v>5523</v>
      </c>
      <c r="B9480" s="100" t="s">
        <v>11434</v>
      </c>
      <c r="C9480" s="99" t="s">
        <v>11435</v>
      </c>
      <c r="D9480" s="124">
        <v>14120</v>
      </c>
      <c r="E9480" s="157">
        <f>VLOOKUP(D9480,'SOAT LIQ'!$A$87:$C$3416,3,FALSE)</f>
        <v>8</v>
      </c>
      <c r="F9480" t="s">
        <v>21632</v>
      </c>
    </row>
    <row r="9481" spans="1:6" x14ac:dyDescent="0.25">
      <c r="A9481" t="s">
        <v>5782</v>
      </c>
      <c r="B9481" s="100" t="s">
        <v>11434</v>
      </c>
      <c r="C9481" s="99" t="s">
        <v>11435</v>
      </c>
      <c r="D9481" s="124">
        <v>14120</v>
      </c>
      <c r="E9481" s="157">
        <f>VLOOKUP(D9481,'SOAT LIQ'!$A$87:$C$3416,3,FALSE)</f>
        <v>8</v>
      </c>
      <c r="F9481" t="s">
        <v>21632</v>
      </c>
    </row>
    <row r="9482" spans="1:6" x14ac:dyDescent="0.25">
      <c r="A9482" t="s">
        <v>5523</v>
      </c>
      <c r="B9482" s="100" t="s">
        <v>11436</v>
      </c>
      <c r="C9482" s="99" t="s">
        <v>11435</v>
      </c>
      <c r="D9482" s="124">
        <v>14120</v>
      </c>
      <c r="E9482" s="157">
        <f>VLOOKUP(D9482,'SOAT LIQ'!$A$87:$C$3416,3,FALSE)</f>
        <v>8</v>
      </c>
      <c r="F9482" t="s">
        <v>21632</v>
      </c>
    </row>
    <row r="9483" spans="1:6" x14ac:dyDescent="0.25">
      <c r="A9483" t="s">
        <v>5782</v>
      </c>
      <c r="B9483" s="100" t="s">
        <v>11436</v>
      </c>
      <c r="C9483" s="99" t="s">
        <v>11435</v>
      </c>
      <c r="D9483" s="124">
        <v>14120</v>
      </c>
      <c r="E9483" s="157">
        <f>VLOOKUP(D9483,'SOAT LIQ'!$A$87:$C$3416,3,FALSE)</f>
        <v>8</v>
      </c>
      <c r="F9483" t="s">
        <v>21632</v>
      </c>
    </row>
    <row r="9484" spans="1:6" x14ac:dyDescent="0.25">
      <c r="A9484" t="s">
        <v>5773</v>
      </c>
      <c r="B9484" s="100" t="s">
        <v>11436</v>
      </c>
      <c r="C9484" s="99" t="s">
        <v>11435</v>
      </c>
      <c r="D9484" s="124">
        <v>14120</v>
      </c>
      <c r="E9484" s="157">
        <f>VLOOKUP(D9484,'SOAT LIQ'!$A$87:$C$3416,3,FALSE)</f>
        <v>8</v>
      </c>
      <c r="F9484" t="s">
        <v>21632</v>
      </c>
    </row>
    <row r="9485" spans="1:6" x14ac:dyDescent="0.25">
      <c r="A9485" t="s">
        <v>5773</v>
      </c>
      <c r="B9485" s="100" t="s">
        <v>11437</v>
      </c>
      <c r="C9485" s="99" t="s">
        <v>11438</v>
      </c>
      <c r="D9485" s="124">
        <v>14120</v>
      </c>
      <c r="E9485" s="157">
        <f>VLOOKUP(D9485,'SOAT LIQ'!$A$87:$C$3416,3,FALSE)</f>
        <v>8</v>
      </c>
      <c r="F9485" t="s">
        <v>21632</v>
      </c>
    </row>
    <row r="9486" spans="1:6" x14ac:dyDescent="0.25">
      <c r="A9486" t="s">
        <v>5523</v>
      </c>
      <c r="B9486" s="100" t="s">
        <v>11437</v>
      </c>
      <c r="C9486" s="99" t="s">
        <v>11438</v>
      </c>
      <c r="D9486" s="124">
        <v>14120</v>
      </c>
      <c r="E9486" s="157">
        <f>VLOOKUP(D9486,'SOAT LIQ'!$A$87:$C$3416,3,FALSE)</f>
        <v>8</v>
      </c>
      <c r="F9486" t="s">
        <v>21632</v>
      </c>
    </row>
    <row r="9487" spans="1:6" x14ac:dyDescent="0.25">
      <c r="A9487" t="s">
        <v>5782</v>
      </c>
      <c r="B9487" s="100" t="s">
        <v>11437</v>
      </c>
      <c r="C9487" s="99" t="s">
        <v>11438</v>
      </c>
      <c r="D9487" s="124">
        <v>14120</v>
      </c>
      <c r="E9487" s="157">
        <f>VLOOKUP(D9487,'SOAT LIQ'!$A$87:$C$3416,3,FALSE)</f>
        <v>8</v>
      </c>
      <c r="F9487" t="s">
        <v>21632</v>
      </c>
    </row>
    <row r="9488" spans="1:6" x14ac:dyDescent="0.25">
      <c r="A9488" t="s">
        <v>5523</v>
      </c>
      <c r="B9488" s="100" t="s">
        <v>11439</v>
      </c>
      <c r="C9488" s="100"/>
      <c r="D9488" s="124">
        <v>14120</v>
      </c>
      <c r="E9488" s="157">
        <f>VLOOKUP(D9488,'SOAT LIQ'!$A$87:$C$3416,3,FALSE)</f>
        <v>8</v>
      </c>
      <c r="F9488" t="s">
        <v>21632</v>
      </c>
    </row>
    <row r="9489" spans="1:6" x14ac:dyDescent="0.25">
      <c r="A9489" t="s">
        <v>5773</v>
      </c>
      <c r="B9489" s="100" t="s">
        <v>11439</v>
      </c>
      <c r="C9489" s="100"/>
      <c r="D9489" s="124">
        <v>14120</v>
      </c>
      <c r="E9489" s="157">
        <f>VLOOKUP(D9489,'SOAT LIQ'!$A$87:$C$3416,3,FALSE)</f>
        <v>8</v>
      </c>
      <c r="F9489" t="s">
        <v>21632</v>
      </c>
    </row>
    <row r="9490" spans="1:6" x14ac:dyDescent="0.25">
      <c r="A9490" t="s">
        <v>5782</v>
      </c>
      <c r="B9490" s="100" t="s">
        <v>11439</v>
      </c>
      <c r="C9490" s="100"/>
      <c r="D9490" s="124">
        <v>14120</v>
      </c>
      <c r="E9490" s="157">
        <f>VLOOKUP(D9490,'SOAT LIQ'!$A$87:$C$3416,3,FALSE)</f>
        <v>8</v>
      </c>
      <c r="F9490" t="s">
        <v>21632</v>
      </c>
    </row>
    <row r="9491" spans="1:6" x14ac:dyDescent="0.25">
      <c r="A9491" t="s">
        <v>5523</v>
      </c>
      <c r="B9491" s="100" t="s">
        <v>11440</v>
      </c>
      <c r="C9491" s="99" t="s">
        <v>11441</v>
      </c>
      <c r="D9491" s="124">
        <v>13422</v>
      </c>
      <c r="E9491" s="157">
        <f>VLOOKUP(D9491,'SOAT LIQ'!$A$87:$C$3416,3,FALSE)</f>
        <v>13</v>
      </c>
      <c r="F9491" t="s">
        <v>21632</v>
      </c>
    </row>
    <row r="9492" spans="1:6" x14ac:dyDescent="0.25">
      <c r="A9492" t="s">
        <v>5523</v>
      </c>
      <c r="B9492" s="100" t="s">
        <v>11442</v>
      </c>
      <c r="C9492" s="100"/>
      <c r="D9492" s="124">
        <v>13420</v>
      </c>
      <c r="E9492" s="157">
        <f>VLOOKUP(D9492,'SOAT LIQ'!$A$87:$C$3416,3,FALSE)</f>
        <v>10</v>
      </c>
      <c r="F9492" t="s">
        <v>21632</v>
      </c>
    </row>
    <row r="9493" spans="1:6" x14ac:dyDescent="0.25">
      <c r="A9493" t="s">
        <v>5523</v>
      </c>
      <c r="B9493" s="100" t="s">
        <v>11443</v>
      </c>
      <c r="C9493" s="100"/>
      <c r="D9493" s="124">
        <v>13420</v>
      </c>
      <c r="E9493" s="157">
        <f>VLOOKUP(D9493,'SOAT LIQ'!$A$87:$C$3416,3,FALSE)</f>
        <v>10</v>
      </c>
      <c r="F9493" t="s">
        <v>21632</v>
      </c>
    </row>
    <row r="9494" spans="1:6" x14ac:dyDescent="0.25">
      <c r="A9494" t="s">
        <v>5523</v>
      </c>
      <c r="B9494" s="100" t="s">
        <v>11444</v>
      </c>
      <c r="C9494" s="99" t="s">
        <v>11445</v>
      </c>
      <c r="D9494" s="124">
        <v>13420</v>
      </c>
      <c r="E9494" s="157">
        <f>VLOOKUP(D9494,'SOAT LIQ'!$A$87:$C$3416,3,FALSE)</f>
        <v>10</v>
      </c>
      <c r="F9494" t="s">
        <v>21632</v>
      </c>
    </row>
    <row r="9495" spans="1:6" x14ac:dyDescent="0.25">
      <c r="A9495" t="s">
        <v>5523</v>
      </c>
      <c r="B9495" s="100" t="s">
        <v>11446</v>
      </c>
      <c r="C9495" s="100"/>
      <c r="D9495" s="124">
        <v>13420</v>
      </c>
      <c r="E9495" s="157">
        <f>VLOOKUP(D9495,'SOAT LIQ'!$A$87:$C$3416,3,FALSE)</f>
        <v>10</v>
      </c>
      <c r="F9495" t="s">
        <v>21632</v>
      </c>
    </row>
    <row r="9496" spans="1:6" x14ac:dyDescent="0.25">
      <c r="A9496" t="s">
        <v>5523</v>
      </c>
      <c r="B9496" s="100" t="s">
        <v>11447</v>
      </c>
      <c r="C9496" s="99" t="s">
        <v>11445</v>
      </c>
      <c r="D9496" s="124">
        <v>13420</v>
      </c>
      <c r="E9496" s="157">
        <f>VLOOKUP(D9496,'SOAT LIQ'!$A$87:$C$3416,3,FALSE)</f>
        <v>10</v>
      </c>
      <c r="F9496" t="s">
        <v>21632</v>
      </c>
    </row>
    <row r="9497" spans="1:6" x14ac:dyDescent="0.25">
      <c r="A9497" t="s">
        <v>5523</v>
      </c>
      <c r="B9497" s="100" t="s">
        <v>11448</v>
      </c>
      <c r="C9497" s="99" t="s">
        <v>11449</v>
      </c>
      <c r="D9497" s="124">
        <v>13420</v>
      </c>
      <c r="E9497" s="157">
        <f>VLOOKUP(D9497,'SOAT LIQ'!$A$87:$C$3416,3,FALSE)</f>
        <v>10</v>
      </c>
      <c r="F9497" t="s">
        <v>21632</v>
      </c>
    </row>
    <row r="9498" spans="1:6" x14ac:dyDescent="0.25">
      <c r="A9498" t="s">
        <v>5523</v>
      </c>
      <c r="B9498" s="100" t="s">
        <v>11450</v>
      </c>
      <c r="C9498" s="99" t="s">
        <v>11451</v>
      </c>
      <c r="D9498" s="124">
        <v>13420</v>
      </c>
      <c r="E9498" s="157">
        <f>VLOOKUP(D9498,'SOAT LIQ'!$A$87:$C$3416,3,FALSE)</f>
        <v>10</v>
      </c>
      <c r="F9498" t="s">
        <v>21632</v>
      </c>
    </row>
    <row r="9499" spans="1:6" x14ac:dyDescent="0.25">
      <c r="A9499" t="s">
        <v>5523</v>
      </c>
      <c r="B9499" s="100" t="s">
        <v>11452</v>
      </c>
      <c r="C9499" s="100"/>
      <c r="D9499" s="124">
        <v>13420</v>
      </c>
      <c r="E9499" s="157">
        <f>VLOOKUP(D9499,'SOAT LIQ'!$A$87:$C$3416,3,FALSE)</f>
        <v>10</v>
      </c>
      <c r="F9499" t="s">
        <v>21632</v>
      </c>
    </row>
    <row r="9500" spans="1:6" x14ac:dyDescent="0.25">
      <c r="A9500" t="s">
        <v>5523</v>
      </c>
      <c r="B9500" s="100" t="s">
        <v>11453</v>
      </c>
      <c r="C9500" s="100"/>
      <c r="D9500" s="124">
        <v>13420</v>
      </c>
      <c r="E9500" s="157">
        <f>VLOOKUP(D9500,'SOAT LIQ'!$A$87:$C$3416,3,FALSE)</f>
        <v>10</v>
      </c>
      <c r="F9500" t="s">
        <v>21632</v>
      </c>
    </row>
    <row r="9501" spans="1:6" x14ac:dyDescent="0.25">
      <c r="A9501" t="s">
        <v>5523</v>
      </c>
      <c r="B9501" s="100" t="s">
        <v>11454</v>
      </c>
      <c r="C9501" s="100"/>
      <c r="D9501" s="124">
        <v>13420</v>
      </c>
      <c r="E9501" s="157">
        <f>VLOOKUP(D9501,'SOAT LIQ'!$A$87:$C$3416,3,FALSE)</f>
        <v>10</v>
      </c>
      <c r="F9501" t="s">
        <v>21632</v>
      </c>
    </row>
    <row r="9502" spans="1:6" x14ac:dyDescent="0.25">
      <c r="A9502" t="s">
        <v>5523</v>
      </c>
      <c r="B9502" s="100" t="s">
        <v>11455</v>
      </c>
      <c r="C9502" s="99" t="s">
        <v>11456</v>
      </c>
      <c r="D9502" s="124">
        <v>13445</v>
      </c>
      <c r="E9502" s="157">
        <f>VLOOKUP(D9502,'SOAT LIQ'!$A$87:$C$3416,3,FALSE)</f>
        <v>6</v>
      </c>
      <c r="F9502" t="s">
        <v>21632</v>
      </c>
    </row>
    <row r="9503" spans="1:6" x14ac:dyDescent="0.25">
      <c r="A9503" t="s">
        <v>5523</v>
      </c>
      <c r="B9503" s="100" t="s">
        <v>11457</v>
      </c>
      <c r="C9503" s="99" t="s">
        <v>11458</v>
      </c>
      <c r="D9503" s="124">
        <v>13520</v>
      </c>
      <c r="E9503" s="157">
        <f>VLOOKUP(D9503,'SOAT LIQ'!$A$87:$C$3416,3,FALSE)</f>
        <v>12</v>
      </c>
      <c r="F9503" t="s">
        <v>21632</v>
      </c>
    </row>
    <row r="9504" spans="1:6" x14ac:dyDescent="0.25">
      <c r="A9504" t="s">
        <v>5523</v>
      </c>
      <c r="B9504" s="100" t="s">
        <v>11459</v>
      </c>
      <c r="C9504" s="99" t="s">
        <v>11458</v>
      </c>
      <c r="D9504" s="124">
        <v>13520</v>
      </c>
      <c r="E9504" s="157">
        <f>VLOOKUP(D9504,'SOAT LIQ'!$A$87:$C$3416,3,FALSE)</f>
        <v>12</v>
      </c>
      <c r="F9504" t="s">
        <v>21632</v>
      </c>
    </row>
    <row r="9505" spans="1:6" x14ac:dyDescent="0.25">
      <c r="A9505" t="s">
        <v>5523</v>
      </c>
      <c r="B9505" s="100" t="s">
        <v>11460</v>
      </c>
      <c r="C9505" s="99" t="s">
        <v>11458</v>
      </c>
      <c r="D9505" s="124">
        <v>13520</v>
      </c>
      <c r="E9505" s="157">
        <f>VLOOKUP(D9505,'SOAT LIQ'!$A$87:$C$3416,3,FALSE)</f>
        <v>12</v>
      </c>
      <c r="F9505" t="s">
        <v>21632</v>
      </c>
    </row>
    <row r="9506" spans="1:6" x14ac:dyDescent="0.25">
      <c r="A9506" t="s">
        <v>5523</v>
      </c>
      <c r="B9506" s="100" t="s">
        <v>11461</v>
      </c>
      <c r="C9506" s="99" t="s">
        <v>11458</v>
      </c>
      <c r="D9506" s="124">
        <v>13520</v>
      </c>
      <c r="E9506" s="157">
        <f>VLOOKUP(D9506,'SOAT LIQ'!$A$87:$C$3416,3,FALSE)</f>
        <v>12</v>
      </c>
      <c r="F9506" t="s">
        <v>21632</v>
      </c>
    </row>
    <row r="9507" spans="1:6" x14ac:dyDescent="0.25">
      <c r="A9507" t="s">
        <v>5523</v>
      </c>
      <c r="B9507" s="100" t="s">
        <v>11462</v>
      </c>
      <c r="C9507" s="99" t="s">
        <v>11458</v>
      </c>
      <c r="D9507" s="124">
        <v>13520</v>
      </c>
      <c r="E9507" s="157">
        <f>VLOOKUP(D9507,'SOAT LIQ'!$A$87:$C$3416,3,FALSE)</f>
        <v>12</v>
      </c>
      <c r="F9507" t="s">
        <v>21632</v>
      </c>
    </row>
    <row r="9508" spans="1:6" x14ac:dyDescent="0.25">
      <c r="A9508" t="s">
        <v>5523</v>
      </c>
      <c r="B9508" s="100" t="s">
        <v>11463</v>
      </c>
      <c r="C9508" s="99" t="s">
        <v>11458</v>
      </c>
      <c r="D9508" s="124">
        <v>13520</v>
      </c>
      <c r="E9508" s="157">
        <f>VLOOKUP(D9508,'SOAT LIQ'!$A$87:$C$3416,3,FALSE)</f>
        <v>12</v>
      </c>
      <c r="F9508" t="s">
        <v>21632</v>
      </c>
    </row>
    <row r="9509" spans="1:6" x14ac:dyDescent="0.25">
      <c r="A9509" t="s">
        <v>5523</v>
      </c>
      <c r="B9509" s="100" t="s">
        <v>11464</v>
      </c>
      <c r="C9509" s="99" t="s">
        <v>11465</v>
      </c>
      <c r="D9509" s="124">
        <v>13520</v>
      </c>
      <c r="E9509" s="157">
        <f>VLOOKUP(D9509,'SOAT LIQ'!$A$87:$C$3416,3,FALSE)</f>
        <v>12</v>
      </c>
      <c r="F9509" t="s">
        <v>21632</v>
      </c>
    </row>
    <row r="9510" spans="1:6" x14ac:dyDescent="0.25">
      <c r="A9510" t="s">
        <v>5523</v>
      </c>
      <c r="B9510" s="100" t="s">
        <v>11466</v>
      </c>
      <c r="C9510" s="99" t="s">
        <v>11465</v>
      </c>
      <c r="D9510" s="124">
        <v>13520</v>
      </c>
      <c r="E9510" s="157">
        <f>VLOOKUP(D9510,'SOAT LIQ'!$A$87:$C$3416,3,FALSE)</f>
        <v>12</v>
      </c>
      <c r="F9510" t="s">
        <v>21632</v>
      </c>
    </row>
    <row r="9511" spans="1:6" x14ac:dyDescent="0.25">
      <c r="A9511" t="s">
        <v>5523</v>
      </c>
      <c r="B9511" s="100" t="s">
        <v>11467</v>
      </c>
      <c r="C9511" s="99" t="s">
        <v>11465</v>
      </c>
      <c r="D9511" s="124">
        <v>13520</v>
      </c>
      <c r="E9511" s="157">
        <f>VLOOKUP(D9511,'SOAT LIQ'!$A$87:$C$3416,3,FALSE)</f>
        <v>12</v>
      </c>
      <c r="F9511" t="s">
        <v>21632</v>
      </c>
    </row>
    <row r="9512" spans="1:6" x14ac:dyDescent="0.25">
      <c r="A9512" t="s">
        <v>5523</v>
      </c>
      <c r="B9512" s="100" t="s">
        <v>11468</v>
      </c>
      <c r="C9512" s="99" t="s">
        <v>11458</v>
      </c>
      <c r="D9512" s="124">
        <v>13520</v>
      </c>
      <c r="E9512" s="157">
        <f>VLOOKUP(D9512,'SOAT LIQ'!$A$87:$C$3416,3,FALSE)</f>
        <v>12</v>
      </c>
      <c r="F9512" t="s">
        <v>21632</v>
      </c>
    </row>
    <row r="9513" spans="1:6" x14ac:dyDescent="0.25">
      <c r="A9513" t="s">
        <v>5523</v>
      </c>
      <c r="B9513" s="100" t="s">
        <v>11469</v>
      </c>
      <c r="C9513" s="99" t="s">
        <v>11470</v>
      </c>
      <c r="D9513" s="124">
        <v>13520</v>
      </c>
      <c r="E9513" s="157">
        <f>VLOOKUP(D9513,'SOAT LIQ'!$A$87:$C$3416,3,FALSE)</f>
        <v>12</v>
      </c>
      <c r="F9513" t="s">
        <v>21632</v>
      </c>
    </row>
    <row r="9514" spans="1:6" x14ac:dyDescent="0.25">
      <c r="A9514" t="s">
        <v>5523</v>
      </c>
      <c r="B9514" s="100" t="s">
        <v>11471</v>
      </c>
      <c r="C9514" s="100"/>
      <c r="D9514" s="124">
        <v>13520</v>
      </c>
      <c r="E9514" s="157">
        <f>VLOOKUP(D9514,'SOAT LIQ'!$A$87:$C$3416,3,FALSE)</f>
        <v>12</v>
      </c>
      <c r="F9514" t="s">
        <v>21632</v>
      </c>
    </row>
    <row r="9515" spans="1:6" x14ac:dyDescent="0.25">
      <c r="A9515" t="s">
        <v>5523</v>
      </c>
      <c r="B9515" s="100" t="s">
        <v>11472</v>
      </c>
      <c r="C9515" s="99" t="s">
        <v>11470</v>
      </c>
      <c r="D9515" s="124">
        <v>13520</v>
      </c>
      <c r="E9515" s="157">
        <f>VLOOKUP(D9515,'SOAT LIQ'!$A$87:$C$3416,3,FALSE)</f>
        <v>12</v>
      </c>
      <c r="F9515" t="s">
        <v>21632</v>
      </c>
    </row>
    <row r="9516" spans="1:6" x14ac:dyDescent="0.25">
      <c r="A9516" t="s">
        <v>5523</v>
      </c>
      <c r="B9516" s="100" t="s">
        <v>11473</v>
      </c>
      <c r="C9516" s="99" t="s">
        <v>11470</v>
      </c>
      <c r="D9516" s="124">
        <v>13520</v>
      </c>
      <c r="E9516" s="157">
        <f>VLOOKUP(D9516,'SOAT LIQ'!$A$87:$C$3416,3,FALSE)</f>
        <v>12</v>
      </c>
      <c r="F9516" t="s">
        <v>21632</v>
      </c>
    </row>
    <row r="9517" spans="1:6" x14ac:dyDescent="0.25">
      <c r="A9517" t="s">
        <v>5523</v>
      </c>
      <c r="B9517" s="100" t="s">
        <v>11474</v>
      </c>
      <c r="C9517" s="100"/>
      <c r="D9517" s="124">
        <v>13520</v>
      </c>
      <c r="E9517" s="157">
        <f>VLOOKUP(D9517,'SOAT LIQ'!$A$87:$C$3416,3,FALSE)</f>
        <v>12</v>
      </c>
      <c r="F9517" t="s">
        <v>21632</v>
      </c>
    </row>
    <row r="9518" spans="1:6" x14ac:dyDescent="0.25">
      <c r="A9518" t="s">
        <v>5523</v>
      </c>
      <c r="B9518" s="100" t="s">
        <v>11475</v>
      </c>
      <c r="C9518" s="100"/>
      <c r="D9518" s="124">
        <v>13520</v>
      </c>
      <c r="E9518" s="157">
        <f>VLOOKUP(D9518,'SOAT LIQ'!$A$87:$C$3416,3,FALSE)</f>
        <v>12</v>
      </c>
      <c r="F9518" t="s">
        <v>21632</v>
      </c>
    </row>
    <row r="9519" spans="1:6" x14ac:dyDescent="0.25">
      <c r="A9519" t="s">
        <v>5523</v>
      </c>
      <c r="B9519" s="100" t="s">
        <v>11476</v>
      </c>
      <c r="C9519" s="100"/>
      <c r="D9519" s="124">
        <v>13520</v>
      </c>
      <c r="E9519" s="157">
        <f>VLOOKUP(D9519,'SOAT LIQ'!$A$87:$C$3416,3,FALSE)</f>
        <v>12</v>
      </c>
      <c r="F9519" t="s">
        <v>21632</v>
      </c>
    </row>
    <row r="9520" spans="1:6" x14ac:dyDescent="0.25">
      <c r="A9520" t="s">
        <v>5523</v>
      </c>
      <c r="B9520" s="100" t="s">
        <v>11477</v>
      </c>
      <c r="C9520" s="100"/>
      <c r="D9520" s="124">
        <v>13520</v>
      </c>
      <c r="E9520" s="157">
        <f>VLOOKUP(D9520,'SOAT LIQ'!$A$87:$C$3416,3,FALSE)</f>
        <v>12</v>
      </c>
      <c r="F9520" t="s">
        <v>21632</v>
      </c>
    </row>
    <row r="9521" spans="1:6" x14ac:dyDescent="0.25">
      <c r="A9521" t="s">
        <v>5523</v>
      </c>
      <c r="B9521" s="100" t="s">
        <v>11478</v>
      </c>
      <c r="C9521" s="100"/>
      <c r="D9521" s="124">
        <v>13520</v>
      </c>
      <c r="E9521" s="157">
        <f>VLOOKUP(D9521,'SOAT LIQ'!$A$87:$C$3416,3,FALSE)</f>
        <v>12</v>
      </c>
      <c r="F9521" t="s">
        <v>21632</v>
      </c>
    </row>
    <row r="9522" spans="1:6" x14ac:dyDescent="0.25">
      <c r="A9522" t="s">
        <v>5523</v>
      </c>
      <c r="B9522" s="100" t="s">
        <v>11479</v>
      </c>
      <c r="C9522" s="99" t="s">
        <v>11480</v>
      </c>
      <c r="D9522" s="124">
        <v>13521</v>
      </c>
      <c r="E9522" s="157">
        <f>VLOOKUP(D9522,'SOAT LIQ'!$A$87:$C$3416,3,FALSE)</f>
        <v>7</v>
      </c>
      <c r="F9522" t="s">
        <v>21632</v>
      </c>
    </row>
    <row r="9523" spans="1:6" x14ac:dyDescent="0.25">
      <c r="A9523" t="s">
        <v>5523</v>
      </c>
      <c r="B9523" s="100" t="s">
        <v>11481</v>
      </c>
      <c r="C9523" s="99" t="s">
        <v>11480</v>
      </c>
      <c r="D9523" s="124">
        <v>13521</v>
      </c>
      <c r="E9523" s="157">
        <f>VLOOKUP(D9523,'SOAT LIQ'!$A$87:$C$3416,3,FALSE)</f>
        <v>7</v>
      </c>
      <c r="F9523" t="s">
        <v>21632</v>
      </c>
    </row>
    <row r="9524" spans="1:6" x14ac:dyDescent="0.25">
      <c r="A9524" t="s">
        <v>5523</v>
      </c>
      <c r="B9524" s="100" t="s">
        <v>11482</v>
      </c>
      <c r="C9524" s="99" t="s">
        <v>11480</v>
      </c>
      <c r="D9524" s="124">
        <v>13521</v>
      </c>
      <c r="E9524" s="157">
        <f>VLOOKUP(D9524,'SOAT LIQ'!$A$87:$C$3416,3,FALSE)</f>
        <v>7</v>
      </c>
      <c r="F9524" t="s">
        <v>21632</v>
      </c>
    </row>
    <row r="9525" spans="1:6" x14ac:dyDescent="0.25">
      <c r="A9525" t="s">
        <v>5523</v>
      </c>
      <c r="B9525" s="100" t="s">
        <v>11483</v>
      </c>
      <c r="C9525" s="100"/>
      <c r="D9525" s="124">
        <v>13521</v>
      </c>
      <c r="E9525" s="157">
        <f>VLOOKUP(D9525,'SOAT LIQ'!$A$87:$C$3416,3,FALSE)</f>
        <v>7</v>
      </c>
      <c r="F9525" t="s">
        <v>21632</v>
      </c>
    </row>
    <row r="9526" spans="1:6" x14ac:dyDescent="0.25">
      <c r="A9526" t="s">
        <v>5523</v>
      </c>
      <c r="B9526" s="100" t="s">
        <v>11484</v>
      </c>
      <c r="C9526" s="99" t="s">
        <v>11485</v>
      </c>
      <c r="D9526" s="124">
        <v>13521</v>
      </c>
      <c r="E9526" s="157">
        <f>VLOOKUP(D9526,'SOAT LIQ'!$A$87:$C$3416,3,FALSE)</f>
        <v>7</v>
      </c>
      <c r="F9526" t="s">
        <v>21632</v>
      </c>
    </row>
    <row r="9527" spans="1:6" x14ac:dyDescent="0.25">
      <c r="A9527" t="s">
        <v>5523</v>
      </c>
      <c r="B9527" s="100" t="s">
        <v>11486</v>
      </c>
      <c r="C9527" s="99" t="s">
        <v>11487</v>
      </c>
      <c r="D9527" s="124">
        <v>13521</v>
      </c>
      <c r="E9527" s="157">
        <f>VLOOKUP(D9527,'SOAT LIQ'!$A$87:$C$3416,3,FALSE)</f>
        <v>7</v>
      </c>
      <c r="F9527" t="s">
        <v>21632</v>
      </c>
    </row>
    <row r="9528" spans="1:6" x14ac:dyDescent="0.25">
      <c r="A9528" t="s">
        <v>5773</v>
      </c>
      <c r="B9528" s="100" t="s">
        <v>11488</v>
      </c>
      <c r="C9528" s="99" t="s">
        <v>11489</v>
      </c>
      <c r="D9528" s="124">
        <v>14121</v>
      </c>
      <c r="E9528" s="157">
        <f>VLOOKUP(D9528,'SOAT LIQ'!$A$87:$C$3416,3,FALSE)</f>
        <v>7</v>
      </c>
      <c r="F9528" t="s">
        <v>21632</v>
      </c>
    </row>
    <row r="9529" spans="1:6" x14ac:dyDescent="0.25">
      <c r="A9529" t="s">
        <v>5523</v>
      </c>
      <c r="B9529" s="100" t="s">
        <v>11488</v>
      </c>
      <c r="C9529" s="99" t="s">
        <v>11489</v>
      </c>
      <c r="D9529" s="124">
        <v>14121</v>
      </c>
      <c r="E9529" s="157">
        <f>VLOOKUP(D9529,'SOAT LIQ'!$A$87:$C$3416,3,FALSE)</f>
        <v>7</v>
      </c>
      <c r="F9529" t="s">
        <v>21632</v>
      </c>
    </row>
    <row r="9530" spans="1:6" x14ac:dyDescent="0.25">
      <c r="A9530" t="s">
        <v>5782</v>
      </c>
      <c r="B9530" s="100" t="s">
        <v>11488</v>
      </c>
      <c r="C9530" s="99" t="s">
        <v>11489</v>
      </c>
      <c r="D9530" s="124">
        <v>14121</v>
      </c>
      <c r="E9530" s="157">
        <f>VLOOKUP(D9530,'SOAT LIQ'!$A$87:$C$3416,3,FALSE)</f>
        <v>7</v>
      </c>
      <c r="F9530" t="s">
        <v>21632</v>
      </c>
    </row>
    <row r="9531" spans="1:6" x14ac:dyDescent="0.25">
      <c r="A9531" t="s">
        <v>5782</v>
      </c>
      <c r="B9531" s="100" t="s">
        <v>11490</v>
      </c>
      <c r="C9531" s="100"/>
      <c r="D9531" s="124">
        <v>14121</v>
      </c>
      <c r="E9531" s="157">
        <f>VLOOKUP(D9531,'SOAT LIQ'!$A$87:$C$3416,3,FALSE)</f>
        <v>7</v>
      </c>
      <c r="F9531" t="s">
        <v>21632</v>
      </c>
    </row>
    <row r="9532" spans="1:6" x14ac:dyDescent="0.25">
      <c r="A9532" t="s">
        <v>5523</v>
      </c>
      <c r="B9532" s="100" t="s">
        <v>11490</v>
      </c>
      <c r="C9532" s="100"/>
      <c r="D9532" s="124">
        <v>14121</v>
      </c>
      <c r="E9532" s="157">
        <f>VLOOKUP(D9532,'SOAT LIQ'!$A$87:$C$3416,3,FALSE)</f>
        <v>7</v>
      </c>
      <c r="F9532" t="s">
        <v>21632</v>
      </c>
    </row>
    <row r="9533" spans="1:6" x14ac:dyDescent="0.25">
      <c r="A9533" t="s">
        <v>5523</v>
      </c>
      <c r="B9533" s="100" t="s">
        <v>11491</v>
      </c>
      <c r="C9533" s="99" t="s">
        <v>11480</v>
      </c>
      <c r="D9533" s="124">
        <v>13522</v>
      </c>
      <c r="E9533" s="157">
        <f>VLOOKUP(D9533,'SOAT LIQ'!$A$87:$C$3416,3,FALSE)</f>
        <v>5</v>
      </c>
      <c r="F9533" t="s">
        <v>21632</v>
      </c>
    </row>
    <row r="9534" spans="1:6" x14ac:dyDescent="0.25">
      <c r="A9534" t="s">
        <v>5523</v>
      </c>
      <c r="B9534" s="100" t="s">
        <v>11492</v>
      </c>
      <c r="C9534" s="99" t="s">
        <v>11493</v>
      </c>
      <c r="D9534" s="124">
        <v>13522</v>
      </c>
      <c r="E9534" s="157">
        <f>VLOOKUP(D9534,'SOAT LIQ'!$A$87:$C$3416,3,FALSE)</f>
        <v>5</v>
      </c>
      <c r="F9534" t="s">
        <v>21632</v>
      </c>
    </row>
    <row r="9535" spans="1:6" x14ac:dyDescent="0.25">
      <c r="A9535" t="s">
        <v>5523</v>
      </c>
      <c r="B9535" s="100" t="s">
        <v>11494</v>
      </c>
      <c r="C9535" s="100"/>
      <c r="D9535" s="124">
        <v>13522</v>
      </c>
      <c r="E9535" s="157">
        <f>VLOOKUP(D9535,'SOAT LIQ'!$A$87:$C$3416,3,FALSE)</f>
        <v>5</v>
      </c>
      <c r="F9535" t="s">
        <v>21632</v>
      </c>
    </row>
    <row r="9536" spans="1:6" x14ac:dyDescent="0.25">
      <c r="A9536" t="s">
        <v>5523</v>
      </c>
      <c r="B9536" s="100" t="s">
        <v>11495</v>
      </c>
      <c r="C9536" s="100"/>
      <c r="D9536" s="124">
        <v>13522</v>
      </c>
      <c r="E9536" s="157">
        <f>VLOOKUP(D9536,'SOAT LIQ'!$A$87:$C$3416,3,FALSE)</f>
        <v>5</v>
      </c>
      <c r="F9536" t="s">
        <v>21632</v>
      </c>
    </row>
    <row r="9537" spans="1:6" x14ac:dyDescent="0.25">
      <c r="A9537" t="s">
        <v>5523</v>
      </c>
      <c r="B9537" s="100" t="s">
        <v>11496</v>
      </c>
      <c r="C9537" s="99" t="s">
        <v>11497</v>
      </c>
      <c r="D9537" s="124">
        <v>13320</v>
      </c>
      <c r="E9537" s="157">
        <f>VLOOKUP(D9537,'SOAT LIQ'!$A$87:$C$3416,3,FALSE)</f>
        <v>21</v>
      </c>
      <c r="F9537" t="s">
        <v>21632</v>
      </c>
    </row>
    <row r="9538" spans="1:6" x14ac:dyDescent="0.25">
      <c r="A9538" t="s">
        <v>5523</v>
      </c>
      <c r="B9538" s="100" t="s">
        <v>11498</v>
      </c>
      <c r="C9538" s="99" t="s">
        <v>11497</v>
      </c>
      <c r="D9538" s="124">
        <v>13320</v>
      </c>
      <c r="E9538" s="157">
        <f>VLOOKUP(D9538,'SOAT LIQ'!$A$87:$C$3416,3,FALSE)</f>
        <v>21</v>
      </c>
      <c r="F9538" t="s">
        <v>21632</v>
      </c>
    </row>
    <row r="9539" spans="1:6" x14ac:dyDescent="0.25">
      <c r="A9539" t="s">
        <v>5523</v>
      </c>
      <c r="B9539" s="100" t="s">
        <v>11499</v>
      </c>
      <c r="C9539" s="99" t="s">
        <v>11497</v>
      </c>
      <c r="D9539" s="124">
        <v>13320</v>
      </c>
      <c r="E9539" s="157">
        <f>VLOOKUP(D9539,'SOAT LIQ'!$A$87:$C$3416,3,FALSE)</f>
        <v>21</v>
      </c>
      <c r="F9539" t="s">
        <v>21632</v>
      </c>
    </row>
    <row r="9540" spans="1:6" x14ac:dyDescent="0.25">
      <c r="A9540" t="s">
        <v>5523</v>
      </c>
      <c r="B9540" s="100" t="s">
        <v>11500</v>
      </c>
      <c r="C9540" s="100"/>
      <c r="D9540" s="124">
        <v>13320</v>
      </c>
      <c r="E9540" s="157">
        <f>VLOOKUP(D9540,'SOAT LIQ'!$A$87:$C$3416,3,FALSE)</f>
        <v>21</v>
      </c>
      <c r="F9540" t="s">
        <v>21632</v>
      </c>
    </row>
    <row r="9541" spans="1:6" x14ac:dyDescent="0.25">
      <c r="A9541" t="s">
        <v>5523</v>
      </c>
      <c r="B9541" s="100" t="s">
        <v>11501</v>
      </c>
      <c r="C9541" s="100"/>
      <c r="D9541" s="124">
        <v>13320</v>
      </c>
      <c r="E9541" s="157">
        <f>VLOOKUP(D9541,'SOAT LIQ'!$A$87:$C$3416,3,FALSE)</f>
        <v>21</v>
      </c>
      <c r="F9541" t="s">
        <v>21632</v>
      </c>
    </row>
    <row r="9542" spans="1:6" x14ac:dyDescent="0.25">
      <c r="A9542" t="s">
        <v>5523</v>
      </c>
      <c r="B9542" s="100" t="s">
        <v>11502</v>
      </c>
      <c r="C9542" s="100"/>
      <c r="D9542" s="124">
        <v>13601</v>
      </c>
      <c r="E9542" s="157">
        <f>VLOOKUP(D9542,'SOAT LIQ'!$A$87:$C$3416,3,FALSE)</f>
        <v>9</v>
      </c>
      <c r="F9542" t="s">
        <v>21632</v>
      </c>
    </row>
    <row r="9543" spans="1:6" x14ac:dyDescent="0.25">
      <c r="A9543" t="s">
        <v>5523</v>
      </c>
      <c r="B9543" s="100" t="s">
        <v>11503</v>
      </c>
      <c r="C9543" s="100"/>
      <c r="D9543" s="124">
        <v>13601</v>
      </c>
      <c r="E9543" s="157">
        <f>VLOOKUP(D9543,'SOAT LIQ'!$A$87:$C$3416,3,FALSE)</f>
        <v>9</v>
      </c>
      <c r="F9543" t="s">
        <v>21632</v>
      </c>
    </row>
    <row r="9544" spans="1:6" x14ac:dyDescent="0.25">
      <c r="A9544" t="s">
        <v>5523</v>
      </c>
      <c r="B9544" s="100" t="s">
        <v>11504</v>
      </c>
      <c r="C9544" s="100"/>
      <c r="D9544" s="124">
        <v>13601</v>
      </c>
      <c r="E9544" s="157">
        <f>VLOOKUP(D9544,'SOAT LIQ'!$A$87:$C$3416,3,FALSE)</f>
        <v>9</v>
      </c>
      <c r="F9544" t="s">
        <v>21632</v>
      </c>
    </row>
    <row r="9545" spans="1:6" x14ac:dyDescent="0.25">
      <c r="A9545" t="s">
        <v>5523</v>
      </c>
      <c r="B9545" s="100" t="s">
        <v>11505</v>
      </c>
      <c r="C9545" s="100"/>
      <c r="D9545" s="124">
        <v>13601</v>
      </c>
      <c r="E9545" s="157">
        <f>VLOOKUP(D9545,'SOAT LIQ'!$A$87:$C$3416,3,FALSE)</f>
        <v>9</v>
      </c>
      <c r="F9545" t="s">
        <v>21632</v>
      </c>
    </row>
    <row r="9546" spans="1:6" x14ac:dyDescent="0.25">
      <c r="A9546" t="s">
        <v>5523</v>
      </c>
      <c r="B9546" s="100" t="s">
        <v>11506</v>
      </c>
      <c r="C9546" s="100"/>
      <c r="D9546" s="124">
        <v>13601</v>
      </c>
      <c r="E9546" s="157">
        <f>VLOOKUP(D9546,'SOAT LIQ'!$A$87:$C$3416,3,FALSE)</f>
        <v>9</v>
      </c>
      <c r="F9546" t="s">
        <v>21632</v>
      </c>
    </row>
    <row r="9547" spans="1:6" x14ac:dyDescent="0.25">
      <c r="A9547" t="s">
        <v>5523</v>
      </c>
      <c r="B9547" s="100" t="s">
        <v>11507</v>
      </c>
      <c r="C9547" s="100"/>
      <c r="D9547" s="124">
        <v>13601</v>
      </c>
      <c r="E9547" s="157">
        <f>VLOOKUP(D9547,'SOAT LIQ'!$A$87:$C$3416,3,FALSE)</f>
        <v>9</v>
      </c>
      <c r="F9547" t="s">
        <v>21632</v>
      </c>
    </row>
    <row r="9548" spans="1:6" x14ac:dyDescent="0.25">
      <c r="A9548" t="s">
        <v>5523</v>
      </c>
      <c r="B9548" s="100" t="s">
        <v>11508</v>
      </c>
      <c r="C9548" s="100"/>
      <c r="D9548" s="124">
        <v>13601</v>
      </c>
      <c r="E9548" s="157">
        <f>VLOOKUP(D9548,'SOAT LIQ'!$A$87:$C$3416,3,FALSE)</f>
        <v>9</v>
      </c>
      <c r="F9548" t="s">
        <v>21632</v>
      </c>
    </row>
    <row r="9549" spans="1:6" x14ac:dyDescent="0.25">
      <c r="A9549" t="s">
        <v>5523</v>
      </c>
      <c r="B9549" s="100" t="s">
        <v>11509</v>
      </c>
      <c r="C9549" s="100"/>
      <c r="D9549" s="124">
        <v>13601</v>
      </c>
      <c r="E9549" s="157">
        <f>VLOOKUP(D9549,'SOAT LIQ'!$A$87:$C$3416,3,FALSE)</f>
        <v>9</v>
      </c>
      <c r="F9549" t="s">
        <v>21632</v>
      </c>
    </row>
    <row r="9550" spans="1:6" x14ac:dyDescent="0.25">
      <c r="A9550" t="s">
        <v>5523</v>
      </c>
      <c r="B9550" s="100" t="s">
        <v>11510</v>
      </c>
      <c r="C9550" s="100"/>
      <c r="D9550" s="124">
        <v>13601</v>
      </c>
      <c r="E9550" s="157">
        <f>VLOOKUP(D9550,'SOAT LIQ'!$A$87:$C$3416,3,FALSE)</f>
        <v>9</v>
      </c>
      <c r="F9550" t="s">
        <v>21632</v>
      </c>
    </row>
    <row r="9551" spans="1:6" x14ac:dyDescent="0.25">
      <c r="A9551" t="s">
        <v>5523</v>
      </c>
      <c r="B9551" s="100" t="s">
        <v>11511</v>
      </c>
      <c r="C9551" s="100"/>
      <c r="D9551" s="124">
        <v>13601</v>
      </c>
      <c r="E9551" s="157">
        <f>VLOOKUP(D9551,'SOAT LIQ'!$A$87:$C$3416,3,FALSE)</f>
        <v>9</v>
      </c>
      <c r="F9551" t="s">
        <v>21632</v>
      </c>
    </row>
    <row r="9552" spans="1:6" x14ac:dyDescent="0.25">
      <c r="A9552" t="s">
        <v>5523</v>
      </c>
      <c r="B9552" s="100" t="s">
        <v>11512</v>
      </c>
      <c r="C9552" s="100"/>
      <c r="D9552" s="124">
        <v>13601</v>
      </c>
      <c r="E9552" s="157">
        <f>VLOOKUP(D9552,'SOAT LIQ'!$A$87:$C$3416,3,FALSE)</f>
        <v>9</v>
      </c>
      <c r="F9552" t="s">
        <v>21632</v>
      </c>
    </row>
    <row r="9553" spans="1:6" x14ac:dyDescent="0.25">
      <c r="A9553" t="s">
        <v>5523</v>
      </c>
      <c r="B9553" s="100" t="s">
        <v>11513</v>
      </c>
      <c r="C9553" s="100"/>
      <c r="D9553" s="124">
        <v>13601</v>
      </c>
      <c r="E9553" s="157">
        <f>VLOOKUP(D9553,'SOAT LIQ'!$A$87:$C$3416,3,FALSE)</f>
        <v>9</v>
      </c>
      <c r="F9553" t="s">
        <v>21632</v>
      </c>
    </row>
    <row r="9554" spans="1:6" x14ac:dyDescent="0.25">
      <c r="A9554" t="s">
        <v>5523</v>
      </c>
      <c r="B9554" s="100" t="s">
        <v>11514</v>
      </c>
      <c r="C9554" s="100"/>
      <c r="D9554" s="124">
        <v>13601</v>
      </c>
      <c r="E9554" s="157">
        <f>VLOOKUP(D9554,'SOAT LIQ'!$A$87:$C$3416,3,FALSE)</f>
        <v>9</v>
      </c>
      <c r="F9554" t="s">
        <v>21632</v>
      </c>
    </row>
    <row r="9555" spans="1:6" x14ac:dyDescent="0.25">
      <c r="A9555" t="s">
        <v>5523</v>
      </c>
      <c r="B9555" s="100" t="s">
        <v>11515</v>
      </c>
      <c r="C9555" s="100"/>
      <c r="D9555" s="124">
        <v>13601</v>
      </c>
      <c r="E9555" s="157">
        <f>VLOOKUP(D9555,'SOAT LIQ'!$A$87:$C$3416,3,FALSE)</f>
        <v>9</v>
      </c>
      <c r="F9555" t="s">
        <v>21632</v>
      </c>
    </row>
    <row r="9556" spans="1:6" x14ac:dyDescent="0.25">
      <c r="A9556" t="s">
        <v>5523</v>
      </c>
      <c r="B9556" s="100" t="s">
        <v>11516</v>
      </c>
      <c r="C9556" s="100"/>
      <c r="D9556" s="124">
        <v>13601</v>
      </c>
      <c r="E9556" s="157">
        <f>VLOOKUP(D9556,'SOAT LIQ'!$A$87:$C$3416,3,FALSE)</f>
        <v>9</v>
      </c>
      <c r="F9556" t="s">
        <v>21632</v>
      </c>
    </row>
    <row r="9557" spans="1:6" x14ac:dyDescent="0.25">
      <c r="A9557" t="s">
        <v>5523</v>
      </c>
      <c r="B9557" s="100" t="s">
        <v>11517</v>
      </c>
      <c r="C9557" s="100"/>
      <c r="D9557" s="124">
        <v>13601</v>
      </c>
      <c r="E9557" s="157">
        <f>VLOOKUP(D9557,'SOAT LIQ'!$A$87:$C$3416,3,FALSE)</f>
        <v>9</v>
      </c>
      <c r="F9557" t="s">
        <v>21632</v>
      </c>
    </row>
    <row r="9558" spans="1:6" x14ac:dyDescent="0.25">
      <c r="A9558" t="s">
        <v>5523</v>
      </c>
      <c r="B9558" s="100" t="s">
        <v>11518</v>
      </c>
      <c r="C9558" s="100"/>
      <c r="D9558" s="124">
        <v>13601</v>
      </c>
      <c r="E9558" s="157">
        <f>VLOOKUP(D9558,'SOAT LIQ'!$A$87:$C$3416,3,FALSE)</f>
        <v>9</v>
      </c>
      <c r="F9558" t="s">
        <v>21632</v>
      </c>
    </row>
    <row r="9559" spans="1:6" x14ac:dyDescent="0.25">
      <c r="A9559" t="s">
        <v>5523</v>
      </c>
      <c r="B9559" s="100" t="s">
        <v>11519</v>
      </c>
      <c r="C9559" s="100"/>
      <c r="D9559" s="124">
        <v>13601</v>
      </c>
      <c r="E9559" s="157">
        <f>VLOOKUP(D9559,'SOAT LIQ'!$A$87:$C$3416,3,FALSE)</f>
        <v>9</v>
      </c>
      <c r="F9559" t="s">
        <v>21632</v>
      </c>
    </row>
    <row r="9560" spans="1:6" x14ac:dyDescent="0.25">
      <c r="A9560" t="s">
        <v>5523</v>
      </c>
      <c r="B9560" s="100" t="s">
        <v>11520</v>
      </c>
      <c r="C9560" s="100"/>
      <c r="D9560" s="124">
        <v>13601</v>
      </c>
      <c r="E9560" s="157">
        <f>VLOOKUP(D9560,'SOAT LIQ'!$A$87:$C$3416,3,FALSE)</f>
        <v>9</v>
      </c>
      <c r="F9560" t="s">
        <v>21632</v>
      </c>
    </row>
    <row r="9561" spans="1:6" x14ac:dyDescent="0.25">
      <c r="A9561" t="s">
        <v>5936</v>
      </c>
      <c r="B9561" s="100" t="s">
        <v>11521</v>
      </c>
      <c r="C9561" s="100"/>
      <c r="D9561" s="124">
        <v>6107</v>
      </c>
      <c r="E9561" s="157">
        <f>VLOOKUP(D9561,'SOAT LIQ'!$A$87:$C$3416,3,FALSE)</f>
        <v>13</v>
      </c>
      <c r="F9561" t="s">
        <v>21632</v>
      </c>
    </row>
    <row r="9562" spans="1:6" x14ac:dyDescent="0.25">
      <c r="A9562" t="s">
        <v>5523</v>
      </c>
      <c r="B9562" s="100" t="s">
        <v>11521</v>
      </c>
      <c r="C9562" s="100"/>
      <c r="D9562" s="124">
        <v>6107</v>
      </c>
      <c r="E9562" s="157">
        <f>VLOOKUP(D9562,'SOAT LIQ'!$A$87:$C$3416,3,FALSE)</f>
        <v>13</v>
      </c>
      <c r="F9562" t="s">
        <v>21632</v>
      </c>
    </row>
    <row r="9563" spans="1:6" x14ac:dyDescent="0.25">
      <c r="A9563" t="s">
        <v>5936</v>
      </c>
      <c r="B9563" s="100" t="s">
        <v>11522</v>
      </c>
      <c r="C9563" s="100"/>
      <c r="D9563" s="124">
        <v>6107</v>
      </c>
      <c r="E9563" s="157">
        <f>VLOOKUP(D9563,'SOAT LIQ'!$A$87:$C$3416,3,FALSE)</f>
        <v>13</v>
      </c>
      <c r="F9563" t="s">
        <v>21632</v>
      </c>
    </row>
    <row r="9564" spans="1:6" x14ac:dyDescent="0.25">
      <c r="A9564" t="s">
        <v>5523</v>
      </c>
      <c r="B9564" s="100" t="s">
        <v>11522</v>
      </c>
      <c r="C9564" s="100"/>
      <c r="D9564" s="124">
        <v>6107</v>
      </c>
      <c r="E9564" s="157">
        <f>VLOOKUP(D9564,'SOAT LIQ'!$A$87:$C$3416,3,FALSE)</f>
        <v>13</v>
      </c>
      <c r="F9564" t="s">
        <v>21632</v>
      </c>
    </row>
    <row r="9565" spans="1:6" x14ac:dyDescent="0.25">
      <c r="A9565" t="s">
        <v>5523</v>
      </c>
      <c r="B9565" s="100" t="s">
        <v>11523</v>
      </c>
      <c r="C9565" s="100"/>
      <c r="D9565" s="124">
        <v>13764</v>
      </c>
      <c r="E9565" s="157">
        <f>VLOOKUP(D9565,'SOAT LIQ'!$A$87:$C$3416,3,FALSE)</f>
        <v>12</v>
      </c>
      <c r="F9565" t="s">
        <v>21632</v>
      </c>
    </row>
    <row r="9566" spans="1:6" x14ac:dyDescent="0.25">
      <c r="A9566" t="s">
        <v>5523</v>
      </c>
      <c r="B9566" s="100" t="s">
        <v>11524</v>
      </c>
      <c r="C9566" s="99" t="s">
        <v>11525</v>
      </c>
      <c r="D9566" s="124">
        <v>13420</v>
      </c>
      <c r="E9566" s="157">
        <f>VLOOKUP(D9566,'SOAT LIQ'!$A$87:$C$3416,3,FALSE)</f>
        <v>10</v>
      </c>
      <c r="F9566" t="s">
        <v>21632</v>
      </c>
    </row>
    <row r="9567" spans="1:6" x14ac:dyDescent="0.25">
      <c r="A9567" t="s">
        <v>5523</v>
      </c>
      <c r="B9567" s="100" t="s">
        <v>11526</v>
      </c>
      <c r="C9567" s="100"/>
      <c r="D9567" s="124">
        <v>13420</v>
      </c>
      <c r="E9567" s="157">
        <f>VLOOKUP(D9567,'SOAT LIQ'!$A$87:$C$3416,3,FALSE)</f>
        <v>10</v>
      </c>
      <c r="F9567" t="s">
        <v>21632</v>
      </c>
    </row>
    <row r="9568" spans="1:6" x14ac:dyDescent="0.25">
      <c r="A9568" t="s">
        <v>5523</v>
      </c>
      <c r="B9568" s="100" t="s">
        <v>11527</v>
      </c>
      <c r="C9568" s="100"/>
      <c r="D9568" s="124">
        <v>13420</v>
      </c>
      <c r="E9568" s="157">
        <f>VLOOKUP(D9568,'SOAT LIQ'!$A$87:$C$3416,3,FALSE)</f>
        <v>10</v>
      </c>
      <c r="F9568" t="s">
        <v>21632</v>
      </c>
    </row>
    <row r="9569" spans="1:6" x14ac:dyDescent="0.25">
      <c r="A9569" t="s">
        <v>5523</v>
      </c>
      <c r="B9569" s="100" t="s">
        <v>11528</v>
      </c>
      <c r="C9569" s="100"/>
      <c r="D9569" s="124">
        <v>13420</v>
      </c>
      <c r="E9569" s="157">
        <f>VLOOKUP(D9569,'SOAT LIQ'!$A$87:$C$3416,3,FALSE)</f>
        <v>10</v>
      </c>
      <c r="F9569" t="s">
        <v>21632</v>
      </c>
    </row>
    <row r="9570" spans="1:6" x14ac:dyDescent="0.25">
      <c r="A9570" t="s">
        <v>5523</v>
      </c>
      <c r="B9570" s="100" t="s">
        <v>11529</v>
      </c>
      <c r="C9570" s="100"/>
      <c r="D9570" s="124">
        <v>13420</v>
      </c>
      <c r="E9570" s="157">
        <f>VLOOKUP(D9570,'SOAT LIQ'!$A$87:$C$3416,3,FALSE)</f>
        <v>10</v>
      </c>
      <c r="F9570" t="s">
        <v>21632</v>
      </c>
    </row>
    <row r="9571" spans="1:6" x14ac:dyDescent="0.25">
      <c r="A9571" t="s">
        <v>5523</v>
      </c>
      <c r="B9571" s="100" t="s">
        <v>11530</v>
      </c>
      <c r="C9571" s="100"/>
      <c r="D9571" s="124">
        <v>13420</v>
      </c>
      <c r="E9571" s="157">
        <f>VLOOKUP(D9571,'SOAT LIQ'!$A$87:$C$3416,3,FALSE)</f>
        <v>10</v>
      </c>
      <c r="F9571" t="s">
        <v>21632</v>
      </c>
    </row>
    <row r="9572" spans="1:6" x14ac:dyDescent="0.25">
      <c r="A9572" t="s">
        <v>5523</v>
      </c>
      <c r="B9572" s="100" t="s">
        <v>11531</v>
      </c>
      <c r="C9572" s="100"/>
      <c r="D9572" s="124">
        <v>13420</v>
      </c>
      <c r="E9572" s="157">
        <f>VLOOKUP(D9572,'SOAT LIQ'!$A$87:$C$3416,3,FALSE)</f>
        <v>10</v>
      </c>
      <c r="F9572" t="s">
        <v>21632</v>
      </c>
    </row>
    <row r="9573" spans="1:6" x14ac:dyDescent="0.25">
      <c r="A9573" t="s">
        <v>5523</v>
      </c>
      <c r="B9573" s="100" t="s">
        <v>11532</v>
      </c>
      <c r="C9573" s="100"/>
      <c r="D9573" s="124">
        <v>13420</v>
      </c>
      <c r="E9573" s="157">
        <f>VLOOKUP(D9573,'SOAT LIQ'!$A$87:$C$3416,3,FALSE)</f>
        <v>10</v>
      </c>
      <c r="F9573" t="s">
        <v>21632</v>
      </c>
    </row>
    <row r="9574" spans="1:6" x14ac:dyDescent="0.25">
      <c r="A9574" t="s">
        <v>5523</v>
      </c>
      <c r="B9574" s="100" t="s">
        <v>11533</v>
      </c>
      <c r="C9574" s="100"/>
      <c r="D9574" s="124"/>
      <c r="E9574" s="157" t="e">
        <f>VLOOKUP(D9574,'SOAT LIQ'!$A$87:$C$3416,3,FALSE)</f>
        <v>#N/A</v>
      </c>
      <c r="F9574" t="s">
        <v>21632</v>
      </c>
    </row>
    <row r="9575" spans="1:6" x14ac:dyDescent="0.25">
      <c r="A9575" t="s">
        <v>5523</v>
      </c>
      <c r="B9575" s="100" t="s">
        <v>11534</v>
      </c>
      <c r="C9575" s="100"/>
      <c r="D9575" s="124"/>
      <c r="E9575" s="157" t="e">
        <f>VLOOKUP(D9575,'SOAT LIQ'!$A$87:$C$3416,3,FALSE)</f>
        <v>#N/A</v>
      </c>
      <c r="F9575" t="s">
        <v>21632</v>
      </c>
    </row>
    <row r="9576" spans="1:6" x14ac:dyDescent="0.25">
      <c r="A9576" t="s">
        <v>5523</v>
      </c>
      <c r="B9576" s="100" t="s">
        <v>11535</v>
      </c>
      <c r="C9576" s="100"/>
      <c r="D9576" s="124"/>
      <c r="E9576" s="157" t="e">
        <f>VLOOKUP(D9576,'SOAT LIQ'!$A$87:$C$3416,3,FALSE)</f>
        <v>#N/A</v>
      </c>
      <c r="F9576" t="s">
        <v>21632</v>
      </c>
    </row>
    <row r="9577" spans="1:6" x14ac:dyDescent="0.25">
      <c r="A9577" t="s">
        <v>5523</v>
      </c>
      <c r="B9577" s="100" t="s">
        <v>11536</v>
      </c>
      <c r="C9577" s="100"/>
      <c r="D9577" s="124"/>
      <c r="E9577" s="157" t="e">
        <f>VLOOKUP(D9577,'SOAT LIQ'!$A$87:$C$3416,3,FALSE)</f>
        <v>#N/A</v>
      </c>
      <c r="F9577" t="s">
        <v>21632</v>
      </c>
    </row>
    <row r="9578" spans="1:6" x14ac:dyDescent="0.25">
      <c r="A9578" t="s">
        <v>5523</v>
      </c>
      <c r="B9578" s="100" t="s">
        <v>11538</v>
      </c>
      <c r="C9578" s="99" t="s">
        <v>11537</v>
      </c>
      <c r="D9578" s="124">
        <v>17802</v>
      </c>
      <c r="E9578" s="157">
        <f>VLOOKUP(D9578,'SOAT LIQ'!$A$87:$C$3416,3,FALSE)</f>
        <v>4</v>
      </c>
      <c r="F9578" t="s">
        <v>21632</v>
      </c>
    </row>
    <row r="9579" spans="1:6" x14ac:dyDescent="0.25">
      <c r="A9579" t="s">
        <v>5523</v>
      </c>
      <c r="B9579" s="100" t="s">
        <v>11540</v>
      </c>
      <c r="C9579" s="99" t="s">
        <v>11539</v>
      </c>
      <c r="D9579" s="124">
        <v>17802</v>
      </c>
      <c r="E9579" s="157">
        <f>VLOOKUP(D9579,'SOAT LIQ'!$A$87:$C$3416,3,FALSE)</f>
        <v>4</v>
      </c>
      <c r="F9579" t="s">
        <v>21632</v>
      </c>
    </row>
    <row r="9580" spans="1:6" x14ac:dyDescent="0.25">
      <c r="A9580" t="s">
        <v>5922</v>
      </c>
      <c r="B9580" s="100" t="s">
        <v>11540</v>
      </c>
      <c r="C9580" s="99" t="s">
        <v>11539</v>
      </c>
      <c r="D9580" s="124">
        <v>17802</v>
      </c>
      <c r="E9580" s="157">
        <f>VLOOKUP(D9580,'SOAT LIQ'!$A$87:$C$3416,3,FALSE)</f>
        <v>4</v>
      </c>
      <c r="F9580" t="s">
        <v>21632</v>
      </c>
    </row>
    <row r="9581" spans="1:6" x14ac:dyDescent="0.25">
      <c r="A9581" t="s">
        <v>5904</v>
      </c>
      <c r="B9581" s="100" t="s">
        <v>11540</v>
      </c>
      <c r="C9581" s="99" t="s">
        <v>11539</v>
      </c>
      <c r="D9581" s="124">
        <v>17802</v>
      </c>
      <c r="E9581" s="157">
        <f>VLOOKUP(D9581,'SOAT LIQ'!$A$87:$C$3416,3,FALSE)</f>
        <v>4</v>
      </c>
      <c r="F9581" t="s">
        <v>21632</v>
      </c>
    </row>
    <row r="9582" spans="1:6" x14ac:dyDescent="0.25">
      <c r="A9582" t="s">
        <v>9901</v>
      </c>
      <c r="B9582" s="100" t="s">
        <v>11540</v>
      </c>
      <c r="C9582" s="99" t="s">
        <v>11539</v>
      </c>
      <c r="D9582" s="124">
        <v>17802</v>
      </c>
      <c r="E9582" s="157">
        <f>VLOOKUP(D9582,'SOAT LIQ'!$A$87:$C$3416,3,FALSE)</f>
        <v>4</v>
      </c>
      <c r="F9582" t="s">
        <v>21632</v>
      </c>
    </row>
    <row r="9583" spans="1:6" x14ac:dyDescent="0.25">
      <c r="A9583" t="s">
        <v>5509</v>
      </c>
      <c r="B9583" s="100" t="s">
        <v>11540</v>
      </c>
      <c r="C9583" s="99" t="s">
        <v>11539</v>
      </c>
      <c r="D9583" s="124">
        <v>17802</v>
      </c>
      <c r="E9583" s="157">
        <f>VLOOKUP(D9583,'SOAT LIQ'!$A$87:$C$3416,3,FALSE)</f>
        <v>4</v>
      </c>
      <c r="F9583" t="s">
        <v>21632</v>
      </c>
    </row>
    <row r="9584" spans="1:6" x14ac:dyDescent="0.25">
      <c r="A9584" t="s">
        <v>6034</v>
      </c>
      <c r="B9584" s="100" t="s">
        <v>11540</v>
      </c>
      <c r="C9584" s="99" t="s">
        <v>11539</v>
      </c>
      <c r="D9584" s="124">
        <v>17802</v>
      </c>
      <c r="E9584" s="157">
        <f>VLOOKUP(D9584,'SOAT LIQ'!$A$87:$C$3416,3,FALSE)</f>
        <v>4</v>
      </c>
      <c r="F9584" t="s">
        <v>21632</v>
      </c>
    </row>
    <row r="9585" spans="1:6" x14ac:dyDescent="0.25">
      <c r="A9585" t="s">
        <v>5523</v>
      </c>
      <c r="B9585" s="100" t="s">
        <v>11541</v>
      </c>
      <c r="C9585" s="99" t="s">
        <v>11539</v>
      </c>
      <c r="D9585" s="124">
        <v>18201</v>
      </c>
      <c r="E9585" s="157">
        <f>VLOOKUP(D9585,'SOAT LIQ'!$A$87:$C$3416,3,FALSE)</f>
        <v>6</v>
      </c>
      <c r="F9585" t="s">
        <v>21632</v>
      </c>
    </row>
    <row r="9586" spans="1:6" x14ac:dyDescent="0.25">
      <c r="A9586" t="s">
        <v>5142</v>
      </c>
      <c r="B9586" s="100" t="s">
        <v>11543</v>
      </c>
      <c r="C9586" s="99" t="s">
        <v>11542</v>
      </c>
      <c r="D9586" s="124">
        <v>17801</v>
      </c>
      <c r="E9586" s="157">
        <f>VLOOKUP(D9586,'SOAT LIQ'!$A$87:$C$3416,3,FALSE)</f>
        <v>4</v>
      </c>
      <c r="F9586" t="s">
        <v>21632</v>
      </c>
    </row>
    <row r="9587" spans="1:6" x14ac:dyDescent="0.25">
      <c r="A9587" t="s">
        <v>5523</v>
      </c>
      <c r="B9587" s="100" t="s">
        <v>11543</v>
      </c>
      <c r="C9587" s="99" t="s">
        <v>11542</v>
      </c>
      <c r="D9587" s="124">
        <v>17801</v>
      </c>
      <c r="E9587" s="157">
        <f>VLOOKUP(D9587,'SOAT LIQ'!$A$87:$C$3416,3,FALSE)</f>
        <v>4</v>
      </c>
      <c r="F9587" t="s">
        <v>21632</v>
      </c>
    </row>
    <row r="9588" spans="1:6" x14ac:dyDescent="0.25">
      <c r="A9588" t="s">
        <v>5142</v>
      </c>
      <c r="B9588" s="100" t="s">
        <v>11545</v>
      </c>
      <c r="C9588" s="99" t="s">
        <v>11544</v>
      </c>
      <c r="D9588" s="124">
        <v>17801</v>
      </c>
      <c r="E9588" s="157">
        <f>VLOOKUP(D9588,'SOAT LIQ'!$A$87:$C$3416,3,FALSE)</f>
        <v>4</v>
      </c>
      <c r="F9588" t="s">
        <v>21632</v>
      </c>
    </row>
    <row r="9589" spans="1:6" x14ac:dyDescent="0.25">
      <c r="A9589" t="s">
        <v>5523</v>
      </c>
      <c r="B9589" s="100" t="s">
        <v>11545</v>
      </c>
      <c r="C9589" s="99" t="s">
        <v>11544</v>
      </c>
      <c r="D9589" s="124">
        <v>17801</v>
      </c>
      <c r="E9589" s="157">
        <f>VLOOKUP(D9589,'SOAT LIQ'!$A$87:$C$3416,3,FALSE)</f>
        <v>4</v>
      </c>
      <c r="F9589" t="s">
        <v>21632</v>
      </c>
    </row>
    <row r="9590" spans="1:6" x14ac:dyDescent="0.25">
      <c r="A9590" t="s">
        <v>5509</v>
      </c>
      <c r="B9590" s="100" t="s">
        <v>11545</v>
      </c>
      <c r="C9590" s="99" t="s">
        <v>11544</v>
      </c>
      <c r="D9590" s="124">
        <v>17801</v>
      </c>
      <c r="E9590" s="157">
        <f>VLOOKUP(D9590,'SOAT LIQ'!$A$87:$C$3416,3,FALSE)</f>
        <v>4</v>
      </c>
      <c r="F9590" t="s">
        <v>21632</v>
      </c>
    </row>
    <row r="9591" spans="1:6" x14ac:dyDescent="0.25">
      <c r="A9591" t="s">
        <v>6034</v>
      </c>
      <c r="B9591" s="100" t="s">
        <v>11545</v>
      </c>
      <c r="C9591" s="99" t="s">
        <v>11544</v>
      </c>
      <c r="D9591" s="124">
        <v>17801</v>
      </c>
      <c r="E9591" s="157">
        <f>VLOOKUP(D9591,'SOAT LIQ'!$A$87:$C$3416,3,FALSE)</f>
        <v>4</v>
      </c>
      <c r="F9591" t="s">
        <v>21632</v>
      </c>
    </row>
    <row r="9592" spans="1:6" x14ac:dyDescent="0.25">
      <c r="A9592" t="s">
        <v>5142</v>
      </c>
      <c r="B9592" s="100" t="s">
        <v>11546</v>
      </c>
      <c r="C9592" s="99" t="s">
        <v>11544</v>
      </c>
      <c r="D9592" s="124">
        <v>17801</v>
      </c>
      <c r="E9592" s="157">
        <f>VLOOKUP(D9592,'SOAT LIQ'!$A$87:$C$3416,3,FALSE)</f>
        <v>4</v>
      </c>
      <c r="F9592" t="s">
        <v>21632</v>
      </c>
    </row>
    <row r="9593" spans="1:6" x14ac:dyDescent="0.25">
      <c r="A9593" t="s">
        <v>5523</v>
      </c>
      <c r="B9593" s="100" t="s">
        <v>11546</v>
      </c>
      <c r="C9593" s="99" t="s">
        <v>11544</v>
      </c>
      <c r="D9593" s="124">
        <v>17801</v>
      </c>
      <c r="E9593" s="157">
        <f>VLOOKUP(D9593,'SOAT LIQ'!$A$87:$C$3416,3,FALSE)</f>
        <v>4</v>
      </c>
      <c r="F9593" t="s">
        <v>21632</v>
      </c>
    </row>
    <row r="9594" spans="1:6" x14ac:dyDescent="0.25">
      <c r="A9594" t="s">
        <v>5523</v>
      </c>
      <c r="B9594" s="100" t="s">
        <v>11547</v>
      </c>
      <c r="C9594" s="99" t="s">
        <v>11493</v>
      </c>
      <c r="D9594" s="124">
        <v>13551</v>
      </c>
      <c r="E9594" s="157">
        <f>VLOOKUP(D9594,'SOAT LIQ'!$A$87:$C$3416,3,FALSE)</f>
        <v>6</v>
      </c>
      <c r="F9594" t="s">
        <v>21632</v>
      </c>
    </row>
    <row r="9595" spans="1:6" x14ac:dyDescent="0.25">
      <c r="A9595" t="s">
        <v>5523</v>
      </c>
      <c r="B9595" s="100" t="s">
        <v>11548</v>
      </c>
      <c r="C9595" s="99" t="s">
        <v>11493</v>
      </c>
      <c r="D9595" s="124">
        <v>13551</v>
      </c>
      <c r="E9595" s="157">
        <f>VLOOKUP(D9595,'SOAT LIQ'!$A$87:$C$3416,3,FALSE)</f>
        <v>6</v>
      </c>
      <c r="F9595" t="s">
        <v>21632</v>
      </c>
    </row>
    <row r="9596" spans="1:6" x14ac:dyDescent="0.25">
      <c r="A9596" t="s">
        <v>5523</v>
      </c>
      <c r="B9596" s="100" t="s">
        <v>11549</v>
      </c>
      <c r="C9596" s="99" t="s">
        <v>11493</v>
      </c>
      <c r="D9596" s="124">
        <v>13551</v>
      </c>
      <c r="E9596" s="157">
        <f>VLOOKUP(D9596,'SOAT LIQ'!$A$87:$C$3416,3,FALSE)</f>
        <v>6</v>
      </c>
      <c r="F9596" t="s">
        <v>21632</v>
      </c>
    </row>
    <row r="9597" spans="1:6" x14ac:dyDescent="0.25">
      <c r="A9597" t="s">
        <v>5523</v>
      </c>
      <c r="B9597" s="100" t="s">
        <v>11550</v>
      </c>
      <c r="C9597" s="99" t="s">
        <v>11493</v>
      </c>
      <c r="D9597" s="124">
        <v>13551</v>
      </c>
      <c r="E9597" s="157">
        <f>VLOOKUP(D9597,'SOAT LIQ'!$A$87:$C$3416,3,FALSE)</f>
        <v>6</v>
      </c>
      <c r="F9597" t="s">
        <v>21632</v>
      </c>
    </row>
    <row r="9598" spans="1:6" x14ac:dyDescent="0.25">
      <c r="A9598" t="s">
        <v>5523</v>
      </c>
      <c r="B9598" s="100" t="s">
        <v>11551</v>
      </c>
      <c r="C9598" s="99" t="s">
        <v>11552</v>
      </c>
      <c r="D9598" s="124">
        <v>14252</v>
      </c>
      <c r="E9598" s="157">
        <f>VLOOKUP(D9598,'SOAT LIQ'!$A$87:$C$3416,3,FALSE)</f>
        <v>8</v>
      </c>
      <c r="F9598" t="s">
        <v>21632</v>
      </c>
    </row>
    <row r="9599" spans="1:6" x14ac:dyDescent="0.25">
      <c r="A9599" t="s">
        <v>5782</v>
      </c>
      <c r="B9599" s="100" t="s">
        <v>11551</v>
      </c>
      <c r="C9599" s="99" t="s">
        <v>11552</v>
      </c>
      <c r="D9599" s="124">
        <v>14252</v>
      </c>
      <c r="E9599" s="157">
        <f>VLOOKUP(D9599,'SOAT LIQ'!$A$87:$C$3416,3,FALSE)</f>
        <v>8</v>
      </c>
      <c r="F9599" t="s">
        <v>21632</v>
      </c>
    </row>
    <row r="9600" spans="1:6" x14ac:dyDescent="0.25">
      <c r="A9600" t="s">
        <v>5523</v>
      </c>
      <c r="B9600" s="100" t="s">
        <v>11553</v>
      </c>
      <c r="C9600" s="99" t="s">
        <v>11554</v>
      </c>
      <c r="D9600" s="124">
        <v>14252</v>
      </c>
      <c r="E9600" s="157">
        <f>VLOOKUP(D9600,'SOAT LIQ'!$A$87:$C$3416,3,FALSE)</f>
        <v>8</v>
      </c>
      <c r="F9600" t="s">
        <v>21632</v>
      </c>
    </row>
    <row r="9601" spans="1:6" x14ac:dyDescent="0.25">
      <c r="A9601" t="s">
        <v>5782</v>
      </c>
      <c r="B9601" s="100" t="s">
        <v>11553</v>
      </c>
      <c r="C9601" s="99" t="s">
        <v>11554</v>
      </c>
      <c r="D9601" s="124">
        <v>14252</v>
      </c>
      <c r="E9601" s="157">
        <f>VLOOKUP(D9601,'SOAT LIQ'!$A$87:$C$3416,3,FALSE)</f>
        <v>8</v>
      </c>
      <c r="F9601" t="s">
        <v>21632</v>
      </c>
    </row>
    <row r="9602" spans="1:6" x14ac:dyDescent="0.25">
      <c r="A9602" t="s">
        <v>5523</v>
      </c>
      <c r="B9602" s="100" t="s">
        <v>11555</v>
      </c>
      <c r="C9602" s="99" t="s">
        <v>11552</v>
      </c>
      <c r="D9602" s="124">
        <v>14252</v>
      </c>
      <c r="E9602" s="157">
        <f>VLOOKUP(D9602,'SOAT LIQ'!$A$87:$C$3416,3,FALSE)</f>
        <v>8</v>
      </c>
      <c r="F9602" t="s">
        <v>21632</v>
      </c>
    </row>
    <row r="9603" spans="1:6" x14ac:dyDescent="0.25">
      <c r="A9603" t="s">
        <v>5782</v>
      </c>
      <c r="B9603" s="100" t="s">
        <v>11555</v>
      </c>
      <c r="C9603" s="99" t="s">
        <v>11552</v>
      </c>
      <c r="D9603" s="124">
        <v>14252</v>
      </c>
      <c r="E9603" s="157">
        <f>VLOOKUP(D9603,'SOAT LIQ'!$A$87:$C$3416,3,FALSE)</f>
        <v>8</v>
      </c>
      <c r="F9603" t="s">
        <v>21632</v>
      </c>
    </row>
    <row r="9604" spans="1:6" x14ac:dyDescent="0.25">
      <c r="A9604" t="s">
        <v>5523</v>
      </c>
      <c r="B9604" s="100" t="s">
        <v>11556</v>
      </c>
      <c r="C9604" s="100"/>
      <c r="D9604" s="124">
        <v>14252</v>
      </c>
      <c r="E9604" s="157">
        <f>VLOOKUP(D9604,'SOAT LIQ'!$A$87:$C$3416,3,FALSE)</f>
        <v>8</v>
      </c>
      <c r="F9604" t="s">
        <v>21632</v>
      </c>
    </row>
    <row r="9605" spans="1:6" x14ac:dyDescent="0.25">
      <c r="A9605" t="s">
        <v>5782</v>
      </c>
      <c r="B9605" s="100" t="s">
        <v>11556</v>
      </c>
      <c r="C9605" s="100"/>
      <c r="D9605" s="124">
        <v>14252</v>
      </c>
      <c r="E9605" s="157">
        <f>VLOOKUP(D9605,'SOAT LIQ'!$A$87:$C$3416,3,FALSE)</f>
        <v>8</v>
      </c>
      <c r="F9605" t="s">
        <v>21632</v>
      </c>
    </row>
    <row r="9606" spans="1:6" x14ac:dyDescent="0.25">
      <c r="A9606" t="s">
        <v>5523</v>
      </c>
      <c r="B9606" s="100" t="s">
        <v>11558</v>
      </c>
      <c r="C9606" s="99" t="s">
        <v>11557</v>
      </c>
      <c r="D9606" s="124">
        <v>13522</v>
      </c>
      <c r="E9606" s="157">
        <f>VLOOKUP(D9606,'SOAT LIQ'!$A$87:$C$3416,3,FALSE)</f>
        <v>5</v>
      </c>
      <c r="F9606" t="s">
        <v>21632</v>
      </c>
    </row>
    <row r="9607" spans="1:6" x14ac:dyDescent="0.25">
      <c r="A9607" t="s">
        <v>5523</v>
      </c>
      <c r="B9607" s="100" t="s">
        <v>11560</v>
      </c>
      <c r="C9607" s="99" t="s">
        <v>11559</v>
      </c>
      <c r="D9607" s="124">
        <v>13149</v>
      </c>
      <c r="E9607" s="157">
        <f>VLOOKUP(D9607,'SOAT LIQ'!$A$87:$C$3416,3,FALSE)</f>
        <v>5</v>
      </c>
      <c r="F9607" t="s">
        <v>21632</v>
      </c>
    </row>
    <row r="9608" spans="1:6" x14ac:dyDescent="0.25">
      <c r="A9608" t="s">
        <v>5523</v>
      </c>
      <c r="B9608" s="100" t="s">
        <v>11562</v>
      </c>
      <c r="C9608" s="99" t="s">
        <v>11561</v>
      </c>
      <c r="D9608" s="124">
        <v>13145</v>
      </c>
      <c r="E9608" s="157">
        <f>VLOOKUP(D9608,'SOAT LIQ'!$A$87:$C$3416,3,FALSE)</f>
        <v>12</v>
      </c>
      <c r="F9608" t="s">
        <v>21632</v>
      </c>
    </row>
    <row r="9609" spans="1:6" x14ac:dyDescent="0.25">
      <c r="A9609" t="s">
        <v>5523</v>
      </c>
      <c r="B9609" s="100" t="s">
        <v>11564</v>
      </c>
      <c r="C9609" s="99" t="s">
        <v>11563</v>
      </c>
      <c r="D9609" s="124">
        <v>13149</v>
      </c>
      <c r="E9609" s="157">
        <f>VLOOKUP(D9609,'SOAT LIQ'!$A$87:$C$3416,3,FALSE)</f>
        <v>5</v>
      </c>
      <c r="F9609" t="s">
        <v>21632</v>
      </c>
    </row>
    <row r="9610" spans="1:6" x14ac:dyDescent="0.25">
      <c r="A9610" t="s">
        <v>5523</v>
      </c>
      <c r="B9610" s="100" t="s">
        <v>11566</v>
      </c>
      <c r="C9610" s="99" t="s">
        <v>11565</v>
      </c>
      <c r="D9610" s="124">
        <v>13145</v>
      </c>
      <c r="E9610" s="157">
        <f>VLOOKUP(D9610,'SOAT LIQ'!$A$87:$C$3416,3,FALSE)</f>
        <v>12</v>
      </c>
      <c r="F9610" t="s">
        <v>21632</v>
      </c>
    </row>
    <row r="9611" spans="1:6" x14ac:dyDescent="0.25">
      <c r="A9611" t="s">
        <v>5750</v>
      </c>
      <c r="B9611" s="100" t="s">
        <v>4915</v>
      </c>
      <c r="C9611" s="99" t="s">
        <v>7675</v>
      </c>
      <c r="D9611" s="124">
        <v>13620</v>
      </c>
      <c r="E9611" s="157">
        <f>VLOOKUP(D9611,'SOAT LIQ'!$A$87:$C$3416,3,FALSE)</f>
        <v>6</v>
      </c>
      <c r="F9611" t="s">
        <v>21632</v>
      </c>
    </row>
    <row r="9612" spans="1:6" x14ac:dyDescent="0.25">
      <c r="A9612" t="s">
        <v>4339</v>
      </c>
      <c r="B9612" s="100" t="s">
        <v>4915</v>
      </c>
      <c r="C9612" s="99" t="s">
        <v>7675</v>
      </c>
      <c r="D9612" s="124">
        <v>13620</v>
      </c>
      <c r="E9612" s="157">
        <f>VLOOKUP(D9612,'SOAT LIQ'!$A$87:$C$3416,3,FALSE)</f>
        <v>6</v>
      </c>
      <c r="F9612" t="s">
        <v>21632</v>
      </c>
    </row>
    <row r="9613" spans="1:6" x14ac:dyDescent="0.25">
      <c r="A9613" t="s">
        <v>5936</v>
      </c>
      <c r="B9613" s="100" t="s">
        <v>4915</v>
      </c>
      <c r="C9613" s="99" t="s">
        <v>7675</v>
      </c>
      <c r="D9613" s="124">
        <v>13620</v>
      </c>
      <c r="E9613" s="157">
        <f>VLOOKUP(D9613,'SOAT LIQ'!$A$87:$C$3416,3,FALSE)</f>
        <v>6</v>
      </c>
      <c r="F9613" t="s">
        <v>21632</v>
      </c>
    </row>
    <row r="9614" spans="1:6" x14ac:dyDescent="0.25">
      <c r="A9614" t="s">
        <v>5922</v>
      </c>
      <c r="B9614" s="100" t="s">
        <v>4916</v>
      </c>
      <c r="C9614" s="99" t="s">
        <v>11567</v>
      </c>
      <c r="D9614" s="124">
        <v>13620</v>
      </c>
      <c r="E9614" s="157">
        <f>VLOOKUP(D9614,'SOAT LIQ'!$A$87:$C$3416,3,FALSE)</f>
        <v>6</v>
      </c>
      <c r="F9614" t="s">
        <v>21632</v>
      </c>
    </row>
    <row r="9615" spans="1:6" x14ac:dyDescent="0.25">
      <c r="A9615" t="s">
        <v>5936</v>
      </c>
      <c r="B9615" s="100" t="s">
        <v>4916</v>
      </c>
      <c r="C9615" s="99" t="s">
        <v>11567</v>
      </c>
      <c r="D9615" s="124">
        <v>13620</v>
      </c>
      <c r="E9615" s="157">
        <f>VLOOKUP(D9615,'SOAT LIQ'!$A$87:$C$3416,3,FALSE)</f>
        <v>6</v>
      </c>
      <c r="F9615" t="s">
        <v>21632</v>
      </c>
    </row>
    <row r="9616" spans="1:6" x14ac:dyDescent="0.25">
      <c r="A9616" t="s">
        <v>5923</v>
      </c>
      <c r="B9616" s="100" t="s">
        <v>4916</v>
      </c>
      <c r="C9616" s="99" t="s">
        <v>11567</v>
      </c>
      <c r="D9616" s="124">
        <v>13620</v>
      </c>
      <c r="E9616" s="157">
        <f>VLOOKUP(D9616,'SOAT LIQ'!$A$87:$C$3416,3,FALSE)</f>
        <v>6</v>
      </c>
      <c r="F9616" t="s">
        <v>21632</v>
      </c>
    </row>
    <row r="9617" spans="1:6" x14ac:dyDescent="0.25">
      <c r="A9617" t="s">
        <v>5523</v>
      </c>
      <c r="B9617" s="100" t="s">
        <v>11569</v>
      </c>
      <c r="C9617" s="99" t="s">
        <v>11568</v>
      </c>
      <c r="D9617" s="124">
        <v>13144</v>
      </c>
      <c r="E9617" s="157">
        <f>VLOOKUP(D9617,'SOAT LIQ'!$A$87:$C$3416,3,FALSE)</f>
        <v>7</v>
      </c>
      <c r="F9617" t="s">
        <v>21632</v>
      </c>
    </row>
    <row r="9618" spans="1:6" x14ac:dyDescent="0.25">
      <c r="A9618" t="s">
        <v>5523</v>
      </c>
      <c r="B9618" s="100" t="s">
        <v>11571</v>
      </c>
      <c r="C9618" s="99" t="s">
        <v>11570</v>
      </c>
      <c r="D9618" s="124">
        <v>13144</v>
      </c>
      <c r="E9618" s="157">
        <f>VLOOKUP(D9618,'SOAT LIQ'!$A$87:$C$3416,3,FALSE)</f>
        <v>7</v>
      </c>
      <c r="F9618" t="s">
        <v>21632</v>
      </c>
    </row>
    <row r="9619" spans="1:6" x14ac:dyDescent="0.25">
      <c r="A9619" t="s">
        <v>5523</v>
      </c>
      <c r="B9619" s="100" t="s">
        <v>11573</v>
      </c>
      <c r="C9619" s="99" t="s">
        <v>11572</v>
      </c>
      <c r="D9619" s="124">
        <v>13146</v>
      </c>
      <c r="E9619" s="157">
        <f>VLOOKUP(D9619,'SOAT LIQ'!$A$87:$C$3416,3,FALSE)</f>
        <v>8</v>
      </c>
      <c r="F9619" t="s">
        <v>21632</v>
      </c>
    </row>
    <row r="9620" spans="1:6" x14ac:dyDescent="0.25">
      <c r="A9620" t="s">
        <v>5523</v>
      </c>
      <c r="B9620" s="100" t="s">
        <v>11574</v>
      </c>
      <c r="C9620" s="99" t="s">
        <v>11572</v>
      </c>
      <c r="D9620" s="124">
        <v>13144</v>
      </c>
      <c r="E9620" s="157">
        <f>VLOOKUP(D9620,'SOAT LIQ'!$A$87:$C$3416,3,FALSE)</f>
        <v>7</v>
      </c>
      <c r="F9620" t="s">
        <v>21632</v>
      </c>
    </row>
    <row r="9621" spans="1:6" x14ac:dyDescent="0.25">
      <c r="A9621" t="s">
        <v>5523</v>
      </c>
      <c r="B9621" s="100" t="s">
        <v>11576</v>
      </c>
      <c r="C9621" s="99" t="s">
        <v>11575</v>
      </c>
      <c r="D9621" s="124">
        <v>13243</v>
      </c>
      <c r="E9621" s="157">
        <f>VLOOKUP(D9621,'SOAT LIQ'!$A$87:$C$3416,3,FALSE)</f>
        <v>7</v>
      </c>
      <c r="F9621" t="s">
        <v>21632</v>
      </c>
    </row>
    <row r="9622" spans="1:6" x14ac:dyDescent="0.25">
      <c r="A9622" t="s">
        <v>5523</v>
      </c>
      <c r="B9622" s="100" t="s">
        <v>11578</v>
      </c>
      <c r="C9622" s="99" t="s">
        <v>11577</v>
      </c>
      <c r="D9622" s="124">
        <v>13244</v>
      </c>
      <c r="E9622" s="157">
        <f>VLOOKUP(D9622,'SOAT LIQ'!$A$87:$C$3416,3,FALSE)</f>
        <v>8</v>
      </c>
      <c r="F9622" t="s">
        <v>21632</v>
      </c>
    </row>
    <row r="9623" spans="1:6" x14ac:dyDescent="0.25">
      <c r="A9623" t="s">
        <v>5523</v>
      </c>
      <c r="B9623" s="100" t="s">
        <v>11580</v>
      </c>
      <c r="C9623" s="99" t="s">
        <v>11579</v>
      </c>
      <c r="D9623" s="124">
        <v>14111</v>
      </c>
      <c r="E9623" s="157">
        <f>VLOOKUP(D9623,'SOAT LIQ'!$A$87:$C$3416,3,FALSE)</f>
        <v>6</v>
      </c>
      <c r="F9623" t="s">
        <v>21632</v>
      </c>
    </row>
    <row r="9624" spans="1:6" x14ac:dyDescent="0.25">
      <c r="A9624" t="s">
        <v>5782</v>
      </c>
      <c r="B9624" s="100" t="s">
        <v>11580</v>
      </c>
      <c r="C9624" s="99" t="s">
        <v>11579</v>
      </c>
      <c r="D9624" s="124">
        <v>14111</v>
      </c>
      <c r="E9624" s="157">
        <f>VLOOKUP(D9624,'SOAT LIQ'!$A$87:$C$3416,3,FALSE)</f>
        <v>6</v>
      </c>
      <c r="F9624" t="s">
        <v>21632</v>
      </c>
    </row>
    <row r="9625" spans="1:6" x14ac:dyDescent="0.25">
      <c r="A9625" t="s">
        <v>5773</v>
      </c>
      <c r="B9625" s="100" t="s">
        <v>11580</v>
      </c>
      <c r="C9625" s="99" t="s">
        <v>11579</v>
      </c>
      <c r="D9625" s="124">
        <v>14111</v>
      </c>
      <c r="E9625" s="157">
        <f>VLOOKUP(D9625,'SOAT LIQ'!$A$87:$C$3416,3,FALSE)</f>
        <v>6</v>
      </c>
      <c r="F9625" t="s">
        <v>21632</v>
      </c>
    </row>
    <row r="9626" spans="1:6" x14ac:dyDescent="0.25">
      <c r="A9626" t="s">
        <v>5773</v>
      </c>
      <c r="B9626" s="100" t="s">
        <v>11582</v>
      </c>
      <c r="C9626" s="99" t="s">
        <v>11581</v>
      </c>
      <c r="D9626" s="124">
        <v>14113</v>
      </c>
      <c r="E9626" s="157">
        <f>VLOOKUP(D9626,'SOAT LIQ'!$A$87:$C$3416,3,FALSE)</f>
        <v>11</v>
      </c>
      <c r="F9626" t="s">
        <v>21632</v>
      </c>
    </row>
    <row r="9627" spans="1:6" x14ac:dyDescent="0.25">
      <c r="A9627" t="s">
        <v>5523</v>
      </c>
      <c r="B9627" s="100" t="s">
        <v>11582</v>
      </c>
      <c r="C9627" s="99" t="s">
        <v>11581</v>
      </c>
      <c r="D9627" s="124">
        <v>14113</v>
      </c>
      <c r="E9627" s="157">
        <f>VLOOKUP(D9627,'SOAT LIQ'!$A$87:$C$3416,3,FALSE)</f>
        <v>11</v>
      </c>
      <c r="F9627" t="s">
        <v>21632</v>
      </c>
    </row>
    <row r="9628" spans="1:6" x14ac:dyDescent="0.25">
      <c r="A9628" t="s">
        <v>5782</v>
      </c>
      <c r="B9628" s="100" t="s">
        <v>11582</v>
      </c>
      <c r="C9628" s="99" t="s">
        <v>11581</v>
      </c>
      <c r="D9628" s="124">
        <v>14113</v>
      </c>
      <c r="E9628" s="157">
        <f>VLOOKUP(D9628,'SOAT LIQ'!$A$87:$C$3416,3,FALSE)</f>
        <v>11</v>
      </c>
      <c r="F9628" t="s">
        <v>21632</v>
      </c>
    </row>
    <row r="9629" spans="1:6" x14ac:dyDescent="0.25">
      <c r="A9629" t="s">
        <v>5523</v>
      </c>
      <c r="B9629" s="100" t="s">
        <v>11584</v>
      </c>
      <c r="C9629" s="99" t="s">
        <v>11583</v>
      </c>
      <c r="D9629" s="124">
        <v>13442</v>
      </c>
      <c r="E9629" s="157">
        <f>VLOOKUP(D9629,'SOAT LIQ'!$A$87:$C$3416,3,FALSE)</f>
        <v>8</v>
      </c>
      <c r="F9629" t="s">
        <v>21632</v>
      </c>
    </row>
    <row r="9630" spans="1:6" x14ac:dyDescent="0.25">
      <c r="A9630" t="s">
        <v>5523</v>
      </c>
      <c r="B9630" s="100" t="s">
        <v>11586</v>
      </c>
      <c r="C9630" s="99" t="s">
        <v>11585</v>
      </c>
      <c r="D9630" s="124">
        <v>13442</v>
      </c>
      <c r="E9630" s="157">
        <f>VLOOKUP(D9630,'SOAT LIQ'!$A$87:$C$3416,3,FALSE)</f>
        <v>8</v>
      </c>
      <c r="F9630" t="s">
        <v>21632</v>
      </c>
    </row>
    <row r="9631" spans="1:6" x14ac:dyDescent="0.25">
      <c r="A9631" t="s">
        <v>5523</v>
      </c>
      <c r="B9631" s="100" t="s">
        <v>11588</v>
      </c>
      <c r="C9631" s="99" t="s">
        <v>11587</v>
      </c>
      <c r="D9631" s="124">
        <v>13444</v>
      </c>
      <c r="E9631" s="157">
        <f>VLOOKUP(D9631,'SOAT LIQ'!$A$87:$C$3416,3,FALSE)</f>
        <v>9</v>
      </c>
      <c r="F9631" t="s">
        <v>21632</v>
      </c>
    </row>
    <row r="9632" spans="1:6" x14ac:dyDescent="0.25">
      <c r="A9632" t="s">
        <v>5523</v>
      </c>
      <c r="B9632" s="100" t="s">
        <v>11590</v>
      </c>
      <c r="C9632" s="99" t="s">
        <v>11589</v>
      </c>
      <c r="D9632" s="124">
        <v>13443</v>
      </c>
      <c r="E9632" s="157">
        <f>VLOOKUP(D9632,'SOAT LIQ'!$A$87:$C$3416,3,FALSE)</f>
        <v>6</v>
      </c>
      <c r="F9632" t="s">
        <v>21632</v>
      </c>
    </row>
    <row r="9633" spans="1:6" x14ac:dyDescent="0.25">
      <c r="A9633" t="s">
        <v>5523</v>
      </c>
      <c r="B9633" s="100" t="s">
        <v>11592</v>
      </c>
      <c r="C9633" s="99" t="s">
        <v>11591</v>
      </c>
      <c r="D9633" s="124">
        <v>13445</v>
      </c>
      <c r="E9633" s="157">
        <f>VLOOKUP(D9633,'SOAT LIQ'!$A$87:$C$3416,3,FALSE)</f>
        <v>6</v>
      </c>
      <c r="F9633" t="s">
        <v>21632</v>
      </c>
    </row>
    <row r="9634" spans="1:6" x14ac:dyDescent="0.25">
      <c r="A9634" t="s">
        <v>5523</v>
      </c>
      <c r="B9634" s="100" t="s">
        <v>11594</v>
      </c>
      <c r="C9634" s="99" t="s">
        <v>11593</v>
      </c>
      <c r="D9634" s="124">
        <v>13546</v>
      </c>
      <c r="E9634" s="157">
        <f>VLOOKUP(D9634,'SOAT LIQ'!$A$87:$C$3416,3,FALSE)</f>
        <v>7</v>
      </c>
      <c r="F9634" t="s">
        <v>21632</v>
      </c>
    </row>
    <row r="9635" spans="1:6" x14ac:dyDescent="0.25">
      <c r="A9635" t="s">
        <v>5523</v>
      </c>
      <c r="B9635" s="100" t="s">
        <v>11596</v>
      </c>
      <c r="C9635" s="99" t="s">
        <v>11595</v>
      </c>
      <c r="D9635" s="124">
        <v>13548</v>
      </c>
      <c r="E9635" s="157">
        <f>VLOOKUP(D9635,'SOAT LIQ'!$A$87:$C$3416,3,FALSE)</f>
        <v>8</v>
      </c>
      <c r="F9635" t="s">
        <v>21632</v>
      </c>
    </row>
    <row r="9636" spans="1:6" x14ac:dyDescent="0.25">
      <c r="A9636" t="s">
        <v>5523</v>
      </c>
      <c r="B9636" s="100" t="s">
        <v>11598</v>
      </c>
      <c r="C9636" s="99" t="s">
        <v>11597</v>
      </c>
      <c r="D9636" s="124">
        <v>13549</v>
      </c>
      <c r="E9636" s="157">
        <f>VLOOKUP(D9636,'SOAT LIQ'!$A$87:$C$3416,3,FALSE)</f>
        <v>7</v>
      </c>
      <c r="F9636" t="s">
        <v>21632</v>
      </c>
    </row>
    <row r="9637" spans="1:6" x14ac:dyDescent="0.25">
      <c r="A9637" t="s">
        <v>5523</v>
      </c>
      <c r="B9637" s="100" t="s">
        <v>11600</v>
      </c>
      <c r="C9637" s="99" t="s">
        <v>11599</v>
      </c>
      <c r="D9637" s="124">
        <v>13547</v>
      </c>
      <c r="E9637" s="157">
        <f>VLOOKUP(D9637,'SOAT LIQ'!$A$87:$C$3416,3,FALSE)</f>
        <v>6</v>
      </c>
      <c r="F9637" t="s">
        <v>21632</v>
      </c>
    </row>
    <row r="9638" spans="1:6" x14ac:dyDescent="0.25">
      <c r="A9638" t="s">
        <v>5523</v>
      </c>
      <c r="B9638" s="100" t="s">
        <v>11602</v>
      </c>
      <c r="C9638" s="99" t="s">
        <v>11601</v>
      </c>
      <c r="D9638" s="124">
        <v>13102</v>
      </c>
      <c r="E9638" s="157">
        <f>VLOOKUP(D9638,'SOAT LIQ'!$A$87:$C$3416,3,FALSE)</f>
        <v>5</v>
      </c>
      <c r="F9638" t="s">
        <v>21632</v>
      </c>
    </row>
    <row r="9639" spans="1:6" x14ac:dyDescent="0.25">
      <c r="A9639" t="s">
        <v>5523</v>
      </c>
      <c r="B9639" s="100" t="s">
        <v>11604</v>
      </c>
      <c r="C9639" s="99" t="s">
        <v>11603</v>
      </c>
      <c r="D9639" s="124">
        <v>13522</v>
      </c>
      <c r="E9639" s="157">
        <f>VLOOKUP(D9639,'SOAT LIQ'!$A$87:$C$3416,3,FALSE)</f>
        <v>5</v>
      </c>
      <c r="F9639" t="s">
        <v>21632</v>
      </c>
    </row>
    <row r="9640" spans="1:6" x14ac:dyDescent="0.25">
      <c r="A9640" t="s">
        <v>5523</v>
      </c>
      <c r="B9640" s="100" t="s">
        <v>11606</v>
      </c>
      <c r="C9640" s="99" t="s">
        <v>11605</v>
      </c>
      <c r="D9640" s="124">
        <v>13522</v>
      </c>
      <c r="E9640" s="157">
        <f>VLOOKUP(D9640,'SOAT LIQ'!$A$87:$C$3416,3,FALSE)</f>
        <v>5</v>
      </c>
      <c r="F9640" t="s">
        <v>21632</v>
      </c>
    </row>
    <row r="9641" spans="1:6" x14ac:dyDescent="0.25">
      <c r="A9641" t="s">
        <v>5523</v>
      </c>
      <c r="B9641" s="100" t="s">
        <v>11608</v>
      </c>
      <c r="C9641" s="99" t="s">
        <v>11607</v>
      </c>
      <c r="D9641" s="124">
        <v>13547</v>
      </c>
      <c r="E9641" s="157">
        <f>VLOOKUP(D9641,'SOAT LIQ'!$A$87:$C$3416,3,FALSE)</f>
        <v>6</v>
      </c>
      <c r="F9641" t="s">
        <v>21632</v>
      </c>
    </row>
    <row r="9642" spans="1:6" x14ac:dyDescent="0.25">
      <c r="A9642" t="s">
        <v>5782</v>
      </c>
      <c r="B9642" s="100" t="s">
        <v>11608</v>
      </c>
      <c r="C9642" s="99" t="s">
        <v>11607</v>
      </c>
      <c r="D9642" s="124">
        <v>13547</v>
      </c>
      <c r="E9642" s="157">
        <f>VLOOKUP(D9642,'SOAT LIQ'!$A$87:$C$3416,3,FALSE)</f>
        <v>6</v>
      </c>
      <c r="F9642" t="s">
        <v>21632</v>
      </c>
    </row>
    <row r="9643" spans="1:6" x14ac:dyDescent="0.25">
      <c r="A9643" t="s">
        <v>5523</v>
      </c>
      <c r="B9643" s="100" t="s">
        <v>11610</v>
      </c>
      <c r="C9643" s="99" t="s">
        <v>11609</v>
      </c>
      <c r="D9643" s="124">
        <v>14113</v>
      </c>
      <c r="E9643" s="157">
        <f>VLOOKUP(D9643,'SOAT LIQ'!$A$87:$C$3416,3,FALSE)</f>
        <v>11</v>
      </c>
      <c r="F9643" t="s">
        <v>21632</v>
      </c>
    </row>
    <row r="9644" spans="1:6" x14ac:dyDescent="0.25">
      <c r="A9644" t="s">
        <v>5773</v>
      </c>
      <c r="B9644" s="100" t="s">
        <v>11610</v>
      </c>
      <c r="C9644" s="99" t="s">
        <v>11609</v>
      </c>
      <c r="D9644" s="124">
        <v>14113</v>
      </c>
      <c r="E9644" s="157">
        <f>VLOOKUP(D9644,'SOAT LIQ'!$A$87:$C$3416,3,FALSE)</f>
        <v>11</v>
      </c>
      <c r="F9644" t="s">
        <v>21632</v>
      </c>
    </row>
    <row r="9645" spans="1:6" x14ac:dyDescent="0.25">
      <c r="A9645" t="s">
        <v>5782</v>
      </c>
      <c r="B9645" s="100" t="s">
        <v>11610</v>
      </c>
      <c r="C9645" s="99" t="s">
        <v>11609</v>
      </c>
      <c r="D9645" s="124">
        <v>14113</v>
      </c>
      <c r="E9645" s="157">
        <f>VLOOKUP(D9645,'SOAT LIQ'!$A$87:$C$3416,3,FALSE)</f>
        <v>11</v>
      </c>
      <c r="F9645" t="s">
        <v>21632</v>
      </c>
    </row>
    <row r="9646" spans="1:6" x14ac:dyDescent="0.25">
      <c r="A9646" t="s">
        <v>5523</v>
      </c>
      <c r="B9646" s="100" t="s">
        <v>11612</v>
      </c>
      <c r="C9646" s="99" t="s">
        <v>11611</v>
      </c>
      <c r="D9646" s="124">
        <v>13342</v>
      </c>
      <c r="E9646" s="157">
        <f>VLOOKUP(D9646,'SOAT LIQ'!$A$87:$C$3416,3,FALSE)</f>
        <v>8</v>
      </c>
      <c r="F9646" t="s">
        <v>21632</v>
      </c>
    </row>
    <row r="9647" spans="1:6" x14ac:dyDescent="0.25">
      <c r="A9647" t="s">
        <v>5523</v>
      </c>
      <c r="B9647" s="100" t="s">
        <v>11614</v>
      </c>
      <c r="C9647" s="99" t="s">
        <v>11613</v>
      </c>
      <c r="D9647" s="124">
        <v>13343</v>
      </c>
      <c r="E9647" s="157">
        <f>VLOOKUP(D9647,'SOAT LIQ'!$A$87:$C$3416,3,FALSE)</f>
        <v>12</v>
      </c>
      <c r="F9647" t="s">
        <v>21632</v>
      </c>
    </row>
    <row r="9648" spans="1:6" x14ac:dyDescent="0.25">
      <c r="A9648" t="s">
        <v>5523</v>
      </c>
      <c r="B9648" s="100" t="s">
        <v>11615</v>
      </c>
      <c r="C9648" s="99" t="s">
        <v>11616</v>
      </c>
      <c r="D9648" s="124">
        <v>13641</v>
      </c>
      <c r="E9648" s="157">
        <f>VLOOKUP(D9648,'SOAT LIQ'!$A$87:$C$3416,3,FALSE)</f>
        <v>12</v>
      </c>
      <c r="F9648" t="s">
        <v>21632</v>
      </c>
    </row>
    <row r="9649" spans="1:6" x14ac:dyDescent="0.25">
      <c r="A9649" t="s">
        <v>5142</v>
      </c>
      <c r="B9649" s="100" t="s">
        <v>11615</v>
      </c>
      <c r="C9649" s="99" t="s">
        <v>11616</v>
      </c>
      <c r="D9649" s="124">
        <v>13641</v>
      </c>
      <c r="E9649" s="157">
        <f>VLOOKUP(D9649,'SOAT LIQ'!$A$87:$C$3416,3,FALSE)</f>
        <v>12</v>
      </c>
      <c r="F9649" t="s">
        <v>21632</v>
      </c>
    </row>
    <row r="9650" spans="1:6" x14ac:dyDescent="0.25">
      <c r="A9650" t="s">
        <v>5523</v>
      </c>
      <c r="B9650" s="100" t="s">
        <v>11617</v>
      </c>
      <c r="C9650" s="99" t="s">
        <v>11616</v>
      </c>
      <c r="D9650" s="124">
        <v>13641</v>
      </c>
      <c r="E9650" s="157">
        <f>VLOOKUP(D9650,'SOAT LIQ'!$A$87:$C$3416,3,FALSE)</f>
        <v>12</v>
      </c>
      <c r="F9650" t="s">
        <v>21632</v>
      </c>
    </row>
    <row r="9651" spans="1:6" x14ac:dyDescent="0.25">
      <c r="A9651" t="s">
        <v>4339</v>
      </c>
      <c r="B9651" s="100" t="s">
        <v>11617</v>
      </c>
      <c r="C9651" s="99" t="s">
        <v>11616</v>
      </c>
      <c r="D9651" s="124">
        <v>13641</v>
      </c>
      <c r="E9651" s="157">
        <f>VLOOKUP(D9651,'SOAT LIQ'!$A$87:$C$3416,3,FALSE)</f>
        <v>12</v>
      </c>
      <c r="F9651" t="s">
        <v>21632</v>
      </c>
    </row>
    <row r="9652" spans="1:6" x14ac:dyDescent="0.25">
      <c r="A9652" t="s">
        <v>5142</v>
      </c>
      <c r="B9652" s="100" t="s">
        <v>11617</v>
      </c>
      <c r="C9652" s="99" t="s">
        <v>11616</v>
      </c>
      <c r="D9652" s="124">
        <v>13641</v>
      </c>
      <c r="E9652" s="157">
        <f>VLOOKUP(D9652,'SOAT LIQ'!$A$87:$C$3416,3,FALSE)</f>
        <v>12</v>
      </c>
      <c r="F9652" t="s">
        <v>21632</v>
      </c>
    </row>
    <row r="9653" spans="1:6" x14ac:dyDescent="0.25">
      <c r="A9653" t="s">
        <v>5523</v>
      </c>
      <c r="B9653" s="100" t="s">
        <v>11619</v>
      </c>
      <c r="C9653" s="99" t="s">
        <v>11618</v>
      </c>
      <c r="D9653" s="124">
        <v>13641</v>
      </c>
      <c r="E9653" s="157">
        <f>VLOOKUP(D9653,'SOAT LIQ'!$A$87:$C$3416,3,FALSE)</f>
        <v>12</v>
      </c>
      <c r="F9653" t="s">
        <v>21632</v>
      </c>
    </row>
    <row r="9654" spans="1:6" x14ac:dyDescent="0.25">
      <c r="A9654" t="s">
        <v>5142</v>
      </c>
      <c r="B9654" s="100" t="s">
        <v>11619</v>
      </c>
      <c r="C9654" s="99" t="s">
        <v>11618</v>
      </c>
      <c r="D9654" s="124">
        <v>13641</v>
      </c>
      <c r="E9654" s="157">
        <f>VLOOKUP(D9654,'SOAT LIQ'!$A$87:$C$3416,3,FALSE)</f>
        <v>12</v>
      </c>
      <c r="F9654" t="s">
        <v>21632</v>
      </c>
    </row>
    <row r="9655" spans="1:6" x14ac:dyDescent="0.25">
      <c r="A9655" t="s">
        <v>5523</v>
      </c>
      <c r="B9655" s="100" t="s">
        <v>11621</v>
      </c>
      <c r="C9655" s="99" t="s">
        <v>11620</v>
      </c>
      <c r="D9655" s="124">
        <v>13641</v>
      </c>
      <c r="E9655" s="157">
        <f>VLOOKUP(D9655,'SOAT LIQ'!$A$87:$C$3416,3,FALSE)</f>
        <v>12</v>
      </c>
      <c r="F9655" t="s">
        <v>21632</v>
      </c>
    </row>
    <row r="9656" spans="1:6" x14ac:dyDescent="0.25">
      <c r="A9656" t="s">
        <v>5142</v>
      </c>
      <c r="B9656" s="100" t="s">
        <v>11621</v>
      </c>
      <c r="C9656" s="99" t="s">
        <v>11620</v>
      </c>
      <c r="D9656" s="124">
        <v>13641</v>
      </c>
      <c r="E9656" s="157">
        <f>VLOOKUP(D9656,'SOAT LIQ'!$A$87:$C$3416,3,FALSE)</f>
        <v>12</v>
      </c>
      <c r="F9656" t="s">
        <v>21632</v>
      </c>
    </row>
    <row r="9657" spans="1:6" x14ac:dyDescent="0.25">
      <c r="A9657" t="s">
        <v>5922</v>
      </c>
      <c r="B9657" s="100" t="s">
        <v>11621</v>
      </c>
      <c r="C9657" s="99" t="s">
        <v>11620</v>
      </c>
      <c r="D9657" s="124">
        <v>13641</v>
      </c>
      <c r="E9657" s="157">
        <f>VLOOKUP(D9657,'SOAT LIQ'!$A$87:$C$3416,3,FALSE)</f>
        <v>12</v>
      </c>
      <c r="F9657" t="s">
        <v>21632</v>
      </c>
    </row>
    <row r="9658" spans="1:6" x14ac:dyDescent="0.25">
      <c r="A9658" t="s">
        <v>5523</v>
      </c>
      <c r="B9658" s="100" t="s">
        <v>11623</v>
      </c>
      <c r="C9658" s="99" t="s">
        <v>11622</v>
      </c>
      <c r="D9658" s="124">
        <v>13641</v>
      </c>
      <c r="E9658" s="157">
        <f>VLOOKUP(D9658,'SOAT LIQ'!$A$87:$C$3416,3,FALSE)</f>
        <v>12</v>
      </c>
      <c r="F9658" t="s">
        <v>21632</v>
      </c>
    </row>
    <row r="9659" spans="1:6" x14ac:dyDescent="0.25">
      <c r="A9659" t="s">
        <v>5523</v>
      </c>
      <c r="B9659" s="100" t="s">
        <v>11624</v>
      </c>
      <c r="C9659" s="100"/>
      <c r="D9659" s="124">
        <v>13641</v>
      </c>
      <c r="E9659" s="157">
        <f>VLOOKUP(D9659,'SOAT LIQ'!$A$87:$C$3416,3,FALSE)</f>
        <v>12</v>
      </c>
      <c r="F9659" t="s">
        <v>21632</v>
      </c>
    </row>
    <row r="9660" spans="1:6" x14ac:dyDescent="0.25">
      <c r="A9660" t="s">
        <v>5142</v>
      </c>
      <c r="B9660" s="100" t="s">
        <v>11624</v>
      </c>
      <c r="C9660" s="100"/>
      <c r="D9660" s="124">
        <v>13641</v>
      </c>
      <c r="E9660" s="157">
        <f>VLOOKUP(D9660,'SOAT LIQ'!$A$87:$C$3416,3,FALSE)</f>
        <v>12</v>
      </c>
      <c r="F9660" t="s">
        <v>21632</v>
      </c>
    </row>
    <row r="9661" spans="1:6" x14ac:dyDescent="0.25">
      <c r="A9661" t="s">
        <v>5523</v>
      </c>
      <c r="B9661" s="100" t="s">
        <v>11625</v>
      </c>
      <c r="C9661" s="100"/>
      <c r="D9661" s="124">
        <v>13641</v>
      </c>
      <c r="E9661" s="157">
        <f>VLOOKUP(D9661,'SOAT LIQ'!$A$87:$C$3416,3,FALSE)</f>
        <v>12</v>
      </c>
      <c r="F9661" t="s">
        <v>21632</v>
      </c>
    </row>
    <row r="9662" spans="1:6" x14ac:dyDescent="0.25">
      <c r="A9662" t="s">
        <v>5142</v>
      </c>
      <c r="B9662" s="100" t="s">
        <v>11625</v>
      </c>
      <c r="C9662" s="100"/>
      <c r="D9662" s="124">
        <v>13641</v>
      </c>
      <c r="E9662" s="157">
        <f>VLOOKUP(D9662,'SOAT LIQ'!$A$87:$C$3416,3,FALSE)</f>
        <v>12</v>
      </c>
      <c r="F9662" t="s">
        <v>21632</v>
      </c>
    </row>
    <row r="9663" spans="1:6" x14ac:dyDescent="0.25">
      <c r="A9663" t="s">
        <v>5523</v>
      </c>
      <c r="B9663" s="100" t="s">
        <v>11626</v>
      </c>
      <c r="C9663" s="100"/>
      <c r="D9663" s="124">
        <v>13641</v>
      </c>
      <c r="E9663" s="157">
        <f>VLOOKUP(D9663,'SOAT LIQ'!$A$87:$C$3416,3,FALSE)</f>
        <v>12</v>
      </c>
      <c r="F9663" t="s">
        <v>21632</v>
      </c>
    </row>
    <row r="9664" spans="1:6" x14ac:dyDescent="0.25">
      <c r="A9664" t="s">
        <v>5142</v>
      </c>
      <c r="B9664" s="100" t="s">
        <v>11626</v>
      </c>
      <c r="C9664" s="100"/>
      <c r="D9664" s="124">
        <v>13641</v>
      </c>
      <c r="E9664" s="157">
        <f>VLOOKUP(D9664,'SOAT LIQ'!$A$87:$C$3416,3,FALSE)</f>
        <v>12</v>
      </c>
      <c r="F9664" t="s">
        <v>21632</v>
      </c>
    </row>
    <row r="9665" spans="1:6" x14ac:dyDescent="0.25">
      <c r="A9665" t="s">
        <v>5523</v>
      </c>
      <c r="B9665" s="100" t="s">
        <v>11627</v>
      </c>
      <c r="C9665" s="100"/>
      <c r="D9665" s="124">
        <v>13641</v>
      </c>
      <c r="E9665" s="157">
        <f>VLOOKUP(D9665,'SOAT LIQ'!$A$87:$C$3416,3,FALSE)</f>
        <v>12</v>
      </c>
      <c r="F9665" t="s">
        <v>21632</v>
      </c>
    </row>
    <row r="9666" spans="1:6" x14ac:dyDescent="0.25">
      <c r="A9666" t="s">
        <v>5142</v>
      </c>
      <c r="B9666" s="100" t="s">
        <v>11627</v>
      </c>
      <c r="C9666" s="100"/>
      <c r="D9666" s="124">
        <v>13641</v>
      </c>
      <c r="E9666" s="157">
        <f>VLOOKUP(D9666,'SOAT LIQ'!$A$87:$C$3416,3,FALSE)</f>
        <v>12</v>
      </c>
      <c r="F9666" t="s">
        <v>21632</v>
      </c>
    </row>
    <row r="9667" spans="1:6" x14ac:dyDescent="0.25">
      <c r="A9667" t="s">
        <v>5523</v>
      </c>
      <c r="B9667" s="100" t="s">
        <v>11628</v>
      </c>
      <c r="C9667" s="100"/>
      <c r="D9667" s="124">
        <v>13641</v>
      </c>
      <c r="E9667" s="157">
        <f>VLOOKUP(D9667,'SOAT LIQ'!$A$87:$C$3416,3,FALSE)</f>
        <v>12</v>
      </c>
      <c r="F9667" t="s">
        <v>21632</v>
      </c>
    </row>
    <row r="9668" spans="1:6" x14ac:dyDescent="0.25">
      <c r="A9668" t="s">
        <v>5142</v>
      </c>
      <c r="B9668" s="100" t="s">
        <v>11628</v>
      </c>
      <c r="C9668" s="100"/>
      <c r="D9668" s="124">
        <v>13641</v>
      </c>
      <c r="E9668" s="157">
        <f>VLOOKUP(D9668,'SOAT LIQ'!$A$87:$C$3416,3,FALSE)</f>
        <v>12</v>
      </c>
      <c r="F9668" t="s">
        <v>21632</v>
      </c>
    </row>
    <row r="9669" spans="1:6" x14ac:dyDescent="0.25">
      <c r="A9669" t="s">
        <v>5523</v>
      </c>
      <c r="B9669" s="100" t="s">
        <v>11629</v>
      </c>
      <c r="C9669" s="100"/>
      <c r="D9669" s="124">
        <v>13641</v>
      </c>
      <c r="E9669" s="157">
        <f>VLOOKUP(D9669,'SOAT LIQ'!$A$87:$C$3416,3,FALSE)</f>
        <v>12</v>
      </c>
      <c r="F9669" t="s">
        <v>21632</v>
      </c>
    </row>
    <row r="9670" spans="1:6" x14ac:dyDescent="0.25">
      <c r="A9670" t="s">
        <v>5142</v>
      </c>
      <c r="B9670" s="100" t="s">
        <v>11629</v>
      </c>
      <c r="C9670" s="100"/>
      <c r="D9670" s="124">
        <v>13641</v>
      </c>
      <c r="E9670" s="157">
        <f>VLOOKUP(D9670,'SOAT LIQ'!$A$87:$C$3416,3,FALSE)</f>
        <v>12</v>
      </c>
      <c r="F9670" t="s">
        <v>21632</v>
      </c>
    </row>
    <row r="9671" spans="1:6" x14ac:dyDescent="0.25">
      <c r="A9671" t="s">
        <v>5523</v>
      </c>
      <c r="B9671" s="100" t="s">
        <v>11630</v>
      </c>
      <c r="C9671" s="100"/>
      <c r="D9671" s="124">
        <v>13641</v>
      </c>
      <c r="E9671" s="157">
        <f>VLOOKUP(D9671,'SOAT LIQ'!$A$87:$C$3416,3,FALSE)</f>
        <v>12</v>
      </c>
      <c r="F9671" t="s">
        <v>21632</v>
      </c>
    </row>
    <row r="9672" spans="1:6" x14ac:dyDescent="0.25">
      <c r="A9672" t="s">
        <v>5142</v>
      </c>
      <c r="B9672" s="100" t="s">
        <v>11630</v>
      </c>
      <c r="C9672" s="100"/>
      <c r="D9672" s="124">
        <v>13641</v>
      </c>
      <c r="E9672" s="157">
        <f>VLOOKUP(D9672,'SOAT LIQ'!$A$87:$C$3416,3,FALSE)</f>
        <v>12</v>
      </c>
      <c r="F9672" t="s">
        <v>21632</v>
      </c>
    </row>
    <row r="9673" spans="1:6" x14ac:dyDescent="0.25">
      <c r="A9673" t="s">
        <v>5523</v>
      </c>
      <c r="B9673" s="100" t="s">
        <v>11631</v>
      </c>
      <c r="C9673" s="100"/>
      <c r="D9673" s="124">
        <v>13641</v>
      </c>
      <c r="E9673" s="157">
        <f>VLOOKUP(D9673,'SOAT LIQ'!$A$87:$C$3416,3,FALSE)</f>
        <v>12</v>
      </c>
      <c r="F9673" t="s">
        <v>21632</v>
      </c>
    </row>
    <row r="9674" spans="1:6" x14ac:dyDescent="0.25">
      <c r="A9674" t="s">
        <v>5142</v>
      </c>
      <c r="B9674" s="100" t="s">
        <v>11631</v>
      </c>
      <c r="C9674" s="100"/>
      <c r="D9674" s="124">
        <v>13641</v>
      </c>
      <c r="E9674" s="157">
        <f>VLOOKUP(D9674,'SOAT LIQ'!$A$87:$C$3416,3,FALSE)</f>
        <v>12</v>
      </c>
      <c r="F9674" t="s">
        <v>21632</v>
      </c>
    </row>
    <row r="9675" spans="1:6" x14ac:dyDescent="0.25">
      <c r="A9675" t="s">
        <v>5523</v>
      </c>
      <c r="B9675" s="100" t="s">
        <v>11632</v>
      </c>
      <c r="C9675" s="100"/>
      <c r="D9675" s="124">
        <v>13641</v>
      </c>
      <c r="E9675" s="157">
        <f>VLOOKUP(D9675,'SOAT LIQ'!$A$87:$C$3416,3,FALSE)</f>
        <v>12</v>
      </c>
      <c r="F9675" t="s">
        <v>21632</v>
      </c>
    </row>
    <row r="9676" spans="1:6" x14ac:dyDescent="0.25">
      <c r="A9676" t="s">
        <v>5142</v>
      </c>
      <c r="B9676" s="100" t="s">
        <v>11632</v>
      </c>
      <c r="C9676" s="100"/>
      <c r="D9676" s="124">
        <v>13641</v>
      </c>
      <c r="E9676" s="157">
        <f>VLOOKUP(D9676,'SOAT LIQ'!$A$87:$C$3416,3,FALSE)</f>
        <v>12</v>
      </c>
      <c r="F9676" t="s">
        <v>21632</v>
      </c>
    </row>
    <row r="9677" spans="1:6" x14ac:dyDescent="0.25">
      <c r="A9677" t="s">
        <v>5523</v>
      </c>
      <c r="B9677" s="100" t="s">
        <v>11633</v>
      </c>
      <c r="C9677" s="100"/>
      <c r="D9677" s="124">
        <v>13641</v>
      </c>
      <c r="E9677" s="157">
        <f>VLOOKUP(D9677,'SOAT LIQ'!$A$87:$C$3416,3,FALSE)</f>
        <v>12</v>
      </c>
      <c r="F9677" t="s">
        <v>21632</v>
      </c>
    </row>
    <row r="9678" spans="1:6" x14ac:dyDescent="0.25">
      <c r="A9678" t="s">
        <v>5142</v>
      </c>
      <c r="B9678" s="100" t="s">
        <v>11633</v>
      </c>
      <c r="C9678" s="100"/>
      <c r="D9678" s="124">
        <v>13641</v>
      </c>
      <c r="E9678" s="157">
        <f>VLOOKUP(D9678,'SOAT LIQ'!$A$87:$C$3416,3,FALSE)</f>
        <v>12</v>
      </c>
      <c r="F9678" t="s">
        <v>21632</v>
      </c>
    </row>
    <row r="9679" spans="1:6" x14ac:dyDescent="0.25">
      <c r="A9679" t="s">
        <v>5523</v>
      </c>
      <c r="B9679" s="100" t="s">
        <v>11634</v>
      </c>
      <c r="C9679" s="100"/>
      <c r="D9679" s="124">
        <v>13641</v>
      </c>
      <c r="E9679" s="157">
        <f>VLOOKUP(D9679,'SOAT LIQ'!$A$87:$C$3416,3,FALSE)</f>
        <v>12</v>
      </c>
      <c r="F9679" t="s">
        <v>21632</v>
      </c>
    </row>
    <row r="9680" spans="1:6" x14ac:dyDescent="0.25">
      <c r="A9680" t="s">
        <v>5142</v>
      </c>
      <c r="B9680" s="100" t="s">
        <v>11634</v>
      </c>
      <c r="C9680" s="100"/>
      <c r="D9680" s="124">
        <v>13641</v>
      </c>
      <c r="E9680" s="157">
        <f>VLOOKUP(D9680,'SOAT LIQ'!$A$87:$C$3416,3,FALSE)</f>
        <v>12</v>
      </c>
      <c r="F9680" t="s">
        <v>21632</v>
      </c>
    </row>
    <row r="9681" spans="1:6" x14ac:dyDescent="0.25">
      <c r="A9681" t="s">
        <v>5523</v>
      </c>
      <c r="B9681" s="100" t="s">
        <v>11635</v>
      </c>
      <c r="C9681" s="100"/>
      <c r="D9681" s="124">
        <v>13641</v>
      </c>
      <c r="E9681" s="157">
        <f>VLOOKUP(D9681,'SOAT LIQ'!$A$87:$C$3416,3,FALSE)</f>
        <v>12</v>
      </c>
      <c r="F9681" t="s">
        <v>21632</v>
      </c>
    </row>
    <row r="9682" spans="1:6" x14ac:dyDescent="0.25">
      <c r="A9682" t="s">
        <v>5142</v>
      </c>
      <c r="B9682" s="100" t="s">
        <v>11635</v>
      </c>
      <c r="C9682" s="100"/>
      <c r="D9682" s="124">
        <v>13641</v>
      </c>
      <c r="E9682" s="157">
        <f>VLOOKUP(D9682,'SOAT LIQ'!$A$87:$C$3416,3,FALSE)</f>
        <v>12</v>
      </c>
      <c r="F9682" t="s">
        <v>21632</v>
      </c>
    </row>
    <row r="9683" spans="1:6" x14ac:dyDescent="0.25">
      <c r="A9683" t="s">
        <v>5523</v>
      </c>
      <c r="B9683" s="100" t="s">
        <v>11636</v>
      </c>
      <c r="C9683" s="100"/>
      <c r="D9683" s="124">
        <v>13641</v>
      </c>
      <c r="E9683" s="157">
        <f>VLOOKUP(D9683,'SOAT LIQ'!$A$87:$C$3416,3,FALSE)</f>
        <v>12</v>
      </c>
      <c r="F9683" t="s">
        <v>21632</v>
      </c>
    </row>
    <row r="9684" spans="1:6" x14ac:dyDescent="0.25">
      <c r="A9684" t="s">
        <v>5142</v>
      </c>
      <c r="B9684" s="100" t="s">
        <v>11636</v>
      </c>
      <c r="C9684" s="100"/>
      <c r="D9684" s="124">
        <v>13641</v>
      </c>
      <c r="E9684" s="157">
        <f>VLOOKUP(D9684,'SOAT LIQ'!$A$87:$C$3416,3,FALSE)</f>
        <v>12</v>
      </c>
      <c r="F9684" t="s">
        <v>21632</v>
      </c>
    </row>
    <row r="9685" spans="1:6" x14ac:dyDescent="0.25">
      <c r="A9685" t="s">
        <v>5523</v>
      </c>
      <c r="B9685" s="100" t="s">
        <v>11637</v>
      </c>
      <c r="C9685" s="100"/>
      <c r="D9685" s="124">
        <v>13641</v>
      </c>
      <c r="E9685" s="157">
        <f>VLOOKUP(D9685,'SOAT LIQ'!$A$87:$C$3416,3,FALSE)</f>
        <v>12</v>
      </c>
      <c r="F9685" t="s">
        <v>21632</v>
      </c>
    </row>
    <row r="9686" spans="1:6" x14ac:dyDescent="0.25">
      <c r="A9686" t="s">
        <v>5142</v>
      </c>
      <c r="B9686" s="100" t="s">
        <v>11637</v>
      </c>
      <c r="C9686" s="100"/>
      <c r="D9686" s="124">
        <v>13641</v>
      </c>
      <c r="E9686" s="157">
        <f>VLOOKUP(D9686,'SOAT LIQ'!$A$87:$C$3416,3,FALSE)</f>
        <v>12</v>
      </c>
      <c r="F9686" t="s">
        <v>21632</v>
      </c>
    </row>
    <row r="9687" spans="1:6" x14ac:dyDescent="0.25">
      <c r="A9687" t="s">
        <v>5523</v>
      </c>
      <c r="B9687" s="100" t="s">
        <v>11638</v>
      </c>
      <c r="C9687" s="100"/>
      <c r="D9687" s="124">
        <v>13641</v>
      </c>
      <c r="E9687" s="157">
        <f>VLOOKUP(D9687,'SOAT LIQ'!$A$87:$C$3416,3,FALSE)</f>
        <v>12</v>
      </c>
      <c r="F9687" t="s">
        <v>21632</v>
      </c>
    </row>
    <row r="9688" spans="1:6" x14ac:dyDescent="0.25">
      <c r="A9688" t="s">
        <v>5142</v>
      </c>
      <c r="B9688" s="100" t="s">
        <v>11638</v>
      </c>
      <c r="C9688" s="100"/>
      <c r="D9688" s="124">
        <v>13641</v>
      </c>
      <c r="E9688" s="157">
        <f>VLOOKUP(D9688,'SOAT LIQ'!$A$87:$C$3416,3,FALSE)</f>
        <v>12</v>
      </c>
      <c r="F9688" t="s">
        <v>21632</v>
      </c>
    </row>
    <row r="9689" spans="1:6" x14ac:dyDescent="0.25">
      <c r="A9689" t="s">
        <v>5523</v>
      </c>
      <c r="B9689" s="100" t="s">
        <v>11639</v>
      </c>
      <c r="C9689" s="100"/>
      <c r="D9689" s="124">
        <v>13641</v>
      </c>
      <c r="E9689" s="157">
        <f>VLOOKUP(D9689,'SOAT LIQ'!$A$87:$C$3416,3,FALSE)</f>
        <v>12</v>
      </c>
      <c r="F9689" t="s">
        <v>21632</v>
      </c>
    </row>
    <row r="9690" spans="1:6" x14ac:dyDescent="0.25">
      <c r="A9690" t="s">
        <v>5142</v>
      </c>
      <c r="B9690" s="100" t="s">
        <v>11639</v>
      </c>
      <c r="C9690" s="100"/>
      <c r="D9690" s="124">
        <v>13641</v>
      </c>
      <c r="E9690" s="157">
        <f>VLOOKUP(D9690,'SOAT LIQ'!$A$87:$C$3416,3,FALSE)</f>
        <v>12</v>
      </c>
      <c r="F9690" t="s">
        <v>21632</v>
      </c>
    </row>
    <row r="9691" spans="1:6" x14ac:dyDescent="0.25">
      <c r="A9691" t="s">
        <v>5523</v>
      </c>
      <c r="B9691" s="100" t="s">
        <v>11640</v>
      </c>
      <c r="C9691" s="100"/>
      <c r="D9691" s="124">
        <v>13641</v>
      </c>
      <c r="E9691" s="157">
        <f>VLOOKUP(D9691,'SOAT LIQ'!$A$87:$C$3416,3,FALSE)</f>
        <v>12</v>
      </c>
      <c r="F9691" t="s">
        <v>21632</v>
      </c>
    </row>
    <row r="9692" spans="1:6" x14ac:dyDescent="0.25">
      <c r="A9692" t="s">
        <v>5142</v>
      </c>
      <c r="B9692" s="100" t="s">
        <v>11640</v>
      </c>
      <c r="C9692" s="100"/>
      <c r="D9692" s="124">
        <v>13641</v>
      </c>
      <c r="E9692" s="157">
        <f>VLOOKUP(D9692,'SOAT LIQ'!$A$87:$C$3416,3,FALSE)</f>
        <v>12</v>
      </c>
      <c r="F9692" t="s">
        <v>21632</v>
      </c>
    </row>
    <row r="9693" spans="1:6" x14ac:dyDescent="0.25">
      <c r="A9693" t="s">
        <v>5523</v>
      </c>
      <c r="B9693" s="100" t="s">
        <v>11641</v>
      </c>
      <c r="C9693" s="100"/>
      <c r="D9693" s="124">
        <v>13641</v>
      </c>
      <c r="E9693" s="157">
        <f>VLOOKUP(D9693,'SOAT LIQ'!$A$87:$C$3416,3,FALSE)</f>
        <v>12</v>
      </c>
      <c r="F9693" t="s">
        <v>21632</v>
      </c>
    </row>
    <row r="9694" spans="1:6" x14ac:dyDescent="0.25">
      <c r="A9694" t="s">
        <v>5142</v>
      </c>
      <c r="B9694" s="100" t="s">
        <v>11641</v>
      </c>
      <c r="C9694" s="100"/>
      <c r="D9694" s="124">
        <v>13641</v>
      </c>
      <c r="E9694" s="157">
        <f>VLOOKUP(D9694,'SOAT LIQ'!$A$87:$C$3416,3,FALSE)</f>
        <v>12</v>
      </c>
      <c r="F9694" t="s">
        <v>21632</v>
      </c>
    </row>
    <row r="9695" spans="1:6" x14ac:dyDescent="0.25">
      <c r="A9695" t="s">
        <v>5523</v>
      </c>
      <c r="B9695" s="100" t="s">
        <v>11642</v>
      </c>
      <c r="C9695" s="100"/>
      <c r="D9695" s="124">
        <v>13641</v>
      </c>
      <c r="E9695" s="157">
        <f>VLOOKUP(D9695,'SOAT LIQ'!$A$87:$C$3416,3,FALSE)</f>
        <v>12</v>
      </c>
      <c r="F9695" t="s">
        <v>21632</v>
      </c>
    </row>
    <row r="9696" spans="1:6" x14ac:dyDescent="0.25">
      <c r="A9696" t="s">
        <v>5142</v>
      </c>
      <c r="B9696" s="100" t="s">
        <v>11642</v>
      </c>
      <c r="C9696" s="100"/>
      <c r="D9696" s="124">
        <v>13641</v>
      </c>
      <c r="E9696" s="157">
        <f>VLOOKUP(D9696,'SOAT LIQ'!$A$87:$C$3416,3,FALSE)</f>
        <v>12</v>
      </c>
      <c r="F9696" t="s">
        <v>21632</v>
      </c>
    </row>
    <row r="9697" spans="1:6" x14ac:dyDescent="0.25">
      <c r="A9697" t="s">
        <v>5523</v>
      </c>
      <c r="B9697" s="100" t="s">
        <v>11643</v>
      </c>
      <c r="C9697" s="100"/>
      <c r="D9697" s="124">
        <v>13641</v>
      </c>
      <c r="E9697" s="157">
        <f>VLOOKUP(D9697,'SOAT LIQ'!$A$87:$C$3416,3,FALSE)</f>
        <v>12</v>
      </c>
      <c r="F9697" t="s">
        <v>21632</v>
      </c>
    </row>
    <row r="9698" spans="1:6" x14ac:dyDescent="0.25">
      <c r="A9698" t="s">
        <v>5142</v>
      </c>
      <c r="B9698" s="100" t="s">
        <v>11643</v>
      </c>
      <c r="C9698" s="100"/>
      <c r="D9698" s="124">
        <v>13641</v>
      </c>
      <c r="E9698" s="157">
        <f>VLOOKUP(D9698,'SOAT LIQ'!$A$87:$C$3416,3,FALSE)</f>
        <v>12</v>
      </c>
      <c r="F9698" t="s">
        <v>21632</v>
      </c>
    </row>
    <row r="9699" spans="1:6" x14ac:dyDescent="0.25">
      <c r="A9699" t="s">
        <v>5523</v>
      </c>
      <c r="B9699" s="100" t="s">
        <v>11644</v>
      </c>
      <c r="C9699" s="100"/>
      <c r="D9699" s="124">
        <v>13641</v>
      </c>
      <c r="E9699" s="157">
        <f>VLOOKUP(D9699,'SOAT LIQ'!$A$87:$C$3416,3,FALSE)</f>
        <v>12</v>
      </c>
      <c r="F9699" t="s">
        <v>21632</v>
      </c>
    </row>
    <row r="9700" spans="1:6" x14ac:dyDescent="0.25">
      <c r="A9700" t="s">
        <v>5142</v>
      </c>
      <c r="B9700" s="100" t="s">
        <v>11644</v>
      </c>
      <c r="C9700" s="100"/>
      <c r="D9700" s="124">
        <v>13641</v>
      </c>
      <c r="E9700" s="157">
        <f>VLOOKUP(D9700,'SOAT LIQ'!$A$87:$C$3416,3,FALSE)</f>
        <v>12</v>
      </c>
      <c r="F9700" t="s">
        <v>21632</v>
      </c>
    </row>
    <row r="9701" spans="1:6" x14ac:dyDescent="0.25">
      <c r="A9701" t="s">
        <v>5523</v>
      </c>
      <c r="B9701" s="100" t="s">
        <v>11645</v>
      </c>
      <c r="C9701" s="100"/>
      <c r="D9701" s="124">
        <v>13641</v>
      </c>
      <c r="E9701" s="157">
        <f>VLOOKUP(D9701,'SOAT LIQ'!$A$87:$C$3416,3,FALSE)</f>
        <v>12</v>
      </c>
      <c r="F9701" t="s">
        <v>21632</v>
      </c>
    </row>
    <row r="9702" spans="1:6" x14ac:dyDescent="0.25">
      <c r="A9702" t="s">
        <v>5142</v>
      </c>
      <c r="B9702" s="100" t="s">
        <v>11645</v>
      </c>
      <c r="C9702" s="100"/>
      <c r="D9702" s="124">
        <v>13641</v>
      </c>
      <c r="E9702" s="157">
        <f>VLOOKUP(D9702,'SOAT LIQ'!$A$87:$C$3416,3,FALSE)</f>
        <v>12</v>
      </c>
      <c r="F9702" t="s">
        <v>21632</v>
      </c>
    </row>
    <row r="9703" spans="1:6" x14ac:dyDescent="0.25">
      <c r="A9703" t="s">
        <v>5523</v>
      </c>
      <c r="B9703" s="100" t="s">
        <v>11646</v>
      </c>
      <c r="C9703" s="100"/>
      <c r="D9703" s="124">
        <v>13641</v>
      </c>
      <c r="E9703" s="157">
        <f>VLOOKUP(D9703,'SOAT LIQ'!$A$87:$C$3416,3,FALSE)</f>
        <v>12</v>
      </c>
      <c r="F9703" t="s">
        <v>21632</v>
      </c>
    </row>
    <row r="9704" spans="1:6" x14ac:dyDescent="0.25">
      <c r="A9704" t="s">
        <v>5142</v>
      </c>
      <c r="B9704" s="100" t="s">
        <v>11646</v>
      </c>
      <c r="C9704" s="100"/>
      <c r="D9704" s="124">
        <v>13641</v>
      </c>
      <c r="E9704" s="157">
        <f>VLOOKUP(D9704,'SOAT LIQ'!$A$87:$C$3416,3,FALSE)</f>
        <v>12</v>
      </c>
      <c r="F9704" t="s">
        <v>21632</v>
      </c>
    </row>
    <row r="9705" spans="1:6" x14ac:dyDescent="0.25">
      <c r="A9705" t="s">
        <v>5523</v>
      </c>
      <c r="B9705" s="100" t="s">
        <v>11647</v>
      </c>
      <c r="C9705" s="100"/>
      <c r="D9705" s="124">
        <v>13641</v>
      </c>
      <c r="E9705" s="157">
        <f>VLOOKUP(D9705,'SOAT LIQ'!$A$87:$C$3416,3,FALSE)</f>
        <v>12</v>
      </c>
      <c r="F9705" t="s">
        <v>21632</v>
      </c>
    </row>
    <row r="9706" spans="1:6" x14ac:dyDescent="0.25">
      <c r="A9706" t="s">
        <v>5142</v>
      </c>
      <c r="B9706" s="100" t="s">
        <v>11647</v>
      </c>
      <c r="C9706" s="100"/>
      <c r="D9706" s="124">
        <v>13641</v>
      </c>
      <c r="E9706" s="157">
        <f>VLOOKUP(D9706,'SOAT LIQ'!$A$87:$C$3416,3,FALSE)</f>
        <v>12</v>
      </c>
      <c r="F9706" t="s">
        <v>21632</v>
      </c>
    </row>
    <row r="9707" spans="1:6" x14ac:dyDescent="0.25">
      <c r="A9707" t="s">
        <v>5523</v>
      </c>
      <c r="B9707" s="100" t="s">
        <v>11648</v>
      </c>
      <c r="C9707" s="100"/>
      <c r="D9707" s="124">
        <v>13641</v>
      </c>
      <c r="E9707" s="157">
        <f>VLOOKUP(D9707,'SOAT LIQ'!$A$87:$C$3416,3,FALSE)</f>
        <v>12</v>
      </c>
      <c r="F9707" t="s">
        <v>21632</v>
      </c>
    </row>
    <row r="9708" spans="1:6" x14ac:dyDescent="0.25">
      <c r="A9708" t="s">
        <v>5142</v>
      </c>
      <c r="B9708" s="100" t="s">
        <v>11648</v>
      </c>
      <c r="C9708" s="100"/>
      <c r="D9708" s="124">
        <v>13641</v>
      </c>
      <c r="E9708" s="157">
        <f>VLOOKUP(D9708,'SOAT LIQ'!$A$87:$C$3416,3,FALSE)</f>
        <v>12</v>
      </c>
      <c r="F9708" t="s">
        <v>21632</v>
      </c>
    </row>
    <row r="9709" spans="1:6" x14ac:dyDescent="0.25">
      <c r="A9709" t="s">
        <v>5523</v>
      </c>
      <c r="B9709" s="100" t="s">
        <v>11649</v>
      </c>
      <c r="C9709" s="100"/>
      <c r="D9709" s="124">
        <v>13641</v>
      </c>
      <c r="E9709" s="157">
        <f>VLOOKUP(D9709,'SOAT LIQ'!$A$87:$C$3416,3,FALSE)</f>
        <v>12</v>
      </c>
      <c r="F9709" t="s">
        <v>21632</v>
      </c>
    </row>
    <row r="9710" spans="1:6" x14ac:dyDescent="0.25">
      <c r="A9710" t="s">
        <v>5142</v>
      </c>
      <c r="B9710" s="100" t="s">
        <v>11649</v>
      </c>
      <c r="C9710" s="100"/>
      <c r="D9710" s="124">
        <v>13641</v>
      </c>
      <c r="E9710" s="157">
        <f>VLOOKUP(D9710,'SOAT LIQ'!$A$87:$C$3416,3,FALSE)</f>
        <v>12</v>
      </c>
      <c r="F9710" t="s">
        <v>21632</v>
      </c>
    </row>
    <row r="9711" spans="1:6" x14ac:dyDescent="0.25">
      <c r="A9711" t="s">
        <v>5523</v>
      </c>
      <c r="B9711" s="100" t="s">
        <v>11650</v>
      </c>
      <c r="C9711" s="100"/>
      <c r="D9711" s="124">
        <v>13641</v>
      </c>
      <c r="E9711" s="157">
        <f>VLOOKUP(D9711,'SOAT LIQ'!$A$87:$C$3416,3,FALSE)</f>
        <v>12</v>
      </c>
      <c r="F9711" t="s">
        <v>21632</v>
      </c>
    </row>
    <row r="9712" spans="1:6" x14ac:dyDescent="0.25">
      <c r="A9712" t="s">
        <v>5142</v>
      </c>
      <c r="B9712" s="100" t="s">
        <v>11650</v>
      </c>
      <c r="C9712" s="100"/>
      <c r="D9712" s="124">
        <v>13641</v>
      </c>
      <c r="E9712" s="157">
        <f>VLOOKUP(D9712,'SOAT LIQ'!$A$87:$C$3416,3,FALSE)</f>
        <v>12</v>
      </c>
      <c r="F9712" t="s">
        <v>21632</v>
      </c>
    </row>
    <row r="9713" spans="1:6" x14ac:dyDescent="0.25">
      <c r="A9713" t="s">
        <v>5523</v>
      </c>
      <c r="B9713" s="100" t="s">
        <v>11651</v>
      </c>
      <c r="C9713" s="100"/>
      <c r="D9713" s="124">
        <v>13641</v>
      </c>
      <c r="E9713" s="157">
        <f>VLOOKUP(D9713,'SOAT LIQ'!$A$87:$C$3416,3,FALSE)</f>
        <v>12</v>
      </c>
      <c r="F9713" t="s">
        <v>21632</v>
      </c>
    </row>
    <row r="9714" spans="1:6" x14ac:dyDescent="0.25">
      <c r="A9714" t="s">
        <v>5142</v>
      </c>
      <c r="B9714" s="100" t="s">
        <v>11651</v>
      </c>
      <c r="C9714" s="100"/>
      <c r="D9714" s="124">
        <v>13641</v>
      </c>
      <c r="E9714" s="157">
        <f>VLOOKUP(D9714,'SOAT LIQ'!$A$87:$C$3416,3,FALSE)</f>
        <v>12</v>
      </c>
      <c r="F9714" t="s">
        <v>21632</v>
      </c>
    </row>
    <row r="9715" spans="1:6" x14ac:dyDescent="0.25">
      <c r="A9715" t="s">
        <v>5523</v>
      </c>
      <c r="B9715" s="100" t="s">
        <v>11652</v>
      </c>
      <c r="C9715" s="100"/>
      <c r="D9715" s="124">
        <v>13641</v>
      </c>
      <c r="E9715" s="157">
        <f>VLOOKUP(D9715,'SOAT LIQ'!$A$87:$C$3416,3,FALSE)</f>
        <v>12</v>
      </c>
      <c r="F9715" t="s">
        <v>21632</v>
      </c>
    </row>
    <row r="9716" spans="1:6" x14ac:dyDescent="0.25">
      <c r="A9716" t="s">
        <v>5142</v>
      </c>
      <c r="B9716" s="100" t="s">
        <v>11652</v>
      </c>
      <c r="C9716" s="100"/>
      <c r="D9716" s="124">
        <v>13641</v>
      </c>
      <c r="E9716" s="157">
        <f>VLOOKUP(D9716,'SOAT LIQ'!$A$87:$C$3416,3,FALSE)</f>
        <v>12</v>
      </c>
      <c r="F9716" t="s">
        <v>21632</v>
      </c>
    </row>
    <row r="9717" spans="1:6" x14ac:dyDescent="0.25">
      <c r="A9717" t="s">
        <v>5523</v>
      </c>
      <c r="B9717" s="100" t="s">
        <v>11653</v>
      </c>
      <c r="C9717" s="100"/>
      <c r="D9717" s="124">
        <v>13641</v>
      </c>
      <c r="E9717" s="157">
        <f>VLOOKUP(D9717,'SOAT LIQ'!$A$87:$C$3416,3,FALSE)</f>
        <v>12</v>
      </c>
      <c r="F9717" t="s">
        <v>21632</v>
      </c>
    </row>
    <row r="9718" spans="1:6" x14ac:dyDescent="0.25">
      <c r="A9718" t="s">
        <v>5142</v>
      </c>
      <c r="B9718" s="100" t="s">
        <v>11653</v>
      </c>
      <c r="C9718" s="100"/>
      <c r="D9718" s="124">
        <v>13641</v>
      </c>
      <c r="E9718" s="157">
        <f>VLOOKUP(D9718,'SOAT LIQ'!$A$87:$C$3416,3,FALSE)</f>
        <v>12</v>
      </c>
      <c r="F9718" t="s">
        <v>21632</v>
      </c>
    </row>
    <row r="9719" spans="1:6" x14ac:dyDescent="0.25">
      <c r="A9719" t="s">
        <v>5523</v>
      </c>
      <c r="B9719" s="100" t="s">
        <v>11654</v>
      </c>
      <c r="C9719" s="100"/>
      <c r="D9719" s="124">
        <v>13641</v>
      </c>
      <c r="E9719" s="157">
        <f>VLOOKUP(D9719,'SOAT LIQ'!$A$87:$C$3416,3,FALSE)</f>
        <v>12</v>
      </c>
      <c r="F9719" t="s">
        <v>21632</v>
      </c>
    </row>
    <row r="9720" spans="1:6" x14ac:dyDescent="0.25">
      <c r="A9720" t="s">
        <v>5142</v>
      </c>
      <c r="B9720" s="100" t="s">
        <v>11654</v>
      </c>
      <c r="C9720" s="100"/>
      <c r="D9720" s="124">
        <v>13641</v>
      </c>
      <c r="E9720" s="157">
        <f>VLOOKUP(D9720,'SOAT LIQ'!$A$87:$C$3416,3,FALSE)</f>
        <v>12</v>
      </c>
      <c r="F9720" t="s">
        <v>21632</v>
      </c>
    </row>
    <row r="9721" spans="1:6" x14ac:dyDescent="0.25">
      <c r="A9721" t="s">
        <v>5523</v>
      </c>
      <c r="B9721" s="100" t="s">
        <v>11655</v>
      </c>
      <c r="C9721" s="100"/>
      <c r="D9721" s="124">
        <v>13641</v>
      </c>
      <c r="E9721" s="157">
        <f>VLOOKUP(D9721,'SOAT LIQ'!$A$87:$C$3416,3,FALSE)</f>
        <v>12</v>
      </c>
      <c r="F9721" t="s">
        <v>21632</v>
      </c>
    </row>
    <row r="9722" spans="1:6" x14ac:dyDescent="0.25">
      <c r="A9722" t="s">
        <v>5142</v>
      </c>
      <c r="B9722" s="100" t="s">
        <v>11655</v>
      </c>
      <c r="C9722" s="100"/>
      <c r="D9722" s="124">
        <v>13641</v>
      </c>
      <c r="E9722" s="157">
        <f>VLOOKUP(D9722,'SOAT LIQ'!$A$87:$C$3416,3,FALSE)</f>
        <v>12</v>
      </c>
      <c r="F9722" t="s">
        <v>21632</v>
      </c>
    </row>
    <row r="9723" spans="1:6" x14ac:dyDescent="0.25">
      <c r="A9723" t="s">
        <v>5523</v>
      </c>
      <c r="B9723" s="100" t="s">
        <v>11656</v>
      </c>
      <c r="C9723" s="100"/>
      <c r="D9723" s="124">
        <v>13641</v>
      </c>
      <c r="E9723" s="157">
        <f>VLOOKUP(D9723,'SOAT LIQ'!$A$87:$C$3416,3,FALSE)</f>
        <v>12</v>
      </c>
      <c r="F9723" t="s">
        <v>21632</v>
      </c>
    </row>
    <row r="9724" spans="1:6" x14ac:dyDescent="0.25">
      <c r="A9724" t="s">
        <v>5142</v>
      </c>
      <c r="B9724" s="100" t="s">
        <v>11656</v>
      </c>
      <c r="C9724" s="100"/>
      <c r="D9724" s="124">
        <v>13641</v>
      </c>
      <c r="E9724" s="157">
        <f>VLOOKUP(D9724,'SOAT LIQ'!$A$87:$C$3416,3,FALSE)</f>
        <v>12</v>
      </c>
      <c r="F9724" t="s">
        <v>21632</v>
      </c>
    </row>
    <row r="9725" spans="1:6" x14ac:dyDescent="0.25">
      <c r="A9725" t="s">
        <v>5523</v>
      </c>
      <c r="B9725" s="100" t="s">
        <v>11657</v>
      </c>
      <c r="C9725" s="100"/>
      <c r="D9725" s="124">
        <v>13641</v>
      </c>
      <c r="E9725" s="157">
        <f>VLOOKUP(D9725,'SOAT LIQ'!$A$87:$C$3416,3,FALSE)</f>
        <v>12</v>
      </c>
      <c r="F9725" t="s">
        <v>21632</v>
      </c>
    </row>
    <row r="9726" spans="1:6" x14ac:dyDescent="0.25">
      <c r="A9726" t="s">
        <v>5523</v>
      </c>
      <c r="B9726" s="100" t="s">
        <v>11658</v>
      </c>
      <c r="C9726" s="100"/>
      <c r="D9726" s="124">
        <v>13641</v>
      </c>
      <c r="E9726" s="157">
        <f>VLOOKUP(D9726,'SOAT LIQ'!$A$87:$C$3416,3,FALSE)</f>
        <v>12</v>
      </c>
      <c r="F9726" t="s">
        <v>21632</v>
      </c>
    </row>
    <row r="9727" spans="1:6" x14ac:dyDescent="0.25">
      <c r="A9727" t="s">
        <v>5523</v>
      </c>
      <c r="B9727" s="100" t="s">
        <v>11659</v>
      </c>
      <c r="C9727" s="100"/>
      <c r="D9727" s="124">
        <v>13641</v>
      </c>
      <c r="E9727" s="157">
        <f>VLOOKUP(D9727,'SOAT LIQ'!$A$87:$C$3416,3,FALSE)</f>
        <v>12</v>
      </c>
      <c r="F9727" t="s">
        <v>21632</v>
      </c>
    </row>
    <row r="9728" spans="1:6" x14ac:dyDescent="0.25">
      <c r="A9728" t="s">
        <v>5523</v>
      </c>
      <c r="B9728" s="100" t="s">
        <v>11660</v>
      </c>
      <c r="C9728" s="100"/>
      <c r="D9728" s="124">
        <v>13641</v>
      </c>
      <c r="E9728" s="157">
        <f>VLOOKUP(D9728,'SOAT LIQ'!$A$87:$C$3416,3,FALSE)</f>
        <v>12</v>
      </c>
      <c r="F9728" t="s">
        <v>21632</v>
      </c>
    </row>
    <row r="9729" spans="1:6" x14ac:dyDescent="0.25">
      <c r="A9729" t="s">
        <v>5142</v>
      </c>
      <c r="B9729" s="100" t="s">
        <v>11660</v>
      </c>
      <c r="C9729" s="100"/>
      <c r="D9729" s="124">
        <v>13641</v>
      </c>
      <c r="E9729" s="157">
        <f>VLOOKUP(D9729,'SOAT LIQ'!$A$87:$C$3416,3,FALSE)</f>
        <v>12</v>
      </c>
      <c r="F9729" t="s">
        <v>21632</v>
      </c>
    </row>
    <row r="9730" spans="1:6" x14ac:dyDescent="0.25">
      <c r="A9730" t="s">
        <v>5523</v>
      </c>
      <c r="B9730" s="100" t="s">
        <v>11661</v>
      </c>
      <c r="C9730" s="100"/>
      <c r="D9730" s="124">
        <v>13641</v>
      </c>
      <c r="E9730" s="157">
        <f>VLOOKUP(D9730,'SOAT LIQ'!$A$87:$C$3416,3,FALSE)</f>
        <v>12</v>
      </c>
      <c r="F9730" t="s">
        <v>21632</v>
      </c>
    </row>
    <row r="9731" spans="1:6" x14ac:dyDescent="0.25">
      <c r="A9731" t="s">
        <v>5142</v>
      </c>
      <c r="B9731" s="100" t="s">
        <v>11661</v>
      </c>
      <c r="C9731" s="100"/>
      <c r="D9731" s="124">
        <v>13641</v>
      </c>
      <c r="E9731" s="157">
        <f>VLOOKUP(D9731,'SOAT LIQ'!$A$87:$C$3416,3,FALSE)</f>
        <v>12</v>
      </c>
      <c r="F9731" t="s">
        <v>21632</v>
      </c>
    </row>
    <row r="9732" spans="1:6" x14ac:dyDescent="0.25">
      <c r="A9732" t="s">
        <v>5523</v>
      </c>
      <c r="B9732" s="100" t="s">
        <v>11662</v>
      </c>
      <c r="C9732" s="100"/>
      <c r="D9732" s="124">
        <v>13641</v>
      </c>
      <c r="E9732" s="157">
        <f>VLOOKUP(D9732,'SOAT LIQ'!$A$87:$C$3416,3,FALSE)</f>
        <v>12</v>
      </c>
      <c r="F9732" t="s">
        <v>21632</v>
      </c>
    </row>
    <row r="9733" spans="1:6" x14ac:dyDescent="0.25">
      <c r="A9733" t="s">
        <v>5142</v>
      </c>
      <c r="B9733" s="100" t="s">
        <v>11662</v>
      </c>
      <c r="C9733" s="100"/>
      <c r="D9733" s="124">
        <v>13641</v>
      </c>
      <c r="E9733" s="157">
        <f>VLOOKUP(D9733,'SOAT LIQ'!$A$87:$C$3416,3,FALSE)</f>
        <v>12</v>
      </c>
      <c r="F9733" t="s">
        <v>21632</v>
      </c>
    </row>
    <row r="9734" spans="1:6" x14ac:dyDescent="0.25">
      <c r="A9734" t="s">
        <v>5523</v>
      </c>
      <c r="B9734" s="100" t="s">
        <v>11663</v>
      </c>
      <c r="C9734" s="100"/>
      <c r="D9734" s="124">
        <v>13641</v>
      </c>
      <c r="E9734" s="157">
        <f>VLOOKUP(D9734,'SOAT LIQ'!$A$87:$C$3416,3,FALSE)</f>
        <v>12</v>
      </c>
      <c r="F9734" t="s">
        <v>21632</v>
      </c>
    </row>
    <row r="9735" spans="1:6" x14ac:dyDescent="0.25">
      <c r="A9735" t="s">
        <v>5142</v>
      </c>
      <c r="B9735" s="100" t="s">
        <v>11663</v>
      </c>
      <c r="C9735" s="100"/>
      <c r="D9735" s="124">
        <v>13641</v>
      </c>
      <c r="E9735" s="157">
        <f>VLOOKUP(D9735,'SOAT LIQ'!$A$87:$C$3416,3,FALSE)</f>
        <v>12</v>
      </c>
      <c r="F9735" t="s">
        <v>21632</v>
      </c>
    </row>
    <row r="9736" spans="1:6" x14ac:dyDescent="0.25">
      <c r="A9736" t="s">
        <v>5523</v>
      </c>
      <c r="B9736" s="100" t="s">
        <v>11664</v>
      </c>
      <c r="C9736" s="100"/>
      <c r="D9736" s="124">
        <v>13641</v>
      </c>
      <c r="E9736" s="157">
        <f>VLOOKUP(D9736,'SOAT LIQ'!$A$87:$C$3416,3,FALSE)</f>
        <v>12</v>
      </c>
      <c r="F9736" t="s">
        <v>21632</v>
      </c>
    </row>
    <row r="9737" spans="1:6" x14ac:dyDescent="0.25">
      <c r="A9737" t="s">
        <v>5142</v>
      </c>
      <c r="B9737" s="100" t="s">
        <v>11664</v>
      </c>
      <c r="C9737" s="100"/>
      <c r="D9737" s="124">
        <v>13641</v>
      </c>
      <c r="E9737" s="157">
        <f>VLOOKUP(D9737,'SOAT LIQ'!$A$87:$C$3416,3,FALSE)</f>
        <v>12</v>
      </c>
      <c r="F9737" t="s">
        <v>21632</v>
      </c>
    </row>
    <row r="9738" spans="1:6" x14ac:dyDescent="0.25">
      <c r="A9738" t="s">
        <v>5523</v>
      </c>
      <c r="B9738" s="100" t="s">
        <v>11665</v>
      </c>
      <c r="C9738" s="100"/>
      <c r="D9738" s="124">
        <v>13641</v>
      </c>
      <c r="E9738" s="157">
        <f>VLOOKUP(D9738,'SOAT LIQ'!$A$87:$C$3416,3,FALSE)</f>
        <v>12</v>
      </c>
      <c r="F9738" t="s">
        <v>21632</v>
      </c>
    </row>
    <row r="9739" spans="1:6" x14ac:dyDescent="0.25">
      <c r="A9739" t="s">
        <v>5142</v>
      </c>
      <c r="B9739" s="100" t="s">
        <v>11665</v>
      </c>
      <c r="C9739" s="100"/>
      <c r="D9739" s="124">
        <v>13641</v>
      </c>
      <c r="E9739" s="157">
        <f>VLOOKUP(D9739,'SOAT LIQ'!$A$87:$C$3416,3,FALSE)</f>
        <v>12</v>
      </c>
      <c r="F9739" t="s">
        <v>21632</v>
      </c>
    </row>
    <row r="9740" spans="1:6" x14ac:dyDescent="0.25">
      <c r="A9740" t="s">
        <v>5523</v>
      </c>
      <c r="B9740" s="100" t="s">
        <v>11666</v>
      </c>
      <c r="C9740" s="100"/>
      <c r="D9740" s="124">
        <v>13641</v>
      </c>
      <c r="E9740" s="157">
        <f>VLOOKUP(D9740,'SOAT LIQ'!$A$87:$C$3416,3,FALSE)</f>
        <v>12</v>
      </c>
      <c r="F9740" t="s">
        <v>21632</v>
      </c>
    </row>
    <row r="9741" spans="1:6" x14ac:dyDescent="0.25">
      <c r="A9741" t="s">
        <v>5142</v>
      </c>
      <c r="B9741" s="100" t="s">
        <v>11666</v>
      </c>
      <c r="C9741" s="100"/>
      <c r="D9741" s="124">
        <v>13641</v>
      </c>
      <c r="E9741" s="157">
        <f>VLOOKUP(D9741,'SOAT LIQ'!$A$87:$C$3416,3,FALSE)</f>
        <v>12</v>
      </c>
      <c r="F9741" t="s">
        <v>21632</v>
      </c>
    </row>
    <row r="9742" spans="1:6" x14ac:dyDescent="0.25">
      <c r="A9742" t="s">
        <v>5523</v>
      </c>
      <c r="B9742" s="100" t="s">
        <v>11667</v>
      </c>
      <c r="C9742" s="100"/>
      <c r="D9742" s="124">
        <v>13641</v>
      </c>
      <c r="E9742" s="157">
        <f>VLOOKUP(D9742,'SOAT LIQ'!$A$87:$C$3416,3,FALSE)</f>
        <v>12</v>
      </c>
      <c r="F9742" t="s">
        <v>21632</v>
      </c>
    </row>
    <row r="9743" spans="1:6" x14ac:dyDescent="0.25">
      <c r="A9743" t="s">
        <v>5142</v>
      </c>
      <c r="B9743" s="100" t="s">
        <v>11667</v>
      </c>
      <c r="C9743" s="100"/>
      <c r="D9743" s="124">
        <v>13641</v>
      </c>
      <c r="E9743" s="157">
        <f>VLOOKUP(D9743,'SOAT LIQ'!$A$87:$C$3416,3,FALSE)</f>
        <v>12</v>
      </c>
      <c r="F9743" t="s">
        <v>21632</v>
      </c>
    </row>
    <row r="9744" spans="1:6" x14ac:dyDescent="0.25">
      <c r="A9744" t="s">
        <v>5523</v>
      </c>
      <c r="B9744" s="100" t="s">
        <v>11668</v>
      </c>
      <c r="C9744" s="100"/>
      <c r="D9744" s="124">
        <v>13641</v>
      </c>
      <c r="E9744" s="157">
        <f>VLOOKUP(D9744,'SOAT LIQ'!$A$87:$C$3416,3,FALSE)</f>
        <v>12</v>
      </c>
      <c r="F9744" t="s">
        <v>21632</v>
      </c>
    </row>
    <row r="9745" spans="1:6" x14ac:dyDescent="0.25">
      <c r="A9745" t="s">
        <v>5142</v>
      </c>
      <c r="B9745" s="100" t="s">
        <v>11668</v>
      </c>
      <c r="C9745" s="100"/>
      <c r="D9745" s="124">
        <v>13641</v>
      </c>
      <c r="E9745" s="157">
        <f>VLOOKUP(D9745,'SOAT LIQ'!$A$87:$C$3416,3,FALSE)</f>
        <v>12</v>
      </c>
      <c r="F9745" t="s">
        <v>21632</v>
      </c>
    </row>
    <row r="9746" spans="1:6" x14ac:dyDescent="0.25">
      <c r="A9746" t="s">
        <v>5523</v>
      </c>
      <c r="B9746" s="100" t="s">
        <v>11669</v>
      </c>
      <c r="C9746" s="100"/>
      <c r="D9746" s="124">
        <v>13641</v>
      </c>
      <c r="E9746" s="157">
        <f>VLOOKUP(D9746,'SOAT LIQ'!$A$87:$C$3416,3,FALSE)</f>
        <v>12</v>
      </c>
      <c r="F9746" t="s">
        <v>21632</v>
      </c>
    </row>
    <row r="9747" spans="1:6" x14ac:dyDescent="0.25">
      <c r="A9747" t="s">
        <v>5142</v>
      </c>
      <c r="B9747" s="100" t="s">
        <v>11669</v>
      </c>
      <c r="C9747" s="100"/>
      <c r="D9747" s="124">
        <v>13641</v>
      </c>
      <c r="E9747" s="157">
        <f>VLOOKUP(D9747,'SOAT LIQ'!$A$87:$C$3416,3,FALSE)</f>
        <v>12</v>
      </c>
      <c r="F9747" t="s">
        <v>21632</v>
      </c>
    </row>
    <row r="9748" spans="1:6" x14ac:dyDescent="0.25">
      <c r="A9748" t="s">
        <v>5523</v>
      </c>
      <c r="B9748" s="100" t="s">
        <v>11670</v>
      </c>
      <c r="C9748" s="100"/>
      <c r="D9748" s="124">
        <v>13641</v>
      </c>
      <c r="E9748" s="157">
        <f>VLOOKUP(D9748,'SOAT LIQ'!$A$87:$C$3416,3,FALSE)</f>
        <v>12</v>
      </c>
      <c r="F9748" t="s">
        <v>21632</v>
      </c>
    </row>
    <row r="9749" spans="1:6" x14ac:dyDescent="0.25">
      <c r="A9749" t="s">
        <v>5142</v>
      </c>
      <c r="B9749" s="100" t="s">
        <v>11670</v>
      </c>
      <c r="C9749" s="100"/>
      <c r="D9749" s="124">
        <v>13641</v>
      </c>
      <c r="E9749" s="157">
        <f>VLOOKUP(D9749,'SOAT LIQ'!$A$87:$C$3416,3,FALSE)</f>
        <v>12</v>
      </c>
      <c r="F9749" t="s">
        <v>21632</v>
      </c>
    </row>
    <row r="9750" spans="1:6" x14ac:dyDescent="0.25">
      <c r="A9750" t="s">
        <v>5523</v>
      </c>
      <c r="B9750" s="100" t="s">
        <v>11671</v>
      </c>
      <c r="C9750" s="100"/>
      <c r="D9750" s="124">
        <v>13641</v>
      </c>
      <c r="E9750" s="157">
        <f>VLOOKUP(D9750,'SOAT LIQ'!$A$87:$C$3416,3,FALSE)</f>
        <v>12</v>
      </c>
      <c r="F9750" t="s">
        <v>21632</v>
      </c>
    </row>
    <row r="9751" spans="1:6" x14ac:dyDescent="0.25">
      <c r="A9751" t="s">
        <v>5142</v>
      </c>
      <c r="B9751" s="100" t="s">
        <v>11671</v>
      </c>
      <c r="C9751" s="100"/>
      <c r="D9751" s="124">
        <v>13641</v>
      </c>
      <c r="E9751" s="157">
        <f>VLOOKUP(D9751,'SOAT LIQ'!$A$87:$C$3416,3,FALSE)</f>
        <v>12</v>
      </c>
      <c r="F9751" t="s">
        <v>21632</v>
      </c>
    </row>
    <row r="9752" spans="1:6" x14ac:dyDescent="0.25">
      <c r="A9752" t="s">
        <v>5523</v>
      </c>
      <c r="B9752" s="100" t="s">
        <v>11672</v>
      </c>
      <c r="C9752" s="100"/>
      <c r="D9752" s="124">
        <v>13641</v>
      </c>
      <c r="E9752" s="157">
        <f>VLOOKUP(D9752,'SOAT LIQ'!$A$87:$C$3416,3,FALSE)</f>
        <v>12</v>
      </c>
      <c r="F9752" t="s">
        <v>21632</v>
      </c>
    </row>
    <row r="9753" spans="1:6" x14ac:dyDescent="0.25">
      <c r="A9753" t="s">
        <v>5142</v>
      </c>
      <c r="B9753" s="100" t="s">
        <v>11672</v>
      </c>
      <c r="C9753" s="100"/>
      <c r="D9753" s="124">
        <v>13641</v>
      </c>
      <c r="E9753" s="157">
        <f>VLOOKUP(D9753,'SOAT LIQ'!$A$87:$C$3416,3,FALSE)</f>
        <v>12</v>
      </c>
      <c r="F9753" t="s">
        <v>21632</v>
      </c>
    </row>
    <row r="9754" spans="1:6" x14ac:dyDescent="0.25">
      <c r="A9754" t="s">
        <v>5523</v>
      </c>
      <c r="B9754" s="100" t="s">
        <v>11673</v>
      </c>
      <c r="C9754" s="100"/>
      <c r="D9754" s="124">
        <v>13641</v>
      </c>
      <c r="E9754" s="157">
        <f>VLOOKUP(D9754,'SOAT LIQ'!$A$87:$C$3416,3,FALSE)</f>
        <v>12</v>
      </c>
      <c r="F9754" t="s">
        <v>21632</v>
      </c>
    </row>
    <row r="9755" spans="1:6" x14ac:dyDescent="0.25">
      <c r="A9755" t="s">
        <v>5142</v>
      </c>
      <c r="B9755" s="100" t="s">
        <v>11673</v>
      </c>
      <c r="C9755" s="100"/>
      <c r="D9755" s="124">
        <v>13641</v>
      </c>
      <c r="E9755" s="157">
        <f>VLOOKUP(D9755,'SOAT LIQ'!$A$87:$C$3416,3,FALSE)</f>
        <v>12</v>
      </c>
      <c r="F9755" t="s">
        <v>21632</v>
      </c>
    </row>
    <row r="9756" spans="1:6" x14ac:dyDescent="0.25">
      <c r="A9756" t="s">
        <v>5523</v>
      </c>
      <c r="B9756" s="100" t="s">
        <v>11674</v>
      </c>
      <c r="C9756" s="100"/>
      <c r="D9756" s="124">
        <v>13641</v>
      </c>
      <c r="E9756" s="157">
        <f>VLOOKUP(D9756,'SOAT LIQ'!$A$87:$C$3416,3,FALSE)</f>
        <v>12</v>
      </c>
      <c r="F9756" t="s">
        <v>21632</v>
      </c>
    </row>
    <row r="9757" spans="1:6" x14ac:dyDescent="0.25">
      <c r="A9757" t="s">
        <v>5142</v>
      </c>
      <c r="B9757" s="100" t="s">
        <v>11674</v>
      </c>
      <c r="C9757" s="100"/>
      <c r="D9757" s="124">
        <v>13641</v>
      </c>
      <c r="E9757" s="157">
        <f>VLOOKUP(D9757,'SOAT LIQ'!$A$87:$C$3416,3,FALSE)</f>
        <v>12</v>
      </c>
      <c r="F9757" t="s">
        <v>21632</v>
      </c>
    </row>
    <row r="9758" spans="1:6" x14ac:dyDescent="0.25">
      <c r="A9758" t="s">
        <v>5523</v>
      </c>
      <c r="B9758" s="100" t="s">
        <v>11675</v>
      </c>
      <c r="C9758" s="100"/>
      <c r="D9758" s="124">
        <v>13641</v>
      </c>
      <c r="E9758" s="157">
        <f>VLOOKUP(D9758,'SOAT LIQ'!$A$87:$C$3416,3,FALSE)</f>
        <v>12</v>
      </c>
      <c r="F9758" t="s">
        <v>21632</v>
      </c>
    </row>
    <row r="9759" spans="1:6" x14ac:dyDescent="0.25">
      <c r="A9759" t="s">
        <v>5142</v>
      </c>
      <c r="B9759" s="100" t="s">
        <v>11675</v>
      </c>
      <c r="C9759" s="100"/>
      <c r="D9759" s="124">
        <v>13641</v>
      </c>
      <c r="E9759" s="157">
        <f>VLOOKUP(D9759,'SOAT LIQ'!$A$87:$C$3416,3,FALSE)</f>
        <v>12</v>
      </c>
      <c r="F9759" t="s">
        <v>21632</v>
      </c>
    </row>
    <row r="9760" spans="1:6" x14ac:dyDescent="0.25">
      <c r="A9760" t="s">
        <v>5523</v>
      </c>
      <c r="B9760" s="100" t="s">
        <v>11676</v>
      </c>
      <c r="C9760" s="100"/>
      <c r="D9760" s="124">
        <v>13641</v>
      </c>
      <c r="E9760" s="157">
        <f>VLOOKUP(D9760,'SOAT LIQ'!$A$87:$C$3416,3,FALSE)</f>
        <v>12</v>
      </c>
      <c r="F9760" t="s">
        <v>21632</v>
      </c>
    </row>
    <row r="9761" spans="1:6" x14ac:dyDescent="0.25">
      <c r="A9761" t="s">
        <v>5142</v>
      </c>
      <c r="B9761" s="100" t="s">
        <v>11676</v>
      </c>
      <c r="C9761" s="100"/>
      <c r="D9761" s="124">
        <v>13641</v>
      </c>
      <c r="E9761" s="157">
        <f>VLOOKUP(D9761,'SOAT LIQ'!$A$87:$C$3416,3,FALSE)</f>
        <v>12</v>
      </c>
      <c r="F9761" t="s">
        <v>21632</v>
      </c>
    </row>
    <row r="9762" spans="1:6" x14ac:dyDescent="0.25">
      <c r="A9762" t="s">
        <v>5523</v>
      </c>
      <c r="B9762" s="100" t="s">
        <v>11677</v>
      </c>
      <c r="C9762" s="100"/>
      <c r="D9762" s="124">
        <v>13641</v>
      </c>
      <c r="E9762" s="157">
        <f>VLOOKUP(D9762,'SOAT LIQ'!$A$87:$C$3416,3,FALSE)</f>
        <v>12</v>
      </c>
      <c r="F9762" t="s">
        <v>21632</v>
      </c>
    </row>
    <row r="9763" spans="1:6" x14ac:dyDescent="0.25">
      <c r="A9763" t="s">
        <v>5142</v>
      </c>
      <c r="B9763" s="100" t="s">
        <v>11677</v>
      </c>
      <c r="C9763" s="100"/>
      <c r="D9763" s="124">
        <v>13641</v>
      </c>
      <c r="E9763" s="157">
        <f>VLOOKUP(D9763,'SOAT LIQ'!$A$87:$C$3416,3,FALSE)</f>
        <v>12</v>
      </c>
      <c r="F9763" t="s">
        <v>21632</v>
      </c>
    </row>
    <row r="9764" spans="1:6" x14ac:dyDescent="0.25">
      <c r="A9764" t="s">
        <v>5523</v>
      </c>
      <c r="B9764" s="100" t="s">
        <v>11678</v>
      </c>
      <c r="C9764" s="100"/>
      <c r="D9764" s="124">
        <v>13641</v>
      </c>
      <c r="E9764" s="157">
        <f>VLOOKUP(D9764,'SOAT LIQ'!$A$87:$C$3416,3,FALSE)</f>
        <v>12</v>
      </c>
      <c r="F9764" t="s">
        <v>21632</v>
      </c>
    </row>
    <row r="9765" spans="1:6" x14ac:dyDescent="0.25">
      <c r="A9765" t="s">
        <v>5142</v>
      </c>
      <c r="B9765" s="100" t="s">
        <v>11678</v>
      </c>
      <c r="C9765" s="100"/>
      <c r="D9765" s="124">
        <v>13641</v>
      </c>
      <c r="E9765" s="157">
        <f>VLOOKUP(D9765,'SOAT LIQ'!$A$87:$C$3416,3,FALSE)</f>
        <v>12</v>
      </c>
      <c r="F9765" t="s">
        <v>21632</v>
      </c>
    </row>
    <row r="9766" spans="1:6" x14ac:dyDescent="0.25">
      <c r="A9766" t="s">
        <v>5523</v>
      </c>
      <c r="B9766" s="100" t="s">
        <v>11679</v>
      </c>
      <c r="C9766" s="100"/>
      <c r="D9766" s="124">
        <v>13641</v>
      </c>
      <c r="E9766" s="157">
        <f>VLOOKUP(D9766,'SOAT LIQ'!$A$87:$C$3416,3,FALSE)</f>
        <v>12</v>
      </c>
      <c r="F9766" t="s">
        <v>21632</v>
      </c>
    </row>
    <row r="9767" spans="1:6" x14ac:dyDescent="0.25">
      <c r="A9767" t="s">
        <v>5142</v>
      </c>
      <c r="B9767" s="100" t="s">
        <v>11679</v>
      </c>
      <c r="C9767" s="100"/>
      <c r="D9767" s="124">
        <v>13641</v>
      </c>
      <c r="E9767" s="157">
        <f>VLOOKUP(D9767,'SOAT LIQ'!$A$87:$C$3416,3,FALSE)</f>
        <v>12</v>
      </c>
      <c r="F9767" t="s">
        <v>21632</v>
      </c>
    </row>
    <row r="9768" spans="1:6" x14ac:dyDescent="0.25">
      <c r="A9768" t="s">
        <v>5523</v>
      </c>
      <c r="B9768" s="100" t="s">
        <v>11680</v>
      </c>
      <c r="C9768" s="100"/>
      <c r="D9768" s="124">
        <v>13641</v>
      </c>
      <c r="E9768" s="157">
        <f>VLOOKUP(D9768,'SOAT LIQ'!$A$87:$C$3416,3,FALSE)</f>
        <v>12</v>
      </c>
      <c r="F9768" t="s">
        <v>21632</v>
      </c>
    </row>
    <row r="9769" spans="1:6" x14ac:dyDescent="0.25">
      <c r="A9769" t="s">
        <v>5142</v>
      </c>
      <c r="B9769" s="100" t="s">
        <v>11680</v>
      </c>
      <c r="C9769" s="100"/>
      <c r="D9769" s="124">
        <v>13641</v>
      </c>
      <c r="E9769" s="157">
        <f>VLOOKUP(D9769,'SOAT LIQ'!$A$87:$C$3416,3,FALSE)</f>
        <v>12</v>
      </c>
      <c r="F9769" t="s">
        <v>21632</v>
      </c>
    </row>
    <row r="9770" spans="1:6" x14ac:dyDescent="0.25">
      <c r="A9770" t="s">
        <v>5523</v>
      </c>
      <c r="B9770" s="100" t="s">
        <v>11681</v>
      </c>
      <c r="C9770" s="100"/>
      <c r="D9770" s="124">
        <v>13641</v>
      </c>
      <c r="E9770" s="157">
        <f>VLOOKUP(D9770,'SOAT LIQ'!$A$87:$C$3416,3,FALSE)</f>
        <v>12</v>
      </c>
      <c r="F9770" t="s">
        <v>21632</v>
      </c>
    </row>
    <row r="9771" spans="1:6" x14ac:dyDescent="0.25">
      <c r="A9771" t="s">
        <v>5523</v>
      </c>
      <c r="B9771" s="100" t="s">
        <v>11682</v>
      </c>
      <c r="C9771" s="100"/>
      <c r="D9771" s="124">
        <v>13641</v>
      </c>
      <c r="E9771" s="157">
        <f>VLOOKUP(D9771,'SOAT LIQ'!$A$87:$C$3416,3,FALSE)</f>
        <v>12</v>
      </c>
      <c r="F9771" t="s">
        <v>21632</v>
      </c>
    </row>
    <row r="9772" spans="1:6" x14ac:dyDescent="0.25">
      <c r="A9772" t="s">
        <v>5523</v>
      </c>
      <c r="B9772" s="100" t="s">
        <v>11683</v>
      </c>
      <c r="C9772" s="99" t="s">
        <v>11684</v>
      </c>
      <c r="D9772" s="124">
        <v>13140</v>
      </c>
      <c r="E9772" s="157">
        <f>VLOOKUP(D9772,'SOAT LIQ'!$A$87:$C$3416,3,FALSE)</f>
        <v>8</v>
      </c>
      <c r="F9772" t="s">
        <v>21632</v>
      </c>
    </row>
    <row r="9773" spans="1:6" x14ac:dyDescent="0.25">
      <c r="A9773" t="s">
        <v>5809</v>
      </c>
      <c r="B9773" s="100" t="s">
        <v>11683</v>
      </c>
      <c r="C9773" s="99" t="s">
        <v>11684</v>
      </c>
      <c r="D9773" s="124">
        <v>13140</v>
      </c>
      <c r="E9773" s="157">
        <f>VLOOKUP(D9773,'SOAT LIQ'!$A$87:$C$3416,3,FALSE)</f>
        <v>8</v>
      </c>
      <c r="F9773" t="s">
        <v>21632</v>
      </c>
    </row>
    <row r="9774" spans="1:6" x14ac:dyDescent="0.25">
      <c r="A9774" t="s">
        <v>5142</v>
      </c>
      <c r="B9774" s="100" t="s">
        <v>11683</v>
      </c>
      <c r="C9774" s="99" t="s">
        <v>11684</v>
      </c>
      <c r="D9774" s="124">
        <v>13140</v>
      </c>
      <c r="E9774" s="157">
        <f>VLOOKUP(D9774,'SOAT LIQ'!$A$87:$C$3416,3,FALSE)</f>
        <v>8</v>
      </c>
      <c r="F9774" t="s">
        <v>21632</v>
      </c>
    </row>
    <row r="9775" spans="1:6" x14ac:dyDescent="0.25">
      <c r="A9775" t="s">
        <v>5523</v>
      </c>
      <c r="B9775" s="100" t="s">
        <v>11685</v>
      </c>
      <c r="C9775" s="99" t="s">
        <v>11684</v>
      </c>
      <c r="D9775" s="124">
        <v>13140</v>
      </c>
      <c r="E9775" s="157">
        <f>VLOOKUP(D9775,'SOAT LIQ'!$A$87:$C$3416,3,FALSE)</f>
        <v>8</v>
      </c>
      <c r="F9775" t="s">
        <v>21632</v>
      </c>
    </row>
    <row r="9776" spans="1:6" x14ac:dyDescent="0.25">
      <c r="A9776" t="s">
        <v>5809</v>
      </c>
      <c r="B9776" s="100" t="s">
        <v>11685</v>
      </c>
      <c r="C9776" s="99" t="s">
        <v>11684</v>
      </c>
      <c r="D9776" s="124">
        <v>13140</v>
      </c>
      <c r="E9776" s="157">
        <f>VLOOKUP(D9776,'SOAT LIQ'!$A$87:$C$3416,3,FALSE)</f>
        <v>8</v>
      </c>
      <c r="F9776" t="s">
        <v>21632</v>
      </c>
    </row>
    <row r="9777" spans="1:6" x14ac:dyDescent="0.25">
      <c r="A9777" t="s">
        <v>5142</v>
      </c>
      <c r="B9777" s="100" t="s">
        <v>11685</v>
      </c>
      <c r="C9777" s="99" t="s">
        <v>11684</v>
      </c>
      <c r="D9777" s="124">
        <v>13140</v>
      </c>
      <c r="E9777" s="157">
        <f>VLOOKUP(D9777,'SOAT LIQ'!$A$87:$C$3416,3,FALSE)</f>
        <v>8</v>
      </c>
      <c r="F9777" t="s">
        <v>21632</v>
      </c>
    </row>
    <row r="9778" spans="1:6" x14ac:dyDescent="0.25">
      <c r="A9778" t="s">
        <v>5523</v>
      </c>
      <c r="B9778" s="100" t="s">
        <v>11686</v>
      </c>
      <c r="C9778" s="99" t="s">
        <v>11687</v>
      </c>
      <c r="D9778" s="124">
        <v>13140</v>
      </c>
      <c r="E9778" s="157">
        <f>VLOOKUP(D9778,'SOAT LIQ'!$A$87:$C$3416,3,FALSE)</f>
        <v>8</v>
      </c>
      <c r="F9778" t="s">
        <v>21632</v>
      </c>
    </row>
    <row r="9779" spans="1:6" x14ac:dyDescent="0.25">
      <c r="A9779" t="s">
        <v>5523</v>
      </c>
      <c r="B9779" s="100" t="s">
        <v>11688</v>
      </c>
      <c r="C9779" s="99" t="s">
        <v>11687</v>
      </c>
      <c r="D9779" s="124">
        <v>13140</v>
      </c>
      <c r="E9779" s="157">
        <f>VLOOKUP(D9779,'SOAT LIQ'!$A$87:$C$3416,3,FALSE)</f>
        <v>8</v>
      </c>
      <c r="F9779" t="s">
        <v>21632</v>
      </c>
    </row>
    <row r="9780" spans="1:6" x14ac:dyDescent="0.25">
      <c r="A9780" t="s">
        <v>5523</v>
      </c>
      <c r="B9780" s="100" t="s">
        <v>11690</v>
      </c>
      <c r="C9780" s="99" t="s">
        <v>11689</v>
      </c>
      <c r="D9780" s="124">
        <v>13140</v>
      </c>
      <c r="E9780" s="157">
        <f>VLOOKUP(D9780,'SOAT LIQ'!$A$87:$C$3416,3,FALSE)</f>
        <v>8</v>
      </c>
      <c r="F9780" t="s">
        <v>21632</v>
      </c>
    </row>
    <row r="9781" spans="1:6" x14ac:dyDescent="0.25">
      <c r="A9781" t="s">
        <v>5523</v>
      </c>
      <c r="B9781" s="100" t="s">
        <v>11691</v>
      </c>
      <c r="C9781" s="99" t="s">
        <v>11692</v>
      </c>
      <c r="D9781" s="124">
        <v>13141</v>
      </c>
      <c r="E9781" s="157">
        <f>VLOOKUP(D9781,'SOAT LIQ'!$A$87:$C$3416,3,FALSE)</f>
        <v>10</v>
      </c>
      <c r="F9781" t="s">
        <v>21632</v>
      </c>
    </row>
    <row r="9782" spans="1:6" x14ac:dyDescent="0.25">
      <c r="A9782" t="s">
        <v>5523</v>
      </c>
      <c r="B9782" s="100" t="s">
        <v>11693</v>
      </c>
      <c r="C9782" s="99" t="s">
        <v>11694</v>
      </c>
      <c r="D9782" s="124">
        <v>13240</v>
      </c>
      <c r="E9782" s="157">
        <f>VLOOKUP(D9782,'SOAT LIQ'!$A$87:$C$3416,3,FALSE)</f>
        <v>10</v>
      </c>
      <c r="F9782" t="s">
        <v>21632</v>
      </c>
    </row>
    <row r="9783" spans="1:6" x14ac:dyDescent="0.25">
      <c r="A9783" t="s">
        <v>5773</v>
      </c>
      <c r="B9783" s="100" t="s">
        <v>11695</v>
      </c>
      <c r="C9783" s="99" t="s">
        <v>11696</v>
      </c>
      <c r="D9783" s="124">
        <v>14140</v>
      </c>
      <c r="E9783" s="157">
        <f>VLOOKUP(D9783,'SOAT LIQ'!$A$87:$C$3416,3,FALSE)</f>
        <v>7</v>
      </c>
      <c r="F9783" t="s">
        <v>21632</v>
      </c>
    </row>
    <row r="9784" spans="1:6" x14ac:dyDescent="0.25">
      <c r="A9784" t="s">
        <v>5523</v>
      </c>
      <c r="B9784" s="100" t="s">
        <v>11695</v>
      </c>
      <c r="C9784" s="99" t="s">
        <v>11696</v>
      </c>
      <c r="D9784" s="124">
        <v>14140</v>
      </c>
      <c r="E9784" s="157">
        <f>VLOOKUP(D9784,'SOAT LIQ'!$A$87:$C$3416,3,FALSE)</f>
        <v>7</v>
      </c>
      <c r="F9784" t="s">
        <v>21632</v>
      </c>
    </row>
    <row r="9785" spans="1:6" x14ac:dyDescent="0.25">
      <c r="A9785" t="s">
        <v>5782</v>
      </c>
      <c r="B9785" s="100" t="s">
        <v>11695</v>
      </c>
      <c r="C9785" s="99" t="s">
        <v>11696</v>
      </c>
      <c r="D9785" s="124">
        <v>14140</v>
      </c>
      <c r="E9785" s="157">
        <f>VLOOKUP(D9785,'SOAT LIQ'!$A$87:$C$3416,3,FALSE)</f>
        <v>7</v>
      </c>
      <c r="F9785" t="s">
        <v>21632</v>
      </c>
    </row>
    <row r="9786" spans="1:6" x14ac:dyDescent="0.25">
      <c r="A9786" t="s">
        <v>5523</v>
      </c>
      <c r="B9786" s="100" t="s">
        <v>11697</v>
      </c>
      <c r="C9786" s="99" t="s">
        <v>11698</v>
      </c>
      <c r="D9786" s="124">
        <v>13440</v>
      </c>
      <c r="E9786" s="157">
        <f>VLOOKUP(D9786,'SOAT LIQ'!$A$87:$C$3416,3,FALSE)</f>
        <v>11</v>
      </c>
      <c r="F9786" t="s">
        <v>21632</v>
      </c>
    </row>
    <row r="9787" spans="1:6" x14ac:dyDescent="0.25">
      <c r="A9787" t="s">
        <v>5523</v>
      </c>
      <c r="B9787" s="100" t="s">
        <v>11699</v>
      </c>
      <c r="C9787" s="99" t="s">
        <v>11700</v>
      </c>
      <c r="D9787" s="124">
        <v>13541</v>
      </c>
      <c r="E9787" s="157">
        <f>VLOOKUP(D9787,'SOAT LIQ'!$A$87:$C$3416,3,FALSE)</f>
        <v>8</v>
      </c>
      <c r="F9787" t="s">
        <v>21632</v>
      </c>
    </row>
    <row r="9788" spans="1:6" x14ac:dyDescent="0.25">
      <c r="A9788" t="s">
        <v>5523</v>
      </c>
      <c r="B9788" s="100" t="s">
        <v>11702</v>
      </c>
      <c r="C9788" s="99" t="s">
        <v>11701</v>
      </c>
      <c r="D9788" s="124">
        <v>13540</v>
      </c>
      <c r="E9788" s="157">
        <f>VLOOKUP(D9788,'SOAT LIQ'!$A$87:$C$3416,3,FALSE)</f>
        <v>11</v>
      </c>
      <c r="F9788" t="s">
        <v>21632</v>
      </c>
    </row>
    <row r="9789" spans="1:6" x14ac:dyDescent="0.25">
      <c r="A9789" t="s">
        <v>5523</v>
      </c>
      <c r="B9789" s="100" t="s">
        <v>11703</v>
      </c>
      <c r="C9789" s="99" t="s">
        <v>11704</v>
      </c>
      <c r="D9789" s="124">
        <v>13541</v>
      </c>
      <c r="E9789" s="157">
        <f>VLOOKUP(D9789,'SOAT LIQ'!$A$87:$C$3416,3,FALSE)</f>
        <v>8</v>
      </c>
      <c r="F9789" t="s">
        <v>21632</v>
      </c>
    </row>
    <row r="9790" spans="1:6" x14ac:dyDescent="0.25">
      <c r="A9790" t="s">
        <v>5523</v>
      </c>
      <c r="B9790" s="100" t="s">
        <v>4634</v>
      </c>
      <c r="C9790" s="99" t="s">
        <v>11684</v>
      </c>
      <c r="D9790" s="124">
        <v>13321</v>
      </c>
      <c r="E9790" s="157">
        <f>VLOOKUP(D9790,'SOAT LIQ'!$A$87:$C$3416,3,FALSE)</f>
        <v>7</v>
      </c>
      <c r="F9790" t="s">
        <v>21632</v>
      </c>
    </row>
    <row r="9791" spans="1:6" x14ac:dyDescent="0.25">
      <c r="A9791" t="s">
        <v>5523</v>
      </c>
      <c r="B9791" s="100" t="s">
        <v>11706</v>
      </c>
      <c r="C9791" s="99" t="s">
        <v>11705</v>
      </c>
      <c r="D9791" s="124">
        <v>13130</v>
      </c>
      <c r="E9791" s="157">
        <f>VLOOKUP(D9791,'SOAT LIQ'!$A$87:$C$3416,3,FALSE)</f>
        <v>7</v>
      </c>
      <c r="F9791" t="s">
        <v>21632</v>
      </c>
    </row>
    <row r="9792" spans="1:6" x14ac:dyDescent="0.25">
      <c r="A9792" t="s">
        <v>5523</v>
      </c>
      <c r="B9792" s="100" t="s">
        <v>11708</v>
      </c>
      <c r="C9792" s="99" t="s">
        <v>11707</v>
      </c>
      <c r="D9792" s="124">
        <v>13124</v>
      </c>
      <c r="E9792" s="157">
        <f>VLOOKUP(D9792,'SOAT LIQ'!$A$87:$C$3416,3,FALSE)</f>
        <v>6</v>
      </c>
      <c r="F9792" t="s">
        <v>21632</v>
      </c>
    </row>
    <row r="9793" spans="1:6" x14ac:dyDescent="0.25">
      <c r="A9793" t="s">
        <v>5523</v>
      </c>
      <c r="B9793" s="100" t="s">
        <v>11710</v>
      </c>
      <c r="C9793" s="99" t="s">
        <v>11709</v>
      </c>
      <c r="D9793" s="124">
        <v>13124</v>
      </c>
      <c r="E9793" s="157">
        <f>VLOOKUP(D9793,'SOAT LIQ'!$A$87:$C$3416,3,FALSE)</f>
        <v>6</v>
      </c>
      <c r="F9793" t="s">
        <v>21632</v>
      </c>
    </row>
    <row r="9794" spans="1:6" x14ac:dyDescent="0.25">
      <c r="A9794" t="s">
        <v>5936</v>
      </c>
      <c r="B9794" s="100" t="s">
        <v>11712</v>
      </c>
      <c r="C9794" s="99" t="s">
        <v>11711</v>
      </c>
      <c r="D9794" s="124">
        <v>6106</v>
      </c>
      <c r="E9794" s="157">
        <f>VLOOKUP(D9794,'SOAT LIQ'!$A$87:$C$3416,3,FALSE)</f>
        <v>9</v>
      </c>
      <c r="F9794" t="s">
        <v>21632</v>
      </c>
    </row>
    <row r="9795" spans="1:6" x14ac:dyDescent="0.25">
      <c r="A9795" t="s">
        <v>5523</v>
      </c>
      <c r="B9795" s="100" t="s">
        <v>11712</v>
      </c>
      <c r="C9795" s="99" t="s">
        <v>11711</v>
      </c>
      <c r="D9795" s="124">
        <v>6106</v>
      </c>
      <c r="E9795" s="157">
        <f>VLOOKUP(D9795,'SOAT LIQ'!$A$87:$C$3416,3,FALSE)</f>
        <v>9</v>
      </c>
      <c r="F9795" t="s">
        <v>21632</v>
      </c>
    </row>
    <row r="9796" spans="1:6" x14ac:dyDescent="0.25">
      <c r="A9796" t="s">
        <v>5936</v>
      </c>
      <c r="B9796" s="100" t="s">
        <v>11714</v>
      </c>
      <c r="C9796" s="99" t="s">
        <v>11713</v>
      </c>
      <c r="D9796" s="124">
        <v>13620</v>
      </c>
      <c r="E9796" s="157">
        <f>VLOOKUP(D9796,'SOAT LIQ'!$A$87:$C$3416,3,FALSE)</f>
        <v>6</v>
      </c>
      <c r="F9796" t="s">
        <v>21632</v>
      </c>
    </row>
    <row r="9797" spans="1:6" x14ac:dyDescent="0.25">
      <c r="A9797" t="s">
        <v>5523</v>
      </c>
      <c r="B9797" s="100" t="s">
        <v>11714</v>
      </c>
      <c r="C9797" s="99" t="s">
        <v>11713</v>
      </c>
      <c r="D9797" s="124">
        <v>13620</v>
      </c>
      <c r="E9797" s="157">
        <f>VLOOKUP(D9797,'SOAT LIQ'!$A$87:$C$3416,3,FALSE)</f>
        <v>6</v>
      </c>
      <c r="F9797" t="s">
        <v>21632</v>
      </c>
    </row>
    <row r="9798" spans="1:6" x14ac:dyDescent="0.25">
      <c r="A9798" t="s">
        <v>5523</v>
      </c>
      <c r="B9798" s="100" t="s">
        <v>11716</v>
      </c>
      <c r="C9798" s="99" t="s">
        <v>11715</v>
      </c>
      <c r="D9798" s="124">
        <v>13132</v>
      </c>
      <c r="E9798" s="157">
        <f>VLOOKUP(D9798,'SOAT LIQ'!$A$87:$C$3416,3,FALSE)</f>
        <v>7</v>
      </c>
      <c r="F9798" t="s">
        <v>21632</v>
      </c>
    </row>
    <row r="9799" spans="1:6" x14ac:dyDescent="0.25">
      <c r="A9799" t="s">
        <v>5523</v>
      </c>
      <c r="B9799" s="100" t="s">
        <v>11718</v>
      </c>
      <c r="C9799" s="99" t="s">
        <v>11717</v>
      </c>
      <c r="D9799" s="124">
        <v>13123</v>
      </c>
      <c r="E9799" s="157">
        <f>VLOOKUP(D9799,'SOAT LIQ'!$A$87:$C$3416,3,FALSE)</f>
        <v>9</v>
      </c>
      <c r="F9799" t="s">
        <v>21632</v>
      </c>
    </row>
    <row r="9800" spans="1:6" x14ac:dyDescent="0.25">
      <c r="A9800" t="s">
        <v>5523</v>
      </c>
      <c r="B9800" s="100" t="s">
        <v>11720</v>
      </c>
      <c r="C9800" s="99" t="s">
        <v>11719</v>
      </c>
      <c r="D9800" s="124">
        <v>13121</v>
      </c>
      <c r="E9800" s="157">
        <f>VLOOKUP(D9800,'SOAT LIQ'!$A$87:$C$3416,3,FALSE)</f>
        <v>9</v>
      </c>
      <c r="F9800" t="s">
        <v>21632</v>
      </c>
    </row>
    <row r="9801" spans="1:6" x14ac:dyDescent="0.25">
      <c r="A9801" t="s">
        <v>5523</v>
      </c>
      <c r="B9801" s="100" t="s">
        <v>11722</v>
      </c>
      <c r="C9801" s="99" t="s">
        <v>11721</v>
      </c>
      <c r="D9801" s="124">
        <v>13221</v>
      </c>
      <c r="E9801" s="157">
        <f>VLOOKUP(D9801,'SOAT LIQ'!$A$87:$C$3416,3,FALSE)</f>
        <v>9</v>
      </c>
      <c r="F9801" t="s">
        <v>21632</v>
      </c>
    </row>
    <row r="9802" spans="1:6" x14ac:dyDescent="0.25">
      <c r="A9802" t="s">
        <v>5523</v>
      </c>
      <c r="B9802" s="100" t="s">
        <v>11724</v>
      </c>
      <c r="C9802" s="99" t="s">
        <v>11723</v>
      </c>
      <c r="D9802" s="124">
        <v>13232</v>
      </c>
      <c r="E9802" s="157">
        <f>VLOOKUP(D9802,'SOAT LIQ'!$A$87:$C$3416,3,FALSE)</f>
        <v>7</v>
      </c>
      <c r="F9802" t="s">
        <v>21632</v>
      </c>
    </row>
    <row r="9803" spans="1:6" x14ac:dyDescent="0.25">
      <c r="A9803" t="s">
        <v>5523</v>
      </c>
      <c r="B9803" s="100" t="s">
        <v>11726</v>
      </c>
      <c r="C9803" s="99" t="s">
        <v>11725</v>
      </c>
      <c r="D9803" s="124">
        <v>13221</v>
      </c>
      <c r="E9803" s="157">
        <f>VLOOKUP(D9803,'SOAT LIQ'!$A$87:$C$3416,3,FALSE)</f>
        <v>9</v>
      </c>
      <c r="F9803" t="s">
        <v>21632</v>
      </c>
    </row>
    <row r="9804" spans="1:6" x14ac:dyDescent="0.25">
      <c r="A9804" t="s">
        <v>5523</v>
      </c>
      <c r="B9804" s="100" t="s">
        <v>11728</v>
      </c>
      <c r="C9804" s="99" t="s">
        <v>11727</v>
      </c>
      <c r="D9804" s="124">
        <v>13231</v>
      </c>
      <c r="E9804" s="157">
        <f>VLOOKUP(D9804,'SOAT LIQ'!$A$87:$C$3416,3,FALSE)</f>
        <v>7</v>
      </c>
      <c r="F9804" t="s">
        <v>21632</v>
      </c>
    </row>
    <row r="9805" spans="1:6" x14ac:dyDescent="0.25">
      <c r="A9805" t="s">
        <v>5523</v>
      </c>
      <c r="B9805" s="100" t="s">
        <v>11730</v>
      </c>
      <c r="C9805" s="99" t="s">
        <v>11729</v>
      </c>
      <c r="D9805" s="124">
        <v>13230</v>
      </c>
      <c r="E9805" s="157">
        <f>VLOOKUP(D9805,'SOAT LIQ'!$A$87:$C$3416,3,FALSE)</f>
        <v>7</v>
      </c>
      <c r="F9805" t="s">
        <v>21632</v>
      </c>
    </row>
    <row r="9806" spans="1:6" x14ac:dyDescent="0.25">
      <c r="A9806" t="s">
        <v>5523</v>
      </c>
      <c r="B9806" s="100" t="s">
        <v>11732</v>
      </c>
      <c r="C9806" s="99" t="s">
        <v>11731</v>
      </c>
      <c r="D9806" s="124">
        <v>13231</v>
      </c>
      <c r="E9806" s="157">
        <f>VLOOKUP(D9806,'SOAT LIQ'!$A$87:$C$3416,3,FALSE)</f>
        <v>7</v>
      </c>
      <c r="F9806" t="s">
        <v>21632</v>
      </c>
    </row>
    <row r="9807" spans="1:6" x14ac:dyDescent="0.25">
      <c r="A9807" t="s">
        <v>5523</v>
      </c>
      <c r="B9807" s="100" t="s">
        <v>11733</v>
      </c>
      <c r="C9807" s="100"/>
      <c r="D9807" s="124">
        <v>13121</v>
      </c>
      <c r="E9807" s="157">
        <f>VLOOKUP(D9807,'SOAT LIQ'!$A$87:$C$3416,3,FALSE)</f>
        <v>9</v>
      </c>
      <c r="F9807" t="s">
        <v>21632</v>
      </c>
    </row>
    <row r="9808" spans="1:6" x14ac:dyDescent="0.25">
      <c r="A9808" t="s">
        <v>5773</v>
      </c>
      <c r="B9808" s="100" t="s">
        <v>11734</v>
      </c>
      <c r="C9808" s="100"/>
      <c r="D9808" s="124">
        <v>14122</v>
      </c>
      <c r="E9808" s="157">
        <f>VLOOKUP(D9808,'SOAT LIQ'!$A$87:$C$3416,3,FALSE)</f>
        <v>6</v>
      </c>
      <c r="F9808" t="s">
        <v>21632</v>
      </c>
    </row>
    <row r="9809" spans="1:6" x14ac:dyDescent="0.25">
      <c r="A9809" t="s">
        <v>5523</v>
      </c>
      <c r="B9809" s="100" t="s">
        <v>11734</v>
      </c>
      <c r="C9809" s="100"/>
      <c r="D9809" s="124">
        <v>14122</v>
      </c>
      <c r="E9809" s="157">
        <f>VLOOKUP(D9809,'SOAT LIQ'!$A$87:$C$3416,3,FALSE)</f>
        <v>6</v>
      </c>
      <c r="F9809" t="s">
        <v>21632</v>
      </c>
    </row>
    <row r="9810" spans="1:6" x14ac:dyDescent="0.25">
      <c r="A9810" t="s">
        <v>5782</v>
      </c>
      <c r="B9810" s="100" t="s">
        <v>11734</v>
      </c>
      <c r="C9810" s="100"/>
      <c r="D9810" s="124">
        <v>14122</v>
      </c>
      <c r="E9810" s="157">
        <f>VLOOKUP(D9810,'SOAT LIQ'!$A$87:$C$3416,3,FALSE)</f>
        <v>6</v>
      </c>
      <c r="F9810" t="s">
        <v>21632</v>
      </c>
    </row>
    <row r="9811" spans="1:6" x14ac:dyDescent="0.25">
      <c r="A9811" t="s">
        <v>5773</v>
      </c>
      <c r="B9811" s="100" t="s">
        <v>11735</v>
      </c>
      <c r="C9811" s="100"/>
      <c r="D9811" s="124">
        <v>14122</v>
      </c>
      <c r="E9811" s="157">
        <f>VLOOKUP(D9811,'SOAT LIQ'!$A$87:$C$3416,3,FALSE)</f>
        <v>6</v>
      </c>
      <c r="F9811" t="s">
        <v>21632</v>
      </c>
    </row>
    <row r="9812" spans="1:6" x14ac:dyDescent="0.25">
      <c r="A9812" t="s">
        <v>5782</v>
      </c>
      <c r="B9812" s="100" t="s">
        <v>11735</v>
      </c>
      <c r="C9812" s="100"/>
      <c r="D9812" s="124">
        <v>14122</v>
      </c>
      <c r="E9812" s="157">
        <f>VLOOKUP(D9812,'SOAT LIQ'!$A$87:$C$3416,3,FALSE)</f>
        <v>6</v>
      </c>
      <c r="F9812" t="s">
        <v>21632</v>
      </c>
    </row>
    <row r="9813" spans="1:6" x14ac:dyDescent="0.25">
      <c r="A9813" t="s">
        <v>5523</v>
      </c>
      <c r="B9813" s="100" t="s">
        <v>11735</v>
      </c>
      <c r="C9813" s="100"/>
      <c r="D9813" s="124">
        <v>14122</v>
      </c>
      <c r="E9813" s="157">
        <f>VLOOKUP(D9813,'SOAT LIQ'!$A$87:$C$3416,3,FALSE)</f>
        <v>6</v>
      </c>
      <c r="F9813" t="s">
        <v>21632</v>
      </c>
    </row>
    <row r="9814" spans="1:6" x14ac:dyDescent="0.25">
      <c r="A9814" t="s">
        <v>5773</v>
      </c>
      <c r="B9814" s="100" t="s">
        <v>11736</v>
      </c>
      <c r="C9814" s="100"/>
      <c r="D9814" s="124">
        <v>14122</v>
      </c>
      <c r="E9814" s="157">
        <f>VLOOKUP(D9814,'SOAT LIQ'!$A$87:$C$3416,3,FALSE)</f>
        <v>6</v>
      </c>
      <c r="F9814" t="s">
        <v>21632</v>
      </c>
    </row>
    <row r="9815" spans="1:6" x14ac:dyDescent="0.25">
      <c r="A9815" t="s">
        <v>5523</v>
      </c>
      <c r="B9815" s="100" t="s">
        <v>11736</v>
      </c>
      <c r="C9815" s="100"/>
      <c r="D9815" s="124">
        <v>14122</v>
      </c>
      <c r="E9815" s="157">
        <f>VLOOKUP(D9815,'SOAT LIQ'!$A$87:$C$3416,3,FALSE)</f>
        <v>6</v>
      </c>
      <c r="F9815" t="s">
        <v>21632</v>
      </c>
    </row>
    <row r="9816" spans="1:6" x14ac:dyDescent="0.25">
      <c r="A9816" t="s">
        <v>5782</v>
      </c>
      <c r="B9816" s="100" t="s">
        <v>11736</v>
      </c>
      <c r="C9816" s="100"/>
      <c r="D9816" s="124">
        <v>14122</v>
      </c>
      <c r="E9816" s="157">
        <f>VLOOKUP(D9816,'SOAT LIQ'!$A$87:$C$3416,3,FALSE)</f>
        <v>6</v>
      </c>
      <c r="F9816" t="s">
        <v>21632</v>
      </c>
    </row>
    <row r="9817" spans="1:6" x14ac:dyDescent="0.25">
      <c r="A9817" t="s">
        <v>5773</v>
      </c>
      <c r="B9817" s="100" t="s">
        <v>11737</v>
      </c>
      <c r="C9817" s="100"/>
      <c r="D9817" s="124">
        <v>14122</v>
      </c>
      <c r="E9817" s="157">
        <f>VLOOKUP(D9817,'SOAT LIQ'!$A$87:$C$3416,3,FALSE)</f>
        <v>6</v>
      </c>
      <c r="F9817" t="s">
        <v>21632</v>
      </c>
    </row>
    <row r="9818" spans="1:6" x14ac:dyDescent="0.25">
      <c r="A9818" t="s">
        <v>5782</v>
      </c>
      <c r="B9818" s="100" t="s">
        <v>11737</v>
      </c>
      <c r="C9818" s="100"/>
      <c r="D9818" s="124">
        <v>14122</v>
      </c>
      <c r="E9818" s="157">
        <f>VLOOKUP(D9818,'SOAT LIQ'!$A$87:$C$3416,3,FALSE)</f>
        <v>6</v>
      </c>
      <c r="F9818" t="s">
        <v>21632</v>
      </c>
    </row>
    <row r="9819" spans="1:6" x14ac:dyDescent="0.25">
      <c r="A9819" t="s">
        <v>5523</v>
      </c>
      <c r="B9819" s="100" t="s">
        <v>11737</v>
      </c>
      <c r="C9819" s="100"/>
      <c r="D9819" s="124">
        <v>14122</v>
      </c>
      <c r="E9819" s="157">
        <f>VLOOKUP(D9819,'SOAT LIQ'!$A$87:$C$3416,3,FALSE)</f>
        <v>6</v>
      </c>
      <c r="F9819" t="s">
        <v>21632</v>
      </c>
    </row>
    <row r="9820" spans="1:6" x14ac:dyDescent="0.25">
      <c r="A9820" t="s">
        <v>5523</v>
      </c>
      <c r="B9820" s="100" t="s">
        <v>11739</v>
      </c>
      <c r="C9820" s="99" t="s">
        <v>11738</v>
      </c>
      <c r="D9820" s="124">
        <v>13421</v>
      </c>
      <c r="E9820" s="157">
        <f>VLOOKUP(D9820,'SOAT LIQ'!$A$87:$C$3416,3,FALSE)</f>
        <v>10</v>
      </c>
      <c r="F9820" t="s">
        <v>21632</v>
      </c>
    </row>
    <row r="9821" spans="1:6" x14ac:dyDescent="0.25">
      <c r="A9821" t="s">
        <v>5523</v>
      </c>
      <c r="B9821" s="100" t="s">
        <v>11741</v>
      </c>
      <c r="C9821" s="99" t="s">
        <v>11740</v>
      </c>
      <c r="D9821" s="124">
        <v>13430</v>
      </c>
      <c r="E9821" s="157">
        <f>VLOOKUP(D9821,'SOAT LIQ'!$A$87:$C$3416,3,FALSE)</f>
        <v>8</v>
      </c>
      <c r="F9821" t="s">
        <v>21632</v>
      </c>
    </row>
    <row r="9822" spans="1:6" x14ac:dyDescent="0.25">
      <c r="A9822" t="s">
        <v>5523</v>
      </c>
      <c r="B9822" s="100" t="s">
        <v>11743</v>
      </c>
      <c r="C9822" s="99" t="s">
        <v>11742</v>
      </c>
      <c r="D9822" s="124">
        <v>13524</v>
      </c>
      <c r="E9822" s="157">
        <f>VLOOKUP(D9822,'SOAT LIQ'!$A$87:$C$3416,3,FALSE)</f>
        <v>9</v>
      </c>
      <c r="F9822" t="s">
        <v>21632</v>
      </c>
    </row>
    <row r="9823" spans="1:6" x14ac:dyDescent="0.25">
      <c r="A9823" t="s">
        <v>5523</v>
      </c>
      <c r="B9823" s="100" t="s">
        <v>11745</v>
      </c>
      <c r="C9823" s="99" t="s">
        <v>11744</v>
      </c>
      <c r="D9823" s="124">
        <v>13524</v>
      </c>
      <c r="E9823" s="157">
        <f>VLOOKUP(D9823,'SOAT LIQ'!$A$87:$C$3416,3,FALSE)</f>
        <v>9</v>
      </c>
      <c r="F9823" t="s">
        <v>21632</v>
      </c>
    </row>
    <row r="9824" spans="1:6" x14ac:dyDescent="0.25">
      <c r="A9824" t="s">
        <v>5523</v>
      </c>
      <c r="B9824" s="100" t="s">
        <v>11747</v>
      </c>
      <c r="C9824" s="99" t="s">
        <v>11746</v>
      </c>
      <c r="D9824" s="124">
        <v>13524</v>
      </c>
      <c r="E9824" s="157">
        <f>VLOOKUP(D9824,'SOAT LIQ'!$A$87:$C$3416,3,FALSE)</f>
        <v>9</v>
      </c>
      <c r="F9824" t="s">
        <v>21632</v>
      </c>
    </row>
    <row r="9825" spans="1:6" x14ac:dyDescent="0.25">
      <c r="A9825" t="s">
        <v>5523</v>
      </c>
      <c r="B9825" s="100" t="s">
        <v>11749</v>
      </c>
      <c r="C9825" s="99" t="s">
        <v>11748</v>
      </c>
      <c r="D9825" s="124">
        <v>13525</v>
      </c>
      <c r="E9825" s="157">
        <f>VLOOKUP(D9825,'SOAT LIQ'!$A$87:$C$3416,3,FALSE)</f>
        <v>7</v>
      </c>
      <c r="F9825" t="s">
        <v>21632</v>
      </c>
    </row>
    <row r="9826" spans="1:6" x14ac:dyDescent="0.25">
      <c r="A9826" t="s">
        <v>5773</v>
      </c>
      <c r="B9826" s="100" t="s">
        <v>11751</v>
      </c>
      <c r="C9826" s="99" t="s">
        <v>11750</v>
      </c>
      <c r="D9826" s="124">
        <v>14124</v>
      </c>
      <c r="E9826" s="157">
        <f>VLOOKUP(D9826,'SOAT LIQ'!$A$87:$C$3416,3,FALSE)</f>
        <v>5</v>
      </c>
      <c r="F9826" t="s">
        <v>21632</v>
      </c>
    </row>
    <row r="9827" spans="1:6" x14ac:dyDescent="0.25">
      <c r="A9827" t="s">
        <v>5523</v>
      </c>
      <c r="B9827" s="100" t="s">
        <v>11751</v>
      </c>
      <c r="C9827" s="99" t="s">
        <v>11750</v>
      </c>
      <c r="D9827" s="124">
        <v>14124</v>
      </c>
      <c r="E9827" s="157">
        <f>VLOOKUP(D9827,'SOAT LIQ'!$A$87:$C$3416,3,FALSE)</f>
        <v>5</v>
      </c>
      <c r="F9827" t="s">
        <v>21632</v>
      </c>
    </row>
    <row r="9828" spans="1:6" x14ac:dyDescent="0.25">
      <c r="A9828" t="s">
        <v>5782</v>
      </c>
      <c r="B9828" s="100" t="s">
        <v>11751</v>
      </c>
      <c r="C9828" s="99" t="s">
        <v>11750</v>
      </c>
      <c r="D9828" s="124">
        <v>14124</v>
      </c>
      <c r="E9828" s="157">
        <f>VLOOKUP(D9828,'SOAT LIQ'!$A$87:$C$3416,3,FALSE)</f>
        <v>5</v>
      </c>
      <c r="F9828" t="s">
        <v>21632</v>
      </c>
    </row>
    <row r="9829" spans="1:6" x14ac:dyDescent="0.25">
      <c r="A9829" t="s">
        <v>5773</v>
      </c>
      <c r="B9829" s="100" t="s">
        <v>11753</v>
      </c>
      <c r="C9829" s="99" t="s">
        <v>11752</v>
      </c>
      <c r="D9829" s="124">
        <v>14134</v>
      </c>
      <c r="E9829" s="157">
        <f>VLOOKUP(D9829,'SOAT LIQ'!$A$87:$C$3416,3,FALSE)</f>
        <v>7</v>
      </c>
      <c r="F9829" t="s">
        <v>21632</v>
      </c>
    </row>
    <row r="9830" spans="1:6" x14ac:dyDescent="0.25">
      <c r="A9830" t="s">
        <v>5782</v>
      </c>
      <c r="B9830" s="100" t="s">
        <v>11753</v>
      </c>
      <c r="C9830" s="99" t="s">
        <v>11752</v>
      </c>
      <c r="D9830" s="124">
        <v>14134</v>
      </c>
      <c r="E9830" s="157">
        <f>VLOOKUP(D9830,'SOAT LIQ'!$A$87:$C$3416,3,FALSE)</f>
        <v>7</v>
      </c>
      <c r="F9830" t="s">
        <v>21632</v>
      </c>
    </row>
    <row r="9831" spans="1:6" x14ac:dyDescent="0.25">
      <c r="A9831" t="s">
        <v>5523</v>
      </c>
      <c r="B9831" s="100" t="s">
        <v>11755</v>
      </c>
      <c r="C9831" s="99" t="s">
        <v>11754</v>
      </c>
      <c r="D9831" s="124">
        <v>13525</v>
      </c>
      <c r="E9831" s="157">
        <f>VLOOKUP(D9831,'SOAT LIQ'!$A$87:$C$3416,3,FALSE)</f>
        <v>7</v>
      </c>
      <c r="F9831" t="s">
        <v>21632</v>
      </c>
    </row>
    <row r="9832" spans="1:6" x14ac:dyDescent="0.25">
      <c r="A9832" t="s">
        <v>5523</v>
      </c>
      <c r="B9832" s="100" t="s">
        <v>11757</v>
      </c>
      <c r="C9832" s="99" t="s">
        <v>11756</v>
      </c>
      <c r="D9832" s="124">
        <v>14134</v>
      </c>
      <c r="E9832" s="157">
        <f>VLOOKUP(D9832,'SOAT LIQ'!$A$87:$C$3416,3,FALSE)</f>
        <v>7</v>
      </c>
      <c r="F9832" t="s">
        <v>21632</v>
      </c>
    </row>
    <row r="9833" spans="1:6" x14ac:dyDescent="0.25">
      <c r="A9833" t="s">
        <v>5523</v>
      </c>
      <c r="B9833" s="100" t="s">
        <v>11759</v>
      </c>
      <c r="C9833" s="99" t="s">
        <v>11758</v>
      </c>
      <c r="D9833" s="124">
        <v>13321</v>
      </c>
      <c r="E9833" s="157">
        <f>VLOOKUP(D9833,'SOAT LIQ'!$A$87:$C$3416,3,FALSE)</f>
        <v>7</v>
      </c>
      <c r="F9833" t="s">
        <v>21632</v>
      </c>
    </row>
    <row r="9834" spans="1:6" x14ac:dyDescent="0.25">
      <c r="A9834" t="s">
        <v>5523</v>
      </c>
      <c r="B9834" s="100" t="s">
        <v>11761</v>
      </c>
      <c r="C9834" s="99" t="s">
        <v>11760</v>
      </c>
      <c r="D9834" s="124">
        <v>13380</v>
      </c>
      <c r="E9834" s="157">
        <f>VLOOKUP(D9834,'SOAT LIQ'!$A$87:$C$3416,3,FALSE)</f>
        <v>20</v>
      </c>
      <c r="F9834" t="s">
        <v>21632</v>
      </c>
    </row>
    <row r="9835" spans="1:6" x14ac:dyDescent="0.25">
      <c r="A9835" t="s">
        <v>5523</v>
      </c>
      <c r="B9835" s="100" t="s">
        <v>11763</v>
      </c>
      <c r="C9835" s="99" t="s">
        <v>11762</v>
      </c>
      <c r="D9835" s="124">
        <v>13380</v>
      </c>
      <c r="E9835" s="157">
        <f>VLOOKUP(D9835,'SOAT LIQ'!$A$87:$C$3416,3,FALSE)</f>
        <v>20</v>
      </c>
      <c r="F9835" t="s">
        <v>21632</v>
      </c>
    </row>
    <row r="9836" spans="1:6" x14ac:dyDescent="0.25">
      <c r="A9836" t="s">
        <v>5142</v>
      </c>
      <c r="B9836" s="100" t="s">
        <v>11765</v>
      </c>
      <c r="C9836" s="99" t="s">
        <v>11764</v>
      </c>
      <c r="D9836" s="124">
        <v>1378</v>
      </c>
      <c r="E9836" s="157">
        <f>VLOOKUP(D9836,'SOAT LIQ'!$A$87:$C$3416,3,FALSE)</f>
        <v>23</v>
      </c>
      <c r="F9836" t="s">
        <v>21632</v>
      </c>
    </row>
    <row r="9837" spans="1:6" x14ac:dyDescent="0.25">
      <c r="A9837" t="s">
        <v>5523</v>
      </c>
      <c r="B9837" s="100" t="s">
        <v>11765</v>
      </c>
      <c r="C9837" s="99" t="s">
        <v>11764</v>
      </c>
      <c r="D9837" s="124">
        <v>1378</v>
      </c>
      <c r="E9837" s="157">
        <f>VLOOKUP(D9837,'SOAT LIQ'!$A$87:$C$3416,3,FALSE)</f>
        <v>23</v>
      </c>
      <c r="F9837" t="s">
        <v>21632</v>
      </c>
    </row>
    <row r="9838" spans="1:6" x14ac:dyDescent="0.25">
      <c r="A9838" t="s">
        <v>5142</v>
      </c>
      <c r="B9838" s="100" t="s">
        <v>11766</v>
      </c>
      <c r="C9838" s="100"/>
      <c r="D9838" s="124">
        <v>1378</v>
      </c>
      <c r="E9838" s="157">
        <f>VLOOKUP(D9838,'SOAT LIQ'!$A$87:$C$3416,3,FALSE)</f>
        <v>23</v>
      </c>
      <c r="F9838" t="s">
        <v>21632</v>
      </c>
    </row>
    <row r="9839" spans="1:6" x14ac:dyDescent="0.25">
      <c r="A9839" t="s">
        <v>5523</v>
      </c>
      <c r="B9839" s="100" t="s">
        <v>11766</v>
      </c>
      <c r="C9839" s="100"/>
      <c r="D9839" s="124">
        <v>1378</v>
      </c>
      <c r="E9839" s="157">
        <f>VLOOKUP(D9839,'SOAT LIQ'!$A$87:$C$3416,3,FALSE)</f>
        <v>23</v>
      </c>
      <c r="F9839" t="s">
        <v>21632</v>
      </c>
    </row>
    <row r="9840" spans="1:6" x14ac:dyDescent="0.25">
      <c r="A9840" t="s">
        <v>5142</v>
      </c>
      <c r="B9840" s="100" t="s">
        <v>11767</v>
      </c>
      <c r="C9840" s="100"/>
      <c r="D9840" s="124">
        <v>1378</v>
      </c>
      <c r="E9840" s="157">
        <f>VLOOKUP(D9840,'SOAT LIQ'!$A$87:$C$3416,3,FALSE)</f>
        <v>23</v>
      </c>
      <c r="F9840" t="s">
        <v>21632</v>
      </c>
    </row>
    <row r="9841" spans="1:6" x14ac:dyDescent="0.25">
      <c r="A9841" t="s">
        <v>5523</v>
      </c>
      <c r="B9841" s="100" t="s">
        <v>11767</v>
      </c>
      <c r="C9841" s="100"/>
      <c r="D9841" s="124">
        <v>1378</v>
      </c>
      <c r="E9841" s="157">
        <f>VLOOKUP(D9841,'SOAT LIQ'!$A$87:$C$3416,3,FALSE)</f>
        <v>23</v>
      </c>
      <c r="F9841" t="s">
        <v>21632</v>
      </c>
    </row>
    <row r="9842" spans="1:6" x14ac:dyDescent="0.25">
      <c r="A9842" t="s">
        <v>5142</v>
      </c>
      <c r="B9842" s="100" t="s">
        <v>11768</v>
      </c>
      <c r="C9842" s="99" t="s">
        <v>11769</v>
      </c>
      <c r="D9842" s="124">
        <v>1374</v>
      </c>
      <c r="E9842" s="157">
        <f>VLOOKUP(D9842,'SOAT LIQ'!$A$87:$C$3416,3,FALSE)</f>
        <v>23</v>
      </c>
      <c r="F9842" t="s">
        <v>21632</v>
      </c>
    </row>
    <row r="9843" spans="1:6" x14ac:dyDescent="0.25">
      <c r="A9843" t="s">
        <v>5142</v>
      </c>
      <c r="B9843" s="100" t="s">
        <v>11770</v>
      </c>
      <c r="C9843" s="100"/>
      <c r="D9843" s="124">
        <v>1301</v>
      </c>
      <c r="E9843" s="157">
        <f>VLOOKUP(D9843,'SOAT LIQ'!$A$87:$C$3416,3,FALSE)</f>
        <v>20</v>
      </c>
      <c r="F9843" t="s">
        <v>21632</v>
      </c>
    </row>
    <row r="9844" spans="1:6" x14ac:dyDescent="0.25">
      <c r="A9844" t="s">
        <v>5523</v>
      </c>
      <c r="B9844" s="100" t="s">
        <v>11770</v>
      </c>
      <c r="C9844" s="100"/>
      <c r="D9844" s="124">
        <v>1301</v>
      </c>
      <c r="E9844" s="157">
        <f>VLOOKUP(D9844,'SOAT LIQ'!$A$87:$C$3416,3,FALSE)</f>
        <v>20</v>
      </c>
      <c r="F9844" t="s">
        <v>21632</v>
      </c>
    </row>
    <row r="9845" spans="1:6" x14ac:dyDescent="0.25">
      <c r="A9845" t="s">
        <v>5523</v>
      </c>
      <c r="B9845" s="100" t="s">
        <v>11771</v>
      </c>
      <c r="C9845" s="99" t="s">
        <v>11772</v>
      </c>
      <c r="D9845" s="124">
        <v>1301</v>
      </c>
      <c r="E9845" s="157">
        <f>VLOOKUP(D9845,'SOAT LIQ'!$A$87:$C$3416,3,FALSE)</f>
        <v>20</v>
      </c>
      <c r="F9845" t="s">
        <v>21632</v>
      </c>
    </row>
    <row r="9846" spans="1:6" x14ac:dyDescent="0.25">
      <c r="A9846" t="s">
        <v>5142</v>
      </c>
      <c r="B9846" s="100" t="s">
        <v>11771</v>
      </c>
      <c r="C9846" s="99" t="s">
        <v>11772</v>
      </c>
      <c r="D9846" s="124">
        <v>1301</v>
      </c>
      <c r="E9846" s="157">
        <f>VLOOKUP(D9846,'SOAT LIQ'!$A$87:$C$3416,3,FALSE)</f>
        <v>20</v>
      </c>
      <c r="F9846" t="s">
        <v>21632</v>
      </c>
    </row>
    <row r="9847" spans="1:6" x14ac:dyDescent="0.25">
      <c r="A9847" t="s">
        <v>5523</v>
      </c>
      <c r="B9847" s="100" t="s">
        <v>11773</v>
      </c>
      <c r="C9847" s="100"/>
      <c r="D9847" s="124">
        <v>1301</v>
      </c>
      <c r="E9847" s="157">
        <f>VLOOKUP(D9847,'SOAT LIQ'!$A$87:$C$3416,3,FALSE)</f>
        <v>20</v>
      </c>
      <c r="F9847" t="s">
        <v>21632</v>
      </c>
    </row>
    <row r="9848" spans="1:6" x14ac:dyDescent="0.25">
      <c r="A9848" t="s">
        <v>5142</v>
      </c>
      <c r="B9848" s="100" t="s">
        <v>11773</v>
      </c>
      <c r="C9848" s="100"/>
      <c r="D9848" s="124">
        <v>1301</v>
      </c>
      <c r="E9848" s="157">
        <f>VLOOKUP(D9848,'SOAT LIQ'!$A$87:$C$3416,3,FALSE)</f>
        <v>20</v>
      </c>
      <c r="F9848" t="s">
        <v>21632</v>
      </c>
    </row>
    <row r="9849" spans="1:6" x14ac:dyDescent="0.25">
      <c r="A9849" t="s">
        <v>5523</v>
      </c>
      <c r="B9849" s="100" t="s">
        <v>11774</v>
      </c>
      <c r="C9849" s="100"/>
      <c r="D9849" s="124">
        <v>1301</v>
      </c>
      <c r="E9849" s="157">
        <f>VLOOKUP(D9849,'SOAT LIQ'!$A$87:$C$3416,3,FALSE)</f>
        <v>20</v>
      </c>
      <c r="F9849" t="s">
        <v>21632</v>
      </c>
    </row>
    <row r="9850" spans="1:6" x14ac:dyDescent="0.25">
      <c r="A9850" t="s">
        <v>5142</v>
      </c>
      <c r="B9850" s="100" t="s">
        <v>11774</v>
      </c>
      <c r="C9850" s="100"/>
      <c r="D9850" s="124">
        <v>1301</v>
      </c>
      <c r="E9850" s="157">
        <f>VLOOKUP(D9850,'SOAT LIQ'!$A$87:$C$3416,3,FALSE)</f>
        <v>20</v>
      </c>
      <c r="F9850" t="s">
        <v>21632</v>
      </c>
    </row>
    <row r="9851" spans="1:6" x14ac:dyDescent="0.25">
      <c r="A9851" t="s">
        <v>5523</v>
      </c>
      <c r="B9851" s="100" t="s">
        <v>11775</v>
      </c>
      <c r="C9851" s="100"/>
      <c r="D9851" s="124">
        <v>1301</v>
      </c>
      <c r="E9851" s="157">
        <f>VLOOKUP(D9851,'SOAT LIQ'!$A$87:$C$3416,3,FALSE)</f>
        <v>20</v>
      </c>
      <c r="F9851" t="s">
        <v>21632</v>
      </c>
    </row>
    <row r="9852" spans="1:6" x14ac:dyDescent="0.25">
      <c r="A9852" t="s">
        <v>5142</v>
      </c>
      <c r="B9852" s="100" t="s">
        <v>11775</v>
      </c>
      <c r="C9852" s="100"/>
      <c r="D9852" s="124">
        <v>1301</v>
      </c>
      <c r="E9852" s="157">
        <f>VLOOKUP(D9852,'SOAT LIQ'!$A$87:$C$3416,3,FALSE)</f>
        <v>20</v>
      </c>
      <c r="F9852" t="s">
        <v>21632</v>
      </c>
    </row>
    <row r="9853" spans="1:6" x14ac:dyDescent="0.25">
      <c r="A9853" t="s">
        <v>5523</v>
      </c>
      <c r="B9853" s="100" t="s">
        <v>11776</v>
      </c>
      <c r="C9853" s="100"/>
      <c r="D9853" s="124">
        <v>1301</v>
      </c>
      <c r="E9853" s="157">
        <f>VLOOKUP(D9853,'SOAT LIQ'!$A$87:$C$3416,3,FALSE)</f>
        <v>20</v>
      </c>
      <c r="F9853" t="s">
        <v>21632</v>
      </c>
    </row>
    <row r="9854" spans="1:6" x14ac:dyDescent="0.25">
      <c r="A9854" t="s">
        <v>5142</v>
      </c>
      <c r="B9854" s="100" t="s">
        <v>11776</v>
      </c>
      <c r="C9854" s="100"/>
      <c r="D9854" s="124">
        <v>1301</v>
      </c>
      <c r="E9854" s="157">
        <f>VLOOKUP(D9854,'SOAT LIQ'!$A$87:$C$3416,3,FALSE)</f>
        <v>20</v>
      </c>
      <c r="F9854" t="s">
        <v>21632</v>
      </c>
    </row>
    <row r="9855" spans="1:6" x14ac:dyDescent="0.25">
      <c r="A9855" t="s">
        <v>5523</v>
      </c>
      <c r="B9855" s="100" t="s">
        <v>11777</v>
      </c>
      <c r="C9855" s="100"/>
      <c r="D9855" s="124">
        <v>1301</v>
      </c>
      <c r="E9855" s="157">
        <f>VLOOKUP(D9855,'SOAT LIQ'!$A$87:$C$3416,3,FALSE)</f>
        <v>20</v>
      </c>
      <c r="F9855" t="s">
        <v>21632</v>
      </c>
    </row>
    <row r="9856" spans="1:6" x14ac:dyDescent="0.25">
      <c r="A9856" t="s">
        <v>5142</v>
      </c>
      <c r="B9856" s="100" t="s">
        <v>11777</v>
      </c>
      <c r="C9856" s="100"/>
      <c r="D9856" s="124">
        <v>1301</v>
      </c>
      <c r="E9856" s="157">
        <f>VLOOKUP(D9856,'SOAT LIQ'!$A$87:$C$3416,3,FALSE)</f>
        <v>20</v>
      </c>
      <c r="F9856" t="s">
        <v>21632</v>
      </c>
    </row>
    <row r="9857" spans="1:6" x14ac:dyDescent="0.25">
      <c r="A9857" t="s">
        <v>5142</v>
      </c>
      <c r="B9857" s="100" t="s">
        <v>11778</v>
      </c>
      <c r="C9857" s="100"/>
      <c r="D9857" s="124">
        <v>1301</v>
      </c>
      <c r="E9857" s="157">
        <f>VLOOKUP(D9857,'SOAT LIQ'!$A$87:$C$3416,3,FALSE)</f>
        <v>20</v>
      </c>
      <c r="F9857" t="s">
        <v>21632</v>
      </c>
    </row>
    <row r="9858" spans="1:6" x14ac:dyDescent="0.25">
      <c r="A9858" t="s">
        <v>5523</v>
      </c>
      <c r="B9858" s="100" t="s">
        <v>11778</v>
      </c>
      <c r="C9858" s="100"/>
      <c r="D9858" s="124">
        <v>1301</v>
      </c>
      <c r="E9858" s="157">
        <f>VLOOKUP(D9858,'SOAT LIQ'!$A$87:$C$3416,3,FALSE)</f>
        <v>20</v>
      </c>
      <c r="F9858" t="s">
        <v>21632</v>
      </c>
    </row>
    <row r="9859" spans="1:6" x14ac:dyDescent="0.25">
      <c r="A9859" t="s">
        <v>5523</v>
      </c>
      <c r="B9859" s="100" t="s">
        <v>11779</v>
      </c>
      <c r="C9859" s="100"/>
      <c r="D9859" s="124">
        <v>1301</v>
      </c>
      <c r="E9859" s="157">
        <f>VLOOKUP(D9859,'SOAT LIQ'!$A$87:$C$3416,3,FALSE)</f>
        <v>20</v>
      </c>
      <c r="F9859" t="s">
        <v>21632</v>
      </c>
    </row>
    <row r="9860" spans="1:6" x14ac:dyDescent="0.25">
      <c r="A9860" t="s">
        <v>5142</v>
      </c>
      <c r="B9860" s="100" t="s">
        <v>11779</v>
      </c>
      <c r="C9860" s="100"/>
      <c r="D9860" s="124">
        <v>1301</v>
      </c>
      <c r="E9860" s="157">
        <f>VLOOKUP(D9860,'SOAT LIQ'!$A$87:$C$3416,3,FALSE)</f>
        <v>20</v>
      </c>
      <c r="F9860" t="s">
        <v>21632</v>
      </c>
    </row>
    <row r="9861" spans="1:6" x14ac:dyDescent="0.25">
      <c r="A9861" t="s">
        <v>5523</v>
      </c>
      <c r="B9861" s="100" t="s">
        <v>11780</v>
      </c>
      <c r="C9861" s="100"/>
      <c r="D9861" s="124">
        <v>1301</v>
      </c>
      <c r="E9861" s="157">
        <f>VLOOKUP(D9861,'SOAT LIQ'!$A$87:$C$3416,3,FALSE)</f>
        <v>20</v>
      </c>
      <c r="F9861" t="s">
        <v>21632</v>
      </c>
    </row>
    <row r="9862" spans="1:6" x14ac:dyDescent="0.25">
      <c r="A9862" t="s">
        <v>5142</v>
      </c>
      <c r="B9862" s="100" t="s">
        <v>11780</v>
      </c>
      <c r="C9862" s="100"/>
      <c r="D9862" s="124">
        <v>1301</v>
      </c>
      <c r="E9862" s="157">
        <f>VLOOKUP(D9862,'SOAT LIQ'!$A$87:$C$3416,3,FALSE)</f>
        <v>20</v>
      </c>
      <c r="F9862" t="s">
        <v>21632</v>
      </c>
    </row>
    <row r="9863" spans="1:6" x14ac:dyDescent="0.25">
      <c r="A9863" t="s">
        <v>5523</v>
      </c>
      <c r="B9863" s="100" t="s">
        <v>11781</v>
      </c>
      <c r="C9863" s="100"/>
      <c r="D9863" s="124">
        <v>1301</v>
      </c>
      <c r="E9863" s="157">
        <f>VLOOKUP(D9863,'SOAT LIQ'!$A$87:$C$3416,3,FALSE)</f>
        <v>20</v>
      </c>
      <c r="F9863" t="s">
        <v>21632</v>
      </c>
    </row>
    <row r="9864" spans="1:6" x14ac:dyDescent="0.25">
      <c r="A9864" t="s">
        <v>5142</v>
      </c>
      <c r="B9864" s="100" t="s">
        <v>11781</v>
      </c>
      <c r="C9864" s="100"/>
      <c r="D9864" s="124">
        <v>1301</v>
      </c>
      <c r="E9864" s="157">
        <f>VLOOKUP(D9864,'SOAT LIQ'!$A$87:$C$3416,3,FALSE)</f>
        <v>20</v>
      </c>
      <c r="F9864" t="s">
        <v>21632</v>
      </c>
    </row>
    <row r="9865" spans="1:6" x14ac:dyDescent="0.25">
      <c r="A9865" t="s">
        <v>5523</v>
      </c>
      <c r="B9865" s="100" t="s">
        <v>11782</v>
      </c>
      <c r="C9865" s="100"/>
      <c r="D9865" s="124">
        <v>1301</v>
      </c>
      <c r="E9865" s="157">
        <f>VLOOKUP(D9865,'SOAT LIQ'!$A$87:$C$3416,3,FALSE)</f>
        <v>20</v>
      </c>
      <c r="F9865" t="s">
        <v>21632</v>
      </c>
    </row>
    <row r="9866" spans="1:6" x14ac:dyDescent="0.25">
      <c r="A9866" t="s">
        <v>5142</v>
      </c>
      <c r="B9866" s="100" t="s">
        <v>11782</v>
      </c>
      <c r="C9866" s="100"/>
      <c r="D9866" s="124">
        <v>1301</v>
      </c>
      <c r="E9866" s="157">
        <f>VLOOKUP(D9866,'SOAT LIQ'!$A$87:$C$3416,3,FALSE)</f>
        <v>20</v>
      </c>
      <c r="F9866" t="s">
        <v>21632</v>
      </c>
    </row>
    <row r="9867" spans="1:6" x14ac:dyDescent="0.25">
      <c r="A9867" t="s">
        <v>5523</v>
      </c>
      <c r="B9867" s="100" t="s">
        <v>11783</v>
      </c>
      <c r="C9867" s="100"/>
      <c r="D9867" s="124">
        <v>1301</v>
      </c>
      <c r="E9867" s="157">
        <f>VLOOKUP(D9867,'SOAT LIQ'!$A$87:$C$3416,3,FALSE)</f>
        <v>20</v>
      </c>
      <c r="F9867" t="s">
        <v>21632</v>
      </c>
    </row>
    <row r="9868" spans="1:6" x14ac:dyDescent="0.25">
      <c r="A9868" t="s">
        <v>5142</v>
      </c>
      <c r="B9868" s="100" t="s">
        <v>11783</v>
      </c>
      <c r="C9868" s="100"/>
      <c r="D9868" s="124">
        <v>1301</v>
      </c>
      <c r="E9868" s="157">
        <f>VLOOKUP(D9868,'SOAT LIQ'!$A$87:$C$3416,3,FALSE)</f>
        <v>20</v>
      </c>
      <c r="F9868" t="s">
        <v>21632</v>
      </c>
    </row>
    <row r="9869" spans="1:6" x14ac:dyDescent="0.25">
      <c r="A9869" t="s">
        <v>5523</v>
      </c>
      <c r="B9869" s="100" t="s">
        <v>11784</v>
      </c>
      <c r="C9869" s="100"/>
      <c r="D9869" s="124">
        <v>1301</v>
      </c>
      <c r="E9869" s="157">
        <f>VLOOKUP(D9869,'SOAT LIQ'!$A$87:$C$3416,3,FALSE)</f>
        <v>20</v>
      </c>
      <c r="F9869" t="s">
        <v>21632</v>
      </c>
    </row>
    <row r="9870" spans="1:6" x14ac:dyDescent="0.25">
      <c r="A9870" t="s">
        <v>5142</v>
      </c>
      <c r="B9870" s="100" t="s">
        <v>11784</v>
      </c>
      <c r="C9870" s="100"/>
      <c r="D9870" s="124">
        <v>1301</v>
      </c>
      <c r="E9870" s="157">
        <f>VLOOKUP(D9870,'SOAT LIQ'!$A$87:$C$3416,3,FALSE)</f>
        <v>20</v>
      </c>
      <c r="F9870" t="s">
        <v>21632</v>
      </c>
    </row>
    <row r="9871" spans="1:6" x14ac:dyDescent="0.25">
      <c r="A9871" t="s">
        <v>5523</v>
      </c>
      <c r="B9871" s="100" t="s">
        <v>11785</v>
      </c>
      <c r="C9871" s="100"/>
      <c r="D9871" s="124">
        <v>1301</v>
      </c>
      <c r="E9871" s="157">
        <f>VLOOKUP(D9871,'SOAT LIQ'!$A$87:$C$3416,3,FALSE)</f>
        <v>20</v>
      </c>
      <c r="F9871" t="s">
        <v>21632</v>
      </c>
    </row>
    <row r="9872" spans="1:6" x14ac:dyDescent="0.25">
      <c r="A9872" t="s">
        <v>5142</v>
      </c>
      <c r="B9872" s="100" t="s">
        <v>11785</v>
      </c>
      <c r="C9872" s="100"/>
      <c r="D9872" s="124">
        <v>1301</v>
      </c>
      <c r="E9872" s="157">
        <f>VLOOKUP(D9872,'SOAT LIQ'!$A$87:$C$3416,3,FALSE)</f>
        <v>20</v>
      </c>
      <c r="F9872" t="s">
        <v>21632</v>
      </c>
    </row>
    <row r="9873" spans="1:6" x14ac:dyDescent="0.25">
      <c r="A9873" t="s">
        <v>5523</v>
      </c>
      <c r="B9873" s="100" t="s">
        <v>11786</v>
      </c>
      <c r="C9873" s="100"/>
      <c r="D9873" s="124">
        <v>1301</v>
      </c>
      <c r="E9873" s="157">
        <f>VLOOKUP(D9873,'SOAT LIQ'!$A$87:$C$3416,3,FALSE)</f>
        <v>20</v>
      </c>
      <c r="F9873" t="s">
        <v>21632</v>
      </c>
    </row>
    <row r="9874" spans="1:6" x14ac:dyDescent="0.25">
      <c r="A9874" t="s">
        <v>5142</v>
      </c>
      <c r="B9874" s="100" t="s">
        <v>11786</v>
      </c>
      <c r="C9874" s="100"/>
      <c r="D9874" s="124">
        <v>1301</v>
      </c>
      <c r="E9874" s="157">
        <f>VLOOKUP(D9874,'SOAT LIQ'!$A$87:$C$3416,3,FALSE)</f>
        <v>20</v>
      </c>
      <c r="F9874" t="s">
        <v>21632</v>
      </c>
    </row>
    <row r="9875" spans="1:6" x14ac:dyDescent="0.25">
      <c r="A9875" t="s">
        <v>5523</v>
      </c>
      <c r="B9875" s="100" t="s">
        <v>11788</v>
      </c>
      <c r="C9875" s="99" t="s">
        <v>11787</v>
      </c>
      <c r="D9875" s="124">
        <v>13120</v>
      </c>
      <c r="E9875" s="157">
        <f>VLOOKUP(D9875,'SOAT LIQ'!$A$87:$C$3416,3,FALSE)</f>
        <v>7</v>
      </c>
      <c r="F9875" t="s">
        <v>21632</v>
      </c>
    </row>
    <row r="9876" spans="1:6" x14ac:dyDescent="0.25">
      <c r="A9876" t="s">
        <v>5523</v>
      </c>
      <c r="B9876" s="100" t="s">
        <v>11790</v>
      </c>
      <c r="C9876" s="99" t="s">
        <v>11789</v>
      </c>
      <c r="D9876" s="124">
        <v>13124</v>
      </c>
      <c r="E9876" s="157">
        <f>VLOOKUP(D9876,'SOAT LIQ'!$A$87:$C$3416,3,FALSE)</f>
        <v>6</v>
      </c>
      <c r="F9876" t="s">
        <v>21632</v>
      </c>
    </row>
    <row r="9877" spans="1:6" x14ac:dyDescent="0.25">
      <c r="A9877" t="s">
        <v>5936</v>
      </c>
      <c r="B9877" s="100" t="s">
        <v>11792</v>
      </c>
      <c r="C9877" s="99" t="s">
        <v>11791</v>
      </c>
      <c r="D9877" s="124">
        <v>13620</v>
      </c>
      <c r="E9877" s="157">
        <f>VLOOKUP(D9877,'SOAT LIQ'!$A$87:$C$3416,3,FALSE)</f>
        <v>6</v>
      </c>
      <c r="F9877" t="s">
        <v>21632</v>
      </c>
    </row>
    <row r="9878" spans="1:6" x14ac:dyDescent="0.25">
      <c r="A9878" t="s">
        <v>5523</v>
      </c>
      <c r="B9878" s="100" t="s">
        <v>11792</v>
      </c>
      <c r="C9878" s="99" t="s">
        <v>11791</v>
      </c>
      <c r="D9878" s="124">
        <v>13620</v>
      </c>
      <c r="E9878" s="157">
        <f>VLOOKUP(D9878,'SOAT LIQ'!$A$87:$C$3416,3,FALSE)</f>
        <v>6</v>
      </c>
      <c r="F9878" t="s">
        <v>21632</v>
      </c>
    </row>
    <row r="9879" spans="1:6" x14ac:dyDescent="0.25">
      <c r="A9879" t="s">
        <v>5936</v>
      </c>
      <c r="B9879" s="100" t="s">
        <v>11794</v>
      </c>
      <c r="C9879" s="99" t="s">
        <v>11793</v>
      </c>
      <c r="D9879" s="124">
        <v>6105</v>
      </c>
      <c r="E9879" s="157">
        <f>VLOOKUP(D9879,'SOAT LIQ'!$A$87:$C$3416,3,FALSE)</f>
        <v>9</v>
      </c>
      <c r="F9879" t="s">
        <v>21632</v>
      </c>
    </row>
    <row r="9880" spans="1:6" x14ac:dyDescent="0.25">
      <c r="A9880" t="s">
        <v>5523</v>
      </c>
      <c r="B9880" s="100" t="s">
        <v>11794</v>
      </c>
      <c r="C9880" s="99" t="s">
        <v>11793</v>
      </c>
      <c r="D9880" s="124">
        <v>6105</v>
      </c>
      <c r="E9880" s="157">
        <f>VLOOKUP(D9880,'SOAT LIQ'!$A$87:$C$3416,3,FALSE)</f>
        <v>9</v>
      </c>
      <c r="F9880" t="s">
        <v>21632</v>
      </c>
    </row>
    <row r="9881" spans="1:6" x14ac:dyDescent="0.25">
      <c r="A9881" t="s">
        <v>5936</v>
      </c>
      <c r="B9881" s="100" t="s">
        <v>11796</v>
      </c>
      <c r="C9881" s="99" t="s">
        <v>11795</v>
      </c>
      <c r="D9881" s="124">
        <v>6106</v>
      </c>
      <c r="E9881" s="157">
        <f>VLOOKUP(D9881,'SOAT LIQ'!$A$87:$C$3416,3,FALSE)</f>
        <v>9</v>
      </c>
      <c r="F9881" t="s">
        <v>21632</v>
      </c>
    </row>
    <row r="9882" spans="1:6" x14ac:dyDescent="0.25">
      <c r="A9882" t="s">
        <v>5523</v>
      </c>
      <c r="B9882" s="100" t="s">
        <v>11796</v>
      </c>
      <c r="C9882" s="99" t="s">
        <v>11795</v>
      </c>
      <c r="D9882" s="124">
        <v>6106</v>
      </c>
      <c r="E9882" s="157">
        <f>VLOOKUP(D9882,'SOAT LIQ'!$A$87:$C$3416,3,FALSE)</f>
        <v>9</v>
      </c>
      <c r="F9882" t="s">
        <v>21632</v>
      </c>
    </row>
    <row r="9883" spans="1:6" x14ac:dyDescent="0.25">
      <c r="A9883" t="s">
        <v>5523</v>
      </c>
      <c r="B9883" s="100" t="s">
        <v>11798</v>
      </c>
      <c r="C9883" s="99" t="s">
        <v>11797</v>
      </c>
      <c r="D9883" s="124">
        <v>13121</v>
      </c>
      <c r="E9883" s="157">
        <f>VLOOKUP(D9883,'SOAT LIQ'!$A$87:$C$3416,3,FALSE)</f>
        <v>9</v>
      </c>
      <c r="F9883" t="s">
        <v>21632</v>
      </c>
    </row>
    <row r="9884" spans="1:6" x14ac:dyDescent="0.25">
      <c r="A9884" t="s">
        <v>5523</v>
      </c>
      <c r="B9884" s="100" t="s">
        <v>11800</v>
      </c>
      <c r="C9884" s="99" t="s">
        <v>11799</v>
      </c>
      <c r="D9884" s="124">
        <v>13121</v>
      </c>
      <c r="E9884" s="157">
        <f>VLOOKUP(D9884,'SOAT LIQ'!$A$87:$C$3416,3,FALSE)</f>
        <v>9</v>
      </c>
      <c r="F9884" t="s">
        <v>21632</v>
      </c>
    </row>
    <row r="9885" spans="1:6" x14ac:dyDescent="0.25">
      <c r="A9885" t="s">
        <v>5523</v>
      </c>
      <c r="B9885" s="100" t="s">
        <v>11802</v>
      </c>
      <c r="C9885" s="99" t="s">
        <v>11801</v>
      </c>
      <c r="D9885" s="124">
        <v>13121</v>
      </c>
      <c r="E9885" s="157">
        <f>VLOOKUP(D9885,'SOAT LIQ'!$A$87:$C$3416,3,FALSE)</f>
        <v>9</v>
      </c>
      <c r="F9885" t="s">
        <v>21632</v>
      </c>
    </row>
    <row r="9886" spans="1:6" x14ac:dyDescent="0.25">
      <c r="A9886" t="s">
        <v>5523</v>
      </c>
      <c r="B9886" s="100" t="s">
        <v>11804</v>
      </c>
      <c r="C9886" s="99" t="s">
        <v>11803</v>
      </c>
      <c r="D9886" s="124">
        <v>13220</v>
      </c>
      <c r="E9886" s="157">
        <f>VLOOKUP(D9886,'SOAT LIQ'!$A$87:$C$3416,3,FALSE)</f>
        <v>9</v>
      </c>
      <c r="F9886" t="s">
        <v>21632</v>
      </c>
    </row>
    <row r="9887" spans="1:6" x14ac:dyDescent="0.25">
      <c r="A9887" t="s">
        <v>5773</v>
      </c>
      <c r="B9887" s="100" t="s">
        <v>11805</v>
      </c>
      <c r="C9887" s="100"/>
      <c r="D9887" s="124">
        <v>14130</v>
      </c>
      <c r="E9887" s="157">
        <f>VLOOKUP(D9887,'SOAT LIQ'!$A$87:$C$3416,3,FALSE)</f>
        <v>8</v>
      </c>
      <c r="F9887" t="s">
        <v>21632</v>
      </c>
    </row>
    <row r="9888" spans="1:6" x14ac:dyDescent="0.25">
      <c r="A9888" t="s">
        <v>5523</v>
      </c>
      <c r="B9888" s="100" t="s">
        <v>11805</v>
      </c>
      <c r="C9888" s="100"/>
      <c r="D9888" s="124">
        <v>14130</v>
      </c>
      <c r="E9888" s="157">
        <f>VLOOKUP(D9888,'SOAT LIQ'!$A$87:$C$3416,3,FALSE)</f>
        <v>8</v>
      </c>
      <c r="F9888" t="s">
        <v>21632</v>
      </c>
    </row>
    <row r="9889" spans="1:6" x14ac:dyDescent="0.25">
      <c r="A9889" t="s">
        <v>5782</v>
      </c>
      <c r="B9889" s="100" t="s">
        <v>11805</v>
      </c>
      <c r="C9889" s="100"/>
      <c r="D9889" s="124">
        <v>14130</v>
      </c>
      <c r="E9889" s="157">
        <f>VLOOKUP(D9889,'SOAT LIQ'!$A$87:$C$3416,3,FALSE)</f>
        <v>8</v>
      </c>
      <c r="F9889" t="s">
        <v>21632</v>
      </c>
    </row>
    <row r="9890" spans="1:6" x14ac:dyDescent="0.25">
      <c r="A9890" t="s">
        <v>5782</v>
      </c>
      <c r="B9890" s="100" t="s">
        <v>11806</v>
      </c>
      <c r="C9890" s="100"/>
      <c r="D9890" s="124">
        <v>14130</v>
      </c>
      <c r="E9890" s="157">
        <f>VLOOKUP(D9890,'SOAT LIQ'!$A$87:$C$3416,3,FALSE)</f>
        <v>8</v>
      </c>
      <c r="F9890" t="s">
        <v>21632</v>
      </c>
    </row>
    <row r="9891" spans="1:6" x14ac:dyDescent="0.25">
      <c r="A9891" t="s">
        <v>5773</v>
      </c>
      <c r="B9891" s="100" t="s">
        <v>11806</v>
      </c>
      <c r="C9891" s="100"/>
      <c r="D9891" s="124">
        <v>14130</v>
      </c>
      <c r="E9891" s="157">
        <f>VLOOKUP(D9891,'SOAT LIQ'!$A$87:$C$3416,3,FALSE)</f>
        <v>8</v>
      </c>
      <c r="F9891" t="s">
        <v>21632</v>
      </c>
    </row>
    <row r="9892" spans="1:6" x14ac:dyDescent="0.25">
      <c r="A9892" t="s">
        <v>5523</v>
      </c>
      <c r="B9892" s="100" t="s">
        <v>11806</v>
      </c>
      <c r="C9892" s="100"/>
      <c r="D9892" s="124">
        <v>14130</v>
      </c>
      <c r="E9892" s="157">
        <f>VLOOKUP(D9892,'SOAT LIQ'!$A$87:$C$3416,3,FALSE)</f>
        <v>8</v>
      </c>
      <c r="F9892" t="s">
        <v>21632</v>
      </c>
    </row>
    <row r="9893" spans="1:6" x14ac:dyDescent="0.25">
      <c r="A9893" t="s">
        <v>5773</v>
      </c>
      <c r="B9893" s="100" t="s">
        <v>11807</v>
      </c>
      <c r="C9893" s="100"/>
      <c r="D9893" s="124">
        <v>14130</v>
      </c>
      <c r="E9893" s="157">
        <f>VLOOKUP(D9893,'SOAT LIQ'!$A$87:$C$3416,3,FALSE)</f>
        <v>8</v>
      </c>
      <c r="F9893" t="s">
        <v>21632</v>
      </c>
    </row>
    <row r="9894" spans="1:6" x14ac:dyDescent="0.25">
      <c r="A9894" t="s">
        <v>5523</v>
      </c>
      <c r="B9894" s="100" t="s">
        <v>11807</v>
      </c>
      <c r="C9894" s="100"/>
      <c r="D9894" s="124">
        <v>14130</v>
      </c>
      <c r="E9894" s="157">
        <f>VLOOKUP(D9894,'SOAT LIQ'!$A$87:$C$3416,3,FALSE)</f>
        <v>8</v>
      </c>
      <c r="F9894" t="s">
        <v>21632</v>
      </c>
    </row>
    <row r="9895" spans="1:6" x14ac:dyDescent="0.25">
      <c r="A9895" t="s">
        <v>5782</v>
      </c>
      <c r="B9895" s="100" t="s">
        <v>11807</v>
      </c>
      <c r="C9895" s="100"/>
      <c r="D9895" s="124">
        <v>14130</v>
      </c>
      <c r="E9895" s="157">
        <f>VLOOKUP(D9895,'SOAT LIQ'!$A$87:$C$3416,3,FALSE)</f>
        <v>8</v>
      </c>
      <c r="F9895" t="s">
        <v>21632</v>
      </c>
    </row>
    <row r="9896" spans="1:6" x14ac:dyDescent="0.25">
      <c r="A9896" t="s">
        <v>5523</v>
      </c>
      <c r="B9896" s="100" t="s">
        <v>11809</v>
      </c>
      <c r="C9896" s="99" t="s">
        <v>11808</v>
      </c>
      <c r="D9896" s="124">
        <v>13420</v>
      </c>
      <c r="E9896" s="157">
        <f>VLOOKUP(D9896,'SOAT LIQ'!$A$87:$C$3416,3,FALSE)</f>
        <v>10</v>
      </c>
      <c r="F9896" t="s">
        <v>21632</v>
      </c>
    </row>
    <row r="9897" spans="1:6" x14ac:dyDescent="0.25">
      <c r="A9897" t="s">
        <v>5523</v>
      </c>
      <c r="B9897" s="100" t="s">
        <v>11811</v>
      </c>
      <c r="C9897" s="99" t="s">
        <v>11810</v>
      </c>
      <c r="D9897" s="124">
        <v>13430</v>
      </c>
      <c r="E9897" s="157">
        <f>VLOOKUP(D9897,'SOAT LIQ'!$A$87:$C$3416,3,FALSE)</f>
        <v>8</v>
      </c>
      <c r="F9897" t="s">
        <v>21632</v>
      </c>
    </row>
    <row r="9898" spans="1:6" x14ac:dyDescent="0.25">
      <c r="A9898" t="s">
        <v>5523</v>
      </c>
      <c r="B9898" s="100" t="s">
        <v>11813</v>
      </c>
      <c r="C9898" s="99" t="s">
        <v>11812</v>
      </c>
      <c r="D9898" s="124">
        <v>13524</v>
      </c>
      <c r="E9898" s="157">
        <f>VLOOKUP(D9898,'SOAT LIQ'!$A$87:$C$3416,3,FALSE)</f>
        <v>9</v>
      </c>
      <c r="F9898" t="s">
        <v>21632</v>
      </c>
    </row>
    <row r="9899" spans="1:6" x14ac:dyDescent="0.25">
      <c r="A9899" t="s">
        <v>5523</v>
      </c>
      <c r="B9899" s="100" t="s">
        <v>11815</v>
      </c>
      <c r="C9899" s="99" t="s">
        <v>11814</v>
      </c>
      <c r="D9899" s="124">
        <v>13594</v>
      </c>
      <c r="E9899" s="157">
        <f>VLOOKUP(D9899,'SOAT LIQ'!$A$87:$C$3416,3,FALSE)</f>
        <v>8</v>
      </c>
      <c r="F9899" t="s">
        <v>21632</v>
      </c>
    </row>
    <row r="9900" spans="1:6" x14ac:dyDescent="0.25">
      <c r="A9900" t="s">
        <v>5523</v>
      </c>
      <c r="B9900" s="100" t="s">
        <v>11817</v>
      </c>
      <c r="C9900" s="99" t="s">
        <v>11816</v>
      </c>
      <c r="D9900" s="124">
        <v>13530</v>
      </c>
      <c r="E9900" s="157">
        <f>VLOOKUP(D9900,'SOAT LIQ'!$A$87:$C$3416,3,FALSE)</f>
        <v>9</v>
      </c>
      <c r="F9900" t="s">
        <v>21632</v>
      </c>
    </row>
    <row r="9901" spans="1:6" x14ac:dyDescent="0.25">
      <c r="A9901" t="s">
        <v>5773</v>
      </c>
      <c r="B9901" s="100" t="s">
        <v>11819</v>
      </c>
      <c r="C9901" s="99" t="s">
        <v>11818</v>
      </c>
      <c r="D9901" s="124">
        <v>14124</v>
      </c>
      <c r="E9901" s="157">
        <f>VLOOKUP(D9901,'SOAT LIQ'!$A$87:$C$3416,3,FALSE)</f>
        <v>5</v>
      </c>
      <c r="F9901" t="s">
        <v>21632</v>
      </c>
    </row>
    <row r="9902" spans="1:6" x14ac:dyDescent="0.25">
      <c r="A9902" t="s">
        <v>5523</v>
      </c>
      <c r="B9902" s="100" t="s">
        <v>11819</v>
      </c>
      <c r="C9902" s="99" t="s">
        <v>11818</v>
      </c>
      <c r="D9902" s="124">
        <v>14124</v>
      </c>
      <c r="E9902" s="157">
        <f>VLOOKUP(D9902,'SOAT LIQ'!$A$87:$C$3416,3,FALSE)</f>
        <v>5</v>
      </c>
      <c r="F9902" t="s">
        <v>21632</v>
      </c>
    </row>
    <row r="9903" spans="1:6" x14ac:dyDescent="0.25">
      <c r="A9903" t="s">
        <v>5782</v>
      </c>
      <c r="B9903" s="100" t="s">
        <v>11819</v>
      </c>
      <c r="C9903" s="99" t="s">
        <v>11818</v>
      </c>
      <c r="D9903" s="124">
        <v>14124</v>
      </c>
      <c r="E9903" s="157">
        <f>VLOOKUP(D9903,'SOAT LIQ'!$A$87:$C$3416,3,FALSE)</f>
        <v>5</v>
      </c>
      <c r="F9903" t="s">
        <v>21632</v>
      </c>
    </row>
    <row r="9904" spans="1:6" x14ac:dyDescent="0.25">
      <c r="A9904" t="s">
        <v>5523</v>
      </c>
      <c r="B9904" s="100" t="s">
        <v>11821</v>
      </c>
      <c r="C9904" s="99" t="s">
        <v>11820</v>
      </c>
      <c r="D9904" s="124">
        <v>14124</v>
      </c>
      <c r="E9904" s="157">
        <f>VLOOKUP(D9904,'SOAT LIQ'!$A$87:$C$3416,3,FALSE)</f>
        <v>5</v>
      </c>
      <c r="F9904" t="s">
        <v>21632</v>
      </c>
    </row>
    <row r="9905" spans="1:6" x14ac:dyDescent="0.25">
      <c r="A9905" t="s">
        <v>5523</v>
      </c>
      <c r="B9905" s="100" t="s">
        <v>11823</v>
      </c>
      <c r="C9905" s="99" t="s">
        <v>11822</v>
      </c>
      <c r="D9905" s="124">
        <v>13630</v>
      </c>
      <c r="E9905" s="157">
        <f>VLOOKUP(D9905,'SOAT LIQ'!$A$87:$C$3416,3,FALSE)</f>
        <v>8</v>
      </c>
      <c r="F9905" t="s">
        <v>21632</v>
      </c>
    </row>
    <row r="9906" spans="1:6" x14ac:dyDescent="0.25">
      <c r="A9906" t="s">
        <v>5142</v>
      </c>
      <c r="B9906" s="100" t="s">
        <v>11824</v>
      </c>
      <c r="C9906" s="100"/>
      <c r="D9906" s="124">
        <v>1301</v>
      </c>
      <c r="E9906" s="157">
        <f>VLOOKUP(D9906,'SOAT LIQ'!$A$87:$C$3416,3,FALSE)</f>
        <v>20</v>
      </c>
      <c r="F9906" t="s">
        <v>21632</v>
      </c>
    </row>
    <row r="9907" spans="1:6" x14ac:dyDescent="0.25">
      <c r="A9907" t="s">
        <v>5523</v>
      </c>
      <c r="B9907" s="100" t="s">
        <v>11824</v>
      </c>
      <c r="C9907" s="100"/>
      <c r="D9907" s="124">
        <v>1301</v>
      </c>
      <c r="E9907" s="157">
        <f>VLOOKUP(D9907,'SOAT LIQ'!$A$87:$C$3416,3,FALSE)</f>
        <v>20</v>
      </c>
      <c r="F9907" t="s">
        <v>21632</v>
      </c>
    </row>
    <row r="9908" spans="1:6" x14ac:dyDescent="0.25">
      <c r="A9908" t="s">
        <v>5523</v>
      </c>
      <c r="B9908" s="100" t="s">
        <v>11825</v>
      </c>
      <c r="C9908" s="99" t="s">
        <v>11769</v>
      </c>
      <c r="D9908" s="124">
        <v>1301</v>
      </c>
      <c r="E9908" s="157">
        <f>VLOOKUP(D9908,'SOAT LIQ'!$A$87:$C$3416,3,FALSE)</f>
        <v>20</v>
      </c>
      <c r="F9908" t="s">
        <v>21632</v>
      </c>
    </row>
    <row r="9909" spans="1:6" x14ac:dyDescent="0.25">
      <c r="A9909" t="s">
        <v>5142</v>
      </c>
      <c r="B9909" s="100" t="s">
        <v>11825</v>
      </c>
      <c r="C9909" s="99" t="s">
        <v>11769</v>
      </c>
      <c r="D9909" s="124">
        <v>1301</v>
      </c>
      <c r="E9909" s="157">
        <f>VLOOKUP(D9909,'SOAT LIQ'!$A$87:$C$3416,3,FALSE)</f>
        <v>20</v>
      </c>
      <c r="F9909" t="s">
        <v>21632</v>
      </c>
    </row>
    <row r="9910" spans="1:6" x14ac:dyDescent="0.25">
      <c r="A9910" t="s">
        <v>5523</v>
      </c>
      <c r="B9910" s="100" t="s">
        <v>11826</v>
      </c>
      <c r="C9910" s="100"/>
      <c r="D9910" s="124">
        <v>1301</v>
      </c>
      <c r="E9910" s="157">
        <f>VLOOKUP(D9910,'SOAT LIQ'!$A$87:$C$3416,3,FALSE)</f>
        <v>20</v>
      </c>
      <c r="F9910" t="s">
        <v>21632</v>
      </c>
    </row>
    <row r="9911" spans="1:6" x14ac:dyDescent="0.25">
      <c r="A9911" t="s">
        <v>5142</v>
      </c>
      <c r="B9911" s="100" t="s">
        <v>11826</v>
      </c>
      <c r="C9911" s="100"/>
      <c r="D9911" s="124">
        <v>1301</v>
      </c>
      <c r="E9911" s="157">
        <f>VLOOKUP(D9911,'SOAT LIQ'!$A$87:$C$3416,3,FALSE)</f>
        <v>20</v>
      </c>
      <c r="F9911" t="s">
        <v>21632</v>
      </c>
    </row>
    <row r="9912" spans="1:6" x14ac:dyDescent="0.25">
      <c r="A9912" t="s">
        <v>5523</v>
      </c>
      <c r="B9912" s="100" t="s">
        <v>11827</v>
      </c>
      <c r="C9912" s="100"/>
      <c r="D9912" s="124">
        <v>1301</v>
      </c>
      <c r="E9912" s="157">
        <f>VLOOKUP(D9912,'SOAT LIQ'!$A$87:$C$3416,3,FALSE)</f>
        <v>20</v>
      </c>
      <c r="F9912" t="s">
        <v>21632</v>
      </c>
    </row>
    <row r="9913" spans="1:6" x14ac:dyDescent="0.25">
      <c r="A9913" t="s">
        <v>5142</v>
      </c>
      <c r="B9913" s="100" t="s">
        <v>11827</v>
      </c>
      <c r="C9913" s="100"/>
      <c r="D9913" s="124">
        <v>1301</v>
      </c>
      <c r="E9913" s="157">
        <f>VLOOKUP(D9913,'SOAT LIQ'!$A$87:$C$3416,3,FALSE)</f>
        <v>20</v>
      </c>
      <c r="F9913" t="s">
        <v>21632</v>
      </c>
    </row>
    <row r="9914" spans="1:6" x14ac:dyDescent="0.25">
      <c r="A9914" t="s">
        <v>5523</v>
      </c>
      <c r="B9914" s="100" t="s">
        <v>11828</v>
      </c>
      <c r="C9914" s="100"/>
      <c r="D9914" s="124">
        <v>1301</v>
      </c>
      <c r="E9914" s="157">
        <f>VLOOKUP(D9914,'SOAT LIQ'!$A$87:$C$3416,3,FALSE)</f>
        <v>20</v>
      </c>
      <c r="F9914" t="s">
        <v>21632</v>
      </c>
    </row>
    <row r="9915" spans="1:6" x14ac:dyDescent="0.25">
      <c r="A9915" t="s">
        <v>5142</v>
      </c>
      <c r="B9915" s="100" t="s">
        <v>11828</v>
      </c>
      <c r="C9915" s="100"/>
      <c r="D9915" s="124">
        <v>1301</v>
      </c>
      <c r="E9915" s="157">
        <f>VLOOKUP(D9915,'SOAT LIQ'!$A$87:$C$3416,3,FALSE)</f>
        <v>20</v>
      </c>
      <c r="F9915" t="s">
        <v>21632</v>
      </c>
    </row>
    <row r="9916" spans="1:6" x14ac:dyDescent="0.25">
      <c r="A9916" t="s">
        <v>5523</v>
      </c>
      <c r="B9916" s="100" t="s">
        <v>11829</v>
      </c>
      <c r="C9916" s="100"/>
      <c r="D9916" s="124">
        <v>1301</v>
      </c>
      <c r="E9916" s="157">
        <f>VLOOKUP(D9916,'SOAT LIQ'!$A$87:$C$3416,3,FALSE)</f>
        <v>20</v>
      </c>
      <c r="F9916" t="s">
        <v>21632</v>
      </c>
    </row>
    <row r="9917" spans="1:6" x14ac:dyDescent="0.25">
      <c r="A9917" t="s">
        <v>5142</v>
      </c>
      <c r="B9917" s="100" t="s">
        <v>11829</v>
      </c>
      <c r="C9917" s="100"/>
      <c r="D9917" s="124">
        <v>1301</v>
      </c>
      <c r="E9917" s="157">
        <f>VLOOKUP(D9917,'SOAT LIQ'!$A$87:$C$3416,3,FALSE)</f>
        <v>20</v>
      </c>
      <c r="F9917" t="s">
        <v>21632</v>
      </c>
    </row>
    <row r="9918" spans="1:6" x14ac:dyDescent="0.25">
      <c r="A9918" t="s">
        <v>5523</v>
      </c>
      <c r="B9918" s="100" t="s">
        <v>11830</v>
      </c>
      <c r="C9918" s="100"/>
      <c r="D9918" s="124">
        <v>1301</v>
      </c>
      <c r="E9918" s="157">
        <f>VLOOKUP(D9918,'SOAT LIQ'!$A$87:$C$3416,3,FALSE)</f>
        <v>20</v>
      </c>
      <c r="F9918" t="s">
        <v>21632</v>
      </c>
    </row>
    <row r="9919" spans="1:6" x14ac:dyDescent="0.25">
      <c r="A9919" t="s">
        <v>5142</v>
      </c>
      <c r="B9919" s="100" t="s">
        <v>11830</v>
      </c>
      <c r="C9919" s="100"/>
      <c r="D9919" s="124">
        <v>1301</v>
      </c>
      <c r="E9919" s="157">
        <f>VLOOKUP(D9919,'SOAT LIQ'!$A$87:$C$3416,3,FALSE)</f>
        <v>20</v>
      </c>
      <c r="F9919" t="s">
        <v>21632</v>
      </c>
    </row>
    <row r="9920" spans="1:6" x14ac:dyDescent="0.25">
      <c r="A9920" t="s">
        <v>5523</v>
      </c>
      <c r="B9920" s="100" t="s">
        <v>11831</v>
      </c>
      <c r="C9920" s="100"/>
      <c r="D9920" s="124">
        <v>1301</v>
      </c>
      <c r="E9920" s="157">
        <f>VLOOKUP(D9920,'SOAT LIQ'!$A$87:$C$3416,3,FALSE)</f>
        <v>20</v>
      </c>
      <c r="F9920" t="s">
        <v>21632</v>
      </c>
    </row>
    <row r="9921" spans="1:6" x14ac:dyDescent="0.25">
      <c r="A9921" t="s">
        <v>5142</v>
      </c>
      <c r="B9921" s="100" t="s">
        <v>11831</v>
      </c>
      <c r="C9921" s="100"/>
      <c r="D9921" s="124">
        <v>1301</v>
      </c>
      <c r="E9921" s="157">
        <f>VLOOKUP(D9921,'SOAT LIQ'!$A$87:$C$3416,3,FALSE)</f>
        <v>20</v>
      </c>
      <c r="F9921" t="s">
        <v>21632</v>
      </c>
    </row>
    <row r="9922" spans="1:6" x14ac:dyDescent="0.25">
      <c r="A9922" t="s">
        <v>5523</v>
      </c>
      <c r="B9922" s="100" t="s">
        <v>11832</v>
      </c>
      <c r="C9922" s="100"/>
      <c r="D9922" s="124">
        <v>1301</v>
      </c>
      <c r="E9922" s="157">
        <f>VLOOKUP(D9922,'SOAT LIQ'!$A$87:$C$3416,3,FALSE)</f>
        <v>20</v>
      </c>
      <c r="F9922" t="s">
        <v>21632</v>
      </c>
    </row>
    <row r="9923" spans="1:6" x14ac:dyDescent="0.25">
      <c r="A9923" t="s">
        <v>5142</v>
      </c>
      <c r="B9923" s="100" t="s">
        <v>11832</v>
      </c>
      <c r="C9923" s="100"/>
      <c r="D9923" s="124">
        <v>1301</v>
      </c>
      <c r="E9923" s="157">
        <f>VLOOKUP(D9923,'SOAT LIQ'!$A$87:$C$3416,3,FALSE)</f>
        <v>20</v>
      </c>
      <c r="F9923" t="s">
        <v>21632</v>
      </c>
    </row>
    <row r="9924" spans="1:6" x14ac:dyDescent="0.25">
      <c r="A9924" t="s">
        <v>5142</v>
      </c>
      <c r="B9924" s="100" t="s">
        <v>11833</v>
      </c>
      <c r="C9924" s="100"/>
      <c r="D9924" s="124">
        <v>1301</v>
      </c>
      <c r="E9924" s="157">
        <f>VLOOKUP(D9924,'SOAT LIQ'!$A$87:$C$3416,3,FALSE)</f>
        <v>20</v>
      </c>
      <c r="F9924" t="s">
        <v>21632</v>
      </c>
    </row>
    <row r="9925" spans="1:6" x14ac:dyDescent="0.25">
      <c r="A9925" t="s">
        <v>5523</v>
      </c>
      <c r="B9925" s="100" t="s">
        <v>11833</v>
      </c>
      <c r="C9925" s="100"/>
      <c r="D9925" s="124">
        <v>1301</v>
      </c>
      <c r="E9925" s="157">
        <f>VLOOKUP(D9925,'SOAT LIQ'!$A$87:$C$3416,3,FALSE)</f>
        <v>20</v>
      </c>
      <c r="F9925" t="s">
        <v>21632</v>
      </c>
    </row>
    <row r="9926" spans="1:6" x14ac:dyDescent="0.25">
      <c r="A9926" t="s">
        <v>5523</v>
      </c>
      <c r="B9926" s="100" t="s">
        <v>11834</v>
      </c>
      <c r="C9926" s="100"/>
      <c r="D9926" s="124">
        <v>1301</v>
      </c>
      <c r="E9926" s="157">
        <f>VLOOKUP(D9926,'SOAT LIQ'!$A$87:$C$3416,3,FALSE)</f>
        <v>20</v>
      </c>
      <c r="F9926" t="s">
        <v>21632</v>
      </c>
    </row>
    <row r="9927" spans="1:6" x14ac:dyDescent="0.25">
      <c r="A9927" t="s">
        <v>5142</v>
      </c>
      <c r="B9927" s="100" t="s">
        <v>11834</v>
      </c>
      <c r="C9927" s="100"/>
      <c r="D9927" s="124">
        <v>1301</v>
      </c>
      <c r="E9927" s="157">
        <f>VLOOKUP(D9927,'SOAT LIQ'!$A$87:$C$3416,3,FALSE)</f>
        <v>20</v>
      </c>
      <c r="F9927" t="s">
        <v>21632</v>
      </c>
    </row>
    <row r="9928" spans="1:6" x14ac:dyDescent="0.25">
      <c r="A9928" t="s">
        <v>5523</v>
      </c>
      <c r="B9928" s="100" t="s">
        <v>11835</v>
      </c>
      <c r="C9928" s="100"/>
      <c r="D9928" s="124">
        <v>1301</v>
      </c>
      <c r="E9928" s="157">
        <f>VLOOKUP(D9928,'SOAT LIQ'!$A$87:$C$3416,3,FALSE)</f>
        <v>20</v>
      </c>
      <c r="F9928" t="s">
        <v>21632</v>
      </c>
    </row>
    <row r="9929" spans="1:6" x14ac:dyDescent="0.25">
      <c r="A9929" t="s">
        <v>5142</v>
      </c>
      <c r="B9929" s="100" t="s">
        <v>11835</v>
      </c>
      <c r="C9929" s="100"/>
      <c r="D9929" s="124">
        <v>1301</v>
      </c>
      <c r="E9929" s="157">
        <f>VLOOKUP(D9929,'SOAT LIQ'!$A$87:$C$3416,3,FALSE)</f>
        <v>20</v>
      </c>
      <c r="F9929" t="s">
        <v>21632</v>
      </c>
    </row>
    <row r="9930" spans="1:6" x14ac:dyDescent="0.25">
      <c r="A9930" t="s">
        <v>5523</v>
      </c>
      <c r="B9930" s="100" t="s">
        <v>11836</v>
      </c>
      <c r="C9930" s="100"/>
      <c r="D9930" s="124">
        <v>1301</v>
      </c>
      <c r="E9930" s="157">
        <f>VLOOKUP(D9930,'SOAT LIQ'!$A$87:$C$3416,3,FALSE)</f>
        <v>20</v>
      </c>
      <c r="F9930" t="s">
        <v>21632</v>
      </c>
    </row>
    <row r="9931" spans="1:6" x14ac:dyDescent="0.25">
      <c r="A9931" t="s">
        <v>5142</v>
      </c>
      <c r="B9931" s="100" t="s">
        <v>11836</v>
      </c>
      <c r="C9931" s="100"/>
      <c r="D9931" s="124">
        <v>1301</v>
      </c>
      <c r="E9931" s="157">
        <f>VLOOKUP(D9931,'SOAT LIQ'!$A$87:$C$3416,3,FALSE)</f>
        <v>20</v>
      </c>
      <c r="F9931" t="s">
        <v>21632</v>
      </c>
    </row>
    <row r="9932" spans="1:6" x14ac:dyDescent="0.25">
      <c r="A9932" t="s">
        <v>5523</v>
      </c>
      <c r="B9932" s="100" t="s">
        <v>11837</v>
      </c>
      <c r="C9932" s="100"/>
      <c r="D9932" s="124">
        <v>1301</v>
      </c>
      <c r="E9932" s="157">
        <f>VLOOKUP(D9932,'SOAT LIQ'!$A$87:$C$3416,3,FALSE)</f>
        <v>20</v>
      </c>
      <c r="F9932" t="s">
        <v>21632</v>
      </c>
    </row>
    <row r="9933" spans="1:6" x14ac:dyDescent="0.25">
      <c r="A9933" t="s">
        <v>5142</v>
      </c>
      <c r="B9933" s="100" t="s">
        <v>11837</v>
      </c>
      <c r="C9933" s="100"/>
      <c r="D9933" s="124">
        <v>1301</v>
      </c>
      <c r="E9933" s="157">
        <f>VLOOKUP(D9933,'SOAT LIQ'!$A$87:$C$3416,3,FALSE)</f>
        <v>20</v>
      </c>
      <c r="F9933" t="s">
        <v>21632</v>
      </c>
    </row>
    <row r="9934" spans="1:6" x14ac:dyDescent="0.25">
      <c r="A9934" t="s">
        <v>5523</v>
      </c>
      <c r="B9934" s="100" t="s">
        <v>11838</v>
      </c>
      <c r="C9934" s="100"/>
      <c r="D9934" s="124">
        <v>1301</v>
      </c>
      <c r="E9934" s="157">
        <f>VLOOKUP(D9934,'SOAT LIQ'!$A$87:$C$3416,3,FALSE)</f>
        <v>20</v>
      </c>
      <c r="F9934" t="s">
        <v>21632</v>
      </c>
    </row>
    <row r="9935" spans="1:6" x14ac:dyDescent="0.25">
      <c r="A9935" t="s">
        <v>5142</v>
      </c>
      <c r="B9935" s="100" t="s">
        <v>11838</v>
      </c>
      <c r="C9935" s="100"/>
      <c r="D9935" s="124">
        <v>1301</v>
      </c>
      <c r="E9935" s="157">
        <f>VLOOKUP(D9935,'SOAT LIQ'!$A$87:$C$3416,3,FALSE)</f>
        <v>20</v>
      </c>
      <c r="F9935" t="s">
        <v>21632</v>
      </c>
    </row>
    <row r="9936" spans="1:6" x14ac:dyDescent="0.25">
      <c r="A9936" t="s">
        <v>5523</v>
      </c>
      <c r="B9936" s="100" t="s">
        <v>11839</v>
      </c>
      <c r="C9936" s="99" t="s">
        <v>5522</v>
      </c>
      <c r="D9936" s="124">
        <v>1301</v>
      </c>
      <c r="E9936" s="157">
        <f>VLOOKUP(D9936,'SOAT LIQ'!$A$87:$C$3416,3,FALSE)</f>
        <v>20</v>
      </c>
      <c r="F9936" t="s">
        <v>21632</v>
      </c>
    </row>
    <row r="9937" spans="1:6" x14ac:dyDescent="0.25">
      <c r="A9937" t="s">
        <v>5142</v>
      </c>
      <c r="B9937" s="100" t="s">
        <v>11839</v>
      </c>
      <c r="C9937" s="99" t="s">
        <v>5522</v>
      </c>
      <c r="D9937" s="124">
        <v>1301</v>
      </c>
      <c r="E9937" s="157">
        <f>VLOOKUP(D9937,'SOAT LIQ'!$A$87:$C$3416,3,FALSE)</f>
        <v>20</v>
      </c>
      <c r="F9937" t="s">
        <v>21632</v>
      </c>
    </row>
    <row r="9938" spans="1:6" x14ac:dyDescent="0.25">
      <c r="A9938" t="s">
        <v>5523</v>
      </c>
      <c r="B9938" s="100" t="s">
        <v>11840</v>
      </c>
      <c r="C9938" s="100"/>
      <c r="D9938" s="124">
        <v>1301</v>
      </c>
      <c r="E9938" s="157">
        <f>VLOOKUP(D9938,'SOAT LIQ'!$A$87:$C$3416,3,FALSE)</f>
        <v>20</v>
      </c>
      <c r="F9938" t="s">
        <v>21632</v>
      </c>
    </row>
    <row r="9939" spans="1:6" x14ac:dyDescent="0.25">
      <c r="A9939" t="s">
        <v>5142</v>
      </c>
      <c r="B9939" s="100" t="s">
        <v>11840</v>
      </c>
      <c r="C9939" s="100"/>
      <c r="D9939" s="124">
        <v>1301</v>
      </c>
      <c r="E9939" s="157">
        <f>VLOOKUP(D9939,'SOAT LIQ'!$A$87:$C$3416,3,FALSE)</f>
        <v>20</v>
      </c>
      <c r="F9939" t="s">
        <v>21632</v>
      </c>
    </row>
    <row r="9940" spans="1:6" x14ac:dyDescent="0.25">
      <c r="A9940" t="s">
        <v>5523</v>
      </c>
      <c r="B9940" s="100" t="s">
        <v>11841</v>
      </c>
      <c r="C9940" s="100"/>
      <c r="D9940" s="124">
        <v>1301</v>
      </c>
      <c r="E9940" s="157">
        <f>VLOOKUP(D9940,'SOAT LIQ'!$A$87:$C$3416,3,FALSE)</f>
        <v>20</v>
      </c>
      <c r="F9940" t="s">
        <v>21632</v>
      </c>
    </row>
    <row r="9941" spans="1:6" x14ac:dyDescent="0.25">
      <c r="A9941" t="s">
        <v>5142</v>
      </c>
      <c r="B9941" s="100" t="s">
        <v>11841</v>
      </c>
      <c r="C9941" s="100"/>
      <c r="D9941" s="124">
        <v>1301</v>
      </c>
      <c r="E9941" s="157">
        <f>VLOOKUP(D9941,'SOAT LIQ'!$A$87:$C$3416,3,FALSE)</f>
        <v>20</v>
      </c>
      <c r="F9941" t="s">
        <v>21632</v>
      </c>
    </row>
    <row r="9942" spans="1:6" x14ac:dyDescent="0.25">
      <c r="A9942" t="s">
        <v>5523</v>
      </c>
      <c r="B9942" s="100" t="s">
        <v>11842</v>
      </c>
      <c r="C9942" s="100"/>
      <c r="D9942" s="124">
        <v>1301</v>
      </c>
      <c r="E9942" s="157">
        <f>VLOOKUP(D9942,'SOAT LIQ'!$A$87:$C$3416,3,FALSE)</f>
        <v>20</v>
      </c>
      <c r="F9942" t="s">
        <v>21632</v>
      </c>
    </row>
    <row r="9943" spans="1:6" x14ac:dyDescent="0.25">
      <c r="A9943" t="s">
        <v>5142</v>
      </c>
      <c r="B9943" s="100" t="s">
        <v>11842</v>
      </c>
      <c r="C9943" s="100"/>
      <c r="D9943" s="124">
        <v>1301</v>
      </c>
      <c r="E9943" s="157">
        <f>VLOOKUP(D9943,'SOAT LIQ'!$A$87:$C$3416,3,FALSE)</f>
        <v>20</v>
      </c>
      <c r="F9943" t="s">
        <v>21632</v>
      </c>
    </row>
    <row r="9944" spans="1:6" x14ac:dyDescent="0.25">
      <c r="A9944" t="s">
        <v>5523</v>
      </c>
      <c r="B9944" s="100" t="s">
        <v>11843</v>
      </c>
      <c r="C9944" s="99" t="s">
        <v>5522</v>
      </c>
      <c r="D9944" s="124">
        <v>1301</v>
      </c>
      <c r="E9944" s="157">
        <f>VLOOKUP(D9944,'SOAT LIQ'!$A$87:$C$3416,3,FALSE)</f>
        <v>20</v>
      </c>
      <c r="F9944" t="s">
        <v>21632</v>
      </c>
    </row>
    <row r="9945" spans="1:6" x14ac:dyDescent="0.25">
      <c r="A9945" t="s">
        <v>5142</v>
      </c>
      <c r="B9945" s="100" t="s">
        <v>11843</v>
      </c>
      <c r="C9945" s="99" t="s">
        <v>5522</v>
      </c>
      <c r="D9945" s="124">
        <v>1301</v>
      </c>
      <c r="E9945" s="157">
        <f>VLOOKUP(D9945,'SOAT LIQ'!$A$87:$C$3416,3,FALSE)</f>
        <v>20</v>
      </c>
      <c r="F9945" t="s">
        <v>21632</v>
      </c>
    </row>
    <row r="9946" spans="1:6" x14ac:dyDescent="0.25">
      <c r="A9946" t="s">
        <v>5523</v>
      </c>
      <c r="B9946" s="100" t="s">
        <v>11844</v>
      </c>
      <c r="C9946" s="100"/>
      <c r="D9946" s="124">
        <v>1301</v>
      </c>
      <c r="E9946" s="157">
        <f>VLOOKUP(D9946,'SOAT LIQ'!$A$87:$C$3416,3,FALSE)</f>
        <v>20</v>
      </c>
      <c r="F9946" t="s">
        <v>21632</v>
      </c>
    </row>
    <row r="9947" spans="1:6" x14ac:dyDescent="0.25">
      <c r="A9947" t="s">
        <v>5142</v>
      </c>
      <c r="B9947" s="100" t="s">
        <v>11844</v>
      </c>
      <c r="C9947" s="100"/>
      <c r="D9947" s="124">
        <v>1301</v>
      </c>
      <c r="E9947" s="157">
        <f>VLOOKUP(D9947,'SOAT LIQ'!$A$87:$C$3416,3,FALSE)</f>
        <v>20</v>
      </c>
      <c r="F9947" t="s">
        <v>21632</v>
      </c>
    </row>
    <row r="9948" spans="1:6" x14ac:dyDescent="0.25">
      <c r="A9948" t="s">
        <v>5523</v>
      </c>
      <c r="B9948" s="100" t="s">
        <v>11845</v>
      </c>
      <c r="C9948" s="100"/>
      <c r="D9948" s="124">
        <v>1301</v>
      </c>
      <c r="E9948" s="157">
        <f>VLOOKUP(D9948,'SOAT LIQ'!$A$87:$C$3416,3,FALSE)</f>
        <v>20</v>
      </c>
      <c r="F9948" t="s">
        <v>21632</v>
      </c>
    </row>
    <row r="9949" spans="1:6" x14ac:dyDescent="0.25">
      <c r="A9949" t="s">
        <v>5142</v>
      </c>
      <c r="B9949" s="100" t="s">
        <v>11845</v>
      </c>
      <c r="C9949" s="100"/>
      <c r="D9949" s="124">
        <v>1301</v>
      </c>
      <c r="E9949" s="157">
        <f>VLOOKUP(D9949,'SOAT LIQ'!$A$87:$C$3416,3,FALSE)</f>
        <v>20</v>
      </c>
      <c r="F9949" t="s">
        <v>21632</v>
      </c>
    </row>
    <row r="9950" spans="1:6" x14ac:dyDescent="0.25">
      <c r="A9950" t="s">
        <v>5523</v>
      </c>
      <c r="B9950" s="100" t="s">
        <v>11846</v>
      </c>
      <c r="C9950" s="100"/>
      <c r="D9950" s="124">
        <v>1301</v>
      </c>
      <c r="E9950" s="157">
        <f>VLOOKUP(D9950,'SOAT LIQ'!$A$87:$C$3416,3,FALSE)</f>
        <v>20</v>
      </c>
      <c r="F9950" t="s">
        <v>21632</v>
      </c>
    </row>
    <row r="9951" spans="1:6" x14ac:dyDescent="0.25">
      <c r="A9951" t="s">
        <v>5142</v>
      </c>
      <c r="B9951" s="100" t="s">
        <v>11846</v>
      </c>
      <c r="C9951" s="100"/>
      <c r="D9951" s="124">
        <v>1301</v>
      </c>
      <c r="E9951" s="157">
        <f>VLOOKUP(D9951,'SOAT LIQ'!$A$87:$C$3416,3,FALSE)</f>
        <v>20</v>
      </c>
      <c r="F9951" t="s">
        <v>21632</v>
      </c>
    </row>
    <row r="9952" spans="1:6" x14ac:dyDescent="0.25">
      <c r="A9952" t="s">
        <v>5523</v>
      </c>
      <c r="B9952" s="100" t="s">
        <v>11847</v>
      </c>
      <c r="C9952" s="100"/>
      <c r="D9952" s="124">
        <v>1301</v>
      </c>
      <c r="E9952" s="157">
        <f>VLOOKUP(D9952,'SOAT LIQ'!$A$87:$C$3416,3,FALSE)</f>
        <v>20</v>
      </c>
      <c r="F9952" t="s">
        <v>21632</v>
      </c>
    </row>
    <row r="9953" spans="1:6" x14ac:dyDescent="0.25">
      <c r="A9953" t="s">
        <v>5142</v>
      </c>
      <c r="B9953" s="100" t="s">
        <v>11847</v>
      </c>
      <c r="C9953" s="100"/>
      <c r="D9953" s="124">
        <v>1301</v>
      </c>
      <c r="E9953" s="157">
        <f>VLOOKUP(D9953,'SOAT LIQ'!$A$87:$C$3416,3,FALSE)</f>
        <v>20</v>
      </c>
      <c r="F9953" t="s">
        <v>21632</v>
      </c>
    </row>
    <row r="9954" spans="1:6" x14ac:dyDescent="0.25">
      <c r="A9954" t="s">
        <v>5523</v>
      </c>
      <c r="B9954" s="100" t="s">
        <v>11848</v>
      </c>
      <c r="C9954" s="100"/>
      <c r="D9954" s="124">
        <v>1301</v>
      </c>
      <c r="E9954" s="157">
        <f>VLOOKUP(D9954,'SOAT LIQ'!$A$87:$C$3416,3,FALSE)</f>
        <v>20</v>
      </c>
      <c r="F9954" t="s">
        <v>21632</v>
      </c>
    </row>
    <row r="9955" spans="1:6" x14ac:dyDescent="0.25">
      <c r="A9955" t="s">
        <v>5142</v>
      </c>
      <c r="B9955" s="100" t="s">
        <v>11848</v>
      </c>
      <c r="C9955" s="100"/>
      <c r="D9955" s="124">
        <v>1301</v>
      </c>
      <c r="E9955" s="157">
        <f>VLOOKUP(D9955,'SOAT LIQ'!$A$87:$C$3416,3,FALSE)</f>
        <v>20</v>
      </c>
      <c r="F9955" t="s">
        <v>21632</v>
      </c>
    </row>
    <row r="9956" spans="1:6" x14ac:dyDescent="0.25">
      <c r="A9956" t="s">
        <v>5523</v>
      </c>
      <c r="B9956" s="100" t="s">
        <v>11849</v>
      </c>
      <c r="C9956" s="100"/>
      <c r="D9956" s="124">
        <v>1301</v>
      </c>
      <c r="E9956" s="157">
        <f>VLOOKUP(D9956,'SOAT LIQ'!$A$87:$C$3416,3,FALSE)</f>
        <v>20</v>
      </c>
      <c r="F9956" t="s">
        <v>21632</v>
      </c>
    </row>
    <row r="9957" spans="1:6" x14ac:dyDescent="0.25">
      <c r="A9957" t="s">
        <v>5142</v>
      </c>
      <c r="B9957" s="100" t="s">
        <v>11849</v>
      </c>
      <c r="C9957" s="100"/>
      <c r="D9957" s="124">
        <v>1301</v>
      </c>
      <c r="E9957" s="157">
        <f>VLOOKUP(D9957,'SOAT LIQ'!$A$87:$C$3416,3,FALSE)</f>
        <v>20</v>
      </c>
      <c r="F9957" t="s">
        <v>21632</v>
      </c>
    </row>
    <row r="9958" spans="1:6" x14ac:dyDescent="0.25">
      <c r="A9958" t="s">
        <v>5523</v>
      </c>
      <c r="B9958" s="100" t="s">
        <v>11850</v>
      </c>
      <c r="C9958" s="100"/>
      <c r="D9958" s="124">
        <v>1301</v>
      </c>
      <c r="E9958" s="157">
        <f>VLOOKUP(D9958,'SOAT LIQ'!$A$87:$C$3416,3,FALSE)</f>
        <v>20</v>
      </c>
      <c r="F9958" t="s">
        <v>21632</v>
      </c>
    </row>
    <row r="9959" spans="1:6" x14ac:dyDescent="0.25">
      <c r="A9959" t="s">
        <v>5142</v>
      </c>
      <c r="B9959" s="100" t="s">
        <v>11850</v>
      </c>
      <c r="C9959" s="100"/>
      <c r="D9959" s="124">
        <v>1301</v>
      </c>
      <c r="E9959" s="157">
        <f>VLOOKUP(D9959,'SOAT LIQ'!$A$87:$C$3416,3,FALSE)</f>
        <v>20</v>
      </c>
      <c r="F9959" t="s">
        <v>21632</v>
      </c>
    </row>
    <row r="9960" spans="1:6" x14ac:dyDescent="0.25">
      <c r="A9960" t="s">
        <v>5401</v>
      </c>
      <c r="B9960" s="100" t="s">
        <v>11851</v>
      </c>
      <c r="C9960" s="99" t="s">
        <v>11687</v>
      </c>
      <c r="D9960" s="124">
        <v>13140</v>
      </c>
      <c r="E9960" s="157">
        <f>VLOOKUP(D9960,'SOAT LIQ'!$A$87:$C$3416,3,FALSE)</f>
        <v>8</v>
      </c>
      <c r="F9960" t="s">
        <v>21632</v>
      </c>
    </row>
    <row r="9961" spans="1:6" x14ac:dyDescent="0.25">
      <c r="A9961" t="s">
        <v>5523</v>
      </c>
      <c r="B9961" s="100" t="s">
        <v>11851</v>
      </c>
      <c r="C9961" s="99" t="s">
        <v>11687</v>
      </c>
      <c r="D9961" s="124">
        <v>13140</v>
      </c>
      <c r="E9961" s="157">
        <f>VLOOKUP(D9961,'SOAT LIQ'!$A$87:$C$3416,3,FALSE)</f>
        <v>8</v>
      </c>
      <c r="F9961" t="s">
        <v>21632</v>
      </c>
    </row>
    <row r="9962" spans="1:6" x14ac:dyDescent="0.25">
      <c r="A9962" t="s">
        <v>5523</v>
      </c>
      <c r="B9962" s="100" t="s">
        <v>11852</v>
      </c>
      <c r="C9962" s="100"/>
      <c r="D9962" s="124">
        <v>13140</v>
      </c>
      <c r="E9962" s="157">
        <f>VLOOKUP(D9962,'SOAT LIQ'!$A$87:$C$3416,3,FALSE)</f>
        <v>8</v>
      </c>
      <c r="F9962" t="s">
        <v>21632</v>
      </c>
    </row>
    <row r="9963" spans="1:6" x14ac:dyDescent="0.25">
      <c r="A9963" t="s">
        <v>5523</v>
      </c>
      <c r="B9963" s="100" t="s">
        <v>11853</v>
      </c>
      <c r="C9963" s="100"/>
      <c r="D9963" s="124"/>
      <c r="E9963" s="157" t="e">
        <f>VLOOKUP(D9963,'SOAT LIQ'!$A$87:$C$3416,3,FALSE)</f>
        <v>#N/A</v>
      </c>
      <c r="F9963" t="s">
        <v>21632</v>
      </c>
    </row>
    <row r="9964" spans="1:6" x14ac:dyDescent="0.25">
      <c r="A9964" t="s">
        <v>5523</v>
      </c>
      <c r="B9964" s="100" t="s">
        <v>11854</v>
      </c>
      <c r="C9964" s="100"/>
      <c r="D9964" s="124"/>
      <c r="E9964" s="157" t="e">
        <f>VLOOKUP(D9964,'SOAT LIQ'!$A$87:$C$3416,3,FALSE)</f>
        <v>#N/A</v>
      </c>
      <c r="F9964" t="s">
        <v>21632</v>
      </c>
    </row>
    <row r="9965" spans="1:6" x14ac:dyDescent="0.25">
      <c r="A9965" t="s">
        <v>5523</v>
      </c>
      <c r="B9965" s="100" t="s">
        <v>11855</v>
      </c>
      <c r="C9965" s="100"/>
      <c r="D9965" s="124"/>
      <c r="E9965" s="157" t="e">
        <f>VLOOKUP(D9965,'SOAT LIQ'!$A$87:$C$3416,3,FALSE)</f>
        <v>#N/A</v>
      </c>
      <c r="F9965" t="s">
        <v>21632</v>
      </c>
    </row>
    <row r="9966" spans="1:6" x14ac:dyDescent="0.25">
      <c r="A9966" t="s">
        <v>5523</v>
      </c>
      <c r="B9966" s="100" t="s">
        <v>11856</v>
      </c>
      <c r="C9966" s="100"/>
      <c r="D9966" s="124"/>
      <c r="E9966" s="157" t="e">
        <f>VLOOKUP(D9966,'SOAT LIQ'!$A$87:$C$3416,3,FALSE)</f>
        <v>#N/A</v>
      </c>
      <c r="F9966" t="s">
        <v>21632</v>
      </c>
    </row>
    <row r="9967" spans="1:6" x14ac:dyDescent="0.25">
      <c r="A9967" t="s">
        <v>5401</v>
      </c>
      <c r="B9967" s="100" t="s">
        <v>11857</v>
      </c>
      <c r="C9967" s="99" t="s">
        <v>11692</v>
      </c>
      <c r="D9967" s="124">
        <v>13141</v>
      </c>
      <c r="E9967" s="157">
        <f>VLOOKUP(D9967,'SOAT LIQ'!$A$87:$C$3416,3,FALSE)</f>
        <v>10</v>
      </c>
      <c r="F9967" t="s">
        <v>21632</v>
      </c>
    </row>
    <row r="9968" spans="1:6" x14ac:dyDescent="0.25">
      <c r="A9968" t="s">
        <v>5523</v>
      </c>
      <c r="B9968" s="100" t="s">
        <v>11857</v>
      </c>
      <c r="C9968" s="99" t="s">
        <v>11692</v>
      </c>
      <c r="D9968" s="124">
        <v>13141</v>
      </c>
      <c r="E9968" s="157">
        <f>VLOOKUP(D9968,'SOAT LIQ'!$A$87:$C$3416,3,FALSE)</f>
        <v>10</v>
      </c>
      <c r="F9968" t="s">
        <v>21632</v>
      </c>
    </row>
    <row r="9969" spans="1:6" x14ac:dyDescent="0.25">
      <c r="A9969" t="s">
        <v>5523</v>
      </c>
      <c r="B9969" s="100" t="s">
        <v>11859</v>
      </c>
      <c r="C9969" s="99" t="s">
        <v>11858</v>
      </c>
      <c r="D9969" s="124">
        <v>13141</v>
      </c>
      <c r="E9969" s="157">
        <f>VLOOKUP(D9969,'SOAT LIQ'!$A$87:$C$3416,3,FALSE)</f>
        <v>10</v>
      </c>
      <c r="F9969" t="s">
        <v>21632</v>
      </c>
    </row>
    <row r="9970" spans="1:6" x14ac:dyDescent="0.25">
      <c r="A9970" t="s">
        <v>5401</v>
      </c>
      <c r="B9970" s="100" t="s">
        <v>11860</v>
      </c>
      <c r="C9970" s="99" t="s">
        <v>11694</v>
      </c>
      <c r="D9970" s="124">
        <v>13240</v>
      </c>
      <c r="E9970" s="157">
        <f>VLOOKUP(D9970,'SOAT LIQ'!$A$87:$C$3416,3,FALSE)</f>
        <v>10</v>
      </c>
      <c r="F9970" t="s">
        <v>21632</v>
      </c>
    </row>
    <row r="9971" spans="1:6" x14ac:dyDescent="0.25">
      <c r="A9971" t="s">
        <v>5523</v>
      </c>
      <c r="B9971" s="100" t="s">
        <v>11860</v>
      </c>
      <c r="C9971" s="99" t="s">
        <v>11694</v>
      </c>
      <c r="D9971" s="124">
        <v>13240</v>
      </c>
      <c r="E9971" s="157">
        <f>VLOOKUP(D9971,'SOAT LIQ'!$A$87:$C$3416,3,FALSE)</f>
        <v>10</v>
      </c>
      <c r="F9971" t="s">
        <v>21632</v>
      </c>
    </row>
    <row r="9972" spans="1:6" x14ac:dyDescent="0.25">
      <c r="A9972" t="s">
        <v>5401</v>
      </c>
      <c r="B9972" s="100" t="s">
        <v>11862</v>
      </c>
      <c r="C9972" s="99" t="s">
        <v>11861</v>
      </c>
      <c r="D9972" s="124">
        <v>14140</v>
      </c>
      <c r="E9972" s="157">
        <f>VLOOKUP(D9972,'SOAT LIQ'!$A$87:$C$3416,3,FALSE)</f>
        <v>7</v>
      </c>
      <c r="F9972" t="s">
        <v>21632</v>
      </c>
    </row>
    <row r="9973" spans="1:6" x14ac:dyDescent="0.25">
      <c r="A9973" t="s">
        <v>5523</v>
      </c>
      <c r="B9973" s="100" t="s">
        <v>11862</v>
      </c>
      <c r="C9973" s="99" t="s">
        <v>11861</v>
      </c>
      <c r="D9973" s="124">
        <v>14140</v>
      </c>
      <c r="E9973" s="157">
        <f>VLOOKUP(D9973,'SOAT LIQ'!$A$87:$C$3416,3,FALSE)</f>
        <v>7</v>
      </c>
      <c r="F9973" t="s">
        <v>21632</v>
      </c>
    </row>
    <row r="9974" spans="1:6" x14ac:dyDescent="0.25">
      <c r="A9974" t="s">
        <v>5782</v>
      </c>
      <c r="B9974" s="100" t="s">
        <v>11862</v>
      </c>
      <c r="C9974" s="99" t="s">
        <v>11861</v>
      </c>
      <c r="D9974" s="124">
        <v>14140</v>
      </c>
      <c r="E9974" s="157">
        <f>VLOOKUP(D9974,'SOAT LIQ'!$A$87:$C$3416,3,FALSE)</f>
        <v>7</v>
      </c>
      <c r="F9974" t="s">
        <v>21632</v>
      </c>
    </row>
    <row r="9975" spans="1:6" x14ac:dyDescent="0.25">
      <c r="A9975" t="s">
        <v>5773</v>
      </c>
      <c r="B9975" s="100" t="s">
        <v>11862</v>
      </c>
      <c r="C9975" s="99" t="s">
        <v>11861</v>
      </c>
      <c r="D9975" s="124">
        <v>14140</v>
      </c>
      <c r="E9975" s="157">
        <f>VLOOKUP(D9975,'SOAT LIQ'!$A$87:$C$3416,3,FALSE)</f>
        <v>7</v>
      </c>
      <c r="F9975" t="s">
        <v>21632</v>
      </c>
    </row>
    <row r="9976" spans="1:6" x14ac:dyDescent="0.25">
      <c r="A9976" t="s">
        <v>5401</v>
      </c>
      <c r="B9976" s="100" t="s">
        <v>11864</v>
      </c>
      <c r="C9976" s="99" t="s">
        <v>11863</v>
      </c>
      <c r="D9976" s="124">
        <v>14141</v>
      </c>
      <c r="E9976" s="157">
        <f>VLOOKUP(D9976,'SOAT LIQ'!$A$87:$C$3416,3,FALSE)</f>
        <v>11</v>
      </c>
      <c r="F9976" t="s">
        <v>21632</v>
      </c>
    </row>
    <row r="9977" spans="1:6" x14ac:dyDescent="0.25">
      <c r="A9977" t="s">
        <v>5523</v>
      </c>
      <c r="B9977" s="100" t="s">
        <v>11864</v>
      </c>
      <c r="C9977" s="99" t="s">
        <v>11863</v>
      </c>
      <c r="D9977" s="124">
        <v>14141</v>
      </c>
      <c r="E9977" s="157">
        <f>VLOOKUP(D9977,'SOAT LIQ'!$A$87:$C$3416,3,FALSE)</f>
        <v>11</v>
      </c>
      <c r="F9977" t="s">
        <v>21632</v>
      </c>
    </row>
    <row r="9978" spans="1:6" x14ac:dyDescent="0.25">
      <c r="A9978" t="s">
        <v>5782</v>
      </c>
      <c r="B9978" s="100" t="s">
        <v>11864</v>
      </c>
      <c r="C9978" s="99" t="s">
        <v>11863</v>
      </c>
      <c r="D9978" s="124">
        <v>14141</v>
      </c>
      <c r="E9978" s="157">
        <f>VLOOKUP(D9978,'SOAT LIQ'!$A$87:$C$3416,3,FALSE)</f>
        <v>11</v>
      </c>
      <c r="F9978" t="s">
        <v>21632</v>
      </c>
    </row>
    <row r="9979" spans="1:6" x14ac:dyDescent="0.25">
      <c r="A9979" t="s">
        <v>5773</v>
      </c>
      <c r="B9979" s="100" t="s">
        <v>11864</v>
      </c>
      <c r="C9979" s="99" t="s">
        <v>11863</v>
      </c>
      <c r="D9979" s="124">
        <v>14141</v>
      </c>
      <c r="E9979" s="157">
        <f>VLOOKUP(D9979,'SOAT LIQ'!$A$87:$C$3416,3,FALSE)</f>
        <v>11</v>
      </c>
      <c r="F9979" t="s">
        <v>21632</v>
      </c>
    </row>
    <row r="9980" spans="1:6" x14ac:dyDescent="0.25">
      <c r="A9980" t="s">
        <v>5401</v>
      </c>
      <c r="B9980" s="100" t="s">
        <v>11865</v>
      </c>
      <c r="C9980" s="99" t="s">
        <v>11696</v>
      </c>
      <c r="D9980" s="124">
        <v>14142</v>
      </c>
      <c r="E9980" s="157">
        <f>VLOOKUP(D9980,'SOAT LIQ'!$A$87:$C$3416,3,FALSE)</f>
        <v>9</v>
      </c>
      <c r="F9980" t="s">
        <v>21632</v>
      </c>
    </row>
    <row r="9981" spans="1:6" x14ac:dyDescent="0.25">
      <c r="A9981" t="s">
        <v>5523</v>
      </c>
      <c r="B9981" s="100" t="s">
        <v>11865</v>
      </c>
      <c r="C9981" s="99" t="s">
        <v>11696</v>
      </c>
      <c r="D9981" s="124">
        <v>14142</v>
      </c>
      <c r="E9981" s="157">
        <f>VLOOKUP(D9981,'SOAT LIQ'!$A$87:$C$3416,3,FALSE)</f>
        <v>9</v>
      </c>
      <c r="F9981" t="s">
        <v>21632</v>
      </c>
    </row>
    <row r="9982" spans="1:6" x14ac:dyDescent="0.25">
      <c r="A9982" t="s">
        <v>5782</v>
      </c>
      <c r="B9982" s="100" t="s">
        <v>11865</v>
      </c>
      <c r="C9982" s="99" t="s">
        <v>11696</v>
      </c>
      <c r="D9982" s="124">
        <v>14142</v>
      </c>
      <c r="E9982" s="157">
        <f>VLOOKUP(D9982,'SOAT LIQ'!$A$87:$C$3416,3,FALSE)</f>
        <v>9</v>
      </c>
      <c r="F9982" t="s">
        <v>21632</v>
      </c>
    </row>
    <row r="9983" spans="1:6" x14ac:dyDescent="0.25">
      <c r="A9983" t="s">
        <v>5401</v>
      </c>
      <c r="B9983" s="100" t="s">
        <v>11866</v>
      </c>
      <c r="C9983" s="100"/>
      <c r="D9983" s="124">
        <v>14141</v>
      </c>
      <c r="E9983" s="157">
        <f>VLOOKUP(D9983,'SOAT LIQ'!$A$87:$C$3416,3,FALSE)</f>
        <v>11</v>
      </c>
      <c r="F9983" t="s">
        <v>21632</v>
      </c>
    </row>
    <row r="9984" spans="1:6" x14ac:dyDescent="0.25">
      <c r="A9984" t="s">
        <v>5523</v>
      </c>
      <c r="B9984" s="100" t="s">
        <v>11866</v>
      </c>
      <c r="C9984" s="100"/>
      <c r="D9984" s="124">
        <v>14141</v>
      </c>
      <c r="E9984" s="157">
        <f>VLOOKUP(D9984,'SOAT LIQ'!$A$87:$C$3416,3,FALSE)</f>
        <v>11</v>
      </c>
      <c r="F9984" t="s">
        <v>21632</v>
      </c>
    </row>
    <row r="9985" spans="1:6" x14ac:dyDescent="0.25">
      <c r="A9985" t="s">
        <v>5782</v>
      </c>
      <c r="B9985" s="100" t="s">
        <v>11866</v>
      </c>
      <c r="C9985" s="100"/>
      <c r="D9985" s="124">
        <v>14141</v>
      </c>
      <c r="E9985" s="157">
        <f>VLOOKUP(D9985,'SOAT LIQ'!$A$87:$C$3416,3,FALSE)</f>
        <v>11</v>
      </c>
      <c r="F9985" t="s">
        <v>21632</v>
      </c>
    </row>
    <row r="9986" spans="1:6" x14ac:dyDescent="0.25">
      <c r="A9986" t="s">
        <v>5401</v>
      </c>
      <c r="B9986" s="100" t="s">
        <v>11867</v>
      </c>
      <c r="C9986" s="99" t="s">
        <v>11698</v>
      </c>
      <c r="D9986" s="124">
        <v>13440</v>
      </c>
      <c r="E9986" s="157">
        <f>VLOOKUP(D9986,'SOAT LIQ'!$A$87:$C$3416,3,FALSE)</f>
        <v>11</v>
      </c>
      <c r="F9986" t="s">
        <v>21632</v>
      </c>
    </row>
    <row r="9987" spans="1:6" x14ac:dyDescent="0.25">
      <c r="A9987" t="s">
        <v>5523</v>
      </c>
      <c r="B9987" s="100" t="s">
        <v>11867</v>
      </c>
      <c r="C9987" s="99" t="s">
        <v>11698</v>
      </c>
      <c r="D9987" s="124">
        <v>13440</v>
      </c>
      <c r="E9987" s="157">
        <f>VLOOKUP(D9987,'SOAT LIQ'!$A$87:$C$3416,3,FALSE)</f>
        <v>11</v>
      </c>
      <c r="F9987" t="s">
        <v>21632</v>
      </c>
    </row>
    <row r="9988" spans="1:6" x14ac:dyDescent="0.25">
      <c r="A9988" t="s">
        <v>5523</v>
      </c>
      <c r="B9988" s="100" t="s">
        <v>11869</v>
      </c>
      <c r="C9988" s="99" t="s">
        <v>11868</v>
      </c>
      <c r="D9988" s="124">
        <v>13440</v>
      </c>
      <c r="E9988" s="157">
        <f>VLOOKUP(D9988,'SOAT LIQ'!$A$87:$C$3416,3,FALSE)</f>
        <v>11</v>
      </c>
      <c r="F9988" t="s">
        <v>21632</v>
      </c>
    </row>
    <row r="9989" spans="1:6" x14ac:dyDescent="0.25">
      <c r="A9989" t="s">
        <v>5523</v>
      </c>
      <c r="B9989" s="100" t="s">
        <v>11871</v>
      </c>
      <c r="C9989" s="99" t="s">
        <v>11870</v>
      </c>
      <c r="D9989" s="124">
        <v>13440</v>
      </c>
      <c r="E9989" s="157">
        <f>VLOOKUP(D9989,'SOAT LIQ'!$A$87:$C$3416,3,FALSE)</f>
        <v>11</v>
      </c>
      <c r="F9989" t="s">
        <v>21632</v>
      </c>
    </row>
    <row r="9990" spans="1:6" x14ac:dyDescent="0.25">
      <c r="A9990" t="s">
        <v>5401</v>
      </c>
      <c r="B9990" s="100" t="s">
        <v>11872</v>
      </c>
      <c r="C9990" s="99" t="s">
        <v>11700</v>
      </c>
      <c r="D9990" s="124">
        <v>13541</v>
      </c>
      <c r="E9990" s="157">
        <f>VLOOKUP(D9990,'SOAT LIQ'!$A$87:$C$3416,3,FALSE)</f>
        <v>8</v>
      </c>
      <c r="F9990" t="s">
        <v>21632</v>
      </c>
    </row>
    <row r="9991" spans="1:6" x14ac:dyDescent="0.25">
      <c r="A9991" t="s">
        <v>5523</v>
      </c>
      <c r="B9991" s="100" t="s">
        <v>11872</v>
      </c>
      <c r="C9991" s="99" t="s">
        <v>11700</v>
      </c>
      <c r="D9991" s="124">
        <v>13541</v>
      </c>
      <c r="E9991" s="157">
        <f>VLOOKUP(D9991,'SOAT LIQ'!$A$87:$C$3416,3,FALSE)</f>
        <v>8</v>
      </c>
      <c r="F9991" t="s">
        <v>21632</v>
      </c>
    </row>
    <row r="9992" spans="1:6" x14ac:dyDescent="0.25">
      <c r="A9992" t="s">
        <v>5401</v>
      </c>
      <c r="B9992" s="100" t="s">
        <v>11873</v>
      </c>
      <c r="C9992" s="99" t="s">
        <v>11874</v>
      </c>
      <c r="D9992" s="124">
        <v>13540</v>
      </c>
      <c r="E9992" s="157">
        <f>VLOOKUP(D9992,'SOAT LIQ'!$A$87:$C$3416,3,FALSE)</f>
        <v>11</v>
      </c>
      <c r="F9992" t="s">
        <v>21632</v>
      </c>
    </row>
    <row r="9993" spans="1:6" x14ac:dyDescent="0.25">
      <c r="A9993" t="s">
        <v>5523</v>
      </c>
      <c r="B9993" s="100" t="s">
        <v>11873</v>
      </c>
      <c r="C9993" s="99" t="s">
        <v>11874</v>
      </c>
      <c r="D9993" s="124">
        <v>13540</v>
      </c>
      <c r="E9993" s="157">
        <f>VLOOKUP(D9993,'SOAT LIQ'!$A$87:$C$3416,3,FALSE)</f>
        <v>11</v>
      </c>
      <c r="F9993" t="s">
        <v>21632</v>
      </c>
    </row>
    <row r="9994" spans="1:6" x14ac:dyDescent="0.25">
      <c r="A9994" t="s">
        <v>5523</v>
      </c>
      <c r="B9994" s="100" t="s">
        <v>11876</v>
      </c>
      <c r="C9994" s="99" t="s">
        <v>11875</v>
      </c>
      <c r="D9994" s="124">
        <v>13540</v>
      </c>
      <c r="E9994" s="157">
        <f>VLOOKUP(D9994,'SOAT LIQ'!$A$87:$C$3416,3,FALSE)</f>
        <v>11</v>
      </c>
      <c r="F9994" t="s">
        <v>21632</v>
      </c>
    </row>
    <row r="9995" spans="1:6" x14ac:dyDescent="0.25">
      <c r="A9995" t="s">
        <v>5523</v>
      </c>
      <c r="B9995" s="100" t="s">
        <v>11878</v>
      </c>
      <c r="C9995" s="99" t="s">
        <v>11877</v>
      </c>
      <c r="D9995" s="124">
        <v>13540</v>
      </c>
      <c r="E9995" s="157">
        <f>VLOOKUP(D9995,'SOAT LIQ'!$A$87:$C$3416,3,FALSE)</f>
        <v>11</v>
      </c>
      <c r="F9995" t="s">
        <v>21632</v>
      </c>
    </row>
    <row r="9996" spans="1:6" x14ac:dyDescent="0.25">
      <c r="A9996" t="s">
        <v>5401</v>
      </c>
      <c r="B9996" s="100" t="s">
        <v>11879</v>
      </c>
      <c r="C9996" s="99" t="s">
        <v>11880</v>
      </c>
      <c r="D9996" s="124">
        <v>13540</v>
      </c>
      <c r="E9996" s="157">
        <f>VLOOKUP(D9996,'SOAT LIQ'!$A$87:$C$3416,3,FALSE)</f>
        <v>11</v>
      </c>
      <c r="F9996" t="s">
        <v>21632</v>
      </c>
    </row>
    <row r="9997" spans="1:6" x14ac:dyDescent="0.25">
      <c r="A9997" t="s">
        <v>5523</v>
      </c>
      <c r="B9997" s="100" t="s">
        <v>11879</v>
      </c>
      <c r="C9997" s="99" t="s">
        <v>11880</v>
      </c>
      <c r="D9997" s="124">
        <v>13540</v>
      </c>
      <c r="E9997" s="157">
        <f>VLOOKUP(D9997,'SOAT LIQ'!$A$87:$C$3416,3,FALSE)</f>
        <v>11</v>
      </c>
      <c r="F9997" t="s">
        <v>21632</v>
      </c>
    </row>
    <row r="9998" spans="1:6" x14ac:dyDescent="0.25">
      <c r="A9998" t="s">
        <v>5523</v>
      </c>
      <c r="B9998" s="100" t="s">
        <v>11881</v>
      </c>
      <c r="C9998" s="99" t="s">
        <v>11880</v>
      </c>
      <c r="D9998" s="124">
        <v>13540</v>
      </c>
      <c r="E9998" s="157">
        <f>VLOOKUP(D9998,'SOAT LIQ'!$A$87:$C$3416,3,FALSE)</f>
        <v>11</v>
      </c>
      <c r="F9998" t="s">
        <v>21632</v>
      </c>
    </row>
    <row r="9999" spans="1:6" x14ac:dyDescent="0.25">
      <c r="A9999" t="s">
        <v>5401</v>
      </c>
      <c r="B9999" s="100" t="s">
        <v>11882</v>
      </c>
      <c r="C9999" s="99" t="s">
        <v>11704</v>
      </c>
      <c r="D9999" s="124">
        <v>13541</v>
      </c>
      <c r="E9999" s="157">
        <f>VLOOKUP(D9999,'SOAT LIQ'!$A$87:$C$3416,3,FALSE)</f>
        <v>8</v>
      </c>
      <c r="F9999" t="s">
        <v>21632</v>
      </c>
    </row>
    <row r="10000" spans="1:6" x14ac:dyDescent="0.25">
      <c r="A10000" t="s">
        <v>5523</v>
      </c>
      <c r="B10000" s="100" t="s">
        <v>11882</v>
      </c>
      <c r="C10000" s="99" t="s">
        <v>11704</v>
      </c>
      <c r="D10000" s="124">
        <v>13541</v>
      </c>
      <c r="E10000" s="157">
        <f>VLOOKUP(D10000,'SOAT LIQ'!$A$87:$C$3416,3,FALSE)</f>
        <v>8</v>
      </c>
      <c r="F10000" t="s">
        <v>21632</v>
      </c>
    </row>
    <row r="10001" spans="1:6" x14ac:dyDescent="0.25">
      <c r="A10001" t="s">
        <v>5401</v>
      </c>
      <c r="B10001" s="100" t="s">
        <v>11884</v>
      </c>
      <c r="C10001" s="99" t="s">
        <v>11883</v>
      </c>
      <c r="D10001" s="124">
        <v>14144</v>
      </c>
      <c r="E10001" s="157">
        <f>VLOOKUP(D10001,'SOAT LIQ'!$A$87:$C$3416,3,FALSE)</f>
        <v>8</v>
      </c>
      <c r="F10001" t="s">
        <v>21632</v>
      </c>
    </row>
    <row r="10002" spans="1:6" x14ac:dyDescent="0.25">
      <c r="A10002" t="s">
        <v>5523</v>
      </c>
      <c r="B10002" s="100" t="s">
        <v>11884</v>
      </c>
      <c r="C10002" s="99" t="s">
        <v>11883</v>
      </c>
      <c r="D10002" s="124">
        <v>14144</v>
      </c>
      <c r="E10002" s="157">
        <f>VLOOKUP(D10002,'SOAT LIQ'!$A$87:$C$3416,3,FALSE)</f>
        <v>8</v>
      </c>
      <c r="F10002" t="s">
        <v>21632</v>
      </c>
    </row>
    <row r="10003" spans="1:6" x14ac:dyDescent="0.25">
      <c r="A10003" t="s">
        <v>5782</v>
      </c>
      <c r="B10003" s="100" t="s">
        <v>11884</v>
      </c>
      <c r="C10003" s="99" t="s">
        <v>11883</v>
      </c>
      <c r="D10003" s="124">
        <v>14144</v>
      </c>
      <c r="E10003" s="157">
        <f>VLOOKUP(D10003,'SOAT LIQ'!$A$87:$C$3416,3,FALSE)</f>
        <v>8</v>
      </c>
      <c r="F10003" t="s">
        <v>21632</v>
      </c>
    </row>
    <row r="10004" spans="1:6" x14ac:dyDescent="0.25">
      <c r="A10004" t="s">
        <v>5773</v>
      </c>
      <c r="B10004" s="100" t="s">
        <v>11884</v>
      </c>
      <c r="C10004" s="99" t="s">
        <v>11883</v>
      </c>
      <c r="D10004" s="124">
        <v>14144</v>
      </c>
      <c r="E10004" s="157">
        <f>VLOOKUP(D10004,'SOAT LIQ'!$A$87:$C$3416,3,FALSE)</f>
        <v>8</v>
      </c>
      <c r="F10004" t="s">
        <v>21632</v>
      </c>
    </row>
    <row r="10005" spans="1:6" x14ac:dyDescent="0.25">
      <c r="A10005" t="s">
        <v>5401</v>
      </c>
      <c r="B10005" s="100" t="s">
        <v>11886</v>
      </c>
      <c r="C10005" s="99" t="s">
        <v>11885</v>
      </c>
      <c r="D10005" s="124">
        <v>13541</v>
      </c>
      <c r="E10005" s="157">
        <f>VLOOKUP(D10005,'SOAT LIQ'!$A$87:$C$3416,3,FALSE)</f>
        <v>8</v>
      </c>
      <c r="F10005" t="s">
        <v>21632</v>
      </c>
    </row>
    <row r="10006" spans="1:6" x14ac:dyDescent="0.25">
      <c r="A10006" t="s">
        <v>5523</v>
      </c>
      <c r="B10006" s="100" t="s">
        <v>11886</v>
      </c>
      <c r="C10006" s="99" t="s">
        <v>11885</v>
      </c>
      <c r="D10006" s="124">
        <v>13541</v>
      </c>
      <c r="E10006" s="157">
        <f>VLOOKUP(D10006,'SOAT LIQ'!$A$87:$C$3416,3,FALSE)</f>
        <v>8</v>
      </c>
      <c r="F10006" t="s">
        <v>21632</v>
      </c>
    </row>
    <row r="10007" spans="1:6" x14ac:dyDescent="0.25">
      <c r="A10007" t="s">
        <v>5773</v>
      </c>
      <c r="B10007" s="100" t="s">
        <v>11887</v>
      </c>
      <c r="C10007" s="100"/>
      <c r="D10007" s="124">
        <v>14144</v>
      </c>
      <c r="E10007" s="157">
        <f>VLOOKUP(D10007,'SOAT LIQ'!$A$87:$C$3416,3,FALSE)</f>
        <v>8</v>
      </c>
      <c r="F10007" t="s">
        <v>21632</v>
      </c>
    </row>
    <row r="10008" spans="1:6" x14ac:dyDescent="0.25">
      <c r="A10008" t="s">
        <v>5782</v>
      </c>
      <c r="B10008" s="100" t="s">
        <v>11887</v>
      </c>
      <c r="C10008" s="100"/>
      <c r="D10008" s="124">
        <v>14144</v>
      </c>
      <c r="E10008" s="157">
        <f>VLOOKUP(D10008,'SOAT LIQ'!$A$87:$C$3416,3,FALSE)</f>
        <v>8</v>
      </c>
      <c r="F10008" t="s">
        <v>21632</v>
      </c>
    </row>
    <row r="10009" spans="1:6" x14ac:dyDescent="0.25">
      <c r="A10009" t="s">
        <v>5401</v>
      </c>
      <c r="B10009" s="100" t="s">
        <v>11887</v>
      </c>
      <c r="C10009" s="100"/>
      <c r="D10009" s="124">
        <v>14144</v>
      </c>
      <c r="E10009" s="157">
        <f>VLOOKUP(D10009,'SOAT LIQ'!$A$87:$C$3416,3,FALSE)</f>
        <v>8</v>
      </c>
      <c r="F10009" t="s">
        <v>21632</v>
      </c>
    </row>
    <row r="10010" spans="1:6" x14ac:dyDescent="0.25">
      <c r="A10010" t="s">
        <v>5523</v>
      </c>
      <c r="B10010" s="100" t="s">
        <v>11887</v>
      </c>
      <c r="C10010" s="100"/>
      <c r="D10010" s="124">
        <v>14144</v>
      </c>
      <c r="E10010" s="157">
        <f>VLOOKUP(D10010,'SOAT LIQ'!$A$87:$C$3416,3,FALSE)</f>
        <v>8</v>
      </c>
      <c r="F10010" t="s">
        <v>21632</v>
      </c>
    </row>
    <row r="10011" spans="1:6" x14ac:dyDescent="0.25">
      <c r="A10011" t="s">
        <v>5782</v>
      </c>
      <c r="B10011" s="100" t="s">
        <v>11888</v>
      </c>
      <c r="C10011" s="100"/>
      <c r="D10011" s="124">
        <v>14140</v>
      </c>
      <c r="E10011" s="157">
        <f>VLOOKUP(D10011,'SOAT LIQ'!$A$87:$C$3416,3,FALSE)</f>
        <v>7</v>
      </c>
      <c r="F10011" t="s">
        <v>21632</v>
      </c>
    </row>
    <row r="10012" spans="1:6" x14ac:dyDescent="0.25">
      <c r="A10012" t="s">
        <v>5401</v>
      </c>
      <c r="B10012" s="100" t="s">
        <v>11888</v>
      </c>
      <c r="C10012" s="100"/>
      <c r="D10012" s="124">
        <v>14140</v>
      </c>
      <c r="E10012" s="157">
        <f>VLOOKUP(D10012,'SOAT LIQ'!$A$87:$C$3416,3,FALSE)</f>
        <v>7</v>
      </c>
      <c r="F10012" t="s">
        <v>21632</v>
      </c>
    </row>
    <row r="10013" spans="1:6" x14ac:dyDescent="0.25">
      <c r="A10013" t="s">
        <v>5523</v>
      </c>
      <c r="B10013" s="100" t="s">
        <v>11888</v>
      </c>
      <c r="C10013" s="100"/>
      <c r="D10013" s="124">
        <v>14140</v>
      </c>
      <c r="E10013" s="157">
        <f>VLOOKUP(D10013,'SOAT LIQ'!$A$87:$C$3416,3,FALSE)</f>
        <v>7</v>
      </c>
      <c r="F10013" t="s">
        <v>21632</v>
      </c>
    </row>
    <row r="10014" spans="1:6" x14ac:dyDescent="0.25">
      <c r="A10014" t="s">
        <v>5523</v>
      </c>
      <c r="B10014" s="100" t="s">
        <v>11889</v>
      </c>
      <c r="C10014" s="99" t="s">
        <v>11880</v>
      </c>
      <c r="D10014" s="124">
        <v>13541</v>
      </c>
      <c r="E10014" s="157">
        <f>VLOOKUP(D10014,'SOAT LIQ'!$A$87:$C$3416,3,FALSE)</f>
        <v>8</v>
      </c>
      <c r="F10014" t="s">
        <v>21632</v>
      </c>
    </row>
    <row r="10015" spans="1:6" x14ac:dyDescent="0.25">
      <c r="A10015" t="s">
        <v>5401</v>
      </c>
      <c r="B10015" s="100" t="s">
        <v>11889</v>
      </c>
      <c r="C10015" s="99" t="s">
        <v>11880</v>
      </c>
      <c r="D10015" s="124">
        <v>13541</v>
      </c>
      <c r="E10015" s="157">
        <f>VLOOKUP(D10015,'SOAT LIQ'!$A$87:$C$3416,3,FALSE)</f>
        <v>8</v>
      </c>
      <c r="F10015" t="s">
        <v>21632</v>
      </c>
    </row>
    <row r="10016" spans="1:6" x14ac:dyDescent="0.25">
      <c r="A10016" t="s">
        <v>5401</v>
      </c>
      <c r="B10016" s="100" t="s">
        <v>11891</v>
      </c>
      <c r="C10016" s="99" t="s">
        <v>11890</v>
      </c>
      <c r="D10016" s="124">
        <v>13340</v>
      </c>
      <c r="E10016" s="157">
        <f>VLOOKUP(D10016,'SOAT LIQ'!$A$87:$C$3416,3,FALSE)</f>
        <v>10</v>
      </c>
      <c r="F10016" t="s">
        <v>21632</v>
      </c>
    </row>
    <row r="10017" spans="1:6" x14ac:dyDescent="0.25">
      <c r="A10017" t="s">
        <v>5523</v>
      </c>
      <c r="B10017" s="100" t="s">
        <v>11891</v>
      </c>
      <c r="C10017" s="99" t="s">
        <v>11890</v>
      </c>
      <c r="D10017" s="124">
        <v>13340</v>
      </c>
      <c r="E10017" s="157">
        <f>VLOOKUP(D10017,'SOAT LIQ'!$A$87:$C$3416,3,FALSE)</f>
        <v>10</v>
      </c>
      <c r="F10017" t="s">
        <v>21632</v>
      </c>
    </row>
    <row r="10018" spans="1:6" x14ac:dyDescent="0.25">
      <c r="A10018" t="s">
        <v>5523</v>
      </c>
      <c r="B10018" s="100" t="s">
        <v>11893</v>
      </c>
      <c r="C10018" s="99" t="s">
        <v>11892</v>
      </c>
      <c r="D10018" s="124">
        <v>13340</v>
      </c>
      <c r="E10018" s="157">
        <f>VLOOKUP(D10018,'SOAT LIQ'!$A$87:$C$3416,3,FALSE)</f>
        <v>10</v>
      </c>
      <c r="F10018" t="s">
        <v>21632</v>
      </c>
    </row>
    <row r="10019" spans="1:6" x14ac:dyDescent="0.25">
      <c r="A10019" t="s">
        <v>5401</v>
      </c>
      <c r="B10019" s="100" t="s">
        <v>4104</v>
      </c>
      <c r="C10019" s="99" t="s">
        <v>11894</v>
      </c>
      <c r="D10019" s="124">
        <v>13640</v>
      </c>
      <c r="E10019" s="157">
        <f>VLOOKUP(D10019,'SOAT LIQ'!$A$87:$C$3416,3,FALSE)</f>
        <v>11</v>
      </c>
      <c r="F10019" t="s">
        <v>21632</v>
      </c>
    </row>
    <row r="10020" spans="1:6" x14ac:dyDescent="0.25">
      <c r="A10020" t="s">
        <v>5142</v>
      </c>
      <c r="B10020" s="100" t="s">
        <v>4104</v>
      </c>
      <c r="C10020" s="99" t="s">
        <v>11894</v>
      </c>
      <c r="D10020" s="124">
        <v>13640</v>
      </c>
      <c r="E10020" s="157">
        <f>VLOOKUP(D10020,'SOAT LIQ'!$A$87:$C$3416,3,FALSE)</f>
        <v>11</v>
      </c>
      <c r="F10020" t="s">
        <v>21632</v>
      </c>
    </row>
    <row r="10021" spans="1:6" x14ac:dyDescent="0.25">
      <c r="A10021" t="s">
        <v>5523</v>
      </c>
      <c r="B10021" s="100" t="s">
        <v>4104</v>
      </c>
      <c r="C10021" s="99" t="s">
        <v>11894</v>
      </c>
      <c r="D10021" s="124">
        <v>13640</v>
      </c>
      <c r="E10021" s="157">
        <f>VLOOKUP(D10021,'SOAT LIQ'!$A$87:$C$3416,3,FALSE)</f>
        <v>11</v>
      </c>
      <c r="F10021" t="s">
        <v>21632</v>
      </c>
    </row>
    <row r="10022" spans="1:6" x14ac:dyDescent="0.25">
      <c r="A10022" t="s">
        <v>5401</v>
      </c>
      <c r="B10022" s="100" t="s">
        <v>4105</v>
      </c>
      <c r="C10022" s="99" t="s">
        <v>11895</v>
      </c>
      <c r="D10022" s="124">
        <v>13640</v>
      </c>
      <c r="E10022" s="157">
        <f>VLOOKUP(D10022,'SOAT LIQ'!$A$87:$C$3416,3,FALSE)</f>
        <v>11</v>
      </c>
      <c r="F10022" t="s">
        <v>21632</v>
      </c>
    </row>
    <row r="10023" spans="1:6" x14ac:dyDescent="0.25">
      <c r="A10023" t="s">
        <v>5142</v>
      </c>
      <c r="B10023" s="100" t="s">
        <v>4105</v>
      </c>
      <c r="C10023" s="99" t="s">
        <v>11895</v>
      </c>
      <c r="D10023" s="124">
        <v>13640</v>
      </c>
      <c r="E10023" s="157">
        <f>VLOOKUP(D10023,'SOAT LIQ'!$A$87:$C$3416,3,FALSE)</f>
        <v>11</v>
      </c>
      <c r="F10023" t="s">
        <v>21632</v>
      </c>
    </row>
    <row r="10024" spans="1:6" x14ac:dyDescent="0.25">
      <c r="A10024" t="s">
        <v>5523</v>
      </c>
      <c r="B10024" s="100" t="s">
        <v>4105</v>
      </c>
      <c r="C10024" s="99" t="s">
        <v>11895</v>
      </c>
      <c r="D10024" s="124">
        <v>13640</v>
      </c>
      <c r="E10024" s="157">
        <f>VLOOKUP(D10024,'SOAT LIQ'!$A$87:$C$3416,3,FALSE)</f>
        <v>11</v>
      </c>
      <c r="F10024" t="s">
        <v>21632</v>
      </c>
    </row>
    <row r="10025" spans="1:6" x14ac:dyDescent="0.25">
      <c r="A10025" t="s">
        <v>5523</v>
      </c>
      <c r="B10025" s="100" t="s">
        <v>11897</v>
      </c>
      <c r="C10025" s="99" t="s">
        <v>11896</v>
      </c>
      <c r="D10025" s="124">
        <v>13171</v>
      </c>
      <c r="E10025" s="157">
        <f>VLOOKUP(D10025,'SOAT LIQ'!$A$87:$C$3416,3,FALSE)</f>
        <v>11</v>
      </c>
      <c r="F10025" t="s">
        <v>21632</v>
      </c>
    </row>
    <row r="10026" spans="1:6" x14ac:dyDescent="0.25">
      <c r="A10026" t="s">
        <v>5523</v>
      </c>
      <c r="B10026" s="100" t="s">
        <v>11899</v>
      </c>
      <c r="C10026" s="99" t="s">
        <v>11898</v>
      </c>
      <c r="D10026" s="124">
        <v>13270</v>
      </c>
      <c r="E10026" s="157">
        <f>VLOOKUP(D10026,'SOAT LIQ'!$A$87:$C$3416,3,FALSE)</f>
        <v>11</v>
      </c>
      <c r="F10026" t="s">
        <v>21632</v>
      </c>
    </row>
    <row r="10027" spans="1:6" x14ac:dyDescent="0.25">
      <c r="A10027" t="s">
        <v>5523</v>
      </c>
      <c r="B10027" s="100" t="s">
        <v>11901</v>
      </c>
      <c r="C10027" s="99" t="s">
        <v>11900</v>
      </c>
      <c r="D10027" s="124">
        <v>13583</v>
      </c>
      <c r="E10027" s="157">
        <f>VLOOKUP(D10027,'SOAT LIQ'!$A$87:$C$3416,3,FALSE)</f>
        <v>8</v>
      </c>
      <c r="F10027" t="s">
        <v>21632</v>
      </c>
    </row>
    <row r="10028" spans="1:6" x14ac:dyDescent="0.25">
      <c r="A10028" t="s">
        <v>5523</v>
      </c>
      <c r="B10028" s="100" t="s">
        <v>11903</v>
      </c>
      <c r="C10028" s="99" t="s">
        <v>11902</v>
      </c>
      <c r="D10028" s="124">
        <v>13583</v>
      </c>
      <c r="E10028" s="157">
        <f>VLOOKUP(D10028,'SOAT LIQ'!$A$87:$C$3416,3,FALSE)</f>
        <v>8</v>
      </c>
      <c r="F10028" t="s">
        <v>21632</v>
      </c>
    </row>
    <row r="10029" spans="1:6" x14ac:dyDescent="0.25">
      <c r="A10029" t="s">
        <v>5523</v>
      </c>
      <c r="B10029" s="100" t="s">
        <v>11905</v>
      </c>
      <c r="C10029" s="99" t="s">
        <v>11904</v>
      </c>
      <c r="D10029" s="124">
        <v>13583</v>
      </c>
      <c r="E10029" s="157">
        <f>VLOOKUP(D10029,'SOAT LIQ'!$A$87:$C$3416,3,FALSE)</f>
        <v>8</v>
      </c>
      <c r="F10029" t="s">
        <v>21632</v>
      </c>
    </row>
    <row r="10030" spans="1:6" x14ac:dyDescent="0.25">
      <c r="A10030" t="s">
        <v>5782</v>
      </c>
      <c r="B10030" s="100" t="s">
        <v>11905</v>
      </c>
      <c r="C10030" s="99" t="s">
        <v>11904</v>
      </c>
      <c r="D10030" s="124">
        <v>13583</v>
      </c>
      <c r="E10030" s="157">
        <f>VLOOKUP(D10030,'SOAT LIQ'!$A$87:$C$3416,3,FALSE)</f>
        <v>8</v>
      </c>
      <c r="F10030" t="s">
        <v>21632</v>
      </c>
    </row>
    <row r="10031" spans="1:6" x14ac:dyDescent="0.25">
      <c r="A10031" t="s">
        <v>5773</v>
      </c>
      <c r="B10031" s="100" t="s">
        <v>11907</v>
      </c>
      <c r="C10031" s="99" t="s">
        <v>11906</v>
      </c>
      <c r="D10031" s="124">
        <v>13251</v>
      </c>
      <c r="E10031" s="157">
        <f>VLOOKUP(D10031,'SOAT LIQ'!$A$87:$C$3416,3,FALSE)</f>
        <v>6</v>
      </c>
      <c r="F10031" t="s">
        <v>21632</v>
      </c>
    </row>
    <row r="10032" spans="1:6" x14ac:dyDescent="0.25">
      <c r="A10032" t="s">
        <v>5523</v>
      </c>
      <c r="B10032" s="100" t="s">
        <v>11907</v>
      </c>
      <c r="C10032" s="99" t="s">
        <v>11906</v>
      </c>
      <c r="D10032" s="124">
        <v>13251</v>
      </c>
      <c r="E10032" s="157">
        <f>VLOOKUP(D10032,'SOAT LIQ'!$A$87:$C$3416,3,FALSE)</f>
        <v>6</v>
      </c>
      <c r="F10032" t="s">
        <v>21632</v>
      </c>
    </row>
    <row r="10033" spans="1:6" x14ac:dyDescent="0.25">
      <c r="A10033" t="s">
        <v>5782</v>
      </c>
      <c r="B10033" s="100" t="s">
        <v>11907</v>
      </c>
      <c r="C10033" s="99" t="s">
        <v>11906</v>
      </c>
      <c r="D10033" s="124">
        <v>13251</v>
      </c>
      <c r="E10033" s="157">
        <f>VLOOKUP(D10033,'SOAT LIQ'!$A$87:$C$3416,3,FALSE)</f>
        <v>6</v>
      </c>
      <c r="F10033" t="s">
        <v>21632</v>
      </c>
    </row>
    <row r="10034" spans="1:6" x14ac:dyDescent="0.25">
      <c r="A10034" t="s">
        <v>5523</v>
      </c>
      <c r="B10034" s="100" t="s">
        <v>11909</v>
      </c>
      <c r="C10034" s="99" t="s">
        <v>11908</v>
      </c>
      <c r="D10034" s="124">
        <v>13350</v>
      </c>
      <c r="E10034" s="157">
        <f>VLOOKUP(D10034,'SOAT LIQ'!$A$87:$C$3416,3,FALSE)</f>
        <v>6</v>
      </c>
      <c r="F10034" t="s">
        <v>21632</v>
      </c>
    </row>
    <row r="10035" spans="1:6" x14ac:dyDescent="0.25">
      <c r="A10035" t="s">
        <v>5523</v>
      </c>
      <c r="B10035" s="100" t="s">
        <v>11911</v>
      </c>
      <c r="C10035" s="99" t="s">
        <v>11910</v>
      </c>
      <c r="D10035" s="124">
        <v>13583</v>
      </c>
      <c r="E10035" s="157">
        <f>VLOOKUP(D10035,'SOAT LIQ'!$A$87:$C$3416,3,FALSE)</f>
        <v>8</v>
      </c>
      <c r="F10035" t="s">
        <v>21632</v>
      </c>
    </row>
    <row r="10036" spans="1:6" x14ac:dyDescent="0.25">
      <c r="A10036" t="s">
        <v>5523</v>
      </c>
      <c r="B10036" s="100" t="s">
        <v>11913</v>
      </c>
      <c r="C10036" s="99" t="s">
        <v>11912</v>
      </c>
      <c r="D10036" s="124">
        <v>13583</v>
      </c>
      <c r="E10036" s="157">
        <f>VLOOKUP(D10036,'SOAT LIQ'!$A$87:$C$3416,3,FALSE)</f>
        <v>8</v>
      </c>
      <c r="F10036" t="s">
        <v>21632</v>
      </c>
    </row>
    <row r="10037" spans="1:6" x14ac:dyDescent="0.25">
      <c r="A10037" t="s">
        <v>5523</v>
      </c>
      <c r="B10037" s="100" t="s">
        <v>11915</v>
      </c>
      <c r="C10037" s="99" t="s">
        <v>11914</v>
      </c>
      <c r="D10037" s="124">
        <v>13451</v>
      </c>
      <c r="E10037" s="157">
        <f>VLOOKUP(D10037,'SOAT LIQ'!$A$87:$C$3416,3,FALSE)</f>
        <v>5</v>
      </c>
      <c r="F10037" t="s">
        <v>21632</v>
      </c>
    </row>
    <row r="10038" spans="1:6" x14ac:dyDescent="0.25">
      <c r="A10038" t="s">
        <v>5523</v>
      </c>
      <c r="B10038" s="100" t="s">
        <v>11917</v>
      </c>
      <c r="C10038" s="99" t="s">
        <v>11916</v>
      </c>
      <c r="D10038" s="124">
        <v>13583</v>
      </c>
      <c r="E10038" s="157">
        <f>VLOOKUP(D10038,'SOAT LIQ'!$A$87:$C$3416,3,FALSE)</f>
        <v>8</v>
      </c>
      <c r="F10038" t="s">
        <v>21632</v>
      </c>
    </row>
    <row r="10039" spans="1:6" x14ac:dyDescent="0.25">
      <c r="A10039" t="s">
        <v>5523</v>
      </c>
      <c r="B10039" s="100" t="s">
        <v>11919</v>
      </c>
      <c r="C10039" s="99" t="s">
        <v>11918</v>
      </c>
      <c r="D10039" s="124">
        <v>13583</v>
      </c>
      <c r="E10039" s="157">
        <f>VLOOKUP(D10039,'SOAT LIQ'!$A$87:$C$3416,3,FALSE)</f>
        <v>8</v>
      </c>
      <c r="F10039" t="s">
        <v>21632</v>
      </c>
    </row>
    <row r="10040" spans="1:6" x14ac:dyDescent="0.25">
      <c r="A10040" t="s">
        <v>5523</v>
      </c>
      <c r="B10040" s="100" t="s">
        <v>11921</v>
      </c>
      <c r="C10040" s="99" t="s">
        <v>11920</v>
      </c>
      <c r="D10040" s="124">
        <v>13583</v>
      </c>
      <c r="E10040" s="157">
        <f>VLOOKUP(D10040,'SOAT LIQ'!$A$87:$C$3416,3,FALSE)</f>
        <v>8</v>
      </c>
      <c r="F10040" t="s">
        <v>21632</v>
      </c>
    </row>
    <row r="10041" spans="1:6" x14ac:dyDescent="0.25">
      <c r="A10041" t="s">
        <v>5523</v>
      </c>
      <c r="B10041" s="100" t="s">
        <v>11923</v>
      </c>
      <c r="C10041" s="99" t="s">
        <v>11922</v>
      </c>
      <c r="D10041" s="124">
        <v>13583</v>
      </c>
      <c r="E10041" s="157">
        <f>VLOOKUP(D10041,'SOAT LIQ'!$A$87:$C$3416,3,FALSE)</f>
        <v>8</v>
      </c>
      <c r="F10041" t="s">
        <v>21632</v>
      </c>
    </row>
    <row r="10042" spans="1:6" x14ac:dyDescent="0.25">
      <c r="A10042" t="s">
        <v>5523</v>
      </c>
      <c r="B10042" s="100" t="s">
        <v>11925</v>
      </c>
      <c r="C10042" s="99" t="s">
        <v>11924</v>
      </c>
      <c r="D10042" s="124">
        <v>13583</v>
      </c>
      <c r="E10042" s="157">
        <f>VLOOKUP(D10042,'SOAT LIQ'!$A$87:$C$3416,3,FALSE)</f>
        <v>8</v>
      </c>
      <c r="F10042" t="s">
        <v>21632</v>
      </c>
    </row>
    <row r="10043" spans="1:6" x14ac:dyDescent="0.25">
      <c r="A10043" t="s">
        <v>5523</v>
      </c>
      <c r="B10043" s="100" t="s">
        <v>4106</v>
      </c>
      <c r="C10043" s="99" t="s">
        <v>11926</v>
      </c>
      <c r="D10043" s="124">
        <v>13583</v>
      </c>
      <c r="E10043" s="157">
        <f>VLOOKUP(D10043,'SOAT LIQ'!$A$87:$C$3416,3,FALSE)</f>
        <v>8</v>
      </c>
      <c r="F10043" t="s">
        <v>21632</v>
      </c>
    </row>
    <row r="10044" spans="1:6" x14ac:dyDescent="0.25">
      <c r="A10044" t="s">
        <v>5773</v>
      </c>
      <c r="B10044" s="100" t="s">
        <v>11928</v>
      </c>
      <c r="C10044" s="99" t="s">
        <v>11927</v>
      </c>
      <c r="D10044" s="124">
        <v>14164</v>
      </c>
      <c r="E10044" s="157">
        <f>VLOOKUP(D10044,'SOAT LIQ'!$A$87:$C$3416,3,FALSE)</f>
        <v>11</v>
      </c>
      <c r="F10044" t="s">
        <v>21632</v>
      </c>
    </row>
    <row r="10045" spans="1:6" x14ac:dyDescent="0.25">
      <c r="A10045" t="s">
        <v>5523</v>
      </c>
      <c r="B10045" s="100" t="s">
        <v>11928</v>
      </c>
      <c r="C10045" s="99" t="s">
        <v>11927</v>
      </c>
      <c r="D10045" s="124">
        <v>14164</v>
      </c>
      <c r="E10045" s="157">
        <f>VLOOKUP(D10045,'SOAT LIQ'!$A$87:$C$3416,3,FALSE)</f>
        <v>11</v>
      </c>
      <c r="F10045" t="s">
        <v>21632</v>
      </c>
    </row>
    <row r="10046" spans="1:6" x14ac:dyDescent="0.25">
      <c r="A10046" t="s">
        <v>5782</v>
      </c>
      <c r="B10046" s="100" t="s">
        <v>11928</v>
      </c>
      <c r="C10046" s="99" t="s">
        <v>11927</v>
      </c>
      <c r="D10046" s="124">
        <v>14164</v>
      </c>
      <c r="E10046" s="157">
        <f>VLOOKUP(D10046,'SOAT LIQ'!$A$87:$C$3416,3,FALSE)</f>
        <v>11</v>
      </c>
      <c r="F10046" t="s">
        <v>21632</v>
      </c>
    </row>
    <row r="10047" spans="1:6" x14ac:dyDescent="0.25">
      <c r="A10047" t="s">
        <v>5523</v>
      </c>
      <c r="B10047" s="100" t="s">
        <v>11930</v>
      </c>
      <c r="C10047" s="99" t="s">
        <v>11929</v>
      </c>
      <c r="D10047" s="124">
        <v>13583</v>
      </c>
      <c r="E10047" s="157">
        <f>VLOOKUP(D10047,'SOAT LIQ'!$A$87:$C$3416,3,FALSE)</f>
        <v>8</v>
      </c>
      <c r="F10047" t="s">
        <v>21632</v>
      </c>
    </row>
    <row r="10048" spans="1:6" x14ac:dyDescent="0.25">
      <c r="A10048" t="s">
        <v>5523</v>
      </c>
      <c r="B10048" s="100" t="s">
        <v>11932</v>
      </c>
      <c r="C10048" s="99" t="s">
        <v>11931</v>
      </c>
      <c r="D10048" s="124">
        <v>13583</v>
      </c>
      <c r="E10048" s="157">
        <f>VLOOKUP(D10048,'SOAT LIQ'!$A$87:$C$3416,3,FALSE)</f>
        <v>8</v>
      </c>
      <c r="F10048" t="s">
        <v>21632</v>
      </c>
    </row>
    <row r="10049" spans="1:6" x14ac:dyDescent="0.25">
      <c r="A10049" t="s">
        <v>5142</v>
      </c>
      <c r="B10049" s="100" t="s">
        <v>11933</v>
      </c>
      <c r="C10049" s="99" t="s">
        <v>11931</v>
      </c>
      <c r="D10049" s="124">
        <v>13583</v>
      </c>
      <c r="E10049" s="157">
        <f>VLOOKUP(D10049,'SOAT LIQ'!$A$87:$C$3416,3,FALSE)</f>
        <v>8</v>
      </c>
      <c r="F10049" t="s">
        <v>21632</v>
      </c>
    </row>
    <row r="10050" spans="1:6" x14ac:dyDescent="0.25">
      <c r="A10050" t="s">
        <v>5523</v>
      </c>
      <c r="B10050" s="100" t="s">
        <v>11933</v>
      </c>
      <c r="C10050" s="99" t="s">
        <v>11931</v>
      </c>
      <c r="D10050" s="124">
        <v>13583</v>
      </c>
      <c r="E10050" s="157">
        <f>VLOOKUP(D10050,'SOAT LIQ'!$A$87:$C$3416,3,FALSE)</f>
        <v>8</v>
      </c>
      <c r="F10050" t="s">
        <v>21632</v>
      </c>
    </row>
    <row r="10051" spans="1:6" x14ac:dyDescent="0.25">
      <c r="A10051" t="s">
        <v>5523</v>
      </c>
      <c r="B10051" s="100" t="s">
        <v>11934</v>
      </c>
      <c r="C10051" s="100"/>
      <c r="D10051" s="124">
        <v>513002</v>
      </c>
      <c r="E10051" s="157" t="e">
        <f>VLOOKUP(D10051,'SOAT LIQ'!$A$87:$C$3416,3,FALSE)</f>
        <v>#N/A</v>
      </c>
      <c r="F10051" t="s">
        <v>21632</v>
      </c>
    </row>
    <row r="10052" spans="1:6" x14ac:dyDescent="0.25">
      <c r="A10052" t="s">
        <v>5523</v>
      </c>
      <c r="B10052" s="100" t="s">
        <v>11935</v>
      </c>
      <c r="C10052" s="100"/>
      <c r="D10052" s="124">
        <v>13121</v>
      </c>
      <c r="E10052" s="157">
        <f>VLOOKUP(D10052,'SOAT LIQ'!$A$87:$C$3416,3,FALSE)</f>
        <v>9</v>
      </c>
      <c r="F10052" t="s">
        <v>21632</v>
      </c>
    </row>
    <row r="10053" spans="1:6" x14ac:dyDescent="0.25">
      <c r="A10053" t="s">
        <v>5523</v>
      </c>
      <c r="B10053" s="100" t="s">
        <v>11936</v>
      </c>
      <c r="C10053" s="100"/>
      <c r="D10053" s="124">
        <v>13121</v>
      </c>
      <c r="E10053" s="157">
        <f>VLOOKUP(D10053,'SOAT LIQ'!$A$87:$C$3416,3,FALSE)</f>
        <v>9</v>
      </c>
      <c r="F10053" t="s">
        <v>21632</v>
      </c>
    </row>
    <row r="10054" spans="1:6" x14ac:dyDescent="0.25">
      <c r="A10054" t="s">
        <v>5523</v>
      </c>
      <c r="B10054" s="100" t="s">
        <v>11938</v>
      </c>
      <c r="C10054" s="99" t="s">
        <v>11937</v>
      </c>
      <c r="D10054" s="124">
        <v>13121</v>
      </c>
      <c r="E10054" s="157">
        <f>VLOOKUP(D10054,'SOAT LIQ'!$A$87:$C$3416,3,FALSE)</f>
        <v>9</v>
      </c>
      <c r="F10054" t="s">
        <v>21632</v>
      </c>
    </row>
    <row r="10055" spans="1:6" x14ac:dyDescent="0.25">
      <c r="A10055" t="s">
        <v>5523</v>
      </c>
      <c r="B10055" s="100" t="s">
        <v>4690</v>
      </c>
      <c r="C10055" s="99" t="s">
        <v>11939</v>
      </c>
      <c r="D10055" s="124">
        <v>13241</v>
      </c>
      <c r="E10055" s="157">
        <f>VLOOKUP(D10055,'SOAT LIQ'!$A$87:$C$3416,3,FALSE)</f>
        <v>9</v>
      </c>
      <c r="F10055" t="s">
        <v>21632</v>
      </c>
    </row>
    <row r="10056" spans="1:6" x14ac:dyDescent="0.25">
      <c r="A10056" t="s">
        <v>5523</v>
      </c>
      <c r="B10056" s="100" t="s">
        <v>4691</v>
      </c>
      <c r="C10056" s="99" t="s">
        <v>11940</v>
      </c>
      <c r="D10056" s="124">
        <v>13241</v>
      </c>
      <c r="E10056" s="157">
        <f>VLOOKUP(D10056,'SOAT LIQ'!$A$87:$C$3416,3,FALSE)</f>
        <v>9</v>
      </c>
      <c r="F10056" t="s">
        <v>21632</v>
      </c>
    </row>
    <row r="10057" spans="1:6" x14ac:dyDescent="0.25">
      <c r="A10057" t="s">
        <v>5523</v>
      </c>
      <c r="B10057" s="100" t="s">
        <v>11942</v>
      </c>
      <c r="C10057" s="99" t="s">
        <v>11941</v>
      </c>
      <c r="D10057" s="124">
        <v>13241</v>
      </c>
      <c r="E10057" s="157">
        <f>VLOOKUP(D10057,'SOAT LIQ'!$A$87:$C$3416,3,FALSE)</f>
        <v>9</v>
      </c>
      <c r="F10057" t="s">
        <v>21632</v>
      </c>
    </row>
    <row r="10058" spans="1:6" x14ac:dyDescent="0.25">
      <c r="A10058" t="s">
        <v>5523</v>
      </c>
      <c r="B10058" s="100" t="s">
        <v>11944</v>
      </c>
      <c r="C10058" s="99" t="s">
        <v>11943</v>
      </c>
      <c r="D10058" s="124">
        <v>13241</v>
      </c>
      <c r="E10058" s="157">
        <f>VLOOKUP(D10058,'SOAT LIQ'!$A$87:$C$3416,3,FALSE)</f>
        <v>9</v>
      </c>
      <c r="F10058" t="s">
        <v>21632</v>
      </c>
    </row>
    <row r="10059" spans="1:6" x14ac:dyDescent="0.25">
      <c r="A10059" t="s">
        <v>5523</v>
      </c>
      <c r="B10059" s="100" t="s">
        <v>11945</v>
      </c>
      <c r="C10059" s="99" t="s">
        <v>11939</v>
      </c>
      <c r="D10059" s="124">
        <v>13220</v>
      </c>
      <c r="E10059" s="157">
        <f>VLOOKUP(D10059,'SOAT LIQ'!$A$87:$C$3416,3,FALSE)</f>
        <v>9</v>
      </c>
      <c r="F10059" t="s">
        <v>21632</v>
      </c>
    </row>
    <row r="10060" spans="1:6" x14ac:dyDescent="0.25">
      <c r="A10060" t="s">
        <v>5523</v>
      </c>
      <c r="B10060" s="100" t="s">
        <v>11946</v>
      </c>
      <c r="C10060" s="99" t="s">
        <v>11940</v>
      </c>
      <c r="D10060" s="124">
        <v>13220</v>
      </c>
      <c r="E10060" s="157">
        <f>VLOOKUP(D10060,'SOAT LIQ'!$A$87:$C$3416,3,FALSE)</f>
        <v>9</v>
      </c>
      <c r="F10060" t="s">
        <v>21632</v>
      </c>
    </row>
    <row r="10061" spans="1:6" x14ac:dyDescent="0.25">
      <c r="A10061" t="s">
        <v>5523</v>
      </c>
      <c r="B10061" s="100" t="s">
        <v>11948</v>
      </c>
      <c r="C10061" s="99" t="s">
        <v>11947</v>
      </c>
      <c r="D10061" s="124">
        <v>13220</v>
      </c>
      <c r="E10061" s="157">
        <f>VLOOKUP(D10061,'SOAT LIQ'!$A$87:$C$3416,3,FALSE)</f>
        <v>9</v>
      </c>
      <c r="F10061" t="s">
        <v>21632</v>
      </c>
    </row>
    <row r="10062" spans="1:6" x14ac:dyDescent="0.25">
      <c r="A10062" t="s">
        <v>5523</v>
      </c>
      <c r="B10062" s="100" t="s">
        <v>11950</v>
      </c>
      <c r="C10062" s="99" t="s">
        <v>11949</v>
      </c>
      <c r="D10062" s="124">
        <v>13220</v>
      </c>
      <c r="E10062" s="157">
        <f>VLOOKUP(D10062,'SOAT LIQ'!$A$87:$C$3416,3,FALSE)</f>
        <v>9</v>
      </c>
      <c r="F10062" t="s">
        <v>21632</v>
      </c>
    </row>
    <row r="10063" spans="1:6" x14ac:dyDescent="0.25">
      <c r="A10063" t="s">
        <v>5773</v>
      </c>
      <c r="B10063" s="100" t="s">
        <v>11951</v>
      </c>
      <c r="C10063" s="99" t="s">
        <v>11952</v>
      </c>
      <c r="D10063" s="124">
        <v>14120</v>
      </c>
      <c r="E10063" s="157">
        <f>VLOOKUP(D10063,'SOAT LIQ'!$A$87:$C$3416,3,FALSE)</f>
        <v>8</v>
      </c>
      <c r="F10063" t="s">
        <v>21632</v>
      </c>
    </row>
    <row r="10064" spans="1:6" x14ac:dyDescent="0.25">
      <c r="A10064" t="s">
        <v>5523</v>
      </c>
      <c r="B10064" s="100" t="s">
        <v>11951</v>
      </c>
      <c r="C10064" s="99" t="s">
        <v>11952</v>
      </c>
      <c r="D10064" s="124">
        <v>14120</v>
      </c>
      <c r="E10064" s="157">
        <f>VLOOKUP(D10064,'SOAT LIQ'!$A$87:$C$3416,3,FALSE)</f>
        <v>8</v>
      </c>
      <c r="F10064" t="s">
        <v>21632</v>
      </c>
    </row>
    <row r="10065" spans="1:6" x14ac:dyDescent="0.25">
      <c r="A10065" t="s">
        <v>5782</v>
      </c>
      <c r="B10065" s="100" t="s">
        <v>11951</v>
      </c>
      <c r="C10065" s="99" t="s">
        <v>11952</v>
      </c>
      <c r="D10065" s="124">
        <v>14120</v>
      </c>
      <c r="E10065" s="157">
        <f>VLOOKUP(D10065,'SOAT LIQ'!$A$87:$C$3416,3,FALSE)</f>
        <v>8</v>
      </c>
      <c r="F10065" t="s">
        <v>21632</v>
      </c>
    </row>
    <row r="10066" spans="1:6" x14ac:dyDescent="0.25">
      <c r="A10066" t="s">
        <v>5773</v>
      </c>
      <c r="B10066" s="100" t="s">
        <v>11953</v>
      </c>
      <c r="C10066" s="99" t="s">
        <v>11952</v>
      </c>
      <c r="D10066" s="124">
        <v>14120</v>
      </c>
      <c r="E10066" s="157">
        <f>VLOOKUP(D10066,'SOAT LIQ'!$A$87:$C$3416,3,FALSE)</f>
        <v>8</v>
      </c>
      <c r="F10066" t="s">
        <v>21632</v>
      </c>
    </row>
    <row r="10067" spans="1:6" x14ac:dyDescent="0.25">
      <c r="A10067" t="s">
        <v>5523</v>
      </c>
      <c r="B10067" s="100" t="s">
        <v>11953</v>
      </c>
      <c r="C10067" s="99" t="s">
        <v>11952</v>
      </c>
      <c r="D10067" s="124">
        <v>14120</v>
      </c>
      <c r="E10067" s="157">
        <f>VLOOKUP(D10067,'SOAT LIQ'!$A$87:$C$3416,3,FALSE)</f>
        <v>8</v>
      </c>
      <c r="F10067" t="s">
        <v>21632</v>
      </c>
    </row>
    <row r="10068" spans="1:6" x14ac:dyDescent="0.25">
      <c r="A10068" t="s">
        <v>5782</v>
      </c>
      <c r="B10068" s="100" t="s">
        <v>11953</v>
      </c>
      <c r="C10068" s="99" t="s">
        <v>11952</v>
      </c>
      <c r="D10068" s="124">
        <v>14120</v>
      </c>
      <c r="E10068" s="157">
        <f>VLOOKUP(D10068,'SOAT LIQ'!$A$87:$C$3416,3,FALSE)</f>
        <v>8</v>
      </c>
      <c r="F10068" t="s">
        <v>21632</v>
      </c>
    </row>
    <row r="10069" spans="1:6" x14ac:dyDescent="0.25">
      <c r="A10069" t="s">
        <v>5773</v>
      </c>
      <c r="B10069" s="100" t="s">
        <v>11954</v>
      </c>
      <c r="C10069" s="99" t="s">
        <v>11952</v>
      </c>
      <c r="D10069" s="124">
        <v>14120</v>
      </c>
      <c r="E10069" s="157">
        <f>VLOOKUP(D10069,'SOAT LIQ'!$A$87:$C$3416,3,FALSE)</f>
        <v>8</v>
      </c>
      <c r="F10069" t="s">
        <v>21632</v>
      </c>
    </row>
    <row r="10070" spans="1:6" x14ac:dyDescent="0.25">
      <c r="A10070" t="s">
        <v>5523</v>
      </c>
      <c r="B10070" s="100" t="s">
        <v>11954</v>
      </c>
      <c r="C10070" s="99" t="s">
        <v>11952</v>
      </c>
      <c r="D10070" s="124">
        <v>14120</v>
      </c>
      <c r="E10070" s="157">
        <f>VLOOKUP(D10070,'SOAT LIQ'!$A$87:$C$3416,3,FALSE)</f>
        <v>8</v>
      </c>
      <c r="F10070" t="s">
        <v>21632</v>
      </c>
    </row>
    <row r="10071" spans="1:6" x14ac:dyDescent="0.25">
      <c r="A10071" t="s">
        <v>5782</v>
      </c>
      <c r="B10071" s="100" t="s">
        <v>11954</v>
      </c>
      <c r="C10071" s="99" t="s">
        <v>11952</v>
      </c>
      <c r="D10071" s="124">
        <v>14120</v>
      </c>
      <c r="E10071" s="157">
        <f>VLOOKUP(D10071,'SOAT LIQ'!$A$87:$C$3416,3,FALSE)</f>
        <v>8</v>
      </c>
      <c r="F10071" t="s">
        <v>21632</v>
      </c>
    </row>
    <row r="10072" spans="1:6" x14ac:dyDescent="0.25">
      <c r="A10072" t="s">
        <v>5773</v>
      </c>
      <c r="B10072" s="100" t="s">
        <v>11955</v>
      </c>
      <c r="C10072" s="99" t="s">
        <v>11952</v>
      </c>
      <c r="D10072" s="124">
        <v>14120</v>
      </c>
      <c r="E10072" s="157">
        <f>VLOOKUP(D10072,'SOAT LIQ'!$A$87:$C$3416,3,FALSE)</f>
        <v>8</v>
      </c>
      <c r="F10072" t="s">
        <v>21632</v>
      </c>
    </row>
    <row r="10073" spans="1:6" x14ac:dyDescent="0.25">
      <c r="A10073" t="s">
        <v>5782</v>
      </c>
      <c r="B10073" s="100" t="s">
        <v>11955</v>
      </c>
      <c r="C10073" s="99" t="s">
        <v>11952</v>
      </c>
      <c r="D10073" s="124">
        <v>14120</v>
      </c>
      <c r="E10073" s="157">
        <f>VLOOKUP(D10073,'SOAT LIQ'!$A$87:$C$3416,3,FALSE)</f>
        <v>8</v>
      </c>
      <c r="F10073" t="s">
        <v>21632</v>
      </c>
    </row>
    <row r="10074" spans="1:6" x14ac:dyDescent="0.25">
      <c r="A10074" t="s">
        <v>5523</v>
      </c>
      <c r="B10074" s="100" t="s">
        <v>11957</v>
      </c>
      <c r="C10074" s="99" t="s">
        <v>11956</v>
      </c>
      <c r="D10074" s="124">
        <v>13420</v>
      </c>
      <c r="E10074" s="157">
        <f>VLOOKUP(D10074,'SOAT LIQ'!$A$87:$C$3416,3,FALSE)</f>
        <v>10</v>
      </c>
      <c r="F10074" t="s">
        <v>21632</v>
      </c>
    </row>
    <row r="10075" spans="1:6" x14ac:dyDescent="0.25">
      <c r="A10075" t="s">
        <v>5523</v>
      </c>
      <c r="B10075" s="100" t="s">
        <v>11959</v>
      </c>
      <c r="C10075" s="99" t="s">
        <v>11958</v>
      </c>
      <c r="D10075" s="124">
        <v>13420</v>
      </c>
      <c r="E10075" s="157">
        <f>VLOOKUP(D10075,'SOAT LIQ'!$A$87:$C$3416,3,FALSE)</f>
        <v>10</v>
      </c>
      <c r="F10075" t="s">
        <v>21632</v>
      </c>
    </row>
    <row r="10076" spans="1:6" x14ac:dyDescent="0.25">
      <c r="A10076" t="s">
        <v>5523</v>
      </c>
      <c r="B10076" s="100" t="s">
        <v>11961</v>
      </c>
      <c r="C10076" s="99" t="s">
        <v>11960</v>
      </c>
      <c r="D10076" s="124">
        <v>13420</v>
      </c>
      <c r="E10076" s="157">
        <f>VLOOKUP(D10076,'SOAT LIQ'!$A$87:$C$3416,3,FALSE)</f>
        <v>10</v>
      </c>
      <c r="F10076" t="s">
        <v>21632</v>
      </c>
    </row>
    <row r="10077" spans="1:6" x14ac:dyDescent="0.25">
      <c r="A10077" t="s">
        <v>5523</v>
      </c>
      <c r="B10077" s="100" t="s">
        <v>11963</v>
      </c>
      <c r="C10077" s="99" t="s">
        <v>11962</v>
      </c>
      <c r="D10077" s="124">
        <v>13420</v>
      </c>
      <c r="E10077" s="157">
        <f>VLOOKUP(D10077,'SOAT LIQ'!$A$87:$C$3416,3,FALSE)</f>
        <v>10</v>
      </c>
      <c r="F10077" t="s">
        <v>21632</v>
      </c>
    </row>
    <row r="10078" spans="1:6" x14ac:dyDescent="0.25">
      <c r="A10078" t="s">
        <v>5523</v>
      </c>
      <c r="B10078" s="100" t="s">
        <v>4921</v>
      </c>
      <c r="C10078" s="99" t="s">
        <v>11964</v>
      </c>
      <c r="D10078" s="124">
        <v>13542</v>
      </c>
      <c r="E10078" s="157">
        <f>VLOOKUP(D10078,'SOAT LIQ'!$A$87:$C$3416,3,FALSE)</f>
        <v>9</v>
      </c>
      <c r="F10078" t="s">
        <v>21632</v>
      </c>
    </row>
    <row r="10079" spans="1:6" x14ac:dyDescent="0.25">
      <c r="A10079" t="s">
        <v>5523</v>
      </c>
      <c r="B10079" s="100" t="s">
        <v>4922</v>
      </c>
      <c r="C10079" s="99" t="s">
        <v>11965</v>
      </c>
      <c r="D10079" s="124">
        <v>13542</v>
      </c>
      <c r="E10079" s="157">
        <f>VLOOKUP(D10079,'SOAT LIQ'!$A$87:$C$3416,3,FALSE)</f>
        <v>9</v>
      </c>
      <c r="F10079" t="s">
        <v>21632</v>
      </c>
    </row>
    <row r="10080" spans="1:6" x14ac:dyDescent="0.25">
      <c r="A10080" t="s">
        <v>5523</v>
      </c>
      <c r="B10080" s="100" t="s">
        <v>11967</v>
      </c>
      <c r="C10080" s="99" t="s">
        <v>11966</v>
      </c>
      <c r="D10080" s="124">
        <v>13542</v>
      </c>
      <c r="E10080" s="157">
        <f>VLOOKUP(D10080,'SOAT LIQ'!$A$87:$C$3416,3,FALSE)</f>
        <v>9</v>
      </c>
      <c r="F10080" t="s">
        <v>21632</v>
      </c>
    </row>
    <row r="10081" spans="1:6" x14ac:dyDescent="0.25">
      <c r="A10081" t="s">
        <v>5523</v>
      </c>
      <c r="B10081" s="100" t="s">
        <v>11969</v>
      </c>
      <c r="C10081" s="99" t="s">
        <v>11968</v>
      </c>
      <c r="D10081" s="124">
        <v>13542</v>
      </c>
      <c r="E10081" s="157">
        <f>VLOOKUP(D10081,'SOAT LIQ'!$A$87:$C$3416,3,FALSE)</f>
        <v>9</v>
      </c>
      <c r="F10081" t="s">
        <v>21632</v>
      </c>
    </row>
    <row r="10082" spans="1:6" x14ac:dyDescent="0.25">
      <c r="A10082" t="s">
        <v>5523</v>
      </c>
      <c r="B10082" s="100" t="s">
        <v>11970</v>
      </c>
      <c r="C10082" s="99" t="s">
        <v>11964</v>
      </c>
      <c r="D10082" s="124">
        <v>13542</v>
      </c>
      <c r="E10082" s="157">
        <f>VLOOKUP(D10082,'SOAT LIQ'!$A$87:$C$3416,3,FALSE)</f>
        <v>9</v>
      </c>
      <c r="F10082" t="s">
        <v>21632</v>
      </c>
    </row>
    <row r="10083" spans="1:6" x14ac:dyDescent="0.25">
      <c r="A10083" t="s">
        <v>5523</v>
      </c>
      <c r="B10083" s="100" t="s">
        <v>11971</v>
      </c>
      <c r="C10083" s="99" t="s">
        <v>11965</v>
      </c>
      <c r="D10083" s="124">
        <v>13542</v>
      </c>
      <c r="E10083" s="157">
        <f>VLOOKUP(D10083,'SOAT LIQ'!$A$87:$C$3416,3,FALSE)</f>
        <v>9</v>
      </c>
      <c r="F10083" t="s">
        <v>21632</v>
      </c>
    </row>
    <row r="10084" spans="1:6" x14ac:dyDescent="0.25">
      <c r="A10084" t="s">
        <v>5523</v>
      </c>
      <c r="B10084" s="100" t="s">
        <v>11972</v>
      </c>
      <c r="C10084" s="99" t="s">
        <v>11470</v>
      </c>
      <c r="D10084" s="124">
        <v>13520</v>
      </c>
      <c r="E10084" s="157">
        <f>VLOOKUP(D10084,'SOAT LIQ'!$A$87:$C$3416,3,FALSE)</f>
        <v>12</v>
      </c>
      <c r="F10084" t="s">
        <v>21632</v>
      </c>
    </row>
    <row r="10085" spans="1:6" x14ac:dyDescent="0.25">
      <c r="A10085" t="s">
        <v>5523</v>
      </c>
      <c r="B10085" s="100" t="s">
        <v>11974</v>
      </c>
      <c r="C10085" s="99" t="s">
        <v>11973</v>
      </c>
      <c r="D10085" s="124">
        <v>13520</v>
      </c>
      <c r="E10085" s="157">
        <f>VLOOKUP(D10085,'SOAT LIQ'!$A$87:$C$3416,3,FALSE)</f>
        <v>12</v>
      </c>
      <c r="F10085" t="s">
        <v>21632</v>
      </c>
    </row>
    <row r="10086" spans="1:6" x14ac:dyDescent="0.25">
      <c r="A10086" t="s">
        <v>5523</v>
      </c>
      <c r="B10086" s="100" t="s">
        <v>11975</v>
      </c>
      <c r="C10086" s="99" t="s">
        <v>11976</v>
      </c>
      <c r="D10086" s="124">
        <v>14120</v>
      </c>
      <c r="E10086" s="157">
        <f>VLOOKUP(D10086,'SOAT LIQ'!$A$87:$C$3416,3,FALSE)</f>
        <v>8</v>
      </c>
      <c r="F10086" t="s">
        <v>21632</v>
      </c>
    </row>
    <row r="10087" spans="1:6" x14ac:dyDescent="0.25">
      <c r="A10087" t="s">
        <v>5523</v>
      </c>
      <c r="B10087" s="100" t="s">
        <v>11977</v>
      </c>
      <c r="C10087" s="99" t="s">
        <v>11976</v>
      </c>
      <c r="D10087" s="124">
        <v>14120</v>
      </c>
      <c r="E10087" s="157">
        <f>VLOOKUP(D10087,'SOAT LIQ'!$A$87:$C$3416,3,FALSE)</f>
        <v>8</v>
      </c>
      <c r="F10087" t="s">
        <v>21632</v>
      </c>
    </row>
    <row r="10088" spans="1:6" x14ac:dyDescent="0.25">
      <c r="A10088" t="s">
        <v>5523</v>
      </c>
      <c r="B10088" s="100" t="s">
        <v>11978</v>
      </c>
      <c r="C10088" s="99" t="s">
        <v>11976</v>
      </c>
      <c r="D10088" s="124">
        <v>14120</v>
      </c>
      <c r="E10088" s="157">
        <f>VLOOKUP(D10088,'SOAT LIQ'!$A$87:$C$3416,3,FALSE)</f>
        <v>8</v>
      </c>
      <c r="F10088" t="s">
        <v>21632</v>
      </c>
    </row>
    <row r="10089" spans="1:6" x14ac:dyDescent="0.25">
      <c r="A10089" t="s">
        <v>5523</v>
      </c>
      <c r="B10089" s="100" t="s">
        <v>11979</v>
      </c>
      <c r="C10089" s="99" t="s">
        <v>11976</v>
      </c>
      <c r="D10089" s="124">
        <v>14120</v>
      </c>
      <c r="E10089" s="157">
        <f>VLOOKUP(D10089,'SOAT LIQ'!$A$87:$C$3416,3,FALSE)</f>
        <v>8</v>
      </c>
      <c r="F10089" t="s">
        <v>21632</v>
      </c>
    </row>
    <row r="10090" spans="1:6" x14ac:dyDescent="0.25">
      <c r="A10090" t="s">
        <v>5773</v>
      </c>
      <c r="B10090" s="100" t="s">
        <v>11980</v>
      </c>
      <c r="C10090" s="99" t="s">
        <v>11981</v>
      </c>
      <c r="D10090" s="124">
        <v>14120</v>
      </c>
      <c r="E10090" s="157">
        <f>VLOOKUP(D10090,'SOAT LIQ'!$A$87:$C$3416,3,FALSE)</f>
        <v>8</v>
      </c>
      <c r="F10090" t="s">
        <v>21632</v>
      </c>
    </row>
    <row r="10091" spans="1:6" x14ac:dyDescent="0.25">
      <c r="A10091" t="s">
        <v>5782</v>
      </c>
      <c r="B10091" s="100" t="s">
        <v>11980</v>
      </c>
      <c r="C10091" s="99" t="s">
        <v>11981</v>
      </c>
      <c r="D10091" s="124">
        <v>14120</v>
      </c>
      <c r="E10091" s="157">
        <f>VLOOKUP(D10091,'SOAT LIQ'!$A$87:$C$3416,3,FALSE)</f>
        <v>8</v>
      </c>
      <c r="F10091" t="s">
        <v>21632</v>
      </c>
    </row>
    <row r="10092" spans="1:6" x14ac:dyDescent="0.25">
      <c r="A10092" t="s">
        <v>5773</v>
      </c>
      <c r="B10092" s="100" t="s">
        <v>11982</v>
      </c>
      <c r="C10092" s="99" t="s">
        <v>11981</v>
      </c>
      <c r="D10092" s="124">
        <v>13583</v>
      </c>
      <c r="E10092" s="157">
        <f>VLOOKUP(D10092,'SOAT LIQ'!$A$87:$C$3416,3,FALSE)</f>
        <v>8</v>
      </c>
      <c r="F10092" t="s">
        <v>21632</v>
      </c>
    </row>
    <row r="10093" spans="1:6" x14ac:dyDescent="0.25">
      <c r="A10093" t="s">
        <v>5523</v>
      </c>
      <c r="B10093" s="100" t="s">
        <v>11982</v>
      </c>
      <c r="C10093" s="99" t="s">
        <v>11981</v>
      </c>
      <c r="D10093" s="124">
        <v>13583</v>
      </c>
      <c r="E10093" s="157">
        <f>VLOOKUP(D10093,'SOAT LIQ'!$A$87:$C$3416,3,FALSE)</f>
        <v>8</v>
      </c>
      <c r="F10093" t="s">
        <v>21632</v>
      </c>
    </row>
    <row r="10094" spans="1:6" x14ac:dyDescent="0.25">
      <c r="A10094" t="s">
        <v>5782</v>
      </c>
      <c r="B10094" s="100" t="s">
        <v>11982</v>
      </c>
      <c r="C10094" s="99" t="s">
        <v>11981</v>
      </c>
      <c r="D10094" s="124">
        <v>13583</v>
      </c>
      <c r="E10094" s="157">
        <f>VLOOKUP(D10094,'SOAT LIQ'!$A$87:$C$3416,3,FALSE)</f>
        <v>8</v>
      </c>
      <c r="F10094" t="s">
        <v>21632</v>
      </c>
    </row>
    <row r="10095" spans="1:6" x14ac:dyDescent="0.25">
      <c r="A10095" t="s">
        <v>5773</v>
      </c>
      <c r="B10095" s="100" t="s">
        <v>11983</v>
      </c>
      <c r="C10095" s="99" t="s">
        <v>11981</v>
      </c>
      <c r="D10095" s="124">
        <v>14120</v>
      </c>
      <c r="E10095" s="157">
        <f>VLOOKUP(D10095,'SOAT LIQ'!$A$87:$C$3416,3,FALSE)</f>
        <v>8</v>
      </c>
      <c r="F10095" t="s">
        <v>21632</v>
      </c>
    </row>
    <row r="10096" spans="1:6" x14ac:dyDescent="0.25">
      <c r="A10096" t="s">
        <v>5523</v>
      </c>
      <c r="B10096" s="100" t="s">
        <v>11983</v>
      </c>
      <c r="C10096" s="99" t="s">
        <v>11981</v>
      </c>
      <c r="D10096" s="124">
        <v>14120</v>
      </c>
      <c r="E10096" s="157">
        <f>VLOOKUP(D10096,'SOAT LIQ'!$A$87:$C$3416,3,FALSE)</f>
        <v>8</v>
      </c>
      <c r="F10096" t="s">
        <v>21632</v>
      </c>
    </row>
    <row r="10097" spans="1:6" x14ac:dyDescent="0.25">
      <c r="A10097" t="s">
        <v>5782</v>
      </c>
      <c r="B10097" s="100" t="s">
        <v>11983</v>
      </c>
      <c r="C10097" s="99" t="s">
        <v>11981</v>
      </c>
      <c r="D10097" s="124">
        <v>14120</v>
      </c>
      <c r="E10097" s="157">
        <f>VLOOKUP(D10097,'SOAT LIQ'!$A$87:$C$3416,3,FALSE)</f>
        <v>8</v>
      </c>
      <c r="F10097" t="s">
        <v>21632</v>
      </c>
    </row>
    <row r="10098" spans="1:6" x14ac:dyDescent="0.25">
      <c r="A10098" t="s">
        <v>5773</v>
      </c>
      <c r="B10098" s="100" t="s">
        <v>11985</v>
      </c>
      <c r="C10098" s="99" t="s">
        <v>11984</v>
      </c>
      <c r="D10098" s="124">
        <v>14121</v>
      </c>
      <c r="E10098" s="157">
        <f>VLOOKUP(D10098,'SOAT LIQ'!$A$87:$C$3416,3,FALSE)</f>
        <v>7</v>
      </c>
      <c r="F10098" t="s">
        <v>21632</v>
      </c>
    </row>
    <row r="10099" spans="1:6" x14ac:dyDescent="0.25">
      <c r="A10099" t="s">
        <v>5523</v>
      </c>
      <c r="B10099" s="100" t="s">
        <v>11985</v>
      </c>
      <c r="C10099" s="99" t="s">
        <v>11984</v>
      </c>
      <c r="D10099" s="124">
        <v>14121</v>
      </c>
      <c r="E10099" s="157">
        <f>VLOOKUP(D10099,'SOAT LIQ'!$A$87:$C$3416,3,FALSE)</f>
        <v>7</v>
      </c>
      <c r="F10099" t="s">
        <v>21632</v>
      </c>
    </row>
    <row r="10100" spans="1:6" x14ac:dyDescent="0.25">
      <c r="A10100" t="s">
        <v>5782</v>
      </c>
      <c r="B10100" s="100" t="s">
        <v>11985</v>
      </c>
      <c r="C10100" s="99" t="s">
        <v>11984</v>
      </c>
      <c r="D10100" s="124">
        <v>14121</v>
      </c>
      <c r="E10100" s="157">
        <f>VLOOKUP(D10100,'SOAT LIQ'!$A$87:$C$3416,3,FALSE)</f>
        <v>7</v>
      </c>
      <c r="F10100" t="s">
        <v>21632</v>
      </c>
    </row>
    <row r="10101" spans="1:6" x14ac:dyDescent="0.25">
      <c r="A10101" t="s">
        <v>5523</v>
      </c>
      <c r="B10101" s="100" t="s">
        <v>11986</v>
      </c>
      <c r="C10101" s="99" t="s">
        <v>11984</v>
      </c>
      <c r="D10101" s="124">
        <v>14121</v>
      </c>
      <c r="E10101" s="157">
        <f>VLOOKUP(D10101,'SOAT LIQ'!$A$87:$C$3416,3,FALSE)</f>
        <v>7</v>
      </c>
      <c r="F10101" t="s">
        <v>21632</v>
      </c>
    </row>
    <row r="10102" spans="1:6" x14ac:dyDescent="0.25">
      <c r="A10102" t="s">
        <v>5523</v>
      </c>
      <c r="B10102" s="100" t="s">
        <v>11987</v>
      </c>
      <c r="C10102" s="99" t="s">
        <v>11984</v>
      </c>
      <c r="D10102" s="124">
        <v>14121</v>
      </c>
      <c r="E10102" s="157">
        <f>VLOOKUP(D10102,'SOAT LIQ'!$A$87:$C$3416,3,FALSE)</f>
        <v>7</v>
      </c>
      <c r="F10102" t="s">
        <v>21632</v>
      </c>
    </row>
    <row r="10103" spans="1:6" x14ac:dyDescent="0.25">
      <c r="A10103" t="s">
        <v>5523</v>
      </c>
      <c r="B10103" s="100" t="s">
        <v>11988</v>
      </c>
      <c r="C10103" s="99" t="s">
        <v>11989</v>
      </c>
      <c r="D10103" s="124">
        <v>14121</v>
      </c>
      <c r="E10103" s="157">
        <f>VLOOKUP(D10103,'SOAT LIQ'!$A$87:$C$3416,3,FALSE)</f>
        <v>7</v>
      </c>
      <c r="F10103" t="s">
        <v>21632</v>
      </c>
    </row>
    <row r="10104" spans="1:6" x14ac:dyDescent="0.25">
      <c r="A10104" t="s">
        <v>5523</v>
      </c>
      <c r="B10104" s="100" t="s">
        <v>11990</v>
      </c>
      <c r="C10104" s="99" t="s">
        <v>11989</v>
      </c>
      <c r="D10104" s="124">
        <v>13522</v>
      </c>
      <c r="E10104" s="157">
        <f>VLOOKUP(D10104,'SOAT LIQ'!$A$87:$C$3416,3,FALSE)</f>
        <v>5</v>
      </c>
      <c r="F10104" t="s">
        <v>21632</v>
      </c>
    </row>
    <row r="10105" spans="1:6" x14ac:dyDescent="0.25">
      <c r="A10105" t="s">
        <v>5523</v>
      </c>
      <c r="B10105" s="100" t="s">
        <v>11991</v>
      </c>
      <c r="C10105" s="99" t="s">
        <v>11992</v>
      </c>
      <c r="D10105" s="124">
        <v>13550</v>
      </c>
      <c r="E10105" s="157">
        <f>VLOOKUP(D10105,'SOAT LIQ'!$A$87:$C$3416,3,FALSE)</f>
        <v>12</v>
      </c>
      <c r="F10105" t="s">
        <v>21632</v>
      </c>
    </row>
    <row r="10106" spans="1:6" x14ac:dyDescent="0.25">
      <c r="A10106" t="s">
        <v>5523</v>
      </c>
      <c r="B10106" s="100" t="s">
        <v>11993</v>
      </c>
      <c r="C10106" s="99" t="s">
        <v>11426</v>
      </c>
      <c r="D10106" s="124">
        <v>513002</v>
      </c>
      <c r="E10106" s="157" t="e">
        <f>VLOOKUP(D10106,'SOAT LIQ'!$A$87:$C$3416,3,FALSE)</f>
        <v>#N/A</v>
      </c>
      <c r="F10106" t="s">
        <v>21632</v>
      </c>
    </row>
    <row r="10107" spans="1:6" x14ac:dyDescent="0.25">
      <c r="A10107" t="s">
        <v>5523</v>
      </c>
      <c r="B10107" s="100" t="s">
        <v>11995</v>
      </c>
      <c r="C10107" s="99" t="s">
        <v>11994</v>
      </c>
      <c r="D10107" s="124">
        <v>13121</v>
      </c>
      <c r="E10107" s="157">
        <f>VLOOKUP(D10107,'SOAT LIQ'!$A$87:$C$3416,3,FALSE)</f>
        <v>9</v>
      </c>
      <c r="F10107" t="s">
        <v>21632</v>
      </c>
    </row>
    <row r="10108" spans="1:6" x14ac:dyDescent="0.25">
      <c r="A10108" t="s">
        <v>5523</v>
      </c>
      <c r="B10108" s="100" t="s">
        <v>11996</v>
      </c>
      <c r="C10108" s="100"/>
      <c r="D10108" s="124">
        <v>13121</v>
      </c>
      <c r="E10108" s="157">
        <f>VLOOKUP(D10108,'SOAT LIQ'!$A$87:$C$3416,3,FALSE)</f>
        <v>9</v>
      </c>
      <c r="F10108" t="s">
        <v>21632</v>
      </c>
    </row>
    <row r="10109" spans="1:6" x14ac:dyDescent="0.25">
      <c r="A10109" t="s">
        <v>5523</v>
      </c>
      <c r="B10109" s="100" t="s">
        <v>11997</v>
      </c>
      <c r="C10109" s="100"/>
      <c r="D10109" s="124">
        <v>13121</v>
      </c>
      <c r="E10109" s="157">
        <f>VLOOKUP(D10109,'SOAT LIQ'!$A$87:$C$3416,3,FALSE)</f>
        <v>9</v>
      </c>
      <c r="F10109" t="s">
        <v>21632</v>
      </c>
    </row>
    <row r="10110" spans="1:6" x14ac:dyDescent="0.25">
      <c r="A10110" t="s">
        <v>5523</v>
      </c>
      <c r="B10110" s="100" t="s">
        <v>11998</v>
      </c>
      <c r="C10110" s="99" t="s">
        <v>11429</v>
      </c>
      <c r="D10110" s="124">
        <v>13220</v>
      </c>
      <c r="E10110" s="157">
        <f>VLOOKUP(D10110,'SOAT LIQ'!$A$87:$C$3416,3,FALSE)</f>
        <v>9</v>
      </c>
      <c r="F10110" t="s">
        <v>21632</v>
      </c>
    </row>
    <row r="10111" spans="1:6" x14ac:dyDescent="0.25">
      <c r="A10111" t="s">
        <v>5523</v>
      </c>
      <c r="B10111" s="100" t="s">
        <v>11999</v>
      </c>
      <c r="C10111" s="100"/>
      <c r="D10111" s="124">
        <v>13220</v>
      </c>
      <c r="E10111" s="157">
        <f>VLOOKUP(D10111,'SOAT LIQ'!$A$87:$C$3416,3,FALSE)</f>
        <v>9</v>
      </c>
      <c r="F10111" t="s">
        <v>21632</v>
      </c>
    </row>
    <row r="10112" spans="1:6" x14ac:dyDescent="0.25">
      <c r="A10112" t="s">
        <v>5523</v>
      </c>
      <c r="B10112" s="100" t="s">
        <v>12000</v>
      </c>
      <c r="C10112" s="99" t="s">
        <v>11994</v>
      </c>
      <c r="D10112" s="124">
        <v>13220</v>
      </c>
      <c r="E10112" s="157">
        <f>VLOOKUP(D10112,'SOAT LIQ'!$A$87:$C$3416,3,FALSE)</f>
        <v>9</v>
      </c>
      <c r="F10112" t="s">
        <v>21632</v>
      </c>
    </row>
    <row r="10113" spans="1:6" x14ac:dyDescent="0.25">
      <c r="A10113" t="s">
        <v>5523</v>
      </c>
      <c r="B10113" s="100" t="s">
        <v>12001</v>
      </c>
      <c r="C10113" s="100"/>
      <c r="D10113" s="124">
        <v>13220</v>
      </c>
      <c r="E10113" s="157">
        <f>VLOOKUP(D10113,'SOAT LIQ'!$A$87:$C$3416,3,FALSE)</f>
        <v>9</v>
      </c>
      <c r="F10113" t="s">
        <v>21632</v>
      </c>
    </row>
    <row r="10114" spans="1:6" x14ac:dyDescent="0.25">
      <c r="A10114" t="s">
        <v>5523</v>
      </c>
      <c r="B10114" s="100" t="s">
        <v>12002</v>
      </c>
      <c r="C10114" s="100"/>
      <c r="D10114" s="124">
        <v>13220</v>
      </c>
      <c r="E10114" s="157">
        <f>VLOOKUP(D10114,'SOAT LIQ'!$A$87:$C$3416,3,FALSE)</f>
        <v>9</v>
      </c>
      <c r="F10114" t="s">
        <v>21632</v>
      </c>
    </row>
    <row r="10115" spans="1:6" x14ac:dyDescent="0.25">
      <c r="A10115" t="s">
        <v>5523</v>
      </c>
      <c r="B10115" s="100" t="s">
        <v>12003</v>
      </c>
      <c r="C10115" s="100"/>
      <c r="D10115" s="124">
        <v>13220</v>
      </c>
      <c r="E10115" s="157">
        <f>VLOOKUP(D10115,'SOAT LIQ'!$A$87:$C$3416,3,FALSE)</f>
        <v>9</v>
      </c>
      <c r="F10115" t="s">
        <v>21632</v>
      </c>
    </row>
    <row r="10116" spans="1:6" x14ac:dyDescent="0.25">
      <c r="A10116" t="s">
        <v>5773</v>
      </c>
      <c r="B10116" s="100" t="s">
        <v>12005</v>
      </c>
      <c r="C10116" s="99" t="s">
        <v>12004</v>
      </c>
      <c r="D10116" s="124">
        <v>14120</v>
      </c>
      <c r="E10116" s="157">
        <f>VLOOKUP(D10116,'SOAT LIQ'!$A$87:$C$3416,3,FALSE)</f>
        <v>8</v>
      </c>
      <c r="F10116" t="s">
        <v>21632</v>
      </c>
    </row>
    <row r="10117" spans="1:6" x14ac:dyDescent="0.25">
      <c r="A10117" t="s">
        <v>5523</v>
      </c>
      <c r="B10117" s="100" t="s">
        <v>12005</v>
      </c>
      <c r="C10117" s="99" t="s">
        <v>12004</v>
      </c>
      <c r="D10117" s="124">
        <v>14120</v>
      </c>
      <c r="E10117" s="157">
        <f>VLOOKUP(D10117,'SOAT LIQ'!$A$87:$C$3416,3,FALSE)</f>
        <v>8</v>
      </c>
      <c r="F10117" t="s">
        <v>21632</v>
      </c>
    </row>
    <row r="10118" spans="1:6" x14ac:dyDescent="0.25">
      <c r="A10118" t="s">
        <v>5782</v>
      </c>
      <c r="B10118" s="100" t="s">
        <v>12005</v>
      </c>
      <c r="C10118" s="99" t="s">
        <v>12004</v>
      </c>
      <c r="D10118" s="124">
        <v>14120</v>
      </c>
      <c r="E10118" s="157">
        <f>VLOOKUP(D10118,'SOAT LIQ'!$A$87:$C$3416,3,FALSE)</f>
        <v>8</v>
      </c>
      <c r="F10118" t="s">
        <v>21632</v>
      </c>
    </row>
    <row r="10119" spans="1:6" x14ac:dyDescent="0.25">
      <c r="A10119" t="s">
        <v>5773</v>
      </c>
      <c r="B10119" s="100" t="s">
        <v>12007</v>
      </c>
      <c r="C10119" s="99" t="s">
        <v>12006</v>
      </c>
      <c r="D10119" s="124">
        <v>14120</v>
      </c>
      <c r="E10119" s="157">
        <f>VLOOKUP(D10119,'SOAT LIQ'!$A$87:$C$3416,3,FALSE)</f>
        <v>8</v>
      </c>
      <c r="F10119" t="s">
        <v>21632</v>
      </c>
    </row>
    <row r="10120" spans="1:6" x14ac:dyDescent="0.25">
      <c r="A10120" t="s">
        <v>5523</v>
      </c>
      <c r="B10120" s="100" t="s">
        <v>12007</v>
      </c>
      <c r="C10120" s="99" t="s">
        <v>12006</v>
      </c>
      <c r="D10120" s="124">
        <v>14120</v>
      </c>
      <c r="E10120" s="157">
        <f>VLOOKUP(D10120,'SOAT LIQ'!$A$87:$C$3416,3,FALSE)</f>
        <v>8</v>
      </c>
      <c r="F10120" t="s">
        <v>21632</v>
      </c>
    </row>
    <row r="10121" spans="1:6" x14ac:dyDescent="0.25">
      <c r="A10121" t="s">
        <v>5782</v>
      </c>
      <c r="B10121" s="100" t="s">
        <v>12007</v>
      </c>
      <c r="C10121" s="99" t="s">
        <v>12006</v>
      </c>
      <c r="D10121" s="124">
        <v>14120</v>
      </c>
      <c r="E10121" s="157">
        <f>VLOOKUP(D10121,'SOAT LIQ'!$A$87:$C$3416,3,FALSE)</f>
        <v>8</v>
      </c>
      <c r="F10121" t="s">
        <v>21632</v>
      </c>
    </row>
    <row r="10122" spans="1:6" x14ac:dyDescent="0.25">
      <c r="A10122" t="s">
        <v>5773</v>
      </c>
      <c r="B10122" s="100" t="s">
        <v>12008</v>
      </c>
      <c r="C10122" s="100"/>
      <c r="D10122" s="124">
        <v>14120</v>
      </c>
      <c r="E10122" s="157">
        <f>VLOOKUP(D10122,'SOAT LIQ'!$A$87:$C$3416,3,FALSE)</f>
        <v>8</v>
      </c>
      <c r="F10122" t="s">
        <v>21632</v>
      </c>
    </row>
    <row r="10123" spans="1:6" x14ac:dyDescent="0.25">
      <c r="A10123" t="s">
        <v>5523</v>
      </c>
      <c r="B10123" s="100" t="s">
        <v>12008</v>
      </c>
      <c r="C10123" s="100"/>
      <c r="D10123" s="124">
        <v>14120</v>
      </c>
      <c r="E10123" s="157">
        <f>VLOOKUP(D10123,'SOAT LIQ'!$A$87:$C$3416,3,FALSE)</f>
        <v>8</v>
      </c>
      <c r="F10123" t="s">
        <v>21632</v>
      </c>
    </row>
    <row r="10124" spans="1:6" x14ac:dyDescent="0.25">
      <c r="A10124" t="s">
        <v>5782</v>
      </c>
      <c r="B10124" s="100" t="s">
        <v>12008</v>
      </c>
      <c r="C10124" s="100"/>
      <c r="D10124" s="124">
        <v>14120</v>
      </c>
      <c r="E10124" s="157">
        <f>VLOOKUP(D10124,'SOAT LIQ'!$A$87:$C$3416,3,FALSE)</f>
        <v>8</v>
      </c>
      <c r="F10124" t="s">
        <v>21632</v>
      </c>
    </row>
    <row r="10125" spans="1:6" x14ac:dyDescent="0.25">
      <c r="A10125" t="s">
        <v>5773</v>
      </c>
      <c r="B10125" s="100" t="s">
        <v>12009</v>
      </c>
      <c r="C10125" s="100"/>
      <c r="D10125" s="124">
        <v>14120</v>
      </c>
      <c r="E10125" s="157">
        <f>VLOOKUP(D10125,'SOAT LIQ'!$A$87:$C$3416,3,FALSE)</f>
        <v>8</v>
      </c>
      <c r="F10125" t="s">
        <v>21632</v>
      </c>
    </row>
    <row r="10126" spans="1:6" x14ac:dyDescent="0.25">
      <c r="A10126" t="s">
        <v>5523</v>
      </c>
      <c r="B10126" s="100" t="s">
        <v>12009</v>
      </c>
      <c r="C10126" s="100"/>
      <c r="D10126" s="124">
        <v>14120</v>
      </c>
      <c r="E10126" s="157">
        <f>VLOOKUP(D10126,'SOAT LIQ'!$A$87:$C$3416,3,FALSE)</f>
        <v>8</v>
      </c>
      <c r="F10126" t="s">
        <v>21632</v>
      </c>
    </row>
    <row r="10127" spans="1:6" x14ac:dyDescent="0.25">
      <c r="A10127" t="s">
        <v>5782</v>
      </c>
      <c r="B10127" s="100" t="s">
        <v>12009</v>
      </c>
      <c r="C10127" s="100"/>
      <c r="D10127" s="124">
        <v>14120</v>
      </c>
      <c r="E10127" s="157">
        <f>VLOOKUP(D10127,'SOAT LIQ'!$A$87:$C$3416,3,FALSE)</f>
        <v>8</v>
      </c>
      <c r="F10127" t="s">
        <v>21632</v>
      </c>
    </row>
    <row r="10128" spans="1:6" x14ac:dyDescent="0.25">
      <c r="A10128" t="s">
        <v>5523</v>
      </c>
      <c r="B10128" s="100" t="s">
        <v>12011</v>
      </c>
      <c r="C10128" s="99" t="s">
        <v>12010</v>
      </c>
      <c r="D10128" s="124">
        <v>13440</v>
      </c>
      <c r="E10128" s="157">
        <f>VLOOKUP(D10128,'SOAT LIQ'!$A$87:$C$3416,3,FALSE)</f>
        <v>11</v>
      </c>
      <c r="F10128" t="s">
        <v>21632</v>
      </c>
    </row>
    <row r="10129" spans="1:6" x14ac:dyDescent="0.25">
      <c r="A10129" t="s">
        <v>5523</v>
      </c>
      <c r="B10129" s="100" t="s">
        <v>12013</v>
      </c>
      <c r="C10129" s="99" t="s">
        <v>12012</v>
      </c>
      <c r="D10129" s="124">
        <v>13550</v>
      </c>
      <c r="E10129" s="157">
        <f>VLOOKUP(D10129,'SOAT LIQ'!$A$87:$C$3416,3,FALSE)</f>
        <v>12</v>
      </c>
      <c r="F10129" t="s">
        <v>21632</v>
      </c>
    </row>
    <row r="10130" spans="1:6" x14ac:dyDescent="0.25">
      <c r="A10130" t="s">
        <v>5523</v>
      </c>
      <c r="B10130" s="100" t="s">
        <v>12014</v>
      </c>
      <c r="C10130" s="99" t="s">
        <v>11992</v>
      </c>
      <c r="D10130" s="124">
        <v>13550</v>
      </c>
      <c r="E10130" s="157">
        <f>VLOOKUP(D10130,'SOAT LIQ'!$A$87:$C$3416,3,FALSE)</f>
        <v>12</v>
      </c>
      <c r="F10130" t="s">
        <v>21632</v>
      </c>
    </row>
    <row r="10131" spans="1:6" x14ac:dyDescent="0.25">
      <c r="A10131" t="s">
        <v>5523</v>
      </c>
      <c r="B10131" s="100" t="s">
        <v>12016</v>
      </c>
      <c r="C10131" s="99" t="s">
        <v>12015</v>
      </c>
      <c r="D10131" s="124">
        <v>13550</v>
      </c>
      <c r="E10131" s="157">
        <f>VLOOKUP(D10131,'SOAT LIQ'!$A$87:$C$3416,3,FALSE)</f>
        <v>12</v>
      </c>
      <c r="F10131" t="s">
        <v>21632</v>
      </c>
    </row>
    <row r="10132" spans="1:6" x14ac:dyDescent="0.25">
      <c r="A10132" t="s">
        <v>5523</v>
      </c>
      <c r="B10132" s="100" t="s">
        <v>12018</v>
      </c>
      <c r="C10132" s="99" t="s">
        <v>12017</v>
      </c>
      <c r="D10132" s="124">
        <v>13550</v>
      </c>
      <c r="E10132" s="157">
        <f>VLOOKUP(D10132,'SOAT LIQ'!$A$87:$C$3416,3,FALSE)</f>
        <v>12</v>
      </c>
      <c r="F10132" t="s">
        <v>21632</v>
      </c>
    </row>
    <row r="10133" spans="1:6" x14ac:dyDescent="0.25">
      <c r="A10133" t="s">
        <v>5523</v>
      </c>
      <c r="B10133" s="100" t="s">
        <v>12020</v>
      </c>
      <c r="C10133" s="99" t="s">
        <v>12019</v>
      </c>
      <c r="D10133" s="124">
        <v>13550</v>
      </c>
      <c r="E10133" s="157">
        <f>VLOOKUP(D10133,'SOAT LIQ'!$A$87:$C$3416,3,FALSE)</f>
        <v>12</v>
      </c>
      <c r="F10133" t="s">
        <v>21632</v>
      </c>
    </row>
    <row r="10134" spans="1:6" x14ac:dyDescent="0.25">
      <c r="A10134" t="s">
        <v>5523</v>
      </c>
      <c r="B10134" s="100" t="s">
        <v>12022</v>
      </c>
      <c r="C10134" s="99" t="s">
        <v>12021</v>
      </c>
      <c r="D10134" s="124">
        <v>13550</v>
      </c>
      <c r="E10134" s="157">
        <f>VLOOKUP(D10134,'SOAT LIQ'!$A$87:$C$3416,3,FALSE)</f>
        <v>12</v>
      </c>
      <c r="F10134" t="s">
        <v>21632</v>
      </c>
    </row>
    <row r="10135" spans="1:6" x14ac:dyDescent="0.25">
      <c r="A10135" t="s">
        <v>5523</v>
      </c>
      <c r="B10135" s="100" t="s">
        <v>12024</v>
      </c>
      <c r="C10135" s="99" t="s">
        <v>12023</v>
      </c>
      <c r="D10135" s="124">
        <v>13550</v>
      </c>
      <c r="E10135" s="157">
        <f>VLOOKUP(D10135,'SOAT LIQ'!$A$87:$C$3416,3,FALSE)</f>
        <v>12</v>
      </c>
      <c r="F10135" t="s">
        <v>21632</v>
      </c>
    </row>
    <row r="10136" spans="1:6" x14ac:dyDescent="0.25">
      <c r="A10136" t="s">
        <v>5523</v>
      </c>
      <c r="B10136" s="100" t="s">
        <v>12026</v>
      </c>
      <c r="C10136" s="99" t="s">
        <v>12025</v>
      </c>
      <c r="D10136" s="124">
        <v>13550</v>
      </c>
      <c r="E10136" s="157">
        <f>VLOOKUP(D10136,'SOAT LIQ'!$A$87:$C$3416,3,FALSE)</f>
        <v>12</v>
      </c>
      <c r="F10136" t="s">
        <v>21632</v>
      </c>
    </row>
    <row r="10137" spans="1:6" x14ac:dyDescent="0.25">
      <c r="A10137" t="s">
        <v>5523</v>
      </c>
      <c r="B10137" s="100" t="s">
        <v>12028</v>
      </c>
      <c r="C10137" s="99" t="s">
        <v>12027</v>
      </c>
      <c r="D10137" s="124">
        <v>13550</v>
      </c>
      <c r="E10137" s="157">
        <f>VLOOKUP(D10137,'SOAT LIQ'!$A$87:$C$3416,3,FALSE)</f>
        <v>12</v>
      </c>
      <c r="F10137" t="s">
        <v>21632</v>
      </c>
    </row>
    <row r="10138" spans="1:6" x14ac:dyDescent="0.25">
      <c r="A10138" t="s">
        <v>5523</v>
      </c>
      <c r="B10138" s="100" t="s">
        <v>12030</v>
      </c>
      <c r="C10138" s="99" t="s">
        <v>12029</v>
      </c>
      <c r="D10138" s="124">
        <v>13550</v>
      </c>
      <c r="E10138" s="157">
        <f>VLOOKUP(D10138,'SOAT LIQ'!$A$87:$C$3416,3,FALSE)</f>
        <v>12</v>
      </c>
      <c r="F10138" t="s">
        <v>21632</v>
      </c>
    </row>
    <row r="10139" spans="1:6" x14ac:dyDescent="0.25">
      <c r="A10139" t="s">
        <v>5523</v>
      </c>
      <c r="B10139" s="100" t="s">
        <v>12032</v>
      </c>
      <c r="C10139" s="99" t="s">
        <v>12031</v>
      </c>
      <c r="D10139" s="124">
        <v>13550</v>
      </c>
      <c r="E10139" s="157">
        <f>VLOOKUP(D10139,'SOAT LIQ'!$A$87:$C$3416,3,FALSE)</f>
        <v>12</v>
      </c>
      <c r="F10139" t="s">
        <v>21632</v>
      </c>
    </row>
    <row r="10140" spans="1:6" x14ac:dyDescent="0.25">
      <c r="A10140" t="s">
        <v>5523</v>
      </c>
      <c r="B10140" s="100" t="s">
        <v>12033</v>
      </c>
      <c r="C10140" s="99" t="s">
        <v>11480</v>
      </c>
      <c r="D10140" s="124">
        <v>13550</v>
      </c>
      <c r="E10140" s="157">
        <f>VLOOKUP(D10140,'SOAT LIQ'!$A$87:$C$3416,3,FALSE)</f>
        <v>12</v>
      </c>
      <c r="F10140" t="s">
        <v>21632</v>
      </c>
    </row>
    <row r="10141" spans="1:6" x14ac:dyDescent="0.25">
      <c r="A10141" t="s">
        <v>5523</v>
      </c>
      <c r="B10141" s="100" t="s">
        <v>12034</v>
      </c>
      <c r="C10141" s="99" t="s">
        <v>11480</v>
      </c>
      <c r="D10141" s="124">
        <v>13550</v>
      </c>
      <c r="E10141" s="157">
        <f>VLOOKUP(D10141,'SOAT LIQ'!$A$87:$C$3416,3,FALSE)</f>
        <v>12</v>
      </c>
      <c r="F10141" t="s">
        <v>21632</v>
      </c>
    </row>
    <row r="10142" spans="1:6" x14ac:dyDescent="0.25">
      <c r="A10142" t="s">
        <v>5523</v>
      </c>
      <c r="B10142" s="100" t="s">
        <v>12035</v>
      </c>
      <c r="C10142" s="99" t="s">
        <v>11480</v>
      </c>
      <c r="D10142" s="124">
        <v>13550</v>
      </c>
      <c r="E10142" s="157">
        <f>VLOOKUP(D10142,'SOAT LIQ'!$A$87:$C$3416,3,FALSE)</f>
        <v>12</v>
      </c>
      <c r="F10142" t="s">
        <v>21632</v>
      </c>
    </row>
    <row r="10143" spans="1:6" x14ac:dyDescent="0.25">
      <c r="A10143" t="s">
        <v>5523</v>
      </c>
      <c r="B10143" s="100" t="s">
        <v>12036</v>
      </c>
      <c r="C10143" s="99" t="s">
        <v>11480</v>
      </c>
      <c r="D10143" s="124">
        <v>13550</v>
      </c>
      <c r="E10143" s="157">
        <f>VLOOKUP(D10143,'SOAT LIQ'!$A$87:$C$3416,3,FALSE)</f>
        <v>12</v>
      </c>
      <c r="F10143" t="s">
        <v>21632</v>
      </c>
    </row>
    <row r="10144" spans="1:6" x14ac:dyDescent="0.25">
      <c r="A10144" t="s">
        <v>5523</v>
      </c>
      <c r="B10144" s="100" t="s">
        <v>12037</v>
      </c>
      <c r="C10144" s="99" t="s">
        <v>11480</v>
      </c>
      <c r="D10144" s="124">
        <v>13550</v>
      </c>
      <c r="E10144" s="157">
        <f>VLOOKUP(D10144,'SOAT LIQ'!$A$87:$C$3416,3,FALSE)</f>
        <v>12</v>
      </c>
      <c r="F10144" t="s">
        <v>21632</v>
      </c>
    </row>
    <row r="10145" spans="1:6" x14ac:dyDescent="0.25">
      <c r="A10145" t="s">
        <v>5523</v>
      </c>
      <c r="B10145" s="100" t="s">
        <v>12038</v>
      </c>
      <c r="C10145" s="99" t="s">
        <v>11480</v>
      </c>
      <c r="D10145" s="124">
        <v>13550</v>
      </c>
      <c r="E10145" s="157">
        <f>VLOOKUP(D10145,'SOAT LIQ'!$A$87:$C$3416,3,FALSE)</f>
        <v>12</v>
      </c>
      <c r="F10145" t="s">
        <v>21632</v>
      </c>
    </row>
    <row r="10146" spans="1:6" x14ac:dyDescent="0.25">
      <c r="A10146" t="s">
        <v>5523</v>
      </c>
      <c r="B10146" s="100" t="s">
        <v>12039</v>
      </c>
      <c r="C10146" s="99" t="s">
        <v>11480</v>
      </c>
      <c r="D10146" s="124">
        <v>13550</v>
      </c>
      <c r="E10146" s="157">
        <f>VLOOKUP(D10146,'SOAT LIQ'!$A$87:$C$3416,3,FALSE)</f>
        <v>12</v>
      </c>
      <c r="F10146" t="s">
        <v>21632</v>
      </c>
    </row>
    <row r="10147" spans="1:6" x14ac:dyDescent="0.25">
      <c r="A10147" t="s">
        <v>5523</v>
      </c>
      <c r="B10147" s="100" t="s">
        <v>12040</v>
      </c>
      <c r="C10147" s="100"/>
      <c r="D10147" s="124">
        <v>13550</v>
      </c>
      <c r="E10147" s="157">
        <f>VLOOKUP(D10147,'SOAT LIQ'!$A$87:$C$3416,3,FALSE)</f>
        <v>12</v>
      </c>
      <c r="F10147" t="s">
        <v>21632</v>
      </c>
    </row>
    <row r="10148" spans="1:6" x14ac:dyDescent="0.25">
      <c r="A10148" t="s">
        <v>5773</v>
      </c>
      <c r="B10148" s="100" t="s">
        <v>12042</v>
      </c>
      <c r="C10148" s="99" t="s">
        <v>12041</v>
      </c>
      <c r="D10148" s="124">
        <v>14121</v>
      </c>
      <c r="E10148" s="157">
        <f>VLOOKUP(D10148,'SOAT LIQ'!$A$87:$C$3416,3,FALSE)</f>
        <v>7</v>
      </c>
      <c r="F10148" t="s">
        <v>21632</v>
      </c>
    </row>
    <row r="10149" spans="1:6" x14ac:dyDescent="0.25">
      <c r="A10149" t="s">
        <v>5523</v>
      </c>
      <c r="B10149" s="100" t="s">
        <v>12042</v>
      </c>
      <c r="C10149" s="99" t="s">
        <v>12041</v>
      </c>
      <c r="D10149" s="124">
        <v>14121</v>
      </c>
      <c r="E10149" s="157">
        <f>VLOOKUP(D10149,'SOAT LIQ'!$A$87:$C$3416,3,FALSE)</f>
        <v>7</v>
      </c>
      <c r="F10149" t="s">
        <v>21632</v>
      </c>
    </row>
    <row r="10150" spans="1:6" x14ac:dyDescent="0.25">
      <c r="A10150" t="s">
        <v>5782</v>
      </c>
      <c r="B10150" s="100" t="s">
        <v>12042</v>
      </c>
      <c r="C10150" s="99" t="s">
        <v>12041</v>
      </c>
      <c r="D10150" s="124">
        <v>14121</v>
      </c>
      <c r="E10150" s="157">
        <f>VLOOKUP(D10150,'SOAT LIQ'!$A$87:$C$3416,3,FALSE)</f>
        <v>7</v>
      </c>
      <c r="F10150" t="s">
        <v>21632</v>
      </c>
    </row>
    <row r="10151" spans="1:6" x14ac:dyDescent="0.25">
      <c r="A10151" t="s">
        <v>5773</v>
      </c>
      <c r="B10151" s="100" t="s">
        <v>12043</v>
      </c>
      <c r="C10151" s="100"/>
      <c r="D10151" s="124">
        <v>14121</v>
      </c>
      <c r="E10151" s="157">
        <f>VLOOKUP(D10151,'SOAT LIQ'!$A$87:$C$3416,3,FALSE)</f>
        <v>7</v>
      </c>
      <c r="F10151" t="s">
        <v>21632</v>
      </c>
    </row>
    <row r="10152" spans="1:6" x14ac:dyDescent="0.25">
      <c r="A10152" t="s">
        <v>5523</v>
      </c>
      <c r="B10152" s="100" t="s">
        <v>12043</v>
      </c>
      <c r="C10152" s="100"/>
      <c r="D10152" s="124">
        <v>14121</v>
      </c>
      <c r="E10152" s="157">
        <f>VLOOKUP(D10152,'SOAT LIQ'!$A$87:$C$3416,3,FALSE)</f>
        <v>7</v>
      </c>
      <c r="F10152" t="s">
        <v>21632</v>
      </c>
    </row>
    <row r="10153" spans="1:6" x14ac:dyDescent="0.25">
      <c r="A10153" t="s">
        <v>5782</v>
      </c>
      <c r="B10153" s="100" t="s">
        <v>12043</v>
      </c>
      <c r="C10153" s="100"/>
      <c r="D10153" s="124">
        <v>14121</v>
      </c>
      <c r="E10153" s="157">
        <f>VLOOKUP(D10153,'SOAT LIQ'!$A$87:$C$3416,3,FALSE)</f>
        <v>7</v>
      </c>
      <c r="F10153" t="s">
        <v>21632</v>
      </c>
    </row>
    <row r="10154" spans="1:6" x14ac:dyDescent="0.25">
      <c r="A10154" t="s">
        <v>5773</v>
      </c>
      <c r="B10154" s="100" t="s">
        <v>12044</v>
      </c>
      <c r="C10154" s="100"/>
      <c r="D10154" s="124">
        <v>14121</v>
      </c>
      <c r="E10154" s="157">
        <f>VLOOKUP(D10154,'SOAT LIQ'!$A$87:$C$3416,3,FALSE)</f>
        <v>7</v>
      </c>
      <c r="F10154" t="s">
        <v>21632</v>
      </c>
    </row>
    <row r="10155" spans="1:6" x14ac:dyDescent="0.25">
      <c r="A10155" t="s">
        <v>5523</v>
      </c>
      <c r="B10155" s="100" t="s">
        <v>12044</v>
      </c>
      <c r="C10155" s="100"/>
      <c r="D10155" s="124">
        <v>14121</v>
      </c>
      <c r="E10155" s="157">
        <f>VLOOKUP(D10155,'SOAT LIQ'!$A$87:$C$3416,3,FALSE)</f>
        <v>7</v>
      </c>
      <c r="F10155" t="s">
        <v>21632</v>
      </c>
    </row>
    <row r="10156" spans="1:6" x14ac:dyDescent="0.25">
      <c r="A10156" t="s">
        <v>5782</v>
      </c>
      <c r="B10156" s="100" t="s">
        <v>12044</v>
      </c>
      <c r="C10156" s="100"/>
      <c r="D10156" s="124">
        <v>14121</v>
      </c>
      <c r="E10156" s="157">
        <f>VLOOKUP(D10156,'SOAT LIQ'!$A$87:$C$3416,3,FALSE)</f>
        <v>7</v>
      </c>
      <c r="F10156" t="s">
        <v>21632</v>
      </c>
    </row>
    <row r="10157" spans="1:6" x14ac:dyDescent="0.25">
      <c r="A10157" t="s">
        <v>5523</v>
      </c>
      <c r="B10157" s="100" t="s">
        <v>12045</v>
      </c>
      <c r="C10157" s="99" t="s">
        <v>12004</v>
      </c>
      <c r="D10157" s="124">
        <v>13550</v>
      </c>
      <c r="E10157" s="157">
        <f>VLOOKUP(D10157,'SOAT LIQ'!$A$87:$C$3416,3,FALSE)</f>
        <v>12</v>
      </c>
      <c r="F10157" t="s">
        <v>21632</v>
      </c>
    </row>
    <row r="10158" spans="1:6" x14ac:dyDescent="0.25">
      <c r="A10158" t="s">
        <v>5523</v>
      </c>
      <c r="B10158" s="100" t="s">
        <v>12046</v>
      </c>
      <c r="C10158" s="99" t="s">
        <v>12041</v>
      </c>
      <c r="D10158" s="124">
        <v>13550</v>
      </c>
      <c r="E10158" s="157">
        <f>VLOOKUP(D10158,'SOAT LIQ'!$A$87:$C$3416,3,FALSE)</f>
        <v>12</v>
      </c>
      <c r="F10158" t="s">
        <v>21632</v>
      </c>
    </row>
    <row r="10159" spans="1:6" x14ac:dyDescent="0.25">
      <c r="A10159" t="s">
        <v>5523</v>
      </c>
      <c r="B10159" s="100" t="s">
        <v>12047</v>
      </c>
      <c r="C10159" s="99" t="s">
        <v>12004</v>
      </c>
      <c r="D10159" s="124">
        <v>13550</v>
      </c>
      <c r="E10159" s="157">
        <f>VLOOKUP(D10159,'SOAT LIQ'!$A$87:$C$3416,3,FALSE)</f>
        <v>12</v>
      </c>
      <c r="F10159" t="s">
        <v>21632</v>
      </c>
    </row>
    <row r="10160" spans="1:6" x14ac:dyDescent="0.25">
      <c r="A10160" t="s">
        <v>5523</v>
      </c>
      <c r="B10160" s="100" t="s">
        <v>12048</v>
      </c>
      <c r="C10160" s="99" t="s">
        <v>12041</v>
      </c>
      <c r="D10160" s="124">
        <v>13550</v>
      </c>
      <c r="E10160" s="157">
        <f>VLOOKUP(D10160,'SOAT LIQ'!$A$87:$C$3416,3,FALSE)</f>
        <v>12</v>
      </c>
      <c r="F10160" t="s">
        <v>21632</v>
      </c>
    </row>
    <row r="10161" spans="1:6" x14ac:dyDescent="0.25">
      <c r="A10161" t="s">
        <v>5523</v>
      </c>
      <c r="B10161" s="100" t="s">
        <v>12049</v>
      </c>
      <c r="C10161" s="100"/>
      <c r="D10161" s="124">
        <v>13120</v>
      </c>
      <c r="E10161" s="157">
        <f>VLOOKUP(D10161,'SOAT LIQ'!$A$87:$C$3416,3,FALSE)</f>
        <v>7</v>
      </c>
      <c r="F10161" t="s">
        <v>21632</v>
      </c>
    </row>
    <row r="10162" spans="1:6" x14ac:dyDescent="0.25">
      <c r="A10162" t="s">
        <v>5523</v>
      </c>
      <c r="B10162" s="100" t="s">
        <v>12050</v>
      </c>
      <c r="C10162" s="100"/>
      <c r="D10162" s="124">
        <v>13120</v>
      </c>
      <c r="E10162" s="157">
        <f>VLOOKUP(D10162,'SOAT LIQ'!$A$87:$C$3416,3,FALSE)</f>
        <v>7</v>
      </c>
      <c r="F10162" t="s">
        <v>21632</v>
      </c>
    </row>
    <row r="10163" spans="1:6" x14ac:dyDescent="0.25">
      <c r="A10163" t="s">
        <v>5523</v>
      </c>
      <c r="B10163" s="100" t="s">
        <v>12051</v>
      </c>
      <c r="C10163" s="99" t="s">
        <v>12052</v>
      </c>
      <c r="D10163" s="124">
        <v>13121</v>
      </c>
      <c r="E10163" s="157">
        <f>VLOOKUP(D10163,'SOAT LIQ'!$A$87:$C$3416,3,FALSE)</f>
        <v>9</v>
      </c>
      <c r="F10163" t="s">
        <v>21632</v>
      </c>
    </row>
    <row r="10164" spans="1:6" x14ac:dyDescent="0.25">
      <c r="A10164" t="s">
        <v>5523</v>
      </c>
      <c r="B10164" s="100" t="s">
        <v>12053</v>
      </c>
      <c r="C10164" s="100"/>
      <c r="D10164" s="124">
        <v>13220</v>
      </c>
      <c r="E10164" s="157">
        <f>VLOOKUP(D10164,'SOAT LIQ'!$A$87:$C$3416,3,FALSE)</f>
        <v>9</v>
      </c>
      <c r="F10164" t="s">
        <v>21632</v>
      </c>
    </row>
    <row r="10165" spans="1:6" x14ac:dyDescent="0.25">
      <c r="A10165" t="s">
        <v>5523</v>
      </c>
      <c r="B10165" s="100" t="s">
        <v>12054</v>
      </c>
      <c r="C10165" s="100"/>
      <c r="D10165" s="124">
        <v>13220</v>
      </c>
      <c r="E10165" s="157">
        <f>VLOOKUP(D10165,'SOAT LIQ'!$A$87:$C$3416,3,FALSE)</f>
        <v>9</v>
      </c>
      <c r="F10165" t="s">
        <v>21632</v>
      </c>
    </row>
    <row r="10166" spans="1:6" x14ac:dyDescent="0.25">
      <c r="A10166" t="s">
        <v>5523</v>
      </c>
      <c r="B10166" s="100" t="s">
        <v>12055</v>
      </c>
      <c r="C10166" s="100"/>
      <c r="D10166" s="124">
        <v>14120</v>
      </c>
      <c r="E10166" s="157">
        <f>VLOOKUP(D10166,'SOAT LIQ'!$A$87:$C$3416,3,FALSE)</f>
        <v>8</v>
      </c>
      <c r="F10166" t="s">
        <v>21632</v>
      </c>
    </row>
    <row r="10167" spans="1:6" x14ac:dyDescent="0.25">
      <c r="A10167" t="s">
        <v>5523</v>
      </c>
      <c r="B10167" s="100" t="s">
        <v>12056</v>
      </c>
      <c r="C10167" s="100"/>
      <c r="D10167" s="124">
        <v>14120</v>
      </c>
      <c r="E10167" s="157">
        <f>VLOOKUP(D10167,'SOAT LIQ'!$A$87:$C$3416,3,FALSE)</f>
        <v>8</v>
      </c>
      <c r="F10167" t="s">
        <v>21632</v>
      </c>
    </row>
    <row r="10168" spans="1:6" x14ac:dyDescent="0.25">
      <c r="A10168" t="s">
        <v>5523</v>
      </c>
      <c r="B10168" s="100" t="s">
        <v>12057</v>
      </c>
      <c r="C10168" s="100"/>
      <c r="D10168" s="124">
        <v>14121</v>
      </c>
      <c r="E10168" s="157">
        <f>VLOOKUP(D10168,'SOAT LIQ'!$A$87:$C$3416,3,FALSE)</f>
        <v>7</v>
      </c>
      <c r="F10168" t="s">
        <v>21632</v>
      </c>
    </row>
    <row r="10169" spans="1:6" x14ac:dyDescent="0.25">
      <c r="A10169" t="s">
        <v>5523</v>
      </c>
      <c r="B10169" s="100" t="s">
        <v>12058</v>
      </c>
      <c r="C10169" s="100"/>
      <c r="D10169" s="124">
        <v>13732</v>
      </c>
      <c r="E10169" s="157">
        <f>VLOOKUP(D10169,'SOAT LIQ'!$A$87:$C$3416,3,FALSE)</f>
        <v>11</v>
      </c>
      <c r="F10169" t="s">
        <v>21632</v>
      </c>
    </row>
    <row r="10170" spans="1:6" x14ac:dyDescent="0.25">
      <c r="A10170" t="s">
        <v>5523</v>
      </c>
      <c r="B10170" s="100" t="s">
        <v>12059</v>
      </c>
      <c r="C10170" s="100"/>
      <c r="D10170" s="124">
        <v>13732</v>
      </c>
      <c r="E10170" s="157">
        <f>VLOOKUP(D10170,'SOAT LIQ'!$A$87:$C$3416,3,FALSE)</f>
        <v>11</v>
      </c>
      <c r="F10170" t="s">
        <v>21632</v>
      </c>
    </row>
    <row r="10171" spans="1:6" x14ac:dyDescent="0.25">
      <c r="A10171" t="s">
        <v>5523</v>
      </c>
      <c r="B10171" s="100" t="s">
        <v>12060</v>
      </c>
      <c r="C10171" s="100"/>
      <c r="D10171" s="124">
        <v>13732</v>
      </c>
      <c r="E10171" s="157">
        <f>VLOOKUP(D10171,'SOAT LIQ'!$A$87:$C$3416,3,FALSE)</f>
        <v>11</v>
      </c>
      <c r="F10171" t="s">
        <v>21632</v>
      </c>
    </row>
    <row r="10172" spans="1:6" x14ac:dyDescent="0.25">
      <c r="A10172" t="s">
        <v>5523</v>
      </c>
      <c r="B10172" s="100" t="s">
        <v>12061</v>
      </c>
      <c r="C10172" s="100"/>
      <c r="D10172" s="124">
        <v>13732</v>
      </c>
      <c r="E10172" s="157">
        <f>VLOOKUP(D10172,'SOAT LIQ'!$A$87:$C$3416,3,FALSE)</f>
        <v>11</v>
      </c>
      <c r="F10172" t="s">
        <v>21632</v>
      </c>
    </row>
    <row r="10173" spans="1:6" x14ac:dyDescent="0.25">
      <c r="A10173" t="s">
        <v>5523</v>
      </c>
      <c r="B10173" s="100" t="s">
        <v>12062</v>
      </c>
      <c r="C10173" s="100"/>
      <c r="D10173" s="124">
        <v>13732</v>
      </c>
      <c r="E10173" s="157">
        <f>VLOOKUP(D10173,'SOAT LIQ'!$A$87:$C$3416,3,FALSE)</f>
        <v>11</v>
      </c>
      <c r="F10173" t="s">
        <v>21632</v>
      </c>
    </row>
    <row r="10174" spans="1:6" x14ac:dyDescent="0.25">
      <c r="A10174" t="s">
        <v>5523</v>
      </c>
      <c r="B10174" s="100" t="s">
        <v>12063</v>
      </c>
      <c r="C10174" s="100"/>
      <c r="D10174" s="124">
        <v>13420</v>
      </c>
      <c r="E10174" s="157">
        <f>VLOOKUP(D10174,'SOAT LIQ'!$A$87:$C$3416,3,FALSE)</f>
        <v>10</v>
      </c>
      <c r="F10174" t="s">
        <v>21632</v>
      </c>
    </row>
    <row r="10175" spans="1:6" x14ac:dyDescent="0.25">
      <c r="A10175" t="s">
        <v>5523</v>
      </c>
      <c r="B10175" s="100" t="s">
        <v>12064</v>
      </c>
      <c r="C10175" s="100"/>
      <c r="D10175" s="124">
        <v>13420</v>
      </c>
      <c r="E10175" s="157">
        <f>VLOOKUP(D10175,'SOAT LIQ'!$A$87:$C$3416,3,FALSE)</f>
        <v>10</v>
      </c>
      <c r="F10175" t="s">
        <v>21632</v>
      </c>
    </row>
    <row r="10176" spans="1:6" x14ac:dyDescent="0.25">
      <c r="A10176" t="s">
        <v>5523</v>
      </c>
      <c r="B10176" s="100" t="s">
        <v>12065</v>
      </c>
      <c r="C10176" s="100"/>
      <c r="D10176" s="124">
        <v>13704</v>
      </c>
      <c r="E10176" s="157">
        <f>VLOOKUP(D10176,'SOAT LIQ'!$A$87:$C$3416,3,FALSE)</f>
        <v>7</v>
      </c>
      <c r="F10176" t="s">
        <v>21632</v>
      </c>
    </row>
    <row r="10177" spans="1:6" x14ac:dyDescent="0.25">
      <c r="A10177" t="s">
        <v>5523</v>
      </c>
      <c r="B10177" s="100" t="s">
        <v>12066</v>
      </c>
      <c r="C10177" s="100"/>
      <c r="D10177" s="124">
        <v>13520</v>
      </c>
      <c r="E10177" s="157">
        <f>VLOOKUP(D10177,'SOAT LIQ'!$A$87:$C$3416,3,FALSE)</f>
        <v>12</v>
      </c>
      <c r="F10177" t="s">
        <v>21632</v>
      </c>
    </row>
    <row r="10178" spans="1:6" x14ac:dyDescent="0.25">
      <c r="A10178" t="s">
        <v>5523</v>
      </c>
      <c r="B10178" s="100" t="s">
        <v>12067</v>
      </c>
      <c r="C10178" s="100"/>
      <c r="D10178" s="124">
        <v>13520</v>
      </c>
      <c r="E10178" s="157">
        <f>VLOOKUP(D10178,'SOAT LIQ'!$A$87:$C$3416,3,FALSE)</f>
        <v>12</v>
      </c>
      <c r="F10178" t="s">
        <v>21632</v>
      </c>
    </row>
    <row r="10179" spans="1:6" x14ac:dyDescent="0.25">
      <c r="A10179" t="s">
        <v>5523</v>
      </c>
      <c r="B10179" s="100" t="s">
        <v>12068</v>
      </c>
      <c r="C10179" s="100"/>
      <c r="D10179" s="124">
        <v>13521</v>
      </c>
      <c r="E10179" s="157">
        <f>VLOOKUP(D10179,'SOAT LIQ'!$A$87:$C$3416,3,FALSE)</f>
        <v>7</v>
      </c>
      <c r="F10179" t="s">
        <v>21632</v>
      </c>
    </row>
    <row r="10180" spans="1:6" x14ac:dyDescent="0.25">
      <c r="A10180" t="s">
        <v>5523</v>
      </c>
      <c r="B10180" s="100" t="s">
        <v>12069</v>
      </c>
      <c r="C10180" s="100"/>
      <c r="D10180" s="124">
        <v>13521</v>
      </c>
      <c r="E10180" s="157">
        <f>VLOOKUP(D10180,'SOAT LIQ'!$A$87:$C$3416,3,FALSE)</f>
        <v>7</v>
      </c>
      <c r="F10180" t="s">
        <v>21632</v>
      </c>
    </row>
    <row r="10181" spans="1:6" x14ac:dyDescent="0.25">
      <c r="A10181" t="s">
        <v>5523</v>
      </c>
      <c r="B10181" s="100" t="s">
        <v>12070</v>
      </c>
      <c r="C10181" s="99" t="s">
        <v>12071</v>
      </c>
      <c r="D10181" s="124">
        <v>13521</v>
      </c>
      <c r="E10181" s="157">
        <f>VLOOKUP(D10181,'SOAT LIQ'!$A$87:$C$3416,3,FALSE)</f>
        <v>7</v>
      </c>
      <c r="F10181" t="s">
        <v>21632</v>
      </c>
    </row>
    <row r="10182" spans="1:6" x14ac:dyDescent="0.25">
      <c r="A10182" t="s">
        <v>5523</v>
      </c>
      <c r="B10182" s="100" t="s">
        <v>12072</v>
      </c>
      <c r="C10182" s="100"/>
      <c r="D10182" s="124">
        <v>13521</v>
      </c>
      <c r="E10182" s="157">
        <f>VLOOKUP(D10182,'SOAT LIQ'!$A$87:$C$3416,3,FALSE)</f>
        <v>7</v>
      </c>
      <c r="F10182" t="s">
        <v>21632</v>
      </c>
    </row>
    <row r="10183" spans="1:6" x14ac:dyDescent="0.25">
      <c r="A10183" t="s">
        <v>5523</v>
      </c>
      <c r="B10183" s="100" t="s">
        <v>12073</v>
      </c>
      <c r="C10183" s="100"/>
      <c r="D10183" s="124">
        <v>13522</v>
      </c>
      <c r="E10183" s="157">
        <f>VLOOKUP(D10183,'SOAT LIQ'!$A$87:$C$3416,3,FALSE)</f>
        <v>5</v>
      </c>
      <c r="F10183" t="s">
        <v>21632</v>
      </c>
    </row>
    <row r="10184" spans="1:6" x14ac:dyDescent="0.25">
      <c r="A10184" t="s">
        <v>5523</v>
      </c>
      <c r="B10184" s="100" t="s">
        <v>12075</v>
      </c>
      <c r="C10184" s="99" t="s">
        <v>12074</v>
      </c>
      <c r="D10184" s="124">
        <v>13161</v>
      </c>
      <c r="E10184" s="157">
        <f>VLOOKUP(D10184,'SOAT LIQ'!$A$87:$C$3416,3,FALSE)</f>
        <v>7</v>
      </c>
      <c r="F10184" t="s">
        <v>21632</v>
      </c>
    </row>
    <row r="10185" spans="1:6" x14ac:dyDescent="0.25">
      <c r="A10185" t="s">
        <v>5936</v>
      </c>
      <c r="B10185" s="100" t="s">
        <v>12075</v>
      </c>
      <c r="C10185" s="99" t="s">
        <v>12074</v>
      </c>
      <c r="D10185" s="124">
        <v>13161</v>
      </c>
      <c r="E10185" s="157">
        <f>VLOOKUP(D10185,'SOAT LIQ'!$A$87:$C$3416,3,FALSE)</f>
        <v>7</v>
      </c>
      <c r="F10185" t="s">
        <v>21632</v>
      </c>
    </row>
    <row r="10186" spans="1:6" x14ac:dyDescent="0.25">
      <c r="A10186" t="s">
        <v>5523</v>
      </c>
      <c r="B10186" s="100" t="s">
        <v>12076</v>
      </c>
      <c r="C10186" s="99" t="s">
        <v>12052</v>
      </c>
      <c r="D10186" s="124">
        <v>13171</v>
      </c>
      <c r="E10186" s="157">
        <f>VLOOKUP(D10186,'SOAT LIQ'!$A$87:$C$3416,3,FALSE)</f>
        <v>11</v>
      </c>
      <c r="F10186" t="s">
        <v>21632</v>
      </c>
    </row>
    <row r="10187" spans="1:6" x14ac:dyDescent="0.25">
      <c r="A10187" t="s">
        <v>5523</v>
      </c>
      <c r="B10187" s="100" t="s">
        <v>12078</v>
      </c>
      <c r="C10187" s="99" t="s">
        <v>12077</v>
      </c>
      <c r="D10187" s="124">
        <v>13271</v>
      </c>
      <c r="E10187" s="157">
        <f>VLOOKUP(D10187,'SOAT LIQ'!$A$87:$C$3416,3,FALSE)</f>
        <v>9</v>
      </c>
      <c r="F10187" t="s">
        <v>21632</v>
      </c>
    </row>
    <row r="10188" spans="1:6" x14ac:dyDescent="0.25">
      <c r="A10188" t="s">
        <v>5773</v>
      </c>
      <c r="B10188" s="100" t="s">
        <v>12080</v>
      </c>
      <c r="C10188" s="99" t="s">
        <v>12079</v>
      </c>
      <c r="D10188" s="124">
        <v>14160</v>
      </c>
      <c r="E10188" s="157">
        <f>VLOOKUP(D10188,'SOAT LIQ'!$A$87:$C$3416,3,FALSE)</f>
        <v>10</v>
      </c>
      <c r="F10188" t="s">
        <v>21632</v>
      </c>
    </row>
    <row r="10189" spans="1:6" x14ac:dyDescent="0.25">
      <c r="A10189" t="s">
        <v>5523</v>
      </c>
      <c r="B10189" s="100" t="s">
        <v>12080</v>
      </c>
      <c r="C10189" s="99" t="s">
        <v>12079</v>
      </c>
      <c r="D10189" s="124">
        <v>14160</v>
      </c>
      <c r="E10189" s="157">
        <f>VLOOKUP(D10189,'SOAT LIQ'!$A$87:$C$3416,3,FALSE)</f>
        <v>10</v>
      </c>
      <c r="F10189" t="s">
        <v>21632</v>
      </c>
    </row>
    <row r="10190" spans="1:6" x14ac:dyDescent="0.25">
      <c r="A10190" t="s">
        <v>5782</v>
      </c>
      <c r="B10190" s="100" t="s">
        <v>12080</v>
      </c>
      <c r="C10190" s="99" t="s">
        <v>12079</v>
      </c>
      <c r="D10190" s="124">
        <v>14160</v>
      </c>
      <c r="E10190" s="157">
        <f>VLOOKUP(D10190,'SOAT LIQ'!$A$87:$C$3416,3,FALSE)</f>
        <v>10</v>
      </c>
      <c r="F10190" t="s">
        <v>21632</v>
      </c>
    </row>
    <row r="10191" spans="1:6" x14ac:dyDescent="0.25">
      <c r="A10191" t="s">
        <v>5523</v>
      </c>
      <c r="B10191" s="100" t="s">
        <v>12082</v>
      </c>
      <c r="C10191" s="99" t="s">
        <v>12081</v>
      </c>
      <c r="D10191" s="124">
        <v>13471</v>
      </c>
      <c r="E10191" s="157">
        <f>VLOOKUP(D10191,'SOAT LIQ'!$A$87:$C$3416,3,FALSE)</f>
        <v>13</v>
      </c>
      <c r="F10191" t="s">
        <v>21632</v>
      </c>
    </row>
    <row r="10192" spans="1:6" x14ac:dyDescent="0.25">
      <c r="A10192" t="s">
        <v>5523</v>
      </c>
      <c r="B10192" s="100" t="s">
        <v>12084</v>
      </c>
      <c r="C10192" s="99" t="s">
        <v>12083</v>
      </c>
      <c r="D10192" s="124">
        <v>13472</v>
      </c>
      <c r="E10192" s="157">
        <f>VLOOKUP(D10192,'SOAT LIQ'!$A$87:$C$3416,3,FALSE)</f>
        <v>6</v>
      </c>
      <c r="F10192" t="s">
        <v>21632</v>
      </c>
    </row>
    <row r="10193" spans="1:6" x14ac:dyDescent="0.25">
      <c r="A10193" t="s">
        <v>5523</v>
      </c>
      <c r="B10193" s="100" t="s">
        <v>12086</v>
      </c>
      <c r="C10193" s="99" t="s">
        <v>12085</v>
      </c>
      <c r="D10193" s="124">
        <v>13582</v>
      </c>
      <c r="E10193" s="157">
        <f>VLOOKUP(D10193,'SOAT LIQ'!$A$87:$C$3416,3,FALSE)</f>
        <v>8</v>
      </c>
      <c r="F10193" t="s">
        <v>21632</v>
      </c>
    </row>
    <row r="10194" spans="1:6" x14ac:dyDescent="0.25">
      <c r="A10194" t="s">
        <v>5523</v>
      </c>
      <c r="B10194" s="100" t="s">
        <v>12087</v>
      </c>
      <c r="C10194" s="100"/>
      <c r="D10194" s="124">
        <v>13582</v>
      </c>
      <c r="E10194" s="157">
        <f>VLOOKUP(D10194,'SOAT LIQ'!$A$87:$C$3416,3,FALSE)</f>
        <v>8</v>
      </c>
      <c r="F10194" t="s">
        <v>21632</v>
      </c>
    </row>
    <row r="10195" spans="1:6" x14ac:dyDescent="0.25">
      <c r="A10195" t="s">
        <v>5782</v>
      </c>
      <c r="B10195" s="100" t="s">
        <v>12087</v>
      </c>
      <c r="C10195" s="100"/>
      <c r="D10195" s="124">
        <v>13582</v>
      </c>
      <c r="E10195" s="157">
        <f>VLOOKUP(D10195,'SOAT LIQ'!$A$87:$C$3416,3,FALSE)</f>
        <v>8</v>
      </c>
      <c r="F10195" t="s">
        <v>21632</v>
      </c>
    </row>
    <row r="10196" spans="1:6" x14ac:dyDescent="0.25">
      <c r="A10196" t="s">
        <v>5523</v>
      </c>
      <c r="B10196" s="100" t="s">
        <v>12088</v>
      </c>
      <c r="C10196" s="99" t="s">
        <v>12089</v>
      </c>
      <c r="D10196" s="124">
        <v>13513</v>
      </c>
      <c r="E10196" s="157">
        <f>VLOOKUP(D10196,'SOAT LIQ'!$A$87:$C$3416,3,FALSE)</f>
        <v>5</v>
      </c>
      <c r="F10196" t="s">
        <v>21632</v>
      </c>
    </row>
    <row r="10197" spans="1:6" x14ac:dyDescent="0.25">
      <c r="A10197" t="s">
        <v>5523</v>
      </c>
      <c r="B10197" s="100" t="s">
        <v>12090</v>
      </c>
      <c r="C10197" s="99" t="s">
        <v>12089</v>
      </c>
      <c r="D10197" s="124">
        <v>13513</v>
      </c>
      <c r="E10197" s="157">
        <f>VLOOKUP(D10197,'SOAT LIQ'!$A$87:$C$3416,3,FALSE)</f>
        <v>5</v>
      </c>
      <c r="F10197" t="s">
        <v>21632</v>
      </c>
    </row>
    <row r="10198" spans="1:6" x14ac:dyDescent="0.25">
      <c r="A10198" t="s">
        <v>5809</v>
      </c>
      <c r="B10198" s="100" t="s">
        <v>12090</v>
      </c>
      <c r="C10198" s="99" t="s">
        <v>12089</v>
      </c>
      <c r="D10198" s="124">
        <v>13513</v>
      </c>
      <c r="E10198" s="157">
        <f>VLOOKUP(D10198,'SOAT LIQ'!$A$87:$C$3416,3,FALSE)</f>
        <v>5</v>
      </c>
      <c r="F10198" t="s">
        <v>21632</v>
      </c>
    </row>
    <row r="10199" spans="1:6" x14ac:dyDescent="0.25">
      <c r="A10199" t="s">
        <v>5523</v>
      </c>
      <c r="B10199" s="100" t="s">
        <v>12092</v>
      </c>
      <c r="C10199" s="99" t="s">
        <v>12091</v>
      </c>
      <c r="D10199" s="124">
        <v>13110</v>
      </c>
      <c r="E10199" s="157">
        <f>VLOOKUP(D10199,'SOAT LIQ'!$A$87:$C$3416,3,FALSE)</f>
        <v>5</v>
      </c>
      <c r="F10199" t="s">
        <v>21632</v>
      </c>
    </row>
    <row r="10200" spans="1:6" x14ac:dyDescent="0.25">
      <c r="A10200" t="s">
        <v>5523</v>
      </c>
      <c r="B10200" s="100" t="s">
        <v>12094</v>
      </c>
      <c r="C10200" s="99" t="s">
        <v>12093</v>
      </c>
      <c r="D10200" s="124">
        <v>13110</v>
      </c>
      <c r="E10200" s="157">
        <f>VLOOKUP(D10200,'SOAT LIQ'!$A$87:$C$3416,3,FALSE)</f>
        <v>5</v>
      </c>
      <c r="F10200" t="s">
        <v>21632</v>
      </c>
    </row>
    <row r="10201" spans="1:6" x14ac:dyDescent="0.25">
      <c r="A10201" t="s">
        <v>5523</v>
      </c>
      <c r="B10201" s="100" t="s">
        <v>12096</v>
      </c>
      <c r="C10201" s="99" t="s">
        <v>12095</v>
      </c>
      <c r="D10201" s="124">
        <v>13112</v>
      </c>
      <c r="E10201" s="157">
        <f>VLOOKUP(D10201,'SOAT LIQ'!$A$87:$C$3416,3,FALSE)</f>
        <v>3</v>
      </c>
      <c r="F10201" t="s">
        <v>21632</v>
      </c>
    </row>
    <row r="10202" spans="1:6" x14ac:dyDescent="0.25">
      <c r="A10202" t="s">
        <v>5523</v>
      </c>
      <c r="B10202" s="100" t="s">
        <v>12098</v>
      </c>
      <c r="C10202" s="99" t="s">
        <v>12097</v>
      </c>
      <c r="D10202" s="124">
        <v>13111</v>
      </c>
      <c r="E10202" s="157">
        <f>VLOOKUP(D10202,'SOAT LIQ'!$A$87:$C$3416,3,FALSE)</f>
        <v>7</v>
      </c>
      <c r="F10202" t="s">
        <v>21632</v>
      </c>
    </row>
    <row r="10203" spans="1:6" x14ac:dyDescent="0.25">
      <c r="A10203" t="s">
        <v>5523</v>
      </c>
      <c r="B10203" s="100" t="s">
        <v>12100</v>
      </c>
      <c r="C10203" s="99" t="s">
        <v>12099</v>
      </c>
      <c r="D10203" s="124">
        <v>13212</v>
      </c>
      <c r="E10203" s="157">
        <f>VLOOKUP(D10203,'SOAT LIQ'!$A$87:$C$3416,3,FALSE)</f>
        <v>5</v>
      </c>
      <c r="F10203" t="s">
        <v>21632</v>
      </c>
    </row>
    <row r="10204" spans="1:6" x14ac:dyDescent="0.25">
      <c r="A10204" t="s">
        <v>5523</v>
      </c>
      <c r="B10204" s="100" t="s">
        <v>12102</v>
      </c>
      <c r="C10204" s="99" t="s">
        <v>12101</v>
      </c>
      <c r="D10204" s="124">
        <v>13212</v>
      </c>
      <c r="E10204" s="157">
        <f>VLOOKUP(D10204,'SOAT LIQ'!$A$87:$C$3416,3,FALSE)</f>
        <v>5</v>
      </c>
      <c r="F10204" t="s">
        <v>21632</v>
      </c>
    </row>
    <row r="10205" spans="1:6" x14ac:dyDescent="0.25">
      <c r="A10205" t="s">
        <v>5773</v>
      </c>
      <c r="B10205" s="100" t="s">
        <v>12104</v>
      </c>
      <c r="C10205" s="99" t="s">
        <v>12103</v>
      </c>
      <c r="D10205" s="124">
        <v>14110</v>
      </c>
      <c r="E10205" s="157">
        <f>VLOOKUP(D10205,'SOAT LIQ'!$A$87:$C$3416,3,FALSE)</f>
        <v>7</v>
      </c>
      <c r="F10205" t="s">
        <v>21632</v>
      </c>
    </row>
    <row r="10206" spans="1:6" x14ac:dyDescent="0.25">
      <c r="A10206" t="s">
        <v>5523</v>
      </c>
      <c r="B10206" s="100" t="s">
        <v>12104</v>
      </c>
      <c r="C10206" s="99" t="s">
        <v>12103</v>
      </c>
      <c r="D10206" s="124">
        <v>14110</v>
      </c>
      <c r="E10206" s="157">
        <f>VLOOKUP(D10206,'SOAT LIQ'!$A$87:$C$3416,3,FALSE)</f>
        <v>7</v>
      </c>
      <c r="F10206" t="s">
        <v>21632</v>
      </c>
    </row>
    <row r="10207" spans="1:6" x14ac:dyDescent="0.25">
      <c r="A10207" t="s">
        <v>5782</v>
      </c>
      <c r="B10207" s="100" t="s">
        <v>12104</v>
      </c>
      <c r="C10207" s="99" t="s">
        <v>12103</v>
      </c>
      <c r="D10207" s="124">
        <v>14110</v>
      </c>
      <c r="E10207" s="157">
        <f>VLOOKUP(D10207,'SOAT LIQ'!$A$87:$C$3416,3,FALSE)</f>
        <v>7</v>
      </c>
      <c r="F10207" t="s">
        <v>21632</v>
      </c>
    </row>
    <row r="10208" spans="1:6" x14ac:dyDescent="0.25">
      <c r="A10208" t="s">
        <v>5773</v>
      </c>
      <c r="B10208" s="100" t="s">
        <v>12106</v>
      </c>
      <c r="C10208" s="99" t="s">
        <v>12105</v>
      </c>
      <c r="D10208" s="124">
        <v>14110</v>
      </c>
      <c r="E10208" s="157">
        <f>VLOOKUP(D10208,'SOAT LIQ'!$A$87:$C$3416,3,FALSE)</f>
        <v>7</v>
      </c>
      <c r="F10208" t="s">
        <v>21632</v>
      </c>
    </row>
    <row r="10209" spans="1:6" x14ac:dyDescent="0.25">
      <c r="A10209" t="s">
        <v>5523</v>
      </c>
      <c r="B10209" s="100" t="s">
        <v>12106</v>
      </c>
      <c r="C10209" s="99" t="s">
        <v>12105</v>
      </c>
      <c r="D10209" s="124">
        <v>14110</v>
      </c>
      <c r="E10209" s="157">
        <f>VLOOKUP(D10209,'SOAT LIQ'!$A$87:$C$3416,3,FALSE)</f>
        <v>7</v>
      </c>
      <c r="F10209" t="s">
        <v>21632</v>
      </c>
    </row>
    <row r="10210" spans="1:6" x14ac:dyDescent="0.25">
      <c r="A10210" t="s">
        <v>5782</v>
      </c>
      <c r="B10210" s="100" t="s">
        <v>12106</v>
      </c>
      <c r="C10210" s="99" t="s">
        <v>12105</v>
      </c>
      <c r="D10210" s="124">
        <v>14110</v>
      </c>
      <c r="E10210" s="157">
        <f>VLOOKUP(D10210,'SOAT LIQ'!$A$87:$C$3416,3,FALSE)</f>
        <v>7</v>
      </c>
      <c r="F10210" t="s">
        <v>21632</v>
      </c>
    </row>
    <row r="10211" spans="1:6" x14ac:dyDescent="0.25">
      <c r="A10211" t="s">
        <v>5523</v>
      </c>
      <c r="B10211" s="100" t="s">
        <v>12108</v>
      </c>
      <c r="C10211" s="99" t="s">
        <v>12107</v>
      </c>
      <c r="D10211" s="124">
        <v>13410</v>
      </c>
      <c r="E10211" s="157">
        <f>VLOOKUP(D10211,'SOAT LIQ'!$A$87:$C$3416,3,FALSE)</f>
        <v>8</v>
      </c>
      <c r="F10211" t="s">
        <v>21632</v>
      </c>
    </row>
    <row r="10212" spans="1:6" x14ac:dyDescent="0.25">
      <c r="A10212" t="s">
        <v>5523</v>
      </c>
      <c r="B10212" s="100" t="s">
        <v>12110</v>
      </c>
      <c r="C10212" s="99" t="s">
        <v>12109</v>
      </c>
      <c r="D10212" s="124">
        <v>13410</v>
      </c>
      <c r="E10212" s="157">
        <f>VLOOKUP(D10212,'SOAT LIQ'!$A$87:$C$3416,3,FALSE)</f>
        <v>8</v>
      </c>
      <c r="F10212" t="s">
        <v>21632</v>
      </c>
    </row>
    <row r="10213" spans="1:6" x14ac:dyDescent="0.25">
      <c r="A10213" t="s">
        <v>5523</v>
      </c>
      <c r="B10213" s="100" t="s">
        <v>12112</v>
      </c>
      <c r="C10213" s="99" t="s">
        <v>12111</v>
      </c>
      <c r="D10213" s="124">
        <v>13411</v>
      </c>
      <c r="E10213" s="157">
        <f>VLOOKUP(D10213,'SOAT LIQ'!$A$87:$C$3416,3,FALSE)</f>
        <v>4</v>
      </c>
      <c r="F10213" t="s">
        <v>21632</v>
      </c>
    </row>
    <row r="10214" spans="1:6" x14ac:dyDescent="0.25">
      <c r="A10214" t="s">
        <v>5523</v>
      </c>
      <c r="B10214" s="100" t="s">
        <v>12114</v>
      </c>
      <c r="C10214" s="99" t="s">
        <v>12113</v>
      </c>
      <c r="D10214" s="124">
        <v>13411</v>
      </c>
      <c r="E10214" s="157">
        <f>VLOOKUP(D10214,'SOAT LIQ'!$A$87:$C$3416,3,FALSE)</f>
        <v>4</v>
      </c>
      <c r="F10214" t="s">
        <v>21632</v>
      </c>
    </row>
    <row r="10215" spans="1:6" x14ac:dyDescent="0.25">
      <c r="A10215" t="s">
        <v>5523</v>
      </c>
      <c r="B10215" s="100" t="s">
        <v>12115</v>
      </c>
      <c r="C10215" s="99" t="s">
        <v>12089</v>
      </c>
      <c r="D10215" s="124">
        <v>13512</v>
      </c>
      <c r="E10215" s="157">
        <f>VLOOKUP(D10215,'SOAT LIQ'!$A$87:$C$3416,3,FALSE)</f>
        <v>3</v>
      </c>
      <c r="F10215" t="s">
        <v>21632</v>
      </c>
    </row>
    <row r="10216" spans="1:6" x14ac:dyDescent="0.25">
      <c r="A10216" t="s">
        <v>5523</v>
      </c>
      <c r="B10216" s="100" t="s">
        <v>12117</v>
      </c>
      <c r="C10216" s="99" t="s">
        <v>12116</v>
      </c>
      <c r="D10216" s="124">
        <v>13510</v>
      </c>
      <c r="E10216" s="157">
        <f>VLOOKUP(D10216,'SOAT LIQ'!$A$87:$C$3416,3,FALSE)</f>
        <v>8</v>
      </c>
      <c r="F10216" t="s">
        <v>21632</v>
      </c>
    </row>
    <row r="10217" spans="1:6" x14ac:dyDescent="0.25">
      <c r="A10217" t="s">
        <v>5523</v>
      </c>
      <c r="B10217" s="100" t="s">
        <v>12119</v>
      </c>
      <c r="C10217" s="99" t="s">
        <v>12118</v>
      </c>
      <c r="D10217" s="124">
        <v>13513</v>
      </c>
      <c r="E10217" s="157">
        <f>VLOOKUP(D10217,'SOAT LIQ'!$A$87:$C$3416,3,FALSE)</f>
        <v>5</v>
      </c>
      <c r="F10217" t="s">
        <v>21632</v>
      </c>
    </row>
    <row r="10218" spans="1:6" x14ac:dyDescent="0.25">
      <c r="A10218" t="s">
        <v>5782</v>
      </c>
      <c r="B10218" s="100" t="s">
        <v>12119</v>
      </c>
      <c r="C10218" s="99" t="s">
        <v>12118</v>
      </c>
      <c r="D10218" s="124">
        <v>13513</v>
      </c>
      <c r="E10218" s="157">
        <f>VLOOKUP(D10218,'SOAT LIQ'!$A$87:$C$3416,3,FALSE)</f>
        <v>5</v>
      </c>
      <c r="F10218" t="s">
        <v>21632</v>
      </c>
    </row>
    <row r="10219" spans="1:6" x14ac:dyDescent="0.25">
      <c r="A10219" t="s">
        <v>5523</v>
      </c>
      <c r="B10219" s="100" t="s">
        <v>12121</v>
      </c>
      <c r="C10219" s="99" t="s">
        <v>12120</v>
      </c>
      <c r="D10219" s="124">
        <v>13511</v>
      </c>
      <c r="E10219" s="157">
        <f>VLOOKUP(D10219,'SOAT LIQ'!$A$87:$C$3416,3,FALSE)</f>
        <v>5</v>
      </c>
      <c r="F10219" t="s">
        <v>21632</v>
      </c>
    </row>
    <row r="10220" spans="1:6" x14ac:dyDescent="0.25">
      <c r="A10220" t="s">
        <v>5523</v>
      </c>
      <c r="B10220" s="100" t="s">
        <v>12123</v>
      </c>
      <c r="C10220" s="99" t="s">
        <v>12122</v>
      </c>
      <c r="D10220" s="124">
        <v>14114</v>
      </c>
      <c r="E10220" s="157">
        <f>VLOOKUP(D10220,'SOAT LIQ'!$A$87:$C$3416,3,FALSE)</f>
        <v>6</v>
      </c>
      <c r="F10220" t="s">
        <v>21632</v>
      </c>
    </row>
    <row r="10221" spans="1:6" x14ac:dyDescent="0.25">
      <c r="A10221" t="s">
        <v>5782</v>
      </c>
      <c r="B10221" s="100" t="s">
        <v>12123</v>
      </c>
      <c r="C10221" s="99" t="s">
        <v>12122</v>
      </c>
      <c r="D10221" s="124">
        <v>14114</v>
      </c>
      <c r="E10221" s="157">
        <f>VLOOKUP(D10221,'SOAT LIQ'!$A$87:$C$3416,3,FALSE)</f>
        <v>6</v>
      </c>
      <c r="F10221" t="s">
        <v>21632</v>
      </c>
    </row>
    <row r="10222" spans="1:6" x14ac:dyDescent="0.25">
      <c r="A10222" t="s">
        <v>5773</v>
      </c>
      <c r="B10222" s="100" t="s">
        <v>12123</v>
      </c>
      <c r="C10222" s="99" t="s">
        <v>12122</v>
      </c>
      <c r="D10222" s="124">
        <v>14114</v>
      </c>
      <c r="E10222" s="157">
        <f>VLOOKUP(D10222,'SOAT LIQ'!$A$87:$C$3416,3,FALSE)</f>
        <v>6</v>
      </c>
      <c r="F10222" t="s">
        <v>21632</v>
      </c>
    </row>
    <row r="10223" spans="1:6" x14ac:dyDescent="0.25">
      <c r="A10223" t="s">
        <v>5773</v>
      </c>
      <c r="B10223" s="100" t="s">
        <v>12125</v>
      </c>
      <c r="C10223" s="99" t="s">
        <v>12124</v>
      </c>
      <c r="D10223" s="124">
        <v>14114</v>
      </c>
      <c r="E10223" s="157">
        <f>VLOOKUP(D10223,'SOAT LIQ'!$A$87:$C$3416,3,FALSE)</f>
        <v>6</v>
      </c>
      <c r="F10223" t="s">
        <v>21632</v>
      </c>
    </row>
    <row r="10224" spans="1:6" x14ac:dyDescent="0.25">
      <c r="A10224" t="s">
        <v>5523</v>
      </c>
      <c r="B10224" s="100" t="s">
        <v>12125</v>
      </c>
      <c r="C10224" s="99" t="s">
        <v>12124</v>
      </c>
      <c r="D10224" s="124">
        <v>14114</v>
      </c>
      <c r="E10224" s="157">
        <f>VLOOKUP(D10224,'SOAT LIQ'!$A$87:$C$3416,3,FALSE)</f>
        <v>6</v>
      </c>
      <c r="F10224" t="s">
        <v>21632</v>
      </c>
    </row>
    <row r="10225" spans="1:6" x14ac:dyDescent="0.25">
      <c r="A10225" t="s">
        <v>5782</v>
      </c>
      <c r="B10225" s="100" t="s">
        <v>12125</v>
      </c>
      <c r="C10225" s="99" t="s">
        <v>12124</v>
      </c>
      <c r="D10225" s="124">
        <v>14114</v>
      </c>
      <c r="E10225" s="157">
        <f>VLOOKUP(D10225,'SOAT LIQ'!$A$87:$C$3416,3,FALSE)</f>
        <v>6</v>
      </c>
      <c r="F10225" t="s">
        <v>21632</v>
      </c>
    </row>
    <row r="10226" spans="1:6" x14ac:dyDescent="0.25">
      <c r="A10226" t="s">
        <v>5523</v>
      </c>
      <c r="B10226" s="100" t="s">
        <v>12127</v>
      </c>
      <c r="C10226" s="99" t="s">
        <v>12126</v>
      </c>
      <c r="D10226" s="124">
        <v>13513</v>
      </c>
      <c r="E10226" s="157">
        <f>VLOOKUP(D10226,'SOAT LIQ'!$A$87:$C$3416,3,FALSE)</f>
        <v>5</v>
      </c>
      <c r="F10226" t="s">
        <v>21632</v>
      </c>
    </row>
    <row r="10227" spans="1:6" x14ac:dyDescent="0.25">
      <c r="A10227" t="s">
        <v>5523</v>
      </c>
      <c r="B10227" s="100" t="s">
        <v>12129</v>
      </c>
      <c r="C10227" s="99" t="s">
        <v>12128</v>
      </c>
      <c r="D10227" s="124">
        <v>13511</v>
      </c>
      <c r="E10227" s="157">
        <f>VLOOKUP(D10227,'SOAT LIQ'!$A$87:$C$3416,3,FALSE)</f>
        <v>5</v>
      </c>
      <c r="F10227" t="s">
        <v>21632</v>
      </c>
    </row>
    <row r="10228" spans="1:6" x14ac:dyDescent="0.25">
      <c r="A10228" t="s">
        <v>5782</v>
      </c>
      <c r="B10228" s="100" t="s">
        <v>12129</v>
      </c>
      <c r="C10228" s="99" t="s">
        <v>12128</v>
      </c>
      <c r="D10228" s="124">
        <v>13511</v>
      </c>
      <c r="E10228" s="157">
        <f>VLOOKUP(D10228,'SOAT LIQ'!$A$87:$C$3416,3,FALSE)</f>
        <v>5</v>
      </c>
      <c r="F10228" t="s">
        <v>21632</v>
      </c>
    </row>
    <row r="10229" spans="1:6" x14ac:dyDescent="0.25">
      <c r="A10229" t="s">
        <v>5523</v>
      </c>
      <c r="B10229" s="100" t="s">
        <v>12131</v>
      </c>
      <c r="C10229" s="99" t="s">
        <v>12130</v>
      </c>
      <c r="D10229" s="124">
        <v>13311</v>
      </c>
      <c r="E10229" s="157">
        <f>VLOOKUP(D10229,'SOAT LIQ'!$A$87:$C$3416,3,FALSE)</f>
        <v>3</v>
      </c>
      <c r="F10229" t="s">
        <v>21632</v>
      </c>
    </row>
    <row r="10230" spans="1:6" x14ac:dyDescent="0.25">
      <c r="A10230" t="s">
        <v>5523</v>
      </c>
      <c r="B10230" s="100" t="s">
        <v>12133</v>
      </c>
      <c r="C10230" s="99" t="s">
        <v>12132</v>
      </c>
      <c r="D10230" s="124">
        <v>13310</v>
      </c>
      <c r="E10230" s="157">
        <f>VLOOKUP(D10230,'SOAT LIQ'!$A$87:$C$3416,3,FALSE)</f>
        <v>7</v>
      </c>
      <c r="F10230" t="s">
        <v>21632</v>
      </c>
    </row>
    <row r="10231" spans="1:6" x14ac:dyDescent="0.25">
      <c r="A10231" t="s">
        <v>5523</v>
      </c>
      <c r="B10231" s="100" t="s">
        <v>12135</v>
      </c>
      <c r="C10231" s="99" t="s">
        <v>12134</v>
      </c>
      <c r="D10231" s="124">
        <v>13611</v>
      </c>
      <c r="E10231" s="157">
        <f>VLOOKUP(D10231,'SOAT LIQ'!$A$87:$C$3416,3,FALSE)</f>
        <v>7</v>
      </c>
      <c r="F10231" t="s">
        <v>21632</v>
      </c>
    </row>
    <row r="10232" spans="1:6" x14ac:dyDescent="0.25">
      <c r="A10232" t="s">
        <v>5523</v>
      </c>
      <c r="B10232" s="100" t="s">
        <v>12137</v>
      </c>
      <c r="C10232" s="99" t="s">
        <v>12136</v>
      </c>
      <c r="D10232" s="124">
        <v>13612</v>
      </c>
      <c r="E10232" s="157">
        <f>VLOOKUP(D10232,'SOAT LIQ'!$A$87:$C$3416,3,FALSE)</f>
        <v>9</v>
      </c>
      <c r="F10232" t="s">
        <v>21632</v>
      </c>
    </row>
    <row r="10233" spans="1:6" x14ac:dyDescent="0.25">
      <c r="A10233" t="s">
        <v>5523</v>
      </c>
      <c r="B10233" s="100" t="s">
        <v>12138</v>
      </c>
      <c r="C10233" s="99" t="s">
        <v>12136</v>
      </c>
      <c r="D10233" s="124">
        <v>13612</v>
      </c>
      <c r="E10233" s="157">
        <f>VLOOKUP(D10233,'SOAT LIQ'!$A$87:$C$3416,3,FALSE)</f>
        <v>9</v>
      </c>
      <c r="F10233" t="s">
        <v>21632</v>
      </c>
    </row>
    <row r="10234" spans="1:6" x14ac:dyDescent="0.25">
      <c r="A10234" t="s">
        <v>5523</v>
      </c>
      <c r="B10234" s="100" t="s">
        <v>12140</v>
      </c>
      <c r="C10234" s="99" t="s">
        <v>12139</v>
      </c>
      <c r="D10234" s="124">
        <v>13611</v>
      </c>
      <c r="E10234" s="157">
        <f>VLOOKUP(D10234,'SOAT LIQ'!$A$87:$C$3416,3,FALSE)</f>
        <v>7</v>
      </c>
      <c r="F10234" t="s">
        <v>21632</v>
      </c>
    </row>
    <row r="10235" spans="1:6" x14ac:dyDescent="0.25">
      <c r="A10235" t="s">
        <v>5523</v>
      </c>
      <c r="B10235" s="100" t="s">
        <v>12142</v>
      </c>
      <c r="C10235" s="99" t="s">
        <v>12141</v>
      </c>
      <c r="D10235" s="124">
        <v>13612</v>
      </c>
      <c r="E10235" s="157">
        <f>VLOOKUP(D10235,'SOAT LIQ'!$A$87:$C$3416,3,FALSE)</f>
        <v>9</v>
      </c>
      <c r="F10235" t="s">
        <v>21632</v>
      </c>
    </row>
    <row r="10236" spans="1:6" x14ac:dyDescent="0.25">
      <c r="A10236" t="s">
        <v>5523</v>
      </c>
      <c r="B10236" s="100" t="s">
        <v>12144</v>
      </c>
      <c r="C10236" s="99" t="s">
        <v>12143</v>
      </c>
      <c r="D10236" s="124">
        <v>13120</v>
      </c>
      <c r="E10236" s="157">
        <f>VLOOKUP(D10236,'SOAT LIQ'!$A$87:$C$3416,3,FALSE)</f>
        <v>7</v>
      </c>
      <c r="F10236" t="s">
        <v>21632</v>
      </c>
    </row>
    <row r="10237" spans="1:6" x14ac:dyDescent="0.25">
      <c r="A10237" t="s">
        <v>5523</v>
      </c>
      <c r="B10237" s="100" t="s">
        <v>12145</v>
      </c>
      <c r="C10237" s="99" t="s">
        <v>12146</v>
      </c>
      <c r="D10237" s="124">
        <v>13121</v>
      </c>
      <c r="E10237" s="157">
        <f>VLOOKUP(D10237,'SOAT LIQ'!$A$87:$C$3416,3,FALSE)</f>
        <v>9</v>
      </c>
      <c r="F10237" t="s">
        <v>21632</v>
      </c>
    </row>
    <row r="10238" spans="1:6" x14ac:dyDescent="0.25">
      <c r="A10238" t="s">
        <v>5523</v>
      </c>
      <c r="B10238" s="100" t="s">
        <v>12147</v>
      </c>
      <c r="C10238" s="99" t="s">
        <v>12148</v>
      </c>
      <c r="D10238" s="124">
        <v>13220</v>
      </c>
      <c r="E10238" s="157">
        <f>VLOOKUP(D10238,'SOAT LIQ'!$A$87:$C$3416,3,FALSE)</f>
        <v>9</v>
      </c>
      <c r="F10238" t="s">
        <v>21632</v>
      </c>
    </row>
    <row r="10239" spans="1:6" x14ac:dyDescent="0.25">
      <c r="A10239" t="s">
        <v>5773</v>
      </c>
      <c r="B10239" s="100" t="s">
        <v>12149</v>
      </c>
      <c r="C10239" s="99" t="s">
        <v>12150</v>
      </c>
      <c r="D10239" s="124">
        <v>14120</v>
      </c>
      <c r="E10239" s="157">
        <f>VLOOKUP(D10239,'SOAT LIQ'!$A$87:$C$3416,3,FALSE)</f>
        <v>8</v>
      </c>
      <c r="F10239" t="s">
        <v>21632</v>
      </c>
    </row>
    <row r="10240" spans="1:6" x14ac:dyDescent="0.25">
      <c r="A10240" t="s">
        <v>5523</v>
      </c>
      <c r="B10240" s="100" t="s">
        <v>12149</v>
      </c>
      <c r="C10240" s="99" t="s">
        <v>12150</v>
      </c>
      <c r="D10240" s="124">
        <v>14120</v>
      </c>
      <c r="E10240" s="157">
        <f>VLOOKUP(D10240,'SOAT LIQ'!$A$87:$C$3416,3,FALSE)</f>
        <v>8</v>
      </c>
      <c r="F10240" t="s">
        <v>21632</v>
      </c>
    </row>
    <row r="10241" spans="1:6" x14ac:dyDescent="0.25">
      <c r="A10241" t="s">
        <v>5782</v>
      </c>
      <c r="B10241" s="100" t="s">
        <v>12149</v>
      </c>
      <c r="C10241" s="99" t="s">
        <v>12150</v>
      </c>
      <c r="D10241" s="124">
        <v>14120</v>
      </c>
      <c r="E10241" s="157">
        <f>VLOOKUP(D10241,'SOAT LIQ'!$A$87:$C$3416,3,FALSE)</f>
        <v>8</v>
      </c>
      <c r="F10241" t="s">
        <v>21632</v>
      </c>
    </row>
    <row r="10242" spans="1:6" x14ac:dyDescent="0.25">
      <c r="A10242" t="s">
        <v>5523</v>
      </c>
      <c r="B10242" s="100" t="s">
        <v>12151</v>
      </c>
      <c r="C10242" s="99" t="s">
        <v>12152</v>
      </c>
      <c r="D10242" s="124">
        <v>13420</v>
      </c>
      <c r="E10242" s="157">
        <f>VLOOKUP(D10242,'SOAT LIQ'!$A$87:$C$3416,3,FALSE)</f>
        <v>10</v>
      </c>
      <c r="F10242" t="s">
        <v>21632</v>
      </c>
    </row>
    <row r="10243" spans="1:6" x14ac:dyDescent="0.25">
      <c r="A10243" t="s">
        <v>5523</v>
      </c>
      <c r="B10243" s="100" t="s">
        <v>12153</v>
      </c>
      <c r="C10243" s="100"/>
      <c r="D10243" s="124">
        <v>13430</v>
      </c>
      <c r="E10243" s="157">
        <f>VLOOKUP(D10243,'SOAT LIQ'!$A$87:$C$3416,3,FALSE)</f>
        <v>8</v>
      </c>
      <c r="F10243" t="s">
        <v>21632</v>
      </c>
    </row>
    <row r="10244" spans="1:6" x14ac:dyDescent="0.25">
      <c r="A10244" t="s">
        <v>5523</v>
      </c>
      <c r="B10244" s="100" t="s">
        <v>12154</v>
      </c>
      <c r="C10244" s="99" t="s">
        <v>12155</v>
      </c>
      <c r="D10244" s="124">
        <v>13520</v>
      </c>
      <c r="E10244" s="157">
        <f>VLOOKUP(D10244,'SOAT LIQ'!$A$87:$C$3416,3,FALSE)</f>
        <v>12</v>
      </c>
      <c r="F10244" t="s">
        <v>21632</v>
      </c>
    </row>
    <row r="10245" spans="1:6" x14ac:dyDescent="0.25">
      <c r="A10245" t="s">
        <v>5523</v>
      </c>
      <c r="B10245" s="100" t="s">
        <v>4840</v>
      </c>
      <c r="C10245" s="99" t="s">
        <v>12156</v>
      </c>
      <c r="D10245" s="124">
        <v>13521</v>
      </c>
      <c r="E10245" s="157">
        <f>VLOOKUP(D10245,'SOAT LIQ'!$A$87:$C$3416,3,FALSE)</f>
        <v>7</v>
      </c>
      <c r="F10245" t="s">
        <v>21632</v>
      </c>
    </row>
    <row r="10246" spans="1:6" x14ac:dyDescent="0.25">
      <c r="A10246" t="s">
        <v>5782</v>
      </c>
      <c r="B10246" s="100" t="s">
        <v>4840</v>
      </c>
      <c r="C10246" s="99" t="s">
        <v>12156</v>
      </c>
      <c r="D10246" s="124">
        <v>13521</v>
      </c>
      <c r="E10246" s="157">
        <f>VLOOKUP(D10246,'SOAT LIQ'!$A$87:$C$3416,3,FALSE)</f>
        <v>7</v>
      </c>
      <c r="F10246" t="s">
        <v>21632</v>
      </c>
    </row>
    <row r="10247" spans="1:6" x14ac:dyDescent="0.25">
      <c r="A10247" t="s">
        <v>5773</v>
      </c>
      <c r="B10247" s="100" t="s">
        <v>12157</v>
      </c>
      <c r="C10247" s="99" t="s">
        <v>12158</v>
      </c>
      <c r="D10247" s="124">
        <v>14121</v>
      </c>
      <c r="E10247" s="157">
        <f>VLOOKUP(D10247,'SOAT LIQ'!$A$87:$C$3416,3,FALSE)</f>
        <v>7</v>
      </c>
      <c r="F10247" t="s">
        <v>21632</v>
      </c>
    </row>
    <row r="10248" spans="1:6" x14ac:dyDescent="0.25">
      <c r="A10248" t="s">
        <v>5523</v>
      </c>
      <c r="B10248" s="100" t="s">
        <v>12157</v>
      </c>
      <c r="C10248" s="99" t="s">
        <v>12158</v>
      </c>
      <c r="D10248" s="124">
        <v>14121</v>
      </c>
      <c r="E10248" s="157">
        <f>VLOOKUP(D10248,'SOAT LIQ'!$A$87:$C$3416,3,FALSE)</f>
        <v>7</v>
      </c>
      <c r="F10248" t="s">
        <v>21632</v>
      </c>
    </row>
    <row r="10249" spans="1:6" x14ac:dyDescent="0.25">
      <c r="A10249" t="s">
        <v>5782</v>
      </c>
      <c r="B10249" s="100" t="s">
        <v>12157</v>
      </c>
      <c r="C10249" s="99" t="s">
        <v>12158</v>
      </c>
      <c r="D10249" s="124">
        <v>14121</v>
      </c>
      <c r="E10249" s="157">
        <f>VLOOKUP(D10249,'SOAT LIQ'!$A$87:$C$3416,3,FALSE)</f>
        <v>7</v>
      </c>
      <c r="F10249" t="s">
        <v>21632</v>
      </c>
    </row>
    <row r="10250" spans="1:6" x14ac:dyDescent="0.25">
      <c r="A10250" t="s">
        <v>5523</v>
      </c>
      <c r="B10250" s="100" t="s">
        <v>4841</v>
      </c>
      <c r="C10250" s="99" t="s">
        <v>12159</v>
      </c>
      <c r="D10250" s="124">
        <v>13521</v>
      </c>
      <c r="E10250" s="157">
        <f>VLOOKUP(D10250,'SOAT LIQ'!$A$87:$C$3416,3,FALSE)</f>
        <v>7</v>
      </c>
      <c r="F10250" t="s">
        <v>21632</v>
      </c>
    </row>
    <row r="10251" spans="1:6" x14ac:dyDescent="0.25">
      <c r="A10251" t="s">
        <v>5782</v>
      </c>
      <c r="B10251" s="100" t="s">
        <v>4841</v>
      </c>
      <c r="C10251" s="99" t="s">
        <v>12159</v>
      </c>
      <c r="D10251" s="124">
        <v>13521</v>
      </c>
      <c r="E10251" s="157">
        <f>VLOOKUP(D10251,'SOAT LIQ'!$A$87:$C$3416,3,FALSE)</f>
        <v>7</v>
      </c>
      <c r="F10251" t="s">
        <v>21632</v>
      </c>
    </row>
    <row r="10252" spans="1:6" x14ac:dyDescent="0.25">
      <c r="A10252" t="s">
        <v>5523</v>
      </c>
      <c r="B10252" s="100" t="s">
        <v>12160</v>
      </c>
      <c r="C10252" s="100"/>
      <c r="D10252" s="124">
        <v>13141</v>
      </c>
      <c r="E10252" s="157">
        <f>VLOOKUP(D10252,'SOAT LIQ'!$A$87:$C$3416,3,FALSE)</f>
        <v>10</v>
      </c>
      <c r="F10252" t="s">
        <v>21632</v>
      </c>
    </row>
    <row r="10253" spans="1:6" x14ac:dyDescent="0.25">
      <c r="A10253" t="s">
        <v>5523</v>
      </c>
      <c r="B10253" s="100" t="s">
        <v>12161</v>
      </c>
      <c r="C10253" s="100"/>
      <c r="D10253" s="124"/>
      <c r="E10253" s="157" t="e">
        <f>VLOOKUP(D10253,'SOAT LIQ'!$A$87:$C$3416,3,FALSE)</f>
        <v>#N/A</v>
      </c>
      <c r="F10253" t="s">
        <v>21632</v>
      </c>
    </row>
    <row r="10254" spans="1:6" x14ac:dyDescent="0.25">
      <c r="A10254" t="s">
        <v>5523</v>
      </c>
      <c r="B10254" s="100" t="s">
        <v>12162</v>
      </c>
      <c r="C10254" s="100"/>
      <c r="D10254" s="124"/>
      <c r="E10254" s="157" t="e">
        <f>VLOOKUP(D10254,'SOAT LIQ'!$A$87:$C$3416,3,FALSE)</f>
        <v>#N/A</v>
      </c>
      <c r="F10254" t="s">
        <v>21632</v>
      </c>
    </row>
    <row r="10255" spans="1:6" x14ac:dyDescent="0.25">
      <c r="A10255" t="s">
        <v>5523</v>
      </c>
      <c r="B10255" s="100" t="s">
        <v>12163</v>
      </c>
      <c r="C10255" s="100"/>
      <c r="D10255" s="124"/>
      <c r="E10255" s="157" t="e">
        <f>VLOOKUP(D10255,'SOAT LIQ'!$A$87:$C$3416,3,FALSE)</f>
        <v>#N/A</v>
      </c>
      <c r="F10255" t="s">
        <v>21632</v>
      </c>
    </row>
    <row r="10256" spans="1:6" x14ac:dyDescent="0.25">
      <c r="A10256" t="s">
        <v>5773</v>
      </c>
      <c r="B10256" s="100" t="s">
        <v>12164</v>
      </c>
      <c r="C10256" s="100"/>
      <c r="D10256" s="124"/>
      <c r="E10256" s="157" t="e">
        <f>VLOOKUP(D10256,'SOAT LIQ'!$A$87:$C$3416,3,FALSE)</f>
        <v>#N/A</v>
      </c>
      <c r="F10256" t="s">
        <v>21632</v>
      </c>
    </row>
    <row r="10257" spans="1:6" x14ac:dyDescent="0.25">
      <c r="A10257" t="s">
        <v>5523</v>
      </c>
      <c r="B10257" s="100" t="s">
        <v>12164</v>
      </c>
      <c r="C10257" s="100"/>
      <c r="D10257" s="124"/>
      <c r="E10257" s="157" t="e">
        <f>VLOOKUP(D10257,'SOAT LIQ'!$A$87:$C$3416,3,FALSE)</f>
        <v>#N/A</v>
      </c>
      <c r="F10257" t="s">
        <v>21632</v>
      </c>
    </row>
    <row r="10258" spans="1:6" x14ac:dyDescent="0.25">
      <c r="A10258" t="s">
        <v>5782</v>
      </c>
      <c r="B10258" s="100" t="s">
        <v>12164</v>
      </c>
      <c r="C10258" s="100"/>
      <c r="D10258" s="124"/>
      <c r="E10258" s="157" t="e">
        <f>VLOOKUP(D10258,'SOAT LIQ'!$A$87:$C$3416,3,FALSE)</f>
        <v>#N/A</v>
      </c>
      <c r="F10258" t="s">
        <v>21632</v>
      </c>
    </row>
    <row r="10259" spans="1:6" x14ac:dyDescent="0.25">
      <c r="A10259" t="s">
        <v>5773</v>
      </c>
      <c r="B10259" s="100" t="s">
        <v>12165</v>
      </c>
      <c r="C10259" s="100"/>
      <c r="D10259" s="124"/>
      <c r="E10259" s="157" t="e">
        <f>VLOOKUP(D10259,'SOAT LIQ'!$A$87:$C$3416,3,FALSE)</f>
        <v>#N/A</v>
      </c>
      <c r="F10259" t="s">
        <v>21632</v>
      </c>
    </row>
    <row r="10260" spans="1:6" x14ac:dyDescent="0.25">
      <c r="A10260" t="s">
        <v>5523</v>
      </c>
      <c r="B10260" s="100" t="s">
        <v>12165</v>
      </c>
      <c r="C10260" s="100"/>
      <c r="D10260" s="124"/>
      <c r="E10260" s="157" t="e">
        <f>VLOOKUP(D10260,'SOAT LIQ'!$A$87:$C$3416,3,FALSE)</f>
        <v>#N/A</v>
      </c>
      <c r="F10260" t="s">
        <v>21632</v>
      </c>
    </row>
    <row r="10261" spans="1:6" x14ac:dyDescent="0.25">
      <c r="A10261" t="s">
        <v>5782</v>
      </c>
      <c r="B10261" s="100" t="s">
        <v>12165</v>
      </c>
      <c r="C10261" s="100"/>
      <c r="D10261" s="124"/>
      <c r="E10261" s="157" t="e">
        <f>VLOOKUP(D10261,'SOAT LIQ'!$A$87:$C$3416,3,FALSE)</f>
        <v>#N/A</v>
      </c>
      <c r="F10261" t="s">
        <v>21632</v>
      </c>
    </row>
    <row r="10262" spans="1:6" x14ac:dyDescent="0.25">
      <c r="A10262" t="s">
        <v>5773</v>
      </c>
      <c r="B10262" s="100" t="s">
        <v>12166</v>
      </c>
      <c r="C10262" s="100"/>
      <c r="D10262" s="124"/>
      <c r="E10262" s="157" t="e">
        <f>VLOOKUP(D10262,'SOAT LIQ'!$A$87:$C$3416,3,FALSE)</f>
        <v>#N/A</v>
      </c>
      <c r="F10262" t="s">
        <v>21632</v>
      </c>
    </row>
    <row r="10263" spans="1:6" x14ac:dyDescent="0.25">
      <c r="A10263" t="s">
        <v>5523</v>
      </c>
      <c r="B10263" s="100" t="s">
        <v>12166</v>
      </c>
      <c r="C10263" s="100"/>
      <c r="D10263" s="124"/>
      <c r="E10263" s="157" t="e">
        <f>VLOOKUP(D10263,'SOAT LIQ'!$A$87:$C$3416,3,FALSE)</f>
        <v>#N/A</v>
      </c>
      <c r="F10263" t="s">
        <v>21632</v>
      </c>
    </row>
    <row r="10264" spans="1:6" x14ac:dyDescent="0.25">
      <c r="A10264" t="s">
        <v>5782</v>
      </c>
      <c r="B10264" s="100" t="s">
        <v>12166</v>
      </c>
      <c r="C10264" s="100"/>
      <c r="D10264" s="124"/>
      <c r="E10264" s="157" t="e">
        <f>VLOOKUP(D10264,'SOAT LIQ'!$A$87:$C$3416,3,FALSE)</f>
        <v>#N/A</v>
      </c>
      <c r="F10264" t="s">
        <v>21632</v>
      </c>
    </row>
    <row r="10265" spans="1:6" x14ac:dyDescent="0.25">
      <c r="A10265" t="s">
        <v>5523</v>
      </c>
      <c r="B10265" s="100" t="s">
        <v>12167</v>
      </c>
      <c r="C10265" s="100"/>
      <c r="D10265" s="124"/>
      <c r="E10265" s="157" t="e">
        <f>VLOOKUP(D10265,'SOAT LIQ'!$A$87:$C$3416,3,FALSE)</f>
        <v>#N/A</v>
      </c>
      <c r="F10265" t="s">
        <v>21632</v>
      </c>
    </row>
    <row r="10266" spans="1:6" x14ac:dyDescent="0.25">
      <c r="A10266" t="s">
        <v>5523</v>
      </c>
      <c r="B10266" s="100" t="s">
        <v>12168</v>
      </c>
      <c r="C10266" s="100"/>
      <c r="D10266" s="124"/>
      <c r="E10266" s="157" t="e">
        <f>VLOOKUP(D10266,'SOAT LIQ'!$A$87:$C$3416,3,FALSE)</f>
        <v>#N/A</v>
      </c>
      <c r="F10266" t="s">
        <v>21632</v>
      </c>
    </row>
    <row r="10267" spans="1:6" x14ac:dyDescent="0.25">
      <c r="A10267" t="s">
        <v>5523</v>
      </c>
      <c r="B10267" s="100" t="s">
        <v>12169</v>
      </c>
      <c r="C10267" s="100"/>
      <c r="D10267" s="124"/>
      <c r="E10267" s="157" t="e">
        <f>VLOOKUP(D10267,'SOAT LIQ'!$A$87:$C$3416,3,FALSE)</f>
        <v>#N/A</v>
      </c>
      <c r="F10267" t="s">
        <v>21632</v>
      </c>
    </row>
    <row r="10268" spans="1:6" x14ac:dyDescent="0.25">
      <c r="A10268" t="s">
        <v>5523</v>
      </c>
      <c r="B10268" s="100" t="s">
        <v>12170</v>
      </c>
      <c r="C10268" s="100"/>
      <c r="D10268" s="124"/>
      <c r="E10268" s="157" t="e">
        <f>VLOOKUP(D10268,'SOAT LIQ'!$A$87:$C$3416,3,FALSE)</f>
        <v>#N/A</v>
      </c>
      <c r="F10268" t="s">
        <v>21632</v>
      </c>
    </row>
    <row r="10269" spans="1:6" x14ac:dyDescent="0.25">
      <c r="A10269" t="s">
        <v>5523</v>
      </c>
      <c r="B10269" s="100" t="s">
        <v>12171</v>
      </c>
      <c r="C10269" s="100"/>
      <c r="D10269" s="124"/>
      <c r="E10269" s="157" t="e">
        <f>VLOOKUP(D10269,'SOAT LIQ'!$A$87:$C$3416,3,FALSE)</f>
        <v>#N/A</v>
      </c>
      <c r="F10269" t="s">
        <v>21632</v>
      </c>
    </row>
    <row r="10270" spans="1:6" x14ac:dyDescent="0.25">
      <c r="A10270" t="s">
        <v>5523</v>
      </c>
      <c r="B10270" s="100" t="s">
        <v>12172</v>
      </c>
      <c r="C10270" s="100"/>
      <c r="D10270" s="124"/>
      <c r="E10270" s="157" t="e">
        <f>VLOOKUP(D10270,'SOAT LIQ'!$A$87:$C$3416,3,FALSE)</f>
        <v>#N/A</v>
      </c>
      <c r="F10270" t="s">
        <v>21632</v>
      </c>
    </row>
    <row r="10271" spans="1:6" x14ac:dyDescent="0.25">
      <c r="A10271" t="s">
        <v>5523</v>
      </c>
      <c r="B10271" s="100" t="s">
        <v>12173</v>
      </c>
      <c r="C10271" s="100"/>
      <c r="D10271" s="124"/>
      <c r="E10271" s="157" t="e">
        <f>VLOOKUP(D10271,'SOAT LIQ'!$A$87:$C$3416,3,FALSE)</f>
        <v>#N/A</v>
      </c>
      <c r="F10271" t="s">
        <v>21632</v>
      </c>
    </row>
    <row r="10272" spans="1:6" x14ac:dyDescent="0.25">
      <c r="A10272" t="s">
        <v>5773</v>
      </c>
      <c r="B10272" s="100" t="s">
        <v>12174</v>
      </c>
      <c r="C10272" s="100"/>
      <c r="D10272" s="124"/>
      <c r="E10272" s="157" t="e">
        <f>VLOOKUP(D10272,'SOAT LIQ'!$A$87:$C$3416,3,FALSE)</f>
        <v>#N/A</v>
      </c>
      <c r="F10272" t="s">
        <v>21632</v>
      </c>
    </row>
    <row r="10273" spans="1:6" x14ac:dyDescent="0.25">
      <c r="A10273" t="s">
        <v>5523</v>
      </c>
      <c r="B10273" s="100" t="s">
        <v>12174</v>
      </c>
      <c r="C10273" s="100"/>
      <c r="D10273" s="124"/>
      <c r="E10273" s="157" t="e">
        <f>VLOOKUP(D10273,'SOAT LIQ'!$A$87:$C$3416,3,FALSE)</f>
        <v>#N/A</v>
      </c>
      <c r="F10273" t="s">
        <v>21632</v>
      </c>
    </row>
    <row r="10274" spans="1:6" x14ac:dyDescent="0.25">
      <c r="A10274" t="s">
        <v>5782</v>
      </c>
      <c r="B10274" s="100" t="s">
        <v>12174</v>
      </c>
      <c r="C10274" s="100"/>
      <c r="D10274" s="124"/>
      <c r="E10274" s="157" t="e">
        <f>VLOOKUP(D10274,'SOAT LIQ'!$A$87:$C$3416,3,FALSE)</f>
        <v>#N/A</v>
      </c>
      <c r="F10274" t="s">
        <v>21632</v>
      </c>
    </row>
    <row r="10275" spans="1:6" x14ac:dyDescent="0.25">
      <c r="A10275" t="s">
        <v>5523</v>
      </c>
      <c r="B10275" s="100" t="s">
        <v>12175</v>
      </c>
      <c r="C10275" s="100"/>
      <c r="D10275" s="124"/>
      <c r="E10275" s="157" t="e">
        <f>VLOOKUP(D10275,'SOAT LIQ'!$A$87:$C$3416,3,FALSE)</f>
        <v>#N/A</v>
      </c>
      <c r="F10275" t="s">
        <v>21632</v>
      </c>
    </row>
    <row r="10276" spans="1:6" x14ac:dyDescent="0.25">
      <c r="A10276" t="s">
        <v>5523</v>
      </c>
      <c r="B10276" s="100" t="s">
        <v>12177</v>
      </c>
      <c r="C10276" s="99" t="s">
        <v>12176</v>
      </c>
      <c r="D10276" s="124">
        <v>13150</v>
      </c>
      <c r="E10276" s="157">
        <f>VLOOKUP(D10276,'SOAT LIQ'!$A$87:$C$3416,3,FALSE)</f>
        <v>3</v>
      </c>
      <c r="F10276" t="s">
        <v>21632</v>
      </c>
    </row>
    <row r="10277" spans="1:6" x14ac:dyDescent="0.25">
      <c r="A10277" t="s">
        <v>5523</v>
      </c>
      <c r="B10277" s="100" t="s">
        <v>12179</v>
      </c>
      <c r="C10277" s="99" t="s">
        <v>12178</v>
      </c>
      <c r="D10277" s="124">
        <v>13152</v>
      </c>
      <c r="E10277" s="157">
        <f>VLOOKUP(D10277,'SOAT LIQ'!$A$87:$C$3416,3,FALSE)</f>
        <v>6</v>
      </c>
      <c r="F10277" t="s">
        <v>21632</v>
      </c>
    </row>
    <row r="10278" spans="1:6" x14ac:dyDescent="0.25">
      <c r="A10278" t="s">
        <v>5523</v>
      </c>
      <c r="B10278" s="100" t="s">
        <v>12181</v>
      </c>
      <c r="C10278" s="99" t="s">
        <v>12180</v>
      </c>
      <c r="D10278" s="124">
        <v>13252</v>
      </c>
      <c r="E10278" s="157">
        <f>VLOOKUP(D10278,'SOAT LIQ'!$A$87:$C$3416,3,FALSE)</f>
        <v>6</v>
      </c>
      <c r="F10278" t="s">
        <v>21632</v>
      </c>
    </row>
    <row r="10279" spans="1:6" x14ac:dyDescent="0.25">
      <c r="A10279" t="s">
        <v>5523</v>
      </c>
      <c r="B10279" s="100" t="s">
        <v>12182</v>
      </c>
      <c r="C10279" s="99" t="s">
        <v>12183</v>
      </c>
      <c r="D10279" s="124">
        <v>13251</v>
      </c>
      <c r="E10279" s="157">
        <f>VLOOKUP(D10279,'SOAT LIQ'!$A$87:$C$3416,3,FALSE)</f>
        <v>6</v>
      </c>
      <c r="F10279" t="s">
        <v>21632</v>
      </c>
    </row>
    <row r="10280" spans="1:6" x14ac:dyDescent="0.25">
      <c r="A10280" t="s">
        <v>5773</v>
      </c>
      <c r="B10280" s="100" t="s">
        <v>12185</v>
      </c>
      <c r="C10280" s="99" t="s">
        <v>12184</v>
      </c>
      <c r="D10280" s="124">
        <v>14150</v>
      </c>
      <c r="E10280" s="157">
        <f>VLOOKUP(D10280,'SOAT LIQ'!$A$87:$C$3416,3,FALSE)</f>
        <v>5</v>
      </c>
      <c r="F10280" t="s">
        <v>21632</v>
      </c>
    </row>
    <row r="10281" spans="1:6" x14ac:dyDescent="0.25">
      <c r="A10281" t="s">
        <v>5523</v>
      </c>
      <c r="B10281" s="100" t="s">
        <v>12185</v>
      </c>
      <c r="C10281" s="99" t="s">
        <v>12184</v>
      </c>
      <c r="D10281" s="124">
        <v>14150</v>
      </c>
      <c r="E10281" s="157">
        <f>VLOOKUP(D10281,'SOAT LIQ'!$A$87:$C$3416,3,FALSE)</f>
        <v>5</v>
      </c>
      <c r="F10281" t="s">
        <v>21632</v>
      </c>
    </row>
    <row r="10282" spans="1:6" x14ac:dyDescent="0.25">
      <c r="A10282" t="s">
        <v>5782</v>
      </c>
      <c r="B10282" s="100" t="s">
        <v>12185</v>
      </c>
      <c r="C10282" s="99" t="s">
        <v>12184</v>
      </c>
      <c r="D10282" s="124">
        <v>14150</v>
      </c>
      <c r="E10282" s="157">
        <f>VLOOKUP(D10282,'SOAT LIQ'!$A$87:$C$3416,3,FALSE)</f>
        <v>5</v>
      </c>
      <c r="F10282" t="s">
        <v>21632</v>
      </c>
    </row>
    <row r="10283" spans="1:6" x14ac:dyDescent="0.25">
      <c r="A10283" t="s">
        <v>5773</v>
      </c>
      <c r="B10283" s="100" t="s">
        <v>12186</v>
      </c>
      <c r="C10283" s="99" t="s">
        <v>12150</v>
      </c>
      <c r="D10283" s="124">
        <v>14151</v>
      </c>
      <c r="E10283" s="157">
        <f>VLOOKUP(D10283,'SOAT LIQ'!$A$87:$C$3416,3,FALSE)</f>
        <v>5</v>
      </c>
      <c r="F10283" t="s">
        <v>21632</v>
      </c>
    </row>
    <row r="10284" spans="1:6" x14ac:dyDescent="0.25">
      <c r="A10284" t="s">
        <v>5782</v>
      </c>
      <c r="B10284" s="100" t="s">
        <v>12186</v>
      </c>
      <c r="C10284" s="99" t="s">
        <v>12150</v>
      </c>
      <c r="D10284" s="124">
        <v>14151</v>
      </c>
      <c r="E10284" s="157">
        <f>VLOOKUP(D10284,'SOAT LIQ'!$A$87:$C$3416,3,FALSE)</f>
        <v>5</v>
      </c>
      <c r="F10284" t="s">
        <v>21632</v>
      </c>
    </row>
    <row r="10285" spans="1:6" x14ac:dyDescent="0.25">
      <c r="A10285" t="s">
        <v>5523</v>
      </c>
      <c r="B10285" s="100" t="s">
        <v>12188</v>
      </c>
      <c r="C10285" s="99" t="s">
        <v>12187</v>
      </c>
      <c r="D10285" s="124">
        <v>13450</v>
      </c>
      <c r="E10285" s="157">
        <f>VLOOKUP(D10285,'SOAT LIQ'!$A$87:$C$3416,3,FALSE)</f>
        <v>8</v>
      </c>
      <c r="F10285" t="s">
        <v>21632</v>
      </c>
    </row>
    <row r="10286" spans="1:6" x14ac:dyDescent="0.25">
      <c r="A10286" t="s">
        <v>5523</v>
      </c>
      <c r="B10286" s="100" t="s">
        <v>12190</v>
      </c>
      <c r="C10286" s="99" t="s">
        <v>12189</v>
      </c>
      <c r="D10286" s="124">
        <v>13451</v>
      </c>
      <c r="E10286" s="157">
        <f>VLOOKUP(D10286,'SOAT LIQ'!$A$87:$C$3416,3,FALSE)</f>
        <v>5</v>
      </c>
      <c r="F10286" t="s">
        <v>21632</v>
      </c>
    </row>
    <row r="10287" spans="1:6" x14ac:dyDescent="0.25">
      <c r="A10287" t="s">
        <v>5523</v>
      </c>
      <c r="B10287" s="100" t="s">
        <v>12191</v>
      </c>
      <c r="C10287" s="99" t="s">
        <v>12192</v>
      </c>
      <c r="D10287" s="124">
        <v>13560</v>
      </c>
      <c r="E10287" s="157">
        <f>VLOOKUP(D10287,'SOAT LIQ'!$A$87:$C$3416,3,FALSE)</f>
        <v>8</v>
      </c>
      <c r="F10287" t="s">
        <v>21632</v>
      </c>
    </row>
    <row r="10288" spans="1:6" x14ac:dyDescent="0.25">
      <c r="A10288" t="s">
        <v>5523</v>
      </c>
      <c r="B10288" s="100" t="s">
        <v>12193</v>
      </c>
      <c r="C10288" s="99" t="s">
        <v>12192</v>
      </c>
      <c r="D10288" s="124">
        <v>13561</v>
      </c>
      <c r="E10288" s="157">
        <f>VLOOKUP(D10288,'SOAT LIQ'!$A$87:$C$3416,3,FALSE)</f>
        <v>6</v>
      </c>
      <c r="F10288" t="s">
        <v>21632</v>
      </c>
    </row>
    <row r="10289" spans="1:6" x14ac:dyDescent="0.25">
      <c r="A10289" t="s">
        <v>5523</v>
      </c>
      <c r="B10289" s="100" t="s">
        <v>12194</v>
      </c>
      <c r="C10289" s="99" t="s">
        <v>12195</v>
      </c>
      <c r="D10289" s="124">
        <v>13562</v>
      </c>
      <c r="E10289" s="157">
        <f>VLOOKUP(D10289,'SOAT LIQ'!$A$87:$C$3416,3,FALSE)</f>
        <v>6</v>
      </c>
      <c r="F10289" t="s">
        <v>21632</v>
      </c>
    </row>
    <row r="10290" spans="1:6" x14ac:dyDescent="0.25">
      <c r="A10290" t="s">
        <v>5773</v>
      </c>
      <c r="B10290" s="100" t="s">
        <v>12197</v>
      </c>
      <c r="C10290" s="99" t="s">
        <v>12196</v>
      </c>
      <c r="D10290" s="124">
        <v>14152</v>
      </c>
      <c r="E10290" s="157">
        <f>VLOOKUP(D10290,'SOAT LIQ'!$A$87:$C$3416,3,FALSE)</f>
        <v>5</v>
      </c>
      <c r="F10290" t="s">
        <v>21632</v>
      </c>
    </row>
    <row r="10291" spans="1:6" x14ac:dyDescent="0.25">
      <c r="A10291" t="s">
        <v>5782</v>
      </c>
      <c r="B10291" s="100" t="s">
        <v>12197</v>
      </c>
      <c r="C10291" s="99" t="s">
        <v>12196</v>
      </c>
      <c r="D10291" s="124">
        <v>14152</v>
      </c>
      <c r="E10291" s="157">
        <f>VLOOKUP(D10291,'SOAT LIQ'!$A$87:$C$3416,3,FALSE)</f>
        <v>5</v>
      </c>
      <c r="F10291" t="s">
        <v>21632</v>
      </c>
    </row>
    <row r="10292" spans="1:6" x14ac:dyDescent="0.25">
      <c r="A10292" t="s">
        <v>5523</v>
      </c>
      <c r="B10292" s="100" t="s">
        <v>12199</v>
      </c>
      <c r="C10292" s="99" t="s">
        <v>12198</v>
      </c>
      <c r="D10292" s="124">
        <v>13563</v>
      </c>
      <c r="E10292" s="157">
        <f>VLOOKUP(D10292,'SOAT LIQ'!$A$87:$C$3416,3,FALSE)</f>
        <v>4</v>
      </c>
      <c r="F10292" t="s">
        <v>21632</v>
      </c>
    </row>
    <row r="10293" spans="1:6" x14ac:dyDescent="0.25">
      <c r="A10293" t="s">
        <v>5523</v>
      </c>
      <c r="B10293" s="100" t="s">
        <v>12200</v>
      </c>
      <c r="C10293" s="99" t="s">
        <v>12201</v>
      </c>
      <c r="D10293" s="124">
        <v>13350</v>
      </c>
      <c r="E10293" s="157">
        <f>VLOOKUP(D10293,'SOAT LIQ'!$A$87:$C$3416,3,FALSE)</f>
        <v>6</v>
      </c>
      <c r="F10293" t="s">
        <v>21632</v>
      </c>
    </row>
    <row r="10294" spans="1:6" x14ac:dyDescent="0.25">
      <c r="A10294" t="s">
        <v>5142</v>
      </c>
      <c r="B10294" s="100" t="s">
        <v>12202</v>
      </c>
      <c r="C10294" s="99" t="s">
        <v>12203</v>
      </c>
      <c r="D10294" s="124">
        <v>13650</v>
      </c>
      <c r="E10294" s="157">
        <f>VLOOKUP(D10294,'SOAT LIQ'!$A$87:$C$3416,3,FALSE)</f>
        <v>7</v>
      </c>
      <c r="F10294" t="s">
        <v>21632</v>
      </c>
    </row>
    <row r="10295" spans="1:6" x14ac:dyDescent="0.25">
      <c r="A10295" t="s">
        <v>5523</v>
      </c>
      <c r="B10295" s="100" t="s">
        <v>12202</v>
      </c>
      <c r="C10295" s="99" t="s">
        <v>12203</v>
      </c>
      <c r="D10295" s="124">
        <v>13650</v>
      </c>
      <c r="E10295" s="157">
        <f>VLOOKUP(D10295,'SOAT LIQ'!$A$87:$C$3416,3,FALSE)</f>
        <v>7</v>
      </c>
      <c r="F10295" t="s">
        <v>21632</v>
      </c>
    </row>
    <row r="10296" spans="1:6" x14ac:dyDescent="0.25">
      <c r="A10296" t="s">
        <v>5142</v>
      </c>
      <c r="B10296" s="100" t="s">
        <v>12204</v>
      </c>
      <c r="C10296" s="99" t="s">
        <v>12205</v>
      </c>
      <c r="D10296" s="124">
        <v>13650</v>
      </c>
      <c r="E10296" s="157">
        <f>VLOOKUP(D10296,'SOAT LIQ'!$A$87:$C$3416,3,FALSE)</f>
        <v>7</v>
      </c>
      <c r="F10296" t="s">
        <v>21632</v>
      </c>
    </row>
    <row r="10297" spans="1:6" x14ac:dyDescent="0.25">
      <c r="A10297" t="s">
        <v>5523</v>
      </c>
      <c r="B10297" s="100" t="s">
        <v>12204</v>
      </c>
      <c r="C10297" s="99" t="s">
        <v>12205</v>
      </c>
      <c r="D10297" s="124">
        <v>13650</v>
      </c>
      <c r="E10297" s="157">
        <f>VLOOKUP(D10297,'SOAT LIQ'!$A$87:$C$3416,3,FALSE)</f>
        <v>7</v>
      </c>
      <c r="F10297" t="s">
        <v>21632</v>
      </c>
    </row>
    <row r="10298" spans="1:6" x14ac:dyDescent="0.25">
      <c r="A10298" t="s">
        <v>5142</v>
      </c>
      <c r="B10298" s="100" t="s">
        <v>12206</v>
      </c>
      <c r="C10298" s="99" t="s">
        <v>12207</v>
      </c>
      <c r="D10298" s="124">
        <v>13651</v>
      </c>
      <c r="E10298" s="157">
        <f>VLOOKUP(D10298,'SOAT LIQ'!$A$87:$C$3416,3,FALSE)</f>
        <v>7</v>
      </c>
      <c r="F10298" t="s">
        <v>21632</v>
      </c>
    </row>
    <row r="10299" spans="1:6" x14ac:dyDescent="0.25">
      <c r="A10299" t="s">
        <v>5523</v>
      </c>
      <c r="B10299" s="100" t="s">
        <v>12206</v>
      </c>
      <c r="C10299" s="99" t="s">
        <v>12207</v>
      </c>
      <c r="D10299" s="124">
        <v>13651</v>
      </c>
      <c r="E10299" s="157">
        <f>VLOOKUP(D10299,'SOAT LIQ'!$A$87:$C$3416,3,FALSE)</f>
        <v>7</v>
      </c>
      <c r="F10299" t="s">
        <v>21632</v>
      </c>
    </row>
    <row r="10300" spans="1:6" x14ac:dyDescent="0.25">
      <c r="A10300" t="s">
        <v>5523</v>
      </c>
      <c r="B10300" s="100" t="s">
        <v>12208</v>
      </c>
      <c r="C10300" s="99" t="s">
        <v>12209</v>
      </c>
      <c r="D10300" s="124">
        <v>13652</v>
      </c>
      <c r="E10300" s="157">
        <f>VLOOKUP(D10300,'SOAT LIQ'!$A$87:$C$3416,3,FALSE)</f>
        <v>3</v>
      </c>
      <c r="F10300" t="s">
        <v>21632</v>
      </c>
    </row>
    <row r="10301" spans="1:6" x14ac:dyDescent="0.25">
      <c r="A10301" t="s">
        <v>5523</v>
      </c>
      <c r="B10301" s="100" t="s">
        <v>12210</v>
      </c>
      <c r="C10301" s="100"/>
      <c r="D10301" s="124">
        <v>13150</v>
      </c>
      <c r="E10301" s="157">
        <f>VLOOKUP(D10301,'SOAT LIQ'!$A$87:$C$3416,3,FALSE)</f>
        <v>3</v>
      </c>
      <c r="F10301" t="s">
        <v>21632</v>
      </c>
    </row>
    <row r="10302" spans="1:6" x14ac:dyDescent="0.25">
      <c r="A10302" t="s">
        <v>5936</v>
      </c>
      <c r="B10302" s="100" t="s">
        <v>12210</v>
      </c>
      <c r="C10302" s="100"/>
      <c r="D10302" s="124">
        <v>13150</v>
      </c>
      <c r="E10302" s="157">
        <f>VLOOKUP(D10302,'SOAT LIQ'!$A$87:$C$3416,3,FALSE)</f>
        <v>3</v>
      </c>
      <c r="F10302" t="s">
        <v>21632</v>
      </c>
    </row>
    <row r="10303" spans="1:6" x14ac:dyDescent="0.25">
      <c r="A10303" t="s">
        <v>5523</v>
      </c>
      <c r="B10303" s="100" t="s">
        <v>12211</v>
      </c>
      <c r="C10303" s="100"/>
      <c r="D10303" s="124">
        <v>18219</v>
      </c>
      <c r="E10303" s="157">
        <f>VLOOKUP(D10303,'SOAT LIQ'!$A$87:$C$3416,3,FALSE)</f>
        <v>10</v>
      </c>
      <c r="F10303" t="s">
        <v>21632</v>
      </c>
    </row>
    <row r="10304" spans="1:6" x14ac:dyDescent="0.25">
      <c r="A10304" t="s">
        <v>5936</v>
      </c>
      <c r="B10304" s="100" t="s">
        <v>12211</v>
      </c>
      <c r="C10304" s="100"/>
      <c r="D10304" s="124">
        <v>18219</v>
      </c>
      <c r="E10304" s="157">
        <f>VLOOKUP(D10304,'SOAT LIQ'!$A$87:$C$3416,3,FALSE)</f>
        <v>10</v>
      </c>
      <c r="F10304" t="s">
        <v>21632</v>
      </c>
    </row>
    <row r="10305" spans="1:6" x14ac:dyDescent="0.25">
      <c r="A10305" t="s">
        <v>5523</v>
      </c>
      <c r="B10305" s="100" t="s">
        <v>12213</v>
      </c>
      <c r="C10305" s="99" t="s">
        <v>12212</v>
      </c>
      <c r="D10305" s="124">
        <v>13152</v>
      </c>
      <c r="E10305" s="157">
        <f>VLOOKUP(D10305,'SOAT LIQ'!$A$87:$C$3416,3,FALSE)</f>
        <v>6</v>
      </c>
      <c r="F10305" t="s">
        <v>21632</v>
      </c>
    </row>
    <row r="10306" spans="1:6" x14ac:dyDescent="0.25">
      <c r="A10306" t="s">
        <v>5523</v>
      </c>
      <c r="B10306" s="100" t="s">
        <v>12215</v>
      </c>
      <c r="C10306" s="99" t="s">
        <v>12214</v>
      </c>
      <c r="D10306" s="124">
        <v>13252</v>
      </c>
      <c r="E10306" s="157">
        <f>VLOOKUP(D10306,'SOAT LIQ'!$A$87:$C$3416,3,FALSE)</f>
        <v>6</v>
      </c>
      <c r="F10306" t="s">
        <v>21632</v>
      </c>
    </row>
    <row r="10307" spans="1:6" x14ac:dyDescent="0.25">
      <c r="A10307" t="s">
        <v>5523</v>
      </c>
      <c r="B10307" s="100" t="s">
        <v>12216</v>
      </c>
      <c r="C10307" s="100"/>
      <c r="D10307" s="124">
        <v>13252</v>
      </c>
      <c r="E10307" s="157">
        <f>VLOOKUP(D10307,'SOAT LIQ'!$A$87:$C$3416,3,FALSE)</f>
        <v>6</v>
      </c>
      <c r="F10307" t="s">
        <v>21632</v>
      </c>
    </row>
    <row r="10308" spans="1:6" x14ac:dyDescent="0.25">
      <c r="A10308" t="s">
        <v>5523</v>
      </c>
      <c r="B10308" s="100" t="s">
        <v>12218</v>
      </c>
      <c r="C10308" s="99" t="s">
        <v>12217</v>
      </c>
      <c r="D10308" s="124">
        <v>13272</v>
      </c>
      <c r="E10308" s="157">
        <f>VLOOKUP(D10308,'SOAT LIQ'!$A$87:$C$3416,3,FALSE)</f>
        <v>10</v>
      </c>
      <c r="F10308" t="s">
        <v>21632</v>
      </c>
    </row>
    <row r="10309" spans="1:6" x14ac:dyDescent="0.25">
      <c r="A10309" t="s">
        <v>5782</v>
      </c>
      <c r="B10309" s="100" t="s">
        <v>12218</v>
      </c>
      <c r="C10309" s="99" t="s">
        <v>12217</v>
      </c>
      <c r="D10309" s="124">
        <v>13272</v>
      </c>
      <c r="E10309" s="157">
        <f>VLOOKUP(D10309,'SOAT LIQ'!$A$87:$C$3416,3,FALSE)</f>
        <v>10</v>
      </c>
      <c r="F10309" t="s">
        <v>21632</v>
      </c>
    </row>
    <row r="10310" spans="1:6" x14ac:dyDescent="0.25">
      <c r="A10310" t="s">
        <v>5773</v>
      </c>
      <c r="B10310" s="100" t="s">
        <v>12220</v>
      </c>
      <c r="C10310" s="99" t="s">
        <v>12219</v>
      </c>
      <c r="D10310" s="124">
        <v>14151</v>
      </c>
      <c r="E10310" s="157">
        <f>VLOOKUP(D10310,'SOAT LIQ'!$A$87:$C$3416,3,FALSE)</f>
        <v>5</v>
      </c>
      <c r="F10310" t="s">
        <v>21632</v>
      </c>
    </row>
    <row r="10311" spans="1:6" x14ac:dyDescent="0.25">
      <c r="A10311" t="s">
        <v>5523</v>
      </c>
      <c r="B10311" s="100" t="s">
        <v>12220</v>
      </c>
      <c r="C10311" s="99" t="s">
        <v>12219</v>
      </c>
      <c r="D10311" s="124">
        <v>14151</v>
      </c>
      <c r="E10311" s="157">
        <f>VLOOKUP(D10311,'SOAT LIQ'!$A$87:$C$3416,3,FALSE)</f>
        <v>5</v>
      </c>
      <c r="F10311" t="s">
        <v>21632</v>
      </c>
    </row>
    <row r="10312" spans="1:6" x14ac:dyDescent="0.25">
      <c r="A10312" t="s">
        <v>5782</v>
      </c>
      <c r="B10312" s="100" t="s">
        <v>12220</v>
      </c>
      <c r="C10312" s="99" t="s">
        <v>12219</v>
      </c>
      <c r="D10312" s="124">
        <v>14151</v>
      </c>
      <c r="E10312" s="157">
        <f>VLOOKUP(D10312,'SOAT LIQ'!$A$87:$C$3416,3,FALSE)</f>
        <v>5</v>
      </c>
      <c r="F10312" t="s">
        <v>21632</v>
      </c>
    </row>
    <row r="10313" spans="1:6" x14ac:dyDescent="0.25">
      <c r="A10313" t="s">
        <v>5773</v>
      </c>
      <c r="B10313" s="100" t="s">
        <v>12221</v>
      </c>
      <c r="C10313" s="99" t="s">
        <v>12222</v>
      </c>
      <c r="D10313" s="124">
        <v>14160</v>
      </c>
      <c r="E10313" s="157">
        <f>VLOOKUP(D10313,'SOAT LIQ'!$A$87:$C$3416,3,FALSE)</f>
        <v>10</v>
      </c>
      <c r="F10313" t="s">
        <v>21632</v>
      </c>
    </row>
    <row r="10314" spans="1:6" x14ac:dyDescent="0.25">
      <c r="A10314" t="s">
        <v>5523</v>
      </c>
      <c r="B10314" s="100" t="s">
        <v>12221</v>
      </c>
      <c r="C10314" s="99" t="s">
        <v>12222</v>
      </c>
      <c r="D10314" s="124">
        <v>14160</v>
      </c>
      <c r="E10314" s="157">
        <f>VLOOKUP(D10314,'SOAT LIQ'!$A$87:$C$3416,3,FALSE)</f>
        <v>10</v>
      </c>
      <c r="F10314" t="s">
        <v>21632</v>
      </c>
    </row>
    <row r="10315" spans="1:6" x14ac:dyDescent="0.25">
      <c r="A10315" t="s">
        <v>5782</v>
      </c>
      <c r="B10315" s="100" t="s">
        <v>12221</v>
      </c>
      <c r="C10315" s="99" t="s">
        <v>12222</v>
      </c>
      <c r="D10315" s="124">
        <v>14160</v>
      </c>
      <c r="E10315" s="157">
        <f>VLOOKUP(D10315,'SOAT LIQ'!$A$87:$C$3416,3,FALSE)</f>
        <v>10</v>
      </c>
      <c r="F10315" t="s">
        <v>21632</v>
      </c>
    </row>
    <row r="10316" spans="1:6" x14ac:dyDescent="0.25">
      <c r="A10316" t="s">
        <v>5773</v>
      </c>
      <c r="B10316" s="100" t="s">
        <v>12223</v>
      </c>
      <c r="C10316" s="100"/>
      <c r="D10316" s="124">
        <v>14160</v>
      </c>
      <c r="E10316" s="157">
        <f>VLOOKUP(D10316,'SOAT LIQ'!$A$87:$C$3416,3,FALSE)</f>
        <v>10</v>
      </c>
      <c r="F10316" t="s">
        <v>21632</v>
      </c>
    </row>
    <row r="10317" spans="1:6" x14ac:dyDescent="0.25">
      <c r="A10317" t="s">
        <v>5782</v>
      </c>
      <c r="B10317" s="100" t="s">
        <v>12223</v>
      </c>
      <c r="C10317" s="100"/>
      <c r="D10317" s="124">
        <v>14160</v>
      </c>
      <c r="E10317" s="157">
        <f>VLOOKUP(D10317,'SOAT LIQ'!$A$87:$C$3416,3,FALSE)</f>
        <v>10</v>
      </c>
      <c r="F10317" t="s">
        <v>21632</v>
      </c>
    </row>
    <row r="10318" spans="1:6" x14ac:dyDescent="0.25">
      <c r="A10318" t="s">
        <v>5523</v>
      </c>
      <c r="B10318" s="100" t="s">
        <v>12223</v>
      </c>
      <c r="C10318" s="100"/>
      <c r="D10318" s="124">
        <v>14160</v>
      </c>
      <c r="E10318" s="157">
        <f>VLOOKUP(D10318,'SOAT LIQ'!$A$87:$C$3416,3,FALSE)</f>
        <v>10</v>
      </c>
      <c r="F10318" t="s">
        <v>21632</v>
      </c>
    </row>
    <row r="10319" spans="1:6" x14ac:dyDescent="0.25">
      <c r="A10319" t="s">
        <v>5523</v>
      </c>
      <c r="B10319" s="100" t="s">
        <v>12225</v>
      </c>
      <c r="C10319" s="99" t="s">
        <v>12224</v>
      </c>
      <c r="D10319" s="124">
        <v>13450</v>
      </c>
      <c r="E10319" s="157">
        <f>VLOOKUP(D10319,'SOAT LIQ'!$A$87:$C$3416,3,FALSE)</f>
        <v>8</v>
      </c>
      <c r="F10319" t="s">
        <v>21632</v>
      </c>
    </row>
    <row r="10320" spans="1:6" x14ac:dyDescent="0.25">
      <c r="A10320" t="s">
        <v>5523</v>
      </c>
      <c r="B10320" s="100" t="s">
        <v>12227</v>
      </c>
      <c r="C10320" s="99" t="s">
        <v>12226</v>
      </c>
      <c r="D10320" s="124">
        <v>13450</v>
      </c>
      <c r="E10320" s="157">
        <f>VLOOKUP(D10320,'SOAT LIQ'!$A$87:$C$3416,3,FALSE)</f>
        <v>8</v>
      </c>
      <c r="F10320" t="s">
        <v>21632</v>
      </c>
    </row>
    <row r="10321" spans="1:6" x14ac:dyDescent="0.25">
      <c r="A10321" t="s">
        <v>5523</v>
      </c>
      <c r="B10321" s="100" t="s">
        <v>12229</v>
      </c>
      <c r="C10321" s="99" t="s">
        <v>12228</v>
      </c>
      <c r="D10321" s="124">
        <v>13450</v>
      </c>
      <c r="E10321" s="157">
        <f>VLOOKUP(D10321,'SOAT LIQ'!$A$87:$C$3416,3,FALSE)</f>
        <v>8</v>
      </c>
      <c r="F10321" t="s">
        <v>21632</v>
      </c>
    </row>
    <row r="10322" spans="1:6" x14ac:dyDescent="0.25">
      <c r="A10322" t="s">
        <v>5523</v>
      </c>
      <c r="B10322" s="100" t="s">
        <v>12230</v>
      </c>
      <c r="C10322" s="99" t="s">
        <v>12231</v>
      </c>
      <c r="D10322" s="124">
        <v>13451</v>
      </c>
      <c r="E10322" s="157">
        <f>VLOOKUP(D10322,'SOAT LIQ'!$A$87:$C$3416,3,FALSE)</f>
        <v>5</v>
      </c>
      <c r="F10322" t="s">
        <v>21632</v>
      </c>
    </row>
    <row r="10323" spans="1:6" x14ac:dyDescent="0.25">
      <c r="A10323" t="s">
        <v>5523</v>
      </c>
      <c r="B10323" s="100" t="s">
        <v>12233</v>
      </c>
      <c r="C10323" s="99" t="s">
        <v>12232</v>
      </c>
      <c r="D10323" s="124">
        <v>13472</v>
      </c>
      <c r="E10323" s="157">
        <f>VLOOKUP(D10323,'SOAT LIQ'!$A$87:$C$3416,3,FALSE)</f>
        <v>6</v>
      </c>
      <c r="F10323" t="s">
        <v>21632</v>
      </c>
    </row>
    <row r="10324" spans="1:6" x14ac:dyDescent="0.25">
      <c r="A10324" t="s">
        <v>5523</v>
      </c>
      <c r="B10324" s="100" t="s">
        <v>12235</v>
      </c>
      <c r="C10324" s="99" t="s">
        <v>12234</v>
      </c>
      <c r="D10324" s="124">
        <v>18229</v>
      </c>
      <c r="E10324" s="157">
        <f>VLOOKUP(D10324,'SOAT LIQ'!$A$87:$C$3416,3,FALSE)</f>
        <v>10</v>
      </c>
      <c r="F10324" t="s">
        <v>21632</v>
      </c>
    </row>
    <row r="10325" spans="1:6" x14ac:dyDescent="0.25">
      <c r="A10325" t="s">
        <v>5523</v>
      </c>
      <c r="B10325" s="100" t="s">
        <v>12237</v>
      </c>
      <c r="C10325" s="99" t="s">
        <v>12236</v>
      </c>
      <c r="D10325" s="124">
        <v>18229</v>
      </c>
      <c r="E10325" s="157">
        <f>VLOOKUP(D10325,'SOAT LIQ'!$A$87:$C$3416,3,FALSE)</f>
        <v>10</v>
      </c>
      <c r="F10325" t="s">
        <v>21632</v>
      </c>
    </row>
    <row r="10326" spans="1:6" x14ac:dyDescent="0.25">
      <c r="A10326" t="s">
        <v>5523</v>
      </c>
      <c r="B10326" s="100" t="s">
        <v>12238</v>
      </c>
      <c r="C10326" s="100"/>
      <c r="D10326" s="124">
        <v>13570</v>
      </c>
      <c r="E10326" s="157">
        <f>VLOOKUP(D10326,'SOAT LIQ'!$A$87:$C$3416,3,FALSE)</f>
        <v>10</v>
      </c>
      <c r="F10326" t="s">
        <v>21632</v>
      </c>
    </row>
    <row r="10327" spans="1:6" x14ac:dyDescent="0.25">
      <c r="A10327" t="s">
        <v>5523</v>
      </c>
      <c r="B10327" s="100" t="s">
        <v>12239</v>
      </c>
      <c r="C10327" s="100"/>
      <c r="D10327" s="124">
        <v>13570</v>
      </c>
      <c r="E10327" s="157">
        <f>VLOOKUP(D10327,'SOAT LIQ'!$A$87:$C$3416,3,FALSE)</f>
        <v>10</v>
      </c>
      <c r="F10327" t="s">
        <v>21632</v>
      </c>
    </row>
    <row r="10328" spans="1:6" x14ac:dyDescent="0.25">
      <c r="A10328" t="s">
        <v>5523</v>
      </c>
      <c r="B10328" s="100" t="s">
        <v>12240</v>
      </c>
      <c r="C10328" s="99" t="s">
        <v>11812</v>
      </c>
      <c r="D10328" s="124">
        <v>18229</v>
      </c>
      <c r="E10328" s="157">
        <f>VLOOKUP(D10328,'SOAT LIQ'!$A$87:$C$3416,3,FALSE)</f>
        <v>10</v>
      </c>
      <c r="F10328" t="s">
        <v>21632</v>
      </c>
    </row>
    <row r="10329" spans="1:6" x14ac:dyDescent="0.25">
      <c r="A10329" t="s">
        <v>5523</v>
      </c>
      <c r="B10329" s="100" t="s">
        <v>12242</v>
      </c>
      <c r="C10329" s="99" t="s">
        <v>12241</v>
      </c>
      <c r="D10329" s="124">
        <v>13582</v>
      </c>
      <c r="E10329" s="157">
        <f>VLOOKUP(D10329,'SOAT LIQ'!$A$87:$C$3416,3,FALSE)</f>
        <v>8</v>
      </c>
      <c r="F10329" t="s">
        <v>21632</v>
      </c>
    </row>
    <row r="10330" spans="1:6" x14ac:dyDescent="0.25">
      <c r="A10330" t="s">
        <v>5782</v>
      </c>
      <c r="B10330" s="100" t="s">
        <v>12242</v>
      </c>
      <c r="C10330" s="99" t="s">
        <v>12241</v>
      </c>
      <c r="D10330" s="124">
        <v>13582</v>
      </c>
      <c r="E10330" s="157">
        <f>VLOOKUP(D10330,'SOAT LIQ'!$A$87:$C$3416,3,FALSE)</f>
        <v>8</v>
      </c>
      <c r="F10330" t="s">
        <v>21632</v>
      </c>
    </row>
    <row r="10331" spans="1:6" x14ac:dyDescent="0.25">
      <c r="A10331" t="s">
        <v>5773</v>
      </c>
      <c r="B10331" s="100" t="s">
        <v>12242</v>
      </c>
      <c r="C10331" s="99" t="s">
        <v>12241</v>
      </c>
      <c r="D10331" s="124">
        <v>13582</v>
      </c>
      <c r="E10331" s="157">
        <f>VLOOKUP(D10331,'SOAT LIQ'!$A$87:$C$3416,3,FALSE)</f>
        <v>8</v>
      </c>
      <c r="F10331" t="s">
        <v>21632</v>
      </c>
    </row>
    <row r="10332" spans="1:6" x14ac:dyDescent="0.25">
      <c r="A10332" t="s">
        <v>5523</v>
      </c>
      <c r="B10332" s="100" t="s">
        <v>12243</v>
      </c>
      <c r="C10332" s="99" t="s">
        <v>12244</v>
      </c>
      <c r="D10332" s="124">
        <v>13660</v>
      </c>
      <c r="E10332" s="157">
        <f>VLOOKUP(D10332,'SOAT LIQ'!$A$87:$C$3416,3,FALSE)</f>
        <v>7</v>
      </c>
      <c r="F10332" t="s">
        <v>21632</v>
      </c>
    </row>
    <row r="10333" spans="1:6" x14ac:dyDescent="0.25">
      <c r="A10333" t="s">
        <v>5523</v>
      </c>
      <c r="B10333" s="100" t="s">
        <v>12246</v>
      </c>
      <c r="C10333" s="99" t="s">
        <v>12245</v>
      </c>
      <c r="D10333" s="124">
        <v>13660</v>
      </c>
      <c r="E10333" s="157">
        <f>VLOOKUP(D10333,'SOAT LIQ'!$A$87:$C$3416,3,FALSE)</f>
        <v>7</v>
      </c>
      <c r="F10333" t="s">
        <v>21632</v>
      </c>
    </row>
    <row r="10334" spans="1:6" x14ac:dyDescent="0.25">
      <c r="A10334" t="s">
        <v>5523</v>
      </c>
      <c r="B10334" s="100" t="s">
        <v>12248</v>
      </c>
      <c r="C10334" s="99" t="s">
        <v>12247</v>
      </c>
      <c r="D10334" s="124">
        <v>13160</v>
      </c>
      <c r="E10334" s="157">
        <f>VLOOKUP(D10334,'SOAT LIQ'!$A$87:$C$3416,3,FALSE)</f>
        <v>6</v>
      </c>
      <c r="F10334" t="s">
        <v>21632</v>
      </c>
    </row>
    <row r="10335" spans="1:6" x14ac:dyDescent="0.25">
      <c r="A10335" t="s">
        <v>5523</v>
      </c>
      <c r="B10335" s="100" t="s">
        <v>12250</v>
      </c>
      <c r="C10335" s="99" t="s">
        <v>12249</v>
      </c>
      <c r="D10335" s="124">
        <v>13162</v>
      </c>
      <c r="E10335" s="157">
        <f>VLOOKUP(D10335,'SOAT LIQ'!$A$87:$C$3416,3,FALSE)</f>
        <v>7</v>
      </c>
      <c r="F10335" t="s">
        <v>21632</v>
      </c>
    </row>
    <row r="10336" spans="1:6" x14ac:dyDescent="0.25">
      <c r="A10336" t="s">
        <v>5523</v>
      </c>
      <c r="B10336" s="100" t="s">
        <v>12252</v>
      </c>
      <c r="C10336" s="99" t="s">
        <v>12251</v>
      </c>
      <c r="D10336" s="124">
        <v>13162</v>
      </c>
      <c r="E10336" s="157">
        <f>VLOOKUP(D10336,'SOAT LIQ'!$A$87:$C$3416,3,FALSE)</f>
        <v>7</v>
      </c>
      <c r="F10336" t="s">
        <v>21632</v>
      </c>
    </row>
    <row r="10337" spans="1:6" x14ac:dyDescent="0.25">
      <c r="A10337" t="s">
        <v>5523</v>
      </c>
      <c r="B10337" s="100" t="s">
        <v>12254</v>
      </c>
      <c r="C10337" s="99" t="s">
        <v>12253</v>
      </c>
      <c r="D10337" s="124">
        <v>13261</v>
      </c>
      <c r="E10337" s="157">
        <f>VLOOKUP(D10337,'SOAT LIQ'!$A$87:$C$3416,3,FALSE)</f>
        <v>7</v>
      </c>
      <c r="F10337" t="s">
        <v>21632</v>
      </c>
    </row>
    <row r="10338" spans="1:6" x14ac:dyDescent="0.25">
      <c r="A10338" t="s">
        <v>5523</v>
      </c>
      <c r="B10338" s="100" t="s">
        <v>12256</v>
      </c>
      <c r="C10338" s="99" t="s">
        <v>12255</v>
      </c>
      <c r="D10338" s="124">
        <v>13261</v>
      </c>
      <c r="E10338" s="157">
        <f>VLOOKUP(D10338,'SOAT LIQ'!$A$87:$C$3416,3,FALSE)</f>
        <v>7</v>
      </c>
      <c r="F10338" t="s">
        <v>21632</v>
      </c>
    </row>
    <row r="10339" spans="1:6" x14ac:dyDescent="0.25">
      <c r="A10339" t="s">
        <v>5773</v>
      </c>
      <c r="B10339" s="100" t="s">
        <v>12258</v>
      </c>
      <c r="C10339" s="99" t="s">
        <v>12257</v>
      </c>
      <c r="D10339" s="124">
        <v>14160</v>
      </c>
      <c r="E10339" s="157">
        <f>VLOOKUP(D10339,'SOAT LIQ'!$A$87:$C$3416,3,FALSE)</f>
        <v>10</v>
      </c>
      <c r="F10339" t="s">
        <v>21632</v>
      </c>
    </row>
    <row r="10340" spans="1:6" x14ac:dyDescent="0.25">
      <c r="A10340" t="s">
        <v>5782</v>
      </c>
      <c r="B10340" s="100" t="s">
        <v>12258</v>
      </c>
      <c r="C10340" s="99" t="s">
        <v>12257</v>
      </c>
      <c r="D10340" s="124">
        <v>14160</v>
      </c>
      <c r="E10340" s="157">
        <f>VLOOKUP(D10340,'SOAT LIQ'!$A$87:$C$3416,3,FALSE)</f>
        <v>10</v>
      </c>
      <c r="F10340" t="s">
        <v>21632</v>
      </c>
    </row>
    <row r="10341" spans="1:6" x14ac:dyDescent="0.25">
      <c r="A10341" t="s">
        <v>5773</v>
      </c>
      <c r="B10341" s="100" t="s">
        <v>12259</v>
      </c>
      <c r="C10341" s="100"/>
      <c r="D10341" s="124">
        <v>14160</v>
      </c>
      <c r="E10341" s="157">
        <f>VLOOKUP(D10341,'SOAT LIQ'!$A$87:$C$3416,3,FALSE)</f>
        <v>10</v>
      </c>
      <c r="F10341" t="s">
        <v>21632</v>
      </c>
    </row>
    <row r="10342" spans="1:6" x14ac:dyDescent="0.25">
      <c r="A10342" t="s">
        <v>5782</v>
      </c>
      <c r="B10342" s="100" t="s">
        <v>12259</v>
      </c>
      <c r="C10342" s="100"/>
      <c r="D10342" s="124">
        <v>14160</v>
      </c>
      <c r="E10342" s="157">
        <f>VLOOKUP(D10342,'SOAT LIQ'!$A$87:$C$3416,3,FALSE)</f>
        <v>10</v>
      </c>
      <c r="F10342" t="s">
        <v>21632</v>
      </c>
    </row>
    <row r="10343" spans="1:6" x14ac:dyDescent="0.25">
      <c r="A10343" t="s">
        <v>5523</v>
      </c>
      <c r="B10343" s="100" t="s">
        <v>12259</v>
      </c>
      <c r="C10343" s="100"/>
      <c r="D10343" s="124">
        <v>14160</v>
      </c>
      <c r="E10343" s="157">
        <f>VLOOKUP(D10343,'SOAT LIQ'!$A$87:$C$3416,3,FALSE)</f>
        <v>10</v>
      </c>
      <c r="F10343" t="s">
        <v>21632</v>
      </c>
    </row>
    <row r="10344" spans="1:6" x14ac:dyDescent="0.25">
      <c r="A10344" t="s">
        <v>5523</v>
      </c>
      <c r="B10344" s="100" t="s">
        <v>12261</v>
      </c>
      <c r="C10344" s="99" t="s">
        <v>12260</v>
      </c>
      <c r="D10344" s="124">
        <v>13470</v>
      </c>
      <c r="E10344" s="157">
        <f>VLOOKUP(D10344,'SOAT LIQ'!$A$87:$C$3416,3,FALSE)</f>
        <v>12</v>
      </c>
      <c r="F10344" t="s">
        <v>21632</v>
      </c>
    </row>
    <row r="10345" spans="1:6" x14ac:dyDescent="0.25">
      <c r="A10345" t="s">
        <v>5523</v>
      </c>
      <c r="B10345" s="100" t="s">
        <v>12263</v>
      </c>
      <c r="C10345" s="99" t="s">
        <v>12262</v>
      </c>
      <c r="D10345" s="124">
        <v>13461</v>
      </c>
      <c r="E10345" s="157">
        <f>VLOOKUP(D10345,'SOAT LIQ'!$A$87:$C$3416,3,FALSE)</f>
        <v>5</v>
      </c>
      <c r="F10345" t="s">
        <v>21632</v>
      </c>
    </row>
    <row r="10346" spans="1:6" x14ac:dyDescent="0.25">
      <c r="A10346" t="s">
        <v>5523</v>
      </c>
      <c r="B10346" s="100" t="s">
        <v>12264</v>
      </c>
      <c r="C10346" s="99" t="s">
        <v>11485</v>
      </c>
      <c r="D10346" s="124">
        <v>13571</v>
      </c>
      <c r="E10346" s="157">
        <f>VLOOKUP(D10346,'SOAT LIQ'!$A$87:$C$3416,3,FALSE)</f>
        <v>7</v>
      </c>
      <c r="F10346" t="s">
        <v>21632</v>
      </c>
    </row>
    <row r="10347" spans="1:6" x14ac:dyDescent="0.25">
      <c r="A10347" t="s">
        <v>5773</v>
      </c>
      <c r="B10347" s="100" t="s">
        <v>12265</v>
      </c>
      <c r="C10347" s="99" t="s">
        <v>12158</v>
      </c>
      <c r="D10347" s="124">
        <v>14163</v>
      </c>
      <c r="E10347" s="157">
        <f>VLOOKUP(D10347,'SOAT LIQ'!$A$87:$C$3416,3,FALSE)</f>
        <v>10</v>
      </c>
      <c r="F10347" t="s">
        <v>21632</v>
      </c>
    </row>
    <row r="10348" spans="1:6" x14ac:dyDescent="0.25">
      <c r="A10348" t="s">
        <v>5523</v>
      </c>
      <c r="B10348" s="100" t="s">
        <v>12265</v>
      </c>
      <c r="C10348" s="99" t="s">
        <v>12158</v>
      </c>
      <c r="D10348" s="124">
        <v>14163</v>
      </c>
      <c r="E10348" s="157">
        <f>VLOOKUP(D10348,'SOAT LIQ'!$A$87:$C$3416,3,FALSE)</f>
        <v>10</v>
      </c>
      <c r="F10348" t="s">
        <v>21632</v>
      </c>
    </row>
    <row r="10349" spans="1:6" x14ac:dyDescent="0.25">
      <c r="A10349" t="s">
        <v>5782</v>
      </c>
      <c r="B10349" s="100" t="s">
        <v>12265</v>
      </c>
      <c r="C10349" s="99" t="s">
        <v>12158</v>
      </c>
      <c r="D10349" s="124">
        <v>14163</v>
      </c>
      <c r="E10349" s="157">
        <f>VLOOKUP(D10349,'SOAT LIQ'!$A$87:$C$3416,3,FALSE)</f>
        <v>10</v>
      </c>
      <c r="F10349" t="s">
        <v>21632</v>
      </c>
    </row>
    <row r="10350" spans="1:6" x14ac:dyDescent="0.25">
      <c r="A10350" t="s">
        <v>5523</v>
      </c>
      <c r="B10350" s="100" t="s">
        <v>12267</v>
      </c>
      <c r="C10350" s="99" t="s">
        <v>12266</v>
      </c>
      <c r="D10350" s="124">
        <v>13572</v>
      </c>
      <c r="E10350" s="157">
        <f>VLOOKUP(D10350,'SOAT LIQ'!$A$87:$C$3416,3,FALSE)</f>
        <v>6</v>
      </c>
      <c r="F10350" t="s">
        <v>21632</v>
      </c>
    </row>
    <row r="10351" spans="1:6" x14ac:dyDescent="0.25">
      <c r="A10351" t="s">
        <v>5523</v>
      </c>
      <c r="B10351" s="100" t="s">
        <v>12268</v>
      </c>
      <c r="C10351" s="99" t="s">
        <v>12269</v>
      </c>
      <c r="D10351" s="124">
        <v>13360</v>
      </c>
      <c r="E10351" s="157">
        <f>VLOOKUP(D10351,'SOAT LIQ'!$A$87:$C$3416,3,FALSE)</f>
        <v>12</v>
      </c>
      <c r="F10351" t="s">
        <v>21632</v>
      </c>
    </row>
    <row r="10352" spans="1:6" x14ac:dyDescent="0.25">
      <c r="A10352" t="s">
        <v>5523</v>
      </c>
      <c r="B10352" s="100" t="s">
        <v>12271</v>
      </c>
      <c r="C10352" s="99" t="s">
        <v>12270</v>
      </c>
      <c r="D10352" s="124">
        <v>13170</v>
      </c>
      <c r="E10352" s="157">
        <f>VLOOKUP(D10352,'SOAT LIQ'!$A$87:$C$3416,3,FALSE)</f>
        <v>7</v>
      </c>
      <c r="F10352" t="s">
        <v>21632</v>
      </c>
    </row>
    <row r="10353" spans="1:6" x14ac:dyDescent="0.25">
      <c r="A10353" t="s">
        <v>5523</v>
      </c>
      <c r="B10353" s="100" t="s">
        <v>12272</v>
      </c>
      <c r="C10353" s="99" t="s">
        <v>12247</v>
      </c>
      <c r="D10353" s="124">
        <v>13161</v>
      </c>
      <c r="E10353" s="157">
        <f>VLOOKUP(D10353,'SOAT LIQ'!$A$87:$C$3416,3,FALSE)</f>
        <v>7</v>
      </c>
      <c r="F10353" t="s">
        <v>21632</v>
      </c>
    </row>
    <row r="10354" spans="1:6" x14ac:dyDescent="0.25">
      <c r="A10354" t="s">
        <v>5523</v>
      </c>
      <c r="B10354" s="100" t="s">
        <v>12274</v>
      </c>
      <c r="C10354" s="99" t="s">
        <v>12273</v>
      </c>
      <c r="D10354" s="124">
        <v>13660</v>
      </c>
      <c r="E10354" s="157">
        <f>VLOOKUP(D10354,'SOAT LIQ'!$A$87:$C$3416,3,FALSE)</f>
        <v>7</v>
      </c>
      <c r="F10354" t="s">
        <v>21632</v>
      </c>
    </row>
    <row r="10355" spans="1:6" x14ac:dyDescent="0.25">
      <c r="A10355" t="s">
        <v>5523</v>
      </c>
      <c r="B10355" s="100" t="s">
        <v>12276</v>
      </c>
      <c r="C10355" s="99" t="s">
        <v>12275</v>
      </c>
      <c r="D10355" s="124">
        <v>13171</v>
      </c>
      <c r="E10355" s="157">
        <f>VLOOKUP(D10355,'SOAT LIQ'!$A$87:$C$3416,3,FALSE)</f>
        <v>11</v>
      </c>
      <c r="F10355" t="s">
        <v>21632</v>
      </c>
    </row>
    <row r="10356" spans="1:6" x14ac:dyDescent="0.25">
      <c r="A10356" t="s">
        <v>5523</v>
      </c>
      <c r="B10356" s="100" t="s">
        <v>12278</v>
      </c>
      <c r="C10356" s="99" t="s">
        <v>12277</v>
      </c>
      <c r="D10356" s="124">
        <v>13171</v>
      </c>
      <c r="E10356" s="157">
        <f>VLOOKUP(D10356,'SOAT LIQ'!$A$87:$C$3416,3,FALSE)</f>
        <v>11</v>
      </c>
      <c r="F10356" t="s">
        <v>21632</v>
      </c>
    </row>
    <row r="10357" spans="1:6" x14ac:dyDescent="0.25">
      <c r="A10357" t="s">
        <v>5523</v>
      </c>
      <c r="B10357" s="100" t="s">
        <v>12280</v>
      </c>
      <c r="C10357" s="99" t="s">
        <v>12279</v>
      </c>
      <c r="D10357" s="124">
        <v>13171</v>
      </c>
      <c r="E10357" s="157">
        <f>VLOOKUP(D10357,'SOAT LIQ'!$A$87:$C$3416,3,FALSE)</f>
        <v>11</v>
      </c>
      <c r="F10357" t="s">
        <v>21632</v>
      </c>
    </row>
    <row r="10358" spans="1:6" x14ac:dyDescent="0.25">
      <c r="A10358" t="s">
        <v>5523</v>
      </c>
      <c r="B10358" s="100" t="s">
        <v>12282</v>
      </c>
      <c r="C10358" s="99" t="s">
        <v>12281</v>
      </c>
      <c r="D10358" s="124">
        <v>13171</v>
      </c>
      <c r="E10358" s="157">
        <f>VLOOKUP(D10358,'SOAT LIQ'!$A$87:$C$3416,3,FALSE)</f>
        <v>11</v>
      </c>
      <c r="F10358" t="s">
        <v>21632</v>
      </c>
    </row>
    <row r="10359" spans="1:6" x14ac:dyDescent="0.25">
      <c r="A10359" t="s">
        <v>5523</v>
      </c>
      <c r="B10359" s="100" t="s">
        <v>12284</v>
      </c>
      <c r="C10359" s="99" t="s">
        <v>12283</v>
      </c>
      <c r="D10359" s="124">
        <v>13171</v>
      </c>
      <c r="E10359" s="157">
        <f>VLOOKUP(D10359,'SOAT LIQ'!$A$87:$C$3416,3,FALSE)</f>
        <v>11</v>
      </c>
      <c r="F10359" t="s">
        <v>21632</v>
      </c>
    </row>
    <row r="10360" spans="1:6" x14ac:dyDescent="0.25">
      <c r="A10360" t="s">
        <v>5523</v>
      </c>
      <c r="B10360" s="100" t="s">
        <v>12286</v>
      </c>
      <c r="C10360" s="99" t="s">
        <v>12285</v>
      </c>
      <c r="D10360" s="124">
        <v>13171</v>
      </c>
      <c r="E10360" s="157">
        <f>VLOOKUP(D10360,'SOAT LIQ'!$A$87:$C$3416,3,FALSE)</f>
        <v>11</v>
      </c>
      <c r="F10360" t="s">
        <v>21632</v>
      </c>
    </row>
    <row r="10361" spans="1:6" x14ac:dyDescent="0.25">
      <c r="A10361" t="s">
        <v>5523</v>
      </c>
      <c r="B10361" s="100" t="s">
        <v>12288</v>
      </c>
      <c r="C10361" s="99" t="s">
        <v>12287</v>
      </c>
      <c r="D10361" s="124">
        <v>513003</v>
      </c>
      <c r="E10361" s="157" t="e">
        <f>VLOOKUP(D10361,'SOAT LIQ'!$A$87:$C$3416,3,FALSE)</f>
        <v>#N/A</v>
      </c>
      <c r="F10361" t="s">
        <v>21632</v>
      </c>
    </row>
    <row r="10362" spans="1:6" x14ac:dyDescent="0.25">
      <c r="A10362" t="s">
        <v>5523</v>
      </c>
      <c r="B10362" s="100" t="s">
        <v>12290</v>
      </c>
      <c r="C10362" s="99" t="s">
        <v>12289</v>
      </c>
      <c r="D10362" s="124">
        <v>513008</v>
      </c>
      <c r="E10362" s="157" t="e">
        <f>VLOOKUP(D10362,'SOAT LIQ'!$A$87:$C$3416,3,FALSE)</f>
        <v>#N/A</v>
      </c>
      <c r="F10362" t="s">
        <v>21632</v>
      </c>
    </row>
    <row r="10363" spans="1:6" x14ac:dyDescent="0.25">
      <c r="A10363" t="s">
        <v>5523</v>
      </c>
      <c r="B10363" s="100" t="s">
        <v>12292</v>
      </c>
      <c r="C10363" s="99" t="s">
        <v>12291</v>
      </c>
      <c r="D10363" s="124">
        <v>513011</v>
      </c>
      <c r="E10363" s="157" t="e">
        <f>VLOOKUP(D10363,'SOAT LIQ'!$A$87:$C$3416,3,FALSE)</f>
        <v>#N/A</v>
      </c>
      <c r="F10363" t="s">
        <v>21632</v>
      </c>
    </row>
    <row r="10364" spans="1:6" x14ac:dyDescent="0.25">
      <c r="A10364" t="s">
        <v>5523</v>
      </c>
      <c r="B10364" s="100" t="s">
        <v>12294</v>
      </c>
      <c r="C10364" s="99" t="s">
        <v>12293</v>
      </c>
      <c r="D10364" s="124">
        <v>13273</v>
      </c>
      <c r="E10364" s="157">
        <f>VLOOKUP(D10364,'SOAT LIQ'!$A$87:$C$3416,3,FALSE)</f>
        <v>9</v>
      </c>
      <c r="F10364" t="s">
        <v>21632</v>
      </c>
    </row>
    <row r="10365" spans="1:6" x14ac:dyDescent="0.25">
      <c r="A10365" t="s">
        <v>5523</v>
      </c>
      <c r="B10365" s="100" t="s">
        <v>12296</v>
      </c>
      <c r="C10365" s="99" t="s">
        <v>12295</v>
      </c>
      <c r="D10365" s="124">
        <v>13271</v>
      </c>
      <c r="E10365" s="157">
        <f>VLOOKUP(D10365,'SOAT LIQ'!$A$87:$C$3416,3,FALSE)</f>
        <v>9</v>
      </c>
      <c r="F10365" t="s">
        <v>21632</v>
      </c>
    </row>
    <row r="10366" spans="1:6" x14ac:dyDescent="0.25">
      <c r="A10366" t="s">
        <v>5523</v>
      </c>
      <c r="B10366" s="100" t="s">
        <v>12298</v>
      </c>
      <c r="C10366" s="99" t="s">
        <v>12297</v>
      </c>
      <c r="D10366" s="124">
        <v>13272</v>
      </c>
      <c r="E10366" s="157">
        <f>VLOOKUP(D10366,'SOAT LIQ'!$A$87:$C$3416,3,FALSE)</f>
        <v>10</v>
      </c>
      <c r="F10366" t="s">
        <v>21632</v>
      </c>
    </row>
    <row r="10367" spans="1:6" x14ac:dyDescent="0.25">
      <c r="A10367" t="s">
        <v>5523</v>
      </c>
      <c r="B10367" s="100" t="s">
        <v>12300</v>
      </c>
      <c r="C10367" s="99" t="s">
        <v>12299</v>
      </c>
      <c r="D10367" s="124">
        <v>13272</v>
      </c>
      <c r="E10367" s="157">
        <f>VLOOKUP(D10367,'SOAT LIQ'!$A$87:$C$3416,3,FALSE)</f>
        <v>10</v>
      </c>
      <c r="F10367" t="s">
        <v>21632</v>
      </c>
    </row>
    <row r="10368" spans="1:6" x14ac:dyDescent="0.25">
      <c r="A10368" t="s">
        <v>5523</v>
      </c>
      <c r="B10368" s="100" t="s">
        <v>12302</v>
      </c>
      <c r="C10368" s="99" t="s">
        <v>12301</v>
      </c>
      <c r="D10368" s="124">
        <v>13272</v>
      </c>
      <c r="E10368" s="157">
        <f>VLOOKUP(D10368,'SOAT LIQ'!$A$87:$C$3416,3,FALSE)</f>
        <v>10</v>
      </c>
      <c r="F10368" t="s">
        <v>21632</v>
      </c>
    </row>
    <row r="10369" spans="1:6" x14ac:dyDescent="0.25">
      <c r="A10369" t="s">
        <v>5773</v>
      </c>
      <c r="B10369" s="100" t="s">
        <v>12303</v>
      </c>
      <c r="C10369" s="99" t="s">
        <v>12304</v>
      </c>
      <c r="D10369" s="124">
        <v>14160</v>
      </c>
      <c r="E10369" s="157">
        <f>VLOOKUP(D10369,'SOAT LIQ'!$A$87:$C$3416,3,FALSE)</f>
        <v>10</v>
      </c>
      <c r="F10369" t="s">
        <v>21632</v>
      </c>
    </row>
    <row r="10370" spans="1:6" x14ac:dyDescent="0.25">
      <c r="A10370" t="s">
        <v>5523</v>
      </c>
      <c r="B10370" s="100" t="s">
        <v>12303</v>
      </c>
      <c r="C10370" s="99" t="s">
        <v>12304</v>
      </c>
      <c r="D10370" s="124">
        <v>14160</v>
      </c>
      <c r="E10370" s="157">
        <f>VLOOKUP(D10370,'SOAT LIQ'!$A$87:$C$3416,3,FALSE)</f>
        <v>10</v>
      </c>
      <c r="F10370" t="s">
        <v>21632</v>
      </c>
    </row>
    <row r="10371" spans="1:6" x14ac:dyDescent="0.25">
      <c r="A10371" t="s">
        <v>5782</v>
      </c>
      <c r="B10371" s="100" t="s">
        <v>12303</v>
      </c>
      <c r="C10371" s="99" t="s">
        <v>12304</v>
      </c>
      <c r="D10371" s="124">
        <v>14160</v>
      </c>
      <c r="E10371" s="157">
        <f>VLOOKUP(D10371,'SOAT LIQ'!$A$87:$C$3416,3,FALSE)</f>
        <v>10</v>
      </c>
      <c r="F10371" t="s">
        <v>21632</v>
      </c>
    </row>
    <row r="10372" spans="1:6" x14ac:dyDescent="0.25">
      <c r="A10372" t="s">
        <v>5773</v>
      </c>
      <c r="B10372" s="100" t="s">
        <v>12305</v>
      </c>
      <c r="C10372" s="99" t="s">
        <v>12304</v>
      </c>
      <c r="D10372" s="124">
        <v>14160</v>
      </c>
      <c r="E10372" s="157">
        <f>VLOOKUP(D10372,'SOAT LIQ'!$A$87:$C$3416,3,FALSE)</f>
        <v>10</v>
      </c>
      <c r="F10372" t="s">
        <v>21632</v>
      </c>
    </row>
    <row r="10373" spans="1:6" x14ac:dyDescent="0.25">
      <c r="A10373" t="s">
        <v>5523</v>
      </c>
      <c r="B10373" s="100" t="s">
        <v>12305</v>
      </c>
      <c r="C10373" s="99" t="s">
        <v>12304</v>
      </c>
      <c r="D10373" s="124">
        <v>14160</v>
      </c>
      <c r="E10373" s="157">
        <f>VLOOKUP(D10373,'SOAT LIQ'!$A$87:$C$3416,3,FALSE)</f>
        <v>10</v>
      </c>
      <c r="F10373" t="s">
        <v>21632</v>
      </c>
    </row>
    <row r="10374" spans="1:6" x14ac:dyDescent="0.25">
      <c r="A10374" t="s">
        <v>5782</v>
      </c>
      <c r="B10374" s="100" t="s">
        <v>12305</v>
      </c>
      <c r="C10374" s="99" t="s">
        <v>12304</v>
      </c>
      <c r="D10374" s="124">
        <v>14160</v>
      </c>
      <c r="E10374" s="157">
        <f>VLOOKUP(D10374,'SOAT LIQ'!$A$87:$C$3416,3,FALSE)</f>
        <v>10</v>
      </c>
      <c r="F10374" t="s">
        <v>21632</v>
      </c>
    </row>
    <row r="10375" spans="1:6" x14ac:dyDescent="0.25">
      <c r="A10375" t="s">
        <v>5773</v>
      </c>
      <c r="B10375" s="100" t="s">
        <v>12306</v>
      </c>
      <c r="C10375" s="99" t="s">
        <v>12307</v>
      </c>
      <c r="D10375" s="124">
        <v>14161</v>
      </c>
      <c r="E10375" s="157">
        <f>VLOOKUP(D10375,'SOAT LIQ'!$A$87:$C$3416,3,FALSE)</f>
        <v>10</v>
      </c>
      <c r="F10375" t="s">
        <v>21632</v>
      </c>
    </row>
    <row r="10376" spans="1:6" x14ac:dyDescent="0.25">
      <c r="A10376" t="s">
        <v>5523</v>
      </c>
      <c r="B10376" s="100" t="s">
        <v>12306</v>
      </c>
      <c r="C10376" s="99" t="s">
        <v>12307</v>
      </c>
      <c r="D10376" s="124">
        <v>14161</v>
      </c>
      <c r="E10376" s="157">
        <f>VLOOKUP(D10376,'SOAT LIQ'!$A$87:$C$3416,3,FALSE)</f>
        <v>10</v>
      </c>
      <c r="F10376" t="s">
        <v>21632</v>
      </c>
    </row>
    <row r="10377" spans="1:6" x14ac:dyDescent="0.25">
      <c r="A10377" t="s">
        <v>5782</v>
      </c>
      <c r="B10377" s="100" t="s">
        <v>12306</v>
      </c>
      <c r="C10377" s="99" t="s">
        <v>12307</v>
      </c>
      <c r="D10377" s="124">
        <v>14161</v>
      </c>
      <c r="E10377" s="157">
        <f>VLOOKUP(D10377,'SOAT LIQ'!$A$87:$C$3416,3,FALSE)</f>
        <v>10</v>
      </c>
      <c r="F10377" t="s">
        <v>21632</v>
      </c>
    </row>
    <row r="10378" spans="1:6" x14ac:dyDescent="0.25">
      <c r="A10378" t="s">
        <v>5773</v>
      </c>
      <c r="B10378" s="100" t="s">
        <v>12308</v>
      </c>
      <c r="C10378" s="99" t="s">
        <v>12307</v>
      </c>
      <c r="D10378" s="124">
        <v>14161</v>
      </c>
      <c r="E10378" s="157">
        <f>VLOOKUP(D10378,'SOAT LIQ'!$A$87:$C$3416,3,FALSE)</f>
        <v>10</v>
      </c>
      <c r="F10378" t="s">
        <v>21632</v>
      </c>
    </row>
    <row r="10379" spans="1:6" x14ac:dyDescent="0.25">
      <c r="A10379" t="s">
        <v>5523</v>
      </c>
      <c r="B10379" s="100" t="s">
        <v>12308</v>
      </c>
      <c r="C10379" s="99" t="s">
        <v>12307</v>
      </c>
      <c r="D10379" s="124">
        <v>14161</v>
      </c>
      <c r="E10379" s="157">
        <f>VLOOKUP(D10379,'SOAT LIQ'!$A$87:$C$3416,3,FALSE)</f>
        <v>10</v>
      </c>
      <c r="F10379" t="s">
        <v>21632</v>
      </c>
    </row>
    <row r="10380" spans="1:6" x14ac:dyDescent="0.25">
      <c r="A10380" t="s">
        <v>5782</v>
      </c>
      <c r="B10380" s="100" t="s">
        <v>12308</v>
      </c>
      <c r="C10380" s="99" t="s">
        <v>12307</v>
      </c>
      <c r="D10380" s="124">
        <v>14161</v>
      </c>
      <c r="E10380" s="157">
        <f>VLOOKUP(D10380,'SOAT LIQ'!$A$87:$C$3416,3,FALSE)</f>
        <v>10</v>
      </c>
      <c r="F10380" t="s">
        <v>21632</v>
      </c>
    </row>
    <row r="10381" spans="1:6" x14ac:dyDescent="0.25">
      <c r="A10381" t="s">
        <v>5523</v>
      </c>
      <c r="B10381" s="100" t="s">
        <v>12310</v>
      </c>
      <c r="C10381" s="99" t="s">
        <v>12309</v>
      </c>
      <c r="D10381" s="124">
        <v>13471</v>
      </c>
      <c r="E10381" s="157">
        <f>VLOOKUP(D10381,'SOAT LIQ'!$A$87:$C$3416,3,FALSE)</f>
        <v>13</v>
      </c>
      <c r="F10381" t="s">
        <v>21632</v>
      </c>
    </row>
    <row r="10382" spans="1:6" x14ac:dyDescent="0.25">
      <c r="A10382" t="s">
        <v>5523</v>
      </c>
      <c r="B10382" s="100" t="s">
        <v>12312</v>
      </c>
      <c r="C10382" s="99" t="s">
        <v>12311</v>
      </c>
      <c r="D10382" s="124">
        <v>13470</v>
      </c>
      <c r="E10382" s="157">
        <f>VLOOKUP(D10382,'SOAT LIQ'!$A$87:$C$3416,3,FALSE)</f>
        <v>12</v>
      </c>
      <c r="F10382" t="s">
        <v>21632</v>
      </c>
    </row>
    <row r="10383" spans="1:6" x14ac:dyDescent="0.25">
      <c r="A10383" t="s">
        <v>5523</v>
      </c>
      <c r="B10383" s="100" t="s">
        <v>12314</v>
      </c>
      <c r="C10383" s="99" t="s">
        <v>12313</v>
      </c>
      <c r="D10383" s="124">
        <v>13472</v>
      </c>
      <c r="E10383" s="157">
        <f>VLOOKUP(D10383,'SOAT LIQ'!$A$87:$C$3416,3,FALSE)</f>
        <v>6</v>
      </c>
      <c r="F10383" t="s">
        <v>21632</v>
      </c>
    </row>
    <row r="10384" spans="1:6" x14ac:dyDescent="0.25">
      <c r="A10384" t="s">
        <v>5523</v>
      </c>
      <c r="B10384" s="100" t="s">
        <v>12315</v>
      </c>
      <c r="C10384" s="99" t="s">
        <v>12316</v>
      </c>
      <c r="D10384" s="124">
        <v>13580</v>
      </c>
      <c r="E10384" s="157">
        <f>VLOOKUP(D10384,'SOAT LIQ'!$A$87:$C$3416,3,FALSE)</f>
        <v>12</v>
      </c>
      <c r="F10384" t="s">
        <v>21632</v>
      </c>
    </row>
    <row r="10385" spans="1:6" x14ac:dyDescent="0.25">
      <c r="A10385" t="s">
        <v>5523</v>
      </c>
      <c r="B10385" s="100" t="s">
        <v>12317</v>
      </c>
      <c r="C10385" s="99" t="s">
        <v>12316</v>
      </c>
      <c r="D10385" s="124">
        <v>13580</v>
      </c>
      <c r="E10385" s="157">
        <f>VLOOKUP(D10385,'SOAT LIQ'!$A$87:$C$3416,3,FALSE)</f>
        <v>12</v>
      </c>
      <c r="F10385" t="s">
        <v>21632</v>
      </c>
    </row>
    <row r="10386" spans="1:6" x14ac:dyDescent="0.25">
      <c r="A10386" t="s">
        <v>5523</v>
      </c>
      <c r="B10386" s="100" t="s">
        <v>12318</v>
      </c>
      <c r="C10386" s="99" t="s">
        <v>12319</v>
      </c>
      <c r="D10386" s="124">
        <v>13580</v>
      </c>
      <c r="E10386" s="157">
        <f>VLOOKUP(D10386,'SOAT LIQ'!$A$87:$C$3416,3,FALSE)</f>
        <v>12</v>
      </c>
      <c r="F10386" t="s">
        <v>21632</v>
      </c>
    </row>
    <row r="10387" spans="1:6" x14ac:dyDescent="0.25">
      <c r="A10387" t="s">
        <v>5523</v>
      </c>
      <c r="B10387" s="100" t="s">
        <v>12320</v>
      </c>
      <c r="C10387" s="99" t="s">
        <v>12319</v>
      </c>
      <c r="D10387" s="124">
        <v>13580</v>
      </c>
      <c r="E10387" s="157">
        <f>VLOOKUP(D10387,'SOAT LIQ'!$A$87:$C$3416,3,FALSE)</f>
        <v>12</v>
      </c>
      <c r="F10387" t="s">
        <v>21632</v>
      </c>
    </row>
    <row r="10388" spans="1:6" x14ac:dyDescent="0.25">
      <c r="A10388" t="s">
        <v>5523</v>
      </c>
      <c r="B10388" s="100" t="s">
        <v>12321</v>
      </c>
      <c r="C10388" s="99" t="s">
        <v>12319</v>
      </c>
      <c r="D10388" s="124">
        <v>13580</v>
      </c>
      <c r="E10388" s="157">
        <f>VLOOKUP(D10388,'SOAT LIQ'!$A$87:$C$3416,3,FALSE)</f>
        <v>12</v>
      </c>
      <c r="F10388" t="s">
        <v>21632</v>
      </c>
    </row>
    <row r="10389" spans="1:6" x14ac:dyDescent="0.25">
      <c r="A10389" t="s">
        <v>5523</v>
      </c>
      <c r="B10389" s="100" t="s">
        <v>12322</v>
      </c>
      <c r="C10389" s="99" t="s">
        <v>12319</v>
      </c>
      <c r="D10389" s="124">
        <v>13580</v>
      </c>
      <c r="E10389" s="157">
        <f>VLOOKUP(D10389,'SOAT LIQ'!$A$87:$C$3416,3,FALSE)</f>
        <v>12</v>
      </c>
      <c r="F10389" t="s">
        <v>21632</v>
      </c>
    </row>
    <row r="10390" spans="1:6" x14ac:dyDescent="0.25">
      <c r="A10390" t="s">
        <v>5523</v>
      </c>
      <c r="B10390" s="100" t="s">
        <v>12323</v>
      </c>
      <c r="C10390" s="99" t="s">
        <v>12324</v>
      </c>
      <c r="D10390" s="124">
        <v>13580</v>
      </c>
      <c r="E10390" s="157">
        <f>VLOOKUP(D10390,'SOAT LIQ'!$A$87:$C$3416,3,FALSE)</f>
        <v>12</v>
      </c>
      <c r="F10390" t="s">
        <v>21632</v>
      </c>
    </row>
    <row r="10391" spans="1:6" x14ac:dyDescent="0.25">
      <c r="A10391" t="s">
        <v>5523</v>
      </c>
      <c r="B10391" s="100" t="s">
        <v>12325</v>
      </c>
      <c r="C10391" s="99" t="s">
        <v>12313</v>
      </c>
      <c r="D10391" s="124">
        <v>13472</v>
      </c>
      <c r="E10391" s="157">
        <f>VLOOKUP(D10391,'SOAT LIQ'!$A$87:$C$3416,3,FALSE)</f>
        <v>6</v>
      </c>
      <c r="F10391" t="s">
        <v>21632</v>
      </c>
    </row>
    <row r="10392" spans="1:6" x14ac:dyDescent="0.25">
      <c r="A10392" t="s">
        <v>5523</v>
      </c>
      <c r="B10392" s="100" t="s">
        <v>12326</v>
      </c>
      <c r="C10392" s="99" t="s">
        <v>12327</v>
      </c>
      <c r="D10392" s="124">
        <v>13580</v>
      </c>
      <c r="E10392" s="157">
        <f>VLOOKUP(D10392,'SOAT LIQ'!$A$87:$C$3416,3,FALSE)</f>
        <v>12</v>
      </c>
      <c r="F10392" t="s">
        <v>21632</v>
      </c>
    </row>
    <row r="10393" spans="1:6" x14ac:dyDescent="0.25">
      <c r="A10393" t="s">
        <v>5523</v>
      </c>
      <c r="B10393" s="100" t="s">
        <v>12328</v>
      </c>
      <c r="C10393" s="99" t="s">
        <v>12316</v>
      </c>
      <c r="D10393" s="124">
        <v>13580</v>
      </c>
      <c r="E10393" s="157">
        <f>VLOOKUP(D10393,'SOAT LIQ'!$A$87:$C$3416,3,FALSE)</f>
        <v>12</v>
      </c>
      <c r="F10393" t="s">
        <v>21632</v>
      </c>
    </row>
    <row r="10394" spans="1:6" x14ac:dyDescent="0.25">
      <c r="A10394" t="s">
        <v>5523</v>
      </c>
      <c r="B10394" s="100" t="s">
        <v>12329</v>
      </c>
      <c r="C10394" s="100"/>
      <c r="D10394" s="124">
        <v>13580</v>
      </c>
      <c r="E10394" s="157">
        <f>VLOOKUP(D10394,'SOAT LIQ'!$A$87:$C$3416,3,FALSE)</f>
        <v>12</v>
      </c>
      <c r="F10394" t="s">
        <v>21632</v>
      </c>
    </row>
    <row r="10395" spans="1:6" x14ac:dyDescent="0.25">
      <c r="A10395" t="s">
        <v>5523</v>
      </c>
      <c r="B10395" s="100" t="s">
        <v>12330</v>
      </c>
      <c r="C10395" s="99" t="s">
        <v>12324</v>
      </c>
      <c r="D10395" s="124">
        <v>13580</v>
      </c>
      <c r="E10395" s="157">
        <f>VLOOKUP(D10395,'SOAT LIQ'!$A$87:$C$3416,3,FALSE)</f>
        <v>12</v>
      </c>
      <c r="F10395" t="s">
        <v>21632</v>
      </c>
    </row>
    <row r="10396" spans="1:6" x14ac:dyDescent="0.25">
      <c r="A10396" t="s">
        <v>5523</v>
      </c>
      <c r="B10396" s="100" t="s">
        <v>12331</v>
      </c>
      <c r="C10396" s="100"/>
      <c r="D10396" s="124">
        <v>13580</v>
      </c>
      <c r="E10396" s="157">
        <f>VLOOKUP(D10396,'SOAT LIQ'!$A$87:$C$3416,3,FALSE)</f>
        <v>12</v>
      </c>
      <c r="F10396" t="s">
        <v>21632</v>
      </c>
    </row>
    <row r="10397" spans="1:6" x14ac:dyDescent="0.25">
      <c r="A10397" t="s">
        <v>5523</v>
      </c>
      <c r="B10397" s="100" t="s">
        <v>12333</v>
      </c>
      <c r="C10397" s="99" t="s">
        <v>12332</v>
      </c>
      <c r="D10397" s="124">
        <v>13571</v>
      </c>
      <c r="E10397" s="157">
        <f>VLOOKUP(D10397,'SOAT LIQ'!$A$87:$C$3416,3,FALSE)</f>
        <v>7</v>
      </c>
      <c r="F10397" t="s">
        <v>21632</v>
      </c>
    </row>
    <row r="10398" spans="1:6" x14ac:dyDescent="0.25">
      <c r="A10398" t="s">
        <v>5523</v>
      </c>
      <c r="B10398" s="100" t="s">
        <v>12335</v>
      </c>
      <c r="C10398" s="99" t="s">
        <v>12334</v>
      </c>
      <c r="D10398" s="124">
        <v>13571</v>
      </c>
      <c r="E10398" s="157">
        <f>VLOOKUP(D10398,'SOAT LIQ'!$A$87:$C$3416,3,FALSE)</f>
        <v>7</v>
      </c>
      <c r="F10398" t="s">
        <v>21632</v>
      </c>
    </row>
    <row r="10399" spans="1:6" x14ac:dyDescent="0.25">
      <c r="A10399" t="s">
        <v>5523</v>
      </c>
      <c r="B10399" s="100" t="s">
        <v>12337</v>
      </c>
      <c r="C10399" s="99" t="s">
        <v>12336</v>
      </c>
      <c r="D10399" s="124">
        <v>13582</v>
      </c>
      <c r="E10399" s="157">
        <f>VLOOKUP(D10399,'SOAT LIQ'!$A$87:$C$3416,3,FALSE)</f>
        <v>8</v>
      </c>
      <c r="F10399" t="s">
        <v>21632</v>
      </c>
    </row>
    <row r="10400" spans="1:6" x14ac:dyDescent="0.25">
      <c r="A10400" t="s">
        <v>5773</v>
      </c>
      <c r="B10400" s="100" t="s">
        <v>12339</v>
      </c>
      <c r="C10400" s="99" t="s">
        <v>12338</v>
      </c>
      <c r="D10400" s="124">
        <v>14163</v>
      </c>
      <c r="E10400" s="157">
        <f>VLOOKUP(D10400,'SOAT LIQ'!$A$87:$C$3416,3,FALSE)</f>
        <v>10</v>
      </c>
      <c r="F10400" t="s">
        <v>21632</v>
      </c>
    </row>
    <row r="10401" spans="1:6" x14ac:dyDescent="0.25">
      <c r="A10401" t="s">
        <v>5523</v>
      </c>
      <c r="B10401" s="100" t="s">
        <v>12339</v>
      </c>
      <c r="C10401" s="99" t="s">
        <v>12338</v>
      </c>
      <c r="D10401" s="124">
        <v>14163</v>
      </c>
      <c r="E10401" s="157">
        <f>VLOOKUP(D10401,'SOAT LIQ'!$A$87:$C$3416,3,FALSE)</f>
        <v>10</v>
      </c>
      <c r="F10401" t="s">
        <v>21632</v>
      </c>
    </row>
    <row r="10402" spans="1:6" x14ac:dyDescent="0.25">
      <c r="A10402" t="s">
        <v>5782</v>
      </c>
      <c r="B10402" s="100" t="s">
        <v>12339</v>
      </c>
      <c r="C10402" s="99" t="s">
        <v>12338</v>
      </c>
      <c r="D10402" s="124">
        <v>14163</v>
      </c>
      <c r="E10402" s="157">
        <f>VLOOKUP(D10402,'SOAT LIQ'!$A$87:$C$3416,3,FALSE)</f>
        <v>10</v>
      </c>
      <c r="F10402" t="s">
        <v>21632</v>
      </c>
    </row>
    <row r="10403" spans="1:6" x14ac:dyDescent="0.25">
      <c r="A10403" t="s">
        <v>5523</v>
      </c>
      <c r="B10403" s="100" t="s">
        <v>12341</v>
      </c>
      <c r="C10403" s="99" t="s">
        <v>12340</v>
      </c>
      <c r="D10403" s="124">
        <v>13572</v>
      </c>
      <c r="E10403" s="157">
        <f>VLOOKUP(D10403,'SOAT LIQ'!$A$87:$C$3416,3,FALSE)</f>
        <v>6</v>
      </c>
      <c r="F10403" t="s">
        <v>21632</v>
      </c>
    </row>
    <row r="10404" spans="1:6" x14ac:dyDescent="0.25">
      <c r="A10404" t="s">
        <v>5523</v>
      </c>
      <c r="B10404" s="100" t="s">
        <v>12343</v>
      </c>
      <c r="C10404" s="99" t="s">
        <v>12342</v>
      </c>
      <c r="D10404" s="124">
        <v>13360</v>
      </c>
      <c r="E10404" s="157">
        <f>VLOOKUP(D10404,'SOAT LIQ'!$A$87:$C$3416,3,FALSE)</f>
        <v>12</v>
      </c>
      <c r="F10404" t="s">
        <v>21632</v>
      </c>
    </row>
    <row r="10405" spans="1:6" x14ac:dyDescent="0.25">
      <c r="A10405" t="s">
        <v>5523</v>
      </c>
      <c r="B10405" s="100" t="s">
        <v>12345</v>
      </c>
      <c r="C10405" s="99" t="s">
        <v>12344</v>
      </c>
      <c r="D10405" s="124">
        <v>13360</v>
      </c>
      <c r="E10405" s="157">
        <f>VLOOKUP(D10405,'SOAT LIQ'!$A$87:$C$3416,3,FALSE)</f>
        <v>12</v>
      </c>
      <c r="F10405" t="s">
        <v>21632</v>
      </c>
    </row>
    <row r="10406" spans="1:6" x14ac:dyDescent="0.25">
      <c r="A10406" t="s">
        <v>5523</v>
      </c>
      <c r="B10406" s="100" t="s">
        <v>12347</v>
      </c>
      <c r="C10406" s="99" t="s">
        <v>12346</v>
      </c>
      <c r="D10406" s="124">
        <v>13360</v>
      </c>
      <c r="E10406" s="157">
        <f>VLOOKUP(D10406,'SOAT LIQ'!$A$87:$C$3416,3,FALSE)</f>
        <v>12</v>
      </c>
      <c r="F10406" t="s">
        <v>21632</v>
      </c>
    </row>
    <row r="10407" spans="1:6" x14ac:dyDescent="0.25">
      <c r="A10407" t="s">
        <v>5523</v>
      </c>
      <c r="B10407" s="100" t="s">
        <v>12349</v>
      </c>
      <c r="C10407" s="99" t="s">
        <v>12348</v>
      </c>
      <c r="D10407" s="124">
        <v>13370</v>
      </c>
      <c r="E10407" s="157">
        <f>VLOOKUP(D10407,'SOAT LIQ'!$A$87:$C$3416,3,FALSE)</f>
        <v>12</v>
      </c>
      <c r="F10407" t="s">
        <v>21632</v>
      </c>
    </row>
    <row r="10408" spans="1:6" x14ac:dyDescent="0.25">
      <c r="A10408" t="s">
        <v>5523</v>
      </c>
      <c r="B10408" s="100" t="s">
        <v>12351</v>
      </c>
      <c r="C10408" s="99" t="s">
        <v>12350</v>
      </c>
      <c r="D10408" s="124">
        <v>13371</v>
      </c>
      <c r="E10408" s="157">
        <f>VLOOKUP(D10408,'SOAT LIQ'!$A$87:$C$3416,3,FALSE)</f>
        <v>21</v>
      </c>
      <c r="F10408" t="s">
        <v>21632</v>
      </c>
    </row>
    <row r="10409" spans="1:6" x14ac:dyDescent="0.25">
      <c r="A10409" t="s">
        <v>5523</v>
      </c>
      <c r="B10409" s="100" t="s">
        <v>12352</v>
      </c>
      <c r="C10409" s="100"/>
      <c r="D10409" s="124">
        <v>13371</v>
      </c>
      <c r="E10409" s="157">
        <f>VLOOKUP(D10409,'SOAT LIQ'!$A$87:$C$3416,3,FALSE)</f>
        <v>21</v>
      </c>
      <c r="F10409" t="s">
        <v>21632</v>
      </c>
    </row>
    <row r="10410" spans="1:6" x14ac:dyDescent="0.25">
      <c r="A10410" t="s">
        <v>5142</v>
      </c>
      <c r="B10410" s="100" t="s">
        <v>12354</v>
      </c>
      <c r="C10410" s="99" t="s">
        <v>12353</v>
      </c>
      <c r="D10410" s="124">
        <v>13661</v>
      </c>
      <c r="E10410" s="157">
        <f>VLOOKUP(D10410,'SOAT LIQ'!$A$87:$C$3416,3,FALSE)</f>
        <v>10</v>
      </c>
      <c r="F10410" t="s">
        <v>21632</v>
      </c>
    </row>
    <row r="10411" spans="1:6" x14ac:dyDescent="0.25">
      <c r="A10411" t="s">
        <v>5523</v>
      </c>
      <c r="B10411" s="100" t="s">
        <v>12354</v>
      </c>
      <c r="C10411" s="99" t="s">
        <v>12353</v>
      </c>
      <c r="D10411" s="124">
        <v>13661</v>
      </c>
      <c r="E10411" s="157">
        <f>VLOOKUP(D10411,'SOAT LIQ'!$A$87:$C$3416,3,FALSE)</f>
        <v>10</v>
      </c>
      <c r="F10411" t="s">
        <v>21632</v>
      </c>
    </row>
    <row r="10412" spans="1:6" x14ac:dyDescent="0.25">
      <c r="A10412" t="s">
        <v>5142</v>
      </c>
      <c r="B10412" s="100" t="s">
        <v>12356</v>
      </c>
      <c r="C10412" s="99" t="s">
        <v>12355</v>
      </c>
      <c r="D10412" s="124">
        <v>13661</v>
      </c>
      <c r="E10412" s="157">
        <f>VLOOKUP(D10412,'SOAT LIQ'!$A$87:$C$3416,3,FALSE)</f>
        <v>10</v>
      </c>
      <c r="F10412" t="s">
        <v>21632</v>
      </c>
    </row>
    <row r="10413" spans="1:6" x14ac:dyDescent="0.25">
      <c r="A10413" t="s">
        <v>5523</v>
      </c>
      <c r="B10413" s="100" t="s">
        <v>12356</v>
      </c>
      <c r="C10413" s="99" t="s">
        <v>12355</v>
      </c>
      <c r="D10413" s="124">
        <v>13661</v>
      </c>
      <c r="E10413" s="157">
        <f>VLOOKUP(D10413,'SOAT LIQ'!$A$87:$C$3416,3,FALSE)</f>
        <v>10</v>
      </c>
      <c r="F10413" t="s">
        <v>21632</v>
      </c>
    </row>
    <row r="10414" spans="1:6" x14ac:dyDescent="0.25">
      <c r="A10414" t="s">
        <v>5142</v>
      </c>
      <c r="B10414" s="100" t="s">
        <v>12358</v>
      </c>
      <c r="C10414" s="99" t="s">
        <v>12357</v>
      </c>
      <c r="D10414" s="124">
        <v>13661</v>
      </c>
      <c r="E10414" s="157">
        <f>VLOOKUP(D10414,'SOAT LIQ'!$A$87:$C$3416,3,FALSE)</f>
        <v>10</v>
      </c>
      <c r="F10414" t="s">
        <v>21632</v>
      </c>
    </row>
    <row r="10415" spans="1:6" x14ac:dyDescent="0.25">
      <c r="A10415" t="s">
        <v>5523</v>
      </c>
      <c r="B10415" s="100" t="s">
        <v>12358</v>
      </c>
      <c r="C10415" s="99" t="s">
        <v>12357</v>
      </c>
      <c r="D10415" s="124">
        <v>13661</v>
      </c>
      <c r="E10415" s="157">
        <f>VLOOKUP(D10415,'SOAT LIQ'!$A$87:$C$3416,3,FALSE)</f>
        <v>10</v>
      </c>
      <c r="F10415" t="s">
        <v>21632</v>
      </c>
    </row>
    <row r="10416" spans="1:6" x14ac:dyDescent="0.25">
      <c r="A10416" t="s">
        <v>5142</v>
      </c>
      <c r="B10416" s="100" t="s">
        <v>12360</v>
      </c>
      <c r="C10416" s="99" t="s">
        <v>12359</v>
      </c>
      <c r="D10416" s="124">
        <v>13661</v>
      </c>
      <c r="E10416" s="157">
        <f>VLOOKUP(D10416,'SOAT LIQ'!$A$87:$C$3416,3,FALSE)</f>
        <v>10</v>
      </c>
      <c r="F10416" t="s">
        <v>21632</v>
      </c>
    </row>
    <row r="10417" spans="1:6" x14ac:dyDescent="0.25">
      <c r="A10417" t="s">
        <v>5523</v>
      </c>
      <c r="B10417" s="100" t="s">
        <v>12360</v>
      </c>
      <c r="C10417" s="99" t="s">
        <v>12359</v>
      </c>
      <c r="D10417" s="124">
        <v>13661</v>
      </c>
      <c r="E10417" s="157">
        <f>VLOOKUP(D10417,'SOAT LIQ'!$A$87:$C$3416,3,FALSE)</f>
        <v>10</v>
      </c>
      <c r="F10417" t="s">
        <v>21632</v>
      </c>
    </row>
    <row r="10418" spans="1:6" x14ac:dyDescent="0.25">
      <c r="A10418" t="s">
        <v>5142</v>
      </c>
      <c r="B10418" s="100" t="s">
        <v>12362</v>
      </c>
      <c r="C10418" s="99" t="s">
        <v>12361</v>
      </c>
      <c r="D10418" s="124">
        <v>13661</v>
      </c>
      <c r="E10418" s="157">
        <f>VLOOKUP(D10418,'SOAT LIQ'!$A$87:$C$3416,3,FALSE)</f>
        <v>10</v>
      </c>
      <c r="F10418" t="s">
        <v>21632</v>
      </c>
    </row>
    <row r="10419" spans="1:6" x14ac:dyDescent="0.25">
      <c r="A10419" t="s">
        <v>5523</v>
      </c>
      <c r="B10419" s="100" t="s">
        <v>12362</v>
      </c>
      <c r="C10419" s="99" t="s">
        <v>12361</v>
      </c>
      <c r="D10419" s="124">
        <v>13661</v>
      </c>
      <c r="E10419" s="157">
        <f>VLOOKUP(D10419,'SOAT LIQ'!$A$87:$C$3416,3,FALSE)</f>
        <v>10</v>
      </c>
      <c r="F10419" t="s">
        <v>21632</v>
      </c>
    </row>
    <row r="10420" spans="1:6" x14ac:dyDescent="0.25">
      <c r="A10420" t="s">
        <v>5142</v>
      </c>
      <c r="B10420" s="100" t="s">
        <v>12364</v>
      </c>
      <c r="C10420" s="99" t="s">
        <v>12363</v>
      </c>
      <c r="D10420" s="124">
        <v>13661</v>
      </c>
      <c r="E10420" s="157">
        <f>VLOOKUP(D10420,'SOAT LIQ'!$A$87:$C$3416,3,FALSE)</f>
        <v>10</v>
      </c>
      <c r="F10420" t="s">
        <v>21632</v>
      </c>
    </row>
    <row r="10421" spans="1:6" x14ac:dyDescent="0.25">
      <c r="A10421" t="s">
        <v>5523</v>
      </c>
      <c r="B10421" s="100" t="s">
        <v>12364</v>
      </c>
      <c r="C10421" s="99" t="s">
        <v>12363</v>
      </c>
      <c r="D10421" s="124">
        <v>13661</v>
      </c>
      <c r="E10421" s="157">
        <f>VLOOKUP(D10421,'SOAT LIQ'!$A$87:$C$3416,3,FALSE)</f>
        <v>10</v>
      </c>
      <c r="F10421" t="s">
        <v>21632</v>
      </c>
    </row>
    <row r="10422" spans="1:6" x14ac:dyDescent="0.25">
      <c r="A10422" t="s">
        <v>5142</v>
      </c>
      <c r="B10422" s="100" t="s">
        <v>12366</v>
      </c>
      <c r="C10422" s="99" t="s">
        <v>12365</v>
      </c>
      <c r="D10422" s="124">
        <v>13661</v>
      </c>
      <c r="E10422" s="157">
        <f>VLOOKUP(D10422,'SOAT LIQ'!$A$87:$C$3416,3,FALSE)</f>
        <v>10</v>
      </c>
      <c r="F10422" t="s">
        <v>21632</v>
      </c>
    </row>
    <row r="10423" spans="1:6" x14ac:dyDescent="0.25">
      <c r="A10423" t="s">
        <v>5523</v>
      </c>
      <c r="B10423" s="100" t="s">
        <v>12366</v>
      </c>
      <c r="C10423" s="99" t="s">
        <v>12365</v>
      </c>
      <c r="D10423" s="124">
        <v>13661</v>
      </c>
      <c r="E10423" s="157">
        <f>VLOOKUP(D10423,'SOAT LIQ'!$A$87:$C$3416,3,FALSE)</f>
        <v>10</v>
      </c>
      <c r="F10423" t="s">
        <v>21632</v>
      </c>
    </row>
    <row r="10424" spans="1:6" x14ac:dyDescent="0.25">
      <c r="A10424" t="s">
        <v>5142</v>
      </c>
      <c r="B10424" s="100" t="s">
        <v>12368</v>
      </c>
      <c r="C10424" s="99" t="s">
        <v>12367</v>
      </c>
      <c r="D10424" s="124">
        <v>13661</v>
      </c>
      <c r="E10424" s="157">
        <f>VLOOKUP(D10424,'SOAT LIQ'!$A$87:$C$3416,3,FALSE)</f>
        <v>10</v>
      </c>
      <c r="F10424" t="s">
        <v>21632</v>
      </c>
    </row>
    <row r="10425" spans="1:6" x14ac:dyDescent="0.25">
      <c r="A10425" t="s">
        <v>5523</v>
      </c>
      <c r="B10425" s="100" t="s">
        <v>12368</v>
      </c>
      <c r="C10425" s="99" t="s">
        <v>12367</v>
      </c>
      <c r="D10425" s="124">
        <v>13661</v>
      </c>
      <c r="E10425" s="157">
        <f>VLOOKUP(D10425,'SOAT LIQ'!$A$87:$C$3416,3,FALSE)</f>
        <v>10</v>
      </c>
      <c r="F10425" t="s">
        <v>21632</v>
      </c>
    </row>
    <row r="10426" spans="1:6" x14ac:dyDescent="0.25">
      <c r="A10426" t="s">
        <v>5142</v>
      </c>
      <c r="B10426" s="100" t="s">
        <v>12370</v>
      </c>
      <c r="C10426" s="99" t="s">
        <v>12369</v>
      </c>
      <c r="D10426" s="124">
        <v>13662</v>
      </c>
      <c r="E10426" s="157">
        <f>VLOOKUP(D10426,'SOAT LIQ'!$A$87:$C$3416,3,FALSE)</f>
        <v>10</v>
      </c>
      <c r="F10426" t="s">
        <v>21632</v>
      </c>
    </row>
    <row r="10427" spans="1:6" x14ac:dyDescent="0.25">
      <c r="A10427" t="s">
        <v>5523</v>
      </c>
      <c r="B10427" s="100" t="s">
        <v>12370</v>
      </c>
      <c r="C10427" s="99" t="s">
        <v>12369</v>
      </c>
      <c r="D10427" s="124">
        <v>13662</v>
      </c>
      <c r="E10427" s="157">
        <f>VLOOKUP(D10427,'SOAT LIQ'!$A$87:$C$3416,3,FALSE)</f>
        <v>10</v>
      </c>
      <c r="F10427" t="s">
        <v>21632</v>
      </c>
    </row>
    <row r="10428" spans="1:6" x14ac:dyDescent="0.25">
      <c r="A10428" t="s">
        <v>5142</v>
      </c>
      <c r="B10428" s="100" t="s">
        <v>12372</v>
      </c>
      <c r="C10428" s="99" t="s">
        <v>12371</v>
      </c>
      <c r="D10428" s="124">
        <v>13662</v>
      </c>
      <c r="E10428" s="157">
        <f>VLOOKUP(D10428,'SOAT LIQ'!$A$87:$C$3416,3,FALSE)</f>
        <v>10</v>
      </c>
      <c r="F10428" t="s">
        <v>21632</v>
      </c>
    </row>
    <row r="10429" spans="1:6" x14ac:dyDescent="0.25">
      <c r="A10429" t="s">
        <v>5523</v>
      </c>
      <c r="B10429" s="100" t="s">
        <v>12372</v>
      </c>
      <c r="C10429" s="99" t="s">
        <v>12371</v>
      </c>
      <c r="D10429" s="124">
        <v>13662</v>
      </c>
      <c r="E10429" s="157">
        <f>VLOOKUP(D10429,'SOAT LIQ'!$A$87:$C$3416,3,FALSE)</f>
        <v>10</v>
      </c>
      <c r="F10429" t="s">
        <v>21632</v>
      </c>
    </row>
    <row r="10430" spans="1:6" x14ac:dyDescent="0.25">
      <c r="A10430" t="s">
        <v>5523</v>
      </c>
      <c r="B10430" s="100" t="s">
        <v>4688</v>
      </c>
      <c r="C10430" s="99" t="s">
        <v>12373</v>
      </c>
      <c r="D10430" s="124">
        <v>13152</v>
      </c>
      <c r="E10430" s="157">
        <f>VLOOKUP(D10430,'SOAT LIQ'!$A$87:$C$3416,3,FALSE)</f>
        <v>6</v>
      </c>
      <c r="F10430" t="s">
        <v>21632</v>
      </c>
    </row>
    <row r="10431" spans="1:6" x14ac:dyDescent="0.25">
      <c r="A10431" t="s">
        <v>5523</v>
      </c>
      <c r="B10431" s="100" t="s">
        <v>4689</v>
      </c>
      <c r="C10431" s="99" t="s">
        <v>12374</v>
      </c>
      <c r="D10431" s="124">
        <v>13171</v>
      </c>
      <c r="E10431" s="157">
        <f>VLOOKUP(D10431,'SOAT LIQ'!$A$87:$C$3416,3,FALSE)</f>
        <v>11</v>
      </c>
      <c r="F10431" t="s">
        <v>21632</v>
      </c>
    </row>
    <row r="10432" spans="1:6" x14ac:dyDescent="0.25">
      <c r="A10432" t="s">
        <v>5523</v>
      </c>
      <c r="B10432" s="100" t="s">
        <v>4692</v>
      </c>
      <c r="C10432" s="99" t="s">
        <v>12375</v>
      </c>
      <c r="D10432" s="124">
        <v>13251</v>
      </c>
      <c r="E10432" s="157">
        <f>VLOOKUP(D10432,'SOAT LIQ'!$A$87:$C$3416,3,FALSE)</f>
        <v>6</v>
      </c>
      <c r="F10432" t="s">
        <v>21632</v>
      </c>
    </row>
    <row r="10433" spans="1:6" x14ac:dyDescent="0.25">
      <c r="A10433" t="s">
        <v>5523</v>
      </c>
      <c r="B10433" s="100" t="s">
        <v>12377</v>
      </c>
      <c r="C10433" s="99" t="s">
        <v>12376</v>
      </c>
      <c r="D10433" s="124">
        <v>13272</v>
      </c>
      <c r="E10433" s="157">
        <f>VLOOKUP(D10433,'SOAT LIQ'!$A$87:$C$3416,3,FALSE)</f>
        <v>10</v>
      </c>
      <c r="F10433" t="s">
        <v>21632</v>
      </c>
    </row>
    <row r="10434" spans="1:6" x14ac:dyDescent="0.25">
      <c r="A10434" t="s">
        <v>5523</v>
      </c>
      <c r="B10434" s="100" t="s">
        <v>4693</v>
      </c>
      <c r="C10434" s="99" t="s">
        <v>12378</v>
      </c>
      <c r="D10434" s="124">
        <v>13251</v>
      </c>
      <c r="E10434" s="157">
        <f>VLOOKUP(D10434,'SOAT LIQ'!$A$87:$C$3416,3,FALSE)</f>
        <v>6</v>
      </c>
      <c r="F10434" t="s">
        <v>21632</v>
      </c>
    </row>
    <row r="10435" spans="1:6" x14ac:dyDescent="0.25">
      <c r="A10435" t="s">
        <v>5523</v>
      </c>
      <c r="B10435" s="100" t="s">
        <v>4694</v>
      </c>
      <c r="C10435" s="99" t="s">
        <v>12379</v>
      </c>
      <c r="D10435" s="124">
        <v>13272</v>
      </c>
      <c r="E10435" s="157">
        <f>VLOOKUP(D10435,'SOAT LIQ'!$A$87:$C$3416,3,FALSE)</f>
        <v>10</v>
      </c>
      <c r="F10435" t="s">
        <v>21632</v>
      </c>
    </row>
    <row r="10436" spans="1:6" x14ac:dyDescent="0.25">
      <c r="A10436" t="s">
        <v>5523</v>
      </c>
      <c r="B10436" s="100" t="s">
        <v>12381</v>
      </c>
      <c r="C10436" s="99" t="s">
        <v>12380</v>
      </c>
      <c r="D10436" s="124">
        <v>13450</v>
      </c>
      <c r="E10436" s="157">
        <f>VLOOKUP(D10436,'SOAT LIQ'!$A$87:$C$3416,3,FALSE)</f>
        <v>8</v>
      </c>
      <c r="F10436" t="s">
        <v>21632</v>
      </c>
    </row>
    <row r="10437" spans="1:6" x14ac:dyDescent="0.25">
      <c r="A10437" t="s">
        <v>5523</v>
      </c>
      <c r="B10437" s="100" t="s">
        <v>12383</v>
      </c>
      <c r="C10437" s="99" t="s">
        <v>12382</v>
      </c>
      <c r="D10437" s="124">
        <v>13450</v>
      </c>
      <c r="E10437" s="157">
        <f>VLOOKUP(D10437,'SOAT LIQ'!$A$87:$C$3416,3,FALSE)</f>
        <v>8</v>
      </c>
      <c r="F10437" t="s">
        <v>21632</v>
      </c>
    </row>
    <row r="10438" spans="1:6" x14ac:dyDescent="0.25">
      <c r="A10438" t="s">
        <v>5523</v>
      </c>
      <c r="B10438" s="100" t="s">
        <v>12385</v>
      </c>
      <c r="C10438" s="99" t="s">
        <v>12384</v>
      </c>
      <c r="D10438" s="124">
        <v>13560</v>
      </c>
      <c r="E10438" s="157">
        <f>VLOOKUP(D10438,'SOAT LIQ'!$A$87:$C$3416,3,FALSE)</f>
        <v>8</v>
      </c>
      <c r="F10438" t="s">
        <v>21632</v>
      </c>
    </row>
    <row r="10439" spans="1:6" x14ac:dyDescent="0.25">
      <c r="A10439" t="s">
        <v>5523</v>
      </c>
      <c r="B10439" s="100" t="s">
        <v>12387</v>
      </c>
      <c r="C10439" s="99" t="s">
        <v>12386</v>
      </c>
      <c r="D10439" s="124">
        <v>13580</v>
      </c>
      <c r="E10439" s="157">
        <f>VLOOKUP(D10439,'SOAT LIQ'!$A$87:$C$3416,3,FALSE)</f>
        <v>12</v>
      </c>
      <c r="F10439" t="s">
        <v>21632</v>
      </c>
    </row>
    <row r="10440" spans="1:6" x14ac:dyDescent="0.25">
      <c r="A10440" t="s">
        <v>5523</v>
      </c>
      <c r="B10440" s="100" t="s">
        <v>12389</v>
      </c>
      <c r="C10440" s="99" t="s">
        <v>12388</v>
      </c>
      <c r="D10440" s="124">
        <v>13560</v>
      </c>
      <c r="E10440" s="157">
        <f>VLOOKUP(D10440,'SOAT LIQ'!$A$87:$C$3416,3,FALSE)</f>
        <v>8</v>
      </c>
      <c r="F10440" t="s">
        <v>21632</v>
      </c>
    </row>
    <row r="10441" spans="1:6" x14ac:dyDescent="0.25">
      <c r="A10441" t="s">
        <v>5523</v>
      </c>
      <c r="B10441" s="100" t="s">
        <v>12391</v>
      </c>
      <c r="C10441" s="99" t="s">
        <v>12390</v>
      </c>
      <c r="D10441" s="124">
        <v>13580</v>
      </c>
      <c r="E10441" s="157">
        <f>VLOOKUP(D10441,'SOAT LIQ'!$A$87:$C$3416,3,FALSE)</f>
        <v>12</v>
      </c>
      <c r="F10441" t="s">
        <v>21632</v>
      </c>
    </row>
    <row r="10442" spans="1:6" x14ac:dyDescent="0.25">
      <c r="A10442" t="s">
        <v>5523</v>
      </c>
      <c r="B10442" s="100" t="s">
        <v>12392</v>
      </c>
      <c r="C10442" s="99" t="s">
        <v>12146</v>
      </c>
      <c r="D10442" s="124">
        <v>13162</v>
      </c>
      <c r="E10442" s="157">
        <f>VLOOKUP(D10442,'SOAT LIQ'!$A$87:$C$3416,3,FALSE)</f>
        <v>7</v>
      </c>
      <c r="F10442" t="s">
        <v>21632</v>
      </c>
    </row>
    <row r="10443" spans="1:6" x14ac:dyDescent="0.25">
      <c r="A10443" t="s">
        <v>5523</v>
      </c>
      <c r="B10443" s="100" t="s">
        <v>12394</v>
      </c>
      <c r="C10443" s="99" t="s">
        <v>12393</v>
      </c>
      <c r="D10443" s="124">
        <v>13171</v>
      </c>
      <c r="E10443" s="157">
        <f>VLOOKUP(D10443,'SOAT LIQ'!$A$87:$C$3416,3,FALSE)</f>
        <v>11</v>
      </c>
      <c r="F10443" t="s">
        <v>21632</v>
      </c>
    </row>
    <row r="10444" spans="1:6" x14ac:dyDescent="0.25">
      <c r="A10444" t="s">
        <v>5523</v>
      </c>
      <c r="B10444" s="100" t="s">
        <v>12395</v>
      </c>
      <c r="C10444" s="99" t="s">
        <v>12148</v>
      </c>
      <c r="D10444" s="124">
        <v>13261</v>
      </c>
      <c r="E10444" s="157">
        <f>VLOOKUP(D10444,'SOAT LIQ'!$A$87:$C$3416,3,FALSE)</f>
        <v>7</v>
      </c>
      <c r="F10444" t="s">
        <v>21632</v>
      </c>
    </row>
    <row r="10445" spans="1:6" x14ac:dyDescent="0.25">
      <c r="A10445" t="s">
        <v>5523</v>
      </c>
      <c r="B10445" s="100" t="s">
        <v>12397</v>
      </c>
      <c r="C10445" s="99" t="s">
        <v>12396</v>
      </c>
      <c r="D10445" s="124">
        <v>13271</v>
      </c>
      <c r="E10445" s="157">
        <f>VLOOKUP(D10445,'SOAT LIQ'!$A$87:$C$3416,3,FALSE)</f>
        <v>9</v>
      </c>
      <c r="F10445" t="s">
        <v>21632</v>
      </c>
    </row>
    <row r="10446" spans="1:6" x14ac:dyDescent="0.25">
      <c r="A10446" t="s">
        <v>5523</v>
      </c>
      <c r="B10446" s="100" t="s">
        <v>12399</v>
      </c>
      <c r="C10446" s="99" t="s">
        <v>12398</v>
      </c>
      <c r="D10446" s="124">
        <v>13261</v>
      </c>
      <c r="E10446" s="157">
        <f>VLOOKUP(D10446,'SOAT LIQ'!$A$87:$C$3416,3,FALSE)</f>
        <v>7</v>
      </c>
      <c r="F10446" t="s">
        <v>21632</v>
      </c>
    </row>
    <row r="10447" spans="1:6" x14ac:dyDescent="0.25">
      <c r="A10447" t="s">
        <v>5523</v>
      </c>
      <c r="B10447" s="100" t="s">
        <v>12401</v>
      </c>
      <c r="C10447" s="99" t="s">
        <v>12400</v>
      </c>
      <c r="D10447" s="124">
        <v>13261</v>
      </c>
      <c r="E10447" s="157">
        <f>VLOOKUP(D10447,'SOAT LIQ'!$A$87:$C$3416,3,FALSE)</f>
        <v>7</v>
      </c>
      <c r="F10447" t="s">
        <v>21632</v>
      </c>
    </row>
    <row r="10448" spans="1:6" x14ac:dyDescent="0.25">
      <c r="A10448" t="s">
        <v>5523</v>
      </c>
      <c r="B10448" s="100" t="s">
        <v>12402</v>
      </c>
      <c r="C10448" s="99" t="s">
        <v>12152</v>
      </c>
      <c r="D10448" s="124">
        <v>13470</v>
      </c>
      <c r="E10448" s="157">
        <f>VLOOKUP(D10448,'SOAT LIQ'!$A$87:$C$3416,3,FALSE)</f>
        <v>12</v>
      </c>
      <c r="F10448" t="s">
        <v>21632</v>
      </c>
    </row>
    <row r="10449" spans="1:6" x14ac:dyDescent="0.25">
      <c r="A10449" t="s">
        <v>5523</v>
      </c>
      <c r="B10449" s="100" t="s">
        <v>12404</v>
      </c>
      <c r="C10449" s="99" t="s">
        <v>12403</v>
      </c>
      <c r="D10449" s="124">
        <v>13470</v>
      </c>
      <c r="E10449" s="157">
        <f>VLOOKUP(D10449,'SOAT LIQ'!$A$87:$C$3416,3,FALSE)</f>
        <v>12</v>
      </c>
      <c r="F10449" t="s">
        <v>21632</v>
      </c>
    </row>
    <row r="10450" spans="1:6" x14ac:dyDescent="0.25">
      <c r="A10450" t="s">
        <v>5523</v>
      </c>
      <c r="B10450" s="100" t="s">
        <v>12405</v>
      </c>
      <c r="C10450" s="99" t="s">
        <v>12155</v>
      </c>
      <c r="D10450" s="124">
        <v>13570</v>
      </c>
      <c r="E10450" s="157">
        <f>VLOOKUP(D10450,'SOAT LIQ'!$A$87:$C$3416,3,FALSE)</f>
        <v>10</v>
      </c>
      <c r="F10450" t="s">
        <v>21632</v>
      </c>
    </row>
    <row r="10451" spans="1:6" x14ac:dyDescent="0.25">
      <c r="A10451" t="s">
        <v>5523</v>
      </c>
      <c r="B10451" s="100" t="s">
        <v>12406</v>
      </c>
      <c r="C10451" s="99" t="s">
        <v>12316</v>
      </c>
      <c r="D10451" s="124">
        <v>13580</v>
      </c>
      <c r="E10451" s="157">
        <f>VLOOKUP(D10451,'SOAT LIQ'!$A$87:$C$3416,3,FALSE)</f>
        <v>12</v>
      </c>
      <c r="F10451" t="s">
        <v>21632</v>
      </c>
    </row>
    <row r="10452" spans="1:6" x14ac:dyDescent="0.25">
      <c r="A10452" t="s">
        <v>5523</v>
      </c>
      <c r="B10452" s="100" t="s">
        <v>12408</v>
      </c>
      <c r="C10452" s="99" t="s">
        <v>12407</v>
      </c>
      <c r="D10452" s="124">
        <v>13570</v>
      </c>
      <c r="E10452" s="157">
        <f>VLOOKUP(D10452,'SOAT LIQ'!$A$87:$C$3416,3,FALSE)</f>
        <v>10</v>
      </c>
      <c r="F10452" t="s">
        <v>21632</v>
      </c>
    </row>
    <row r="10453" spans="1:6" x14ac:dyDescent="0.25">
      <c r="A10453" t="s">
        <v>5523</v>
      </c>
      <c r="B10453" s="100" t="s">
        <v>12409</v>
      </c>
      <c r="C10453" s="99" t="s">
        <v>12327</v>
      </c>
      <c r="D10453" s="124">
        <v>13570</v>
      </c>
      <c r="E10453" s="157">
        <f>VLOOKUP(D10453,'SOAT LIQ'!$A$87:$C$3416,3,FALSE)</f>
        <v>10</v>
      </c>
      <c r="F10453" t="s">
        <v>21632</v>
      </c>
    </row>
    <row r="10454" spans="1:6" x14ac:dyDescent="0.25">
      <c r="A10454" t="s">
        <v>5523</v>
      </c>
      <c r="B10454" s="100" t="s">
        <v>12411</v>
      </c>
      <c r="C10454" s="99" t="s">
        <v>12410</v>
      </c>
      <c r="D10454" s="124">
        <v>15102</v>
      </c>
      <c r="E10454" s="157">
        <f>VLOOKUP(D10454,'SOAT LIQ'!$A$87:$C$3416,3,FALSE)</f>
        <v>5</v>
      </c>
      <c r="F10454" t="s">
        <v>21632</v>
      </c>
    </row>
    <row r="10455" spans="1:6" x14ac:dyDescent="0.25">
      <c r="A10455" t="s">
        <v>5523</v>
      </c>
      <c r="B10455" s="100" t="s">
        <v>12413</v>
      </c>
      <c r="C10455" s="99" t="s">
        <v>12412</v>
      </c>
      <c r="D10455" s="124">
        <v>15102</v>
      </c>
      <c r="E10455" s="157">
        <f>VLOOKUP(D10455,'SOAT LIQ'!$A$87:$C$3416,3,FALSE)</f>
        <v>5</v>
      </c>
      <c r="F10455" t="s">
        <v>21632</v>
      </c>
    </row>
    <row r="10456" spans="1:6" x14ac:dyDescent="0.25">
      <c r="A10456" t="s">
        <v>5773</v>
      </c>
      <c r="B10456" s="100" t="s">
        <v>12415</v>
      </c>
      <c r="C10456" s="99" t="s">
        <v>12414</v>
      </c>
      <c r="D10456" s="124">
        <v>15102</v>
      </c>
      <c r="E10456" s="157">
        <f>VLOOKUP(D10456,'SOAT LIQ'!$A$87:$C$3416,3,FALSE)</f>
        <v>5</v>
      </c>
      <c r="F10456" t="s">
        <v>21632</v>
      </c>
    </row>
    <row r="10457" spans="1:6" x14ac:dyDescent="0.25">
      <c r="A10457" t="s">
        <v>5782</v>
      </c>
      <c r="B10457" s="100" t="s">
        <v>12415</v>
      </c>
      <c r="C10457" s="99" t="s">
        <v>12414</v>
      </c>
      <c r="D10457" s="124">
        <v>15102</v>
      </c>
      <c r="E10457" s="157">
        <f>VLOOKUP(D10457,'SOAT LIQ'!$A$87:$C$3416,3,FALSE)</f>
        <v>5</v>
      </c>
      <c r="F10457" t="s">
        <v>21632</v>
      </c>
    </row>
    <row r="10458" spans="1:6" x14ac:dyDescent="0.25">
      <c r="A10458" t="s">
        <v>5773</v>
      </c>
      <c r="B10458" s="100" t="s">
        <v>12417</v>
      </c>
      <c r="C10458" s="99" t="s">
        <v>12416</v>
      </c>
      <c r="D10458" s="124">
        <v>14103</v>
      </c>
      <c r="E10458" s="157">
        <f>VLOOKUP(D10458,'SOAT LIQ'!$A$87:$C$3416,3,FALSE)</f>
        <v>4</v>
      </c>
      <c r="F10458" t="s">
        <v>21632</v>
      </c>
    </row>
    <row r="10459" spans="1:6" x14ac:dyDescent="0.25">
      <c r="A10459" t="s">
        <v>5523</v>
      </c>
      <c r="B10459" s="100" t="s">
        <v>12417</v>
      </c>
      <c r="C10459" s="99" t="s">
        <v>12416</v>
      </c>
      <c r="D10459" s="124">
        <v>14103</v>
      </c>
      <c r="E10459" s="157">
        <f>VLOOKUP(D10459,'SOAT LIQ'!$A$87:$C$3416,3,FALSE)</f>
        <v>4</v>
      </c>
      <c r="F10459" t="s">
        <v>21632</v>
      </c>
    </row>
    <row r="10460" spans="1:6" x14ac:dyDescent="0.25">
      <c r="A10460" t="s">
        <v>5782</v>
      </c>
      <c r="B10460" s="100" t="s">
        <v>12417</v>
      </c>
      <c r="C10460" s="99" t="s">
        <v>12416</v>
      </c>
      <c r="D10460" s="124">
        <v>14103</v>
      </c>
      <c r="E10460" s="157">
        <f>VLOOKUP(D10460,'SOAT LIQ'!$A$87:$C$3416,3,FALSE)</f>
        <v>4</v>
      </c>
      <c r="F10460" t="s">
        <v>21632</v>
      </c>
    </row>
    <row r="10461" spans="1:6" x14ac:dyDescent="0.25">
      <c r="A10461" t="s">
        <v>5523</v>
      </c>
      <c r="B10461" s="100" t="s">
        <v>12419</v>
      </c>
      <c r="C10461" s="99" t="s">
        <v>12418</v>
      </c>
      <c r="D10461" s="124">
        <v>15102</v>
      </c>
      <c r="E10461" s="157">
        <f>VLOOKUP(D10461,'SOAT LIQ'!$A$87:$C$3416,3,FALSE)</f>
        <v>5</v>
      </c>
      <c r="F10461" t="s">
        <v>21632</v>
      </c>
    </row>
    <row r="10462" spans="1:6" x14ac:dyDescent="0.25">
      <c r="A10462" t="s">
        <v>5523</v>
      </c>
      <c r="B10462" s="100" t="s">
        <v>12421</v>
      </c>
      <c r="C10462" s="99" t="s">
        <v>12420</v>
      </c>
      <c r="D10462" s="124">
        <v>15102</v>
      </c>
      <c r="E10462" s="157">
        <f>VLOOKUP(D10462,'SOAT LIQ'!$A$87:$C$3416,3,FALSE)</f>
        <v>5</v>
      </c>
      <c r="F10462" t="s">
        <v>21632</v>
      </c>
    </row>
    <row r="10463" spans="1:6" x14ac:dyDescent="0.25">
      <c r="A10463" t="s">
        <v>5523</v>
      </c>
      <c r="B10463" s="100" t="s">
        <v>12423</v>
      </c>
      <c r="C10463" s="99" t="s">
        <v>12422</v>
      </c>
      <c r="D10463" s="124">
        <v>15102</v>
      </c>
      <c r="E10463" s="157">
        <f>VLOOKUP(D10463,'SOAT LIQ'!$A$87:$C$3416,3,FALSE)</f>
        <v>5</v>
      </c>
      <c r="F10463" t="s">
        <v>21632</v>
      </c>
    </row>
    <row r="10464" spans="1:6" x14ac:dyDescent="0.25">
      <c r="A10464" t="s">
        <v>5523</v>
      </c>
      <c r="B10464" s="100" t="s">
        <v>12425</v>
      </c>
      <c r="C10464" s="99" t="s">
        <v>12424</v>
      </c>
      <c r="D10464" s="124">
        <v>15102</v>
      </c>
      <c r="E10464" s="157">
        <f>VLOOKUP(D10464,'SOAT LIQ'!$A$87:$C$3416,3,FALSE)</f>
        <v>5</v>
      </c>
      <c r="F10464" t="s">
        <v>21632</v>
      </c>
    </row>
    <row r="10465" spans="1:6" x14ac:dyDescent="0.25">
      <c r="A10465" t="s">
        <v>5523</v>
      </c>
      <c r="B10465" s="100" t="s">
        <v>12427</v>
      </c>
      <c r="C10465" s="99" t="s">
        <v>12426</v>
      </c>
      <c r="D10465" s="124">
        <v>15102</v>
      </c>
      <c r="E10465" s="157">
        <f>VLOOKUP(D10465,'SOAT LIQ'!$A$87:$C$3416,3,FALSE)</f>
        <v>5</v>
      </c>
      <c r="F10465" t="s">
        <v>21632</v>
      </c>
    </row>
    <row r="10466" spans="1:6" x14ac:dyDescent="0.25">
      <c r="A10466" t="s">
        <v>5523</v>
      </c>
      <c r="B10466" s="100" t="s">
        <v>12429</v>
      </c>
      <c r="C10466" s="99" t="s">
        <v>12428</v>
      </c>
      <c r="D10466" s="124">
        <v>15102</v>
      </c>
      <c r="E10466" s="157">
        <f>VLOOKUP(D10466,'SOAT LIQ'!$A$87:$C$3416,3,FALSE)</f>
        <v>5</v>
      </c>
      <c r="F10466" t="s">
        <v>21632</v>
      </c>
    </row>
    <row r="10467" spans="1:6" x14ac:dyDescent="0.25">
      <c r="A10467" t="s">
        <v>5523</v>
      </c>
      <c r="B10467" s="100" t="s">
        <v>12431</v>
      </c>
      <c r="C10467" s="99" t="s">
        <v>12430</v>
      </c>
      <c r="D10467" s="124">
        <v>15102</v>
      </c>
      <c r="E10467" s="157">
        <f>VLOOKUP(D10467,'SOAT LIQ'!$A$87:$C$3416,3,FALSE)</f>
        <v>5</v>
      </c>
      <c r="F10467" t="s">
        <v>21632</v>
      </c>
    </row>
    <row r="10468" spans="1:6" x14ac:dyDescent="0.25">
      <c r="A10468" t="s">
        <v>5523</v>
      </c>
      <c r="B10468" s="100" t="s">
        <v>12433</v>
      </c>
      <c r="C10468" s="99" t="s">
        <v>12432</v>
      </c>
      <c r="D10468" s="124">
        <v>13750</v>
      </c>
      <c r="E10468" s="157">
        <f>VLOOKUP(D10468,'SOAT LIQ'!$A$87:$C$3416,3,FALSE)</f>
        <v>5</v>
      </c>
      <c r="F10468" t="s">
        <v>21632</v>
      </c>
    </row>
    <row r="10469" spans="1:6" x14ac:dyDescent="0.25">
      <c r="A10469" t="s">
        <v>5523</v>
      </c>
      <c r="B10469" s="100" t="s">
        <v>12435</v>
      </c>
      <c r="C10469" s="99" t="s">
        <v>12434</v>
      </c>
      <c r="D10469" s="124">
        <v>13751</v>
      </c>
      <c r="E10469" s="157">
        <f>VLOOKUP(D10469,'SOAT LIQ'!$A$87:$C$3416,3,FALSE)</f>
        <v>5</v>
      </c>
      <c r="F10469" t="s">
        <v>21632</v>
      </c>
    </row>
    <row r="10470" spans="1:6" x14ac:dyDescent="0.25">
      <c r="A10470" t="s">
        <v>5523</v>
      </c>
      <c r="B10470" s="100" t="s">
        <v>12437</v>
      </c>
      <c r="C10470" s="99" t="s">
        <v>12436</v>
      </c>
      <c r="D10470" s="124">
        <v>14154</v>
      </c>
      <c r="E10470" s="157">
        <f>VLOOKUP(D10470,'SOAT LIQ'!$A$87:$C$3416,3,FALSE)</f>
        <v>8</v>
      </c>
      <c r="F10470" t="s">
        <v>21632</v>
      </c>
    </row>
    <row r="10471" spans="1:6" x14ac:dyDescent="0.25">
      <c r="A10471" t="s">
        <v>5782</v>
      </c>
      <c r="B10471" s="100" t="s">
        <v>12437</v>
      </c>
      <c r="C10471" s="99" t="s">
        <v>12436</v>
      </c>
      <c r="D10471" s="124">
        <v>14154</v>
      </c>
      <c r="E10471" s="157">
        <f>VLOOKUP(D10471,'SOAT LIQ'!$A$87:$C$3416,3,FALSE)</f>
        <v>8</v>
      </c>
      <c r="F10471" t="s">
        <v>21632</v>
      </c>
    </row>
    <row r="10472" spans="1:6" x14ac:dyDescent="0.25">
      <c r="A10472" t="s">
        <v>5773</v>
      </c>
      <c r="B10472" s="100" t="s">
        <v>12439</v>
      </c>
      <c r="C10472" s="99" t="s">
        <v>12438</v>
      </c>
      <c r="D10472" s="124">
        <v>14154</v>
      </c>
      <c r="E10472" s="157">
        <f>VLOOKUP(D10472,'SOAT LIQ'!$A$87:$C$3416,3,FALSE)</f>
        <v>8</v>
      </c>
      <c r="F10472" t="s">
        <v>21632</v>
      </c>
    </row>
    <row r="10473" spans="1:6" x14ac:dyDescent="0.25">
      <c r="A10473" t="s">
        <v>5523</v>
      </c>
      <c r="B10473" s="100" t="s">
        <v>12439</v>
      </c>
      <c r="C10473" s="99" t="s">
        <v>12438</v>
      </c>
      <c r="D10473" s="124">
        <v>14154</v>
      </c>
      <c r="E10473" s="157">
        <f>VLOOKUP(D10473,'SOAT LIQ'!$A$87:$C$3416,3,FALSE)</f>
        <v>8</v>
      </c>
      <c r="F10473" t="s">
        <v>21632</v>
      </c>
    </row>
    <row r="10474" spans="1:6" x14ac:dyDescent="0.25">
      <c r="A10474" t="s">
        <v>5782</v>
      </c>
      <c r="B10474" s="100" t="s">
        <v>12439</v>
      </c>
      <c r="C10474" s="99" t="s">
        <v>12438</v>
      </c>
      <c r="D10474" s="124">
        <v>14154</v>
      </c>
      <c r="E10474" s="157">
        <f>VLOOKUP(D10474,'SOAT LIQ'!$A$87:$C$3416,3,FALSE)</f>
        <v>8</v>
      </c>
      <c r="F10474" t="s">
        <v>21632</v>
      </c>
    </row>
    <row r="10475" spans="1:6" x14ac:dyDescent="0.25">
      <c r="A10475" t="s">
        <v>5773</v>
      </c>
      <c r="B10475" s="100" t="s">
        <v>12441</v>
      </c>
      <c r="C10475" s="99" t="s">
        <v>12440</v>
      </c>
      <c r="D10475" s="124">
        <v>14155</v>
      </c>
      <c r="E10475" s="157">
        <f>VLOOKUP(D10475,'SOAT LIQ'!$A$87:$C$3416,3,FALSE)</f>
        <v>10</v>
      </c>
      <c r="F10475" t="s">
        <v>21632</v>
      </c>
    </row>
    <row r="10476" spans="1:6" x14ac:dyDescent="0.25">
      <c r="A10476" t="s">
        <v>5523</v>
      </c>
      <c r="B10476" s="100" t="s">
        <v>12441</v>
      </c>
      <c r="C10476" s="99" t="s">
        <v>12440</v>
      </c>
      <c r="D10476" s="124">
        <v>14155</v>
      </c>
      <c r="E10476" s="157">
        <f>VLOOKUP(D10476,'SOAT LIQ'!$A$87:$C$3416,3,FALSE)</f>
        <v>10</v>
      </c>
      <c r="F10476" t="s">
        <v>21632</v>
      </c>
    </row>
    <row r="10477" spans="1:6" x14ac:dyDescent="0.25">
      <c r="A10477" t="s">
        <v>5782</v>
      </c>
      <c r="B10477" s="100" t="s">
        <v>12441</v>
      </c>
      <c r="C10477" s="99" t="s">
        <v>12440</v>
      </c>
      <c r="D10477" s="124">
        <v>14155</v>
      </c>
      <c r="E10477" s="157">
        <f>VLOOKUP(D10477,'SOAT LIQ'!$A$87:$C$3416,3,FALSE)</f>
        <v>10</v>
      </c>
      <c r="F10477" t="s">
        <v>21632</v>
      </c>
    </row>
    <row r="10478" spans="1:6" x14ac:dyDescent="0.25">
      <c r="A10478" t="s">
        <v>5773</v>
      </c>
      <c r="B10478" s="100" t="s">
        <v>12443</v>
      </c>
      <c r="C10478" s="99" t="s">
        <v>12442</v>
      </c>
      <c r="D10478" s="124">
        <v>14156</v>
      </c>
      <c r="E10478" s="157">
        <f>VLOOKUP(D10478,'SOAT LIQ'!$A$87:$C$3416,3,FALSE)</f>
        <v>9</v>
      </c>
      <c r="F10478" t="s">
        <v>21632</v>
      </c>
    </row>
    <row r="10479" spans="1:6" x14ac:dyDescent="0.25">
      <c r="A10479" t="s">
        <v>5523</v>
      </c>
      <c r="B10479" s="100" t="s">
        <v>12443</v>
      </c>
      <c r="C10479" s="99" t="s">
        <v>12442</v>
      </c>
      <c r="D10479" s="124">
        <v>14156</v>
      </c>
      <c r="E10479" s="157">
        <f>VLOOKUP(D10479,'SOAT LIQ'!$A$87:$C$3416,3,FALSE)</f>
        <v>9</v>
      </c>
      <c r="F10479" t="s">
        <v>21632</v>
      </c>
    </row>
    <row r="10480" spans="1:6" x14ac:dyDescent="0.25">
      <c r="A10480" t="s">
        <v>5782</v>
      </c>
      <c r="B10480" s="100" t="s">
        <v>12443</v>
      </c>
      <c r="C10480" s="99" t="s">
        <v>12442</v>
      </c>
      <c r="D10480" s="124">
        <v>14156</v>
      </c>
      <c r="E10480" s="157">
        <f>VLOOKUP(D10480,'SOAT LIQ'!$A$87:$C$3416,3,FALSE)</f>
        <v>9</v>
      </c>
      <c r="F10480" t="s">
        <v>21632</v>
      </c>
    </row>
    <row r="10481" spans="1:6" x14ac:dyDescent="0.25">
      <c r="A10481" t="s">
        <v>5773</v>
      </c>
      <c r="B10481" s="100" t="s">
        <v>12445</v>
      </c>
      <c r="C10481" s="99" t="s">
        <v>12444</v>
      </c>
      <c r="D10481" s="124">
        <v>14158</v>
      </c>
      <c r="E10481" s="157">
        <f>VLOOKUP(D10481,'SOAT LIQ'!$A$87:$C$3416,3,FALSE)</f>
        <v>7</v>
      </c>
      <c r="F10481" t="s">
        <v>21632</v>
      </c>
    </row>
    <row r="10482" spans="1:6" x14ac:dyDescent="0.25">
      <c r="A10482" t="s">
        <v>5523</v>
      </c>
      <c r="B10482" s="100" t="s">
        <v>12445</v>
      </c>
      <c r="C10482" s="99" t="s">
        <v>12444</v>
      </c>
      <c r="D10482" s="124">
        <v>14158</v>
      </c>
      <c r="E10482" s="157">
        <f>VLOOKUP(D10482,'SOAT LIQ'!$A$87:$C$3416,3,FALSE)</f>
        <v>7</v>
      </c>
      <c r="F10482" t="s">
        <v>21632</v>
      </c>
    </row>
    <row r="10483" spans="1:6" x14ac:dyDescent="0.25">
      <c r="A10483" t="s">
        <v>5782</v>
      </c>
      <c r="B10483" s="100" t="s">
        <v>12445</v>
      </c>
      <c r="C10483" s="99" t="s">
        <v>12444</v>
      </c>
      <c r="D10483" s="124">
        <v>14158</v>
      </c>
      <c r="E10483" s="157">
        <f>VLOOKUP(D10483,'SOAT LIQ'!$A$87:$C$3416,3,FALSE)</f>
        <v>7</v>
      </c>
      <c r="F10483" t="s">
        <v>21632</v>
      </c>
    </row>
    <row r="10484" spans="1:6" x14ac:dyDescent="0.25">
      <c r="A10484" t="s">
        <v>5523</v>
      </c>
      <c r="B10484" s="100" t="s">
        <v>12447</v>
      </c>
      <c r="C10484" s="99" t="s">
        <v>12446</v>
      </c>
      <c r="D10484" s="124">
        <v>13752</v>
      </c>
      <c r="E10484" s="157">
        <f>VLOOKUP(D10484,'SOAT LIQ'!$A$87:$C$3416,3,FALSE)</f>
        <v>12</v>
      </c>
      <c r="F10484" t="s">
        <v>21632</v>
      </c>
    </row>
    <row r="10485" spans="1:6" x14ac:dyDescent="0.25">
      <c r="A10485" t="s">
        <v>5523</v>
      </c>
      <c r="B10485" s="100" t="s">
        <v>12449</v>
      </c>
      <c r="C10485" s="99" t="s">
        <v>12448</v>
      </c>
      <c r="D10485" s="124">
        <v>13754</v>
      </c>
      <c r="E10485" s="157">
        <f>VLOOKUP(D10485,'SOAT LIQ'!$A$87:$C$3416,3,FALSE)</f>
        <v>8</v>
      </c>
      <c r="F10485" t="s">
        <v>21632</v>
      </c>
    </row>
    <row r="10486" spans="1:6" x14ac:dyDescent="0.25">
      <c r="A10486" t="s">
        <v>5523</v>
      </c>
      <c r="B10486" s="100" t="s">
        <v>12451</v>
      </c>
      <c r="C10486" s="99" t="s">
        <v>12450</v>
      </c>
      <c r="D10486" s="124">
        <v>13753</v>
      </c>
      <c r="E10486" s="157">
        <f>VLOOKUP(D10486,'SOAT LIQ'!$A$87:$C$3416,3,FALSE)</f>
        <v>10</v>
      </c>
      <c r="F10486" t="s">
        <v>21632</v>
      </c>
    </row>
    <row r="10487" spans="1:6" x14ac:dyDescent="0.25">
      <c r="A10487" t="s">
        <v>5523</v>
      </c>
      <c r="B10487" s="100" t="s">
        <v>12453</v>
      </c>
      <c r="C10487" s="99" t="s">
        <v>12452</v>
      </c>
      <c r="D10487" s="124">
        <v>13755</v>
      </c>
      <c r="E10487" s="157">
        <f>VLOOKUP(D10487,'SOAT LIQ'!$A$87:$C$3416,3,FALSE)</f>
        <v>5</v>
      </c>
      <c r="F10487" t="s">
        <v>21632</v>
      </c>
    </row>
    <row r="10488" spans="1:6" x14ac:dyDescent="0.25">
      <c r="A10488" t="s">
        <v>5523</v>
      </c>
      <c r="B10488" s="100" t="s">
        <v>12455</v>
      </c>
      <c r="C10488" s="99" t="s">
        <v>12454</v>
      </c>
      <c r="D10488" s="124">
        <v>13755</v>
      </c>
      <c r="E10488" s="157">
        <f>VLOOKUP(D10488,'SOAT LIQ'!$A$87:$C$3416,3,FALSE)</f>
        <v>5</v>
      </c>
      <c r="F10488" t="s">
        <v>21632</v>
      </c>
    </row>
    <row r="10489" spans="1:6" x14ac:dyDescent="0.25">
      <c r="A10489" t="s">
        <v>5523</v>
      </c>
      <c r="B10489" s="100" t="s">
        <v>12457</v>
      </c>
      <c r="C10489" s="99" t="s">
        <v>12456</v>
      </c>
      <c r="D10489" s="124">
        <v>13755</v>
      </c>
      <c r="E10489" s="157">
        <f>VLOOKUP(D10489,'SOAT LIQ'!$A$87:$C$3416,3,FALSE)</f>
        <v>5</v>
      </c>
      <c r="F10489" t="s">
        <v>21632</v>
      </c>
    </row>
    <row r="10490" spans="1:6" x14ac:dyDescent="0.25">
      <c r="A10490" t="s">
        <v>5523</v>
      </c>
      <c r="B10490" s="100" t="s">
        <v>12459</v>
      </c>
      <c r="C10490" s="99" t="s">
        <v>12458</v>
      </c>
      <c r="D10490" s="124">
        <v>13756</v>
      </c>
      <c r="E10490" s="157">
        <f>VLOOKUP(D10490,'SOAT LIQ'!$A$87:$C$3416,3,FALSE)</f>
        <v>5</v>
      </c>
      <c r="F10490" t="s">
        <v>21632</v>
      </c>
    </row>
    <row r="10491" spans="1:6" x14ac:dyDescent="0.25">
      <c r="A10491" t="s">
        <v>5523</v>
      </c>
      <c r="B10491" s="100" t="s">
        <v>12461</v>
      </c>
      <c r="C10491" s="99" t="s">
        <v>12460</v>
      </c>
      <c r="D10491" s="124">
        <v>13562</v>
      </c>
      <c r="E10491" s="157">
        <f>VLOOKUP(D10491,'SOAT LIQ'!$A$87:$C$3416,3,FALSE)</f>
        <v>6</v>
      </c>
      <c r="F10491" t="s">
        <v>21632</v>
      </c>
    </row>
    <row r="10492" spans="1:6" x14ac:dyDescent="0.25">
      <c r="A10492" t="s">
        <v>5523</v>
      </c>
      <c r="B10492" s="100" t="s">
        <v>12462</v>
      </c>
      <c r="C10492" s="99" t="s">
        <v>12071</v>
      </c>
      <c r="D10492" s="124">
        <v>13562</v>
      </c>
      <c r="E10492" s="157">
        <f>VLOOKUP(D10492,'SOAT LIQ'!$A$87:$C$3416,3,FALSE)</f>
        <v>6</v>
      </c>
      <c r="F10492" t="s">
        <v>21632</v>
      </c>
    </row>
    <row r="10493" spans="1:6" x14ac:dyDescent="0.25">
      <c r="A10493" t="s">
        <v>5523</v>
      </c>
      <c r="B10493" s="100" t="s">
        <v>12464</v>
      </c>
      <c r="C10493" s="99" t="s">
        <v>12463</v>
      </c>
      <c r="D10493" s="124">
        <v>13756</v>
      </c>
      <c r="E10493" s="157">
        <f>VLOOKUP(D10493,'SOAT LIQ'!$A$87:$C$3416,3,FALSE)</f>
        <v>5</v>
      </c>
      <c r="F10493" t="s">
        <v>21632</v>
      </c>
    </row>
    <row r="10494" spans="1:6" x14ac:dyDescent="0.25">
      <c r="A10494" t="s">
        <v>5142</v>
      </c>
      <c r="B10494" s="100" t="s">
        <v>12465</v>
      </c>
      <c r="C10494" s="99" t="s">
        <v>12244</v>
      </c>
      <c r="D10494" s="124">
        <v>13651</v>
      </c>
      <c r="E10494" s="157">
        <f>VLOOKUP(D10494,'SOAT LIQ'!$A$87:$C$3416,3,FALSE)</f>
        <v>7</v>
      </c>
      <c r="F10494" t="s">
        <v>21632</v>
      </c>
    </row>
    <row r="10495" spans="1:6" x14ac:dyDescent="0.25">
      <c r="A10495" t="s">
        <v>5523</v>
      </c>
      <c r="B10495" s="100" t="s">
        <v>12465</v>
      </c>
      <c r="C10495" s="99" t="s">
        <v>12244</v>
      </c>
      <c r="D10495" s="124">
        <v>13651</v>
      </c>
      <c r="E10495" s="157">
        <f>VLOOKUP(D10495,'SOAT LIQ'!$A$87:$C$3416,3,FALSE)</f>
        <v>7</v>
      </c>
      <c r="F10495" t="s">
        <v>21632</v>
      </c>
    </row>
    <row r="10496" spans="1:6" x14ac:dyDescent="0.25">
      <c r="A10496" t="s">
        <v>5523</v>
      </c>
      <c r="B10496" s="100" t="s">
        <v>12467</v>
      </c>
      <c r="C10496" s="99" t="s">
        <v>12466</v>
      </c>
      <c r="D10496" s="124">
        <v>37205</v>
      </c>
      <c r="E10496" s="157" t="e">
        <f>VLOOKUP(D10496,'SOAT LIQ'!$A$87:$C$3416,3,FALSE)</f>
        <v>#N/A</v>
      </c>
      <c r="F10496" t="s">
        <v>21632</v>
      </c>
    </row>
    <row r="10497" spans="1:6" x14ac:dyDescent="0.25">
      <c r="A10497" t="s">
        <v>5523</v>
      </c>
      <c r="B10497" s="100" t="s">
        <v>12469</v>
      </c>
      <c r="C10497" s="99" t="s">
        <v>12468</v>
      </c>
      <c r="D10497" s="124">
        <v>13760</v>
      </c>
      <c r="E10497" s="157">
        <f>VLOOKUP(D10497,'SOAT LIQ'!$A$87:$C$3416,3,FALSE)</f>
        <v>10</v>
      </c>
      <c r="F10497" t="s">
        <v>21632</v>
      </c>
    </row>
    <row r="10498" spans="1:6" x14ac:dyDescent="0.25">
      <c r="A10498" t="s">
        <v>5523</v>
      </c>
      <c r="B10498" s="100" t="s">
        <v>12471</v>
      </c>
      <c r="C10498" s="99" t="s">
        <v>12470</v>
      </c>
      <c r="D10498" s="124">
        <v>13761</v>
      </c>
      <c r="E10498" s="157">
        <f>VLOOKUP(D10498,'SOAT LIQ'!$A$87:$C$3416,3,FALSE)</f>
        <v>12</v>
      </c>
      <c r="F10498" t="s">
        <v>21632</v>
      </c>
    </row>
    <row r="10499" spans="1:6" x14ac:dyDescent="0.25">
      <c r="A10499" t="s">
        <v>5523</v>
      </c>
      <c r="B10499" s="100" t="s">
        <v>12472</v>
      </c>
      <c r="C10499" s="100"/>
      <c r="D10499" s="124"/>
      <c r="E10499" s="157" t="e">
        <f>VLOOKUP(D10499,'SOAT LIQ'!$A$87:$C$3416,3,FALSE)</f>
        <v>#N/A</v>
      </c>
      <c r="F10499" t="s">
        <v>21632</v>
      </c>
    </row>
    <row r="10500" spans="1:6" x14ac:dyDescent="0.25">
      <c r="A10500" t="s">
        <v>5523</v>
      </c>
      <c r="B10500" s="100" t="s">
        <v>12474</v>
      </c>
      <c r="C10500" s="99" t="s">
        <v>12473</v>
      </c>
      <c r="D10500" s="124">
        <v>13147</v>
      </c>
      <c r="E10500" s="157">
        <f>VLOOKUP(D10500,'SOAT LIQ'!$A$87:$C$3416,3,FALSE)</f>
        <v>10</v>
      </c>
      <c r="F10500" t="s">
        <v>21632</v>
      </c>
    </row>
    <row r="10501" spans="1:6" x14ac:dyDescent="0.25">
      <c r="A10501" t="s">
        <v>5523</v>
      </c>
      <c r="B10501" s="100" t="s">
        <v>12476</v>
      </c>
      <c r="C10501" s="99" t="s">
        <v>12475</v>
      </c>
      <c r="D10501" s="124">
        <v>13762</v>
      </c>
      <c r="E10501" s="157">
        <f>VLOOKUP(D10501,'SOAT LIQ'!$A$87:$C$3416,3,FALSE)</f>
        <v>12</v>
      </c>
      <c r="F10501" t="s">
        <v>21632</v>
      </c>
    </row>
    <row r="10502" spans="1:6" x14ac:dyDescent="0.25">
      <c r="A10502" t="s">
        <v>5523</v>
      </c>
      <c r="B10502" s="100" t="s">
        <v>12477</v>
      </c>
      <c r="C10502" s="99" t="s">
        <v>12478</v>
      </c>
      <c r="D10502" s="124">
        <v>13262</v>
      </c>
      <c r="E10502" s="157">
        <f>VLOOKUP(D10502,'SOAT LIQ'!$A$87:$C$3416,3,FALSE)</f>
        <v>8</v>
      </c>
      <c r="F10502" t="s">
        <v>21632</v>
      </c>
    </row>
    <row r="10503" spans="1:6" x14ac:dyDescent="0.25">
      <c r="A10503" t="s">
        <v>5523</v>
      </c>
      <c r="B10503" s="100" t="s">
        <v>12479</v>
      </c>
      <c r="C10503" s="99" t="s">
        <v>12478</v>
      </c>
      <c r="D10503" s="124">
        <v>13262</v>
      </c>
      <c r="E10503" s="157">
        <f>VLOOKUP(D10503,'SOAT LIQ'!$A$87:$C$3416,3,FALSE)</f>
        <v>8</v>
      </c>
      <c r="F10503" t="s">
        <v>21632</v>
      </c>
    </row>
    <row r="10504" spans="1:6" x14ac:dyDescent="0.25">
      <c r="A10504" t="s">
        <v>5773</v>
      </c>
      <c r="B10504" s="100" t="s">
        <v>12480</v>
      </c>
      <c r="C10504" s="99" t="s">
        <v>4761</v>
      </c>
      <c r="D10504" s="124">
        <v>14171</v>
      </c>
      <c r="E10504" s="157">
        <f>VLOOKUP(D10504,'SOAT LIQ'!$A$87:$C$3416,3,FALSE)</f>
        <v>12</v>
      </c>
      <c r="F10504" t="s">
        <v>21632</v>
      </c>
    </row>
    <row r="10505" spans="1:6" x14ac:dyDescent="0.25">
      <c r="A10505" t="s">
        <v>5523</v>
      </c>
      <c r="B10505" s="100" t="s">
        <v>12480</v>
      </c>
      <c r="C10505" s="99" t="s">
        <v>4761</v>
      </c>
      <c r="D10505" s="124">
        <v>14171</v>
      </c>
      <c r="E10505" s="157">
        <f>VLOOKUP(D10505,'SOAT LIQ'!$A$87:$C$3416,3,FALSE)</f>
        <v>12</v>
      </c>
      <c r="F10505" t="s">
        <v>21632</v>
      </c>
    </row>
    <row r="10506" spans="1:6" x14ac:dyDescent="0.25">
      <c r="A10506" t="s">
        <v>5782</v>
      </c>
      <c r="B10506" s="100" t="s">
        <v>12480</v>
      </c>
      <c r="C10506" s="99" t="s">
        <v>4761</v>
      </c>
      <c r="D10506" s="124">
        <v>14171</v>
      </c>
      <c r="E10506" s="157">
        <f>VLOOKUP(D10506,'SOAT LIQ'!$A$87:$C$3416,3,FALSE)</f>
        <v>12</v>
      </c>
      <c r="F10506" t="s">
        <v>21632</v>
      </c>
    </row>
    <row r="10507" spans="1:6" x14ac:dyDescent="0.25">
      <c r="A10507" t="s">
        <v>5773</v>
      </c>
      <c r="B10507" s="100" t="s">
        <v>12481</v>
      </c>
      <c r="C10507" s="100"/>
      <c r="D10507" s="124">
        <v>14171</v>
      </c>
      <c r="E10507" s="157">
        <f>VLOOKUP(D10507,'SOAT LIQ'!$A$87:$C$3416,3,FALSE)</f>
        <v>12</v>
      </c>
      <c r="F10507" t="s">
        <v>21632</v>
      </c>
    </row>
    <row r="10508" spans="1:6" x14ac:dyDescent="0.25">
      <c r="A10508" t="s">
        <v>5782</v>
      </c>
      <c r="B10508" s="100" t="s">
        <v>12481</v>
      </c>
      <c r="C10508" s="100"/>
      <c r="D10508" s="124">
        <v>14171</v>
      </c>
      <c r="E10508" s="157">
        <f>VLOOKUP(D10508,'SOAT LIQ'!$A$87:$C$3416,3,FALSE)</f>
        <v>12</v>
      </c>
      <c r="F10508" t="s">
        <v>21632</v>
      </c>
    </row>
    <row r="10509" spans="1:6" x14ac:dyDescent="0.25">
      <c r="A10509" t="s">
        <v>5523</v>
      </c>
      <c r="B10509" s="100" t="s">
        <v>12481</v>
      </c>
      <c r="C10509" s="100"/>
      <c r="D10509" s="124">
        <v>14171</v>
      </c>
      <c r="E10509" s="157">
        <f>VLOOKUP(D10509,'SOAT LIQ'!$A$87:$C$3416,3,FALSE)</f>
        <v>12</v>
      </c>
      <c r="F10509" t="s">
        <v>21632</v>
      </c>
    </row>
    <row r="10510" spans="1:6" x14ac:dyDescent="0.25">
      <c r="A10510" t="s">
        <v>5773</v>
      </c>
      <c r="B10510" s="100" t="s">
        <v>12482</v>
      </c>
      <c r="C10510" s="99" t="s">
        <v>12483</v>
      </c>
      <c r="D10510" s="124">
        <v>14172</v>
      </c>
      <c r="E10510" s="157">
        <f>VLOOKUP(D10510,'SOAT LIQ'!$A$87:$C$3416,3,FALSE)</f>
        <v>10</v>
      </c>
      <c r="F10510" t="s">
        <v>21632</v>
      </c>
    </row>
    <row r="10511" spans="1:6" x14ac:dyDescent="0.25">
      <c r="A10511" t="s">
        <v>5523</v>
      </c>
      <c r="B10511" s="100" t="s">
        <v>12482</v>
      </c>
      <c r="C10511" s="99" t="s">
        <v>12483</v>
      </c>
      <c r="D10511" s="124">
        <v>14172</v>
      </c>
      <c r="E10511" s="157">
        <f>VLOOKUP(D10511,'SOAT LIQ'!$A$87:$C$3416,3,FALSE)</f>
        <v>10</v>
      </c>
      <c r="F10511" t="s">
        <v>21632</v>
      </c>
    </row>
    <row r="10512" spans="1:6" x14ac:dyDescent="0.25">
      <c r="A10512" t="s">
        <v>5782</v>
      </c>
      <c r="B10512" s="100" t="s">
        <v>12482</v>
      </c>
      <c r="C10512" s="99" t="s">
        <v>12483</v>
      </c>
      <c r="D10512" s="124">
        <v>14172</v>
      </c>
      <c r="E10512" s="157">
        <f>VLOOKUP(D10512,'SOAT LIQ'!$A$87:$C$3416,3,FALSE)</f>
        <v>10</v>
      </c>
      <c r="F10512" t="s">
        <v>21632</v>
      </c>
    </row>
    <row r="10513" spans="1:6" x14ac:dyDescent="0.25">
      <c r="A10513" t="s">
        <v>5773</v>
      </c>
      <c r="B10513" s="100" t="s">
        <v>12484</v>
      </c>
      <c r="C10513" s="100"/>
      <c r="D10513" s="124">
        <v>14172</v>
      </c>
      <c r="E10513" s="157">
        <f>VLOOKUP(D10513,'SOAT LIQ'!$A$87:$C$3416,3,FALSE)</f>
        <v>10</v>
      </c>
      <c r="F10513" t="s">
        <v>21632</v>
      </c>
    </row>
    <row r="10514" spans="1:6" x14ac:dyDescent="0.25">
      <c r="A10514" t="s">
        <v>5782</v>
      </c>
      <c r="B10514" s="100" t="s">
        <v>12484</v>
      </c>
      <c r="C10514" s="100"/>
      <c r="D10514" s="124">
        <v>14172</v>
      </c>
      <c r="E10514" s="157">
        <f>VLOOKUP(D10514,'SOAT LIQ'!$A$87:$C$3416,3,FALSE)</f>
        <v>10</v>
      </c>
      <c r="F10514" t="s">
        <v>21632</v>
      </c>
    </row>
    <row r="10515" spans="1:6" x14ac:dyDescent="0.25">
      <c r="A10515" t="s">
        <v>5523</v>
      </c>
      <c r="B10515" s="100" t="s">
        <v>12484</v>
      </c>
      <c r="C10515" s="100"/>
      <c r="D10515" s="124">
        <v>14172</v>
      </c>
      <c r="E10515" s="157">
        <f>VLOOKUP(D10515,'SOAT LIQ'!$A$87:$C$3416,3,FALSE)</f>
        <v>10</v>
      </c>
      <c r="F10515" t="s">
        <v>21632</v>
      </c>
    </row>
    <row r="10516" spans="1:6" x14ac:dyDescent="0.25">
      <c r="A10516" t="s">
        <v>5773</v>
      </c>
      <c r="B10516" s="100" t="s">
        <v>12485</v>
      </c>
      <c r="C10516" s="99" t="s">
        <v>12486</v>
      </c>
      <c r="D10516" s="124">
        <v>14173</v>
      </c>
      <c r="E10516" s="157">
        <f>VLOOKUP(D10516,'SOAT LIQ'!$A$87:$C$3416,3,FALSE)</f>
        <v>10</v>
      </c>
      <c r="F10516" t="s">
        <v>21632</v>
      </c>
    </row>
    <row r="10517" spans="1:6" x14ac:dyDescent="0.25">
      <c r="A10517" t="s">
        <v>5523</v>
      </c>
      <c r="B10517" s="100" t="s">
        <v>12485</v>
      </c>
      <c r="C10517" s="99" t="s">
        <v>12486</v>
      </c>
      <c r="D10517" s="124">
        <v>14173</v>
      </c>
      <c r="E10517" s="157">
        <f>VLOOKUP(D10517,'SOAT LIQ'!$A$87:$C$3416,3,FALSE)</f>
        <v>10</v>
      </c>
      <c r="F10517" t="s">
        <v>21632</v>
      </c>
    </row>
    <row r="10518" spans="1:6" x14ac:dyDescent="0.25">
      <c r="A10518" t="s">
        <v>5782</v>
      </c>
      <c r="B10518" s="100" t="s">
        <v>12485</v>
      </c>
      <c r="C10518" s="99" t="s">
        <v>12486</v>
      </c>
      <c r="D10518" s="124">
        <v>14173</v>
      </c>
      <c r="E10518" s="157">
        <f>VLOOKUP(D10518,'SOAT LIQ'!$A$87:$C$3416,3,FALSE)</f>
        <v>10</v>
      </c>
      <c r="F10518" t="s">
        <v>21632</v>
      </c>
    </row>
    <row r="10519" spans="1:6" x14ac:dyDescent="0.25">
      <c r="A10519" t="s">
        <v>5773</v>
      </c>
      <c r="B10519" s="100" t="s">
        <v>12487</v>
      </c>
      <c r="C10519" s="99" t="s">
        <v>4762</v>
      </c>
      <c r="D10519" s="124">
        <v>14173</v>
      </c>
      <c r="E10519" s="157">
        <f>VLOOKUP(D10519,'SOAT LIQ'!$A$87:$C$3416,3,FALSE)</f>
        <v>10</v>
      </c>
      <c r="F10519" t="s">
        <v>21632</v>
      </c>
    </row>
    <row r="10520" spans="1:6" x14ac:dyDescent="0.25">
      <c r="A10520" t="s">
        <v>5782</v>
      </c>
      <c r="B10520" s="100" t="s">
        <v>12487</v>
      </c>
      <c r="C10520" s="99" t="s">
        <v>4762</v>
      </c>
      <c r="D10520" s="124">
        <v>14173</v>
      </c>
      <c r="E10520" s="157">
        <f>VLOOKUP(D10520,'SOAT LIQ'!$A$87:$C$3416,3,FALSE)</f>
        <v>10</v>
      </c>
      <c r="F10520" t="s">
        <v>21632</v>
      </c>
    </row>
    <row r="10521" spans="1:6" x14ac:dyDescent="0.25">
      <c r="A10521" t="s">
        <v>5523</v>
      </c>
      <c r="B10521" s="100" t="s">
        <v>12487</v>
      </c>
      <c r="C10521" s="99" t="s">
        <v>4762</v>
      </c>
      <c r="D10521" s="124">
        <v>14173</v>
      </c>
      <c r="E10521" s="157">
        <f>VLOOKUP(D10521,'SOAT LIQ'!$A$87:$C$3416,3,FALSE)</f>
        <v>10</v>
      </c>
      <c r="F10521" t="s">
        <v>21632</v>
      </c>
    </row>
    <row r="10522" spans="1:6" x14ac:dyDescent="0.25">
      <c r="A10522" t="s">
        <v>5523</v>
      </c>
      <c r="B10522" s="100" t="s">
        <v>12489</v>
      </c>
      <c r="C10522" s="99" t="s">
        <v>12488</v>
      </c>
      <c r="D10522" s="124">
        <v>13763</v>
      </c>
      <c r="E10522" s="157">
        <f>VLOOKUP(D10522,'SOAT LIQ'!$A$87:$C$3416,3,FALSE)</f>
        <v>20</v>
      </c>
      <c r="F10522" t="s">
        <v>21632</v>
      </c>
    </row>
    <row r="10523" spans="1:6" x14ac:dyDescent="0.25">
      <c r="A10523" t="s">
        <v>5523</v>
      </c>
      <c r="B10523" s="100" t="s">
        <v>12491</v>
      </c>
      <c r="C10523" s="99" t="s">
        <v>12490</v>
      </c>
      <c r="D10523" s="124">
        <v>13764</v>
      </c>
      <c r="E10523" s="157">
        <f>VLOOKUP(D10523,'SOAT LIQ'!$A$87:$C$3416,3,FALSE)</f>
        <v>12</v>
      </c>
      <c r="F10523" t="s">
        <v>21632</v>
      </c>
    </row>
    <row r="10524" spans="1:6" x14ac:dyDescent="0.25">
      <c r="A10524" t="s">
        <v>5523</v>
      </c>
      <c r="B10524" s="100" t="s">
        <v>12493</v>
      </c>
      <c r="C10524" s="99" t="s">
        <v>12492</v>
      </c>
      <c r="D10524" s="124">
        <v>13765</v>
      </c>
      <c r="E10524" s="157">
        <f>VLOOKUP(D10524,'SOAT LIQ'!$A$87:$C$3416,3,FALSE)</f>
        <v>10</v>
      </c>
      <c r="F10524" t="s">
        <v>21632</v>
      </c>
    </row>
    <row r="10525" spans="1:6" x14ac:dyDescent="0.25">
      <c r="A10525" t="s">
        <v>5523</v>
      </c>
      <c r="B10525" s="100" t="s">
        <v>12495</v>
      </c>
      <c r="C10525" s="99" t="s">
        <v>12494</v>
      </c>
      <c r="D10525" s="124">
        <v>13765</v>
      </c>
      <c r="E10525" s="157">
        <f>VLOOKUP(D10525,'SOAT LIQ'!$A$87:$C$3416,3,FALSE)</f>
        <v>10</v>
      </c>
      <c r="F10525" t="s">
        <v>21632</v>
      </c>
    </row>
    <row r="10526" spans="1:6" x14ac:dyDescent="0.25">
      <c r="A10526" t="s">
        <v>5523</v>
      </c>
      <c r="B10526" s="100" t="s">
        <v>12497</v>
      </c>
      <c r="C10526" s="99" t="s">
        <v>12496</v>
      </c>
      <c r="D10526" s="124">
        <v>13766</v>
      </c>
      <c r="E10526" s="157">
        <f>VLOOKUP(D10526,'SOAT LIQ'!$A$87:$C$3416,3,FALSE)</f>
        <v>12</v>
      </c>
      <c r="F10526" t="s">
        <v>21632</v>
      </c>
    </row>
    <row r="10527" spans="1:6" x14ac:dyDescent="0.25">
      <c r="A10527" t="s">
        <v>5523</v>
      </c>
      <c r="B10527" s="100" t="s">
        <v>12499</v>
      </c>
      <c r="C10527" s="99" t="s">
        <v>12498</v>
      </c>
      <c r="D10527" s="124">
        <v>13571</v>
      </c>
      <c r="E10527" s="157">
        <f>VLOOKUP(D10527,'SOAT LIQ'!$A$87:$C$3416,3,FALSE)</f>
        <v>7</v>
      </c>
      <c r="F10527" t="s">
        <v>21632</v>
      </c>
    </row>
    <row r="10528" spans="1:6" x14ac:dyDescent="0.25">
      <c r="A10528" t="s">
        <v>5523</v>
      </c>
      <c r="B10528" s="100" t="s">
        <v>4725</v>
      </c>
      <c r="C10528" s="99" t="s">
        <v>12500</v>
      </c>
      <c r="D10528" s="124">
        <v>13662</v>
      </c>
      <c r="E10528" s="157">
        <f>VLOOKUP(D10528,'SOAT LIQ'!$A$87:$C$3416,3,FALSE)</f>
        <v>10</v>
      </c>
      <c r="F10528" t="s">
        <v>21632</v>
      </c>
    </row>
    <row r="10529" spans="1:6" x14ac:dyDescent="0.25">
      <c r="A10529" t="s">
        <v>5142</v>
      </c>
      <c r="B10529" s="100" t="s">
        <v>4725</v>
      </c>
      <c r="C10529" s="99" t="s">
        <v>12500</v>
      </c>
      <c r="D10529" s="124">
        <v>13662</v>
      </c>
      <c r="E10529" s="157">
        <f>VLOOKUP(D10529,'SOAT LIQ'!$A$87:$C$3416,3,FALSE)</f>
        <v>10</v>
      </c>
      <c r="F10529" t="s">
        <v>21632</v>
      </c>
    </row>
    <row r="10530" spans="1:6" x14ac:dyDescent="0.25">
      <c r="A10530" t="s">
        <v>5523</v>
      </c>
      <c r="B10530" s="100" t="s">
        <v>4625</v>
      </c>
      <c r="C10530" s="99" t="s">
        <v>12501</v>
      </c>
      <c r="D10530" s="124">
        <v>13750</v>
      </c>
      <c r="E10530" s="157">
        <f>VLOOKUP(D10530,'SOAT LIQ'!$A$87:$C$3416,3,FALSE)</f>
        <v>5</v>
      </c>
      <c r="F10530" t="s">
        <v>21632</v>
      </c>
    </row>
    <row r="10531" spans="1:6" x14ac:dyDescent="0.25">
      <c r="A10531" t="s">
        <v>5523</v>
      </c>
      <c r="B10531" s="100" t="s">
        <v>12503</v>
      </c>
      <c r="C10531" s="99" t="s">
        <v>12502</v>
      </c>
      <c r="D10531" s="124">
        <v>13250</v>
      </c>
      <c r="E10531" s="157">
        <f>VLOOKUP(D10531,'SOAT LIQ'!$A$87:$C$3416,3,FALSE)</f>
        <v>6</v>
      </c>
      <c r="F10531" t="s">
        <v>21632</v>
      </c>
    </row>
    <row r="10532" spans="1:6" x14ac:dyDescent="0.25">
      <c r="A10532" t="s">
        <v>5523</v>
      </c>
      <c r="B10532" s="100" t="s">
        <v>12505</v>
      </c>
      <c r="C10532" s="99" t="s">
        <v>12504</v>
      </c>
      <c r="D10532" s="124">
        <v>13250</v>
      </c>
      <c r="E10532" s="157">
        <f>VLOOKUP(D10532,'SOAT LIQ'!$A$87:$C$3416,3,FALSE)</f>
        <v>6</v>
      </c>
      <c r="F10532" t="s">
        <v>21632</v>
      </c>
    </row>
    <row r="10533" spans="1:6" x14ac:dyDescent="0.25">
      <c r="A10533" t="s">
        <v>5523</v>
      </c>
      <c r="B10533" s="100" t="s">
        <v>12507</v>
      </c>
      <c r="C10533" s="99" t="s">
        <v>12506</v>
      </c>
      <c r="D10533" s="124">
        <v>13260</v>
      </c>
      <c r="E10533" s="157">
        <f>VLOOKUP(D10533,'SOAT LIQ'!$A$87:$C$3416,3,FALSE)</f>
        <v>7</v>
      </c>
      <c r="F10533" t="s">
        <v>21632</v>
      </c>
    </row>
    <row r="10534" spans="1:6" x14ac:dyDescent="0.25">
      <c r="A10534" t="s">
        <v>5523</v>
      </c>
      <c r="B10534" s="100" t="s">
        <v>12509</v>
      </c>
      <c r="C10534" s="99" t="s">
        <v>12508</v>
      </c>
      <c r="D10534" s="124">
        <v>13270</v>
      </c>
      <c r="E10534" s="157">
        <f>VLOOKUP(D10534,'SOAT LIQ'!$A$87:$C$3416,3,FALSE)</f>
        <v>11</v>
      </c>
      <c r="F10534" t="s">
        <v>21632</v>
      </c>
    </row>
    <row r="10535" spans="1:6" x14ac:dyDescent="0.25">
      <c r="A10535" t="s">
        <v>5773</v>
      </c>
      <c r="B10535" s="100" t="s">
        <v>12511</v>
      </c>
      <c r="C10535" s="99" t="s">
        <v>12510</v>
      </c>
      <c r="D10535" s="124">
        <v>14170</v>
      </c>
      <c r="E10535" s="157">
        <f>VLOOKUP(D10535,'SOAT LIQ'!$A$87:$C$3416,3,FALSE)</f>
        <v>10</v>
      </c>
      <c r="F10535" t="s">
        <v>21632</v>
      </c>
    </row>
    <row r="10536" spans="1:6" x14ac:dyDescent="0.25">
      <c r="A10536" t="s">
        <v>5523</v>
      </c>
      <c r="B10536" s="100" t="s">
        <v>12511</v>
      </c>
      <c r="C10536" s="99" t="s">
        <v>12510</v>
      </c>
      <c r="D10536" s="124">
        <v>14170</v>
      </c>
      <c r="E10536" s="157">
        <f>VLOOKUP(D10536,'SOAT LIQ'!$A$87:$C$3416,3,FALSE)</f>
        <v>10</v>
      </c>
      <c r="F10536" t="s">
        <v>21632</v>
      </c>
    </row>
    <row r="10537" spans="1:6" x14ac:dyDescent="0.25">
      <c r="A10537" t="s">
        <v>5782</v>
      </c>
      <c r="B10537" s="100" t="s">
        <v>12511</v>
      </c>
      <c r="C10537" s="99" t="s">
        <v>12510</v>
      </c>
      <c r="D10537" s="124">
        <v>14170</v>
      </c>
      <c r="E10537" s="157">
        <f>VLOOKUP(D10537,'SOAT LIQ'!$A$87:$C$3416,3,FALSE)</f>
        <v>10</v>
      </c>
      <c r="F10537" t="s">
        <v>21632</v>
      </c>
    </row>
    <row r="10538" spans="1:6" x14ac:dyDescent="0.25">
      <c r="A10538" t="s">
        <v>5523</v>
      </c>
      <c r="B10538" s="100" t="s">
        <v>12512</v>
      </c>
      <c r="C10538" s="99" t="s">
        <v>4760</v>
      </c>
      <c r="D10538" s="124">
        <v>14153</v>
      </c>
      <c r="E10538" s="157">
        <f>VLOOKUP(D10538,'SOAT LIQ'!$A$87:$C$3416,3,FALSE)</f>
        <v>6</v>
      </c>
      <c r="F10538" t="s">
        <v>21632</v>
      </c>
    </row>
    <row r="10539" spans="1:6" x14ac:dyDescent="0.25">
      <c r="A10539" t="s">
        <v>5782</v>
      </c>
      <c r="B10539" s="100" t="s">
        <v>12512</v>
      </c>
      <c r="C10539" s="99" t="s">
        <v>4760</v>
      </c>
      <c r="D10539" s="124">
        <v>14153</v>
      </c>
      <c r="E10539" s="157">
        <f>VLOOKUP(D10539,'SOAT LIQ'!$A$87:$C$3416,3,FALSE)</f>
        <v>6</v>
      </c>
      <c r="F10539" t="s">
        <v>21632</v>
      </c>
    </row>
    <row r="10540" spans="1:6" x14ac:dyDescent="0.25">
      <c r="A10540" t="s">
        <v>5773</v>
      </c>
      <c r="B10540" s="100" t="s">
        <v>12512</v>
      </c>
      <c r="C10540" s="99" t="s">
        <v>4760</v>
      </c>
      <c r="D10540" s="124">
        <v>14153</v>
      </c>
      <c r="E10540" s="157">
        <f>VLOOKUP(D10540,'SOAT LIQ'!$A$87:$C$3416,3,FALSE)</f>
        <v>6</v>
      </c>
      <c r="F10540" t="s">
        <v>21632</v>
      </c>
    </row>
    <row r="10541" spans="1:6" x14ac:dyDescent="0.25">
      <c r="A10541" t="s">
        <v>5773</v>
      </c>
      <c r="B10541" s="100" t="s">
        <v>12514</v>
      </c>
      <c r="C10541" s="99" t="s">
        <v>12513</v>
      </c>
      <c r="D10541" s="124">
        <v>14165</v>
      </c>
      <c r="E10541" s="157">
        <f>VLOOKUP(D10541,'SOAT LIQ'!$A$87:$C$3416,3,FALSE)</f>
        <v>10</v>
      </c>
      <c r="F10541" t="s">
        <v>21632</v>
      </c>
    </row>
    <row r="10542" spans="1:6" x14ac:dyDescent="0.25">
      <c r="A10542" t="s">
        <v>5523</v>
      </c>
      <c r="B10542" s="100" t="s">
        <v>12514</v>
      </c>
      <c r="C10542" s="99" t="s">
        <v>12513</v>
      </c>
      <c r="D10542" s="124">
        <v>14165</v>
      </c>
      <c r="E10542" s="157">
        <f>VLOOKUP(D10542,'SOAT LIQ'!$A$87:$C$3416,3,FALSE)</f>
        <v>10</v>
      </c>
      <c r="F10542" t="s">
        <v>21632</v>
      </c>
    </row>
    <row r="10543" spans="1:6" x14ac:dyDescent="0.25">
      <c r="A10543" t="s">
        <v>5782</v>
      </c>
      <c r="B10543" s="100" t="s">
        <v>12514</v>
      </c>
      <c r="C10543" s="99" t="s">
        <v>12513</v>
      </c>
      <c r="D10543" s="124">
        <v>14165</v>
      </c>
      <c r="E10543" s="157">
        <f>VLOOKUP(D10543,'SOAT LIQ'!$A$87:$C$3416,3,FALSE)</f>
        <v>10</v>
      </c>
      <c r="F10543" t="s">
        <v>21632</v>
      </c>
    </row>
    <row r="10544" spans="1:6" x14ac:dyDescent="0.25">
      <c r="A10544" t="s">
        <v>5773</v>
      </c>
      <c r="B10544" s="100" t="s">
        <v>12515</v>
      </c>
      <c r="C10544" s="100"/>
      <c r="D10544" s="124">
        <v>14165</v>
      </c>
      <c r="E10544" s="157">
        <f>VLOOKUP(D10544,'SOAT LIQ'!$A$87:$C$3416,3,FALSE)</f>
        <v>10</v>
      </c>
      <c r="F10544" t="s">
        <v>21632</v>
      </c>
    </row>
    <row r="10545" spans="1:6" x14ac:dyDescent="0.25">
      <c r="A10545" t="s">
        <v>5782</v>
      </c>
      <c r="B10545" s="100" t="s">
        <v>12515</v>
      </c>
      <c r="C10545" s="100"/>
      <c r="D10545" s="124">
        <v>14165</v>
      </c>
      <c r="E10545" s="157">
        <f>VLOOKUP(D10545,'SOAT LIQ'!$A$87:$C$3416,3,FALSE)</f>
        <v>10</v>
      </c>
      <c r="F10545" t="s">
        <v>21632</v>
      </c>
    </row>
    <row r="10546" spans="1:6" x14ac:dyDescent="0.25">
      <c r="A10546" t="s">
        <v>5523</v>
      </c>
      <c r="B10546" s="100" t="s">
        <v>12515</v>
      </c>
      <c r="C10546" s="100"/>
      <c r="D10546" s="124">
        <v>14165</v>
      </c>
      <c r="E10546" s="157">
        <f>VLOOKUP(D10546,'SOAT LIQ'!$A$87:$C$3416,3,FALSE)</f>
        <v>10</v>
      </c>
      <c r="F10546" t="s">
        <v>21632</v>
      </c>
    </row>
    <row r="10547" spans="1:6" x14ac:dyDescent="0.25">
      <c r="A10547" t="s">
        <v>5523</v>
      </c>
      <c r="B10547" s="100" t="s">
        <v>12516</v>
      </c>
      <c r="C10547" s="100"/>
      <c r="D10547" s="124">
        <v>13764</v>
      </c>
      <c r="E10547" s="157">
        <f>VLOOKUP(D10547,'SOAT LIQ'!$A$87:$C$3416,3,FALSE)</f>
        <v>12</v>
      </c>
      <c r="F10547" t="s">
        <v>21632</v>
      </c>
    </row>
    <row r="10548" spans="1:6" x14ac:dyDescent="0.25">
      <c r="A10548" t="s">
        <v>5523</v>
      </c>
      <c r="B10548" s="100" t="s">
        <v>12517</v>
      </c>
      <c r="C10548" s="100"/>
      <c r="D10548" s="124">
        <v>13350</v>
      </c>
      <c r="E10548" s="157">
        <f>VLOOKUP(D10548,'SOAT LIQ'!$A$87:$C$3416,3,FALSE)</f>
        <v>6</v>
      </c>
      <c r="F10548" t="s">
        <v>21632</v>
      </c>
    </row>
    <row r="10549" spans="1:6" x14ac:dyDescent="0.25">
      <c r="A10549" t="s">
        <v>5523</v>
      </c>
      <c r="B10549" s="100" t="s">
        <v>12518</v>
      </c>
      <c r="C10549" s="100"/>
      <c r="D10549" s="124">
        <v>13370</v>
      </c>
      <c r="E10549" s="157">
        <f>VLOOKUP(D10549,'SOAT LIQ'!$A$87:$C$3416,3,FALSE)</f>
        <v>12</v>
      </c>
      <c r="F10549" t="s">
        <v>21632</v>
      </c>
    </row>
    <row r="10550" spans="1:6" x14ac:dyDescent="0.25">
      <c r="A10550" t="s">
        <v>5523</v>
      </c>
      <c r="B10550" s="100" t="s">
        <v>12519</v>
      </c>
      <c r="C10550" s="100"/>
      <c r="D10550" s="124">
        <v>13370</v>
      </c>
      <c r="E10550" s="157">
        <f>VLOOKUP(D10550,'SOAT LIQ'!$A$87:$C$3416,3,FALSE)</f>
        <v>12</v>
      </c>
      <c r="F10550" t="s">
        <v>21632</v>
      </c>
    </row>
    <row r="10551" spans="1:6" x14ac:dyDescent="0.25">
      <c r="A10551" t="s">
        <v>5523</v>
      </c>
      <c r="B10551" s="100" t="s">
        <v>12520</v>
      </c>
      <c r="C10551" s="100"/>
      <c r="D10551" s="124">
        <v>13370</v>
      </c>
      <c r="E10551" s="157">
        <f>VLOOKUP(D10551,'SOAT LIQ'!$A$87:$C$3416,3,FALSE)</f>
        <v>12</v>
      </c>
      <c r="F10551" t="s">
        <v>21632</v>
      </c>
    </row>
    <row r="10552" spans="1:6" x14ac:dyDescent="0.25">
      <c r="A10552" t="s">
        <v>5523</v>
      </c>
      <c r="B10552" s="100" t="s">
        <v>12521</v>
      </c>
      <c r="C10552" s="100"/>
      <c r="D10552" s="124">
        <v>13370</v>
      </c>
      <c r="E10552" s="157">
        <f>VLOOKUP(D10552,'SOAT LIQ'!$A$87:$C$3416,3,FALSE)</f>
        <v>12</v>
      </c>
      <c r="F10552" t="s">
        <v>21632</v>
      </c>
    </row>
    <row r="10553" spans="1:6" x14ac:dyDescent="0.25">
      <c r="A10553" t="s">
        <v>5523</v>
      </c>
      <c r="B10553" s="100" t="s">
        <v>12522</v>
      </c>
      <c r="C10553" s="100"/>
      <c r="D10553" s="124">
        <v>13371</v>
      </c>
      <c r="E10553" s="157">
        <f>VLOOKUP(D10553,'SOAT LIQ'!$A$87:$C$3416,3,FALSE)</f>
        <v>21</v>
      </c>
      <c r="F10553" t="s">
        <v>21632</v>
      </c>
    </row>
    <row r="10554" spans="1:6" x14ac:dyDescent="0.25">
      <c r="A10554" t="s">
        <v>5523</v>
      </c>
      <c r="B10554" s="100" t="s">
        <v>4615</v>
      </c>
      <c r="C10554" s="99" t="s">
        <v>12523</v>
      </c>
      <c r="D10554" s="124">
        <v>13704</v>
      </c>
      <c r="E10554" s="157">
        <f>VLOOKUP(D10554,'SOAT LIQ'!$A$87:$C$3416,3,FALSE)</f>
        <v>7</v>
      </c>
      <c r="F10554" t="s">
        <v>21632</v>
      </c>
    </row>
    <row r="10555" spans="1:6" x14ac:dyDescent="0.25">
      <c r="A10555" t="s">
        <v>5523</v>
      </c>
      <c r="B10555" s="100" t="s">
        <v>4519</v>
      </c>
      <c r="C10555" s="99" t="s">
        <v>12524</v>
      </c>
      <c r="D10555" s="124">
        <v>18230</v>
      </c>
      <c r="E10555" s="157">
        <f>VLOOKUP(D10555,'SOAT LIQ'!$A$87:$C$3416,3,FALSE)</f>
        <v>10</v>
      </c>
      <c r="F10555" t="s">
        <v>21632</v>
      </c>
    </row>
    <row r="10556" spans="1:6" x14ac:dyDescent="0.25">
      <c r="A10556" t="s">
        <v>5523</v>
      </c>
      <c r="B10556" s="100" t="s">
        <v>12526</v>
      </c>
      <c r="C10556" s="99" t="s">
        <v>12525</v>
      </c>
      <c r="D10556" s="124">
        <v>13766</v>
      </c>
      <c r="E10556" s="157">
        <f>VLOOKUP(D10556,'SOAT LIQ'!$A$87:$C$3416,3,FALSE)</f>
        <v>12</v>
      </c>
      <c r="F10556" t="s">
        <v>21632</v>
      </c>
    </row>
    <row r="10557" spans="1:6" x14ac:dyDescent="0.25">
      <c r="A10557" t="s">
        <v>5523</v>
      </c>
      <c r="B10557" s="100" t="s">
        <v>4926</v>
      </c>
      <c r="C10557" s="99" t="s">
        <v>12527</v>
      </c>
      <c r="D10557" s="124">
        <v>13565</v>
      </c>
      <c r="E10557" s="157">
        <f>VLOOKUP(D10557,'SOAT LIQ'!$A$87:$C$3416,3,FALSE)</f>
        <v>8</v>
      </c>
      <c r="F10557" t="s">
        <v>21632</v>
      </c>
    </row>
    <row r="10558" spans="1:6" x14ac:dyDescent="0.25">
      <c r="A10558" t="s">
        <v>5523</v>
      </c>
      <c r="B10558" s="100" t="s">
        <v>12529</v>
      </c>
      <c r="C10558" s="99" t="s">
        <v>12528</v>
      </c>
      <c r="D10558" s="124">
        <v>13581</v>
      </c>
      <c r="E10558" s="157">
        <f>VLOOKUP(D10558,'SOAT LIQ'!$A$87:$C$3416,3,FALSE)</f>
        <v>11</v>
      </c>
      <c r="F10558" t="s">
        <v>21632</v>
      </c>
    </row>
    <row r="10559" spans="1:6" x14ac:dyDescent="0.25">
      <c r="A10559" t="s">
        <v>5523</v>
      </c>
      <c r="B10559" s="100" t="s">
        <v>12531</v>
      </c>
      <c r="C10559" s="99" t="s">
        <v>12530</v>
      </c>
      <c r="D10559" s="124">
        <v>13581</v>
      </c>
      <c r="E10559" s="157">
        <f>VLOOKUP(D10559,'SOAT LIQ'!$A$87:$C$3416,3,FALSE)</f>
        <v>11</v>
      </c>
      <c r="F10559" t="s">
        <v>21632</v>
      </c>
    </row>
    <row r="10560" spans="1:6" x14ac:dyDescent="0.25">
      <c r="A10560" t="s">
        <v>5523</v>
      </c>
      <c r="B10560" s="100" t="s">
        <v>12533</v>
      </c>
      <c r="C10560" s="99" t="s">
        <v>12532</v>
      </c>
      <c r="D10560" s="124">
        <v>18242</v>
      </c>
      <c r="E10560" s="157">
        <f>VLOOKUP(D10560,'SOAT LIQ'!$A$87:$C$3416,3,FALSE)</f>
        <v>11</v>
      </c>
      <c r="F10560" t="s">
        <v>21632</v>
      </c>
    </row>
    <row r="10561" spans="1:6" x14ac:dyDescent="0.25">
      <c r="A10561" t="s">
        <v>5523</v>
      </c>
      <c r="B10561" s="100" t="s">
        <v>12534</v>
      </c>
      <c r="C10561" s="100"/>
      <c r="D10561" s="124">
        <v>13571</v>
      </c>
      <c r="E10561" s="157">
        <f>VLOOKUP(D10561,'SOAT LIQ'!$A$87:$C$3416,3,FALSE)</f>
        <v>7</v>
      </c>
      <c r="F10561" t="s">
        <v>21632</v>
      </c>
    </row>
    <row r="10562" spans="1:6" x14ac:dyDescent="0.25">
      <c r="A10562" t="s">
        <v>5523</v>
      </c>
      <c r="B10562" s="100" t="s">
        <v>12535</v>
      </c>
      <c r="C10562" s="99" t="s">
        <v>12536</v>
      </c>
      <c r="D10562" s="124">
        <v>13571</v>
      </c>
      <c r="E10562" s="157">
        <f>VLOOKUP(D10562,'SOAT LIQ'!$A$87:$C$3416,3,FALSE)</f>
        <v>7</v>
      </c>
      <c r="F10562" t="s">
        <v>21632</v>
      </c>
    </row>
    <row r="10563" spans="1:6" x14ac:dyDescent="0.25">
      <c r="A10563" t="s">
        <v>5523</v>
      </c>
      <c r="B10563" s="100" t="s">
        <v>12537</v>
      </c>
      <c r="C10563" s="100"/>
      <c r="D10563" s="124">
        <v>13551</v>
      </c>
      <c r="E10563" s="157">
        <f>VLOOKUP(D10563,'SOAT LIQ'!$A$87:$C$3416,3,FALSE)</f>
        <v>6</v>
      </c>
      <c r="F10563" t="s">
        <v>21632</v>
      </c>
    </row>
    <row r="10564" spans="1:6" x14ac:dyDescent="0.25">
      <c r="A10564" t="s">
        <v>5523</v>
      </c>
      <c r="B10564" s="100" t="s">
        <v>12538</v>
      </c>
      <c r="C10564" s="100"/>
      <c r="D10564" s="124">
        <v>13170</v>
      </c>
      <c r="E10564" s="157">
        <f>VLOOKUP(D10564,'SOAT LIQ'!$A$87:$C$3416,3,FALSE)</f>
        <v>7</v>
      </c>
      <c r="F10564" t="s">
        <v>21632</v>
      </c>
    </row>
    <row r="10565" spans="1:6" x14ac:dyDescent="0.25">
      <c r="A10565" t="s">
        <v>5523</v>
      </c>
      <c r="B10565" s="100" t="s">
        <v>12539</v>
      </c>
      <c r="C10565" s="100"/>
      <c r="D10565" s="124">
        <v>13572</v>
      </c>
      <c r="E10565" s="157">
        <f>VLOOKUP(D10565,'SOAT LIQ'!$A$87:$C$3416,3,FALSE)</f>
        <v>6</v>
      </c>
      <c r="F10565" t="s">
        <v>21632</v>
      </c>
    </row>
    <row r="10566" spans="1:6" x14ac:dyDescent="0.25">
      <c r="A10566" t="s">
        <v>5523</v>
      </c>
      <c r="B10566" s="100" t="s">
        <v>12541</v>
      </c>
      <c r="C10566" s="99" t="s">
        <v>12540</v>
      </c>
      <c r="D10566" s="124">
        <v>13113</v>
      </c>
      <c r="E10566" s="157">
        <f>VLOOKUP(D10566,'SOAT LIQ'!$A$87:$C$3416,3,FALSE)</f>
        <v>5</v>
      </c>
      <c r="F10566" t="s">
        <v>21632</v>
      </c>
    </row>
    <row r="10567" spans="1:6" x14ac:dyDescent="0.25">
      <c r="A10567" t="s">
        <v>5523</v>
      </c>
      <c r="B10567" s="100" t="s">
        <v>12543</v>
      </c>
      <c r="C10567" s="99" t="s">
        <v>12542</v>
      </c>
      <c r="D10567" s="124">
        <v>13710</v>
      </c>
      <c r="E10567" s="157">
        <f>VLOOKUP(D10567,'SOAT LIQ'!$A$87:$C$3416,3,FALSE)</f>
        <v>5</v>
      </c>
      <c r="F10567" t="s">
        <v>21632</v>
      </c>
    </row>
    <row r="10568" spans="1:6" x14ac:dyDescent="0.25">
      <c r="A10568" t="s">
        <v>5523</v>
      </c>
      <c r="B10568" s="100" t="s">
        <v>12544</v>
      </c>
      <c r="C10568" s="99" t="s">
        <v>12545</v>
      </c>
      <c r="D10568" s="124">
        <v>13113</v>
      </c>
      <c r="E10568" s="157">
        <f>VLOOKUP(D10568,'SOAT LIQ'!$A$87:$C$3416,3,FALSE)</f>
        <v>5</v>
      </c>
      <c r="F10568" t="s">
        <v>21632</v>
      </c>
    </row>
    <row r="10569" spans="1:6" x14ac:dyDescent="0.25">
      <c r="A10569" t="s">
        <v>5523</v>
      </c>
      <c r="B10569" s="100" t="s">
        <v>12546</v>
      </c>
      <c r="C10569" s="100"/>
      <c r="D10569" s="124">
        <v>13710</v>
      </c>
      <c r="E10569" s="157">
        <f>VLOOKUP(D10569,'SOAT LIQ'!$A$87:$C$3416,3,FALSE)</f>
        <v>5</v>
      </c>
      <c r="F10569" t="s">
        <v>21632</v>
      </c>
    </row>
    <row r="10570" spans="1:6" x14ac:dyDescent="0.25">
      <c r="A10570" t="s">
        <v>5523</v>
      </c>
      <c r="B10570" s="100" t="s">
        <v>12548</v>
      </c>
      <c r="C10570" s="99" t="s">
        <v>12547</v>
      </c>
      <c r="D10570" s="124">
        <v>13212</v>
      </c>
      <c r="E10570" s="157">
        <f>VLOOKUP(D10570,'SOAT LIQ'!$A$87:$C$3416,3,FALSE)</f>
        <v>5</v>
      </c>
      <c r="F10570" t="s">
        <v>21632</v>
      </c>
    </row>
    <row r="10571" spans="1:6" x14ac:dyDescent="0.25">
      <c r="A10571" t="s">
        <v>5523</v>
      </c>
      <c r="B10571" s="100" t="s">
        <v>12550</v>
      </c>
      <c r="C10571" s="99" t="s">
        <v>12549</v>
      </c>
      <c r="D10571" s="124">
        <v>13711</v>
      </c>
      <c r="E10571" s="157">
        <f>VLOOKUP(D10571,'SOAT LIQ'!$A$87:$C$3416,3,FALSE)</f>
        <v>7</v>
      </c>
      <c r="F10571" t="s">
        <v>21632</v>
      </c>
    </row>
    <row r="10572" spans="1:6" x14ac:dyDescent="0.25">
      <c r="A10572" t="s">
        <v>5523</v>
      </c>
      <c r="B10572" s="100" t="s">
        <v>12552</v>
      </c>
      <c r="C10572" s="99" t="s">
        <v>12551</v>
      </c>
      <c r="D10572" s="124">
        <v>13712</v>
      </c>
      <c r="E10572" s="157">
        <f>VLOOKUP(D10572,'SOAT LIQ'!$A$87:$C$3416,3,FALSE)</f>
        <v>6</v>
      </c>
      <c r="F10572" t="s">
        <v>21632</v>
      </c>
    </row>
    <row r="10573" spans="1:6" x14ac:dyDescent="0.25">
      <c r="A10573" t="s">
        <v>5782</v>
      </c>
      <c r="B10573" s="100" t="s">
        <v>12552</v>
      </c>
      <c r="C10573" s="99" t="s">
        <v>12551</v>
      </c>
      <c r="D10573" s="124">
        <v>13712</v>
      </c>
      <c r="E10573" s="157">
        <f>VLOOKUP(D10573,'SOAT LIQ'!$A$87:$C$3416,3,FALSE)</f>
        <v>6</v>
      </c>
      <c r="F10573" t="s">
        <v>21632</v>
      </c>
    </row>
    <row r="10574" spans="1:6" x14ac:dyDescent="0.25">
      <c r="A10574" t="s">
        <v>5523</v>
      </c>
      <c r="B10574" s="100" t="s">
        <v>12554</v>
      </c>
      <c r="C10574" s="99" t="s">
        <v>12553</v>
      </c>
      <c r="D10574" s="124">
        <v>13712</v>
      </c>
      <c r="E10574" s="157">
        <f>VLOOKUP(D10574,'SOAT LIQ'!$A$87:$C$3416,3,FALSE)</f>
        <v>6</v>
      </c>
      <c r="F10574" t="s">
        <v>21632</v>
      </c>
    </row>
    <row r="10575" spans="1:6" x14ac:dyDescent="0.25">
      <c r="A10575" t="s">
        <v>5773</v>
      </c>
      <c r="B10575" s="100" t="s">
        <v>12556</v>
      </c>
      <c r="C10575" s="99" t="s">
        <v>12555</v>
      </c>
      <c r="D10575" s="124">
        <v>14110</v>
      </c>
      <c r="E10575" s="157">
        <f>VLOOKUP(D10575,'SOAT LIQ'!$A$87:$C$3416,3,FALSE)</f>
        <v>7</v>
      </c>
      <c r="F10575" t="s">
        <v>21632</v>
      </c>
    </row>
    <row r="10576" spans="1:6" x14ac:dyDescent="0.25">
      <c r="A10576" t="s">
        <v>5782</v>
      </c>
      <c r="B10576" s="100" t="s">
        <v>12556</v>
      </c>
      <c r="C10576" s="99" t="s">
        <v>12555</v>
      </c>
      <c r="D10576" s="124">
        <v>14110</v>
      </c>
      <c r="E10576" s="157">
        <f>VLOOKUP(D10576,'SOAT LIQ'!$A$87:$C$3416,3,FALSE)</f>
        <v>7</v>
      </c>
      <c r="F10576" t="s">
        <v>21632</v>
      </c>
    </row>
    <row r="10577" spans="1:6" x14ac:dyDescent="0.25">
      <c r="A10577" t="s">
        <v>5773</v>
      </c>
      <c r="B10577" s="100" t="s">
        <v>12558</v>
      </c>
      <c r="C10577" s="99" t="s">
        <v>12557</v>
      </c>
      <c r="D10577" s="124">
        <v>14110</v>
      </c>
      <c r="E10577" s="157">
        <f>VLOOKUP(D10577,'SOAT LIQ'!$A$87:$C$3416,3,FALSE)</f>
        <v>7</v>
      </c>
      <c r="F10577" t="s">
        <v>21632</v>
      </c>
    </row>
    <row r="10578" spans="1:6" x14ac:dyDescent="0.25">
      <c r="A10578" t="s">
        <v>5523</v>
      </c>
      <c r="B10578" s="100" t="s">
        <v>12558</v>
      </c>
      <c r="C10578" s="99" t="s">
        <v>12557</v>
      </c>
      <c r="D10578" s="124">
        <v>14110</v>
      </c>
      <c r="E10578" s="157">
        <f>VLOOKUP(D10578,'SOAT LIQ'!$A$87:$C$3416,3,FALSE)</f>
        <v>7</v>
      </c>
      <c r="F10578" t="s">
        <v>21632</v>
      </c>
    </row>
    <row r="10579" spans="1:6" x14ac:dyDescent="0.25">
      <c r="A10579" t="s">
        <v>5782</v>
      </c>
      <c r="B10579" s="100" t="s">
        <v>12558</v>
      </c>
      <c r="C10579" s="99" t="s">
        <v>12557</v>
      </c>
      <c r="D10579" s="124">
        <v>14110</v>
      </c>
      <c r="E10579" s="157">
        <f>VLOOKUP(D10579,'SOAT LIQ'!$A$87:$C$3416,3,FALSE)</f>
        <v>7</v>
      </c>
      <c r="F10579" t="s">
        <v>21632</v>
      </c>
    </row>
    <row r="10580" spans="1:6" x14ac:dyDescent="0.25">
      <c r="A10580" t="s">
        <v>5523</v>
      </c>
      <c r="B10580" s="100" t="s">
        <v>12560</v>
      </c>
      <c r="C10580" s="99" t="s">
        <v>12559</v>
      </c>
      <c r="D10580" s="124">
        <v>13713</v>
      </c>
      <c r="E10580" s="157">
        <f>VLOOKUP(D10580,'SOAT LIQ'!$A$87:$C$3416,3,FALSE)</f>
        <v>10</v>
      </c>
      <c r="F10580" t="s">
        <v>21632</v>
      </c>
    </row>
    <row r="10581" spans="1:6" x14ac:dyDescent="0.25">
      <c r="A10581" t="s">
        <v>5523</v>
      </c>
      <c r="B10581" s="100" t="s">
        <v>12562</v>
      </c>
      <c r="C10581" s="99" t="s">
        <v>12561</v>
      </c>
      <c r="D10581" s="124">
        <v>13713</v>
      </c>
      <c r="E10581" s="157">
        <f>VLOOKUP(D10581,'SOAT LIQ'!$A$87:$C$3416,3,FALSE)</f>
        <v>10</v>
      </c>
      <c r="F10581" t="s">
        <v>21632</v>
      </c>
    </row>
    <row r="10582" spans="1:6" x14ac:dyDescent="0.25">
      <c r="A10582" t="s">
        <v>5523</v>
      </c>
      <c r="B10582" s="100" t="s">
        <v>12564</v>
      </c>
      <c r="C10582" s="99" t="s">
        <v>12563</v>
      </c>
      <c r="D10582" s="124">
        <v>13413</v>
      </c>
      <c r="E10582" s="157">
        <f>VLOOKUP(D10582,'SOAT LIQ'!$A$87:$C$3416,3,FALSE)</f>
        <v>5</v>
      </c>
      <c r="F10582" t="s">
        <v>21632</v>
      </c>
    </row>
    <row r="10583" spans="1:6" x14ac:dyDescent="0.25">
      <c r="A10583" t="s">
        <v>5523</v>
      </c>
      <c r="B10583" s="100" t="s">
        <v>12566</v>
      </c>
      <c r="C10583" s="99" t="s">
        <v>12565</v>
      </c>
      <c r="D10583" s="124">
        <v>13714</v>
      </c>
      <c r="E10583" s="157">
        <f>VLOOKUP(D10583,'SOAT LIQ'!$A$87:$C$3416,3,FALSE)</f>
        <v>7</v>
      </c>
      <c r="F10583" t="s">
        <v>21632</v>
      </c>
    </row>
    <row r="10584" spans="1:6" x14ac:dyDescent="0.25">
      <c r="A10584" t="s">
        <v>5523</v>
      </c>
      <c r="B10584" s="100" t="s">
        <v>12568</v>
      </c>
      <c r="C10584" s="99" t="s">
        <v>12567</v>
      </c>
      <c r="D10584" s="124">
        <v>13513</v>
      </c>
      <c r="E10584" s="157">
        <f>VLOOKUP(D10584,'SOAT LIQ'!$A$87:$C$3416,3,FALSE)</f>
        <v>5</v>
      </c>
      <c r="F10584" t="s">
        <v>21632</v>
      </c>
    </row>
    <row r="10585" spans="1:6" x14ac:dyDescent="0.25">
      <c r="A10585" t="s">
        <v>5523</v>
      </c>
      <c r="B10585" s="100" t="s">
        <v>12570</v>
      </c>
      <c r="C10585" s="99" t="s">
        <v>12569</v>
      </c>
      <c r="D10585" s="124">
        <v>13715</v>
      </c>
      <c r="E10585" s="157">
        <f>VLOOKUP(D10585,'SOAT LIQ'!$A$87:$C$3416,3,FALSE)</f>
        <v>6</v>
      </c>
      <c r="F10585" t="s">
        <v>21632</v>
      </c>
    </row>
    <row r="10586" spans="1:6" x14ac:dyDescent="0.25">
      <c r="A10586" t="s">
        <v>5523</v>
      </c>
      <c r="B10586" s="100" t="s">
        <v>12572</v>
      </c>
      <c r="C10586" s="99" t="s">
        <v>12571</v>
      </c>
      <c r="D10586" s="124">
        <v>13513</v>
      </c>
      <c r="E10586" s="157">
        <f>VLOOKUP(D10586,'SOAT LIQ'!$A$87:$C$3416,3,FALSE)</f>
        <v>5</v>
      </c>
      <c r="F10586" t="s">
        <v>21632</v>
      </c>
    </row>
    <row r="10587" spans="1:6" x14ac:dyDescent="0.25">
      <c r="A10587" t="s">
        <v>5523</v>
      </c>
      <c r="B10587" s="100" t="s">
        <v>12574</v>
      </c>
      <c r="C10587" s="99" t="s">
        <v>12573</v>
      </c>
      <c r="D10587" s="124">
        <v>13511</v>
      </c>
      <c r="E10587" s="157">
        <f>VLOOKUP(D10587,'SOAT LIQ'!$A$87:$C$3416,3,FALSE)</f>
        <v>5</v>
      </c>
      <c r="F10587" t="s">
        <v>21632</v>
      </c>
    </row>
    <row r="10588" spans="1:6" x14ac:dyDescent="0.25">
      <c r="A10588" t="s">
        <v>5523</v>
      </c>
      <c r="B10588" s="100" t="s">
        <v>12576</v>
      </c>
      <c r="C10588" s="99" t="s">
        <v>12575</v>
      </c>
      <c r="D10588" s="124">
        <v>13105</v>
      </c>
      <c r="E10588" s="157">
        <f>VLOOKUP(D10588,'SOAT LIQ'!$A$87:$C$3416,3,FALSE)</f>
        <v>5</v>
      </c>
      <c r="F10588" t="s">
        <v>21632</v>
      </c>
    </row>
    <row r="10589" spans="1:6" x14ac:dyDescent="0.25">
      <c r="A10589" t="s">
        <v>5523</v>
      </c>
      <c r="B10589" s="100" t="s">
        <v>12578</v>
      </c>
      <c r="C10589" s="99" t="s">
        <v>12577</v>
      </c>
      <c r="D10589" s="124">
        <v>13701</v>
      </c>
      <c r="E10589" s="157">
        <f>VLOOKUP(D10589,'SOAT LIQ'!$A$87:$C$3416,3,FALSE)</f>
        <v>7</v>
      </c>
      <c r="F10589" t="s">
        <v>21632</v>
      </c>
    </row>
    <row r="10590" spans="1:6" x14ac:dyDescent="0.25">
      <c r="A10590" t="s">
        <v>5523</v>
      </c>
      <c r="B10590" s="100" t="s">
        <v>12580</v>
      </c>
      <c r="C10590" s="99" t="s">
        <v>12579</v>
      </c>
      <c r="D10590" s="124">
        <v>13702</v>
      </c>
      <c r="E10590" s="157">
        <f>VLOOKUP(D10590,'SOAT LIQ'!$A$87:$C$3416,3,FALSE)</f>
        <v>6</v>
      </c>
      <c r="F10590" t="s">
        <v>21632</v>
      </c>
    </row>
    <row r="10591" spans="1:6" x14ac:dyDescent="0.25">
      <c r="A10591" t="s">
        <v>5782</v>
      </c>
      <c r="B10591" s="100" t="s">
        <v>12580</v>
      </c>
      <c r="C10591" s="99" t="s">
        <v>12579</v>
      </c>
      <c r="D10591" s="124">
        <v>13702</v>
      </c>
      <c r="E10591" s="157">
        <f>VLOOKUP(D10591,'SOAT LIQ'!$A$87:$C$3416,3,FALSE)</f>
        <v>6</v>
      </c>
      <c r="F10591" t="s">
        <v>21632</v>
      </c>
    </row>
    <row r="10592" spans="1:6" x14ac:dyDescent="0.25">
      <c r="A10592" t="s">
        <v>5773</v>
      </c>
      <c r="B10592" s="100" t="s">
        <v>12582</v>
      </c>
      <c r="C10592" s="99" t="s">
        <v>12581</v>
      </c>
      <c r="D10592" s="124">
        <v>14300</v>
      </c>
      <c r="E10592" s="157">
        <f>VLOOKUP(D10592,'SOAT LIQ'!$A$87:$C$3416,3,FALSE)</f>
        <v>6</v>
      </c>
      <c r="F10592" t="s">
        <v>21632</v>
      </c>
    </row>
    <row r="10593" spans="1:6" x14ac:dyDescent="0.25">
      <c r="A10593" t="s">
        <v>5523</v>
      </c>
      <c r="B10593" s="100" t="s">
        <v>12582</v>
      </c>
      <c r="C10593" s="99" t="s">
        <v>12581</v>
      </c>
      <c r="D10593" s="124">
        <v>14300</v>
      </c>
      <c r="E10593" s="157">
        <f>VLOOKUP(D10593,'SOAT LIQ'!$A$87:$C$3416,3,FALSE)</f>
        <v>6</v>
      </c>
      <c r="F10593" t="s">
        <v>21632</v>
      </c>
    </row>
    <row r="10594" spans="1:6" x14ac:dyDescent="0.25">
      <c r="A10594" t="s">
        <v>5782</v>
      </c>
      <c r="B10594" s="100" t="s">
        <v>12582</v>
      </c>
      <c r="C10594" s="99" t="s">
        <v>12581</v>
      </c>
      <c r="D10594" s="124">
        <v>14300</v>
      </c>
      <c r="E10594" s="157">
        <f>VLOOKUP(D10594,'SOAT LIQ'!$A$87:$C$3416,3,FALSE)</f>
        <v>6</v>
      </c>
      <c r="F10594" t="s">
        <v>21632</v>
      </c>
    </row>
    <row r="10595" spans="1:6" x14ac:dyDescent="0.25">
      <c r="A10595" t="s">
        <v>5523</v>
      </c>
      <c r="B10595" s="100" t="s">
        <v>12584</v>
      </c>
      <c r="C10595" s="99" t="s">
        <v>12583</v>
      </c>
      <c r="D10595" s="124">
        <v>13703</v>
      </c>
      <c r="E10595" s="157">
        <f>VLOOKUP(D10595,'SOAT LIQ'!$A$87:$C$3416,3,FALSE)</f>
        <v>7</v>
      </c>
      <c r="F10595" t="s">
        <v>21632</v>
      </c>
    </row>
    <row r="10596" spans="1:6" x14ac:dyDescent="0.25">
      <c r="A10596" t="s">
        <v>5523</v>
      </c>
      <c r="B10596" s="100" t="s">
        <v>12586</v>
      </c>
      <c r="C10596" s="99" t="s">
        <v>12585</v>
      </c>
      <c r="D10596" s="124">
        <v>13704</v>
      </c>
      <c r="E10596" s="157">
        <f>VLOOKUP(D10596,'SOAT LIQ'!$A$87:$C$3416,3,FALSE)</f>
        <v>7</v>
      </c>
      <c r="F10596" t="s">
        <v>21632</v>
      </c>
    </row>
    <row r="10597" spans="1:6" x14ac:dyDescent="0.25">
      <c r="A10597" t="s">
        <v>5523</v>
      </c>
      <c r="B10597" s="100" t="s">
        <v>12588</v>
      </c>
      <c r="C10597" s="99" t="s">
        <v>12587</v>
      </c>
      <c r="D10597" s="124">
        <v>13705</v>
      </c>
      <c r="E10597" s="157">
        <f>VLOOKUP(D10597,'SOAT LIQ'!$A$87:$C$3416,3,FALSE)</f>
        <v>6</v>
      </c>
      <c r="F10597" t="s">
        <v>21632</v>
      </c>
    </row>
    <row r="10598" spans="1:6" x14ac:dyDescent="0.25">
      <c r="A10598" t="s">
        <v>5523</v>
      </c>
      <c r="B10598" s="100" t="s">
        <v>12589</v>
      </c>
      <c r="C10598" s="99" t="s">
        <v>12590</v>
      </c>
      <c r="D10598" s="124">
        <v>13706</v>
      </c>
      <c r="E10598" s="157">
        <f>VLOOKUP(D10598,'SOAT LIQ'!$A$87:$C$3416,3,FALSE)</f>
        <v>5</v>
      </c>
      <c r="F10598" t="s">
        <v>21632</v>
      </c>
    </row>
    <row r="10599" spans="1:6" x14ac:dyDescent="0.25">
      <c r="A10599" t="s">
        <v>5523</v>
      </c>
      <c r="B10599" s="100" t="s">
        <v>4513</v>
      </c>
      <c r="C10599" s="99" t="s">
        <v>12591</v>
      </c>
      <c r="D10599" s="124">
        <v>18202</v>
      </c>
      <c r="E10599" s="157">
        <f>VLOOKUP(D10599,'SOAT LIQ'!$A$87:$C$3416,3,FALSE)</f>
        <v>5</v>
      </c>
      <c r="F10599" t="s">
        <v>21632</v>
      </c>
    </row>
    <row r="10600" spans="1:6" x14ac:dyDescent="0.25">
      <c r="A10600" t="s">
        <v>5523</v>
      </c>
      <c r="B10600" s="100" t="s">
        <v>4511</v>
      </c>
      <c r="C10600" s="99" t="s">
        <v>12592</v>
      </c>
      <c r="D10600" s="124">
        <v>18201</v>
      </c>
      <c r="E10600" s="157">
        <f>VLOOKUP(D10600,'SOAT LIQ'!$A$87:$C$3416,3,FALSE)</f>
        <v>6</v>
      </c>
      <c r="F10600" t="s">
        <v>21632</v>
      </c>
    </row>
    <row r="10601" spans="1:6" x14ac:dyDescent="0.25">
      <c r="A10601" t="s">
        <v>5523</v>
      </c>
      <c r="B10601" s="100" t="s">
        <v>4512</v>
      </c>
      <c r="C10601" s="99" t="s">
        <v>12593</v>
      </c>
      <c r="D10601" s="124">
        <v>18201</v>
      </c>
      <c r="E10601" s="157">
        <f>VLOOKUP(D10601,'SOAT LIQ'!$A$87:$C$3416,3,FALSE)</f>
        <v>6</v>
      </c>
      <c r="F10601" t="s">
        <v>21632</v>
      </c>
    </row>
    <row r="10602" spans="1:6" x14ac:dyDescent="0.25">
      <c r="A10602" t="s">
        <v>5782</v>
      </c>
      <c r="B10602" s="100" t="s">
        <v>4512</v>
      </c>
      <c r="C10602" s="99" t="s">
        <v>12593</v>
      </c>
      <c r="D10602" s="124">
        <v>18201</v>
      </c>
      <c r="E10602" s="157">
        <f>VLOOKUP(D10602,'SOAT LIQ'!$A$87:$C$3416,3,FALSE)</f>
        <v>6</v>
      </c>
      <c r="F10602" t="s">
        <v>21632</v>
      </c>
    </row>
    <row r="10603" spans="1:6" x14ac:dyDescent="0.25">
      <c r="A10603" t="s">
        <v>5773</v>
      </c>
      <c r="B10603" s="100" t="s">
        <v>4072</v>
      </c>
      <c r="C10603" s="99" t="s">
        <v>12594</v>
      </c>
      <c r="D10603" s="124">
        <v>18202</v>
      </c>
      <c r="E10603" s="157">
        <f>VLOOKUP(D10603,'SOAT LIQ'!$A$87:$C$3416,3,FALSE)</f>
        <v>5</v>
      </c>
      <c r="F10603" t="s">
        <v>21632</v>
      </c>
    </row>
    <row r="10604" spans="1:6" x14ac:dyDescent="0.25">
      <c r="A10604" t="s">
        <v>5523</v>
      </c>
      <c r="B10604" s="100" t="s">
        <v>4072</v>
      </c>
      <c r="C10604" s="99" t="s">
        <v>12594</v>
      </c>
      <c r="D10604" s="124">
        <v>18202</v>
      </c>
      <c r="E10604" s="157">
        <f>VLOOKUP(D10604,'SOAT LIQ'!$A$87:$C$3416,3,FALSE)</f>
        <v>5</v>
      </c>
      <c r="F10604" t="s">
        <v>21632</v>
      </c>
    </row>
    <row r="10605" spans="1:6" x14ac:dyDescent="0.25">
      <c r="A10605" t="s">
        <v>5782</v>
      </c>
      <c r="B10605" s="100" t="s">
        <v>4072</v>
      </c>
      <c r="C10605" s="99" t="s">
        <v>12594</v>
      </c>
      <c r="D10605" s="124">
        <v>18202</v>
      </c>
      <c r="E10605" s="157">
        <f>VLOOKUP(D10605,'SOAT LIQ'!$A$87:$C$3416,3,FALSE)</f>
        <v>5</v>
      </c>
      <c r="F10605" t="s">
        <v>21632</v>
      </c>
    </row>
    <row r="10606" spans="1:6" x14ac:dyDescent="0.25">
      <c r="A10606" t="s">
        <v>5523</v>
      </c>
      <c r="B10606" s="100" t="s">
        <v>12596</v>
      </c>
      <c r="C10606" s="99" t="s">
        <v>12595</v>
      </c>
      <c r="D10606" s="124">
        <v>18200</v>
      </c>
      <c r="E10606" s="157">
        <f>VLOOKUP(D10606,'SOAT LIQ'!$A$87:$C$3416,3,FALSE)</f>
        <v>7</v>
      </c>
      <c r="F10606" t="s">
        <v>21632</v>
      </c>
    </row>
    <row r="10607" spans="1:6" x14ac:dyDescent="0.25">
      <c r="A10607" t="s">
        <v>5523</v>
      </c>
      <c r="B10607" s="100" t="s">
        <v>12597</v>
      </c>
      <c r="C10607" s="99" t="s">
        <v>12595</v>
      </c>
      <c r="D10607" s="124">
        <v>18200</v>
      </c>
      <c r="E10607" s="157">
        <f>VLOOKUP(D10607,'SOAT LIQ'!$A$87:$C$3416,3,FALSE)</f>
        <v>7</v>
      </c>
      <c r="F10607" t="s">
        <v>21632</v>
      </c>
    </row>
    <row r="10608" spans="1:6" x14ac:dyDescent="0.25">
      <c r="A10608" t="s">
        <v>5523</v>
      </c>
      <c r="B10608" s="100" t="s">
        <v>4514</v>
      </c>
      <c r="C10608" s="99" t="s">
        <v>12598</v>
      </c>
      <c r="D10608" s="124">
        <v>18202</v>
      </c>
      <c r="E10608" s="157">
        <f>VLOOKUP(D10608,'SOAT LIQ'!$A$87:$C$3416,3,FALSE)</f>
        <v>5</v>
      </c>
      <c r="F10608" t="s">
        <v>21632</v>
      </c>
    </row>
    <row r="10609" spans="1:6" x14ac:dyDescent="0.25">
      <c r="A10609" t="s">
        <v>5523</v>
      </c>
      <c r="B10609" s="100" t="s">
        <v>12600</v>
      </c>
      <c r="C10609" s="99" t="s">
        <v>12599</v>
      </c>
      <c r="D10609" s="124">
        <v>18201</v>
      </c>
      <c r="E10609" s="157">
        <f>VLOOKUP(D10609,'SOAT LIQ'!$A$87:$C$3416,3,FALSE)</f>
        <v>6</v>
      </c>
      <c r="F10609" t="s">
        <v>21632</v>
      </c>
    </row>
    <row r="10610" spans="1:6" x14ac:dyDescent="0.25">
      <c r="A10610" t="s">
        <v>5523</v>
      </c>
      <c r="B10610" s="100" t="s">
        <v>12602</v>
      </c>
      <c r="C10610" s="99" t="s">
        <v>12601</v>
      </c>
      <c r="D10610" s="124">
        <v>18202</v>
      </c>
      <c r="E10610" s="157">
        <f>VLOOKUP(D10610,'SOAT LIQ'!$A$87:$C$3416,3,FALSE)</f>
        <v>5</v>
      </c>
      <c r="F10610" t="s">
        <v>21632</v>
      </c>
    </row>
    <row r="10611" spans="1:6" x14ac:dyDescent="0.25">
      <c r="A10611" t="s">
        <v>5523</v>
      </c>
      <c r="B10611" s="100" t="s">
        <v>4073</v>
      </c>
      <c r="C10611" s="99" t="s">
        <v>12603</v>
      </c>
      <c r="D10611" s="124">
        <v>17812</v>
      </c>
      <c r="E10611" s="157">
        <f>VLOOKUP(D10611,'SOAT LIQ'!$A$87:$C$3416,3,FALSE)</f>
        <v>4</v>
      </c>
      <c r="F10611" t="s">
        <v>21632</v>
      </c>
    </row>
    <row r="10612" spans="1:6" x14ac:dyDescent="0.25">
      <c r="A10612" t="s">
        <v>5523</v>
      </c>
      <c r="B10612" s="100" t="s">
        <v>4074</v>
      </c>
      <c r="C10612" s="99" t="s">
        <v>12604</v>
      </c>
      <c r="D10612" s="124">
        <v>17812</v>
      </c>
      <c r="E10612" s="157">
        <f>VLOOKUP(D10612,'SOAT LIQ'!$A$87:$C$3416,3,FALSE)</f>
        <v>4</v>
      </c>
      <c r="F10612" t="s">
        <v>21632</v>
      </c>
    </row>
    <row r="10613" spans="1:6" x14ac:dyDescent="0.25">
      <c r="A10613" t="s">
        <v>5523</v>
      </c>
      <c r="B10613" s="100" t="s">
        <v>4075</v>
      </c>
      <c r="C10613" s="99" t="s">
        <v>12605</v>
      </c>
      <c r="D10613" s="124">
        <v>17812</v>
      </c>
      <c r="E10613" s="157">
        <f>VLOOKUP(D10613,'SOAT LIQ'!$A$87:$C$3416,3,FALSE)</f>
        <v>4</v>
      </c>
      <c r="F10613" t="s">
        <v>21632</v>
      </c>
    </row>
    <row r="10614" spans="1:6" x14ac:dyDescent="0.25">
      <c r="A10614" t="s">
        <v>5782</v>
      </c>
      <c r="B10614" s="100" t="s">
        <v>4075</v>
      </c>
      <c r="C10614" s="99" t="s">
        <v>12605</v>
      </c>
      <c r="D10614" s="124">
        <v>17812</v>
      </c>
      <c r="E10614" s="157">
        <f>VLOOKUP(D10614,'SOAT LIQ'!$A$87:$C$3416,3,FALSE)</f>
        <v>4</v>
      </c>
      <c r="F10614" t="s">
        <v>21632</v>
      </c>
    </row>
    <row r="10615" spans="1:6" x14ac:dyDescent="0.25">
      <c r="A10615" t="s">
        <v>5773</v>
      </c>
      <c r="B10615" s="100" t="s">
        <v>4076</v>
      </c>
      <c r="C10615" s="99" t="s">
        <v>12606</v>
      </c>
      <c r="D10615" s="124">
        <v>17812</v>
      </c>
      <c r="E10615" s="157">
        <f>VLOOKUP(D10615,'SOAT LIQ'!$A$87:$C$3416,3,FALSE)</f>
        <v>4</v>
      </c>
      <c r="F10615" t="s">
        <v>21632</v>
      </c>
    </row>
    <row r="10616" spans="1:6" x14ac:dyDescent="0.25">
      <c r="A10616" t="s">
        <v>5523</v>
      </c>
      <c r="B10616" s="100" t="s">
        <v>4076</v>
      </c>
      <c r="C10616" s="99" t="s">
        <v>12606</v>
      </c>
      <c r="D10616" s="124">
        <v>17812</v>
      </c>
      <c r="E10616" s="157">
        <f>VLOOKUP(D10616,'SOAT LIQ'!$A$87:$C$3416,3,FALSE)</f>
        <v>4</v>
      </c>
      <c r="F10616" t="s">
        <v>21632</v>
      </c>
    </row>
    <row r="10617" spans="1:6" x14ac:dyDescent="0.25">
      <c r="A10617" t="s">
        <v>5782</v>
      </c>
      <c r="B10617" s="100" t="s">
        <v>4076</v>
      </c>
      <c r="C10617" s="99" t="s">
        <v>12606</v>
      </c>
      <c r="D10617" s="124">
        <v>17812</v>
      </c>
      <c r="E10617" s="157">
        <f>VLOOKUP(D10617,'SOAT LIQ'!$A$87:$C$3416,3,FALSE)</f>
        <v>4</v>
      </c>
      <c r="F10617" t="s">
        <v>21632</v>
      </c>
    </row>
    <row r="10618" spans="1:6" x14ac:dyDescent="0.25">
      <c r="A10618" t="s">
        <v>5523</v>
      </c>
      <c r="B10618" s="100" t="s">
        <v>4077</v>
      </c>
      <c r="C10618" s="99" t="s">
        <v>12607</v>
      </c>
      <c r="D10618" s="124">
        <v>17812</v>
      </c>
      <c r="E10618" s="157">
        <f>VLOOKUP(D10618,'SOAT LIQ'!$A$87:$C$3416,3,FALSE)</f>
        <v>4</v>
      </c>
      <c r="F10618" t="s">
        <v>21632</v>
      </c>
    </row>
    <row r="10619" spans="1:6" x14ac:dyDescent="0.25">
      <c r="A10619" t="s">
        <v>5523</v>
      </c>
      <c r="B10619" s="100" t="s">
        <v>4078</v>
      </c>
      <c r="C10619" s="99" t="s">
        <v>12608</v>
      </c>
      <c r="D10619" s="124">
        <v>17812</v>
      </c>
      <c r="E10619" s="157">
        <f>VLOOKUP(D10619,'SOAT LIQ'!$A$87:$C$3416,3,FALSE)</f>
        <v>4</v>
      </c>
      <c r="F10619" t="s">
        <v>21632</v>
      </c>
    </row>
    <row r="10620" spans="1:6" x14ac:dyDescent="0.25">
      <c r="A10620" t="s">
        <v>5523</v>
      </c>
      <c r="B10620" s="100" t="s">
        <v>4079</v>
      </c>
      <c r="C10620" s="99" t="s">
        <v>12609</v>
      </c>
      <c r="D10620" s="124">
        <v>17812</v>
      </c>
      <c r="E10620" s="157">
        <f>VLOOKUP(D10620,'SOAT LIQ'!$A$87:$C$3416,3,FALSE)</f>
        <v>4</v>
      </c>
      <c r="F10620" t="s">
        <v>21632</v>
      </c>
    </row>
    <row r="10621" spans="1:6" x14ac:dyDescent="0.25">
      <c r="A10621" t="s">
        <v>5523</v>
      </c>
      <c r="B10621" s="100" t="s">
        <v>4080</v>
      </c>
      <c r="C10621" s="99" t="s">
        <v>12610</v>
      </c>
      <c r="D10621" s="124">
        <v>17812</v>
      </c>
      <c r="E10621" s="157">
        <f>VLOOKUP(D10621,'SOAT LIQ'!$A$87:$C$3416,3,FALSE)</f>
        <v>4</v>
      </c>
      <c r="F10621" t="s">
        <v>21632</v>
      </c>
    </row>
    <row r="10622" spans="1:6" x14ac:dyDescent="0.25">
      <c r="A10622" t="s">
        <v>5523</v>
      </c>
      <c r="B10622" s="100" t="s">
        <v>12611</v>
      </c>
      <c r="C10622" s="99" t="s">
        <v>12612</v>
      </c>
      <c r="D10622" s="124">
        <v>18220</v>
      </c>
      <c r="E10622" s="157">
        <f>VLOOKUP(D10622,'SOAT LIQ'!$A$87:$C$3416,3,FALSE)</f>
        <v>9</v>
      </c>
      <c r="F10622" t="s">
        <v>21632</v>
      </c>
    </row>
    <row r="10623" spans="1:6" x14ac:dyDescent="0.25">
      <c r="A10623" t="s">
        <v>5523</v>
      </c>
      <c r="B10623" s="100" t="s">
        <v>12613</v>
      </c>
      <c r="C10623" s="99" t="s">
        <v>12612</v>
      </c>
      <c r="D10623" s="124">
        <v>18220</v>
      </c>
      <c r="E10623" s="157">
        <f>VLOOKUP(D10623,'SOAT LIQ'!$A$87:$C$3416,3,FALSE)</f>
        <v>9</v>
      </c>
      <c r="F10623" t="s">
        <v>21632</v>
      </c>
    </row>
    <row r="10624" spans="1:6" x14ac:dyDescent="0.25">
      <c r="A10624" t="s">
        <v>5523</v>
      </c>
      <c r="B10624" s="100" t="s">
        <v>12614</v>
      </c>
      <c r="C10624" s="99" t="s">
        <v>12612</v>
      </c>
      <c r="D10624" s="124">
        <v>18220</v>
      </c>
      <c r="E10624" s="157">
        <f>VLOOKUP(D10624,'SOAT LIQ'!$A$87:$C$3416,3,FALSE)</f>
        <v>9</v>
      </c>
      <c r="F10624" t="s">
        <v>21632</v>
      </c>
    </row>
    <row r="10625" spans="1:6" x14ac:dyDescent="0.25">
      <c r="A10625" t="s">
        <v>5523</v>
      </c>
      <c r="B10625" s="100" t="s">
        <v>12615</v>
      </c>
      <c r="C10625" s="99" t="s">
        <v>12612</v>
      </c>
      <c r="D10625" s="124">
        <v>18220</v>
      </c>
      <c r="E10625" s="157">
        <f>VLOOKUP(D10625,'SOAT LIQ'!$A$87:$C$3416,3,FALSE)</f>
        <v>9</v>
      </c>
      <c r="F10625" t="s">
        <v>21632</v>
      </c>
    </row>
    <row r="10626" spans="1:6" x14ac:dyDescent="0.25">
      <c r="A10626" t="s">
        <v>5773</v>
      </c>
      <c r="B10626" s="100" t="s">
        <v>12617</v>
      </c>
      <c r="C10626" s="99" t="s">
        <v>12616</v>
      </c>
      <c r="D10626" s="124">
        <v>14301</v>
      </c>
      <c r="E10626" s="157">
        <f>VLOOKUP(D10626,'SOAT LIQ'!$A$87:$C$3416,3,FALSE)</f>
        <v>9</v>
      </c>
      <c r="F10626" t="s">
        <v>21632</v>
      </c>
    </row>
    <row r="10627" spans="1:6" x14ac:dyDescent="0.25">
      <c r="A10627" t="s">
        <v>5523</v>
      </c>
      <c r="B10627" s="100" t="s">
        <v>12617</v>
      </c>
      <c r="C10627" s="99" t="s">
        <v>12616</v>
      </c>
      <c r="D10627" s="124">
        <v>14301</v>
      </c>
      <c r="E10627" s="157">
        <f>VLOOKUP(D10627,'SOAT LIQ'!$A$87:$C$3416,3,FALSE)</f>
        <v>9</v>
      </c>
      <c r="F10627" t="s">
        <v>21632</v>
      </c>
    </row>
    <row r="10628" spans="1:6" x14ac:dyDescent="0.25">
      <c r="A10628" t="s">
        <v>5782</v>
      </c>
      <c r="B10628" s="100" t="s">
        <v>12617</v>
      </c>
      <c r="C10628" s="99" t="s">
        <v>12616</v>
      </c>
      <c r="D10628" s="124">
        <v>14301</v>
      </c>
      <c r="E10628" s="157">
        <f>VLOOKUP(D10628,'SOAT LIQ'!$A$87:$C$3416,3,FALSE)</f>
        <v>9</v>
      </c>
      <c r="F10628" t="s">
        <v>21632</v>
      </c>
    </row>
    <row r="10629" spans="1:6" x14ac:dyDescent="0.25">
      <c r="A10629" t="s">
        <v>5523</v>
      </c>
      <c r="B10629" s="100" t="s">
        <v>12619</v>
      </c>
      <c r="C10629" s="99" t="s">
        <v>12618</v>
      </c>
      <c r="D10629" s="124">
        <v>14303</v>
      </c>
      <c r="E10629" s="157">
        <f>VLOOKUP(D10629,'SOAT LIQ'!$A$87:$C$3416,3,FALSE)</f>
        <v>9</v>
      </c>
      <c r="F10629" t="s">
        <v>21632</v>
      </c>
    </row>
    <row r="10630" spans="1:6" x14ac:dyDescent="0.25">
      <c r="A10630" t="s">
        <v>5782</v>
      </c>
      <c r="B10630" s="100" t="s">
        <v>12619</v>
      </c>
      <c r="C10630" s="99" t="s">
        <v>12618</v>
      </c>
      <c r="D10630" s="124">
        <v>14303</v>
      </c>
      <c r="E10630" s="157">
        <f>VLOOKUP(D10630,'SOAT LIQ'!$A$87:$C$3416,3,FALSE)</f>
        <v>9</v>
      </c>
      <c r="F10630" t="s">
        <v>21632</v>
      </c>
    </row>
    <row r="10631" spans="1:6" x14ac:dyDescent="0.25">
      <c r="A10631" t="s">
        <v>5773</v>
      </c>
      <c r="B10631" s="100" t="s">
        <v>12619</v>
      </c>
      <c r="C10631" s="99" t="s">
        <v>12618</v>
      </c>
      <c r="D10631" s="124">
        <v>14303</v>
      </c>
      <c r="E10631" s="157">
        <f>VLOOKUP(D10631,'SOAT LIQ'!$A$87:$C$3416,3,FALSE)</f>
        <v>9</v>
      </c>
      <c r="F10631" t="s">
        <v>21632</v>
      </c>
    </row>
    <row r="10632" spans="1:6" x14ac:dyDescent="0.25">
      <c r="A10632" t="s">
        <v>5523</v>
      </c>
      <c r="B10632" s="100" t="s">
        <v>12621</v>
      </c>
      <c r="C10632" s="99" t="s">
        <v>12620</v>
      </c>
      <c r="D10632" s="124">
        <v>18225</v>
      </c>
      <c r="E10632" s="157">
        <f>VLOOKUP(D10632,'SOAT LIQ'!$A$87:$C$3416,3,FALSE)</f>
        <v>7</v>
      </c>
      <c r="F10632" t="s">
        <v>21632</v>
      </c>
    </row>
    <row r="10633" spans="1:6" x14ac:dyDescent="0.25">
      <c r="A10633" t="s">
        <v>5782</v>
      </c>
      <c r="B10633" s="100" t="s">
        <v>12621</v>
      </c>
      <c r="C10633" s="99" t="s">
        <v>12620</v>
      </c>
      <c r="D10633" s="124">
        <v>18225</v>
      </c>
      <c r="E10633" s="157">
        <f>VLOOKUP(D10633,'SOAT LIQ'!$A$87:$C$3416,3,FALSE)</f>
        <v>7</v>
      </c>
      <c r="F10633" t="s">
        <v>21632</v>
      </c>
    </row>
    <row r="10634" spans="1:6" x14ac:dyDescent="0.25">
      <c r="A10634" t="s">
        <v>5523</v>
      </c>
      <c r="B10634" s="100" t="s">
        <v>12623</v>
      </c>
      <c r="C10634" s="99" t="s">
        <v>12622</v>
      </c>
      <c r="D10634" s="124">
        <v>18212</v>
      </c>
      <c r="E10634" s="157">
        <f>VLOOKUP(D10634,'SOAT LIQ'!$A$87:$C$3416,3,FALSE)</f>
        <v>7</v>
      </c>
      <c r="F10634" t="s">
        <v>21632</v>
      </c>
    </row>
    <row r="10635" spans="1:6" x14ac:dyDescent="0.25">
      <c r="A10635" t="s">
        <v>5782</v>
      </c>
      <c r="B10635" s="100" t="s">
        <v>12623</v>
      </c>
      <c r="C10635" s="99" t="s">
        <v>12622</v>
      </c>
      <c r="D10635" s="124">
        <v>18212</v>
      </c>
      <c r="E10635" s="157">
        <f>VLOOKUP(D10635,'SOAT LIQ'!$A$87:$C$3416,3,FALSE)</f>
        <v>7</v>
      </c>
      <c r="F10635" t="s">
        <v>21632</v>
      </c>
    </row>
    <row r="10636" spans="1:6" x14ac:dyDescent="0.25">
      <c r="A10636" t="s">
        <v>5773</v>
      </c>
      <c r="B10636" s="100" t="s">
        <v>12625</v>
      </c>
      <c r="C10636" s="99" t="s">
        <v>12624</v>
      </c>
      <c r="D10636" s="124">
        <v>14520</v>
      </c>
      <c r="E10636" s="157">
        <f>VLOOKUP(D10636,'SOAT LIQ'!$A$87:$C$3416,3,FALSE)</f>
        <v>7</v>
      </c>
      <c r="F10636" t="s">
        <v>21632</v>
      </c>
    </row>
    <row r="10637" spans="1:6" x14ac:dyDescent="0.25">
      <c r="A10637" t="s">
        <v>5523</v>
      </c>
      <c r="B10637" s="100" t="s">
        <v>12625</v>
      </c>
      <c r="C10637" s="99" t="s">
        <v>12624</v>
      </c>
      <c r="D10637" s="124">
        <v>14520</v>
      </c>
      <c r="E10637" s="157">
        <f>VLOOKUP(D10637,'SOAT LIQ'!$A$87:$C$3416,3,FALSE)</f>
        <v>7</v>
      </c>
      <c r="F10637" t="s">
        <v>21632</v>
      </c>
    </row>
    <row r="10638" spans="1:6" x14ac:dyDescent="0.25">
      <c r="A10638" t="s">
        <v>5782</v>
      </c>
      <c r="B10638" s="100" t="s">
        <v>12625</v>
      </c>
      <c r="C10638" s="99" t="s">
        <v>12624</v>
      </c>
      <c r="D10638" s="124">
        <v>14520</v>
      </c>
      <c r="E10638" s="157">
        <f>VLOOKUP(D10638,'SOAT LIQ'!$A$87:$C$3416,3,FALSE)</f>
        <v>7</v>
      </c>
      <c r="F10638" t="s">
        <v>21632</v>
      </c>
    </row>
    <row r="10639" spans="1:6" x14ac:dyDescent="0.25">
      <c r="A10639" t="s">
        <v>5773</v>
      </c>
      <c r="B10639" s="100" t="s">
        <v>12627</v>
      </c>
      <c r="C10639" s="99" t="s">
        <v>12626</v>
      </c>
      <c r="D10639" s="124">
        <v>14301</v>
      </c>
      <c r="E10639" s="157">
        <f>VLOOKUP(D10639,'SOAT LIQ'!$A$87:$C$3416,3,FALSE)</f>
        <v>9</v>
      </c>
      <c r="F10639" t="s">
        <v>21632</v>
      </c>
    </row>
    <row r="10640" spans="1:6" x14ac:dyDescent="0.25">
      <c r="A10640" t="s">
        <v>5523</v>
      </c>
      <c r="B10640" s="100" t="s">
        <v>12627</v>
      </c>
      <c r="C10640" s="99" t="s">
        <v>12626</v>
      </c>
      <c r="D10640" s="124">
        <v>14301</v>
      </c>
      <c r="E10640" s="157">
        <f>VLOOKUP(D10640,'SOAT LIQ'!$A$87:$C$3416,3,FALSE)</f>
        <v>9</v>
      </c>
      <c r="F10640" t="s">
        <v>21632</v>
      </c>
    </row>
    <row r="10641" spans="1:6" x14ac:dyDescent="0.25">
      <c r="A10641" t="s">
        <v>5782</v>
      </c>
      <c r="B10641" s="100" t="s">
        <v>12627</v>
      </c>
      <c r="C10641" s="99" t="s">
        <v>12626</v>
      </c>
      <c r="D10641" s="124">
        <v>14301</v>
      </c>
      <c r="E10641" s="157">
        <f>VLOOKUP(D10641,'SOAT LIQ'!$A$87:$C$3416,3,FALSE)</f>
        <v>9</v>
      </c>
      <c r="F10641" t="s">
        <v>21632</v>
      </c>
    </row>
    <row r="10642" spans="1:6" x14ac:dyDescent="0.25">
      <c r="A10642" t="s">
        <v>5523</v>
      </c>
      <c r="B10642" s="100" t="s">
        <v>12628</v>
      </c>
      <c r="C10642" s="100"/>
      <c r="D10642" s="124">
        <v>13703</v>
      </c>
      <c r="E10642" s="157">
        <f>VLOOKUP(D10642,'SOAT LIQ'!$A$87:$C$3416,3,FALSE)</f>
        <v>7</v>
      </c>
      <c r="F10642" t="s">
        <v>21632</v>
      </c>
    </row>
    <row r="10643" spans="1:6" x14ac:dyDescent="0.25">
      <c r="A10643" t="s">
        <v>5523</v>
      </c>
      <c r="B10643" s="100" t="s">
        <v>12629</v>
      </c>
      <c r="C10643" s="99" t="s">
        <v>12630</v>
      </c>
      <c r="D10643" s="124">
        <v>13703</v>
      </c>
      <c r="E10643" s="157">
        <f>VLOOKUP(D10643,'SOAT LIQ'!$A$87:$C$3416,3,FALSE)</f>
        <v>7</v>
      </c>
      <c r="F10643" t="s">
        <v>21632</v>
      </c>
    </row>
    <row r="10644" spans="1:6" x14ac:dyDescent="0.25">
      <c r="A10644" t="s">
        <v>5523</v>
      </c>
      <c r="B10644" s="100" t="s">
        <v>12631</v>
      </c>
      <c r="C10644" s="100"/>
      <c r="D10644" s="124">
        <v>13703</v>
      </c>
      <c r="E10644" s="157">
        <f>VLOOKUP(D10644,'SOAT LIQ'!$A$87:$C$3416,3,FALSE)</f>
        <v>7</v>
      </c>
      <c r="F10644" t="s">
        <v>21632</v>
      </c>
    </row>
    <row r="10645" spans="1:6" x14ac:dyDescent="0.25">
      <c r="A10645" t="s">
        <v>5523</v>
      </c>
      <c r="B10645" s="100" t="s">
        <v>12632</v>
      </c>
      <c r="C10645" s="100"/>
      <c r="D10645" s="124">
        <v>13703</v>
      </c>
      <c r="E10645" s="157">
        <f>VLOOKUP(D10645,'SOAT LIQ'!$A$87:$C$3416,3,FALSE)</f>
        <v>7</v>
      </c>
      <c r="F10645" t="s">
        <v>21632</v>
      </c>
    </row>
    <row r="10646" spans="1:6" x14ac:dyDescent="0.25">
      <c r="A10646" t="s">
        <v>5523</v>
      </c>
      <c r="B10646" s="100" t="s">
        <v>12633</v>
      </c>
      <c r="C10646" s="99" t="s">
        <v>12634</v>
      </c>
      <c r="D10646" s="124">
        <v>13704</v>
      </c>
      <c r="E10646" s="157">
        <f>VLOOKUP(D10646,'SOAT LIQ'!$A$87:$C$3416,3,FALSE)</f>
        <v>7</v>
      </c>
      <c r="F10646" t="s">
        <v>21632</v>
      </c>
    </row>
    <row r="10647" spans="1:6" x14ac:dyDescent="0.25">
      <c r="A10647" t="s">
        <v>5523</v>
      </c>
      <c r="B10647" s="100" t="s">
        <v>12636</v>
      </c>
      <c r="C10647" s="99" t="s">
        <v>12635</v>
      </c>
      <c r="D10647" s="124">
        <v>18213</v>
      </c>
      <c r="E10647" s="157">
        <f>VLOOKUP(D10647,'SOAT LIQ'!$A$87:$C$3416,3,FALSE)</f>
        <v>10</v>
      </c>
      <c r="F10647" t="s">
        <v>21632</v>
      </c>
    </row>
    <row r="10648" spans="1:6" x14ac:dyDescent="0.25">
      <c r="A10648" t="s">
        <v>5523</v>
      </c>
      <c r="B10648" s="100" t="s">
        <v>12638</v>
      </c>
      <c r="C10648" s="99" t="s">
        <v>12637</v>
      </c>
      <c r="D10648" s="124">
        <v>13556</v>
      </c>
      <c r="E10648" s="157">
        <f>VLOOKUP(D10648,'SOAT LIQ'!$A$87:$C$3416,3,FALSE)</f>
        <v>12</v>
      </c>
      <c r="F10648" t="s">
        <v>21632</v>
      </c>
    </row>
    <row r="10649" spans="1:6" x14ac:dyDescent="0.25">
      <c r="A10649" t="s">
        <v>5523</v>
      </c>
      <c r="B10649" s="100" t="s">
        <v>12639</v>
      </c>
      <c r="C10649" s="99" t="s">
        <v>12637</v>
      </c>
      <c r="D10649" s="124">
        <v>13555</v>
      </c>
      <c r="E10649" s="157">
        <f>VLOOKUP(D10649,'SOAT LIQ'!$A$87:$C$3416,3,FALSE)</f>
        <v>12</v>
      </c>
      <c r="F10649" t="s">
        <v>21632</v>
      </c>
    </row>
    <row r="10650" spans="1:6" x14ac:dyDescent="0.25">
      <c r="A10650" t="s">
        <v>5142</v>
      </c>
      <c r="B10650" s="100" t="s">
        <v>12640</v>
      </c>
      <c r="C10650" s="99" t="s">
        <v>12641</v>
      </c>
      <c r="D10650" s="124">
        <v>1371</v>
      </c>
      <c r="E10650" s="157">
        <f>VLOOKUP(D10650,'SOAT LIQ'!$A$87:$C$3416,3,FALSE)</f>
        <v>21</v>
      </c>
      <c r="F10650" t="s">
        <v>21632</v>
      </c>
    </row>
    <row r="10651" spans="1:6" x14ac:dyDescent="0.25">
      <c r="A10651" t="s">
        <v>5523</v>
      </c>
      <c r="B10651" s="100" t="s">
        <v>12640</v>
      </c>
      <c r="C10651" s="99" t="s">
        <v>12641</v>
      </c>
      <c r="D10651" s="124">
        <v>1371</v>
      </c>
      <c r="E10651" s="157">
        <f>VLOOKUP(D10651,'SOAT LIQ'!$A$87:$C$3416,3,FALSE)</f>
        <v>21</v>
      </c>
      <c r="F10651" t="s">
        <v>21632</v>
      </c>
    </row>
    <row r="10652" spans="1:6" x14ac:dyDescent="0.25">
      <c r="A10652" t="s">
        <v>5523</v>
      </c>
      <c r="B10652" s="100" t="s">
        <v>12642</v>
      </c>
      <c r="C10652" s="99" t="s">
        <v>12643</v>
      </c>
      <c r="D10652" s="124">
        <v>1262</v>
      </c>
      <c r="E10652" s="157">
        <f>VLOOKUP(D10652,'SOAT LIQ'!$A$87:$C$3416,3,FALSE)</f>
        <v>22</v>
      </c>
      <c r="F10652" t="s">
        <v>21632</v>
      </c>
    </row>
    <row r="10653" spans="1:6" x14ac:dyDescent="0.25">
      <c r="A10653" t="s">
        <v>5142</v>
      </c>
      <c r="B10653" s="100" t="s">
        <v>12642</v>
      </c>
      <c r="C10653" s="99" t="s">
        <v>12643</v>
      </c>
      <c r="D10653" s="124">
        <v>1262</v>
      </c>
      <c r="E10653" s="157">
        <f>VLOOKUP(D10653,'SOAT LIQ'!$A$87:$C$3416,3,FALSE)</f>
        <v>22</v>
      </c>
      <c r="F10653" t="s">
        <v>21632</v>
      </c>
    </row>
    <row r="10654" spans="1:6" x14ac:dyDescent="0.25">
      <c r="A10654" t="s">
        <v>5523</v>
      </c>
      <c r="B10654" s="100" t="s">
        <v>12644</v>
      </c>
      <c r="C10654" s="99" t="s">
        <v>12641</v>
      </c>
      <c r="D10654" s="124">
        <v>1371</v>
      </c>
      <c r="E10654" s="157">
        <f>VLOOKUP(D10654,'SOAT LIQ'!$A$87:$C$3416,3,FALSE)</f>
        <v>21</v>
      </c>
      <c r="F10654" t="s">
        <v>21632</v>
      </c>
    </row>
    <row r="10655" spans="1:6" x14ac:dyDescent="0.25">
      <c r="A10655" t="s">
        <v>5142</v>
      </c>
      <c r="B10655" s="100" t="s">
        <v>12644</v>
      </c>
      <c r="C10655" s="99" t="s">
        <v>12641</v>
      </c>
      <c r="D10655" s="124">
        <v>1371</v>
      </c>
      <c r="E10655" s="157">
        <f>VLOOKUP(D10655,'SOAT LIQ'!$A$87:$C$3416,3,FALSE)</f>
        <v>21</v>
      </c>
      <c r="F10655" t="s">
        <v>21632</v>
      </c>
    </row>
    <row r="10656" spans="1:6" x14ac:dyDescent="0.25">
      <c r="A10656" t="s">
        <v>5142</v>
      </c>
      <c r="B10656" s="100" t="s">
        <v>12645</v>
      </c>
      <c r="C10656" s="99" t="s">
        <v>12646</v>
      </c>
      <c r="D10656" s="124">
        <v>1371</v>
      </c>
      <c r="E10656" s="157">
        <f>VLOOKUP(D10656,'SOAT LIQ'!$A$87:$C$3416,3,FALSE)</f>
        <v>21</v>
      </c>
      <c r="F10656" t="s">
        <v>21632</v>
      </c>
    </row>
    <row r="10657" spans="1:6" x14ac:dyDescent="0.25">
      <c r="A10657" t="s">
        <v>5523</v>
      </c>
      <c r="B10657" s="100" t="s">
        <v>12645</v>
      </c>
      <c r="C10657" s="99" t="s">
        <v>12646</v>
      </c>
      <c r="D10657" s="124">
        <v>1371</v>
      </c>
      <c r="E10657" s="157">
        <f>VLOOKUP(D10657,'SOAT LIQ'!$A$87:$C$3416,3,FALSE)</f>
        <v>21</v>
      </c>
      <c r="F10657" t="s">
        <v>21632</v>
      </c>
    </row>
    <row r="10658" spans="1:6" x14ac:dyDescent="0.25">
      <c r="A10658" t="s">
        <v>5523</v>
      </c>
      <c r="B10658" s="100" t="s">
        <v>12647</v>
      </c>
      <c r="C10658" s="99" t="s">
        <v>12643</v>
      </c>
      <c r="D10658" s="124">
        <v>1262</v>
      </c>
      <c r="E10658" s="157">
        <f>VLOOKUP(D10658,'SOAT LIQ'!$A$87:$C$3416,3,FALSE)</f>
        <v>22</v>
      </c>
      <c r="F10658" t="s">
        <v>21632</v>
      </c>
    </row>
    <row r="10659" spans="1:6" x14ac:dyDescent="0.25">
      <c r="A10659" t="s">
        <v>5523</v>
      </c>
      <c r="B10659" s="100" t="s">
        <v>12648</v>
      </c>
      <c r="C10659" s="99" t="s">
        <v>12646</v>
      </c>
      <c r="D10659" s="124">
        <v>1371</v>
      </c>
      <c r="E10659" s="157">
        <f>VLOOKUP(D10659,'SOAT LIQ'!$A$87:$C$3416,3,FALSE)</f>
        <v>21</v>
      </c>
      <c r="F10659" t="s">
        <v>21632</v>
      </c>
    </row>
    <row r="10660" spans="1:6" x14ac:dyDescent="0.25">
      <c r="A10660" t="s">
        <v>5142</v>
      </c>
      <c r="B10660" s="100" t="s">
        <v>12649</v>
      </c>
      <c r="C10660" s="99" t="s">
        <v>12650</v>
      </c>
      <c r="D10660" s="124">
        <v>1371</v>
      </c>
      <c r="E10660" s="157">
        <f>VLOOKUP(D10660,'SOAT LIQ'!$A$87:$C$3416,3,FALSE)</f>
        <v>21</v>
      </c>
      <c r="F10660" t="s">
        <v>21632</v>
      </c>
    </row>
    <row r="10661" spans="1:6" x14ac:dyDescent="0.25">
      <c r="A10661" t="s">
        <v>5523</v>
      </c>
      <c r="B10661" s="100" t="s">
        <v>12649</v>
      </c>
      <c r="C10661" s="99" t="s">
        <v>12650</v>
      </c>
      <c r="D10661" s="124">
        <v>1371</v>
      </c>
      <c r="E10661" s="157">
        <f>VLOOKUP(D10661,'SOAT LIQ'!$A$87:$C$3416,3,FALSE)</f>
        <v>21</v>
      </c>
      <c r="F10661" t="s">
        <v>21632</v>
      </c>
    </row>
    <row r="10662" spans="1:6" x14ac:dyDescent="0.25">
      <c r="A10662" t="s">
        <v>5523</v>
      </c>
      <c r="B10662" s="100" t="s">
        <v>12651</v>
      </c>
      <c r="C10662" s="99" t="s">
        <v>12652</v>
      </c>
      <c r="D10662" s="124">
        <v>1262</v>
      </c>
      <c r="E10662" s="157">
        <f>VLOOKUP(D10662,'SOAT LIQ'!$A$87:$C$3416,3,FALSE)</f>
        <v>22</v>
      </c>
      <c r="F10662" t="s">
        <v>21632</v>
      </c>
    </row>
    <row r="10663" spans="1:6" x14ac:dyDescent="0.25">
      <c r="A10663" t="s">
        <v>5142</v>
      </c>
      <c r="B10663" s="100" t="s">
        <v>12651</v>
      </c>
      <c r="C10663" s="99" t="s">
        <v>12652</v>
      </c>
      <c r="D10663" s="124">
        <v>1262</v>
      </c>
      <c r="E10663" s="157">
        <f>VLOOKUP(D10663,'SOAT LIQ'!$A$87:$C$3416,3,FALSE)</f>
        <v>22</v>
      </c>
      <c r="F10663" t="s">
        <v>21632</v>
      </c>
    </row>
    <row r="10664" spans="1:6" x14ac:dyDescent="0.25">
      <c r="A10664" t="s">
        <v>5523</v>
      </c>
      <c r="B10664" s="100" t="s">
        <v>12653</v>
      </c>
      <c r="C10664" s="99" t="s">
        <v>12650</v>
      </c>
      <c r="D10664" s="124">
        <v>1371</v>
      </c>
      <c r="E10664" s="157">
        <f>VLOOKUP(D10664,'SOAT LIQ'!$A$87:$C$3416,3,FALSE)</f>
        <v>21</v>
      </c>
      <c r="F10664" t="s">
        <v>21632</v>
      </c>
    </row>
    <row r="10665" spans="1:6" x14ac:dyDescent="0.25">
      <c r="A10665" t="s">
        <v>5142</v>
      </c>
      <c r="B10665" s="100" t="s">
        <v>12653</v>
      </c>
      <c r="C10665" s="99" t="s">
        <v>12650</v>
      </c>
      <c r="D10665" s="124">
        <v>1371</v>
      </c>
      <c r="E10665" s="157">
        <f>VLOOKUP(D10665,'SOAT LIQ'!$A$87:$C$3416,3,FALSE)</f>
        <v>21</v>
      </c>
      <c r="F10665" t="s">
        <v>21632</v>
      </c>
    </row>
    <row r="10666" spans="1:6" x14ac:dyDescent="0.25">
      <c r="A10666" t="s">
        <v>5142</v>
      </c>
      <c r="B10666" s="100" t="s">
        <v>12654</v>
      </c>
      <c r="C10666" s="99" t="s">
        <v>12655</v>
      </c>
      <c r="D10666" s="124">
        <v>1371</v>
      </c>
      <c r="E10666" s="157">
        <f>VLOOKUP(D10666,'SOAT LIQ'!$A$87:$C$3416,3,FALSE)</f>
        <v>21</v>
      </c>
      <c r="F10666" t="s">
        <v>21632</v>
      </c>
    </row>
    <row r="10667" spans="1:6" x14ac:dyDescent="0.25">
      <c r="A10667" t="s">
        <v>5523</v>
      </c>
      <c r="B10667" s="100" t="s">
        <v>12654</v>
      </c>
      <c r="C10667" s="99" t="s">
        <v>12655</v>
      </c>
      <c r="D10667" s="124">
        <v>1371</v>
      </c>
      <c r="E10667" s="157">
        <f>VLOOKUP(D10667,'SOAT LIQ'!$A$87:$C$3416,3,FALSE)</f>
        <v>21</v>
      </c>
      <c r="F10667" t="s">
        <v>21632</v>
      </c>
    </row>
    <row r="10668" spans="1:6" x14ac:dyDescent="0.25">
      <c r="A10668" t="s">
        <v>5523</v>
      </c>
      <c r="B10668" s="100" t="s">
        <v>12656</v>
      </c>
      <c r="C10668" s="99" t="s">
        <v>12652</v>
      </c>
      <c r="D10668" s="124">
        <v>1262</v>
      </c>
      <c r="E10668" s="157">
        <f>VLOOKUP(D10668,'SOAT LIQ'!$A$87:$C$3416,3,FALSE)</f>
        <v>22</v>
      </c>
      <c r="F10668" t="s">
        <v>21632</v>
      </c>
    </row>
    <row r="10669" spans="1:6" x14ac:dyDescent="0.25">
      <c r="A10669" t="s">
        <v>5142</v>
      </c>
      <c r="B10669" s="100" t="s">
        <v>12656</v>
      </c>
      <c r="C10669" s="99" t="s">
        <v>12652</v>
      </c>
      <c r="D10669" s="124">
        <v>1262</v>
      </c>
      <c r="E10669" s="157">
        <f>VLOOKUP(D10669,'SOAT LIQ'!$A$87:$C$3416,3,FALSE)</f>
        <v>22</v>
      </c>
      <c r="F10669" t="s">
        <v>21632</v>
      </c>
    </row>
    <row r="10670" spans="1:6" x14ac:dyDescent="0.25">
      <c r="A10670" t="s">
        <v>5523</v>
      </c>
      <c r="B10670" s="100" t="s">
        <v>12657</v>
      </c>
      <c r="C10670" s="99" t="s">
        <v>12655</v>
      </c>
      <c r="D10670" s="124">
        <v>1371</v>
      </c>
      <c r="E10670" s="157">
        <f>VLOOKUP(D10670,'SOAT LIQ'!$A$87:$C$3416,3,FALSE)</f>
        <v>21</v>
      </c>
      <c r="F10670" t="s">
        <v>21632</v>
      </c>
    </row>
    <row r="10671" spans="1:6" x14ac:dyDescent="0.25">
      <c r="A10671" t="s">
        <v>5142</v>
      </c>
      <c r="B10671" s="100" t="s">
        <v>12657</v>
      </c>
      <c r="C10671" s="99" t="s">
        <v>12655</v>
      </c>
      <c r="D10671" s="124">
        <v>1371</v>
      </c>
      <c r="E10671" s="157">
        <f>VLOOKUP(D10671,'SOAT LIQ'!$A$87:$C$3416,3,FALSE)</f>
        <v>21</v>
      </c>
      <c r="F10671" t="s">
        <v>21632</v>
      </c>
    </row>
    <row r="10672" spans="1:6" x14ac:dyDescent="0.25">
      <c r="A10672" t="s">
        <v>5142</v>
      </c>
      <c r="B10672" s="100" t="s">
        <v>12658</v>
      </c>
      <c r="C10672" s="99" t="s">
        <v>12659</v>
      </c>
      <c r="D10672" s="124">
        <v>1371</v>
      </c>
      <c r="E10672" s="157">
        <f>VLOOKUP(D10672,'SOAT LIQ'!$A$87:$C$3416,3,FALSE)</f>
        <v>21</v>
      </c>
      <c r="F10672" t="s">
        <v>21632</v>
      </c>
    </row>
    <row r="10673" spans="1:6" x14ac:dyDescent="0.25">
      <c r="A10673" t="s">
        <v>5523</v>
      </c>
      <c r="B10673" s="100" t="s">
        <v>12658</v>
      </c>
      <c r="C10673" s="99" t="s">
        <v>12659</v>
      </c>
      <c r="D10673" s="124">
        <v>1371</v>
      </c>
      <c r="E10673" s="157">
        <f>VLOOKUP(D10673,'SOAT LIQ'!$A$87:$C$3416,3,FALSE)</f>
        <v>21</v>
      </c>
      <c r="F10673" t="s">
        <v>21632</v>
      </c>
    </row>
    <row r="10674" spans="1:6" x14ac:dyDescent="0.25">
      <c r="A10674" t="s">
        <v>5523</v>
      </c>
      <c r="B10674" s="100" t="s">
        <v>12660</v>
      </c>
      <c r="C10674" s="99" t="s">
        <v>12661</v>
      </c>
      <c r="D10674" s="124">
        <v>1262</v>
      </c>
      <c r="E10674" s="157">
        <f>VLOOKUP(D10674,'SOAT LIQ'!$A$87:$C$3416,3,FALSE)</f>
        <v>22</v>
      </c>
      <c r="F10674" t="s">
        <v>21632</v>
      </c>
    </row>
    <row r="10675" spans="1:6" x14ac:dyDescent="0.25">
      <c r="A10675" t="s">
        <v>5142</v>
      </c>
      <c r="B10675" s="100" t="s">
        <v>12660</v>
      </c>
      <c r="C10675" s="99" t="s">
        <v>12661</v>
      </c>
      <c r="D10675" s="124">
        <v>1262</v>
      </c>
      <c r="E10675" s="157">
        <f>VLOOKUP(D10675,'SOAT LIQ'!$A$87:$C$3416,3,FALSE)</f>
        <v>22</v>
      </c>
      <c r="F10675" t="s">
        <v>21632</v>
      </c>
    </row>
    <row r="10676" spans="1:6" x14ac:dyDescent="0.25">
      <c r="A10676" t="s">
        <v>5523</v>
      </c>
      <c r="B10676" s="100" t="s">
        <v>12662</v>
      </c>
      <c r="C10676" s="99" t="s">
        <v>12659</v>
      </c>
      <c r="D10676" s="124">
        <v>1371</v>
      </c>
      <c r="E10676" s="157">
        <f>VLOOKUP(D10676,'SOAT LIQ'!$A$87:$C$3416,3,FALSE)</f>
        <v>21</v>
      </c>
      <c r="F10676" t="s">
        <v>21632</v>
      </c>
    </row>
    <row r="10677" spans="1:6" x14ac:dyDescent="0.25">
      <c r="A10677" t="s">
        <v>5142</v>
      </c>
      <c r="B10677" s="100" t="s">
        <v>12662</v>
      </c>
      <c r="C10677" s="99" t="s">
        <v>12659</v>
      </c>
      <c r="D10677" s="124">
        <v>1371</v>
      </c>
      <c r="E10677" s="157">
        <f>VLOOKUP(D10677,'SOAT LIQ'!$A$87:$C$3416,3,FALSE)</f>
        <v>21</v>
      </c>
      <c r="F10677" t="s">
        <v>21632</v>
      </c>
    </row>
    <row r="10678" spans="1:6" x14ac:dyDescent="0.25">
      <c r="A10678" t="s">
        <v>5523</v>
      </c>
      <c r="B10678" s="100" t="s">
        <v>12663</v>
      </c>
      <c r="C10678" s="99" t="s">
        <v>12664</v>
      </c>
      <c r="D10678" s="124">
        <v>1371</v>
      </c>
      <c r="E10678" s="157">
        <f>VLOOKUP(D10678,'SOAT LIQ'!$A$87:$C$3416,3,FALSE)</f>
        <v>21</v>
      </c>
      <c r="F10678" t="s">
        <v>21632</v>
      </c>
    </row>
    <row r="10679" spans="1:6" x14ac:dyDescent="0.25">
      <c r="A10679" t="s">
        <v>5142</v>
      </c>
      <c r="B10679" s="100" t="s">
        <v>12663</v>
      </c>
      <c r="C10679" s="99" t="s">
        <v>12664</v>
      </c>
      <c r="D10679" s="124">
        <v>1371</v>
      </c>
      <c r="E10679" s="157">
        <f>VLOOKUP(D10679,'SOAT LIQ'!$A$87:$C$3416,3,FALSE)</f>
        <v>21</v>
      </c>
      <c r="F10679" t="s">
        <v>21632</v>
      </c>
    </row>
    <row r="10680" spans="1:6" x14ac:dyDescent="0.25">
      <c r="A10680" t="s">
        <v>5523</v>
      </c>
      <c r="B10680" s="100" t="s">
        <v>12665</v>
      </c>
      <c r="C10680" s="99" t="s">
        <v>12661</v>
      </c>
      <c r="D10680" s="124">
        <v>1262</v>
      </c>
      <c r="E10680" s="157">
        <f>VLOOKUP(D10680,'SOAT LIQ'!$A$87:$C$3416,3,FALSE)</f>
        <v>22</v>
      </c>
      <c r="F10680" t="s">
        <v>21632</v>
      </c>
    </row>
    <row r="10681" spans="1:6" x14ac:dyDescent="0.25">
      <c r="A10681" t="s">
        <v>5142</v>
      </c>
      <c r="B10681" s="100" t="s">
        <v>12665</v>
      </c>
      <c r="C10681" s="99" t="s">
        <v>12661</v>
      </c>
      <c r="D10681" s="124">
        <v>1262</v>
      </c>
      <c r="E10681" s="157">
        <f>VLOOKUP(D10681,'SOAT LIQ'!$A$87:$C$3416,3,FALSE)</f>
        <v>22</v>
      </c>
      <c r="F10681" t="s">
        <v>21632</v>
      </c>
    </row>
    <row r="10682" spans="1:6" x14ac:dyDescent="0.25">
      <c r="A10682" t="s">
        <v>5523</v>
      </c>
      <c r="B10682" s="100" t="s">
        <v>12666</v>
      </c>
      <c r="C10682" s="99" t="s">
        <v>12664</v>
      </c>
      <c r="D10682" s="124">
        <v>1371</v>
      </c>
      <c r="E10682" s="157">
        <f>VLOOKUP(D10682,'SOAT LIQ'!$A$87:$C$3416,3,FALSE)</f>
        <v>21</v>
      </c>
      <c r="F10682" t="s">
        <v>21632</v>
      </c>
    </row>
    <row r="10683" spans="1:6" x14ac:dyDescent="0.25">
      <c r="A10683" t="s">
        <v>5142</v>
      </c>
      <c r="B10683" s="100" t="s">
        <v>12666</v>
      </c>
      <c r="C10683" s="99" t="s">
        <v>12664</v>
      </c>
      <c r="D10683" s="124">
        <v>1371</v>
      </c>
      <c r="E10683" s="157">
        <f>VLOOKUP(D10683,'SOAT LIQ'!$A$87:$C$3416,3,FALSE)</f>
        <v>21</v>
      </c>
      <c r="F10683" t="s">
        <v>21632</v>
      </c>
    </row>
    <row r="10684" spans="1:6" x14ac:dyDescent="0.25">
      <c r="A10684" t="s">
        <v>5142</v>
      </c>
      <c r="B10684" s="100" t="s">
        <v>12667</v>
      </c>
      <c r="C10684" s="99" t="s">
        <v>12668</v>
      </c>
      <c r="D10684" s="124">
        <v>1383</v>
      </c>
      <c r="E10684" s="157">
        <f>VLOOKUP(D10684,'SOAT LIQ'!$A$87:$C$3416,3,FALSE)</f>
        <v>12</v>
      </c>
      <c r="F10684" t="s">
        <v>21632</v>
      </c>
    </row>
    <row r="10685" spans="1:6" x14ac:dyDescent="0.25">
      <c r="A10685" t="s">
        <v>5523</v>
      </c>
      <c r="B10685" s="100" t="s">
        <v>12667</v>
      </c>
      <c r="C10685" s="99" t="s">
        <v>12668</v>
      </c>
      <c r="D10685" s="124">
        <v>1383</v>
      </c>
      <c r="E10685" s="157">
        <f>VLOOKUP(D10685,'SOAT LIQ'!$A$87:$C$3416,3,FALSE)</f>
        <v>12</v>
      </c>
      <c r="F10685" t="s">
        <v>21632</v>
      </c>
    </row>
    <row r="10686" spans="1:6" x14ac:dyDescent="0.25">
      <c r="A10686" t="s">
        <v>5922</v>
      </c>
      <c r="B10686" s="100" t="s">
        <v>12667</v>
      </c>
      <c r="C10686" s="99" t="s">
        <v>12668</v>
      </c>
      <c r="D10686" s="124">
        <v>1383</v>
      </c>
      <c r="E10686" s="157">
        <f>VLOOKUP(D10686,'SOAT LIQ'!$A$87:$C$3416,3,FALSE)</f>
        <v>12</v>
      </c>
      <c r="F10686" t="s">
        <v>21632</v>
      </c>
    </row>
    <row r="10687" spans="1:6" x14ac:dyDescent="0.25">
      <c r="A10687" t="s">
        <v>4546</v>
      </c>
      <c r="B10687" s="100" t="s">
        <v>12667</v>
      </c>
      <c r="C10687" s="99" t="s">
        <v>12668</v>
      </c>
      <c r="D10687" s="124">
        <v>1383</v>
      </c>
      <c r="E10687" s="157">
        <f>VLOOKUP(D10687,'SOAT LIQ'!$A$87:$C$3416,3,FALSE)</f>
        <v>12</v>
      </c>
      <c r="F10687" t="s">
        <v>21632</v>
      </c>
    </row>
    <row r="10688" spans="1:6" x14ac:dyDescent="0.25">
      <c r="A10688" t="s">
        <v>5142</v>
      </c>
      <c r="B10688" s="100" t="s">
        <v>12669</v>
      </c>
      <c r="C10688" s="99" t="s">
        <v>12668</v>
      </c>
      <c r="D10688" s="124">
        <v>1383</v>
      </c>
      <c r="E10688" s="157">
        <f>VLOOKUP(D10688,'SOAT LIQ'!$A$87:$C$3416,3,FALSE)</f>
        <v>12</v>
      </c>
      <c r="F10688" t="s">
        <v>21632</v>
      </c>
    </row>
    <row r="10689" spans="1:6" x14ac:dyDescent="0.25">
      <c r="A10689" t="s">
        <v>5523</v>
      </c>
      <c r="B10689" s="100" t="s">
        <v>12669</v>
      </c>
      <c r="C10689" s="99" t="s">
        <v>12668</v>
      </c>
      <c r="D10689" s="124">
        <v>1383</v>
      </c>
      <c r="E10689" s="157">
        <f>VLOOKUP(D10689,'SOAT LIQ'!$A$87:$C$3416,3,FALSE)</f>
        <v>12</v>
      </c>
      <c r="F10689" t="s">
        <v>21632</v>
      </c>
    </row>
    <row r="10690" spans="1:6" x14ac:dyDescent="0.25">
      <c r="A10690" t="s">
        <v>5922</v>
      </c>
      <c r="B10690" s="100" t="s">
        <v>12669</v>
      </c>
      <c r="C10690" s="99" t="s">
        <v>12668</v>
      </c>
      <c r="D10690" s="124">
        <v>1383</v>
      </c>
      <c r="E10690" s="157">
        <f>VLOOKUP(D10690,'SOAT LIQ'!$A$87:$C$3416,3,FALSE)</f>
        <v>12</v>
      </c>
      <c r="F10690" t="s">
        <v>21632</v>
      </c>
    </row>
    <row r="10691" spans="1:6" x14ac:dyDescent="0.25">
      <c r="A10691" t="s">
        <v>4546</v>
      </c>
      <c r="B10691" s="100" t="s">
        <v>12669</v>
      </c>
      <c r="C10691" s="99" t="s">
        <v>12668</v>
      </c>
      <c r="D10691" s="124">
        <v>1383</v>
      </c>
      <c r="E10691" s="157">
        <f>VLOOKUP(D10691,'SOAT LIQ'!$A$87:$C$3416,3,FALSE)</f>
        <v>12</v>
      </c>
      <c r="F10691" t="s">
        <v>21632</v>
      </c>
    </row>
    <row r="10692" spans="1:6" x14ac:dyDescent="0.25">
      <c r="A10692" t="s">
        <v>5142</v>
      </c>
      <c r="B10692" s="100" t="s">
        <v>12670</v>
      </c>
      <c r="C10692" s="99" t="s">
        <v>12668</v>
      </c>
      <c r="D10692" s="124">
        <v>1383</v>
      </c>
      <c r="E10692" s="157">
        <f>VLOOKUP(D10692,'SOAT LIQ'!$A$87:$C$3416,3,FALSE)</f>
        <v>12</v>
      </c>
      <c r="F10692" t="s">
        <v>21632</v>
      </c>
    </row>
    <row r="10693" spans="1:6" x14ac:dyDescent="0.25">
      <c r="A10693" t="s">
        <v>5523</v>
      </c>
      <c r="B10693" s="100" t="s">
        <v>12670</v>
      </c>
      <c r="C10693" s="99" t="s">
        <v>12668</v>
      </c>
      <c r="D10693" s="124">
        <v>1383</v>
      </c>
      <c r="E10693" s="157">
        <f>VLOOKUP(D10693,'SOAT LIQ'!$A$87:$C$3416,3,FALSE)</f>
        <v>12</v>
      </c>
      <c r="F10693" t="s">
        <v>21632</v>
      </c>
    </row>
    <row r="10694" spans="1:6" x14ac:dyDescent="0.25">
      <c r="A10694" t="s">
        <v>5922</v>
      </c>
      <c r="B10694" s="100" t="s">
        <v>12670</v>
      </c>
      <c r="C10694" s="99" t="s">
        <v>12668</v>
      </c>
      <c r="D10694" s="124">
        <v>1383</v>
      </c>
      <c r="E10694" s="157">
        <f>VLOOKUP(D10694,'SOAT LIQ'!$A$87:$C$3416,3,FALSE)</f>
        <v>12</v>
      </c>
      <c r="F10694" t="s">
        <v>21632</v>
      </c>
    </row>
    <row r="10695" spans="1:6" x14ac:dyDescent="0.25">
      <c r="A10695" t="s">
        <v>4546</v>
      </c>
      <c r="B10695" s="100" t="s">
        <v>12670</v>
      </c>
      <c r="C10695" s="99" t="s">
        <v>12668</v>
      </c>
      <c r="D10695" s="124">
        <v>1383</v>
      </c>
      <c r="E10695" s="157">
        <f>VLOOKUP(D10695,'SOAT LIQ'!$A$87:$C$3416,3,FALSE)</f>
        <v>12</v>
      </c>
      <c r="F10695" t="s">
        <v>21632</v>
      </c>
    </row>
    <row r="10696" spans="1:6" x14ac:dyDescent="0.25">
      <c r="A10696" t="s">
        <v>5142</v>
      </c>
      <c r="B10696" s="100" t="s">
        <v>12671</v>
      </c>
      <c r="C10696" s="99" t="s">
        <v>12641</v>
      </c>
      <c r="D10696" s="124">
        <v>13720</v>
      </c>
      <c r="E10696" s="157">
        <f>VLOOKUP(D10696,'SOAT LIQ'!$A$87:$C$3416,3,FALSE)</f>
        <v>11</v>
      </c>
      <c r="F10696" t="s">
        <v>21632</v>
      </c>
    </row>
    <row r="10697" spans="1:6" x14ac:dyDescent="0.25">
      <c r="A10697" t="s">
        <v>5523</v>
      </c>
      <c r="B10697" s="100" t="s">
        <v>12671</v>
      </c>
      <c r="C10697" s="99" t="s">
        <v>12641</v>
      </c>
      <c r="D10697" s="124">
        <v>13720</v>
      </c>
      <c r="E10697" s="157">
        <f>VLOOKUP(D10697,'SOAT LIQ'!$A$87:$C$3416,3,FALSE)</f>
        <v>11</v>
      </c>
      <c r="F10697" t="s">
        <v>21632</v>
      </c>
    </row>
    <row r="10698" spans="1:6" x14ac:dyDescent="0.25">
      <c r="A10698" t="s">
        <v>5523</v>
      </c>
      <c r="B10698" s="100" t="s">
        <v>12672</v>
      </c>
      <c r="C10698" s="99" t="s">
        <v>12643</v>
      </c>
      <c r="D10698" s="124">
        <v>1262</v>
      </c>
      <c r="E10698" s="157">
        <f>VLOOKUP(D10698,'SOAT LIQ'!$A$87:$C$3416,3,FALSE)</f>
        <v>22</v>
      </c>
      <c r="F10698" t="s">
        <v>21632</v>
      </c>
    </row>
    <row r="10699" spans="1:6" x14ac:dyDescent="0.25">
      <c r="A10699" t="s">
        <v>5523</v>
      </c>
      <c r="B10699" s="100" t="s">
        <v>12673</v>
      </c>
      <c r="C10699" s="99" t="s">
        <v>12668</v>
      </c>
      <c r="D10699" s="124">
        <v>13720</v>
      </c>
      <c r="E10699" s="157">
        <f>VLOOKUP(D10699,'SOAT LIQ'!$A$87:$C$3416,3,FALSE)</f>
        <v>11</v>
      </c>
      <c r="F10699" t="s">
        <v>21632</v>
      </c>
    </row>
    <row r="10700" spans="1:6" x14ac:dyDescent="0.25">
      <c r="A10700" t="s">
        <v>5523</v>
      </c>
      <c r="B10700" s="100" t="s">
        <v>12674</v>
      </c>
      <c r="C10700" s="99" t="s">
        <v>12650</v>
      </c>
      <c r="D10700" s="124">
        <v>13720</v>
      </c>
      <c r="E10700" s="157">
        <f>VLOOKUP(D10700,'SOAT LIQ'!$A$87:$C$3416,3,FALSE)</f>
        <v>11</v>
      </c>
      <c r="F10700" t="s">
        <v>21632</v>
      </c>
    </row>
    <row r="10701" spans="1:6" x14ac:dyDescent="0.25">
      <c r="A10701" t="s">
        <v>5523</v>
      </c>
      <c r="B10701" s="100" t="s">
        <v>12675</v>
      </c>
      <c r="C10701" s="99" t="s">
        <v>12652</v>
      </c>
      <c r="D10701" s="124">
        <v>1262</v>
      </c>
      <c r="E10701" s="157">
        <f>VLOOKUP(D10701,'SOAT LIQ'!$A$87:$C$3416,3,FALSE)</f>
        <v>22</v>
      </c>
      <c r="F10701" t="s">
        <v>21632</v>
      </c>
    </row>
    <row r="10702" spans="1:6" x14ac:dyDescent="0.25">
      <c r="A10702" t="s">
        <v>5523</v>
      </c>
      <c r="B10702" s="100" t="s">
        <v>12676</v>
      </c>
      <c r="C10702" s="99" t="s">
        <v>12668</v>
      </c>
      <c r="D10702" s="124">
        <v>13720</v>
      </c>
      <c r="E10702" s="157">
        <f>VLOOKUP(D10702,'SOAT LIQ'!$A$87:$C$3416,3,FALSE)</f>
        <v>11</v>
      </c>
      <c r="F10702" t="s">
        <v>21632</v>
      </c>
    </row>
    <row r="10703" spans="1:6" x14ac:dyDescent="0.25">
      <c r="A10703" t="s">
        <v>5523</v>
      </c>
      <c r="B10703" s="100" t="s">
        <v>12677</v>
      </c>
      <c r="C10703" s="99" t="s">
        <v>12659</v>
      </c>
      <c r="D10703" s="124">
        <v>13720</v>
      </c>
      <c r="E10703" s="157">
        <f>VLOOKUP(D10703,'SOAT LIQ'!$A$87:$C$3416,3,FALSE)</f>
        <v>11</v>
      </c>
      <c r="F10703" t="s">
        <v>21632</v>
      </c>
    </row>
    <row r="10704" spans="1:6" x14ac:dyDescent="0.25">
      <c r="A10704" t="s">
        <v>5523</v>
      </c>
      <c r="B10704" s="100" t="s">
        <v>12678</v>
      </c>
      <c r="C10704" s="99" t="s">
        <v>12661</v>
      </c>
      <c r="D10704" s="124">
        <v>1262</v>
      </c>
      <c r="E10704" s="157">
        <f>VLOOKUP(D10704,'SOAT LIQ'!$A$87:$C$3416,3,FALSE)</f>
        <v>22</v>
      </c>
      <c r="F10704" t="s">
        <v>21632</v>
      </c>
    </row>
    <row r="10705" spans="1:6" x14ac:dyDescent="0.25">
      <c r="A10705" t="s">
        <v>5523</v>
      </c>
      <c r="B10705" s="100" t="s">
        <v>12679</v>
      </c>
      <c r="C10705" s="99" t="s">
        <v>12668</v>
      </c>
      <c r="D10705" s="124">
        <v>13720</v>
      </c>
      <c r="E10705" s="157">
        <f>VLOOKUP(D10705,'SOAT LIQ'!$A$87:$C$3416,3,FALSE)</f>
        <v>11</v>
      </c>
      <c r="F10705" t="s">
        <v>21632</v>
      </c>
    </row>
    <row r="10706" spans="1:6" x14ac:dyDescent="0.25">
      <c r="A10706" t="s">
        <v>5142</v>
      </c>
      <c r="B10706" s="100" t="s">
        <v>12680</v>
      </c>
      <c r="C10706" s="99" t="s">
        <v>12641</v>
      </c>
      <c r="D10706" s="124">
        <v>13720</v>
      </c>
      <c r="E10706" s="157">
        <f>VLOOKUP(D10706,'SOAT LIQ'!$A$87:$C$3416,3,FALSE)</f>
        <v>11</v>
      </c>
      <c r="F10706" t="s">
        <v>21632</v>
      </c>
    </row>
    <row r="10707" spans="1:6" x14ac:dyDescent="0.25">
      <c r="A10707" t="s">
        <v>5523</v>
      </c>
      <c r="B10707" s="100" t="s">
        <v>12680</v>
      </c>
      <c r="C10707" s="99" t="s">
        <v>12641</v>
      </c>
      <c r="D10707" s="124">
        <v>13720</v>
      </c>
      <c r="E10707" s="157">
        <f>VLOOKUP(D10707,'SOAT LIQ'!$A$87:$C$3416,3,FALSE)</f>
        <v>11</v>
      </c>
      <c r="F10707" t="s">
        <v>21632</v>
      </c>
    </row>
    <row r="10708" spans="1:6" x14ac:dyDescent="0.25">
      <c r="A10708" t="s">
        <v>5142</v>
      </c>
      <c r="B10708" s="100" t="s">
        <v>12681</v>
      </c>
      <c r="C10708" s="99" t="s">
        <v>12682</v>
      </c>
      <c r="D10708" s="124">
        <v>1262</v>
      </c>
      <c r="E10708" s="157">
        <f>VLOOKUP(D10708,'SOAT LIQ'!$A$87:$C$3416,3,FALSE)</f>
        <v>22</v>
      </c>
      <c r="F10708" t="s">
        <v>21632</v>
      </c>
    </row>
    <row r="10709" spans="1:6" x14ac:dyDescent="0.25">
      <c r="A10709" t="s">
        <v>5523</v>
      </c>
      <c r="B10709" s="100" t="s">
        <v>12681</v>
      </c>
      <c r="C10709" s="99" t="s">
        <v>12682</v>
      </c>
      <c r="D10709" s="124">
        <v>1262</v>
      </c>
      <c r="E10709" s="157">
        <f>VLOOKUP(D10709,'SOAT LIQ'!$A$87:$C$3416,3,FALSE)</f>
        <v>22</v>
      </c>
      <c r="F10709" t="s">
        <v>21632</v>
      </c>
    </row>
    <row r="10710" spans="1:6" x14ac:dyDescent="0.25">
      <c r="A10710" t="s">
        <v>5142</v>
      </c>
      <c r="B10710" s="100" t="s">
        <v>12683</v>
      </c>
      <c r="C10710" s="99" t="s">
        <v>12668</v>
      </c>
      <c r="D10710" s="124">
        <v>13720</v>
      </c>
      <c r="E10710" s="157">
        <f>VLOOKUP(D10710,'SOAT LIQ'!$A$87:$C$3416,3,FALSE)</f>
        <v>11</v>
      </c>
      <c r="F10710" t="s">
        <v>21632</v>
      </c>
    </row>
    <row r="10711" spans="1:6" x14ac:dyDescent="0.25">
      <c r="A10711" t="s">
        <v>5523</v>
      </c>
      <c r="B10711" s="100" t="s">
        <v>12683</v>
      </c>
      <c r="C10711" s="99" t="s">
        <v>12668</v>
      </c>
      <c r="D10711" s="124">
        <v>13720</v>
      </c>
      <c r="E10711" s="157">
        <f>VLOOKUP(D10711,'SOAT LIQ'!$A$87:$C$3416,3,FALSE)</f>
        <v>11</v>
      </c>
      <c r="F10711" t="s">
        <v>21632</v>
      </c>
    </row>
    <row r="10712" spans="1:6" x14ac:dyDescent="0.25">
      <c r="A10712" t="s">
        <v>5142</v>
      </c>
      <c r="B10712" s="100" t="s">
        <v>12684</v>
      </c>
      <c r="C10712" s="99" t="s">
        <v>12650</v>
      </c>
      <c r="D10712" s="124">
        <v>13720</v>
      </c>
      <c r="E10712" s="157">
        <f>VLOOKUP(D10712,'SOAT LIQ'!$A$87:$C$3416,3,FALSE)</f>
        <v>11</v>
      </c>
      <c r="F10712" t="s">
        <v>21632</v>
      </c>
    </row>
    <row r="10713" spans="1:6" x14ac:dyDescent="0.25">
      <c r="A10713" t="s">
        <v>5523</v>
      </c>
      <c r="B10713" s="100" t="s">
        <v>12684</v>
      </c>
      <c r="C10713" s="99" t="s">
        <v>12650</v>
      </c>
      <c r="D10713" s="124">
        <v>13720</v>
      </c>
      <c r="E10713" s="157">
        <f>VLOOKUP(D10713,'SOAT LIQ'!$A$87:$C$3416,3,FALSE)</f>
        <v>11</v>
      </c>
      <c r="F10713" t="s">
        <v>21632</v>
      </c>
    </row>
    <row r="10714" spans="1:6" x14ac:dyDescent="0.25">
      <c r="A10714" t="s">
        <v>5142</v>
      </c>
      <c r="B10714" s="100" t="s">
        <v>12685</v>
      </c>
      <c r="C10714" s="99" t="s">
        <v>12686</v>
      </c>
      <c r="D10714" s="124">
        <v>1262</v>
      </c>
      <c r="E10714" s="157">
        <f>VLOOKUP(D10714,'SOAT LIQ'!$A$87:$C$3416,3,FALSE)</f>
        <v>22</v>
      </c>
      <c r="F10714" t="s">
        <v>21632</v>
      </c>
    </row>
    <row r="10715" spans="1:6" x14ac:dyDescent="0.25">
      <c r="A10715" t="s">
        <v>5523</v>
      </c>
      <c r="B10715" s="100" t="s">
        <v>12685</v>
      </c>
      <c r="C10715" s="99" t="s">
        <v>12686</v>
      </c>
      <c r="D10715" s="124">
        <v>1262</v>
      </c>
      <c r="E10715" s="157">
        <f>VLOOKUP(D10715,'SOAT LIQ'!$A$87:$C$3416,3,FALSE)</f>
        <v>22</v>
      </c>
      <c r="F10715" t="s">
        <v>21632</v>
      </c>
    </row>
    <row r="10716" spans="1:6" x14ac:dyDescent="0.25">
      <c r="A10716" t="s">
        <v>5142</v>
      </c>
      <c r="B10716" s="100" t="s">
        <v>12687</v>
      </c>
      <c r="C10716" s="99" t="s">
        <v>12688</v>
      </c>
      <c r="D10716" s="124">
        <v>13720</v>
      </c>
      <c r="E10716" s="157">
        <f>VLOOKUP(D10716,'SOAT LIQ'!$A$87:$C$3416,3,FALSE)</f>
        <v>11</v>
      </c>
      <c r="F10716" t="s">
        <v>21632</v>
      </c>
    </row>
    <row r="10717" spans="1:6" x14ac:dyDescent="0.25">
      <c r="A10717" t="s">
        <v>5523</v>
      </c>
      <c r="B10717" s="100" t="s">
        <v>12687</v>
      </c>
      <c r="C10717" s="99" t="s">
        <v>12688</v>
      </c>
      <c r="D10717" s="124">
        <v>13720</v>
      </c>
      <c r="E10717" s="157">
        <f>VLOOKUP(D10717,'SOAT LIQ'!$A$87:$C$3416,3,FALSE)</f>
        <v>11</v>
      </c>
      <c r="F10717" t="s">
        <v>21632</v>
      </c>
    </row>
    <row r="10718" spans="1:6" x14ac:dyDescent="0.25">
      <c r="A10718" t="s">
        <v>5142</v>
      </c>
      <c r="B10718" s="100" t="s">
        <v>12689</v>
      </c>
      <c r="C10718" s="99" t="s">
        <v>12659</v>
      </c>
      <c r="D10718" s="124">
        <v>13720</v>
      </c>
      <c r="E10718" s="157">
        <f>VLOOKUP(D10718,'SOAT LIQ'!$A$87:$C$3416,3,FALSE)</f>
        <v>11</v>
      </c>
      <c r="F10718" t="s">
        <v>21632</v>
      </c>
    </row>
    <row r="10719" spans="1:6" x14ac:dyDescent="0.25">
      <c r="A10719" t="s">
        <v>5523</v>
      </c>
      <c r="B10719" s="100" t="s">
        <v>12689</v>
      </c>
      <c r="C10719" s="99" t="s">
        <v>12659</v>
      </c>
      <c r="D10719" s="124">
        <v>13720</v>
      </c>
      <c r="E10719" s="157">
        <f>VLOOKUP(D10719,'SOAT LIQ'!$A$87:$C$3416,3,FALSE)</f>
        <v>11</v>
      </c>
      <c r="F10719" t="s">
        <v>21632</v>
      </c>
    </row>
    <row r="10720" spans="1:6" x14ac:dyDescent="0.25">
      <c r="A10720" t="s">
        <v>5142</v>
      </c>
      <c r="B10720" s="100" t="s">
        <v>12690</v>
      </c>
      <c r="C10720" s="99" t="s">
        <v>12688</v>
      </c>
      <c r="D10720" s="124">
        <v>1262</v>
      </c>
      <c r="E10720" s="157">
        <f>VLOOKUP(D10720,'SOAT LIQ'!$A$87:$C$3416,3,FALSE)</f>
        <v>22</v>
      </c>
      <c r="F10720" t="s">
        <v>21632</v>
      </c>
    </row>
    <row r="10721" spans="1:6" x14ac:dyDescent="0.25">
      <c r="A10721" t="s">
        <v>5523</v>
      </c>
      <c r="B10721" s="100" t="s">
        <v>12690</v>
      </c>
      <c r="C10721" s="99" t="s">
        <v>12688</v>
      </c>
      <c r="D10721" s="124">
        <v>1262</v>
      </c>
      <c r="E10721" s="157">
        <f>VLOOKUP(D10721,'SOAT LIQ'!$A$87:$C$3416,3,FALSE)</f>
        <v>22</v>
      </c>
      <c r="F10721" t="s">
        <v>21632</v>
      </c>
    </row>
    <row r="10722" spans="1:6" x14ac:dyDescent="0.25">
      <c r="A10722" t="s">
        <v>5142</v>
      </c>
      <c r="B10722" s="100" t="s">
        <v>12691</v>
      </c>
      <c r="C10722" s="99" t="s">
        <v>12668</v>
      </c>
      <c r="D10722" s="124">
        <v>13720</v>
      </c>
      <c r="E10722" s="157">
        <f>VLOOKUP(D10722,'SOAT LIQ'!$A$87:$C$3416,3,FALSE)</f>
        <v>11</v>
      </c>
      <c r="F10722" t="s">
        <v>21632</v>
      </c>
    </row>
    <row r="10723" spans="1:6" x14ac:dyDescent="0.25">
      <c r="A10723" t="s">
        <v>5523</v>
      </c>
      <c r="B10723" s="100" t="s">
        <v>12691</v>
      </c>
      <c r="C10723" s="99" t="s">
        <v>12668</v>
      </c>
      <c r="D10723" s="124">
        <v>13720</v>
      </c>
      <c r="E10723" s="157">
        <f>VLOOKUP(D10723,'SOAT LIQ'!$A$87:$C$3416,3,FALSE)</f>
        <v>11</v>
      </c>
      <c r="F10723" t="s">
        <v>21632</v>
      </c>
    </row>
    <row r="10724" spans="1:6" x14ac:dyDescent="0.25">
      <c r="A10724" t="s">
        <v>5523</v>
      </c>
      <c r="B10724" s="100" t="s">
        <v>12693</v>
      </c>
      <c r="C10724" s="99" t="s">
        <v>12692</v>
      </c>
      <c r="D10724" s="124">
        <v>13721</v>
      </c>
      <c r="E10724" s="157">
        <f>VLOOKUP(D10724,'SOAT LIQ'!$A$87:$C$3416,3,FALSE)</f>
        <v>8</v>
      </c>
      <c r="F10724" t="s">
        <v>21632</v>
      </c>
    </row>
    <row r="10725" spans="1:6" x14ac:dyDescent="0.25">
      <c r="A10725" t="s">
        <v>5523</v>
      </c>
      <c r="B10725" s="100" t="s">
        <v>12695</v>
      </c>
      <c r="C10725" s="99" t="s">
        <v>12694</v>
      </c>
      <c r="D10725" s="124">
        <v>13721</v>
      </c>
      <c r="E10725" s="157">
        <f>VLOOKUP(D10725,'SOAT LIQ'!$A$87:$C$3416,3,FALSE)</f>
        <v>8</v>
      </c>
      <c r="F10725" t="s">
        <v>21632</v>
      </c>
    </row>
    <row r="10726" spans="1:6" x14ac:dyDescent="0.25">
      <c r="A10726" t="s">
        <v>5523</v>
      </c>
      <c r="B10726" s="100" t="s">
        <v>12697</v>
      </c>
      <c r="C10726" s="99" t="s">
        <v>12696</v>
      </c>
      <c r="D10726" s="124">
        <v>18233</v>
      </c>
      <c r="E10726" s="157">
        <f>VLOOKUP(D10726,'SOAT LIQ'!$A$87:$C$3416,3,FALSE)</f>
        <v>13</v>
      </c>
      <c r="F10726" t="s">
        <v>21632</v>
      </c>
    </row>
    <row r="10727" spans="1:6" x14ac:dyDescent="0.25">
      <c r="A10727" t="s">
        <v>5523</v>
      </c>
      <c r="B10727" s="100" t="s">
        <v>12699</v>
      </c>
      <c r="C10727" s="99" t="s">
        <v>12698</v>
      </c>
      <c r="D10727" s="124">
        <v>18233</v>
      </c>
      <c r="E10727" s="157">
        <f>VLOOKUP(D10727,'SOAT LIQ'!$A$87:$C$3416,3,FALSE)</f>
        <v>13</v>
      </c>
      <c r="F10727" t="s">
        <v>21632</v>
      </c>
    </row>
    <row r="10728" spans="1:6" x14ac:dyDescent="0.25">
      <c r="A10728" t="s">
        <v>5523</v>
      </c>
      <c r="B10728" s="100" t="s">
        <v>12701</v>
      </c>
      <c r="C10728" s="99" t="s">
        <v>12700</v>
      </c>
      <c r="D10728" s="124">
        <v>18213</v>
      </c>
      <c r="E10728" s="157">
        <f>VLOOKUP(D10728,'SOAT LIQ'!$A$87:$C$3416,3,FALSE)</f>
        <v>10</v>
      </c>
      <c r="F10728" t="s">
        <v>21632</v>
      </c>
    </row>
    <row r="10729" spans="1:6" x14ac:dyDescent="0.25">
      <c r="A10729" t="s">
        <v>5523</v>
      </c>
      <c r="B10729" s="100" t="s">
        <v>12703</v>
      </c>
      <c r="C10729" s="99" t="s">
        <v>12702</v>
      </c>
      <c r="D10729" s="124">
        <v>13104</v>
      </c>
      <c r="E10729" s="157">
        <f>VLOOKUP(D10729,'SOAT LIQ'!$A$87:$C$3416,3,FALSE)</f>
        <v>8</v>
      </c>
      <c r="F10729" t="s">
        <v>21632</v>
      </c>
    </row>
    <row r="10730" spans="1:6" x14ac:dyDescent="0.25">
      <c r="A10730" t="s">
        <v>5523</v>
      </c>
      <c r="B10730" s="100" t="s">
        <v>12705</v>
      </c>
      <c r="C10730" s="99" t="s">
        <v>12704</v>
      </c>
      <c r="D10730" s="124">
        <v>13104</v>
      </c>
      <c r="E10730" s="157">
        <f>VLOOKUP(D10730,'SOAT LIQ'!$A$87:$C$3416,3,FALSE)</f>
        <v>8</v>
      </c>
      <c r="F10730" t="s">
        <v>21632</v>
      </c>
    </row>
    <row r="10731" spans="1:6" x14ac:dyDescent="0.25">
      <c r="A10731" t="s">
        <v>5523</v>
      </c>
      <c r="B10731" s="100" t="s">
        <v>12707</v>
      </c>
      <c r="C10731" s="99" t="s">
        <v>12706</v>
      </c>
      <c r="D10731" s="124">
        <v>18213</v>
      </c>
      <c r="E10731" s="157">
        <f>VLOOKUP(D10731,'SOAT LIQ'!$A$87:$C$3416,3,FALSE)</f>
        <v>10</v>
      </c>
      <c r="F10731" t="s">
        <v>21632</v>
      </c>
    </row>
    <row r="10732" spans="1:6" x14ac:dyDescent="0.25">
      <c r="A10732" t="s">
        <v>5523</v>
      </c>
      <c r="B10732" s="100" t="s">
        <v>12709</v>
      </c>
      <c r="C10732" s="99" t="s">
        <v>12708</v>
      </c>
      <c r="D10732" s="124">
        <v>18213</v>
      </c>
      <c r="E10732" s="157">
        <f>VLOOKUP(D10732,'SOAT LIQ'!$A$87:$C$3416,3,FALSE)</f>
        <v>10</v>
      </c>
      <c r="F10732" t="s">
        <v>21632</v>
      </c>
    </row>
    <row r="10733" spans="1:6" x14ac:dyDescent="0.25">
      <c r="A10733" t="s">
        <v>5523</v>
      </c>
      <c r="B10733" s="100" t="s">
        <v>12711</v>
      </c>
      <c r="C10733" s="99" t="s">
        <v>12710</v>
      </c>
      <c r="D10733" s="124">
        <v>18213</v>
      </c>
      <c r="E10733" s="157">
        <f>VLOOKUP(D10733,'SOAT LIQ'!$A$87:$C$3416,3,FALSE)</f>
        <v>10</v>
      </c>
      <c r="F10733" t="s">
        <v>21632</v>
      </c>
    </row>
    <row r="10734" spans="1:6" x14ac:dyDescent="0.25">
      <c r="A10734" t="s">
        <v>5523</v>
      </c>
      <c r="B10734" s="100" t="s">
        <v>12713</v>
      </c>
      <c r="C10734" s="99" t="s">
        <v>12712</v>
      </c>
      <c r="D10734" s="124">
        <v>18213</v>
      </c>
      <c r="E10734" s="157">
        <f>VLOOKUP(D10734,'SOAT LIQ'!$A$87:$C$3416,3,FALSE)</f>
        <v>10</v>
      </c>
      <c r="F10734" t="s">
        <v>21632</v>
      </c>
    </row>
    <row r="10735" spans="1:6" x14ac:dyDescent="0.25">
      <c r="A10735" t="s">
        <v>5523</v>
      </c>
      <c r="B10735" s="100" t="s">
        <v>12715</v>
      </c>
      <c r="C10735" s="99" t="s">
        <v>12714</v>
      </c>
      <c r="D10735" s="124">
        <v>18213</v>
      </c>
      <c r="E10735" s="157">
        <f>VLOOKUP(D10735,'SOAT LIQ'!$A$87:$C$3416,3,FALSE)</f>
        <v>10</v>
      </c>
      <c r="F10735" t="s">
        <v>21632</v>
      </c>
    </row>
    <row r="10736" spans="1:6" x14ac:dyDescent="0.25">
      <c r="A10736" t="s">
        <v>5523</v>
      </c>
      <c r="B10736" s="100" t="s">
        <v>12717</v>
      </c>
      <c r="C10736" s="99" t="s">
        <v>12716</v>
      </c>
      <c r="D10736" s="124">
        <v>18213</v>
      </c>
      <c r="E10736" s="157">
        <f>VLOOKUP(D10736,'SOAT LIQ'!$A$87:$C$3416,3,FALSE)</f>
        <v>10</v>
      </c>
      <c r="F10736" t="s">
        <v>21632</v>
      </c>
    </row>
    <row r="10737" spans="1:6" x14ac:dyDescent="0.25">
      <c r="A10737" t="s">
        <v>5523</v>
      </c>
      <c r="B10737" s="100" t="s">
        <v>12719</v>
      </c>
      <c r="C10737" s="99" t="s">
        <v>12718</v>
      </c>
      <c r="D10737" s="124">
        <v>14344</v>
      </c>
      <c r="E10737" s="157">
        <f>VLOOKUP(D10737,'SOAT LIQ'!$A$87:$C$3416,3,FALSE)</f>
        <v>8</v>
      </c>
      <c r="F10737" t="s">
        <v>21632</v>
      </c>
    </row>
    <row r="10738" spans="1:6" x14ac:dyDescent="0.25">
      <c r="A10738" t="s">
        <v>5782</v>
      </c>
      <c r="B10738" s="100" t="s">
        <v>12719</v>
      </c>
      <c r="C10738" s="99" t="s">
        <v>12718</v>
      </c>
      <c r="D10738" s="124">
        <v>14344</v>
      </c>
      <c r="E10738" s="157">
        <f>VLOOKUP(D10738,'SOAT LIQ'!$A$87:$C$3416,3,FALSE)</f>
        <v>8</v>
      </c>
      <c r="F10738" t="s">
        <v>21632</v>
      </c>
    </row>
    <row r="10739" spans="1:6" x14ac:dyDescent="0.25">
      <c r="A10739" t="s">
        <v>5523</v>
      </c>
      <c r="B10739" s="100" t="s">
        <v>12721</v>
      </c>
      <c r="C10739" s="99" t="s">
        <v>12720</v>
      </c>
      <c r="D10739" s="124">
        <v>14344</v>
      </c>
      <c r="E10739" s="157">
        <f>VLOOKUP(D10739,'SOAT LIQ'!$A$87:$C$3416,3,FALSE)</f>
        <v>8</v>
      </c>
      <c r="F10739" t="s">
        <v>21632</v>
      </c>
    </row>
    <row r="10740" spans="1:6" x14ac:dyDescent="0.25">
      <c r="A10740" t="s">
        <v>5782</v>
      </c>
      <c r="B10740" s="100" t="s">
        <v>12721</v>
      </c>
      <c r="C10740" s="99" t="s">
        <v>12720</v>
      </c>
      <c r="D10740" s="124">
        <v>14344</v>
      </c>
      <c r="E10740" s="157">
        <f>VLOOKUP(D10740,'SOAT LIQ'!$A$87:$C$3416,3,FALSE)</f>
        <v>8</v>
      </c>
      <c r="F10740" t="s">
        <v>21632</v>
      </c>
    </row>
    <row r="10741" spans="1:6" x14ac:dyDescent="0.25">
      <c r="A10741" t="s">
        <v>5523</v>
      </c>
      <c r="B10741" s="100" t="s">
        <v>12723</v>
      </c>
      <c r="C10741" s="99" t="s">
        <v>12722</v>
      </c>
      <c r="D10741" s="124">
        <v>18213</v>
      </c>
      <c r="E10741" s="157">
        <f>VLOOKUP(D10741,'SOAT LIQ'!$A$87:$C$3416,3,FALSE)</f>
        <v>10</v>
      </c>
      <c r="F10741" t="s">
        <v>21632</v>
      </c>
    </row>
    <row r="10742" spans="1:6" x14ac:dyDescent="0.25">
      <c r="A10742" t="s">
        <v>5782</v>
      </c>
      <c r="B10742" s="100" t="s">
        <v>12723</v>
      </c>
      <c r="C10742" s="99" t="s">
        <v>12722</v>
      </c>
      <c r="D10742" s="124">
        <v>18213</v>
      </c>
      <c r="E10742" s="157">
        <f>VLOOKUP(D10742,'SOAT LIQ'!$A$87:$C$3416,3,FALSE)</f>
        <v>10</v>
      </c>
      <c r="F10742" t="s">
        <v>21632</v>
      </c>
    </row>
    <row r="10743" spans="1:6" x14ac:dyDescent="0.25">
      <c r="A10743" t="s">
        <v>5523</v>
      </c>
      <c r="B10743" s="100" t="s">
        <v>12725</v>
      </c>
      <c r="C10743" s="99" t="s">
        <v>12724</v>
      </c>
      <c r="D10743" s="124">
        <v>18213</v>
      </c>
      <c r="E10743" s="157">
        <f>VLOOKUP(D10743,'SOAT LIQ'!$A$87:$C$3416,3,FALSE)</f>
        <v>10</v>
      </c>
      <c r="F10743" t="s">
        <v>21632</v>
      </c>
    </row>
    <row r="10744" spans="1:6" x14ac:dyDescent="0.25">
      <c r="A10744" t="s">
        <v>5782</v>
      </c>
      <c r="B10744" s="100" t="s">
        <v>12725</v>
      </c>
      <c r="C10744" s="99" t="s">
        <v>12724</v>
      </c>
      <c r="D10744" s="124">
        <v>18213</v>
      </c>
      <c r="E10744" s="157">
        <f>VLOOKUP(D10744,'SOAT LIQ'!$A$87:$C$3416,3,FALSE)</f>
        <v>10</v>
      </c>
      <c r="F10744" t="s">
        <v>21632</v>
      </c>
    </row>
    <row r="10745" spans="1:6" x14ac:dyDescent="0.25">
      <c r="A10745" t="s">
        <v>5523</v>
      </c>
      <c r="B10745" s="100" t="s">
        <v>12727</v>
      </c>
      <c r="C10745" s="99" t="s">
        <v>12726</v>
      </c>
      <c r="D10745" s="124">
        <v>14347</v>
      </c>
      <c r="E10745" s="157">
        <f>VLOOKUP(D10745,'SOAT LIQ'!$A$87:$C$3416,3,FALSE)</f>
        <v>7</v>
      </c>
      <c r="F10745" t="s">
        <v>21632</v>
      </c>
    </row>
    <row r="10746" spans="1:6" x14ac:dyDescent="0.25">
      <c r="A10746" t="s">
        <v>5782</v>
      </c>
      <c r="B10746" s="100" t="s">
        <v>12727</v>
      </c>
      <c r="C10746" s="99" t="s">
        <v>12726</v>
      </c>
      <c r="D10746" s="124">
        <v>14347</v>
      </c>
      <c r="E10746" s="157">
        <f>VLOOKUP(D10746,'SOAT LIQ'!$A$87:$C$3416,3,FALSE)</f>
        <v>7</v>
      </c>
      <c r="F10746" t="s">
        <v>21632</v>
      </c>
    </row>
    <row r="10747" spans="1:6" x14ac:dyDescent="0.25">
      <c r="A10747" t="s">
        <v>5773</v>
      </c>
      <c r="B10747" s="100" t="s">
        <v>12727</v>
      </c>
      <c r="C10747" s="99" t="s">
        <v>12726</v>
      </c>
      <c r="D10747" s="124">
        <v>14347</v>
      </c>
      <c r="E10747" s="157">
        <f>VLOOKUP(D10747,'SOAT LIQ'!$A$87:$C$3416,3,FALSE)</f>
        <v>7</v>
      </c>
      <c r="F10747" t="s">
        <v>21632</v>
      </c>
    </row>
    <row r="10748" spans="1:6" x14ac:dyDescent="0.25">
      <c r="A10748" t="s">
        <v>5523</v>
      </c>
      <c r="B10748" s="100" t="s">
        <v>12729</v>
      </c>
      <c r="C10748" s="99" t="s">
        <v>12728</v>
      </c>
      <c r="D10748" s="124">
        <v>14344</v>
      </c>
      <c r="E10748" s="157">
        <f>VLOOKUP(D10748,'SOAT LIQ'!$A$87:$C$3416,3,FALSE)</f>
        <v>8</v>
      </c>
      <c r="F10748" t="s">
        <v>21632</v>
      </c>
    </row>
    <row r="10749" spans="1:6" x14ac:dyDescent="0.25">
      <c r="A10749" t="s">
        <v>5782</v>
      </c>
      <c r="B10749" s="100" t="s">
        <v>12729</v>
      </c>
      <c r="C10749" s="99" t="s">
        <v>12728</v>
      </c>
      <c r="D10749" s="124">
        <v>14344</v>
      </c>
      <c r="E10749" s="157">
        <f>VLOOKUP(D10749,'SOAT LIQ'!$A$87:$C$3416,3,FALSE)</f>
        <v>8</v>
      </c>
      <c r="F10749" t="s">
        <v>21632</v>
      </c>
    </row>
    <row r="10750" spans="1:6" x14ac:dyDescent="0.25">
      <c r="A10750" t="s">
        <v>5773</v>
      </c>
      <c r="B10750" s="100" t="s">
        <v>12729</v>
      </c>
      <c r="C10750" s="99" t="s">
        <v>12728</v>
      </c>
      <c r="D10750" s="124">
        <v>14344</v>
      </c>
      <c r="E10750" s="157">
        <f>VLOOKUP(D10750,'SOAT LIQ'!$A$87:$C$3416,3,FALSE)</f>
        <v>8</v>
      </c>
      <c r="F10750" t="s">
        <v>21632</v>
      </c>
    </row>
    <row r="10751" spans="1:6" x14ac:dyDescent="0.25">
      <c r="A10751" t="s">
        <v>5773</v>
      </c>
      <c r="B10751" s="100" t="s">
        <v>12731</v>
      </c>
      <c r="C10751" s="99" t="s">
        <v>12730</v>
      </c>
      <c r="D10751" s="124">
        <v>14345</v>
      </c>
      <c r="E10751" s="157">
        <f>VLOOKUP(D10751,'SOAT LIQ'!$A$87:$C$3416,3,FALSE)</f>
        <v>7</v>
      </c>
      <c r="F10751" t="s">
        <v>21632</v>
      </c>
    </row>
    <row r="10752" spans="1:6" x14ac:dyDescent="0.25">
      <c r="A10752" t="s">
        <v>5523</v>
      </c>
      <c r="B10752" s="100" t="s">
        <v>12731</v>
      </c>
      <c r="C10752" s="99" t="s">
        <v>12730</v>
      </c>
      <c r="D10752" s="124">
        <v>14345</v>
      </c>
      <c r="E10752" s="157">
        <f>VLOOKUP(D10752,'SOAT LIQ'!$A$87:$C$3416,3,FALSE)</f>
        <v>7</v>
      </c>
      <c r="F10752" t="s">
        <v>21632</v>
      </c>
    </row>
    <row r="10753" spans="1:6" x14ac:dyDescent="0.25">
      <c r="A10753" t="s">
        <v>5782</v>
      </c>
      <c r="B10753" s="100" t="s">
        <v>12731</v>
      </c>
      <c r="C10753" s="99" t="s">
        <v>12730</v>
      </c>
      <c r="D10753" s="124">
        <v>14345</v>
      </c>
      <c r="E10753" s="157">
        <f>VLOOKUP(D10753,'SOAT LIQ'!$A$87:$C$3416,3,FALSE)</f>
        <v>7</v>
      </c>
      <c r="F10753" t="s">
        <v>21632</v>
      </c>
    </row>
    <row r="10754" spans="1:6" x14ac:dyDescent="0.25">
      <c r="A10754" t="s">
        <v>5523</v>
      </c>
      <c r="B10754" s="100" t="s">
        <v>12733</v>
      </c>
      <c r="C10754" s="99" t="s">
        <v>12732</v>
      </c>
      <c r="D10754" s="124">
        <v>18214</v>
      </c>
      <c r="E10754" s="157">
        <f>VLOOKUP(D10754,'SOAT LIQ'!$A$87:$C$3416,3,FALSE)</f>
        <v>7</v>
      </c>
      <c r="F10754" t="s">
        <v>21632</v>
      </c>
    </row>
    <row r="10755" spans="1:6" x14ac:dyDescent="0.25">
      <c r="A10755" t="s">
        <v>5782</v>
      </c>
      <c r="B10755" s="100" t="s">
        <v>12733</v>
      </c>
      <c r="C10755" s="99" t="s">
        <v>12732</v>
      </c>
      <c r="D10755" s="124">
        <v>18214</v>
      </c>
      <c r="E10755" s="157">
        <f>VLOOKUP(D10755,'SOAT LIQ'!$A$87:$C$3416,3,FALSE)</f>
        <v>7</v>
      </c>
      <c r="F10755" t="s">
        <v>21632</v>
      </c>
    </row>
    <row r="10756" spans="1:6" x14ac:dyDescent="0.25">
      <c r="A10756" t="s">
        <v>5773</v>
      </c>
      <c r="B10756" s="100" t="s">
        <v>12733</v>
      </c>
      <c r="C10756" s="99" t="s">
        <v>12732</v>
      </c>
      <c r="D10756" s="124">
        <v>18214</v>
      </c>
      <c r="E10756" s="157">
        <f>VLOOKUP(D10756,'SOAT LIQ'!$A$87:$C$3416,3,FALSE)</f>
        <v>7</v>
      </c>
      <c r="F10756" t="s">
        <v>21632</v>
      </c>
    </row>
    <row r="10757" spans="1:6" x14ac:dyDescent="0.25">
      <c r="A10757" t="s">
        <v>5523</v>
      </c>
      <c r="B10757" s="100" t="s">
        <v>12735</v>
      </c>
      <c r="C10757" s="99" t="s">
        <v>12734</v>
      </c>
      <c r="D10757" s="124">
        <v>13703</v>
      </c>
      <c r="E10757" s="157">
        <f>VLOOKUP(D10757,'SOAT LIQ'!$A$87:$C$3416,3,FALSE)</f>
        <v>7</v>
      </c>
      <c r="F10757" t="s">
        <v>21632</v>
      </c>
    </row>
    <row r="10758" spans="1:6" x14ac:dyDescent="0.25">
      <c r="A10758" t="s">
        <v>5523</v>
      </c>
      <c r="B10758" s="100" t="s">
        <v>12737</v>
      </c>
      <c r="C10758" s="99" t="s">
        <v>12736</v>
      </c>
      <c r="D10758" s="124">
        <v>18213</v>
      </c>
      <c r="E10758" s="157">
        <f>VLOOKUP(D10758,'SOAT LIQ'!$A$87:$C$3416,3,FALSE)</f>
        <v>10</v>
      </c>
      <c r="F10758" t="s">
        <v>21632</v>
      </c>
    </row>
    <row r="10759" spans="1:6" x14ac:dyDescent="0.25">
      <c r="A10759" t="s">
        <v>5782</v>
      </c>
      <c r="B10759" s="100" t="s">
        <v>12737</v>
      </c>
      <c r="C10759" s="99" t="s">
        <v>12736</v>
      </c>
      <c r="D10759" s="124">
        <v>18213</v>
      </c>
      <c r="E10759" s="157">
        <f>VLOOKUP(D10759,'SOAT LIQ'!$A$87:$C$3416,3,FALSE)</f>
        <v>10</v>
      </c>
      <c r="F10759" t="s">
        <v>21632</v>
      </c>
    </row>
    <row r="10760" spans="1:6" x14ac:dyDescent="0.25">
      <c r="A10760" t="s">
        <v>5523</v>
      </c>
      <c r="B10760" s="100" t="s">
        <v>12738</v>
      </c>
      <c r="C10760" s="99" t="s">
        <v>12630</v>
      </c>
      <c r="D10760" s="124">
        <v>18213</v>
      </c>
      <c r="E10760" s="157">
        <f>VLOOKUP(D10760,'SOAT LIQ'!$A$87:$C$3416,3,FALSE)</f>
        <v>10</v>
      </c>
      <c r="F10760" t="s">
        <v>21632</v>
      </c>
    </row>
    <row r="10761" spans="1:6" x14ac:dyDescent="0.25">
      <c r="A10761" t="s">
        <v>5523</v>
      </c>
      <c r="B10761" s="100" t="s">
        <v>12740</v>
      </c>
      <c r="C10761" s="99" t="s">
        <v>12739</v>
      </c>
      <c r="D10761" s="124">
        <v>18213</v>
      </c>
      <c r="E10761" s="157">
        <f>VLOOKUP(D10761,'SOAT LIQ'!$A$87:$C$3416,3,FALSE)</f>
        <v>10</v>
      </c>
      <c r="F10761" t="s">
        <v>21632</v>
      </c>
    </row>
    <row r="10762" spans="1:6" x14ac:dyDescent="0.25">
      <c r="A10762" t="s">
        <v>5523</v>
      </c>
      <c r="B10762" s="100" t="s">
        <v>12742</v>
      </c>
      <c r="C10762" s="99" t="s">
        <v>12741</v>
      </c>
      <c r="D10762" s="124">
        <v>13722</v>
      </c>
      <c r="E10762" s="157">
        <f>VLOOKUP(D10762,'SOAT LIQ'!$A$87:$C$3416,3,FALSE)</f>
        <v>9</v>
      </c>
      <c r="F10762" t="s">
        <v>21632</v>
      </c>
    </row>
    <row r="10763" spans="1:6" x14ac:dyDescent="0.25">
      <c r="A10763" t="s">
        <v>5523</v>
      </c>
      <c r="B10763" s="100" t="s">
        <v>12744</v>
      </c>
      <c r="C10763" s="99" t="s">
        <v>12743</v>
      </c>
      <c r="D10763" s="124">
        <v>13722</v>
      </c>
      <c r="E10763" s="157">
        <f>VLOOKUP(D10763,'SOAT LIQ'!$A$87:$C$3416,3,FALSE)</f>
        <v>9</v>
      </c>
      <c r="F10763" t="s">
        <v>21632</v>
      </c>
    </row>
    <row r="10764" spans="1:6" x14ac:dyDescent="0.25">
      <c r="A10764" t="s">
        <v>5523</v>
      </c>
      <c r="B10764" s="100" t="s">
        <v>12745</v>
      </c>
      <c r="C10764" s="99" t="s">
        <v>12634</v>
      </c>
      <c r="D10764" s="124">
        <v>18213</v>
      </c>
      <c r="E10764" s="157">
        <f>VLOOKUP(D10764,'SOAT LIQ'!$A$87:$C$3416,3,FALSE)</f>
        <v>10</v>
      </c>
      <c r="F10764" t="s">
        <v>21632</v>
      </c>
    </row>
    <row r="10765" spans="1:6" x14ac:dyDescent="0.25">
      <c r="A10765" t="s">
        <v>5523</v>
      </c>
      <c r="B10765" s="100" t="s">
        <v>12747</v>
      </c>
      <c r="C10765" s="99" t="s">
        <v>12746</v>
      </c>
      <c r="D10765" s="124">
        <v>18213</v>
      </c>
      <c r="E10765" s="157">
        <f>VLOOKUP(D10765,'SOAT LIQ'!$A$87:$C$3416,3,FALSE)</f>
        <v>10</v>
      </c>
      <c r="F10765" t="s">
        <v>21632</v>
      </c>
    </row>
    <row r="10766" spans="1:6" x14ac:dyDescent="0.25">
      <c r="A10766" t="s">
        <v>5523</v>
      </c>
      <c r="B10766" s="100" t="s">
        <v>12748</v>
      </c>
      <c r="C10766" s="99" t="s">
        <v>12749</v>
      </c>
      <c r="D10766" s="124">
        <v>18213</v>
      </c>
      <c r="E10766" s="157">
        <f>VLOOKUP(D10766,'SOAT LIQ'!$A$87:$C$3416,3,FALSE)</f>
        <v>10</v>
      </c>
      <c r="F10766" t="s">
        <v>21632</v>
      </c>
    </row>
    <row r="10767" spans="1:6" x14ac:dyDescent="0.25">
      <c r="A10767" t="s">
        <v>5523</v>
      </c>
      <c r="B10767" s="100" t="s">
        <v>12750</v>
      </c>
      <c r="C10767" s="100"/>
      <c r="D10767" s="124">
        <v>18213</v>
      </c>
      <c r="E10767" s="157">
        <f>VLOOKUP(D10767,'SOAT LIQ'!$A$87:$C$3416,3,FALSE)</f>
        <v>10</v>
      </c>
      <c r="F10767" t="s">
        <v>21632</v>
      </c>
    </row>
    <row r="10768" spans="1:6" x14ac:dyDescent="0.25">
      <c r="A10768" t="s">
        <v>5523</v>
      </c>
      <c r="B10768" s="100" t="s">
        <v>12751</v>
      </c>
      <c r="C10768" s="99" t="s">
        <v>12752</v>
      </c>
      <c r="D10768" s="124">
        <v>18213</v>
      </c>
      <c r="E10768" s="157">
        <f>VLOOKUP(D10768,'SOAT LIQ'!$A$87:$C$3416,3,FALSE)</f>
        <v>10</v>
      </c>
      <c r="F10768" t="s">
        <v>21632</v>
      </c>
    </row>
    <row r="10769" spans="1:6" x14ac:dyDescent="0.25">
      <c r="A10769" t="s">
        <v>5523</v>
      </c>
      <c r="B10769" s="100" t="s">
        <v>12753</v>
      </c>
      <c r="C10769" s="99" t="s">
        <v>12752</v>
      </c>
      <c r="D10769" s="124">
        <v>18213</v>
      </c>
      <c r="E10769" s="157">
        <f>VLOOKUP(D10769,'SOAT LIQ'!$A$87:$C$3416,3,FALSE)</f>
        <v>10</v>
      </c>
      <c r="F10769" t="s">
        <v>21632</v>
      </c>
    </row>
    <row r="10770" spans="1:6" x14ac:dyDescent="0.25">
      <c r="A10770" t="s">
        <v>5523</v>
      </c>
      <c r="B10770" s="100" t="s">
        <v>12754</v>
      </c>
      <c r="C10770" s="100"/>
      <c r="D10770" s="124">
        <v>18213</v>
      </c>
      <c r="E10770" s="157">
        <f>VLOOKUP(D10770,'SOAT LIQ'!$A$87:$C$3416,3,FALSE)</f>
        <v>10</v>
      </c>
      <c r="F10770" t="s">
        <v>21632</v>
      </c>
    </row>
    <row r="10771" spans="1:6" x14ac:dyDescent="0.25">
      <c r="A10771" t="s">
        <v>5523</v>
      </c>
      <c r="B10771" s="100" t="s">
        <v>12755</v>
      </c>
      <c r="C10771" s="100"/>
      <c r="D10771" s="124">
        <v>18213</v>
      </c>
      <c r="E10771" s="157">
        <f>VLOOKUP(D10771,'SOAT LIQ'!$A$87:$C$3416,3,FALSE)</f>
        <v>10</v>
      </c>
      <c r="F10771" t="s">
        <v>21632</v>
      </c>
    </row>
    <row r="10772" spans="1:6" x14ac:dyDescent="0.25">
      <c r="A10772" t="s">
        <v>5523</v>
      </c>
      <c r="B10772" s="100" t="s">
        <v>12756</v>
      </c>
      <c r="C10772" s="100"/>
      <c r="D10772" s="124">
        <v>18213</v>
      </c>
      <c r="E10772" s="157">
        <f>VLOOKUP(D10772,'SOAT LIQ'!$A$87:$C$3416,3,FALSE)</f>
        <v>10</v>
      </c>
      <c r="F10772" t="s">
        <v>21632</v>
      </c>
    </row>
    <row r="10773" spans="1:6" x14ac:dyDescent="0.25">
      <c r="A10773" t="s">
        <v>5523</v>
      </c>
      <c r="B10773" s="100" t="s">
        <v>12757</v>
      </c>
      <c r="C10773" s="100"/>
      <c r="D10773" s="124">
        <v>18213</v>
      </c>
      <c r="E10773" s="157">
        <f>VLOOKUP(D10773,'SOAT LIQ'!$A$87:$C$3416,3,FALSE)</f>
        <v>10</v>
      </c>
      <c r="F10773" t="s">
        <v>21632</v>
      </c>
    </row>
    <row r="10774" spans="1:6" x14ac:dyDescent="0.25">
      <c r="A10774" t="s">
        <v>5523</v>
      </c>
      <c r="B10774" s="100" t="s">
        <v>12759</v>
      </c>
      <c r="C10774" s="99" t="s">
        <v>12758</v>
      </c>
      <c r="D10774" s="124">
        <v>15103</v>
      </c>
      <c r="E10774" s="157">
        <f>VLOOKUP(D10774,'SOAT LIQ'!$A$87:$C$3416,3,FALSE)</f>
        <v>7</v>
      </c>
      <c r="F10774" t="s">
        <v>21632</v>
      </c>
    </row>
    <row r="10775" spans="1:6" x14ac:dyDescent="0.25">
      <c r="A10775" t="s">
        <v>5523</v>
      </c>
      <c r="B10775" s="100" t="s">
        <v>12761</v>
      </c>
      <c r="C10775" s="99" t="s">
        <v>12760</v>
      </c>
      <c r="D10775" s="124">
        <v>18220</v>
      </c>
      <c r="E10775" s="157">
        <f>VLOOKUP(D10775,'SOAT LIQ'!$A$87:$C$3416,3,FALSE)</f>
        <v>9</v>
      </c>
      <c r="F10775" t="s">
        <v>21632</v>
      </c>
    </row>
    <row r="10776" spans="1:6" x14ac:dyDescent="0.25">
      <c r="A10776" t="s">
        <v>5523</v>
      </c>
      <c r="B10776" s="100" t="s">
        <v>12763</v>
      </c>
      <c r="C10776" s="99" t="s">
        <v>12762</v>
      </c>
      <c r="D10776" s="124">
        <v>15103</v>
      </c>
      <c r="E10776" s="157">
        <f>VLOOKUP(D10776,'SOAT LIQ'!$A$87:$C$3416,3,FALSE)</f>
        <v>7</v>
      </c>
      <c r="F10776" t="s">
        <v>21632</v>
      </c>
    </row>
    <row r="10777" spans="1:6" x14ac:dyDescent="0.25">
      <c r="A10777" t="s">
        <v>5523</v>
      </c>
      <c r="B10777" s="100" t="s">
        <v>12765</v>
      </c>
      <c r="C10777" s="99" t="s">
        <v>12764</v>
      </c>
      <c r="D10777" s="124">
        <v>15103</v>
      </c>
      <c r="E10777" s="157">
        <f>VLOOKUP(D10777,'SOAT LIQ'!$A$87:$C$3416,3,FALSE)</f>
        <v>7</v>
      </c>
      <c r="F10777" t="s">
        <v>21632</v>
      </c>
    </row>
    <row r="10778" spans="1:6" x14ac:dyDescent="0.25">
      <c r="A10778" t="s">
        <v>5523</v>
      </c>
      <c r="B10778" s="100" t="s">
        <v>12767</v>
      </c>
      <c r="C10778" s="99" t="s">
        <v>12766</v>
      </c>
      <c r="D10778" s="124">
        <v>15103</v>
      </c>
      <c r="E10778" s="157">
        <f>VLOOKUP(D10778,'SOAT LIQ'!$A$87:$C$3416,3,FALSE)</f>
        <v>7</v>
      </c>
      <c r="F10778" t="s">
        <v>21632</v>
      </c>
    </row>
    <row r="10779" spans="1:6" x14ac:dyDescent="0.25">
      <c r="A10779" t="s">
        <v>5782</v>
      </c>
      <c r="B10779" s="100" t="s">
        <v>12767</v>
      </c>
      <c r="C10779" s="99" t="s">
        <v>12766</v>
      </c>
      <c r="D10779" s="124">
        <v>15103</v>
      </c>
      <c r="E10779" s="157">
        <f>VLOOKUP(D10779,'SOAT LIQ'!$A$87:$C$3416,3,FALSE)</f>
        <v>7</v>
      </c>
      <c r="F10779" t="s">
        <v>21632</v>
      </c>
    </row>
    <row r="10780" spans="1:6" x14ac:dyDescent="0.25">
      <c r="A10780" t="s">
        <v>5523</v>
      </c>
      <c r="B10780" s="100" t="s">
        <v>12769</v>
      </c>
      <c r="C10780" s="99" t="s">
        <v>12768</v>
      </c>
      <c r="D10780" s="124">
        <v>15103</v>
      </c>
      <c r="E10780" s="157">
        <f>VLOOKUP(D10780,'SOAT LIQ'!$A$87:$C$3416,3,FALSE)</f>
        <v>7</v>
      </c>
      <c r="F10780" t="s">
        <v>21632</v>
      </c>
    </row>
    <row r="10781" spans="1:6" x14ac:dyDescent="0.25">
      <c r="A10781" t="s">
        <v>5782</v>
      </c>
      <c r="B10781" s="100" t="s">
        <v>12769</v>
      </c>
      <c r="C10781" s="99" t="s">
        <v>12768</v>
      </c>
      <c r="D10781" s="124">
        <v>15103</v>
      </c>
      <c r="E10781" s="157">
        <f>VLOOKUP(D10781,'SOAT LIQ'!$A$87:$C$3416,3,FALSE)</f>
        <v>7</v>
      </c>
      <c r="F10781" t="s">
        <v>21632</v>
      </c>
    </row>
    <row r="10782" spans="1:6" x14ac:dyDescent="0.25">
      <c r="A10782" t="s">
        <v>5773</v>
      </c>
      <c r="B10782" s="100" t="s">
        <v>12771</v>
      </c>
      <c r="C10782" s="99" t="s">
        <v>12770</v>
      </c>
      <c r="D10782" s="124">
        <v>15103</v>
      </c>
      <c r="E10782" s="157">
        <f>VLOOKUP(D10782,'SOAT LIQ'!$A$87:$C$3416,3,FALSE)</f>
        <v>7</v>
      </c>
      <c r="F10782" t="s">
        <v>21632</v>
      </c>
    </row>
    <row r="10783" spans="1:6" x14ac:dyDescent="0.25">
      <c r="A10783" t="s">
        <v>5782</v>
      </c>
      <c r="B10783" s="100" t="s">
        <v>12771</v>
      </c>
      <c r="C10783" s="99" t="s">
        <v>12770</v>
      </c>
      <c r="D10783" s="124">
        <v>15103</v>
      </c>
      <c r="E10783" s="157">
        <f>VLOOKUP(D10783,'SOAT LIQ'!$A$87:$C$3416,3,FALSE)</f>
        <v>7</v>
      </c>
      <c r="F10783" t="s">
        <v>21632</v>
      </c>
    </row>
    <row r="10784" spans="1:6" x14ac:dyDescent="0.25">
      <c r="A10784" t="s">
        <v>5773</v>
      </c>
      <c r="B10784" s="100" t="s">
        <v>12773</v>
      </c>
      <c r="C10784" s="99" t="s">
        <v>12772</v>
      </c>
      <c r="D10784" s="124">
        <v>15103</v>
      </c>
      <c r="E10784" s="157">
        <f>VLOOKUP(D10784,'SOAT LIQ'!$A$87:$C$3416,3,FALSE)</f>
        <v>7</v>
      </c>
      <c r="F10784" t="s">
        <v>21632</v>
      </c>
    </row>
    <row r="10785" spans="1:6" x14ac:dyDescent="0.25">
      <c r="A10785" t="s">
        <v>5523</v>
      </c>
      <c r="B10785" s="100" t="s">
        <v>12773</v>
      </c>
      <c r="C10785" s="99" t="s">
        <v>12772</v>
      </c>
      <c r="D10785" s="124">
        <v>15103</v>
      </c>
      <c r="E10785" s="157">
        <f>VLOOKUP(D10785,'SOAT LIQ'!$A$87:$C$3416,3,FALSE)</f>
        <v>7</v>
      </c>
      <c r="F10785" t="s">
        <v>21632</v>
      </c>
    </row>
    <row r="10786" spans="1:6" x14ac:dyDescent="0.25">
      <c r="A10786" t="s">
        <v>5782</v>
      </c>
      <c r="B10786" s="100" t="s">
        <v>12773</v>
      </c>
      <c r="C10786" s="99" t="s">
        <v>12772</v>
      </c>
      <c r="D10786" s="124">
        <v>15103</v>
      </c>
      <c r="E10786" s="157">
        <f>VLOOKUP(D10786,'SOAT LIQ'!$A$87:$C$3416,3,FALSE)</f>
        <v>7</v>
      </c>
      <c r="F10786" t="s">
        <v>21632</v>
      </c>
    </row>
    <row r="10787" spans="1:6" x14ac:dyDescent="0.25">
      <c r="A10787" t="s">
        <v>5523</v>
      </c>
      <c r="B10787" s="100" t="s">
        <v>12775</v>
      </c>
      <c r="C10787" s="99" t="s">
        <v>12774</v>
      </c>
      <c r="D10787" s="124">
        <v>13300</v>
      </c>
      <c r="E10787" s="157">
        <f>VLOOKUP(D10787,'SOAT LIQ'!$A$87:$C$3416,3,FALSE)</f>
        <v>8</v>
      </c>
      <c r="F10787" t="s">
        <v>21632</v>
      </c>
    </row>
    <row r="10788" spans="1:6" x14ac:dyDescent="0.25">
      <c r="A10788" t="s">
        <v>5523</v>
      </c>
      <c r="B10788" s="100" t="s">
        <v>12777</v>
      </c>
      <c r="C10788" s="99" t="s">
        <v>12776</v>
      </c>
      <c r="D10788" s="124">
        <v>18210</v>
      </c>
      <c r="E10788" s="157">
        <f>VLOOKUP(D10788,'SOAT LIQ'!$A$87:$C$3416,3,FALSE)</f>
        <v>11</v>
      </c>
      <c r="F10788" t="s">
        <v>21632</v>
      </c>
    </row>
    <row r="10789" spans="1:6" x14ac:dyDescent="0.25">
      <c r="A10789" t="s">
        <v>5523</v>
      </c>
      <c r="B10789" s="100" t="s">
        <v>12779</v>
      </c>
      <c r="C10789" s="99" t="s">
        <v>12778</v>
      </c>
      <c r="D10789" s="124">
        <v>15103</v>
      </c>
      <c r="E10789" s="157">
        <f>VLOOKUP(D10789,'SOAT LIQ'!$A$87:$C$3416,3,FALSE)</f>
        <v>7</v>
      </c>
      <c r="F10789" t="s">
        <v>21632</v>
      </c>
    </row>
    <row r="10790" spans="1:6" x14ac:dyDescent="0.25">
      <c r="A10790" t="s">
        <v>5523</v>
      </c>
      <c r="B10790" s="100" t="s">
        <v>12781</v>
      </c>
      <c r="C10790" s="99" t="s">
        <v>12780</v>
      </c>
      <c r="D10790" s="124">
        <v>18237</v>
      </c>
      <c r="E10790" s="157">
        <f>VLOOKUP(D10790,'SOAT LIQ'!$A$87:$C$3416,3,FALSE)</f>
        <v>7</v>
      </c>
      <c r="F10790" t="s">
        <v>21632</v>
      </c>
    </row>
    <row r="10791" spans="1:6" x14ac:dyDescent="0.25">
      <c r="A10791" t="s">
        <v>5523</v>
      </c>
      <c r="B10791" s="100" t="s">
        <v>12783</v>
      </c>
      <c r="C10791" s="99" t="s">
        <v>12782</v>
      </c>
      <c r="D10791" s="124">
        <v>15103</v>
      </c>
      <c r="E10791" s="157">
        <f>VLOOKUP(D10791,'SOAT LIQ'!$A$87:$C$3416,3,FALSE)</f>
        <v>7</v>
      </c>
      <c r="F10791" t="s">
        <v>21632</v>
      </c>
    </row>
    <row r="10792" spans="1:6" x14ac:dyDescent="0.25">
      <c r="A10792" t="s">
        <v>5523</v>
      </c>
      <c r="B10792" s="100" t="s">
        <v>12785</v>
      </c>
      <c r="C10792" s="99" t="s">
        <v>12784</v>
      </c>
      <c r="D10792" s="124">
        <v>15103</v>
      </c>
      <c r="E10792" s="157">
        <f>VLOOKUP(D10792,'SOAT LIQ'!$A$87:$C$3416,3,FALSE)</f>
        <v>7</v>
      </c>
      <c r="F10792" t="s">
        <v>21632</v>
      </c>
    </row>
    <row r="10793" spans="1:6" x14ac:dyDescent="0.25">
      <c r="A10793" t="s">
        <v>5523</v>
      </c>
      <c r="B10793" s="100" t="s">
        <v>12786</v>
      </c>
      <c r="C10793" s="99" t="s">
        <v>11396</v>
      </c>
      <c r="D10793" s="124">
        <v>15103</v>
      </c>
      <c r="E10793" s="157">
        <f>VLOOKUP(D10793,'SOAT LIQ'!$A$87:$C$3416,3,FALSE)</f>
        <v>7</v>
      </c>
      <c r="F10793" t="s">
        <v>21632</v>
      </c>
    </row>
    <row r="10794" spans="1:6" x14ac:dyDescent="0.25">
      <c r="A10794" t="s">
        <v>5523</v>
      </c>
      <c r="B10794" s="100" t="s">
        <v>12787</v>
      </c>
      <c r="C10794" s="100"/>
      <c r="D10794" s="124">
        <v>15103</v>
      </c>
      <c r="E10794" s="157">
        <f>VLOOKUP(D10794,'SOAT LIQ'!$A$87:$C$3416,3,FALSE)</f>
        <v>7</v>
      </c>
      <c r="F10794" t="s">
        <v>21632</v>
      </c>
    </row>
    <row r="10795" spans="1:6" x14ac:dyDescent="0.25">
      <c r="A10795" t="s">
        <v>5523</v>
      </c>
      <c r="B10795" s="100" t="s">
        <v>12788</v>
      </c>
      <c r="C10795" s="100"/>
      <c r="D10795" s="124">
        <v>15103</v>
      </c>
      <c r="E10795" s="157">
        <f>VLOOKUP(D10795,'SOAT LIQ'!$A$87:$C$3416,3,FALSE)</f>
        <v>7</v>
      </c>
      <c r="F10795" t="s">
        <v>21632</v>
      </c>
    </row>
    <row r="10796" spans="1:6" x14ac:dyDescent="0.25">
      <c r="A10796" t="s">
        <v>5523</v>
      </c>
      <c r="B10796" s="100" t="s">
        <v>12789</v>
      </c>
      <c r="C10796" s="100"/>
      <c r="D10796" s="124">
        <v>15103</v>
      </c>
      <c r="E10796" s="157">
        <f>VLOOKUP(D10796,'SOAT LIQ'!$A$87:$C$3416,3,FALSE)</f>
        <v>7</v>
      </c>
      <c r="F10796" t="s">
        <v>21632</v>
      </c>
    </row>
    <row r="10797" spans="1:6" x14ac:dyDescent="0.25">
      <c r="A10797" t="s">
        <v>5523</v>
      </c>
      <c r="B10797" s="100" t="s">
        <v>12790</v>
      </c>
      <c r="C10797" s="100"/>
      <c r="D10797" s="124">
        <v>15103</v>
      </c>
      <c r="E10797" s="157">
        <f>VLOOKUP(D10797,'SOAT LIQ'!$A$87:$C$3416,3,FALSE)</f>
        <v>7</v>
      </c>
      <c r="F10797" t="s">
        <v>21632</v>
      </c>
    </row>
    <row r="10798" spans="1:6" x14ac:dyDescent="0.25">
      <c r="A10798" t="s">
        <v>5523</v>
      </c>
      <c r="B10798" s="100" t="s">
        <v>12791</v>
      </c>
      <c r="C10798" s="99" t="s">
        <v>12792</v>
      </c>
      <c r="D10798" s="124">
        <v>13824</v>
      </c>
      <c r="E10798" s="157">
        <f>VLOOKUP(D10798,'SOAT LIQ'!$A$87:$C$3416,3,FALSE)</f>
        <v>6</v>
      </c>
      <c r="F10798" t="s">
        <v>21632</v>
      </c>
    </row>
    <row r="10799" spans="1:6" x14ac:dyDescent="0.25">
      <c r="A10799" t="s">
        <v>5523</v>
      </c>
      <c r="B10799" s="100" t="s">
        <v>12793</v>
      </c>
      <c r="C10799" s="100"/>
      <c r="D10799" s="124">
        <v>18211</v>
      </c>
      <c r="E10799" s="157">
        <f>VLOOKUP(D10799,'SOAT LIQ'!$A$87:$C$3416,3,FALSE)</f>
        <v>7</v>
      </c>
      <c r="F10799" t="s">
        <v>21632</v>
      </c>
    </row>
    <row r="10800" spans="1:6" x14ac:dyDescent="0.25">
      <c r="A10800" t="s">
        <v>5523</v>
      </c>
      <c r="B10800" s="100" t="s">
        <v>12794</v>
      </c>
      <c r="C10800" s="99" t="s">
        <v>12545</v>
      </c>
      <c r="D10800" s="124">
        <v>18211</v>
      </c>
      <c r="E10800" s="157">
        <f>VLOOKUP(D10800,'SOAT LIQ'!$A$87:$C$3416,3,FALSE)</f>
        <v>7</v>
      </c>
      <c r="F10800" t="s">
        <v>21632</v>
      </c>
    </row>
    <row r="10801" spans="1:6" x14ac:dyDescent="0.25">
      <c r="A10801" t="s">
        <v>5523</v>
      </c>
      <c r="B10801" s="100" t="s">
        <v>12796</v>
      </c>
      <c r="C10801" s="99" t="s">
        <v>12795</v>
      </c>
      <c r="D10801" s="124">
        <v>18220</v>
      </c>
      <c r="E10801" s="157">
        <f>VLOOKUP(D10801,'SOAT LIQ'!$A$87:$C$3416,3,FALSE)</f>
        <v>9</v>
      </c>
      <c r="F10801" t="s">
        <v>21632</v>
      </c>
    </row>
    <row r="10802" spans="1:6" x14ac:dyDescent="0.25">
      <c r="A10802" t="s">
        <v>5523</v>
      </c>
      <c r="B10802" s="100" t="s">
        <v>12798</v>
      </c>
      <c r="C10802" s="99" t="s">
        <v>12797</v>
      </c>
      <c r="D10802" s="124">
        <v>13824</v>
      </c>
      <c r="E10802" s="157">
        <f>VLOOKUP(D10802,'SOAT LIQ'!$A$87:$C$3416,3,FALSE)</f>
        <v>6</v>
      </c>
      <c r="F10802" t="s">
        <v>21632</v>
      </c>
    </row>
    <row r="10803" spans="1:6" x14ac:dyDescent="0.25">
      <c r="A10803" t="s">
        <v>5523</v>
      </c>
      <c r="B10803" s="100" t="s">
        <v>12800</v>
      </c>
      <c r="C10803" s="99" t="s">
        <v>12799</v>
      </c>
      <c r="D10803" s="124">
        <v>18211</v>
      </c>
      <c r="E10803" s="157">
        <f>VLOOKUP(D10803,'SOAT LIQ'!$A$87:$C$3416,3,FALSE)</f>
        <v>7</v>
      </c>
      <c r="F10803" t="s">
        <v>21632</v>
      </c>
    </row>
    <row r="10804" spans="1:6" x14ac:dyDescent="0.25">
      <c r="A10804" t="s">
        <v>5523</v>
      </c>
      <c r="B10804" s="100" t="s">
        <v>4626</v>
      </c>
      <c r="C10804" s="99" t="s">
        <v>12801</v>
      </c>
      <c r="D10804" s="124">
        <v>18221</v>
      </c>
      <c r="E10804" s="157">
        <f>VLOOKUP(D10804,'SOAT LIQ'!$A$87:$C$3416,3,FALSE)</f>
        <v>7</v>
      </c>
      <c r="F10804" t="s">
        <v>21632</v>
      </c>
    </row>
    <row r="10805" spans="1:6" x14ac:dyDescent="0.25">
      <c r="A10805" t="s">
        <v>5523</v>
      </c>
      <c r="B10805" s="100" t="s">
        <v>12803</v>
      </c>
      <c r="C10805" s="99" t="s">
        <v>12802</v>
      </c>
      <c r="D10805" s="124">
        <v>18212</v>
      </c>
      <c r="E10805" s="157">
        <f>VLOOKUP(D10805,'SOAT LIQ'!$A$87:$C$3416,3,FALSE)</f>
        <v>7</v>
      </c>
      <c r="F10805" t="s">
        <v>21632</v>
      </c>
    </row>
    <row r="10806" spans="1:6" x14ac:dyDescent="0.25">
      <c r="A10806" t="s">
        <v>5782</v>
      </c>
      <c r="B10806" s="100" t="s">
        <v>12803</v>
      </c>
      <c r="C10806" s="99" t="s">
        <v>12802</v>
      </c>
      <c r="D10806" s="124">
        <v>18212</v>
      </c>
      <c r="E10806" s="157">
        <f>VLOOKUP(D10806,'SOAT LIQ'!$A$87:$C$3416,3,FALSE)</f>
        <v>7</v>
      </c>
      <c r="F10806" t="s">
        <v>21632</v>
      </c>
    </row>
    <row r="10807" spans="1:6" x14ac:dyDescent="0.25">
      <c r="A10807" t="s">
        <v>5523</v>
      </c>
      <c r="B10807" s="100" t="s">
        <v>12805</v>
      </c>
      <c r="C10807" s="99" t="s">
        <v>12804</v>
      </c>
      <c r="D10807" s="124">
        <v>18212</v>
      </c>
      <c r="E10807" s="157">
        <f>VLOOKUP(D10807,'SOAT LIQ'!$A$87:$C$3416,3,FALSE)</f>
        <v>7</v>
      </c>
      <c r="F10807" t="s">
        <v>21632</v>
      </c>
    </row>
    <row r="10808" spans="1:6" x14ac:dyDescent="0.25">
      <c r="A10808" t="s">
        <v>5782</v>
      </c>
      <c r="B10808" s="100" t="s">
        <v>12805</v>
      </c>
      <c r="C10808" s="99" t="s">
        <v>12804</v>
      </c>
      <c r="D10808" s="124">
        <v>18212</v>
      </c>
      <c r="E10808" s="157">
        <f>VLOOKUP(D10808,'SOAT LIQ'!$A$87:$C$3416,3,FALSE)</f>
        <v>7</v>
      </c>
      <c r="F10808" t="s">
        <v>21632</v>
      </c>
    </row>
    <row r="10809" spans="1:6" x14ac:dyDescent="0.25">
      <c r="A10809" t="s">
        <v>5523</v>
      </c>
      <c r="B10809" s="100" t="s">
        <v>12807</v>
      </c>
      <c r="C10809" s="99" t="s">
        <v>12806</v>
      </c>
      <c r="D10809" s="124">
        <v>18210</v>
      </c>
      <c r="E10809" s="157">
        <f>VLOOKUP(D10809,'SOAT LIQ'!$A$87:$C$3416,3,FALSE)</f>
        <v>11</v>
      </c>
      <c r="F10809" t="s">
        <v>21632</v>
      </c>
    </row>
    <row r="10810" spans="1:6" x14ac:dyDescent="0.25">
      <c r="A10810" t="s">
        <v>5523</v>
      </c>
      <c r="B10810" s="100" t="s">
        <v>12809</v>
      </c>
      <c r="C10810" s="99" t="s">
        <v>12808</v>
      </c>
      <c r="D10810" s="124">
        <v>13824</v>
      </c>
      <c r="E10810" s="157">
        <f>VLOOKUP(D10810,'SOAT LIQ'!$A$87:$C$3416,3,FALSE)</f>
        <v>6</v>
      </c>
      <c r="F10810" t="s">
        <v>21632</v>
      </c>
    </row>
    <row r="10811" spans="1:6" x14ac:dyDescent="0.25">
      <c r="A10811" t="s">
        <v>5523</v>
      </c>
      <c r="B10811" s="100" t="s">
        <v>12811</v>
      </c>
      <c r="C10811" s="99" t="s">
        <v>12810</v>
      </c>
      <c r="D10811" s="124">
        <v>18211</v>
      </c>
      <c r="E10811" s="157">
        <f>VLOOKUP(D10811,'SOAT LIQ'!$A$87:$C$3416,3,FALSE)</f>
        <v>7</v>
      </c>
      <c r="F10811" t="s">
        <v>21632</v>
      </c>
    </row>
    <row r="10812" spans="1:6" x14ac:dyDescent="0.25">
      <c r="A10812" t="s">
        <v>5523</v>
      </c>
      <c r="B10812" s="100" t="s">
        <v>12813</v>
      </c>
      <c r="C10812" s="99" t="s">
        <v>12812</v>
      </c>
      <c r="D10812" s="124">
        <v>18238</v>
      </c>
      <c r="E10812" s="157">
        <f>VLOOKUP(D10812,'SOAT LIQ'!$A$87:$C$3416,3,FALSE)</f>
        <v>6</v>
      </c>
      <c r="F10812" t="s">
        <v>21632</v>
      </c>
    </row>
    <row r="10813" spans="1:6" x14ac:dyDescent="0.25">
      <c r="A10813" t="s">
        <v>5523</v>
      </c>
      <c r="B10813" s="100" t="s">
        <v>12815</v>
      </c>
      <c r="C10813" s="99" t="s">
        <v>12814</v>
      </c>
      <c r="D10813" s="124">
        <v>18211</v>
      </c>
      <c r="E10813" s="157">
        <f>VLOOKUP(D10813,'SOAT LIQ'!$A$87:$C$3416,3,FALSE)</f>
        <v>7</v>
      </c>
      <c r="F10813" t="s">
        <v>21632</v>
      </c>
    </row>
    <row r="10814" spans="1:6" x14ac:dyDescent="0.25">
      <c r="A10814" t="s">
        <v>5523</v>
      </c>
      <c r="B10814" s="100" t="s">
        <v>12816</v>
      </c>
      <c r="C10814" s="100"/>
      <c r="D10814" s="124">
        <v>18216</v>
      </c>
      <c r="E10814" s="157">
        <f>VLOOKUP(D10814,'SOAT LIQ'!$A$87:$C$3416,3,FALSE)</f>
        <v>12</v>
      </c>
      <c r="F10814" t="s">
        <v>21632</v>
      </c>
    </row>
    <row r="10815" spans="1:6" x14ac:dyDescent="0.25">
      <c r="A10815" t="s">
        <v>5523</v>
      </c>
      <c r="B10815" s="100" t="s">
        <v>12817</v>
      </c>
      <c r="C10815" s="99" t="s">
        <v>12818</v>
      </c>
      <c r="D10815" s="124">
        <v>18211</v>
      </c>
      <c r="E10815" s="157">
        <f>VLOOKUP(D10815,'SOAT LIQ'!$A$87:$C$3416,3,FALSE)</f>
        <v>7</v>
      </c>
      <c r="F10815" t="s">
        <v>21632</v>
      </c>
    </row>
    <row r="10816" spans="1:6" x14ac:dyDescent="0.25">
      <c r="A10816" t="s">
        <v>5523</v>
      </c>
      <c r="B10816" s="100" t="s">
        <v>12819</v>
      </c>
      <c r="C10816" s="100"/>
      <c r="D10816" s="124">
        <v>18216</v>
      </c>
      <c r="E10816" s="157">
        <f>VLOOKUP(D10816,'SOAT LIQ'!$A$87:$C$3416,3,FALSE)</f>
        <v>12</v>
      </c>
      <c r="F10816" t="s">
        <v>21632</v>
      </c>
    </row>
    <row r="10817" spans="1:6" x14ac:dyDescent="0.25">
      <c r="A10817" t="s">
        <v>5523</v>
      </c>
      <c r="B10817" s="100" t="s">
        <v>12820</v>
      </c>
      <c r="C10817" s="100"/>
      <c r="D10817" s="124">
        <v>18211</v>
      </c>
      <c r="E10817" s="157">
        <f>VLOOKUP(D10817,'SOAT LIQ'!$A$87:$C$3416,3,FALSE)</f>
        <v>7</v>
      </c>
      <c r="F10817" t="s">
        <v>21632</v>
      </c>
    </row>
    <row r="10818" spans="1:6" x14ac:dyDescent="0.25">
      <c r="A10818" t="s">
        <v>5523</v>
      </c>
      <c r="B10818" s="100" t="s">
        <v>12822</v>
      </c>
      <c r="C10818" s="99" t="s">
        <v>12821</v>
      </c>
      <c r="D10818" s="124">
        <v>18212</v>
      </c>
      <c r="E10818" s="157">
        <f>VLOOKUP(D10818,'SOAT LIQ'!$A$87:$C$3416,3,FALSE)</f>
        <v>7</v>
      </c>
      <c r="F10818" t="s">
        <v>21632</v>
      </c>
    </row>
    <row r="10819" spans="1:6" x14ac:dyDescent="0.25">
      <c r="A10819" t="s">
        <v>5523</v>
      </c>
      <c r="B10819" s="100" t="s">
        <v>12823</v>
      </c>
      <c r="C10819" s="99" t="s">
        <v>12824</v>
      </c>
      <c r="D10819" s="124">
        <v>13670</v>
      </c>
      <c r="E10819" s="157">
        <f>VLOOKUP(D10819,'SOAT LIQ'!$A$87:$C$3416,3,FALSE)</f>
        <v>20</v>
      </c>
      <c r="F10819" t="s">
        <v>21632</v>
      </c>
    </row>
    <row r="10820" spans="1:6" x14ac:dyDescent="0.25">
      <c r="A10820" t="s">
        <v>5142</v>
      </c>
      <c r="B10820" s="100" t="s">
        <v>12823</v>
      </c>
      <c r="C10820" s="99" t="s">
        <v>12824</v>
      </c>
      <c r="D10820" s="124">
        <v>13670</v>
      </c>
      <c r="E10820" s="157">
        <f>VLOOKUP(D10820,'SOAT LIQ'!$A$87:$C$3416,3,FALSE)</f>
        <v>20</v>
      </c>
      <c r="F10820" t="s">
        <v>21632</v>
      </c>
    </row>
    <row r="10821" spans="1:6" x14ac:dyDescent="0.25">
      <c r="A10821" t="s">
        <v>5523</v>
      </c>
      <c r="B10821" s="100" t="s">
        <v>12825</v>
      </c>
      <c r="C10821" s="99" t="s">
        <v>12824</v>
      </c>
      <c r="D10821" s="124">
        <v>13670</v>
      </c>
      <c r="E10821" s="157">
        <f>VLOOKUP(D10821,'SOAT LIQ'!$A$87:$C$3416,3,FALSE)</f>
        <v>20</v>
      </c>
      <c r="F10821" t="s">
        <v>21632</v>
      </c>
    </row>
    <row r="10822" spans="1:6" x14ac:dyDescent="0.25">
      <c r="A10822" t="s">
        <v>5142</v>
      </c>
      <c r="B10822" s="100" t="s">
        <v>12825</v>
      </c>
      <c r="C10822" s="99" t="s">
        <v>12824</v>
      </c>
      <c r="D10822" s="124">
        <v>13670</v>
      </c>
      <c r="E10822" s="157">
        <f>VLOOKUP(D10822,'SOAT LIQ'!$A$87:$C$3416,3,FALSE)</f>
        <v>20</v>
      </c>
      <c r="F10822" t="s">
        <v>21632</v>
      </c>
    </row>
    <row r="10823" spans="1:6" x14ac:dyDescent="0.25">
      <c r="A10823" t="s">
        <v>5523</v>
      </c>
      <c r="B10823" s="100" t="s">
        <v>12826</v>
      </c>
      <c r="C10823" s="99" t="s">
        <v>12824</v>
      </c>
      <c r="D10823" s="124">
        <v>13670</v>
      </c>
      <c r="E10823" s="157">
        <f>VLOOKUP(D10823,'SOAT LIQ'!$A$87:$C$3416,3,FALSE)</f>
        <v>20</v>
      </c>
      <c r="F10823" t="s">
        <v>21632</v>
      </c>
    </row>
    <row r="10824" spans="1:6" x14ac:dyDescent="0.25">
      <c r="A10824" t="s">
        <v>5142</v>
      </c>
      <c r="B10824" s="100" t="s">
        <v>12826</v>
      </c>
      <c r="C10824" s="99" t="s">
        <v>12824</v>
      </c>
      <c r="D10824" s="124">
        <v>13670</v>
      </c>
      <c r="E10824" s="157">
        <f>VLOOKUP(D10824,'SOAT LIQ'!$A$87:$C$3416,3,FALSE)</f>
        <v>20</v>
      </c>
      <c r="F10824" t="s">
        <v>21632</v>
      </c>
    </row>
    <row r="10825" spans="1:6" x14ac:dyDescent="0.25">
      <c r="A10825" t="s">
        <v>5523</v>
      </c>
      <c r="B10825" s="100" t="s">
        <v>12827</v>
      </c>
      <c r="C10825" s="99" t="s">
        <v>12824</v>
      </c>
      <c r="D10825" s="124">
        <v>13670</v>
      </c>
      <c r="E10825" s="157">
        <f>VLOOKUP(D10825,'SOAT LIQ'!$A$87:$C$3416,3,FALSE)</f>
        <v>20</v>
      </c>
      <c r="F10825" t="s">
        <v>21632</v>
      </c>
    </row>
    <row r="10826" spans="1:6" x14ac:dyDescent="0.25">
      <c r="A10826" t="s">
        <v>5142</v>
      </c>
      <c r="B10826" s="100" t="s">
        <v>12827</v>
      </c>
      <c r="C10826" s="99" t="s">
        <v>12824</v>
      </c>
      <c r="D10826" s="124">
        <v>13670</v>
      </c>
      <c r="E10826" s="157">
        <f>VLOOKUP(D10826,'SOAT LIQ'!$A$87:$C$3416,3,FALSE)</f>
        <v>20</v>
      </c>
      <c r="F10826" t="s">
        <v>21632</v>
      </c>
    </row>
    <row r="10827" spans="1:6" x14ac:dyDescent="0.25">
      <c r="A10827" t="s">
        <v>5523</v>
      </c>
      <c r="B10827" s="100" t="s">
        <v>12828</v>
      </c>
      <c r="C10827" s="99" t="s">
        <v>12824</v>
      </c>
      <c r="D10827" s="124">
        <v>13670</v>
      </c>
      <c r="E10827" s="157">
        <f>VLOOKUP(D10827,'SOAT LIQ'!$A$87:$C$3416,3,FALSE)</f>
        <v>20</v>
      </c>
      <c r="F10827" t="s">
        <v>21632</v>
      </c>
    </row>
    <row r="10828" spans="1:6" x14ac:dyDescent="0.25">
      <c r="A10828" t="s">
        <v>5142</v>
      </c>
      <c r="B10828" s="100" t="s">
        <v>12828</v>
      </c>
      <c r="C10828" s="99" t="s">
        <v>12824</v>
      </c>
      <c r="D10828" s="124">
        <v>13670</v>
      </c>
      <c r="E10828" s="157">
        <f>VLOOKUP(D10828,'SOAT LIQ'!$A$87:$C$3416,3,FALSE)</f>
        <v>20</v>
      </c>
      <c r="F10828" t="s">
        <v>21632</v>
      </c>
    </row>
    <row r="10829" spans="1:6" x14ac:dyDescent="0.25">
      <c r="A10829" t="s">
        <v>5523</v>
      </c>
      <c r="B10829" s="100" t="s">
        <v>12829</v>
      </c>
      <c r="C10829" s="99" t="s">
        <v>12824</v>
      </c>
      <c r="D10829" s="124">
        <v>13670</v>
      </c>
      <c r="E10829" s="157">
        <f>VLOOKUP(D10829,'SOAT LIQ'!$A$87:$C$3416,3,FALSE)</f>
        <v>20</v>
      </c>
      <c r="F10829" t="s">
        <v>21632</v>
      </c>
    </row>
    <row r="10830" spans="1:6" x14ac:dyDescent="0.25">
      <c r="A10830" t="s">
        <v>5142</v>
      </c>
      <c r="B10830" s="100" t="s">
        <v>12829</v>
      </c>
      <c r="C10830" s="99" t="s">
        <v>12824</v>
      </c>
      <c r="D10830" s="124">
        <v>13670</v>
      </c>
      <c r="E10830" s="157">
        <f>VLOOKUP(D10830,'SOAT LIQ'!$A$87:$C$3416,3,FALSE)</f>
        <v>20</v>
      </c>
      <c r="F10830" t="s">
        <v>21632</v>
      </c>
    </row>
    <row r="10831" spans="1:6" x14ac:dyDescent="0.25">
      <c r="A10831" t="s">
        <v>5523</v>
      </c>
      <c r="B10831" s="100" t="s">
        <v>12830</v>
      </c>
      <c r="C10831" s="99" t="s">
        <v>12824</v>
      </c>
      <c r="D10831" s="124">
        <v>13670</v>
      </c>
      <c r="E10831" s="157">
        <f>VLOOKUP(D10831,'SOAT LIQ'!$A$87:$C$3416,3,FALSE)</f>
        <v>20</v>
      </c>
      <c r="F10831" t="s">
        <v>21632</v>
      </c>
    </row>
    <row r="10832" spans="1:6" x14ac:dyDescent="0.25">
      <c r="A10832" t="s">
        <v>5142</v>
      </c>
      <c r="B10832" s="100" t="s">
        <v>12830</v>
      </c>
      <c r="C10832" s="99" t="s">
        <v>12824</v>
      </c>
      <c r="D10832" s="124">
        <v>13670</v>
      </c>
      <c r="E10832" s="157">
        <f>VLOOKUP(D10832,'SOAT LIQ'!$A$87:$C$3416,3,FALSE)</f>
        <v>20</v>
      </c>
      <c r="F10832" t="s">
        <v>21632</v>
      </c>
    </row>
    <row r="10833" spans="1:6" x14ac:dyDescent="0.25">
      <c r="A10833" t="s">
        <v>5523</v>
      </c>
      <c r="B10833" s="100" t="s">
        <v>12831</v>
      </c>
      <c r="C10833" s="99" t="s">
        <v>12824</v>
      </c>
      <c r="D10833" s="124">
        <v>13670</v>
      </c>
      <c r="E10833" s="157">
        <f>VLOOKUP(D10833,'SOAT LIQ'!$A$87:$C$3416,3,FALSE)</f>
        <v>20</v>
      </c>
      <c r="F10833" t="s">
        <v>21632</v>
      </c>
    </row>
    <row r="10834" spans="1:6" x14ac:dyDescent="0.25">
      <c r="A10834" t="s">
        <v>5142</v>
      </c>
      <c r="B10834" s="100" t="s">
        <v>12831</v>
      </c>
      <c r="C10834" s="99" t="s">
        <v>12824</v>
      </c>
      <c r="D10834" s="124">
        <v>13670</v>
      </c>
      <c r="E10834" s="157">
        <f>VLOOKUP(D10834,'SOAT LIQ'!$A$87:$C$3416,3,FALSE)</f>
        <v>20</v>
      </c>
      <c r="F10834" t="s">
        <v>21632</v>
      </c>
    </row>
    <row r="10835" spans="1:6" x14ac:dyDescent="0.25">
      <c r="A10835" t="s">
        <v>5523</v>
      </c>
      <c r="B10835" s="100" t="s">
        <v>12832</v>
      </c>
      <c r="C10835" s="99" t="s">
        <v>12824</v>
      </c>
      <c r="D10835" s="124">
        <v>13670</v>
      </c>
      <c r="E10835" s="157">
        <f>VLOOKUP(D10835,'SOAT LIQ'!$A$87:$C$3416,3,FALSE)</f>
        <v>20</v>
      </c>
      <c r="F10835" t="s">
        <v>21632</v>
      </c>
    </row>
    <row r="10836" spans="1:6" x14ac:dyDescent="0.25">
      <c r="A10836" t="s">
        <v>5142</v>
      </c>
      <c r="B10836" s="100" t="s">
        <v>12832</v>
      </c>
      <c r="C10836" s="99" t="s">
        <v>12824</v>
      </c>
      <c r="D10836" s="124">
        <v>13670</v>
      </c>
      <c r="E10836" s="157">
        <f>VLOOKUP(D10836,'SOAT LIQ'!$A$87:$C$3416,3,FALSE)</f>
        <v>20</v>
      </c>
      <c r="F10836" t="s">
        <v>21632</v>
      </c>
    </row>
    <row r="10837" spans="1:6" x14ac:dyDescent="0.25">
      <c r="A10837" t="s">
        <v>5523</v>
      </c>
      <c r="B10837" s="100" t="s">
        <v>12833</v>
      </c>
      <c r="C10837" s="99" t="s">
        <v>12834</v>
      </c>
      <c r="D10837" s="124">
        <v>13671</v>
      </c>
      <c r="E10837" s="157">
        <f>VLOOKUP(D10837,'SOAT LIQ'!$A$87:$C$3416,3,FALSE)</f>
        <v>21</v>
      </c>
      <c r="F10837" t="s">
        <v>21632</v>
      </c>
    </row>
    <row r="10838" spans="1:6" x14ac:dyDescent="0.25">
      <c r="A10838" t="s">
        <v>5142</v>
      </c>
      <c r="B10838" s="100" t="s">
        <v>12833</v>
      </c>
      <c r="C10838" s="99" t="s">
        <v>12834</v>
      </c>
      <c r="D10838" s="124">
        <v>13671</v>
      </c>
      <c r="E10838" s="157">
        <f>VLOOKUP(D10838,'SOAT LIQ'!$A$87:$C$3416,3,FALSE)</f>
        <v>21</v>
      </c>
      <c r="F10838" t="s">
        <v>21632</v>
      </c>
    </row>
    <row r="10839" spans="1:6" x14ac:dyDescent="0.25">
      <c r="A10839" t="s">
        <v>5523</v>
      </c>
      <c r="B10839" s="100" t="s">
        <v>12835</v>
      </c>
      <c r="C10839" s="99" t="s">
        <v>12834</v>
      </c>
      <c r="D10839" s="124">
        <v>13671</v>
      </c>
      <c r="E10839" s="157">
        <f>VLOOKUP(D10839,'SOAT LIQ'!$A$87:$C$3416,3,FALSE)</f>
        <v>21</v>
      </c>
      <c r="F10839" t="s">
        <v>21632</v>
      </c>
    </row>
    <row r="10840" spans="1:6" x14ac:dyDescent="0.25">
      <c r="A10840" t="s">
        <v>5142</v>
      </c>
      <c r="B10840" s="100" t="s">
        <v>12835</v>
      </c>
      <c r="C10840" s="99" t="s">
        <v>12834</v>
      </c>
      <c r="D10840" s="124">
        <v>13671</v>
      </c>
      <c r="E10840" s="157">
        <f>VLOOKUP(D10840,'SOAT LIQ'!$A$87:$C$3416,3,FALSE)</f>
        <v>21</v>
      </c>
      <c r="F10840" t="s">
        <v>21632</v>
      </c>
    </row>
    <row r="10841" spans="1:6" x14ac:dyDescent="0.25">
      <c r="A10841" t="s">
        <v>5523</v>
      </c>
      <c r="B10841" s="100" t="s">
        <v>12836</v>
      </c>
      <c r="C10841" s="99" t="s">
        <v>12834</v>
      </c>
      <c r="D10841" s="124">
        <v>13671</v>
      </c>
      <c r="E10841" s="157">
        <f>VLOOKUP(D10841,'SOAT LIQ'!$A$87:$C$3416,3,FALSE)</f>
        <v>21</v>
      </c>
      <c r="F10841" t="s">
        <v>21632</v>
      </c>
    </row>
    <row r="10842" spans="1:6" x14ac:dyDescent="0.25">
      <c r="A10842" t="s">
        <v>5142</v>
      </c>
      <c r="B10842" s="100" t="s">
        <v>12836</v>
      </c>
      <c r="C10842" s="99" t="s">
        <v>12834</v>
      </c>
      <c r="D10842" s="124">
        <v>13671</v>
      </c>
      <c r="E10842" s="157">
        <f>VLOOKUP(D10842,'SOAT LIQ'!$A$87:$C$3416,3,FALSE)</f>
        <v>21</v>
      </c>
      <c r="F10842" t="s">
        <v>21632</v>
      </c>
    </row>
    <row r="10843" spans="1:6" x14ac:dyDescent="0.25">
      <c r="A10843" t="s">
        <v>5523</v>
      </c>
      <c r="B10843" s="100" t="s">
        <v>12837</v>
      </c>
      <c r="C10843" s="99" t="s">
        <v>12834</v>
      </c>
      <c r="D10843" s="124">
        <v>13671</v>
      </c>
      <c r="E10843" s="157">
        <f>VLOOKUP(D10843,'SOAT LIQ'!$A$87:$C$3416,3,FALSE)</f>
        <v>21</v>
      </c>
      <c r="F10843" t="s">
        <v>21632</v>
      </c>
    </row>
    <row r="10844" spans="1:6" x14ac:dyDescent="0.25">
      <c r="A10844" t="s">
        <v>5142</v>
      </c>
      <c r="B10844" s="100" t="s">
        <v>12837</v>
      </c>
      <c r="C10844" s="99" t="s">
        <v>12834</v>
      </c>
      <c r="D10844" s="124">
        <v>13671</v>
      </c>
      <c r="E10844" s="157">
        <f>VLOOKUP(D10844,'SOAT LIQ'!$A$87:$C$3416,3,FALSE)</f>
        <v>21</v>
      </c>
      <c r="F10844" t="s">
        <v>21632</v>
      </c>
    </row>
    <row r="10845" spans="1:6" x14ac:dyDescent="0.25">
      <c r="A10845" t="s">
        <v>5523</v>
      </c>
      <c r="B10845" s="100" t="s">
        <v>12838</v>
      </c>
      <c r="C10845" s="99" t="s">
        <v>12834</v>
      </c>
      <c r="D10845" s="124">
        <v>13671</v>
      </c>
      <c r="E10845" s="157">
        <f>VLOOKUP(D10845,'SOAT LIQ'!$A$87:$C$3416,3,FALSE)</f>
        <v>21</v>
      </c>
      <c r="F10845" t="s">
        <v>21632</v>
      </c>
    </row>
    <row r="10846" spans="1:6" x14ac:dyDescent="0.25">
      <c r="A10846" t="s">
        <v>5142</v>
      </c>
      <c r="B10846" s="100" t="s">
        <v>12838</v>
      </c>
      <c r="C10846" s="99" t="s">
        <v>12834</v>
      </c>
      <c r="D10846" s="124">
        <v>13671</v>
      </c>
      <c r="E10846" s="157">
        <f>VLOOKUP(D10846,'SOAT LIQ'!$A$87:$C$3416,3,FALSE)</f>
        <v>21</v>
      </c>
      <c r="F10846" t="s">
        <v>21632</v>
      </c>
    </row>
    <row r="10847" spans="1:6" x14ac:dyDescent="0.25">
      <c r="A10847" t="s">
        <v>5523</v>
      </c>
      <c r="B10847" s="100" t="s">
        <v>12839</v>
      </c>
      <c r="C10847" s="99" t="s">
        <v>12834</v>
      </c>
      <c r="D10847" s="124">
        <v>13671</v>
      </c>
      <c r="E10847" s="157">
        <f>VLOOKUP(D10847,'SOAT LIQ'!$A$87:$C$3416,3,FALSE)</f>
        <v>21</v>
      </c>
      <c r="F10847" t="s">
        <v>21632</v>
      </c>
    </row>
    <row r="10848" spans="1:6" x14ac:dyDescent="0.25">
      <c r="A10848" t="s">
        <v>5142</v>
      </c>
      <c r="B10848" s="100" t="s">
        <v>12839</v>
      </c>
      <c r="C10848" s="99" t="s">
        <v>12834</v>
      </c>
      <c r="D10848" s="124">
        <v>13671</v>
      </c>
      <c r="E10848" s="157">
        <f>VLOOKUP(D10848,'SOAT LIQ'!$A$87:$C$3416,3,FALSE)</f>
        <v>21</v>
      </c>
      <c r="F10848" t="s">
        <v>21632</v>
      </c>
    </row>
    <row r="10849" spans="1:6" x14ac:dyDescent="0.25">
      <c r="A10849" t="s">
        <v>5523</v>
      </c>
      <c r="B10849" s="100" t="s">
        <v>12840</v>
      </c>
      <c r="C10849" s="99" t="s">
        <v>12834</v>
      </c>
      <c r="D10849" s="124">
        <v>13671</v>
      </c>
      <c r="E10849" s="157">
        <f>VLOOKUP(D10849,'SOAT LIQ'!$A$87:$C$3416,3,FALSE)</f>
        <v>21</v>
      </c>
      <c r="F10849" t="s">
        <v>21632</v>
      </c>
    </row>
    <row r="10850" spans="1:6" x14ac:dyDescent="0.25">
      <c r="A10850" t="s">
        <v>5142</v>
      </c>
      <c r="B10850" s="100" t="s">
        <v>12840</v>
      </c>
      <c r="C10850" s="99" t="s">
        <v>12834</v>
      </c>
      <c r="D10850" s="124">
        <v>13671</v>
      </c>
      <c r="E10850" s="157">
        <f>VLOOKUP(D10850,'SOAT LIQ'!$A$87:$C$3416,3,FALSE)</f>
        <v>21</v>
      </c>
      <c r="F10850" t="s">
        <v>21632</v>
      </c>
    </row>
    <row r="10851" spans="1:6" x14ac:dyDescent="0.25">
      <c r="A10851" t="s">
        <v>5523</v>
      </c>
      <c r="B10851" s="100" t="s">
        <v>12841</v>
      </c>
      <c r="C10851" s="99" t="s">
        <v>12834</v>
      </c>
      <c r="D10851" s="124">
        <v>13671</v>
      </c>
      <c r="E10851" s="157">
        <f>VLOOKUP(D10851,'SOAT LIQ'!$A$87:$C$3416,3,FALSE)</f>
        <v>21</v>
      </c>
      <c r="F10851" t="s">
        <v>21632</v>
      </c>
    </row>
    <row r="10852" spans="1:6" x14ac:dyDescent="0.25">
      <c r="A10852" t="s">
        <v>5142</v>
      </c>
      <c r="B10852" s="100" t="s">
        <v>12841</v>
      </c>
      <c r="C10852" s="99" t="s">
        <v>12834</v>
      </c>
      <c r="D10852" s="124">
        <v>13671</v>
      </c>
      <c r="E10852" s="157">
        <f>VLOOKUP(D10852,'SOAT LIQ'!$A$87:$C$3416,3,FALSE)</f>
        <v>21</v>
      </c>
      <c r="F10852" t="s">
        <v>21632</v>
      </c>
    </row>
    <row r="10853" spans="1:6" x14ac:dyDescent="0.25">
      <c r="A10853" t="s">
        <v>5523</v>
      </c>
      <c r="B10853" s="100" t="s">
        <v>12842</v>
      </c>
      <c r="C10853" s="99" t="s">
        <v>12834</v>
      </c>
      <c r="D10853" s="124">
        <v>13671</v>
      </c>
      <c r="E10853" s="157">
        <f>VLOOKUP(D10853,'SOAT LIQ'!$A$87:$C$3416,3,FALSE)</f>
        <v>21</v>
      </c>
      <c r="F10853" t="s">
        <v>21632</v>
      </c>
    </row>
    <row r="10854" spans="1:6" x14ac:dyDescent="0.25">
      <c r="A10854" t="s">
        <v>5142</v>
      </c>
      <c r="B10854" s="100" t="s">
        <v>12842</v>
      </c>
      <c r="C10854" s="99" t="s">
        <v>12834</v>
      </c>
      <c r="D10854" s="124">
        <v>13671</v>
      </c>
      <c r="E10854" s="157">
        <f>VLOOKUP(D10854,'SOAT LIQ'!$A$87:$C$3416,3,FALSE)</f>
        <v>21</v>
      </c>
      <c r="F10854" t="s">
        <v>21632</v>
      </c>
    </row>
    <row r="10855" spans="1:6" x14ac:dyDescent="0.25">
      <c r="A10855" t="s">
        <v>5523</v>
      </c>
      <c r="B10855" s="100" t="s">
        <v>12843</v>
      </c>
      <c r="C10855" s="99" t="s">
        <v>12834</v>
      </c>
      <c r="D10855" s="124">
        <v>13671</v>
      </c>
      <c r="E10855" s="157">
        <f>VLOOKUP(D10855,'SOAT LIQ'!$A$87:$C$3416,3,FALSE)</f>
        <v>21</v>
      </c>
      <c r="F10855" t="s">
        <v>21632</v>
      </c>
    </row>
    <row r="10856" spans="1:6" x14ac:dyDescent="0.25">
      <c r="A10856" t="s">
        <v>5142</v>
      </c>
      <c r="B10856" s="100" t="s">
        <v>12843</v>
      </c>
      <c r="C10856" s="99" t="s">
        <v>12834</v>
      </c>
      <c r="D10856" s="124">
        <v>13671</v>
      </c>
      <c r="E10856" s="157">
        <f>VLOOKUP(D10856,'SOAT LIQ'!$A$87:$C$3416,3,FALSE)</f>
        <v>21</v>
      </c>
      <c r="F10856" t="s">
        <v>21632</v>
      </c>
    </row>
    <row r="10857" spans="1:6" x14ac:dyDescent="0.25">
      <c r="A10857" t="s">
        <v>5523</v>
      </c>
      <c r="B10857" s="100" t="s">
        <v>12844</v>
      </c>
      <c r="C10857" s="99" t="s">
        <v>12834</v>
      </c>
      <c r="D10857" s="124">
        <v>13671</v>
      </c>
      <c r="E10857" s="157">
        <f>VLOOKUP(D10857,'SOAT LIQ'!$A$87:$C$3416,3,FALSE)</f>
        <v>21</v>
      </c>
      <c r="F10857" t="s">
        <v>21632</v>
      </c>
    </row>
    <row r="10858" spans="1:6" x14ac:dyDescent="0.25">
      <c r="A10858" t="s">
        <v>5142</v>
      </c>
      <c r="B10858" s="100" t="s">
        <v>12844</v>
      </c>
      <c r="C10858" s="99" t="s">
        <v>12834</v>
      </c>
      <c r="D10858" s="124">
        <v>13671</v>
      </c>
      <c r="E10858" s="157">
        <f>VLOOKUP(D10858,'SOAT LIQ'!$A$87:$C$3416,3,FALSE)</f>
        <v>21</v>
      </c>
      <c r="F10858" t="s">
        <v>21632</v>
      </c>
    </row>
    <row r="10859" spans="1:6" x14ac:dyDescent="0.25">
      <c r="A10859" t="s">
        <v>5523</v>
      </c>
      <c r="B10859" s="100" t="s">
        <v>12845</v>
      </c>
      <c r="C10859" s="99" t="s">
        <v>12834</v>
      </c>
      <c r="D10859" s="124">
        <v>13671</v>
      </c>
      <c r="E10859" s="157">
        <f>VLOOKUP(D10859,'SOAT LIQ'!$A$87:$C$3416,3,FALSE)</f>
        <v>21</v>
      </c>
      <c r="F10859" t="s">
        <v>21632</v>
      </c>
    </row>
    <row r="10860" spans="1:6" x14ac:dyDescent="0.25">
      <c r="A10860" t="s">
        <v>5142</v>
      </c>
      <c r="B10860" s="100" t="s">
        <v>12845</v>
      </c>
      <c r="C10860" s="99" t="s">
        <v>12834</v>
      </c>
      <c r="D10860" s="124">
        <v>13671</v>
      </c>
      <c r="E10860" s="157">
        <f>VLOOKUP(D10860,'SOAT LIQ'!$A$87:$C$3416,3,FALSE)</f>
        <v>21</v>
      </c>
      <c r="F10860" t="s">
        <v>21632</v>
      </c>
    </row>
    <row r="10861" spans="1:6" x14ac:dyDescent="0.25">
      <c r="A10861" t="s">
        <v>5523</v>
      </c>
      <c r="B10861" s="100" t="s">
        <v>12846</v>
      </c>
      <c r="C10861" s="99" t="s">
        <v>12834</v>
      </c>
      <c r="D10861" s="124">
        <v>13671</v>
      </c>
      <c r="E10861" s="157">
        <f>VLOOKUP(D10861,'SOAT LIQ'!$A$87:$C$3416,3,FALSE)</f>
        <v>21</v>
      </c>
      <c r="F10861" t="s">
        <v>21632</v>
      </c>
    </row>
    <row r="10862" spans="1:6" x14ac:dyDescent="0.25">
      <c r="A10862" t="s">
        <v>5142</v>
      </c>
      <c r="B10862" s="100" t="s">
        <v>12846</v>
      </c>
      <c r="C10862" s="99" t="s">
        <v>12834</v>
      </c>
      <c r="D10862" s="124">
        <v>13671</v>
      </c>
      <c r="E10862" s="157">
        <f>VLOOKUP(D10862,'SOAT LIQ'!$A$87:$C$3416,3,FALSE)</f>
        <v>21</v>
      </c>
      <c r="F10862" t="s">
        <v>21632</v>
      </c>
    </row>
    <row r="10863" spans="1:6" x14ac:dyDescent="0.25">
      <c r="A10863" t="s">
        <v>5523</v>
      </c>
      <c r="B10863" s="100" t="s">
        <v>12847</v>
      </c>
      <c r="C10863" s="99" t="s">
        <v>12834</v>
      </c>
      <c r="D10863" s="124">
        <v>13671</v>
      </c>
      <c r="E10863" s="157">
        <f>VLOOKUP(D10863,'SOAT LIQ'!$A$87:$C$3416,3,FALSE)</f>
        <v>21</v>
      </c>
      <c r="F10863" t="s">
        <v>21632</v>
      </c>
    </row>
    <row r="10864" spans="1:6" x14ac:dyDescent="0.25">
      <c r="A10864" t="s">
        <v>5142</v>
      </c>
      <c r="B10864" s="100" t="s">
        <v>12847</v>
      </c>
      <c r="C10864" s="99" t="s">
        <v>12834</v>
      </c>
      <c r="D10864" s="124">
        <v>13671</v>
      </c>
      <c r="E10864" s="157">
        <f>VLOOKUP(D10864,'SOAT LIQ'!$A$87:$C$3416,3,FALSE)</f>
        <v>21</v>
      </c>
      <c r="F10864" t="s">
        <v>21632</v>
      </c>
    </row>
    <row r="10865" spans="1:6" x14ac:dyDescent="0.25">
      <c r="A10865" t="s">
        <v>5523</v>
      </c>
      <c r="B10865" s="100" t="s">
        <v>12848</v>
      </c>
      <c r="C10865" s="99" t="s">
        <v>12849</v>
      </c>
      <c r="D10865" s="124">
        <v>13671</v>
      </c>
      <c r="E10865" s="157">
        <f>VLOOKUP(D10865,'SOAT LIQ'!$A$87:$C$3416,3,FALSE)</f>
        <v>21</v>
      </c>
      <c r="F10865" t="s">
        <v>21632</v>
      </c>
    </row>
    <row r="10866" spans="1:6" x14ac:dyDescent="0.25">
      <c r="A10866" t="s">
        <v>5142</v>
      </c>
      <c r="B10866" s="100" t="s">
        <v>12848</v>
      </c>
      <c r="C10866" s="99" t="s">
        <v>12849</v>
      </c>
      <c r="D10866" s="124">
        <v>13671</v>
      </c>
      <c r="E10866" s="157">
        <f>VLOOKUP(D10866,'SOAT LIQ'!$A$87:$C$3416,3,FALSE)</f>
        <v>21</v>
      </c>
      <c r="F10866" t="s">
        <v>21632</v>
      </c>
    </row>
    <row r="10867" spans="1:6" x14ac:dyDescent="0.25">
      <c r="A10867" t="s">
        <v>5523</v>
      </c>
      <c r="B10867" s="100" t="s">
        <v>12850</v>
      </c>
      <c r="C10867" s="99" t="s">
        <v>12849</v>
      </c>
      <c r="D10867" s="124">
        <v>13671</v>
      </c>
      <c r="E10867" s="157">
        <f>VLOOKUP(D10867,'SOAT LIQ'!$A$87:$C$3416,3,FALSE)</f>
        <v>21</v>
      </c>
      <c r="F10867" t="s">
        <v>21632</v>
      </c>
    </row>
    <row r="10868" spans="1:6" x14ac:dyDescent="0.25">
      <c r="A10868" t="s">
        <v>5142</v>
      </c>
      <c r="B10868" s="100" t="s">
        <v>12850</v>
      </c>
      <c r="C10868" s="99" t="s">
        <v>12849</v>
      </c>
      <c r="D10868" s="124">
        <v>13671</v>
      </c>
      <c r="E10868" s="157">
        <f>VLOOKUP(D10868,'SOAT LIQ'!$A$87:$C$3416,3,FALSE)</f>
        <v>21</v>
      </c>
      <c r="F10868" t="s">
        <v>21632</v>
      </c>
    </row>
    <row r="10869" spans="1:6" x14ac:dyDescent="0.25">
      <c r="A10869" t="s">
        <v>5523</v>
      </c>
      <c r="B10869" s="100" t="s">
        <v>12851</v>
      </c>
      <c r="C10869" s="99" t="s">
        <v>12849</v>
      </c>
      <c r="D10869" s="124">
        <v>13671</v>
      </c>
      <c r="E10869" s="157">
        <f>VLOOKUP(D10869,'SOAT LIQ'!$A$87:$C$3416,3,FALSE)</f>
        <v>21</v>
      </c>
      <c r="F10869" t="s">
        <v>21632</v>
      </c>
    </row>
    <row r="10870" spans="1:6" x14ac:dyDescent="0.25">
      <c r="A10870" t="s">
        <v>5142</v>
      </c>
      <c r="B10870" s="100" t="s">
        <v>12851</v>
      </c>
      <c r="C10870" s="99" t="s">
        <v>12849</v>
      </c>
      <c r="D10870" s="124">
        <v>13671</v>
      </c>
      <c r="E10870" s="157">
        <f>VLOOKUP(D10870,'SOAT LIQ'!$A$87:$C$3416,3,FALSE)</f>
        <v>21</v>
      </c>
      <c r="F10870" t="s">
        <v>21632</v>
      </c>
    </row>
    <row r="10871" spans="1:6" x14ac:dyDescent="0.25">
      <c r="A10871" t="s">
        <v>5523</v>
      </c>
      <c r="B10871" s="100" t="s">
        <v>12852</v>
      </c>
      <c r="C10871" s="99" t="s">
        <v>12849</v>
      </c>
      <c r="D10871" s="124">
        <v>13671</v>
      </c>
      <c r="E10871" s="157">
        <f>VLOOKUP(D10871,'SOAT LIQ'!$A$87:$C$3416,3,FALSE)</f>
        <v>21</v>
      </c>
      <c r="F10871" t="s">
        <v>21632</v>
      </c>
    </row>
    <row r="10872" spans="1:6" x14ac:dyDescent="0.25">
      <c r="A10872" t="s">
        <v>5142</v>
      </c>
      <c r="B10872" s="100" t="s">
        <v>12852</v>
      </c>
      <c r="C10872" s="99" t="s">
        <v>12849</v>
      </c>
      <c r="D10872" s="124">
        <v>13671</v>
      </c>
      <c r="E10872" s="157">
        <f>VLOOKUP(D10872,'SOAT LIQ'!$A$87:$C$3416,3,FALSE)</f>
        <v>21</v>
      </c>
      <c r="F10872" t="s">
        <v>21632</v>
      </c>
    </row>
    <row r="10873" spans="1:6" x14ac:dyDescent="0.25">
      <c r="A10873" t="s">
        <v>5523</v>
      </c>
      <c r="B10873" s="100" t="s">
        <v>12853</v>
      </c>
      <c r="C10873" s="99" t="s">
        <v>12824</v>
      </c>
      <c r="D10873" s="124">
        <v>13670</v>
      </c>
      <c r="E10873" s="157">
        <f>VLOOKUP(D10873,'SOAT LIQ'!$A$87:$C$3416,3,FALSE)</f>
        <v>20</v>
      </c>
      <c r="F10873" t="s">
        <v>21632</v>
      </c>
    </row>
    <row r="10874" spans="1:6" x14ac:dyDescent="0.25">
      <c r="A10874" t="s">
        <v>5142</v>
      </c>
      <c r="B10874" s="100" t="s">
        <v>12853</v>
      </c>
      <c r="C10874" s="99" t="s">
        <v>12824</v>
      </c>
      <c r="D10874" s="124">
        <v>13670</v>
      </c>
      <c r="E10874" s="157">
        <f>VLOOKUP(D10874,'SOAT LIQ'!$A$87:$C$3416,3,FALSE)</f>
        <v>20</v>
      </c>
      <c r="F10874" t="s">
        <v>21632</v>
      </c>
    </row>
    <row r="10875" spans="1:6" x14ac:dyDescent="0.25">
      <c r="A10875" t="s">
        <v>5523</v>
      </c>
      <c r="B10875" s="100" t="s">
        <v>12854</v>
      </c>
      <c r="C10875" s="99" t="s">
        <v>12824</v>
      </c>
      <c r="D10875" s="124">
        <v>13670</v>
      </c>
      <c r="E10875" s="157">
        <f>VLOOKUP(D10875,'SOAT LIQ'!$A$87:$C$3416,3,FALSE)</f>
        <v>20</v>
      </c>
      <c r="F10875" t="s">
        <v>21632</v>
      </c>
    </row>
    <row r="10876" spans="1:6" x14ac:dyDescent="0.25">
      <c r="A10876" t="s">
        <v>5142</v>
      </c>
      <c r="B10876" s="100" t="s">
        <v>12854</v>
      </c>
      <c r="C10876" s="99" t="s">
        <v>12824</v>
      </c>
      <c r="D10876" s="124">
        <v>13670</v>
      </c>
      <c r="E10876" s="157">
        <f>VLOOKUP(D10876,'SOAT LIQ'!$A$87:$C$3416,3,FALSE)</f>
        <v>20</v>
      </c>
      <c r="F10876" t="s">
        <v>21632</v>
      </c>
    </row>
    <row r="10877" spans="1:6" x14ac:dyDescent="0.25">
      <c r="A10877" t="s">
        <v>5523</v>
      </c>
      <c r="B10877" s="100" t="s">
        <v>12855</v>
      </c>
      <c r="C10877" s="99" t="s">
        <v>12824</v>
      </c>
      <c r="D10877" s="124">
        <v>13670</v>
      </c>
      <c r="E10877" s="157">
        <f>VLOOKUP(D10877,'SOAT LIQ'!$A$87:$C$3416,3,FALSE)</f>
        <v>20</v>
      </c>
      <c r="F10877" t="s">
        <v>21632</v>
      </c>
    </row>
    <row r="10878" spans="1:6" x14ac:dyDescent="0.25">
      <c r="A10878" t="s">
        <v>5142</v>
      </c>
      <c r="B10878" s="100" t="s">
        <v>12855</v>
      </c>
      <c r="C10878" s="99" t="s">
        <v>12824</v>
      </c>
      <c r="D10878" s="124">
        <v>13670</v>
      </c>
      <c r="E10878" s="157">
        <f>VLOOKUP(D10878,'SOAT LIQ'!$A$87:$C$3416,3,FALSE)</f>
        <v>20</v>
      </c>
      <c r="F10878" t="s">
        <v>21632</v>
      </c>
    </row>
    <row r="10879" spans="1:6" x14ac:dyDescent="0.25">
      <c r="A10879" t="s">
        <v>5523</v>
      </c>
      <c r="B10879" s="100" t="s">
        <v>12856</v>
      </c>
      <c r="C10879" s="99" t="s">
        <v>12824</v>
      </c>
      <c r="D10879" s="124">
        <v>13670</v>
      </c>
      <c r="E10879" s="157">
        <f>VLOOKUP(D10879,'SOAT LIQ'!$A$87:$C$3416,3,FALSE)</f>
        <v>20</v>
      </c>
      <c r="F10879" t="s">
        <v>21632</v>
      </c>
    </row>
    <row r="10880" spans="1:6" x14ac:dyDescent="0.25">
      <c r="A10880" t="s">
        <v>5142</v>
      </c>
      <c r="B10880" s="100" t="s">
        <v>12856</v>
      </c>
      <c r="C10880" s="99" t="s">
        <v>12824</v>
      </c>
      <c r="D10880" s="124">
        <v>13670</v>
      </c>
      <c r="E10880" s="157">
        <f>VLOOKUP(D10880,'SOAT LIQ'!$A$87:$C$3416,3,FALSE)</f>
        <v>20</v>
      </c>
      <c r="F10880" t="s">
        <v>21632</v>
      </c>
    </row>
    <row r="10881" spans="1:6" x14ac:dyDescent="0.25">
      <c r="A10881" t="s">
        <v>5142</v>
      </c>
      <c r="B10881" s="100" t="s">
        <v>12858</v>
      </c>
      <c r="C10881" s="99" t="s">
        <v>12857</v>
      </c>
      <c r="D10881" s="124">
        <v>13740</v>
      </c>
      <c r="E10881" s="157">
        <f>VLOOKUP(D10881,'SOAT LIQ'!$A$87:$C$3416,3,FALSE)</f>
        <v>12</v>
      </c>
      <c r="F10881" t="s">
        <v>21632</v>
      </c>
    </row>
    <row r="10882" spans="1:6" x14ac:dyDescent="0.25">
      <c r="A10882" t="s">
        <v>5523</v>
      </c>
      <c r="B10882" s="100" t="s">
        <v>12858</v>
      </c>
      <c r="C10882" s="99" t="s">
        <v>12857</v>
      </c>
      <c r="D10882" s="124">
        <v>13740</v>
      </c>
      <c r="E10882" s="157">
        <f>VLOOKUP(D10882,'SOAT LIQ'!$A$87:$C$3416,3,FALSE)</f>
        <v>12</v>
      </c>
      <c r="F10882" t="s">
        <v>21632</v>
      </c>
    </row>
    <row r="10883" spans="1:6" x14ac:dyDescent="0.25">
      <c r="A10883" t="s">
        <v>5142</v>
      </c>
      <c r="B10883" s="100" t="s">
        <v>12860</v>
      </c>
      <c r="C10883" s="99" t="s">
        <v>12859</v>
      </c>
      <c r="D10883" s="124">
        <v>13671</v>
      </c>
      <c r="E10883" s="157">
        <f>VLOOKUP(D10883,'SOAT LIQ'!$A$87:$C$3416,3,FALSE)</f>
        <v>21</v>
      </c>
      <c r="F10883" t="s">
        <v>21632</v>
      </c>
    </row>
    <row r="10884" spans="1:6" x14ac:dyDescent="0.25">
      <c r="A10884" t="s">
        <v>5523</v>
      </c>
      <c r="B10884" s="100" t="s">
        <v>12860</v>
      </c>
      <c r="C10884" s="99" t="s">
        <v>12859</v>
      </c>
      <c r="D10884" s="124">
        <v>13671</v>
      </c>
      <c r="E10884" s="157">
        <f>VLOOKUP(D10884,'SOAT LIQ'!$A$87:$C$3416,3,FALSE)</f>
        <v>21</v>
      </c>
      <c r="F10884" t="s">
        <v>21632</v>
      </c>
    </row>
    <row r="10885" spans="1:6" x14ac:dyDescent="0.25">
      <c r="A10885" t="s">
        <v>5142</v>
      </c>
      <c r="B10885" s="100" t="s">
        <v>12862</v>
      </c>
      <c r="C10885" s="99" t="s">
        <v>12861</v>
      </c>
      <c r="D10885" s="124">
        <v>13740</v>
      </c>
      <c r="E10885" s="157">
        <f>VLOOKUP(D10885,'SOAT LIQ'!$A$87:$C$3416,3,FALSE)</f>
        <v>12</v>
      </c>
      <c r="F10885" t="s">
        <v>21632</v>
      </c>
    </row>
    <row r="10886" spans="1:6" x14ac:dyDescent="0.25">
      <c r="A10886" t="s">
        <v>5523</v>
      </c>
      <c r="B10886" s="100" t="s">
        <v>12862</v>
      </c>
      <c r="C10886" s="99" t="s">
        <v>12861</v>
      </c>
      <c r="D10886" s="124">
        <v>13740</v>
      </c>
      <c r="E10886" s="157">
        <f>VLOOKUP(D10886,'SOAT LIQ'!$A$87:$C$3416,3,FALSE)</f>
        <v>12</v>
      </c>
      <c r="F10886" t="s">
        <v>21632</v>
      </c>
    </row>
    <row r="10887" spans="1:6" x14ac:dyDescent="0.25">
      <c r="A10887" t="s">
        <v>5142</v>
      </c>
      <c r="B10887" s="100" t="s">
        <v>12864</v>
      </c>
      <c r="C10887" s="99" t="s">
        <v>12863</v>
      </c>
      <c r="D10887" s="124">
        <v>13740</v>
      </c>
      <c r="E10887" s="157">
        <f>VLOOKUP(D10887,'SOAT LIQ'!$A$87:$C$3416,3,FALSE)</f>
        <v>12</v>
      </c>
      <c r="F10887" t="s">
        <v>21632</v>
      </c>
    </row>
    <row r="10888" spans="1:6" x14ac:dyDescent="0.25">
      <c r="A10888" t="s">
        <v>5523</v>
      </c>
      <c r="B10888" s="100" t="s">
        <v>12864</v>
      </c>
      <c r="C10888" s="99" t="s">
        <v>12863</v>
      </c>
      <c r="D10888" s="124">
        <v>13740</v>
      </c>
      <c r="E10888" s="157">
        <f>VLOOKUP(D10888,'SOAT LIQ'!$A$87:$C$3416,3,FALSE)</f>
        <v>12</v>
      </c>
      <c r="F10888" t="s">
        <v>21632</v>
      </c>
    </row>
    <row r="10889" spans="1:6" x14ac:dyDescent="0.25">
      <c r="A10889" t="s">
        <v>5142</v>
      </c>
      <c r="B10889" s="100" t="s">
        <v>12866</v>
      </c>
      <c r="C10889" s="99" t="s">
        <v>12865</v>
      </c>
      <c r="D10889" s="124">
        <v>13671</v>
      </c>
      <c r="E10889" s="157">
        <f>VLOOKUP(D10889,'SOAT LIQ'!$A$87:$C$3416,3,FALSE)</f>
        <v>21</v>
      </c>
      <c r="F10889" t="s">
        <v>21632</v>
      </c>
    </row>
    <row r="10890" spans="1:6" x14ac:dyDescent="0.25">
      <c r="A10890" t="s">
        <v>5523</v>
      </c>
      <c r="B10890" s="100" t="s">
        <v>12866</v>
      </c>
      <c r="C10890" s="99" t="s">
        <v>12865</v>
      </c>
      <c r="D10890" s="124">
        <v>13671</v>
      </c>
      <c r="E10890" s="157">
        <f>VLOOKUP(D10890,'SOAT LIQ'!$A$87:$C$3416,3,FALSE)</f>
        <v>21</v>
      </c>
      <c r="F10890" t="s">
        <v>21632</v>
      </c>
    </row>
    <row r="10891" spans="1:6" x14ac:dyDescent="0.25">
      <c r="A10891" t="s">
        <v>5142</v>
      </c>
      <c r="B10891" s="100" t="s">
        <v>12868</v>
      </c>
      <c r="C10891" s="99" t="s">
        <v>12867</v>
      </c>
      <c r="D10891" s="124">
        <v>13740</v>
      </c>
      <c r="E10891" s="157">
        <f>VLOOKUP(D10891,'SOAT LIQ'!$A$87:$C$3416,3,FALSE)</f>
        <v>12</v>
      </c>
      <c r="F10891" t="s">
        <v>21632</v>
      </c>
    </row>
    <row r="10892" spans="1:6" x14ac:dyDescent="0.25">
      <c r="A10892" t="s">
        <v>5523</v>
      </c>
      <c r="B10892" s="100" t="s">
        <v>12868</v>
      </c>
      <c r="C10892" s="99" t="s">
        <v>12867</v>
      </c>
      <c r="D10892" s="124">
        <v>13740</v>
      </c>
      <c r="E10892" s="157">
        <f>VLOOKUP(D10892,'SOAT LIQ'!$A$87:$C$3416,3,FALSE)</f>
        <v>12</v>
      </c>
      <c r="F10892" t="s">
        <v>21632</v>
      </c>
    </row>
    <row r="10893" spans="1:6" x14ac:dyDescent="0.25">
      <c r="A10893" t="s">
        <v>5142</v>
      </c>
      <c r="B10893" s="100" t="s">
        <v>12870</v>
      </c>
      <c r="C10893" s="99" t="s">
        <v>12869</v>
      </c>
      <c r="D10893" s="124">
        <v>13670</v>
      </c>
      <c r="E10893" s="157">
        <f>VLOOKUP(D10893,'SOAT LIQ'!$A$87:$C$3416,3,FALSE)</f>
        <v>20</v>
      </c>
      <c r="F10893" t="s">
        <v>21632</v>
      </c>
    </row>
    <row r="10894" spans="1:6" x14ac:dyDescent="0.25">
      <c r="A10894" t="s">
        <v>5523</v>
      </c>
      <c r="B10894" s="100" t="s">
        <v>12870</v>
      </c>
      <c r="C10894" s="99" t="s">
        <v>12869</v>
      </c>
      <c r="D10894" s="124">
        <v>13670</v>
      </c>
      <c r="E10894" s="157">
        <f>VLOOKUP(D10894,'SOAT LIQ'!$A$87:$C$3416,3,FALSE)</f>
        <v>20</v>
      </c>
      <c r="F10894" t="s">
        <v>21632</v>
      </c>
    </row>
    <row r="10895" spans="1:6" x14ac:dyDescent="0.25">
      <c r="A10895" t="s">
        <v>5142</v>
      </c>
      <c r="B10895" s="100" t="s">
        <v>12871</v>
      </c>
      <c r="C10895" s="99" t="s">
        <v>12872</v>
      </c>
      <c r="D10895" s="124">
        <v>13670</v>
      </c>
      <c r="E10895" s="157">
        <f>VLOOKUP(D10895,'SOAT LIQ'!$A$87:$C$3416,3,FALSE)</f>
        <v>20</v>
      </c>
      <c r="F10895" t="s">
        <v>21632</v>
      </c>
    </row>
    <row r="10896" spans="1:6" x14ac:dyDescent="0.25">
      <c r="A10896" t="s">
        <v>5523</v>
      </c>
      <c r="B10896" s="100" t="s">
        <v>12871</v>
      </c>
      <c r="C10896" s="99" t="s">
        <v>12872</v>
      </c>
      <c r="D10896" s="124">
        <v>13670</v>
      </c>
      <c r="E10896" s="157">
        <f>VLOOKUP(D10896,'SOAT LIQ'!$A$87:$C$3416,3,FALSE)</f>
        <v>20</v>
      </c>
      <c r="F10896" t="s">
        <v>21632</v>
      </c>
    </row>
    <row r="10897" spans="1:6" x14ac:dyDescent="0.25">
      <c r="A10897" t="s">
        <v>5142</v>
      </c>
      <c r="B10897" s="100" t="s">
        <v>12873</v>
      </c>
      <c r="C10897" s="99" t="s">
        <v>12872</v>
      </c>
      <c r="D10897" s="124">
        <v>13670</v>
      </c>
      <c r="E10897" s="157">
        <f>VLOOKUP(D10897,'SOAT LIQ'!$A$87:$C$3416,3,FALSE)</f>
        <v>20</v>
      </c>
      <c r="F10897" t="s">
        <v>21632</v>
      </c>
    </row>
    <row r="10898" spans="1:6" x14ac:dyDescent="0.25">
      <c r="A10898" t="s">
        <v>5523</v>
      </c>
      <c r="B10898" s="100" t="s">
        <v>12873</v>
      </c>
      <c r="C10898" s="99" t="s">
        <v>12872</v>
      </c>
      <c r="D10898" s="124">
        <v>13670</v>
      </c>
      <c r="E10898" s="157">
        <f>VLOOKUP(D10898,'SOAT LIQ'!$A$87:$C$3416,3,FALSE)</f>
        <v>20</v>
      </c>
      <c r="F10898" t="s">
        <v>21632</v>
      </c>
    </row>
    <row r="10899" spans="1:6" x14ac:dyDescent="0.25">
      <c r="A10899" t="s">
        <v>5142</v>
      </c>
      <c r="B10899" s="100" t="s">
        <v>12874</v>
      </c>
      <c r="C10899" s="99" t="s">
        <v>12867</v>
      </c>
      <c r="D10899" s="124">
        <v>13740</v>
      </c>
      <c r="E10899" s="157">
        <f>VLOOKUP(D10899,'SOAT LIQ'!$A$87:$C$3416,3,FALSE)</f>
        <v>12</v>
      </c>
      <c r="F10899" t="s">
        <v>21632</v>
      </c>
    </row>
    <row r="10900" spans="1:6" x14ac:dyDescent="0.25">
      <c r="A10900" t="s">
        <v>5523</v>
      </c>
      <c r="B10900" s="100" t="s">
        <v>12874</v>
      </c>
      <c r="C10900" s="99" t="s">
        <v>12867</v>
      </c>
      <c r="D10900" s="124">
        <v>13740</v>
      </c>
      <c r="E10900" s="157">
        <f>VLOOKUP(D10900,'SOAT LIQ'!$A$87:$C$3416,3,FALSE)</f>
        <v>12</v>
      </c>
      <c r="F10900" t="s">
        <v>21632</v>
      </c>
    </row>
    <row r="10901" spans="1:6" x14ac:dyDescent="0.25">
      <c r="A10901" t="s">
        <v>5142</v>
      </c>
      <c r="B10901" s="100" t="s">
        <v>12875</v>
      </c>
      <c r="C10901" s="99" t="s">
        <v>12876</v>
      </c>
      <c r="D10901" s="124">
        <v>13671</v>
      </c>
      <c r="E10901" s="157">
        <f>VLOOKUP(D10901,'SOAT LIQ'!$A$87:$C$3416,3,FALSE)</f>
        <v>21</v>
      </c>
      <c r="F10901" t="s">
        <v>21632</v>
      </c>
    </row>
    <row r="10902" spans="1:6" x14ac:dyDescent="0.25">
      <c r="A10902" t="s">
        <v>5523</v>
      </c>
      <c r="B10902" s="100" t="s">
        <v>12875</v>
      </c>
      <c r="C10902" s="99" t="s">
        <v>12876</v>
      </c>
      <c r="D10902" s="124">
        <v>13671</v>
      </c>
      <c r="E10902" s="157">
        <f>VLOOKUP(D10902,'SOAT LIQ'!$A$87:$C$3416,3,FALSE)</f>
        <v>21</v>
      </c>
      <c r="F10902" t="s">
        <v>21632</v>
      </c>
    </row>
    <row r="10903" spans="1:6" x14ac:dyDescent="0.25">
      <c r="A10903" t="s">
        <v>5523</v>
      </c>
      <c r="B10903" s="100" t="s">
        <v>12877</v>
      </c>
      <c r="C10903" s="99" t="s">
        <v>12876</v>
      </c>
      <c r="D10903" s="124">
        <v>13740</v>
      </c>
      <c r="E10903" s="157">
        <f>VLOOKUP(D10903,'SOAT LIQ'!$A$87:$C$3416,3,FALSE)</f>
        <v>12</v>
      </c>
      <c r="F10903" t="s">
        <v>21632</v>
      </c>
    </row>
    <row r="10904" spans="1:6" x14ac:dyDescent="0.25">
      <c r="A10904" t="s">
        <v>5523</v>
      </c>
      <c r="B10904" s="100" t="s">
        <v>12878</v>
      </c>
      <c r="C10904" s="99" t="s">
        <v>12876</v>
      </c>
      <c r="D10904" s="124">
        <v>13740</v>
      </c>
      <c r="E10904" s="157">
        <f>VLOOKUP(D10904,'SOAT LIQ'!$A$87:$C$3416,3,FALSE)</f>
        <v>12</v>
      </c>
      <c r="F10904" t="s">
        <v>21632</v>
      </c>
    </row>
    <row r="10905" spans="1:6" x14ac:dyDescent="0.25">
      <c r="A10905" t="s">
        <v>5523</v>
      </c>
      <c r="B10905" s="100" t="s">
        <v>12879</v>
      </c>
      <c r="C10905" s="99" t="s">
        <v>12880</v>
      </c>
      <c r="D10905" s="124">
        <v>13671</v>
      </c>
      <c r="E10905" s="157">
        <f>VLOOKUP(D10905,'SOAT LIQ'!$A$87:$C$3416,3,FALSE)</f>
        <v>21</v>
      </c>
      <c r="F10905" t="s">
        <v>21632</v>
      </c>
    </row>
    <row r="10906" spans="1:6" x14ac:dyDescent="0.25">
      <c r="A10906" t="s">
        <v>5523</v>
      </c>
      <c r="B10906" s="100" t="s">
        <v>12881</v>
      </c>
      <c r="C10906" s="99" t="s">
        <v>12880</v>
      </c>
      <c r="D10906" s="124">
        <v>13671</v>
      </c>
      <c r="E10906" s="157">
        <f>VLOOKUP(D10906,'SOAT LIQ'!$A$87:$C$3416,3,FALSE)</f>
        <v>21</v>
      </c>
      <c r="F10906" t="s">
        <v>21632</v>
      </c>
    </row>
    <row r="10907" spans="1:6" x14ac:dyDescent="0.25">
      <c r="A10907" t="s">
        <v>5523</v>
      </c>
      <c r="B10907" s="100" t="s">
        <v>12882</v>
      </c>
      <c r="C10907" s="99" t="s">
        <v>12883</v>
      </c>
      <c r="D10907" s="124">
        <v>13740</v>
      </c>
      <c r="E10907" s="157">
        <f>VLOOKUP(D10907,'SOAT LIQ'!$A$87:$C$3416,3,FALSE)</f>
        <v>12</v>
      </c>
      <c r="F10907" t="s">
        <v>21632</v>
      </c>
    </row>
    <row r="10908" spans="1:6" x14ac:dyDescent="0.25">
      <c r="A10908" t="s">
        <v>5523</v>
      </c>
      <c r="B10908" s="100" t="s">
        <v>12884</v>
      </c>
      <c r="C10908" s="99" t="s">
        <v>12883</v>
      </c>
      <c r="D10908" s="124">
        <v>13740</v>
      </c>
      <c r="E10908" s="157">
        <f>VLOOKUP(D10908,'SOAT LIQ'!$A$87:$C$3416,3,FALSE)</f>
        <v>12</v>
      </c>
      <c r="F10908" t="s">
        <v>21632</v>
      </c>
    </row>
    <row r="10909" spans="1:6" x14ac:dyDescent="0.25">
      <c r="A10909" t="s">
        <v>5523</v>
      </c>
      <c r="B10909" s="100" t="s">
        <v>12885</v>
      </c>
      <c r="C10909" s="99" t="s">
        <v>12886</v>
      </c>
      <c r="D10909" s="124">
        <v>13670</v>
      </c>
      <c r="E10909" s="157">
        <f>VLOOKUP(D10909,'SOAT LIQ'!$A$87:$C$3416,3,FALSE)</f>
        <v>20</v>
      </c>
      <c r="F10909" t="s">
        <v>21632</v>
      </c>
    </row>
    <row r="10910" spans="1:6" x14ac:dyDescent="0.25">
      <c r="A10910" t="s">
        <v>5523</v>
      </c>
      <c r="B10910" s="100" t="s">
        <v>12887</v>
      </c>
      <c r="C10910" s="99" t="s">
        <v>12886</v>
      </c>
      <c r="D10910" s="124">
        <v>13670</v>
      </c>
      <c r="E10910" s="157">
        <f>VLOOKUP(D10910,'SOAT LIQ'!$A$87:$C$3416,3,FALSE)</f>
        <v>20</v>
      </c>
      <c r="F10910" t="s">
        <v>21632</v>
      </c>
    </row>
    <row r="10911" spans="1:6" x14ac:dyDescent="0.25">
      <c r="A10911" t="s">
        <v>5142</v>
      </c>
      <c r="B10911" s="100" t="s">
        <v>12888</v>
      </c>
      <c r="C10911" s="99" t="s">
        <v>12880</v>
      </c>
      <c r="D10911" s="124">
        <v>13671</v>
      </c>
      <c r="E10911" s="157">
        <f>VLOOKUP(D10911,'SOAT LIQ'!$A$87:$C$3416,3,FALSE)</f>
        <v>21</v>
      </c>
      <c r="F10911" t="s">
        <v>21632</v>
      </c>
    </row>
    <row r="10912" spans="1:6" x14ac:dyDescent="0.25">
      <c r="A10912" t="s">
        <v>5523</v>
      </c>
      <c r="B10912" s="100" t="s">
        <v>12888</v>
      </c>
      <c r="C10912" s="99" t="s">
        <v>12880</v>
      </c>
      <c r="D10912" s="124">
        <v>13671</v>
      </c>
      <c r="E10912" s="157">
        <f>VLOOKUP(D10912,'SOAT LIQ'!$A$87:$C$3416,3,FALSE)</f>
        <v>21</v>
      </c>
      <c r="F10912" t="s">
        <v>21632</v>
      </c>
    </row>
    <row r="10913" spans="1:6" x14ac:dyDescent="0.25">
      <c r="A10913" t="s">
        <v>5142</v>
      </c>
      <c r="B10913" s="100" t="s">
        <v>12889</v>
      </c>
      <c r="C10913" s="99" t="s">
        <v>12880</v>
      </c>
      <c r="D10913" s="124">
        <v>13671</v>
      </c>
      <c r="E10913" s="157">
        <f>VLOOKUP(D10913,'SOAT LIQ'!$A$87:$C$3416,3,FALSE)</f>
        <v>21</v>
      </c>
      <c r="F10913" t="s">
        <v>21632</v>
      </c>
    </row>
    <row r="10914" spans="1:6" x14ac:dyDescent="0.25">
      <c r="A10914" t="s">
        <v>5523</v>
      </c>
      <c r="B10914" s="100" t="s">
        <v>12889</v>
      </c>
      <c r="C10914" s="99" t="s">
        <v>12880</v>
      </c>
      <c r="D10914" s="124">
        <v>13671</v>
      </c>
      <c r="E10914" s="157">
        <f>VLOOKUP(D10914,'SOAT LIQ'!$A$87:$C$3416,3,FALSE)</f>
        <v>21</v>
      </c>
      <c r="F10914" t="s">
        <v>21632</v>
      </c>
    </row>
    <row r="10915" spans="1:6" x14ac:dyDescent="0.25">
      <c r="A10915" t="s">
        <v>5523</v>
      </c>
      <c r="B10915" s="100" t="s">
        <v>12890</v>
      </c>
      <c r="C10915" s="99" t="s">
        <v>12876</v>
      </c>
      <c r="D10915" s="124">
        <v>13740</v>
      </c>
      <c r="E10915" s="157">
        <f>VLOOKUP(D10915,'SOAT LIQ'!$A$87:$C$3416,3,FALSE)</f>
        <v>12</v>
      </c>
      <c r="F10915" t="s">
        <v>21632</v>
      </c>
    </row>
    <row r="10916" spans="1:6" x14ac:dyDescent="0.25">
      <c r="A10916" t="s">
        <v>5523</v>
      </c>
      <c r="B10916" s="100" t="s">
        <v>12891</v>
      </c>
      <c r="C10916" s="99" t="s">
        <v>12876</v>
      </c>
      <c r="D10916" s="124">
        <v>13740</v>
      </c>
      <c r="E10916" s="157">
        <f>VLOOKUP(D10916,'SOAT LIQ'!$A$87:$C$3416,3,FALSE)</f>
        <v>12</v>
      </c>
      <c r="F10916" t="s">
        <v>21632</v>
      </c>
    </row>
    <row r="10917" spans="1:6" x14ac:dyDescent="0.25">
      <c r="A10917" t="s">
        <v>5523</v>
      </c>
      <c r="B10917" s="100" t="s">
        <v>12892</v>
      </c>
      <c r="C10917" s="99" t="s">
        <v>12880</v>
      </c>
      <c r="D10917" s="124">
        <v>13671</v>
      </c>
      <c r="E10917" s="157">
        <f>VLOOKUP(D10917,'SOAT LIQ'!$A$87:$C$3416,3,FALSE)</f>
        <v>21</v>
      </c>
      <c r="F10917" t="s">
        <v>21632</v>
      </c>
    </row>
    <row r="10918" spans="1:6" x14ac:dyDescent="0.25">
      <c r="A10918" t="s">
        <v>5523</v>
      </c>
      <c r="B10918" s="100" t="s">
        <v>12893</v>
      </c>
      <c r="C10918" s="99" t="s">
        <v>12880</v>
      </c>
      <c r="D10918" s="124">
        <v>13740</v>
      </c>
      <c r="E10918" s="157">
        <f>VLOOKUP(D10918,'SOAT LIQ'!$A$87:$C$3416,3,FALSE)</f>
        <v>12</v>
      </c>
      <c r="F10918" t="s">
        <v>21632</v>
      </c>
    </row>
    <row r="10919" spans="1:6" x14ac:dyDescent="0.25">
      <c r="A10919" t="s">
        <v>5523</v>
      </c>
      <c r="B10919" s="100" t="s">
        <v>12894</v>
      </c>
      <c r="C10919" s="99" t="s">
        <v>12880</v>
      </c>
      <c r="D10919" s="124">
        <v>13740</v>
      </c>
      <c r="E10919" s="157">
        <f>VLOOKUP(D10919,'SOAT LIQ'!$A$87:$C$3416,3,FALSE)</f>
        <v>12</v>
      </c>
      <c r="F10919" t="s">
        <v>21632</v>
      </c>
    </row>
    <row r="10920" spans="1:6" x14ac:dyDescent="0.25">
      <c r="A10920" t="s">
        <v>5523</v>
      </c>
      <c r="B10920" s="100" t="s">
        <v>12895</v>
      </c>
      <c r="C10920" s="99" t="s">
        <v>12880</v>
      </c>
      <c r="D10920" s="124">
        <v>13740</v>
      </c>
      <c r="E10920" s="157">
        <f>VLOOKUP(D10920,'SOAT LIQ'!$A$87:$C$3416,3,FALSE)</f>
        <v>12</v>
      </c>
      <c r="F10920" t="s">
        <v>21632</v>
      </c>
    </row>
    <row r="10921" spans="1:6" x14ac:dyDescent="0.25">
      <c r="A10921" t="s">
        <v>5142</v>
      </c>
      <c r="B10921" s="100" t="s">
        <v>12896</v>
      </c>
      <c r="C10921" s="99" t="s">
        <v>12897</v>
      </c>
      <c r="D10921" s="124">
        <v>13670</v>
      </c>
      <c r="E10921" s="157">
        <f>VLOOKUP(D10921,'SOAT LIQ'!$A$87:$C$3416,3,FALSE)</f>
        <v>20</v>
      </c>
      <c r="F10921" t="s">
        <v>21632</v>
      </c>
    </row>
    <row r="10922" spans="1:6" x14ac:dyDescent="0.25">
      <c r="A10922" t="s">
        <v>5523</v>
      </c>
      <c r="B10922" s="100" t="s">
        <v>12896</v>
      </c>
      <c r="C10922" s="99" t="s">
        <v>12897</v>
      </c>
      <c r="D10922" s="124">
        <v>13670</v>
      </c>
      <c r="E10922" s="157">
        <f>VLOOKUP(D10922,'SOAT LIQ'!$A$87:$C$3416,3,FALSE)</f>
        <v>20</v>
      </c>
      <c r="F10922" t="s">
        <v>21632</v>
      </c>
    </row>
    <row r="10923" spans="1:6" x14ac:dyDescent="0.25">
      <c r="A10923" t="s">
        <v>5142</v>
      </c>
      <c r="B10923" s="100" t="s">
        <v>12898</v>
      </c>
      <c r="C10923" s="99" t="s">
        <v>12897</v>
      </c>
      <c r="D10923" s="124">
        <v>13670</v>
      </c>
      <c r="E10923" s="157">
        <f>VLOOKUP(D10923,'SOAT LIQ'!$A$87:$C$3416,3,FALSE)</f>
        <v>20</v>
      </c>
      <c r="F10923" t="s">
        <v>21632</v>
      </c>
    </row>
    <row r="10924" spans="1:6" x14ac:dyDescent="0.25">
      <c r="A10924" t="s">
        <v>5523</v>
      </c>
      <c r="B10924" s="100" t="s">
        <v>12898</v>
      </c>
      <c r="C10924" s="99" t="s">
        <v>12897</v>
      </c>
      <c r="D10924" s="124">
        <v>13670</v>
      </c>
      <c r="E10924" s="157">
        <f>VLOOKUP(D10924,'SOAT LIQ'!$A$87:$C$3416,3,FALSE)</f>
        <v>20</v>
      </c>
      <c r="F10924" t="s">
        <v>21632</v>
      </c>
    </row>
    <row r="10925" spans="1:6" x14ac:dyDescent="0.25">
      <c r="A10925" t="s">
        <v>5142</v>
      </c>
      <c r="B10925" s="100" t="s">
        <v>12899</v>
      </c>
      <c r="C10925" s="99" t="s">
        <v>12883</v>
      </c>
      <c r="D10925" s="124">
        <v>13740</v>
      </c>
      <c r="E10925" s="157">
        <f>VLOOKUP(D10925,'SOAT LIQ'!$A$87:$C$3416,3,FALSE)</f>
        <v>12</v>
      </c>
      <c r="F10925" t="s">
        <v>21632</v>
      </c>
    </row>
    <row r="10926" spans="1:6" x14ac:dyDescent="0.25">
      <c r="A10926" t="s">
        <v>5523</v>
      </c>
      <c r="B10926" s="100" t="s">
        <v>12899</v>
      </c>
      <c r="C10926" s="99" t="s">
        <v>12883</v>
      </c>
      <c r="D10926" s="124">
        <v>13740</v>
      </c>
      <c r="E10926" s="157">
        <f>VLOOKUP(D10926,'SOAT LIQ'!$A$87:$C$3416,3,FALSE)</f>
        <v>12</v>
      </c>
      <c r="F10926" t="s">
        <v>21632</v>
      </c>
    </row>
    <row r="10927" spans="1:6" x14ac:dyDescent="0.25">
      <c r="A10927" t="s">
        <v>5523</v>
      </c>
      <c r="B10927" s="100" t="s">
        <v>12900</v>
      </c>
      <c r="C10927" s="99" t="s">
        <v>12883</v>
      </c>
      <c r="D10927" s="124">
        <v>13740</v>
      </c>
      <c r="E10927" s="157">
        <f>VLOOKUP(D10927,'SOAT LIQ'!$A$87:$C$3416,3,FALSE)</f>
        <v>12</v>
      </c>
      <c r="F10927" t="s">
        <v>21632</v>
      </c>
    </row>
    <row r="10928" spans="1:6" x14ac:dyDescent="0.25">
      <c r="A10928" t="s">
        <v>5142</v>
      </c>
      <c r="B10928" s="100" t="s">
        <v>12900</v>
      </c>
      <c r="C10928" s="99" t="s">
        <v>12883</v>
      </c>
      <c r="D10928" s="124">
        <v>13740</v>
      </c>
      <c r="E10928" s="157">
        <f>VLOOKUP(D10928,'SOAT LIQ'!$A$87:$C$3416,3,FALSE)</f>
        <v>12</v>
      </c>
      <c r="F10928" t="s">
        <v>21632</v>
      </c>
    </row>
    <row r="10929" spans="1:6" x14ac:dyDescent="0.25">
      <c r="A10929" t="s">
        <v>5523</v>
      </c>
      <c r="B10929" s="100" t="s">
        <v>12901</v>
      </c>
      <c r="C10929" s="99" t="s">
        <v>12872</v>
      </c>
      <c r="D10929" s="124">
        <v>1301</v>
      </c>
      <c r="E10929" s="157">
        <f>VLOOKUP(D10929,'SOAT LIQ'!$A$87:$C$3416,3,FALSE)</f>
        <v>20</v>
      </c>
      <c r="F10929" t="s">
        <v>21632</v>
      </c>
    </row>
    <row r="10930" spans="1:6" x14ac:dyDescent="0.25">
      <c r="A10930" t="s">
        <v>5142</v>
      </c>
      <c r="B10930" s="100" t="s">
        <v>12901</v>
      </c>
      <c r="C10930" s="99" t="s">
        <v>12872</v>
      </c>
      <c r="D10930" s="124">
        <v>1301</v>
      </c>
      <c r="E10930" s="157">
        <f>VLOOKUP(D10930,'SOAT LIQ'!$A$87:$C$3416,3,FALSE)</f>
        <v>20</v>
      </c>
      <c r="F10930" t="s">
        <v>21632</v>
      </c>
    </row>
    <row r="10931" spans="1:6" x14ac:dyDescent="0.25">
      <c r="A10931" t="s">
        <v>5523</v>
      </c>
      <c r="B10931" s="100" t="s">
        <v>12902</v>
      </c>
      <c r="C10931" s="99" t="s">
        <v>12872</v>
      </c>
      <c r="D10931" s="124">
        <v>1301</v>
      </c>
      <c r="E10931" s="157">
        <f>VLOOKUP(D10931,'SOAT LIQ'!$A$87:$C$3416,3,FALSE)</f>
        <v>20</v>
      </c>
      <c r="F10931" t="s">
        <v>21632</v>
      </c>
    </row>
    <row r="10932" spans="1:6" x14ac:dyDescent="0.25">
      <c r="A10932" t="s">
        <v>5142</v>
      </c>
      <c r="B10932" s="100" t="s">
        <v>12902</v>
      </c>
      <c r="C10932" s="99" t="s">
        <v>12872</v>
      </c>
      <c r="D10932" s="124">
        <v>1301</v>
      </c>
      <c r="E10932" s="157">
        <f>VLOOKUP(D10932,'SOAT LIQ'!$A$87:$C$3416,3,FALSE)</f>
        <v>20</v>
      </c>
      <c r="F10932" t="s">
        <v>21632</v>
      </c>
    </row>
    <row r="10933" spans="1:6" x14ac:dyDescent="0.25">
      <c r="A10933" t="s">
        <v>5142</v>
      </c>
      <c r="B10933" s="100" t="s">
        <v>12903</v>
      </c>
      <c r="C10933" s="99" t="s">
        <v>12904</v>
      </c>
      <c r="D10933" s="124">
        <v>13740</v>
      </c>
      <c r="E10933" s="157">
        <f>VLOOKUP(D10933,'SOAT LIQ'!$A$87:$C$3416,3,FALSE)</f>
        <v>12</v>
      </c>
      <c r="F10933" t="s">
        <v>21632</v>
      </c>
    </row>
    <row r="10934" spans="1:6" x14ac:dyDescent="0.25">
      <c r="A10934" t="s">
        <v>5523</v>
      </c>
      <c r="B10934" s="100" t="s">
        <v>12903</v>
      </c>
      <c r="C10934" s="99" t="s">
        <v>12904</v>
      </c>
      <c r="D10934" s="124">
        <v>13740</v>
      </c>
      <c r="E10934" s="157">
        <f>VLOOKUP(D10934,'SOAT LIQ'!$A$87:$C$3416,3,FALSE)</f>
        <v>12</v>
      </c>
      <c r="F10934" t="s">
        <v>21632</v>
      </c>
    </row>
    <row r="10935" spans="1:6" x14ac:dyDescent="0.25">
      <c r="A10935" t="s">
        <v>5523</v>
      </c>
      <c r="B10935" s="100" t="s">
        <v>12905</v>
      </c>
      <c r="C10935" s="99" t="s">
        <v>12904</v>
      </c>
      <c r="D10935" s="124">
        <v>13740</v>
      </c>
      <c r="E10935" s="157">
        <f>VLOOKUP(D10935,'SOAT LIQ'!$A$87:$C$3416,3,FALSE)</f>
        <v>12</v>
      </c>
      <c r="F10935" t="s">
        <v>21632</v>
      </c>
    </row>
    <row r="10936" spans="1:6" x14ac:dyDescent="0.25">
      <c r="A10936" t="s">
        <v>5142</v>
      </c>
      <c r="B10936" s="100" t="s">
        <v>12905</v>
      </c>
      <c r="C10936" s="99" t="s">
        <v>12904</v>
      </c>
      <c r="D10936" s="124">
        <v>13740</v>
      </c>
      <c r="E10936" s="157">
        <f>VLOOKUP(D10936,'SOAT LIQ'!$A$87:$C$3416,3,FALSE)</f>
        <v>12</v>
      </c>
      <c r="F10936" t="s">
        <v>21632</v>
      </c>
    </row>
    <row r="10937" spans="1:6" x14ac:dyDescent="0.25">
      <c r="A10937" t="s">
        <v>5523</v>
      </c>
      <c r="B10937" s="100" t="s">
        <v>12906</v>
      </c>
      <c r="C10937" s="99" t="s">
        <v>12904</v>
      </c>
      <c r="D10937" s="124">
        <v>13740</v>
      </c>
      <c r="E10937" s="157">
        <f>VLOOKUP(D10937,'SOAT LIQ'!$A$87:$C$3416,3,FALSE)</f>
        <v>12</v>
      </c>
      <c r="F10937" t="s">
        <v>21632</v>
      </c>
    </row>
    <row r="10938" spans="1:6" x14ac:dyDescent="0.25">
      <c r="A10938" t="s">
        <v>5142</v>
      </c>
      <c r="B10938" s="100" t="s">
        <v>12906</v>
      </c>
      <c r="C10938" s="99" t="s">
        <v>12904</v>
      </c>
      <c r="D10938" s="124">
        <v>13740</v>
      </c>
      <c r="E10938" s="157">
        <f>VLOOKUP(D10938,'SOAT LIQ'!$A$87:$C$3416,3,FALSE)</f>
        <v>12</v>
      </c>
      <c r="F10938" t="s">
        <v>21632</v>
      </c>
    </row>
    <row r="10939" spans="1:6" x14ac:dyDescent="0.25">
      <c r="A10939" t="s">
        <v>5523</v>
      </c>
      <c r="B10939" s="100" t="s">
        <v>12907</v>
      </c>
      <c r="C10939" s="99" t="s">
        <v>12904</v>
      </c>
      <c r="D10939" s="124">
        <v>13740</v>
      </c>
      <c r="E10939" s="157">
        <f>VLOOKUP(D10939,'SOAT LIQ'!$A$87:$C$3416,3,FALSE)</f>
        <v>12</v>
      </c>
      <c r="F10939" t="s">
        <v>21632</v>
      </c>
    </row>
    <row r="10940" spans="1:6" x14ac:dyDescent="0.25">
      <c r="A10940" t="s">
        <v>5142</v>
      </c>
      <c r="B10940" s="100" t="s">
        <v>12907</v>
      </c>
      <c r="C10940" s="99" t="s">
        <v>12904</v>
      </c>
      <c r="D10940" s="124">
        <v>13740</v>
      </c>
      <c r="E10940" s="157">
        <f>VLOOKUP(D10940,'SOAT LIQ'!$A$87:$C$3416,3,FALSE)</f>
        <v>12</v>
      </c>
      <c r="F10940" t="s">
        <v>21632</v>
      </c>
    </row>
    <row r="10941" spans="1:6" x14ac:dyDescent="0.25">
      <c r="A10941" t="s">
        <v>5523</v>
      </c>
      <c r="B10941" s="100" t="s">
        <v>12908</v>
      </c>
      <c r="C10941" s="99" t="s">
        <v>12904</v>
      </c>
      <c r="D10941" s="124">
        <v>13740</v>
      </c>
      <c r="E10941" s="157">
        <f>VLOOKUP(D10941,'SOAT LIQ'!$A$87:$C$3416,3,FALSE)</f>
        <v>12</v>
      </c>
      <c r="F10941" t="s">
        <v>21632</v>
      </c>
    </row>
    <row r="10942" spans="1:6" x14ac:dyDescent="0.25">
      <c r="A10942" t="s">
        <v>5142</v>
      </c>
      <c r="B10942" s="100" t="s">
        <v>12908</v>
      </c>
      <c r="C10942" s="99" t="s">
        <v>12904</v>
      </c>
      <c r="D10942" s="124">
        <v>13740</v>
      </c>
      <c r="E10942" s="157">
        <f>VLOOKUP(D10942,'SOAT LIQ'!$A$87:$C$3416,3,FALSE)</f>
        <v>12</v>
      </c>
      <c r="F10942" t="s">
        <v>21632</v>
      </c>
    </row>
    <row r="10943" spans="1:6" x14ac:dyDescent="0.25">
      <c r="A10943" t="s">
        <v>5523</v>
      </c>
      <c r="B10943" s="100" t="s">
        <v>12909</v>
      </c>
      <c r="C10943" s="99" t="s">
        <v>12904</v>
      </c>
      <c r="D10943" s="124">
        <v>13740</v>
      </c>
      <c r="E10943" s="157">
        <f>VLOOKUP(D10943,'SOAT LIQ'!$A$87:$C$3416,3,FALSE)</f>
        <v>12</v>
      </c>
      <c r="F10943" t="s">
        <v>21632</v>
      </c>
    </row>
    <row r="10944" spans="1:6" x14ac:dyDescent="0.25">
      <c r="A10944" t="s">
        <v>5142</v>
      </c>
      <c r="B10944" s="100" t="s">
        <v>12909</v>
      </c>
      <c r="C10944" s="99" t="s">
        <v>12904</v>
      </c>
      <c r="D10944" s="124">
        <v>13740</v>
      </c>
      <c r="E10944" s="157">
        <f>VLOOKUP(D10944,'SOAT LIQ'!$A$87:$C$3416,3,FALSE)</f>
        <v>12</v>
      </c>
      <c r="F10944" t="s">
        <v>21632</v>
      </c>
    </row>
    <row r="10945" spans="1:6" x14ac:dyDescent="0.25">
      <c r="A10945" t="s">
        <v>5142</v>
      </c>
      <c r="B10945" s="100" t="s">
        <v>12910</v>
      </c>
      <c r="C10945" s="99" t="s">
        <v>12911</v>
      </c>
      <c r="D10945" s="124">
        <v>13671</v>
      </c>
      <c r="E10945" s="157">
        <f>VLOOKUP(D10945,'SOAT LIQ'!$A$87:$C$3416,3,FALSE)</f>
        <v>21</v>
      </c>
      <c r="F10945" t="s">
        <v>21632</v>
      </c>
    </row>
    <row r="10946" spans="1:6" x14ac:dyDescent="0.25">
      <c r="A10946" t="s">
        <v>5523</v>
      </c>
      <c r="B10946" s="100" t="s">
        <v>12910</v>
      </c>
      <c r="C10946" s="99" t="s">
        <v>12911</v>
      </c>
      <c r="D10946" s="124">
        <v>13671</v>
      </c>
      <c r="E10946" s="157">
        <f>VLOOKUP(D10946,'SOAT LIQ'!$A$87:$C$3416,3,FALSE)</f>
        <v>21</v>
      </c>
      <c r="F10946" t="s">
        <v>21632</v>
      </c>
    </row>
    <row r="10947" spans="1:6" x14ac:dyDescent="0.25">
      <c r="A10947" t="s">
        <v>5523</v>
      </c>
      <c r="B10947" s="100" t="s">
        <v>12912</v>
      </c>
      <c r="C10947" s="99" t="s">
        <v>12911</v>
      </c>
      <c r="D10947" s="124">
        <v>13671</v>
      </c>
      <c r="E10947" s="157">
        <f>VLOOKUP(D10947,'SOAT LIQ'!$A$87:$C$3416,3,FALSE)</f>
        <v>21</v>
      </c>
      <c r="F10947" t="s">
        <v>21632</v>
      </c>
    </row>
    <row r="10948" spans="1:6" x14ac:dyDescent="0.25">
      <c r="A10948" t="s">
        <v>5523</v>
      </c>
      <c r="B10948" s="100" t="s">
        <v>12913</v>
      </c>
      <c r="C10948" s="99" t="s">
        <v>12911</v>
      </c>
      <c r="D10948" s="124">
        <v>13671</v>
      </c>
      <c r="E10948" s="157">
        <f>VLOOKUP(D10948,'SOAT LIQ'!$A$87:$C$3416,3,FALSE)</f>
        <v>21</v>
      </c>
      <c r="F10948" t="s">
        <v>21632</v>
      </c>
    </row>
    <row r="10949" spans="1:6" x14ac:dyDescent="0.25">
      <c r="A10949" t="s">
        <v>5142</v>
      </c>
      <c r="B10949" s="100" t="s">
        <v>12914</v>
      </c>
      <c r="C10949" s="99" t="s">
        <v>12911</v>
      </c>
      <c r="D10949" s="124">
        <v>13671</v>
      </c>
      <c r="E10949" s="157">
        <f>VLOOKUP(D10949,'SOAT LIQ'!$A$87:$C$3416,3,FALSE)</f>
        <v>21</v>
      </c>
      <c r="F10949" t="s">
        <v>21632</v>
      </c>
    </row>
    <row r="10950" spans="1:6" x14ac:dyDescent="0.25">
      <c r="A10950" t="s">
        <v>5523</v>
      </c>
      <c r="B10950" s="100" t="s">
        <v>12914</v>
      </c>
      <c r="C10950" s="99" t="s">
        <v>12911</v>
      </c>
      <c r="D10950" s="124">
        <v>13671</v>
      </c>
      <c r="E10950" s="157">
        <f>VLOOKUP(D10950,'SOAT LIQ'!$A$87:$C$3416,3,FALSE)</f>
        <v>21</v>
      </c>
      <c r="F10950" t="s">
        <v>21632</v>
      </c>
    </row>
    <row r="10951" spans="1:6" x14ac:dyDescent="0.25">
      <c r="A10951" t="s">
        <v>5523</v>
      </c>
      <c r="B10951" s="100" t="s">
        <v>12915</v>
      </c>
      <c r="C10951" s="99" t="s">
        <v>12911</v>
      </c>
      <c r="D10951" s="124">
        <v>13671</v>
      </c>
      <c r="E10951" s="157">
        <f>VLOOKUP(D10951,'SOAT LIQ'!$A$87:$C$3416,3,FALSE)</f>
        <v>21</v>
      </c>
      <c r="F10951" t="s">
        <v>21632</v>
      </c>
    </row>
    <row r="10952" spans="1:6" x14ac:dyDescent="0.25">
      <c r="A10952" t="s">
        <v>5523</v>
      </c>
      <c r="B10952" s="100" t="s">
        <v>12916</v>
      </c>
      <c r="C10952" s="99" t="s">
        <v>12911</v>
      </c>
      <c r="D10952" s="124">
        <v>13671</v>
      </c>
      <c r="E10952" s="157">
        <f>VLOOKUP(D10952,'SOAT LIQ'!$A$87:$C$3416,3,FALSE)</f>
        <v>21</v>
      </c>
      <c r="F10952" t="s">
        <v>21632</v>
      </c>
    </row>
    <row r="10953" spans="1:6" x14ac:dyDescent="0.25">
      <c r="A10953" t="s">
        <v>5523</v>
      </c>
      <c r="B10953" s="100" t="s">
        <v>12917</v>
      </c>
      <c r="C10953" s="99" t="s">
        <v>12904</v>
      </c>
      <c r="D10953" s="124">
        <v>13740</v>
      </c>
      <c r="E10953" s="157">
        <f>VLOOKUP(D10953,'SOAT LIQ'!$A$87:$C$3416,3,FALSE)</f>
        <v>12</v>
      </c>
      <c r="F10953" t="s">
        <v>21632</v>
      </c>
    </row>
    <row r="10954" spans="1:6" x14ac:dyDescent="0.25">
      <c r="A10954" t="s">
        <v>5523</v>
      </c>
      <c r="B10954" s="100" t="s">
        <v>12918</v>
      </c>
      <c r="C10954" s="99" t="s">
        <v>12904</v>
      </c>
      <c r="D10954" s="124">
        <v>13740</v>
      </c>
      <c r="E10954" s="157">
        <f>VLOOKUP(D10954,'SOAT LIQ'!$A$87:$C$3416,3,FALSE)</f>
        <v>12</v>
      </c>
      <c r="F10954" t="s">
        <v>21632</v>
      </c>
    </row>
    <row r="10955" spans="1:6" x14ac:dyDescent="0.25">
      <c r="A10955" t="s">
        <v>5523</v>
      </c>
      <c r="B10955" s="100" t="s">
        <v>12919</v>
      </c>
      <c r="C10955" s="99" t="s">
        <v>12904</v>
      </c>
      <c r="D10955" s="124">
        <v>13740</v>
      </c>
      <c r="E10955" s="157">
        <f>VLOOKUP(D10955,'SOAT LIQ'!$A$87:$C$3416,3,FALSE)</f>
        <v>12</v>
      </c>
      <c r="F10955" t="s">
        <v>21632</v>
      </c>
    </row>
    <row r="10956" spans="1:6" x14ac:dyDescent="0.25">
      <c r="A10956" t="s">
        <v>5523</v>
      </c>
      <c r="B10956" s="100" t="s">
        <v>12920</v>
      </c>
      <c r="C10956" s="99" t="s">
        <v>12911</v>
      </c>
      <c r="D10956" s="124">
        <v>13671</v>
      </c>
      <c r="E10956" s="157">
        <f>VLOOKUP(D10956,'SOAT LIQ'!$A$87:$C$3416,3,FALSE)</f>
        <v>21</v>
      </c>
      <c r="F10956" t="s">
        <v>21632</v>
      </c>
    </row>
    <row r="10957" spans="1:6" x14ac:dyDescent="0.25">
      <c r="A10957" t="s">
        <v>5523</v>
      </c>
      <c r="B10957" s="100" t="s">
        <v>12921</v>
      </c>
      <c r="C10957" s="99" t="s">
        <v>12911</v>
      </c>
      <c r="D10957" s="124">
        <v>13671</v>
      </c>
      <c r="E10957" s="157">
        <f>VLOOKUP(D10957,'SOAT LIQ'!$A$87:$C$3416,3,FALSE)</f>
        <v>21</v>
      </c>
      <c r="F10957" t="s">
        <v>21632</v>
      </c>
    </row>
    <row r="10958" spans="1:6" x14ac:dyDescent="0.25">
      <c r="A10958" t="s">
        <v>5523</v>
      </c>
      <c r="B10958" s="100" t="s">
        <v>12922</v>
      </c>
      <c r="C10958" s="99" t="s">
        <v>12911</v>
      </c>
      <c r="D10958" s="124">
        <v>13671</v>
      </c>
      <c r="E10958" s="157">
        <f>VLOOKUP(D10958,'SOAT LIQ'!$A$87:$C$3416,3,FALSE)</f>
        <v>21</v>
      </c>
      <c r="F10958" t="s">
        <v>21632</v>
      </c>
    </row>
    <row r="10959" spans="1:6" x14ac:dyDescent="0.25">
      <c r="A10959" t="s">
        <v>5523</v>
      </c>
      <c r="B10959" s="100" t="s">
        <v>12923</v>
      </c>
      <c r="C10959" s="99" t="s">
        <v>12911</v>
      </c>
      <c r="D10959" s="124">
        <v>13671</v>
      </c>
      <c r="E10959" s="157">
        <f>VLOOKUP(D10959,'SOAT LIQ'!$A$87:$C$3416,3,FALSE)</f>
        <v>21</v>
      </c>
      <c r="F10959" t="s">
        <v>21632</v>
      </c>
    </row>
    <row r="10960" spans="1:6" x14ac:dyDescent="0.25">
      <c r="A10960" t="s">
        <v>5523</v>
      </c>
      <c r="B10960" s="100" t="s">
        <v>12924</v>
      </c>
      <c r="C10960" s="99" t="s">
        <v>12911</v>
      </c>
      <c r="D10960" s="124">
        <v>13671</v>
      </c>
      <c r="E10960" s="157">
        <f>VLOOKUP(D10960,'SOAT LIQ'!$A$87:$C$3416,3,FALSE)</f>
        <v>21</v>
      </c>
      <c r="F10960" t="s">
        <v>21632</v>
      </c>
    </row>
    <row r="10961" spans="1:6" x14ac:dyDescent="0.25">
      <c r="A10961" t="s">
        <v>5523</v>
      </c>
      <c r="B10961" s="100" t="s">
        <v>12925</v>
      </c>
      <c r="C10961" s="99" t="s">
        <v>12911</v>
      </c>
      <c r="D10961" s="124">
        <v>13671</v>
      </c>
      <c r="E10961" s="157">
        <f>VLOOKUP(D10961,'SOAT LIQ'!$A$87:$C$3416,3,FALSE)</f>
        <v>21</v>
      </c>
      <c r="F10961" t="s">
        <v>21632</v>
      </c>
    </row>
    <row r="10962" spans="1:6" x14ac:dyDescent="0.25">
      <c r="A10962" t="s">
        <v>5523</v>
      </c>
      <c r="B10962" s="100" t="s">
        <v>12926</v>
      </c>
      <c r="C10962" s="99" t="s">
        <v>12911</v>
      </c>
      <c r="D10962" s="124">
        <v>13671</v>
      </c>
      <c r="E10962" s="157">
        <f>VLOOKUP(D10962,'SOAT LIQ'!$A$87:$C$3416,3,FALSE)</f>
        <v>21</v>
      </c>
      <c r="F10962" t="s">
        <v>21632</v>
      </c>
    </row>
    <row r="10963" spans="1:6" x14ac:dyDescent="0.25">
      <c r="A10963" t="s">
        <v>5523</v>
      </c>
      <c r="B10963" s="100" t="s">
        <v>12927</v>
      </c>
      <c r="C10963" s="99" t="s">
        <v>12911</v>
      </c>
      <c r="D10963" s="124">
        <v>13671</v>
      </c>
      <c r="E10963" s="157">
        <f>VLOOKUP(D10963,'SOAT LIQ'!$A$87:$C$3416,3,FALSE)</f>
        <v>21</v>
      </c>
      <c r="F10963" t="s">
        <v>21632</v>
      </c>
    </row>
    <row r="10964" spans="1:6" x14ac:dyDescent="0.25">
      <c r="A10964" t="s">
        <v>5523</v>
      </c>
      <c r="B10964" s="100" t="s">
        <v>12928</v>
      </c>
      <c r="C10964" s="99" t="s">
        <v>12911</v>
      </c>
      <c r="D10964" s="124">
        <v>13671</v>
      </c>
      <c r="E10964" s="157">
        <f>VLOOKUP(D10964,'SOAT LIQ'!$A$87:$C$3416,3,FALSE)</f>
        <v>21</v>
      </c>
      <c r="F10964" t="s">
        <v>21632</v>
      </c>
    </row>
    <row r="10965" spans="1:6" x14ac:dyDescent="0.25">
      <c r="A10965" t="s">
        <v>5523</v>
      </c>
      <c r="B10965" s="100" t="s">
        <v>12929</v>
      </c>
      <c r="C10965" s="99" t="s">
        <v>12911</v>
      </c>
      <c r="D10965" s="124">
        <v>13671</v>
      </c>
      <c r="E10965" s="157">
        <f>VLOOKUP(D10965,'SOAT LIQ'!$A$87:$C$3416,3,FALSE)</f>
        <v>21</v>
      </c>
      <c r="F10965" t="s">
        <v>21632</v>
      </c>
    </row>
    <row r="10966" spans="1:6" x14ac:dyDescent="0.25">
      <c r="A10966" t="s">
        <v>5523</v>
      </c>
      <c r="B10966" s="100" t="s">
        <v>12930</v>
      </c>
      <c r="C10966" s="99" t="s">
        <v>12931</v>
      </c>
      <c r="D10966" s="124">
        <v>13671</v>
      </c>
      <c r="E10966" s="157">
        <f>VLOOKUP(D10966,'SOAT LIQ'!$A$87:$C$3416,3,FALSE)</f>
        <v>21</v>
      </c>
      <c r="F10966" t="s">
        <v>21632</v>
      </c>
    </row>
    <row r="10967" spans="1:6" x14ac:dyDescent="0.25">
      <c r="A10967" t="s">
        <v>5523</v>
      </c>
      <c r="B10967" s="100" t="s">
        <v>12932</v>
      </c>
      <c r="C10967" s="99" t="s">
        <v>12931</v>
      </c>
      <c r="D10967" s="124">
        <v>13671</v>
      </c>
      <c r="E10967" s="157">
        <f>VLOOKUP(D10967,'SOAT LIQ'!$A$87:$C$3416,3,FALSE)</f>
        <v>21</v>
      </c>
      <c r="F10967" t="s">
        <v>21632</v>
      </c>
    </row>
    <row r="10968" spans="1:6" x14ac:dyDescent="0.25">
      <c r="A10968" t="s">
        <v>5523</v>
      </c>
      <c r="B10968" s="100" t="s">
        <v>12933</v>
      </c>
      <c r="C10968" s="99" t="s">
        <v>12931</v>
      </c>
      <c r="D10968" s="124">
        <v>13671</v>
      </c>
      <c r="E10968" s="157">
        <f>VLOOKUP(D10968,'SOAT LIQ'!$A$87:$C$3416,3,FALSE)</f>
        <v>21</v>
      </c>
      <c r="F10968" t="s">
        <v>21632</v>
      </c>
    </row>
    <row r="10969" spans="1:6" x14ac:dyDescent="0.25">
      <c r="A10969" t="s">
        <v>5523</v>
      </c>
      <c r="B10969" s="100" t="s">
        <v>12934</v>
      </c>
      <c r="C10969" s="99" t="s">
        <v>12931</v>
      </c>
      <c r="D10969" s="124">
        <v>13671</v>
      </c>
      <c r="E10969" s="157">
        <f>VLOOKUP(D10969,'SOAT LIQ'!$A$87:$C$3416,3,FALSE)</f>
        <v>21</v>
      </c>
      <c r="F10969" t="s">
        <v>21632</v>
      </c>
    </row>
    <row r="10970" spans="1:6" x14ac:dyDescent="0.25">
      <c r="A10970" t="s">
        <v>5523</v>
      </c>
      <c r="B10970" s="100" t="s">
        <v>12935</v>
      </c>
      <c r="C10970" s="99" t="s">
        <v>12931</v>
      </c>
      <c r="D10970" s="124">
        <v>13671</v>
      </c>
      <c r="E10970" s="157">
        <f>VLOOKUP(D10970,'SOAT LIQ'!$A$87:$C$3416,3,FALSE)</f>
        <v>21</v>
      </c>
      <c r="F10970" t="s">
        <v>21632</v>
      </c>
    </row>
    <row r="10971" spans="1:6" x14ac:dyDescent="0.25">
      <c r="A10971" t="s">
        <v>5523</v>
      </c>
      <c r="B10971" s="100" t="s">
        <v>12936</v>
      </c>
      <c r="C10971" s="99" t="s">
        <v>12937</v>
      </c>
      <c r="D10971" s="124">
        <v>1301</v>
      </c>
      <c r="E10971" s="157">
        <f>VLOOKUP(D10971,'SOAT LIQ'!$A$87:$C$3416,3,FALSE)</f>
        <v>20</v>
      </c>
      <c r="F10971" t="s">
        <v>21632</v>
      </c>
    </row>
    <row r="10972" spans="1:6" x14ac:dyDescent="0.25">
      <c r="A10972" t="s">
        <v>5142</v>
      </c>
      <c r="B10972" s="100" t="s">
        <v>12936</v>
      </c>
      <c r="C10972" s="99" t="s">
        <v>12937</v>
      </c>
      <c r="D10972" s="124">
        <v>1301</v>
      </c>
      <c r="E10972" s="157">
        <f>VLOOKUP(D10972,'SOAT LIQ'!$A$87:$C$3416,3,FALSE)</f>
        <v>20</v>
      </c>
      <c r="F10972" t="s">
        <v>21632</v>
      </c>
    </row>
    <row r="10973" spans="1:6" x14ac:dyDescent="0.25">
      <c r="A10973" t="s">
        <v>5523</v>
      </c>
      <c r="B10973" s="100" t="s">
        <v>12938</v>
      </c>
      <c r="C10973" s="99" t="s">
        <v>12937</v>
      </c>
      <c r="D10973" s="124">
        <v>1301</v>
      </c>
      <c r="E10973" s="157">
        <f>VLOOKUP(D10973,'SOAT LIQ'!$A$87:$C$3416,3,FALSE)</f>
        <v>20</v>
      </c>
      <c r="F10973" t="s">
        <v>21632</v>
      </c>
    </row>
    <row r="10974" spans="1:6" x14ac:dyDescent="0.25">
      <c r="A10974" t="s">
        <v>5142</v>
      </c>
      <c r="B10974" s="100" t="s">
        <v>12938</v>
      </c>
      <c r="C10974" s="99" t="s">
        <v>12937</v>
      </c>
      <c r="D10974" s="124">
        <v>1301</v>
      </c>
      <c r="E10974" s="157">
        <f>VLOOKUP(D10974,'SOAT LIQ'!$A$87:$C$3416,3,FALSE)</f>
        <v>20</v>
      </c>
      <c r="F10974" t="s">
        <v>21632</v>
      </c>
    </row>
    <row r="10975" spans="1:6" x14ac:dyDescent="0.25">
      <c r="A10975" t="s">
        <v>5142</v>
      </c>
      <c r="B10975" s="100" t="s">
        <v>12939</v>
      </c>
      <c r="C10975" s="99" t="s">
        <v>12940</v>
      </c>
      <c r="D10975" s="124">
        <v>13740</v>
      </c>
      <c r="E10975" s="157">
        <f>VLOOKUP(D10975,'SOAT LIQ'!$A$87:$C$3416,3,FALSE)</f>
        <v>12</v>
      </c>
      <c r="F10975" t="s">
        <v>21632</v>
      </c>
    </row>
    <row r="10976" spans="1:6" x14ac:dyDescent="0.25">
      <c r="A10976" t="s">
        <v>5523</v>
      </c>
      <c r="B10976" s="100" t="s">
        <v>12939</v>
      </c>
      <c r="C10976" s="99" t="s">
        <v>12940</v>
      </c>
      <c r="D10976" s="124">
        <v>13740</v>
      </c>
      <c r="E10976" s="157">
        <f>VLOOKUP(D10976,'SOAT LIQ'!$A$87:$C$3416,3,FALSE)</f>
        <v>12</v>
      </c>
      <c r="F10976" t="s">
        <v>21632</v>
      </c>
    </row>
    <row r="10977" spans="1:6" x14ac:dyDescent="0.25">
      <c r="A10977" t="s">
        <v>5523</v>
      </c>
      <c r="B10977" s="100" t="s">
        <v>12941</v>
      </c>
      <c r="C10977" s="99" t="s">
        <v>12940</v>
      </c>
      <c r="D10977" s="124">
        <v>13740</v>
      </c>
      <c r="E10977" s="157">
        <f>VLOOKUP(D10977,'SOAT LIQ'!$A$87:$C$3416,3,FALSE)</f>
        <v>12</v>
      </c>
      <c r="F10977" t="s">
        <v>21632</v>
      </c>
    </row>
    <row r="10978" spans="1:6" x14ac:dyDescent="0.25">
      <c r="A10978" t="s">
        <v>5523</v>
      </c>
      <c r="B10978" s="100" t="s">
        <v>12942</v>
      </c>
      <c r="C10978" s="99" t="s">
        <v>12940</v>
      </c>
      <c r="D10978" s="124">
        <v>13740</v>
      </c>
      <c r="E10978" s="157">
        <f>VLOOKUP(D10978,'SOAT LIQ'!$A$87:$C$3416,3,FALSE)</f>
        <v>12</v>
      </c>
      <c r="F10978" t="s">
        <v>21632</v>
      </c>
    </row>
    <row r="10979" spans="1:6" x14ac:dyDescent="0.25">
      <c r="A10979" t="s">
        <v>5523</v>
      </c>
      <c r="B10979" s="100" t="s">
        <v>12943</v>
      </c>
      <c r="C10979" s="99" t="s">
        <v>12940</v>
      </c>
      <c r="D10979" s="124">
        <v>13740</v>
      </c>
      <c r="E10979" s="157">
        <f>VLOOKUP(D10979,'SOAT LIQ'!$A$87:$C$3416,3,FALSE)</f>
        <v>12</v>
      </c>
      <c r="F10979" t="s">
        <v>21632</v>
      </c>
    </row>
    <row r="10980" spans="1:6" x14ac:dyDescent="0.25">
      <c r="A10980" t="s">
        <v>5523</v>
      </c>
      <c r="B10980" s="100" t="s">
        <v>12944</v>
      </c>
      <c r="C10980" s="99" t="s">
        <v>12940</v>
      </c>
      <c r="D10980" s="124">
        <v>13740</v>
      </c>
      <c r="E10980" s="157">
        <f>VLOOKUP(D10980,'SOAT LIQ'!$A$87:$C$3416,3,FALSE)</f>
        <v>12</v>
      </c>
      <c r="F10980" t="s">
        <v>21632</v>
      </c>
    </row>
    <row r="10981" spans="1:6" x14ac:dyDescent="0.25">
      <c r="A10981" t="s">
        <v>5523</v>
      </c>
      <c r="B10981" s="100" t="s">
        <v>12945</v>
      </c>
      <c r="C10981" s="99" t="s">
        <v>12940</v>
      </c>
      <c r="D10981" s="124">
        <v>13740</v>
      </c>
      <c r="E10981" s="157">
        <f>VLOOKUP(D10981,'SOAT LIQ'!$A$87:$C$3416,3,FALSE)</f>
        <v>12</v>
      </c>
      <c r="F10981" t="s">
        <v>21632</v>
      </c>
    </row>
    <row r="10982" spans="1:6" x14ac:dyDescent="0.25">
      <c r="A10982" t="s">
        <v>5142</v>
      </c>
      <c r="B10982" s="100" t="s">
        <v>12946</v>
      </c>
      <c r="C10982" s="99" t="s">
        <v>12937</v>
      </c>
      <c r="D10982" s="124">
        <v>13670</v>
      </c>
      <c r="E10982" s="157">
        <f>VLOOKUP(D10982,'SOAT LIQ'!$A$87:$C$3416,3,FALSE)</f>
        <v>20</v>
      </c>
      <c r="F10982" t="s">
        <v>21632</v>
      </c>
    </row>
    <row r="10983" spans="1:6" x14ac:dyDescent="0.25">
      <c r="A10983" t="s">
        <v>5523</v>
      </c>
      <c r="B10983" s="100" t="s">
        <v>12946</v>
      </c>
      <c r="C10983" s="99" t="s">
        <v>12937</v>
      </c>
      <c r="D10983" s="124">
        <v>13670</v>
      </c>
      <c r="E10983" s="157">
        <f>VLOOKUP(D10983,'SOAT LIQ'!$A$87:$C$3416,3,FALSE)</f>
        <v>20</v>
      </c>
      <c r="F10983" t="s">
        <v>21632</v>
      </c>
    </row>
    <row r="10984" spans="1:6" x14ac:dyDescent="0.25">
      <c r="A10984" t="s">
        <v>5523</v>
      </c>
      <c r="B10984" s="100" t="s">
        <v>12947</v>
      </c>
      <c r="C10984" s="99" t="s">
        <v>12937</v>
      </c>
      <c r="D10984" s="124">
        <v>13670</v>
      </c>
      <c r="E10984" s="157">
        <f>VLOOKUP(D10984,'SOAT LIQ'!$A$87:$C$3416,3,FALSE)</f>
        <v>20</v>
      </c>
      <c r="F10984" t="s">
        <v>21632</v>
      </c>
    </row>
    <row r="10985" spans="1:6" x14ac:dyDescent="0.25">
      <c r="A10985" t="s">
        <v>5142</v>
      </c>
      <c r="B10985" s="100" t="s">
        <v>12948</v>
      </c>
      <c r="C10985" s="99" t="s">
        <v>12937</v>
      </c>
      <c r="D10985" s="124">
        <v>13670</v>
      </c>
      <c r="E10985" s="157">
        <f>VLOOKUP(D10985,'SOAT LIQ'!$A$87:$C$3416,3,FALSE)</f>
        <v>20</v>
      </c>
      <c r="F10985" t="s">
        <v>21632</v>
      </c>
    </row>
    <row r="10986" spans="1:6" x14ac:dyDescent="0.25">
      <c r="A10986" t="s">
        <v>5523</v>
      </c>
      <c r="B10986" s="100" t="s">
        <v>12948</v>
      </c>
      <c r="C10986" s="99" t="s">
        <v>12937</v>
      </c>
      <c r="D10986" s="124">
        <v>13670</v>
      </c>
      <c r="E10986" s="157">
        <f>VLOOKUP(D10986,'SOAT LIQ'!$A$87:$C$3416,3,FALSE)</f>
        <v>20</v>
      </c>
      <c r="F10986" t="s">
        <v>21632</v>
      </c>
    </row>
    <row r="10987" spans="1:6" x14ac:dyDescent="0.25">
      <c r="A10987" t="s">
        <v>5523</v>
      </c>
      <c r="B10987" s="100" t="s">
        <v>12949</v>
      </c>
      <c r="C10987" s="99" t="s">
        <v>12937</v>
      </c>
      <c r="D10987" s="124">
        <v>13670</v>
      </c>
      <c r="E10987" s="157">
        <f>VLOOKUP(D10987,'SOAT LIQ'!$A$87:$C$3416,3,FALSE)</f>
        <v>20</v>
      </c>
      <c r="F10987" t="s">
        <v>21632</v>
      </c>
    </row>
    <row r="10988" spans="1:6" x14ac:dyDescent="0.25">
      <c r="A10988" t="s">
        <v>5523</v>
      </c>
      <c r="B10988" s="100" t="s">
        <v>12950</v>
      </c>
      <c r="C10988" s="99" t="s">
        <v>12937</v>
      </c>
      <c r="D10988" s="124">
        <v>13670</v>
      </c>
      <c r="E10988" s="157">
        <f>VLOOKUP(D10988,'SOAT LIQ'!$A$87:$C$3416,3,FALSE)</f>
        <v>20</v>
      </c>
      <c r="F10988" t="s">
        <v>21632</v>
      </c>
    </row>
    <row r="10989" spans="1:6" x14ac:dyDescent="0.25">
      <c r="A10989" t="s">
        <v>5523</v>
      </c>
      <c r="B10989" s="100" t="s">
        <v>12951</v>
      </c>
      <c r="C10989" s="99" t="s">
        <v>12937</v>
      </c>
      <c r="D10989" s="124">
        <v>13670</v>
      </c>
      <c r="E10989" s="157">
        <f>VLOOKUP(D10989,'SOAT LIQ'!$A$87:$C$3416,3,FALSE)</f>
        <v>20</v>
      </c>
      <c r="F10989" t="s">
        <v>21632</v>
      </c>
    </row>
    <row r="10990" spans="1:6" x14ac:dyDescent="0.25">
      <c r="A10990" t="s">
        <v>5142</v>
      </c>
      <c r="B10990" s="100" t="s">
        <v>12952</v>
      </c>
      <c r="C10990" s="99" t="s">
        <v>12940</v>
      </c>
      <c r="D10990" s="124">
        <v>13740</v>
      </c>
      <c r="E10990" s="157">
        <f>VLOOKUP(D10990,'SOAT LIQ'!$A$87:$C$3416,3,FALSE)</f>
        <v>12</v>
      </c>
      <c r="F10990" t="s">
        <v>21632</v>
      </c>
    </row>
    <row r="10991" spans="1:6" x14ac:dyDescent="0.25">
      <c r="A10991" t="s">
        <v>5523</v>
      </c>
      <c r="B10991" s="100" t="s">
        <v>12952</v>
      </c>
      <c r="C10991" s="99" t="s">
        <v>12940</v>
      </c>
      <c r="D10991" s="124">
        <v>13740</v>
      </c>
      <c r="E10991" s="157">
        <f>VLOOKUP(D10991,'SOAT LIQ'!$A$87:$C$3416,3,FALSE)</f>
        <v>12</v>
      </c>
      <c r="F10991" t="s">
        <v>21632</v>
      </c>
    </row>
    <row r="10992" spans="1:6" x14ac:dyDescent="0.25">
      <c r="A10992" t="s">
        <v>5523</v>
      </c>
      <c r="B10992" s="100" t="s">
        <v>12953</v>
      </c>
      <c r="C10992" s="99" t="s">
        <v>12940</v>
      </c>
      <c r="D10992" s="124">
        <v>13740</v>
      </c>
      <c r="E10992" s="157">
        <f>VLOOKUP(D10992,'SOAT LIQ'!$A$87:$C$3416,3,FALSE)</f>
        <v>12</v>
      </c>
      <c r="F10992" t="s">
        <v>21632</v>
      </c>
    </row>
    <row r="10993" spans="1:6" x14ac:dyDescent="0.25">
      <c r="A10993" t="s">
        <v>5523</v>
      </c>
      <c r="B10993" s="100" t="s">
        <v>12954</v>
      </c>
      <c r="C10993" s="99" t="s">
        <v>12937</v>
      </c>
      <c r="D10993" s="124">
        <v>13670</v>
      </c>
      <c r="E10993" s="157">
        <f>VLOOKUP(D10993,'SOAT LIQ'!$A$87:$C$3416,3,FALSE)</f>
        <v>20</v>
      </c>
      <c r="F10993" t="s">
        <v>21632</v>
      </c>
    </row>
    <row r="10994" spans="1:6" x14ac:dyDescent="0.25">
      <c r="A10994" t="s">
        <v>5523</v>
      </c>
      <c r="B10994" s="100" t="s">
        <v>12955</v>
      </c>
      <c r="C10994" s="99" t="s">
        <v>12937</v>
      </c>
      <c r="D10994" s="124">
        <v>13670</v>
      </c>
      <c r="E10994" s="157">
        <f>VLOOKUP(D10994,'SOAT LIQ'!$A$87:$C$3416,3,FALSE)</f>
        <v>20</v>
      </c>
      <c r="F10994" t="s">
        <v>21632</v>
      </c>
    </row>
    <row r="10995" spans="1:6" x14ac:dyDescent="0.25">
      <c r="A10995" t="s">
        <v>5523</v>
      </c>
      <c r="B10995" s="100" t="s">
        <v>12956</v>
      </c>
      <c r="C10995" s="99" t="s">
        <v>12957</v>
      </c>
      <c r="D10995" s="124">
        <v>13670</v>
      </c>
      <c r="E10995" s="157">
        <f>VLOOKUP(D10995,'SOAT LIQ'!$A$87:$C$3416,3,FALSE)</f>
        <v>20</v>
      </c>
      <c r="F10995" t="s">
        <v>21632</v>
      </c>
    </row>
    <row r="10996" spans="1:6" x14ac:dyDescent="0.25">
      <c r="A10996" t="s">
        <v>5523</v>
      </c>
      <c r="B10996" s="100" t="s">
        <v>12958</v>
      </c>
      <c r="C10996" s="99" t="s">
        <v>12957</v>
      </c>
      <c r="D10996" s="124">
        <v>13670</v>
      </c>
      <c r="E10996" s="157">
        <f>VLOOKUP(D10996,'SOAT LIQ'!$A$87:$C$3416,3,FALSE)</f>
        <v>20</v>
      </c>
      <c r="F10996" t="s">
        <v>21632</v>
      </c>
    </row>
    <row r="10997" spans="1:6" x14ac:dyDescent="0.25">
      <c r="A10997" t="s">
        <v>5523</v>
      </c>
      <c r="B10997" s="100" t="s">
        <v>12959</v>
      </c>
      <c r="C10997" s="99" t="s">
        <v>12957</v>
      </c>
      <c r="D10997" s="124">
        <v>13670</v>
      </c>
      <c r="E10997" s="157">
        <f>VLOOKUP(D10997,'SOAT LIQ'!$A$87:$C$3416,3,FALSE)</f>
        <v>20</v>
      </c>
      <c r="F10997" t="s">
        <v>21632</v>
      </c>
    </row>
    <row r="10998" spans="1:6" x14ac:dyDescent="0.25">
      <c r="A10998" t="s">
        <v>5523</v>
      </c>
      <c r="B10998" s="100" t="s">
        <v>12960</v>
      </c>
      <c r="C10998" s="99" t="s">
        <v>12957</v>
      </c>
      <c r="D10998" s="124">
        <v>13670</v>
      </c>
      <c r="E10998" s="157">
        <f>VLOOKUP(D10998,'SOAT LIQ'!$A$87:$C$3416,3,FALSE)</f>
        <v>20</v>
      </c>
      <c r="F10998" t="s">
        <v>21632</v>
      </c>
    </row>
    <row r="10999" spans="1:6" x14ac:dyDescent="0.25">
      <c r="A10999" t="s">
        <v>5523</v>
      </c>
      <c r="B10999" s="100" t="s">
        <v>12961</v>
      </c>
      <c r="C10999" s="99" t="s">
        <v>12957</v>
      </c>
      <c r="D10999" s="124">
        <v>13670</v>
      </c>
      <c r="E10999" s="157">
        <f>VLOOKUP(D10999,'SOAT LIQ'!$A$87:$C$3416,3,FALSE)</f>
        <v>20</v>
      </c>
      <c r="F10999" t="s">
        <v>21632</v>
      </c>
    </row>
    <row r="11000" spans="1:6" x14ac:dyDescent="0.25">
      <c r="A11000" t="s">
        <v>5523</v>
      </c>
      <c r="B11000" s="100" t="s">
        <v>12962</v>
      </c>
      <c r="C11000" s="99" t="s">
        <v>12957</v>
      </c>
      <c r="D11000" s="124">
        <v>13670</v>
      </c>
      <c r="E11000" s="157">
        <f>VLOOKUP(D11000,'SOAT LIQ'!$A$87:$C$3416,3,FALSE)</f>
        <v>20</v>
      </c>
      <c r="F11000" t="s">
        <v>21632</v>
      </c>
    </row>
    <row r="11001" spans="1:6" x14ac:dyDescent="0.25">
      <c r="A11001" t="s">
        <v>5523</v>
      </c>
      <c r="B11001" s="100" t="s">
        <v>12963</v>
      </c>
      <c r="C11001" s="99" t="s">
        <v>12957</v>
      </c>
      <c r="D11001" s="124">
        <v>13670</v>
      </c>
      <c r="E11001" s="157">
        <f>VLOOKUP(D11001,'SOAT LIQ'!$A$87:$C$3416,3,FALSE)</f>
        <v>20</v>
      </c>
      <c r="F11001" t="s">
        <v>21632</v>
      </c>
    </row>
    <row r="11002" spans="1:6" x14ac:dyDescent="0.25">
      <c r="A11002" t="s">
        <v>5523</v>
      </c>
      <c r="B11002" s="100" t="s">
        <v>12964</v>
      </c>
      <c r="C11002" s="99" t="s">
        <v>12957</v>
      </c>
      <c r="D11002" s="124">
        <v>13670</v>
      </c>
      <c r="E11002" s="157">
        <f>VLOOKUP(D11002,'SOAT LIQ'!$A$87:$C$3416,3,FALSE)</f>
        <v>20</v>
      </c>
      <c r="F11002" t="s">
        <v>21632</v>
      </c>
    </row>
    <row r="11003" spans="1:6" x14ac:dyDescent="0.25">
      <c r="A11003" t="s">
        <v>5523</v>
      </c>
      <c r="B11003" s="100" t="s">
        <v>12965</v>
      </c>
      <c r="C11003" s="99" t="s">
        <v>12957</v>
      </c>
      <c r="D11003" s="124">
        <v>13670</v>
      </c>
      <c r="E11003" s="157">
        <f>VLOOKUP(D11003,'SOAT LIQ'!$A$87:$C$3416,3,FALSE)</f>
        <v>20</v>
      </c>
      <c r="F11003" t="s">
        <v>21632</v>
      </c>
    </row>
    <row r="11004" spans="1:6" x14ac:dyDescent="0.25">
      <c r="A11004" t="s">
        <v>5523</v>
      </c>
      <c r="B11004" s="100" t="s">
        <v>12966</v>
      </c>
      <c r="C11004" s="99" t="s">
        <v>12957</v>
      </c>
      <c r="D11004" s="124">
        <v>13670</v>
      </c>
      <c r="E11004" s="157">
        <f>VLOOKUP(D11004,'SOAT LIQ'!$A$87:$C$3416,3,FALSE)</f>
        <v>20</v>
      </c>
      <c r="F11004" t="s">
        <v>21632</v>
      </c>
    </row>
    <row r="11005" spans="1:6" x14ac:dyDescent="0.25">
      <c r="A11005" t="s">
        <v>5142</v>
      </c>
      <c r="B11005" s="100" t="s">
        <v>12967</v>
      </c>
      <c r="C11005" s="99" t="s">
        <v>12968</v>
      </c>
      <c r="D11005" s="124">
        <v>13740</v>
      </c>
      <c r="E11005" s="157">
        <f>VLOOKUP(D11005,'SOAT LIQ'!$A$87:$C$3416,3,FALSE)</f>
        <v>12</v>
      </c>
      <c r="F11005" t="s">
        <v>21632</v>
      </c>
    </row>
    <row r="11006" spans="1:6" x14ac:dyDescent="0.25">
      <c r="A11006" t="s">
        <v>5523</v>
      </c>
      <c r="B11006" s="100" t="s">
        <v>12967</v>
      </c>
      <c r="C11006" s="99" t="s">
        <v>12968</v>
      </c>
      <c r="D11006" s="124">
        <v>13740</v>
      </c>
      <c r="E11006" s="157">
        <f>VLOOKUP(D11006,'SOAT LIQ'!$A$87:$C$3416,3,FALSE)</f>
        <v>12</v>
      </c>
      <c r="F11006" t="s">
        <v>21632</v>
      </c>
    </row>
    <row r="11007" spans="1:6" x14ac:dyDescent="0.25">
      <c r="A11007" t="s">
        <v>5523</v>
      </c>
      <c r="B11007" s="100" t="s">
        <v>12969</v>
      </c>
      <c r="C11007" s="99" t="s">
        <v>12968</v>
      </c>
      <c r="D11007" s="124">
        <v>13740</v>
      </c>
      <c r="E11007" s="157">
        <f>VLOOKUP(D11007,'SOAT LIQ'!$A$87:$C$3416,3,FALSE)</f>
        <v>12</v>
      </c>
      <c r="F11007" t="s">
        <v>21632</v>
      </c>
    </row>
    <row r="11008" spans="1:6" x14ac:dyDescent="0.25">
      <c r="A11008" t="s">
        <v>5523</v>
      </c>
      <c r="B11008" s="100" t="s">
        <v>12970</v>
      </c>
      <c r="C11008" s="99" t="s">
        <v>12968</v>
      </c>
      <c r="D11008" s="124">
        <v>13740</v>
      </c>
      <c r="E11008" s="157">
        <f>VLOOKUP(D11008,'SOAT LIQ'!$A$87:$C$3416,3,FALSE)</f>
        <v>12</v>
      </c>
      <c r="F11008" t="s">
        <v>21632</v>
      </c>
    </row>
    <row r="11009" spans="1:6" x14ac:dyDescent="0.25">
      <c r="A11009" t="s">
        <v>5523</v>
      </c>
      <c r="B11009" s="100" t="s">
        <v>12971</v>
      </c>
      <c r="C11009" s="99" t="s">
        <v>12968</v>
      </c>
      <c r="D11009" s="124">
        <v>13740</v>
      </c>
      <c r="E11009" s="157">
        <f>VLOOKUP(D11009,'SOAT LIQ'!$A$87:$C$3416,3,FALSE)</f>
        <v>12</v>
      </c>
      <c r="F11009" t="s">
        <v>21632</v>
      </c>
    </row>
    <row r="11010" spans="1:6" x14ac:dyDescent="0.25">
      <c r="A11010" t="s">
        <v>5523</v>
      </c>
      <c r="B11010" s="100" t="s">
        <v>12972</v>
      </c>
      <c r="C11010" s="99" t="s">
        <v>12968</v>
      </c>
      <c r="D11010" s="124">
        <v>13740</v>
      </c>
      <c r="E11010" s="157">
        <f>VLOOKUP(D11010,'SOAT LIQ'!$A$87:$C$3416,3,FALSE)</f>
        <v>12</v>
      </c>
      <c r="F11010" t="s">
        <v>21632</v>
      </c>
    </row>
    <row r="11011" spans="1:6" x14ac:dyDescent="0.25">
      <c r="A11011" t="s">
        <v>5523</v>
      </c>
      <c r="B11011" s="100" t="s">
        <v>12973</v>
      </c>
      <c r="C11011" s="99" t="s">
        <v>12968</v>
      </c>
      <c r="D11011" s="124">
        <v>13740</v>
      </c>
      <c r="E11011" s="157">
        <f>VLOOKUP(D11011,'SOAT LIQ'!$A$87:$C$3416,3,FALSE)</f>
        <v>12</v>
      </c>
      <c r="F11011" t="s">
        <v>21632</v>
      </c>
    </row>
    <row r="11012" spans="1:6" x14ac:dyDescent="0.25">
      <c r="A11012" t="s">
        <v>5142</v>
      </c>
      <c r="B11012" s="100" t="s">
        <v>12974</v>
      </c>
      <c r="C11012" s="99" t="s">
        <v>12834</v>
      </c>
      <c r="D11012" s="124">
        <v>13671</v>
      </c>
      <c r="E11012" s="157">
        <f>VLOOKUP(D11012,'SOAT LIQ'!$A$87:$C$3416,3,FALSE)</f>
        <v>21</v>
      </c>
      <c r="F11012" t="s">
        <v>21632</v>
      </c>
    </row>
    <row r="11013" spans="1:6" x14ac:dyDescent="0.25">
      <c r="A11013" t="s">
        <v>5523</v>
      </c>
      <c r="B11013" s="100" t="s">
        <v>12974</v>
      </c>
      <c r="C11013" s="99" t="s">
        <v>12834</v>
      </c>
      <c r="D11013" s="124">
        <v>13671</v>
      </c>
      <c r="E11013" s="157">
        <f>VLOOKUP(D11013,'SOAT LIQ'!$A$87:$C$3416,3,FALSE)</f>
        <v>21</v>
      </c>
      <c r="F11013" t="s">
        <v>21632</v>
      </c>
    </row>
    <row r="11014" spans="1:6" x14ac:dyDescent="0.25">
      <c r="A11014" t="s">
        <v>5523</v>
      </c>
      <c r="B11014" s="100" t="s">
        <v>12975</v>
      </c>
      <c r="C11014" s="99" t="s">
        <v>12834</v>
      </c>
      <c r="D11014" s="124">
        <v>13671</v>
      </c>
      <c r="E11014" s="157">
        <f>VLOOKUP(D11014,'SOAT LIQ'!$A$87:$C$3416,3,FALSE)</f>
        <v>21</v>
      </c>
      <c r="F11014" t="s">
        <v>21632</v>
      </c>
    </row>
    <row r="11015" spans="1:6" x14ac:dyDescent="0.25">
      <c r="A11015" t="s">
        <v>5523</v>
      </c>
      <c r="B11015" s="100" t="s">
        <v>12976</v>
      </c>
      <c r="C11015" s="99" t="s">
        <v>12834</v>
      </c>
      <c r="D11015" s="124">
        <v>13671</v>
      </c>
      <c r="E11015" s="157">
        <f>VLOOKUP(D11015,'SOAT LIQ'!$A$87:$C$3416,3,FALSE)</f>
        <v>21</v>
      </c>
      <c r="F11015" t="s">
        <v>21632</v>
      </c>
    </row>
    <row r="11016" spans="1:6" x14ac:dyDescent="0.25">
      <c r="A11016" t="s">
        <v>5142</v>
      </c>
      <c r="B11016" s="100" t="s">
        <v>12977</v>
      </c>
      <c r="C11016" s="99" t="s">
        <v>12834</v>
      </c>
      <c r="D11016" s="124">
        <v>13671</v>
      </c>
      <c r="E11016" s="157">
        <f>VLOOKUP(D11016,'SOAT LIQ'!$A$87:$C$3416,3,FALSE)</f>
        <v>21</v>
      </c>
      <c r="F11016" t="s">
        <v>21632</v>
      </c>
    </row>
    <row r="11017" spans="1:6" x14ac:dyDescent="0.25">
      <c r="A11017" t="s">
        <v>5523</v>
      </c>
      <c r="B11017" s="100" t="s">
        <v>12977</v>
      </c>
      <c r="C11017" s="99" t="s">
        <v>12834</v>
      </c>
      <c r="D11017" s="124">
        <v>13671</v>
      </c>
      <c r="E11017" s="157">
        <f>VLOOKUP(D11017,'SOAT LIQ'!$A$87:$C$3416,3,FALSE)</f>
        <v>21</v>
      </c>
      <c r="F11017" t="s">
        <v>21632</v>
      </c>
    </row>
    <row r="11018" spans="1:6" x14ac:dyDescent="0.25">
      <c r="A11018" t="s">
        <v>5523</v>
      </c>
      <c r="B11018" s="100" t="s">
        <v>12978</v>
      </c>
      <c r="C11018" s="99" t="s">
        <v>12834</v>
      </c>
      <c r="D11018" s="124">
        <v>13671</v>
      </c>
      <c r="E11018" s="157">
        <f>VLOOKUP(D11018,'SOAT LIQ'!$A$87:$C$3416,3,FALSE)</f>
        <v>21</v>
      </c>
      <c r="F11018" t="s">
        <v>21632</v>
      </c>
    </row>
    <row r="11019" spans="1:6" x14ac:dyDescent="0.25">
      <c r="A11019" t="s">
        <v>5523</v>
      </c>
      <c r="B11019" s="100" t="s">
        <v>12979</v>
      </c>
      <c r="C11019" s="99" t="s">
        <v>12834</v>
      </c>
      <c r="D11019" s="124">
        <v>13671</v>
      </c>
      <c r="E11019" s="157">
        <f>VLOOKUP(D11019,'SOAT LIQ'!$A$87:$C$3416,3,FALSE)</f>
        <v>21</v>
      </c>
      <c r="F11019" t="s">
        <v>21632</v>
      </c>
    </row>
    <row r="11020" spans="1:6" x14ac:dyDescent="0.25">
      <c r="A11020" t="s">
        <v>5142</v>
      </c>
      <c r="B11020" s="100" t="s">
        <v>12980</v>
      </c>
      <c r="C11020" s="99" t="s">
        <v>12968</v>
      </c>
      <c r="D11020" s="124">
        <v>13740</v>
      </c>
      <c r="E11020" s="157">
        <f>VLOOKUP(D11020,'SOAT LIQ'!$A$87:$C$3416,3,FALSE)</f>
        <v>12</v>
      </c>
      <c r="F11020" t="s">
        <v>21632</v>
      </c>
    </row>
    <row r="11021" spans="1:6" x14ac:dyDescent="0.25">
      <c r="A11021" t="s">
        <v>5523</v>
      </c>
      <c r="B11021" s="100" t="s">
        <v>12980</v>
      </c>
      <c r="C11021" s="99" t="s">
        <v>12968</v>
      </c>
      <c r="D11021" s="124">
        <v>13740</v>
      </c>
      <c r="E11021" s="157">
        <f>VLOOKUP(D11021,'SOAT LIQ'!$A$87:$C$3416,3,FALSE)</f>
        <v>12</v>
      </c>
      <c r="F11021" t="s">
        <v>21632</v>
      </c>
    </row>
    <row r="11022" spans="1:6" x14ac:dyDescent="0.25">
      <c r="A11022" t="s">
        <v>5523</v>
      </c>
      <c r="B11022" s="100" t="s">
        <v>12981</v>
      </c>
      <c r="C11022" s="99" t="s">
        <v>12968</v>
      </c>
      <c r="D11022" s="124">
        <v>13740</v>
      </c>
      <c r="E11022" s="157">
        <f>VLOOKUP(D11022,'SOAT LIQ'!$A$87:$C$3416,3,FALSE)</f>
        <v>12</v>
      </c>
      <c r="F11022" t="s">
        <v>21632</v>
      </c>
    </row>
    <row r="11023" spans="1:6" x14ac:dyDescent="0.25">
      <c r="A11023" t="s">
        <v>5523</v>
      </c>
      <c r="B11023" s="100" t="s">
        <v>12982</v>
      </c>
      <c r="C11023" s="99" t="s">
        <v>12968</v>
      </c>
      <c r="D11023" s="124">
        <v>13740</v>
      </c>
      <c r="E11023" s="157">
        <f>VLOOKUP(D11023,'SOAT LIQ'!$A$87:$C$3416,3,FALSE)</f>
        <v>12</v>
      </c>
      <c r="F11023" t="s">
        <v>21632</v>
      </c>
    </row>
    <row r="11024" spans="1:6" x14ac:dyDescent="0.25">
      <c r="A11024" t="s">
        <v>5142</v>
      </c>
      <c r="B11024" s="100" t="s">
        <v>12983</v>
      </c>
      <c r="C11024" s="99" t="s">
        <v>12834</v>
      </c>
      <c r="D11024" s="124">
        <v>13671</v>
      </c>
      <c r="E11024" s="157">
        <f>VLOOKUP(D11024,'SOAT LIQ'!$A$87:$C$3416,3,FALSE)</f>
        <v>21</v>
      </c>
      <c r="F11024" t="s">
        <v>21632</v>
      </c>
    </row>
    <row r="11025" spans="1:6" x14ac:dyDescent="0.25">
      <c r="A11025" t="s">
        <v>5523</v>
      </c>
      <c r="B11025" s="100" t="s">
        <v>12983</v>
      </c>
      <c r="C11025" s="99" t="s">
        <v>12834</v>
      </c>
      <c r="D11025" s="124">
        <v>13671</v>
      </c>
      <c r="E11025" s="157">
        <f>VLOOKUP(D11025,'SOAT LIQ'!$A$87:$C$3416,3,FALSE)</f>
        <v>21</v>
      </c>
      <c r="F11025" t="s">
        <v>21632</v>
      </c>
    </row>
    <row r="11026" spans="1:6" x14ac:dyDescent="0.25">
      <c r="A11026" t="s">
        <v>5523</v>
      </c>
      <c r="B11026" s="100" t="s">
        <v>12984</v>
      </c>
      <c r="C11026" s="99" t="s">
        <v>12834</v>
      </c>
      <c r="D11026" s="124">
        <v>13671</v>
      </c>
      <c r="E11026" s="157">
        <f>VLOOKUP(D11026,'SOAT LIQ'!$A$87:$C$3416,3,FALSE)</f>
        <v>21</v>
      </c>
      <c r="F11026" t="s">
        <v>21632</v>
      </c>
    </row>
    <row r="11027" spans="1:6" x14ac:dyDescent="0.25">
      <c r="A11027" t="s">
        <v>5523</v>
      </c>
      <c r="B11027" s="100" t="s">
        <v>12985</v>
      </c>
      <c r="C11027" s="99" t="s">
        <v>12834</v>
      </c>
      <c r="D11027" s="124">
        <v>13671</v>
      </c>
      <c r="E11027" s="157">
        <f>VLOOKUP(D11027,'SOAT LIQ'!$A$87:$C$3416,3,FALSE)</f>
        <v>21</v>
      </c>
      <c r="F11027" t="s">
        <v>21632</v>
      </c>
    </row>
    <row r="11028" spans="1:6" x14ac:dyDescent="0.25">
      <c r="A11028" t="s">
        <v>5523</v>
      </c>
      <c r="B11028" s="100" t="s">
        <v>12986</v>
      </c>
      <c r="C11028" s="99" t="s">
        <v>12834</v>
      </c>
      <c r="D11028" s="124">
        <v>13671</v>
      </c>
      <c r="E11028" s="157">
        <f>VLOOKUP(D11028,'SOAT LIQ'!$A$87:$C$3416,3,FALSE)</f>
        <v>21</v>
      </c>
      <c r="F11028" t="s">
        <v>21632</v>
      </c>
    </row>
    <row r="11029" spans="1:6" x14ac:dyDescent="0.25">
      <c r="A11029" t="s">
        <v>5523</v>
      </c>
      <c r="B11029" s="100" t="s">
        <v>12987</v>
      </c>
      <c r="C11029" s="99" t="s">
        <v>12968</v>
      </c>
      <c r="D11029" s="124">
        <v>13740</v>
      </c>
      <c r="E11029" s="157">
        <f>VLOOKUP(D11029,'SOAT LIQ'!$A$87:$C$3416,3,FALSE)</f>
        <v>12</v>
      </c>
      <c r="F11029" t="s">
        <v>21632</v>
      </c>
    </row>
    <row r="11030" spans="1:6" x14ac:dyDescent="0.25">
      <c r="A11030" t="s">
        <v>5523</v>
      </c>
      <c r="B11030" s="100" t="s">
        <v>12988</v>
      </c>
      <c r="C11030" s="99" t="s">
        <v>12968</v>
      </c>
      <c r="D11030" s="124">
        <v>13740</v>
      </c>
      <c r="E11030" s="157">
        <f>VLOOKUP(D11030,'SOAT LIQ'!$A$87:$C$3416,3,FALSE)</f>
        <v>12</v>
      </c>
      <c r="F11030" t="s">
        <v>21632</v>
      </c>
    </row>
    <row r="11031" spans="1:6" x14ac:dyDescent="0.25">
      <c r="A11031" t="s">
        <v>5523</v>
      </c>
      <c r="B11031" s="100" t="s">
        <v>12989</v>
      </c>
      <c r="C11031" s="99" t="s">
        <v>12834</v>
      </c>
      <c r="D11031" s="124">
        <v>13671</v>
      </c>
      <c r="E11031" s="157">
        <f>VLOOKUP(D11031,'SOAT LIQ'!$A$87:$C$3416,3,FALSE)</f>
        <v>21</v>
      </c>
      <c r="F11031" t="s">
        <v>21632</v>
      </c>
    </row>
    <row r="11032" spans="1:6" x14ac:dyDescent="0.25">
      <c r="A11032" t="s">
        <v>5523</v>
      </c>
      <c r="B11032" s="100" t="s">
        <v>12990</v>
      </c>
      <c r="C11032" s="99" t="s">
        <v>12834</v>
      </c>
      <c r="D11032" s="124">
        <v>13671</v>
      </c>
      <c r="E11032" s="157">
        <f>VLOOKUP(D11032,'SOAT LIQ'!$A$87:$C$3416,3,FALSE)</f>
        <v>21</v>
      </c>
      <c r="F11032" t="s">
        <v>21632</v>
      </c>
    </row>
    <row r="11033" spans="1:6" x14ac:dyDescent="0.25">
      <c r="A11033" t="s">
        <v>5523</v>
      </c>
      <c r="B11033" s="100" t="s">
        <v>12991</v>
      </c>
      <c r="C11033" s="99" t="s">
        <v>12968</v>
      </c>
      <c r="D11033" s="124">
        <v>13740</v>
      </c>
      <c r="E11033" s="157">
        <f>VLOOKUP(D11033,'SOAT LIQ'!$A$87:$C$3416,3,FALSE)</f>
        <v>12</v>
      </c>
      <c r="F11033" t="s">
        <v>21632</v>
      </c>
    </row>
    <row r="11034" spans="1:6" x14ac:dyDescent="0.25">
      <c r="A11034" t="s">
        <v>5523</v>
      </c>
      <c r="B11034" s="100" t="s">
        <v>12992</v>
      </c>
      <c r="C11034" s="99" t="s">
        <v>12968</v>
      </c>
      <c r="D11034" s="124">
        <v>13740</v>
      </c>
      <c r="E11034" s="157">
        <f>VLOOKUP(D11034,'SOAT LIQ'!$A$87:$C$3416,3,FALSE)</f>
        <v>12</v>
      </c>
      <c r="F11034" t="s">
        <v>21632</v>
      </c>
    </row>
    <row r="11035" spans="1:6" x14ac:dyDescent="0.25">
      <c r="A11035" t="s">
        <v>5523</v>
      </c>
      <c r="B11035" s="100" t="s">
        <v>12993</v>
      </c>
      <c r="C11035" s="99" t="s">
        <v>12834</v>
      </c>
      <c r="D11035" s="124">
        <v>13671</v>
      </c>
      <c r="E11035" s="157">
        <f>VLOOKUP(D11035,'SOAT LIQ'!$A$87:$C$3416,3,FALSE)</f>
        <v>21</v>
      </c>
      <c r="F11035" t="s">
        <v>21632</v>
      </c>
    </row>
    <row r="11036" spans="1:6" x14ac:dyDescent="0.25">
      <c r="A11036" t="s">
        <v>5523</v>
      </c>
      <c r="B11036" s="100" t="s">
        <v>12994</v>
      </c>
      <c r="C11036" s="99" t="s">
        <v>12834</v>
      </c>
      <c r="D11036" s="124">
        <v>13671</v>
      </c>
      <c r="E11036" s="157">
        <f>VLOOKUP(D11036,'SOAT LIQ'!$A$87:$C$3416,3,FALSE)</f>
        <v>21</v>
      </c>
      <c r="F11036" t="s">
        <v>21632</v>
      </c>
    </row>
    <row r="11037" spans="1:6" x14ac:dyDescent="0.25">
      <c r="A11037" t="s">
        <v>5523</v>
      </c>
      <c r="B11037" s="100" t="s">
        <v>12995</v>
      </c>
      <c r="C11037" s="99" t="s">
        <v>12834</v>
      </c>
      <c r="D11037" s="124">
        <v>13740</v>
      </c>
      <c r="E11037" s="157">
        <f>VLOOKUP(D11037,'SOAT LIQ'!$A$87:$C$3416,3,FALSE)</f>
        <v>12</v>
      </c>
      <c r="F11037" t="s">
        <v>21632</v>
      </c>
    </row>
    <row r="11038" spans="1:6" x14ac:dyDescent="0.25">
      <c r="A11038" t="s">
        <v>5523</v>
      </c>
      <c r="B11038" s="100" t="s">
        <v>12996</v>
      </c>
      <c r="C11038" s="99" t="s">
        <v>12834</v>
      </c>
      <c r="D11038" s="124">
        <v>13740</v>
      </c>
      <c r="E11038" s="157">
        <f>VLOOKUP(D11038,'SOAT LIQ'!$A$87:$C$3416,3,FALSE)</f>
        <v>12</v>
      </c>
      <c r="F11038" t="s">
        <v>21632</v>
      </c>
    </row>
    <row r="11039" spans="1:6" x14ac:dyDescent="0.25">
      <c r="A11039" t="s">
        <v>5523</v>
      </c>
      <c r="B11039" s="100" t="s">
        <v>12997</v>
      </c>
      <c r="C11039" s="99" t="s">
        <v>12834</v>
      </c>
      <c r="D11039" s="124">
        <v>13740</v>
      </c>
      <c r="E11039" s="157">
        <f>VLOOKUP(D11039,'SOAT LIQ'!$A$87:$C$3416,3,FALSE)</f>
        <v>12</v>
      </c>
      <c r="F11039" t="s">
        <v>21632</v>
      </c>
    </row>
    <row r="11040" spans="1:6" x14ac:dyDescent="0.25">
      <c r="A11040" t="s">
        <v>5523</v>
      </c>
      <c r="B11040" s="100" t="s">
        <v>12998</v>
      </c>
      <c r="C11040" s="99" t="s">
        <v>12834</v>
      </c>
      <c r="D11040" s="124">
        <v>13740</v>
      </c>
      <c r="E11040" s="157">
        <f>VLOOKUP(D11040,'SOAT LIQ'!$A$87:$C$3416,3,FALSE)</f>
        <v>12</v>
      </c>
      <c r="F11040" t="s">
        <v>21632</v>
      </c>
    </row>
    <row r="11041" spans="1:6" x14ac:dyDescent="0.25">
      <c r="A11041" t="s">
        <v>5523</v>
      </c>
      <c r="B11041" s="100" t="s">
        <v>12999</v>
      </c>
      <c r="C11041" s="99" t="s">
        <v>12834</v>
      </c>
      <c r="D11041" s="124">
        <v>13740</v>
      </c>
      <c r="E11041" s="157">
        <f>VLOOKUP(D11041,'SOAT LIQ'!$A$87:$C$3416,3,FALSE)</f>
        <v>12</v>
      </c>
      <c r="F11041" t="s">
        <v>21632</v>
      </c>
    </row>
    <row r="11042" spans="1:6" x14ac:dyDescent="0.25">
      <c r="A11042" t="s">
        <v>5523</v>
      </c>
      <c r="B11042" s="100" t="s">
        <v>13000</v>
      </c>
      <c r="C11042" s="99" t="s">
        <v>12834</v>
      </c>
      <c r="D11042" s="124">
        <v>13740</v>
      </c>
      <c r="E11042" s="157">
        <f>VLOOKUP(D11042,'SOAT LIQ'!$A$87:$C$3416,3,FALSE)</f>
        <v>12</v>
      </c>
      <c r="F11042" t="s">
        <v>21632</v>
      </c>
    </row>
    <row r="11043" spans="1:6" x14ac:dyDescent="0.25">
      <c r="A11043" t="s">
        <v>5523</v>
      </c>
      <c r="B11043" s="100" t="s">
        <v>13001</v>
      </c>
      <c r="C11043" s="99" t="s">
        <v>12834</v>
      </c>
      <c r="D11043" s="124">
        <v>13740</v>
      </c>
      <c r="E11043" s="157">
        <f>VLOOKUP(D11043,'SOAT LIQ'!$A$87:$C$3416,3,FALSE)</f>
        <v>12</v>
      </c>
      <c r="F11043" t="s">
        <v>21632</v>
      </c>
    </row>
    <row r="11044" spans="1:6" x14ac:dyDescent="0.25">
      <c r="A11044" t="s">
        <v>5523</v>
      </c>
      <c r="B11044" s="100" t="s">
        <v>13002</v>
      </c>
      <c r="C11044" s="99" t="s">
        <v>12834</v>
      </c>
      <c r="D11044" s="124">
        <v>13740</v>
      </c>
      <c r="E11044" s="157">
        <f>VLOOKUP(D11044,'SOAT LIQ'!$A$87:$C$3416,3,FALSE)</f>
        <v>12</v>
      </c>
      <c r="F11044" t="s">
        <v>21632</v>
      </c>
    </row>
    <row r="11045" spans="1:6" x14ac:dyDescent="0.25">
      <c r="A11045" t="s">
        <v>5523</v>
      </c>
      <c r="B11045" s="100" t="s">
        <v>13003</v>
      </c>
      <c r="C11045" s="99" t="s">
        <v>12834</v>
      </c>
      <c r="D11045" s="124">
        <v>13740</v>
      </c>
      <c r="E11045" s="157">
        <f>VLOOKUP(D11045,'SOAT LIQ'!$A$87:$C$3416,3,FALSE)</f>
        <v>12</v>
      </c>
      <c r="F11045" t="s">
        <v>21632</v>
      </c>
    </row>
    <row r="11046" spans="1:6" x14ac:dyDescent="0.25">
      <c r="A11046" t="s">
        <v>5523</v>
      </c>
      <c r="B11046" s="100" t="s">
        <v>13004</v>
      </c>
      <c r="C11046" s="99" t="s">
        <v>12834</v>
      </c>
      <c r="D11046" s="124">
        <v>13740</v>
      </c>
      <c r="E11046" s="157">
        <f>VLOOKUP(D11046,'SOAT LIQ'!$A$87:$C$3416,3,FALSE)</f>
        <v>12</v>
      </c>
      <c r="F11046" t="s">
        <v>21632</v>
      </c>
    </row>
    <row r="11047" spans="1:6" x14ac:dyDescent="0.25">
      <c r="A11047" t="s">
        <v>5523</v>
      </c>
      <c r="B11047" s="100" t="s">
        <v>13005</v>
      </c>
      <c r="C11047" s="99" t="s">
        <v>12834</v>
      </c>
      <c r="D11047" s="124">
        <v>13740</v>
      </c>
      <c r="E11047" s="157">
        <f>VLOOKUP(D11047,'SOAT LIQ'!$A$87:$C$3416,3,FALSE)</f>
        <v>12</v>
      </c>
      <c r="F11047" t="s">
        <v>21632</v>
      </c>
    </row>
    <row r="11048" spans="1:6" x14ac:dyDescent="0.25">
      <c r="A11048" t="s">
        <v>5523</v>
      </c>
      <c r="B11048" s="100" t="s">
        <v>13006</v>
      </c>
      <c r="C11048" s="99" t="s">
        <v>12834</v>
      </c>
      <c r="D11048" s="124">
        <v>13740</v>
      </c>
      <c r="E11048" s="157">
        <f>VLOOKUP(D11048,'SOAT LIQ'!$A$87:$C$3416,3,FALSE)</f>
        <v>12</v>
      </c>
      <c r="F11048" t="s">
        <v>21632</v>
      </c>
    </row>
    <row r="11049" spans="1:6" x14ac:dyDescent="0.25">
      <c r="A11049" t="s">
        <v>5523</v>
      </c>
      <c r="B11049" s="100" t="s">
        <v>13007</v>
      </c>
      <c r="C11049" s="99" t="s">
        <v>12834</v>
      </c>
      <c r="D11049" s="124">
        <v>13740</v>
      </c>
      <c r="E11049" s="157">
        <f>VLOOKUP(D11049,'SOAT LIQ'!$A$87:$C$3416,3,FALSE)</f>
        <v>12</v>
      </c>
      <c r="F11049" t="s">
        <v>21632</v>
      </c>
    </row>
    <row r="11050" spans="1:6" x14ac:dyDescent="0.25">
      <c r="A11050" t="s">
        <v>5523</v>
      </c>
      <c r="B11050" s="100" t="s">
        <v>13008</v>
      </c>
      <c r="C11050" s="99" t="s">
        <v>12834</v>
      </c>
      <c r="D11050" s="124">
        <v>13740</v>
      </c>
      <c r="E11050" s="157">
        <f>VLOOKUP(D11050,'SOAT LIQ'!$A$87:$C$3416,3,FALSE)</f>
        <v>12</v>
      </c>
      <c r="F11050" t="s">
        <v>21632</v>
      </c>
    </row>
    <row r="11051" spans="1:6" x14ac:dyDescent="0.25">
      <c r="A11051" t="s">
        <v>5523</v>
      </c>
      <c r="B11051" s="100" t="s">
        <v>13009</v>
      </c>
      <c r="C11051" s="99" t="s">
        <v>12824</v>
      </c>
      <c r="D11051" s="124">
        <v>13670</v>
      </c>
      <c r="E11051" s="157">
        <f>VLOOKUP(D11051,'SOAT LIQ'!$A$87:$C$3416,3,FALSE)</f>
        <v>20</v>
      </c>
      <c r="F11051" t="s">
        <v>21632</v>
      </c>
    </row>
    <row r="11052" spans="1:6" x14ac:dyDescent="0.25">
      <c r="A11052" t="s">
        <v>5523</v>
      </c>
      <c r="B11052" s="100" t="s">
        <v>13010</v>
      </c>
      <c r="C11052" s="99" t="s">
        <v>12824</v>
      </c>
      <c r="D11052" s="124">
        <v>13670</v>
      </c>
      <c r="E11052" s="157">
        <f>VLOOKUP(D11052,'SOAT LIQ'!$A$87:$C$3416,3,FALSE)</f>
        <v>20</v>
      </c>
      <c r="F11052" t="s">
        <v>21632</v>
      </c>
    </row>
    <row r="11053" spans="1:6" x14ac:dyDescent="0.25">
      <c r="A11053" t="s">
        <v>5142</v>
      </c>
      <c r="B11053" s="100" t="s">
        <v>13011</v>
      </c>
      <c r="C11053" s="99" t="s">
        <v>12940</v>
      </c>
      <c r="D11053" s="124">
        <v>13740</v>
      </c>
      <c r="E11053" s="157">
        <f>VLOOKUP(D11053,'SOAT LIQ'!$A$87:$C$3416,3,FALSE)</f>
        <v>12</v>
      </c>
      <c r="F11053" t="s">
        <v>21632</v>
      </c>
    </row>
    <row r="11054" spans="1:6" x14ac:dyDescent="0.25">
      <c r="A11054" t="s">
        <v>5523</v>
      </c>
      <c r="B11054" s="100" t="s">
        <v>13011</v>
      </c>
      <c r="C11054" s="99" t="s">
        <v>12940</v>
      </c>
      <c r="D11054" s="124">
        <v>13740</v>
      </c>
      <c r="E11054" s="157">
        <f>VLOOKUP(D11054,'SOAT LIQ'!$A$87:$C$3416,3,FALSE)</f>
        <v>12</v>
      </c>
      <c r="F11054" t="s">
        <v>21632</v>
      </c>
    </row>
    <row r="11055" spans="1:6" x14ac:dyDescent="0.25">
      <c r="A11055" t="s">
        <v>5523</v>
      </c>
      <c r="B11055" s="100" t="s">
        <v>13012</v>
      </c>
      <c r="C11055" s="99" t="s">
        <v>12940</v>
      </c>
      <c r="D11055" s="124">
        <v>13740</v>
      </c>
      <c r="E11055" s="157">
        <f>VLOOKUP(D11055,'SOAT LIQ'!$A$87:$C$3416,3,FALSE)</f>
        <v>12</v>
      </c>
      <c r="F11055" t="s">
        <v>21632</v>
      </c>
    </row>
    <row r="11056" spans="1:6" x14ac:dyDescent="0.25">
      <c r="A11056" t="s">
        <v>5523</v>
      </c>
      <c r="B11056" s="100" t="s">
        <v>13013</v>
      </c>
      <c r="C11056" s="99" t="s">
        <v>12940</v>
      </c>
      <c r="D11056" s="124">
        <v>13740</v>
      </c>
      <c r="E11056" s="157">
        <f>VLOOKUP(D11056,'SOAT LIQ'!$A$87:$C$3416,3,FALSE)</f>
        <v>12</v>
      </c>
      <c r="F11056" t="s">
        <v>21632</v>
      </c>
    </row>
    <row r="11057" spans="1:6" x14ac:dyDescent="0.25">
      <c r="A11057" t="s">
        <v>5523</v>
      </c>
      <c r="B11057" s="100" t="s">
        <v>13014</v>
      </c>
      <c r="C11057" s="99" t="s">
        <v>12940</v>
      </c>
      <c r="D11057" s="124">
        <v>13740</v>
      </c>
      <c r="E11057" s="157">
        <f>VLOOKUP(D11057,'SOAT LIQ'!$A$87:$C$3416,3,FALSE)</f>
        <v>12</v>
      </c>
      <c r="F11057" t="s">
        <v>21632</v>
      </c>
    </row>
    <row r="11058" spans="1:6" x14ac:dyDescent="0.25">
      <c r="A11058" t="s">
        <v>5142</v>
      </c>
      <c r="B11058" s="100" t="s">
        <v>13015</v>
      </c>
      <c r="C11058" s="99" t="s">
        <v>12824</v>
      </c>
      <c r="D11058" s="124">
        <v>13670</v>
      </c>
      <c r="E11058" s="157">
        <f>VLOOKUP(D11058,'SOAT LIQ'!$A$87:$C$3416,3,FALSE)</f>
        <v>20</v>
      </c>
      <c r="F11058" t="s">
        <v>21632</v>
      </c>
    </row>
    <row r="11059" spans="1:6" x14ac:dyDescent="0.25">
      <c r="A11059" t="s">
        <v>5523</v>
      </c>
      <c r="B11059" s="100" t="s">
        <v>13015</v>
      </c>
      <c r="C11059" s="99" t="s">
        <v>12824</v>
      </c>
      <c r="D11059" s="124">
        <v>13670</v>
      </c>
      <c r="E11059" s="157">
        <f>VLOOKUP(D11059,'SOAT LIQ'!$A$87:$C$3416,3,FALSE)</f>
        <v>20</v>
      </c>
      <c r="F11059" t="s">
        <v>21632</v>
      </c>
    </row>
    <row r="11060" spans="1:6" x14ac:dyDescent="0.25">
      <c r="A11060" t="s">
        <v>5523</v>
      </c>
      <c r="B11060" s="100" t="s">
        <v>13016</v>
      </c>
      <c r="C11060" s="99" t="s">
        <v>12824</v>
      </c>
      <c r="D11060" s="124">
        <v>13670</v>
      </c>
      <c r="E11060" s="157">
        <f>VLOOKUP(D11060,'SOAT LIQ'!$A$87:$C$3416,3,FALSE)</f>
        <v>20</v>
      </c>
      <c r="F11060" t="s">
        <v>21632</v>
      </c>
    </row>
    <row r="11061" spans="1:6" x14ac:dyDescent="0.25">
      <c r="A11061" t="s">
        <v>5142</v>
      </c>
      <c r="B11061" s="100" t="s">
        <v>13017</v>
      </c>
      <c r="C11061" s="99" t="s">
        <v>12824</v>
      </c>
      <c r="D11061" s="124">
        <v>13670</v>
      </c>
      <c r="E11061" s="157">
        <f>VLOOKUP(D11061,'SOAT LIQ'!$A$87:$C$3416,3,FALSE)</f>
        <v>20</v>
      </c>
      <c r="F11061" t="s">
        <v>21632</v>
      </c>
    </row>
    <row r="11062" spans="1:6" x14ac:dyDescent="0.25">
      <c r="A11062" t="s">
        <v>5523</v>
      </c>
      <c r="B11062" s="100" t="s">
        <v>13017</v>
      </c>
      <c r="C11062" s="99" t="s">
        <v>12824</v>
      </c>
      <c r="D11062" s="124">
        <v>13670</v>
      </c>
      <c r="E11062" s="157">
        <f>VLOOKUP(D11062,'SOAT LIQ'!$A$87:$C$3416,3,FALSE)</f>
        <v>20</v>
      </c>
      <c r="F11062" t="s">
        <v>21632</v>
      </c>
    </row>
    <row r="11063" spans="1:6" x14ac:dyDescent="0.25">
      <c r="A11063" t="s">
        <v>5523</v>
      </c>
      <c r="B11063" s="100" t="s">
        <v>13018</v>
      </c>
      <c r="C11063" s="99" t="s">
        <v>12824</v>
      </c>
      <c r="D11063" s="124">
        <v>13670</v>
      </c>
      <c r="E11063" s="157">
        <f>VLOOKUP(D11063,'SOAT LIQ'!$A$87:$C$3416,3,FALSE)</f>
        <v>20</v>
      </c>
      <c r="F11063" t="s">
        <v>21632</v>
      </c>
    </row>
    <row r="11064" spans="1:6" x14ac:dyDescent="0.25">
      <c r="A11064" t="s">
        <v>5523</v>
      </c>
      <c r="B11064" s="100" t="s">
        <v>13019</v>
      </c>
      <c r="C11064" s="99" t="s">
        <v>13020</v>
      </c>
      <c r="D11064" s="124">
        <v>13740</v>
      </c>
      <c r="E11064" s="157">
        <f>VLOOKUP(D11064,'SOAT LIQ'!$A$87:$C$3416,3,FALSE)</f>
        <v>12</v>
      </c>
      <c r="F11064" t="s">
        <v>21632</v>
      </c>
    </row>
    <row r="11065" spans="1:6" x14ac:dyDescent="0.25">
      <c r="A11065" t="s">
        <v>5523</v>
      </c>
      <c r="B11065" s="100" t="s">
        <v>13021</v>
      </c>
      <c r="C11065" s="99" t="s">
        <v>13020</v>
      </c>
      <c r="D11065" s="124">
        <v>13740</v>
      </c>
      <c r="E11065" s="157">
        <f>VLOOKUP(D11065,'SOAT LIQ'!$A$87:$C$3416,3,FALSE)</f>
        <v>12</v>
      </c>
      <c r="F11065" t="s">
        <v>21632</v>
      </c>
    </row>
    <row r="11066" spans="1:6" x14ac:dyDescent="0.25">
      <c r="A11066" t="s">
        <v>5523</v>
      </c>
      <c r="B11066" s="100" t="s">
        <v>13022</v>
      </c>
      <c r="C11066" s="99" t="s">
        <v>12824</v>
      </c>
      <c r="D11066" s="124">
        <v>13670</v>
      </c>
      <c r="E11066" s="157">
        <f>VLOOKUP(D11066,'SOAT LIQ'!$A$87:$C$3416,3,FALSE)</f>
        <v>20</v>
      </c>
      <c r="F11066" t="s">
        <v>21632</v>
      </c>
    </row>
    <row r="11067" spans="1:6" x14ac:dyDescent="0.25">
      <c r="A11067" t="s">
        <v>5523</v>
      </c>
      <c r="B11067" s="100" t="s">
        <v>13023</v>
      </c>
      <c r="C11067" s="99" t="s">
        <v>12824</v>
      </c>
      <c r="D11067" s="124">
        <v>13670</v>
      </c>
      <c r="E11067" s="157">
        <f>VLOOKUP(D11067,'SOAT LIQ'!$A$87:$C$3416,3,FALSE)</f>
        <v>20</v>
      </c>
      <c r="F11067" t="s">
        <v>21632</v>
      </c>
    </row>
    <row r="11068" spans="1:6" x14ac:dyDescent="0.25">
      <c r="A11068" t="s">
        <v>5142</v>
      </c>
      <c r="B11068" s="100" t="s">
        <v>13024</v>
      </c>
      <c r="C11068" s="99" t="s">
        <v>13020</v>
      </c>
      <c r="D11068" s="124">
        <v>13740</v>
      </c>
      <c r="E11068" s="157">
        <f>VLOOKUP(D11068,'SOAT LIQ'!$A$87:$C$3416,3,FALSE)</f>
        <v>12</v>
      </c>
      <c r="F11068" t="s">
        <v>21632</v>
      </c>
    </row>
    <row r="11069" spans="1:6" x14ac:dyDescent="0.25">
      <c r="A11069" t="s">
        <v>5523</v>
      </c>
      <c r="B11069" s="100" t="s">
        <v>13024</v>
      </c>
      <c r="C11069" s="99" t="s">
        <v>13020</v>
      </c>
      <c r="D11069" s="124">
        <v>13740</v>
      </c>
      <c r="E11069" s="157">
        <f>VLOOKUP(D11069,'SOAT LIQ'!$A$87:$C$3416,3,FALSE)</f>
        <v>12</v>
      </c>
      <c r="F11069" t="s">
        <v>21632</v>
      </c>
    </row>
    <row r="11070" spans="1:6" x14ac:dyDescent="0.25">
      <c r="A11070" t="s">
        <v>5523</v>
      </c>
      <c r="B11070" s="100" t="s">
        <v>13025</v>
      </c>
      <c r="C11070" s="99" t="s">
        <v>13020</v>
      </c>
      <c r="D11070" s="124">
        <v>13740</v>
      </c>
      <c r="E11070" s="157">
        <f>VLOOKUP(D11070,'SOAT LIQ'!$A$87:$C$3416,3,FALSE)</f>
        <v>12</v>
      </c>
      <c r="F11070" t="s">
        <v>21632</v>
      </c>
    </row>
    <row r="11071" spans="1:6" x14ac:dyDescent="0.25">
      <c r="A11071" t="s">
        <v>5142</v>
      </c>
      <c r="B11071" s="100" t="s">
        <v>13026</v>
      </c>
      <c r="C11071" s="99" t="s">
        <v>12824</v>
      </c>
      <c r="D11071" s="124">
        <v>13670</v>
      </c>
      <c r="E11071" s="157">
        <f>VLOOKUP(D11071,'SOAT LIQ'!$A$87:$C$3416,3,FALSE)</f>
        <v>20</v>
      </c>
      <c r="F11071" t="s">
        <v>21632</v>
      </c>
    </row>
    <row r="11072" spans="1:6" x14ac:dyDescent="0.25">
      <c r="A11072" t="s">
        <v>5523</v>
      </c>
      <c r="B11072" s="100" t="s">
        <v>13026</v>
      </c>
      <c r="C11072" s="99" t="s">
        <v>12824</v>
      </c>
      <c r="D11072" s="124">
        <v>13670</v>
      </c>
      <c r="E11072" s="157">
        <f>VLOOKUP(D11072,'SOAT LIQ'!$A$87:$C$3416,3,FALSE)</f>
        <v>20</v>
      </c>
      <c r="F11072" t="s">
        <v>21632</v>
      </c>
    </row>
    <row r="11073" spans="1:6" x14ac:dyDescent="0.25">
      <c r="A11073" t="s">
        <v>5523</v>
      </c>
      <c r="B11073" s="100" t="s">
        <v>13027</v>
      </c>
      <c r="C11073" s="99" t="s">
        <v>12824</v>
      </c>
      <c r="D11073" s="124">
        <v>13670</v>
      </c>
      <c r="E11073" s="157">
        <f>VLOOKUP(D11073,'SOAT LIQ'!$A$87:$C$3416,3,FALSE)</f>
        <v>20</v>
      </c>
      <c r="F11073" t="s">
        <v>21632</v>
      </c>
    </row>
    <row r="11074" spans="1:6" x14ac:dyDescent="0.25">
      <c r="A11074" t="s">
        <v>5523</v>
      </c>
      <c r="B11074" s="100" t="s">
        <v>13028</v>
      </c>
      <c r="C11074" s="99" t="s">
        <v>12824</v>
      </c>
      <c r="D11074" s="124">
        <v>13670</v>
      </c>
      <c r="E11074" s="157">
        <f>VLOOKUP(D11074,'SOAT LIQ'!$A$87:$C$3416,3,FALSE)</f>
        <v>20</v>
      </c>
      <c r="F11074" t="s">
        <v>21632</v>
      </c>
    </row>
    <row r="11075" spans="1:6" x14ac:dyDescent="0.25">
      <c r="A11075" t="s">
        <v>5523</v>
      </c>
      <c r="B11075" s="100" t="s">
        <v>13029</v>
      </c>
      <c r="C11075" s="99" t="s">
        <v>13030</v>
      </c>
      <c r="D11075" s="124">
        <v>13740</v>
      </c>
      <c r="E11075" s="157">
        <f>VLOOKUP(D11075,'SOAT LIQ'!$A$87:$C$3416,3,FALSE)</f>
        <v>12</v>
      </c>
      <c r="F11075" t="s">
        <v>21632</v>
      </c>
    </row>
    <row r="11076" spans="1:6" x14ac:dyDescent="0.25">
      <c r="A11076" t="s">
        <v>5523</v>
      </c>
      <c r="B11076" s="100" t="s">
        <v>13031</v>
      </c>
      <c r="C11076" s="99" t="s">
        <v>13030</v>
      </c>
      <c r="D11076" s="124">
        <v>13740</v>
      </c>
      <c r="E11076" s="157">
        <f>VLOOKUP(D11076,'SOAT LIQ'!$A$87:$C$3416,3,FALSE)</f>
        <v>12</v>
      </c>
      <c r="F11076" t="s">
        <v>21632</v>
      </c>
    </row>
    <row r="11077" spans="1:6" x14ac:dyDescent="0.25">
      <c r="A11077" t="s">
        <v>5142</v>
      </c>
      <c r="B11077" s="100" t="s">
        <v>13032</v>
      </c>
      <c r="C11077" s="99" t="s">
        <v>12824</v>
      </c>
      <c r="D11077" s="124">
        <v>13670</v>
      </c>
      <c r="E11077" s="157">
        <f>VLOOKUP(D11077,'SOAT LIQ'!$A$87:$C$3416,3,FALSE)</f>
        <v>20</v>
      </c>
      <c r="F11077" t="s">
        <v>21632</v>
      </c>
    </row>
    <row r="11078" spans="1:6" x14ac:dyDescent="0.25">
      <c r="A11078" t="s">
        <v>5523</v>
      </c>
      <c r="B11078" s="100" t="s">
        <v>13032</v>
      </c>
      <c r="C11078" s="99" t="s">
        <v>12824</v>
      </c>
      <c r="D11078" s="124">
        <v>13670</v>
      </c>
      <c r="E11078" s="157">
        <f>VLOOKUP(D11078,'SOAT LIQ'!$A$87:$C$3416,3,FALSE)</f>
        <v>20</v>
      </c>
      <c r="F11078" t="s">
        <v>21632</v>
      </c>
    </row>
    <row r="11079" spans="1:6" x14ac:dyDescent="0.25">
      <c r="A11079" t="s">
        <v>5523</v>
      </c>
      <c r="B11079" s="100" t="s">
        <v>13033</v>
      </c>
      <c r="C11079" s="99" t="s">
        <v>12824</v>
      </c>
      <c r="D11079" s="124">
        <v>13670</v>
      </c>
      <c r="E11079" s="157">
        <f>VLOOKUP(D11079,'SOAT LIQ'!$A$87:$C$3416,3,FALSE)</f>
        <v>20</v>
      </c>
      <c r="F11079" t="s">
        <v>21632</v>
      </c>
    </row>
    <row r="11080" spans="1:6" x14ac:dyDescent="0.25">
      <c r="A11080" t="s">
        <v>5142</v>
      </c>
      <c r="B11080" s="100" t="s">
        <v>13034</v>
      </c>
      <c r="C11080" s="99" t="s">
        <v>12897</v>
      </c>
      <c r="D11080" s="124">
        <v>13670</v>
      </c>
      <c r="E11080" s="157">
        <f>VLOOKUP(D11080,'SOAT LIQ'!$A$87:$C$3416,3,FALSE)</f>
        <v>20</v>
      </c>
      <c r="F11080" t="s">
        <v>21632</v>
      </c>
    </row>
    <row r="11081" spans="1:6" x14ac:dyDescent="0.25">
      <c r="A11081" t="s">
        <v>5523</v>
      </c>
      <c r="B11081" s="100" t="s">
        <v>13034</v>
      </c>
      <c r="C11081" s="99" t="s">
        <v>12897</v>
      </c>
      <c r="D11081" s="124">
        <v>13670</v>
      </c>
      <c r="E11081" s="157">
        <f>VLOOKUP(D11081,'SOAT LIQ'!$A$87:$C$3416,3,FALSE)</f>
        <v>20</v>
      </c>
      <c r="F11081" t="s">
        <v>21632</v>
      </c>
    </row>
    <row r="11082" spans="1:6" x14ac:dyDescent="0.25">
      <c r="A11082" t="s">
        <v>5523</v>
      </c>
      <c r="B11082" s="100" t="s">
        <v>13035</v>
      </c>
      <c r="C11082" s="99" t="s">
        <v>12897</v>
      </c>
      <c r="D11082" s="124">
        <v>13670</v>
      </c>
      <c r="E11082" s="157">
        <f>VLOOKUP(D11082,'SOAT LIQ'!$A$87:$C$3416,3,FALSE)</f>
        <v>20</v>
      </c>
      <c r="F11082" t="s">
        <v>21632</v>
      </c>
    </row>
    <row r="11083" spans="1:6" x14ac:dyDescent="0.25">
      <c r="A11083" t="s">
        <v>5523</v>
      </c>
      <c r="B11083" s="100" t="s">
        <v>13036</v>
      </c>
      <c r="C11083" s="99" t="s">
        <v>12897</v>
      </c>
      <c r="D11083" s="124">
        <v>13670</v>
      </c>
      <c r="E11083" s="157">
        <f>VLOOKUP(D11083,'SOAT LIQ'!$A$87:$C$3416,3,FALSE)</f>
        <v>20</v>
      </c>
      <c r="F11083" t="s">
        <v>21632</v>
      </c>
    </row>
    <row r="11084" spans="1:6" x14ac:dyDescent="0.25">
      <c r="A11084" t="s">
        <v>5523</v>
      </c>
      <c r="B11084" s="100" t="s">
        <v>13037</v>
      </c>
      <c r="C11084" s="99" t="s">
        <v>12897</v>
      </c>
      <c r="D11084" s="124">
        <v>13670</v>
      </c>
      <c r="E11084" s="157">
        <f>VLOOKUP(D11084,'SOAT LIQ'!$A$87:$C$3416,3,FALSE)</f>
        <v>20</v>
      </c>
      <c r="F11084" t="s">
        <v>21632</v>
      </c>
    </row>
    <row r="11085" spans="1:6" x14ac:dyDescent="0.25">
      <c r="A11085" t="s">
        <v>5523</v>
      </c>
      <c r="B11085" s="100" t="s">
        <v>13038</v>
      </c>
      <c r="C11085" s="99" t="s">
        <v>12897</v>
      </c>
      <c r="D11085" s="124">
        <v>13670</v>
      </c>
      <c r="E11085" s="157">
        <f>VLOOKUP(D11085,'SOAT LIQ'!$A$87:$C$3416,3,FALSE)</f>
        <v>20</v>
      </c>
      <c r="F11085" t="s">
        <v>21632</v>
      </c>
    </row>
    <row r="11086" spans="1:6" x14ac:dyDescent="0.25">
      <c r="A11086" t="s">
        <v>5523</v>
      </c>
      <c r="B11086" s="100" t="s">
        <v>13039</v>
      </c>
      <c r="C11086" s="99" t="s">
        <v>12897</v>
      </c>
      <c r="D11086" s="124">
        <v>13670</v>
      </c>
      <c r="E11086" s="157">
        <f>VLOOKUP(D11086,'SOAT LIQ'!$A$87:$C$3416,3,FALSE)</f>
        <v>20</v>
      </c>
      <c r="F11086" t="s">
        <v>21632</v>
      </c>
    </row>
    <row r="11087" spans="1:6" x14ac:dyDescent="0.25">
      <c r="A11087" t="s">
        <v>5523</v>
      </c>
      <c r="B11087" s="100" t="s">
        <v>13040</v>
      </c>
      <c r="C11087" s="99" t="s">
        <v>12824</v>
      </c>
      <c r="D11087" s="124">
        <v>13670</v>
      </c>
      <c r="E11087" s="157">
        <f>VLOOKUP(D11087,'SOAT LIQ'!$A$87:$C$3416,3,FALSE)</f>
        <v>20</v>
      </c>
      <c r="F11087" t="s">
        <v>21632</v>
      </c>
    </row>
    <row r="11088" spans="1:6" x14ac:dyDescent="0.25">
      <c r="A11088" t="s">
        <v>5523</v>
      </c>
      <c r="B11088" s="100" t="s">
        <v>13041</v>
      </c>
      <c r="C11088" s="99" t="s">
        <v>12824</v>
      </c>
      <c r="D11088" s="124">
        <v>13670</v>
      </c>
      <c r="E11088" s="157">
        <f>VLOOKUP(D11088,'SOAT LIQ'!$A$87:$C$3416,3,FALSE)</f>
        <v>20</v>
      </c>
      <c r="F11088" t="s">
        <v>21632</v>
      </c>
    </row>
    <row r="11089" spans="1:6" x14ac:dyDescent="0.25">
      <c r="A11089" t="s">
        <v>5523</v>
      </c>
      <c r="B11089" s="100" t="s">
        <v>13042</v>
      </c>
      <c r="C11089" s="99" t="s">
        <v>12824</v>
      </c>
      <c r="D11089" s="124">
        <v>13670</v>
      </c>
      <c r="E11089" s="157">
        <f>VLOOKUP(D11089,'SOAT LIQ'!$A$87:$C$3416,3,FALSE)</f>
        <v>20</v>
      </c>
      <c r="F11089" t="s">
        <v>21632</v>
      </c>
    </row>
    <row r="11090" spans="1:6" x14ac:dyDescent="0.25">
      <c r="A11090" t="s">
        <v>5523</v>
      </c>
      <c r="B11090" s="100" t="s">
        <v>13043</v>
      </c>
      <c r="C11090" s="99" t="s">
        <v>12824</v>
      </c>
      <c r="D11090" s="124">
        <v>13670</v>
      </c>
      <c r="E11090" s="157">
        <f>VLOOKUP(D11090,'SOAT LIQ'!$A$87:$C$3416,3,FALSE)</f>
        <v>20</v>
      </c>
      <c r="F11090" t="s">
        <v>21632</v>
      </c>
    </row>
    <row r="11091" spans="1:6" x14ac:dyDescent="0.25">
      <c r="A11091" t="s">
        <v>5523</v>
      </c>
      <c r="B11091" s="100" t="s">
        <v>13044</v>
      </c>
      <c r="C11091" s="99" t="s">
        <v>12824</v>
      </c>
      <c r="D11091" s="124">
        <v>13670</v>
      </c>
      <c r="E11091" s="157">
        <f>VLOOKUP(D11091,'SOAT LIQ'!$A$87:$C$3416,3,FALSE)</f>
        <v>20</v>
      </c>
      <c r="F11091" t="s">
        <v>21632</v>
      </c>
    </row>
    <row r="11092" spans="1:6" x14ac:dyDescent="0.25">
      <c r="A11092" t="s">
        <v>5142</v>
      </c>
      <c r="B11092" s="100" t="s">
        <v>13045</v>
      </c>
      <c r="C11092" s="99" t="s">
        <v>12824</v>
      </c>
      <c r="D11092" s="124">
        <v>13670</v>
      </c>
      <c r="E11092" s="157">
        <f>VLOOKUP(D11092,'SOAT LIQ'!$A$87:$C$3416,3,FALSE)</f>
        <v>20</v>
      </c>
      <c r="F11092" t="s">
        <v>21632</v>
      </c>
    </row>
    <row r="11093" spans="1:6" x14ac:dyDescent="0.25">
      <c r="A11093" t="s">
        <v>5523</v>
      </c>
      <c r="B11093" s="100" t="s">
        <v>13045</v>
      </c>
      <c r="C11093" s="99" t="s">
        <v>12824</v>
      </c>
      <c r="D11093" s="124">
        <v>13670</v>
      </c>
      <c r="E11093" s="157">
        <f>VLOOKUP(D11093,'SOAT LIQ'!$A$87:$C$3416,3,FALSE)</f>
        <v>20</v>
      </c>
      <c r="F11093" t="s">
        <v>21632</v>
      </c>
    </row>
    <row r="11094" spans="1:6" x14ac:dyDescent="0.25">
      <c r="A11094" t="s">
        <v>5523</v>
      </c>
      <c r="B11094" s="100" t="s">
        <v>13046</v>
      </c>
      <c r="C11094" s="99" t="s">
        <v>12824</v>
      </c>
      <c r="D11094" s="124">
        <v>13670</v>
      </c>
      <c r="E11094" s="157">
        <f>VLOOKUP(D11094,'SOAT LIQ'!$A$87:$C$3416,3,FALSE)</f>
        <v>20</v>
      </c>
      <c r="F11094" t="s">
        <v>21632</v>
      </c>
    </row>
    <row r="11095" spans="1:6" x14ac:dyDescent="0.25">
      <c r="A11095" t="s">
        <v>5523</v>
      </c>
      <c r="B11095" s="100" t="s">
        <v>13047</v>
      </c>
      <c r="C11095" s="99" t="s">
        <v>12824</v>
      </c>
      <c r="D11095" s="124">
        <v>13740</v>
      </c>
      <c r="E11095" s="157">
        <f>VLOOKUP(D11095,'SOAT LIQ'!$A$87:$C$3416,3,FALSE)</f>
        <v>12</v>
      </c>
      <c r="F11095" t="s">
        <v>21632</v>
      </c>
    </row>
    <row r="11096" spans="1:6" x14ac:dyDescent="0.25">
      <c r="A11096" t="s">
        <v>5523</v>
      </c>
      <c r="B11096" s="100" t="s">
        <v>13048</v>
      </c>
      <c r="C11096" s="99" t="s">
        <v>12824</v>
      </c>
      <c r="D11096" s="124">
        <v>13740</v>
      </c>
      <c r="E11096" s="157">
        <f>VLOOKUP(D11096,'SOAT LIQ'!$A$87:$C$3416,3,FALSE)</f>
        <v>12</v>
      </c>
      <c r="F11096" t="s">
        <v>21632</v>
      </c>
    </row>
    <row r="11097" spans="1:6" x14ac:dyDescent="0.25">
      <c r="A11097" t="s">
        <v>5523</v>
      </c>
      <c r="B11097" s="100" t="s">
        <v>13049</v>
      </c>
      <c r="C11097" s="99" t="s">
        <v>12824</v>
      </c>
      <c r="D11097" s="124">
        <v>13740</v>
      </c>
      <c r="E11097" s="157">
        <f>VLOOKUP(D11097,'SOAT LIQ'!$A$87:$C$3416,3,FALSE)</f>
        <v>12</v>
      </c>
      <c r="F11097" t="s">
        <v>21632</v>
      </c>
    </row>
    <row r="11098" spans="1:6" x14ac:dyDescent="0.25">
      <c r="A11098" t="s">
        <v>5523</v>
      </c>
      <c r="B11098" s="100" t="s">
        <v>13050</v>
      </c>
      <c r="C11098" s="99" t="s">
        <v>12834</v>
      </c>
      <c r="D11098" s="124">
        <v>13671</v>
      </c>
      <c r="E11098" s="157">
        <f>VLOOKUP(D11098,'SOAT LIQ'!$A$87:$C$3416,3,FALSE)</f>
        <v>21</v>
      </c>
      <c r="F11098" t="s">
        <v>21632</v>
      </c>
    </row>
    <row r="11099" spans="1:6" x14ac:dyDescent="0.25">
      <c r="A11099" t="s">
        <v>5523</v>
      </c>
      <c r="B11099" s="100" t="s">
        <v>13051</v>
      </c>
      <c r="C11099" s="99" t="s">
        <v>12880</v>
      </c>
      <c r="D11099" s="124">
        <v>13740</v>
      </c>
      <c r="E11099" s="157">
        <f>VLOOKUP(D11099,'SOAT LIQ'!$A$87:$C$3416,3,FALSE)</f>
        <v>12</v>
      </c>
      <c r="F11099" t="s">
        <v>21632</v>
      </c>
    </row>
    <row r="11100" spans="1:6" x14ac:dyDescent="0.25">
      <c r="A11100" t="s">
        <v>5142</v>
      </c>
      <c r="B11100" s="100" t="s">
        <v>13051</v>
      </c>
      <c r="C11100" s="99" t="s">
        <v>12880</v>
      </c>
      <c r="D11100" s="124">
        <v>13740</v>
      </c>
      <c r="E11100" s="157">
        <f>VLOOKUP(D11100,'SOAT LIQ'!$A$87:$C$3416,3,FALSE)</f>
        <v>12</v>
      </c>
      <c r="F11100" t="s">
        <v>21632</v>
      </c>
    </row>
    <row r="11101" spans="1:6" x14ac:dyDescent="0.25">
      <c r="A11101" t="s">
        <v>5523</v>
      </c>
      <c r="B11101" s="100" t="s">
        <v>13052</v>
      </c>
      <c r="C11101" s="99" t="s">
        <v>12872</v>
      </c>
      <c r="D11101" s="124">
        <v>13740</v>
      </c>
      <c r="E11101" s="157">
        <f>VLOOKUP(D11101,'SOAT LIQ'!$A$87:$C$3416,3,FALSE)</f>
        <v>12</v>
      </c>
      <c r="F11101" t="s">
        <v>21632</v>
      </c>
    </row>
    <row r="11102" spans="1:6" x14ac:dyDescent="0.25">
      <c r="A11102" t="s">
        <v>5142</v>
      </c>
      <c r="B11102" s="100" t="s">
        <v>13052</v>
      </c>
      <c r="C11102" s="99" t="s">
        <v>12872</v>
      </c>
      <c r="D11102" s="124">
        <v>13740</v>
      </c>
      <c r="E11102" s="157">
        <f>VLOOKUP(D11102,'SOAT LIQ'!$A$87:$C$3416,3,FALSE)</f>
        <v>12</v>
      </c>
      <c r="F11102" t="s">
        <v>21632</v>
      </c>
    </row>
    <row r="11103" spans="1:6" x14ac:dyDescent="0.25">
      <c r="A11103" t="s">
        <v>5523</v>
      </c>
      <c r="B11103" s="100" t="s">
        <v>13053</v>
      </c>
      <c r="C11103" s="99" t="s">
        <v>12880</v>
      </c>
      <c r="D11103" s="124">
        <v>13740</v>
      </c>
      <c r="E11103" s="157">
        <f>VLOOKUP(D11103,'SOAT LIQ'!$A$87:$C$3416,3,FALSE)</f>
        <v>12</v>
      </c>
      <c r="F11103" t="s">
        <v>21632</v>
      </c>
    </row>
    <row r="11104" spans="1:6" x14ac:dyDescent="0.25">
      <c r="A11104" t="s">
        <v>5142</v>
      </c>
      <c r="B11104" s="100" t="s">
        <v>13053</v>
      </c>
      <c r="C11104" s="99" t="s">
        <v>12880</v>
      </c>
      <c r="D11104" s="124">
        <v>13740</v>
      </c>
      <c r="E11104" s="157">
        <f>VLOOKUP(D11104,'SOAT LIQ'!$A$87:$C$3416,3,FALSE)</f>
        <v>12</v>
      </c>
      <c r="F11104" t="s">
        <v>21632</v>
      </c>
    </row>
    <row r="11105" spans="1:6" x14ac:dyDescent="0.25">
      <c r="A11105" t="s">
        <v>5523</v>
      </c>
      <c r="B11105" s="100" t="s">
        <v>13054</v>
      </c>
      <c r="C11105" s="99" t="s">
        <v>12872</v>
      </c>
      <c r="D11105" s="124">
        <v>13740</v>
      </c>
      <c r="E11105" s="157">
        <f>VLOOKUP(D11105,'SOAT LIQ'!$A$87:$C$3416,3,FALSE)</f>
        <v>12</v>
      </c>
      <c r="F11105" t="s">
        <v>21632</v>
      </c>
    </row>
    <row r="11106" spans="1:6" x14ac:dyDescent="0.25">
      <c r="A11106" t="s">
        <v>5142</v>
      </c>
      <c r="B11106" s="100" t="s">
        <v>13054</v>
      </c>
      <c r="C11106" s="99" t="s">
        <v>12872</v>
      </c>
      <c r="D11106" s="124">
        <v>13740</v>
      </c>
      <c r="E11106" s="157">
        <f>VLOOKUP(D11106,'SOAT LIQ'!$A$87:$C$3416,3,FALSE)</f>
        <v>12</v>
      </c>
      <c r="F11106" t="s">
        <v>21632</v>
      </c>
    </row>
    <row r="11107" spans="1:6" x14ac:dyDescent="0.25">
      <c r="A11107" t="s">
        <v>5523</v>
      </c>
      <c r="B11107" s="100" t="s">
        <v>13055</v>
      </c>
      <c r="C11107" s="99" t="s">
        <v>13056</v>
      </c>
      <c r="D11107" s="124">
        <v>13740</v>
      </c>
      <c r="E11107" s="157">
        <f>VLOOKUP(D11107,'SOAT LIQ'!$A$87:$C$3416,3,FALSE)</f>
        <v>12</v>
      </c>
      <c r="F11107" t="s">
        <v>21632</v>
      </c>
    </row>
    <row r="11108" spans="1:6" x14ac:dyDescent="0.25">
      <c r="A11108" t="s">
        <v>5142</v>
      </c>
      <c r="B11108" s="100" t="s">
        <v>13055</v>
      </c>
      <c r="C11108" s="99" t="s">
        <v>13056</v>
      </c>
      <c r="D11108" s="124">
        <v>13740</v>
      </c>
      <c r="E11108" s="157">
        <f>VLOOKUP(D11108,'SOAT LIQ'!$A$87:$C$3416,3,FALSE)</f>
        <v>12</v>
      </c>
      <c r="F11108" t="s">
        <v>21632</v>
      </c>
    </row>
    <row r="11109" spans="1:6" x14ac:dyDescent="0.25">
      <c r="A11109" t="s">
        <v>5523</v>
      </c>
      <c r="B11109" s="100" t="s">
        <v>13057</v>
      </c>
      <c r="C11109" s="99" t="s">
        <v>13058</v>
      </c>
      <c r="D11109" s="124">
        <v>13740</v>
      </c>
      <c r="E11109" s="157">
        <f>VLOOKUP(D11109,'SOAT LIQ'!$A$87:$C$3416,3,FALSE)</f>
        <v>12</v>
      </c>
      <c r="F11109" t="s">
        <v>21632</v>
      </c>
    </row>
    <row r="11110" spans="1:6" x14ac:dyDescent="0.25">
      <c r="A11110" t="s">
        <v>5142</v>
      </c>
      <c r="B11110" s="100" t="s">
        <v>13057</v>
      </c>
      <c r="C11110" s="99" t="s">
        <v>13058</v>
      </c>
      <c r="D11110" s="124">
        <v>13740</v>
      </c>
      <c r="E11110" s="157">
        <f>VLOOKUP(D11110,'SOAT LIQ'!$A$87:$C$3416,3,FALSE)</f>
        <v>12</v>
      </c>
      <c r="F11110" t="s">
        <v>21632</v>
      </c>
    </row>
    <row r="11111" spans="1:6" x14ac:dyDescent="0.25">
      <c r="A11111" t="s">
        <v>5523</v>
      </c>
      <c r="B11111" s="100" t="s">
        <v>13059</v>
      </c>
      <c r="C11111" s="99" t="s">
        <v>13056</v>
      </c>
      <c r="D11111" s="124">
        <v>13740</v>
      </c>
      <c r="E11111" s="157">
        <f>VLOOKUP(D11111,'SOAT LIQ'!$A$87:$C$3416,3,FALSE)</f>
        <v>12</v>
      </c>
      <c r="F11111" t="s">
        <v>21632</v>
      </c>
    </row>
    <row r="11112" spans="1:6" x14ac:dyDescent="0.25">
      <c r="A11112" t="s">
        <v>5142</v>
      </c>
      <c r="B11112" s="100" t="s">
        <v>13059</v>
      </c>
      <c r="C11112" s="99" t="s">
        <v>13056</v>
      </c>
      <c r="D11112" s="124">
        <v>13740</v>
      </c>
      <c r="E11112" s="157">
        <f>VLOOKUP(D11112,'SOAT LIQ'!$A$87:$C$3416,3,FALSE)</f>
        <v>12</v>
      </c>
      <c r="F11112" t="s">
        <v>21632</v>
      </c>
    </row>
    <row r="11113" spans="1:6" x14ac:dyDescent="0.25">
      <c r="A11113" t="s">
        <v>5523</v>
      </c>
      <c r="B11113" s="100" t="s">
        <v>13060</v>
      </c>
      <c r="C11113" s="99" t="s">
        <v>13058</v>
      </c>
      <c r="D11113" s="124">
        <v>13740</v>
      </c>
      <c r="E11113" s="157">
        <f>VLOOKUP(D11113,'SOAT LIQ'!$A$87:$C$3416,3,FALSE)</f>
        <v>12</v>
      </c>
      <c r="F11113" t="s">
        <v>21632</v>
      </c>
    </row>
    <row r="11114" spans="1:6" x14ac:dyDescent="0.25">
      <c r="A11114" t="s">
        <v>5142</v>
      </c>
      <c r="B11114" s="100" t="s">
        <v>13060</v>
      </c>
      <c r="C11114" s="99" t="s">
        <v>13058</v>
      </c>
      <c r="D11114" s="124">
        <v>13740</v>
      </c>
      <c r="E11114" s="157">
        <f>VLOOKUP(D11114,'SOAT LIQ'!$A$87:$C$3416,3,FALSE)</f>
        <v>12</v>
      </c>
      <c r="F11114" t="s">
        <v>21632</v>
      </c>
    </row>
    <row r="11115" spans="1:6" x14ac:dyDescent="0.25">
      <c r="A11115" t="s">
        <v>5523</v>
      </c>
      <c r="B11115" s="100" t="s">
        <v>13061</v>
      </c>
      <c r="C11115" s="99" t="s">
        <v>12849</v>
      </c>
      <c r="D11115" s="124">
        <v>13740</v>
      </c>
      <c r="E11115" s="157">
        <f>VLOOKUP(D11115,'SOAT LIQ'!$A$87:$C$3416,3,FALSE)</f>
        <v>12</v>
      </c>
      <c r="F11115" t="s">
        <v>21632</v>
      </c>
    </row>
    <row r="11116" spans="1:6" x14ac:dyDescent="0.25">
      <c r="A11116" t="s">
        <v>5142</v>
      </c>
      <c r="B11116" s="100" t="s">
        <v>13061</v>
      </c>
      <c r="C11116" s="99" t="s">
        <v>12849</v>
      </c>
      <c r="D11116" s="124">
        <v>13740</v>
      </c>
      <c r="E11116" s="157">
        <f>VLOOKUP(D11116,'SOAT LIQ'!$A$87:$C$3416,3,FALSE)</f>
        <v>12</v>
      </c>
      <c r="F11116" t="s">
        <v>21632</v>
      </c>
    </row>
    <row r="11117" spans="1:6" x14ac:dyDescent="0.25">
      <c r="A11117" t="s">
        <v>5523</v>
      </c>
      <c r="B11117" s="100" t="s">
        <v>13062</v>
      </c>
      <c r="C11117" s="99" t="s">
        <v>13058</v>
      </c>
      <c r="D11117" s="124">
        <v>13740</v>
      </c>
      <c r="E11117" s="157">
        <f>VLOOKUP(D11117,'SOAT LIQ'!$A$87:$C$3416,3,FALSE)</f>
        <v>12</v>
      </c>
      <c r="F11117" t="s">
        <v>21632</v>
      </c>
    </row>
    <row r="11118" spans="1:6" x14ac:dyDescent="0.25">
      <c r="A11118" t="s">
        <v>5142</v>
      </c>
      <c r="B11118" s="100" t="s">
        <v>13062</v>
      </c>
      <c r="C11118" s="99" t="s">
        <v>13058</v>
      </c>
      <c r="D11118" s="124">
        <v>13740</v>
      </c>
      <c r="E11118" s="157">
        <f>VLOOKUP(D11118,'SOAT LIQ'!$A$87:$C$3416,3,FALSE)</f>
        <v>12</v>
      </c>
      <c r="F11118" t="s">
        <v>21632</v>
      </c>
    </row>
    <row r="11119" spans="1:6" x14ac:dyDescent="0.25">
      <c r="A11119" t="s">
        <v>5523</v>
      </c>
      <c r="B11119" s="100" t="s">
        <v>13063</v>
      </c>
      <c r="C11119" s="99" t="s">
        <v>12849</v>
      </c>
      <c r="D11119" s="124">
        <v>13740</v>
      </c>
      <c r="E11119" s="157">
        <f>VLOOKUP(D11119,'SOAT LIQ'!$A$87:$C$3416,3,FALSE)</f>
        <v>12</v>
      </c>
      <c r="F11119" t="s">
        <v>21632</v>
      </c>
    </row>
    <row r="11120" spans="1:6" x14ac:dyDescent="0.25">
      <c r="A11120" t="s">
        <v>5142</v>
      </c>
      <c r="B11120" s="100" t="s">
        <v>13063</v>
      </c>
      <c r="C11120" s="99" t="s">
        <v>12849</v>
      </c>
      <c r="D11120" s="124">
        <v>13740</v>
      </c>
      <c r="E11120" s="157">
        <f>VLOOKUP(D11120,'SOAT LIQ'!$A$87:$C$3416,3,FALSE)</f>
        <v>12</v>
      </c>
      <c r="F11120" t="s">
        <v>21632</v>
      </c>
    </row>
    <row r="11121" spans="1:6" x14ac:dyDescent="0.25">
      <c r="A11121" t="s">
        <v>5523</v>
      </c>
      <c r="B11121" s="100" t="s">
        <v>13064</v>
      </c>
      <c r="C11121" s="99" t="s">
        <v>13065</v>
      </c>
      <c r="D11121" s="124">
        <v>13740</v>
      </c>
      <c r="E11121" s="157">
        <f>VLOOKUP(D11121,'SOAT LIQ'!$A$87:$C$3416,3,FALSE)</f>
        <v>12</v>
      </c>
      <c r="F11121" t="s">
        <v>21632</v>
      </c>
    </row>
    <row r="11122" spans="1:6" x14ac:dyDescent="0.25">
      <c r="A11122" t="s">
        <v>5142</v>
      </c>
      <c r="B11122" s="100" t="s">
        <v>13064</v>
      </c>
      <c r="C11122" s="99" t="s">
        <v>13065</v>
      </c>
      <c r="D11122" s="124">
        <v>13740</v>
      </c>
      <c r="E11122" s="157">
        <f>VLOOKUP(D11122,'SOAT LIQ'!$A$87:$C$3416,3,FALSE)</f>
        <v>12</v>
      </c>
      <c r="F11122" t="s">
        <v>21632</v>
      </c>
    </row>
    <row r="11123" spans="1:6" x14ac:dyDescent="0.25">
      <c r="A11123" t="s">
        <v>5523</v>
      </c>
      <c r="B11123" s="100" t="s">
        <v>13066</v>
      </c>
      <c r="C11123" s="99" t="s">
        <v>12849</v>
      </c>
      <c r="D11123" s="124">
        <v>13740</v>
      </c>
      <c r="E11123" s="157">
        <f>VLOOKUP(D11123,'SOAT LIQ'!$A$87:$C$3416,3,FALSE)</f>
        <v>12</v>
      </c>
      <c r="F11123" t="s">
        <v>21632</v>
      </c>
    </row>
    <row r="11124" spans="1:6" x14ac:dyDescent="0.25">
      <c r="A11124" t="s">
        <v>5142</v>
      </c>
      <c r="B11124" s="100" t="s">
        <v>13066</v>
      </c>
      <c r="C11124" s="99" t="s">
        <v>12849</v>
      </c>
      <c r="D11124" s="124">
        <v>13740</v>
      </c>
      <c r="E11124" s="157">
        <f>VLOOKUP(D11124,'SOAT LIQ'!$A$87:$C$3416,3,FALSE)</f>
        <v>12</v>
      </c>
      <c r="F11124" t="s">
        <v>21632</v>
      </c>
    </row>
    <row r="11125" spans="1:6" x14ac:dyDescent="0.25">
      <c r="A11125" t="s">
        <v>5523</v>
      </c>
      <c r="B11125" s="100" t="s">
        <v>13067</v>
      </c>
      <c r="C11125" s="99" t="s">
        <v>13068</v>
      </c>
      <c r="D11125" s="124">
        <v>13740</v>
      </c>
      <c r="E11125" s="157">
        <f>VLOOKUP(D11125,'SOAT LIQ'!$A$87:$C$3416,3,FALSE)</f>
        <v>12</v>
      </c>
      <c r="F11125" t="s">
        <v>21632</v>
      </c>
    </row>
    <row r="11126" spans="1:6" x14ac:dyDescent="0.25">
      <c r="A11126" t="s">
        <v>5142</v>
      </c>
      <c r="B11126" s="100" t="s">
        <v>13067</v>
      </c>
      <c r="C11126" s="99" t="s">
        <v>13068</v>
      </c>
      <c r="D11126" s="124">
        <v>13740</v>
      </c>
      <c r="E11126" s="157">
        <f>VLOOKUP(D11126,'SOAT LIQ'!$A$87:$C$3416,3,FALSE)</f>
        <v>12</v>
      </c>
      <c r="F11126" t="s">
        <v>21632</v>
      </c>
    </row>
    <row r="11127" spans="1:6" x14ac:dyDescent="0.25">
      <c r="A11127" t="s">
        <v>5523</v>
      </c>
      <c r="B11127" s="100" t="s">
        <v>13070</v>
      </c>
      <c r="C11127" s="99" t="s">
        <v>13069</v>
      </c>
      <c r="D11127" s="124">
        <v>13745</v>
      </c>
      <c r="E11127" s="157">
        <f>VLOOKUP(D11127,'SOAT LIQ'!$A$87:$C$3416,3,FALSE)</f>
        <v>12</v>
      </c>
      <c r="F11127" t="s">
        <v>21632</v>
      </c>
    </row>
    <row r="11128" spans="1:6" x14ac:dyDescent="0.25">
      <c r="A11128" t="s">
        <v>5523</v>
      </c>
      <c r="B11128" s="100" t="s">
        <v>13072</v>
      </c>
      <c r="C11128" s="99" t="s">
        <v>13071</v>
      </c>
      <c r="D11128" s="124">
        <v>13745</v>
      </c>
      <c r="E11128" s="157">
        <f>VLOOKUP(D11128,'SOAT LIQ'!$A$87:$C$3416,3,FALSE)</f>
        <v>12</v>
      </c>
      <c r="F11128" t="s">
        <v>21632</v>
      </c>
    </row>
    <row r="11129" spans="1:6" x14ac:dyDescent="0.25">
      <c r="A11129" t="s">
        <v>5523</v>
      </c>
      <c r="B11129" s="100" t="s">
        <v>13073</v>
      </c>
      <c r="C11129" s="99" t="s">
        <v>13071</v>
      </c>
      <c r="D11129" s="124">
        <v>13745</v>
      </c>
      <c r="E11129" s="157">
        <f>VLOOKUP(D11129,'SOAT LIQ'!$A$87:$C$3416,3,FALSE)</f>
        <v>12</v>
      </c>
      <c r="F11129" t="s">
        <v>21632</v>
      </c>
    </row>
    <row r="11130" spans="1:6" x14ac:dyDescent="0.25">
      <c r="A11130" t="s">
        <v>5523</v>
      </c>
      <c r="B11130" s="100" t="s">
        <v>13074</v>
      </c>
      <c r="C11130" s="100"/>
      <c r="D11130" s="124"/>
      <c r="E11130" s="157" t="e">
        <f>VLOOKUP(D11130,'SOAT LIQ'!$A$87:$C$3416,3,FALSE)</f>
        <v>#N/A</v>
      </c>
      <c r="F11130" t="s">
        <v>21632</v>
      </c>
    </row>
    <row r="11131" spans="1:6" x14ac:dyDescent="0.25">
      <c r="A11131" t="s">
        <v>5523</v>
      </c>
      <c r="B11131" s="100" t="s">
        <v>13075</v>
      </c>
      <c r="C11131" s="99" t="s">
        <v>13076</v>
      </c>
      <c r="D11131" s="124">
        <v>13745</v>
      </c>
      <c r="E11131" s="157">
        <f>VLOOKUP(D11131,'SOAT LIQ'!$A$87:$C$3416,3,FALSE)</f>
        <v>12</v>
      </c>
      <c r="F11131" t="s">
        <v>21632</v>
      </c>
    </row>
    <row r="11132" spans="1:6" x14ac:dyDescent="0.25">
      <c r="A11132" t="s">
        <v>5523</v>
      </c>
      <c r="B11132" s="100" t="s">
        <v>13077</v>
      </c>
      <c r="C11132" s="100"/>
      <c r="D11132" s="124">
        <v>13745</v>
      </c>
      <c r="E11132" s="157">
        <f>VLOOKUP(D11132,'SOAT LIQ'!$A$87:$C$3416,3,FALSE)</f>
        <v>12</v>
      </c>
      <c r="F11132" t="s">
        <v>21632</v>
      </c>
    </row>
    <row r="11133" spans="1:6" x14ac:dyDescent="0.25">
      <c r="A11133" t="s">
        <v>5523</v>
      </c>
      <c r="B11133" s="100" t="s">
        <v>13078</v>
      </c>
      <c r="C11133" s="100"/>
      <c r="D11133" s="124">
        <v>13745</v>
      </c>
      <c r="E11133" s="157">
        <f>VLOOKUP(D11133,'SOAT LIQ'!$A$87:$C$3416,3,FALSE)</f>
        <v>12</v>
      </c>
      <c r="F11133" t="s">
        <v>21632</v>
      </c>
    </row>
    <row r="11134" spans="1:6" x14ac:dyDescent="0.25">
      <c r="A11134" t="s">
        <v>5523</v>
      </c>
      <c r="B11134" s="100" t="s">
        <v>13079</v>
      </c>
      <c r="C11134" s="99" t="s">
        <v>13080</v>
      </c>
      <c r="D11134" s="124">
        <v>13745</v>
      </c>
      <c r="E11134" s="157">
        <f>VLOOKUP(D11134,'SOAT LIQ'!$A$87:$C$3416,3,FALSE)</f>
        <v>12</v>
      </c>
      <c r="F11134" t="s">
        <v>21632</v>
      </c>
    </row>
    <row r="11135" spans="1:6" x14ac:dyDescent="0.25">
      <c r="A11135" t="s">
        <v>5523</v>
      </c>
      <c r="B11135" s="100" t="s">
        <v>13081</v>
      </c>
      <c r="C11135" s="100"/>
      <c r="D11135" s="124">
        <v>13745</v>
      </c>
      <c r="E11135" s="157">
        <f>VLOOKUP(D11135,'SOAT LIQ'!$A$87:$C$3416,3,FALSE)</f>
        <v>12</v>
      </c>
      <c r="F11135" t="s">
        <v>21632</v>
      </c>
    </row>
    <row r="11136" spans="1:6" x14ac:dyDescent="0.25">
      <c r="A11136" t="s">
        <v>5523</v>
      </c>
      <c r="B11136" s="100" t="s">
        <v>13082</v>
      </c>
      <c r="C11136" s="99" t="s">
        <v>13071</v>
      </c>
      <c r="D11136" s="124">
        <v>13745</v>
      </c>
      <c r="E11136" s="157">
        <f>VLOOKUP(D11136,'SOAT LIQ'!$A$87:$C$3416,3,FALSE)</f>
        <v>12</v>
      </c>
      <c r="F11136" t="s">
        <v>21632</v>
      </c>
    </row>
    <row r="11137" spans="1:6" x14ac:dyDescent="0.25">
      <c r="A11137" t="s">
        <v>5523</v>
      </c>
      <c r="B11137" s="100" t="s">
        <v>13083</v>
      </c>
      <c r="C11137" s="100"/>
      <c r="D11137" s="124">
        <v>13745</v>
      </c>
      <c r="E11137" s="157">
        <f>VLOOKUP(D11137,'SOAT LIQ'!$A$87:$C$3416,3,FALSE)</f>
        <v>12</v>
      </c>
      <c r="F11137" t="s">
        <v>21632</v>
      </c>
    </row>
    <row r="11138" spans="1:6" x14ac:dyDescent="0.25">
      <c r="A11138" t="s">
        <v>5523</v>
      </c>
      <c r="B11138" s="100" t="s">
        <v>13084</v>
      </c>
      <c r="C11138" s="99" t="s">
        <v>13085</v>
      </c>
      <c r="D11138" s="124">
        <v>13745</v>
      </c>
      <c r="E11138" s="157">
        <f>VLOOKUP(D11138,'SOAT LIQ'!$A$87:$C$3416,3,FALSE)</f>
        <v>12</v>
      </c>
      <c r="F11138" t="s">
        <v>21632</v>
      </c>
    </row>
    <row r="11139" spans="1:6" x14ac:dyDescent="0.25">
      <c r="A11139" t="s">
        <v>5523</v>
      </c>
      <c r="B11139" s="100" t="s">
        <v>13086</v>
      </c>
      <c r="C11139" s="99" t="s">
        <v>13087</v>
      </c>
      <c r="D11139" s="124">
        <v>13745</v>
      </c>
      <c r="E11139" s="157">
        <f>VLOOKUP(D11139,'SOAT LIQ'!$A$87:$C$3416,3,FALSE)</f>
        <v>12</v>
      </c>
      <c r="F11139" t="s">
        <v>21632</v>
      </c>
    </row>
    <row r="11140" spans="1:6" x14ac:dyDescent="0.25">
      <c r="A11140" t="s">
        <v>5523</v>
      </c>
      <c r="B11140" s="100" t="s">
        <v>13088</v>
      </c>
      <c r="C11140" s="99" t="s">
        <v>13087</v>
      </c>
      <c r="D11140" s="124">
        <v>13745</v>
      </c>
      <c r="E11140" s="157">
        <f>VLOOKUP(D11140,'SOAT LIQ'!$A$87:$C$3416,3,FALSE)</f>
        <v>12</v>
      </c>
      <c r="F11140" t="s">
        <v>21632</v>
      </c>
    </row>
    <row r="11141" spans="1:6" x14ac:dyDescent="0.25">
      <c r="A11141" t="s">
        <v>5523</v>
      </c>
      <c r="B11141" s="100" t="s">
        <v>13089</v>
      </c>
      <c r="C11141" s="99" t="s">
        <v>13090</v>
      </c>
      <c r="D11141" s="124">
        <v>13746</v>
      </c>
      <c r="E11141" s="157">
        <f>VLOOKUP(D11141,'SOAT LIQ'!$A$87:$C$3416,3,FALSE)</f>
        <v>7</v>
      </c>
      <c r="F11141" t="s">
        <v>21632</v>
      </c>
    </row>
    <row r="11142" spans="1:6" x14ac:dyDescent="0.25">
      <c r="A11142" t="s">
        <v>5523</v>
      </c>
      <c r="B11142" s="100" t="s">
        <v>13091</v>
      </c>
      <c r="C11142" s="99" t="s">
        <v>13092</v>
      </c>
      <c r="D11142" s="124">
        <v>13745</v>
      </c>
      <c r="E11142" s="157">
        <f>VLOOKUP(D11142,'SOAT LIQ'!$A$87:$C$3416,3,FALSE)</f>
        <v>12</v>
      </c>
      <c r="F11142" t="s">
        <v>21632</v>
      </c>
    </row>
    <row r="11143" spans="1:6" x14ac:dyDescent="0.25">
      <c r="A11143" t="s">
        <v>5523</v>
      </c>
      <c r="B11143" s="100" t="s">
        <v>13093</v>
      </c>
      <c r="C11143" s="100"/>
      <c r="D11143" s="124">
        <v>13745</v>
      </c>
      <c r="E11143" s="157">
        <f>VLOOKUP(D11143,'SOAT LIQ'!$A$87:$C$3416,3,FALSE)</f>
        <v>12</v>
      </c>
      <c r="F11143" t="s">
        <v>21632</v>
      </c>
    </row>
    <row r="11144" spans="1:6" x14ac:dyDescent="0.25">
      <c r="A11144" t="s">
        <v>5523</v>
      </c>
      <c r="B11144" s="100" t="s">
        <v>13094</v>
      </c>
      <c r="C11144" s="100"/>
      <c r="D11144" s="124">
        <v>13745</v>
      </c>
      <c r="E11144" s="157">
        <f>VLOOKUP(D11144,'SOAT LIQ'!$A$87:$C$3416,3,FALSE)</f>
        <v>12</v>
      </c>
      <c r="F11144" t="s">
        <v>21632</v>
      </c>
    </row>
    <row r="11145" spans="1:6" x14ac:dyDescent="0.25">
      <c r="A11145" t="s">
        <v>5523</v>
      </c>
      <c r="B11145" s="100" t="s">
        <v>13095</v>
      </c>
      <c r="C11145" s="100"/>
      <c r="D11145" s="124">
        <v>13745</v>
      </c>
      <c r="E11145" s="157">
        <f>VLOOKUP(D11145,'SOAT LIQ'!$A$87:$C$3416,3,FALSE)</f>
        <v>12</v>
      </c>
      <c r="F11145" t="s">
        <v>21632</v>
      </c>
    </row>
    <row r="11146" spans="1:6" x14ac:dyDescent="0.25">
      <c r="A11146" t="s">
        <v>5523</v>
      </c>
      <c r="B11146" s="100" t="s">
        <v>13096</v>
      </c>
      <c r="C11146" s="99" t="s">
        <v>13097</v>
      </c>
      <c r="D11146" s="124">
        <v>13746</v>
      </c>
      <c r="E11146" s="157">
        <f>VLOOKUP(D11146,'SOAT LIQ'!$A$87:$C$3416,3,FALSE)</f>
        <v>7</v>
      </c>
      <c r="F11146" t="s">
        <v>21632</v>
      </c>
    </row>
    <row r="11147" spans="1:6" x14ac:dyDescent="0.25">
      <c r="A11147" t="s">
        <v>5523</v>
      </c>
      <c r="B11147" s="100" t="s">
        <v>4623</v>
      </c>
      <c r="C11147" s="99" t="s">
        <v>13097</v>
      </c>
      <c r="D11147" s="124">
        <v>13743</v>
      </c>
      <c r="E11147" s="157">
        <f>VLOOKUP(D11147,'SOAT LIQ'!$A$87:$C$3416,3,FALSE)</f>
        <v>21</v>
      </c>
      <c r="F11147" t="s">
        <v>21632</v>
      </c>
    </row>
    <row r="11148" spans="1:6" x14ac:dyDescent="0.25">
      <c r="A11148" t="s">
        <v>5523</v>
      </c>
      <c r="B11148" s="100" t="s">
        <v>4624</v>
      </c>
      <c r="C11148" s="99" t="s">
        <v>13098</v>
      </c>
      <c r="D11148" s="124">
        <v>13744</v>
      </c>
      <c r="E11148" s="157">
        <f>VLOOKUP(D11148,'SOAT LIQ'!$A$87:$C$3416,3,FALSE)</f>
        <v>20</v>
      </c>
      <c r="F11148" t="s">
        <v>21632</v>
      </c>
    </row>
    <row r="11149" spans="1:6" x14ac:dyDescent="0.25">
      <c r="A11149" t="s">
        <v>5523</v>
      </c>
      <c r="B11149" s="100" t="s">
        <v>4621</v>
      </c>
      <c r="C11149" s="99" t="s">
        <v>13099</v>
      </c>
      <c r="D11149" s="124">
        <v>13741</v>
      </c>
      <c r="E11149" s="157">
        <f>VLOOKUP(D11149,'SOAT LIQ'!$A$87:$C$3416,3,FALSE)</f>
        <v>12</v>
      </c>
      <c r="F11149" t="s">
        <v>21632</v>
      </c>
    </row>
    <row r="11150" spans="1:6" x14ac:dyDescent="0.25">
      <c r="A11150" t="s">
        <v>5523</v>
      </c>
      <c r="B11150" s="100" t="s">
        <v>4515</v>
      </c>
      <c r="C11150" s="99" t="s">
        <v>13100</v>
      </c>
      <c r="D11150" s="124">
        <v>13741</v>
      </c>
      <c r="E11150" s="157">
        <f>VLOOKUP(D11150,'SOAT LIQ'!$A$87:$C$3416,3,FALSE)</f>
        <v>12</v>
      </c>
      <c r="F11150" t="s">
        <v>21632</v>
      </c>
    </row>
    <row r="11151" spans="1:6" x14ac:dyDescent="0.25">
      <c r="A11151" t="s">
        <v>5523</v>
      </c>
      <c r="B11151" s="100" t="s">
        <v>4622</v>
      </c>
      <c r="C11151" s="99" t="s">
        <v>13101</v>
      </c>
      <c r="D11151" s="124">
        <v>13233</v>
      </c>
      <c r="E11151" s="157">
        <f>VLOOKUP(D11151,'SOAT LIQ'!$A$87:$C$3416,3,FALSE)</f>
        <v>8</v>
      </c>
      <c r="F11151" t="s">
        <v>21632</v>
      </c>
    </row>
    <row r="11152" spans="1:6" x14ac:dyDescent="0.25">
      <c r="A11152" t="s">
        <v>5523</v>
      </c>
      <c r="B11152" s="100" t="s">
        <v>13102</v>
      </c>
      <c r="C11152" s="99" t="s">
        <v>13103</v>
      </c>
      <c r="D11152" s="124">
        <v>13742</v>
      </c>
      <c r="E11152" s="157">
        <f>VLOOKUP(D11152,'SOAT LIQ'!$A$87:$C$3416,3,FALSE)</f>
        <v>12</v>
      </c>
      <c r="F11152" t="s">
        <v>21632</v>
      </c>
    </row>
    <row r="11153" spans="1:6" x14ac:dyDescent="0.25">
      <c r="A11153" t="s">
        <v>5523</v>
      </c>
      <c r="B11153" s="100" t="s">
        <v>13104</v>
      </c>
      <c r="C11153" s="99" t="s">
        <v>13105</v>
      </c>
      <c r="D11153" s="124">
        <v>14311</v>
      </c>
      <c r="E11153" s="157">
        <f>VLOOKUP(D11153,'SOAT LIQ'!$A$87:$C$3416,3,FALSE)</f>
        <v>12</v>
      </c>
      <c r="F11153" t="s">
        <v>21632</v>
      </c>
    </row>
    <row r="11154" spans="1:6" x14ac:dyDescent="0.25">
      <c r="A11154" t="s">
        <v>5782</v>
      </c>
      <c r="B11154" s="100" t="s">
        <v>13104</v>
      </c>
      <c r="C11154" s="99" t="s">
        <v>13105</v>
      </c>
      <c r="D11154" s="124">
        <v>14311</v>
      </c>
      <c r="E11154" s="157">
        <f>VLOOKUP(D11154,'SOAT LIQ'!$A$87:$C$3416,3,FALSE)</f>
        <v>12</v>
      </c>
      <c r="F11154" t="s">
        <v>21632</v>
      </c>
    </row>
    <row r="11155" spans="1:6" x14ac:dyDescent="0.25">
      <c r="A11155" t="s">
        <v>5523</v>
      </c>
      <c r="B11155" s="100" t="s">
        <v>13106</v>
      </c>
      <c r="C11155" s="99" t="s">
        <v>13107</v>
      </c>
      <c r="D11155" s="124">
        <v>14310</v>
      </c>
      <c r="E11155" s="157">
        <f>VLOOKUP(D11155,'SOAT LIQ'!$A$87:$C$3416,3,FALSE)</f>
        <v>13</v>
      </c>
      <c r="F11155" t="s">
        <v>21632</v>
      </c>
    </row>
    <row r="11156" spans="1:6" x14ac:dyDescent="0.25">
      <c r="A11156" t="s">
        <v>5782</v>
      </c>
      <c r="B11156" s="100" t="s">
        <v>13106</v>
      </c>
      <c r="C11156" s="99" t="s">
        <v>13107</v>
      </c>
      <c r="D11156" s="124">
        <v>14310</v>
      </c>
      <c r="E11156" s="157">
        <f>VLOOKUP(D11156,'SOAT LIQ'!$A$87:$C$3416,3,FALSE)</f>
        <v>13</v>
      </c>
      <c r="F11156" t="s">
        <v>21632</v>
      </c>
    </row>
    <row r="11157" spans="1:6" x14ac:dyDescent="0.25">
      <c r="A11157" t="s">
        <v>5782</v>
      </c>
      <c r="B11157" s="100" t="s">
        <v>13108</v>
      </c>
      <c r="C11157" s="100"/>
      <c r="D11157" s="124">
        <v>14311</v>
      </c>
      <c r="E11157" s="157">
        <f>VLOOKUP(D11157,'SOAT LIQ'!$A$87:$C$3416,3,FALSE)</f>
        <v>12</v>
      </c>
      <c r="F11157" t="s">
        <v>21632</v>
      </c>
    </row>
    <row r="11158" spans="1:6" x14ac:dyDescent="0.25">
      <c r="A11158" t="s">
        <v>5523</v>
      </c>
      <c r="B11158" s="100" t="s">
        <v>13108</v>
      </c>
      <c r="C11158" s="100"/>
      <c r="D11158" s="124">
        <v>14311</v>
      </c>
      <c r="E11158" s="157">
        <f>VLOOKUP(D11158,'SOAT LIQ'!$A$87:$C$3416,3,FALSE)</f>
        <v>12</v>
      </c>
      <c r="F11158" t="s">
        <v>21632</v>
      </c>
    </row>
    <row r="11159" spans="1:6" x14ac:dyDescent="0.25">
      <c r="A11159" t="s">
        <v>5782</v>
      </c>
      <c r="B11159" s="100" t="s">
        <v>13109</v>
      </c>
      <c r="C11159" s="100"/>
      <c r="D11159" s="124">
        <v>14310</v>
      </c>
      <c r="E11159" s="157">
        <f>VLOOKUP(D11159,'SOAT LIQ'!$A$87:$C$3416,3,FALSE)</f>
        <v>13</v>
      </c>
      <c r="F11159" t="s">
        <v>21632</v>
      </c>
    </row>
    <row r="11160" spans="1:6" x14ac:dyDescent="0.25">
      <c r="A11160" t="s">
        <v>5523</v>
      </c>
      <c r="B11160" s="100" t="s">
        <v>13109</v>
      </c>
      <c r="C11160" s="100"/>
      <c r="D11160" s="124">
        <v>14310</v>
      </c>
      <c r="E11160" s="157">
        <f>VLOOKUP(D11160,'SOAT LIQ'!$A$87:$C$3416,3,FALSE)</f>
        <v>13</v>
      </c>
      <c r="F11160" t="s">
        <v>21632</v>
      </c>
    </row>
    <row r="11161" spans="1:6" x14ac:dyDescent="0.25">
      <c r="A11161" t="s">
        <v>5523</v>
      </c>
      <c r="B11161" s="100" t="s">
        <v>4888</v>
      </c>
      <c r="C11161" s="99" t="s">
        <v>13110</v>
      </c>
      <c r="D11161" s="124">
        <v>14312</v>
      </c>
      <c r="E11161" s="157">
        <f>VLOOKUP(D11161,'SOAT LIQ'!$A$87:$C$3416,3,FALSE)</f>
        <v>8</v>
      </c>
      <c r="F11161" t="s">
        <v>21632</v>
      </c>
    </row>
    <row r="11162" spans="1:6" x14ac:dyDescent="0.25">
      <c r="A11162" t="s">
        <v>5782</v>
      </c>
      <c r="B11162" s="100" t="s">
        <v>4888</v>
      </c>
      <c r="C11162" s="99" t="s">
        <v>13110</v>
      </c>
      <c r="D11162" s="124">
        <v>14312</v>
      </c>
      <c r="E11162" s="157">
        <f>VLOOKUP(D11162,'SOAT LIQ'!$A$87:$C$3416,3,FALSE)</f>
        <v>8</v>
      </c>
      <c r="F11162" t="s">
        <v>21632</v>
      </c>
    </row>
    <row r="11163" spans="1:6" x14ac:dyDescent="0.25">
      <c r="A11163" t="s">
        <v>5773</v>
      </c>
      <c r="B11163" s="100" t="s">
        <v>4888</v>
      </c>
      <c r="C11163" s="99" t="s">
        <v>13110</v>
      </c>
      <c r="D11163" s="124">
        <v>14312</v>
      </c>
      <c r="E11163" s="157">
        <f>VLOOKUP(D11163,'SOAT LIQ'!$A$87:$C$3416,3,FALSE)</f>
        <v>8</v>
      </c>
      <c r="F11163" t="s">
        <v>21632</v>
      </c>
    </row>
    <row r="11164" spans="1:6" x14ac:dyDescent="0.25">
      <c r="A11164" t="s">
        <v>5773</v>
      </c>
      <c r="B11164" s="100" t="s">
        <v>13111</v>
      </c>
      <c r="C11164" s="99" t="s">
        <v>13112</v>
      </c>
      <c r="D11164" s="124">
        <v>14316</v>
      </c>
      <c r="E11164" s="157">
        <f>VLOOKUP(D11164,'SOAT LIQ'!$A$87:$C$3416,3,FALSE)</f>
        <v>8</v>
      </c>
      <c r="F11164" t="s">
        <v>21632</v>
      </c>
    </row>
    <row r="11165" spans="1:6" x14ac:dyDescent="0.25">
      <c r="A11165" t="s">
        <v>5782</v>
      </c>
      <c r="B11165" s="100" t="s">
        <v>13111</v>
      </c>
      <c r="C11165" s="99" t="s">
        <v>13112</v>
      </c>
      <c r="D11165" s="124">
        <v>14316</v>
      </c>
      <c r="E11165" s="157">
        <f>VLOOKUP(D11165,'SOAT LIQ'!$A$87:$C$3416,3,FALSE)</f>
        <v>8</v>
      </c>
      <c r="F11165" t="s">
        <v>21632</v>
      </c>
    </row>
    <row r="11166" spans="1:6" x14ac:dyDescent="0.25">
      <c r="A11166" t="s">
        <v>5773</v>
      </c>
      <c r="B11166" s="100" t="s">
        <v>13114</v>
      </c>
      <c r="C11166" s="99" t="s">
        <v>13113</v>
      </c>
      <c r="D11166" s="124">
        <v>14313</v>
      </c>
      <c r="E11166" s="157">
        <f>VLOOKUP(D11166,'SOAT LIQ'!$A$87:$C$3416,3,FALSE)</f>
        <v>7</v>
      </c>
      <c r="F11166" t="s">
        <v>21632</v>
      </c>
    </row>
    <row r="11167" spans="1:6" x14ac:dyDescent="0.25">
      <c r="A11167" t="s">
        <v>5523</v>
      </c>
      <c r="B11167" s="100" t="s">
        <v>13114</v>
      </c>
      <c r="C11167" s="99" t="s">
        <v>13113</v>
      </c>
      <c r="D11167" s="124">
        <v>14313</v>
      </c>
      <c r="E11167" s="157">
        <f>VLOOKUP(D11167,'SOAT LIQ'!$A$87:$C$3416,3,FALSE)</f>
        <v>7</v>
      </c>
      <c r="F11167" t="s">
        <v>21632</v>
      </c>
    </row>
    <row r="11168" spans="1:6" x14ac:dyDescent="0.25">
      <c r="A11168" t="s">
        <v>5782</v>
      </c>
      <c r="B11168" s="100" t="s">
        <v>13114</v>
      </c>
      <c r="C11168" s="99" t="s">
        <v>13113</v>
      </c>
      <c r="D11168" s="124">
        <v>14313</v>
      </c>
      <c r="E11168" s="157">
        <f>VLOOKUP(D11168,'SOAT LIQ'!$A$87:$C$3416,3,FALSE)</f>
        <v>7</v>
      </c>
      <c r="F11168" t="s">
        <v>21632</v>
      </c>
    </row>
    <row r="11169" spans="1:6" x14ac:dyDescent="0.25">
      <c r="A11169" t="s">
        <v>5773</v>
      </c>
      <c r="B11169" s="100" t="s">
        <v>13116</v>
      </c>
      <c r="C11169" s="99" t="s">
        <v>13115</v>
      </c>
      <c r="D11169" s="124">
        <v>14314</v>
      </c>
      <c r="E11169" s="157">
        <f>VLOOKUP(D11169,'SOAT LIQ'!$A$87:$C$3416,3,FALSE)</f>
        <v>7</v>
      </c>
      <c r="F11169" t="s">
        <v>21632</v>
      </c>
    </row>
    <row r="11170" spans="1:6" x14ac:dyDescent="0.25">
      <c r="A11170" t="s">
        <v>5523</v>
      </c>
      <c r="B11170" s="100" t="s">
        <v>13116</v>
      </c>
      <c r="C11170" s="99" t="s">
        <v>13115</v>
      </c>
      <c r="D11170" s="124">
        <v>14314</v>
      </c>
      <c r="E11170" s="157">
        <f>VLOOKUP(D11170,'SOAT LIQ'!$A$87:$C$3416,3,FALSE)</f>
        <v>7</v>
      </c>
      <c r="F11170" t="s">
        <v>21632</v>
      </c>
    </row>
    <row r="11171" spans="1:6" x14ac:dyDescent="0.25">
      <c r="A11171" t="s">
        <v>5782</v>
      </c>
      <c r="B11171" s="100" t="s">
        <v>13116</v>
      </c>
      <c r="C11171" s="99" t="s">
        <v>13115</v>
      </c>
      <c r="D11171" s="124">
        <v>14314</v>
      </c>
      <c r="E11171" s="157">
        <f>VLOOKUP(D11171,'SOAT LIQ'!$A$87:$C$3416,3,FALSE)</f>
        <v>7</v>
      </c>
      <c r="F11171" t="s">
        <v>21632</v>
      </c>
    </row>
    <row r="11172" spans="1:6" x14ac:dyDescent="0.25">
      <c r="A11172" t="s">
        <v>5773</v>
      </c>
      <c r="B11172" s="100" t="s">
        <v>13118</v>
      </c>
      <c r="C11172" s="99" t="s">
        <v>13117</v>
      </c>
      <c r="D11172" s="124">
        <v>14315</v>
      </c>
      <c r="E11172" s="157">
        <f>VLOOKUP(D11172,'SOAT LIQ'!$A$87:$C$3416,3,FALSE)</f>
        <v>9</v>
      </c>
      <c r="F11172" t="s">
        <v>21632</v>
      </c>
    </row>
    <row r="11173" spans="1:6" x14ac:dyDescent="0.25">
      <c r="A11173" t="s">
        <v>5523</v>
      </c>
      <c r="B11173" s="100" t="s">
        <v>13118</v>
      </c>
      <c r="C11173" s="99" t="s">
        <v>13117</v>
      </c>
      <c r="D11173" s="124">
        <v>14315</v>
      </c>
      <c r="E11173" s="157">
        <f>VLOOKUP(D11173,'SOAT LIQ'!$A$87:$C$3416,3,FALSE)</f>
        <v>9</v>
      </c>
      <c r="F11173" t="s">
        <v>21632</v>
      </c>
    </row>
    <row r="11174" spans="1:6" x14ac:dyDescent="0.25">
      <c r="A11174" t="s">
        <v>5782</v>
      </c>
      <c r="B11174" s="100" t="s">
        <v>13118</v>
      </c>
      <c r="C11174" s="99" t="s">
        <v>13117</v>
      </c>
      <c r="D11174" s="124">
        <v>14315</v>
      </c>
      <c r="E11174" s="157">
        <f>VLOOKUP(D11174,'SOAT LIQ'!$A$87:$C$3416,3,FALSE)</f>
        <v>9</v>
      </c>
      <c r="F11174" t="s">
        <v>21632</v>
      </c>
    </row>
    <row r="11175" spans="1:6" x14ac:dyDescent="0.25">
      <c r="A11175" t="s">
        <v>5523</v>
      </c>
      <c r="B11175" s="100" t="s">
        <v>4516</v>
      </c>
      <c r="C11175" s="99" t="s">
        <v>13119</v>
      </c>
      <c r="D11175" s="124">
        <v>18222</v>
      </c>
      <c r="E11175" s="157">
        <f>VLOOKUP(D11175,'SOAT LIQ'!$A$87:$C$3416,3,FALSE)</f>
        <v>6</v>
      </c>
      <c r="F11175" t="s">
        <v>21632</v>
      </c>
    </row>
    <row r="11176" spans="1:6" x14ac:dyDescent="0.25">
      <c r="A11176" t="s">
        <v>5782</v>
      </c>
      <c r="B11176" s="100" t="s">
        <v>4516</v>
      </c>
      <c r="C11176" s="99" t="s">
        <v>13119</v>
      </c>
      <c r="D11176" s="124">
        <v>18222</v>
      </c>
      <c r="E11176" s="157">
        <f>VLOOKUP(D11176,'SOAT LIQ'!$A$87:$C$3416,3,FALSE)</f>
        <v>6</v>
      </c>
      <c r="F11176" t="s">
        <v>21632</v>
      </c>
    </row>
    <row r="11177" spans="1:6" x14ac:dyDescent="0.25">
      <c r="A11177" t="s">
        <v>5773</v>
      </c>
      <c r="B11177" s="100" t="s">
        <v>13120</v>
      </c>
      <c r="C11177" s="99" t="s">
        <v>13121</v>
      </c>
      <c r="D11177" s="124">
        <v>14317</v>
      </c>
      <c r="E11177" s="157">
        <f>VLOOKUP(D11177,'SOAT LIQ'!$A$87:$C$3416,3,FALSE)</f>
        <v>10</v>
      </c>
      <c r="F11177" t="s">
        <v>21632</v>
      </c>
    </row>
    <row r="11178" spans="1:6" x14ac:dyDescent="0.25">
      <c r="A11178" t="s">
        <v>5523</v>
      </c>
      <c r="B11178" s="100" t="s">
        <v>13120</v>
      </c>
      <c r="C11178" s="99" t="s">
        <v>13121</v>
      </c>
      <c r="D11178" s="124">
        <v>14317</v>
      </c>
      <c r="E11178" s="157">
        <f>VLOOKUP(D11178,'SOAT LIQ'!$A$87:$C$3416,3,FALSE)</f>
        <v>10</v>
      </c>
      <c r="F11178" t="s">
        <v>21632</v>
      </c>
    </row>
    <row r="11179" spans="1:6" x14ac:dyDescent="0.25">
      <c r="A11179" t="s">
        <v>5782</v>
      </c>
      <c r="B11179" s="100" t="s">
        <v>13120</v>
      </c>
      <c r="C11179" s="99" t="s">
        <v>13121</v>
      </c>
      <c r="D11179" s="124">
        <v>14317</v>
      </c>
      <c r="E11179" s="157">
        <f>VLOOKUP(D11179,'SOAT LIQ'!$A$87:$C$3416,3,FALSE)</f>
        <v>10</v>
      </c>
      <c r="F11179" t="s">
        <v>21632</v>
      </c>
    </row>
    <row r="11180" spans="1:6" x14ac:dyDescent="0.25">
      <c r="A11180" t="s">
        <v>5773</v>
      </c>
      <c r="B11180" s="100" t="s">
        <v>13122</v>
      </c>
      <c r="C11180" s="100"/>
      <c r="D11180" s="124">
        <v>14318</v>
      </c>
      <c r="E11180" s="157">
        <f>VLOOKUP(D11180,'SOAT LIQ'!$A$87:$C$3416,3,FALSE)</f>
        <v>11</v>
      </c>
      <c r="F11180" t="s">
        <v>21632</v>
      </c>
    </row>
    <row r="11181" spans="1:6" x14ac:dyDescent="0.25">
      <c r="A11181" t="s">
        <v>5523</v>
      </c>
      <c r="B11181" s="100" t="s">
        <v>13122</v>
      </c>
      <c r="C11181" s="100"/>
      <c r="D11181" s="124">
        <v>14318</v>
      </c>
      <c r="E11181" s="157">
        <f>VLOOKUP(D11181,'SOAT LIQ'!$A$87:$C$3416,3,FALSE)</f>
        <v>11</v>
      </c>
      <c r="F11181" t="s">
        <v>21632</v>
      </c>
    </row>
    <row r="11182" spans="1:6" x14ac:dyDescent="0.25">
      <c r="A11182" t="s">
        <v>5782</v>
      </c>
      <c r="B11182" s="100" t="s">
        <v>13122</v>
      </c>
      <c r="C11182" s="100"/>
      <c r="D11182" s="124">
        <v>14318</v>
      </c>
      <c r="E11182" s="157">
        <f>VLOOKUP(D11182,'SOAT LIQ'!$A$87:$C$3416,3,FALSE)</f>
        <v>11</v>
      </c>
      <c r="F11182" t="s">
        <v>21632</v>
      </c>
    </row>
    <row r="11183" spans="1:6" x14ac:dyDescent="0.25">
      <c r="A11183" t="s">
        <v>5782</v>
      </c>
      <c r="B11183" s="100" t="s">
        <v>13123</v>
      </c>
      <c r="C11183" s="100"/>
      <c r="D11183" s="124">
        <v>14317</v>
      </c>
      <c r="E11183" s="157">
        <f>VLOOKUP(D11183,'SOAT LIQ'!$A$87:$C$3416,3,FALSE)</f>
        <v>10</v>
      </c>
      <c r="F11183" t="s">
        <v>21632</v>
      </c>
    </row>
    <row r="11184" spans="1:6" x14ac:dyDescent="0.25">
      <c r="A11184" t="s">
        <v>5523</v>
      </c>
      <c r="B11184" s="100" t="s">
        <v>13123</v>
      </c>
      <c r="C11184" s="100"/>
      <c r="D11184" s="124">
        <v>14317</v>
      </c>
      <c r="E11184" s="157">
        <f>VLOOKUP(D11184,'SOAT LIQ'!$A$87:$C$3416,3,FALSE)</f>
        <v>10</v>
      </c>
      <c r="F11184" t="s">
        <v>21632</v>
      </c>
    </row>
    <row r="11185" spans="1:6" x14ac:dyDescent="0.25">
      <c r="A11185" t="s">
        <v>5782</v>
      </c>
      <c r="B11185" s="100" t="s">
        <v>13124</v>
      </c>
      <c r="C11185" s="100"/>
      <c r="D11185" s="124">
        <v>14318</v>
      </c>
      <c r="E11185" s="157">
        <f>VLOOKUP(D11185,'SOAT LIQ'!$A$87:$C$3416,3,FALSE)</f>
        <v>11</v>
      </c>
      <c r="F11185" t="s">
        <v>21632</v>
      </c>
    </row>
    <row r="11186" spans="1:6" x14ac:dyDescent="0.25">
      <c r="A11186" t="s">
        <v>5523</v>
      </c>
      <c r="B11186" s="100" t="s">
        <v>13124</v>
      </c>
      <c r="C11186" s="100"/>
      <c r="D11186" s="124">
        <v>14318</v>
      </c>
      <c r="E11186" s="157">
        <f>VLOOKUP(D11186,'SOAT LIQ'!$A$87:$C$3416,3,FALSE)</f>
        <v>11</v>
      </c>
      <c r="F11186" t="s">
        <v>21632</v>
      </c>
    </row>
    <row r="11187" spans="1:6" x14ac:dyDescent="0.25">
      <c r="A11187" t="s">
        <v>5523</v>
      </c>
      <c r="B11187" s="100" t="s">
        <v>13125</v>
      </c>
      <c r="C11187" s="100"/>
      <c r="D11187" s="124">
        <v>13740</v>
      </c>
      <c r="E11187" s="157">
        <f>VLOOKUP(D11187,'SOAT LIQ'!$A$87:$C$3416,3,FALSE)</f>
        <v>12</v>
      </c>
      <c r="F11187" t="s">
        <v>21632</v>
      </c>
    </row>
    <row r="11188" spans="1:6" x14ac:dyDescent="0.25">
      <c r="A11188" t="s">
        <v>5523</v>
      </c>
      <c r="B11188" s="100" t="s">
        <v>13126</v>
      </c>
      <c r="C11188" s="100"/>
      <c r="D11188" s="124">
        <v>13743</v>
      </c>
      <c r="E11188" s="157">
        <f>VLOOKUP(D11188,'SOAT LIQ'!$A$87:$C$3416,3,FALSE)</f>
        <v>21</v>
      </c>
      <c r="F11188" t="s">
        <v>21632</v>
      </c>
    </row>
    <row r="11189" spans="1:6" x14ac:dyDescent="0.25">
      <c r="A11189" t="s">
        <v>5523</v>
      </c>
      <c r="B11189" s="100" t="s">
        <v>13127</v>
      </c>
      <c r="C11189" s="99" t="s">
        <v>13128</v>
      </c>
      <c r="D11189" s="124">
        <v>13736</v>
      </c>
      <c r="E11189" s="157">
        <f>VLOOKUP(D11189,'SOAT LIQ'!$A$87:$C$3416,3,FALSE)</f>
        <v>6</v>
      </c>
      <c r="F11189" t="s">
        <v>21632</v>
      </c>
    </row>
    <row r="11190" spans="1:6" x14ac:dyDescent="0.25">
      <c r="A11190" t="s">
        <v>5523</v>
      </c>
      <c r="B11190" s="100" t="s">
        <v>13129</v>
      </c>
      <c r="C11190" s="99" t="s">
        <v>13128</v>
      </c>
      <c r="D11190" s="124">
        <v>13736</v>
      </c>
      <c r="E11190" s="157">
        <f>VLOOKUP(D11190,'SOAT LIQ'!$A$87:$C$3416,3,FALSE)</f>
        <v>6</v>
      </c>
      <c r="F11190" t="s">
        <v>21632</v>
      </c>
    </row>
    <row r="11191" spans="1:6" x14ac:dyDescent="0.25">
      <c r="A11191" t="s">
        <v>5523</v>
      </c>
      <c r="B11191" s="100" t="s">
        <v>13130</v>
      </c>
      <c r="C11191" s="99" t="s">
        <v>13131</v>
      </c>
      <c r="D11191" s="124">
        <v>13736</v>
      </c>
      <c r="E11191" s="157">
        <f>VLOOKUP(D11191,'SOAT LIQ'!$A$87:$C$3416,3,FALSE)</f>
        <v>6</v>
      </c>
      <c r="F11191" t="s">
        <v>21632</v>
      </c>
    </row>
    <row r="11192" spans="1:6" x14ac:dyDescent="0.25">
      <c r="A11192" t="s">
        <v>5523</v>
      </c>
      <c r="B11192" s="100" t="s">
        <v>13132</v>
      </c>
      <c r="C11192" s="99" t="s">
        <v>13133</v>
      </c>
      <c r="D11192" s="124">
        <v>13736</v>
      </c>
      <c r="E11192" s="157">
        <f>VLOOKUP(D11192,'SOAT LIQ'!$A$87:$C$3416,3,FALSE)</f>
        <v>6</v>
      </c>
      <c r="F11192" t="s">
        <v>21632</v>
      </c>
    </row>
    <row r="11193" spans="1:6" x14ac:dyDescent="0.25">
      <c r="A11193" t="s">
        <v>5523</v>
      </c>
      <c r="B11193" s="100" t="s">
        <v>13135</v>
      </c>
      <c r="C11193" s="99" t="s">
        <v>13134</v>
      </c>
      <c r="D11193" s="124">
        <v>13732</v>
      </c>
      <c r="E11193" s="157">
        <f>VLOOKUP(D11193,'SOAT LIQ'!$A$87:$C$3416,3,FALSE)</f>
        <v>11</v>
      </c>
      <c r="F11193" t="s">
        <v>21632</v>
      </c>
    </row>
    <row r="11194" spans="1:6" x14ac:dyDescent="0.25">
      <c r="A11194" t="s">
        <v>5523</v>
      </c>
      <c r="B11194" s="100" t="s">
        <v>13137</v>
      </c>
      <c r="C11194" s="99" t="s">
        <v>13136</v>
      </c>
      <c r="D11194" s="124">
        <v>18216</v>
      </c>
      <c r="E11194" s="157">
        <f>VLOOKUP(D11194,'SOAT LIQ'!$A$87:$C$3416,3,FALSE)</f>
        <v>12</v>
      </c>
      <c r="F11194" t="s">
        <v>21632</v>
      </c>
    </row>
    <row r="11195" spans="1:6" x14ac:dyDescent="0.25">
      <c r="A11195" t="s">
        <v>5523</v>
      </c>
      <c r="B11195" s="100" t="s">
        <v>13138</v>
      </c>
      <c r="C11195" s="100"/>
      <c r="D11195" s="124">
        <v>18216</v>
      </c>
      <c r="E11195" s="157">
        <f>VLOOKUP(D11195,'SOAT LIQ'!$A$87:$C$3416,3,FALSE)</f>
        <v>12</v>
      </c>
      <c r="F11195" t="s">
        <v>21632</v>
      </c>
    </row>
    <row r="11196" spans="1:6" x14ac:dyDescent="0.25">
      <c r="A11196" t="s">
        <v>5523</v>
      </c>
      <c r="B11196" s="100" t="s">
        <v>13139</v>
      </c>
      <c r="C11196" s="99" t="s">
        <v>13136</v>
      </c>
      <c r="D11196" s="124">
        <v>18216</v>
      </c>
      <c r="E11196" s="157">
        <f>VLOOKUP(D11196,'SOAT LIQ'!$A$87:$C$3416,3,FALSE)</f>
        <v>12</v>
      </c>
      <c r="F11196" t="s">
        <v>21632</v>
      </c>
    </row>
    <row r="11197" spans="1:6" x14ac:dyDescent="0.25">
      <c r="A11197" t="s">
        <v>5523</v>
      </c>
      <c r="B11197" s="100" t="s">
        <v>13140</v>
      </c>
      <c r="C11197" s="99" t="s">
        <v>13141</v>
      </c>
      <c r="D11197" s="124">
        <v>13723</v>
      </c>
      <c r="E11197" s="157">
        <f>VLOOKUP(D11197,'SOAT LIQ'!$A$87:$C$3416,3,FALSE)</f>
        <v>12</v>
      </c>
      <c r="F11197" t="s">
        <v>21632</v>
      </c>
    </row>
    <row r="11198" spans="1:6" x14ac:dyDescent="0.25">
      <c r="A11198" t="s">
        <v>5523</v>
      </c>
      <c r="B11198" s="100" t="s">
        <v>13142</v>
      </c>
      <c r="C11198" s="99" t="s">
        <v>13141</v>
      </c>
      <c r="D11198" s="124">
        <v>13723</v>
      </c>
      <c r="E11198" s="157">
        <f>VLOOKUP(D11198,'SOAT LIQ'!$A$87:$C$3416,3,FALSE)</f>
        <v>12</v>
      </c>
      <c r="F11198" t="s">
        <v>21632</v>
      </c>
    </row>
    <row r="11199" spans="1:6" x14ac:dyDescent="0.25">
      <c r="A11199" t="s">
        <v>5523</v>
      </c>
      <c r="B11199" s="100" t="s">
        <v>13143</v>
      </c>
      <c r="C11199" s="99" t="s">
        <v>13144</v>
      </c>
      <c r="D11199" s="124">
        <v>14331</v>
      </c>
      <c r="E11199" s="157">
        <f>VLOOKUP(D11199,'SOAT LIQ'!$A$87:$C$3416,3,FALSE)</f>
        <v>8</v>
      </c>
      <c r="F11199" t="s">
        <v>21632</v>
      </c>
    </row>
    <row r="11200" spans="1:6" x14ac:dyDescent="0.25">
      <c r="A11200" t="s">
        <v>5523</v>
      </c>
      <c r="B11200" s="100" t="s">
        <v>13146</v>
      </c>
      <c r="C11200" s="99" t="s">
        <v>13145</v>
      </c>
      <c r="D11200" s="124">
        <v>13724</v>
      </c>
      <c r="E11200" s="157">
        <f>VLOOKUP(D11200,'SOAT LIQ'!$A$87:$C$3416,3,FALSE)</f>
        <v>9</v>
      </c>
      <c r="F11200" t="s">
        <v>21632</v>
      </c>
    </row>
    <row r="11201" spans="1:6" x14ac:dyDescent="0.25">
      <c r="A11201" t="s">
        <v>5523</v>
      </c>
      <c r="B11201" s="100" t="s">
        <v>13148</v>
      </c>
      <c r="C11201" s="99" t="s">
        <v>13147</v>
      </c>
      <c r="D11201" s="124">
        <v>13724</v>
      </c>
      <c r="E11201" s="157">
        <f>VLOOKUP(D11201,'SOAT LIQ'!$A$87:$C$3416,3,FALSE)</f>
        <v>9</v>
      </c>
      <c r="F11201" t="s">
        <v>21632</v>
      </c>
    </row>
    <row r="11202" spans="1:6" x14ac:dyDescent="0.25">
      <c r="A11202" t="s">
        <v>5523</v>
      </c>
      <c r="B11202" s="100" t="s">
        <v>13149</v>
      </c>
      <c r="C11202" s="99" t="s">
        <v>13145</v>
      </c>
      <c r="D11202" s="124">
        <v>13723</v>
      </c>
      <c r="E11202" s="157">
        <f>VLOOKUP(D11202,'SOAT LIQ'!$A$87:$C$3416,3,FALSE)</f>
        <v>12</v>
      </c>
      <c r="F11202" t="s">
        <v>21632</v>
      </c>
    </row>
    <row r="11203" spans="1:6" x14ac:dyDescent="0.25">
      <c r="A11203" t="s">
        <v>5523</v>
      </c>
      <c r="B11203" s="100" t="s">
        <v>13151</v>
      </c>
      <c r="C11203" s="99" t="s">
        <v>13150</v>
      </c>
      <c r="D11203" s="124">
        <v>13723</v>
      </c>
      <c r="E11203" s="157">
        <f>VLOOKUP(D11203,'SOAT LIQ'!$A$87:$C$3416,3,FALSE)</f>
        <v>12</v>
      </c>
      <c r="F11203" t="s">
        <v>21632</v>
      </c>
    </row>
    <row r="11204" spans="1:6" x14ac:dyDescent="0.25">
      <c r="A11204" t="s">
        <v>5523</v>
      </c>
      <c r="B11204" s="100" t="s">
        <v>13153</v>
      </c>
      <c r="C11204" s="99" t="s">
        <v>13152</v>
      </c>
      <c r="D11204" s="124">
        <v>13723</v>
      </c>
      <c r="E11204" s="157">
        <f>VLOOKUP(D11204,'SOAT LIQ'!$A$87:$C$3416,3,FALSE)</f>
        <v>12</v>
      </c>
      <c r="F11204" t="s">
        <v>21632</v>
      </c>
    </row>
    <row r="11205" spans="1:6" x14ac:dyDescent="0.25">
      <c r="A11205" t="s">
        <v>5523</v>
      </c>
      <c r="B11205" s="100" t="s">
        <v>13155</v>
      </c>
      <c r="C11205" s="99" t="s">
        <v>13154</v>
      </c>
      <c r="D11205" s="124">
        <v>13723</v>
      </c>
      <c r="E11205" s="157">
        <f>VLOOKUP(D11205,'SOAT LIQ'!$A$87:$C$3416,3,FALSE)</f>
        <v>12</v>
      </c>
      <c r="F11205" t="s">
        <v>21632</v>
      </c>
    </row>
    <row r="11206" spans="1:6" x14ac:dyDescent="0.25">
      <c r="A11206" t="s">
        <v>5523</v>
      </c>
      <c r="B11206" s="100" t="s">
        <v>13157</v>
      </c>
      <c r="C11206" s="99" t="s">
        <v>13156</v>
      </c>
      <c r="D11206" s="124">
        <v>18234</v>
      </c>
      <c r="E11206" s="157">
        <f>VLOOKUP(D11206,'SOAT LIQ'!$A$87:$C$3416,3,FALSE)</f>
        <v>20</v>
      </c>
      <c r="F11206" t="s">
        <v>21632</v>
      </c>
    </row>
    <row r="11207" spans="1:6" x14ac:dyDescent="0.25">
      <c r="A11207" t="s">
        <v>5523</v>
      </c>
      <c r="B11207" s="100" t="s">
        <v>13159</v>
      </c>
      <c r="C11207" s="99" t="s">
        <v>13158</v>
      </c>
      <c r="D11207" s="124">
        <v>18235</v>
      </c>
      <c r="E11207" s="157">
        <f>VLOOKUP(D11207,'SOAT LIQ'!$A$87:$C$3416,3,FALSE)</f>
        <v>21</v>
      </c>
      <c r="F11207" t="s">
        <v>21632</v>
      </c>
    </row>
    <row r="11208" spans="1:6" x14ac:dyDescent="0.25">
      <c r="A11208" t="s">
        <v>5523</v>
      </c>
      <c r="B11208" s="100" t="s">
        <v>13160</v>
      </c>
      <c r="C11208" s="99" t="s">
        <v>13154</v>
      </c>
      <c r="D11208" s="124">
        <v>18235</v>
      </c>
      <c r="E11208" s="157">
        <f>VLOOKUP(D11208,'SOAT LIQ'!$A$87:$C$3416,3,FALSE)</f>
        <v>21</v>
      </c>
      <c r="F11208" t="s">
        <v>21632</v>
      </c>
    </row>
    <row r="11209" spans="1:6" x14ac:dyDescent="0.25">
      <c r="A11209" t="s">
        <v>5523</v>
      </c>
      <c r="B11209" s="100" t="s">
        <v>13161</v>
      </c>
      <c r="C11209" s="99" t="s">
        <v>13152</v>
      </c>
      <c r="D11209" s="124">
        <v>18234</v>
      </c>
      <c r="E11209" s="157">
        <f>VLOOKUP(D11209,'SOAT LIQ'!$A$87:$C$3416,3,FALSE)</f>
        <v>20</v>
      </c>
      <c r="F11209" t="s">
        <v>21632</v>
      </c>
    </row>
    <row r="11210" spans="1:6" x14ac:dyDescent="0.25">
      <c r="A11210" t="s">
        <v>5523</v>
      </c>
      <c r="B11210" s="100" t="s">
        <v>13162</v>
      </c>
      <c r="C11210" s="99" t="s">
        <v>13154</v>
      </c>
      <c r="D11210" s="124">
        <v>18235</v>
      </c>
      <c r="E11210" s="157">
        <f>VLOOKUP(D11210,'SOAT LIQ'!$A$87:$C$3416,3,FALSE)</f>
        <v>21</v>
      </c>
      <c r="F11210" t="s">
        <v>21632</v>
      </c>
    </row>
    <row r="11211" spans="1:6" x14ac:dyDescent="0.25">
      <c r="A11211" t="s">
        <v>5523</v>
      </c>
      <c r="B11211" s="100" t="s">
        <v>13163</v>
      </c>
      <c r="C11211" s="99" t="s">
        <v>13152</v>
      </c>
      <c r="D11211" s="124">
        <v>18234</v>
      </c>
      <c r="E11211" s="157">
        <f>VLOOKUP(D11211,'SOAT LIQ'!$A$87:$C$3416,3,FALSE)</f>
        <v>20</v>
      </c>
      <c r="F11211" t="s">
        <v>21632</v>
      </c>
    </row>
    <row r="11212" spans="1:6" x14ac:dyDescent="0.25">
      <c r="A11212" t="s">
        <v>5523</v>
      </c>
      <c r="B11212" s="100" t="s">
        <v>13164</v>
      </c>
      <c r="C11212" s="99" t="s">
        <v>13154</v>
      </c>
      <c r="D11212" s="124">
        <v>18235</v>
      </c>
      <c r="E11212" s="157">
        <f>VLOOKUP(D11212,'SOAT LIQ'!$A$87:$C$3416,3,FALSE)</f>
        <v>21</v>
      </c>
      <c r="F11212" t="s">
        <v>21632</v>
      </c>
    </row>
    <row r="11213" spans="1:6" x14ac:dyDescent="0.25">
      <c r="A11213" t="s">
        <v>5523</v>
      </c>
      <c r="B11213" s="100" t="s">
        <v>13166</v>
      </c>
      <c r="C11213" s="99" t="s">
        <v>13165</v>
      </c>
      <c r="D11213" s="124">
        <v>13723</v>
      </c>
      <c r="E11213" s="157">
        <f>VLOOKUP(D11213,'SOAT LIQ'!$A$87:$C$3416,3,FALSE)</f>
        <v>12</v>
      </c>
      <c r="F11213" t="s">
        <v>21632</v>
      </c>
    </row>
    <row r="11214" spans="1:6" x14ac:dyDescent="0.25">
      <c r="A11214" t="s">
        <v>5773</v>
      </c>
      <c r="B11214" s="100" t="s">
        <v>13166</v>
      </c>
      <c r="C11214" s="99" t="s">
        <v>13165</v>
      </c>
      <c r="D11214" s="124">
        <v>13723</v>
      </c>
      <c r="E11214" s="157">
        <f>VLOOKUP(D11214,'SOAT LIQ'!$A$87:$C$3416,3,FALSE)</f>
        <v>12</v>
      </c>
      <c r="F11214" t="s">
        <v>21632</v>
      </c>
    </row>
    <row r="11215" spans="1:6" x14ac:dyDescent="0.25">
      <c r="A11215" t="s">
        <v>5782</v>
      </c>
      <c r="B11215" s="100" t="s">
        <v>13166</v>
      </c>
      <c r="C11215" s="99" t="s">
        <v>13165</v>
      </c>
      <c r="D11215" s="124">
        <v>13723</v>
      </c>
      <c r="E11215" s="157">
        <f>VLOOKUP(D11215,'SOAT LIQ'!$A$87:$C$3416,3,FALSE)</f>
        <v>12</v>
      </c>
      <c r="F11215" t="s">
        <v>21632</v>
      </c>
    </row>
    <row r="11216" spans="1:6" x14ac:dyDescent="0.25">
      <c r="A11216" t="s">
        <v>5523</v>
      </c>
      <c r="B11216" s="100" t="s">
        <v>13168</v>
      </c>
      <c r="C11216" s="99" t="s">
        <v>13167</v>
      </c>
      <c r="D11216" s="124">
        <v>14333</v>
      </c>
      <c r="E11216" s="157">
        <f>VLOOKUP(D11216,'SOAT LIQ'!$A$87:$C$3416,3,FALSE)</f>
        <v>11</v>
      </c>
      <c r="F11216" t="s">
        <v>21632</v>
      </c>
    </row>
    <row r="11217" spans="1:6" x14ac:dyDescent="0.25">
      <c r="A11217" t="s">
        <v>5773</v>
      </c>
      <c r="B11217" s="100" t="s">
        <v>13168</v>
      </c>
      <c r="C11217" s="99" t="s">
        <v>13167</v>
      </c>
      <c r="D11217" s="124">
        <v>14333</v>
      </c>
      <c r="E11217" s="157">
        <f>VLOOKUP(D11217,'SOAT LIQ'!$A$87:$C$3416,3,FALSE)</f>
        <v>11</v>
      </c>
      <c r="F11217" t="s">
        <v>21632</v>
      </c>
    </row>
    <row r="11218" spans="1:6" x14ac:dyDescent="0.25">
      <c r="A11218" t="s">
        <v>5782</v>
      </c>
      <c r="B11218" s="100" t="s">
        <v>13168</v>
      </c>
      <c r="C11218" s="99" t="s">
        <v>13167</v>
      </c>
      <c r="D11218" s="124">
        <v>14333</v>
      </c>
      <c r="E11218" s="157">
        <f>VLOOKUP(D11218,'SOAT LIQ'!$A$87:$C$3416,3,FALSE)</f>
        <v>11</v>
      </c>
      <c r="F11218" t="s">
        <v>21632</v>
      </c>
    </row>
    <row r="11219" spans="1:6" x14ac:dyDescent="0.25">
      <c r="A11219" t="s">
        <v>5523</v>
      </c>
      <c r="B11219" s="100" t="s">
        <v>13169</v>
      </c>
      <c r="C11219" s="100"/>
      <c r="D11219" s="124">
        <v>13761</v>
      </c>
      <c r="E11219" s="157">
        <f>VLOOKUP(D11219,'SOAT LIQ'!$A$87:$C$3416,3,FALSE)</f>
        <v>12</v>
      </c>
      <c r="F11219" t="s">
        <v>21632</v>
      </c>
    </row>
    <row r="11220" spans="1:6" x14ac:dyDescent="0.25">
      <c r="A11220" t="s">
        <v>5523</v>
      </c>
      <c r="B11220" s="100" t="s">
        <v>13170</v>
      </c>
      <c r="C11220" s="100"/>
      <c r="D11220" s="124">
        <v>18219</v>
      </c>
      <c r="E11220" s="157">
        <f>VLOOKUP(D11220,'SOAT LIQ'!$A$87:$C$3416,3,FALSE)</f>
        <v>10</v>
      </c>
      <c r="F11220" t="s">
        <v>21632</v>
      </c>
    </row>
    <row r="11221" spans="1:6" x14ac:dyDescent="0.25">
      <c r="A11221" t="s">
        <v>5523</v>
      </c>
      <c r="B11221" s="100" t="s">
        <v>13171</v>
      </c>
      <c r="C11221" s="100"/>
      <c r="D11221" s="124">
        <v>13760</v>
      </c>
      <c r="E11221" s="157">
        <f>VLOOKUP(D11221,'SOAT LIQ'!$A$87:$C$3416,3,FALSE)</f>
        <v>10</v>
      </c>
      <c r="F11221" t="s">
        <v>21632</v>
      </c>
    </row>
    <row r="11222" spans="1:6" x14ac:dyDescent="0.25">
      <c r="A11222" t="s">
        <v>5523</v>
      </c>
      <c r="B11222" s="100" t="s">
        <v>13172</v>
      </c>
      <c r="C11222" s="100"/>
      <c r="D11222" s="124">
        <v>18219</v>
      </c>
      <c r="E11222" s="157">
        <f>VLOOKUP(D11222,'SOAT LIQ'!$A$87:$C$3416,3,FALSE)</f>
        <v>10</v>
      </c>
      <c r="F11222" t="s">
        <v>21632</v>
      </c>
    </row>
    <row r="11223" spans="1:6" x14ac:dyDescent="0.25">
      <c r="A11223" t="s">
        <v>5523</v>
      </c>
      <c r="B11223" s="100" t="s">
        <v>13173</v>
      </c>
      <c r="C11223" s="100"/>
      <c r="D11223" s="124">
        <v>13760</v>
      </c>
      <c r="E11223" s="157">
        <f>VLOOKUP(D11223,'SOAT LIQ'!$A$87:$C$3416,3,FALSE)</f>
        <v>10</v>
      </c>
      <c r="F11223" t="s">
        <v>21632</v>
      </c>
    </row>
    <row r="11224" spans="1:6" x14ac:dyDescent="0.25">
      <c r="A11224" t="s">
        <v>5523</v>
      </c>
      <c r="B11224" s="100" t="s">
        <v>13174</v>
      </c>
      <c r="C11224" s="100"/>
      <c r="D11224" s="124">
        <v>18219</v>
      </c>
      <c r="E11224" s="157">
        <f>VLOOKUP(D11224,'SOAT LIQ'!$A$87:$C$3416,3,FALSE)</f>
        <v>10</v>
      </c>
      <c r="F11224" t="s">
        <v>21632</v>
      </c>
    </row>
    <row r="11225" spans="1:6" x14ac:dyDescent="0.25">
      <c r="A11225" t="s">
        <v>5523</v>
      </c>
      <c r="B11225" s="100" t="s">
        <v>13175</v>
      </c>
      <c r="C11225" s="100"/>
      <c r="D11225" s="124"/>
      <c r="E11225" s="157" t="e">
        <f>VLOOKUP(D11225,'SOAT LIQ'!$A$87:$C$3416,3,FALSE)</f>
        <v>#N/A</v>
      </c>
      <c r="F11225" t="s">
        <v>21632</v>
      </c>
    </row>
    <row r="11226" spans="1:6" x14ac:dyDescent="0.25">
      <c r="A11226" t="s">
        <v>5523</v>
      </c>
      <c r="B11226" s="100" t="s">
        <v>13176</v>
      </c>
      <c r="C11226" s="100"/>
      <c r="D11226" s="124"/>
      <c r="E11226" s="157" t="e">
        <f>VLOOKUP(D11226,'SOAT LIQ'!$A$87:$C$3416,3,FALSE)</f>
        <v>#N/A</v>
      </c>
      <c r="F11226" t="s">
        <v>21632</v>
      </c>
    </row>
    <row r="11227" spans="1:6" x14ac:dyDescent="0.25">
      <c r="A11227" t="s">
        <v>5523</v>
      </c>
      <c r="B11227" s="100" t="s">
        <v>13177</v>
      </c>
      <c r="C11227" s="100"/>
      <c r="D11227" s="124">
        <v>18219</v>
      </c>
      <c r="E11227" s="157">
        <f>VLOOKUP(D11227,'SOAT LIQ'!$A$87:$C$3416,3,FALSE)</f>
        <v>10</v>
      </c>
      <c r="F11227" t="s">
        <v>21632</v>
      </c>
    </row>
    <row r="11228" spans="1:6" x14ac:dyDescent="0.25">
      <c r="A11228" t="s">
        <v>5523</v>
      </c>
      <c r="B11228" s="100" t="s">
        <v>13178</v>
      </c>
      <c r="C11228" s="99" t="s">
        <v>13179</v>
      </c>
      <c r="D11228" s="124">
        <v>18219</v>
      </c>
      <c r="E11228" s="157">
        <f>VLOOKUP(D11228,'SOAT LIQ'!$A$87:$C$3416,3,FALSE)</f>
        <v>10</v>
      </c>
      <c r="F11228" t="s">
        <v>21632</v>
      </c>
    </row>
    <row r="11229" spans="1:6" x14ac:dyDescent="0.25">
      <c r="A11229" t="s">
        <v>5523</v>
      </c>
      <c r="B11229" s="100" t="s">
        <v>13181</v>
      </c>
      <c r="C11229" s="99" t="s">
        <v>13180</v>
      </c>
      <c r="D11229" s="124">
        <v>18239</v>
      </c>
      <c r="E11229" s="157">
        <f>VLOOKUP(D11229,'SOAT LIQ'!$A$87:$C$3416,3,FALSE)</f>
        <v>7</v>
      </c>
      <c r="F11229" t="s">
        <v>21632</v>
      </c>
    </row>
    <row r="11230" spans="1:6" x14ac:dyDescent="0.25">
      <c r="A11230" t="s">
        <v>5523</v>
      </c>
      <c r="B11230" s="100" t="s">
        <v>13183</v>
      </c>
      <c r="C11230" s="99" t="s">
        <v>13182</v>
      </c>
      <c r="D11230" s="124">
        <v>18215</v>
      </c>
      <c r="E11230" s="157">
        <f>VLOOKUP(D11230,'SOAT LIQ'!$A$87:$C$3416,3,FALSE)</f>
        <v>11</v>
      </c>
      <c r="F11230" t="s">
        <v>21632</v>
      </c>
    </row>
    <row r="11231" spans="1:6" x14ac:dyDescent="0.25">
      <c r="A11231" t="s">
        <v>5523</v>
      </c>
      <c r="B11231" s="100" t="s">
        <v>13185</v>
      </c>
      <c r="C11231" s="99" t="s">
        <v>13184</v>
      </c>
      <c r="D11231" s="124">
        <v>18241</v>
      </c>
      <c r="E11231" s="157">
        <f>VLOOKUP(D11231,'SOAT LIQ'!$A$87:$C$3416,3,FALSE)</f>
        <v>13</v>
      </c>
      <c r="F11231" t="s">
        <v>21632</v>
      </c>
    </row>
    <row r="11232" spans="1:6" x14ac:dyDescent="0.25">
      <c r="A11232" t="s">
        <v>5523</v>
      </c>
      <c r="B11232" s="100" t="s">
        <v>13187</v>
      </c>
      <c r="C11232" s="99" t="s">
        <v>13186</v>
      </c>
      <c r="D11232" s="124">
        <v>18239</v>
      </c>
      <c r="E11232" s="157">
        <f>VLOOKUP(D11232,'SOAT LIQ'!$A$87:$C$3416,3,FALSE)</f>
        <v>7</v>
      </c>
      <c r="F11232" t="s">
        <v>21632</v>
      </c>
    </row>
    <row r="11233" spans="1:6" x14ac:dyDescent="0.25">
      <c r="A11233" t="s">
        <v>5523</v>
      </c>
      <c r="B11233" s="100" t="s">
        <v>13189</v>
      </c>
      <c r="C11233" s="99" t="s">
        <v>13188</v>
      </c>
      <c r="D11233" s="124">
        <v>18240</v>
      </c>
      <c r="E11233" s="157">
        <f>VLOOKUP(D11233,'SOAT LIQ'!$A$87:$C$3416,3,FALSE)</f>
        <v>10</v>
      </c>
      <c r="F11233" t="s">
        <v>21632</v>
      </c>
    </row>
    <row r="11234" spans="1:6" x14ac:dyDescent="0.25">
      <c r="A11234" t="s">
        <v>5523</v>
      </c>
      <c r="B11234" s="100" t="s">
        <v>13191</v>
      </c>
      <c r="C11234" s="99" t="s">
        <v>13190</v>
      </c>
      <c r="D11234" s="124">
        <v>18230</v>
      </c>
      <c r="E11234" s="157">
        <f>VLOOKUP(D11234,'SOAT LIQ'!$A$87:$C$3416,3,FALSE)</f>
        <v>10</v>
      </c>
      <c r="F11234" t="s">
        <v>21632</v>
      </c>
    </row>
    <row r="11235" spans="1:6" x14ac:dyDescent="0.25">
      <c r="A11235" t="s">
        <v>5523</v>
      </c>
      <c r="B11235" s="100" t="s">
        <v>13193</v>
      </c>
      <c r="C11235" s="99" t="s">
        <v>13192</v>
      </c>
      <c r="D11235" s="124">
        <v>18230</v>
      </c>
      <c r="E11235" s="157">
        <f>VLOOKUP(D11235,'SOAT LIQ'!$A$87:$C$3416,3,FALSE)</f>
        <v>10</v>
      </c>
      <c r="F11235" t="s">
        <v>21632</v>
      </c>
    </row>
    <row r="11236" spans="1:6" x14ac:dyDescent="0.25">
      <c r="A11236" t="s">
        <v>5523</v>
      </c>
      <c r="B11236" s="100" t="s">
        <v>13194</v>
      </c>
      <c r="C11236" s="99" t="s">
        <v>13195</v>
      </c>
      <c r="D11236" s="124">
        <v>18236</v>
      </c>
      <c r="E11236" s="157">
        <f>VLOOKUP(D11236,'SOAT LIQ'!$A$87:$C$3416,3,FALSE)</f>
        <v>12</v>
      </c>
      <c r="F11236" t="s">
        <v>21632</v>
      </c>
    </row>
    <row r="11237" spans="1:6" x14ac:dyDescent="0.25">
      <c r="A11237" t="s">
        <v>5523</v>
      </c>
      <c r="B11237" s="100" t="s">
        <v>13196</v>
      </c>
      <c r="C11237" s="99" t="s">
        <v>13195</v>
      </c>
      <c r="D11237" s="124">
        <v>18236</v>
      </c>
      <c r="E11237" s="157">
        <f>VLOOKUP(D11237,'SOAT LIQ'!$A$87:$C$3416,3,FALSE)</f>
        <v>12</v>
      </c>
      <c r="F11237" t="s">
        <v>21632</v>
      </c>
    </row>
    <row r="11238" spans="1:6" x14ac:dyDescent="0.25">
      <c r="A11238" t="s">
        <v>5523</v>
      </c>
      <c r="B11238" s="100" t="s">
        <v>13197</v>
      </c>
      <c r="C11238" s="99" t="s">
        <v>13195</v>
      </c>
      <c r="D11238" s="124">
        <v>18236</v>
      </c>
      <c r="E11238" s="157">
        <f>VLOOKUP(D11238,'SOAT LIQ'!$A$87:$C$3416,3,FALSE)</f>
        <v>12</v>
      </c>
      <c r="F11238" t="s">
        <v>21632</v>
      </c>
    </row>
    <row r="11239" spans="1:6" x14ac:dyDescent="0.25">
      <c r="A11239" t="s">
        <v>5523</v>
      </c>
      <c r="B11239" s="100" t="s">
        <v>4520</v>
      </c>
      <c r="C11239" s="99" t="s">
        <v>13198</v>
      </c>
      <c r="D11239" s="124">
        <v>18236</v>
      </c>
      <c r="E11239" s="157">
        <f>VLOOKUP(D11239,'SOAT LIQ'!$A$87:$C$3416,3,FALSE)</f>
        <v>12</v>
      </c>
      <c r="F11239" t="s">
        <v>21632</v>
      </c>
    </row>
    <row r="11240" spans="1:6" x14ac:dyDescent="0.25">
      <c r="A11240" t="s">
        <v>5523</v>
      </c>
      <c r="B11240" s="100" t="s">
        <v>13200</v>
      </c>
      <c r="C11240" s="99" t="s">
        <v>13199</v>
      </c>
      <c r="D11240" s="124">
        <v>18231</v>
      </c>
      <c r="E11240" s="157">
        <f>VLOOKUP(D11240,'SOAT LIQ'!$A$87:$C$3416,3,FALSE)</f>
        <v>7</v>
      </c>
      <c r="F11240" t="s">
        <v>21632</v>
      </c>
    </row>
    <row r="11241" spans="1:6" x14ac:dyDescent="0.25">
      <c r="A11241" t="s">
        <v>5523</v>
      </c>
      <c r="B11241" s="100" t="s">
        <v>13202</v>
      </c>
      <c r="C11241" s="99" t="s">
        <v>13201</v>
      </c>
      <c r="D11241" s="124">
        <v>18236</v>
      </c>
      <c r="E11241" s="157">
        <f>VLOOKUP(D11241,'SOAT LIQ'!$A$87:$C$3416,3,FALSE)</f>
        <v>12</v>
      </c>
      <c r="F11241" t="s">
        <v>21632</v>
      </c>
    </row>
    <row r="11242" spans="1:6" x14ac:dyDescent="0.25">
      <c r="A11242" t="s">
        <v>5523</v>
      </c>
      <c r="B11242" s="100" t="s">
        <v>4518</v>
      </c>
      <c r="C11242" s="99" t="s">
        <v>13203</v>
      </c>
      <c r="D11242" s="124">
        <v>18215</v>
      </c>
      <c r="E11242" s="157">
        <f>VLOOKUP(D11242,'SOAT LIQ'!$A$87:$C$3416,3,FALSE)</f>
        <v>11</v>
      </c>
      <c r="F11242" t="s">
        <v>21632</v>
      </c>
    </row>
    <row r="11243" spans="1:6" x14ac:dyDescent="0.25">
      <c r="A11243" t="s">
        <v>5523</v>
      </c>
      <c r="B11243" s="100" t="s">
        <v>4627</v>
      </c>
      <c r="C11243" s="99" t="s">
        <v>13204</v>
      </c>
      <c r="D11243" s="124">
        <v>18236</v>
      </c>
      <c r="E11243" s="157">
        <f>VLOOKUP(D11243,'SOAT LIQ'!$A$87:$C$3416,3,FALSE)</f>
        <v>12</v>
      </c>
      <c r="F11243" t="s">
        <v>21632</v>
      </c>
    </row>
    <row r="11244" spans="1:6" x14ac:dyDescent="0.25">
      <c r="A11244" t="s">
        <v>5523</v>
      </c>
      <c r="B11244" s="100" t="s">
        <v>4616</v>
      </c>
      <c r="C11244" s="99" t="s">
        <v>13205</v>
      </c>
      <c r="D11244" s="124">
        <v>13723</v>
      </c>
      <c r="E11244" s="157">
        <f>VLOOKUP(D11244,'SOAT LIQ'!$A$87:$C$3416,3,FALSE)</f>
        <v>12</v>
      </c>
      <c r="F11244" t="s">
        <v>21632</v>
      </c>
    </row>
    <row r="11245" spans="1:6" x14ac:dyDescent="0.25">
      <c r="A11245" t="s">
        <v>5523</v>
      </c>
      <c r="B11245" s="100" t="s">
        <v>13206</v>
      </c>
      <c r="C11245" s="99" t="s">
        <v>13201</v>
      </c>
      <c r="D11245" s="124">
        <v>18235</v>
      </c>
      <c r="E11245" s="157">
        <f>VLOOKUP(D11245,'SOAT LIQ'!$A$87:$C$3416,3,FALSE)</f>
        <v>21</v>
      </c>
      <c r="F11245" t="s">
        <v>21632</v>
      </c>
    </row>
    <row r="11246" spans="1:6" x14ac:dyDescent="0.25">
      <c r="A11246" t="s">
        <v>5523</v>
      </c>
      <c r="B11246" s="100" t="s">
        <v>13207</v>
      </c>
      <c r="C11246" s="99" t="s">
        <v>13134</v>
      </c>
      <c r="D11246" s="124">
        <v>18215</v>
      </c>
      <c r="E11246" s="157">
        <f>VLOOKUP(D11246,'SOAT LIQ'!$A$87:$C$3416,3,FALSE)</f>
        <v>11</v>
      </c>
      <c r="F11246" t="s">
        <v>21632</v>
      </c>
    </row>
    <row r="11247" spans="1:6" x14ac:dyDescent="0.25">
      <c r="A11247" t="s">
        <v>5523</v>
      </c>
      <c r="B11247" s="100" t="s">
        <v>13208</v>
      </c>
      <c r="C11247" s="99" t="s">
        <v>13201</v>
      </c>
      <c r="D11247" s="124">
        <v>18215</v>
      </c>
      <c r="E11247" s="157">
        <f>VLOOKUP(D11247,'SOAT LIQ'!$A$87:$C$3416,3,FALSE)</f>
        <v>11</v>
      </c>
      <c r="F11247" t="s">
        <v>21632</v>
      </c>
    </row>
    <row r="11248" spans="1:6" x14ac:dyDescent="0.25">
      <c r="A11248" t="s">
        <v>5523</v>
      </c>
      <c r="B11248" s="100" t="s">
        <v>13209</v>
      </c>
      <c r="C11248" s="99" t="s">
        <v>13203</v>
      </c>
      <c r="D11248" s="124">
        <v>18215</v>
      </c>
      <c r="E11248" s="157">
        <f>VLOOKUP(D11248,'SOAT LIQ'!$A$87:$C$3416,3,FALSE)</f>
        <v>11</v>
      </c>
      <c r="F11248" t="s">
        <v>21632</v>
      </c>
    </row>
    <row r="11249" spans="1:6" x14ac:dyDescent="0.25">
      <c r="A11249" t="s">
        <v>5523</v>
      </c>
      <c r="B11249" s="100" t="s">
        <v>13210</v>
      </c>
      <c r="C11249" s="99" t="s">
        <v>13134</v>
      </c>
      <c r="D11249" s="124">
        <v>18215</v>
      </c>
      <c r="E11249" s="157">
        <f>VLOOKUP(D11249,'SOAT LIQ'!$A$87:$C$3416,3,FALSE)</f>
        <v>11</v>
      </c>
      <c r="F11249" t="s">
        <v>21632</v>
      </c>
    </row>
    <row r="11250" spans="1:6" x14ac:dyDescent="0.25">
      <c r="A11250" t="s">
        <v>5523</v>
      </c>
      <c r="B11250" s="100" t="s">
        <v>13211</v>
      </c>
      <c r="C11250" s="99" t="s">
        <v>13203</v>
      </c>
      <c r="D11250" s="124">
        <v>18215</v>
      </c>
      <c r="E11250" s="157">
        <f>VLOOKUP(D11250,'SOAT LIQ'!$A$87:$C$3416,3,FALSE)</f>
        <v>11</v>
      </c>
      <c r="F11250" t="s">
        <v>21632</v>
      </c>
    </row>
    <row r="11251" spans="1:6" x14ac:dyDescent="0.25">
      <c r="A11251" t="s">
        <v>5523</v>
      </c>
      <c r="B11251" s="100" t="s">
        <v>13213</v>
      </c>
      <c r="C11251" s="99" t="s">
        <v>13212</v>
      </c>
      <c r="D11251" s="124">
        <v>18216</v>
      </c>
      <c r="E11251" s="157">
        <f>VLOOKUP(D11251,'SOAT LIQ'!$A$87:$C$3416,3,FALSE)</f>
        <v>12</v>
      </c>
      <c r="F11251" t="s">
        <v>21632</v>
      </c>
    </row>
    <row r="11252" spans="1:6" x14ac:dyDescent="0.25">
      <c r="A11252" t="s">
        <v>5523</v>
      </c>
      <c r="B11252" s="100" t="s">
        <v>4521</v>
      </c>
      <c r="C11252" s="99" t="s">
        <v>13214</v>
      </c>
      <c r="D11252" s="124">
        <v>18211</v>
      </c>
      <c r="E11252" s="157">
        <f>VLOOKUP(D11252,'SOAT LIQ'!$A$87:$C$3416,3,FALSE)</f>
        <v>7</v>
      </c>
      <c r="F11252" t="s">
        <v>21632</v>
      </c>
    </row>
    <row r="11253" spans="1:6" x14ac:dyDescent="0.25">
      <c r="A11253" t="s">
        <v>5523</v>
      </c>
      <c r="B11253" s="100" t="s">
        <v>13215</v>
      </c>
      <c r="C11253" s="100"/>
      <c r="D11253" s="124">
        <v>13723</v>
      </c>
      <c r="E11253" s="157">
        <f>VLOOKUP(D11253,'SOAT LIQ'!$A$87:$C$3416,3,FALSE)</f>
        <v>12</v>
      </c>
      <c r="F11253" t="s">
        <v>21632</v>
      </c>
    </row>
    <row r="11254" spans="1:6" x14ac:dyDescent="0.25">
      <c r="A11254" t="s">
        <v>5523</v>
      </c>
      <c r="B11254" s="100" t="s">
        <v>13216</v>
      </c>
      <c r="C11254" s="99" t="s">
        <v>13217</v>
      </c>
      <c r="D11254" s="124">
        <v>13723</v>
      </c>
      <c r="E11254" s="157">
        <f>VLOOKUP(D11254,'SOAT LIQ'!$A$87:$C$3416,3,FALSE)</f>
        <v>12</v>
      </c>
      <c r="F11254" t="s">
        <v>21632</v>
      </c>
    </row>
    <row r="11255" spans="1:6" x14ac:dyDescent="0.25">
      <c r="A11255" t="s">
        <v>5523</v>
      </c>
      <c r="B11255" s="100" t="s">
        <v>13218</v>
      </c>
      <c r="C11255" s="99" t="s">
        <v>13219</v>
      </c>
      <c r="D11255" s="124">
        <v>13723</v>
      </c>
      <c r="E11255" s="157">
        <f>VLOOKUP(D11255,'SOAT LIQ'!$A$87:$C$3416,3,FALSE)</f>
        <v>12</v>
      </c>
      <c r="F11255" t="s">
        <v>21632</v>
      </c>
    </row>
    <row r="11256" spans="1:6" x14ac:dyDescent="0.25">
      <c r="A11256" t="s">
        <v>5523</v>
      </c>
      <c r="B11256" s="100" t="s">
        <v>13220</v>
      </c>
      <c r="C11256" s="100"/>
      <c r="D11256" s="124">
        <v>13723</v>
      </c>
      <c r="E11256" s="157">
        <f>VLOOKUP(D11256,'SOAT LIQ'!$A$87:$C$3416,3,FALSE)</f>
        <v>12</v>
      </c>
      <c r="F11256" t="s">
        <v>21632</v>
      </c>
    </row>
    <row r="11257" spans="1:6" x14ac:dyDescent="0.25">
      <c r="A11257" t="s">
        <v>5523</v>
      </c>
      <c r="B11257" s="100" t="s">
        <v>13221</v>
      </c>
      <c r="C11257" s="100"/>
      <c r="D11257" s="124">
        <v>14331</v>
      </c>
      <c r="E11257" s="157">
        <f>VLOOKUP(D11257,'SOAT LIQ'!$A$87:$C$3416,3,FALSE)</f>
        <v>8</v>
      </c>
      <c r="F11257" t="s">
        <v>21632</v>
      </c>
    </row>
    <row r="11258" spans="1:6" x14ac:dyDescent="0.25">
      <c r="A11258" t="s">
        <v>5523</v>
      </c>
      <c r="B11258" s="100" t="s">
        <v>13223</v>
      </c>
      <c r="C11258" s="99" t="s">
        <v>13222</v>
      </c>
      <c r="D11258" s="124">
        <v>13733</v>
      </c>
      <c r="E11258" s="157">
        <f>VLOOKUP(D11258,'SOAT LIQ'!$A$87:$C$3416,3,FALSE)</f>
        <v>21</v>
      </c>
      <c r="F11258" t="s">
        <v>21632</v>
      </c>
    </row>
    <row r="11259" spans="1:6" x14ac:dyDescent="0.25">
      <c r="A11259" t="s">
        <v>5523</v>
      </c>
      <c r="B11259" s="100" t="s">
        <v>13224</v>
      </c>
      <c r="C11259" s="99" t="s">
        <v>13225</v>
      </c>
      <c r="D11259" s="124">
        <v>13733</v>
      </c>
      <c r="E11259" s="157">
        <f>VLOOKUP(D11259,'SOAT LIQ'!$A$87:$C$3416,3,FALSE)</f>
        <v>21</v>
      </c>
      <c r="F11259" t="s">
        <v>21632</v>
      </c>
    </row>
    <row r="11260" spans="1:6" x14ac:dyDescent="0.25">
      <c r="A11260" t="s">
        <v>5523</v>
      </c>
      <c r="B11260" s="100" t="s">
        <v>13226</v>
      </c>
      <c r="C11260" s="99" t="s">
        <v>13225</v>
      </c>
      <c r="D11260" s="124">
        <v>13733</v>
      </c>
      <c r="E11260" s="157">
        <f>VLOOKUP(D11260,'SOAT LIQ'!$A$87:$C$3416,3,FALSE)</f>
        <v>21</v>
      </c>
      <c r="F11260" t="s">
        <v>21632</v>
      </c>
    </row>
    <row r="11261" spans="1:6" x14ac:dyDescent="0.25">
      <c r="A11261" t="s">
        <v>5523</v>
      </c>
      <c r="B11261" s="100" t="s">
        <v>13227</v>
      </c>
      <c r="C11261" s="99" t="s">
        <v>13228</v>
      </c>
      <c r="D11261" s="124">
        <v>13732</v>
      </c>
      <c r="E11261" s="157">
        <f>VLOOKUP(D11261,'SOAT LIQ'!$A$87:$C$3416,3,FALSE)</f>
        <v>11</v>
      </c>
      <c r="F11261" t="s">
        <v>21632</v>
      </c>
    </row>
    <row r="11262" spans="1:6" x14ac:dyDescent="0.25">
      <c r="A11262" t="s">
        <v>5523</v>
      </c>
      <c r="B11262" s="100" t="s">
        <v>13230</v>
      </c>
      <c r="C11262" s="99" t="s">
        <v>13229</v>
      </c>
      <c r="D11262" s="124">
        <v>13732</v>
      </c>
      <c r="E11262" s="157">
        <f>VLOOKUP(D11262,'SOAT LIQ'!$A$87:$C$3416,3,FALSE)</f>
        <v>11</v>
      </c>
      <c r="F11262" t="s">
        <v>21632</v>
      </c>
    </row>
    <row r="11263" spans="1:6" x14ac:dyDescent="0.25">
      <c r="A11263" t="s">
        <v>5523</v>
      </c>
      <c r="B11263" s="100" t="s">
        <v>13232</v>
      </c>
      <c r="C11263" s="99" t="s">
        <v>13231</v>
      </c>
      <c r="D11263" s="124">
        <v>13733</v>
      </c>
      <c r="E11263" s="157">
        <f>VLOOKUP(D11263,'SOAT LIQ'!$A$87:$C$3416,3,FALSE)</f>
        <v>21</v>
      </c>
      <c r="F11263" t="s">
        <v>21632</v>
      </c>
    </row>
    <row r="11264" spans="1:6" x14ac:dyDescent="0.25">
      <c r="A11264" t="s">
        <v>5523</v>
      </c>
      <c r="B11264" s="100" t="s">
        <v>13233</v>
      </c>
      <c r="C11264" s="100"/>
      <c r="D11264" s="124">
        <v>13733</v>
      </c>
      <c r="E11264" s="157">
        <f>VLOOKUP(D11264,'SOAT LIQ'!$A$87:$C$3416,3,FALSE)</f>
        <v>21</v>
      </c>
      <c r="F11264" t="s">
        <v>21632</v>
      </c>
    </row>
    <row r="11265" spans="1:6" x14ac:dyDescent="0.25">
      <c r="A11265" t="s">
        <v>5523</v>
      </c>
      <c r="B11265" s="100" t="s">
        <v>13234</v>
      </c>
      <c r="C11265" s="100"/>
      <c r="D11265" s="124">
        <v>13733</v>
      </c>
      <c r="E11265" s="157">
        <f>VLOOKUP(D11265,'SOAT LIQ'!$A$87:$C$3416,3,FALSE)</f>
        <v>21</v>
      </c>
      <c r="F11265" t="s">
        <v>21632</v>
      </c>
    </row>
    <row r="11266" spans="1:6" x14ac:dyDescent="0.25">
      <c r="A11266" t="s">
        <v>5523</v>
      </c>
      <c r="B11266" s="100" t="s">
        <v>4286</v>
      </c>
      <c r="C11266" s="99" t="s">
        <v>13235</v>
      </c>
      <c r="D11266" s="124">
        <v>13734</v>
      </c>
      <c r="E11266" s="157">
        <f>VLOOKUP(D11266,'SOAT LIQ'!$A$87:$C$3416,3,FALSE)</f>
        <v>21</v>
      </c>
      <c r="F11266" t="s">
        <v>21632</v>
      </c>
    </row>
    <row r="11267" spans="1:6" x14ac:dyDescent="0.25">
      <c r="A11267" t="s">
        <v>5523</v>
      </c>
      <c r="B11267" s="100" t="s">
        <v>13237</v>
      </c>
      <c r="C11267" s="99" t="s">
        <v>13236</v>
      </c>
      <c r="D11267" s="124">
        <v>13734</v>
      </c>
      <c r="E11267" s="157">
        <f>VLOOKUP(D11267,'SOAT LIQ'!$A$87:$C$3416,3,FALSE)</f>
        <v>21</v>
      </c>
      <c r="F11267" t="s">
        <v>21632</v>
      </c>
    </row>
    <row r="11268" spans="1:6" x14ac:dyDescent="0.25">
      <c r="A11268" t="s">
        <v>5523</v>
      </c>
      <c r="B11268" s="100" t="s">
        <v>13238</v>
      </c>
      <c r="C11268" s="99" t="s">
        <v>13239</v>
      </c>
      <c r="D11268" s="124">
        <v>13734</v>
      </c>
      <c r="E11268" s="157">
        <f>VLOOKUP(D11268,'SOAT LIQ'!$A$87:$C$3416,3,FALSE)</f>
        <v>21</v>
      </c>
      <c r="F11268" t="s">
        <v>21632</v>
      </c>
    </row>
    <row r="11269" spans="1:6" x14ac:dyDescent="0.25">
      <c r="A11269" t="s">
        <v>5523</v>
      </c>
      <c r="B11269" s="100" t="s">
        <v>13240</v>
      </c>
      <c r="C11269" s="99" t="s">
        <v>13241</v>
      </c>
      <c r="D11269" s="124">
        <v>13734</v>
      </c>
      <c r="E11269" s="157">
        <f>VLOOKUP(D11269,'SOAT LIQ'!$A$87:$C$3416,3,FALSE)</f>
        <v>21</v>
      </c>
      <c r="F11269" t="s">
        <v>21632</v>
      </c>
    </row>
    <row r="11270" spans="1:6" x14ac:dyDescent="0.25">
      <c r="A11270" t="s">
        <v>5523</v>
      </c>
      <c r="B11270" s="100" t="s">
        <v>13242</v>
      </c>
      <c r="C11270" s="100"/>
      <c r="D11270" s="124">
        <v>13734</v>
      </c>
      <c r="E11270" s="157">
        <f>VLOOKUP(D11270,'SOAT LIQ'!$A$87:$C$3416,3,FALSE)</f>
        <v>21</v>
      </c>
      <c r="F11270" t="s">
        <v>21632</v>
      </c>
    </row>
    <row r="11271" spans="1:6" x14ac:dyDescent="0.25">
      <c r="A11271" t="s">
        <v>5523</v>
      </c>
      <c r="B11271" s="100" t="s">
        <v>13243</v>
      </c>
      <c r="C11271" s="100"/>
      <c r="D11271" s="124">
        <v>13734</v>
      </c>
      <c r="E11271" s="157">
        <f>VLOOKUP(D11271,'SOAT LIQ'!$A$87:$C$3416,3,FALSE)</f>
        <v>21</v>
      </c>
      <c r="F11271" t="s">
        <v>21632</v>
      </c>
    </row>
    <row r="11272" spans="1:6" x14ac:dyDescent="0.25">
      <c r="A11272" t="s">
        <v>5523</v>
      </c>
      <c r="B11272" s="100" t="s">
        <v>13244</v>
      </c>
      <c r="C11272" s="99" t="s">
        <v>13241</v>
      </c>
      <c r="D11272" s="124">
        <v>13734</v>
      </c>
      <c r="E11272" s="157">
        <f>VLOOKUP(D11272,'SOAT LIQ'!$A$87:$C$3416,3,FALSE)</f>
        <v>21</v>
      </c>
      <c r="F11272" t="s">
        <v>21632</v>
      </c>
    </row>
    <row r="11273" spans="1:6" x14ac:dyDescent="0.25">
      <c r="A11273" t="s">
        <v>5523</v>
      </c>
      <c r="B11273" s="100" t="s">
        <v>13245</v>
      </c>
      <c r="C11273" s="100"/>
      <c r="D11273" s="124">
        <v>13734</v>
      </c>
      <c r="E11273" s="157">
        <f>VLOOKUP(D11273,'SOAT LIQ'!$A$87:$C$3416,3,FALSE)</f>
        <v>21</v>
      </c>
      <c r="F11273" t="s">
        <v>21632</v>
      </c>
    </row>
    <row r="11274" spans="1:6" x14ac:dyDescent="0.25">
      <c r="A11274" t="s">
        <v>5523</v>
      </c>
      <c r="B11274" s="100" t="s">
        <v>13246</v>
      </c>
      <c r="C11274" s="99" t="s">
        <v>13239</v>
      </c>
      <c r="D11274" s="124">
        <v>13734</v>
      </c>
      <c r="E11274" s="157">
        <f>VLOOKUP(D11274,'SOAT LIQ'!$A$87:$C$3416,3,FALSE)</f>
        <v>21</v>
      </c>
      <c r="F11274" t="s">
        <v>21632</v>
      </c>
    </row>
    <row r="11275" spans="1:6" x14ac:dyDescent="0.25">
      <c r="A11275" t="s">
        <v>5523</v>
      </c>
      <c r="B11275" s="100" t="s">
        <v>13247</v>
      </c>
      <c r="C11275" s="100"/>
      <c r="D11275" s="124">
        <v>13735</v>
      </c>
      <c r="E11275" s="157">
        <f>VLOOKUP(D11275,'SOAT LIQ'!$A$87:$C$3416,3,FALSE)</f>
        <v>21</v>
      </c>
      <c r="F11275" t="s">
        <v>21632</v>
      </c>
    </row>
    <row r="11276" spans="1:6" x14ac:dyDescent="0.25">
      <c r="A11276" t="s">
        <v>5523</v>
      </c>
      <c r="B11276" s="100" t="s">
        <v>13248</v>
      </c>
      <c r="C11276" s="100"/>
      <c r="D11276" s="124">
        <v>13735</v>
      </c>
      <c r="E11276" s="157">
        <f>VLOOKUP(D11276,'SOAT LIQ'!$A$87:$C$3416,3,FALSE)</f>
        <v>21</v>
      </c>
      <c r="F11276" t="s">
        <v>21632</v>
      </c>
    </row>
    <row r="11277" spans="1:6" x14ac:dyDescent="0.25">
      <c r="A11277" t="s">
        <v>5523</v>
      </c>
      <c r="B11277" s="100" t="s">
        <v>13249</v>
      </c>
      <c r="C11277" s="100"/>
      <c r="D11277" s="124">
        <v>13735</v>
      </c>
      <c r="E11277" s="157">
        <f>VLOOKUP(D11277,'SOAT LIQ'!$A$87:$C$3416,3,FALSE)</f>
        <v>21</v>
      </c>
      <c r="F11277" t="s">
        <v>21632</v>
      </c>
    </row>
    <row r="11278" spans="1:6" x14ac:dyDescent="0.25">
      <c r="A11278" t="s">
        <v>5523</v>
      </c>
      <c r="B11278" s="100" t="s">
        <v>13250</v>
      </c>
      <c r="C11278" s="100"/>
      <c r="D11278" s="124">
        <v>13562</v>
      </c>
      <c r="E11278" s="157">
        <f>VLOOKUP(D11278,'SOAT LIQ'!$A$87:$C$3416,3,FALSE)</f>
        <v>6</v>
      </c>
      <c r="F11278" t="s">
        <v>21632</v>
      </c>
    </row>
    <row r="11279" spans="1:6" x14ac:dyDescent="0.25">
      <c r="A11279" t="s">
        <v>5523</v>
      </c>
      <c r="B11279" s="100" t="s">
        <v>13252</v>
      </c>
      <c r="C11279" s="99" t="s">
        <v>13251</v>
      </c>
      <c r="D11279" s="124">
        <v>13735</v>
      </c>
      <c r="E11279" s="157">
        <f>VLOOKUP(D11279,'SOAT LIQ'!$A$87:$C$3416,3,FALSE)</f>
        <v>21</v>
      </c>
      <c r="F11279" t="s">
        <v>21632</v>
      </c>
    </row>
    <row r="11280" spans="1:6" x14ac:dyDescent="0.25">
      <c r="A11280" t="s">
        <v>5773</v>
      </c>
      <c r="B11280" s="100" t="s">
        <v>13254</v>
      </c>
      <c r="C11280" s="99" t="s">
        <v>13253</v>
      </c>
      <c r="D11280" s="124">
        <v>14140</v>
      </c>
      <c r="E11280" s="157">
        <f>VLOOKUP(D11280,'SOAT LIQ'!$A$87:$C$3416,3,FALSE)</f>
        <v>7</v>
      </c>
      <c r="F11280" t="s">
        <v>21632</v>
      </c>
    </row>
    <row r="11281" spans="1:6" x14ac:dyDescent="0.25">
      <c r="A11281" t="s">
        <v>5523</v>
      </c>
      <c r="B11281" s="100" t="s">
        <v>13254</v>
      </c>
      <c r="C11281" s="99" t="s">
        <v>13253</v>
      </c>
      <c r="D11281" s="124">
        <v>14140</v>
      </c>
      <c r="E11281" s="157">
        <f>VLOOKUP(D11281,'SOAT LIQ'!$A$87:$C$3416,3,FALSE)</f>
        <v>7</v>
      </c>
      <c r="F11281" t="s">
        <v>21632</v>
      </c>
    </row>
    <row r="11282" spans="1:6" x14ac:dyDescent="0.25">
      <c r="A11282" t="s">
        <v>5782</v>
      </c>
      <c r="B11282" s="100" t="s">
        <v>13254</v>
      </c>
      <c r="C11282" s="99" t="s">
        <v>13253</v>
      </c>
      <c r="D11282" s="124">
        <v>14140</v>
      </c>
      <c r="E11282" s="157">
        <f>VLOOKUP(D11282,'SOAT LIQ'!$A$87:$C$3416,3,FALSE)</f>
        <v>7</v>
      </c>
      <c r="F11282" t="s">
        <v>21632</v>
      </c>
    </row>
    <row r="11283" spans="1:6" x14ac:dyDescent="0.25">
      <c r="A11283" t="s">
        <v>5773</v>
      </c>
      <c r="B11283" s="100" t="s">
        <v>13256</v>
      </c>
      <c r="C11283" s="99" t="s">
        <v>13255</v>
      </c>
      <c r="D11283" s="124">
        <v>14142</v>
      </c>
      <c r="E11283" s="157">
        <f>VLOOKUP(D11283,'SOAT LIQ'!$A$87:$C$3416,3,FALSE)</f>
        <v>9</v>
      </c>
      <c r="F11283" t="s">
        <v>21632</v>
      </c>
    </row>
    <row r="11284" spans="1:6" x14ac:dyDescent="0.25">
      <c r="A11284" t="s">
        <v>5523</v>
      </c>
      <c r="B11284" s="100" t="s">
        <v>13256</v>
      </c>
      <c r="C11284" s="99" t="s">
        <v>13255</v>
      </c>
      <c r="D11284" s="124">
        <v>14142</v>
      </c>
      <c r="E11284" s="157">
        <f>VLOOKUP(D11284,'SOAT LIQ'!$A$87:$C$3416,3,FALSE)</f>
        <v>9</v>
      </c>
      <c r="F11284" t="s">
        <v>21632</v>
      </c>
    </row>
    <row r="11285" spans="1:6" x14ac:dyDescent="0.25">
      <c r="A11285" t="s">
        <v>5782</v>
      </c>
      <c r="B11285" s="100" t="s">
        <v>13256</v>
      </c>
      <c r="C11285" s="99" t="s">
        <v>13255</v>
      </c>
      <c r="D11285" s="124">
        <v>14142</v>
      </c>
      <c r="E11285" s="157">
        <f>VLOOKUP(D11285,'SOAT LIQ'!$A$87:$C$3416,3,FALSE)</f>
        <v>9</v>
      </c>
      <c r="F11285" t="s">
        <v>21632</v>
      </c>
    </row>
    <row r="11286" spans="1:6" x14ac:dyDescent="0.25">
      <c r="A11286" t="s">
        <v>5523</v>
      </c>
      <c r="B11286" s="100" t="s">
        <v>13258</v>
      </c>
      <c r="C11286" s="99" t="s">
        <v>13257</v>
      </c>
      <c r="D11286" s="124">
        <v>14320</v>
      </c>
      <c r="E11286" s="157">
        <f>VLOOKUP(D11286,'SOAT LIQ'!$A$87:$C$3416,3,FALSE)</f>
        <v>12</v>
      </c>
      <c r="F11286" t="s">
        <v>21632</v>
      </c>
    </row>
    <row r="11287" spans="1:6" x14ac:dyDescent="0.25">
      <c r="A11287" t="s">
        <v>5782</v>
      </c>
      <c r="B11287" s="100" t="s">
        <v>13258</v>
      </c>
      <c r="C11287" s="99" t="s">
        <v>13257</v>
      </c>
      <c r="D11287" s="124">
        <v>14320</v>
      </c>
      <c r="E11287" s="157">
        <f>VLOOKUP(D11287,'SOAT LIQ'!$A$87:$C$3416,3,FALSE)</f>
        <v>12</v>
      </c>
      <c r="F11287" t="s">
        <v>21632</v>
      </c>
    </row>
    <row r="11288" spans="1:6" x14ac:dyDescent="0.25">
      <c r="A11288" t="s">
        <v>5782</v>
      </c>
      <c r="B11288" s="100" t="s">
        <v>13260</v>
      </c>
      <c r="C11288" s="99" t="s">
        <v>13259</v>
      </c>
      <c r="D11288" s="124">
        <v>14321</v>
      </c>
      <c r="E11288" s="157">
        <f>VLOOKUP(D11288,'SOAT LIQ'!$A$87:$C$3416,3,FALSE)</f>
        <v>9</v>
      </c>
      <c r="F11288" t="s">
        <v>21632</v>
      </c>
    </row>
    <row r="11289" spans="1:6" x14ac:dyDescent="0.25">
      <c r="A11289" t="s">
        <v>5523</v>
      </c>
      <c r="B11289" s="100" t="s">
        <v>13260</v>
      </c>
      <c r="C11289" s="99" t="s">
        <v>13259</v>
      </c>
      <c r="D11289" s="124">
        <v>14321</v>
      </c>
      <c r="E11289" s="157">
        <f>VLOOKUP(D11289,'SOAT LIQ'!$A$87:$C$3416,3,FALSE)</f>
        <v>9</v>
      </c>
      <c r="F11289" t="s">
        <v>21632</v>
      </c>
    </row>
    <row r="11290" spans="1:6" x14ac:dyDescent="0.25">
      <c r="A11290" t="s">
        <v>5773</v>
      </c>
      <c r="B11290" s="100" t="s">
        <v>13262</v>
      </c>
      <c r="C11290" s="99" t="s">
        <v>13261</v>
      </c>
      <c r="D11290" s="124">
        <v>14322</v>
      </c>
      <c r="E11290" s="157">
        <f>VLOOKUP(D11290,'SOAT LIQ'!$A$87:$C$3416,3,FALSE)</f>
        <v>11</v>
      </c>
      <c r="F11290" t="s">
        <v>21632</v>
      </c>
    </row>
    <row r="11291" spans="1:6" x14ac:dyDescent="0.25">
      <c r="A11291" t="s">
        <v>5523</v>
      </c>
      <c r="B11291" s="100" t="s">
        <v>13262</v>
      </c>
      <c r="C11291" s="99" t="s">
        <v>13261</v>
      </c>
      <c r="D11291" s="124">
        <v>14322</v>
      </c>
      <c r="E11291" s="157">
        <f>VLOOKUP(D11291,'SOAT LIQ'!$A$87:$C$3416,3,FALSE)</f>
        <v>11</v>
      </c>
      <c r="F11291" t="s">
        <v>21632</v>
      </c>
    </row>
    <row r="11292" spans="1:6" x14ac:dyDescent="0.25">
      <c r="A11292" t="s">
        <v>5782</v>
      </c>
      <c r="B11292" s="100" t="s">
        <v>13262</v>
      </c>
      <c r="C11292" s="99" t="s">
        <v>13261</v>
      </c>
      <c r="D11292" s="124">
        <v>14322</v>
      </c>
      <c r="E11292" s="157">
        <f>VLOOKUP(D11292,'SOAT LIQ'!$A$87:$C$3416,3,FALSE)</f>
        <v>11</v>
      </c>
      <c r="F11292" t="s">
        <v>21632</v>
      </c>
    </row>
    <row r="11293" spans="1:6" x14ac:dyDescent="0.25">
      <c r="A11293" t="s">
        <v>5523</v>
      </c>
      <c r="B11293" s="100" t="s">
        <v>13263</v>
      </c>
      <c r="C11293" s="99" t="s">
        <v>13264</v>
      </c>
      <c r="D11293" s="124">
        <v>14332</v>
      </c>
      <c r="E11293" s="157">
        <f>VLOOKUP(D11293,'SOAT LIQ'!$A$87:$C$3416,3,FALSE)</f>
        <v>10</v>
      </c>
      <c r="F11293" t="s">
        <v>21632</v>
      </c>
    </row>
    <row r="11294" spans="1:6" x14ac:dyDescent="0.25">
      <c r="A11294" t="s">
        <v>5782</v>
      </c>
      <c r="B11294" s="100" t="s">
        <v>13263</v>
      </c>
      <c r="C11294" s="99" t="s">
        <v>13264</v>
      </c>
      <c r="D11294" s="124">
        <v>14332</v>
      </c>
      <c r="E11294" s="157">
        <f>VLOOKUP(D11294,'SOAT LIQ'!$A$87:$C$3416,3,FALSE)</f>
        <v>10</v>
      </c>
      <c r="F11294" t="s">
        <v>21632</v>
      </c>
    </row>
    <row r="11295" spans="1:6" x14ac:dyDescent="0.25">
      <c r="A11295" t="s">
        <v>5523</v>
      </c>
      <c r="B11295" s="100" t="s">
        <v>13265</v>
      </c>
      <c r="C11295" s="100"/>
      <c r="D11295" s="124">
        <v>14332</v>
      </c>
      <c r="E11295" s="157">
        <f>VLOOKUP(D11295,'SOAT LIQ'!$A$87:$C$3416,3,FALSE)</f>
        <v>10</v>
      </c>
      <c r="F11295" t="s">
        <v>21632</v>
      </c>
    </row>
    <row r="11296" spans="1:6" x14ac:dyDescent="0.25">
      <c r="A11296" t="s">
        <v>5782</v>
      </c>
      <c r="B11296" s="100" t="s">
        <v>13265</v>
      </c>
      <c r="C11296" s="100"/>
      <c r="D11296" s="124">
        <v>14332</v>
      </c>
      <c r="E11296" s="157">
        <f>VLOOKUP(D11296,'SOAT LIQ'!$A$87:$C$3416,3,FALSE)</f>
        <v>10</v>
      </c>
      <c r="F11296" t="s">
        <v>21632</v>
      </c>
    </row>
    <row r="11297" spans="1:6" x14ac:dyDescent="0.25">
      <c r="A11297" t="s">
        <v>5523</v>
      </c>
      <c r="B11297" s="100" t="s">
        <v>13267</v>
      </c>
      <c r="C11297" s="99" t="s">
        <v>13266</v>
      </c>
      <c r="D11297" s="124">
        <v>18217</v>
      </c>
      <c r="E11297" s="157">
        <f>VLOOKUP(D11297,'SOAT LIQ'!$A$87:$C$3416,3,FALSE)</f>
        <v>7</v>
      </c>
      <c r="F11297" t="s">
        <v>21632</v>
      </c>
    </row>
    <row r="11298" spans="1:6" x14ac:dyDescent="0.25">
      <c r="A11298" t="s">
        <v>5782</v>
      </c>
      <c r="B11298" s="100" t="s">
        <v>13267</v>
      </c>
      <c r="C11298" s="99" t="s">
        <v>13266</v>
      </c>
      <c r="D11298" s="124">
        <v>18217</v>
      </c>
      <c r="E11298" s="157">
        <f>VLOOKUP(D11298,'SOAT LIQ'!$A$87:$C$3416,3,FALSE)</f>
        <v>7</v>
      </c>
      <c r="F11298" t="s">
        <v>21632</v>
      </c>
    </row>
    <row r="11299" spans="1:6" x14ac:dyDescent="0.25">
      <c r="A11299" t="s">
        <v>5773</v>
      </c>
      <c r="B11299" s="100" t="s">
        <v>13267</v>
      </c>
      <c r="C11299" s="99" t="s">
        <v>13266</v>
      </c>
      <c r="D11299" s="124">
        <v>18217</v>
      </c>
      <c r="E11299" s="157">
        <f>VLOOKUP(D11299,'SOAT LIQ'!$A$87:$C$3416,3,FALSE)</f>
        <v>7</v>
      </c>
      <c r="F11299" t="s">
        <v>21632</v>
      </c>
    </row>
    <row r="11300" spans="1:6" x14ac:dyDescent="0.25">
      <c r="A11300" t="s">
        <v>5523</v>
      </c>
      <c r="B11300" s="100" t="s">
        <v>13269</v>
      </c>
      <c r="C11300" s="99" t="s">
        <v>13268</v>
      </c>
      <c r="D11300" s="124">
        <v>14320</v>
      </c>
      <c r="E11300" s="157">
        <f>VLOOKUP(D11300,'SOAT LIQ'!$A$87:$C$3416,3,FALSE)</f>
        <v>12</v>
      </c>
      <c r="F11300" t="s">
        <v>21632</v>
      </c>
    </row>
    <row r="11301" spans="1:6" x14ac:dyDescent="0.25">
      <c r="A11301" t="s">
        <v>5782</v>
      </c>
      <c r="B11301" s="100" t="s">
        <v>13269</v>
      </c>
      <c r="C11301" s="99" t="s">
        <v>13268</v>
      </c>
      <c r="D11301" s="124">
        <v>14320</v>
      </c>
      <c r="E11301" s="157">
        <f>VLOOKUP(D11301,'SOAT LIQ'!$A$87:$C$3416,3,FALSE)</f>
        <v>12</v>
      </c>
      <c r="F11301" t="s">
        <v>21632</v>
      </c>
    </row>
    <row r="11302" spans="1:6" x14ac:dyDescent="0.25">
      <c r="A11302" t="s">
        <v>5523</v>
      </c>
      <c r="B11302" s="100" t="s">
        <v>13271</v>
      </c>
      <c r="C11302" s="99" t="s">
        <v>13270</v>
      </c>
      <c r="D11302" s="124">
        <v>13730</v>
      </c>
      <c r="E11302" s="157">
        <f>VLOOKUP(D11302,'SOAT LIQ'!$A$87:$C$3416,3,FALSE)</f>
        <v>21</v>
      </c>
      <c r="F11302" t="s">
        <v>21632</v>
      </c>
    </row>
    <row r="11303" spans="1:6" x14ac:dyDescent="0.25">
      <c r="A11303" t="s">
        <v>5782</v>
      </c>
      <c r="B11303" s="100" t="s">
        <v>13271</v>
      </c>
      <c r="C11303" s="99" t="s">
        <v>13270</v>
      </c>
      <c r="D11303" s="124">
        <v>13730</v>
      </c>
      <c r="E11303" s="157">
        <f>VLOOKUP(D11303,'SOAT LIQ'!$A$87:$C$3416,3,FALSE)</f>
        <v>21</v>
      </c>
      <c r="F11303" t="s">
        <v>21632</v>
      </c>
    </row>
    <row r="11304" spans="1:6" x14ac:dyDescent="0.25">
      <c r="A11304" t="s">
        <v>5523</v>
      </c>
      <c r="B11304" s="100" t="s">
        <v>13273</v>
      </c>
      <c r="C11304" s="99" t="s">
        <v>13272</v>
      </c>
      <c r="D11304" s="124">
        <v>13730</v>
      </c>
      <c r="E11304" s="157">
        <f>VLOOKUP(D11304,'SOAT LIQ'!$A$87:$C$3416,3,FALSE)</f>
        <v>21</v>
      </c>
      <c r="F11304" t="s">
        <v>21632</v>
      </c>
    </row>
    <row r="11305" spans="1:6" x14ac:dyDescent="0.25">
      <c r="A11305" t="s">
        <v>5773</v>
      </c>
      <c r="B11305" s="100" t="s">
        <v>13275</v>
      </c>
      <c r="C11305" s="99" t="s">
        <v>13274</v>
      </c>
      <c r="D11305" s="124">
        <v>14324</v>
      </c>
      <c r="E11305" s="157">
        <f>VLOOKUP(D11305,'SOAT LIQ'!$A$87:$C$3416,3,FALSE)</f>
        <v>11</v>
      </c>
      <c r="F11305" t="s">
        <v>21632</v>
      </c>
    </row>
    <row r="11306" spans="1:6" x14ac:dyDescent="0.25">
      <c r="A11306" t="s">
        <v>5523</v>
      </c>
      <c r="B11306" s="100" t="s">
        <v>13275</v>
      </c>
      <c r="C11306" s="99" t="s">
        <v>13274</v>
      </c>
      <c r="D11306" s="124">
        <v>14324</v>
      </c>
      <c r="E11306" s="157">
        <f>VLOOKUP(D11306,'SOAT LIQ'!$A$87:$C$3416,3,FALSE)</f>
        <v>11</v>
      </c>
      <c r="F11306" t="s">
        <v>21632</v>
      </c>
    </row>
    <row r="11307" spans="1:6" x14ac:dyDescent="0.25">
      <c r="A11307" t="s">
        <v>5782</v>
      </c>
      <c r="B11307" s="100" t="s">
        <v>13275</v>
      </c>
      <c r="C11307" s="99" t="s">
        <v>13274</v>
      </c>
      <c r="D11307" s="124">
        <v>14324</v>
      </c>
      <c r="E11307" s="157">
        <f>VLOOKUP(D11307,'SOAT LIQ'!$A$87:$C$3416,3,FALSE)</f>
        <v>11</v>
      </c>
      <c r="F11307" t="s">
        <v>21632</v>
      </c>
    </row>
    <row r="11308" spans="1:6" x14ac:dyDescent="0.25">
      <c r="A11308" t="s">
        <v>5782</v>
      </c>
      <c r="B11308" s="100" t="s">
        <v>13276</v>
      </c>
      <c r="C11308" s="100"/>
      <c r="D11308" s="124">
        <v>14400</v>
      </c>
      <c r="E11308" s="157">
        <f>VLOOKUP(D11308,'SOAT LIQ'!$A$87:$C$3416,3,FALSE)</f>
        <v>7</v>
      </c>
      <c r="F11308" t="s">
        <v>21632</v>
      </c>
    </row>
    <row r="11309" spans="1:6" x14ac:dyDescent="0.25">
      <c r="A11309" t="s">
        <v>5523</v>
      </c>
      <c r="B11309" s="100" t="s">
        <v>13276</v>
      </c>
      <c r="C11309" s="100"/>
      <c r="D11309" s="124">
        <v>14400</v>
      </c>
      <c r="E11309" s="157">
        <f>VLOOKUP(D11309,'SOAT LIQ'!$A$87:$C$3416,3,FALSE)</f>
        <v>7</v>
      </c>
      <c r="F11309" t="s">
        <v>21632</v>
      </c>
    </row>
    <row r="11310" spans="1:6" x14ac:dyDescent="0.25">
      <c r="A11310" t="s">
        <v>5782</v>
      </c>
      <c r="B11310" s="100" t="s">
        <v>13277</v>
      </c>
      <c r="C11310" s="100"/>
      <c r="D11310" s="124">
        <v>14400</v>
      </c>
      <c r="E11310" s="157">
        <f>VLOOKUP(D11310,'SOAT LIQ'!$A$87:$C$3416,3,FALSE)</f>
        <v>7</v>
      </c>
      <c r="F11310" t="s">
        <v>21632</v>
      </c>
    </row>
    <row r="11311" spans="1:6" x14ac:dyDescent="0.25">
      <c r="A11311" t="s">
        <v>5523</v>
      </c>
      <c r="B11311" s="100" t="s">
        <v>13277</v>
      </c>
      <c r="C11311" s="100"/>
      <c r="D11311" s="124">
        <v>14400</v>
      </c>
      <c r="E11311" s="157">
        <f>VLOOKUP(D11311,'SOAT LIQ'!$A$87:$C$3416,3,FALSE)</f>
        <v>7</v>
      </c>
      <c r="F11311" t="s">
        <v>21632</v>
      </c>
    </row>
    <row r="11312" spans="1:6" x14ac:dyDescent="0.25">
      <c r="A11312" t="s">
        <v>5523</v>
      </c>
      <c r="B11312" s="100" t="s">
        <v>13279</v>
      </c>
      <c r="C11312" s="99" t="s">
        <v>13278</v>
      </c>
      <c r="D11312" s="124">
        <v>13730</v>
      </c>
      <c r="E11312" s="157">
        <f>VLOOKUP(D11312,'SOAT LIQ'!$A$87:$C$3416,3,FALSE)</f>
        <v>21</v>
      </c>
      <c r="F11312" t="s">
        <v>21632</v>
      </c>
    </row>
    <row r="11313" spans="1:6" x14ac:dyDescent="0.25">
      <c r="A11313" t="s">
        <v>5523</v>
      </c>
      <c r="B11313" s="100" t="s">
        <v>13281</v>
      </c>
      <c r="C11313" s="99" t="s">
        <v>13280</v>
      </c>
      <c r="D11313" s="124">
        <v>13730</v>
      </c>
      <c r="E11313" s="157">
        <f>VLOOKUP(D11313,'SOAT LIQ'!$A$87:$C$3416,3,FALSE)</f>
        <v>21</v>
      </c>
      <c r="F11313" t="s">
        <v>21632</v>
      </c>
    </row>
    <row r="11314" spans="1:6" x14ac:dyDescent="0.25">
      <c r="A11314" t="s">
        <v>5523</v>
      </c>
      <c r="B11314" s="100" t="s">
        <v>13282</v>
      </c>
      <c r="C11314" s="99" t="s">
        <v>13283</v>
      </c>
      <c r="D11314" s="124">
        <v>13730</v>
      </c>
      <c r="E11314" s="157">
        <f>VLOOKUP(D11314,'SOAT LIQ'!$A$87:$C$3416,3,FALSE)</f>
        <v>21</v>
      </c>
      <c r="F11314" t="s">
        <v>21632</v>
      </c>
    </row>
    <row r="11315" spans="1:6" x14ac:dyDescent="0.25">
      <c r="A11315" t="s">
        <v>5523</v>
      </c>
      <c r="B11315" s="100" t="s">
        <v>13284</v>
      </c>
      <c r="C11315" s="99" t="s">
        <v>13285</v>
      </c>
      <c r="D11315" s="124">
        <v>13761</v>
      </c>
      <c r="E11315" s="157">
        <f>VLOOKUP(D11315,'SOAT LIQ'!$A$87:$C$3416,3,FALSE)</f>
        <v>12</v>
      </c>
      <c r="F11315" t="s">
        <v>21632</v>
      </c>
    </row>
    <row r="11316" spans="1:6" x14ac:dyDescent="0.25">
      <c r="A11316" t="s">
        <v>5523</v>
      </c>
      <c r="B11316" s="100" t="s">
        <v>13286</v>
      </c>
      <c r="C11316" s="100"/>
      <c r="D11316" s="124">
        <v>13761</v>
      </c>
      <c r="E11316" s="157">
        <f>VLOOKUP(D11316,'SOAT LIQ'!$A$87:$C$3416,3,FALSE)</f>
        <v>12</v>
      </c>
      <c r="F11316" t="s">
        <v>21632</v>
      </c>
    </row>
    <row r="11317" spans="1:6" x14ac:dyDescent="0.25">
      <c r="A11317" t="s">
        <v>5523</v>
      </c>
      <c r="B11317" s="100" t="s">
        <v>13287</v>
      </c>
      <c r="C11317" s="100"/>
      <c r="D11317" s="124">
        <v>13761</v>
      </c>
      <c r="E11317" s="157">
        <f>VLOOKUP(D11317,'SOAT LIQ'!$A$87:$C$3416,3,FALSE)</f>
        <v>12</v>
      </c>
      <c r="F11317" t="s">
        <v>21632</v>
      </c>
    </row>
    <row r="11318" spans="1:6" x14ac:dyDescent="0.25">
      <c r="A11318" t="s">
        <v>5523</v>
      </c>
      <c r="B11318" s="100" t="s">
        <v>13288</v>
      </c>
      <c r="C11318" s="100"/>
      <c r="D11318" s="124">
        <v>13761</v>
      </c>
      <c r="E11318" s="157">
        <f>VLOOKUP(D11318,'SOAT LIQ'!$A$87:$C$3416,3,FALSE)</f>
        <v>12</v>
      </c>
      <c r="F11318" t="s">
        <v>21632</v>
      </c>
    </row>
    <row r="11319" spans="1:6" x14ac:dyDescent="0.25">
      <c r="A11319" t="s">
        <v>5523</v>
      </c>
      <c r="B11319" s="100" t="s">
        <v>4687</v>
      </c>
      <c r="C11319" s="99" t="s">
        <v>13289</v>
      </c>
      <c r="D11319" s="124">
        <v>13148</v>
      </c>
      <c r="E11319" s="157">
        <f>VLOOKUP(D11319,'SOAT LIQ'!$A$87:$C$3416,3,FALSE)</f>
        <v>9</v>
      </c>
      <c r="F11319" t="s">
        <v>21632</v>
      </c>
    </row>
    <row r="11320" spans="1:6" x14ac:dyDescent="0.25">
      <c r="A11320" t="s">
        <v>5523</v>
      </c>
      <c r="B11320" s="100" t="s">
        <v>4287</v>
      </c>
      <c r="C11320" s="99" t="s">
        <v>13290</v>
      </c>
      <c r="D11320" s="124">
        <v>18218</v>
      </c>
      <c r="E11320" s="157">
        <f>VLOOKUP(D11320,'SOAT LIQ'!$A$87:$C$3416,3,FALSE)</f>
        <v>8</v>
      </c>
      <c r="F11320" t="s">
        <v>21632</v>
      </c>
    </row>
    <row r="11321" spans="1:6" x14ac:dyDescent="0.25">
      <c r="A11321" t="s">
        <v>5523</v>
      </c>
      <c r="B11321" s="100" t="s">
        <v>13291</v>
      </c>
      <c r="C11321" s="99" t="s">
        <v>13292</v>
      </c>
      <c r="D11321" s="124">
        <v>18216</v>
      </c>
      <c r="E11321" s="157">
        <f>VLOOKUP(D11321,'SOAT LIQ'!$A$87:$C$3416,3,FALSE)</f>
        <v>12</v>
      </c>
      <c r="F11321" t="s">
        <v>21632</v>
      </c>
    </row>
    <row r="11322" spans="1:6" x14ac:dyDescent="0.25">
      <c r="A11322" t="s">
        <v>5523</v>
      </c>
      <c r="B11322" s="100" t="s">
        <v>13294</v>
      </c>
      <c r="C11322" s="99" t="s">
        <v>13293</v>
      </c>
      <c r="D11322" s="124">
        <v>13148</v>
      </c>
      <c r="E11322" s="157">
        <f>VLOOKUP(D11322,'SOAT LIQ'!$A$87:$C$3416,3,FALSE)</f>
        <v>9</v>
      </c>
      <c r="F11322" t="s">
        <v>21632</v>
      </c>
    </row>
    <row r="11323" spans="1:6" x14ac:dyDescent="0.25">
      <c r="A11323" t="s">
        <v>5523</v>
      </c>
      <c r="B11323" s="100" t="s">
        <v>13296</v>
      </c>
      <c r="C11323" s="99" t="s">
        <v>13295</v>
      </c>
      <c r="D11323" s="124">
        <v>14320</v>
      </c>
      <c r="E11323" s="157">
        <f>VLOOKUP(D11323,'SOAT LIQ'!$A$87:$C$3416,3,FALSE)</f>
        <v>12</v>
      </c>
      <c r="F11323" t="s">
        <v>21632</v>
      </c>
    </row>
    <row r="11324" spans="1:6" x14ac:dyDescent="0.25">
      <c r="A11324" t="s">
        <v>5523</v>
      </c>
      <c r="B11324" s="100" t="s">
        <v>4517</v>
      </c>
      <c r="C11324" s="99" t="s">
        <v>13297</v>
      </c>
      <c r="D11324" s="124">
        <v>18215</v>
      </c>
      <c r="E11324" s="157">
        <f>VLOOKUP(D11324,'SOAT LIQ'!$A$87:$C$3416,3,FALSE)</f>
        <v>11</v>
      </c>
      <c r="F11324" t="s">
        <v>21632</v>
      </c>
    </row>
    <row r="11325" spans="1:6" x14ac:dyDescent="0.25">
      <c r="A11325" t="s">
        <v>5523</v>
      </c>
      <c r="B11325" s="100" t="s">
        <v>13299</v>
      </c>
      <c r="C11325" s="99" t="s">
        <v>13298</v>
      </c>
      <c r="D11325" s="124">
        <v>13731</v>
      </c>
      <c r="E11325" s="157">
        <f>VLOOKUP(D11325,'SOAT LIQ'!$A$87:$C$3416,3,FALSE)</f>
        <v>21</v>
      </c>
      <c r="F11325" t="s">
        <v>21632</v>
      </c>
    </row>
    <row r="11326" spans="1:6" x14ac:dyDescent="0.25">
      <c r="A11326" t="s">
        <v>5523</v>
      </c>
      <c r="B11326" s="100" t="s">
        <v>13301</v>
      </c>
      <c r="C11326" s="99" t="s">
        <v>13300</v>
      </c>
      <c r="D11326" s="124">
        <v>13731</v>
      </c>
      <c r="E11326" s="157">
        <f>VLOOKUP(D11326,'SOAT LIQ'!$A$87:$C$3416,3,FALSE)</f>
        <v>21</v>
      </c>
      <c r="F11326" t="s">
        <v>21632</v>
      </c>
    </row>
    <row r="11327" spans="1:6" x14ac:dyDescent="0.25">
      <c r="A11327" t="s">
        <v>5523</v>
      </c>
      <c r="B11327" s="100" t="s">
        <v>13303</v>
      </c>
      <c r="C11327" s="99" t="s">
        <v>13302</v>
      </c>
      <c r="D11327" s="124">
        <v>14320</v>
      </c>
      <c r="E11327" s="157">
        <f>VLOOKUP(D11327,'SOAT LIQ'!$A$87:$C$3416,3,FALSE)</f>
        <v>12</v>
      </c>
      <c r="F11327" t="s">
        <v>21632</v>
      </c>
    </row>
    <row r="11328" spans="1:6" x14ac:dyDescent="0.25">
      <c r="A11328" t="s">
        <v>5523</v>
      </c>
      <c r="B11328" s="100" t="s">
        <v>13305</v>
      </c>
      <c r="C11328" s="99" t="s">
        <v>13304</v>
      </c>
      <c r="D11328" s="124">
        <v>18234</v>
      </c>
      <c r="E11328" s="157">
        <f>VLOOKUP(D11328,'SOAT LIQ'!$A$87:$C$3416,3,FALSE)</f>
        <v>20</v>
      </c>
      <c r="F11328" t="s">
        <v>21632</v>
      </c>
    </row>
    <row r="11329" spans="1:6" x14ac:dyDescent="0.25">
      <c r="A11329" t="s">
        <v>5523</v>
      </c>
      <c r="B11329" s="100" t="s">
        <v>13307</v>
      </c>
      <c r="C11329" s="99" t="s">
        <v>13306</v>
      </c>
      <c r="D11329" s="124">
        <v>13801</v>
      </c>
      <c r="E11329" s="157">
        <f>VLOOKUP(D11329,'SOAT LIQ'!$A$87:$C$3416,3,FALSE)</f>
        <v>6</v>
      </c>
      <c r="F11329" t="s">
        <v>21632</v>
      </c>
    </row>
    <row r="11330" spans="1:6" x14ac:dyDescent="0.25">
      <c r="A11330" t="s">
        <v>5523</v>
      </c>
      <c r="B11330" s="100" t="s">
        <v>4617</v>
      </c>
      <c r="C11330" s="99" t="s">
        <v>13308</v>
      </c>
      <c r="D11330" s="124">
        <v>13723</v>
      </c>
      <c r="E11330" s="157">
        <f>VLOOKUP(D11330,'SOAT LIQ'!$A$87:$C$3416,3,FALSE)</f>
        <v>12</v>
      </c>
      <c r="F11330" t="s">
        <v>21632</v>
      </c>
    </row>
    <row r="11331" spans="1:6" x14ac:dyDescent="0.25">
      <c r="A11331" t="s">
        <v>5523</v>
      </c>
      <c r="B11331" s="100" t="s">
        <v>13309</v>
      </c>
      <c r="C11331" s="99" t="s">
        <v>13292</v>
      </c>
      <c r="D11331" s="124">
        <v>18216</v>
      </c>
      <c r="E11331" s="157">
        <f>VLOOKUP(D11331,'SOAT LIQ'!$A$87:$C$3416,3,FALSE)</f>
        <v>12</v>
      </c>
      <c r="F11331" t="s">
        <v>21632</v>
      </c>
    </row>
    <row r="11332" spans="1:6" x14ac:dyDescent="0.25">
      <c r="A11332" t="s">
        <v>5523</v>
      </c>
      <c r="B11332" s="100" t="s">
        <v>13310</v>
      </c>
      <c r="C11332" s="100"/>
      <c r="D11332" s="124">
        <v>18215</v>
      </c>
      <c r="E11332" s="157">
        <f>VLOOKUP(D11332,'SOAT LIQ'!$A$87:$C$3416,3,FALSE)</f>
        <v>11</v>
      </c>
      <c r="F11332" t="s">
        <v>21632</v>
      </c>
    </row>
    <row r="11333" spans="1:6" x14ac:dyDescent="0.25">
      <c r="A11333" t="s">
        <v>5523</v>
      </c>
      <c r="B11333" s="100" t="s">
        <v>13311</v>
      </c>
      <c r="C11333" s="99" t="s">
        <v>13297</v>
      </c>
      <c r="D11333" s="124">
        <v>18215</v>
      </c>
      <c r="E11333" s="157">
        <f>VLOOKUP(D11333,'SOAT LIQ'!$A$87:$C$3416,3,FALSE)</f>
        <v>11</v>
      </c>
      <c r="F11333" t="s">
        <v>21632</v>
      </c>
    </row>
    <row r="11334" spans="1:6" x14ac:dyDescent="0.25">
      <c r="A11334" t="s">
        <v>5523</v>
      </c>
      <c r="B11334" s="100" t="s">
        <v>13312</v>
      </c>
      <c r="C11334" s="100"/>
      <c r="D11334" s="124">
        <v>14331</v>
      </c>
      <c r="E11334" s="157">
        <f>VLOOKUP(D11334,'SOAT LIQ'!$A$87:$C$3416,3,FALSE)</f>
        <v>8</v>
      </c>
      <c r="F11334" t="s">
        <v>21632</v>
      </c>
    </row>
    <row r="11335" spans="1:6" x14ac:dyDescent="0.25">
      <c r="A11335" t="s">
        <v>5523</v>
      </c>
      <c r="B11335" s="100" t="s">
        <v>13313</v>
      </c>
      <c r="C11335" s="100"/>
      <c r="D11335" s="124">
        <v>14331</v>
      </c>
      <c r="E11335" s="157">
        <f>VLOOKUP(D11335,'SOAT LIQ'!$A$87:$C$3416,3,FALSE)</f>
        <v>8</v>
      </c>
      <c r="F11335" t="s">
        <v>21632</v>
      </c>
    </row>
    <row r="11336" spans="1:6" x14ac:dyDescent="0.25">
      <c r="A11336" t="s">
        <v>5523</v>
      </c>
      <c r="B11336" s="100" t="s">
        <v>13314</v>
      </c>
      <c r="C11336" s="100"/>
      <c r="D11336" s="124">
        <v>13730</v>
      </c>
      <c r="E11336" s="157">
        <f>VLOOKUP(D11336,'SOAT LIQ'!$A$87:$C$3416,3,FALSE)</f>
        <v>21</v>
      </c>
      <c r="F11336" t="s">
        <v>21632</v>
      </c>
    </row>
    <row r="11337" spans="1:6" x14ac:dyDescent="0.25">
      <c r="A11337" t="s">
        <v>5523</v>
      </c>
      <c r="B11337" s="100" t="s">
        <v>13315</v>
      </c>
      <c r="C11337" s="100"/>
      <c r="D11337" s="124">
        <v>13730</v>
      </c>
      <c r="E11337" s="157">
        <f>VLOOKUP(D11337,'SOAT LIQ'!$A$87:$C$3416,3,FALSE)</f>
        <v>21</v>
      </c>
      <c r="F11337" t="s">
        <v>21632</v>
      </c>
    </row>
    <row r="11338" spans="1:6" x14ac:dyDescent="0.25">
      <c r="A11338" t="s">
        <v>5523</v>
      </c>
      <c r="B11338" s="100" t="s">
        <v>13316</v>
      </c>
      <c r="C11338" s="100"/>
      <c r="D11338" s="124">
        <v>13731</v>
      </c>
      <c r="E11338" s="157">
        <f>VLOOKUP(D11338,'SOAT LIQ'!$A$87:$C$3416,3,FALSE)</f>
        <v>21</v>
      </c>
      <c r="F11338" t="s">
        <v>21632</v>
      </c>
    </row>
    <row r="11339" spans="1:6" x14ac:dyDescent="0.25">
      <c r="A11339" t="s">
        <v>5523</v>
      </c>
      <c r="B11339" s="100" t="s">
        <v>13317</v>
      </c>
      <c r="C11339" s="100"/>
      <c r="D11339" s="124">
        <v>13731</v>
      </c>
      <c r="E11339" s="157">
        <f>VLOOKUP(D11339,'SOAT LIQ'!$A$87:$C$3416,3,FALSE)</f>
        <v>21</v>
      </c>
      <c r="F11339" t="s">
        <v>21632</v>
      </c>
    </row>
    <row r="11340" spans="1:6" x14ac:dyDescent="0.25">
      <c r="A11340" t="s">
        <v>5523</v>
      </c>
      <c r="B11340" s="100" t="s">
        <v>13318</v>
      </c>
      <c r="C11340" s="100"/>
      <c r="D11340" s="124"/>
      <c r="E11340" s="157" t="e">
        <f>VLOOKUP(D11340,'SOAT LIQ'!$A$87:$C$3416,3,FALSE)</f>
        <v>#N/A</v>
      </c>
      <c r="F11340" t="s">
        <v>21632</v>
      </c>
    </row>
    <row r="11341" spans="1:6" x14ac:dyDescent="0.25">
      <c r="A11341" t="s">
        <v>5142</v>
      </c>
      <c r="B11341" s="100" t="s">
        <v>13318</v>
      </c>
      <c r="C11341" s="100"/>
      <c r="D11341" s="124"/>
      <c r="E11341" s="157" t="e">
        <f>VLOOKUP(D11341,'SOAT LIQ'!$A$87:$C$3416,3,FALSE)</f>
        <v>#N/A</v>
      </c>
      <c r="F11341" t="s">
        <v>21632</v>
      </c>
    </row>
    <row r="11342" spans="1:6" x14ac:dyDescent="0.25">
      <c r="A11342" t="s">
        <v>5401</v>
      </c>
      <c r="B11342" s="100" t="s">
        <v>13319</v>
      </c>
      <c r="C11342" s="100"/>
      <c r="D11342" s="124"/>
      <c r="E11342" s="157" t="e">
        <f>VLOOKUP(D11342,'SOAT LIQ'!$A$87:$C$3416,3,FALSE)</f>
        <v>#N/A</v>
      </c>
    </row>
    <row r="11343" spans="1:6" x14ac:dyDescent="0.25">
      <c r="A11343" t="s">
        <v>5523</v>
      </c>
      <c r="B11343" s="100" t="s">
        <v>13319</v>
      </c>
      <c r="C11343" s="100"/>
      <c r="D11343" s="124"/>
      <c r="E11343" s="157" t="e">
        <f>VLOOKUP(D11343,'SOAT LIQ'!$A$87:$C$3416,3,FALSE)</f>
        <v>#N/A</v>
      </c>
      <c r="F11343" t="s">
        <v>21632</v>
      </c>
    </row>
    <row r="11344" spans="1:6" x14ac:dyDescent="0.25">
      <c r="A11344" t="s">
        <v>5523</v>
      </c>
      <c r="B11344" s="100" t="s">
        <v>13320</v>
      </c>
      <c r="C11344" s="100"/>
      <c r="D11344" s="124"/>
      <c r="E11344" s="157" t="e">
        <f>VLOOKUP(D11344,'SOAT LIQ'!$A$87:$C$3416,3,FALSE)</f>
        <v>#N/A</v>
      </c>
      <c r="F11344" t="s">
        <v>21632</v>
      </c>
    </row>
    <row r="11345" spans="1:6" x14ac:dyDescent="0.25">
      <c r="A11345" t="s">
        <v>5142</v>
      </c>
      <c r="B11345" s="100" t="s">
        <v>13320</v>
      </c>
      <c r="C11345" s="100"/>
      <c r="D11345" s="124"/>
      <c r="E11345" s="157" t="e">
        <f>VLOOKUP(D11345,'SOAT LIQ'!$A$87:$C$3416,3,FALSE)</f>
        <v>#N/A</v>
      </c>
      <c r="F11345" t="s">
        <v>21632</v>
      </c>
    </row>
    <row r="11346" spans="1:6" x14ac:dyDescent="0.25">
      <c r="A11346" t="s">
        <v>5704</v>
      </c>
      <c r="B11346" s="100" t="s">
        <v>13320</v>
      </c>
      <c r="C11346" s="100"/>
      <c r="D11346" s="124"/>
      <c r="E11346" s="157" t="e">
        <f>VLOOKUP(D11346,'SOAT LIQ'!$A$87:$C$3416,3,FALSE)</f>
        <v>#N/A</v>
      </c>
    </row>
    <row r="11347" spans="1:6" x14ac:dyDescent="0.25">
      <c r="A11347" t="s">
        <v>5523</v>
      </c>
      <c r="B11347" s="100" t="s">
        <v>13321</v>
      </c>
      <c r="C11347" s="100"/>
      <c r="D11347" s="124"/>
      <c r="E11347" s="157" t="e">
        <f>VLOOKUP(D11347,'SOAT LIQ'!$A$87:$C$3416,3,FALSE)</f>
        <v>#N/A</v>
      </c>
      <c r="F11347" t="s">
        <v>21632</v>
      </c>
    </row>
    <row r="11348" spans="1:6" x14ac:dyDescent="0.25">
      <c r="A11348" t="s">
        <v>5142</v>
      </c>
      <c r="B11348" s="100" t="s">
        <v>13321</v>
      </c>
      <c r="C11348" s="100"/>
      <c r="D11348" s="124"/>
      <c r="E11348" s="157" t="e">
        <f>VLOOKUP(D11348,'SOAT LIQ'!$A$87:$C$3416,3,FALSE)</f>
        <v>#N/A</v>
      </c>
      <c r="F11348" t="s">
        <v>21632</v>
      </c>
    </row>
    <row r="11349" spans="1:6" x14ac:dyDescent="0.25">
      <c r="A11349" t="s">
        <v>5523</v>
      </c>
      <c r="B11349" s="100" t="s">
        <v>13322</v>
      </c>
      <c r="C11349" s="100"/>
      <c r="D11349" s="124"/>
      <c r="E11349" s="157" t="e">
        <f>VLOOKUP(D11349,'SOAT LIQ'!$A$87:$C$3416,3,FALSE)</f>
        <v>#N/A</v>
      </c>
      <c r="F11349" t="s">
        <v>21632</v>
      </c>
    </row>
    <row r="11350" spans="1:6" x14ac:dyDescent="0.25">
      <c r="A11350" t="s">
        <v>5142</v>
      </c>
      <c r="B11350" s="100" t="s">
        <v>13322</v>
      </c>
      <c r="C11350" s="100"/>
      <c r="D11350" s="124"/>
      <c r="E11350" s="157" t="e">
        <f>VLOOKUP(D11350,'SOAT LIQ'!$A$87:$C$3416,3,FALSE)</f>
        <v>#N/A</v>
      </c>
      <c r="F11350" t="s">
        <v>21632</v>
      </c>
    </row>
    <row r="11351" spans="1:6" x14ac:dyDescent="0.25">
      <c r="A11351" t="s">
        <v>5523</v>
      </c>
      <c r="B11351" s="100" t="s">
        <v>13323</v>
      </c>
      <c r="C11351" s="100"/>
      <c r="D11351" s="124"/>
      <c r="E11351" s="157" t="e">
        <f>VLOOKUP(D11351,'SOAT LIQ'!$A$87:$C$3416,3,FALSE)</f>
        <v>#N/A</v>
      </c>
      <c r="F11351" t="s">
        <v>21632</v>
      </c>
    </row>
    <row r="11352" spans="1:6" x14ac:dyDescent="0.25">
      <c r="A11352" t="s">
        <v>5142</v>
      </c>
      <c r="B11352" s="100" t="s">
        <v>13323</v>
      </c>
      <c r="C11352" s="100"/>
      <c r="D11352" s="124"/>
      <c r="E11352" s="157" t="e">
        <f>VLOOKUP(D11352,'SOAT LIQ'!$A$87:$C$3416,3,FALSE)</f>
        <v>#N/A</v>
      </c>
      <c r="F11352" t="s">
        <v>21632</v>
      </c>
    </row>
    <row r="11353" spans="1:6" x14ac:dyDescent="0.25">
      <c r="A11353" t="s">
        <v>5523</v>
      </c>
      <c r="B11353" s="100" t="s">
        <v>13324</v>
      </c>
      <c r="C11353" s="100"/>
      <c r="D11353" s="124"/>
      <c r="E11353" s="157" t="e">
        <f>VLOOKUP(D11353,'SOAT LIQ'!$A$87:$C$3416,3,FALSE)</f>
        <v>#N/A</v>
      </c>
      <c r="F11353" t="s">
        <v>21632</v>
      </c>
    </row>
    <row r="11354" spans="1:6" x14ac:dyDescent="0.25">
      <c r="A11354" t="s">
        <v>5142</v>
      </c>
      <c r="B11354" s="100" t="s">
        <v>13324</v>
      </c>
      <c r="C11354" s="100"/>
      <c r="D11354" s="124"/>
      <c r="E11354" s="157" t="e">
        <f>VLOOKUP(D11354,'SOAT LIQ'!$A$87:$C$3416,3,FALSE)</f>
        <v>#N/A</v>
      </c>
      <c r="F11354" t="s">
        <v>21632</v>
      </c>
    </row>
    <row r="11355" spans="1:6" x14ac:dyDescent="0.25">
      <c r="A11355" t="s">
        <v>5523</v>
      </c>
      <c r="B11355" s="100" t="s">
        <v>13325</v>
      </c>
      <c r="C11355" s="100"/>
      <c r="D11355" s="124"/>
      <c r="E11355" s="157" t="e">
        <f>VLOOKUP(D11355,'SOAT LIQ'!$A$87:$C$3416,3,FALSE)</f>
        <v>#N/A</v>
      </c>
      <c r="F11355" t="s">
        <v>21632</v>
      </c>
    </row>
    <row r="11356" spans="1:6" x14ac:dyDescent="0.25">
      <c r="A11356" t="s">
        <v>5142</v>
      </c>
      <c r="B11356" s="100" t="s">
        <v>13325</v>
      </c>
      <c r="C11356" s="100"/>
      <c r="D11356" s="124"/>
      <c r="E11356" s="157" t="e">
        <f>VLOOKUP(D11356,'SOAT LIQ'!$A$87:$C$3416,3,FALSE)</f>
        <v>#N/A</v>
      </c>
      <c r="F11356" t="s">
        <v>21632</v>
      </c>
    </row>
    <row r="11357" spans="1:6" x14ac:dyDescent="0.25">
      <c r="A11357" t="s">
        <v>5523</v>
      </c>
      <c r="B11357" s="100" t="s">
        <v>13326</v>
      </c>
      <c r="C11357" s="100"/>
      <c r="D11357" s="124"/>
      <c r="E11357" s="157" t="e">
        <f>VLOOKUP(D11357,'SOAT LIQ'!$A$87:$C$3416,3,FALSE)</f>
        <v>#N/A</v>
      </c>
      <c r="F11357" t="s">
        <v>21632</v>
      </c>
    </row>
    <row r="11358" spans="1:6" x14ac:dyDescent="0.25">
      <c r="A11358" t="s">
        <v>5142</v>
      </c>
      <c r="B11358" s="100" t="s">
        <v>13326</v>
      </c>
      <c r="C11358" s="100"/>
      <c r="D11358" s="124"/>
      <c r="E11358" s="157" t="e">
        <f>VLOOKUP(D11358,'SOAT LIQ'!$A$87:$C$3416,3,FALSE)</f>
        <v>#N/A</v>
      </c>
      <c r="F11358" t="s">
        <v>21632</v>
      </c>
    </row>
    <row r="11359" spans="1:6" x14ac:dyDescent="0.25">
      <c r="A11359" t="s">
        <v>11209</v>
      </c>
      <c r="B11359" s="100" t="s">
        <v>13328</v>
      </c>
      <c r="C11359" s="99" t="s">
        <v>13327</v>
      </c>
      <c r="D11359" s="124">
        <v>37201</v>
      </c>
      <c r="E11359" s="157" t="e">
        <f>VLOOKUP(D11359,'SOAT LIQ'!$A$87:$C$3416,3,FALSE)</f>
        <v>#N/A</v>
      </c>
    </row>
    <row r="11360" spans="1:6" x14ac:dyDescent="0.25">
      <c r="A11360" t="s">
        <v>5809</v>
      </c>
      <c r="B11360" s="100" t="s">
        <v>13328</v>
      </c>
      <c r="C11360" s="99" t="s">
        <v>13327</v>
      </c>
      <c r="D11360" s="124">
        <v>37201</v>
      </c>
      <c r="E11360" s="157" t="e">
        <f>VLOOKUP(D11360,'SOAT LIQ'!$A$87:$C$3416,3,FALSE)</f>
        <v>#N/A</v>
      </c>
      <c r="F11360" t="s">
        <v>21632</v>
      </c>
    </row>
    <row r="11361" spans="1:6" x14ac:dyDescent="0.25">
      <c r="A11361" t="s">
        <v>5523</v>
      </c>
      <c r="B11361" s="100" t="s">
        <v>13328</v>
      </c>
      <c r="C11361" s="99" t="s">
        <v>13327</v>
      </c>
      <c r="D11361" s="124">
        <v>37201</v>
      </c>
      <c r="E11361" s="157" t="e">
        <f>VLOOKUP(D11361,'SOAT LIQ'!$A$87:$C$3416,3,FALSE)</f>
        <v>#N/A</v>
      </c>
      <c r="F11361" t="s">
        <v>21632</v>
      </c>
    </row>
    <row r="11362" spans="1:6" x14ac:dyDescent="0.25">
      <c r="A11362" t="s">
        <v>5925</v>
      </c>
      <c r="B11362" s="100" t="s">
        <v>13329</v>
      </c>
      <c r="C11362" s="99" t="s">
        <v>13330</v>
      </c>
      <c r="D11362" s="124">
        <v>37203</v>
      </c>
      <c r="E11362" s="157" t="e">
        <f>VLOOKUP(D11362,'SOAT LIQ'!$A$87:$C$3416,3,FALSE)</f>
        <v>#N/A</v>
      </c>
    </row>
    <row r="11363" spans="1:6" x14ac:dyDescent="0.25">
      <c r="A11363" t="s">
        <v>5523</v>
      </c>
      <c r="B11363" s="100" t="s">
        <v>13329</v>
      </c>
      <c r="C11363" s="99" t="s">
        <v>13330</v>
      </c>
      <c r="D11363" s="124">
        <v>37203</v>
      </c>
      <c r="E11363" s="157" t="e">
        <f>VLOOKUP(D11363,'SOAT LIQ'!$A$87:$C$3416,3,FALSE)</f>
        <v>#N/A</v>
      </c>
      <c r="F11363" t="s">
        <v>21632</v>
      </c>
    </row>
    <row r="11364" spans="1:6" x14ac:dyDescent="0.25">
      <c r="A11364" t="s">
        <v>5930</v>
      </c>
      <c r="B11364" s="100" t="s">
        <v>13329</v>
      </c>
      <c r="C11364" s="99" t="s">
        <v>13330</v>
      </c>
      <c r="D11364" s="124">
        <v>37203</v>
      </c>
      <c r="E11364" s="157" t="e">
        <f>VLOOKUP(D11364,'SOAT LIQ'!$A$87:$C$3416,3,FALSE)</f>
        <v>#N/A</v>
      </c>
    </row>
    <row r="11365" spans="1:6" x14ac:dyDescent="0.25">
      <c r="A11365" t="s">
        <v>5925</v>
      </c>
      <c r="B11365" s="100" t="s">
        <v>13331</v>
      </c>
      <c r="C11365" s="100"/>
      <c r="D11365" s="124">
        <v>37203</v>
      </c>
      <c r="E11365" s="157" t="e">
        <f>VLOOKUP(D11365,'SOAT LIQ'!$A$87:$C$3416,3,FALSE)</f>
        <v>#N/A</v>
      </c>
    </row>
    <row r="11366" spans="1:6" x14ac:dyDescent="0.25">
      <c r="A11366" t="s">
        <v>5523</v>
      </c>
      <c r="B11366" s="100" t="s">
        <v>13331</v>
      </c>
      <c r="C11366" s="100"/>
      <c r="D11366" s="124">
        <v>37203</v>
      </c>
      <c r="E11366" s="157" t="e">
        <f>VLOOKUP(D11366,'SOAT LIQ'!$A$87:$C$3416,3,FALSE)</f>
        <v>#N/A</v>
      </c>
      <c r="F11366" t="s">
        <v>21632</v>
      </c>
    </row>
    <row r="11367" spans="1:6" x14ac:dyDescent="0.25">
      <c r="A11367" t="s">
        <v>5930</v>
      </c>
      <c r="B11367" s="100" t="s">
        <v>13331</v>
      </c>
      <c r="C11367" s="100"/>
      <c r="D11367" s="124">
        <v>37203</v>
      </c>
      <c r="E11367" s="157" t="e">
        <f>VLOOKUP(D11367,'SOAT LIQ'!$A$87:$C$3416,3,FALSE)</f>
        <v>#N/A</v>
      </c>
    </row>
    <row r="11368" spans="1:6" x14ac:dyDescent="0.25">
      <c r="A11368" t="s">
        <v>5523</v>
      </c>
      <c r="B11368" s="100" t="s">
        <v>13332</v>
      </c>
      <c r="C11368" s="99" t="s">
        <v>13179</v>
      </c>
      <c r="D11368" s="124">
        <v>18219</v>
      </c>
      <c r="E11368" s="157">
        <f>VLOOKUP(D11368,'SOAT LIQ'!$A$87:$C$3416,3,FALSE)</f>
        <v>10</v>
      </c>
      <c r="F11368" t="s">
        <v>21632</v>
      </c>
    </row>
    <row r="11369" spans="1:6" x14ac:dyDescent="0.25">
      <c r="A11369" t="s">
        <v>5523</v>
      </c>
      <c r="B11369" s="100" t="s">
        <v>13334</v>
      </c>
      <c r="C11369" s="99" t="s">
        <v>13333</v>
      </c>
      <c r="D11369" s="124">
        <v>18224</v>
      </c>
      <c r="E11369" s="157">
        <f>VLOOKUP(D11369,'SOAT LIQ'!$A$87:$C$3416,3,FALSE)</f>
        <v>9</v>
      </c>
      <c r="F11369" t="s">
        <v>21632</v>
      </c>
    </row>
    <row r="11370" spans="1:6" x14ac:dyDescent="0.25">
      <c r="A11370" t="s">
        <v>5782</v>
      </c>
      <c r="B11370" s="100" t="s">
        <v>13334</v>
      </c>
      <c r="C11370" s="99" t="s">
        <v>13333</v>
      </c>
      <c r="D11370" s="124">
        <v>18224</v>
      </c>
      <c r="E11370" s="157">
        <f>VLOOKUP(D11370,'SOAT LIQ'!$A$87:$C$3416,3,FALSE)</f>
        <v>9</v>
      </c>
      <c r="F11370" t="s">
        <v>21632</v>
      </c>
    </row>
    <row r="11371" spans="1:6" x14ac:dyDescent="0.25">
      <c r="A11371" t="s">
        <v>5523</v>
      </c>
      <c r="B11371" s="100" t="s">
        <v>13335</v>
      </c>
      <c r="C11371" s="99" t="s">
        <v>13336</v>
      </c>
      <c r="D11371" s="124">
        <v>14330</v>
      </c>
      <c r="E11371" s="157">
        <f>VLOOKUP(D11371,'SOAT LIQ'!$A$87:$C$3416,3,FALSE)</f>
        <v>7</v>
      </c>
      <c r="F11371" t="s">
        <v>21632</v>
      </c>
    </row>
    <row r="11372" spans="1:6" x14ac:dyDescent="0.25">
      <c r="A11372" t="s">
        <v>5782</v>
      </c>
      <c r="B11372" s="100" t="s">
        <v>13335</v>
      </c>
      <c r="C11372" s="99" t="s">
        <v>13336</v>
      </c>
      <c r="D11372" s="124">
        <v>14330</v>
      </c>
      <c r="E11372" s="157">
        <f>VLOOKUP(D11372,'SOAT LIQ'!$A$87:$C$3416,3,FALSE)</f>
        <v>7</v>
      </c>
      <c r="F11372" t="s">
        <v>21632</v>
      </c>
    </row>
    <row r="11373" spans="1:6" x14ac:dyDescent="0.25">
      <c r="A11373" t="s">
        <v>5523</v>
      </c>
      <c r="B11373" s="100" t="s">
        <v>13337</v>
      </c>
      <c r="C11373" s="100"/>
      <c r="D11373" s="124">
        <v>14330</v>
      </c>
      <c r="E11373" s="157">
        <f>VLOOKUP(D11373,'SOAT LIQ'!$A$87:$C$3416,3,FALSE)</f>
        <v>7</v>
      </c>
      <c r="F11373" t="s">
        <v>21632</v>
      </c>
    </row>
    <row r="11374" spans="1:6" x14ac:dyDescent="0.25">
      <c r="A11374" t="s">
        <v>5782</v>
      </c>
      <c r="B11374" s="100" t="s">
        <v>13337</v>
      </c>
      <c r="C11374" s="100"/>
      <c r="D11374" s="124">
        <v>14330</v>
      </c>
      <c r="E11374" s="157">
        <f>VLOOKUP(D11374,'SOAT LIQ'!$A$87:$C$3416,3,FALSE)</f>
        <v>7</v>
      </c>
      <c r="F11374" t="s">
        <v>21632</v>
      </c>
    </row>
    <row r="11375" spans="1:6" x14ac:dyDescent="0.25">
      <c r="A11375" t="s">
        <v>5523</v>
      </c>
      <c r="B11375" s="100" t="s">
        <v>13338</v>
      </c>
      <c r="C11375" s="99" t="s">
        <v>13339</v>
      </c>
      <c r="D11375" s="124">
        <v>13836</v>
      </c>
      <c r="E11375" s="157">
        <f>VLOOKUP(D11375,'SOAT LIQ'!$A$87:$C$3416,3,FALSE)</f>
        <v>9</v>
      </c>
      <c r="F11375" t="s">
        <v>21632</v>
      </c>
    </row>
    <row r="11376" spans="1:6" x14ac:dyDescent="0.25">
      <c r="A11376" t="s">
        <v>5523</v>
      </c>
      <c r="B11376" s="100" t="s">
        <v>13340</v>
      </c>
      <c r="C11376" s="100"/>
      <c r="D11376" s="124">
        <v>13836</v>
      </c>
      <c r="E11376" s="157">
        <f>VLOOKUP(D11376,'SOAT LIQ'!$A$87:$C$3416,3,FALSE)</f>
        <v>9</v>
      </c>
      <c r="F11376" t="s">
        <v>21632</v>
      </c>
    </row>
    <row r="11377" spans="1:6" x14ac:dyDescent="0.25">
      <c r="A11377" t="s">
        <v>5523</v>
      </c>
      <c r="B11377" s="100" t="s">
        <v>13341</v>
      </c>
      <c r="C11377" s="99" t="s">
        <v>13342</v>
      </c>
      <c r="D11377" s="124">
        <v>13836</v>
      </c>
      <c r="E11377" s="157">
        <f>VLOOKUP(D11377,'SOAT LIQ'!$A$87:$C$3416,3,FALSE)</f>
        <v>9</v>
      </c>
      <c r="F11377" t="s">
        <v>21632</v>
      </c>
    </row>
    <row r="11378" spans="1:6" x14ac:dyDescent="0.25">
      <c r="A11378" t="s">
        <v>5523</v>
      </c>
      <c r="B11378" s="100" t="s">
        <v>13343</v>
      </c>
      <c r="C11378" s="100"/>
      <c r="D11378" s="124">
        <v>13836</v>
      </c>
      <c r="E11378" s="157">
        <f>VLOOKUP(D11378,'SOAT LIQ'!$A$87:$C$3416,3,FALSE)</f>
        <v>9</v>
      </c>
      <c r="F11378" t="s">
        <v>21632</v>
      </c>
    </row>
    <row r="11379" spans="1:6" x14ac:dyDescent="0.25">
      <c r="A11379" t="s">
        <v>5523</v>
      </c>
      <c r="B11379" s="100" t="s">
        <v>13344</v>
      </c>
      <c r="C11379" s="100"/>
      <c r="D11379" s="124">
        <v>13836</v>
      </c>
      <c r="E11379" s="157">
        <f>VLOOKUP(D11379,'SOAT LIQ'!$A$87:$C$3416,3,FALSE)</f>
        <v>9</v>
      </c>
      <c r="F11379" t="s">
        <v>21632</v>
      </c>
    </row>
    <row r="11380" spans="1:6" x14ac:dyDescent="0.25">
      <c r="A11380" t="s">
        <v>5523</v>
      </c>
      <c r="B11380" s="100" t="s">
        <v>13345</v>
      </c>
      <c r="C11380" s="100"/>
      <c r="D11380" s="124"/>
      <c r="E11380" s="157" t="e">
        <f>VLOOKUP(D11380,'SOAT LIQ'!$A$87:$C$3416,3,FALSE)</f>
        <v>#N/A</v>
      </c>
      <c r="F11380" t="s">
        <v>21632</v>
      </c>
    </row>
    <row r="11381" spans="1:6" x14ac:dyDescent="0.25">
      <c r="A11381" t="s">
        <v>5523</v>
      </c>
      <c r="B11381" s="100" t="s">
        <v>13346</v>
      </c>
      <c r="C11381" s="100"/>
      <c r="D11381" s="124"/>
      <c r="E11381" s="157" t="e">
        <f>VLOOKUP(D11381,'SOAT LIQ'!$A$87:$C$3416,3,FALSE)</f>
        <v>#N/A</v>
      </c>
      <c r="F11381" t="s">
        <v>21632</v>
      </c>
    </row>
    <row r="11382" spans="1:6" x14ac:dyDescent="0.25">
      <c r="A11382" t="s">
        <v>5523</v>
      </c>
      <c r="B11382" s="100" t="s">
        <v>13347</v>
      </c>
      <c r="C11382" s="100"/>
      <c r="D11382" s="124"/>
      <c r="E11382" s="157" t="e">
        <f>VLOOKUP(D11382,'SOAT LIQ'!$A$87:$C$3416,3,FALSE)</f>
        <v>#N/A</v>
      </c>
      <c r="F11382" t="s">
        <v>21632</v>
      </c>
    </row>
    <row r="11383" spans="1:6" x14ac:dyDescent="0.25">
      <c r="A11383" t="s">
        <v>5523</v>
      </c>
      <c r="B11383" s="100" t="s">
        <v>13348</v>
      </c>
      <c r="C11383" s="100"/>
      <c r="D11383" s="124"/>
      <c r="E11383" s="157" t="e">
        <f>VLOOKUP(D11383,'SOAT LIQ'!$A$87:$C$3416,3,FALSE)</f>
        <v>#N/A</v>
      </c>
      <c r="F11383" t="s">
        <v>21632</v>
      </c>
    </row>
    <row r="11384" spans="1:6" x14ac:dyDescent="0.25">
      <c r="A11384" t="s">
        <v>5523</v>
      </c>
      <c r="B11384" s="100" t="s">
        <v>13349</v>
      </c>
      <c r="C11384" s="100"/>
      <c r="D11384" s="124"/>
      <c r="E11384" s="157" t="e">
        <f>VLOOKUP(D11384,'SOAT LIQ'!$A$87:$C$3416,3,FALSE)</f>
        <v>#N/A</v>
      </c>
      <c r="F11384" t="s">
        <v>21632</v>
      </c>
    </row>
    <row r="11385" spans="1:6" x14ac:dyDescent="0.25">
      <c r="A11385" t="s">
        <v>5523</v>
      </c>
      <c r="B11385" s="100" t="s">
        <v>13351</v>
      </c>
      <c r="C11385" s="99" t="s">
        <v>13350</v>
      </c>
      <c r="D11385" s="124">
        <v>13724</v>
      </c>
      <c r="E11385" s="157">
        <f>VLOOKUP(D11385,'SOAT LIQ'!$A$87:$C$3416,3,FALSE)</f>
        <v>9</v>
      </c>
      <c r="F11385" t="s">
        <v>21632</v>
      </c>
    </row>
    <row r="11386" spans="1:6" x14ac:dyDescent="0.25">
      <c r="A11386" t="s">
        <v>5523</v>
      </c>
      <c r="B11386" s="100" t="s">
        <v>13352</v>
      </c>
      <c r="C11386" s="99" t="s">
        <v>13353</v>
      </c>
      <c r="D11386" s="124">
        <v>14320</v>
      </c>
      <c r="E11386" s="157">
        <f>VLOOKUP(D11386,'SOAT LIQ'!$A$87:$C$3416,3,FALSE)</f>
        <v>12</v>
      </c>
      <c r="F11386" t="s">
        <v>21632</v>
      </c>
    </row>
    <row r="11387" spans="1:6" x14ac:dyDescent="0.25">
      <c r="A11387" t="s">
        <v>5523</v>
      </c>
      <c r="B11387" s="100" t="s">
        <v>13354</v>
      </c>
      <c r="C11387" s="100"/>
      <c r="D11387" s="124"/>
      <c r="E11387" s="157" t="e">
        <f>VLOOKUP(D11387,'SOAT LIQ'!$A$87:$C$3416,3,FALSE)</f>
        <v>#N/A</v>
      </c>
      <c r="F11387" t="s">
        <v>21632</v>
      </c>
    </row>
    <row r="11388" spans="1:6" x14ac:dyDescent="0.25">
      <c r="A11388" t="s">
        <v>5523</v>
      </c>
      <c r="B11388" s="100" t="s">
        <v>4620</v>
      </c>
      <c r="C11388" s="99" t="s">
        <v>13353</v>
      </c>
      <c r="D11388" s="124">
        <v>13142</v>
      </c>
      <c r="E11388" s="157">
        <f>VLOOKUP(D11388,'SOAT LIQ'!$A$87:$C$3416,3,FALSE)</f>
        <v>6</v>
      </c>
      <c r="F11388" t="s">
        <v>21632</v>
      </c>
    </row>
    <row r="11389" spans="1:6" x14ac:dyDescent="0.25">
      <c r="A11389" t="s">
        <v>5523</v>
      </c>
      <c r="B11389" s="100" t="s">
        <v>4618</v>
      </c>
      <c r="C11389" s="99" t="s">
        <v>13355</v>
      </c>
      <c r="D11389" s="124">
        <v>13730</v>
      </c>
      <c r="E11389" s="157">
        <f>VLOOKUP(D11389,'SOAT LIQ'!$A$87:$C$3416,3,FALSE)</f>
        <v>21</v>
      </c>
      <c r="F11389" t="s">
        <v>21632</v>
      </c>
    </row>
    <row r="11390" spans="1:6" x14ac:dyDescent="0.25">
      <c r="A11390" t="s">
        <v>5523</v>
      </c>
      <c r="B11390" s="100" t="s">
        <v>13357</v>
      </c>
      <c r="C11390" s="99" t="s">
        <v>13356</v>
      </c>
      <c r="D11390" s="124">
        <v>13730</v>
      </c>
      <c r="E11390" s="157">
        <f>VLOOKUP(D11390,'SOAT LIQ'!$A$87:$C$3416,3,FALSE)</f>
        <v>21</v>
      </c>
      <c r="F11390" t="s">
        <v>21632</v>
      </c>
    </row>
    <row r="11391" spans="1:6" x14ac:dyDescent="0.25">
      <c r="A11391" t="s">
        <v>5523</v>
      </c>
      <c r="B11391" s="100" t="s">
        <v>4619</v>
      </c>
      <c r="C11391" s="99" t="s">
        <v>13358</v>
      </c>
      <c r="D11391" s="124">
        <v>13730</v>
      </c>
      <c r="E11391" s="157">
        <f>VLOOKUP(D11391,'SOAT LIQ'!$A$87:$C$3416,3,FALSE)</f>
        <v>21</v>
      </c>
      <c r="F11391" t="s">
        <v>21632</v>
      </c>
    </row>
    <row r="11392" spans="1:6" x14ac:dyDescent="0.25">
      <c r="A11392" t="s">
        <v>5523</v>
      </c>
      <c r="B11392" s="100" t="s">
        <v>13360</v>
      </c>
      <c r="C11392" s="99" t="s">
        <v>13359</v>
      </c>
      <c r="D11392" s="124">
        <v>13731</v>
      </c>
      <c r="E11392" s="157">
        <f>VLOOKUP(D11392,'SOAT LIQ'!$A$87:$C$3416,3,FALSE)</f>
        <v>21</v>
      </c>
      <c r="F11392" t="s">
        <v>21632</v>
      </c>
    </row>
    <row r="11393" spans="1:6" x14ac:dyDescent="0.25">
      <c r="A11393" t="s">
        <v>5773</v>
      </c>
      <c r="B11393" s="100" t="s">
        <v>13361</v>
      </c>
      <c r="C11393" s="99" t="s">
        <v>13362</v>
      </c>
      <c r="D11393" s="124">
        <v>18200</v>
      </c>
      <c r="E11393" s="157">
        <f>VLOOKUP(D11393,'SOAT LIQ'!$A$87:$C$3416,3,FALSE)</f>
        <v>7</v>
      </c>
      <c r="F11393" t="s">
        <v>21632</v>
      </c>
    </row>
    <row r="11394" spans="1:6" x14ac:dyDescent="0.25">
      <c r="A11394" t="s">
        <v>5523</v>
      </c>
      <c r="B11394" s="100" t="s">
        <v>13361</v>
      </c>
      <c r="C11394" s="99" t="s">
        <v>13362</v>
      </c>
      <c r="D11394" s="124">
        <v>18200</v>
      </c>
      <c r="E11394" s="157">
        <f>VLOOKUP(D11394,'SOAT LIQ'!$A$87:$C$3416,3,FALSE)</f>
        <v>7</v>
      </c>
      <c r="F11394" t="s">
        <v>21632</v>
      </c>
    </row>
    <row r="11395" spans="1:6" x14ac:dyDescent="0.25">
      <c r="A11395" t="s">
        <v>5782</v>
      </c>
      <c r="B11395" s="100" t="s">
        <v>13361</v>
      </c>
      <c r="C11395" s="99" t="s">
        <v>13362</v>
      </c>
      <c r="D11395" s="124">
        <v>18200</v>
      </c>
      <c r="E11395" s="157">
        <f>VLOOKUP(D11395,'SOAT LIQ'!$A$87:$C$3416,3,FALSE)</f>
        <v>7</v>
      </c>
      <c r="F11395" t="s">
        <v>21632</v>
      </c>
    </row>
    <row r="11396" spans="1:6" x14ac:dyDescent="0.25">
      <c r="A11396" t="s">
        <v>5523</v>
      </c>
      <c r="B11396" s="100" t="s">
        <v>13363</v>
      </c>
      <c r="C11396" s="99" t="s">
        <v>13362</v>
      </c>
      <c r="D11396" s="124">
        <v>18200</v>
      </c>
      <c r="E11396" s="157">
        <f>VLOOKUP(D11396,'SOAT LIQ'!$A$87:$C$3416,3,FALSE)</f>
        <v>7</v>
      </c>
      <c r="F11396" t="s">
        <v>21632</v>
      </c>
    </row>
    <row r="11397" spans="1:6" x14ac:dyDescent="0.25">
      <c r="A11397" t="s">
        <v>5773</v>
      </c>
      <c r="B11397" s="100" t="s">
        <v>13365</v>
      </c>
      <c r="C11397" s="99" t="s">
        <v>13364</v>
      </c>
      <c r="D11397" s="124">
        <v>14200</v>
      </c>
      <c r="E11397" s="157">
        <f>VLOOKUP(D11397,'SOAT LIQ'!$A$87:$C$3416,3,FALSE)</f>
        <v>4</v>
      </c>
      <c r="F11397" t="s">
        <v>21632</v>
      </c>
    </row>
    <row r="11398" spans="1:6" x14ac:dyDescent="0.25">
      <c r="A11398" t="s">
        <v>5782</v>
      </c>
      <c r="B11398" s="100" t="s">
        <v>13365</v>
      </c>
      <c r="C11398" s="99" t="s">
        <v>13364</v>
      </c>
      <c r="D11398" s="124">
        <v>14200</v>
      </c>
      <c r="E11398" s="157">
        <f>VLOOKUP(D11398,'SOAT LIQ'!$A$87:$C$3416,3,FALSE)</f>
        <v>4</v>
      </c>
      <c r="F11398" t="s">
        <v>21632</v>
      </c>
    </row>
    <row r="11399" spans="1:6" x14ac:dyDescent="0.25">
      <c r="A11399" t="s">
        <v>5773</v>
      </c>
      <c r="B11399" s="100" t="s">
        <v>13367</v>
      </c>
      <c r="C11399" s="99" t="s">
        <v>13366</v>
      </c>
      <c r="D11399" s="124">
        <v>14200</v>
      </c>
      <c r="E11399" s="157">
        <f>VLOOKUP(D11399,'SOAT LIQ'!$A$87:$C$3416,3,FALSE)</f>
        <v>4</v>
      </c>
      <c r="F11399" t="s">
        <v>21632</v>
      </c>
    </row>
    <row r="11400" spans="1:6" x14ac:dyDescent="0.25">
      <c r="A11400" t="s">
        <v>5782</v>
      </c>
      <c r="B11400" s="100" t="s">
        <v>13367</v>
      </c>
      <c r="C11400" s="99" t="s">
        <v>13366</v>
      </c>
      <c r="D11400" s="124">
        <v>14200</v>
      </c>
      <c r="E11400" s="157">
        <f>VLOOKUP(D11400,'SOAT LIQ'!$A$87:$C$3416,3,FALSE)</f>
        <v>4</v>
      </c>
      <c r="F11400" t="s">
        <v>21632</v>
      </c>
    </row>
    <row r="11401" spans="1:6" x14ac:dyDescent="0.25">
      <c r="A11401" t="s">
        <v>5773</v>
      </c>
      <c r="B11401" s="100" t="s">
        <v>13369</v>
      </c>
      <c r="C11401" s="99" t="s">
        <v>13368</v>
      </c>
      <c r="D11401" s="124">
        <v>14200</v>
      </c>
      <c r="E11401" s="157">
        <f>VLOOKUP(D11401,'SOAT LIQ'!$A$87:$C$3416,3,FALSE)</f>
        <v>4</v>
      </c>
      <c r="F11401" t="s">
        <v>21632</v>
      </c>
    </row>
    <row r="11402" spans="1:6" x14ac:dyDescent="0.25">
      <c r="A11402" t="s">
        <v>5523</v>
      </c>
      <c r="B11402" s="100" t="s">
        <v>13369</v>
      </c>
      <c r="C11402" s="99" t="s">
        <v>13368</v>
      </c>
      <c r="D11402" s="124">
        <v>14200</v>
      </c>
      <c r="E11402" s="157">
        <f>VLOOKUP(D11402,'SOAT LIQ'!$A$87:$C$3416,3,FALSE)</f>
        <v>4</v>
      </c>
      <c r="F11402" t="s">
        <v>21632</v>
      </c>
    </row>
    <row r="11403" spans="1:6" x14ac:dyDescent="0.25">
      <c r="A11403" t="s">
        <v>5782</v>
      </c>
      <c r="B11403" s="100" t="s">
        <v>13369</v>
      </c>
      <c r="C11403" s="99" t="s">
        <v>13368</v>
      </c>
      <c r="D11403" s="124">
        <v>14200</v>
      </c>
      <c r="E11403" s="157">
        <f>VLOOKUP(D11403,'SOAT LIQ'!$A$87:$C$3416,3,FALSE)</f>
        <v>4</v>
      </c>
      <c r="F11403" t="s">
        <v>21632</v>
      </c>
    </row>
    <row r="11404" spans="1:6" x14ac:dyDescent="0.25">
      <c r="A11404" t="s">
        <v>5773</v>
      </c>
      <c r="B11404" s="100" t="s">
        <v>13370</v>
      </c>
      <c r="C11404" s="99" t="s">
        <v>13371</v>
      </c>
      <c r="D11404" s="124">
        <v>13823</v>
      </c>
      <c r="E11404" s="157">
        <f>VLOOKUP(D11404,'SOAT LIQ'!$A$87:$C$3416,3,FALSE)</f>
        <v>6</v>
      </c>
      <c r="F11404" t="s">
        <v>21632</v>
      </c>
    </row>
    <row r="11405" spans="1:6" x14ac:dyDescent="0.25">
      <c r="A11405" t="s">
        <v>5782</v>
      </c>
      <c r="B11405" s="100" t="s">
        <v>13370</v>
      </c>
      <c r="C11405" s="99" t="s">
        <v>13371</v>
      </c>
      <c r="D11405" s="124">
        <v>13823</v>
      </c>
      <c r="E11405" s="157">
        <f>VLOOKUP(D11405,'SOAT LIQ'!$A$87:$C$3416,3,FALSE)</f>
        <v>6</v>
      </c>
      <c r="F11405" t="s">
        <v>21632</v>
      </c>
    </row>
    <row r="11406" spans="1:6" x14ac:dyDescent="0.25">
      <c r="A11406" t="s">
        <v>5773</v>
      </c>
      <c r="B11406" s="100" t="s">
        <v>13373</v>
      </c>
      <c r="C11406" s="99" t="s">
        <v>13372</v>
      </c>
      <c r="D11406" s="124">
        <v>14350</v>
      </c>
      <c r="E11406" s="157">
        <f>VLOOKUP(D11406,'SOAT LIQ'!$A$87:$C$3416,3,FALSE)</f>
        <v>7</v>
      </c>
      <c r="F11406" t="s">
        <v>21632</v>
      </c>
    </row>
    <row r="11407" spans="1:6" x14ac:dyDescent="0.25">
      <c r="A11407" t="s">
        <v>5523</v>
      </c>
      <c r="B11407" s="100" t="s">
        <v>13373</v>
      </c>
      <c r="C11407" s="99" t="s">
        <v>13372</v>
      </c>
      <c r="D11407" s="124">
        <v>14350</v>
      </c>
      <c r="E11407" s="157">
        <f>VLOOKUP(D11407,'SOAT LIQ'!$A$87:$C$3416,3,FALSE)</f>
        <v>7</v>
      </c>
      <c r="F11407" t="s">
        <v>21632</v>
      </c>
    </row>
    <row r="11408" spans="1:6" x14ac:dyDescent="0.25">
      <c r="A11408" t="s">
        <v>5782</v>
      </c>
      <c r="B11408" s="100" t="s">
        <v>13373</v>
      </c>
      <c r="C11408" s="99" t="s">
        <v>13372</v>
      </c>
      <c r="D11408" s="124">
        <v>14350</v>
      </c>
      <c r="E11408" s="157">
        <f>VLOOKUP(D11408,'SOAT LIQ'!$A$87:$C$3416,3,FALSE)</f>
        <v>7</v>
      </c>
      <c r="F11408" t="s">
        <v>21632</v>
      </c>
    </row>
    <row r="11409" spans="1:6" x14ac:dyDescent="0.25">
      <c r="A11409" t="s">
        <v>5773</v>
      </c>
      <c r="B11409" s="100" t="s">
        <v>13374</v>
      </c>
      <c r="C11409" s="99" t="s">
        <v>13372</v>
      </c>
      <c r="D11409" s="124">
        <v>14350</v>
      </c>
      <c r="E11409" s="157">
        <f>VLOOKUP(D11409,'SOAT LIQ'!$A$87:$C$3416,3,FALSE)</f>
        <v>7</v>
      </c>
      <c r="F11409" t="s">
        <v>21632</v>
      </c>
    </row>
    <row r="11410" spans="1:6" x14ac:dyDescent="0.25">
      <c r="A11410" t="s">
        <v>5782</v>
      </c>
      <c r="B11410" s="100" t="s">
        <v>13374</v>
      </c>
      <c r="C11410" s="99" t="s">
        <v>13372</v>
      </c>
      <c r="D11410" s="124">
        <v>14350</v>
      </c>
      <c r="E11410" s="157">
        <f>VLOOKUP(D11410,'SOAT LIQ'!$A$87:$C$3416,3,FALSE)</f>
        <v>7</v>
      </c>
      <c r="F11410" t="s">
        <v>21632</v>
      </c>
    </row>
    <row r="11411" spans="1:6" x14ac:dyDescent="0.25">
      <c r="A11411" t="s">
        <v>5773</v>
      </c>
      <c r="B11411" s="100" t="s">
        <v>13376</v>
      </c>
      <c r="C11411" s="99" t="s">
        <v>13375</v>
      </c>
      <c r="D11411" s="124">
        <v>14254</v>
      </c>
      <c r="E11411" s="157">
        <f>VLOOKUP(D11411,'SOAT LIQ'!$A$87:$C$3416,3,FALSE)</f>
        <v>4</v>
      </c>
      <c r="F11411" t="s">
        <v>21632</v>
      </c>
    </row>
    <row r="11412" spans="1:6" x14ac:dyDescent="0.25">
      <c r="A11412" t="s">
        <v>5782</v>
      </c>
      <c r="B11412" s="100" t="s">
        <v>13376</v>
      </c>
      <c r="C11412" s="99" t="s">
        <v>13375</v>
      </c>
      <c r="D11412" s="124">
        <v>14254</v>
      </c>
      <c r="E11412" s="157">
        <f>VLOOKUP(D11412,'SOAT LIQ'!$A$87:$C$3416,3,FALSE)</f>
        <v>4</v>
      </c>
      <c r="F11412" t="s">
        <v>21632</v>
      </c>
    </row>
    <row r="11413" spans="1:6" x14ac:dyDescent="0.25">
      <c r="A11413" t="s">
        <v>5773</v>
      </c>
      <c r="B11413" s="100" t="s">
        <v>13378</v>
      </c>
      <c r="C11413" s="99" t="s">
        <v>13377</v>
      </c>
      <c r="D11413" s="124">
        <v>14254</v>
      </c>
      <c r="E11413" s="157">
        <f>VLOOKUP(D11413,'SOAT LIQ'!$A$87:$C$3416,3,FALSE)</f>
        <v>4</v>
      </c>
      <c r="F11413" t="s">
        <v>21632</v>
      </c>
    </row>
    <row r="11414" spans="1:6" x14ac:dyDescent="0.25">
      <c r="A11414" t="s">
        <v>5782</v>
      </c>
      <c r="B11414" s="100" t="s">
        <v>13378</v>
      </c>
      <c r="C11414" s="99" t="s">
        <v>13377</v>
      </c>
      <c r="D11414" s="124">
        <v>14254</v>
      </c>
      <c r="E11414" s="157">
        <f>VLOOKUP(D11414,'SOAT LIQ'!$A$87:$C$3416,3,FALSE)</f>
        <v>4</v>
      </c>
      <c r="F11414" t="s">
        <v>21632</v>
      </c>
    </row>
    <row r="11415" spans="1:6" x14ac:dyDescent="0.25">
      <c r="A11415" t="s">
        <v>5782</v>
      </c>
      <c r="B11415" s="100" t="s">
        <v>13380</v>
      </c>
      <c r="C11415" s="99" t="s">
        <v>13379</v>
      </c>
      <c r="D11415" s="124">
        <v>14350</v>
      </c>
      <c r="E11415" s="157">
        <f>VLOOKUP(D11415,'SOAT LIQ'!$A$87:$C$3416,3,FALSE)</f>
        <v>7</v>
      </c>
      <c r="F11415" t="s">
        <v>21632</v>
      </c>
    </row>
    <row r="11416" spans="1:6" x14ac:dyDescent="0.25">
      <c r="A11416" t="s">
        <v>5523</v>
      </c>
      <c r="B11416" s="100" t="s">
        <v>13380</v>
      </c>
      <c r="C11416" s="99" t="s">
        <v>13379</v>
      </c>
      <c r="D11416" s="124">
        <v>14350</v>
      </c>
      <c r="E11416" s="157">
        <f>VLOOKUP(D11416,'SOAT LIQ'!$A$87:$C$3416,3,FALSE)</f>
        <v>7</v>
      </c>
      <c r="F11416" t="s">
        <v>21632</v>
      </c>
    </row>
    <row r="11417" spans="1:6" x14ac:dyDescent="0.25">
      <c r="A11417" t="s">
        <v>5773</v>
      </c>
      <c r="B11417" s="100" t="s">
        <v>13380</v>
      </c>
      <c r="C11417" s="99" t="s">
        <v>13379</v>
      </c>
      <c r="D11417" s="124">
        <v>14350</v>
      </c>
      <c r="E11417" s="157">
        <f>VLOOKUP(D11417,'SOAT LIQ'!$A$87:$C$3416,3,FALSE)</f>
        <v>7</v>
      </c>
      <c r="F11417" t="s">
        <v>21632</v>
      </c>
    </row>
    <row r="11418" spans="1:6" x14ac:dyDescent="0.25">
      <c r="A11418" t="s">
        <v>5773</v>
      </c>
      <c r="B11418" s="100" t="s">
        <v>13382</v>
      </c>
      <c r="C11418" s="99" t="s">
        <v>13381</v>
      </c>
      <c r="D11418" s="124">
        <v>14200</v>
      </c>
      <c r="E11418" s="157">
        <f>VLOOKUP(D11418,'SOAT LIQ'!$A$87:$C$3416,3,FALSE)</f>
        <v>4</v>
      </c>
      <c r="F11418" t="s">
        <v>21632</v>
      </c>
    </row>
    <row r="11419" spans="1:6" x14ac:dyDescent="0.25">
      <c r="A11419" t="s">
        <v>5523</v>
      </c>
      <c r="B11419" s="100" t="s">
        <v>13382</v>
      </c>
      <c r="C11419" s="99" t="s">
        <v>13381</v>
      </c>
      <c r="D11419" s="124">
        <v>14200</v>
      </c>
      <c r="E11419" s="157">
        <f>VLOOKUP(D11419,'SOAT LIQ'!$A$87:$C$3416,3,FALSE)</f>
        <v>4</v>
      </c>
      <c r="F11419" t="s">
        <v>21632</v>
      </c>
    </row>
    <row r="11420" spans="1:6" x14ac:dyDescent="0.25">
      <c r="A11420" t="s">
        <v>5782</v>
      </c>
      <c r="B11420" s="100" t="s">
        <v>13382</v>
      </c>
      <c r="C11420" s="99" t="s">
        <v>13381</v>
      </c>
      <c r="D11420" s="124">
        <v>14200</v>
      </c>
      <c r="E11420" s="157">
        <f>VLOOKUP(D11420,'SOAT LIQ'!$A$87:$C$3416,3,FALSE)</f>
        <v>4</v>
      </c>
      <c r="F11420" t="s">
        <v>21632</v>
      </c>
    </row>
    <row r="11421" spans="1:6" x14ac:dyDescent="0.25">
      <c r="A11421" t="s">
        <v>5773</v>
      </c>
      <c r="B11421" s="100" t="s">
        <v>13384</v>
      </c>
      <c r="C11421" s="99" t="s">
        <v>13383</v>
      </c>
      <c r="D11421" s="124">
        <v>13820</v>
      </c>
      <c r="E11421" s="157">
        <f>VLOOKUP(D11421,'SOAT LIQ'!$A$87:$C$3416,3,FALSE)</f>
        <v>6</v>
      </c>
      <c r="F11421" t="s">
        <v>21632</v>
      </c>
    </row>
    <row r="11422" spans="1:6" x14ac:dyDescent="0.25">
      <c r="A11422" t="s">
        <v>5782</v>
      </c>
      <c r="B11422" s="100" t="s">
        <v>13384</v>
      </c>
      <c r="C11422" s="99" t="s">
        <v>13383</v>
      </c>
      <c r="D11422" s="124">
        <v>13820</v>
      </c>
      <c r="E11422" s="157">
        <f>VLOOKUP(D11422,'SOAT LIQ'!$A$87:$C$3416,3,FALSE)</f>
        <v>6</v>
      </c>
      <c r="F11422" t="s">
        <v>21632</v>
      </c>
    </row>
    <row r="11423" spans="1:6" x14ac:dyDescent="0.25">
      <c r="A11423" t="s">
        <v>5523</v>
      </c>
      <c r="B11423" s="100" t="s">
        <v>13385</v>
      </c>
      <c r="C11423" s="99" t="s">
        <v>13386</v>
      </c>
      <c r="D11423" s="124">
        <v>14305</v>
      </c>
      <c r="E11423" s="157">
        <f>VLOOKUP(D11423,'SOAT LIQ'!$A$87:$C$3416,3,FALSE)</f>
        <v>7</v>
      </c>
      <c r="F11423" t="s">
        <v>21632</v>
      </c>
    </row>
    <row r="11424" spans="1:6" x14ac:dyDescent="0.25">
      <c r="A11424" t="s">
        <v>5782</v>
      </c>
      <c r="B11424" s="100" t="s">
        <v>13385</v>
      </c>
      <c r="C11424" s="99" t="s">
        <v>13386</v>
      </c>
      <c r="D11424" s="124">
        <v>14305</v>
      </c>
      <c r="E11424" s="157">
        <f>VLOOKUP(D11424,'SOAT LIQ'!$A$87:$C$3416,3,FALSE)</f>
        <v>7</v>
      </c>
      <c r="F11424" t="s">
        <v>21632</v>
      </c>
    </row>
    <row r="11425" spans="1:6" x14ac:dyDescent="0.25">
      <c r="A11425" t="s">
        <v>5523</v>
      </c>
      <c r="B11425" s="100" t="s">
        <v>13387</v>
      </c>
      <c r="C11425" s="100"/>
      <c r="D11425" s="124">
        <v>13820</v>
      </c>
      <c r="E11425" s="157">
        <f>VLOOKUP(D11425,'SOAT LIQ'!$A$87:$C$3416,3,FALSE)</f>
        <v>6</v>
      </c>
      <c r="F11425" t="s">
        <v>21632</v>
      </c>
    </row>
    <row r="11426" spans="1:6" x14ac:dyDescent="0.25">
      <c r="A11426" t="s">
        <v>5782</v>
      </c>
      <c r="B11426" s="100" t="s">
        <v>13387</v>
      </c>
      <c r="C11426" s="100"/>
      <c r="D11426" s="124">
        <v>13820</v>
      </c>
      <c r="E11426" s="157">
        <f>VLOOKUP(D11426,'SOAT LIQ'!$A$87:$C$3416,3,FALSE)</f>
        <v>6</v>
      </c>
      <c r="F11426" t="s">
        <v>21632</v>
      </c>
    </row>
    <row r="11427" spans="1:6" x14ac:dyDescent="0.25">
      <c r="A11427" t="s">
        <v>5523</v>
      </c>
      <c r="B11427" s="100" t="s">
        <v>13388</v>
      </c>
      <c r="C11427" s="99" t="s">
        <v>13389</v>
      </c>
      <c r="D11427" s="124">
        <v>14305</v>
      </c>
      <c r="E11427" s="157">
        <f>VLOOKUP(D11427,'SOAT LIQ'!$A$87:$C$3416,3,FALSE)</f>
        <v>7</v>
      </c>
      <c r="F11427" t="s">
        <v>21632</v>
      </c>
    </row>
    <row r="11428" spans="1:6" x14ac:dyDescent="0.25">
      <c r="A11428" t="s">
        <v>5782</v>
      </c>
      <c r="B11428" s="100" t="s">
        <v>13388</v>
      </c>
      <c r="C11428" s="99" t="s">
        <v>13389</v>
      </c>
      <c r="D11428" s="124">
        <v>14305</v>
      </c>
      <c r="E11428" s="157">
        <f>VLOOKUP(D11428,'SOAT LIQ'!$A$87:$C$3416,3,FALSE)</f>
        <v>7</v>
      </c>
      <c r="F11428" t="s">
        <v>21632</v>
      </c>
    </row>
    <row r="11429" spans="1:6" x14ac:dyDescent="0.25">
      <c r="A11429" t="s">
        <v>5523</v>
      </c>
      <c r="B11429" s="100" t="s">
        <v>13390</v>
      </c>
      <c r="C11429" s="99" t="s">
        <v>13389</v>
      </c>
      <c r="D11429" s="124">
        <v>13820</v>
      </c>
      <c r="E11429" s="157">
        <f>VLOOKUP(D11429,'SOAT LIQ'!$A$87:$C$3416,3,FALSE)</f>
        <v>6</v>
      </c>
      <c r="F11429" t="s">
        <v>21632</v>
      </c>
    </row>
    <row r="11430" spans="1:6" x14ac:dyDescent="0.25">
      <c r="A11430" t="s">
        <v>5782</v>
      </c>
      <c r="B11430" s="100" t="s">
        <v>13390</v>
      </c>
      <c r="C11430" s="99" t="s">
        <v>13389</v>
      </c>
      <c r="D11430" s="124">
        <v>13820</v>
      </c>
      <c r="E11430" s="157">
        <f>VLOOKUP(D11430,'SOAT LIQ'!$A$87:$C$3416,3,FALSE)</f>
        <v>6</v>
      </c>
      <c r="F11430" t="s">
        <v>21632</v>
      </c>
    </row>
    <row r="11431" spans="1:6" x14ac:dyDescent="0.25">
      <c r="A11431" t="s">
        <v>5773</v>
      </c>
      <c r="B11431" s="100" t="s">
        <v>13392</v>
      </c>
      <c r="C11431" s="99" t="s">
        <v>13391</v>
      </c>
      <c r="D11431" s="124">
        <v>14204</v>
      </c>
      <c r="E11431" s="157">
        <f>VLOOKUP(D11431,'SOAT LIQ'!$A$87:$C$3416,3,FALSE)</f>
        <v>6</v>
      </c>
      <c r="F11431" t="s">
        <v>21632</v>
      </c>
    </row>
    <row r="11432" spans="1:6" x14ac:dyDescent="0.25">
      <c r="A11432" t="s">
        <v>5523</v>
      </c>
      <c r="B11432" s="100" t="s">
        <v>13392</v>
      </c>
      <c r="C11432" s="99" t="s">
        <v>13391</v>
      </c>
      <c r="D11432" s="124">
        <v>14204</v>
      </c>
      <c r="E11432" s="157">
        <f>VLOOKUP(D11432,'SOAT LIQ'!$A$87:$C$3416,3,FALSE)</f>
        <v>6</v>
      </c>
      <c r="F11432" t="s">
        <v>21632</v>
      </c>
    </row>
    <row r="11433" spans="1:6" x14ac:dyDescent="0.25">
      <c r="A11433" t="s">
        <v>5782</v>
      </c>
      <c r="B11433" s="100" t="s">
        <v>13392</v>
      </c>
      <c r="C11433" s="99" t="s">
        <v>13391</v>
      </c>
      <c r="D11433" s="124">
        <v>14204</v>
      </c>
      <c r="E11433" s="157">
        <f>VLOOKUP(D11433,'SOAT LIQ'!$A$87:$C$3416,3,FALSE)</f>
        <v>6</v>
      </c>
      <c r="F11433" t="s">
        <v>21632</v>
      </c>
    </row>
    <row r="11434" spans="1:6" x14ac:dyDescent="0.25">
      <c r="A11434" t="s">
        <v>5773</v>
      </c>
      <c r="B11434" s="100" t="s">
        <v>13394</v>
      </c>
      <c r="C11434" s="99" t="s">
        <v>13393</v>
      </c>
      <c r="D11434" s="124">
        <v>14204</v>
      </c>
      <c r="E11434" s="157">
        <f>VLOOKUP(D11434,'SOAT LIQ'!$A$87:$C$3416,3,FALSE)</f>
        <v>6</v>
      </c>
      <c r="F11434" t="s">
        <v>21632</v>
      </c>
    </row>
    <row r="11435" spans="1:6" x14ac:dyDescent="0.25">
      <c r="A11435" t="s">
        <v>5782</v>
      </c>
      <c r="B11435" s="100" t="s">
        <v>13394</v>
      </c>
      <c r="C11435" s="99" t="s">
        <v>13393</v>
      </c>
      <c r="D11435" s="124">
        <v>14204</v>
      </c>
      <c r="E11435" s="157">
        <f>VLOOKUP(D11435,'SOAT LIQ'!$A$87:$C$3416,3,FALSE)</f>
        <v>6</v>
      </c>
      <c r="F11435" t="s">
        <v>21632</v>
      </c>
    </row>
    <row r="11436" spans="1:6" x14ac:dyDescent="0.25">
      <c r="A11436" t="s">
        <v>5773</v>
      </c>
      <c r="B11436" s="100" t="s">
        <v>13395</v>
      </c>
      <c r="C11436" s="99" t="s">
        <v>13371</v>
      </c>
      <c r="D11436" s="124">
        <v>13823</v>
      </c>
      <c r="E11436" s="157">
        <f>VLOOKUP(D11436,'SOAT LIQ'!$A$87:$C$3416,3,FALSE)</f>
        <v>6</v>
      </c>
      <c r="F11436" t="s">
        <v>21632</v>
      </c>
    </row>
    <row r="11437" spans="1:6" x14ac:dyDescent="0.25">
      <c r="A11437" t="s">
        <v>5782</v>
      </c>
      <c r="B11437" s="100" t="s">
        <v>13395</v>
      </c>
      <c r="C11437" s="99" t="s">
        <v>13371</v>
      </c>
      <c r="D11437" s="124">
        <v>13823</v>
      </c>
      <c r="E11437" s="157">
        <f>VLOOKUP(D11437,'SOAT LIQ'!$A$87:$C$3416,3,FALSE)</f>
        <v>6</v>
      </c>
      <c r="F11437" t="s">
        <v>21632</v>
      </c>
    </row>
    <row r="11438" spans="1:6" x14ac:dyDescent="0.25">
      <c r="A11438" t="s">
        <v>5773</v>
      </c>
      <c r="B11438" s="100" t="s">
        <v>13397</v>
      </c>
      <c r="C11438" s="99" t="s">
        <v>13396</v>
      </c>
      <c r="D11438" s="124">
        <v>13826</v>
      </c>
      <c r="E11438" s="157">
        <f>VLOOKUP(D11438,'SOAT LIQ'!$A$87:$C$3416,3,FALSE)</f>
        <v>6</v>
      </c>
      <c r="F11438" t="s">
        <v>21632</v>
      </c>
    </row>
    <row r="11439" spans="1:6" x14ac:dyDescent="0.25">
      <c r="A11439" t="s">
        <v>5782</v>
      </c>
      <c r="B11439" s="100" t="s">
        <v>13397</v>
      </c>
      <c r="C11439" s="99" t="s">
        <v>13396</v>
      </c>
      <c r="D11439" s="124">
        <v>13826</v>
      </c>
      <c r="E11439" s="157">
        <f>VLOOKUP(D11439,'SOAT LIQ'!$A$87:$C$3416,3,FALSE)</f>
        <v>6</v>
      </c>
      <c r="F11439" t="s">
        <v>21632</v>
      </c>
    </row>
    <row r="11440" spans="1:6" x14ac:dyDescent="0.25">
      <c r="A11440" t="s">
        <v>5773</v>
      </c>
      <c r="B11440" s="100" t="s">
        <v>13399</v>
      </c>
      <c r="C11440" s="99" t="s">
        <v>13398</v>
      </c>
      <c r="D11440" s="124">
        <v>14340</v>
      </c>
      <c r="E11440" s="157">
        <f>VLOOKUP(D11440,'SOAT LIQ'!$A$87:$C$3416,3,FALSE)</f>
        <v>7</v>
      </c>
      <c r="F11440" t="s">
        <v>21632</v>
      </c>
    </row>
    <row r="11441" spans="1:6" x14ac:dyDescent="0.25">
      <c r="A11441" t="s">
        <v>5523</v>
      </c>
      <c r="B11441" s="100" t="s">
        <v>13399</v>
      </c>
      <c r="C11441" s="99" t="s">
        <v>13398</v>
      </c>
      <c r="D11441" s="124">
        <v>14340</v>
      </c>
      <c r="E11441" s="157">
        <f>VLOOKUP(D11441,'SOAT LIQ'!$A$87:$C$3416,3,FALSE)</f>
        <v>7</v>
      </c>
      <c r="F11441" t="s">
        <v>21632</v>
      </c>
    </row>
    <row r="11442" spans="1:6" x14ac:dyDescent="0.25">
      <c r="A11442" t="s">
        <v>5782</v>
      </c>
      <c r="B11442" s="100" t="s">
        <v>13399</v>
      </c>
      <c r="C11442" s="99" t="s">
        <v>13398</v>
      </c>
      <c r="D11442" s="124">
        <v>14340</v>
      </c>
      <c r="E11442" s="157">
        <f>VLOOKUP(D11442,'SOAT LIQ'!$A$87:$C$3416,3,FALSE)</f>
        <v>7</v>
      </c>
      <c r="F11442" t="s">
        <v>21632</v>
      </c>
    </row>
    <row r="11443" spans="1:6" x14ac:dyDescent="0.25">
      <c r="A11443" t="s">
        <v>5773</v>
      </c>
      <c r="B11443" s="100" t="s">
        <v>13401</v>
      </c>
      <c r="C11443" s="99" t="s">
        <v>13400</v>
      </c>
      <c r="D11443" s="124">
        <v>14342</v>
      </c>
      <c r="E11443" s="157">
        <f>VLOOKUP(D11443,'SOAT LIQ'!$A$87:$C$3416,3,FALSE)</f>
        <v>10</v>
      </c>
      <c r="F11443" t="s">
        <v>21632</v>
      </c>
    </row>
    <row r="11444" spans="1:6" x14ac:dyDescent="0.25">
      <c r="A11444" t="s">
        <v>5782</v>
      </c>
      <c r="B11444" s="100" t="s">
        <v>13401</v>
      </c>
      <c r="C11444" s="99" t="s">
        <v>13400</v>
      </c>
      <c r="D11444" s="124">
        <v>14342</v>
      </c>
      <c r="E11444" s="157">
        <f>VLOOKUP(D11444,'SOAT LIQ'!$A$87:$C$3416,3,FALSE)</f>
        <v>10</v>
      </c>
      <c r="F11444" t="s">
        <v>21632</v>
      </c>
    </row>
    <row r="11445" spans="1:6" x14ac:dyDescent="0.25">
      <c r="A11445" t="s">
        <v>5523</v>
      </c>
      <c r="B11445" s="100" t="s">
        <v>13403</v>
      </c>
      <c r="C11445" s="99" t="s">
        <v>13402</v>
      </c>
      <c r="D11445" s="124">
        <v>13827</v>
      </c>
      <c r="E11445" s="157">
        <f>VLOOKUP(D11445,'SOAT LIQ'!$A$87:$C$3416,3,FALSE)</f>
        <v>6</v>
      </c>
      <c r="F11445" t="s">
        <v>21632</v>
      </c>
    </row>
    <row r="11446" spans="1:6" x14ac:dyDescent="0.25">
      <c r="A11446" t="s">
        <v>5782</v>
      </c>
      <c r="B11446" s="100" t="s">
        <v>13403</v>
      </c>
      <c r="C11446" s="99" t="s">
        <v>13402</v>
      </c>
      <c r="D11446" s="124">
        <v>13827</v>
      </c>
      <c r="E11446" s="157">
        <f>VLOOKUP(D11446,'SOAT LIQ'!$A$87:$C$3416,3,FALSE)</f>
        <v>6</v>
      </c>
      <c r="F11446" t="s">
        <v>21632</v>
      </c>
    </row>
    <row r="11447" spans="1:6" x14ac:dyDescent="0.25">
      <c r="A11447" t="s">
        <v>5773</v>
      </c>
      <c r="B11447" s="100" t="s">
        <v>13403</v>
      </c>
      <c r="C11447" s="99" t="s">
        <v>13402</v>
      </c>
      <c r="D11447" s="124">
        <v>13827</v>
      </c>
      <c r="E11447" s="157">
        <f>VLOOKUP(D11447,'SOAT LIQ'!$A$87:$C$3416,3,FALSE)</f>
        <v>6</v>
      </c>
      <c r="F11447" t="s">
        <v>21632</v>
      </c>
    </row>
    <row r="11448" spans="1:6" x14ac:dyDescent="0.25">
      <c r="A11448" t="s">
        <v>5773</v>
      </c>
      <c r="B11448" s="100" t="s">
        <v>13405</v>
      </c>
      <c r="C11448" s="99" t="s">
        <v>13404</v>
      </c>
      <c r="D11448" s="124">
        <v>14340</v>
      </c>
      <c r="E11448" s="157">
        <f>VLOOKUP(D11448,'SOAT LIQ'!$A$87:$C$3416,3,FALSE)</f>
        <v>7</v>
      </c>
      <c r="F11448" t="s">
        <v>21632</v>
      </c>
    </row>
    <row r="11449" spans="1:6" x14ac:dyDescent="0.25">
      <c r="A11449" t="s">
        <v>5782</v>
      </c>
      <c r="B11449" s="100" t="s">
        <v>13405</v>
      </c>
      <c r="C11449" s="99" t="s">
        <v>13404</v>
      </c>
      <c r="D11449" s="124">
        <v>14340</v>
      </c>
      <c r="E11449" s="157">
        <f>VLOOKUP(D11449,'SOAT LIQ'!$A$87:$C$3416,3,FALSE)</f>
        <v>7</v>
      </c>
      <c r="F11449" t="s">
        <v>21632</v>
      </c>
    </row>
    <row r="11450" spans="1:6" x14ac:dyDescent="0.25">
      <c r="A11450" t="s">
        <v>5782</v>
      </c>
      <c r="B11450" s="100" t="s">
        <v>13407</v>
      </c>
      <c r="C11450" s="99" t="s">
        <v>13406</v>
      </c>
      <c r="D11450" s="124">
        <v>14200</v>
      </c>
      <c r="E11450" s="157">
        <f>VLOOKUP(D11450,'SOAT LIQ'!$A$87:$C$3416,3,FALSE)</f>
        <v>4</v>
      </c>
      <c r="F11450" t="s">
        <v>21632</v>
      </c>
    </row>
    <row r="11451" spans="1:6" x14ac:dyDescent="0.25">
      <c r="A11451" t="s">
        <v>5773</v>
      </c>
      <c r="B11451" s="100" t="s">
        <v>13407</v>
      </c>
      <c r="C11451" s="99" t="s">
        <v>13406</v>
      </c>
      <c r="D11451" s="124">
        <v>14200</v>
      </c>
      <c r="E11451" s="157">
        <f>VLOOKUP(D11451,'SOAT LIQ'!$A$87:$C$3416,3,FALSE)</f>
        <v>4</v>
      </c>
      <c r="F11451" t="s">
        <v>21632</v>
      </c>
    </row>
    <row r="11452" spans="1:6" x14ac:dyDescent="0.25">
      <c r="A11452" t="s">
        <v>5773</v>
      </c>
      <c r="B11452" s="100" t="s">
        <v>13409</v>
      </c>
      <c r="C11452" s="99" t="s">
        <v>13408</v>
      </c>
      <c r="D11452" s="124">
        <v>14351</v>
      </c>
      <c r="E11452" s="157">
        <f>VLOOKUP(D11452,'SOAT LIQ'!$A$87:$C$3416,3,FALSE)</f>
        <v>12</v>
      </c>
      <c r="F11452" t="s">
        <v>21632</v>
      </c>
    </row>
    <row r="11453" spans="1:6" x14ac:dyDescent="0.25">
      <c r="A11453" t="s">
        <v>5782</v>
      </c>
      <c r="B11453" s="100" t="s">
        <v>13409</v>
      </c>
      <c r="C11453" s="99" t="s">
        <v>13408</v>
      </c>
      <c r="D11453" s="124">
        <v>14351</v>
      </c>
      <c r="E11453" s="157">
        <f>VLOOKUP(D11453,'SOAT LIQ'!$A$87:$C$3416,3,FALSE)</f>
        <v>12</v>
      </c>
      <c r="F11453" t="s">
        <v>21632</v>
      </c>
    </row>
    <row r="11454" spans="1:6" x14ac:dyDescent="0.25">
      <c r="A11454" t="s">
        <v>5773</v>
      </c>
      <c r="B11454" s="100" t="s">
        <v>13411</v>
      </c>
      <c r="C11454" s="99" t="s">
        <v>13410</v>
      </c>
      <c r="D11454" s="124">
        <v>14351</v>
      </c>
      <c r="E11454" s="157">
        <f>VLOOKUP(D11454,'SOAT LIQ'!$A$87:$C$3416,3,FALSE)</f>
        <v>12</v>
      </c>
      <c r="F11454" t="s">
        <v>21632</v>
      </c>
    </row>
    <row r="11455" spans="1:6" x14ac:dyDescent="0.25">
      <c r="A11455" t="s">
        <v>5782</v>
      </c>
      <c r="B11455" s="100" t="s">
        <v>13411</v>
      </c>
      <c r="C11455" s="99" t="s">
        <v>13410</v>
      </c>
      <c r="D11455" s="124">
        <v>14351</v>
      </c>
      <c r="E11455" s="157">
        <f>VLOOKUP(D11455,'SOAT LIQ'!$A$87:$C$3416,3,FALSE)</f>
        <v>12</v>
      </c>
      <c r="F11455" t="s">
        <v>21632</v>
      </c>
    </row>
    <row r="11456" spans="1:6" x14ac:dyDescent="0.25">
      <c r="A11456" t="s">
        <v>5523</v>
      </c>
      <c r="B11456" s="100" t="s">
        <v>13411</v>
      </c>
      <c r="C11456" s="99" t="s">
        <v>13410</v>
      </c>
      <c r="D11456" s="124">
        <v>14351</v>
      </c>
      <c r="E11456" s="157">
        <f>VLOOKUP(D11456,'SOAT LIQ'!$A$87:$C$3416,3,FALSE)</f>
        <v>12</v>
      </c>
      <c r="F11456" t="s">
        <v>21632</v>
      </c>
    </row>
    <row r="11457" spans="1:6" x14ac:dyDescent="0.25">
      <c r="A11457" t="s">
        <v>5773</v>
      </c>
      <c r="B11457" s="100" t="s">
        <v>13412</v>
      </c>
      <c r="C11457" s="99" t="s">
        <v>13368</v>
      </c>
      <c r="D11457" s="124">
        <v>14200</v>
      </c>
      <c r="E11457" s="157">
        <f>VLOOKUP(D11457,'SOAT LIQ'!$A$87:$C$3416,3,FALSE)</f>
        <v>4</v>
      </c>
      <c r="F11457" t="s">
        <v>21632</v>
      </c>
    </row>
    <row r="11458" spans="1:6" x14ac:dyDescent="0.25">
      <c r="A11458" t="s">
        <v>5523</v>
      </c>
      <c r="B11458" s="100" t="s">
        <v>13412</v>
      </c>
      <c r="C11458" s="99" t="s">
        <v>13368</v>
      </c>
      <c r="D11458" s="124">
        <v>14200</v>
      </c>
      <c r="E11458" s="157">
        <f>VLOOKUP(D11458,'SOAT LIQ'!$A$87:$C$3416,3,FALSE)</f>
        <v>4</v>
      </c>
      <c r="F11458" t="s">
        <v>21632</v>
      </c>
    </row>
    <row r="11459" spans="1:6" x14ac:dyDescent="0.25">
      <c r="A11459" t="s">
        <v>5782</v>
      </c>
      <c r="B11459" s="100" t="s">
        <v>13412</v>
      </c>
      <c r="C11459" s="99" t="s">
        <v>13368</v>
      </c>
      <c r="D11459" s="124">
        <v>14200</v>
      </c>
      <c r="E11459" s="157">
        <f>VLOOKUP(D11459,'SOAT LIQ'!$A$87:$C$3416,3,FALSE)</f>
        <v>4</v>
      </c>
      <c r="F11459" t="s">
        <v>21632</v>
      </c>
    </row>
    <row r="11460" spans="1:6" x14ac:dyDescent="0.25">
      <c r="A11460" t="s">
        <v>5773</v>
      </c>
      <c r="B11460" s="100" t="s">
        <v>13414</v>
      </c>
      <c r="C11460" s="99" t="s">
        <v>13413</v>
      </c>
      <c r="D11460" s="124">
        <v>14200</v>
      </c>
      <c r="E11460" s="157">
        <f>VLOOKUP(D11460,'SOAT LIQ'!$A$87:$C$3416,3,FALSE)</f>
        <v>4</v>
      </c>
      <c r="F11460" t="s">
        <v>21632</v>
      </c>
    </row>
    <row r="11461" spans="1:6" x14ac:dyDescent="0.25">
      <c r="A11461" t="s">
        <v>5523</v>
      </c>
      <c r="B11461" s="100" t="s">
        <v>13414</v>
      </c>
      <c r="C11461" s="99" t="s">
        <v>13413</v>
      </c>
      <c r="D11461" s="124">
        <v>14200</v>
      </c>
      <c r="E11461" s="157">
        <f>VLOOKUP(D11461,'SOAT LIQ'!$A$87:$C$3416,3,FALSE)</f>
        <v>4</v>
      </c>
      <c r="F11461" t="s">
        <v>21632</v>
      </c>
    </row>
    <row r="11462" spans="1:6" x14ac:dyDescent="0.25">
      <c r="A11462" t="s">
        <v>5782</v>
      </c>
      <c r="B11462" s="100" t="s">
        <v>13414</v>
      </c>
      <c r="C11462" s="99" t="s">
        <v>13413</v>
      </c>
      <c r="D11462" s="124">
        <v>14200</v>
      </c>
      <c r="E11462" s="157">
        <f>VLOOKUP(D11462,'SOAT LIQ'!$A$87:$C$3416,3,FALSE)</f>
        <v>4</v>
      </c>
      <c r="F11462" t="s">
        <v>21632</v>
      </c>
    </row>
    <row r="11463" spans="1:6" x14ac:dyDescent="0.25">
      <c r="A11463" t="s">
        <v>5773</v>
      </c>
      <c r="B11463" s="100" t="s">
        <v>13416</v>
      </c>
      <c r="C11463" s="99" t="s">
        <v>13415</v>
      </c>
      <c r="D11463" s="124">
        <v>14215</v>
      </c>
      <c r="E11463" s="157">
        <f>VLOOKUP(D11463,'SOAT LIQ'!$A$87:$C$3416,3,FALSE)</f>
        <v>20</v>
      </c>
      <c r="F11463" t="s">
        <v>21632</v>
      </c>
    </row>
    <row r="11464" spans="1:6" x14ac:dyDescent="0.25">
      <c r="A11464" t="s">
        <v>5523</v>
      </c>
      <c r="B11464" s="100" t="s">
        <v>13416</v>
      </c>
      <c r="C11464" s="99" t="s">
        <v>13415</v>
      </c>
      <c r="D11464" s="124">
        <v>14215</v>
      </c>
      <c r="E11464" s="157">
        <f>VLOOKUP(D11464,'SOAT LIQ'!$A$87:$C$3416,3,FALSE)</f>
        <v>20</v>
      </c>
      <c r="F11464" t="s">
        <v>21632</v>
      </c>
    </row>
    <row r="11465" spans="1:6" x14ac:dyDescent="0.25">
      <c r="A11465" t="s">
        <v>5782</v>
      </c>
      <c r="B11465" s="100" t="s">
        <v>13416</v>
      </c>
      <c r="C11465" s="99" t="s">
        <v>13415</v>
      </c>
      <c r="D11465" s="124">
        <v>14215</v>
      </c>
      <c r="E11465" s="157">
        <f>VLOOKUP(D11465,'SOAT LIQ'!$A$87:$C$3416,3,FALSE)</f>
        <v>20</v>
      </c>
      <c r="F11465" t="s">
        <v>21632</v>
      </c>
    </row>
    <row r="11466" spans="1:6" x14ac:dyDescent="0.25">
      <c r="A11466" t="s">
        <v>5773</v>
      </c>
      <c r="B11466" s="100" t="s">
        <v>13418</v>
      </c>
      <c r="C11466" s="99" t="s">
        <v>13417</v>
      </c>
      <c r="D11466" s="124">
        <v>14213</v>
      </c>
      <c r="E11466" s="157">
        <f>VLOOKUP(D11466,'SOAT LIQ'!$A$87:$C$3416,3,FALSE)</f>
        <v>20</v>
      </c>
      <c r="F11466" t="s">
        <v>21632</v>
      </c>
    </row>
    <row r="11467" spans="1:6" x14ac:dyDescent="0.25">
      <c r="A11467" t="s">
        <v>5523</v>
      </c>
      <c r="B11467" s="100" t="s">
        <v>13418</v>
      </c>
      <c r="C11467" s="99" t="s">
        <v>13417</v>
      </c>
      <c r="D11467" s="124">
        <v>14213</v>
      </c>
      <c r="E11467" s="157">
        <f>VLOOKUP(D11467,'SOAT LIQ'!$A$87:$C$3416,3,FALSE)</f>
        <v>20</v>
      </c>
      <c r="F11467" t="s">
        <v>21632</v>
      </c>
    </row>
    <row r="11468" spans="1:6" x14ac:dyDescent="0.25">
      <c r="A11468" t="s">
        <v>5782</v>
      </c>
      <c r="B11468" s="100" t="s">
        <v>13418</v>
      </c>
      <c r="C11468" s="99" t="s">
        <v>13417</v>
      </c>
      <c r="D11468" s="124">
        <v>14213</v>
      </c>
      <c r="E11468" s="157">
        <f>VLOOKUP(D11468,'SOAT LIQ'!$A$87:$C$3416,3,FALSE)</f>
        <v>20</v>
      </c>
      <c r="F11468" t="s">
        <v>21632</v>
      </c>
    </row>
    <row r="11469" spans="1:6" x14ac:dyDescent="0.25">
      <c r="A11469" t="s">
        <v>13419</v>
      </c>
      <c r="B11469" s="100" t="s">
        <v>13418</v>
      </c>
      <c r="C11469" s="99" t="s">
        <v>13417</v>
      </c>
      <c r="D11469" s="124">
        <v>14213</v>
      </c>
      <c r="E11469" s="157">
        <f>VLOOKUP(D11469,'SOAT LIQ'!$A$87:$C$3416,3,FALSE)</f>
        <v>20</v>
      </c>
      <c r="F11469" t="s">
        <v>21632</v>
      </c>
    </row>
    <row r="11470" spans="1:6" x14ac:dyDescent="0.25">
      <c r="A11470" t="s">
        <v>5773</v>
      </c>
      <c r="B11470" s="100" t="s">
        <v>4878</v>
      </c>
      <c r="C11470" s="99" t="s">
        <v>13420</v>
      </c>
      <c r="D11470" s="124">
        <v>14215</v>
      </c>
      <c r="E11470" s="157">
        <f>VLOOKUP(D11470,'SOAT LIQ'!$A$87:$C$3416,3,FALSE)</f>
        <v>20</v>
      </c>
      <c r="F11470" t="s">
        <v>21632</v>
      </c>
    </row>
    <row r="11471" spans="1:6" x14ac:dyDescent="0.25">
      <c r="A11471" t="s">
        <v>5782</v>
      </c>
      <c r="B11471" s="100" t="s">
        <v>4878</v>
      </c>
      <c r="C11471" s="99" t="s">
        <v>13420</v>
      </c>
      <c r="D11471" s="124">
        <v>14215</v>
      </c>
      <c r="E11471" s="157">
        <f>VLOOKUP(D11471,'SOAT LIQ'!$A$87:$C$3416,3,FALSE)</f>
        <v>20</v>
      </c>
      <c r="F11471" t="s">
        <v>21632</v>
      </c>
    </row>
    <row r="11472" spans="1:6" x14ac:dyDescent="0.25">
      <c r="A11472" t="s">
        <v>5523</v>
      </c>
      <c r="B11472" s="100" t="s">
        <v>4878</v>
      </c>
      <c r="C11472" s="99" t="s">
        <v>13420</v>
      </c>
      <c r="D11472" s="124">
        <v>14215</v>
      </c>
      <c r="E11472" s="157">
        <f>VLOOKUP(D11472,'SOAT LIQ'!$A$87:$C$3416,3,FALSE)</f>
        <v>20</v>
      </c>
      <c r="F11472" t="s">
        <v>21632</v>
      </c>
    </row>
    <row r="11473" spans="1:6" x14ac:dyDescent="0.25">
      <c r="A11473" t="s">
        <v>5773</v>
      </c>
      <c r="B11473" s="100" t="s">
        <v>4876</v>
      </c>
      <c r="C11473" s="99" t="s">
        <v>13421</v>
      </c>
      <c r="D11473" s="124">
        <v>14213</v>
      </c>
      <c r="E11473" s="157">
        <f>VLOOKUP(D11473,'SOAT LIQ'!$A$87:$C$3416,3,FALSE)</f>
        <v>20</v>
      </c>
      <c r="F11473" t="s">
        <v>21632</v>
      </c>
    </row>
    <row r="11474" spans="1:6" x14ac:dyDescent="0.25">
      <c r="A11474" t="s">
        <v>5523</v>
      </c>
      <c r="B11474" s="100" t="s">
        <v>4876</v>
      </c>
      <c r="C11474" s="99" t="s">
        <v>13421</v>
      </c>
      <c r="D11474" s="124">
        <v>14213</v>
      </c>
      <c r="E11474" s="157">
        <f>VLOOKUP(D11474,'SOAT LIQ'!$A$87:$C$3416,3,FALSE)</f>
        <v>20</v>
      </c>
      <c r="F11474" t="s">
        <v>21632</v>
      </c>
    </row>
    <row r="11475" spans="1:6" x14ac:dyDescent="0.25">
      <c r="A11475" t="s">
        <v>5782</v>
      </c>
      <c r="B11475" s="100" t="s">
        <v>4876</v>
      </c>
      <c r="C11475" s="99" t="s">
        <v>13421</v>
      </c>
      <c r="D11475" s="124">
        <v>14213</v>
      </c>
      <c r="E11475" s="157">
        <f>VLOOKUP(D11475,'SOAT LIQ'!$A$87:$C$3416,3,FALSE)</f>
        <v>20</v>
      </c>
      <c r="F11475" t="s">
        <v>21632</v>
      </c>
    </row>
    <row r="11476" spans="1:6" x14ac:dyDescent="0.25">
      <c r="A11476" t="s">
        <v>5773</v>
      </c>
      <c r="B11476" s="100" t="s">
        <v>4875</v>
      </c>
      <c r="C11476" s="99" t="s">
        <v>13422</v>
      </c>
      <c r="D11476" s="124">
        <v>14213</v>
      </c>
      <c r="E11476" s="157">
        <f>VLOOKUP(D11476,'SOAT LIQ'!$A$87:$C$3416,3,FALSE)</f>
        <v>20</v>
      </c>
      <c r="F11476" t="s">
        <v>21632</v>
      </c>
    </row>
    <row r="11477" spans="1:6" x14ac:dyDescent="0.25">
      <c r="A11477" t="s">
        <v>5782</v>
      </c>
      <c r="B11477" s="100" t="s">
        <v>4875</v>
      </c>
      <c r="C11477" s="99" t="s">
        <v>13422</v>
      </c>
      <c r="D11477" s="124">
        <v>14213</v>
      </c>
      <c r="E11477" s="157">
        <f>VLOOKUP(D11477,'SOAT LIQ'!$A$87:$C$3416,3,FALSE)</f>
        <v>20</v>
      </c>
      <c r="F11477" t="s">
        <v>21632</v>
      </c>
    </row>
    <row r="11478" spans="1:6" x14ac:dyDescent="0.25">
      <c r="A11478" t="s">
        <v>5773</v>
      </c>
      <c r="B11478" s="100" t="s">
        <v>4874</v>
      </c>
      <c r="C11478" s="99" t="s">
        <v>13423</v>
      </c>
      <c r="D11478" s="124">
        <v>14213</v>
      </c>
      <c r="E11478" s="157">
        <f>VLOOKUP(D11478,'SOAT LIQ'!$A$87:$C$3416,3,FALSE)</f>
        <v>20</v>
      </c>
      <c r="F11478" t="s">
        <v>21632</v>
      </c>
    </row>
    <row r="11479" spans="1:6" x14ac:dyDescent="0.25">
      <c r="A11479" t="s">
        <v>5523</v>
      </c>
      <c r="B11479" s="100" t="s">
        <v>4874</v>
      </c>
      <c r="C11479" s="99" t="s">
        <v>13423</v>
      </c>
      <c r="D11479" s="124">
        <v>14213</v>
      </c>
      <c r="E11479" s="157">
        <f>VLOOKUP(D11479,'SOAT LIQ'!$A$87:$C$3416,3,FALSE)</f>
        <v>20</v>
      </c>
      <c r="F11479" t="s">
        <v>21632</v>
      </c>
    </row>
    <row r="11480" spans="1:6" x14ac:dyDescent="0.25">
      <c r="A11480" t="s">
        <v>5782</v>
      </c>
      <c r="B11480" s="100" t="s">
        <v>4874</v>
      </c>
      <c r="C11480" s="99" t="s">
        <v>13423</v>
      </c>
      <c r="D11480" s="124">
        <v>14213</v>
      </c>
      <c r="E11480" s="157">
        <f>VLOOKUP(D11480,'SOAT LIQ'!$A$87:$C$3416,3,FALSE)</f>
        <v>20</v>
      </c>
      <c r="F11480" t="s">
        <v>21632</v>
      </c>
    </row>
    <row r="11481" spans="1:6" x14ac:dyDescent="0.25">
      <c r="A11481" t="s">
        <v>5773</v>
      </c>
      <c r="B11481" s="100" t="s">
        <v>13425</v>
      </c>
      <c r="C11481" s="99" t="s">
        <v>13424</v>
      </c>
      <c r="D11481" s="124">
        <v>14212</v>
      </c>
      <c r="E11481" s="157">
        <f>VLOOKUP(D11481,'SOAT LIQ'!$A$87:$C$3416,3,FALSE)</f>
        <v>9</v>
      </c>
      <c r="F11481" t="s">
        <v>21632</v>
      </c>
    </row>
    <row r="11482" spans="1:6" x14ac:dyDescent="0.25">
      <c r="A11482" t="s">
        <v>5782</v>
      </c>
      <c r="B11482" s="100" t="s">
        <v>13425</v>
      </c>
      <c r="C11482" s="99" t="s">
        <v>13424</v>
      </c>
      <c r="D11482" s="124">
        <v>14212</v>
      </c>
      <c r="E11482" s="157">
        <f>VLOOKUP(D11482,'SOAT LIQ'!$A$87:$C$3416,3,FALSE)</f>
        <v>9</v>
      </c>
      <c r="F11482" t="s">
        <v>21632</v>
      </c>
    </row>
    <row r="11483" spans="1:6" x14ac:dyDescent="0.25">
      <c r="A11483" t="s">
        <v>5523</v>
      </c>
      <c r="B11483" s="100" t="s">
        <v>13425</v>
      </c>
      <c r="C11483" s="99" t="s">
        <v>13424</v>
      </c>
      <c r="D11483" s="124">
        <v>14212</v>
      </c>
      <c r="E11483" s="157">
        <f>VLOOKUP(D11483,'SOAT LIQ'!$A$87:$C$3416,3,FALSE)</f>
        <v>9</v>
      </c>
      <c r="F11483" t="s">
        <v>21632</v>
      </c>
    </row>
    <row r="11484" spans="1:6" x14ac:dyDescent="0.25">
      <c r="A11484" t="s">
        <v>5773</v>
      </c>
      <c r="B11484" s="100" t="s">
        <v>4877</v>
      </c>
      <c r="C11484" s="99" t="s">
        <v>13426</v>
      </c>
      <c r="D11484" s="124">
        <v>14210</v>
      </c>
      <c r="E11484" s="157">
        <f>VLOOKUP(D11484,'SOAT LIQ'!$A$87:$C$3416,3,FALSE)</f>
        <v>9</v>
      </c>
      <c r="F11484" t="s">
        <v>21632</v>
      </c>
    </row>
    <row r="11485" spans="1:6" x14ac:dyDescent="0.25">
      <c r="A11485" t="s">
        <v>5523</v>
      </c>
      <c r="B11485" s="100" t="s">
        <v>4877</v>
      </c>
      <c r="C11485" s="99" t="s">
        <v>13426</v>
      </c>
      <c r="D11485" s="124">
        <v>14210</v>
      </c>
      <c r="E11485" s="157">
        <f>VLOOKUP(D11485,'SOAT LIQ'!$A$87:$C$3416,3,FALSE)</f>
        <v>9</v>
      </c>
      <c r="F11485" t="s">
        <v>21632</v>
      </c>
    </row>
    <row r="11486" spans="1:6" x14ac:dyDescent="0.25">
      <c r="A11486" t="s">
        <v>5782</v>
      </c>
      <c r="B11486" s="100" t="s">
        <v>4877</v>
      </c>
      <c r="C11486" s="99" t="s">
        <v>13426</v>
      </c>
      <c r="D11486" s="124">
        <v>14210</v>
      </c>
      <c r="E11486" s="157">
        <f>VLOOKUP(D11486,'SOAT LIQ'!$A$87:$C$3416,3,FALSE)</f>
        <v>9</v>
      </c>
      <c r="F11486" t="s">
        <v>21632</v>
      </c>
    </row>
    <row r="11487" spans="1:6" x14ac:dyDescent="0.25">
      <c r="A11487" t="s">
        <v>5773</v>
      </c>
      <c r="B11487" s="100" t="s">
        <v>13428</v>
      </c>
      <c r="C11487" s="99" t="s">
        <v>13427</v>
      </c>
      <c r="D11487" s="124">
        <v>14201</v>
      </c>
      <c r="E11487" s="157">
        <f>VLOOKUP(D11487,'SOAT LIQ'!$A$87:$C$3416,3,FALSE)</f>
        <v>7</v>
      </c>
      <c r="F11487" t="s">
        <v>21632</v>
      </c>
    </row>
    <row r="11488" spans="1:6" x14ac:dyDescent="0.25">
      <c r="A11488" t="s">
        <v>5523</v>
      </c>
      <c r="B11488" s="100" t="s">
        <v>13428</v>
      </c>
      <c r="C11488" s="99" t="s">
        <v>13427</v>
      </c>
      <c r="D11488" s="124">
        <v>14201</v>
      </c>
      <c r="E11488" s="157">
        <f>VLOOKUP(D11488,'SOAT LIQ'!$A$87:$C$3416,3,FALSE)</f>
        <v>7</v>
      </c>
      <c r="F11488" t="s">
        <v>21632</v>
      </c>
    </row>
    <row r="11489" spans="1:6" x14ac:dyDescent="0.25">
      <c r="A11489" t="s">
        <v>5782</v>
      </c>
      <c r="B11489" s="100" t="s">
        <v>13428</v>
      </c>
      <c r="C11489" s="99" t="s">
        <v>13427</v>
      </c>
      <c r="D11489" s="124">
        <v>14201</v>
      </c>
      <c r="E11489" s="157">
        <f>VLOOKUP(D11489,'SOAT LIQ'!$A$87:$C$3416,3,FALSE)</f>
        <v>7</v>
      </c>
      <c r="F11489" t="s">
        <v>21632</v>
      </c>
    </row>
    <row r="11490" spans="1:6" x14ac:dyDescent="0.25">
      <c r="A11490" t="s">
        <v>5773</v>
      </c>
      <c r="B11490" s="100" t="s">
        <v>4873</v>
      </c>
      <c r="C11490" s="99" t="s">
        <v>13429</v>
      </c>
      <c r="D11490" s="124">
        <v>14202</v>
      </c>
      <c r="E11490" s="157">
        <f>VLOOKUP(D11490,'SOAT LIQ'!$A$87:$C$3416,3,FALSE)</f>
        <v>7</v>
      </c>
      <c r="F11490" t="s">
        <v>21632</v>
      </c>
    </row>
    <row r="11491" spans="1:6" x14ac:dyDescent="0.25">
      <c r="A11491" t="s">
        <v>5523</v>
      </c>
      <c r="B11491" s="100" t="s">
        <v>4873</v>
      </c>
      <c r="C11491" s="99" t="s">
        <v>13429</v>
      </c>
      <c r="D11491" s="124">
        <v>14202</v>
      </c>
      <c r="E11491" s="157">
        <f>VLOOKUP(D11491,'SOAT LIQ'!$A$87:$C$3416,3,FALSE)</f>
        <v>7</v>
      </c>
      <c r="F11491" t="s">
        <v>21632</v>
      </c>
    </row>
    <row r="11492" spans="1:6" x14ac:dyDescent="0.25">
      <c r="A11492" t="s">
        <v>5782</v>
      </c>
      <c r="B11492" s="100" t="s">
        <v>4873</v>
      </c>
      <c r="C11492" s="99" t="s">
        <v>13429</v>
      </c>
      <c r="D11492" s="124">
        <v>14202</v>
      </c>
      <c r="E11492" s="157">
        <f>VLOOKUP(D11492,'SOAT LIQ'!$A$87:$C$3416,3,FALSE)</f>
        <v>7</v>
      </c>
      <c r="F11492" t="s">
        <v>21632</v>
      </c>
    </row>
    <row r="11493" spans="1:6" x14ac:dyDescent="0.25">
      <c r="A11493" t="s">
        <v>5773</v>
      </c>
      <c r="B11493" s="100" t="s">
        <v>13430</v>
      </c>
      <c r="C11493" s="99" t="s">
        <v>13431</v>
      </c>
      <c r="D11493" s="124">
        <v>13833</v>
      </c>
      <c r="E11493" s="157">
        <f>VLOOKUP(D11493,'SOAT LIQ'!$A$87:$C$3416,3,FALSE)</f>
        <v>8</v>
      </c>
      <c r="F11493" t="s">
        <v>21632</v>
      </c>
    </row>
    <row r="11494" spans="1:6" x14ac:dyDescent="0.25">
      <c r="A11494" t="s">
        <v>5523</v>
      </c>
      <c r="B11494" s="100" t="s">
        <v>13430</v>
      </c>
      <c r="C11494" s="99" t="s">
        <v>13431</v>
      </c>
      <c r="D11494" s="124">
        <v>13833</v>
      </c>
      <c r="E11494" s="157">
        <f>VLOOKUP(D11494,'SOAT LIQ'!$A$87:$C$3416,3,FALSE)</f>
        <v>8</v>
      </c>
      <c r="F11494" t="s">
        <v>21632</v>
      </c>
    </row>
    <row r="11495" spans="1:6" x14ac:dyDescent="0.25">
      <c r="A11495" t="s">
        <v>5782</v>
      </c>
      <c r="B11495" s="100" t="s">
        <v>13430</v>
      </c>
      <c r="C11495" s="99" t="s">
        <v>13431</v>
      </c>
      <c r="D11495" s="124">
        <v>13833</v>
      </c>
      <c r="E11495" s="157">
        <f>VLOOKUP(D11495,'SOAT LIQ'!$A$87:$C$3416,3,FALSE)</f>
        <v>8</v>
      </c>
      <c r="F11495" t="s">
        <v>21632</v>
      </c>
    </row>
    <row r="11496" spans="1:6" x14ac:dyDescent="0.25">
      <c r="A11496" t="s">
        <v>5773</v>
      </c>
      <c r="B11496" s="100" t="s">
        <v>13432</v>
      </c>
      <c r="C11496" s="99" t="s">
        <v>13431</v>
      </c>
      <c r="D11496" s="124">
        <v>13833</v>
      </c>
      <c r="E11496" s="157">
        <f>VLOOKUP(D11496,'SOAT LIQ'!$A$87:$C$3416,3,FALSE)</f>
        <v>8</v>
      </c>
      <c r="F11496" t="s">
        <v>21632</v>
      </c>
    </row>
    <row r="11497" spans="1:6" x14ac:dyDescent="0.25">
      <c r="A11497" t="s">
        <v>5782</v>
      </c>
      <c r="B11497" s="100" t="s">
        <v>13432</v>
      </c>
      <c r="C11497" s="99" t="s">
        <v>13431</v>
      </c>
      <c r="D11497" s="124">
        <v>13833</v>
      </c>
      <c r="E11497" s="157">
        <f>VLOOKUP(D11497,'SOAT LIQ'!$A$87:$C$3416,3,FALSE)</f>
        <v>8</v>
      </c>
      <c r="F11497" t="s">
        <v>21632</v>
      </c>
    </row>
    <row r="11498" spans="1:6" x14ac:dyDescent="0.25">
      <c r="A11498" t="s">
        <v>5773</v>
      </c>
      <c r="B11498" s="100" t="s">
        <v>13433</v>
      </c>
      <c r="C11498" s="99" t="s">
        <v>13431</v>
      </c>
      <c r="D11498" s="124">
        <v>14226</v>
      </c>
      <c r="E11498" s="157">
        <f>VLOOKUP(D11498,'SOAT LIQ'!$A$87:$C$3416,3,FALSE)</f>
        <v>12</v>
      </c>
      <c r="F11498" t="s">
        <v>21632</v>
      </c>
    </row>
    <row r="11499" spans="1:6" x14ac:dyDescent="0.25">
      <c r="A11499" t="s">
        <v>5782</v>
      </c>
      <c r="B11499" s="100" t="s">
        <v>13433</v>
      </c>
      <c r="C11499" s="99" t="s">
        <v>13431</v>
      </c>
      <c r="D11499" s="124">
        <v>14226</v>
      </c>
      <c r="E11499" s="157">
        <f>VLOOKUP(D11499,'SOAT LIQ'!$A$87:$C$3416,3,FALSE)</f>
        <v>12</v>
      </c>
      <c r="F11499" t="s">
        <v>21632</v>
      </c>
    </row>
    <row r="11500" spans="1:6" x14ac:dyDescent="0.25">
      <c r="A11500" t="s">
        <v>5773</v>
      </c>
      <c r="B11500" s="100" t="s">
        <v>4880</v>
      </c>
      <c r="C11500" s="99" t="s">
        <v>13434</v>
      </c>
      <c r="D11500" s="124">
        <v>14226</v>
      </c>
      <c r="E11500" s="157">
        <f>VLOOKUP(D11500,'SOAT LIQ'!$A$87:$C$3416,3,FALSE)</f>
        <v>12</v>
      </c>
      <c r="F11500" t="s">
        <v>21632</v>
      </c>
    </row>
    <row r="11501" spans="1:6" x14ac:dyDescent="0.25">
      <c r="A11501" t="s">
        <v>5523</v>
      </c>
      <c r="B11501" s="100" t="s">
        <v>4880</v>
      </c>
      <c r="C11501" s="99" t="s">
        <v>13434</v>
      </c>
      <c r="D11501" s="124">
        <v>14226</v>
      </c>
      <c r="E11501" s="157">
        <f>VLOOKUP(D11501,'SOAT LIQ'!$A$87:$C$3416,3,FALSE)</f>
        <v>12</v>
      </c>
      <c r="F11501" t="s">
        <v>21632</v>
      </c>
    </row>
    <row r="11502" spans="1:6" x14ac:dyDescent="0.25">
      <c r="A11502" t="s">
        <v>5782</v>
      </c>
      <c r="B11502" s="100" t="s">
        <v>4880</v>
      </c>
      <c r="C11502" s="99" t="s">
        <v>13434</v>
      </c>
      <c r="D11502" s="124">
        <v>14226</v>
      </c>
      <c r="E11502" s="157">
        <f>VLOOKUP(D11502,'SOAT LIQ'!$A$87:$C$3416,3,FALSE)</f>
        <v>12</v>
      </c>
      <c r="F11502" t="s">
        <v>21632</v>
      </c>
    </row>
    <row r="11503" spans="1:6" x14ac:dyDescent="0.25">
      <c r="A11503" t="s">
        <v>5773</v>
      </c>
      <c r="B11503" s="100" t="s">
        <v>13436</v>
      </c>
      <c r="C11503" s="99" t="s">
        <v>13435</v>
      </c>
      <c r="D11503" s="124">
        <v>14226</v>
      </c>
      <c r="E11503" s="157">
        <f>VLOOKUP(D11503,'SOAT LIQ'!$A$87:$C$3416,3,FALSE)</f>
        <v>12</v>
      </c>
      <c r="F11503" t="s">
        <v>21632</v>
      </c>
    </row>
    <row r="11504" spans="1:6" x14ac:dyDescent="0.25">
      <c r="A11504" t="s">
        <v>5523</v>
      </c>
      <c r="B11504" s="100" t="s">
        <v>13436</v>
      </c>
      <c r="C11504" s="99" t="s">
        <v>13435</v>
      </c>
      <c r="D11504" s="124">
        <v>14226</v>
      </c>
      <c r="E11504" s="157">
        <f>VLOOKUP(D11504,'SOAT LIQ'!$A$87:$C$3416,3,FALSE)</f>
        <v>12</v>
      </c>
      <c r="F11504" t="s">
        <v>21632</v>
      </c>
    </row>
    <row r="11505" spans="1:6" x14ac:dyDescent="0.25">
      <c r="A11505" t="s">
        <v>5782</v>
      </c>
      <c r="B11505" s="100" t="s">
        <v>13436</v>
      </c>
      <c r="C11505" s="99" t="s">
        <v>13435</v>
      </c>
      <c r="D11505" s="124">
        <v>14226</v>
      </c>
      <c r="E11505" s="157">
        <f>VLOOKUP(D11505,'SOAT LIQ'!$A$87:$C$3416,3,FALSE)</f>
        <v>12</v>
      </c>
      <c r="F11505" t="s">
        <v>21632</v>
      </c>
    </row>
    <row r="11506" spans="1:6" x14ac:dyDescent="0.25">
      <c r="A11506" t="s">
        <v>5773</v>
      </c>
      <c r="B11506" s="100" t="s">
        <v>4881</v>
      </c>
      <c r="C11506" s="99" t="s">
        <v>13437</v>
      </c>
      <c r="D11506" s="124">
        <v>14226</v>
      </c>
      <c r="E11506" s="157">
        <f>VLOOKUP(D11506,'SOAT LIQ'!$A$87:$C$3416,3,FALSE)</f>
        <v>12</v>
      </c>
      <c r="F11506" t="s">
        <v>21632</v>
      </c>
    </row>
    <row r="11507" spans="1:6" x14ac:dyDescent="0.25">
      <c r="A11507" t="s">
        <v>5782</v>
      </c>
      <c r="B11507" s="100" t="s">
        <v>4881</v>
      </c>
      <c r="C11507" s="99" t="s">
        <v>13437</v>
      </c>
      <c r="D11507" s="124">
        <v>14226</v>
      </c>
      <c r="E11507" s="157">
        <f>VLOOKUP(D11507,'SOAT LIQ'!$A$87:$C$3416,3,FALSE)</f>
        <v>12</v>
      </c>
      <c r="F11507" t="s">
        <v>21632</v>
      </c>
    </row>
    <row r="11508" spans="1:6" x14ac:dyDescent="0.25">
      <c r="A11508" t="s">
        <v>5523</v>
      </c>
      <c r="B11508" s="100" t="s">
        <v>4881</v>
      </c>
      <c r="C11508" s="99" t="s">
        <v>13437</v>
      </c>
      <c r="D11508" s="124">
        <v>14226</v>
      </c>
      <c r="E11508" s="157">
        <f>VLOOKUP(D11508,'SOAT LIQ'!$A$87:$C$3416,3,FALSE)</f>
        <v>12</v>
      </c>
      <c r="F11508" t="s">
        <v>21632</v>
      </c>
    </row>
    <row r="11509" spans="1:6" x14ac:dyDescent="0.25">
      <c r="A11509" t="s">
        <v>5773</v>
      </c>
      <c r="B11509" s="100" t="s">
        <v>13439</v>
      </c>
      <c r="C11509" s="99" t="s">
        <v>13438</v>
      </c>
      <c r="D11509" s="124">
        <v>14224</v>
      </c>
      <c r="E11509" s="157">
        <f>VLOOKUP(D11509,'SOAT LIQ'!$A$87:$C$3416,3,FALSE)</f>
        <v>10</v>
      </c>
      <c r="F11509" t="s">
        <v>21632</v>
      </c>
    </row>
    <row r="11510" spans="1:6" x14ac:dyDescent="0.25">
      <c r="A11510" t="s">
        <v>5523</v>
      </c>
      <c r="B11510" s="100" t="s">
        <v>13439</v>
      </c>
      <c r="C11510" s="99" t="s">
        <v>13438</v>
      </c>
      <c r="D11510" s="124">
        <v>14224</v>
      </c>
      <c r="E11510" s="157">
        <f>VLOOKUP(D11510,'SOAT LIQ'!$A$87:$C$3416,3,FALSE)</f>
        <v>10</v>
      </c>
      <c r="F11510" t="s">
        <v>21632</v>
      </c>
    </row>
    <row r="11511" spans="1:6" x14ac:dyDescent="0.25">
      <c r="A11511" t="s">
        <v>5782</v>
      </c>
      <c r="B11511" s="100" t="s">
        <v>13439</v>
      </c>
      <c r="C11511" s="99" t="s">
        <v>13438</v>
      </c>
      <c r="D11511" s="124">
        <v>14224</v>
      </c>
      <c r="E11511" s="157">
        <f>VLOOKUP(D11511,'SOAT LIQ'!$A$87:$C$3416,3,FALSE)</f>
        <v>10</v>
      </c>
      <c r="F11511" t="s">
        <v>21632</v>
      </c>
    </row>
    <row r="11512" spans="1:6" x14ac:dyDescent="0.25">
      <c r="A11512" t="s">
        <v>5773</v>
      </c>
      <c r="B11512" s="100" t="s">
        <v>13441</v>
      </c>
      <c r="C11512" s="99" t="s">
        <v>13440</v>
      </c>
      <c r="D11512" s="124">
        <v>14226</v>
      </c>
      <c r="E11512" s="157">
        <f>VLOOKUP(D11512,'SOAT LIQ'!$A$87:$C$3416,3,FALSE)</f>
        <v>12</v>
      </c>
      <c r="F11512" t="s">
        <v>21632</v>
      </c>
    </row>
    <row r="11513" spans="1:6" x14ac:dyDescent="0.25">
      <c r="A11513" t="s">
        <v>5523</v>
      </c>
      <c r="B11513" s="100" t="s">
        <v>13441</v>
      </c>
      <c r="C11513" s="99" t="s">
        <v>13440</v>
      </c>
      <c r="D11513" s="124">
        <v>14226</v>
      </c>
      <c r="E11513" s="157">
        <f>VLOOKUP(D11513,'SOAT LIQ'!$A$87:$C$3416,3,FALSE)</f>
        <v>12</v>
      </c>
      <c r="F11513" t="s">
        <v>21632</v>
      </c>
    </row>
    <row r="11514" spans="1:6" x14ac:dyDescent="0.25">
      <c r="A11514" t="s">
        <v>5782</v>
      </c>
      <c r="B11514" s="100" t="s">
        <v>13441</v>
      </c>
      <c r="C11514" s="99" t="s">
        <v>13440</v>
      </c>
      <c r="D11514" s="124">
        <v>14226</v>
      </c>
      <c r="E11514" s="157">
        <f>VLOOKUP(D11514,'SOAT LIQ'!$A$87:$C$3416,3,FALSE)</f>
        <v>12</v>
      </c>
      <c r="F11514" t="s">
        <v>21632</v>
      </c>
    </row>
    <row r="11515" spans="1:6" x14ac:dyDescent="0.25">
      <c r="A11515" t="s">
        <v>5773</v>
      </c>
      <c r="B11515" s="100" t="s">
        <v>13443</v>
      </c>
      <c r="C11515" s="99" t="s">
        <v>13442</v>
      </c>
      <c r="D11515" s="124">
        <v>14201</v>
      </c>
      <c r="E11515" s="157">
        <f>VLOOKUP(D11515,'SOAT LIQ'!$A$87:$C$3416,3,FALSE)</f>
        <v>7</v>
      </c>
      <c r="F11515" t="s">
        <v>21632</v>
      </c>
    </row>
    <row r="11516" spans="1:6" x14ac:dyDescent="0.25">
      <c r="A11516" t="s">
        <v>5782</v>
      </c>
      <c r="B11516" s="100" t="s">
        <v>13443</v>
      </c>
      <c r="C11516" s="99" t="s">
        <v>13442</v>
      </c>
      <c r="D11516" s="124">
        <v>14201</v>
      </c>
      <c r="E11516" s="157">
        <f>VLOOKUP(D11516,'SOAT LIQ'!$A$87:$C$3416,3,FALSE)</f>
        <v>7</v>
      </c>
      <c r="F11516" t="s">
        <v>21632</v>
      </c>
    </row>
    <row r="11517" spans="1:6" x14ac:dyDescent="0.25">
      <c r="A11517" t="s">
        <v>5773</v>
      </c>
      <c r="B11517" s="100" t="s">
        <v>13445</v>
      </c>
      <c r="C11517" s="99" t="s">
        <v>13444</v>
      </c>
      <c r="D11517" s="124">
        <v>14222</v>
      </c>
      <c r="E11517" s="157">
        <f>VLOOKUP(D11517,'SOAT LIQ'!$A$87:$C$3416,3,FALSE)</f>
        <v>7</v>
      </c>
      <c r="F11517" t="s">
        <v>21632</v>
      </c>
    </row>
    <row r="11518" spans="1:6" x14ac:dyDescent="0.25">
      <c r="A11518" t="s">
        <v>5782</v>
      </c>
      <c r="B11518" s="100" t="s">
        <v>13445</v>
      </c>
      <c r="C11518" s="99" t="s">
        <v>13444</v>
      </c>
      <c r="D11518" s="124">
        <v>14222</v>
      </c>
      <c r="E11518" s="157">
        <f>VLOOKUP(D11518,'SOAT LIQ'!$A$87:$C$3416,3,FALSE)</f>
        <v>7</v>
      </c>
      <c r="F11518" t="s">
        <v>21632</v>
      </c>
    </row>
    <row r="11519" spans="1:6" x14ac:dyDescent="0.25">
      <c r="A11519" t="s">
        <v>5401</v>
      </c>
      <c r="B11519" s="100" t="s">
        <v>13446</v>
      </c>
      <c r="C11519" s="99" t="s">
        <v>13444</v>
      </c>
      <c r="D11519" s="124">
        <v>14226</v>
      </c>
      <c r="E11519" s="157">
        <f>VLOOKUP(D11519,'SOAT LIQ'!$A$87:$C$3416,3,FALSE)</f>
        <v>12</v>
      </c>
      <c r="F11519" t="s">
        <v>21632</v>
      </c>
    </row>
    <row r="11520" spans="1:6" x14ac:dyDescent="0.25">
      <c r="A11520" t="s">
        <v>5782</v>
      </c>
      <c r="B11520" s="100" t="s">
        <v>13446</v>
      </c>
      <c r="C11520" s="99" t="s">
        <v>13444</v>
      </c>
      <c r="D11520" s="124">
        <v>14226</v>
      </c>
      <c r="E11520" s="157">
        <f>VLOOKUP(D11520,'SOAT LIQ'!$A$87:$C$3416,3,FALSE)</f>
        <v>12</v>
      </c>
      <c r="F11520" t="s">
        <v>21632</v>
      </c>
    </row>
    <row r="11521" spans="1:6" x14ac:dyDescent="0.25">
      <c r="A11521" t="s">
        <v>5773</v>
      </c>
      <c r="B11521" s="100" t="s">
        <v>13446</v>
      </c>
      <c r="C11521" s="99" t="s">
        <v>13444</v>
      </c>
      <c r="D11521" s="124">
        <v>14226</v>
      </c>
      <c r="E11521" s="157">
        <f>VLOOKUP(D11521,'SOAT LIQ'!$A$87:$C$3416,3,FALSE)</f>
        <v>12</v>
      </c>
      <c r="F11521" t="s">
        <v>21632</v>
      </c>
    </row>
    <row r="11522" spans="1:6" x14ac:dyDescent="0.25">
      <c r="A11522" t="s">
        <v>5401</v>
      </c>
      <c r="B11522" s="100" t="s">
        <v>13447</v>
      </c>
      <c r="C11522" s="99" t="s">
        <v>13444</v>
      </c>
      <c r="D11522" s="124">
        <v>14226</v>
      </c>
      <c r="E11522" s="157">
        <f>VLOOKUP(D11522,'SOAT LIQ'!$A$87:$C$3416,3,FALSE)</f>
        <v>12</v>
      </c>
      <c r="F11522" t="s">
        <v>21632</v>
      </c>
    </row>
    <row r="11523" spans="1:6" x14ac:dyDescent="0.25">
      <c r="A11523" t="s">
        <v>5773</v>
      </c>
      <c r="B11523" s="100" t="s">
        <v>13447</v>
      </c>
      <c r="C11523" s="99" t="s">
        <v>13444</v>
      </c>
      <c r="D11523" s="124">
        <v>14226</v>
      </c>
      <c r="E11523" s="157">
        <f>VLOOKUP(D11523,'SOAT LIQ'!$A$87:$C$3416,3,FALSE)</f>
        <v>12</v>
      </c>
      <c r="F11523" t="s">
        <v>21632</v>
      </c>
    </row>
    <row r="11524" spans="1:6" x14ac:dyDescent="0.25">
      <c r="A11524" t="s">
        <v>5782</v>
      </c>
      <c r="B11524" s="100" t="s">
        <v>13447</v>
      </c>
      <c r="C11524" s="99" t="s">
        <v>13444</v>
      </c>
      <c r="D11524" s="124">
        <v>14226</v>
      </c>
      <c r="E11524" s="157">
        <f>VLOOKUP(D11524,'SOAT LIQ'!$A$87:$C$3416,3,FALSE)</f>
        <v>12</v>
      </c>
      <c r="F11524" t="s">
        <v>21632</v>
      </c>
    </row>
    <row r="11525" spans="1:6" x14ac:dyDescent="0.25">
      <c r="A11525" t="s">
        <v>5773</v>
      </c>
      <c r="B11525" s="100" t="s">
        <v>13449</v>
      </c>
      <c r="C11525" s="99" t="s">
        <v>13448</v>
      </c>
      <c r="D11525" s="124">
        <v>14604</v>
      </c>
      <c r="E11525" s="157">
        <f>VLOOKUP(D11525,'SOAT LIQ'!$A$87:$C$3416,3,FALSE)</f>
        <v>13</v>
      </c>
      <c r="F11525" t="s">
        <v>21632</v>
      </c>
    </row>
    <row r="11526" spans="1:6" x14ac:dyDescent="0.25">
      <c r="A11526" t="s">
        <v>5523</v>
      </c>
      <c r="B11526" s="100" t="s">
        <v>13449</v>
      </c>
      <c r="C11526" s="99" t="s">
        <v>13448</v>
      </c>
      <c r="D11526" s="124">
        <v>14604</v>
      </c>
      <c r="E11526" s="157">
        <f>VLOOKUP(D11526,'SOAT LIQ'!$A$87:$C$3416,3,FALSE)</f>
        <v>13</v>
      </c>
      <c r="F11526" t="s">
        <v>21632</v>
      </c>
    </row>
    <row r="11527" spans="1:6" x14ac:dyDescent="0.25">
      <c r="A11527" t="s">
        <v>5782</v>
      </c>
      <c r="B11527" s="100" t="s">
        <v>13449</v>
      </c>
      <c r="C11527" s="99" t="s">
        <v>13448</v>
      </c>
      <c r="D11527" s="124">
        <v>14604</v>
      </c>
      <c r="E11527" s="157">
        <f>VLOOKUP(D11527,'SOAT LIQ'!$A$87:$C$3416,3,FALSE)</f>
        <v>13</v>
      </c>
      <c r="F11527" t="s">
        <v>21632</v>
      </c>
    </row>
    <row r="11528" spans="1:6" x14ac:dyDescent="0.25">
      <c r="A11528" t="s">
        <v>5401</v>
      </c>
      <c r="B11528" s="100" t="s">
        <v>13451</v>
      </c>
      <c r="C11528" s="99" t="s">
        <v>13450</v>
      </c>
      <c r="D11528" s="124">
        <v>15233</v>
      </c>
      <c r="E11528" s="157">
        <f>VLOOKUP(D11528,'SOAT LIQ'!$A$87:$C$3416,3,FALSE)</f>
        <v>7</v>
      </c>
      <c r="F11528" t="s">
        <v>21632</v>
      </c>
    </row>
    <row r="11529" spans="1:6" x14ac:dyDescent="0.25">
      <c r="A11529" t="s">
        <v>5523</v>
      </c>
      <c r="B11529" s="100" t="s">
        <v>13451</v>
      </c>
      <c r="C11529" s="99" t="s">
        <v>13450</v>
      </c>
      <c r="D11529" s="124">
        <v>15233</v>
      </c>
      <c r="E11529" s="157">
        <f>VLOOKUP(D11529,'SOAT LIQ'!$A$87:$C$3416,3,FALSE)</f>
        <v>7</v>
      </c>
      <c r="F11529" t="s">
        <v>21632</v>
      </c>
    </row>
    <row r="11530" spans="1:6" x14ac:dyDescent="0.25">
      <c r="A11530" t="s">
        <v>5782</v>
      </c>
      <c r="B11530" s="100" t="s">
        <v>13451</v>
      </c>
      <c r="C11530" s="99" t="s">
        <v>13450</v>
      </c>
      <c r="D11530" s="124">
        <v>15233</v>
      </c>
      <c r="E11530" s="157">
        <f>VLOOKUP(D11530,'SOAT LIQ'!$A$87:$C$3416,3,FALSE)</f>
        <v>7</v>
      </c>
      <c r="F11530" t="s">
        <v>21632</v>
      </c>
    </row>
    <row r="11531" spans="1:6" x14ac:dyDescent="0.25">
      <c r="A11531" t="s">
        <v>5773</v>
      </c>
      <c r="B11531" s="100" t="s">
        <v>13451</v>
      </c>
      <c r="C11531" s="99" t="s">
        <v>13450</v>
      </c>
      <c r="D11531" s="124">
        <v>15233</v>
      </c>
      <c r="E11531" s="157">
        <f>VLOOKUP(D11531,'SOAT LIQ'!$A$87:$C$3416,3,FALSE)</f>
        <v>7</v>
      </c>
      <c r="F11531" t="s">
        <v>21632</v>
      </c>
    </row>
    <row r="11532" spans="1:6" x14ac:dyDescent="0.25">
      <c r="A11532" t="s">
        <v>5773</v>
      </c>
      <c r="B11532" s="100" t="s">
        <v>13452</v>
      </c>
      <c r="C11532" s="99" t="s">
        <v>13453</v>
      </c>
      <c r="D11532" s="124">
        <v>14230</v>
      </c>
      <c r="E11532" s="157">
        <f>VLOOKUP(D11532,'SOAT LIQ'!$A$87:$C$3416,3,FALSE)</f>
        <v>8</v>
      </c>
      <c r="F11532" t="s">
        <v>21632</v>
      </c>
    </row>
    <row r="11533" spans="1:6" x14ac:dyDescent="0.25">
      <c r="A11533" t="s">
        <v>5523</v>
      </c>
      <c r="B11533" s="100" t="s">
        <v>13452</v>
      </c>
      <c r="C11533" s="99" t="s">
        <v>13453</v>
      </c>
      <c r="D11533" s="124">
        <v>14230</v>
      </c>
      <c r="E11533" s="157">
        <f>VLOOKUP(D11533,'SOAT LIQ'!$A$87:$C$3416,3,FALSE)</f>
        <v>8</v>
      </c>
      <c r="F11533" t="s">
        <v>21632</v>
      </c>
    </row>
    <row r="11534" spans="1:6" x14ac:dyDescent="0.25">
      <c r="A11534" t="s">
        <v>5782</v>
      </c>
      <c r="B11534" s="100" t="s">
        <v>13452</v>
      </c>
      <c r="C11534" s="99" t="s">
        <v>13453</v>
      </c>
      <c r="D11534" s="124">
        <v>14230</v>
      </c>
      <c r="E11534" s="157">
        <f>VLOOKUP(D11534,'SOAT LIQ'!$A$87:$C$3416,3,FALSE)</f>
        <v>8</v>
      </c>
      <c r="F11534" t="s">
        <v>21632</v>
      </c>
    </row>
    <row r="11535" spans="1:6" x14ac:dyDescent="0.25">
      <c r="A11535" t="s">
        <v>5782</v>
      </c>
      <c r="B11535" s="100" t="s">
        <v>13454</v>
      </c>
      <c r="C11535" s="99" t="s">
        <v>13453</v>
      </c>
      <c r="D11535" s="124">
        <v>14234</v>
      </c>
      <c r="E11535" s="157">
        <f>VLOOKUP(D11535,'SOAT LIQ'!$A$87:$C$3416,3,FALSE)</f>
        <v>20</v>
      </c>
      <c r="F11535" t="s">
        <v>21632</v>
      </c>
    </row>
    <row r="11536" spans="1:6" x14ac:dyDescent="0.25">
      <c r="A11536" t="s">
        <v>5523</v>
      </c>
      <c r="B11536" s="100" t="s">
        <v>13454</v>
      </c>
      <c r="C11536" s="99" t="s">
        <v>13453</v>
      </c>
      <c r="D11536" s="124">
        <v>14234</v>
      </c>
      <c r="E11536" s="157">
        <f>VLOOKUP(D11536,'SOAT LIQ'!$A$87:$C$3416,3,FALSE)</f>
        <v>20</v>
      </c>
      <c r="F11536" t="s">
        <v>21632</v>
      </c>
    </row>
    <row r="11537" spans="1:6" x14ac:dyDescent="0.25">
      <c r="A11537" t="s">
        <v>5773</v>
      </c>
      <c r="B11537" s="100" t="s">
        <v>13454</v>
      </c>
      <c r="C11537" s="99" t="s">
        <v>13453</v>
      </c>
      <c r="D11537" s="124">
        <v>14234</v>
      </c>
      <c r="E11537" s="157">
        <f>VLOOKUP(D11537,'SOAT LIQ'!$A$87:$C$3416,3,FALSE)</f>
        <v>20</v>
      </c>
      <c r="F11537" t="s">
        <v>21632</v>
      </c>
    </row>
    <row r="11538" spans="1:6" x14ac:dyDescent="0.25">
      <c r="A11538" t="s">
        <v>5773</v>
      </c>
      <c r="B11538" s="100" t="s">
        <v>13456</v>
      </c>
      <c r="C11538" s="99" t="s">
        <v>13455</v>
      </c>
      <c r="D11538" s="124">
        <v>14235</v>
      </c>
      <c r="E11538" s="157">
        <f>VLOOKUP(D11538,'SOAT LIQ'!$A$87:$C$3416,3,FALSE)</f>
        <v>22</v>
      </c>
      <c r="F11538" t="s">
        <v>21632</v>
      </c>
    </row>
    <row r="11539" spans="1:6" x14ac:dyDescent="0.25">
      <c r="A11539" t="s">
        <v>5523</v>
      </c>
      <c r="B11539" s="100" t="s">
        <v>13456</v>
      </c>
      <c r="C11539" s="99" t="s">
        <v>13455</v>
      </c>
      <c r="D11539" s="124">
        <v>14235</v>
      </c>
      <c r="E11539" s="157">
        <f>VLOOKUP(D11539,'SOAT LIQ'!$A$87:$C$3416,3,FALSE)</f>
        <v>22</v>
      </c>
      <c r="F11539" t="s">
        <v>21632</v>
      </c>
    </row>
    <row r="11540" spans="1:6" x14ac:dyDescent="0.25">
      <c r="A11540" t="s">
        <v>5782</v>
      </c>
      <c r="B11540" s="100" t="s">
        <v>13456</v>
      </c>
      <c r="C11540" s="99" t="s">
        <v>13455</v>
      </c>
      <c r="D11540" s="124">
        <v>14235</v>
      </c>
      <c r="E11540" s="157">
        <f>VLOOKUP(D11540,'SOAT LIQ'!$A$87:$C$3416,3,FALSE)</f>
        <v>22</v>
      </c>
      <c r="F11540" t="s">
        <v>21632</v>
      </c>
    </row>
    <row r="11541" spans="1:6" x14ac:dyDescent="0.25">
      <c r="A11541" t="s">
        <v>5904</v>
      </c>
      <c r="B11541" s="100" t="s">
        <v>13456</v>
      </c>
      <c r="C11541" s="99" t="s">
        <v>13455</v>
      </c>
      <c r="D11541" s="124">
        <v>14235</v>
      </c>
      <c r="E11541" s="157">
        <f>VLOOKUP(D11541,'SOAT LIQ'!$A$87:$C$3416,3,FALSE)</f>
        <v>22</v>
      </c>
      <c r="F11541" t="s">
        <v>21632</v>
      </c>
    </row>
    <row r="11542" spans="1:6" x14ac:dyDescent="0.25">
      <c r="A11542" t="s">
        <v>5773</v>
      </c>
      <c r="B11542" s="100" t="s">
        <v>13457</v>
      </c>
      <c r="C11542" s="99" t="s">
        <v>13455</v>
      </c>
      <c r="D11542" s="124">
        <v>14235</v>
      </c>
      <c r="E11542" s="157">
        <f>VLOOKUP(D11542,'SOAT LIQ'!$A$87:$C$3416,3,FALSE)</f>
        <v>22</v>
      </c>
      <c r="F11542" t="s">
        <v>21632</v>
      </c>
    </row>
    <row r="11543" spans="1:6" x14ac:dyDescent="0.25">
      <c r="A11543" t="s">
        <v>5523</v>
      </c>
      <c r="B11543" s="100" t="s">
        <v>13457</v>
      </c>
      <c r="C11543" s="99" t="s">
        <v>13455</v>
      </c>
      <c r="D11543" s="124">
        <v>14235</v>
      </c>
      <c r="E11543" s="157">
        <f>VLOOKUP(D11543,'SOAT LIQ'!$A$87:$C$3416,3,FALSE)</f>
        <v>22</v>
      </c>
      <c r="F11543" t="s">
        <v>21632</v>
      </c>
    </row>
    <row r="11544" spans="1:6" x14ac:dyDescent="0.25">
      <c r="A11544" t="s">
        <v>5782</v>
      </c>
      <c r="B11544" s="100" t="s">
        <v>13457</v>
      </c>
      <c r="C11544" s="99" t="s">
        <v>13455</v>
      </c>
      <c r="D11544" s="124">
        <v>14235</v>
      </c>
      <c r="E11544" s="157">
        <f>VLOOKUP(D11544,'SOAT LIQ'!$A$87:$C$3416,3,FALSE)</f>
        <v>22</v>
      </c>
      <c r="F11544" t="s">
        <v>21632</v>
      </c>
    </row>
    <row r="11545" spans="1:6" x14ac:dyDescent="0.25">
      <c r="A11545" t="s">
        <v>5782</v>
      </c>
      <c r="B11545" s="100" t="s">
        <v>13458</v>
      </c>
      <c r="C11545" s="99" t="s">
        <v>13453</v>
      </c>
      <c r="D11545" s="124">
        <v>15131</v>
      </c>
      <c r="E11545" s="157">
        <f>VLOOKUP(D11545,'SOAT LIQ'!$A$87:$C$3416,3,FALSE)</f>
        <v>10</v>
      </c>
      <c r="F11545" t="s">
        <v>21632</v>
      </c>
    </row>
    <row r="11546" spans="1:6" x14ac:dyDescent="0.25">
      <c r="A11546" t="s">
        <v>5523</v>
      </c>
      <c r="B11546" s="100" t="s">
        <v>13458</v>
      </c>
      <c r="C11546" s="99" t="s">
        <v>13453</v>
      </c>
      <c r="D11546" s="124">
        <v>15131</v>
      </c>
      <c r="E11546" s="157">
        <f>VLOOKUP(D11546,'SOAT LIQ'!$A$87:$C$3416,3,FALSE)</f>
        <v>10</v>
      </c>
      <c r="F11546" t="s">
        <v>21632</v>
      </c>
    </row>
    <row r="11547" spans="1:6" x14ac:dyDescent="0.25">
      <c r="A11547" t="s">
        <v>5773</v>
      </c>
      <c r="B11547" s="100" t="s">
        <v>13458</v>
      </c>
      <c r="C11547" s="99" t="s">
        <v>13453</v>
      </c>
      <c r="D11547" s="124">
        <v>15131</v>
      </c>
      <c r="E11547" s="157">
        <f>VLOOKUP(D11547,'SOAT LIQ'!$A$87:$C$3416,3,FALSE)</f>
        <v>10</v>
      </c>
      <c r="F11547" t="s">
        <v>21632</v>
      </c>
    </row>
    <row r="11548" spans="1:6" x14ac:dyDescent="0.25">
      <c r="A11548" t="s">
        <v>5773</v>
      </c>
      <c r="B11548" s="100" t="s">
        <v>13460</v>
      </c>
      <c r="C11548" s="99" t="s">
        <v>13459</v>
      </c>
      <c r="D11548" s="124">
        <v>14230</v>
      </c>
      <c r="E11548" s="157">
        <f>VLOOKUP(D11548,'SOAT LIQ'!$A$87:$C$3416,3,FALSE)</f>
        <v>8</v>
      </c>
      <c r="F11548" t="s">
        <v>21632</v>
      </c>
    </row>
    <row r="11549" spans="1:6" x14ac:dyDescent="0.25">
      <c r="A11549" t="s">
        <v>5782</v>
      </c>
      <c r="B11549" s="100" t="s">
        <v>13460</v>
      </c>
      <c r="C11549" s="99" t="s">
        <v>13459</v>
      </c>
      <c r="D11549" s="124">
        <v>14230</v>
      </c>
      <c r="E11549" s="157">
        <f>VLOOKUP(D11549,'SOAT LIQ'!$A$87:$C$3416,3,FALSE)</f>
        <v>8</v>
      </c>
      <c r="F11549" t="s">
        <v>21632</v>
      </c>
    </row>
    <row r="11550" spans="1:6" x14ac:dyDescent="0.25">
      <c r="A11550" t="s">
        <v>5523</v>
      </c>
      <c r="B11550" s="100" t="s">
        <v>13460</v>
      </c>
      <c r="C11550" s="99" t="s">
        <v>13459</v>
      </c>
      <c r="D11550" s="124">
        <v>14230</v>
      </c>
      <c r="E11550" s="157">
        <f>VLOOKUP(D11550,'SOAT LIQ'!$A$87:$C$3416,3,FALSE)</f>
        <v>8</v>
      </c>
      <c r="F11550" t="s">
        <v>21632</v>
      </c>
    </row>
    <row r="11551" spans="1:6" x14ac:dyDescent="0.25">
      <c r="A11551" t="s">
        <v>5773</v>
      </c>
      <c r="B11551" s="100" t="s">
        <v>13462</v>
      </c>
      <c r="C11551" s="99" t="s">
        <v>13461</v>
      </c>
      <c r="D11551" s="124">
        <v>14232</v>
      </c>
      <c r="E11551" s="157">
        <f>VLOOKUP(D11551,'SOAT LIQ'!$A$87:$C$3416,3,FALSE)</f>
        <v>11</v>
      </c>
      <c r="F11551" t="s">
        <v>21632</v>
      </c>
    </row>
    <row r="11552" spans="1:6" x14ac:dyDescent="0.25">
      <c r="A11552" t="s">
        <v>5782</v>
      </c>
      <c r="B11552" s="100" t="s">
        <v>13462</v>
      </c>
      <c r="C11552" s="99" t="s">
        <v>13461</v>
      </c>
      <c r="D11552" s="124">
        <v>14232</v>
      </c>
      <c r="E11552" s="157">
        <f>VLOOKUP(D11552,'SOAT LIQ'!$A$87:$C$3416,3,FALSE)</f>
        <v>11</v>
      </c>
      <c r="F11552" t="s">
        <v>21632</v>
      </c>
    </row>
    <row r="11553" spans="1:6" x14ac:dyDescent="0.25">
      <c r="A11553" t="s">
        <v>5523</v>
      </c>
      <c r="B11553" s="100" t="s">
        <v>13462</v>
      </c>
      <c r="C11553" s="99" t="s">
        <v>13461</v>
      </c>
      <c r="D11553" s="124">
        <v>14232</v>
      </c>
      <c r="E11553" s="157">
        <f>VLOOKUP(D11553,'SOAT LIQ'!$A$87:$C$3416,3,FALSE)</f>
        <v>11</v>
      </c>
      <c r="F11553" t="s">
        <v>21632</v>
      </c>
    </row>
    <row r="11554" spans="1:6" x14ac:dyDescent="0.25">
      <c r="A11554" t="s">
        <v>5773</v>
      </c>
      <c r="B11554" s="100" t="s">
        <v>4882</v>
      </c>
      <c r="C11554" s="99" t="s">
        <v>13463</v>
      </c>
      <c r="D11554" s="124">
        <v>14236</v>
      </c>
      <c r="E11554" s="157">
        <f>VLOOKUP(D11554,'SOAT LIQ'!$A$87:$C$3416,3,FALSE)</f>
        <v>20</v>
      </c>
      <c r="F11554" t="s">
        <v>21632</v>
      </c>
    </row>
    <row r="11555" spans="1:6" x14ac:dyDescent="0.25">
      <c r="A11555" t="s">
        <v>5782</v>
      </c>
      <c r="B11555" s="100" t="s">
        <v>4882</v>
      </c>
      <c r="C11555" s="99" t="s">
        <v>13463</v>
      </c>
      <c r="D11555" s="124">
        <v>14236</v>
      </c>
      <c r="E11555" s="157">
        <f>VLOOKUP(D11555,'SOAT LIQ'!$A$87:$C$3416,3,FALSE)</f>
        <v>20</v>
      </c>
      <c r="F11555" t="s">
        <v>21632</v>
      </c>
    </row>
    <row r="11556" spans="1:6" x14ac:dyDescent="0.25">
      <c r="A11556" t="s">
        <v>5773</v>
      </c>
      <c r="B11556" s="100" t="s">
        <v>13465</v>
      </c>
      <c r="C11556" s="99" t="s">
        <v>13464</v>
      </c>
      <c r="D11556" s="124">
        <v>14605</v>
      </c>
      <c r="E11556" s="157">
        <f>VLOOKUP(D11556,'SOAT LIQ'!$A$87:$C$3416,3,FALSE)</f>
        <v>13</v>
      </c>
      <c r="F11556" t="s">
        <v>21632</v>
      </c>
    </row>
    <row r="11557" spans="1:6" x14ac:dyDescent="0.25">
      <c r="A11557" t="s">
        <v>5782</v>
      </c>
      <c r="B11557" s="100" t="s">
        <v>13465</v>
      </c>
      <c r="C11557" s="99" t="s">
        <v>13464</v>
      </c>
      <c r="D11557" s="124">
        <v>14605</v>
      </c>
      <c r="E11557" s="157">
        <f>VLOOKUP(D11557,'SOAT LIQ'!$A$87:$C$3416,3,FALSE)</f>
        <v>13</v>
      </c>
      <c r="F11557" t="s">
        <v>21632</v>
      </c>
    </row>
    <row r="11558" spans="1:6" x14ac:dyDescent="0.25">
      <c r="A11558" t="s">
        <v>5523</v>
      </c>
      <c r="B11558" s="100" t="s">
        <v>13465</v>
      </c>
      <c r="C11558" s="99" t="s">
        <v>13464</v>
      </c>
      <c r="D11558" s="124">
        <v>14605</v>
      </c>
      <c r="E11558" s="157">
        <f>VLOOKUP(D11558,'SOAT LIQ'!$A$87:$C$3416,3,FALSE)</f>
        <v>13</v>
      </c>
      <c r="F11558" t="s">
        <v>21632</v>
      </c>
    </row>
    <row r="11559" spans="1:6" x14ac:dyDescent="0.25">
      <c r="A11559" t="s">
        <v>5401</v>
      </c>
      <c r="B11559" s="100" t="s">
        <v>13467</v>
      </c>
      <c r="C11559" s="99" t="s">
        <v>13466</v>
      </c>
      <c r="D11559" s="124">
        <v>14603</v>
      </c>
      <c r="E11559" s="157">
        <f>VLOOKUP(D11559,'SOAT LIQ'!$A$87:$C$3416,3,FALSE)</f>
        <v>23</v>
      </c>
      <c r="F11559" t="s">
        <v>21632</v>
      </c>
    </row>
    <row r="11560" spans="1:6" x14ac:dyDescent="0.25">
      <c r="A11560" t="s">
        <v>5523</v>
      </c>
      <c r="B11560" s="100" t="s">
        <v>13467</v>
      </c>
      <c r="C11560" s="99" t="s">
        <v>13466</v>
      </c>
      <c r="D11560" s="124">
        <v>14603</v>
      </c>
      <c r="E11560" s="157">
        <f>VLOOKUP(D11560,'SOAT LIQ'!$A$87:$C$3416,3,FALSE)</f>
        <v>23</v>
      </c>
      <c r="F11560" t="s">
        <v>21632</v>
      </c>
    </row>
    <row r="11561" spans="1:6" x14ac:dyDescent="0.25">
      <c r="A11561" t="s">
        <v>5782</v>
      </c>
      <c r="B11561" s="100" t="s">
        <v>13467</v>
      </c>
      <c r="C11561" s="99" t="s">
        <v>13466</v>
      </c>
      <c r="D11561" s="124">
        <v>14603</v>
      </c>
      <c r="E11561" s="157">
        <f>VLOOKUP(D11561,'SOAT LIQ'!$A$87:$C$3416,3,FALSE)</f>
        <v>23</v>
      </c>
      <c r="F11561" t="s">
        <v>21632</v>
      </c>
    </row>
    <row r="11562" spans="1:6" x14ac:dyDescent="0.25">
      <c r="A11562" t="s">
        <v>5773</v>
      </c>
      <c r="B11562" s="100" t="s">
        <v>13467</v>
      </c>
      <c r="C11562" s="99" t="s">
        <v>13466</v>
      </c>
      <c r="D11562" s="124">
        <v>14603</v>
      </c>
      <c r="E11562" s="157">
        <f>VLOOKUP(D11562,'SOAT LIQ'!$A$87:$C$3416,3,FALSE)</f>
        <v>23</v>
      </c>
      <c r="F11562" t="s">
        <v>21632</v>
      </c>
    </row>
    <row r="11563" spans="1:6" x14ac:dyDescent="0.25">
      <c r="A11563" t="s">
        <v>5773</v>
      </c>
      <c r="B11563" s="100" t="s">
        <v>4680</v>
      </c>
      <c r="C11563" s="99" t="s">
        <v>13468</v>
      </c>
      <c r="D11563" s="124">
        <v>14513</v>
      </c>
      <c r="E11563" s="157">
        <f>VLOOKUP(D11563,'SOAT LIQ'!$A$87:$C$3416,3,FALSE)</f>
        <v>12</v>
      </c>
      <c r="F11563" t="s">
        <v>21632</v>
      </c>
    </row>
    <row r="11564" spans="1:6" x14ac:dyDescent="0.25">
      <c r="A11564" t="s">
        <v>5782</v>
      </c>
      <c r="B11564" s="100" t="s">
        <v>4680</v>
      </c>
      <c r="C11564" s="99" t="s">
        <v>13468</v>
      </c>
      <c r="D11564" s="124">
        <v>14513</v>
      </c>
      <c r="E11564" s="157">
        <f>VLOOKUP(D11564,'SOAT LIQ'!$A$87:$C$3416,3,FALSE)</f>
        <v>12</v>
      </c>
      <c r="F11564" t="s">
        <v>21632</v>
      </c>
    </row>
    <row r="11565" spans="1:6" x14ac:dyDescent="0.25">
      <c r="A11565" t="s">
        <v>5523</v>
      </c>
      <c r="B11565" s="100" t="s">
        <v>13470</v>
      </c>
      <c r="C11565" s="99" t="s">
        <v>13469</v>
      </c>
      <c r="D11565" s="124">
        <v>14510</v>
      </c>
      <c r="E11565" s="157">
        <f>VLOOKUP(D11565,'SOAT LIQ'!$A$87:$C$3416,3,FALSE)</f>
        <v>8</v>
      </c>
      <c r="F11565" t="s">
        <v>21632</v>
      </c>
    </row>
    <row r="11566" spans="1:6" x14ac:dyDescent="0.25">
      <c r="A11566" t="s">
        <v>5773</v>
      </c>
      <c r="B11566" s="100" t="s">
        <v>13470</v>
      </c>
      <c r="C11566" s="99" t="s">
        <v>13469</v>
      </c>
      <c r="D11566" s="124">
        <v>14510</v>
      </c>
      <c r="E11566" s="157">
        <f>VLOOKUP(D11566,'SOAT LIQ'!$A$87:$C$3416,3,FALSE)</f>
        <v>8</v>
      </c>
      <c r="F11566" t="s">
        <v>21632</v>
      </c>
    </row>
    <row r="11567" spans="1:6" x14ac:dyDescent="0.25">
      <c r="A11567" t="s">
        <v>5782</v>
      </c>
      <c r="B11567" s="100" t="s">
        <v>13470</v>
      </c>
      <c r="C11567" s="99" t="s">
        <v>13469</v>
      </c>
      <c r="D11567" s="124">
        <v>14510</v>
      </c>
      <c r="E11567" s="157">
        <f>VLOOKUP(D11567,'SOAT LIQ'!$A$87:$C$3416,3,FALSE)</f>
        <v>8</v>
      </c>
      <c r="F11567" t="s">
        <v>21632</v>
      </c>
    </row>
    <row r="11568" spans="1:6" x14ac:dyDescent="0.25">
      <c r="A11568" t="s">
        <v>5523</v>
      </c>
      <c r="B11568" s="100" t="s">
        <v>13472</v>
      </c>
      <c r="C11568" s="99" t="s">
        <v>13471</v>
      </c>
      <c r="D11568" s="124">
        <v>14511</v>
      </c>
      <c r="E11568" s="157">
        <f>VLOOKUP(D11568,'SOAT LIQ'!$A$87:$C$3416,3,FALSE)</f>
        <v>9</v>
      </c>
      <c r="F11568" t="s">
        <v>21632</v>
      </c>
    </row>
    <row r="11569" spans="1:6" x14ac:dyDescent="0.25">
      <c r="A11569" t="s">
        <v>5782</v>
      </c>
      <c r="B11569" s="100" t="s">
        <v>13472</v>
      </c>
      <c r="C11569" s="99" t="s">
        <v>13471</v>
      </c>
      <c r="D11569" s="124">
        <v>14511</v>
      </c>
      <c r="E11569" s="157">
        <f>VLOOKUP(D11569,'SOAT LIQ'!$A$87:$C$3416,3,FALSE)</f>
        <v>9</v>
      </c>
      <c r="F11569" t="s">
        <v>21632</v>
      </c>
    </row>
    <row r="11570" spans="1:6" x14ac:dyDescent="0.25">
      <c r="A11570" t="s">
        <v>5773</v>
      </c>
      <c r="B11570" s="100" t="s">
        <v>13472</v>
      </c>
      <c r="C11570" s="99" t="s">
        <v>13471</v>
      </c>
      <c r="D11570" s="124">
        <v>14511</v>
      </c>
      <c r="E11570" s="157">
        <f>VLOOKUP(D11570,'SOAT LIQ'!$A$87:$C$3416,3,FALSE)</f>
        <v>9</v>
      </c>
      <c r="F11570" t="s">
        <v>21632</v>
      </c>
    </row>
    <row r="11571" spans="1:6" x14ac:dyDescent="0.25">
      <c r="A11571" t="s">
        <v>5523</v>
      </c>
      <c r="B11571" s="100" t="s">
        <v>4679</v>
      </c>
      <c r="C11571" s="99" t="s">
        <v>13473</v>
      </c>
      <c r="D11571" s="124">
        <v>14512</v>
      </c>
      <c r="E11571" s="157">
        <f>VLOOKUP(D11571,'SOAT LIQ'!$A$87:$C$3416,3,FALSE)</f>
        <v>12</v>
      </c>
      <c r="F11571" t="s">
        <v>21632</v>
      </c>
    </row>
    <row r="11572" spans="1:6" x14ac:dyDescent="0.25">
      <c r="A11572" t="s">
        <v>5782</v>
      </c>
      <c r="B11572" s="100" t="s">
        <v>4679</v>
      </c>
      <c r="C11572" s="99" t="s">
        <v>13473</v>
      </c>
      <c r="D11572" s="124">
        <v>14512</v>
      </c>
      <c r="E11572" s="157">
        <f>VLOOKUP(D11572,'SOAT LIQ'!$A$87:$C$3416,3,FALSE)</f>
        <v>12</v>
      </c>
      <c r="F11572" t="s">
        <v>21632</v>
      </c>
    </row>
    <row r="11573" spans="1:6" x14ac:dyDescent="0.25">
      <c r="A11573" t="s">
        <v>5773</v>
      </c>
      <c r="B11573" s="100" t="s">
        <v>4679</v>
      </c>
      <c r="C11573" s="99" t="s">
        <v>13473</v>
      </c>
      <c r="D11573" s="124">
        <v>14512</v>
      </c>
      <c r="E11573" s="157">
        <f>VLOOKUP(D11573,'SOAT LIQ'!$A$87:$C$3416,3,FALSE)</f>
        <v>12</v>
      </c>
      <c r="F11573" t="s">
        <v>21632</v>
      </c>
    </row>
    <row r="11574" spans="1:6" x14ac:dyDescent="0.25">
      <c r="A11574" t="s">
        <v>5523</v>
      </c>
      <c r="B11574" s="100" t="s">
        <v>13475</v>
      </c>
      <c r="C11574" s="99" t="s">
        <v>13474</v>
      </c>
      <c r="D11574" s="124">
        <v>14515</v>
      </c>
      <c r="E11574" s="157">
        <f>VLOOKUP(D11574,'SOAT LIQ'!$A$87:$C$3416,3,FALSE)</f>
        <v>8</v>
      </c>
      <c r="F11574" t="s">
        <v>21632</v>
      </c>
    </row>
    <row r="11575" spans="1:6" x14ac:dyDescent="0.25">
      <c r="A11575" t="s">
        <v>5782</v>
      </c>
      <c r="B11575" s="100" t="s">
        <v>13475</v>
      </c>
      <c r="C11575" s="99" t="s">
        <v>13474</v>
      </c>
      <c r="D11575" s="124">
        <v>14515</v>
      </c>
      <c r="E11575" s="157">
        <f>VLOOKUP(D11575,'SOAT LIQ'!$A$87:$C$3416,3,FALSE)</f>
        <v>8</v>
      </c>
      <c r="F11575" t="s">
        <v>21632</v>
      </c>
    </row>
    <row r="11576" spans="1:6" x14ac:dyDescent="0.25">
      <c r="A11576" t="s">
        <v>5773</v>
      </c>
      <c r="B11576" s="100" t="s">
        <v>13475</v>
      </c>
      <c r="C11576" s="99" t="s">
        <v>13474</v>
      </c>
      <c r="D11576" s="124">
        <v>14515</v>
      </c>
      <c r="E11576" s="157">
        <f>VLOOKUP(D11576,'SOAT LIQ'!$A$87:$C$3416,3,FALSE)</f>
        <v>8</v>
      </c>
      <c r="F11576" t="s">
        <v>21632</v>
      </c>
    </row>
    <row r="11577" spans="1:6" x14ac:dyDescent="0.25">
      <c r="A11577" t="s">
        <v>5773</v>
      </c>
      <c r="B11577" s="100" t="s">
        <v>13477</v>
      </c>
      <c r="C11577" s="99" t="s">
        <v>13476</v>
      </c>
      <c r="D11577" s="124">
        <v>14515</v>
      </c>
      <c r="E11577" s="157">
        <f>VLOOKUP(D11577,'SOAT LIQ'!$A$87:$C$3416,3,FALSE)</f>
        <v>8</v>
      </c>
      <c r="F11577" t="s">
        <v>21632</v>
      </c>
    </row>
    <row r="11578" spans="1:6" x14ac:dyDescent="0.25">
      <c r="A11578" t="s">
        <v>5523</v>
      </c>
      <c r="B11578" s="100" t="s">
        <v>13477</v>
      </c>
      <c r="C11578" s="99" t="s">
        <v>13476</v>
      </c>
      <c r="D11578" s="124">
        <v>14515</v>
      </c>
      <c r="E11578" s="157">
        <f>VLOOKUP(D11578,'SOAT LIQ'!$A$87:$C$3416,3,FALSE)</f>
        <v>8</v>
      </c>
      <c r="F11578" t="s">
        <v>21632</v>
      </c>
    </row>
    <row r="11579" spans="1:6" x14ac:dyDescent="0.25">
      <c r="A11579" t="s">
        <v>5782</v>
      </c>
      <c r="B11579" s="100" t="s">
        <v>13477</v>
      </c>
      <c r="C11579" s="99" t="s">
        <v>13476</v>
      </c>
      <c r="D11579" s="124">
        <v>14515</v>
      </c>
      <c r="E11579" s="157">
        <f>VLOOKUP(D11579,'SOAT LIQ'!$A$87:$C$3416,3,FALSE)</f>
        <v>8</v>
      </c>
      <c r="F11579" t="s">
        <v>21632</v>
      </c>
    </row>
    <row r="11580" spans="1:6" x14ac:dyDescent="0.25">
      <c r="A11580" t="s">
        <v>5523</v>
      </c>
      <c r="B11580" s="100" t="s">
        <v>13479</v>
      </c>
      <c r="C11580" s="99" t="s">
        <v>13478</v>
      </c>
      <c r="D11580" s="124">
        <v>14517</v>
      </c>
      <c r="E11580" s="157">
        <f>VLOOKUP(D11580,'SOAT LIQ'!$A$87:$C$3416,3,FALSE)</f>
        <v>6</v>
      </c>
      <c r="F11580" t="s">
        <v>21632</v>
      </c>
    </row>
    <row r="11581" spans="1:6" x14ac:dyDescent="0.25">
      <c r="A11581" t="s">
        <v>5782</v>
      </c>
      <c r="B11581" s="100" t="s">
        <v>13479</v>
      </c>
      <c r="C11581" s="99" t="s">
        <v>13478</v>
      </c>
      <c r="D11581" s="124">
        <v>14517</v>
      </c>
      <c r="E11581" s="157">
        <f>VLOOKUP(D11581,'SOAT LIQ'!$A$87:$C$3416,3,FALSE)</f>
        <v>6</v>
      </c>
      <c r="F11581" t="s">
        <v>21632</v>
      </c>
    </row>
    <row r="11582" spans="1:6" x14ac:dyDescent="0.25">
      <c r="A11582" t="s">
        <v>5773</v>
      </c>
      <c r="B11582" s="100" t="s">
        <v>13479</v>
      </c>
      <c r="C11582" s="99" t="s">
        <v>13478</v>
      </c>
      <c r="D11582" s="124">
        <v>14517</v>
      </c>
      <c r="E11582" s="157">
        <f>VLOOKUP(D11582,'SOAT LIQ'!$A$87:$C$3416,3,FALSE)</f>
        <v>6</v>
      </c>
      <c r="F11582" t="s">
        <v>21632</v>
      </c>
    </row>
    <row r="11583" spans="1:6" x14ac:dyDescent="0.25">
      <c r="A11583" t="s">
        <v>5523</v>
      </c>
      <c r="B11583" s="100" t="s">
        <v>13481</v>
      </c>
      <c r="C11583" s="99" t="s">
        <v>13480</v>
      </c>
      <c r="D11583" s="124">
        <v>14519</v>
      </c>
      <c r="E11583" s="157">
        <f>VLOOKUP(D11583,'SOAT LIQ'!$A$87:$C$3416,3,FALSE)</f>
        <v>6</v>
      </c>
      <c r="F11583" t="s">
        <v>21632</v>
      </c>
    </row>
    <row r="11584" spans="1:6" x14ac:dyDescent="0.25">
      <c r="A11584" t="s">
        <v>5782</v>
      </c>
      <c r="B11584" s="100" t="s">
        <v>13481</v>
      </c>
      <c r="C11584" s="99" t="s">
        <v>13480</v>
      </c>
      <c r="D11584" s="124">
        <v>14519</v>
      </c>
      <c r="E11584" s="157">
        <f>VLOOKUP(D11584,'SOAT LIQ'!$A$87:$C$3416,3,FALSE)</f>
        <v>6</v>
      </c>
      <c r="F11584" t="s">
        <v>21632</v>
      </c>
    </row>
    <row r="11585" spans="1:6" x14ac:dyDescent="0.25">
      <c r="A11585" t="s">
        <v>5773</v>
      </c>
      <c r="B11585" s="100" t="s">
        <v>13481</v>
      </c>
      <c r="C11585" s="99" t="s">
        <v>13480</v>
      </c>
      <c r="D11585" s="124">
        <v>14519</v>
      </c>
      <c r="E11585" s="157">
        <f>VLOOKUP(D11585,'SOAT LIQ'!$A$87:$C$3416,3,FALSE)</f>
        <v>6</v>
      </c>
      <c r="F11585" t="s">
        <v>21632</v>
      </c>
    </row>
    <row r="11586" spans="1:6" x14ac:dyDescent="0.25">
      <c r="A11586" t="s">
        <v>5523</v>
      </c>
      <c r="B11586" s="100" t="s">
        <v>13483</v>
      </c>
      <c r="C11586" s="99" t="s">
        <v>13482</v>
      </c>
      <c r="D11586" s="124">
        <v>14519</v>
      </c>
      <c r="E11586" s="157">
        <f>VLOOKUP(D11586,'SOAT LIQ'!$A$87:$C$3416,3,FALSE)</f>
        <v>6</v>
      </c>
      <c r="F11586" t="s">
        <v>21632</v>
      </c>
    </row>
    <row r="11587" spans="1:6" x14ac:dyDescent="0.25">
      <c r="A11587" t="s">
        <v>5782</v>
      </c>
      <c r="B11587" s="100" t="s">
        <v>13483</v>
      </c>
      <c r="C11587" s="99" t="s">
        <v>13482</v>
      </c>
      <c r="D11587" s="124">
        <v>14519</v>
      </c>
      <c r="E11587" s="157">
        <f>VLOOKUP(D11587,'SOAT LIQ'!$A$87:$C$3416,3,FALSE)</f>
        <v>6</v>
      </c>
      <c r="F11587" t="s">
        <v>21632</v>
      </c>
    </row>
    <row r="11588" spans="1:6" x14ac:dyDescent="0.25">
      <c r="A11588" t="s">
        <v>5773</v>
      </c>
      <c r="B11588" s="100" t="s">
        <v>13483</v>
      </c>
      <c r="C11588" s="99" t="s">
        <v>13482</v>
      </c>
      <c r="D11588" s="124">
        <v>14519</v>
      </c>
      <c r="E11588" s="157">
        <f>VLOOKUP(D11588,'SOAT LIQ'!$A$87:$C$3416,3,FALSE)</f>
        <v>6</v>
      </c>
      <c r="F11588" t="s">
        <v>21632</v>
      </c>
    </row>
    <row r="11589" spans="1:6" x14ac:dyDescent="0.25">
      <c r="A11589" t="s">
        <v>5523</v>
      </c>
      <c r="B11589" s="100" t="s">
        <v>13485</v>
      </c>
      <c r="C11589" s="99" t="s">
        <v>13484</v>
      </c>
      <c r="D11589" s="124">
        <v>14522</v>
      </c>
      <c r="E11589" s="157">
        <f>VLOOKUP(D11589,'SOAT LIQ'!$A$87:$C$3416,3,FALSE)</f>
        <v>12</v>
      </c>
      <c r="F11589" t="s">
        <v>21632</v>
      </c>
    </row>
    <row r="11590" spans="1:6" x14ac:dyDescent="0.25">
      <c r="A11590" t="s">
        <v>5782</v>
      </c>
      <c r="B11590" s="100" t="s">
        <v>13485</v>
      </c>
      <c r="C11590" s="99" t="s">
        <v>13484</v>
      </c>
      <c r="D11590" s="124">
        <v>14522</v>
      </c>
      <c r="E11590" s="157">
        <f>VLOOKUP(D11590,'SOAT LIQ'!$A$87:$C$3416,3,FALSE)</f>
        <v>12</v>
      </c>
      <c r="F11590" t="s">
        <v>21632</v>
      </c>
    </row>
    <row r="11591" spans="1:6" x14ac:dyDescent="0.25">
      <c r="A11591" t="s">
        <v>5773</v>
      </c>
      <c r="B11591" s="100" t="s">
        <v>13487</v>
      </c>
      <c r="C11591" s="99" t="s">
        <v>13486</v>
      </c>
      <c r="D11591" s="124">
        <v>14250</v>
      </c>
      <c r="E11591" s="157">
        <f>VLOOKUP(D11591,'SOAT LIQ'!$A$87:$C$3416,3,FALSE)</f>
        <v>11</v>
      </c>
      <c r="F11591" t="s">
        <v>21632</v>
      </c>
    </row>
    <row r="11592" spans="1:6" x14ac:dyDescent="0.25">
      <c r="A11592" t="s">
        <v>5523</v>
      </c>
      <c r="B11592" s="100" t="s">
        <v>13487</v>
      </c>
      <c r="C11592" s="99" t="s">
        <v>13486</v>
      </c>
      <c r="D11592" s="124">
        <v>14250</v>
      </c>
      <c r="E11592" s="157">
        <f>VLOOKUP(D11592,'SOAT LIQ'!$A$87:$C$3416,3,FALSE)</f>
        <v>11</v>
      </c>
      <c r="F11592" t="s">
        <v>21632</v>
      </c>
    </row>
    <row r="11593" spans="1:6" x14ac:dyDescent="0.25">
      <c r="A11593" t="s">
        <v>5782</v>
      </c>
      <c r="B11593" s="100" t="s">
        <v>13487</v>
      </c>
      <c r="C11593" s="99" t="s">
        <v>13486</v>
      </c>
      <c r="D11593" s="124">
        <v>14250</v>
      </c>
      <c r="E11593" s="157">
        <f>VLOOKUP(D11593,'SOAT LIQ'!$A$87:$C$3416,3,FALSE)</f>
        <v>11</v>
      </c>
      <c r="F11593" t="s">
        <v>21632</v>
      </c>
    </row>
    <row r="11594" spans="1:6" x14ac:dyDescent="0.25">
      <c r="A11594" t="s">
        <v>5773</v>
      </c>
      <c r="B11594" s="100" t="s">
        <v>13489</v>
      </c>
      <c r="C11594" s="99" t="s">
        <v>13488</v>
      </c>
      <c r="D11594" s="124">
        <v>14251</v>
      </c>
      <c r="E11594" s="157">
        <f>VLOOKUP(D11594,'SOAT LIQ'!$A$87:$C$3416,3,FALSE)</f>
        <v>11</v>
      </c>
      <c r="F11594" t="s">
        <v>21632</v>
      </c>
    </row>
    <row r="11595" spans="1:6" x14ac:dyDescent="0.25">
      <c r="A11595" t="s">
        <v>5523</v>
      </c>
      <c r="B11595" s="100" t="s">
        <v>13489</v>
      </c>
      <c r="C11595" s="99" t="s">
        <v>13488</v>
      </c>
      <c r="D11595" s="124">
        <v>14251</v>
      </c>
      <c r="E11595" s="157">
        <f>VLOOKUP(D11595,'SOAT LIQ'!$A$87:$C$3416,3,FALSE)</f>
        <v>11</v>
      </c>
      <c r="F11595" t="s">
        <v>21632</v>
      </c>
    </row>
    <row r="11596" spans="1:6" x14ac:dyDescent="0.25">
      <c r="A11596" t="s">
        <v>5782</v>
      </c>
      <c r="B11596" s="100" t="s">
        <v>13489</v>
      </c>
      <c r="C11596" s="99" t="s">
        <v>13488</v>
      </c>
      <c r="D11596" s="124">
        <v>14251</v>
      </c>
      <c r="E11596" s="157">
        <f>VLOOKUP(D11596,'SOAT LIQ'!$A$87:$C$3416,3,FALSE)</f>
        <v>11</v>
      </c>
      <c r="F11596" t="s">
        <v>21632</v>
      </c>
    </row>
    <row r="11597" spans="1:6" x14ac:dyDescent="0.25">
      <c r="A11597" t="s">
        <v>5773</v>
      </c>
      <c r="B11597" s="100" t="s">
        <v>13491</v>
      </c>
      <c r="C11597" s="99" t="s">
        <v>13490</v>
      </c>
      <c r="D11597" s="124">
        <v>14252</v>
      </c>
      <c r="E11597" s="157">
        <f>VLOOKUP(D11597,'SOAT LIQ'!$A$87:$C$3416,3,FALSE)</f>
        <v>8</v>
      </c>
      <c r="F11597" t="s">
        <v>21632</v>
      </c>
    </row>
    <row r="11598" spans="1:6" x14ac:dyDescent="0.25">
      <c r="A11598" t="s">
        <v>5523</v>
      </c>
      <c r="B11598" s="100" t="s">
        <v>13491</v>
      </c>
      <c r="C11598" s="99" t="s">
        <v>13490</v>
      </c>
      <c r="D11598" s="124">
        <v>14252</v>
      </c>
      <c r="E11598" s="157">
        <f>VLOOKUP(D11598,'SOAT LIQ'!$A$87:$C$3416,3,FALSE)</f>
        <v>8</v>
      </c>
      <c r="F11598" t="s">
        <v>21632</v>
      </c>
    </row>
    <row r="11599" spans="1:6" x14ac:dyDescent="0.25">
      <c r="A11599" t="s">
        <v>5782</v>
      </c>
      <c r="B11599" s="100" t="s">
        <v>13491</v>
      </c>
      <c r="C11599" s="99" t="s">
        <v>13490</v>
      </c>
      <c r="D11599" s="124">
        <v>14252</v>
      </c>
      <c r="E11599" s="157">
        <f>VLOOKUP(D11599,'SOAT LIQ'!$A$87:$C$3416,3,FALSE)</f>
        <v>8</v>
      </c>
      <c r="F11599" t="s">
        <v>21632</v>
      </c>
    </row>
    <row r="11600" spans="1:6" x14ac:dyDescent="0.25">
      <c r="A11600" t="s">
        <v>5773</v>
      </c>
      <c r="B11600" s="100" t="s">
        <v>13493</v>
      </c>
      <c r="C11600" s="99" t="s">
        <v>13492</v>
      </c>
      <c r="D11600" s="124">
        <v>14253</v>
      </c>
      <c r="E11600" s="157">
        <f>VLOOKUP(D11600,'SOAT LIQ'!$A$87:$C$3416,3,FALSE)</f>
        <v>6</v>
      </c>
      <c r="F11600" t="s">
        <v>21632</v>
      </c>
    </row>
    <row r="11601" spans="1:6" x14ac:dyDescent="0.25">
      <c r="A11601" t="s">
        <v>5523</v>
      </c>
      <c r="B11601" s="100" t="s">
        <v>13493</v>
      </c>
      <c r="C11601" s="99" t="s">
        <v>13492</v>
      </c>
      <c r="D11601" s="124">
        <v>14253</v>
      </c>
      <c r="E11601" s="157">
        <f>VLOOKUP(D11601,'SOAT LIQ'!$A$87:$C$3416,3,FALSE)</f>
        <v>6</v>
      </c>
      <c r="F11601" t="s">
        <v>21632</v>
      </c>
    </row>
    <row r="11602" spans="1:6" x14ac:dyDescent="0.25">
      <c r="A11602" t="s">
        <v>5782</v>
      </c>
      <c r="B11602" s="100" t="s">
        <v>13493</v>
      </c>
      <c r="C11602" s="99" t="s">
        <v>13492</v>
      </c>
      <c r="D11602" s="124">
        <v>14253</v>
      </c>
      <c r="E11602" s="157">
        <f>VLOOKUP(D11602,'SOAT LIQ'!$A$87:$C$3416,3,FALSE)</f>
        <v>6</v>
      </c>
      <c r="F11602" t="s">
        <v>21632</v>
      </c>
    </row>
    <row r="11603" spans="1:6" x14ac:dyDescent="0.25">
      <c r="A11603" t="s">
        <v>5773</v>
      </c>
      <c r="B11603" s="100" t="s">
        <v>4879</v>
      </c>
      <c r="C11603" s="99" t="s">
        <v>13494</v>
      </c>
      <c r="D11603" s="124">
        <v>14220</v>
      </c>
      <c r="E11603" s="157">
        <f>VLOOKUP(D11603,'SOAT LIQ'!$A$87:$C$3416,3,FALSE)</f>
        <v>6</v>
      </c>
      <c r="F11603" t="s">
        <v>21632</v>
      </c>
    </row>
    <row r="11604" spans="1:6" x14ac:dyDescent="0.25">
      <c r="A11604" t="s">
        <v>5782</v>
      </c>
      <c r="B11604" s="100" t="s">
        <v>4879</v>
      </c>
      <c r="C11604" s="99" t="s">
        <v>13494</v>
      </c>
      <c r="D11604" s="124">
        <v>14220</v>
      </c>
      <c r="E11604" s="157">
        <f>VLOOKUP(D11604,'SOAT LIQ'!$A$87:$C$3416,3,FALSE)</f>
        <v>6</v>
      </c>
      <c r="F11604" t="s">
        <v>21632</v>
      </c>
    </row>
    <row r="11605" spans="1:6" x14ac:dyDescent="0.25">
      <c r="A11605" t="s">
        <v>5773</v>
      </c>
      <c r="B11605" s="100" t="s">
        <v>13495</v>
      </c>
      <c r="C11605" s="99" t="s">
        <v>13496</v>
      </c>
      <c r="D11605" s="124">
        <v>14200</v>
      </c>
      <c r="E11605" s="157">
        <f>VLOOKUP(D11605,'SOAT LIQ'!$A$87:$C$3416,3,FALSE)</f>
        <v>4</v>
      </c>
      <c r="F11605" t="s">
        <v>21632</v>
      </c>
    </row>
    <row r="11606" spans="1:6" x14ac:dyDescent="0.25">
      <c r="A11606" t="s">
        <v>5523</v>
      </c>
      <c r="B11606" s="100" t="s">
        <v>13495</v>
      </c>
      <c r="C11606" s="99" t="s">
        <v>13496</v>
      </c>
      <c r="D11606" s="124">
        <v>14200</v>
      </c>
      <c r="E11606" s="157">
        <f>VLOOKUP(D11606,'SOAT LIQ'!$A$87:$C$3416,3,FALSE)</f>
        <v>4</v>
      </c>
      <c r="F11606" t="s">
        <v>21632</v>
      </c>
    </row>
    <row r="11607" spans="1:6" x14ac:dyDescent="0.25">
      <c r="A11607" t="s">
        <v>5782</v>
      </c>
      <c r="B11607" s="100" t="s">
        <v>13495</v>
      </c>
      <c r="C11607" s="99" t="s">
        <v>13496</v>
      </c>
      <c r="D11607" s="124">
        <v>14200</v>
      </c>
      <c r="E11607" s="157">
        <f>VLOOKUP(D11607,'SOAT LIQ'!$A$87:$C$3416,3,FALSE)</f>
        <v>4</v>
      </c>
      <c r="F11607" t="s">
        <v>21632</v>
      </c>
    </row>
    <row r="11608" spans="1:6" x14ac:dyDescent="0.25">
      <c r="A11608" t="s">
        <v>5773</v>
      </c>
      <c r="B11608" s="100" t="s">
        <v>13497</v>
      </c>
      <c r="C11608" s="100"/>
      <c r="D11608" s="124">
        <v>13830</v>
      </c>
      <c r="E11608" s="157">
        <f>VLOOKUP(D11608,'SOAT LIQ'!$A$87:$C$3416,3,FALSE)</f>
        <v>5</v>
      </c>
      <c r="F11608" t="s">
        <v>21632</v>
      </c>
    </row>
    <row r="11609" spans="1:6" x14ac:dyDescent="0.25">
      <c r="A11609" t="s">
        <v>5782</v>
      </c>
      <c r="B11609" s="100" t="s">
        <v>13497</v>
      </c>
      <c r="C11609" s="100"/>
      <c r="D11609" s="124">
        <v>13830</v>
      </c>
      <c r="E11609" s="157">
        <f>VLOOKUP(D11609,'SOAT LIQ'!$A$87:$C$3416,3,FALSE)</f>
        <v>5</v>
      </c>
      <c r="F11609" t="s">
        <v>21632</v>
      </c>
    </row>
    <row r="11610" spans="1:6" x14ac:dyDescent="0.25">
      <c r="A11610" t="s">
        <v>5773</v>
      </c>
      <c r="B11610" s="100" t="s">
        <v>13498</v>
      </c>
      <c r="C11610" s="100"/>
      <c r="D11610" s="124">
        <v>13830</v>
      </c>
      <c r="E11610" s="157">
        <f>VLOOKUP(D11610,'SOAT LIQ'!$A$87:$C$3416,3,FALSE)</f>
        <v>5</v>
      </c>
      <c r="F11610" t="s">
        <v>21632</v>
      </c>
    </row>
    <row r="11611" spans="1:6" x14ac:dyDescent="0.25">
      <c r="A11611" t="s">
        <v>5782</v>
      </c>
      <c r="B11611" s="100" t="s">
        <v>13498</v>
      </c>
      <c r="C11611" s="100"/>
      <c r="D11611" s="124">
        <v>13830</v>
      </c>
      <c r="E11611" s="157">
        <f>VLOOKUP(D11611,'SOAT LIQ'!$A$87:$C$3416,3,FALSE)</f>
        <v>5</v>
      </c>
      <c r="F11611" t="s">
        <v>21632</v>
      </c>
    </row>
    <row r="11612" spans="1:6" x14ac:dyDescent="0.25">
      <c r="A11612" t="s">
        <v>5523</v>
      </c>
      <c r="B11612" s="100" t="s">
        <v>13498</v>
      </c>
      <c r="C11612" s="100"/>
      <c r="D11612" s="124">
        <v>13830</v>
      </c>
      <c r="E11612" s="157">
        <f>VLOOKUP(D11612,'SOAT LIQ'!$A$87:$C$3416,3,FALSE)</f>
        <v>5</v>
      </c>
      <c r="F11612" t="s">
        <v>21632</v>
      </c>
    </row>
    <row r="11613" spans="1:6" x14ac:dyDescent="0.25">
      <c r="A11613" t="s">
        <v>5773</v>
      </c>
      <c r="B11613" s="100" t="s">
        <v>13499</v>
      </c>
      <c r="C11613" s="100"/>
      <c r="D11613" s="124">
        <v>13830</v>
      </c>
      <c r="E11613" s="157">
        <f>VLOOKUP(D11613,'SOAT LIQ'!$A$87:$C$3416,3,FALSE)</f>
        <v>5</v>
      </c>
      <c r="F11613" t="s">
        <v>21632</v>
      </c>
    </row>
    <row r="11614" spans="1:6" x14ac:dyDescent="0.25">
      <c r="A11614" t="s">
        <v>5782</v>
      </c>
      <c r="B11614" s="100" t="s">
        <v>13499</v>
      </c>
      <c r="C11614" s="100"/>
      <c r="D11614" s="124">
        <v>13830</v>
      </c>
      <c r="E11614" s="157">
        <f>VLOOKUP(D11614,'SOAT LIQ'!$A$87:$C$3416,3,FALSE)</f>
        <v>5</v>
      </c>
      <c r="F11614" t="s">
        <v>21632</v>
      </c>
    </row>
    <row r="11615" spans="1:6" x14ac:dyDescent="0.25">
      <c r="A11615" t="s">
        <v>5773</v>
      </c>
      <c r="B11615" s="100" t="s">
        <v>13500</v>
      </c>
      <c r="C11615" s="100"/>
      <c r="D11615" s="124">
        <v>13830</v>
      </c>
      <c r="E11615" s="157">
        <f>VLOOKUP(D11615,'SOAT LIQ'!$A$87:$C$3416,3,FALSE)</f>
        <v>5</v>
      </c>
      <c r="F11615" t="s">
        <v>21632</v>
      </c>
    </row>
    <row r="11616" spans="1:6" x14ac:dyDescent="0.25">
      <c r="A11616" t="s">
        <v>5782</v>
      </c>
      <c r="B11616" s="100" t="s">
        <v>13500</v>
      </c>
      <c r="C11616" s="100"/>
      <c r="D11616" s="124">
        <v>13830</v>
      </c>
      <c r="E11616" s="157">
        <f>VLOOKUP(D11616,'SOAT LIQ'!$A$87:$C$3416,3,FALSE)</f>
        <v>5</v>
      </c>
      <c r="F11616" t="s">
        <v>21632</v>
      </c>
    </row>
    <row r="11617" spans="1:6" x14ac:dyDescent="0.25">
      <c r="A11617" t="s">
        <v>5523</v>
      </c>
      <c r="B11617" s="100" t="s">
        <v>13500</v>
      </c>
      <c r="C11617" s="100"/>
      <c r="D11617" s="124">
        <v>13830</v>
      </c>
      <c r="E11617" s="157">
        <f>VLOOKUP(D11617,'SOAT LIQ'!$A$87:$C$3416,3,FALSE)</f>
        <v>5</v>
      </c>
      <c r="F11617" t="s">
        <v>21632</v>
      </c>
    </row>
    <row r="11618" spans="1:6" x14ac:dyDescent="0.25">
      <c r="A11618" t="s">
        <v>5773</v>
      </c>
      <c r="B11618" s="100" t="s">
        <v>13501</v>
      </c>
      <c r="C11618" s="100"/>
      <c r="D11618" s="124">
        <v>14332</v>
      </c>
      <c r="E11618" s="157">
        <f>VLOOKUP(D11618,'SOAT LIQ'!$A$87:$C$3416,3,FALSE)</f>
        <v>10</v>
      </c>
      <c r="F11618" t="s">
        <v>21632</v>
      </c>
    </row>
    <row r="11619" spans="1:6" x14ac:dyDescent="0.25">
      <c r="A11619" t="s">
        <v>5782</v>
      </c>
      <c r="B11619" s="100" t="s">
        <v>13501</v>
      </c>
      <c r="C11619" s="100"/>
      <c r="D11619" s="124">
        <v>14332</v>
      </c>
      <c r="E11619" s="157">
        <f>VLOOKUP(D11619,'SOAT LIQ'!$A$87:$C$3416,3,FALSE)</f>
        <v>10</v>
      </c>
      <c r="F11619" t="s">
        <v>21632</v>
      </c>
    </row>
    <row r="11620" spans="1:6" x14ac:dyDescent="0.25">
      <c r="A11620" t="s">
        <v>5523</v>
      </c>
      <c r="B11620" s="100" t="s">
        <v>13501</v>
      </c>
      <c r="C11620" s="100"/>
      <c r="D11620" s="124">
        <v>14332</v>
      </c>
      <c r="E11620" s="157">
        <f>VLOOKUP(D11620,'SOAT LIQ'!$A$87:$C$3416,3,FALSE)</f>
        <v>10</v>
      </c>
      <c r="F11620" t="s">
        <v>21632</v>
      </c>
    </row>
    <row r="11621" spans="1:6" x14ac:dyDescent="0.25">
      <c r="A11621" t="s">
        <v>5773</v>
      </c>
      <c r="B11621" s="100" t="s">
        <v>13502</v>
      </c>
      <c r="C11621" s="100"/>
      <c r="D11621" s="124">
        <v>14332</v>
      </c>
      <c r="E11621" s="157">
        <f>VLOOKUP(D11621,'SOAT LIQ'!$A$87:$C$3416,3,FALSE)</f>
        <v>10</v>
      </c>
      <c r="F11621" t="s">
        <v>21632</v>
      </c>
    </row>
    <row r="11622" spans="1:6" x14ac:dyDescent="0.25">
      <c r="A11622" t="s">
        <v>5782</v>
      </c>
      <c r="B11622" s="100" t="s">
        <v>13502</v>
      </c>
      <c r="C11622" s="100"/>
      <c r="D11622" s="124">
        <v>14332</v>
      </c>
      <c r="E11622" s="157">
        <f>VLOOKUP(D11622,'SOAT LIQ'!$A$87:$C$3416,3,FALSE)</f>
        <v>10</v>
      </c>
      <c r="F11622" t="s">
        <v>21632</v>
      </c>
    </row>
    <row r="11623" spans="1:6" x14ac:dyDescent="0.25">
      <c r="A11623" t="s">
        <v>5523</v>
      </c>
      <c r="B11623" s="100" t="s">
        <v>13502</v>
      </c>
      <c r="C11623" s="100"/>
      <c r="D11623" s="124">
        <v>14332</v>
      </c>
      <c r="E11623" s="157">
        <f>VLOOKUP(D11623,'SOAT LIQ'!$A$87:$C$3416,3,FALSE)</f>
        <v>10</v>
      </c>
      <c r="F11623" t="s">
        <v>21632</v>
      </c>
    </row>
    <row r="11624" spans="1:6" x14ac:dyDescent="0.25">
      <c r="A11624" t="s">
        <v>5773</v>
      </c>
      <c r="B11624" s="100" t="s">
        <v>13503</v>
      </c>
      <c r="C11624" s="99" t="s">
        <v>13496</v>
      </c>
      <c r="D11624" s="124">
        <v>14210</v>
      </c>
      <c r="E11624" s="157">
        <f>VLOOKUP(D11624,'SOAT LIQ'!$A$87:$C$3416,3,FALSE)</f>
        <v>9</v>
      </c>
      <c r="F11624" t="s">
        <v>21632</v>
      </c>
    </row>
    <row r="11625" spans="1:6" x14ac:dyDescent="0.25">
      <c r="A11625" t="s">
        <v>5523</v>
      </c>
      <c r="B11625" s="100" t="s">
        <v>13503</v>
      </c>
      <c r="C11625" s="99" t="s">
        <v>13496</v>
      </c>
      <c r="D11625" s="124">
        <v>14210</v>
      </c>
      <c r="E11625" s="157">
        <f>VLOOKUP(D11625,'SOAT LIQ'!$A$87:$C$3416,3,FALSE)</f>
        <v>9</v>
      </c>
      <c r="F11625" t="s">
        <v>21632</v>
      </c>
    </row>
    <row r="11626" spans="1:6" x14ac:dyDescent="0.25">
      <c r="A11626" t="s">
        <v>5782</v>
      </c>
      <c r="B11626" s="100" t="s">
        <v>13503</v>
      </c>
      <c r="C11626" s="99" t="s">
        <v>13496</v>
      </c>
      <c r="D11626" s="124">
        <v>14210</v>
      </c>
      <c r="E11626" s="157">
        <f>VLOOKUP(D11626,'SOAT LIQ'!$A$87:$C$3416,3,FALSE)</f>
        <v>9</v>
      </c>
      <c r="F11626" t="s">
        <v>21632</v>
      </c>
    </row>
    <row r="11627" spans="1:6" x14ac:dyDescent="0.25">
      <c r="A11627" t="s">
        <v>5773</v>
      </c>
      <c r="B11627" s="100" t="s">
        <v>13505</v>
      </c>
      <c r="C11627" s="99" t="s">
        <v>13504</v>
      </c>
      <c r="D11627" s="124">
        <v>14200</v>
      </c>
      <c r="E11627" s="157">
        <f>VLOOKUP(D11627,'SOAT LIQ'!$A$87:$C$3416,3,FALSE)</f>
        <v>4</v>
      </c>
      <c r="F11627" t="s">
        <v>21632</v>
      </c>
    </row>
    <row r="11628" spans="1:6" x14ac:dyDescent="0.25">
      <c r="A11628" t="s">
        <v>5782</v>
      </c>
      <c r="B11628" s="100" t="s">
        <v>13505</v>
      </c>
      <c r="C11628" s="99" t="s">
        <v>13504</v>
      </c>
      <c r="D11628" s="124">
        <v>14200</v>
      </c>
      <c r="E11628" s="157">
        <f>VLOOKUP(D11628,'SOAT LIQ'!$A$87:$C$3416,3,FALSE)</f>
        <v>4</v>
      </c>
      <c r="F11628" t="s">
        <v>21632</v>
      </c>
    </row>
    <row r="11629" spans="1:6" x14ac:dyDescent="0.25">
      <c r="A11629" t="s">
        <v>5523</v>
      </c>
      <c r="B11629" s="100" t="s">
        <v>13505</v>
      </c>
      <c r="C11629" s="99" t="s">
        <v>13504</v>
      </c>
      <c r="D11629" s="124">
        <v>14200</v>
      </c>
      <c r="E11629" s="157">
        <f>VLOOKUP(D11629,'SOAT LIQ'!$A$87:$C$3416,3,FALSE)</f>
        <v>4</v>
      </c>
      <c r="F11629" t="s">
        <v>21632</v>
      </c>
    </row>
    <row r="11630" spans="1:6" x14ac:dyDescent="0.25">
      <c r="A11630" t="s">
        <v>5773</v>
      </c>
      <c r="B11630" s="100" t="s">
        <v>4886</v>
      </c>
      <c r="C11630" s="99" t="s">
        <v>13506</v>
      </c>
      <c r="D11630" s="124">
        <v>14240</v>
      </c>
      <c r="E11630" s="157">
        <f>VLOOKUP(D11630,'SOAT LIQ'!$A$87:$C$3416,3,FALSE)</f>
        <v>7</v>
      </c>
      <c r="F11630" t="s">
        <v>21632</v>
      </c>
    </row>
    <row r="11631" spans="1:6" x14ac:dyDescent="0.25">
      <c r="A11631" t="s">
        <v>5523</v>
      </c>
      <c r="B11631" s="100" t="s">
        <v>4886</v>
      </c>
      <c r="C11631" s="99" t="s">
        <v>13506</v>
      </c>
      <c r="D11631" s="124">
        <v>14240</v>
      </c>
      <c r="E11631" s="157">
        <f>VLOOKUP(D11631,'SOAT LIQ'!$A$87:$C$3416,3,FALSE)</f>
        <v>7</v>
      </c>
      <c r="F11631" t="s">
        <v>21632</v>
      </c>
    </row>
    <row r="11632" spans="1:6" x14ac:dyDescent="0.25">
      <c r="A11632" t="s">
        <v>5782</v>
      </c>
      <c r="B11632" s="100" t="s">
        <v>4886</v>
      </c>
      <c r="C11632" s="99" t="s">
        <v>13506</v>
      </c>
      <c r="D11632" s="124">
        <v>14240</v>
      </c>
      <c r="E11632" s="157">
        <f>VLOOKUP(D11632,'SOAT LIQ'!$A$87:$C$3416,3,FALSE)</f>
        <v>7</v>
      </c>
      <c r="F11632" t="s">
        <v>21632</v>
      </c>
    </row>
    <row r="11633" spans="1:6" x14ac:dyDescent="0.25">
      <c r="A11633" t="s">
        <v>5930</v>
      </c>
      <c r="B11633" s="100" t="s">
        <v>4886</v>
      </c>
      <c r="C11633" s="99" t="s">
        <v>13506</v>
      </c>
      <c r="D11633" s="124">
        <v>14240</v>
      </c>
      <c r="E11633" s="157">
        <f>VLOOKUP(D11633,'SOAT LIQ'!$A$87:$C$3416,3,FALSE)</f>
        <v>7</v>
      </c>
      <c r="F11633" t="s">
        <v>21632</v>
      </c>
    </row>
    <row r="11634" spans="1:6" x14ac:dyDescent="0.25">
      <c r="A11634" t="s">
        <v>13507</v>
      </c>
      <c r="B11634" s="100" t="s">
        <v>4886</v>
      </c>
      <c r="C11634" s="99" t="s">
        <v>13506</v>
      </c>
      <c r="D11634" s="124">
        <v>14240</v>
      </c>
      <c r="E11634" s="157">
        <f>VLOOKUP(D11634,'SOAT LIQ'!$A$87:$C$3416,3,FALSE)</f>
        <v>7</v>
      </c>
      <c r="F11634" t="s">
        <v>21632</v>
      </c>
    </row>
    <row r="11635" spans="1:6" x14ac:dyDescent="0.25">
      <c r="A11635" t="s">
        <v>5773</v>
      </c>
      <c r="B11635" s="100" t="s">
        <v>4885</v>
      </c>
      <c r="C11635" s="99" t="s">
        <v>13508</v>
      </c>
      <c r="D11635" s="124">
        <v>14242</v>
      </c>
      <c r="E11635" s="157">
        <f>VLOOKUP(D11635,'SOAT LIQ'!$A$87:$C$3416,3,FALSE)</f>
        <v>10</v>
      </c>
      <c r="F11635" t="s">
        <v>21632</v>
      </c>
    </row>
    <row r="11636" spans="1:6" x14ac:dyDescent="0.25">
      <c r="A11636" t="s">
        <v>5782</v>
      </c>
      <c r="B11636" s="100" t="s">
        <v>4885</v>
      </c>
      <c r="C11636" s="99" t="s">
        <v>13508</v>
      </c>
      <c r="D11636" s="124">
        <v>14242</v>
      </c>
      <c r="E11636" s="157">
        <f>VLOOKUP(D11636,'SOAT LIQ'!$A$87:$C$3416,3,FALSE)</f>
        <v>10</v>
      </c>
      <c r="F11636" t="s">
        <v>21632</v>
      </c>
    </row>
    <row r="11637" spans="1:6" x14ac:dyDescent="0.25">
      <c r="A11637" t="s">
        <v>5523</v>
      </c>
      <c r="B11637" s="100" t="s">
        <v>4885</v>
      </c>
      <c r="C11637" s="99" t="s">
        <v>13508</v>
      </c>
      <c r="D11637" s="124">
        <v>14242</v>
      </c>
      <c r="E11637" s="157">
        <f>VLOOKUP(D11637,'SOAT LIQ'!$A$87:$C$3416,3,FALSE)</f>
        <v>10</v>
      </c>
      <c r="F11637" t="s">
        <v>21632</v>
      </c>
    </row>
    <row r="11638" spans="1:6" x14ac:dyDescent="0.25">
      <c r="A11638" t="s">
        <v>5773</v>
      </c>
      <c r="B11638" s="100" t="s">
        <v>4883</v>
      </c>
      <c r="C11638" s="99" t="s">
        <v>13509</v>
      </c>
      <c r="D11638" s="124">
        <v>14240</v>
      </c>
      <c r="E11638" s="157">
        <f>VLOOKUP(D11638,'SOAT LIQ'!$A$87:$C$3416,3,FALSE)</f>
        <v>7</v>
      </c>
      <c r="F11638" t="s">
        <v>21632</v>
      </c>
    </row>
    <row r="11639" spans="1:6" x14ac:dyDescent="0.25">
      <c r="A11639" t="s">
        <v>5782</v>
      </c>
      <c r="B11639" s="100" t="s">
        <v>4883</v>
      </c>
      <c r="C11639" s="99" t="s">
        <v>13509</v>
      </c>
      <c r="D11639" s="124">
        <v>14240</v>
      </c>
      <c r="E11639" s="157">
        <f>VLOOKUP(D11639,'SOAT LIQ'!$A$87:$C$3416,3,FALSE)</f>
        <v>7</v>
      </c>
      <c r="F11639" t="s">
        <v>21632</v>
      </c>
    </row>
    <row r="11640" spans="1:6" x14ac:dyDescent="0.25">
      <c r="A11640" t="s">
        <v>5773</v>
      </c>
      <c r="B11640" s="100" t="s">
        <v>4884</v>
      </c>
      <c r="C11640" s="99" t="s">
        <v>13510</v>
      </c>
      <c r="D11640" s="124">
        <v>14242</v>
      </c>
      <c r="E11640" s="157">
        <f>VLOOKUP(D11640,'SOAT LIQ'!$A$87:$C$3416,3,FALSE)</f>
        <v>10</v>
      </c>
      <c r="F11640" t="s">
        <v>21632</v>
      </c>
    </row>
    <row r="11641" spans="1:6" x14ac:dyDescent="0.25">
      <c r="A11641" t="s">
        <v>5782</v>
      </c>
      <c r="B11641" s="100" t="s">
        <v>4884</v>
      </c>
      <c r="C11641" s="99" t="s">
        <v>13510</v>
      </c>
      <c r="D11641" s="124">
        <v>14242</v>
      </c>
      <c r="E11641" s="157">
        <f>VLOOKUP(D11641,'SOAT LIQ'!$A$87:$C$3416,3,FALSE)</f>
        <v>10</v>
      </c>
      <c r="F11641" t="s">
        <v>21632</v>
      </c>
    </row>
    <row r="11642" spans="1:6" x14ac:dyDescent="0.25">
      <c r="A11642" t="s">
        <v>5773</v>
      </c>
      <c r="B11642" s="100" t="s">
        <v>13512</v>
      </c>
      <c r="C11642" s="99" t="s">
        <v>13511</v>
      </c>
      <c r="D11642" s="124">
        <v>37201</v>
      </c>
      <c r="E11642" s="157" t="e">
        <f>VLOOKUP(D11642,'SOAT LIQ'!$A$87:$C$3416,3,FALSE)</f>
        <v>#N/A</v>
      </c>
      <c r="F11642" t="s">
        <v>21632</v>
      </c>
    </row>
    <row r="11643" spans="1:6" x14ac:dyDescent="0.25">
      <c r="A11643" t="s">
        <v>5782</v>
      </c>
      <c r="B11643" s="100" t="s">
        <v>13512</v>
      </c>
      <c r="C11643" s="99" t="s">
        <v>13511</v>
      </c>
      <c r="D11643" s="124">
        <v>37201</v>
      </c>
      <c r="E11643" s="157" t="e">
        <f>VLOOKUP(D11643,'SOAT LIQ'!$A$87:$C$3416,3,FALSE)</f>
        <v>#N/A</v>
      </c>
      <c r="F11643" t="s">
        <v>21632</v>
      </c>
    </row>
    <row r="11644" spans="1:6" x14ac:dyDescent="0.25">
      <c r="A11644" t="s">
        <v>5773</v>
      </c>
      <c r="B11644" s="100" t="s">
        <v>13513</v>
      </c>
      <c r="C11644" s="99" t="s">
        <v>13511</v>
      </c>
      <c r="D11644" s="124">
        <v>15101</v>
      </c>
      <c r="E11644" s="157">
        <f>VLOOKUP(D11644,'SOAT LIQ'!$A$87:$C$3416,3,FALSE)</f>
        <v>4</v>
      </c>
      <c r="F11644" t="s">
        <v>21632</v>
      </c>
    </row>
    <row r="11645" spans="1:6" x14ac:dyDescent="0.25">
      <c r="A11645" t="s">
        <v>5782</v>
      </c>
      <c r="B11645" s="100" t="s">
        <v>13513</v>
      </c>
      <c r="C11645" s="99" t="s">
        <v>13511</v>
      </c>
      <c r="D11645" s="124">
        <v>15101</v>
      </c>
      <c r="E11645" s="157">
        <f>VLOOKUP(D11645,'SOAT LIQ'!$A$87:$C$3416,3,FALSE)</f>
        <v>4</v>
      </c>
      <c r="F11645" t="s">
        <v>21632</v>
      </c>
    </row>
    <row r="11646" spans="1:6" x14ac:dyDescent="0.25">
      <c r="A11646" t="s">
        <v>5773</v>
      </c>
      <c r="B11646" s="100" t="s">
        <v>13515</v>
      </c>
      <c r="C11646" s="99" t="s">
        <v>13514</v>
      </c>
      <c r="D11646" s="124">
        <v>37203</v>
      </c>
      <c r="E11646" s="157" t="e">
        <f>VLOOKUP(D11646,'SOAT LIQ'!$A$87:$C$3416,3,FALSE)</f>
        <v>#N/A</v>
      </c>
      <c r="F11646" t="s">
        <v>21632</v>
      </c>
    </row>
    <row r="11647" spans="1:6" x14ac:dyDescent="0.25">
      <c r="A11647" t="s">
        <v>5782</v>
      </c>
      <c r="B11647" s="100" t="s">
        <v>13515</v>
      </c>
      <c r="C11647" s="99" t="s">
        <v>13514</v>
      </c>
      <c r="D11647" s="124">
        <v>37203</v>
      </c>
      <c r="E11647" s="157" t="e">
        <f>VLOOKUP(D11647,'SOAT LIQ'!$A$87:$C$3416,3,FALSE)</f>
        <v>#N/A</v>
      </c>
      <c r="F11647" t="s">
        <v>21632</v>
      </c>
    </row>
    <row r="11648" spans="1:6" x14ac:dyDescent="0.25">
      <c r="A11648" t="s">
        <v>5523</v>
      </c>
      <c r="B11648" s="100" t="s">
        <v>13515</v>
      </c>
      <c r="C11648" s="99" t="s">
        <v>13514</v>
      </c>
      <c r="D11648" s="124">
        <v>37203</v>
      </c>
      <c r="E11648" s="157" t="e">
        <f>VLOOKUP(D11648,'SOAT LIQ'!$A$87:$C$3416,3,FALSE)</f>
        <v>#N/A</v>
      </c>
      <c r="F11648" t="s">
        <v>21632</v>
      </c>
    </row>
    <row r="11649" spans="1:6" x14ac:dyDescent="0.25">
      <c r="A11649" t="s">
        <v>5930</v>
      </c>
      <c r="B11649" s="100" t="s">
        <v>13515</v>
      </c>
      <c r="C11649" s="99" t="s">
        <v>13514</v>
      </c>
      <c r="D11649" s="124">
        <v>37203</v>
      </c>
      <c r="E11649" s="157" t="e">
        <f>VLOOKUP(D11649,'SOAT LIQ'!$A$87:$C$3416,3,FALSE)</f>
        <v>#N/A</v>
      </c>
    </row>
    <row r="11650" spans="1:6" x14ac:dyDescent="0.25">
      <c r="A11650" t="s">
        <v>13419</v>
      </c>
      <c r="B11650" s="100" t="s">
        <v>13515</v>
      </c>
      <c r="C11650" s="99" t="s">
        <v>13514</v>
      </c>
      <c r="D11650" s="124">
        <v>37203</v>
      </c>
      <c r="E11650" s="157" t="e">
        <f>VLOOKUP(D11650,'SOAT LIQ'!$A$87:$C$3416,3,FALSE)</f>
        <v>#N/A</v>
      </c>
      <c r="F11650" t="s">
        <v>21632</v>
      </c>
    </row>
    <row r="11651" spans="1:6" x14ac:dyDescent="0.25">
      <c r="A11651" t="s">
        <v>5773</v>
      </c>
      <c r="B11651" s="100" t="s">
        <v>13517</v>
      </c>
      <c r="C11651" s="99" t="s">
        <v>13516</v>
      </c>
      <c r="D11651" s="124">
        <v>37203</v>
      </c>
      <c r="E11651" s="157" t="e">
        <f>VLOOKUP(D11651,'SOAT LIQ'!$A$87:$C$3416,3,FALSE)</f>
        <v>#N/A</v>
      </c>
      <c r="F11651" t="s">
        <v>21632</v>
      </c>
    </row>
    <row r="11652" spans="1:6" x14ac:dyDescent="0.25">
      <c r="A11652" t="s">
        <v>5523</v>
      </c>
      <c r="B11652" s="100" t="s">
        <v>13517</v>
      </c>
      <c r="C11652" s="99" t="s">
        <v>13516</v>
      </c>
      <c r="D11652" s="124">
        <v>37203</v>
      </c>
      <c r="E11652" s="157" t="e">
        <f>VLOOKUP(D11652,'SOAT LIQ'!$A$87:$C$3416,3,FALSE)</f>
        <v>#N/A</v>
      </c>
      <c r="F11652" t="s">
        <v>21632</v>
      </c>
    </row>
    <row r="11653" spans="1:6" x14ac:dyDescent="0.25">
      <c r="A11653" t="s">
        <v>5782</v>
      </c>
      <c r="B11653" s="100" t="s">
        <v>13517</v>
      </c>
      <c r="C11653" s="99" t="s">
        <v>13516</v>
      </c>
      <c r="D11653" s="124">
        <v>37203</v>
      </c>
      <c r="E11653" s="157" t="e">
        <f>VLOOKUP(D11653,'SOAT LIQ'!$A$87:$C$3416,3,FALSE)</f>
        <v>#N/A</v>
      </c>
      <c r="F11653" t="s">
        <v>21632</v>
      </c>
    </row>
    <row r="11654" spans="1:6" x14ac:dyDescent="0.25">
      <c r="A11654" t="s">
        <v>5930</v>
      </c>
      <c r="B11654" s="100" t="s">
        <v>13517</v>
      </c>
      <c r="C11654" s="99" t="s">
        <v>13516</v>
      </c>
      <c r="D11654" s="124">
        <v>37203</v>
      </c>
      <c r="E11654" s="157" t="e">
        <f>VLOOKUP(D11654,'SOAT LIQ'!$A$87:$C$3416,3,FALSE)</f>
        <v>#N/A</v>
      </c>
    </row>
    <row r="11655" spans="1:6" x14ac:dyDescent="0.25">
      <c r="A11655" t="s">
        <v>5773</v>
      </c>
      <c r="B11655" s="100" t="s">
        <v>13518</v>
      </c>
      <c r="C11655" s="99" t="s">
        <v>13519</v>
      </c>
      <c r="D11655" s="124">
        <v>14306</v>
      </c>
      <c r="E11655" s="157">
        <f>VLOOKUP(D11655,'SOAT LIQ'!$A$87:$C$3416,3,FALSE)</f>
        <v>10</v>
      </c>
      <c r="F11655" t="s">
        <v>21632</v>
      </c>
    </row>
    <row r="11656" spans="1:6" x14ac:dyDescent="0.25">
      <c r="A11656" t="s">
        <v>5782</v>
      </c>
      <c r="B11656" s="100" t="s">
        <v>13518</v>
      </c>
      <c r="C11656" s="99" t="s">
        <v>13519</v>
      </c>
      <c r="D11656" s="124">
        <v>14306</v>
      </c>
      <c r="E11656" s="157">
        <f>VLOOKUP(D11656,'SOAT LIQ'!$A$87:$C$3416,3,FALSE)</f>
        <v>10</v>
      </c>
      <c r="F11656" t="s">
        <v>21632</v>
      </c>
    </row>
    <row r="11657" spans="1:6" x14ac:dyDescent="0.25">
      <c r="A11657" t="s">
        <v>6183</v>
      </c>
      <c r="B11657" s="100" t="s">
        <v>13521</v>
      </c>
      <c r="C11657" s="99" t="s">
        <v>13520</v>
      </c>
      <c r="D11657" s="124">
        <v>14114</v>
      </c>
      <c r="E11657" s="157">
        <f>VLOOKUP(D11657,'SOAT LIQ'!$A$87:$C$3416,3,FALSE)</f>
        <v>6</v>
      </c>
      <c r="F11657" t="s">
        <v>21632</v>
      </c>
    </row>
    <row r="11658" spans="1:6" x14ac:dyDescent="0.25">
      <c r="A11658" t="s">
        <v>4339</v>
      </c>
      <c r="B11658" s="100" t="s">
        <v>13521</v>
      </c>
      <c r="C11658" s="99" t="s">
        <v>13520</v>
      </c>
      <c r="D11658" s="124">
        <v>14114</v>
      </c>
      <c r="E11658" s="157">
        <f>VLOOKUP(D11658,'SOAT LIQ'!$A$87:$C$3416,3,FALSE)</f>
        <v>6</v>
      </c>
      <c r="F11658" t="s">
        <v>21632</v>
      </c>
    </row>
    <row r="11659" spans="1:6" x14ac:dyDescent="0.25">
      <c r="A11659" t="s">
        <v>5782</v>
      </c>
      <c r="B11659" s="100" t="s">
        <v>13521</v>
      </c>
      <c r="C11659" s="99" t="s">
        <v>13520</v>
      </c>
      <c r="D11659" s="124">
        <v>14114</v>
      </c>
      <c r="E11659" s="157">
        <f>VLOOKUP(D11659,'SOAT LIQ'!$A$87:$C$3416,3,FALSE)</f>
        <v>6</v>
      </c>
      <c r="F11659" t="s">
        <v>21632</v>
      </c>
    </row>
    <row r="11660" spans="1:6" x14ac:dyDescent="0.25">
      <c r="A11660" t="s">
        <v>5773</v>
      </c>
      <c r="B11660" s="100" t="s">
        <v>13521</v>
      </c>
      <c r="C11660" s="99" t="s">
        <v>13520</v>
      </c>
      <c r="D11660" s="124">
        <v>14114</v>
      </c>
      <c r="E11660" s="157">
        <f>VLOOKUP(D11660,'SOAT LIQ'!$A$87:$C$3416,3,FALSE)</f>
        <v>6</v>
      </c>
      <c r="F11660" t="s">
        <v>21632</v>
      </c>
    </row>
    <row r="11661" spans="1:6" x14ac:dyDescent="0.25">
      <c r="A11661" t="s">
        <v>5773</v>
      </c>
      <c r="B11661" s="100" t="s">
        <v>13523</v>
      </c>
      <c r="C11661" s="99" t="s">
        <v>13522</v>
      </c>
      <c r="D11661" s="124">
        <v>14110</v>
      </c>
      <c r="E11661" s="157">
        <f>VLOOKUP(D11661,'SOAT LIQ'!$A$87:$C$3416,3,FALSE)</f>
        <v>7</v>
      </c>
      <c r="F11661" t="s">
        <v>21632</v>
      </c>
    </row>
    <row r="11662" spans="1:6" x14ac:dyDescent="0.25">
      <c r="A11662" t="s">
        <v>5782</v>
      </c>
      <c r="B11662" s="100" t="s">
        <v>13523</v>
      </c>
      <c r="C11662" s="99" t="s">
        <v>13522</v>
      </c>
      <c r="D11662" s="124">
        <v>14110</v>
      </c>
      <c r="E11662" s="157">
        <f>VLOOKUP(D11662,'SOAT LIQ'!$A$87:$C$3416,3,FALSE)</f>
        <v>7</v>
      </c>
      <c r="F11662" t="s">
        <v>21632</v>
      </c>
    </row>
    <row r="11663" spans="1:6" x14ac:dyDescent="0.25">
      <c r="A11663" t="s">
        <v>5773</v>
      </c>
      <c r="B11663" s="100" t="s">
        <v>13525</v>
      </c>
      <c r="C11663" s="99" t="s">
        <v>13524</v>
      </c>
      <c r="D11663" s="124">
        <v>14110</v>
      </c>
      <c r="E11663" s="157">
        <f>VLOOKUP(D11663,'SOAT LIQ'!$A$87:$C$3416,3,FALSE)</f>
        <v>7</v>
      </c>
      <c r="F11663" t="s">
        <v>21632</v>
      </c>
    </row>
    <row r="11664" spans="1:6" x14ac:dyDescent="0.25">
      <c r="A11664" t="s">
        <v>5523</v>
      </c>
      <c r="B11664" s="100" t="s">
        <v>13525</v>
      </c>
      <c r="C11664" s="99" t="s">
        <v>13524</v>
      </c>
      <c r="D11664" s="124">
        <v>14110</v>
      </c>
      <c r="E11664" s="157">
        <f>VLOOKUP(D11664,'SOAT LIQ'!$A$87:$C$3416,3,FALSE)</f>
        <v>7</v>
      </c>
      <c r="F11664" t="s">
        <v>21632</v>
      </c>
    </row>
    <row r="11665" spans="1:6" x14ac:dyDescent="0.25">
      <c r="A11665" t="s">
        <v>5782</v>
      </c>
      <c r="B11665" s="100" t="s">
        <v>13525</v>
      </c>
      <c r="C11665" s="99" t="s">
        <v>13524</v>
      </c>
      <c r="D11665" s="124">
        <v>14110</v>
      </c>
      <c r="E11665" s="157">
        <f>VLOOKUP(D11665,'SOAT LIQ'!$A$87:$C$3416,3,FALSE)</f>
        <v>7</v>
      </c>
      <c r="F11665" t="s">
        <v>21632</v>
      </c>
    </row>
    <row r="11666" spans="1:6" x14ac:dyDescent="0.25">
      <c r="A11666" t="s">
        <v>5523</v>
      </c>
      <c r="B11666" s="100" t="s">
        <v>13527</v>
      </c>
      <c r="C11666" s="99" t="s">
        <v>13526</v>
      </c>
      <c r="D11666" s="124">
        <v>14350</v>
      </c>
      <c r="E11666" s="157">
        <f>VLOOKUP(D11666,'SOAT LIQ'!$A$87:$C$3416,3,FALSE)</f>
        <v>7</v>
      </c>
      <c r="F11666" t="s">
        <v>21632</v>
      </c>
    </row>
    <row r="11667" spans="1:6" x14ac:dyDescent="0.25">
      <c r="A11667" t="s">
        <v>5523</v>
      </c>
      <c r="B11667" s="100" t="s">
        <v>13529</v>
      </c>
      <c r="C11667" s="99" t="s">
        <v>13528</v>
      </c>
      <c r="D11667" s="124">
        <v>13102</v>
      </c>
      <c r="E11667" s="157">
        <f>VLOOKUP(D11667,'SOAT LIQ'!$A$87:$C$3416,3,FALSE)</f>
        <v>5</v>
      </c>
      <c r="F11667" t="s">
        <v>21632</v>
      </c>
    </row>
    <row r="11668" spans="1:6" x14ac:dyDescent="0.25">
      <c r="A11668" t="s">
        <v>5809</v>
      </c>
      <c r="B11668" s="100" t="s">
        <v>13531</v>
      </c>
      <c r="C11668" s="99" t="s">
        <v>13530</v>
      </c>
      <c r="D11668" s="124">
        <v>16268</v>
      </c>
      <c r="E11668" s="157">
        <f>VLOOKUP(D11668,'SOAT LIQ'!$A$87:$C$3416,3,FALSE)</f>
        <v>8</v>
      </c>
      <c r="F11668" t="s">
        <v>21632</v>
      </c>
    </row>
    <row r="11669" spans="1:6" x14ac:dyDescent="0.25">
      <c r="A11669" t="s">
        <v>5142</v>
      </c>
      <c r="B11669" s="100" t="s">
        <v>13531</v>
      </c>
      <c r="C11669" s="99" t="s">
        <v>13530</v>
      </c>
      <c r="D11669" s="124">
        <v>16268</v>
      </c>
      <c r="E11669" s="157">
        <f>VLOOKUP(D11669,'SOAT LIQ'!$A$87:$C$3416,3,FALSE)</f>
        <v>8</v>
      </c>
      <c r="F11669" t="s">
        <v>21632</v>
      </c>
    </row>
    <row r="11670" spans="1:6" x14ac:dyDescent="0.25">
      <c r="A11670" t="s">
        <v>5773</v>
      </c>
      <c r="B11670" s="100" t="s">
        <v>13531</v>
      </c>
      <c r="C11670" s="99" t="s">
        <v>13530</v>
      </c>
      <c r="D11670" s="124">
        <v>16268</v>
      </c>
      <c r="E11670" s="157">
        <f>VLOOKUP(D11670,'SOAT LIQ'!$A$87:$C$3416,3,FALSE)</f>
        <v>8</v>
      </c>
      <c r="F11670" t="s">
        <v>21632</v>
      </c>
    </row>
    <row r="11671" spans="1:6" x14ac:dyDescent="0.25">
      <c r="A11671" t="s">
        <v>5809</v>
      </c>
      <c r="B11671" s="100" t="s">
        <v>4702</v>
      </c>
      <c r="C11671" s="99" t="s">
        <v>13532</v>
      </c>
      <c r="D11671" s="124">
        <v>16269</v>
      </c>
      <c r="E11671" s="157">
        <f>VLOOKUP(D11671,'SOAT LIQ'!$A$87:$C$3416,3,FALSE)</f>
        <v>8</v>
      </c>
      <c r="F11671" t="s">
        <v>21632</v>
      </c>
    </row>
    <row r="11672" spans="1:6" x14ac:dyDescent="0.25">
      <c r="A11672" t="s">
        <v>5523</v>
      </c>
      <c r="B11672" s="100" t="s">
        <v>4702</v>
      </c>
      <c r="C11672" s="99" t="s">
        <v>13532</v>
      </c>
      <c r="D11672" s="124">
        <v>16269</v>
      </c>
      <c r="E11672" s="157">
        <f>VLOOKUP(D11672,'SOAT LIQ'!$A$87:$C$3416,3,FALSE)</f>
        <v>8</v>
      </c>
      <c r="F11672" t="s">
        <v>21632</v>
      </c>
    </row>
    <row r="11673" spans="1:6" x14ac:dyDescent="0.25">
      <c r="A11673" t="s">
        <v>5773</v>
      </c>
      <c r="B11673" s="100" t="s">
        <v>4702</v>
      </c>
      <c r="C11673" s="99" t="s">
        <v>13532</v>
      </c>
      <c r="D11673" s="124">
        <v>16269</v>
      </c>
      <c r="E11673" s="157">
        <f>VLOOKUP(D11673,'SOAT LIQ'!$A$87:$C$3416,3,FALSE)</f>
        <v>8</v>
      </c>
      <c r="F11673" t="s">
        <v>21632</v>
      </c>
    </row>
    <row r="11674" spans="1:6" x14ac:dyDescent="0.25">
      <c r="A11674" t="s">
        <v>5031</v>
      </c>
      <c r="B11674" s="100" t="s">
        <v>4702</v>
      </c>
      <c r="C11674" s="99" t="s">
        <v>13532</v>
      </c>
      <c r="D11674" s="124">
        <v>16269</v>
      </c>
      <c r="E11674" s="157">
        <f>VLOOKUP(D11674,'SOAT LIQ'!$A$87:$C$3416,3,FALSE)</f>
        <v>8</v>
      </c>
      <c r="F11674" t="s">
        <v>21632</v>
      </c>
    </row>
    <row r="11675" spans="1:6" x14ac:dyDescent="0.25">
      <c r="A11675" t="s">
        <v>5809</v>
      </c>
      <c r="B11675" s="100" t="s">
        <v>13534</v>
      </c>
      <c r="C11675" s="99" t="s">
        <v>13533</v>
      </c>
      <c r="D11675" s="124">
        <v>16267</v>
      </c>
      <c r="E11675" s="157">
        <f>VLOOKUP(D11675,'SOAT LIQ'!$A$87:$C$3416,3,FALSE)</f>
        <v>8</v>
      </c>
      <c r="F11675" t="s">
        <v>21632</v>
      </c>
    </row>
    <row r="11676" spans="1:6" x14ac:dyDescent="0.25">
      <c r="A11676" t="s">
        <v>5031</v>
      </c>
      <c r="B11676" s="100" t="s">
        <v>13534</v>
      </c>
      <c r="C11676" s="99" t="s">
        <v>13533</v>
      </c>
      <c r="D11676" s="124">
        <v>16267</v>
      </c>
      <c r="E11676" s="157">
        <f>VLOOKUP(D11676,'SOAT LIQ'!$A$87:$C$3416,3,FALSE)</f>
        <v>8</v>
      </c>
      <c r="F11676" t="s">
        <v>21632</v>
      </c>
    </row>
    <row r="11677" spans="1:6" x14ac:dyDescent="0.25">
      <c r="A11677" t="s">
        <v>5773</v>
      </c>
      <c r="B11677" s="100" t="s">
        <v>13534</v>
      </c>
      <c r="C11677" s="99" t="s">
        <v>13533</v>
      </c>
      <c r="D11677" s="124">
        <v>16267</v>
      </c>
      <c r="E11677" s="157">
        <f>VLOOKUP(D11677,'SOAT LIQ'!$A$87:$C$3416,3,FALSE)</f>
        <v>8</v>
      </c>
      <c r="F11677" t="s">
        <v>21632</v>
      </c>
    </row>
    <row r="11678" spans="1:6" x14ac:dyDescent="0.25">
      <c r="A11678" t="s">
        <v>5523</v>
      </c>
      <c r="B11678" s="100" t="s">
        <v>13536</v>
      </c>
      <c r="C11678" s="99" t="s">
        <v>13535</v>
      </c>
      <c r="D11678" s="124">
        <v>13102</v>
      </c>
      <c r="E11678" s="157">
        <f>VLOOKUP(D11678,'SOAT LIQ'!$A$87:$C$3416,3,FALSE)</f>
        <v>5</v>
      </c>
      <c r="F11678" t="s">
        <v>21632</v>
      </c>
    </row>
    <row r="11679" spans="1:6" x14ac:dyDescent="0.25">
      <c r="A11679" t="s">
        <v>5523</v>
      </c>
      <c r="B11679" s="100" t="s">
        <v>13538</v>
      </c>
      <c r="C11679" s="99" t="s">
        <v>13537</v>
      </c>
      <c r="D11679" s="124">
        <v>13800</v>
      </c>
      <c r="E11679" s="157">
        <f>VLOOKUP(D11679,'SOAT LIQ'!$A$87:$C$3416,3,FALSE)</f>
        <v>3</v>
      </c>
      <c r="F11679" t="s">
        <v>21632</v>
      </c>
    </row>
    <row r="11680" spans="1:6" x14ac:dyDescent="0.25">
      <c r="A11680" t="s">
        <v>5523</v>
      </c>
      <c r="B11680" s="100" t="s">
        <v>13540</v>
      </c>
      <c r="C11680" s="99" t="s">
        <v>13539</v>
      </c>
      <c r="D11680" s="124">
        <v>13800</v>
      </c>
      <c r="E11680" s="157">
        <f>VLOOKUP(D11680,'SOAT LIQ'!$A$87:$C$3416,3,FALSE)</f>
        <v>3</v>
      </c>
      <c r="F11680" t="s">
        <v>21632</v>
      </c>
    </row>
    <row r="11681" spans="1:6" x14ac:dyDescent="0.25">
      <c r="A11681" t="s">
        <v>5523</v>
      </c>
      <c r="B11681" s="100" t="s">
        <v>13542</v>
      </c>
      <c r="C11681" s="99" t="s">
        <v>13541</v>
      </c>
      <c r="D11681" s="124">
        <v>13800</v>
      </c>
      <c r="E11681" s="157">
        <f>VLOOKUP(D11681,'SOAT LIQ'!$A$87:$C$3416,3,FALSE)</f>
        <v>3</v>
      </c>
      <c r="F11681" t="s">
        <v>21632</v>
      </c>
    </row>
    <row r="11682" spans="1:6" x14ac:dyDescent="0.25">
      <c r="A11682" t="s">
        <v>5523</v>
      </c>
      <c r="B11682" s="100" t="s">
        <v>13544</v>
      </c>
      <c r="C11682" s="99" t="s">
        <v>13543</v>
      </c>
      <c r="D11682" s="124">
        <v>13800</v>
      </c>
      <c r="E11682" s="157">
        <f>VLOOKUP(D11682,'SOAT LIQ'!$A$87:$C$3416,3,FALSE)</f>
        <v>3</v>
      </c>
      <c r="F11682" t="s">
        <v>21632</v>
      </c>
    </row>
    <row r="11683" spans="1:6" x14ac:dyDescent="0.25">
      <c r="A11683" t="s">
        <v>5523</v>
      </c>
      <c r="B11683" s="100" t="s">
        <v>13545</v>
      </c>
      <c r="C11683" s="99" t="s">
        <v>13546</v>
      </c>
      <c r="D11683" s="124">
        <v>13800</v>
      </c>
      <c r="E11683" s="157">
        <f>VLOOKUP(D11683,'SOAT LIQ'!$A$87:$C$3416,3,FALSE)</f>
        <v>3</v>
      </c>
      <c r="F11683" t="s">
        <v>21632</v>
      </c>
    </row>
    <row r="11684" spans="1:6" x14ac:dyDescent="0.25">
      <c r="A11684" t="s">
        <v>5523</v>
      </c>
      <c r="B11684" s="100" t="s">
        <v>13547</v>
      </c>
      <c r="C11684" s="99" t="s">
        <v>13546</v>
      </c>
      <c r="D11684" s="124">
        <v>13800</v>
      </c>
      <c r="E11684" s="157">
        <f>VLOOKUP(D11684,'SOAT LIQ'!$A$87:$C$3416,3,FALSE)</f>
        <v>3</v>
      </c>
      <c r="F11684" t="s">
        <v>21632</v>
      </c>
    </row>
    <row r="11685" spans="1:6" x14ac:dyDescent="0.25">
      <c r="A11685" t="s">
        <v>5523</v>
      </c>
      <c r="B11685" s="100" t="s">
        <v>13548</v>
      </c>
      <c r="C11685" s="100"/>
      <c r="D11685" s="124">
        <v>14331</v>
      </c>
      <c r="E11685" s="157">
        <f>VLOOKUP(D11685,'SOAT LIQ'!$A$87:$C$3416,3,FALSE)</f>
        <v>8</v>
      </c>
      <c r="F11685" t="s">
        <v>21632</v>
      </c>
    </row>
    <row r="11686" spans="1:6" x14ac:dyDescent="0.25">
      <c r="A11686" t="s">
        <v>5523</v>
      </c>
      <c r="B11686" s="100" t="s">
        <v>13550</v>
      </c>
      <c r="C11686" s="99" t="s">
        <v>13549</v>
      </c>
      <c r="D11686" s="124">
        <v>13800</v>
      </c>
      <c r="E11686" s="157">
        <f>VLOOKUP(D11686,'SOAT LIQ'!$A$87:$C$3416,3,FALSE)</f>
        <v>3</v>
      </c>
      <c r="F11686" t="s">
        <v>21632</v>
      </c>
    </row>
    <row r="11687" spans="1:6" x14ac:dyDescent="0.25">
      <c r="A11687" t="s">
        <v>5523</v>
      </c>
      <c r="B11687" s="100" t="s">
        <v>13552</v>
      </c>
      <c r="C11687" s="99" t="s">
        <v>13551</v>
      </c>
      <c r="D11687" s="124">
        <v>13800</v>
      </c>
      <c r="E11687" s="157">
        <f>VLOOKUP(D11687,'SOAT LIQ'!$A$87:$C$3416,3,FALSE)</f>
        <v>3</v>
      </c>
      <c r="F11687" t="s">
        <v>21632</v>
      </c>
    </row>
    <row r="11688" spans="1:6" x14ac:dyDescent="0.25">
      <c r="A11688" t="s">
        <v>5523</v>
      </c>
      <c r="B11688" s="100" t="s">
        <v>13554</v>
      </c>
      <c r="C11688" s="99" t="s">
        <v>13553</v>
      </c>
      <c r="D11688" s="124">
        <v>13800</v>
      </c>
      <c r="E11688" s="157">
        <f>VLOOKUP(D11688,'SOAT LIQ'!$A$87:$C$3416,3,FALSE)</f>
        <v>3</v>
      </c>
      <c r="F11688" t="s">
        <v>21632</v>
      </c>
    </row>
    <row r="11689" spans="1:6" x14ac:dyDescent="0.25">
      <c r="A11689" t="s">
        <v>5523</v>
      </c>
      <c r="B11689" s="100" t="s">
        <v>13556</v>
      </c>
      <c r="C11689" s="99" t="s">
        <v>13555</v>
      </c>
      <c r="D11689" s="124">
        <v>13800</v>
      </c>
      <c r="E11689" s="157">
        <f>VLOOKUP(D11689,'SOAT LIQ'!$A$87:$C$3416,3,FALSE)</f>
        <v>3</v>
      </c>
      <c r="F11689" t="s">
        <v>21632</v>
      </c>
    </row>
    <row r="11690" spans="1:6" x14ac:dyDescent="0.25">
      <c r="A11690" t="s">
        <v>5523</v>
      </c>
      <c r="B11690" s="100" t="s">
        <v>13558</v>
      </c>
      <c r="C11690" s="99" t="s">
        <v>13557</v>
      </c>
      <c r="D11690" s="124">
        <v>13800</v>
      </c>
      <c r="E11690" s="157">
        <f>VLOOKUP(D11690,'SOAT LIQ'!$A$87:$C$3416,3,FALSE)</f>
        <v>3</v>
      </c>
      <c r="F11690" t="s">
        <v>21632</v>
      </c>
    </row>
    <row r="11691" spans="1:6" x14ac:dyDescent="0.25">
      <c r="A11691" t="s">
        <v>5523</v>
      </c>
      <c r="B11691" s="100" t="s">
        <v>13560</v>
      </c>
      <c r="C11691" s="99" t="s">
        <v>13559</v>
      </c>
      <c r="D11691" s="124">
        <v>13800</v>
      </c>
      <c r="E11691" s="157">
        <f>VLOOKUP(D11691,'SOAT LIQ'!$A$87:$C$3416,3,FALSE)</f>
        <v>3</v>
      </c>
      <c r="F11691" t="s">
        <v>21632</v>
      </c>
    </row>
    <row r="11692" spans="1:6" x14ac:dyDescent="0.25">
      <c r="A11692" t="s">
        <v>5523</v>
      </c>
      <c r="B11692" s="100" t="s">
        <v>13562</v>
      </c>
      <c r="C11692" s="99" t="s">
        <v>13561</v>
      </c>
      <c r="D11692" s="124">
        <v>13800</v>
      </c>
      <c r="E11692" s="157">
        <f>VLOOKUP(D11692,'SOAT LIQ'!$A$87:$C$3416,3,FALSE)</f>
        <v>3</v>
      </c>
      <c r="F11692" t="s">
        <v>21632</v>
      </c>
    </row>
    <row r="11693" spans="1:6" x14ac:dyDescent="0.25">
      <c r="A11693" t="s">
        <v>5523</v>
      </c>
      <c r="B11693" s="100" t="s">
        <v>13563</v>
      </c>
      <c r="C11693" s="99" t="s">
        <v>13553</v>
      </c>
      <c r="D11693" s="124">
        <v>13800</v>
      </c>
      <c r="E11693" s="157">
        <f>VLOOKUP(D11693,'SOAT LIQ'!$A$87:$C$3416,3,FALSE)</f>
        <v>3</v>
      </c>
      <c r="F11693" t="s">
        <v>21632</v>
      </c>
    </row>
    <row r="11694" spans="1:6" x14ac:dyDescent="0.25">
      <c r="A11694" t="s">
        <v>5936</v>
      </c>
      <c r="B11694" s="100" t="s">
        <v>13563</v>
      </c>
      <c r="C11694" s="99" t="s">
        <v>13553</v>
      </c>
      <c r="D11694" s="124">
        <v>13800</v>
      </c>
      <c r="E11694" s="157">
        <f>VLOOKUP(D11694,'SOAT LIQ'!$A$87:$C$3416,3,FALSE)</f>
        <v>3</v>
      </c>
      <c r="F11694" t="s">
        <v>21632</v>
      </c>
    </row>
    <row r="11695" spans="1:6" x14ac:dyDescent="0.25">
      <c r="A11695" t="s">
        <v>5523</v>
      </c>
      <c r="B11695" s="100" t="s">
        <v>13564</v>
      </c>
      <c r="C11695" s="99" t="s">
        <v>13565</v>
      </c>
      <c r="D11695" s="124">
        <v>13800</v>
      </c>
      <c r="E11695" s="157">
        <f>VLOOKUP(D11695,'SOAT LIQ'!$A$87:$C$3416,3,FALSE)</f>
        <v>3</v>
      </c>
      <c r="F11695" t="s">
        <v>21632</v>
      </c>
    </row>
    <row r="11696" spans="1:6" x14ac:dyDescent="0.25">
      <c r="A11696" t="s">
        <v>5523</v>
      </c>
      <c r="B11696" s="100" t="s">
        <v>13566</v>
      </c>
      <c r="C11696" s="100"/>
      <c r="D11696" s="124">
        <v>13800</v>
      </c>
      <c r="E11696" s="157">
        <f>VLOOKUP(D11696,'SOAT LIQ'!$A$87:$C$3416,3,FALSE)</f>
        <v>3</v>
      </c>
      <c r="F11696" t="s">
        <v>21632</v>
      </c>
    </row>
    <row r="11697" spans="1:6" x14ac:dyDescent="0.25">
      <c r="A11697" t="s">
        <v>5523</v>
      </c>
      <c r="B11697" s="100" t="s">
        <v>13567</v>
      </c>
      <c r="C11697" s="99" t="s">
        <v>13568</v>
      </c>
      <c r="D11697" s="124">
        <v>13801</v>
      </c>
      <c r="E11697" s="157">
        <f>VLOOKUP(D11697,'SOAT LIQ'!$A$87:$C$3416,3,FALSE)</f>
        <v>6</v>
      </c>
      <c r="F11697" t="s">
        <v>21632</v>
      </c>
    </row>
    <row r="11698" spans="1:6" x14ac:dyDescent="0.25">
      <c r="A11698" t="s">
        <v>5523</v>
      </c>
      <c r="B11698" s="100" t="s">
        <v>13569</v>
      </c>
      <c r="C11698" s="99" t="s">
        <v>13568</v>
      </c>
      <c r="D11698" s="124">
        <v>13800</v>
      </c>
      <c r="E11698" s="157">
        <f>VLOOKUP(D11698,'SOAT LIQ'!$A$87:$C$3416,3,FALSE)</f>
        <v>3</v>
      </c>
      <c r="F11698" t="s">
        <v>21632</v>
      </c>
    </row>
    <row r="11699" spans="1:6" x14ac:dyDescent="0.25">
      <c r="A11699" t="s">
        <v>5523</v>
      </c>
      <c r="B11699" s="100" t="s">
        <v>13571</v>
      </c>
      <c r="C11699" s="99" t="s">
        <v>13570</v>
      </c>
      <c r="D11699" s="124">
        <v>13801</v>
      </c>
      <c r="E11699" s="157">
        <f>VLOOKUP(D11699,'SOAT LIQ'!$A$87:$C$3416,3,FALSE)</f>
        <v>6</v>
      </c>
      <c r="F11699" t="s">
        <v>21632</v>
      </c>
    </row>
    <row r="11700" spans="1:6" x14ac:dyDescent="0.25">
      <c r="A11700" t="s">
        <v>5523</v>
      </c>
      <c r="B11700" s="100" t="s">
        <v>13573</v>
      </c>
      <c r="C11700" s="99" t="s">
        <v>13572</v>
      </c>
      <c r="D11700" s="124">
        <v>13801</v>
      </c>
      <c r="E11700" s="157">
        <f>VLOOKUP(D11700,'SOAT LIQ'!$A$87:$C$3416,3,FALSE)</f>
        <v>6</v>
      </c>
      <c r="F11700" t="s">
        <v>21632</v>
      </c>
    </row>
    <row r="11701" spans="1:6" x14ac:dyDescent="0.25">
      <c r="A11701" t="s">
        <v>5796</v>
      </c>
      <c r="B11701" s="100" t="s">
        <v>13575</v>
      </c>
      <c r="C11701" s="99" t="s">
        <v>13574</v>
      </c>
      <c r="D11701" s="124">
        <v>13801</v>
      </c>
      <c r="E11701" s="157">
        <f>VLOOKUP(D11701,'SOAT LIQ'!$A$87:$C$3416,3,FALSE)</f>
        <v>6</v>
      </c>
      <c r="F11701" t="s">
        <v>21632</v>
      </c>
    </row>
    <row r="11702" spans="1:6" x14ac:dyDescent="0.25">
      <c r="A11702" t="s">
        <v>5523</v>
      </c>
      <c r="B11702" s="100" t="s">
        <v>13575</v>
      </c>
      <c r="C11702" s="99" t="s">
        <v>13574</v>
      </c>
      <c r="D11702" s="124">
        <v>13801</v>
      </c>
      <c r="E11702" s="157">
        <f>VLOOKUP(D11702,'SOAT LIQ'!$A$87:$C$3416,3,FALSE)</f>
        <v>6</v>
      </c>
      <c r="F11702" t="s">
        <v>21632</v>
      </c>
    </row>
    <row r="11703" spans="1:6" x14ac:dyDescent="0.25">
      <c r="A11703" t="s">
        <v>5523</v>
      </c>
      <c r="B11703" s="100" t="s">
        <v>13577</v>
      </c>
      <c r="C11703" s="99" t="s">
        <v>13576</v>
      </c>
      <c r="D11703" s="124">
        <v>13801</v>
      </c>
      <c r="E11703" s="157">
        <f>VLOOKUP(D11703,'SOAT LIQ'!$A$87:$C$3416,3,FALSE)</f>
        <v>6</v>
      </c>
      <c r="F11703" t="s">
        <v>21632</v>
      </c>
    </row>
    <row r="11704" spans="1:6" x14ac:dyDescent="0.25">
      <c r="A11704" t="s">
        <v>5523</v>
      </c>
      <c r="B11704" s="100" t="s">
        <v>13579</v>
      </c>
      <c r="C11704" s="99" t="s">
        <v>13578</v>
      </c>
      <c r="D11704" s="124">
        <v>13801</v>
      </c>
      <c r="E11704" s="157">
        <f>VLOOKUP(D11704,'SOAT LIQ'!$A$87:$C$3416,3,FALSE)</f>
        <v>6</v>
      </c>
      <c r="F11704" t="s">
        <v>21632</v>
      </c>
    </row>
    <row r="11705" spans="1:6" x14ac:dyDescent="0.25">
      <c r="A11705" t="s">
        <v>5523</v>
      </c>
      <c r="B11705" s="100" t="s">
        <v>13581</v>
      </c>
      <c r="C11705" s="99" t="s">
        <v>13580</v>
      </c>
      <c r="D11705" s="124">
        <v>13801</v>
      </c>
      <c r="E11705" s="157">
        <f>VLOOKUP(D11705,'SOAT LIQ'!$A$87:$C$3416,3,FALSE)</f>
        <v>6</v>
      </c>
      <c r="F11705" t="s">
        <v>21632</v>
      </c>
    </row>
    <row r="11706" spans="1:6" x14ac:dyDescent="0.25">
      <c r="A11706" t="s">
        <v>5523</v>
      </c>
      <c r="B11706" s="100" t="s">
        <v>13582</v>
      </c>
      <c r="C11706" s="99" t="s">
        <v>13568</v>
      </c>
      <c r="D11706" s="124">
        <v>13826</v>
      </c>
      <c r="E11706" s="157">
        <f>VLOOKUP(D11706,'SOAT LIQ'!$A$87:$C$3416,3,FALSE)</f>
        <v>6</v>
      </c>
      <c r="F11706" t="s">
        <v>21632</v>
      </c>
    </row>
    <row r="11707" spans="1:6" x14ac:dyDescent="0.25">
      <c r="A11707" t="s">
        <v>5773</v>
      </c>
      <c r="B11707" s="100" t="s">
        <v>13583</v>
      </c>
      <c r="C11707" s="99" t="s">
        <v>13541</v>
      </c>
      <c r="D11707" s="124">
        <v>13103</v>
      </c>
      <c r="E11707" s="157">
        <f>VLOOKUP(D11707,'SOAT LIQ'!$A$87:$C$3416,3,FALSE)</f>
        <v>8</v>
      </c>
      <c r="F11707" t="s">
        <v>21632</v>
      </c>
    </row>
    <row r="11708" spans="1:6" x14ac:dyDescent="0.25">
      <c r="A11708" t="s">
        <v>5523</v>
      </c>
      <c r="B11708" s="100" t="s">
        <v>13583</v>
      </c>
      <c r="C11708" s="99" t="s">
        <v>13541</v>
      </c>
      <c r="D11708" s="124">
        <v>13103</v>
      </c>
      <c r="E11708" s="157">
        <f>VLOOKUP(D11708,'SOAT LIQ'!$A$87:$C$3416,3,FALSE)</f>
        <v>8</v>
      </c>
      <c r="F11708" t="s">
        <v>21632</v>
      </c>
    </row>
    <row r="11709" spans="1:6" x14ac:dyDescent="0.25">
      <c r="A11709" t="s">
        <v>5782</v>
      </c>
      <c r="B11709" s="100" t="s">
        <v>13583</v>
      </c>
      <c r="C11709" s="99" t="s">
        <v>13541</v>
      </c>
      <c r="D11709" s="124">
        <v>13103</v>
      </c>
      <c r="E11709" s="157">
        <f>VLOOKUP(D11709,'SOAT LIQ'!$A$87:$C$3416,3,FALSE)</f>
        <v>8</v>
      </c>
      <c r="F11709" t="s">
        <v>21632</v>
      </c>
    </row>
    <row r="11710" spans="1:6" x14ac:dyDescent="0.25">
      <c r="A11710" t="s">
        <v>5523</v>
      </c>
      <c r="B11710" s="100" t="s">
        <v>13585</v>
      </c>
      <c r="C11710" s="99" t="s">
        <v>13584</v>
      </c>
      <c r="D11710" s="124">
        <v>13822</v>
      </c>
      <c r="E11710" s="157">
        <f>VLOOKUP(D11710,'SOAT LIQ'!$A$87:$C$3416,3,FALSE)</f>
        <v>6</v>
      </c>
      <c r="F11710" t="s">
        <v>21632</v>
      </c>
    </row>
    <row r="11711" spans="1:6" x14ac:dyDescent="0.25">
      <c r="A11711" t="s">
        <v>5748</v>
      </c>
      <c r="B11711" s="100" t="s">
        <v>13587</v>
      </c>
      <c r="C11711" s="99" t="s">
        <v>13586</v>
      </c>
      <c r="D11711" s="124">
        <v>13822</v>
      </c>
      <c r="E11711" s="157">
        <f>VLOOKUP(D11711,'SOAT LIQ'!$A$87:$C$3416,3,FALSE)</f>
        <v>6</v>
      </c>
      <c r="F11711" t="s">
        <v>21632</v>
      </c>
    </row>
    <row r="11712" spans="1:6" x14ac:dyDescent="0.25">
      <c r="A11712" t="s">
        <v>5523</v>
      </c>
      <c r="B11712" s="100" t="s">
        <v>13587</v>
      </c>
      <c r="C11712" s="99" t="s">
        <v>13586</v>
      </c>
      <c r="D11712" s="124">
        <v>13822</v>
      </c>
      <c r="E11712" s="157">
        <f>VLOOKUP(D11712,'SOAT LIQ'!$A$87:$C$3416,3,FALSE)</f>
        <v>6</v>
      </c>
      <c r="F11712" t="s">
        <v>21632</v>
      </c>
    </row>
    <row r="11713" spans="1:6" x14ac:dyDescent="0.25">
      <c r="A11713" t="s">
        <v>5773</v>
      </c>
      <c r="B11713" s="100" t="s">
        <v>13587</v>
      </c>
      <c r="C11713" s="99" t="s">
        <v>13586</v>
      </c>
      <c r="D11713" s="124">
        <v>13822</v>
      </c>
      <c r="E11713" s="157">
        <f>VLOOKUP(D11713,'SOAT LIQ'!$A$87:$C$3416,3,FALSE)</f>
        <v>6</v>
      </c>
      <c r="F11713" t="s">
        <v>21632</v>
      </c>
    </row>
    <row r="11714" spans="1:6" x14ac:dyDescent="0.25">
      <c r="A11714" t="s">
        <v>5523</v>
      </c>
      <c r="B11714" s="100" t="s">
        <v>13588</v>
      </c>
      <c r="C11714" s="99" t="s">
        <v>13589</v>
      </c>
      <c r="D11714" s="124">
        <v>17816</v>
      </c>
      <c r="E11714" s="157">
        <f>VLOOKUP(D11714,'SOAT LIQ'!$A$87:$C$3416,3,FALSE)</f>
        <v>3</v>
      </c>
      <c r="F11714" t="s">
        <v>21632</v>
      </c>
    </row>
    <row r="11715" spans="1:6" x14ac:dyDescent="0.25">
      <c r="A11715" t="s">
        <v>5523</v>
      </c>
      <c r="B11715" s="100" t="s">
        <v>13590</v>
      </c>
      <c r="C11715" s="99" t="s">
        <v>13589</v>
      </c>
      <c r="D11715" s="124">
        <v>17816</v>
      </c>
      <c r="E11715" s="157">
        <f>VLOOKUP(D11715,'SOAT LIQ'!$A$87:$C$3416,3,FALSE)</f>
        <v>3</v>
      </c>
      <c r="F11715" t="s">
        <v>21632</v>
      </c>
    </row>
    <row r="11716" spans="1:6" x14ac:dyDescent="0.25">
      <c r="A11716" t="s">
        <v>4339</v>
      </c>
      <c r="B11716" s="100" t="s">
        <v>13590</v>
      </c>
      <c r="C11716" s="99" t="s">
        <v>13589</v>
      </c>
      <c r="D11716" s="124">
        <v>17816</v>
      </c>
      <c r="E11716" s="157">
        <f>VLOOKUP(D11716,'SOAT LIQ'!$A$87:$C$3416,3,FALSE)</f>
        <v>3</v>
      </c>
      <c r="F11716" t="s">
        <v>21632</v>
      </c>
    </row>
    <row r="11717" spans="1:6" x14ac:dyDescent="0.25">
      <c r="A11717" t="s">
        <v>5509</v>
      </c>
      <c r="B11717" s="100" t="s">
        <v>13590</v>
      </c>
      <c r="C11717" s="99" t="s">
        <v>13589</v>
      </c>
      <c r="D11717" s="124">
        <v>17816</v>
      </c>
      <c r="E11717" s="157">
        <f>VLOOKUP(D11717,'SOAT LIQ'!$A$87:$C$3416,3,FALSE)</f>
        <v>3</v>
      </c>
      <c r="F11717" t="s">
        <v>21632</v>
      </c>
    </row>
    <row r="11718" spans="1:6" x14ac:dyDescent="0.25">
      <c r="A11718" t="s">
        <v>6034</v>
      </c>
      <c r="B11718" s="100" t="s">
        <v>13590</v>
      </c>
      <c r="C11718" s="99" t="s">
        <v>13589</v>
      </c>
      <c r="D11718" s="124">
        <v>17816</v>
      </c>
      <c r="E11718" s="157">
        <f>VLOOKUP(D11718,'SOAT LIQ'!$A$87:$C$3416,3,FALSE)</f>
        <v>3</v>
      </c>
      <c r="F11718" t="s">
        <v>21632</v>
      </c>
    </row>
    <row r="11719" spans="1:6" x14ac:dyDescent="0.25">
      <c r="A11719" t="s">
        <v>5523</v>
      </c>
      <c r="B11719" s="100" t="s">
        <v>13591</v>
      </c>
      <c r="C11719" s="99" t="s">
        <v>13589</v>
      </c>
      <c r="D11719" s="124">
        <v>17813</v>
      </c>
      <c r="E11719" s="157">
        <f>VLOOKUP(D11719,'SOAT LIQ'!$A$87:$C$3416,3,FALSE)</f>
        <v>5</v>
      </c>
      <c r="F11719" t="s">
        <v>21632</v>
      </c>
    </row>
    <row r="11720" spans="1:6" x14ac:dyDescent="0.25">
      <c r="A11720" t="s">
        <v>5142</v>
      </c>
      <c r="B11720" s="100" t="s">
        <v>13591</v>
      </c>
      <c r="C11720" s="99" t="s">
        <v>13589</v>
      </c>
      <c r="D11720" s="124">
        <v>17813</v>
      </c>
      <c r="E11720" s="157">
        <f>VLOOKUP(D11720,'SOAT LIQ'!$A$87:$C$3416,3,FALSE)</f>
        <v>5</v>
      </c>
      <c r="F11720" t="s">
        <v>21632</v>
      </c>
    </row>
    <row r="11721" spans="1:6" x14ac:dyDescent="0.25">
      <c r="A11721" t="s">
        <v>5523</v>
      </c>
      <c r="B11721" s="100" t="s">
        <v>13592</v>
      </c>
      <c r="C11721" s="99" t="s">
        <v>13589</v>
      </c>
      <c r="D11721" s="124">
        <v>17813</v>
      </c>
      <c r="E11721" s="157">
        <f>VLOOKUP(D11721,'SOAT LIQ'!$A$87:$C$3416,3,FALSE)</f>
        <v>5</v>
      </c>
      <c r="F11721" t="s">
        <v>21632</v>
      </c>
    </row>
    <row r="11722" spans="1:6" x14ac:dyDescent="0.25">
      <c r="A11722" t="s">
        <v>5142</v>
      </c>
      <c r="B11722" s="100" t="s">
        <v>13592</v>
      </c>
      <c r="C11722" s="99" t="s">
        <v>13589</v>
      </c>
      <c r="D11722" s="124">
        <v>17813</v>
      </c>
      <c r="E11722" s="157">
        <f>VLOOKUP(D11722,'SOAT LIQ'!$A$87:$C$3416,3,FALSE)</f>
        <v>5</v>
      </c>
      <c r="F11722" t="s">
        <v>21632</v>
      </c>
    </row>
    <row r="11723" spans="1:6" x14ac:dyDescent="0.25">
      <c r="A11723" t="s">
        <v>5509</v>
      </c>
      <c r="B11723" s="100" t="s">
        <v>13592</v>
      </c>
      <c r="C11723" s="99" t="s">
        <v>13589</v>
      </c>
      <c r="D11723" s="124">
        <v>17813</v>
      </c>
      <c r="E11723" s="157">
        <f>VLOOKUP(D11723,'SOAT LIQ'!$A$87:$C$3416,3,FALSE)</f>
        <v>5</v>
      </c>
      <c r="F11723" t="s">
        <v>21632</v>
      </c>
    </row>
    <row r="11724" spans="1:6" x14ac:dyDescent="0.25">
      <c r="A11724" t="s">
        <v>5523</v>
      </c>
      <c r="B11724" s="100" t="s">
        <v>13593</v>
      </c>
      <c r="C11724" s="100"/>
      <c r="D11724" s="124">
        <v>17103</v>
      </c>
      <c r="E11724" s="157">
        <f>VLOOKUP(D11724,'SOAT LIQ'!$A$87:$C$3416,3,FALSE)</f>
        <v>9</v>
      </c>
      <c r="F11724" t="s">
        <v>21632</v>
      </c>
    </row>
    <row r="11725" spans="1:6" x14ac:dyDescent="0.25">
      <c r="A11725" t="s">
        <v>5523</v>
      </c>
      <c r="B11725" s="100" t="s">
        <v>13595</v>
      </c>
      <c r="C11725" s="99" t="s">
        <v>13594</v>
      </c>
      <c r="D11725" s="124">
        <v>13822</v>
      </c>
      <c r="E11725" s="157">
        <f>VLOOKUP(D11725,'SOAT LIQ'!$A$87:$C$3416,3,FALSE)</f>
        <v>6</v>
      </c>
      <c r="F11725" t="s">
        <v>21632</v>
      </c>
    </row>
    <row r="11726" spans="1:6" x14ac:dyDescent="0.25">
      <c r="A11726" t="s">
        <v>5773</v>
      </c>
      <c r="B11726" s="100" t="s">
        <v>13595</v>
      </c>
      <c r="C11726" s="99" t="s">
        <v>13594</v>
      </c>
      <c r="D11726" s="124">
        <v>13822</v>
      </c>
      <c r="E11726" s="157">
        <f>VLOOKUP(D11726,'SOAT LIQ'!$A$87:$C$3416,3,FALSE)</f>
        <v>6</v>
      </c>
      <c r="F11726" t="s">
        <v>21632</v>
      </c>
    </row>
    <row r="11727" spans="1:6" x14ac:dyDescent="0.25">
      <c r="A11727" t="s">
        <v>5782</v>
      </c>
      <c r="B11727" s="100" t="s">
        <v>13595</v>
      </c>
      <c r="C11727" s="99" t="s">
        <v>13594</v>
      </c>
      <c r="D11727" s="124">
        <v>13822</v>
      </c>
      <c r="E11727" s="157">
        <f>VLOOKUP(D11727,'SOAT LIQ'!$A$87:$C$3416,3,FALSE)</f>
        <v>6</v>
      </c>
      <c r="F11727" t="s">
        <v>21632</v>
      </c>
    </row>
    <row r="11728" spans="1:6" x14ac:dyDescent="0.25">
      <c r="A11728" t="s">
        <v>5523</v>
      </c>
      <c r="B11728" s="100" t="s">
        <v>13597</v>
      </c>
      <c r="C11728" s="99" t="s">
        <v>13596</v>
      </c>
      <c r="D11728" s="124">
        <v>13822</v>
      </c>
      <c r="E11728" s="157">
        <f>VLOOKUP(D11728,'SOAT LIQ'!$A$87:$C$3416,3,FALSE)</f>
        <v>6</v>
      </c>
      <c r="F11728" t="s">
        <v>21632</v>
      </c>
    </row>
    <row r="11729" spans="1:6" x14ac:dyDescent="0.25">
      <c r="A11729" t="s">
        <v>5922</v>
      </c>
      <c r="B11729" s="100" t="s">
        <v>13597</v>
      </c>
      <c r="C11729" s="99" t="s">
        <v>13596</v>
      </c>
      <c r="D11729" s="124">
        <v>13822</v>
      </c>
      <c r="E11729" s="157">
        <f>VLOOKUP(D11729,'SOAT LIQ'!$A$87:$C$3416,3,FALSE)</f>
        <v>6</v>
      </c>
      <c r="F11729" t="s">
        <v>21632</v>
      </c>
    </row>
    <row r="11730" spans="1:6" x14ac:dyDescent="0.25">
      <c r="A11730" t="s">
        <v>5773</v>
      </c>
      <c r="B11730" s="100" t="s">
        <v>13597</v>
      </c>
      <c r="C11730" s="99" t="s">
        <v>13596</v>
      </c>
      <c r="D11730" s="124">
        <v>13822</v>
      </c>
      <c r="E11730" s="157">
        <f>VLOOKUP(D11730,'SOAT LIQ'!$A$87:$C$3416,3,FALSE)</f>
        <v>6</v>
      </c>
      <c r="F11730" t="s">
        <v>21632</v>
      </c>
    </row>
    <row r="11731" spans="1:6" x14ac:dyDescent="0.25">
      <c r="A11731" t="s">
        <v>5782</v>
      </c>
      <c r="B11731" s="100" t="s">
        <v>13597</v>
      </c>
      <c r="C11731" s="99" t="s">
        <v>13596</v>
      </c>
      <c r="D11731" s="124">
        <v>13822</v>
      </c>
      <c r="E11731" s="157">
        <f>VLOOKUP(D11731,'SOAT LIQ'!$A$87:$C$3416,3,FALSE)</f>
        <v>6</v>
      </c>
      <c r="F11731" t="s">
        <v>21632</v>
      </c>
    </row>
    <row r="11732" spans="1:6" x14ac:dyDescent="0.25">
      <c r="A11732" t="s">
        <v>5924</v>
      </c>
      <c r="B11732" s="100" t="s">
        <v>13597</v>
      </c>
      <c r="C11732" s="99" t="s">
        <v>13596</v>
      </c>
      <c r="D11732" s="124">
        <v>13822</v>
      </c>
      <c r="E11732" s="157">
        <f>VLOOKUP(D11732,'SOAT LIQ'!$A$87:$C$3416,3,FALSE)</f>
        <v>6</v>
      </c>
      <c r="F11732" t="s">
        <v>21632</v>
      </c>
    </row>
    <row r="11733" spans="1:6" x14ac:dyDescent="0.25">
      <c r="A11733" t="s">
        <v>5523</v>
      </c>
      <c r="B11733" s="100" t="s">
        <v>13599</v>
      </c>
      <c r="C11733" s="99" t="s">
        <v>13598</v>
      </c>
      <c r="D11733" s="124">
        <v>13820</v>
      </c>
      <c r="E11733" s="157">
        <f>VLOOKUP(D11733,'SOAT LIQ'!$A$87:$C$3416,3,FALSE)</f>
        <v>6</v>
      </c>
      <c r="F11733" t="s">
        <v>21632</v>
      </c>
    </row>
    <row r="11734" spans="1:6" x14ac:dyDescent="0.25">
      <c r="A11734" t="s">
        <v>5523</v>
      </c>
      <c r="B11734" s="100" t="s">
        <v>13601</v>
      </c>
      <c r="C11734" s="99" t="s">
        <v>13600</v>
      </c>
      <c r="D11734" s="124">
        <v>13821</v>
      </c>
      <c r="E11734" s="157">
        <f>VLOOKUP(D11734,'SOAT LIQ'!$A$87:$C$3416,3,FALSE)</f>
        <v>6</v>
      </c>
      <c r="F11734" t="s">
        <v>21632</v>
      </c>
    </row>
    <row r="11735" spans="1:6" x14ac:dyDescent="0.25">
      <c r="A11735" t="s">
        <v>5523</v>
      </c>
      <c r="B11735" s="100" t="s">
        <v>13603</v>
      </c>
      <c r="C11735" s="99" t="s">
        <v>13602</v>
      </c>
      <c r="D11735" s="124">
        <v>13821</v>
      </c>
      <c r="E11735" s="157">
        <f>VLOOKUP(D11735,'SOAT LIQ'!$A$87:$C$3416,3,FALSE)</f>
        <v>6</v>
      </c>
      <c r="F11735" t="s">
        <v>21632</v>
      </c>
    </row>
    <row r="11736" spans="1:6" x14ac:dyDescent="0.25">
      <c r="A11736" t="s">
        <v>5523</v>
      </c>
      <c r="B11736" s="100" t="s">
        <v>13604</v>
      </c>
      <c r="C11736" s="99" t="s">
        <v>13600</v>
      </c>
      <c r="D11736" s="124">
        <v>13821</v>
      </c>
      <c r="E11736" s="157">
        <f>VLOOKUP(D11736,'SOAT LIQ'!$A$87:$C$3416,3,FALSE)</f>
        <v>6</v>
      </c>
      <c r="F11736" t="s">
        <v>21632</v>
      </c>
    </row>
    <row r="11737" spans="1:6" x14ac:dyDescent="0.25">
      <c r="A11737" t="s">
        <v>5773</v>
      </c>
      <c r="B11737" s="100" t="s">
        <v>13604</v>
      </c>
      <c r="C11737" s="99" t="s">
        <v>13600</v>
      </c>
      <c r="D11737" s="124">
        <v>13821</v>
      </c>
      <c r="E11737" s="157">
        <f>VLOOKUP(D11737,'SOAT LIQ'!$A$87:$C$3416,3,FALSE)</f>
        <v>6</v>
      </c>
      <c r="F11737" t="s">
        <v>21632</v>
      </c>
    </row>
    <row r="11738" spans="1:6" x14ac:dyDescent="0.25">
      <c r="A11738" t="s">
        <v>5523</v>
      </c>
      <c r="B11738" s="100" t="s">
        <v>13606</v>
      </c>
      <c r="C11738" s="99" t="s">
        <v>13605</v>
      </c>
      <c r="D11738" s="124">
        <v>13825</v>
      </c>
      <c r="E11738" s="157">
        <f>VLOOKUP(D11738,'SOAT LIQ'!$A$87:$C$3416,3,FALSE)</f>
        <v>6</v>
      </c>
      <c r="F11738" t="s">
        <v>21632</v>
      </c>
    </row>
    <row r="11739" spans="1:6" x14ac:dyDescent="0.25">
      <c r="A11739" t="s">
        <v>5523</v>
      </c>
      <c r="B11739" s="100" t="s">
        <v>13608</v>
      </c>
      <c r="C11739" s="99" t="s">
        <v>13607</v>
      </c>
      <c r="D11739" s="124">
        <v>13826</v>
      </c>
      <c r="E11739" s="157">
        <f>VLOOKUP(D11739,'SOAT LIQ'!$A$87:$C$3416,3,FALSE)</f>
        <v>6</v>
      </c>
      <c r="F11739" t="s">
        <v>21632</v>
      </c>
    </row>
    <row r="11740" spans="1:6" x14ac:dyDescent="0.25">
      <c r="A11740" t="s">
        <v>5523</v>
      </c>
      <c r="B11740" s="100" t="s">
        <v>13609</v>
      </c>
      <c r="C11740" s="99" t="s">
        <v>4628</v>
      </c>
      <c r="D11740" s="124">
        <v>13826</v>
      </c>
      <c r="E11740" s="157">
        <f>VLOOKUP(D11740,'SOAT LIQ'!$A$87:$C$3416,3,FALSE)</f>
        <v>6</v>
      </c>
      <c r="F11740" t="s">
        <v>21632</v>
      </c>
    </row>
    <row r="11741" spans="1:6" x14ac:dyDescent="0.25">
      <c r="A11741" t="s">
        <v>5523</v>
      </c>
      <c r="B11741" s="100" t="s">
        <v>13610</v>
      </c>
      <c r="C11741" s="99" t="s">
        <v>4628</v>
      </c>
      <c r="D11741" s="124">
        <v>13827</v>
      </c>
      <c r="E11741" s="157">
        <f>VLOOKUP(D11741,'SOAT LIQ'!$A$87:$C$3416,3,FALSE)</f>
        <v>6</v>
      </c>
      <c r="F11741" t="s">
        <v>21632</v>
      </c>
    </row>
    <row r="11742" spans="1:6" x14ac:dyDescent="0.25">
      <c r="A11742" t="s">
        <v>5523</v>
      </c>
      <c r="B11742" s="100" t="s">
        <v>13611</v>
      </c>
      <c r="C11742" s="99" t="s">
        <v>13612</v>
      </c>
      <c r="D11742" s="124">
        <v>13828</v>
      </c>
      <c r="E11742" s="157">
        <f>VLOOKUP(D11742,'SOAT LIQ'!$A$87:$C$3416,3,FALSE)</f>
        <v>6</v>
      </c>
      <c r="F11742" t="s">
        <v>21632</v>
      </c>
    </row>
    <row r="11743" spans="1:6" x14ac:dyDescent="0.25">
      <c r="A11743" t="s">
        <v>5782</v>
      </c>
      <c r="B11743" s="100" t="s">
        <v>13611</v>
      </c>
      <c r="C11743" s="99" t="s">
        <v>13612</v>
      </c>
      <c r="D11743" s="124">
        <v>13828</v>
      </c>
      <c r="E11743" s="157">
        <f>VLOOKUP(D11743,'SOAT LIQ'!$A$87:$C$3416,3,FALSE)</f>
        <v>6</v>
      </c>
      <c r="F11743" t="s">
        <v>21632</v>
      </c>
    </row>
    <row r="11744" spans="1:6" x14ac:dyDescent="0.25">
      <c r="A11744" t="s">
        <v>5523</v>
      </c>
      <c r="B11744" s="100" t="s">
        <v>13613</v>
      </c>
      <c r="C11744" s="99" t="s">
        <v>13586</v>
      </c>
      <c r="D11744" s="124">
        <v>13801</v>
      </c>
      <c r="E11744" s="157">
        <f>VLOOKUP(D11744,'SOAT LIQ'!$A$87:$C$3416,3,FALSE)</f>
        <v>6</v>
      </c>
      <c r="F11744" t="s">
        <v>21632</v>
      </c>
    </row>
    <row r="11745" spans="1:6" x14ac:dyDescent="0.25">
      <c r="A11745" t="s">
        <v>5523</v>
      </c>
      <c r="B11745" s="100" t="s">
        <v>13614</v>
      </c>
      <c r="C11745" s="100"/>
      <c r="D11745" s="124">
        <v>13826</v>
      </c>
      <c r="E11745" s="157">
        <f>VLOOKUP(D11745,'SOAT LIQ'!$A$87:$C$3416,3,FALSE)</f>
        <v>6</v>
      </c>
      <c r="F11745" t="s">
        <v>21632</v>
      </c>
    </row>
    <row r="11746" spans="1:6" x14ac:dyDescent="0.25">
      <c r="A11746" t="s">
        <v>5773</v>
      </c>
      <c r="B11746" s="100" t="s">
        <v>13614</v>
      </c>
      <c r="C11746" s="100"/>
      <c r="D11746" s="124">
        <v>13826</v>
      </c>
      <c r="E11746" s="157">
        <f>VLOOKUP(D11746,'SOAT LIQ'!$A$87:$C$3416,3,FALSE)</f>
        <v>6</v>
      </c>
      <c r="F11746" t="s">
        <v>21632</v>
      </c>
    </row>
    <row r="11747" spans="1:6" x14ac:dyDescent="0.25">
      <c r="A11747" t="s">
        <v>5782</v>
      </c>
      <c r="B11747" s="100" t="s">
        <v>13614</v>
      </c>
      <c r="C11747" s="100"/>
      <c r="D11747" s="124">
        <v>13826</v>
      </c>
      <c r="E11747" s="157">
        <f>VLOOKUP(D11747,'SOAT LIQ'!$A$87:$C$3416,3,FALSE)</f>
        <v>6</v>
      </c>
      <c r="F11747" t="s">
        <v>21632</v>
      </c>
    </row>
    <row r="11748" spans="1:6" x14ac:dyDescent="0.25">
      <c r="A11748" t="s">
        <v>5782</v>
      </c>
      <c r="B11748" s="100" t="s">
        <v>13615</v>
      </c>
      <c r="C11748" s="100"/>
      <c r="D11748" s="124">
        <v>13826</v>
      </c>
      <c r="E11748" s="157">
        <f>VLOOKUP(D11748,'SOAT LIQ'!$A$87:$C$3416,3,FALSE)</f>
        <v>6</v>
      </c>
      <c r="F11748" t="s">
        <v>21632</v>
      </c>
    </row>
    <row r="11749" spans="1:6" x14ac:dyDescent="0.25">
      <c r="A11749" t="s">
        <v>5523</v>
      </c>
      <c r="B11749" s="100" t="s">
        <v>13615</v>
      </c>
      <c r="C11749" s="100"/>
      <c r="D11749" s="124">
        <v>13826</v>
      </c>
      <c r="E11749" s="157">
        <f>VLOOKUP(D11749,'SOAT LIQ'!$A$87:$C$3416,3,FALSE)</f>
        <v>6</v>
      </c>
      <c r="F11749" t="s">
        <v>21632</v>
      </c>
    </row>
    <row r="11750" spans="1:6" x14ac:dyDescent="0.25">
      <c r="A11750" t="s">
        <v>5773</v>
      </c>
      <c r="B11750" s="100" t="s">
        <v>13616</v>
      </c>
      <c r="C11750" s="99" t="s">
        <v>13617</v>
      </c>
      <c r="D11750" s="124">
        <v>13826</v>
      </c>
      <c r="E11750" s="157">
        <f>VLOOKUP(D11750,'SOAT LIQ'!$A$87:$C$3416,3,FALSE)</f>
        <v>6</v>
      </c>
      <c r="F11750" t="s">
        <v>21632</v>
      </c>
    </row>
    <row r="11751" spans="1:6" x14ac:dyDescent="0.25">
      <c r="A11751" t="s">
        <v>5523</v>
      </c>
      <c r="B11751" s="100" t="s">
        <v>13616</v>
      </c>
      <c r="C11751" s="99" t="s">
        <v>13617</v>
      </c>
      <c r="D11751" s="124">
        <v>13826</v>
      </c>
      <c r="E11751" s="157">
        <f>VLOOKUP(D11751,'SOAT LIQ'!$A$87:$C$3416,3,FALSE)</f>
        <v>6</v>
      </c>
      <c r="F11751" t="s">
        <v>21632</v>
      </c>
    </row>
    <row r="11752" spans="1:6" x14ac:dyDescent="0.25">
      <c r="A11752" t="s">
        <v>5523</v>
      </c>
      <c r="B11752" s="100" t="s">
        <v>13618</v>
      </c>
      <c r="C11752" s="99" t="s">
        <v>13584</v>
      </c>
      <c r="D11752" s="124">
        <v>13826</v>
      </c>
      <c r="E11752" s="157">
        <f>VLOOKUP(D11752,'SOAT LIQ'!$A$87:$C$3416,3,FALSE)</f>
        <v>6</v>
      </c>
      <c r="F11752" t="s">
        <v>21632</v>
      </c>
    </row>
    <row r="11753" spans="1:6" x14ac:dyDescent="0.25">
      <c r="A11753" t="s">
        <v>5523</v>
      </c>
      <c r="B11753" s="100" t="s">
        <v>13619</v>
      </c>
      <c r="C11753" s="99" t="s">
        <v>13570</v>
      </c>
      <c r="D11753" s="124">
        <v>13826</v>
      </c>
      <c r="E11753" s="157">
        <f>VLOOKUP(D11753,'SOAT LIQ'!$A$87:$C$3416,3,FALSE)</f>
        <v>6</v>
      </c>
      <c r="F11753" t="s">
        <v>21632</v>
      </c>
    </row>
    <row r="11754" spans="1:6" x14ac:dyDescent="0.25">
      <c r="A11754" t="s">
        <v>5782</v>
      </c>
      <c r="B11754" s="100" t="s">
        <v>13619</v>
      </c>
      <c r="C11754" s="99" t="s">
        <v>13570</v>
      </c>
      <c r="D11754" s="124">
        <v>13826</v>
      </c>
      <c r="E11754" s="157">
        <f>VLOOKUP(D11754,'SOAT LIQ'!$A$87:$C$3416,3,FALSE)</f>
        <v>6</v>
      </c>
      <c r="F11754" t="s">
        <v>21632</v>
      </c>
    </row>
    <row r="11755" spans="1:6" x14ac:dyDescent="0.25">
      <c r="A11755" t="s">
        <v>5523</v>
      </c>
      <c r="B11755" s="100" t="s">
        <v>13620</v>
      </c>
      <c r="C11755" s="100"/>
      <c r="D11755" s="124">
        <v>13826</v>
      </c>
      <c r="E11755" s="157">
        <f>VLOOKUP(D11755,'SOAT LIQ'!$A$87:$C$3416,3,FALSE)</f>
        <v>6</v>
      </c>
      <c r="F11755" t="s">
        <v>21632</v>
      </c>
    </row>
    <row r="11756" spans="1:6" x14ac:dyDescent="0.25">
      <c r="A11756" t="s">
        <v>5782</v>
      </c>
      <c r="B11756" s="100" t="s">
        <v>13620</v>
      </c>
      <c r="C11756" s="100"/>
      <c r="D11756" s="124">
        <v>13826</v>
      </c>
      <c r="E11756" s="157">
        <f>VLOOKUP(D11756,'SOAT LIQ'!$A$87:$C$3416,3,FALSE)</f>
        <v>6</v>
      </c>
      <c r="F11756" t="s">
        <v>21632</v>
      </c>
    </row>
    <row r="11757" spans="1:6" x14ac:dyDescent="0.25">
      <c r="A11757" t="s">
        <v>5924</v>
      </c>
      <c r="B11757" s="100" t="s">
        <v>13622</v>
      </c>
      <c r="C11757" s="99" t="s">
        <v>13621</v>
      </c>
      <c r="D11757" s="124">
        <v>15103</v>
      </c>
      <c r="E11757" s="157">
        <f>VLOOKUP(D11757,'SOAT LIQ'!$A$87:$C$3416,3,FALSE)</f>
        <v>7</v>
      </c>
      <c r="F11757" t="s">
        <v>21632</v>
      </c>
    </row>
    <row r="11758" spans="1:6" x14ac:dyDescent="0.25">
      <c r="A11758" t="s">
        <v>5523</v>
      </c>
      <c r="B11758" s="100" t="s">
        <v>13622</v>
      </c>
      <c r="C11758" s="99" t="s">
        <v>13621</v>
      </c>
      <c r="D11758" s="124">
        <v>15103</v>
      </c>
      <c r="E11758" s="157">
        <f>VLOOKUP(D11758,'SOAT LIQ'!$A$87:$C$3416,3,FALSE)</f>
        <v>7</v>
      </c>
      <c r="F11758" t="s">
        <v>21632</v>
      </c>
    </row>
    <row r="11759" spans="1:6" x14ac:dyDescent="0.25">
      <c r="A11759" t="s">
        <v>5773</v>
      </c>
      <c r="B11759" s="100" t="s">
        <v>13622</v>
      </c>
      <c r="C11759" s="99" t="s">
        <v>13621</v>
      </c>
      <c r="D11759" s="124">
        <v>15103</v>
      </c>
      <c r="E11759" s="157">
        <f>VLOOKUP(D11759,'SOAT LIQ'!$A$87:$C$3416,3,FALSE)</f>
        <v>7</v>
      </c>
      <c r="F11759" t="s">
        <v>21632</v>
      </c>
    </row>
    <row r="11760" spans="1:6" x14ac:dyDescent="0.25">
      <c r="A11760" t="s">
        <v>5924</v>
      </c>
      <c r="B11760" s="100" t="s">
        <v>13624</v>
      </c>
      <c r="C11760" s="99" t="s">
        <v>13623</v>
      </c>
      <c r="D11760" s="124">
        <v>15103</v>
      </c>
      <c r="E11760" s="157">
        <f>VLOOKUP(D11760,'SOAT LIQ'!$A$87:$C$3416,3,FALSE)</f>
        <v>7</v>
      </c>
      <c r="F11760" t="s">
        <v>21632</v>
      </c>
    </row>
    <row r="11761" spans="1:6" x14ac:dyDescent="0.25">
      <c r="A11761" t="s">
        <v>5523</v>
      </c>
      <c r="B11761" s="100" t="s">
        <v>13624</v>
      </c>
      <c r="C11761" s="99" t="s">
        <v>13623</v>
      </c>
      <c r="D11761" s="124">
        <v>15103</v>
      </c>
      <c r="E11761" s="157">
        <f>VLOOKUP(D11761,'SOAT LIQ'!$A$87:$C$3416,3,FALSE)</f>
        <v>7</v>
      </c>
      <c r="F11761" t="s">
        <v>21632</v>
      </c>
    </row>
    <row r="11762" spans="1:6" x14ac:dyDescent="0.25">
      <c r="A11762" t="s">
        <v>5773</v>
      </c>
      <c r="B11762" s="100" t="s">
        <v>13624</v>
      </c>
      <c r="C11762" s="99" t="s">
        <v>13623</v>
      </c>
      <c r="D11762" s="124">
        <v>15103</v>
      </c>
      <c r="E11762" s="157">
        <f>VLOOKUP(D11762,'SOAT LIQ'!$A$87:$C$3416,3,FALSE)</f>
        <v>7</v>
      </c>
      <c r="F11762" t="s">
        <v>21632</v>
      </c>
    </row>
    <row r="11763" spans="1:6" x14ac:dyDescent="0.25">
      <c r="A11763" t="s">
        <v>5924</v>
      </c>
      <c r="B11763" s="100" t="s">
        <v>13626</v>
      </c>
      <c r="C11763" s="99" t="s">
        <v>13625</v>
      </c>
      <c r="D11763" s="124">
        <v>15103</v>
      </c>
      <c r="E11763" s="157">
        <f>VLOOKUP(D11763,'SOAT LIQ'!$A$87:$C$3416,3,FALSE)</f>
        <v>7</v>
      </c>
      <c r="F11763" t="s">
        <v>21632</v>
      </c>
    </row>
    <row r="11764" spans="1:6" x14ac:dyDescent="0.25">
      <c r="A11764" t="s">
        <v>5523</v>
      </c>
      <c r="B11764" s="100" t="s">
        <v>13626</v>
      </c>
      <c r="C11764" s="99" t="s">
        <v>13625</v>
      </c>
      <c r="D11764" s="124">
        <v>15103</v>
      </c>
      <c r="E11764" s="157">
        <f>VLOOKUP(D11764,'SOAT LIQ'!$A$87:$C$3416,3,FALSE)</f>
        <v>7</v>
      </c>
      <c r="F11764" t="s">
        <v>21632</v>
      </c>
    </row>
    <row r="11765" spans="1:6" x14ac:dyDescent="0.25">
      <c r="A11765" t="s">
        <v>5773</v>
      </c>
      <c r="B11765" s="100" t="s">
        <v>13626</v>
      </c>
      <c r="C11765" s="99" t="s">
        <v>13625</v>
      </c>
      <c r="D11765" s="124">
        <v>15103</v>
      </c>
      <c r="E11765" s="157">
        <f>VLOOKUP(D11765,'SOAT LIQ'!$A$87:$C$3416,3,FALSE)</f>
        <v>7</v>
      </c>
      <c r="F11765" t="s">
        <v>21632</v>
      </c>
    </row>
    <row r="11766" spans="1:6" x14ac:dyDescent="0.25">
      <c r="A11766" t="s">
        <v>5924</v>
      </c>
      <c r="B11766" s="100" t="s">
        <v>13628</v>
      </c>
      <c r="C11766" s="99" t="s">
        <v>13627</v>
      </c>
      <c r="D11766" s="124">
        <v>15103</v>
      </c>
      <c r="E11766" s="157">
        <f>VLOOKUP(D11766,'SOAT LIQ'!$A$87:$C$3416,3,FALSE)</f>
        <v>7</v>
      </c>
      <c r="F11766" t="s">
        <v>21632</v>
      </c>
    </row>
    <row r="11767" spans="1:6" x14ac:dyDescent="0.25">
      <c r="A11767" t="s">
        <v>5523</v>
      </c>
      <c r="B11767" s="100" t="s">
        <v>13628</v>
      </c>
      <c r="C11767" s="99" t="s">
        <v>13627</v>
      </c>
      <c r="D11767" s="124">
        <v>15103</v>
      </c>
      <c r="E11767" s="157">
        <f>VLOOKUP(D11767,'SOAT LIQ'!$A$87:$C$3416,3,FALSE)</f>
        <v>7</v>
      </c>
      <c r="F11767" t="s">
        <v>21632</v>
      </c>
    </row>
    <row r="11768" spans="1:6" x14ac:dyDescent="0.25">
      <c r="A11768" t="s">
        <v>5773</v>
      </c>
      <c r="B11768" s="100" t="s">
        <v>13628</v>
      </c>
      <c r="C11768" s="99" t="s">
        <v>13627</v>
      </c>
      <c r="D11768" s="124">
        <v>15103</v>
      </c>
      <c r="E11768" s="157">
        <f>VLOOKUP(D11768,'SOAT LIQ'!$A$87:$C$3416,3,FALSE)</f>
        <v>7</v>
      </c>
      <c r="F11768" t="s">
        <v>21632</v>
      </c>
    </row>
    <row r="11769" spans="1:6" x14ac:dyDescent="0.25">
      <c r="A11769" t="s">
        <v>5924</v>
      </c>
      <c r="B11769" s="100" t="s">
        <v>13630</v>
      </c>
      <c r="C11769" s="99" t="s">
        <v>13629</v>
      </c>
      <c r="D11769" s="124">
        <v>15103</v>
      </c>
      <c r="E11769" s="157">
        <f>VLOOKUP(D11769,'SOAT LIQ'!$A$87:$C$3416,3,FALSE)</f>
        <v>7</v>
      </c>
      <c r="F11769" t="s">
        <v>21632</v>
      </c>
    </row>
    <row r="11770" spans="1:6" x14ac:dyDescent="0.25">
      <c r="A11770" t="s">
        <v>5523</v>
      </c>
      <c r="B11770" s="100" t="s">
        <v>13630</v>
      </c>
      <c r="C11770" s="99" t="s">
        <v>13629</v>
      </c>
      <c r="D11770" s="124">
        <v>15103</v>
      </c>
      <c r="E11770" s="157">
        <f>VLOOKUP(D11770,'SOAT LIQ'!$A$87:$C$3416,3,FALSE)</f>
        <v>7</v>
      </c>
      <c r="F11770" t="s">
        <v>21632</v>
      </c>
    </row>
    <row r="11771" spans="1:6" x14ac:dyDescent="0.25">
      <c r="A11771" t="s">
        <v>5773</v>
      </c>
      <c r="B11771" s="100" t="s">
        <v>13630</v>
      </c>
      <c r="C11771" s="99" t="s">
        <v>13629</v>
      </c>
      <c r="D11771" s="124">
        <v>15103</v>
      </c>
      <c r="E11771" s="157">
        <f>VLOOKUP(D11771,'SOAT LIQ'!$A$87:$C$3416,3,FALSE)</f>
        <v>7</v>
      </c>
      <c r="F11771" t="s">
        <v>21632</v>
      </c>
    </row>
    <row r="11772" spans="1:6" x14ac:dyDescent="0.25">
      <c r="A11772" t="s">
        <v>5523</v>
      </c>
      <c r="B11772" s="100" t="s">
        <v>13631</v>
      </c>
      <c r="C11772" s="99" t="s">
        <v>13632</v>
      </c>
      <c r="D11772" s="124">
        <v>13823</v>
      </c>
      <c r="E11772" s="157">
        <f>VLOOKUP(D11772,'SOAT LIQ'!$A$87:$C$3416,3,FALSE)</f>
        <v>6</v>
      </c>
      <c r="F11772" t="s">
        <v>21632</v>
      </c>
    </row>
    <row r="11773" spans="1:6" x14ac:dyDescent="0.25">
      <c r="A11773" t="s">
        <v>5523</v>
      </c>
      <c r="B11773" s="100" t="s">
        <v>13634</v>
      </c>
      <c r="C11773" s="99" t="s">
        <v>13633</v>
      </c>
      <c r="D11773" s="124">
        <v>13823</v>
      </c>
      <c r="E11773" s="157">
        <f>VLOOKUP(D11773,'SOAT LIQ'!$A$87:$C$3416,3,FALSE)</f>
        <v>6</v>
      </c>
      <c r="F11773" t="s">
        <v>21632</v>
      </c>
    </row>
    <row r="11774" spans="1:6" x14ac:dyDescent="0.25">
      <c r="A11774" t="s">
        <v>5523</v>
      </c>
      <c r="B11774" s="100" t="s">
        <v>13635</v>
      </c>
      <c r="C11774" s="99" t="s">
        <v>9889</v>
      </c>
      <c r="D11774" s="124">
        <v>13830</v>
      </c>
      <c r="E11774" s="157">
        <f>VLOOKUP(D11774,'SOAT LIQ'!$A$87:$C$3416,3,FALSE)</f>
        <v>5</v>
      </c>
      <c r="F11774" t="s">
        <v>21632</v>
      </c>
    </row>
    <row r="11775" spans="1:6" x14ac:dyDescent="0.25">
      <c r="A11775" t="s">
        <v>5523</v>
      </c>
      <c r="B11775" s="100" t="s">
        <v>13636</v>
      </c>
      <c r="C11775" s="100"/>
      <c r="D11775" s="124">
        <v>13830</v>
      </c>
      <c r="E11775" s="157">
        <f>VLOOKUP(D11775,'SOAT LIQ'!$A$87:$C$3416,3,FALSE)</f>
        <v>5</v>
      </c>
      <c r="F11775" t="s">
        <v>21632</v>
      </c>
    </row>
    <row r="11776" spans="1:6" x14ac:dyDescent="0.25">
      <c r="A11776" t="s">
        <v>5523</v>
      </c>
      <c r="B11776" s="100" t="s">
        <v>13637</v>
      </c>
      <c r="C11776" s="99" t="s">
        <v>9889</v>
      </c>
      <c r="D11776" s="124">
        <v>13830</v>
      </c>
      <c r="E11776" s="157">
        <f>VLOOKUP(D11776,'SOAT LIQ'!$A$87:$C$3416,3,FALSE)</f>
        <v>5</v>
      </c>
      <c r="F11776" t="s">
        <v>21632</v>
      </c>
    </row>
    <row r="11777" spans="1:6" x14ac:dyDescent="0.25">
      <c r="A11777" t="s">
        <v>5523</v>
      </c>
      <c r="B11777" s="100" t="s">
        <v>4629</v>
      </c>
      <c r="C11777" s="99" t="s">
        <v>13638</v>
      </c>
      <c r="D11777" s="124">
        <v>13831</v>
      </c>
      <c r="E11777" s="157">
        <f>VLOOKUP(D11777,'SOAT LIQ'!$A$87:$C$3416,3,FALSE)</f>
        <v>20</v>
      </c>
      <c r="F11777" t="s">
        <v>21632</v>
      </c>
    </row>
    <row r="11778" spans="1:6" x14ac:dyDescent="0.25">
      <c r="A11778" t="s">
        <v>5523</v>
      </c>
      <c r="B11778" s="100" t="s">
        <v>4630</v>
      </c>
      <c r="C11778" s="99" t="s">
        <v>13639</v>
      </c>
      <c r="D11778" s="124">
        <v>13831</v>
      </c>
      <c r="E11778" s="157">
        <f>VLOOKUP(D11778,'SOAT LIQ'!$A$87:$C$3416,3,FALSE)</f>
        <v>20</v>
      </c>
      <c r="F11778" t="s">
        <v>21632</v>
      </c>
    </row>
    <row r="11779" spans="1:6" x14ac:dyDescent="0.25">
      <c r="A11779" t="s">
        <v>5523</v>
      </c>
      <c r="B11779" s="100" t="s">
        <v>13641</v>
      </c>
      <c r="C11779" s="99" t="s">
        <v>13640</v>
      </c>
      <c r="D11779" s="124">
        <v>13727</v>
      </c>
      <c r="E11779" s="157">
        <f>VLOOKUP(D11779,'SOAT LIQ'!$A$87:$C$3416,3,FALSE)</f>
        <v>12</v>
      </c>
      <c r="F11779" t="s">
        <v>21632</v>
      </c>
    </row>
    <row r="11780" spans="1:6" x14ac:dyDescent="0.25">
      <c r="A11780" t="s">
        <v>5523</v>
      </c>
      <c r="B11780" s="100" t="s">
        <v>13642</v>
      </c>
      <c r="C11780" s="99" t="s">
        <v>13643</v>
      </c>
      <c r="D11780" s="124">
        <v>18228</v>
      </c>
      <c r="E11780" s="157">
        <f>VLOOKUP(D11780,'SOAT LIQ'!$A$87:$C$3416,3,FALSE)</f>
        <v>9</v>
      </c>
      <c r="F11780" t="s">
        <v>21632</v>
      </c>
    </row>
    <row r="11781" spans="1:6" x14ac:dyDescent="0.25">
      <c r="A11781" t="s">
        <v>5523</v>
      </c>
      <c r="B11781" s="100" t="s">
        <v>13644</v>
      </c>
      <c r="C11781" s="100"/>
      <c r="D11781" s="124">
        <v>13727</v>
      </c>
      <c r="E11781" s="157">
        <f>VLOOKUP(D11781,'SOAT LIQ'!$A$87:$C$3416,3,FALSE)</f>
        <v>12</v>
      </c>
      <c r="F11781" t="s">
        <v>21632</v>
      </c>
    </row>
    <row r="11782" spans="1:6" x14ac:dyDescent="0.25">
      <c r="A11782" t="s">
        <v>5523</v>
      </c>
      <c r="B11782" s="100" t="s">
        <v>13645</v>
      </c>
      <c r="C11782" s="100"/>
      <c r="D11782" s="124">
        <v>13727</v>
      </c>
      <c r="E11782" s="157">
        <f>VLOOKUP(D11782,'SOAT LIQ'!$A$87:$C$3416,3,FALSE)</f>
        <v>12</v>
      </c>
      <c r="F11782" t="s">
        <v>21632</v>
      </c>
    </row>
    <row r="11783" spans="1:6" x14ac:dyDescent="0.25">
      <c r="A11783" t="s">
        <v>5523</v>
      </c>
      <c r="B11783" s="100" t="s">
        <v>13646</v>
      </c>
      <c r="C11783" s="100"/>
      <c r="D11783" s="124">
        <v>18228</v>
      </c>
      <c r="E11783" s="157">
        <f>VLOOKUP(D11783,'SOAT LIQ'!$A$87:$C$3416,3,FALSE)</f>
        <v>9</v>
      </c>
      <c r="F11783" t="s">
        <v>21632</v>
      </c>
    </row>
    <row r="11784" spans="1:6" x14ac:dyDescent="0.25">
      <c r="A11784" t="s">
        <v>5523</v>
      </c>
      <c r="B11784" s="100" t="s">
        <v>13647</v>
      </c>
      <c r="C11784" s="99" t="s">
        <v>13643</v>
      </c>
      <c r="D11784" s="124">
        <v>18228</v>
      </c>
      <c r="E11784" s="157">
        <f>VLOOKUP(D11784,'SOAT LIQ'!$A$87:$C$3416,3,FALSE)</f>
        <v>9</v>
      </c>
      <c r="F11784" t="s">
        <v>21632</v>
      </c>
    </row>
    <row r="11785" spans="1:6" x14ac:dyDescent="0.25">
      <c r="A11785" t="s">
        <v>5523</v>
      </c>
      <c r="B11785" s="100" t="s">
        <v>13649</v>
      </c>
      <c r="C11785" s="99" t="s">
        <v>13648</v>
      </c>
      <c r="D11785" s="124">
        <v>13837</v>
      </c>
      <c r="E11785" s="157">
        <f>VLOOKUP(D11785,'SOAT LIQ'!$A$87:$C$3416,3,FALSE)</f>
        <v>8</v>
      </c>
      <c r="F11785" t="s">
        <v>21632</v>
      </c>
    </row>
    <row r="11786" spans="1:6" x14ac:dyDescent="0.25">
      <c r="A11786" t="s">
        <v>5523</v>
      </c>
      <c r="B11786" s="100" t="s">
        <v>13650</v>
      </c>
      <c r="C11786" s="100"/>
      <c r="D11786" s="124">
        <v>13830</v>
      </c>
      <c r="E11786" s="157">
        <f>VLOOKUP(D11786,'SOAT LIQ'!$A$87:$C$3416,3,FALSE)</f>
        <v>5</v>
      </c>
      <c r="F11786" t="s">
        <v>21632</v>
      </c>
    </row>
    <row r="11787" spans="1:6" x14ac:dyDescent="0.25">
      <c r="A11787" t="s">
        <v>5523</v>
      </c>
      <c r="B11787" s="100" t="s">
        <v>13651</v>
      </c>
      <c r="C11787" s="100"/>
      <c r="D11787" s="124">
        <v>13830</v>
      </c>
      <c r="E11787" s="157">
        <f>VLOOKUP(D11787,'SOAT LIQ'!$A$87:$C$3416,3,FALSE)</f>
        <v>5</v>
      </c>
      <c r="F11787" t="s">
        <v>21632</v>
      </c>
    </row>
    <row r="11788" spans="1:6" x14ac:dyDescent="0.25">
      <c r="A11788" t="s">
        <v>5523</v>
      </c>
      <c r="B11788" s="100" t="s">
        <v>13652</v>
      </c>
      <c r="C11788" s="99" t="s">
        <v>13350</v>
      </c>
      <c r="D11788" s="124">
        <v>13837</v>
      </c>
      <c r="E11788" s="157">
        <f>VLOOKUP(D11788,'SOAT LIQ'!$A$87:$C$3416,3,FALSE)</f>
        <v>8</v>
      </c>
      <c r="F11788" t="s">
        <v>21632</v>
      </c>
    </row>
    <row r="11789" spans="1:6" x14ac:dyDescent="0.25">
      <c r="A11789" t="s">
        <v>5523</v>
      </c>
      <c r="B11789" s="100" t="s">
        <v>13653</v>
      </c>
      <c r="C11789" s="99" t="s">
        <v>13350</v>
      </c>
      <c r="D11789" s="124">
        <v>15141</v>
      </c>
      <c r="E11789" s="157">
        <f>VLOOKUP(D11789,'SOAT LIQ'!$A$87:$C$3416,3,FALSE)</f>
        <v>13</v>
      </c>
      <c r="F11789" t="s">
        <v>21632</v>
      </c>
    </row>
    <row r="11790" spans="1:6" x14ac:dyDescent="0.25">
      <c r="A11790" t="s">
        <v>5523</v>
      </c>
      <c r="B11790" s="100" t="s">
        <v>13654</v>
      </c>
      <c r="C11790" s="99" t="s">
        <v>13350</v>
      </c>
      <c r="D11790" s="124">
        <v>13837</v>
      </c>
      <c r="E11790" s="157">
        <f>VLOOKUP(D11790,'SOAT LIQ'!$A$87:$C$3416,3,FALSE)</f>
        <v>8</v>
      </c>
      <c r="F11790" t="s">
        <v>21632</v>
      </c>
    </row>
    <row r="11791" spans="1:6" x14ac:dyDescent="0.25">
      <c r="A11791" t="s">
        <v>5523</v>
      </c>
      <c r="B11791" s="100" t="s">
        <v>13655</v>
      </c>
      <c r="C11791" s="99" t="s">
        <v>13656</v>
      </c>
      <c r="D11791" s="124">
        <v>13833</v>
      </c>
      <c r="E11791" s="157">
        <f>VLOOKUP(D11791,'SOAT LIQ'!$A$87:$C$3416,3,FALSE)</f>
        <v>8</v>
      </c>
      <c r="F11791" t="s">
        <v>21632</v>
      </c>
    </row>
    <row r="11792" spans="1:6" x14ac:dyDescent="0.25">
      <c r="A11792" t="s">
        <v>5523</v>
      </c>
      <c r="B11792" s="100" t="s">
        <v>13658</v>
      </c>
      <c r="C11792" s="99" t="s">
        <v>13657</v>
      </c>
      <c r="D11792" s="124">
        <v>13833</v>
      </c>
      <c r="E11792" s="157">
        <f>VLOOKUP(D11792,'SOAT LIQ'!$A$87:$C$3416,3,FALSE)</f>
        <v>8</v>
      </c>
      <c r="F11792" t="s">
        <v>21632</v>
      </c>
    </row>
    <row r="11793" spans="1:6" x14ac:dyDescent="0.25">
      <c r="A11793" t="s">
        <v>5523</v>
      </c>
      <c r="B11793" s="100" t="s">
        <v>13660</v>
      </c>
      <c r="C11793" s="99" t="s">
        <v>13659</v>
      </c>
      <c r="D11793" s="124">
        <v>13834</v>
      </c>
      <c r="E11793" s="157">
        <f>VLOOKUP(D11793,'SOAT LIQ'!$A$87:$C$3416,3,FALSE)</f>
        <v>8</v>
      </c>
      <c r="F11793" t="s">
        <v>21632</v>
      </c>
    </row>
    <row r="11794" spans="1:6" x14ac:dyDescent="0.25">
      <c r="A11794" t="s">
        <v>5523</v>
      </c>
      <c r="B11794" s="100" t="s">
        <v>13662</v>
      </c>
      <c r="C11794" s="99" t="s">
        <v>13661</v>
      </c>
      <c r="D11794" s="124">
        <v>13833</v>
      </c>
      <c r="E11794" s="157">
        <f>VLOOKUP(D11794,'SOAT LIQ'!$A$87:$C$3416,3,FALSE)</f>
        <v>8</v>
      </c>
      <c r="F11794" t="s">
        <v>21632</v>
      </c>
    </row>
    <row r="11795" spans="1:6" x14ac:dyDescent="0.25">
      <c r="A11795" t="s">
        <v>5523</v>
      </c>
      <c r="B11795" s="100" t="s">
        <v>13663</v>
      </c>
      <c r="C11795" s="99" t="s">
        <v>13656</v>
      </c>
      <c r="D11795" s="124">
        <v>13833</v>
      </c>
      <c r="E11795" s="157">
        <f>VLOOKUP(D11795,'SOAT LIQ'!$A$87:$C$3416,3,FALSE)</f>
        <v>8</v>
      </c>
      <c r="F11795" t="s">
        <v>21632</v>
      </c>
    </row>
    <row r="11796" spans="1:6" x14ac:dyDescent="0.25">
      <c r="A11796" t="s">
        <v>5523</v>
      </c>
      <c r="B11796" s="100" t="s">
        <v>13665</v>
      </c>
      <c r="C11796" s="99" t="s">
        <v>13664</v>
      </c>
      <c r="D11796" s="124">
        <v>13833</v>
      </c>
      <c r="E11796" s="157">
        <f>VLOOKUP(D11796,'SOAT LIQ'!$A$87:$C$3416,3,FALSE)</f>
        <v>8</v>
      </c>
      <c r="F11796" t="s">
        <v>21632</v>
      </c>
    </row>
    <row r="11797" spans="1:6" x14ac:dyDescent="0.25">
      <c r="A11797" t="s">
        <v>5523</v>
      </c>
      <c r="B11797" s="100" t="s">
        <v>13667</v>
      </c>
      <c r="C11797" s="99" t="s">
        <v>13666</v>
      </c>
      <c r="D11797" s="124">
        <v>13833</v>
      </c>
      <c r="E11797" s="157">
        <f>VLOOKUP(D11797,'SOAT LIQ'!$A$87:$C$3416,3,FALSE)</f>
        <v>8</v>
      </c>
      <c r="F11797" t="s">
        <v>21632</v>
      </c>
    </row>
    <row r="11798" spans="1:6" x14ac:dyDescent="0.25">
      <c r="A11798" t="s">
        <v>5523</v>
      </c>
      <c r="B11798" s="100" t="s">
        <v>13669</v>
      </c>
      <c r="C11798" s="99" t="s">
        <v>13668</v>
      </c>
      <c r="D11798" s="124">
        <v>13833</v>
      </c>
      <c r="E11798" s="157">
        <f>VLOOKUP(D11798,'SOAT LIQ'!$A$87:$C$3416,3,FALSE)</f>
        <v>8</v>
      </c>
      <c r="F11798" t="s">
        <v>21632</v>
      </c>
    </row>
    <row r="11799" spans="1:6" x14ac:dyDescent="0.25">
      <c r="A11799" t="s">
        <v>5782</v>
      </c>
      <c r="B11799" s="100" t="s">
        <v>13669</v>
      </c>
      <c r="C11799" s="99" t="s">
        <v>13668</v>
      </c>
      <c r="D11799" s="124">
        <v>13833</v>
      </c>
      <c r="E11799" s="157">
        <f>VLOOKUP(D11799,'SOAT LIQ'!$A$87:$C$3416,3,FALSE)</f>
        <v>8</v>
      </c>
      <c r="F11799" t="s">
        <v>21632</v>
      </c>
    </row>
    <row r="11800" spans="1:6" x14ac:dyDescent="0.25">
      <c r="A11800" t="s">
        <v>5523</v>
      </c>
      <c r="B11800" s="100" t="s">
        <v>13671</v>
      </c>
      <c r="C11800" s="99" t="s">
        <v>13670</v>
      </c>
      <c r="D11800" s="124">
        <v>13833</v>
      </c>
      <c r="E11800" s="157">
        <f>VLOOKUP(D11800,'SOAT LIQ'!$A$87:$C$3416,3,FALSE)</f>
        <v>8</v>
      </c>
      <c r="F11800" t="s">
        <v>21632</v>
      </c>
    </row>
    <row r="11801" spans="1:6" x14ac:dyDescent="0.25">
      <c r="A11801" t="s">
        <v>5523</v>
      </c>
      <c r="B11801" s="100" t="s">
        <v>13673</v>
      </c>
      <c r="C11801" s="99" t="s">
        <v>13672</v>
      </c>
      <c r="D11801" s="124">
        <v>13833</v>
      </c>
      <c r="E11801" s="157">
        <f>VLOOKUP(D11801,'SOAT LIQ'!$A$87:$C$3416,3,FALSE)</f>
        <v>8</v>
      </c>
      <c r="F11801" t="s">
        <v>21632</v>
      </c>
    </row>
    <row r="11802" spans="1:6" x14ac:dyDescent="0.25">
      <c r="A11802" t="s">
        <v>5523</v>
      </c>
      <c r="B11802" s="100" t="s">
        <v>13675</v>
      </c>
      <c r="C11802" s="99" t="s">
        <v>13674</v>
      </c>
      <c r="D11802" s="124">
        <v>13833</v>
      </c>
      <c r="E11802" s="157">
        <f>VLOOKUP(D11802,'SOAT LIQ'!$A$87:$C$3416,3,FALSE)</f>
        <v>8</v>
      </c>
      <c r="F11802" t="s">
        <v>21632</v>
      </c>
    </row>
    <row r="11803" spans="1:6" x14ac:dyDescent="0.25">
      <c r="A11803" t="s">
        <v>5523</v>
      </c>
      <c r="B11803" s="100" t="s">
        <v>13677</v>
      </c>
      <c r="C11803" s="99" t="s">
        <v>13676</v>
      </c>
      <c r="D11803" s="124">
        <v>13833</v>
      </c>
      <c r="E11803" s="157">
        <f>VLOOKUP(D11803,'SOAT LIQ'!$A$87:$C$3416,3,FALSE)</f>
        <v>8</v>
      </c>
      <c r="F11803" t="s">
        <v>21632</v>
      </c>
    </row>
    <row r="11804" spans="1:6" x14ac:dyDescent="0.25">
      <c r="A11804" t="s">
        <v>5523</v>
      </c>
      <c r="B11804" s="100" t="s">
        <v>13679</v>
      </c>
      <c r="C11804" s="99" t="s">
        <v>13678</v>
      </c>
      <c r="D11804" s="124">
        <v>13833</v>
      </c>
      <c r="E11804" s="157">
        <f>VLOOKUP(D11804,'SOAT LIQ'!$A$87:$C$3416,3,FALSE)</f>
        <v>8</v>
      </c>
      <c r="F11804" t="s">
        <v>21632</v>
      </c>
    </row>
    <row r="11805" spans="1:6" x14ac:dyDescent="0.25">
      <c r="A11805" t="s">
        <v>6318</v>
      </c>
      <c r="B11805" s="100" t="s">
        <v>13680</v>
      </c>
      <c r="C11805" s="100"/>
      <c r="D11805" s="124">
        <v>13833</v>
      </c>
      <c r="E11805" s="157">
        <f>VLOOKUP(D11805,'SOAT LIQ'!$A$87:$C$3416,3,FALSE)</f>
        <v>8</v>
      </c>
      <c r="F11805" t="s">
        <v>21632</v>
      </c>
    </row>
    <row r="11806" spans="1:6" x14ac:dyDescent="0.25">
      <c r="A11806" t="s">
        <v>5401</v>
      </c>
      <c r="B11806" s="100" t="s">
        <v>13680</v>
      </c>
      <c r="C11806" s="100"/>
      <c r="D11806" s="124">
        <v>13833</v>
      </c>
      <c r="E11806" s="157">
        <f>VLOOKUP(D11806,'SOAT LIQ'!$A$87:$C$3416,3,FALSE)</f>
        <v>8</v>
      </c>
      <c r="F11806" t="s">
        <v>21632</v>
      </c>
    </row>
    <row r="11807" spans="1:6" x14ac:dyDescent="0.25">
      <c r="A11807" t="s">
        <v>5523</v>
      </c>
      <c r="B11807" s="100" t="s">
        <v>13680</v>
      </c>
      <c r="C11807" s="100"/>
      <c r="D11807" s="124">
        <v>13833</v>
      </c>
      <c r="E11807" s="157">
        <f>VLOOKUP(D11807,'SOAT LIQ'!$A$87:$C$3416,3,FALSE)</f>
        <v>8</v>
      </c>
      <c r="F11807" t="s">
        <v>21632</v>
      </c>
    </row>
    <row r="11808" spans="1:6" x14ac:dyDescent="0.25">
      <c r="A11808" t="s">
        <v>5523</v>
      </c>
      <c r="B11808" s="100" t="s">
        <v>13681</v>
      </c>
      <c r="C11808" s="99" t="s">
        <v>13656</v>
      </c>
      <c r="D11808" s="124">
        <v>13833</v>
      </c>
      <c r="E11808" s="157">
        <f>VLOOKUP(D11808,'SOAT LIQ'!$A$87:$C$3416,3,FALSE)</f>
        <v>8</v>
      </c>
      <c r="F11808" t="s">
        <v>21632</v>
      </c>
    </row>
    <row r="11809" spans="1:6" x14ac:dyDescent="0.25">
      <c r="A11809" t="s">
        <v>5773</v>
      </c>
      <c r="B11809" s="100" t="s">
        <v>13681</v>
      </c>
      <c r="C11809" s="99" t="s">
        <v>13656</v>
      </c>
      <c r="D11809" s="124">
        <v>13833</v>
      </c>
      <c r="E11809" s="157">
        <f>VLOOKUP(D11809,'SOAT LIQ'!$A$87:$C$3416,3,FALSE)</f>
        <v>8</v>
      </c>
      <c r="F11809" t="s">
        <v>21632</v>
      </c>
    </row>
    <row r="11810" spans="1:6" x14ac:dyDescent="0.25">
      <c r="A11810" t="s">
        <v>5523</v>
      </c>
      <c r="B11810" s="100" t="s">
        <v>13682</v>
      </c>
      <c r="C11810" s="99" t="s">
        <v>13670</v>
      </c>
      <c r="D11810" s="124">
        <v>15142</v>
      </c>
      <c r="E11810" s="157">
        <f>VLOOKUP(D11810,'SOAT LIQ'!$A$87:$C$3416,3,FALSE)</f>
        <v>13</v>
      </c>
      <c r="F11810" t="s">
        <v>21632</v>
      </c>
    </row>
    <row r="11811" spans="1:6" x14ac:dyDescent="0.25">
      <c r="A11811" t="s">
        <v>5523</v>
      </c>
      <c r="B11811" s="100" t="s">
        <v>13683</v>
      </c>
      <c r="C11811" s="100"/>
      <c r="D11811" s="124">
        <v>13834</v>
      </c>
      <c r="E11811" s="157">
        <f>VLOOKUP(D11811,'SOAT LIQ'!$A$87:$C$3416,3,FALSE)</f>
        <v>8</v>
      </c>
      <c r="F11811" t="s">
        <v>21632</v>
      </c>
    </row>
    <row r="11812" spans="1:6" x14ac:dyDescent="0.25">
      <c r="A11812" t="s">
        <v>5523</v>
      </c>
      <c r="B11812" s="100" t="s">
        <v>13684</v>
      </c>
      <c r="C11812" s="99" t="s">
        <v>13656</v>
      </c>
      <c r="D11812" s="124">
        <v>13833</v>
      </c>
      <c r="E11812" s="157">
        <f>VLOOKUP(D11812,'SOAT LIQ'!$A$87:$C$3416,3,FALSE)</f>
        <v>8</v>
      </c>
      <c r="F11812" t="s">
        <v>21632</v>
      </c>
    </row>
    <row r="11813" spans="1:6" x14ac:dyDescent="0.25">
      <c r="A11813" t="s">
        <v>5773</v>
      </c>
      <c r="B11813" s="100" t="s">
        <v>13684</v>
      </c>
      <c r="C11813" s="99" t="s">
        <v>13656</v>
      </c>
      <c r="D11813" s="124">
        <v>13833</v>
      </c>
      <c r="E11813" s="157">
        <f>VLOOKUP(D11813,'SOAT LIQ'!$A$87:$C$3416,3,FALSE)</f>
        <v>8</v>
      </c>
      <c r="F11813" t="s">
        <v>21632</v>
      </c>
    </row>
    <row r="11814" spans="1:6" x14ac:dyDescent="0.25">
      <c r="A11814" t="s">
        <v>5782</v>
      </c>
      <c r="B11814" s="100" t="s">
        <v>13684</v>
      </c>
      <c r="C11814" s="99" t="s">
        <v>13656</v>
      </c>
      <c r="D11814" s="124">
        <v>13833</v>
      </c>
      <c r="E11814" s="157">
        <f>VLOOKUP(D11814,'SOAT LIQ'!$A$87:$C$3416,3,FALSE)</f>
        <v>8</v>
      </c>
      <c r="F11814" t="s">
        <v>21632</v>
      </c>
    </row>
    <row r="11815" spans="1:6" x14ac:dyDescent="0.25">
      <c r="A11815" t="s">
        <v>5523</v>
      </c>
      <c r="B11815" s="100" t="s">
        <v>13685</v>
      </c>
      <c r="C11815" s="99" t="s">
        <v>13686</v>
      </c>
      <c r="D11815" s="124">
        <v>13838</v>
      </c>
      <c r="E11815" s="157">
        <f>VLOOKUP(D11815,'SOAT LIQ'!$A$87:$C$3416,3,FALSE)</f>
        <v>5</v>
      </c>
      <c r="F11815" t="s">
        <v>21632</v>
      </c>
    </row>
    <row r="11816" spans="1:6" x14ac:dyDescent="0.25">
      <c r="A11816" t="s">
        <v>5523</v>
      </c>
      <c r="B11816" s="100" t="s">
        <v>13688</v>
      </c>
      <c r="C11816" s="99" t="s">
        <v>13687</v>
      </c>
      <c r="D11816" s="124">
        <v>13836</v>
      </c>
      <c r="E11816" s="157">
        <f>VLOOKUP(D11816,'SOAT LIQ'!$A$87:$C$3416,3,FALSE)</f>
        <v>9</v>
      </c>
      <c r="F11816" t="s">
        <v>21632</v>
      </c>
    </row>
    <row r="11817" spans="1:6" x14ac:dyDescent="0.25">
      <c r="A11817" t="s">
        <v>5523</v>
      </c>
      <c r="B11817" s="100" t="s">
        <v>13690</v>
      </c>
      <c r="C11817" s="99" t="s">
        <v>13689</v>
      </c>
      <c r="D11817" s="124">
        <v>13836</v>
      </c>
      <c r="E11817" s="157">
        <f>VLOOKUP(D11817,'SOAT LIQ'!$A$87:$C$3416,3,FALSE)</f>
        <v>9</v>
      </c>
      <c r="F11817" t="s">
        <v>21632</v>
      </c>
    </row>
    <row r="11818" spans="1:6" x14ac:dyDescent="0.25">
      <c r="A11818" t="s">
        <v>5523</v>
      </c>
      <c r="B11818" s="100" t="s">
        <v>13692</v>
      </c>
      <c r="C11818" s="99" t="s">
        <v>13691</v>
      </c>
      <c r="D11818" s="124">
        <v>13835</v>
      </c>
      <c r="E11818" s="157">
        <f>VLOOKUP(D11818,'SOAT LIQ'!$A$87:$C$3416,3,FALSE)</f>
        <v>11</v>
      </c>
      <c r="F11818" t="s">
        <v>21632</v>
      </c>
    </row>
    <row r="11819" spans="1:6" x14ac:dyDescent="0.25">
      <c r="A11819" t="s">
        <v>5523</v>
      </c>
      <c r="B11819" s="100" t="s">
        <v>13694</v>
      </c>
      <c r="C11819" s="99" t="s">
        <v>13693</v>
      </c>
      <c r="D11819" s="124">
        <v>13835</v>
      </c>
      <c r="E11819" s="157">
        <f>VLOOKUP(D11819,'SOAT LIQ'!$A$87:$C$3416,3,FALSE)</f>
        <v>11</v>
      </c>
      <c r="F11819" t="s">
        <v>21632</v>
      </c>
    </row>
    <row r="11820" spans="1:6" x14ac:dyDescent="0.25">
      <c r="A11820" t="s">
        <v>5523</v>
      </c>
      <c r="B11820" s="100" t="s">
        <v>4288</v>
      </c>
      <c r="C11820" s="99" t="s">
        <v>13695</v>
      </c>
      <c r="D11820" s="124">
        <v>18232</v>
      </c>
      <c r="E11820" s="157">
        <f>VLOOKUP(D11820,'SOAT LIQ'!$A$87:$C$3416,3,FALSE)</f>
        <v>10</v>
      </c>
      <c r="F11820" t="s">
        <v>21632</v>
      </c>
    </row>
    <row r="11821" spans="1:6" x14ac:dyDescent="0.25">
      <c r="A11821" t="s">
        <v>5523</v>
      </c>
      <c r="B11821" s="100" t="s">
        <v>13696</v>
      </c>
      <c r="C11821" s="99" t="s">
        <v>9889</v>
      </c>
      <c r="D11821" s="124">
        <v>13830</v>
      </c>
      <c r="E11821" s="157">
        <f>VLOOKUP(D11821,'SOAT LIQ'!$A$87:$C$3416,3,FALSE)</f>
        <v>5</v>
      </c>
      <c r="F11821" t="s">
        <v>21632</v>
      </c>
    </row>
    <row r="11822" spans="1:6" x14ac:dyDescent="0.25">
      <c r="A11822" t="s">
        <v>5523</v>
      </c>
      <c r="B11822" s="100" t="s">
        <v>13697</v>
      </c>
      <c r="C11822" s="99" t="s">
        <v>9889</v>
      </c>
      <c r="D11822" s="124">
        <v>13830</v>
      </c>
      <c r="E11822" s="157">
        <f>VLOOKUP(D11822,'SOAT LIQ'!$A$87:$C$3416,3,FALSE)</f>
        <v>5</v>
      </c>
      <c r="F11822" t="s">
        <v>21632</v>
      </c>
    </row>
    <row r="11823" spans="1:6" x14ac:dyDescent="0.25">
      <c r="A11823" t="s">
        <v>5523</v>
      </c>
      <c r="B11823" s="100" t="s">
        <v>13698</v>
      </c>
      <c r="C11823" s="100"/>
      <c r="D11823" s="124">
        <v>13837</v>
      </c>
      <c r="E11823" s="157">
        <f>VLOOKUP(D11823,'SOAT LIQ'!$A$87:$C$3416,3,FALSE)</f>
        <v>8</v>
      </c>
      <c r="F11823" t="s">
        <v>21632</v>
      </c>
    </row>
    <row r="11824" spans="1:6" x14ac:dyDescent="0.25">
      <c r="A11824" t="s">
        <v>5782</v>
      </c>
      <c r="B11824" s="100" t="s">
        <v>13698</v>
      </c>
      <c r="C11824" s="100"/>
      <c r="D11824" s="124">
        <v>13837</v>
      </c>
      <c r="E11824" s="157">
        <f>VLOOKUP(D11824,'SOAT LIQ'!$A$87:$C$3416,3,FALSE)</f>
        <v>8</v>
      </c>
      <c r="F11824" t="s">
        <v>21632</v>
      </c>
    </row>
    <row r="11825" spans="1:6" x14ac:dyDescent="0.25">
      <c r="A11825" t="s">
        <v>5523</v>
      </c>
      <c r="B11825" s="100" t="s">
        <v>13700</v>
      </c>
      <c r="C11825" s="99" t="s">
        <v>13699</v>
      </c>
      <c r="D11825" s="124">
        <v>13837</v>
      </c>
      <c r="E11825" s="157">
        <f>VLOOKUP(D11825,'SOAT LIQ'!$A$87:$C$3416,3,FALSE)</f>
        <v>8</v>
      </c>
      <c r="F11825" t="s">
        <v>21632</v>
      </c>
    </row>
    <row r="11826" spans="1:6" x14ac:dyDescent="0.25">
      <c r="A11826" t="s">
        <v>5523</v>
      </c>
      <c r="B11826" s="100" t="s">
        <v>13701</v>
      </c>
      <c r="C11826" s="99" t="s">
        <v>9889</v>
      </c>
      <c r="D11826" s="124">
        <v>13830</v>
      </c>
      <c r="E11826" s="157">
        <f>VLOOKUP(D11826,'SOAT LIQ'!$A$87:$C$3416,3,FALSE)</f>
        <v>5</v>
      </c>
      <c r="F11826" t="s">
        <v>21632</v>
      </c>
    </row>
    <row r="11827" spans="1:6" x14ac:dyDescent="0.25">
      <c r="A11827" t="s">
        <v>5773</v>
      </c>
      <c r="B11827" s="100" t="s">
        <v>13702</v>
      </c>
      <c r="C11827" s="99" t="s">
        <v>9889</v>
      </c>
      <c r="D11827" s="124">
        <v>13830</v>
      </c>
      <c r="E11827" s="157">
        <f>VLOOKUP(D11827,'SOAT LIQ'!$A$87:$C$3416,3,FALSE)</f>
        <v>5</v>
      </c>
      <c r="F11827" t="s">
        <v>21632</v>
      </c>
    </row>
    <row r="11828" spans="1:6" x14ac:dyDescent="0.25">
      <c r="A11828" t="s">
        <v>5523</v>
      </c>
      <c r="B11828" s="100" t="s">
        <v>13702</v>
      </c>
      <c r="C11828" s="99" t="s">
        <v>9889</v>
      </c>
      <c r="D11828" s="124">
        <v>13830</v>
      </c>
      <c r="E11828" s="157">
        <f>VLOOKUP(D11828,'SOAT LIQ'!$A$87:$C$3416,3,FALSE)</f>
        <v>5</v>
      </c>
      <c r="F11828" t="s">
        <v>21632</v>
      </c>
    </row>
    <row r="11829" spans="1:6" x14ac:dyDescent="0.25">
      <c r="A11829" t="s">
        <v>5782</v>
      </c>
      <c r="B11829" s="100" t="s">
        <v>13702</v>
      </c>
      <c r="C11829" s="99" t="s">
        <v>9889</v>
      </c>
      <c r="D11829" s="124">
        <v>13830</v>
      </c>
      <c r="E11829" s="157">
        <f>VLOOKUP(D11829,'SOAT LIQ'!$A$87:$C$3416,3,FALSE)</f>
        <v>5</v>
      </c>
      <c r="F11829" t="s">
        <v>21632</v>
      </c>
    </row>
    <row r="11830" spans="1:6" x14ac:dyDescent="0.25">
      <c r="A11830" t="s">
        <v>5523</v>
      </c>
      <c r="B11830" s="100" t="s">
        <v>13703</v>
      </c>
      <c r="C11830" s="99" t="s">
        <v>9889</v>
      </c>
      <c r="D11830" s="124">
        <v>13830</v>
      </c>
      <c r="E11830" s="157">
        <f>VLOOKUP(D11830,'SOAT LIQ'!$A$87:$C$3416,3,FALSE)</f>
        <v>5</v>
      </c>
      <c r="F11830" t="s">
        <v>21632</v>
      </c>
    </row>
    <row r="11831" spans="1:6" x14ac:dyDescent="0.25">
      <c r="A11831" t="s">
        <v>5773</v>
      </c>
      <c r="B11831" s="100" t="s">
        <v>13704</v>
      </c>
      <c r="C11831" s="99" t="s">
        <v>13686</v>
      </c>
      <c r="D11831" s="124">
        <v>13838</v>
      </c>
      <c r="E11831" s="157">
        <f>VLOOKUP(D11831,'SOAT LIQ'!$A$87:$C$3416,3,FALSE)</f>
        <v>5</v>
      </c>
      <c r="F11831" t="s">
        <v>21632</v>
      </c>
    </row>
    <row r="11832" spans="1:6" x14ac:dyDescent="0.25">
      <c r="A11832" t="s">
        <v>5523</v>
      </c>
      <c r="B11832" s="100" t="s">
        <v>13704</v>
      </c>
      <c r="C11832" s="99" t="s">
        <v>13686</v>
      </c>
      <c r="D11832" s="124">
        <v>13838</v>
      </c>
      <c r="E11832" s="157">
        <f>VLOOKUP(D11832,'SOAT LIQ'!$A$87:$C$3416,3,FALSE)</f>
        <v>5</v>
      </c>
      <c r="F11832" t="s">
        <v>21632</v>
      </c>
    </row>
    <row r="11833" spans="1:6" x14ac:dyDescent="0.25">
      <c r="A11833" t="s">
        <v>5782</v>
      </c>
      <c r="B11833" s="100" t="s">
        <v>13704</v>
      </c>
      <c r="C11833" s="99" t="s">
        <v>13686</v>
      </c>
      <c r="D11833" s="124">
        <v>13838</v>
      </c>
      <c r="E11833" s="157">
        <f>VLOOKUP(D11833,'SOAT LIQ'!$A$87:$C$3416,3,FALSE)</f>
        <v>5</v>
      </c>
      <c r="F11833" t="s">
        <v>21632</v>
      </c>
    </row>
    <row r="11834" spans="1:6" x14ac:dyDescent="0.25">
      <c r="A11834" t="s">
        <v>5523</v>
      </c>
      <c r="B11834" s="100" t="s">
        <v>13705</v>
      </c>
      <c r="C11834" s="100"/>
      <c r="D11834" s="124"/>
      <c r="E11834" s="157" t="e">
        <f>VLOOKUP(D11834,'SOAT LIQ'!$A$87:$C$3416,3,FALSE)</f>
        <v>#N/A</v>
      </c>
      <c r="F11834" t="s">
        <v>21632</v>
      </c>
    </row>
    <row r="11835" spans="1:6" x14ac:dyDescent="0.25">
      <c r="A11835" t="s">
        <v>5523</v>
      </c>
      <c r="B11835" s="100" t="s">
        <v>13706</v>
      </c>
      <c r="C11835" s="100"/>
      <c r="D11835" s="124"/>
      <c r="E11835" s="157" t="e">
        <f>VLOOKUP(D11835,'SOAT LIQ'!$A$87:$C$3416,3,FALSE)</f>
        <v>#N/A</v>
      </c>
      <c r="F11835" t="s">
        <v>21632</v>
      </c>
    </row>
    <row r="11836" spans="1:6" x14ac:dyDescent="0.25">
      <c r="A11836" t="s">
        <v>5523</v>
      </c>
      <c r="B11836" s="100" t="s">
        <v>13708</v>
      </c>
      <c r="C11836" s="99" t="s">
        <v>13707</v>
      </c>
      <c r="D11836" s="124">
        <v>37201</v>
      </c>
      <c r="E11836" s="157" t="e">
        <f>VLOOKUP(D11836,'SOAT LIQ'!$A$87:$C$3416,3,FALSE)</f>
        <v>#N/A</v>
      </c>
      <c r="F11836" t="s">
        <v>21632</v>
      </c>
    </row>
    <row r="11837" spans="1:6" x14ac:dyDescent="0.25">
      <c r="A11837" t="s">
        <v>13419</v>
      </c>
      <c r="B11837" s="100" t="s">
        <v>13708</v>
      </c>
      <c r="C11837" s="99" t="s">
        <v>13707</v>
      </c>
      <c r="D11837" s="124">
        <v>37201</v>
      </c>
      <c r="E11837" s="157" t="e">
        <f>VLOOKUP(D11837,'SOAT LIQ'!$A$87:$C$3416,3,FALSE)</f>
        <v>#N/A</v>
      </c>
      <c r="F11837" t="s">
        <v>21632</v>
      </c>
    </row>
    <row r="11838" spans="1:6" x14ac:dyDescent="0.25">
      <c r="A11838" t="s">
        <v>5523</v>
      </c>
      <c r="B11838" s="100" t="s">
        <v>13710</v>
      </c>
      <c r="C11838" s="99" t="s">
        <v>13709</v>
      </c>
      <c r="D11838" s="124">
        <v>37201</v>
      </c>
      <c r="E11838" s="157" t="e">
        <f>VLOOKUP(D11838,'SOAT LIQ'!$A$87:$C$3416,3,FALSE)</f>
        <v>#N/A</v>
      </c>
      <c r="F11838" t="s">
        <v>21632</v>
      </c>
    </row>
    <row r="11839" spans="1:6" x14ac:dyDescent="0.25">
      <c r="A11839" t="s">
        <v>13419</v>
      </c>
      <c r="B11839" s="100" t="s">
        <v>13710</v>
      </c>
      <c r="C11839" s="99" t="s">
        <v>13709</v>
      </c>
      <c r="D11839" s="124">
        <v>37201</v>
      </c>
      <c r="E11839" s="157" t="e">
        <f>VLOOKUP(D11839,'SOAT LIQ'!$A$87:$C$3416,3,FALSE)</f>
        <v>#N/A</v>
      </c>
      <c r="F11839" t="s">
        <v>21632</v>
      </c>
    </row>
    <row r="11840" spans="1:6" x14ac:dyDescent="0.25">
      <c r="A11840" t="s">
        <v>5925</v>
      </c>
      <c r="B11840" s="100" t="s">
        <v>13711</v>
      </c>
      <c r="C11840" s="99" t="s">
        <v>13330</v>
      </c>
      <c r="D11840" s="124">
        <v>37203</v>
      </c>
      <c r="E11840" s="157" t="e">
        <f>VLOOKUP(D11840,'SOAT LIQ'!$A$87:$C$3416,3,FALSE)</f>
        <v>#N/A</v>
      </c>
    </row>
    <row r="11841" spans="1:6" x14ac:dyDescent="0.25">
      <c r="A11841" t="s">
        <v>5523</v>
      </c>
      <c r="B11841" s="100" t="s">
        <v>13711</v>
      </c>
      <c r="C11841" s="99" t="s">
        <v>13330</v>
      </c>
      <c r="D11841" s="124">
        <v>37203</v>
      </c>
      <c r="E11841" s="157" t="e">
        <f>VLOOKUP(D11841,'SOAT LIQ'!$A$87:$C$3416,3,FALSE)</f>
        <v>#N/A</v>
      </c>
      <c r="F11841" t="s">
        <v>21632</v>
      </c>
    </row>
    <row r="11842" spans="1:6" x14ac:dyDescent="0.25">
      <c r="A11842" t="s">
        <v>5930</v>
      </c>
      <c r="B11842" s="100" t="s">
        <v>13711</v>
      </c>
      <c r="C11842" s="99" t="s">
        <v>13330</v>
      </c>
      <c r="D11842" s="124">
        <v>37203</v>
      </c>
      <c r="E11842" s="157" t="e">
        <f>VLOOKUP(D11842,'SOAT LIQ'!$A$87:$C$3416,3,FALSE)</f>
        <v>#N/A</v>
      </c>
    </row>
    <row r="11843" spans="1:6" x14ac:dyDescent="0.25">
      <c r="A11843" t="s">
        <v>6034</v>
      </c>
      <c r="B11843" s="100" t="s">
        <v>13711</v>
      </c>
      <c r="C11843" s="99" t="s">
        <v>13330</v>
      </c>
      <c r="D11843" s="124">
        <v>37203</v>
      </c>
      <c r="E11843" s="157" t="e">
        <f>VLOOKUP(D11843,'SOAT LIQ'!$A$87:$C$3416,3,FALSE)</f>
        <v>#N/A</v>
      </c>
    </row>
    <row r="11844" spans="1:6" x14ac:dyDescent="0.25">
      <c r="A11844" t="s">
        <v>5523</v>
      </c>
      <c r="B11844" s="100" t="s">
        <v>13713</v>
      </c>
      <c r="C11844" s="99" t="s">
        <v>13712</v>
      </c>
      <c r="D11844" s="124">
        <v>37203</v>
      </c>
      <c r="E11844" s="157" t="e">
        <f>VLOOKUP(D11844,'SOAT LIQ'!$A$87:$C$3416,3,FALSE)</f>
        <v>#N/A</v>
      </c>
      <c r="F11844" t="s">
        <v>21632</v>
      </c>
    </row>
    <row r="11845" spans="1:6" x14ac:dyDescent="0.25">
      <c r="A11845" t="s">
        <v>5142</v>
      </c>
      <c r="B11845" s="100" t="s">
        <v>13713</v>
      </c>
      <c r="C11845" s="99" t="s">
        <v>13712</v>
      </c>
      <c r="D11845" s="124">
        <v>37203</v>
      </c>
      <c r="E11845" s="157" t="e">
        <f>VLOOKUP(D11845,'SOAT LIQ'!$A$87:$C$3416,3,FALSE)</f>
        <v>#N/A</v>
      </c>
      <c r="F11845" t="s">
        <v>21632</v>
      </c>
    </row>
    <row r="11846" spans="1:6" x14ac:dyDescent="0.25">
      <c r="A11846" t="s">
        <v>5782</v>
      </c>
      <c r="B11846" s="100" t="s">
        <v>13713</v>
      </c>
      <c r="C11846" s="99" t="s">
        <v>13712</v>
      </c>
      <c r="D11846" s="124">
        <v>37203</v>
      </c>
      <c r="E11846" s="157" t="e">
        <f>VLOOKUP(D11846,'SOAT LIQ'!$A$87:$C$3416,3,FALSE)</f>
        <v>#N/A</v>
      </c>
      <c r="F11846" t="s">
        <v>21632</v>
      </c>
    </row>
    <row r="11847" spans="1:6" x14ac:dyDescent="0.25">
      <c r="A11847" t="s">
        <v>5704</v>
      </c>
      <c r="B11847" s="100" t="s">
        <v>13713</v>
      </c>
      <c r="C11847" s="99" t="s">
        <v>13712</v>
      </c>
      <c r="D11847" s="124">
        <v>37203</v>
      </c>
      <c r="E11847" s="157" t="e">
        <f>VLOOKUP(D11847,'SOAT LIQ'!$A$87:$C$3416,3,FALSE)</f>
        <v>#N/A</v>
      </c>
    </row>
    <row r="11848" spans="1:6" x14ac:dyDescent="0.25">
      <c r="A11848" t="s">
        <v>5925</v>
      </c>
      <c r="B11848" s="100" t="s">
        <v>13713</v>
      </c>
      <c r="C11848" s="99" t="s">
        <v>13712</v>
      </c>
      <c r="D11848" s="124">
        <v>37203</v>
      </c>
      <c r="E11848" s="157" t="e">
        <f>VLOOKUP(D11848,'SOAT LIQ'!$A$87:$C$3416,3,FALSE)</f>
        <v>#N/A</v>
      </c>
    </row>
    <row r="11849" spans="1:6" x14ac:dyDescent="0.25">
      <c r="A11849" t="s">
        <v>5930</v>
      </c>
      <c r="B11849" s="100" t="s">
        <v>13713</v>
      </c>
      <c r="C11849" s="99" t="s">
        <v>13712</v>
      </c>
      <c r="D11849" s="124">
        <v>37203</v>
      </c>
      <c r="E11849" s="157" t="e">
        <f>VLOOKUP(D11849,'SOAT LIQ'!$A$87:$C$3416,3,FALSE)</f>
        <v>#N/A</v>
      </c>
    </row>
    <row r="11850" spans="1:6" x14ac:dyDescent="0.25">
      <c r="A11850" t="s">
        <v>4339</v>
      </c>
      <c r="B11850" s="100" t="s">
        <v>13713</v>
      </c>
      <c r="C11850" s="99" t="s">
        <v>13712</v>
      </c>
      <c r="D11850" s="124">
        <v>37203</v>
      </c>
      <c r="E11850" s="157" t="e">
        <f>VLOOKUP(D11850,'SOAT LIQ'!$A$87:$C$3416,3,FALSE)</f>
        <v>#N/A</v>
      </c>
      <c r="F11850" t="s">
        <v>21632</v>
      </c>
    </row>
    <row r="11851" spans="1:6" x14ac:dyDescent="0.25">
      <c r="A11851" t="s">
        <v>5523</v>
      </c>
      <c r="B11851" s="100" t="s">
        <v>13715</v>
      </c>
      <c r="C11851" s="99" t="s">
        <v>13714</v>
      </c>
      <c r="D11851" s="124">
        <v>13113</v>
      </c>
      <c r="E11851" s="157">
        <f>VLOOKUP(D11851,'SOAT LIQ'!$A$87:$C$3416,3,FALSE)</f>
        <v>5</v>
      </c>
      <c r="F11851" t="s">
        <v>21632</v>
      </c>
    </row>
    <row r="11852" spans="1:6" x14ac:dyDescent="0.25">
      <c r="A11852" t="s">
        <v>5523</v>
      </c>
      <c r="B11852" s="100" t="s">
        <v>13717</v>
      </c>
      <c r="C11852" s="99" t="s">
        <v>13716</v>
      </c>
      <c r="D11852" s="124">
        <v>13810</v>
      </c>
      <c r="E11852" s="157">
        <f>VLOOKUP(D11852,'SOAT LIQ'!$A$87:$C$3416,3,FALSE)</f>
        <v>6</v>
      </c>
      <c r="F11852" t="s">
        <v>21632</v>
      </c>
    </row>
    <row r="11853" spans="1:6" x14ac:dyDescent="0.25">
      <c r="A11853" t="s">
        <v>5523</v>
      </c>
      <c r="B11853" s="100" t="s">
        <v>13719</v>
      </c>
      <c r="C11853" s="99" t="s">
        <v>13718</v>
      </c>
      <c r="D11853" s="124">
        <v>13810</v>
      </c>
      <c r="E11853" s="157">
        <f>VLOOKUP(D11853,'SOAT LIQ'!$A$87:$C$3416,3,FALSE)</f>
        <v>6</v>
      </c>
      <c r="F11853" t="s">
        <v>21632</v>
      </c>
    </row>
    <row r="11854" spans="1:6" x14ac:dyDescent="0.25">
      <c r="A11854" t="s">
        <v>4339</v>
      </c>
      <c r="B11854" s="100" t="s">
        <v>13719</v>
      </c>
      <c r="C11854" s="99" t="s">
        <v>13718</v>
      </c>
      <c r="D11854" s="124">
        <v>13810</v>
      </c>
      <c r="E11854" s="157">
        <f>VLOOKUP(D11854,'SOAT LIQ'!$A$87:$C$3416,3,FALSE)</f>
        <v>6</v>
      </c>
      <c r="F11854" t="s">
        <v>21632</v>
      </c>
    </row>
    <row r="11855" spans="1:6" x14ac:dyDescent="0.25">
      <c r="A11855" t="s">
        <v>5523</v>
      </c>
      <c r="B11855" s="100" t="s">
        <v>13721</v>
      </c>
      <c r="C11855" s="99" t="s">
        <v>13720</v>
      </c>
      <c r="D11855" s="124">
        <v>13810</v>
      </c>
      <c r="E11855" s="157">
        <f>VLOOKUP(D11855,'SOAT LIQ'!$A$87:$C$3416,3,FALSE)</f>
        <v>6</v>
      </c>
      <c r="F11855" t="s">
        <v>21632</v>
      </c>
    </row>
    <row r="11856" spans="1:6" x14ac:dyDescent="0.25">
      <c r="A11856" t="s">
        <v>5523</v>
      </c>
      <c r="B11856" s="100" t="s">
        <v>13723</v>
      </c>
      <c r="C11856" s="99" t="s">
        <v>13722</v>
      </c>
      <c r="D11856" s="124">
        <v>13810</v>
      </c>
      <c r="E11856" s="157">
        <f>VLOOKUP(D11856,'SOAT LIQ'!$A$87:$C$3416,3,FALSE)</f>
        <v>6</v>
      </c>
      <c r="F11856" t="s">
        <v>21632</v>
      </c>
    </row>
    <row r="11857" spans="1:6" x14ac:dyDescent="0.25">
      <c r="A11857" t="s">
        <v>5523</v>
      </c>
      <c r="B11857" s="100" t="s">
        <v>13725</v>
      </c>
      <c r="C11857" s="99" t="s">
        <v>13724</v>
      </c>
      <c r="D11857" s="124">
        <v>13810</v>
      </c>
      <c r="E11857" s="157">
        <f>VLOOKUP(D11857,'SOAT LIQ'!$A$87:$C$3416,3,FALSE)</f>
        <v>6</v>
      </c>
      <c r="F11857" t="s">
        <v>21632</v>
      </c>
    </row>
    <row r="11858" spans="1:6" x14ac:dyDescent="0.25">
      <c r="A11858" t="s">
        <v>5523</v>
      </c>
      <c r="B11858" s="100" t="s">
        <v>13727</v>
      </c>
      <c r="C11858" s="99" t="s">
        <v>13726</v>
      </c>
      <c r="D11858" s="124">
        <v>13810</v>
      </c>
      <c r="E11858" s="157">
        <f>VLOOKUP(D11858,'SOAT LIQ'!$A$87:$C$3416,3,FALSE)</f>
        <v>6</v>
      </c>
      <c r="F11858" t="s">
        <v>21632</v>
      </c>
    </row>
    <row r="11859" spans="1:6" x14ac:dyDescent="0.25">
      <c r="A11859" t="s">
        <v>5523</v>
      </c>
      <c r="B11859" s="100" t="s">
        <v>13729</v>
      </c>
      <c r="C11859" s="99" t="s">
        <v>13728</v>
      </c>
      <c r="D11859" s="124">
        <v>13181</v>
      </c>
      <c r="E11859" s="157">
        <f>VLOOKUP(D11859,'SOAT LIQ'!$A$87:$C$3416,3,FALSE)</f>
        <v>8</v>
      </c>
      <c r="F11859" t="s">
        <v>21632</v>
      </c>
    </row>
    <row r="11860" spans="1:6" x14ac:dyDescent="0.25">
      <c r="A11860" t="s">
        <v>5523</v>
      </c>
      <c r="B11860" s="100" t="s">
        <v>13730</v>
      </c>
      <c r="C11860" s="100"/>
      <c r="D11860" s="124">
        <v>13181</v>
      </c>
      <c r="E11860" s="157">
        <f>VLOOKUP(D11860,'SOAT LIQ'!$A$87:$C$3416,3,FALSE)</f>
        <v>8</v>
      </c>
      <c r="F11860" t="s">
        <v>21632</v>
      </c>
    </row>
    <row r="11861" spans="1:6" x14ac:dyDescent="0.25">
      <c r="A11861" t="s">
        <v>5523</v>
      </c>
      <c r="B11861" s="100" t="s">
        <v>13731</v>
      </c>
      <c r="C11861" s="100"/>
      <c r="D11861" s="124">
        <v>13181</v>
      </c>
      <c r="E11861" s="157">
        <f>VLOOKUP(D11861,'SOAT LIQ'!$A$87:$C$3416,3,FALSE)</f>
        <v>8</v>
      </c>
      <c r="F11861" t="s">
        <v>21632</v>
      </c>
    </row>
    <row r="11862" spans="1:6" x14ac:dyDescent="0.25">
      <c r="A11862" t="s">
        <v>5773</v>
      </c>
      <c r="B11862" s="100" t="s">
        <v>13733</v>
      </c>
      <c r="C11862" s="99" t="s">
        <v>13732</v>
      </c>
      <c r="D11862" s="124">
        <v>14180</v>
      </c>
      <c r="E11862" s="157">
        <f>VLOOKUP(D11862,'SOAT LIQ'!$A$87:$C$3416,3,FALSE)</f>
        <v>5</v>
      </c>
      <c r="F11862" t="s">
        <v>21632</v>
      </c>
    </row>
    <row r="11863" spans="1:6" x14ac:dyDescent="0.25">
      <c r="A11863" t="s">
        <v>5523</v>
      </c>
      <c r="B11863" s="100" t="s">
        <v>13733</v>
      </c>
      <c r="C11863" s="99" t="s">
        <v>13732</v>
      </c>
      <c r="D11863" s="124">
        <v>14180</v>
      </c>
      <c r="E11863" s="157">
        <f>VLOOKUP(D11863,'SOAT LIQ'!$A$87:$C$3416,3,FALSE)</f>
        <v>5</v>
      </c>
      <c r="F11863" t="s">
        <v>21632</v>
      </c>
    </row>
    <row r="11864" spans="1:6" x14ac:dyDescent="0.25">
      <c r="A11864" t="s">
        <v>5782</v>
      </c>
      <c r="B11864" s="100" t="s">
        <v>13733</v>
      </c>
      <c r="C11864" s="99" t="s">
        <v>13732</v>
      </c>
      <c r="D11864" s="124">
        <v>14180</v>
      </c>
      <c r="E11864" s="157">
        <f>VLOOKUP(D11864,'SOAT LIQ'!$A$87:$C$3416,3,FALSE)</f>
        <v>5</v>
      </c>
      <c r="F11864" t="s">
        <v>21632</v>
      </c>
    </row>
    <row r="11865" spans="1:6" x14ac:dyDescent="0.25">
      <c r="A11865" t="s">
        <v>5523</v>
      </c>
      <c r="B11865" s="100" t="s">
        <v>13735</v>
      </c>
      <c r="C11865" s="99" t="s">
        <v>13734</v>
      </c>
      <c r="D11865" s="124">
        <v>14180</v>
      </c>
      <c r="E11865" s="157">
        <f>VLOOKUP(D11865,'SOAT LIQ'!$A$87:$C$3416,3,FALSE)</f>
        <v>5</v>
      </c>
      <c r="F11865" t="s">
        <v>21632</v>
      </c>
    </row>
    <row r="11866" spans="1:6" x14ac:dyDescent="0.25">
      <c r="A11866" t="s">
        <v>5782</v>
      </c>
      <c r="B11866" s="100" t="s">
        <v>13735</v>
      </c>
      <c r="C11866" s="99" t="s">
        <v>13734</v>
      </c>
      <c r="D11866" s="124">
        <v>14180</v>
      </c>
      <c r="E11866" s="157">
        <f>VLOOKUP(D11866,'SOAT LIQ'!$A$87:$C$3416,3,FALSE)</f>
        <v>5</v>
      </c>
      <c r="F11866" t="s">
        <v>21632</v>
      </c>
    </row>
    <row r="11867" spans="1:6" x14ac:dyDescent="0.25">
      <c r="A11867" t="s">
        <v>5773</v>
      </c>
      <c r="B11867" s="100" t="s">
        <v>13735</v>
      </c>
      <c r="C11867" s="99" t="s">
        <v>13734</v>
      </c>
      <c r="D11867" s="124">
        <v>14180</v>
      </c>
      <c r="E11867" s="157">
        <f>VLOOKUP(D11867,'SOAT LIQ'!$A$87:$C$3416,3,FALSE)</f>
        <v>5</v>
      </c>
      <c r="F11867" t="s">
        <v>21632</v>
      </c>
    </row>
    <row r="11868" spans="1:6" x14ac:dyDescent="0.25">
      <c r="A11868" t="s">
        <v>5773</v>
      </c>
      <c r="B11868" s="100" t="s">
        <v>13737</v>
      </c>
      <c r="C11868" s="99" t="s">
        <v>13736</v>
      </c>
      <c r="D11868" s="124">
        <v>14182</v>
      </c>
      <c r="E11868" s="157">
        <f>VLOOKUP(D11868,'SOAT LIQ'!$A$87:$C$3416,3,FALSE)</f>
        <v>8</v>
      </c>
      <c r="F11868" t="s">
        <v>21632</v>
      </c>
    </row>
    <row r="11869" spans="1:6" x14ac:dyDescent="0.25">
      <c r="A11869" t="s">
        <v>5523</v>
      </c>
      <c r="B11869" s="100" t="s">
        <v>13737</v>
      </c>
      <c r="C11869" s="99" t="s">
        <v>13736</v>
      </c>
      <c r="D11869" s="124">
        <v>14182</v>
      </c>
      <c r="E11869" s="157">
        <f>VLOOKUP(D11869,'SOAT LIQ'!$A$87:$C$3416,3,FALSE)</f>
        <v>8</v>
      </c>
      <c r="F11869" t="s">
        <v>21632</v>
      </c>
    </row>
    <row r="11870" spans="1:6" x14ac:dyDescent="0.25">
      <c r="A11870" t="s">
        <v>5782</v>
      </c>
      <c r="B11870" s="100" t="s">
        <v>13737</v>
      </c>
      <c r="C11870" s="99" t="s">
        <v>13736</v>
      </c>
      <c r="D11870" s="124">
        <v>14182</v>
      </c>
      <c r="E11870" s="157">
        <f>VLOOKUP(D11870,'SOAT LIQ'!$A$87:$C$3416,3,FALSE)</f>
        <v>8</v>
      </c>
      <c r="F11870" t="s">
        <v>21632</v>
      </c>
    </row>
    <row r="11871" spans="1:6" x14ac:dyDescent="0.25">
      <c r="A11871" t="s">
        <v>5523</v>
      </c>
      <c r="B11871" s="100" t="s">
        <v>13739</v>
      </c>
      <c r="C11871" s="99" t="s">
        <v>13738</v>
      </c>
      <c r="D11871" s="124">
        <v>13282</v>
      </c>
      <c r="E11871" s="157">
        <f>VLOOKUP(D11871,'SOAT LIQ'!$A$87:$C$3416,3,FALSE)</f>
        <v>8</v>
      </c>
      <c r="F11871" t="s">
        <v>21632</v>
      </c>
    </row>
    <row r="11872" spans="1:6" x14ac:dyDescent="0.25">
      <c r="A11872" t="s">
        <v>5782</v>
      </c>
      <c r="B11872" s="100" t="s">
        <v>13739</v>
      </c>
      <c r="C11872" s="99" t="s">
        <v>13738</v>
      </c>
      <c r="D11872" s="124">
        <v>13282</v>
      </c>
      <c r="E11872" s="157">
        <f>VLOOKUP(D11872,'SOAT LIQ'!$A$87:$C$3416,3,FALSE)</f>
        <v>8</v>
      </c>
      <c r="F11872" t="s">
        <v>21632</v>
      </c>
    </row>
    <row r="11873" spans="1:6" x14ac:dyDescent="0.25">
      <c r="A11873" t="s">
        <v>5523</v>
      </c>
      <c r="B11873" s="100" t="s">
        <v>13741</v>
      </c>
      <c r="C11873" s="99" t="s">
        <v>13740</v>
      </c>
      <c r="D11873" s="124">
        <v>13280</v>
      </c>
      <c r="E11873" s="157">
        <f>VLOOKUP(D11873,'SOAT LIQ'!$A$87:$C$3416,3,FALSE)</f>
        <v>8</v>
      </c>
      <c r="F11873" t="s">
        <v>21632</v>
      </c>
    </row>
    <row r="11874" spans="1:6" x14ac:dyDescent="0.25">
      <c r="A11874" t="s">
        <v>5523</v>
      </c>
      <c r="B11874" s="100" t="s">
        <v>13743</v>
      </c>
      <c r="C11874" s="99" t="s">
        <v>13742</v>
      </c>
      <c r="D11874" s="124">
        <v>13281</v>
      </c>
      <c r="E11874" s="157">
        <f>VLOOKUP(D11874,'SOAT LIQ'!$A$87:$C$3416,3,FALSE)</f>
        <v>8</v>
      </c>
      <c r="F11874" t="s">
        <v>21632</v>
      </c>
    </row>
    <row r="11875" spans="1:6" x14ac:dyDescent="0.25">
      <c r="A11875" t="s">
        <v>5523</v>
      </c>
      <c r="B11875" s="100" t="s">
        <v>13745</v>
      </c>
      <c r="C11875" s="99" t="s">
        <v>13744</v>
      </c>
      <c r="D11875" s="124">
        <v>13181</v>
      </c>
      <c r="E11875" s="157">
        <f>VLOOKUP(D11875,'SOAT LIQ'!$A$87:$C$3416,3,FALSE)</f>
        <v>8</v>
      </c>
      <c r="F11875" t="s">
        <v>21632</v>
      </c>
    </row>
    <row r="11876" spans="1:6" x14ac:dyDescent="0.25">
      <c r="A11876" t="s">
        <v>5523</v>
      </c>
      <c r="B11876" s="100" t="s">
        <v>13747</v>
      </c>
      <c r="C11876" s="99" t="s">
        <v>13746</v>
      </c>
      <c r="D11876" s="124">
        <v>13182</v>
      </c>
      <c r="E11876" s="157">
        <f>VLOOKUP(D11876,'SOAT LIQ'!$A$87:$C$3416,3,FALSE)</f>
        <v>12</v>
      </c>
      <c r="F11876" t="s">
        <v>21632</v>
      </c>
    </row>
    <row r="11877" spans="1:6" x14ac:dyDescent="0.25">
      <c r="A11877" t="s">
        <v>5523</v>
      </c>
      <c r="B11877" s="100" t="s">
        <v>13749</v>
      </c>
      <c r="C11877" s="99" t="s">
        <v>13748</v>
      </c>
      <c r="D11877" s="124">
        <v>13180</v>
      </c>
      <c r="E11877" s="157">
        <f>VLOOKUP(D11877,'SOAT LIQ'!$A$87:$C$3416,3,FALSE)</f>
        <v>12</v>
      </c>
      <c r="F11877" t="s">
        <v>21632</v>
      </c>
    </row>
    <row r="11878" spans="1:6" x14ac:dyDescent="0.25">
      <c r="A11878" t="s">
        <v>5523</v>
      </c>
      <c r="B11878" s="100" t="s">
        <v>13751</v>
      </c>
      <c r="C11878" s="99" t="s">
        <v>13750</v>
      </c>
      <c r="D11878" s="124">
        <v>13590</v>
      </c>
      <c r="E11878" s="157">
        <f>VLOOKUP(D11878,'SOAT LIQ'!$A$87:$C$3416,3,FALSE)</f>
        <v>8</v>
      </c>
      <c r="F11878" t="s">
        <v>21632</v>
      </c>
    </row>
    <row r="11879" spans="1:6" x14ac:dyDescent="0.25">
      <c r="A11879" t="s">
        <v>5523</v>
      </c>
      <c r="B11879" s="100" t="s">
        <v>13752</v>
      </c>
      <c r="C11879" s="99" t="s">
        <v>13750</v>
      </c>
      <c r="D11879" s="124">
        <v>13480</v>
      </c>
      <c r="E11879" s="157">
        <f>VLOOKUP(D11879,'SOAT LIQ'!$A$87:$C$3416,3,FALSE)</f>
        <v>9</v>
      </c>
      <c r="F11879" t="s">
        <v>21632</v>
      </c>
    </row>
    <row r="11880" spans="1:6" x14ac:dyDescent="0.25">
      <c r="A11880" t="s">
        <v>5523</v>
      </c>
      <c r="B11880" s="100" t="s">
        <v>13753</v>
      </c>
      <c r="C11880" s="99" t="s">
        <v>13750</v>
      </c>
      <c r="D11880" s="124">
        <v>13480</v>
      </c>
      <c r="E11880" s="157">
        <f>VLOOKUP(D11880,'SOAT LIQ'!$A$87:$C$3416,3,FALSE)</f>
        <v>9</v>
      </c>
      <c r="F11880" t="s">
        <v>21632</v>
      </c>
    </row>
    <row r="11881" spans="1:6" x14ac:dyDescent="0.25">
      <c r="A11881" t="s">
        <v>5523</v>
      </c>
      <c r="B11881" s="100" t="s">
        <v>13754</v>
      </c>
      <c r="C11881" s="99" t="s">
        <v>13755</v>
      </c>
      <c r="D11881" s="124">
        <v>13592</v>
      </c>
      <c r="E11881" s="157">
        <f>VLOOKUP(D11881,'SOAT LIQ'!$A$87:$C$3416,3,FALSE)</f>
        <v>4</v>
      </c>
      <c r="F11881" t="s">
        <v>21632</v>
      </c>
    </row>
    <row r="11882" spans="1:6" x14ac:dyDescent="0.25">
      <c r="A11882" t="s">
        <v>5782</v>
      </c>
      <c r="B11882" s="100" t="s">
        <v>13754</v>
      </c>
      <c r="C11882" s="99" t="s">
        <v>13755</v>
      </c>
      <c r="D11882" s="124">
        <v>13592</v>
      </c>
      <c r="E11882" s="157">
        <f>VLOOKUP(D11882,'SOAT LIQ'!$A$87:$C$3416,3,FALSE)</f>
        <v>4</v>
      </c>
      <c r="F11882" t="s">
        <v>21632</v>
      </c>
    </row>
    <row r="11883" spans="1:6" x14ac:dyDescent="0.25">
      <c r="A11883" t="s">
        <v>5523</v>
      </c>
      <c r="B11883" s="100" t="s">
        <v>13756</v>
      </c>
      <c r="C11883" s="99" t="s">
        <v>13757</v>
      </c>
      <c r="D11883" s="124">
        <v>13591</v>
      </c>
      <c r="E11883" s="157">
        <f>VLOOKUP(D11883,'SOAT LIQ'!$A$87:$C$3416,3,FALSE)</f>
        <v>7</v>
      </c>
      <c r="F11883" t="s">
        <v>21632</v>
      </c>
    </row>
    <row r="11884" spans="1:6" x14ac:dyDescent="0.25">
      <c r="A11884" t="s">
        <v>5523</v>
      </c>
      <c r="B11884" s="100" t="s">
        <v>13758</v>
      </c>
      <c r="C11884" s="99" t="s">
        <v>13757</v>
      </c>
      <c r="D11884" s="124">
        <v>13591</v>
      </c>
      <c r="E11884" s="157">
        <f>VLOOKUP(D11884,'SOAT LIQ'!$A$87:$C$3416,3,FALSE)</f>
        <v>7</v>
      </c>
      <c r="F11884" t="s">
        <v>21632</v>
      </c>
    </row>
    <row r="11885" spans="1:6" x14ac:dyDescent="0.25">
      <c r="A11885" t="s">
        <v>5523</v>
      </c>
      <c r="B11885" s="100" t="s">
        <v>13759</v>
      </c>
      <c r="C11885" s="99" t="s">
        <v>13757</v>
      </c>
      <c r="D11885" s="124">
        <v>13591</v>
      </c>
      <c r="E11885" s="157">
        <f>VLOOKUP(D11885,'SOAT LIQ'!$A$87:$C$3416,3,FALSE)</f>
        <v>7</v>
      </c>
      <c r="F11885" t="s">
        <v>21632</v>
      </c>
    </row>
    <row r="11886" spans="1:6" x14ac:dyDescent="0.25">
      <c r="A11886" t="s">
        <v>5523</v>
      </c>
      <c r="B11886" s="100" t="s">
        <v>13761</v>
      </c>
      <c r="C11886" s="99" t="s">
        <v>13760</v>
      </c>
      <c r="D11886" s="124">
        <v>13591</v>
      </c>
      <c r="E11886" s="157">
        <f>VLOOKUP(D11886,'SOAT LIQ'!$A$87:$C$3416,3,FALSE)</f>
        <v>7</v>
      </c>
      <c r="F11886" t="s">
        <v>21632</v>
      </c>
    </row>
    <row r="11887" spans="1:6" x14ac:dyDescent="0.25">
      <c r="A11887" t="s">
        <v>5523</v>
      </c>
      <c r="B11887" s="100" t="s">
        <v>13763</v>
      </c>
      <c r="C11887" s="99" t="s">
        <v>13762</v>
      </c>
      <c r="D11887" s="124">
        <v>13591</v>
      </c>
      <c r="E11887" s="157">
        <f>VLOOKUP(D11887,'SOAT LIQ'!$A$87:$C$3416,3,FALSE)</f>
        <v>7</v>
      </c>
      <c r="F11887" t="s">
        <v>21632</v>
      </c>
    </row>
    <row r="11888" spans="1:6" x14ac:dyDescent="0.25">
      <c r="A11888" t="s">
        <v>5523</v>
      </c>
      <c r="B11888" s="100" t="s">
        <v>13765</v>
      </c>
      <c r="C11888" s="99" t="s">
        <v>13764</v>
      </c>
      <c r="D11888" s="124">
        <v>13590</v>
      </c>
      <c r="E11888" s="157">
        <f>VLOOKUP(D11888,'SOAT LIQ'!$A$87:$C$3416,3,FALSE)</f>
        <v>8</v>
      </c>
      <c r="F11888" t="s">
        <v>21632</v>
      </c>
    </row>
    <row r="11889" spans="1:6" x14ac:dyDescent="0.25">
      <c r="A11889" t="s">
        <v>5523</v>
      </c>
      <c r="B11889" s="100" t="s">
        <v>13767</v>
      </c>
      <c r="C11889" s="99" t="s">
        <v>13766</v>
      </c>
      <c r="D11889" s="124">
        <v>13481</v>
      </c>
      <c r="E11889" s="157">
        <f>VLOOKUP(D11889,'SOAT LIQ'!$A$87:$C$3416,3,FALSE)</f>
        <v>8</v>
      </c>
      <c r="F11889" t="s">
        <v>21632</v>
      </c>
    </row>
    <row r="11890" spans="1:6" x14ac:dyDescent="0.25">
      <c r="A11890" t="s">
        <v>5523</v>
      </c>
      <c r="B11890" s="100" t="s">
        <v>4082</v>
      </c>
      <c r="C11890" s="99" t="s">
        <v>13768</v>
      </c>
      <c r="D11890" s="124">
        <v>13480</v>
      </c>
      <c r="E11890" s="157">
        <f>VLOOKUP(D11890,'SOAT LIQ'!$A$87:$C$3416,3,FALSE)</f>
        <v>9</v>
      </c>
      <c r="F11890" t="s">
        <v>21632</v>
      </c>
    </row>
    <row r="11891" spans="1:6" x14ac:dyDescent="0.25">
      <c r="A11891" t="s">
        <v>5523</v>
      </c>
      <c r="B11891" s="100" t="s">
        <v>13770</v>
      </c>
      <c r="C11891" s="99" t="s">
        <v>13769</v>
      </c>
      <c r="D11891" s="124">
        <v>13381</v>
      </c>
      <c r="E11891" s="157">
        <f>VLOOKUP(D11891,'SOAT LIQ'!$A$87:$C$3416,3,FALSE)</f>
        <v>12</v>
      </c>
      <c r="F11891" t="s">
        <v>21632</v>
      </c>
    </row>
    <row r="11892" spans="1:6" x14ac:dyDescent="0.25">
      <c r="A11892" t="s">
        <v>5773</v>
      </c>
      <c r="B11892" s="100" t="s">
        <v>4685</v>
      </c>
      <c r="C11892" s="99" t="s">
        <v>13771</v>
      </c>
      <c r="D11892" s="124">
        <v>14604</v>
      </c>
      <c r="E11892" s="157">
        <f>VLOOKUP(D11892,'SOAT LIQ'!$A$87:$C$3416,3,FALSE)</f>
        <v>13</v>
      </c>
      <c r="F11892" t="s">
        <v>21632</v>
      </c>
    </row>
    <row r="11893" spans="1:6" x14ac:dyDescent="0.25">
      <c r="A11893" t="s">
        <v>5523</v>
      </c>
      <c r="B11893" s="100" t="s">
        <v>4685</v>
      </c>
      <c r="C11893" s="99" t="s">
        <v>13771</v>
      </c>
      <c r="D11893" s="124">
        <v>14604</v>
      </c>
      <c r="E11893" s="157">
        <f>VLOOKUP(D11893,'SOAT LIQ'!$A$87:$C$3416,3,FALSE)</f>
        <v>13</v>
      </c>
      <c r="F11893" t="s">
        <v>21632</v>
      </c>
    </row>
    <row r="11894" spans="1:6" x14ac:dyDescent="0.25">
      <c r="A11894" t="s">
        <v>5782</v>
      </c>
      <c r="B11894" s="100" t="s">
        <v>4685</v>
      </c>
      <c r="C11894" s="99" t="s">
        <v>13771</v>
      </c>
      <c r="D11894" s="124">
        <v>14604</v>
      </c>
      <c r="E11894" s="157">
        <f>VLOOKUP(D11894,'SOAT LIQ'!$A$87:$C$3416,3,FALSE)</f>
        <v>13</v>
      </c>
      <c r="F11894" t="s">
        <v>21632</v>
      </c>
    </row>
    <row r="11895" spans="1:6" x14ac:dyDescent="0.25">
      <c r="A11895" t="s">
        <v>5773</v>
      </c>
      <c r="B11895" s="100" t="s">
        <v>4683</v>
      </c>
      <c r="C11895" s="99" t="s">
        <v>13772</v>
      </c>
      <c r="D11895" s="124">
        <v>14601</v>
      </c>
      <c r="E11895" s="157">
        <f>VLOOKUP(D11895,'SOAT LIQ'!$A$87:$C$3416,3,FALSE)</f>
        <v>22</v>
      </c>
      <c r="F11895" t="s">
        <v>21632</v>
      </c>
    </row>
    <row r="11896" spans="1:6" x14ac:dyDescent="0.25">
      <c r="A11896" t="s">
        <v>5523</v>
      </c>
      <c r="B11896" s="100" t="s">
        <v>4683</v>
      </c>
      <c r="C11896" s="99" t="s">
        <v>13772</v>
      </c>
      <c r="D11896" s="124">
        <v>14601</v>
      </c>
      <c r="E11896" s="157">
        <f>VLOOKUP(D11896,'SOAT LIQ'!$A$87:$C$3416,3,FALSE)</f>
        <v>22</v>
      </c>
      <c r="F11896" t="s">
        <v>21632</v>
      </c>
    </row>
    <row r="11897" spans="1:6" x14ac:dyDescent="0.25">
      <c r="A11897" t="s">
        <v>5782</v>
      </c>
      <c r="B11897" s="100" t="s">
        <v>4683</v>
      </c>
      <c r="C11897" s="99" t="s">
        <v>13772</v>
      </c>
      <c r="D11897" s="124">
        <v>14601</v>
      </c>
      <c r="E11897" s="157">
        <f>VLOOKUP(D11897,'SOAT LIQ'!$A$87:$C$3416,3,FALSE)</f>
        <v>22</v>
      </c>
      <c r="F11897" t="s">
        <v>21632</v>
      </c>
    </row>
    <row r="11898" spans="1:6" x14ac:dyDescent="0.25">
      <c r="A11898" t="s">
        <v>5773</v>
      </c>
      <c r="B11898" s="100" t="s">
        <v>4684</v>
      </c>
      <c r="C11898" s="99" t="s">
        <v>13773</v>
      </c>
      <c r="D11898" s="124">
        <v>14602</v>
      </c>
      <c r="E11898" s="157">
        <f>VLOOKUP(D11898,'SOAT LIQ'!$A$87:$C$3416,3,FALSE)</f>
        <v>23</v>
      </c>
      <c r="F11898" t="s">
        <v>21632</v>
      </c>
    </row>
    <row r="11899" spans="1:6" x14ac:dyDescent="0.25">
      <c r="A11899" t="s">
        <v>5523</v>
      </c>
      <c r="B11899" s="100" t="s">
        <v>4684</v>
      </c>
      <c r="C11899" s="99" t="s">
        <v>13773</v>
      </c>
      <c r="D11899" s="124">
        <v>14602</v>
      </c>
      <c r="E11899" s="157">
        <f>VLOOKUP(D11899,'SOAT LIQ'!$A$87:$C$3416,3,FALSE)</f>
        <v>23</v>
      </c>
      <c r="F11899" t="s">
        <v>21632</v>
      </c>
    </row>
    <row r="11900" spans="1:6" x14ac:dyDescent="0.25">
      <c r="A11900" t="s">
        <v>5782</v>
      </c>
      <c r="B11900" s="100" t="s">
        <v>4684</v>
      </c>
      <c r="C11900" s="99" t="s">
        <v>13773</v>
      </c>
      <c r="D11900" s="124">
        <v>14602</v>
      </c>
      <c r="E11900" s="157">
        <f>VLOOKUP(D11900,'SOAT LIQ'!$A$87:$C$3416,3,FALSE)</f>
        <v>23</v>
      </c>
      <c r="F11900" t="s">
        <v>21632</v>
      </c>
    </row>
    <row r="11901" spans="1:6" x14ac:dyDescent="0.25">
      <c r="A11901" t="s">
        <v>5773</v>
      </c>
      <c r="B11901" s="100" t="s">
        <v>4083</v>
      </c>
      <c r="C11901" s="99" t="s">
        <v>13774</v>
      </c>
      <c r="D11901" s="124">
        <v>14602</v>
      </c>
      <c r="E11901" s="157">
        <f>VLOOKUP(D11901,'SOAT LIQ'!$A$87:$C$3416,3,FALSE)</f>
        <v>23</v>
      </c>
      <c r="F11901" t="s">
        <v>21632</v>
      </c>
    </row>
    <row r="11902" spans="1:6" x14ac:dyDescent="0.25">
      <c r="A11902" t="s">
        <v>5523</v>
      </c>
      <c r="B11902" s="100" t="s">
        <v>4083</v>
      </c>
      <c r="C11902" s="99" t="s">
        <v>13774</v>
      </c>
      <c r="D11902" s="124">
        <v>14602</v>
      </c>
      <c r="E11902" s="157">
        <f>VLOOKUP(D11902,'SOAT LIQ'!$A$87:$C$3416,3,FALSE)</f>
        <v>23</v>
      </c>
      <c r="F11902" t="s">
        <v>21632</v>
      </c>
    </row>
    <row r="11903" spans="1:6" x14ac:dyDescent="0.25">
      <c r="A11903" t="s">
        <v>5782</v>
      </c>
      <c r="B11903" s="100" t="s">
        <v>4083</v>
      </c>
      <c r="C11903" s="99" t="s">
        <v>13774</v>
      </c>
      <c r="D11903" s="124">
        <v>14602</v>
      </c>
      <c r="E11903" s="157">
        <f>VLOOKUP(D11903,'SOAT LIQ'!$A$87:$C$3416,3,FALSE)</f>
        <v>23</v>
      </c>
      <c r="F11903" t="s">
        <v>21632</v>
      </c>
    </row>
    <row r="11904" spans="1:6" x14ac:dyDescent="0.25">
      <c r="A11904" t="s">
        <v>5773</v>
      </c>
      <c r="B11904" s="100" t="s">
        <v>4084</v>
      </c>
      <c r="C11904" s="99" t="s">
        <v>13775</v>
      </c>
      <c r="D11904" s="124">
        <v>14602</v>
      </c>
      <c r="E11904" s="157">
        <f>VLOOKUP(D11904,'SOAT LIQ'!$A$87:$C$3416,3,FALSE)</f>
        <v>23</v>
      </c>
      <c r="F11904" t="s">
        <v>21632</v>
      </c>
    </row>
    <row r="11905" spans="1:6" x14ac:dyDescent="0.25">
      <c r="A11905" t="s">
        <v>5523</v>
      </c>
      <c r="B11905" s="100" t="s">
        <v>4084</v>
      </c>
      <c r="C11905" s="99" t="s">
        <v>13775</v>
      </c>
      <c r="D11905" s="124">
        <v>14602</v>
      </c>
      <c r="E11905" s="157">
        <f>VLOOKUP(D11905,'SOAT LIQ'!$A$87:$C$3416,3,FALSE)</f>
        <v>23</v>
      </c>
      <c r="F11905" t="s">
        <v>21632</v>
      </c>
    </row>
    <row r="11906" spans="1:6" x14ac:dyDescent="0.25">
      <c r="A11906" t="s">
        <v>5782</v>
      </c>
      <c r="B11906" s="100" t="s">
        <v>4084</v>
      </c>
      <c r="C11906" s="99" t="s">
        <v>13775</v>
      </c>
      <c r="D11906" s="124">
        <v>14602</v>
      </c>
      <c r="E11906" s="157">
        <f>VLOOKUP(D11906,'SOAT LIQ'!$A$87:$C$3416,3,FALSE)</f>
        <v>23</v>
      </c>
      <c r="F11906" t="s">
        <v>21632</v>
      </c>
    </row>
    <row r="11907" spans="1:6" x14ac:dyDescent="0.25">
      <c r="A11907" t="s">
        <v>5523</v>
      </c>
      <c r="B11907" s="100" t="s">
        <v>4697</v>
      </c>
      <c r="C11907" s="99" t="s">
        <v>13776</v>
      </c>
      <c r="D11907" s="124">
        <v>13290</v>
      </c>
      <c r="E11907" s="157">
        <f>VLOOKUP(D11907,'SOAT LIQ'!$A$87:$C$3416,3,FALSE)</f>
        <v>22</v>
      </c>
      <c r="F11907" t="s">
        <v>21632</v>
      </c>
    </row>
    <row r="11908" spans="1:6" x14ac:dyDescent="0.25">
      <c r="A11908" t="s">
        <v>5773</v>
      </c>
      <c r="B11908" s="100" t="s">
        <v>4682</v>
      </c>
      <c r="C11908" s="99" t="s">
        <v>13777</v>
      </c>
      <c r="D11908" s="124">
        <v>14600</v>
      </c>
      <c r="E11908" s="157">
        <f>VLOOKUP(D11908,'SOAT LIQ'!$A$87:$C$3416,3,FALSE)</f>
        <v>22</v>
      </c>
      <c r="F11908" t="s">
        <v>21632</v>
      </c>
    </row>
    <row r="11909" spans="1:6" x14ac:dyDescent="0.25">
      <c r="A11909" t="s">
        <v>5523</v>
      </c>
      <c r="B11909" s="100" t="s">
        <v>4682</v>
      </c>
      <c r="C11909" s="99" t="s">
        <v>13777</v>
      </c>
      <c r="D11909" s="124">
        <v>14600</v>
      </c>
      <c r="E11909" s="157">
        <f>VLOOKUP(D11909,'SOAT LIQ'!$A$87:$C$3416,3,FALSE)</f>
        <v>22</v>
      </c>
      <c r="F11909" t="s">
        <v>21632</v>
      </c>
    </row>
    <row r="11910" spans="1:6" x14ac:dyDescent="0.25">
      <c r="A11910" t="s">
        <v>5782</v>
      </c>
      <c r="B11910" s="100" t="s">
        <v>4682</v>
      </c>
      <c r="C11910" s="99" t="s">
        <v>13777</v>
      </c>
      <c r="D11910" s="124">
        <v>14600</v>
      </c>
      <c r="E11910" s="157">
        <f>VLOOKUP(D11910,'SOAT LIQ'!$A$87:$C$3416,3,FALSE)</f>
        <v>22</v>
      </c>
      <c r="F11910" t="s">
        <v>21632</v>
      </c>
    </row>
    <row r="11911" spans="1:6" x14ac:dyDescent="0.25">
      <c r="A11911" t="s">
        <v>5773</v>
      </c>
      <c r="B11911" s="100" t="s">
        <v>4681</v>
      </c>
      <c r="C11911" s="99" t="s">
        <v>13778</v>
      </c>
      <c r="D11911" s="124">
        <v>14600</v>
      </c>
      <c r="E11911" s="157">
        <f>VLOOKUP(D11911,'SOAT LIQ'!$A$87:$C$3416,3,FALSE)</f>
        <v>22</v>
      </c>
      <c r="F11911" t="s">
        <v>21632</v>
      </c>
    </row>
    <row r="11912" spans="1:6" x14ac:dyDescent="0.25">
      <c r="A11912" t="s">
        <v>5523</v>
      </c>
      <c r="B11912" s="100" t="s">
        <v>4681</v>
      </c>
      <c r="C11912" s="99" t="s">
        <v>13778</v>
      </c>
      <c r="D11912" s="124">
        <v>14600</v>
      </c>
      <c r="E11912" s="157">
        <f>VLOOKUP(D11912,'SOAT LIQ'!$A$87:$C$3416,3,FALSE)</f>
        <v>22</v>
      </c>
      <c r="F11912" t="s">
        <v>21632</v>
      </c>
    </row>
    <row r="11913" spans="1:6" x14ac:dyDescent="0.25">
      <c r="A11913" t="s">
        <v>5782</v>
      </c>
      <c r="B11913" s="100" t="s">
        <v>4681</v>
      </c>
      <c r="C11913" s="99" t="s">
        <v>13778</v>
      </c>
      <c r="D11913" s="124">
        <v>14600</v>
      </c>
      <c r="E11913" s="157">
        <f>VLOOKUP(D11913,'SOAT LIQ'!$A$87:$C$3416,3,FALSE)</f>
        <v>22</v>
      </c>
      <c r="F11913" t="s">
        <v>21632</v>
      </c>
    </row>
    <row r="11914" spans="1:6" x14ac:dyDescent="0.25">
      <c r="A11914" t="s">
        <v>5523</v>
      </c>
      <c r="B11914" s="100" t="s">
        <v>13780</v>
      </c>
      <c r="C11914" s="99" t="s">
        <v>13779</v>
      </c>
      <c r="D11914" s="124">
        <v>13190</v>
      </c>
      <c r="E11914" s="157">
        <f>VLOOKUP(D11914,'SOAT LIQ'!$A$87:$C$3416,3,FALSE)</f>
        <v>22</v>
      </c>
      <c r="F11914" t="s">
        <v>21632</v>
      </c>
    </row>
    <row r="11915" spans="1:6" x14ac:dyDescent="0.25">
      <c r="A11915" t="s">
        <v>5523</v>
      </c>
      <c r="B11915" s="100" t="s">
        <v>13781</v>
      </c>
      <c r="C11915" s="99" t="s">
        <v>13773</v>
      </c>
      <c r="D11915" s="124">
        <v>14602</v>
      </c>
      <c r="E11915" s="157">
        <f>VLOOKUP(D11915,'SOAT LIQ'!$A$87:$C$3416,3,FALSE)</f>
        <v>23</v>
      </c>
      <c r="F11915" t="s">
        <v>21632</v>
      </c>
    </row>
    <row r="11916" spans="1:6" x14ac:dyDescent="0.25">
      <c r="A11916" t="s">
        <v>5782</v>
      </c>
      <c r="B11916" s="100" t="s">
        <v>13781</v>
      </c>
      <c r="C11916" s="99" t="s">
        <v>13773</v>
      </c>
      <c r="D11916" s="124">
        <v>14602</v>
      </c>
      <c r="E11916" s="157">
        <f>VLOOKUP(D11916,'SOAT LIQ'!$A$87:$C$3416,3,FALSE)</f>
        <v>23</v>
      </c>
      <c r="F11916" t="s">
        <v>21632</v>
      </c>
    </row>
    <row r="11917" spans="1:6" x14ac:dyDescent="0.25">
      <c r="A11917" t="s">
        <v>5523</v>
      </c>
      <c r="B11917" s="100" t="s">
        <v>4925</v>
      </c>
      <c r="C11917" s="99" t="s">
        <v>13782</v>
      </c>
      <c r="D11917" s="124">
        <v>13558</v>
      </c>
      <c r="E11917" s="157">
        <f>VLOOKUP(D11917,'SOAT LIQ'!$A$87:$C$3416,3,FALSE)</f>
        <v>20</v>
      </c>
      <c r="F11917" t="s">
        <v>21632</v>
      </c>
    </row>
    <row r="11918" spans="1:6" x14ac:dyDescent="0.25">
      <c r="A11918" t="s">
        <v>5523</v>
      </c>
      <c r="B11918" s="100" t="s">
        <v>4924</v>
      </c>
      <c r="C11918" s="99" t="s">
        <v>13783</v>
      </c>
      <c r="D11918" s="124">
        <v>13557</v>
      </c>
      <c r="E11918" s="157">
        <f>VLOOKUP(D11918,'SOAT LIQ'!$A$87:$C$3416,3,FALSE)</f>
        <v>20</v>
      </c>
      <c r="F11918" t="s">
        <v>21632</v>
      </c>
    </row>
    <row r="11919" spans="1:6" x14ac:dyDescent="0.25">
      <c r="A11919" t="s">
        <v>5523</v>
      </c>
      <c r="B11919" s="100" t="s">
        <v>13784</v>
      </c>
      <c r="C11919" s="99" t="s">
        <v>13783</v>
      </c>
      <c r="D11919" s="124">
        <v>13557</v>
      </c>
      <c r="E11919" s="157">
        <f>VLOOKUP(D11919,'SOAT LIQ'!$A$87:$C$3416,3,FALSE)</f>
        <v>20</v>
      </c>
      <c r="F11919" t="s">
        <v>21632</v>
      </c>
    </row>
    <row r="11920" spans="1:6" x14ac:dyDescent="0.25">
      <c r="A11920" t="s">
        <v>5523</v>
      </c>
      <c r="B11920" s="100" t="s">
        <v>13786</v>
      </c>
      <c r="C11920" s="99" t="s">
        <v>13785</v>
      </c>
      <c r="D11920" s="124">
        <v>13142</v>
      </c>
      <c r="E11920" s="157">
        <f>VLOOKUP(D11920,'SOAT LIQ'!$A$87:$C$3416,3,FALSE)</f>
        <v>6</v>
      </c>
      <c r="F11920" t="s">
        <v>21632</v>
      </c>
    </row>
    <row r="11921" spans="1:6" x14ac:dyDescent="0.25">
      <c r="A11921" t="s">
        <v>5523</v>
      </c>
      <c r="B11921" s="100" t="s">
        <v>13788</v>
      </c>
      <c r="C11921" s="99" t="s">
        <v>13787</v>
      </c>
      <c r="D11921" s="124">
        <v>13242</v>
      </c>
      <c r="E11921" s="157">
        <f>VLOOKUP(D11921,'SOAT LIQ'!$A$87:$C$3416,3,FALSE)</f>
        <v>6</v>
      </c>
      <c r="F11921" t="s">
        <v>21632</v>
      </c>
    </row>
    <row r="11922" spans="1:6" x14ac:dyDescent="0.25">
      <c r="A11922" t="s">
        <v>5523</v>
      </c>
      <c r="B11922" s="100" t="s">
        <v>13790</v>
      </c>
      <c r="C11922" s="99" t="s">
        <v>13789</v>
      </c>
      <c r="D11922" s="124">
        <v>13142</v>
      </c>
      <c r="E11922" s="157">
        <f>VLOOKUP(D11922,'SOAT LIQ'!$A$87:$C$3416,3,FALSE)</f>
        <v>6</v>
      </c>
      <c r="F11922" t="s">
        <v>21632</v>
      </c>
    </row>
    <row r="11923" spans="1:6" x14ac:dyDescent="0.25">
      <c r="A11923" t="s">
        <v>5773</v>
      </c>
      <c r="B11923" s="100" t="s">
        <v>13792</v>
      </c>
      <c r="C11923" s="99" t="s">
        <v>13791</v>
      </c>
      <c r="D11923" s="124">
        <v>14185</v>
      </c>
      <c r="E11923" s="157">
        <f>VLOOKUP(D11923,'SOAT LIQ'!$A$87:$C$3416,3,FALSE)</f>
        <v>6</v>
      </c>
      <c r="F11923" t="s">
        <v>21632</v>
      </c>
    </row>
    <row r="11924" spans="1:6" x14ac:dyDescent="0.25">
      <c r="A11924" t="s">
        <v>5523</v>
      </c>
      <c r="B11924" s="100" t="s">
        <v>13792</v>
      </c>
      <c r="C11924" s="99" t="s">
        <v>13791</v>
      </c>
      <c r="D11924" s="124">
        <v>14185</v>
      </c>
      <c r="E11924" s="157">
        <f>VLOOKUP(D11924,'SOAT LIQ'!$A$87:$C$3416,3,FALSE)</f>
        <v>6</v>
      </c>
      <c r="F11924" t="s">
        <v>21632</v>
      </c>
    </row>
    <row r="11925" spans="1:6" x14ac:dyDescent="0.25">
      <c r="A11925" t="s">
        <v>5782</v>
      </c>
      <c r="B11925" s="100" t="s">
        <v>13792</v>
      </c>
      <c r="C11925" s="99" t="s">
        <v>13791</v>
      </c>
      <c r="D11925" s="124">
        <v>14185</v>
      </c>
      <c r="E11925" s="157">
        <f>VLOOKUP(D11925,'SOAT LIQ'!$A$87:$C$3416,3,FALSE)</f>
        <v>6</v>
      </c>
      <c r="F11925" t="s">
        <v>21632</v>
      </c>
    </row>
    <row r="11926" spans="1:6" x14ac:dyDescent="0.25">
      <c r="A11926" t="s">
        <v>5773</v>
      </c>
      <c r="B11926" s="100" t="s">
        <v>13794</v>
      </c>
      <c r="C11926" s="99" t="s">
        <v>13793</v>
      </c>
      <c r="D11926" s="124">
        <v>14183</v>
      </c>
      <c r="E11926" s="157">
        <f>VLOOKUP(D11926,'SOAT LIQ'!$A$87:$C$3416,3,FALSE)</f>
        <v>5</v>
      </c>
      <c r="F11926" t="s">
        <v>21632</v>
      </c>
    </row>
    <row r="11927" spans="1:6" x14ac:dyDescent="0.25">
      <c r="A11927" t="s">
        <v>5782</v>
      </c>
      <c r="B11927" s="100" t="s">
        <v>13794</v>
      </c>
      <c r="C11927" s="99" t="s">
        <v>13793</v>
      </c>
      <c r="D11927" s="124">
        <v>14183</v>
      </c>
      <c r="E11927" s="157">
        <f>VLOOKUP(D11927,'SOAT LIQ'!$A$87:$C$3416,3,FALSE)</f>
        <v>5</v>
      </c>
      <c r="F11927" t="s">
        <v>21632</v>
      </c>
    </row>
    <row r="11928" spans="1:6" x14ac:dyDescent="0.25">
      <c r="A11928" t="s">
        <v>5523</v>
      </c>
      <c r="B11928" s="100" t="s">
        <v>13796</v>
      </c>
      <c r="C11928" s="99" t="s">
        <v>13795</v>
      </c>
      <c r="D11928" s="124">
        <v>13441</v>
      </c>
      <c r="E11928" s="157">
        <f>VLOOKUP(D11928,'SOAT LIQ'!$A$87:$C$3416,3,FALSE)</f>
        <v>8</v>
      </c>
      <c r="F11928" t="s">
        <v>21632</v>
      </c>
    </row>
    <row r="11929" spans="1:6" x14ac:dyDescent="0.25">
      <c r="A11929" t="s">
        <v>5523</v>
      </c>
      <c r="B11929" s="100" t="s">
        <v>13798</v>
      </c>
      <c r="C11929" s="99" t="s">
        <v>13797</v>
      </c>
      <c r="D11929" s="124">
        <v>13543</v>
      </c>
      <c r="E11929" s="157">
        <f>VLOOKUP(D11929,'SOAT LIQ'!$A$87:$C$3416,3,FALSE)</f>
        <v>8</v>
      </c>
      <c r="F11929" t="s">
        <v>21632</v>
      </c>
    </row>
    <row r="11930" spans="1:6" x14ac:dyDescent="0.25">
      <c r="A11930" t="s">
        <v>5523</v>
      </c>
      <c r="B11930" s="100" t="s">
        <v>13800</v>
      </c>
      <c r="C11930" s="99" t="s">
        <v>13799</v>
      </c>
      <c r="D11930" s="124">
        <v>13544</v>
      </c>
      <c r="E11930" s="157">
        <f>VLOOKUP(D11930,'SOAT LIQ'!$A$87:$C$3416,3,FALSE)</f>
        <v>5</v>
      </c>
      <c r="F11930" t="s">
        <v>21632</v>
      </c>
    </row>
    <row r="11931" spans="1:6" x14ac:dyDescent="0.25">
      <c r="A11931" t="s">
        <v>5782</v>
      </c>
      <c r="B11931" s="100" t="s">
        <v>13800</v>
      </c>
      <c r="C11931" s="99" t="s">
        <v>13799</v>
      </c>
      <c r="D11931" s="124">
        <v>13544</v>
      </c>
      <c r="E11931" s="157">
        <f>VLOOKUP(D11931,'SOAT LIQ'!$A$87:$C$3416,3,FALSE)</f>
        <v>5</v>
      </c>
      <c r="F11931" t="s">
        <v>21632</v>
      </c>
    </row>
    <row r="11932" spans="1:6" x14ac:dyDescent="0.25">
      <c r="A11932" t="s">
        <v>5523</v>
      </c>
      <c r="B11932" s="100" t="s">
        <v>13802</v>
      </c>
      <c r="C11932" s="99" t="s">
        <v>13801</v>
      </c>
      <c r="D11932" s="124">
        <v>13341</v>
      </c>
      <c r="E11932" s="157">
        <f>VLOOKUP(D11932,'SOAT LIQ'!$A$87:$C$3416,3,FALSE)</f>
        <v>8</v>
      </c>
      <c r="F11932" t="s">
        <v>21632</v>
      </c>
    </row>
    <row r="11933" spans="1:6" x14ac:dyDescent="0.25">
      <c r="A11933" t="s">
        <v>5523</v>
      </c>
      <c r="B11933" s="100" t="s">
        <v>13803</v>
      </c>
      <c r="C11933" s="99" t="s">
        <v>13278</v>
      </c>
      <c r="D11933" s="124">
        <v>13730</v>
      </c>
      <c r="E11933" s="157">
        <f>VLOOKUP(D11933,'SOAT LIQ'!$A$87:$C$3416,3,FALSE)</f>
        <v>21</v>
      </c>
      <c r="F11933" t="s">
        <v>21632</v>
      </c>
    </row>
    <row r="11934" spans="1:6" x14ac:dyDescent="0.25">
      <c r="A11934" t="s">
        <v>5523</v>
      </c>
      <c r="B11934" s="100" t="s">
        <v>13804</v>
      </c>
      <c r="C11934" s="100"/>
      <c r="D11934" s="124">
        <v>13731</v>
      </c>
      <c r="E11934" s="157">
        <f>VLOOKUP(D11934,'SOAT LIQ'!$A$87:$C$3416,3,FALSE)</f>
        <v>21</v>
      </c>
      <c r="F11934" t="s">
        <v>21632</v>
      </c>
    </row>
    <row r="11935" spans="1:6" x14ac:dyDescent="0.25">
      <c r="A11935" t="s">
        <v>5782</v>
      </c>
      <c r="B11935" s="100" t="s">
        <v>13804</v>
      </c>
      <c r="C11935" s="100"/>
      <c r="D11935" s="124">
        <v>13731</v>
      </c>
      <c r="E11935" s="157">
        <f>VLOOKUP(D11935,'SOAT LIQ'!$A$87:$C$3416,3,FALSE)</f>
        <v>21</v>
      </c>
      <c r="F11935" t="s">
        <v>21632</v>
      </c>
    </row>
    <row r="11936" spans="1:6" x14ac:dyDescent="0.25">
      <c r="A11936" t="s">
        <v>5523</v>
      </c>
      <c r="B11936" s="100" t="s">
        <v>13805</v>
      </c>
      <c r="C11936" s="99" t="s">
        <v>13806</v>
      </c>
      <c r="D11936" s="124">
        <v>13734</v>
      </c>
      <c r="E11936" s="157">
        <f>VLOOKUP(D11936,'SOAT LIQ'!$A$87:$C$3416,3,FALSE)</f>
        <v>21</v>
      </c>
      <c r="F11936" t="s">
        <v>21632</v>
      </c>
    </row>
    <row r="11937" spans="1:6" x14ac:dyDescent="0.25">
      <c r="A11937" t="s">
        <v>5523</v>
      </c>
      <c r="B11937" s="100" t="s">
        <v>13807</v>
      </c>
      <c r="C11937" s="99" t="s">
        <v>13806</v>
      </c>
      <c r="D11937" s="124">
        <v>13734</v>
      </c>
      <c r="E11937" s="157">
        <f>VLOOKUP(D11937,'SOAT LIQ'!$A$87:$C$3416,3,FALSE)</f>
        <v>21</v>
      </c>
      <c r="F11937" t="s">
        <v>21632</v>
      </c>
    </row>
    <row r="11938" spans="1:6" x14ac:dyDescent="0.25">
      <c r="A11938" t="s">
        <v>5523</v>
      </c>
      <c r="B11938" s="100" t="s">
        <v>13808</v>
      </c>
      <c r="C11938" s="99" t="s">
        <v>13225</v>
      </c>
      <c r="D11938" s="124">
        <v>13733</v>
      </c>
      <c r="E11938" s="157">
        <f>VLOOKUP(D11938,'SOAT LIQ'!$A$87:$C$3416,3,FALSE)</f>
        <v>21</v>
      </c>
      <c r="F11938" t="s">
        <v>21632</v>
      </c>
    </row>
    <row r="11939" spans="1:6" x14ac:dyDescent="0.25">
      <c r="A11939" t="s">
        <v>5523</v>
      </c>
      <c r="B11939" s="100" t="s">
        <v>13810</v>
      </c>
      <c r="C11939" s="99" t="s">
        <v>13809</v>
      </c>
      <c r="D11939" s="124">
        <v>13552</v>
      </c>
      <c r="E11939" s="157">
        <f>VLOOKUP(D11939,'SOAT LIQ'!$A$87:$C$3416,3,FALSE)</f>
        <v>12</v>
      </c>
      <c r="F11939" t="s">
        <v>21632</v>
      </c>
    </row>
    <row r="11940" spans="1:6" x14ac:dyDescent="0.25">
      <c r="A11940" t="s">
        <v>5523</v>
      </c>
      <c r="B11940" s="100" t="s">
        <v>13812</v>
      </c>
      <c r="C11940" s="99" t="s">
        <v>13811</v>
      </c>
      <c r="D11940" s="124">
        <v>13553</v>
      </c>
      <c r="E11940" s="157">
        <f>VLOOKUP(D11940,'SOAT LIQ'!$A$87:$C$3416,3,FALSE)</f>
        <v>12</v>
      </c>
      <c r="F11940" t="s">
        <v>21632</v>
      </c>
    </row>
    <row r="11941" spans="1:6" x14ac:dyDescent="0.25">
      <c r="A11941" t="s">
        <v>5523</v>
      </c>
      <c r="B11941" s="100" t="s">
        <v>4923</v>
      </c>
      <c r="C11941" s="99" t="s">
        <v>13813</v>
      </c>
      <c r="D11941" s="124">
        <v>13554</v>
      </c>
      <c r="E11941" s="157">
        <f>VLOOKUP(D11941,'SOAT LIQ'!$A$87:$C$3416,3,FALSE)</f>
        <v>12</v>
      </c>
      <c r="F11941" t="s">
        <v>21632</v>
      </c>
    </row>
    <row r="11942" spans="1:6" x14ac:dyDescent="0.25">
      <c r="A11942" t="s">
        <v>5523</v>
      </c>
      <c r="B11942" s="100" t="s">
        <v>13814</v>
      </c>
      <c r="C11942" s="99" t="s">
        <v>13748</v>
      </c>
      <c r="D11942" s="124">
        <v>13180</v>
      </c>
      <c r="E11942" s="157">
        <f>VLOOKUP(D11942,'SOAT LIQ'!$A$87:$C$3416,3,FALSE)</f>
        <v>12</v>
      </c>
      <c r="F11942" t="s">
        <v>21632</v>
      </c>
    </row>
    <row r="11943" spans="1:6" x14ac:dyDescent="0.25">
      <c r="A11943" t="s">
        <v>5523</v>
      </c>
      <c r="B11943" s="100" t="s">
        <v>13815</v>
      </c>
      <c r="C11943" s="100"/>
      <c r="D11943" s="124"/>
      <c r="E11943" s="157" t="e">
        <f>VLOOKUP(D11943,'SOAT LIQ'!$A$87:$C$3416,3,FALSE)</f>
        <v>#N/A</v>
      </c>
      <c r="F11943" t="s">
        <v>21632</v>
      </c>
    </row>
    <row r="11944" spans="1:6" x14ac:dyDescent="0.25">
      <c r="A11944" t="s">
        <v>5523</v>
      </c>
      <c r="B11944" s="100" t="s">
        <v>13816</v>
      </c>
      <c r="C11944" s="100"/>
      <c r="D11944" s="124"/>
      <c r="E11944" s="157" t="e">
        <f>VLOOKUP(D11944,'SOAT LIQ'!$A$87:$C$3416,3,FALSE)</f>
        <v>#N/A</v>
      </c>
      <c r="F11944" t="s">
        <v>21632</v>
      </c>
    </row>
    <row r="11945" spans="1:6" x14ac:dyDescent="0.25">
      <c r="A11945" t="s">
        <v>5523</v>
      </c>
      <c r="B11945" s="100" t="s">
        <v>13818</v>
      </c>
      <c r="C11945" s="99" t="s">
        <v>13817</v>
      </c>
      <c r="D11945" s="124">
        <v>14521</v>
      </c>
      <c r="E11945" s="157">
        <f>VLOOKUP(D11945,'SOAT LIQ'!$A$87:$C$3416,3,FALSE)</f>
        <v>10</v>
      </c>
      <c r="F11945" t="s">
        <v>21632</v>
      </c>
    </row>
    <row r="11946" spans="1:6" x14ac:dyDescent="0.25">
      <c r="A11946" t="s">
        <v>5782</v>
      </c>
      <c r="B11946" s="100" t="s">
        <v>13818</v>
      </c>
      <c r="C11946" s="99" t="s">
        <v>13817</v>
      </c>
      <c r="D11946" s="124">
        <v>14521</v>
      </c>
      <c r="E11946" s="157">
        <f>VLOOKUP(D11946,'SOAT LIQ'!$A$87:$C$3416,3,FALSE)</f>
        <v>10</v>
      </c>
      <c r="F11946" t="s">
        <v>21632</v>
      </c>
    </row>
    <row r="11947" spans="1:6" x14ac:dyDescent="0.25">
      <c r="A11947" t="s">
        <v>5523</v>
      </c>
      <c r="B11947" s="100" t="s">
        <v>13820</v>
      </c>
      <c r="C11947" s="99" t="s">
        <v>13819</v>
      </c>
      <c r="D11947" s="124">
        <v>513021</v>
      </c>
      <c r="E11947" s="157" t="e">
        <f>VLOOKUP(D11947,'SOAT LIQ'!$A$87:$C$3416,3,FALSE)</f>
        <v>#N/A</v>
      </c>
      <c r="F11947" t="s">
        <v>21632</v>
      </c>
    </row>
    <row r="11948" spans="1:6" x14ac:dyDescent="0.25">
      <c r="A11948" t="s">
        <v>5523</v>
      </c>
      <c r="B11948" s="100" t="s">
        <v>13821</v>
      </c>
      <c r="C11948" s="100"/>
      <c r="D11948" s="124"/>
      <c r="E11948" s="157" t="e">
        <f>VLOOKUP(D11948,'SOAT LIQ'!$A$87:$C$3416,3,FALSE)</f>
        <v>#N/A</v>
      </c>
      <c r="F11948" t="s">
        <v>21632</v>
      </c>
    </row>
    <row r="11949" spans="1:6" x14ac:dyDescent="0.25">
      <c r="A11949" t="s">
        <v>5508</v>
      </c>
      <c r="B11949" s="100" t="s">
        <v>13821</v>
      </c>
      <c r="C11949" s="100"/>
      <c r="D11949" s="124"/>
      <c r="E11949" s="157" t="e">
        <f>VLOOKUP(D11949,'SOAT LIQ'!$A$87:$C$3416,3,FALSE)</f>
        <v>#N/A</v>
      </c>
      <c r="F11949" t="s">
        <v>21632</v>
      </c>
    </row>
    <row r="11950" spans="1:6" x14ac:dyDescent="0.25">
      <c r="A11950" t="s">
        <v>5796</v>
      </c>
      <c r="B11950" s="100" t="s">
        <v>13821</v>
      </c>
      <c r="C11950" s="100"/>
      <c r="D11950" s="124"/>
      <c r="E11950" s="157" t="e">
        <f>VLOOKUP(D11950,'SOAT LIQ'!$A$87:$C$3416,3,FALSE)</f>
        <v>#N/A</v>
      </c>
      <c r="F11950" t="s">
        <v>21632</v>
      </c>
    </row>
    <row r="11951" spans="1:6" x14ac:dyDescent="0.25">
      <c r="A11951" t="s">
        <v>5523</v>
      </c>
      <c r="B11951" s="100" t="s">
        <v>13822</v>
      </c>
      <c r="C11951" s="100"/>
      <c r="D11951" s="124"/>
      <c r="E11951" s="157" t="e">
        <f>VLOOKUP(D11951,'SOAT LIQ'!$A$87:$C$3416,3,FALSE)</f>
        <v>#N/A</v>
      </c>
      <c r="F11951" t="s">
        <v>21632</v>
      </c>
    </row>
    <row r="11952" spans="1:6" x14ac:dyDescent="0.25">
      <c r="A11952" t="s">
        <v>5523</v>
      </c>
      <c r="B11952" s="100" t="s">
        <v>13823</v>
      </c>
      <c r="C11952" s="99" t="s">
        <v>13819</v>
      </c>
      <c r="D11952" s="124">
        <v>13471</v>
      </c>
      <c r="E11952" s="157">
        <f>VLOOKUP(D11952,'SOAT LIQ'!$A$87:$C$3416,3,FALSE)</f>
        <v>13</v>
      </c>
      <c r="F11952" t="s">
        <v>21632</v>
      </c>
    </row>
    <row r="11953" spans="1:6" x14ac:dyDescent="0.25">
      <c r="A11953" t="s">
        <v>5523</v>
      </c>
      <c r="B11953" s="100" t="s">
        <v>13824</v>
      </c>
      <c r="C11953" s="99" t="s">
        <v>13819</v>
      </c>
      <c r="D11953" s="124">
        <v>13471</v>
      </c>
      <c r="E11953" s="157">
        <f>VLOOKUP(D11953,'SOAT LIQ'!$A$87:$C$3416,3,FALSE)</f>
        <v>13</v>
      </c>
      <c r="F11953" t="s">
        <v>21632</v>
      </c>
    </row>
    <row r="11954" spans="1:6" x14ac:dyDescent="0.25">
      <c r="A11954" t="s">
        <v>5523</v>
      </c>
      <c r="B11954" s="100" t="s">
        <v>13825</v>
      </c>
      <c r="C11954" s="99" t="s">
        <v>13819</v>
      </c>
      <c r="D11954" s="124">
        <v>513021</v>
      </c>
      <c r="E11954" s="157" t="e">
        <f>VLOOKUP(D11954,'SOAT LIQ'!$A$87:$C$3416,3,FALSE)</f>
        <v>#N/A</v>
      </c>
      <c r="F11954" t="s">
        <v>21632</v>
      </c>
    </row>
    <row r="11955" spans="1:6" x14ac:dyDescent="0.25">
      <c r="A11955" t="s">
        <v>5523</v>
      </c>
      <c r="B11955" s="100" t="s">
        <v>13826</v>
      </c>
      <c r="C11955" s="99" t="s">
        <v>13819</v>
      </c>
      <c r="D11955" s="124">
        <v>513021</v>
      </c>
      <c r="E11955" s="157" t="e">
        <f>VLOOKUP(D11955,'SOAT LIQ'!$A$87:$C$3416,3,FALSE)</f>
        <v>#N/A</v>
      </c>
      <c r="F11955" t="s">
        <v>21632</v>
      </c>
    </row>
    <row r="11956" spans="1:6" x14ac:dyDescent="0.25">
      <c r="A11956" t="s">
        <v>5523</v>
      </c>
      <c r="B11956" s="100" t="s">
        <v>13827</v>
      </c>
      <c r="C11956" s="99" t="s">
        <v>13819</v>
      </c>
      <c r="D11956" s="124"/>
      <c r="E11956" s="157" t="e">
        <f>VLOOKUP(D11956,'SOAT LIQ'!$A$87:$C$3416,3,FALSE)</f>
        <v>#N/A</v>
      </c>
      <c r="F11956" t="s">
        <v>21632</v>
      </c>
    </row>
    <row r="11957" spans="1:6" x14ac:dyDescent="0.25">
      <c r="A11957" t="s">
        <v>5523</v>
      </c>
      <c r="B11957" s="100" t="s">
        <v>13828</v>
      </c>
      <c r="C11957" s="99" t="s">
        <v>13819</v>
      </c>
      <c r="D11957" s="124"/>
      <c r="E11957" s="157" t="e">
        <f>VLOOKUP(D11957,'SOAT LIQ'!$A$87:$C$3416,3,FALSE)</f>
        <v>#N/A</v>
      </c>
      <c r="F11957" t="s">
        <v>21632</v>
      </c>
    </row>
    <row r="11958" spans="1:6" x14ac:dyDescent="0.25">
      <c r="A11958" t="s">
        <v>5523</v>
      </c>
      <c r="B11958" s="100" t="s">
        <v>13829</v>
      </c>
      <c r="C11958" s="99" t="s">
        <v>13819</v>
      </c>
      <c r="D11958" s="124"/>
      <c r="E11958" s="157" t="e">
        <f>VLOOKUP(D11958,'SOAT LIQ'!$A$87:$C$3416,3,FALSE)</f>
        <v>#N/A</v>
      </c>
      <c r="F11958" t="s">
        <v>21632</v>
      </c>
    </row>
    <row r="11959" spans="1:6" x14ac:dyDescent="0.25">
      <c r="A11959" t="s">
        <v>5523</v>
      </c>
      <c r="B11959" s="100" t="s">
        <v>13830</v>
      </c>
      <c r="C11959" s="99" t="s">
        <v>13819</v>
      </c>
      <c r="D11959" s="124"/>
      <c r="E11959" s="157" t="e">
        <f>VLOOKUP(D11959,'SOAT LIQ'!$A$87:$C$3416,3,FALSE)</f>
        <v>#N/A</v>
      </c>
      <c r="F11959" t="s">
        <v>21632</v>
      </c>
    </row>
    <row r="11960" spans="1:6" x14ac:dyDescent="0.25">
      <c r="A11960" t="s">
        <v>5523</v>
      </c>
      <c r="B11960" s="100" t="s">
        <v>13831</v>
      </c>
      <c r="C11960" s="99" t="s">
        <v>13819</v>
      </c>
      <c r="D11960" s="124"/>
      <c r="E11960" s="157" t="e">
        <f>VLOOKUP(D11960,'SOAT LIQ'!$A$87:$C$3416,3,FALSE)</f>
        <v>#N/A</v>
      </c>
      <c r="F11960" t="s">
        <v>21632</v>
      </c>
    </row>
    <row r="11961" spans="1:6" x14ac:dyDescent="0.25">
      <c r="A11961" t="s">
        <v>5523</v>
      </c>
      <c r="B11961" s="100" t="s">
        <v>13832</v>
      </c>
      <c r="C11961" s="99" t="s">
        <v>13819</v>
      </c>
      <c r="D11961" s="124"/>
      <c r="E11961" s="157" t="e">
        <f>VLOOKUP(D11961,'SOAT LIQ'!$A$87:$C$3416,3,FALSE)</f>
        <v>#N/A</v>
      </c>
      <c r="F11961" t="s">
        <v>21632</v>
      </c>
    </row>
    <row r="11962" spans="1:6" x14ac:dyDescent="0.25">
      <c r="A11962" t="s">
        <v>5523</v>
      </c>
      <c r="B11962" s="100" t="s">
        <v>13833</v>
      </c>
      <c r="C11962" s="100"/>
      <c r="D11962" s="124"/>
      <c r="E11962" s="157" t="e">
        <f>VLOOKUP(D11962,'SOAT LIQ'!$A$87:$C$3416,3,FALSE)</f>
        <v>#N/A</v>
      </c>
      <c r="F11962" t="s">
        <v>21632</v>
      </c>
    </row>
    <row r="11963" spans="1:6" x14ac:dyDescent="0.25">
      <c r="A11963" t="s">
        <v>5523</v>
      </c>
      <c r="B11963" s="100" t="s">
        <v>13834</v>
      </c>
      <c r="C11963" s="99" t="s">
        <v>13819</v>
      </c>
      <c r="D11963" s="124"/>
      <c r="E11963" s="157" t="e">
        <f>VLOOKUP(D11963,'SOAT LIQ'!$A$87:$C$3416,3,FALSE)</f>
        <v>#N/A</v>
      </c>
      <c r="F11963" t="s">
        <v>21632</v>
      </c>
    </row>
    <row r="11964" spans="1:6" x14ac:dyDescent="0.25">
      <c r="A11964" t="s">
        <v>5965</v>
      </c>
      <c r="B11964" s="100" t="s">
        <v>13836</v>
      </c>
      <c r="C11964" s="99" t="s">
        <v>13835</v>
      </c>
      <c r="D11964" s="124">
        <v>10101</v>
      </c>
      <c r="E11964" s="157">
        <f>VLOOKUP(D11964,'SOAT LIQ'!$A$87:$C$3416,3,FALSE)</f>
        <v>3</v>
      </c>
      <c r="F11964" t="s">
        <v>21632</v>
      </c>
    </row>
    <row r="11965" spans="1:6" x14ac:dyDescent="0.25">
      <c r="A11965" t="s">
        <v>8469</v>
      </c>
      <c r="B11965" s="100" t="s">
        <v>13836</v>
      </c>
      <c r="C11965" s="99" t="s">
        <v>13835</v>
      </c>
      <c r="D11965" s="124">
        <v>10101</v>
      </c>
      <c r="E11965" s="157">
        <f>VLOOKUP(D11965,'SOAT LIQ'!$A$87:$C$3416,3,FALSE)</f>
        <v>3</v>
      </c>
      <c r="F11965" t="s">
        <v>21632</v>
      </c>
    </row>
    <row r="11966" spans="1:6" x14ac:dyDescent="0.25">
      <c r="A11966" t="s">
        <v>5965</v>
      </c>
      <c r="B11966" s="100" t="s">
        <v>13838</v>
      </c>
      <c r="C11966" s="99" t="s">
        <v>13837</v>
      </c>
      <c r="D11966" s="124">
        <v>10102</v>
      </c>
      <c r="E11966" s="157">
        <f>VLOOKUP(D11966,'SOAT LIQ'!$A$87:$C$3416,3,FALSE)</f>
        <v>4</v>
      </c>
      <c r="F11966" t="s">
        <v>21632</v>
      </c>
    </row>
    <row r="11967" spans="1:6" x14ac:dyDescent="0.25">
      <c r="A11967" t="s">
        <v>8469</v>
      </c>
      <c r="B11967" s="100" t="s">
        <v>13838</v>
      </c>
      <c r="C11967" s="99" t="s">
        <v>13837</v>
      </c>
      <c r="D11967" s="124">
        <v>10102</v>
      </c>
      <c r="E11967" s="157">
        <f>VLOOKUP(D11967,'SOAT LIQ'!$A$87:$C$3416,3,FALSE)</f>
        <v>4</v>
      </c>
      <c r="F11967" t="s">
        <v>21632</v>
      </c>
    </row>
    <row r="11968" spans="1:6" x14ac:dyDescent="0.25">
      <c r="A11968" t="s">
        <v>5922</v>
      </c>
      <c r="B11968" s="100" t="s">
        <v>4652</v>
      </c>
      <c r="C11968" s="99" t="s">
        <v>13839</v>
      </c>
      <c r="D11968" s="124">
        <v>17910</v>
      </c>
      <c r="E11968" s="157">
        <f>VLOOKUP(D11968,'SOAT LIQ'!$A$87:$C$3416,3,FALSE)</f>
        <v>4</v>
      </c>
      <c r="F11968" t="s">
        <v>21632</v>
      </c>
    </row>
    <row r="11969" spans="1:6" x14ac:dyDescent="0.25">
      <c r="A11969" t="s">
        <v>8469</v>
      </c>
      <c r="B11969" s="100" t="s">
        <v>4652</v>
      </c>
      <c r="C11969" s="99" t="s">
        <v>13839</v>
      </c>
      <c r="D11969" s="124">
        <v>17910</v>
      </c>
      <c r="E11969" s="157">
        <f>VLOOKUP(D11969,'SOAT LIQ'!$A$87:$C$3416,3,FALSE)</f>
        <v>4</v>
      </c>
      <c r="F11969" t="s">
        <v>21632</v>
      </c>
    </row>
    <row r="11970" spans="1:6" x14ac:dyDescent="0.25">
      <c r="A11970" t="s">
        <v>8469</v>
      </c>
      <c r="B11970" s="100" t="s">
        <v>4652</v>
      </c>
      <c r="C11970" s="99" t="s">
        <v>13839</v>
      </c>
      <c r="D11970" s="124">
        <v>17910</v>
      </c>
      <c r="E11970" s="157">
        <f>VLOOKUP(D11970,'SOAT LIQ'!$A$87:$C$3416,3,FALSE)</f>
        <v>4</v>
      </c>
      <c r="F11970" t="s">
        <v>21632</v>
      </c>
    </row>
    <row r="11971" spans="1:6" x14ac:dyDescent="0.25">
      <c r="A11971" t="s">
        <v>9851</v>
      </c>
      <c r="B11971" s="100" t="s">
        <v>4652</v>
      </c>
      <c r="C11971" s="99" t="s">
        <v>13839</v>
      </c>
      <c r="D11971" s="124">
        <v>17910</v>
      </c>
      <c r="E11971" s="157">
        <f>VLOOKUP(D11971,'SOAT LIQ'!$A$87:$C$3416,3,FALSE)</f>
        <v>4</v>
      </c>
      <c r="F11971" t="s">
        <v>21632</v>
      </c>
    </row>
    <row r="11972" spans="1:6" x14ac:dyDescent="0.25">
      <c r="A11972" t="s">
        <v>11060</v>
      </c>
      <c r="B11972" s="100" t="s">
        <v>4652</v>
      </c>
      <c r="C11972" s="99" t="s">
        <v>13839</v>
      </c>
      <c r="D11972" s="124">
        <v>17910</v>
      </c>
      <c r="E11972" s="157">
        <f>VLOOKUP(D11972,'SOAT LIQ'!$A$87:$C$3416,3,FALSE)</f>
        <v>4</v>
      </c>
      <c r="F11972" t="s">
        <v>21632</v>
      </c>
    </row>
    <row r="11973" spans="1:6" x14ac:dyDescent="0.25">
      <c r="A11973" t="s">
        <v>5904</v>
      </c>
      <c r="B11973" s="100" t="s">
        <v>4652</v>
      </c>
      <c r="C11973" s="99" t="s">
        <v>13839</v>
      </c>
      <c r="D11973" s="124">
        <v>17910</v>
      </c>
      <c r="E11973" s="157">
        <f>VLOOKUP(D11973,'SOAT LIQ'!$A$87:$C$3416,3,FALSE)</f>
        <v>4</v>
      </c>
      <c r="F11973" t="s">
        <v>21632</v>
      </c>
    </row>
    <row r="11974" spans="1:6" x14ac:dyDescent="0.25">
      <c r="A11974" t="s">
        <v>11061</v>
      </c>
      <c r="B11974" s="100" t="s">
        <v>4652</v>
      </c>
      <c r="C11974" s="99" t="s">
        <v>13839</v>
      </c>
      <c r="D11974" s="124">
        <v>17910</v>
      </c>
      <c r="E11974" s="157">
        <f>VLOOKUP(D11974,'SOAT LIQ'!$A$87:$C$3416,3,FALSE)</f>
        <v>4</v>
      </c>
      <c r="F11974" t="s">
        <v>21632</v>
      </c>
    </row>
    <row r="11975" spans="1:6" x14ac:dyDescent="0.25">
      <c r="A11975" t="s">
        <v>8469</v>
      </c>
      <c r="B11975" s="100" t="s">
        <v>13841</v>
      </c>
      <c r="C11975" s="99" t="s">
        <v>13840</v>
      </c>
      <c r="D11975" s="124">
        <v>17910</v>
      </c>
      <c r="E11975" s="157">
        <f>VLOOKUP(D11975,'SOAT LIQ'!$A$87:$C$3416,3,FALSE)</f>
        <v>4</v>
      </c>
      <c r="F11975" t="s">
        <v>21632</v>
      </c>
    </row>
    <row r="11976" spans="1:6" x14ac:dyDescent="0.25">
      <c r="A11976" t="s">
        <v>8469</v>
      </c>
      <c r="B11976" s="100" t="s">
        <v>13841</v>
      </c>
      <c r="C11976" s="99" t="s">
        <v>13840</v>
      </c>
      <c r="D11976" s="124">
        <v>17910</v>
      </c>
      <c r="E11976" s="157">
        <f>VLOOKUP(D11976,'SOAT LIQ'!$A$87:$C$3416,3,FALSE)</f>
        <v>4</v>
      </c>
      <c r="F11976" t="s">
        <v>21632</v>
      </c>
    </row>
    <row r="11977" spans="1:6" x14ac:dyDescent="0.25">
      <c r="A11977" t="s">
        <v>11060</v>
      </c>
      <c r="B11977" s="100" t="s">
        <v>13841</v>
      </c>
      <c r="C11977" s="99" t="s">
        <v>13840</v>
      </c>
      <c r="D11977" s="124">
        <v>17910</v>
      </c>
      <c r="E11977" s="157">
        <f>VLOOKUP(D11977,'SOAT LIQ'!$A$87:$C$3416,3,FALSE)</f>
        <v>4</v>
      </c>
      <c r="F11977" t="s">
        <v>21632</v>
      </c>
    </row>
    <row r="11978" spans="1:6" x14ac:dyDescent="0.25">
      <c r="A11978" t="s">
        <v>5904</v>
      </c>
      <c r="B11978" s="100" t="s">
        <v>13841</v>
      </c>
      <c r="C11978" s="99" t="s">
        <v>13840</v>
      </c>
      <c r="D11978" s="124">
        <v>17910</v>
      </c>
      <c r="E11978" s="157">
        <f>VLOOKUP(D11978,'SOAT LIQ'!$A$87:$C$3416,3,FALSE)</f>
        <v>4</v>
      </c>
      <c r="F11978" t="s">
        <v>21632</v>
      </c>
    </row>
    <row r="11979" spans="1:6" x14ac:dyDescent="0.25">
      <c r="A11979" t="s">
        <v>11061</v>
      </c>
      <c r="B11979" s="100" t="s">
        <v>13841</v>
      </c>
      <c r="C11979" s="99" t="s">
        <v>13840</v>
      </c>
      <c r="D11979" s="124">
        <v>17910</v>
      </c>
      <c r="E11979" s="157">
        <f>VLOOKUP(D11979,'SOAT LIQ'!$A$87:$C$3416,3,FALSE)</f>
        <v>4</v>
      </c>
      <c r="F11979" t="s">
        <v>21632</v>
      </c>
    </row>
    <row r="11980" spans="1:6" x14ac:dyDescent="0.25">
      <c r="A11980" t="s">
        <v>4339</v>
      </c>
      <c r="B11980" s="100" t="s">
        <v>13842</v>
      </c>
      <c r="C11980" s="99" t="s">
        <v>13840</v>
      </c>
      <c r="D11980" s="124">
        <v>17910</v>
      </c>
      <c r="E11980" s="157">
        <f>VLOOKUP(D11980,'SOAT LIQ'!$A$87:$C$3416,3,FALSE)</f>
        <v>4</v>
      </c>
      <c r="F11980" t="s">
        <v>21632</v>
      </c>
    </row>
    <row r="11981" spans="1:6" x14ac:dyDescent="0.25">
      <c r="A11981" t="s">
        <v>8469</v>
      </c>
      <c r="B11981" s="100" t="s">
        <v>4503</v>
      </c>
      <c r="C11981" s="99" t="s">
        <v>13843</v>
      </c>
      <c r="D11981" s="124">
        <v>17910</v>
      </c>
      <c r="E11981" s="157">
        <f>VLOOKUP(D11981,'SOAT LIQ'!$A$87:$C$3416,3,FALSE)</f>
        <v>4</v>
      </c>
      <c r="F11981" t="s">
        <v>21632</v>
      </c>
    </row>
    <row r="11982" spans="1:6" x14ac:dyDescent="0.25">
      <c r="A11982" t="s">
        <v>5965</v>
      </c>
      <c r="B11982" s="100" t="s">
        <v>4503</v>
      </c>
      <c r="C11982" s="99" t="s">
        <v>13843</v>
      </c>
      <c r="D11982" s="124">
        <v>17910</v>
      </c>
      <c r="E11982" s="157">
        <f>VLOOKUP(D11982,'SOAT LIQ'!$A$87:$C$3416,3,FALSE)</f>
        <v>4</v>
      </c>
      <c r="F11982" t="s">
        <v>21632</v>
      </c>
    </row>
    <row r="11983" spans="1:6" x14ac:dyDescent="0.25">
      <c r="A11983" t="s">
        <v>11060</v>
      </c>
      <c r="B11983" s="100" t="s">
        <v>4503</v>
      </c>
      <c r="C11983" s="99" t="s">
        <v>13843</v>
      </c>
      <c r="D11983" s="124">
        <v>17910</v>
      </c>
      <c r="E11983" s="157">
        <f>VLOOKUP(D11983,'SOAT LIQ'!$A$87:$C$3416,3,FALSE)</f>
        <v>4</v>
      </c>
      <c r="F11983" t="s">
        <v>21632</v>
      </c>
    </row>
    <row r="11984" spans="1:6" x14ac:dyDescent="0.25">
      <c r="A11984" t="s">
        <v>8469</v>
      </c>
      <c r="B11984" s="100" t="s">
        <v>4503</v>
      </c>
      <c r="C11984" s="99" t="s">
        <v>13843</v>
      </c>
      <c r="D11984" s="124">
        <v>17910</v>
      </c>
      <c r="E11984" s="157">
        <f>VLOOKUP(D11984,'SOAT LIQ'!$A$87:$C$3416,3,FALSE)</f>
        <v>4</v>
      </c>
      <c r="F11984" t="s">
        <v>21632</v>
      </c>
    </row>
    <row r="11985" spans="1:6" x14ac:dyDescent="0.25">
      <c r="A11985" t="s">
        <v>5904</v>
      </c>
      <c r="B11985" s="100" t="s">
        <v>4503</v>
      </c>
      <c r="C11985" s="99" t="s">
        <v>13843</v>
      </c>
      <c r="D11985" s="124">
        <v>17910</v>
      </c>
      <c r="E11985" s="157">
        <f>VLOOKUP(D11985,'SOAT LIQ'!$A$87:$C$3416,3,FALSE)</f>
        <v>4</v>
      </c>
      <c r="F11985" t="s">
        <v>21632</v>
      </c>
    </row>
    <row r="11986" spans="1:6" x14ac:dyDescent="0.25">
      <c r="A11986" t="s">
        <v>11061</v>
      </c>
      <c r="B11986" s="100" t="s">
        <v>4503</v>
      </c>
      <c r="C11986" s="99" t="s">
        <v>13843</v>
      </c>
      <c r="D11986" s="124">
        <v>17910</v>
      </c>
      <c r="E11986" s="157">
        <f>VLOOKUP(D11986,'SOAT LIQ'!$A$87:$C$3416,3,FALSE)</f>
        <v>4</v>
      </c>
      <c r="F11986" t="s">
        <v>21632</v>
      </c>
    </row>
    <row r="11987" spans="1:6" x14ac:dyDescent="0.25">
      <c r="A11987" t="s">
        <v>8469</v>
      </c>
      <c r="B11987" s="100" t="s">
        <v>13845</v>
      </c>
      <c r="C11987" s="99" t="s">
        <v>13844</v>
      </c>
      <c r="D11987" s="124">
        <v>21517</v>
      </c>
      <c r="E11987" s="157" t="e">
        <f>VLOOKUP(D11987,'SOAT LIQ'!$A$87:$C$3416,3,FALSE)</f>
        <v>#N/A</v>
      </c>
      <c r="F11987" t="s">
        <v>21632</v>
      </c>
    </row>
    <row r="11988" spans="1:6" x14ac:dyDescent="0.25">
      <c r="A11988" t="s">
        <v>5922</v>
      </c>
      <c r="B11988" s="100" t="s">
        <v>13845</v>
      </c>
      <c r="C11988" s="99" t="s">
        <v>13844</v>
      </c>
      <c r="D11988" s="124">
        <v>21517</v>
      </c>
      <c r="E11988" s="157" t="e">
        <f>VLOOKUP(D11988,'SOAT LIQ'!$A$87:$C$3416,3,FALSE)</f>
        <v>#N/A</v>
      </c>
      <c r="F11988" t="s">
        <v>21632</v>
      </c>
    </row>
    <row r="11989" spans="1:6" x14ac:dyDescent="0.25">
      <c r="A11989" t="s">
        <v>5922</v>
      </c>
      <c r="B11989" s="100" t="s">
        <v>13847</v>
      </c>
      <c r="C11989" s="99" t="s">
        <v>13846</v>
      </c>
      <c r="D11989" s="124">
        <v>21518</v>
      </c>
      <c r="E11989" s="157" t="e">
        <f>VLOOKUP(D11989,'SOAT LIQ'!$A$87:$C$3416,3,FALSE)</f>
        <v>#N/A</v>
      </c>
      <c r="F11989" t="s">
        <v>21632</v>
      </c>
    </row>
    <row r="11990" spans="1:6" x14ac:dyDescent="0.25">
      <c r="A11990" t="s">
        <v>8469</v>
      </c>
      <c r="B11990" s="100" t="s">
        <v>13847</v>
      </c>
      <c r="C11990" s="99" t="s">
        <v>13846</v>
      </c>
      <c r="D11990" s="124">
        <v>21518</v>
      </c>
      <c r="E11990" s="157" t="e">
        <f>VLOOKUP(D11990,'SOAT LIQ'!$A$87:$C$3416,3,FALSE)</f>
        <v>#N/A</v>
      </c>
      <c r="F11990" t="s">
        <v>21632</v>
      </c>
    </row>
    <row r="11991" spans="1:6" x14ac:dyDescent="0.25">
      <c r="A11991" t="s">
        <v>4339</v>
      </c>
      <c r="B11991" s="100" t="s">
        <v>13848</v>
      </c>
      <c r="C11991" s="99" t="s">
        <v>13846</v>
      </c>
      <c r="D11991" s="124">
        <v>21518</v>
      </c>
      <c r="E11991" s="157" t="e">
        <f>VLOOKUP(D11991,'SOAT LIQ'!$A$87:$C$3416,3,FALSE)</f>
        <v>#N/A</v>
      </c>
      <c r="F11991" t="s">
        <v>21632</v>
      </c>
    </row>
    <row r="11992" spans="1:6" x14ac:dyDescent="0.25">
      <c r="A11992" t="s">
        <v>8469</v>
      </c>
      <c r="B11992" s="100" t="s">
        <v>13850</v>
      </c>
      <c r="C11992" s="99" t="s">
        <v>13849</v>
      </c>
      <c r="D11992" s="124">
        <v>10101</v>
      </c>
      <c r="E11992" s="157">
        <f>VLOOKUP(D11992,'SOAT LIQ'!$A$87:$C$3416,3,FALSE)</f>
        <v>3</v>
      </c>
      <c r="F11992" t="s">
        <v>21632</v>
      </c>
    </row>
    <row r="11993" spans="1:6" x14ac:dyDescent="0.25">
      <c r="A11993" t="s">
        <v>5773</v>
      </c>
      <c r="B11993" s="100" t="s">
        <v>13850</v>
      </c>
      <c r="C11993" s="99" t="s">
        <v>13849</v>
      </c>
      <c r="D11993" s="124">
        <v>10101</v>
      </c>
      <c r="E11993" s="157">
        <f>VLOOKUP(D11993,'SOAT LIQ'!$A$87:$C$3416,3,FALSE)</f>
        <v>3</v>
      </c>
      <c r="F11993" t="s">
        <v>21632</v>
      </c>
    </row>
    <row r="11994" spans="1:6" x14ac:dyDescent="0.25">
      <c r="A11994" t="s">
        <v>4339</v>
      </c>
      <c r="B11994" s="100" t="s">
        <v>13850</v>
      </c>
      <c r="C11994" s="99" t="s">
        <v>13849</v>
      </c>
      <c r="D11994" s="124">
        <v>10101</v>
      </c>
      <c r="E11994" s="157">
        <f>VLOOKUP(D11994,'SOAT LIQ'!$A$87:$C$3416,3,FALSE)</f>
        <v>3</v>
      </c>
      <c r="F11994" t="s">
        <v>21632</v>
      </c>
    </row>
    <row r="11995" spans="1:6" x14ac:dyDescent="0.25">
      <c r="A11995" t="s">
        <v>8469</v>
      </c>
      <c r="B11995" s="100" t="s">
        <v>13852</v>
      </c>
      <c r="C11995" s="99" t="s">
        <v>13851</v>
      </c>
      <c r="D11995" s="124">
        <v>10114</v>
      </c>
      <c r="E11995" s="157">
        <f>VLOOKUP(D11995,'SOAT LIQ'!$A$87:$C$3416,3,FALSE)</f>
        <v>5</v>
      </c>
      <c r="F11995" t="s">
        <v>21632</v>
      </c>
    </row>
    <row r="11996" spans="1:6" x14ac:dyDescent="0.25">
      <c r="A11996" t="s">
        <v>5922</v>
      </c>
      <c r="B11996" s="100" t="s">
        <v>13854</v>
      </c>
      <c r="C11996" s="99" t="s">
        <v>13853</v>
      </c>
      <c r="D11996" s="124">
        <v>10114</v>
      </c>
      <c r="E11996" s="157">
        <f>VLOOKUP(D11996,'SOAT LIQ'!$A$87:$C$3416,3,FALSE)</f>
        <v>5</v>
      </c>
      <c r="F11996" t="s">
        <v>21632</v>
      </c>
    </row>
    <row r="11997" spans="1:6" x14ac:dyDescent="0.25">
      <c r="A11997" t="s">
        <v>8469</v>
      </c>
      <c r="B11997" s="100" t="s">
        <v>13854</v>
      </c>
      <c r="C11997" s="99" t="s">
        <v>13853</v>
      </c>
      <c r="D11997" s="124">
        <v>10114</v>
      </c>
      <c r="E11997" s="157">
        <f>VLOOKUP(D11997,'SOAT LIQ'!$A$87:$C$3416,3,FALSE)</f>
        <v>5</v>
      </c>
      <c r="F11997" t="s">
        <v>21632</v>
      </c>
    </row>
    <row r="11998" spans="1:6" x14ac:dyDescent="0.25">
      <c r="A11998" t="s">
        <v>5923</v>
      </c>
      <c r="B11998" s="100" t="s">
        <v>13854</v>
      </c>
      <c r="C11998" s="99" t="s">
        <v>13853</v>
      </c>
      <c r="D11998" s="124">
        <v>10114</v>
      </c>
      <c r="E11998" s="157">
        <f>VLOOKUP(D11998,'SOAT LIQ'!$A$87:$C$3416,3,FALSE)</f>
        <v>5</v>
      </c>
      <c r="F11998" t="s">
        <v>21632</v>
      </c>
    </row>
    <row r="11999" spans="1:6" x14ac:dyDescent="0.25">
      <c r="A11999" t="s">
        <v>8469</v>
      </c>
      <c r="B11999" s="100" t="s">
        <v>13855</v>
      </c>
      <c r="C11999" s="99" t="s">
        <v>13856</v>
      </c>
      <c r="D11999" s="124">
        <v>10116</v>
      </c>
      <c r="E11999" s="157">
        <f>VLOOKUP(D11999,'SOAT LIQ'!$A$87:$C$3416,3,FALSE)</f>
        <v>9</v>
      </c>
      <c r="F11999" t="s">
        <v>21632</v>
      </c>
    </row>
    <row r="12000" spans="1:6" x14ac:dyDescent="0.25">
      <c r="A12000" t="s">
        <v>5924</v>
      </c>
      <c r="B12000" s="100" t="s">
        <v>13855</v>
      </c>
      <c r="C12000" s="99" t="s">
        <v>13856</v>
      </c>
      <c r="D12000" s="124">
        <v>10116</v>
      </c>
      <c r="E12000" s="157">
        <f>VLOOKUP(D12000,'SOAT LIQ'!$A$87:$C$3416,3,FALSE)</f>
        <v>9</v>
      </c>
      <c r="F12000" t="s">
        <v>21632</v>
      </c>
    </row>
    <row r="12001" spans="1:6" x14ac:dyDescent="0.25">
      <c r="A12001" t="s">
        <v>8469</v>
      </c>
      <c r="B12001" s="100" t="s">
        <v>13857</v>
      </c>
      <c r="C12001" s="99" t="s">
        <v>13856</v>
      </c>
      <c r="D12001" s="124">
        <v>10116</v>
      </c>
      <c r="E12001" s="157">
        <f>VLOOKUP(D12001,'SOAT LIQ'!$A$87:$C$3416,3,FALSE)</f>
        <v>9</v>
      </c>
      <c r="F12001" t="s">
        <v>21632</v>
      </c>
    </row>
    <row r="12002" spans="1:6" x14ac:dyDescent="0.25">
      <c r="A12002" t="s">
        <v>5924</v>
      </c>
      <c r="B12002" s="100" t="s">
        <v>13857</v>
      </c>
      <c r="C12002" s="99" t="s">
        <v>13856</v>
      </c>
      <c r="D12002" s="124">
        <v>10116</v>
      </c>
      <c r="E12002" s="157">
        <f>VLOOKUP(D12002,'SOAT LIQ'!$A$87:$C$3416,3,FALSE)</f>
        <v>9</v>
      </c>
      <c r="F12002" t="s">
        <v>21632</v>
      </c>
    </row>
    <row r="12003" spans="1:6" x14ac:dyDescent="0.25">
      <c r="A12003" t="s">
        <v>5922</v>
      </c>
      <c r="B12003" s="100" t="s">
        <v>4941</v>
      </c>
      <c r="C12003" s="99" t="s">
        <v>13858</v>
      </c>
      <c r="D12003" s="124">
        <v>10112</v>
      </c>
      <c r="E12003" s="157">
        <f>VLOOKUP(D12003,'SOAT LIQ'!$A$87:$C$3416,3,FALSE)</f>
        <v>11</v>
      </c>
      <c r="F12003" t="s">
        <v>21632</v>
      </c>
    </row>
    <row r="12004" spans="1:6" x14ac:dyDescent="0.25">
      <c r="A12004" t="s">
        <v>5965</v>
      </c>
      <c r="B12004" s="100" t="s">
        <v>4941</v>
      </c>
      <c r="C12004" s="99" t="s">
        <v>13858</v>
      </c>
      <c r="D12004" s="124">
        <v>10112</v>
      </c>
      <c r="E12004" s="157">
        <f>VLOOKUP(D12004,'SOAT LIQ'!$A$87:$C$3416,3,FALSE)</f>
        <v>11</v>
      </c>
      <c r="F12004" t="s">
        <v>21632</v>
      </c>
    </row>
    <row r="12005" spans="1:6" x14ac:dyDescent="0.25">
      <c r="A12005" t="s">
        <v>8469</v>
      </c>
      <c r="B12005" s="100" t="s">
        <v>4941</v>
      </c>
      <c r="C12005" s="99" t="s">
        <v>13858</v>
      </c>
      <c r="D12005" s="124">
        <v>10112</v>
      </c>
      <c r="E12005" s="157">
        <f>VLOOKUP(D12005,'SOAT LIQ'!$A$87:$C$3416,3,FALSE)</f>
        <v>11</v>
      </c>
      <c r="F12005" t="s">
        <v>21632</v>
      </c>
    </row>
    <row r="12006" spans="1:6" x14ac:dyDescent="0.25">
      <c r="A12006" t="s">
        <v>5924</v>
      </c>
      <c r="B12006" s="100" t="s">
        <v>4941</v>
      </c>
      <c r="C12006" s="99" t="s">
        <v>13858</v>
      </c>
      <c r="D12006" s="124">
        <v>10112</v>
      </c>
      <c r="E12006" s="157">
        <f>VLOOKUP(D12006,'SOAT LIQ'!$A$87:$C$3416,3,FALSE)</f>
        <v>11</v>
      </c>
      <c r="F12006" t="s">
        <v>21632</v>
      </c>
    </row>
    <row r="12007" spans="1:6" x14ac:dyDescent="0.25">
      <c r="A12007" t="s">
        <v>5965</v>
      </c>
      <c r="B12007" s="100" t="s">
        <v>13860</v>
      </c>
      <c r="C12007" s="99" t="s">
        <v>13859</v>
      </c>
      <c r="D12007" s="124">
        <v>10120</v>
      </c>
      <c r="E12007" s="157">
        <f>VLOOKUP(D12007,'SOAT LIQ'!$A$87:$C$3416,3,FALSE)</f>
        <v>5</v>
      </c>
      <c r="F12007" t="s">
        <v>21632</v>
      </c>
    </row>
    <row r="12008" spans="1:6" x14ac:dyDescent="0.25">
      <c r="A12008" t="s">
        <v>8469</v>
      </c>
      <c r="B12008" s="100" t="s">
        <v>13860</v>
      </c>
      <c r="C12008" s="99" t="s">
        <v>13859</v>
      </c>
      <c r="D12008" s="124">
        <v>10120</v>
      </c>
      <c r="E12008" s="157">
        <f>VLOOKUP(D12008,'SOAT LIQ'!$A$87:$C$3416,3,FALSE)</f>
        <v>5</v>
      </c>
      <c r="F12008" t="s">
        <v>21632</v>
      </c>
    </row>
    <row r="12009" spans="1:6" x14ac:dyDescent="0.25">
      <c r="A12009" t="s">
        <v>4339</v>
      </c>
      <c r="B12009" s="100" t="s">
        <v>13860</v>
      </c>
      <c r="C12009" s="99" t="s">
        <v>13859</v>
      </c>
      <c r="D12009" s="124">
        <v>10120</v>
      </c>
      <c r="E12009" s="157">
        <f>VLOOKUP(D12009,'SOAT LIQ'!$A$87:$C$3416,3,FALSE)</f>
        <v>5</v>
      </c>
      <c r="F12009" t="s">
        <v>21632</v>
      </c>
    </row>
    <row r="12010" spans="1:6" x14ac:dyDescent="0.25">
      <c r="A12010" t="s">
        <v>8469</v>
      </c>
      <c r="B12010" s="100" t="s">
        <v>13861</v>
      </c>
      <c r="C12010" s="99" t="s">
        <v>13862</v>
      </c>
      <c r="D12010" s="124">
        <v>10120</v>
      </c>
      <c r="E12010" s="157">
        <f>VLOOKUP(D12010,'SOAT LIQ'!$A$87:$C$3416,3,FALSE)</f>
        <v>5</v>
      </c>
      <c r="F12010" t="s">
        <v>21632</v>
      </c>
    </row>
    <row r="12011" spans="1:6" x14ac:dyDescent="0.25">
      <c r="A12011" t="s">
        <v>4339</v>
      </c>
      <c r="B12011" s="100" t="s">
        <v>13861</v>
      </c>
      <c r="C12011" s="99" t="s">
        <v>13862</v>
      </c>
      <c r="D12011" s="124">
        <v>10120</v>
      </c>
      <c r="E12011" s="157">
        <f>VLOOKUP(D12011,'SOAT LIQ'!$A$87:$C$3416,3,FALSE)</f>
        <v>5</v>
      </c>
      <c r="F12011" t="s">
        <v>21632</v>
      </c>
    </row>
    <row r="12012" spans="1:6" x14ac:dyDescent="0.25">
      <c r="A12012" t="s">
        <v>8469</v>
      </c>
      <c r="B12012" s="100" t="s">
        <v>13863</v>
      </c>
      <c r="C12012" s="99" t="s">
        <v>13862</v>
      </c>
      <c r="D12012" s="124">
        <v>10120</v>
      </c>
      <c r="E12012" s="157">
        <f>VLOOKUP(D12012,'SOAT LIQ'!$A$87:$C$3416,3,FALSE)</f>
        <v>5</v>
      </c>
      <c r="F12012" t="s">
        <v>21632</v>
      </c>
    </row>
    <row r="12013" spans="1:6" x14ac:dyDescent="0.25">
      <c r="A12013" t="s">
        <v>5773</v>
      </c>
      <c r="B12013" s="100" t="s">
        <v>13864</v>
      </c>
      <c r="C12013" s="100"/>
      <c r="D12013" s="124"/>
      <c r="E12013" s="157" t="e">
        <f>VLOOKUP(D12013,'SOAT LIQ'!$A$87:$C$3416,3,FALSE)</f>
        <v>#N/A</v>
      </c>
      <c r="F12013" t="s">
        <v>21632</v>
      </c>
    </row>
    <row r="12014" spans="1:6" x14ac:dyDescent="0.25">
      <c r="A12014" t="s">
        <v>8469</v>
      </c>
      <c r="B12014" s="100" t="s">
        <v>13864</v>
      </c>
      <c r="C12014" s="100"/>
      <c r="D12014" s="124"/>
      <c r="E12014" s="157" t="e">
        <f>VLOOKUP(D12014,'SOAT LIQ'!$A$87:$C$3416,3,FALSE)</f>
        <v>#N/A</v>
      </c>
      <c r="F12014" t="s">
        <v>21632</v>
      </c>
    </row>
    <row r="12015" spans="1:6" x14ac:dyDescent="0.25">
      <c r="A12015" t="s">
        <v>5773</v>
      </c>
      <c r="B12015" s="100" t="s">
        <v>13865</v>
      </c>
      <c r="C12015" s="100"/>
      <c r="D12015" s="124"/>
      <c r="E12015" s="157" t="e">
        <f>VLOOKUP(D12015,'SOAT LIQ'!$A$87:$C$3416,3,FALSE)</f>
        <v>#N/A</v>
      </c>
      <c r="F12015" t="s">
        <v>21632</v>
      </c>
    </row>
    <row r="12016" spans="1:6" x14ac:dyDescent="0.25">
      <c r="A12016" t="s">
        <v>8469</v>
      </c>
      <c r="B12016" s="100" t="s">
        <v>13865</v>
      </c>
      <c r="C12016" s="100"/>
      <c r="D12016" s="124"/>
      <c r="E12016" s="157" t="e">
        <f>VLOOKUP(D12016,'SOAT LIQ'!$A$87:$C$3416,3,FALSE)</f>
        <v>#N/A</v>
      </c>
      <c r="F12016" t="s">
        <v>21632</v>
      </c>
    </row>
    <row r="12017" spans="1:6" x14ac:dyDescent="0.25">
      <c r="A12017" t="s">
        <v>5773</v>
      </c>
      <c r="B12017" s="100" t="s">
        <v>13866</v>
      </c>
      <c r="C12017" s="99" t="s">
        <v>13867</v>
      </c>
      <c r="D12017" s="124">
        <v>15257</v>
      </c>
      <c r="E12017" s="157">
        <f>VLOOKUP(D12017,'SOAT LIQ'!$A$87:$C$3416,3,FALSE)</f>
        <v>20</v>
      </c>
      <c r="F12017" t="s">
        <v>21632</v>
      </c>
    </row>
    <row r="12018" spans="1:6" x14ac:dyDescent="0.25">
      <c r="A12018" t="s">
        <v>8469</v>
      </c>
      <c r="B12018" s="100" t="s">
        <v>13866</v>
      </c>
      <c r="C12018" s="99" t="s">
        <v>13867</v>
      </c>
      <c r="D12018" s="124">
        <v>15257</v>
      </c>
      <c r="E12018" s="157">
        <f>VLOOKUP(D12018,'SOAT LIQ'!$A$87:$C$3416,3,FALSE)</f>
        <v>20</v>
      </c>
      <c r="F12018" t="s">
        <v>21632</v>
      </c>
    </row>
    <row r="12019" spans="1:6" x14ac:dyDescent="0.25">
      <c r="A12019" t="s">
        <v>5773</v>
      </c>
      <c r="B12019" s="100" t="s">
        <v>13868</v>
      </c>
      <c r="C12019" s="99" t="s">
        <v>13867</v>
      </c>
      <c r="D12019" s="124">
        <v>15257</v>
      </c>
      <c r="E12019" s="157">
        <f>VLOOKUP(D12019,'SOAT LIQ'!$A$87:$C$3416,3,FALSE)</f>
        <v>20</v>
      </c>
      <c r="F12019" t="s">
        <v>21632</v>
      </c>
    </row>
    <row r="12020" spans="1:6" x14ac:dyDescent="0.25">
      <c r="A12020" t="s">
        <v>8469</v>
      </c>
      <c r="B12020" s="100" t="s">
        <v>13868</v>
      </c>
      <c r="C12020" s="99" t="s">
        <v>13867</v>
      </c>
      <c r="D12020" s="124">
        <v>15257</v>
      </c>
      <c r="E12020" s="157">
        <f>VLOOKUP(D12020,'SOAT LIQ'!$A$87:$C$3416,3,FALSE)</f>
        <v>20</v>
      </c>
      <c r="F12020" t="s">
        <v>21632</v>
      </c>
    </row>
    <row r="12021" spans="1:6" x14ac:dyDescent="0.25">
      <c r="A12021" t="s">
        <v>5773</v>
      </c>
      <c r="B12021" s="100" t="s">
        <v>13869</v>
      </c>
      <c r="C12021" s="100"/>
      <c r="D12021" s="124">
        <v>10121</v>
      </c>
      <c r="E12021" s="157">
        <f>VLOOKUP(D12021,'SOAT LIQ'!$A$87:$C$3416,3,FALSE)</f>
        <v>6</v>
      </c>
      <c r="F12021" t="s">
        <v>21632</v>
      </c>
    </row>
    <row r="12022" spans="1:6" x14ac:dyDescent="0.25">
      <c r="A12022" t="s">
        <v>8469</v>
      </c>
      <c r="B12022" s="100" t="s">
        <v>13869</v>
      </c>
      <c r="C12022" s="100"/>
      <c r="D12022" s="124">
        <v>10121</v>
      </c>
      <c r="E12022" s="157">
        <f>VLOOKUP(D12022,'SOAT LIQ'!$A$87:$C$3416,3,FALSE)</f>
        <v>6</v>
      </c>
      <c r="F12022" t="s">
        <v>21632</v>
      </c>
    </row>
    <row r="12023" spans="1:6" x14ac:dyDescent="0.25">
      <c r="A12023" t="s">
        <v>5773</v>
      </c>
      <c r="B12023" s="100" t="s">
        <v>13870</v>
      </c>
      <c r="C12023" s="100"/>
      <c r="D12023" s="124"/>
      <c r="E12023" s="157" t="e">
        <f>VLOOKUP(D12023,'SOAT LIQ'!$A$87:$C$3416,3,FALSE)</f>
        <v>#N/A</v>
      </c>
      <c r="F12023" t="s">
        <v>21632</v>
      </c>
    </row>
    <row r="12024" spans="1:6" x14ac:dyDescent="0.25">
      <c r="A12024" t="s">
        <v>8469</v>
      </c>
      <c r="B12024" s="100" t="s">
        <v>13870</v>
      </c>
      <c r="C12024" s="100"/>
      <c r="D12024" s="124"/>
      <c r="E12024" s="157" t="e">
        <f>VLOOKUP(D12024,'SOAT LIQ'!$A$87:$C$3416,3,FALSE)</f>
        <v>#N/A</v>
      </c>
      <c r="F12024" t="s">
        <v>21632</v>
      </c>
    </row>
    <row r="12025" spans="1:6" x14ac:dyDescent="0.25">
      <c r="A12025" t="s">
        <v>5773</v>
      </c>
      <c r="B12025" s="100" t="s">
        <v>13871</v>
      </c>
      <c r="C12025" s="100"/>
      <c r="D12025" s="124"/>
      <c r="E12025" s="157" t="e">
        <f>VLOOKUP(D12025,'SOAT LIQ'!$A$87:$C$3416,3,FALSE)</f>
        <v>#N/A</v>
      </c>
      <c r="F12025" t="s">
        <v>21632</v>
      </c>
    </row>
    <row r="12026" spans="1:6" x14ac:dyDescent="0.25">
      <c r="A12026" t="s">
        <v>8469</v>
      </c>
      <c r="B12026" s="100" t="s">
        <v>13871</v>
      </c>
      <c r="C12026" s="100"/>
      <c r="D12026" s="124"/>
      <c r="E12026" s="157" t="e">
        <f>VLOOKUP(D12026,'SOAT LIQ'!$A$87:$C$3416,3,FALSE)</f>
        <v>#N/A</v>
      </c>
      <c r="F12026" t="s">
        <v>21632</v>
      </c>
    </row>
    <row r="12027" spans="1:6" x14ac:dyDescent="0.25">
      <c r="A12027" t="s">
        <v>5773</v>
      </c>
      <c r="B12027" s="100" t="s">
        <v>13872</v>
      </c>
      <c r="C12027" s="100"/>
      <c r="D12027" s="124"/>
      <c r="E12027" s="157" t="e">
        <f>VLOOKUP(D12027,'SOAT LIQ'!$A$87:$C$3416,3,FALSE)</f>
        <v>#N/A</v>
      </c>
      <c r="F12027" t="s">
        <v>21632</v>
      </c>
    </row>
    <row r="12028" spans="1:6" x14ac:dyDescent="0.25">
      <c r="A12028" t="s">
        <v>8469</v>
      </c>
      <c r="B12028" s="100" t="s">
        <v>13872</v>
      </c>
      <c r="C12028" s="100"/>
      <c r="D12028" s="124"/>
      <c r="E12028" s="157" t="e">
        <f>VLOOKUP(D12028,'SOAT LIQ'!$A$87:$C$3416,3,FALSE)</f>
        <v>#N/A</v>
      </c>
      <c r="F12028" t="s">
        <v>21632</v>
      </c>
    </row>
    <row r="12029" spans="1:6" x14ac:dyDescent="0.25">
      <c r="A12029" t="s">
        <v>8469</v>
      </c>
      <c r="B12029" s="100" t="s">
        <v>13873</v>
      </c>
      <c r="C12029" s="99" t="s">
        <v>13867</v>
      </c>
      <c r="D12029" s="124">
        <v>15256</v>
      </c>
      <c r="E12029" s="157">
        <f>VLOOKUP(D12029,'SOAT LIQ'!$A$87:$C$3416,3,FALSE)</f>
        <v>12</v>
      </c>
      <c r="F12029" t="s">
        <v>21632</v>
      </c>
    </row>
    <row r="12030" spans="1:6" x14ac:dyDescent="0.25">
      <c r="A12030" t="s">
        <v>5924</v>
      </c>
      <c r="B12030" s="100" t="s">
        <v>13873</v>
      </c>
      <c r="C12030" s="99" t="s">
        <v>13867</v>
      </c>
      <c r="D12030" s="124">
        <v>15256</v>
      </c>
      <c r="E12030" s="157">
        <f>VLOOKUP(D12030,'SOAT LIQ'!$A$87:$C$3416,3,FALSE)</f>
        <v>12</v>
      </c>
      <c r="F12030" t="s">
        <v>21632</v>
      </c>
    </row>
    <row r="12031" spans="1:6" x14ac:dyDescent="0.25">
      <c r="A12031" t="s">
        <v>8469</v>
      </c>
      <c r="B12031" s="100" t="s">
        <v>13874</v>
      </c>
      <c r="C12031" s="99" t="s">
        <v>13867</v>
      </c>
      <c r="D12031" s="124">
        <v>15256</v>
      </c>
      <c r="E12031" s="157">
        <f>VLOOKUP(D12031,'SOAT LIQ'!$A$87:$C$3416,3,FALSE)</f>
        <v>12</v>
      </c>
      <c r="F12031" t="s">
        <v>21632</v>
      </c>
    </row>
    <row r="12032" spans="1:6" x14ac:dyDescent="0.25">
      <c r="A12032" t="s">
        <v>5924</v>
      </c>
      <c r="B12032" s="100" t="s">
        <v>13874</v>
      </c>
      <c r="C12032" s="99" t="s">
        <v>13867</v>
      </c>
      <c r="D12032" s="124">
        <v>15256</v>
      </c>
      <c r="E12032" s="157">
        <f>VLOOKUP(D12032,'SOAT LIQ'!$A$87:$C$3416,3,FALSE)</f>
        <v>12</v>
      </c>
      <c r="F12032" t="s">
        <v>21632</v>
      </c>
    </row>
    <row r="12033" spans="1:6" x14ac:dyDescent="0.25">
      <c r="A12033" t="s">
        <v>5922</v>
      </c>
      <c r="B12033" s="100" t="s">
        <v>4939</v>
      </c>
      <c r="C12033" s="99" t="s">
        <v>13875</v>
      </c>
      <c r="D12033" s="124">
        <v>10112</v>
      </c>
      <c r="E12033" s="157">
        <f>VLOOKUP(D12033,'SOAT LIQ'!$A$87:$C$3416,3,FALSE)</f>
        <v>11</v>
      </c>
      <c r="F12033" t="s">
        <v>21632</v>
      </c>
    </row>
    <row r="12034" spans="1:6" x14ac:dyDescent="0.25">
      <c r="A12034" t="s">
        <v>8469</v>
      </c>
      <c r="B12034" s="100" t="s">
        <v>4939</v>
      </c>
      <c r="C12034" s="99" t="s">
        <v>13875</v>
      </c>
      <c r="D12034" s="124">
        <v>10112</v>
      </c>
      <c r="E12034" s="157">
        <f>VLOOKUP(D12034,'SOAT LIQ'!$A$87:$C$3416,3,FALSE)</f>
        <v>11</v>
      </c>
      <c r="F12034" t="s">
        <v>21632</v>
      </c>
    </row>
    <row r="12035" spans="1:6" x14ac:dyDescent="0.25">
      <c r="A12035" t="s">
        <v>5924</v>
      </c>
      <c r="B12035" s="100" t="s">
        <v>4939</v>
      </c>
      <c r="C12035" s="99" t="s">
        <v>13875</v>
      </c>
      <c r="D12035" s="124">
        <v>10112</v>
      </c>
      <c r="E12035" s="157">
        <f>VLOOKUP(D12035,'SOAT LIQ'!$A$87:$C$3416,3,FALSE)</f>
        <v>11</v>
      </c>
      <c r="F12035" t="s">
        <v>21632</v>
      </c>
    </row>
    <row r="12036" spans="1:6" x14ac:dyDescent="0.25">
      <c r="A12036" t="s">
        <v>5922</v>
      </c>
      <c r="B12036" s="100" t="s">
        <v>13876</v>
      </c>
      <c r="C12036" s="99" t="s">
        <v>13875</v>
      </c>
      <c r="D12036" s="124">
        <v>10112</v>
      </c>
      <c r="E12036" s="157">
        <f>VLOOKUP(D12036,'SOAT LIQ'!$A$87:$C$3416,3,FALSE)</f>
        <v>11</v>
      </c>
      <c r="F12036" t="s">
        <v>21632</v>
      </c>
    </row>
    <row r="12037" spans="1:6" x14ac:dyDescent="0.25">
      <c r="A12037" t="s">
        <v>8469</v>
      </c>
      <c r="B12037" s="100" t="s">
        <v>13876</v>
      </c>
      <c r="C12037" s="99" t="s">
        <v>13875</v>
      </c>
      <c r="D12037" s="124">
        <v>10112</v>
      </c>
      <c r="E12037" s="157">
        <f>VLOOKUP(D12037,'SOAT LIQ'!$A$87:$C$3416,3,FALSE)</f>
        <v>11</v>
      </c>
      <c r="F12037" t="s">
        <v>21632</v>
      </c>
    </row>
    <row r="12038" spans="1:6" x14ac:dyDescent="0.25">
      <c r="A12038" t="s">
        <v>5924</v>
      </c>
      <c r="B12038" s="100" t="s">
        <v>13876</v>
      </c>
      <c r="C12038" s="99" t="s">
        <v>13875</v>
      </c>
      <c r="D12038" s="124">
        <v>10112</v>
      </c>
      <c r="E12038" s="157">
        <f>VLOOKUP(D12038,'SOAT LIQ'!$A$87:$C$3416,3,FALSE)</f>
        <v>11</v>
      </c>
      <c r="F12038" t="s">
        <v>21632</v>
      </c>
    </row>
    <row r="12039" spans="1:6" x14ac:dyDescent="0.25">
      <c r="A12039" t="s">
        <v>4339</v>
      </c>
      <c r="B12039" s="100" t="s">
        <v>13876</v>
      </c>
      <c r="C12039" s="99" t="s">
        <v>13875</v>
      </c>
      <c r="D12039" s="124">
        <v>10112</v>
      </c>
      <c r="E12039" s="157">
        <f>VLOOKUP(D12039,'SOAT LIQ'!$A$87:$C$3416,3,FALSE)</f>
        <v>11</v>
      </c>
      <c r="F12039" t="s">
        <v>21632</v>
      </c>
    </row>
    <row r="12040" spans="1:6" x14ac:dyDescent="0.25">
      <c r="A12040" t="s">
        <v>5922</v>
      </c>
      <c r="B12040" s="100" t="s">
        <v>13877</v>
      </c>
      <c r="C12040" s="99" t="s">
        <v>13878</v>
      </c>
      <c r="D12040" s="124">
        <v>10111</v>
      </c>
      <c r="E12040" s="157">
        <f>VLOOKUP(D12040,'SOAT LIQ'!$A$87:$C$3416,3,FALSE)</f>
        <v>12</v>
      </c>
      <c r="F12040" t="s">
        <v>21632</v>
      </c>
    </row>
    <row r="12041" spans="1:6" x14ac:dyDescent="0.25">
      <c r="A12041" t="s">
        <v>8469</v>
      </c>
      <c r="B12041" s="100" t="s">
        <v>13877</v>
      </c>
      <c r="C12041" s="99" t="s">
        <v>13878</v>
      </c>
      <c r="D12041" s="124">
        <v>10111</v>
      </c>
      <c r="E12041" s="157">
        <f>VLOOKUP(D12041,'SOAT LIQ'!$A$87:$C$3416,3,FALSE)</f>
        <v>12</v>
      </c>
      <c r="F12041" t="s">
        <v>21632</v>
      </c>
    </row>
    <row r="12042" spans="1:6" x14ac:dyDescent="0.25">
      <c r="A12042" t="s">
        <v>5924</v>
      </c>
      <c r="B12042" s="100" t="s">
        <v>13877</v>
      </c>
      <c r="C12042" s="99" t="s">
        <v>13878</v>
      </c>
      <c r="D12042" s="124">
        <v>10111</v>
      </c>
      <c r="E12042" s="157">
        <f>VLOOKUP(D12042,'SOAT LIQ'!$A$87:$C$3416,3,FALSE)</f>
        <v>12</v>
      </c>
      <c r="F12042" t="s">
        <v>21632</v>
      </c>
    </row>
    <row r="12043" spans="1:6" x14ac:dyDescent="0.25">
      <c r="A12043" t="s">
        <v>5924</v>
      </c>
      <c r="B12043" s="100" t="s">
        <v>13879</v>
      </c>
      <c r="C12043" s="99" t="s">
        <v>13878</v>
      </c>
      <c r="D12043" s="124">
        <v>10112</v>
      </c>
      <c r="E12043" s="157">
        <f>VLOOKUP(D12043,'SOAT LIQ'!$A$87:$C$3416,3,FALSE)</f>
        <v>11</v>
      </c>
      <c r="F12043" t="s">
        <v>21632</v>
      </c>
    </row>
    <row r="12044" spans="1:6" x14ac:dyDescent="0.25">
      <c r="A12044" t="s">
        <v>8469</v>
      </c>
      <c r="B12044" s="100" t="s">
        <v>13879</v>
      </c>
      <c r="C12044" s="99" t="s">
        <v>13878</v>
      </c>
      <c r="D12044" s="124">
        <v>10112</v>
      </c>
      <c r="E12044" s="157">
        <f>VLOOKUP(D12044,'SOAT LIQ'!$A$87:$C$3416,3,FALSE)</f>
        <v>11</v>
      </c>
      <c r="F12044" t="s">
        <v>21632</v>
      </c>
    </row>
    <row r="12045" spans="1:6" x14ac:dyDescent="0.25">
      <c r="A12045" t="s">
        <v>5924</v>
      </c>
      <c r="B12045" s="100" t="s">
        <v>13880</v>
      </c>
      <c r="C12045" s="99" t="s">
        <v>13878</v>
      </c>
      <c r="D12045" s="124">
        <v>10113</v>
      </c>
      <c r="E12045" s="157">
        <f>VLOOKUP(D12045,'SOAT LIQ'!$A$87:$C$3416,3,FALSE)</f>
        <v>12</v>
      </c>
      <c r="F12045" t="s">
        <v>21632</v>
      </c>
    </row>
    <row r="12046" spans="1:6" x14ac:dyDescent="0.25">
      <c r="A12046" t="s">
        <v>8469</v>
      </c>
      <c r="B12046" s="100" t="s">
        <v>13880</v>
      </c>
      <c r="C12046" s="99" t="s">
        <v>13878</v>
      </c>
      <c r="D12046" s="124">
        <v>10113</v>
      </c>
      <c r="E12046" s="157">
        <f>VLOOKUP(D12046,'SOAT LIQ'!$A$87:$C$3416,3,FALSE)</f>
        <v>12</v>
      </c>
      <c r="F12046" t="s">
        <v>21632</v>
      </c>
    </row>
    <row r="12047" spans="1:6" x14ac:dyDescent="0.25">
      <c r="A12047" t="s">
        <v>5922</v>
      </c>
      <c r="B12047" s="100" t="s">
        <v>13881</v>
      </c>
      <c r="C12047" s="99" t="s">
        <v>13882</v>
      </c>
      <c r="D12047" s="124">
        <v>10112</v>
      </c>
      <c r="E12047" s="157">
        <f>VLOOKUP(D12047,'SOAT LIQ'!$A$87:$C$3416,3,FALSE)</f>
        <v>11</v>
      </c>
      <c r="F12047" t="s">
        <v>21632</v>
      </c>
    </row>
    <row r="12048" spans="1:6" x14ac:dyDescent="0.25">
      <c r="A12048" t="s">
        <v>8469</v>
      </c>
      <c r="B12048" s="100" t="s">
        <v>13881</v>
      </c>
      <c r="C12048" s="99" t="s">
        <v>13882</v>
      </c>
      <c r="D12048" s="124">
        <v>10112</v>
      </c>
      <c r="E12048" s="157">
        <f>VLOOKUP(D12048,'SOAT LIQ'!$A$87:$C$3416,3,FALSE)</f>
        <v>11</v>
      </c>
      <c r="F12048" t="s">
        <v>21632</v>
      </c>
    </row>
    <row r="12049" spans="1:6" x14ac:dyDescent="0.25">
      <c r="A12049" t="s">
        <v>5924</v>
      </c>
      <c r="B12049" s="100" t="s">
        <v>13881</v>
      </c>
      <c r="C12049" s="99" t="s">
        <v>13882</v>
      </c>
      <c r="D12049" s="124">
        <v>10112</v>
      </c>
      <c r="E12049" s="157">
        <f>VLOOKUP(D12049,'SOAT LIQ'!$A$87:$C$3416,3,FALSE)</f>
        <v>11</v>
      </c>
      <c r="F12049" t="s">
        <v>21632</v>
      </c>
    </row>
    <row r="12050" spans="1:6" x14ac:dyDescent="0.25">
      <c r="A12050" t="s">
        <v>8469</v>
      </c>
      <c r="B12050" s="100" t="s">
        <v>13883</v>
      </c>
      <c r="C12050" s="99" t="s">
        <v>13882</v>
      </c>
      <c r="D12050" s="124">
        <v>10112</v>
      </c>
      <c r="E12050" s="157">
        <f>VLOOKUP(D12050,'SOAT LIQ'!$A$87:$C$3416,3,FALSE)</f>
        <v>11</v>
      </c>
      <c r="F12050" t="s">
        <v>21632</v>
      </c>
    </row>
    <row r="12051" spans="1:6" x14ac:dyDescent="0.25">
      <c r="A12051" t="s">
        <v>5924</v>
      </c>
      <c r="B12051" s="100" t="s">
        <v>13883</v>
      </c>
      <c r="C12051" s="99" t="s">
        <v>13882</v>
      </c>
      <c r="D12051" s="124">
        <v>10112</v>
      </c>
      <c r="E12051" s="157">
        <f>VLOOKUP(D12051,'SOAT LIQ'!$A$87:$C$3416,3,FALSE)</f>
        <v>11</v>
      </c>
      <c r="F12051" t="s">
        <v>21632</v>
      </c>
    </row>
    <row r="12052" spans="1:6" x14ac:dyDescent="0.25">
      <c r="A12052" t="s">
        <v>8469</v>
      </c>
      <c r="B12052" s="100" t="s">
        <v>13884</v>
      </c>
      <c r="C12052" s="99" t="s">
        <v>13882</v>
      </c>
      <c r="D12052" s="124">
        <v>10112</v>
      </c>
      <c r="E12052" s="157">
        <f>VLOOKUP(D12052,'SOAT LIQ'!$A$87:$C$3416,3,FALSE)</f>
        <v>11</v>
      </c>
      <c r="F12052" t="s">
        <v>21632</v>
      </c>
    </row>
    <row r="12053" spans="1:6" x14ac:dyDescent="0.25">
      <c r="A12053" t="s">
        <v>5924</v>
      </c>
      <c r="B12053" s="100" t="s">
        <v>13884</v>
      </c>
      <c r="C12053" s="99" t="s">
        <v>13882</v>
      </c>
      <c r="D12053" s="124">
        <v>10112</v>
      </c>
      <c r="E12053" s="157">
        <f>VLOOKUP(D12053,'SOAT LIQ'!$A$87:$C$3416,3,FALSE)</f>
        <v>11</v>
      </c>
      <c r="F12053" t="s">
        <v>21632</v>
      </c>
    </row>
    <row r="12054" spans="1:6" x14ac:dyDescent="0.25">
      <c r="A12054" t="s">
        <v>5922</v>
      </c>
      <c r="B12054" s="100" t="s">
        <v>13886</v>
      </c>
      <c r="C12054" s="99" t="s">
        <v>13885</v>
      </c>
      <c r="D12054" s="124">
        <v>10112</v>
      </c>
      <c r="E12054" s="157">
        <f>VLOOKUP(D12054,'SOAT LIQ'!$A$87:$C$3416,3,FALSE)</f>
        <v>11</v>
      </c>
      <c r="F12054" t="s">
        <v>21632</v>
      </c>
    </row>
    <row r="12055" spans="1:6" x14ac:dyDescent="0.25">
      <c r="A12055" t="s">
        <v>8469</v>
      </c>
      <c r="B12055" s="100" t="s">
        <v>13886</v>
      </c>
      <c r="C12055" s="99" t="s">
        <v>13885</v>
      </c>
      <c r="D12055" s="124">
        <v>10112</v>
      </c>
      <c r="E12055" s="157">
        <f>VLOOKUP(D12055,'SOAT LIQ'!$A$87:$C$3416,3,FALSE)</f>
        <v>11</v>
      </c>
      <c r="F12055" t="s">
        <v>21632</v>
      </c>
    </row>
    <row r="12056" spans="1:6" x14ac:dyDescent="0.25">
      <c r="A12056" t="s">
        <v>5924</v>
      </c>
      <c r="B12056" s="100" t="s">
        <v>13886</v>
      </c>
      <c r="C12056" s="99" t="s">
        <v>13885</v>
      </c>
      <c r="D12056" s="124">
        <v>10112</v>
      </c>
      <c r="E12056" s="157">
        <f>VLOOKUP(D12056,'SOAT LIQ'!$A$87:$C$3416,3,FALSE)</f>
        <v>11</v>
      </c>
      <c r="F12056" t="s">
        <v>21632</v>
      </c>
    </row>
    <row r="12057" spans="1:6" x14ac:dyDescent="0.25">
      <c r="A12057" t="s">
        <v>5922</v>
      </c>
      <c r="B12057" s="100" t="s">
        <v>13887</v>
      </c>
      <c r="C12057" s="99" t="s">
        <v>13882</v>
      </c>
      <c r="D12057" s="124">
        <v>10112</v>
      </c>
      <c r="E12057" s="157">
        <f>VLOOKUP(D12057,'SOAT LIQ'!$A$87:$C$3416,3,FALSE)</f>
        <v>11</v>
      </c>
      <c r="F12057" t="s">
        <v>21632</v>
      </c>
    </row>
    <row r="12058" spans="1:6" x14ac:dyDescent="0.25">
      <c r="A12058" t="s">
        <v>8469</v>
      </c>
      <c r="B12058" s="100" t="s">
        <v>13887</v>
      </c>
      <c r="C12058" s="99" t="s">
        <v>13882</v>
      </c>
      <c r="D12058" s="124">
        <v>10112</v>
      </c>
      <c r="E12058" s="157">
        <f>VLOOKUP(D12058,'SOAT LIQ'!$A$87:$C$3416,3,FALSE)</f>
        <v>11</v>
      </c>
      <c r="F12058" t="s">
        <v>21632</v>
      </c>
    </row>
    <row r="12059" spans="1:6" x14ac:dyDescent="0.25">
      <c r="A12059" t="s">
        <v>5924</v>
      </c>
      <c r="B12059" s="100" t="s">
        <v>13887</v>
      </c>
      <c r="C12059" s="99" t="s">
        <v>13882</v>
      </c>
      <c r="D12059" s="124">
        <v>10112</v>
      </c>
      <c r="E12059" s="157">
        <f>VLOOKUP(D12059,'SOAT LIQ'!$A$87:$C$3416,3,FALSE)</f>
        <v>11</v>
      </c>
      <c r="F12059" t="s">
        <v>21632</v>
      </c>
    </row>
    <row r="12060" spans="1:6" x14ac:dyDescent="0.25">
      <c r="A12060" t="s">
        <v>5922</v>
      </c>
      <c r="B12060" s="100" t="s">
        <v>13889</v>
      </c>
      <c r="C12060" s="99" t="s">
        <v>13888</v>
      </c>
      <c r="D12060" s="124">
        <v>10113</v>
      </c>
      <c r="E12060" s="157">
        <f>VLOOKUP(D12060,'SOAT LIQ'!$A$87:$C$3416,3,FALSE)</f>
        <v>12</v>
      </c>
      <c r="F12060" t="s">
        <v>21632</v>
      </c>
    </row>
    <row r="12061" spans="1:6" x14ac:dyDescent="0.25">
      <c r="A12061" t="s">
        <v>5965</v>
      </c>
      <c r="B12061" s="100" t="s">
        <v>13889</v>
      </c>
      <c r="C12061" s="99" t="s">
        <v>13888</v>
      </c>
      <c r="D12061" s="124">
        <v>10113</v>
      </c>
      <c r="E12061" s="157">
        <f>VLOOKUP(D12061,'SOAT LIQ'!$A$87:$C$3416,3,FALSE)</f>
        <v>12</v>
      </c>
      <c r="F12061" t="s">
        <v>21632</v>
      </c>
    </row>
    <row r="12062" spans="1:6" x14ac:dyDescent="0.25">
      <c r="A12062" t="s">
        <v>8469</v>
      </c>
      <c r="B12062" s="100" t="s">
        <v>13889</v>
      </c>
      <c r="C12062" s="99" t="s">
        <v>13888</v>
      </c>
      <c r="D12062" s="124">
        <v>10113</v>
      </c>
      <c r="E12062" s="157">
        <f>VLOOKUP(D12062,'SOAT LIQ'!$A$87:$C$3416,3,FALSE)</f>
        <v>12</v>
      </c>
      <c r="F12062" t="s">
        <v>21632</v>
      </c>
    </row>
    <row r="12063" spans="1:6" x14ac:dyDescent="0.25">
      <c r="A12063" t="s">
        <v>5922</v>
      </c>
      <c r="B12063" s="100" t="s">
        <v>4940</v>
      </c>
      <c r="C12063" s="99" t="s">
        <v>13890</v>
      </c>
      <c r="D12063" s="124">
        <v>10112</v>
      </c>
      <c r="E12063" s="157">
        <f>VLOOKUP(D12063,'SOAT LIQ'!$A$87:$C$3416,3,FALSE)</f>
        <v>11</v>
      </c>
      <c r="F12063" t="s">
        <v>21632</v>
      </c>
    </row>
    <row r="12064" spans="1:6" x14ac:dyDescent="0.25">
      <c r="A12064" t="s">
        <v>8469</v>
      </c>
      <c r="B12064" s="100" t="s">
        <v>4940</v>
      </c>
      <c r="C12064" s="99" t="s">
        <v>13890</v>
      </c>
      <c r="D12064" s="124">
        <v>10112</v>
      </c>
      <c r="E12064" s="157">
        <f>VLOOKUP(D12064,'SOAT LIQ'!$A$87:$C$3416,3,FALSE)</f>
        <v>11</v>
      </c>
      <c r="F12064" t="s">
        <v>21632</v>
      </c>
    </row>
    <row r="12065" spans="1:6" x14ac:dyDescent="0.25">
      <c r="A12065" t="s">
        <v>5924</v>
      </c>
      <c r="B12065" s="100" t="s">
        <v>4940</v>
      </c>
      <c r="C12065" s="99" t="s">
        <v>13890</v>
      </c>
      <c r="D12065" s="124">
        <v>10112</v>
      </c>
      <c r="E12065" s="157">
        <f>VLOOKUP(D12065,'SOAT LIQ'!$A$87:$C$3416,3,FALSE)</f>
        <v>11</v>
      </c>
      <c r="F12065" t="s">
        <v>21632</v>
      </c>
    </row>
    <row r="12066" spans="1:6" x14ac:dyDescent="0.25">
      <c r="A12066" t="s">
        <v>5922</v>
      </c>
      <c r="B12066" s="100" t="s">
        <v>13891</v>
      </c>
      <c r="C12066" s="99" t="s">
        <v>13892</v>
      </c>
      <c r="D12066" s="124">
        <v>10112</v>
      </c>
      <c r="E12066" s="157">
        <f>VLOOKUP(D12066,'SOAT LIQ'!$A$87:$C$3416,3,FALSE)</f>
        <v>11</v>
      </c>
      <c r="F12066" t="s">
        <v>21632</v>
      </c>
    </row>
    <row r="12067" spans="1:6" x14ac:dyDescent="0.25">
      <c r="A12067" t="s">
        <v>8469</v>
      </c>
      <c r="B12067" s="100" t="s">
        <v>13891</v>
      </c>
      <c r="C12067" s="99" t="s">
        <v>13892</v>
      </c>
      <c r="D12067" s="124">
        <v>10112</v>
      </c>
      <c r="E12067" s="157">
        <f>VLOOKUP(D12067,'SOAT LIQ'!$A$87:$C$3416,3,FALSE)</f>
        <v>11</v>
      </c>
      <c r="F12067" t="s">
        <v>21632</v>
      </c>
    </row>
    <row r="12068" spans="1:6" x14ac:dyDescent="0.25">
      <c r="A12068" t="s">
        <v>5924</v>
      </c>
      <c r="B12068" s="100" t="s">
        <v>13891</v>
      </c>
      <c r="C12068" s="99" t="s">
        <v>13892</v>
      </c>
      <c r="D12068" s="124">
        <v>10112</v>
      </c>
      <c r="E12068" s="157">
        <f>VLOOKUP(D12068,'SOAT LIQ'!$A$87:$C$3416,3,FALSE)</f>
        <v>11</v>
      </c>
      <c r="F12068" t="s">
        <v>21632</v>
      </c>
    </row>
    <row r="12069" spans="1:6" x14ac:dyDescent="0.25">
      <c r="A12069" t="s">
        <v>5922</v>
      </c>
      <c r="B12069" s="100" t="s">
        <v>13894</v>
      </c>
      <c r="C12069" s="99" t="s">
        <v>13893</v>
      </c>
      <c r="D12069" s="124">
        <v>10113</v>
      </c>
      <c r="E12069" s="157">
        <f>VLOOKUP(D12069,'SOAT LIQ'!$A$87:$C$3416,3,FALSE)</f>
        <v>12</v>
      </c>
      <c r="F12069" t="s">
        <v>21632</v>
      </c>
    </row>
    <row r="12070" spans="1:6" x14ac:dyDescent="0.25">
      <c r="A12070" t="s">
        <v>8469</v>
      </c>
      <c r="B12070" s="100" t="s">
        <v>13894</v>
      </c>
      <c r="C12070" s="99" t="s">
        <v>13893</v>
      </c>
      <c r="D12070" s="124">
        <v>10113</v>
      </c>
      <c r="E12070" s="157">
        <f>VLOOKUP(D12070,'SOAT LIQ'!$A$87:$C$3416,3,FALSE)</f>
        <v>12</v>
      </c>
      <c r="F12070" t="s">
        <v>21632</v>
      </c>
    </row>
    <row r="12071" spans="1:6" x14ac:dyDescent="0.25">
      <c r="A12071" t="s">
        <v>5922</v>
      </c>
      <c r="B12071" s="100" t="s">
        <v>13895</v>
      </c>
      <c r="C12071" s="99" t="s">
        <v>13896</v>
      </c>
      <c r="D12071" s="124">
        <v>10112</v>
      </c>
      <c r="E12071" s="157">
        <f>VLOOKUP(D12071,'SOAT LIQ'!$A$87:$C$3416,3,FALSE)</f>
        <v>11</v>
      </c>
      <c r="F12071" t="s">
        <v>21632</v>
      </c>
    </row>
    <row r="12072" spans="1:6" x14ac:dyDescent="0.25">
      <c r="A12072" t="s">
        <v>8469</v>
      </c>
      <c r="B12072" s="100" t="s">
        <v>13895</v>
      </c>
      <c r="C12072" s="99" t="s">
        <v>13896</v>
      </c>
      <c r="D12072" s="124">
        <v>10112</v>
      </c>
      <c r="E12072" s="157">
        <f>VLOOKUP(D12072,'SOAT LIQ'!$A$87:$C$3416,3,FALSE)</f>
        <v>11</v>
      </c>
      <c r="F12072" t="s">
        <v>21632</v>
      </c>
    </row>
    <row r="12073" spans="1:6" x14ac:dyDescent="0.25">
      <c r="A12073" t="s">
        <v>5924</v>
      </c>
      <c r="B12073" s="100" t="s">
        <v>13895</v>
      </c>
      <c r="C12073" s="99" t="s">
        <v>13896</v>
      </c>
      <c r="D12073" s="124">
        <v>10112</v>
      </c>
      <c r="E12073" s="157">
        <f>VLOOKUP(D12073,'SOAT LIQ'!$A$87:$C$3416,3,FALSE)</f>
        <v>11</v>
      </c>
      <c r="F12073" t="s">
        <v>21632</v>
      </c>
    </row>
    <row r="12074" spans="1:6" x14ac:dyDescent="0.25">
      <c r="A12074" t="s">
        <v>5922</v>
      </c>
      <c r="B12074" s="100" t="s">
        <v>13897</v>
      </c>
      <c r="C12074" s="99" t="s">
        <v>13898</v>
      </c>
      <c r="D12074" s="124">
        <v>15256</v>
      </c>
      <c r="E12074" s="157">
        <f>VLOOKUP(D12074,'SOAT LIQ'!$A$87:$C$3416,3,FALSE)</f>
        <v>12</v>
      </c>
      <c r="F12074" t="s">
        <v>21632</v>
      </c>
    </row>
    <row r="12075" spans="1:6" x14ac:dyDescent="0.25">
      <c r="A12075" t="s">
        <v>5773</v>
      </c>
      <c r="B12075" s="100" t="s">
        <v>13897</v>
      </c>
      <c r="C12075" s="99" t="s">
        <v>13898</v>
      </c>
      <c r="D12075" s="124">
        <v>15256</v>
      </c>
      <c r="E12075" s="157">
        <f>VLOOKUP(D12075,'SOAT LIQ'!$A$87:$C$3416,3,FALSE)</f>
        <v>12</v>
      </c>
      <c r="F12075" t="s">
        <v>21632</v>
      </c>
    </row>
    <row r="12076" spans="1:6" x14ac:dyDescent="0.25">
      <c r="A12076" t="s">
        <v>8469</v>
      </c>
      <c r="B12076" s="100" t="s">
        <v>13897</v>
      </c>
      <c r="C12076" s="99" t="s">
        <v>13898</v>
      </c>
      <c r="D12076" s="124">
        <v>15256</v>
      </c>
      <c r="E12076" s="157">
        <f>VLOOKUP(D12076,'SOAT LIQ'!$A$87:$C$3416,3,FALSE)</f>
        <v>12</v>
      </c>
      <c r="F12076" t="s">
        <v>21632</v>
      </c>
    </row>
    <row r="12077" spans="1:6" x14ac:dyDescent="0.25">
      <c r="A12077" t="s">
        <v>5924</v>
      </c>
      <c r="B12077" s="100" t="s">
        <v>13897</v>
      </c>
      <c r="C12077" s="99" t="s">
        <v>13898</v>
      </c>
      <c r="D12077" s="124">
        <v>15256</v>
      </c>
      <c r="E12077" s="157">
        <f>VLOOKUP(D12077,'SOAT LIQ'!$A$87:$C$3416,3,FALSE)</f>
        <v>12</v>
      </c>
      <c r="F12077" t="s">
        <v>21632</v>
      </c>
    </row>
    <row r="12078" spans="1:6" x14ac:dyDescent="0.25">
      <c r="A12078" t="s">
        <v>5773</v>
      </c>
      <c r="B12078" s="100" t="s">
        <v>13899</v>
      </c>
      <c r="C12078" s="99" t="s">
        <v>13898</v>
      </c>
      <c r="D12078" s="124">
        <v>15256</v>
      </c>
      <c r="E12078" s="157">
        <f>VLOOKUP(D12078,'SOAT LIQ'!$A$87:$C$3416,3,FALSE)</f>
        <v>12</v>
      </c>
      <c r="F12078" t="s">
        <v>21632</v>
      </c>
    </row>
    <row r="12079" spans="1:6" x14ac:dyDescent="0.25">
      <c r="A12079" t="s">
        <v>8469</v>
      </c>
      <c r="B12079" s="100" t="s">
        <v>13899</v>
      </c>
      <c r="C12079" s="99" t="s">
        <v>13898</v>
      </c>
      <c r="D12079" s="124">
        <v>15256</v>
      </c>
      <c r="E12079" s="157">
        <f>VLOOKUP(D12079,'SOAT LIQ'!$A$87:$C$3416,3,FALSE)</f>
        <v>12</v>
      </c>
      <c r="F12079" t="s">
        <v>21632</v>
      </c>
    </row>
    <row r="12080" spans="1:6" x14ac:dyDescent="0.25">
      <c r="A12080" t="s">
        <v>5773</v>
      </c>
      <c r="B12080" s="100" t="s">
        <v>13900</v>
      </c>
      <c r="C12080" s="99" t="s">
        <v>13901</v>
      </c>
      <c r="D12080" s="124">
        <v>15258</v>
      </c>
      <c r="E12080" s="157">
        <f>VLOOKUP(D12080,'SOAT LIQ'!$A$87:$C$3416,3,FALSE)</f>
        <v>21</v>
      </c>
      <c r="F12080" t="s">
        <v>21632</v>
      </c>
    </row>
    <row r="12081" spans="1:6" x14ac:dyDescent="0.25">
      <c r="A12081" t="s">
        <v>8469</v>
      </c>
      <c r="B12081" s="100" t="s">
        <v>13900</v>
      </c>
      <c r="C12081" s="99" t="s">
        <v>13901</v>
      </c>
      <c r="D12081" s="124">
        <v>15258</v>
      </c>
      <c r="E12081" s="157">
        <f>VLOOKUP(D12081,'SOAT LIQ'!$A$87:$C$3416,3,FALSE)</f>
        <v>21</v>
      </c>
      <c r="F12081" t="s">
        <v>21632</v>
      </c>
    </row>
    <row r="12082" spans="1:6" x14ac:dyDescent="0.25">
      <c r="A12082" t="s">
        <v>5924</v>
      </c>
      <c r="B12082" s="100" t="s">
        <v>13900</v>
      </c>
      <c r="C12082" s="99" t="s">
        <v>13901</v>
      </c>
      <c r="D12082" s="124">
        <v>15258</v>
      </c>
      <c r="E12082" s="157">
        <f>VLOOKUP(D12082,'SOAT LIQ'!$A$87:$C$3416,3,FALSE)</f>
        <v>21</v>
      </c>
      <c r="F12082" t="s">
        <v>21632</v>
      </c>
    </row>
    <row r="12083" spans="1:6" x14ac:dyDescent="0.25">
      <c r="A12083" t="s">
        <v>5773</v>
      </c>
      <c r="B12083" s="100" t="s">
        <v>13902</v>
      </c>
      <c r="C12083" s="99" t="s">
        <v>13901</v>
      </c>
      <c r="D12083" s="124">
        <v>15258</v>
      </c>
      <c r="E12083" s="157">
        <f>VLOOKUP(D12083,'SOAT LIQ'!$A$87:$C$3416,3,FALSE)</f>
        <v>21</v>
      </c>
      <c r="F12083" t="s">
        <v>21632</v>
      </c>
    </row>
    <row r="12084" spans="1:6" x14ac:dyDescent="0.25">
      <c r="A12084" t="s">
        <v>8469</v>
      </c>
      <c r="B12084" s="100" t="s">
        <v>13902</v>
      </c>
      <c r="C12084" s="99" t="s">
        <v>13901</v>
      </c>
      <c r="D12084" s="124">
        <v>15258</v>
      </c>
      <c r="E12084" s="157">
        <f>VLOOKUP(D12084,'SOAT LIQ'!$A$87:$C$3416,3,FALSE)</f>
        <v>21</v>
      </c>
      <c r="F12084" t="s">
        <v>21632</v>
      </c>
    </row>
    <row r="12085" spans="1:6" x14ac:dyDescent="0.25">
      <c r="A12085" t="s">
        <v>5924</v>
      </c>
      <c r="B12085" s="100" t="s">
        <v>13902</v>
      </c>
      <c r="C12085" s="99" t="s">
        <v>13901</v>
      </c>
      <c r="D12085" s="124">
        <v>15258</v>
      </c>
      <c r="E12085" s="157">
        <f>VLOOKUP(D12085,'SOAT LIQ'!$A$87:$C$3416,3,FALSE)</f>
        <v>21</v>
      </c>
      <c r="F12085" t="s">
        <v>21632</v>
      </c>
    </row>
    <row r="12086" spans="1:6" x14ac:dyDescent="0.25">
      <c r="A12086" t="s">
        <v>5773</v>
      </c>
      <c r="B12086" s="100" t="s">
        <v>13903</v>
      </c>
      <c r="C12086" s="99" t="s">
        <v>13901</v>
      </c>
      <c r="D12086" s="124">
        <v>15258</v>
      </c>
      <c r="E12086" s="157">
        <f>VLOOKUP(D12086,'SOAT LIQ'!$A$87:$C$3416,3,FALSE)</f>
        <v>21</v>
      </c>
      <c r="F12086" t="s">
        <v>21632</v>
      </c>
    </row>
    <row r="12087" spans="1:6" x14ac:dyDescent="0.25">
      <c r="A12087" t="s">
        <v>8469</v>
      </c>
      <c r="B12087" s="100" t="s">
        <v>13903</v>
      </c>
      <c r="C12087" s="99" t="s">
        <v>13901</v>
      </c>
      <c r="D12087" s="124">
        <v>15258</v>
      </c>
      <c r="E12087" s="157">
        <f>VLOOKUP(D12087,'SOAT LIQ'!$A$87:$C$3416,3,FALSE)</f>
        <v>21</v>
      </c>
      <c r="F12087" t="s">
        <v>21632</v>
      </c>
    </row>
    <row r="12088" spans="1:6" x14ac:dyDescent="0.25">
      <c r="A12088" t="s">
        <v>5924</v>
      </c>
      <c r="B12088" s="100" t="s">
        <v>13903</v>
      </c>
      <c r="C12088" s="99" t="s">
        <v>13901</v>
      </c>
      <c r="D12088" s="124">
        <v>15258</v>
      </c>
      <c r="E12088" s="157">
        <f>VLOOKUP(D12088,'SOAT LIQ'!$A$87:$C$3416,3,FALSE)</f>
        <v>21</v>
      </c>
      <c r="F12088" t="s">
        <v>21632</v>
      </c>
    </row>
    <row r="12089" spans="1:6" x14ac:dyDescent="0.25">
      <c r="A12089" t="s">
        <v>5773</v>
      </c>
      <c r="B12089" s="100" t="s">
        <v>13904</v>
      </c>
      <c r="C12089" s="99" t="s">
        <v>13901</v>
      </c>
      <c r="D12089" s="124">
        <v>15258</v>
      </c>
      <c r="E12089" s="157">
        <f>VLOOKUP(D12089,'SOAT LIQ'!$A$87:$C$3416,3,FALSE)</f>
        <v>21</v>
      </c>
      <c r="F12089" t="s">
        <v>21632</v>
      </c>
    </row>
    <row r="12090" spans="1:6" x14ac:dyDescent="0.25">
      <c r="A12090" t="s">
        <v>8469</v>
      </c>
      <c r="B12090" s="100" t="s">
        <v>13904</v>
      </c>
      <c r="C12090" s="99" t="s">
        <v>13901</v>
      </c>
      <c r="D12090" s="124">
        <v>15258</v>
      </c>
      <c r="E12090" s="157">
        <f>VLOOKUP(D12090,'SOAT LIQ'!$A$87:$C$3416,3,FALSE)</f>
        <v>21</v>
      </c>
      <c r="F12090" t="s">
        <v>21632</v>
      </c>
    </row>
    <row r="12091" spans="1:6" x14ac:dyDescent="0.25">
      <c r="A12091" t="s">
        <v>5924</v>
      </c>
      <c r="B12091" s="100" t="s">
        <v>13904</v>
      </c>
      <c r="C12091" s="99" t="s">
        <v>13901</v>
      </c>
      <c r="D12091" s="124">
        <v>15258</v>
      </c>
      <c r="E12091" s="157">
        <f>VLOOKUP(D12091,'SOAT LIQ'!$A$87:$C$3416,3,FALSE)</f>
        <v>21</v>
      </c>
      <c r="F12091" t="s">
        <v>21632</v>
      </c>
    </row>
    <row r="12092" spans="1:6" x14ac:dyDescent="0.25">
      <c r="A12092" t="s">
        <v>8469</v>
      </c>
      <c r="B12092" s="100" t="s">
        <v>13905</v>
      </c>
      <c r="C12092" s="99" t="s">
        <v>13906</v>
      </c>
      <c r="D12092" s="124">
        <v>15110</v>
      </c>
      <c r="E12092" s="157">
        <f>VLOOKUP(D12092,'SOAT LIQ'!$A$87:$C$3416,3,FALSE)</f>
        <v>5</v>
      </c>
      <c r="F12092" t="s">
        <v>21632</v>
      </c>
    </row>
    <row r="12093" spans="1:6" x14ac:dyDescent="0.25">
      <c r="A12093" t="s">
        <v>5773</v>
      </c>
      <c r="B12093" s="100" t="s">
        <v>13905</v>
      </c>
      <c r="C12093" s="99" t="s">
        <v>13906</v>
      </c>
      <c r="D12093" s="124">
        <v>15110</v>
      </c>
      <c r="E12093" s="157">
        <f>VLOOKUP(D12093,'SOAT LIQ'!$A$87:$C$3416,3,FALSE)</f>
        <v>5</v>
      </c>
      <c r="F12093" t="s">
        <v>21632</v>
      </c>
    </row>
    <row r="12094" spans="1:6" x14ac:dyDescent="0.25">
      <c r="A12094" t="s">
        <v>6183</v>
      </c>
      <c r="B12094" s="100" t="s">
        <v>13905</v>
      </c>
      <c r="C12094" s="99" t="s">
        <v>13906</v>
      </c>
      <c r="D12094" s="124">
        <v>15110</v>
      </c>
      <c r="E12094" s="157">
        <f>VLOOKUP(D12094,'SOAT LIQ'!$A$87:$C$3416,3,FALSE)</f>
        <v>5</v>
      </c>
      <c r="F12094" t="s">
        <v>21632</v>
      </c>
    </row>
    <row r="12095" spans="1:6" x14ac:dyDescent="0.25">
      <c r="A12095" t="s">
        <v>4339</v>
      </c>
      <c r="B12095" s="100" t="s">
        <v>13905</v>
      </c>
      <c r="C12095" s="99" t="s">
        <v>13906</v>
      </c>
      <c r="D12095" s="124">
        <v>15110</v>
      </c>
      <c r="E12095" s="157">
        <f>VLOOKUP(D12095,'SOAT LIQ'!$A$87:$C$3416,3,FALSE)</f>
        <v>5</v>
      </c>
      <c r="F12095" t="s">
        <v>21632</v>
      </c>
    </row>
    <row r="12096" spans="1:6" x14ac:dyDescent="0.25">
      <c r="A12096" t="s">
        <v>5922</v>
      </c>
      <c r="B12096" s="100" t="s">
        <v>13907</v>
      </c>
      <c r="C12096" s="99" t="s">
        <v>13908</v>
      </c>
      <c r="D12096" s="124">
        <v>15237</v>
      </c>
      <c r="E12096" s="157">
        <f>VLOOKUP(D12096,'SOAT LIQ'!$A$87:$C$3416,3,FALSE)</f>
        <v>7</v>
      </c>
      <c r="F12096" t="s">
        <v>21632</v>
      </c>
    </row>
    <row r="12097" spans="1:6" x14ac:dyDescent="0.25">
      <c r="A12097" t="s">
        <v>5773</v>
      </c>
      <c r="B12097" s="100" t="s">
        <v>13907</v>
      </c>
      <c r="C12097" s="99" t="s">
        <v>13908</v>
      </c>
      <c r="D12097" s="124">
        <v>15237</v>
      </c>
      <c r="E12097" s="157">
        <f>VLOOKUP(D12097,'SOAT LIQ'!$A$87:$C$3416,3,FALSE)</f>
        <v>7</v>
      </c>
      <c r="F12097" t="s">
        <v>21632</v>
      </c>
    </row>
    <row r="12098" spans="1:6" x14ac:dyDescent="0.25">
      <c r="A12098" t="s">
        <v>8469</v>
      </c>
      <c r="B12098" s="100" t="s">
        <v>13907</v>
      </c>
      <c r="C12098" s="99" t="s">
        <v>13908</v>
      </c>
      <c r="D12098" s="124">
        <v>15237</v>
      </c>
      <c r="E12098" s="157">
        <f>VLOOKUP(D12098,'SOAT LIQ'!$A$87:$C$3416,3,FALSE)</f>
        <v>7</v>
      </c>
      <c r="F12098" t="s">
        <v>21632</v>
      </c>
    </row>
    <row r="12099" spans="1:6" x14ac:dyDescent="0.25">
      <c r="A12099" t="s">
        <v>5904</v>
      </c>
      <c r="B12099" s="100" t="s">
        <v>13907</v>
      </c>
      <c r="C12099" s="99" t="s">
        <v>13908</v>
      </c>
      <c r="D12099" s="124">
        <v>15237</v>
      </c>
      <c r="E12099" s="157">
        <f>VLOOKUP(D12099,'SOAT LIQ'!$A$87:$C$3416,3,FALSE)</f>
        <v>7</v>
      </c>
      <c r="F12099" t="s">
        <v>21632</v>
      </c>
    </row>
    <row r="12100" spans="1:6" x14ac:dyDescent="0.25">
      <c r="A12100" t="s">
        <v>5922</v>
      </c>
      <c r="B12100" s="100" t="s">
        <v>13909</v>
      </c>
      <c r="C12100" s="99" t="s">
        <v>13908</v>
      </c>
      <c r="D12100" s="124">
        <v>15237</v>
      </c>
      <c r="E12100" s="157">
        <f>VLOOKUP(D12100,'SOAT LIQ'!$A$87:$C$3416,3,FALSE)</f>
        <v>7</v>
      </c>
      <c r="F12100" t="s">
        <v>21632</v>
      </c>
    </row>
    <row r="12101" spans="1:6" x14ac:dyDescent="0.25">
      <c r="A12101" t="s">
        <v>5773</v>
      </c>
      <c r="B12101" s="100" t="s">
        <v>13909</v>
      </c>
      <c r="C12101" s="99" t="s">
        <v>13908</v>
      </c>
      <c r="D12101" s="124">
        <v>15237</v>
      </c>
      <c r="E12101" s="157">
        <f>VLOOKUP(D12101,'SOAT LIQ'!$A$87:$C$3416,3,FALSE)</f>
        <v>7</v>
      </c>
      <c r="F12101" t="s">
        <v>21632</v>
      </c>
    </row>
    <row r="12102" spans="1:6" x14ac:dyDescent="0.25">
      <c r="A12102" t="s">
        <v>8469</v>
      </c>
      <c r="B12102" s="100" t="s">
        <v>13909</v>
      </c>
      <c r="C12102" s="99" t="s">
        <v>13908</v>
      </c>
      <c r="D12102" s="124">
        <v>15237</v>
      </c>
      <c r="E12102" s="157">
        <f>VLOOKUP(D12102,'SOAT LIQ'!$A$87:$C$3416,3,FALSE)</f>
        <v>7</v>
      </c>
      <c r="F12102" t="s">
        <v>21632</v>
      </c>
    </row>
    <row r="12103" spans="1:6" x14ac:dyDescent="0.25">
      <c r="A12103" t="s">
        <v>5904</v>
      </c>
      <c r="B12103" s="100" t="s">
        <v>13909</v>
      </c>
      <c r="C12103" s="99" t="s">
        <v>13908</v>
      </c>
      <c r="D12103" s="124">
        <v>15237</v>
      </c>
      <c r="E12103" s="157">
        <f>VLOOKUP(D12103,'SOAT LIQ'!$A$87:$C$3416,3,FALSE)</f>
        <v>7</v>
      </c>
      <c r="F12103" t="s">
        <v>21632</v>
      </c>
    </row>
    <row r="12104" spans="1:6" x14ac:dyDescent="0.25">
      <c r="A12104" t="s">
        <v>8469</v>
      </c>
      <c r="B12104" s="100" t="s">
        <v>13910</v>
      </c>
      <c r="C12104" s="99" t="s">
        <v>13908</v>
      </c>
      <c r="D12104" s="124">
        <v>15140</v>
      </c>
      <c r="E12104" s="157">
        <f>VLOOKUP(D12104,'SOAT LIQ'!$A$87:$C$3416,3,FALSE)</f>
        <v>7</v>
      </c>
      <c r="F12104" t="s">
        <v>21632</v>
      </c>
    </row>
    <row r="12105" spans="1:6" x14ac:dyDescent="0.25">
      <c r="A12105" t="s">
        <v>5773</v>
      </c>
      <c r="B12105" s="100" t="s">
        <v>13910</v>
      </c>
      <c r="C12105" s="99" t="s">
        <v>13908</v>
      </c>
      <c r="D12105" s="124">
        <v>15140</v>
      </c>
      <c r="E12105" s="157">
        <f>VLOOKUP(D12105,'SOAT LIQ'!$A$87:$C$3416,3,FALSE)</f>
        <v>7</v>
      </c>
      <c r="F12105" t="s">
        <v>21632</v>
      </c>
    </row>
    <row r="12106" spans="1:6" x14ac:dyDescent="0.25">
      <c r="A12106" t="s">
        <v>5922</v>
      </c>
      <c r="B12106" s="100" t="s">
        <v>13911</v>
      </c>
      <c r="C12106" s="99" t="s">
        <v>13908</v>
      </c>
      <c r="D12106" s="124">
        <v>15140</v>
      </c>
      <c r="E12106" s="157">
        <f>VLOOKUP(D12106,'SOAT LIQ'!$A$87:$C$3416,3,FALSE)</f>
        <v>7</v>
      </c>
      <c r="F12106" t="s">
        <v>21632</v>
      </c>
    </row>
    <row r="12107" spans="1:6" x14ac:dyDescent="0.25">
      <c r="A12107" t="s">
        <v>8469</v>
      </c>
      <c r="B12107" s="100" t="s">
        <v>13911</v>
      </c>
      <c r="C12107" s="99" t="s">
        <v>13908</v>
      </c>
      <c r="D12107" s="124">
        <v>15140</v>
      </c>
      <c r="E12107" s="157">
        <f>VLOOKUP(D12107,'SOAT LIQ'!$A$87:$C$3416,3,FALSE)</f>
        <v>7</v>
      </c>
      <c r="F12107" t="s">
        <v>21632</v>
      </c>
    </row>
    <row r="12108" spans="1:6" x14ac:dyDescent="0.25">
      <c r="A12108" t="s">
        <v>5922</v>
      </c>
      <c r="B12108" s="100" t="s">
        <v>13912</v>
      </c>
      <c r="C12108" s="99" t="s">
        <v>13908</v>
      </c>
      <c r="D12108" s="124">
        <v>15142</v>
      </c>
      <c r="E12108" s="157">
        <f>VLOOKUP(D12108,'SOAT LIQ'!$A$87:$C$3416,3,FALSE)</f>
        <v>13</v>
      </c>
      <c r="F12108" t="s">
        <v>21632</v>
      </c>
    </row>
    <row r="12109" spans="1:6" x14ac:dyDescent="0.25">
      <c r="A12109" t="s">
        <v>5773</v>
      </c>
      <c r="B12109" s="100" t="s">
        <v>13912</v>
      </c>
      <c r="C12109" s="99" t="s">
        <v>13908</v>
      </c>
      <c r="D12109" s="124">
        <v>15142</v>
      </c>
      <c r="E12109" s="157">
        <f>VLOOKUP(D12109,'SOAT LIQ'!$A$87:$C$3416,3,FALSE)</f>
        <v>13</v>
      </c>
      <c r="F12109" t="s">
        <v>21632</v>
      </c>
    </row>
    <row r="12110" spans="1:6" x14ac:dyDescent="0.25">
      <c r="A12110" t="s">
        <v>8469</v>
      </c>
      <c r="B12110" s="100" t="s">
        <v>13912</v>
      </c>
      <c r="C12110" s="99" t="s">
        <v>13908</v>
      </c>
      <c r="D12110" s="124">
        <v>15142</v>
      </c>
      <c r="E12110" s="157">
        <f>VLOOKUP(D12110,'SOAT LIQ'!$A$87:$C$3416,3,FALSE)</f>
        <v>13</v>
      </c>
      <c r="F12110" t="s">
        <v>21632</v>
      </c>
    </row>
    <row r="12111" spans="1:6" x14ac:dyDescent="0.25">
      <c r="A12111" t="s">
        <v>5922</v>
      </c>
      <c r="B12111" s="100" t="s">
        <v>13913</v>
      </c>
      <c r="C12111" s="99" t="s">
        <v>13914</v>
      </c>
      <c r="D12111" s="124">
        <v>15241</v>
      </c>
      <c r="E12111" s="157">
        <f>VLOOKUP(D12111,'SOAT LIQ'!$A$87:$C$3416,3,FALSE)</f>
        <v>13</v>
      </c>
      <c r="F12111" t="s">
        <v>21632</v>
      </c>
    </row>
    <row r="12112" spans="1:6" x14ac:dyDescent="0.25">
      <c r="A12112" t="s">
        <v>8469</v>
      </c>
      <c r="B12112" s="100" t="s">
        <v>13913</v>
      </c>
      <c r="C12112" s="99" t="s">
        <v>13914</v>
      </c>
      <c r="D12112" s="124">
        <v>15241</v>
      </c>
      <c r="E12112" s="157">
        <f>VLOOKUP(D12112,'SOAT LIQ'!$A$87:$C$3416,3,FALSE)</f>
        <v>13</v>
      </c>
      <c r="F12112" t="s">
        <v>21632</v>
      </c>
    </row>
    <row r="12113" spans="1:6" x14ac:dyDescent="0.25">
      <c r="A12113" t="s">
        <v>5773</v>
      </c>
      <c r="B12113" s="100" t="s">
        <v>13916</v>
      </c>
      <c r="C12113" s="99" t="s">
        <v>13915</v>
      </c>
      <c r="D12113" s="124">
        <v>15256</v>
      </c>
      <c r="E12113" s="157">
        <f>VLOOKUP(D12113,'SOAT LIQ'!$A$87:$C$3416,3,FALSE)</f>
        <v>12</v>
      </c>
      <c r="F12113" t="s">
        <v>21632</v>
      </c>
    </row>
    <row r="12114" spans="1:6" x14ac:dyDescent="0.25">
      <c r="A12114" t="s">
        <v>8469</v>
      </c>
      <c r="B12114" s="100" t="s">
        <v>13916</v>
      </c>
      <c r="C12114" s="99" t="s">
        <v>13915</v>
      </c>
      <c r="D12114" s="124">
        <v>15256</v>
      </c>
      <c r="E12114" s="157">
        <f>VLOOKUP(D12114,'SOAT LIQ'!$A$87:$C$3416,3,FALSE)</f>
        <v>12</v>
      </c>
      <c r="F12114" t="s">
        <v>21632</v>
      </c>
    </row>
    <row r="12115" spans="1:6" x14ac:dyDescent="0.25">
      <c r="A12115" t="s">
        <v>5773</v>
      </c>
      <c r="B12115" s="100" t="s">
        <v>13917</v>
      </c>
      <c r="C12115" s="99" t="s">
        <v>13915</v>
      </c>
      <c r="D12115" s="124">
        <v>15256</v>
      </c>
      <c r="E12115" s="157">
        <f>VLOOKUP(D12115,'SOAT LIQ'!$A$87:$C$3416,3,FALSE)</f>
        <v>12</v>
      </c>
      <c r="F12115" t="s">
        <v>21632</v>
      </c>
    </row>
    <row r="12116" spans="1:6" x14ac:dyDescent="0.25">
      <c r="A12116" t="s">
        <v>8469</v>
      </c>
      <c r="B12116" s="100" t="s">
        <v>13917</v>
      </c>
      <c r="C12116" s="99" t="s">
        <v>13915</v>
      </c>
      <c r="D12116" s="124">
        <v>15256</v>
      </c>
      <c r="E12116" s="157">
        <f>VLOOKUP(D12116,'SOAT LIQ'!$A$87:$C$3416,3,FALSE)</f>
        <v>12</v>
      </c>
      <c r="F12116" t="s">
        <v>21632</v>
      </c>
    </row>
    <row r="12117" spans="1:6" x14ac:dyDescent="0.25">
      <c r="A12117" t="s">
        <v>5773</v>
      </c>
      <c r="B12117" s="100" t="s">
        <v>13918</v>
      </c>
      <c r="C12117" s="100"/>
      <c r="D12117" s="124"/>
      <c r="E12117" s="157" t="e">
        <f>VLOOKUP(D12117,'SOAT LIQ'!$A$87:$C$3416,3,FALSE)</f>
        <v>#N/A</v>
      </c>
      <c r="F12117" t="s">
        <v>21632</v>
      </c>
    </row>
    <row r="12118" spans="1:6" x14ac:dyDescent="0.25">
      <c r="A12118" t="s">
        <v>8469</v>
      </c>
      <c r="B12118" s="100" t="s">
        <v>13918</v>
      </c>
      <c r="C12118" s="100"/>
      <c r="D12118" s="124"/>
      <c r="E12118" s="157" t="e">
        <f>VLOOKUP(D12118,'SOAT LIQ'!$A$87:$C$3416,3,FALSE)</f>
        <v>#N/A</v>
      </c>
      <c r="F12118" t="s">
        <v>21632</v>
      </c>
    </row>
    <row r="12119" spans="1:6" x14ac:dyDescent="0.25">
      <c r="A12119" t="s">
        <v>5773</v>
      </c>
      <c r="B12119" s="100" t="s">
        <v>13919</v>
      </c>
      <c r="C12119" s="100"/>
      <c r="D12119" s="124"/>
      <c r="E12119" s="157" t="e">
        <f>VLOOKUP(D12119,'SOAT LIQ'!$A$87:$C$3416,3,FALSE)</f>
        <v>#N/A</v>
      </c>
      <c r="F12119" t="s">
        <v>21632</v>
      </c>
    </row>
    <row r="12120" spans="1:6" x14ac:dyDescent="0.25">
      <c r="A12120" t="s">
        <v>8469</v>
      </c>
      <c r="B12120" s="100" t="s">
        <v>13919</v>
      </c>
      <c r="C12120" s="100"/>
      <c r="D12120" s="124"/>
      <c r="E12120" s="157" t="e">
        <f>VLOOKUP(D12120,'SOAT LIQ'!$A$87:$C$3416,3,FALSE)</f>
        <v>#N/A</v>
      </c>
      <c r="F12120" t="s">
        <v>21632</v>
      </c>
    </row>
    <row r="12121" spans="1:6" x14ac:dyDescent="0.25">
      <c r="A12121" t="s">
        <v>5922</v>
      </c>
      <c r="B12121" s="100" t="s">
        <v>13920</v>
      </c>
      <c r="C12121" s="99" t="s">
        <v>13921</v>
      </c>
      <c r="D12121" s="124">
        <v>10102</v>
      </c>
      <c r="E12121" s="157">
        <f>VLOOKUP(D12121,'SOAT LIQ'!$A$87:$C$3416,3,FALSE)</f>
        <v>4</v>
      </c>
      <c r="F12121" t="s">
        <v>21632</v>
      </c>
    </row>
    <row r="12122" spans="1:6" x14ac:dyDescent="0.25">
      <c r="A12122" t="s">
        <v>8469</v>
      </c>
      <c r="B12122" s="100" t="s">
        <v>13920</v>
      </c>
      <c r="C12122" s="99" t="s">
        <v>13921</v>
      </c>
      <c r="D12122" s="124">
        <v>10102</v>
      </c>
      <c r="E12122" s="157">
        <f>VLOOKUP(D12122,'SOAT LIQ'!$A$87:$C$3416,3,FALSE)</f>
        <v>4</v>
      </c>
      <c r="F12122" t="s">
        <v>21632</v>
      </c>
    </row>
    <row r="12123" spans="1:6" x14ac:dyDescent="0.25">
      <c r="A12123" t="s">
        <v>5922</v>
      </c>
      <c r="B12123" s="100" t="s">
        <v>13922</v>
      </c>
      <c r="C12123" s="99" t="s">
        <v>13921</v>
      </c>
      <c r="D12123" s="124">
        <v>10102</v>
      </c>
      <c r="E12123" s="157">
        <f>VLOOKUP(D12123,'SOAT LIQ'!$A$87:$C$3416,3,FALSE)</f>
        <v>4</v>
      </c>
      <c r="F12123" t="s">
        <v>21632</v>
      </c>
    </row>
    <row r="12124" spans="1:6" x14ac:dyDescent="0.25">
      <c r="A12124" t="s">
        <v>8469</v>
      </c>
      <c r="B12124" s="100" t="s">
        <v>13922</v>
      </c>
      <c r="C12124" s="99" t="s">
        <v>13921</v>
      </c>
      <c r="D12124" s="124">
        <v>10102</v>
      </c>
      <c r="E12124" s="157">
        <f>VLOOKUP(D12124,'SOAT LIQ'!$A$87:$C$3416,3,FALSE)</f>
        <v>4</v>
      </c>
      <c r="F12124" t="s">
        <v>21632</v>
      </c>
    </row>
    <row r="12125" spans="1:6" x14ac:dyDescent="0.25">
      <c r="A12125" t="s">
        <v>5904</v>
      </c>
      <c r="B12125" s="100" t="s">
        <v>4502</v>
      </c>
      <c r="C12125" s="99" t="s">
        <v>13923</v>
      </c>
      <c r="D12125" s="124">
        <v>17900</v>
      </c>
      <c r="E12125" s="157">
        <f>VLOOKUP(D12125,'SOAT LIQ'!$A$87:$C$3416,3,FALSE)</f>
        <v>2</v>
      </c>
      <c r="F12125" t="s">
        <v>21632</v>
      </c>
    </row>
    <row r="12126" spans="1:6" x14ac:dyDescent="0.25">
      <c r="A12126" t="s">
        <v>11060</v>
      </c>
      <c r="B12126" s="100" t="s">
        <v>4502</v>
      </c>
      <c r="C12126" s="99" t="s">
        <v>13923</v>
      </c>
      <c r="D12126" s="124">
        <v>17900</v>
      </c>
      <c r="E12126" s="157">
        <f>VLOOKUP(D12126,'SOAT LIQ'!$A$87:$C$3416,3,FALSE)</f>
        <v>2</v>
      </c>
      <c r="F12126" t="s">
        <v>21632</v>
      </c>
    </row>
    <row r="12127" spans="1:6" x14ac:dyDescent="0.25">
      <c r="A12127" t="s">
        <v>5904</v>
      </c>
      <c r="B12127" s="100" t="s">
        <v>4502</v>
      </c>
      <c r="C12127" s="99" t="s">
        <v>13923</v>
      </c>
      <c r="D12127" s="124">
        <v>17900</v>
      </c>
      <c r="E12127" s="157">
        <f>VLOOKUP(D12127,'SOAT LIQ'!$A$87:$C$3416,3,FALSE)</f>
        <v>2</v>
      </c>
      <c r="F12127" t="s">
        <v>21632</v>
      </c>
    </row>
    <row r="12128" spans="1:6" x14ac:dyDescent="0.25">
      <c r="A12128" t="s">
        <v>11061</v>
      </c>
      <c r="B12128" s="100" t="s">
        <v>4502</v>
      </c>
      <c r="C12128" s="99" t="s">
        <v>13923</v>
      </c>
      <c r="D12128" s="124">
        <v>17900</v>
      </c>
      <c r="E12128" s="157">
        <f>VLOOKUP(D12128,'SOAT LIQ'!$A$87:$C$3416,3,FALSE)</f>
        <v>2</v>
      </c>
      <c r="F12128" t="s">
        <v>21632</v>
      </c>
    </row>
    <row r="12129" spans="1:6" x14ac:dyDescent="0.25">
      <c r="A12129" t="s">
        <v>4339</v>
      </c>
      <c r="B12129" s="100" t="s">
        <v>4502</v>
      </c>
      <c r="C12129" s="99" t="s">
        <v>13923</v>
      </c>
      <c r="D12129" s="124">
        <v>17900</v>
      </c>
      <c r="E12129" s="157">
        <f>VLOOKUP(D12129,'SOAT LIQ'!$A$87:$C$3416,3,FALSE)</f>
        <v>2</v>
      </c>
      <c r="F12129" t="s">
        <v>21632</v>
      </c>
    </row>
    <row r="12130" spans="1:6" x14ac:dyDescent="0.25">
      <c r="A12130" t="s">
        <v>5904</v>
      </c>
      <c r="B12130" s="100" t="s">
        <v>13925</v>
      </c>
      <c r="C12130" s="99" t="s">
        <v>13924</v>
      </c>
      <c r="D12130" s="124">
        <v>17900</v>
      </c>
      <c r="E12130" s="157">
        <f>VLOOKUP(D12130,'SOAT LIQ'!$A$87:$C$3416,3,FALSE)</f>
        <v>2</v>
      </c>
      <c r="F12130" t="s">
        <v>21632</v>
      </c>
    </row>
    <row r="12131" spans="1:6" x14ac:dyDescent="0.25">
      <c r="A12131" t="s">
        <v>11060</v>
      </c>
      <c r="B12131" s="100" t="s">
        <v>13925</v>
      </c>
      <c r="C12131" s="99" t="s">
        <v>13924</v>
      </c>
      <c r="D12131" s="124">
        <v>17900</v>
      </c>
      <c r="E12131" s="157">
        <f>VLOOKUP(D12131,'SOAT LIQ'!$A$87:$C$3416,3,FALSE)</f>
        <v>2</v>
      </c>
      <c r="F12131" t="s">
        <v>21632</v>
      </c>
    </row>
    <row r="12132" spans="1:6" x14ac:dyDescent="0.25">
      <c r="A12132" t="s">
        <v>5904</v>
      </c>
      <c r="B12132" s="100" t="s">
        <v>13925</v>
      </c>
      <c r="C12132" s="99" t="s">
        <v>13924</v>
      </c>
      <c r="D12132" s="124">
        <v>17900</v>
      </c>
      <c r="E12132" s="157">
        <f>VLOOKUP(D12132,'SOAT LIQ'!$A$87:$C$3416,3,FALSE)</f>
        <v>2</v>
      </c>
      <c r="F12132" t="s">
        <v>21632</v>
      </c>
    </row>
    <row r="12133" spans="1:6" x14ac:dyDescent="0.25">
      <c r="A12133" t="s">
        <v>11061</v>
      </c>
      <c r="B12133" s="100" t="s">
        <v>13925</v>
      </c>
      <c r="C12133" s="99" t="s">
        <v>13924</v>
      </c>
      <c r="D12133" s="124">
        <v>17900</v>
      </c>
      <c r="E12133" s="157">
        <f>VLOOKUP(D12133,'SOAT LIQ'!$A$87:$C$3416,3,FALSE)</f>
        <v>2</v>
      </c>
      <c r="F12133" t="s">
        <v>21632</v>
      </c>
    </row>
    <row r="12134" spans="1:6" x14ac:dyDescent="0.25">
      <c r="A12134" t="s">
        <v>4339</v>
      </c>
      <c r="B12134" s="100" t="s">
        <v>13925</v>
      </c>
      <c r="C12134" s="99" t="s">
        <v>13924</v>
      </c>
      <c r="D12134" s="124">
        <v>17900</v>
      </c>
      <c r="E12134" s="157">
        <f>VLOOKUP(D12134,'SOAT LIQ'!$A$87:$C$3416,3,FALSE)</f>
        <v>2</v>
      </c>
      <c r="F12134" t="s">
        <v>21632</v>
      </c>
    </row>
    <row r="12135" spans="1:6" x14ac:dyDescent="0.25">
      <c r="A12135" t="s">
        <v>11060</v>
      </c>
      <c r="B12135" s="100" t="s">
        <v>13927</v>
      </c>
      <c r="C12135" s="99" t="s">
        <v>13926</v>
      </c>
      <c r="D12135" s="124">
        <v>17900</v>
      </c>
      <c r="E12135" s="157">
        <f>VLOOKUP(D12135,'SOAT LIQ'!$A$87:$C$3416,3,FALSE)</f>
        <v>2</v>
      </c>
      <c r="F12135" t="s">
        <v>21632</v>
      </c>
    </row>
    <row r="12136" spans="1:6" x14ac:dyDescent="0.25">
      <c r="A12136" t="s">
        <v>4339</v>
      </c>
      <c r="B12136" s="100" t="s">
        <v>13927</v>
      </c>
      <c r="C12136" s="99" t="s">
        <v>13926</v>
      </c>
      <c r="D12136" s="124">
        <v>17900</v>
      </c>
      <c r="E12136" s="157">
        <f>VLOOKUP(D12136,'SOAT LIQ'!$A$87:$C$3416,3,FALSE)</f>
        <v>2</v>
      </c>
      <c r="F12136" t="s">
        <v>21632</v>
      </c>
    </row>
    <row r="12137" spans="1:6" x14ac:dyDescent="0.25">
      <c r="A12137" t="s">
        <v>5904</v>
      </c>
      <c r="B12137" s="100" t="s">
        <v>13927</v>
      </c>
      <c r="C12137" s="99" t="s">
        <v>13926</v>
      </c>
      <c r="D12137" s="124">
        <v>17900</v>
      </c>
      <c r="E12137" s="157">
        <f>VLOOKUP(D12137,'SOAT LIQ'!$A$87:$C$3416,3,FALSE)</f>
        <v>2</v>
      </c>
      <c r="F12137" t="s">
        <v>21632</v>
      </c>
    </row>
    <row r="12138" spans="1:6" x14ac:dyDescent="0.25">
      <c r="A12138" t="s">
        <v>5904</v>
      </c>
      <c r="B12138" s="100" t="s">
        <v>13927</v>
      </c>
      <c r="C12138" s="99" t="s">
        <v>13926</v>
      </c>
      <c r="D12138" s="124">
        <v>17900</v>
      </c>
      <c r="E12138" s="157">
        <f>VLOOKUP(D12138,'SOAT LIQ'!$A$87:$C$3416,3,FALSE)</f>
        <v>2</v>
      </c>
      <c r="F12138" t="s">
        <v>21632</v>
      </c>
    </row>
    <row r="12139" spans="1:6" x14ac:dyDescent="0.25">
      <c r="A12139" t="s">
        <v>11061</v>
      </c>
      <c r="B12139" s="100" t="s">
        <v>13927</v>
      </c>
      <c r="C12139" s="99" t="s">
        <v>13926</v>
      </c>
      <c r="D12139" s="124">
        <v>17900</v>
      </c>
      <c r="E12139" s="157">
        <f>VLOOKUP(D12139,'SOAT LIQ'!$A$87:$C$3416,3,FALSE)</f>
        <v>2</v>
      </c>
      <c r="F12139" t="s">
        <v>21632</v>
      </c>
    </row>
    <row r="12140" spans="1:6" x14ac:dyDescent="0.25">
      <c r="A12140" t="s">
        <v>11060</v>
      </c>
      <c r="B12140" s="100" t="s">
        <v>13928</v>
      </c>
      <c r="C12140" s="99" t="s">
        <v>13929</v>
      </c>
      <c r="D12140" s="124">
        <v>34101</v>
      </c>
      <c r="E12140" s="157" t="e">
        <f>VLOOKUP(D12140,'SOAT LIQ'!$A$87:$C$3416,3,FALSE)</f>
        <v>#N/A</v>
      </c>
    </row>
    <row r="12141" spans="1:6" x14ac:dyDescent="0.25">
      <c r="A12141" t="s">
        <v>13930</v>
      </c>
      <c r="B12141" s="100" t="s">
        <v>13928</v>
      </c>
      <c r="C12141" s="99" t="s">
        <v>13929</v>
      </c>
      <c r="D12141" s="124">
        <v>34101</v>
      </c>
      <c r="E12141" s="157" t="e">
        <f>VLOOKUP(D12141,'SOAT LIQ'!$A$87:$C$3416,3,FALSE)</f>
        <v>#N/A</v>
      </c>
    </row>
    <row r="12142" spans="1:6" x14ac:dyDescent="0.25">
      <c r="A12142" t="s">
        <v>8282</v>
      </c>
      <c r="B12142" s="100" t="s">
        <v>13928</v>
      </c>
      <c r="C12142" s="99" t="s">
        <v>13929</v>
      </c>
      <c r="D12142" s="124">
        <v>34101</v>
      </c>
      <c r="E12142" s="157" t="e">
        <f>VLOOKUP(D12142,'SOAT LIQ'!$A$87:$C$3416,3,FALSE)</f>
        <v>#N/A</v>
      </c>
    </row>
    <row r="12143" spans="1:6" x14ac:dyDescent="0.25">
      <c r="A12143" t="s">
        <v>8282</v>
      </c>
      <c r="B12143" s="100" t="s">
        <v>13931</v>
      </c>
      <c r="C12143" s="99" t="s">
        <v>13929</v>
      </c>
      <c r="D12143" s="124">
        <v>34101</v>
      </c>
      <c r="E12143" s="157" t="e">
        <f>VLOOKUP(D12143,'SOAT LIQ'!$A$87:$C$3416,3,FALSE)</f>
        <v>#N/A</v>
      </c>
    </row>
    <row r="12144" spans="1:6" x14ac:dyDescent="0.25">
      <c r="A12144" t="s">
        <v>13930</v>
      </c>
      <c r="B12144" s="100" t="s">
        <v>13931</v>
      </c>
      <c r="C12144" s="99" t="s">
        <v>13929</v>
      </c>
      <c r="D12144" s="124">
        <v>34101</v>
      </c>
      <c r="E12144" s="157" t="e">
        <f>VLOOKUP(D12144,'SOAT LIQ'!$A$87:$C$3416,3,FALSE)</f>
        <v>#N/A</v>
      </c>
    </row>
    <row r="12145" spans="1:6" x14ac:dyDescent="0.25">
      <c r="A12145" t="s">
        <v>13932</v>
      </c>
      <c r="B12145" s="100" t="s">
        <v>13931</v>
      </c>
      <c r="C12145" s="99" t="s">
        <v>13929</v>
      </c>
      <c r="D12145" s="124">
        <v>34101</v>
      </c>
      <c r="E12145" s="157" t="e">
        <f>VLOOKUP(D12145,'SOAT LIQ'!$A$87:$C$3416,3,FALSE)</f>
        <v>#N/A</v>
      </c>
    </row>
    <row r="12146" spans="1:6" x14ac:dyDescent="0.25">
      <c r="A12146" t="s">
        <v>8282</v>
      </c>
      <c r="B12146" s="100" t="s">
        <v>13933</v>
      </c>
      <c r="C12146" s="99" t="s">
        <v>13929</v>
      </c>
      <c r="D12146" s="124">
        <v>34101</v>
      </c>
      <c r="E12146" s="157" t="e">
        <f>VLOOKUP(D12146,'SOAT LIQ'!$A$87:$C$3416,3,FALSE)</f>
        <v>#N/A</v>
      </c>
    </row>
    <row r="12147" spans="1:6" x14ac:dyDescent="0.25">
      <c r="A12147" t="s">
        <v>13930</v>
      </c>
      <c r="B12147" s="100" t="s">
        <v>13933</v>
      </c>
      <c r="C12147" s="99" t="s">
        <v>13929</v>
      </c>
      <c r="D12147" s="124">
        <v>34101</v>
      </c>
      <c r="E12147" s="157" t="e">
        <f>VLOOKUP(D12147,'SOAT LIQ'!$A$87:$C$3416,3,FALSE)</f>
        <v>#N/A</v>
      </c>
    </row>
    <row r="12148" spans="1:6" x14ac:dyDescent="0.25">
      <c r="A12148" t="s">
        <v>6498</v>
      </c>
      <c r="B12148" s="100" t="s">
        <v>13934</v>
      </c>
      <c r="C12148" s="99" t="s">
        <v>13929</v>
      </c>
      <c r="D12148" s="124">
        <v>34101</v>
      </c>
      <c r="E12148" s="157" t="e">
        <f>VLOOKUP(D12148,'SOAT LIQ'!$A$87:$C$3416,3,FALSE)</f>
        <v>#N/A</v>
      </c>
      <c r="F12148" t="s">
        <v>21635</v>
      </c>
    </row>
    <row r="12149" spans="1:6" x14ac:dyDescent="0.25">
      <c r="A12149" t="s">
        <v>13930</v>
      </c>
      <c r="B12149" s="100" t="s">
        <v>13934</v>
      </c>
      <c r="C12149" s="99" t="s">
        <v>13929</v>
      </c>
      <c r="D12149" s="124">
        <v>34101</v>
      </c>
      <c r="E12149" s="157" t="e">
        <f>VLOOKUP(D12149,'SOAT LIQ'!$A$87:$C$3416,3,FALSE)</f>
        <v>#N/A</v>
      </c>
    </row>
    <row r="12150" spans="1:6" x14ac:dyDescent="0.25">
      <c r="A12150" t="s">
        <v>6501</v>
      </c>
      <c r="B12150" s="100" t="s">
        <v>13934</v>
      </c>
      <c r="C12150" s="99" t="s">
        <v>13929</v>
      </c>
      <c r="D12150" s="124">
        <v>34101</v>
      </c>
      <c r="E12150" s="157" t="e">
        <f>VLOOKUP(D12150,'SOAT LIQ'!$A$87:$C$3416,3,FALSE)</f>
        <v>#N/A</v>
      </c>
      <c r="F12150" t="s">
        <v>21635</v>
      </c>
    </row>
    <row r="12151" spans="1:6" x14ac:dyDescent="0.25">
      <c r="A12151" t="s">
        <v>6498</v>
      </c>
      <c r="B12151" s="100" t="s">
        <v>13935</v>
      </c>
      <c r="C12151" s="99" t="s">
        <v>13936</v>
      </c>
      <c r="D12151" s="124">
        <v>19612</v>
      </c>
      <c r="E12151" s="157" t="e">
        <f>VLOOKUP(D12151,'SOAT LIQ'!$A$87:$C$3416,3,FALSE)</f>
        <v>#N/A</v>
      </c>
      <c r="F12151" t="s">
        <v>21635</v>
      </c>
    </row>
    <row r="12152" spans="1:6" x14ac:dyDescent="0.25">
      <c r="A12152" t="s">
        <v>6501</v>
      </c>
      <c r="B12152" s="100" t="s">
        <v>13935</v>
      </c>
      <c r="C12152" s="99" t="s">
        <v>13936</v>
      </c>
      <c r="D12152" s="124">
        <v>19612</v>
      </c>
      <c r="E12152" s="157" t="e">
        <f>VLOOKUP(D12152,'SOAT LIQ'!$A$87:$C$3416,3,FALSE)</f>
        <v>#N/A</v>
      </c>
      <c r="F12152" t="s">
        <v>21635</v>
      </c>
    </row>
    <row r="12153" spans="1:6" x14ac:dyDescent="0.25">
      <c r="A12153" t="s">
        <v>6498</v>
      </c>
      <c r="B12153" s="100" t="s">
        <v>13937</v>
      </c>
      <c r="C12153" s="99" t="s">
        <v>13929</v>
      </c>
      <c r="D12153" s="124">
        <v>34101</v>
      </c>
      <c r="E12153" s="157" t="e">
        <f>VLOOKUP(D12153,'SOAT LIQ'!$A$87:$C$3416,3,FALSE)</f>
        <v>#N/A</v>
      </c>
      <c r="F12153" t="s">
        <v>21635</v>
      </c>
    </row>
    <row r="12154" spans="1:6" x14ac:dyDescent="0.25">
      <c r="A12154" t="s">
        <v>6501</v>
      </c>
      <c r="B12154" s="100" t="s">
        <v>13937</v>
      </c>
      <c r="C12154" s="99" t="s">
        <v>13929</v>
      </c>
      <c r="D12154" s="124">
        <v>34101</v>
      </c>
      <c r="E12154" s="157" t="e">
        <f>VLOOKUP(D12154,'SOAT LIQ'!$A$87:$C$3416,3,FALSE)</f>
        <v>#N/A</v>
      </c>
      <c r="F12154" t="s">
        <v>21635</v>
      </c>
    </row>
    <row r="12155" spans="1:6" x14ac:dyDescent="0.25">
      <c r="A12155" t="s">
        <v>13930</v>
      </c>
      <c r="B12155" s="100" t="s">
        <v>13937</v>
      </c>
      <c r="C12155" s="99" t="s">
        <v>13929</v>
      </c>
      <c r="D12155" s="124">
        <v>34101</v>
      </c>
      <c r="E12155" s="157" t="e">
        <f>VLOOKUP(D12155,'SOAT LIQ'!$A$87:$C$3416,3,FALSE)</f>
        <v>#N/A</v>
      </c>
    </row>
    <row r="12156" spans="1:6" x14ac:dyDescent="0.25">
      <c r="A12156" t="s">
        <v>6498</v>
      </c>
      <c r="B12156" s="100" t="s">
        <v>13938</v>
      </c>
      <c r="C12156" s="99" t="s">
        <v>13939</v>
      </c>
      <c r="D12156" s="124">
        <v>19843</v>
      </c>
      <c r="E12156" s="157" t="e">
        <f>VLOOKUP(D12156,'SOAT LIQ'!$A$87:$C$3416,3,FALSE)</f>
        <v>#N/A</v>
      </c>
      <c r="F12156" t="s">
        <v>21635</v>
      </c>
    </row>
    <row r="12157" spans="1:6" x14ac:dyDescent="0.25">
      <c r="A12157" t="s">
        <v>6501</v>
      </c>
      <c r="B12157" s="100" t="s">
        <v>13938</v>
      </c>
      <c r="C12157" s="99" t="s">
        <v>13939</v>
      </c>
      <c r="D12157" s="124">
        <v>19843</v>
      </c>
      <c r="E12157" s="157" t="e">
        <f>VLOOKUP(D12157,'SOAT LIQ'!$A$87:$C$3416,3,FALSE)</f>
        <v>#N/A</v>
      </c>
      <c r="F12157" t="s">
        <v>21635</v>
      </c>
    </row>
    <row r="12158" spans="1:6" x14ac:dyDescent="0.25">
      <c r="A12158" t="s">
        <v>13930</v>
      </c>
      <c r="B12158" s="100" t="s">
        <v>13938</v>
      </c>
      <c r="C12158" s="99" t="s">
        <v>13939</v>
      </c>
      <c r="D12158" s="124">
        <v>19843</v>
      </c>
      <c r="E12158" s="157" t="e">
        <f>VLOOKUP(D12158,'SOAT LIQ'!$A$87:$C$3416,3,FALSE)</f>
        <v>#N/A</v>
      </c>
    </row>
    <row r="12159" spans="1:6" x14ac:dyDescent="0.25">
      <c r="A12159" t="s">
        <v>6498</v>
      </c>
      <c r="B12159" s="100" t="s">
        <v>13940</v>
      </c>
      <c r="C12159" s="99" t="s">
        <v>13941</v>
      </c>
      <c r="D12159" s="124">
        <v>19612</v>
      </c>
      <c r="E12159" s="157" t="e">
        <f>VLOOKUP(D12159,'SOAT LIQ'!$A$87:$C$3416,3,FALSE)</f>
        <v>#N/A</v>
      </c>
      <c r="F12159" t="s">
        <v>21635</v>
      </c>
    </row>
    <row r="12160" spans="1:6" x14ac:dyDescent="0.25">
      <c r="A12160" t="s">
        <v>6501</v>
      </c>
      <c r="B12160" s="100" t="s">
        <v>13940</v>
      </c>
      <c r="C12160" s="99" t="s">
        <v>13941</v>
      </c>
      <c r="D12160" s="124">
        <v>19612</v>
      </c>
      <c r="E12160" s="157" t="e">
        <f>VLOOKUP(D12160,'SOAT LIQ'!$A$87:$C$3416,3,FALSE)</f>
        <v>#N/A</v>
      </c>
      <c r="F12160" t="s">
        <v>21635</v>
      </c>
    </row>
    <row r="12161" spans="1:6" x14ac:dyDescent="0.25">
      <c r="A12161" t="s">
        <v>13930</v>
      </c>
      <c r="B12161" s="100" t="s">
        <v>13940</v>
      </c>
      <c r="C12161" s="99" t="s">
        <v>13941</v>
      </c>
      <c r="D12161" s="124">
        <v>19612</v>
      </c>
      <c r="E12161" s="157" t="e">
        <f>VLOOKUP(D12161,'SOAT LIQ'!$A$87:$C$3416,3,FALSE)</f>
        <v>#N/A</v>
      </c>
    </row>
    <row r="12162" spans="1:6" x14ac:dyDescent="0.25">
      <c r="A12162" t="s">
        <v>6498</v>
      </c>
      <c r="B12162" s="100" t="s">
        <v>13942</v>
      </c>
      <c r="C12162" s="99" t="s">
        <v>13943</v>
      </c>
      <c r="D12162" s="124">
        <v>19941</v>
      </c>
      <c r="E12162" s="157" t="e">
        <f>VLOOKUP(D12162,'SOAT LIQ'!$A$87:$C$3416,3,FALSE)</f>
        <v>#N/A</v>
      </c>
      <c r="F12162" t="s">
        <v>21635</v>
      </c>
    </row>
    <row r="12163" spans="1:6" x14ac:dyDescent="0.25">
      <c r="A12163" t="s">
        <v>6501</v>
      </c>
      <c r="B12163" s="100" t="s">
        <v>13942</v>
      </c>
      <c r="C12163" s="99" t="s">
        <v>13943</v>
      </c>
      <c r="D12163" s="124">
        <v>19941</v>
      </c>
      <c r="E12163" s="157" t="e">
        <f>VLOOKUP(D12163,'SOAT LIQ'!$A$87:$C$3416,3,FALSE)</f>
        <v>#N/A</v>
      </c>
      <c r="F12163" t="s">
        <v>21635</v>
      </c>
    </row>
    <row r="12164" spans="1:6" x14ac:dyDescent="0.25">
      <c r="A12164" t="s">
        <v>8282</v>
      </c>
      <c r="B12164" s="100" t="s">
        <v>13944</v>
      </c>
      <c r="C12164" s="99" t="s">
        <v>13929</v>
      </c>
      <c r="D12164" s="124">
        <v>34101</v>
      </c>
      <c r="E12164" s="157" t="e">
        <f>VLOOKUP(D12164,'SOAT LIQ'!$A$87:$C$3416,3,FALSE)</f>
        <v>#N/A</v>
      </c>
    </row>
    <row r="12165" spans="1:6" x14ac:dyDescent="0.25">
      <c r="A12165" t="s">
        <v>6498</v>
      </c>
      <c r="B12165" s="100" t="s">
        <v>13944</v>
      </c>
      <c r="C12165" s="99" t="s">
        <v>13929</v>
      </c>
      <c r="D12165" s="124">
        <v>34101</v>
      </c>
      <c r="E12165" s="157" t="e">
        <f>VLOOKUP(D12165,'SOAT LIQ'!$A$87:$C$3416,3,FALSE)</f>
        <v>#N/A</v>
      </c>
      <c r="F12165" t="s">
        <v>21635</v>
      </c>
    </row>
    <row r="12166" spans="1:6" x14ac:dyDescent="0.25">
      <c r="A12166" t="s">
        <v>11060</v>
      </c>
      <c r="B12166" s="100" t="s">
        <v>13944</v>
      </c>
      <c r="C12166" s="99" t="s">
        <v>13929</v>
      </c>
      <c r="D12166" s="124">
        <v>34101</v>
      </c>
      <c r="E12166" s="157" t="e">
        <f>VLOOKUP(D12166,'SOAT LIQ'!$A$87:$C$3416,3,FALSE)</f>
        <v>#N/A</v>
      </c>
    </row>
    <row r="12167" spans="1:6" x14ac:dyDescent="0.25">
      <c r="A12167" t="s">
        <v>6501</v>
      </c>
      <c r="B12167" s="100" t="s">
        <v>13944</v>
      </c>
      <c r="C12167" s="99" t="s">
        <v>13929</v>
      </c>
      <c r="D12167" s="124">
        <v>34101</v>
      </c>
      <c r="E12167" s="157" t="e">
        <f>VLOOKUP(D12167,'SOAT LIQ'!$A$87:$C$3416,3,FALSE)</f>
        <v>#N/A</v>
      </c>
      <c r="F12167" t="s">
        <v>21635</v>
      </c>
    </row>
    <row r="12168" spans="1:6" x14ac:dyDescent="0.25">
      <c r="A12168" t="s">
        <v>13930</v>
      </c>
      <c r="B12168" s="100" t="s">
        <v>13944</v>
      </c>
      <c r="C12168" s="99" t="s">
        <v>13929</v>
      </c>
      <c r="D12168" s="124">
        <v>34101</v>
      </c>
      <c r="E12168" s="157" t="e">
        <f>VLOOKUP(D12168,'SOAT LIQ'!$A$87:$C$3416,3,FALSE)</f>
        <v>#N/A</v>
      </c>
    </row>
    <row r="12169" spans="1:6" x14ac:dyDescent="0.25">
      <c r="A12169" t="s">
        <v>4339</v>
      </c>
      <c r="B12169" s="100" t="s">
        <v>13945</v>
      </c>
      <c r="C12169" s="100"/>
      <c r="D12169" s="124"/>
      <c r="E12169" s="157" t="e">
        <f>VLOOKUP(D12169,'SOAT LIQ'!$A$87:$C$3416,3,FALSE)</f>
        <v>#N/A</v>
      </c>
      <c r="F12169" t="s">
        <v>21632</v>
      </c>
    </row>
    <row r="12170" spans="1:6" x14ac:dyDescent="0.25">
      <c r="A12170" t="s">
        <v>5773</v>
      </c>
      <c r="B12170" s="100" t="s">
        <v>13945</v>
      </c>
      <c r="C12170" s="100"/>
      <c r="D12170" s="124"/>
      <c r="E12170" s="157" t="e">
        <f>VLOOKUP(D12170,'SOAT LIQ'!$A$87:$C$3416,3,FALSE)</f>
        <v>#N/A</v>
      </c>
      <c r="F12170" t="s">
        <v>21632</v>
      </c>
    </row>
    <row r="12171" spans="1:6" x14ac:dyDescent="0.25">
      <c r="A12171" t="s">
        <v>4339</v>
      </c>
      <c r="B12171" s="100" t="s">
        <v>13946</v>
      </c>
      <c r="C12171" s="100"/>
      <c r="D12171" s="124"/>
      <c r="E12171" s="157" t="e">
        <f>VLOOKUP(D12171,'SOAT LIQ'!$A$87:$C$3416,3,FALSE)</f>
        <v>#N/A</v>
      </c>
      <c r="F12171" t="s">
        <v>21632</v>
      </c>
    </row>
    <row r="12172" spans="1:6" x14ac:dyDescent="0.25">
      <c r="A12172" t="s">
        <v>5773</v>
      </c>
      <c r="B12172" s="100" t="s">
        <v>13946</v>
      </c>
      <c r="C12172" s="100"/>
      <c r="D12172" s="124"/>
      <c r="E12172" s="157" t="e">
        <f>VLOOKUP(D12172,'SOAT LIQ'!$A$87:$C$3416,3,FALSE)</f>
        <v>#N/A</v>
      </c>
      <c r="F12172" t="s">
        <v>21632</v>
      </c>
    </row>
    <row r="12173" spans="1:6" x14ac:dyDescent="0.25">
      <c r="A12173" t="s">
        <v>5750</v>
      </c>
      <c r="B12173" s="100" t="s">
        <v>13948</v>
      </c>
      <c r="C12173" s="99" t="s">
        <v>13947</v>
      </c>
      <c r="D12173" s="124">
        <v>37404</v>
      </c>
      <c r="E12173" s="157" t="e">
        <f>VLOOKUP(D12173,'SOAT LIQ'!$A$87:$C$3416,3,FALSE)</f>
        <v>#N/A</v>
      </c>
      <c r="F12173" t="s">
        <v>21632</v>
      </c>
    </row>
    <row r="12174" spans="1:6" x14ac:dyDescent="0.25">
      <c r="A12174" t="s">
        <v>4339</v>
      </c>
      <c r="B12174" s="100" t="s">
        <v>13948</v>
      </c>
      <c r="C12174" s="99" t="s">
        <v>13947</v>
      </c>
      <c r="D12174" s="124">
        <v>37404</v>
      </c>
      <c r="E12174" s="157" t="e">
        <f>VLOOKUP(D12174,'SOAT LIQ'!$A$87:$C$3416,3,FALSE)</f>
        <v>#N/A</v>
      </c>
      <c r="F12174" t="s">
        <v>21632</v>
      </c>
    </row>
    <row r="12175" spans="1:6" x14ac:dyDescent="0.25">
      <c r="A12175" t="s">
        <v>5904</v>
      </c>
      <c r="B12175" s="100" t="s">
        <v>13948</v>
      </c>
      <c r="C12175" s="99" t="s">
        <v>13947</v>
      </c>
      <c r="D12175" s="124">
        <v>37404</v>
      </c>
      <c r="E12175" s="157" t="e">
        <f>VLOOKUP(D12175,'SOAT LIQ'!$A$87:$C$3416,3,FALSE)</f>
        <v>#N/A</v>
      </c>
      <c r="F12175" t="s">
        <v>21632</v>
      </c>
    </row>
    <row r="12176" spans="1:6" x14ac:dyDescent="0.25">
      <c r="A12176" t="s">
        <v>11060</v>
      </c>
      <c r="B12176" s="100" t="s">
        <v>13948</v>
      </c>
      <c r="C12176" s="99" t="s">
        <v>13947</v>
      </c>
      <c r="D12176" s="124">
        <v>37404</v>
      </c>
      <c r="E12176" s="157" t="e">
        <f>VLOOKUP(D12176,'SOAT LIQ'!$A$87:$C$3416,3,FALSE)</f>
        <v>#N/A</v>
      </c>
    </row>
    <row r="12177" spans="1:6" x14ac:dyDescent="0.25">
      <c r="A12177" t="s">
        <v>5904</v>
      </c>
      <c r="B12177" s="100" t="s">
        <v>13948</v>
      </c>
      <c r="C12177" s="99" t="s">
        <v>13947</v>
      </c>
      <c r="D12177" s="124">
        <v>37404</v>
      </c>
      <c r="E12177" s="157" t="e">
        <f>VLOOKUP(D12177,'SOAT LIQ'!$A$87:$C$3416,3,FALSE)</f>
        <v>#N/A</v>
      </c>
      <c r="F12177" t="s">
        <v>21632</v>
      </c>
    </row>
    <row r="12178" spans="1:6" x14ac:dyDescent="0.25">
      <c r="A12178" t="s">
        <v>11061</v>
      </c>
      <c r="B12178" s="100" t="s">
        <v>13948</v>
      </c>
      <c r="C12178" s="99" t="s">
        <v>13947</v>
      </c>
      <c r="D12178" s="124">
        <v>37404</v>
      </c>
      <c r="E12178" s="157" t="e">
        <f>VLOOKUP(D12178,'SOAT LIQ'!$A$87:$C$3416,3,FALSE)</f>
        <v>#N/A</v>
      </c>
    </row>
    <row r="12179" spans="1:6" x14ac:dyDescent="0.25">
      <c r="A12179" t="s">
        <v>5509</v>
      </c>
      <c r="B12179" s="100" t="s">
        <v>13948</v>
      </c>
      <c r="C12179" s="99" t="s">
        <v>13947</v>
      </c>
      <c r="D12179" s="124">
        <v>37404</v>
      </c>
      <c r="E12179" s="157" t="e">
        <f>VLOOKUP(D12179,'SOAT LIQ'!$A$87:$C$3416,3,FALSE)</f>
        <v>#N/A</v>
      </c>
      <c r="F12179" t="s">
        <v>5509</v>
      </c>
    </row>
    <row r="12180" spans="1:6" x14ac:dyDescent="0.25">
      <c r="A12180" t="s">
        <v>6183</v>
      </c>
      <c r="B12180" s="100" t="s">
        <v>13948</v>
      </c>
      <c r="C12180" s="99" t="s">
        <v>13947</v>
      </c>
      <c r="D12180" s="124">
        <v>37404</v>
      </c>
      <c r="E12180" s="157" t="e">
        <f>VLOOKUP(D12180,'SOAT LIQ'!$A$87:$C$3416,3,FALSE)</f>
        <v>#N/A</v>
      </c>
    </row>
    <row r="12181" spans="1:6" x14ac:dyDescent="0.25">
      <c r="A12181" t="s">
        <v>5773</v>
      </c>
      <c r="B12181" s="100" t="s">
        <v>13948</v>
      </c>
      <c r="C12181" s="99" t="s">
        <v>13947</v>
      </c>
      <c r="D12181" s="124">
        <v>37404</v>
      </c>
      <c r="E12181" s="157" t="e">
        <f>VLOOKUP(D12181,'SOAT LIQ'!$A$87:$C$3416,3,FALSE)</f>
        <v>#N/A</v>
      </c>
      <c r="F12181" t="s">
        <v>21632</v>
      </c>
    </row>
    <row r="12182" spans="1:6" x14ac:dyDescent="0.25">
      <c r="A12182" t="s">
        <v>4339</v>
      </c>
      <c r="B12182" s="100" t="s">
        <v>13950</v>
      </c>
      <c r="C12182" s="99" t="s">
        <v>13949</v>
      </c>
      <c r="D12182" s="124">
        <v>15101</v>
      </c>
      <c r="E12182" s="157">
        <f>VLOOKUP(D12182,'SOAT LIQ'!$A$87:$C$3416,3,FALSE)</f>
        <v>4</v>
      </c>
      <c r="F12182" t="s">
        <v>21632</v>
      </c>
    </row>
    <row r="12183" spans="1:6" x14ac:dyDescent="0.25">
      <c r="A12183" t="s">
        <v>5773</v>
      </c>
      <c r="B12183" s="100" t="s">
        <v>13950</v>
      </c>
      <c r="C12183" s="99" t="s">
        <v>13949</v>
      </c>
      <c r="D12183" s="124">
        <v>15101</v>
      </c>
      <c r="E12183" s="157">
        <f>VLOOKUP(D12183,'SOAT LIQ'!$A$87:$C$3416,3,FALSE)</f>
        <v>4</v>
      </c>
      <c r="F12183" t="s">
        <v>21632</v>
      </c>
    </row>
    <row r="12184" spans="1:6" x14ac:dyDescent="0.25">
      <c r="A12184" t="s">
        <v>5904</v>
      </c>
      <c r="B12184" s="100" t="s">
        <v>13950</v>
      </c>
      <c r="C12184" s="99" t="s">
        <v>13949</v>
      </c>
      <c r="D12184" s="124">
        <v>15101</v>
      </c>
      <c r="E12184" s="157">
        <f>VLOOKUP(D12184,'SOAT LIQ'!$A$87:$C$3416,3,FALSE)</f>
        <v>4</v>
      </c>
      <c r="F12184" t="s">
        <v>21632</v>
      </c>
    </row>
    <row r="12185" spans="1:6" x14ac:dyDescent="0.25">
      <c r="A12185" t="s">
        <v>11060</v>
      </c>
      <c r="B12185" s="100" t="s">
        <v>13950</v>
      </c>
      <c r="C12185" s="99" t="s">
        <v>13949</v>
      </c>
      <c r="D12185" s="124">
        <v>15101</v>
      </c>
      <c r="E12185" s="157">
        <f>VLOOKUP(D12185,'SOAT LIQ'!$A$87:$C$3416,3,FALSE)</f>
        <v>4</v>
      </c>
      <c r="F12185" t="s">
        <v>21632</v>
      </c>
    </row>
    <row r="12186" spans="1:6" x14ac:dyDescent="0.25">
      <c r="A12186" t="s">
        <v>5904</v>
      </c>
      <c r="B12186" s="100" t="s">
        <v>13950</v>
      </c>
      <c r="C12186" s="99" t="s">
        <v>13949</v>
      </c>
      <c r="D12186" s="124">
        <v>15101</v>
      </c>
      <c r="E12186" s="157">
        <f>VLOOKUP(D12186,'SOAT LIQ'!$A$87:$C$3416,3,FALSE)</f>
        <v>4</v>
      </c>
      <c r="F12186" t="s">
        <v>21632</v>
      </c>
    </row>
    <row r="12187" spans="1:6" x14ac:dyDescent="0.25">
      <c r="A12187" t="s">
        <v>11061</v>
      </c>
      <c r="B12187" s="100" t="s">
        <v>13950</v>
      </c>
      <c r="C12187" s="99" t="s">
        <v>13949</v>
      </c>
      <c r="D12187" s="124">
        <v>15101</v>
      </c>
      <c r="E12187" s="157">
        <f>VLOOKUP(D12187,'SOAT LIQ'!$A$87:$C$3416,3,FALSE)</f>
        <v>4</v>
      </c>
      <c r="F12187" t="s">
        <v>21632</v>
      </c>
    </row>
    <row r="12188" spans="1:6" x14ac:dyDescent="0.25">
      <c r="A12188" t="s">
        <v>5509</v>
      </c>
      <c r="B12188" s="100" t="s">
        <v>13950</v>
      </c>
      <c r="C12188" s="99" t="s">
        <v>13949</v>
      </c>
      <c r="D12188" s="124">
        <v>15101</v>
      </c>
      <c r="E12188" s="157">
        <f>VLOOKUP(D12188,'SOAT LIQ'!$A$87:$C$3416,3,FALSE)</f>
        <v>4</v>
      </c>
      <c r="F12188" t="s">
        <v>21632</v>
      </c>
    </row>
    <row r="12189" spans="1:6" x14ac:dyDescent="0.25">
      <c r="A12189" t="s">
        <v>5750</v>
      </c>
      <c r="B12189" s="100" t="s">
        <v>13950</v>
      </c>
      <c r="C12189" s="99" t="s">
        <v>13949</v>
      </c>
      <c r="D12189" s="124">
        <v>15101</v>
      </c>
      <c r="E12189" s="157">
        <f>VLOOKUP(D12189,'SOAT LIQ'!$A$87:$C$3416,3,FALSE)</f>
        <v>4</v>
      </c>
      <c r="F12189" t="s">
        <v>21632</v>
      </c>
    </row>
    <row r="12190" spans="1:6" x14ac:dyDescent="0.25">
      <c r="A12190" t="s">
        <v>5523</v>
      </c>
      <c r="B12190" s="100" t="s">
        <v>13952</v>
      </c>
      <c r="C12190" s="99" t="s">
        <v>13951</v>
      </c>
      <c r="D12190" s="124">
        <v>37404</v>
      </c>
      <c r="E12190" s="157" t="e">
        <f>VLOOKUP(D12190,'SOAT LIQ'!$A$87:$C$3416,3,FALSE)</f>
        <v>#N/A</v>
      </c>
      <c r="F12190" t="s">
        <v>21632</v>
      </c>
    </row>
    <row r="12191" spans="1:6" x14ac:dyDescent="0.25">
      <c r="A12191" t="s">
        <v>4339</v>
      </c>
      <c r="B12191" s="100" t="s">
        <v>13952</v>
      </c>
      <c r="C12191" s="99" t="s">
        <v>13951</v>
      </c>
      <c r="D12191" s="124">
        <v>37404</v>
      </c>
      <c r="E12191" s="157" t="e">
        <f>VLOOKUP(D12191,'SOAT LIQ'!$A$87:$C$3416,3,FALSE)</f>
        <v>#N/A</v>
      </c>
      <c r="F12191" t="s">
        <v>21632</v>
      </c>
    </row>
    <row r="12192" spans="1:6" x14ac:dyDescent="0.25">
      <c r="A12192" t="s">
        <v>5782</v>
      </c>
      <c r="B12192" s="100" t="s">
        <v>13952</v>
      </c>
      <c r="C12192" s="99" t="s">
        <v>13951</v>
      </c>
      <c r="D12192" s="124">
        <v>37404</v>
      </c>
      <c r="E12192" s="157" t="e">
        <f>VLOOKUP(D12192,'SOAT LIQ'!$A$87:$C$3416,3,FALSE)</f>
        <v>#N/A</v>
      </c>
      <c r="F12192" t="s">
        <v>21632</v>
      </c>
    </row>
    <row r="12193" spans="1:6" x14ac:dyDescent="0.25">
      <c r="A12193" t="s">
        <v>11060</v>
      </c>
      <c r="B12193" s="100" t="s">
        <v>13952</v>
      </c>
      <c r="C12193" s="99" t="s">
        <v>13951</v>
      </c>
      <c r="D12193" s="124">
        <v>37404</v>
      </c>
      <c r="E12193" s="157" t="e">
        <f>VLOOKUP(D12193,'SOAT LIQ'!$A$87:$C$3416,3,FALSE)</f>
        <v>#N/A</v>
      </c>
    </row>
    <row r="12194" spans="1:6" x14ac:dyDescent="0.25">
      <c r="A12194" t="s">
        <v>5773</v>
      </c>
      <c r="B12194" s="100" t="s">
        <v>13952</v>
      </c>
      <c r="C12194" s="99" t="s">
        <v>13951</v>
      </c>
      <c r="D12194" s="124">
        <v>37404</v>
      </c>
      <c r="E12194" s="157" t="e">
        <f>VLOOKUP(D12194,'SOAT LIQ'!$A$87:$C$3416,3,FALSE)</f>
        <v>#N/A</v>
      </c>
      <c r="F12194" t="s">
        <v>21632</v>
      </c>
    </row>
    <row r="12195" spans="1:6" x14ac:dyDescent="0.25">
      <c r="A12195" t="s">
        <v>5904</v>
      </c>
      <c r="B12195" s="100" t="s">
        <v>13952</v>
      </c>
      <c r="C12195" s="99" t="s">
        <v>13951</v>
      </c>
      <c r="D12195" s="124">
        <v>37404</v>
      </c>
      <c r="E12195" s="157" t="e">
        <f>VLOOKUP(D12195,'SOAT LIQ'!$A$87:$C$3416,3,FALSE)</f>
        <v>#N/A</v>
      </c>
      <c r="F12195" t="s">
        <v>21632</v>
      </c>
    </row>
    <row r="12196" spans="1:6" x14ac:dyDescent="0.25">
      <c r="A12196" t="s">
        <v>6570</v>
      </c>
      <c r="B12196" s="100" t="s">
        <v>13952</v>
      </c>
      <c r="C12196" s="99" t="s">
        <v>13951</v>
      </c>
      <c r="D12196" s="124">
        <v>37404</v>
      </c>
      <c r="E12196" s="157" t="e">
        <f>VLOOKUP(D12196,'SOAT LIQ'!$A$87:$C$3416,3,FALSE)</f>
        <v>#N/A</v>
      </c>
    </row>
    <row r="12197" spans="1:6" x14ac:dyDescent="0.25">
      <c r="A12197" t="s">
        <v>6183</v>
      </c>
      <c r="B12197" s="100" t="s">
        <v>13953</v>
      </c>
      <c r="C12197" s="99" t="s">
        <v>13949</v>
      </c>
      <c r="D12197" s="124">
        <v>15101</v>
      </c>
      <c r="E12197" s="157">
        <f>VLOOKUP(D12197,'SOAT LIQ'!$A$87:$C$3416,3,FALSE)</f>
        <v>4</v>
      </c>
      <c r="F12197" t="s">
        <v>21632</v>
      </c>
    </row>
    <row r="12198" spans="1:6" x14ac:dyDescent="0.25">
      <c r="A12198" t="s">
        <v>4339</v>
      </c>
      <c r="B12198" s="100" t="s">
        <v>13953</v>
      </c>
      <c r="C12198" s="99" t="s">
        <v>13949</v>
      </c>
      <c r="D12198" s="124">
        <v>15101</v>
      </c>
      <c r="E12198" s="157">
        <f>VLOOKUP(D12198,'SOAT LIQ'!$A$87:$C$3416,3,FALSE)</f>
        <v>4</v>
      </c>
      <c r="F12198" t="s">
        <v>21632</v>
      </c>
    </row>
    <row r="12199" spans="1:6" x14ac:dyDescent="0.25">
      <c r="A12199" t="s">
        <v>5509</v>
      </c>
      <c r="B12199" s="100" t="s">
        <v>13953</v>
      </c>
      <c r="C12199" s="99" t="s">
        <v>13949</v>
      </c>
      <c r="D12199" s="124">
        <v>15101</v>
      </c>
      <c r="E12199" s="157">
        <f>VLOOKUP(D12199,'SOAT LIQ'!$A$87:$C$3416,3,FALSE)</f>
        <v>4</v>
      </c>
      <c r="F12199" t="s">
        <v>21632</v>
      </c>
    </row>
    <row r="12200" spans="1:6" x14ac:dyDescent="0.25">
      <c r="A12200" t="s">
        <v>5750</v>
      </c>
      <c r="B12200" s="100" t="s">
        <v>13953</v>
      </c>
      <c r="C12200" s="99" t="s">
        <v>13949</v>
      </c>
      <c r="D12200" s="124">
        <v>15101</v>
      </c>
      <c r="E12200" s="157">
        <f>VLOOKUP(D12200,'SOAT LIQ'!$A$87:$C$3416,3,FALSE)</f>
        <v>4</v>
      </c>
      <c r="F12200" t="s">
        <v>21632</v>
      </c>
    </row>
    <row r="12201" spans="1:6" x14ac:dyDescent="0.25">
      <c r="A12201" t="s">
        <v>11060</v>
      </c>
      <c r="B12201" s="100" t="s">
        <v>13953</v>
      </c>
      <c r="C12201" s="99" t="s">
        <v>13949</v>
      </c>
      <c r="D12201" s="124">
        <v>15101</v>
      </c>
      <c r="E12201" s="157">
        <f>VLOOKUP(D12201,'SOAT LIQ'!$A$87:$C$3416,3,FALSE)</f>
        <v>4</v>
      </c>
      <c r="F12201" t="s">
        <v>21632</v>
      </c>
    </row>
    <row r="12202" spans="1:6" x14ac:dyDescent="0.25">
      <c r="A12202" t="s">
        <v>5773</v>
      </c>
      <c r="B12202" s="100" t="s">
        <v>13953</v>
      </c>
      <c r="C12202" s="99" t="s">
        <v>13949</v>
      </c>
      <c r="D12202" s="124">
        <v>15101</v>
      </c>
      <c r="E12202" s="157">
        <f>VLOOKUP(D12202,'SOAT LIQ'!$A$87:$C$3416,3,FALSE)</f>
        <v>4</v>
      </c>
      <c r="F12202" t="s">
        <v>21632</v>
      </c>
    </row>
    <row r="12203" spans="1:6" x14ac:dyDescent="0.25">
      <c r="A12203" t="s">
        <v>5904</v>
      </c>
      <c r="B12203" s="100" t="s">
        <v>13953</v>
      </c>
      <c r="C12203" s="99" t="s">
        <v>13949</v>
      </c>
      <c r="D12203" s="124">
        <v>15101</v>
      </c>
      <c r="E12203" s="157">
        <f>VLOOKUP(D12203,'SOAT LIQ'!$A$87:$C$3416,3,FALSE)</f>
        <v>4</v>
      </c>
      <c r="F12203" t="s">
        <v>21632</v>
      </c>
    </row>
    <row r="12204" spans="1:6" x14ac:dyDescent="0.25">
      <c r="A12204" t="s">
        <v>5773</v>
      </c>
      <c r="B12204" s="100" t="s">
        <v>13953</v>
      </c>
      <c r="C12204" s="99" t="s">
        <v>13949</v>
      </c>
      <c r="D12204" s="124">
        <v>15101</v>
      </c>
      <c r="E12204" s="157">
        <f>VLOOKUP(D12204,'SOAT LIQ'!$A$87:$C$3416,3,FALSE)</f>
        <v>4</v>
      </c>
      <c r="F12204" t="s">
        <v>21632</v>
      </c>
    </row>
    <row r="12205" spans="1:6" x14ac:dyDescent="0.25">
      <c r="A12205" t="s">
        <v>5773</v>
      </c>
      <c r="B12205" s="100" t="s">
        <v>4686</v>
      </c>
      <c r="C12205" s="99" t="s">
        <v>13954</v>
      </c>
      <c r="D12205" s="124">
        <v>15109</v>
      </c>
      <c r="E12205" s="157">
        <f>VLOOKUP(D12205,'SOAT LIQ'!$A$87:$C$3416,3,FALSE)</f>
        <v>3</v>
      </c>
      <c r="F12205" t="s">
        <v>21632</v>
      </c>
    </row>
    <row r="12206" spans="1:6" x14ac:dyDescent="0.25">
      <c r="A12206" t="s">
        <v>4339</v>
      </c>
      <c r="B12206" s="100" t="s">
        <v>4686</v>
      </c>
      <c r="C12206" s="99" t="s">
        <v>13954</v>
      </c>
      <c r="D12206" s="124">
        <v>15109</v>
      </c>
      <c r="E12206" s="157">
        <f>VLOOKUP(D12206,'SOAT LIQ'!$A$87:$C$3416,3,FALSE)</f>
        <v>3</v>
      </c>
      <c r="F12206" t="s">
        <v>21632</v>
      </c>
    </row>
    <row r="12207" spans="1:6" x14ac:dyDescent="0.25">
      <c r="A12207" t="s">
        <v>5904</v>
      </c>
      <c r="B12207" s="100" t="s">
        <v>4686</v>
      </c>
      <c r="C12207" s="99" t="s">
        <v>13954</v>
      </c>
      <c r="D12207" s="124">
        <v>15109</v>
      </c>
      <c r="E12207" s="157">
        <f>VLOOKUP(D12207,'SOAT LIQ'!$A$87:$C$3416,3,FALSE)</f>
        <v>3</v>
      </c>
      <c r="F12207" t="s">
        <v>21632</v>
      </c>
    </row>
    <row r="12208" spans="1:6" x14ac:dyDescent="0.25">
      <c r="A12208" t="s">
        <v>11060</v>
      </c>
      <c r="B12208" s="100" t="s">
        <v>4686</v>
      </c>
      <c r="C12208" s="99" t="s">
        <v>13954</v>
      </c>
      <c r="D12208" s="124">
        <v>15109</v>
      </c>
      <c r="E12208" s="157">
        <f>VLOOKUP(D12208,'SOAT LIQ'!$A$87:$C$3416,3,FALSE)</f>
        <v>3</v>
      </c>
      <c r="F12208" t="s">
        <v>21632</v>
      </c>
    </row>
    <row r="12209" spans="1:6" x14ac:dyDescent="0.25">
      <c r="A12209" t="s">
        <v>6570</v>
      </c>
      <c r="B12209" s="100" t="s">
        <v>4686</v>
      </c>
      <c r="C12209" s="99" t="s">
        <v>13954</v>
      </c>
      <c r="D12209" s="124">
        <v>15109</v>
      </c>
      <c r="E12209" s="157">
        <f>VLOOKUP(D12209,'SOAT LIQ'!$A$87:$C$3416,3,FALSE)</f>
        <v>3</v>
      </c>
      <c r="F12209" t="s">
        <v>21632</v>
      </c>
    </row>
    <row r="12210" spans="1:6" x14ac:dyDescent="0.25">
      <c r="A12210" t="s">
        <v>6183</v>
      </c>
      <c r="B12210" s="100" t="s">
        <v>4686</v>
      </c>
      <c r="C12210" s="99" t="s">
        <v>13954</v>
      </c>
      <c r="D12210" s="124">
        <v>15109</v>
      </c>
      <c r="E12210" s="157">
        <f>VLOOKUP(D12210,'SOAT LIQ'!$A$87:$C$3416,3,FALSE)</f>
        <v>3</v>
      </c>
      <c r="F12210" t="s">
        <v>21632</v>
      </c>
    </row>
    <row r="12211" spans="1:6" x14ac:dyDescent="0.25">
      <c r="A12211" t="s">
        <v>5773</v>
      </c>
      <c r="B12211" s="100" t="s">
        <v>13956</v>
      </c>
      <c r="C12211" s="99" t="s">
        <v>13955</v>
      </c>
      <c r="D12211" s="124">
        <v>15109</v>
      </c>
      <c r="E12211" s="157">
        <f>VLOOKUP(D12211,'SOAT LIQ'!$A$87:$C$3416,3,FALSE)</f>
        <v>3</v>
      </c>
      <c r="F12211" t="s">
        <v>21632</v>
      </c>
    </row>
    <row r="12212" spans="1:6" x14ac:dyDescent="0.25">
      <c r="A12212" t="s">
        <v>4339</v>
      </c>
      <c r="B12212" s="100" t="s">
        <v>13956</v>
      </c>
      <c r="C12212" s="99" t="s">
        <v>13955</v>
      </c>
      <c r="D12212" s="124">
        <v>15109</v>
      </c>
      <c r="E12212" s="157">
        <f>VLOOKUP(D12212,'SOAT LIQ'!$A$87:$C$3416,3,FALSE)</f>
        <v>3</v>
      </c>
      <c r="F12212" t="s">
        <v>21632</v>
      </c>
    </row>
    <row r="12213" spans="1:6" x14ac:dyDescent="0.25">
      <c r="A12213" t="s">
        <v>5904</v>
      </c>
      <c r="B12213" s="100" t="s">
        <v>13956</v>
      </c>
      <c r="C12213" s="99" t="s">
        <v>13955</v>
      </c>
      <c r="D12213" s="124">
        <v>15109</v>
      </c>
      <c r="E12213" s="157">
        <f>VLOOKUP(D12213,'SOAT LIQ'!$A$87:$C$3416,3,FALSE)</f>
        <v>3</v>
      </c>
      <c r="F12213" t="s">
        <v>21632</v>
      </c>
    </row>
    <row r="12214" spans="1:6" x14ac:dyDescent="0.25">
      <c r="A12214" t="s">
        <v>11060</v>
      </c>
      <c r="B12214" s="100" t="s">
        <v>13956</v>
      </c>
      <c r="C12214" s="99" t="s">
        <v>13955</v>
      </c>
      <c r="D12214" s="124">
        <v>15109</v>
      </c>
      <c r="E12214" s="157">
        <f>VLOOKUP(D12214,'SOAT LIQ'!$A$87:$C$3416,3,FALSE)</f>
        <v>3</v>
      </c>
      <c r="F12214" t="s">
        <v>21632</v>
      </c>
    </row>
    <row r="12215" spans="1:6" x14ac:dyDescent="0.25">
      <c r="A12215" t="s">
        <v>6570</v>
      </c>
      <c r="B12215" s="100" t="s">
        <v>13956</v>
      </c>
      <c r="C12215" s="99" t="s">
        <v>13955</v>
      </c>
      <c r="D12215" s="124">
        <v>15109</v>
      </c>
      <c r="E12215" s="157">
        <f>VLOOKUP(D12215,'SOAT LIQ'!$A$87:$C$3416,3,FALSE)</f>
        <v>3</v>
      </c>
      <c r="F12215" t="s">
        <v>21632</v>
      </c>
    </row>
    <row r="12216" spans="1:6" x14ac:dyDescent="0.25">
      <c r="A12216" t="s">
        <v>6183</v>
      </c>
      <c r="B12216" s="100" t="s">
        <v>13956</v>
      </c>
      <c r="C12216" s="99" t="s">
        <v>13955</v>
      </c>
      <c r="D12216" s="124">
        <v>15109</v>
      </c>
      <c r="E12216" s="157">
        <f>VLOOKUP(D12216,'SOAT LIQ'!$A$87:$C$3416,3,FALSE)</f>
        <v>3</v>
      </c>
      <c r="F12216" t="s">
        <v>21632</v>
      </c>
    </row>
    <row r="12217" spans="1:6" x14ac:dyDescent="0.25">
      <c r="A12217" t="s">
        <v>6570</v>
      </c>
      <c r="B12217" s="100" t="s">
        <v>4258</v>
      </c>
      <c r="C12217" s="99" t="s">
        <v>13957</v>
      </c>
      <c r="D12217" s="124">
        <v>39201</v>
      </c>
      <c r="E12217" s="157" t="e">
        <f>VLOOKUP(D12217,'SOAT LIQ'!$A$87:$C$3416,3,FALSE)</f>
        <v>#N/A</v>
      </c>
    </row>
    <row r="12218" spans="1:6" x14ac:dyDescent="0.25">
      <c r="A12218" t="s">
        <v>10954</v>
      </c>
      <c r="B12218" s="100" t="s">
        <v>4258</v>
      </c>
      <c r="C12218" s="99" t="s">
        <v>13957</v>
      </c>
      <c r="D12218" s="124">
        <v>39201</v>
      </c>
      <c r="E12218" s="157" t="e">
        <f>VLOOKUP(D12218,'SOAT LIQ'!$A$87:$C$3416,3,FALSE)</f>
        <v>#N/A</v>
      </c>
    </row>
    <row r="12219" spans="1:6" x14ac:dyDescent="0.25">
      <c r="A12219" t="s">
        <v>8471</v>
      </c>
      <c r="B12219" s="100" t="s">
        <v>4258</v>
      </c>
      <c r="C12219" s="99" t="s">
        <v>13957</v>
      </c>
      <c r="D12219" s="124">
        <v>39201</v>
      </c>
      <c r="E12219" s="157" t="e">
        <f>VLOOKUP(D12219,'SOAT LIQ'!$A$87:$C$3416,3,FALSE)</f>
        <v>#N/A</v>
      </c>
    </row>
    <row r="12220" spans="1:6" x14ac:dyDescent="0.25">
      <c r="A12220" t="s">
        <v>5965</v>
      </c>
      <c r="B12220" s="100" t="s">
        <v>4258</v>
      </c>
      <c r="C12220" s="99" t="s">
        <v>13957</v>
      </c>
      <c r="D12220" s="124">
        <v>39201</v>
      </c>
      <c r="E12220" s="157" t="e">
        <f>VLOOKUP(D12220,'SOAT LIQ'!$A$87:$C$3416,3,FALSE)</f>
        <v>#N/A</v>
      </c>
      <c r="F12220" t="s">
        <v>21632</v>
      </c>
    </row>
    <row r="12221" spans="1:6" x14ac:dyDescent="0.25">
      <c r="A12221" t="s">
        <v>11060</v>
      </c>
      <c r="B12221" s="100" t="s">
        <v>4258</v>
      </c>
      <c r="C12221" s="99" t="s">
        <v>13957</v>
      </c>
      <c r="D12221" s="124">
        <v>39201</v>
      </c>
      <c r="E12221" s="157" t="e">
        <f>VLOOKUP(D12221,'SOAT LIQ'!$A$87:$C$3416,3,FALSE)</f>
        <v>#N/A</v>
      </c>
    </row>
    <row r="12222" spans="1:6" x14ac:dyDescent="0.25">
      <c r="A12222" t="s">
        <v>11061</v>
      </c>
      <c r="B12222" s="100" t="s">
        <v>4258</v>
      </c>
      <c r="C12222" s="99" t="s">
        <v>13957</v>
      </c>
      <c r="D12222" s="124">
        <v>39201</v>
      </c>
      <c r="E12222" s="157" t="e">
        <f>VLOOKUP(D12222,'SOAT LIQ'!$A$87:$C$3416,3,FALSE)</f>
        <v>#N/A</v>
      </c>
    </row>
    <row r="12223" spans="1:6" x14ac:dyDescent="0.25">
      <c r="A12223" t="s">
        <v>5523</v>
      </c>
      <c r="B12223" s="100" t="s">
        <v>4345</v>
      </c>
      <c r="C12223" s="99" t="s">
        <v>13958</v>
      </c>
      <c r="D12223" s="124">
        <v>37402</v>
      </c>
      <c r="E12223" s="157" t="e">
        <f>VLOOKUP(D12223,'SOAT LIQ'!$A$87:$C$3416,3,FALSE)</f>
        <v>#N/A</v>
      </c>
      <c r="F12223" t="s">
        <v>21632</v>
      </c>
    </row>
    <row r="12224" spans="1:6" x14ac:dyDescent="0.25">
      <c r="A12224" t="s">
        <v>5773</v>
      </c>
      <c r="B12224" s="100" t="s">
        <v>4345</v>
      </c>
      <c r="C12224" s="99" t="s">
        <v>13958</v>
      </c>
      <c r="D12224" s="124">
        <v>37402</v>
      </c>
      <c r="E12224" s="157" t="e">
        <f>VLOOKUP(D12224,'SOAT LIQ'!$A$87:$C$3416,3,FALSE)</f>
        <v>#N/A</v>
      </c>
      <c r="F12224" t="s">
        <v>21632</v>
      </c>
    </row>
    <row r="12225" spans="1:6" x14ac:dyDescent="0.25">
      <c r="A12225" t="s">
        <v>5904</v>
      </c>
      <c r="B12225" s="100" t="s">
        <v>4345</v>
      </c>
      <c r="C12225" s="99" t="s">
        <v>13958</v>
      </c>
      <c r="D12225" s="124">
        <v>37402</v>
      </c>
      <c r="E12225" s="157" t="e">
        <f>VLOOKUP(D12225,'SOAT LIQ'!$A$87:$C$3416,3,FALSE)</f>
        <v>#N/A</v>
      </c>
      <c r="F12225" t="s">
        <v>21632</v>
      </c>
    </row>
    <row r="12226" spans="1:6" x14ac:dyDescent="0.25">
      <c r="A12226" t="s">
        <v>11060</v>
      </c>
      <c r="B12226" s="100" t="s">
        <v>4345</v>
      </c>
      <c r="C12226" s="99" t="s">
        <v>13958</v>
      </c>
      <c r="D12226" s="124">
        <v>37402</v>
      </c>
      <c r="E12226" s="157" t="e">
        <f>VLOOKUP(D12226,'SOAT LIQ'!$A$87:$C$3416,3,FALSE)</f>
        <v>#N/A</v>
      </c>
    </row>
    <row r="12227" spans="1:6" x14ac:dyDescent="0.25">
      <c r="A12227" t="s">
        <v>5904</v>
      </c>
      <c r="B12227" s="100" t="s">
        <v>4345</v>
      </c>
      <c r="C12227" s="99" t="s">
        <v>13958</v>
      </c>
      <c r="D12227" s="124">
        <v>37402</v>
      </c>
      <c r="E12227" s="157" t="e">
        <f>VLOOKUP(D12227,'SOAT LIQ'!$A$87:$C$3416,3,FALSE)</f>
        <v>#N/A</v>
      </c>
      <c r="F12227" t="s">
        <v>21632</v>
      </c>
    </row>
    <row r="12228" spans="1:6" x14ac:dyDescent="0.25">
      <c r="A12228" t="s">
        <v>11061</v>
      </c>
      <c r="B12228" s="100" t="s">
        <v>4345</v>
      </c>
      <c r="C12228" s="99" t="s">
        <v>13958</v>
      </c>
      <c r="D12228" s="124">
        <v>37402</v>
      </c>
      <c r="E12228" s="157" t="e">
        <f>VLOOKUP(D12228,'SOAT LIQ'!$A$87:$C$3416,3,FALSE)</f>
        <v>#N/A</v>
      </c>
    </row>
    <row r="12229" spans="1:6" x14ac:dyDescent="0.25">
      <c r="A12229" t="s">
        <v>5925</v>
      </c>
      <c r="B12229" s="100" t="s">
        <v>4345</v>
      </c>
      <c r="C12229" s="99" t="s">
        <v>13958</v>
      </c>
      <c r="D12229" s="124">
        <v>37402</v>
      </c>
      <c r="E12229" s="157" t="e">
        <f>VLOOKUP(D12229,'SOAT LIQ'!$A$87:$C$3416,3,FALSE)</f>
        <v>#N/A</v>
      </c>
    </row>
    <row r="12230" spans="1:6" x14ac:dyDescent="0.25">
      <c r="A12230" t="s">
        <v>5773</v>
      </c>
      <c r="B12230" s="100" t="s">
        <v>4345</v>
      </c>
      <c r="C12230" s="99" t="s">
        <v>13958</v>
      </c>
      <c r="D12230" s="124">
        <v>37402</v>
      </c>
      <c r="E12230" s="157" t="e">
        <f>VLOOKUP(D12230,'SOAT LIQ'!$A$87:$C$3416,3,FALSE)</f>
        <v>#N/A</v>
      </c>
      <c r="F12230" t="s">
        <v>21632</v>
      </c>
    </row>
    <row r="12231" spans="1:6" x14ac:dyDescent="0.25">
      <c r="A12231" t="s">
        <v>4339</v>
      </c>
      <c r="B12231" s="100" t="s">
        <v>4345</v>
      </c>
      <c r="C12231" s="99" t="s">
        <v>13958</v>
      </c>
      <c r="D12231" s="124">
        <v>37402</v>
      </c>
      <c r="E12231" s="157" t="e">
        <f>VLOOKUP(D12231,'SOAT LIQ'!$A$87:$C$3416,3,FALSE)</f>
        <v>#N/A</v>
      </c>
      <c r="F12231" t="s">
        <v>21632</v>
      </c>
    </row>
    <row r="12232" spans="1:6" x14ac:dyDescent="0.25">
      <c r="A12232" t="s">
        <v>5930</v>
      </c>
      <c r="B12232" s="100" t="s">
        <v>4345</v>
      </c>
      <c r="C12232" s="99" t="s">
        <v>13958</v>
      </c>
      <c r="D12232" s="124">
        <v>37402</v>
      </c>
      <c r="E12232" s="157" t="e">
        <f>VLOOKUP(D12232,'SOAT LIQ'!$A$87:$C$3416,3,FALSE)</f>
        <v>#N/A</v>
      </c>
    </row>
    <row r="12233" spans="1:6" x14ac:dyDescent="0.25">
      <c r="A12233" t="s">
        <v>5773</v>
      </c>
      <c r="B12233" s="100" t="s">
        <v>4346</v>
      </c>
      <c r="C12233" s="99" t="s">
        <v>13959</v>
      </c>
      <c r="D12233" s="124">
        <v>37402</v>
      </c>
      <c r="E12233" s="157" t="e">
        <f>VLOOKUP(D12233,'SOAT LIQ'!$A$87:$C$3416,3,FALSE)</f>
        <v>#N/A</v>
      </c>
      <c r="F12233" t="s">
        <v>21632</v>
      </c>
    </row>
    <row r="12234" spans="1:6" x14ac:dyDescent="0.25">
      <c r="A12234" t="s">
        <v>5523</v>
      </c>
      <c r="B12234" s="100" t="s">
        <v>4346</v>
      </c>
      <c r="C12234" s="99" t="s">
        <v>13959</v>
      </c>
      <c r="D12234" s="124">
        <v>37402</v>
      </c>
      <c r="E12234" s="157" t="e">
        <f>VLOOKUP(D12234,'SOAT LIQ'!$A$87:$C$3416,3,FALSE)</f>
        <v>#N/A</v>
      </c>
      <c r="F12234" t="s">
        <v>21632</v>
      </c>
    </row>
    <row r="12235" spans="1:6" x14ac:dyDescent="0.25">
      <c r="A12235" t="s">
        <v>5904</v>
      </c>
      <c r="B12235" s="100" t="s">
        <v>4346</v>
      </c>
      <c r="C12235" s="99" t="s">
        <v>13959</v>
      </c>
      <c r="D12235" s="124">
        <v>37402</v>
      </c>
      <c r="E12235" s="157" t="e">
        <f>VLOOKUP(D12235,'SOAT LIQ'!$A$87:$C$3416,3,FALSE)</f>
        <v>#N/A</v>
      </c>
      <c r="F12235" t="s">
        <v>21632</v>
      </c>
    </row>
    <row r="12236" spans="1:6" x14ac:dyDescent="0.25">
      <c r="A12236" t="s">
        <v>11060</v>
      </c>
      <c r="B12236" s="100" t="s">
        <v>4346</v>
      </c>
      <c r="C12236" s="99" t="s">
        <v>13959</v>
      </c>
      <c r="D12236" s="124">
        <v>37402</v>
      </c>
      <c r="E12236" s="157" t="e">
        <f>VLOOKUP(D12236,'SOAT LIQ'!$A$87:$C$3416,3,FALSE)</f>
        <v>#N/A</v>
      </c>
    </row>
    <row r="12237" spans="1:6" x14ac:dyDescent="0.25">
      <c r="A12237" t="s">
        <v>5904</v>
      </c>
      <c r="B12237" s="100" t="s">
        <v>4346</v>
      </c>
      <c r="C12237" s="99" t="s">
        <v>13959</v>
      </c>
      <c r="D12237" s="124">
        <v>37402</v>
      </c>
      <c r="E12237" s="157" t="e">
        <f>VLOOKUP(D12237,'SOAT LIQ'!$A$87:$C$3416,3,FALSE)</f>
        <v>#N/A</v>
      </c>
      <c r="F12237" t="s">
        <v>21632</v>
      </c>
    </row>
    <row r="12238" spans="1:6" x14ac:dyDescent="0.25">
      <c r="A12238" t="s">
        <v>11061</v>
      </c>
      <c r="B12238" s="100" t="s">
        <v>4346</v>
      </c>
      <c r="C12238" s="99" t="s">
        <v>13959</v>
      </c>
      <c r="D12238" s="124">
        <v>37402</v>
      </c>
      <c r="E12238" s="157" t="e">
        <f>VLOOKUP(D12238,'SOAT LIQ'!$A$87:$C$3416,3,FALSE)</f>
        <v>#N/A</v>
      </c>
    </row>
    <row r="12239" spans="1:6" x14ac:dyDescent="0.25">
      <c r="A12239" t="s">
        <v>4339</v>
      </c>
      <c r="B12239" s="100" t="s">
        <v>4346</v>
      </c>
      <c r="C12239" s="99" t="s">
        <v>13959</v>
      </c>
      <c r="D12239" s="124">
        <v>37402</v>
      </c>
      <c r="E12239" s="157" t="e">
        <f>VLOOKUP(D12239,'SOAT LIQ'!$A$87:$C$3416,3,FALSE)</f>
        <v>#N/A</v>
      </c>
      <c r="F12239" t="s">
        <v>21632</v>
      </c>
    </row>
    <row r="12240" spans="1:6" x14ac:dyDescent="0.25">
      <c r="A12240" t="s">
        <v>5930</v>
      </c>
      <c r="B12240" s="100" t="s">
        <v>4346</v>
      </c>
      <c r="C12240" s="99" t="s">
        <v>13959</v>
      </c>
      <c r="D12240" s="124">
        <v>37402</v>
      </c>
      <c r="E12240" s="157" t="e">
        <f>VLOOKUP(D12240,'SOAT LIQ'!$A$87:$C$3416,3,FALSE)</f>
        <v>#N/A</v>
      </c>
    </row>
    <row r="12241" spans="1:6" x14ac:dyDescent="0.25">
      <c r="A12241" t="s">
        <v>13507</v>
      </c>
      <c r="B12241" s="100" t="s">
        <v>4346</v>
      </c>
      <c r="C12241" s="99" t="s">
        <v>13959</v>
      </c>
      <c r="D12241" s="124">
        <v>37402</v>
      </c>
      <c r="E12241" s="157" t="e">
        <f>VLOOKUP(D12241,'SOAT LIQ'!$A$87:$C$3416,3,FALSE)</f>
        <v>#N/A</v>
      </c>
    </row>
    <row r="12242" spans="1:6" x14ac:dyDescent="0.25">
      <c r="A12242" t="s">
        <v>5773</v>
      </c>
      <c r="B12242" s="100" t="s">
        <v>4347</v>
      </c>
      <c r="C12242" s="99" t="s">
        <v>13960</v>
      </c>
      <c r="D12242" s="124">
        <v>37402</v>
      </c>
      <c r="E12242" s="157" t="e">
        <f>VLOOKUP(D12242,'SOAT LIQ'!$A$87:$C$3416,3,FALSE)</f>
        <v>#N/A</v>
      </c>
      <c r="F12242" t="s">
        <v>21632</v>
      </c>
    </row>
    <row r="12243" spans="1:6" x14ac:dyDescent="0.25">
      <c r="A12243" t="s">
        <v>5523</v>
      </c>
      <c r="B12243" s="100" t="s">
        <v>4347</v>
      </c>
      <c r="C12243" s="99" t="s">
        <v>13960</v>
      </c>
      <c r="D12243" s="124">
        <v>37402</v>
      </c>
      <c r="E12243" s="157" t="e">
        <f>VLOOKUP(D12243,'SOAT LIQ'!$A$87:$C$3416,3,FALSE)</f>
        <v>#N/A</v>
      </c>
      <c r="F12243" t="s">
        <v>21632</v>
      </c>
    </row>
    <row r="12244" spans="1:6" x14ac:dyDescent="0.25">
      <c r="A12244" t="s">
        <v>5904</v>
      </c>
      <c r="B12244" s="100" t="s">
        <v>4347</v>
      </c>
      <c r="C12244" s="99" t="s">
        <v>13960</v>
      </c>
      <c r="D12244" s="124">
        <v>37402</v>
      </c>
      <c r="E12244" s="157" t="e">
        <f>VLOOKUP(D12244,'SOAT LIQ'!$A$87:$C$3416,3,FALSE)</f>
        <v>#N/A</v>
      </c>
      <c r="F12244" t="s">
        <v>21632</v>
      </c>
    </row>
    <row r="12245" spans="1:6" x14ac:dyDescent="0.25">
      <c r="A12245" t="s">
        <v>11060</v>
      </c>
      <c r="B12245" s="100" t="s">
        <v>4347</v>
      </c>
      <c r="C12245" s="99" t="s">
        <v>13960</v>
      </c>
      <c r="D12245" s="124">
        <v>37402</v>
      </c>
      <c r="E12245" s="157" t="e">
        <f>VLOOKUP(D12245,'SOAT LIQ'!$A$87:$C$3416,3,FALSE)</f>
        <v>#N/A</v>
      </c>
    </row>
    <row r="12246" spans="1:6" x14ac:dyDescent="0.25">
      <c r="A12246" t="s">
        <v>5904</v>
      </c>
      <c r="B12246" s="100" t="s">
        <v>4347</v>
      </c>
      <c r="C12246" s="99" t="s">
        <v>13960</v>
      </c>
      <c r="D12246" s="124">
        <v>37402</v>
      </c>
      <c r="E12246" s="157" t="e">
        <f>VLOOKUP(D12246,'SOAT LIQ'!$A$87:$C$3416,3,FALSE)</f>
        <v>#N/A</v>
      </c>
      <c r="F12246" t="s">
        <v>21632</v>
      </c>
    </row>
    <row r="12247" spans="1:6" x14ac:dyDescent="0.25">
      <c r="A12247" t="s">
        <v>11061</v>
      </c>
      <c r="B12247" s="100" t="s">
        <v>4347</v>
      </c>
      <c r="C12247" s="99" t="s">
        <v>13960</v>
      </c>
      <c r="D12247" s="124">
        <v>37402</v>
      </c>
      <c r="E12247" s="157" t="e">
        <f>VLOOKUP(D12247,'SOAT LIQ'!$A$87:$C$3416,3,FALSE)</f>
        <v>#N/A</v>
      </c>
    </row>
    <row r="12248" spans="1:6" x14ac:dyDescent="0.25">
      <c r="A12248" t="s">
        <v>4339</v>
      </c>
      <c r="B12248" s="100" t="s">
        <v>4347</v>
      </c>
      <c r="C12248" s="99" t="s">
        <v>13960</v>
      </c>
      <c r="D12248" s="124">
        <v>37402</v>
      </c>
      <c r="E12248" s="157" t="e">
        <f>VLOOKUP(D12248,'SOAT LIQ'!$A$87:$C$3416,3,FALSE)</f>
        <v>#N/A</v>
      </c>
      <c r="F12248" t="s">
        <v>21632</v>
      </c>
    </row>
    <row r="12249" spans="1:6" x14ac:dyDescent="0.25">
      <c r="A12249" t="s">
        <v>5930</v>
      </c>
      <c r="B12249" s="100" t="s">
        <v>4347</v>
      </c>
      <c r="C12249" s="99" t="s">
        <v>13960</v>
      </c>
      <c r="D12249" s="124">
        <v>37402</v>
      </c>
      <c r="E12249" s="157" t="e">
        <f>VLOOKUP(D12249,'SOAT LIQ'!$A$87:$C$3416,3,FALSE)</f>
        <v>#N/A</v>
      </c>
    </row>
    <row r="12250" spans="1:6" x14ac:dyDescent="0.25">
      <c r="A12250" t="s">
        <v>5904</v>
      </c>
      <c r="B12250" s="100" t="s">
        <v>4562</v>
      </c>
      <c r="C12250" s="99" t="s">
        <v>13961</v>
      </c>
      <c r="D12250" s="124">
        <v>37402</v>
      </c>
      <c r="E12250" s="157" t="e">
        <f>VLOOKUP(D12250,'SOAT LIQ'!$A$87:$C$3416,3,FALSE)</f>
        <v>#N/A</v>
      </c>
      <c r="F12250" t="s">
        <v>21632</v>
      </c>
    </row>
    <row r="12251" spans="1:6" x14ac:dyDescent="0.25">
      <c r="A12251" t="s">
        <v>5773</v>
      </c>
      <c r="B12251" s="100" t="s">
        <v>4562</v>
      </c>
      <c r="C12251" s="99" t="s">
        <v>13961</v>
      </c>
      <c r="D12251" s="124">
        <v>37402</v>
      </c>
      <c r="E12251" s="157" t="e">
        <f>VLOOKUP(D12251,'SOAT LIQ'!$A$87:$C$3416,3,FALSE)</f>
        <v>#N/A</v>
      </c>
      <c r="F12251" t="s">
        <v>21632</v>
      </c>
    </row>
    <row r="12252" spans="1:6" x14ac:dyDescent="0.25">
      <c r="A12252" t="s">
        <v>11060</v>
      </c>
      <c r="B12252" s="100" t="s">
        <v>4562</v>
      </c>
      <c r="C12252" s="99" t="s">
        <v>13961</v>
      </c>
      <c r="D12252" s="124">
        <v>37402</v>
      </c>
      <c r="E12252" s="157" t="e">
        <f>VLOOKUP(D12252,'SOAT LIQ'!$A$87:$C$3416,3,FALSE)</f>
        <v>#N/A</v>
      </c>
    </row>
    <row r="12253" spans="1:6" x14ac:dyDescent="0.25">
      <c r="A12253" t="s">
        <v>5773</v>
      </c>
      <c r="B12253" s="100" t="s">
        <v>13963</v>
      </c>
      <c r="C12253" s="99" t="s">
        <v>13962</v>
      </c>
      <c r="D12253" s="124">
        <v>37804</v>
      </c>
      <c r="E12253" s="157" t="e">
        <f>VLOOKUP(D12253,'SOAT LIQ'!$A$87:$C$3416,3,FALSE)</f>
        <v>#N/A</v>
      </c>
      <c r="F12253" t="s">
        <v>21632</v>
      </c>
    </row>
    <row r="12254" spans="1:6" x14ac:dyDescent="0.25">
      <c r="A12254" t="s">
        <v>5904</v>
      </c>
      <c r="B12254" s="100" t="s">
        <v>13963</v>
      </c>
      <c r="C12254" s="99" t="s">
        <v>13962</v>
      </c>
      <c r="D12254" s="124">
        <v>37804</v>
      </c>
      <c r="E12254" s="157" t="e">
        <f>VLOOKUP(D12254,'SOAT LIQ'!$A$87:$C$3416,3,FALSE)</f>
        <v>#N/A</v>
      </c>
      <c r="F12254" t="s">
        <v>21632</v>
      </c>
    </row>
    <row r="12255" spans="1:6" x14ac:dyDescent="0.25">
      <c r="A12255" t="s">
        <v>13964</v>
      </c>
      <c r="B12255" s="100" t="s">
        <v>13963</v>
      </c>
      <c r="C12255" s="99" t="s">
        <v>13962</v>
      </c>
      <c r="D12255" s="124">
        <v>37804</v>
      </c>
      <c r="E12255" s="157" t="e">
        <f>VLOOKUP(D12255,'SOAT LIQ'!$A$87:$C$3416,3,FALSE)</f>
        <v>#N/A</v>
      </c>
    </row>
    <row r="12256" spans="1:6" x14ac:dyDescent="0.25">
      <c r="A12256" t="s">
        <v>11060</v>
      </c>
      <c r="B12256" s="100" t="s">
        <v>13963</v>
      </c>
      <c r="C12256" s="99" t="s">
        <v>13962</v>
      </c>
      <c r="D12256" s="124">
        <v>37804</v>
      </c>
      <c r="E12256" s="157" t="e">
        <f>VLOOKUP(D12256,'SOAT LIQ'!$A$87:$C$3416,3,FALSE)</f>
        <v>#N/A</v>
      </c>
    </row>
    <row r="12257" spans="1:6" x14ac:dyDescent="0.25">
      <c r="A12257" t="s">
        <v>5925</v>
      </c>
      <c r="B12257" s="100" t="s">
        <v>13963</v>
      </c>
      <c r="C12257" s="99" t="s">
        <v>13962</v>
      </c>
      <c r="D12257" s="124">
        <v>37804</v>
      </c>
      <c r="E12257" s="157" t="e">
        <f>VLOOKUP(D12257,'SOAT LIQ'!$A$87:$C$3416,3,FALSE)</f>
        <v>#N/A</v>
      </c>
    </row>
    <row r="12258" spans="1:6" x14ac:dyDescent="0.25">
      <c r="A12258" t="s">
        <v>5930</v>
      </c>
      <c r="B12258" s="100" t="s">
        <v>13963</v>
      </c>
      <c r="C12258" s="99" t="s">
        <v>13962</v>
      </c>
      <c r="D12258" s="124">
        <v>37804</v>
      </c>
      <c r="E12258" s="157" t="e">
        <f>VLOOKUP(D12258,'SOAT LIQ'!$A$87:$C$3416,3,FALSE)</f>
        <v>#N/A</v>
      </c>
    </row>
    <row r="12259" spans="1:6" x14ac:dyDescent="0.25">
      <c r="A12259" t="s">
        <v>5773</v>
      </c>
      <c r="B12259" s="100" t="s">
        <v>13963</v>
      </c>
      <c r="C12259" s="99" t="s">
        <v>13962</v>
      </c>
      <c r="D12259" s="124">
        <v>37804</v>
      </c>
      <c r="E12259" s="157" t="e">
        <f>VLOOKUP(D12259,'SOAT LIQ'!$A$87:$C$3416,3,FALSE)</f>
        <v>#N/A</v>
      </c>
      <c r="F12259" t="s">
        <v>21632</v>
      </c>
    </row>
    <row r="12260" spans="1:6" x14ac:dyDescent="0.25">
      <c r="A12260" t="s">
        <v>5523</v>
      </c>
      <c r="B12260" s="100" t="s">
        <v>13963</v>
      </c>
      <c r="C12260" s="99" t="s">
        <v>13962</v>
      </c>
      <c r="D12260" s="124">
        <v>37804</v>
      </c>
      <c r="E12260" s="157" t="e">
        <f>VLOOKUP(D12260,'SOAT LIQ'!$A$87:$C$3416,3,FALSE)</f>
        <v>#N/A</v>
      </c>
      <c r="F12260" t="s">
        <v>21632</v>
      </c>
    </row>
    <row r="12261" spans="1:6" x14ac:dyDescent="0.25">
      <c r="A12261" t="s">
        <v>8490</v>
      </c>
      <c r="B12261" s="100" t="s">
        <v>4257</v>
      </c>
      <c r="C12261" s="99" t="s">
        <v>13965</v>
      </c>
      <c r="D12261" s="124">
        <v>37108</v>
      </c>
      <c r="E12261" s="157" t="e">
        <f>VLOOKUP(D12261,'SOAT LIQ'!$A$87:$C$3416,3,FALSE)</f>
        <v>#N/A</v>
      </c>
    </row>
    <row r="12262" spans="1:6" x14ac:dyDescent="0.25">
      <c r="A12262" t="s">
        <v>10954</v>
      </c>
      <c r="B12262" s="100" t="s">
        <v>4257</v>
      </c>
      <c r="C12262" s="99" t="s">
        <v>13965</v>
      </c>
      <c r="D12262" s="124">
        <v>37108</v>
      </c>
      <c r="E12262" s="157" t="e">
        <f>VLOOKUP(D12262,'SOAT LIQ'!$A$87:$C$3416,3,FALSE)</f>
        <v>#N/A</v>
      </c>
    </row>
    <row r="12263" spans="1:6" x14ac:dyDescent="0.25">
      <c r="A12263" t="s">
        <v>10820</v>
      </c>
      <c r="B12263" s="100" t="s">
        <v>4257</v>
      </c>
      <c r="C12263" s="99" t="s">
        <v>13965</v>
      </c>
      <c r="D12263" s="124">
        <v>37108</v>
      </c>
      <c r="E12263" s="157" t="e">
        <f>VLOOKUP(D12263,'SOAT LIQ'!$A$87:$C$3416,3,FALSE)</f>
        <v>#N/A</v>
      </c>
    </row>
    <row r="12264" spans="1:6" x14ac:dyDescent="0.25">
      <c r="A12264" t="s">
        <v>6570</v>
      </c>
      <c r="B12264" s="100" t="s">
        <v>4257</v>
      </c>
      <c r="C12264" s="99" t="s">
        <v>13965</v>
      </c>
      <c r="D12264" s="124">
        <v>37108</v>
      </c>
      <c r="E12264" s="157" t="e">
        <f>VLOOKUP(D12264,'SOAT LIQ'!$A$87:$C$3416,3,FALSE)</f>
        <v>#N/A</v>
      </c>
    </row>
    <row r="12265" spans="1:6" x14ac:dyDescent="0.25">
      <c r="A12265" t="s">
        <v>8471</v>
      </c>
      <c r="B12265" s="100" t="s">
        <v>4257</v>
      </c>
      <c r="C12265" s="99" t="s">
        <v>13965</v>
      </c>
      <c r="D12265" s="124">
        <v>37108</v>
      </c>
      <c r="E12265" s="157" t="e">
        <f>VLOOKUP(D12265,'SOAT LIQ'!$A$87:$C$3416,3,FALSE)</f>
        <v>#N/A</v>
      </c>
    </row>
    <row r="12266" spans="1:6" x14ac:dyDescent="0.25">
      <c r="A12266" t="s">
        <v>5965</v>
      </c>
      <c r="B12266" s="100" t="s">
        <v>4257</v>
      </c>
      <c r="C12266" s="99" t="s">
        <v>13965</v>
      </c>
      <c r="D12266" s="124">
        <v>37108</v>
      </c>
      <c r="E12266" s="157" t="e">
        <f>VLOOKUP(D12266,'SOAT LIQ'!$A$87:$C$3416,3,FALSE)</f>
        <v>#N/A</v>
      </c>
      <c r="F12266" t="s">
        <v>21632</v>
      </c>
    </row>
    <row r="12267" spans="1:6" x14ac:dyDescent="0.25">
      <c r="A12267" t="s">
        <v>11060</v>
      </c>
      <c r="B12267" s="100" t="s">
        <v>4257</v>
      </c>
      <c r="C12267" s="99" t="s">
        <v>13965</v>
      </c>
      <c r="D12267" s="124">
        <v>37108</v>
      </c>
      <c r="E12267" s="157" t="e">
        <f>VLOOKUP(D12267,'SOAT LIQ'!$A$87:$C$3416,3,FALSE)</f>
        <v>#N/A</v>
      </c>
    </row>
    <row r="12268" spans="1:6" x14ac:dyDescent="0.25">
      <c r="A12268" t="s">
        <v>5904</v>
      </c>
      <c r="B12268" s="100" t="s">
        <v>4342</v>
      </c>
      <c r="C12268" s="99" t="s">
        <v>13966</v>
      </c>
      <c r="D12268" s="124"/>
      <c r="E12268" s="157" t="e">
        <f>VLOOKUP(D12268,'SOAT LIQ'!$A$87:$C$3416,3,FALSE)</f>
        <v>#N/A</v>
      </c>
      <c r="F12268" t="s">
        <v>21632</v>
      </c>
    </row>
    <row r="12269" spans="1:6" x14ac:dyDescent="0.25">
      <c r="A12269" t="s">
        <v>6183</v>
      </c>
      <c r="B12269" s="100" t="s">
        <v>4342</v>
      </c>
      <c r="C12269" s="99" t="s">
        <v>13966</v>
      </c>
      <c r="D12269" s="124"/>
      <c r="E12269" s="157" t="e">
        <f>VLOOKUP(D12269,'SOAT LIQ'!$A$87:$C$3416,3,FALSE)</f>
        <v>#N/A</v>
      </c>
    </row>
    <row r="12270" spans="1:6" x14ac:dyDescent="0.25">
      <c r="A12270" t="s">
        <v>8502</v>
      </c>
      <c r="B12270" s="100" t="s">
        <v>4342</v>
      </c>
      <c r="C12270" s="99" t="s">
        <v>13966</v>
      </c>
      <c r="D12270" s="124"/>
      <c r="E12270" s="157" t="e">
        <f>VLOOKUP(D12270,'SOAT LIQ'!$A$87:$C$3416,3,FALSE)</f>
        <v>#N/A</v>
      </c>
    </row>
    <row r="12271" spans="1:6" x14ac:dyDescent="0.25">
      <c r="A12271" t="s">
        <v>8503</v>
      </c>
      <c r="B12271" s="100" t="s">
        <v>4342</v>
      </c>
      <c r="C12271" s="99" t="s">
        <v>13966</v>
      </c>
      <c r="D12271" s="124"/>
      <c r="E12271" s="157" t="e">
        <f>VLOOKUP(D12271,'SOAT LIQ'!$A$87:$C$3416,3,FALSE)</f>
        <v>#N/A</v>
      </c>
    </row>
    <row r="12272" spans="1:6" x14ac:dyDescent="0.25">
      <c r="A12272" t="s">
        <v>8504</v>
      </c>
      <c r="B12272" s="100" t="s">
        <v>4342</v>
      </c>
      <c r="C12272" s="99" t="s">
        <v>13966</v>
      </c>
      <c r="D12272" s="124"/>
      <c r="E12272" s="157" t="e">
        <f>VLOOKUP(D12272,'SOAT LIQ'!$A$87:$C$3416,3,FALSE)</f>
        <v>#N/A</v>
      </c>
    </row>
    <row r="12273" spans="1:6" x14ac:dyDescent="0.25">
      <c r="A12273" t="s">
        <v>5142</v>
      </c>
      <c r="B12273" s="100" t="s">
        <v>13967</v>
      </c>
      <c r="C12273" s="100"/>
      <c r="D12273" s="124"/>
      <c r="E12273" s="157" t="e">
        <f>VLOOKUP(D12273,'SOAT LIQ'!$A$87:$C$3416,3,FALSE)</f>
        <v>#N/A</v>
      </c>
      <c r="F12273" t="s">
        <v>21632</v>
      </c>
    </row>
    <row r="12274" spans="1:6" x14ac:dyDescent="0.25">
      <c r="A12274" t="s">
        <v>5925</v>
      </c>
      <c r="B12274" s="100" t="s">
        <v>13967</v>
      </c>
      <c r="C12274" s="100"/>
      <c r="D12274" s="124"/>
      <c r="E12274" s="157" t="e">
        <f>VLOOKUP(D12274,'SOAT LIQ'!$A$87:$C$3416,3,FALSE)</f>
        <v>#N/A</v>
      </c>
    </row>
    <row r="12275" spans="1:6" x14ac:dyDescent="0.25">
      <c r="A12275" t="s">
        <v>5750</v>
      </c>
      <c r="B12275" s="100" t="s">
        <v>4265</v>
      </c>
      <c r="C12275" s="99" t="s">
        <v>13968</v>
      </c>
      <c r="D12275" s="124">
        <v>1389</v>
      </c>
      <c r="E12275" s="157">
        <f>VLOOKUP(D12275,'SOAT LIQ'!$A$87:$C$3416,3,FALSE)</f>
        <v>13</v>
      </c>
      <c r="F12275" t="s">
        <v>21632</v>
      </c>
    </row>
    <row r="12276" spans="1:6" x14ac:dyDescent="0.25">
      <c r="A12276" t="s">
        <v>5142</v>
      </c>
      <c r="B12276" s="100" t="s">
        <v>4265</v>
      </c>
      <c r="C12276" s="99" t="s">
        <v>13968</v>
      </c>
      <c r="D12276" s="124">
        <v>1389</v>
      </c>
      <c r="E12276" s="157">
        <f>VLOOKUP(D12276,'SOAT LIQ'!$A$87:$C$3416,3,FALSE)</f>
        <v>13</v>
      </c>
      <c r="F12276" t="s">
        <v>21632</v>
      </c>
    </row>
    <row r="12277" spans="1:6" x14ac:dyDescent="0.25">
      <c r="A12277" t="s">
        <v>5704</v>
      </c>
      <c r="B12277" s="100" t="s">
        <v>4265</v>
      </c>
      <c r="C12277" s="99" t="s">
        <v>13968</v>
      </c>
      <c r="D12277" s="124">
        <v>1389</v>
      </c>
      <c r="E12277" s="157">
        <f>VLOOKUP(D12277,'SOAT LIQ'!$A$87:$C$3416,3,FALSE)</f>
        <v>13</v>
      </c>
      <c r="F12277" t="s">
        <v>21632</v>
      </c>
    </row>
    <row r="12278" spans="1:6" x14ac:dyDescent="0.25">
      <c r="A12278" t="s">
        <v>4339</v>
      </c>
      <c r="B12278" s="100" t="s">
        <v>4265</v>
      </c>
      <c r="C12278" s="99" t="s">
        <v>13968</v>
      </c>
      <c r="D12278" s="124">
        <v>1389</v>
      </c>
      <c r="E12278" s="157">
        <f>VLOOKUP(D12278,'SOAT LIQ'!$A$87:$C$3416,3,FALSE)</f>
        <v>13</v>
      </c>
      <c r="F12278" t="s">
        <v>21632</v>
      </c>
    </row>
    <row r="12279" spans="1:6" x14ac:dyDescent="0.25">
      <c r="A12279" t="s">
        <v>4339</v>
      </c>
      <c r="B12279" s="100" t="s">
        <v>13969</v>
      </c>
      <c r="C12279" s="99" t="s">
        <v>13954</v>
      </c>
      <c r="D12279" s="124">
        <v>15109</v>
      </c>
      <c r="E12279" s="157">
        <f>VLOOKUP(D12279,'SOAT LIQ'!$A$87:$C$3416,3,FALSE)</f>
        <v>3</v>
      </c>
      <c r="F12279" t="s">
        <v>21632</v>
      </c>
    </row>
    <row r="12280" spans="1:6" x14ac:dyDescent="0.25">
      <c r="A12280" t="s">
        <v>5142</v>
      </c>
      <c r="B12280" s="100" t="s">
        <v>13969</v>
      </c>
      <c r="C12280" s="99" t="s">
        <v>13954</v>
      </c>
      <c r="D12280" s="124">
        <v>15109</v>
      </c>
      <c r="E12280" s="157">
        <f>VLOOKUP(D12280,'SOAT LIQ'!$A$87:$C$3416,3,FALSE)</f>
        <v>3</v>
      </c>
      <c r="F12280" t="s">
        <v>21632</v>
      </c>
    </row>
    <row r="12281" spans="1:6" x14ac:dyDescent="0.25">
      <c r="A12281" t="s">
        <v>5750</v>
      </c>
      <c r="B12281" s="100" t="s">
        <v>13969</v>
      </c>
      <c r="C12281" s="99" t="s">
        <v>13954</v>
      </c>
      <c r="D12281" s="124">
        <v>15109</v>
      </c>
      <c r="E12281" s="157">
        <f>VLOOKUP(D12281,'SOAT LIQ'!$A$87:$C$3416,3,FALSE)</f>
        <v>3</v>
      </c>
      <c r="F12281" t="s">
        <v>21632</v>
      </c>
    </row>
    <row r="12282" spans="1:6" x14ac:dyDescent="0.25">
      <c r="A12282" t="s">
        <v>4339</v>
      </c>
      <c r="B12282" s="100" t="s">
        <v>13970</v>
      </c>
      <c r="C12282" s="99" t="s">
        <v>13954</v>
      </c>
      <c r="D12282" s="124">
        <v>15109</v>
      </c>
      <c r="E12282" s="157">
        <f>VLOOKUP(D12282,'SOAT LIQ'!$A$87:$C$3416,3,FALSE)</f>
        <v>3</v>
      </c>
      <c r="F12282" t="s">
        <v>21632</v>
      </c>
    </row>
    <row r="12283" spans="1:6" x14ac:dyDescent="0.25">
      <c r="A12283" t="s">
        <v>5142</v>
      </c>
      <c r="B12283" s="100" t="s">
        <v>13970</v>
      </c>
      <c r="C12283" s="99" t="s">
        <v>13954</v>
      </c>
      <c r="D12283" s="124">
        <v>15109</v>
      </c>
      <c r="E12283" s="157">
        <f>VLOOKUP(D12283,'SOAT LIQ'!$A$87:$C$3416,3,FALSE)</f>
        <v>3</v>
      </c>
      <c r="F12283" t="s">
        <v>21632</v>
      </c>
    </row>
    <row r="12284" spans="1:6" x14ac:dyDescent="0.25">
      <c r="A12284" t="s">
        <v>4339</v>
      </c>
      <c r="B12284" s="100" t="s">
        <v>13971</v>
      </c>
      <c r="C12284" s="100"/>
      <c r="D12284" s="124">
        <v>1389</v>
      </c>
      <c r="E12284" s="157">
        <f>VLOOKUP(D12284,'SOAT LIQ'!$A$87:$C$3416,3,FALSE)</f>
        <v>13</v>
      </c>
      <c r="F12284" t="s">
        <v>21632</v>
      </c>
    </row>
    <row r="12285" spans="1:6" x14ac:dyDescent="0.25">
      <c r="A12285" t="s">
        <v>5142</v>
      </c>
      <c r="B12285" s="100" t="s">
        <v>13971</v>
      </c>
      <c r="C12285" s="100"/>
      <c r="D12285" s="124">
        <v>1389</v>
      </c>
      <c r="E12285" s="157">
        <f>VLOOKUP(D12285,'SOAT LIQ'!$A$87:$C$3416,3,FALSE)</f>
        <v>13</v>
      </c>
      <c r="F12285" t="s">
        <v>21632</v>
      </c>
    </row>
    <row r="12286" spans="1:6" x14ac:dyDescent="0.25">
      <c r="A12286" t="s">
        <v>4339</v>
      </c>
      <c r="B12286" s="100" t="s">
        <v>13972</v>
      </c>
      <c r="C12286" s="100"/>
      <c r="D12286" s="124">
        <v>1389</v>
      </c>
      <c r="E12286" s="157">
        <f>VLOOKUP(D12286,'SOAT LIQ'!$A$87:$C$3416,3,FALSE)</f>
        <v>13</v>
      </c>
      <c r="F12286" t="s">
        <v>21632</v>
      </c>
    </row>
    <row r="12287" spans="1:6" x14ac:dyDescent="0.25">
      <c r="A12287" t="s">
        <v>5142</v>
      </c>
      <c r="B12287" s="100" t="s">
        <v>13972</v>
      </c>
      <c r="C12287" s="100"/>
      <c r="D12287" s="124">
        <v>1389</v>
      </c>
      <c r="E12287" s="157">
        <f>VLOOKUP(D12287,'SOAT LIQ'!$A$87:$C$3416,3,FALSE)</f>
        <v>13</v>
      </c>
      <c r="F12287" t="s">
        <v>21632</v>
      </c>
    </row>
    <row r="12288" spans="1:6" x14ac:dyDescent="0.25">
      <c r="A12288" t="s">
        <v>4339</v>
      </c>
      <c r="B12288" s="100" t="s">
        <v>13973</v>
      </c>
      <c r="C12288" s="99" t="s">
        <v>13974</v>
      </c>
      <c r="D12288" s="124">
        <v>15260</v>
      </c>
      <c r="E12288" s="157">
        <f>VLOOKUP(D12288,'SOAT LIQ'!$A$87:$C$3416,3,FALSE)</f>
        <v>8</v>
      </c>
      <c r="F12288" t="s">
        <v>21632</v>
      </c>
    </row>
    <row r="12289" spans="1:6" x14ac:dyDescent="0.25">
      <c r="A12289" t="s">
        <v>5773</v>
      </c>
      <c r="B12289" s="100" t="s">
        <v>13973</v>
      </c>
      <c r="C12289" s="99" t="s">
        <v>13974</v>
      </c>
      <c r="D12289" s="124">
        <v>15260</v>
      </c>
      <c r="E12289" s="157">
        <f>VLOOKUP(D12289,'SOAT LIQ'!$A$87:$C$3416,3,FALSE)</f>
        <v>8</v>
      </c>
      <c r="F12289" t="s">
        <v>21632</v>
      </c>
    </row>
    <row r="12290" spans="1:6" x14ac:dyDescent="0.25">
      <c r="A12290" t="s">
        <v>4339</v>
      </c>
      <c r="B12290" s="100" t="s">
        <v>13975</v>
      </c>
      <c r="C12290" s="99" t="s">
        <v>13974</v>
      </c>
      <c r="D12290" s="124">
        <v>15265</v>
      </c>
      <c r="E12290" s="157">
        <f>VLOOKUP(D12290,'SOAT LIQ'!$A$87:$C$3416,3,FALSE)</f>
        <v>7</v>
      </c>
      <c r="F12290" t="s">
        <v>21632</v>
      </c>
    </row>
    <row r="12291" spans="1:6" x14ac:dyDescent="0.25">
      <c r="A12291" t="s">
        <v>5773</v>
      </c>
      <c r="B12291" s="100" t="s">
        <v>13975</v>
      </c>
      <c r="C12291" s="99" t="s">
        <v>13974</v>
      </c>
      <c r="D12291" s="124">
        <v>15265</v>
      </c>
      <c r="E12291" s="157">
        <f>VLOOKUP(D12291,'SOAT LIQ'!$A$87:$C$3416,3,FALSE)</f>
        <v>7</v>
      </c>
      <c r="F12291" t="s">
        <v>21632</v>
      </c>
    </row>
    <row r="12292" spans="1:6" x14ac:dyDescent="0.25">
      <c r="A12292" t="s">
        <v>4339</v>
      </c>
      <c r="B12292" s="100" t="s">
        <v>13976</v>
      </c>
      <c r="C12292" s="99" t="s">
        <v>13974</v>
      </c>
      <c r="D12292" s="124">
        <v>15263</v>
      </c>
      <c r="E12292" s="157">
        <f>VLOOKUP(D12292,'SOAT LIQ'!$A$87:$C$3416,3,FALSE)</f>
        <v>5</v>
      </c>
      <c r="F12292" t="s">
        <v>21632</v>
      </c>
    </row>
    <row r="12293" spans="1:6" x14ac:dyDescent="0.25">
      <c r="A12293" t="s">
        <v>5773</v>
      </c>
      <c r="B12293" s="100" t="s">
        <v>13976</v>
      </c>
      <c r="C12293" s="99" t="s">
        <v>13974</v>
      </c>
      <c r="D12293" s="124">
        <v>15263</v>
      </c>
      <c r="E12293" s="157">
        <f>VLOOKUP(D12293,'SOAT LIQ'!$A$87:$C$3416,3,FALSE)</f>
        <v>5</v>
      </c>
      <c r="F12293" t="s">
        <v>21632</v>
      </c>
    </row>
    <row r="12294" spans="1:6" x14ac:dyDescent="0.25">
      <c r="A12294" t="s">
        <v>4339</v>
      </c>
      <c r="B12294" s="100" t="s">
        <v>13977</v>
      </c>
      <c r="C12294" s="99" t="s">
        <v>13974</v>
      </c>
      <c r="D12294" s="124">
        <v>15264</v>
      </c>
      <c r="E12294" s="157">
        <f>VLOOKUP(D12294,'SOAT LIQ'!$A$87:$C$3416,3,FALSE)</f>
        <v>5</v>
      </c>
      <c r="F12294" t="s">
        <v>21632</v>
      </c>
    </row>
    <row r="12295" spans="1:6" x14ac:dyDescent="0.25">
      <c r="A12295" t="s">
        <v>5523</v>
      </c>
      <c r="B12295" s="100" t="s">
        <v>13977</v>
      </c>
      <c r="C12295" s="99" t="s">
        <v>13974</v>
      </c>
      <c r="D12295" s="124">
        <v>15264</v>
      </c>
      <c r="E12295" s="157">
        <f>VLOOKUP(D12295,'SOAT LIQ'!$A$87:$C$3416,3,FALSE)</f>
        <v>5</v>
      </c>
      <c r="F12295" t="s">
        <v>21632</v>
      </c>
    </row>
    <row r="12296" spans="1:6" x14ac:dyDescent="0.25">
      <c r="A12296" t="s">
        <v>5773</v>
      </c>
      <c r="B12296" s="100" t="s">
        <v>13977</v>
      </c>
      <c r="C12296" s="99" t="s">
        <v>13974</v>
      </c>
      <c r="D12296" s="124">
        <v>15264</v>
      </c>
      <c r="E12296" s="157">
        <f>VLOOKUP(D12296,'SOAT LIQ'!$A$87:$C$3416,3,FALSE)</f>
        <v>5</v>
      </c>
      <c r="F12296" t="s">
        <v>21632</v>
      </c>
    </row>
    <row r="12297" spans="1:6" x14ac:dyDescent="0.25">
      <c r="A12297" t="s">
        <v>4339</v>
      </c>
      <c r="B12297" s="100" t="s">
        <v>13978</v>
      </c>
      <c r="C12297" s="99" t="s">
        <v>13974</v>
      </c>
      <c r="D12297" s="124">
        <v>15262</v>
      </c>
      <c r="E12297" s="157">
        <f>VLOOKUP(D12297,'SOAT LIQ'!$A$87:$C$3416,3,FALSE)</f>
        <v>8</v>
      </c>
      <c r="F12297" t="s">
        <v>21632</v>
      </c>
    </row>
    <row r="12298" spans="1:6" x14ac:dyDescent="0.25">
      <c r="A12298" t="s">
        <v>5523</v>
      </c>
      <c r="B12298" s="100" t="s">
        <v>13978</v>
      </c>
      <c r="C12298" s="99" t="s">
        <v>13974</v>
      </c>
      <c r="D12298" s="124">
        <v>15262</v>
      </c>
      <c r="E12298" s="157">
        <f>VLOOKUP(D12298,'SOAT LIQ'!$A$87:$C$3416,3,FALSE)</f>
        <v>8</v>
      </c>
      <c r="F12298" t="s">
        <v>21632</v>
      </c>
    </row>
    <row r="12299" spans="1:6" x14ac:dyDescent="0.25">
      <c r="A12299" t="s">
        <v>5773</v>
      </c>
      <c r="B12299" s="100" t="s">
        <v>13978</v>
      </c>
      <c r="C12299" s="99" t="s">
        <v>13974</v>
      </c>
      <c r="D12299" s="124">
        <v>15262</v>
      </c>
      <c r="E12299" s="157">
        <f>VLOOKUP(D12299,'SOAT LIQ'!$A$87:$C$3416,3,FALSE)</f>
        <v>8</v>
      </c>
      <c r="F12299" t="s">
        <v>21632</v>
      </c>
    </row>
    <row r="12300" spans="1:6" x14ac:dyDescent="0.25">
      <c r="A12300" t="s">
        <v>4339</v>
      </c>
      <c r="B12300" s="100" t="s">
        <v>13979</v>
      </c>
      <c r="C12300" s="99" t="s">
        <v>13980</v>
      </c>
      <c r="D12300" s="124">
        <v>15103</v>
      </c>
      <c r="E12300" s="157">
        <f>VLOOKUP(D12300,'SOAT LIQ'!$A$87:$C$3416,3,FALSE)</f>
        <v>7</v>
      </c>
      <c r="F12300" t="s">
        <v>21632</v>
      </c>
    </row>
    <row r="12301" spans="1:6" x14ac:dyDescent="0.25">
      <c r="A12301" t="s">
        <v>5773</v>
      </c>
      <c r="B12301" s="100" t="s">
        <v>13979</v>
      </c>
      <c r="C12301" s="99" t="s">
        <v>13980</v>
      </c>
      <c r="D12301" s="124">
        <v>15103</v>
      </c>
      <c r="E12301" s="157">
        <f>VLOOKUP(D12301,'SOAT LIQ'!$A$87:$C$3416,3,FALSE)</f>
        <v>7</v>
      </c>
      <c r="F12301" t="s">
        <v>21632</v>
      </c>
    </row>
    <row r="12302" spans="1:6" x14ac:dyDescent="0.25">
      <c r="A12302" t="s">
        <v>5750</v>
      </c>
      <c r="B12302" s="100" t="s">
        <v>13979</v>
      </c>
      <c r="C12302" s="99" t="s">
        <v>13980</v>
      </c>
      <c r="D12302" s="124">
        <v>15103</v>
      </c>
      <c r="E12302" s="157">
        <f>VLOOKUP(D12302,'SOAT LIQ'!$A$87:$C$3416,3,FALSE)</f>
        <v>7</v>
      </c>
      <c r="F12302" t="s">
        <v>21632</v>
      </c>
    </row>
    <row r="12303" spans="1:6" x14ac:dyDescent="0.25">
      <c r="A12303" t="s">
        <v>4339</v>
      </c>
      <c r="B12303" s="100" t="s">
        <v>13981</v>
      </c>
      <c r="C12303" s="99" t="s">
        <v>13982</v>
      </c>
      <c r="D12303" s="124">
        <v>15103</v>
      </c>
      <c r="E12303" s="157">
        <f>VLOOKUP(D12303,'SOAT LIQ'!$A$87:$C$3416,3,FALSE)</f>
        <v>7</v>
      </c>
      <c r="F12303" t="s">
        <v>21632</v>
      </c>
    </row>
    <row r="12304" spans="1:6" x14ac:dyDescent="0.25">
      <c r="A12304" t="s">
        <v>5773</v>
      </c>
      <c r="B12304" s="100" t="s">
        <v>13981</v>
      </c>
      <c r="C12304" s="99" t="s">
        <v>13982</v>
      </c>
      <c r="D12304" s="124">
        <v>15103</v>
      </c>
      <c r="E12304" s="157">
        <f>VLOOKUP(D12304,'SOAT LIQ'!$A$87:$C$3416,3,FALSE)</f>
        <v>7</v>
      </c>
      <c r="F12304" t="s">
        <v>21632</v>
      </c>
    </row>
    <row r="12305" spans="1:6" x14ac:dyDescent="0.25">
      <c r="A12305" t="s">
        <v>4339</v>
      </c>
      <c r="B12305" s="100" t="s">
        <v>13983</v>
      </c>
      <c r="C12305" s="99" t="s">
        <v>13982</v>
      </c>
      <c r="D12305" s="124">
        <v>15103</v>
      </c>
      <c r="E12305" s="157">
        <f>VLOOKUP(D12305,'SOAT LIQ'!$A$87:$C$3416,3,FALSE)</f>
        <v>7</v>
      </c>
      <c r="F12305" t="s">
        <v>21632</v>
      </c>
    </row>
    <row r="12306" spans="1:6" x14ac:dyDescent="0.25">
      <c r="A12306" t="s">
        <v>5773</v>
      </c>
      <c r="B12306" s="100" t="s">
        <v>13983</v>
      </c>
      <c r="C12306" s="99" t="s">
        <v>13982</v>
      </c>
      <c r="D12306" s="124">
        <v>15103</v>
      </c>
      <c r="E12306" s="157">
        <f>VLOOKUP(D12306,'SOAT LIQ'!$A$87:$C$3416,3,FALSE)</f>
        <v>7</v>
      </c>
      <c r="F12306" t="s">
        <v>21632</v>
      </c>
    </row>
    <row r="12307" spans="1:6" x14ac:dyDescent="0.25">
      <c r="A12307" t="s">
        <v>5750</v>
      </c>
      <c r="B12307" s="100" t="s">
        <v>13983</v>
      </c>
      <c r="C12307" s="99" t="s">
        <v>13982</v>
      </c>
      <c r="D12307" s="124">
        <v>15103</v>
      </c>
      <c r="E12307" s="157">
        <f>VLOOKUP(D12307,'SOAT LIQ'!$A$87:$C$3416,3,FALSE)</f>
        <v>7</v>
      </c>
      <c r="F12307" t="s">
        <v>21632</v>
      </c>
    </row>
    <row r="12308" spans="1:6" x14ac:dyDescent="0.25">
      <c r="A12308" t="s">
        <v>4339</v>
      </c>
      <c r="B12308" s="100" t="s">
        <v>13984</v>
      </c>
      <c r="C12308" s="99" t="s">
        <v>13985</v>
      </c>
      <c r="D12308" s="124">
        <v>15103</v>
      </c>
      <c r="E12308" s="157">
        <f>VLOOKUP(D12308,'SOAT LIQ'!$A$87:$C$3416,3,FALSE)</f>
        <v>7</v>
      </c>
      <c r="F12308" t="s">
        <v>21632</v>
      </c>
    </row>
    <row r="12309" spans="1:6" x14ac:dyDescent="0.25">
      <c r="A12309" t="s">
        <v>5523</v>
      </c>
      <c r="B12309" s="100" t="s">
        <v>13984</v>
      </c>
      <c r="C12309" s="99" t="s">
        <v>13985</v>
      </c>
      <c r="D12309" s="124">
        <v>15103</v>
      </c>
      <c r="E12309" s="157">
        <f>VLOOKUP(D12309,'SOAT LIQ'!$A$87:$C$3416,3,FALSE)</f>
        <v>7</v>
      </c>
      <c r="F12309" t="s">
        <v>21632</v>
      </c>
    </row>
    <row r="12310" spans="1:6" x14ac:dyDescent="0.25">
      <c r="A12310" t="s">
        <v>5773</v>
      </c>
      <c r="B12310" s="100" t="s">
        <v>13984</v>
      </c>
      <c r="C12310" s="99" t="s">
        <v>13985</v>
      </c>
      <c r="D12310" s="124">
        <v>15103</v>
      </c>
      <c r="E12310" s="157">
        <f>VLOOKUP(D12310,'SOAT LIQ'!$A$87:$C$3416,3,FALSE)</f>
        <v>7</v>
      </c>
      <c r="F12310" t="s">
        <v>21632</v>
      </c>
    </row>
    <row r="12311" spans="1:6" x14ac:dyDescent="0.25">
      <c r="A12311" t="s">
        <v>4339</v>
      </c>
      <c r="B12311" s="100" t="s">
        <v>13986</v>
      </c>
      <c r="C12311" s="99" t="s">
        <v>13987</v>
      </c>
      <c r="D12311" s="124">
        <v>15103</v>
      </c>
      <c r="E12311" s="157">
        <f>VLOOKUP(D12311,'SOAT LIQ'!$A$87:$C$3416,3,FALSE)</f>
        <v>7</v>
      </c>
      <c r="F12311" t="s">
        <v>21632</v>
      </c>
    </row>
    <row r="12312" spans="1:6" x14ac:dyDescent="0.25">
      <c r="A12312" t="s">
        <v>5773</v>
      </c>
      <c r="B12312" s="100" t="s">
        <v>13986</v>
      </c>
      <c r="C12312" s="99" t="s">
        <v>13987</v>
      </c>
      <c r="D12312" s="124">
        <v>15103</v>
      </c>
      <c r="E12312" s="157">
        <f>VLOOKUP(D12312,'SOAT LIQ'!$A$87:$C$3416,3,FALSE)</f>
        <v>7</v>
      </c>
      <c r="F12312" t="s">
        <v>21632</v>
      </c>
    </row>
    <row r="12313" spans="1:6" x14ac:dyDescent="0.25">
      <c r="A12313" t="s">
        <v>4339</v>
      </c>
      <c r="B12313" s="100" t="s">
        <v>4348</v>
      </c>
      <c r="C12313" s="99" t="s">
        <v>4734</v>
      </c>
      <c r="D12313" s="124">
        <v>8260</v>
      </c>
      <c r="E12313" s="157">
        <f>VLOOKUP(D12313,'SOAT LIQ'!$A$87:$C$3416,3,FALSE)</f>
        <v>4</v>
      </c>
      <c r="F12313" t="s">
        <v>21632</v>
      </c>
    </row>
    <row r="12314" spans="1:6" x14ac:dyDescent="0.25">
      <c r="A12314" t="s">
        <v>5750</v>
      </c>
      <c r="B12314" s="100" t="s">
        <v>4348</v>
      </c>
      <c r="C12314" s="99" t="s">
        <v>4734</v>
      </c>
      <c r="D12314" s="124">
        <v>8260</v>
      </c>
      <c r="E12314" s="157">
        <f>VLOOKUP(D12314,'SOAT LIQ'!$A$87:$C$3416,3,FALSE)</f>
        <v>4</v>
      </c>
      <c r="F12314" t="s">
        <v>21632</v>
      </c>
    </row>
    <row r="12315" spans="1:6" x14ac:dyDescent="0.25">
      <c r="A12315" t="s">
        <v>6023</v>
      </c>
      <c r="B12315" s="100" t="s">
        <v>4348</v>
      </c>
      <c r="C12315" s="99" t="s">
        <v>4734</v>
      </c>
      <c r="D12315" s="124">
        <v>8260</v>
      </c>
      <c r="E12315" s="157">
        <f>VLOOKUP(D12315,'SOAT LIQ'!$A$87:$C$3416,3,FALSE)</f>
        <v>4</v>
      </c>
      <c r="F12315" t="s">
        <v>21632</v>
      </c>
    </row>
    <row r="12316" spans="1:6" x14ac:dyDescent="0.25">
      <c r="A12316" t="s">
        <v>4339</v>
      </c>
      <c r="B12316" s="100" t="s">
        <v>4735</v>
      </c>
      <c r="C12316" s="99" t="s">
        <v>13988</v>
      </c>
      <c r="D12316" s="124">
        <v>8261</v>
      </c>
      <c r="E12316" s="157">
        <f>VLOOKUP(D12316,'SOAT LIQ'!$A$87:$C$3416,3,FALSE)</f>
        <v>7</v>
      </c>
      <c r="F12316" t="s">
        <v>21632</v>
      </c>
    </row>
    <row r="12317" spans="1:6" x14ac:dyDescent="0.25">
      <c r="A12317" t="s">
        <v>5750</v>
      </c>
      <c r="B12317" s="100" t="s">
        <v>4735</v>
      </c>
      <c r="C12317" s="99" t="s">
        <v>13988</v>
      </c>
      <c r="D12317" s="124">
        <v>8261</v>
      </c>
      <c r="E12317" s="157">
        <f>VLOOKUP(D12317,'SOAT LIQ'!$A$87:$C$3416,3,FALSE)</f>
        <v>7</v>
      </c>
      <c r="F12317" t="s">
        <v>21632</v>
      </c>
    </row>
    <row r="12318" spans="1:6" x14ac:dyDescent="0.25">
      <c r="A12318" t="s">
        <v>6023</v>
      </c>
      <c r="B12318" s="100" t="s">
        <v>4735</v>
      </c>
      <c r="C12318" s="99" t="s">
        <v>13988</v>
      </c>
      <c r="D12318" s="124">
        <v>8261</v>
      </c>
      <c r="E12318" s="157">
        <f>VLOOKUP(D12318,'SOAT LIQ'!$A$87:$C$3416,3,FALSE)</f>
        <v>7</v>
      </c>
      <c r="F12318" t="s">
        <v>21632</v>
      </c>
    </row>
    <row r="12319" spans="1:6" x14ac:dyDescent="0.25">
      <c r="A12319" t="s">
        <v>4339</v>
      </c>
      <c r="B12319" s="100" t="s">
        <v>13990</v>
      </c>
      <c r="C12319" s="99" t="s">
        <v>13989</v>
      </c>
      <c r="D12319" s="124">
        <v>8261</v>
      </c>
      <c r="E12319" s="157">
        <f>VLOOKUP(D12319,'SOAT LIQ'!$A$87:$C$3416,3,FALSE)</f>
        <v>7</v>
      </c>
      <c r="F12319" t="s">
        <v>21632</v>
      </c>
    </row>
    <row r="12320" spans="1:6" x14ac:dyDescent="0.25">
      <c r="A12320" t="s">
        <v>5750</v>
      </c>
      <c r="B12320" s="100" t="s">
        <v>13990</v>
      </c>
      <c r="C12320" s="99" t="s">
        <v>13989</v>
      </c>
      <c r="D12320" s="124">
        <v>8261</v>
      </c>
      <c r="E12320" s="157">
        <f>VLOOKUP(D12320,'SOAT LIQ'!$A$87:$C$3416,3,FALSE)</f>
        <v>7</v>
      </c>
      <c r="F12320" t="s">
        <v>21632</v>
      </c>
    </row>
    <row r="12321" spans="1:6" x14ac:dyDescent="0.25">
      <c r="A12321" t="s">
        <v>5773</v>
      </c>
      <c r="B12321" s="100" t="s">
        <v>13990</v>
      </c>
      <c r="C12321" s="99" t="s">
        <v>13989</v>
      </c>
      <c r="D12321" s="124">
        <v>8261</v>
      </c>
      <c r="E12321" s="157">
        <f>VLOOKUP(D12321,'SOAT LIQ'!$A$87:$C$3416,3,FALSE)</f>
        <v>7</v>
      </c>
      <c r="F12321" t="s">
        <v>21632</v>
      </c>
    </row>
    <row r="12322" spans="1:6" x14ac:dyDescent="0.25">
      <c r="A12322" t="s">
        <v>5773</v>
      </c>
      <c r="B12322" s="100" t="s">
        <v>13991</v>
      </c>
      <c r="C12322" s="99" t="s">
        <v>13989</v>
      </c>
      <c r="D12322" s="124">
        <v>8261</v>
      </c>
      <c r="E12322" s="157">
        <f>VLOOKUP(D12322,'SOAT LIQ'!$A$87:$C$3416,3,FALSE)</f>
        <v>7</v>
      </c>
      <c r="F12322" t="s">
        <v>21632</v>
      </c>
    </row>
    <row r="12323" spans="1:6" x14ac:dyDescent="0.25">
      <c r="A12323" t="s">
        <v>4339</v>
      </c>
      <c r="B12323" s="100" t="s">
        <v>13991</v>
      </c>
      <c r="C12323" s="99" t="s">
        <v>13989</v>
      </c>
      <c r="D12323" s="124">
        <v>8261</v>
      </c>
      <c r="E12323" s="157">
        <f>VLOOKUP(D12323,'SOAT LIQ'!$A$87:$C$3416,3,FALSE)</f>
        <v>7</v>
      </c>
      <c r="F12323" t="s">
        <v>21632</v>
      </c>
    </row>
    <row r="12324" spans="1:6" x14ac:dyDescent="0.25">
      <c r="A12324" t="s">
        <v>5773</v>
      </c>
      <c r="B12324" s="100" t="s">
        <v>13993</v>
      </c>
      <c r="C12324" s="99" t="s">
        <v>13992</v>
      </c>
      <c r="D12324" s="124">
        <v>15103</v>
      </c>
      <c r="E12324" s="157">
        <f>VLOOKUP(D12324,'SOAT LIQ'!$A$87:$C$3416,3,FALSE)</f>
        <v>7</v>
      </c>
      <c r="F12324" t="s">
        <v>21632</v>
      </c>
    </row>
    <row r="12325" spans="1:6" x14ac:dyDescent="0.25">
      <c r="A12325" t="s">
        <v>4339</v>
      </c>
      <c r="B12325" s="100" t="s">
        <v>13993</v>
      </c>
      <c r="C12325" s="99" t="s">
        <v>13992</v>
      </c>
      <c r="D12325" s="124">
        <v>15103</v>
      </c>
      <c r="E12325" s="157">
        <f>VLOOKUP(D12325,'SOAT LIQ'!$A$87:$C$3416,3,FALSE)</f>
        <v>7</v>
      </c>
      <c r="F12325" t="s">
        <v>21632</v>
      </c>
    </row>
    <row r="12326" spans="1:6" x14ac:dyDescent="0.25">
      <c r="A12326" t="s">
        <v>5773</v>
      </c>
      <c r="B12326" s="100" t="s">
        <v>13995</v>
      </c>
      <c r="C12326" s="99" t="s">
        <v>13994</v>
      </c>
      <c r="D12326" s="124">
        <v>15103</v>
      </c>
      <c r="E12326" s="157">
        <f>VLOOKUP(D12326,'SOAT LIQ'!$A$87:$C$3416,3,FALSE)</f>
        <v>7</v>
      </c>
      <c r="F12326" t="s">
        <v>21632</v>
      </c>
    </row>
    <row r="12327" spans="1:6" x14ac:dyDescent="0.25">
      <c r="A12327" t="s">
        <v>4339</v>
      </c>
      <c r="B12327" s="100" t="s">
        <v>13995</v>
      </c>
      <c r="C12327" s="99" t="s">
        <v>13994</v>
      </c>
      <c r="D12327" s="124">
        <v>15103</v>
      </c>
      <c r="E12327" s="157">
        <f>VLOOKUP(D12327,'SOAT LIQ'!$A$87:$C$3416,3,FALSE)</f>
        <v>7</v>
      </c>
      <c r="F12327" t="s">
        <v>21632</v>
      </c>
    </row>
    <row r="12328" spans="1:6" x14ac:dyDescent="0.25">
      <c r="A12328" t="s">
        <v>5773</v>
      </c>
      <c r="B12328" s="100" t="s">
        <v>13997</v>
      </c>
      <c r="C12328" s="99" t="s">
        <v>13996</v>
      </c>
      <c r="D12328" s="124">
        <v>15103</v>
      </c>
      <c r="E12328" s="157">
        <f>VLOOKUP(D12328,'SOAT LIQ'!$A$87:$C$3416,3,FALSE)</f>
        <v>7</v>
      </c>
      <c r="F12328" t="s">
        <v>21632</v>
      </c>
    </row>
    <row r="12329" spans="1:6" x14ac:dyDescent="0.25">
      <c r="A12329" t="s">
        <v>4339</v>
      </c>
      <c r="B12329" s="100" t="s">
        <v>13997</v>
      </c>
      <c r="C12329" s="99" t="s">
        <v>13996</v>
      </c>
      <c r="D12329" s="124">
        <v>15103</v>
      </c>
      <c r="E12329" s="157">
        <f>VLOOKUP(D12329,'SOAT LIQ'!$A$87:$C$3416,3,FALSE)</f>
        <v>7</v>
      </c>
      <c r="F12329" t="s">
        <v>21632</v>
      </c>
    </row>
    <row r="12330" spans="1:6" x14ac:dyDescent="0.25">
      <c r="A12330" t="s">
        <v>5773</v>
      </c>
      <c r="B12330" s="100" t="s">
        <v>13999</v>
      </c>
      <c r="C12330" s="99" t="s">
        <v>13998</v>
      </c>
      <c r="D12330" s="124">
        <v>15263</v>
      </c>
      <c r="E12330" s="157">
        <f>VLOOKUP(D12330,'SOAT LIQ'!$A$87:$C$3416,3,FALSE)</f>
        <v>5</v>
      </c>
      <c r="F12330" t="s">
        <v>21632</v>
      </c>
    </row>
    <row r="12331" spans="1:6" x14ac:dyDescent="0.25">
      <c r="A12331" t="s">
        <v>4339</v>
      </c>
      <c r="B12331" s="100" t="s">
        <v>13999</v>
      </c>
      <c r="C12331" s="99" t="s">
        <v>13998</v>
      </c>
      <c r="D12331" s="124">
        <v>15263</v>
      </c>
      <c r="E12331" s="157">
        <f>VLOOKUP(D12331,'SOAT LIQ'!$A$87:$C$3416,3,FALSE)</f>
        <v>5</v>
      </c>
      <c r="F12331" t="s">
        <v>21632</v>
      </c>
    </row>
    <row r="12332" spans="1:6" x14ac:dyDescent="0.25">
      <c r="A12332" t="s">
        <v>5773</v>
      </c>
      <c r="B12332" s="100" t="s">
        <v>14001</v>
      </c>
      <c r="C12332" s="99" t="s">
        <v>14000</v>
      </c>
      <c r="D12332" s="124">
        <v>15161</v>
      </c>
      <c r="E12332" s="157">
        <f>VLOOKUP(D12332,'SOAT LIQ'!$A$87:$C$3416,3,FALSE)</f>
        <v>8</v>
      </c>
      <c r="F12332" t="s">
        <v>21632</v>
      </c>
    </row>
    <row r="12333" spans="1:6" x14ac:dyDescent="0.25">
      <c r="A12333" t="s">
        <v>4339</v>
      </c>
      <c r="B12333" s="100" t="s">
        <v>14001</v>
      </c>
      <c r="C12333" s="99" t="s">
        <v>14000</v>
      </c>
      <c r="D12333" s="124">
        <v>15161</v>
      </c>
      <c r="E12333" s="157">
        <f>VLOOKUP(D12333,'SOAT LIQ'!$A$87:$C$3416,3,FALSE)</f>
        <v>8</v>
      </c>
      <c r="F12333" t="s">
        <v>21632</v>
      </c>
    </row>
    <row r="12334" spans="1:6" x14ac:dyDescent="0.25">
      <c r="A12334" t="s">
        <v>5773</v>
      </c>
      <c r="B12334" s="100" t="s">
        <v>14003</v>
      </c>
      <c r="C12334" s="99" t="s">
        <v>14002</v>
      </c>
      <c r="D12334" s="124">
        <v>15103</v>
      </c>
      <c r="E12334" s="157">
        <f>VLOOKUP(D12334,'SOAT LIQ'!$A$87:$C$3416,3,FALSE)</f>
        <v>7</v>
      </c>
      <c r="F12334" t="s">
        <v>21632</v>
      </c>
    </row>
    <row r="12335" spans="1:6" x14ac:dyDescent="0.25">
      <c r="A12335" t="s">
        <v>4339</v>
      </c>
      <c r="B12335" s="100" t="s">
        <v>14003</v>
      </c>
      <c r="C12335" s="99" t="s">
        <v>14002</v>
      </c>
      <c r="D12335" s="124">
        <v>15103</v>
      </c>
      <c r="E12335" s="157">
        <f>VLOOKUP(D12335,'SOAT LIQ'!$A$87:$C$3416,3,FALSE)</f>
        <v>7</v>
      </c>
      <c r="F12335" t="s">
        <v>21632</v>
      </c>
    </row>
    <row r="12336" spans="1:6" x14ac:dyDescent="0.25">
      <c r="A12336" t="s">
        <v>5773</v>
      </c>
      <c r="B12336" s="100" t="s">
        <v>14004</v>
      </c>
      <c r="C12336" s="99" t="s">
        <v>14005</v>
      </c>
      <c r="D12336" s="124">
        <v>15103</v>
      </c>
      <c r="E12336" s="157">
        <f>VLOOKUP(D12336,'SOAT LIQ'!$A$87:$C$3416,3,FALSE)</f>
        <v>7</v>
      </c>
      <c r="F12336" t="s">
        <v>21632</v>
      </c>
    </row>
    <row r="12337" spans="1:6" x14ac:dyDescent="0.25">
      <c r="A12337" t="s">
        <v>4339</v>
      </c>
      <c r="B12337" s="100" t="s">
        <v>14004</v>
      </c>
      <c r="C12337" s="99" t="s">
        <v>14005</v>
      </c>
      <c r="D12337" s="124">
        <v>15103</v>
      </c>
      <c r="E12337" s="157">
        <f>VLOOKUP(D12337,'SOAT LIQ'!$A$87:$C$3416,3,FALSE)</f>
        <v>7</v>
      </c>
      <c r="F12337" t="s">
        <v>21632</v>
      </c>
    </row>
    <row r="12338" spans="1:6" x14ac:dyDescent="0.25">
      <c r="A12338" t="s">
        <v>5773</v>
      </c>
      <c r="B12338" s="100" t="s">
        <v>14006</v>
      </c>
      <c r="C12338" s="99" t="s">
        <v>14005</v>
      </c>
      <c r="D12338" s="124">
        <v>15103</v>
      </c>
      <c r="E12338" s="157">
        <f>VLOOKUP(D12338,'SOAT LIQ'!$A$87:$C$3416,3,FALSE)</f>
        <v>7</v>
      </c>
      <c r="F12338" t="s">
        <v>21632</v>
      </c>
    </row>
    <row r="12339" spans="1:6" x14ac:dyDescent="0.25">
      <c r="A12339" t="s">
        <v>5773</v>
      </c>
      <c r="B12339" s="100" t="s">
        <v>14007</v>
      </c>
      <c r="C12339" s="99" t="s">
        <v>13998</v>
      </c>
      <c r="D12339" s="124">
        <v>15263</v>
      </c>
      <c r="E12339" s="157">
        <f>VLOOKUP(D12339,'SOAT LIQ'!$A$87:$C$3416,3,FALSE)</f>
        <v>5</v>
      </c>
      <c r="F12339" t="s">
        <v>21632</v>
      </c>
    </row>
    <row r="12340" spans="1:6" x14ac:dyDescent="0.25">
      <c r="A12340" t="s">
        <v>4339</v>
      </c>
      <c r="B12340" s="100" t="s">
        <v>14007</v>
      </c>
      <c r="C12340" s="99" t="s">
        <v>13998</v>
      </c>
      <c r="D12340" s="124">
        <v>15263</v>
      </c>
      <c r="E12340" s="157">
        <f>VLOOKUP(D12340,'SOAT LIQ'!$A$87:$C$3416,3,FALSE)</f>
        <v>5</v>
      </c>
      <c r="F12340" t="s">
        <v>21632</v>
      </c>
    </row>
    <row r="12341" spans="1:6" x14ac:dyDescent="0.25">
      <c r="A12341" t="s">
        <v>5773</v>
      </c>
      <c r="B12341" s="100" t="s">
        <v>14008</v>
      </c>
      <c r="C12341" s="99" t="s">
        <v>14009</v>
      </c>
      <c r="D12341" s="124">
        <v>15264</v>
      </c>
      <c r="E12341" s="157">
        <f>VLOOKUP(D12341,'SOAT LIQ'!$A$87:$C$3416,3,FALSE)</f>
        <v>5</v>
      </c>
      <c r="F12341" t="s">
        <v>21632</v>
      </c>
    </row>
    <row r="12342" spans="1:6" x14ac:dyDescent="0.25">
      <c r="A12342" t="s">
        <v>5773</v>
      </c>
      <c r="B12342" s="100" t="s">
        <v>14010</v>
      </c>
      <c r="C12342" s="99" t="s">
        <v>14009</v>
      </c>
      <c r="D12342" s="124">
        <v>15161</v>
      </c>
      <c r="E12342" s="157">
        <f>VLOOKUP(D12342,'SOAT LIQ'!$A$87:$C$3416,3,FALSE)</f>
        <v>8</v>
      </c>
      <c r="F12342" t="s">
        <v>21632</v>
      </c>
    </row>
    <row r="12343" spans="1:6" x14ac:dyDescent="0.25">
      <c r="A12343" t="s">
        <v>5773</v>
      </c>
      <c r="B12343" s="100" t="s">
        <v>14011</v>
      </c>
      <c r="C12343" s="99" t="s">
        <v>14009</v>
      </c>
      <c r="D12343" s="124">
        <v>15264</v>
      </c>
      <c r="E12343" s="157">
        <f>VLOOKUP(D12343,'SOAT LIQ'!$A$87:$C$3416,3,FALSE)</f>
        <v>5</v>
      </c>
      <c r="F12343" t="s">
        <v>21632</v>
      </c>
    </row>
    <row r="12344" spans="1:6" x14ac:dyDescent="0.25">
      <c r="A12344" t="s">
        <v>5773</v>
      </c>
      <c r="B12344" s="100" t="s">
        <v>14012</v>
      </c>
      <c r="C12344" s="99" t="s">
        <v>14009</v>
      </c>
      <c r="D12344" s="124">
        <v>15161</v>
      </c>
      <c r="E12344" s="157">
        <f>VLOOKUP(D12344,'SOAT LIQ'!$A$87:$C$3416,3,FALSE)</f>
        <v>8</v>
      </c>
      <c r="F12344" t="s">
        <v>21632</v>
      </c>
    </row>
    <row r="12345" spans="1:6" x14ac:dyDescent="0.25">
      <c r="A12345" t="s">
        <v>5904</v>
      </c>
      <c r="B12345" s="100" t="s">
        <v>14013</v>
      </c>
      <c r="C12345" s="100"/>
      <c r="D12345" s="124">
        <v>15282</v>
      </c>
      <c r="E12345" s="157">
        <f>VLOOKUP(D12345,'SOAT LIQ'!$A$87:$C$3416,3,FALSE)</f>
        <v>8</v>
      </c>
      <c r="F12345" t="s">
        <v>21632</v>
      </c>
    </row>
    <row r="12346" spans="1:6" x14ac:dyDescent="0.25">
      <c r="A12346" t="s">
        <v>5773</v>
      </c>
      <c r="B12346" s="100" t="s">
        <v>14013</v>
      </c>
      <c r="C12346" s="100"/>
      <c r="D12346" s="124">
        <v>15282</v>
      </c>
      <c r="E12346" s="157">
        <f>VLOOKUP(D12346,'SOAT LIQ'!$A$87:$C$3416,3,FALSE)</f>
        <v>8</v>
      </c>
      <c r="F12346" t="s">
        <v>21632</v>
      </c>
    </row>
    <row r="12347" spans="1:6" x14ac:dyDescent="0.25">
      <c r="A12347" t="s">
        <v>5904</v>
      </c>
      <c r="B12347" s="100" t="s">
        <v>14014</v>
      </c>
      <c r="C12347" s="100"/>
      <c r="D12347" s="124">
        <v>15183</v>
      </c>
      <c r="E12347" s="157">
        <f>VLOOKUP(D12347,'SOAT LIQ'!$A$87:$C$3416,3,FALSE)</f>
        <v>5</v>
      </c>
      <c r="F12347" t="s">
        <v>21632</v>
      </c>
    </row>
    <row r="12348" spans="1:6" x14ac:dyDescent="0.25">
      <c r="A12348" t="s">
        <v>5773</v>
      </c>
      <c r="B12348" s="100" t="s">
        <v>14014</v>
      </c>
      <c r="C12348" s="100"/>
      <c r="D12348" s="124">
        <v>15183</v>
      </c>
      <c r="E12348" s="157">
        <f>VLOOKUP(D12348,'SOAT LIQ'!$A$87:$C$3416,3,FALSE)</f>
        <v>5</v>
      </c>
      <c r="F12348" t="s">
        <v>21632</v>
      </c>
    </row>
    <row r="12349" spans="1:6" x14ac:dyDescent="0.25">
      <c r="A12349" t="s">
        <v>5904</v>
      </c>
      <c r="B12349" s="100" t="s">
        <v>14015</v>
      </c>
      <c r="C12349" s="100"/>
      <c r="D12349" s="124">
        <v>15183</v>
      </c>
      <c r="E12349" s="157">
        <f>VLOOKUP(D12349,'SOAT LIQ'!$A$87:$C$3416,3,FALSE)</f>
        <v>5</v>
      </c>
      <c r="F12349" t="s">
        <v>21632</v>
      </c>
    </row>
    <row r="12350" spans="1:6" x14ac:dyDescent="0.25">
      <c r="A12350" t="s">
        <v>5773</v>
      </c>
      <c r="B12350" s="100" t="s">
        <v>14015</v>
      </c>
      <c r="C12350" s="100"/>
      <c r="D12350" s="124">
        <v>15183</v>
      </c>
      <c r="E12350" s="157">
        <f>VLOOKUP(D12350,'SOAT LIQ'!$A$87:$C$3416,3,FALSE)</f>
        <v>5</v>
      </c>
      <c r="F12350" t="s">
        <v>21632</v>
      </c>
    </row>
    <row r="12351" spans="1:6" x14ac:dyDescent="0.25">
      <c r="A12351" t="s">
        <v>5904</v>
      </c>
      <c r="B12351" s="100" t="s">
        <v>14016</v>
      </c>
      <c r="C12351" s="100"/>
      <c r="D12351" s="124"/>
      <c r="E12351" s="157" t="e">
        <f>VLOOKUP(D12351,'SOAT LIQ'!$A$87:$C$3416,3,FALSE)</f>
        <v>#N/A</v>
      </c>
      <c r="F12351" t="s">
        <v>21632</v>
      </c>
    </row>
    <row r="12352" spans="1:6" x14ac:dyDescent="0.25">
      <c r="A12352" t="s">
        <v>5773</v>
      </c>
      <c r="B12352" s="100" t="s">
        <v>14016</v>
      </c>
      <c r="C12352" s="100"/>
      <c r="D12352" s="124"/>
      <c r="E12352" s="157" t="e">
        <f>VLOOKUP(D12352,'SOAT LIQ'!$A$87:$C$3416,3,FALSE)</f>
        <v>#N/A</v>
      </c>
      <c r="F12352" t="s">
        <v>21632</v>
      </c>
    </row>
    <row r="12353" spans="1:6" x14ac:dyDescent="0.25">
      <c r="A12353" t="s">
        <v>5773</v>
      </c>
      <c r="B12353" s="100" t="s">
        <v>14017</v>
      </c>
      <c r="C12353" s="99" t="s">
        <v>14018</v>
      </c>
      <c r="D12353" s="124">
        <v>15183</v>
      </c>
      <c r="E12353" s="157">
        <f>VLOOKUP(D12353,'SOAT LIQ'!$A$87:$C$3416,3,FALSE)</f>
        <v>5</v>
      </c>
      <c r="F12353" t="s">
        <v>21632</v>
      </c>
    </row>
    <row r="12354" spans="1:6" x14ac:dyDescent="0.25">
      <c r="A12354" t="s">
        <v>5904</v>
      </c>
      <c r="B12354" s="100" t="s">
        <v>14017</v>
      </c>
      <c r="C12354" s="99" t="s">
        <v>14018</v>
      </c>
      <c r="D12354" s="124">
        <v>15183</v>
      </c>
      <c r="E12354" s="157">
        <f>VLOOKUP(D12354,'SOAT LIQ'!$A$87:$C$3416,3,FALSE)</f>
        <v>5</v>
      </c>
      <c r="F12354" t="s">
        <v>21632</v>
      </c>
    </row>
    <row r="12355" spans="1:6" x14ac:dyDescent="0.25">
      <c r="A12355" t="s">
        <v>5904</v>
      </c>
      <c r="B12355" s="100" t="s">
        <v>14019</v>
      </c>
      <c r="C12355" s="99" t="s">
        <v>14018</v>
      </c>
      <c r="D12355" s="124">
        <v>15183</v>
      </c>
      <c r="E12355" s="157">
        <f>VLOOKUP(D12355,'SOAT LIQ'!$A$87:$C$3416,3,FALSE)</f>
        <v>5</v>
      </c>
      <c r="F12355" t="s">
        <v>21632</v>
      </c>
    </row>
    <row r="12356" spans="1:6" x14ac:dyDescent="0.25">
      <c r="A12356" t="s">
        <v>5773</v>
      </c>
      <c r="B12356" s="100" t="s">
        <v>14019</v>
      </c>
      <c r="C12356" s="99" t="s">
        <v>14018</v>
      </c>
      <c r="D12356" s="124">
        <v>15183</v>
      </c>
      <c r="E12356" s="157">
        <f>VLOOKUP(D12356,'SOAT LIQ'!$A$87:$C$3416,3,FALSE)</f>
        <v>5</v>
      </c>
      <c r="F12356" t="s">
        <v>21632</v>
      </c>
    </row>
    <row r="12357" spans="1:6" x14ac:dyDescent="0.25">
      <c r="A12357" t="s">
        <v>5904</v>
      </c>
      <c r="B12357" s="100" t="s">
        <v>14020</v>
      </c>
      <c r="C12357" s="99" t="s">
        <v>14018</v>
      </c>
      <c r="D12357" s="124">
        <v>15183</v>
      </c>
      <c r="E12357" s="157">
        <f>VLOOKUP(D12357,'SOAT LIQ'!$A$87:$C$3416,3,FALSE)</f>
        <v>5</v>
      </c>
      <c r="F12357" t="s">
        <v>21632</v>
      </c>
    </row>
    <row r="12358" spans="1:6" x14ac:dyDescent="0.25">
      <c r="A12358" t="s">
        <v>5773</v>
      </c>
      <c r="B12358" s="100" t="s">
        <v>14020</v>
      </c>
      <c r="C12358" s="99" t="s">
        <v>14018</v>
      </c>
      <c r="D12358" s="124">
        <v>15183</v>
      </c>
      <c r="E12358" s="157">
        <f>VLOOKUP(D12358,'SOAT LIQ'!$A$87:$C$3416,3,FALSE)</f>
        <v>5</v>
      </c>
      <c r="F12358" t="s">
        <v>21632</v>
      </c>
    </row>
    <row r="12359" spans="1:6" x14ac:dyDescent="0.25">
      <c r="A12359" t="s">
        <v>5904</v>
      </c>
      <c r="B12359" s="100" t="s">
        <v>14021</v>
      </c>
      <c r="C12359" s="99" t="s">
        <v>14018</v>
      </c>
      <c r="D12359" s="124">
        <v>15183</v>
      </c>
      <c r="E12359" s="157">
        <f>VLOOKUP(D12359,'SOAT LIQ'!$A$87:$C$3416,3,FALSE)</f>
        <v>5</v>
      </c>
      <c r="F12359" t="s">
        <v>21632</v>
      </c>
    </row>
    <row r="12360" spans="1:6" x14ac:dyDescent="0.25">
      <c r="A12360" t="s">
        <v>5773</v>
      </c>
      <c r="B12360" s="100" t="s">
        <v>14021</v>
      </c>
      <c r="C12360" s="99" t="s">
        <v>14018</v>
      </c>
      <c r="D12360" s="124">
        <v>15183</v>
      </c>
      <c r="E12360" s="157">
        <f>VLOOKUP(D12360,'SOAT LIQ'!$A$87:$C$3416,3,FALSE)</f>
        <v>5</v>
      </c>
      <c r="F12360" t="s">
        <v>21632</v>
      </c>
    </row>
    <row r="12361" spans="1:6" x14ac:dyDescent="0.25">
      <c r="A12361" t="s">
        <v>5904</v>
      </c>
      <c r="B12361" s="100" t="s">
        <v>14022</v>
      </c>
      <c r="C12361" s="99" t="s">
        <v>14018</v>
      </c>
      <c r="D12361" s="124">
        <v>15183</v>
      </c>
      <c r="E12361" s="157">
        <f>VLOOKUP(D12361,'SOAT LIQ'!$A$87:$C$3416,3,FALSE)</f>
        <v>5</v>
      </c>
      <c r="F12361" t="s">
        <v>21632</v>
      </c>
    </row>
    <row r="12362" spans="1:6" x14ac:dyDescent="0.25">
      <c r="A12362" t="s">
        <v>5773</v>
      </c>
      <c r="B12362" s="100" t="s">
        <v>14022</v>
      </c>
      <c r="C12362" s="99" t="s">
        <v>14018</v>
      </c>
      <c r="D12362" s="124">
        <v>15183</v>
      </c>
      <c r="E12362" s="157">
        <f>VLOOKUP(D12362,'SOAT LIQ'!$A$87:$C$3416,3,FALSE)</f>
        <v>5</v>
      </c>
      <c r="F12362" t="s">
        <v>21632</v>
      </c>
    </row>
    <row r="12363" spans="1:6" x14ac:dyDescent="0.25">
      <c r="A12363" t="s">
        <v>5773</v>
      </c>
      <c r="B12363" s="100" t="s">
        <v>14023</v>
      </c>
      <c r="C12363" s="99" t="s">
        <v>14024</v>
      </c>
      <c r="D12363" s="124">
        <v>15282</v>
      </c>
      <c r="E12363" s="157">
        <f>VLOOKUP(D12363,'SOAT LIQ'!$A$87:$C$3416,3,FALSE)</f>
        <v>8</v>
      </c>
      <c r="F12363" t="s">
        <v>21632</v>
      </c>
    </row>
    <row r="12364" spans="1:6" x14ac:dyDescent="0.25">
      <c r="A12364" t="s">
        <v>5904</v>
      </c>
      <c r="B12364" s="100" t="s">
        <v>14023</v>
      </c>
      <c r="C12364" s="99" t="s">
        <v>14024</v>
      </c>
      <c r="D12364" s="124">
        <v>15282</v>
      </c>
      <c r="E12364" s="157">
        <f>VLOOKUP(D12364,'SOAT LIQ'!$A$87:$C$3416,3,FALSE)</f>
        <v>8</v>
      </c>
      <c r="F12364" t="s">
        <v>21632</v>
      </c>
    </row>
    <row r="12365" spans="1:6" x14ac:dyDescent="0.25">
      <c r="A12365" t="s">
        <v>11060</v>
      </c>
      <c r="B12365" s="100" t="s">
        <v>14023</v>
      </c>
      <c r="C12365" s="99" t="s">
        <v>14024</v>
      </c>
      <c r="D12365" s="124">
        <v>15282</v>
      </c>
      <c r="E12365" s="157">
        <f>VLOOKUP(D12365,'SOAT LIQ'!$A$87:$C$3416,3,FALSE)</f>
        <v>8</v>
      </c>
      <c r="F12365" t="s">
        <v>21632</v>
      </c>
    </row>
    <row r="12366" spans="1:6" x14ac:dyDescent="0.25">
      <c r="A12366" t="s">
        <v>5904</v>
      </c>
      <c r="B12366" s="100" t="s">
        <v>14023</v>
      </c>
      <c r="C12366" s="99" t="s">
        <v>14024</v>
      </c>
      <c r="D12366" s="124">
        <v>15282</v>
      </c>
      <c r="E12366" s="157">
        <f>VLOOKUP(D12366,'SOAT LIQ'!$A$87:$C$3416,3,FALSE)</f>
        <v>8</v>
      </c>
      <c r="F12366" t="s">
        <v>21632</v>
      </c>
    </row>
    <row r="12367" spans="1:6" x14ac:dyDescent="0.25">
      <c r="A12367" t="s">
        <v>11061</v>
      </c>
      <c r="B12367" s="100" t="s">
        <v>14023</v>
      </c>
      <c r="C12367" s="99" t="s">
        <v>14024</v>
      </c>
      <c r="D12367" s="124">
        <v>15282</v>
      </c>
      <c r="E12367" s="157">
        <f>VLOOKUP(D12367,'SOAT LIQ'!$A$87:$C$3416,3,FALSE)</f>
        <v>8</v>
      </c>
      <c r="F12367" t="s">
        <v>21632</v>
      </c>
    </row>
    <row r="12368" spans="1:6" x14ac:dyDescent="0.25">
      <c r="A12368" t="s">
        <v>5904</v>
      </c>
      <c r="B12368" s="100" t="s">
        <v>14025</v>
      </c>
      <c r="C12368" s="99" t="s">
        <v>14024</v>
      </c>
      <c r="D12368" s="124">
        <v>15282</v>
      </c>
      <c r="E12368" s="157">
        <f>VLOOKUP(D12368,'SOAT LIQ'!$A$87:$C$3416,3,FALSE)</f>
        <v>8</v>
      </c>
      <c r="F12368" t="s">
        <v>21632</v>
      </c>
    </row>
    <row r="12369" spans="1:6" x14ac:dyDescent="0.25">
      <c r="A12369" t="s">
        <v>5773</v>
      </c>
      <c r="B12369" s="100" t="s">
        <v>14025</v>
      </c>
      <c r="C12369" s="99" t="s">
        <v>14024</v>
      </c>
      <c r="D12369" s="124">
        <v>15282</v>
      </c>
      <c r="E12369" s="157">
        <f>VLOOKUP(D12369,'SOAT LIQ'!$A$87:$C$3416,3,FALSE)</f>
        <v>8</v>
      </c>
      <c r="F12369" t="s">
        <v>21632</v>
      </c>
    </row>
    <row r="12370" spans="1:6" x14ac:dyDescent="0.25">
      <c r="A12370" t="s">
        <v>5904</v>
      </c>
      <c r="B12370" s="100" t="s">
        <v>14026</v>
      </c>
      <c r="C12370" s="99" t="s">
        <v>14024</v>
      </c>
      <c r="D12370" s="124">
        <v>15282</v>
      </c>
      <c r="E12370" s="157">
        <f>VLOOKUP(D12370,'SOAT LIQ'!$A$87:$C$3416,3,FALSE)</f>
        <v>8</v>
      </c>
      <c r="F12370" t="s">
        <v>21632</v>
      </c>
    </row>
    <row r="12371" spans="1:6" x14ac:dyDescent="0.25">
      <c r="A12371" t="s">
        <v>5773</v>
      </c>
      <c r="B12371" s="100" t="s">
        <v>14026</v>
      </c>
      <c r="C12371" s="99" t="s">
        <v>14024</v>
      </c>
      <c r="D12371" s="124">
        <v>15282</v>
      </c>
      <c r="E12371" s="157">
        <f>VLOOKUP(D12371,'SOAT LIQ'!$A$87:$C$3416,3,FALSE)</f>
        <v>8</v>
      </c>
      <c r="F12371" t="s">
        <v>21632</v>
      </c>
    </row>
    <row r="12372" spans="1:6" x14ac:dyDescent="0.25">
      <c r="A12372" t="s">
        <v>11060</v>
      </c>
      <c r="B12372" s="100" t="s">
        <v>14026</v>
      </c>
      <c r="C12372" s="99" t="s">
        <v>14024</v>
      </c>
      <c r="D12372" s="124">
        <v>15282</v>
      </c>
      <c r="E12372" s="157">
        <f>VLOOKUP(D12372,'SOAT LIQ'!$A$87:$C$3416,3,FALSE)</f>
        <v>8</v>
      </c>
      <c r="F12372" t="s">
        <v>21632</v>
      </c>
    </row>
    <row r="12373" spans="1:6" x14ac:dyDescent="0.25">
      <c r="A12373" t="s">
        <v>5904</v>
      </c>
      <c r="B12373" s="100" t="s">
        <v>14026</v>
      </c>
      <c r="C12373" s="99" t="s">
        <v>14024</v>
      </c>
      <c r="D12373" s="124">
        <v>15282</v>
      </c>
      <c r="E12373" s="157">
        <f>VLOOKUP(D12373,'SOAT LIQ'!$A$87:$C$3416,3,FALSE)</f>
        <v>8</v>
      </c>
      <c r="F12373" t="s">
        <v>21632</v>
      </c>
    </row>
    <row r="12374" spans="1:6" x14ac:dyDescent="0.25">
      <c r="A12374" t="s">
        <v>11061</v>
      </c>
      <c r="B12374" s="100" t="s">
        <v>14026</v>
      </c>
      <c r="C12374" s="99" t="s">
        <v>14024</v>
      </c>
      <c r="D12374" s="124">
        <v>15282</v>
      </c>
      <c r="E12374" s="157">
        <f>VLOOKUP(D12374,'SOAT LIQ'!$A$87:$C$3416,3,FALSE)</f>
        <v>8</v>
      </c>
      <c r="F12374" t="s">
        <v>21632</v>
      </c>
    </row>
    <row r="12375" spans="1:6" x14ac:dyDescent="0.25">
      <c r="A12375" t="s">
        <v>5904</v>
      </c>
      <c r="B12375" s="100" t="s">
        <v>14027</v>
      </c>
      <c r="C12375" s="99" t="s">
        <v>14024</v>
      </c>
      <c r="D12375" s="124">
        <v>15282</v>
      </c>
      <c r="E12375" s="157">
        <f>VLOOKUP(D12375,'SOAT LIQ'!$A$87:$C$3416,3,FALSE)</f>
        <v>8</v>
      </c>
      <c r="F12375" t="s">
        <v>21632</v>
      </c>
    </row>
    <row r="12376" spans="1:6" x14ac:dyDescent="0.25">
      <c r="A12376" t="s">
        <v>5773</v>
      </c>
      <c r="B12376" s="100" t="s">
        <v>14027</v>
      </c>
      <c r="C12376" s="99" t="s">
        <v>14024</v>
      </c>
      <c r="D12376" s="124">
        <v>15282</v>
      </c>
      <c r="E12376" s="157">
        <f>VLOOKUP(D12376,'SOAT LIQ'!$A$87:$C$3416,3,FALSE)</f>
        <v>8</v>
      </c>
      <c r="F12376" t="s">
        <v>21632</v>
      </c>
    </row>
    <row r="12377" spans="1:6" x14ac:dyDescent="0.25">
      <c r="A12377" t="s">
        <v>11060</v>
      </c>
      <c r="B12377" s="100" t="s">
        <v>14027</v>
      </c>
      <c r="C12377" s="99" t="s">
        <v>14024</v>
      </c>
      <c r="D12377" s="124">
        <v>15282</v>
      </c>
      <c r="E12377" s="157">
        <f>VLOOKUP(D12377,'SOAT LIQ'!$A$87:$C$3416,3,FALSE)</f>
        <v>8</v>
      </c>
      <c r="F12377" t="s">
        <v>21632</v>
      </c>
    </row>
    <row r="12378" spans="1:6" x14ac:dyDescent="0.25">
      <c r="A12378" t="s">
        <v>5904</v>
      </c>
      <c r="B12378" s="100" t="s">
        <v>14027</v>
      </c>
      <c r="C12378" s="99" t="s">
        <v>14024</v>
      </c>
      <c r="D12378" s="124">
        <v>15282</v>
      </c>
      <c r="E12378" s="157">
        <f>VLOOKUP(D12378,'SOAT LIQ'!$A$87:$C$3416,3,FALSE)</f>
        <v>8</v>
      </c>
      <c r="F12378" t="s">
        <v>21632</v>
      </c>
    </row>
    <row r="12379" spans="1:6" x14ac:dyDescent="0.25">
      <c r="A12379" t="s">
        <v>11061</v>
      </c>
      <c r="B12379" s="100" t="s">
        <v>14027</v>
      </c>
      <c r="C12379" s="99" t="s">
        <v>14024</v>
      </c>
      <c r="D12379" s="124">
        <v>15282</v>
      </c>
      <c r="E12379" s="157">
        <f>VLOOKUP(D12379,'SOAT LIQ'!$A$87:$C$3416,3,FALSE)</f>
        <v>8</v>
      </c>
      <c r="F12379" t="s">
        <v>21632</v>
      </c>
    </row>
    <row r="12380" spans="1:6" x14ac:dyDescent="0.25">
      <c r="A12380" t="s">
        <v>5904</v>
      </c>
      <c r="B12380" s="100" t="s">
        <v>14028</v>
      </c>
      <c r="C12380" s="99" t="s">
        <v>14024</v>
      </c>
      <c r="D12380" s="124">
        <v>15282</v>
      </c>
      <c r="E12380" s="157">
        <f>VLOOKUP(D12380,'SOAT LIQ'!$A$87:$C$3416,3,FALSE)</f>
        <v>8</v>
      </c>
      <c r="F12380" t="s">
        <v>21632</v>
      </c>
    </row>
    <row r="12381" spans="1:6" x14ac:dyDescent="0.25">
      <c r="A12381" t="s">
        <v>5773</v>
      </c>
      <c r="B12381" s="100" t="s">
        <v>14028</v>
      </c>
      <c r="C12381" s="99" t="s">
        <v>14024</v>
      </c>
      <c r="D12381" s="124">
        <v>15282</v>
      </c>
      <c r="E12381" s="157">
        <f>VLOOKUP(D12381,'SOAT LIQ'!$A$87:$C$3416,3,FALSE)</f>
        <v>8</v>
      </c>
      <c r="F12381" t="s">
        <v>21632</v>
      </c>
    </row>
    <row r="12382" spans="1:6" x14ac:dyDescent="0.25">
      <c r="A12382" t="s">
        <v>4339</v>
      </c>
      <c r="B12382" s="100" t="s">
        <v>14029</v>
      </c>
      <c r="C12382" s="99" t="s">
        <v>13974</v>
      </c>
      <c r="D12382" s="124">
        <v>15260</v>
      </c>
      <c r="E12382" s="157">
        <f>VLOOKUP(D12382,'SOAT LIQ'!$A$87:$C$3416,3,FALSE)</f>
        <v>8</v>
      </c>
      <c r="F12382" t="s">
        <v>21632</v>
      </c>
    </row>
    <row r="12383" spans="1:6" x14ac:dyDescent="0.25">
      <c r="A12383" t="s">
        <v>5773</v>
      </c>
      <c r="B12383" s="100" t="s">
        <v>14029</v>
      </c>
      <c r="C12383" s="99" t="s">
        <v>13974</v>
      </c>
      <c r="D12383" s="124">
        <v>15260</v>
      </c>
      <c r="E12383" s="157">
        <f>VLOOKUP(D12383,'SOAT LIQ'!$A$87:$C$3416,3,FALSE)</f>
        <v>8</v>
      </c>
      <c r="F12383" t="s">
        <v>21632</v>
      </c>
    </row>
    <row r="12384" spans="1:6" x14ac:dyDescent="0.25">
      <c r="A12384" t="s">
        <v>5904</v>
      </c>
      <c r="B12384" s="100" t="s">
        <v>14029</v>
      </c>
      <c r="C12384" s="99" t="s">
        <v>13974</v>
      </c>
      <c r="D12384" s="124">
        <v>15260</v>
      </c>
      <c r="E12384" s="157">
        <f>VLOOKUP(D12384,'SOAT LIQ'!$A$87:$C$3416,3,FALSE)</f>
        <v>8</v>
      </c>
      <c r="F12384" t="s">
        <v>21632</v>
      </c>
    </row>
    <row r="12385" spans="1:6" x14ac:dyDescent="0.25">
      <c r="A12385" t="s">
        <v>5580</v>
      </c>
      <c r="B12385" s="100" t="s">
        <v>14029</v>
      </c>
      <c r="C12385" s="99" t="s">
        <v>13974</v>
      </c>
      <c r="D12385" s="124">
        <v>15260</v>
      </c>
      <c r="E12385" s="157">
        <f>VLOOKUP(D12385,'SOAT LIQ'!$A$87:$C$3416,3,FALSE)</f>
        <v>8</v>
      </c>
      <c r="F12385" t="s">
        <v>21632</v>
      </c>
    </row>
    <row r="12386" spans="1:6" x14ac:dyDescent="0.25">
      <c r="A12386" t="s">
        <v>4229</v>
      </c>
      <c r="B12386" s="100" t="s">
        <v>14029</v>
      </c>
      <c r="C12386" s="99" t="s">
        <v>13974</v>
      </c>
      <c r="D12386" s="124">
        <v>15260</v>
      </c>
      <c r="E12386" s="157">
        <f>VLOOKUP(D12386,'SOAT LIQ'!$A$87:$C$3416,3,FALSE)</f>
        <v>8</v>
      </c>
      <c r="F12386" t="s">
        <v>21632</v>
      </c>
    </row>
    <row r="12387" spans="1:6" x14ac:dyDescent="0.25">
      <c r="A12387" t="s">
        <v>5773</v>
      </c>
      <c r="B12387" s="100" t="s">
        <v>14029</v>
      </c>
      <c r="C12387" s="99" t="s">
        <v>13974</v>
      </c>
      <c r="D12387" s="124">
        <v>15260</v>
      </c>
      <c r="E12387" s="157">
        <f>VLOOKUP(D12387,'SOAT LIQ'!$A$87:$C$3416,3,FALSE)</f>
        <v>8</v>
      </c>
      <c r="F12387" t="s">
        <v>21632</v>
      </c>
    </row>
    <row r="12388" spans="1:6" x14ac:dyDescent="0.25">
      <c r="A12388" t="s">
        <v>4339</v>
      </c>
      <c r="B12388" s="100" t="s">
        <v>14030</v>
      </c>
      <c r="C12388" s="99" t="s">
        <v>13974</v>
      </c>
      <c r="D12388" s="124">
        <v>15260</v>
      </c>
      <c r="E12388" s="157">
        <f>VLOOKUP(D12388,'SOAT LIQ'!$A$87:$C$3416,3,FALSE)</f>
        <v>8</v>
      </c>
      <c r="F12388" t="s">
        <v>21632</v>
      </c>
    </row>
    <row r="12389" spans="1:6" x14ac:dyDescent="0.25">
      <c r="A12389" t="s">
        <v>5773</v>
      </c>
      <c r="B12389" s="100" t="s">
        <v>14030</v>
      </c>
      <c r="C12389" s="99" t="s">
        <v>13974</v>
      </c>
      <c r="D12389" s="124">
        <v>15260</v>
      </c>
      <c r="E12389" s="157">
        <f>VLOOKUP(D12389,'SOAT LIQ'!$A$87:$C$3416,3,FALSE)</f>
        <v>8</v>
      </c>
      <c r="F12389" t="s">
        <v>21632</v>
      </c>
    </row>
    <row r="12390" spans="1:6" x14ac:dyDescent="0.25">
      <c r="A12390" t="s">
        <v>5904</v>
      </c>
      <c r="B12390" s="100" t="s">
        <v>14030</v>
      </c>
      <c r="C12390" s="99" t="s">
        <v>13974</v>
      </c>
      <c r="D12390" s="124">
        <v>15260</v>
      </c>
      <c r="E12390" s="157">
        <f>VLOOKUP(D12390,'SOAT LIQ'!$A$87:$C$3416,3,FALSE)</f>
        <v>8</v>
      </c>
      <c r="F12390" t="s">
        <v>21632</v>
      </c>
    </row>
    <row r="12391" spans="1:6" x14ac:dyDescent="0.25">
      <c r="A12391" t="s">
        <v>5580</v>
      </c>
      <c r="B12391" s="100" t="s">
        <v>14030</v>
      </c>
      <c r="C12391" s="99" t="s">
        <v>13974</v>
      </c>
      <c r="D12391" s="124">
        <v>15260</v>
      </c>
      <c r="E12391" s="157">
        <f>VLOOKUP(D12391,'SOAT LIQ'!$A$87:$C$3416,3,FALSE)</f>
        <v>8</v>
      </c>
      <c r="F12391" t="s">
        <v>21632</v>
      </c>
    </row>
    <row r="12392" spans="1:6" x14ac:dyDescent="0.25">
      <c r="A12392" t="s">
        <v>4229</v>
      </c>
      <c r="B12392" s="100" t="s">
        <v>14030</v>
      </c>
      <c r="C12392" s="99" t="s">
        <v>13974</v>
      </c>
      <c r="D12392" s="124">
        <v>15260</v>
      </c>
      <c r="E12392" s="157">
        <f>VLOOKUP(D12392,'SOAT LIQ'!$A$87:$C$3416,3,FALSE)</f>
        <v>8</v>
      </c>
      <c r="F12392" t="s">
        <v>21632</v>
      </c>
    </row>
    <row r="12393" spans="1:6" x14ac:dyDescent="0.25">
      <c r="A12393" t="s">
        <v>5773</v>
      </c>
      <c r="B12393" s="100" t="s">
        <v>14030</v>
      </c>
      <c r="C12393" s="99" t="s">
        <v>13974</v>
      </c>
      <c r="D12393" s="124">
        <v>15260</v>
      </c>
      <c r="E12393" s="157">
        <f>VLOOKUP(D12393,'SOAT LIQ'!$A$87:$C$3416,3,FALSE)</f>
        <v>8</v>
      </c>
      <c r="F12393" t="s">
        <v>21632</v>
      </c>
    </row>
    <row r="12394" spans="1:6" x14ac:dyDescent="0.25">
      <c r="A12394" t="s">
        <v>5523</v>
      </c>
      <c r="B12394" s="100" t="s">
        <v>14032</v>
      </c>
      <c r="C12394" s="99" t="s">
        <v>14031</v>
      </c>
      <c r="D12394" s="124">
        <v>15200</v>
      </c>
      <c r="E12394" s="157">
        <f>VLOOKUP(D12394,'SOAT LIQ'!$A$87:$C$3416,3,FALSE)</f>
        <v>2</v>
      </c>
      <c r="F12394" t="s">
        <v>21632</v>
      </c>
    </row>
    <row r="12395" spans="1:6" x14ac:dyDescent="0.25">
      <c r="A12395" t="s">
        <v>5773</v>
      </c>
      <c r="B12395" s="100" t="s">
        <v>14032</v>
      </c>
      <c r="C12395" s="99" t="s">
        <v>14031</v>
      </c>
      <c r="D12395" s="124">
        <v>15200</v>
      </c>
      <c r="E12395" s="157">
        <f>VLOOKUP(D12395,'SOAT LIQ'!$A$87:$C$3416,3,FALSE)</f>
        <v>2</v>
      </c>
      <c r="F12395" t="s">
        <v>21632</v>
      </c>
    </row>
    <row r="12396" spans="1:6" x14ac:dyDescent="0.25">
      <c r="A12396" t="s">
        <v>11060</v>
      </c>
      <c r="B12396" s="100" t="s">
        <v>14032</v>
      </c>
      <c r="C12396" s="99" t="s">
        <v>14031</v>
      </c>
      <c r="D12396" s="124">
        <v>15200</v>
      </c>
      <c r="E12396" s="157">
        <f>VLOOKUP(D12396,'SOAT LIQ'!$A$87:$C$3416,3,FALSE)</f>
        <v>2</v>
      </c>
      <c r="F12396" t="s">
        <v>21632</v>
      </c>
    </row>
    <row r="12397" spans="1:6" x14ac:dyDescent="0.25">
      <c r="A12397" t="s">
        <v>6570</v>
      </c>
      <c r="B12397" s="100" t="s">
        <v>14032</v>
      </c>
      <c r="C12397" s="99" t="s">
        <v>14031</v>
      </c>
      <c r="D12397" s="124">
        <v>15200</v>
      </c>
      <c r="E12397" s="157">
        <f>VLOOKUP(D12397,'SOAT LIQ'!$A$87:$C$3416,3,FALSE)</f>
        <v>2</v>
      </c>
      <c r="F12397" t="s">
        <v>21632</v>
      </c>
    </row>
    <row r="12398" spans="1:6" x14ac:dyDescent="0.25">
      <c r="A12398" t="s">
        <v>4339</v>
      </c>
      <c r="B12398" s="100" t="s">
        <v>14032</v>
      </c>
      <c r="C12398" s="99" t="s">
        <v>14031</v>
      </c>
      <c r="D12398" s="124">
        <v>15200</v>
      </c>
      <c r="E12398" s="157">
        <f>VLOOKUP(D12398,'SOAT LIQ'!$A$87:$C$3416,3,FALSE)</f>
        <v>2</v>
      </c>
      <c r="F12398" t="s">
        <v>21632</v>
      </c>
    </row>
    <row r="12399" spans="1:6" x14ac:dyDescent="0.25">
      <c r="A12399" t="s">
        <v>5523</v>
      </c>
      <c r="B12399" s="100" t="s">
        <v>4696</v>
      </c>
      <c r="C12399" s="99" t="s">
        <v>14033</v>
      </c>
      <c r="D12399" s="124">
        <v>15200</v>
      </c>
      <c r="E12399" s="157">
        <f>VLOOKUP(D12399,'SOAT LIQ'!$A$87:$C$3416,3,FALSE)</f>
        <v>2</v>
      </c>
      <c r="F12399" t="s">
        <v>21632</v>
      </c>
    </row>
    <row r="12400" spans="1:6" x14ac:dyDescent="0.25">
      <c r="A12400" t="s">
        <v>5773</v>
      </c>
      <c r="B12400" s="100" t="s">
        <v>4696</v>
      </c>
      <c r="C12400" s="99" t="s">
        <v>14033</v>
      </c>
      <c r="D12400" s="124">
        <v>15200</v>
      </c>
      <c r="E12400" s="157">
        <f>VLOOKUP(D12400,'SOAT LIQ'!$A$87:$C$3416,3,FALSE)</f>
        <v>2</v>
      </c>
      <c r="F12400" t="s">
        <v>21632</v>
      </c>
    </row>
    <row r="12401" spans="1:6" x14ac:dyDescent="0.25">
      <c r="A12401" t="s">
        <v>5904</v>
      </c>
      <c r="B12401" s="100" t="s">
        <v>4696</v>
      </c>
      <c r="C12401" s="99" t="s">
        <v>14033</v>
      </c>
      <c r="D12401" s="124">
        <v>15200</v>
      </c>
      <c r="E12401" s="157">
        <f>VLOOKUP(D12401,'SOAT LIQ'!$A$87:$C$3416,3,FALSE)</f>
        <v>2</v>
      </c>
      <c r="F12401" t="s">
        <v>21632</v>
      </c>
    </row>
    <row r="12402" spans="1:6" x14ac:dyDescent="0.25">
      <c r="A12402" t="s">
        <v>11060</v>
      </c>
      <c r="B12402" s="100" t="s">
        <v>4696</v>
      </c>
      <c r="C12402" s="99" t="s">
        <v>14033</v>
      </c>
      <c r="D12402" s="124">
        <v>15200</v>
      </c>
      <c r="E12402" s="157">
        <f>VLOOKUP(D12402,'SOAT LIQ'!$A$87:$C$3416,3,FALSE)</f>
        <v>2</v>
      </c>
      <c r="F12402" t="s">
        <v>21632</v>
      </c>
    </row>
    <row r="12403" spans="1:6" x14ac:dyDescent="0.25">
      <c r="A12403" t="s">
        <v>5904</v>
      </c>
      <c r="B12403" s="100" t="s">
        <v>4696</v>
      </c>
      <c r="C12403" s="99" t="s">
        <v>14033</v>
      </c>
      <c r="D12403" s="124">
        <v>15200</v>
      </c>
      <c r="E12403" s="157">
        <f>VLOOKUP(D12403,'SOAT LIQ'!$A$87:$C$3416,3,FALSE)</f>
        <v>2</v>
      </c>
      <c r="F12403" t="s">
        <v>21632</v>
      </c>
    </row>
    <row r="12404" spans="1:6" x14ac:dyDescent="0.25">
      <c r="A12404" t="s">
        <v>11061</v>
      </c>
      <c r="B12404" s="100" t="s">
        <v>4696</v>
      </c>
      <c r="C12404" s="99" t="s">
        <v>14033</v>
      </c>
      <c r="D12404" s="124">
        <v>15200</v>
      </c>
      <c r="E12404" s="157">
        <f>VLOOKUP(D12404,'SOAT LIQ'!$A$87:$C$3416,3,FALSE)</f>
        <v>2</v>
      </c>
      <c r="F12404" t="s">
        <v>21632</v>
      </c>
    </row>
    <row r="12405" spans="1:6" x14ac:dyDescent="0.25">
      <c r="A12405" t="s">
        <v>6570</v>
      </c>
      <c r="B12405" s="100" t="s">
        <v>4696</v>
      </c>
      <c r="C12405" s="99" t="s">
        <v>14033</v>
      </c>
      <c r="D12405" s="124">
        <v>15200</v>
      </c>
      <c r="E12405" s="157">
        <f>VLOOKUP(D12405,'SOAT LIQ'!$A$87:$C$3416,3,FALSE)</f>
        <v>2</v>
      </c>
      <c r="F12405" t="s">
        <v>21632</v>
      </c>
    </row>
    <row r="12406" spans="1:6" x14ac:dyDescent="0.25">
      <c r="A12406" t="s">
        <v>4339</v>
      </c>
      <c r="B12406" s="100" t="s">
        <v>4696</v>
      </c>
      <c r="C12406" s="99" t="s">
        <v>14033</v>
      </c>
      <c r="D12406" s="124">
        <v>15200</v>
      </c>
      <c r="E12406" s="157">
        <f>VLOOKUP(D12406,'SOAT LIQ'!$A$87:$C$3416,3,FALSE)</f>
        <v>2</v>
      </c>
      <c r="F12406" t="s">
        <v>21632</v>
      </c>
    </row>
    <row r="12407" spans="1:6" x14ac:dyDescent="0.25">
      <c r="A12407" t="s">
        <v>5523</v>
      </c>
      <c r="B12407" s="100" t="s">
        <v>4759</v>
      </c>
      <c r="C12407" s="99" t="s">
        <v>14034</v>
      </c>
      <c r="D12407" s="124">
        <v>15200</v>
      </c>
      <c r="E12407" s="157">
        <f>VLOOKUP(D12407,'SOAT LIQ'!$A$87:$C$3416,3,FALSE)</f>
        <v>2</v>
      </c>
      <c r="F12407" t="s">
        <v>21632</v>
      </c>
    </row>
    <row r="12408" spans="1:6" x14ac:dyDescent="0.25">
      <c r="A12408" t="s">
        <v>5773</v>
      </c>
      <c r="B12408" s="100" t="s">
        <v>4759</v>
      </c>
      <c r="C12408" s="99" t="s">
        <v>14034</v>
      </c>
      <c r="D12408" s="124">
        <v>15200</v>
      </c>
      <c r="E12408" s="157">
        <f>VLOOKUP(D12408,'SOAT LIQ'!$A$87:$C$3416,3,FALSE)</f>
        <v>2</v>
      </c>
      <c r="F12408" t="s">
        <v>21632</v>
      </c>
    </row>
    <row r="12409" spans="1:6" x14ac:dyDescent="0.25">
      <c r="A12409" t="s">
        <v>5904</v>
      </c>
      <c r="B12409" s="100" t="s">
        <v>4759</v>
      </c>
      <c r="C12409" s="99" t="s">
        <v>14034</v>
      </c>
      <c r="D12409" s="124">
        <v>15200</v>
      </c>
      <c r="E12409" s="157">
        <f>VLOOKUP(D12409,'SOAT LIQ'!$A$87:$C$3416,3,FALSE)</f>
        <v>2</v>
      </c>
      <c r="F12409" t="s">
        <v>21632</v>
      </c>
    </row>
    <row r="12410" spans="1:6" x14ac:dyDescent="0.25">
      <c r="A12410" t="s">
        <v>11060</v>
      </c>
      <c r="B12410" s="100" t="s">
        <v>4759</v>
      </c>
      <c r="C12410" s="99" t="s">
        <v>14034</v>
      </c>
      <c r="D12410" s="124">
        <v>15200</v>
      </c>
      <c r="E12410" s="157">
        <f>VLOOKUP(D12410,'SOAT LIQ'!$A$87:$C$3416,3,FALSE)</f>
        <v>2</v>
      </c>
      <c r="F12410" t="s">
        <v>21632</v>
      </c>
    </row>
    <row r="12411" spans="1:6" x14ac:dyDescent="0.25">
      <c r="A12411" t="s">
        <v>5904</v>
      </c>
      <c r="B12411" s="100" t="s">
        <v>4759</v>
      </c>
      <c r="C12411" s="99" t="s">
        <v>14034</v>
      </c>
      <c r="D12411" s="124">
        <v>15200</v>
      </c>
      <c r="E12411" s="157">
        <f>VLOOKUP(D12411,'SOAT LIQ'!$A$87:$C$3416,3,FALSE)</f>
        <v>2</v>
      </c>
      <c r="F12411" t="s">
        <v>21632</v>
      </c>
    </row>
    <row r="12412" spans="1:6" x14ac:dyDescent="0.25">
      <c r="A12412" t="s">
        <v>11061</v>
      </c>
      <c r="B12412" s="100" t="s">
        <v>4759</v>
      </c>
      <c r="C12412" s="99" t="s">
        <v>14034</v>
      </c>
      <c r="D12412" s="124">
        <v>15200</v>
      </c>
      <c r="E12412" s="157">
        <f>VLOOKUP(D12412,'SOAT LIQ'!$A$87:$C$3416,3,FALSE)</f>
        <v>2</v>
      </c>
      <c r="F12412" t="s">
        <v>21632</v>
      </c>
    </row>
    <row r="12413" spans="1:6" x14ac:dyDescent="0.25">
      <c r="A12413" t="s">
        <v>6570</v>
      </c>
      <c r="B12413" s="100" t="s">
        <v>4759</v>
      </c>
      <c r="C12413" s="99" t="s">
        <v>14034</v>
      </c>
      <c r="D12413" s="124">
        <v>15200</v>
      </c>
      <c r="E12413" s="157">
        <f>VLOOKUP(D12413,'SOAT LIQ'!$A$87:$C$3416,3,FALSE)</f>
        <v>2</v>
      </c>
      <c r="F12413" t="s">
        <v>21632</v>
      </c>
    </row>
    <row r="12414" spans="1:6" x14ac:dyDescent="0.25">
      <c r="A12414" t="s">
        <v>4339</v>
      </c>
      <c r="B12414" s="100" t="s">
        <v>4759</v>
      </c>
      <c r="C12414" s="99" t="s">
        <v>14034</v>
      </c>
      <c r="D12414" s="124">
        <v>15200</v>
      </c>
      <c r="E12414" s="157">
        <f>VLOOKUP(D12414,'SOAT LIQ'!$A$87:$C$3416,3,FALSE)</f>
        <v>2</v>
      </c>
      <c r="F12414" t="s">
        <v>21632</v>
      </c>
    </row>
    <row r="12415" spans="1:6" x14ac:dyDescent="0.25">
      <c r="A12415" t="s">
        <v>5773</v>
      </c>
      <c r="B12415" s="100" t="s">
        <v>4122</v>
      </c>
      <c r="C12415" s="99" t="s">
        <v>14035</v>
      </c>
      <c r="D12415" s="124">
        <v>15102</v>
      </c>
      <c r="E12415" s="157">
        <f>VLOOKUP(D12415,'SOAT LIQ'!$A$87:$C$3416,3,FALSE)</f>
        <v>5</v>
      </c>
      <c r="F12415" t="s">
        <v>21632</v>
      </c>
    </row>
    <row r="12416" spans="1:6" x14ac:dyDescent="0.25">
      <c r="A12416" t="s">
        <v>4339</v>
      </c>
      <c r="B12416" s="100" t="s">
        <v>4122</v>
      </c>
      <c r="C12416" s="99" t="s">
        <v>14035</v>
      </c>
      <c r="D12416" s="124">
        <v>15102</v>
      </c>
      <c r="E12416" s="157">
        <f>VLOOKUP(D12416,'SOAT LIQ'!$A$87:$C$3416,3,FALSE)</f>
        <v>5</v>
      </c>
      <c r="F12416" t="s">
        <v>21632</v>
      </c>
    </row>
    <row r="12417" spans="1:6" x14ac:dyDescent="0.25">
      <c r="A12417" t="s">
        <v>5773</v>
      </c>
      <c r="B12417" s="100" t="s">
        <v>4123</v>
      </c>
      <c r="C12417" s="99" t="s">
        <v>14036</v>
      </c>
      <c r="D12417" s="124">
        <v>15102</v>
      </c>
      <c r="E12417" s="157">
        <f>VLOOKUP(D12417,'SOAT LIQ'!$A$87:$C$3416,3,FALSE)</f>
        <v>5</v>
      </c>
      <c r="F12417" t="s">
        <v>21632</v>
      </c>
    </row>
    <row r="12418" spans="1:6" x14ac:dyDescent="0.25">
      <c r="A12418" t="s">
        <v>4339</v>
      </c>
      <c r="B12418" s="100" t="s">
        <v>4123</v>
      </c>
      <c r="C12418" s="99" t="s">
        <v>14036</v>
      </c>
      <c r="D12418" s="124">
        <v>15102</v>
      </c>
      <c r="E12418" s="157">
        <f>VLOOKUP(D12418,'SOAT LIQ'!$A$87:$C$3416,3,FALSE)</f>
        <v>5</v>
      </c>
      <c r="F12418" t="s">
        <v>21632</v>
      </c>
    </row>
    <row r="12419" spans="1:6" x14ac:dyDescent="0.25">
      <c r="A12419" t="s">
        <v>8490</v>
      </c>
      <c r="B12419" s="100" t="s">
        <v>4123</v>
      </c>
      <c r="C12419" s="99" t="s">
        <v>14036</v>
      </c>
      <c r="D12419" s="124">
        <v>15102</v>
      </c>
      <c r="E12419" s="157">
        <f>VLOOKUP(D12419,'SOAT LIQ'!$A$87:$C$3416,3,FALSE)</f>
        <v>5</v>
      </c>
      <c r="F12419" t="s">
        <v>21632</v>
      </c>
    </row>
    <row r="12420" spans="1:6" x14ac:dyDescent="0.25">
      <c r="A12420" t="s">
        <v>6570</v>
      </c>
      <c r="B12420" s="100" t="s">
        <v>4123</v>
      </c>
      <c r="C12420" s="99" t="s">
        <v>14036</v>
      </c>
      <c r="D12420" s="124">
        <v>15102</v>
      </c>
      <c r="E12420" s="157">
        <f>VLOOKUP(D12420,'SOAT LIQ'!$A$87:$C$3416,3,FALSE)</f>
        <v>5</v>
      </c>
      <c r="F12420" t="s">
        <v>21632</v>
      </c>
    </row>
    <row r="12421" spans="1:6" x14ac:dyDescent="0.25">
      <c r="A12421" t="s">
        <v>5773</v>
      </c>
      <c r="B12421" s="100" t="s">
        <v>4124</v>
      </c>
      <c r="C12421" s="99" t="s">
        <v>14037</v>
      </c>
      <c r="D12421" s="124">
        <v>15102</v>
      </c>
      <c r="E12421" s="157">
        <f>VLOOKUP(D12421,'SOAT LIQ'!$A$87:$C$3416,3,FALSE)</f>
        <v>5</v>
      </c>
      <c r="F12421" t="s">
        <v>21632</v>
      </c>
    </row>
    <row r="12422" spans="1:6" x14ac:dyDescent="0.25">
      <c r="A12422" t="s">
        <v>4339</v>
      </c>
      <c r="B12422" s="100" t="s">
        <v>4124</v>
      </c>
      <c r="C12422" s="99" t="s">
        <v>14037</v>
      </c>
      <c r="D12422" s="124">
        <v>15102</v>
      </c>
      <c r="E12422" s="157">
        <f>VLOOKUP(D12422,'SOAT LIQ'!$A$87:$C$3416,3,FALSE)</f>
        <v>5</v>
      </c>
      <c r="F12422" t="s">
        <v>21632</v>
      </c>
    </row>
    <row r="12423" spans="1:6" x14ac:dyDescent="0.25">
      <c r="A12423" t="s">
        <v>5773</v>
      </c>
      <c r="B12423" s="100" t="s">
        <v>4125</v>
      </c>
      <c r="C12423" s="99" t="s">
        <v>14038</v>
      </c>
      <c r="D12423" s="124">
        <v>15102</v>
      </c>
      <c r="E12423" s="157">
        <f>VLOOKUP(D12423,'SOAT LIQ'!$A$87:$C$3416,3,FALSE)</f>
        <v>5</v>
      </c>
      <c r="F12423" t="s">
        <v>21632</v>
      </c>
    </row>
    <row r="12424" spans="1:6" x14ac:dyDescent="0.25">
      <c r="A12424" t="s">
        <v>4339</v>
      </c>
      <c r="B12424" s="100" t="s">
        <v>4125</v>
      </c>
      <c r="C12424" s="99" t="s">
        <v>14038</v>
      </c>
      <c r="D12424" s="124">
        <v>15102</v>
      </c>
      <c r="E12424" s="157">
        <f>VLOOKUP(D12424,'SOAT LIQ'!$A$87:$C$3416,3,FALSE)</f>
        <v>5</v>
      </c>
      <c r="F12424" t="s">
        <v>21632</v>
      </c>
    </row>
    <row r="12425" spans="1:6" x14ac:dyDescent="0.25">
      <c r="A12425" t="s">
        <v>5773</v>
      </c>
      <c r="B12425" s="100" t="s">
        <v>4126</v>
      </c>
      <c r="C12425" s="99" t="s">
        <v>14039</v>
      </c>
      <c r="D12425" s="124">
        <v>15102</v>
      </c>
      <c r="E12425" s="157">
        <f>VLOOKUP(D12425,'SOAT LIQ'!$A$87:$C$3416,3,FALSE)</f>
        <v>5</v>
      </c>
      <c r="F12425" t="s">
        <v>21632</v>
      </c>
    </row>
    <row r="12426" spans="1:6" x14ac:dyDescent="0.25">
      <c r="A12426" t="s">
        <v>4339</v>
      </c>
      <c r="B12426" s="100" t="s">
        <v>4126</v>
      </c>
      <c r="C12426" s="99" t="s">
        <v>14039</v>
      </c>
      <c r="D12426" s="124">
        <v>15102</v>
      </c>
      <c r="E12426" s="157">
        <f>VLOOKUP(D12426,'SOAT LIQ'!$A$87:$C$3416,3,FALSE)</f>
        <v>5</v>
      </c>
      <c r="F12426" t="s">
        <v>21632</v>
      </c>
    </row>
    <row r="12427" spans="1:6" x14ac:dyDescent="0.25">
      <c r="A12427" t="s">
        <v>5773</v>
      </c>
      <c r="B12427" s="100" t="s">
        <v>4127</v>
      </c>
      <c r="C12427" s="99" t="s">
        <v>14040</v>
      </c>
      <c r="D12427" s="124">
        <v>15102</v>
      </c>
      <c r="E12427" s="157">
        <f>VLOOKUP(D12427,'SOAT LIQ'!$A$87:$C$3416,3,FALSE)</f>
        <v>5</v>
      </c>
      <c r="F12427" t="s">
        <v>21632</v>
      </c>
    </row>
    <row r="12428" spans="1:6" x14ac:dyDescent="0.25">
      <c r="A12428" t="s">
        <v>4339</v>
      </c>
      <c r="B12428" s="100" t="s">
        <v>4127</v>
      </c>
      <c r="C12428" s="99" t="s">
        <v>14040</v>
      </c>
      <c r="D12428" s="124">
        <v>15102</v>
      </c>
      <c r="E12428" s="157">
        <f>VLOOKUP(D12428,'SOAT LIQ'!$A$87:$C$3416,3,FALSE)</f>
        <v>5</v>
      </c>
      <c r="F12428" t="s">
        <v>21632</v>
      </c>
    </row>
    <row r="12429" spans="1:6" x14ac:dyDescent="0.25">
      <c r="A12429" t="s">
        <v>5773</v>
      </c>
      <c r="B12429" s="100" t="s">
        <v>4128</v>
      </c>
      <c r="C12429" s="99" t="s">
        <v>14041</v>
      </c>
      <c r="D12429" s="124">
        <v>15102</v>
      </c>
      <c r="E12429" s="157">
        <f>VLOOKUP(D12429,'SOAT LIQ'!$A$87:$C$3416,3,FALSE)</f>
        <v>5</v>
      </c>
      <c r="F12429" t="s">
        <v>21632</v>
      </c>
    </row>
    <row r="12430" spans="1:6" x14ac:dyDescent="0.25">
      <c r="A12430" t="s">
        <v>4339</v>
      </c>
      <c r="B12430" s="100" t="s">
        <v>4128</v>
      </c>
      <c r="C12430" s="99" t="s">
        <v>14041</v>
      </c>
      <c r="D12430" s="124">
        <v>15102</v>
      </c>
      <c r="E12430" s="157">
        <f>VLOOKUP(D12430,'SOAT LIQ'!$A$87:$C$3416,3,FALSE)</f>
        <v>5</v>
      </c>
      <c r="F12430" t="s">
        <v>21632</v>
      </c>
    </row>
    <row r="12431" spans="1:6" x14ac:dyDescent="0.25">
      <c r="A12431" t="s">
        <v>4339</v>
      </c>
      <c r="B12431" s="100" t="s">
        <v>14043</v>
      </c>
      <c r="C12431" s="99" t="s">
        <v>14042</v>
      </c>
      <c r="D12431" s="124">
        <v>15104</v>
      </c>
      <c r="E12431" s="157">
        <f>VLOOKUP(D12431,'SOAT LIQ'!$A$87:$C$3416,3,FALSE)</f>
        <v>5</v>
      </c>
      <c r="F12431" t="s">
        <v>21632</v>
      </c>
    </row>
    <row r="12432" spans="1:6" x14ac:dyDescent="0.25">
      <c r="A12432" t="s">
        <v>5773</v>
      </c>
      <c r="B12432" s="100" t="s">
        <v>14043</v>
      </c>
      <c r="C12432" s="99" t="s">
        <v>14042</v>
      </c>
      <c r="D12432" s="124">
        <v>15104</v>
      </c>
      <c r="E12432" s="157">
        <f>VLOOKUP(D12432,'SOAT LIQ'!$A$87:$C$3416,3,FALSE)</f>
        <v>5</v>
      </c>
      <c r="F12432" t="s">
        <v>21632</v>
      </c>
    </row>
    <row r="12433" spans="1:6" x14ac:dyDescent="0.25">
      <c r="A12433" t="s">
        <v>5904</v>
      </c>
      <c r="B12433" s="100" t="s">
        <v>14043</v>
      </c>
      <c r="C12433" s="99" t="s">
        <v>14042</v>
      </c>
      <c r="D12433" s="124">
        <v>15104</v>
      </c>
      <c r="E12433" s="157">
        <f>VLOOKUP(D12433,'SOAT LIQ'!$A$87:$C$3416,3,FALSE)</f>
        <v>5</v>
      </c>
      <c r="F12433" t="s">
        <v>21632</v>
      </c>
    </row>
    <row r="12434" spans="1:6" x14ac:dyDescent="0.25">
      <c r="A12434" t="s">
        <v>11060</v>
      </c>
      <c r="B12434" s="100" t="s">
        <v>14045</v>
      </c>
      <c r="C12434" s="99" t="s">
        <v>14044</v>
      </c>
      <c r="D12434" s="124">
        <v>37406</v>
      </c>
      <c r="E12434" s="157" t="e">
        <f>VLOOKUP(D12434,'SOAT LIQ'!$A$87:$C$3416,3,FALSE)</f>
        <v>#N/A</v>
      </c>
      <c r="F12434" t="s">
        <v>21632</v>
      </c>
    </row>
    <row r="12435" spans="1:6" x14ac:dyDescent="0.25">
      <c r="A12435" t="s">
        <v>4339</v>
      </c>
      <c r="B12435" s="100" t="s">
        <v>14045</v>
      </c>
      <c r="C12435" s="99" t="s">
        <v>14044</v>
      </c>
      <c r="D12435" s="124">
        <v>37406</v>
      </c>
      <c r="E12435" s="157" t="e">
        <f>VLOOKUP(D12435,'SOAT LIQ'!$A$87:$C$3416,3,FALSE)</f>
        <v>#N/A</v>
      </c>
      <c r="F12435" t="s">
        <v>21632</v>
      </c>
    </row>
    <row r="12436" spans="1:6" x14ac:dyDescent="0.25">
      <c r="A12436" t="s">
        <v>5773</v>
      </c>
      <c r="B12436" s="100" t="s">
        <v>14045</v>
      </c>
      <c r="C12436" s="99" t="s">
        <v>14044</v>
      </c>
      <c r="D12436" s="124">
        <v>37406</v>
      </c>
      <c r="E12436" s="157" t="e">
        <f>VLOOKUP(D12436,'SOAT LIQ'!$A$87:$C$3416,3,FALSE)</f>
        <v>#N/A</v>
      </c>
      <c r="F12436" t="s">
        <v>21632</v>
      </c>
    </row>
    <row r="12437" spans="1:6" x14ac:dyDescent="0.25">
      <c r="A12437" t="s">
        <v>5904</v>
      </c>
      <c r="B12437" s="100" t="s">
        <v>14045</v>
      </c>
      <c r="C12437" s="99" t="s">
        <v>14044</v>
      </c>
      <c r="D12437" s="124">
        <v>37406</v>
      </c>
      <c r="E12437" s="157" t="e">
        <f>VLOOKUP(D12437,'SOAT LIQ'!$A$87:$C$3416,3,FALSE)</f>
        <v>#N/A</v>
      </c>
      <c r="F12437" t="s">
        <v>21632</v>
      </c>
    </row>
    <row r="12438" spans="1:6" x14ac:dyDescent="0.25">
      <c r="A12438" t="s">
        <v>5904</v>
      </c>
      <c r="B12438" s="100" t="s">
        <v>14045</v>
      </c>
      <c r="C12438" s="99" t="s">
        <v>14044</v>
      </c>
      <c r="D12438" s="124">
        <v>37406</v>
      </c>
      <c r="E12438" s="157" t="e">
        <f>VLOOKUP(D12438,'SOAT LIQ'!$A$87:$C$3416,3,FALSE)</f>
        <v>#N/A</v>
      </c>
      <c r="F12438" t="s">
        <v>21632</v>
      </c>
    </row>
    <row r="12439" spans="1:6" x14ac:dyDescent="0.25">
      <c r="A12439" t="s">
        <v>11061</v>
      </c>
      <c r="B12439" s="100" t="s">
        <v>14045</v>
      </c>
      <c r="C12439" s="99" t="s">
        <v>14044</v>
      </c>
      <c r="D12439" s="124">
        <v>37406</v>
      </c>
      <c r="E12439" s="157" t="e">
        <f>VLOOKUP(D12439,'SOAT LIQ'!$A$87:$C$3416,3,FALSE)</f>
        <v>#N/A</v>
      </c>
      <c r="F12439" t="s">
        <v>21632</v>
      </c>
    </row>
    <row r="12440" spans="1:6" x14ac:dyDescent="0.25">
      <c r="A12440" t="s">
        <v>6570</v>
      </c>
      <c r="B12440" s="100" t="s">
        <v>14045</v>
      </c>
      <c r="C12440" s="99" t="s">
        <v>14044</v>
      </c>
      <c r="D12440" s="124">
        <v>37406</v>
      </c>
      <c r="E12440" s="157" t="e">
        <f>VLOOKUP(D12440,'SOAT LIQ'!$A$87:$C$3416,3,FALSE)</f>
        <v>#N/A</v>
      </c>
      <c r="F12440" t="s">
        <v>21632</v>
      </c>
    </row>
    <row r="12441" spans="1:6" x14ac:dyDescent="0.25">
      <c r="A12441" t="s">
        <v>5773</v>
      </c>
      <c r="B12441" s="100" t="s">
        <v>14045</v>
      </c>
      <c r="C12441" s="99" t="s">
        <v>14044</v>
      </c>
      <c r="D12441" s="124">
        <v>37406</v>
      </c>
      <c r="E12441" s="157" t="e">
        <f>VLOOKUP(D12441,'SOAT LIQ'!$A$87:$C$3416,3,FALSE)</f>
        <v>#N/A</v>
      </c>
      <c r="F12441" t="s">
        <v>21632</v>
      </c>
    </row>
    <row r="12442" spans="1:6" x14ac:dyDescent="0.25">
      <c r="A12442" t="s">
        <v>11060</v>
      </c>
      <c r="B12442" s="100" t="s">
        <v>14047</v>
      </c>
      <c r="C12442" s="99" t="s">
        <v>14046</v>
      </c>
      <c r="D12442" s="124">
        <v>37406</v>
      </c>
      <c r="E12442" s="157" t="e">
        <f>VLOOKUP(D12442,'SOAT LIQ'!$A$87:$C$3416,3,FALSE)</f>
        <v>#N/A</v>
      </c>
      <c r="F12442" t="s">
        <v>21632</v>
      </c>
    </row>
    <row r="12443" spans="1:6" x14ac:dyDescent="0.25">
      <c r="A12443" t="s">
        <v>4339</v>
      </c>
      <c r="B12443" s="100" t="s">
        <v>14047</v>
      </c>
      <c r="C12443" s="99" t="s">
        <v>14046</v>
      </c>
      <c r="D12443" s="124">
        <v>37406</v>
      </c>
      <c r="E12443" s="157" t="e">
        <f>VLOOKUP(D12443,'SOAT LIQ'!$A$87:$C$3416,3,FALSE)</f>
        <v>#N/A</v>
      </c>
      <c r="F12443" t="s">
        <v>21632</v>
      </c>
    </row>
    <row r="12444" spans="1:6" x14ac:dyDescent="0.25">
      <c r="A12444" t="s">
        <v>5773</v>
      </c>
      <c r="B12444" s="100" t="s">
        <v>14047</v>
      </c>
      <c r="C12444" s="99" t="s">
        <v>14046</v>
      </c>
      <c r="D12444" s="124">
        <v>37406</v>
      </c>
      <c r="E12444" s="157" t="e">
        <f>VLOOKUP(D12444,'SOAT LIQ'!$A$87:$C$3416,3,FALSE)</f>
        <v>#N/A</v>
      </c>
      <c r="F12444" t="s">
        <v>21632</v>
      </c>
    </row>
    <row r="12445" spans="1:6" x14ac:dyDescent="0.25">
      <c r="A12445" t="s">
        <v>6570</v>
      </c>
      <c r="B12445" s="100" t="s">
        <v>14047</v>
      </c>
      <c r="C12445" s="99" t="s">
        <v>14046</v>
      </c>
      <c r="D12445" s="124">
        <v>37406</v>
      </c>
      <c r="E12445" s="157" t="e">
        <f>VLOOKUP(D12445,'SOAT LIQ'!$A$87:$C$3416,3,FALSE)</f>
        <v>#N/A</v>
      </c>
      <c r="F12445" t="s">
        <v>21632</v>
      </c>
    </row>
    <row r="12446" spans="1:6" x14ac:dyDescent="0.25">
      <c r="A12446" t="s">
        <v>5904</v>
      </c>
      <c r="B12446" s="100" t="s">
        <v>14047</v>
      </c>
      <c r="C12446" s="99" t="s">
        <v>14046</v>
      </c>
      <c r="D12446" s="124">
        <v>37406</v>
      </c>
      <c r="E12446" s="157" t="e">
        <f>VLOOKUP(D12446,'SOAT LIQ'!$A$87:$C$3416,3,FALSE)</f>
        <v>#N/A</v>
      </c>
      <c r="F12446" t="s">
        <v>21632</v>
      </c>
    </row>
    <row r="12447" spans="1:6" x14ac:dyDescent="0.25">
      <c r="A12447" t="s">
        <v>5773</v>
      </c>
      <c r="B12447" s="100" t="s">
        <v>14047</v>
      </c>
      <c r="C12447" s="99" t="s">
        <v>14046</v>
      </c>
      <c r="D12447" s="124">
        <v>37406</v>
      </c>
      <c r="E12447" s="157" t="e">
        <f>VLOOKUP(D12447,'SOAT LIQ'!$A$87:$C$3416,3,FALSE)</f>
        <v>#N/A</v>
      </c>
      <c r="F12447" t="s">
        <v>21632</v>
      </c>
    </row>
    <row r="12448" spans="1:6" x14ac:dyDescent="0.25">
      <c r="A12448" t="s">
        <v>11060</v>
      </c>
      <c r="B12448" s="100" t="s">
        <v>14049</v>
      </c>
      <c r="C12448" s="99" t="s">
        <v>14048</v>
      </c>
      <c r="D12448" s="124">
        <v>37405</v>
      </c>
      <c r="E12448" s="157" t="e">
        <f>VLOOKUP(D12448,'SOAT LIQ'!$A$87:$C$3416,3,FALSE)</f>
        <v>#N/A</v>
      </c>
      <c r="F12448" t="s">
        <v>21632</v>
      </c>
    </row>
    <row r="12449" spans="1:6" x14ac:dyDescent="0.25">
      <c r="A12449" t="s">
        <v>4339</v>
      </c>
      <c r="B12449" s="100" t="s">
        <v>14049</v>
      </c>
      <c r="C12449" s="99" t="s">
        <v>14048</v>
      </c>
      <c r="D12449" s="124">
        <v>37405</v>
      </c>
      <c r="E12449" s="157" t="e">
        <f>VLOOKUP(D12449,'SOAT LIQ'!$A$87:$C$3416,3,FALSE)</f>
        <v>#N/A</v>
      </c>
      <c r="F12449" t="s">
        <v>21632</v>
      </c>
    </row>
    <row r="12450" spans="1:6" x14ac:dyDescent="0.25">
      <c r="A12450" t="s">
        <v>5773</v>
      </c>
      <c r="B12450" s="100" t="s">
        <v>14049</v>
      </c>
      <c r="C12450" s="99" t="s">
        <v>14048</v>
      </c>
      <c r="D12450" s="124">
        <v>37405</v>
      </c>
      <c r="E12450" s="157" t="e">
        <f>VLOOKUP(D12450,'SOAT LIQ'!$A$87:$C$3416,3,FALSE)</f>
        <v>#N/A</v>
      </c>
      <c r="F12450" t="s">
        <v>21632</v>
      </c>
    </row>
    <row r="12451" spans="1:6" x14ac:dyDescent="0.25">
      <c r="A12451" t="s">
        <v>5904</v>
      </c>
      <c r="B12451" s="100" t="s">
        <v>14049</v>
      </c>
      <c r="C12451" s="99" t="s">
        <v>14048</v>
      </c>
      <c r="D12451" s="124">
        <v>37405</v>
      </c>
      <c r="E12451" s="157" t="e">
        <f>VLOOKUP(D12451,'SOAT LIQ'!$A$87:$C$3416,3,FALSE)</f>
        <v>#N/A</v>
      </c>
      <c r="F12451" t="s">
        <v>21632</v>
      </c>
    </row>
    <row r="12452" spans="1:6" x14ac:dyDescent="0.25">
      <c r="A12452" t="s">
        <v>5904</v>
      </c>
      <c r="B12452" s="100" t="s">
        <v>14049</v>
      </c>
      <c r="C12452" s="99" t="s">
        <v>14048</v>
      </c>
      <c r="D12452" s="124">
        <v>37405</v>
      </c>
      <c r="E12452" s="157" t="e">
        <f>VLOOKUP(D12452,'SOAT LIQ'!$A$87:$C$3416,3,FALSE)</f>
        <v>#N/A</v>
      </c>
      <c r="F12452" t="s">
        <v>21632</v>
      </c>
    </row>
    <row r="12453" spans="1:6" x14ac:dyDescent="0.25">
      <c r="A12453" t="s">
        <v>11061</v>
      </c>
      <c r="B12453" s="100" t="s">
        <v>14049</v>
      </c>
      <c r="C12453" s="99" t="s">
        <v>14048</v>
      </c>
      <c r="D12453" s="124">
        <v>37405</v>
      </c>
      <c r="E12453" s="157" t="e">
        <f>VLOOKUP(D12453,'SOAT LIQ'!$A$87:$C$3416,3,FALSE)</f>
        <v>#N/A</v>
      </c>
      <c r="F12453" t="s">
        <v>21632</v>
      </c>
    </row>
    <row r="12454" spans="1:6" x14ac:dyDescent="0.25">
      <c r="A12454" t="s">
        <v>10820</v>
      </c>
      <c r="B12454" s="100" t="s">
        <v>14049</v>
      </c>
      <c r="C12454" s="99" t="s">
        <v>14048</v>
      </c>
      <c r="D12454" s="124">
        <v>37405</v>
      </c>
      <c r="E12454" s="157" t="e">
        <f>VLOOKUP(D12454,'SOAT LIQ'!$A$87:$C$3416,3,FALSE)</f>
        <v>#N/A</v>
      </c>
      <c r="F12454" t="s">
        <v>21632</v>
      </c>
    </row>
    <row r="12455" spans="1:6" x14ac:dyDescent="0.25">
      <c r="A12455" t="s">
        <v>5773</v>
      </c>
      <c r="B12455" s="100" t="s">
        <v>14049</v>
      </c>
      <c r="C12455" s="99" t="s">
        <v>14048</v>
      </c>
      <c r="D12455" s="124">
        <v>37405</v>
      </c>
      <c r="E12455" s="157" t="e">
        <f>VLOOKUP(D12455,'SOAT LIQ'!$A$87:$C$3416,3,FALSE)</f>
        <v>#N/A</v>
      </c>
      <c r="F12455" t="s">
        <v>21632</v>
      </c>
    </row>
    <row r="12456" spans="1:6" x14ac:dyDescent="0.25">
      <c r="A12456" t="s">
        <v>11060</v>
      </c>
      <c r="B12456" s="100" t="s">
        <v>14051</v>
      </c>
      <c r="C12456" s="99" t="s">
        <v>14050</v>
      </c>
      <c r="D12456" s="124">
        <v>37407</v>
      </c>
      <c r="E12456" s="157" t="e">
        <f>VLOOKUP(D12456,'SOAT LIQ'!$A$87:$C$3416,3,FALSE)</f>
        <v>#N/A</v>
      </c>
      <c r="F12456" t="s">
        <v>21632</v>
      </c>
    </row>
    <row r="12457" spans="1:6" x14ac:dyDescent="0.25">
      <c r="A12457" t="s">
        <v>4339</v>
      </c>
      <c r="B12457" s="100" t="s">
        <v>14051</v>
      </c>
      <c r="C12457" s="99" t="s">
        <v>14050</v>
      </c>
      <c r="D12457" s="124">
        <v>37407</v>
      </c>
      <c r="E12457" s="157" t="e">
        <f>VLOOKUP(D12457,'SOAT LIQ'!$A$87:$C$3416,3,FALSE)</f>
        <v>#N/A</v>
      </c>
      <c r="F12457" t="s">
        <v>21632</v>
      </c>
    </row>
    <row r="12458" spans="1:6" x14ac:dyDescent="0.25">
      <c r="A12458" t="s">
        <v>5773</v>
      </c>
      <c r="B12458" s="100" t="s">
        <v>14051</v>
      </c>
      <c r="C12458" s="99" t="s">
        <v>14050</v>
      </c>
      <c r="D12458" s="124">
        <v>37407</v>
      </c>
      <c r="E12458" s="157" t="e">
        <f>VLOOKUP(D12458,'SOAT LIQ'!$A$87:$C$3416,3,FALSE)</f>
        <v>#N/A</v>
      </c>
      <c r="F12458" t="s">
        <v>21632</v>
      </c>
    </row>
    <row r="12459" spans="1:6" x14ac:dyDescent="0.25">
      <c r="A12459" t="s">
        <v>5904</v>
      </c>
      <c r="B12459" s="100" t="s">
        <v>14051</v>
      </c>
      <c r="C12459" s="99" t="s">
        <v>14050</v>
      </c>
      <c r="D12459" s="124">
        <v>37407</v>
      </c>
      <c r="E12459" s="157" t="e">
        <f>VLOOKUP(D12459,'SOAT LIQ'!$A$87:$C$3416,3,FALSE)</f>
        <v>#N/A</v>
      </c>
      <c r="F12459" t="s">
        <v>21632</v>
      </c>
    </row>
    <row r="12460" spans="1:6" x14ac:dyDescent="0.25">
      <c r="A12460" t="s">
        <v>5904</v>
      </c>
      <c r="B12460" s="100" t="s">
        <v>14051</v>
      </c>
      <c r="C12460" s="99" t="s">
        <v>14050</v>
      </c>
      <c r="D12460" s="124">
        <v>37407</v>
      </c>
      <c r="E12460" s="157" t="e">
        <f>VLOOKUP(D12460,'SOAT LIQ'!$A$87:$C$3416,3,FALSE)</f>
        <v>#N/A</v>
      </c>
      <c r="F12460" t="s">
        <v>21632</v>
      </c>
    </row>
    <row r="12461" spans="1:6" x14ac:dyDescent="0.25">
      <c r="A12461" t="s">
        <v>11061</v>
      </c>
      <c r="B12461" s="100" t="s">
        <v>14051</v>
      </c>
      <c r="C12461" s="99" t="s">
        <v>14050</v>
      </c>
      <c r="D12461" s="124">
        <v>37407</v>
      </c>
      <c r="E12461" s="157" t="e">
        <f>VLOOKUP(D12461,'SOAT LIQ'!$A$87:$C$3416,3,FALSE)</f>
        <v>#N/A</v>
      </c>
      <c r="F12461" t="s">
        <v>21632</v>
      </c>
    </row>
    <row r="12462" spans="1:6" x14ac:dyDescent="0.25">
      <c r="A12462" t="s">
        <v>5773</v>
      </c>
      <c r="B12462" s="100" t="s">
        <v>14051</v>
      </c>
      <c r="C12462" s="99" t="s">
        <v>14050</v>
      </c>
      <c r="D12462" s="124">
        <v>37407</v>
      </c>
      <c r="E12462" s="157" t="e">
        <f>VLOOKUP(D12462,'SOAT LIQ'!$A$87:$C$3416,3,FALSE)</f>
        <v>#N/A</v>
      </c>
      <c r="F12462" t="s">
        <v>21632</v>
      </c>
    </row>
    <row r="12463" spans="1:6" x14ac:dyDescent="0.25">
      <c r="A12463" t="s">
        <v>11060</v>
      </c>
      <c r="B12463" s="100" t="s">
        <v>14053</v>
      </c>
      <c r="C12463" s="99" t="s">
        <v>14052</v>
      </c>
      <c r="D12463" s="124">
        <v>37407</v>
      </c>
      <c r="E12463" s="157" t="e">
        <f>VLOOKUP(D12463,'SOAT LIQ'!$A$87:$C$3416,3,FALSE)</f>
        <v>#N/A</v>
      </c>
      <c r="F12463" t="s">
        <v>21632</v>
      </c>
    </row>
    <row r="12464" spans="1:6" x14ac:dyDescent="0.25">
      <c r="A12464" t="s">
        <v>4339</v>
      </c>
      <c r="B12464" s="100" t="s">
        <v>14053</v>
      </c>
      <c r="C12464" s="99" t="s">
        <v>14052</v>
      </c>
      <c r="D12464" s="124">
        <v>37407</v>
      </c>
      <c r="E12464" s="157" t="e">
        <f>VLOOKUP(D12464,'SOAT LIQ'!$A$87:$C$3416,3,FALSE)</f>
        <v>#N/A</v>
      </c>
      <c r="F12464" t="s">
        <v>21632</v>
      </c>
    </row>
    <row r="12465" spans="1:6" x14ac:dyDescent="0.25">
      <c r="A12465" t="s">
        <v>5773</v>
      </c>
      <c r="B12465" s="100" t="s">
        <v>14053</v>
      </c>
      <c r="C12465" s="99" t="s">
        <v>14052</v>
      </c>
      <c r="D12465" s="124">
        <v>37407</v>
      </c>
      <c r="E12465" s="157" t="e">
        <f>VLOOKUP(D12465,'SOAT LIQ'!$A$87:$C$3416,3,FALSE)</f>
        <v>#N/A</v>
      </c>
      <c r="F12465" t="s">
        <v>21632</v>
      </c>
    </row>
    <row r="12466" spans="1:6" x14ac:dyDescent="0.25">
      <c r="A12466" t="s">
        <v>5904</v>
      </c>
      <c r="B12466" s="100" t="s">
        <v>14053</v>
      </c>
      <c r="C12466" s="99" t="s">
        <v>14052</v>
      </c>
      <c r="D12466" s="124">
        <v>37407</v>
      </c>
      <c r="E12466" s="157" t="e">
        <f>VLOOKUP(D12466,'SOAT LIQ'!$A$87:$C$3416,3,FALSE)</f>
        <v>#N/A</v>
      </c>
      <c r="F12466" t="s">
        <v>21632</v>
      </c>
    </row>
    <row r="12467" spans="1:6" x14ac:dyDescent="0.25">
      <c r="A12467" t="s">
        <v>5904</v>
      </c>
      <c r="B12467" s="100" t="s">
        <v>14053</v>
      </c>
      <c r="C12467" s="99" t="s">
        <v>14052</v>
      </c>
      <c r="D12467" s="124">
        <v>37407</v>
      </c>
      <c r="E12467" s="157" t="e">
        <f>VLOOKUP(D12467,'SOAT LIQ'!$A$87:$C$3416,3,FALSE)</f>
        <v>#N/A</v>
      </c>
      <c r="F12467" t="s">
        <v>21632</v>
      </c>
    </row>
    <row r="12468" spans="1:6" x14ac:dyDescent="0.25">
      <c r="A12468" t="s">
        <v>11061</v>
      </c>
      <c r="B12468" s="100" t="s">
        <v>14053</v>
      </c>
      <c r="C12468" s="99" t="s">
        <v>14052</v>
      </c>
      <c r="D12468" s="124">
        <v>37407</v>
      </c>
      <c r="E12468" s="157" t="e">
        <f>VLOOKUP(D12468,'SOAT LIQ'!$A$87:$C$3416,3,FALSE)</f>
        <v>#N/A</v>
      </c>
      <c r="F12468" t="s">
        <v>21632</v>
      </c>
    </row>
    <row r="12469" spans="1:6" x14ac:dyDescent="0.25">
      <c r="A12469" t="s">
        <v>5773</v>
      </c>
      <c r="B12469" s="100" t="s">
        <v>14053</v>
      </c>
      <c r="C12469" s="99" t="s">
        <v>14052</v>
      </c>
      <c r="D12469" s="124">
        <v>37407</v>
      </c>
      <c r="E12469" s="157" t="e">
        <f>VLOOKUP(D12469,'SOAT LIQ'!$A$87:$C$3416,3,FALSE)</f>
        <v>#N/A</v>
      </c>
      <c r="F12469" t="s">
        <v>21632</v>
      </c>
    </row>
    <row r="12470" spans="1:6" x14ac:dyDescent="0.25">
      <c r="A12470" t="s">
        <v>5904</v>
      </c>
      <c r="B12470" s="100" t="s">
        <v>14054</v>
      </c>
      <c r="C12470" s="99" t="s">
        <v>14044</v>
      </c>
      <c r="D12470" s="124">
        <v>37406</v>
      </c>
      <c r="E12470" s="157" t="e">
        <f>VLOOKUP(D12470,'SOAT LIQ'!$A$87:$C$3416,3,FALSE)</f>
        <v>#N/A</v>
      </c>
      <c r="F12470" t="s">
        <v>21632</v>
      </c>
    </row>
    <row r="12471" spans="1:6" x14ac:dyDescent="0.25">
      <c r="A12471" t="s">
        <v>4339</v>
      </c>
      <c r="B12471" s="100" t="s">
        <v>14054</v>
      </c>
      <c r="C12471" s="99" t="s">
        <v>14044</v>
      </c>
      <c r="D12471" s="124">
        <v>37406</v>
      </c>
      <c r="E12471" s="157" t="e">
        <f>VLOOKUP(D12471,'SOAT LIQ'!$A$87:$C$3416,3,FALSE)</f>
        <v>#N/A</v>
      </c>
      <c r="F12471" t="s">
        <v>21632</v>
      </c>
    </row>
    <row r="12472" spans="1:6" x14ac:dyDescent="0.25">
      <c r="A12472" t="s">
        <v>5773</v>
      </c>
      <c r="B12472" s="100" t="s">
        <v>14054</v>
      </c>
      <c r="C12472" s="99" t="s">
        <v>14044</v>
      </c>
      <c r="D12472" s="124">
        <v>37406</v>
      </c>
      <c r="E12472" s="157" t="e">
        <f>VLOOKUP(D12472,'SOAT LIQ'!$A$87:$C$3416,3,FALSE)</f>
        <v>#N/A</v>
      </c>
      <c r="F12472" t="s">
        <v>21632</v>
      </c>
    </row>
    <row r="12473" spans="1:6" x14ac:dyDescent="0.25">
      <c r="A12473" t="s">
        <v>11060</v>
      </c>
      <c r="B12473" s="100" t="s">
        <v>14054</v>
      </c>
      <c r="C12473" s="99" t="s">
        <v>14044</v>
      </c>
      <c r="D12473" s="124">
        <v>37406</v>
      </c>
      <c r="E12473" s="157" t="e">
        <f>VLOOKUP(D12473,'SOAT LIQ'!$A$87:$C$3416,3,FALSE)</f>
        <v>#N/A</v>
      </c>
    </row>
    <row r="12474" spans="1:6" x14ac:dyDescent="0.25">
      <c r="A12474" t="s">
        <v>11060</v>
      </c>
      <c r="B12474" s="100" t="s">
        <v>14055</v>
      </c>
      <c r="C12474" s="99" t="s">
        <v>14052</v>
      </c>
      <c r="D12474" s="124">
        <v>37407</v>
      </c>
      <c r="E12474" s="157" t="e">
        <f>VLOOKUP(D12474,'SOAT LIQ'!$A$87:$C$3416,3,FALSE)</f>
        <v>#N/A</v>
      </c>
    </row>
    <row r="12475" spans="1:6" x14ac:dyDescent="0.25">
      <c r="A12475" t="s">
        <v>4339</v>
      </c>
      <c r="B12475" s="100" t="s">
        <v>14055</v>
      </c>
      <c r="C12475" s="99" t="s">
        <v>14052</v>
      </c>
      <c r="D12475" s="124">
        <v>37407</v>
      </c>
      <c r="E12475" s="157" t="e">
        <f>VLOOKUP(D12475,'SOAT LIQ'!$A$87:$C$3416,3,FALSE)</f>
        <v>#N/A</v>
      </c>
      <c r="F12475" t="s">
        <v>21632</v>
      </c>
    </row>
    <row r="12476" spans="1:6" x14ac:dyDescent="0.25">
      <c r="A12476" t="s">
        <v>5773</v>
      </c>
      <c r="B12476" s="100" t="s">
        <v>14055</v>
      </c>
      <c r="C12476" s="99" t="s">
        <v>14052</v>
      </c>
      <c r="D12476" s="124">
        <v>37407</v>
      </c>
      <c r="E12476" s="157" t="e">
        <f>VLOOKUP(D12476,'SOAT LIQ'!$A$87:$C$3416,3,FALSE)</f>
        <v>#N/A</v>
      </c>
      <c r="F12476" t="s">
        <v>21632</v>
      </c>
    </row>
    <row r="12477" spans="1:6" x14ac:dyDescent="0.25">
      <c r="A12477" t="s">
        <v>5904</v>
      </c>
      <c r="B12477" s="100" t="s">
        <v>14055</v>
      </c>
      <c r="C12477" s="99" t="s">
        <v>14052</v>
      </c>
      <c r="D12477" s="124">
        <v>37407</v>
      </c>
      <c r="E12477" s="157" t="e">
        <f>VLOOKUP(D12477,'SOAT LIQ'!$A$87:$C$3416,3,FALSE)</f>
        <v>#N/A</v>
      </c>
      <c r="F12477" t="s">
        <v>21632</v>
      </c>
    </row>
    <row r="12478" spans="1:6" x14ac:dyDescent="0.25">
      <c r="A12478" t="s">
        <v>5904</v>
      </c>
      <c r="B12478" s="100" t="s">
        <v>14056</v>
      </c>
      <c r="C12478" s="99" t="s">
        <v>14052</v>
      </c>
      <c r="D12478" s="124">
        <v>37407</v>
      </c>
      <c r="E12478" s="157" t="e">
        <f>VLOOKUP(D12478,'SOAT LIQ'!$A$87:$C$3416,3,FALSE)</f>
        <v>#N/A</v>
      </c>
      <c r="F12478" t="s">
        <v>21632</v>
      </c>
    </row>
    <row r="12479" spans="1:6" x14ac:dyDescent="0.25">
      <c r="A12479" t="s">
        <v>5773</v>
      </c>
      <c r="B12479" s="100" t="s">
        <v>14056</v>
      </c>
      <c r="C12479" s="99" t="s">
        <v>14052</v>
      </c>
      <c r="D12479" s="124">
        <v>37407</v>
      </c>
      <c r="E12479" s="157" t="e">
        <f>VLOOKUP(D12479,'SOAT LIQ'!$A$87:$C$3416,3,FALSE)</f>
        <v>#N/A</v>
      </c>
      <c r="F12479" t="s">
        <v>21632</v>
      </c>
    </row>
    <row r="12480" spans="1:6" x14ac:dyDescent="0.25">
      <c r="A12480" t="s">
        <v>11060</v>
      </c>
      <c r="B12480" s="100" t="s">
        <v>14056</v>
      </c>
      <c r="C12480" s="99" t="s">
        <v>14052</v>
      </c>
      <c r="D12480" s="124">
        <v>37407</v>
      </c>
      <c r="E12480" s="157" t="e">
        <f>VLOOKUP(D12480,'SOAT LIQ'!$A$87:$C$3416,3,FALSE)</f>
        <v>#N/A</v>
      </c>
    </row>
    <row r="12481" spans="1:6" x14ac:dyDescent="0.25">
      <c r="A12481" t="s">
        <v>5904</v>
      </c>
      <c r="B12481" s="100" t="s">
        <v>14057</v>
      </c>
      <c r="C12481" s="100"/>
      <c r="D12481" s="124">
        <v>37404</v>
      </c>
      <c r="E12481" s="157" t="e">
        <f>VLOOKUP(D12481,'SOAT LIQ'!$A$87:$C$3416,3,FALSE)</f>
        <v>#N/A</v>
      </c>
      <c r="F12481" t="s">
        <v>21632</v>
      </c>
    </row>
    <row r="12482" spans="1:6" x14ac:dyDescent="0.25">
      <c r="A12482" t="s">
        <v>4339</v>
      </c>
      <c r="B12482" s="100" t="s">
        <v>14057</v>
      </c>
      <c r="C12482" s="100"/>
      <c r="D12482" s="124">
        <v>37404</v>
      </c>
      <c r="E12482" s="157" t="e">
        <f>VLOOKUP(D12482,'SOAT LIQ'!$A$87:$C$3416,3,FALSE)</f>
        <v>#N/A</v>
      </c>
      <c r="F12482" t="s">
        <v>21632</v>
      </c>
    </row>
    <row r="12483" spans="1:6" x14ac:dyDescent="0.25">
      <c r="A12483" t="s">
        <v>5773</v>
      </c>
      <c r="B12483" s="100" t="s">
        <v>14057</v>
      </c>
      <c r="C12483" s="100"/>
      <c r="D12483" s="124">
        <v>37404</v>
      </c>
      <c r="E12483" s="157" t="e">
        <f>VLOOKUP(D12483,'SOAT LIQ'!$A$87:$C$3416,3,FALSE)</f>
        <v>#N/A</v>
      </c>
      <c r="F12483" t="s">
        <v>21632</v>
      </c>
    </row>
    <row r="12484" spans="1:6" x14ac:dyDescent="0.25">
      <c r="A12484" t="s">
        <v>11060</v>
      </c>
      <c r="B12484" s="100" t="s">
        <v>14057</v>
      </c>
      <c r="C12484" s="100"/>
      <c r="D12484" s="124">
        <v>37404</v>
      </c>
      <c r="E12484" s="157" t="e">
        <f>VLOOKUP(D12484,'SOAT LIQ'!$A$87:$C$3416,3,FALSE)</f>
        <v>#N/A</v>
      </c>
      <c r="F12484" t="s">
        <v>21632</v>
      </c>
    </row>
    <row r="12485" spans="1:6" x14ac:dyDescent="0.25">
      <c r="A12485" t="s">
        <v>5904</v>
      </c>
      <c r="B12485" s="100" t="s">
        <v>14057</v>
      </c>
      <c r="C12485" s="100"/>
      <c r="D12485" s="124">
        <v>37404</v>
      </c>
      <c r="E12485" s="157" t="e">
        <f>VLOOKUP(D12485,'SOAT LIQ'!$A$87:$C$3416,3,FALSE)</f>
        <v>#N/A</v>
      </c>
      <c r="F12485" t="s">
        <v>21632</v>
      </c>
    </row>
    <row r="12486" spans="1:6" x14ac:dyDescent="0.25">
      <c r="A12486" t="s">
        <v>11061</v>
      </c>
      <c r="B12486" s="100" t="s">
        <v>14057</v>
      </c>
      <c r="C12486" s="100"/>
      <c r="D12486" s="124">
        <v>37404</v>
      </c>
      <c r="E12486" s="157" t="e">
        <f>VLOOKUP(D12486,'SOAT LIQ'!$A$87:$C$3416,3,FALSE)</f>
        <v>#N/A</v>
      </c>
      <c r="F12486" t="s">
        <v>21632</v>
      </c>
    </row>
    <row r="12487" spans="1:6" x14ac:dyDescent="0.25">
      <c r="A12487" t="s">
        <v>5904</v>
      </c>
      <c r="B12487" s="100" t="s">
        <v>14058</v>
      </c>
      <c r="C12487" s="100"/>
      <c r="D12487" s="124">
        <v>37404</v>
      </c>
      <c r="E12487" s="157" t="e">
        <f>VLOOKUP(D12487,'SOAT LIQ'!$A$87:$C$3416,3,FALSE)</f>
        <v>#N/A</v>
      </c>
      <c r="F12487" t="s">
        <v>21632</v>
      </c>
    </row>
    <row r="12488" spans="1:6" x14ac:dyDescent="0.25">
      <c r="A12488" t="s">
        <v>5773</v>
      </c>
      <c r="B12488" s="100" t="s">
        <v>14058</v>
      </c>
      <c r="C12488" s="100"/>
      <c r="D12488" s="124">
        <v>37404</v>
      </c>
      <c r="E12488" s="157" t="e">
        <f>VLOOKUP(D12488,'SOAT LIQ'!$A$87:$C$3416,3,FALSE)</f>
        <v>#N/A</v>
      </c>
      <c r="F12488" t="s">
        <v>21632</v>
      </c>
    </row>
    <row r="12489" spans="1:6" x14ac:dyDescent="0.25">
      <c r="A12489" t="s">
        <v>11060</v>
      </c>
      <c r="B12489" s="100" t="s">
        <v>14058</v>
      </c>
      <c r="C12489" s="100"/>
      <c r="D12489" s="124">
        <v>37404</v>
      </c>
      <c r="E12489" s="157" t="e">
        <f>VLOOKUP(D12489,'SOAT LIQ'!$A$87:$C$3416,3,FALSE)</f>
        <v>#N/A</v>
      </c>
    </row>
    <row r="12490" spans="1:6" x14ac:dyDescent="0.25">
      <c r="A12490" t="s">
        <v>5904</v>
      </c>
      <c r="B12490" s="100" t="s">
        <v>14058</v>
      </c>
      <c r="C12490" s="100"/>
      <c r="D12490" s="124">
        <v>37404</v>
      </c>
      <c r="E12490" s="157" t="e">
        <f>VLOOKUP(D12490,'SOAT LIQ'!$A$87:$C$3416,3,FALSE)</f>
        <v>#N/A</v>
      </c>
      <c r="F12490" t="s">
        <v>21632</v>
      </c>
    </row>
    <row r="12491" spans="1:6" x14ac:dyDescent="0.25">
      <c r="A12491" t="s">
        <v>11061</v>
      </c>
      <c r="B12491" s="100" t="s">
        <v>14058</v>
      </c>
      <c r="C12491" s="100"/>
      <c r="D12491" s="124">
        <v>37404</v>
      </c>
      <c r="E12491" s="157" t="e">
        <f>VLOOKUP(D12491,'SOAT LIQ'!$A$87:$C$3416,3,FALSE)</f>
        <v>#N/A</v>
      </c>
    </row>
    <row r="12492" spans="1:6" x14ac:dyDescent="0.25">
      <c r="A12492" t="s">
        <v>5773</v>
      </c>
      <c r="B12492" s="100" t="s">
        <v>14059</v>
      </c>
      <c r="C12492" s="100"/>
      <c r="D12492" s="124">
        <v>37509</v>
      </c>
      <c r="E12492" s="157" t="e">
        <f>VLOOKUP(D12492,'SOAT LIQ'!$A$87:$C$3416,3,FALSE)</f>
        <v>#N/A</v>
      </c>
      <c r="F12492" t="s">
        <v>21632</v>
      </c>
    </row>
    <row r="12493" spans="1:6" x14ac:dyDescent="0.25">
      <c r="A12493" t="s">
        <v>5796</v>
      </c>
      <c r="B12493" s="100" t="s">
        <v>14059</v>
      </c>
      <c r="C12493" s="100"/>
      <c r="D12493" s="124">
        <v>37509</v>
      </c>
      <c r="E12493" s="157" t="e">
        <f>VLOOKUP(D12493,'SOAT LIQ'!$A$87:$C$3416,3,FALSE)</f>
        <v>#N/A</v>
      </c>
      <c r="F12493" t="s">
        <v>21632</v>
      </c>
    </row>
    <row r="12494" spans="1:6" x14ac:dyDescent="0.25">
      <c r="A12494" t="s">
        <v>5904</v>
      </c>
      <c r="B12494" s="100" t="s">
        <v>14059</v>
      </c>
      <c r="C12494" s="100"/>
      <c r="D12494" s="124">
        <v>37509</v>
      </c>
      <c r="E12494" s="157" t="e">
        <f>VLOOKUP(D12494,'SOAT LIQ'!$A$87:$C$3416,3,FALSE)</f>
        <v>#N/A</v>
      </c>
      <c r="F12494" t="s">
        <v>21632</v>
      </c>
    </row>
    <row r="12495" spans="1:6" x14ac:dyDescent="0.25">
      <c r="A12495" t="s">
        <v>11060</v>
      </c>
      <c r="B12495" s="100" t="s">
        <v>14059</v>
      </c>
      <c r="C12495" s="100"/>
      <c r="D12495" s="124">
        <v>37509</v>
      </c>
      <c r="E12495" s="157" t="e">
        <f>VLOOKUP(D12495,'SOAT LIQ'!$A$87:$C$3416,3,FALSE)</f>
        <v>#N/A</v>
      </c>
    </row>
    <row r="12496" spans="1:6" x14ac:dyDescent="0.25">
      <c r="A12496" t="s">
        <v>8411</v>
      </c>
      <c r="B12496" s="100" t="s">
        <v>14059</v>
      </c>
      <c r="C12496" s="100"/>
      <c r="D12496" s="124">
        <v>37509</v>
      </c>
      <c r="E12496" s="157" t="e">
        <f>VLOOKUP(D12496,'SOAT LIQ'!$A$87:$C$3416,3,FALSE)</f>
        <v>#N/A</v>
      </c>
      <c r="F12496" t="s">
        <v>21632</v>
      </c>
    </row>
    <row r="12497" spans="1:6" x14ac:dyDescent="0.25">
      <c r="A12497" t="s">
        <v>11061</v>
      </c>
      <c r="B12497" s="100" t="s">
        <v>14059</v>
      </c>
      <c r="C12497" s="100"/>
      <c r="D12497" s="124">
        <v>37509</v>
      </c>
      <c r="E12497" s="157" t="e">
        <f>VLOOKUP(D12497,'SOAT LIQ'!$A$87:$C$3416,3,FALSE)</f>
        <v>#N/A</v>
      </c>
    </row>
    <row r="12498" spans="1:6" x14ac:dyDescent="0.25">
      <c r="A12498" t="s">
        <v>5904</v>
      </c>
      <c r="B12498" s="100" t="s">
        <v>14060</v>
      </c>
      <c r="C12498" s="100"/>
      <c r="D12498" s="124">
        <v>15105</v>
      </c>
      <c r="E12498" s="157">
        <f>VLOOKUP(D12498,'SOAT LIQ'!$A$87:$C$3416,3,FALSE)</f>
        <v>5</v>
      </c>
      <c r="F12498" t="s">
        <v>21632</v>
      </c>
    </row>
    <row r="12499" spans="1:6" x14ac:dyDescent="0.25">
      <c r="A12499" t="s">
        <v>5773</v>
      </c>
      <c r="B12499" s="100" t="s">
        <v>14060</v>
      </c>
      <c r="C12499" s="100"/>
      <c r="D12499" s="124">
        <v>15105</v>
      </c>
      <c r="E12499" s="157">
        <f>VLOOKUP(D12499,'SOAT LIQ'!$A$87:$C$3416,3,FALSE)</f>
        <v>5</v>
      </c>
      <c r="F12499" t="s">
        <v>21632</v>
      </c>
    </row>
    <row r="12500" spans="1:6" x14ac:dyDescent="0.25">
      <c r="A12500" t="s">
        <v>11060</v>
      </c>
      <c r="B12500" s="100" t="s">
        <v>14060</v>
      </c>
      <c r="C12500" s="100"/>
      <c r="D12500" s="124">
        <v>15105</v>
      </c>
      <c r="E12500" s="157">
        <f>VLOOKUP(D12500,'SOAT LIQ'!$A$87:$C$3416,3,FALSE)</f>
        <v>5</v>
      </c>
      <c r="F12500" t="s">
        <v>21632</v>
      </c>
    </row>
    <row r="12501" spans="1:6" x14ac:dyDescent="0.25">
      <c r="A12501" t="s">
        <v>5904</v>
      </c>
      <c r="B12501" s="100" t="s">
        <v>14060</v>
      </c>
      <c r="C12501" s="100"/>
      <c r="D12501" s="124">
        <v>15105</v>
      </c>
      <c r="E12501" s="157">
        <f>VLOOKUP(D12501,'SOAT LIQ'!$A$87:$C$3416,3,FALSE)</f>
        <v>5</v>
      </c>
      <c r="F12501" t="s">
        <v>21632</v>
      </c>
    </row>
    <row r="12502" spans="1:6" x14ac:dyDescent="0.25">
      <c r="A12502" t="s">
        <v>11061</v>
      </c>
      <c r="B12502" s="100" t="s">
        <v>14060</v>
      </c>
      <c r="C12502" s="100"/>
      <c r="D12502" s="124">
        <v>15105</v>
      </c>
      <c r="E12502" s="157">
        <f>VLOOKUP(D12502,'SOAT LIQ'!$A$87:$C$3416,3,FALSE)</f>
        <v>5</v>
      </c>
      <c r="F12502" t="s">
        <v>21632</v>
      </c>
    </row>
    <row r="12503" spans="1:6" x14ac:dyDescent="0.25">
      <c r="A12503" t="s">
        <v>5904</v>
      </c>
      <c r="B12503" s="100" t="s">
        <v>14061</v>
      </c>
      <c r="C12503" s="100"/>
      <c r="D12503" s="124">
        <v>15105</v>
      </c>
      <c r="E12503" s="157">
        <f>VLOOKUP(D12503,'SOAT LIQ'!$A$87:$C$3416,3,FALSE)</f>
        <v>5</v>
      </c>
      <c r="F12503" t="s">
        <v>21632</v>
      </c>
    </row>
    <row r="12504" spans="1:6" x14ac:dyDescent="0.25">
      <c r="A12504" t="s">
        <v>5773</v>
      </c>
      <c r="B12504" s="100" t="s">
        <v>14061</v>
      </c>
      <c r="C12504" s="100"/>
      <c r="D12504" s="124">
        <v>15105</v>
      </c>
      <c r="E12504" s="157">
        <f>VLOOKUP(D12504,'SOAT LIQ'!$A$87:$C$3416,3,FALSE)</f>
        <v>5</v>
      </c>
      <c r="F12504" t="s">
        <v>21632</v>
      </c>
    </row>
    <row r="12505" spans="1:6" x14ac:dyDescent="0.25">
      <c r="A12505" t="s">
        <v>5904</v>
      </c>
      <c r="B12505" s="100" t="s">
        <v>14063</v>
      </c>
      <c r="C12505" s="99" t="s">
        <v>14062</v>
      </c>
      <c r="D12505" s="124">
        <v>15105</v>
      </c>
      <c r="E12505" s="157">
        <f>VLOOKUP(D12505,'SOAT LIQ'!$A$87:$C$3416,3,FALSE)</f>
        <v>5</v>
      </c>
      <c r="F12505" t="s">
        <v>21632</v>
      </c>
    </row>
    <row r="12506" spans="1:6" x14ac:dyDescent="0.25">
      <c r="A12506" t="s">
        <v>4339</v>
      </c>
      <c r="B12506" s="100" t="s">
        <v>14063</v>
      </c>
      <c r="C12506" s="99" t="s">
        <v>14062</v>
      </c>
      <c r="D12506" s="124">
        <v>15105</v>
      </c>
      <c r="E12506" s="157">
        <f>VLOOKUP(D12506,'SOAT LIQ'!$A$87:$C$3416,3,FALSE)</f>
        <v>5</v>
      </c>
      <c r="F12506" t="s">
        <v>21632</v>
      </c>
    </row>
    <row r="12507" spans="1:6" x14ac:dyDescent="0.25">
      <c r="A12507" t="s">
        <v>5773</v>
      </c>
      <c r="B12507" s="100" t="s">
        <v>14063</v>
      </c>
      <c r="C12507" s="99" t="s">
        <v>14062</v>
      </c>
      <c r="D12507" s="124">
        <v>15105</v>
      </c>
      <c r="E12507" s="157">
        <f>VLOOKUP(D12507,'SOAT LIQ'!$A$87:$C$3416,3,FALSE)</f>
        <v>5</v>
      </c>
      <c r="F12507" t="s">
        <v>21632</v>
      </c>
    </row>
    <row r="12508" spans="1:6" x14ac:dyDescent="0.25">
      <c r="A12508" t="s">
        <v>8469</v>
      </c>
      <c r="B12508" s="100" t="s">
        <v>14063</v>
      </c>
      <c r="C12508" s="99" t="s">
        <v>14062</v>
      </c>
      <c r="D12508" s="124">
        <v>15105</v>
      </c>
      <c r="E12508" s="157">
        <f>VLOOKUP(D12508,'SOAT LIQ'!$A$87:$C$3416,3,FALSE)</f>
        <v>5</v>
      </c>
      <c r="F12508" t="s">
        <v>21632</v>
      </c>
    </row>
    <row r="12509" spans="1:6" x14ac:dyDescent="0.25">
      <c r="A12509" t="s">
        <v>11060</v>
      </c>
      <c r="B12509" s="100" t="s">
        <v>14063</v>
      </c>
      <c r="C12509" s="99" t="s">
        <v>14062</v>
      </c>
      <c r="D12509" s="124">
        <v>15105</v>
      </c>
      <c r="E12509" s="157">
        <f>VLOOKUP(D12509,'SOAT LIQ'!$A$87:$C$3416,3,FALSE)</f>
        <v>5</v>
      </c>
      <c r="F12509" t="s">
        <v>21632</v>
      </c>
    </row>
    <row r="12510" spans="1:6" x14ac:dyDescent="0.25">
      <c r="A12510" t="s">
        <v>5904</v>
      </c>
      <c r="B12510" s="100" t="s">
        <v>14063</v>
      </c>
      <c r="C12510" s="99" t="s">
        <v>14062</v>
      </c>
      <c r="D12510" s="124">
        <v>15105</v>
      </c>
      <c r="E12510" s="157">
        <f>VLOOKUP(D12510,'SOAT LIQ'!$A$87:$C$3416,3,FALSE)</f>
        <v>5</v>
      </c>
      <c r="F12510" t="s">
        <v>21632</v>
      </c>
    </row>
    <row r="12511" spans="1:6" x14ac:dyDescent="0.25">
      <c r="A12511" t="s">
        <v>11061</v>
      </c>
      <c r="B12511" s="100" t="s">
        <v>14063</v>
      </c>
      <c r="C12511" s="99" t="s">
        <v>14062</v>
      </c>
      <c r="D12511" s="124">
        <v>15105</v>
      </c>
      <c r="E12511" s="157">
        <f>VLOOKUP(D12511,'SOAT LIQ'!$A$87:$C$3416,3,FALSE)</f>
        <v>5</v>
      </c>
      <c r="F12511" t="s">
        <v>21632</v>
      </c>
    </row>
    <row r="12512" spans="1:6" x14ac:dyDescent="0.25">
      <c r="A12512" t="s">
        <v>5924</v>
      </c>
      <c r="B12512" s="100" t="s">
        <v>14063</v>
      </c>
      <c r="C12512" s="99" t="s">
        <v>14062</v>
      </c>
      <c r="D12512" s="124">
        <v>15105</v>
      </c>
      <c r="E12512" s="157">
        <f>VLOOKUP(D12512,'SOAT LIQ'!$A$87:$C$3416,3,FALSE)</f>
        <v>5</v>
      </c>
      <c r="F12512" t="s">
        <v>21632</v>
      </c>
    </row>
    <row r="12513" spans="1:6" x14ac:dyDescent="0.25">
      <c r="A12513" t="s">
        <v>5922</v>
      </c>
      <c r="B12513" s="100" t="s">
        <v>14063</v>
      </c>
      <c r="C12513" s="99" t="s">
        <v>14062</v>
      </c>
      <c r="D12513" s="124">
        <v>15105</v>
      </c>
      <c r="E12513" s="157">
        <f>VLOOKUP(D12513,'SOAT LIQ'!$A$87:$C$3416,3,FALSE)</f>
        <v>5</v>
      </c>
      <c r="F12513" t="s">
        <v>21632</v>
      </c>
    </row>
    <row r="12514" spans="1:6" x14ac:dyDescent="0.25">
      <c r="A12514" t="s">
        <v>4339</v>
      </c>
      <c r="B12514" s="100" t="s">
        <v>14063</v>
      </c>
      <c r="C12514" s="99" t="s">
        <v>14062</v>
      </c>
      <c r="D12514" s="124">
        <v>15105</v>
      </c>
      <c r="E12514" s="157">
        <f>VLOOKUP(D12514,'SOAT LIQ'!$A$87:$C$3416,3,FALSE)</f>
        <v>5</v>
      </c>
      <c r="F12514" t="s">
        <v>21632</v>
      </c>
    </row>
    <row r="12515" spans="1:6" x14ac:dyDescent="0.25">
      <c r="A12515" t="s">
        <v>5904</v>
      </c>
      <c r="B12515" s="100" t="s">
        <v>14065</v>
      </c>
      <c r="C12515" s="99" t="s">
        <v>14064</v>
      </c>
      <c r="D12515" s="124">
        <v>15105</v>
      </c>
      <c r="E12515" s="157">
        <f>VLOOKUP(D12515,'SOAT LIQ'!$A$87:$C$3416,3,FALSE)</f>
        <v>5</v>
      </c>
      <c r="F12515" t="s">
        <v>21632</v>
      </c>
    </row>
    <row r="12516" spans="1:6" x14ac:dyDescent="0.25">
      <c r="A12516" t="s">
        <v>4339</v>
      </c>
      <c r="B12516" s="100" t="s">
        <v>14065</v>
      </c>
      <c r="C12516" s="99" t="s">
        <v>14064</v>
      </c>
      <c r="D12516" s="124">
        <v>15105</v>
      </c>
      <c r="E12516" s="157">
        <f>VLOOKUP(D12516,'SOAT LIQ'!$A$87:$C$3416,3,FALSE)</f>
        <v>5</v>
      </c>
      <c r="F12516" t="s">
        <v>21632</v>
      </c>
    </row>
    <row r="12517" spans="1:6" x14ac:dyDescent="0.25">
      <c r="A12517" t="s">
        <v>5773</v>
      </c>
      <c r="B12517" s="100" t="s">
        <v>14065</v>
      </c>
      <c r="C12517" s="99" t="s">
        <v>14064</v>
      </c>
      <c r="D12517" s="124">
        <v>15105</v>
      </c>
      <c r="E12517" s="157">
        <f>VLOOKUP(D12517,'SOAT LIQ'!$A$87:$C$3416,3,FALSE)</f>
        <v>5</v>
      </c>
      <c r="F12517" t="s">
        <v>21632</v>
      </c>
    </row>
    <row r="12518" spans="1:6" x14ac:dyDescent="0.25">
      <c r="A12518" t="s">
        <v>11060</v>
      </c>
      <c r="B12518" s="100" t="s">
        <v>14065</v>
      </c>
      <c r="C12518" s="99" t="s">
        <v>14064</v>
      </c>
      <c r="D12518" s="124">
        <v>15105</v>
      </c>
      <c r="E12518" s="157">
        <f>VLOOKUP(D12518,'SOAT LIQ'!$A$87:$C$3416,3,FALSE)</f>
        <v>5</v>
      </c>
      <c r="F12518" t="s">
        <v>21632</v>
      </c>
    </row>
    <row r="12519" spans="1:6" x14ac:dyDescent="0.25">
      <c r="A12519" t="s">
        <v>5904</v>
      </c>
      <c r="B12519" s="100" t="s">
        <v>14065</v>
      </c>
      <c r="C12519" s="99" t="s">
        <v>14064</v>
      </c>
      <c r="D12519" s="124">
        <v>15105</v>
      </c>
      <c r="E12519" s="157">
        <f>VLOOKUP(D12519,'SOAT LIQ'!$A$87:$C$3416,3,FALSE)</f>
        <v>5</v>
      </c>
      <c r="F12519" t="s">
        <v>21632</v>
      </c>
    </row>
    <row r="12520" spans="1:6" x14ac:dyDescent="0.25">
      <c r="A12520" t="s">
        <v>11061</v>
      </c>
      <c r="B12520" s="100" t="s">
        <v>14065</v>
      </c>
      <c r="C12520" s="99" t="s">
        <v>14064</v>
      </c>
      <c r="D12520" s="124">
        <v>15105</v>
      </c>
      <c r="E12520" s="157">
        <f>VLOOKUP(D12520,'SOAT LIQ'!$A$87:$C$3416,3,FALSE)</f>
        <v>5</v>
      </c>
      <c r="F12520" t="s">
        <v>21632</v>
      </c>
    </row>
    <row r="12521" spans="1:6" x14ac:dyDescent="0.25">
      <c r="A12521" t="s">
        <v>5924</v>
      </c>
      <c r="B12521" s="100" t="s">
        <v>14065</v>
      </c>
      <c r="C12521" s="99" t="s">
        <v>14064</v>
      </c>
      <c r="D12521" s="124">
        <v>15105</v>
      </c>
      <c r="E12521" s="157">
        <f>VLOOKUP(D12521,'SOAT LIQ'!$A$87:$C$3416,3,FALSE)</f>
        <v>5</v>
      </c>
      <c r="F12521" t="s">
        <v>21632</v>
      </c>
    </row>
    <row r="12522" spans="1:6" x14ac:dyDescent="0.25">
      <c r="A12522" t="s">
        <v>5904</v>
      </c>
      <c r="B12522" s="100" t="s">
        <v>14067</v>
      </c>
      <c r="C12522" s="99" t="s">
        <v>14066</v>
      </c>
      <c r="D12522" s="124">
        <v>15105</v>
      </c>
      <c r="E12522" s="157">
        <f>VLOOKUP(D12522,'SOAT LIQ'!$A$87:$C$3416,3,FALSE)</f>
        <v>5</v>
      </c>
      <c r="F12522" t="s">
        <v>21632</v>
      </c>
    </row>
    <row r="12523" spans="1:6" x14ac:dyDescent="0.25">
      <c r="A12523" t="s">
        <v>4339</v>
      </c>
      <c r="B12523" s="100" t="s">
        <v>14067</v>
      </c>
      <c r="C12523" s="99" t="s">
        <v>14066</v>
      </c>
      <c r="D12523" s="124">
        <v>15105</v>
      </c>
      <c r="E12523" s="157">
        <f>VLOOKUP(D12523,'SOAT LIQ'!$A$87:$C$3416,3,FALSE)</f>
        <v>5</v>
      </c>
      <c r="F12523" t="s">
        <v>21632</v>
      </c>
    </row>
    <row r="12524" spans="1:6" x14ac:dyDescent="0.25">
      <c r="A12524" t="s">
        <v>5773</v>
      </c>
      <c r="B12524" s="100" t="s">
        <v>14067</v>
      </c>
      <c r="C12524" s="99" t="s">
        <v>14066</v>
      </c>
      <c r="D12524" s="124">
        <v>15105</v>
      </c>
      <c r="E12524" s="157">
        <f>VLOOKUP(D12524,'SOAT LIQ'!$A$87:$C$3416,3,FALSE)</f>
        <v>5</v>
      </c>
      <c r="F12524" t="s">
        <v>21632</v>
      </c>
    </row>
    <row r="12525" spans="1:6" x14ac:dyDescent="0.25">
      <c r="A12525" t="s">
        <v>11060</v>
      </c>
      <c r="B12525" s="100" t="s">
        <v>14067</v>
      </c>
      <c r="C12525" s="99" t="s">
        <v>14066</v>
      </c>
      <c r="D12525" s="124">
        <v>15105</v>
      </c>
      <c r="E12525" s="157">
        <f>VLOOKUP(D12525,'SOAT LIQ'!$A$87:$C$3416,3,FALSE)</f>
        <v>5</v>
      </c>
      <c r="F12525" t="s">
        <v>21632</v>
      </c>
    </row>
    <row r="12526" spans="1:6" x14ac:dyDescent="0.25">
      <c r="A12526" t="s">
        <v>5904</v>
      </c>
      <c r="B12526" s="100" t="s">
        <v>14067</v>
      </c>
      <c r="C12526" s="99" t="s">
        <v>14066</v>
      </c>
      <c r="D12526" s="124">
        <v>15105</v>
      </c>
      <c r="E12526" s="157">
        <f>VLOOKUP(D12526,'SOAT LIQ'!$A$87:$C$3416,3,FALSE)</f>
        <v>5</v>
      </c>
      <c r="F12526" t="s">
        <v>21632</v>
      </c>
    </row>
    <row r="12527" spans="1:6" x14ac:dyDescent="0.25">
      <c r="A12527" t="s">
        <v>11061</v>
      </c>
      <c r="B12527" s="100" t="s">
        <v>14067</v>
      </c>
      <c r="C12527" s="99" t="s">
        <v>14066</v>
      </c>
      <c r="D12527" s="124">
        <v>15105</v>
      </c>
      <c r="E12527" s="157">
        <f>VLOOKUP(D12527,'SOAT LIQ'!$A$87:$C$3416,3,FALSE)</f>
        <v>5</v>
      </c>
      <c r="F12527" t="s">
        <v>21632</v>
      </c>
    </row>
    <row r="12528" spans="1:6" x14ac:dyDescent="0.25">
      <c r="A12528" t="s">
        <v>5924</v>
      </c>
      <c r="B12528" s="100" t="s">
        <v>14067</v>
      </c>
      <c r="C12528" s="99" t="s">
        <v>14066</v>
      </c>
      <c r="D12528" s="124">
        <v>15105</v>
      </c>
      <c r="E12528" s="157">
        <f>VLOOKUP(D12528,'SOAT LIQ'!$A$87:$C$3416,3,FALSE)</f>
        <v>5</v>
      </c>
      <c r="F12528" t="s">
        <v>21632</v>
      </c>
    </row>
    <row r="12529" spans="1:6" x14ac:dyDescent="0.25">
      <c r="A12529" t="s">
        <v>8469</v>
      </c>
      <c r="B12529" s="100" t="s">
        <v>14067</v>
      </c>
      <c r="C12529" s="99" t="s">
        <v>14066</v>
      </c>
      <c r="D12529" s="124">
        <v>15105</v>
      </c>
      <c r="E12529" s="157">
        <f>VLOOKUP(D12529,'SOAT LIQ'!$A$87:$C$3416,3,FALSE)</f>
        <v>5</v>
      </c>
      <c r="F12529" t="s">
        <v>21632</v>
      </c>
    </row>
    <row r="12530" spans="1:6" x14ac:dyDescent="0.25">
      <c r="A12530" t="s">
        <v>10710</v>
      </c>
      <c r="B12530" s="100" t="s">
        <v>14067</v>
      </c>
      <c r="C12530" s="99" t="s">
        <v>14066</v>
      </c>
      <c r="D12530" s="124">
        <v>15105</v>
      </c>
      <c r="E12530" s="157">
        <f>VLOOKUP(D12530,'SOAT LIQ'!$A$87:$C$3416,3,FALSE)</f>
        <v>5</v>
      </c>
      <c r="F12530" t="s">
        <v>21632</v>
      </c>
    </row>
    <row r="12531" spans="1:6" x14ac:dyDescent="0.25">
      <c r="A12531" t="s">
        <v>5904</v>
      </c>
      <c r="B12531" s="100" t="s">
        <v>14069</v>
      </c>
      <c r="C12531" s="99" t="s">
        <v>14068</v>
      </c>
      <c r="D12531" s="124">
        <v>15105</v>
      </c>
      <c r="E12531" s="157">
        <f>VLOOKUP(D12531,'SOAT LIQ'!$A$87:$C$3416,3,FALSE)</f>
        <v>5</v>
      </c>
      <c r="F12531" t="s">
        <v>21632</v>
      </c>
    </row>
    <row r="12532" spans="1:6" x14ac:dyDescent="0.25">
      <c r="A12532" t="s">
        <v>4339</v>
      </c>
      <c r="B12532" s="100" t="s">
        <v>14069</v>
      </c>
      <c r="C12532" s="99" t="s">
        <v>14068</v>
      </c>
      <c r="D12532" s="124">
        <v>15105</v>
      </c>
      <c r="E12532" s="157">
        <f>VLOOKUP(D12532,'SOAT LIQ'!$A$87:$C$3416,3,FALSE)</f>
        <v>5</v>
      </c>
      <c r="F12532" t="s">
        <v>21632</v>
      </c>
    </row>
    <row r="12533" spans="1:6" x14ac:dyDescent="0.25">
      <c r="A12533" t="s">
        <v>5773</v>
      </c>
      <c r="B12533" s="100" t="s">
        <v>14069</v>
      </c>
      <c r="C12533" s="99" t="s">
        <v>14068</v>
      </c>
      <c r="D12533" s="124">
        <v>15105</v>
      </c>
      <c r="E12533" s="157">
        <f>VLOOKUP(D12533,'SOAT LIQ'!$A$87:$C$3416,3,FALSE)</f>
        <v>5</v>
      </c>
      <c r="F12533" t="s">
        <v>21632</v>
      </c>
    </row>
    <row r="12534" spans="1:6" x14ac:dyDescent="0.25">
      <c r="A12534" t="s">
        <v>11060</v>
      </c>
      <c r="B12534" s="100" t="s">
        <v>14069</v>
      </c>
      <c r="C12534" s="99" t="s">
        <v>14068</v>
      </c>
      <c r="D12534" s="124">
        <v>15105</v>
      </c>
      <c r="E12534" s="157">
        <f>VLOOKUP(D12534,'SOAT LIQ'!$A$87:$C$3416,3,FALSE)</f>
        <v>5</v>
      </c>
      <c r="F12534" t="s">
        <v>21632</v>
      </c>
    </row>
    <row r="12535" spans="1:6" x14ac:dyDescent="0.25">
      <c r="A12535" t="s">
        <v>5904</v>
      </c>
      <c r="B12535" s="100" t="s">
        <v>14069</v>
      </c>
      <c r="C12535" s="99" t="s">
        <v>14068</v>
      </c>
      <c r="D12535" s="124">
        <v>15105</v>
      </c>
      <c r="E12535" s="157">
        <f>VLOOKUP(D12535,'SOAT LIQ'!$A$87:$C$3416,3,FALSE)</f>
        <v>5</v>
      </c>
      <c r="F12535" t="s">
        <v>21632</v>
      </c>
    </row>
    <row r="12536" spans="1:6" x14ac:dyDescent="0.25">
      <c r="A12536" t="s">
        <v>11061</v>
      </c>
      <c r="B12536" s="100" t="s">
        <v>14069</v>
      </c>
      <c r="C12536" s="99" t="s">
        <v>14068</v>
      </c>
      <c r="D12536" s="124">
        <v>15105</v>
      </c>
      <c r="E12536" s="157">
        <f>VLOOKUP(D12536,'SOAT LIQ'!$A$87:$C$3416,3,FALSE)</f>
        <v>5</v>
      </c>
      <c r="F12536" t="s">
        <v>21632</v>
      </c>
    </row>
    <row r="12537" spans="1:6" x14ac:dyDescent="0.25">
      <c r="A12537" t="s">
        <v>5924</v>
      </c>
      <c r="B12537" s="100" t="s">
        <v>14069</v>
      </c>
      <c r="C12537" s="99" t="s">
        <v>14068</v>
      </c>
      <c r="D12537" s="124">
        <v>15105</v>
      </c>
      <c r="E12537" s="157">
        <f>VLOOKUP(D12537,'SOAT LIQ'!$A$87:$C$3416,3,FALSE)</f>
        <v>5</v>
      </c>
      <c r="F12537" t="s">
        <v>21632</v>
      </c>
    </row>
    <row r="12538" spans="1:6" x14ac:dyDescent="0.25">
      <c r="A12538" t="s">
        <v>5773</v>
      </c>
      <c r="B12538" s="100" t="s">
        <v>14071</v>
      </c>
      <c r="C12538" s="99" t="s">
        <v>14070</v>
      </c>
      <c r="D12538" s="124">
        <v>15106</v>
      </c>
      <c r="E12538" s="157">
        <f>VLOOKUP(D12538,'SOAT LIQ'!$A$87:$C$3416,3,FALSE)</f>
        <v>7</v>
      </c>
      <c r="F12538" t="s">
        <v>21632</v>
      </c>
    </row>
    <row r="12539" spans="1:6" x14ac:dyDescent="0.25">
      <c r="A12539" t="s">
        <v>4339</v>
      </c>
      <c r="B12539" s="100" t="s">
        <v>14071</v>
      </c>
      <c r="C12539" s="99" t="s">
        <v>14070</v>
      </c>
      <c r="D12539" s="124">
        <v>15106</v>
      </c>
      <c r="E12539" s="157">
        <f>VLOOKUP(D12539,'SOAT LIQ'!$A$87:$C$3416,3,FALSE)</f>
        <v>7</v>
      </c>
      <c r="F12539" t="s">
        <v>21632</v>
      </c>
    </row>
    <row r="12540" spans="1:6" x14ac:dyDescent="0.25">
      <c r="A12540" t="s">
        <v>8469</v>
      </c>
      <c r="B12540" s="100" t="s">
        <v>14071</v>
      </c>
      <c r="C12540" s="99" t="s">
        <v>14070</v>
      </c>
      <c r="D12540" s="124">
        <v>15106</v>
      </c>
      <c r="E12540" s="157">
        <f>VLOOKUP(D12540,'SOAT LIQ'!$A$87:$C$3416,3,FALSE)</f>
        <v>7</v>
      </c>
      <c r="F12540" t="s">
        <v>21632</v>
      </c>
    </row>
    <row r="12541" spans="1:6" x14ac:dyDescent="0.25">
      <c r="A12541" t="s">
        <v>5904</v>
      </c>
      <c r="B12541" s="100" t="s">
        <v>14071</v>
      </c>
      <c r="C12541" s="99" t="s">
        <v>14070</v>
      </c>
      <c r="D12541" s="124">
        <v>15106</v>
      </c>
      <c r="E12541" s="157">
        <f>VLOOKUP(D12541,'SOAT LIQ'!$A$87:$C$3416,3,FALSE)</f>
        <v>7</v>
      </c>
      <c r="F12541" t="s">
        <v>21632</v>
      </c>
    </row>
    <row r="12542" spans="1:6" x14ac:dyDescent="0.25">
      <c r="A12542" t="s">
        <v>11060</v>
      </c>
      <c r="B12542" s="100" t="s">
        <v>14071</v>
      </c>
      <c r="C12542" s="99" t="s">
        <v>14070</v>
      </c>
      <c r="D12542" s="124">
        <v>15106</v>
      </c>
      <c r="E12542" s="157">
        <f>VLOOKUP(D12542,'SOAT LIQ'!$A$87:$C$3416,3,FALSE)</f>
        <v>7</v>
      </c>
      <c r="F12542" t="s">
        <v>21632</v>
      </c>
    </row>
    <row r="12543" spans="1:6" x14ac:dyDescent="0.25">
      <c r="A12543" t="s">
        <v>5904</v>
      </c>
      <c r="B12543" s="100" t="s">
        <v>14071</v>
      </c>
      <c r="C12543" s="99" t="s">
        <v>14070</v>
      </c>
      <c r="D12543" s="124">
        <v>15106</v>
      </c>
      <c r="E12543" s="157">
        <f>VLOOKUP(D12543,'SOAT LIQ'!$A$87:$C$3416,3,FALSE)</f>
        <v>7</v>
      </c>
      <c r="F12543" t="s">
        <v>21632</v>
      </c>
    </row>
    <row r="12544" spans="1:6" x14ac:dyDescent="0.25">
      <c r="A12544" t="s">
        <v>11061</v>
      </c>
      <c r="B12544" s="100" t="s">
        <v>14071</v>
      </c>
      <c r="C12544" s="99" t="s">
        <v>14070</v>
      </c>
      <c r="D12544" s="124">
        <v>15106</v>
      </c>
      <c r="E12544" s="157">
        <f>VLOOKUP(D12544,'SOAT LIQ'!$A$87:$C$3416,3,FALSE)</f>
        <v>7</v>
      </c>
      <c r="F12544" t="s">
        <v>21632</v>
      </c>
    </row>
    <row r="12545" spans="1:6" x14ac:dyDescent="0.25">
      <c r="A12545" t="s">
        <v>5904</v>
      </c>
      <c r="B12545" s="100" t="s">
        <v>14073</v>
      </c>
      <c r="C12545" s="99" t="s">
        <v>14072</v>
      </c>
      <c r="D12545" s="124">
        <v>15108</v>
      </c>
      <c r="E12545" s="157">
        <f>VLOOKUP(D12545,'SOAT LIQ'!$A$87:$C$3416,3,FALSE)</f>
        <v>8</v>
      </c>
      <c r="F12545" t="s">
        <v>21632</v>
      </c>
    </row>
    <row r="12546" spans="1:6" x14ac:dyDescent="0.25">
      <c r="A12546" t="s">
        <v>4339</v>
      </c>
      <c r="B12546" s="100" t="s">
        <v>14073</v>
      </c>
      <c r="C12546" s="99" t="s">
        <v>14072</v>
      </c>
      <c r="D12546" s="124">
        <v>15108</v>
      </c>
      <c r="E12546" s="157">
        <f>VLOOKUP(D12546,'SOAT LIQ'!$A$87:$C$3416,3,FALSE)</f>
        <v>8</v>
      </c>
      <c r="F12546" t="s">
        <v>21632</v>
      </c>
    </row>
    <row r="12547" spans="1:6" x14ac:dyDescent="0.25">
      <c r="A12547" t="s">
        <v>5773</v>
      </c>
      <c r="B12547" s="100" t="s">
        <v>14073</v>
      </c>
      <c r="C12547" s="99" t="s">
        <v>14072</v>
      </c>
      <c r="D12547" s="124">
        <v>15108</v>
      </c>
      <c r="E12547" s="157">
        <f>VLOOKUP(D12547,'SOAT LIQ'!$A$87:$C$3416,3,FALSE)</f>
        <v>8</v>
      </c>
      <c r="F12547" t="s">
        <v>21632</v>
      </c>
    </row>
    <row r="12548" spans="1:6" x14ac:dyDescent="0.25">
      <c r="A12548" t="s">
        <v>11060</v>
      </c>
      <c r="B12548" s="100" t="s">
        <v>14073</v>
      </c>
      <c r="C12548" s="99" t="s">
        <v>14072</v>
      </c>
      <c r="D12548" s="124">
        <v>15108</v>
      </c>
      <c r="E12548" s="157">
        <f>VLOOKUP(D12548,'SOAT LIQ'!$A$87:$C$3416,3,FALSE)</f>
        <v>8</v>
      </c>
      <c r="F12548" t="s">
        <v>21632</v>
      </c>
    </row>
    <row r="12549" spans="1:6" x14ac:dyDescent="0.25">
      <c r="A12549" t="s">
        <v>5904</v>
      </c>
      <c r="B12549" s="100" t="s">
        <v>14073</v>
      </c>
      <c r="C12549" s="99" t="s">
        <v>14072</v>
      </c>
      <c r="D12549" s="124">
        <v>15108</v>
      </c>
      <c r="E12549" s="157">
        <f>VLOOKUP(D12549,'SOAT LIQ'!$A$87:$C$3416,3,FALSE)</f>
        <v>8</v>
      </c>
      <c r="F12549" t="s">
        <v>21632</v>
      </c>
    </row>
    <row r="12550" spans="1:6" x14ac:dyDescent="0.25">
      <c r="A12550" t="s">
        <v>11061</v>
      </c>
      <c r="B12550" s="100" t="s">
        <v>14073</v>
      </c>
      <c r="C12550" s="99" t="s">
        <v>14072</v>
      </c>
      <c r="D12550" s="124">
        <v>15108</v>
      </c>
      <c r="E12550" s="157">
        <f>VLOOKUP(D12550,'SOAT LIQ'!$A$87:$C$3416,3,FALSE)</f>
        <v>8</v>
      </c>
      <c r="F12550" t="s">
        <v>21632</v>
      </c>
    </row>
    <row r="12551" spans="1:6" x14ac:dyDescent="0.25">
      <c r="A12551" t="s">
        <v>5924</v>
      </c>
      <c r="B12551" s="100" t="s">
        <v>14073</v>
      </c>
      <c r="C12551" s="99" t="s">
        <v>14072</v>
      </c>
      <c r="D12551" s="124">
        <v>15108</v>
      </c>
      <c r="E12551" s="157">
        <f>VLOOKUP(D12551,'SOAT LIQ'!$A$87:$C$3416,3,FALSE)</f>
        <v>8</v>
      </c>
      <c r="F12551" t="s">
        <v>21632</v>
      </c>
    </row>
    <row r="12552" spans="1:6" x14ac:dyDescent="0.25">
      <c r="A12552" t="s">
        <v>5904</v>
      </c>
      <c r="B12552" s="100" t="s">
        <v>14075</v>
      </c>
      <c r="C12552" s="99" t="s">
        <v>14074</v>
      </c>
      <c r="D12552" s="124">
        <v>15202</v>
      </c>
      <c r="E12552" s="157">
        <f>VLOOKUP(D12552,'SOAT LIQ'!$A$87:$C$3416,3,FALSE)</f>
        <v>4</v>
      </c>
      <c r="F12552" t="s">
        <v>21632</v>
      </c>
    </row>
    <row r="12553" spans="1:6" x14ac:dyDescent="0.25">
      <c r="A12553" t="s">
        <v>4339</v>
      </c>
      <c r="B12553" s="100" t="s">
        <v>14075</v>
      </c>
      <c r="C12553" s="99" t="s">
        <v>14074</v>
      </c>
      <c r="D12553" s="124">
        <v>15202</v>
      </c>
      <c r="E12553" s="157">
        <f>VLOOKUP(D12553,'SOAT LIQ'!$A$87:$C$3416,3,FALSE)</f>
        <v>4</v>
      </c>
      <c r="F12553" t="s">
        <v>21632</v>
      </c>
    </row>
    <row r="12554" spans="1:6" x14ac:dyDescent="0.25">
      <c r="A12554" t="s">
        <v>5773</v>
      </c>
      <c r="B12554" s="100" t="s">
        <v>14075</v>
      </c>
      <c r="C12554" s="99" t="s">
        <v>14074</v>
      </c>
      <c r="D12554" s="124">
        <v>15202</v>
      </c>
      <c r="E12554" s="157">
        <f>VLOOKUP(D12554,'SOAT LIQ'!$A$87:$C$3416,3,FALSE)</f>
        <v>4</v>
      </c>
      <c r="F12554" t="s">
        <v>21632</v>
      </c>
    </row>
    <row r="12555" spans="1:6" x14ac:dyDescent="0.25">
      <c r="A12555" t="s">
        <v>11060</v>
      </c>
      <c r="B12555" s="100" t="s">
        <v>14075</v>
      </c>
      <c r="C12555" s="99" t="s">
        <v>14074</v>
      </c>
      <c r="D12555" s="124">
        <v>15202</v>
      </c>
      <c r="E12555" s="157">
        <f>VLOOKUP(D12555,'SOAT LIQ'!$A$87:$C$3416,3,FALSE)</f>
        <v>4</v>
      </c>
      <c r="F12555" t="s">
        <v>21632</v>
      </c>
    </row>
    <row r="12556" spans="1:6" x14ac:dyDescent="0.25">
      <c r="A12556" t="s">
        <v>5904</v>
      </c>
      <c r="B12556" s="100" t="s">
        <v>14075</v>
      </c>
      <c r="C12556" s="99" t="s">
        <v>14074</v>
      </c>
      <c r="D12556" s="124">
        <v>15202</v>
      </c>
      <c r="E12556" s="157">
        <f>VLOOKUP(D12556,'SOAT LIQ'!$A$87:$C$3416,3,FALSE)</f>
        <v>4</v>
      </c>
      <c r="F12556" t="s">
        <v>21632</v>
      </c>
    </row>
    <row r="12557" spans="1:6" x14ac:dyDescent="0.25">
      <c r="A12557" t="s">
        <v>11061</v>
      </c>
      <c r="B12557" s="100" t="s">
        <v>14075</v>
      </c>
      <c r="C12557" s="99" t="s">
        <v>14074</v>
      </c>
      <c r="D12557" s="124">
        <v>15202</v>
      </c>
      <c r="E12557" s="157">
        <f>VLOOKUP(D12557,'SOAT LIQ'!$A$87:$C$3416,3,FALSE)</f>
        <v>4</v>
      </c>
      <c r="F12557" t="s">
        <v>21632</v>
      </c>
    </row>
    <row r="12558" spans="1:6" x14ac:dyDescent="0.25">
      <c r="A12558" t="s">
        <v>5924</v>
      </c>
      <c r="B12558" s="100" t="s">
        <v>14075</v>
      </c>
      <c r="C12558" s="99" t="s">
        <v>14074</v>
      </c>
      <c r="D12558" s="124">
        <v>15202</v>
      </c>
      <c r="E12558" s="157">
        <f>VLOOKUP(D12558,'SOAT LIQ'!$A$87:$C$3416,3,FALSE)</f>
        <v>4</v>
      </c>
      <c r="F12558" t="s">
        <v>21632</v>
      </c>
    </row>
    <row r="12559" spans="1:6" x14ac:dyDescent="0.25">
      <c r="A12559" t="s">
        <v>4339</v>
      </c>
      <c r="B12559" s="100" t="s">
        <v>14075</v>
      </c>
      <c r="C12559" s="99" t="s">
        <v>14074</v>
      </c>
      <c r="D12559" s="124">
        <v>15202</v>
      </c>
      <c r="E12559" s="157">
        <f>VLOOKUP(D12559,'SOAT LIQ'!$A$87:$C$3416,3,FALSE)</f>
        <v>4</v>
      </c>
      <c r="F12559" t="s">
        <v>21632</v>
      </c>
    </row>
    <row r="12560" spans="1:6" x14ac:dyDescent="0.25">
      <c r="A12560" t="s">
        <v>5904</v>
      </c>
      <c r="B12560" s="100" t="s">
        <v>14077</v>
      </c>
      <c r="C12560" s="99" t="s">
        <v>14076</v>
      </c>
      <c r="D12560" s="124">
        <v>15202</v>
      </c>
      <c r="E12560" s="157">
        <f>VLOOKUP(D12560,'SOAT LIQ'!$A$87:$C$3416,3,FALSE)</f>
        <v>4</v>
      </c>
      <c r="F12560" t="s">
        <v>21632</v>
      </c>
    </row>
    <row r="12561" spans="1:6" x14ac:dyDescent="0.25">
      <c r="A12561" t="s">
        <v>4339</v>
      </c>
      <c r="B12561" s="100" t="s">
        <v>14077</v>
      </c>
      <c r="C12561" s="99" t="s">
        <v>14076</v>
      </c>
      <c r="D12561" s="124">
        <v>15202</v>
      </c>
      <c r="E12561" s="157">
        <f>VLOOKUP(D12561,'SOAT LIQ'!$A$87:$C$3416,3,FALSE)</f>
        <v>4</v>
      </c>
      <c r="F12561" t="s">
        <v>21632</v>
      </c>
    </row>
    <row r="12562" spans="1:6" x14ac:dyDescent="0.25">
      <c r="A12562" t="s">
        <v>5773</v>
      </c>
      <c r="B12562" s="100" t="s">
        <v>14077</v>
      </c>
      <c r="C12562" s="99" t="s">
        <v>14076</v>
      </c>
      <c r="D12562" s="124">
        <v>15202</v>
      </c>
      <c r="E12562" s="157">
        <f>VLOOKUP(D12562,'SOAT LIQ'!$A$87:$C$3416,3,FALSE)</f>
        <v>4</v>
      </c>
      <c r="F12562" t="s">
        <v>21632</v>
      </c>
    </row>
    <row r="12563" spans="1:6" x14ac:dyDescent="0.25">
      <c r="A12563" t="s">
        <v>11060</v>
      </c>
      <c r="B12563" s="100" t="s">
        <v>14077</v>
      </c>
      <c r="C12563" s="99" t="s">
        <v>14076</v>
      </c>
      <c r="D12563" s="124">
        <v>15202</v>
      </c>
      <c r="E12563" s="157">
        <f>VLOOKUP(D12563,'SOAT LIQ'!$A$87:$C$3416,3,FALSE)</f>
        <v>4</v>
      </c>
      <c r="F12563" t="s">
        <v>21632</v>
      </c>
    </row>
    <row r="12564" spans="1:6" x14ac:dyDescent="0.25">
      <c r="A12564" t="s">
        <v>5904</v>
      </c>
      <c r="B12564" s="100" t="s">
        <v>14077</v>
      </c>
      <c r="C12564" s="99" t="s">
        <v>14076</v>
      </c>
      <c r="D12564" s="124">
        <v>15202</v>
      </c>
      <c r="E12564" s="157">
        <f>VLOOKUP(D12564,'SOAT LIQ'!$A$87:$C$3416,3,FALSE)</f>
        <v>4</v>
      </c>
      <c r="F12564" t="s">
        <v>21632</v>
      </c>
    </row>
    <row r="12565" spans="1:6" x14ac:dyDescent="0.25">
      <c r="A12565" t="s">
        <v>11061</v>
      </c>
      <c r="B12565" s="100" t="s">
        <v>14077</v>
      </c>
      <c r="C12565" s="99" t="s">
        <v>14076</v>
      </c>
      <c r="D12565" s="124">
        <v>15202</v>
      </c>
      <c r="E12565" s="157">
        <f>VLOOKUP(D12565,'SOAT LIQ'!$A$87:$C$3416,3,FALSE)</f>
        <v>4</v>
      </c>
      <c r="F12565" t="s">
        <v>21632</v>
      </c>
    </row>
    <row r="12566" spans="1:6" x14ac:dyDescent="0.25">
      <c r="A12566" t="s">
        <v>5924</v>
      </c>
      <c r="B12566" s="100" t="s">
        <v>14077</v>
      </c>
      <c r="C12566" s="99" t="s">
        <v>14076</v>
      </c>
      <c r="D12566" s="124">
        <v>15202</v>
      </c>
      <c r="E12566" s="157">
        <f>VLOOKUP(D12566,'SOAT LIQ'!$A$87:$C$3416,3,FALSE)</f>
        <v>4</v>
      </c>
      <c r="F12566" t="s">
        <v>21632</v>
      </c>
    </row>
    <row r="12567" spans="1:6" x14ac:dyDescent="0.25">
      <c r="A12567" t="s">
        <v>5904</v>
      </c>
      <c r="B12567" s="100" t="s">
        <v>14079</v>
      </c>
      <c r="C12567" s="99" t="s">
        <v>14078</v>
      </c>
      <c r="D12567" s="124">
        <v>15202</v>
      </c>
      <c r="E12567" s="157">
        <f>VLOOKUP(D12567,'SOAT LIQ'!$A$87:$C$3416,3,FALSE)</f>
        <v>4</v>
      </c>
      <c r="F12567" t="s">
        <v>21632</v>
      </c>
    </row>
    <row r="12568" spans="1:6" x14ac:dyDescent="0.25">
      <c r="A12568" t="s">
        <v>4339</v>
      </c>
      <c r="B12568" s="100" t="s">
        <v>14079</v>
      </c>
      <c r="C12568" s="99" t="s">
        <v>14078</v>
      </c>
      <c r="D12568" s="124">
        <v>15202</v>
      </c>
      <c r="E12568" s="157">
        <f>VLOOKUP(D12568,'SOAT LIQ'!$A$87:$C$3416,3,FALSE)</f>
        <v>4</v>
      </c>
      <c r="F12568" t="s">
        <v>21632</v>
      </c>
    </row>
    <row r="12569" spans="1:6" x14ac:dyDescent="0.25">
      <c r="A12569" t="s">
        <v>5773</v>
      </c>
      <c r="B12569" s="100" t="s">
        <v>14079</v>
      </c>
      <c r="C12569" s="99" t="s">
        <v>14078</v>
      </c>
      <c r="D12569" s="124">
        <v>15202</v>
      </c>
      <c r="E12569" s="157">
        <f>VLOOKUP(D12569,'SOAT LIQ'!$A$87:$C$3416,3,FALSE)</f>
        <v>4</v>
      </c>
      <c r="F12569" t="s">
        <v>21632</v>
      </c>
    </row>
    <row r="12570" spans="1:6" x14ac:dyDescent="0.25">
      <c r="A12570" t="s">
        <v>11060</v>
      </c>
      <c r="B12570" s="100" t="s">
        <v>14079</v>
      </c>
      <c r="C12570" s="99" t="s">
        <v>14078</v>
      </c>
      <c r="D12570" s="124">
        <v>15202</v>
      </c>
      <c r="E12570" s="157">
        <f>VLOOKUP(D12570,'SOAT LIQ'!$A$87:$C$3416,3,FALSE)</f>
        <v>4</v>
      </c>
      <c r="F12570" t="s">
        <v>21632</v>
      </c>
    </row>
    <row r="12571" spans="1:6" x14ac:dyDescent="0.25">
      <c r="A12571" t="s">
        <v>5904</v>
      </c>
      <c r="B12571" s="100" t="s">
        <v>14079</v>
      </c>
      <c r="C12571" s="99" t="s">
        <v>14078</v>
      </c>
      <c r="D12571" s="124">
        <v>15202</v>
      </c>
      <c r="E12571" s="157">
        <f>VLOOKUP(D12571,'SOAT LIQ'!$A$87:$C$3416,3,FALSE)</f>
        <v>4</v>
      </c>
      <c r="F12571" t="s">
        <v>21632</v>
      </c>
    </row>
    <row r="12572" spans="1:6" x14ac:dyDescent="0.25">
      <c r="A12572" t="s">
        <v>11061</v>
      </c>
      <c r="B12572" s="100" t="s">
        <v>14079</v>
      </c>
      <c r="C12572" s="99" t="s">
        <v>14078</v>
      </c>
      <c r="D12572" s="124">
        <v>15202</v>
      </c>
      <c r="E12572" s="157">
        <f>VLOOKUP(D12572,'SOAT LIQ'!$A$87:$C$3416,3,FALSE)</f>
        <v>4</v>
      </c>
      <c r="F12572" t="s">
        <v>21632</v>
      </c>
    </row>
    <row r="12573" spans="1:6" x14ac:dyDescent="0.25">
      <c r="A12573" t="s">
        <v>5924</v>
      </c>
      <c r="B12573" s="100" t="s">
        <v>14079</v>
      </c>
      <c r="C12573" s="99" t="s">
        <v>14078</v>
      </c>
      <c r="D12573" s="124">
        <v>15202</v>
      </c>
      <c r="E12573" s="157">
        <f>VLOOKUP(D12573,'SOAT LIQ'!$A$87:$C$3416,3,FALSE)</f>
        <v>4</v>
      </c>
      <c r="F12573" t="s">
        <v>21632</v>
      </c>
    </row>
    <row r="12574" spans="1:6" x14ac:dyDescent="0.25">
      <c r="A12574" t="s">
        <v>5904</v>
      </c>
      <c r="B12574" s="100" t="s">
        <v>14081</v>
      </c>
      <c r="C12574" s="99" t="s">
        <v>14080</v>
      </c>
      <c r="D12574" s="124">
        <v>15203</v>
      </c>
      <c r="E12574" s="157">
        <f>VLOOKUP(D12574,'SOAT LIQ'!$A$87:$C$3416,3,FALSE)</f>
        <v>8</v>
      </c>
      <c r="F12574" t="s">
        <v>21632</v>
      </c>
    </row>
    <row r="12575" spans="1:6" x14ac:dyDescent="0.25">
      <c r="A12575" t="s">
        <v>4339</v>
      </c>
      <c r="B12575" s="100" t="s">
        <v>14081</v>
      </c>
      <c r="C12575" s="99" t="s">
        <v>14080</v>
      </c>
      <c r="D12575" s="124">
        <v>15203</v>
      </c>
      <c r="E12575" s="157">
        <f>VLOOKUP(D12575,'SOAT LIQ'!$A$87:$C$3416,3,FALSE)</f>
        <v>8</v>
      </c>
      <c r="F12575" t="s">
        <v>21632</v>
      </c>
    </row>
    <row r="12576" spans="1:6" x14ac:dyDescent="0.25">
      <c r="A12576" t="s">
        <v>5773</v>
      </c>
      <c r="B12576" s="100" t="s">
        <v>14081</v>
      </c>
      <c r="C12576" s="99" t="s">
        <v>14080</v>
      </c>
      <c r="D12576" s="124">
        <v>15203</v>
      </c>
      <c r="E12576" s="157">
        <f>VLOOKUP(D12576,'SOAT LIQ'!$A$87:$C$3416,3,FALSE)</f>
        <v>8</v>
      </c>
      <c r="F12576" t="s">
        <v>21632</v>
      </c>
    </row>
    <row r="12577" spans="1:6" x14ac:dyDescent="0.25">
      <c r="A12577" t="s">
        <v>11060</v>
      </c>
      <c r="B12577" s="100" t="s">
        <v>14081</v>
      </c>
      <c r="C12577" s="99" t="s">
        <v>14080</v>
      </c>
      <c r="D12577" s="124">
        <v>15203</v>
      </c>
      <c r="E12577" s="157">
        <f>VLOOKUP(D12577,'SOAT LIQ'!$A$87:$C$3416,3,FALSE)</f>
        <v>8</v>
      </c>
      <c r="F12577" t="s">
        <v>21632</v>
      </c>
    </row>
    <row r="12578" spans="1:6" x14ac:dyDescent="0.25">
      <c r="A12578" t="s">
        <v>5904</v>
      </c>
      <c r="B12578" s="100" t="s">
        <v>14081</v>
      </c>
      <c r="C12578" s="99" t="s">
        <v>14080</v>
      </c>
      <c r="D12578" s="124">
        <v>15203</v>
      </c>
      <c r="E12578" s="157">
        <f>VLOOKUP(D12578,'SOAT LIQ'!$A$87:$C$3416,3,FALSE)</f>
        <v>8</v>
      </c>
      <c r="F12578" t="s">
        <v>21632</v>
      </c>
    </row>
    <row r="12579" spans="1:6" x14ac:dyDescent="0.25">
      <c r="A12579" t="s">
        <v>11061</v>
      </c>
      <c r="B12579" s="100" t="s">
        <v>14081</v>
      </c>
      <c r="C12579" s="99" t="s">
        <v>14080</v>
      </c>
      <c r="D12579" s="124">
        <v>15203</v>
      </c>
      <c r="E12579" s="157">
        <f>VLOOKUP(D12579,'SOAT LIQ'!$A$87:$C$3416,3,FALSE)</f>
        <v>8</v>
      </c>
      <c r="F12579" t="s">
        <v>21632</v>
      </c>
    </row>
    <row r="12580" spans="1:6" x14ac:dyDescent="0.25">
      <c r="A12580" t="s">
        <v>5924</v>
      </c>
      <c r="B12580" s="100" t="s">
        <v>14081</v>
      </c>
      <c r="C12580" s="99" t="s">
        <v>14080</v>
      </c>
      <c r="D12580" s="124">
        <v>15203</v>
      </c>
      <c r="E12580" s="157">
        <f>VLOOKUP(D12580,'SOAT LIQ'!$A$87:$C$3416,3,FALSE)</f>
        <v>8</v>
      </c>
      <c r="F12580" t="s">
        <v>21632</v>
      </c>
    </row>
    <row r="12581" spans="1:6" x14ac:dyDescent="0.25">
      <c r="A12581" t="s">
        <v>5904</v>
      </c>
      <c r="B12581" s="100" t="s">
        <v>14083</v>
      </c>
      <c r="C12581" s="99" t="s">
        <v>14082</v>
      </c>
      <c r="D12581" s="124">
        <v>15202</v>
      </c>
      <c r="E12581" s="157">
        <f>VLOOKUP(D12581,'SOAT LIQ'!$A$87:$C$3416,3,FALSE)</f>
        <v>4</v>
      </c>
      <c r="F12581" t="s">
        <v>21632</v>
      </c>
    </row>
    <row r="12582" spans="1:6" x14ac:dyDescent="0.25">
      <c r="A12582" t="s">
        <v>4339</v>
      </c>
      <c r="B12582" s="100" t="s">
        <v>14083</v>
      </c>
      <c r="C12582" s="99" t="s">
        <v>14082</v>
      </c>
      <c r="D12582" s="124">
        <v>15202</v>
      </c>
      <c r="E12582" s="157">
        <f>VLOOKUP(D12582,'SOAT LIQ'!$A$87:$C$3416,3,FALSE)</f>
        <v>4</v>
      </c>
      <c r="F12582" t="s">
        <v>21632</v>
      </c>
    </row>
    <row r="12583" spans="1:6" x14ac:dyDescent="0.25">
      <c r="A12583" t="s">
        <v>5773</v>
      </c>
      <c r="B12583" s="100" t="s">
        <v>14083</v>
      </c>
      <c r="C12583" s="99" t="s">
        <v>14082</v>
      </c>
      <c r="D12583" s="124">
        <v>15202</v>
      </c>
      <c r="E12583" s="157">
        <f>VLOOKUP(D12583,'SOAT LIQ'!$A$87:$C$3416,3,FALSE)</f>
        <v>4</v>
      </c>
      <c r="F12583" t="s">
        <v>21632</v>
      </c>
    </row>
    <row r="12584" spans="1:6" x14ac:dyDescent="0.25">
      <c r="A12584" t="s">
        <v>11060</v>
      </c>
      <c r="B12584" s="100" t="s">
        <v>14083</v>
      </c>
      <c r="C12584" s="99" t="s">
        <v>14082</v>
      </c>
      <c r="D12584" s="124">
        <v>15202</v>
      </c>
      <c r="E12584" s="157">
        <f>VLOOKUP(D12584,'SOAT LIQ'!$A$87:$C$3416,3,FALSE)</f>
        <v>4</v>
      </c>
      <c r="F12584" t="s">
        <v>21632</v>
      </c>
    </row>
    <row r="12585" spans="1:6" x14ac:dyDescent="0.25">
      <c r="A12585" t="s">
        <v>5924</v>
      </c>
      <c r="B12585" s="100" t="s">
        <v>14083</v>
      </c>
      <c r="C12585" s="99" t="s">
        <v>14082</v>
      </c>
      <c r="D12585" s="124">
        <v>15202</v>
      </c>
      <c r="E12585" s="157">
        <f>VLOOKUP(D12585,'SOAT LIQ'!$A$87:$C$3416,3,FALSE)</f>
        <v>4</v>
      </c>
      <c r="F12585" t="s">
        <v>21632</v>
      </c>
    </row>
    <row r="12586" spans="1:6" x14ac:dyDescent="0.25">
      <c r="A12586" t="s">
        <v>5773</v>
      </c>
      <c r="B12586" s="100" t="s">
        <v>14084</v>
      </c>
      <c r="C12586" s="100"/>
      <c r="D12586" s="124"/>
      <c r="E12586" s="157" t="e">
        <f>VLOOKUP(D12586,'SOAT LIQ'!$A$87:$C$3416,3,FALSE)</f>
        <v>#N/A</v>
      </c>
      <c r="F12586" t="s">
        <v>21632</v>
      </c>
    </row>
    <row r="12587" spans="1:6" x14ac:dyDescent="0.25">
      <c r="A12587" t="s">
        <v>5904</v>
      </c>
      <c r="B12587" s="100" t="s">
        <v>14084</v>
      </c>
      <c r="C12587" s="100"/>
      <c r="D12587" s="124"/>
      <c r="E12587" s="157" t="e">
        <f>VLOOKUP(D12587,'SOAT LIQ'!$A$87:$C$3416,3,FALSE)</f>
        <v>#N/A</v>
      </c>
      <c r="F12587" t="s">
        <v>21632</v>
      </c>
    </row>
    <row r="12588" spans="1:6" x14ac:dyDescent="0.25">
      <c r="A12588" t="s">
        <v>5924</v>
      </c>
      <c r="B12588" s="100" t="s">
        <v>14084</v>
      </c>
      <c r="C12588" s="100"/>
      <c r="D12588" s="124"/>
      <c r="E12588" s="157" t="e">
        <f>VLOOKUP(D12588,'SOAT LIQ'!$A$87:$C$3416,3,FALSE)</f>
        <v>#N/A</v>
      </c>
      <c r="F12588" t="s">
        <v>21632</v>
      </c>
    </row>
    <row r="12589" spans="1:6" x14ac:dyDescent="0.25">
      <c r="A12589" t="s">
        <v>5773</v>
      </c>
      <c r="B12589" s="100" t="s">
        <v>14086</v>
      </c>
      <c r="C12589" s="99" t="s">
        <v>14085</v>
      </c>
      <c r="D12589" s="124">
        <v>15110</v>
      </c>
      <c r="E12589" s="157">
        <f>VLOOKUP(D12589,'SOAT LIQ'!$A$87:$C$3416,3,FALSE)</f>
        <v>5</v>
      </c>
      <c r="F12589" t="s">
        <v>21632</v>
      </c>
    </row>
    <row r="12590" spans="1:6" x14ac:dyDescent="0.25">
      <c r="A12590" t="s">
        <v>4339</v>
      </c>
      <c r="B12590" s="100" t="s">
        <v>14086</v>
      </c>
      <c r="C12590" s="99" t="s">
        <v>14085</v>
      </c>
      <c r="D12590" s="124">
        <v>15110</v>
      </c>
      <c r="E12590" s="157">
        <f>VLOOKUP(D12590,'SOAT LIQ'!$A$87:$C$3416,3,FALSE)</f>
        <v>5</v>
      </c>
      <c r="F12590" t="s">
        <v>21632</v>
      </c>
    </row>
    <row r="12591" spans="1:6" x14ac:dyDescent="0.25">
      <c r="A12591" t="s">
        <v>6113</v>
      </c>
      <c r="B12591" s="100" t="s">
        <v>14086</v>
      </c>
      <c r="C12591" s="99" t="s">
        <v>14085</v>
      </c>
      <c r="D12591" s="124">
        <v>15110</v>
      </c>
      <c r="E12591" s="157">
        <f>VLOOKUP(D12591,'SOAT LIQ'!$A$87:$C$3416,3,FALSE)</f>
        <v>5</v>
      </c>
      <c r="F12591" t="s">
        <v>21632</v>
      </c>
    </row>
    <row r="12592" spans="1:6" x14ac:dyDescent="0.25">
      <c r="A12592" t="s">
        <v>6183</v>
      </c>
      <c r="B12592" s="100" t="s">
        <v>14086</v>
      </c>
      <c r="C12592" s="99" t="s">
        <v>14085</v>
      </c>
      <c r="D12592" s="124">
        <v>15110</v>
      </c>
      <c r="E12592" s="157">
        <f>VLOOKUP(D12592,'SOAT LIQ'!$A$87:$C$3416,3,FALSE)</f>
        <v>5</v>
      </c>
      <c r="F12592" t="s">
        <v>21632</v>
      </c>
    </row>
    <row r="12593" spans="1:6" x14ac:dyDescent="0.25">
      <c r="A12593" t="s">
        <v>5904</v>
      </c>
      <c r="B12593" s="100" t="s">
        <v>14086</v>
      </c>
      <c r="C12593" s="99" t="s">
        <v>14085</v>
      </c>
      <c r="D12593" s="124">
        <v>15110</v>
      </c>
      <c r="E12593" s="157">
        <f>VLOOKUP(D12593,'SOAT LIQ'!$A$87:$C$3416,3,FALSE)</f>
        <v>5</v>
      </c>
      <c r="F12593" t="s">
        <v>21632</v>
      </c>
    </row>
    <row r="12594" spans="1:6" x14ac:dyDescent="0.25">
      <c r="A12594" t="s">
        <v>6570</v>
      </c>
      <c r="B12594" s="100" t="s">
        <v>14086</v>
      </c>
      <c r="C12594" s="99" t="s">
        <v>14085</v>
      </c>
      <c r="D12594" s="124">
        <v>15110</v>
      </c>
      <c r="E12594" s="157">
        <f>VLOOKUP(D12594,'SOAT LIQ'!$A$87:$C$3416,3,FALSE)</f>
        <v>5</v>
      </c>
      <c r="F12594" t="s">
        <v>21632</v>
      </c>
    </row>
    <row r="12595" spans="1:6" x14ac:dyDescent="0.25">
      <c r="A12595" t="s">
        <v>5773</v>
      </c>
      <c r="B12595" s="100" t="s">
        <v>14088</v>
      </c>
      <c r="C12595" s="99" t="s">
        <v>14087</v>
      </c>
      <c r="D12595" s="124">
        <v>15111</v>
      </c>
      <c r="E12595" s="157">
        <f>VLOOKUP(D12595,'SOAT LIQ'!$A$87:$C$3416,3,FALSE)</f>
        <v>8</v>
      </c>
      <c r="F12595" t="s">
        <v>21632</v>
      </c>
    </row>
    <row r="12596" spans="1:6" x14ac:dyDescent="0.25">
      <c r="A12596" t="s">
        <v>4339</v>
      </c>
      <c r="B12596" s="100" t="s">
        <v>14088</v>
      </c>
      <c r="C12596" s="99" t="s">
        <v>14087</v>
      </c>
      <c r="D12596" s="124">
        <v>15111</v>
      </c>
      <c r="E12596" s="157">
        <f>VLOOKUP(D12596,'SOAT LIQ'!$A$87:$C$3416,3,FALSE)</f>
        <v>8</v>
      </c>
      <c r="F12596" t="s">
        <v>21632</v>
      </c>
    </row>
    <row r="12597" spans="1:6" x14ac:dyDescent="0.25">
      <c r="A12597" t="s">
        <v>6183</v>
      </c>
      <c r="B12597" s="100" t="s">
        <v>14088</v>
      </c>
      <c r="C12597" s="99" t="s">
        <v>14087</v>
      </c>
      <c r="D12597" s="124">
        <v>15111</v>
      </c>
      <c r="E12597" s="157">
        <f>VLOOKUP(D12597,'SOAT LIQ'!$A$87:$C$3416,3,FALSE)</f>
        <v>8</v>
      </c>
      <c r="F12597" t="s">
        <v>21632</v>
      </c>
    </row>
    <row r="12598" spans="1:6" x14ac:dyDescent="0.25">
      <c r="A12598" t="s">
        <v>5904</v>
      </c>
      <c r="B12598" s="100" t="s">
        <v>14088</v>
      </c>
      <c r="C12598" s="99" t="s">
        <v>14087</v>
      </c>
      <c r="D12598" s="124">
        <v>15111</v>
      </c>
      <c r="E12598" s="157">
        <f>VLOOKUP(D12598,'SOAT LIQ'!$A$87:$C$3416,3,FALSE)</f>
        <v>8</v>
      </c>
      <c r="F12598" t="s">
        <v>21632</v>
      </c>
    </row>
    <row r="12599" spans="1:6" x14ac:dyDescent="0.25">
      <c r="A12599" t="s">
        <v>6570</v>
      </c>
      <c r="B12599" s="100" t="s">
        <v>14088</v>
      </c>
      <c r="C12599" s="99" t="s">
        <v>14087</v>
      </c>
      <c r="D12599" s="124">
        <v>15111</v>
      </c>
      <c r="E12599" s="157">
        <f>VLOOKUP(D12599,'SOAT LIQ'!$A$87:$C$3416,3,FALSE)</f>
        <v>8</v>
      </c>
      <c r="F12599" t="s">
        <v>21632</v>
      </c>
    </row>
    <row r="12600" spans="1:6" x14ac:dyDescent="0.25">
      <c r="A12600" t="s">
        <v>6570</v>
      </c>
      <c r="B12600" s="100" t="s">
        <v>14089</v>
      </c>
      <c r="C12600" s="99" t="s">
        <v>14090</v>
      </c>
      <c r="D12600" s="124">
        <v>15210</v>
      </c>
      <c r="E12600" s="157">
        <f>VLOOKUP(D12600,'SOAT LIQ'!$A$87:$C$3416,3,FALSE)</f>
        <v>5</v>
      </c>
      <c r="F12600" t="s">
        <v>21632</v>
      </c>
    </row>
    <row r="12601" spans="1:6" x14ac:dyDescent="0.25">
      <c r="A12601" t="s">
        <v>5773</v>
      </c>
      <c r="B12601" s="100" t="s">
        <v>14089</v>
      </c>
      <c r="C12601" s="99" t="s">
        <v>14090</v>
      </c>
      <c r="D12601" s="124">
        <v>15210</v>
      </c>
      <c r="E12601" s="157">
        <f>VLOOKUP(D12601,'SOAT LIQ'!$A$87:$C$3416,3,FALSE)</f>
        <v>5</v>
      </c>
      <c r="F12601" t="s">
        <v>21632</v>
      </c>
    </row>
    <row r="12602" spans="1:6" x14ac:dyDescent="0.25">
      <c r="A12602" t="s">
        <v>6183</v>
      </c>
      <c r="B12602" s="100" t="s">
        <v>14089</v>
      </c>
      <c r="C12602" s="99" t="s">
        <v>14090</v>
      </c>
      <c r="D12602" s="124">
        <v>15210</v>
      </c>
      <c r="E12602" s="157">
        <f>VLOOKUP(D12602,'SOAT LIQ'!$A$87:$C$3416,3,FALSE)</f>
        <v>5</v>
      </c>
      <c r="F12602" t="s">
        <v>21632</v>
      </c>
    </row>
    <row r="12603" spans="1:6" x14ac:dyDescent="0.25">
      <c r="A12603" t="s">
        <v>5904</v>
      </c>
      <c r="B12603" s="100" t="s">
        <v>14089</v>
      </c>
      <c r="C12603" s="99" t="s">
        <v>14090</v>
      </c>
      <c r="D12603" s="124">
        <v>15210</v>
      </c>
      <c r="E12603" s="157">
        <f>VLOOKUP(D12603,'SOAT LIQ'!$A$87:$C$3416,3,FALSE)</f>
        <v>5</v>
      </c>
      <c r="F12603" t="s">
        <v>21632</v>
      </c>
    </row>
    <row r="12604" spans="1:6" x14ac:dyDescent="0.25">
      <c r="A12604" t="s">
        <v>5773</v>
      </c>
      <c r="B12604" s="100" t="s">
        <v>14091</v>
      </c>
      <c r="C12604" s="99" t="s">
        <v>14090</v>
      </c>
      <c r="D12604" s="124">
        <v>15210</v>
      </c>
      <c r="E12604" s="157">
        <f>VLOOKUP(D12604,'SOAT LIQ'!$A$87:$C$3416,3,FALSE)</f>
        <v>5</v>
      </c>
      <c r="F12604" t="s">
        <v>21632</v>
      </c>
    </row>
    <row r="12605" spans="1:6" x14ac:dyDescent="0.25">
      <c r="A12605" t="s">
        <v>4339</v>
      </c>
      <c r="B12605" s="100" t="s">
        <v>14091</v>
      </c>
      <c r="C12605" s="99" t="s">
        <v>14090</v>
      </c>
      <c r="D12605" s="124">
        <v>15210</v>
      </c>
      <c r="E12605" s="157">
        <f>VLOOKUP(D12605,'SOAT LIQ'!$A$87:$C$3416,3,FALSE)</f>
        <v>5</v>
      </c>
      <c r="F12605" t="s">
        <v>21632</v>
      </c>
    </row>
    <row r="12606" spans="1:6" x14ac:dyDescent="0.25">
      <c r="A12606" t="s">
        <v>5904</v>
      </c>
      <c r="B12606" s="100" t="s">
        <v>14091</v>
      </c>
      <c r="C12606" s="99" t="s">
        <v>14090</v>
      </c>
      <c r="D12606" s="124">
        <v>15210</v>
      </c>
      <c r="E12606" s="157">
        <f>VLOOKUP(D12606,'SOAT LIQ'!$A$87:$C$3416,3,FALSE)</f>
        <v>5</v>
      </c>
      <c r="F12606" t="s">
        <v>21632</v>
      </c>
    </row>
    <row r="12607" spans="1:6" x14ac:dyDescent="0.25">
      <c r="A12607" t="s">
        <v>6570</v>
      </c>
      <c r="B12607" s="100" t="s">
        <v>14091</v>
      </c>
      <c r="C12607" s="99" t="s">
        <v>14090</v>
      </c>
      <c r="D12607" s="124">
        <v>15210</v>
      </c>
      <c r="E12607" s="157">
        <f>VLOOKUP(D12607,'SOAT LIQ'!$A$87:$C$3416,3,FALSE)</f>
        <v>5</v>
      </c>
      <c r="F12607" t="s">
        <v>21632</v>
      </c>
    </row>
    <row r="12608" spans="1:6" x14ac:dyDescent="0.25">
      <c r="A12608" t="s">
        <v>6183</v>
      </c>
      <c r="B12608" s="100" t="s">
        <v>14091</v>
      </c>
      <c r="C12608" s="99" t="s">
        <v>14090</v>
      </c>
      <c r="D12608" s="124">
        <v>15210</v>
      </c>
      <c r="E12608" s="157">
        <f>VLOOKUP(D12608,'SOAT LIQ'!$A$87:$C$3416,3,FALSE)</f>
        <v>5</v>
      </c>
      <c r="F12608" t="s">
        <v>21632</v>
      </c>
    </row>
    <row r="12609" spans="1:6" x14ac:dyDescent="0.25">
      <c r="A12609" t="s">
        <v>5523</v>
      </c>
      <c r="B12609" s="100" t="s">
        <v>14093</v>
      </c>
      <c r="C12609" s="99" t="s">
        <v>14092</v>
      </c>
      <c r="D12609" s="124">
        <v>14500</v>
      </c>
      <c r="E12609" s="157">
        <f>VLOOKUP(D12609,'SOAT LIQ'!$A$87:$C$3416,3,FALSE)</f>
        <v>4</v>
      </c>
      <c r="F12609" t="s">
        <v>21632</v>
      </c>
    </row>
    <row r="12610" spans="1:6" x14ac:dyDescent="0.25">
      <c r="A12610" t="s">
        <v>4339</v>
      </c>
      <c r="B12610" s="100" t="s">
        <v>14093</v>
      </c>
      <c r="C12610" s="99" t="s">
        <v>14092</v>
      </c>
      <c r="D12610" s="124">
        <v>14500</v>
      </c>
      <c r="E12610" s="157">
        <f>VLOOKUP(D12610,'SOAT LIQ'!$A$87:$C$3416,3,FALSE)</f>
        <v>4</v>
      </c>
      <c r="F12610" t="s">
        <v>21632</v>
      </c>
    </row>
    <row r="12611" spans="1:6" x14ac:dyDescent="0.25">
      <c r="A12611" t="s">
        <v>5773</v>
      </c>
      <c r="B12611" s="100" t="s">
        <v>14093</v>
      </c>
      <c r="C12611" s="99" t="s">
        <v>14092</v>
      </c>
      <c r="D12611" s="124">
        <v>14500</v>
      </c>
      <c r="E12611" s="157">
        <f>VLOOKUP(D12611,'SOAT LIQ'!$A$87:$C$3416,3,FALSE)</f>
        <v>4</v>
      </c>
      <c r="F12611" t="s">
        <v>21632</v>
      </c>
    </row>
    <row r="12612" spans="1:6" x14ac:dyDescent="0.25">
      <c r="A12612" t="s">
        <v>5782</v>
      </c>
      <c r="B12612" s="100" t="s">
        <v>14093</v>
      </c>
      <c r="C12612" s="99" t="s">
        <v>14092</v>
      </c>
      <c r="D12612" s="124">
        <v>14500</v>
      </c>
      <c r="E12612" s="157">
        <f>VLOOKUP(D12612,'SOAT LIQ'!$A$87:$C$3416,3,FALSE)</f>
        <v>4</v>
      </c>
      <c r="F12612" t="s">
        <v>21632</v>
      </c>
    </row>
    <row r="12613" spans="1:6" x14ac:dyDescent="0.25">
      <c r="A12613" t="s">
        <v>5904</v>
      </c>
      <c r="B12613" s="100" t="s">
        <v>14093</v>
      </c>
      <c r="C12613" s="99" t="s">
        <v>14092</v>
      </c>
      <c r="D12613" s="124">
        <v>14500</v>
      </c>
      <c r="E12613" s="157">
        <f>VLOOKUP(D12613,'SOAT LIQ'!$A$87:$C$3416,3,FALSE)</f>
        <v>4</v>
      </c>
      <c r="F12613" t="s">
        <v>21632</v>
      </c>
    </row>
    <row r="12614" spans="1:6" x14ac:dyDescent="0.25">
      <c r="A12614" t="s">
        <v>6570</v>
      </c>
      <c r="B12614" s="100" t="s">
        <v>14093</v>
      </c>
      <c r="C12614" s="99" t="s">
        <v>14092</v>
      </c>
      <c r="D12614" s="124">
        <v>14500</v>
      </c>
      <c r="E12614" s="157">
        <f>VLOOKUP(D12614,'SOAT LIQ'!$A$87:$C$3416,3,FALSE)</f>
        <v>4</v>
      </c>
      <c r="F12614" t="s">
        <v>21632</v>
      </c>
    </row>
    <row r="12615" spans="1:6" x14ac:dyDescent="0.25">
      <c r="A12615" t="s">
        <v>6183</v>
      </c>
      <c r="B12615" s="100" t="s">
        <v>14093</v>
      </c>
      <c r="C12615" s="99" t="s">
        <v>14092</v>
      </c>
      <c r="D12615" s="124">
        <v>14500</v>
      </c>
      <c r="E12615" s="157">
        <f>VLOOKUP(D12615,'SOAT LIQ'!$A$87:$C$3416,3,FALSE)</f>
        <v>4</v>
      </c>
      <c r="F12615" t="s">
        <v>21632</v>
      </c>
    </row>
    <row r="12616" spans="1:6" x14ac:dyDescent="0.25">
      <c r="A12616" t="s">
        <v>6570</v>
      </c>
      <c r="B12616" s="100" t="s">
        <v>14095</v>
      </c>
      <c r="C12616" s="99" t="s">
        <v>14094</v>
      </c>
      <c r="D12616" s="124">
        <v>15210</v>
      </c>
      <c r="E12616" s="157">
        <f>VLOOKUP(D12616,'SOAT LIQ'!$A$87:$C$3416,3,FALSE)</f>
        <v>5</v>
      </c>
      <c r="F12616" t="s">
        <v>21632</v>
      </c>
    </row>
    <row r="12617" spans="1:6" x14ac:dyDescent="0.25">
      <c r="A12617" t="s">
        <v>4339</v>
      </c>
      <c r="B12617" s="100" t="s">
        <v>14095</v>
      </c>
      <c r="C12617" s="99" t="s">
        <v>14094</v>
      </c>
      <c r="D12617" s="124">
        <v>15210</v>
      </c>
      <c r="E12617" s="157">
        <f>VLOOKUP(D12617,'SOAT LIQ'!$A$87:$C$3416,3,FALSE)</f>
        <v>5</v>
      </c>
      <c r="F12617" t="s">
        <v>21632</v>
      </c>
    </row>
    <row r="12618" spans="1:6" x14ac:dyDescent="0.25">
      <c r="A12618" t="s">
        <v>5773</v>
      </c>
      <c r="B12618" s="100" t="s">
        <v>14095</v>
      </c>
      <c r="C12618" s="99" t="s">
        <v>14094</v>
      </c>
      <c r="D12618" s="124">
        <v>15210</v>
      </c>
      <c r="E12618" s="157">
        <f>VLOOKUP(D12618,'SOAT LIQ'!$A$87:$C$3416,3,FALSE)</f>
        <v>5</v>
      </c>
      <c r="F12618" t="s">
        <v>21632</v>
      </c>
    </row>
    <row r="12619" spans="1:6" x14ac:dyDescent="0.25">
      <c r="A12619" t="s">
        <v>6183</v>
      </c>
      <c r="B12619" s="100" t="s">
        <v>14095</v>
      </c>
      <c r="C12619" s="99" t="s">
        <v>14094</v>
      </c>
      <c r="D12619" s="124">
        <v>15210</v>
      </c>
      <c r="E12619" s="157">
        <f>VLOOKUP(D12619,'SOAT LIQ'!$A$87:$C$3416,3,FALSE)</f>
        <v>5</v>
      </c>
      <c r="F12619" t="s">
        <v>21632</v>
      </c>
    </row>
    <row r="12620" spans="1:6" x14ac:dyDescent="0.25">
      <c r="A12620" t="s">
        <v>5904</v>
      </c>
      <c r="B12620" s="100" t="s">
        <v>14095</v>
      </c>
      <c r="C12620" s="99" t="s">
        <v>14094</v>
      </c>
      <c r="D12620" s="124">
        <v>15210</v>
      </c>
      <c r="E12620" s="157">
        <f>VLOOKUP(D12620,'SOAT LIQ'!$A$87:$C$3416,3,FALSE)</f>
        <v>5</v>
      </c>
      <c r="F12620" t="s">
        <v>21632</v>
      </c>
    </row>
    <row r="12621" spans="1:6" x14ac:dyDescent="0.25">
      <c r="A12621" t="s">
        <v>5773</v>
      </c>
      <c r="B12621" s="100" t="s">
        <v>14096</v>
      </c>
      <c r="C12621" s="99" t="s">
        <v>14094</v>
      </c>
      <c r="D12621" s="124">
        <v>15210</v>
      </c>
      <c r="E12621" s="157">
        <f>VLOOKUP(D12621,'SOAT LIQ'!$A$87:$C$3416,3,FALSE)</f>
        <v>5</v>
      </c>
      <c r="F12621" t="s">
        <v>21632</v>
      </c>
    </row>
    <row r="12622" spans="1:6" x14ac:dyDescent="0.25">
      <c r="A12622" t="s">
        <v>5904</v>
      </c>
      <c r="B12622" s="100" t="s">
        <v>14096</v>
      </c>
      <c r="C12622" s="99" t="s">
        <v>14094</v>
      </c>
      <c r="D12622" s="124">
        <v>15210</v>
      </c>
      <c r="E12622" s="157">
        <f>VLOOKUP(D12622,'SOAT LIQ'!$A$87:$C$3416,3,FALSE)</f>
        <v>5</v>
      </c>
      <c r="F12622" t="s">
        <v>21632</v>
      </c>
    </row>
    <row r="12623" spans="1:6" x14ac:dyDescent="0.25">
      <c r="A12623" t="s">
        <v>6570</v>
      </c>
      <c r="B12623" s="100" t="s">
        <v>14096</v>
      </c>
      <c r="C12623" s="99" t="s">
        <v>14094</v>
      </c>
      <c r="D12623" s="124">
        <v>15210</v>
      </c>
      <c r="E12623" s="157">
        <f>VLOOKUP(D12623,'SOAT LIQ'!$A$87:$C$3416,3,FALSE)</f>
        <v>5</v>
      </c>
      <c r="F12623" t="s">
        <v>21632</v>
      </c>
    </row>
    <row r="12624" spans="1:6" x14ac:dyDescent="0.25">
      <c r="A12624" t="s">
        <v>6183</v>
      </c>
      <c r="B12624" s="100" t="s">
        <v>14096</v>
      </c>
      <c r="C12624" s="99" t="s">
        <v>14094</v>
      </c>
      <c r="D12624" s="124">
        <v>15210</v>
      </c>
      <c r="E12624" s="157">
        <f>VLOOKUP(D12624,'SOAT LIQ'!$A$87:$C$3416,3,FALSE)</f>
        <v>5</v>
      </c>
      <c r="F12624" t="s">
        <v>21632</v>
      </c>
    </row>
    <row r="12625" spans="1:6" x14ac:dyDescent="0.25">
      <c r="A12625" t="s">
        <v>5773</v>
      </c>
      <c r="B12625" s="100" t="s">
        <v>14097</v>
      </c>
      <c r="C12625" s="99" t="s">
        <v>14092</v>
      </c>
      <c r="D12625" s="124">
        <v>15110</v>
      </c>
      <c r="E12625" s="157">
        <f>VLOOKUP(D12625,'SOAT LIQ'!$A$87:$C$3416,3,FALSE)</f>
        <v>5</v>
      </c>
      <c r="F12625" t="s">
        <v>21632</v>
      </c>
    </row>
    <row r="12626" spans="1:6" x14ac:dyDescent="0.25">
      <c r="A12626" t="s">
        <v>5904</v>
      </c>
      <c r="B12626" s="100" t="s">
        <v>14097</v>
      </c>
      <c r="C12626" s="99" t="s">
        <v>14092</v>
      </c>
      <c r="D12626" s="124">
        <v>15110</v>
      </c>
      <c r="E12626" s="157">
        <f>VLOOKUP(D12626,'SOAT LIQ'!$A$87:$C$3416,3,FALSE)</f>
        <v>5</v>
      </c>
      <c r="F12626" t="s">
        <v>21632</v>
      </c>
    </row>
    <row r="12627" spans="1:6" x14ac:dyDescent="0.25">
      <c r="A12627" t="s">
        <v>6570</v>
      </c>
      <c r="B12627" s="100" t="s">
        <v>14097</v>
      </c>
      <c r="C12627" s="99" t="s">
        <v>14092</v>
      </c>
      <c r="D12627" s="124">
        <v>15110</v>
      </c>
      <c r="E12627" s="157">
        <f>VLOOKUP(D12627,'SOAT LIQ'!$A$87:$C$3416,3,FALSE)</f>
        <v>5</v>
      </c>
      <c r="F12627" t="s">
        <v>21632</v>
      </c>
    </row>
    <row r="12628" spans="1:6" x14ac:dyDescent="0.25">
      <c r="A12628" t="s">
        <v>6183</v>
      </c>
      <c r="B12628" s="100" t="s">
        <v>14097</v>
      </c>
      <c r="C12628" s="99" t="s">
        <v>14092</v>
      </c>
      <c r="D12628" s="124">
        <v>15110</v>
      </c>
      <c r="E12628" s="157">
        <f>VLOOKUP(D12628,'SOAT LIQ'!$A$87:$C$3416,3,FALSE)</f>
        <v>5</v>
      </c>
      <c r="F12628" t="s">
        <v>21632</v>
      </c>
    </row>
    <row r="12629" spans="1:6" x14ac:dyDescent="0.25">
      <c r="A12629" t="s">
        <v>5773</v>
      </c>
      <c r="B12629" s="100" t="s">
        <v>4086</v>
      </c>
      <c r="C12629" s="99" t="s">
        <v>14098</v>
      </c>
      <c r="D12629" s="124">
        <v>15212</v>
      </c>
      <c r="E12629" s="157">
        <f>VLOOKUP(D12629,'SOAT LIQ'!$A$87:$C$3416,3,FALSE)</f>
        <v>10</v>
      </c>
      <c r="F12629" t="s">
        <v>21632</v>
      </c>
    </row>
    <row r="12630" spans="1:6" x14ac:dyDescent="0.25">
      <c r="A12630" t="s">
        <v>6183</v>
      </c>
      <c r="B12630" s="100" t="s">
        <v>4086</v>
      </c>
      <c r="C12630" s="99" t="s">
        <v>14098</v>
      </c>
      <c r="D12630" s="124">
        <v>15212</v>
      </c>
      <c r="E12630" s="157">
        <f>VLOOKUP(D12630,'SOAT LIQ'!$A$87:$C$3416,3,FALSE)</f>
        <v>10</v>
      </c>
      <c r="F12630" t="s">
        <v>21632</v>
      </c>
    </row>
    <row r="12631" spans="1:6" x14ac:dyDescent="0.25">
      <c r="A12631" t="s">
        <v>5904</v>
      </c>
      <c r="B12631" s="100" t="s">
        <v>4086</v>
      </c>
      <c r="C12631" s="99" t="s">
        <v>14098</v>
      </c>
      <c r="D12631" s="124">
        <v>15212</v>
      </c>
      <c r="E12631" s="157">
        <f>VLOOKUP(D12631,'SOAT LIQ'!$A$87:$C$3416,3,FALSE)</f>
        <v>10</v>
      </c>
      <c r="F12631" t="s">
        <v>21632</v>
      </c>
    </row>
    <row r="12632" spans="1:6" x14ac:dyDescent="0.25">
      <c r="A12632" t="s">
        <v>6570</v>
      </c>
      <c r="B12632" s="100" t="s">
        <v>4086</v>
      </c>
      <c r="C12632" s="99" t="s">
        <v>14098</v>
      </c>
      <c r="D12632" s="124">
        <v>15212</v>
      </c>
      <c r="E12632" s="157">
        <f>VLOOKUP(D12632,'SOAT LIQ'!$A$87:$C$3416,3,FALSE)</f>
        <v>10</v>
      </c>
      <c r="F12632" t="s">
        <v>21632</v>
      </c>
    </row>
    <row r="12633" spans="1:6" x14ac:dyDescent="0.25">
      <c r="A12633" t="s">
        <v>5773</v>
      </c>
      <c r="B12633" s="100" t="s">
        <v>14100</v>
      </c>
      <c r="C12633" s="99" t="s">
        <v>14099</v>
      </c>
      <c r="D12633" s="124">
        <v>3121</v>
      </c>
      <c r="E12633" s="157">
        <f>VLOOKUP(D12633,'SOAT LIQ'!$A$87:$C$3416,3,FALSE)</f>
        <v>4</v>
      </c>
      <c r="F12633" t="s">
        <v>21632</v>
      </c>
    </row>
    <row r="12634" spans="1:6" x14ac:dyDescent="0.25">
      <c r="A12634" t="s">
        <v>6183</v>
      </c>
      <c r="B12634" s="100" t="s">
        <v>14100</v>
      </c>
      <c r="C12634" s="99" t="s">
        <v>14099</v>
      </c>
      <c r="D12634" s="124">
        <v>3121</v>
      </c>
      <c r="E12634" s="157">
        <f>VLOOKUP(D12634,'SOAT LIQ'!$A$87:$C$3416,3,FALSE)</f>
        <v>4</v>
      </c>
      <c r="F12634" t="s">
        <v>21632</v>
      </c>
    </row>
    <row r="12635" spans="1:6" x14ac:dyDescent="0.25">
      <c r="A12635" t="s">
        <v>5904</v>
      </c>
      <c r="B12635" s="100" t="s">
        <v>14100</v>
      </c>
      <c r="C12635" s="99" t="s">
        <v>14099</v>
      </c>
      <c r="D12635" s="124">
        <v>3121</v>
      </c>
      <c r="E12635" s="157">
        <f>VLOOKUP(D12635,'SOAT LIQ'!$A$87:$C$3416,3,FALSE)</f>
        <v>4</v>
      </c>
      <c r="F12635" t="s">
        <v>21632</v>
      </c>
    </row>
    <row r="12636" spans="1:6" x14ac:dyDescent="0.25">
      <c r="A12636" t="s">
        <v>6570</v>
      </c>
      <c r="B12636" s="100" t="s">
        <v>14100</v>
      </c>
      <c r="C12636" s="99" t="s">
        <v>14099</v>
      </c>
      <c r="D12636" s="124">
        <v>3121</v>
      </c>
      <c r="E12636" s="157">
        <f>VLOOKUP(D12636,'SOAT LIQ'!$A$87:$C$3416,3,FALSE)</f>
        <v>4</v>
      </c>
      <c r="F12636" t="s">
        <v>21632</v>
      </c>
    </row>
    <row r="12637" spans="1:6" x14ac:dyDescent="0.25">
      <c r="A12637" t="s">
        <v>5773</v>
      </c>
      <c r="B12637" s="100" t="s">
        <v>14101</v>
      </c>
      <c r="C12637" s="99" t="s">
        <v>14098</v>
      </c>
      <c r="D12637" s="124">
        <v>15212</v>
      </c>
      <c r="E12637" s="157">
        <f>VLOOKUP(D12637,'SOAT LIQ'!$A$87:$C$3416,3,FALSE)</f>
        <v>10</v>
      </c>
      <c r="F12637" t="s">
        <v>21632</v>
      </c>
    </row>
    <row r="12638" spans="1:6" x14ac:dyDescent="0.25">
      <c r="A12638" t="s">
        <v>5904</v>
      </c>
      <c r="B12638" s="100" t="s">
        <v>14101</v>
      </c>
      <c r="C12638" s="99" t="s">
        <v>14098</v>
      </c>
      <c r="D12638" s="124">
        <v>15212</v>
      </c>
      <c r="E12638" s="157">
        <f>VLOOKUP(D12638,'SOAT LIQ'!$A$87:$C$3416,3,FALSE)</f>
        <v>10</v>
      </c>
      <c r="F12638" t="s">
        <v>21632</v>
      </c>
    </row>
    <row r="12639" spans="1:6" x14ac:dyDescent="0.25">
      <c r="A12639" t="s">
        <v>5523</v>
      </c>
      <c r="B12639" s="100" t="s">
        <v>4574</v>
      </c>
      <c r="C12639" s="99" t="s">
        <v>14102</v>
      </c>
      <c r="D12639" s="124">
        <v>15200</v>
      </c>
      <c r="E12639" s="157">
        <f>VLOOKUP(D12639,'SOAT LIQ'!$A$87:$C$3416,3,FALSE)</f>
        <v>2</v>
      </c>
      <c r="F12639" t="s">
        <v>21632</v>
      </c>
    </row>
    <row r="12640" spans="1:6" x14ac:dyDescent="0.25">
      <c r="A12640" t="s">
        <v>5773</v>
      </c>
      <c r="B12640" s="100" t="s">
        <v>4574</v>
      </c>
      <c r="C12640" s="99" t="s">
        <v>14102</v>
      </c>
      <c r="D12640" s="124">
        <v>15200</v>
      </c>
      <c r="E12640" s="157">
        <f>VLOOKUP(D12640,'SOAT LIQ'!$A$87:$C$3416,3,FALSE)</f>
        <v>2</v>
      </c>
      <c r="F12640" t="s">
        <v>21632</v>
      </c>
    </row>
    <row r="12641" spans="1:6" x14ac:dyDescent="0.25">
      <c r="A12641" t="s">
        <v>5782</v>
      </c>
      <c r="B12641" s="100" t="s">
        <v>4574</v>
      </c>
      <c r="C12641" s="99" t="s">
        <v>14102</v>
      </c>
      <c r="D12641" s="124">
        <v>15200</v>
      </c>
      <c r="E12641" s="157">
        <f>VLOOKUP(D12641,'SOAT LIQ'!$A$87:$C$3416,3,FALSE)</f>
        <v>2</v>
      </c>
      <c r="F12641" t="s">
        <v>21632</v>
      </c>
    </row>
    <row r="12642" spans="1:6" x14ac:dyDescent="0.25">
      <c r="A12642" t="s">
        <v>6570</v>
      </c>
      <c r="B12642" s="100" t="s">
        <v>4574</v>
      </c>
      <c r="C12642" s="99" t="s">
        <v>14102</v>
      </c>
      <c r="D12642" s="124">
        <v>15200</v>
      </c>
      <c r="E12642" s="157">
        <f>VLOOKUP(D12642,'SOAT LIQ'!$A$87:$C$3416,3,FALSE)</f>
        <v>2</v>
      </c>
      <c r="F12642" t="s">
        <v>21632</v>
      </c>
    </row>
    <row r="12643" spans="1:6" x14ac:dyDescent="0.25">
      <c r="A12643" t="s">
        <v>6183</v>
      </c>
      <c r="B12643" s="100" t="s">
        <v>4574</v>
      </c>
      <c r="C12643" s="99" t="s">
        <v>14102</v>
      </c>
      <c r="D12643" s="124">
        <v>15200</v>
      </c>
      <c r="E12643" s="157">
        <f>VLOOKUP(D12643,'SOAT LIQ'!$A$87:$C$3416,3,FALSE)</f>
        <v>2</v>
      </c>
      <c r="F12643" t="s">
        <v>21632</v>
      </c>
    </row>
    <row r="12644" spans="1:6" x14ac:dyDescent="0.25">
      <c r="A12644" t="s">
        <v>5924</v>
      </c>
      <c r="B12644" s="100" t="s">
        <v>14104</v>
      </c>
      <c r="C12644" s="99" t="s">
        <v>14103</v>
      </c>
      <c r="D12644" s="124">
        <v>15131</v>
      </c>
      <c r="E12644" s="157">
        <f>VLOOKUP(D12644,'SOAT LIQ'!$A$87:$C$3416,3,FALSE)</f>
        <v>10</v>
      </c>
      <c r="F12644" t="s">
        <v>21632</v>
      </c>
    </row>
    <row r="12645" spans="1:6" x14ac:dyDescent="0.25">
      <c r="A12645" t="s">
        <v>5773</v>
      </c>
      <c r="B12645" s="100" t="s">
        <v>14104</v>
      </c>
      <c r="C12645" s="99" t="s">
        <v>14103</v>
      </c>
      <c r="D12645" s="124">
        <v>15131</v>
      </c>
      <c r="E12645" s="157">
        <f>VLOOKUP(D12645,'SOAT LIQ'!$A$87:$C$3416,3,FALSE)</f>
        <v>10</v>
      </c>
      <c r="F12645" t="s">
        <v>21632</v>
      </c>
    </row>
    <row r="12646" spans="1:6" x14ac:dyDescent="0.25">
      <c r="A12646" t="s">
        <v>8465</v>
      </c>
      <c r="B12646" s="100" t="s">
        <v>14104</v>
      </c>
      <c r="C12646" s="99" t="s">
        <v>14103</v>
      </c>
      <c r="D12646" s="124">
        <v>15131</v>
      </c>
      <c r="E12646" s="157">
        <f>VLOOKUP(D12646,'SOAT LIQ'!$A$87:$C$3416,3,FALSE)</f>
        <v>10</v>
      </c>
      <c r="F12646" t="s">
        <v>21632</v>
      </c>
    </row>
    <row r="12647" spans="1:6" x14ac:dyDescent="0.25">
      <c r="A12647" t="s">
        <v>5904</v>
      </c>
      <c r="B12647" s="100" t="s">
        <v>14104</v>
      </c>
      <c r="C12647" s="99" t="s">
        <v>14103</v>
      </c>
      <c r="D12647" s="124">
        <v>15131</v>
      </c>
      <c r="E12647" s="157">
        <f>VLOOKUP(D12647,'SOAT LIQ'!$A$87:$C$3416,3,FALSE)</f>
        <v>10</v>
      </c>
      <c r="F12647" t="s">
        <v>21632</v>
      </c>
    </row>
    <row r="12648" spans="1:6" x14ac:dyDescent="0.25">
      <c r="A12648" t="s">
        <v>5924</v>
      </c>
      <c r="B12648" s="100" t="s">
        <v>14106</v>
      </c>
      <c r="C12648" s="99" t="s">
        <v>14105</v>
      </c>
      <c r="D12648" s="124">
        <v>15131</v>
      </c>
      <c r="E12648" s="157">
        <f>VLOOKUP(D12648,'SOAT LIQ'!$A$87:$C$3416,3,FALSE)</f>
        <v>10</v>
      </c>
      <c r="F12648" t="s">
        <v>21632</v>
      </c>
    </row>
    <row r="12649" spans="1:6" x14ac:dyDescent="0.25">
      <c r="A12649" t="s">
        <v>5773</v>
      </c>
      <c r="B12649" s="100" t="s">
        <v>14106</v>
      </c>
      <c r="C12649" s="99" t="s">
        <v>14105</v>
      </c>
      <c r="D12649" s="124">
        <v>15131</v>
      </c>
      <c r="E12649" s="157">
        <f>VLOOKUP(D12649,'SOAT LIQ'!$A$87:$C$3416,3,FALSE)</f>
        <v>10</v>
      </c>
      <c r="F12649" t="s">
        <v>21632</v>
      </c>
    </row>
    <row r="12650" spans="1:6" x14ac:dyDescent="0.25">
      <c r="A12650" t="s">
        <v>8465</v>
      </c>
      <c r="B12650" s="100" t="s">
        <v>14106</v>
      </c>
      <c r="C12650" s="99" t="s">
        <v>14105</v>
      </c>
      <c r="D12650" s="124">
        <v>15131</v>
      </c>
      <c r="E12650" s="157">
        <f>VLOOKUP(D12650,'SOAT LIQ'!$A$87:$C$3416,3,FALSE)</f>
        <v>10</v>
      </c>
      <c r="F12650" t="s">
        <v>21632</v>
      </c>
    </row>
    <row r="12651" spans="1:6" x14ac:dyDescent="0.25">
      <c r="A12651" t="s">
        <v>5904</v>
      </c>
      <c r="B12651" s="100" t="s">
        <v>14106</v>
      </c>
      <c r="C12651" s="99" t="s">
        <v>14105</v>
      </c>
      <c r="D12651" s="124">
        <v>15131</v>
      </c>
      <c r="E12651" s="157">
        <f>VLOOKUP(D12651,'SOAT LIQ'!$A$87:$C$3416,3,FALSE)</f>
        <v>10</v>
      </c>
      <c r="F12651" t="s">
        <v>21632</v>
      </c>
    </row>
    <row r="12652" spans="1:6" x14ac:dyDescent="0.25">
      <c r="A12652" t="s">
        <v>5924</v>
      </c>
      <c r="B12652" s="100" t="s">
        <v>14108</v>
      </c>
      <c r="C12652" s="99" t="s">
        <v>14107</v>
      </c>
      <c r="D12652" s="124">
        <v>15132</v>
      </c>
      <c r="E12652" s="157">
        <f>VLOOKUP(D12652,'SOAT LIQ'!$A$87:$C$3416,3,FALSE)</f>
        <v>13</v>
      </c>
      <c r="F12652" t="s">
        <v>21632</v>
      </c>
    </row>
    <row r="12653" spans="1:6" x14ac:dyDescent="0.25">
      <c r="A12653" t="s">
        <v>5773</v>
      </c>
      <c r="B12653" s="100" t="s">
        <v>14108</v>
      </c>
      <c r="C12653" s="99" t="s">
        <v>14107</v>
      </c>
      <c r="D12653" s="124">
        <v>15132</v>
      </c>
      <c r="E12653" s="157">
        <f>VLOOKUP(D12653,'SOAT LIQ'!$A$87:$C$3416,3,FALSE)</f>
        <v>13</v>
      </c>
      <c r="F12653" t="s">
        <v>21632</v>
      </c>
    </row>
    <row r="12654" spans="1:6" x14ac:dyDescent="0.25">
      <c r="A12654" t="s">
        <v>8465</v>
      </c>
      <c r="B12654" s="100" t="s">
        <v>14108</v>
      </c>
      <c r="C12654" s="99" t="s">
        <v>14107</v>
      </c>
      <c r="D12654" s="124">
        <v>15132</v>
      </c>
      <c r="E12654" s="157">
        <f>VLOOKUP(D12654,'SOAT LIQ'!$A$87:$C$3416,3,FALSE)</f>
        <v>13</v>
      </c>
      <c r="F12654" t="s">
        <v>21632</v>
      </c>
    </row>
    <row r="12655" spans="1:6" x14ac:dyDescent="0.25">
      <c r="A12655" t="s">
        <v>5904</v>
      </c>
      <c r="B12655" s="100" t="s">
        <v>14108</v>
      </c>
      <c r="C12655" s="99" t="s">
        <v>14107</v>
      </c>
      <c r="D12655" s="124">
        <v>15132</v>
      </c>
      <c r="E12655" s="157">
        <f>VLOOKUP(D12655,'SOAT LIQ'!$A$87:$C$3416,3,FALSE)</f>
        <v>13</v>
      </c>
      <c r="F12655" t="s">
        <v>21632</v>
      </c>
    </row>
    <row r="12656" spans="1:6" x14ac:dyDescent="0.25">
      <c r="A12656" t="s">
        <v>5924</v>
      </c>
      <c r="B12656" s="100" t="s">
        <v>14110</v>
      </c>
      <c r="C12656" s="99" t="s">
        <v>14109</v>
      </c>
      <c r="D12656" s="124">
        <v>15132</v>
      </c>
      <c r="E12656" s="157">
        <f>VLOOKUP(D12656,'SOAT LIQ'!$A$87:$C$3416,3,FALSE)</f>
        <v>13</v>
      </c>
      <c r="F12656" t="s">
        <v>21632</v>
      </c>
    </row>
    <row r="12657" spans="1:6" x14ac:dyDescent="0.25">
      <c r="A12657" t="s">
        <v>5773</v>
      </c>
      <c r="B12657" s="100" t="s">
        <v>14110</v>
      </c>
      <c r="C12657" s="99" t="s">
        <v>14109</v>
      </c>
      <c r="D12657" s="124">
        <v>15132</v>
      </c>
      <c r="E12657" s="157">
        <f>VLOOKUP(D12657,'SOAT LIQ'!$A$87:$C$3416,3,FALSE)</f>
        <v>13</v>
      </c>
      <c r="F12657" t="s">
        <v>21632</v>
      </c>
    </row>
    <row r="12658" spans="1:6" x14ac:dyDescent="0.25">
      <c r="A12658" t="s">
        <v>8465</v>
      </c>
      <c r="B12658" s="100" t="s">
        <v>14110</v>
      </c>
      <c r="C12658" s="99" t="s">
        <v>14109</v>
      </c>
      <c r="D12658" s="124">
        <v>15132</v>
      </c>
      <c r="E12658" s="157">
        <f>VLOOKUP(D12658,'SOAT LIQ'!$A$87:$C$3416,3,FALSE)</f>
        <v>13</v>
      </c>
      <c r="F12658" t="s">
        <v>21632</v>
      </c>
    </row>
    <row r="12659" spans="1:6" x14ac:dyDescent="0.25">
      <c r="A12659" t="s">
        <v>5904</v>
      </c>
      <c r="B12659" s="100" t="s">
        <v>14110</v>
      </c>
      <c r="C12659" s="99" t="s">
        <v>14109</v>
      </c>
      <c r="D12659" s="124">
        <v>15132</v>
      </c>
      <c r="E12659" s="157">
        <f>VLOOKUP(D12659,'SOAT LIQ'!$A$87:$C$3416,3,FALSE)</f>
        <v>13</v>
      </c>
      <c r="F12659" t="s">
        <v>21632</v>
      </c>
    </row>
    <row r="12660" spans="1:6" x14ac:dyDescent="0.25">
      <c r="A12660" t="s">
        <v>5773</v>
      </c>
      <c r="B12660" s="100" t="s">
        <v>14111</v>
      </c>
      <c r="C12660" s="99" t="s">
        <v>14112</v>
      </c>
      <c r="D12660" s="124">
        <v>15230</v>
      </c>
      <c r="E12660" s="157">
        <f>VLOOKUP(D12660,'SOAT LIQ'!$A$87:$C$3416,3,FALSE)</f>
        <v>6</v>
      </c>
      <c r="F12660" t="s">
        <v>21632</v>
      </c>
    </row>
    <row r="12661" spans="1:6" x14ac:dyDescent="0.25">
      <c r="A12661" t="s">
        <v>5904</v>
      </c>
      <c r="B12661" s="100" t="s">
        <v>14111</v>
      </c>
      <c r="C12661" s="99" t="s">
        <v>14112</v>
      </c>
      <c r="D12661" s="124">
        <v>15230</v>
      </c>
      <c r="E12661" s="157">
        <f>VLOOKUP(D12661,'SOAT LIQ'!$A$87:$C$3416,3,FALSE)</f>
        <v>6</v>
      </c>
      <c r="F12661" t="s">
        <v>21632</v>
      </c>
    </row>
    <row r="12662" spans="1:6" x14ac:dyDescent="0.25">
      <c r="A12662" t="s">
        <v>5924</v>
      </c>
      <c r="B12662" s="100" t="s">
        <v>14111</v>
      </c>
      <c r="C12662" s="99" t="s">
        <v>14112</v>
      </c>
      <c r="D12662" s="124">
        <v>15230</v>
      </c>
      <c r="E12662" s="157">
        <f>VLOOKUP(D12662,'SOAT LIQ'!$A$87:$C$3416,3,FALSE)</f>
        <v>6</v>
      </c>
      <c r="F12662" t="s">
        <v>21632</v>
      </c>
    </row>
    <row r="12663" spans="1:6" x14ac:dyDescent="0.25">
      <c r="A12663" t="s">
        <v>8465</v>
      </c>
      <c r="B12663" s="100" t="s">
        <v>14111</v>
      </c>
      <c r="C12663" s="99" t="s">
        <v>14112</v>
      </c>
      <c r="D12663" s="124">
        <v>15230</v>
      </c>
      <c r="E12663" s="157">
        <f>VLOOKUP(D12663,'SOAT LIQ'!$A$87:$C$3416,3,FALSE)</f>
        <v>6</v>
      </c>
      <c r="F12663" t="s">
        <v>21632</v>
      </c>
    </row>
    <row r="12664" spans="1:6" x14ac:dyDescent="0.25">
      <c r="A12664" t="s">
        <v>11060</v>
      </c>
      <c r="B12664" s="100" t="s">
        <v>14111</v>
      </c>
      <c r="C12664" s="99" t="s">
        <v>14112</v>
      </c>
      <c r="D12664" s="124">
        <v>15230</v>
      </c>
      <c r="E12664" s="157">
        <f>VLOOKUP(D12664,'SOAT LIQ'!$A$87:$C$3416,3,FALSE)</f>
        <v>6</v>
      </c>
      <c r="F12664" t="s">
        <v>21632</v>
      </c>
    </row>
    <row r="12665" spans="1:6" x14ac:dyDescent="0.25">
      <c r="A12665" t="s">
        <v>5773</v>
      </c>
      <c r="B12665" s="100" t="s">
        <v>14113</v>
      </c>
      <c r="C12665" s="99" t="s">
        <v>14114</v>
      </c>
      <c r="D12665" s="124">
        <v>15230</v>
      </c>
      <c r="E12665" s="157">
        <f>VLOOKUP(D12665,'SOAT LIQ'!$A$87:$C$3416,3,FALSE)</f>
        <v>6</v>
      </c>
      <c r="F12665" t="s">
        <v>21632</v>
      </c>
    </row>
    <row r="12666" spans="1:6" x14ac:dyDescent="0.25">
      <c r="A12666" t="s">
        <v>5904</v>
      </c>
      <c r="B12666" s="100" t="s">
        <v>14113</v>
      </c>
      <c r="C12666" s="99" t="s">
        <v>14114</v>
      </c>
      <c r="D12666" s="124">
        <v>15230</v>
      </c>
      <c r="E12666" s="157">
        <f>VLOOKUP(D12666,'SOAT LIQ'!$A$87:$C$3416,3,FALSE)</f>
        <v>6</v>
      </c>
      <c r="F12666" t="s">
        <v>21632</v>
      </c>
    </row>
    <row r="12667" spans="1:6" x14ac:dyDescent="0.25">
      <c r="A12667" t="s">
        <v>5924</v>
      </c>
      <c r="B12667" s="100" t="s">
        <v>14113</v>
      </c>
      <c r="C12667" s="99" t="s">
        <v>14114</v>
      </c>
      <c r="D12667" s="124">
        <v>15230</v>
      </c>
      <c r="E12667" s="157">
        <f>VLOOKUP(D12667,'SOAT LIQ'!$A$87:$C$3416,3,FALSE)</f>
        <v>6</v>
      </c>
      <c r="F12667" t="s">
        <v>21632</v>
      </c>
    </row>
    <row r="12668" spans="1:6" x14ac:dyDescent="0.25">
      <c r="A12668" t="s">
        <v>8465</v>
      </c>
      <c r="B12668" s="100" t="s">
        <v>14113</v>
      </c>
      <c r="C12668" s="99" t="s">
        <v>14114</v>
      </c>
      <c r="D12668" s="124">
        <v>15230</v>
      </c>
      <c r="E12668" s="157">
        <f>VLOOKUP(D12668,'SOAT LIQ'!$A$87:$C$3416,3,FALSE)</f>
        <v>6</v>
      </c>
      <c r="F12668" t="s">
        <v>21632</v>
      </c>
    </row>
    <row r="12669" spans="1:6" x14ac:dyDescent="0.25">
      <c r="A12669" t="s">
        <v>5773</v>
      </c>
      <c r="B12669" s="100" t="s">
        <v>14115</v>
      </c>
      <c r="C12669" s="99" t="s">
        <v>14116</v>
      </c>
      <c r="D12669" s="124">
        <v>15230</v>
      </c>
      <c r="E12669" s="157">
        <f>VLOOKUP(D12669,'SOAT LIQ'!$A$87:$C$3416,3,FALSE)</f>
        <v>6</v>
      </c>
      <c r="F12669" t="s">
        <v>21632</v>
      </c>
    </row>
    <row r="12670" spans="1:6" x14ac:dyDescent="0.25">
      <c r="A12670" t="s">
        <v>5904</v>
      </c>
      <c r="B12670" s="100" t="s">
        <v>14115</v>
      </c>
      <c r="C12670" s="99" t="s">
        <v>14116</v>
      </c>
      <c r="D12670" s="124">
        <v>15230</v>
      </c>
      <c r="E12670" s="157">
        <f>VLOOKUP(D12670,'SOAT LIQ'!$A$87:$C$3416,3,FALSE)</f>
        <v>6</v>
      </c>
      <c r="F12670" t="s">
        <v>21632</v>
      </c>
    </row>
    <row r="12671" spans="1:6" x14ac:dyDescent="0.25">
      <c r="A12671" t="s">
        <v>5924</v>
      </c>
      <c r="B12671" s="100" t="s">
        <v>14115</v>
      </c>
      <c r="C12671" s="99" t="s">
        <v>14116</v>
      </c>
      <c r="D12671" s="124">
        <v>15230</v>
      </c>
      <c r="E12671" s="157">
        <f>VLOOKUP(D12671,'SOAT LIQ'!$A$87:$C$3416,3,FALSE)</f>
        <v>6</v>
      </c>
      <c r="F12671" t="s">
        <v>21632</v>
      </c>
    </row>
    <row r="12672" spans="1:6" x14ac:dyDescent="0.25">
      <c r="A12672" t="s">
        <v>8465</v>
      </c>
      <c r="B12672" s="100" t="s">
        <v>14115</v>
      </c>
      <c r="C12672" s="99" t="s">
        <v>14116</v>
      </c>
      <c r="D12672" s="124">
        <v>15230</v>
      </c>
      <c r="E12672" s="157">
        <f>VLOOKUP(D12672,'SOAT LIQ'!$A$87:$C$3416,3,FALSE)</f>
        <v>6</v>
      </c>
      <c r="F12672" t="s">
        <v>21632</v>
      </c>
    </row>
    <row r="12673" spans="1:6" x14ac:dyDescent="0.25">
      <c r="A12673" t="s">
        <v>5773</v>
      </c>
      <c r="B12673" s="100" t="s">
        <v>14117</v>
      </c>
      <c r="C12673" s="99" t="s">
        <v>14116</v>
      </c>
      <c r="D12673" s="124">
        <v>15230</v>
      </c>
      <c r="E12673" s="157">
        <f>VLOOKUP(D12673,'SOAT LIQ'!$A$87:$C$3416,3,FALSE)</f>
        <v>6</v>
      </c>
      <c r="F12673" t="s">
        <v>21632</v>
      </c>
    </row>
    <row r="12674" spans="1:6" x14ac:dyDescent="0.25">
      <c r="A12674" t="s">
        <v>5904</v>
      </c>
      <c r="B12674" s="100" t="s">
        <v>14117</v>
      </c>
      <c r="C12674" s="99" t="s">
        <v>14116</v>
      </c>
      <c r="D12674" s="124">
        <v>15230</v>
      </c>
      <c r="E12674" s="157">
        <f>VLOOKUP(D12674,'SOAT LIQ'!$A$87:$C$3416,3,FALSE)</f>
        <v>6</v>
      </c>
      <c r="F12674" t="s">
        <v>21632</v>
      </c>
    </row>
    <row r="12675" spans="1:6" x14ac:dyDescent="0.25">
      <c r="A12675" t="s">
        <v>5924</v>
      </c>
      <c r="B12675" s="100" t="s">
        <v>14117</v>
      </c>
      <c r="C12675" s="99" t="s">
        <v>14116</v>
      </c>
      <c r="D12675" s="124">
        <v>15230</v>
      </c>
      <c r="E12675" s="157">
        <f>VLOOKUP(D12675,'SOAT LIQ'!$A$87:$C$3416,3,FALSE)</f>
        <v>6</v>
      </c>
      <c r="F12675" t="s">
        <v>21632</v>
      </c>
    </row>
    <row r="12676" spans="1:6" x14ac:dyDescent="0.25">
      <c r="A12676" t="s">
        <v>8465</v>
      </c>
      <c r="B12676" s="100" t="s">
        <v>14117</v>
      </c>
      <c r="C12676" s="99" t="s">
        <v>14116</v>
      </c>
      <c r="D12676" s="124">
        <v>15230</v>
      </c>
      <c r="E12676" s="157">
        <f>VLOOKUP(D12676,'SOAT LIQ'!$A$87:$C$3416,3,FALSE)</f>
        <v>6</v>
      </c>
      <c r="F12676" t="s">
        <v>21632</v>
      </c>
    </row>
    <row r="12677" spans="1:6" x14ac:dyDescent="0.25">
      <c r="A12677" t="s">
        <v>5773</v>
      </c>
      <c r="B12677" s="100" t="s">
        <v>14118</v>
      </c>
      <c r="C12677" s="100"/>
      <c r="D12677" s="124">
        <v>15230</v>
      </c>
      <c r="E12677" s="157">
        <f>VLOOKUP(D12677,'SOAT LIQ'!$A$87:$C$3416,3,FALSE)</f>
        <v>6</v>
      </c>
      <c r="F12677" t="s">
        <v>21632</v>
      </c>
    </row>
    <row r="12678" spans="1:6" x14ac:dyDescent="0.25">
      <c r="A12678" t="s">
        <v>5904</v>
      </c>
      <c r="B12678" s="100" t="s">
        <v>14118</v>
      </c>
      <c r="C12678" s="100"/>
      <c r="D12678" s="124">
        <v>15230</v>
      </c>
      <c r="E12678" s="157">
        <f>VLOOKUP(D12678,'SOAT LIQ'!$A$87:$C$3416,3,FALSE)</f>
        <v>6</v>
      </c>
      <c r="F12678" t="s">
        <v>21632</v>
      </c>
    </row>
    <row r="12679" spans="1:6" x14ac:dyDescent="0.25">
      <c r="A12679" t="s">
        <v>5924</v>
      </c>
      <c r="B12679" s="100" t="s">
        <v>14118</v>
      </c>
      <c r="C12679" s="100"/>
      <c r="D12679" s="124">
        <v>15230</v>
      </c>
      <c r="E12679" s="157">
        <f>VLOOKUP(D12679,'SOAT LIQ'!$A$87:$C$3416,3,FALSE)</f>
        <v>6</v>
      </c>
      <c r="F12679" t="s">
        <v>21632</v>
      </c>
    </row>
    <row r="12680" spans="1:6" x14ac:dyDescent="0.25">
      <c r="A12680" t="s">
        <v>8465</v>
      </c>
      <c r="B12680" s="100" t="s">
        <v>14118</v>
      </c>
      <c r="C12680" s="100"/>
      <c r="D12680" s="124">
        <v>15230</v>
      </c>
      <c r="E12680" s="157">
        <f>VLOOKUP(D12680,'SOAT LIQ'!$A$87:$C$3416,3,FALSE)</f>
        <v>6</v>
      </c>
      <c r="F12680" t="s">
        <v>21632</v>
      </c>
    </row>
    <row r="12681" spans="1:6" x14ac:dyDescent="0.25">
      <c r="A12681" t="s">
        <v>5924</v>
      </c>
      <c r="B12681" s="100" t="s">
        <v>14120</v>
      </c>
      <c r="C12681" s="99" t="s">
        <v>14119</v>
      </c>
      <c r="D12681" s="124">
        <v>15130</v>
      </c>
      <c r="E12681" s="157">
        <f>VLOOKUP(D12681,'SOAT LIQ'!$A$87:$C$3416,3,FALSE)</f>
        <v>8</v>
      </c>
      <c r="F12681" t="s">
        <v>21632</v>
      </c>
    </row>
    <row r="12682" spans="1:6" x14ac:dyDescent="0.25">
      <c r="A12682" t="s">
        <v>5773</v>
      </c>
      <c r="B12682" s="100" t="s">
        <v>14120</v>
      </c>
      <c r="C12682" s="99" t="s">
        <v>14119</v>
      </c>
      <c r="D12682" s="124">
        <v>15130</v>
      </c>
      <c r="E12682" s="157">
        <f>VLOOKUP(D12682,'SOAT LIQ'!$A$87:$C$3416,3,FALSE)</f>
        <v>8</v>
      </c>
      <c r="F12682" t="s">
        <v>21632</v>
      </c>
    </row>
    <row r="12683" spans="1:6" x14ac:dyDescent="0.25">
      <c r="A12683" t="s">
        <v>8465</v>
      </c>
      <c r="B12683" s="100" t="s">
        <v>14120</v>
      </c>
      <c r="C12683" s="99" t="s">
        <v>14119</v>
      </c>
      <c r="D12683" s="124">
        <v>15130</v>
      </c>
      <c r="E12683" s="157">
        <f>VLOOKUP(D12683,'SOAT LIQ'!$A$87:$C$3416,3,FALSE)</f>
        <v>8</v>
      </c>
      <c r="F12683" t="s">
        <v>21632</v>
      </c>
    </row>
    <row r="12684" spans="1:6" x14ac:dyDescent="0.25">
      <c r="A12684" t="s">
        <v>5904</v>
      </c>
      <c r="B12684" s="100" t="s">
        <v>14120</v>
      </c>
      <c r="C12684" s="99" t="s">
        <v>14119</v>
      </c>
      <c r="D12684" s="124">
        <v>15130</v>
      </c>
      <c r="E12684" s="157">
        <f>VLOOKUP(D12684,'SOAT LIQ'!$A$87:$C$3416,3,FALSE)</f>
        <v>8</v>
      </c>
      <c r="F12684" t="s">
        <v>21632</v>
      </c>
    </row>
    <row r="12685" spans="1:6" x14ac:dyDescent="0.25">
      <c r="A12685" t="s">
        <v>5924</v>
      </c>
      <c r="B12685" s="100" t="s">
        <v>14122</v>
      </c>
      <c r="C12685" s="99" t="s">
        <v>14121</v>
      </c>
      <c r="D12685" s="124">
        <v>15132</v>
      </c>
      <c r="E12685" s="157">
        <f>VLOOKUP(D12685,'SOAT LIQ'!$A$87:$C$3416,3,FALSE)</f>
        <v>13</v>
      </c>
      <c r="F12685" t="s">
        <v>21632</v>
      </c>
    </row>
    <row r="12686" spans="1:6" x14ac:dyDescent="0.25">
      <c r="A12686" t="s">
        <v>5773</v>
      </c>
      <c r="B12686" s="100" t="s">
        <v>14122</v>
      </c>
      <c r="C12686" s="99" t="s">
        <v>14121</v>
      </c>
      <c r="D12686" s="124">
        <v>15132</v>
      </c>
      <c r="E12686" s="157">
        <f>VLOOKUP(D12686,'SOAT LIQ'!$A$87:$C$3416,3,FALSE)</f>
        <v>13</v>
      </c>
      <c r="F12686" t="s">
        <v>21632</v>
      </c>
    </row>
    <row r="12687" spans="1:6" x14ac:dyDescent="0.25">
      <c r="A12687" t="s">
        <v>8465</v>
      </c>
      <c r="B12687" s="100" t="s">
        <v>14122</v>
      </c>
      <c r="C12687" s="99" t="s">
        <v>14121</v>
      </c>
      <c r="D12687" s="124">
        <v>15132</v>
      </c>
      <c r="E12687" s="157">
        <f>VLOOKUP(D12687,'SOAT LIQ'!$A$87:$C$3416,3,FALSE)</f>
        <v>13</v>
      </c>
      <c r="F12687" t="s">
        <v>21632</v>
      </c>
    </row>
    <row r="12688" spans="1:6" x14ac:dyDescent="0.25">
      <c r="A12688" t="s">
        <v>5904</v>
      </c>
      <c r="B12688" s="100" t="s">
        <v>14122</v>
      </c>
      <c r="C12688" s="99" t="s">
        <v>14121</v>
      </c>
      <c r="D12688" s="124">
        <v>15132</v>
      </c>
      <c r="E12688" s="157">
        <f>VLOOKUP(D12688,'SOAT LIQ'!$A$87:$C$3416,3,FALSE)</f>
        <v>13</v>
      </c>
      <c r="F12688" t="s">
        <v>21632</v>
      </c>
    </row>
    <row r="12689" spans="1:6" x14ac:dyDescent="0.25">
      <c r="A12689" t="s">
        <v>5924</v>
      </c>
      <c r="B12689" s="100" t="s">
        <v>14124</v>
      </c>
      <c r="C12689" s="99" t="s">
        <v>14123</v>
      </c>
      <c r="D12689" s="124">
        <v>15132</v>
      </c>
      <c r="E12689" s="157">
        <f>VLOOKUP(D12689,'SOAT LIQ'!$A$87:$C$3416,3,FALSE)</f>
        <v>13</v>
      </c>
      <c r="F12689" t="s">
        <v>21632</v>
      </c>
    </row>
    <row r="12690" spans="1:6" x14ac:dyDescent="0.25">
      <c r="A12690" t="s">
        <v>5773</v>
      </c>
      <c r="B12690" s="100" t="s">
        <v>14124</v>
      </c>
      <c r="C12690" s="99" t="s">
        <v>14123</v>
      </c>
      <c r="D12690" s="124">
        <v>15132</v>
      </c>
      <c r="E12690" s="157">
        <f>VLOOKUP(D12690,'SOAT LIQ'!$A$87:$C$3416,3,FALSE)</f>
        <v>13</v>
      </c>
      <c r="F12690" t="s">
        <v>21632</v>
      </c>
    </row>
    <row r="12691" spans="1:6" x14ac:dyDescent="0.25">
      <c r="A12691" t="s">
        <v>8465</v>
      </c>
      <c r="B12691" s="100" t="s">
        <v>14124</v>
      </c>
      <c r="C12691" s="99" t="s">
        <v>14123</v>
      </c>
      <c r="D12691" s="124">
        <v>15132</v>
      </c>
      <c r="E12691" s="157">
        <f>VLOOKUP(D12691,'SOAT LIQ'!$A$87:$C$3416,3,FALSE)</f>
        <v>13</v>
      </c>
      <c r="F12691" t="s">
        <v>21632</v>
      </c>
    </row>
    <row r="12692" spans="1:6" x14ac:dyDescent="0.25">
      <c r="A12692" t="s">
        <v>5904</v>
      </c>
      <c r="B12692" s="100" t="s">
        <v>14124</v>
      </c>
      <c r="C12692" s="99" t="s">
        <v>14123</v>
      </c>
      <c r="D12692" s="124">
        <v>15132</v>
      </c>
      <c r="E12692" s="157">
        <f>VLOOKUP(D12692,'SOAT LIQ'!$A$87:$C$3416,3,FALSE)</f>
        <v>13</v>
      </c>
      <c r="F12692" t="s">
        <v>21632</v>
      </c>
    </row>
    <row r="12693" spans="1:6" x14ac:dyDescent="0.25">
      <c r="A12693" t="s">
        <v>5924</v>
      </c>
      <c r="B12693" s="100" t="s">
        <v>14126</v>
      </c>
      <c r="C12693" s="99" t="s">
        <v>14125</v>
      </c>
      <c r="D12693" s="124">
        <v>15132</v>
      </c>
      <c r="E12693" s="157">
        <f>VLOOKUP(D12693,'SOAT LIQ'!$A$87:$C$3416,3,FALSE)</f>
        <v>13</v>
      </c>
      <c r="F12693" t="s">
        <v>21632</v>
      </c>
    </row>
    <row r="12694" spans="1:6" x14ac:dyDescent="0.25">
      <c r="A12694" t="s">
        <v>5773</v>
      </c>
      <c r="B12694" s="100" t="s">
        <v>14126</v>
      </c>
      <c r="C12694" s="99" t="s">
        <v>14125</v>
      </c>
      <c r="D12694" s="124">
        <v>15132</v>
      </c>
      <c r="E12694" s="157">
        <f>VLOOKUP(D12694,'SOAT LIQ'!$A$87:$C$3416,3,FALSE)</f>
        <v>13</v>
      </c>
      <c r="F12694" t="s">
        <v>21632</v>
      </c>
    </row>
    <row r="12695" spans="1:6" x14ac:dyDescent="0.25">
      <c r="A12695" t="s">
        <v>8465</v>
      </c>
      <c r="B12695" s="100" t="s">
        <v>14126</v>
      </c>
      <c r="C12695" s="99" t="s">
        <v>14125</v>
      </c>
      <c r="D12695" s="124">
        <v>15132</v>
      </c>
      <c r="E12695" s="157">
        <f>VLOOKUP(D12695,'SOAT LIQ'!$A$87:$C$3416,3,FALSE)</f>
        <v>13</v>
      </c>
      <c r="F12695" t="s">
        <v>21632</v>
      </c>
    </row>
    <row r="12696" spans="1:6" x14ac:dyDescent="0.25">
      <c r="A12696" t="s">
        <v>5904</v>
      </c>
      <c r="B12696" s="100" t="s">
        <v>14126</v>
      </c>
      <c r="C12696" s="99" t="s">
        <v>14125</v>
      </c>
      <c r="D12696" s="124">
        <v>15132</v>
      </c>
      <c r="E12696" s="157">
        <f>VLOOKUP(D12696,'SOAT LIQ'!$A$87:$C$3416,3,FALSE)</f>
        <v>13</v>
      </c>
      <c r="F12696" t="s">
        <v>21632</v>
      </c>
    </row>
    <row r="12697" spans="1:6" x14ac:dyDescent="0.25">
      <c r="A12697" t="s">
        <v>5922</v>
      </c>
      <c r="B12697" s="100" t="s">
        <v>14128</v>
      </c>
      <c r="C12697" s="99" t="s">
        <v>14127</v>
      </c>
      <c r="D12697" s="124">
        <v>15233</v>
      </c>
      <c r="E12697" s="157">
        <f>VLOOKUP(D12697,'SOAT LIQ'!$A$87:$C$3416,3,FALSE)</f>
        <v>7</v>
      </c>
      <c r="F12697" t="s">
        <v>21632</v>
      </c>
    </row>
    <row r="12698" spans="1:6" x14ac:dyDescent="0.25">
      <c r="A12698" t="s">
        <v>5773</v>
      </c>
      <c r="B12698" s="100" t="s">
        <v>14128</v>
      </c>
      <c r="C12698" s="99" t="s">
        <v>14127</v>
      </c>
      <c r="D12698" s="124">
        <v>15233</v>
      </c>
      <c r="E12698" s="157">
        <f>VLOOKUP(D12698,'SOAT LIQ'!$A$87:$C$3416,3,FALSE)</f>
        <v>7</v>
      </c>
      <c r="F12698" t="s">
        <v>21632</v>
      </c>
    </row>
    <row r="12699" spans="1:6" x14ac:dyDescent="0.25">
      <c r="A12699" t="s">
        <v>5904</v>
      </c>
      <c r="B12699" s="100" t="s">
        <v>14128</v>
      </c>
      <c r="C12699" s="99" t="s">
        <v>14127</v>
      </c>
      <c r="D12699" s="124">
        <v>15233</v>
      </c>
      <c r="E12699" s="157">
        <f>VLOOKUP(D12699,'SOAT LIQ'!$A$87:$C$3416,3,FALSE)</f>
        <v>7</v>
      </c>
      <c r="F12699" t="s">
        <v>21632</v>
      </c>
    </row>
    <row r="12700" spans="1:6" x14ac:dyDescent="0.25">
      <c r="A12700" t="s">
        <v>5523</v>
      </c>
      <c r="B12700" s="100" t="s">
        <v>14128</v>
      </c>
      <c r="C12700" s="99" t="s">
        <v>14127</v>
      </c>
      <c r="D12700" s="124">
        <v>15233</v>
      </c>
      <c r="E12700" s="157">
        <f>VLOOKUP(D12700,'SOAT LIQ'!$A$87:$C$3416,3,FALSE)</f>
        <v>7</v>
      </c>
      <c r="F12700" t="s">
        <v>21632</v>
      </c>
    </row>
    <row r="12701" spans="1:6" x14ac:dyDescent="0.25">
      <c r="A12701" t="s">
        <v>5773</v>
      </c>
      <c r="B12701" s="100" t="s">
        <v>14130</v>
      </c>
      <c r="C12701" s="99" t="s">
        <v>14129</v>
      </c>
      <c r="D12701" s="124">
        <v>15235</v>
      </c>
      <c r="E12701" s="157">
        <f>VLOOKUP(D12701,'SOAT LIQ'!$A$87:$C$3416,3,FALSE)</f>
        <v>7</v>
      </c>
      <c r="F12701" t="s">
        <v>21632</v>
      </c>
    </row>
    <row r="12702" spans="1:6" x14ac:dyDescent="0.25">
      <c r="A12702" t="s">
        <v>5904</v>
      </c>
      <c r="B12702" s="100" t="s">
        <v>14130</v>
      </c>
      <c r="C12702" s="99" t="s">
        <v>14129</v>
      </c>
      <c r="D12702" s="124">
        <v>15235</v>
      </c>
      <c r="E12702" s="157">
        <f>VLOOKUP(D12702,'SOAT LIQ'!$A$87:$C$3416,3,FALSE)</f>
        <v>7</v>
      </c>
      <c r="F12702" t="s">
        <v>21632</v>
      </c>
    </row>
    <row r="12703" spans="1:6" x14ac:dyDescent="0.25">
      <c r="A12703" t="s">
        <v>5773</v>
      </c>
      <c r="B12703" s="100" t="s">
        <v>14131</v>
      </c>
      <c r="C12703" s="100"/>
      <c r="D12703" s="124">
        <v>15235</v>
      </c>
      <c r="E12703" s="157">
        <f>VLOOKUP(D12703,'SOAT LIQ'!$A$87:$C$3416,3,FALSE)</f>
        <v>7</v>
      </c>
      <c r="F12703" t="s">
        <v>21632</v>
      </c>
    </row>
    <row r="12704" spans="1:6" x14ac:dyDescent="0.25">
      <c r="A12704" t="s">
        <v>5904</v>
      </c>
      <c r="B12704" s="100" t="s">
        <v>14131</v>
      </c>
      <c r="C12704" s="100"/>
      <c r="D12704" s="124">
        <v>15235</v>
      </c>
      <c r="E12704" s="157">
        <f>VLOOKUP(D12704,'SOAT LIQ'!$A$87:$C$3416,3,FALSE)</f>
        <v>7</v>
      </c>
      <c r="F12704" t="s">
        <v>21632</v>
      </c>
    </row>
    <row r="12705" spans="1:6" x14ac:dyDescent="0.25">
      <c r="A12705" t="s">
        <v>5904</v>
      </c>
      <c r="B12705" s="100" t="s">
        <v>14132</v>
      </c>
      <c r="C12705" s="99" t="s">
        <v>14129</v>
      </c>
      <c r="D12705" s="124">
        <v>15234</v>
      </c>
      <c r="E12705" s="157">
        <f>VLOOKUP(D12705,'SOAT LIQ'!$A$87:$C$3416,3,FALSE)</f>
        <v>6</v>
      </c>
      <c r="F12705" t="s">
        <v>21632</v>
      </c>
    </row>
    <row r="12706" spans="1:6" x14ac:dyDescent="0.25">
      <c r="A12706" t="s">
        <v>5773</v>
      </c>
      <c r="B12706" s="100" t="s">
        <v>14132</v>
      </c>
      <c r="C12706" s="99" t="s">
        <v>14129</v>
      </c>
      <c r="D12706" s="124">
        <v>15234</v>
      </c>
      <c r="E12706" s="157">
        <f>VLOOKUP(D12706,'SOAT LIQ'!$A$87:$C$3416,3,FALSE)</f>
        <v>6</v>
      </c>
      <c r="F12706" t="s">
        <v>21632</v>
      </c>
    </row>
    <row r="12707" spans="1:6" x14ac:dyDescent="0.25">
      <c r="A12707" t="s">
        <v>8465</v>
      </c>
      <c r="B12707" s="100" t="s">
        <v>14133</v>
      </c>
      <c r="C12707" s="100"/>
      <c r="D12707" s="124">
        <v>15131</v>
      </c>
      <c r="E12707" s="157">
        <f>VLOOKUP(D12707,'SOAT LIQ'!$A$87:$C$3416,3,FALSE)</f>
        <v>10</v>
      </c>
      <c r="F12707" t="s">
        <v>21632</v>
      </c>
    </row>
    <row r="12708" spans="1:6" x14ac:dyDescent="0.25">
      <c r="A12708" t="s">
        <v>5773</v>
      </c>
      <c r="B12708" s="100" t="s">
        <v>14133</v>
      </c>
      <c r="C12708" s="100"/>
      <c r="D12708" s="124">
        <v>15131</v>
      </c>
      <c r="E12708" s="157">
        <f>VLOOKUP(D12708,'SOAT LIQ'!$A$87:$C$3416,3,FALSE)</f>
        <v>10</v>
      </c>
      <c r="F12708" t="s">
        <v>21632</v>
      </c>
    </row>
    <row r="12709" spans="1:6" x14ac:dyDescent="0.25">
      <c r="A12709" t="s">
        <v>5904</v>
      </c>
      <c r="B12709" s="100" t="s">
        <v>14133</v>
      </c>
      <c r="C12709" s="100"/>
      <c r="D12709" s="124">
        <v>15131</v>
      </c>
      <c r="E12709" s="157">
        <f>VLOOKUP(D12709,'SOAT LIQ'!$A$87:$C$3416,3,FALSE)</f>
        <v>10</v>
      </c>
      <c r="F12709" t="s">
        <v>21632</v>
      </c>
    </row>
    <row r="12710" spans="1:6" x14ac:dyDescent="0.25">
      <c r="A12710" t="s">
        <v>5924</v>
      </c>
      <c r="B12710" s="100" t="s">
        <v>14134</v>
      </c>
      <c r="C12710" s="99" t="s">
        <v>14103</v>
      </c>
      <c r="D12710" s="124">
        <v>15131</v>
      </c>
      <c r="E12710" s="157">
        <f>VLOOKUP(D12710,'SOAT LIQ'!$A$87:$C$3416,3,FALSE)</f>
        <v>10</v>
      </c>
      <c r="F12710" t="s">
        <v>21632</v>
      </c>
    </row>
    <row r="12711" spans="1:6" x14ac:dyDescent="0.25">
      <c r="A12711" t="s">
        <v>5773</v>
      </c>
      <c r="B12711" s="100" t="s">
        <v>14134</v>
      </c>
      <c r="C12711" s="99" t="s">
        <v>14103</v>
      </c>
      <c r="D12711" s="124">
        <v>15131</v>
      </c>
      <c r="E12711" s="157">
        <f>VLOOKUP(D12711,'SOAT LIQ'!$A$87:$C$3416,3,FALSE)</f>
        <v>10</v>
      </c>
      <c r="F12711" t="s">
        <v>21632</v>
      </c>
    </row>
    <row r="12712" spans="1:6" x14ac:dyDescent="0.25">
      <c r="A12712" t="s">
        <v>8465</v>
      </c>
      <c r="B12712" s="100" t="s">
        <v>14134</v>
      </c>
      <c r="C12712" s="99" t="s">
        <v>14103</v>
      </c>
      <c r="D12712" s="124">
        <v>15131</v>
      </c>
      <c r="E12712" s="157">
        <f>VLOOKUP(D12712,'SOAT LIQ'!$A$87:$C$3416,3,FALSE)</f>
        <v>10</v>
      </c>
      <c r="F12712" t="s">
        <v>21632</v>
      </c>
    </row>
    <row r="12713" spans="1:6" x14ac:dyDescent="0.25">
      <c r="A12713" t="s">
        <v>5904</v>
      </c>
      <c r="B12713" s="100" t="s">
        <v>14134</v>
      </c>
      <c r="C12713" s="99" t="s">
        <v>14103</v>
      </c>
      <c r="D12713" s="124">
        <v>15131</v>
      </c>
      <c r="E12713" s="157">
        <f>VLOOKUP(D12713,'SOAT LIQ'!$A$87:$C$3416,3,FALSE)</f>
        <v>10</v>
      </c>
      <c r="F12713" t="s">
        <v>21632</v>
      </c>
    </row>
    <row r="12714" spans="1:6" x14ac:dyDescent="0.25">
      <c r="A12714" t="s">
        <v>5773</v>
      </c>
      <c r="B12714" s="100" t="s">
        <v>14135</v>
      </c>
      <c r="C12714" s="99" t="s">
        <v>14103</v>
      </c>
      <c r="D12714" s="124">
        <v>15131</v>
      </c>
      <c r="E12714" s="157">
        <f>VLOOKUP(D12714,'SOAT LIQ'!$A$87:$C$3416,3,FALSE)</f>
        <v>10</v>
      </c>
      <c r="F12714" t="s">
        <v>21632</v>
      </c>
    </row>
    <row r="12715" spans="1:6" x14ac:dyDescent="0.25">
      <c r="A12715" t="s">
        <v>5904</v>
      </c>
      <c r="B12715" s="100" t="s">
        <v>14135</v>
      </c>
      <c r="C12715" s="99" t="s">
        <v>14103</v>
      </c>
      <c r="D12715" s="124">
        <v>15131</v>
      </c>
      <c r="E12715" s="157">
        <f>VLOOKUP(D12715,'SOAT LIQ'!$A$87:$C$3416,3,FALSE)</f>
        <v>10</v>
      </c>
      <c r="F12715" t="s">
        <v>21632</v>
      </c>
    </row>
    <row r="12716" spans="1:6" x14ac:dyDescent="0.25">
      <c r="A12716" t="s">
        <v>5924</v>
      </c>
      <c r="B12716" s="100" t="s">
        <v>14135</v>
      </c>
      <c r="C12716" s="99" t="s">
        <v>14103</v>
      </c>
      <c r="D12716" s="124">
        <v>15131</v>
      </c>
      <c r="E12716" s="157">
        <f>VLOOKUP(D12716,'SOAT LIQ'!$A$87:$C$3416,3,FALSE)</f>
        <v>10</v>
      </c>
      <c r="F12716" t="s">
        <v>21632</v>
      </c>
    </row>
    <row r="12717" spans="1:6" x14ac:dyDescent="0.25">
      <c r="A12717" t="s">
        <v>8465</v>
      </c>
      <c r="B12717" s="100" t="s">
        <v>14135</v>
      </c>
      <c r="C12717" s="99" t="s">
        <v>14103</v>
      </c>
      <c r="D12717" s="124">
        <v>15131</v>
      </c>
      <c r="E12717" s="157">
        <f>VLOOKUP(D12717,'SOAT LIQ'!$A$87:$C$3416,3,FALSE)</f>
        <v>10</v>
      </c>
      <c r="F12717" t="s">
        <v>21632</v>
      </c>
    </row>
    <row r="12718" spans="1:6" x14ac:dyDescent="0.25">
      <c r="A12718" t="s">
        <v>5773</v>
      </c>
      <c r="B12718" s="100" t="s">
        <v>14135</v>
      </c>
      <c r="C12718" s="99" t="s">
        <v>14103</v>
      </c>
      <c r="D12718" s="124">
        <v>15131</v>
      </c>
      <c r="E12718" s="157">
        <f>VLOOKUP(D12718,'SOAT LIQ'!$A$87:$C$3416,3,FALSE)</f>
        <v>10</v>
      </c>
      <c r="F12718" t="s">
        <v>21632</v>
      </c>
    </row>
    <row r="12719" spans="1:6" x14ac:dyDescent="0.25">
      <c r="A12719" t="s">
        <v>5924</v>
      </c>
      <c r="B12719" s="100" t="s">
        <v>14136</v>
      </c>
      <c r="C12719" s="99" t="s">
        <v>14137</v>
      </c>
      <c r="D12719" s="124">
        <v>15133</v>
      </c>
      <c r="E12719" s="157">
        <f>VLOOKUP(D12719,'SOAT LIQ'!$A$87:$C$3416,3,FALSE)</f>
        <v>6</v>
      </c>
      <c r="F12719" t="s">
        <v>21632</v>
      </c>
    </row>
    <row r="12720" spans="1:6" x14ac:dyDescent="0.25">
      <c r="A12720" t="s">
        <v>5773</v>
      </c>
      <c r="B12720" s="100" t="s">
        <v>14136</v>
      </c>
      <c r="C12720" s="99" t="s">
        <v>14137</v>
      </c>
      <c r="D12720" s="124">
        <v>15133</v>
      </c>
      <c r="E12720" s="157">
        <f>VLOOKUP(D12720,'SOAT LIQ'!$A$87:$C$3416,3,FALSE)</f>
        <v>6</v>
      </c>
      <c r="F12720" t="s">
        <v>21632</v>
      </c>
    </row>
    <row r="12721" spans="1:6" x14ac:dyDescent="0.25">
      <c r="A12721" t="s">
        <v>5904</v>
      </c>
      <c r="B12721" s="100" t="s">
        <v>14136</v>
      </c>
      <c r="C12721" s="99" t="s">
        <v>14137</v>
      </c>
      <c r="D12721" s="124">
        <v>15133</v>
      </c>
      <c r="E12721" s="157">
        <f>VLOOKUP(D12721,'SOAT LIQ'!$A$87:$C$3416,3,FALSE)</f>
        <v>6</v>
      </c>
      <c r="F12721" t="s">
        <v>21632</v>
      </c>
    </row>
    <row r="12722" spans="1:6" x14ac:dyDescent="0.25">
      <c r="A12722" t="s">
        <v>5924</v>
      </c>
      <c r="B12722" s="100" t="s">
        <v>14138</v>
      </c>
      <c r="C12722" s="99" t="s">
        <v>14137</v>
      </c>
      <c r="D12722" s="124">
        <v>15133</v>
      </c>
      <c r="E12722" s="157">
        <f>VLOOKUP(D12722,'SOAT LIQ'!$A$87:$C$3416,3,FALSE)</f>
        <v>6</v>
      </c>
      <c r="F12722" t="s">
        <v>21632</v>
      </c>
    </row>
    <row r="12723" spans="1:6" x14ac:dyDescent="0.25">
      <c r="A12723" t="s">
        <v>5773</v>
      </c>
      <c r="B12723" s="100" t="s">
        <v>14138</v>
      </c>
      <c r="C12723" s="99" t="s">
        <v>14137</v>
      </c>
      <c r="D12723" s="124">
        <v>15133</v>
      </c>
      <c r="E12723" s="157">
        <f>VLOOKUP(D12723,'SOAT LIQ'!$A$87:$C$3416,3,FALSE)</f>
        <v>6</v>
      </c>
      <c r="F12723" t="s">
        <v>21632</v>
      </c>
    </row>
    <row r="12724" spans="1:6" x14ac:dyDescent="0.25">
      <c r="A12724" t="s">
        <v>5904</v>
      </c>
      <c r="B12724" s="100" t="s">
        <v>14138</v>
      </c>
      <c r="C12724" s="99" t="s">
        <v>14137</v>
      </c>
      <c r="D12724" s="124">
        <v>15133</v>
      </c>
      <c r="E12724" s="157">
        <f>VLOOKUP(D12724,'SOAT LIQ'!$A$87:$C$3416,3,FALSE)</f>
        <v>6</v>
      </c>
      <c r="F12724" t="s">
        <v>21632</v>
      </c>
    </row>
    <row r="12725" spans="1:6" x14ac:dyDescent="0.25">
      <c r="A12725" t="s">
        <v>5924</v>
      </c>
      <c r="B12725" s="100" t="s">
        <v>4058</v>
      </c>
      <c r="C12725" s="99" t="s">
        <v>14139</v>
      </c>
      <c r="D12725" s="124">
        <v>15140</v>
      </c>
      <c r="E12725" s="157">
        <f>VLOOKUP(D12725,'SOAT LIQ'!$A$87:$C$3416,3,FALSE)</f>
        <v>7</v>
      </c>
      <c r="F12725" t="s">
        <v>21632</v>
      </c>
    </row>
    <row r="12726" spans="1:6" x14ac:dyDescent="0.25">
      <c r="A12726" t="s">
        <v>5773</v>
      </c>
      <c r="B12726" s="100" t="s">
        <v>4058</v>
      </c>
      <c r="C12726" s="99" t="s">
        <v>14139</v>
      </c>
      <c r="D12726" s="124">
        <v>15140</v>
      </c>
      <c r="E12726" s="157">
        <f>VLOOKUP(D12726,'SOAT LIQ'!$A$87:$C$3416,3,FALSE)</f>
        <v>7</v>
      </c>
      <c r="F12726" t="s">
        <v>21632</v>
      </c>
    </row>
    <row r="12727" spans="1:6" x14ac:dyDescent="0.25">
      <c r="A12727" t="s">
        <v>5904</v>
      </c>
      <c r="B12727" s="100" t="s">
        <v>4058</v>
      </c>
      <c r="C12727" s="99" t="s">
        <v>14139</v>
      </c>
      <c r="D12727" s="124">
        <v>15140</v>
      </c>
      <c r="E12727" s="157">
        <f>VLOOKUP(D12727,'SOAT LIQ'!$A$87:$C$3416,3,FALSE)</f>
        <v>7</v>
      </c>
      <c r="F12727" t="s">
        <v>21632</v>
      </c>
    </row>
    <row r="12728" spans="1:6" x14ac:dyDescent="0.25">
      <c r="A12728" t="s">
        <v>11060</v>
      </c>
      <c r="B12728" s="100" t="s">
        <v>4058</v>
      </c>
      <c r="C12728" s="99" t="s">
        <v>14139</v>
      </c>
      <c r="D12728" s="124">
        <v>15140</v>
      </c>
      <c r="E12728" s="157">
        <f>VLOOKUP(D12728,'SOAT LIQ'!$A$87:$C$3416,3,FALSE)</f>
        <v>7</v>
      </c>
      <c r="F12728" t="s">
        <v>21632</v>
      </c>
    </row>
    <row r="12729" spans="1:6" x14ac:dyDescent="0.25">
      <c r="A12729" t="s">
        <v>5904</v>
      </c>
      <c r="B12729" s="100" t="s">
        <v>4058</v>
      </c>
      <c r="C12729" s="99" t="s">
        <v>14139</v>
      </c>
      <c r="D12729" s="124">
        <v>15140</v>
      </c>
      <c r="E12729" s="157">
        <f>VLOOKUP(D12729,'SOAT LIQ'!$A$87:$C$3416,3,FALSE)</f>
        <v>7</v>
      </c>
      <c r="F12729" t="s">
        <v>21632</v>
      </c>
    </row>
    <row r="12730" spans="1:6" x14ac:dyDescent="0.25">
      <c r="A12730" t="s">
        <v>11061</v>
      </c>
      <c r="B12730" s="100" t="s">
        <v>4058</v>
      </c>
      <c r="C12730" s="99" t="s">
        <v>14139</v>
      </c>
      <c r="D12730" s="124">
        <v>15140</v>
      </c>
      <c r="E12730" s="157">
        <f>VLOOKUP(D12730,'SOAT LIQ'!$A$87:$C$3416,3,FALSE)</f>
        <v>7</v>
      </c>
      <c r="F12730" t="s">
        <v>21632</v>
      </c>
    </row>
    <row r="12731" spans="1:6" x14ac:dyDescent="0.25">
      <c r="A12731" t="s">
        <v>5924</v>
      </c>
      <c r="B12731" s="100" t="s">
        <v>4559</v>
      </c>
      <c r="C12731" s="99" t="s">
        <v>13908</v>
      </c>
      <c r="D12731" s="124">
        <v>15140</v>
      </c>
      <c r="E12731" s="157">
        <f>VLOOKUP(D12731,'SOAT LIQ'!$A$87:$C$3416,3,FALSE)</f>
        <v>7</v>
      </c>
      <c r="F12731" t="s">
        <v>21632</v>
      </c>
    </row>
    <row r="12732" spans="1:6" x14ac:dyDescent="0.25">
      <c r="A12732" t="s">
        <v>5773</v>
      </c>
      <c r="B12732" s="100" t="s">
        <v>4559</v>
      </c>
      <c r="C12732" s="99" t="s">
        <v>13908</v>
      </c>
      <c r="D12732" s="124">
        <v>15140</v>
      </c>
      <c r="E12732" s="157">
        <f>VLOOKUP(D12732,'SOAT LIQ'!$A$87:$C$3416,3,FALSE)</f>
        <v>7</v>
      </c>
      <c r="F12732" t="s">
        <v>21632</v>
      </c>
    </row>
    <row r="12733" spans="1:6" x14ac:dyDescent="0.25">
      <c r="A12733" t="s">
        <v>5904</v>
      </c>
      <c r="B12733" s="100" t="s">
        <v>4559</v>
      </c>
      <c r="C12733" s="99" t="s">
        <v>13908</v>
      </c>
      <c r="D12733" s="124">
        <v>15140</v>
      </c>
      <c r="E12733" s="157">
        <f>VLOOKUP(D12733,'SOAT LIQ'!$A$87:$C$3416,3,FALSE)</f>
        <v>7</v>
      </c>
      <c r="F12733" t="s">
        <v>21632</v>
      </c>
    </row>
    <row r="12734" spans="1:6" x14ac:dyDescent="0.25">
      <c r="A12734" t="s">
        <v>5904</v>
      </c>
      <c r="B12734" s="100" t="s">
        <v>4559</v>
      </c>
      <c r="C12734" s="99" t="s">
        <v>13908</v>
      </c>
      <c r="D12734" s="124">
        <v>15140</v>
      </c>
      <c r="E12734" s="157">
        <f>VLOOKUP(D12734,'SOAT LIQ'!$A$87:$C$3416,3,FALSE)</f>
        <v>7</v>
      </c>
      <c r="F12734" t="s">
        <v>21632</v>
      </c>
    </row>
    <row r="12735" spans="1:6" x14ac:dyDescent="0.25">
      <c r="A12735" t="s">
        <v>11060</v>
      </c>
      <c r="B12735" s="100" t="s">
        <v>4559</v>
      </c>
      <c r="C12735" s="99" t="s">
        <v>13908</v>
      </c>
      <c r="D12735" s="124">
        <v>15140</v>
      </c>
      <c r="E12735" s="157">
        <f>VLOOKUP(D12735,'SOAT LIQ'!$A$87:$C$3416,3,FALSE)</f>
        <v>7</v>
      </c>
      <c r="F12735" t="s">
        <v>21632</v>
      </c>
    </row>
    <row r="12736" spans="1:6" x14ac:dyDescent="0.25">
      <c r="A12736" t="s">
        <v>5924</v>
      </c>
      <c r="B12736" s="100" t="s">
        <v>14141</v>
      </c>
      <c r="C12736" s="99" t="s">
        <v>14140</v>
      </c>
      <c r="D12736" s="124">
        <v>15140</v>
      </c>
      <c r="E12736" s="157">
        <f>VLOOKUP(D12736,'SOAT LIQ'!$A$87:$C$3416,3,FALSE)</f>
        <v>7</v>
      </c>
      <c r="F12736" t="s">
        <v>21632</v>
      </c>
    </row>
    <row r="12737" spans="1:6" x14ac:dyDescent="0.25">
      <c r="A12737" t="s">
        <v>5773</v>
      </c>
      <c r="B12737" s="100" t="s">
        <v>14141</v>
      </c>
      <c r="C12737" s="99" t="s">
        <v>14140</v>
      </c>
      <c r="D12737" s="124">
        <v>15140</v>
      </c>
      <c r="E12737" s="157">
        <f>VLOOKUP(D12737,'SOAT LIQ'!$A$87:$C$3416,3,FALSE)</f>
        <v>7</v>
      </c>
      <c r="F12737" t="s">
        <v>21632</v>
      </c>
    </row>
    <row r="12738" spans="1:6" x14ac:dyDescent="0.25">
      <c r="A12738" t="s">
        <v>5904</v>
      </c>
      <c r="B12738" s="100" t="s">
        <v>14141</v>
      </c>
      <c r="C12738" s="99" t="s">
        <v>14140</v>
      </c>
      <c r="D12738" s="124">
        <v>15140</v>
      </c>
      <c r="E12738" s="157">
        <f>VLOOKUP(D12738,'SOAT LIQ'!$A$87:$C$3416,3,FALSE)</f>
        <v>7</v>
      </c>
      <c r="F12738" t="s">
        <v>21632</v>
      </c>
    </row>
    <row r="12739" spans="1:6" x14ac:dyDescent="0.25">
      <c r="A12739" t="s">
        <v>11060</v>
      </c>
      <c r="B12739" s="100" t="s">
        <v>14141</v>
      </c>
      <c r="C12739" s="99" t="s">
        <v>14140</v>
      </c>
      <c r="D12739" s="124">
        <v>15140</v>
      </c>
      <c r="E12739" s="157">
        <f>VLOOKUP(D12739,'SOAT LIQ'!$A$87:$C$3416,3,FALSE)</f>
        <v>7</v>
      </c>
      <c r="F12739" t="s">
        <v>21632</v>
      </c>
    </row>
    <row r="12740" spans="1:6" x14ac:dyDescent="0.25">
      <c r="A12740" t="s">
        <v>5904</v>
      </c>
      <c r="B12740" s="100" t="s">
        <v>14141</v>
      </c>
      <c r="C12740" s="99" t="s">
        <v>14140</v>
      </c>
      <c r="D12740" s="124">
        <v>15140</v>
      </c>
      <c r="E12740" s="157">
        <f>VLOOKUP(D12740,'SOAT LIQ'!$A$87:$C$3416,3,FALSE)</f>
        <v>7</v>
      </c>
      <c r="F12740" t="s">
        <v>21632</v>
      </c>
    </row>
    <row r="12741" spans="1:6" x14ac:dyDescent="0.25">
      <c r="A12741" t="s">
        <v>11061</v>
      </c>
      <c r="B12741" s="100" t="s">
        <v>14141</v>
      </c>
      <c r="C12741" s="99" t="s">
        <v>14140</v>
      </c>
      <c r="D12741" s="124">
        <v>15140</v>
      </c>
      <c r="E12741" s="157">
        <f>VLOOKUP(D12741,'SOAT LIQ'!$A$87:$C$3416,3,FALSE)</f>
        <v>7</v>
      </c>
      <c r="F12741" t="s">
        <v>21632</v>
      </c>
    </row>
    <row r="12742" spans="1:6" x14ac:dyDescent="0.25">
      <c r="A12742" t="s">
        <v>5924</v>
      </c>
      <c r="B12742" s="100" t="s">
        <v>14142</v>
      </c>
      <c r="C12742" s="99" t="s">
        <v>14140</v>
      </c>
      <c r="D12742" s="124">
        <v>15140</v>
      </c>
      <c r="E12742" s="157">
        <f>VLOOKUP(D12742,'SOAT LIQ'!$A$87:$C$3416,3,FALSE)</f>
        <v>7</v>
      </c>
      <c r="F12742" t="s">
        <v>21632</v>
      </c>
    </row>
    <row r="12743" spans="1:6" x14ac:dyDescent="0.25">
      <c r="A12743" t="s">
        <v>5773</v>
      </c>
      <c r="B12743" s="100" t="s">
        <v>14142</v>
      </c>
      <c r="C12743" s="99" t="s">
        <v>14140</v>
      </c>
      <c r="D12743" s="124">
        <v>15140</v>
      </c>
      <c r="E12743" s="157">
        <f>VLOOKUP(D12743,'SOAT LIQ'!$A$87:$C$3416,3,FALSE)</f>
        <v>7</v>
      </c>
      <c r="F12743" t="s">
        <v>21632</v>
      </c>
    </row>
    <row r="12744" spans="1:6" x14ac:dyDescent="0.25">
      <c r="A12744" t="s">
        <v>5904</v>
      </c>
      <c r="B12744" s="100" t="s">
        <v>14142</v>
      </c>
      <c r="C12744" s="99" t="s">
        <v>14140</v>
      </c>
      <c r="D12744" s="124">
        <v>15140</v>
      </c>
      <c r="E12744" s="157">
        <f>VLOOKUP(D12744,'SOAT LIQ'!$A$87:$C$3416,3,FALSE)</f>
        <v>7</v>
      </c>
      <c r="F12744" t="s">
        <v>21632</v>
      </c>
    </row>
    <row r="12745" spans="1:6" x14ac:dyDescent="0.25">
      <c r="A12745" t="s">
        <v>11060</v>
      </c>
      <c r="B12745" s="100" t="s">
        <v>14142</v>
      </c>
      <c r="C12745" s="99" t="s">
        <v>14140</v>
      </c>
      <c r="D12745" s="124">
        <v>15140</v>
      </c>
      <c r="E12745" s="157">
        <f>VLOOKUP(D12745,'SOAT LIQ'!$A$87:$C$3416,3,FALSE)</f>
        <v>7</v>
      </c>
      <c r="F12745" t="s">
        <v>21632</v>
      </c>
    </row>
    <row r="12746" spans="1:6" x14ac:dyDescent="0.25">
      <c r="A12746" t="s">
        <v>5904</v>
      </c>
      <c r="B12746" s="100" t="s">
        <v>14142</v>
      </c>
      <c r="C12746" s="99" t="s">
        <v>14140</v>
      </c>
      <c r="D12746" s="124">
        <v>15140</v>
      </c>
      <c r="E12746" s="157">
        <f>VLOOKUP(D12746,'SOAT LIQ'!$A$87:$C$3416,3,FALSE)</f>
        <v>7</v>
      </c>
      <c r="F12746" t="s">
        <v>21632</v>
      </c>
    </row>
    <row r="12747" spans="1:6" x14ac:dyDescent="0.25">
      <c r="A12747" t="s">
        <v>5773</v>
      </c>
      <c r="B12747" s="100" t="s">
        <v>14142</v>
      </c>
      <c r="C12747" s="99" t="s">
        <v>14140</v>
      </c>
      <c r="D12747" s="124">
        <v>15140</v>
      </c>
      <c r="E12747" s="157">
        <f>VLOOKUP(D12747,'SOAT LIQ'!$A$87:$C$3416,3,FALSE)</f>
        <v>7</v>
      </c>
      <c r="F12747" t="s">
        <v>21632</v>
      </c>
    </row>
    <row r="12748" spans="1:6" x14ac:dyDescent="0.25">
      <c r="A12748" t="s">
        <v>11061</v>
      </c>
      <c r="B12748" s="100" t="s">
        <v>14142</v>
      </c>
      <c r="C12748" s="99" t="s">
        <v>14140</v>
      </c>
      <c r="D12748" s="124">
        <v>15140</v>
      </c>
      <c r="E12748" s="157">
        <f>VLOOKUP(D12748,'SOAT LIQ'!$A$87:$C$3416,3,FALSE)</f>
        <v>7</v>
      </c>
      <c r="F12748" t="s">
        <v>21632</v>
      </c>
    </row>
    <row r="12749" spans="1:6" x14ac:dyDescent="0.25">
      <c r="A12749" t="s">
        <v>5773</v>
      </c>
      <c r="B12749" s="100" t="s">
        <v>4059</v>
      </c>
      <c r="C12749" s="99" t="s">
        <v>14143</v>
      </c>
      <c r="D12749" s="124">
        <v>15240</v>
      </c>
      <c r="E12749" s="157">
        <f>VLOOKUP(D12749,'SOAT LIQ'!$A$87:$C$3416,3,FALSE)</f>
        <v>10</v>
      </c>
      <c r="F12749" t="s">
        <v>21632</v>
      </c>
    </row>
    <row r="12750" spans="1:6" x14ac:dyDescent="0.25">
      <c r="A12750" t="s">
        <v>5904</v>
      </c>
      <c r="B12750" s="100" t="s">
        <v>4059</v>
      </c>
      <c r="C12750" s="99" t="s">
        <v>14143</v>
      </c>
      <c r="D12750" s="124">
        <v>15240</v>
      </c>
      <c r="E12750" s="157">
        <f>VLOOKUP(D12750,'SOAT LIQ'!$A$87:$C$3416,3,FALSE)</f>
        <v>10</v>
      </c>
      <c r="F12750" t="s">
        <v>21632</v>
      </c>
    </row>
    <row r="12751" spans="1:6" x14ac:dyDescent="0.25">
      <c r="A12751" t="s">
        <v>11060</v>
      </c>
      <c r="B12751" s="100" t="s">
        <v>4059</v>
      </c>
      <c r="C12751" s="99" t="s">
        <v>14143</v>
      </c>
      <c r="D12751" s="124">
        <v>15240</v>
      </c>
      <c r="E12751" s="157">
        <f>VLOOKUP(D12751,'SOAT LIQ'!$A$87:$C$3416,3,FALSE)</f>
        <v>10</v>
      </c>
      <c r="F12751" t="s">
        <v>21632</v>
      </c>
    </row>
    <row r="12752" spans="1:6" x14ac:dyDescent="0.25">
      <c r="A12752" t="s">
        <v>5904</v>
      </c>
      <c r="B12752" s="100" t="s">
        <v>4059</v>
      </c>
      <c r="C12752" s="99" t="s">
        <v>14143</v>
      </c>
      <c r="D12752" s="124">
        <v>15240</v>
      </c>
      <c r="E12752" s="157">
        <f>VLOOKUP(D12752,'SOAT LIQ'!$A$87:$C$3416,3,FALSE)</f>
        <v>10</v>
      </c>
      <c r="F12752" t="s">
        <v>21632</v>
      </c>
    </row>
    <row r="12753" spans="1:6" x14ac:dyDescent="0.25">
      <c r="A12753" t="s">
        <v>11061</v>
      </c>
      <c r="B12753" s="100" t="s">
        <v>4059</v>
      </c>
      <c r="C12753" s="99" t="s">
        <v>14143</v>
      </c>
      <c r="D12753" s="124">
        <v>15240</v>
      </c>
      <c r="E12753" s="157">
        <f>VLOOKUP(D12753,'SOAT LIQ'!$A$87:$C$3416,3,FALSE)</f>
        <v>10</v>
      </c>
      <c r="F12753" t="s">
        <v>21632</v>
      </c>
    </row>
    <row r="12754" spans="1:6" x14ac:dyDescent="0.25">
      <c r="A12754" t="s">
        <v>5773</v>
      </c>
      <c r="B12754" s="100" t="s">
        <v>4060</v>
      </c>
      <c r="C12754" s="99" t="s">
        <v>14144</v>
      </c>
      <c r="D12754" s="124">
        <v>15240</v>
      </c>
      <c r="E12754" s="157">
        <f>VLOOKUP(D12754,'SOAT LIQ'!$A$87:$C$3416,3,FALSE)</f>
        <v>10</v>
      </c>
      <c r="F12754" t="s">
        <v>21632</v>
      </c>
    </row>
    <row r="12755" spans="1:6" x14ac:dyDescent="0.25">
      <c r="A12755" t="s">
        <v>5904</v>
      </c>
      <c r="B12755" s="100" t="s">
        <v>4060</v>
      </c>
      <c r="C12755" s="99" t="s">
        <v>14144</v>
      </c>
      <c r="D12755" s="124">
        <v>15240</v>
      </c>
      <c r="E12755" s="157">
        <f>VLOOKUP(D12755,'SOAT LIQ'!$A$87:$C$3416,3,FALSE)</f>
        <v>10</v>
      </c>
      <c r="F12755" t="s">
        <v>21632</v>
      </c>
    </row>
    <row r="12756" spans="1:6" x14ac:dyDescent="0.25">
      <c r="A12756" t="s">
        <v>11060</v>
      </c>
      <c r="B12756" s="100" t="s">
        <v>4060</v>
      </c>
      <c r="C12756" s="99" t="s">
        <v>14144</v>
      </c>
      <c r="D12756" s="124">
        <v>15240</v>
      </c>
      <c r="E12756" s="157">
        <f>VLOOKUP(D12756,'SOAT LIQ'!$A$87:$C$3416,3,FALSE)</f>
        <v>10</v>
      </c>
      <c r="F12756" t="s">
        <v>21632</v>
      </c>
    </row>
    <row r="12757" spans="1:6" x14ac:dyDescent="0.25">
      <c r="A12757" t="s">
        <v>5904</v>
      </c>
      <c r="B12757" s="100" t="s">
        <v>4060</v>
      </c>
      <c r="C12757" s="99" t="s">
        <v>14144</v>
      </c>
      <c r="D12757" s="124">
        <v>15240</v>
      </c>
      <c r="E12757" s="157">
        <f>VLOOKUP(D12757,'SOAT LIQ'!$A$87:$C$3416,3,FALSE)</f>
        <v>10</v>
      </c>
      <c r="F12757" t="s">
        <v>21632</v>
      </c>
    </row>
    <row r="12758" spans="1:6" x14ac:dyDescent="0.25">
      <c r="A12758" t="s">
        <v>11061</v>
      </c>
      <c r="B12758" s="100" t="s">
        <v>4060</v>
      </c>
      <c r="C12758" s="99" t="s">
        <v>14144</v>
      </c>
      <c r="D12758" s="124">
        <v>15240</v>
      </c>
      <c r="E12758" s="157">
        <f>VLOOKUP(D12758,'SOAT LIQ'!$A$87:$C$3416,3,FALSE)</f>
        <v>10</v>
      </c>
      <c r="F12758" t="s">
        <v>21632</v>
      </c>
    </row>
    <row r="12759" spans="1:6" x14ac:dyDescent="0.25">
      <c r="A12759" t="s">
        <v>5924</v>
      </c>
      <c r="B12759" s="100" t="s">
        <v>14146</v>
      </c>
      <c r="C12759" s="99" t="s">
        <v>14145</v>
      </c>
      <c r="D12759" s="124">
        <v>15241</v>
      </c>
      <c r="E12759" s="157">
        <f>VLOOKUP(D12759,'SOAT LIQ'!$A$87:$C$3416,3,FALSE)</f>
        <v>13</v>
      </c>
      <c r="F12759" t="s">
        <v>21632</v>
      </c>
    </row>
    <row r="12760" spans="1:6" x14ac:dyDescent="0.25">
      <c r="A12760" t="s">
        <v>5773</v>
      </c>
      <c r="B12760" s="100" t="s">
        <v>14146</v>
      </c>
      <c r="C12760" s="99" t="s">
        <v>14145</v>
      </c>
      <c r="D12760" s="124">
        <v>15241</v>
      </c>
      <c r="E12760" s="157">
        <f>VLOOKUP(D12760,'SOAT LIQ'!$A$87:$C$3416,3,FALSE)</f>
        <v>13</v>
      </c>
      <c r="F12760" t="s">
        <v>21632</v>
      </c>
    </row>
    <row r="12761" spans="1:6" x14ac:dyDescent="0.25">
      <c r="A12761" t="s">
        <v>5904</v>
      </c>
      <c r="B12761" s="100" t="s">
        <v>14146</v>
      </c>
      <c r="C12761" s="99" t="s">
        <v>14145</v>
      </c>
      <c r="D12761" s="124">
        <v>15241</v>
      </c>
      <c r="E12761" s="157">
        <f>VLOOKUP(D12761,'SOAT LIQ'!$A$87:$C$3416,3,FALSE)</f>
        <v>13</v>
      </c>
      <c r="F12761" t="s">
        <v>21632</v>
      </c>
    </row>
    <row r="12762" spans="1:6" x14ac:dyDescent="0.25">
      <c r="A12762" t="s">
        <v>5924</v>
      </c>
      <c r="B12762" s="100" t="s">
        <v>14148</v>
      </c>
      <c r="C12762" s="99" t="s">
        <v>14147</v>
      </c>
      <c r="D12762" s="124">
        <v>15241</v>
      </c>
      <c r="E12762" s="157">
        <f>VLOOKUP(D12762,'SOAT LIQ'!$A$87:$C$3416,3,FALSE)</f>
        <v>13</v>
      </c>
      <c r="F12762" t="s">
        <v>21632</v>
      </c>
    </row>
    <row r="12763" spans="1:6" x14ac:dyDescent="0.25">
      <c r="A12763" t="s">
        <v>5773</v>
      </c>
      <c r="B12763" s="100" t="s">
        <v>14148</v>
      </c>
      <c r="C12763" s="99" t="s">
        <v>14147</v>
      </c>
      <c r="D12763" s="124">
        <v>15241</v>
      </c>
      <c r="E12763" s="157">
        <f>VLOOKUP(D12763,'SOAT LIQ'!$A$87:$C$3416,3,FALSE)</f>
        <v>13</v>
      </c>
      <c r="F12763" t="s">
        <v>21632</v>
      </c>
    </row>
    <row r="12764" spans="1:6" x14ac:dyDescent="0.25">
      <c r="A12764" t="s">
        <v>5904</v>
      </c>
      <c r="B12764" s="100" t="s">
        <v>14148</v>
      </c>
      <c r="C12764" s="99" t="s">
        <v>14147</v>
      </c>
      <c r="D12764" s="124">
        <v>15241</v>
      </c>
      <c r="E12764" s="157">
        <f>VLOOKUP(D12764,'SOAT LIQ'!$A$87:$C$3416,3,FALSE)</f>
        <v>13</v>
      </c>
      <c r="F12764" t="s">
        <v>21632</v>
      </c>
    </row>
    <row r="12765" spans="1:6" x14ac:dyDescent="0.25">
      <c r="A12765" t="s">
        <v>5924</v>
      </c>
      <c r="B12765" s="100" t="s">
        <v>14149</v>
      </c>
      <c r="C12765" s="99" t="s">
        <v>13914</v>
      </c>
      <c r="D12765" s="124">
        <v>15242</v>
      </c>
      <c r="E12765" s="157">
        <f>VLOOKUP(D12765,'SOAT LIQ'!$A$87:$C$3416,3,FALSE)</f>
        <v>20</v>
      </c>
      <c r="F12765" t="s">
        <v>21632</v>
      </c>
    </row>
    <row r="12766" spans="1:6" x14ac:dyDescent="0.25">
      <c r="A12766" t="s">
        <v>5773</v>
      </c>
      <c r="B12766" s="100" t="s">
        <v>14149</v>
      </c>
      <c r="C12766" s="99" t="s">
        <v>13914</v>
      </c>
      <c r="D12766" s="124">
        <v>15242</v>
      </c>
      <c r="E12766" s="157">
        <f>VLOOKUP(D12766,'SOAT LIQ'!$A$87:$C$3416,3,FALSE)</f>
        <v>20</v>
      </c>
      <c r="F12766" t="s">
        <v>21632</v>
      </c>
    </row>
    <row r="12767" spans="1:6" x14ac:dyDescent="0.25">
      <c r="A12767" t="s">
        <v>8469</v>
      </c>
      <c r="B12767" s="100" t="s">
        <v>14149</v>
      </c>
      <c r="C12767" s="99" t="s">
        <v>13914</v>
      </c>
      <c r="D12767" s="124">
        <v>15242</v>
      </c>
      <c r="E12767" s="157">
        <f>VLOOKUP(D12767,'SOAT LIQ'!$A$87:$C$3416,3,FALSE)</f>
        <v>20</v>
      </c>
      <c r="F12767" t="s">
        <v>21632</v>
      </c>
    </row>
    <row r="12768" spans="1:6" x14ac:dyDescent="0.25">
      <c r="A12768" t="s">
        <v>5904</v>
      </c>
      <c r="B12768" s="100" t="s">
        <v>14149</v>
      </c>
      <c r="C12768" s="99" t="s">
        <v>13914</v>
      </c>
      <c r="D12768" s="124">
        <v>15242</v>
      </c>
      <c r="E12768" s="157">
        <f>VLOOKUP(D12768,'SOAT LIQ'!$A$87:$C$3416,3,FALSE)</f>
        <v>20</v>
      </c>
      <c r="F12768" t="s">
        <v>21632</v>
      </c>
    </row>
    <row r="12769" spans="1:6" x14ac:dyDescent="0.25">
      <c r="A12769" t="s">
        <v>5924</v>
      </c>
      <c r="B12769" s="100" t="s">
        <v>14151</v>
      </c>
      <c r="C12769" s="99" t="s">
        <v>14150</v>
      </c>
      <c r="D12769" s="124">
        <v>15242</v>
      </c>
      <c r="E12769" s="157">
        <f>VLOOKUP(D12769,'SOAT LIQ'!$A$87:$C$3416,3,FALSE)</f>
        <v>20</v>
      </c>
      <c r="F12769" t="s">
        <v>21632</v>
      </c>
    </row>
    <row r="12770" spans="1:6" x14ac:dyDescent="0.25">
      <c r="A12770" t="s">
        <v>5773</v>
      </c>
      <c r="B12770" s="100" t="s">
        <v>14151</v>
      </c>
      <c r="C12770" s="99" t="s">
        <v>14150</v>
      </c>
      <c r="D12770" s="124">
        <v>15242</v>
      </c>
      <c r="E12770" s="157">
        <f>VLOOKUP(D12770,'SOAT LIQ'!$A$87:$C$3416,3,FALSE)</f>
        <v>20</v>
      </c>
      <c r="F12770" t="s">
        <v>21632</v>
      </c>
    </row>
    <row r="12771" spans="1:6" x14ac:dyDescent="0.25">
      <c r="A12771" t="s">
        <v>5904</v>
      </c>
      <c r="B12771" s="100" t="s">
        <v>14151</v>
      </c>
      <c r="C12771" s="99" t="s">
        <v>14150</v>
      </c>
      <c r="D12771" s="124">
        <v>15242</v>
      </c>
      <c r="E12771" s="157">
        <f>VLOOKUP(D12771,'SOAT LIQ'!$A$87:$C$3416,3,FALSE)</f>
        <v>20</v>
      </c>
      <c r="F12771" t="s">
        <v>21632</v>
      </c>
    </row>
    <row r="12772" spans="1:6" x14ac:dyDescent="0.25">
      <c r="A12772" t="s">
        <v>5773</v>
      </c>
      <c r="B12772" s="100" t="s">
        <v>14153</v>
      </c>
      <c r="C12772" s="99" t="s">
        <v>14152</v>
      </c>
      <c r="D12772" s="124">
        <v>15242</v>
      </c>
      <c r="E12772" s="157">
        <f>VLOOKUP(D12772,'SOAT LIQ'!$A$87:$C$3416,3,FALSE)</f>
        <v>20</v>
      </c>
      <c r="F12772" t="s">
        <v>21632</v>
      </c>
    </row>
    <row r="12773" spans="1:6" x14ac:dyDescent="0.25">
      <c r="A12773" t="s">
        <v>5904</v>
      </c>
      <c r="B12773" s="100" t="s">
        <v>14153</v>
      </c>
      <c r="C12773" s="99" t="s">
        <v>14152</v>
      </c>
      <c r="D12773" s="124">
        <v>15242</v>
      </c>
      <c r="E12773" s="157">
        <f>VLOOKUP(D12773,'SOAT LIQ'!$A$87:$C$3416,3,FALSE)</f>
        <v>20</v>
      </c>
      <c r="F12773" t="s">
        <v>21632</v>
      </c>
    </row>
    <row r="12774" spans="1:6" x14ac:dyDescent="0.25">
      <c r="A12774" t="s">
        <v>5809</v>
      </c>
      <c r="B12774" s="100" t="s">
        <v>14153</v>
      </c>
      <c r="C12774" s="99" t="s">
        <v>14152</v>
      </c>
      <c r="D12774" s="124">
        <v>15242</v>
      </c>
      <c r="E12774" s="157">
        <f>VLOOKUP(D12774,'SOAT LIQ'!$A$87:$C$3416,3,FALSE)</f>
        <v>20</v>
      </c>
      <c r="F12774" t="s">
        <v>21632</v>
      </c>
    </row>
    <row r="12775" spans="1:6" x14ac:dyDescent="0.25">
      <c r="A12775" t="s">
        <v>5773</v>
      </c>
      <c r="B12775" s="100" t="s">
        <v>14154</v>
      </c>
      <c r="C12775" s="99" t="s">
        <v>13914</v>
      </c>
      <c r="D12775" s="124">
        <v>15242</v>
      </c>
      <c r="E12775" s="157">
        <f>VLOOKUP(D12775,'SOAT LIQ'!$A$87:$C$3416,3,FALSE)</f>
        <v>20</v>
      </c>
      <c r="F12775" t="s">
        <v>21632</v>
      </c>
    </row>
    <row r="12776" spans="1:6" x14ac:dyDescent="0.25">
      <c r="A12776" t="s">
        <v>5904</v>
      </c>
      <c r="B12776" s="100" t="s">
        <v>14154</v>
      </c>
      <c r="C12776" s="99" t="s">
        <v>13914</v>
      </c>
      <c r="D12776" s="124">
        <v>15242</v>
      </c>
      <c r="E12776" s="157">
        <f>VLOOKUP(D12776,'SOAT LIQ'!$A$87:$C$3416,3,FALSE)</f>
        <v>20</v>
      </c>
      <c r="F12776" t="s">
        <v>21632</v>
      </c>
    </row>
    <row r="12777" spans="1:6" x14ac:dyDescent="0.25">
      <c r="A12777" t="s">
        <v>5924</v>
      </c>
      <c r="B12777" s="100" t="s">
        <v>14154</v>
      </c>
      <c r="C12777" s="99" t="s">
        <v>13914</v>
      </c>
      <c r="D12777" s="124">
        <v>15242</v>
      </c>
      <c r="E12777" s="157">
        <f>VLOOKUP(D12777,'SOAT LIQ'!$A$87:$C$3416,3,FALSE)</f>
        <v>20</v>
      </c>
      <c r="F12777" t="s">
        <v>21632</v>
      </c>
    </row>
    <row r="12778" spans="1:6" x14ac:dyDescent="0.25">
      <c r="A12778" t="s">
        <v>5924</v>
      </c>
      <c r="B12778" s="100" t="s">
        <v>4061</v>
      </c>
      <c r="C12778" s="99" t="s">
        <v>14155</v>
      </c>
      <c r="D12778" s="124">
        <v>15140</v>
      </c>
      <c r="E12778" s="157">
        <f>VLOOKUP(D12778,'SOAT LIQ'!$A$87:$C$3416,3,FALSE)</f>
        <v>7</v>
      </c>
      <c r="F12778" t="s">
        <v>21632</v>
      </c>
    </row>
    <row r="12779" spans="1:6" x14ac:dyDescent="0.25">
      <c r="A12779" t="s">
        <v>5773</v>
      </c>
      <c r="B12779" s="100" t="s">
        <v>4061</v>
      </c>
      <c r="C12779" s="99" t="s">
        <v>14155</v>
      </c>
      <c r="D12779" s="124">
        <v>15140</v>
      </c>
      <c r="E12779" s="157">
        <f>VLOOKUP(D12779,'SOAT LIQ'!$A$87:$C$3416,3,FALSE)</f>
        <v>7</v>
      </c>
      <c r="F12779" t="s">
        <v>21632</v>
      </c>
    </row>
    <row r="12780" spans="1:6" x14ac:dyDescent="0.25">
      <c r="A12780" t="s">
        <v>5904</v>
      </c>
      <c r="B12780" s="100" t="s">
        <v>4061</v>
      </c>
      <c r="C12780" s="99" t="s">
        <v>14155</v>
      </c>
      <c r="D12780" s="124">
        <v>15140</v>
      </c>
      <c r="E12780" s="157">
        <f>VLOOKUP(D12780,'SOAT LIQ'!$A$87:$C$3416,3,FALSE)</f>
        <v>7</v>
      </c>
      <c r="F12780" t="s">
        <v>21632</v>
      </c>
    </row>
    <row r="12781" spans="1:6" x14ac:dyDescent="0.25">
      <c r="A12781" t="s">
        <v>11060</v>
      </c>
      <c r="B12781" s="100" t="s">
        <v>4061</v>
      </c>
      <c r="C12781" s="99" t="s">
        <v>14155</v>
      </c>
      <c r="D12781" s="124">
        <v>15140</v>
      </c>
      <c r="E12781" s="157">
        <f>VLOOKUP(D12781,'SOAT LIQ'!$A$87:$C$3416,3,FALSE)</f>
        <v>7</v>
      </c>
      <c r="F12781" t="s">
        <v>21632</v>
      </c>
    </row>
    <row r="12782" spans="1:6" x14ac:dyDescent="0.25">
      <c r="A12782" t="s">
        <v>5904</v>
      </c>
      <c r="B12782" s="100" t="s">
        <v>4061</v>
      </c>
      <c r="C12782" s="99" t="s">
        <v>14155</v>
      </c>
      <c r="D12782" s="124">
        <v>15140</v>
      </c>
      <c r="E12782" s="157">
        <f>VLOOKUP(D12782,'SOAT LIQ'!$A$87:$C$3416,3,FALSE)</f>
        <v>7</v>
      </c>
      <c r="F12782" t="s">
        <v>21632</v>
      </c>
    </row>
    <row r="12783" spans="1:6" x14ac:dyDescent="0.25">
      <c r="A12783" t="s">
        <v>11061</v>
      </c>
      <c r="B12783" s="100" t="s">
        <v>4061</v>
      </c>
      <c r="C12783" s="99" t="s">
        <v>14155</v>
      </c>
      <c r="D12783" s="124">
        <v>15140</v>
      </c>
      <c r="E12783" s="157">
        <f>VLOOKUP(D12783,'SOAT LIQ'!$A$87:$C$3416,3,FALSE)</f>
        <v>7</v>
      </c>
      <c r="F12783" t="s">
        <v>21632</v>
      </c>
    </row>
    <row r="12784" spans="1:6" x14ac:dyDescent="0.25">
      <c r="A12784" t="s">
        <v>5924</v>
      </c>
      <c r="B12784" s="100" t="s">
        <v>4570</v>
      </c>
      <c r="C12784" s="99" t="s">
        <v>14156</v>
      </c>
      <c r="D12784" s="124">
        <v>15140</v>
      </c>
      <c r="E12784" s="157">
        <f>VLOOKUP(D12784,'SOAT LIQ'!$A$87:$C$3416,3,FALSE)</f>
        <v>7</v>
      </c>
      <c r="F12784" t="s">
        <v>21632</v>
      </c>
    </row>
    <row r="12785" spans="1:6" x14ac:dyDescent="0.25">
      <c r="A12785" t="s">
        <v>5773</v>
      </c>
      <c r="B12785" s="100" t="s">
        <v>4570</v>
      </c>
      <c r="C12785" s="99" t="s">
        <v>14156</v>
      </c>
      <c r="D12785" s="124">
        <v>15140</v>
      </c>
      <c r="E12785" s="157">
        <f>VLOOKUP(D12785,'SOAT LIQ'!$A$87:$C$3416,3,FALSE)</f>
        <v>7</v>
      </c>
      <c r="F12785" t="s">
        <v>21632</v>
      </c>
    </row>
    <row r="12786" spans="1:6" x14ac:dyDescent="0.25">
      <c r="A12786" t="s">
        <v>5904</v>
      </c>
      <c r="B12786" s="100" t="s">
        <v>4570</v>
      </c>
      <c r="C12786" s="99" t="s">
        <v>14156</v>
      </c>
      <c r="D12786" s="124">
        <v>15140</v>
      </c>
      <c r="E12786" s="157">
        <f>VLOOKUP(D12786,'SOAT LIQ'!$A$87:$C$3416,3,FALSE)</f>
        <v>7</v>
      </c>
      <c r="F12786" t="s">
        <v>21632</v>
      </c>
    </row>
    <row r="12787" spans="1:6" x14ac:dyDescent="0.25">
      <c r="A12787" t="s">
        <v>11060</v>
      </c>
      <c r="B12787" s="100" t="s">
        <v>4570</v>
      </c>
      <c r="C12787" s="99" t="s">
        <v>14156</v>
      </c>
      <c r="D12787" s="124">
        <v>15140</v>
      </c>
      <c r="E12787" s="157">
        <f>VLOOKUP(D12787,'SOAT LIQ'!$A$87:$C$3416,3,FALSE)</f>
        <v>7</v>
      </c>
      <c r="F12787" t="s">
        <v>21632</v>
      </c>
    </row>
    <row r="12788" spans="1:6" x14ac:dyDescent="0.25">
      <c r="A12788" t="s">
        <v>5904</v>
      </c>
      <c r="B12788" s="100" t="s">
        <v>4570</v>
      </c>
      <c r="C12788" s="99" t="s">
        <v>14156</v>
      </c>
      <c r="D12788" s="124">
        <v>15140</v>
      </c>
      <c r="E12788" s="157">
        <f>VLOOKUP(D12788,'SOAT LIQ'!$A$87:$C$3416,3,FALSE)</f>
        <v>7</v>
      </c>
      <c r="F12788" t="s">
        <v>21632</v>
      </c>
    </row>
    <row r="12789" spans="1:6" x14ac:dyDescent="0.25">
      <c r="A12789" t="s">
        <v>11061</v>
      </c>
      <c r="B12789" s="100" t="s">
        <v>4570</v>
      </c>
      <c r="C12789" s="99" t="s">
        <v>14156</v>
      </c>
      <c r="D12789" s="124">
        <v>15140</v>
      </c>
      <c r="E12789" s="157">
        <f>VLOOKUP(D12789,'SOAT LIQ'!$A$87:$C$3416,3,FALSE)</f>
        <v>7</v>
      </c>
      <c r="F12789" t="s">
        <v>21632</v>
      </c>
    </row>
    <row r="12790" spans="1:6" x14ac:dyDescent="0.25">
      <c r="A12790" t="s">
        <v>5924</v>
      </c>
      <c r="B12790" s="100" t="s">
        <v>4571</v>
      </c>
      <c r="C12790" s="99" t="s">
        <v>14157</v>
      </c>
      <c r="D12790" s="124">
        <v>15140</v>
      </c>
      <c r="E12790" s="157">
        <f>VLOOKUP(D12790,'SOAT LIQ'!$A$87:$C$3416,3,FALSE)</f>
        <v>7</v>
      </c>
      <c r="F12790" t="s">
        <v>21632</v>
      </c>
    </row>
    <row r="12791" spans="1:6" x14ac:dyDescent="0.25">
      <c r="A12791" t="s">
        <v>5922</v>
      </c>
      <c r="B12791" s="100" t="s">
        <v>4571</v>
      </c>
      <c r="C12791" s="99" t="s">
        <v>14157</v>
      </c>
      <c r="D12791" s="124">
        <v>15140</v>
      </c>
      <c r="E12791" s="157">
        <f>VLOOKUP(D12791,'SOAT LIQ'!$A$87:$C$3416,3,FALSE)</f>
        <v>7</v>
      </c>
      <c r="F12791" t="s">
        <v>21632</v>
      </c>
    </row>
    <row r="12792" spans="1:6" x14ac:dyDescent="0.25">
      <c r="A12792" t="s">
        <v>5773</v>
      </c>
      <c r="B12792" s="100" t="s">
        <v>4571</v>
      </c>
      <c r="C12792" s="99" t="s">
        <v>14157</v>
      </c>
      <c r="D12792" s="124">
        <v>15140</v>
      </c>
      <c r="E12792" s="157">
        <f>VLOOKUP(D12792,'SOAT LIQ'!$A$87:$C$3416,3,FALSE)</f>
        <v>7</v>
      </c>
      <c r="F12792" t="s">
        <v>21632</v>
      </c>
    </row>
    <row r="12793" spans="1:6" x14ac:dyDescent="0.25">
      <c r="A12793" t="s">
        <v>5904</v>
      </c>
      <c r="B12793" s="100" t="s">
        <v>4571</v>
      </c>
      <c r="C12793" s="99" t="s">
        <v>14157</v>
      </c>
      <c r="D12793" s="124">
        <v>15140</v>
      </c>
      <c r="E12793" s="157">
        <f>VLOOKUP(D12793,'SOAT LIQ'!$A$87:$C$3416,3,FALSE)</f>
        <v>7</v>
      </c>
      <c r="F12793" t="s">
        <v>21632</v>
      </c>
    </row>
    <row r="12794" spans="1:6" x14ac:dyDescent="0.25">
      <c r="A12794" t="s">
        <v>11060</v>
      </c>
      <c r="B12794" s="100" t="s">
        <v>4571</v>
      </c>
      <c r="C12794" s="99" t="s">
        <v>14157</v>
      </c>
      <c r="D12794" s="124">
        <v>15140</v>
      </c>
      <c r="E12794" s="157">
        <f>VLOOKUP(D12794,'SOAT LIQ'!$A$87:$C$3416,3,FALSE)</f>
        <v>7</v>
      </c>
      <c r="F12794" t="s">
        <v>21632</v>
      </c>
    </row>
    <row r="12795" spans="1:6" x14ac:dyDescent="0.25">
      <c r="A12795" t="s">
        <v>5904</v>
      </c>
      <c r="B12795" s="100" t="s">
        <v>4571</v>
      </c>
      <c r="C12795" s="99" t="s">
        <v>14157</v>
      </c>
      <c r="D12795" s="124">
        <v>15140</v>
      </c>
      <c r="E12795" s="157">
        <f>VLOOKUP(D12795,'SOAT LIQ'!$A$87:$C$3416,3,FALSE)</f>
        <v>7</v>
      </c>
      <c r="F12795" t="s">
        <v>21632</v>
      </c>
    </row>
    <row r="12796" spans="1:6" x14ac:dyDescent="0.25">
      <c r="A12796" t="s">
        <v>5922</v>
      </c>
      <c r="B12796" s="100" t="s">
        <v>4571</v>
      </c>
      <c r="C12796" s="99" t="s">
        <v>14157</v>
      </c>
      <c r="D12796" s="124">
        <v>15140</v>
      </c>
      <c r="E12796" s="157">
        <f>VLOOKUP(D12796,'SOAT LIQ'!$A$87:$C$3416,3,FALSE)</f>
        <v>7</v>
      </c>
      <c r="F12796" t="s">
        <v>21632</v>
      </c>
    </row>
    <row r="12797" spans="1:6" x14ac:dyDescent="0.25">
      <c r="A12797" t="s">
        <v>11061</v>
      </c>
      <c r="B12797" s="100" t="s">
        <v>4571</v>
      </c>
      <c r="C12797" s="99" t="s">
        <v>14157</v>
      </c>
      <c r="D12797" s="124">
        <v>15140</v>
      </c>
      <c r="E12797" s="157">
        <f>VLOOKUP(D12797,'SOAT LIQ'!$A$87:$C$3416,3,FALSE)</f>
        <v>7</v>
      </c>
      <c r="F12797" t="s">
        <v>21632</v>
      </c>
    </row>
    <row r="12798" spans="1:6" x14ac:dyDescent="0.25">
      <c r="A12798" t="s">
        <v>5924</v>
      </c>
      <c r="B12798" s="100" t="s">
        <v>14158</v>
      </c>
      <c r="C12798" s="99" t="s">
        <v>14159</v>
      </c>
      <c r="D12798" s="124">
        <v>15140</v>
      </c>
      <c r="E12798" s="157">
        <f>VLOOKUP(D12798,'SOAT LIQ'!$A$87:$C$3416,3,FALSE)</f>
        <v>7</v>
      </c>
      <c r="F12798" t="s">
        <v>21632</v>
      </c>
    </row>
    <row r="12799" spans="1:6" x14ac:dyDescent="0.25">
      <c r="A12799" t="s">
        <v>5773</v>
      </c>
      <c r="B12799" s="100" t="s">
        <v>14158</v>
      </c>
      <c r="C12799" s="99" t="s">
        <v>14159</v>
      </c>
      <c r="D12799" s="124">
        <v>15140</v>
      </c>
      <c r="E12799" s="157">
        <f>VLOOKUP(D12799,'SOAT LIQ'!$A$87:$C$3416,3,FALSE)</f>
        <v>7</v>
      </c>
      <c r="F12799" t="s">
        <v>21632</v>
      </c>
    </row>
    <row r="12800" spans="1:6" x14ac:dyDescent="0.25">
      <c r="A12800" t="s">
        <v>5904</v>
      </c>
      <c r="B12800" s="100" t="s">
        <v>14158</v>
      </c>
      <c r="C12800" s="99" t="s">
        <v>14159</v>
      </c>
      <c r="D12800" s="124">
        <v>15140</v>
      </c>
      <c r="E12800" s="157">
        <f>VLOOKUP(D12800,'SOAT LIQ'!$A$87:$C$3416,3,FALSE)</f>
        <v>7</v>
      </c>
      <c r="F12800" t="s">
        <v>21632</v>
      </c>
    </row>
    <row r="12801" spans="1:6" x14ac:dyDescent="0.25">
      <c r="A12801" t="s">
        <v>5773</v>
      </c>
      <c r="B12801" s="100" t="s">
        <v>14158</v>
      </c>
      <c r="C12801" s="99" t="s">
        <v>14159</v>
      </c>
      <c r="D12801" s="124">
        <v>15140</v>
      </c>
      <c r="E12801" s="157">
        <f>VLOOKUP(D12801,'SOAT LIQ'!$A$87:$C$3416,3,FALSE)</f>
        <v>7</v>
      </c>
      <c r="F12801" t="s">
        <v>21632</v>
      </c>
    </row>
    <row r="12802" spans="1:6" x14ac:dyDescent="0.25">
      <c r="A12802" t="s">
        <v>5773</v>
      </c>
      <c r="B12802" s="100" t="s">
        <v>14160</v>
      </c>
      <c r="C12802" s="100"/>
      <c r="D12802" s="124"/>
      <c r="E12802" s="157" t="e">
        <f>VLOOKUP(D12802,'SOAT LIQ'!$A$87:$C$3416,3,FALSE)</f>
        <v>#N/A</v>
      </c>
      <c r="F12802" t="s">
        <v>21632</v>
      </c>
    </row>
    <row r="12803" spans="1:6" x14ac:dyDescent="0.25">
      <c r="A12803" t="s">
        <v>5904</v>
      </c>
      <c r="B12803" s="100" t="s">
        <v>14160</v>
      </c>
      <c r="C12803" s="100"/>
      <c r="D12803" s="124"/>
      <c r="E12803" s="157" t="e">
        <f>VLOOKUP(D12803,'SOAT LIQ'!$A$87:$C$3416,3,FALSE)</f>
        <v>#N/A</v>
      </c>
      <c r="F12803" t="s">
        <v>21632</v>
      </c>
    </row>
    <row r="12804" spans="1:6" x14ac:dyDescent="0.25">
      <c r="A12804" t="s">
        <v>5924</v>
      </c>
      <c r="B12804" s="100" t="s">
        <v>14160</v>
      </c>
      <c r="C12804" s="100"/>
      <c r="D12804" s="124"/>
      <c r="E12804" s="157" t="e">
        <f>VLOOKUP(D12804,'SOAT LIQ'!$A$87:$C$3416,3,FALSE)</f>
        <v>#N/A</v>
      </c>
      <c r="F12804" t="s">
        <v>21632</v>
      </c>
    </row>
    <row r="12805" spans="1:6" x14ac:dyDescent="0.25">
      <c r="A12805" t="s">
        <v>5773</v>
      </c>
      <c r="B12805" s="100" t="s">
        <v>14160</v>
      </c>
      <c r="C12805" s="100"/>
      <c r="D12805" s="124"/>
      <c r="E12805" s="157" t="e">
        <f>VLOOKUP(D12805,'SOAT LIQ'!$A$87:$C$3416,3,FALSE)</f>
        <v>#N/A</v>
      </c>
      <c r="F12805" t="s">
        <v>21632</v>
      </c>
    </row>
    <row r="12806" spans="1:6" x14ac:dyDescent="0.25">
      <c r="A12806" t="s">
        <v>5924</v>
      </c>
      <c r="B12806" s="100" t="s">
        <v>14161</v>
      </c>
      <c r="C12806" s="99" t="s">
        <v>14140</v>
      </c>
      <c r="D12806" s="124">
        <v>15140</v>
      </c>
      <c r="E12806" s="157">
        <f>VLOOKUP(D12806,'SOAT LIQ'!$A$87:$C$3416,3,FALSE)</f>
        <v>7</v>
      </c>
      <c r="F12806" t="s">
        <v>21632</v>
      </c>
    </row>
    <row r="12807" spans="1:6" x14ac:dyDescent="0.25">
      <c r="A12807" t="s">
        <v>5773</v>
      </c>
      <c r="B12807" s="100" t="s">
        <v>14161</v>
      </c>
      <c r="C12807" s="99" t="s">
        <v>14140</v>
      </c>
      <c r="D12807" s="124">
        <v>15140</v>
      </c>
      <c r="E12807" s="157">
        <f>VLOOKUP(D12807,'SOAT LIQ'!$A$87:$C$3416,3,FALSE)</f>
        <v>7</v>
      </c>
      <c r="F12807" t="s">
        <v>21632</v>
      </c>
    </row>
    <row r="12808" spans="1:6" x14ac:dyDescent="0.25">
      <c r="A12808" t="s">
        <v>5904</v>
      </c>
      <c r="B12808" s="100" t="s">
        <v>14161</v>
      </c>
      <c r="C12808" s="99" t="s">
        <v>14140</v>
      </c>
      <c r="D12808" s="124">
        <v>15140</v>
      </c>
      <c r="E12808" s="157">
        <f>VLOOKUP(D12808,'SOAT LIQ'!$A$87:$C$3416,3,FALSE)</f>
        <v>7</v>
      </c>
      <c r="F12808" t="s">
        <v>21632</v>
      </c>
    </row>
    <row r="12809" spans="1:6" x14ac:dyDescent="0.25">
      <c r="A12809" t="s">
        <v>5773</v>
      </c>
      <c r="B12809" s="100" t="s">
        <v>4560</v>
      </c>
      <c r="C12809" s="99" t="s">
        <v>14162</v>
      </c>
      <c r="D12809" s="124">
        <v>15170</v>
      </c>
      <c r="E12809" s="157">
        <f>VLOOKUP(D12809,'SOAT LIQ'!$A$87:$C$3416,3,FALSE)</f>
        <v>4</v>
      </c>
      <c r="F12809" t="s">
        <v>21632</v>
      </c>
    </row>
    <row r="12810" spans="1:6" x14ac:dyDescent="0.25">
      <c r="A12810" t="s">
        <v>5904</v>
      </c>
      <c r="B12810" s="100" t="s">
        <v>4560</v>
      </c>
      <c r="C12810" s="99" t="s">
        <v>14162</v>
      </c>
      <c r="D12810" s="124">
        <v>15170</v>
      </c>
      <c r="E12810" s="157">
        <f>VLOOKUP(D12810,'SOAT LIQ'!$A$87:$C$3416,3,FALSE)</f>
        <v>4</v>
      </c>
      <c r="F12810" t="s">
        <v>21632</v>
      </c>
    </row>
    <row r="12811" spans="1:6" x14ac:dyDescent="0.25">
      <c r="A12811" t="s">
        <v>4339</v>
      </c>
      <c r="B12811" s="100" t="s">
        <v>4560</v>
      </c>
      <c r="C12811" s="99" t="s">
        <v>14162</v>
      </c>
      <c r="D12811" s="124">
        <v>15170</v>
      </c>
      <c r="E12811" s="157">
        <f>VLOOKUP(D12811,'SOAT LIQ'!$A$87:$C$3416,3,FALSE)</f>
        <v>4</v>
      </c>
      <c r="F12811" t="s">
        <v>21632</v>
      </c>
    </row>
    <row r="12812" spans="1:6" x14ac:dyDescent="0.25">
      <c r="A12812" t="s">
        <v>11060</v>
      </c>
      <c r="B12812" s="100" t="s">
        <v>4560</v>
      </c>
      <c r="C12812" s="99" t="s">
        <v>14162</v>
      </c>
      <c r="D12812" s="124">
        <v>15170</v>
      </c>
      <c r="E12812" s="157">
        <f>VLOOKUP(D12812,'SOAT LIQ'!$A$87:$C$3416,3,FALSE)</f>
        <v>4</v>
      </c>
      <c r="F12812" t="s">
        <v>21632</v>
      </c>
    </row>
    <row r="12813" spans="1:6" x14ac:dyDescent="0.25">
      <c r="A12813" t="s">
        <v>5904</v>
      </c>
      <c r="B12813" s="100" t="s">
        <v>4560</v>
      </c>
      <c r="C12813" s="99" t="s">
        <v>14162</v>
      </c>
      <c r="D12813" s="124">
        <v>15170</v>
      </c>
      <c r="E12813" s="157">
        <f>VLOOKUP(D12813,'SOAT LIQ'!$A$87:$C$3416,3,FALSE)</f>
        <v>4</v>
      </c>
      <c r="F12813" t="s">
        <v>21632</v>
      </c>
    </row>
    <row r="12814" spans="1:6" x14ac:dyDescent="0.25">
      <c r="A12814" t="s">
        <v>11061</v>
      </c>
      <c r="B12814" s="100" t="s">
        <v>4560</v>
      </c>
      <c r="C12814" s="99" t="s">
        <v>14162</v>
      </c>
      <c r="D12814" s="124">
        <v>15170</v>
      </c>
      <c r="E12814" s="157">
        <f>VLOOKUP(D12814,'SOAT LIQ'!$A$87:$C$3416,3,FALSE)</f>
        <v>4</v>
      </c>
      <c r="F12814" t="s">
        <v>21632</v>
      </c>
    </row>
    <row r="12815" spans="1:6" x14ac:dyDescent="0.25">
      <c r="A12815" t="s">
        <v>5773</v>
      </c>
      <c r="B12815" s="100" t="s">
        <v>14163</v>
      </c>
      <c r="C12815" s="99" t="s">
        <v>4678</v>
      </c>
      <c r="D12815" s="124">
        <v>14500</v>
      </c>
      <c r="E12815" s="157">
        <f>VLOOKUP(D12815,'SOAT LIQ'!$A$87:$C$3416,3,FALSE)</f>
        <v>4</v>
      </c>
      <c r="F12815" t="s">
        <v>21632</v>
      </c>
    </row>
    <row r="12816" spans="1:6" x14ac:dyDescent="0.25">
      <c r="A12816" t="s">
        <v>5750</v>
      </c>
      <c r="B12816" s="100" t="s">
        <v>14163</v>
      </c>
      <c r="C12816" s="99" t="s">
        <v>4678</v>
      </c>
      <c r="D12816" s="124">
        <v>14500</v>
      </c>
      <c r="E12816" s="157">
        <f>VLOOKUP(D12816,'SOAT LIQ'!$A$87:$C$3416,3,FALSE)</f>
        <v>4</v>
      </c>
      <c r="F12816" t="s">
        <v>21632</v>
      </c>
    </row>
    <row r="12817" spans="1:6" x14ac:dyDescent="0.25">
      <c r="A12817" t="s">
        <v>5904</v>
      </c>
      <c r="B12817" s="100" t="s">
        <v>14163</v>
      </c>
      <c r="C12817" s="99" t="s">
        <v>4678</v>
      </c>
      <c r="D12817" s="124">
        <v>14500</v>
      </c>
      <c r="E12817" s="157">
        <f>VLOOKUP(D12817,'SOAT LIQ'!$A$87:$C$3416,3,FALSE)</f>
        <v>4</v>
      </c>
      <c r="F12817" t="s">
        <v>21632</v>
      </c>
    </row>
    <row r="12818" spans="1:6" x14ac:dyDescent="0.25">
      <c r="A12818" t="s">
        <v>11060</v>
      </c>
      <c r="B12818" s="100" t="s">
        <v>14163</v>
      </c>
      <c r="C12818" s="99" t="s">
        <v>4678</v>
      </c>
      <c r="D12818" s="124">
        <v>14500</v>
      </c>
      <c r="E12818" s="157">
        <f>VLOOKUP(D12818,'SOAT LIQ'!$A$87:$C$3416,3,FALSE)</f>
        <v>4</v>
      </c>
      <c r="F12818" t="s">
        <v>21632</v>
      </c>
    </row>
    <row r="12819" spans="1:6" x14ac:dyDescent="0.25">
      <c r="A12819" t="s">
        <v>5904</v>
      </c>
      <c r="B12819" s="100" t="s">
        <v>14163</v>
      </c>
      <c r="C12819" s="99" t="s">
        <v>4678</v>
      </c>
      <c r="D12819" s="124">
        <v>14500</v>
      </c>
      <c r="E12819" s="157">
        <f>VLOOKUP(D12819,'SOAT LIQ'!$A$87:$C$3416,3,FALSE)</f>
        <v>4</v>
      </c>
      <c r="F12819" t="s">
        <v>21632</v>
      </c>
    </row>
    <row r="12820" spans="1:6" x14ac:dyDescent="0.25">
      <c r="A12820" t="s">
        <v>11061</v>
      </c>
      <c r="B12820" s="100" t="s">
        <v>14163</v>
      </c>
      <c r="C12820" s="99" t="s">
        <v>4678</v>
      </c>
      <c r="D12820" s="124">
        <v>14500</v>
      </c>
      <c r="E12820" s="157">
        <f>VLOOKUP(D12820,'SOAT LIQ'!$A$87:$C$3416,3,FALSE)</f>
        <v>4</v>
      </c>
      <c r="F12820" t="s">
        <v>21632</v>
      </c>
    </row>
    <row r="12821" spans="1:6" x14ac:dyDescent="0.25">
      <c r="A12821" t="s">
        <v>5773</v>
      </c>
      <c r="B12821" s="100" t="s">
        <v>14165</v>
      </c>
      <c r="C12821" s="99" t="s">
        <v>14164</v>
      </c>
      <c r="D12821" s="124">
        <v>37402</v>
      </c>
      <c r="E12821" s="157" t="e">
        <f>VLOOKUP(D12821,'SOAT LIQ'!$A$87:$C$3416,3,FALSE)</f>
        <v>#N/A</v>
      </c>
      <c r="F12821" t="s">
        <v>21632</v>
      </c>
    </row>
    <row r="12822" spans="1:6" x14ac:dyDescent="0.25">
      <c r="A12822" t="s">
        <v>5904</v>
      </c>
      <c r="B12822" s="100" t="s">
        <v>14165</v>
      </c>
      <c r="C12822" s="99" t="s">
        <v>14164</v>
      </c>
      <c r="D12822" s="124">
        <v>37402</v>
      </c>
      <c r="E12822" s="157" t="e">
        <f>VLOOKUP(D12822,'SOAT LIQ'!$A$87:$C$3416,3,FALSE)</f>
        <v>#N/A</v>
      </c>
      <c r="F12822" t="s">
        <v>21632</v>
      </c>
    </row>
    <row r="12823" spans="1:6" x14ac:dyDescent="0.25">
      <c r="A12823" t="s">
        <v>5773</v>
      </c>
      <c r="B12823" s="100" t="s">
        <v>14167</v>
      </c>
      <c r="C12823" s="99" t="s">
        <v>14166</v>
      </c>
      <c r="D12823" s="124">
        <v>37402</v>
      </c>
      <c r="E12823" s="157" t="e">
        <f>VLOOKUP(D12823,'SOAT LIQ'!$A$87:$C$3416,3,FALSE)</f>
        <v>#N/A</v>
      </c>
      <c r="F12823" t="s">
        <v>21632</v>
      </c>
    </row>
    <row r="12824" spans="1:6" x14ac:dyDescent="0.25">
      <c r="A12824" t="s">
        <v>5904</v>
      </c>
      <c r="B12824" s="100" t="s">
        <v>14167</v>
      </c>
      <c r="C12824" s="99" t="s">
        <v>14166</v>
      </c>
      <c r="D12824" s="124">
        <v>37402</v>
      </c>
      <c r="E12824" s="157" t="e">
        <f>VLOOKUP(D12824,'SOAT LIQ'!$A$87:$C$3416,3,FALSE)</f>
        <v>#N/A</v>
      </c>
      <c r="F12824" t="s">
        <v>21632</v>
      </c>
    </row>
    <row r="12825" spans="1:6" x14ac:dyDescent="0.25">
      <c r="A12825" t="s">
        <v>11060</v>
      </c>
      <c r="B12825" s="100" t="s">
        <v>14167</v>
      </c>
      <c r="C12825" s="99" t="s">
        <v>14166</v>
      </c>
      <c r="D12825" s="124">
        <v>37402</v>
      </c>
      <c r="E12825" s="157" t="e">
        <f>VLOOKUP(D12825,'SOAT LIQ'!$A$87:$C$3416,3,FALSE)</f>
        <v>#N/A</v>
      </c>
      <c r="F12825" t="s">
        <v>21632</v>
      </c>
    </row>
    <row r="12826" spans="1:6" x14ac:dyDescent="0.25">
      <c r="A12826" t="s">
        <v>5904</v>
      </c>
      <c r="B12826" s="100" t="s">
        <v>14167</v>
      </c>
      <c r="C12826" s="99" t="s">
        <v>14166</v>
      </c>
      <c r="D12826" s="124">
        <v>37402</v>
      </c>
      <c r="E12826" s="157" t="e">
        <f>VLOOKUP(D12826,'SOAT LIQ'!$A$87:$C$3416,3,FALSE)</f>
        <v>#N/A</v>
      </c>
      <c r="F12826" t="s">
        <v>21632</v>
      </c>
    </row>
    <row r="12827" spans="1:6" x14ac:dyDescent="0.25">
      <c r="A12827" t="s">
        <v>11061</v>
      </c>
      <c r="B12827" s="100" t="s">
        <v>14167</v>
      </c>
      <c r="C12827" s="99" t="s">
        <v>14166</v>
      </c>
      <c r="D12827" s="124">
        <v>37402</v>
      </c>
      <c r="E12827" s="157" t="e">
        <f>VLOOKUP(D12827,'SOAT LIQ'!$A$87:$C$3416,3,FALSE)</f>
        <v>#N/A</v>
      </c>
      <c r="F12827" t="s">
        <v>21632</v>
      </c>
    </row>
    <row r="12828" spans="1:6" x14ac:dyDescent="0.25">
      <c r="A12828" t="s">
        <v>5773</v>
      </c>
      <c r="B12828" s="100" t="s">
        <v>14168</v>
      </c>
      <c r="C12828" s="100"/>
      <c r="D12828" s="124"/>
      <c r="E12828" s="157" t="e">
        <f>VLOOKUP(D12828,'SOAT LIQ'!$A$87:$C$3416,3,FALSE)</f>
        <v>#N/A</v>
      </c>
      <c r="F12828" t="s">
        <v>21632</v>
      </c>
    </row>
    <row r="12829" spans="1:6" x14ac:dyDescent="0.25">
      <c r="A12829" t="s">
        <v>5773</v>
      </c>
      <c r="B12829" s="100" t="s">
        <v>14169</v>
      </c>
      <c r="C12829" s="100"/>
      <c r="D12829" s="124"/>
      <c r="E12829" s="157" t="e">
        <f>VLOOKUP(D12829,'SOAT LIQ'!$A$87:$C$3416,3,FALSE)</f>
        <v>#N/A</v>
      </c>
      <c r="F12829" t="s">
        <v>21632</v>
      </c>
    </row>
    <row r="12830" spans="1:6" x14ac:dyDescent="0.25">
      <c r="A12830" t="s">
        <v>5773</v>
      </c>
      <c r="B12830" s="100" t="s">
        <v>14170</v>
      </c>
      <c r="C12830" s="100"/>
      <c r="D12830" s="124"/>
      <c r="E12830" s="157" t="e">
        <f>VLOOKUP(D12830,'SOAT LIQ'!$A$87:$C$3416,3,FALSE)</f>
        <v>#N/A</v>
      </c>
      <c r="F12830" t="s">
        <v>21632</v>
      </c>
    </row>
    <row r="12831" spans="1:6" x14ac:dyDescent="0.25">
      <c r="A12831" t="s">
        <v>5773</v>
      </c>
      <c r="B12831" s="100" t="s">
        <v>14171</v>
      </c>
      <c r="C12831" s="100"/>
      <c r="D12831" s="124"/>
      <c r="E12831" s="157" t="e">
        <f>VLOOKUP(D12831,'SOAT LIQ'!$A$87:$C$3416,3,FALSE)</f>
        <v>#N/A</v>
      </c>
      <c r="F12831" t="s">
        <v>21632</v>
      </c>
    </row>
    <row r="12832" spans="1:6" x14ac:dyDescent="0.25">
      <c r="A12832" t="s">
        <v>5773</v>
      </c>
      <c r="B12832" s="100" t="s">
        <v>14172</v>
      </c>
      <c r="C12832" s="100"/>
      <c r="D12832" s="124"/>
      <c r="E12832" s="157" t="e">
        <f>VLOOKUP(D12832,'SOAT LIQ'!$A$87:$C$3416,3,FALSE)</f>
        <v>#N/A</v>
      </c>
      <c r="F12832" t="s">
        <v>21632</v>
      </c>
    </row>
    <row r="12833" spans="1:6" x14ac:dyDescent="0.25">
      <c r="A12833" t="s">
        <v>5773</v>
      </c>
      <c r="B12833" s="100" t="s">
        <v>14173</v>
      </c>
      <c r="C12833" s="100"/>
      <c r="D12833" s="124"/>
      <c r="E12833" s="157" t="e">
        <f>VLOOKUP(D12833,'SOAT LIQ'!$A$87:$C$3416,3,FALSE)</f>
        <v>#N/A</v>
      </c>
      <c r="F12833" t="s">
        <v>21632</v>
      </c>
    </row>
    <row r="12834" spans="1:6" x14ac:dyDescent="0.25">
      <c r="A12834" t="s">
        <v>5773</v>
      </c>
      <c r="B12834" s="100" t="s">
        <v>4561</v>
      </c>
      <c r="C12834" s="99" t="s">
        <v>14174</v>
      </c>
      <c r="D12834" s="124">
        <v>15180</v>
      </c>
      <c r="E12834" s="157">
        <f>VLOOKUP(D12834,'SOAT LIQ'!$A$87:$C$3416,3,FALSE)</f>
        <v>20</v>
      </c>
      <c r="F12834" t="s">
        <v>21632</v>
      </c>
    </row>
    <row r="12835" spans="1:6" x14ac:dyDescent="0.25">
      <c r="A12835" t="s">
        <v>5773</v>
      </c>
      <c r="B12835" s="100" t="s">
        <v>14175</v>
      </c>
      <c r="C12835" s="99" t="s">
        <v>14176</v>
      </c>
      <c r="D12835" s="124">
        <v>15180</v>
      </c>
      <c r="E12835" s="157">
        <f>VLOOKUP(D12835,'SOAT LIQ'!$A$87:$C$3416,3,FALSE)</f>
        <v>20</v>
      </c>
      <c r="F12835" t="s">
        <v>21632</v>
      </c>
    </row>
    <row r="12836" spans="1:6" x14ac:dyDescent="0.25">
      <c r="A12836" t="s">
        <v>5773</v>
      </c>
      <c r="B12836" s="100" t="s">
        <v>14177</v>
      </c>
      <c r="C12836" s="99" t="s">
        <v>14176</v>
      </c>
      <c r="D12836" s="124">
        <v>15180</v>
      </c>
      <c r="E12836" s="157">
        <f>VLOOKUP(D12836,'SOAT LIQ'!$A$87:$C$3416,3,FALSE)</f>
        <v>20</v>
      </c>
      <c r="F12836" t="s">
        <v>21632</v>
      </c>
    </row>
    <row r="12837" spans="1:6" x14ac:dyDescent="0.25">
      <c r="A12837" t="s">
        <v>5773</v>
      </c>
      <c r="B12837" s="100" t="s">
        <v>14178</v>
      </c>
      <c r="C12837" s="99" t="s">
        <v>14179</v>
      </c>
      <c r="D12837" s="124"/>
      <c r="E12837" s="157" t="e">
        <f>VLOOKUP(D12837,'SOAT LIQ'!$A$87:$C$3416,3,FALSE)</f>
        <v>#N/A</v>
      </c>
      <c r="F12837" t="s">
        <v>21632</v>
      </c>
    </row>
    <row r="12838" spans="1:6" x14ac:dyDescent="0.25">
      <c r="A12838" t="s">
        <v>5773</v>
      </c>
      <c r="B12838" s="100" t="s">
        <v>14180</v>
      </c>
      <c r="C12838" s="99" t="s">
        <v>14179</v>
      </c>
      <c r="D12838" s="124"/>
      <c r="E12838" s="157" t="e">
        <f>VLOOKUP(D12838,'SOAT LIQ'!$A$87:$C$3416,3,FALSE)</f>
        <v>#N/A</v>
      </c>
      <c r="F12838" t="s">
        <v>21632</v>
      </c>
    </row>
    <row r="12839" spans="1:6" x14ac:dyDescent="0.25">
      <c r="A12839" t="s">
        <v>5773</v>
      </c>
      <c r="B12839" s="100" t="s">
        <v>14181</v>
      </c>
      <c r="C12839" s="99" t="s">
        <v>14182</v>
      </c>
      <c r="D12839" s="124">
        <v>15180</v>
      </c>
      <c r="E12839" s="157">
        <f>VLOOKUP(D12839,'SOAT LIQ'!$A$87:$C$3416,3,FALSE)</f>
        <v>20</v>
      </c>
      <c r="F12839" t="s">
        <v>21632</v>
      </c>
    </row>
    <row r="12840" spans="1:6" x14ac:dyDescent="0.25">
      <c r="A12840" t="s">
        <v>5773</v>
      </c>
      <c r="B12840" s="100" t="s">
        <v>14183</v>
      </c>
      <c r="C12840" s="99" t="s">
        <v>14182</v>
      </c>
      <c r="D12840" s="124">
        <v>15180</v>
      </c>
      <c r="E12840" s="157">
        <f>VLOOKUP(D12840,'SOAT LIQ'!$A$87:$C$3416,3,FALSE)</f>
        <v>20</v>
      </c>
      <c r="F12840" t="s">
        <v>21632</v>
      </c>
    </row>
    <row r="12841" spans="1:6" x14ac:dyDescent="0.25">
      <c r="A12841" t="s">
        <v>5773</v>
      </c>
      <c r="B12841" s="100" t="s">
        <v>14184</v>
      </c>
      <c r="C12841" s="99" t="s">
        <v>14185</v>
      </c>
      <c r="D12841" s="124">
        <v>15180</v>
      </c>
      <c r="E12841" s="157">
        <f>VLOOKUP(D12841,'SOAT LIQ'!$A$87:$C$3416,3,FALSE)</f>
        <v>20</v>
      </c>
      <c r="F12841" t="s">
        <v>21632</v>
      </c>
    </row>
    <row r="12842" spans="1:6" x14ac:dyDescent="0.25">
      <c r="A12842" t="s">
        <v>5773</v>
      </c>
      <c r="B12842" s="100" t="s">
        <v>14186</v>
      </c>
      <c r="C12842" s="99" t="s">
        <v>14185</v>
      </c>
      <c r="D12842" s="124">
        <v>15180</v>
      </c>
      <c r="E12842" s="157">
        <f>VLOOKUP(D12842,'SOAT LIQ'!$A$87:$C$3416,3,FALSE)</f>
        <v>20</v>
      </c>
      <c r="F12842" t="s">
        <v>21632</v>
      </c>
    </row>
    <row r="12843" spans="1:6" x14ac:dyDescent="0.25">
      <c r="A12843" t="s">
        <v>5773</v>
      </c>
      <c r="B12843" s="100" t="s">
        <v>14187</v>
      </c>
      <c r="C12843" s="100"/>
      <c r="D12843" s="124"/>
      <c r="E12843" s="157" t="e">
        <f>VLOOKUP(D12843,'SOAT LIQ'!$A$87:$C$3416,3,FALSE)</f>
        <v>#N/A</v>
      </c>
      <c r="F12843" t="s">
        <v>21632</v>
      </c>
    </row>
    <row r="12844" spans="1:6" x14ac:dyDescent="0.25">
      <c r="A12844" t="s">
        <v>5773</v>
      </c>
      <c r="B12844" s="100" t="s">
        <v>14188</v>
      </c>
      <c r="C12844" s="100"/>
      <c r="D12844" s="124">
        <v>15180</v>
      </c>
      <c r="E12844" s="157">
        <f>VLOOKUP(D12844,'SOAT LIQ'!$A$87:$C$3416,3,FALSE)</f>
        <v>20</v>
      </c>
      <c r="F12844" t="s">
        <v>21632</v>
      </c>
    </row>
    <row r="12845" spans="1:6" x14ac:dyDescent="0.25">
      <c r="A12845" t="s">
        <v>5773</v>
      </c>
      <c r="B12845" s="100" t="s">
        <v>14189</v>
      </c>
      <c r="C12845" s="100"/>
      <c r="D12845" s="124"/>
      <c r="E12845" s="157" t="e">
        <f>VLOOKUP(D12845,'SOAT LIQ'!$A$87:$C$3416,3,FALSE)</f>
        <v>#N/A</v>
      </c>
      <c r="F12845" t="s">
        <v>21632</v>
      </c>
    </row>
    <row r="12846" spans="1:6" x14ac:dyDescent="0.25">
      <c r="A12846" t="s">
        <v>5773</v>
      </c>
      <c r="B12846" s="100" t="s">
        <v>14191</v>
      </c>
      <c r="C12846" s="99" t="s">
        <v>14190</v>
      </c>
      <c r="D12846" s="124">
        <v>15172</v>
      </c>
      <c r="E12846" s="157">
        <f>VLOOKUP(D12846,'SOAT LIQ'!$A$87:$C$3416,3,FALSE)</f>
        <v>6</v>
      </c>
      <c r="F12846" t="s">
        <v>21632</v>
      </c>
    </row>
    <row r="12847" spans="1:6" x14ac:dyDescent="0.25">
      <c r="A12847" t="s">
        <v>5773</v>
      </c>
      <c r="B12847" s="100" t="s">
        <v>14193</v>
      </c>
      <c r="C12847" s="99" t="s">
        <v>14192</v>
      </c>
      <c r="D12847" s="124">
        <v>15173</v>
      </c>
      <c r="E12847" s="157">
        <f>VLOOKUP(D12847,'SOAT LIQ'!$A$87:$C$3416,3,FALSE)</f>
        <v>8</v>
      </c>
      <c r="F12847" t="s">
        <v>21632</v>
      </c>
    </row>
    <row r="12848" spans="1:6" x14ac:dyDescent="0.25">
      <c r="A12848" t="s">
        <v>5904</v>
      </c>
      <c r="B12848" s="100" t="s">
        <v>14193</v>
      </c>
      <c r="C12848" s="99" t="s">
        <v>14192</v>
      </c>
      <c r="D12848" s="124">
        <v>15173</v>
      </c>
      <c r="E12848" s="157">
        <f>VLOOKUP(D12848,'SOAT LIQ'!$A$87:$C$3416,3,FALSE)</f>
        <v>8</v>
      </c>
      <c r="F12848" t="s">
        <v>21632</v>
      </c>
    </row>
    <row r="12849" spans="1:6" x14ac:dyDescent="0.25">
      <c r="A12849" t="s">
        <v>11060</v>
      </c>
      <c r="B12849" s="100" t="s">
        <v>14193</v>
      </c>
      <c r="C12849" s="99" t="s">
        <v>14192</v>
      </c>
      <c r="D12849" s="124">
        <v>15173</v>
      </c>
      <c r="E12849" s="157">
        <f>VLOOKUP(D12849,'SOAT LIQ'!$A$87:$C$3416,3,FALSE)</f>
        <v>8</v>
      </c>
      <c r="F12849" t="s">
        <v>21632</v>
      </c>
    </row>
    <row r="12850" spans="1:6" x14ac:dyDescent="0.25">
      <c r="A12850" t="s">
        <v>5904</v>
      </c>
      <c r="B12850" s="100" t="s">
        <v>14193</v>
      </c>
      <c r="C12850" s="99" t="s">
        <v>14192</v>
      </c>
      <c r="D12850" s="124">
        <v>15173</v>
      </c>
      <c r="E12850" s="157">
        <f>VLOOKUP(D12850,'SOAT LIQ'!$A$87:$C$3416,3,FALSE)</f>
        <v>8</v>
      </c>
      <c r="F12850" t="s">
        <v>21632</v>
      </c>
    </row>
    <row r="12851" spans="1:6" x14ac:dyDescent="0.25">
      <c r="A12851" t="s">
        <v>11061</v>
      </c>
      <c r="B12851" s="100" t="s">
        <v>14193</v>
      </c>
      <c r="C12851" s="99" t="s">
        <v>14192</v>
      </c>
      <c r="D12851" s="124">
        <v>15173</v>
      </c>
      <c r="E12851" s="157">
        <f>VLOOKUP(D12851,'SOAT LIQ'!$A$87:$C$3416,3,FALSE)</f>
        <v>8</v>
      </c>
      <c r="F12851" t="s">
        <v>21632</v>
      </c>
    </row>
    <row r="12852" spans="1:6" x14ac:dyDescent="0.25">
      <c r="A12852" t="s">
        <v>5773</v>
      </c>
      <c r="B12852" s="100" t="s">
        <v>14195</v>
      </c>
      <c r="C12852" s="99" t="s">
        <v>14194</v>
      </c>
      <c r="D12852" s="124">
        <v>15173</v>
      </c>
      <c r="E12852" s="157">
        <f>VLOOKUP(D12852,'SOAT LIQ'!$A$87:$C$3416,3,FALSE)</f>
        <v>8</v>
      </c>
      <c r="F12852" t="s">
        <v>21632</v>
      </c>
    </row>
    <row r="12853" spans="1:6" x14ac:dyDescent="0.25">
      <c r="A12853" t="s">
        <v>5904</v>
      </c>
      <c r="B12853" s="100" t="s">
        <v>14195</v>
      </c>
      <c r="C12853" s="99" t="s">
        <v>14194</v>
      </c>
      <c r="D12853" s="124">
        <v>15173</v>
      </c>
      <c r="E12853" s="157">
        <f>VLOOKUP(D12853,'SOAT LIQ'!$A$87:$C$3416,3,FALSE)</f>
        <v>8</v>
      </c>
      <c r="F12853" t="s">
        <v>21632</v>
      </c>
    </row>
    <row r="12854" spans="1:6" x14ac:dyDescent="0.25">
      <c r="A12854" t="s">
        <v>11060</v>
      </c>
      <c r="B12854" s="100" t="s">
        <v>14195</v>
      </c>
      <c r="C12854" s="99" t="s">
        <v>14194</v>
      </c>
      <c r="D12854" s="124">
        <v>15173</v>
      </c>
      <c r="E12854" s="157">
        <f>VLOOKUP(D12854,'SOAT LIQ'!$A$87:$C$3416,3,FALSE)</f>
        <v>8</v>
      </c>
      <c r="F12854" t="s">
        <v>21632</v>
      </c>
    </row>
    <row r="12855" spans="1:6" x14ac:dyDescent="0.25">
      <c r="A12855" t="s">
        <v>5904</v>
      </c>
      <c r="B12855" s="100" t="s">
        <v>14195</v>
      </c>
      <c r="C12855" s="99" t="s">
        <v>14194</v>
      </c>
      <c r="D12855" s="124">
        <v>15173</v>
      </c>
      <c r="E12855" s="157">
        <f>VLOOKUP(D12855,'SOAT LIQ'!$A$87:$C$3416,3,FALSE)</f>
        <v>8</v>
      </c>
      <c r="F12855" t="s">
        <v>21632</v>
      </c>
    </row>
    <row r="12856" spans="1:6" x14ac:dyDescent="0.25">
      <c r="A12856" t="s">
        <v>11061</v>
      </c>
      <c r="B12856" s="100" t="s">
        <v>14195</v>
      </c>
      <c r="C12856" s="99" t="s">
        <v>14194</v>
      </c>
      <c r="D12856" s="124">
        <v>15173</v>
      </c>
      <c r="E12856" s="157">
        <f>VLOOKUP(D12856,'SOAT LIQ'!$A$87:$C$3416,3,FALSE)</f>
        <v>8</v>
      </c>
      <c r="F12856" t="s">
        <v>21632</v>
      </c>
    </row>
    <row r="12857" spans="1:6" x14ac:dyDescent="0.25">
      <c r="A12857" t="s">
        <v>5773</v>
      </c>
      <c r="B12857" s="100" t="s">
        <v>14197</v>
      </c>
      <c r="C12857" s="99" t="s">
        <v>14196</v>
      </c>
      <c r="D12857" s="124">
        <v>15273</v>
      </c>
      <c r="E12857" s="157">
        <f>VLOOKUP(D12857,'SOAT LIQ'!$A$87:$C$3416,3,FALSE)</f>
        <v>7</v>
      </c>
      <c r="F12857" t="s">
        <v>21632</v>
      </c>
    </row>
    <row r="12858" spans="1:6" x14ac:dyDescent="0.25">
      <c r="A12858" t="s">
        <v>5904</v>
      </c>
      <c r="B12858" s="100" t="s">
        <v>14197</v>
      </c>
      <c r="C12858" s="99" t="s">
        <v>14196</v>
      </c>
      <c r="D12858" s="124">
        <v>15273</v>
      </c>
      <c r="E12858" s="157">
        <f>VLOOKUP(D12858,'SOAT LIQ'!$A$87:$C$3416,3,FALSE)</f>
        <v>7</v>
      </c>
      <c r="F12858" t="s">
        <v>21632</v>
      </c>
    </row>
    <row r="12859" spans="1:6" x14ac:dyDescent="0.25">
      <c r="A12859" t="s">
        <v>11060</v>
      </c>
      <c r="B12859" s="100" t="s">
        <v>14197</v>
      </c>
      <c r="C12859" s="99" t="s">
        <v>14196</v>
      </c>
      <c r="D12859" s="124">
        <v>15273</v>
      </c>
      <c r="E12859" s="157">
        <f>VLOOKUP(D12859,'SOAT LIQ'!$A$87:$C$3416,3,FALSE)</f>
        <v>7</v>
      </c>
      <c r="F12859" t="s">
        <v>21632</v>
      </c>
    </row>
    <row r="12860" spans="1:6" x14ac:dyDescent="0.25">
      <c r="A12860" t="s">
        <v>5904</v>
      </c>
      <c r="B12860" s="100" t="s">
        <v>14197</v>
      </c>
      <c r="C12860" s="99" t="s">
        <v>14196</v>
      </c>
      <c r="D12860" s="124">
        <v>15273</v>
      </c>
      <c r="E12860" s="157">
        <f>VLOOKUP(D12860,'SOAT LIQ'!$A$87:$C$3416,3,FALSE)</f>
        <v>7</v>
      </c>
      <c r="F12860" t="s">
        <v>21632</v>
      </c>
    </row>
    <row r="12861" spans="1:6" x14ac:dyDescent="0.25">
      <c r="A12861" t="s">
        <v>11061</v>
      </c>
      <c r="B12861" s="100" t="s">
        <v>14197</v>
      </c>
      <c r="C12861" s="99" t="s">
        <v>14196</v>
      </c>
      <c r="D12861" s="124">
        <v>15273</v>
      </c>
      <c r="E12861" s="157">
        <f>VLOOKUP(D12861,'SOAT LIQ'!$A$87:$C$3416,3,FALSE)</f>
        <v>7</v>
      </c>
      <c r="F12861" t="s">
        <v>21632</v>
      </c>
    </row>
    <row r="12862" spans="1:6" x14ac:dyDescent="0.25">
      <c r="A12862" t="s">
        <v>5773</v>
      </c>
      <c r="B12862" s="100" t="s">
        <v>14199</v>
      </c>
      <c r="C12862" s="99" t="s">
        <v>14198</v>
      </c>
      <c r="D12862" s="124">
        <v>15274</v>
      </c>
      <c r="E12862" s="157">
        <f>VLOOKUP(D12862,'SOAT LIQ'!$A$87:$C$3416,3,FALSE)</f>
        <v>9</v>
      </c>
      <c r="F12862" t="s">
        <v>21632</v>
      </c>
    </row>
    <row r="12863" spans="1:6" x14ac:dyDescent="0.25">
      <c r="A12863" t="s">
        <v>5904</v>
      </c>
      <c r="B12863" s="100" t="s">
        <v>14199</v>
      </c>
      <c r="C12863" s="99" t="s">
        <v>14198</v>
      </c>
      <c r="D12863" s="124">
        <v>15274</v>
      </c>
      <c r="E12863" s="157">
        <f>VLOOKUP(D12863,'SOAT LIQ'!$A$87:$C$3416,3,FALSE)</f>
        <v>9</v>
      </c>
      <c r="F12863" t="s">
        <v>21632</v>
      </c>
    </row>
    <row r="12864" spans="1:6" x14ac:dyDescent="0.25">
      <c r="A12864" t="s">
        <v>11060</v>
      </c>
      <c r="B12864" s="100" t="s">
        <v>14199</v>
      </c>
      <c r="C12864" s="99" t="s">
        <v>14198</v>
      </c>
      <c r="D12864" s="124">
        <v>15274</v>
      </c>
      <c r="E12864" s="157">
        <f>VLOOKUP(D12864,'SOAT LIQ'!$A$87:$C$3416,3,FALSE)</f>
        <v>9</v>
      </c>
      <c r="F12864" t="s">
        <v>21632</v>
      </c>
    </row>
    <row r="12865" spans="1:6" x14ac:dyDescent="0.25">
      <c r="A12865" t="s">
        <v>5904</v>
      </c>
      <c r="B12865" s="100" t="s">
        <v>14199</v>
      </c>
      <c r="C12865" s="99" t="s">
        <v>14198</v>
      </c>
      <c r="D12865" s="124">
        <v>15274</v>
      </c>
      <c r="E12865" s="157">
        <f>VLOOKUP(D12865,'SOAT LIQ'!$A$87:$C$3416,3,FALSE)</f>
        <v>9</v>
      </c>
      <c r="F12865" t="s">
        <v>21632</v>
      </c>
    </row>
    <row r="12866" spans="1:6" x14ac:dyDescent="0.25">
      <c r="A12866" t="s">
        <v>11061</v>
      </c>
      <c r="B12866" s="100" t="s">
        <v>14199</v>
      </c>
      <c r="C12866" s="99" t="s">
        <v>14198</v>
      </c>
      <c r="D12866" s="124">
        <v>15274</v>
      </c>
      <c r="E12866" s="157">
        <f>VLOOKUP(D12866,'SOAT LIQ'!$A$87:$C$3416,3,FALSE)</f>
        <v>9</v>
      </c>
      <c r="F12866" t="s">
        <v>21632</v>
      </c>
    </row>
    <row r="12867" spans="1:6" x14ac:dyDescent="0.25">
      <c r="A12867" t="s">
        <v>5773</v>
      </c>
      <c r="B12867" s="100" t="s">
        <v>14201</v>
      </c>
      <c r="C12867" s="99" t="s">
        <v>14200</v>
      </c>
      <c r="D12867" s="124">
        <v>15274</v>
      </c>
      <c r="E12867" s="157">
        <f>VLOOKUP(D12867,'SOAT LIQ'!$A$87:$C$3416,3,FALSE)</f>
        <v>9</v>
      </c>
      <c r="F12867" t="s">
        <v>21632</v>
      </c>
    </row>
    <row r="12868" spans="1:6" x14ac:dyDescent="0.25">
      <c r="A12868" t="s">
        <v>5904</v>
      </c>
      <c r="B12868" s="100" t="s">
        <v>14201</v>
      </c>
      <c r="C12868" s="99" t="s">
        <v>14200</v>
      </c>
      <c r="D12868" s="124">
        <v>15274</v>
      </c>
      <c r="E12868" s="157">
        <f>VLOOKUP(D12868,'SOAT LIQ'!$A$87:$C$3416,3,FALSE)</f>
        <v>9</v>
      </c>
      <c r="F12868" t="s">
        <v>21632</v>
      </c>
    </row>
    <row r="12869" spans="1:6" x14ac:dyDescent="0.25">
      <c r="A12869" t="s">
        <v>11060</v>
      </c>
      <c r="B12869" s="100" t="s">
        <v>14201</v>
      </c>
      <c r="C12869" s="99" t="s">
        <v>14200</v>
      </c>
      <c r="D12869" s="124">
        <v>15274</v>
      </c>
      <c r="E12869" s="157">
        <f>VLOOKUP(D12869,'SOAT LIQ'!$A$87:$C$3416,3,FALSE)</f>
        <v>9</v>
      </c>
      <c r="F12869" t="s">
        <v>21632</v>
      </c>
    </row>
    <row r="12870" spans="1:6" x14ac:dyDescent="0.25">
      <c r="A12870" t="s">
        <v>5904</v>
      </c>
      <c r="B12870" s="100" t="s">
        <v>14201</v>
      </c>
      <c r="C12870" s="99" t="s">
        <v>14200</v>
      </c>
      <c r="D12870" s="124">
        <v>15274</v>
      </c>
      <c r="E12870" s="157">
        <f>VLOOKUP(D12870,'SOAT LIQ'!$A$87:$C$3416,3,FALSE)</f>
        <v>9</v>
      </c>
      <c r="F12870" t="s">
        <v>21632</v>
      </c>
    </row>
    <row r="12871" spans="1:6" x14ac:dyDescent="0.25">
      <c r="A12871" t="s">
        <v>11061</v>
      </c>
      <c r="B12871" s="100" t="s">
        <v>14201</v>
      </c>
      <c r="C12871" s="99" t="s">
        <v>14200</v>
      </c>
      <c r="D12871" s="124">
        <v>15274</v>
      </c>
      <c r="E12871" s="157">
        <f>VLOOKUP(D12871,'SOAT LIQ'!$A$87:$C$3416,3,FALSE)</f>
        <v>9</v>
      </c>
      <c r="F12871" t="s">
        <v>21632</v>
      </c>
    </row>
    <row r="12872" spans="1:6" x14ac:dyDescent="0.25">
      <c r="A12872" t="s">
        <v>5773</v>
      </c>
      <c r="B12872" s="100" t="s">
        <v>14203</v>
      </c>
      <c r="C12872" s="99" t="s">
        <v>14202</v>
      </c>
      <c r="D12872" s="124">
        <v>14502</v>
      </c>
      <c r="E12872" s="157">
        <f>VLOOKUP(D12872,'SOAT LIQ'!$A$87:$C$3416,3,FALSE)</f>
        <v>7</v>
      </c>
      <c r="F12872" t="s">
        <v>21632</v>
      </c>
    </row>
    <row r="12873" spans="1:6" x14ac:dyDescent="0.25">
      <c r="A12873" t="s">
        <v>5782</v>
      </c>
      <c r="B12873" s="100" t="s">
        <v>14203</v>
      </c>
      <c r="C12873" s="99" t="s">
        <v>14202</v>
      </c>
      <c r="D12873" s="124">
        <v>14502</v>
      </c>
      <c r="E12873" s="157">
        <f>VLOOKUP(D12873,'SOAT LIQ'!$A$87:$C$3416,3,FALSE)</f>
        <v>7</v>
      </c>
      <c r="F12873" t="s">
        <v>21632</v>
      </c>
    </row>
    <row r="12874" spans="1:6" x14ac:dyDescent="0.25">
      <c r="A12874" t="s">
        <v>5773</v>
      </c>
      <c r="B12874" s="100" t="s">
        <v>14205</v>
      </c>
      <c r="C12874" s="99" t="s">
        <v>14204</v>
      </c>
      <c r="D12874" s="124">
        <v>14503</v>
      </c>
      <c r="E12874" s="157">
        <f>VLOOKUP(D12874,'SOAT LIQ'!$A$87:$C$3416,3,FALSE)</f>
        <v>8</v>
      </c>
      <c r="F12874" t="s">
        <v>21632</v>
      </c>
    </row>
    <row r="12875" spans="1:6" x14ac:dyDescent="0.25">
      <c r="A12875" t="s">
        <v>5782</v>
      </c>
      <c r="B12875" s="100" t="s">
        <v>14205</v>
      </c>
      <c r="C12875" s="99" t="s">
        <v>14204</v>
      </c>
      <c r="D12875" s="124">
        <v>14503</v>
      </c>
      <c r="E12875" s="157">
        <f>VLOOKUP(D12875,'SOAT LIQ'!$A$87:$C$3416,3,FALSE)</f>
        <v>8</v>
      </c>
      <c r="F12875" t="s">
        <v>21632</v>
      </c>
    </row>
    <row r="12876" spans="1:6" x14ac:dyDescent="0.25">
      <c r="A12876" t="s">
        <v>5773</v>
      </c>
      <c r="B12876" s="100" t="s">
        <v>14207</v>
      </c>
      <c r="C12876" s="99" t="s">
        <v>14206</v>
      </c>
      <c r="D12876" s="124">
        <v>14503</v>
      </c>
      <c r="E12876" s="157">
        <f>VLOOKUP(D12876,'SOAT LIQ'!$A$87:$C$3416,3,FALSE)</f>
        <v>8</v>
      </c>
      <c r="F12876" t="s">
        <v>21632</v>
      </c>
    </row>
    <row r="12877" spans="1:6" x14ac:dyDescent="0.25">
      <c r="A12877" t="s">
        <v>5773</v>
      </c>
      <c r="B12877" s="100" t="s">
        <v>14209</v>
      </c>
      <c r="C12877" s="99" t="s">
        <v>14208</v>
      </c>
      <c r="D12877" s="124">
        <v>14502</v>
      </c>
      <c r="E12877" s="157">
        <f>VLOOKUP(D12877,'SOAT LIQ'!$A$87:$C$3416,3,FALSE)</f>
        <v>7</v>
      </c>
      <c r="F12877" t="s">
        <v>21632</v>
      </c>
    </row>
    <row r="12878" spans="1:6" x14ac:dyDescent="0.25">
      <c r="A12878" t="s">
        <v>5782</v>
      </c>
      <c r="B12878" s="100" t="s">
        <v>14209</v>
      </c>
      <c r="C12878" s="99" t="s">
        <v>14208</v>
      </c>
      <c r="D12878" s="124">
        <v>14502</v>
      </c>
      <c r="E12878" s="157">
        <f>VLOOKUP(D12878,'SOAT LIQ'!$A$87:$C$3416,3,FALSE)</f>
        <v>7</v>
      </c>
      <c r="F12878" t="s">
        <v>21632</v>
      </c>
    </row>
    <row r="12879" spans="1:6" x14ac:dyDescent="0.25">
      <c r="A12879" t="s">
        <v>5773</v>
      </c>
      <c r="B12879" s="100" t="s">
        <v>14211</v>
      </c>
      <c r="C12879" s="99" t="s">
        <v>14210</v>
      </c>
      <c r="D12879" s="124">
        <v>15275</v>
      </c>
      <c r="E12879" s="157">
        <f>VLOOKUP(D12879,'SOAT LIQ'!$A$87:$C$3416,3,FALSE)</f>
        <v>8</v>
      </c>
      <c r="F12879" t="s">
        <v>21632</v>
      </c>
    </row>
    <row r="12880" spans="1:6" x14ac:dyDescent="0.25">
      <c r="A12880" t="s">
        <v>5773</v>
      </c>
      <c r="B12880" s="100" t="s">
        <v>14212</v>
      </c>
      <c r="C12880" s="99" t="s">
        <v>14213</v>
      </c>
      <c r="D12880" s="124">
        <v>15284</v>
      </c>
      <c r="E12880" s="157">
        <f>VLOOKUP(D12880,'SOAT LIQ'!$A$87:$C$3416,3,FALSE)</f>
        <v>2</v>
      </c>
      <c r="F12880" t="s">
        <v>21632</v>
      </c>
    </row>
    <row r="12881" spans="1:6" x14ac:dyDescent="0.25">
      <c r="A12881" t="s">
        <v>5773</v>
      </c>
      <c r="B12881" s="100" t="s">
        <v>14214</v>
      </c>
      <c r="C12881" s="99" t="s">
        <v>14213</v>
      </c>
      <c r="D12881" s="124">
        <v>15284</v>
      </c>
      <c r="E12881" s="157">
        <f>VLOOKUP(D12881,'SOAT LIQ'!$A$87:$C$3416,3,FALSE)</f>
        <v>2</v>
      </c>
      <c r="F12881" t="s">
        <v>21632</v>
      </c>
    </row>
    <row r="12882" spans="1:6" x14ac:dyDescent="0.25">
      <c r="A12882" t="s">
        <v>5523</v>
      </c>
      <c r="B12882" s="100" t="s">
        <v>14214</v>
      </c>
      <c r="C12882" s="99" t="s">
        <v>14213</v>
      </c>
      <c r="D12882" s="124">
        <v>15284</v>
      </c>
      <c r="E12882" s="157">
        <f>VLOOKUP(D12882,'SOAT LIQ'!$A$87:$C$3416,3,FALSE)</f>
        <v>2</v>
      </c>
      <c r="F12882" t="s">
        <v>21632</v>
      </c>
    </row>
    <row r="12883" spans="1:6" x14ac:dyDescent="0.25">
      <c r="A12883" t="s">
        <v>5773</v>
      </c>
      <c r="B12883" s="100" t="s">
        <v>14216</v>
      </c>
      <c r="C12883" s="99" t="s">
        <v>14215</v>
      </c>
      <c r="D12883" s="124">
        <v>15130</v>
      </c>
      <c r="E12883" s="157">
        <f>VLOOKUP(D12883,'SOAT LIQ'!$A$87:$C$3416,3,FALSE)</f>
        <v>8</v>
      </c>
      <c r="F12883" t="s">
        <v>21632</v>
      </c>
    </row>
    <row r="12884" spans="1:6" x14ac:dyDescent="0.25">
      <c r="A12884" t="s">
        <v>5782</v>
      </c>
      <c r="B12884" s="100" t="s">
        <v>14216</v>
      </c>
      <c r="C12884" s="99" t="s">
        <v>14215</v>
      </c>
      <c r="D12884" s="124">
        <v>15130</v>
      </c>
      <c r="E12884" s="157">
        <f>VLOOKUP(D12884,'SOAT LIQ'!$A$87:$C$3416,3,FALSE)</f>
        <v>8</v>
      </c>
      <c r="F12884" t="s">
        <v>21632</v>
      </c>
    </row>
    <row r="12885" spans="1:6" x14ac:dyDescent="0.25">
      <c r="A12885" t="s">
        <v>5904</v>
      </c>
      <c r="B12885" s="100" t="s">
        <v>14216</v>
      </c>
      <c r="C12885" s="99" t="s">
        <v>14215</v>
      </c>
      <c r="D12885" s="124">
        <v>15130</v>
      </c>
      <c r="E12885" s="157">
        <f>VLOOKUP(D12885,'SOAT LIQ'!$A$87:$C$3416,3,FALSE)</f>
        <v>8</v>
      </c>
      <c r="F12885" t="s">
        <v>21632</v>
      </c>
    </row>
    <row r="12886" spans="1:6" x14ac:dyDescent="0.25">
      <c r="A12886" t="s">
        <v>5523</v>
      </c>
      <c r="B12886" s="100" t="s">
        <v>14216</v>
      </c>
      <c r="C12886" s="99" t="s">
        <v>14215</v>
      </c>
      <c r="D12886" s="124">
        <v>15130</v>
      </c>
      <c r="E12886" s="157">
        <f>VLOOKUP(D12886,'SOAT LIQ'!$A$87:$C$3416,3,FALSE)</f>
        <v>8</v>
      </c>
      <c r="F12886" t="s">
        <v>21632</v>
      </c>
    </row>
    <row r="12887" spans="1:6" x14ac:dyDescent="0.25">
      <c r="A12887" t="s">
        <v>5773</v>
      </c>
      <c r="B12887" s="100" t="s">
        <v>14218</v>
      </c>
      <c r="C12887" s="99" t="s">
        <v>14217</v>
      </c>
      <c r="D12887" s="124">
        <v>15277</v>
      </c>
      <c r="E12887" s="157">
        <f>VLOOKUP(D12887,'SOAT LIQ'!$A$87:$C$3416,3,FALSE)</f>
        <v>5</v>
      </c>
      <c r="F12887" t="s">
        <v>21632</v>
      </c>
    </row>
    <row r="12888" spans="1:6" x14ac:dyDescent="0.25">
      <c r="A12888" t="s">
        <v>5782</v>
      </c>
      <c r="B12888" s="100" t="s">
        <v>14218</v>
      </c>
      <c r="C12888" s="99" t="s">
        <v>14217</v>
      </c>
      <c r="D12888" s="124">
        <v>15277</v>
      </c>
      <c r="E12888" s="157">
        <f>VLOOKUP(D12888,'SOAT LIQ'!$A$87:$C$3416,3,FALSE)</f>
        <v>5</v>
      </c>
      <c r="F12888" t="s">
        <v>21632</v>
      </c>
    </row>
    <row r="12889" spans="1:6" x14ac:dyDescent="0.25">
      <c r="A12889" t="s">
        <v>5904</v>
      </c>
      <c r="B12889" s="100" t="s">
        <v>14218</v>
      </c>
      <c r="C12889" s="99" t="s">
        <v>14217</v>
      </c>
      <c r="D12889" s="124">
        <v>15277</v>
      </c>
      <c r="E12889" s="157">
        <f>VLOOKUP(D12889,'SOAT LIQ'!$A$87:$C$3416,3,FALSE)</f>
        <v>5</v>
      </c>
      <c r="F12889" t="s">
        <v>21632</v>
      </c>
    </row>
    <row r="12890" spans="1:6" x14ac:dyDescent="0.25">
      <c r="A12890" t="s">
        <v>5523</v>
      </c>
      <c r="B12890" s="100" t="s">
        <v>14218</v>
      </c>
      <c r="C12890" s="99" t="s">
        <v>14217</v>
      </c>
      <c r="D12890" s="124">
        <v>15277</v>
      </c>
      <c r="E12890" s="157">
        <f>VLOOKUP(D12890,'SOAT LIQ'!$A$87:$C$3416,3,FALSE)</f>
        <v>5</v>
      </c>
      <c r="F12890" t="s">
        <v>21632</v>
      </c>
    </row>
    <row r="12891" spans="1:6" x14ac:dyDescent="0.25">
      <c r="A12891" t="s">
        <v>5773</v>
      </c>
      <c r="B12891" s="100" t="s">
        <v>14219</v>
      </c>
      <c r="C12891" s="100"/>
      <c r="D12891" s="124">
        <v>15278</v>
      </c>
      <c r="E12891" s="157">
        <f>VLOOKUP(D12891,'SOAT LIQ'!$A$87:$C$3416,3,FALSE)</f>
        <v>6</v>
      </c>
      <c r="F12891" t="s">
        <v>21632</v>
      </c>
    </row>
    <row r="12892" spans="1:6" x14ac:dyDescent="0.25">
      <c r="A12892" t="s">
        <v>5773</v>
      </c>
      <c r="B12892" s="100" t="s">
        <v>14220</v>
      </c>
      <c r="C12892" s="100"/>
      <c r="D12892" s="124"/>
      <c r="E12892" s="157" t="e">
        <f>VLOOKUP(D12892,'SOAT LIQ'!$A$87:$C$3416,3,FALSE)</f>
        <v>#N/A</v>
      </c>
      <c r="F12892" t="s">
        <v>21632</v>
      </c>
    </row>
    <row r="12893" spans="1:6" x14ac:dyDescent="0.25">
      <c r="A12893" t="s">
        <v>5773</v>
      </c>
      <c r="B12893" s="100" t="s">
        <v>14221</v>
      </c>
      <c r="C12893" s="100"/>
      <c r="D12893" s="124"/>
      <c r="E12893" s="157" t="e">
        <f>VLOOKUP(D12893,'SOAT LIQ'!$A$87:$C$3416,3,FALSE)</f>
        <v>#N/A</v>
      </c>
      <c r="F12893" t="s">
        <v>21632</v>
      </c>
    </row>
    <row r="12894" spans="1:6" x14ac:dyDescent="0.25">
      <c r="A12894" t="s">
        <v>5773</v>
      </c>
      <c r="B12894" s="100" t="s">
        <v>14222</v>
      </c>
      <c r="C12894" s="100"/>
      <c r="D12894" s="124"/>
      <c r="E12894" s="157" t="e">
        <f>VLOOKUP(D12894,'SOAT LIQ'!$A$87:$C$3416,3,FALSE)</f>
        <v>#N/A</v>
      </c>
      <c r="F12894" t="s">
        <v>21632</v>
      </c>
    </row>
    <row r="12895" spans="1:6" x14ac:dyDescent="0.25">
      <c r="A12895" t="s">
        <v>5773</v>
      </c>
      <c r="B12895" s="100" t="s">
        <v>14223</v>
      </c>
      <c r="C12895" s="100"/>
      <c r="D12895" s="124"/>
      <c r="E12895" s="157" t="e">
        <f>VLOOKUP(D12895,'SOAT LIQ'!$A$87:$C$3416,3,FALSE)</f>
        <v>#N/A</v>
      </c>
      <c r="F12895" t="s">
        <v>21632</v>
      </c>
    </row>
    <row r="12896" spans="1:6" x14ac:dyDescent="0.25">
      <c r="A12896" t="s">
        <v>5773</v>
      </c>
      <c r="B12896" s="100" t="s">
        <v>14223</v>
      </c>
      <c r="C12896" s="100"/>
      <c r="D12896" s="124"/>
      <c r="E12896" s="157" t="e">
        <f>VLOOKUP(D12896,'SOAT LIQ'!$A$87:$C$3416,3,FALSE)</f>
        <v>#N/A</v>
      </c>
      <c r="F12896" t="s">
        <v>21632</v>
      </c>
    </row>
    <row r="12897" spans="1:6" x14ac:dyDescent="0.25">
      <c r="A12897" t="s">
        <v>5773</v>
      </c>
      <c r="B12897" s="100" t="s">
        <v>14225</v>
      </c>
      <c r="C12897" s="99" t="s">
        <v>14224</v>
      </c>
      <c r="D12897" s="124">
        <v>15112</v>
      </c>
      <c r="E12897" s="157">
        <f>VLOOKUP(D12897,'SOAT LIQ'!$A$87:$C$3416,3,FALSE)</f>
        <v>8</v>
      </c>
      <c r="F12897" t="s">
        <v>21632</v>
      </c>
    </row>
    <row r="12898" spans="1:6" x14ac:dyDescent="0.25">
      <c r="A12898" t="s">
        <v>5904</v>
      </c>
      <c r="B12898" s="100" t="s">
        <v>14225</v>
      </c>
      <c r="C12898" s="99" t="s">
        <v>14224</v>
      </c>
      <c r="D12898" s="124">
        <v>15112</v>
      </c>
      <c r="E12898" s="157">
        <f>VLOOKUP(D12898,'SOAT LIQ'!$A$87:$C$3416,3,FALSE)</f>
        <v>8</v>
      </c>
      <c r="F12898" t="s">
        <v>21632</v>
      </c>
    </row>
    <row r="12899" spans="1:6" x14ac:dyDescent="0.25">
      <c r="A12899" t="s">
        <v>5773</v>
      </c>
      <c r="B12899" s="100" t="s">
        <v>14227</v>
      </c>
      <c r="C12899" s="99" t="s">
        <v>14226</v>
      </c>
      <c r="D12899" s="124">
        <v>15112</v>
      </c>
      <c r="E12899" s="157">
        <f>VLOOKUP(D12899,'SOAT LIQ'!$A$87:$C$3416,3,FALSE)</f>
        <v>8</v>
      </c>
      <c r="F12899" t="s">
        <v>21632</v>
      </c>
    </row>
    <row r="12900" spans="1:6" x14ac:dyDescent="0.25">
      <c r="A12900" t="s">
        <v>5904</v>
      </c>
      <c r="B12900" s="100" t="s">
        <v>14227</v>
      </c>
      <c r="C12900" s="99" t="s">
        <v>14226</v>
      </c>
      <c r="D12900" s="124">
        <v>15112</v>
      </c>
      <c r="E12900" s="157">
        <f>VLOOKUP(D12900,'SOAT LIQ'!$A$87:$C$3416,3,FALSE)</f>
        <v>8</v>
      </c>
      <c r="F12900" t="s">
        <v>21632</v>
      </c>
    </row>
    <row r="12901" spans="1:6" x14ac:dyDescent="0.25">
      <c r="A12901" t="s">
        <v>5773</v>
      </c>
      <c r="B12901" s="100" t="s">
        <v>14229</v>
      </c>
      <c r="C12901" s="99" t="s">
        <v>14228</v>
      </c>
      <c r="D12901" s="124">
        <v>15113</v>
      </c>
      <c r="E12901" s="157">
        <f>VLOOKUP(D12901,'SOAT LIQ'!$A$87:$C$3416,3,FALSE)</f>
        <v>12</v>
      </c>
      <c r="F12901" t="s">
        <v>21632</v>
      </c>
    </row>
    <row r="12902" spans="1:6" x14ac:dyDescent="0.25">
      <c r="A12902" t="s">
        <v>5904</v>
      </c>
      <c r="B12902" s="100" t="s">
        <v>14229</v>
      </c>
      <c r="C12902" s="99" t="s">
        <v>14228</v>
      </c>
      <c r="D12902" s="124">
        <v>15113</v>
      </c>
      <c r="E12902" s="157">
        <f>VLOOKUP(D12902,'SOAT LIQ'!$A$87:$C$3416,3,FALSE)</f>
        <v>12</v>
      </c>
      <c r="F12902" t="s">
        <v>21632</v>
      </c>
    </row>
    <row r="12903" spans="1:6" x14ac:dyDescent="0.25">
      <c r="A12903" t="s">
        <v>4339</v>
      </c>
      <c r="B12903" s="100" t="s">
        <v>14231</v>
      </c>
      <c r="C12903" s="99" t="s">
        <v>14230</v>
      </c>
      <c r="D12903" s="124">
        <v>15113</v>
      </c>
      <c r="E12903" s="157">
        <f>VLOOKUP(D12903,'SOAT LIQ'!$A$87:$C$3416,3,FALSE)</f>
        <v>12</v>
      </c>
      <c r="F12903" t="s">
        <v>21632</v>
      </c>
    </row>
    <row r="12904" spans="1:6" x14ac:dyDescent="0.25">
      <c r="A12904" t="s">
        <v>5773</v>
      </c>
      <c r="B12904" s="100" t="s">
        <v>14231</v>
      </c>
      <c r="C12904" s="99" t="s">
        <v>14230</v>
      </c>
      <c r="D12904" s="124">
        <v>15113</v>
      </c>
      <c r="E12904" s="157">
        <f>VLOOKUP(D12904,'SOAT LIQ'!$A$87:$C$3416,3,FALSE)</f>
        <v>12</v>
      </c>
      <c r="F12904" t="s">
        <v>21632</v>
      </c>
    </row>
    <row r="12905" spans="1:6" x14ac:dyDescent="0.25">
      <c r="A12905" t="s">
        <v>5904</v>
      </c>
      <c r="B12905" s="100" t="s">
        <v>14231</v>
      </c>
      <c r="C12905" s="99" t="s">
        <v>14230</v>
      </c>
      <c r="D12905" s="124">
        <v>15113</v>
      </c>
      <c r="E12905" s="157">
        <f>VLOOKUP(D12905,'SOAT LIQ'!$A$87:$C$3416,3,FALSE)</f>
        <v>12</v>
      </c>
      <c r="F12905" t="s">
        <v>21632</v>
      </c>
    </row>
    <row r="12906" spans="1:6" x14ac:dyDescent="0.25">
      <c r="A12906" t="s">
        <v>5796</v>
      </c>
      <c r="B12906" s="100" t="s">
        <v>14233</v>
      </c>
      <c r="C12906" s="99" t="s">
        <v>14232</v>
      </c>
      <c r="D12906" s="124">
        <v>15182</v>
      </c>
      <c r="E12906" s="157">
        <f>VLOOKUP(D12906,'SOAT LIQ'!$A$87:$C$3416,3,FALSE)</f>
        <v>13</v>
      </c>
      <c r="F12906" t="s">
        <v>21632</v>
      </c>
    </row>
    <row r="12907" spans="1:6" x14ac:dyDescent="0.25">
      <c r="A12907" t="s">
        <v>5773</v>
      </c>
      <c r="B12907" s="100" t="s">
        <v>14233</v>
      </c>
      <c r="C12907" s="99" t="s">
        <v>14232</v>
      </c>
      <c r="D12907" s="124">
        <v>15182</v>
      </c>
      <c r="E12907" s="157">
        <f>VLOOKUP(D12907,'SOAT LIQ'!$A$87:$C$3416,3,FALSE)</f>
        <v>13</v>
      </c>
      <c r="F12907" t="s">
        <v>21632</v>
      </c>
    </row>
    <row r="12908" spans="1:6" x14ac:dyDescent="0.25">
      <c r="A12908" t="s">
        <v>5796</v>
      </c>
      <c r="B12908" s="100" t="s">
        <v>14234</v>
      </c>
      <c r="C12908" s="99" t="s">
        <v>14232</v>
      </c>
      <c r="D12908" s="124">
        <v>15182</v>
      </c>
      <c r="E12908" s="157">
        <f>VLOOKUP(D12908,'SOAT LIQ'!$A$87:$C$3416,3,FALSE)</f>
        <v>13</v>
      </c>
      <c r="F12908" t="s">
        <v>21632</v>
      </c>
    </row>
    <row r="12909" spans="1:6" x14ac:dyDescent="0.25">
      <c r="A12909" t="s">
        <v>5796</v>
      </c>
      <c r="B12909" s="100" t="s">
        <v>14235</v>
      </c>
      <c r="C12909" s="99" t="s">
        <v>14232</v>
      </c>
      <c r="D12909" s="124">
        <v>15182</v>
      </c>
      <c r="E12909" s="157">
        <f>VLOOKUP(D12909,'SOAT LIQ'!$A$87:$C$3416,3,FALSE)</f>
        <v>13</v>
      </c>
      <c r="F12909" t="s">
        <v>21632</v>
      </c>
    </row>
    <row r="12910" spans="1:6" x14ac:dyDescent="0.25">
      <c r="A12910" t="s">
        <v>5796</v>
      </c>
      <c r="B12910" s="100" t="s">
        <v>14236</v>
      </c>
      <c r="C12910" s="99" t="s">
        <v>14232</v>
      </c>
      <c r="D12910" s="124">
        <v>15182</v>
      </c>
      <c r="E12910" s="157">
        <f>VLOOKUP(D12910,'SOAT LIQ'!$A$87:$C$3416,3,FALSE)</f>
        <v>13</v>
      </c>
      <c r="F12910" t="s">
        <v>21632</v>
      </c>
    </row>
    <row r="12911" spans="1:6" x14ac:dyDescent="0.25">
      <c r="A12911" t="s">
        <v>4339</v>
      </c>
      <c r="B12911" s="100" t="s">
        <v>14237</v>
      </c>
      <c r="C12911" s="99" t="s">
        <v>14232</v>
      </c>
      <c r="D12911" s="124">
        <v>15182</v>
      </c>
      <c r="E12911" s="157">
        <f>VLOOKUP(D12911,'SOAT LIQ'!$A$87:$C$3416,3,FALSE)</f>
        <v>13</v>
      </c>
      <c r="F12911" t="s">
        <v>21632</v>
      </c>
    </row>
    <row r="12912" spans="1:6" x14ac:dyDescent="0.25">
      <c r="A12912" t="s">
        <v>4339</v>
      </c>
      <c r="B12912" s="100" t="s">
        <v>14238</v>
      </c>
      <c r="C12912" s="99" t="s">
        <v>4191</v>
      </c>
      <c r="D12912" s="124">
        <v>39202</v>
      </c>
      <c r="E12912" s="157" t="e">
        <f>VLOOKUP(D12912,'SOAT LIQ'!$A$87:$C$3416,3,FALSE)</f>
        <v>#N/A</v>
      </c>
      <c r="F12912" t="s">
        <v>21632</v>
      </c>
    </row>
    <row r="12913" spans="1:6" x14ac:dyDescent="0.25">
      <c r="A12913" t="s">
        <v>5773</v>
      </c>
      <c r="B12913" s="100" t="s">
        <v>14238</v>
      </c>
      <c r="C12913" s="99" t="s">
        <v>4191</v>
      </c>
      <c r="D12913" s="124">
        <v>39202</v>
      </c>
      <c r="E12913" s="157" t="e">
        <f>VLOOKUP(D12913,'SOAT LIQ'!$A$87:$C$3416,3,FALSE)</f>
        <v>#N/A</v>
      </c>
      <c r="F12913" t="s">
        <v>21632</v>
      </c>
    </row>
    <row r="12914" spans="1:6" x14ac:dyDescent="0.25">
      <c r="A12914" t="s">
        <v>6570</v>
      </c>
      <c r="B12914" s="100" t="s">
        <v>14238</v>
      </c>
      <c r="C12914" s="99" t="s">
        <v>4191</v>
      </c>
      <c r="D12914" s="124">
        <v>39202</v>
      </c>
      <c r="E12914" s="157" t="e">
        <f>VLOOKUP(D12914,'SOAT LIQ'!$A$87:$C$3416,3,FALSE)</f>
        <v>#N/A</v>
      </c>
    </row>
    <row r="12915" spans="1:6" x14ac:dyDescent="0.25">
      <c r="A12915" t="s">
        <v>5508</v>
      </c>
      <c r="B12915" s="100" t="s">
        <v>14238</v>
      </c>
      <c r="C12915" s="99" t="s">
        <v>4191</v>
      </c>
      <c r="D12915" s="124">
        <v>39202</v>
      </c>
      <c r="E12915" s="157" t="e">
        <f>VLOOKUP(D12915,'SOAT LIQ'!$A$87:$C$3416,3,FALSE)</f>
        <v>#N/A</v>
      </c>
      <c r="F12915" t="s">
        <v>21632</v>
      </c>
    </row>
    <row r="12916" spans="1:6" x14ac:dyDescent="0.25">
      <c r="A12916" t="s">
        <v>5750</v>
      </c>
      <c r="B12916" s="100" t="s">
        <v>14238</v>
      </c>
      <c r="C12916" s="99" t="s">
        <v>4191</v>
      </c>
      <c r="D12916" s="124">
        <v>39202</v>
      </c>
      <c r="E12916" s="157" t="e">
        <f>VLOOKUP(D12916,'SOAT LIQ'!$A$87:$C$3416,3,FALSE)</f>
        <v>#N/A</v>
      </c>
      <c r="F12916" t="s">
        <v>21632</v>
      </c>
    </row>
    <row r="12917" spans="1:6" x14ac:dyDescent="0.25">
      <c r="A12917" t="s">
        <v>10820</v>
      </c>
      <c r="B12917" s="100" t="s">
        <v>14238</v>
      </c>
      <c r="C12917" s="99" t="s">
        <v>4191</v>
      </c>
      <c r="D12917" s="124">
        <v>39202</v>
      </c>
      <c r="E12917" s="157" t="e">
        <f>VLOOKUP(D12917,'SOAT LIQ'!$A$87:$C$3416,3,FALSE)</f>
        <v>#N/A</v>
      </c>
    </row>
    <row r="12918" spans="1:6" x14ac:dyDescent="0.25">
      <c r="A12918" t="s">
        <v>13932</v>
      </c>
      <c r="B12918" s="100" t="s">
        <v>14238</v>
      </c>
      <c r="C12918" s="99" t="s">
        <v>4191</v>
      </c>
      <c r="D12918" s="124">
        <v>39202</v>
      </c>
      <c r="E12918" s="157" t="e">
        <f>VLOOKUP(D12918,'SOAT LIQ'!$A$87:$C$3416,3,FALSE)</f>
        <v>#N/A</v>
      </c>
    </row>
    <row r="12919" spans="1:6" x14ac:dyDescent="0.25">
      <c r="A12919" t="s">
        <v>8469</v>
      </c>
      <c r="B12919" s="100" t="s">
        <v>14238</v>
      </c>
      <c r="C12919" s="99" t="s">
        <v>4191</v>
      </c>
      <c r="D12919" s="124">
        <v>39202</v>
      </c>
      <c r="E12919" s="157" t="e">
        <f>VLOOKUP(D12919,'SOAT LIQ'!$A$87:$C$3416,3,FALSE)</f>
        <v>#N/A</v>
      </c>
      <c r="F12919" t="s">
        <v>21632</v>
      </c>
    </row>
    <row r="12920" spans="1:6" x14ac:dyDescent="0.25">
      <c r="A12920" t="s">
        <v>6023</v>
      </c>
      <c r="B12920" s="100" t="s">
        <v>14238</v>
      </c>
      <c r="C12920" s="99" t="s">
        <v>4191</v>
      </c>
      <c r="D12920" s="124">
        <v>39202</v>
      </c>
      <c r="E12920" s="157" t="e">
        <f>VLOOKUP(D12920,'SOAT LIQ'!$A$87:$C$3416,3,FALSE)</f>
        <v>#N/A</v>
      </c>
      <c r="F12920" t="s">
        <v>21632</v>
      </c>
    </row>
    <row r="12921" spans="1:6" x14ac:dyDescent="0.25">
      <c r="A12921" t="s">
        <v>10821</v>
      </c>
      <c r="B12921" s="100" t="s">
        <v>14238</v>
      </c>
      <c r="C12921" s="99" t="s">
        <v>4191</v>
      </c>
      <c r="D12921" s="124">
        <v>39202</v>
      </c>
      <c r="E12921" s="157" t="e">
        <f>VLOOKUP(D12921,'SOAT LIQ'!$A$87:$C$3416,3,FALSE)</f>
        <v>#N/A</v>
      </c>
      <c r="F12921" t="s">
        <v>21632</v>
      </c>
    </row>
    <row r="12922" spans="1:6" x14ac:dyDescent="0.25">
      <c r="A12922" t="s">
        <v>5924</v>
      </c>
      <c r="B12922" s="100" t="s">
        <v>14238</v>
      </c>
      <c r="C12922" s="99" t="s">
        <v>4191</v>
      </c>
      <c r="D12922" s="124">
        <v>39202</v>
      </c>
      <c r="E12922" s="157" t="e">
        <f>VLOOKUP(D12922,'SOAT LIQ'!$A$87:$C$3416,3,FALSE)</f>
        <v>#N/A</v>
      </c>
      <c r="F12922" t="s">
        <v>21632</v>
      </c>
    </row>
    <row r="12923" spans="1:6" x14ac:dyDescent="0.25">
      <c r="A12923" t="s">
        <v>8411</v>
      </c>
      <c r="B12923" s="100" t="s">
        <v>14238</v>
      </c>
      <c r="C12923" s="99" t="s">
        <v>4191</v>
      </c>
      <c r="D12923" s="124">
        <v>39202</v>
      </c>
      <c r="E12923" s="157" t="e">
        <f>VLOOKUP(D12923,'SOAT LIQ'!$A$87:$C$3416,3,FALSE)</f>
        <v>#N/A</v>
      </c>
      <c r="F12923" t="s">
        <v>21632</v>
      </c>
    </row>
    <row r="12924" spans="1:6" x14ac:dyDescent="0.25">
      <c r="A12924" t="s">
        <v>5922</v>
      </c>
      <c r="B12924" s="100" t="s">
        <v>14238</v>
      </c>
      <c r="C12924" s="99" t="s">
        <v>4191</v>
      </c>
      <c r="D12924" s="124">
        <v>39202</v>
      </c>
      <c r="E12924" s="157" t="e">
        <f>VLOOKUP(D12924,'SOAT LIQ'!$A$87:$C$3416,3,FALSE)</f>
        <v>#N/A</v>
      </c>
      <c r="F12924" t="s">
        <v>21632</v>
      </c>
    </row>
    <row r="12925" spans="1:6" x14ac:dyDescent="0.25">
      <c r="A12925" t="s">
        <v>5923</v>
      </c>
      <c r="B12925" s="100" t="s">
        <v>14238</v>
      </c>
      <c r="C12925" s="99" t="s">
        <v>4191</v>
      </c>
      <c r="D12925" s="124">
        <v>39202</v>
      </c>
      <c r="E12925" s="157" t="e">
        <f>VLOOKUP(D12925,'SOAT LIQ'!$A$87:$C$3416,3,FALSE)</f>
        <v>#N/A</v>
      </c>
      <c r="F12925" t="s">
        <v>21632</v>
      </c>
    </row>
    <row r="12926" spans="1:6" x14ac:dyDescent="0.25">
      <c r="A12926" t="s">
        <v>9312</v>
      </c>
      <c r="B12926" s="100" t="s">
        <v>14238</v>
      </c>
      <c r="C12926" s="99" t="s">
        <v>4191</v>
      </c>
      <c r="D12926" s="124">
        <v>39202</v>
      </c>
      <c r="E12926" s="157" t="e">
        <f>VLOOKUP(D12926,'SOAT LIQ'!$A$87:$C$3416,3,FALSE)</f>
        <v>#N/A</v>
      </c>
    </row>
    <row r="12927" spans="1:6" x14ac:dyDescent="0.25">
      <c r="A12927" t="s">
        <v>10710</v>
      </c>
      <c r="B12927" s="100" t="s">
        <v>14238</v>
      </c>
      <c r="C12927" s="99" t="s">
        <v>4191</v>
      </c>
      <c r="D12927" s="124">
        <v>39202</v>
      </c>
      <c r="E12927" s="157" t="e">
        <f>VLOOKUP(D12927,'SOAT LIQ'!$A$87:$C$3416,3,FALSE)</f>
        <v>#N/A</v>
      </c>
    </row>
    <row r="12928" spans="1:6" x14ac:dyDescent="0.25">
      <c r="A12928" t="s">
        <v>14239</v>
      </c>
      <c r="B12928" s="100" t="s">
        <v>14238</v>
      </c>
      <c r="C12928" s="99" t="s">
        <v>4191</v>
      </c>
      <c r="D12928" s="124">
        <v>39202</v>
      </c>
      <c r="E12928" s="157" t="e">
        <f>VLOOKUP(D12928,'SOAT LIQ'!$A$87:$C$3416,3,FALSE)</f>
        <v>#N/A</v>
      </c>
    </row>
    <row r="12929" spans="1:6" x14ac:dyDescent="0.25">
      <c r="A12929" t="s">
        <v>10276</v>
      </c>
      <c r="B12929" s="100" t="s">
        <v>14238</v>
      </c>
      <c r="C12929" s="99" t="s">
        <v>4191</v>
      </c>
      <c r="D12929" s="124">
        <v>39202</v>
      </c>
      <c r="E12929" s="157" t="e">
        <f>VLOOKUP(D12929,'SOAT LIQ'!$A$87:$C$3416,3,FALSE)</f>
        <v>#N/A</v>
      </c>
    </row>
    <row r="12930" spans="1:6" x14ac:dyDescent="0.25">
      <c r="A12930" t="s">
        <v>14240</v>
      </c>
      <c r="B12930" s="100" t="s">
        <v>14238</v>
      </c>
      <c r="C12930" s="99" t="s">
        <v>4191</v>
      </c>
      <c r="D12930" s="124">
        <v>39202</v>
      </c>
      <c r="E12930" s="157" t="e">
        <f>VLOOKUP(D12930,'SOAT LIQ'!$A$87:$C$3416,3,FALSE)</f>
        <v>#N/A</v>
      </c>
    </row>
    <row r="12931" spans="1:6" x14ac:dyDescent="0.25">
      <c r="A12931" t="s">
        <v>13507</v>
      </c>
      <c r="B12931" s="100" t="s">
        <v>14238</v>
      </c>
      <c r="C12931" s="99" t="s">
        <v>4191</v>
      </c>
      <c r="D12931" s="124">
        <v>39202</v>
      </c>
      <c r="E12931" s="157" t="e">
        <f>VLOOKUP(D12931,'SOAT LIQ'!$A$87:$C$3416,3,FALSE)</f>
        <v>#N/A</v>
      </c>
    </row>
    <row r="12932" spans="1:6" x14ac:dyDescent="0.25">
      <c r="A12932" t="s">
        <v>7772</v>
      </c>
      <c r="B12932" s="100" t="s">
        <v>14238</v>
      </c>
      <c r="C12932" s="99" t="s">
        <v>4191</v>
      </c>
      <c r="D12932" s="124">
        <v>39202</v>
      </c>
      <c r="E12932" s="157" t="e">
        <f>VLOOKUP(D12932,'SOAT LIQ'!$A$87:$C$3416,3,FALSE)</f>
        <v>#N/A</v>
      </c>
    </row>
    <row r="12933" spans="1:6" x14ac:dyDescent="0.25">
      <c r="A12933" t="s">
        <v>5904</v>
      </c>
      <c r="B12933" s="100" t="s">
        <v>14238</v>
      </c>
      <c r="C12933" s="99" t="s">
        <v>4191</v>
      </c>
      <c r="D12933" s="124">
        <v>39202</v>
      </c>
      <c r="E12933" s="157" t="e">
        <f>VLOOKUP(D12933,'SOAT LIQ'!$A$87:$C$3416,3,FALSE)</f>
        <v>#N/A</v>
      </c>
      <c r="F12933" t="s">
        <v>21632</v>
      </c>
    </row>
    <row r="12934" spans="1:6" x14ac:dyDescent="0.25">
      <c r="A12934" t="s">
        <v>14241</v>
      </c>
      <c r="B12934" s="100" t="s">
        <v>14238</v>
      </c>
      <c r="C12934" s="99" t="s">
        <v>4191</v>
      </c>
      <c r="D12934" s="124">
        <v>39202</v>
      </c>
      <c r="E12934" s="157" t="e">
        <f>VLOOKUP(D12934,'SOAT LIQ'!$A$87:$C$3416,3,FALSE)</f>
        <v>#N/A</v>
      </c>
    </row>
    <row r="12935" spans="1:6" x14ac:dyDescent="0.25">
      <c r="A12935" t="s">
        <v>4339</v>
      </c>
      <c r="B12935" s="100" t="s">
        <v>14238</v>
      </c>
      <c r="C12935" s="99" t="s">
        <v>4191</v>
      </c>
      <c r="D12935" s="124">
        <v>39202</v>
      </c>
      <c r="E12935" s="157" t="e">
        <f>VLOOKUP(D12935,'SOAT LIQ'!$A$87:$C$3416,3,FALSE)</f>
        <v>#N/A</v>
      </c>
      <c r="F12935" t="s">
        <v>21632</v>
      </c>
    </row>
    <row r="12936" spans="1:6" x14ac:dyDescent="0.25">
      <c r="A12936" t="s">
        <v>5142</v>
      </c>
      <c r="B12936" s="100" t="s">
        <v>14238</v>
      </c>
      <c r="C12936" s="99" t="s">
        <v>4191</v>
      </c>
      <c r="D12936" s="124">
        <v>39202</v>
      </c>
      <c r="E12936" s="157" t="e">
        <f>VLOOKUP(D12936,'SOAT LIQ'!$A$87:$C$3416,3,FALSE)</f>
        <v>#N/A</v>
      </c>
      <c r="F12936" t="s">
        <v>21632</v>
      </c>
    </row>
    <row r="12937" spans="1:6" x14ac:dyDescent="0.25">
      <c r="A12937" t="s">
        <v>8490</v>
      </c>
      <c r="B12937" s="100" t="s">
        <v>14238</v>
      </c>
      <c r="C12937" s="99" t="s">
        <v>4191</v>
      </c>
      <c r="D12937" s="124">
        <v>39202</v>
      </c>
      <c r="E12937" s="157" t="e">
        <f>VLOOKUP(D12937,'SOAT LIQ'!$A$87:$C$3416,3,FALSE)</f>
        <v>#N/A</v>
      </c>
    </row>
    <row r="12938" spans="1:6" x14ac:dyDescent="0.25">
      <c r="A12938" t="s">
        <v>5925</v>
      </c>
      <c r="B12938" s="100" t="s">
        <v>14238</v>
      </c>
      <c r="C12938" s="99" t="s">
        <v>4191</v>
      </c>
      <c r="D12938" s="124">
        <v>39202</v>
      </c>
      <c r="E12938" s="157" t="e">
        <f>VLOOKUP(D12938,'SOAT LIQ'!$A$87:$C$3416,3,FALSE)</f>
        <v>#N/A</v>
      </c>
    </row>
    <row r="12939" spans="1:6" x14ac:dyDescent="0.25">
      <c r="A12939" t="s">
        <v>5930</v>
      </c>
      <c r="B12939" s="100" t="s">
        <v>14238</v>
      </c>
      <c r="C12939" s="99" t="s">
        <v>4191</v>
      </c>
      <c r="D12939" s="124">
        <v>39202</v>
      </c>
      <c r="E12939" s="157" t="e">
        <f>VLOOKUP(D12939,'SOAT LIQ'!$A$87:$C$3416,3,FALSE)</f>
        <v>#N/A</v>
      </c>
    </row>
    <row r="12940" spans="1:6" x14ac:dyDescent="0.25">
      <c r="A12940" t="s">
        <v>10065</v>
      </c>
      <c r="B12940" s="100" t="s">
        <v>14238</v>
      </c>
      <c r="C12940" s="99" t="s">
        <v>4191</v>
      </c>
      <c r="D12940" s="124">
        <v>39202</v>
      </c>
      <c r="E12940" s="157" t="e">
        <f>VLOOKUP(D12940,'SOAT LIQ'!$A$87:$C$3416,3,FALSE)</f>
        <v>#N/A</v>
      </c>
    </row>
    <row r="12941" spans="1:6" x14ac:dyDescent="0.25">
      <c r="A12941" t="s">
        <v>5748</v>
      </c>
      <c r="B12941" s="100" t="s">
        <v>14238</v>
      </c>
      <c r="C12941" s="99" t="s">
        <v>4191</v>
      </c>
      <c r="D12941" s="124">
        <v>39202</v>
      </c>
      <c r="E12941" s="157" t="e">
        <f>VLOOKUP(D12941,'SOAT LIQ'!$A$87:$C$3416,3,FALSE)</f>
        <v>#N/A</v>
      </c>
      <c r="F12941" t="s">
        <v>21632</v>
      </c>
    </row>
    <row r="12942" spans="1:6" x14ac:dyDescent="0.25">
      <c r="A12942" t="s">
        <v>13419</v>
      </c>
      <c r="B12942" s="100" t="s">
        <v>14238</v>
      </c>
      <c r="C12942" s="99" t="s">
        <v>4191</v>
      </c>
      <c r="D12942" s="124">
        <v>39202</v>
      </c>
      <c r="E12942" s="157" t="e">
        <f>VLOOKUP(D12942,'SOAT LIQ'!$A$87:$C$3416,3,FALSE)</f>
        <v>#N/A</v>
      </c>
      <c r="F12942" t="s">
        <v>21632</v>
      </c>
    </row>
    <row r="12943" spans="1:6" x14ac:dyDescent="0.25">
      <c r="A12943" t="s">
        <v>5904</v>
      </c>
      <c r="B12943" s="100" t="s">
        <v>14238</v>
      </c>
      <c r="C12943" s="99" t="s">
        <v>4191</v>
      </c>
      <c r="D12943" s="124">
        <v>39202</v>
      </c>
      <c r="E12943" s="157" t="e">
        <f>VLOOKUP(D12943,'SOAT LIQ'!$A$87:$C$3416,3,FALSE)</f>
        <v>#N/A</v>
      </c>
      <c r="F12943" t="s">
        <v>21632</v>
      </c>
    </row>
    <row r="12944" spans="1:6" x14ac:dyDescent="0.25">
      <c r="A12944" t="s">
        <v>5936</v>
      </c>
      <c r="B12944" s="100" t="s">
        <v>14238</v>
      </c>
      <c r="C12944" s="99" t="s">
        <v>4191</v>
      </c>
      <c r="D12944" s="124">
        <v>39202</v>
      </c>
      <c r="E12944" s="157" t="e">
        <f>VLOOKUP(D12944,'SOAT LIQ'!$A$87:$C$3416,3,FALSE)</f>
        <v>#N/A</v>
      </c>
      <c r="F12944" t="s">
        <v>21632</v>
      </c>
    </row>
    <row r="12945" spans="1:6" x14ac:dyDescent="0.25">
      <c r="A12945" t="s">
        <v>5773</v>
      </c>
      <c r="B12945" s="100" t="s">
        <v>14238</v>
      </c>
      <c r="C12945" s="99" t="s">
        <v>4191</v>
      </c>
      <c r="D12945" s="124">
        <v>39202</v>
      </c>
      <c r="E12945" s="157" t="e">
        <f>VLOOKUP(D12945,'SOAT LIQ'!$A$87:$C$3416,3,FALSE)</f>
        <v>#N/A</v>
      </c>
      <c r="F12945" t="s">
        <v>21632</v>
      </c>
    </row>
    <row r="12946" spans="1:6" x14ac:dyDescent="0.25">
      <c r="A12946" t="s">
        <v>14242</v>
      </c>
      <c r="B12946" s="100" t="s">
        <v>14238</v>
      </c>
      <c r="C12946" s="99" t="s">
        <v>4191</v>
      </c>
      <c r="D12946" s="124">
        <v>39202</v>
      </c>
      <c r="E12946" s="157" t="e">
        <f>VLOOKUP(D12946,'SOAT LIQ'!$A$87:$C$3416,3,FALSE)</f>
        <v>#N/A</v>
      </c>
      <c r="F12946" t="s">
        <v>21632</v>
      </c>
    </row>
    <row r="12947" spans="1:6" x14ac:dyDescent="0.25">
      <c r="A12947" t="s">
        <v>5031</v>
      </c>
      <c r="B12947" s="100" t="s">
        <v>14238</v>
      </c>
      <c r="C12947" s="99" t="s">
        <v>4191</v>
      </c>
      <c r="D12947" s="124">
        <v>39202</v>
      </c>
      <c r="E12947" s="157" t="e">
        <f>VLOOKUP(D12947,'SOAT LIQ'!$A$87:$C$3416,3,FALSE)</f>
        <v>#N/A</v>
      </c>
      <c r="F12947" t="s">
        <v>21632</v>
      </c>
    </row>
    <row r="12948" spans="1:6" x14ac:dyDescent="0.25">
      <c r="A12948" t="s">
        <v>5809</v>
      </c>
      <c r="B12948" s="100" t="s">
        <v>14238</v>
      </c>
      <c r="C12948" s="99" t="s">
        <v>4191</v>
      </c>
      <c r="D12948" s="124">
        <v>39202</v>
      </c>
      <c r="E12948" s="157" t="e">
        <f>VLOOKUP(D12948,'SOAT LIQ'!$A$87:$C$3416,3,FALSE)</f>
        <v>#N/A</v>
      </c>
      <c r="F12948" t="s">
        <v>21632</v>
      </c>
    </row>
    <row r="12949" spans="1:6" x14ac:dyDescent="0.25">
      <c r="A12949" t="s">
        <v>6183</v>
      </c>
      <c r="B12949" s="100" t="s">
        <v>14238</v>
      </c>
      <c r="C12949" s="99" t="s">
        <v>4191</v>
      </c>
      <c r="D12949" s="124">
        <v>39202</v>
      </c>
      <c r="E12949" s="157" t="e">
        <f>VLOOKUP(D12949,'SOAT LIQ'!$A$87:$C$3416,3,FALSE)</f>
        <v>#N/A</v>
      </c>
    </row>
    <row r="12950" spans="1:6" x14ac:dyDescent="0.25">
      <c r="A12950" t="s">
        <v>8470</v>
      </c>
      <c r="B12950" s="100" t="s">
        <v>14238</v>
      </c>
      <c r="C12950" s="99" t="s">
        <v>4191</v>
      </c>
      <c r="D12950" s="124">
        <v>39202</v>
      </c>
      <c r="E12950" s="157" t="e">
        <f>VLOOKUP(D12950,'SOAT LIQ'!$A$87:$C$3416,3,FALSE)</f>
        <v>#N/A</v>
      </c>
      <c r="F12950" t="s">
        <v>21634</v>
      </c>
    </row>
    <row r="12951" spans="1:6" x14ac:dyDescent="0.25">
      <c r="A12951" t="s">
        <v>5576</v>
      </c>
      <c r="B12951" s="100" t="s">
        <v>14238</v>
      </c>
      <c r="C12951" s="99" t="s">
        <v>4191</v>
      </c>
      <c r="D12951" s="124">
        <v>39202</v>
      </c>
      <c r="E12951" s="157" t="e">
        <f>VLOOKUP(D12951,'SOAT LIQ'!$A$87:$C$3416,3,FALSE)</f>
        <v>#N/A</v>
      </c>
    </row>
    <row r="12952" spans="1:6" x14ac:dyDescent="0.25">
      <c r="A12952" t="s">
        <v>5578</v>
      </c>
      <c r="B12952" s="100" t="s">
        <v>14238</v>
      </c>
      <c r="C12952" s="99" t="s">
        <v>4191</v>
      </c>
      <c r="D12952" s="124">
        <v>39202</v>
      </c>
      <c r="E12952" s="157" t="e">
        <f>VLOOKUP(D12952,'SOAT LIQ'!$A$87:$C$3416,3,FALSE)</f>
        <v>#N/A</v>
      </c>
    </row>
    <row r="12953" spans="1:6" x14ac:dyDescent="0.25">
      <c r="A12953" t="s">
        <v>8471</v>
      </c>
      <c r="B12953" s="100" t="s">
        <v>14238</v>
      </c>
      <c r="C12953" s="99" t="s">
        <v>4191</v>
      </c>
      <c r="D12953" s="124">
        <v>39202</v>
      </c>
      <c r="E12953" s="157" t="e">
        <f>VLOOKUP(D12953,'SOAT LIQ'!$A$87:$C$3416,3,FALSE)</f>
        <v>#N/A</v>
      </c>
      <c r="F12953" t="s">
        <v>21634</v>
      </c>
    </row>
    <row r="12954" spans="1:6" x14ac:dyDescent="0.25">
      <c r="A12954" t="s">
        <v>8472</v>
      </c>
      <c r="B12954" s="100" t="s">
        <v>14238</v>
      </c>
      <c r="C12954" s="99" t="s">
        <v>4191</v>
      </c>
      <c r="D12954" s="124">
        <v>39202</v>
      </c>
      <c r="E12954" s="157" t="e">
        <f>VLOOKUP(D12954,'SOAT LIQ'!$A$87:$C$3416,3,FALSE)</f>
        <v>#N/A</v>
      </c>
      <c r="F12954" t="s">
        <v>21634</v>
      </c>
    </row>
    <row r="12955" spans="1:6" x14ac:dyDescent="0.25">
      <c r="A12955" t="s">
        <v>5577</v>
      </c>
      <c r="B12955" s="100" t="s">
        <v>14238</v>
      </c>
      <c r="C12955" s="99" t="s">
        <v>4191</v>
      </c>
      <c r="D12955" s="124">
        <v>39202</v>
      </c>
      <c r="E12955" s="157" t="e">
        <f>VLOOKUP(D12955,'SOAT LIQ'!$A$87:$C$3416,3,FALSE)</f>
        <v>#N/A</v>
      </c>
    </row>
    <row r="12956" spans="1:6" x14ac:dyDescent="0.25">
      <c r="A12956" t="s">
        <v>5579</v>
      </c>
      <c r="B12956" s="100" t="s">
        <v>14238</v>
      </c>
      <c r="C12956" s="99" t="s">
        <v>4191</v>
      </c>
      <c r="D12956" s="124">
        <v>39202</v>
      </c>
      <c r="E12956" s="157" t="e">
        <f>VLOOKUP(D12956,'SOAT LIQ'!$A$87:$C$3416,3,FALSE)</f>
        <v>#N/A</v>
      </c>
    </row>
    <row r="12957" spans="1:6" x14ac:dyDescent="0.25">
      <c r="A12957" t="s">
        <v>5580</v>
      </c>
      <c r="B12957" s="100" t="s">
        <v>14238</v>
      </c>
      <c r="C12957" s="99" t="s">
        <v>4191</v>
      </c>
      <c r="D12957" s="124">
        <v>39202</v>
      </c>
      <c r="E12957" s="157" t="e">
        <f>VLOOKUP(D12957,'SOAT LIQ'!$A$87:$C$3416,3,FALSE)</f>
        <v>#N/A</v>
      </c>
    </row>
    <row r="12958" spans="1:6" x14ac:dyDescent="0.25">
      <c r="A12958" t="s">
        <v>4229</v>
      </c>
      <c r="B12958" s="100" t="s">
        <v>14238</v>
      </c>
      <c r="C12958" s="99" t="s">
        <v>4191</v>
      </c>
      <c r="D12958" s="124">
        <v>39202</v>
      </c>
      <c r="E12958" s="157" t="e">
        <f>VLOOKUP(D12958,'SOAT LIQ'!$A$87:$C$3416,3,FALSE)</f>
        <v>#N/A</v>
      </c>
    </row>
    <row r="12959" spans="1:6" x14ac:dyDescent="0.25">
      <c r="A12959" t="s">
        <v>8502</v>
      </c>
      <c r="B12959" s="100" t="s">
        <v>14238</v>
      </c>
      <c r="C12959" s="99" t="s">
        <v>4191</v>
      </c>
      <c r="D12959" s="124">
        <v>39202</v>
      </c>
      <c r="E12959" s="157" t="e">
        <f>VLOOKUP(D12959,'SOAT LIQ'!$A$87:$C$3416,3,FALSE)</f>
        <v>#N/A</v>
      </c>
    </row>
    <row r="12960" spans="1:6" x14ac:dyDescent="0.25">
      <c r="A12960" t="s">
        <v>8503</v>
      </c>
      <c r="B12960" s="100" t="s">
        <v>14238</v>
      </c>
      <c r="C12960" s="99" t="s">
        <v>4191</v>
      </c>
      <c r="D12960" s="124">
        <v>39202</v>
      </c>
      <c r="E12960" s="157" t="e">
        <f>VLOOKUP(D12960,'SOAT LIQ'!$A$87:$C$3416,3,FALSE)</f>
        <v>#N/A</v>
      </c>
    </row>
    <row r="12961" spans="1:6" x14ac:dyDescent="0.25">
      <c r="A12961" t="s">
        <v>8504</v>
      </c>
      <c r="B12961" s="100" t="s">
        <v>14238</v>
      </c>
      <c r="C12961" s="99" t="s">
        <v>4191</v>
      </c>
      <c r="D12961" s="124">
        <v>39202</v>
      </c>
      <c r="E12961" s="157" t="e">
        <f>VLOOKUP(D12961,'SOAT LIQ'!$A$87:$C$3416,3,FALSE)</f>
        <v>#N/A</v>
      </c>
    </row>
    <row r="12962" spans="1:6" x14ac:dyDescent="0.25">
      <c r="A12962" t="s">
        <v>4339</v>
      </c>
      <c r="B12962" s="100" t="s">
        <v>14244</v>
      </c>
      <c r="C12962" s="99" t="s">
        <v>14243</v>
      </c>
      <c r="D12962" s="124">
        <v>37401</v>
      </c>
      <c r="E12962" s="157" t="e">
        <f>VLOOKUP(D12962,'SOAT LIQ'!$A$87:$C$3416,3,FALSE)</f>
        <v>#N/A</v>
      </c>
      <c r="F12962" t="s">
        <v>21632</v>
      </c>
    </row>
    <row r="12963" spans="1:6" x14ac:dyDescent="0.25">
      <c r="A12963" t="s">
        <v>5773</v>
      </c>
      <c r="B12963" s="100" t="s">
        <v>14244</v>
      </c>
      <c r="C12963" s="99" t="s">
        <v>14243</v>
      </c>
      <c r="D12963" s="124">
        <v>37401</v>
      </c>
      <c r="E12963" s="157" t="e">
        <f>VLOOKUP(D12963,'SOAT LIQ'!$A$87:$C$3416,3,FALSE)</f>
        <v>#N/A</v>
      </c>
      <c r="F12963" t="s">
        <v>21632</v>
      </c>
    </row>
    <row r="12964" spans="1:6" x14ac:dyDescent="0.25">
      <c r="A12964" t="s">
        <v>5904</v>
      </c>
      <c r="B12964" s="100" t="s">
        <v>14244</v>
      </c>
      <c r="C12964" s="99" t="s">
        <v>14243</v>
      </c>
      <c r="D12964" s="124">
        <v>37401</v>
      </c>
      <c r="E12964" s="157" t="e">
        <f>VLOOKUP(D12964,'SOAT LIQ'!$A$87:$C$3416,3,FALSE)</f>
        <v>#N/A</v>
      </c>
      <c r="F12964" t="s">
        <v>21632</v>
      </c>
    </row>
    <row r="12965" spans="1:6" x14ac:dyDescent="0.25">
      <c r="A12965" t="s">
        <v>11060</v>
      </c>
      <c r="B12965" s="100" t="s">
        <v>14244</v>
      </c>
      <c r="C12965" s="99" t="s">
        <v>14243</v>
      </c>
      <c r="D12965" s="124">
        <v>37401</v>
      </c>
      <c r="E12965" s="157" t="e">
        <f>VLOOKUP(D12965,'SOAT LIQ'!$A$87:$C$3416,3,FALSE)</f>
        <v>#N/A</v>
      </c>
    </row>
    <row r="12966" spans="1:6" x14ac:dyDescent="0.25">
      <c r="A12966" t="s">
        <v>9901</v>
      </c>
      <c r="B12966" s="100" t="s">
        <v>14244</v>
      </c>
      <c r="C12966" s="99" t="s">
        <v>14243</v>
      </c>
      <c r="D12966" s="124">
        <v>37401</v>
      </c>
      <c r="E12966" s="157" t="e">
        <f>VLOOKUP(D12966,'SOAT LIQ'!$A$87:$C$3416,3,FALSE)</f>
        <v>#N/A</v>
      </c>
    </row>
    <row r="12967" spans="1:6" x14ac:dyDescent="0.25">
      <c r="A12967" t="s">
        <v>5904</v>
      </c>
      <c r="B12967" s="100" t="s">
        <v>14244</v>
      </c>
      <c r="C12967" s="99" t="s">
        <v>14243</v>
      </c>
      <c r="D12967" s="124">
        <v>37401</v>
      </c>
      <c r="E12967" s="157" t="e">
        <f>VLOOKUP(D12967,'SOAT LIQ'!$A$87:$C$3416,3,FALSE)</f>
        <v>#N/A</v>
      </c>
      <c r="F12967" t="s">
        <v>21632</v>
      </c>
    </row>
    <row r="12968" spans="1:6" x14ac:dyDescent="0.25">
      <c r="A12968" t="s">
        <v>11061</v>
      </c>
      <c r="B12968" s="100" t="s">
        <v>14244</v>
      </c>
      <c r="C12968" s="99" t="s">
        <v>14243</v>
      </c>
      <c r="D12968" s="124">
        <v>37401</v>
      </c>
      <c r="E12968" s="157" t="e">
        <f>VLOOKUP(D12968,'SOAT LIQ'!$A$87:$C$3416,3,FALSE)</f>
        <v>#N/A</v>
      </c>
    </row>
    <row r="12969" spans="1:6" x14ac:dyDescent="0.25">
      <c r="A12969" t="s">
        <v>5965</v>
      </c>
      <c r="B12969" s="100" t="s">
        <v>14244</v>
      </c>
      <c r="C12969" s="99" t="s">
        <v>14243</v>
      </c>
      <c r="D12969" s="124">
        <v>37401</v>
      </c>
      <c r="E12969" s="157" t="e">
        <f>VLOOKUP(D12969,'SOAT LIQ'!$A$87:$C$3416,3,FALSE)</f>
        <v>#N/A</v>
      </c>
      <c r="F12969" t="s">
        <v>21632</v>
      </c>
    </row>
    <row r="12970" spans="1:6" x14ac:dyDescent="0.25">
      <c r="A12970" t="s">
        <v>5922</v>
      </c>
      <c r="B12970" s="100" t="s">
        <v>14244</v>
      </c>
      <c r="C12970" s="99" t="s">
        <v>14243</v>
      </c>
      <c r="D12970" s="124">
        <v>37401</v>
      </c>
      <c r="E12970" s="157" t="e">
        <f>VLOOKUP(D12970,'SOAT LIQ'!$A$87:$C$3416,3,FALSE)</f>
        <v>#N/A</v>
      </c>
      <c r="F12970" t="s">
        <v>21632</v>
      </c>
    </row>
    <row r="12971" spans="1:6" x14ac:dyDescent="0.25">
      <c r="A12971" t="s">
        <v>5750</v>
      </c>
      <c r="B12971" s="100" t="s">
        <v>14244</v>
      </c>
      <c r="C12971" s="99" t="s">
        <v>14243</v>
      </c>
      <c r="D12971" s="124">
        <v>37401</v>
      </c>
      <c r="E12971" s="157" t="e">
        <f>VLOOKUP(D12971,'SOAT LIQ'!$A$87:$C$3416,3,FALSE)</f>
        <v>#N/A</v>
      </c>
      <c r="F12971" t="s">
        <v>21632</v>
      </c>
    </row>
    <row r="12972" spans="1:6" x14ac:dyDescent="0.25">
      <c r="A12972" t="s">
        <v>5969</v>
      </c>
      <c r="B12972" s="100" t="s">
        <v>14244</v>
      </c>
      <c r="C12972" s="99" t="s">
        <v>14243</v>
      </c>
      <c r="D12972" s="124">
        <v>37401</v>
      </c>
      <c r="E12972" s="157" t="e">
        <f>VLOOKUP(D12972,'SOAT LIQ'!$A$87:$C$3416,3,FALSE)</f>
        <v>#N/A</v>
      </c>
      <c r="F12972" t="s">
        <v>21632</v>
      </c>
    </row>
    <row r="12973" spans="1:6" x14ac:dyDescent="0.25">
      <c r="A12973" t="s">
        <v>8459</v>
      </c>
      <c r="B12973" s="100" t="s">
        <v>14244</v>
      </c>
      <c r="C12973" s="99" t="s">
        <v>14243</v>
      </c>
      <c r="D12973" s="124">
        <v>37401</v>
      </c>
      <c r="E12973" s="157" t="e">
        <f>VLOOKUP(D12973,'SOAT LIQ'!$A$87:$C$3416,3,FALSE)</f>
        <v>#N/A</v>
      </c>
    </row>
    <row r="12974" spans="1:6" x14ac:dyDescent="0.25">
      <c r="A12974" t="s">
        <v>4132</v>
      </c>
      <c r="B12974" s="100" t="s">
        <v>14244</v>
      </c>
      <c r="C12974" s="99" t="s">
        <v>14243</v>
      </c>
      <c r="D12974" s="124">
        <v>37401</v>
      </c>
      <c r="E12974" s="157" t="e">
        <f>VLOOKUP(D12974,'SOAT LIQ'!$A$87:$C$3416,3,FALSE)</f>
        <v>#N/A</v>
      </c>
    </row>
    <row r="12975" spans="1:6" x14ac:dyDescent="0.25">
      <c r="A12975" t="s">
        <v>8460</v>
      </c>
      <c r="B12975" s="100" t="s">
        <v>14244</v>
      </c>
      <c r="C12975" s="99" t="s">
        <v>14243</v>
      </c>
      <c r="D12975" s="124">
        <v>37401</v>
      </c>
      <c r="E12975" s="157" t="e">
        <f>VLOOKUP(D12975,'SOAT LIQ'!$A$87:$C$3416,3,FALSE)</f>
        <v>#N/A</v>
      </c>
    </row>
    <row r="12976" spans="1:6" x14ac:dyDescent="0.25">
      <c r="A12976" t="s">
        <v>7606</v>
      </c>
      <c r="B12976" s="100" t="s">
        <v>14244</v>
      </c>
      <c r="C12976" s="99" t="s">
        <v>14243</v>
      </c>
      <c r="D12976" s="124">
        <v>37401</v>
      </c>
      <c r="E12976" s="157" t="e">
        <f>VLOOKUP(D12976,'SOAT LIQ'!$A$87:$C$3416,3,FALSE)</f>
        <v>#N/A</v>
      </c>
    </row>
    <row r="12977" spans="1:6" x14ac:dyDescent="0.25">
      <c r="A12977" t="s">
        <v>8461</v>
      </c>
      <c r="B12977" s="100" t="s">
        <v>14244</v>
      </c>
      <c r="C12977" s="99" t="s">
        <v>14243</v>
      </c>
      <c r="D12977" s="124">
        <v>37401</v>
      </c>
      <c r="E12977" s="157" t="e">
        <f>VLOOKUP(D12977,'SOAT LIQ'!$A$87:$C$3416,3,FALSE)</f>
        <v>#N/A</v>
      </c>
    </row>
    <row r="12978" spans="1:6" x14ac:dyDescent="0.25">
      <c r="A12978" t="s">
        <v>5923</v>
      </c>
      <c r="B12978" s="100" t="s">
        <v>14244</v>
      </c>
      <c r="C12978" s="99" t="s">
        <v>14243</v>
      </c>
      <c r="D12978" s="124">
        <v>37401</v>
      </c>
      <c r="E12978" s="157" t="e">
        <f>VLOOKUP(D12978,'SOAT LIQ'!$A$87:$C$3416,3,FALSE)</f>
        <v>#N/A</v>
      </c>
      <c r="F12978" t="s">
        <v>21632</v>
      </c>
    </row>
    <row r="12979" spans="1:6" x14ac:dyDescent="0.25">
      <c r="A12979" t="s">
        <v>8469</v>
      </c>
      <c r="B12979" s="100" t="s">
        <v>14244</v>
      </c>
      <c r="C12979" s="99" t="s">
        <v>14243</v>
      </c>
      <c r="D12979" s="124">
        <v>37401</v>
      </c>
      <c r="E12979" s="157" t="e">
        <f>VLOOKUP(D12979,'SOAT LIQ'!$A$87:$C$3416,3,FALSE)</f>
        <v>#N/A</v>
      </c>
      <c r="F12979" t="s">
        <v>21632</v>
      </c>
    </row>
    <row r="12980" spans="1:6" x14ac:dyDescent="0.25">
      <c r="A12980" t="s">
        <v>6023</v>
      </c>
      <c r="B12980" s="100" t="s">
        <v>14244</v>
      </c>
      <c r="C12980" s="99" t="s">
        <v>14243</v>
      </c>
      <c r="D12980" s="124">
        <v>37401</v>
      </c>
      <c r="E12980" s="157" t="e">
        <f>VLOOKUP(D12980,'SOAT LIQ'!$A$87:$C$3416,3,FALSE)</f>
        <v>#N/A</v>
      </c>
      <c r="F12980" t="s">
        <v>21632</v>
      </c>
    </row>
    <row r="12981" spans="1:6" x14ac:dyDescent="0.25">
      <c r="A12981" t="s">
        <v>5924</v>
      </c>
      <c r="B12981" s="100" t="s">
        <v>14244</v>
      </c>
      <c r="C12981" s="99" t="s">
        <v>14243</v>
      </c>
      <c r="D12981" s="124">
        <v>37401</v>
      </c>
      <c r="E12981" s="157" t="e">
        <f>VLOOKUP(D12981,'SOAT LIQ'!$A$87:$C$3416,3,FALSE)</f>
        <v>#N/A</v>
      </c>
      <c r="F12981" t="s">
        <v>21632</v>
      </c>
    </row>
    <row r="12982" spans="1:6" x14ac:dyDescent="0.25">
      <c r="A12982" t="s">
        <v>8462</v>
      </c>
      <c r="B12982" s="100" t="s">
        <v>14244</v>
      </c>
      <c r="C12982" s="99" t="s">
        <v>14243</v>
      </c>
      <c r="D12982" s="124">
        <v>37401</v>
      </c>
      <c r="E12982" s="157" t="e">
        <f>VLOOKUP(D12982,'SOAT LIQ'!$A$87:$C$3416,3,FALSE)</f>
        <v>#N/A</v>
      </c>
    </row>
    <row r="12983" spans="1:6" x14ac:dyDescent="0.25">
      <c r="A12983" t="s">
        <v>8463</v>
      </c>
      <c r="B12983" s="100" t="s">
        <v>14244</v>
      </c>
      <c r="C12983" s="99" t="s">
        <v>14243</v>
      </c>
      <c r="D12983" s="124">
        <v>37401</v>
      </c>
      <c r="E12983" s="157" t="e">
        <f>VLOOKUP(D12983,'SOAT LIQ'!$A$87:$C$3416,3,FALSE)</f>
        <v>#N/A</v>
      </c>
    </row>
    <row r="12984" spans="1:6" x14ac:dyDescent="0.25">
      <c r="A12984" t="s">
        <v>6318</v>
      </c>
      <c r="B12984" s="100" t="s">
        <v>14244</v>
      </c>
      <c r="C12984" s="99" t="s">
        <v>14243</v>
      </c>
      <c r="D12984" s="124">
        <v>37401</v>
      </c>
      <c r="E12984" s="157" t="e">
        <f>VLOOKUP(D12984,'SOAT LIQ'!$A$87:$C$3416,3,FALSE)</f>
        <v>#N/A</v>
      </c>
    </row>
    <row r="12985" spans="1:6" x14ac:dyDescent="0.25">
      <c r="A12985" t="s">
        <v>5401</v>
      </c>
      <c r="B12985" s="100" t="s">
        <v>14244</v>
      </c>
      <c r="C12985" s="99" t="s">
        <v>14243</v>
      </c>
      <c r="D12985" s="124">
        <v>37401</v>
      </c>
      <c r="E12985" s="157" t="e">
        <f>VLOOKUP(D12985,'SOAT LIQ'!$A$87:$C$3416,3,FALSE)</f>
        <v>#N/A</v>
      </c>
    </row>
    <row r="12986" spans="1:6" x14ac:dyDescent="0.25">
      <c r="A12986" t="s">
        <v>8464</v>
      </c>
      <c r="B12986" s="100" t="s">
        <v>14244</v>
      </c>
      <c r="C12986" s="99" t="s">
        <v>14243</v>
      </c>
      <c r="D12986" s="124">
        <v>37401</v>
      </c>
      <c r="E12986" s="157" t="e">
        <f>VLOOKUP(D12986,'SOAT LIQ'!$A$87:$C$3416,3,FALSE)</f>
        <v>#N/A</v>
      </c>
    </row>
    <row r="12987" spans="1:6" x14ac:dyDescent="0.25">
      <c r="A12987" t="s">
        <v>8465</v>
      </c>
      <c r="B12987" s="100" t="s">
        <v>14244</v>
      </c>
      <c r="C12987" s="99" t="s">
        <v>14243</v>
      </c>
      <c r="D12987" s="124">
        <v>37401</v>
      </c>
      <c r="E12987" s="157" t="e">
        <f>VLOOKUP(D12987,'SOAT LIQ'!$A$87:$C$3416,3,FALSE)</f>
        <v>#N/A</v>
      </c>
    </row>
    <row r="12988" spans="1:6" x14ac:dyDescent="0.25">
      <c r="A12988" t="s">
        <v>8152</v>
      </c>
      <c r="B12988" s="100" t="s">
        <v>14244</v>
      </c>
      <c r="C12988" s="99" t="s">
        <v>14243</v>
      </c>
      <c r="D12988" s="124">
        <v>37401</v>
      </c>
      <c r="E12988" s="157" t="e">
        <f>VLOOKUP(D12988,'SOAT LIQ'!$A$87:$C$3416,3,FALSE)</f>
        <v>#N/A</v>
      </c>
    </row>
    <row r="12989" spans="1:6" x14ac:dyDescent="0.25">
      <c r="A12989" t="s">
        <v>4546</v>
      </c>
      <c r="B12989" s="100" t="s">
        <v>14244</v>
      </c>
      <c r="C12989" s="99" t="s">
        <v>14243</v>
      </c>
      <c r="D12989" s="124">
        <v>37401</v>
      </c>
      <c r="E12989" s="157" t="e">
        <f>VLOOKUP(D12989,'SOAT LIQ'!$A$87:$C$3416,3,FALSE)</f>
        <v>#N/A</v>
      </c>
    </row>
    <row r="12990" spans="1:6" x14ac:dyDescent="0.25">
      <c r="A12990" t="s">
        <v>3972</v>
      </c>
      <c r="B12990" s="100" t="s">
        <v>14244</v>
      </c>
      <c r="C12990" s="99" t="s">
        <v>14243</v>
      </c>
      <c r="D12990" s="124">
        <v>37401</v>
      </c>
      <c r="E12990" s="157" t="e">
        <f>VLOOKUP(D12990,'SOAT LIQ'!$A$87:$C$3416,3,FALSE)</f>
        <v>#N/A</v>
      </c>
    </row>
    <row r="12991" spans="1:6" x14ac:dyDescent="0.25">
      <c r="A12991" t="s">
        <v>7772</v>
      </c>
      <c r="B12991" s="100" t="s">
        <v>14244</v>
      </c>
      <c r="C12991" s="99" t="s">
        <v>14243</v>
      </c>
      <c r="D12991" s="124">
        <v>37401</v>
      </c>
      <c r="E12991" s="157" t="e">
        <f>VLOOKUP(D12991,'SOAT LIQ'!$A$87:$C$3416,3,FALSE)</f>
        <v>#N/A</v>
      </c>
    </row>
    <row r="12992" spans="1:6" x14ac:dyDescent="0.25">
      <c r="A12992" t="s">
        <v>5748</v>
      </c>
      <c r="B12992" s="100" t="s">
        <v>14244</v>
      </c>
      <c r="C12992" s="99" t="s">
        <v>14243</v>
      </c>
      <c r="D12992" s="124">
        <v>37401</v>
      </c>
      <c r="E12992" s="157" t="e">
        <f>VLOOKUP(D12992,'SOAT LIQ'!$A$87:$C$3416,3,FALSE)</f>
        <v>#N/A</v>
      </c>
      <c r="F12992" t="s">
        <v>21632</v>
      </c>
    </row>
    <row r="12993" spans="1:6" x14ac:dyDescent="0.25">
      <c r="A12993" t="s">
        <v>5809</v>
      </c>
      <c r="B12993" s="100" t="s">
        <v>14244</v>
      </c>
      <c r="C12993" s="99" t="s">
        <v>14243</v>
      </c>
      <c r="D12993" s="124">
        <v>37401</v>
      </c>
      <c r="E12993" s="157" t="e">
        <f>VLOOKUP(D12993,'SOAT LIQ'!$A$87:$C$3416,3,FALSE)</f>
        <v>#N/A</v>
      </c>
      <c r="F12993" t="s">
        <v>21632</v>
      </c>
    </row>
    <row r="12994" spans="1:6" x14ac:dyDescent="0.25">
      <c r="A12994" t="s">
        <v>5142</v>
      </c>
      <c r="B12994" s="100" t="s">
        <v>14244</v>
      </c>
      <c r="C12994" s="99" t="s">
        <v>14243</v>
      </c>
      <c r="D12994" s="124">
        <v>37401</v>
      </c>
      <c r="E12994" s="157" t="e">
        <f>VLOOKUP(D12994,'SOAT LIQ'!$A$87:$C$3416,3,FALSE)</f>
        <v>#N/A</v>
      </c>
      <c r="F12994" t="s">
        <v>21632</v>
      </c>
    </row>
    <row r="12995" spans="1:6" x14ac:dyDescent="0.25">
      <c r="A12995" t="s">
        <v>5523</v>
      </c>
      <c r="B12995" s="100" t="s">
        <v>14244</v>
      </c>
      <c r="C12995" s="99" t="s">
        <v>14243</v>
      </c>
      <c r="D12995" s="124">
        <v>37401</v>
      </c>
      <c r="E12995" s="157" t="e">
        <f>VLOOKUP(D12995,'SOAT LIQ'!$A$87:$C$3416,3,FALSE)</f>
        <v>#N/A</v>
      </c>
      <c r="F12995" t="s">
        <v>21632</v>
      </c>
    </row>
    <row r="12996" spans="1:6" x14ac:dyDescent="0.25">
      <c r="A12996" t="s">
        <v>6113</v>
      </c>
      <c r="B12996" s="100" t="s">
        <v>14244</v>
      </c>
      <c r="C12996" s="99" t="s">
        <v>14243</v>
      </c>
      <c r="D12996" s="124">
        <v>37401</v>
      </c>
      <c r="E12996" s="157" t="e">
        <f>VLOOKUP(D12996,'SOAT LIQ'!$A$87:$C$3416,3,FALSE)</f>
        <v>#N/A</v>
      </c>
      <c r="F12996" t="s">
        <v>21632</v>
      </c>
    </row>
    <row r="12997" spans="1:6" x14ac:dyDescent="0.25">
      <c r="A12997" t="s">
        <v>5745</v>
      </c>
      <c r="B12997" s="100" t="s">
        <v>14244</v>
      </c>
      <c r="C12997" s="99" t="s">
        <v>14243</v>
      </c>
      <c r="D12997" s="124">
        <v>37401</v>
      </c>
      <c r="E12997" s="157" t="e">
        <f>VLOOKUP(D12997,'SOAT LIQ'!$A$87:$C$3416,3,FALSE)</f>
        <v>#N/A</v>
      </c>
      <c r="F12997" t="s">
        <v>21632</v>
      </c>
    </row>
    <row r="12998" spans="1:6" x14ac:dyDescent="0.25">
      <c r="A12998" t="s">
        <v>5031</v>
      </c>
      <c r="B12998" s="100" t="s">
        <v>14244</v>
      </c>
      <c r="C12998" s="99" t="s">
        <v>14243</v>
      </c>
      <c r="D12998" s="124">
        <v>37401</v>
      </c>
      <c r="E12998" s="157" t="e">
        <f>VLOOKUP(D12998,'SOAT LIQ'!$A$87:$C$3416,3,FALSE)</f>
        <v>#N/A</v>
      </c>
      <c r="F12998" t="s">
        <v>21632</v>
      </c>
    </row>
    <row r="12999" spans="1:6" x14ac:dyDescent="0.25">
      <c r="A12999" t="s">
        <v>5796</v>
      </c>
      <c r="B12999" s="100" t="s">
        <v>14244</v>
      </c>
      <c r="C12999" s="99" t="s">
        <v>14243</v>
      </c>
      <c r="D12999" s="124">
        <v>37401</v>
      </c>
      <c r="E12999" s="157" t="e">
        <f>VLOOKUP(D12999,'SOAT LIQ'!$A$87:$C$3416,3,FALSE)</f>
        <v>#N/A</v>
      </c>
      <c r="F12999" t="s">
        <v>21632</v>
      </c>
    </row>
    <row r="13000" spans="1:6" x14ac:dyDescent="0.25">
      <c r="A13000" t="s">
        <v>5482</v>
      </c>
      <c r="B13000" s="100" t="s">
        <v>14244</v>
      </c>
      <c r="C13000" s="99" t="s">
        <v>14243</v>
      </c>
      <c r="D13000" s="124">
        <v>37401</v>
      </c>
      <c r="E13000" s="157" t="e">
        <f>VLOOKUP(D13000,'SOAT LIQ'!$A$87:$C$3416,3,FALSE)</f>
        <v>#N/A</v>
      </c>
      <c r="F13000" t="s">
        <v>21632</v>
      </c>
    </row>
    <row r="13001" spans="1:6" x14ac:dyDescent="0.25">
      <c r="A13001" t="s">
        <v>5782</v>
      </c>
      <c r="B13001" s="100" t="s">
        <v>14244</v>
      </c>
      <c r="C13001" s="99" t="s">
        <v>14243</v>
      </c>
      <c r="D13001" s="124">
        <v>37401</v>
      </c>
      <c r="E13001" s="157" t="e">
        <f>VLOOKUP(D13001,'SOAT LIQ'!$A$87:$C$3416,3,FALSE)</f>
        <v>#N/A</v>
      </c>
      <c r="F13001" t="s">
        <v>21632</v>
      </c>
    </row>
    <row r="13002" spans="1:6" x14ac:dyDescent="0.25">
      <c r="A13002" t="s">
        <v>5936</v>
      </c>
      <c r="B13002" s="100" t="s">
        <v>14244</v>
      </c>
      <c r="C13002" s="99" t="s">
        <v>14243</v>
      </c>
      <c r="D13002" s="124">
        <v>37401</v>
      </c>
      <c r="E13002" s="157" t="e">
        <f>VLOOKUP(D13002,'SOAT LIQ'!$A$87:$C$3416,3,FALSE)</f>
        <v>#N/A</v>
      </c>
      <c r="F13002" t="s">
        <v>21632</v>
      </c>
    </row>
    <row r="13003" spans="1:6" x14ac:dyDescent="0.25">
      <c r="A13003" t="s">
        <v>8490</v>
      </c>
      <c r="B13003" s="100" t="s">
        <v>14244</v>
      </c>
      <c r="C13003" s="99" t="s">
        <v>14243</v>
      </c>
      <c r="D13003" s="124">
        <v>37401</v>
      </c>
      <c r="E13003" s="157" t="e">
        <f>VLOOKUP(D13003,'SOAT LIQ'!$A$87:$C$3416,3,FALSE)</f>
        <v>#N/A</v>
      </c>
    </row>
    <row r="13004" spans="1:6" x14ac:dyDescent="0.25">
      <c r="A13004" t="s">
        <v>6570</v>
      </c>
      <c r="B13004" s="100" t="s">
        <v>14244</v>
      </c>
      <c r="C13004" s="99" t="s">
        <v>14243</v>
      </c>
      <c r="D13004" s="124">
        <v>37401</v>
      </c>
      <c r="E13004" s="157" t="e">
        <f>VLOOKUP(D13004,'SOAT LIQ'!$A$87:$C$3416,3,FALSE)</f>
        <v>#N/A</v>
      </c>
    </row>
    <row r="13005" spans="1:6" x14ac:dyDescent="0.25">
      <c r="A13005" t="s">
        <v>6183</v>
      </c>
      <c r="B13005" s="100" t="s">
        <v>14244</v>
      </c>
      <c r="C13005" s="99" t="s">
        <v>14243</v>
      </c>
      <c r="D13005" s="124">
        <v>37401</v>
      </c>
      <c r="E13005" s="157" t="e">
        <f>VLOOKUP(D13005,'SOAT LIQ'!$A$87:$C$3416,3,FALSE)</f>
        <v>#N/A</v>
      </c>
    </row>
    <row r="13006" spans="1:6" x14ac:dyDescent="0.25">
      <c r="A13006" t="s">
        <v>5733</v>
      </c>
      <c r="B13006" s="100" t="s">
        <v>14244</v>
      </c>
      <c r="C13006" s="99" t="s">
        <v>14243</v>
      </c>
      <c r="D13006" s="124">
        <v>37401</v>
      </c>
      <c r="E13006" s="157" t="e">
        <f>VLOOKUP(D13006,'SOAT LIQ'!$A$87:$C$3416,3,FALSE)</f>
        <v>#N/A</v>
      </c>
    </row>
    <row r="13007" spans="1:6" x14ac:dyDescent="0.25">
      <c r="A13007" t="s">
        <v>8466</v>
      </c>
      <c r="B13007" s="100" t="s">
        <v>14244</v>
      </c>
      <c r="C13007" s="99" t="s">
        <v>14243</v>
      </c>
      <c r="D13007" s="124">
        <v>37401</v>
      </c>
      <c r="E13007" s="157" t="e">
        <f>VLOOKUP(D13007,'SOAT LIQ'!$A$87:$C$3416,3,FALSE)</f>
        <v>#N/A</v>
      </c>
    </row>
    <row r="13008" spans="1:6" x14ac:dyDescent="0.25">
      <c r="A13008" t="s">
        <v>8475</v>
      </c>
      <c r="B13008" s="100" t="s">
        <v>14244</v>
      </c>
      <c r="C13008" s="99" t="s">
        <v>14243</v>
      </c>
      <c r="D13008" s="124">
        <v>37401</v>
      </c>
      <c r="E13008" s="157" t="e">
        <f>VLOOKUP(D13008,'SOAT LIQ'!$A$87:$C$3416,3,FALSE)</f>
        <v>#N/A</v>
      </c>
    </row>
    <row r="13009" spans="1:6" x14ac:dyDescent="0.25">
      <c r="A13009" t="s">
        <v>8492</v>
      </c>
      <c r="B13009" s="100" t="s">
        <v>14244</v>
      </c>
      <c r="C13009" s="99" t="s">
        <v>14243</v>
      </c>
      <c r="D13009" s="124">
        <v>37401</v>
      </c>
      <c r="E13009" s="157" t="e">
        <f>VLOOKUP(D13009,'SOAT LIQ'!$A$87:$C$3416,3,FALSE)</f>
        <v>#N/A</v>
      </c>
    </row>
    <row r="13010" spans="1:6" x14ac:dyDescent="0.25">
      <c r="A13010" t="s">
        <v>8470</v>
      </c>
      <c r="B13010" s="100" t="s">
        <v>14244</v>
      </c>
      <c r="C13010" s="99" t="s">
        <v>14243</v>
      </c>
      <c r="D13010" s="124">
        <v>37401</v>
      </c>
      <c r="E13010" s="157" t="e">
        <f>VLOOKUP(D13010,'SOAT LIQ'!$A$87:$C$3416,3,FALSE)</f>
        <v>#N/A</v>
      </c>
      <c r="F13010" t="s">
        <v>21634</v>
      </c>
    </row>
    <row r="13011" spans="1:6" x14ac:dyDescent="0.25">
      <c r="A13011" t="s">
        <v>5576</v>
      </c>
      <c r="B13011" s="100" t="s">
        <v>14244</v>
      </c>
      <c r="C13011" s="99" t="s">
        <v>14243</v>
      </c>
      <c r="D13011" s="124">
        <v>37401</v>
      </c>
      <c r="E13011" s="157" t="e">
        <f>VLOOKUP(D13011,'SOAT LIQ'!$A$87:$C$3416,3,FALSE)</f>
        <v>#N/A</v>
      </c>
    </row>
    <row r="13012" spans="1:6" x14ac:dyDescent="0.25">
      <c r="A13012" t="s">
        <v>5578</v>
      </c>
      <c r="B13012" s="100" t="s">
        <v>14244</v>
      </c>
      <c r="C13012" s="99" t="s">
        <v>14243</v>
      </c>
      <c r="D13012" s="124">
        <v>37401</v>
      </c>
      <c r="E13012" s="157" t="e">
        <f>VLOOKUP(D13012,'SOAT LIQ'!$A$87:$C$3416,3,FALSE)</f>
        <v>#N/A</v>
      </c>
    </row>
    <row r="13013" spans="1:6" x14ac:dyDescent="0.25">
      <c r="A13013" t="s">
        <v>8471</v>
      </c>
      <c r="B13013" s="100" t="s">
        <v>14244</v>
      </c>
      <c r="C13013" s="99" t="s">
        <v>14243</v>
      </c>
      <c r="D13013" s="124">
        <v>37401</v>
      </c>
      <c r="E13013" s="157" t="e">
        <f>VLOOKUP(D13013,'SOAT LIQ'!$A$87:$C$3416,3,FALSE)</f>
        <v>#N/A</v>
      </c>
      <c r="F13013" t="s">
        <v>21634</v>
      </c>
    </row>
    <row r="13014" spans="1:6" x14ac:dyDescent="0.25">
      <c r="A13014" t="s">
        <v>8494</v>
      </c>
      <c r="B13014" s="100" t="s">
        <v>14244</v>
      </c>
      <c r="C13014" s="99" t="s">
        <v>14243</v>
      </c>
      <c r="D13014" s="124">
        <v>37401</v>
      </c>
      <c r="E13014" s="157" t="e">
        <f>VLOOKUP(D13014,'SOAT LIQ'!$A$87:$C$3416,3,FALSE)</f>
        <v>#N/A</v>
      </c>
      <c r="F13014" t="s">
        <v>21634</v>
      </c>
    </row>
    <row r="13015" spans="1:6" x14ac:dyDescent="0.25">
      <c r="A13015" t="s">
        <v>8495</v>
      </c>
      <c r="B13015" s="100" t="s">
        <v>14244</v>
      </c>
      <c r="C13015" s="99" t="s">
        <v>14243</v>
      </c>
      <c r="D13015" s="124">
        <v>37401</v>
      </c>
      <c r="E13015" s="157" t="e">
        <f>VLOOKUP(D13015,'SOAT LIQ'!$A$87:$C$3416,3,FALSE)</f>
        <v>#N/A</v>
      </c>
      <c r="F13015" t="s">
        <v>21634</v>
      </c>
    </row>
    <row r="13016" spans="1:6" x14ac:dyDescent="0.25">
      <c r="A13016" t="s">
        <v>8496</v>
      </c>
      <c r="B13016" s="100" t="s">
        <v>14244</v>
      </c>
      <c r="C13016" s="99" t="s">
        <v>14243</v>
      </c>
      <c r="D13016" s="124">
        <v>37401</v>
      </c>
      <c r="E13016" s="157" t="e">
        <f>VLOOKUP(D13016,'SOAT LIQ'!$A$87:$C$3416,3,FALSE)</f>
        <v>#N/A</v>
      </c>
      <c r="F13016" t="s">
        <v>21634</v>
      </c>
    </row>
    <row r="13017" spans="1:6" x14ac:dyDescent="0.25">
      <c r="A13017" t="s">
        <v>8472</v>
      </c>
      <c r="B13017" s="100" t="s">
        <v>14244</v>
      </c>
      <c r="C13017" s="99" t="s">
        <v>14243</v>
      </c>
      <c r="D13017" s="124">
        <v>37401</v>
      </c>
      <c r="E13017" s="157" t="e">
        <f>VLOOKUP(D13017,'SOAT LIQ'!$A$87:$C$3416,3,FALSE)</f>
        <v>#N/A</v>
      </c>
      <c r="F13017" t="s">
        <v>21634</v>
      </c>
    </row>
    <row r="13018" spans="1:6" x14ac:dyDescent="0.25">
      <c r="A13018" t="s">
        <v>8497</v>
      </c>
      <c r="B13018" s="100" t="s">
        <v>14244</v>
      </c>
      <c r="C13018" s="99" t="s">
        <v>14243</v>
      </c>
      <c r="D13018" s="124">
        <v>37401</v>
      </c>
      <c r="E13018" s="157" t="e">
        <f>VLOOKUP(D13018,'SOAT LIQ'!$A$87:$C$3416,3,FALSE)</f>
        <v>#N/A</v>
      </c>
      <c r="F13018" t="s">
        <v>21634</v>
      </c>
    </row>
    <row r="13019" spans="1:6" x14ac:dyDescent="0.25">
      <c r="A13019" t="s">
        <v>5577</v>
      </c>
      <c r="B13019" s="100" t="s">
        <v>14244</v>
      </c>
      <c r="C13019" s="99" t="s">
        <v>14243</v>
      </c>
      <c r="D13019" s="124">
        <v>37401</v>
      </c>
      <c r="E13019" s="157" t="e">
        <f>VLOOKUP(D13019,'SOAT LIQ'!$A$87:$C$3416,3,FALSE)</f>
        <v>#N/A</v>
      </c>
    </row>
    <row r="13020" spans="1:6" x14ac:dyDescent="0.25">
      <c r="A13020" t="s">
        <v>5579</v>
      </c>
      <c r="B13020" s="100" t="s">
        <v>14244</v>
      </c>
      <c r="C13020" s="99" t="s">
        <v>14243</v>
      </c>
      <c r="D13020" s="124">
        <v>37401</v>
      </c>
      <c r="E13020" s="157" t="e">
        <f>VLOOKUP(D13020,'SOAT LIQ'!$A$87:$C$3416,3,FALSE)</f>
        <v>#N/A</v>
      </c>
    </row>
    <row r="13021" spans="1:6" x14ac:dyDescent="0.25">
      <c r="A13021" t="s">
        <v>5580</v>
      </c>
      <c r="B13021" s="100" t="s">
        <v>14244</v>
      </c>
      <c r="C13021" s="99" t="s">
        <v>14243</v>
      </c>
      <c r="D13021" s="124">
        <v>37401</v>
      </c>
      <c r="E13021" s="157" t="e">
        <f>VLOOKUP(D13021,'SOAT LIQ'!$A$87:$C$3416,3,FALSE)</f>
        <v>#N/A</v>
      </c>
    </row>
    <row r="13022" spans="1:6" x14ac:dyDescent="0.25">
      <c r="A13022" t="s">
        <v>8498</v>
      </c>
      <c r="B13022" s="100" t="s">
        <v>14244</v>
      </c>
      <c r="C13022" s="99" t="s">
        <v>14243</v>
      </c>
      <c r="D13022" s="124">
        <v>37401</v>
      </c>
      <c r="E13022" s="157" t="e">
        <f>VLOOKUP(D13022,'SOAT LIQ'!$A$87:$C$3416,3,FALSE)</f>
        <v>#N/A</v>
      </c>
      <c r="F13022" t="s">
        <v>21634</v>
      </c>
    </row>
    <row r="13023" spans="1:6" x14ac:dyDescent="0.25">
      <c r="A13023" t="s">
        <v>8499</v>
      </c>
      <c r="B13023" s="100" t="s">
        <v>14244</v>
      </c>
      <c r="C13023" s="99" t="s">
        <v>14243</v>
      </c>
      <c r="D13023" s="124">
        <v>37401</v>
      </c>
      <c r="E13023" s="157" t="e">
        <f>VLOOKUP(D13023,'SOAT LIQ'!$A$87:$C$3416,3,FALSE)</f>
        <v>#N/A</v>
      </c>
      <c r="F13023" t="s">
        <v>21634</v>
      </c>
    </row>
    <row r="13024" spans="1:6" x14ac:dyDescent="0.25">
      <c r="A13024" t="s">
        <v>8478</v>
      </c>
      <c r="B13024" s="100" t="s">
        <v>14244</v>
      </c>
      <c r="C13024" s="99" t="s">
        <v>14243</v>
      </c>
      <c r="D13024" s="124">
        <v>37401</v>
      </c>
      <c r="E13024" s="157" t="e">
        <f>VLOOKUP(D13024,'SOAT LIQ'!$A$87:$C$3416,3,FALSE)</f>
        <v>#N/A</v>
      </c>
      <c r="F13024" t="s">
        <v>21634</v>
      </c>
    </row>
    <row r="13025" spans="1:6" x14ac:dyDescent="0.25">
      <c r="A13025" t="s">
        <v>8500</v>
      </c>
      <c r="B13025" s="100" t="s">
        <v>14244</v>
      </c>
      <c r="C13025" s="99" t="s">
        <v>14243</v>
      </c>
      <c r="D13025" s="124">
        <v>37401</v>
      </c>
      <c r="E13025" s="157" t="e">
        <f>VLOOKUP(D13025,'SOAT LIQ'!$A$87:$C$3416,3,FALSE)</f>
        <v>#N/A</v>
      </c>
      <c r="F13025" t="s">
        <v>21634</v>
      </c>
    </row>
    <row r="13026" spans="1:6" x14ac:dyDescent="0.25">
      <c r="A13026" t="s">
        <v>4229</v>
      </c>
      <c r="B13026" s="100" t="s">
        <v>14244</v>
      </c>
      <c r="C13026" s="99" t="s">
        <v>14243</v>
      </c>
      <c r="D13026" s="124">
        <v>37401</v>
      </c>
      <c r="E13026" s="157" t="e">
        <f>VLOOKUP(D13026,'SOAT LIQ'!$A$87:$C$3416,3,FALSE)</f>
        <v>#N/A</v>
      </c>
    </row>
    <row r="13027" spans="1:6" x14ac:dyDescent="0.25">
      <c r="A13027" t="s">
        <v>8501</v>
      </c>
      <c r="B13027" s="100" t="s">
        <v>14244</v>
      </c>
      <c r="C13027" s="99" t="s">
        <v>14243</v>
      </c>
      <c r="D13027" s="124">
        <v>37401</v>
      </c>
      <c r="E13027" s="157" t="e">
        <f>VLOOKUP(D13027,'SOAT LIQ'!$A$87:$C$3416,3,FALSE)</f>
        <v>#N/A</v>
      </c>
    </row>
    <row r="13028" spans="1:6" x14ac:dyDescent="0.25">
      <c r="A13028" t="s">
        <v>8502</v>
      </c>
      <c r="B13028" s="100" t="s">
        <v>14244</v>
      </c>
      <c r="C13028" s="99" t="s">
        <v>14243</v>
      </c>
      <c r="D13028" s="124">
        <v>37401</v>
      </c>
      <c r="E13028" s="157" t="e">
        <f>VLOOKUP(D13028,'SOAT LIQ'!$A$87:$C$3416,3,FALSE)</f>
        <v>#N/A</v>
      </c>
    </row>
    <row r="13029" spans="1:6" x14ac:dyDescent="0.25">
      <c r="A13029" t="s">
        <v>8503</v>
      </c>
      <c r="B13029" s="100" t="s">
        <v>14244</v>
      </c>
      <c r="C13029" s="99" t="s">
        <v>14243</v>
      </c>
      <c r="D13029" s="124">
        <v>37401</v>
      </c>
      <c r="E13029" s="157" t="e">
        <f>VLOOKUP(D13029,'SOAT LIQ'!$A$87:$C$3416,3,FALSE)</f>
        <v>#N/A</v>
      </c>
    </row>
    <row r="13030" spans="1:6" x14ac:dyDescent="0.25">
      <c r="A13030" t="s">
        <v>8504</v>
      </c>
      <c r="B13030" s="100" t="s">
        <v>14244</v>
      </c>
      <c r="C13030" s="99" t="s">
        <v>14243</v>
      </c>
      <c r="D13030" s="124">
        <v>37401</v>
      </c>
      <c r="E13030" s="157" t="e">
        <f>VLOOKUP(D13030,'SOAT LIQ'!$A$87:$C$3416,3,FALSE)</f>
        <v>#N/A</v>
      </c>
    </row>
    <row r="13031" spans="1:6" x14ac:dyDescent="0.25">
      <c r="A13031" t="s">
        <v>5773</v>
      </c>
      <c r="B13031" s="100" t="s">
        <v>14246</v>
      </c>
      <c r="C13031" s="99" t="s">
        <v>14245</v>
      </c>
      <c r="D13031" s="124">
        <v>15181</v>
      </c>
      <c r="E13031" s="157">
        <f>VLOOKUP(D13031,'SOAT LIQ'!$A$87:$C$3416,3,FALSE)</f>
        <v>12</v>
      </c>
      <c r="F13031" t="s">
        <v>21632</v>
      </c>
    </row>
    <row r="13032" spans="1:6" x14ac:dyDescent="0.25">
      <c r="A13032" t="s">
        <v>5904</v>
      </c>
      <c r="B13032" s="100" t="s">
        <v>14246</v>
      </c>
      <c r="C13032" s="99" t="s">
        <v>14245</v>
      </c>
      <c r="D13032" s="124">
        <v>15181</v>
      </c>
      <c r="E13032" s="157">
        <f>VLOOKUP(D13032,'SOAT LIQ'!$A$87:$C$3416,3,FALSE)</f>
        <v>12</v>
      </c>
      <c r="F13032" t="s">
        <v>21632</v>
      </c>
    </row>
    <row r="13033" spans="1:6" x14ac:dyDescent="0.25">
      <c r="A13033" t="s">
        <v>5773</v>
      </c>
      <c r="B13033" s="100" t="s">
        <v>14248</v>
      </c>
      <c r="C13033" s="99" t="s">
        <v>14247</v>
      </c>
      <c r="D13033" s="124">
        <v>15181</v>
      </c>
      <c r="E13033" s="157">
        <f>VLOOKUP(D13033,'SOAT LIQ'!$A$87:$C$3416,3,FALSE)</f>
        <v>12</v>
      </c>
      <c r="F13033" t="s">
        <v>21632</v>
      </c>
    </row>
    <row r="13034" spans="1:6" x14ac:dyDescent="0.25">
      <c r="A13034" t="s">
        <v>5904</v>
      </c>
      <c r="B13034" s="100" t="s">
        <v>14248</v>
      </c>
      <c r="C13034" s="99" t="s">
        <v>14247</v>
      </c>
      <c r="D13034" s="124">
        <v>15181</v>
      </c>
      <c r="E13034" s="157">
        <f>VLOOKUP(D13034,'SOAT LIQ'!$A$87:$C$3416,3,FALSE)</f>
        <v>12</v>
      </c>
      <c r="F13034" t="s">
        <v>21632</v>
      </c>
    </row>
    <row r="13035" spans="1:6" x14ac:dyDescent="0.25">
      <c r="A13035" t="s">
        <v>6034</v>
      </c>
      <c r="B13035" s="100" t="s">
        <v>4391</v>
      </c>
      <c r="C13035" s="99" t="s">
        <v>14249</v>
      </c>
      <c r="D13035" s="124">
        <v>21122</v>
      </c>
      <c r="E13035" s="157" t="e">
        <f>VLOOKUP(D13035,'SOAT LIQ'!$A$87:$C$3416,3,FALSE)</f>
        <v>#N/A</v>
      </c>
    </row>
    <row r="13036" spans="1:6" x14ac:dyDescent="0.25">
      <c r="A13036" t="s">
        <v>14250</v>
      </c>
      <c r="B13036" s="100" t="s">
        <v>4391</v>
      </c>
      <c r="C13036" s="99" t="s">
        <v>14249</v>
      </c>
      <c r="D13036" s="124">
        <v>21122</v>
      </c>
      <c r="E13036" s="157" t="e">
        <f>VLOOKUP(D13036,'SOAT LIQ'!$A$87:$C$3416,3,FALSE)</f>
        <v>#N/A</v>
      </c>
    </row>
    <row r="13037" spans="1:6" x14ac:dyDescent="0.25">
      <c r="A13037" t="s">
        <v>14250</v>
      </c>
      <c r="B13037" s="100" t="s">
        <v>4393</v>
      </c>
      <c r="C13037" s="99" t="s">
        <v>14251</v>
      </c>
      <c r="D13037" s="124">
        <v>21123</v>
      </c>
      <c r="E13037" s="157" t="e">
        <f>VLOOKUP(D13037,'SOAT LIQ'!$A$87:$C$3416,3,FALSE)</f>
        <v>#N/A</v>
      </c>
    </row>
    <row r="13038" spans="1:6" x14ac:dyDescent="0.25">
      <c r="A13038" t="s">
        <v>6034</v>
      </c>
      <c r="B13038" s="100" t="s">
        <v>4393</v>
      </c>
      <c r="C13038" s="99" t="s">
        <v>14251</v>
      </c>
      <c r="D13038" s="124">
        <v>21123</v>
      </c>
      <c r="E13038" s="157" t="e">
        <f>VLOOKUP(D13038,'SOAT LIQ'!$A$87:$C$3416,3,FALSE)</f>
        <v>#N/A</v>
      </c>
    </row>
    <row r="13039" spans="1:6" x14ac:dyDescent="0.25">
      <c r="A13039" t="s">
        <v>6034</v>
      </c>
      <c r="B13039" s="100" t="s">
        <v>4392</v>
      </c>
      <c r="C13039" s="99" t="s">
        <v>14252</v>
      </c>
      <c r="D13039" s="124">
        <v>21123</v>
      </c>
      <c r="E13039" s="157" t="e">
        <f>VLOOKUP(D13039,'SOAT LIQ'!$A$87:$C$3416,3,FALSE)</f>
        <v>#N/A</v>
      </c>
    </row>
    <row r="13040" spans="1:6" x14ac:dyDescent="0.25">
      <c r="A13040" t="s">
        <v>14250</v>
      </c>
      <c r="B13040" s="100" t="s">
        <v>4392</v>
      </c>
      <c r="C13040" s="99" t="s">
        <v>14252</v>
      </c>
      <c r="D13040" s="124">
        <v>21123</v>
      </c>
      <c r="E13040" s="157" t="e">
        <f>VLOOKUP(D13040,'SOAT LIQ'!$A$87:$C$3416,3,FALSE)</f>
        <v>#N/A</v>
      </c>
    </row>
    <row r="13041" spans="1:5" x14ac:dyDescent="0.25">
      <c r="A13041" t="s">
        <v>6034</v>
      </c>
      <c r="B13041" s="100" t="s">
        <v>4381</v>
      </c>
      <c r="C13041" s="99" t="s">
        <v>14253</v>
      </c>
      <c r="D13041" s="124">
        <v>21120</v>
      </c>
      <c r="E13041" s="157" t="e">
        <f>VLOOKUP(D13041,'SOAT LIQ'!$A$87:$C$3416,3,FALSE)</f>
        <v>#N/A</v>
      </c>
    </row>
    <row r="13042" spans="1:5" x14ac:dyDescent="0.25">
      <c r="A13042" t="s">
        <v>6034</v>
      </c>
      <c r="B13042" s="100" t="s">
        <v>4394</v>
      </c>
      <c r="C13042" s="99" t="s">
        <v>14254</v>
      </c>
      <c r="D13042" s="124">
        <v>21124</v>
      </c>
      <c r="E13042" s="157" t="e">
        <f>VLOOKUP(D13042,'SOAT LIQ'!$A$87:$C$3416,3,FALSE)</f>
        <v>#N/A</v>
      </c>
    </row>
    <row r="13043" spans="1:5" x14ac:dyDescent="0.25">
      <c r="A13043" t="s">
        <v>6034</v>
      </c>
      <c r="B13043" s="100" t="s">
        <v>4395</v>
      </c>
      <c r="C13043" s="99" t="s">
        <v>14255</v>
      </c>
      <c r="D13043" s="124">
        <v>21124</v>
      </c>
      <c r="E13043" s="157" t="e">
        <f>VLOOKUP(D13043,'SOAT LIQ'!$A$87:$C$3416,3,FALSE)</f>
        <v>#N/A</v>
      </c>
    </row>
    <row r="13044" spans="1:5" x14ac:dyDescent="0.25">
      <c r="A13044" t="s">
        <v>6034</v>
      </c>
      <c r="B13044" s="100" t="s">
        <v>4396</v>
      </c>
      <c r="C13044" s="99" t="s">
        <v>14256</v>
      </c>
      <c r="D13044" s="124">
        <v>21124</v>
      </c>
      <c r="E13044" s="157" t="e">
        <f>VLOOKUP(D13044,'SOAT LIQ'!$A$87:$C$3416,3,FALSE)</f>
        <v>#N/A</v>
      </c>
    </row>
    <row r="13045" spans="1:5" x14ac:dyDescent="0.25">
      <c r="A13045" t="s">
        <v>6034</v>
      </c>
      <c r="B13045" s="100" t="s">
        <v>14257</v>
      </c>
      <c r="C13045" s="100"/>
      <c r="D13045" s="124"/>
      <c r="E13045" s="157" t="e">
        <f>VLOOKUP(D13045,'SOAT LIQ'!$A$87:$C$3416,3,FALSE)</f>
        <v>#N/A</v>
      </c>
    </row>
    <row r="13046" spans="1:5" x14ac:dyDescent="0.25">
      <c r="A13046" t="s">
        <v>6034</v>
      </c>
      <c r="B13046" s="100" t="s">
        <v>4382</v>
      </c>
      <c r="C13046" s="99" t="s">
        <v>14258</v>
      </c>
      <c r="D13046" s="124">
        <v>21120</v>
      </c>
      <c r="E13046" s="157" t="e">
        <f>VLOOKUP(D13046,'SOAT LIQ'!$A$87:$C$3416,3,FALSE)</f>
        <v>#N/A</v>
      </c>
    </row>
    <row r="13047" spans="1:5" x14ac:dyDescent="0.25">
      <c r="A13047" t="s">
        <v>14250</v>
      </c>
      <c r="B13047" s="100" t="s">
        <v>4382</v>
      </c>
      <c r="C13047" s="99" t="s">
        <v>14258</v>
      </c>
      <c r="D13047" s="124">
        <v>21120</v>
      </c>
      <c r="E13047" s="157" t="e">
        <f>VLOOKUP(D13047,'SOAT LIQ'!$A$87:$C$3416,3,FALSE)</f>
        <v>#N/A</v>
      </c>
    </row>
    <row r="13048" spans="1:5" x14ac:dyDescent="0.25">
      <c r="A13048" t="s">
        <v>6034</v>
      </c>
      <c r="B13048" s="100" t="s">
        <v>4387</v>
      </c>
      <c r="C13048" s="99" t="s">
        <v>14259</v>
      </c>
      <c r="D13048" s="124">
        <v>21121</v>
      </c>
      <c r="E13048" s="157" t="e">
        <f>VLOOKUP(D13048,'SOAT LIQ'!$A$87:$C$3416,3,FALSE)</f>
        <v>#N/A</v>
      </c>
    </row>
    <row r="13049" spans="1:5" x14ac:dyDescent="0.25">
      <c r="A13049" t="s">
        <v>6034</v>
      </c>
      <c r="B13049" s="100" t="s">
        <v>4388</v>
      </c>
      <c r="C13049" s="99" t="s">
        <v>14260</v>
      </c>
      <c r="D13049" s="124">
        <v>21121</v>
      </c>
      <c r="E13049" s="157" t="e">
        <f>VLOOKUP(D13049,'SOAT LIQ'!$A$87:$C$3416,3,FALSE)</f>
        <v>#N/A</v>
      </c>
    </row>
    <row r="13050" spans="1:5" x14ac:dyDescent="0.25">
      <c r="A13050" t="s">
        <v>6034</v>
      </c>
      <c r="B13050" s="100" t="s">
        <v>4383</v>
      </c>
      <c r="C13050" s="99" t="s">
        <v>14261</v>
      </c>
      <c r="D13050" s="124">
        <v>21120</v>
      </c>
      <c r="E13050" s="157" t="e">
        <f>VLOOKUP(D13050,'SOAT LIQ'!$A$87:$C$3416,3,FALSE)</f>
        <v>#N/A</v>
      </c>
    </row>
    <row r="13051" spans="1:5" x14ac:dyDescent="0.25">
      <c r="A13051" t="s">
        <v>14250</v>
      </c>
      <c r="B13051" s="100" t="s">
        <v>4383</v>
      </c>
      <c r="C13051" s="99" t="s">
        <v>14261</v>
      </c>
      <c r="D13051" s="124">
        <v>21120</v>
      </c>
      <c r="E13051" s="157" t="e">
        <f>VLOOKUP(D13051,'SOAT LIQ'!$A$87:$C$3416,3,FALSE)</f>
        <v>#N/A</v>
      </c>
    </row>
    <row r="13052" spans="1:5" x14ac:dyDescent="0.25">
      <c r="A13052" t="s">
        <v>6034</v>
      </c>
      <c r="B13052" s="100" t="s">
        <v>4384</v>
      </c>
      <c r="C13052" s="99" t="s">
        <v>14262</v>
      </c>
      <c r="D13052" s="124">
        <v>21120</v>
      </c>
      <c r="E13052" s="157" t="e">
        <f>VLOOKUP(D13052,'SOAT LIQ'!$A$87:$C$3416,3,FALSE)</f>
        <v>#N/A</v>
      </c>
    </row>
    <row r="13053" spans="1:5" x14ac:dyDescent="0.25">
      <c r="A13053" t="s">
        <v>14250</v>
      </c>
      <c r="B13053" s="100" t="s">
        <v>4384</v>
      </c>
      <c r="C13053" s="99" t="s">
        <v>14262</v>
      </c>
      <c r="D13053" s="124">
        <v>21120</v>
      </c>
      <c r="E13053" s="157" t="e">
        <f>VLOOKUP(D13053,'SOAT LIQ'!$A$87:$C$3416,3,FALSE)</f>
        <v>#N/A</v>
      </c>
    </row>
    <row r="13054" spans="1:5" x14ac:dyDescent="0.25">
      <c r="A13054" t="s">
        <v>6034</v>
      </c>
      <c r="B13054" s="100" t="s">
        <v>4385</v>
      </c>
      <c r="C13054" s="99" t="s">
        <v>14263</v>
      </c>
      <c r="D13054" s="124">
        <v>21120</v>
      </c>
      <c r="E13054" s="157" t="e">
        <f>VLOOKUP(D13054,'SOAT LIQ'!$A$87:$C$3416,3,FALSE)</f>
        <v>#N/A</v>
      </c>
    </row>
    <row r="13055" spans="1:5" x14ac:dyDescent="0.25">
      <c r="A13055" t="s">
        <v>6034</v>
      </c>
      <c r="B13055" s="100" t="s">
        <v>4389</v>
      </c>
      <c r="C13055" s="99" t="s">
        <v>14264</v>
      </c>
      <c r="D13055" s="124">
        <v>21121</v>
      </c>
      <c r="E13055" s="157" t="e">
        <f>VLOOKUP(D13055,'SOAT LIQ'!$A$87:$C$3416,3,FALSE)</f>
        <v>#N/A</v>
      </c>
    </row>
    <row r="13056" spans="1:5" x14ac:dyDescent="0.25">
      <c r="A13056" t="s">
        <v>6034</v>
      </c>
      <c r="B13056" s="100" t="s">
        <v>4386</v>
      </c>
      <c r="C13056" s="99" t="s">
        <v>14265</v>
      </c>
      <c r="D13056" s="124">
        <v>21120</v>
      </c>
      <c r="E13056" s="157" t="e">
        <f>VLOOKUP(D13056,'SOAT LIQ'!$A$87:$C$3416,3,FALSE)</f>
        <v>#N/A</v>
      </c>
    </row>
    <row r="13057" spans="1:5" x14ac:dyDescent="0.25">
      <c r="A13057" t="s">
        <v>14250</v>
      </c>
      <c r="B13057" s="100" t="s">
        <v>4386</v>
      </c>
      <c r="C13057" s="99" t="s">
        <v>14265</v>
      </c>
      <c r="D13057" s="124">
        <v>21120</v>
      </c>
      <c r="E13057" s="157" t="e">
        <f>VLOOKUP(D13057,'SOAT LIQ'!$A$87:$C$3416,3,FALSE)</f>
        <v>#N/A</v>
      </c>
    </row>
    <row r="13058" spans="1:5" x14ac:dyDescent="0.25">
      <c r="A13058" t="s">
        <v>6034</v>
      </c>
      <c r="B13058" s="100" t="s">
        <v>4390</v>
      </c>
      <c r="C13058" s="99" t="s">
        <v>14266</v>
      </c>
      <c r="D13058" s="124">
        <v>21121</v>
      </c>
      <c r="E13058" s="157" t="e">
        <f>VLOOKUP(D13058,'SOAT LIQ'!$A$87:$C$3416,3,FALSE)</f>
        <v>#N/A</v>
      </c>
    </row>
    <row r="13059" spans="1:5" x14ac:dyDescent="0.25">
      <c r="A13059" t="s">
        <v>14250</v>
      </c>
      <c r="B13059" s="100" t="s">
        <v>4390</v>
      </c>
      <c r="C13059" s="99" t="s">
        <v>14266</v>
      </c>
      <c r="D13059" s="124">
        <v>21121</v>
      </c>
      <c r="E13059" s="157" t="e">
        <f>VLOOKUP(D13059,'SOAT LIQ'!$A$87:$C$3416,3,FALSE)</f>
        <v>#N/A</v>
      </c>
    </row>
    <row r="13060" spans="1:5" x14ac:dyDescent="0.25">
      <c r="A13060" t="s">
        <v>6034</v>
      </c>
      <c r="B13060" s="100" t="s">
        <v>14268</v>
      </c>
      <c r="C13060" s="99" t="s">
        <v>14267</v>
      </c>
      <c r="D13060" s="124">
        <v>21123</v>
      </c>
      <c r="E13060" s="157" t="e">
        <f>VLOOKUP(D13060,'SOAT LIQ'!$A$87:$C$3416,3,FALSE)</f>
        <v>#N/A</v>
      </c>
    </row>
    <row r="13061" spans="1:5" x14ac:dyDescent="0.25">
      <c r="A13061" t="s">
        <v>14250</v>
      </c>
      <c r="B13061" s="100" t="s">
        <v>14268</v>
      </c>
      <c r="C13061" s="99" t="s">
        <v>14267</v>
      </c>
      <c r="D13061" s="124">
        <v>21123</v>
      </c>
      <c r="E13061" s="157" t="e">
        <f>VLOOKUP(D13061,'SOAT LIQ'!$A$87:$C$3416,3,FALSE)</f>
        <v>#N/A</v>
      </c>
    </row>
    <row r="13062" spans="1:5" x14ac:dyDescent="0.25">
      <c r="A13062" t="s">
        <v>6034</v>
      </c>
      <c r="B13062" s="100" t="s">
        <v>14270</v>
      </c>
      <c r="C13062" s="99" t="s">
        <v>14269</v>
      </c>
      <c r="D13062" s="124">
        <v>21121</v>
      </c>
      <c r="E13062" s="157" t="e">
        <f>VLOOKUP(D13062,'SOAT LIQ'!$A$87:$C$3416,3,FALSE)</f>
        <v>#N/A</v>
      </c>
    </row>
    <row r="13063" spans="1:5" x14ac:dyDescent="0.25">
      <c r="A13063" t="s">
        <v>14250</v>
      </c>
      <c r="B13063" s="100" t="s">
        <v>14270</v>
      </c>
      <c r="C13063" s="99" t="s">
        <v>14269</v>
      </c>
      <c r="D13063" s="124">
        <v>21121</v>
      </c>
      <c r="E13063" s="157" t="e">
        <f>VLOOKUP(D13063,'SOAT LIQ'!$A$87:$C$3416,3,FALSE)</f>
        <v>#N/A</v>
      </c>
    </row>
    <row r="13064" spans="1:5" x14ac:dyDescent="0.25">
      <c r="A13064" t="s">
        <v>14250</v>
      </c>
      <c r="B13064" s="100" t="s">
        <v>4238</v>
      </c>
      <c r="C13064" s="99" t="s">
        <v>14271</v>
      </c>
      <c r="D13064" s="124">
        <v>36104</v>
      </c>
      <c r="E13064" s="157" t="e">
        <f>VLOOKUP(D13064,'SOAT LIQ'!$A$87:$C$3416,3,FALSE)</f>
        <v>#N/A</v>
      </c>
    </row>
    <row r="13065" spans="1:5" x14ac:dyDescent="0.25">
      <c r="A13065" t="s">
        <v>6034</v>
      </c>
      <c r="B13065" s="100" t="s">
        <v>4238</v>
      </c>
      <c r="C13065" s="99" t="s">
        <v>14271</v>
      </c>
      <c r="D13065" s="124">
        <v>36104</v>
      </c>
      <c r="E13065" s="157" t="e">
        <f>VLOOKUP(D13065,'SOAT LIQ'!$A$87:$C$3416,3,FALSE)</f>
        <v>#N/A</v>
      </c>
    </row>
    <row r="13066" spans="1:5" x14ac:dyDescent="0.25">
      <c r="A13066" t="s">
        <v>14250</v>
      </c>
      <c r="B13066" s="100" t="s">
        <v>14272</v>
      </c>
      <c r="C13066" s="99" t="s">
        <v>14271</v>
      </c>
      <c r="D13066" s="124">
        <v>36103</v>
      </c>
      <c r="E13066" s="157" t="e">
        <f>VLOOKUP(D13066,'SOAT LIQ'!$A$87:$C$3416,3,FALSE)</f>
        <v>#N/A</v>
      </c>
    </row>
    <row r="13067" spans="1:5" x14ac:dyDescent="0.25">
      <c r="A13067" t="s">
        <v>6034</v>
      </c>
      <c r="B13067" s="100" t="s">
        <v>14272</v>
      </c>
      <c r="C13067" s="99" t="s">
        <v>14271</v>
      </c>
      <c r="D13067" s="124">
        <v>36103</v>
      </c>
      <c r="E13067" s="157" t="e">
        <f>VLOOKUP(D13067,'SOAT LIQ'!$A$87:$C$3416,3,FALSE)</f>
        <v>#N/A</v>
      </c>
    </row>
    <row r="13068" spans="1:5" x14ac:dyDescent="0.25">
      <c r="A13068" t="s">
        <v>14250</v>
      </c>
      <c r="B13068" s="100" t="s">
        <v>4233</v>
      </c>
      <c r="C13068" s="99" t="s">
        <v>14273</v>
      </c>
      <c r="D13068" s="124">
        <v>36103</v>
      </c>
      <c r="E13068" s="157" t="e">
        <f>VLOOKUP(D13068,'SOAT LIQ'!$A$87:$C$3416,3,FALSE)</f>
        <v>#N/A</v>
      </c>
    </row>
    <row r="13069" spans="1:5" x14ac:dyDescent="0.25">
      <c r="A13069" t="s">
        <v>6034</v>
      </c>
      <c r="B13069" s="100" t="s">
        <v>4233</v>
      </c>
      <c r="C13069" s="99" t="s">
        <v>14273</v>
      </c>
      <c r="D13069" s="124">
        <v>36103</v>
      </c>
      <c r="E13069" s="157" t="e">
        <f>VLOOKUP(D13069,'SOAT LIQ'!$A$87:$C$3416,3,FALSE)</f>
        <v>#N/A</v>
      </c>
    </row>
    <row r="13070" spans="1:5" x14ac:dyDescent="0.25">
      <c r="A13070" t="s">
        <v>14250</v>
      </c>
      <c r="B13070" s="100" t="s">
        <v>4234</v>
      </c>
      <c r="C13070" s="99" t="s">
        <v>14274</v>
      </c>
      <c r="D13070" s="124">
        <v>36103</v>
      </c>
      <c r="E13070" s="157" t="e">
        <f>VLOOKUP(D13070,'SOAT LIQ'!$A$87:$C$3416,3,FALSE)</f>
        <v>#N/A</v>
      </c>
    </row>
    <row r="13071" spans="1:5" x14ac:dyDescent="0.25">
      <c r="A13071" t="s">
        <v>6034</v>
      </c>
      <c r="B13071" s="100" t="s">
        <v>4234</v>
      </c>
      <c r="C13071" s="99" t="s">
        <v>14274</v>
      </c>
      <c r="D13071" s="124">
        <v>36103</v>
      </c>
      <c r="E13071" s="157" t="e">
        <f>VLOOKUP(D13071,'SOAT LIQ'!$A$87:$C$3416,3,FALSE)</f>
        <v>#N/A</v>
      </c>
    </row>
    <row r="13072" spans="1:5" x14ac:dyDescent="0.25">
      <c r="A13072" t="s">
        <v>14250</v>
      </c>
      <c r="B13072" s="100" t="s">
        <v>4062</v>
      </c>
      <c r="C13072" s="99" t="s">
        <v>14275</v>
      </c>
      <c r="D13072" s="124">
        <v>36103</v>
      </c>
      <c r="E13072" s="157" t="e">
        <f>VLOOKUP(D13072,'SOAT LIQ'!$A$87:$C$3416,3,FALSE)</f>
        <v>#N/A</v>
      </c>
    </row>
    <row r="13073" spans="1:5" x14ac:dyDescent="0.25">
      <c r="A13073" t="s">
        <v>6034</v>
      </c>
      <c r="B13073" s="100" t="s">
        <v>4062</v>
      </c>
      <c r="C13073" s="99" t="s">
        <v>14275</v>
      </c>
      <c r="D13073" s="124">
        <v>36103</v>
      </c>
      <c r="E13073" s="157" t="e">
        <f>VLOOKUP(D13073,'SOAT LIQ'!$A$87:$C$3416,3,FALSE)</f>
        <v>#N/A</v>
      </c>
    </row>
    <row r="13074" spans="1:5" x14ac:dyDescent="0.25">
      <c r="A13074" t="s">
        <v>14250</v>
      </c>
      <c r="B13074" s="100" t="s">
        <v>4235</v>
      </c>
      <c r="C13074" s="99" t="s">
        <v>14276</v>
      </c>
      <c r="D13074" s="124">
        <v>36103</v>
      </c>
      <c r="E13074" s="157" t="e">
        <f>VLOOKUP(D13074,'SOAT LIQ'!$A$87:$C$3416,3,FALSE)</f>
        <v>#N/A</v>
      </c>
    </row>
    <row r="13075" spans="1:5" x14ac:dyDescent="0.25">
      <c r="A13075" t="s">
        <v>6034</v>
      </c>
      <c r="B13075" s="100" t="s">
        <v>4235</v>
      </c>
      <c r="C13075" s="99" t="s">
        <v>14276</v>
      </c>
      <c r="D13075" s="124">
        <v>36103</v>
      </c>
      <c r="E13075" s="157" t="e">
        <f>VLOOKUP(D13075,'SOAT LIQ'!$A$87:$C$3416,3,FALSE)</f>
        <v>#N/A</v>
      </c>
    </row>
    <row r="13076" spans="1:5" x14ac:dyDescent="0.25">
      <c r="A13076" t="s">
        <v>14250</v>
      </c>
      <c r="B13076" s="100" t="s">
        <v>4236</v>
      </c>
      <c r="C13076" s="99" t="s">
        <v>14277</v>
      </c>
      <c r="D13076" s="124">
        <v>36103</v>
      </c>
      <c r="E13076" s="157" t="e">
        <f>VLOOKUP(D13076,'SOAT LIQ'!$A$87:$C$3416,3,FALSE)</f>
        <v>#N/A</v>
      </c>
    </row>
    <row r="13077" spans="1:5" x14ac:dyDescent="0.25">
      <c r="A13077" t="s">
        <v>6034</v>
      </c>
      <c r="B13077" s="100" t="s">
        <v>4236</v>
      </c>
      <c r="C13077" s="99" t="s">
        <v>14277</v>
      </c>
      <c r="D13077" s="124">
        <v>36103</v>
      </c>
      <c r="E13077" s="157" t="e">
        <f>VLOOKUP(D13077,'SOAT LIQ'!$A$87:$C$3416,3,FALSE)</f>
        <v>#N/A</v>
      </c>
    </row>
    <row r="13078" spans="1:5" x14ac:dyDescent="0.25">
      <c r="A13078" t="s">
        <v>14250</v>
      </c>
      <c r="B13078" s="100" t="s">
        <v>14278</v>
      </c>
      <c r="C13078" s="99" t="s">
        <v>14271</v>
      </c>
      <c r="D13078" s="124">
        <v>36103</v>
      </c>
      <c r="E13078" s="157" t="e">
        <f>VLOOKUP(D13078,'SOAT LIQ'!$A$87:$C$3416,3,FALSE)</f>
        <v>#N/A</v>
      </c>
    </row>
    <row r="13079" spans="1:5" x14ac:dyDescent="0.25">
      <c r="A13079" t="s">
        <v>6034</v>
      </c>
      <c r="B13079" s="100" t="s">
        <v>14278</v>
      </c>
      <c r="C13079" s="99" t="s">
        <v>14271</v>
      </c>
      <c r="D13079" s="124">
        <v>36103</v>
      </c>
      <c r="E13079" s="157" t="e">
        <f>VLOOKUP(D13079,'SOAT LIQ'!$A$87:$C$3416,3,FALSE)</f>
        <v>#N/A</v>
      </c>
    </row>
    <row r="13080" spans="1:5" x14ac:dyDescent="0.25">
      <c r="A13080" t="s">
        <v>14250</v>
      </c>
      <c r="B13080" s="100" t="s">
        <v>4237</v>
      </c>
      <c r="C13080" s="99" t="s">
        <v>14279</v>
      </c>
      <c r="D13080" s="124">
        <v>36103</v>
      </c>
      <c r="E13080" s="157" t="e">
        <f>VLOOKUP(D13080,'SOAT LIQ'!$A$87:$C$3416,3,FALSE)</f>
        <v>#N/A</v>
      </c>
    </row>
    <row r="13081" spans="1:5" x14ac:dyDescent="0.25">
      <c r="A13081" t="s">
        <v>6034</v>
      </c>
      <c r="B13081" s="100" t="s">
        <v>4237</v>
      </c>
      <c r="C13081" s="99" t="s">
        <v>14279</v>
      </c>
      <c r="D13081" s="124">
        <v>36103</v>
      </c>
      <c r="E13081" s="157" t="e">
        <f>VLOOKUP(D13081,'SOAT LIQ'!$A$87:$C$3416,3,FALSE)</f>
        <v>#N/A</v>
      </c>
    </row>
    <row r="13082" spans="1:5" x14ac:dyDescent="0.25">
      <c r="A13082" t="s">
        <v>6034</v>
      </c>
      <c r="B13082" s="100" t="s">
        <v>14281</v>
      </c>
      <c r="C13082" s="99" t="s">
        <v>14280</v>
      </c>
      <c r="D13082" s="124">
        <v>21136</v>
      </c>
      <c r="E13082" s="157" t="e">
        <f>VLOOKUP(D13082,'SOAT LIQ'!$A$87:$C$3416,3,FALSE)</f>
        <v>#N/A</v>
      </c>
    </row>
    <row r="13083" spans="1:5" x14ac:dyDescent="0.25">
      <c r="A13083" t="s">
        <v>6034</v>
      </c>
      <c r="B13083" s="100" t="s">
        <v>4398</v>
      </c>
      <c r="C13083" s="99" t="s">
        <v>14282</v>
      </c>
      <c r="D13083" s="124">
        <v>21136</v>
      </c>
      <c r="E13083" s="157" t="e">
        <f>VLOOKUP(D13083,'SOAT LIQ'!$A$87:$C$3416,3,FALSE)</f>
        <v>#N/A</v>
      </c>
    </row>
    <row r="13084" spans="1:5" x14ac:dyDescent="0.25">
      <c r="A13084" t="s">
        <v>6034</v>
      </c>
      <c r="B13084" s="100" t="s">
        <v>4399</v>
      </c>
      <c r="C13084" s="99" t="s">
        <v>14283</v>
      </c>
      <c r="D13084" s="124">
        <v>21136</v>
      </c>
      <c r="E13084" s="157" t="e">
        <f>VLOOKUP(D13084,'SOAT LIQ'!$A$87:$C$3416,3,FALSE)</f>
        <v>#N/A</v>
      </c>
    </row>
    <row r="13085" spans="1:5" x14ac:dyDescent="0.25">
      <c r="A13085" t="s">
        <v>6034</v>
      </c>
      <c r="B13085" s="100" t="s">
        <v>4401</v>
      </c>
      <c r="C13085" s="99" t="s">
        <v>14284</v>
      </c>
      <c r="D13085" s="124">
        <v>21140</v>
      </c>
      <c r="E13085" s="157" t="e">
        <f>VLOOKUP(D13085,'SOAT LIQ'!$A$87:$C$3416,3,FALSE)</f>
        <v>#N/A</v>
      </c>
    </row>
    <row r="13086" spans="1:5" x14ac:dyDescent="0.25">
      <c r="A13086" t="s">
        <v>6034</v>
      </c>
      <c r="B13086" s="100" t="s">
        <v>4402</v>
      </c>
      <c r="C13086" s="99" t="s">
        <v>14285</v>
      </c>
      <c r="D13086" s="124">
        <v>21140</v>
      </c>
      <c r="E13086" s="157" t="e">
        <f>VLOOKUP(D13086,'SOAT LIQ'!$A$87:$C$3416,3,FALSE)</f>
        <v>#N/A</v>
      </c>
    </row>
    <row r="13087" spans="1:5" x14ac:dyDescent="0.25">
      <c r="A13087" t="s">
        <v>6034</v>
      </c>
      <c r="B13087" s="100" t="s">
        <v>4403</v>
      </c>
      <c r="C13087" s="99" t="s">
        <v>14286</v>
      </c>
      <c r="D13087" s="124">
        <v>21141</v>
      </c>
      <c r="E13087" s="157" t="e">
        <f>VLOOKUP(D13087,'SOAT LIQ'!$A$87:$C$3416,3,FALSE)</f>
        <v>#N/A</v>
      </c>
    </row>
    <row r="13088" spans="1:5" x14ac:dyDescent="0.25">
      <c r="A13088" t="s">
        <v>6034</v>
      </c>
      <c r="B13088" s="100" t="s">
        <v>4404</v>
      </c>
      <c r="C13088" s="99" t="s">
        <v>14287</v>
      </c>
      <c r="D13088" s="124">
        <v>21141</v>
      </c>
      <c r="E13088" s="157" t="e">
        <f>VLOOKUP(D13088,'SOAT LIQ'!$A$87:$C$3416,3,FALSE)</f>
        <v>#N/A</v>
      </c>
    </row>
    <row r="13089" spans="1:5" x14ac:dyDescent="0.25">
      <c r="A13089" t="s">
        <v>6034</v>
      </c>
      <c r="B13089" s="100" t="s">
        <v>4405</v>
      </c>
      <c r="C13089" s="99" t="s">
        <v>14288</v>
      </c>
      <c r="D13089" s="124">
        <v>21142</v>
      </c>
      <c r="E13089" s="157" t="e">
        <f>VLOOKUP(D13089,'SOAT LIQ'!$A$87:$C$3416,3,FALSE)</f>
        <v>#N/A</v>
      </c>
    </row>
    <row r="13090" spans="1:5" x14ac:dyDescent="0.25">
      <c r="A13090" t="s">
        <v>6034</v>
      </c>
      <c r="B13090" s="100" t="s">
        <v>4406</v>
      </c>
      <c r="C13090" s="99" t="s">
        <v>14289</v>
      </c>
      <c r="D13090" s="124">
        <v>21143</v>
      </c>
      <c r="E13090" s="157" t="e">
        <f>VLOOKUP(D13090,'SOAT LIQ'!$A$87:$C$3416,3,FALSE)</f>
        <v>#N/A</v>
      </c>
    </row>
    <row r="13091" spans="1:5" x14ac:dyDescent="0.25">
      <c r="A13091" t="s">
        <v>6034</v>
      </c>
      <c r="B13091" s="100" t="s">
        <v>14290</v>
      </c>
      <c r="C13091" s="99" t="s">
        <v>4407</v>
      </c>
      <c r="D13091" s="124">
        <v>21144</v>
      </c>
      <c r="E13091" s="157" t="e">
        <f>VLOOKUP(D13091,'SOAT LIQ'!$A$87:$C$3416,3,FALSE)</f>
        <v>#N/A</v>
      </c>
    </row>
    <row r="13092" spans="1:5" x14ac:dyDescent="0.25">
      <c r="A13092" t="s">
        <v>6034</v>
      </c>
      <c r="B13092" s="100" t="s">
        <v>14292</v>
      </c>
      <c r="C13092" s="99" t="s">
        <v>14291</v>
      </c>
      <c r="D13092" s="124">
        <v>21147</v>
      </c>
      <c r="E13092" s="157" t="e">
        <f>VLOOKUP(D13092,'SOAT LIQ'!$A$87:$C$3416,3,FALSE)</f>
        <v>#N/A</v>
      </c>
    </row>
    <row r="13093" spans="1:5" x14ac:dyDescent="0.25">
      <c r="A13093" t="s">
        <v>6034</v>
      </c>
      <c r="B13093" s="100" t="s">
        <v>14294</v>
      </c>
      <c r="C13093" s="99" t="s">
        <v>14293</v>
      </c>
      <c r="D13093" s="124">
        <v>21147</v>
      </c>
      <c r="E13093" s="157" t="e">
        <f>VLOOKUP(D13093,'SOAT LIQ'!$A$87:$C$3416,3,FALSE)</f>
        <v>#N/A</v>
      </c>
    </row>
    <row r="13094" spans="1:5" x14ac:dyDescent="0.25">
      <c r="A13094" t="s">
        <v>6034</v>
      </c>
      <c r="B13094" s="100" t="s">
        <v>14295</v>
      </c>
      <c r="C13094" s="99" t="s">
        <v>14286</v>
      </c>
      <c r="D13094" s="124">
        <v>21145</v>
      </c>
      <c r="E13094" s="157" t="e">
        <f>VLOOKUP(D13094,'SOAT LIQ'!$A$87:$C$3416,3,FALSE)</f>
        <v>#N/A</v>
      </c>
    </row>
    <row r="13095" spans="1:5" x14ac:dyDescent="0.25">
      <c r="A13095" t="s">
        <v>6034</v>
      </c>
      <c r="B13095" s="100" t="s">
        <v>4380</v>
      </c>
      <c r="C13095" s="99" t="s">
        <v>14296</v>
      </c>
      <c r="D13095" s="124">
        <v>21105</v>
      </c>
      <c r="E13095" s="157" t="e">
        <f>VLOOKUP(D13095,'SOAT LIQ'!$A$87:$C$3416,3,FALSE)</f>
        <v>#N/A</v>
      </c>
    </row>
    <row r="13096" spans="1:5" x14ac:dyDescent="0.25">
      <c r="A13096" t="s">
        <v>6034</v>
      </c>
      <c r="B13096" s="100" t="s">
        <v>4408</v>
      </c>
      <c r="C13096" s="99" t="s">
        <v>14297</v>
      </c>
      <c r="D13096" s="124">
        <v>21201</v>
      </c>
      <c r="E13096" s="157" t="e">
        <f>VLOOKUP(D13096,'SOAT LIQ'!$A$87:$C$3416,3,FALSE)</f>
        <v>#N/A</v>
      </c>
    </row>
    <row r="13097" spans="1:5" x14ac:dyDescent="0.25">
      <c r="A13097" t="s">
        <v>6034</v>
      </c>
      <c r="B13097" s="100" t="s">
        <v>4409</v>
      </c>
      <c r="C13097" s="99" t="s">
        <v>14298</v>
      </c>
      <c r="D13097" s="124">
        <v>21203</v>
      </c>
      <c r="E13097" s="157" t="e">
        <f>VLOOKUP(D13097,'SOAT LIQ'!$A$87:$C$3416,3,FALSE)</f>
        <v>#N/A</v>
      </c>
    </row>
    <row r="13098" spans="1:5" x14ac:dyDescent="0.25">
      <c r="A13098" t="s">
        <v>6034</v>
      </c>
      <c r="B13098" s="100" t="s">
        <v>14300</v>
      </c>
      <c r="C13098" s="99" t="s">
        <v>14299</v>
      </c>
      <c r="D13098" s="124">
        <v>21201</v>
      </c>
      <c r="E13098" s="157" t="e">
        <f>VLOOKUP(D13098,'SOAT LIQ'!$A$87:$C$3416,3,FALSE)</f>
        <v>#N/A</v>
      </c>
    </row>
    <row r="13099" spans="1:5" x14ac:dyDescent="0.25">
      <c r="A13099" t="s">
        <v>6034</v>
      </c>
      <c r="B13099" s="100" t="s">
        <v>4410</v>
      </c>
      <c r="C13099" s="99" t="s">
        <v>14301</v>
      </c>
      <c r="D13099" s="124">
        <v>21203</v>
      </c>
      <c r="E13099" s="157" t="e">
        <f>VLOOKUP(D13099,'SOAT LIQ'!$A$87:$C$3416,3,FALSE)</f>
        <v>#N/A</v>
      </c>
    </row>
    <row r="13100" spans="1:5" x14ac:dyDescent="0.25">
      <c r="A13100" t="s">
        <v>6034</v>
      </c>
      <c r="B13100" s="100" t="s">
        <v>14303</v>
      </c>
      <c r="C13100" s="99" t="s">
        <v>14302</v>
      </c>
      <c r="D13100" s="124">
        <v>21202</v>
      </c>
      <c r="E13100" s="157" t="e">
        <f>VLOOKUP(D13100,'SOAT LIQ'!$A$87:$C$3416,3,FALSE)</f>
        <v>#N/A</v>
      </c>
    </row>
    <row r="13101" spans="1:5" x14ac:dyDescent="0.25">
      <c r="A13101" t="s">
        <v>6034</v>
      </c>
      <c r="B13101" s="100" t="s">
        <v>14305</v>
      </c>
      <c r="C13101" s="99" t="s">
        <v>14304</v>
      </c>
      <c r="D13101" s="124">
        <v>21205</v>
      </c>
      <c r="E13101" s="157" t="e">
        <f>VLOOKUP(D13101,'SOAT LIQ'!$A$87:$C$3416,3,FALSE)</f>
        <v>#N/A</v>
      </c>
    </row>
    <row r="13102" spans="1:5" x14ac:dyDescent="0.25">
      <c r="A13102" t="s">
        <v>6034</v>
      </c>
      <c r="B13102" s="100" t="s">
        <v>14307</v>
      </c>
      <c r="C13102" s="99" t="s">
        <v>14306</v>
      </c>
      <c r="D13102" s="124">
        <v>21204</v>
      </c>
      <c r="E13102" s="157" t="e">
        <f>VLOOKUP(D13102,'SOAT LIQ'!$A$87:$C$3416,3,FALSE)</f>
        <v>#N/A</v>
      </c>
    </row>
    <row r="13103" spans="1:5" x14ac:dyDescent="0.25">
      <c r="A13103" t="s">
        <v>6034</v>
      </c>
      <c r="B13103" s="100" t="s">
        <v>4415</v>
      </c>
      <c r="C13103" s="99" t="s">
        <v>14308</v>
      </c>
      <c r="D13103" s="124">
        <v>21330</v>
      </c>
      <c r="E13103" s="157" t="e">
        <f>VLOOKUP(D13103,'SOAT LIQ'!$A$87:$C$3416,3,FALSE)</f>
        <v>#N/A</v>
      </c>
    </row>
    <row r="13104" spans="1:5" x14ac:dyDescent="0.25">
      <c r="A13104" t="s">
        <v>6034</v>
      </c>
      <c r="B13104" s="100" t="s">
        <v>14310</v>
      </c>
      <c r="C13104" s="100"/>
      <c r="D13104" s="124"/>
      <c r="E13104" s="157" t="e">
        <f>VLOOKUP(D13104,'SOAT LIQ'!$A$87:$C$3416,3,FALSE)</f>
        <v>#N/A</v>
      </c>
    </row>
    <row r="13105" spans="1:6" x14ac:dyDescent="0.25">
      <c r="A13105" t="s">
        <v>6034</v>
      </c>
      <c r="B13105" s="100" t="s">
        <v>4411</v>
      </c>
      <c r="C13105" s="99" t="s">
        <v>14311</v>
      </c>
      <c r="D13105" s="124">
        <v>21301</v>
      </c>
      <c r="E13105" s="157" t="e">
        <f>VLOOKUP(D13105,'SOAT LIQ'!$A$87:$C$3416,3,FALSE)</f>
        <v>#N/A</v>
      </c>
    </row>
    <row r="13106" spans="1:6" x14ac:dyDescent="0.25">
      <c r="A13106" t="s">
        <v>6034</v>
      </c>
      <c r="B13106" s="100" t="s">
        <v>4063</v>
      </c>
      <c r="C13106" s="99" t="s">
        <v>4397</v>
      </c>
      <c r="D13106" s="124">
        <v>21302</v>
      </c>
      <c r="E13106" s="157" t="e">
        <f>VLOOKUP(D13106,'SOAT LIQ'!$A$87:$C$3416,3,FALSE)</f>
        <v>#N/A</v>
      </c>
    </row>
    <row r="13107" spans="1:6" x14ac:dyDescent="0.25">
      <c r="A13107" t="s">
        <v>6034</v>
      </c>
      <c r="B13107" s="100" t="s">
        <v>4416</v>
      </c>
      <c r="C13107" s="99" t="s">
        <v>14312</v>
      </c>
      <c r="D13107" s="124">
        <v>21333</v>
      </c>
      <c r="E13107" s="157" t="e">
        <f>VLOOKUP(D13107,'SOAT LIQ'!$A$87:$C$3416,3,FALSE)</f>
        <v>#N/A</v>
      </c>
    </row>
    <row r="13108" spans="1:6" x14ac:dyDescent="0.25">
      <c r="A13108" t="s">
        <v>6034</v>
      </c>
      <c r="B13108" s="100" t="s">
        <v>4417</v>
      </c>
      <c r="C13108" s="99" t="s">
        <v>14313</v>
      </c>
      <c r="D13108" s="124">
        <v>21334</v>
      </c>
      <c r="E13108" s="157" t="e">
        <f>VLOOKUP(D13108,'SOAT LIQ'!$A$87:$C$3416,3,FALSE)</f>
        <v>#N/A</v>
      </c>
    </row>
    <row r="13109" spans="1:6" x14ac:dyDescent="0.25">
      <c r="A13109" t="s">
        <v>6034</v>
      </c>
      <c r="B13109" s="100" t="s">
        <v>14314</v>
      </c>
      <c r="C13109" s="99" t="s">
        <v>14313</v>
      </c>
      <c r="D13109" s="124">
        <v>21335</v>
      </c>
      <c r="E13109" s="157" t="e">
        <f>VLOOKUP(D13109,'SOAT LIQ'!$A$87:$C$3416,3,FALSE)</f>
        <v>#N/A</v>
      </c>
    </row>
    <row r="13110" spans="1:6" x14ac:dyDescent="0.25">
      <c r="A13110" t="s">
        <v>6034</v>
      </c>
      <c r="B13110" s="100" t="s">
        <v>4064</v>
      </c>
      <c r="C13110" s="99" t="s">
        <v>14315</v>
      </c>
      <c r="D13110" s="124">
        <v>21335</v>
      </c>
      <c r="E13110" s="157" t="e">
        <f>VLOOKUP(D13110,'SOAT LIQ'!$A$87:$C$3416,3,FALSE)</f>
        <v>#N/A</v>
      </c>
    </row>
    <row r="13111" spans="1:6" x14ac:dyDescent="0.25">
      <c r="A13111" t="s">
        <v>6034</v>
      </c>
      <c r="B13111" s="100" t="s">
        <v>4065</v>
      </c>
      <c r="C13111" s="99" t="s">
        <v>14316</v>
      </c>
      <c r="D13111" s="124">
        <v>21337</v>
      </c>
      <c r="E13111" s="157" t="e">
        <f>VLOOKUP(D13111,'SOAT LIQ'!$A$87:$C$3416,3,FALSE)</f>
        <v>#N/A</v>
      </c>
    </row>
    <row r="13112" spans="1:6" x14ac:dyDescent="0.25">
      <c r="A13112" t="s">
        <v>6034</v>
      </c>
      <c r="B13112" s="100" t="s">
        <v>14318</v>
      </c>
      <c r="C13112" s="99" t="s">
        <v>14317</v>
      </c>
      <c r="D13112" s="124">
        <v>21332</v>
      </c>
      <c r="E13112" s="157" t="e">
        <f>VLOOKUP(D13112,'SOAT LIQ'!$A$87:$C$3416,3,FALSE)</f>
        <v>#N/A</v>
      </c>
    </row>
    <row r="13113" spans="1:6" x14ac:dyDescent="0.25">
      <c r="A13113" t="s">
        <v>6034</v>
      </c>
      <c r="B13113" s="100" t="s">
        <v>14320</v>
      </c>
      <c r="C13113" s="99" t="s">
        <v>14319</v>
      </c>
      <c r="D13113" s="124">
        <v>21338</v>
      </c>
      <c r="E13113" s="157" t="e">
        <f>VLOOKUP(D13113,'SOAT LIQ'!$A$87:$C$3416,3,FALSE)</f>
        <v>#N/A</v>
      </c>
    </row>
    <row r="13114" spans="1:6" x14ac:dyDescent="0.25">
      <c r="A13114" t="s">
        <v>6034</v>
      </c>
      <c r="B13114" s="100" t="s">
        <v>14322</v>
      </c>
      <c r="C13114" s="99" t="s">
        <v>14321</v>
      </c>
      <c r="D13114" s="124">
        <v>21331</v>
      </c>
      <c r="E13114" s="157" t="e">
        <f>VLOOKUP(D13114,'SOAT LIQ'!$A$87:$C$3416,3,FALSE)</f>
        <v>#N/A</v>
      </c>
    </row>
    <row r="13115" spans="1:6" x14ac:dyDescent="0.25">
      <c r="A13115" t="s">
        <v>8089</v>
      </c>
      <c r="B13115" s="100" t="s">
        <v>4533</v>
      </c>
      <c r="C13115" s="99" t="s">
        <v>14323</v>
      </c>
      <c r="D13115" s="124">
        <v>21434</v>
      </c>
      <c r="E13115" s="157" t="e">
        <f>VLOOKUP(D13115,'SOAT LIQ'!$A$87:$C$3416,3,FALSE)</f>
        <v>#N/A</v>
      </c>
    </row>
    <row r="13116" spans="1:6" x14ac:dyDescent="0.25">
      <c r="A13116" t="s">
        <v>5509</v>
      </c>
      <c r="B13116" s="100" t="s">
        <v>4533</v>
      </c>
      <c r="C13116" s="99" t="s">
        <v>14323</v>
      </c>
      <c r="D13116" s="124">
        <v>21434</v>
      </c>
      <c r="E13116" s="157" t="e">
        <f>VLOOKUP(D13116,'SOAT LIQ'!$A$87:$C$3416,3,FALSE)</f>
        <v>#N/A</v>
      </c>
      <c r="F13116" t="s">
        <v>5509</v>
      </c>
    </row>
    <row r="13117" spans="1:6" x14ac:dyDescent="0.25">
      <c r="A13117" t="s">
        <v>6034</v>
      </c>
      <c r="B13117" s="100" t="s">
        <v>4533</v>
      </c>
      <c r="C13117" s="99" t="s">
        <v>14323</v>
      </c>
      <c r="D13117" s="124">
        <v>21434</v>
      </c>
      <c r="E13117" s="157" t="e">
        <f>VLOOKUP(D13117,'SOAT LIQ'!$A$87:$C$3416,3,FALSE)</f>
        <v>#N/A</v>
      </c>
    </row>
    <row r="13118" spans="1:6" x14ac:dyDescent="0.25">
      <c r="A13118" t="s">
        <v>8089</v>
      </c>
      <c r="B13118" s="100" t="s">
        <v>4541</v>
      </c>
      <c r="C13118" s="99" t="s">
        <v>14324</v>
      </c>
      <c r="D13118" s="124">
        <v>21435</v>
      </c>
      <c r="E13118" s="157" t="e">
        <f>VLOOKUP(D13118,'SOAT LIQ'!$A$87:$C$3416,3,FALSE)</f>
        <v>#N/A</v>
      </c>
    </row>
    <row r="13119" spans="1:6" x14ac:dyDescent="0.25">
      <c r="A13119" t="s">
        <v>5509</v>
      </c>
      <c r="B13119" s="100" t="s">
        <v>4541</v>
      </c>
      <c r="C13119" s="99" t="s">
        <v>14324</v>
      </c>
      <c r="D13119" s="124">
        <v>21435</v>
      </c>
      <c r="E13119" s="157" t="e">
        <f>VLOOKUP(D13119,'SOAT LIQ'!$A$87:$C$3416,3,FALSE)</f>
        <v>#N/A</v>
      </c>
      <c r="F13119" t="s">
        <v>5509</v>
      </c>
    </row>
    <row r="13120" spans="1:6" x14ac:dyDescent="0.25">
      <c r="A13120" t="s">
        <v>6034</v>
      </c>
      <c r="B13120" s="100" t="s">
        <v>4541</v>
      </c>
      <c r="C13120" s="99" t="s">
        <v>14324</v>
      </c>
      <c r="D13120" s="124">
        <v>21435</v>
      </c>
      <c r="E13120" s="157" t="e">
        <f>VLOOKUP(D13120,'SOAT LIQ'!$A$87:$C$3416,3,FALSE)</f>
        <v>#N/A</v>
      </c>
    </row>
    <row r="13121" spans="1:6" x14ac:dyDescent="0.25">
      <c r="A13121" t="s">
        <v>5509</v>
      </c>
      <c r="B13121" s="100" t="s">
        <v>4414</v>
      </c>
      <c r="C13121" s="99" t="s">
        <v>14325</v>
      </c>
      <c r="D13121" s="124">
        <v>21320</v>
      </c>
      <c r="E13121" s="157" t="e">
        <f>VLOOKUP(D13121,'SOAT LIQ'!$A$87:$C$3416,3,FALSE)</f>
        <v>#N/A</v>
      </c>
      <c r="F13121" t="s">
        <v>5509</v>
      </c>
    </row>
    <row r="13122" spans="1:6" x14ac:dyDescent="0.25">
      <c r="A13122" t="s">
        <v>6034</v>
      </c>
      <c r="B13122" s="100" t="s">
        <v>4414</v>
      </c>
      <c r="C13122" s="99" t="s">
        <v>14325</v>
      </c>
      <c r="D13122" s="124">
        <v>21320</v>
      </c>
      <c r="E13122" s="157" t="e">
        <f>VLOOKUP(D13122,'SOAT LIQ'!$A$87:$C$3416,3,FALSE)</f>
        <v>#N/A</v>
      </c>
    </row>
    <row r="13123" spans="1:6" x14ac:dyDescent="0.25">
      <c r="A13123" t="s">
        <v>5509</v>
      </c>
      <c r="B13123" s="100" t="s">
        <v>14327</v>
      </c>
      <c r="C13123" s="99" t="s">
        <v>14326</v>
      </c>
      <c r="D13123" s="124">
        <v>21325</v>
      </c>
      <c r="E13123" s="157" t="e">
        <f>VLOOKUP(D13123,'SOAT LIQ'!$A$87:$C$3416,3,FALSE)</f>
        <v>#N/A</v>
      </c>
      <c r="F13123" t="s">
        <v>5509</v>
      </c>
    </row>
    <row r="13124" spans="1:6" x14ac:dyDescent="0.25">
      <c r="A13124" t="s">
        <v>6034</v>
      </c>
      <c r="B13124" s="100" t="s">
        <v>14327</v>
      </c>
      <c r="C13124" s="99" t="s">
        <v>14326</v>
      </c>
      <c r="D13124" s="124">
        <v>21325</v>
      </c>
      <c r="E13124" s="157" t="e">
        <f>VLOOKUP(D13124,'SOAT LIQ'!$A$87:$C$3416,3,FALSE)</f>
        <v>#N/A</v>
      </c>
    </row>
    <row r="13125" spans="1:6" x14ac:dyDescent="0.25">
      <c r="A13125" t="s">
        <v>6034</v>
      </c>
      <c r="B13125" s="100" t="s">
        <v>14328</v>
      </c>
      <c r="C13125" s="99" t="s">
        <v>14329</v>
      </c>
      <c r="D13125" s="124">
        <v>21111</v>
      </c>
      <c r="E13125" s="157" t="e">
        <f>VLOOKUP(D13125,'SOAT LIQ'!$A$87:$C$3416,3,FALSE)</f>
        <v>#N/A</v>
      </c>
    </row>
    <row r="13126" spans="1:6" x14ac:dyDescent="0.25">
      <c r="A13126" t="s">
        <v>6034</v>
      </c>
      <c r="B13126" s="100" t="s">
        <v>14330</v>
      </c>
      <c r="C13126" s="99" t="s">
        <v>14329</v>
      </c>
      <c r="D13126" s="124">
        <v>21111</v>
      </c>
      <c r="E13126" s="157" t="e">
        <f>VLOOKUP(D13126,'SOAT LIQ'!$A$87:$C$3416,3,FALSE)</f>
        <v>#N/A</v>
      </c>
    </row>
    <row r="13127" spans="1:6" x14ac:dyDescent="0.25">
      <c r="A13127" t="s">
        <v>6034</v>
      </c>
      <c r="B13127" s="100" t="s">
        <v>14331</v>
      </c>
      <c r="C13127" s="99" t="s">
        <v>14329</v>
      </c>
      <c r="D13127" s="124">
        <v>21103</v>
      </c>
      <c r="E13127" s="157" t="e">
        <f>VLOOKUP(D13127,'SOAT LIQ'!$A$87:$C$3416,3,FALSE)</f>
        <v>#N/A</v>
      </c>
    </row>
    <row r="13128" spans="1:6" x14ac:dyDescent="0.25">
      <c r="A13128" t="s">
        <v>6034</v>
      </c>
      <c r="B13128" s="100" t="s">
        <v>4040</v>
      </c>
      <c r="C13128" s="99" t="s">
        <v>14332</v>
      </c>
      <c r="D13128" s="124">
        <v>21101</v>
      </c>
      <c r="E13128" s="157" t="e">
        <f>VLOOKUP(D13128,'SOAT LIQ'!$A$87:$C$3416,3,FALSE)</f>
        <v>#N/A</v>
      </c>
    </row>
    <row r="13129" spans="1:6" x14ac:dyDescent="0.25">
      <c r="A13129" t="s">
        <v>6034</v>
      </c>
      <c r="B13129" s="100" t="s">
        <v>4375</v>
      </c>
      <c r="C13129" s="99" t="s">
        <v>14333</v>
      </c>
      <c r="D13129" s="124">
        <v>21102</v>
      </c>
      <c r="E13129" s="157" t="e">
        <f>VLOOKUP(D13129,'SOAT LIQ'!$A$87:$C$3416,3,FALSE)</f>
        <v>#N/A</v>
      </c>
    </row>
    <row r="13130" spans="1:6" x14ac:dyDescent="0.25">
      <c r="A13130" t="s">
        <v>6034</v>
      </c>
      <c r="B13130" s="100" t="s">
        <v>4372</v>
      </c>
      <c r="C13130" s="99" t="s">
        <v>14334</v>
      </c>
      <c r="D13130" s="124">
        <v>21101</v>
      </c>
      <c r="E13130" s="157" t="e">
        <f>VLOOKUP(D13130,'SOAT LIQ'!$A$87:$C$3416,3,FALSE)</f>
        <v>#N/A</v>
      </c>
    </row>
    <row r="13131" spans="1:6" x14ac:dyDescent="0.25">
      <c r="A13131" t="s">
        <v>6034</v>
      </c>
      <c r="B13131" s="100" t="s">
        <v>4376</v>
      </c>
      <c r="C13131" s="99" t="s">
        <v>14335</v>
      </c>
      <c r="D13131" s="124">
        <v>21102</v>
      </c>
      <c r="E13131" s="157" t="e">
        <f>VLOOKUP(D13131,'SOAT LIQ'!$A$87:$C$3416,3,FALSE)</f>
        <v>#N/A</v>
      </c>
    </row>
    <row r="13132" spans="1:6" x14ac:dyDescent="0.25">
      <c r="A13132" t="s">
        <v>6034</v>
      </c>
      <c r="B13132" s="100" t="s">
        <v>4373</v>
      </c>
      <c r="C13132" s="99" t="s">
        <v>14336</v>
      </c>
      <c r="D13132" s="124">
        <v>21101</v>
      </c>
      <c r="E13132" s="157" t="e">
        <f>VLOOKUP(D13132,'SOAT LIQ'!$A$87:$C$3416,3,FALSE)</f>
        <v>#N/A</v>
      </c>
    </row>
    <row r="13133" spans="1:6" x14ac:dyDescent="0.25">
      <c r="A13133" t="s">
        <v>6034</v>
      </c>
      <c r="B13133" s="100" t="s">
        <v>14337</v>
      </c>
      <c r="C13133" s="99" t="s">
        <v>14333</v>
      </c>
      <c r="D13133" s="124">
        <v>21102</v>
      </c>
      <c r="E13133" s="157" t="e">
        <f>VLOOKUP(D13133,'SOAT LIQ'!$A$87:$C$3416,3,FALSE)</f>
        <v>#N/A</v>
      </c>
    </row>
    <row r="13134" spans="1:6" x14ac:dyDescent="0.25">
      <c r="A13134" t="s">
        <v>6034</v>
      </c>
      <c r="B13134" s="100" t="s">
        <v>14339</v>
      </c>
      <c r="C13134" s="99" t="s">
        <v>14338</v>
      </c>
      <c r="D13134" s="124">
        <v>21203</v>
      </c>
      <c r="E13134" s="157" t="e">
        <f>VLOOKUP(D13134,'SOAT LIQ'!$A$87:$C$3416,3,FALSE)</f>
        <v>#N/A</v>
      </c>
    </row>
    <row r="13135" spans="1:6" x14ac:dyDescent="0.25">
      <c r="A13135" t="s">
        <v>6034</v>
      </c>
      <c r="B13135" s="100" t="s">
        <v>4377</v>
      </c>
      <c r="C13135" s="99" t="s">
        <v>14340</v>
      </c>
      <c r="D13135" s="124">
        <v>21102</v>
      </c>
      <c r="E13135" s="157" t="e">
        <f>VLOOKUP(D13135,'SOAT LIQ'!$A$87:$C$3416,3,FALSE)</f>
        <v>#N/A</v>
      </c>
    </row>
    <row r="13136" spans="1:6" x14ac:dyDescent="0.25">
      <c r="A13136" t="s">
        <v>6034</v>
      </c>
      <c r="B13136" s="100" t="s">
        <v>4374</v>
      </c>
      <c r="C13136" s="99" t="s">
        <v>14341</v>
      </c>
      <c r="D13136" s="124">
        <v>21101</v>
      </c>
      <c r="E13136" s="157" t="e">
        <f>VLOOKUP(D13136,'SOAT LIQ'!$A$87:$C$3416,3,FALSE)</f>
        <v>#N/A</v>
      </c>
    </row>
    <row r="13137" spans="1:5" x14ac:dyDescent="0.25">
      <c r="A13137" t="s">
        <v>6034</v>
      </c>
      <c r="B13137" s="100" t="s">
        <v>14343</v>
      </c>
      <c r="C13137" s="99" t="s">
        <v>14342</v>
      </c>
      <c r="D13137" s="124">
        <v>21101</v>
      </c>
      <c r="E13137" s="157" t="e">
        <f>VLOOKUP(D13137,'SOAT LIQ'!$A$87:$C$3416,3,FALSE)</f>
        <v>#N/A</v>
      </c>
    </row>
    <row r="13138" spans="1:5" x14ac:dyDescent="0.25">
      <c r="A13138" t="s">
        <v>6034</v>
      </c>
      <c r="B13138" s="100" t="s">
        <v>14345</v>
      </c>
      <c r="C13138" s="99" t="s">
        <v>14344</v>
      </c>
      <c r="D13138" s="124">
        <v>21101</v>
      </c>
      <c r="E13138" s="157" t="e">
        <f>VLOOKUP(D13138,'SOAT LIQ'!$A$87:$C$3416,3,FALSE)</f>
        <v>#N/A</v>
      </c>
    </row>
    <row r="13139" spans="1:5" x14ac:dyDescent="0.25">
      <c r="A13139" t="s">
        <v>6034</v>
      </c>
      <c r="B13139" s="100" t="s">
        <v>14347</v>
      </c>
      <c r="C13139" s="99" t="s">
        <v>14346</v>
      </c>
      <c r="D13139" s="124">
        <v>21103</v>
      </c>
      <c r="E13139" s="157" t="e">
        <f>VLOOKUP(D13139,'SOAT LIQ'!$A$87:$C$3416,3,FALSE)</f>
        <v>#N/A</v>
      </c>
    </row>
    <row r="13140" spans="1:5" x14ac:dyDescent="0.25">
      <c r="A13140" t="s">
        <v>6034</v>
      </c>
      <c r="B13140" s="100" t="s">
        <v>14348</v>
      </c>
      <c r="C13140" s="99" t="s">
        <v>14349</v>
      </c>
      <c r="D13140" s="124">
        <v>21103</v>
      </c>
      <c r="E13140" s="157" t="e">
        <f>VLOOKUP(D13140,'SOAT LIQ'!$A$87:$C$3416,3,FALSE)</f>
        <v>#N/A</v>
      </c>
    </row>
    <row r="13141" spans="1:5" x14ac:dyDescent="0.25">
      <c r="A13141" t="s">
        <v>6034</v>
      </c>
      <c r="B13141" s="100" t="s">
        <v>14350</v>
      </c>
      <c r="C13141" s="99" t="s">
        <v>14351</v>
      </c>
      <c r="D13141" s="124">
        <v>21101</v>
      </c>
      <c r="E13141" s="157" t="e">
        <f>VLOOKUP(D13141,'SOAT LIQ'!$A$87:$C$3416,3,FALSE)</f>
        <v>#N/A</v>
      </c>
    </row>
    <row r="13142" spans="1:5" x14ac:dyDescent="0.25">
      <c r="A13142" t="s">
        <v>6034</v>
      </c>
      <c r="B13142" s="100" t="s">
        <v>14352</v>
      </c>
      <c r="C13142" s="99" t="s">
        <v>14291</v>
      </c>
      <c r="D13142" s="124">
        <v>21110</v>
      </c>
      <c r="E13142" s="157" t="e">
        <f>VLOOKUP(D13142,'SOAT LIQ'!$A$87:$C$3416,3,FALSE)</f>
        <v>#N/A</v>
      </c>
    </row>
    <row r="13143" spans="1:5" x14ac:dyDescent="0.25">
      <c r="A13143" t="s">
        <v>6034</v>
      </c>
      <c r="B13143" s="100" t="s">
        <v>14353</v>
      </c>
      <c r="C13143" s="99" t="s">
        <v>14293</v>
      </c>
      <c r="D13143" s="124">
        <v>21110</v>
      </c>
      <c r="E13143" s="157" t="e">
        <f>VLOOKUP(D13143,'SOAT LIQ'!$A$87:$C$3416,3,FALSE)</f>
        <v>#N/A</v>
      </c>
    </row>
    <row r="13144" spans="1:5" x14ac:dyDescent="0.25">
      <c r="A13144" t="s">
        <v>6034</v>
      </c>
      <c r="B13144" s="100" t="s">
        <v>14354</v>
      </c>
      <c r="C13144" s="99" t="s">
        <v>14355</v>
      </c>
      <c r="D13144" s="124">
        <v>21147</v>
      </c>
      <c r="E13144" s="157" t="e">
        <f>VLOOKUP(D13144,'SOAT LIQ'!$A$87:$C$3416,3,FALSE)</f>
        <v>#N/A</v>
      </c>
    </row>
    <row r="13145" spans="1:5" x14ac:dyDescent="0.25">
      <c r="A13145" t="s">
        <v>6034</v>
      </c>
      <c r="B13145" s="100" t="s">
        <v>4379</v>
      </c>
      <c r="C13145" s="99" t="s">
        <v>14356</v>
      </c>
      <c r="D13145" s="124">
        <v>21104</v>
      </c>
      <c r="E13145" s="157" t="e">
        <f>VLOOKUP(D13145,'SOAT LIQ'!$A$87:$C$3416,3,FALSE)</f>
        <v>#N/A</v>
      </c>
    </row>
    <row r="13146" spans="1:5" x14ac:dyDescent="0.25">
      <c r="A13146" t="s">
        <v>6034</v>
      </c>
      <c r="B13146" s="100" t="s">
        <v>14358</v>
      </c>
      <c r="C13146" s="99" t="s">
        <v>14357</v>
      </c>
      <c r="D13146" s="124">
        <v>21102</v>
      </c>
      <c r="E13146" s="157" t="e">
        <f>VLOOKUP(D13146,'SOAT LIQ'!$A$87:$C$3416,3,FALSE)</f>
        <v>#N/A</v>
      </c>
    </row>
    <row r="13147" spans="1:5" x14ac:dyDescent="0.25">
      <c r="A13147" t="s">
        <v>6034</v>
      </c>
      <c r="B13147" s="100" t="s">
        <v>14360</v>
      </c>
      <c r="C13147" s="99" t="s">
        <v>14359</v>
      </c>
      <c r="D13147" s="124">
        <v>21102</v>
      </c>
      <c r="E13147" s="157" t="e">
        <f>VLOOKUP(D13147,'SOAT LIQ'!$A$87:$C$3416,3,FALSE)</f>
        <v>#N/A</v>
      </c>
    </row>
    <row r="13148" spans="1:5" x14ac:dyDescent="0.25">
      <c r="A13148" t="s">
        <v>6034</v>
      </c>
      <c r="B13148" s="100" t="s">
        <v>4378</v>
      </c>
      <c r="C13148" s="99" t="s">
        <v>14361</v>
      </c>
      <c r="D13148" s="124">
        <v>21102</v>
      </c>
      <c r="E13148" s="157" t="e">
        <f>VLOOKUP(D13148,'SOAT LIQ'!$A$87:$C$3416,3,FALSE)</f>
        <v>#N/A</v>
      </c>
    </row>
    <row r="13149" spans="1:5" x14ac:dyDescent="0.25">
      <c r="A13149" t="s">
        <v>6034</v>
      </c>
      <c r="B13149" s="100" t="s">
        <v>14362</v>
      </c>
      <c r="C13149" s="99" t="s">
        <v>14351</v>
      </c>
      <c r="D13149" s="124">
        <v>21101</v>
      </c>
      <c r="E13149" s="157" t="e">
        <f>VLOOKUP(D13149,'SOAT LIQ'!$A$87:$C$3416,3,FALSE)</f>
        <v>#N/A</v>
      </c>
    </row>
    <row r="13150" spans="1:5" x14ac:dyDescent="0.25">
      <c r="A13150" t="s">
        <v>6034</v>
      </c>
      <c r="B13150" s="100" t="s">
        <v>14364</v>
      </c>
      <c r="C13150" s="99" t="s">
        <v>14363</v>
      </c>
      <c r="D13150" s="124">
        <v>21101</v>
      </c>
      <c r="E13150" s="157" t="e">
        <f>VLOOKUP(D13150,'SOAT LIQ'!$A$87:$C$3416,3,FALSE)</f>
        <v>#N/A</v>
      </c>
    </row>
    <row r="13151" spans="1:5" x14ac:dyDescent="0.25">
      <c r="A13151" t="s">
        <v>6034</v>
      </c>
      <c r="B13151" s="100" t="s">
        <v>14365</v>
      </c>
      <c r="C13151" s="99" t="s">
        <v>14355</v>
      </c>
      <c r="D13151" s="124">
        <v>21102</v>
      </c>
      <c r="E13151" s="157" t="e">
        <f>VLOOKUP(D13151,'SOAT LIQ'!$A$87:$C$3416,3,FALSE)</f>
        <v>#N/A</v>
      </c>
    </row>
    <row r="13152" spans="1:5" x14ac:dyDescent="0.25">
      <c r="A13152" t="s">
        <v>6034</v>
      </c>
      <c r="B13152" s="100" t="s">
        <v>14367</v>
      </c>
      <c r="C13152" s="99" t="s">
        <v>14366</v>
      </c>
      <c r="D13152" s="124">
        <v>21105</v>
      </c>
      <c r="E13152" s="157" t="e">
        <f>VLOOKUP(D13152,'SOAT LIQ'!$A$87:$C$3416,3,FALSE)</f>
        <v>#N/A</v>
      </c>
    </row>
    <row r="13153" spans="1:6" x14ac:dyDescent="0.25">
      <c r="A13153" t="s">
        <v>6034</v>
      </c>
      <c r="B13153" s="100" t="s">
        <v>14369</v>
      </c>
      <c r="C13153" s="99" t="s">
        <v>14368</v>
      </c>
      <c r="D13153" s="124">
        <v>21105</v>
      </c>
      <c r="E13153" s="157" t="e">
        <f>VLOOKUP(D13153,'SOAT LIQ'!$A$87:$C$3416,3,FALSE)</f>
        <v>#N/A</v>
      </c>
    </row>
    <row r="13154" spans="1:6" x14ac:dyDescent="0.25">
      <c r="A13154" t="s">
        <v>6034</v>
      </c>
      <c r="B13154" s="100" t="s">
        <v>14371</v>
      </c>
      <c r="C13154" s="99" t="s">
        <v>14370</v>
      </c>
      <c r="D13154" s="124">
        <v>21102</v>
      </c>
      <c r="E13154" s="157" t="e">
        <f>VLOOKUP(D13154,'SOAT LIQ'!$A$87:$C$3416,3,FALSE)</f>
        <v>#N/A</v>
      </c>
    </row>
    <row r="13155" spans="1:6" x14ac:dyDescent="0.25">
      <c r="A13155" t="s">
        <v>6034</v>
      </c>
      <c r="B13155" s="100" t="s">
        <v>14373</v>
      </c>
      <c r="C13155" s="99" t="s">
        <v>14372</v>
      </c>
      <c r="D13155" s="124">
        <v>21106</v>
      </c>
      <c r="E13155" s="157" t="e">
        <f>VLOOKUP(D13155,'SOAT LIQ'!$A$87:$C$3416,3,FALSE)</f>
        <v>#N/A</v>
      </c>
    </row>
    <row r="13156" spans="1:6" x14ac:dyDescent="0.25">
      <c r="A13156" t="s">
        <v>6034</v>
      </c>
      <c r="B13156" s="100" t="s">
        <v>14374</v>
      </c>
      <c r="C13156" s="99" t="s">
        <v>14375</v>
      </c>
      <c r="D13156" s="124">
        <v>21109</v>
      </c>
      <c r="E13156" s="157" t="e">
        <f>VLOOKUP(D13156,'SOAT LIQ'!$A$87:$C$3416,3,FALSE)</f>
        <v>#N/A</v>
      </c>
    </row>
    <row r="13157" spans="1:6" x14ac:dyDescent="0.25">
      <c r="A13157" t="s">
        <v>6034</v>
      </c>
      <c r="B13157" s="100" t="s">
        <v>14377</v>
      </c>
      <c r="C13157" s="99" t="s">
        <v>14376</v>
      </c>
      <c r="D13157" s="124">
        <v>21101</v>
      </c>
      <c r="E13157" s="157" t="e">
        <f>VLOOKUP(D13157,'SOAT LIQ'!$A$87:$C$3416,3,FALSE)</f>
        <v>#N/A</v>
      </c>
    </row>
    <row r="13158" spans="1:6" x14ac:dyDescent="0.25">
      <c r="A13158" t="s">
        <v>6034</v>
      </c>
      <c r="B13158" s="100" t="s">
        <v>14378</v>
      </c>
      <c r="C13158" s="99" t="s">
        <v>14349</v>
      </c>
      <c r="D13158" s="124">
        <v>21106</v>
      </c>
      <c r="E13158" s="157" t="e">
        <f>VLOOKUP(D13158,'SOAT LIQ'!$A$87:$C$3416,3,FALSE)</f>
        <v>#N/A</v>
      </c>
    </row>
    <row r="13159" spans="1:6" x14ac:dyDescent="0.25">
      <c r="A13159" t="s">
        <v>6034</v>
      </c>
      <c r="B13159" s="100" t="s">
        <v>14380</v>
      </c>
      <c r="C13159" s="99" t="s">
        <v>14379</v>
      </c>
      <c r="D13159" s="124">
        <v>21108</v>
      </c>
      <c r="E13159" s="157" t="e">
        <f>VLOOKUP(D13159,'SOAT LIQ'!$A$87:$C$3416,3,FALSE)</f>
        <v>#N/A</v>
      </c>
    </row>
    <row r="13160" spans="1:6" x14ac:dyDescent="0.25">
      <c r="A13160" t="s">
        <v>6034</v>
      </c>
      <c r="B13160" s="100" t="s">
        <v>14381</v>
      </c>
      <c r="C13160" s="99" t="s">
        <v>4400</v>
      </c>
      <c r="D13160" s="124">
        <v>21602</v>
      </c>
      <c r="E13160" s="157" t="e">
        <f>VLOOKUP(D13160,'SOAT LIQ'!$A$87:$C$3416,3,FALSE)</f>
        <v>#N/A</v>
      </c>
    </row>
    <row r="13161" spans="1:6" x14ac:dyDescent="0.25">
      <c r="A13161" t="s">
        <v>5704</v>
      </c>
      <c r="B13161" s="100" t="s">
        <v>14381</v>
      </c>
      <c r="C13161" s="99" t="s">
        <v>4400</v>
      </c>
      <c r="D13161" s="124">
        <v>21602</v>
      </c>
      <c r="E13161" s="157" t="e">
        <f>VLOOKUP(D13161,'SOAT LIQ'!$A$87:$C$3416,3,FALSE)</f>
        <v>#N/A</v>
      </c>
    </row>
    <row r="13162" spans="1:6" x14ac:dyDescent="0.25">
      <c r="A13162" t="s">
        <v>8089</v>
      </c>
      <c r="B13162" s="100" t="s">
        <v>14383</v>
      </c>
      <c r="C13162" s="99" t="s">
        <v>14382</v>
      </c>
      <c r="D13162" s="124">
        <v>21421</v>
      </c>
      <c r="E13162" s="157" t="e">
        <f>VLOOKUP(D13162,'SOAT LIQ'!$A$87:$C$3416,3,FALSE)</f>
        <v>#N/A</v>
      </c>
    </row>
    <row r="13163" spans="1:6" x14ac:dyDescent="0.25">
      <c r="A13163" t="s">
        <v>5509</v>
      </c>
      <c r="B13163" s="100" t="s">
        <v>14383</v>
      </c>
      <c r="C13163" s="99" t="s">
        <v>14382</v>
      </c>
      <c r="D13163" s="124">
        <v>21421</v>
      </c>
      <c r="E13163" s="157" t="e">
        <f>VLOOKUP(D13163,'SOAT LIQ'!$A$87:$C$3416,3,FALSE)</f>
        <v>#N/A</v>
      </c>
      <c r="F13163" t="s">
        <v>5509</v>
      </c>
    </row>
    <row r="13164" spans="1:6" x14ac:dyDescent="0.25">
      <c r="A13164" t="s">
        <v>6034</v>
      </c>
      <c r="B13164" s="100" t="s">
        <v>14383</v>
      </c>
      <c r="C13164" s="99" t="s">
        <v>14382</v>
      </c>
      <c r="D13164" s="124">
        <v>21421</v>
      </c>
      <c r="E13164" s="157" t="e">
        <f>VLOOKUP(D13164,'SOAT LIQ'!$A$87:$C$3416,3,FALSE)</f>
        <v>#N/A</v>
      </c>
    </row>
    <row r="13165" spans="1:6" x14ac:dyDescent="0.25">
      <c r="A13165" t="s">
        <v>8089</v>
      </c>
      <c r="B13165" s="100" t="s">
        <v>14385</v>
      </c>
      <c r="C13165" s="99" t="s">
        <v>14384</v>
      </c>
      <c r="D13165" s="124">
        <v>21422</v>
      </c>
      <c r="E13165" s="157" t="e">
        <f>VLOOKUP(D13165,'SOAT LIQ'!$A$87:$C$3416,3,FALSE)</f>
        <v>#N/A</v>
      </c>
    </row>
    <row r="13166" spans="1:6" x14ac:dyDescent="0.25">
      <c r="A13166" t="s">
        <v>5509</v>
      </c>
      <c r="B13166" s="100" t="s">
        <v>14385</v>
      </c>
      <c r="C13166" s="99" t="s">
        <v>14384</v>
      </c>
      <c r="D13166" s="124">
        <v>21422</v>
      </c>
      <c r="E13166" s="157" t="e">
        <f>VLOOKUP(D13166,'SOAT LIQ'!$A$87:$C$3416,3,FALSE)</f>
        <v>#N/A</v>
      </c>
      <c r="F13166" t="s">
        <v>5509</v>
      </c>
    </row>
    <row r="13167" spans="1:6" x14ac:dyDescent="0.25">
      <c r="A13167" t="s">
        <v>6034</v>
      </c>
      <c r="B13167" s="100" t="s">
        <v>14385</v>
      </c>
      <c r="C13167" s="99" t="s">
        <v>14384</v>
      </c>
      <c r="D13167" s="124">
        <v>21422</v>
      </c>
      <c r="E13167" s="157" t="e">
        <f>VLOOKUP(D13167,'SOAT LIQ'!$A$87:$C$3416,3,FALSE)</f>
        <v>#N/A</v>
      </c>
    </row>
    <row r="13168" spans="1:6" x14ac:dyDescent="0.25">
      <c r="A13168" t="s">
        <v>8089</v>
      </c>
      <c r="B13168" s="100" t="s">
        <v>14387</v>
      </c>
      <c r="C13168" s="99" t="s">
        <v>14386</v>
      </c>
      <c r="D13168" s="124">
        <v>21421</v>
      </c>
      <c r="E13168" s="157" t="e">
        <f>VLOOKUP(D13168,'SOAT LIQ'!$A$87:$C$3416,3,FALSE)</f>
        <v>#N/A</v>
      </c>
    </row>
    <row r="13169" spans="1:6" x14ac:dyDescent="0.25">
      <c r="A13169" t="s">
        <v>5509</v>
      </c>
      <c r="B13169" s="100" t="s">
        <v>14387</v>
      </c>
      <c r="C13169" s="99" t="s">
        <v>14386</v>
      </c>
      <c r="D13169" s="124">
        <v>21421</v>
      </c>
      <c r="E13169" s="157" t="e">
        <f>VLOOKUP(D13169,'SOAT LIQ'!$A$87:$C$3416,3,FALSE)</f>
        <v>#N/A</v>
      </c>
      <c r="F13169" t="s">
        <v>5509</v>
      </c>
    </row>
    <row r="13170" spans="1:6" x14ac:dyDescent="0.25">
      <c r="A13170" t="s">
        <v>6034</v>
      </c>
      <c r="B13170" s="100" t="s">
        <v>14387</v>
      </c>
      <c r="C13170" s="99" t="s">
        <v>14386</v>
      </c>
      <c r="D13170" s="124">
        <v>21421</v>
      </c>
      <c r="E13170" s="157" t="e">
        <f>VLOOKUP(D13170,'SOAT LIQ'!$A$87:$C$3416,3,FALSE)</f>
        <v>#N/A</v>
      </c>
    </row>
    <row r="13171" spans="1:6" x14ac:dyDescent="0.25">
      <c r="A13171" t="s">
        <v>8089</v>
      </c>
      <c r="B13171" s="100" t="s">
        <v>14389</v>
      </c>
      <c r="C13171" s="99" t="s">
        <v>14388</v>
      </c>
      <c r="D13171" s="124">
        <v>21421</v>
      </c>
      <c r="E13171" s="157" t="e">
        <f>VLOOKUP(D13171,'SOAT LIQ'!$A$87:$C$3416,3,FALSE)</f>
        <v>#N/A</v>
      </c>
    </row>
    <row r="13172" spans="1:6" x14ac:dyDescent="0.25">
      <c r="A13172" t="s">
        <v>5509</v>
      </c>
      <c r="B13172" s="100" t="s">
        <v>14389</v>
      </c>
      <c r="C13172" s="99" t="s">
        <v>14388</v>
      </c>
      <c r="D13172" s="124">
        <v>21421</v>
      </c>
      <c r="E13172" s="157" t="e">
        <f>VLOOKUP(D13172,'SOAT LIQ'!$A$87:$C$3416,3,FALSE)</f>
        <v>#N/A</v>
      </c>
      <c r="F13172" t="s">
        <v>5509</v>
      </c>
    </row>
    <row r="13173" spans="1:6" x14ac:dyDescent="0.25">
      <c r="A13173" t="s">
        <v>6034</v>
      </c>
      <c r="B13173" s="100" t="s">
        <v>14389</v>
      </c>
      <c r="C13173" s="99" t="s">
        <v>14388</v>
      </c>
      <c r="D13173" s="124">
        <v>21421</v>
      </c>
      <c r="E13173" s="157" t="e">
        <f>VLOOKUP(D13173,'SOAT LIQ'!$A$87:$C$3416,3,FALSE)</f>
        <v>#N/A</v>
      </c>
    </row>
    <row r="13174" spans="1:6" x14ac:dyDescent="0.25">
      <c r="A13174" t="s">
        <v>8089</v>
      </c>
      <c r="B13174" s="100" t="s">
        <v>14391</v>
      </c>
      <c r="C13174" s="99" t="s">
        <v>14390</v>
      </c>
      <c r="D13174" s="124">
        <v>21421</v>
      </c>
      <c r="E13174" s="157" t="e">
        <f>VLOOKUP(D13174,'SOAT LIQ'!$A$87:$C$3416,3,FALSE)</f>
        <v>#N/A</v>
      </c>
    </row>
    <row r="13175" spans="1:6" x14ac:dyDescent="0.25">
      <c r="A13175" t="s">
        <v>5509</v>
      </c>
      <c r="B13175" s="100" t="s">
        <v>14391</v>
      </c>
      <c r="C13175" s="99" t="s">
        <v>14390</v>
      </c>
      <c r="D13175" s="124">
        <v>21421</v>
      </c>
      <c r="E13175" s="157" t="e">
        <f>VLOOKUP(D13175,'SOAT LIQ'!$A$87:$C$3416,3,FALSE)</f>
        <v>#N/A</v>
      </c>
      <c r="F13175" t="s">
        <v>5509</v>
      </c>
    </row>
    <row r="13176" spans="1:6" x14ac:dyDescent="0.25">
      <c r="A13176" t="s">
        <v>6034</v>
      </c>
      <c r="B13176" s="100" t="s">
        <v>14391</v>
      </c>
      <c r="C13176" s="99" t="s">
        <v>14390</v>
      </c>
      <c r="D13176" s="124">
        <v>21421</v>
      </c>
      <c r="E13176" s="157" t="e">
        <f>VLOOKUP(D13176,'SOAT LIQ'!$A$87:$C$3416,3,FALSE)</f>
        <v>#N/A</v>
      </c>
    </row>
    <row r="13177" spans="1:6" x14ac:dyDescent="0.25">
      <c r="A13177" t="s">
        <v>8089</v>
      </c>
      <c r="B13177" s="100" t="s">
        <v>14393</v>
      </c>
      <c r="C13177" s="99" t="s">
        <v>14392</v>
      </c>
      <c r="D13177" s="124">
        <v>21421</v>
      </c>
      <c r="E13177" s="157" t="e">
        <f>VLOOKUP(D13177,'SOAT LIQ'!$A$87:$C$3416,3,FALSE)</f>
        <v>#N/A</v>
      </c>
    </row>
    <row r="13178" spans="1:6" x14ac:dyDescent="0.25">
      <c r="A13178" t="s">
        <v>5509</v>
      </c>
      <c r="B13178" s="100" t="s">
        <v>14393</v>
      </c>
      <c r="C13178" s="99" t="s">
        <v>14392</v>
      </c>
      <c r="D13178" s="124">
        <v>21421</v>
      </c>
      <c r="E13178" s="157" t="e">
        <f>VLOOKUP(D13178,'SOAT LIQ'!$A$87:$C$3416,3,FALSE)</f>
        <v>#N/A</v>
      </c>
      <c r="F13178" t="s">
        <v>5509</v>
      </c>
    </row>
    <row r="13179" spans="1:6" x14ac:dyDescent="0.25">
      <c r="A13179" t="s">
        <v>6034</v>
      </c>
      <c r="B13179" s="100" t="s">
        <v>14393</v>
      </c>
      <c r="C13179" s="99" t="s">
        <v>14392</v>
      </c>
      <c r="D13179" s="124">
        <v>21421</v>
      </c>
      <c r="E13179" s="157" t="e">
        <f>VLOOKUP(D13179,'SOAT LIQ'!$A$87:$C$3416,3,FALSE)</f>
        <v>#N/A</v>
      </c>
    </row>
    <row r="13180" spans="1:6" x14ac:dyDescent="0.25">
      <c r="A13180" t="s">
        <v>8089</v>
      </c>
      <c r="B13180" s="100" t="s">
        <v>14395</v>
      </c>
      <c r="C13180" s="99" t="s">
        <v>14394</v>
      </c>
      <c r="D13180" s="124">
        <v>21421</v>
      </c>
      <c r="E13180" s="157" t="e">
        <f>VLOOKUP(D13180,'SOAT LIQ'!$A$87:$C$3416,3,FALSE)</f>
        <v>#N/A</v>
      </c>
    </row>
    <row r="13181" spans="1:6" x14ac:dyDescent="0.25">
      <c r="A13181" t="s">
        <v>5509</v>
      </c>
      <c r="B13181" s="100" t="s">
        <v>14395</v>
      </c>
      <c r="C13181" s="99" t="s">
        <v>14394</v>
      </c>
      <c r="D13181" s="124">
        <v>21421</v>
      </c>
      <c r="E13181" s="157" t="e">
        <f>VLOOKUP(D13181,'SOAT LIQ'!$A$87:$C$3416,3,FALSE)</f>
        <v>#N/A</v>
      </c>
      <c r="F13181" t="s">
        <v>5509</v>
      </c>
    </row>
    <row r="13182" spans="1:6" x14ac:dyDescent="0.25">
      <c r="A13182" t="s">
        <v>6034</v>
      </c>
      <c r="B13182" s="100" t="s">
        <v>14395</v>
      </c>
      <c r="C13182" s="99" t="s">
        <v>14394</v>
      </c>
      <c r="D13182" s="124">
        <v>21421</v>
      </c>
      <c r="E13182" s="157" t="e">
        <f>VLOOKUP(D13182,'SOAT LIQ'!$A$87:$C$3416,3,FALSE)</f>
        <v>#N/A</v>
      </c>
    </row>
    <row r="13183" spans="1:6" x14ac:dyDescent="0.25">
      <c r="A13183" t="s">
        <v>8089</v>
      </c>
      <c r="B13183" s="100" t="s">
        <v>14397</v>
      </c>
      <c r="C13183" s="99" t="s">
        <v>14396</v>
      </c>
      <c r="D13183" s="124">
        <v>21421</v>
      </c>
      <c r="E13183" s="157" t="e">
        <f>VLOOKUP(D13183,'SOAT LIQ'!$A$87:$C$3416,3,FALSE)</f>
        <v>#N/A</v>
      </c>
    </row>
    <row r="13184" spans="1:6" x14ac:dyDescent="0.25">
      <c r="A13184" t="s">
        <v>5509</v>
      </c>
      <c r="B13184" s="100" t="s">
        <v>14397</v>
      </c>
      <c r="C13184" s="99" t="s">
        <v>14396</v>
      </c>
      <c r="D13184" s="124">
        <v>21421</v>
      </c>
      <c r="E13184" s="157" t="e">
        <f>VLOOKUP(D13184,'SOAT LIQ'!$A$87:$C$3416,3,FALSE)</f>
        <v>#N/A</v>
      </c>
      <c r="F13184" t="s">
        <v>5509</v>
      </c>
    </row>
    <row r="13185" spans="1:6" x14ac:dyDescent="0.25">
      <c r="A13185" t="s">
        <v>6034</v>
      </c>
      <c r="B13185" s="100" t="s">
        <v>14397</v>
      </c>
      <c r="C13185" s="99" t="s">
        <v>14396</v>
      </c>
      <c r="D13185" s="124">
        <v>21421</v>
      </c>
      <c r="E13185" s="157" t="e">
        <f>VLOOKUP(D13185,'SOAT LIQ'!$A$87:$C$3416,3,FALSE)</f>
        <v>#N/A</v>
      </c>
    </row>
    <row r="13186" spans="1:6" x14ac:dyDescent="0.25">
      <c r="A13186" t="s">
        <v>8089</v>
      </c>
      <c r="B13186" s="100" t="s">
        <v>4192</v>
      </c>
      <c r="C13186" s="99" t="s">
        <v>14398</v>
      </c>
      <c r="D13186" s="124">
        <v>21421</v>
      </c>
      <c r="E13186" s="157" t="e">
        <f>VLOOKUP(D13186,'SOAT LIQ'!$A$87:$C$3416,3,FALSE)</f>
        <v>#N/A</v>
      </c>
    </row>
    <row r="13187" spans="1:6" x14ac:dyDescent="0.25">
      <c r="A13187" t="s">
        <v>5509</v>
      </c>
      <c r="B13187" s="100" t="s">
        <v>4192</v>
      </c>
      <c r="C13187" s="99" t="s">
        <v>14398</v>
      </c>
      <c r="D13187" s="124">
        <v>21421</v>
      </c>
      <c r="E13187" s="157" t="e">
        <f>VLOOKUP(D13187,'SOAT LIQ'!$A$87:$C$3416,3,FALSE)</f>
        <v>#N/A</v>
      </c>
      <c r="F13187" t="s">
        <v>5509</v>
      </c>
    </row>
    <row r="13188" spans="1:6" x14ac:dyDescent="0.25">
      <c r="A13188" t="s">
        <v>6034</v>
      </c>
      <c r="B13188" s="100" t="s">
        <v>4192</v>
      </c>
      <c r="C13188" s="99" t="s">
        <v>14398</v>
      </c>
      <c r="D13188" s="124">
        <v>21421</v>
      </c>
      <c r="E13188" s="157" t="e">
        <f>VLOOKUP(D13188,'SOAT LIQ'!$A$87:$C$3416,3,FALSE)</f>
        <v>#N/A</v>
      </c>
    </row>
    <row r="13189" spans="1:6" x14ac:dyDescent="0.25">
      <c r="A13189" t="s">
        <v>8089</v>
      </c>
      <c r="B13189" s="100" t="s">
        <v>14399</v>
      </c>
      <c r="C13189" s="99" t="s">
        <v>14400</v>
      </c>
      <c r="D13189" s="124">
        <v>21421</v>
      </c>
      <c r="E13189" s="157" t="e">
        <f>VLOOKUP(D13189,'SOAT LIQ'!$A$87:$C$3416,3,FALSE)</f>
        <v>#N/A</v>
      </c>
    </row>
    <row r="13190" spans="1:6" x14ac:dyDescent="0.25">
      <c r="A13190" t="s">
        <v>5509</v>
      </c>
      <c r="B13190" s="100" t="s">
        <v>14399</v>
      </c>
      <c r="C13190" s="99" t="s">
        <v>14400</v>
      </c>
      <c r="D13190" s="124">
        <v>21421</v>
      </c>
      <c r="E13190" s="157" t="e">
        <f>VLOOKUP(D13190,'SOAT LIQ'!$A$87:$C$3416,3,FALSE)</f>
        <v>#N/A</v>
      </c>
      <c r="F13190" t="s">
        <v>5509</v>
      </c>
    </row>
    <row r="13191" spans="1:6" x14ac:dyDescent="0.25">
      <c r="A13191" t="s">
        <v>6034</v>
      </c>
      <c r="B13191" s="100" t="s">
        <v>14399</v>
      </c>
      <c r="C13191" s="99" t="s">
        <v>14400</v>
      </c>
      <c r="D13191" s="124">
        <v>21421</v>
      </c>
      <c r="E13191" s="157" t="e">
        <f>VLOOKUP(D13191,'SOAT LIQ'!$A$87:$C$3416,3,FALSE)</f>
        <v>#N/A</v>
      </c>
    </row>
    <row r="13192" spans="1:6" x14ac:dyDescent="0.25">
      <c r="A13192" t="s">
        <v>8089</v>
      </c>
      <c r="B13192" s="100" t="s">
        <v>14401</v>
      </c>
      <c r="C13192" s="99" t="s">
        <v>14400</v>
      </c>
      <c r="D13192" s="124">
        <v>21421</v>
      </c>
      <c r="E13192" s="157" t="e">
        <f>VLOOKUP(D13192,'SOAT LIQ'!$A$87:$C$3416,3,FALSE)</f>
        <v>#N/A</v>
      </c>
    </row>
    <row r="13193" spans="1:6" x14ac:dyDescent="0.25">
      <c r="A13193" t="s">
        <v>5509</v>
      </c>
      <c r="B13193" s="100" t="s">
        <v>14401</v>
      </c>
      <c r="C13193" s="99" t="s">
        <v>14400</v>
      </c>
      <c r="D13193" s="124">
        <v>21421</v>
      </c>
      <c r="E13193" s="157" t="e">
        <f>VLOOKUP(D13193,'SOAT LIQ'!$A$87:$C$3416,3,FALSE)</f>
        <v>#N/A</v>
      </c>
      <c r="F13193" t="s">
        <v>5509</v>
      </c>
    </row>
    <row r="13194" spans="1:6" x14ac:dyDescent="0.25">
      <c r="A13194" t="s">
        <v>6034</v>
      </c>
      <c r="B13194" s="100" t="s">
        <v>14401</v>
      </c>
      <c r="C13194" s="99" t="s">
        <v>14400</v>
      </c>
      <c r="D13194" s="124">
        <v>21421</v>
      </c>
      <c r="E13194" s="157" t="e">
        <f>VLOOKUP(D13194,'SOAT LIQ'!$A$87:$C$3416,3,FALSE)</f>
        <v>#N/A</v>
      </c>
    </row>
    <row r="13195" spans="1:6" x14ac:dyDescent="0.25">
      <c r="A13195" t="s">
        <v>8089</v>
      </c>
      <c r="B13195" s="100" t="s">
        <v>14403</v>
      </c>
      <c r="C13195" s="99" t="s">
        <v>14402</v>
      </c>
      <c r="D13195" s="124">
        <v>21421</v>
      </c>
      <c r="E13195" s="157" t="e">
        <f>VLOOKUP(D13195,'SOAT LIQ'!$A$87:$C$3416,3,FALSE)</f>
        <v>#N/A</v>
      </c>
    </row>
    <row r="13196" spans="1:6" x14ac:dyDescent="0.25">
      <c r="A13196" t="s">
        <v>5509</v>
      </c>
      <c r="B13196" s="100" t="s">
        <v>14403</v>
      </c>
      <c r="C13196" s="99" t="s">
        <v>14402</v>
      </c>
      <c r="D13196" s="124">
        <v>21421</v>
      </c>
      <c r="E13196" s="157" t="e">
        <f>VLOOKUP(D13196,'SOAT LIQ'!$A$87:$C$3416,3,FALSE)</f>
        <v>#N/A</v>
      </c>
      <c r="F13196" t="s">
        <v>5509</v>
      </c>
    </row>
    <row r="13197" spans="1:6" x14ac:dyDescent="0.25">
      <c r="A13197" t="s">
        <v>6034</v>
      </c>
      <c r="B13197" s="100" t="s">
        <v>14403</v>
      </c>
      <c r="C13197" s="99" t="s">
        <v>14402</v>
      </c>
      <c r="D13197" s="124">
        <v>21421</v>
      </c>
      <c r="E13197" s="157" t="e">
        <f>VLOOKUP(D13197,'SOAT LIQ'!$A$87:$C$3416,3,FALSE)</f>
        <v>#N/A</v>
      </c>
    </row>
    <row r="13198" spans="1:6" x14ac:dyDescent="0.25">
      <c r="A13198" t="s">
        <v>8089</v>
      </c>
      <c r="B13198" s="100" t="s">
        <v>4179</v>
      </c>
      <c r="C13198" s="99" t="s">
        <v>14404</v>
      </c>
      <c r="D13198" s="124">
        <v>21421</v>
      </c>
      <c r="E13198" s="157" t="e">
        <f>VLOOKUP(D13198,'SOAT LIQ'!$A$87:$C$3416,3,FALSE)</f>
        <v>#N/A</v>
      </c>
    </row>
    <row r="13199" spans="1:6" x14ac:dyDescent="0.25">
      <c r="A13199" t="s">
        <v>5509</v>
      </c>
      <c r="B13199" s="100" t="s">
        <v>4179</v>
      </c>
      <c r="C13199" s="99" t="s">
        <v>14404</v>
      </c>
      <c r="D13199" s="124">
        <v>21421</v>
      </c>
      <c r="E13199" s="157" t="e">
        <f>VLOOKUP(D13199,'SOAT LIQ'!$A$87:$C$3416,3,FALSE)</f>
        <v>#N/A</v>
      </c>
      <c r="F13199" t="s">
        <v>5509</v>
      </c>
    </row>
    <row r="13200" spans="1:6" x14ac:dyDescent="0.25">
      <c r="A13200" t="s">
        <v>6034</v>
      </c>
      <c r="B13200" s="100" t="s">
        <v>4179</v>
      </c>
      <c r="C13200" s="99" t="s">
        <v>14404</v>
      </c>
      <c r="D13200" s="124">
        <v>21421</v>
      </c>
      <c r="E13200" s="157" t="e">
        <f>VLOOKUP(D13200,'SOAT LIQ'!$A$87:$C$3416,3,FALSE)</f>
        <v>#N/A</v>
      </c>
    </row>
    <row r="13201" spans="1:6" x14ac:dyDescent="0.25">
      <c r="A13201" t="s">
        <v>8089</v>
      </c>
      <c r="B13201" s="100" t="s">
        <v>14406</v>
      </c>
      <c r="C13201" s="99" t="s">
        <v>14405</v>
      </c>
      <c r="D13201" s="124">
        <v>21421</v>
      </c>
      <c r="E13201" s="157" t="e">
        <f>VLOOKUP(D13201,'SOAT LIQ'!$A$87:$C$3416,3,FALSE)</f>
        <v>#N/A</v>
      </c>
    </row>
    <row r="13202" spans="1:6" x14ac:dyDescent="0.25">
      <c r="A13202" t="s">
        <v>5509</v>
      </c>
      <c r="B13202" s="100" t="s">
        <v>14406</v>
      </c>
      <c r="C13202" s="99" t="s">
        <v>14405</v>
      </c>
      <c r="D13202" s="124">
        <v>21421</v>
      </c>
      <c r="E13202" s="157" t="e">
        <f>VLOOKUP(D13202,'SOAT LIQ'!$A$87:$C$3416,3,FALSE)</f>
        <v>#N/A</v>
      </c>
      <c r="F13202" t="s">
        <v>5509</v>
      </c>
    </row>
    <row r="13203" spans="1:6" x14ac:dyDescent="0.25">
      <c r="A13203" t="s">
        <v>6034</v>
      </c>
      <c r="B13203" s="100" t="s">
        <v>14406</v>
      </c>
      <c r="C13203" s="99" t="s">
        <v>14405</v>
      </c>
      <c r="D13203" s="124">
        <v>21421</v>
      </c>
      <c r="E13203" s="157" t="e">
        <f>VLOOKUP(D13203,'SOAT LIQ'!$A$87:$C$3416,3,FALSE)</f>
        <v>#N/A</v>
      </c>
    </row>
    <row r="13204" spans="1:6" x14ac:dyDescent="0.25">
      <c r="A13204" t="s">
        <v>6034</v>
      </c>
      <c r="B13204" s="100" t="s">
        <v>14407</v>
      </c>
      <c r="C13204" s="99" t="s">
        <v>14382</v>
      </c>
      <c r="D13204" s="124">
        <v>25120</v>
      </c>
      <c r="E13204" s="157" t="e">
        <f>VLOOKUP(D13204,'SOAT LIQ'!$A$87:$C$3416,3,FALSE)</f>
        <v>#N/A</v>
      </c>
    </row>
    <row r="13205" spans="1:6" x14ac:dyDescent="0.25">
      <c r="A13205" t="s">
        <v>5509</v>
      </c>
      <c r="B13205" s="100" t="s">
        <v>14407</v>
      </c>
      <c r="C13205" s="99" t="s">
        <v>14382</v>
      </c>
      <c r="D13205" s="124">
        <v>25120</v>
      </c>
      <c r="E13205" s="157" t="e">
        <f>VLOOKUP(D13205,'SOAT LIQ'!$A$87:$C$3416,3,FALSE)</f>
        <v>#N/A</v>
      </c>
      <c r="F13205" t="s">
        <v>5509</v>
      </c>
    </row>
    <row r="13206" spans="1:6" x14ac:dyDescent="0.25">
      <c r="A13206" t="s">
        <v>6034</v>
      </c>
      <c r="B13206" s="100" t="s">
        <v>4041</v>
      </c>
      <c r="C13206" s="99" t="s">
        <v>14408</v>
      </c>
      <c r="D13206" s="124">
        <v>21704</v>
      </c>
      <c r="E13206" s="157" t="e">
        <f>VLOOKUP(D13206,'SOAT LIQ'!$A$87:$C$3416,3,FALSE)</f>
        <v>#N/A</v>
      </c>
    </row>
    <row r="13207" spans="1:6" x14ac:dyDescent="0.25">
      <c r="A13207" t="s">
        <v>5509</v>
      </c>
      <c r="B13207" s="100" t="s">
        <v>4041</v>
      </c>
      <c r="C13207" s="99" t="s">
        <v>14408</v>
      </c>
      <c r="D13207" s="124">
        <v>21704</v>
      </c>
      <c r="E13207" s="157" t="e">
        <f>VLOOKUP(D13207,'SOAT LIQ'!$A$87:$C$3416,3,FALSE)</f>
        <v>#N/A</v>
      </c>
      <c r="F13207" t="s">
        <v>5509</v>
      </c>
    </row>
    <row r="13208" spans="1:6" x14ac:dyDescent="0.25">
      <c r="A13208" t="s">
        <v>8089</v>
      </c>
      <c r="B13208" s="100" t="s">
        <v>14409</v>
      </c>
      <c r="C13208" s="99" t="s">
        <v>14410</v>
      </c>
      <c r="D13208" s="124">
        <v>22511</v>
      </c>
      <c r="E13208" s="157" t="e">
        <f>VLOOKUP(D13208,'SOAT LIQ'!$A$87:$C$3416,3,FALSE)</f>
        <v>#N/A</v>
      </c>
    </row>
    <row r="13209" spans="1:6" x14ac:dyDescent="0.25">
      <c r="A13209" t="s">
        <v>5509</v>
      </c>
      <c r="B13209" s="100" t="s">
        <v>14409</v>
      </c>
      <c r="C13209" s="99" t="s">
        <v>14410</v>
      </c>
      <c r="D13209" s="124">
        <v>22511</v>
      </c>
      <c r="E13209" s="157" t="e">
        <f>VLOOKUP(D13209,'SOAT LIQ'!$A$87:$C$3416,3,FALSE)</f>
        <v>#N/A</v>
      </c>
      <c r="F13209" t="s">
        <v>5509</v>
      </c>
    </row>
    <row r="13210" spans="1:6" x14ac:dyDescent="0.25">
      <c r="A13210" t="s">
        <v>6034</v>
      </c>
      <c r="B13210" s="100" t="s">
        <v>14409</v>
      </c>
      <c r="C13210" s="99" t="s">
        <v>14410</v>
      </c>
      <c r="D13210" s="124">
        <v>22511</v>
      </c>
      <c r="E13210" s="157" t="e">
        <f>VLOOKUP(D13210,'SOAT LIQ'!$A$87:$C$3416,3,FALSE)</f>
        <v>#N/A</v>
      </c>
    </row>
    <row r="13211" spans="1:6" x14ac:dyDescent="0.25">
      <c r="A13211" t="s">
        <v>6034</v>
      </c>
      <c r="B13211" s="100" t="s">
        <v>14411</v>
      </c>
      <c r="C13211" s="99" t="s">
        <v>14410</v>
      </c>
      <c r="D13211" s="124">
        <v>22511</v>
      </c>
      <c r="E13211" s="157" t="e">
        <f>VLOOKUP(D13211,'SOAT LIQ'!$A$87:$C$3416,3,FALSE)</f>
        <v>#N/A</v>
      </c>
    </row>
    <row r="13212" spans="1:6" x14ac:dyDescent="0.25">
      <c r="A13212" t="s">
        <v>5509</v>
      </c>
      <c r="B13212" s="100" t="s">
        <v>14411</v>
      </c>
      <c r="C13212" s="99" t="s">
        <v>14410</v>
      </c>
      <c r="D13212" s="124">
        <v>22511</v>
      </c>
      <c r="E13212" s="157" t="e">
        <f>VLOOKUP(D13212,'SOAT LIQ'!$A$87:$C$3416,3,FALSE)</f>
        <v>#N/A</v>
      </c>
      <c r="F13212" t="s">
        <v>5509</v>
      </c>
    </row>
    <row r="13213" spans="1:6" x14ac:dyDescent="0.25">
      <c r="A13213" t="s">
        <v>6034</v>
      </c>
      <c r="B13213" s="100" t="s">
        <v>14412</v>
      </c>
      <c r="C13213" s="99" t="s">
        <v>14410</v>
      </c>
      <c r="D13213" s="124">
        <v>22511</v>
      </c>
      <c r="E13213" s="157" t="e">
        <f>VLOOKUP(D13213,'SOAT LIQ'!$A$87:$C$3416,3,FALSE)</f>
        <v>#N/A</v>
      </c>
    </row>
    <row r="13214" spans="1:6" x14ac:dyDescent="0.25">
      <c r="A13214" t="s">
        <v>5509</v>
      </c>
      <c r="B13214" s="100" t="s">
        <v>14412</v>
      </c>
      <c r="C13214" s="99" t="s">
        <v>14410</v>
      </c>
      <c r="D13214" s="124">
        <v>22511</v>
      </c>
      <c r="E13214" s="157" t="e">
        <f>VLOOKUP(D13214,'SOAT LIQ'!$A$87:$C$3416,3,FALSE)</f>
        <v>#N/A</v>
      </c>
      <c r="F13214" t="s">
        <v>5509</v>
      </c>
    </row>
    <row r="13215" spans="1:6" x14ac:dyDescent="0.25">
      <c r="A13215" t="s">
        <v>6034</v>
      </c>
      <c r="B13215" s="100" t="s">
        <v>14413</v>
      </c>
      <c r="C13215" s="99" t="s">
        <v>14410</v>
      </c>
      <c r="D13215" s="124">
        <v>22511</v>
      </c>
      <c r="E13215" s="157" t="e">
        <f>VLOOKUP(D13215,'SOAT LIQ'!$A$87:$C$3416,3,FALSE)</f>
        <v>#N/A</v>
      </c>
    </row>
    <row r="13216" spans="1:6" x14ac:dyDescent="0.25">
      <c r="A13216" t="s">
        <v>5509</v>
      </c>
      <c r="B13216" s="100" t="s">
        <v>14413</v>
      </c>
      <c r="C13216" s="99" t="s">
        <v>14410</v>
      </c>
      <c r="D13216" s="124">
        <v>22511</v>
      </c>
      <c r="E13216" s="157" t="e">
        <f>VLOOKUP(D13216,'SOAT LIQ'!$A$87:$C$3416,3,FALSE)</f>
        <v>#N/A</v>
      </c>
      <c r="F13216" t="s">
        <v>5509</v>
      </c>
    </row>
    <row r="13217" spans="1:6" x14ac:dyDescent="0.25">
      <c r="A13217" t="s">
        <v>6034</v>
      </c>
      <c r="B13217" s="100" t="s">
        <v>14414</v>
      </c>
      <c r="C13217" s="99" t="s">
        <v>14410</v>
      </c>
      <c r="D13217" s="124">
        <v>22511</v>
      </c>
      <c r="E13217" s="157" t="e">
        <f>VLOOKUP(D13217,'SOAT LIQ'!$A$87:$C$3416,3,FALSE)</f>
        <v>#N/A</v>
      </c>
    </row>
    <row r="13218" spans="1:6" x14ac:dyDescent="0.25">
      <c r="A13218" t="s">
        <v>5509</v>
      </c>
      <c r="B13218" s="100" t="s">
        <v>14414</v>
      </c>
      <c r="C13218" s="99" t="s">
        <v>14410</v>
      </c>
      <c r="D13218" s="124">
        <v>22511</v>
      </c>
      <c r="E13218" s="157" t="e">
        <f>VLOOKUP(D13218,'SOAT LIQ'!$A$87:$C$3416,3,FALSE)</f>
        <v>#N/A</v>
      </c>
      <c r="F13218" t="s">
        <v>5509</v>
      </c>
    </row>
    <row r="13219" spans="1:6" x14ac:dyDescent="0.25">
      <c r="A13219" t="s">
        <v>6034</v>
      </c>
      <c r="B13219" s="100" t="s">
        <v>4664</v>
      </c>
      <c r="C13219" s="99" t="s">
        <v>14415</v>
      </c>
      <c r="D13219" s="124">
        <v>21410</v>
      </c>
      <c r="E13219" s="157" t="e">
        <f>VLOOKUP(D13219,'SOAT LIQ'!$A$87:$C$3416,3,FALSE)</f>
        <v>#N/A</v>
      </c>
    </row>
    <row r="13220" spans="1:6" x14ac:dyDescent="0.25">
      <c r="A13220" t="s">
        <v>5509</v>
      </c>
      <c r="B13220" s="100" t="s">
        <v>4664</v>
      </c>
      <c r="C13220" s="99" t="s">
        <v>14415</v>
      </c>
      <c r="D13220" s="124">
        <v>21410</v>
      </c>
      <c r="E13220" s="157" t="e">
        <f>VLOOKUP(D13220,'SOAT LIQ'!$A$87:$C$3416,3,FALSE)</f>
        <v>#N/A</v>
      </c>
      <c r="F13220" t="s">
        <v>5509</v>
      </c>
    </row>
    <row r="13221" spans="1:6" x14ac:dyDescent="0.25">
      <c r="A13221" t="s">
        <v>6034</v>
      </c>
      <c r="B13221" s="100" t="s">
        <v>14417</v>
      </c>
      <c r="C13221" s="99" t="s">
        <v>14416</v>
      </c>
      <c r="D13221" s="124">
        <v>21454</v>
      </c>
      <c r="E13221" s="157" t="e">
        <f>VLOOKUP(D13221,'SOAT LIQ'!$A$87:$C$3416,3,FALSE)</f>
        <v>#N/A</v>
      </c>
    </row>
    <row r="13222" spans="1:6" x14ac:dyDescent="0.25">
      <c r="A13222" t="s">
        <v>5509</v>
      </c>
      <c r="B13222" s="100" t="s">
        <v>14417</v>
      </c>
      <c r="C13222" s="99" t="s">
        <v>14416</v>
      </c>
      <c r="D13222" s="124">
        <v>21454</v>
      </c>
      <c r="E13222" s="157" t="e">
        <f>VLOOKUP(D13222,'SOAT LIQ'!$A$87:$C$3416,3,FALSE)</f>
        <v>#N/A</v>
      </c>
      <c r="F13222" t="s">
        <v>5509</v>
      </c>
    </row>
    <row r="13223" spans="1:6" x14ac:dyDescent="0.25">
      <c r="A13223" t="s">
        <v>6034</v>
      </c>
      <c r="B13223" s="100" t="s">
        <v>14419</v>
      </c>
      <c r="C13223" s="99" t="s">
        <v>14418</v>
      </c>
      <c r="D13223" s="124">
        <v>21454</v>
      </c>
      <c r="E13223" s="157" t="e">
        <f>VLOOKUP(D13223,'SOAT LIQ'!$A$87:$C$3416,3,FALSE)</f>
        <v>#N/A</v>
      </c>
    </row>
    <row r="13224" spans="1:6" x14ac:dyDescent="0.25">
      <c r="A13224" t="s">
        <v>5509</v>
      </c>
      <c r="B13224" s="100" t="s">
        <v>14419</v>
      </c>
      <c r="C13224" s="99" t="s">
        <v>14418</v>
      </c>
      <c r="D13224" s="124">
        <v>21454</v>
      </c>
      <c r="E13224" s="157" t="e">
        <f>VLOOKUP(D13224,'SOAT LIQ'!$A$87:$C$3416,3,FALSE)</f>
        <v>#N/A</v>
      </c>
      <c r="F13224" t="s">
        <v>5509</v>
      </c>
    </row>
    <row r="13225" spans="1:6" x14ac:dyDescent="0.25">
      <c r="A13225" t="s">
        <v>6034</v>
      </c>
      <c r="B13225" s="100" t="s">
        <v>14421</v>
      </c>
      <c r="C13225" s="99" t="s">
        <v>14420</v>
      </c>
      <c r="D13225" s="124">
        <v>21453</v>
      </c>
      <c r="E13225" s="157" t="e">
        <f>VLOOKUP(D13225,'SOAT LIQ'!$A$87:$C$3416,3,FALSE)</f>
        <v>#N/A</v>
      </c>
    </row>
    <row r="13226" spans="1:6" x14ac:dyDescent="0.25">
      <c r="A13226" t="s">
        <v>5509</v>
      </c>
      <c r="B13226" s="100" t="s">
        <v>14421</v>
      </c>
      <c r="C13226" s="99" t="s">
        <v>14420</v>
      </c>
      <c r="D13226" s="124">
        <v>21453</v>
      </c>
      <c r="E13226" s="157" t="e">
        <f>VLOOKUP(D13226,'SOAT LIQ'!$A$87:$C$3416,3,FALSE)</f>
        <v>#N/A</v>
      </c>
      <c r="F13226" t="s">
        <v>5509</v>
      </c>
    </row>
    <row r="13227" spans="1:6" x14ac:dyDescent="0.25">
      <c r="A13227" t="s">
        <v>6034</v>
      </c>
      <c r="B13227" s="100" t="s">
        <v>14422</v>
      </c>
      <c r="C13227" s="99" t="s">
        <v>14423</v>
      </c>
      <c r="D13227" s="124">
        <v>21450</v>
      </c>
      <c r="E13227" s="157" t="e">
        <f>VLOOKUP(D13227,'SOAT LIQ'!$A$87:$C$3416,3,FALSE)</f>
        <v>#N/A</v>
      </c>
    </row>
    <row r="13228" spans="1:6" x14ac:dyDescent="0.25">
      <c r="A13228" t="s">
        <v>6034</v>
      </c>
      <c r="B13228" s="100" t="s">
        <v>14424</v>
      </c>
      <c r="C13228" s="99" t="s">
        <v>14423</v>
      </c>
      <c r="D13228" s="124">
        <v>21450</v>
      </c>
      <c r="E13228" s="157" t="e">
        <f>VLOOKUP(D13228,'SOAT LIQ'!$A$87:$C$3416,3,FALSE)</f>
        <v>#N/A</v>
      </c>
    </row>
    <row r="13229" spans="1:6" x14ac:dyDescent="0.25">
      <c r="A13229" t="s">
        <v>5509</v>
      </c>
      <c r="B13229" s="100" t="s">
        <v>14424</v>
      </c>
      <c r="C13229" s="99" t="s">
        <v>14423</v>
      </c>
      <c r="D13229" s="124">
        <v>21450</v>
      </c>
      <c r="E13229" s="157" t="e">
        <f>VLOOKUP(D13229,'SOAT LIQ'!$A$87:$C$3416,3,FALSE)</f>
        <v>#N/A</v>
      </c>
      <c r="F13229" t="s">
        <v>5509</v>
      </c>
    </row>
    <row r="13230" spans="1:6" x14ac:dyDescent="0.25">
      <c r="A13230" t="s">
        <v>6034</v>
      </c>
      <c r="B13230" s="100" t="s">
        <v>14426</v>
      </c>
      <c r="C13230" s="99" t="s">
        <v>14425</v>
      </c>
      <c r="D13230" s="124">
        <v>21330</v>
      </c>
      <c r="E13230" s="157" t="e">
        <f>VLOOKUP(D13230,'SOAT LIQ'!$A$87:$C$3416,3,FALSE)</f>
        <v>#N/A</v>
      </c>
    </row>
    <row r="13231" spans="1:6" x14ac:dyDescent="0.25">
      <c r="A13231" t="s">
        <v>6787</v>
      </c>
      <c r="B13231" s="100" t="s">
        <v>14426</v>
      </c>
      <c r="C13231" s="99" t="s">
        <v>14425</v>
      </c>
      <c r="D13231" s="124">
        <v>21330</v>
      </c>
      <c r="E13231" s="157" t="e">
        <f>VLOOKUP(D13231,'SOAT LIQ'!$A$87:$C$3416,3,FALSE)</f>
        <v>#N/A</v>
      </c>
    </row>
    <row r="13232" spans="1:6" x14ac:dyDescent="0.25">
      <c r="A13232" t="s">
        <v>5509</v>
      </c>
      <c r="B13232" s="100" t="s">
        <v>14426</v>
      </c>
      <c r="C13232" s="99" t="s">
        <v>14425</v>
      </c>
      <c r="D13232" s="124">
        <v>21330</v>
      </c>
      <c r="E13232" s="157" t="e">
        <f>VLOOKUP(D13232,'SOAT LIQ'!$A$87:$C$3416,3,FALSE)</f>
        <v>#N/A</v>
      </c>
      <c r="F13232" t="s">
        <v>5509</v>
      </c>
    </row>
    <row r="13233" spans="1:6" x14ac:dyDescent="0.25">
      <c r="A13233" t="s">
        <v>9851</v>
      </c>
      <c r="B13233" s="100" t="s">
        <v>14427</v>
      </c>
      <c r="C13233" s="99" t="s">
        <v>14425</v>
      </c>
      <c r="D13233" s="124">
        <v>21433</v>
      </c>
      <c r="E13233" s="157" t="e">
        <f>VLOOKUP(D13233,'SOAT LIQ'!$A$87:$C$3416,3,FALSE)</f>
        <v>#N/A</v>
      </c>
    </row>
    <row r="13234" spans="1:6" x14ac:dyDescent="0.25">
      <c r="A13234" t="s">
        <v>5509</v>
      </c>
      <c r="B13234" s="100" t="s">
        <v>14427</v>
      </c>
      <c r="C13234" s="99" t="s">
        <v>14425</v>
      </c>
      <c r="D13234" s="124">
        <v>21433</v>
      </c>
      <c r="E13234" s="157" t="e">
        <f>VLOOKUP(D13234,'SOAT LIQ'!$A$87:$C$3416,3,FALSE)</f>
        <v>#N/A</v>
      </c>
      <c r="F13234" t="s">
        <v>5509</v>
      </c>
    </row>
    <row r="13235" spans="1:6" x14ac:dyDescent="0.25">
      <c r="A13235" t="s">
        <v>6034</v>
      </c>
      <c r="B13235" s="100" t="s">
        <v>14428</v>
      </c>
      <c r="C13235" s="99" t="s">
        <v>14429</v>
      </c>
      <c r="D13235" s="124">
        <v>21421</v>
      </c>
      <c r="E13235" s="157" t="e">
        <f>VLOOKUP(D13235,'SOAT LIQ'!$A$87:$C$3416,3,FALSE)</f>
        <v>#N/A</v>
      </c>
    </row>
    <row r="13236" spans="1:6" x14ac:dyDescent="0.25">
      <c r="A13236" t="s">
        <v>5142</v>
      </c>
      <c r="B13236" s="100" t="s">
        <v>14428</v>
      </c>
      <c r="C13236" s="99" t="s">
        <v>14429</v>
      </c>
      <c r="D13236" s="124">
        <v>21421</v>
      </c>
      <c r="E13236" s="157" t="e">
        <f>VLOOKUP(D13236,'SOAT LIQ'!$A$87:$C$3416,3,FALSE)</f>
        <v>#N/A</v>
      </c>
      <c r="F13236" t="s">
        <v>21632</v>
      </c>
    </row>
    <row r="13237" spans="1:6" x14ac:dyDescent="0.25">
      <c r="A13237" t="s">
        <v>5509</v>
      </c>
      <c r="B13237" s="100" t="s">
        <v>14428</v>
      </c>
      <c r="C13237" s="99" t="s">
        <v>14429</v>
      </c>
      <c r="D13237" s="124">
        <v>21421</v>
      </c>
      <c r="E13237" s="157" t="e">
        <f>VLOOKUP(D13237,'SOAT LIQ'!$A$87:$C$3416,3,FALSE)</f>
        <v>#N/A</v>
      </c>
      <c r="F13237" t="s">
        <v>5509</v>
      </c>
    </row>
    <row r="13238" spans="1:6" x14ac:dyDescent="0.25">
      <c r="A13238" t="s">
        <v>6034</v>
      </c>
      <c r="B13238" s="100" t="s">
        <v>4529</v>
      </c>
      <c r="C13238" s="99" t="s">
        <v>14430</v>
      </c>
      <c r="D13238" s="124">
        <v>21410</v>
      </c>
      <c r="E13238" s="157" t="e">
        <f>VLOOKUP(D13238,'SOAT LIQ'!$A$87:$C$3416,3,FALSE)</f>
        <v>#N/A</v>
      </c>
    </row>
    <row r="13239" spans="1:6" x14ac:dyDescent="0.25">
      <c r="A13239" t="s">
        <v>5509</v>
      </c>
      <c r="B13239" s="100" t="s">
        <v>4529</v>
      </c>
      <c r="C13239" s="99" t="s">
        <v>14430</v>
      </c>
      <c r="D13239" s="124">
        <v>21410</v>
      </c>
      <c r="E13239" s="157" t="e">
        <f>VLOOKUP(D13239,'SOAT LIQ'!$A$87:$C$3416,3,FALSE)</f>
        <v>#N/A</v>
      </c>
      <c r="F13239" t="s">
        <v>5509</v>
      </c>
    </row>
    <row r="13240" spans="1:6" x14ac:dyDescent="0.25">
      <c r="A13240" t="s">
        <v>6034</v>
      </c>
      <c r="B13240" s="100" t="s">
        <v>14432</v>
      </c>
      <c r="C13240" s="99" t="s">
        <v>14431</v>
      </c>
      <c r="D13240" s="124">
        <v>21410</v>
      </c>
      <c r="E13240" s="157" t="e">
        <f>VLOOKUP(D13240,'SOAT LIQ'!$A$87:$C$3416,3,FALSE)</f>
        <v>#N/A</v>
      </c>
    </row>
    <row r="13241" spans="1:6" x14ac:dyDescent="0.25">
      <c r="A13241" t="s">
        <v>5509</v>
      </c>
      <c r="B13241" s="100" t="s">
        <v>14432</v>
      </c>
      <c r="C13241" s="99" t="s">
        <v>14431</v>
      </c>
      <c r="D13241" s="124">
        <v>21410</v>
      </c>
      <c r="E13241" s="157" t="e">
        <f>VLOOKUP(D13241,'SOAT LIQ'!$A$87:$C$3416,3,FALSE)</f>
        <v>#N/A</v>
      </c>
      <c r="F13241" t="s">
        <v>5509</v>
      </c>
    </row>
    <row r="13242" spans="1:6" x14ac:dyDescent="0.25">
      <c r="A13242" t="s">
        <v>6034</v>
      </c>
      <c r="B13242" s="100" t="s">
        <v>14434</v>
      </c>
      <c r="C13242" s="99" t="s">
        <v>14433</v>
      </c>
      <c r="D13242" s="124">
        <v>21410</v>
      </c>
      <c r="E13242" s="157" t="e">
        <f>VLOOKUP(D13242,'SOAT LIQ'!$A$87:$C$3416,3,FALSE)</f>
        <v>#N/A</v>
      </c>
    </row>
    <row r="13243" spans="1:6" x14ac:dyDescent="0.25">
      <c r="A13243" t="s">
        <v>5509</v>
      </c>
      <c r="B13243" s="100" t="s">
        <v>14434</v>
      </c>
      <c r="C13243" s="99" t="s">
        <v>14433</v>
      </c>
      <c r="D13243" s="124">
        <v>21410</v>
      </c>
      <c r="E13243" s="157" t="e">
        <f>VLOOKUP(D13243,'SOAT LIQ'!$A$87:$C$3416,3,FALSE)</f>
        <v>#N/A</v>
      </c>
      <c r="F13243" t="s">
        <v>5509</v>
      </c>
    </row>
    <row r="13244" spans="1:6" x14ac:dyDescent="0.25">
      <c r="A13244" t="s">
        <v>6034</v>
      </c>
      <c r="B13244" s="100" t="s">
        <v>14436</v>
      </c>
      <c r="C13244" s="99" t="s">
        <v>14435</v>
      </c>
      <c r="D13244" s="124">
        <v>21410</v>
      </c>
      <c r="E13244" s="157" t="e">
        <f>VLOOKUP(D13244,'SOAT LIQ'!$A$87:$C$3416,3,FALSE)</f>
        <v>#N/A</v>
      </c>
    </row>
    <row r="13245" spans="1:6" x14ac:dyDescent="0.25">
      <c r="A13245" t="s">
        <v>5509</v>
      </c>
      <c r="B13245" s="100" t="s">
        <v>14436</v>
      </c>
      <c r="C13245" s="99" t="s">
        <v>14435</v>
      </c>
      <c r="D13245" s="124">
        <v>21410</v>
      </c>
      <c r="E13245" s="157" t="e">
        <f>VLOOKUP(D13245,'SOAT LIQ'!$A$87:$C$3416,3,FALSE)</f>
        <v>#N/A</v>
      </c>
      <c r="F13245" t="s">
        <v>5509</v>
      </c>
    </row>
    <row r="13246" spans="1:6" x14ac:dyDescent="0.25">
      <c r="A13246" t="s">
        <v>6034</v>
      </c>
      <c r="B13246" s="100" t="s">
        <v>14438</v>
      </c>
      <c r="C13246" s="99" t="s">
        <v>14437</v>
      </c>
      <c r="D13246" s="124">
        <v>21410</v>
      </c>
      <c r="E13246" s="157" t="e">
        <f>VLOOKUP(D13246,'SOAT LIQ'!$A$87:$C$3416,3,FALSE)</f>
        <v>#N/A</v>
      </c>
    </row>
    <row r="13247" spans="1:6" x14ac:dyDescent="0.25">
      <c r="A13247" t="s">
        <v>5509</v>
      </c>
      <c r="B13247" s="100" t="s">
        <v>14438</v>
      </c>
      <c r="C13247" s="99" t="s">
        <v>14437</v>
      </c>
      <c r="D13247" s="124">
        <v>21410</v>
      </c>
      <c r="E13247" s="157" t="e">
        <f>VLOOKUP(D13247,'SOAT LIQ'!$A$87:$C$3416,3,FALSE)</f>
        <v>#N/A</v>
      </c>
      <c r="F13247" t="s">
        <v>5509</v>
      </c>
    </row>
    <row r="13248" spans="1:6" x14ac:dyDescent="0.25">
      <c r="A13248" t="s">
        <v>6034</v>
      </c>
      <c r="B13248" s="100" t="s">
        <v>14440</v>
      </c>
      <c r="C13248" s="99" t="s">
        <v>14439</v>
      </c>
      <c r="D13248" s="124">
        <v>21410</v>
      </c>
      <c r="E13248" s="157" t="e">
        <f>VLOOKUP(D13248,'SOAT LIQ'!$A$87:$C$3416,3,FALSE)</f>
        <v>#N/A</v>
      </c>
    </row>
    <row r="13249" spans="1:6" x14ac:dyDescent="0.25">
      <c r="A13249" t="s">
        <v>5509</v>
      </c>
      <c r="B13249" s="100" t="s">
        <v>14440</v>
      </c>
      <c r="C13249" s="99" t="s">
        <v>14439</v>
      </c>
      <c r="D13249" s="124">
        <v>21410</v>
      </c>
      <c r="E13249" s="157" t="e">
        <f>VLOOKUP(D13249,'SOAT LIQ'!$A$87:$C$3416,3,FALSE)</f>
        <v>#N/A</v>
      </c>
      <c r="F13249" t="s">
        <v>5509</v>
      </c>
    </row>
    <row r="13250" spans="1:6" x14ac:dyDescent="0.25">
      <c r="A13250" t="s">
        <v>6034</v>
      </c>
      <c r="B13250" s="100" t="s">
        <v>14442</v>
      </c>
      <c r="C13250" s="99" t="s">
        <v>14441</v>
      </c>
      <c r="D13250" s="124">
        <v>21410</v>
      </c>
      <c r="E13250" s="157" t="e">
        <f>VLOOKUP(D13250,'SOAT LIQ'!$A$87:$C$3416,3,FALSE)</f>
        <v>#N/A</v>
      </c>
    </row>
    <row r="13251" spans="1:6" x14ac:dyDescent="0.25">
      <c r="A13251" t="s">
        <v>5509</v>
      </c>
      <c r="B13251" s="100" t="s">
        <v>14442</v>
      </c>
      <c r="C13251" s="99" t="s">
        <v>14441</v>
      </c>
      <c r="D13251" s="124">
        <v>21410</v>
      </c>
      <c r="E13251" s="157" t="e">
        <f>VLOOKUP(D13251,'SOAT LIQ'!$A$87:$C$3416,3,FALSE)</f>
        <v>#N/A</v>
      </c>
      <c r="F13251" t="s">
        <v>5509</v>
      </c>
    </row>
    <row r="13252" spans="1:6" x14ac:dyDescent="0.25">
      <c r="A13252" t="s">
        <v>6034</v>
      </c>
      <c r="B13252" s="100" t="s">
        <v>14444</v>
      </c>
      <c r="C13252" s="99" t="s">
        <v>14443</v>
      </c>
      <c r="D13252" s="124">
        <v>21410</v>
      </c>
      <c r="E13252" s="157" t="e">
        <f>VLOOKUP(D13252,'SOAT LIQ'!$A$87:$C$3416,3,FALSE)</f>
        <v>#N/A</v>
      </c>
    </row>
    <row r="13253" spans="1:6" x14ac:dyDescent="0.25">
      <c r="A13253" t="s">
        <v>5509</v>
      </c>
      <c r="B13253" s="100" t="s">
        <v>14444</v>
      </c>
      <c r="C13253" s="99" t="s">
        <v>14443</v>
      </c>
      <c r="D13253" s="124">
        <v>21410</v>
      </c>
      <c r="E13253" s="157" t="e">
        <f>VLOOKUP(D13253,'SOAT LIQ'!$A$87:$C$3416,3,FALSE)</f>
        <v>#N/A</v>
      </c>
      <c r="F13253" t="s">
        <v>5509</v>
      </c>
    </row>
    <row r="13254" spans="1:6" x14ac:dyDescent="0.25">
      <c r="A13254" t="s">
        <v>6034</v>
      </c>
      <c r="B13254" s="100" t="s">
        <v>14446</v>
      </c>
      <c r="C13254" s="99" t="s">
        <v>14445</v>
      </c>
      <c r="D13254" s="124">
        <v>21420</v>
      </c>
      <c r="E13254" s="157" t="e">
        <f>VLOOKUP(D13254,'SOAT LIQ'!$A$87:$C$3416,3,FALSE)</f>
        <v>#N/A</v>
      </c>
    </row>
    <row r="13255" spans="1:6" x14ac:dyDescent="0.25">
      <c r="A13255" t="s">
        <v>5509</v>
      </c>
      <c r="B13255" s="100" t="s">
        <v>14446</v>
      </c>
      <c r="C13255" s="99" t="s">
        <v>14445</v>
      </c>
      <c r="D13255" s="124">
        <v>21420</v>
      </c>
      <c r="E13255" s="157" t="e">
        <f>VLOOKUP(D13255,'SOAT LIQ'!$A$87:$C$3416,3,FALSE)</f>
        <v>#N/A</v>
      </c>
      <c r="F13255" t="s">
        <v>5509</v>
      </c>
    </row>
    <row r="13256" spans="1:6" x14ac:dyDescent="0.25">
      <c r="A13256" t="s">
        <v>6034</v>
      </c>
      <c r="B13256" s="100" t="s">
        <v>4042</v>
      </c>
      <c r="C13256" s="99" t="s">
        <v>14447</v>
      </c>
      <c r="D13256" s="124">
        <v>21420</v>
      </c>
      <c r="E13256" s="157" t="e">
        <f>VLOOKUP(D13256,'SOAT LIQ'!$A$87:$C$3416,3,FALSE)</f>
        <v>#N/A</v>
      </c>
    </row>
    <row r="13257" spans="1:6" x14ac:dyDescent="0.25">
      <c r="A13257" t="s">
        <v>5509</v>
      </c>
      <c r="B13257" s="100" t="s">
        <v>4042</v>
      </c>
      <c r="C13257" s="99" t="s">
        <v>14447</v>
      </c>
      <c r="D13257" s="124">
        <v>21420</v>
      </c>
      <c r="E13257" s="157" t="e">
        <f>VLOOKUP(D13257,'SOAT LIQ'!$A$87:$C$3416,3,FALSE)</f>
        <v>#N/A</v>
      </c>
      <c r="F13257" t="s">
        <v>5509</v>
      </c>
    </row>
    <row r="13258" spans="1:6" x14ac:dyDescent="0.25">
      <c r="A13258" t="s">
        <v>6034</v>
      </c>
      <c r="B13258" s="100" t="s">
        <v>4043</v>
      </c>
      <c r="C13258" s="99" t="s">
        <v>14448</v>
      </c>
      <c r="D13258" s="124">
        <v>21420</v>
      </c>
      <c r="E13258" s="157" t="e">
        <f>VLOOKUP(D13258,'SOAT LIQ'!$A$87:$C$3416,3,FALSE)</f>
        <v>#N/A</v>
      </c>
    </row>
    <row r="13259" spans="1:6" x14ac:dyDescent="0.25">
      <c r="A13259" t="s">
        <v>5509</v>
      </c>
      <c r="B13259" s="100" t="s">
        <v>4043</v>
      </c>
      <c r="C13259" s="99" t="s">
        <v>14448</v>
      </c>
      <c r="D13259" s="124">
        <v>21420</v>
      </c>
      <c r="E13259" s="157" t="e">
        <f>VLOOKUP(D13259,'SOAT LIQ'!$A$87:$C$3416,3,FALSE)</f>
        <v>#N/A</v>
      </c>
      <c r="F13259" t="s">
        <v>5509</v>
      </c>
    </row>
    <row r="13260" spans="1:6" x14ac:dyDescent="0.25">
      <c r="A13260" t="s">
        <v>6034</v>
      </c>
      <c r="B13260" s="100" t="s">
        <v>4528</v>
      </c>
      <c r="C13260" s="99" t="s">
        <v>14449</v>
      </c>
      <c r="D13260" s="124">
        <v>21420</v>
      </c>
      <c r="E13260" s="157" t="e">
        <f>VLOOKUP(D13260,'SOAT LIQ'!$A$87:$C$3416,3,FALSE)</f>
        <v>#N/A</v>
      </c>
    </row>
    <row r="13261" spans="1:6" x14ac:dyDescent="0.25">
      <c r="A13261" t="s">
        <v>5509</v>
      </c>
      <c r="B13261" s="100" t="s">
        <v>4528</v>
      </c>
      <c r="C13261" s="99" t="s">
        <v>14449</v>
      </c>
      <c r="D13261" s="124">
        <v>21420</v>
      </c>
      <c r="E13261" s="157" t="e">
        <f>VLOOKUP(D13261,'SOAT LIQ'!$A$87:$C$3416,3,FALSE)</f>
        <v>#N/A</v>
      </c>
      <c r="F13261" t="s">
        <v>5509</v>
      </c>
    </row>
    <row r="13262" spans="1:6" x14ac:dyDescent="0.25">
      <c r="A13262" t="s">
        <v>6034</v>
      </c>
      <c r="B13262" s="100" t="s">
        <v>14450</v>
      </c>
      <c r="C13262" s="99" t="s">
        <v>14449</v>
      </c>
      <c r="D13262" s="124">
        <v>21420</v>
      </c>
      <c r="E13262" s="157" t="e">
        <f>VLOOKUP(D13262,'SOAT LIQ'!$A$87:$C$3416,3,FALSE)</f>
        <v>#N/A</v>
      </c>
    </row>
    <row r="13263" spans="1:6" x14ac:dyDescent="0.25">
      <c r="A13263" t="s">
        <v>5509</v>
      </c>
      <c r="B13263" s="100" t="s">
        <v>14450</v>
      </c>
      <c r="C13263" s="99" t="s">
        <v>14449</v>
      </c>
      <c r="D13263" s="124">
        <v>21420</v>
      </c>
      <c r="E13263" s="157" t="e">
        <f>VLOOKUP(D13263,'SOAT LIQ'!$A$87:$C$3416,3,FALSE)</f>
        <v>#N/A</v>
      </c>
      <c r="F13263" t="s">
        <v>5509</v>
      </c>
    </row>
    <row r="13264" spans="1:6" x14ac:dyDescent="0.25">
      <c r="A13264" t="s">
        <v>6034</v>
      </c>
      <c r="B13264" s="100" t="s">
        <v>4665</v>
      </c>
      <c r="C13264" s="99" t="s">
        <v>14451</v>
      </c>
      <c r="D13264" s="124">
        <v>21410</v>
      </c>
      <c r="E13264" s="157" t="e">
        <f>VLOOKUP(D13264,'SOAT LIQ'!$A$87:$C$3416,3,FALSE)</f>
        <v>#N/A</v>
      </c>
    </row>
    <row r="13265" spans="1:6" x14ac:dyDescent="0.25">
      <c r="A13265" t="s">
        <v>5509</v>
      </c>
      <c r="B13265" s="100" t="s">
        <v>4665</v>
      </c>
      <c r="C13265" s="99" t="s">
        <v>14451</v>
      </c>
      <c r="D13265" s="124">
        <v>21410</v>
      </c>
      <c r="E13265" s="157" t="e">
        <f>VLOOKUP(D13265,'SOAT LIQ'!$A$87:$C$3416,3,FALSE)</f>
        <v>#N/A</v>
      </c>
      <c r="F13265" t="s">
        <v>5509</v>
      </c>
    </row>
    <row r="13266" spans="1:6" x14ac:dyDescent="0.25">
      <c r="A13266" t="s">
        <v>6034</v>
      </c>
      <c r="B13266" s="100" t="s">
        <v>4666</v>
      </c>
      <c r="C13266" s="99" t="s">
        <v>14452</v>
      </c>
      <c r="D13266" s="124">
        <v>21410</v>
      </c>
      <c r="E13266" s="157" t="e">
        <f>VLOOKUP(D13266,'SOAT LIQ'!$A$87:$C$3416,3,FALSE)</f>
        <v>#N/A</v>
      </c>
    </row>
    <row r="13267" spans="1:6" x14ac:dyDescent="0.25">
      <c r="A13267" t="s">
        <v>5509</v>
      </c>
      <c r="B13267" s="100" t="s">
        <v>4666</v>
      </c>
      <c r="C13267" s="99" t="s">
        <v>14452</v>
      </c>
      <c r="D13267" s="124">
        <v>21410</v>
      </c>
      <c r="E13267" s="157" t="e">
        <f>VLOOKUP(D13267,'SOAT LIQ'!$A$87:$C$3416,3,FALSE)</f>
        <v>#N/A</v>
      </c>
      <c r="F13267" t="s">
        <v>5509</v>
      </c>
    </row>
    <row r="13268" spans="1:6" x14ac:dyDescent="0.25">
      <c r="A13268" t="s">
        <v>8089</v>
      </c>
      <c r="B13268" s="100" t="s">
        <v>4532</v>
      </c>
      <c r="C13268" s="99" t="s">
        <v>14453</v>
      </c>
      <c r="D13268" s="124">
        <v>21434</v>
      </c>
      <c r="E13268" s="157" t="e">
        <f>VLOOKUP(D13268,'SOAT LIQ'!$A$87:$C$3416,3,FALSE)</f>
        <v>#N/A</v>
      </c>
    </row>
    <row r="13269" spans="1:6" x14ac:dyDescent="0.25">
      <c r="A13269" t="s">
        <v>5509</v>
      </c>
      <c r="B13269" s="100" t="s">
        <v>4532</v>
      </c>
      <c r="C13269" s="99" t="s">
        <v>14453</v>
      </c>
      <c r="D13269" s="124">
        <v>21434</v>
      </c>
      <c r="E13269" s="157" t="e">
        <f>VLOOKUP(D13269,'SOAT LIQ'!$A$87:$C$3416,3,FALSE)</f>
        <v>#N/A</v>
      </c>
      <c r="F13269" t="s">
        <v>5509</v>
      </c>
    </row>
    <row r="13270" spans="1:6" x14ac:dyDescent="0.25">
      <c r="A13270" t="s">
        <v>5509</v>
      </c>
      <c r="B13270" s="100" t="s">
        <v>14454</v>
      </c>
      <c r="C13270" s="99" t="s">
        <v>14453</v>
      </c>
      <c r="D13270" s="124">
        <v>21434</v>
      </c>
      <c r="E13270" s="157" t="e">
        <f>VLOOKUP(D13270,'SOAT LIQ'!$A$87:$C$3416,3,FALSE)</f>
        <v>#N/A</v>
      </c>
      <c r="F13270" t="s">
        <v>5509</v>
      </c>
    </row>
    <row r="13271" spans="1:6" x14ac:dyDescent="0.25">
      <c r="A13271" t="s">
        <v>8089</v>
      </c>
      <c r="B13271" s="100" t="s">
        <v>14456</v>
      </c>
      <c r="C13271" s="99" t="s">
        <v>14455</v>
      </c>
      <c r="D13271" s="124">
        <v>25117</v>
      </c>
      <c r="E13271" s="157" t="e">
        <f>VLOOKUP(D13271,'SOAT LIQ'!$A$87:$C$3416,3,FALSE)</f>
        <v>#N/A</v>
      </c>
    </row>
    <row r="13272" spans="1:6" x14ac:dyDescent="0.25">
      <c r="A13272" t="s">
        <v>5509</v>
      </c>
      <c r="B13272" s="100" t="s">
        <v>14456</v>
      </c>
      <c r="C13272" s="99" t="s">
        <v>14455</v>
      </c>
      <c r="D13272" s="124">
        <v>25117</v>
      </c>
      <c r="E13272" s="157" t="e">
        <f>VLOOKUP(D13272,'SOAT LIQ'!$A$87:$C$3416,3,FALSE)</f>
        <v>#N/A</v>
      </c>
      <c r="F13272" t="s">
        <v>5509</v>
      </c>
    </row>
    <row r="13273" spans="1:6" x14ac:dyDescent="0.25">
      <c r="A13273" t="s">
        <v>6034</v>
      </c>
      <c r="B13273" s="100" t="s">
        <v>14456</v>
      </c>
      <c r="C13273" s="99" t="s">
        <v>14455</v>
      </c>
      <c r="D13273" s="124">
        <v>25117</v>
      </c>
      <c r="E13273" s="157" t="e">
        <f>VLOOKUP(D13273,'SOAT LIQ'!$A$87:$C$3416,3,FALSE)</f>
        <v>#N/A</v>
      </c>
    </row>
    <row r="13274" spans="1:6" x14ac:dyDescent="0.25">
      <c r="A13274" t="s">
        <v>8089</v>
      </c>
      <c r="B13274" s="100" t="s">
        <v>4177</v>
      </c>
      <c r="C13274" s="99" t="s">
        <v>14457</v>
      </c>
      <c r="D13274" s="124">
        <v>25118</v>
      </c>
      <c r="E13274" s="157" t="e">
        <f>VLOOKUP(D13274,'SOAT LIQ'!$A$87:$C$3416,3,FALSE)</f>
        <v>#N/A</v>
      </c>
    </row>
    <row r="13275" spans="1:6" x14ac:dyDescent="0.25">
      <c r="A13275" t="s">
        <v>5508</v>
      </c>
      <c r="B13275" s="100" t="s">
        <v>4177</v>
      </c>
      <c r="C13275" s="99" t="s">
        <v>14457</v>
      </c>
      <c r="D13275" s="124">
        <v>25118</v>
      </c>
      <c r="E13275" s="157" t="e">
        <f>VLOOKUP(D13275,'SOAT LIQ'!$A$87:$C$3416,3,FALSE)</f>
        <v>#N/A</v>
      </c>
      <c r="F13275" t="s">
        <v>21632</v>
      </c>
    </row>
    <row r="13276" spans="1:6" x14ac:dyDescent="0.25">
      <c r="A13276" t="s">
        <v>5509</v>
      </c>
      <c r="B13276" s="100" t="s">
        <v>4177</v>
      </c>
      <c r="C13276" s="99" t="s">
        <v>14457</v>
      </c>
      <c r="D13276" s="124">
        <v>25118</v>
      </c>
      <c r="E13276" s="157" t="e">
        <f>VLOOKUP(D13276,'SOAT LIQ'!$A$87:$C$3416,3,FALSE)</f>
        <v>#N/A</v>
      </c>
      <c r="F13276" t="s">
        <v>5509</v>
      </c>
    </row>
    <row r="13277" spans="1:6" x14ac:dyDescent="0.25">
      <c r="A13277" t="s">
        <v>8089</v>
      </c>
      <c r="B13277" s="100" t="s">
        <v>14459</v>
      </c>
      <c r="C13277" s="99" t="s">
        <v>14458</v>
      </c>
      <c r="D13277" s="124">
        <v>25117</v>
      </c>
      <c r="E13277" s="157" t="e">
        <f>VLOOKUP(D13277,'SOAT LIQ'!$A$87:$C$3416,3,FALSE)</f>
        <v>#N/A</v>
      </c>
    </row>
    <row r="13278" spans="1:6" x14ac:dyDescent="0.25">
      <c r="A13278" t="s">
        <v>5508</v>
      </c>
      <c r="B13278" s="100" t="s">
        <v>14459</v>
      </c>
      <c r="C13278" s="99" t="s">
        <v>14458</v>
      </c>
      <c r="D13278" s="124">
        <v>25117</v>
      </c>
      <c r="E13278" s="157" t="e">
        <f>VLOOKUP(D13278,'SOAT LIQ'!$A$87:$C$3416,3,FALSE)</f>
        <v>#N/A</v>
      </c>
      <c r="F13278" t="s">
        <v>21632</v>
      </c>
    </row>
    <row r="13279" spans="1:6" x14ac:dyDescent="0.25">
      <c r="A13279" t="s">
        <v>5509</v>
      </c>
      <c r="B13279" s="100" t="s">
        <v>14459</v>
      </c>
      <c r="C13279" s="99" t="s">
        <v>14458</v>
      </c>
      <c r="D13279" s="124">
        <v>25117</v>
      </c>
      <c r="E13279" s="157" t="e">
        <f>VLOOKUP(D13279,'SOAT LIQ'!$A$87:$C$3416,3,FALSE)</f>
        <v>#N/A</v>
      </c>
      <c r="F13279" t="s">
        <v>5509</v>
      </c>
    </row>
    <row r="13280" spans="1:6" x14ac:dyDescent="0.25">
      <c r="A13280" t="s">
        <v>8089</v>
      </c>
      <c r="B13280" s="100" t="s">
        <v>14460</v>
      </c>
      <c r="C13280" s="99" t="s">
        <v>14455</v>
      </c>
      <c r="D13280" s="124">
        <v>25117</v>
      </c>
      <c r="E13280" s="157" t="e">
        <f>VLOOKUP(D13280,'SOAT LIQ'!$A$87:$C$3416,3,FALSE)</f>
        <v>#N/A</v>
      </c>
    </row>
    <row r="13281" spans="1:6" x14ac:dyDescent="0.25">
      <c r="A13281" t="s">
        <v>5509</v>
      </c>
      <c r="B13281" s="100" t="s">
        <v>14460</v>
      </c>
      <c r="C13281" s="99" t="s">
        <v>14455</v>
      </c>
      <c r="D13281" s="124">
        <v>25117</v>
      </c>
      <c r="E13281" s="157" t="e">
        <f>VLOOKUP(D13281,'SOAT LIQ'!$A$87:$C$3416,3,FALSE)</f>
        <v>#N/A</v>
      </c>
      <c r="F13281" t="s">
        <v>5509</v>
      </c>
    </row>
    <row r="13282" spans="1:6" x14ac:dyDescent="0.25">
      <c r="A13282" t="s">
        <v>8089</v>
      </c>
      <c r="B13282" s="100" t="s">
        <v>4536</v>
      </c>
      <c r="C13282" s="99" t="s">
        <v>14461</v>
      </c>
      <c r="D13282" s="124">
        <v>25119</v>
      </c>
      <c r="E13282" s="157" t="e">
        <f>VLOOKUP(D13282,'SOAT LIQ'!$A$87:$C$3416,3,FALSE)</f>
        <v>#N/A</v>
      </c>
    </row>
    <row r="13283" spans="1:6" x14ac:dyDescent="0.25">
      <c r="A13283" t="s">
        <v>5509</v>
      </c>
      <c r="B13283" s="100" t="s">
        <v>4536</v>
      </c>
      <c r="C13283" s="99" t="s">
        <v>14461</v>
      </c>
      <c r="D13283" s="124">
        <v>25119</v>
      </c>
      <c r="E13283" s="157" t="e">
        <f>VLOOKUP(D13283,'SOAT LIQ'!$A$87:$C$3416,3,FALSE)</f>
        <v>#N/A</v>
      </c>
      <c r="F13283" t="s">
        <v>5509</v>
      </c>
    </row>
    <row r="13284" spans="1:6" x14ac:dyDescent="0.25">
      <c r="A13284" t="s">
        <v>6034</v>
      </c>
      <c r="B13284" s="100" t="s">
        <v>4536</v>
      </c>
      <c r="C13284" s="99" t="s">
        <v>14461</v>
      </c>
      <c r="D13284" s="124">
        <v>25119</v>
      </c>
      <c r="E13284" s="157" t="e">
        <f>VLOOKUP(D13284,'SOAT LIQ'!$A$87:$C$3416,3,FALSE)</f>
        <v>#N/A</v>
      </c>
    </row>
    <row r="13285" spans="1:6" x14ac:dyDescent="0.25">
      <c r="A13285" t="s">
        <v>8089</v>
      </c>
      <c r="B13285" s="100" t="s">
        <v>4539</v>
      </c>
      <c r="C13285" s="99" t="s">
        <v>14462</v>
      </c>
      <c r="D13285" s="124">
        <v>25119</v>
      </c>
      <c r="E13285" s="157" t="e">
        <f>VLOOKUP(D13285,'SOAT LIQ'!$A$87:$C$3416,3,FALSE)</f>
        <v>#N/A</v>
      </c>
    </row>
    <row r="13286" spans="1:6" x14ac:dyDescent="0.25">
      <c r="A13286" t="s">
        <v>5509</v>
      </c>
      <c r="B13286" s="100" t="s">
        <v>4539</v>
      </c>
      <c r="C13286" s="99" t="s">
        <v>14462</v>
      </c>
      <c r="D13286" s="124">
        <v>25119</v>
      </c>
      <c r="E13286" s="157" t="e">
        <f>VLOOKUP(D13286,'SOAT LIQ'!$A$87:$C$3416,3,FALSE)</f>
        <v>#N/A</v>
      </c>
      <c r="F13286" t="s">
        <v>5509</v>
      </c>
    </row>
    <row r="13287" spans="1:6" x14ac:dyDescent="0.25">
      <c r="A13287" t="s">
        <v>8089</v>
      </c>
      <c r="B13287" s="100" t="s">
        <v>4540</v>
      </c>
      <c r="C13287" s="99" t="s">
        <v>14463</v>
      </c>
      <c r="D13287" s="124">
        <v>25119</v>
      </c>
      <c r="E13287" s="157" t="e">
        <f>VLOOKUP(D13287,'SOAT LIQ'!$A$87:$C$3416,3,FALSE)</f>
        <v>#N/A</v>
      </c>
    </row>
    <row r="13288" spans="1:6" x14ac:dyDescent="0.25">
      <c r="A13288" t="s">
        <v>5509</v>
      </c>
      <c r="B13288" s="100" t="s">
        <v>4540</v>
      </c>
      <c r="C13288" s="99" t="s">
        <v>14463</v>
      </c>
      <c r="D13288" s="124">
        <v>25119</v>
      </c>
      <c r="E13288" s="157" t="e">
        <f>VLOOKUP(D13288,'SOAT LIQ'!$A$87:$C$3416,3,FALSE)</f>
        <v>#N/A</v>
      </c>
      <c r="F13288" t="s">
        <v>5509</v>
      </c>
    </row>
    <row r="13289" spans="1:6" x14ac:dyDescent="0.25">
      <c r="A13289" t="s">
        <v>6034</v>
      </c>
      <c r="B13289" s="100" t="s">
        <v>4540</v>
      </c>
      <c r="C13289" s="99" t="s">
        <v>14463</v>
      </c>
      <c r="D13289" s="124">
        <v>25119</v>
      </c>
      <c r="E13289" s="157" t="e">
        <f>VLOOKUP(D13289,'SOAT LIQ'!$A$87:$C$3416,3,FALSE)</f>
        <v>#N/A</v>
      </c>
    </row>
    <row r="13290" spans="1:6" x14ac:dyDescent="0.25">
      <c r="A13290" t="s">
        <v>8089</v>
      </c>
      <c r="B13290" s="100" t="s">
        <v>14464</v>
      </c>
      <c r="C13290" s="99" t="s">
        <v>14461</v>
      </c>
      <c r="D13290" s="124">
        <v>25119</v>
      </c>
      <c r="E13290" s="157" t="e">
        <f>VLOOKUP(D13290,'SOAT LIQ'!$A$87:$C$3416,3,FALSE)</f>
        <v>#N/A</v>
      </c>
    </row>
    <row r="13291" spans="1:6" x14ac:dyDescent="0.25">
      <c r="A13291" t="s">
        <v>5509</v>
      </c>
      <c r="B13291" s="100" t="s">
        <v>14464</v>
      </c>
      <c r="C13291" s="99" t="s">
        <v>14461</v>
      </c>
      <c r="D13291" s="124">
        <v>25119</v>
      </c>
      <c r="E13291" s="157" t="e">
        <f>VLOOKUP(D13291,'SOAT LIQ'!$A$87:$C$3416,3,FALSE)</f>
        <v>#N/A</v>
      </c>
      <c r="F13291" t="s">
        <v>5509</v>
      </c>
    </row>
    <row r="13292" spans="1:6" x14ac:dyDescent="0.25">
      <c r="A13292" t="s">
        <v>6034</v>
      </c>
      <c r="B13292" s="100" t="s">
        <v>14464</v>
      </c>
      <c r="C13292" s="99" t="s">
        <v>14461</v>
      </c>
      <c r="D13292" s="124">
        <v>25119</v>
      </c>
      <c r="E13292" s="157" t="e">
        <f>VLOOKUP(D13292,'SOAT LIQ'!$A$87:$C$3416,3,FALSE)</f>
        <v>#N/A</v>
      </c>
    </row>
    <row r="13293" spans="1:6" x14ac:dyDescent="0.25">
      <c r="A13293" t="s">
        <v>8089</v>
      </c>
      <c r="B13293" s="100" t="s">
        <v>4537</v>
      </c>
      <c r="C13293" s="99" t="s">
        <v>14465</v>
      </c>
      <c r="D13293" s="124">
        <v>25119</v>
      </c>
      <c r="E13293" s="157" t="e">
        <f>VLOOKUP(D13293,'SOAT LIQ'!$A$87:$C$3416,3,FALSE)</f>
        <v>#N/A</v>
      </c>
    </row>
    <row r="13294" spans="1:6" x14ac:dyDescent="0.25">
      <c r="A13294" t="s">
        <v>5509</v>
      </c>
      <c r="B13294" s="100" t="s">
        <v>4537</v>
      </c>
      <c r="C13294" s="99" t="s">
        <v>14465</v>
      </c>
      <c r="D13294" s="124">
        <v>25119</v>
      </c>
      <c r="E13294" s="157" t="e">
        <f>VLOOKUP(D13294,'SOAT LIQ'!$A$87:$C$3416,3,FALSE)</f>
        <v>#N/A</v>
      </c>
      <c r="F13294" t="s">
        <v>5509</v>
      </c>
    </row>
    <row r="13295" spans="1:6" x14ac:dyDescent="0.25">
      <c r="A13295" t="s">
        <v>6034</v>
      </c>
      <c r="B13295" s="100" t="s">
        <v>4537</v>
      </c>
      <c r="C13295" s="99" t="s">
        <v>14465</v>
      </c>
      <c r="D13295" s="124">
        <v>25119</v>
      </c>
      <c r="E13295" s="157" t="e">
        <f>VLOOKUP(D13295,'SOAT LIQ'!$A$87:$C$3416,3,FALSE)</f>
        <v>#N/A</v>
      </c>
    </row>
    <row r="13296" spans="1:6" x14ac:dyDescent="0.25">
      <c r="A13296" t="s">
        <v>8089</v>
      </c>
      <c r="B13296" s="100" t="s">
        <v>14467</v>
      </c>
      <c r="C13296" s="99" t="s">
        <v>14466</v>
      </c>
      <c r="D13296" s="124">
        <v>25120</v>
      </c>
      <c r="E13296" s="157" t="e">
        <f>VLOOKUP(D13296,'SOAT LIQ'!$A$87:$C$3416,3,FALSE)</f>
        <v>#N/A</v>
      </c>
    </row>
    <row r="13297" spans="1:6" x14ac:dyDescent="0.25">
      <c r="A13297" t="s">
        <v>5509</v>
      </c>
      <c r="B13297" s="100" t="s">
        <v>14467</v>
      </c>
      <c r="C13297" s="99" t="s">
        <v>14466</v>
      </c>
      <c r="D13297" s="124">
        <v>25120</v>
      </c>
      <c r="E13297" s="157" t="e">
        <f>VLOOKUP(D13297,'SOAT LIQ'!$A$87:$C$3416,3,FALSE)</f>
        <v>#N/A</v>
      </c>
      <c r="F13297" t="s">
        <v>5509</v>
      </c>
    </row>
    <row r="13298" spans="1:6" x14ac:dyDescent="0.25">
      <c r="A13298" t="s">
        <v>6034</v>
      </c>
      <c r="B13298" s="100" t="s">
        <v>14467</v>
      </c>
      <c r="C13298" s="99" t="s">
        <v>14466</v>
      </c>
      <c r="D13298" s="124">
        <v>25120</v>
      </c>
      <c r="E13298" s="157" t="e">
        <f>VLOOKUP(D13298,'SOAT LIQ'!$A$87:$C$3416,3,FALSE)</f>
        <v>#N/A</v>
      </c>
    </row>
    <row r="13299" spans="1:6" x14ac:dyDescent="0.25">
      <c r="A13299" t="s">
        <v>8089</v>
      </c>
      <c r="B13299" s="100" t="s">
        <v>14469</v>
      </c>
      <c r="C13299" s="99" t="s">
        <v>14468</v>
      </c>
      <c r="D13299" s="124">
        <v>25120</v>
      </c>
      <c r="E13299" s="157" t="e">
        <f>VLOOKUP(D13299,'SOAT LIQ'!$A$87:$C$3416,3,FALSE)</f>
        <v>#N/A</v>
      </c>
    </row>
    <row r="13300" spans="1:6" x14ac:dyDescent="0.25">
      <c r="A13300" t="s">
        <v>5509</v>
      </c>
      <c r="B13300" s="100" t="s">
        <v>14469</v>
      </c>
      <c r="C13300" s="99" t="s">
        <v>14468</v>
      </c>
      <c r="D13300" s="124">
        <v>25120</v>
      </c>
      <c r="E13300" s="157" t="e">
        <f>VLOOKUP(D13300,'SOAT LIQ'!$A$87:$C$3416,3,FALSE)</f>
        <v>#N/A</v>
      </c>
      <c r="F13300" t="s">
        <v>5509</v>
      </c>
    </row>
    <row r="13301" spans="1:6" x14ac:dyDescent="0.25">
      <c r="A13301" t="s">
        <v>6034</v>
      </c>
      <c r="B13301" s="100" t="s">
        <v>14469</v>
      </c>
      <c r="C13301" s="99" t="s">
        <v>14468</v>
      </c>
      <c r="D13301" s="124">
        <v>25120</v>
      </c>
      <c r="E13301" s="157" t="e">
        <f>VLOOKUP(D13301,'SOAT LIQ'!$A$87:$C$3416,3,FALSE)</f>
        <v>#N/A</v>
      </c>
    </row>
    <row r="13302" spans="1:6" x14ac:dyDescent="0.25">
      <c r="A13302" t="s">
        <v>8089</v>
      </c>
      <c r="B13302" s="100" t="s">
        <v>14471</v>
      </c>
      <c r="C13302" s="99" t="s">
        <v>14470</v>
      </c>
      <c r="D13302" s="124">
        <v>25113</v>
      </c>
      <c r="E13302" s="157" t="e">
        <f>VLOOKUP(D13302,'SOAT LIQ'!$A$87:$C$3416,3,FALSE)</f>
        <v>#N/A</v>
      </c>
    </row>
    <row r="13303" spans="1:6" x14ac:dyDescent="0.25">
      <c r="A13303" t="s">
        <v>5509</v>
      </c>
      <c r="B13303" s="100" t="s">
        <v>14471</v>
      </c>
      <c r="C13303" s="99" t="s">
        <v>14470</v>
      </c>
      <c r="D13303" s="124">
        <v>25113</v>
      </c>
      <c r="E13303" s="157" t="e">
        <f>VLOOKUP(D13303,'SOAT LIQ'!$A$87:$C$3416,3,FALSE)</f>
        <v>#N/A</v>
      </c>
      <c r="F13303" t="s">
        <v>5509</v>
      </c>
    </row>
    <row r="13304" spans="1:6" x14ac:dyDescent="0.25">
      <c r="A13304" t="s">
        <v>8089</v>
      </c>
      <c r="B13304" s="100" t="s">
        <v>14472</v>
      </c>
      <c r="C13304" s="99" t="s">
        <v>14470</v>
      </c>
      <c r="D13304" s="124">
        <v>25117</v>
      </c>
      <c r="E13304" s="157" t="e">
        <f>VLOOKUP(D13304,'SOAT LIQ'!$A$87:$C$3416,3,FALSE)</f>
        <v>#N/A</v>
      </c>
    </row>
    <row r="13305" spans="1:6" x14ac:dyDescent="0.25">
      <c r="A13305" t="s">
        <v>5509</v>
      </c>
      <c r="B13305" s="100" t="s">
        <v>14472</v>
      </c>
      <c r="C13305" s="99" t="s">
        <v>14470</v>
      </c>
      <c r="D13305" s="124">
        <v>25117</v>
      </c>
      <c r="E13305" s="157" t="e">
        <f>VLOOKUP(D13305,'SOAT LIQ'!$A$87:$C$3416,3,FALSE)</f>
        <v>#N/A</v>
      </c>
      <c r="F13305" t="s">
        <v>5509</v>
      </c>
    </row>
    <row r="13306" spans="1:6" x14ac:dyDescent="0.25">
      <c r="A13306" t="s">
        <v>8089</v>
      </c>
      <c r="B13306" s="100" t="s">
        <v>14473</v>
      </c>
      <c r="C13306" s="99" t="s">
        <v>14470</v>
      </c>
      <c r="D13306" s="124">
        <v>25118</v>
      </c>
      <c r="E13306" s="157" t="e">
        <f>VLOOKUP(D13306,'SOAT LIQ'!$A$87:$C$3416,3,FALSE)</f>
        <v>#N/A</v>
      </c>
    </row>
    <row r="13307" spans="1:6" x14ac:dyDescent="0.25">
      <c r="A13307" t="s">
        <v>5509</v>
      </c>
      <c r="B13307" s="100" t="s">
        <v>14473</v>
      </c>
      <c r="C13307" s="99" t="s">
        <v>14470</v>
      </c>
      <c r="D13307" s="124">
        <v>25118</v>
      </c>
      <c r="E13307" s="157" t="e">
        <f>VLOOKUP(D13307,'SOAT LIQ'!$A$87:$C$3416,3,FALSE)</f>
        <v>#N/A</v>
      </c>
      <c r="F13307" t="s">
        <v>5509</v>
      </c>
    </row>
    <row r="13308" spans="1:6" x14ac:dyDescent="0.25">
      <c r="A13308" t="s">
        <v>8089</v>
      </c>
      <c r="B13308" s="100" t="s">
        <v>4044</v>
      </c>
      <c r="C13308" s="99" t="s">
        <v>14474</v>
      </c>
      <c r="D13308" s="124">
        <v>21431</v>
      </c>
      <c r="E13308" s="157" t="e">
        <f>VLOOKUP(D13308,'SOAT LIQ'!$A$87:$C$3416,3,FALSE)</f>
        <v>#N/A</v>
      </c>
    </row>
    <row r="13309" spans="1:6" x14ac:dyDescent="0.25">
      <c r="A13309" t="s">
        <v>5509</v>
      </c>
      <c r="B13309" s="100" t="s">
        <v>4044</v>
      </c>
      <c r="C13309" s="99" t="s">
        <v>14474</v>
      </c>
      <c r="D13309" s="124">
        <v>21431</v>
      </c>
      <c r="E13309" s="157" t="e">
        <f>VLOOKUP(D13309,'SOAT LIQ'!$A$87:$C$3416,3,FALSE)</f>
        <v>#N/A</v>
      </c>
      <c r="F13309" t="s">
        <v>5509</v>
      </c>
    </row>
    <row r="13310" spans="1:6" x14ac:dyDescent="0.25">
      <c r="A13310" t="s">
        <v>6034</v>
      </c>
      <c r="B13310" s="100" t="s">
        <v>4044</v>
      </c>
      <c r="C13310" s="99" t="s">
        <v>14474</v>
      </c>
      <c r="D13310" s="124">
        <v>21431</v>
      </c>
      <c r="E13310" s="157" t="e">
        <f>VLOOKUP(D13310,'SOAT LIQ'!$A$87:$C$3416,3,FALSE)</f>
        <v>#N/A</v>
      </c>
    </row>
    <row r="13311" spans="1:6" x14ac:dyDescent="0.25">
      <c r="A13311" t="s">
        <v>6034</v>
      </c>
      <c r="B13311" s="100" t="s">
        <v>14475</v>
      </c>
      <c r="C13311" s="99" t="s">
        <v>14470</v>
      </c>
      <c r="D13311" s="124">
        <v>21434</v>
      </c>
      <c r="E13311" s="157" t="e">
        <f>VLOOKUP(D13311,'SOAT LIQ'!$A$87:$C$3416,3,FALSE)</f>
        <v>#N/A</v>
      </c>
    </row>
    <row r="13312" spans="1:6" x14ac:dyDescent="0.25">
      <c r="A13312" t="s">
        <v>5509</v>
      </c>
      <c r="B13312" s="100" t="s">
        <v>14475</v>
      </c>
      <c r="C13312" s="99" t="s">
        <v>14470</v>
      </c>
      <c r="D13312" s="124">
        <v>21434</v>
      </c>
      <c r="E13312" s="157" t="e">
        <f>VLOOKUP(D13312,'SOAT LIQ'!$A$87:$C$3416,3,FALSE)</f>
        <v>#N/A</v>
      </c>
      <c r="F13312" t="s">
        <v>5509</v>
      </c>
    </row>
    <row r="13313" spans="1:6" x14ac:dyDescent="0.25">
      <c r="A13313" t="s">
        <v>6034</v>
      </c>
      <c r="B13313" s="100" t="s">
        <v>14477</v>
      </c>
      <c r="C13313" s="99" t="s">
        <v>14476</v>
      </c>
      <c r="D13313" s="124">
        <v>21440</v>
      </c>
      <c r="E13313" s="157" t="e">
        <f>VLOOKUP(D13313,'SOAT LIQ'!$A$87:$C$3416,3,FALSE)</f>
        <v>#N/A</v>
      </c>
    </row>
    <row r="13314" spans="1:6" x14ac:dyDescent="0.25">
      <c r="A13314" t="s">
        <v>5509</v>
      </c>
      <c r="B13314" s="100" t="s">
        <v>14477</v>
      </c>
      <c r="C13314" s="99" t="s">
        <v>14476</v>
      </c>
      <c r="D13314" s="124">
        <v>21440</v>
      </c>
      <c r="E13314" s="157" t="e">
        <f>VLOOKUP(D13314,'SOAT LIQ'!$A$87:$C$3416,3,FALSE)</f>
        <v>#N/A</v>
      </c>
      <c r="F13314" t="s">
        <v>5509</v>
      </c>
    </row>
    <row r="13315" spans="1:6" x14ac:dyDescent="0.25">
      <c r="A13315" t="s">
        <v>6034</v>
      </c>
      <c r="B13315" s="100" t="s">
        <v>14478</v>
      </c>
      <c r="C13315" s="99" t="s">
        <v>14476</v>
      </c>
      <c r="D13315" s="124">
        <v>22511</v>
      </c>
      <c r="E13315" s="157" t="e">
        <f>VLOOKUP(D13315,'SOAT LIQ'!$A$87:$C$3416,3,FALSE)</f>
        <v>#N/A</v>
      </c>
    </row>
    <row r="13316" spans="1:6" x14ac:dyDescent="0.25">
      <c r="A13316" t="s">
        <v>5509</v>
      </c>
      <c r="B13316" s="100" t="s">
        <v>14478</v>
      </c>
      <c r="C13316" s="99" t="s">
        <v>14476</v>
      </c>
      <c r="D13316" s="124">
        <v>22511</v>
      </c>
      <c r="E13316" s="157" t="e">
        <f>VLOOKUP(D13316,'SOAT LIQ'!$A$87:$C$3416,3,FALSE)</f>
        <v>#N/A</v>
      </c>
      <c r="F13316" t="s">
        <v>5509</v>
      </c>
    </row>
    <row r="13317" spans="1:6" x14ac:dyDescent="0.25">
      <c r="A13317" t="s">
        <v>6034</v>
      </c>
      <c r="B13317" s="100" t="s">
        <v>4672</v>
      </c>
      <c r="C13317" s="99" t="s">
        <v>14479</v>
      </c>
      <c r="D13317" s="124">
        <v>21430</v>
      </c>
      <c r="E13317" s="157" t="e">
        <f>VLOOKUP(D13317,'SOAT LIQ'!$A$87:$C$3416,3,FALSE)</f>
        <v>#N/A</v>
      </c>
    </row>
    <row r="13318" spans="1:6" x14ac:dyDescent="0.25">
      <c r="A13318" t="s">
        <v>5509</v>
      </c>
      <c r="B13318" s="100" t="s">
        <v>4672</v>
      </c>
      <c r="C13318" s="99" t="s">
        <v>14479</v>
      </c>
      <c r="D13318" s="124">
        <v>21430</v>
      </c>
      <c r="E13318" s="157" t="e">
        <f>VLOOKUP(D13318,'SOAT LIQ'!$A$87:$C$3416,3,FALSE)</f>
        <v>#N/A</v>
      </c>
      <c r="F13318" t="s">
        <v>5509</v>
      </c>
    </row>
    <row r="13319" spans="1:6" x14ac:dyDescent="0.25">
      <c r="A13319" t="s">
        <v>6034</v>
      </c>
      <c r="B13319" s="100" t="s">
        <v>14481</v>
      </c>
      <c r="C13319" s="99" t="s">
        <v>14480</v>
      </c>
      <c r="D13319" s="124">
        <v>21516</v>
      </c>
      <c r="E13319" s="157" t="e">
        <f>VLOOKUP(D13319,'SOAT LIQ'!$A$87:$C$3416,3,FALSE)</f>
        <v>#N/A</v>
      </c>
    </row>
    <row r="13320" spans="1:6" x14ac:dyDescent="0.25">
      <c r="A13320" t="s">
        <v>5509</v>
      </c>
      <c r="B13320" s="100" t="s">
        <v>14481</v>
      </c>
      <c r="C13320" s="99" t="s">
        <v>14480</v>
      </c>
      <c r="D13320" s="124">
        <v>21516</v>
      </c>
      <c r="E13320" s="157" t="e">
        <f>VLOOKUP(D13320,'SOAT LIQ'!$A$87:$C$3416,3,FALSE)</f>
        <v>#N/A</v>
      </c>
      <c r="F13320" t="s">
        <v>5509</v>
      </c>
    </row>
    <row r="13321" spans="1:6" x14ac:dyDescent="0.25">
      <c r="A13321" t="s">
        <v>6034</v>
      </c>
      <c r="B13321" s="100" t="s">
        <v>4544</v>
      </c>
      <c r="C13321" s="99" t="s">
        <v>14482</v>
      </c>
      <c r="D13321" s="124">
        <v>21451</v>
      </c>
      <c r="E13321" s="157" t="e">
        <f>VLOOKUP(D13321,'SOAT LIQ'!$A$87:$C$3416,3,FALSE)</f>
        <v>#N/A</v>
      </c>
    </row>
    <row r="13322" spans="1:6" x14ac:dyDescent="0.25">
      <c r="A13322" t="s">
        <v>5509</v>
      </c>
      <c r="B13322" s="100" t="s">
        <v>4544</v>
      </c>
      <c r="C13322" s="99" t="s">
        <v>14482</v>
      </c>
      <c r="D13322" s="124">
        <v>21451</v>
      </c>
      <c r="E13322" s="157" t="e">
        <f>VLOOKUP(D13322,'SOAT LIQ'!$A$87:$C$3416,3,FALSE)</f>
        <v>#N/A</v>
      </c>
      <c r="F13322" t="s">
        <v>5509</v>
      </c>
    </row>
    <row r="13323" spans="1:6" x14ac:dyDescent="0.25">
      <c r="A13323" t="s">
        <v>6034</v>
      </c>
      <c r="B13323" s="100" t="s">
        <v>4545</v>
      </c>
      <c r="C13323" s="99" t="s">
        <v>14483</v>
      </c>
      <c r="D13323" s="124">
        <v>21451</v>
      </c>
      <c r="E13323" s="157" t="e">
        <f>VLOOKUP(D13323,'SOAT LIQ'!$A$87:$C$3416,3,FALSE)</f>
        <v>#N/A</v>
      </c>
    </row>
    <row r="13324" spans="1:6" x14ac:dyDescent="0.25">
      <c r="A13324" t="s">
        <v>5509</v>
      </c>
      <c r="B13324" s="100" t="s">
        <v>4545</v>
      </c>
      <c r="C13324" s="99" t="s">
        <v>14483</v>
      </c>
      <c r="D13324" s="124">
        <v>21451</v>
      </c>
      <c r="E13324" s="157" t="e">
        <f>VLOOKUP(D13324,'SOAT LIQ'!$A$87:$C$3416,3,FALSE)</f>
        <v>#N/A</v>
      </c>
      <c r="F13324" t="s">
        <v>5509</v>
      </c>
    </row>
    <row r="13325" spans="1:6" x14ac:dyDescent="0.25">
      <c r="A13325" t="s">
        <v>6034</v>
      </c>
      <c r="B13325" s="100" t="s">
        <v>14485</v>
      </c>
      <c r="C13325" s="99" t="s">
        <v>14484</v>
      </c>
      <c r="D13325" s="124">
        <v>21212</v>
      </c>
      <c r="E13325" s="157" t="e">
        <f>VLOOKUP(D13325,'SOAT LIQ'!$A$87:$C$3416,3,FALSE)</f>
        <v>#N/A</v>
      </c>
    </row>
    <row r="13326" spans="1:6" x14ac:dyDescent="0.25">
      <c r="A13326" t="s">
        <v>14486</v>
      </c>
      <c r="B13326" s="100" t="s">
        <v>14485</v>
      </c>
      <c r="C13326" s="99" t="s">
        <v>14484</v>
      </c>
      <c r="D13326" s="124">
        <v>21212</v>
      </c>
      <c r="E13326" s="157" t="e">
        <f>VLOOKUP(D13326,'SOAT LIQ'!$A$87:$C$3416,3,FALSE)</f>
        <v>#N/A</v>
      </c>
    </row>
    <row r="13327" spans="1:6" x14ac:dyDescent="0.25">
      <c r="A13327" t="s">
        <v>6034</v>
      </c>
      <c r="B13327" s="100" t="s">
        <v>14488</v>
      </c>
      <c r="C13327" s="99" t="s">
        <v>14487</v>
      </c>
      <c r="D13327" s="124">
        <v>21210</v>
      </c>
      <c r="E13327" s="157" t="e">
        <f>VLOOKUP(D13327,'SOAT LIQ'!$A$87:$C$3416,3,FALSE)</f>
        <v>#N/A</v>
      </c>
    </row>
    <row r="13328" spans="1:6" x14ac:dyDescent="0.25">
      <c r="A13328" t="s">
        <v>14486</v>
      </c>
      <c r="B13328" s="100" t="s">
        <v>14488</v>
      </c>
      <c r="C13328" s="99" t="s">
        <v>14487</v>
      </c>
      <c r="D13328" s="124">
        <v>21210</v>
      </c>
      <c r="E13328" s="157" t="e">
        <f>VLOOKUP(D13328,'SOAT LIQ'!$A$87:$C$3416,3,FALSE)</f>
        <v>#N/A</v>
      </c>
    </row>
    <row r="13329" spans="1:6" x14ac:dyDescent="0.25">
      <c r="A13329" t="s">
        <v>6034</v>
      </c>
      <c r="B13329" s="100" t="s">
        <v>14489</v>
      </c>
      <c r="C13329" s="99" t="s">
        <v>14487</v>
      </c>
      <c r="D13329" s="124">
        <v>21212</v>
      </c>
      <c r="E13329" s="157" t="e">
        <f>VLOOKUP(D13329,'SOAT LIQ'!$A$87:$C$3416,3,FALSE)</f>
        <v>#N/A</v>
      </c>
    </row>
    <row r="13330" spans="1:6" x14ac:dyDescent="0.25">
      <c r="A13330" t="s">
        <v>6034</v>
      </c>
      <c r="B13330" s="100" t="s">
        <v>4650</v>
      </c>
      <c r="C13330" s="99" t="s">
        <v>14490</v>
      </c>
      <c r="D13330" s="124">
        <v>21211</v>
      </c>
      <c r="E13330" s="157" t="e">
        <f>VLOOKUP(D13330,'SOAT LIQ'!$A$87:$C$3416,3,FALSE)</f>
        <v>#N/A</v>
      </c>
    </row>
    <row r="13331" spans="1:6" x14ac:dyDescent="0.25">
      <c r="A13331" t="s">
        <v>5509</v>
      </c>
      <c r="B13331" s="100" t="s">
        <v>4650</v>
      </c>
      <c r="C13331" s="99" t="s">
        <v>14490</v>
      </c>
      <c r="D13331" s="124">
        <v>21211</v>
      </c>
      <c r="E13331" s="157" t="e">
        <f>VLOOKUP(D13331,'SOAT LIQ'!$A$87:$C$3416,3,FALSE)</f>
        <v>#N/A</v>
      </c>
      <c r="F13331" t="s">
        <v>5509</v>
      </c>
    </row>
    <row r="13332" spans="1:6" x14ac:dyDescent="0.25">
      <c r="A13332" t="s">
        <v>6034</v>
      </c>
      <c r="B13332" s="100" t="s">
        <v>4651</v>
      </c>
      <c r="C13332" s="99" t="s">
        <v>14491</v>
      </c>
      <c r="D13332" s="124">
        <v>21211</v>
      </c>
      <c r="E13332" s="157" t="e">
        <f>VLOOKUP(D13332,'SOAT LIQ'!$A$87:$C$3416,3,FALSE)</f>
        <v>#N/A</v>
      </c>
    </row>
    <row r="13333" spans="1:6" x14ac:dyDescent="0.25">
      <c r="A13333" t="s">
        <v>5509</v>
      </c>
      <c r="B13333" s="100" t="s">
        <v>4651</v>
      </c>
      <c r="C13333" s="99" t="s">
        <v>14491</v>
      </c>
      <c r="D13333" s="124">
        <v>21211</v>
      </c>
      <c r="E13333" s="157" t="e">
        <f>VLOOKUP(D13333,'SOAT LIQ'!$A$87:$C$3416,3,FALSE)</f>
        <v>#N/A</v>
      </c>
      <c r="F13333" t="s">
        <v>5509</v>
      </c>
    </row>
    <row r="13334" spans="1:6" x14ac:dyDescent="0.25">
      <c r="A13334" t="s">
        <v>8089</v>
      </c>
      <c r="B13334" s="100" t="s">
        <v>4534</v>
      </c>
      <c r="C13334" s="99" t="s">
        <v>14492</v>
      </c>
      <c r="D13334" s="124">
        <v>21434</v>
      </c>
      <c r="E13334" s="157" t="e">
        <f>VLOOKUP(D13334,'SOAT LIQ'!$A$87:$C$3416,3,FALSE)</f>
        <v>#N/A</v>
      </c>
    </row>
    <row r="13335" spans="1:6" x14ac:dyDescent="0.25">
      <c r="A13335" t="s">
        <v>5509</v>
      </c>
      <c r="B13335" s="100" t="s">
        <v>4534</v>
      </c>
      <c r="C13335" s="99" t="s">
        <v>14492</v>
      </c>
      <c r="D13335" s="124">
        <v>21434</v>
      </c>
      <c r="E13335" s="157" t="e">
        <f>VLOOKUP(D13335,'SOAT LIQ'!$A$87:$C$3416,3,FALSE)</f>
        <v>#N/A</v>
      </c>
      <c r="F13335" t="s">
        <v>5509</v>
      </c>
    </row>
    <row r="13336" spans="1:6" x14ac:dyDescent="0.25">
      <c r="A13336" t="s">
        <v>6034</v>
      </c>
      <c r="B13336" s="100" t="s">
        <v>4534</v>
      </c>
      <c r="C13336" s="99" t="s">
        <v>14492</v>
      </c>
      <c r="D13336" s="124">
        <v>21434</v>
      </c>
      <c r="E13336" s="157" t="e">
        <f>VLOOKUP(D13336,'SOAT LIQ'!$A$87:$C$3416,3,FALSE)</f>
        <v>#N/A</v>
      </c>
    </row>
    <row r="13337" spans="1:6" x14ac:dyDescent="0.25">
      <c r="A13337" t="s">
        <v>8089</v>
      </c>
      <c r="B13337" s="100" t="s">
        <v>4535</v>
      </c>
      <c r="C13337" s="99" t="s">
        <v>14493</v>
      </c>
      <c r="D13337" s="124">
        <v>21434</v>
      </c>
      <c r="E13337" s="157" t="e">
        <f>VLOOKUP(D13337,'SOAT LIQ'!$A$87:$C$3416,3,FALSE)</f>
        <v>#N/A</v>
      </c>
    </row>
    <row r="13338" spans="1:6" x14ac:dyDescent="0.25">
      <c r="A13338" t="s">
        <v>5509</v>
      </c>
      <c r="B13338" s="100" t="s">
        <v>4535</v>
      </c>
      <c r="C13338" s="99" t="s">
        <v>14493</v>
      </c>
      <c r="D13338" s="124">
        <v>21434</v>
      </c>
      <c r="E13338" s="157" t="e">
        <f>VLOOKUP(D13338,'SOAT LIQ'!$A$87:$C$3416,3,FALSE)</f>
        <v>#N/A</v>
      </c>
      <c r="F13338" t="s">
        <v>5509</v>
      </c>
    </row>
    <row r="13339" spans="1:6" x14ac:dyDescent="0.25">
      <c r="A13339" t="s">
        <v>6034</v>
      </c>
      <c r="B13339" s="100" t="s">
        <v>4535</v>
      </c>
      <c r="C13339" s="99" t="s">
        <v>14493</v>
      </c>
      <c r="D13339" s="124">
        <v>21434</v>
      </c>
      <c r="E13339" s="157" t="e">
        <f>VLOOKUP(D13339,'SOAT LIQ'!$A$87:$C$3416,3,FALSE)</f>
        <v>#N/A</v>
      </c>
    </row>
    <row r="13340" spans="1:6" x14ac:dyDescent="0.25">
      <c r="A13340" t="s">
        <v>6034</v>
      </c>
      <c r="B13340" s="100" t="s">
        <v>14494</v>
      </c>
      <c r="C13340" s="99" t="s">
        <v>14495</v>
      </c>
      <c r="D13340" s="124">
        <v>25122</v>
      </c>
      <c r="E13340" s="157" t="e">
        <f>VLOOKUP(D13340,'SOAT LIQ'!$A$87:$C$3416,3,FALSE)</f>
        <v>#N/A</v>
      </c>
    </row>
    <row r="13341" spans="1:6" x14ac:dyDescent="0.25">
      <c r="A13341" t="s">
        <v>5509</v>
      </c>
      <c r="B13341" s="100" t="s">
        <v>14494</v>
      </c>
      <c r="C13341" s="99" t="s">
        <v>14495</v>
      </c>
      <c r="D13341" s="124">
        <v>25122</v>
      </c>
      <c r="E13341" s="157" t="e">
        <f>VLOOKUP(D13341,'SOAT LIQ'!$A$87:$C$3416,3,FALSE)</f>
        <v>#N/A</v>
      </c>
      <c r="F13341" t="s">
        <v>5509</v>
      </c>
    </row>
    <row r="13342" spans="1:6" x14ac:dyDescent="0.25">
      <c r="A13342" t="s">
        <v>6034</v>
      </c>
      <c r="B13342" s="100" t="s">
        <v>4531</v>
      </c>
      <c r="C13342" s="99" t="s">
        <v>14496</v>
      </c>
      <c r="D13342" s="124">
        <v>21437</v>
      </c>
      <c r="E13342" s="157" t="e">
        <f>VLOOKUP(D13342,'SOAT LIQ'!$A$87:$C$3416,3,FALSE)</f>
        <v>#N/A</v>
      </c>
    </row>
    <row r="13343" spans="1:6" x14ac:dyDescent="0.25">
      <c r="A13343" t="s">
        <v>5509</v>
      </c>
      <c r="B13343" s="100" t="s">
        <v>4531</v>
      </c>
      <c r="C13343" s="99" t="s">
        <v>14496</v>
      </c>
      <c r="D13343" s="124">
        <v>21437</v>
      </c>
      <c r="E13343" s="157" t="e">
        <f>VLOOKUP(D13343,'SOAT LIQ'!$A$87:$C$3416,3,FALSE)</f>
        <v>#N/A</v>
      </c>
      <c r="F13343" t="s">
        <v>5509</v>
      </c>
    </row>
    <row r="13344" spans="1:6" x14ac:dyDescent="0.25">
      <c r="A13344" t="s">
        <v>8089</v>
      </c>
      <c r="B13344" s="100" t="s">
        <v>14498</v>
      </c>
      <c r="C13344" s="99" t="s">
        <v>14497</v>
      </c>
      <c r="D13344" s="124">
        <v>25120</v>
      </c>
      <c r="E13344" s="157" t="e">
        <f>VLOOKUP(D13344,'SOAT LIQ'!$A$87:$C$3416,3,FALSE)</f>
        <v>#N/A</v>
      </c>
    </row>
    <row r="13345" spans="1:6" x14ac:dyDescent="0.25">
      <c r="A13345" t="s">
        <v>5509</v>
      </c>
      <c r="B13345" s="100" t="s">
        <v>14498</v>
      </c>
      <c r="C13345" s="99" t="s">
        <v>14497</v>
      </c>
      <c r="D13345" s="124">
        <v>25120</v>
      </c>
      <c r="E13345" s="157" t="e">
        <f>VLOOKUP(D13345,'SOAT LIQ'!$A$87:$C$3416,3,FALSE)</f>
        <v>#N/A</v>
      </c>
      <c r="F13345" t="s">
        <v>5509</v>
      </c>
    </row>
    <row r="13346" spans="1:6" x14ac:dyDescent="0.25">
      <c r="A13346" t="s">
        <v>6034</v>
      </c>
      <c r="B13346" s="100" t="s">
        <v>14498</v>
      </c>
      <c r="C13346" s="99" t="s">
        <v>14497</v>
      </c>
      <c r="D13346" s="124">
        <v>25120</v>
      </c>
      <c r="E13346" s="157" t="e">
        <f>VLOOKUP(D13346,'SOAT LIQ'!$A$87:$C$3416,3,FALSE)</f>
        <v>#N/A</v>
      </c>
    </row>
    <row r="13347" spans="1:6" x14ac:dyDescent="0.25">
      <c r="A13347" t="s">
        <v>6034</v>
      </c>
      <c r="B13347" s="100" t="s">
        <v>14499</v>
      </c>
      <c r="C13347" s="99" t="s">
        <v>14500</v>
      </c>
      <c r="D13347" s="124">
        <v>22511</v>
      </c>
      <c r="E13347" s="157" t="e">
        <f>VLOOKUP(D13347,'SOAT LIQ'!$A$87:$C$3416,3,FALSE)</f>
        <v>#N/A</v>
      </c>
    </row>
    <row r="13348" spans="1:6" x14ac:dyDescent="0.25">
      <c r="A13348" t="s">
        <v>5509</v>
      </c>
      <c r="B13348" s="100" t="s">
        <v>14499</v>
      </c>
      <c r="C13348" s="99" t="s">
        <v>14500</v>
      </c>
      <c r="D13348" s="124">
        <v>22511</v>
      </c>
      <c r="E13348" s="157" t="e">
        <f>VLOOKUP(D13348,'SOAT LIQ'!$A$87:$C$3416,3,FALSE)</f>
        <v>#N/A</v>
      </c>
      <c r="F13348" t="s">
        <v>5509</v>
      </c>
    </row>
    <row r="13349" spans="1:6" x14ac:dyDescent="0.25">
      <c r="A13349" t="s">
        <v>6034</v>
      </c>
      <c r="B13349" s="100" t="s">
        <v>14502</v>
      </c>
      <c r="C13349" s="99" t="s">
        <v>14501</v>
      </c>
      <c r="D13349" s="124">
        <v>21439</v>
      </c>
      <c r="E13349" s="157" t="e">
        <f>VLOOKUP(D13349,'SOAT LIQ'!$A$87:$C$3416,3,FALSE)</f>
        <v>#N/A</v>
      </c>
    </row>
    <row r="13350" spans="1:6" x14ac:dyDescent="0.25">
      <c r="A13350" t="s">
        <v>5509</v>
      </c>
      <c r="B13350" s="100" t="s">
        <v>14502</v>
      </c>
      <c r="C13350" s="99" t="s">
        <v>14501</v>
      </c>
      <c r="D13350" s="124">
        <v>21439</v>
      </c>
      <c r="E13350" s="157" t="e">
        <f>VLOOKUP(D13350,'SOAT LIQ'!$A$87:$C$3416,3,FALSE)</f>
        <v>#N/A</v>
      </c>
      <c r="F13350" t="s">
        <v>5509</v>
      </c>
    </row>
    <row r="13351" spans="1:6" x14ac:dyDescent="0.25">
      <c r="A13351" t="s">
        <v>6034</v>
      </c>
      <c r="B13351" s="100" t="s">
        <v>4542</v>
      </c>
      <c r="C13351" s="99" t="s">
        <v>14503</v>
      </c>
      <c r="D13351" s="124">
        <v>21439</v>
      </c>
      <c r="E13351" s="157" t="e">
        <f>VLOOKUP(D13351,'SOAT LIQ'!$A$87:$C$3416,3,FALSE)</f>
        <v>#N/A</v>
      </c>
    </row>
    <row r="13352" spans="1:6" x14ac:dyDescent="0.25">
      <c r="A13352" t="s">
        <v>5509</v>
      </c>
      <c r="B13352" s="100" t="s">
        <v>4542</v>
      </c>
      <c r="C13352" s="99" t="s">
        <v>14503</v>
      </c>
      <c r="D13352" s="124">
        <v>21439</v>
      </c>
      <c r="E13352" s="157" t="e">
        <f>VLOOKUP(D13352,'SOAT LIQ'!$A$87:$C$3416,3,FALSE)</f>
        <v>#N/A</v>
      </c>
      <c r="F13352" t="s">
        <v>5509</v>
      </c>
    </row>
    <row r="13353" spans="1:6" x14ac:dyDescent="0.25">
      <c r="A13353" t="s">
        <v>6034</v>
      </c>
      <c r="B13353" s="100" t="s">
        <v>4045</v>
      </c>
      <c r="C13353" s="99" t="s">
        <v>14504</v>
      </c>
      <c r="D13353" s="124">
        <v>21430</v>
      </c>
      <c r="E13353" s="157" t="e">
        <f>VLOOKUP(D13353,'SOAT LIQ'!$A$87:$C$3416,3,FALSE)</f>
        <v>#N/A</v>
      </c>
    </row>
    <row r="13354" spans="1:6" x14ac:dyDescent="0.25">
      <c r="A13354" t="s">
        <v>5509</v>
      </c>
      <c r="B13354" s="100" t="s">
        <v>4045</v>
      </c>
      <c r="C13354" s="99" t="s">
        <v>14504</v>
      </c>
      <c r="D13354" s="124">
        <v>21430</v>
      </c>
      <c r="E13354" s="157" t="e">
        <f>VLOOKUP(D13354,'SOAT LIQ'!$A$87:$C$3416,3,FALSE)</f>
        <v>#N/A</v>
      </c>
      <c r="F13354" t="s">
        <v>5509</v>
      </c>
    </row>
    <row r="13355" spans="1:6" x14ac:dyDescent="0.25">
      <c r="A13355" t="s">
        <v>6034</v>
      </c>
      <c r="B13355" s="100" t="s">
        <v>4046</v>
      </c>
      <c r="C13355" s="99" t="s">
        <v>14505</v>
      </c>
      <c r="D13355" s="124">
        <v>21430</v>
      </c>
      <c r="E13355" s="157" t="e">
        <f>VLOOKUP(D13355,'SOAT LIQ'!$A$87:$C$3416,3,FALSE)</f>
        <v>#N/A</v>
      </c>
    </row>
    <row r="13356" spans="1:6" x14ac:dyDescent="0.25">
      <c r="A13356" t="s">
        <v>5509</v>
      </c>
      <c r="B13356" s="100" t="s">
        <v>4046</v>
      </c>
      <c r="C13356" s="99" t="s">
        <v>14505</v>
      </c>
      <c r="D13356" s="124">
        <v>21430</v>
      </c>
      <c r="E13356" s="157" t="e">
        <f>VLOOKUP(D13356,'SOAT LIQ'!$A$87:$C$3416,3,FALSE)</f>
        <v>#N/A</v>
      </c>
      <c r="F13356" t="s">
        <v>5509</v>
      </c>
    </row>
    <row r="13357" spans="1:6" x14ac:dyDescent="0.25">
      <c r="A13357" t="s">
        <v>6034</v>
      </c>
      <c r="B13357" s="100" t="s">
        <v>14506</v>
      </c>
      <c r="C13357" s="99" t="s">
        <v>14507</v>
      </c>
      <c r="D13357" s="124">
        <v>21516</v>
      </c>
      <c r="E13357" s="157" t="e">
        <f>VLOOKUP(D13357,'SOAT LIQ'!$A$87:$C$3416,3,FALSE)</f>
        <v>#N/A</v>
      </c>
    </row>
    <row r="13358" spans="1:6" x14ac:dyDescent="0.25">
      <c r="A13358" t="s">
        <v>5509</v>
      </c>
      <c r="B13358" s="100" t="s">
        <v>14506</v>
      </c>
      <c r="C13358" s="99" t="s">
        <v>14507</v>
      </c>
      <c r="D13358" s="124">
        <v>21516</v>
      </c>
      <c r="E13358" s="157" t="e">
        <f>VLOOKUP(D13358,'SOAT LIQ'!$A$87:$C$3416,3,FALSE)</f>
        <v>#N/A</v>
      </c>
      <c r="F13358" t="s">
        <v>5509</v>
      </c>
    </row>
    <row r="13359" spans="1:6" x14ac:dyDescent="0.25">
      <c r="A13359" t="s">
        <v>6034</v>
      </c>
      <c r="B13359" s="100" t="s">
        <v>14508</v>
      </c>
      <c r="C13359" s="99" t="s">
        <v>14507</v>
      </c>
      <c r="D13359" s="124">
        <v>21516</v>
      </c>
      <c r="E13359" s="157" t="e">
        <f>VLOOKUP(D13359,'SOAT LIQ'!$A$87:$C$3416,3,FALSE)</f>
        <v>#N/A</v>
      </c>
    </row>
    <row r="13360" spans="1:6" x14ac:dyDescent="0.25">
      <c r="A13360" t="s">
        <v>5509</v>
      </c>
      <c r="B13360" s="100" t="s">
        <v>14508</v>
      </c>
      <c r="C13360" s="99" t="s">
        <v>14507</v>
      </c>
      <c r="D13360" s="124">
        <v>21516</v>
      </c>
      <c r="E13360" s="157" t="e">
        <f>VLOOKUP(D13360,'SOAT LIQ'!$A$87:$C$3416,3,FALSE)</f>
        <v>#N/A</v>
      </c>
      <c r="F13360" t="s">
        <v>5509</v>
      </c>
    </row>
    <row r="13361" spans="1:6" x14ac:dyDescent="0.25">
      <c r="A13361" t="s">
        <v>6034</v>
      </c>
      <c r="B13361" s="100" t="s">
        <v>14509</v>
      </c>
      <c r="C13361" s="99" t="s">
        <v>14507</v>
      </c>
      <c r="D13361" s="124">
        <v>21516</v>
      </c>
      <c r="E13361" s="157" t="e">
        <f>VLOOKUP(D13361,'SOAT LIQ'!$A$87:$C$3416,3,FALSE)</f>
        <v>#N/A</v>
      </c>
    </row>
    <row r="13362" spans="1:6" x14ac:dyDescent="0.25">
      <c r="A13362" t="s">
        <v>5509</v>
      </c>
      <c r="B13362" s="100" t="s">
        <v>14509</v>
      </c>
      <c r="C13362" s="99" t="s">
        <v>14507</v>
      </c>
      <c r="D13362" s="124">
        <v>21516</v>
      </c>
      <c r="E13362" s="157" t="e">
        <f>VLOOKUP(D13362,'SOAT LIQ'!$A$87:$C$3416,3,FALSE)</f>
        <v>#N/A</v>
      </c>
      <c r="F13362" t="s">
        <v>5509</v>
      </c>
    </row>
    <row r="13363" spans="1:6" x14ac:dyDescent="0.25">
      <c r="A13363" t="s">
        <v>6034</v>
      </c>
      <c r="B13363" s="100" t="s">
        <v>14510</v>
      </c>
      <c r="C13363" s="100"/>
      <c r="D13363" s="124">
        <v>22511</v>
      </c>
      <c r="E13363" s="157" t="e">
        <f>VLOOKUP(D13363,'SOAT LIQ'!$A$87:$C$3416,3,FALSE)</f>
        <v>#N/A</v>
      </c>
    </row>
    <row r="13364" spans="1:6" x14ac:dyDescent="0.25">
      <c r="A13364" t="s">
        <v>4339</v>
      </c>
      <c r="B13364" s="100" t="s">
        <v>14511</v>
      </c>
      <c r="C13364" s="99" t="s">
        <v>14512</v>
      </c>
      <c r="D13364" s="124">
        <v>21323</v>
      </c>
      <c r="E13364" s="157" t="e">
        <f>VLOOKUP(D13364,'SOAT LIQ'!$A$87:$C$3416,3,FALSE)</f>
        <v>#N/A</v>
      </c>
      <c r="F13364" t="s">
        <v>21632</v>
      </c>
    </row>
    <row r="13365" spans="1:6" x14ac:dyDescent="0.25">
      <c r="A13365" t="s">
        <v>5750</v>
      </c>
      <c r="B13365" s="100" t="s">
        <v>14511</v>
      </c>
      <c r="C13365" s="99" t="s">
        <v>14512</v>
      </c>
      <c r="D13365" s="124">
        <v>21323</v>
      </c>
      <c r="E13365" s="157" t="e">
        <f>VLOOKUP(D13365,'SOAT LIQ'!$A$87:$C$3416,3,FALSE)</f>
        <v>#N/A</v>
      </c>
      <c r="F13365" t="s">
        <v>21632</v>
      </c>
    </row>
    <row r="13366" spans="1:6" x14ac:dyDescent="0.25">
      <c r="A13366" t="s">
        <v>6023</v>
      </c>
      <c r="B13366" s="100" t="s">
        <v>14511</v>
      </c>
      <c r="C13366" s="99" t="s">
        <v>14512</v>
      </c>
      <c r="D13366" s="124">
        <v>21323</v>
      </c>
      <c r="E13366" s="157" t="e">
        <f>VLOOKUP(D13366,'SOAT LIQ'!$A$87:$C$3416,3,FALSE)</f>
        <v>#N/A</v>
      </c>
      <c r="F13366" t="s">
        <v>21632</v>
      </c>
    </row>
    <row r="13367" spans="1:6" x14ac:dyDescent="0.25">
      <c r="A13367" t="s">
        <v>6034</v>
      </c>
      <c r="B13367" s="100" t="s">
        <v>14513</v>
      </c>
      <c r="C13367" s="99" t="s">
        <v>14512</v>
      </c>
      <c r="D13367" s="124">
        <v>21503</v>
      </c>
      <c r="E13367" s="157" t="e">
        <f>VLOOKUP(D13367,'SOAT LIQ'!$A$87:$C$3416,3,FALSE)</f>
        <v>#N/A</v>
      </c>
    </row>
    <row r="13368" spans="1:6" x14ac:dyDescent="0.25">
      <c r="A13368" t="s">
        <v>5509</v>
      </c>
      <c r="B13368" s="100" t="s">
        <v>14513</v>
      </c>
      <c r="C13368" s="99" t="s">
        <v>14512</v>
      </c>
      <c r="D13368" s="124">
        <v>21503</v>
      </c>
      <c r="E13368" s="157" t="e">
        <f>VLOOKUP(D13368,'SOAT LIQ'!$A$87:$C$3416,3,FALSE)</f>
        <v>#N/A</v>
      </c>
      <c r="F13368" t="s">
        <v>5509</v>
      </c>
    </row>
    <row r="13369" spans="1:6" x14ac:dyDescent="0.25">
      <c r="A13369" t="s">
        <v>6034</v>
      </c>
      <c r="B13369" s="100" t="s">
        <v>14515</v>
      </c>
      <c r="C13369" s="99" t="s">
        <v>14514</v>
      </c>
      <c r="D13369" s="124">
        <v>21304</v>
      </c>
      <c r="E13369" s="157" t="e">
        <f>VLOOKUP(D13369,'SOAT LIQ'!$A$87:$C$3416,3,FALSE)</f>
        <v>#N/A</v>
      </c>
    </row>
    <row r="13370" spans="1:6" x14ac:dyDescent="0.25">
      <c r="A13370" t="s">
        <v>10065</v>
      </c>
      <c r="B13370" s="100" t="s">
        <v>14515</v>
      </c>
      <c r="C13370" s="99" t="s">
        <v>14514</v>
      </c>
      <c r="D13370" s="124">
        <v>21304</v>
      </c>
      <c r="E13370" s="157" t="e">
        <f>VLOOKUP(D13370,'SOAT LIQ'!$A$87:$C$3416,3,FALSE)</f>
        <v>#N/A</v>
      </c>
    </row>
    <row r="13371" spans="1:6" x14ac:dyDescent="0.25">
      <c r="A13371" t="s">
        <v>5509</v>
      </c>
      <c r="B13371" s="100" t="s">
        <v>14515</v>
      </c>
      <c r="C13371" s="99" t="s">
        <v>14514</v>
      </c>
      <c r="D13371" s="124">
        <v>21304</v>
      </c>
      <c r="E13371" s="157" t="e">
        <f>VLOOKUP(D13371,'SOAT LIQ'!$A$87:$C$3416,3,FALSE)</f>
        <v>#N/A</v>
      </c>
      <c r="F13371" t="s">
        <v>5509</v>
      </c>
    </row>
    <row r="13372" spans="1:6" x14ac:dyDescent="0.25">
      <c r="A13372" t="s">
        <v>6034</v>
      </c>
      <c r="B13372" s="100" t="s">
        <v>4662</v>
      </c>
      <c r="C13372" s="99" t="s">
        <v>14516</v>
      </c>
      <c r="D13372" s="124">
        <v>21503</v>
      </c>
      <c r="E13372" s="157" t="e">
        <f>VLOOKUP(D13372,'SOAT LIQ'!$A$87:$C$3416,3,FALSE)</f>
        <v>#N/A</v>
      </c>
    </row>
    <row r="13373" spans="1:6" x14ac:dyDescent="0.25">
      <c r="A13373" t="s">
        <v>5509</v>
      </c>
      <c r="B13373" s="100" t="s">
        <v>4662</v>
      </c>
      <c r="C13373" s="99" t="s">
        <v>14516</v>
      </c>
      <c r="D13373" s="124">
        <v>21503</v>
      </c>
      <c r="E13373" s="157" t="e">
        <f>VLOOKUP(D13373,'SOAT LIQ'!$A$87:$C$3416,3,FALSE)</f>
        <v>#N/A</v>
      </c>
      <c r="F13373" t="s">
        <v>5509</v>
      </c>
    </row>
    <row r="13374" spans="1:6" x14ac:dyDescent="0.25">
      <c r="A13374" t="s">
        <v>6034</v>
      </c>
      <c r="B13374" s="100" t="s">
        <v>4047</v>
      </c>
      <c r="C13374" s="99" t="s">
        <v>14517</v>
      </c>
      <c r="D13374" s="124">
        <v>21303</v>
      </c>
      <c r="E13374" s="157" t="e">
        <f>VLOOKUP(D13374,'SOAT LIQ'!$A$87:$C$3416,3,FALSE)</f>
        <v>#N/A</v>
      </c>
    </row>
    <row r="13375" spans="1:6" x14ac:dyDescent="0.25">
      <c r="A13375" t="s">
        <v>5509</v>
      </c>
      <c r="B13375" s="100" t="s">
        <v>4047</v>
      </c>
      <c r="C13375" s="99" t="s">
        <v>14517</v>
      </c>
      <c r="D13375" s="124">
        <v>21303</v>
      </c>
      <c r="E13375" s="157" t="e">
        <f>VLOOKUP(D13375,'SOAT LIQ'!$A$87:$C$3416,3,FALSE)</f>
        <v>#N/A</v>
      </c>
      <c r="F13375" t="s">
        <v>5509</v>
      </c>
    </row>
    <row r="13376" spans="1:6" x14ac:dyDescent="0.25">
      <c r="A13376" t="s">
        <v>6034</v>
      </c>
      <c r="B13376" s="100" t="s">
        <v>4412</v>
      </c>
      <c r="C13376" s="99" t="s">
        <v>14518</v>
      </c>
      <c r="D13376" s="124">
        <v>21303</v>
      </c>
      <c r="E13376" s="157" t="e">
        <f>VLOOKUP(D13376,'SOAT LIQ'!$A$87:$C$3416,3,FALSE)</f>
        <v>#N/A</v>
      </c>
    </row>
    <row r="13377" spans="1:6" x14ac:dyDescent="0.25">
      <c r="A13377" t="s">
        <v>5509</v>
      </c>
      <c r="B13377" s="100" t="s">
        <v>4412</v>
      </c>
      <c r="C13377" s="99" t="s">
        <v>14518</v>
      </c>
      <c r="D13377" s="124">
        <v>21303</v>
      </c>
      <c r="E13377" s="157" t="e">
        <f>VLOOKUP(D13377,'SOAT LIQ'!$A$87:$C$3416,3,FALSE)</f>
        <v>#N/A</v>
      </c>
      <c r="F13377" t="s">
        <v>5509</v>
      </c>
    </row>
    <row r="13378" spans="1:6" x14ac:dyDescent="0.25">
      <c r="A13378" t="s">
        <v>6034</v>
      </c>
      <c r="B13378" s="100" t="s">
        <v>4661</v>
      </c>
      <c r="C13378" s="99" t="s">
        <v>14519</v>
      </c>
      <c r="D13378" s="124">
        <v>21503</v>
      </c>
      <c r="E13378" s="157" t="e">
        <f>VLOOKUP(D13378,'SOAT LIQ'!$A$87:$C$3416,3,FALSE)</f>
        <v>#N/A</v>
      </c>
    </row>
    <row r="13379" spans="1:6" x14ac:dyDescent="0.25">
      <c r="A13379" t="s">
        <v>5509</v>
      </c>
      <c r="B13379" s="100" t="s">
        <v>4661</v>
      </c>
      <c r="C13379" s="99" t="s">
        <v>14519</v>
      </c>
      <c r="D13379" s="124">
        <v>21503</v>
      </c>
      <c r="E13379" s="157" t="e">
        <f>VLOOKUP(D13379,'SOAT LIQ'!$A$87:$C$3416,3,FALSE)</f>
        <v>#N/A</v>
      </c>
      <c r="F13379" t="s">
        <v>5509</v>
      </c>
    </row>
    <row r="13380" spans="1:6" x14ac:dyDescent="0.25">
      <c r="A13380" t="s">
        <v>5969</v>
      </c>
      <c r="B13380" s="100" t="s">
        <v>4653</v>
      </c>
      <c r="C13380" s="99" t="s">
        <v>14520</v>
      </c>
      <c r="D13380" s="124">
        <v>21403</v>
      </c>
      <c r="E13380" s="157" t="e">
        <f>VLOOKUP(D13380,'SOAT LIQ'!$A$87:$C$3416,3,FALSE)</f>
        <v>#N/A</v>
      </c>
      <c r="F13380" t="s">
        <v>21632</v>
      </c>
    </row>
    <row r="13381" spans="1:6" x14ac:dyDescent="0.25">
      <c r="A13381" t="s">
        <v>5509</v>
      </c>
      <c r="B13381" s="100" t="s">
        <v>4653</v>
      </c>
      <c r="C13381" s="99" t="s">
        <v>14520</v>
      </c>
      <c r="D13381" s="124">
        <v>21403</v>
      </c>
      <c r="E13381" s="157" t="e">
        <f>VLOOKUP(D13381,'SOAT LIQ'!$A$87:$C$3416,3,FALSE)</f>
        <v>#N/A</v>
      </c>
      <c r="F13381" t="s">
        <v>5509</v>
      </c>
    </row>
    <row r="13382" spans="1:6" x14ac:dyDescent="0.25">
      <c r="A13382" t="s">
        <v>6034</v>
      </c>
      <c r="B13382" s="100" t="s">
        <v>4653</v>
      </c>
      <c r="C13382" s="99" t="s">
        <v>14520</v>
      </c>
      <c r="D13382" s="124">
        <v>21403</v>
      </c>
      <c r="E13382" s="157" t="e">
        <f>VLOOKUP(D13382,'SOAT LIQ'!$A$87:$C$3416,3,FALSE)</f>
        <v>#N/A</v>
      </c>
    </row>
    <row r="13383" spans="1:6" x14ac:dyDescent="0.25">
      <c r="A13383" t="s">
        <v>6034</v>
      </c>
      <c r="B13383" s="100" t="s">
        <v>4655</v>
      </c>
      <c r="C13383" s="99" t="s">
        <v>14521</v>
      </c>
      <c r="D13383" s="124">
        <v>21400</v>
      </c>
      <c r="E13383" s="157" t="e">
        <f>VLOOKUP(D13383,'SOAT LIQ'!$A$87:$C$3416,3,FALSE)</f>
        <v>#N/A</v>
      </c>
    </row>
    <row r="13384" spans="1:6" x14ac:dyDescent="0.25">
      <c r="A13384" t="s">
        <v>5509</v>
      </c>
      <c r="B13384" s="100" t="s">
        <v>4655</v>
      </c>
      <c r="C13384" s="99" t="s">
        <v>14521</v>
      </c>
      <c r="D13384" s="124">
        <v>21400</v>
      </c>
      <c r="E13384" s="157" t="e">
        <f>VLOOKUP(D13384,'SOAT LIQ'!$A$87:$C$3416,3,FALSE)</f>
        <v>#N/A</v>
      </c>
      <c r="F13384" t="s">
        <v>5509</v>
      </c>
    </row>
    <row r="13385" spans="1:6" x14ac:dyDescent="0.25">
      <c r="A13385" t="s">
        <v>5969</v>
      </c>
      <c r="B13385" s="100" t="s">
        <v>4656</v>
      </c>
      <c r="C13385" s="99" t="s">
        <v>14522</v>
      </c>
      <c r="D13385" s="124">
        <v>21400</v>
      </c>
      <c r="E13385" s="157" t="e">
        <f>VLOOKUP(D13385,'SOAT LIQ'!$A$87:$C$3416,3,FALSE)</f>
        <v>#N/A</v>
      </c>
      <c r="F13385" t="s">
        <v>21632</v>
      </c>
    </row>
    <row r="13386" spans="1:6" x14ac:dyDescent="0.25">
      <c r="A13386" t="s">
        <v>5509</v>
      </c>
      <c r="B13386" s="100" t="s">
        <v>4656</v>
      </c>
      <c r="C13386" s="99" t="s">
        <v>14522</v>
      </c>
      <c r="D13386" s="124">
        <v>21400</v>
      </c>
      <c r="E13386" s="157" t="e">
        <f>VLOOKUP(D13386,'SOAT LIQ'!$A$87:$C$3416,3,FALSE)</f>
        <v>#N/A</v>
      </c>
      <c r="F13386" t="s">
        <v>5509</v>
      </c>
    </row>
    <row r="13387" spans="1:6" x14ac:dyDescent="0.25">
      <c r="A13387" t="s">
        <v>6034</v>
      </c>
      <c r="B13387" s="100" t="s">
        <v>4656</v>
      </c>
      <c r="C13387" s="99" t="s">
        <v>14522</v>
      </c>
      <c r="D13387" s="124">
        <v>21400</v>
      </c>
      <c r="E13387" s="157" t="e">
        <f>VLOOKUP(D13387,'SOAT LIQ'!$A$87:$C$3416,3,FALSE)</f>
        <v>#N/A</v>
      </c>
    </row>
    <row r="13388" spans="1:6" x14ac:dyDescent="0.25">
      <c r="A13388" t="s">
        <v>5969</v>
      </c>
      <c r="B13388" s="100" t="s">
        <v>4657</v>
      </c>
      <c r="C13388" s="99" t="s">
        <v>14523</v>
      </c>
      <c r="D13388" s="124">
        <v>21400</v>
      </c>
      <c r="E13388" s="157" t="e">
        <f>VLOOKUP(D13388,'SOAT LIQ'!$A$87:$C$3416,3,FALSE)</f>
        <v>#N/A</v>
      </c>
      <c r="F13388" t="s">
        <v>21632</v>
      </c>
    </row>
    <row r="13389" spans="1:6" x14ac:dyDescent="0.25">
      <c r="A13389" t="s">
        <v>5509</v>
      </c>
      <c r="B13389" s="100" t="s">
        <v>4657</v>
      </c>
      <c r="C13389" s="99" t="s">
        <v>14523</v>
      </c>
      <c r="D13389" s="124">
        <v>21400</v>
      </c>
      <c r="E13389" s="157" t="e">
        <f>VLOOKUP(D13389,'SOAT LIQ'!$A$87:$C$3416,3,FALSE)</f>
        <v>#N/A</v>
      </c>
      <c r="F13389" t="s">
        <v>5509</v>
      </c>
    </row>
    <row r="13390" spans="1:6" x14ac:dyDescent="0.25">
      <c r="A13390" t="s">
        <v>6034</v>
      </c>
      <c r="B13390" s="100" t="s">
        <v>4657</v>
      </c>
      <c r="C13390" s="99" t="s">
        <v>14523</v>
      </c>
      <c r="D13390" s="124">
        <v>21400</v>
      </c>
      <c r="E13390" s="157" t="e">
        <f>VLOOKUP(D13390,'SOAT LIQ'!$A$87:$C$3416,3,FALSE)</f>
        <v>#N/A</v>
      </c>
    </row>
    <row r="13391" spans="1:6" x14ac:dyDescent="0.25">
      <c r="A13391" t="s">
        <v>5969</v>
      </c>
      <c r="B13391" s="100" t="s">
        <v>4658</v>
      </c>
      <c r="C13391" s="99" t="s">
        <v>14524</v>
      </c>
      <c r="D13391" s="124">
        <v>21400</v>
      </c>
      <c r="E13391" s="157" t="e">
        <f>VLOOKUP(D13391,'SOAT LIQ'!$A$87:$C$3416,3,FALSE)</f>
        <v>#N/A</v>
      </c>
      <c r="F13391" t="s">
        <v>21632</v>
      </c>
    </row>
    <row r="13392" spans="1:6" x14ac:dyDescent="0.25">
      <c r="A13392" t="s">
        <v>5509</v>
      </c>
      <c r="B13392" s="100" t="s">
        <v>4658</v>
      </c>
      <c r="C13392" s="99" t="s">
        <v>14524</v>
      </c>
      <c r="D13392" s="124">
        <v>21400</v>
      </c>
      <c r="E13392" s="157" t="e">
        <f>VLOOKUP(D13392,'SOAT LIQ'!$A$87:$C$3416,3,FALSE)</f>
        <v>#N/A</v>
      </c>
      <c r="F13392" t="s">
        <v>5509</v>
      </c>
    </row>
    <row r="13393" spans="1:6" x14ac:dyDescent="0.25">
      <c r="A13393" t="s">
        <v>6034</v>
      </c>
      <c r="B13393" s="100" t="s">
        <v>4658</v>
      </c>
      <c r="C13393" s="99" t="s">
        <v>14524</v>
      </c>
      <c r="D13393" s="124">
        <v>21400</v>
      </c>
      <c r="E13393" s="157" t="e">
        <f>VLOOKUP(D13393,'SOAT LIQ'!$A$87:$C$3416,3,FALSE)</f>
        <v>#N/A</v>
      </c>
    </row>
    <row r="13394" spans="1:6" x14ac:dyDescent="0.25">
      <c r="A13394" t="s">
        <v>5969</v>
      </c>
      <c r="B13394" s="100" t="s">
        <v>4654</v>
      </c>
      <c r="C13394" s="99" t="s">
        <v>14525</v>
      </c>
      <c r="D13394" s="124">
        <v>21403</v>
      </c>
      <c r="E13394" s="157" t="e">
        <f>VLOOKUP(D13394,'SOAT LIQ'!$A$87:$C$3416,3,FALSE)</f>
        <v>#N/A</v>
      </c>
      <c r="F13394" t="s">
        <v>21632</v>
      </c>
    </row>
    <row r="13395" spans="1:6" x14ac:dyDescent="0.25">
      <c r="A13395" t="s">
        <v>5509</v>
      </c>
      <c r="B13395" s="100" t="s">
        <v>4654</v>
      </c>
      <c r="C13395" s="99" t="s">
        <v>14525</v>
      </c>
      <c r="D13395" s="124">
        <v>21403</v>
      </c>
      <c r="E13395" s="157" t="e">
        <f>VLOOKUP(D13395,'SOAT LIQ'!$A$87:$C$3416,3,FALSE)</f>
        <v>#N/A</v>
      </c>
      <c r="F13395" t="s">
        <v>5509</v>
      </c>
    </row>
    <row r="13396" spans="1:6" x14ac:dyDescent="0.25">
      <c r="A13396" t="s">
        <v>6034</v>
      </c>
      <c r="B13396" s="100" t="s">
        <v>4654</v>
      </c>
      <c r="C13396" s="99" t="s">
        <v>14525</v>
      </c>
      <c r="D13396" s="124">
        <v>21403</v>
      </c>
      <c r="E13396" s="157" t="e">
        <f>VLOOKUP(D13396,'SOAT LIQ'!$A$87:$C$3416,3,FALSE)</f>
        <v>#N/A</v>
      </c>
    </row>
    <row r="13397" spans="1:6" x14ac:dyDescent="0.25">
      <c r="A13397" t="s">
        <v>6034</v>
      </c>
      <c r="B13397" s="100" t="s">
        <v>14526</v>
      </c>
      <c r="C13397" s="100"/>
      <c r="D13397" s="124"/>
      <c r="E13397" s="157" t="e">
        <f>VLOOKUP(D13397,'SOAT LIQ'!$A$87:$C$3416,3,FALSE)</f>
        <v>#N/A</v>
      </c>
    </row>
    <row r="13398" spans="1:6" x14ac:dyDescent="0.25">
      <c r="A13398" t="s">
        <v>5509</v>
      </c>
      <c r="B13398" s="100" t="s">
        <v>14526</v>
      </c>
      <c r="C13398" s="100"/>
      <c r="D13398" s="124"/>
      <c r="E13398" s="157" t="e">
        <f>VLOOKUP(D13398,'SOAT LIQ'!$A$87:$C$3416,3,FALSE)</f>
        <v>#N/A</v>
      </c>
      <c r="F13398" t="s">
        <v>5509</v>
      </c>
    </row>
    <row r="13399" spans="1:6" x14ac:dyDescent="0.25">
      <c r="A13399" t="s">
        <v>6034</v>
      </c>
      <c r="B13399" s="100" t="s">
        <v>4660</v>
      </c>
      <c r="C13399" s="99" t="s">
        <v>14527</v>
      </c>
      <c r="D13399" s="124">
        <v>21401</v>
      </c>
      <c r="E13399" s="157" t="e">
        <f>VLOOKUP(D13399,'SOAT LIQ'!$A$87:$C$3416,3,FALSE)</f>
        <v>#N/A</v>
      </c>
    </row>
    <row r="13400" spans="1:6" x14ac:dyDescent="0.25">
      <c r="A13400" t="s">
        <v>5509</v>
      </c>
      <c r="B13400" s="100" t="s">
        <v>4660</v>
      </c>
      <c r="C13400" s="99" t="s">
        <v>14527</v>
      </c>
      <c r="D13400" s="124">
        <v>21401</v>
      </c>
      <c r="E13400" s="157" t="e">
        <f>VLOOKUP(D13400,'SOAT LIQ'!$A$87:$C$3416,3,FALSE)</f>
        <v>#N/A</v>
      </c>
      <c r="F13400" t="s">
        <v>5509</v>
      </c>
    </row>
    <row r="13401" spans="1:6" x14ac:dyDescent="0.25">
      <c r="A13401" t="s">
        <v>5965</v>
      </c>
      <c r="B13401" s="100" t="s">
        <v>14529</v>
      </c>
      <c r="C13401" s="99" t="s">
        <v>14528</v>
      </c>
      <c r="D13401" s="124">
        <v>21401</v>
      </c>
      <c r="E13401" s="157" t="e">
        <f>VLOOKUP(D13401,'SOAT LIQ'!$A$87:$C$3416,3,FALSE)</f>
        <v>#N/A</v>
      </c>
      <c r="F13401" t="s">
        <v>21632</v>
      </c>
    </row>
    <row r="13402" spans="1:6" x14ac:dyDescent="0.25">
      <c r="A13402" t="s">
        <v>5509</v>
      </c>
      <c r="B13402" s="100" t="s">
        <v>14529</v>
      </c>
      <c r="C13402" s="99" t="s">
        <v>14528</v>
      </c>
      <c r="D13402" s="124">
        <v>21401</v>
      </c>
      <c r="E13402" s="157" t="e">
        <f>VLOOKUP(D13402,'SOAT LIQ'!$A$87:$C$3416,3,FALSE)</f>
        <v>#N/A</v>
      </c>
      <c r="F13402" t="s">
        <v>5509</v>
      </c>
    </row>
    <row r="13403" spans="1:6" x14ac:dyDescent="0.25">
      <c r="A13403" t="s">
        <v>6034</v>
      </c>
      <c r="B13403" s="100" t="s">
        <v>14529</v>
      </c>
      <c r="C13403" s="99" t="s">
        <v>14528</v>
      </c>
      <c r="D13403" s="124">
        <v>21401</v>
      </c>
      <c r="E13403" s="157" t="e">
        <f>VLOOKUP(D13403,'SOAT LIQ'!$A$87:$C$3416,3,FALSE)</f>
        <v>#N/A</v>
      </c>
    </row>
    <row r="13404" spans="1:6" x14ac:dyDescent="0.25">
      <c r="A13404" t="s">
        <v>6034</v>
      </c>
      <c r="B13404" s="100" t="s">
        <v>4659</v>
      </c>
      <c r="C13404" s="99" t="s">
        <v>14530</v>
      </c>
      <c r="D13404" s="124">
        <v>21404</v>
      </c>
      <c r="E13404" s="157" t="e">
        <f>VLOOKUP(D13404,'SOAT LIQ'!$A$87:$C$3416,3,FALSE)</f>
        <v>#N/A</v>
      </c>
    </row>
    <row r="13405" spans="1:6" x14ac:dyDescent="0.25">
      <c r="A13405" t="s">
        <v>5509</v>
      </c>
      <c r="B13405" s="100" t="s">
        <v>4659</v>
      </c>
      <c r="C13405" s="99" t="s">
        <v>14530</v>
      </c>
      <c r="D13405" s="124">
        <v>21404</v>
      </c>
      <c r="E13405" s="157" t="e">
        <f>VLOOKUP(D13405,'SOAT LIQ'!$A$87:$C$3416,3,FALSE)</f>
        <v>#N/A</v>
      </c>
      <c r="F13405" t="s">
        <v>5509</v>
      </c>
    </row>
    <row r="13406" spans="1:6" x14ac:dyDescent="0.25">
      <c r="A13406" t="s">
        <v>6034</v>
      </c>
      <c r="B13406" s="100" t="s">
        <v>14531</v>
      </c>
      <c r="C13406" s="99" t="s">
        <v>14530</v>
      </c>
      <c r="D13406" s="124">
        <v>21404</v>
      </c>
      <c r="E13406" s="157" t="e">
        <f>VLOOKUP(D13406,'SOAT LIQ'!$A$87:$C$3416,3,FALSE)</f>
        <v>#N/A</v>
      </c>
    </row>
    <row r="13407" spans="1:6" x14ac:dyDescent="0.25">
      <c r="A13407" t="s">
        <v>6034</v>
      </c>
      <c r="B13407" s="100" t="s">
        <v>14532</v>
      </c>
      <c r="C13407" s="100"/>
      <c r="D13407" s="124">
        <v>21320</v>
      </c>
      <c r="E13407" s="157" t="e">
        <f>VLOOKUP(D13407,'SOAT LIQ'!$A$87:$C$3416,3,FALSE)</f>
        <v>#N/A</v>
      </c>
    </row>
    <row r="13408" spans="1:6" x14ac:dyDescent="0.25">
      <c r="A13408" t="s">
        <v>5509</v>
      </c>
      <c r="B13408" s="100" t="s">
        <v>14532</v>
      </c>
      <c r="C13408" s="100"/>
      <c r="D13408" s="124">
        <v>21320</v>
      </c>
      <c r="E13408" s="157" t="e">
        <f>VLOOKUP(D13408,'SOAT LIQ'!$A$87:$C$3416,3,FALSE)</f>
        <v>#N/A</v>
      </c>
      <c r="F13408" t="s">
        <v>5509</v>
      </c>
    </row>
    <row r="13409" spans="1:6" x14ac:dyDescent="0.25">
      <c r="A13409" t="s">
        <v>6034</v>
      </c>
      <c r="B13409" s="100" t="s">
        <v>14533</v>
      </c>
      <c r="C13409" s="100"/>
      <c r="D13409" s="124">
        <v>21403</v>
      </c>
      <c r="E13409" s="157" t="e">
        <f>VLOOKUP(D13409,'SOAT LIQ'!$A$87:$C$3416,3,FALSE)</f>
        <v>#N/A</v>
      </c>
    </row>
    <row r="13410" spans="1:6" x14ac:dyDescent="0.25">
      <c r="A13410" t="s">
        <v>5509</v>
      </c>
      <c r="B13410" s="100" t="s">
        <v>14533</v>
      </c>
      <c r="C13410" s="100"/>
      <c r="D13410" s="124">
        <v>21403</v>
      </c>
      <c r="E13410" s="157" t="e">
        <f>VLOOKUP(D13410,'SOAT LIQ'!$A$87:$C$3416,3,FALSE)</f>
        <v>#N/A</v>
      </c>
      <c r="F13410" t="s">
        <v>5509</v>
      </c>
    </row>
    <row r="13411" spans="1:6" x14ac:dyDescent="0.25">
      <c r="A13411" t="s">
        <v>6034</v>
      </c>
      <c r="B13411" s="100" t="s">
        <v>4663</v>
      </c>
      <c r="C13411" s="99" t="s">
        <v>14534</v>
      </c>
      <c r="D13411" s="124">
        <v>21520</v>
      </c>
      <c r="E13411" s="157" t="e">
        <f>VLOOKUP(D13411,'SOAT LIQ'!$A$87:$C$3416,3,FALSE)</f>
        <v>#N/A</v>
      </c>
    </row>
    <row r="13412" spans="1:6" x14ac:dyDescent="0.25">
      <c r="A13412" t="s">
        <v>5509</v>
      </c>
      <c r="B13412" s="100" t="s">
        <v>4663</v>
      </c>
      <c r="C13412" s="99" t="s">
        <v>14534</v>
      </c>
      <c r="D13412" s="124">
        <v>21520</v>
      </c>
      <c r="E13412" s="157" t="e">
        <f>VLOOKUP(D13412,'SOAT LIQ'!$A$87:$C$3416,3,FALSE)</f>
        <v>#N/A</v>
      </c>
      <c r="F13412" t="s">
        <v>5509</v>
      </c>
    </row>
    <row r="13413" spans="1:6" x14ac:dyDescent="0.25">
      <c r="A13413" t="s">
        <v>6034</v>
      </c>
      <c r="B13413" s="100" t="s">
        <v>14535</v>
      </c>
      <c r="C13413" s="100"/>
      <c r="D13413" s="124">
        <v>21403</v>
      </c>
      <c r="E13413" s="157" t="e">
        <f>VLOOKUP(D13413,'SOAT LIQ'!$A$87:$C$3416,3,FALSE)</f>
        <v>#N/A</v>
      </c>
    </row>
    <row r="13414" spans="1:6" x14ac:dyDescent="0.25">
      <c r="A13414" t="s">
        <v>5509</v>
      </c>
      <c r="B13414" s="100" t="s">
        <v>14535</v>
      </c>
      <c r="C13414" s="100"/>
      <c r="D13414" s="124">
        <v>21403</v>
      </c>
      <c r="E13414" s="157" t="e">
        <f>VLOOKUP(D13414,'SOAT LIQ'!$A$87:$C$3416,3,FALSE)</f>
        <v>#N/A</v>
      </c>
      <c r="F13414" t="s">
        <v>5509</v>
      </c>
    </row>
    <row r="13415" spans="1:6" x14ac:dyDescent="0.25">
      <c r="A13415" t="s">
        <v>8089</v>
      </c>
      <c r="B13415" s="100" t="s">
        <v>14537</v>
      </c>
      <c r="C13415" s="99" t="s">
        <v>14536</v>
      </c>
      <c r="D13415" s="124">
        <v>25123</v>
      </c>
      <c r="E13415" s="157" t="e">
        <f>VLOOKUP(D13415,'SOAT LIQ'!$A$87:$C$3416,3,FALSE)</f>
        <v>#N/A</v>
      </c>
    </row>
    <row r="13416" spans="1:6" x14ac:dyDescent="0.25">
      <c r="A13416" t="s">
        <v>5509</v>
      </c>
      <c r="B13416" s="100" t="s">
        <v>14537</v>
      </c>
      <c r="C13416" s="99" t="s">
        <v>14536</v>
      </c>
      <c r="D13416" s="124">
        <v>25123</v>
      </c>
      <c r="E13416" s="157" t="e">
        <f>VLOOKUP(D13416,'SOAT LIQ'!$A$87:$C$3416,3,FALSE)</f>
        <v>#N/A</v>
      </c>
      <c r="F13416" t="s">
        <v>5509</v>
      </c>
    </row>
    <row r="13417" spans="1:6" x14ac:dyDescent="0.25">
      <c r="A13417" t="s">
        <v>6034</v>
      </c>
      <c r="B13417" s="100" t="s">
        <v>14537</v>
      </c>
      <c r="C13417" s="99" t="s">
        <v>14536</v>
      </c>
      <c r="D13417" s="124">
        <v>25123</v>
      </c>
      <c r="E13417" s="157" t="e">
        <f>VLOOKUP(D13417,'SOAT LIQ'!$A$87:$C$3416,3,FALSE)</f>
        <v>#N/A</v>
      </c>
    </row>
    <row r="13418" spans="1:6" x14ac:dyDescent="0.25">
      <c r="A13418" t="s">
        <v>8089</v>
      </c>
      <c r="B13418" s="100" t="s">
        <v>4538</v>
      </c>
      <c r="C13418" s="99" t="s">
        <v>14538</v>
      </c>
      <c r="D13418" s="124">
        <v>21435</v>
      </c>
      <c r="E13418" s="157" t="e">
        <f>VLOOKUP(D13418,'SOAT LIQ'!$A$87:$C$3416,3,FALSE)</f>
        <v>#N/A</v>
      </c>
    </row>
    <row r="13419" spans="1:6" x14ac:dyDescent="0.25">
      <c r="A13419" t="s">
        <v>5509</v>
      </c>
      <c r="B13419" s="100" t="s">
        <v>4538</v>
      </c>
      <c r="C13419" s="99" t="s">
        <v>14538</v>
      </c>
      <c r="D13419" s="124">
        <v>21435</v>
      </c>
      <c r="E13419" s="157" t="e">
        <f>VLOOKUP(D13419,'SOAT LIQ'!$A$87:$C$3416,3,FALSE)</f>
        <v>#N/A</v>
      </c>
      <c r="F13419" t="s">
        <v>5509</v>
      </c>
    </row>
    <row r="13420" spans="1:6" x14ac:dyDescent="0.25">
      <c r="A13420" t="s">
        <v>6034</v>
      </c>
      <c r="B13420" s="100" t="s">
        <v>4538</v>
      </c>
      <c r="C13420" s="99" t="s">
        <v>14538</v>
      </c>
      <c r="D13420" s="124">
        <v>21435</v>
      </c>
      <c r="E13420" s="157" t="e">
        <f>VLOOKUP(D13420,'SOAT LIQ'!$A$87:$C$3416,3,FALSE)</f>
        <v>#N/A</v>
      </c>
    </row>
    <row r="13421" spans="1:6" x14ac:dyDescent="0.25">
      <c r="A13421" t="s">
        <v>8089</v>
      </c>
      <c r="B13421" s="100" t="s">
        <v>14540</v>
      </c>
      <c r="C13421" s="99" t="s">
        <v>14539</v>
      </c>
      <c r="D13421" s="124">
        <v>21433</v>
      </c>
      <c r="E13421" s="157" t="e">
        <f>VLOOKUP(D13421,'SOAT LIQ'!$A$87:$C$3416,3,FALSE)</f>
        <v>#N/A</v>
      </c>
    </row>
    <row r="13422" spans="1:6" x14ac:dyDescent="0.25">
      <c r="A13422" t="s">
        <v>5509</v>
      </c>
      <c r="B13422" s="100" t="s">
        <v>14540</v>
      </c>
      <c r="C13422" s="99" t="s">
        <v>14539</v>
      </c>
      <c r="D13422" s="124">
        <v>21433</v>
      </c>
      <c r="E13422" s="157" t="e">
        <f>VLOOKUP(D13422,'SOAT LIQ'!$A$87:$C$3416,3,FALSE)</f>
        <v>#N/A</v>
      </c>
      <c r="F13422" t="s">
        <v>5509</v>
      </c>
    </row>
    <row r="13423" spans="1:6" x14ac:dyDescent="0.25">
      <c r="A13423" t="s">
        <v>6034</v>
      </c>
      <c r="B13423" s="100" t="s">
        <v>14540</v>
      </c>
      <c r="C13423" s="99" t="s">
        <v>14539</v>
      </c>
      <c r="D13423" s="124">
        <v>21433</v>
      </c>
      <c r="E13423" s="157" t="e">
        <f>VLOOKUP(D13423,'SOAT LIQ'!$A$87:$C$3416,3,FALSE)</f>
        <v>#N/A</v>
      </c>
    </row>
    <row r="13424" spans="1:6" x14ac:dyDescent="0.25">
      <c r="A13424" t="s">
        <v>6034</v>
      </c>
      <c r="B13424" s="100" t="s">
        <v>14542</v>
      </c>
      <c r="C13424" s="99" t="s">
        <v>14541</v>
      </c>
      <c r="D13424" s="124">
        <v>21432</v>
      </c>
      <c r="E13424" s="157" t="e">
        <f>VLOOKUP(D13424,'SOAT LIQ'!$A$87:$C$3416,3,FALSE)</f>
        <v>#N/A</v>
      </c>
    </row>
    <row r="13425" spans="1:6" x14ac:dyDescent="0.25">
      <c r="A13425" t="s">
        <v>5509</v>
      </c>
      <c r="B13425" s="100" t="s">
        <v>14542</v>
      </c>
      <c r="C13425" s="99" t="s">
        <v>14541</v>
      </c>
      <c r="D13425" s="124">
        <v>21432</v>
      </c>
      <c r="E13425" s="157" t="e">
        <f>VLOOKUP(D13425,'SOAT LIQ'!$A$87:$C$3416,3,FALSE)</f>
        <v>#N/A</v>
      </c>
      <c r="F13425" t="s">
        <v>5509</v>
      </c>
    </row>
    <row r="13426" spans="1:6" x14ac:dyDescent="0.25">
      <c r="A13426" t="s">
        <v>6034</v>
      </c>
      <c r="B13426" s="100" t="s">
        <v>14544</v>
      </c>
      <c r="C13426" s="99" t="s">
        <v>14543</v>
      </c>
      <c r="D13426" s="124">
        <v>21432</v>
      </c>
      <c r="E13426" s="157" t="e">
        <f>VLOOKUP(D13426,'SOAT LIQ'!$A$87:$C$3416,3,FALSE)</f>
        <v>#N/A</v>
      </c>
    </row>
    <row r="13427" spans="1:6" x14ac:dyDescent="0.25">
      <c r="A13427" t="s">
        <v>5509</v>
      </c>
      <c r="B13427" s="100" t="s">
        <v>14544</v>
      </c>
      <c r="C13427" s="99" t="s">
        <v>14543</v>
      </c>
      <c r="D13427" s="124">
        <v>21432</v>
      </c>
      <c r="E13427" s="157" t="e">
        <f>VLOOKUP(D13427,'SOAT LIQ'!$A$87:$C$3416,3,FALSE)</f>
        <v>#N/A</v>
      </c>
      <c r="F13427" t="s">
        <v>5509</v>
      </c>
    </row>
    <row r="13428" spans="1:6" x14ac:dyDescent="0.25">
      <c r="A13428" t="s">
        <v>6034</v>
      </c>
      <c r="B13428" s="100" t="s">
        <v>14546</v>
      </c>
      <c r="C13428" s="99" t="s">
        <v>14545</v>
      </c>
      <c r="D13428" s="124">
        <v>21430</v>
      </c>
      <c r="E13428" s="157" t="e">
        <f>VLOOKUP(D13428,'SOAT LIQ'!$A$87:$C$3416,3,FALSE)</f>
        <v>#N/A</v>
      </c>
    </row>
    <row r="13429" spans="1:6" x14ac:dyDescent="0.25">
      <c r="A13429" t="s">
        <v>5509</v>
      </c>
      <c r="B13429" s="100" t="s">
        <v>14546</v>
      </c>
      <c r="C13429" s="99" t="s">
        <v>14545</v>
      </c>
      <c r="D13429" s="124">
        <v>21430</v>
      </c>
      <c r="E13429" s="157" t="e">
        <f>VLOOKUP(D13429,'SOAT LIQ'!$A$87:$C$3416,3,FALSE)</f>
        <v>#N/A</v>
      </c>
      <c r="F13429" t="s">
        <v>5509</v>
      </c>
    </row>
    <row r="13430" spans="1:6" x14ac:dyDescent="0.25">
      <c r="A13430" t="s">
        <v>6034</v>
      </c>
      <c r="B13430" s="100" t="s">
        <v>4673</v>
      </c>
      <c r="C13430" s="99" t="s">
        <v>14547</v>
      </c>
      <c r="D13430" s="124">
        <v>21430</v>
      </c>
      <c r="E13430" s="157" t="e">
        <f>VLOOKUP(D13430,'SOAT LIQ'!$A$87:$C$3416,3,FALSE)</f>
        <v>#N/A</v>
      </c>
    </row>
    <row r="13431" spans="1:6" x14ac:dyDescent="0.25">
      <c r="A13431" t="s">
        <v>5509</v>
      </c>
      <c r="B13431" s="100" t="s">
        <v>4673</v>
      </c>
      <c r="C13431" s="99" t="s">
        <v>14547</v>
      </c>
      <c r="D13431" s="124">
        <v>21430</v>
      </c>
      <c r="E13431" s="157" t="e">
        <f>VLOOKUP(D13431,'SOAT LIQ'!$A$87:$C$3416,3,FALSE)</f>
        <v>#N/A</v>
      </c>
      <c r="F13431" t="s">
        <v>5509</v>
      </c>
    </row>
    <row r="13432" spans="1:6" x14ac:dyDescent="0.25">
      <c r="A13432" t="s">
        <v>6034</v>
      </c>
      <c r="B13432" s="100" t="s">
        <v>14549</v>
      </c>
      <c r="C13432" s="99" t="s">
        <v>14548</v>
      </c>
      <c r="D13432" s="124">
        <v>21430</v>
      </c>
      <c r="E13432" s="157" t="e">
        <f>VLOOKUP(D13432,'SOAT LIQ'!$A$87:$C$3416,3,FALSE)</f>
        <v>#N/A</v>
      </c>
    </row>
    <row r="13433" spans="1:6" x14ac:dyDescent="0.25">
      <c r="A13433" t="s">
        <v>5509</v>
      </c>
      <c r="B13433" s="100" t="s">
        <v>14549</v>
      </c>
      <c r="C13433" s="99" t="s">
        <v>14548</v>
      </c>
      <c r="D13433" s="124">
        <v>21430</v>
      </c>
      <c r="E13433" s="157" t="e">
        <f>VLOOKUP(D13433,'SOAT LIQ'!$A$87:$C$3416,3,FALSE)</f>
        <v>#N/A</v>
      </c>
      <c r="F13433" t="s">
        <v>5509</v>
      </c>
    </row>
    <row r="13434" spans="1:6" x14ac:dyDescent="0.25">
      <c r="A13434" t="s">
        <v>6034</v>
      </c>
      <c r="B13434" s="100" t="s">
        <v>4674</v>
      </c>
      <c r="C13434" s="99" t="s">
        <v>14550</v>
      </c>
      <c r="D13434" s="124">
        <v>21430</v>
      </c>
      <c r="E13434" s="157" t="e">
        <f>VLOOKUP(D13434,'SOAT LIQ'!$A$87:$C$3416,3,FALSE)</f>
        <v>#N/A</v>
      </c>
    </row>
    <row r="13435" spans="1:6" x14ac:dyDescent="0.25">
      <c r="A13435" t="s">
        <v>5509</v>
      </c>
      <c r="B13435" s="100" t="s">
        <v>4674</v>
      </c>
      <c r="C13435" s="99" t="s">
        <v>14550</v>
      </c>
      <c r="D13435" s="124">
        <v>21430</v>
      </c>
      <c r="E13435" s="157" t="e">
        <f>VLOOKUP(D13435,'SOAT LIQ'!$A$87:$C$3416,3,FALSE)</f>
        <v>#N/A</v>
      </c>
      <c r="F13435" t="s">
        <v>5509</v>
      </c>
    </row>
    <row r="13436" spans="1:6" x14ac:dyDescent="0.25">
      <c r="A13436" t="s">
        <v>6034</v>
      </c>
      <c r="B13436" s="100" t="s">
        <v>4667</v>
      </c>
      <c r="C13436" s="99" t="s">
        <v>14551</v>
      </c>
      <c r="D13436" s="124">
        <v>21410</v>
      </c>
      <c r="E13436" s="157" t="e">
        <f>VLOOKUP(D13436,'SOAT LIQ'!$A$87:$C$3416,3,FALSE)</f>
        <v>#N/A</v>
      </c>
    </row>
    <row r="13437" spans="1:6" x14ac:dyDescent="0.25">
      <c r="A13437" t="s">
        <v>5509</v>
      </c>
      <c r="B13437" s="100" t="s">
        <v>4667</v>
      </c>
      <c r="C13437" s="99" t="s">
        <v>14551</v>
      </c>
      <c r="D13437" s="124">
        <v>21410</v>
      </c>
      <c r="E13437" s="157" t="e">
        <f>VLOOKUP(D13437,'SOAT LIQ'!$A$87:$C$3416,3,FALSE)</f>
        <v>#N/A</v>
      </c>
      <c r="F13437" t="s">
        <v>5509</v>
      </c>
    </row>
    <row r="13438" spans="1:6" x14ac:dyDescent="0.25">
      <c r="A13438" t="s">
        <v>6034</v>
      </c>
      <c r="B13438" s="100" t="s">
        <v>4668</v>
      </c>
      <c r="C13438" s="99" t="s">
        <v>14552</v>
      </c>
      <c r="D13438" s="124">
        <v>21410</v>
      </c>
      <c r="E13438" s="157" t="e">
        <f>VLOOKUP(D13438,'SOAT LIQ'!$A$87:$C$3416,3,FALSE)</f>
        <v>#N/A</v>
      </c>
    </row>
    <row r="13439" spans="1:6" x14ac:dyDescent="0.25">
      <c r="A13439" t="s">
        <v>5509</v>
      </c>
      <c r="B13439" s="100" t="s">
        <v>4668</v>
      </c>
      <c r="C13439" s="99" t="s">
        <v>14552</v>
      </c>
      <c r="D13439" s="124">
        <v>21410</v>
      </c>
      <c r="E13439" s="157" t="e">
        <f>VLOOKUP(D13439,'SOAT LIQ'!$A$87:$C$3416,3,FALSE)</f>
        <v>#N/A</v>
      </c>
      <c r="F13439" t="s">
        <v>5509</v>
      </c>
    </row>
    <row r="13440" spans="1:6" x14ac:dyDescent="0.25">
      <c r="A13440" t="s">
        <v>6034</v>
      </c>
      <c r="B13440" s="100" t="s">
        <v>4669</v>
      </c>
      <c r="C13440" s="99" t="s">
        <v>14553</v>
      </c>
      <c r="D13440" s="124">
        <v>21410</v>
      </c>
      <c r="E13440" s="157" t="e">
        <f>VLOOKUP(D13440,'SOAT LIQ'!$A$87:$C$3416,3,FALSE)</f>
        <v>#N/A</v>
      </c>
    </row>
    <row r="13441" spans="1:6" x14ac:dyDescent="0.25">
      <c r="A13441" t="s">
        <v>5509</v>
      </c>
      <c r="B13441" s="100" t="s">
        <v>4669</v>
      </c>
      <c r="C13441" s="99" t="s">
        <v>14553</v>
      </c>
      <c r="D13441" s="124">
        <v>21410</v>
      </c>
      <c r="E13441" s="157" t="e">
        <f>VLOOKUP(D13441,'SOAT LIQ'!$A$87:$C$3416,3,FALSE)</f>
        <v>#N/A</v>
      </c>
      <c r="F13441" t="s">
        <v>5509</v>
      </c>
    </row>
    <row r="13442" spans="1:6" x14ac:dyDescent="0.25">
      <c r="A13442" t="s">
        <v>6034</v>
      </c>
      <c r="B13442" s="100" t="s">
        <v>14555</v>
      </c>
      <c r="C13442" s="99" t="s">
        <v>14554</v>
      </c>
      <c r="D13442" s="124">
        <v>21410</v>
      </c>
      <c r="E13442" s="157" t="e">
        <f>VLOOKUP(D13442,'SOAT LIQ'!$A$87:$C$3416,3,FALSE)</f>
        <v>#N/A</v>
      </c>
    </row>
    <row r="13443" spans="1:6" x14ac:dyDescent="0.25">
      <c r="A13443" t="s">
        <v>5523</v>
      </c>
      <c r="B13443" s="100" t="s">
        <v>14555</v>
      </c>
      <c r="C13443" s="99" t="s">
        <v>14554</v>
      </c>
      <c r="D13443" s="124">
        <v>21410</v>
      </c>
      <c r="E13443" s="157" t="e">
        <f>VLOOKUP(D13443,'SOAT LIQ'!$A$87:$C$3416,3,FALSE)</f>
        <v>#N/A</v>
      </c>
      <c r="F13443" t="s">
        <v>21632</v>
      </c>
    </row>
    <row r="13444" spans="1:6" x14ac:dyDescent="0.25">
      <c r="A13444" t="s">
        <v>5509</v>
      </c>
      <c r="B13444" s="100" t="s">
        <v>14555</v>
      </c>
      <c r="C13444" s="99" t="s">
        <v>14554</v>
      </c>
      <c r="D13444" s="124">
        <v>21410</v>
      </c>
      <c r="E13444" s="157" t="e">
        <f>VLOOKUP(D13444,'SOAT LIQ'!$A$87:$C$3416,3,FALSE)</f>
        <v>#N/A</v>
      </c>
      <c r="F13444" t="s">
        <v>5509</v>
      </c>
    </row>
    <row r="13445" spans="1:6" x14ac:dyDescent="0.25">
      <c r="A13445" t="s">
        <v>6034</v>
      </c>
      <c r="B13445" s="100" t="s">
        <v>4670</v>
      </c>
      <c r="C13445" s="99" t="s">
        <v>14556</v>
      </c>
      <c r="D13445" s="124">
        <v>21410</v>
      </c>
      <c r="E13445" s="157" t="e">
        <f>VLOOKUP(D13445,'SOAT LIQ'!$A$87:$C$3416,3,FALSE)</f>
        <v>#N/A</v>
      </c>
    </row>
    <row r="13446" spans="1:6" x14ac:dyDescent="0.25">
      <c r="A13446" t="s">
        <v>5509</v>
      </c>
      <c r="B13446" s="100" t="s">
        <v>4670</v>
      </c>
      <c r="C13446" s="99" t="s">
        <v>14556</v>
      </c>
      <c r="D13446" s="124">
        <v>21410</v>
      </c>
      <c r="E13446" s="157" t="e">
        <f>VLOOKUP(D13446,'SOAT LIQ'!$A$87:$C$3416,3,FALSE)</f>
        <v>#N/A</v>
      </c>
      <c r="F13446" t="s">
        <v>5509</v>
      </c>
    </row>
    <row r="13447" spans="1:6" x14ac:dyDescent="0.25">
      <c r="A13447" t="s">
        <v>6034</v>
      </c>
      <c r="B13447" s="100" t="s">
        <v>4671</v>
      </c>
      <c r="C13447" s="99" t="s">
        <v>14557</v>
      </c>
      <c r="D13447" s="124">
        <v>21410</v>
      </c>
      <c r="E13447" s="157" t="e">
        <f>VLOOKUP(D13447,'SOAT LIQ'!$A$87:$C$3416,3,FALSE)</f>
        <v>#N/A</v>
      </c>
    </row>
    <row r="13448" spans="1:6" x14ac:dyDescent="0.25">
      <c r="A13448" t="s">
        <v>5509</v>
      </c>
      <c r="B13448" s="100" t="s">
        <v>4671</v>
      </c>
      <c r="C13448" s="99" t="s">
        <v>14557</v>
      </c>
      <c r="D13448" s="124">
        <v>21410</v>
      </c>
      <c r="E13448" s="157" t="e">
        <f>VLOOKUP(D13448,'SOAT LIQ'!$A$87:$C$3416,3,FALSE)</f>
        <v>#N/A</v>
      </c>
      <c r="F13448" t="s">
        <v>5509</v>
      </c>
    </row>
    <row r="13449" spans="1:6" x14ac:dyDescent="0.25">
      <c r="A13449" t="s">
        <v>8089</v>
      </c>
      <c r="B13449" s="100" t="s">
        <v>4530</v>
      </c>
      <c r="C13449" s="99" t="s">
        <v>14558</v>
      </c>
      <c r="D13449" s="124">
        <v>25123</v>
      </c>
      <c r="E13449" s="157" t="e">
        <f>VLOOKUP(D13449,'SOAT LIQ'!$A$87:$C$3416,3,FALSE)</f>
        <v>#N/A</v>
      </c>
    </row>
    <row r="13450" spans="1:6" x14ac:dyDescent="0.25">
      <c r="A13450" t="s">
        <v>5509</v>
      </c>
      <c r="B13450" s="100" t="s">
        <v>4530</v>
      </c>
      <c r="C13450" s="99" t="s">
        <v>14558</v>
      </c>
      <c r="D13450" s="124">
        <v>25123</v>
      </c>
      <c r="E13450" s="157" t="e">
        <f>VLOOKUP(D13450,'SOAT LIQ'!$A$87:$C$3416,3,FALSE)</f>
        <v>#N/A</v>
      </c>
      <c r="F13450" t="s">
        <v>5509</v>
      </c>
    </row>
    <row r="13451" spans="1:6" x14ac:dyDescent="0.25">
      <c r="A13451" t="s">
        <v>6034</v>
      </c>
      <c r="B13451" s="100" t="s">
        <v>4530</v>
      </c>
      <c r="C13451" s="99" t="s">
        <v>14558</v>
      </c>
      <c r="D13451" s="124">
        <v>25123</v>
      </c>
      <c r="E13451" s="157" t="e">
        <f>VLOOKUP(D13451,'SOAT LIQ'!$A$87:$C$3416,3,FALSE)</f>
        <v>#N/A</v>
      </c>
    </row>
    <row r="13452" spans="1:6" x14ac:dyDescent="0.25">
      <c r="A13452" t="s">
        <v>6034</v>
      </c>
      <c r="B13452" s="100" t="s">
        <v>4048</v>
      </c>
      <c r="C13452" s="99" t="s">
        <v>14559</v>
      </c>
      <c r="D13452" s="124">
        <v>21502</v>
      </c>
      <c r="E13452" s="157" t="e">
        <f>VLOOKUP(D13452,'SOAT LIQ'!$A$87:$C$3416,3,FALSE)</f>
        <v>#N/A</v>
      </c>
    </row>
    <row r="13453" spans="1:6" x14ac:dyDescent="0.25">
      <c r="A13453" t="s">
        <v>5509</v>
      </c>
      <c r="B13453" s="100" t="s">
        <v>4048</v>
      </c>
      <c r="C13453" s="99" t="s">
        <v>14559</v>
      </c>
      <c r="D13453" s="124">
        <v>21502</v>
      </c>
      <c r="E13453" s="157" t="e">
        <f>VLOOKUP(D13453,'SOAT LIQ'!$A$87:$C$3416,3,FALSE)</f>
        <v>#N/A</v>
      </c>
      <c r="F13453" t="s">
        <v>5509</v>
      </c>
    </row>
    <row r="13454" spans="1:6" x14ac:dyDescent="0.25">
      <c r="A13454" t="s">
        <v>8089</v>
      </c>
      <c r="B13454" s="100" t="s">
        <v>14560</v>
      </c>
      <c r="C13454" s="99" t="s">
        <v>14561</v>
      </c>
      <c r="D13454" s="124">
        <v>21440</v>
      </c>
      <c r="E13454" s="157" t="e">
        <f>VLOOKUP(D13454,'SOAT LIQ'!$A$87:$C$3416,3,FALSE)</f>
        <v>#N/A</v>
      </c>
    </row>
    <row r="13455" spans="1:6" x14ac:dyDescent="0.25">
      <c r="A13455" t="s">
        <v>5509</v>
      </c>
      <c r="B13455" s="100" t="s">
        <v>14560</v>
      </c>
      <c r="C13455" s="99" t="s">
        <v>14561</v>
      </c>
      <c r="D13455" s="124">
        <v>21440</v>
      </c>
      <c r="E13455" s="157" t="e">
        <f>VLOOKUP(D13455,'SOAT LIQ'!$A$87:$C$3416,3,FALSE)</f>
        <v>#N/A</v>
      </c>
      <c r="F13455" t="s">
        <v>5509</v>
      </c>
    </row>
    <row r="13456" spans="1:6" x14ac:dyDescent="0.25">
      <c r="A13456" t="s">
        <v>6034</v>
      </c>
      <c r="B13456" s="100" t="s">
        <v>14560</v>
      </c>
      <c r="C13456" s="99" t="s">
        <v>14561</v>
      </c>
      <c r="D13456" s="124">
        <v>21440</v>
      </c>
      <c r="E13456" s="157" t="e">
        <f>VLOOKUP(D13456,'SOAT LIQ'!$A$87:$C$3416,3,FALSE)</f>
        <v>#N/A</v>
      </c>
    </row>
    <row r="13457" spans="1:6" x14ac:dyDescent="0.25">
      <c r="A13457" t="s">
        <v>6034</v>
      </c>
      <c r="B13457" s="100" t="s">
        <v>14562</v>
      </c>
      <c r="C13457" s="99" t="s">
        <v>14563</v>
      </c>
      <c r="D13457" s="124">
        <v>21430</v>
      </c>
      <c r="E13457" s="157" t="e">
        <f>VLOOKUP(D13457,'SOAT LIQ'!$A$87:$C$3416,3,FALSE)</f>
        <v>#N/A</v>
      </c>
    </row>
    <row r="13458" spans="1:6" x14ac:dyDescent="0.25">
      <c r="A13458" t="s">
        <v>5509</v>
      </c>
      <c r="B13458" s="100" t="s">
        <v>14562</v>
      </c>
      <c r="C13458" s="99" t="s">
        <v>14563</v>
      </c>
      <c r="D13458" s="124">
        <v>21430</v>
      </c>
      <c r="E13458" s="157" t="e">
        <f>VLOOKUP(D13458,'SOAT LIQ'!$A$87:$C$3416,3,FALSE)</f>
        <v>#N/A</v>
      </c>
      <c r="F13458" t="s">
        <v>5509</v>
      </c>
    </row>
    <row r="13459" spans="1:6" x14ac:dyDescent="0.25">
      <c r="A13459" t="s">
        <v>6034</v>
      </c>
      <c r="B13459" s="100" t="s">
        <v>14564</v>
      </c>
      <c r="C13459" s="99" t="s">
        <v>8438</v>
      </c>
      <c r="D13459" s="124">
        <v>21507</v>
      </c>
      <c r="E13459" s="157" t="e">
        <f>VLOOKUP(D13459,'SOAT LIQ'!$A$87:$C$3416,3,FALSE)</f>
        <v>#N/A</v>
      </c>
    </row>
    <row r="13460" spans="1:6" x14ac:dyDescent="0.25">
      <c r="A13460" t="s">
        <v>5509</v>
      </c>
      <c r="B13460" s="100" t="s">
        <v>14564</v>
      </c>
      <c r="C13460" s="99" t="s">
        <v>8438</v>
      </c>
      <c r="D13460" s="124">
        <v>21507</v>
      </c>
      <c r="E13460" s="157" t="e">
        <f>VLOOKUP(D13460,'SOAT LIQ'!$A$87:$C$3416,3,FALSE)</f>
        <v>#N/A</v>
      </c>
      <c r="F13460" t="s">
        <v>5509</v>
      </c>
    </row>
    <row r="13461" spans="1:6" x14ac:dyDescent="0.25">
      <c r="A13461" t="s">
        <v>6034</v>
      </c>
      <c r="B13461" s="100" t="s">
        <v>14566</v>
      </c>
      <c r="C13461" s="99" t="s">
        <v>14565</v>
      </c>
      <c r="D13461" s="124">
        <v>21701</v>
      </c>
      <c r="E13461" s="157" t="e">
        <f>VLOOKUP(D13461,'SOAT LIQ'!$A$87:$C$3416,3,FALSE)</f>
        <v>#N/A</v>
      </c>
    </row>
    <row r="13462" spans="1:6" x14ac:dyDescent="0.25">
      <c r="A13462" t="s">
        <v>6034</v>
      </c>
      <c r="B13462" s="100" t="s">
        <v>14568</v>
      </c>
      <c r="C13462" s="99" t="s">
        <v>14567</v>
      </c>
      <c r="D13462" s="124">
        <v>21704</v>
      </c>
      <c r="E13462" s="157" t="e">
        <f>VLOOKUP(D13462,'SOAT LIQ'!$A$87:$C$3416,3,FALSE)</f>
        <v>#N/A</v>
      </c>
    </row>
    <row r="13463" spans="1:6" x14ac:dyDescent="0.25">
      <c r="A13463" t="s">
        <v>6034</v>
      </c>
      <c r="B13463" s="100" t="s">
        <v>14570</v>
      </c>
      <c r="C13463" s="99" t="s">
        <v>14569</v>
      </c>
      <c r="D13463" s="124">
        <v>21705</v>
      </c>
      <c r="E13463" s="157" t="e">
        <f>VLOOKUP(D13463,'SOAT LIQ'!$A$87:$C$3416,3,FALSE)</f>
        <v>#N/A</v>
      </c>
    </row>
    <row r="13464" spans="1:6" x14ac:dyDescent="0.25">
      <c r="A13464" t="s">
        <v>6034</v>
      </c>
      <c r="B13464" s="100" t="s">
        <v>14572</v>
      </c>
      <c r="C13464" s="99" t="s">
        <v>14571</v>
      </c>
      <c r="D13464" s="124">
        <v>21707</v>
      </c>
      <c r="E13464" s="157" t="e">
        <f>VLOOKUP(D13464,'SOAT LIQ'!$A$87:$C$3416,3,FALSE)</f>
        <v>#N/A</v>
      </c>
    </row>
    <row r="13465" spans="1:6" x14ac:dyDescent="0.25">
      <c r="A13465" t="s">
        <v>6034</v>
      </c>
      <c r="B13465" s="100" t="s">
        <v>14574</v>
      </c>
      <c r="C13465" s="99" t="s">
        <v>14573</v>
      </c>
      <c r="D13465" s="124">
        <v>21723</v>
      </c>
      <c r="E13465" s="157" t="e">
        <f>VLOOKUP(D13465,'SOAT LIQ'!$A$87:$C$3416,3,FALSE)</f>
        <v>#N/A</v>
      </c>
    </row>
    <row r="13466" spans="1:6" x14ac:dyDescent="0.25">
      <c r="A13466" t="s">
        <v>6034</v>
      </c>
      <c r="B13466" s="100" t="s">
        <v>14576</v>
      </c>
      <c r="C13466" s="99" t="s">
        <v>14575</v>
      </c>
      <c r="D13466" s="124">
        <v>21706</v>
      </c>
      <c r="E13466" s="157" t="e">
        <f>VLOOKUP(D13466,'SOAT LIQ'!$A$87:$C$3416,3,FALSE)</f>
        <v>#N/A</v>
      </c>
    </row>
    <row r="13467" spans="1:6" x14ac:dyDescent="0.25">
      <c r="A13467" t="s">
        <v>6034</v>
      </c>
      <c r="B13467" s="100" t="s">
        <v>14578</v>
      </c>
      <c r="C13467" s="99" t="s">
        <v>14577</v>
      </c>
      <c r="D13467" s="124">
        <v>21706</v>
      </c>
      <c r="E13467" s="157" t="e">
        <f>VLOOKUP(D13467,'SOAT LIQ'!$A$87:$C$3416,3,FALSE)</f>
        <v>#N/A</v>
      </c>
    </row>
    <row r="13468" spans="1:6" x14ac:dyDescent="0.25">
      <c r="A13468" t="s">
        <v>6034</v>
      </c>
      <c r="B13468" s="100" t="s">
        <v>14579</v>
      </c>
      <c r="C13468" s="99" t="s">
        <v>14580</v>
      </c>
      <c r="D13468" s="124">
        <v>21706</v>
      </c>
      <c r="E13468" s="157" t="e">
        <f>VLOOKUP(D13468,'SOAT LIQ'!$A$87:$C$3416,3,FALSE)</f>
        <v>#N/A</v>
      </c>
    </row>
    <row r="13469" spans="1:6" x14ac:dyDescent="0.25">
      <c r="A13469" t="s">
        <v>6034</v>
      </c>
      <c r="B13469" s="100" t="s">
        <v>14581</v>
      </c>
      <c r="C13469" s="99" t="s">
        <v>14580</v>
      </c>
      <c r="D13469" s="124">
        <v>21717</v>
      </c>
      <c r="E13469" s="157" t="e">
        <f>VLOOKUP(D13469,'SOAT LIQ'!$A$87:$C$3416,3,FALSE)</f>
        <v>#N/A</v>
      </c>
    </row>
    <row r="13470" spans="1:6" x14ac:dyDescent="0.25">
      <c r="A13470" t="s">
        <v>6034</v>
      </c>
      <c r="B13470" s="100" t="s">
        <v>14583</v>
      </c>
      <c r="C13470" s="99" t="s">
        <v>14582</v>
      </c>
      <c r="D13470" s="124">
        <v>21710</v>
      </c>
      <c r="E13470" s="157" t="e">
        <f>VLOOKUP(D13470,'SOAT LIQ'!$A$87:$C$3416,3,FALSE)</f>
        <v>#N/A</v>
      </c>
    </row>
    <row r="13471" spans="1:6" x14ac:dyDescent="0.25">
      <c r="A13471" t="s">
        <v>6034</v>
      </c>
      <c r="B13471" s="100" t="s">
        <v>14585</v>
      </c>
      <c r="C13471" s="99" t="s">
        <v>14584</v>
      </c>
      <c r="D13471" s="124">
        <v>21710</v>
      </c>
      <c r="E13471" s="157" t="e">
        <f>VLOOKUP(D13471,'SOAT LIQ'!$A$87:$C$3416,3,FALSE)</f>
        <v>#N/A</v>
      </c>
    </row>
    <row r="13472" spans="1:6" x14ac:dyDescent="0.25">
      <c r="A13472" t="s">
        <v>6034</v>
      </c>
      <c r="B13472" s="100" t="s">
        <v>14586</v>
      </c>
      <c r="C13472" s="100"/>
      <c r="D13472" s="124"/>
      <c r="E13472" s="157" t="e">
        <f>VLOOKUP(D13472,'SOAT LIQ'!$A$87:$C$3416,3,FALSE)</f>
        <v>#N/A</v>
      </c>
    </row>
    <row r="13473" spans="1:5" x14ac:dyDescent="0.25">
      <c r="A13473" t="s">
        <v>6034</v>
      </c>
      <c r="B13473" s="100" t="s">
        <v>14588</v>
      </c>
      <c r="C13473" s="99" t="s">
        <v>14587</v>
      </c>
      <c r="D13473" s="124">
        <v>21708</v>
      </c>
      <c r="E13473" s="157" t="e">
        <f>VLOOKUP(D13473,'SOAT LIQ'!$A$87:$C$3416,3,FALSE)</f>
        <v>#N/A</v>
      </c>
    </row>
    <row r="13474" spans="1:5" x14ac:dyDescent="0.25">
      <c r="A13474" t="s">
        <v>6034</v>
      </c>
      <c r="B13474" s="100" t="s">
        <v>14590</v>
      </c>
      <c r="C13474" s="99" t="s">
        <v>14589</v>
      </c>
      <c r="D13474" s="124">
        <v>21709</v>
      </c>
      <c r="E13474" s="157" t="e">
        <f>VLOOKUP(D13474,'SOAT LIQ'!$A$87:$C$3416,3,FALSE)</f>
        <v>#N/A</v>
      </c>
    </row>
    <row r="13475" spans="1:5" x14ac:dyDescent="0.25">
      <c r="A13475" t="s">
        <v>6034</v>
      </c>
      <c r="B13475" s="100" t="s">
        <v>14591</v>
      </c>
      <c r="C13475" s="100"/>
      <c r="D13475" s="124"/>
      <c r="E13475" s="157" t="e">
        <f>VLOOKUP(D13475,'SOAT LIQ'!$A$87:$C$3416,3,FALSE)</f>
        <v>#N/A</v>
      </c>
    </row>
    <row r="13476" spans="1:5" x14ac:dyDescent="0.25">
      <c r="A13476" t="s">
        <v>6034</v>
      </c>
      <c r="B13476" s="100" t="s">
        <v>14592</v>
      </c>
      <c r="C13476" s="100"/>
      <c r="D13476" s="124"/>
      <c r="E13476" s="157" t="e">
        <f>VLOOKUP(D13476,'SOAT LIQ'!$A$87:$C$3416,3,FALSE)</f>
        <v>#N/A</v>
      </c>
    </row>
    <row r="13477" spans="1:5" x14ac:dyDescent="0.25">
      <c r="A13477" t="s">
        <v>6034</v>
      </c>
      <c r="B13477" s="100" t="s">
        <v>14593</v>
      </c>
      <c r="C13477" s="100"/>
      <c r="D13477" s="124"/>
      <c r="E13477" s="157" t="e">
        <f>VLOOKUP(D13477,'SOAT LIQ'!$A$87:$C$3416,3,FALSE)</f>
        <v>#N/A</v>
      </c>
    </row>
    <row r="13478" spans="1:5" x14ac:dyDescent="0.25">
      <c r="A13478" t="s">
        <v>6034</v>
      </c>
      <c r="B13478" s="100" t="s">
        <v>14594</v>
      </c>
      <c r="C13478" s="100"/>
      <c r="D13478" s="124"/>
      <c r="E13478" s="157" t="e">
        <f>VLOOKUP(D13478,'SOAT LIQ'!$A$87:$C$3416,3,FALSE)</f>
        <v>#N/A</v>
      </c>
    </row>
    <row r="13479" spans="1:5" x14ac:dyDescent="0.25">
      <c r="A13479" t="s">
        <v>6034</v>
      </c>
      <c r="B13479" s="100" t="s">
        <v>14595</v>
      </c>
      <c r="C13479" s="100"/>
      <c r="D13479" s="124"/>
      <c r="E13479" s="157" t="e">
        <f>VLOOKUP(D13479,'SOAT LIQ'!$A$87:$C$3416,3,FALSE)</f>
        <v>#N/A</v>
      </c>
    </row>
    <row r="13480" spans="1:5" x14ac:dyDescent="0.25">
      <c r="A13480" t="s">
        <v>6034</v>
      </c>
      <c r="B13480" s="100" t="s">
        <v>14596</v>
      </c>
      <c r="C13480" s="99" t="s">
        <v>14309</v>
      </c>
      <c r="D13480" s="124">
        <v>21712</v>
      </c>
      <c r="E13480" s="157" t="e">
        <f>VLOOKUP(D13480,'SOAT LIQ'!$A$87:$C$3416,3,FALSE)</f>
        <v>#N/A</v>
      </c>
    </row>
    <row r="13481" spans="1:5" x14ac:dyDescent="0.25">
      <c r="A13481" t="s">
        <v>6034</v>
      </c>
      <c r="B13481" s="100" t="s">
        <v>14597</v>
      </c>
      <c r="C13481" s="99" t="s">
        <v>14309</v>
      </c>
      <c r="D13481" s="124">
        <v>21722</v>
      </c>
      <c r="E13481" s="157" t="e">
        <f>VLOOKUP(D13481,'SOAT LIQ'!$A$87:$C$3416,3,FALSE)</f>
        <v>#N/A</v>
      </c>
    </row>
    <row r="13482" spans="1:5" x14ac:dyDescent="0.25">
      <c r="A13482" t="s">
        <v>6034</v>
      </c>
      <c r="B13482" s="100" t="s">
        <v>14599</v>
      </c>
      <c r="C13482" s="99" t="s">
        <v>14598</v>
      </c>
      <c r="D13482" s="124">
        <v>21712</v>
      </c>
      <c r="E13482" s="157" t="e">
        <f>VLOOKUP(D13482,'SOAT LIQ'!$A$87:$C$3416,3,FALSE)</f>
        <v>#N/A</v>
      </c>
    </row>
    <row r="13483" spans="1:5" x14ac:dyDescent="0.25">
      <c r="A13483" t="s">
        <v>6034</v>
      </c>
      <c r="B13483" s="100" t="s">
        <v>14601</v>
      </c>
      <c r="C13483" s="99" t="s">
        <v>14600</v>
      </c>
      <c r="D13483" s="124">
        <v>21713</v>
      </c>
      <c r="E13483" s="157" t="e">
        <f>VLOOKUP(D13483,'SOAT LIQ'!$A$87:$C$3416,3,FALSE)</f>
        <v>#N/A</v>
      </c>
    </row>
    <row r="13484" spans="1:5" x14ac:dyDescent="0.25">
      <c r="A13484" t="s">
        <v>6034</v>
      </c>
      <c r="B13484" s="100" t="s">
        <v>14602</v>
      </c>
      <c r="C13484" s="99" t="s">
        <v>4413</v>
      </c>
      <c r="D13484" s="124">
        <v>21715</v>
      </c>
      <c r="E13484" s="157" t="e">
        <f>VLOOKUP(D13484,'SOAT LIQ'!$A$87:$C$3416,3,FALSE)</f>
        <v>#N/A</v>
      </c>
    </row>
    <row r="13485" spans="1:5" x14ac:dyDescent="0.25">
      <c r="A13485" t="s">
        <v>6034</v>
      </c>
      <c r="B13485" s="100" t="s">
        <v>14604</v>
      </c>
      <c r="C13485" s="99" t="s">
        <v>14603</v>
      </c>
      <c r="D13485" s="124">
        <v>21715</v>
      </c>
      <c r="E13485" s="157" t="e">
        <f>VLOOKUP(D13485,'SOAT LIQ'!$A$87:$C$3416,3,FALSE)</f>
        <v>#N/A</v>
      </c>
    </row>
    <row r="13486" spans="1:5" x14ac:dyDescent="0.25">
      <c r="A13486" t="s">
        <v>6034</v>
      </c>
      <c r="B13486" s="100" t="s">
        <v>14605</v>
      </c>
      <c r="C13486" s="99" t="s">
        <v>14606</v>
      </c>
      <c r="D13486" s="124">
        <v>21714</v>
      </c>
      <c r="E13486" s="157" t="e">
        <f>VLOOKUP(D13486,'SOAT LIQ'!$A$87:$C$3416,3,FALSE)</f>
        <v>#N/A</v>
      </c>
    </row>
    <row r="13487" spans="1:5" x14ac:dyDescent="0.25">
      <c r="A13487" t="s">
        <v>6034</v>
      </c>
      <c r="B13487" s="100" t="s">
        <v>14607</v>
      </c>
      <c r="C13487" s="99" t="s">
        <v>14608</v>
      </c>
      <c r="D13487" s="124">
        <v>21715</v>
      </c>
      <c r="E13487" s="157" t="e">
        <f>VLOOKUP(D13487,'SOAT LIQ'!$A$87:$C$3416,3,FALSE)</f>
        <v>#N/A</v>
      </c>
    </row>
    <row r="13488" spans="1:5" x14ac:dyDescent="0.25">
      <c r="A13488" t="s">
        <v>6034</v>
      </c>
      <c r="B13488" s="100" t="s">
        <v>14609</v>
      </c>
      <c r="C13488" s="99" t="s">
        <v>14610</v>
      </c>
      <c r="D13488" s="124">
        <v>21306</v>
      </c>
      <c r="E13488" s="157" t="e">
        <f>VLOOKUP(D13488,'SOAT LIQ'!$A$87:$C$3416,3,FALSE)</f>
        <v>#N/A</v>
      </c>
    </row>
    <row r="13489" spans="1:5" x14ac:dyDescent="0.25">
      <c r="A13489" t="s">
        <v>6034</v>
      </c>
      <c r="B13489" s="100" t="s">
        <v>14611</v>
      </c>
      <c r="C13489" s="100"/>
      <c r="D13489" s="124"/>
      <c r="E13489" s="157" t="e">
        <f>VLOOKUP(D13489,'SOAT LIQ'!$A$87:$C$3416,3,FALSE)</f>
        <v>#N/A</v>
      </c>
    </row>
    <row r="13490" spans="1:5" x14ac:dyDescent="0.25">
      <c r="A13490" t="s">
        <v>6034</v>
      </c>
      <c r="B13490" s="100" t="s">
        <v>14612</v>
      </c>
      <c r="C13490" s="99" t="s">
        <v>14608</v>
      </c>
      <c r="D13490" s="124">
        <v>21714</v>
      </c>
      <c r="E13490" s="157" t="e">
        <f>VLOOKUP(D13490,'SOAT LIQ'!$A$87:$C$3416,3,FALSE)</f>
        <v>#N/A</v>
      </c>
    </row>
    <row r="13491" spans="1:5" x14ac:dyDescent="0.25">
      <c r="A13491" t="s">
        <v>6034</v>
      </c>
      <c r="B13491" s="100" t="s">
        <v>14614</v>
      </c>
      <c r="C13491" s="99" t="s">
        <v>14613</v>
      </c>
      <c r="D13491" s="124">
        <v>21716</v>
      </c>
      <c r="E13491" s="157" t="e">
        <f>VLOOKUP(D13491,'SOAT LIQ'!$A$87:$C$3416,3,FALSE)</f>
        <v>#N/A</v>
      </c>
    </row>
    <row r="13492" spans="1:5" x14ac:dyDescent="0.25">
      <c r="A13492" t="s">
        <v>6034</v>
      </c>
      <c r="B13492" s="100" t="s">
        <v>14615</v>
      </c>
      <c r="C13492" s="99" t="s">
        <v>14606</v>
      </c>
      <c r="D13492" s="124">
        <v>21716</v>
      </c>
      <c r="E13492" s="157" t="e">
        <f>VLOOKUP(D13492,'SOAT LIQ'!$A$87:$C$3416,3,FALSE)</f>
        <v>#N/A</v>
      </c>
    </row>
    <row r="13493" spans="1:5" x14ac:dyDescent="0.25">
      <c r="A13493" t="s">
        <v>6034</v>
      </c>
      <c r="B13493" s="100" t="s">
        <v>14617</v>
      </c>
      <c r="C13493" s="99" t="s">
        <v>14616</v>
      </c>
      <c r="D13493" s="124">
        <v>21720</v>
      </c>
      <c r="E13493" s="157" t="e">
        <f>VLOOKUP(D13493,'SOAT LIQ'!$A$87:$C$3416,3,FALSE)</f>
        <v>#N/A</v>
      </c>
    </row>
    <row r="13494" spans="1:5" x14ac:dyDescent="0.25">
      <c r="A13494" t="s">
        <v>6034</v>
      </c>
      <c r="B13494" s="100" t="s">
        <v>14619</v>
      </c>
      <c r="C13494" s="99" t="s">
        <v>14618</v>
      </c>
      <c r="D13494" s="124">
        <v>21720</v>
      </c>
      <c r="E13494" s="157" t="e">
        <f>VLOOKUP(D13494,'SOAT LIQ'!$A$87:$C$3416,3,FALSE)</f>
        <v>#N/A</v>
      </c>
    </row>
    <row r="13495" spans="1:5" x14ac:dyDescent="0.25">
      <c r="A13495" t="s">
        <v>6034</v>
      </c>
      <c r="B13495" s="100" t="s">
        <v>14620</v>
      </c>
      <c r="C13495" s="100"/>
      <c r="D13495" s="124"/>
      <c r="E13495" s="157" t="e">
        <f>VLOOKUP(D13495,'SOAT LIQ'!$A$87:$C$3416,3,FALSE)</f>
        <v>#N/A</v>
      </c>
    </row>
    <row r="13496" spans="1:5" x14ac:dyDescent="0.25">
      <c r="A13496" t="s">
        <v>6034</v>
      </c>
      <c r="B13496" s="100" t="s">
        <v>14621</v>
      </c>
      <c r="C13496" s="100"/>
      <c r="D13496" s="124"/>
      <c r="E13496" s="157" t="e">
        <f>VLOOKUP(D13496,'SOAT LIQ'!$A$87:$C$3416,3,FALSE)</f>
        <v>#N/A</v>
      </c>
    </row>
    <row r="13497" spans="1:5" x14ac:dyDescent="0.25">
      <c r="A13497" t="s">
        <v>6034</v>
      </c>
      <c r="B13497" s="100" t="s">
        <v>14622</v>
      </c>
      <c r="C13497" s="99" t="s">
        <v>14623</v>
      </c>
      <c r="D13497" s="124">
        <v>21722</v>
      </c>
      <c r="E13497" s="157" t="e">
        <f>VLOOKUP(D13497,'SOAT LIQ'!$A$87:$C$3416,3,FALSE)</f>
        <v>#N/A</v>
      </c>
    </row>
    <row r="13498" spans="1:5" x14ac:dyDescent="0.25">
      <c r="A13498" t="s">
        <v>6034</v>
      </c>
      <c r="B13498" s="100" t="s">
        <v>14624</v>
      </c>
      <c r="C13498" s="99" t="s">
        <v>14623</v>
      </c>
      <c r="D13498" s="124">
        <v>21722</v>
      </c>
      <c r="E13498" s="157" t="e">
        <f>VLOOKUP(D13498,'SOAT LIQ'!$A$87:$C$3416,3,FALSE)</f>
        <v>#N/A</v>
      </c>
    </row>
    <row r="13499" spans="1:5" x14ac:dyDescent="0.25">
      <c r="A13499" t="s">
        <v>6034</v>
      </c>
      <c r="B13499" s="100" t="s">
        <v>14625</v>
      </c>
      <c r="C13499" s="99" t="s">
        <v>14623</v>
      </c>
      <c r="D13499" s="124">
        <v>21722</v>
      </c>
      <c r="E13499" s="157" t="e">
        <f>VLOOKUP(D13499,'SOAT LIQ'!$A$87:$C$3416,3,FALSE)</f>
        <v>#N/A</v>
      </c>
    </row>
    <row r="13500" spans="1:5" x14ac:dyDescent="0.25">
      <c r="A13500" t="s">
        <v>6034</v>
      </c>
      <c r="B13500" s="100" t="s">
        <v>14626</v>
      </c>
      <c r="C13500" s="100"/>
      <c r="D13500" s="124"/>
      <c r="E13500" s="157" t="e">
        <f>VLOOKUP(D13500,'SOAT LIQ'!$A$87:$C$3416,3,FALSE)</f>
        <v>#N/A</v>
      </c>
    </row>
    <row r="13501" spans="1:5" x14ac:dyDescent="0.25">
      <c r="A13501" t="s">
        <v>6034</v>
      </c>
      <c r="B13501" s="100" t="s">
        <v>14627</v>
      </c>
      <c r="C13501" s="100"/>
      <c r="D13501" s="124"/>
      <c r="E13501" s="157" t="e">
        <f>VLOOKUP(D13501,'SOAT LIQ'!$A$87:$C$3416,3,FALSE)</f>
        <v>#N/A</v>
      </c>
    </row>
    <row r="13502" spans="1:5" x14ac:dyDescent="0.25">
      <c r="A13502" t="s">
        <v>6034</v>
      </c>
      <c r="B13502" s="100" t="s">
        <v>14628</v>
      </c>
      <c r="C13502" s="100"/>
      <c r="D13502" s="124"/>
      <c r="E13502" s="157" t="e">
        <f>VLOOKUP(D13502,'SOAT LIQ'!$A$87:$C$3416,3,FALSE)</f>
        <v>#N/A</v>
      </c>
    </row>
    <row r="13503" spans="1:5" x14ac:dyDescent="0.25">
      <c r="A13503" t="s">
        <v>6034</v>
      </c>
      <c r="B13503" s="100" t="s">
        <v>14629</v>
      </c>
      <c r="C13503" s="100"/>
      <c r="D13503" s="124"/>
      <c r="E13503" s="157" t="e">
        <f>VLOOKUP(D13503,'SOAT LIQ'!$A$87:$C$3416,3,FALSE)</f>
        <v>#N/A</v>
      </c>
    </row>
    <row r="13504" spans="1:5" x14ac:dyDescent="0.25">
      <c r="A13504" t="s">
        <v>6034</v>
      </c>
      <c r="B13504" s="100" t="s">
        <v>14630</v>
      </c>
      <c r="C13504" s="100"/>
      <c r="D13504" s="124"/>
      <c r="E13504" s="157" t="e">
        <f>VLOOKUP(D13504,'SOAT LIQ'!$A$87:$C$3416,3,FALSE)</f>
        <v>#N/A</v>
      </c>
    </row>
    <row r="13505" spans="1:5" x14ac:dyDescent="0.25">
      <c r="A13505" t="s">
        <v>6034</v>
      </c>
      <c r="B13505" s="100" t="s">
        <v>14631</v>
      </c>
      <c r="C13505" s="100"/>
      <c r="D13505" s="124"/>
      <c r="E13505" s="157" t="e">
        <f>VLOOKUP(D13505,'SOAT LIQ'!$A$87:$C$3416,3,FALSE)</f>
        <v>#N/A</v>
      </c>
    </row>
    <row r="13506" spans="1:5" x14ac:dyDescent="0.25">
      <c r="A13506" t="s">
        <v>6034</v>
      </c>
      <c r="B13506" s="100" t="s">
        <v>14632</v>
      </c>
      <c r="C13506" s="100"/>
      <c r="D13506" s="124"/>
      <c r="E13506" s="157" t="e">
        <f>VLOOKUP(D13506,'SOAT LIQ'!$A$87:$C$3416,3,FALSE)</f>
        <v>#N/A</v>
      </c>
    </row>
    <row r="13507" spans="1:5" x14ac:dyDescent="0.25">
      <c r="A13507" t="s">
        <v>6034</v>
      </c>
      <c r="B13507" s="100" t="s">
        <v>14633</v>
      </c>
      <c r="C13507" s="100"/>
      <c r="D13507" s="124"/>
      <c r="E13507" s="157" t="e">
        <f>VLOOKUP(D13507,'SOAT LIQ'!$A$87:$C$3416,3,FALSE)</f>
        <v>#N/A</v>
      </c>
    </row>
    <row r="13508" spans="1:5" x14ac:dyDescent="0.25">
      <c r="A13508" t="s">
        <v>6034</v>
      </c>
      <c r="B13508" s="100" t="s">
        <v>14634</v>
      </c>
      <c r="C13508" s="100"/>
      <c r="D13508" s="124"/>
      <c r="E13508" s="157" t="e">
        <f>VLOOKUP(D13508,'SOAT LIQ'!$A$87:$C$3416,3,FALSE)</f>
        <v>#N/A</v>
      </c>
    </row>
    <row r="13509" spans="1:5" x14ac:dyDescent="0.25">
      <c r="A13509" t="s">
        <v>6034</v>
      </c>
      <c r="B13509" s="100" t="s">
        <v>14635</v>
      </c>
      <c r="C13509" s="100"/>
      <c r="D13509" s="124"/>
      <c r="E13509" s="157" t="e">
        <f>VLOOKUP(D13509,'SOAT LIQ'!$A$87:$C$3416,3,FALSE)</f>
        <v>#N/A</v>
      </c>
    </row>
    <row r="13510" spans="1:5" x14ac:dyDescent="0.25">
      <c r="A13510" t="s">
        <v>6034</v>
      </c>
      <c r="B13510" s="100" t="s">
        <v>14636</v>
      </c>
      <c r="C13510" s="100"/>
      <c r="D13510" s="124"/>
      <c r="E13510" s="157" t="e">
        <f>VLOOKUP(D13510,'SOAT LIQ'!$A$87:$C$3416,3,FALSE)</f>
        <v>#N/A</v>
      </c>
    </row>
    <row r="13511" spans="1:5" x14ac:dyDescent="0.25">
      <c r="A13511" t="s">
        <v>6034</v>
      </c>
      <c r="B13511" s="100" t="s">
        <v>14637</v>
      </c>
      <c r="C13511" s="100"/>
      <c r="D13511" s="124"/>
      <c r="E13511" s="157" t="e">
        <f>VLOOKUP(D13511,'SOAT LIQ'!$A$87:$C$3416,3,FALSE)</f>
        <v>#N/A</v>
      </c>
    </row>
    <row r="13512" spans="1:5" x14ac:dyDescent="0.25">
      <c r="A13512" t="s">
        <v>6034</v>
      </c>
      <c r="B13512" s="100" t="s">
        <v>14638</v>
      </c>
      <c r="C13512" s="100"/>
      <c r="D13512" s="124"/>
      <c r="E13512" s="157" t="e">
        <f>VLOOKUP(D13512,'SOAT LIQ'!$A$87:$C$3416,3,FALSE)</f>
        <v>#N/A</v>
      </c>
    </row>
    <row r="13513" spans="1:5" x14ac:dyDescent="0.25">
      <c r="A13513" t="s">
        <v>6034</v>
      </c>
      <c r="B13513" s="100" t="s">
        <v>14639</v>
      </c>
      <c r="C13513" s="100"/>
      <c r="D13513" s="124"/>
      <c r="E13513" s="157" t="e">
        <f>VLOOKUP(D13513,'SOAT LIQ'!$A$87:$C$3416,3,FALSE)</f>
        <v>#N/A</v>
      </c>
    </row>
    <row r="13514" spans="1:5" x14ac:dyDescent="0.25">
      <c r="A13514" t="s">
        <v>6034</v>
      </c>
      <c r="B13514" s="100" t="s">
        <v>14640</v>
      </c>
      <c r="C13514" s="100"/>
      <c r="D13514" s="124"/>
      <c r="E13514" s="157" t="e">
        <f>VLOOKUP(D13514,'SOAT LIQ'!$A$87:$C$3416,3,FALSE)</f>
        <v>#N/A</v>
      </c>
    </row>
    <row r="13515" spans="1:5" x14ac:dyDescent="0.25">
      <c r="A13515" t="s">
        <v>6034</v>
      </c>
      <c r="B13515" s="100" t="s">
        <v>14641</v>
      </c>
      <c r="C13515" s="100"/>
      <c r="D13515" s="124"/>
      <c r="E13515" s="157" t="e">
        <f>VLOOKUP(D13515,'SOAT LIQ'!$A$87:$C$3416,3,FALSE)</f>
        <v>#N/A</v>
      </c>
    </row>
    <row r="13516" spans="1:5" x14ac:dyDescent="0.25">
      <c r="A13516" t="s">
        <v>6034</v>
      </c>
      <c r="B13516" s="100" t="s">
        <v>14642</v>
      </c>
      <c r="C13516" s="100"/>
      <c r="D13516" s="124"/>
      <c r="E13516" s="157" t="e">
        <f>VLOOKUP(D13516,'SOAT LIQ'!$A$87:$C$3416,3,FALSE)</f>
        <v>#N/A</v>
      </c>
    </row>
    <row r="13517" spans="1:5" x14ac:dyDescent="0.25">
      <c r="A13517" t="s">
        <v>6034</v>
      </c>
      <c r="B13517" s="100" t="s">
        <v>14643</v>
      </c>
      <c r="C13517" s="100"/>
      <c r="D13517" s="124"/>
      <c r="E13517" s="157" t="e">
        <f>VLOOKUP(D13517,'SOAT LIQ'!$A$87:$C$3416,3,FALSE)</f>
        <v>#N/A</v>
      </c>
    </row>
    <row r="13518" spans="1:5" x14ac:dyDescent="0.25">
      <c r="A13518" t="s">
        <v>6034</v>
      </c>
      <c r="B13518" s="100" t="s">
        <v>14644</v>
      </c>
      <c r="C13518" s="100"/>
      <c r="D13518" s="124"/>
      <c r="E13518" s="157" t="e">
        <f>VLOOKUP(D13518,'SOAT LIQ'!$A$87:$C$3416,3,FALSE)</f>
        <v>#N/A</v>
      </c>
    </row>
    <row r="13519" spans="1:5" x14ac:dyDescent="0.25">
      <c r="A13519" t="s">
        <v>6034</v>
      </c>
      <c r="B13519" s="100" t="s">
        <v>14645</v>
      </c>
      <c r="C13519" s="100"/>
      <c r="D13519" s="124"/>
      <c r="E13519" s="157" t="e">
        <f>VLOOKUP(D13519,'SOAT LIQ'!$A$87:$C$3416,3,FALSE)</f>
        <v>#N/A</v>
      </c>
    </row>
    <row r="13520" spans="1:5" x14ac:dyDescent="0.25">
      <c r="A13520" t="s">
        <v>6034</v>
      </c>
      <c r="B13520" s="100" t="s">
        <v>14646</v>
      </c>
      <c r="C13520" s="100"/>
      <c r="D13520" s="124"/>
      <c r="E13520" s="157" t="e">
        <f>VLOOKUP(D13520,'SOAT LIQ'!$A$87:$C$3416,3,FALSE)</f>
        <v>#N/A</v>
      </c>
    </row>
    <row r="13521" spans="1:5" x14ac:dyDescent="0.25">
      <c r="A13521" t="s">
        <v>6034</v>
      </c>
      <c r="B13521" s="100" t="s">
        <v>14647</v>
      </c>
      <c r="C13521" s="100"/>
      <c r="D13521" s="124"/>
      <c r="E13521" s="157" t="e">
        <f>VLOOKUP(D13521,'SOAT LIQ'!$A$87:$C$3416,3,FALSE)</f>
        <v>#N/A</v>
      </c>
    </row>
    <row r="13522" spans="1:5" x14ac:dyDescent="0.25">
      <c r="A13522" t="s">
        <v>6034</v>
      </c>
      <c r="B13522" s="100" t="s">
        <v>14648</v>
      </c>
      <c r="C13522" s="100"/>
      <c r="D13522" s="124"/>
      <c r="E13522" s="157" t="e">
        <f>VLOOKUP(D13522,'SOAT LIQ'!$A$87:$C$3416,3,FALSE)</f>
        <v>#N/A</v>
      </c>
    </row>
    <row r="13523" spans="1:5" x14ac:dyDescent="0.25">
      <c r="A13523" t="s">
        <v>6034</v>
      </c>
      <c r="B13523" s="100" t="s">
        <v>14649</v>
      </c>
      <c r="C13523" s="100"/>
      <c r="D13523" s="124"/>
      <c r="E13523" s="157" t="e">
        <f>VLOOKUP(D13523,'SOAT LIQ'!$A$87:$C$3416,3,FALSE)</f>
        <v>#N/A</v>
      </c>
    </row>
    <row r="13524" spans="1:5" x14ac:dyDescent="0.25">
      <c r="A13524" t="s">
        <v>6034</v>
      </c>
      <c r="B13524" s="100" t="s">
        <v>14650</v>
      </c>
      <c r="C13524" s="100"/>
      <c r="D13524" s="124"/>
      <c r="E13524" s="157" t="e">
        <f>VLOOKUP(D13524,'SOAT LIQ'!$A$87:$C$3416,3,FALSE)</f>
        <v>#N/A</v>
      </c>
    </row>
    <row r="13525" spans="1:5" x14ac:dyDescent="0.25">
      <c r="A13525" t="s">
        <v>6034</v>
      </c>
      <c r="B13525" s="100" t="s">
        <v>14651</v>
      </c>
      <c r="C13525" s="100"/>
      <c r="D13525" s="124"/>
      <c r="E13525" s="157" t="e">
        <f>VLOOKUP(D13525,'SOAT LIQ'!$A$87:$C$3416,3,FALSE)</f>
        <v>#N/A</v>
      </c>
    </row>
    <row r="13526" spans="1:5" x14ac:dyDescent="0.25">
      <c r="A13526" t="s">
        <v>6034</v>
      </c>
      <c r="B13526" s="100" t="s">
        <v>14652</v>
      </c>
      <c r="C13526" s="100"/>
      <c r="D13526" s="124"/>
      <c r="E13526" s="157" t="e">
        <f>VLOOKUP(D13526,'SOAT LIQ'!$A$87:$C$3416,3,FALSE)</f>
        <v>#N/A</v>
      </c>
    </row>
    <row r="13527" spans="1:5" x14ac:dyDescent="0.25">
      <c r="A13527" t="s">
        <v>6034</v>
      </c>
      <c r="B13527" s="100" t="s">
        <v>14653</v>
      </c>
      <c r="C13527" s="99" t="s">
        <v>14623</v>
      </c>
      <c r="D13527" s="124">
        <v>21722</v>
      </c>
      <c r="E13527" s="157" t="e">
        <f>VLOOKUP(D13527,'SOAT LIQ'!$A$87:$C$3416,3,FALSE)</f>
        <v>#N/A</v>
      </c>
    </row>
    <row r="13528" spans="1:5" x14ac:dyDescent="0.25">
      <c r="A13528" t="s">
        <v>6034</v>
      </c>
      <c r="B13528" s="100" t="s">
        <v>14654</v>
      </c>
      <c r="C13528" s="99" t="s">
        <v>14623</v>
      </c>
      <c r="D13528" s="124">
        <v>21722</v>
      </c>
      <c r="E13528" s="157" t="e">
        <f>VLOOKUP(D13528,'SOAT LIQ'!$A$87:$C$3416,3,FALSE)</f>
        <v>#N/A</v>
      </c>
    </row>
    <row r="13529" spans="1:5" x14ac:dyDescent="0.25">
      <c r="A13529" t="s">
        <v>6034</v>
      </c>
      <c r="B13529" s="100" t="s">
        <v>14656</v>
      </c>
      <c r="C13529" s="99" t="s">
        <v>14655</v>
      </c>
      <c r="D13529" s="124">
        <v>21125</v>
      </c>
      <c r="E13529" s="157" t="e">
        <f>VLOOKUP(D13529,'SOAT LIQ'!$A$87:$C$3416,3,FALSE)</f>
        <v>#N/A</v>
      </c>
    </row>
    <row r="13530" spans="1:5" x14ac:dyDescent="0.25">
      <c r="A13530" t="s">
        <v>6034</v>
      </c>
      <c r="B13530" s="100" t="s">
        <v>14658</v>
      </c>
      <c r="C13530" s="99" t="s">
        <v>14657</v>
      </c>
      <c r="D13530" s="124">
        <v>21721</v>
      </c>
      <c r="E13530" s="157" t="e">
        <f>VLOOKUP(D13530,'SOAT LIQ'!$A$87:$C$3416,3,FALSE)</f>
        <v>#N/A</v>
      </c>
    </row>
    <row r="13531" spans="1:5" x14ac:dyDescent="0.25">
      <c r="A13531" t="s">
        <v>6034</v>
      </c>
      <c r="B13531" s="100" t="s">
        <v>14659</v>
      </c>
      <c r="C13531" s="100"/>
      <c r="D13531" s="124"/>
      <c r="E13531" s="157" t="e">
        <f>VLOOKUP(D13531,'SOAT LIQ'!$A$87:$C$3416,3,FALSE)</f>
        <v>#N/A</v>
      </c>
    </row>
    <row r="13532" spans="1:5" x14ac:dyDescent="0.25">
      <c r="A13532" t="s">
        <v>6034</v>
      </c>
      <c r="B13532" s="100" t="s">
        <v>14660</v>
      </c>
      <c r="C13532" s="100"/>
      <c r="D13532" s="124"/>
      <c r="E13532" s="157" t="e">
        <f>VLOOKUP(D13532,'SOAT LIQ'!$A$87:$C$3416,3,FALSE)</f>
        <v>#N/A</v>
      </c>
    </row>
    <row r="13533" spans="1:5" x14ac:dyDescent="0.25">
      <c r="A13533" t="s">
        <v>6034</v>
      </c>
      <c r="B13533" s="100" t="s">
        <v>14661</v>
      </c>
      <c r="C13533" s="100"/>
      <c r="D13533" s="124"/>
      <c r="E13533" s="157" t="e">
        <f>VLOOKUP(D13533,'SOAT LIQ'!$A$87:$C$3416,3,FALSE)</f>
        <v>#N/A</v>
      </c>
    </row>
    <row r="13534" spans="1:5" x14ac:dyDescent="0.25">
      <c r="A13534" t="s">
        <v>9851</v>
      </c>
      <c r="B13534" s="100" t="s">
        <v>14663</v>
      </c>
      <c r="C13534" s="99" t="s">
        <v>14662</v>
      </c>
      <c r="D13534" s="124">
        <v>31116</v>
      </c>
      <c r="E13534" s="157" t="e">
        <f>VLOOKUP(D13534,'SOAT LIQ'!$A$87:$C$3416,3,FALSE)</f>
        <v>#N/A</v>
      </c>
    </row>
    <row r="13535" spans="1:5" x14ac:dyDescent="0.25">
      <c r="A13535" t="s">
        <v>9851</v>
      </c>
      <c r="B13535" s="100" t="s">
        <v>14665</v>
      </c>
      <c r="C13535" s="99" t="s">
        <v>14664</v>
      </c>
      <c r="D13535" s="124">
        <v>31116</v>
      </c>
      <c r="E13535" s="157" t="e">
        <f>VLOOKUP(D13535,'SOAT LIQ'!$A$87:$C$3416,3,FALSE)</f>
        <v>#N/A</v>
      </c>
    </row>
    <row r="13536" spans="1:5" x14ac:dyDescent="0.25">
      <c r="A13536" t="s">
        <v>9851</v>
      </c>
      <c r="B13536" s="100" t="s">
        <v>14666</v>
      </c>
      <c r="C13536" s="99" t="s">
        <v>14667</v>
      </c>
      <c r="D13536" s="124">
        <v>31112</v>
      </c>
      <c r="E13536" s="157" t="e">
        <f>VLOOKUP(D13536,'SOAT LIQ'!$A$87:$C$3416,3,FALSE)</f>
        <v>#N/A</v>
      </c>
    </row>
    <row r="13537" spans="1:6" x14ac:dyDescent="0.25">
      <c r="A13537" t="s">
        <v>9851</v>
      </c>
      <c r="B13537" s="100" t="s">
        <v>14669</v>
      </c>
      <c r="C13537" s="99" t="s">
        <v>14668</v>
      </c>
      <c r="D13537" s="124">
        <v>31112</v>
      </c>
      <c r="E13537" s="157" t="e">
        <f>VLOOKUP(D13537,'SOAT LIQ'!$A$87:$C$3416,3,FALSE)</f>
        <v>#N/A</v>
      </c>
    </row>
    <row r="13538" spans="1:6" x14ac:dyDescent="0.25">
      <c r="A13538" t="s">
        <v>9851</v>
      </c>
      <c r="B13538" s="100" t="s">
        <v>14670</v>
      </c>
      <c r="C13538" s="99" t="s">
        <v>14671</v>
      </c>
      <c r="D13538" s="124">
        <v>31112</v>
      </c>
      <c r="E13538" s="157" t="e">
        <f>VLOOKUP(D13538,'SOAT LIQ'!$A$87:$C$3416,3,FALSE)</f>
        <v>#N/A</v>
      </c>
    </row>
    <row r="13539" spans="1:6" x14ac:dyDescent="0.25">
      <c r="A13539" t="s">
        <v>9851</v>
      </c>
      <c r="B13539" s="100" t="s">
        <v>14672</v>
      </c>
      <c r="C13539" s="99" t="s">
        <v>14671</v>
      </c>
      <c r="D13539" s="124">
        <v>31112</v>
      </c>
      <c r="E13539" s="157" t="e">
        <f>VLOOKUP(D13539,'SOAT LIQ'!$A$87:$C$3416,3,FALSE)</f>
        <v>#N/A</v>
      </c>
    </row>
    <row r="13540" spans="1:6" x14ac:dyDescent="0.25">
      <c r="A13540" t="s">
        <v>9851</v>
      </c>
      <c r="B13540" s="100" t="s">
        <v>14673</v>
      </c>
      <c r="C13540" s="99" t="s">
        <v>14671</v>
      </c>
      <c r="D13540" s="124">
        <v>31112</v>
      </c>
      <c r="E13540" s="157" t="e">
        <f>VLOOKUP(D13540,'SOAT LIQ'!$A$87:$C$3416,3,FALSE)</f>
        <v>#N/A</v>
      </c>
    </row>
    <row r="13541" spans="1:6" x14ac:dyDescent="0.25">
      <c r="A13541" t="s">
        <v>9851</v>
      </c>
      <c r="B13541" s="100" t="s">
        <v>14675</v>
      </c>
      <c r="C13541" s="99" t="s">
        <v>14674</v>
      </c>
      <c r="D13541" s="124">
        <v>31118</v>
      </c>
      <c r="E13541" s="157" t="e">
        <f>VLOOKUP(D13541,'SOAT LIQ'!$A$87:$C$3416,3,FALSE)</f>
        <v>#N/A</v>
      </c>
    </row>
    <row r="13542" spans="1:6" x14ac:dyDescent="0.25">
      <c r="A13542" t="s">
        <v>8488</v>
      </c>
      <c r="B13542" s="100" t="s">
        <v>14676</v>
      </c>
      <c r="C13542" s="99" t="s">
        <v>14677</v>
      </c>
      <c r="D13542" s="124">
        <v>25109</v>
      </c>
      <c r="E13542" s="157" t="e">
        <f>VLOOKUP(D13542,'SOAT LIQ'!$A$87:$C$3416,3,FALSE)</f>
        <v>#N/A</v>
      </c>
    </row>
    <row r="13543" spans="1:6" x14ac:dyDescent="0.25">
      <c r="A13543" t="s">
        <v>5509</v>
      </c>
      <c r="B13543" s="100" t="s">
        <v>14678</v>
      </c>
      <c r="C13543" s="99" t="s">
        <v>14679</v>
      </c>
      <c r="D13543" s="124">
        <v>25109</v>
      </c>
      <c r="E13543" s="157" t="e">
        <f>VLOOKUP(D13543,'SOAT LIQ'!$A$87:$C$3416,3,FALSE)</f>
        <v>#N/A</v>
      </c>
      <c r="F13543" t="s">
        <v>5509</v>
      </c>
    </row>
    <row r="13544" spans="1:6" x14ac:dyDescent="0.25">
      <c r="A13544" t="s">
        <v>8488</v>
      </c>
      <c r="B13544" s="100" t="s">
        <v>14678</v>
      </c>
      <c r="C13544" s="99" t="s">
        <v>14679</v>
      </c>
      <c r="D13544" s="124">
        <v>25109</v>
      </c>
      <c r="E13544" s="157" t="e">
        <f>VLOOKUP(D13544,'SOAT LIQ'!$A$87:$C$3416,3,FALSE)</f>
        <v>#N/A</v>
      </c>
    </row>
    <row r="13545" spans="1:6" x14ac:dyDescent="0.25">
      <c r="A13545" t="s">
        <v>8488</v>
      </c>
      <c r="B13545" s="100" t="s">
        <v>14680</v>
      </c>
      <c r="C13545" s="99" t="s">
        <v>14681</v>
      </c>
      <c r="D13545" s="124">
        <v>25109</v>
      </c>
      <c r="E13545" s="157" t="e">
        <f>VLOOKUP(D13545,'SOAT LIQ'!$A$87:$C$3416,3,FALSE)</f>
        <v>#N/A</v>
      </c>
    </row>
    <row r="13546" spans="1:6" x14ac:dyDescent="0.25">
      <c r="A13546" t="s">
        <v>8488</v>
      </c>
      <c r="B13546" s="100" t="s">
        <v>4475</v>
      </c>
      <c r="C13546" s="99" t="s">
        <v>14682</v>
      </c>
      <c r="D13546" s="124">
        <v>25111</v>
      </c>
      <c r="E13546" s="157" t="e">
        <f>VLOOKUP(D13546,'SOAT LIQ'!$A$87:$C$3416,3,FALSE)</f>
        <v>#N/A</v>
      </c>
    </row>
    <row r="13547" spans="1:6" x14ac:dyDescent="0.25">
      <c r="A13547" t="s">
        <v>8488</v>
      </c>
      <c r="B13547" s="100" t="s">
        <v>14683</v>
      </c>
      <c r="C13547" s="99" t="s">
        <v>14682</v>
      </c>
      <c r="D13547" s="124">
        <v>25111</v>
      </c>
      <c r="E13547" s="157" t="e">
        <f>VLOOKUP(D13547,'SOAT LIQ'!$A$87:$C$3416,3,FALSE)</f>
        <v>#N/A</v>
      </c>
    </row>
    <row r="13548" spans="1:6" x14ac:dyDescent="0.25">
      <c r="A13548" t="s">
        <v>8488</v>
      </c>
      <c r="B13548" s="100" t="s">
        <v>14684</v>
      </c>
      <c r="C13548" s="99" t="s">
        <v>14682</v>
      </c>
      <c r="D13548" s="124">
        <v>25111</v>
      </c>
      <c r="E13548" s="157" t="e">
        <f>VLOOKUP(D13548,'SOAT LIQ'!$A$87:$C$3416,3,FALSE)</f>
        <v>#N/A</v>
      </c>
    </row>
    <row r="13549" spans="1:6" x14ac:dyDescent="0.25">
      <c r="A13549" t="s">
        <v>8488</v>
      </c>
      <c r="B13549" s="100" t="s">
        <v>14685</v>
      </c>
      <c r="C13549" s="99" t="s">
        <v>14682</v>
      </c>
      <c r="D13549" s="124">
        <v>25111</v>
      </c>
      <c r="E13549" s="157" t="e">
        <f>VLOOKUP(D13549,'SOAT LIQ'!$A$87:$C$3416,3,FALSE)</f>
        <v>#N/A</v>
      </c>
    </row>
    <row r="13550" spans="1:6" x14ac:dyDescent="0.25">
      <c r="A13550" t="s">
        <v>9851</v>
      </c>
      <c r="B13550" s="100" t="s">
        <v>14686</v>
      </c>
      <c r="C13550" s="99" t="s">
        <v>14679</v>
      </c>
      <c r="D13550" s="124">
        <v>31121</v>
      </c>
      <c r="E13550" s="157" t="e">
        <f>VLOOKUP(D13550,'SOAT LIQ'!$A$87:$C$3416,3,FALSE)</f>
        <v>#N/A</v>
      </c>
    </row>
    <row r="13551" spans="1:6" x14ac:dyDescent="0.25">
      <c r="A13551" t="s">
        <v>8488</v>
      </c>
      <c r="B13551" s="100" t="s">
        <v>4590</v>
      </c>
      <c r="C13551" s="99" t="s">
        <v>14687</v>
      </c>
      <c r="D13551" s="124">
        <v>25150</v>
      </c>
      <c r="E13551" s="157" t="e">
        <f>VLOOKUP(D13551,'SOAT LIQ'!$A$87:$C$3416,3,FALSE)</f>
        <v>#N/A</v>
      </c>
    </row>
    <row r="13552" spans="1:6" x14ac:dyDescent="0.25">
      <c r="A13552" t="s">
        <v>9851</v>
      </c>
      <c r="B13552" s="100" t="s">
        <v>14688</v>
      </c>
      <c r="C13552" s="99" t="s">
        <v>14689</v>
      </c>
      <c r="D13552" s="124">
        <v>31121</v>
      </c>
      <c r="E13552" s="157" t="e">
        <f>VLOOKUP(D13552,'SOAT LIQ'!$A$87:$C$3416,3,FALSE)</f>
        <v>#N/A</v>
      </c>
    </row>
    <row r="13553" spans="1:6" x14ac:dyDescent="0.25">
      <c r="A13553" t="s">
        <v>9851</v>
      </c>
      <c r="B13553" s="100" t="s">
        <v>14690</v>
      </c>
      <c r="C13553" s="99" t="s">
        <v>14689</v>
      </c>
      <c r="D13553" s="124">
        <v>31121</v>
      </c>
      <c r="E13553" s="157" t="e">
        <f>VLOOKUP(D13553,'SOAT LIQ'!$A$87:$C$3416,3,FALSE)</f>
        <v>#N/A</v>
      </c>
    </row>
    <row r="13554" spans="1:6" x14ac:dyDescent="0.25">
      <c r="A13554" t="s">
        <v>9851</v>
      </c>
      <c r="B13554" s="100" t="s">
        <v>14691</v>
      </c>
      <c r="C13554" s="99" t="s">
        <v>14689</v>
      </c>
      <c r="D13554" s="124">
        <v>31121</v>
      </c>
      <c r="E13554" s="157" t="e">
        <f>VLOOKUP(D13554,'SOAT LIQ'!$A$87:$C$3416,3,FALSE)</f>
        <v>#N/A</v>
      </c>
    </row>
    <row r="13555" spans="1:6" x14ac:dyDescent="0.25">
      <c r="A13555" t="s">
        <v>9851</v>
      </c>
      <c r="B13555" s="100" t="s">
        <v>14693</v>
      </c>
      <c r="C13555" s="99" t="s">
        <v>14692</v>
      </c>
      <c r="D13555" s="124">
        <v>31112</v>
      </c>
      <c r="E13555" s="157" t="e">
        <f>VLOOKUP(D13555,'SOAT LIQ'!$A$87:$C$3416,3,FALSE)</f>
        <v>#N/A</v>
      </c>
    </row>
    <row r="13556" spans="1:6" x14ac:dyDescent="0.25">
      <c r="A13556" t="s">
        <v>9851</v>
      </c>
      <c r="B13556" s="100" t="s">
        <v>14695</v>
      </c>
      <c r="C13556" s="99" t="s">
        <v>14694</v>
      </c>
      <c r="D13556" s="124">
        <v>31109</v>
      </c>
      <c r="E13556" s="157" t="e">
        <f>VLOOKUP(D13556,'SOAT LIQ'!$A$87:$C$3416,3,FALSE)</f>
        <v>#N/A</v>
      </c>
    </row>
    <row r="13557" spans="1:6" x14ac:dyDescent="0.25">
      <c r="A13557" t="s">
        <v>9851</v>
      </c>
      <c r="B13557" s="100" t="s">
        <v>14697</v>
      </c>
      <c r="C13557" s="99" t="s">
        <v>14696</v>
      </c>
      <c r="D13557" s="124">
        <v>31105</v>
      </c>
      <c r="E13557" s="157" t="e">
        <f>VLOOKUP(D13557,'SOAT LIQ'!$A$87:$C$3416,3,FALSE)</f>
        <v>#N/A</v>
      </c>
    </row>
    <row r="13558" spans="1:6" x14ac:dyDescent="0.25">
      <c r="A13558" t="s">
        <v>9851</v>
      </c>
      <c r="B13558" s="100" t="s">
        <v>14699</v>
      </c>
      <c r="C13558" s="99" t="s">
        <v>14698</v>
      </c>
      <c r="D13558" s="124">
        <v>31107</v>
      </c>
      <c r="E13558" s="157" t="e">
        <f>VLOOKUP(D13558,'SOAT LIQ'!$A$87:$C$3416,3,FALSE)</f>
        <v>#N/A</v>
      </c>
    </row>
    <row r="13559" spans="1:6" x14ac:dyDescent="0.25">
      <c r="A13559" t="s">
        <v>9851</v>
      </c>
      <c r="B13559" s="100" t="s">
        <v>14700</v>
      </c>
      <c r="C13559" s="99" t="s">
        <v>14689</v>
      </c>
      <c r="D13559" s="124">
        <v>18300</v>
      </c>
      <c r="E13559" s="157">
        <f>VLOOKUP(D13559,'SOAT LIQ'!$A$87:$C$3416,3,FALSE)</f>
        <v>6</v>
      </c>
      <c r="F13559" t="s">
        <v>21632</v>
      </c>
    </row>
    <row r="13560" spans="1:6" x14ac:dyDescent="0.25">
      <c r="A13560" t="s">
        <v>9851</v>
      </c>
      <c r="B13560" s="100" t="s">
        <v>14702</v>
      </c>
      <c r="C13560" s="99" t="s">
        <v>14701</v>
      </c>
      <c r="D13560" s="124">
        <v>31105</v>
      </c>
      <c r="E13560" s="157" t="e">
        <f>VLOOKUP(D13560,'SOAT LIQ'!$A$87:$C$3416,3,FALSE)</f>
        <v>#N/A</v>
      </c>
    </row>
    <row r="13561" spans="1:6" x14ac:dyDescent="0.25">
      <c r="A13561" t="s">
        <v>9851</v>
      </c>
      <c r="B13561" s="100" t="s">
        <v>14703</v>
      </c>
      <c r="C13561" s="99" t="s">
        <v>9000</v>
      </c>
      <c r="D13561" s="124">
        <v>18300</v>
      </c>
      <c r="E13561" s="157">
        <f>VLOOKUP(D13561,'SOAT LIQ'!$A$87:$C$3416,3,FALSE)</f>
        <v>6</v>
      </c>
      <c r="F13561" t="s">
        <v>21632</v>
      </c>
    </row>
    <row r="13562" spans="1:6" x14ac:dyDescent="0.25">
      <c r="A13562" t="s">
        <v>9851</v>
      </c>
      <c r="B13562" s="100" t="s">
        <v>14704</v>
      </c>
      <c r="C13562" s="99" t="s">
        <v>9000</v>
      </c>
      <c r="D13562" s="124">
        <v>18300</v>
      </c>
      <c r="E13562" s="157">
        <f>VLOOKUP(D13562,'SOAT LIQ'!$A$87:$C$3416,3,FALSE)</f>
        <v>6</v>
      </c>
      <c r="F13562" t="s">
        <v>21632</v>
      </c>
    </row>
    <row r="13563" spans="1:6" x14ac:dyDescent="0.25">
      <c r="A13563" t="s">
        <v>9851</v>
      </c>
      <c r="B13563" s="100" t="s">
        <v>14706</v>
      </c>
      <c r="C13563" s="99" t="s">
        <v>14705</v>
      </c>
      <c r="D13563" s="124">
        <v>31123</v>
      </c>
      <c r="E13563" s="157" t="e">
        <f>VLOOKUP(D13563,'SOAT LIQ'!$A$87:$C$3416,3,FALSE)</f>
        <v>#N/A</v>
      </c>
    </row>
    <row r="13564" spans="1:6" x14ac:dyDescent="0.25">
      <c r="A13564" t="s">
        <v>9851</v>
      </c>
      <c r="B13564" s="100" t="s">
        <v>14707</v>
      </c>
      <c r="C13564" s="99" t="s">
        <v>9110</v>
      </c>
      <c r="D13564" s="124">
        <v>18504</v>
      </c>
      <c r="E13564" s="157">
        <f>VLOOKUP(D13564,'SOAT LIQ'!$A$87:$C$3416,3,FALSE)</f>
        <v>10</v>
      </c>
      <c r="F13564" t="s">
        <v>21632</v>
      </c>
    </row>
    <row r="13565" spans="1:6" x14ac:dyDescent="0.25">
      <c r="A13565" t="s">
        <v>9851</v>
      </c>
      <c r="B13565" s="100" t="s">
        <v>14708</v>
      </c>
      <c r="C13565" s="99" t="s">
        <v>14705</v>
      </c>
      <c r="D13565" s="124">
        <v>31123</v>
      </c>
      <c r="E13565" s="157" t="e">
        <f>VLOOKUP(D13565,'SOAT LIQ'!$A$87:$C$3416,3,FALSE)</f>
        <v>#N/A</v>
      </c>
    </row>
    <row r="13566" spans="1:6" x14ac:dyDescent="0.25">
      <c r="A13566" t="s">
        <v>9851</v>
      </c>
      <c r="B13566" s="100" t="s">
        <v>14709</v>
      </c>
      <c r="C13566" s="99" t="s">
        <v>9833</v>
      </c>
      <c r="D13566" s="124">
        <v>18600</v>
      </c>
      <c r="E13566" s="157">
        <f>VLOOKUP(D13566,'SOAT LIQ'!$A$87:$C$3416,3,FALSE)</f>
        <v>5</v>
      </c>
      <c r="F13566" t="s">
        <v>21632</v>
      </c>
    </row>
    <row r="13567" spans="1:6" x14ac:dyDescent="0.25">
      <c r="A13567" t="s">
        <v>9851</v>
      </c>
      <c r="B13567" s="100" t="s">
        <v>14711</v>
      </c>
      <c r="C13567" s="99" t="s">
        <v>14710</v>
      </c>
      <c r="D13567" s="124">
        <v>31108</v>
      </c>
      <c r="E13567" s="157" t="e">
        <f>VLOOKUP(D13567,'SOAT LIQ'!$A$87:$C$3416,3,FALSE)</f>
        <v>#N/A</v>
      </c>
    </row>
    <row r="13568" spans="1:6" x14ac:dyDescent="0.25">
      <c r="A13568" t="s">
        <v>9851</v>
      </c>
      <c r="B13568" s="100" t="s">
        <v>14713</v>
      </c>
      <c r="C13568" s="99" t="s">
        <v>14712</v>
      </c>
      <c r="D13568" s="124">
        <v>31110</v>
      </c>
      <c r="E13568" s="157" t="e">
        <f>VLOOKUP(D13568,'SOAT LIQ'!$A$87:$C$3416,3,FALSE)</f>
        <v>#N/A</v>
      </c>
    </row>
    <row r="13569" spans="1:5" x14ac:dyDescent="0.25">
      <c r="A13569" t="s">
        <v>9851</v>
      </c>
      <c r="B13569" s="100" t="s">
        <v>14715</v>
      </c>
      <c r="C13569" s="99" t="s">
        <v>14714</v>
      </c>
      <c r="D13569" s="124">
        <v>31106</v>
      </c>
      <c r="E13569" s="157" t="e">
        <f>VLOOKUP(D13569,'SOAT LIQ'!$A$87:$C$3416,3,FALSE)</f>
        <v>#N/A</v>
      </c>
    </row>
    <row r="13570" spans="1:5" x14ac:dyDescent="0.25">
      <c r="A13570" t="s">
        <v>9851</v>
      </c>
      <c r="B13570" s="100" t="s">
        <v>14717</v>
      </c>
      <c r="C13570" s="99" t="s">
        <v>14716</v>
      </c>
      <c r="D13570" s="124">
        <v>31104</v>
      </c>
      <c r="E13570" s="157" t="e">
        <f>VLOOKUP(D13570,'SOAT LIQ'!$A$87:$C$3416,3,FALSE)</f>
        <v>#N/A</v>
      </c>
    </row>
    <row r="13571" spans="1:5" x14ac:dyDescent="0.25">
      <c r="A13571" t="s">
        <v>9851</v>
      </c>
      <c r="B13571" s="100" t="s">
        <v>14719</v>
      </c>
      <c r="C13571" s="99" t="s">
        <v>14718</v>
      </c>
      <c r="D13571" s="124">
        <v>31104</v>
      </c>
      <c r="E13571" s="157" t="e">
        <f>VLOOKUP(D13571,'SOAT LIQ'!$A$87:$C$3416,3,FALSE)</f>
        <v>#N/A</v>
      </c>
    </row>
    <row r="13572" spans="1:5" x14ac:dyDescent="0.25">
      <c r="A13572" t="s">
        <v>9851</v>
      </c>
      <c r="B13572" s="100" t="s">
        <v>14721</v>
      </c>
      <c r="C13572" s="99" t="s">
        <v>14720</v>
      </c>
      <c r="D13572" s="124">
        <v>31109</v>
      </c>
      <c r="E13572" s="157" t="e">
        <f>VLOOKUP(D13572,'SOAT LIQ'!$A$87:$C$3416,3,FALSE)</f>
        <v>#N/A</v>
      </c>
    </row>
    <row r="13573" spans="1:5" x14ac:dyDescent="0.25">
      <c r="A13573" t="s">
        <v>9851</v>
      </c>
      <c r="B13573" s="100" t="s">
        <v>14722</v>
      </c>
      <c r="C13573" s="100"/>
      <c r="D13573" s="124"/>
      <c r="E13573" s="157" t="e">
        <f>VLOOKUP(D13573,'SOAT LIQ'!$A$87:$C$3416,3,FALSE)</f>
        <v>#N/A</v>
      </c>
    </row>
    <row r="13574" spans="1:5" x14ac:dyDescent="0.25">
      <c r="A13574" t="s">
        <v>9851</v>
      </c>
      <c r="B13574" s="100" t="s">
        <v>14723</v>
      </c>
      <c r="C13574" s="100"/>
      <c r="D13574" s="124"/>
      <c r="E13574" s="157" t="e">
        <f>VLOOKUP(D13574,'SOAT LIQ'!$A$87:$C$3416,3,FALSE)</f>
        <v>#N/A</v>
      </c>
    </row>
    <row r="13575" spans="1:5" x14ac:dyDescent="0.25">
      <c r="A13575" t="s">
        <v>9851</v>
      </c>
      <c r="B13575" s="100" t="s">
        <v>14725</v>
      </c>
      <c r="C13575" s="99" t="s">
        <v>14724</v>
      </c>
      <c r="D13575" s="124">
        <v>31102</v>
      </c>
      <c r="E13575" s="157" t="e">
        <f>VLOOKUP(D13575,'SOAT LIQ'!$A$87:$C$3416,3,FALSE)</f>
        <v>#N/A</v>
      </c>
    </row>
    <row r="13576" spans="1:5" x14ac:dyDescent="0.25">
      <c r="A13576" t="s">
        <v>9851</v>
      </c>
      <c r="B13576" s="100" t="s">
        <v>14727</v>
      </c>
      <c r="C13576" s="99" t="s">
        <v>14726</v>
      </c>
      <c r="D13576" s="124">
        <v>31101</v>
      </c>
      <c r="E13576" s="157" t="e">
        <f>VLOOKUP(D13576,'SOAT LIQ'!$A$87:$C$3416,3,FALSE)</f>
        <v>#N/A</v>
      </c>
    </row>
    <row r="13577" spans="1:5" x14ac:dyDescent="0.25">
      <c r="A13577" t="s">
        <v>9851</v>
      </c>
      <c r="B13577" s="100" t="s">
        <v>14729</v>
      </c>
      <c r="C13577" s="99" t="s">
        <v>14728</v>
      </c>
      <c r="D13577" s="124">
        <v>31114</v>
      </c>
      <c r="E13577" s="157" t="e">
        <f>VLOOKUP(D13577,'SOAT LIQ'!$A$87:$C$3416,3,FALSE)</f>
        <v>#N/A</v>
      </c>
    </row>
    <row r="13578" spans="1:5" x14ac:dyDescent="0.25">
      <c r="A13578" t="s">
        <v>9851</v>
      </c>
      <c r="B13578" s="100" t="s">
        <v>14731</v>
      </c>
      <c r="C13578" s="99" t="s">
        <v>14730</v>
      </c>
      <c r="D13578" s="124">
        <v>31101</v>
      </c>
      <c r="E13578" s="157" t="e">
        <f>VLOOKUP(D13578,'SOAT LIQ'!$A$87:$C$3416,3,FALSE)</f>
        <v>#N/A</v>
      </c>
    </row>
    <row r="13579" spans="1:5" x14ac:dyDescent="0.25">
      <c r="A13579" t="s">
        <v>9851</v>
      </c>
      <c r="B13579" s="100" t="s">
        <v>14732</v>
      </c>
      <c r="C13579" s="100"/>
      <c r="D13579" s="124"/>
      <c r="E13579" s="157" t="e">
        <f>VLOOKUP(D13579,'SOAT LIQ'!$A$87:$C$3416,3,FALSE)</f>
        <v>#N/A</v>
      </c>
    </row>
    <row r="13580" spans="1:5" x14ac:dyDescent="0.25">
      <c r="A13580" t="s">
        <v>9851</v>
      </c>
      <c r="B13580" s="100" t="s">
        <v>14734</v>
      </c>
      <c r="C13580" s="99" t="s">
        <v>14733</v>
      </c>
      <c r="D13580" s="124">
        <v>31100</v>
      </c>
      <c r="E13580" s="157" t="e">
        <f>VLOOKUP(D13580,'SOAT LIQ'!$A$87:$C$3416,3,FALSE)</f>
        <v>#N/A</v>
      </c>
    </row>
    <row r="13581" spans="1:5" x14ac:dyDescent="0.25">
      <c r="A13581" t="s">
        <v>9851</v>
      </c>
      <c r="B13581" s="100" t="s">
        <v>14736</v>
      </c>
      <c r="C13581" s="99" t="s">
        <v>14735</v>
      </c>
      <c r="D13581" s="124">
        <v>31102</v>
      </c>
      <c r="E13581" s="157" t="e">
        <f>VLOOKUP(D13581,'SOAT LIQ'!$A$87:$C$3416,3,FALSE)</f>
        <v>#N/A</v>
      </c>
    </row>
    <row r="13582" spans="1:5" x14ac:dyDescent="0.25">
      <c r="A13582" t="s">
        <v>9851</v>
      </c>
      <c r="B13582" s="100" t="s">
        <v>14738</v>
      </c>
      <c r="C13582" s="99" t="s">
        <v>14737</v>
      </c>
      <c r="D13582" s="124">
        <v>31115</v>
      </c>
      <c r="E13582" s="157" t="e">
        <f>VLOOKUP(D13582,'SOAT LIQ'!$A$87:$C$3416,3,FALSE)</f>
        <v>#N/A</v>
      </c>
    </row>
    <row r="13583" spans="1:5" x14ac:dyDescent="0.25">
      <c r="A13583" t="s">
        <v>9851</v>
      </c>
      <c r="B13583" s="100" t="s">
        <v>14739</v>
      </c>
      <c r="C13583" s="99" t="s">
        <v>14737</v>
      </c>
      <c r="D13583" s="124">
        <v>31103</v>
      </c>
      <c r="E13583" s="157" t="e">
        <f>VLOOKUP(D13583,'SOAT LIQ'!$A$87:$C$3416,3,FALSE)</f>
        <v>#N/A</v>
      </c>
    </row>
    <row r="13584" spans="1:5" x14ac:dyDescent="0.25">
      <c r="A13584" t="s">
        <v>9851</v>
      </c>
      <c r="B13584" s="100" t="s">
        <v>14740</v>
      </c>
      <c r="C13584" s="99" t="s">
        <v>14741</v>
      </c>
      <c r="D13584" s="124">
        <v>31103</v>
      </c>
      <c r="E13584" s="157" t="e">
        <f>VLOOKUP(D13584,'SOAT LIQ'!$A$87:$C$3416,3,FALSE)</f>
        <v>#N/A</v>
      </c>
    </row>
    <row r="13585" spans="1:5" x14ac:dyDescent="0.25">
      <c r="A13585" t="s">
        <v>9851</v>
      </c>
      <c r="B13585" s="100" t="s">
        <v>14742</v>
      </c>
      <c r="C13585" s="99" t="s">
        <v>14741</v>
      </c>
      <c r="D13585" s="124">
        <v>31103</v>
      </c>
      <c r="E13585" s="157" t="e">
        <f>VLOOKUP(D13585,'SOAT LIQ'!$A$87:$C$3416,3,FALSE)</f>
        <v>#N/A</v>
      </c>
    </row>
    <row r="13586" spans="1:5" x14ac:dyDescent="0.25">
      <c r="A13586" t="s">
        <v>9851</v>
      </c>
      <c r="B13586" s="100" t="s">
        <v>14743</v>
      </c>
      <c r="C13586" s="100"/>
      <c r="D13586" s="124"/>
      <c r="E13586" s="157" t="e">
        <f>VLOOKUP(D13586,'SOAT LIQ'!$A$87:$C$3416,3,FALSE)</f>
        <v>#N/A</v>
      </c>
    </row>
    <row r="13587" spans="1:5" x14ac:dyDescent="0.25">
      <c r="A13587" t="s">
        <v>8471</v>
      </c>
      <c r="B13587" s="100" t="s">
        <v>14743</v>
      </c>
      <c r="C13587" s="100"/>
      <c r="D13587" s="124"/>
      <c r="E13587" s="157" t="e">
        <f>VLOOKUP(D13587,'SOAT LIQ'!$A$87:$C$3416,3,FALSE)</f>
        <v>#N/A</v>
      </c>
    </row>
    <row r="13588" spans="1:5" x14ac:dyDescent="0.25">
      <c r="A13588" t="s">
        <v>9851</v>
      </c>
      <c r="B13588" s="100" t="s">
        <v>14744</v>
      </c>
      <c r="C13588" s="100"/>
      <c r="D13588" s="124"/>
      <c r="E13588" s="157" t="e">
        <f>VLOOKUP(D13588,'SOAT LIQ'!$A$87:$C$3416,3,FALSE)</f>
        <v>#N/A</v>
      </c>
    </row>
    <row r="13589" spans="1:5" x14ac:dyDescent="0.25">
      <c r="A13589" t="s">
        <v>9851</v>
      </c>
      <c r="B13589" s="100" t="s">
        <v>14745</v>
      </c>
      <c r="C13589" s="100"/>
      <c r="D13589" s="124"/>
      <c r="E13589" s="157" t="e">
        <f>VLOOKUP(D13589,'SOAT LIQ'!$A$87:$C$3416,3,FALSE)</f>
        <v>#N/A</v>
      </c>
    </row>
    <row r="13590" spans="1:5" x14ac:dyDescent="0.25">
      <c r="A13590" t="s">
        <v>9851</v>
      </c>
      <c r="B13590" s="100" t="s">
        <v>14746</v>
      </c>
      <c r="C13590" s="100"/>
      <c r="D13590" s="124"/>
      <c r="E13590" s="157" t="e">
        <f>VLOOKUP(D13590,'SOAT LIQ'!$A$87:$C$3416,3,FALSE)</f>
        <v>#N/A</v>
      </c>
    </row>
    <row r="13591" spans="1:5" x14ac:dyDescent="0.25">
      <c r="A13591" t="s">
        <v>9851</v>
      </c>
      <c r="B13591" s="100" t="s">
        <v>14747</v>
      </c>
      <c r="C13591" s="100"/>
      <c r="D13591" s="124"/>
      <c r="E13591" s="157" t="e">
        <f>VLOOKUP(D13591,'SOAT LIQ'!$A$87:$C$3416,3,FALSE)</f>
        <v>#N/A</v>
      </c>
    </row>
    <row r="13592" spans="1:5" x14ac:dyDescent="0.25">
      <c r="A13592" t="s">
        <v>9851</v>
      </c>
      <c r="B13592" s="100" t="s">
        <v>14749</v>
      </c>
      <c r="C13592" s="99" t="s">
        <v>14748</v>
      </c>
      <c r="D13592" s="124">
        <v>31110</v>
      </c>
      <c r="E13592" s="157" t="e">
        <f>VLOOKUP(D13592,'SOAT LIQ'!$A$87:$C$3416,3,FALSE)</f>
        <v>#N/A</v>
      </c>
    </row>
    <row r="13593" spans="1:5" x14ac:dyDescent="0.25">
      <c r="A13593" t="s">
        <v>9851</v>
      </c>
      <c r="B13593" s="100" t="s">
        <v>14751</v>
      </c>
      <c r="C13593" s="99" t="s">
        <v>14750</v>
      </c>
      <c r="D13593" s="124">
        <v>31123</v>
      </c>
      <c r="E13593" s="157" t="e">
        <f>VLOOKUP(D13593,'SOAT LIQ'!$A$87:$C$3416,3,FALSE)</f>
        <v>#N/A</v>
      </c>
    </row>
    <row r="13594" spans="1:5" x14ac:dyDescent="0.25">
      <c r="A13594" t="s">
        <v>9851</v>
      </c>
      <c r="B13594" s="100" t="s">
        <v>14753</v>
      </c>
      <c r="C13594" s="99" t="s">
        <v>14752</v>
      </c>
      <c r="D13594" s="124">
        <v>31112</v>
      </c>
      <c r="E13594" s="157" t="e">
        <f>VLOOKUP(D13594,'SOAT LIQ'!$A$87:$C$3416,3,FALSE)</f>
        <v>#N/A</v>
      </c>
    </row>
    <row r="13595" spans="1:5" x14ac:dyDescent="0.25">
      <c r="A13595" t="s">
        <v>9851</v>
      </c>
      <c r="B13595" s="100" t="s">
        <v>14755</v>
      </c>
      <c r="C13595" s="99" t="s">
        <v>14754</v>
      </c>
      <c r="D13595" s="124">
        <v>31111</v>
      </c>
      <c r="E13595" s="157" t="e">
        <f>VLOOKUP(D13595,'SOAT LIQ'!$A$87:$C$3416,3,FALSE)</f>
        <v>#N/A</v>
      </c>
    </row>
    <row r="13596" spans="1:5" x14ac:dyDescent="0.25">
      <c r="A13596" t="s">
        <v>9851</v>
      </c>
      <c r="B13596" s="100" t="s">
        <v>14757</v>
      </c>
      <c r="C13596" s="99" t="s">
        <v>14756</v>
      </c>
      <c r="D13596" s="124">
        <v>31112</v>
      </c>
      <c r="E13596" s="157" t="e">
        <f>VLOOKUP(D13596,'SOAT LIQ'!$A$87:$C$3416,3,FALSE)</f>
        <v>#N/A</v>
      </c>
    </row>
    <row r="13597" spans="1:5" x14ac:dyDescent="0.25">
      <c r="A13597" t="s">
        <v>9851</v>
      </c>
      <c r="B13597" s="100" t="s">
        <v>14758</v>
      </c>
      <c r="C13597" s="99" t="s">
        <v>14667</v>
      </c>
      <c r="D13597" s="124">
        <v>31112</v>
      </c>
      <c r="E13597" s="157" t="e">
        <f>VLOOKUP(D13597,'SOAT LIQ'!$A$87:$C$3416,3,FALSE)</f>
        <v>#N/A</v>
      </c>
    </row>
    <row r="13598" spans="1:5" x14ac:dyDescent="0.25">
      <c r="A13598" t="s">
        <v>9851</v>
      </c>
      <c r="B13598" s="100" t="s">
        <v>14760</v>
      </c>
      <c r="C13598" s="99" t="s">
        <v>14759</v>
      </c>
      <c r="D13598" s="124">
        <v>31122</v>
      </c>
      <c r="E13598" s="157" t="e">
        <f>VLOOKUP(D13598,'SOAT LIQ'!$A$87:$C$3416,3,FALSE)</f>
        <v>#N/A</v>
      </c>
    </row>
    <row r="13599" spans="1:5" x14ac:dyDescent="0.25">
      <c r="A13599" t="s">
        <v>9851</v>
      </c>
      <c r="B13599" s="100" t="s">
        <v>14761</v>
      </c>
      <c r="C13599" s="99" t="s">
        <v>14759</v>
      </c>
      <c r="D13599" s="124">
        <v>31122</v>
      </c>
      <c r="E13599" s="157" t="e">
        <f>VLOOKUP(D13599,'SOAT LIQ'!$A$87:$C$3416,3,FALSE)</f>
        <v>#N/A</v>
      </c>
    </row>
    <row r="13600" spans="1:5" x14ac:dyDescent="0.25">
      <c r="A13600" t="s">
        <v>9851</v>
      </c>
      <c r="B13600" s="100" t="s">
        <v>14763</v>
      </c>
      <c r="C13600" s="99" t="s">
        <v>14762</v>
      </c>
      <c r="D13600" s="124">
        <v>31122</v>
      </c>
      <c r="E13600" s="157" t="e">
        <f>VLOOKUP(D13600,'SOAT LIQ'!$A$87:$C$3416,3,FALSE)</f>
        <v>#N/A</v>
      </c>
    </row>
    <row r="13601" spans="1:5" x14ac:dyDescent="0.25">
      <c r="A13601" t="s">
        <v>9851</v>
      </c>
      <c r="B13601" s="100" t="s">
        <v>14764</v>
      </c>
      <c r="C13601" s="99" t="s">
        <v>14762</v>
      </c>
      <c r="D13601" s="124">
        <v>31122</v>
      </c>
      <c r="E13601" s="157" t="e">
        <f>VLOOKUP(D13601,'SOAT LIQ'!$A$87:$C$3416,3,FALSE)</f>
        <v>#N/A</v>
      </c>
    </row>
    <row r="13602" spans="1:5" x14ac:dyDescent="0.25">
      <c r="A13602" t="s">
        <v>9851</v>
      </c>
      <c r="B13602" s="100" t="s">
        <v>14765</v>
      </c>
      <c r="C13602" s="99" t="s">
        <v>14762</v>
      </c>
      <c r="D13602" s="124">
        <v>31122</v>
      </c>
      <c r="E13602" s="157" t="e">
        <f>VLOOKUP(D13602,'SOAT LIQ'!$A$87:$C$3416,3,FALSE)</f>
        <v>#N/A</v>
      </c>
    </row>
    <row r="13603" spans="1:5" x14ac:dyDescent="0.25">
      <c r="A13603" t="s">
        <v>9851</v>
      </c>
      <c r="B13603" s="100" t="s">
        <v>14766</v>
      </c>
      <c r="C13603" s="99" t="s">
        <v>14762</v>
      </c>
      <c r="D13603" s="124">
        <v>31122</v>
      </c>
      <c r="E13603" s="157" t="e">
        <f>VLOOKUP(D13603,'SOAT LIQ'!$A$87:$C$3416,3,FALSE)</f>
        <v>#N/A</v>
      </c>
    </row>
    <row r="13604" spans="1:5" x14ac:dyDescent="0.25">
      <c r="A13604" t="s">
        <v>9851</v>
      </c>
      <c r="B13604" s="100" t="s">
        <v>14768</v>
      </c>
      <c r="C13604" s="99" t="s">
        <v>14767</v>
      </c>
      <c r="D13604" s="124">
        <v>31122</v>
      </c>
      <c r="E13604" s="157" t="e">
        <f>VLOOKUP(D13604,'SOAT LIQ'!$A$87:$C$3416,3,FALSE)</f>
        <v>#N/A</v>
      </c>
    </row>
    <row r="13605" spans="1:5" x14ac:dyDescent="0.25">
      <c r="A13605" t="s">
        <v>9851</v>
      </c>
      <c r="B13605" s="100" t="s">
        <v>14769</v>
      </c>
      <c r="C13605" s="99" t="s">
        <v>14767</v>
      </c>
      <c r="D13605" s="124">
        <v>31122</v>
      </c>
      <c r="E13605" s="157" t="e">
        <f>VLOOKUP(D13605,'SOAT LIQ'!$A$87:$C$3416,3,FALSE)</f>
        <v>#N/A</v>
      </c>
    </row>
    <row r="13606" spans="1:5" x14ac:dyDescent="0.25">
      <c r="A13606" t="s">
        <v>9851</v>
      </c>
      <c r="B13606" s="100" t="s">
        <v>14770</v>
      </c>
      <c r="C13606" s="99" t="s">
        <v>14767</v>
      </c>
      <c r="D13606" s="124">
        <v>31122</v>
      </c>
      <c r="E13606" s="157" t="e">
        <f>VLOOKUP(D13606,'SOAT LIQ'!$A$87:$C$3416,3,FALSE)</f>
        <v>#N/A</v>
      </c>
    </row>
    <row r="13607" spans="1:5" x14ac:dyDescent="0.25">
      <c r="A13607" t="s">
        <v>9851</v>
      </c>
      <c r="B13607" s="100" t="s">
        <v>14772</v>
      </c>
      <c r="C13607" s="99" t="s">
        <v>14771</v>
      </c>
      <c r="D13607" s="124">
        <v>31122</v>
      </c>
      <c r="E13607" s="157" t="e">
        <f>VLOOKUP(D13607,'SOAT LIQ'!$A$87:$C$3416,3,FALSE)</f>
        <v>#N/A</v>
      </c>
    </row>
    <row r="13608" spans="1:5" x14ac:dyDescent="0.25">
      <c r="A13608" t="s">
        <v>9851</v>
      </c>
      <c r="B13608" s="100" t="s">
        <v>14773</v>
      </c>
      <c r="C13608" s="99" t="s">
        <v>14767</v>
      </c>
      <c r="D13608" s="124">
        <v>31122</v>
      </c>
      <c r="E13608" s="157" t="e">
        <f>VLOOKUP(D13608,'SOAT LIQ'!$A$87:$C$3416,3,FALSE)</f>
        <v>#N/A</v>
      </c>
    </row>
    <row r="13609" spans="1:5" x14ac:dyDescent="0.25">
      <c r="A13609" t="s">
        <v>9851</v>
      </c>
      <c r="B13609" s="100" t="s">
        <v>14774</v>
      </c>
      <c r="C13609" s="99" t="s">
        <v>14775</v>
      </c>
      <c r="D13609" s="124">
        <v>31125</v>
      </c>
      <c r="E13609" s="157" t="e">
        <f>VLOOKUP(D13609,'SOAT LIQ'!$A$87:$C$3416,3,FALSE)</f>
        <v>#N/A</v>
      </c>
    </row>
    <row r="13610" spans="1:5" x14ac:dyDescent="0.25">
      <c r="A13610" t="s">
        <v>9851</v>
      </c>
      <c r="B13610" s="100" t="s">
        <v>14776</v>
      </c>
      <c r="C13610" s="99" t="s">
        <v>14775</v>
      </c>
      <c r="D13610" s="124">
        <v>31112</v>
      </c>
      <c r="E13610" s="157" t="e">
        <f>VLOOKUP(D13610,'SOAT LIQ'!$A$87:$C$3416,3,FALSE)</f>
        <v>#N/A</v>
      </c>
    </row>
    <row r="13611" spans="1:5" x14ac:dyDescent="0.25">
      <c r="A13611" t="s">
        <v>9851</v>
      </c>
      <c r="B13611" s="100" t="s">
        <v>14777</v>
      </c>
      <c r="C13611" s="99" t="s">
        <v>14694</v>
      </c>
      <c r="D13611" s="124">
        <v>31109</v>
      </c>
      <c r="E13611" s="157" t="e">
        <f>VLOOKUP(D13611,'SOAT LIQ'!$A$87:$C$3416,3,FALSE)</f>
        <v>#N/A</v>
      </c>
    </row>
    <row r="13612" spans="1:5" x14ac:dyDescent="0.25">
      <c r="A13612" t="s">
        <v>9851</v>
      </c>
      <c r="B13612" s="100" t="s">
        <v>14778</v>
      </c>
      <c r="C13612" s="99" t="s">
        <v>14779</v>
      </c>
      <c r="D13612" s="124">
        <v>31201</v>
      </c>
      <c r="E13612" s="157" t="e">
        <f>VLOOKUP(D13612,'SOAT LIQ'!$A$87:$C$3416,3,FALSE)</f>
        <v>#N/A</v>
      </c>
    </row>
    <row r="13613" spans="1:5" x14ac:dyDescent="0.25">
      <c r="A13613" t="s">
        <v>9851</v>
      </c>
      <c r="B13613" s="100" t="s">
        <v>14781</v>
      </c>
      <c r="C13613" s="99" t="s">
        <v>14780</v>
      </c>
      <c r="D13613" s="124">
        <v>31201</v>
      </c>
      <c r="E13613" s="157" t="e">
        <f>VLOOKUP(D13613,'SOAT LIQ'!$A$87:$C$3416,3,FALSE)</f>
        <v>#N/A</v>
      </c>
    </row>
    <row r="13614" spans="1:5" x14ac:dyDescent="0.25">
      <c r="A13614" t="s">
        <v>8089</v>
      </c>
      <c r="B13614" s="100" t="s">
        <v>14782</v>
      </c>
      <c r="C13614" s="99" t="s">
        <v>14783</v>
      </c>
      <c r="D13614" s="124">
        <v>31216</v>
      </c>
      <c r="E13614" s="157" t="e">
        <f>VLOOKUP(D13614,'SOAT LIQ'!$A$87:$C$3416,3,FALSE)</f>
        <v>#N/A</v>
      </c>
    </row>
    <row r="13615" spans="1:5" x14ac:dyDescent="0.25">
      <c r="A13615" t="s">
        <v>9851</v>
      </c>
      <c r="B13615" s="100" t="s">
        <v>14782</v>
      </c>
      <c r="C13615" s="99" t="s">
        <v>14783</v>
      </c>
      <c r="D13615" s="124">
        <v>31216</v>
      </c>
      <c r="E13615" s="157" t="e">
        <f>VLOOKUP(D13615,'SOAT LIQ'!$A$87:$C$3416,3,FALSE)</f>
        <v>#N/A</v>
      </c>
    </row>
    <row r="13616" spans="1:5" x14ac:dyDescent="0.25">
      <c r="A13616" t="s">
        <v>8089</v>
      </c>
      <c r="B13616" s="100" t="s">
        <v>14785</v>
      </c>
      <c r="C13616" s="99" t="s">
        <v>14786</v>
      </c>
      <c r="D13616" s="124">
        <v>31215</v>
      </c>
      <c r="E13616" s="157" t="e">
        <f>VLOOKUP(D13616,'SOAT LIQ'!$A$87:$C$3416,3,FALSE)</f>
        <v>#N/A</v>
      </c>
    </row>
    <row r="13617" spans="1:5" x14ac:dyDescent="0.25">
      <c r="A13617" t="s">
        <v>9851</v>
      </c>
      <c r="B13617" s="100" t="s">
        <v>14785</v>
      </c>
      <c r="C13617" s="99" t="s">
        <v>14786</v>
      </c>
      <c r="D13617" s="124">
        <v>31215</v>
      </c>
      <c r="E13617" s="157" t="e">
        <f>VLOOKUP(D13617,'SOAT LIQ'!$A$87:$C$3416,3,FALSE)</f>
        <v>#N/A</v>
      </c>
    </row>
    <row r="13618" spans="1:5" x14ac:dyDescent="0.25">
      <c r="A13618" t="s">
        <v>8089</v>
      </c>
      <c r="B13618" s="100" t="s">
        <v>14787</v>
      </c>
      <c r="C13618" s="99" t="s">
        <v>14788</v>
      </c>
      <c r="D13618" s="124">
        <v>31214</v>
      </c>
      <c r="E13618" s="157" t="e">
        <f>VLOOKUP(D13618,'SOAT LIQ'!$A$87:$C$3416,3,FALSE)</f>
        <v>#N/A</v>
      </c>
    </row>
    <row r="13619" spans="1:5" x14ac:dyDescent="0.25">
      <c r="A13619" t="s">
        <v>9851</v>
      </c>
      <c r="B13619" s="100" t="s">
        <v>14787</v>
      </c>
      <c r="C13619" s="99" t="s">
        <v>14788</v>
      </c>
      <c r="D13619" s="124">
        <v>31214</v>
      </c>
      <c r="E13619" s="157" t="e">
        <f>VLOOKUP(D13619,'SOAT LIQ'!$A$87:$C$3416,3,FALSE)</f>
        <v>#N/A</v>
      </c>
    </row>
    <row r="13620" spans="1:5" x14ac:dyDescent="0.25">
      <c r="A13620" t="s">
        <v>8089</v>
      </c>
      <c r="B13620" s="100" t="s">
        <v>14789</v>
      </c>
      <c r="C13620" s="99" t="s">
        <v>14790</v>
      </c>
      <c r="D13620" s="124">
        <v>31214</v>
      </c>
      <c r="E13620" s="157" t="e">
        <f>VLOOKUP(D13620,'SOAT LIQ'!$A$87:$C$3416,3,FALSE)</f>
        <v>#N/A</v>
      </c>
    </row>
    <row r="13621" spans="1:5" x14ac:dyDescent="0.25">
      <c r="A13621" t="s">
        <v>9851</v>
      </c>
      <c r="B13621" s="100" t="s">
        <v>14789</v>
      </c>
      <c r="C13621" s="99" t="s">
        <v>14790</v>
      </c>
      <c r="D13621" s="124">
        <v>31214</v>
      </c>
      <c r="E13621" s="157" t="e">
        <f>VLOOKUP(D13621,'SOAT LIQ'!$A$87:$C$3416,3,FALSE)</f>
        <v>#N/A</v>
      </c>
    </row>
    <row r="13622" spans="1:5" x14ac:dyDescent="0.25">
      <c r="A13622" t="s">
        <v>8089</v>
      </c>
      <c r="B13622" s="100" t="s">
        <v>14791</v>
      </c>
      <c r="C13622" s="99" t="s">
        <v>14792</v>
      </c>
      <c r="D13622" s="124">
        <v>31201</v>
      </c>
      <c r="E13622" s="157" t="e">
        <f>VLOOKUP(D13622,'SOAT LIQ'!$A$87:$C$3416,3,FALSE)</f>
        <v>#N/A</v>
      </c>
    </row>
    <row r="13623" spans="1:5" x14ac:dyDescent="0.25">
      <c r="A13623" t="s">
        <v>9851</v>
      </c>
      <c r="B13623" s="100" t="s">
        <v>14791</v>
      </c>
      <c r="C13623" s="99" t="s">
        <v>14792</v>
      </c>
      <c r="D13623" s="124">
        <v>31201</v>
      </c>
      <c r="E13623" s="157" t="e">
        <f>VLOOKUP(D13623,'SOAT LIQ'!$A$87:$C$3416,3,FALSE)</f>
        <v>#N/A</v>
      </c>
    </row>
    <row r="13624" spans="1:5" x14ac:dyDescent="0.25">
      <c r="A13624" t="s">
        <v>8089</v>
      </c>
      <c r="B13624" s="100" t="s">
        <v>14793</v>
      </c>
      <c r="C13624" s="99" t="s">
        <v>14794</v>
      </c>
      <c r="D13624" s="124">
        <v>31201</v>
      </c>
      <c r="E13624" s="157" t="e">
        <f>VLOOKUP(D13624,'SOAT LIQ'!$A$87:$C$3416,3,FALSE)</f>
        <v>#N/A</v>
      </c>
    </row>
    <row r="13625" spans="1:5" x14ac:dyDescent="0.25">
      <c r="A13625" t="s">
        <v>9851</v>
      </c>
      <c r="B13625" s="100" t="s">
        <v>14793</v>
      </c>
      <c r="C13625" s="99" t="s">
        <v>14794</v>
      </c>
      <c r="D13625" s="124">
        <v>31201</v>
      </c>
      <c r="E13625" s="157" t="e">
        <f>VLOOKUP(D13625,'SOAT LIQ'!$A$87:$C$3416,3,FALSE)</f>
        <v>#N/A</v>
      </c>
    </row>
    <row r="13626" spans="1:5" x14ac:dyDescent="0.25">
      <c r="A13626" t="s">
        <v>8089</v>
      </c>
      <c r="B13626" s="100" t="s">
        <v>14795</v>
      </c>
      <c r="C13626" s="99" t="s">
        <v>14796</v>
      </c>
      <c r="D13626" s="124">
        <v>31201</v>
      </c>
      <c r="E13626" s="157" t="e">
        <f>VLOOKUP(D13626,'SOAT LIQ'!$A$87:$C$3416,3,FALSE)</f>
        <v>#N/A</v>
      </c>
    </row>
    <row r="13627" spans="1:5" x14ac:dyDescent="0.25">
      <c r="A13627" t="s">
        <v>9851</v>
      </c>
      <c r="B13627" s="100" t="s">
        <v>14795</v>
      </c>
      <c r="C13627" s="99" t="s">
        <v>14796</v>
      </c>
      <c r="D13627" s="124">
        <v>31201</v>
      </c>
      <c r="E13627" s="157" t="e">
        <f>VLOOKUP(D13627,'SOAT LIQ'!$A$87:$C$3416,3,FALSE)</f>
        <v>#N/A</v>
      </c>
    </row>
    <row r="13628" spans="1:5" x14ac:dyDescent="0.25">
      <c r="A13628" t="s">
        <v>8089</v>
      </c>
      <c r="B13628" s="100" t="s">
        <v>14797</v>
      </c>
      <c r="C13628" s="99" t="s">
        <v>14798</v>
      </c>
      <c r="D13628" s="124">
        <v>31210</v>
      </c>
      <c r="E13628" s="157" t="e">
        <f>VLOOKUP(D13628,'SOAT LIQ'!$A$87:$C$3416,3,FALSE)</f>
        <v>#N/A</v>
      </c>
    </row>
    <row r="13629" spans="1:5" x14ac:dyDescent="0.25">
      <c r="A13629" t="s">
        <v>9851</v>
      </c>
      <c r="B13629" s="100" t="s">
        <v>14797</v>
      </c>
      <c r="C13629" s="99" t="s">
        <v>14798</v>
      </c>
      <c r="D13629" s="124">
        <v>31210</v>
      </c>
      <c r="E13629" s="157" t="e">
        <f>VLOOKUP(D13629,'SOAT LIQ'!$A$87:$C$3416,3,FALSE)</f>
        <v>#N/A</v>
      </c>
    </row>
    <row r="13630" spans="1:5" x14ac:dyDescent="0.25">
      <c r="A13630" t="s">
        <v>8089</v>
      </c>
      <c r="B13630" s="100" t="s">
        <v>14799</v>
      </c>
      <c r="C13630" s="99" t="s">
        <v>14800</v>
      </c>
      <c r="D13630" s="124">
        <v>31210</v>
      </c>
      <c r="E13630" s="157" t="e">
        <f>VLOOKUP(D13630,'SOAT LIQ'!$A$87:$C$3416,3,FALSE)</f>
        <v>#N/A</v>
      </c>
    </row>
    <row r="13631" spans="1:5" x14ac:dyDescent="0.25">
      <c r="A13631" t="s">
        <v>9851</v>
      </c>
      <c r="B13631" s="100" t="s">
        <v>14799</v>
      </c>
      <c r="C13631" s="99" t="s">
        <v>14800</v>
      </c>
      <c r="D13631" s="124">
        <v>31210</v>
      </c>
      <c r="E13631" s="157" t="e">
        <f>VLOOKUP(D13631,'SOAT LIQ'!$A$87:$C$3416,3,FALSE)</f>
        <v>#N/A</v>
      </c>
    </row>
    <row r="13632" spans="1:5" x14ac:dyDescent="0.25">
      <c r="A13632" t="s">
        <v>8089</v>
      </c>
      <c r="B13632" s="100" t="s">
        <v>4291</v>
      </c>
      <c r="C13632" s="99" t="s">
        <v>14801</v>
      </c>
      <c r="D13632" s="124">
        <v>31207</v>
      </c>
      <c r="E13632" s="157" t="e">
        <f>VLOOKUP(D13632,'SOAT LIQ'!$A$87:$C$3416,3,FALSE)</f>
        <v>#N/A</v>
      </c>
    </row>
    <row r="13633" spans="1:5" x14ac:dyDescent="0.25">
      <c r="A13633" t="s">
        <v>9851</v>
      </c>
      <c r="B13633" s="100" t="s">
        <v>14802</v>
      </c>
      <c r="C13633" s="99" t="s">
        <v>14803</v>
      </c>
      <c r="D13633" s="124">
        <v>31201</v>
      </c>
      <c r="E13633" s="157" t="e">
        <f>VLOOKUP(D13633,'SOAT LIQ'!$A$87:$C$3416,3,FALSE)</f>
        <v>#N/A</v>
      </c>
    </row>
    <row r="13634" spans="1:5" x14ac:dyDescent="0.25">
      <c r="A13634" t="s">
        <v>9851</v>
      </c>
      <c r="B13634" s="100" t="s">
        <v>14804</v>
      </c>
      <c r="C13634" s="99" t="s">
        <v>14805</v>
      </c>
      <c r="D13634" s="124">
        <v>31201</v>
      </c>
      <c r="E13634" s="157" t="e">
        <f>VLOOKUP(D13634,'SOAT LIQ'!$A$87:$C$3416,3,FALSE)</f>
        <v>#N/A</v>
      </c>
    </row>
    <row r="13635" spans="1:5" x14ac:dyDescent="0.25">
      <c r="A13635" t="s">
        <v>9851</v>
      </c>
      <c r="B13635" s="100" t="s">
        <v>14806</v>
      </c>
      <c r="C13635" s="99" t="s">
        <v>14807</v>
      </c>
      <c r="D13635" s="124">
        <v>31214</v>
      </c>
      <c r="E13635" s="157" t="e">
        <f>VLOOKUP(D13635,'SOAT LIQ'!$A$87:$C$3416,3,FALSE)</f>
        <v>#N/A</v>
      </c>
    </row>
    <row r="13636" spans="1:5" x14ac:dyDescent="0.25">
      <c r="A13636" t="s">
        <v>9851</v>
      </c>
      <c r="B13636" s="100" t="s">
        <v>14808</v>
      </c>
      <c r="C13636" s="99" t="s">
        <v>14809</v>
      </c>
      <c r="D13636" s="124">
        <v>31214</v>
      </c>
      <c r="E13636" s="157" t="e">
        <f>VLOOKUP(D13636,'SOAT LIQ'!$A$87:$C$3416,3,FALSE)</f>
        <v>#N/A</v>
      </c>
    </row>
    <row r="13637" spans="1:5" x14ac:dyDescent="0.25">
      <c r="A13637" t="s">
        <v>8089</v>
      </c>
      <c r="B13637" s="100" t="s">
        <v>14810</v>
      </c>
      <c r="C13637" s="99" t="s">
        <v>14811</v>
      </c>
      <c r="D13637" s="124">
        <v>31201</v>
      </c>
      <c r="E13637" s="157" t="e">
        <f>VLOOKUP(D13637,'SOAT LIQ'!$A$87:$C$3416,3,FALSE)</f>
        <v>#N/A</v>
      </c>
    </row>
    <row r="13638" spans="1:5" x14ac:dyDescent="0.25">
      <c r="A13638" t="s">
        <v>9851</v>
      </c>
      <c r="B13638" s="100" t="s">
        <v>14810</v>
      </c>
      <c r="C13638" s="99" t="s">
        <v>14811</v>
      </c>
      <c r="D13638" s="124">
        <v>31201</v>
      </c>
      <c r="E13638" s="157" t="e">
        <f>VLOOKUP(D13638,'SOAT LIQ'!$A$87:$C$3416,3,FALSE)</f>
        <v>#N/A</v>
      </c>
    </row>
    <row r="13639" spans="1:5" x14ac:dyDescent="0.25">
      <c r="A13639" t="s">
        <v>9851</v>
      </c>
      <c r="B13639" s="100" t="s">
        <v>14812</v>
      </c>
      <c r="C13639" s="99" t="s">
        <v>14741</v>
      </c>
      <c r="D13639" s="124">
        <v>31103</v>
      </c>
      <c r="E13639" s="157" t="e">
        <f>VLOOKUP(D13639,'SOAT LIQ'!$A$87:$C$3416,3,FALSE)</f>
        <v>#N/A</v>
      </c>
    </row>
    <row r="13640" spans="1:5" x14ac:dyDescent="0.25">
      <c r="A13640" t="s">
        <v>8089</v>
      </c>
      <c r="B13640" s="100" t="s">
        <v>14813</v>
      </c>
      <c r="C13640" s="99" t="s">
        <v>14814</v>
      </c>
      <c r="D13640" s="124">
        <v>31205</v>
      </c>
      <c r="E13640" s="157" t="e">
        <f>VLOOKUP(D13640,'SOAT LIQ'!$A$87:$C$3416,3,FALSE)</f>
        <v>#N/A</v>
      </c>
    </row>
    <row r="13641" spans="1:5" x14ac:dyDescent="0.25">
      <c r="A13641" t="s">
        <v>8089</v>
      </c>
      <c r="B13641" s="100" t="s">
        <v>14815</v>
      </c>
      <c r="C13641" s="99" t="s">
        <v>14816</v>
      </c>
      <c r="D13641" s="124">
        <v>31205</v>
      </c>
      <c r="E13641" s="157" t="e">
        <f>VLOOKUP(D13641,'SOAT LIQ'!$A$87:$C$3416,3,FALSE)</f>
        <v>#N/A</v>
      </c>
    </row>
    <row r="13642" spans="1:5" x14ac:dyDescent="0.25">
      <c r="A13642" t="s">
        <v>8089</v>
      </c>
      <c r="B13642" s="100" t="s">
        <v>4049</v>
      </c>
      <c r="C13642" s="99" t="s">
        <v>14814</v>
      </c>
      <c r="D13642" s="124">
        <v>31203</v>
      </c>
      <c r="E13642" s="157" t="e">
        <f>VLOOKUP(D13642,'SOAT LIQ'!$A$87:$C$3416,3,FALSE)</f>
        <v>#N/A</v>
      </c>
    </row>
    <row r="13643" spans="1:5" x14ac:dyDescent="0.25">
      <c r="A13643" t="s">
        <v>8089</v>
      </c>
      <c r="B13643" s="100" t="s">
        <v>4050</v>
      </c>
      <c r="C13643" s="99" t="s">
        <v>14816</v>
      </c>
      <c r="D13643" s="124">
        <v>31203</v>
      </c>
      <c r="E13643" s="157" t="e">
        <f>VLOOKUP(D13643,'SOAT LIQ'!$A$87:$C$3416,3,FALSE)</f>
        <v>#N/A</v>
      </c>
    </row>
    <row r="13644" spans="1:5" x14ac:dyDescent="0.25">
      <c r="A13644" t="s">
        <v>8089</v>
      </c>
      <c r="B13644" s="100" t="s">
        <v>14817</v>
      </c>
      <c r="C13644" s="99" t="s">
        <v>14818</v>
      </c>
      <c r="D13644" s="124">
        <v>31210</v>
      </c>
      <c r="E13644" s="157" t="e">
        <f>VLOOKUP(D13644,'SOAT LIQ'!$A$87:$C$3416,3,FALSE)</f>
        <v>#N/A</v>
      </c>
    </row>
    <row r="13645" spans="1:5" x14ac:dyDescent="0.25">
      <c r="A13645" t="s">
        <v>9851</v>
      </c>
      <c r="B13645" s="100" t="s">
        <v>14817</v>
      </c>
      <c r="C13645" s="99" t="s">
        <v>14818</v>
      </c>
      <c r="D13645" s="124">
        <v>31210</v>
      </c>
      <c r="E13645" s="157" t="e">
        <f>VLOOKUP(D13645,'SOAT LIQ'!$A$87:$C$3416,3,FALSE)</f>
        <v>#N/A</v>
      </c>
    </row>
    <row r="13646" spans="1:5" x14ac:dyDescent="0.25">
      <c r="A13646" t="s">
        <v>8089</v>
      </c>
      <c r="B13646" s="100" t="s">
        <v>14819</v>
      </c>
      <c r="C13646" s="99" t="s">
        <v>14820</v>
      </c>
      <c r="D13646" s="124">
        <v>31210</v>
      </c>
      <c r="E13646" s="157" t="e">
        <f>VLOOKUP(D13646,'SOAT LIQ'!$A$87:$C$3416,3,FALSE)</f>
        <v>#N/A</v>
      </c>
    </row>
    <row r="13647" spans="1:5" x14ac:dyDescent="0.25">
      <c r="A13647" t="s">
        <v>9851</v>
      </c>
      <c r="B13647" s="100" t="s">
        <v>14819</v>
      </c>
      <c r="C13647" s="99" t="s">
        <v>14820</v>
      </c>
      <c r="D13647" s="124">
        <v>31210</v>
      </c>
      <c r="E13647" s="157" t="e">
        <f>VLOOKUP(D13647,'SOAT LIQ'!$A$87:$C$3416,3,FALSE)</f>
        <v>#N/A</v>
      </c>
    </row>
    <row r="13648" spans="1:5" x14ac:dyDescent="0.25">
      <c r="A13648" t="s">
        <v>8089</v>
      </c>
      <c r="B13648" s="100" t="s">
        <v>14821</v>
      </c>
      <c r="C13648" s="99" t="s">
        <v>14822</v>
      </c>
      <c r="D13648" s="124">
        <v>31210</v>
      </c>
      <c r="E13648" s="157" t="e">
        <f>VLOOKUP(D13648,'SOAT LIQ'!$A$87:$C$3416,3,FALSE)</f>
        <v>#N/A</v>
      </c>
    </row>
    <row r="13649" spans="1:5" x14ac:dyDescent="0.25">
      <c r="A13649" t="s">
        <v>9851</v>
      </c>
      <c r="B13649" s="100" t="s">
        <v>14821</v>
      </c>
      <c r="C13649" s="99" t="s">
        <v>14822</v>
      </c>
      <c r="D13649" s="124">
        <v>31210</v>
      </c>
      <c r="E13649" s="157" t="e">
        <f>VLOOKUP(D13649,'SOAT LIQ'!$A$87:$C$3416,3,FALSE)</f>
        <v>#N/A</v>
      </c>
    </row>
    <row r="13650" spans="1:5" x14ac:dyDescent="0.25">
      <c r="A13650" t="s">
        <v>8089</v>
      </c>
      <c r="B13650" s="100" t="s">
        <v>14823</v>
      </c>
      <c r="C13650" s="99" t="s">
        <v>14822</v>
      </c>
      <c r="D13650" s="124">
        <v>31210</v>
      </c>
      <c r="E13650" s="157" t="e">
        <f>VLOOKUP(D13650,'SOAT LIQ'!$A$87:$C$3416,3,FALSE)</f>
        <v>#N/A</v>
      </c>
    </row>
    <row r="13651" spans="1:5" x14ac:dyDescent="0.25">
      <c r="A13651" t="s">
        <v>9851</v>
      </c>
      <c r="B13651" s="100" t="s">
        <v>14823</v>
      </c>
      <c r="C13651" s="99" t="s">
        <v>14822</v>
      </c>
      <c r="D13651" s="124">
        <v>31210</v>
      </c>
      <c r="E13651" s="157" t="e">
        <f>VLOOKUP(D13651,'SOAT LIQ'!$A$87:$C$3416,3,FALSE)</f>
        <v>#N/A</v>
      </c>
    </row>
    <row r="13652" spans="1:5" x14ac:dyDescent="0.25">
      <c r="A13652" t="s">
        <v>8089</v>
      </c>
      <c r="B13652" s="100" t="s">
        <v>14824</v>
      </c>
      <c r="C13652" s="99" t="s">
        <v>14825</v>
      </c>
      <c r="D13652" s="124">
        <v>31211</v>
      </c>
      <c r="E13652" s="157" t="e">
        <f>VLOOKUP(D13652,'SOAT LIQ'!$A$87:$C$3416,3,FALSE)</f>
        <v>#N/A</v>
      </c>
    </row>
    <row r="13653" spans="1:5" x14ac:dyDescent="0.25">
      <c r="A13653" t="s">
        <v>9851</v>
      </c>
      <c r="B13653" s="100" t="s">
        <v>14824</v>
      </c>
      <c r="C13653" s="99" t="s">
        <v>14825</v>
      </c>
      <c r="D13653" s="124">
        <v>31211</v>
      </c>
      <c r="E13653" s="157" t="e">
        <f>VLOOKUP(D13653,'SOAT LIQ'!$A$87:$C$3416,3,FALSE)</f>
        <v>#N/A</v>
      </c>
    </row>
    <row r="13654" spans="1:5" x14ac:dyDescent="0.25">
      <c r="A13654" t="s">
        <v>8089</v>
      </c>
      <c r="B13654" s="100" t="s">
        <v>14826</v>
      </c>
      <c r="C13654" s="99" t="s">
        <v>14825</v>
      </c>
      <c r="D13654" s="124">
        <v>31211</v>
      </c>
      <c r="E13654" s="157" t="e">
        <f>VLOOKUP(D13654,'SOAT LIQ'!$A$87:$C$3416,3,FALSE)</f>
        <v>#N/A</v>
      </c>
    </row>
    <row r="13655" spans="1:5" x14ac:dyDescent="0.25">
      <c r="A13655" t="s">
        <v>9851</v>
      </c>
      <c r="B13655" s="100" t="s">
        <v>14826</v>
      </c>
      <c r="C13655" s="99" t="s">
        <v>14825</v>
      </c>
      <c r="D13655" s="124">
        <v>31211</v>
      </c>
      <c r="E13655" s="157" t="e">
        <f>VLOOKUP(D13655,'SOAT LIQ'!$A$87:$C$3416,3,FALSE)</f>
        <v>#N/A</v>
      </c>
    </row>
    <row r="13656" spans="1:5" x14ac:dyDescent="0.25">
      <c r="A13656" t="s">
        <v>8089</v>
      </c>
      <c r="B13656" s="100" t="s">
        <v>14827</v>
      </c>
      <c r="C13656" s="99" t="s">
        <v>14828</v>
      </c>
      <c r="D13656" s="124">
        <v>31205</v>
      </c>
      <c r="E13656" s="157" t="e">
        <f>VLOOKUP(D13656,'SOAT LIQ'!$A$87:$C$3416,3,FALSE)</f>
        <v>#N/A</v>
      </c>
    </row>
    <row r="13657" spans="1:5" x14ac:dyDescent="0.25">
      <c r="A13657" t="s">
        <v>8089</v>
      </c>
      <c r="B13657" s="100" t="s">
        <v>14829</v>
      </c>
      <c r="C13657" s="99" t="s">
        <v>14830</v>
      </c>
      <c r="D13657" s="124">
        <v>31205</v>
      </c>
      <c r="E13657" s="157" t="e">
        <f>VLOOKUP(D13657,'SOAT LIQ'!$A$87:$C$3416,3,FALSE)</f>
        <v>#N/A</v>
      </c>
    </row>
    <row r="13658" spans="1:5" x14ac:dyDescent="0.25">
      <c r="A13658" t="s">
        <v>8089</v>
      </c>
      <c r="B13658" s="100" t="s">
        <v>4051</v>
      </c>
      <c r="C13658" s="99" t="s">
        <v>14828</v>
      </c>
      <c r="D13658" s="124">
        <v>31203</v>
      </c>
      <c r="E13658" s="157" t="e">
        <f>VLOOKUP(D13658,'SOAT LIQ'!$A$87:$C$3416,3,FALSE)</f>
        <v>#N/A</v>
      </c>
    </row>
    <row r="13659" spans="1:5" x14ac:dyDescent="0.25">
      <c r="A13659" t="s">
        <v>8089</v>
      </c>
      <c r="B13659" s="100" t="s">
        <v>4052</v>
      </c>
      <c r="C13659" s="99" t="s">
        <v>14830</v>
      </c>
      <c r="D13659" s="124">
        <v>31203</v>
      </c>
      <c r="E13659" s="157" t="e">
        <f>VLOOKUP(D13659,'SOAT LIQ'!$A$87:$C$3416,3,FALSE)</f>
        <v>#N/A</v>
      </c>
    </row>
    <row r="13660" spans="1:5" x14ac:dyDescent="0.25">
      <c r="A13660" t="s">
        <v>8089</v>
      </c>
      <c r="B13660" s="100" t="s">
        <v>14832</v>
      </c>
      <c r="C13660" s="99" t="s">
        <v>14831</v>
      </c>
      <c r="D13660" s="124">
        <v>31204</v>
      </c>
      <c r="E13660" s="157" t="e">
        <f>VLOOKUP(D13660,'SOAT LIQ'!$A$87:$C$3416,3,FALSE)</f>
        <v>#N/A</v>
      </c>
    </row>
    <row r="13661" spans="1:5" x14ac:dyDescent="0.25">
      <c r="A13661" t="s">
        <v>8089</v>
      </c>
      <c r="B13661" s="100" t="s">
        <v>14834</v>
      </c>
      <c r="C13661" s="99" t="s">
        <v>14833</v>
      </c>
      <c r="D13661" s="124">
        <v>31203</v>
      </c>
      <c r="E13661" s="157" t="e">
        <f>VLOOKUP(D13661,'SOAT LIQ'!$A$87:$C$3416,3,FALSE)</f>
        <v>#N/A</v>
      </c>
    </row>
    <row r="13662" spans="1:5" x14ac:dyDescent="0.25">
      <c r="A13662" t="s">
        <v>9851</v>
      </c>
      <c r="B13662" s="100" t="s">
        <v>14835</v>
      </c>
      <c r="C13662" s="100"/>
      <c r="D13662" s="124">
        <v>21432</v>
      </c>
      <c r="E13662" s="157" t="e">
        <f>VLOOKUP(D13662,'SOAT LIQ'!$A$87:$C$3416,3,FALSE)</f>
        <v>#N/A</v>
      </c>
    </row>
    <row r="13663" spans="1:5" x14ac:dyDescent="0.25">
      <c r="A13663" t="s">
        <v>8089</v>
      </c>
      <c r="B13663" s="100" t="s">
        <v>4292</v>
      </c>
      <c r="C13663" s="99" t="s">
        <v>14836</v>
      </c>
      <c r="D13663" s="124">
        <v>31201</v>
      </c>
      <c r="E13663" s="157" t="e">
        <f>VLOOKUP(D13663,'SOAT LIQ'!$A$87:$C$3416,3,FALSE)</f>
        <v>#N/A</v>
      </c>
    </row>
    <row r="13664" spans="1:5" x14ac:dyDescent="0.25">
      <c r="A13664" t="s">
        <v>9851</v>
      </c>
      <c r="B13664" s="100" t="s">
        <v>4292</v>
      </c>
      <c r="C13664" s="99" t="s">
        <v>14836</v>
      </c>
      <c r="D13664" s="124">
        <v>31201</v>
      </c>
      <c r="E13664" s="157" t="e">
        <f>VLOOKUP(D13664,'SOAT LIQ'!$A$87:$C$3416,3,FALSE)</f>
        <v>#N/A</v>
      </c>
    </row>
    <row r="13665" spans="1:5" x14ac:dyDescent="0.25">
      <c r="A13665" t="s">
        <v>9851</v>
      </c>
      <c r="B13665" s="100" t="s">
        <v>14837</v>
      </c>
      <c r="C13665" s="99" t="s">
        <v>14838</v>
      </c>
      <c r="D13665" s="124">
        <v>31220</v>
      </c>
      <c r="E13665" s="157" t="e">
        <f>VLOOKUP(D13665,'SOAT LIQ'!$A$87:$C$3416,3,FALSE)</f>
        <v>#N/A</v>
      </c>
    </row>
    <row r="13666" spans="1:5" x14ac:dyDescent="0.25">
      <c r="A13666" t="s">
        <v>8089</v>
      </c>
      <c r="B13666" s="100" t="s">
        <v>14837</v>
      </c>
      <c r="C13666" s="99" t="s">
        <v>14838</v>
      </c>
      <c r="D13666" s="124">
        <v>31220</v>
      </c>
      <c r="E13666" s="157" t="e">
        <f>VLOOKUP(D13666,'SOAT LIQ'!$A$87:$C$3416,3,FALSE)</f>
        <v>#N/A</v>
      </c>
    </row>
    <row r="13667" spans="1:5" x14ac:dyDescent="0.25">
      <c r="A13667" t="s">
        <v>9851</v>
      </c>
      <c r="B13667" s="100" t="s">
        <v>14839</v>
      </c>
      <c r="C13667" s="99" t="s">
        <v>14840</v>
      </c>
      <c r="D13667" s="124">
        <v>31219</v>
      </c>
      <c r="E13667" s="157" t="e">
        <f>VLOOKUP(D13667,'SOAT LIQ'!$A$87:$C$3416,3,FALSE)</f>
        <v>#N/A</v>
      </c>
    </row>
    <row r="13668" spans="1:5" x14ac:dyDescent="0.25">
      <c r="A13668" t="s">
        <v>8089</v>
      </c>
      <c r="B13668" s="100" t="s">
        <v>14841</v>
      </c>
      <c r="C13668" s="99" t="s">
        <v>14825</v>
      </c>
      <c r="D13668" s="124">
        <v>31201</v>
      </c>
      <c r="E13668" s="157" t="e">
        <f>VLOOKUP(D13668,'SOAT LIQ'!$A$87:$C$3416,3,FALSE)</f>
        <v>#N/A</v>
      </c>
    </row>
    <row r="13669" spans="1:5" x14ac:dyDescent="0.25">
      <c r="A13669" t="s">
        <v>9851</v>
      </c>
      <c r="B13669" s="100" t="s">
        <v>14841</v>
      </c>
      <c r="C13669" s="99" t="s">
        <v>14825</v>
      </c>
      <c r="D13669" s="124">
        <v>31201</v>
      </c>
      <c r="E13669" s="157" t="e">
        <f>VLOOKUP(D13669,'SOAT LIQ'!$A$87:$C$3416,3,FALSE)</f>
        <v>#N/A</v>
      </c>
    </row>
    <row r="13670" spans="1:5" x14ac:dyDescent="0.25">
      <c r="A13670" t="s">
        <v>8089</v>
      </c>
      <c r="B13670" s="100" t="s">
        <v>14843</v>
      </c>
      <c r="C13670" s="99" t="s">
        <v>14842</v>
      </c>
      <c r="D13670" s="124">
        <v>31214</v>
      </c>
      <c r="E13670" s="157" t="e">
        <f>VLOOKUP(D13670,'SOAT LIQ'!$A$87:$C$3416,3,FALSE)</f>
        <v>#N/A</v>
      </c>
    </row>
    <row r="13671" spans="1:5" x14ac:dyDescent="0.25">
      <c r="A13671" t="s">
        <v>9851</v>
      </c>
      <c r="B13671" s="100" t="s">
        <v>14843</v>
      </c>
      <c r="C13671" s="99" t="s">
        <v>14842</v>
      </c>
      <c r="D13671" s="124">
        <v>31214</v>
      </c>
      <c r="E13671" s="157" t="e">
        <f>VLOOKUP(D13671,'SOAT LIQ'!$A$87:$C$3416,3,FALSE)</f>
        <v>#N/A</v>
      </c>
    </row>
    <row r="13672" spans="1:5" x14ac:dyDescent="0.25">
      <c r="A13672" t="s">
        <v>6034</v>
      </c>
      <c r="B13672" s="100" t="s">
        <v>14845</v>
      </c>
      <c r="C13672" s="99" t="s">
        <v>14844</v>
      </c>
      <c r="D13672" s="124">
        <v>31303</v>
      </c>
      <c r="E13672" s="157" t="e">
        <f>VLOOKUP(D13672,'SOAT LIQ'!$A$87:$C$3416,3,FALSE)</f>
        <v>#N/A</v>
      </c>
    </row>
    <row r="13673" spans="1:5" x14ac:dyDescent="0.25">
      <c r="A13673" t="s">
        <v>6034</v>
      </c>
      <c r="B13673" s="100" t="s">
        <v>14847</v>
      </c>
      <c r="C13673" s="99" t="s">
        <v>14846</v>
      </c>
      <c r="D13673" s="124">
        <v>31303</v>
      </c>
      <c r="E13673" s="157" t="e">
        <f>VLOOKUP(D13673,'SOAT LIQ'!$A$87:$C$3416,3,FALSE)</f>
        <v>#N/A</v>
      </c>
    </row>
    <row r="13674" spans="1:5" x14ac:dyDescent="0.25">
      <c r="A13674" t="s">
        <v>6034</v>
      </c>
      <c r="B13674" s="100" t="s">
        <v>14849</v>
      </c>
      <c r="C13674" s="99" t="s">
        <v>14848</v>
      </c>
      <c r="D13674" s="124">
        <v>31303</v>
      </c>
      <c r="E13674" s="157" t="e">
        <f>VLOOKUP(D13674,'SOAT LIQ'!$A$87:$C$3416,3,FALSE)</f>
        <v>#N/A</v>
      </c>
    </row>
    <row r="13675" spans="1:5" x14ac:dyDescent="0.25">
      <c r="A13675" t="s">
        <v>6034</v>
      </c>
      <c r="B13675" s="100" t="s">
        <v>14850</v>
      </c>
      <c r="C13675" s="99" t="s">
        <v>14844</v>
      </c>
      <c r="D13675" s="124">
        <v>31303</v>
      </c>
      <c r="E13675" s="157" t="e">
        <f>VLOOKUP(D13675,'SOAT LIQ'!$A$87:$C$3416,3,FALSE)</f>
        <v>#N/A</v>
      </c>
    </row>
    <row r="13676" spans="1:5" x14ac:dyDescent="0.25">
      <c r="A13676" t="s">
        <v>6034</v>
      </c>
      <c r="B13676" s="100" t="s">
        <v>14852</v>
      </c>
      <c r="C13676" s="99" t="s">
        <v>14851</v>
      </c>
      <c r="D13676" s="124">
        <v>31301</v>
      </c>
      <c r="E13676" s="157" t="e">
        <f>VLOOKUP(D13676,'SOAT LIQ'!$A$87:$C$3416,3,FALSE)</f>
        <v>#N/A</v>
      </c>
    </row>
    <row r="13677" spans="1:5" x14ac:dyDescent="0.25">
      <c r="A13677" t="s">
        <v>6034</v>
      </c>
      <c r="B13677" s="100" t="s">
        <v>14853</v>
      </c>
      <c r="C13677" s="100"/>
      <c r="D13677" s="124">
        <v>31303</v>
      </c>
      <c r="E13677" s="157" t="e">
        <f>VLOOKUP(D13677,'SOAT LIQ'!$A$87:$C$3416,3,FALSE)</f>
        <v>#N/A</v>
      </c>
    </row>
    <row r="13678" spans="1:5" x14ac:dyDescent="0.25">
      <c r="A13678" t="s">
        <v>6034</v>
      </c>
      <c r="B13678" s="100" t="s">
        <v>14854</v>
      </c>
      <c r="C13678" s="99" t="s">
        <v>14844</v>
      </c>
      <c r="D13678" s="124">
        <v>31303</v>
      </c>
      <c r="E13678" s="157" t="e">
        <f>VLOOKUP(D13678,'SOAT LIQ'!$A$87:$C$3416,3,FALSE)</f>
        <v>#N/A</v>
      </c>
    </row>
    <row r="13679" spans="1:5" x14ac:dyDescent="0.25">
      <c r="A13679" t="s">
        <v>6034</v>
      </c>
      <c r="B13679" s="100" t="s">
        <v>14856</v>
      </c>
      <c r="C13679" s="99" t="s">
        <v>14855</v>
      </c>
      <c r="D13679" s="124">
        <v>31303</v>
      </c>
      <c r="E13679" s="157" t="e">
        <f>VLOOKUP(D13679,'SOAT LIQ'!$A$87:$C$3416,3,FALSE)</f>
        <v>#N/A</v>
      </c>
    </row>
    <row r="13680" spans="1:5" x14ac:dyDescent="0.25">
      <c r="A13680" t="s">
        <v>6034</v>
      </c>
      <c r="B13680" s="100" t="s">
        <v>14857</v>
      </c>
      <c r="C13680" s="99" t="s">
        <v>14846</v>
      </c>
      <c r="D13680" s="124">
        <v>31303</v>
      </c>
      <c r="E13680" s="157" t="e">
        <f>VLOOKUP(D13680,'SOAT LIQ'!$A$87:$C$3416,3,FALSE)</f>
        <v>#N/A</v>
      </c>
    </row>
    <row r="13681" spans="1:5" x14ac:dyDescent="0.25">
      <c r="A13681" t="s">
        <v>6034</v>
      </c>
      <c r="B13681" s="100" t="s">
        <v>14858</v>
      </c>
      <c r="C13681" s="99" t="s">
        <v>14846</v>
      </c>
      <c r="D13681" s="124">
        <v>31303</v>
      </c>
      <c r="E13681" s="157" t="e">
        <f>VLOOKUP(D13681,'SOAT LIQ'!$A$87:$C$3416,3,FALSE)</f>
        <v>#N/A</v>
      </c>
    </row>
    <row r="13682" spans="1:5" x14ac:dyDescent="0.25">
      <c r="A13682" t="s">
        <v>6034</v>
      </c>
      <c r="B13682" s="100" t="s">
        <v>14859</v>
      </c>
      <c r="C13682" s="99" t="s">
        <v>14846</v>
      </c>
      <c r="D13682" s="124">
        <v>31303</v>
      </c>
      <c r="E13682" s="157" t="e">
        <f>VLOOKUP(D13682,'SOAT LIQ'!$A$87:$C$3416,3,FALSE)</f>
        <v>#N/A</v>
      </c>
    </row>
    <row r="13683" spans="1:5" x14ac:dyDescent="0.25">
      <c r="A13683" t="s">
        <v>6034</v>
      </c>
      <c r="B13683" s="100" t="s">
        <v>14860</v>
      </c>
      <c r="C13683" s="99" t="s">
        <v>14844</v>
      </c>
      <c r="D13683" s="124">
        <v>31303</v>
      </c>
      <c r="E13683" s="157" t="e">
        <f>VLOOKUP(D13683,'SOAT LIQ'!$A$87:$C$3416,3,FALSE)</f>
        <v>#N/A</v>
      </c>
    </row>
    <row r="13684" spans="1:5" x14ac:dyDescent="0.25">
      <c r="A13684" t="s">
        <v>6034</v>
      </c>
      <c r="B13684" s="100" t="s">
        <v>14862</v>
      </c>
      <c r="C13684" s="99" t="s">
        <v>14861</v>
      </c>
      <c r="D13684" s="124">
        <v>31305</v>
      </c>
      <c r="E13684" s="157" t="e">
        <f>VLOOKUP(D13684,'SOAT LIQ'!$A$87:$C$3416,3,FALSE)</f>
        <v>#N/A</v>
      </c>
    </row>
    <row r="13685" spans="1:5" x14ac:dyDescent="0.25">
      <c r="A13685" t="s">
        <v>6034</v>
      </c>
      <c r="B13685" s="100" t="s">
        <v>14864</v>
      </c>
      <c r="C13685" s="99" t="s">
        <v>14863</v>
      </c>
      <c r="D13685" s="124">
        <v>31303</v>
      </c>
      <c r="E13685" s="157" t="e">
        <f>VLOOKUP(D13685,'SOAT LIQ'!$A$87:$C$3416,3,FALSE)</f>
        <v>#N/A</v>
      </c>
    </row>
    <row r="13686" spans="1:5" x14ac:dyDescent="0.25">
      <c r="A13686" t="s">
        <v>6034</v>
      </c>
      <c r="B13686" s="100" t="s">
        <v>14866</v>
      </c>
      <c r="C13686" s="99" t="s">
        <v>14865</v>
      </c>
      <c r="D13686" s="124">
        <v>31303</v>
      </c>
      <c r="E13686" s="157" t="e">
        <f>VLOOKUP(D13686,'SOAT LIQ'!$A$87:$C$3416,3,FALSE)</f>
        <v>#N/A</v>
      </c>
    </row>
    <row r="13687" spans="1:5" x14ac:dyDescent="0.25">
      <c r="A13687" t="s">
        <v>6034</v>
      </c>
      <c r="B13687" s="100" t="s">
        <v>14867</v>
      </c>
      <c r="C13687" s="99" t="s">
        <v>14865</v>
      </c>
      <c r="D13687" s="124">
        <v>31303</v>
      </c>
      <c r="E13687" s="157" t="e">
        <f>VLOOKUP(D13687,'SOAT LIQ'!$A$87:$C$3416,3,FALSE)</f>
        <v>#N/A</v>
      </c>
    </row>
    <row r="13688" spans="1:5" x14ac:dyDescent="0.25">
      <c r="A13688" t="s">
        <v>6034</v>
      </c>
      <c r="B13688" s="100" t="s">
        <v>14868</v>
      </c>
      <c r="C13688" s="99" t="s">
        <v>14865</v>
      </c>
      <c r="D13688" s="124">
        <v>31303</v>
      </c>
      <c r="E13688" s="157" t="e">
        <f>VLOOKUP(D13688,'SOAT LIQ'!$A$87:$C$3416,3,FALSE)</f>
        <v>#N/A</v>
      </c>
    </row>
    <row r="13689" spans="1:5" x14ac:dyDescent="0.25">
      <c r="A13689" t="s">
        <v>6034</v>
      </c>
      <c r="B13689" s="100" t="s">
        <v>14869</v>
      </c>
      <c r="C13689" s="99" t="s">
        <v>14865</v>
      </c>
      <c r="D13689" s="124">
        <v>31303</v>
      </c>
      <c r="E13689" s="157" t="e">
        <f>VLOOKUP(D13689,'SOAT LIQ'!$A$87:$C$3416,3,FALSE)</f>
        <v>#N/A</v>
      </c>
    </row>
    <row r="13690" spans="1:5" x14ac:dyDescent="0.25">
      <c r="A13690" t="s">
        <v>6034</v>
      </c>
      <c r="B13690" s="100" t="s">
        <v>14871</v>
      </c>
      <c r="C13690" s="99" t="s">
        <v>14870</v>
      </c>
      <c r="D13690" s="124">
        <v>31303</v>
      </c>
      <c r="E13690" s="157" t="e">
        <f>VLOOKUP(D13690,'SOAT LIQ'!$A$87:$C$3416,3,FALSE)</f>
        <v>#N/A</v>
      </c>
    </row>
    <row r="13691" spans="1:5" x14ac:dyDescent="0.25">
      <c r="A13691" t="s">
        <v>6034</v>
      </c>
      <c r="B13691" s="100" t="s">
        <v>14873</v>
      </c>
      <c r="C13691" s="99" t="s">
        <v>14872</v>
      </c>
      <c r="D13691" s="124">
        <v>31303</v>
      </c>
      <c r="E13691" s="157" t="e">
        <f>VLOOKUP(D13691,'SOAT LIQ'!$A$87:$C$3416,3,FALSE)</f>
        <v>#N/A</v>
      </c>
    </row>
    <row r="13692" spans="1:5" x14ac:dyDescent="0.25">
      <c r="A13692" t="s">
        <v>6034</v>
      </c>
      <c r="B13692" s="100" t="s">
        <v>14874</v>
      </c>
      <c r="C13692" s="99" t="s">
        <v>14872</v>
      </c>
      <c r="D13692" s="124">
        <v>31304</v>
      </c>
      <c r="E13692" s="157" t="e">
        <f>VLOOKUP(D13692,'SOAT LIQ'!$A$87:$C$3416,3,FALSE)</f>
        <v>#N/A</v>
      </c>
    </row>
    <row r="13693" spans="1:5" x14ac:dyDescent="0.25">
      <c r="A13693" t="s">
        <v>6034</v>
      </c>
      <c r="B13693" s="100" t="s">
        <v>14875</v>
      </c>
      <c r="C13693" s="99" t="s">
        <v>14872</v>
      </c>
      <c r="D13693" s="124">
        <v>31303</v>
      </c>
      <c r="E13693" s="157" t="e">
        <f>VLOOKUP(D13693,'SOAT LIQ'!$A$87:$C$3416,3,FALSE)</f>
        <v>#N/A</v>
      </c>
    </row>
    <row r="13694" spans="1:5" x14ac:dyDescent="0.25">
      <c r="A13694" t="s">
        <v>6034</v>
      </c>
      <c r="B13694" s="100" t="s">
        <v>14876</v>
      </c>
      <c r="C13694" s="99" t="s">
        <v>14872</v>
      </c>
      <c r="D13694" s="124">
        <v>31303</v>
      </c>
      <c r="E13694" s="157" t="e">
        <f>VLOOKUP(D13694,'SOAT LIQ'!$A$87:$C$3416,3,FALSE)</f>
        <v>#N/A</v>
      </c>
    </row>
    <row r="13695" spans="1:5" x14ac:dyDescent="0.25">
      <c r="A13695" t="s">
        <v>6034</v>
      </c>
      <c r="B13695" s="100" t="s">
        <v>4293</v>
      </c>
      <c r="C13695" s="99" t="s">
        <v>14877</v>
      </c>
      <c r="D13695" s="124">
        <v>31306</v>
      </c>
      <c r="E13695" s="157" t="e">
        <f>VLOOKUP(D13695,'SOAT LIQ'!$A$87:$C$3416,3,FALSE)</f>
        <v>#N/A</v>
      </c>
    </row>
    <row r="13696" spans="1:5" x14ac:dyDescent="0.25">
      <c r="A13696" t="s">
        <v>6034</v>
      </c>
      <c r="B13696" s="100" t="s">
        <v>14879</v>
      </c>
      <c r="C13696" s="99" t="s">
        <v>14878</v>
      </c>
      <c r="D13696" s="124">
        <v>31303</v>
      </c>
      <c r="E13696" s="157" t="e">
        <f>VLOOKUP(D13696,'SOAT LIQ'!$A$87:$C$3416,3,FALSE)</f>
        <v>#N/A</v>
      </c>
    </row>
    <row r="13697" spans="1:5" x14ac:dyDescent="0.25">
      <c r="A13697" t="s">
        <v>6034</v>
      </c>
      <c r="B13697" s="100" t="s">
        <v>14880</v>
      </c>
      <c r="C13697" s="99" t="s">
        <v>14881</v>
      </c>
      <c r="D13697" s="124">
        <v>31303</v>
      </c>
      <c r="E13697" s="157" t="e">
        <f>VLOOKUP(D13697,'SOAT LIQ'!$A$87:$C$3416,3,FALSE)</f>
        <v>#N/A</v>
      </c>
    </row>
    <row r="13698" spans="1:5" x14ac:dyDescent="0.25">
      <c r="A13698" t="s">
        <v>6034</v>
      </c>
      <c r="B13698" s="100" t="s">
        <v>14883</v>
      </c>
      <c r="C13698" s="99" t="s">
        <v>14882</v>
      </c>
      <c r="D13698" s="124">
        <v>31303</v>
      </c>
      <c r="E13698" s="157" t="e">
        <f>VLOOKUP(D13698,'SOAT LIQ'!$A$87:$C$3416,3,FALSE)</f>
        <v>#N/A</v>
      </c>
    </row>
    <row r="13699" spans="1:5" x14ac:dyDescent="0.25">
      <c r="A13699" t="s">
        <v>6034</v>
      </c>
      <c r="B13699" s="100" t="s">
        <v>14885</v>
      </c>
      <c r="C13699" s="99" t="s">
        <v>14884</v>
      </c>
      <c r="D13699" s="124">
        <v>31303</v>
      </c>
      <c r="E13699" s="157" t="e">
        <f>VLOOKUP(D13699,'SOAT LIQ'!$A$87:$C$3416,3,FALSE)</f>
        <v>#N/A</v>
      </c>
    </row>
    <row r="13700" spans="1:5" x14ac:dyDescent="0.25">
      <c r="A13700" t="s">
        <v>6034</v>
      </c>
      <c r="B13700" s="100" t="s">
        <v>14887</v>
      </c>
      <c r="C13700" s="99" t="s">
        <v>14886</v>
      </c>
      <c r="D13700" s="124">
        <v>31303</v>
      </c>
      <c r="E13700" s="157" t="e">
        <f>VLOOKUP(D13700,'SOAT LIQ'!$A$87:$C$3416,3,FALSE)</f>
        <v>#N/A</v>
      </c>
    </row>
    <row r="13701" spans="1:5" x14ac:dyDescent="0.25">
      <c r="A13701" t="s">
        <v>6034</v>
      </c>
      <c r="B13701" s="100" t="s">
        <v>14888</v>
      </c>
      <c r="C13701" s="99" t="s">
        <v>14889</v>
      </c>
      <c r="D13701" s="124">
        <v>31303</v>
      </c>
      <c r="E13701" s="157" t="e">
        <f>VLOOKUP(D13701,'SOAT LIQ'!$A$87:$C$3416,3,FALSE)</f>
        <v>#N/A</v>
      </c>
    </row>
    <row r="13702" spans="1:5" x14ac:dyDescent="0.25">
      <c r="A13702" t="s">
        <v>6034</v>
      </c>
      <c r="B13702" s="100" t="s">
        <v>14890</v>
      </c>
      <c r="C13702" s="99" t="s">
        <v>14882</v>
      </c>
      <c r="D13702" s="124">
        <v>31303</v>
      </c>
      <c r="E13702" s="157" t="e">
        <f>VLOOKUP(D13702,'SOAT LIQ'!$A$87:$C$3416,3,FALSE)</f>
        <v>#N/A</v>
      </c>
    </row>
    <row r="13703" spans="1:5" x14ac:dyDescent="0.25">
      <c r="A13703" t="s">
        <v>6034</v>
      </c>
      <c r="B13703" s="100" t="s">
        <v>14891</v>
      </c>
      <c r="C13703" s="99" t="s">
        <v>14889</v>
      </c>
      <c r="D13703" s="124">
        <v>31303</v>
      </c>
      <c r="E13703" s="157" t="e">
        <f>VLOOKUP(D13703,'SOAT LIQ'!$A$87:$C$3416,3,FALSE)</f>
        <v>#N/A</v>
      </c>
    </row>
    <row r="13704" spans="1:5" x14ac:dyDescent="0.25">
      <c r="A13704" t="s">
        <v>6034</v>
      </c>
      <c r="B13704" s="100" t="s">
        <v>14892</v>
      </c>
      <c r="C13704" s="99" t="s">
        <v>14889</v>
      </c>
      <c r="D13704" s="124">
        <v>31303</v>
      </c>
      <c r="E13704" s="157" t="e">
        <f>VLOOKUP(D13704,'SOAT LIQ'!$A$87:$C$3416,3,FALSE)</f>
        <v>#N/A</v>
      </c>
    </row>
    <row r="13705" spans="1:5" x14ac:dyDescent="0.25">
      <c r="A13705" t="s">
        <v>6034</v>
      </c>
      <c r="B13705" s="100" t="s">
        <v>14893</v>
      </c>
      <c r="C13705" s="99" t="s">
        <v>14889</v>
      </c>
      <c r="D13705" s="124">
        <v>31303</v>
      </c>
      <c r="E13705" s="157" t="e">
        <f>VLOOKUP(D13705,'SOAT LIQ'!$A$87:$C$3416,3,FALSE)</f>
        <v>#N/A</v>
      </c>
    </row>
    <row r="13706" spans="1:5" x14ac:dyDescent="0.25">
      <c r="A13706" t="s">
        <v>6034</v>
      </c>
      <c r="B13706" s="100" t="s">
        <v>14894</v>
      </c>
      <c r="C13706" s="99" t="s">
        <v>14889</v>
      </c>
      <c r="D13706" s="124">
        <v>31303</v>
      </c>
      <c r="E13706" s="157" t="e">
        <f>VLOOKUP(D13706,'SOAT LIQ'!$A$87:$C$3416,3,FALSE)</f>
        <v>#N/A</v>
      </c>
    </row>
    <row r="13707" spans="1:5" x14ac:dyDescent="0.25">
      <c r="A13707" t="s">
        <v>6034</v>
      </c>
      <c r="B13707" s="100" t="s">
        <v>14895</v>
      </c>
      <c r="C13707" s="100"/>
      <c r="D13707" s="124"/>
      <c r="E13707" s="157" t="e">
        <f>VLOOKUP(D13707,'SOAT LIQ'!$A$87:$C$3416,3,FALSE)</f>
        <v>#N/A</v>
      </c>
    </row>
    <row r="13708" spans="1:5" x14ac:dyDescent="0.25">
      <c r="A13708" t="s">
        <v>6034</v>
      </c>
      <c r="B13708" s="100" t="s">
        <v>14897</v>
      </c>
      <c r="C13708" s="99" t="s">
        <v>14896</v>
      </c>
      <c r="D13708" s="124">
        <v>31301</v>
      </c>
      <c r="E13708" s="157" t="e">
        <f>VLOOKUP(D13708,'SOAT LIQ'!$A$87:$C$3416,3,FALSE)</f>
        <v>#N/A</v>
      </c>
    </row>
    <row r="13709" spans="1:5" x14ac:dyDescent="0.25">
      <c r="A13709" t="s">
        <v>6034</v>
      </c>
      <c r="B13709" s="100" t="s">
        <v>14899</v>
      </c>
      <c r="C13709" s="99" t="s">
        <v>14898</v>
      </c>
      <c r="D13709" s="124">
        <v>31301</v>
      </c>
      <c r="E13709" s="157" t="e">
        <f>VLOOKUP(D13709,'SOAT LIQ'!$A$87:$C$3416,3,FALSE)</f>
        <v>#N/A</v>
      </c>
    </row>
    <row r="13710" spans="1:5" x14ac:dyDescent="0.25">
      <c r="A13710" t="s">
        <v>6034</v>
      </c>
      <c r="B13710" s="100" t="s">
        <v>14901</v>
      </c>
      <c r="C13710" s="99" t="s">
        <v>14900</v>
      </c>
      <c r="D13710" s="124">
        <v>31301</v>
      </c>
      <c r="E13710" s="157" t="e">
        <f>VLOOKUP(D13710,'SOAT LIQ'!$A$87:$C$3416,3,FALSE)</f>
        <v>#N/A</v>
      </c>
    </row>
    <row r="13711" spans="1:5" x14ac:dyDescent="0.25">
      <c r="A13711" t="s">
        <v>6034</v>
      </c>
      <c r="B13711" s="100" t="s">
        <v>14903</v>
      </c>
      <c r="C13711" s="99" t="s">
        <v>14902</v>
      </c>
      <c r="D13711" s="124">
        <v>31301</v>
      </c>
      <c r="E13711" s="157" t="e">
        <f>VLOOKUP(D13711,'SOAT LIQ'!$A$87:$C$3416,3,FALSE)</f>
        <v>#N/A</v>
      </c>
    </row>
    <row r="13712" spans="1:5" x14ac:dyDescent="0.25">
      <c r="A13712" t="s">
        <v>6034</v>
      </c>
      <c r="B13712" s="100" t="s">
        <v>14905</v>
      </c>
      <c r="C13712" s="99" t="s">
        <v>14904</v>
      </c>
      <c r="D13712" s="124">
        <v>31302</v>
      </c>
      <c r="E13712" s="157" t="e">
        <f>VLOOKUP(D13712,'SOAT LIQ'!$A$87:$C$3416,3,FALSE)</f>
        <v>#N/A</v>
      </c>
    </row>
    <row r="13713" spans="1:5" x14ac:dyDescent="0.25">
      <c r="A13713" t="s">
        <v>6034</v>
      </c>
      <c r="B13713" s="100" t="s">
        <v>14907</v>
      </c>
      <c r="C13713" s="99" t="s">
        <v>14906</v>
      </c>
      <c r="D13713" s="124">
        <v>31303</v>
      </c>
      <c r="E13713" s="157" t="e">
        <f>VLOOKUP(D13713,'SOAT LIQ'!$A$87:$C$3416,3,FALSE)</f>
        <v>#N/A</v>
      </c>
    </row>
    <row r="13714" spans="1:5" x14ac:dyDescent="0.25">
      <c r="A13714" t="s">
        <v>6034</v>
      </c>
      <c r="B13714" s="100" t="s">
        <v>14909</v>
      </c>
      <c r="C13714" s="99" t="s">
        <v>14908</v>
      </c>
      <c r="D13714" s="124">
        <v>31303</v>
      </c>
      <c r="E13714" s="157" t="e">
        <f>VLOOKUP(D13714,'SOAT LIQ'!$A$87:$C$3416,3,FALSE)</f>
        <v>#N/A</v>
      </c>
    </row>
    <row r="13715" spans="1:5" x14ac:dyDescent="0.25">
      <c r="A13715" t="s">
        <v>6034</v>
      </c>
      <c r="B13715" s="100" t="s">
        <v>14910</v>
      </c>
      <c r="C13715" s="100"/>
      <c r="D13715" s="124"/>
      <c r="E13715" s="157" t="e">
        <f>VLOOKUP(D13715,'SOAT LIQ'!$A$87:$C$3416,3,FALSE)</f>
        <v>#N/A</v>
      </c>
    </row>
    <row r="13716" spans="1:5" x14ac:dyDescent="0.25">
      <c r="A13716" t="s">
        <v>6034</v>
      </c>
      <c r="B13716" s="100" t="s">
        <v>14911</v>
      </c>
      <c r="C13716" s="100"/>
      <c r="D13716" s="124"/>
      <c r="E13716" s="157" t="e">
        <f>VLOOKUP(D13716,'SOAT LIQ'!$A$87:$C$3416,3,FALSE)</f>
        <v>#N/A</v>
      </c>
    </row>
    <row r="13717" spans="1:5" x14ac:dyDescent="0.25">
      <c r="A13717" t="s">
        <v>6034</v>
      </c>
      <c r="B13717" s="100" t="s">
        <v>14913</v>
      </c>
      <c r="C13717" s="99" t="s">
        <v>14912</v>
      </c>
      <c r="D13717" s="124">
        <v>31303</v>
      </c>
      <c r="E13717" s="157" t="e">
        <f>VLOOKUP(D13717,'SOAT LIQ'!$A$87:$C$3416,3,FALSE)</f>
        <v>#N/A</v>
      </c>
    </row>
    <row r="13718" spans="1:5" x14ac:dyDescent="0.25">
      <c r="A13718" t="s">
        <v>6034</v>
      </c>
      <c r="B13718" s="100" t="s">
        <v>14914</v>
      </c>
      <c r="C13718" s="99" t="s">
        <v>14908</v>
      </c>
      <c r="D13718" s="124">
        <v>31303</v>
      </c>
      <c r="E13718" s="157" t="e">
        <f>VLOOKUP(D13718,'SOAT LIQ'!$A$87:$C$3416,3,FALSE)</f>
        <v>#N/A</v>
      </c>
    </row>
    <row r="13719" spans="1:5" x14ac:dyDescent="0.25">
      <c r="A13719" t="s">
        <v>6034</v>
      </c>
      <c r="B13719" s="100" t="s">
        <v>14915</v>
      </c>
      <c r="C13719" s="99" t="s">
        <v>14908</v>
      </c>
      <c r="D13719" s="124">
        <v>31303</v>
      </c>
      <c r="E13719" s="157" t="e">
        <f>VLOOKUP(D13719,'SOAT LIQ'!$A$87:$C$3416,3,FALSE)</f>
        <v>#N/A</v>
      </c>
    </row>
    <row r="13720" spans="1:5" x14ac:dyDescent="0.25">
      <c r="A13720" t="s">
        <v>6034</v>
      </c>
      <c r="B13720" s="100" t="s">
        <v>14916</v>
      </c>
      <c r="C13720" s="99" t="s">
        <v>14908</v>
      </c>
      <c r="D13720" s="124">
        <v>31303</v>
      </c>
      <c r="E13720" s="157" t="e">
        <f>VLOOKUP(D13720,'SOAT LIQ'!$A$87:$C$3416,3,FALSE)</f>
        <v>#N/A</v>
      </c>
    </row>
    <row r="13721" spans="1:5" x14ac:dyDescent="0.25">
      <c r="A13721" t="s">
        <v>6034</v>
      </c>
      <c r="B13721" s="100" t="s">
        <v>14917</v>
      </c>
      <c r="C13721" s="99" t="s">
        <v>14918</v>
      </c>
      <c r="D13721" s="124">
        <v>31306</v>
      </c>
      <c r="E13721" s="157" t="e">
        <f>VLOOKUP(D13721,'SOAT LIQ'!$A$87:$C$3416,3,FALSE)</f>
        <v>#N/A</v>
      </c>
    </row>
    <row r="13722" spans="1:5" x14ac:dyDescent="0.25">
      <c r="A13722" t="s">
        <v>6034</v>
      </c>
      <c r="B13722" s="100" t="s">
        <v>14919</v>
      </c>
      <c r="C13722" s="100"/>
      <c r="D13722" s="124">
        <v>31303</v>
      </c>
      <c r="E13722" s="157" t="e">
        <f>VLOOKUP(D13722,'SOAT LIQ'!$A$87:$C$3416,3,FALSE)</f>
        <v>#N/A</v>
      </c>
    </row>
    <row r="13723" spans="1:5" x14ac:dyDescent="0.25">
      <c r="A13723" t="s">
        <v>6034</v>
      </c>
      <c r="B13723" s="100" t="s">
        <v>14920</v>
      </c>
      <c r="C13723" s="99" t="s">
        <v>14918</v>
      </c>
      <c r="D13723" s="124">
        <v>31306</v>
      </c>
      <c r="E13723" s="157" t="e">
        <f>VLOOKUP(D13723,'SOAT LIQ'!$A$87:$C$3416,3,FALSE)</f>
        <v>#N/A</v>
      </c>
    </row>
    <row r="13724" spans="1:5" x14ac:dyDescent="0.25">
      <c r="A13724" t="s">
        <v>6034</v>
      </c>
      <c r="B13724" s="100" t="s">
        <v>14921</v>
      </c>
      <c r="C13724" s="99" t="s">
        <v>14918</v>
      </c>
      <c r="D13724" s="124">
        <v>31306</v>
      </c>
      <c r="E13724" s="157" t="e">
        <f>VLOOKUP(D13724,'SOAT LIQ'!$A$87:$C$3416,3,FALSE)</f>
        <v>#N/A</v>
      </c>
    </row>
    <row r="13725" spans="1:5" x14ac:dyDescent="0.25">
      <c r="A13725" t="s">
        <v>6034</v>
      </c>
      <c r="B13725" s="100" t="s">
        <v>14922</v>
      </c>
      <c r="C13725" s="100"/>
      <c r="D13725" s="124"/>
      <c r="E13725" s="157" t="e">
        <f>VLOOKUP(D13725,'SOAT LIQ'!$A$87:$C$3416,3,FALSE)</f>
        <v>#N/A</v>
      </c>
    </row>
    <row r="13726" spans="1:5" x14ac:dyDescent="0.25">
      <c r="A13726" t="s">
        <v>6034</v>
      </c>
      <c r="B13726" s="100" t="s">
        <v>14923</v>
      </c>
      <c r="C13726" s="99" t="s">
        <v>14918</v>
      </c>
      <c r="D13726" s="124">
        <v>31303</v>
      </c>
      <c r="E13726" s="157" t="e">
        <f>VLOOKUP(D13726,'SOAT LIQ'!$A$87:$C$3416,3,FALSE)</f>
        <v>#N/A</v>
      </c>
    </row>
    <row r="13727" spans="1:5" x14ac:dyDescent="0.25">
      <c r="A13727" t="s">
        <v>6034</v>
      </c>
      <c r="B13727" s="100" t="s">
        <v>14924</v>
      </c>
      <c r="C13727" s="99" t="s">
        <v>14918</v>
      </c>
      <c r="D13727" s="124">
        <v>31303</v>
      </c>
      <c r="E13727" s="157" t="e">
        <f>VLOOKUP(D13727,'SOAT LIQ'!$A$87:$C$3416,3,FALSE)</f>
        <v>#N/A</v>
      </c>
    </row>
    <row r="13728" spans="1:5" x14ac:dyDescent="0.25">
      <c r="A13728" t="s">
        <v>6034</v>
      </c>
      <c r="B13728" s="100" t="s">
        <v>14925</v>
      </c>
      <c r="C13728" s="99" t="s">
        <v>14918</v>
      </c>
      <c r="D13728" s="124">
        <v>31303</v>
      </c>
      <c r="E13728" s="157" t="e">
        <f>VLOOKUP(D13728,'SOAT LIQ'!$A$87:$C$3416,3,FALSE)</f>
        <v>#N/A</v>
      </c>
    </row>
    <row r="13729" spans="1:5" x14ac:dyDescent="0.25">
      <c r="A13729" t="s">
        <v>6034</v>
      </c>
      <c r="B13729" s="100" t="s">
        <v>14926</v>
      </c>
      <c r="C13729" s="100"/>
      <c r="D13729" s="124"/>
      <c r="E13729" s="157" t="e">
        <f>VLOOKUP(D13729,'SOAT LIQ'!$A$87:$C$3416,3,FALSE)</f>
        <v>#N/A</v>
      </c>
    </row>
    <row r="13730" spans="1:5" x14ac:dyDescent="0.25">
      <c r="A13730" t="s">
        <v>6034</v>
      </c>
      <c r="B13730" s="100" t="s">
        <v>14928</v>
      </c>
      <c r="C13730" s="99" t="s">
        <v>14927</v>
      </c>
      <c r="D13730" s="124">
        <v>21718</v>
      </c>
      <c r="E13730" s="157" t="e">
        <f>VLOOKUP(D13730,'SOAT LIQ'!$A$87:$C$3416,3,FALSE)</f>
        <v>#N/A</v>
      </c>
    </row>
    <row r="13731" spans="1:5" x14ac:dyDescent="0.25">
      <c r="A13731" t="s">
        <v>6034</v>
      </c>
      <c r="B13731" s="100" t="s">
        <v>14930</v>
      </c>
      <c r="C13731" s="99" t="s">
        <v>14929</v>
      </c>
      <c r="D13731" s="124">
        <v>21113</v>
      </c>
      <c r="E13731" s="157" t="e">
        <f>VLOOKUP(D13731,'SOAT LIQ'!$A$87:$C$3416,3,FALSE)</f>
        <v>#N/A</v>
      </c>
    </row>
    <row r="13732" spans="1:5" x14ac:dyDescent="0.25">
      <c r="A13732" t="s">
        <v>6034</v>
      </c>
      <c r="B13732" s="100" t="s">
        <v>14931</v>
      </c>
      <c r="C13732" s="99" t="s">
        <v>14929</v>
      </c>
      <c r="D13732" s="124">
        <v>21113</v>
      </c>
      <c r="E13732" s="157" t="e">
        <f>VLOOKUP(D13732,'SOAT LIQ'!$A$87:$C$3416,3,FALSE)</f>
        <v>#N/A</v>
      </c>
    </row>
    <row r="13733" spans="1:5" x14ac:dyDescent="0.25">
      <c r="A13733" t="s">
        <v>6034</v>
      </c>
      <c r="B13733" s="100" t="s">
        <v>14932</v>
      </c>
      <c r="C13733" s="99" t="s">
        <v>14929</v>
      </c>
      <c r="D13733" s="124">
        <v>21113</v>
      </c>
      <c r="E13733" s="157" t="e">
        <f>VLOOKUP(D13733,'SOAT LIQ'!$A$87:$C$3416,3,FALSE)</f>
        <v>#N/A</v>
      </c>
    </row>
    <row r="13734" spans="1:5" x14ac:dyDescent="0.25">
      <c r="A13734" t="s">
        <v>6034</v>
      </c>
      <c r="B13734" s="100" t="s">
        <v>14933</v>
      </c>
      <c r="C13734" s="99" t="s">
        <v>14425</v>
      </c>
      <c r="D13734" s="124">
        <v>21145</v>
      </c>
      <c r="E13734" s="157" t="e">
        <f>VLOOKUP(D13734,'SOAT LIQ'!$A$87:$C$3416,3,FALSE)</f>
        <v>#N/A</v>
      </c>
    </row>
    <row r="13735" spans="1:5" x14ac:dyDescent="0.25">
      <c r="A13735" t="s">
        <v>6034</v>
      </c>
      <c r="B13735" s="100" t="s">
        <v>4294</v>
      </c>
      <c r="C13735" s="99" t="s">
        <v>14918</v>
      </c>
      <c r="D13735" s="124">
        <v>21502</v>
      </c>
      <c r="E13735" s="157" t="e">
        <f>VLOOKUP(D13735,'SOAT LIQ'!$A$87:$C$3416,3,FALSE)</f>
        <v>#N/A</v>
      </c>
    </row>
    <row r="13736" spans="1:5" x14ac:dyDescent="0.25">
      <c r="A13736" t="s">
        <v>6034</v>
      </c>
      <c r="B13736" s="100" t="s">
        <v>14934</v>
      </c>
      <c r="C13736" s="100"/>
      <c r="D13736" s="124"/>
      <c r="E13736" s="157" t="e">
        <f>VLOOKUP(D13736,'SOAT LIQ'!$A$87:$C$3416,3,FALSE)</f>
        <v>#N/A</v>
      </c>
    </row>
    <row r="13737" spans="1:5" x14ac:dyDescent="0.25">
      <c r="A13737" t="s">
        <v>6034</v>
      </c>
      <c r="B13737" s="100" t="s">
        <v>14935</v>
      </c>
      <c r="C13737" s="100"/>
      <c r="D13737" s="124"/>
      <c r="E13737" s="157" t="e">
        <f>VLOOKUP(D13737,'SOAT LIQ'!$A$87:$C$3416,3,FALSE)</f>
        <v>#N/A</v>
      </c>
    </row>
    <row r="13738" spans="1:5" x14ac:dyDescent="0.25">
      <c r="A13738" t="s">
        <v>6034</v>
      </c>
      <c r="B13738" s="100" t="s">
        <v>14936</v>
      </c>
      <c r="C13738" s="100"/>
      <c r="D13738" s="124"/>
      <c r="E13738" s="157" t="e">
        <f>VLOOKUP(D13738,'SOAT LIQ'!$A$87:$C$3416,3,FALSE)</f>
        <v>#N/A</v>
      </c>
    </row>
    <row r="13739" spans="1:5" x14ac:dyDescent="0.25">
      <c r="A13739" t="s">
        <v>8502</v>
      </c>
      <c r="B13739" s="100" t="s">
        <v>14937</v>
      </c>
      <c r="C13739" s="99" t="s">
        <v>6679</v>
      </c>
      <c r="D13739" s="124">
        <v>36100</v>
      </c>
      <c r="E13739" s="157" t="e">
        <f>VLOOKUP(D13739,'SOAT LIQ'!$A$87:$C$3416,3,FALSE)</f>
        <v>#N/A</v>
      </c>
    </row>
    <row r="13740" spans="1:5" x14ac:dyDescent="0.25">
      <c r="A13740" t="s">
        <v>8503</v>
      </c>
      <c r="B13740" s="100" t="s">
        <v>14937</v>
      </c>
      <c r="C13740" s="99" t="s">
        <v>6679</v>
      </c>
      <c r="D13740" s="124">
        <v>36100</v>
      </c>
      <c r="E13740" s="157" t="e">
        <f>VLOOKUP(D13740,'SOAT LIQ'!$A$87:$C$3416,3,FALSE)</f>
        <v>#N/A</v>
      </c>
    </row>
    <row r="13741" spans="1:5" x14ac:dyDescent="0.25">
      <c r="A13741" t="s">
        <v>8504</v>
      </c>
      <c r="B13741" s="100" t="s">
        <v>14937</v>
      </c>
      <c r="C13741" s="99" t="s">
        <v>6679</v>
      </c>
      <c r="D13741" s="124">
        <v>36100</v>
      </c>
      <c r="E13741" s="157" t="e">
        <f>VLOOKUP(D13741,'SOAT LIQ'!$A$87:$C$3416,3,FALSE)</f>
        <v>#N/A</v>
      </c>
    </row>
    <row r="13742" spans="1:5" x14ac:dyDescent="0.25">
      <c r="A13742" t="s">
        <v>8502</v>
      </c>
      <c r="B13742" s="100" t="s">
        <v>14938</v>
      </c>
      <c r="C13742" s="99" t="s">
        <v>6679</v>
      </c>
      <c r="D13742" s="124">
        <v>36100</v>
      </c>
      <c r="E13742" s="157" t="e">
        <f>VLOOKUP(D13742,'SOAT LIQ'!$A$87:$C$3416,3,FALSE)</f>
        <v>#N/A</v>
      </c>
    </row>
    <row r="13743" spans="1:5" x14ac:dyDescent="0.25">
      <c r="A13743" t="s">
        <v>8503</v>
      </c>
      <c r="B13743" s="100" t="s">
        <v>14938</v>
      </c>
      <c r="C13743" s="99" t="s">
        <v>6679</v>
      </c>
      <c r="D13743" s="124">
        <v>36100</v>
      </c>
      <c r="E13743" s="157" t="e">
        <f>VLOOKUP(D13743,'SOAT LIQ'!$A$87:$C$3416,3,FALSE)</f>
        <v>#N/A</v>
      </c>
    </row>
    <row r="13744" spans="1:5" x14ac:dyDescent="0.25">
      <c r="A13744" t="s">
        <v>8504</v>
      </c>
      <c r="B13744" s="100" t="s">
        <v>14938</v>
      </c>
      <c r="C13744" s="99" t="s">
        <v>6679</v>
      </c>
      <c r="D13744" s="124">
        <v>36100</v>
      </c>
      <c r="E13744" s="157" t="e">
        <f>VLOOKUP(D13744,'SOAT LIQ'!$A$87:$C$3416,3,FALSE)</f>
        <v>#N/A</v>
      </c>
    </row>
    <row r="13745" spans="1:5" x14ac:dyDescent="0.25">
      <c r="A13745" t="s">
        <v>8502</v>
      </c>
      <c r="B13745" s="100" t="s">
        <v>14939</v>
      </c>
      <c r="C13745" s="99" t="s">
        <v>6679</v>
      </c>
      <c r="D13745" s="124">
        <v>36100</v>
      </c>
      <c r="E13745" s="157" t="e">
        <f>VLOOKUP(D13745,'SOAT LIQ'!$A$87:$C$3416,3,FALSE)</f>
        <v>#N/A</v>
      </c>
    </row>
    <row r="13746" spans="1:5" x14ac:dyDescent="0.25">
      <c r="A13746" t="s">
        <v>8503</v>
      </c>
      <c r="B13746" s="100" t="s">
        <v>14939</v>
      </c>
      <c r="C13746" s="99" t="s">
        <v>6679</v>
      </c>
      <c r="D13746" s="124">
        <v>36100</v>
      </c>
      <c r="E13746" s="157" t="e">
        <f>VLOOKUP(D13746,'SOAT LIQ'!$A$87:$C$3416,3,FALSE)</f>
        <v>#N/A</v>
      </c>
    </row>
    <row r="13747" spans="1:5" x14ac:dyDescent="0.25">
      <c r="A13747" t="s">
        <v>8504</v>
      </c>
      <c r="B13747" s="100" t="s">
        <v>14939</v>
      </c>
      <c r="C13747" s="99" t="s">
        <v>6679</v>
      </c>
      <c r="D13747" s="124">
        <v>36100</v>
      </c>
      <c r="E13747" s="157" t="e">
        <f>VLOOKUP(D13747,'SOAT LIQ'!$A$87:$C$3416,3,FALSE)</f>
        <v>#N/A</v>
      </c>
    </row>
    <row r="13748" spans="1:5" x14ac:dyDescent="0.25">
      <c r="A13748" t="s">
        <v>8502</v>
      </c>
      <c r="B13748" s="100" t="s">
        <v>14940</v>
      </c>
      <c r="C13748" s="99" t="s">
        <v>6679</v>
      </c>
      <c r="D13748" s="124">
        <v>36100</v>
      </c>
      <c r="E13748" s="157" t="e">
        <f>VLOOKUP(D13748,'SOAT LIQ'!$A$87:$C$3416,3,FALSE)</f>
        <v>#N/A</v>
      </c>
    </row>
    <row r="13749" spans="1:5" x14ac:dyDescent="0.25">
      <c r="A13749" t="s">
        <v>8503</v>
      </c>
      <c r="B13749" s="100" t="s">
        <v>14940</v>
      </c>
      <c r="C13749" s="99" t="s">
        <v>6679</v>
      </c>
      <c r="D13749" s="124">
        <v>36100</v>
      </c>
      <c r="E13749" s="157" t="e">
        <f>VLOOKUP(D13749,'SOAT LIQ'!$A$87:$C$3416,3,FALSE)</f>
        <v>#N/A</v>
      </c>
    </row>
    <row r="13750" spans="1:5" x14ac:dyDescent="0.25">
      <c r="A13750" t="s">
        <v>8504</v>
      </c>
      <c r="B13750" s="100" t="s">
        <v>14940</v>
      </c>
      <c r="C13750" s="99" t="s">
        <v>6679</v>
      </c>
      <c r="D13750" s="124">
        <v>36100</v>
      </c>
      <c r="E13750" s="157" t="e">
        <f>VLOOKUP(D13750,'SOAT LIQ'!$A$87:$C$3416,3,FALSE)</f>
        <v>#N/A</v>
      </c>
    </row>
    <row r="13751" spans="1:5" x14ac:dyDescent="0.25">
      <c r="A13751" t="s">
        <v>14941</v>
      </c>
      <c r="B13751" s="100" t="s">
        <v>14942</v>
      </c>
      <c r="C13751" s="99" t="s">
        <v>6679</v>
      </c>
      <c r="D13751" s="124">
        <v>36100</v>
      </c>
      <c r="E13751" s="157" t="e">
        <f>VLOOKUP(D13751,'SOAT LIQ'!$A$87:$C$3416,3,FALSE)</f>
        <v>#N/A</v>
      </c>
    </row>
    <row r="13752" spans="1:5" x14ac:dyDescent="0.25">
      <c r="A13752" t="s">
        <v>8502</v>
      </c>
      <c r="B13752" s="100" t="s">
        <v>14942</v>
      </c>
      <c r="C13752" s="99" t="s">
        <v>6679</v>
      </c>
      <c r="D13752" s="124">
        <v>36100</v>
      </c>
      <c r="E13752" s="157" t="e">
        <f>VLOOKUP(D13752,'SOAT LIQ'!$A$87:$C$3416,3,FALSE)</f>
        <v>#N/A</v>
      </c>
    </row>
    <row r="13753" spans="1:5" x14ac:dyDescent="0.25">
      <c r="A13753" t="s">
        <v>8503</v>
      </c>
      <c r="B13753" s="100" t="s">
        <v>14942</v>
      </c>
      <c r="C13753" s="99" t="s">
        <v>6679</v>
      </c>
      <c r="D13753" s="124">
        <v>36100</v>
      </c>
      <c r="E13753" s="157" t="e">
        <f>VLOOKUP(D13753,'SOAT LIQ'!$A$87:$C$3416,3,FALSE)</f>
        <v>#N/A</v>
      </c>
    </row>
    <row r="13754" spans="1:5" x14ac:dyDescent="0.25">
      <c r="A13754" t="s">
        <v>8504</v>
      </c>
      <c r="B13754" s="100" t="s">
        <v>14942</v>
      </c>
      <c r="C13754" s="99" t="s">
        <v>6679</v>
      </c>
      <c r="D13754" s="124">
        <v>36100</v>
      </c>
      <c r="E13754" s="157" t="e">
        <f>VLOOKUP(D13754,'SOAT LIQ'!$A$87:$C$3416,3,FALSE)</f>
        <v>#N/A</v>
      </c>
    </row>
    <row r="13755" spans="1:5" x14ac:dyDescent="0.25">
      <c r="A13755" t="s">
        <v>8502</v>
      </c>
      <c r="B13755" s="100" t="s">
        <v>14943</v>
      </c>
      <c r="C13755" s="99" t="s">
        <v>6679</v>
      </c>
      <c r="D13755" s="124">
        <v>36100</v>
      </c>
      <c r="E13755" s="157" t="e">
        <f>VLOOKUP(D13755,'SOAT LIQ'!$A$87:$C$3416,3,FALSE)</f>
        <v>#N/A</v>
      </c>
    </row>
    <row r="13756" spans="1:5" x14ac:dyDescent="0.25">
      <c r="A13756" t="s">
        <v>8503</v>
      </c>
      <c r="B13756" s="100" t="s">
        <v>14943</v>
      </c>
      <c r="C13756" s="99" t="s">
        <v>6679</v>
      </c>
      <c r="D13756" s="124">
        <v>36100</v>
      </c>
      <c r="E13756" s="157" t="e">
        <f>VLOOKUP(D13756,'SOAT LIQ'!$A$87:$C$3416,3,FALSE)</f>
        <v>#N/A</v>
      </c>
    </row>
    <row r="13757" spans="1:5" x14ac:dyDescent="0.25">
      <c r="A13757" t="s">
        <v>8504</v>
      </c>
      <c r="B13757" s="100" t="s">
        <v>14943</v>
      </c>
      <c r="C13757" s="99" t="s">
        <v>6679</v>
      </c>
      <c r="D13757" s="124">
        <v>36100</v>
      </c>
      <c r="E13757" s="157" t="e">
        <f>VLOOKUP(D13757,'SOAT LIQ'!$A$87:$C$3416,3,FALSE)</f>
        <v>#N/A</v>
      </c>
    </row>
    <row r="13758" spans="1:5" x14ac:dyDescent="0.25">
      <c r="A13758" t="s">
        <v>8502</v>
      </c>
      <c r="B13758" s="100" t="s">
        <v>14944</v>
      </c>
      <c r="C13758" s="99" t="s">
        <v>6679</v>
      </c>
      <c r="D13758" s="124">
        <v>36100</v>
      </c>
      <c r="E13758" s="157" t="e">
        <f>VLOOKUP(D13758,'SOAT LIQ'!$A$87:$C$3416,3,FALSE)</f>
        <v>#N/A</v>
      </c>
    </row>
    <row r="13759" spans="1:5" x14ac:dyDescent="0.25">
      <c r="A13759" t="s">
        <v>8503</v>
      </c>
      <c r="B13759" s="100" t="s">
        <v>14944</v>
      </c>
      <c r="C13759" s="99" t="s">
        <v>6679</v>
      </c>
      <c r="D13759" s="124">
        <v>36100</v>
      </c>
      <c r="E13759" s="157" t="e">
        <f>VLOOKUP(D13759,'SOAT LIQ'!$A$87:$C$3416,3,FALSE)</f>
        <v>#N/A</v>
      </c>
    </row>
    <row r="13760" spans="1:5" x14ac:dyDescent="0.25">
      <c r="A13760" t="s">
        <v>8504</v>
      </c>
      <c r="B13760" s="100" t="s">
        <v>14944</v>
      </c>
      <c r="C13760" s="99" t="s">
        <v>6679</v>
      </c>
      <c r="D13760" s="124">
        <v>36100</v>
      </c>
      <c r="E13760" s="157" t="e">
        <f>VLOOKUP(D13760,'SOAT LIQ'!$A$87:$C$3416,3,FALSE)</f>
        <v>#N/A</v>
      </c>
    </row>
    <row r="13761" spans="1:5" x14ac:dyDescent="0.25">
      <c r="A13761" t="s">
        <v>8502</v>
      </c>
      <c r="B13761" s="100" t="s">
        <v>14945</v>
      </c>
      <c r="C13761" s="99" t="s">
        <v>6679</v>
      </c>
      <c r="D13761" s="124">
        <v>36100</v>
      </c>
      <c r="E13761" s="157" t="e">
        <f>VLOOKUP(D13761,'SOAT LIQ'!$A$87:$C$3416,3,FALSE)</f>
        <v>#N/A</v>
      </c>
    </row>
    <row r="13762" spans="1:5" x14ac:dyDescent="0.25">
      <c r="A13762" t="s">
        <v>8503</v>
      </c>
      <c r="B13762" s="100" t="s">
        <v>14945</v>
      </c>
      <c r="C13762" s="99" t="s">
        <v>6679</v>
      </c>
      <c r="D13762" s="124">
        <v>36100</v>
      </c>
      <c r="E13762" s="157" t="e">
        <f>VLOOKUP(D13762,'SOAT LIQ'!$A$87:$C$3416,3,FALSE)</f>
        <v>#N/A</v>
      </c>
    </row>
    <row r="13763" spans="1:5" x14ac:dyDescent="0.25">
      <c r="A13763" t="s">
        <v>8504</v>
      </c>
      <c r="B13763" s="100" t="s">
        <v>14945</v>
      </c>
      <c r="C13763" s="99" t="s">
        <v>6679</v>
      </c>
      <c r="D13763" s="124">
        <v>36100</v>
      </c>
      <c r="E13763" s="157" t="e">
        <f>VLOOKUP(D13763,'SOAT LIQ'!$A$87:$C$3416,3,FALSE)</f>
        <v>#N/A</v>
      </c>
    </row>
    <row r="13764" spans="1:5" x14ac:dyDescent="0.25">
      <c r="A13764" t="s">
        <v>8502</v>
      </c>
      <c r="B13764" s="100" t="s">
        <v>14946</v>
      </c>
      <c r="C13764" s="99" t="s">
        <v>6679</v>
      </c>
      <c r="D13764" s="124">
        <v>36100</v>
      </c>
      <c r="E13764" s="157" t="e">
        <f>VLOOKUP(D13764,'SOAT LIQ'!$A$87:$C$3416,3,FALSE)</f>
        <v>#N/A</v>
      </c>
    </row>
    <row r="13765" spans="1:5" x14ac:dyDescent="0.25">
      <c r="A13765" t="s">
        <v>8503</v>
      </c>
      <c r="B13765" s="100" t="s">
        <v>14946</v>
      </c>
      <c r="C13765" s="99" t="s">
        <v>6679</v>
      </c>
      <c r="D13765" s="124">
        <v>36100</v>
      </c>
      <c r="E13765" s="157" t="e">
        <f>VLOOKUP(D13765,'SOAT LIQ'!$A$87:$C$3416,3,FALSE)</f>
        <v>#N/A</v>
      </c>
    </row>
    <row r="13766" spans="1:5" x14ac:dyDescent="0.25">
      <c r="A13766" t="s">
        <v>8504</v>
      </c>
      <c r="B13766" s="100" t="s">
        <v>14946</v>
      </c>
      <c r="C13766" s="99" t="s">
        <v>6679</v>
      </c>
      <c r="D13766" s="124">
        <v>36100</v>
      </c>
      <c r="E13766" s="157" t="e">
        <f>VLOOKUP(D13766,'SOAT LIQ'!$A$87:$C$3416,3,FALSE)</f>
        <v>#N/A</v>
      </c>
    </row>
    <row r="13767" spans="1:5" x14ac:dyDescent="0.25">
      <c r="A13767" t="s">
        <v>8502</v>
      </c>
      <c r="B13767" s="100" t="s">
        <v>14947</v>
      </c>
      <c r="C13767" s="99" t="s">
        <v>6679</v>
      </c>
      <c r="D13767" s="124">
        <v>36100</v>
      </c>
      <c r="E13767" s="157" t="e">
        <f>VLOOKUP(D13767,'SOAT LIQ'!$A$87:$C$3416,3,FALSE)</f>
        <v>#N/A</v>
      </c>
    </row>
    <row r="13768" spans="1:5" x14ac:dyDescent="0.25">
      <c r="A13768" t="s">
        <v>8503</v>
      </c>
      <c r="B13768" s="100" t="s">
        <v>14947</v>
      </c>
      <c r="C13768" s="99" t="s">
        <v>6679</v>
      </c>
      <c r="D13768" s="124">
        <v>36100</v>
      </c>
      <c r="E13768" s="157" t="e">
        <f>VLOOKUP(D13768,'SOAT LIQ'!$A$87:$C$3416,3,FALSE)</f>
        <v>#N/A</v>
      </c>
    </row>
    <row r="13769" spans="1:5" x14ac:dyDescent="0.25">
      <c r="A13769" t="s">
        <v>8504</v>
      </c>
      <c r="B13769" s="100" t="s">
        <v>14947</v>
      </c>
      <c r="C13769" s="99" t="s">
        <v>6679</v>
      </c>
      <c r="D13769" s="124">
        <v>36100</v>
      </c>
      <c r="E13769" s="157" t="e">
        <f>VLOOKUP(D13769,'SOAT LIQ'!$A$87:$C$3416,3,FALSE)</f>
        <v>#N/A</v>
      </c>
    </row>
    <row r="13770" spans="1:5" x14ac:dyDescent="0.25">
      <c r="A13770" t="s">
        <v>8502</v>
      </c>
      <c r="B13770" s="100" t="s">
        <v>14948</v>
      </c>
      <c r="C13770" s="99" t="s">
        <v>6679</v>
      </c>
      <c r="D13770" s="124">
        <v>36100</v>
      </c>
      <c r="E13770" s="157" t="e">
        <f>VLOOKUP(D13770,'SOAT LIQ'!$A$87:$C$3416,3,FALSE)</f>
        <v>#N/A</v>
      </c>
    </row>
    <row r="13771" spans="1:5" x14ac:dyDescent="0.25">
      <c r="A13771" t="s">
        <v>8503</v>
      </c>
      <c r="B13771" s="100" t="s">
        <v>14948</v>
      </c>
      <c r="C13771" s="99" t="s">
        <v>6679</v>
      </c>
      <c r="D13771" s="124">
        <v>36100</v>
      </c>
      <c r="E13771" s="157" t="e">
        <f>VLOOKUP(D13771,'SOAT LIQ'!$A$87:$C$3416,3,FALSE)</f>
        <v>#N/A</v>
      </c>
    </row>
    <row r="13772" spans="1:5" x14ac:dyDescent="0.25">
      <c r="A13772" t="s">
        <v>8504</v>
      </c>
      <c r="B13772" s="100" t="s">
        <v>14948</v>
      </c>
      <c r="C13772" s="99" t="s">
        <v>6679</v>
      </c>
      <c r="D13772" s="124">
        <v>36100</v>
      </c>
      <c r="E13772" s="157" t="e">
        <f>VLOOKUP(D13772,'SOAT LIQ'!$A$87:$C$3416,3,FALSE)</f>
        <v>#N/A</v>
      </c>
    </row>
    <row r="13773" spans="1:5" x14ac:dyDescent="0.25">
      <c r="A13773" t="s">
        <v>8502</v>
      </c>
      <c r="B13773" s="100" t="s">
        <v>14949</v>
      </c>
      <c r="C13773" s="99" t="s">
        <v>6679</v>
      </c>
      <c r="D13773" s="124">
        <v>39360</v>
      </c>
      <c r="E13773" s="157" t="e">
        <f>VLOOKUP(D13773,'SOAT LIQ'!$A$87:$C$3416,3,FALSE)</f>
        <v>#N/A</v>
      </c>
    </row>
    <row r="13774" spans="1:5" x14ac:dyDescent="0.25">
      <c r="A13774" t="s">
        <v>8503</v>
      </c>
      <c r="B13774" s="100" t="s">
        <v>14949</v>
      </c>
      <c r="C13774" s="99" t="s">
        <v>6679</v>
      </c>
      <c r="D13774" s="124">
        <v>39360</v>
      </c>
      <c r="E13774" s="157" t="e">
        <f>VLOOKUP(D13774,'SOAT LIQ'!$A$87:$C$3416,3,FALSE)</f>
        <v>#N/A</v>
      </c>
    </row>
    <row r="13775" spans="1:5" x14ac:dyDescent="0.25">
      <c r="A13775" t="s">
        <v>8504</v>
      </c>
      <c r="B13775" s="100" t="s">
        <v>14949</v>
      </c>
      <c r="C13775" s="99" t="s">
        <v>6679</v>
      </c>
      <c r="D13775" s="124">
        <v>39360</v>
      </c>
      <c r="E13775" s="157" t="e">
        <f>VLOOKUP(D13775,'SOAT LIQ'!$A$87:$C$3416,3,FALSE)</f>
        <v>#N/A</v>
      </c>
    </row>
    <row r="13776" spans="1:5" x14ac:dyDescent="0.25">
      <c r="A13776" t="s">
        <v>8502</v>
      </c>
      <c r="B13776" s="100" t="s">
        <v>14950</v>
      </c>
      <c r="C13776" s="99" t="s">
        <v>6679</v>
      </c>
      <c r="D13776" s="124">
        <v>36100</v>
      </c>
      <c r="E13776" s="157" t="e">
        <f>VLOOKUP(D13776,'SOAT LIQ'!$A$87:$C$3416,3,FALSE)</f>
        <v>#N/A</v>
      </c>
    </row>
    <row r="13777" spans="1:6" x14ac:dyDescent="0.25">
      <c r="A13777" t="s">
        <v>8503</v>
      </c>
      <c r="B13777" s="100" t="s">
        <v>14950</v>
      </c>
      <c r="C13777" s="99" t="s">
        <v>6679</v>
      </c>
      <c r="D13777" s="124">
        <v>36100</v>
      </c>
      <c r="E13777" s="157" t="e">
        <f>VLOOKUP(D13777,'SOAT LIQ'!$A$87:$C$3416,3,FALSE)</f>
        <v>#N/A</v>
      </c>
    </row>
    <row r="13778" spans="1:6" x14ac:dyDescent="0.25">
      <c r="A13778" t="s">
        <v>8504</v>
      </c>
      <c r="B13778" s="100" t="s">
        <v>14950</v>
      </c>
      <c r="C13778" s="99" t="s">
        <v>6679</v>
      </c>
      <c r="D13778" s="124">
        <v>36100</v>
      </c>
      <c r="E13778" s="157" t="e">
        <f>VLOOKUP(D13778,'SOAT LIQ'!$A$87:$C$3416,3,FALSE)</f>
        <v>#N/A</v>
      </c>
    </row>
    <row r="13779" spans="1:6" x14ac:dyDescent="0.25">
      <c r="A13779" t="s">
        <v>8502</v>
      </c>
      <c r="B13779" s="100" t="s">
        <v>14951</v>
      </c>
      <c r="C13779" s="99" t="s">
        <v>6679</v>
      </c>
      <c r="D13779" s="124">
        <v>36100</v>
      </c>
      <c r="E13779" s="157" t="e">
        <f>VLOOKUP(D13779,'SOAT LIQ'!$A$87:$C$3416,3,FALSE)</f>
        <v>#N/A</v>
      </c>
    </row>
    <row r="13780" spans="1:6" x14ac:dyDescent="0.25">
      <c r="A13780" t="s">
        <v>8503</v>
      </c>
      <c r="B13780" s="100" t="s">
        <v>14951</v>
      </c>
      <c r="C13780" s="99" t="s">
        <v>6679</v>
      </c>
      <c r="D13780" s="124">
        <v>36100</v>
      </c>
      <c r="E13780" s="157" t="e">
        <f>VLOOKUP(D13780,'SOAT LIQ'!$A$87:$C$3416,3,FALSE)</f>
        <v>#N/A</v>
      </c>
    </row>
    <row r="13781" spans="1:6" x14ac:dyDescent="0.25">
      <c r="A13781" t="s">
        <v>8504</v>
      </c>
      <c r="B13781" s="100" t="s">
        <v>14951</v>
      </c>
      <c r="C13781" s="99" t="s">
        <v>6679</v>
      </c>
      <c r="D13781" s="124">
        <v>36100</v>
      </c>
      <c r="E13781" s="157" t="e">
        <f>VLOOKUP(D13781,'SOAT LIQ'!$A$87:$C$3416,3,FALSE)</f>
        <v>#N/A</v>
      </c>
    </row>
    <row r="13782" spans="1:6" x14ac:dyDescent="0.25">
      <c r="A13782" t="s">
        <v>14952</v>
      </c>
      <c r="B13782" s="100" t="s">
        <v>14953</v>
      </c>
      <c r="C13782" s="99" t="s">
        <v>6679</v>
      </c>
      <c r="D13782" s="124">
        <v>36100</v>
      </c>
      <c r="E13782" s="157" t="e">
        <f>VLOOKUP(D13782,'SOAT LIQ'!$A$87:$C$3416,3,FALSE)</f>
        <v>#N/A</v>
      </c>
    </row>
    <row r="13783" spans="1:6" x14ac:dyDescent="0.25">
      <c r="A13783" t="s">
        <v>4085</v>
      </c>
      <c r="B13783" s="100" t="s">
        <v>14953</v>
      </c>
      <c r="C13783" s="99" t="s">
        <v>6679</v>
      </c>
      <c r="D13783" s="124">
        <v>36100</v>
      </c>
      <c r="E13783" s="157" t="e">
        <f>VLOOKUP(D13783,'SOAT LIQ'!$A$87:$C$3416,3,FALSE)</f>
        <v>#N/A</v>
      </c>
    </row>
    <row r="13784" spans="1:6" x14ac:dyDescent="0.25">
      <c r="A13784" t="s">
        <v>5925</v>
      </c>
      <c r="B13784" s="100" t="s">
        <v>14953</v>
      </c>
      <c r="C13784" s="99" t="s">
        <v>6679</v>
      </c>
      <c r="D13784" s="124">
        <v>36100</v>
      </c>
      <c r="E13784" s="157" t="e">
        <f>VLOOKUP(D13784,'SOAT LIQ'!$A$87:$C$3416,3,FALSE)</f>
        <v>#N/A</v>
      </c>
    </row>
    <row r="13785" spans="1:6" x14ac:dyDescent="0.25">
      <c r="A13785" t="s">
        <v>8502</v>
      </c>
      <c r="B13785" s="100" t="s">
        <v>14953</v>
      </c>
      <c r="C13785" s="99" t="s">
        <v>6679</v>
      </c>
      <c r="D13785" s="124">
        <v>36100</v>
      </c>
      <c r="E13785" s="157" t="e">
        <f>VLOOKUP(D13785,'SOAT LIQ'!$A$87:$C$3416,3,FALSE)</f>
        <v>#N/A</v>
      </c>
    </row>
    <row r="13786" spans="1:6" x14ac:dyDescent="0.25">
      <c r="A13786" t="s">
        <v>8503</v>
      </c>
      <c r="B13786" s="100" t="s">
        <v>14953</v>
      </c>
      <c r="C13786" s="99" t="s">
        <v>6679</v>
      </c>
      <c r="D13786" s="124">
        <v>36100</v>
      </c>
      <c r="E13786" s="157" t="e">
        <f>VLOOKUP(D13786,'SOAT LIQ'!$A$87:$C$3416,3,FALSE)</f>
        <v>#N/A</v>
      </c>
    </row>
    <row r="13787" spans="1:6" x14ac:dyDescent="0.25">
      <c r="A13787" t="s">
        <v>8504</v>
      </c>
      <c r="B13787" s="100" t="s">
        <v>14953</v>
      </c>
      <c r="C13787" s="99" t="s">
        <v>6679</v>
      </c>
      <c r="D13787" s="124">
        <v>36100</v>
      </c>
      <c r="E13787" s="157" t="e">
        <f>VLOOKUP(D13787,'SOAT LIQ'!$A$87:$C$3416,3,FALSE)</f>
        <v>#N/A</v>
      </c>
    </row>
    <row r="13788" spans="1:6" x14ac:dyDescent="0.25">
      <c r="A13788" t="s">
        <v>14952</v>
      </c>
      <c r="B13788" s="100" t="s">
        <v>14954</v>
      </c>
      <c r="C13788" s="99" t="s">
        <v>6679</v>
      </c>
      <c r="D13788" s="124">
        <v>36100</v>
      </c>
      <c r="E13788" s="157" t="e">
        <f>VLOOKUP(D13788,'SOAT LIQ'!$A$87:$C$3416,3,FALSE)</f>
        <v>#N/A</v>
      </c>
    </row>
    <row r="13789" spans="1:6" x14ac:dyDescent="0.25">
      <c r="A13789" t="s">
        <v>8502</v>
      </c>
      <c r="B13789" s="100" t="s">
        <v>14954</v>
      </c>
      <c r="C13789" s="99" t="s">
        <v>6679</v>
      </c>
      <c r="D13789" s="124">
        <v>36100</v>
      </c>
      <c r="E13789" s="157" t="e">
        <f>VLOOKUP(D13789,'SOAT LIQ'!$A$87:$C$3416,3,FALSE)</f>
        <v>#N/A</v>
      </c>
    </row>
    <row r="13790" spans="1:6" x14ac:dyDescent="0.25">
      <c r="A13790" t="s">
        <v>8503</v>
      </c>
      <c r="B13790" s="100" t="s">
        <v>14954</v>
      </c>
      <c r="C13790" s="99" t="s">
        <v>6679</v>
      </c>
      <c r="D13790" s="124">
        <v>36100</v>
      </c>
      <c r="E13790" s="157" t="e">
        <f>VLOOKUP(D13790,'SOAT LIQ'!$A$87:$C$3416,3,FALSE)</f>
        <v>#N/A</v>
      </c>
    </row>
    <row r="13791" spans="1:6" x14ac:dyDescent="0.25">
      <c r="A13791" t="s">
        <v>8504</v>
      </c>
      <c r="B13791" s="100" t="s">
        <v>14954</v>
      </c>
      <c r="C13791" s="99" t="s">
        <v>6679</v>
      </c>
      <c r="D13791" s="124">
        <v>36100</v>
      </c>
      <c r="E13791" s="157" t="e">
        <f>VLOOKUP(D13791,'SOAT LIQ'!$A$87:$C$3416,3,FALSE)</f>
        <v>#N/A</v>
      </c>
    </row>
    <row r="13792" spans="1:6" x14ac:dyDescent="0.25">
      <c r="A13792" t="s">
        <v>14955</v>
      </c>
      <c r="B13792" s="100" t="s">
        <v>4277</v>
      </c>
      <c r="C13792" s="99" t="s">
        <v>14956</v>
      </c>
      <c r="D13792" s="124">
        <v>39141</v>
      </c>
      <c r="E13792" s="157" t="e">
        <f>VLOOKUP(D13792,'SOAT LIQ'!$A$87:$C$3416,3,FALSE)</f>
        <v>#N/A</v>
      </c>
      <c r="F13792" t="s">
        <v>21631</v>
      </c>
    </row>
    <row r="13793" spans="1:6" x14ac:dyDescent="0.25">
      <c r="A13793" t="s">
        <v>6570</v>
      </c>
      <c r="B13793" s="100" t="s">
        <v>4277</v>
      </c>
      <c r="C13793" s="99" t="s">
        <v>14956</v>
      </c>
      <c r="D13793" s="124">
        <v>39141</v>
      </c>
      <c r="E13793" s="157" t="e">
        <f>VLOOKUP(D13793,'SOAT LIQ'!$A$87:$C$3416,3,FALSE)</f>
        <v>#N/A</v>
      </c>
      <c r="F13793" t="s">
        <v>21631</v>
      </c>
    </row>
    <row r="13794" spans="1:6" x14ac:dyDescent="0.25">
      <c r="A13794" t="s">
        <v>14957</v>
      </c>
      <c r="B13794" s="100" t="s">
        <v>4277</v>
      </c>
      <c r="C13794" s="99" t="s">
        <v>14956</v>
      </c>
      <c r="D13794" s="124">
        <v>39141</v>
      </c>
      <c r="E13794" s="157" t="e">
        <f>VLOOKUP(D13794,'SOAT LIQ'!$A$87:$C$3416,3,FALSE)</f>
        <v>#N/A</v>
      </c>
      <c r="F13794" t="s">
        <v>21631</v>
      </c>
    </row>
    <row r="13795" spans="1:6" x14ac:dyDescent="0.25">
      <c r="A13795" t="s">
        <v>14958</v>
      </c>
      <c r="B13795" s="100" t="s">
        <v>4277</v>
      </c>
      <c r="C13795" s="99" t="s">
        <v>14956</v>
      </c>
      <c r="D13795" s="124">
        <v>39141</v>
      </c>
      <c r="E13795" s="157" t="e">
        <f>VLOOKUP(D13795,'SOAT LIQ'!$A$87:$C$3416,3,FALSE)</f>
        <v>#N/A</v>
      </c>
      <c r="F13795" t="s">
        <v>21631</v>
      </c>
    </row>
    <row r="13796" spans="1:6" x14ac:dyDescent="0.25">
      <c r="A13796" t="s">
        <v>10954</v>
      </c>
      <c r="B13796" s="100" t="s">
        <v>4277</v>
      </c>
      <c r="C13796" s="99" t="s">
        <v>14956</v>
      </c>
      <c r="D13796" s="124">
        <v>39141</v>
      </c>
      <c r="E13796" s="157" t="e">
        <f>VLOOKUP(D13796,'SOAT LIQ'!$A$87:$C$3416,3,FALSE)</f>
        <v>#N/A</v>
      </c>
      <c r="F13796" t="s">
        <v>21631</v>
      </c>
    </row>
    <row r="13797" spans="1:6" x14ac:dyDescent="0.25">
      <c r="A13797" t="s">
        <v>14959</v>
      </c>
      <c r="B13797" s="100" t="s">
        <v>4277</v>
      </c>
      <c r="C13797" s="99" t="s">
        <v>14956</v>
      </c>
      <c r="D13797" s="124">
        <v>39141</v>
      </c>
      <c r="E13797" s="157" t="e">
        <f>VLOOKUP(D13797,'SOAT LIQ'!$A$87:$C$3416,3,FALSE)</f>
        <v>#N/A</v>
      </c>
      <c r="F13797" t="s">
        <v>21631</v>
      </c>
    </row>
    <row r="13798" spans="1:6" x14ac:dyDescent="0.25">
      <c r="A13798" t="s">
        <v>13930</v>
      </c>
      <c r="B13798" s="100" t="s">
        <v>14960</v>
      </c>
      <c r="C13798" s="99" t="s">
        <v>6679</v>
      </c>
      <c r="D13798" s="124">
        <v>39143</v>
      </c>
      <c r="E13798" s="157" t="e">
        <f>VLOOKUP(D13798,'SOAT LIQ'!$A$87:$C$3416,3,FALSE)</f>
        <v>#N/A</v>
      </c>
      <c r="F13798" t="s">
        <v>21631</v>
      </c>
    </row>
    <row r="13799" spans="1:6" x14ac:dyDescent="0.25">
      <c r="A13799" t="s">
        <v>8282</v>
      </c>
      <c r="B13799" s="100" t="s">
        <v>14960</v>
      </c>
      <c r="C13799" s="99" t="s">
        <v>6679</v>
      </c>
      <c r="D13799" s="124">
        <v>39143</v>
      </c>
      <c r="E13799" s="157" t="e">
        <f>VLOOKUP(D13799,'SOAT LIQ'!$A$87:$C$3416,3,FALSE)</f>
        <v>#N/A</v>
      </c>
      <c r="F13799" t="s">
        <v>21631</v>
      </c>
    </row>
    <row r="13800" spans="1:6" x14ac:dyDescent="0.25">
      <c r="A13800" t="s">
        <v>14961</v>
      </c>
      <c r="B13800" s="100" t="s">
        <v>14960</v>
      </c>
      <c r="C13800" s="99" t="s">
        <v>6679</v>
      </c>
      <c r="D13800" s="124">
        <v>39143</v>
      </c>
      <c r="E13800" s="157" t="e">
        <f>VLOOKUP(D13800,'SOAT LIQ'!$A$87:$C$3416,3,FALSE)</f>
        <v>#N/A</v>
      </c>
      <c r="F13800" t="s">
        <v>21631</v>
      </c>
    </row>
    <row r="13801" spans="1:6" x14ac:dyDescent="0.25">
      <c r="A13801" t="s">
        <v>14959</v>
      </c>
      <c r="B13801" s="100" t="s">
        <v>14960</v>
      </c>
      <c r="C13801" s="99" t="s">
        <v>6679</v>
      </c>
      <c r="D13801" s="124">
        <v>39143</v>
      </c>
      <c r="E13801" s="157" t="e">
        <f>VLOOKUP(D13801,'SOAT LIQ'!$A$87:$C$3416,3,FALSE)</f>
        <v>#N/A</v>
      </c>
      <c r="F13801" t="s">
        <v>21631</v>
      </c>
    </row>
    <row r="13802" spans="1:6" x14ac:dyDescent="0.25">
      <c r="A13802" t="s">
        <v>13419</v>
      </c>
      <c r="B13802" s="100" t="s">
        <v>14960</v>
      </c>
      <c r="C13802" s="99" t="s">
        <v>6679</v>
      </c>
      <c r="D13802" s="124">
        <v>39143</v>
      </c>
      <c r="E13802" s="157" t="e">
        <f>VLOOKUP(D13802,'SOAT LIQ'!$A$87:$C$3416,3,FALSE)</f>
        <v>#N/A</v>
      </c>
      <c r="F13802" t="s">
        <v>21631</v>
      </c>
    </row>
    <row r="13803" spans="1:6" x14ac:dyDescent="0.25">
      <c r="A13803" t="s">
        <v>5904</v>
      </c>
      <c r="B13803" s="100" t="s">
        <v>14960</v>
      </c>
      <c r="C13803" s="99" t="s">
        <v>6679</v>
      </c>
      <c r="D13803" s="124">
        <v>39143</v>
      </c>
      <c r="E13803" s="157" t="e">
        <f>VLOOKUP(D13803,'SOAT LIQ'!$A$87:$C$3416,3,FALSE)</f>
        <v>#N/A</v>
      </c>
      <c r="F13803" t="s">
        <v>21631</v>
      </c>
    </row>
    <row r="13804" spans="1:6" x14ac:dyDescent="0.25">
      <c r="A13804" t="s">
        <v>10821</v>
      </c>
      <c r="B13804" s="100" t="s">
        <v>14960</v>
      </c>
      <c r="C13804" s="99" t="s">
        <v>6679</v>
      </c>
      <c r="D13804" s="124">
        <v>39143</v>
      </c>
      <c r="E13804" s="157" t="e">
        <f>VLOOKUP(D13804,'SOAT LIQ'!$A$87:$C$3416,3,FALSE)</f>
        <v>#N/A</v>
      </c>
      <c r="F13804" t="s">
        <v>21631</v>
      </c>
    </row>
    <row r="13805" spans="1:6" x14ac:dyDescent="0.25">
      <c r="A13805" t="s">
        <v>5924</v>
      </c>
      <c r="B13805" s="100" t="s">
        <v>14960</v>
      </c>
      <c r="C13805" s="99" t="s">
        <v>6679</v>
      </c>
      <c r="D13805" s="124">
        <v>39143</v>
      </c>
      <c r="E13805" s="157" t="e">
        <f>VLOOKUP(D13805,'SOAT LIQ'!$A$87:$C$3416,3,FALSE)</f>
        <v>#N/A</v>
      </c>
      <c r="F13805" t="s">
        <v>21631</v>
      </c>
    </row>
    <row r="13806" spans="1:6" x14ac:dyDescent="0.25">
      <c r="A13806" t="s">
        <v>11061</v>
      </c>
      <c r="B13806" s="100" t="s">
        <v>14960</v>
      </c>
      <c r="C13806" s="99" t="s">
        <v>6679</v>
      </c>
      <c r="D13806" s="124">
        <v>39143</v>
      </c>
      <c r="E13806" s="157" t="e">
        <f>VLOOKUP(D13806,'SOAT LIQ'!$A$87:$C$3416,3,FALSE)</f>
        <v>#N/A</v>
      </c>
      <c r="F13806" t="s">
        <v>21631</v>
      </c>
    </row>
    <row r="13807" spans="1:6" x14ac:dyDescent="0.25">
      <c r="A13807" t="s">
        <v>14962</v>
      </c>
      <c r="B13807" s="100" t="s">
        <v>14960</v>
      </c>
      <c r="C13807" s="99" t="s">
        <v>6679</v>
      </c>
      <c r="D13807" s="124">
        <v>39143</v>
      </c>
      <c r="E13807" s="157" t="e">
        <f>VLOOKUP(D13807,'SOAT LIQ'!$A$87:$C$3416,3,FALSE)</f>
        <v>#N/A</v>
      </c>
      <c r="F13807" t="s">
        <v>21631</v>
      </c>
    </row>
    <row r="13808" spans="1:6" x14ac:dyDescent="0.25">
      <c r="A13808" t="s">
        <v>14239</v>
      </c>
      <c r="B13808" s="100" t="s">
        <v>14960</v>
      </c>
      <c r="C13808" s="99" t="s">
        <v>6679</v>
      </c>
      <c r="D13808" s="124">
        <v>39143</v>
      </c>
      <c r="E13808" s="157" t="e">
        <f>VLOOKUP(D13808,'SOAT LIQ'!$A$87:$C$3416,3,FALSE)</f>
        <v>#N/A</v>
      </c>
      <c r="F13808" t="s">
        <v>21631</v>
      </c>
    </row>
    <row r="13809" spans="1:6" x14ac:dyDescent="0.25">
      <c r="A13809" t="s">
        <v>10276</v>
      </c>
      <c r="B13809" s="100" t="s">
        <v>14960</v>
      </c>
      <c r="C13809" s="99" t="s">
        <v>6679</v>
      </c>
      <c r="D13809" s="124">
        <v>39143</v>
      </c>
      <c r="E13809" s="157" t="e">
        <f>VLOOKUP(D13809,'SOAT LIQ'!$A$87:$C$3416,3,FALSE)</f>
        <v>#N/A</v>
      </c>
      <c r="F13809" t="s">
        <v>21631</v>
      </c>
    </row>
    <row r="13810" spans="1:6" x14ac:dyDescent="0.25">
      <c r="A13810" t="s">
        <v>8508</v>
      </c>
      <c r="B13810" s="100" t="s">
        <v>14960</v>
      </c>
      <c r="C13810" s="99" t="s">
        <v>6679</v>
      </c>
      <c r="D13810" s="124">
        <v>39143</v>
      </c>
      <c r="E13810" s="157" t="e">
        <f>VLOOKUP(D13810,'SOAT LIQ'!$A$87:$C$3416,3,FALSE)</f>
        <v>#N/A</v>
      </c>
      <c r="F13810" t="s">
        <v>21631</v>
      </c>
    </row>
    <row r="13811" spans="1:6" x14ac:dyDescent="0.25">
      <c r="A13811" t="s">
        <v>5841</v>
      </c>
      <c r="B13811" s="100" t="s">
        <v>4232</v>
      </c>
      <c r="C13811" s="99" t="s">
        <v>14963</v>
      </c>
      <c r="D13811" s="124">
        <v>36101</v>
      </c>
      <c r="E13811" s="157" t="e">
        <f>VLOOKUP(D13811,'SOAT LIQ'!$A$87:$C$3416,3,FALSE)</f>
        <v>#N/A</v>
      </c>
      <c r="F13811" t="s">
        <v>21631</v>
      </c>
    </row>
    <row r="13812" spans="1:6" x14ac:dyDescent="0.25">
      <c r="A13812" t="s">
        <v>14955</v>
      </c>
      <c r="B13812" s="100" t="s">
        <v>4232</v>
      </c>
      <c r="C13812" s="99" t="s">
        <v>14963</v>
      </c>
      <c r="D13812" s="124">
        <v>36101</v>
      </c>
      <c r="E13812" s="157" t="e">
        <f>VLOOKUP(D13812,'SOAT LIQ'!$A$87:$C$3416,3,FALSE)</f>
        <v>#N/A</v>
      </c>
      <c r="F13812" t="s">
        <v>21631</v>
      </c>
    </row>
    <row r="13813" spans="1:6" x14ac:dyDescent="0.25">
      <c r="A13813" t="s">
        <v>14957</v>
      </c>
      <c r="B13813" s="100" t="s">
        <v>4232</v>
      </c>
      <c r="C13813" s="99" t="s">
        <v>14963</v>
      </c>
      <c r="D13813" s="124">
        <v>36101</v>
      </c>
      <c r="E13813" s="157" t="e">
        <f>VLOOKUP(D13813,'SOAT LIQ'!$A$87:$C$3416,3,FALSE)</f>
        <v>#N/A</v>
      </c>
      <c r="F13813" t="s">
        <v>21631</v>
      </c>
    </row>
    <row r="13814" spans="1:6" x14ac:dyDescent="0.25">
      <c r="A13814" t="s">
        <v>14964</v>
      </c>
      <c r="B13814" s="100" t="s">
        <v>4232</v>
      </c>
      <c r="C13814" s="99" t="s">
        <v>14963</v>
      </c>
      <c r="D13814" s="124">
        <v>36101</v>
      </c>
      <c r="E13814" s="157" t="e">
        <f>VLOOKUP(D13814,'SOAT LIQ'!$A$87:$C$3416,3,FALSE)</f>
        <v>#N/A</v>
      </c>
      <c r="F13814" t="s">
        <v>21631</v>
      </c>
    </row>
    <row r="13815" spans="1:6" x14ac:dyDescent="0.25">
      <c r="A13815" t="s">
        <v>14958</v>
      </c>
      <c r="B13815" s="100" t="s">
        <v>4232</v>
      </c>
      <c r="C13815" s="99" t="s">
        <v>14963</v>
      </c>
      <c r="D13815" s="124">
        <v>36101</v>
      </c>
      <c r="E13815" s="157" t="e">
        <f>VLOOKUP(D13815,'SOAT LIQ'!$A$87:$C$3416,3,FALSE)</f>
        <v>#N/A</v>
      </c>
      <c r="F13815" t="s">
        <v>21631</v>
      </c>
    </row>
    <row r="13816" spans="1:6" x14ac:dyDescent="0.25">
      <c r="A13816" t="s">
        <v>7025</v>
      </c>
      <c r="B13816" s="100" t="s">
        <v>4232</v>
      </c>
      <c r="C13816" s="99" t="s">
        <v>14963</v>
      </c>
      <c r="D13816" s="124">
        <v>36101</v>
      </c>
      <c r="E13816" s="157" t="e">
        <f>VLOOKUP(D13816,'SOAT LIQ'!$A$87:$C$3416,3,FALSE)</f>
        <v>#N/A</v>
      </c>
      <c r="F13816" t="s">
        <v>21631</v>
      </c>
    </row>
    <row r="13817" spans="1:6" x14ac:dyDescent="0.25">
      <c r="A13817" t="s">
        <v>4249</v>
      </c>
      <c r="B13817" s="100" t="s">
        <v>14966</v>
      </c>
      <c r="C13817" s="99" t="s">
        <v>14965</v>
      </c>
      <c r="D13817" s="124">
        <v>36100</v>
      </c>
      <c r="E13817" s="157" t="e">
        <f>VLOOKUP(D13817,'SOAT LIQ'!$A$87:$C$3416,3,FALSE)</f>
        <v>#N/A</v>
      </c>
      <c r="F13817" t="s">
        <v>21631</v>
      </c>
    </row>
    <row r="13818" spans="1:6" x14ac:dyDescent="0.25">
      <c r="A13818" t="s">
        <v>8489</v>
      </c>
      <c r="B13818" s="100" t="s">
        <v>14967</v>
      </c>
      <c r="C13818" s="99" t="s">
        <v>14968</v>
      </c>
      <c r="D13818" s="124">
        <v>39360</v>
      </c>
      <c r="E13818" s="157" t="e">
        <f>VLOOKUP(D13818,'SOAT LIQ'!$A$87:$C$3416,3,FALSE)</f>
        <v>#N/A</v>
      </c>
      <c r="F13818" t="s">
        <v>21631</v>
      </c>
    </row>
    <row r="13819" spans="1:6" x14ac:dyDescent="0.25">
      <c r="A13819" t="s">
        <v>8490</v>
      </c>
      <c r="B13819" s="100" t="s">
        <v>14967</v>
      </c>
      <c r="C13819" s="99" t="s">
        <v>14968</v>
      </c>
      <c r="D13819" s="124">
        <v>39360</v>
      </c>
      <c r="E13819" s="157" t="e">
        <f>VLOOKUP(D13819,'SOAT LIQ'!$A$87:$C$3416,3,FALSE)</f>
        <v>#N/A</v>
      </c>
      <c r="F13819" t="s">
        <v>21631</v>
      </c>
    </row>
    <row r="13820" spans="1:6" x14ac:dyDescent="0.25">
      <c r="A13820" t="s">
        <v>14957</v>
      </c>
      <c r="B13820" s="100" t="s">
        <v>14967</v>
      </c>
      <c r="C13820" s="99" t="s">
        <v>14968</v>
      </c>
      <c r="D13820" s="124">
        <v>39360</v>
      </c>
      <c r="E13820" s="157" t="e">
        <f>VLOOKUP(D13820,'SOAT LIQ'!$A$87:$C$3416,3,FALSE)</f>
        <v>#N/A</v>
      </c>
      <c r="F13820" t="s">
        <v>21631</v>
      </c>
    </row>
    <row r="13821" spans="1:6" x14ac:dyDescent="0.25">
      <c r="A13821" t="s">
        <v>14958</v>
      </c>
      <c r="B13821" s="100" t="s">
        <v>14967</v>
      </c>
      <c r="C13821" s="99" t="s">
        <v>14968</v>
      </c>
      <c r="D13821" s="124">
        <v>39360</v>
      </c>
      <c r="E13821" s="157" t="e">
        <f>VLOOKUP(D13821,'SOAT LIQ'!$A$87:$C$3416,3,FALSE)</f>
        <v>#N/A</v>
      </c>
      <c r="F13821" t="s">
        <v>21631</v>
      </c>
    </row>
    <row r="13822" spans="1:6" x14ac:dyDescent="0.25">
      <c r="A13822" t="s">
        <v>10954</v>
      </c>
      <c r="B13822" s="100" t="s">
        <v>14967</v>
      </c>
      <c r="C13822" s="99" t="s">
        <v>14968</v>
      </c>
      <c r="D13822" s="124">
        <v>39360</v>
      </c>
      <c r="E13822" s="157" t="e">
        <f>VLOOKUP(D13822,'SOAT LIQ'!$A$87:$C$3416,3,FALSE)</f>
        <v>#N/A</v>
      </c>
      <c r="F13822" t="s">
        <v>21631</v>
      </c>
    </row>
    <row r="13823" spans="1:6" x14ac:dyDescent="0.25">
      <c r="A13823" t="s">
        <v>14969</v>
      </c>
      <c r="B13823" s="100" t="s">
        <v>14967</v>
      </c>
      <c r="C13823" s="99" t="s">
        <v>14968</v>
      </c>
      <c r="D13823" s="124">
        <v>39360</v>
      </c>
      <c r="E13823" s="157" t="e">
        <f>VLOOKUP(D13823,'SOAT LIQ'!$A$87:$C$3416,3,FALSE)</f>
        <v>#N/A</v>
      </c>
      <c r="F13823" t="s">
        <v>21631</v>
      </c>
    </row>
    <row r="13824" spans="1:6" x14ac:dyDescent="0.25">
      <c r="A13824" t="s">
        <v>11104</v>
      </c>
      <c r="B13824" s="100" t="s">
        <v>14967</v>
      </c>
      <c r="C13824" s="99" t="s">
        <v>14968</v>
      </c>
      <c r="D13824" s="124">
        <v>39360</v>
      </c>
      <c r="E13824" s="157" t="e">
        <f>VLOOKUP(D13824,'SOAT LIQ'!$A$87:$C$3416,3,FALSE)</f>
        <v>#N/A</v>
      </c>
      <c r="F13824" t="s">
        <v>21631</v>
      </c>
    </row>
    <row r="13825" spans="1:6" x14ac:dyDescent="0.25">
      <c r="A13825" t="s">
        <v>14970</v>
      </c>
      <c r="B13825" s="100" t="s">
        <v>14967</v>
      </c>
      <c r="C13825" s="99" t="s">
        <v>14968</v>
      </c>
      <c r="D13825" s="124">
        <v>39360</v>
      </c>
      <c r="E13825" s="157" t="e">
        <f>VLOOKUP(D13825,'SOAT LIQ'!$A$87:$C$3416,3,FALSE)</f>
        <v>#N/A</v>
      </c>
      <c r="F13825" t="s">
        <v>21631</v>
      </c>
    </row>
    <row r="13826" spans="1:6" x14ac:dyDescent="0.25">
      <c r="A13826" t="s">
        <v>14955</v>
      </c>
      <c r="B13826" s="100" t="s">
        <v>14967</v>
      </c>
      <c r="C13826" s="99" t="s">
        <v>14968</v>
      </c>
      <c r="D13826" s="124">
        <v>39360</v>
      </c>
      <c r="E13826" s="157" t="e">
        <f>VLOOKUP(D13826,'SOAT LIQ'!$A$87:$C$3416,3,FALSE)</f>
        <v>#N/A</v>
      </c>
      <c r="F13826" t="s">
        <v>21631</v>
      </c>
    </row>
    <row r="13827" spans="1:6" x14ac:dyDescent="0.25">
      <c r="A13827" t="s">
        <v>14964</v>
      </c>
      <c r="B13827" s="100" t="s">
        <v>14967</v>
      </c>
      <c r="C13827" s="99" t="s">
        <v>14968</v>
      </c>
      <c r="D13827" s="124">
        <v>39360</v>
      </c>
      <c r="E13827" s="157" t="e">
        <f>VLOOKUP(D13827,'SOAT LIQ'!$A$87:$C$3416,3,FALSE)</f>
        <v>#N/A</v>
      </c>
      <c r="F13827" t="s">
        <v>21631</v>
      </c>
    </row>
    <row r="13828" spans="1:6" x14ac:dyDescent="0.25">
      <c r="A13828" t="s">
        <v>10986</v>
      </c>
      <c r="B13828" s="100" t="s">
        <v>14967</v>
      </c>
      <c r="C13828" s="99" t="s">
        <v>14968</v>
      </c>
      <c r="D13828" s="124">
        <v>39360</v>
      </c>
      <c r="E13828" s="157" t="e">
        <f>VLOOKUP(D13828,'SOAT LIQ'!$A$87:$C$3416,3,FALSE)</f>
        <v>#N/A</v>
      </c>
      <c r="F13828" t="s">
        <v>21631</v>
      </c>
    </row>
    <row r="13829" spans="1:6" x14ac:dyDescent="0.25">
      <c r="A13829" t="s">
        <v>14971</v>
      </c>
      <c r="B13829" s="100" t="s">
        <v>14967</v>
      </c>
      <c r="C13829" s="99" t="s">
        <v>14968</v>
      </c>
      <c r="D13829" s="124">
        <v>39360</v>
      </c>
      <c r="E13829" s="157" t="e">
        <f>VLOOKUP(D13829,'SOAT LIQ'!$A$87:$C$3416,3,FALSE)</f>
        <v>#N/A</v>
      </c>
      <c r="F13829" t="s">
        <v>21631</v>
      </c>
    </row>
    <row r="13830" spans="1:6" x14ac:dyDescent="0.25">
      <c r="A13830" t="s">
        <v>14941</v>
      </c>
      <c r="B13830" s="100" t="s">
        <v>14973</v>
      </c>
      <c r="C13830" s="99" t="s">
        <v>14972</v>
      </c>
      <c r="D13830" s="124">
        <v>37601</v>
      </c>
      <c r="E13830" s="157" t="e">
        <f>VLOOKUP(D13830,'SOAT LIQ'!$A$87:$C$3416,3,FALSE)</f>
        <v>#N/A</v>
      </c>
      <c r="F13830" t="s">
        <v>21631</v>
      </c>
    </row>
    <row r="13831" spans="1:6" x14ac:dyDescent="0.25">
      <c r="A13831" t="s">
        <v>8489</v>
      </c>
      <c r="B13831" s="100" t="s">
        <v>14973</v>
      </c>
      <c r="C13831" s="99" t="s">
        <v>14972</v>
      </c>
      <c r="D13831" s="124">
        <v>37601</v>
      </c>
      <c r="E13831" s="157" t="e">
        <f>VLOOKUP(D13831,'SOAT LIQ'!$A$87:$C$3416,3,FALSE)</f>
        <v>#N/A</v>
      </c>
      <c r="F13831" t="s">
        <v>21631</v>
      </c>
    </row>
    <row r="13832" spans="1:6" x14ac:dyDescent="0.25">
      <c r="A13832" t="s">
        <v>14974</v>
      </c>
      <c r="B13832" s="100" t="s">
        <v>14975</v>
      </c>
      <c r="C13832" s="99" t="s">
        <v>14976</v>
      </c>
      <c r="D13832" s="124">
        <v>28113</v>
      </c>
      <c r="E13832" s="157" t="e">
        <f>VLOOKUP(D13832,'SOAT LIQ'!$A$87:$C$3416,3,FALSE)</f>
        <v>#N/A</v>
      </c>
      <c r="F13832" t="s">
        <v>21631</v>
      </c>
    </row>
    <row r="13833" spans="1:6" x14ac:dyDescent="0.25">
      <c r="A13833" t="s">
        <v>14977</v>
      </c>
      <c r="B13833" s="100" t="s">
        <v>14975</v>
      </c>
      <c r="C13833" s="99" t="s">
        <v>14976</v>
      </c>
      <c r="D13833" s="124">
        <v>28113</v>
      </c>
      <c r="E13833" s="157" t="e">
        <f>VLOOKUP(D13833,'SOAT LIQ'!$A$87:$C$3416,3,FALSE)</f>
        <v>#N/A</v>
      </c>
      <c r="F13833" t="s">
        <v>21631</v>
      </c>
    </row>
    <row r="13834" spans="1:6" x14ac:dyDescent="0.25">
      <c r="A13834" t="s">
        <v>8489</v>
      </c>
      <c r="B13834" s="100" t="s">
        <v>4289</v>
      </c>
      <c r="C13834" s="99" t="s">
        <v>14978</v>
      </c>
      <c r="D13834" s="124">
        <v>35102</v>
      </c>
      <c r="E13834" s="157" t="e">
        <f>VLOOKUP(D13834,'SOAT LIQ'!$A$87:$C$3416,3,FALSE)</f>
        <v>#N/A</v>
      </c>
      <c r="F13834" t="s">
        <v>21631</v>
      </c>
    </row>
    <row r="13835" spans="1:6" x14ac:dyDescent="0.25">
      <c r="A13835" t="s">
        <v>14979</v>
      </c>
      <c r="B13835" s="100" t="s">
        <v>4289</v>
      </c>
      <c r="C13835" s="99" t="s">
        <v>14978</v>
      </c>
      <c r="D13835" s="124">
        <v>35102</v>
      </c>
      <c r="E13835" s="157" t="e">
        <f>VLOOKUP(D13835,'SOAT LIQ'!$A$87:$C$3416,3,FALSE)</f>
        <v>#N/A</v>
      </c>
      <c r="F13835" t="s">
        <v>21631</v>
      </c>
    </row>
    <row r="13836" spans="1:6" x14ac:dyDescent="0.25">
      <c r="A13836" t="s">
        <v>14969</v>
      </c>
      <c r="B13836" s="100" t="s">
        <v>4289</v>
      </c>
      <c r="C13836" s="99" t="s">
        <v>14978</v>
      </c>
      <c r="D13836" s="124">
        <v>35102</v>
      </c>
      <c r="E13836" s="157" t="e">
        <f>VLOOKUP(D13836,'SOAT LIQ'!$A$87:$C$3416,3,FALSE)</f>
        <v>#N/A</v>
      </c>
      <c r="F13836" t="s">
        <v>21631</v>
      </c>
    </row>
    <row r="13837" spans="1:6" x14ac:dyDescent="0.25">
      <c r="A13837" t="s">
        <v>8489</v>
      </c>
      <c r="B13837" s="100" t="s">
        <v>14981</v>
      </c>
      <c r="C13837" s="99" t="s">
        <v>14980</v>
      </c>
      <c r="D13837" s="124">
        <v>37701</v>
      </c>
      <c r="E13837" s="157" t="e">
        <f>VLOOKUP(D13837,'SOAT LIQ'!$A$87:$C$3416,3,FALSE)</f>
        <v>#N/A</v>
      </c>
      <c r="F13837" t="s">
        <v>21631</v>
      </c>
    </row>
    <row r="13838" spans="1:6" x14ac:dyDescent="0.25">
      <c r="A13838" t="s">
        <v>14969</v>
      </c>
      <c r="B13838" s="100" t="s">
        <v>14981</v>
      </c>
      <c r="C13838" s="99" t="s">
        <v>14980</v>
      </c>
      <c r="D13838" s="124">
        <v>37701</v>
      </c>
      <c r="E13838" s="157" t="e">
        <f>VLOOKUP(D13838,'SOAT LIQ'!$A$87:$C$3416,3,FALSE)</f>
        <v>#N/A</v>
      </c>
      <c r="F13838" t="s">
        <v>21631</v>
      </c>
    </row>
    <row r="13839" spans="1:6" x14ac:dyDescent="0.25">
      <c r="A13839" t="s">
        <v>8496</v>
      </c>
      <c r="B13839" s="100" t="s">
        <v>14981</v>
      </c>
      <c r="C13839" s="99" t="s">
        <v>14980</v>
      </c>
      <c r="D13839" s="124">
        <v>37701</v>
      </c>
      <c r="E13839" s="157" t="e">
        <f>VLOOKUP(D13839,'SOAT LIQ'!$A$87:$C$3416,3,FALSE)</f>
        <v>#N/A</v>
      </c>
      <c r="F13839" t="s">
        <v>21631</v>
      </c>
    </row>
    <row r="13840" spans="1:6" x14ac:dyDescent="0.25">
      <c r="A13840" t="s">
        <v>14958</v>
      </c>
      <c r="B13840" s="100" t="s">
        <v>14982</v>
      </c>
      <c r="C13840" s="100"/>
      <c r="D13840" s="124"/>
      <c r="E13840" s="157" t="e">
        <f>VLOOKUP(D13840,'SOAT LIQ'!$A$87:$C$3416,3,FALSE)</f>
        <v>#N/A</v>
      </c>
    </row>
    <row r="13841" spans="1:6" x14ac:dyDescent="0.25">
      <c r="A13841" t="s">
        <v>6570</v>
      </c>
      <c r="B13841" s="100" t="s">
        <v>14982</v>
      </c>
      <c r="C13841" s="100"/>
      <c r="D13841" s="124"/>
      <c r="E13841" s="157" t="e">
        <f>VLOOKUP(D13841,'SOAT LIQ'!$A$87:$C$3416,3,FALSE)</f>
        <v>#N/A</v>
      </c>
    </row>
    <row r="13842" spans="1:6" x14ac:dyDescent="0.25">
      <c r="A13842" t="s">
        <v>14958</v>
      </c>
      <c r="B13842" s="100" t="s">
        <v>14983</v>
      </c>
      <c r="C13842" s="100"/>
      <c r="D13842" s="124"/>
      <c r="E13842" s="157" t="e">
        <f>VLOOKUP(D13842,'SOAT LIQ'!$A$87:$C$3416,3,FALSE)</f>
        <v>#N/A</v>
      </c>
    </row>
    <row r="13843" spans="1:6" x14ac:dyDescent="0.25">
      <c r="A13843" t="s">
        <v>6570</v>
      </c>
      <c r="B13843" s="100" t="s">
        <v>14983</v>
      </c>
      <c r="C13843" s="100"/>
      <c r="D13843" s="124"/>
      <c r="E13843" s="157" t="e">
        <f>VLOOKUP(D13843,'SOAT LIQ'!$A$87:$C$3416,3,FALSE)</f>
        <v>#N/A</v>
      </c>
    </row>
    <row r="13844" spans="1:6" x14ac:dyDescent="0.25">
      <c r="A13844" t="s">
        <v>14958</v>
      </c>
      <c r="B13844" s="100" t="s">
        <v>14984</v>
      </c>
      <c r="C13844" s="100"/>
      <c r="D13844" s="124"/>
      <c r="E13844" s="157" t="e">
        <f>VLOOKUP(D13844,'SOAT LIQ'!$A$87:$C$3416,3,FALSE)</f>
        <v>#N/A</v>
      </c>
    </row>
    <row r="13845" spans="1:6" x14ac:dyDescent="0.25">
      <c r="A13845" t="s">
        <v>6570</v>
      </c>
      <c r="B13845" s="100" t="s">
        <v>14984</v>
      </c>
      <c r="C13845" s="100"/>
      <c r="D13845" s="124"/>
      <c r="E13845" s="157" t="e">
        <f>VLOOKUP(D13845,'SOAT LIQ'!$A$87:$C$3416,3,FALSE)</f>
        <v>#N/A</v>
      </c>
    </row>
    <row r="13846" spans="1:6" x14ac:dyDescent="0.25">
      <c r="A13846" t="s">
        <v>14985</v>
      </c>
      <c r="B13846" s="100" t="s">
        <v>14986</v>
      </c>
      <c r="C13846" s="99" t="s">
        <v>14987</v>
      </c>
      <c r="D13846" s="124">
        <v>29114</v>
      </c>
      <c r="E13846" s="157" t="e">
        <f>VLOOKUP(D13846,'SOAT LIQ'!$A$87:$C$3416,3,FALSE)</f>
        <v>#N/A</v>
      </c>
      <c r="F13846" t="s">
        <v>21631</v>
      </c>
    </row>
    <row r="13847" spans="1:6" x14ac:dyDescent="0.25">
      <c r="A13847" t="s">
        <v>9395</v>
      </c>
      <c r="B13847" s="100" t="s">
        <v>14988</v>
      </c>
      <c r="C13847" s="99" t="s">
        <v>14989</v>
      </c>
      <c r="D13847" s="124">
        <v>29112</v>
      </c>
      <c r="E13847" s="157" t="e">
        <f>VLOOKUP(D13847,'SOAT LIQ'!$A$87:$C$3416,3,FALSE)</f>
        <v>#N/A</v>
      </c>
      <c r="F13847" t="s">
        <v>21631</v>
      </c>
    </row>
    <row r="13848" spans="1:6" x14ac:dyDescent="0.25">
      <c r="A13848" t="s">
        <v>14990</v>
      </c>
      <c r="B13848" s="100" t="s">
        <v>14991</v>
      </c>
      <c r="C13848" s="99" t="s">
        <v>14992</v>
      </c>
      <c r="D13848" s="124">
        <v>29117</v>
      </c>
      <c r="E13848" s="157" t="e">
        <f>VLOOKUP(D13848,'SOAT LIQ'!$A$87:$C$3416,3,FALSE)</f>
        <v>#N/A</v>
      </c>
      <c r="F13848" t="s">
        <v>21631</v>
      </c>
    </row>
    <row r="13849" spans="1:6" x14ac:dyDescent="0.25">
      <c r="A13849" t="s">
        <v>8489</v>
      </c>
      <c r="B13849" s="100" t="s">
        <v>14993</v>
      </c>
      <c r="C13849" s="99" t="s">
        <v>14994</v>
      </c>
      <c r="D13849" s="124">
        <v>29113</v>
      </c>
      <c r="E13849" s="157" t="e">
        <f>VLOOKUP(D13849,'SOAT LIQ'!$A$87:$C$3416,3,FALSE)</f>
        <v>#N/A</v>
      </c>
      <c r="F13849" t="s">
        <v>21631</v>
      </c>
    </row>
    <row r="13850" spans="1:6" x14ac:dyDescent="0.25">
      <c r="A13850" t="s">
        <v>4085</v>
      </c>
      <c r="B13850" s="100" t="s">
        <v>14993</v>
      </c>
      <c r="C13850" s="99" t="s">
        <v>14994</v>
      </c>
      <c r="D13850" s="124">
        <v>29113</v>
      </c>
      <c r="E13850" s="157" t="e">
        <f>VLOOKUP(D13850,'SOAT LIQ'!$A$87:$C$3416,3,FALSE)</f>
        <v>#N/A</v>
      </c>
      <c r="F13850" t="s">
        <v>21631</v>
      </c>
    </row>
    <row r="13851" spans="1:6" x14ac:dyDescent="0.25">
      <c r="A13851" t="s">
        <v>14969</v>
      </c>
      <c r="B13851" s="100" t="s">
        <v>14993</v>
      </c>
      <c r="C13851" s="99" t="s">
        <v>14994</v>
      </c>
      <c r="D13851" s="124">
        <v>29113</v>
      </c>
      <c r="E13851" s="157" t="e">
        <f>VLOOKUP(D13851,'SOAT LIQ'!$A$87:$C$3416,3,FALSE)</f>
        <v>#N/A</v>
      </c>
      <c r="F13851" t="s">
        <v>21631</v>
      </c>
    </row>
    <row r="13852" spans="1:6" x14ac:dyDescent="0.25">
      <c r="A13852" t="s">
        <v>14995</v>
      </c>
      <c r="B13852" s="100" t="s">
        <v>14996</v>
      </c>
      <c r="C13852" s="99" t="s">
        <v>6679</v>
      </c>
      <c r="D13852" s="124">
        <v>39143</v>
      </c>
      <c r="E13852" s="157" t="e">
        <f>VLOOKUP(D13852,'SOAT LIQ'!$A$87:$C$3416,3,FALSE)</f>
        <v>#N/A</v>
      </c>
      <c r="F13852" t="s">
        <v>21631</v>
      </c>
    </row>
    <row r="13853" spans="1:6" x14ac:dyDescent="0.25">
      <c r="A13853" t="s">
        <v>14997</v>
      </c>
      <c r="B13853" s="100" t="s">
        <v>14996</v>
      </c>
      <c r="C13853" s="99" t="s">
        <v>6679</v>
      </c>
      <c r="D13853" s="124">
        <v>39143</v>
      </c>
      <c r="E13853" s="157" t="e">
        <f>VLOOKUP(D13853,'SOAT LIQ'!$A$87:$C$3416,3,FALSE)</f>
        <v>#N/A</v>
      </c>
      <c r="F13853" t="s">
        <v>21631</v>
      </c>
    </row>
    <row r="13854" spans="1:6" x14ac:dyDescent="0.25">
      <c r="A13854" t="s">
        <v>14998</v>
      </c>
      <c r="B13854" s="100" t="s">
        <v>14996</v>
      </c>
      <c r="C13854" s="99" t="s">
        <v>6679</v>
      </c>
      <c r="D13854" s="124">
        <v>39143</v>
      </c>
      <c r="E13854" s="157" t="e">
        <f>VLOOKUP(D13854,'SOAT LIQ'!$A$87:$C$3416,3,FALSE)</f>
        <v>#N/A</v>
      </c>
      <c r="F13854" t="s">
        <v>21631</v>
      </c>
    </row>
    <row r="13855" spans="1:6" x14ac:dyDescent="0.25">
      <c r="A13855" t="s">
        <v>14999</v>
      </c>
      <c r="B13855" s="100" t="s">
        <v>14996</v>
      </c>
      <c r="C13855" s="99" t="s">
        <v>6679</v>
      </c>
      <c r="D13855" s="124">
        <v>39143</v>
      </c>
      <c r="E13855" s="157" t="e">
        <f>VLOOKUP(D13855,'SOAT LIQ'!$A$87:$C$3416,3,FALSE)</f>
        <v>#N/A</v>
      </c>
      <c r="F13855" t="s">
        <v>21631</v>
      </c>
    </row>
    <row r="13856" spans="1:6" x14ac:dyDescent="0.25">
      <c r="A13856" t="s">
        <v>15000</v>
      </c>
      <c r="B13856" s="100" t="s">
        <v>14996</v>
      </c>
      <c r="C13856" s="99" t="s">
        <v>6679</v>
      </c>
      <c r="D13856" s="124">
        <v>39143</v>
      </c>
      <c r="E13856" s="157" t="e">
        <f>VLOOKUP(D13856,'SOAT LIQ'!$A$87:$C$3416,3,FALSE)</f>
        <v>#N/A</v>
      </c>
      <c r="F13856" t="s">
        <v>21631</v>
      </c>
    </row>
    <row r="13857" spans="1:6" x14ac:dyDescent="0.25">
      <c r="A13857" t="s">
        <v>5750</v>
      </c>
      <c r="B13857" s="100" t="s">
        <v>15001</v>
      </c>
      <c r="C13857" s="99" t="s">
        <v>6679</v>
      </c>
      <c r="D13857" s="124">
        <v>39144</v>
      </c>
      <c r="E13857" s="157" t="e">
        <f>VLOOKUP(D13857,'SOAT LIQ'!$A$87:$C$3416,3,FALSE)</f>
        <v>#N/A</v>
      </c>
      <c r="F13857" t="s">
        <v>21631</v>
      </c>
    </row>
    <row r="13858" spans="1:6" x14ac:dyDescent="0.25">
      <c r="A13858" t="s">
        <v>8459</v>
      </c>
      <c r="B13858" s="100" t="s">
        <v>15001</v>
      </c>
      <c r="C13858" s="99" t="s">
        <v>6679</v>
      </c>
      <c r="D13858" s="124">
        <v>39144</v>
      </c>
      <c r="E13858" s="157" t="e">
        <f>VLOOKUP(D13858,'SOAT LIQ'!$A$87:$C$3416,3,FALSE)</f>
        <v>#N/A</v>
      </c>
      <c r="F13858" t="s">
        <v>21631</v>
      </c>
    </row>
    <row r="13859" spans="1:6" x14ac:dyDescent="0.25">
      <c r="A13859" t="s">
        <v>4132</v>
      </c>
      <c r="B13859" s="100" t="s">
        <v>15001</v>
      </c>
      <c r="C13859" s="99" t="s">
        <v>6679</v>
      </c>
      <c r="D13859" s="124">
        <v>39144</v>
      </c>
      <c r="E13859" s="157" t="e">
        <f>VLOOKUP(D13859,'SOAT LIQ'!$A$87:$C$3416,3,FALSE)</f>
        <v>#N/A</v>
      </c>
      <c r="F13859" t="s">
        <v>21631</v>
      </c>
    </row>
    <row r="13860" spans="1:6" x14ac:dyDescent="0.25">
      <c r="A13860" t="s">
        <v>8460</v>
      </c>
      <c r="B13860" s="100" t="s">
        <v>15001</v>
      </c>
      <c r="C13860" s="99" t="s">
        <v>6679</v>
      </c>
      <c r="D13860" s="124">
        <v>39144</v>
      </c>
      <c r="E13860" s="157" t="e">
        <f>VLOOKUP(D13860,'SOAT LIQ'!$A$87:$C$3416,3,FALSE)</f>
        <v>#N/A</v>
      </c>
      <c r="F13860" t="s">
        <v>21631</v>
      </c>
    </row>
    <row r="13861" spans="1:6" x14ac:dyDescent="0.25">
      <c r="A13861" t="s">
        <v>7606</v>
      </c>
      <c r="B13861" s="100" t="s">
        <v>15001</v>
      </c>
      <c r="C13861" s="99" t="s">
        <v>6679</v>
      </c>
      <c r="D13861" s="124">
        <v>39144</v>
      </c>
      <c r="E13861" s="157" t="e">
        <f>VLOOKUP(D13861,'SOAT LIQ'!$A$87:$C$3416,3,FALSE)</f>
        <v>#N/A</v>
      </c>
      <c r="F13861" t="s">
        <v>21631</v>
      </c>
    </row>
    <row r="13862" spans="1:6" x14ac:dyDescent="0.25">
      <c r="A13862" t="s">
        <v>8461</v>
      </c>
      <c r="B13862" s="100" t="s">
        <v>15001</v>
      </c>
      <c r="C13862" s="99" t="s">
        <v>6679</v>
      </c>
      <c r="D13862" s="124">
        <v>39144</v>
      </c>
      <c r="E13862" s="157" t="e">
        <f>VLOOKUP(D13862,'SOAT LIQ'!$A$87:$C$3416,3,FALSE)</f>
        <v>#N/A</v>
      </c>
      <c r="F13862" t="s">
        <v>21631</v>
      </c>
    </row>
    <row r="13863" spans="1:6" x14ac:dyDescent="0.25">
      <c r="A13863" t="s">
        <v>8462</v>
      </c>
      <c r="B13863" s="100" t="s">
        <v>15001</v>
      </c>
      <c r="C13863" s="99" t="s">
        <v>6679</v>
      </c>
      <c r="D13863" s="124">
        <v>39144</v>
      </c>
      <c r="E13863" s="157" t="e">
        <f>VLOOKUP(D13863,'SOAT LIQ'!$A$87:$C$3416,3,FALSE)</f>
        <v>#N/A</v>
      </c>
      <c r="F13863" t="s">
        <v>21631</v>
      </c>
    </row>
    <row r="13864" spans="1:6" x14ac:dyDescent="0.25">
      <c r="A13864" t="s">
        <v>8463</v>
      </c>
      <c r="B13864" s="100" t="s">
        <v>15001</v>
      </c>
      <c r="C13864" s="99" t="s">
        <v>6679</v>
      </c>
      <c r="D13864" s="124">
        <v>39144</v>
      </c>
      <c r="E13864" s="157" t="e">
        <f>VLOOKUP(D13864,'SOAT LIQ'!$A$87:$C$3416,3,FALSE)</f>
        <v>#N/A</v>
      </c>
      <c r="F13864" t="s">
        <v>21631</v>
      </c>
    </row>
    <row r="13865" spans="1:6" x14ac:dyDescent="0.25">
      <c r="A13865" t="s">
        <v>6318</v>
      </c>
      <c r="B13865" s="100" t="s">
        <v>15001</v>
      </c>
      <c r="C13865" s="99" t="s">
        <v>6679</v>
      </c>
      <c r="D13865" s="124">
        <v>39144</v>
      </c>
      <c r="E13865" s="157" t="e">
        <f>VLOOKUP(D13865,'SOAT LIQ'!$A$87:$C$3416,3,FALSE)</f>
        <v>#N/A</v>
      </c>
      <c r="F13865" t="s">
        <v>21631</v>
      </c>
    </row>
    <row r="13866" spans="1:6" x14ac:dyDescent="0.25">
      <c r="A13866" t="s">
        <v>5401</v>
      </c>
      <c r="B13866" s="100" t="s">
        <v>15001</v>
      </c>
      <c r="C13866" s="99" t="s">
        <v>6679</v>
      </c>
      <c r="D13866" s="124">
        <v>39144</v>
      </c>
      <c r="E13866" s="157" t="e">
        <f>VLOOKUP(D13866,'SOAT LIQ'!$A$87:$C$3416,3,FALSE)</f>
        <v>#N/A</v>
      </c>
      <c r="F13866" t="s">
        <v>21631</v>
      </c>
    </row>
    <row r="13867" spans="1:6" x14ac:dyDescent="0.25">
      <c r="A13867" t="s">
        <v>8464</v>
      </c>
      <c r="B13867" s="100" t="s">
        <v>15001</v>
      </c>
      <c r="C13867" s="99" t="s">
        <v>6679</v>
      </c>
      <c r="D13867" s="124">
        <v>39144</v>
      </c>
      <c r="E13867" s="157" t="e">
        <f>VLOOKUP(D13867,'SOAT LIQ'!$A$87:$C$3416,3,FALSE)</f>
        <v>#N/A</v>
      </c>
      <c r="F13867" t="s">
        <v>21631</v>
      </c>
    </row>
    <row r="13868" spans="1:6" x14ac:dyDescent="0.25">
      <c r="A13868" t="s">
        <v>8465</v>
      </c>
      <c r="B13868" s="100" t="s">
        <v>15001</v>
      </c>
      <c r="C13868" s="99" t="s">
        <v>6679</v>
      </c>
      <c r="D13868" s="124">
        <v>39144</v>
      </c>
      <c r="E13868" s="157" t="e">
        <f>VLOOKUP(D13868,'SOAT LIQ'!$A$87:$C$3416,3,FALSE)</f>
        <v>#N/A</v>
      </c>
      <c r="F13868" t="s">
        <v>21631</v>
      </c>
    </row>
    <row r="13869" spans="1:6" x14ac:dyDescent="0.25">
      <c r="A13869" t="s">
        <v>8152</v>
      </c>
      <c r="B13869" s="100" t="s">
        <v>15001</v>
      </c>
      <c r="C13869" s="99" t="s">
        <v>6679</v>
      </c>
      <c r="D13869" s="124">
        <v>39144</v>
      </c>
      <c r="E13869" s="157" t="e">
        <f>VLOOKUP(D13869,'SOAT LIQ'!$A$87:$C$3416,3,FALSE)</f>
        <v>#N/A</v>
      </c>
      <c r="F13869" t="s">
        <v>21631</v>
      </c>
    </row>
    <row r="13870" spans="1:6" x14ac:dyDescent="0.25">
      <c r="A13870" t="s">
        <v>5508</v>
      </c>
      <c r="B13870" s="100" t="s">
        <v>15001</v>
      </c>
      <c r="C13870" s="99" t="s">
        <v>6679</v>
      </c>
      <c r="D13870" s="124">
        <v>39144</v>
      </c>
      <c r="E13870" s="157" t="e">
        <f>VLOOKUP(D13870,'SOAT LIQ'!$A$87:$C$3416,3,FALSE)</f>
        <v>#N/A</v>
      </c>
      <c r="F13870" t="s">
        <v>21631</v>
      </c>
    </row>
    <row r="13871" spans="1:6" x14ac:dyDescent="0.25">
      <c r="A13871" t="s">
        <v>5750</v>
      </c>
      <c r="B13871" s="100" t="s">
        <v>15001</v>
      </c>
      <c r="C13871" s="99" t="s">
        <v>6679</v>
      </c>
      <c r="D13871" s="124">
        <v>39144</v>
      </c>
      <c r="E13871" s="157" t="e">
        <f>VLOOKUP(D13871,'SOAT LIQ'!$A$87:$C$3416,3,FALSE)</f>
        <v>#N/A</v>
      </c>
      <c r="F13871" t="s">
        <v>21631</v>
      </c>
    </row>
    <row r="13872" spans="1:6" x14ac:dyDescent="0.25">
      <c r="A13872" t="s">
        <v>14961</v>
      </c>
      <c r="B13872" s="100" t="s">
        <v>15001</v>
      </c>
      <c r="C13872" s="99" t="s">
        <v>6679</v>
      </c>
      <c r="D13872" s="124">
        <v>39144</v>
      </c>
      <c r="E13872" s="157" t="e">
        <f>VLOOKUP(D13872,'SOAT LIQ'!$A$87:$C$3416,3,FALSE)</f>
        <v>#N/A</v>
      </c>
      <c r="F13872" t="s">
        <v>21631</v>
      </c>
    </row>
    <row r="13873" spans="1:6" x14ac:dyDescent="0.25">
      <c r="A13873" t="s">
        <v>5922</v>
      </c>
      <c r="B13873" s="100" t="s">
        <v>15001</v>
      </c>
      <c r="C13873" s="99" t="s">
        <v>6679</v>
      </c>
      <c r="D13873" s="124">
        <v>39144</v>
      </c>
      <c r="E13873" s="157" t="e">
        <f>VLOOKUP(D13873,'SOAT LIQ'!$A$87:$C$3416,3,FALSE)</f>
        <v>#N/A</v>
      </c>
      <c r="F13873" t="s">
        <v>21631</v>
      </c>
    </row>
    <row r="13874" spans="1:6" x14ac:dyDescent="0.25">
      <c r="A13874" t="s">
        <v>5923</v>
      </c>
      <c r="B13874" s="100" t="s">
        <v>15001</v>
      </c>
      <c r="C13874" s="99" t="s">
        <v>6679</v>
      </c>
      <c r="D13874" s="124">
        <v>39144</v>
      </c>
      <c r="E13874" s="157" t="e">
        <f>VLOOKUP(D13874,'SOAT LIQ'!$A$87:$C$3416,3,FALSE)</f>
        <v>#N/A</v>
      </c>
      <c r="F13874" t="s">
        <v>21631</v>
      </c>
    </row>
    <row r="13875" spans="1:6" x14ac:dyDescent="0.25">
      <c r="A13875" t="s">
        <v>15002</v>
      </c>
      <c r="B13875" s="100" t="s">
        <v>15001</v>
      </c>
      <c r="C13875" s="99" t="s">
        <v>6679</v>
      </c>
      <c r="D13875" s="124">
        <v>39144</v>
      </c>
      <c r="E13875" s="157" t="e">
        <f>VLOOKUP(D13875,'SOAT LIQ'!$A$87:$C$3416,3,FALSE)</f>
        <v>#N/A</v>
      </c>
      <c r="F13875" t="s">
        <v>21631</v>
      </c>
    </row>
    <row r="13876" spans="1:6" x14ac:dyDescent="0.25">
      <c r="A13876" t="s">
        <v>5704</v>
      </c>
      <c r="B13876" s="100" t="s">
        <v>15001</v>
      </c>
      <c r="C13876" s="99" t="s">
        <v>6679</v>
      </c>
      <c r="D13876" s="124">
        <v>39144</v>
      </c>
      <c r="E13876" s="157" t="e">
        <f>VLOOKUP(D13876,'SOAT LIQ'!$A$87:$C$3416,3,FALSE)</f>
        <v>#N/A</v>
      </c>
      <c r="F13876" t="s">
        <v>21631</v>
      </c>
    </row>
    <row r="13877" spans="1:6" x14ac:dyDescent="0.25">
      <c r="A13877" t="s">
        <v>14242</v>
      </c>
      <c r="B13877" s="100" t="s">
        <v>15001</v>
      </c>
      <c r="C13877" s="99" t="s">
        <v>6679</v>
      </c>
      <c r="D13877" s="124">
        <v>39144</v>
      </c>
      <c r="E13877" s="157" t="e">
        <f>VLOOKUP(D13877,'SOAT LIQ'!$A$87:$C$3416,3,FALSE)</f>
        <v>#N/A</v>
      </c>
      <c r="F13877" t="s">
        <v>21631</v>
      </c>
    </row>
    <row r="13878" spans="1:6" x14ac:dyDescent="0.25">
      <c r="A13878" t="s">
        <v>5142</v>
      </c>
      <c r="B13878" s="100" t="s">
        <v>15001</v>
      </c>
      <c r="C13878" s="99" t="s">
        <v>6679</v>
      </c>
      <c r="D13878" s="124">
        <v>39144</v>
      </c>
      <c r="E13878" s="157" t="e">
        <f>VLOOKUP(D13878,'SOAT LIQ'!$A$87:$C$3416,3,FALSE)</f>
        <v>#N/A</v>
      </c>
      <c r="F13878" t="s">
        <v>21631</v>
      </c>
    </row>
    <row r="13879" spans="1:6" x14ac:dyDescent="0.25">
      <c r="A13879" t="s">
        <v>15003</v>
      </c>
      <c r="B13879" s="100" t="s">
        <v>15004</v>
      </c>
      <c r="C13879" s="99" t="s">
        <v>6679</v>
      </c>
      <c r="D13879" s="124">
        <v>39143</v>
      </c>
      <c r="E13879" s="157" t="e">
        <f>VLOOKUP(D13879,'SOAT LIQ'!$A$87:$C$3416,3,FALSE)</f>
        <v>#N/A</v>
      </c>
      <c r="F13879" t="s">
        <v>21631</v>
      </c>
    </row>
    <row r="13880" spans="1:6" x14ac:dyDescent="0.25">
      <c r="A13880" t="s">
        <v>5031</v>
      </c>
      <c r="B13880" s="100" t="s">
        <v>15005</v>
      </c>
      <c r="C13880" s="99" t="s">
        <v>6679</v>
      </c>
      <c r="D13880" s="124">
        <v>36100</v>
      </c>
      <c r="E13880" s="157" t="e">
        <f>VLOOKUP(D13880,'SOAT LIQ'!$A$87:$C$3416,3,FALSE)</f>
        <v>#N/A</v>
      </c>
      <c r="F13880" t="s">
        <v>21631</v>
      </c>
    </row>
    <row r="13881" spans="1:6" x14ac:dyDescent="0.25">
      <c r="A13881" t="s">
        <v>5032</v>
      </c>
      <c r="B13881" s="100" t="s">
        <v>15006</v>
      </c>
      <c r="C13881" s="99" t="s">
        <v>6679</v>
      </c>
      <c r="D13881" s="124">
        <v>36100</v>
      </c>
      <c r="E13881" s="157" t="e">
        <f>VLOOKUP(D13881,'SOAT LIQ'!$A$87:$C$3416,3,FALSE)</f>
        <v>#N/A</v>
      </c>
      <c r="F13881" t="s">
        <v>21631</v>
      </c>
    </row>
    <row r="13882" spans="1:6" x14ac:dyDescent="0.25">
      <c r="A13882" t="s">
        <v>7033</v>
      </c>
      <c r="B13882" s="100" t="s">
        <v>15007</v>
      </c>
      <c r="C13882" s="99" t="s">
        <v>6679</v>
      </c>
      <c r="D13882" s="124">
        <v>36100</v>
      </c>
      <c r="E13882" s="157" t="e">
        <f>VLOOKUP(D13882,'SOAT LIQ'!$A$87:$C$3416,3,FALSE)</f>
        <v>#N/A</v>
      </c>
      <c r="F13882" t="s">
        <v>21631</v>
      </c>
    </row>
    <row r="13883" spans="1:6" x14ac:dyDescent="0.25">
      <c r="A13883" t="s">
        <v>5031</v>
      </c>
      <c r="B13883" s="100" t="s">
        <v>15007</v>
      </c>
      <c r="C13883" s="99" t="s">
        <v>6679</v>
      </c>
      <c r="D13883" s="124">
        <v>36100</v>
      </c>
      <c r="E13883" s="157" t="e">
        <f>VLOOKUP(D13883,'SOAT LIQ'!$A$87:$C$3416,3,FALSE)</f>
        <v>#N/A</v>
      </c>
      <c r="F13883" t="s">
        <v>21631</v>
      </c>
    </row>
    <row r="13884" spans="1:6" x14ac:dyDescent="0.25">
      <c r="A13884" t="s">
        <v>4249</v>
      </c>
      <c r="B13884" s="100" t="s">
        <v>15008</v>
      </c>
      <c r="C13884" s="99" t="s">
        <v>6679</v>
      </c>
      <c r="D13884" s="124">
        <v>36100</v>
      </c>
      <c r="E13884" s="157" t="e">
        <f>VLOOKUP(D13884,'SOAT LIQ'!$A$87:$C$3416,3,FALSE)</f>
        <v>#N/A</v>
      </c>
      <c r="F13884" t="s">
        <v>21631</v>
      </c>
    </row>
    <row r="13885" spans="1:6" x14ac:dyDescent="0.25">
      <c r="A13885" t="s">
        <v>5033</v>
      </c>
      <c r="B13885" s="100" t="s">
        <v>15009</v>
      </c>
      <c r="C13885" s="99" t="s">
        <v>6679</v>
      </c>
      <c r="D13885" s="124">
        <v>36100</v>
      </c>
      <c r="E13885" s="157" t="e">
        <f>VLOOKUP(D13885,'SOAT LIQ'!$A$87:$C$3416,3,FALSE)</f>
        <v>#N/A</v>
      </c>
      <c r="F13885" t="s">
        <v>21631</v>
      </c>
    </row>
    <row r="13886" spans="1:6" x14ac:dyDescent="0.25">
      <c r="A13886" t="s">
        <v>7102</v>
      </c>
      <c r="B13886" s="100" t="s">
        <v>15010</v>
      </c>
      <c r="C13886" s="99" t="s">
        <v>6679</v>
      </c>
      <c r="D13886" s="124">
        <v>36100</v>
      </c>
      <c r="E13886" s="157" t="e">
        <f>VLOOKUP(D13886,'SOAT LIQ'!$A$87:$C$3416,3,FALSE)</f>
        <v>#N/A</v>
      </c>
      <c r="F13886" t="s">
        <v>21631</v>
      </c>
    </row>
    <row r="13887" spans="1:6" x14ac:dyDescent="0.25">
      <c r="A13887" t="s">
        <v>5809</v>
      </c>
      <c r="B13887" s="100" t="s">
        <v>15011</v>
      </c>
      <c r="C13887" s="99" t="s">
        <v>6679</v>
      </c>
      <c r="D13887" s="124">
        <v>39143</v>
      </c>
      <c r="E13887" s="157" t="e">
        <f>VLOOKUP(D13887,'SOAT LIQ'!$A$87:$C$3416,3,FALSE)</f>
        <v>#N/A</v>
      </c>
      <c r="F13887" t="s">
        <v>21631</v>
      </c>
    </row>
    <row r="13888" spans="1:6" x14ac:dyDescent="0.25">
      <c r="A13888" t="s">
        <v>6918</v>
      </c>
      <c r="B13888" s="100" t="s">
        <v>15012</v>
      </c>
      <c r="C13888" s="99" t="s">
        <v>6679</v>
      </c>
      <c r="D13888" s="124">
        <v>36100</v>
      </c>
      <c r="E13888" s="157" t="e">
        <f>VLOOKUP(D13888,'SOAT LIQ'!$A$87:$C$3416,3,FALSE)</f>
        <v>#N/A</v>
      </c>
      <c r="F13888" t="s">
        <v>21631</v>
      </c>
    </row>
    <row r="13889" spans="1:6" x14ac:dyDescent="0.25">
      <c r="A13889" t="s">
        <v>8282</v>
      </c>
      <c r="B13889" s="100" t="s">
        <v>15013</v>
      </c>
      <c r="C13889" s="99" t="s">
        <v>6679</v>
      </c>
      <c r="D13889" s="124">
        <v>39143</v>
      </c>
      <c r="E13889" s="157" t="e">
        <f>VLOOKUP(D13889,'SOAT LIQ'!$A$87:$C$3416,3,FALSE)</f>
        <v>#N/A</v>
      </c>
      <c r="F13889" t="s">
        <v>21631</v>
      </c>
    </row>
    <row r="13890" spans="1:6" x14ac:dyDescent="0.25">
      <c r="A13890" t="s">
        <v>13930</v>
      </c>
      <c r="B13890" s="100" t="s">
        <v>15013</v>
      </c>
      <c r="C13890" s="99" t="s">
        <v>6679</v>
      </c>
      <c r="D13890" s="124">
        <v>39143</v>
      </c>
      <c r="E13890" s="157" t="e">
        <f>VLOOKUP(D13890,'SOAT LIQ'!$A$87:$C$3416,3,FALSE)</f>
        <v>#N/A</v>
      </c>
      <c r="F13890" t="s">
        <v>21631</v>
      </c>
    </row>
    <row r="13891" spans="1:6" x14ac:dyDescent="0.25">
      <c r="A13891" t="s">
        <v>5713</v>
      </c>
      <c r="B13891" s="100" t="s">
        <v>15014</v>
      </c>
      <c r="C13891" s="99" t="s">
        <v>6679</v>
      </c>
      <c r="D13891" s="124">
        <v>39143</v>
      </c>
      <c r="E13891" s="157" t="e">
        <f>VLOOKUP(D13891,'SOAT LIQ'!$A$87:$C$3416,3,FALSE)</f>
        <v>#N/A</v>
      </c>
      <c r="F13891" t="s">
        <v>21631</v>
      </c>
    </row>
    <row r="13892" spans="1:6" x14ac:dyDescent="0.25">
      <c r="A13892" t="s">
        <v>5713</v>
      </c>
      <c r="B13892" s="100" t="s">
        <v>15015</v>
      </c>
      <c r="C13892" s="99" t="s">
        <v>6679</v>
      </c>
      <c r="D13892" s="124">
        <v>39143</v>
      </c>
      <c r="E13892" s="157" t="e">
        <f>VLOOKUP(D13892,'SOAT LIQ'!$A$87:$C$3416,3,FALSE)</f>
        <v>#N/A</v>
      </c>
      <c r="F13892" t="s">
        <v>21631</v>
      </c>
    </row>
    <row r="13893" spans="1:6" x14ac:dyDescent="0.25">
      <c r="A13893" t="s">
        <v>5508</v>
      </c>
      <c r="B13893" s="100" t="s">
        <v>15015</v>
      </c>
      <c r="C13893" s="99" t="s">
        <v>6679</v>
      </c>
      <c r="D13893" s="124">
        <v>39143</v>
      </c>
      <c r="E13893" s="157" t="e">
        <f>VLOOKUP(D13893,'SOAT LIQ'!$A$87:$C$3416,3,FALSE)</f>
        <v>#N/A</v>
      </c>
      <c r="F13893" t="s">
        <v>21631</v>
      </c>
    </row>
    <row r="13894" spans="1:6" x14ac:dyDescent="0.25">
      <c r="A13894" t="s">
        <v>14241</v>
      </c>
      <c r="B13894" s="100" t="s">
        <v>15016</v>
      </c>
      <c r="C13894" s="99" t="s">
        <v>6679</v>
      </c>
      <c r="D13894" s="124">
        <v>39143</v>
      </c>
      <c r="E13894" s="157" t="e">
        <f>VLOOKUP(D13894,'SOAT LIQ'!$A$87:$C$3416,3,FALSE)</f>
        <v>#N/A</v>
      </c>
      <c r="F13894" t="s">
        <v>21631</v>
      </c>
    </row>
    <row r="13895" spans="1:6" x14ac:dyDescent="0.25">
      <c r="A13895" t="s">
        <v>15017</v>
      </c>
      <c r="B13895" s="100" t="s">
        <v>15018</v>
      </c>
      <c r="C13895" s="99" t="s">
        <v>6679</v>
      </c>
      <c r="D13895" s="124">
        <v>39143</v>
      </c>
      <c r="E13895" s="157" t="e">
        <f>VLOOKUP(D13895,'SOAT LIQ'!$A$87:$C$3416,3,FALSE)</f>
        <v>#N/A</v>
      </c>
      <c r="F13895" t="s">
        <v>21631</v>
      </c>
    </row>
    <row r="13896" spans="1:6" x14ac:dyDescent="0.25">
      <c r="A13896" t="s">
        <v>5508</v>
      </c>
      <c r="B13896" s="100" t="s">
        <v>15019</v>
      </c>
      <c r="C13896" s="99" t="s">
        <v>6679</v>
      </c>
      <c r="D13896" s="124">
        <v>39143</v>
      </c>
      <c r="E13896" s="157" t="e">
        <f>VLOOKUP(D13896,'SOAT LIQ'!$A$87:$C$3416,3,FALSE)</f>
        <v>#N/A</v>
      </c>
      <c r="F13896" t="s">
        <v>21631</v>
      </c>
    </row>
    <row r="13897" spans="1:6" x14ac:dyDescent="0.25">
      <c r="A13897" t="s">
        <v>5748</v>
      </c>
      <c r="B13897" s="100" t="s">
        <v>15020</v>
      </c>
      <c r="C13897" s="99" t="s">
        <v>6679</v>
      </c>
      <c r="D13897" s="124">
        <v>39143</v>
      </c>
      <c r="E13897" s="157" t="e">
        <f>VLOOKUP(D13897,'SOAT LIQ'!$A$87:$C$3416,3,FALSE)</f>
        <v>#N/A</v>
      </c>
      <c r="F13897" t="s">
        <v>21631</v>
      </c>
    </row>
    <row r="13898" spans="1:6" x14ac:dyDescent="0.25">
      <c r="A13898" t="s">
        <v>8469</v>
      </c>
      <c r="B13898" s="100" t="s">
        <v>15021</v>
      </c>
      <c r="C13898" s="99" t="s">
        <v>6679</v>
      </c>
      <c r="D13898" s="124">
        <v>39143</v>
      </c>
      <c r="E13898" s="157" t="e">
        <f>VLOOKUP(D13898,'SOAT LIQ'!$A$87:$C$3416,3,FALSE)</f>
        <v>#N/A</v>
      </c>
      <c r="F13898" t="s">
        <v>21631</v>
      </c>
    </row>
    <row r="13899" spans="1:6" x14ac:dyDescent="0.25">
      <c r="A13899" t="s">
        <v>5936</v>
      </c>
      <c r="B13899" s="100" t="s">
        <v>15022</v>
      </c>
      <c r="C13899" s="99" t="s">
        <v>6679</v>
      </c>
      <c r="D13899" s="124">
        <v>39143</v>
      </c>
      <c r="E13899" s="157" t="e">
        <f>VLOOKUP(D13899,'SOAT LIQ'!$A$87:$C$3416,3,FALSE)</f>
        <v>#N/A</v>
      </c>
      <c r="F13899" t="s">
        <v>21631</v>
      </c>
    </row>
    <row r="13900" spans="1:6" x14ac:dyDescent="0.25">
      <c r="A13900" t="s">
        <v>6023</v>
      </c>
      <c r="B13900" s="100" t="s">
        <v>15023</v>
      </c>
      <c r="C13900" s="99" t="s">
        <v>6679</v>
      </c>
      <c r="D13900" s="124">
        <v>39143</v>
      </c>
      <c r="E13900" s="157" t="e">
        <f>VLOOKUP(D13900,'SOAT LIQ'!$A$87:$C$3416,3,FALSE)</f>
        <v>#N/A</v>
      </c>
      <c r="F13900" t="s">
        <v>21631</v>
      </c>
    </row>
    <row r="13901" spans="1:6" x14ac:dyDescent="0.25">
      <c r="A13901" t="s">
        <v>4339</v>
      </c>
      <c r="B13901" s="100" t="s">
        <v>15024</v>
      </c>
      <c r="C13901" s="99" t="s">
        <v>6679</v>
      </c>
      <c r="D13901" s="124">
        <v>39143</v>
      </c>
      <c r="E13901" s="157" t="e">
        <f>VLOOKUP(D13901,'SOAT LIQ'!$A$87:$C$3416,3,FALSE)</f>
        <v>#N/A</v>
      </c>
      <c r="F13901" t="s">
        <v>21631</v>
      </c>
    </row>
    <row r="13902" spans="1:6" x14ac:dyDescent="0.25">
      <c r="A13902" t="s">
        <v>5809</v>
      </c>
      <c r="B13902" s="100" t="s">
        <v>15025</v>
      </c>
      <c r="C13902" s="99" t="s">
        <v>6679</v>
      </c>
      <c r="D13902" s="124">
        <v>39143</v>
      </c>
      <c r="E13902" s="157" t="e">
        <f>VLOOKUP(D13902,'SOAT LIQ'!$A$87:$C$3416,3,FALSE)</f>
        <v>#N/A</v>
      </c>
      <c r="F13902" t="s">
        <v>21631</v>
      </c>
    </row>
    <row r="13903" spans="1:6" x14ac:dyDescent="0.25">
      <c r="A13903" t="s">
        <v>5922</v>
      </c>
      <c r="B13903" s="100" t="s">
        <v>15026</v>
      </c>
      <c r="C13903" s="99" t="s">
        <v>6679</v>
      </c>
      <c r="D13903" s="124">
        <v>39143</v>
      </c>
      <c r="E13903" s="157" t="e">
        <f>VLOOKUP(D13903,'SOAT LIQ'!$A$87:$C$3416,3,FALSE)</f>
        <v>#N/A</v>
      </c>
      <c r="F13903" t="s">
        <v>21631</v>
      </c>
    </row>
    <row r="13904" spans="1:6" x14ac:dyDescent="0.25">
      <c r="A13904" t="s">
        <v>5750</v>
      </c>
      <c r="B13904" s="100" t="s">
        <v>15027</v>
      </c>
      <c r="C13904" s="99" t="s">
        <v>6679</v>
      </c>
      <c r="D13904" s="124">
        <v>39143</v>
      </c>
      <c r="E13904" s="157" t="e">
        <f>VLOOKUP(D13904,'SOAT LIQ'!$A$87:$C$3416,3,FALSE)</f>
        <v>#N/A</v>
      </c>
      <c r="F13904" t="s">
        <v>21631</v>
      </c>
    </row>
    <row r="13905" spans="1:6" x14ac:dyDescent="0.25">
      <c r="A13905" t="s">
        <v>5773</v>
      </c>
      <c r="B13905" s="100" t="s">
        <v>15028</v>
      </c>
      <c r="C13905" s="99" t="s">
        <v>6679</v>
      </c>
      <c r="D13905" s="124">
        <v>39143</v>
      </c>
      <c r="E13905" s="157" t="e">
        <f>VLOOKUP(D13905,'SOAT LIQ'!$A$87:$C$3416,3,FALSE)</f>
        <v>#N/A</v>
      </c>
      <c r="F13905" t="s">
        <v>21631</v>
      </c>
    </row>
    <row r="13906" spans="1:6" x14ac:dyDescent="0.25">
      <c r="A13906" t="s">
        <v>8411</v>
      </c>
      <c r="B13906" s="100" t="s">
        <v>15029</v>
      </c>
      <c r="C13906" s="99" t="s">
        <v>6679</v>
      </c>
      <c r="D13906" s="124">
        <v>39143</v>
      </c>
      <c r="E13906" s="157" t="e">
        <f>VLOOKUP(D13906,'SOAT LIQ'!$A$87:$C$3416,3,FALSE)</f>
        <v>#N/A</v>
      </c>
      <c r="F13906" t="s">
        <v>21631</v>
      </c>
    </row>
    <row r="13907" spans="1:6" x14ac:dyDescent="0.25">
      <c r="A13907" t="s">
        <v>9312</v>
      </c>
      <c r="B13907" s="100" t="s">
        <v>15030</v>
      </c>
      <c r="C13907" s="99" t="s">
        <v>6679</v>
      </c>
      <c r="D13907" s="124">
        <v>39143</v>
      </c>
      <c r="E13907" s="157" t="e">
        <f>VLOOKUP(D13907,'SOAT LIQ'!$A$87:$C$3416,3,FALSE)</f>
        <v>#N/A</v>
      </c>
      <c r="F13907" t="s">
        <v>21631</v>
      </c>
    </row>
    <row r="13908" spans="1:6" x14ac:dyDescent="0.25">
      <c r="A13908" t="s">
        <v>11060</v>
      </c>
      <c r="B13908" s="100" t="s">
        <v>15031</v>
      </c>
      <c r="C13908" s="99" t="s">
        <v>6679</v>
      </c>
      <c r="D13908" s="124">
        <v>39143</v>
      </c>
      <c r="E13908" s="157" t="e">
        <f>VLOOKUP(D13908,'SOAT LIQ'!$A$87:$C$3416,3,FALSE)</f>
        <v>#N/A</v>
      </c>
      <c r="F13908" t="s">
        <v>21631</v>
      </c>
    </row>
    <row r="13909" spans="1:6" x14ac:dyDescent="0.25">
      <c r="A13909" t="s">
        <v>5704</v>
      </c>
      <c r="B13909" s="100" t="s">
        <v>15032</v>
      </c>
      <c r="C13909" s="99" t="s">
        <v>6679</v>
      </c>
      <c r="D13909" s="124">
        <v>39143</v>
      </c>
      <c r="E13909" s="157" t="e">
        <f>VLOOKUP(D13909,'SOAT LIQ'!$A$87:$C$3416,3,FALSE)</f>
        <v>#N/A</v>
      </c>
      <c r="F13909" t="s">
        <v>21631</v>
      </c>
    </row>
    <row r="13910" spans="1:6" x14ac:dyDescent="0.25">
      <c r="A13910" t="s">
        <v>15033</v>
      </c>
      <c r="B13910" s="100" t="s">
        <v>15034</v>
      </c>
      <c r="C13910" s="99" t="s">
        <v>6679</v>
      </c>
      <c r="D13910" s="124">
        <v>39143</v>
      </c>
      <c r="E13910" s="157" t="e">
        <f>VLOOKUP(D13910,'SOAT LIQ'!$A$87:$C$3416,3,FALSE)</f>
        <v>#N/A</v>
      </c>
      <c r="F13910" t="s">
        <v>21631</v>
      </c>
    </row>
    <row r="13911" spans="1:6" x14ac:dyDescent="0.25">
      <c r="A13911" t="s">
        <v>15033</v>
      </c>
      <c r="B13911" s="100" t="s">
        <v>15035</v>
      </c>
      <c r="C13911" s="99" t="s">
        <v>6679</v>
      </c>
      <c r="D13911" s="124">
        <v>39143</v>
      </c>
      <c r="E13911" s="157" t="e">
        <f>VLOOKUP(D13911,'SOAT LIQ'!$A$87:$C$3416,3,FALSE)</f>
        <v>#N/A</v>
      </c>
      <c r="F13911" t="s">
        <v>21631</v>
      </c>
    </row>
    <row r="13912" spans="1:6" x14ac:dyDescent="0.25">
      <c r="A13912" t="s">
        <v>4271</v>
      </c>
      <c r="B13912" s="100" t="s">
        <v>15036</v>
      </c>
      <c r="C13912" s="99" t="s">
        <v>6679</v>
      </c>
      <c r="D13912" s="124">
        <v>39143</v>
      </c>
      <c r="E13912" s="157" t="e">
        <f>VLOOKUP(D13912,'SOAT LIQ'!$A$87:$C$3416,3,FALSE)</f>
        <v>#N/A</v>
      </c>
      <c r="F13912" t="s">
        <v>21631</v>
      </c>
    </row>
    <row r="13913" spans="1:6" x14ac:dyDescent="0.25">
      <c r="A13913" t="s">
        <v>4271</v>
      </c>
      <c r="B13913" s="100" t="s">
        <v>15037</v>
      </c>
      <c r="C13913" s="99" t="s">
        <v>6679</v>
      </c>
      <c r="D13913" s="124">
        <v>39143</v>
      </c>
      <c r="E13913" s="157" t="e">
        <f>VLOOKUP(D13913,'SOAT LIQ'!$A$87:$C$3416,3,FALSE)</f>
        <v>#N/A</v>
      </c>
      <c r="F13913" t="s">
        <v>21631</v>
      </c>
    </row>
    <row r="13914" spans="1:6" x14ac:dyDescent="0.25">
      <c r="A13914" t="s">
        <v>13930</v>
      </c>
      <c r="B13914" s="100" t="s">
        <v>15037</v>
      </c>
      <c r="C13914" s="99" t="s">
        <v>6679</v>
      </c>
      <c r="D13914" s="124">
        <v>39143</v>
      </c>
      <c r="E13914" s="157" t="e">
        <f>VLOOKUP(D13914,'SOAT LIQ'!$A$87:$C$3416,3,FALSE)</f>
        <v>#N/A</v>
      </c>
      <c r="F13914" t="s">
        <v>21631</v>
      </c>
    </row>
    <row r="13915" spans="1:6" x14ac:dyDescent="0.25">
      <c r="A13915" t="s">
        <v>15038</v>
      </c>
      <c r="B13915" s="100" t="s">
        <v>15039</v>
      </c>
      <c r="C13915" s="99" t="s">
        <v>6679</v>
      </c>
      <c r="D13915" s="124">
        <v>39143</v>
      </c>
      <c r="E13915" s="157" t="e">
        <f>VLOOKUP(D13915,'SOAT LIQ'!$A$87:$C$3416,3,FALSE)</f>
        <v>#N/A</v>
      </c>
      <c r="F13915" t="s">
        <v>21631</v>
      </c>
    </row>
    <row r="13916" spans="1:6" x14ac:dyDescent="0.25">
      <c r="A13916" t="s">
        <v>15040</v>
      </c>
      <c r="B13916" s="100" t="s">
        <v>15041</v>
      </c>
      <c r="C13916" s="99" t="s">
        <v>6679</v>
      </c>
      <c r="D13916" s="124">
        <v>39143</v>
      </c>
      <c r="E13916" s="157" t="e">
        <f>VLOOKUP(D13916,'SOAT LIQ'!$A$87:$C$3416,3,FALSE)</f>
        <v>#N/A</v>
      </c>
      <c r="F13916" t="s">
        <v>21631</v>
      </c>
    </row>
    <row r="13917" spans="1:6" x14ac:dyDescent="0.25">
      <c r="A13917" t="s">
        <v>10820</v>
      </c>
      <c r="B13917" s="100" t="s">
        <v>15042</v>
      </c>
      <c r="C13917" s="99" t="s">
        <v>6679</v>
      </c>
      <c r="D13917" s="124">
        <v>39143</v>
      </c>
      <c r="E13917" s="157" t="e">
        <f>VLOOKUP(D13917,'SOAT LIQ'!$A$87:$C$3416,3,FALSE)</f>
        <v>#N/A</v>
      </c>
      <c r="F13917" t="s">
        <v>21631</v>
      </c>
    </row>
    <row r="13918" spans="1:6" x14ac:dyDescent="0.25">
      <c r="A13918" t="s">
        <v>10710</v>
      </c>
      <c r="B13918" s="100" t="s">
        <v>15042</v>
      </c>
      <c r="C13918" s="99" t="s">
        <v>6679</v>
      </c>
      <c r="D13918" s="124">
        <v>39143</v>
      </c>
      <c r="E13918" s="157" t="e">
        <f>VLOOKUP(D13918,'SOAT LIQ'!$A$87:$C$3416,3,FALSE)</f>
        <v>#N/A</v>
      </c>
      <c r="F13918" t="s">
        <v>21631</v>
      </c>
    </row>
    <row r="13919" spans="1:6" x14ac:dyDescent="0.25">
      <c r="A13919" t="s">
        <v>10821</v>
      </c>
      <c r="B13919" s="100" t="s">
        <v>15042</v>
      </c>
      <c r="C13919" s="99" t="s">
        <v>6679</v>
      </c>
      <c r="D13919" s="124">
        <v>39143</v>
      </c>
      <c r="E13919" s="157" t="e">
        <f>VLOOKUP(D13919,'SOAT LIQ'!$A$87:$C$3416,3,FALSE)</f>
        <v>#N/A</v>
      </c>
      <c r="F13919" t="s">
        <v>21631</v>
      </c>
    </row>
    <row r="13920" spans="1:6" x14ac:dyDescent="0.25">
      <c r="A13920" t="s">
        <v>8783</v>
      </c>
      <c r="B13920" s="100" t="s">
        <v>15043</v>
      </c>
      <c r="C13920" s="99" t="s">
        <v>6679</v>
      </c>
      <c r="D13920" s="124">
        <v>39143</v>
      </c>
      <c r="E13920" s="157" t="e">
        <f>VLOOKUP(D13920,'SOAT LIQ'!$A$87:$C$3416,3,FALSE)</f>
        <v>#N/A</v>
      </c>
      <c r="F13920" t="s">
        <v>21631</v>
      </c>
    </row>
    <row r="13921" spans="1:6" x14ac:dyDescent="0.25">
      <c r="A13921" t="s">
        <v>8784</v>
      </c>
      <c r="B13921" s="100" t="s">
        <v>15044</v>
      </c>
      <c r="C13921" s="99" t="s">
        <v>6679</v>
      </c>
      <c r="D13921" s="124">
        <v>39143</v>
      </c>
      <c r="E13921" s="157" t="e">
        <f>VLOOKUP(D13921,'SOAT LIQ'!$A$87:$C$3416,3,FALSE)</f>
        <v>#N/A</v>
      </c>
      <c r="F13921" t="s">
        <v>21631</v>
      </c>
    </row>
    <row r="13922" spans="1:6" x14ac:dyDescent="0.25">
      <c r="A13922" t="s">
        <v>8783</v>
      </c>
      <c r="B13922" s="100" t="s">
        <v>15044</v>
      </c>
      <c r="C13922" s="99" t="s">
        <v>6679</v>
      </c>
      <c r="D13922" s="124">
        <v>39143</v>
      </c>
      <c r="E13922" s="157" t="e">
        <f>VLOOKUP(D13922,'SOAT LIQ'!$A$87:$C$3416,3,FALSE)</f>
        <v>#N/A</v>
      </c>
      <c r="F13922" t="s">
        <v>21631</v>
      </c>
    </row>
    <row r="13923" spans="1:6" x14ac:dyDescent="0.25">
      <c r="A13923" t="s">
        <v>8460</v>
      </c>
      <c r="B13923" s="100" t="s">
        <v>15045</v>
      </c>
      <c r="C13923" s="99" t="s">
        <v>6679</v>
      </c>
      <c r="D13923" s="124">
        <v>39143</v>
      </c>
      <c r="E13923" s="157" t="e">
        <f>VLOOKUP(D13923,'SOAT LIQ'!$A$87:$C$3416,3,FALSE)</f>
        <v>#N/A</v>
      </c>
      <c r="F13923" t="s">
        <v>21631</v>
      </c>
    </row>
    <row r="13924" spans="1:6" x14ac:dyDescent="0.25">
      <c r="A13924" t="s">
        <v>15046</v>
      </c>
      <c r="B13924" s="100" t="s">
        <v>15047</v>
      </c>
      <c r="C13924" s="99" t="s">
        <v>6679</v>
      </c>
      <c r="D13924" s="124">
        <v>39143</v>
      </c>
      <c r="E13924" s="157" t="e">
        <f>VLOOKUP(D13924,'SOAT LIQ'!$A$87:$C$3416,3,FALSE)</f>
        <v>#N/A</v>
      </c>
      <c r="F13924" t="s">
        <v>21631</v>
      </c>
    </row>
    <row r="13925" spans="1:6" x14ac:dyDescent="0.25">
      <c r="A13925" t="s">
        <v>8469</v>
      </c>
      <c r="B13925" s="100" t="s">
        <v>15048</v>
      </c>
      <c r="C13925" s="99" t="s">
        <v>6679</v>
      </c>
      <c r="D13925" s="124">
        <v>39143</v>
      </c>
      <c r="E13925" s="157" t="e">
        <f>VLOOKUP(D13925,'SOAT LIQ'!$A$87:$C$3416,3,FALSE)</f>
        <v>#N/A</v>
      </c>
      <c r="F13925" t="s">
        <v>21631</v>
      </c>
    </row>
    <row r="13926" spans="1:6" x14ac:dyDescent="0.25">
      <c r="A13926" t="s">
        <v>13930</v>
      </c>
      <c r="B13926" s="100" t="s">
        <v>15049</v>
      </c>
      <c r="C13926" s="99" t="s">
        <v>6679</v>
      </c>
      <c r="D13926" s="124">
        <v>39143</v>
      </c>
      <c r="E13926" s="157" t="e">
        <f>VLOOKUP(D13926,'SOAT LIQ'!$A$87:$C$3416,3,FALSE)</f>
        <v>#N/A</v>
      </c>
      <c r="F13926" t="s">
        <v>21631</v>
      </c>
    </row>
    <row r="13927" spans="1:6" x14ac:dyDescent="0.25">
      <c r="A13927" t="s">
        <v>14997</v>
      </c>
      <c r="B13927" s="100" t="s">
        <v>15050</v>
      </c>
      <c r="C13927" s="99" t="s">
        <v>6679</v>
      </c>
      <c r="D13927" s="124">
        <v>39143</v>
      </c>
      <c r="E13927" s="157" t="e">
        <f>VLOOKUP(D13927,'SOAT LIQ'!$A$87:$C$3416,3,FALSE)</f>
        <v>#N/A</v>
      </c>
      <c r="F13927" t="s">
        <v>21631</v>
      </c>
    </row>
    <row r="13928" spans="1:6" x14ac:dyDescent="0.25">
      <c r="A13928" t="s">
        <v>14995</v>
      </c>
      <c r="B13928" s="100" t="s">
        <v>15051</v>
      </c>
      <c r="C13928" s="99" t="s">
        <v>6679</v>
      </c>
      <c r="D13928" s="124">
        <v>39143</v>
      </c>
      <c r="E13928" s="157" t="e">
        <f>VLOOKUP(D13928,'SOAT LIQ'!$A$87:$C$3416,3,FALSE)</f>
        <v>#N/A</v>
      </c>
      <c r="F13928" t="s">
        <v>21631</v>
      </c>
    </row>
    <row r="13929" spans="1:6" x14ac:dyDescent="0.25">
      <c r="A13929" t="s">
        <v>14998</v>
      </c>
      <c r="B13929" s="100" t="s">
        <v>15052</v>
      </c>
      <c r="C13929" s="99" t="s">
        <v>6679</v>
      </c>
      <c r="D13929" s="124">
        <v>39143</v>
      </c>
      <c r="E13929" s="157" t="e">
        <f>VLOOKUP(D13929,'SOAT LIQ'!$A$87:$C$3416,3,FALSE)</f>
        <v>#N/A</v>
      </c>
      <c r="F13929" t="s">
        <v>21631</v>
      </c>
    </row>
    <row r="13930" spans="1:6" x14ac:dyDescent="0.25">
      <c r="A13930" t="s">
        <v>14999</v>
      </c>
      <c r="B13930" s="100" t="s">
        <v>15053</v>
      </c>
      <c r="C13930" s="99" t="s">
        <v>6679</v>
      </c>
      <c r="D13930" s="124">
        <v>39143</v>
      </c>
      <c r="E13930" s="157" t="e">
        <f>VLOOKUP(D13930,'SOAT LIQ'!$A$87:$C$3416,3,FALSE)</f>
        <v>#N/A</v>
      </c>
      <c r="F13930" t="s">
        <v>21631</v>
      </c>
    </row>
    <row r="13931" spans="1:6" x14ac:dyDescent="0.25">
      <c r="A13931" t="s">
        <v>13930</v>
      </c>
      <c r="B13931" s="100" t="s">
        <v>15053</v>
      </c>
      <c r="C13931" s="99" t="s">
        <v>6679</v>
      </c>
      <c r="D13931" s="124">
        <v>39143</v>
      </c>
      <c r="E13931" s="157" t="e">
        <f>VLOOKUP(D13931,'SOAT LIQ'!$A$87:$C$3416,3,FALSE)</f>
        <v>#N/A</v>
      </c>
      <c r="F13931" t="s">
        <v>21631</v>
      </c>
    </row>
    <row r="13932" spans="1:6" x14ac:dyDescent="0.25">
      <c r="A13932" t="s">
        <v>15054</v>
      </c>
      <c r="B13932" s="100" t="s">
        <v>15055</v>
      </c>
      <c r="C13932" s="99" t="s">
        <v>6679</v>
      </c>
      <c r="D13932" s="124">
        <v>39143</v>
      </c>
      <c r="E13932" s="157" t="e">
        <f>VLOOKUP(D13932,'SOAT LIQ'!$A$87:$C$3416,3,FALSE)</f>
        <v>#N/A</v>
      </c>
      <c r="F13932" t="s">
        <v>21631</v>
      </c>
    </row>
    <row r="13933" spans="1:6" x14ac:dyDescent="0.25">
      <c r="A13933" t="s">
        <v>14952</v>
      </c>
      <c r="B13933" s="100" t="s">
        <v>15056</v>
      </c>
      <c r="C13933" s="99" t="s">
        <v>6679</v>
      </c>
      <c r="D13933" s="124">
        <v>39143</v>
      </c>
      <c r="E13933" s="157" t="e">
        <f>VLOOKUP(D13933,'SOAT LIQ'!$A$87:$C$3416,3,FALSE)</f>
        <v>#N/A</v>
      </c>
      <c r="F13933" t="s">
        <v>21631</v>
      </c>
    </row>
    <row r="13934" spans="1:6" x14ac:dyDescent="0.25">
      <c r="A13934" t="s">
        <v>15003</v>
      </c>
      <c r="B13934" s="100" t="s">
        <v>15057</v>
      </c>
      <c r="C13934" s="99" t="s">
        <v>6679</v>
      </c>
      <c r="D13934" s="124">
        <v>39143</v>
      </c>
      <c r="E13934" s="157" t="e">
        <f>VLOOKUP(D13934,'SOAT LIQ'!$A$87:$C$3416,3,FALSE)</f>
        <v>#N/A</v>
      </c>
      <c r="F13934" t="s">
        <v>21631</v>
      </c>
    </row>
    <row r="13935" spans="1:6" x14ac:dyDescent="0.25">
      <c r="A13935" t="s">
        <v>15054</v>
      </c>
      <c r="B13935" s="100" t="s">
        <v>15058</v>
      </c>
      <c r="C13935" s="99" t="s">
        <v>6679</v>
      </c>
      <c r="D13935" s="124">
        <v>39143</v>
      </c>
      <c r="E13935" s="157" t="e">
        <f>VLOOKUP(D13935,'SOAT LIQ'!$A$87:$C$3416,3,FALSE)</f>
        <v>#N/A</v>
      </c>
      <c r="F13935" t="s">
        <v>21631</v>
      </c>
    </row>
    <row r="13936" spans="1:6" x14ac:dyDescent="0.25">
      <c r="A13936" t="s">
        <v>5925</v>
      </c>
      <c r="B13936" s="100" t="s">
        <v>15058</v>
      </c>
      <c r="C13936" s="99" t="s">
        <v>6679</v>
      </c>
      <c r="D13936" s="124">
        <v>39143</v>
      </c>
      <c r="E13936" s="157" t="e">
        <f>VLOOKUP(D13936,'SOAT LIQ'!$A$87:$C$3416,3,FALSE)</f>
        <v>#N/A</v>
      </c>
      <c r="F13936" t="s">
        <v>21631</v>
      </c>
    </row>
    <row r="13937" spans="1:6" x14ac:dyDescent="0.25">
      <c r="A13937" t="s">
        <v>13930</v>
      </c>
      <c r="B13937" s="100" t="s">
        <v>15059</v>
      </c>
      <c r="C13937" s="99" t="s">
        <v>6679</v>
      </c>
      <c r="D13937" s="124">
        <v>39143</v>
      </c>
      <c r="E13937" s="157" t="e">
        <f>VLOOKUP(D13937,'SOAT LIQ'!$A$87:$C$3416,3,FALSE)</f>
        <v>#N/A</v>
      </c>
      <c r="F13937" t="s">
        <v>21631</v>
      </c>
    </row>
    <row r="13938" spans="1:6" x14ac:dyDescent="0.25">
      <c r="A13938" t="s">
        <v>15060</v>
      </c>
      <c r="B13938" s="100" t="s">
        <v>15061</v>
      </c>
      <c r="C13938" s="99" t="s">
        <v>6679</v>
      </c>
      <c r="D13938" s="124">
        <v>39143</v>
      </c>
      <c r="E13938" s="157" t="e">
        <f>VLOOKUP(D13938,'SOAT LIQ'!$A$87:$C$3416,3,FALSE)</f>
        <v>#N/A</v>
      </c>
      <c r="F13938" t="s">
        <v>21631</v>
      </c>
    </row>
    <row r="13939" spans="1:6" x14ac:dyDescent="0.25">
      <c r="A13939" t="s">
        <v>4295</v>
      </c>
      <c r="B13939" s="100" t="s">
        <v>15062</v>
      </c>
      <c r="C13939" s="99" t="s">
        <v>6679</v>
      </c>
      <c r="D13939" s="124">
        <v>39143</v>
      </c>
      <c r="E13939" s="157" t="e">
        <f>VLOOKUP(D13939,'SOAT LIQ'!$A$87:$C$3416,3,FALSE)</f>
        <v>#N/A</v>
      </c>
      <c r="F13939" t="s">
        <v>21631</v>
      </c>
    </row>
    <row r="13940" spans="1:6" x14ac:dyDescent="0.25">
      <c r="A13940" t="s">
        <v>5968</v>
      </c>
      <c r="B13940" s="100" t="s">
        <v>15063</v>
      </c>
      <c r="C13940" s="99" t="s">
        <v>6679</v>
      </c>
      <c r="D13940" s="124">
        <v>39143</v>
      </c>
      <c r="E13940" s="157" t="e">
        <f>VLOOKUP(D13940,'SOAT LIQ'!$A$87:$C$3416,3,FALSE)</f>
        <v>#N/A</v>
      </c>
      <c r="F13940" t="s">
        <v>21631</v>
      </c>
    </row>
    <row r="13941" spans="1:6" x14ac:dyDescent="0.25">
      <c r="A13941" t="s">
        <v>15064</v>
      </c>
      <c r="B13941" s="100" t="s">
        <v>15065</v>
      </c>
      <c r="C13941" s="99" t="s">
        <v>6679</v>
      </c>
      <c r="D13941" s="124">
        <v>39143</v>
      </c>
      <c r="E13941" s="157" t="e">
        <f>VLOOKUP(D13941,'SOAT LIQ'!$A$87:$C$3416,3,FALSE)</f>
        <v>#N/A</v>
      </c>
      <c r="F13941" t="s">
        <v>21631</v>
      </c>
    </row>
    <row r="13942" spans="1:6" x14ac:dyDescent="0.25">
      <c r="A13942" t="s">
        <v>15066</v>
      </c>
      <c r="B13942" s="100" t="s">
        <v>15067</v>
      </c>
      <c r="C13942" s="99" t="s">
        <v>6679</v>
      </c>
      <c r="D13942" s="124">
        <v>39143</v>
      </c>
      <c r="E13942" s="157" t="e">
        <f>VLOOKUP(D13942,'SOAT LIQ'!$A$87:$C$3416,3,FALSE)</f>
        <v>#N/A</v>
      </c>
      <c r="F13942" t="s">
        <v>21631</v>
      </c>
    </row>
    <row r="13943" spans="1:6" x14ac:dyDescent="0.25">
      <c r="A13943" t="s">
        <v>15068</v>
      </c>
      <c r="B13943" s="100" t="s">
        <v>15069</v>
      </c>
      <c r="C13943" s="99" t="s">
        <v>6679</v>
      </c>
      <c r="D13943" s="124">
        <v>39143</v>
      </c>
      <c r="E13943" s="157" t="e">
        <f>VLOOKUP(D13943,'SOAT LIQ'!$A$87:$C$3416,3,FALSE)</f>
        <v>#N/A</v>
      </c>
      <c r="F13943" t="s">
        <v>21631</v>
      </c>
    </row>
    <row r="13944" spans="1:6" x14ac:dyDescent="0.25">
      <c r="A13944" t="s">
        <v>15070</v>
      </c>
      <c r="B13944" s="100" t="s">
        <v>15071</v>
      </c>
      <c r="C13944" s="99" t="s">
        <v>6679</v>
      </c>
      <c r="D13944" s="124">
        <v>39143</v>
      </c>
      <c r="E13944" s="157" t="e">
        <f>VLOOKUP(D13944,'SOAT LIQ'!$A$87:$C$3416,3,FALSE)</f>
        <v>#N/A</v>
      </c>
      <c r="F13944" t="s">
        <v>21631</v>
      </c>
    </row>
    <row r="13945" spans="1:6" x14ac:dyDescent="0.25">
      <c r="A13945" t="s">
        <v>14242</v>
      </c>
      <c r="B13945" s="100" t="s">
        <v>15072</v>
      </c>
      <c r="C13945" s="99" t="s">
        <v>6679</v>
      </c>
      <c r="D13945" s="124">
        <v>39143</v>
      </c>
      <c r="E13945" s="157" t="e">
        <f>VLOOKUP(D13945,'SOAT LIQ'!$A$87:$C$3416,3,FALSE)</f>
        <v>#N/A</v>
      </c>
      <c r="F13945" t="s">
        <v>21631</v>
      </c>
    </row>
    <row r="13946" spans="1:6" x14ac:dyDescent="0.25">
      <c r="A13946" t="s">
        <v>5142</v>
      </c>
      <c r="B13946" s="100" t="s">
        <v>15072</v>
      </c>
      <c r="C13946" s="99" t="s">
        <v>6679</v>
      </c>
      <c r="D13946" s="124">
        <v>39143</v>
      </c>
      <c r="E13946" s="157" t="e">
        <f>VLOOKUP(D13946,'SOAT LIQ'!$A$87:$C$3416,3,FALSE)</f>
        <v>#N/A</v>
      </c>
      <c r="F13946" t="s">
        <v>21631</v>
      </c>
    </row>
    <row r="13947" spans="1:6" x14ac:dyDescent="0.25">
      <c r="A13947" t="s">
        <v>13964</v>
      </c>
      <c r="B13947" s="100" t="s">
        <v>15073</v>
      </c>
      <c r="C13947" s="99" t="s">
        <v>6679</v>
      </c>
      <c r="D13947" s="124">
        <v>39143</v>
      </c>
      <c r="E13947" s="157" t="e">
        <f>VLOOKUP(D13947,'SOAT LIQ'!$A$87:$C$3416,3,FALSE)</f>
        <v>#N/A</v>
      </c>
      <c r="F13947" t="s">
        <v>21631</v>
      </c>
    </row>
    <row r="13948" spans="1:6" x14ac:dyDescent="0.25">
      <c r="A13948" t="s">
        <v>15002</v>
      </c>
      <c r="B13948" s="100" t="s">
        <v>15074</v>
      </c>
      <c r="C13948" s="99" t="s">
        <v>6679</v>
      </c>
      <c r="D13948" s="124">
        <v>39143</v>
      </c>
      <c r="E13948" s="157" t="e">
        <f>VLOOKUP(D13948,'SOAT LIQ'!$A$87:$C$3416,3,FALSE)</f>
        <v>#N/A</v>
      </c>
      <c r="F13948" t="s">
        <v>21631</v>
      </c>
    </row>
    <row r="13949" spans="1:6" x14ac:dyDescent="0.25">
      <c r="A13949" t="s">
        <v>6317</v>
      </c>
      <c r="B13949" s="100" t="s">
        <v>15075</v>
      </c>
      <c r="C13949" s="99" t="s">
        <v>6679</v>
      </c>
      <c r="D13949" s="124">
        <v>39143</v>
      </c>
      <c r="E13949" s="157" t="e">
        <f>VLOOKUP(D13949,'SOAT LIQ'!$A$87:$C$3416,3,FALSE)</f>
        <v>#N/A</v>
      </c>
      <c r="F13949" t="s">
        <v>21631</v>
      </c>
    </row>
    <row r="13950" spans="1:6" x14ac:dyDescent="0.25">
      <c r="A13950" t="s">
        <v>8784</v>
      </c>
      <c r="B13950" s="100" t="s">
        <v>15076</v>
      </c>
      <c r="C13950" s="99" t="s">
        <v>6679</v>
      </c>
      <c r="D13950" s="124">
        <v>39143</v>
      </c>
      <c r="E13950" s="157" t="e">
        <f>VLOOKUP(D13950,'SOAT LIQ'!$A$87:$C$3416,3,FALSE)</f>
        <v>#N/A</v>
      </c>
      <c r="F13950" t="s">
        <v>21631</v>
      </c>
    </row>
    <row r="13951" spans="1:6" x14ac:dyDescent="0.25">
      <c r="A13951" t="s">
        <v>9901</v>
      </c>
      <c r="B13951" s="100" t="s">
        <v>15077</v>
      </c>
      <c r="C13951" s="99" t="s">
        <v>6679</v>
      </c>
      <c r="D13951" s="124">
        <v>39143</v>
      </c>
      <c r="E13951" s="157" t="e">
        <f>VLOOKUP(D13951,'SOAT LIQ'!$A$87:$C$3416,3,FALSE)</f>
        <v>#N/A</v>
      </c>
      <c r="F13951" t="s">
        <v>21631</v>
      </c>
    </row>
    <row r="13952" spans="1:6" x14ac:dyDescent="0.25">
      <c r="A13952" t="s">
        <v>5924</v>
      </c>
      <c r="B13952" s="100" t="s">
        <v>15077</v>
      </c>
      <c r="C13952" s="99" t="s">
        <v>6679</v>
      </c>
      <c r="D13952" s="124">
        <v>39143</v>
      </c>
      <c r="E13952" s="157" t="e">
        <f>VLOOKUP(D13952,'SOAT LIQ'!$A$87:$C$3416,3,FALSE)</f>
        <v>#N/A</v>
      </c>
      <c r="F13952" t="s">
        <v>21631</v>
      </c>
    </row>
    <row r="13953" spans="1:6" x14ac:dyDescent="0.25">
      <c r="A13953" t="s">
        <v>5923</v>
      </c>
      <c r="B13953" s="100" t="s">
        <v>15078</v>
      </c>
      <c r="C13953" s="99" t="s">
        <v>6679</v>
      </c>
      <c r="D13953" s="124">
        <v>39143</v>
      </c>
      <c r="E13953" s="157" t="e">
        <f>VLOOKUP(D13953,'SOAT LIQ'!$A$87:$C$3416,3,FALSE)</f>
        <v>#N/A</v>
      </c>
      <c r="F13953" t="s">
        <v>21631</v>
      </c>
    </row>
    <row r="13954" spans="1:6" x14ac:dyDescent="0.25">
      <c r="A13954" t="s">
        <v>9901</v>
      </c>
      <c r="B13954" s="100" t="s">
        <v>15078</v>
      </c>
      <c r="C13954" s="99" t="s">
        <v>6679</v>
      </c>
      <c r="D13954" s="124">
        <v>39143</v>
      </c>
      <c r="E13954" s="157" t="e">
        <f>VLOOKUP(D13954,'SOAT LIQ'!$A$87:$C$3416,3,FALSE)</f>
        <v>#N/A</v>
      </c>
      <c r="F13954" t="s">
        <v>21631</v>
      </c>
    </row>
    <row r="13955" spans="1:6" x14ac:dyDescent="0.25">
      <c r="A13955" t="s">
        <v>8784</v>
      </c>
      <c r="B13955" s="100" t="s">
        <v>15078</v>
      </c>
      <c r="C13955" s="99" t="s">
        <v>6679</v>
      </c>
      <c r="D13955" s="124">
        <v>39143</v>
      </c>
      <c r="E13955" s="157" t="e">
        <f>VLOOKUP(D13955,'SOAT LIQ'!$A$87:$C$3416,3,FALSE)</f>
        <v>#N/A</v>
      </c>
      <c r="F13955" t="s">
        <v>21631</v>
      </c>
    </row>
    <row r="13956" spans="1:6" x14ac:dyDescent="0.25">
      <c r="A13956" t="s">
        <v>5924</v>
      </c>
      <c r="B13956" s="100" t="s">
        <v>15078</v>
      </c>
      <c r="C13956" s="99" t="s">
        <v>6679</v>
      </c>
      <c r="D13956" s="124">
        <v>39143</v>
      </c>
      <c r="E13956" s="157" t="e">
        <f>VLOOKUP(D13956,'SOAT LIQ'!$A$87:$C$3416,3,FALSE)</f>
        <v>#N/A</v>
      </c>
      <c r="F13956" t="s">
        <v>21631</v>
      </c>
    </row>
    <row r="13957" spans="1:6" x14ac:dyDescent="0.25">
      <c r="A13957" t="s">
        <v>5930</v>
      </c>
      <c r="B13957" s="100" t="s">
        <v>15079</v>
      </c>
      <c r="C13957" s="99" t="s">
        <v>6679</v>
      </c>
      <c r="D13957" s="124">
        <v>39143</v>
      </c>
      <c r="E13957" s="157" t="e">
        <f>VLOOKUP(D13957,'SOAT LIQ'!$A$87:$C$3416,3,FALSE)</f>
        <v>#N/A</v>
      </c>
      <c r="F13957" t="s">
        <v>21631</v>
      </c>
    </row>
    <row r="13958" spans="1:6" x14ac:dyDescent="0.25">
      <c r="A13958" t="s">
        <v>13507</v>
      </c>
      <c r="B13958" s="100" t="s">
        <v>15080</v>
      </c>
      <c r="C13958" s="99" t="s">
        <v>6679</v>
      </c>
      <c r="D13958" s="124">
        <v>39143</v>
      </c>
      <c r="E13958" s="157" t="e">
        <f>VLOOKUP(D13958,'SOAT LIQ'!$A$87:$C$3416,3,FALSE)</f>
        <v>#N/A</v>
      </c>
      <c r="F13958" t="s">
        <v>21631</v>
      </c>
    </row>
    <row r="13959" spans="1:6" x14ac:dyDescent="0.25">
      <c r="A13959" t="s">
        <v>6573</v>
      </c>
      <c r="B13959" s="100" t="s">
        <v>15081</v>
      </c>
      <c r="C13959" s="99" t="s">
        <v>6679</v>
      </c>
      <c r="D13959" s="124">
        <v>39143</v>
      </c>
      <c r="E13959" s="157" t="e">
        <f>VLOOKUP(D13959,'SOAT LIQ'!$A$87:$C$3416,3,FALSE)</f>
        <v>#N/A</v>
      </c>
      <c r="F13959" t="s">
        <v>21631</v>
      </c>
    </row>
    <row r="13960" spans="1:6" x14ac:dyDescent="0.25">
      <c r="A13960" t="s">
        <v>13932</v>
      </c>
      <c r="B13960" s="100" t="s">
        <v>15082</v>
      </c>
      <c r="C13960" s="99" t="s">
        <v>6679</v>
      </c>
      <c r="D13960" s="124">
        <v>39143</v>
      </c>
      <c r="E13960" s="157" t="e">
        <f>VLOOKUP(D13960,'SOAT LIQ'!$A$87:$C$3416,3,FALSE)</f>
        <v>#N/A</v>
      </c>
      <c r="F13960" t="s">
        <v>21631</v>
      </c>
    </row>
    <row r="13961" spans="1:6" x14ac:dyDescent="0.25">
      <c r="A13961" t="s">
        <v>15083</v>
      </c>
      <c r="B13961" s="100" t="s">
        <v>15084</v>
      </c>
      <c r="C13961" s="99" t="s">
        <v>6679</v>
      </c>
      <c r="D13961" s="124">
        <v>39143</v>
      </c>
      <c r="E13961" s="157" t="e">
        <f>VLOOKUP(D13961,'SOAT LIQ'!$A$87:$C$3416,3,FALSE)</f>
        <v>#N/A</v>
      </c>
      <c r="F13961" t="s">
        <v>21631</v>
      </c>
    </row>
    <row r="13962" spans="1:6" x14ac:dyDescent="0.25">
      <c r="A13962" t="s">
        <v>14969</v>
      </c>
      <c r="B13962" s="100" t="s">
        <v>15084</v>
      </c>
      <c r="C13962" s="99" t="s">
        <v>6679</v>
      </c>
      <c r="D13962" s="124">
        <v>39143</v>
      </c>
      <c r="E13962" s="157" t="e">
        <f>VLOOKUP(D13962,'SOAT LIQ'!$A$87:$C$3416,3,FALSE)</f>
        <v>#N/A</v>
      </c>
      <c r="F13962" t="s">
        <v>21631</v>
      </c>
    </row>
    <row r="13963" spans="1:6" x14ac:dyDescent="0.25">
      <c r="A13963" t="s">
        <v>8489</v>
      </c>
      <c r="B13963" s="100" t="s">
        <v>15084</v>
      </c>
      <c r="C13963" s="99" t="s">
        <v>6679</v>
      </c>
      <c r="D13963" s="124">
        <v>39143</v>
      </c>
      <c r="E13963" s="157" t="e">
        <f>VLOOKUP(D13963,'SOAT LIQ'!$A$87:$C$3416,3,FALSE)</f>
        <v>#N/A</v>
      </c>
      <c r="F13963" t="s">
        <v>21631</v>
      </c>
    </row>
    <row r="13964" spans="1:6" x14ac:dyDescent="0.25">
      <c r="A13964" t="s">
        <v>15083</v>
      </c>
      <c r="B13964" s="100" t="s">
        <v>15085</v>
      </c>
      <c r="C13964" s="99" t="s">
        <v>6679</v>
      </c>
      <c r="D13964" s="124">
        <v>39143</v>
      </c>
      <c r="E13964" s="157" t="e">
        <f>VLOOKUP(D13964,'SOAT LIQ'!$A$87:$C$3416,3,FALSE)</f>
        <v>#N/A</v>
      </c>
      <c r="F13964" t="s">
        <v>21631</v>
      </c>
    </row>
    <row r="13965" spans="1:6" x14ac:dyDescent="0.25">
      <c r="A13965" t="s">
        <v>13932</v>
      </c>
      <c r="B13965" s="100" t="s">
        <v>15085</v>
      </c>
      <c r="C13965" s="99" t="s">
        <v>6679</v>
      </c>
      <c r="D13965" s="124">
        <v>39143</v>
      </c>
      <c r="E13965" s="157" t="e">
        <f>VLOOKUP(D13965,'SOAT LIQ'!$A$87:$C$3416,3,FALSE)</f>
        <v>#N/A</v>
      </c>
      <c r="F13965" t="s">
        <v>21631</v>
      </c>
    </row>
    <row r="13966" spans="1:6" x14ac:dyDescent="0.25">
      <c r="A13966" t="s">
        <v>6034</v>
      </c>
      <c r="B13966" s="100" t="s">
        <v>15086</v>
      </c>
      <c r="C13966" s="99" t="s">
        <v>6679</v>
      </c>
      <c r="D13966" s="124">
        <v>39143</v>
      </c>
      <c r="E13966" s="157" t="e">
        <f>VLOOKUP(D13966,'SOAT LIQ'!$A$87:$C$3416,3,FALSE)</f>
        <v>#N/A</v>
      </c>
      <c r="F13966" t="s">
        <v>21631</v>
      </c>
    </row>
    <row r="13967" spans="1:6" x14ac:dyDescent="0.25">
      <c r="A13967" t="s">
        <v>13930</v>
      </c>
      <c r="B13967" s="100" t="s">
        <v>15086</v>
      </c>
      <c r="C13967" s="99" t="s">
        <v>6679</v>
      </c>
      <c r="D13967" s="124">
        <v>39143</v>
      </c>
      <c r="E13967" s="157" t="e">
        <f>VLOOKUP(D13967,'SOAT LIQ'!$A$87:$C$3416,3,FALSE)</f>
        <v>#N/A</v>
      </c>
      <c r="F13967" t="s">
        <v>21631</v>
      </c>
    </row>
    <row r="13968" spans="1:6" x14ac:dyDescent="0.25">
      <c r="A13968" t="s">
        <v>3972</v>
      </c>
      <c r="B13968" s="100" t="s">
        <v>15087</v>
      </c>
      <c r="C13968" s="99" t="s">
        <v>6679</v>
      </c>
      <c r="D13968" s="124">
        <v>39143</v>
      </c>
      <c r="E13968" s="157" t="e">
        <f>VLOOKUP(D13968,'SOAT LIQ'!$A$87:$C$3416,3,FALSE)</f>
        <v>#N/A</v>
      </c>
      <c r="F13968" t="s">
        <v>21631</v>
      </c>
    </row>
    <row r="13969" spans="1:6" x14ac:dyDescent="0.25">
      <c r="A13969" t="s">
        <v>13930</v>
      </c>
      <c r="B13969" s="100" t="s">
        <v>15087</v>
      </c>
      <c r="C13969" s="99" t="s">
        <v>6679</v>
      </c>
      <c r="D13969" s="124">
        <v>39143</v>
      </c>
      <c r="E13969" s="157" t="e">
        <f>VLOOKUP(D13969,'SOAT LIQ'!$A$87:$C$3416,3,FALSE)</f>
        <v>#N/A</v>
      </c>
      <c r="F13969" t="s">
        <v>21631</v>
      </c>
    </row>
    <row r="13970" spans="1:6" x14ac:dyDescent="0.25">
      <c r="A13970" t="s">
        <v>11209</v>
      </c>
      <c r="B13970" s="100" t="s">
        <v>15088</v>
      </c>
      <c r="C13970" s="99" t="s">
        <v>6679</v>
      </c>
      <c r="D13970" s="124">
        <v>39143</v>
      </c>
      <c r="E13970" s="157" t="e">
        <f>VLOOKUP(D13970,'SOAT LIQ'!$A$87:$C$3416,3,FALSE)</f>
        <v>#N/A</v>
      </c>
      <c r="F13970" t="s">
        <v>21631</v>
      </c>
    </row>
    <row r="13971" spans="1:6" x14ac:dyDescent="0.25">
      <c r="A13971" t="s">
        <v>11209</v>
      </c>
      <c r="B13971" s="100" t="s">
        <v>15089</v>
      </c>
      <c r="C13971" s="99" t="s">
        <v>6679</v>
      </c>
      <c r="D13971" s="124">
        <v>39143</v>
      </c>
      <c r="E13971" s="157" t="e">
        <f>VLOOKUP(D13971,'SOAT LIQ'!$A$87:$C$3416,3,FALSE)</f>
        <v>#N/A</v>
      </c>
      <c r="F13971" t="s">
        <v>21631</v>
      </c>
    </row>
    <row r="13972" spans="1:6" x14ac:dyDescent="0.25">
      <c r="A13972" t="s">
        <v>13930</v>
      </c>
      <c r="B13972" s="100" t="s">
        <v>15089</v>
      </c>
      <c r="C13972" s="99" t="s">
        <v>6679</v>
      </c>
      <c r="D13972" s="124">
        <v>39143</v>
      </c>
      <c r="E13972" s="157" t="e">
        <f>VLOOKUP(D13972,'SOAT LIQ'!$A$87:$C$3416,3,FALSE)</f>
        <v>#N/A</v>
      </c>
      <c r="F13972" t="s">
        <v>21631</v>
      </c>
    </row>
    <row r="13973" spans="1:6" x14ac:dyDescent="0.25">
      <c r="A13973" t="s">
        <v>15083</v>
      </c>
      <c r="B13973" s="100" t="s">
        <v>15090</v>
      </c>
      <c r="C13973" s="99" t="s">
        <v>6679</v>
      </c>
      <c r="D13973" s="124">
        <v>39143</v>
      </c>
      <c r="E13973" s="157" t="e">
        <f>VLOOKUP(D13973,'SOAT LIQ'!$A$87:$C$3416,3,FALSE)</f>
        <v>#N/A</v>
      </c>
      <c r="F13973" t="s">
        <v>21631</v>
      </c>
    </row>
    <row r="13974" spans="1:6" x14ac:dyDescent="0.25">
      <c r="A13974" t="s">
        <v>13930</v>
      </c>
      <c r="B13974" s="100" t="s">
        <v>15090</v>
      </c>
      <c r="C13974" s="99" t="s">
        <v>6679</v>
      </c>
      <c r="D13974" s="124">
        <v>39143</v>
      </c>
      <c r="E13974" s="157" t="e">
        <f>VLOOKUP(D13974,'SOAT LIQ'!$A$87:$C$3416,3,FALSE)</f>
        <v>#N/A</v>
      </c>
      <c r="F13974" t="s">
        <v>21631</v>
      </c>
    </row>
    <row r="13975" spans="1:6" x14ac:dyDescent="0.25">
      <c r="A13975" t="s">
        <v>15091</v>
      </c>
      <c r="B13975" s="100" t="s">
        <v>15092</v>
      </c>
      <c r="C13975" s="99" t="s">
        <v>6679</v>
      </c>
      <c r="D13975" s="124">
        <v>39143</v>
      </c>
      <c r="E13975" s="157" t="e">
        <f>VLOOKUP(D13975,'SOAT LIQ'!$A$87:$C$3416,3,FALSE)</f>
        <v>#N/A</v>
      </c>
      <c r="F13975" t="s">
        <v>21631</v>
      </c>
    </row>
    <row r="13976" spans="1:6" x14ac:dyDescent="0.25">
      <c r="A13976" t="s">
        <v>8462</v>
      </c>
      <c r="B13976" s="100" t="s">
        <v>15093</v>
      </c>
      <c r="C13976" s="99" t="s">
        <v>6679</v>
      </c>
      <c r="D13976" s="124">
        <v>39143</v>
      </c>
      <c r="E13976" s="157" t="e">
        <f>VLOOKUP(D13976,'SOAT LIQ'!$A$87:$C$3416,3,FALSE)</f>
        <v>#N/A</v>
      </c>
      <c r="F13976" t="s">
        <v>21631</v>
      </c>
    </row>
    <row r="13977" spans="1:6" x14ac:dyDescent="0.25">
      <c r="A13977" t="s">
        <v>8463</v>
      </c>
      <c r="B13977" s="100" t="s">
        <v>15093</v>
      </c>
      <c r="C13977" s="99" t="s">
        <v>6679</v>
      </c>
      <c r="D13977" s="124">
        <v>39143</v>
      </c>
      <c r="E13977" s="157" t="e">
        <f>VLOOKUP(D13977,'SOAT LIQ'!$A$87:$C$3416,3,FALSE)</f>
        <v>#N/A</v>
      </c>
      <c r="F13977" t="s">
        <v>21631</v>
      </c>
    </row>
    <row r="13978" spans="1:6" x14ac:dyDescent="0.25">
      <c r="A13978" t="s">
        <v>6318</v>
      </c>
      <c r="B13978" s="100" t="s">
        <v>15093</v>
      </c>
      <c r="C13978" s="99" t="s">
        <v>6679</v>
      </c>
      <c r="D13978" s="124">
        <v>39143</v>
      </c>
      <c r="E13978" s="157" t="e">
        <f>VLOOKUP(D13978,'SOAT LIQ'!$A$87:$C$3416,3,FALSE)</f>
        <v>#N/A</v>
      </c>
      <c r="F13978" t="s">
        <v>21631</v>
      </c>
    </row>
    <row r="13979" spans="1:6" x14ac:dyDescent="0.25">
      <c r="A13979" t="s">
        <v>5401</v>
      </c>
      <c r="B13979" s="100" t="s">
        <v>15093</v>
      </c>
      <c r="C13979" s="99" t="s">
        <v>6679</v>
      </c>
      <c r="D13979" s="124">
        <v>39143</v>
      </c>
      <c r="E13979" s="157" t="e">
        <f>VLOOKUP(D13979,'SOAT LIQ'!$A$87:$C$3416,3,FALSE)</f>
        <v>#N/A</v>
      </c>
      <c r="F13979" t="s">
        <v>21631</v>
      </c>
    </row>
    <row r="13980" spans="1:6" x14ac:dyDescent="0.25">
      <c r="A13980" t="s">
        <v>8464</v>
      </c>
      <c r="B13980" s="100" t="s">
        <v>15093</v>
      </c>
      <c r="C13980" s="99" t="s">
        <v>6679</v>
      </c>
      <c r="D13980" s="124">
        <v>39143</v>
      </c>
      <c r="E13980" s="157" t="e">
        <f>VLOOKUP(D13980,'SOAT LIQ'!$A$87:$C$3416,3,FALSE)</f>
        <v>#N/A</v>
      </c>
      <c r="F13980" t="s">
        <v>21631</v>
      </c>
    </row>
    <row r="13981" spans="1:6" x14ac:dyDescent="0.25">
      <c r="A13981" t="s">
        <v>8465</v>
      </c>
      <c r="B13981" s="100" t="s">
        <v>15093</v>
      </c>
      <c r="C13981" s="99" t="s">
        <v>6679</v>
      </c>
      <c r="D13981" s="124">
        <v>39143</v>
      </c>
      <c r="E13981" s="157" t="e">
        <f>VLOOKUP(D13981,'SOAT LIQ'!$A$87:$C$3416,3,FALSE)</f>
        <v>#N/A</v>
      </c>
      <c r="F13981" t="s">
        <v>21631</v>
      </c>
    </row>
    <row r="13982" spans="1:6" x14ac:dyDescent="0.25">
      <c r="A13982" t="s">
        <v>8152</v>
      </c>
      <c r="B13982" s="100" t="s">
        <v>15093</v>
      </c>
      <c r="C13982" s="99" t="s">
        <v>6679</v>
      </c>
      <c r="D13982" s="124">
        <v>39143</v>
      </c>
      <c r="E13982" s="157" t="e">
        <f>VLOOKUP(D13982,'SOAT LIQ'!$A$87:$C$3416,3,FALSE)</f>
        <v>#N/A</v>
      </c>
      <c r="F13982" t="s">
        <v>21631</v>
      </c>
    </row>
    <row r="13983" spans="1:6" x14ac:dyDescent="0.25">
      <c r="A13983" t="s">
        <v>13930</v>
      </c>
      <c r="B13983" s="100" t="s">
        <v>15093</v>
      </c>
      <c r="C13983" s="99" t="s">
        <v>6679</v>
      </c>
      <c r="D13983" s="124">
        <v>39143</v>
      </c>
      <c r="E13983" s="157" t="e">
        <f>VLOOKUP(D13983,'SOAT LIQ'!$A$87:$C$3416,3,FALSE)</f>
        <v>#N/A</v>
      </c>
      <c r="F13983" t="s">
        <v>21631</v>
      </c>
    </row>
    <row r="13984" spans="1:6" x14ac:dyDescent="0.25">
      <c r="A13984" t="s">
        <v>8459</v>
      </c>
      <c r="B13984" s="100" t="s">
        <v>15093</v>
      </c>
      <c r="C13984" s="99" t="s">
        <v>6679</v>
      </c>
      <c r="D13984" s="124">
        <v>39143</v>
      </c>
      <c r="E13984" s="157" t="e">
        <f>VLOOKUP(D13984,'SOAT LIQ'!$A$87:$C$3416,3,FALSE)</f>
        <v>#N/A</v>
      </c>
      <c r="F13984" t="s">
        <v>21631</v>
      </c>
    </row>
    <row r="13985" spans="1:6" x14ac:dyDescent="0.25">
      <c r="A13985" t="s">
        <v>4132</v>
      </c>
      <c r="B13985" s="100" t="s">
        <v>15093</v>
      </c>
      <c r="C13985" s="99" t="s">
        <v>6679</v>
      </c>
      <c r="D13985" s="124">
        <v>39143</v>
      </c>
      <c r="E13985" s="157" t="e">
        <f>VLOOKUP(D13985,'SOAT LIQ'!$A$87:$C$3416,3,FALSE)</f>
        <v>#N/A</v>
      </c>
      <c r="F13985" t="s">
        <v>21631</v>
      </c>
    </row>
    <row r="13986" spans="1:6" x14ac:dyDescent="0.25">
      <c r="A13986" t="s">
        <v>8460</v>
      </c>
      <c r="B13986" s="100" t="s">
        <v>15093</v>
      </c>
      <c r="C13986" s="99" t="s">
        <v>6679</v>
      </c>
      <c r="D13986" s="124">
        <v>39143</v>
      </c>
      <c r="E13986" s="157" t="e">
        <f>VLOOKUP(D13986,'SOAT LIQ'!$A$87:$C$3416,3,FALSE)</f>
        <v>#N/A</v>
      </c>
      <c r="F13986" t="s">
        <v>21631</v>
      </c>
    </row>
    <row r="13987" spans="1:6" x14ac:dyDescent="0.25">
      <c r="A13987" t="s">
        <v>7606</v>
      </c>
      <c r="B13987" s="100" t="s">
        <v>15093</v>
      </c>
      <c r="C13987" s="99" t="s">
        <v>6679</v>
      </c>
      <c r="D13987" s="124">
        <v>39143</v>
      </c>
      <c r="E13987" s="157" t="e">
        <f>VLOOKUP(D13987,'SOAT LIQ'!$A$87:$C$3416,3,FALSE)</f>
        <v>#N/A</v>
      </c>
      <c r="F13987" t="s">
        <v>21631</v>
      </c>
    </row>
    <row r="13988" spans="1:6" x14ac:dyDescent="0.25">
      <c r="A13988" t="s">
        <v>8461</v>
      </c>
      <c r="B13988" s="100" t="s">
        <v>15093</v>
      </c>
      <c r="C13988" s="99" t="s">
        <v>6679</v>
      </c>
      <c r="D13988" s="124">
        <v>39143</v>
      </c>
      <c r="E13988" s="157" t="e">
        <f>VLOOKUP(D13988,'SOAT LIQ'!$A$87:$C$3416,3,FALSE)</f>
        <v>#N/A</v>
      </c>
      <c r="F13988" t="s">
        <v>21631</v>
      </c>
    </row>
    <row r="13989" spans="1:6" x14ac:dyDescent="0.25">
      <c r="A13989" t="s">
        <v>10065</v>
      </c>
      <c r="B13989" s="100" t="s">
        <v>15094</v>
      </c>
      <c r="C13989" s="99" t="s">
        <v>6679</v>
      </c>
      <c r="D13989" s="124">
        <v>39143</v>
      </c>
      <c r="E13989" s="157" t="e">
        <f>VLOOKUP(D13989,'SOAT LIQ'!$A$87:$C$3416,3,FALSE)</f>
        <v>#N/A</v>
      </c>
      <c r="F13989" t="s">
        <v>21631</v>
      </c>
    </row>
    <row r="13990" spans="1:6" x14ac:dyDescent="0.25">
      <c r="A13990" t="s">
        <v>14995</v>
      </c>
      <c r="B13990" s="100" t="s">
        <v>15095</v>
      </c>
      <c r="C13990" s="99" t="s">
        <v>6679</v>
      </c>
      <c r="D13990" s="124">
        <v>39143</v>
      </c>
      <c r="E13990" s="157" t="e">
        <f>VLOOKUP(D13990,'SOAT LIQ'!$A$87:$C$3416,3,FALSE)</f>
        <v>#N/A</v>
      </c>
      <c r="F13990" t="s">
        <v>21631</v>
      </c>
    </row>
    <row r="13991" spans="1:6" x14ac:dyDescent="0.25">
      <c r="A13991" t="s">
        <v>6570</v>
      </c>
      <c r="B13991" s="100" t="s">
        <v>15095</v>
      </c>
      <c r="C13991" s="99" t="s">
        <v>6679</v>
      </c>
      <c r="D13991" s="124">
        <v>39143</v>
      </c>
      <c r="E13991" s="157" t="e">
        <f>VLOOKUP(D13991,'SOAT LIQ'!$A$87:$C$3416,3,FALSE)</f>
        <v>#N/A</v>
      </c>
      <c r="F13991" t="s">
        <v>21631</v>
      </c>
    </row>
    <row r="13992" spans="1:6" x14ac:dyDescent="0.25">
      <c r="A13992" t="s">
        <v>13930</v>
      </c>
      <c r="B13992" s="100" t="s">
        <v>15095</v>
      </c>
      <c r="C13992" s="99" t="s">
        <v>6679</v>
      </c>
      <c r="D13992" s="124">
        <v>39143</v>
      </c>
      <c r="E13992" s="157" t="e">
        <f>VLOOKUP(D13992,'SOAT LIQ'!$A$87:$C$3416,3,FALSE)</f>
        <v>#N/A</v>
      </c>
      <c r="F13992" t="s">
        <v>21631</v>
      </c>
    </row>
    <row r="13993" spans="1:6" x14ac:dyDescent="0.25">
      <c r="A13993" t="s">
        <v>14995</v>
      </c>
      <c r="B13993" s="100" t="s">
        <v>15096</v>
      </c>
      <c r="C13993" s="99" t="s">
        <v>6679</v>
      </c>
      <c r="D13993" s="124">
        <v>39143</v>
      </c>
      <c r="E13993" s="157" t="e">
        <f>VLOOKUP(D13993,'SOAT LIQ'!$A$87:$C$3416,3,FALSE)</f>
        <v>#N/A</v>
      </c>
      <c r="F13993" t="s">
        <v>21631</v>
      </c>
    </row>
    <row r="13994" spans="1:6" x14ac:dyDescent="0.25">
      <c r="A13994" t="s">
        <v>15000</v>
      </c>
      <c r="B13994" s="100" t="s">
        <v>15096</v>
      </c>
      <c r="C13994" s="99" t="s">
        <v>6679</v>
      </c>
      <c r="D13994" s="124">
        <v>39143</v>
      </c>
      <c r="E13994" s="157" t="e">
        <f>VLOOKUP(D13994,'SOAT LIQ'!$A$87:$C$3416,3,FALSE)</f>
        <v>#N/A</v>
      </c>
      <c r="F13994" t="s">
        <v>21631</v>
      </c>
    </row>
    <row r="13995" spans="1:6" x14ac:dyDescent="0.25">
      <c r="A13995" t="s">
        <v>14979</v>
      </c>
      <c r="B13995" s="100" t="s">
        <v>15097</v>
      </c>
      <c r="C13995" s="100"/>
      <c r="D13995" s="124">
        <v>35102</v>
      </c>
      <c r="E13995" s="157" t="e">
        <f>VLOOKUP(D13995,'SOAT LIQ'!$A$87:$C$3416,3,FALSE)</f>
        <v>#N/A</v>
      </c>
      <c r="F13995" t="s">
        <v>21631</v>
      </c>
    </row>
    <row r="13996" spans="1:6" x14ac:dyDescent="0.25">
      <c r="A13996" t="s">
        <v>8489</v>
      </c>
      <c r="B13996" s="100" t="s">
        <v>15097</v>
      </c>
      <c r="C13996" s="100"/>
      <c r="D13996" s="124">
        <v>35102</v>
      </c>
      <c r="E13996" s="157" t="e">
        <f>VLOOKUP(D13996,'SOAT LIQ'!$A$87:$C$3416,3,FALSE)</f>
        <v>#N/A</v>
      </c>
      <c r="F13996" t="s">
        <v>21631</v>
      </c>
    </row>
    <row r="13997" spans="1:6" x14ac:dyDescent="0.25">
      <c r="A13997" t="s">
        <v>14969</v>
      </c>
      <c r="B13997" s="100" t="s">
        <v>15097</v>
      </c>
      <c r="C13997" s="100"/>
      <c r="D13997" s="124">
        <v>35102</v>
      </c>
      <c r="E13997" s="157" t="e">
        <f>VLOOKUP(D13997,'SOAT LIQ'!$A$87:$C$3416,3,FALSE)</f>
        <v>#N/A</v>
      </c>
      <c r="F13997" t="s">
        <v>21631</v>
      </c>
    </row>
    <row r="13998" spans="1:6" x14ac:dyDescent="0.25">
      <c r="A13998" t="s">
        <v>14240</v>
      </c>
      <c r="B13998" s="100" t="s">
        <v>15098</v>
      </c>
      <c r="C13998" s="99" t="s">
        <v>6679</v>
      </c>
      <c r="D13998" s="124">
        <v>39143</v>
      </c>
      <c r="E13998" s="157" t="e">
        <f>VLOOKUP(D13998,'SOAT LIQ'!$A$87:$C$3416,3,FALSE)</f>
        <v>#N/A</v>
      </c>
      <c r="F13998" t="s">
        <v>21631</v>
      </c>
    </row>
    <row r="13999" spans="1:6" x14ac:dyDescent="0.25">
      <c r="A13999" t="s">
        <v>6317</v>
      </c>
      <c r="B13999" s="100" t="s">
        <v>15099</v>
      </c>
      <c r="C13999" s="100"/>
      <c r="D13999" s="124"/>
      <c r="E13999" s="157" t="e">
        <f>VLOOKUP(D13999,'SOAT LIQ'!$A$87:$C$3416,3,FALSE)</f>
        <v>#N/A</v>
      </c>
      <c r="F13999" t="s">
        <v>21631</v>
      </c>
    </row>
    <row r="14000" spans="1:6" x14ac:dyDescent="0.25">
      <c r="A14000" t="s">
        <v>13930</v>
      </c>
      <c r="B14000" s="100" t="s">
        <v>15099</v>
      </c>
      <c r="C14000" s="100"/>
      <c r="D14000" s="124"/>
      <c r="E14000" s="157" t="e">
        <f>VLOOKUP(D14000,'SOAT LIQ'!$A$87:$C$3416,3,FALSE)</f>
        <v>#N/A</v>
      </c>
      <c r="F14000" t="s">
        <v>21631</v>
      </c>
    </row>
    <row r="14001" spans="1:6" x14ac:dyDescent="0.25">
      <c r="A14001" t="s">
        <v>14241</v>
      </c>
      <c r="B14001" s="100" t="s">
        <v>15100</v>
      </c>
      <c r="C14001" s="100"/>
      <c r="D14001" s="124"/>
      <c r="E14001" s="157" t="e">
        <f>VLOOKUP(D14001,'SOAT LIQ'!$A$87:$C$3416,3,FALSE)</f>
        <v>#N/A</v>
      </c>
      <c r="F14001" t="s">
        <v>21631</v>
      </c>
    </row>
    <row r="14002" spans="1:6" x14ac:dyDescent="0.25">
      <c r="A14002" t="s">
        <v>13930</v>
      </c>
      <c r="B14002" s="100" t="s">
        <v>15100</v>
      </c>
      <c r="C14002" s="100"/>
      <c r="D14002" s="124"/>
      <c r="E14002" s="157" t="e">
        <f>VLOOKUP(D14002,'SOAT LIQ'!$A$87:$C$3416,3,FALSE)</f>
        <v>#N/A</v>
      </c>
      <c r="F14002" t="s">
        <v>21631</v>
      </c>
    </row>
    <row r="14003" spans="1:6" x14ac:dyDescent="0.25">
      <c r="A14003" t="s">
        <v>4271</v>
      </c>
      <c r="B14003" s="100" t="s">
        <v>15101</v>
      </c>
      <c r="C14003" s="100"/>
      <c r="D14003" s="124"/>
      <c r="E14003" s="157" t="e">
        <f>VLOOKUP(D14003,'SOAT LIQ'!$A$87:$C$3416,3,FALSE)</f>
        <v>#N/A</v>
      </c>
      <c r="F14003" t="s">
        <v>21631</v>
      </c>
    </row>
    <row r="14004" spans="1:6" x14ac:dyDescent="0.25">
      <c r="A14004" t="s">
        <v>4339</v>
      </c>
      <c r="B14004" s="100" t="s">
        <v>15101</v>
      </c>
      <c r="C14004" s="100"/>
      <c r="D14004" s="124"/>
      <c r="E14004" s="157" t="e">
        <f>VLOOKUP(D14004,'SOAT LIQ'!$A$87:$C$3416,3,FALSE)</f>
        <v>#N/A</v>
      </c>
      <c r="F14004" t="s">
        <v>21631</v>
      </c>
    </row>
    <row r="14005" spans="1:6" x14ac:dyDescent="0.25">
      <c r="A14005" t="s">
        <v>13930</v>
      </c>
      <c r="B14005" s="100" t="s">
        <v>15101</v>
      </c>
      <c r="C14005" s="100"/>
      <c r="D14005" s="124"/>
      <c r="E14005" s="157" t="e">
        <f>VLOOKUP(D14005,'SOAT LIQ'!$A$87:$C$3416,3,FALSE)</f>
        <v>#N/A</v>
      </c>
      <c r="F14005" t="s">
        <v>21631</v>
      </c>
    </row>
    <row r="14006" spans="1:6" x14ac:dyDescent="0.25">
      <c r="A14006" t="s">
        <v>6317</v>
      </c>
      <c r="B14006" s="100" t="s">
        <v>15102</v>
      </c>
      <c r="C14006" s="100"/>
      <c r="D14006" s="124"/>
      <c r="E14006" s="157" t="e">
        <f>VLOOKUP(D14006,'SOAT LIQ'!$A$87:$C$3416,3,FALSE)</f>
        <v>#N/A</v>
      </c>
      <c r="F14006" t="s">
        <v>21631</v>
      </c>
    </row>
    <row r="14007" spans="1:6" x14ac:dyDescent="0.25">
      <c r="A14007" t="s">
        <v>13930</v>
      </c>
      <c r="B14007" s="100" t="s">
        <v>15102</v>
      </c>
      <c r="C14007" s="100"/>
      <c r="D14007" s="124"/>
      <c r="E14007" s="157" t="e">
        <f>VLOOKUP(D14007,'SOAT LIQ'!$A$87:$C$3416,3,FALSE)</f>
        <v>#N/A</v>
      </c>
      <c r="F14007" t="s">
        <v>21631</v>
      </c>
    </row>
    <row r="14008" spans="1:6" x14ac:dyDescent="0.25">
      <c r="A14008" t="s">
        <v>15033</v>
      </c>
      <c r="B14008" s="100" t="s">
        <v>15103</v>
      </c>
      <c r="C14008" s="100"/>
      <c r="D14008" s="124"/>
      <c r="E14008" s="157" t="e">
        <f>VLOOKUP(D14008,'SOAT LIQ'!$A$87:$C$3416,3,FALSE)</f>
        <v>#N/A</v>
      </c>
      <c r="F14008" t="s">
        <v>21631</v>
      </c>
    </row>
    <row r="14009" spans="1:6" x14ac:dyDescent="0.25">
      <c r="A14009" t="s">
        <v>10820</v>
      </c>
      <c r="B14009" s="100" t="s">
        <v>15103</v>
      </c>
      <c r="C14009" s="100"/>
      <c r="D14009" s="124"/>
      <c r="E14009" s="157" t="e">
        <f>VLOOKUP(D14009,'SOAT LIQ'!$A$87:$C$3416,3,FALSE)</f>
        <v>#N/A</v>
      </c>
      <c r="F14009" t="s">
        <v>21631</v>
      </c>
    </row>
    <row r="14010" spans="1:6" x14ac:dyDescent="0.25">
      <c r="A14010" t="s">
        <v>13930</v>
      </c>
      <c r="B14010" s="100" t="s">
        <v>15103</v>
      </c>
      <c r="C14010" s="100"/>
      <c r="D14010" s="124"/>
      <c r="E14010" s="157" t="e">
        <f>VLOOKUP(D14010,'SOAT LIQ'!$A$87:$C$3416,3,FALSE)</f>
        <v>#N/A</v>
      </c>
      <c r="F14010" t="s">
        <v>21631</v>
      </c>
    </row>
    <row r="14011" spans="1:6" x14ac:dyDescent="0.25">
      <c r="A14011" t="s">
        <v>10710</v>
      </c>
      <c r="B14011" s="100" t="s">
        <v>15103</v>
      </c>
      <c r="C14011" s="100"/>
      <c r="D14011" s="124"/>
      <c r="E14011" s="157" t="e">
        <f>VLOOKUP(D14011,'SOAT LIQ'!$A$87:$C$3416,3,FALSE)</f>
        <v>#N/A</v>
      </c>
      <c r="F14011" t="s">
        <v>21631</v>
      </c>
    </row>
    <row r="14012" spans="1:6" x14ac:dyDescent="0.25">
      <c r="A14012" t="s">
        <v>10820</v>
      </c>
      <c r="B14012" s="100" t="s">
        <v>15104</v>
      </c>
      <c r="C14012" s="100"/>
      <c r="D14012" s="124"/>
      <c r="E14012" s="157" t="e">
        <f>VLOOKUP(D14012,'SOAT LIQ'!$A$87:$C$3416,3,FALSE)</f>
        <v>#N/A</v>
      </c>
      <c r="F14012" t="s">
        <v>21631</v>
      </c>
    </row>
    <row r="14013" spans="1:6" x14ac:dyDescent="0.25">
      <c r="A14013" t="s">
        <v>13930</v>
      </c>
      <c r="B14013" s="100" t="s">
        <v>15104</v>
      </c>
      <c r="C14013" s="100"/>
      <c r="D14013" s="124"/>
      <c r="E14013" s="157" t="e">
        <f>VLOOKUP(D14013,'SOAT LIQ'!$A$87:$C$3416,3,FALSE)</f>
        <v>#N/A</v>
      </c>
      <c r="F14013" t="s">
        <v>21631</v>
      </c>
    </row>
    <row r="14014" spans="1:6" x14ac:dyDescent="0.25">
      <c r="A14014" t="s">
        <v>13964</v>
      </c>
      <c r="B14014" s="100" t="s">
        <v>15105</v>
      </c>
      <c r="C14014" s="100"/>
      <c r="D14014" s="124"/>
      <c r="E14014" s="157" t="e">
        <f>VLOOKUP(D14014,'SOAT LIQ'!$A$87:$C$3416,3,FALSE)</f>
        <v>#N/A</v>
      </c>
      <c r="F14014" t="s">
        <v>21631</v>
      </c>
    </row>
    <row r="14015" spans="1:6" x14ac:dyDescent="0.25">
      <c r="A14015" t="s">
        <v>5142</v>
      </c>
      <c r="B14015" s="100" t="s">
        <v>15105</v>
      </c>
      <c r="C14015" s="100"/>
      <c r="D14015" s="124"/>
      <c r="E14015" s="157" t="e">
        <f>VLOOKUP(D14015,'SOAT LIQ'!$A$87:$C$3416,3,FALSE)</f>
        <v>#N/A</v>
      </c>
      <c r="F14015" t="s">
        <v>21631</v>
      </c>
    </row>
    <row r="14016" spans="1:6" x14ac:dyDescent="0.25">
      <c r="A14016" t="s">
        <v>13930</v>
      </c>
      <c r="B14016" s="100" t="s">
        <v>15105</v>
      </c>
      <c r="C14016" s="100"/>
      <c r="D14016" s="124"/>
      <c r="E14016" s="157" t="e">
        <f>VLOOKUP(D14016,'SOAT LIQ'!$A$87:$C$3416,3,FALSE)</f>
        <v>#N/A</v>
      </c>
      <c r="F14016" t="s">
        <v>21631</v>
      </c>
    </row>
    <row r="14017" spans="1:6" x14ac:dyDescent="0.25">
      <c r="A14017" t="s">
        <v>6317</v>
      </c>
      <c r="B14017" s="100" t="s">
        <v>15106</v>
      </c>
      <c r="C14017" s="100"/>
      <c r="D14017" s="124"/>
      <c r="E14017" s="157" t="e">
        <f>VLOOKUP(D14017,'SOAT LIQ'!$A$87:$C$3416,3,FALSE)</f>
        <v>#N/A</v>
      </c>
      <c r="F14017" t="s">
        <v>21631</v>
      </c>
    </row>
    <row r="14018" spans="1:6" x14ac:dyDescent="0.25">
      <c r="A14018" t="s">
        <v>13930</v>
      </c>
      <c r="B14018" s="100" t="s">
        <v>15106</v>
      </c>
      <c r="C14018" s="100"/>
      <c r="D14018" s="124"/>
      <c r="E14018" s="157" t="e">
        <f>VLOOKUP(D14018,'SOAT LIQ'!$A$87:$C$3416,3,FALSE)</f>
        <v>#N/A</v>
      </c>
      <c r="F14018" t="s">
        <v>21631</v>
      </c>
    </row>
    <row r="14019" spans="1:6" x14ac:dyDescent="0.25">
      <c r="A14019" t="s">
        <v>13964</v>
      </c>
      <c r="B14019" s="100" t="s">
        <v>15107</v>
      </c>
      <c r="C14019" s="100"/>
      <c r="D14019" s="124"/>
      <c r="E14019" s="157" t="e">
        <f>VLOOKUP(D14019,'SOAT LIQ'!$A$87:$C$3416,3,FALSE)</f>
        <v>#N/A</v>
      </c>
      <c r="F14019" t="s">
        <v>21631</v>
      </c>
    </row>
    <row r="14020" spans="1:6" x14ac:dyDescent="0.25">
      <c r="A14020" t="s">
        <v>14979</v>
      </c>
      <c r="B14020" s="100" t="s">
        <v>15107</v>
      </c>
      <c r="C14020" s="100"/>
      <c r="D14020" s="124"/>
      <c r="E14020" s="157" t="e">
        <f>VLOOKUP(D14020,'SOAT LIQ'!$A$87:$C$3416,3,FALSE)</f>
        <v>#N/A</v>
      </c>
      <c r="F14020" t="s">
        <v>21631</v>
      </c>
    </row>
    <row r="14021" spans="1:6" x14ac:dyDescent="0.25">
      <c r="A14021" t="s">
        <v>13930</v>
      </c>
      <c r="B14021" s="100" t="s">
        <v>15107</v>
      </c>
      <c r="C14021" s="100"/>
      <c r="D14021" s="124"/>
      <c r="E14021" s="157" t="e">
        <f>VLOOKUP(D14021,'SOAT LIQ'!$A$87:$C$3416,3,FALSE)</f>
        <v>#N/A</v>
      </c>
      <c r="F14021" t="s">
        <v>21631</v>
      </c>
    </row>
    <row r="14022" spans="1:6" x14ac:dyDescent="0.25">
      <c r="A14022" t="s">
        <v>15002</v>
      </c>
      <c r="B14022" s="100" t="s">
        <v>15107</v>
      </c>
      <c r="C14022" s="100"/>
      <c r="D14022" s="124"/>
      <c r="E14022" s="157" t="e">
        <f>VLOOKUP(D14022,'SOAT LIQ'!$A$87:$C$3416,3,FALSE)</f>
        <v>#N/A</v>
      </c>
      <c r="F14022" t="s">
        <v>21631</v>
      </c>
    </row>
    <row r="14023" spans="1:6" x14ac:dyDescent="0.25">
      <c r="A14023" t="s">
        <v>13930</v>
      </c>
      <c r="B14023" s="100" t="s">
        <v>15108</v>
      </c>
      <c r="C14023" s="100"/>
      <c r="D14023" s="124"/>
      <c r="E14023" s="157" t="e">
        <f>VLOOKUP(D14023,'SOAT LIQ'!$A$87:$C$3416,3,FALSE)</f>
        <v>#N/A</v>
      </c>
      <c r="F14023" t="s">
        <v>21631</v>
      </c>
    </row>
    <row r="14024" spans="1:6" x14ac:dyDescent="0.25">
      <c r="A14024" t="s">
        <v>14961</v>
      </c>
      <c r="B14024" s="100" t="s">
        <v>15108</v>
      </c>
      <c r="C14024" s="100"/>
      <c r="D14024" s="124"/>
      <c r="E14024" s="157" t="e">
        <f>VLOOKUP(D14024,'SOAT LIQ'!$A$87:$C$3416,3,FALSE)</f>
        <v>#N/A</v>
      </c>
      <c r="F14024" t="s">
        <v>21631</v>
      </c>
    </row>
    <row r="14025" spans="1:6" x14ac:dyDescent="0.25">
      <c r="A14025" t="s">
        <v>13930</v>
      </c>
      <c r="B14025" s="100" t="s">
        <v>15109</v>
      </c>
      <c r="C14025" s="100"/>
      <c r="D14025" s="124"/>
      <c r="E14025" s="157" t="e">
        <f>VLOOKUP(D14025,'SOAT LIQ'!$A$87:$C$3416,3,FALSE)</f>
        <v>#N/A</v>
      </c>
      <c r="F14025" t="s">
        <v>21631</v>
      </c>
    </row>
    <row r="14026" spans="1:6" x14ac:dyDescent="0.25">
      <c r="A14026" t="s">
        <v>14241</v>
      </c>
      <c r="B14026" s="100" t="s">
        <v>15109</v>
      </c>
      <c r="C14026" s="100"/>
      <c r="D14026" s="124"/>
      <c r="E14026" s="157" t="e">
        <f>VLOOKUP(D14026,'SOAT LIQ'!$A$87:$C$3416,3,FALSE)</f>
        <v>#N/A</v>
      </c>
      <c r="F14026" t="s">
        <v>21631</v>
      </c>
    </row>
    <row r="14027" spans="1:6" x14ac:dyDescent="0.25">
      <c r="A14027" t="s">
        <v>6034</v>
      </c>
      <c r="B14027" s="100" t="s">
        <v>15109</v>
      </c>
      <c r="C14027" s="100"/>
      <c r="D14027" s="124"/>
      <c r="E14027" s="157" t="e">
        <f>VLOOKUP(D14027,'SOAT LIQ'!$A$87:$C$3416,3,FALSE)</f>
        <v>#N/A</v>
      </c>
      <c r="F14027" t="s">
        <v>21631</v>
      </c>
    </row>
    <row r="14028" spans="1:6" x14ac:dyDescent="0.25">
      <c r="A14028" t="s">
        <v>6573</v>
      </c>
      <c r="B14028" s="100" t="s">
        <v>15110</v>
      </c>
      <c r="C14028" s="100"/>
      <c r="D14028" s="124"/>
      <c r="E14028" s="157" t="e">
        <f>VLOOKUP(D14028,'SOAT LIQ'!$A$87:$C$3416,3,FALSE)</f>
        <v>#N/A</v>
      </c>
      <c r="F14028" t="s">
        <v>21631</v>
      </c>
    </row>
    <row r="14029" spans="1:6" x14ac:dyDescent="0.25">
      <c r="A14029" t="s">
        <v>13930</v>
      </c>
      <c r="B14029" s="100" t="s">
        <v>15110</v>
      </c>
      <c r="C14029" s="100"/>
      <c r="D14029" s="124"/>
      <c r="E14029" s="157" t="e">
        <f>VLOOKUP(D14029,'SOAT LIQ'!$A$87:$C$3416,3,FALSE)</f>
        <v>#N/A</v>
      </c>
      <c r="F14029" t="s">
        <v>21631</v>
      </c>
    </row>
    <row r="14030" spans="1:6" x14ac:dyDescent="0.25">
      <c r="A14030" t="s">
        <v>5773</v>
      </c>
      <c r="B14030" s="100" t="s">
        <v>15111</v>
      </c>
      <c r="C14030" s="100"/>
      <c r="D14030" s="124"/>
      <c r="E14030" s="157" t="e">
        <f>VLOOKUP(D14030,'SOAT LIQ'!$A$87:$C$3416,3,FALSE)</f>
        <v>#N/A</v>
      </c>
      <c r="F14030" t="s">
        <v>21631</v>
      </c>
    </row>
    <row r="14031" spans="1:6" x14ac:dyDescent="0.25">
      <c r="A14031" t="s">
        <v>13930</v>
      </c>
      <c r="B14031" s="100" t="s">
        <v>15111</v>
      </c>
      <c r="C14031" s="100"/>
      <c r="D14031" s="124"/>
      <c r="E14031" s="157" t="e">
        <f>VLOOKUP(D14031,'SOAT LIQ'!$A$87:$C$3416,3,FALSE)</f>
        <v>#N/A</v>
      </c>
      <c r="F14031" t="s">
        <v>21631</v>
      </c>
    </row>
    <row r="14032" spans="1:6" x14ac:dyDescent="0.25">
      <c r="A14032" t="s">
        <v>5773</v>
      </c>
      <c r="B14032" s="100" t="s">
        <v>15112</v>
      </c>
      <c r="C14032" s="100"/>
      <c r="D14032" s="124"/>
      <c r="E14032" s="157" t="e">
        <f>VLOOKUP(D14032,'SOAT LIQ'!$A$87:$C$3416,3,FALSE)</f>
        <v>#N/A</v>
      </c>
      <c r="F14032" t="s">
        <v>21631</v>
      </c>
    </row>
    <row r="14033" spans="1:6" x14ac:dyDescent="0.25">
      <c r="A14033" t="s">
        <v>13930</v>
      </c>
      <c r="B14033" s="100" t="s">
        <v>15112</v>
      </c>
      <c r="C14033" s="100"/>
      <c r="D14033" s="124"/>
      <c r="E14033" s="157" t="e">
        <f>VLOOKUP(D14033,'SOAT LIQ'!$A$87:$C$3416,3,FALSE)</f>
        <v>#N/A</v>
      </c>
      <c r="F14033" t="s">
        <v>21631</v>
      </c>
    </row>
    <row r="14034" spans="1:6" x14ac:dyDescent="0.25">
      <c r="A14034" t="s">
        <v>5922</v>
      </c>
      <c r="B14034" s="100" t="s">
        <v>15112</v>
      </c>
      <c r="C14034" s="100"/>
      <c r="D14034" s="124"/>
      <c r="E14034" s="157" t="e">
        <f>VLOOKUP(D14034,'SOAT LIQ'!$A$87:$C$3416,3,FALSE)</f>
        <v>#N/A</v>
      </c>
      <c r="F14034" t="s">
        <v>21631</v>
      </c>
    </row>
    <row r="14035" spans="1:6" x14ac:dyDescent="0.25">
      <c r="A14035" t="s">
        <v>11060</v>
      </c>
      <c r="B14035" s="100" t="s">
        <v>15113</v>
      </c>
      <c r="C14035" s="100"/>
      <c r="D14035" s="124"/>
      <c r="E14035" s="157" t="e">
        <f>VLOOKUP(D14035,'SOAT LIQ'!$A$87:$C$3416,3,FALSE)</f>
        <v>#N/A</v>
      </c>
      <c r="F14035" t="s">
        <v>21631</v>
      </c>
    </row>
    <row r="14036" spans="1:6" x14ac:dyDescent="0.25">
      <c r="A14036" t="s">
        <v>13930</v>
      </c>
      <c r="B14036" s="100" t="s">
        <v>15113</v>
      </c>
      <c r="C14036" s="100"/>
      <c r="D14036" s="124"/>
      <c r="E14036" s="157" t="e">
        <f>VLOOKUP(D14036,'SOAT LIQ'!$A$87:$C$3416,3,FALSE)</f>
        <v>#N/A</v>
      </c>
      <c r="F14036" t="s">
        <v>21631</v>
      </c>
    </row>
    <row r="14037" spans="1:6" x14ac:dyDescent="0.25">
      <c r="A14037" t="s">
        <v>5904</v>
      </c>
      <c r="B14037" s="100" t="s">
        <v>15113</v>
      </c>
      <c r="C14037" s="100"/>
      <c r="D14037" s="124"/>
      <c r="E14037" s="157" t="e">
        <f>VLOOKUP(D14037,'SOAT LIQ'!$A$87:$C$3416,3,FALSE)</f>
        <v>#N/A</v>
      </c>
      <c r="F14037" t="s">
        <v>21631</v>
      </c>
    </row>
    <row r="14038" spans="1:6" x14ac:dyDescent="0.25">
      <c r="A14038" t="s">
        <v>15091</v>
      </c>
      <c r="B14038" s="100" t="s">
        <v>15114</v>
      </c>
      <c r="C14038" s="100"/>
      <c r="D14038" s="124"/>
      <c r="E14038" s="157" t="e">
        <f>VLOOKUP(D14038,'SOAT LIQ'!$A$87:$C$3416,3,FALSE)</f>
        <v>#N/A</v>
      </c>
      <c r="F14038" t="s">
        <v>21631</v>
      </c>
    </row>
    <row r="14039" spans="1:6" x14ac:dyDescent="0.25">
      <c r="A14039" t="s">
        <v>13930</v>
      </c>
      <c r="B14039" s="100" t="s">
        <v>15114</v>
      </c>
      <c r="C14039" s="100"/>
      <c r="D14039" s="124"/>
      <c r="E14039" s="157" t="e">
        <f>VLOOKUP(D14039,'SOAT LIQ'!$A$87:$C$3416,3,FALSE)</f>
        <v>#N/A</v>
      </c>
      <c r="F14039" t="s">
        <v>21631</v>
      </c>
    </row>
    <row r="14040" spans="1:6" x14ac:dyDescent="0.25">
      <c r="A14040" t="s">
        <v>8784</v>
      </c>
      <c r="B14040" s="100" t="s">
        <v>15115</v>
      </c>
      <c r="C14040" s="100"/>
      <c r="D14040" s="124"/>
      <c r="E14040" s="157" t="e">
        <f>VLOOKUP(D14040,'SOAT LIQ'!$A$87:$C$3416,3,FALSE)</f>
        <v>#N/A</v>
      </c>
      <c r="F14040" t="s">
        <v>21631</v>
      </c>
    </row>
    <row r="14041" spans="1:6" x14ac:dyDescent="0.25">
      <c r="A14041" t="s">
        <v>8508</v>
      </c>
      <c r="B14041" s="100" t="s">
        <v>15115</v>
      </c>
      <c r="C14041" s="100"/>
      <c r="D14041" s="124"/>
      <c r="E14041" s="157" t="e">
        <f>VLOOKUP(D14041,'SOAT LIQ'!$A$87:$C$3416,3,FALSE)</f>
        <v>#N/A</v>
      </c>
      <c r="F14041" t="s">
        <v>21631</v>
      </c>
    </row>
    <row r="14042" spans="1:6" x14ac:dyDescent="0.25">
      <c r="A14042" t="s">
        <v>11060</v>
      </c>
      <c r="B14042" s="100" t="s">
        <v>15116</v>
      </c>
      <c r="C14042" s="100"/>
      <c r="D14042" s="124"/>
      <c r="E14042" s="157" t="e">
        <f>VLOOKUP(D14042,'SOAT LIQ'!$A$87:$C$3416,3,FALSE)</f>
        <v>#N/A</v>
      </c>
      <c r="F14042" t="s">
        <v>21631</v>
      </c>
    </row>
    <row r="14043" spans="1:6" x14ac:dyDescent="0.25">
      <c r="A14043" t="s">
        <v>11061</v>
      </c>
      <c r="B14043" s="100" t="s">
        <v>15116</v>
      </c>
      <c r="C14043" s="100"/>
      <c r="D14043" s="124"/>
      <c r="E14043" s="157" t="e">
        <f>VLOOKUP(D14043,'SOAT LIQ'!$A$87:$C$3416,3,FALSE)</f>
        <v>#N/A</v>
      </c>
      <c r="F14043" t="s">
        <v>21631</v>
      </c>
    </row>
    <row r="14044" spans="1:6" x14ac:dyDescent="0.25">
      <c r="A14044" t="s">
        <v>6317</v>
      </c>
      <c r="B14044" s="100" t="s">
        <v>15117</v>
      </c>
      <c r="C14044" s="100"/>
      <c r="D14044" s="124"/>
      <c r="E14044" s="157" t="e">
        <f>VLOOKUP(D14044,'SOAT LIQ'!$A$87:$C$3416,3,FALSE)</f>
        <v>#N/A</v>
      </c>
      <c r="F14044" t="s">
        <v>21631</v>
      </c>
    </row>
    <row r="14045" spans="1:6" x14ac:dyDescent="0.25">
      <c r="A14045" t="s">
        <v>13930</v>
      </c>
      <c r="B14045" s="100" t="s">
        <v>15117</v>
      </c>
      <c r="C14045" s="100"/>
      <c r="D14045" s="124"/>
      <c r="E14045" s="157" t="e">
        <f>VLOOKUP(D14045,'SOAT LIQ'!$A$87:$C$3416,3,FALSE)</f>
        <v>#N/A</v>
      </c>
      <c r="F14045" t="s">
        <v>21631</v>
      </c>
    </row>
    <row r="14046" spans="1:6" x14ac:dyDescent="0.25">
      <c r="A14046" t="s">
        <v>10820</v>
      </c>
      <c r="B14046" s="100" t="s">
        <v>15118</v>
      </c>
      <c r="C14046" s="100"/>
      <c r="D14046" s="124"/>
      <c r="E14046" s="157" t="e">
        <f>VLOOKUP(D14046,'SOAT LIQ'!$A$87:$C$3416,3,FALSE)</f>
        <v>#N/A</v>
      </c>
      <c r="F14046" t="s">
        <v>21631</v>
      </c>
    </row>
    <row r="14047" spans="1:6" x14ac:dyDescent="0.25">
      <c r="A14047" t="s">
        <v>9901</v>
      </c>
      <c r="B14047" s="100" t="s">
        <v>15118</v>
      </c>
      <c r="C14047" s="100"/>
      <c r="D14047" s="124"/>
      <c r="E14047" s="157" t="e">
        <f>VLOOKUP(D14047,'SOAT LIQ'!$A$87:$C$3416,3,FALSE)</f>
        <v>#N/A</v>
      </c>
      <c r="F14047" t="s">
        <v>21631</v>
      </c>
    </row>
    <row r="14048" spans="1:6" x14ac:dyDescent="0.25">
      <c r="A14048" t="s">
        <v>13930</v>
      </c>
      <c r="B14048" s="100" t="s">
        <v>15118</v>
      </c>
      <c r="C14048" s="100"/>
      <c r="D14048" s="124"/>
      <c r="E14048" s="157" t="e">
        <f>VLOOKUP(D14048,'SOAT LIQ'!$A$87:$C$3416,3,FALSE)</f>
        <v>#N/A</v>
      </c>
      <c r="F14048" t="s">
        <v>21631</v>
      </c>
    </row>
    <row r="14049" spans="1:6" x14ac:dyDescent="0.25">
      <c r="A14049" t="s">
        <v>10710</v>
      </c>
      <c r="B14049" s="100" t="s">
        <v>15118</v>
      </c>
      <c r="C14049" s="100"/>
      <c r="D14049" s="124"/>
      <c r="E14049" s="157" t="e">
        <f>VLOOKUP(D14049,'SOAT LIQ'!$A$87:$C$3416,3,FALSE)</f>
        <v>#N/A</v>
      </c>
      <c r="F14049" t="s">
        <v>21631</v>
      </c>
    </row>
    <row r="14050" spans="1:6" x14ac:dyDescent="0.25">
      <c r="A14050" t="s">
        <v>10820</v>
      </c>
      <c r="B14050" s="100" t="s">
        <v>15119</v>
      </c>
      <c r="C14050" s="100"/>
      <c r="D14050" s="124"/>
      <c r="E14050" s="157" t="e">
        <f>VLOOKUP(D14050,'SOAT LIQ'!$A$87:$C$3416,3,FALSE)</f>
        <v>#N/A</v>
      </c>
      <c r="F14050" t="s">
        <v>21631</v>
      </c>
    </row>
    <row r="14051" spans="1:6" x14ac:dyDescent="0.25">
      <c r="A14051" t="s">
        <v>13930</v>
      </c>
      <c r="B14051" s="100" t="s">
        <v>15119</v>
      </c>
      <c r="C14051" s="100"/>
      <c r="D14051" s="124"/>
      <c r="E14051" s="157" t="e">
        <f>VLOOKUP(D14051,'SOAT LIQ'!$A$87:$C$3416,3,FALSE)</f>
        <v>#N/A</v>
      </c>
      <c r="F14051" t="s">
        <v>21631</v>
      </c>
    </row>
    <row r="14052" spans="1:6" x14ac:dyDescent="0.25">
      <c r="A14052" t="s">
        <v>14241</v>
      </c>
      <c r="B14052" s="100" t="s">
        <v>15120</v>
      </c>
      <c r="C14052" s="100"/>
      <c r="D14052" s="124"/>
      <c r="E14052" s="157" t="e">
        <f>VLOOKUP(D14052,'SOAT LIQ'!$A$87:$C$3416,3,FALSE)</f>
        <v>#N/A</v>
      </c>
      <c r="F14052" t="s">
        <v>21631</v>
      </c>
    </row>
    <row r="14053" spans="1:6" x14ac:dyDescent="0.25">
      <c r="A14053" t="s">
        <v>13930</v>
      </c>
      <c r="B14053" s="100" t="s">
        <v>15120</v>
      </c>
      <c r="C14053" s="100"/>
      <c r="D14053" s="124"/>
      <c r="E14053" s="157" t="e">
        <f>VLOOKUP(D14053,'SOAT LIQ'!$A$87:$C$3416,3,FALSE)</f>
        <v>#N/A</v>
      </c>
      <c r="F14053" t="s">
        <v>21631</v>
      </c>
    </row>
    <row r="14054" spans="1:6" x14ac:dyDescent="0.25">
      <c r="A14054" t="s">
        <v>14995</v>
      </c>
      <c r="B14054" s="100" t="s">
        <v>15121</v>
      </c>
      <c r="C14054" s="100"/>
      <c r="D14054" s="124"/>
      <c r="E14054" s="157" t="e">
        <f>VLOOKUP(D14054,'SOAT LIQ'!$A$87:$C$3416,3,FALSE)</f>
        <v>#N/A</v>
      </c>
      <c r="F14054" t="s">
        <v>21631</v>
      </c>
    </row>
    <row r="14055" spans="1:6" x14ac:dyDescent="0.25">
      <c r="A14055" t="s">
        <v>15122</v>
      </c>
      <c r="B14055" s="100" t="s">
        <v>15121</v>
      </c>
      <c r="C14055" s="100"/>
      <c r="D14055" s="124"/>
      <c r="E14055" s="157" t="e">
        <f>VLOOKUP(D14055,'SOAT LIQ'!$A$87:$C$3416,3,FALSE)</f>
        <v>#N/A</v>
      </c>
      <c r="F14055" t="s">
        <v>21631</v>
      </c>
    </row>
    <row r="14056" spans="1:6" x14ac:dyDescent="0.25">
      <c r="A14056" t="s">
        <v>14997</v>
      </c>
      <c r="B14056" s="100" t="s">
        <v>15121</v>
      </c>
      <c r="C14056" s="100"/>
      <c r="D14056" s="124"/>
      <c r="E14056" s="157" t="e">
        <f>VLOOKUP(D14056,'SOAT LIQ'!$A$87:$C$3416,3,FALSE)</f>
        <v>#N/A</v>
      </c>
      <c r="F14056" t="s">
        <v>21631</v>
      </c>
    </row>
    <row r="14057" spans="1:6" x14ac:dyDescent="0.25">
      <c r="A14057" t="s">
        <v>14998</v>
      </c>
      <c r="B14057" s="100" t="s">
        <v>15121</v>
      </c>
      <c r="C14057" s="100"/>
      <c r="D14057" s="124"/>
      <c r="E14057" s="157" t="e">
        <f>VLOOKUP(D14057,'SOAT LIQ'!$A$87:$C$3416,3,FALSE)</f>
        <v>#N/A</v>
      </c>
      <c r="F14057" t="s">
        <v>21631</v>
      </c>
    </row>
    <row r="14058" spans="1:6" x14ac:dyDescent="0.25">
      <c r="A14058" t="s">
        <v>14999</v>
      </c>
      <c r="B14058" s="100" t="s">
        <v>15121</v>
      </c>
      <c r="C14058" s="100"/>
      <c r="D14058" s="124"/>
      <c r="E14058" s="157" t="e">
        <f>VLOOKUP(D14058,'SOAT LIQ'!$A$87:$C$3416,3,FALSE)</f>
        <v>#N/A</v>
      </c>
      <c r="F14058" t="s">
        <v>21631</v>
      </c>
    </row>
    <row r="14059" spans="1:6" x14ac:dyDescent="0.25">
      <c r="A14059" t="s">
        <v>15000</v>
      </c>
      <c r="B14059" s="100" t="s">
        <v>15121</v>
      </c>
      <c r="C14059" s="100"/>
      <c r="D14059" s="124"/>
      <c r="E14059" s="157" t="e">
        <f>VLOOKUP(D14059,'SOAT LIQ'!$A$87:$C$3416,3,FALSE)</f>
        <v>#N/A</v>
      </c>
      <c r="F14059" t="s">
        <v>21631</v>
      </c>
    </row>
    <row r="14060" spans="1:6" x14ac:dyDescent="0.25">
      <c r="A14060" t="s">
        <v>13930</v>
      </c>
      <c r="B14060" s="100" t="s">
        <v>15123</v>
      </c>
      <c r="C14060" s="100"/>
      <c r="D14060" s="124"/>
      <c r="E14060" s="157" t="e">
        <f>VLOOKUP(D14060,'SOAT LIQ'!$A$87:$C$3416,3,FALSE)</f>
        <v>#N/A</v>
      </c>
      <c r="F14060" t="s">
        <v>21631</v>
      </c>
    </row>
    <row r="14061" spans="1:6" x14ac:dyDescent="0.25">
      <c r="A14061" t="s">
        <v>8282</v>
      </c>
      <c r="B14061" s="100" t="s">
        <v>15123</v>
      </c>
      <c r="C14061" s="100"/>
      <c r="D14061" s="124"/>
      <c r="E14061" s="157" t="e">
        <f>VLOOKUP(D14061,'SOAT LIQ'!$A$87:$C$3416,3,FALSE)</f>
        <v>#N/A</v>
      </c>
      <c r="F14061" t="s">
        <v>21631</v>
      </c>
    </row>
    <row r="14062" spans="1:6" x14ac:dyDescent="0.25">
      <c r="A14062" t="s">
        <v>13930</v>
      </c>
      <c r="B14062" s="100" t="s">
        <v>15124</v>
      </c>
      <c r="C14062" s="100"/>
      <c r="D14062" s="124"/>
      <c r="E14062" s="157" t="e">
        <f>VLOOKUP(D14062,'SOAT LIQ'!$A$87:$C$3416,3,FALSE)</f>
        <v>#N/A</v>
      </c>
      <c r="F14062" t="s">
        <v>21631</v>
      </c>
    </row>
    <row r="14063" spans="1:6" x14ac:dyDescent="0.25">
      <c r="A14063" t="s">
        <v>6317</v>
      </c>
      <c r="B14063" s="100" t="s">
        <v>15125</v>
      </c>
      <c r="C14063" s="100"/>
      <c r="D14063" s="124"/>
      <c r="E14063" s="157" t="e">
        <f>VLOOKUP(D14063,'SOAT LIQ'!$A$87:$C$3416,3,FALSE)</f>
        <v>#N/A</v>
      </c>
      <c r="F14063" t="s">
        <v>21631</v>
      </c>
    </row>
    <row r="14064" spans="1:6" x14ac:dyDescent="0.25">
      <c r="A14064" t="s">
        <v>13930</v>
      </c>
      <c r="B14064" s="100" t="s">
        <v>15125</v>
      </c>
      <c r="C14064" s="100"/>
      <c r="D14064" s="124"/>
      <c r="E14064" s="157" t="e">
        <f>VLOOKUP(D14064,'SOAT LIQ'!$A$87:$C$3416,3,FALSE)</f>
        <v>#N/A</v>
      </c>
      <c r="F14064" t="s">
        <v>21631</v>
      </c>
    </row>
    <row r="14065" spans="1:6" x14ac:dyDescent="0.25">
      <c r="A14065" t="s">
        <v>6317</v>
      </c>
      <c r="B14065" s="100" t="s">
        <v>15126</v>
      </c>
      <c r="C14065" s="100"/>
      <c r="D14065" s="124"/>
      <c r="E14065" s="157" t="e">
        <f>VLOOKUP(D14065,'SOAT LIQ'!$A$87:$C$3416,3,FALSE)</f>
        <v>#N/A</v>
      </c>
      <c r="F14065" t="s">
        <v>21631</v>
      </c>
    </row>
    <row r="14066" spans="1:6" x14ac:dyDescent="0.25">
      <c r="A14066" t="s">
        <v>13930</v>
      </c>
      <c r="B14066" s="100" t="s">
        <v>15126</v>
      </c>
      <c r="C14066" s="100"/>
      <c r="D14066" s="124"/>
      <c r="E14066" s="157" t="e">
        <f>VLOOKUP(D14066,'SOAT LIQ'!$A$87:$C$3416,3,FALSE)</f>
        <v>#N/A</v>
      </c>
      <c r="F14066" t="s">
        <v>21631</v>
      </c>
    </row>
    <row r="14067" spans="1:6" x14ac:dyDescent="0.25">
      <c r="A14067" t="s">
        <v>6317</v>
      </c>
      <c r="B14067" s="100" t="s">
        <v>15127</v>
      </c>
      <c r="C14067" s="100"/>
      <c r="D14067" s="124"/>
      <c r="E14067" s="157" t="e">
        <f>VLOOKUP(D14067,'SOAT LIQ'!$A$87:$C$3416,3,FALSE)</f>
        <v>#N/A</v>
      </c>
      <c r="F14067" t="s">
        <v>21631</v>
      </c>
    </row>
    <row r="14068" spans="1:6" x14ac:dyDescent="0.25">
      <c r="A14068" t="s">
        <v>13930</v>
      </c>
      <c r="B14068" s="100" t="s">
        <v>15127</v>
      </c>
      <c r="C14068" s="100"/>
      <c r="D14068" s="124"/>
      <c r="E14068" s="157" t="e">
        <f>VLOOKUP(D14068,'SOAT LIQ'!$A$87:$C$3416,3,FALSE)</f>
        <v>#N/A</v>
      </c>
      <c r="F14068" t="s">
        <v>21631</v>
      </c>
    </row>
    <row r="14069" spans="1:6" x14ac:dyDescent="0.25">
      <c r="A14069" t="s">
        <v>6317</v>
      </c>
      <c r="B14069" s="100" t="s">
        <v>15128</v>
      </c>
      <c r="C14069" s="100"/>
      <c r="D14069" s="124"/>
      <c r="E14069" s="157" t="e">
        <f>VLOOKUP(D14069,'SOAT LIQ'!$A$87:$C$3416,3,FALSE)</f>
        <v>#N/A</v>
      </c>
      <c r="F14069" t="s">
        <v>21631</v>
      </c>
    </row>
    <row r="14070" spans="1:6" x14ac:dyDescent="0.25">
      <c r="A14070" t="s">
        <v>13930</v>
      </c>
      <c r="B14070" s="100" t="s">
        <v>15128</v>
      </c>
      <c r="C14070" s="100"/>
      <c r="D14070" s="124"/>
      <c r="E14070" s="157" t="e">
        <f>VLOOKUP(D14070,'SOAT LIQ'!$A$87:$C$3416,3,FALSE)</f>
        <v>#N/A</v>
      </c>
      <c r="F14070" t="s">
        <v>21631</v>
      </c>
    </row>
    <row r="14071" spans="1:6" x14ac:dyDescent="0.25">
      <c r="A14071" t="s">
        <v>14242</v>
      </c>
      <c r="B14071" s="100" t="s">
        <v>15129</v>
      </c>
      <c r="C14071" s="100"/>
      <c r="D14071" s="124"/>
      <c r="E14071" s="157" t="e">
        <f>VLOOKUP(D14071,'SOAT LIQ'!$A$87:$C$3416,3,FALSE)</f>
        <v>#N/A</v>
      </c>
      <c r="F14071" t="s">
        <v>21631</v>
      </c>
    </row>
    <row r="14072" spans="1:6" x14ac:dyDescent="0.25">
      <c r="A14072" t="s">
        <v>5142</v>
      </c>
      <c r="B14072" s="100" t="s">
        <v>15129</v>
      </c>
      <c r="C14072" s="100"/>
      <c r="D14072" s="124"/>
      <c r="E14072" s="157" t="e">
        <f>VLOOKUP(D14072,'SOAT LIQ'!$A$87:$C$3416,3,FALSE)</f>
        <v>#N/A</v>
      </c>
      <c r="F14072" t="s">
        <v>21631</v>
      </c>
    </row>
    <row r="14073" spans="1:6" x14ac:dyDescent="0.25">
      <c r="A14073" t="s">
        <v>13930</v>
      </c>
      <c r="B14073" s="100" t="s">
        <v>15129</v>
      </c>
      <c r="C14073" s="100"/>
      <c r="D14073" s="124"/>
      <c r="E14073" s="157" t="e">
        <f>VLOOKUP(D14073,'SOAT LIQ'!$A$87:$C$3416,3,FALSE)</f>
        <v>#N/A</v>
      </c>
      <c r="F14073" t="s">
        <v>21631</v>
      </c>
    </row>
    <row r="14074" spans="1:6" x14ac:dyDescent="0.25">
      <c r="A14074" t="s">
        <v>15046</v>
      </c>
      <c r="B14074" s="100" t="s">
        <v>15130</v>
      </c>
      <c r="C14074" s="100"/>
      <c r="D14074" s="124"/>
      <c r="E14074" s="157" t="e">
        <f>VLOOKUP(D14074,'SOAT LIQ'!$A$87:$C$3416,3,FALSE)</f>
        <v>#N/A</v>
      </c>
      <c r="F14074" t="s">
        <v>21631</v>
      </c>
    </row>
    <row r="14075" spans="1:6" x14ac:dyDescent="0.25">
      <c r="A14075" t="s">
        <v>13930</v>
      </c>
      <c r="B14075" s="100" t="s">
        <v>15130</v>
      </c>
      <c r="C14075" s="100"/>
      <c r="D14075" s="124"/>
      <c r="E14075" s="157" t="e">
        <f>VLOOKUP(D14075,'SOAT LIQ'!$A$87:$C$3416,3,FALSE)</f>
        <v>#N/A</v>
      </c>
      <c r="F14075" t="s">
        <v>21631</v>
      </c>
    </row>
    <row r="14076" spans="1:6" x14ac:dyDescent="0.25">
      <c r="A14076" t="s">
        <v>5930</v>
      </c>
      <c r="B14076" s="100" t="s">
        <v>15131</v>
      </c>
      <c r="C14076" s="100"/>
      <c r="D14076" s="124"/>
      <c r="E14076" s="157" t="e">
        <f>VLOOKUP(D14076,'SOAT LIQ'!$A$87:$C$3416,3,FALSE)</f>
        <v>#N/A</v>
      </c>
      <c r="F14076" t="s">
        <v>21631</v>
      </c>
    </row>
    <row r="14077" spans="1:6" x14ac:dyDescent="0.25">
      <c r="A14077" t="s">
        <v>14239</v>
      </c>
      <c r="B14077" s="100" t="s">
        <v>15131</v>
      </c>
      <c r="C14077" s="100"/>
      <c r="D14077" s="124"/>
      <c r="E14077" s="157" t="e">
        <f>VLOOKUP(D14077,'SOAT LIQ'!$A$87:$C$3416,3,FALSE)</f>
        <v>#N/A</v>
      </c>
      <c r="F14077" t="s">
        <v>21631</v>
      </c>
    </row>
    <row r="14078" spans="1:6" x14ac:dyDescent="0.25">
      <c r="A14078" t="s">
        <v>10065</v>
      </c>
      <c r="B14078" s="100" t="s">
        <v>15132</v>
      </c>
      <c r="C14078" s="100"/>
      <c r="D14078" s="124"/>
      <c r="E14078" s="157" t="e">
        <f>VLOOKUP(D14078,'SOAT LIQ'!$A$87:$C$3416,3,FALSE)</f>
        <v>#N/A</v>
      </c>
      <c r="F14078" t="s">
        <v>21631</v>
      </c>
    </row>
    <row r="14079" spans="1:6" x14ac:dyDescent="0.25">
      <c r="A14079" t="s">
        <v>13930</v>
      </c>
      <c r="B14079" s="100" t="s">
        <v>15132</v>
      </c>
      <c r="C14079" s="100"/>
      <c r="D14079" s="124"/>
      <c r="E14079" s="157" t="e">
        <f>VLOOKUP(D14079,'SOAT LIQ'!$A$87:$C$3416,3,FALSE)</f>
        <v>#N/A</v>
      </c>
      <c r="F14079" t="s">
        <v>21631</v>
      </c>
    </row>
    <row r="14080" spans="1:6" x14ac:dyDescent="0.25">
      <c r="A14080" t="s">
        <v>10276</v>
      </c>
      <c r="B14080" s="100" t="s">
        <v>15132</v>
      </c>
      <c r="C14080" s="100"/>
      <c r="D14080" s="124"/>
      <c r="E14080" s="157" t="e">
        <f>VLOOKUP(D14080,'SOAT LIQ'!$A$87:$C$3416,3,FALSE)</f>
        <v>#N/A</v>
      </c>
      <c r="F14080" t="s">
        <v>21631</v>
      </c>
    </row>
    <row r="14081" spans="1:6" x14ac:dyDescent="0.25">
      <c r="A14081" t="s">
        <v>6317</v>
      </c>
      <c r="B14081" s="100" t="s">
        <v>15133</v>
      </c>
      <c r="C14081" s="100"/>
      <c r="D14081" s="124"/>
      <c r="E14081" s="157" t="e">
        <f>VLOOKUP(D14081,'SOAT LIQ'!$A$87:$C$3416,3,FALSE)</f>
        <v>#N/A</v>
      </c>
      <c r="F14081" t="s">
        <v>21631</v>
      </c>
    </row>
    <row r="14082" spans="1:6" x14ac:dyDescent="0.25">
      <c r="A14082" t="s">
        <v>13930</v>
      </c>
      <c r="B14082" s="100" t="s">
        <v>15133</v>
      </c>
      <c r="C14082" s="100"/>
      <c r="D14082" s="124"/>
      <c r="E14082" s="157" t="e">
        <f>VLOOKUP(D14082,'SOAT LIQ'!$A$87:$C$3416,3,FALSE)</f>
        <v>#N/A</v>
      </c>
      <c r="F14082" t="s">
        <v>21631</v>
      </c>
    </row>
    <row r="14083" spans="1:6" x14ac:dyDescent="0.25">
      <c r="A14083" t="s">
        <v>13964</v>
      </c>
      <c r="B14083" s="100" t="s">
        <v>15134</v>
      </c>
      <c r="C14083" s="100"/>
      <c r="D14083" s="124"/>
      <c r="E14083" s="157" t="e">
        <f>VLOOKUP(D14083,'SOAT LIQ'!$A$87:$C$3416,3,FALSE)</f>
        <v>#N/A</v>
      </c>
      <c r="F14083" t="s">
        <v>21631</v>
      </c>
    </row>
    <row r="14084" spans="1:6" x14ac:dyDescent="0.25">
      <c r="A14084" t="s">
        <v>13930</v>
      </c>
      <c r="B14084" s="100" t="s">
        <v>15134</v>
      </c>
      <c r="C14084" s="100"/>
      <c r="D14084" s="124"/>
      <c r="E14084" s="157" t="e">
        <f>VLOOKUP(D14084,'SOAT LIQ'!$A$87:$C$3416,3,FALSE)</f>
        <v>#N/A</v>
      </c>
      <c r="F14084" t="s">
        <v>21631</v>
      </c>
    </row>
    <row r="14085" spans="1:6" x14ac:dyDescent="0.25">
      <c r="A14085" t="s">
        <v>14962</v>
      </c>
      <c r="B14085" s="100" t="s">
        <v>15135</v>
      </c>
      <c r="C14085" s="100"/>
      <c r="D14085" s="124"/>
      <c r="E14085" s="157" t="e">
        <f>VLOOKUP(D14085,'SOAT LIQ'!$A$87:$C$3416,3,FALSE)</f>
        <v>#N/A</v>
      </c>
      <c r="F14085" t="s">
        <v>21631</v>
      </c>
    </row>
    <row r="14086" spans="1:6" x14ac:dyDescent="0.25">
      <c r="A14086" t="s">
        <v>14962</v>
      </c>
      <c r="B14086" s="100" t="s">
        <v>15136</v>
      </c>
      <c r="C14086" s="100"/>
      <c r="D14086" s="124"/>
      <c r="E14086" s="157" t="e">
        <f>VLOOKUP(D14086,'SOAT LIQ'!$A$87:$C$3416,3,FALSE)</f>
        <v>#N/A</v>
      </c>
      <c r="F14086" t="s">
        <v>21631</v>
      </c>
    </row>
    <row r="14087" spans="1:6" x14ac:dyDescent="0.25">
      <c r="A14087" t="s">
        <v>15083</v>
      </c>
      <c r="B14087" s="100" t="s">
        <v>15137</v>
      </c>
      <c r="C14087" s="100"/>
      <c r="D14087" s="124"/>
      <c r="E14087" s="157" t="e">
        <f>VLOOKUP(D14087,'SOAT LIQ'!$A$87:$C$3416,3,FALSE)</f>
        <v>#N/A</v>
      </c>
      <c r="F14087" t="s">
        <v>21631</v>
      </c>
    </row>
    <row r="14088" spans="1:6" x14ac:dyDescent="0.25">
      <c r="A14088" t="s">
        <v>6317</v>
      </c>
      <c r="B14088" s="100" t="s">
        <v>15138</v>
      </c>
      <c r="C14088" s="100"/>
      <c r="D14088" s="124"/>
      <c r="E14088" s="157" t="e">
        <f>VLOOKUP(D14088,'SOAT LIQ'!$A$87:$C$3416,3,FALSE)</f>
        <v>#N/A</v>
      </c>
      <c r="F14088" t="s">
        <v>21631</v>
      </c>
    </row>
    <row r="14089" spans="1:6" x14ac:dyDescent="0.25">
      <c r="A14089" t="s">
        <v>13930</v>
      </c>
      <c r="B14089" s="100" t="s">
        <v>15139</v>
      </c>
      <c r="C14089" s="100"/>
      <c r="D14089" s="124"/>
      <c r="E14089" s="157" t="e">
        <f>VLOOKUP(D14089,'SOAT LIQ'!$A$87:$C$3416,3,FALSE)</f>
        <v>#N/A</v>
      </c>
      <c r="F14089" t="s">
        <v>21631</v>
      </c>
    </row>
    <row r="14090" spans="1:6" x14ac:dyDescent="0.25">
      <c r="A14090" t="s">
        <v>13964</v>
      </c>
      <c r="B14090" s="100" t="s">
        <v>15139</v>
      </c>
      <c r="C14090" s="100"/>
      <c r="D14090" s="124"/>
      <c r="E14090" s="157" t="e">
        <f>VLOOKUP(D14090,'SOAT LIQ'!$A$87:$C$3416,3,FALSE)</f>
        <v>#N/A</v>
      </c>
      <c r="F14090" t="s">
        <v>21631</v>
      </c>
    </row>
    <row r="14091" spans="1:6" x14ac:dyDescent="0.25">
      <c r="A14091" t="s">
        <v>14242</v>
      </c>
      <c r="B14091" s="100" t="s">
        <v>15139</v>
      </c>
      <c r="C14091" s="100"/>
      <c r="D14091" s="124"/>
      <c r="E14091" s="157" t="e">
        <f>VLOOKUP(D14091,'SOAT LIQ'!$A$87:$C$3416,3,FALSE)</f>
        <v>#N/A</v>
      </c>
      <c r="F14091" t="s">
        <v>21631</v>
      </c>
    </row>
    <row r="14092" spans="1:6" x14ac:dyDescent="0.25">
      <c r="A14092" t="s">
        <v>14241</v>
      </c>
      <c r="B14092" s="100" t="s">
        <v>15140</v>
      </c>
      <c r="C14092" s="100"/>
      <c r="D14092" s="124"/>
      <c r="E14092" s="157" t="e">
        <f>VLOOKUP(D14092,'SOAT LIQ'!$A$87:$C$3416,3,FALSE)</f>
        <v>#N/A</v>
      </c>
      <c r="F14092" t="s">
        <v>21631</v>
      </c>
    </row>
    <row r="14093" spans="1:6" x14ac:dyDescent="0.25">
      <c r="A14093" t="s">
        <v>15017</v>
      </c>
      <c r="B14093" s="100" t="s">
        <v>15140</v>
      </c>
      <c r="C14093" s="100"/>
      <c r="D14093" s="124"/>
      <c r="E14093" s="157" t="e">
        <f>VLOOKUP(D14093,'SOAT LIQ'!$A$87:$C$3416,3,FALSE)</f>
        <v>#N/A</v>
      </c>
      <c r="F14093" t="s">
        <v>21631</v>
      </c>
    </row>
    <row r="14094" spans="1:6" x14ac:dyDescent="0.25">
      <c r="A14094" t="s">
        <v>6570</v>
      </c>
      <c r="B14094" s="100" t="s">
        <v>15141</v>
      </c>
      <c r="C14094" s="100"/>
      <c r="D14094" s="124"/>
      <c r="E14094" s="157" t="e">
        <f>VLOOKUP(D14094,'SOAT LIQ'!$A$87:$C$3416,3,FALSE)</f>
        <v>#N/A</v>
      </c>
      <c r="F14094" t="s">
        <v>21631</v>
      </c>
    </row>
    <row r="14095" spans="1:6" x14ac:dyDescent="0.25">
      <c r="A14095" t="s">
        <v>15002</v>
      </c>
      <c r="B14095" s="100" t="s">
        <v>15142</v>
      </c>
      <c r="C14095" s="100"/>
      <c r="D14095" s="124"/>
      <c r="E14095" s="157" t="e">
        <f>VLOOKUP(D14095,'SOAT LIQ'!$A$87:$C$3416,3,FALSE)</f>
        <v>#N/A</v>
      </c>
    </row>
    <row r="14096" spans="1:6" x14ac:dyDescent="0.25">
      <c r="A14096" t="s">
        <v>14979</v>
      </c>
      <c r="B14096" s="100" t="s">
        <v>15142</v>
      </c>
      <c r="C14096" s="100"/>
      <c r="D14096" s="124"/>
      <c r="E14096" s="157" t="e">
        <f>VLOOKUP(D14096,'SOAT LIQ'!$A$87:$C$3416,3,FALSE)</f>
        <v>#N/A</v>
      </c>
    </row>
    <row r="14097" spans="1:6" x14ac:dyDescent="0.25">
      <c r="A14097" t="s">
        <v>13964</v>
      </c>
      <c r="B14097" s="100" t="s">
        <v>15143</v>
      </c>
      <c r="C14097" s="100"/>
      <c r="D14097" s="124"/>
      <c r="E14097" s="157" t="e">
        <f>VLOOKUP(D14097,'SOAT LIQ'!$A$87:$C$3416,3,FALSE)</f>
        <v>#N/A</v>
      </c>
      <c r="F14097" t="s">
        <v>21631</v>
      </c>
    </row>
    <row r="14098" spans="1:6" x14ac:dyDescent="0.25">
      <c r="A14098" t="s">
        <v>8470</v>
      </c>
      <c r="B14098" s="100" t="s">
        <v>15144</v>
      </c>
      <c r="C14098" s="100"/>
      <c r="D14098" s="124"/>
      <c r="E14098" s="157" t="e">
        <f>VLOOKUP(D14098,'SOAT LIQ'!$A$87:$C$3416,3,FALSE)</f>
        <v>#N/A</v>
      </c>
    </row>
    <row r="14099" spans="1:6" x14ac:dyDescent="0.25">
      <c r="A14099" t="s">
        <v>8472</v>
      </c>
      <c r="B14099" s="100" t="s">
        <v>15144</v>
      </c>
      <c r="C14099" s="100"/>
      <c r="D14099" s="124"/>
      <c r="E14099" s="157" t="e">
        <f>VLOOKUP(D14099,'SOAT LIQ'!$A$87:$C$3416,3,FALSE)</f>
        <v>#N/A</v>
      </c>
    </row>
    <row r="14100" spans="1:6" x14ac:dyDescent="0.25">
      <c r="A14100" t="s">
        <v>5750</v>
      </c>
      <c r="B14100" s="100" t="s">
        <v>15145</v>
      </c>
      <c r="C14100" s="100"/>
      <c r="D14100" s="124"/>
      <c r="E14100" s="157" t="e">
        <f>VLOOKUP(D14100,'SOAT LIQ'!$A$87:$C$3416,3,FALSE)</f>
        <v>#N/A</v>
      </c>
      <c r="F14100" t="s">
        <v>21631</v>
      </c>
    </row>
    <row r="14101" spans="1:6" x14ac:dyDescent="0.25">
      <c r="A14101" t="s">
        <v>13930</v>
      </c>
      <c r="B14101" s="100" t="s">
        <v>15146</v>
      </c>
      <c r="C14101" s="100"/>
      <c r="D14101" s="124"/>
      <c r="E14101" s="157" t="e">
        <f>VLOOKUP(D14101,'SOAT LIQ'!$A$87:$C$3416,3,FALSE)</f>
        <v>#N/A</v>
      </c>
      <c r="F14101" t="s">
        <v>21631</v>
      </c>
    </row>
    <row r="14102" spans="1:6" x14ac:dyDescent="0.25">
      <c r="A14102" t="s">
        <v>10820</v>
      </c>
      <c r="B14102" s="100" t="s">
        <v>15147</v>
      </c>
      <c r="C14102" s="100"/>
      <c r="D14102" s="124"/>
      <c r="E14102" s="157" t="e">
        <f>VLOOKUP(D14102,'SOAT LIQ'!$A$87:$C$3416,3,FALSE)</f>
        <v>#N/A</v>
      </c>
      <c r="F14102" t="s">
        <v>21631</v>
      </c>
    </row>
    <row r="14103" spans="1:6" x14ac:dyDescent="0.25">
      <c r="A14103" t="s">
        <v>8411</v>
      </c>
      <c r="B14103" s="100" t="s">
        <v>15148</v>
      </c>
      <c r="C14103" s="100"/>
      <c r="D14103" s="124"/>
      <c r="E14103" s="157" t="e">
        <f>VLOOKUP(D14103,'SOAT LIQ'!$A$87:$C$3416,3,FALSE)</f>
        <v>#N/A</v>
      </c>
      <c r="F14103" t="s">
        <v>21631</v>
      </c>
    </row>
    <row r="14104" spans="1:6" x14ac:dyDescent="0.25">
      <c r="A14104" t="s">
        <v>15060</v>
      </c>
      <c r="B14104" s="100" t="s">
        <v>15149</v>
      </c>
      <c r="C14104" s="100"/>
      <c r="D14104" s="124"/>
      <c r="E14104" s="157" t="e">
        <f>VLOOKUP(D14104,'SOAT LIQ'!$A$87:$C$3416,3,FALSE)</f>
        <v>#N/A</v>
      </c>
      <c r="F14104" t="s">
        <v>21631</v>
      </c>
    </row>
    <row r="14105" spans="1:6" x14ac:dyDescent="0.25">
      <c r="A14105" t="s">
        <v>13964</v>
      </c>
      <c r="B14105" s="100" t="s">
        <v>15150</v>
      </c>
      <c r="C14105" s="100"/>
      <c r="D14105" s="124"/>
      <c r="E14105" s="157" t="e">
        <f>VLOOKUP(D14105,'SOAT LIQ'!$A$87:$C$3416,3,FALSE)</f>
        <v>#N/A</v>
      </c>
      <c r="F14105" t="s">
        <v>21631</v>
      </c>
    </row>
    <row r="14106" spans="1:6" x14ac:dyDescent="0.25">
      <c r="A14106" t="s">
        <v>13930</v>
      </c>
      <c r="B14106" s="100" t="s">
        <v>15151</v>
      </c>
      <c r="C14106" s="100"/>
      <c r="D14106" s="124"/>
      <c r="E14106" s="157" t="e">
        <f>VLOOKUP(D14106,'SOAT LIQ'!$A$87:$C$3416,3,FALSE)</f>
        <v>#N/A</v>
      </c>
      <c r="F14106" t="s">
        <v>21631</v>
      </c>
    </row>
    <row r="14107" spans="1:6" x14ac:dyDescent="0.25">
      <c r="A14107" t="s">
        <v>13930</v>
      </c>
      <c r="B14107" s="100" t="s">
        <v>15152</v>
      </c>
      <c r="C14107" s="100"/>
      <c r="D14107" s="124"/>
      <c r="E14107" s="157" t="e">
        <f>VLOOKUP(D14107,'SOAT LIQ'!$A$87:$C$3416,3,FALSE)</f>
        <v>#N/A</v>
      </c>
      <c r="F14107" t="s">
        <v>21631</v>
      </c>
    </row>
    <row r="14108" spans="1:6" x14ac:dyDescent="0.25">
      <c r="A14108" t="s">
        <v>14955</v>
      </c>
      <c r="B14108" s="100" t="s">
        <v>4067</v>
      </c>
      <c r="C14108" s="99" t="s">
        <v>15153</v>
      </c>
      <c r="D14108" s="124">
        <v>39141</v>
      </c>
      <c r="E14108" s="157" t="e">
        <f>VLOOKUP(D14108,'SOAT LIQ'!$A$87:$C$3416,3,FALSE)</f>
        <v>#N/A</v>
      </c>
      <c r="F14108" t="s">
        <v>21631</v>
      </c>
    </row>
    <row r="14109" spans="1:6" x14ac:dyDescent="0.25">
      <c r="A14109" t="s">
        <v>14957</v>
      </c>
      <c r="B14109" s="100" t="s">
        <v>4067</v>
      </c>
      <c r="C14109" s="99" t="s">
        <v>15153</v>
      </c>
      <c r="D14109" s="124">
        <v>39141</v>
      </c>
      <c r="E14109" s="157" t="e">
        <f>VLOOKUP(D14109,'SOAT LIQ'!$A$87:$C$3416,3,FALSE)</f>
        <v>#N/A</v>
      </c>
      <c r="F14109" t="s">
        <v>21631</v>
      </c>
    </row>
    <row r="14110" spans="1:6" x14ac:dyDescent="0.25">
      <c r="A14110" t="s">
        <v>14958</v>
      </c>
      <c r="B14110" s="100" t="s">
        <v>4067</v>
      </c>
      <c r="C14110" s="99" t="s">
        <v>15153</v>
      </c>
      <c r="D14110" s="124">
        <v>39141</v>
      </c>
      <c r="E14110" s="157" t="e">
        <f>VLOOKUP(D14110,'SOAT LIQ'!$A$87:$C$3416,3,FALSE)</f>
        <v>#N/A</v>
      </c>
      <c r="F14110" t="s">
        <v>21631</v>
      </c>
    </row>
    <row r="14111" spans="1:6" x14ac:dyDescent="0.25">
      <c r="A14111" t="s">
        <v>10954</v>
      </c>
      <c r="B14111" s="100" t="s">
        <v>4067</v>
      </c>
      <c r="C14111" s="99" t="s">
        <v>15153</v>
      </c>
      <c r="D14111" s="124">
        <v>39141</v>
      </c>
      <c r="E14111" s="157" t="e">
        <f>VLOOKUP(D14111,'SOAT LIQ'!$A$87:$C$3416,3,FALSE)</f>
        <v>#N/A</v>
      </c>
      <c r="F14111" t="s">
        <v>21631</v>
      </c>
    </row>
    <row r="14112" spans="1:6" x14ac:dyDescent="0.25">
      <c r="A14112" t="s">
        <v>6570</v>
      </c>
      <c r="B14112" s="100" t="s">
        <v>4067</v>
      </c>
      <c r="C14112" s="99" t="s">
        <v>15153</v>
      </c>
      <c r="D14112" s="124">
        <v>39141</v>
      </c>
      <c r="E14112" s="157" t="e">
        <f>VLOOKUP(D14112,'SOAT LIQ'!$A$87:$C$3416,3,FALSE)</f>
        <v>#N/A</v>
      </c>
      <c r="F14112" t="s">
        <v>21631</v>
      </c>
    </row>
    <row r="14113" spans="1:6" x14ac:dyDescent="0.25">
      <c r="A14113" t="s">
        <v>14959</v>
      </c>
      <c r="B14113" s="100" t="s">
        <v>4067</v>
      </c>
      <c r="C14113" s="99" t="s">
        <v>15153</v>
      </c>
      <c r="D14113" s="124">
        <v>39141</v>
      </c>
      <c r="E14113" s="157" t="e">
        <f>VLOOKUP(D14113,'SOAT LIQ'!$A$87:$C$3416,3,FALSE)</f>
        <v>#N/A</v>
      </c>
      <c r="F14113" t="s">
        <v>21631</v>
      </c>
    </row>
    <row r="14114" spans="1:6" x14ac:dyDescent="0.25">
      <c r="A14114" t="s">
        <v>13930</v>
      </c>
      <c r="B14114" s="100" t="s">
        <v>15155</v>
      </c>
      <c r="C14114" s="99" t="s">
        <v>15154</v>
      </c>
      <c r="D14114" s="124">
        <v>39143</v>
      </c>
      <c r="E14114" s="157" t="e">
        <f>VLOOKUP(D14114,'SOAT LIQ'!$A$87:$C$3416,3,FALSE)</f>
        <v>#N/A</v>
      </c>
      <c r="F14114" t="s">
        <v>21631</v>
      </c>
    </row>
    <row r="14115" spans="1:6" x14ac:dyDescent="0.25">
      <c r="A14115" t="s">
        <v>14959</v>
      </c>
      <c r="B14115" s="100" t="s">
        <v>15155</v>
      </c>
      <c r="C14115" s="99" t="s">
        <v>15154</v>
      </c>
      <c r="D14115" s="124">
        <v>39143</v>
      </c>
      <c r="E14115" s="157" t="e">
        <f>VLOOKUP(D14115,'SOAT LIQ'!$A$87:$C$3416,3,FALSE)</f>
        <v>#N/A</v>
      </c>
      <c r="F14115" t="s">
        <v>21631</v>
      </c>
    </row>
    <row r="14116" spans="1:6" x14ac:dyDescent="0.25">
      <c r="A14116" t="s">
        <v>8282</v>
      </c>
      <c r="B14116" s="100" t="s">
        <v>15155</v>
      </c>
      <c r="C14116" s="99" t="s">
        <v>15154</v>
      </c>
      <c r="D14116" s="124">
        <v>39143</v>
      </c>
      <c r="E14116" s="157" t="e">
        <f>VLOOKUP(D14116,'SOAT LIQ'!$A$87:$C$3416,3,FALSE)</f>
        <v>#N/A</v>
      </c>
      <c r="F14116" t="s">
        <v>21631</v>
      </c>
    </row>
    <row r="14117" spans="1:6" x14ac:dyDescent="0.25">
      <c r="A14117" t="s">
        <v>14961</v>
      </c>
      <c r="B14117" s="100" t="s">
        <v>15155</v>
      </c>
      <c r="C14117" s="99" t="s">
        <v>15154</v>
      </c>
      <c r="D14117" s="124">
        <v>39143</v>
      </c>
      <c r="E14117" s="157" t="e">
        <f>VLOOKUP(D14117,'SOAT LIQ'!$A$87:$C$3416,3,FALSE)</f>
        <v>#N/A</v>
      </c>
      <c r="F14117" t="s">
        <v>21631</v>
      </c>
    </row>
    <row r="14118" spans="1:6" x14ac:dyDescent="0.25">
      <c r="A14118" t="s">
        <v>13419</v>
      </c>
      <c r="B14118" s="100" t="s">
        <v>15155</v>
      </c>
      <c r="C14118" s="99" t="s">
        <v>15154</v>
      </c>
      <c r="D14118" s="124">
        <v>39143</v>
      </c>
      <c r="E14118" s="157" t="e">
        <f>VLOOKUP(D14118,'SOAT LIQ'!$A$87:$C$3416,3,FALSE)</f>
        <v>#N/A</v>
      </c>
      <c r="F14118" t="s">
        <v>21631</v>
      </c>
    </row>
    <row r="14119" spans="1:6" x14ac:dyDescent="0.25">
      <c r="A14119" t="s">
        <v>5904</v>
      </c>
      <c r="B14119" s="100" t="s">
        <v>15155</v>
      </c>
      <c r="C14119" s="99" t="s">
        <v>15154</v>
      </c>
      <c r="D14119" s="124">
        <v>39143</v>
      </c>
      <c r="E14119" s="157" t="e">
        <f>VLOOKUP(D14119,'SOAT LIQ'!$A$87:$C$3416,3,FALSE)</f>
        <v>#N/A</v>
      </c>
      <c r="F14119" t="s">
        <v>21631</v>
      </c>
    </row>
    <row r="14120" spans="1:6" x14ac:dyDescent="0.25">
      <c r="A14120" t="s">
        <v>10821</v>
      </c>
      <c r="B14120" s="100" t="s">
        <v>15155</v>
      </c>
      <c r="C14120" s="99" t="s">
        <v>15154</v>
      </c>
      <c r="D14120" s="124">
        <v>39143</v>
      </c>
      <c r="E14120" s="157" t="e">
        <f>VLOOKUP(D14120,'SOAT LIQ'!$A$87:$C$3416,3,FALSE)</f>
        <v>#N/A</v>
      </c>
      <c r="F14120" t="s">
        <v>21631</v>
      </c>
    </row>
    <row r="14121" spans="1:6" x14ac:dyDescent="0.25">
      <c r="A14121" t="s">
        <v>5924</v>
      </c>
      <c r="B14121" s="100" t="s">
        <v>15155</v>
      </c>
      <c r="C14121" s="99" t="s">
        <v>15154</v>
      </c>
      <c r="D14121" s="124">
        <v>39143</v>
      </c>
      <c r="E14121" s="157" t="e">
        <f>VLOOKUP(D14121,'SOAT LIQ'!$A$87:$C$3416,3,FALSE)</f>
        <v>#N/A</v>
      </c>
      <c r="F14121" t="s">
        <v>21631</v>
      </c>
    </row>
    <row r="14122" spans="1:6" x14ac:dyDescent="0.25">
      <c r="A14122" t="s">
        <v>11061</v>
      </c>
      <c r="B14122" s="100" t="s">
        <v>15155</v>
      </c>
      <c r="C14122" s="99" t="s">
        <v>15154</v>
      </c>
      <c r="D14122" s="124">
        <v>39143</v>
      </c>
      <c r="E14122" s="157" t="e">
        <f>VLOOKUP(D14122,'SOAT LIQ'!$A$87:$C$3416,3,FALSE)</f>
        <v>#N/A</v>
      </c>
      <c r="F14122" t="s">
        <v>21631</v>
      </c>
    </row>
    <row r="14123" spans="1:6" x14ac:dyDescent="0.25">
      <c r="A14123" t="s">
        <v>14962</v>
      </c>
      <c r="B14123" s="100" t="s">
        <v>15155</v>
      </c>
      <c r="C14123" s="99" t="s">
        <v>15154</v>
      </c>
      <c r="D14123" s="124">
        <v>39143</v>
      </c>
      <c r="E14123" s="157" t="e">
        <f>VLOOKUP(D14123,'SOAT LIQ'!$A$87:$C$3416,3,FALSE)</f>
        <v>#N/A</v>
      </c>
      <c r="F14123" t="s">
        <v>21631</v>
      </c>
    </row>
    <row r="14124" spans="1:6" x14ac:dyDescent="0.25">
      <c r="A14124" t="s">
        <v>14239</v>
      </c>
      <c r="B14124" s="100" t="s">
        <v>15155</v>
      </c>
      <c r="C14124" s="99" t="s">
        <v>15154</v>
      </c>
      <c r="D14124" s="124">
        <v>39143</v>
      </c>
      <c r="E14124" s="157" t="e">
        <f>VLOOKUP(D14124,'SOAT LIQ'!$A$87:$C$3416,3,FALSE)</f>
        <v>#N/A</v>
      </c>
      <c r="F14124" t="s">
        <v>21631</v>
      </c>
    </row>
    <row r="14125" spans="1:6" x14ac:dyDescent="0.25">
      <c r="A14125" t="s">
        <v>10276</v>
      </c>
      <c r="B14125" s="100" t="s">
        <v>15155</v>
      </c>
      <c r="C14125" s="99" t="s">
        <v>15154</v>
      </c>
      <c r="D14125" s="124">
        <v>39143</v>
      </c>
      <c r="E14125" s="157" t="e">
        <f>VLOOKUP(D14125,'SOAT LIQ'!$A$87:$C$3416,3,FALSE)</f>
        <v>#N/A</v>
      </c>
      <c r="F14125" t="s">
        <v>21631</v>
      </c>
    </row>
    <row r="14126" spans="1:6" x14ac:dyDescent="0.25">
      <c r="A14126" t="s">
        <v>8508</v>
      </c>
      <c r="B14126" s="100" t="s">
        <v>15155</v>
      </c>
      <c r="C14126" s="99" t="s">
        <v>15154</v>
      </c>
      <c r="D14126" s="124">
        <v>39143</v>
      </c>
      <c r="E14126" s="157" t="e">
        <f>VLOOKUP(D14126,'SOAT LIQ'!$A$87:$C$3416,3,FALSE)</f>
        <v>#N/A</v>
      </c>
      <c r="F14126" t="s">
        <v>21631</v>
      </c>
    </row>
    <row r="14127" spans="1:6" x14ac:dyDescent="0.25">
      <c r="A14127" t="s">
        <v>5841</v>
      </c>
      <c r="B14127" s="100" t="s">
        <v>4068</v>
      </c>
      <c r="C14127" s="99" t="s">
        <v>15156</v>
      </c>
      <c r="D14127" s="124">
        <v>36101</v>
      </c>
      <c r="E14127" s="157" t="e">
        <f>VLOOKUP(D14127,'SOAT LIQ'!$A$87:$C$3416,3,FALSE)</f>
        <v>#N/A</v>
      </c>
      <c r="F14127" t="s">
        <v>21631</v>
      </c>
    </row>
    <row r="14128" spans="1:6" x14ac:dyDescent="0.25">
      <c r="A14128" t="s">
        <v>14955</v>
      </c>
      <c r="B14128" s="100" t="s">
        <v>4068</v>
      </c>
      <c r="C14128" s="99" t="s">
        <v>15156</v>
      </c>
      <c r="D14128" s="124">
        <v>36101</v>
      </c>
      <c r="E14128" s="157" t="e">
        <f>VLOOKUP(D14128,'SOAT LIQ'!$A$87:$C$3416,3,FALSE)</f>
        <v>#N/A</v>
      </c>
      <c r="F14128" t="s">
        <v>21631</v>
      </c>
    </row>
    <row r="14129" spans="1:6" x14ac:dyDescent="0.25">
      <c r="A14129" t="s">
        <v>13930</v>
      </c>
      <c r="B14129" s="100" t="s">
        <v>15158</v>
      </c>
      <c r="C14129" s="99" t="s">
        <v>15157</v>
      </c>
      <c r="D14129" s="124">
        <v>36511</v>
      </c>
      <c r="E14129" s="157" t="e">
        <f>VLOOKUP(D14129,'SOAT LIQ'!$A$87:$C$3416,3,FALSE)</f>
        <v>#N/A</v>
      </c>
      <c r="F14129" t="s">
        <v>21631</v>
      </c>
    </row>
    <row r="14130" spans="1:6" x14ac:dyDescent="0.25">
      <c r="A14130" t="s">
        <v>8489</v>
      </c>
      <c r="B14130" s="100" t="s">
        <v>3902</v>
      </c>
      <c r="C14130" s="99" t="s">
        <v>14968</v>
      </c>
      <c r="D14130" s="124">
        <v>39360</v>
      </c>
      <c r="E14130" s="157" t="e">
        <f>VLOOKUP(D14130,'SOAT LIQ'!$A$87:$C$3416,3,FALSE)</f>
        <v>#N/A</v>
      </c>
      <c r="F14130" t="s">
        <v>21631</v>
      </c>
    </row>
    <row r="14131" spans="1:6" x14ac:dyDescent="0.25">
      <c r="A14131" t="s">
        <v>8490</v>
      </c>
      <c r="B14131" s="100" t="s">
        <v>3902</v>
      </c>
      <c r="C14131" s="99" t="s">
        <v>14968</v>
      </c>
      <c r="D14131" s="124">
        <v>39360</v>
      </c>
      <c r="E14131" s="157" t="e">
        <f>VLOOKUP(D14131,'SOAT LIQ'!$A$87:$C$3416,3,FALSE)</f>
        <v>#N/A</v>
      </c>
      <c r="F14131" t="s">
        <v>21631</v>
      </c>
    </row>
    <row r="14132" spans="1:6" x14ac:dyDescent="0.25">
      <c r="A14132" t="s">
        <v>14955</v>
      </c>
      <c r="B14132" s="100" t="s">
        <v>3902</v>
      </c>
      <c r="C14132" s="99" t="s">
        <v>14968</v>
      </c>
      <c r="D14132" s="124">
        <v>39360</v>
      </c>
      <c r="E14132" s="157" t="e">
        <f>VLOOKUP(D14132,'SOAT LIQ'!$A$87:$C$3416,3,FALSE)</f>
        <v>#N/A</v>
      </c>
      <c r="F14132" t="s">
        <v>21631</v>
      </c>
    </row>
    <row r="14133" spans="1:6" x14ac:dyDescent="0.25">
      <c r="A14133" t="s">
        <v>14957</v>
      </c>
      <c r="B14133" s="100" t="s">
        <v>3902</v>
      </c>
      <c r="C14133" s="99" t="s">
        <v>14968</v>
      </c>
      <c r="D14133" s="124">
        <v>39360</v>
      </c>
      <c r="E14133" s="157" t="e">
        <f>VLOOKUP(D14133,'SOAT LIQ'!$A$87:$C$3416,3,FALSE)</f>
        <v>#N/A</v>
      </c>
      <c r="F14133" t="s">
        <v>21631</v>
      </c>
    </row>
    <row r="14134" spans="1:6" x14ac:dyDescent="0.25">
      <c r="A14134" t="s">
        <v>14958</v>
      </c>
      <c r="B14134" s="100" t="s">
        <v>3902</v>
      </c>
      <c r="C14134" s="99" t="s">
        <v>14968</v>
      </c>
      <c r="D14134" s="124">
        <v>39360</v>
      </c>
      <c r="E14134" s="157" t="e">
        <f>VLOOKUP(D14134,'SOAT LIQ'!$A$87:$C$3416,3,FALSE)</f>
        <v>#N/A</v>
      </c>
      <c r="F14134" t="s">
        <v>21631</v>
      </c>
    </row>
    <row r="14135" spans="1:6" x14ac:dyDescent="0.25">
      <c r="A14135" t="s">
        <v>10954</v>
      </c>
      <c r="B14135" s="100" t="s">
        <v>3902</v>
      </c>
      <c r="C14135" s="99" t="s">
        <v>14968</v>
      </c>
      <c r="D14135" s="124">
        <v>39360</v>
      </c>
      <c r="E14135" s="157" t="e">
        <f>VLOOKUP(D14135,'SOAT LIQ'!$A$87:$C$3416,3,FALSE)</f>
        <v>#N/A</v>
      </c>
      <c r="F14135" t="s">
        <v>21631</v>
      </c>
    </row>
    <row r="14136" spans="1:6" x14ac:dyDescent="0.25">
      <c r="A14136" t="s">
        <v>14969</v>
      </c>
      <c r="B14136" s="100" t="s">
        <v>3902</v>
      </c>
      <c r="C14136" s="99" t="s">
        <v>14968</v>
      </c>
      <c r="D14136" s="124">
        <v>39360</v>
      </c>
      <c r="E14136" s="157" t="e">
        <f>VLOOKUP(D14136,'SOAT LIQ'!$A$87:$C$3416,3,FALSE)</f>
        <v>#N/A</v>
      </c>
      <c r="F14136" t="s">
        <v>21631</v>
      </c>
    </row>
    <row r="14137" spans="1:6" x14ac:dyDescent="0.25">
      <c r="A14137" t="s">
        <v>14941</v>
      </c>
      <c r="B14137" s="100" t="s">
        <v>15160</v>
      </c>
      <c r="C14137" s="99" t="s">
        <v>15159</v>
      </c>
      <c r="D14137" s="124">
        <v>37601</v>
      </c>
      <c r="E14137" s="157" t="e">
        <f>VLOOKUP(D14137,'SOAT LIQ'!$A$87:$C$3416,3,FALSE)</f>
        <v>#N/A</v>
      </c>
      <c r="F14137" t="s">
        <v>21631</v>
      </c>
    </row>
    <row r="14138" spans="1:6" x14ac:dyDescent="0.25">
      <c r="A14138" t="s">
        <v>14974</v>
      </c>
      <c r="B14138" s="100" t="s">
        <v>15161</v>
      </c>
      <c r="C14138" s="99" t="s">
        <v>14976</v>
      </c>
      <c r="D14138" s="124">
        <v>39360</v>
      </c>
      <c r="E14138" s="157" t="e">
        <f>VLOOKUP(D14138,'SOAT LIQ'!$A$87:$C$3416,3,FALSE)</f>
        <v>#N/A</v>
      </c>
      <c r="F14138" t="s">
        <v>21631</v>
      </c>
    </row>
    <row r="14139" spans="1:6" x14ac:dyDescent="0.25">
      <c r="A14139" t="s">
        <v>8489</v>
      </c>
      <c r="B14139" s="100" t="s">
        <v>4290</v>
      </c>
      <c r="C14139" s="99" t="s">
        <v>15162</v>
      </c>
      <c r="D14139" s="124">
        <v>35102</v>
      </c>
      <c r="E14139" s="157" t="e">
        <f>VLOOKUP(D14139,'SOAT LIQ'!$A$87:$C$3416,3,FALSE)</f>
        <v>#N/A</v>
      </c>
      <c r="F14139" t="s">
        <v>21631</v>
      </c>
    </row>
    <row r="14140" spans="1:6" x14ac:dyDescent="0.25">
      <c r="A14140" t="s">
        <v>14979</v>
      </c>
      <c r="B14140" s="100" t="s">
        <v>4290</v>
      </c>
      <c r="C14140" s="99" t="s">
        <v>15162</v>
      </c>
      <c r="D14140" s="124">
        <v>35102</v>
      </c>
      <c r="E14140" s="157" t="e">
        <f>VLOOKUP(D14140,'SOAT LIQ'!$A$87:$C$3416,3,FALSE)</f>
        <v>#N/A</v>
      </c>
      <c r="F14140" t="s">
        <v>21631</v>
      </c>
    </row>
    <row r="14141" spans="1:6" x14ac:dyDescent="0.25">
      <c r="A14141" t="s">
        <v>14969</v>
      </c>
      <c r="B14141" s="100" t="s">
        <v>4290</v>
      </c>
      <c r="C14141" s="99" t="s">
        <v>15162</v>
      </c>
      <c r="D14141" s="124">
        <v>35102</v>
      </c>
      <c r="E14141" s="157" t="e">
        <f>VLOOKUP(D14141,'SOAT LIQ'!$A$87:$C$3416,3,FALSE)</f>
        <v>#N/A</v>
      </c>
      <c r="F14141" t="s">
        <v>21631</v>
      </c>
    </row>
    <row r="14142" spans="1:6" x14ac:dyDescent="0.25">
      <c r="A14142" t="s">
        <v>8489</v>
      </c>
      <c r="B14142" s="100" t="s">
        <v>15164</v>
      </c>
      <c r="C14142" s="99" t="s">
        <v>15163</v>
      </c>
      <c r="D14142" s="124">
        <v>37701</v>
      </c>
      <c r="E14142" s="157" t="e">
        <f>VLOOKUP(D14142,'SOAT LIQ'!$A$87:$C$3416,3,FALSE)</f>
        <v>#N/A</v>
      </c>
      <c r="F14142" t="s">
        <v>21631</v>
      </c>
    </row>
    <row r="14143" spans="1:6" x14ac:dyDescent="0.25">
      <c r="A14143" t="s">
        <v>14969</v>
      </c>
      <c r="B14143" s="100" t="s">
        <v>15164</v>
      </c>
      <c r="C14143" s="99" t="s">
        <v>15163</v>
      </c>
      <c r="D14143" s="124">
        <v>37701</v>
      </c>
      <c r="E14143" s="157" t="e">
        <f>VLOOKUP(D14143,'SOAT LIQ'!$A$87:$C$3416,3,FALSE)</f>
        <v>#N/A</v>
      </c>
      <c r="F14143" t="s">
        <v>21631</v>
      </c>
    </row>
    <row r="14144" spans="1:6" x14ac:dyDescent="0.25">
      <c r="A14144" t="s">
        <v>8470</v>
      </c>
      <c r="B14144" s="100" t="s">
        <v>15164</v>
      </c>
      <c r="C14144" s="99" t="s">
        <v>15163</v>
      </c>
      <c r="D14144" s="124">
        <v>37701</v>
      </c>
      <c r="E14144" s="157" t="e">
        <f>VLOOKUP(D14144,'SOAT LIQ'!$A$87:$C$3416,3,FALSE)</f>
        <v>#N/A</v>
      </c>
      <c r="F14144" t="s">
        <v>21631</v>
      </c>
    </row>
    <row r="14145" spans="1:6" x14ac:dyDescent="0.25">
      <c r="A14145" t="s">
        <v>8498</v>
      </c>
      <c r="B14145" s="100" t="s">
        <v>15164</v>
      </c>
      <c r="C14145" s="99" t="s">
        <v>15163</v>
      </c>
      <c r="D14145" s="124">
        <v>37701</v>
      </c>
      <c r="E14145" s="157" t="e">
        <f>VLOOKUP(D14145,'SOAT LIQ'!$A$87:$C$3416,3,FALSE)</f>
        <v>#N/A</v>
      </c>
      <c r="F14145" t="s">
        <v>21631</v>
      </c>
    </row>
    <row r="14146" spans="1:6" x14ac:dyDescent="0.25">
      <c r="A14146" t="s">
        <v>14985</v>
      </c>
      <c r="B14146" s="100" t="s">
        <v>15165</v>
      </c>
      <c r="C14146" s="99" t="s">
        <v>14987</v>
      </c>
      <c r="D14146" s="124">
        <v>29114</v>
      </c>
      <c r="E14146" s="157" t="e">
        <f>VLOOKUP(D14146,'SOAT LIQ'!$A$87:$C$3416,3,FALSE)</f>
        <v>#N/A</v>
      </c>
      <c r="F14146" t="s">
        <v>21631</v>
      </c>
    </row>
    <row r="14147" spans="1:6" x14ac:dyDescent="0.25">
      <c r="A14147" t="s">
        <v>9395</v>
      </c>
      <c r="B14147" s="100" t="s">
        <v>15166</v>
      </c>
      <c r="C14147" s="99" t="s">
        <v>14989</v>
      </c>
      <c r="D14147" s="124">
        <v>29112</v>
      </c>
      <c r="E14147" s="157" t="e">
        <f>VLOOKUP(D14147,'SOAT LIQ'!$A$87:$C$3416,3,FALSE)</f>
        <v>#N/A</v>
      </c>
      <c r="F14147" t="s">
        <v>21631</v>
      </c>
    </row>
    <row r="14148" spans="1:6" x14ac:dyDescent="0.25">
      <c r="A14148" t="s">
        <v>14990</v>
      </c>
      <c r="B14148" s="100" t="s">
        <v>15167</v>
      </c>
      <c r="C14148" s="99" t="s">
        <v>14992</v>
      </c>
      <c r="D14148" s="124">
        <v>29117</v>
      </c>
      <c r="E14148" s="157" t="e">
        <f>VLOOKUP(D14148,'SOAT LIQ'!$A$87:$C$3416,3,FALSE)</f>
        <v>#N/A</v>
      </c>
      <c r="F14148" t="s">
        <v>21631</v>
      </c>
    </row>
    <row r="14149" spans="1:6" x14ac:dyDescent="0.25">
      <c r="A14149" t="s">
        <v>8489</v>
      </c>
      <c r="B14149" s="100" t="s">
        <v>15168</v>
      </c>
      <c r="C14149" s="99" t="s">
        <v>14994</v>
      </c>
      <c r="D14149" s="124">
        <v>29113</v>
      </c>
      <c r="E14149" s="157" t="e">
        <f>VLOOKUP(D14149,'SOAT LIQ'!$A$87:$C$3416,3,FALSE)</f>
        <v>#N/A</v>
      </c>
      <c r="F14149" t="s">
        <v>21631</v>
      </c>
    </row>
    <row r="14150" spans="1:6" x14ac:dyDescent="0.25">
      <c r="A14150" t="s">
        <v>4085</v>
      </c>
      <c r="B14150" s="100" t="s">
        <v>15168</v>
      </c>
      <c r="C14150" s="99" t="s">
        <v>14994</v>
      </c>
      <c r="D14150" s="124">
        <v>29113</v>
      </c>
      <c r="E14150" s="157" t="e">
        <f>VLOOKUP(D14150,'SOAT LIQ'!$A$87:$C$3416,3,FALSE)</f>
        <v>#N/A</v>
      </c>
      <c r="F14150" t="s">
        <v>21631</v>
      </c>
    </row>
    <row r="14151" spans="1:6" x14ac:dyDescent="0.25">
      <c r="A14151" t="s">
        <v>14969</v>
      </c>
      <c r="B14151" s="100" t="s">
        <v>15168</v>
      </c>
      <c r="C14151" s="99" t="s">
        <v>14994</v>
      </c>
      <c r="D14151" s="124">
        <v>29113</v>
      </c>
      <c r="E14151" s="157" t="e">
        <f>VLOOKUP(D14151,'SOAT LIQ'!$A$87:$C$3416,3,FALSE)</f>
        <v>#N/A</v>
      </c>
      <c r="F14151" t="s">
        <v>21631</v>
      </c>
    </row>
    <row r="14152" spans="1:6" x14ac:dyDescent="0.25">
      <c r="A14152" t="s">
        <v>14995</v>
      </c>
      <c r="B14152" s="100" t="s">
        <v>15169</v>
      </c>
      <c r="C14152" s="99" t="s">
        <v>6679</v>
      </c>
      <c r="D14152" s="124">
        <v>39143</v>
      </c>
      <c r="E14152" s="157" t="e">
        <f>VLOOKUP(D14152,'SOAT LIQ'!$A$87:$C$3416,3,FALSE)</f>
        <v>#N/A</v>
      </c>
      <c r="F14152" t="s">
        <v>21631</v>
      </c>
    </row>
    <row r="14153" spans="1:6" x14ac:dyDescent="0.25">
      <c r="A14153" t="s">
        <v>14997</v>
      </c>
      <c r="B14153" s="100" t="s">
        <v>15169</v>
      </c>
      <c r="C14153" s="99" t="s">
        <v>6679</v>
      </c>
      <c r="D14153" s="124">
        <v>39143</v>
      </c>
      <c r="E14153" s="157" t="e">
        <f>VLOOKUP(D14153,'SOAT LIQ'!$A$87:$C$3416,3,FALSE)</f>
        <v>#N/A</v>
      </c>
      <c r="F14153" t="s">
        <v>21631</v>
      </c>
    </row>
    <row r="14154" spans="1:6" x14ac:dyDescent="0.25">
      <c r="A14154" t="s">
        <v>14998</v>
      </c>
      <c r="B14154" s="100" t="s">
        <v>15169</v>
      </c>
      <c r="C14154" s="99" t="s">
        <v>6679</v>
      </c>
      <c r="D14154" s="124">
        <v>39143</v>
      </c>
      <c r="E14154" s="157" t="e">
        <f>VLOOKUP(D14154,'SOAT LIQ'!$A$87:$C$3416,3,FALSE)</f>
        <v>#N/A</v>
      </c>
      <c r="F14154" t="s">
        <v>21631</v>
      </c>
    </row>
    <row r="14155" spans="1:6" x14ac:dyDescent="0.25">
      <c r="A14155" t="s">
        <v>14999</v>
      </c>
      <c r="B14155" s="100" t="s">
        <v>15169</v>
      </c>
      <c r="C14155" s="99" t="s">
        <v>6679</v>
      </c>
      <c r="D14155" s="124">
        <v>39143</v>
      </c>
      <c r="E14155" s="157" t="e">
        <f>VLOOKUP(D14155,'SOAT LIQ'!$A$87:$C$3416,3,FALSE)</f>
        <v>#N/A</v>
      </c>
      <c r="F14155" t="s">
        <v>21631</v>
      </c>
    </row>
    <row r="14156" spans="1:6" x14ac:dyDescent="0.25">
      <c r="A14156" t="s">
        <v>15000</v>
      </c>
      <c r="B14156" s="100" t="s">
        <v>15169</v>
      </c>
      <c r="C14156" s="99" t="s">
        <v>6679</v>
      </c>
      <c r="D14156" s="124">
        <v>39143</v>
      </c>
      <c r="E14156" s="157" t="e">
        <f>VLOOKUP(D14156,'SOAT LIQ'!$A$87:$C$3416,3,FALSE)</f>
        <v>#N/A</v>
      </c>
      <c r="F14156" t="s">
        <v>21631</v>
      </c>
    </row>
    <row r="14157" spans="1:6" x14ac:dyDescent="0.25">
      <c r="A14157" t="s">
        <v>14961</v>
      </c>
      <c r="B14157" s="100" t="s">
        <v>15170</v>
      </c>
      <c r="C14157" s="99" t="s">
        <v>6679</v>
      </c>
      <c r="D14157" s="124">
        <v>39144</v>
      </c>
      <c r="E14157" s="157" t="e">
        <f>VLOOKUP(D14157,'SOAT LIQ'!$A$87:$C$3416,3,FALSE)</f>
        <v>#N/A</v>
      </c>
      <c r="F14157" t="s">
        <v>21631</v>
      </c>
    </row>
    <row r="14158" spans="1:6" x14ac:dyDescent="0.25">
      <c r="A14158" t="s">
        <v>11060</v>
      </c>
      <c r="B14158" s="100" t="s">
        <v>15170</v>
      </c>
      <c r="C14158" s="99" t="s">
        <v>6679</v>
      </c>
      <c r="D14158" s="124">
        <v>39144</v>
      </c>
      <c r="E14158" s="157" t="e">
        <f>VLOOKUP(D14158,'SOAT LIQ'!$A$87:$C$3416,3,FALSE)</f>
        <v>#N/A</v>
      </c>
      <c r="F14158" t="s">
        <v>21631</v>
      </c>
    </row>
    <row r="14159" spans="1:6" x14ac:dyDescent="0.25">
      <c r="A14159" t="s">
        <v>11209</v>
      </c>
      <c r="B14159" s="100" t="s">
        <v>15170</v>
      </c>
      <c r="C14159" s="99" t="s">
        <v>6679</v>
      </c>
      <c r="D14159" s="124">
        <v>39144</v>
      </c>
      <c r="E14159" s="157" t="e">
        <f>VLOOKUP(D14159,'SOAT LIQ'!$A$87:$C$3416,3,FALSE)</f>
        <v>#N/A</v>
      </c>
      <c r="F14159" t="s">
        <v>21631</v>
      </c>
    </row>
    <row r="14160" spans="1:6" x14ac:dyDescent="0.25">
      <c r="A14160" t="s">
        <v>4085</v>
      </c>
      <c r="B14160" s="100" t="s">
        <v>15170</v>
      </c>
      <c r="C14160" s="99" t="s">
        <v>6679</v>
      </c>
      <c r="D14160" s="124">
        <v>39144</v>
      </c>
      <c r="E14160" s="157" t="e">
        <f>VLOOKUP(D14160,'SOAT LIQ'!$A$87:$C$3416,3,FALSE)</f>
        <v>#N/A</v>
      </c>
      <c r="F14160" t="s">
        <v>21631</v>
      </c>
    </row>
    <row r="14161" spans="1:6" x14ac:dyDescent="0.25">
      <c r="A14161" t="s">
        <v>5704</v>
      </c>
      <c r="B14161" s="100" t="s">
        <v>15170</v>
      </c>
      <c r="C14161" s="99" t="s">
        <v>6679</v>
      </c>
      <c r="D14161" s="124">
        <v>39144</v>
      </c>
      <c r="E14161" s="157" t="e">
        <f>VLOOKUP(D14161,'SOAT LIQ'!$A$87:$C$3416,3,FALSE)</f>
        <v>#N/A</v>
      </c>
      <c r="F14161" t="s">
        <v>21631</v>
      </c>
    </row>
    <row r="14162" spans="1:6" x14ac:dyDescent="0.25">
      <c r="A14162" t="s">
        <v>14242</v>
      </c>
      <c r="B14162" s="100" t="s">
        <v>15170</v>
      </c>
      <c r="C14162" s="99" t="s">
        <v>6679</v>
      </c>
      <c r="D14162" s="124">
        <v>39144</v>
      </c>
      <c r="E14162" s="157" t="e">
        <f>VLOOKUP(D14162,'SOAT LIQ'!$A$87:$C$3416,3,FALSE)</f>
        <v>#N/A</v>
      </c>
      <c r="F14162" t="s">
        <v>21631</v>
      </c>
    </row>
    <row r="14163" spans="1:6" x14ac:dyDescent="0.25">
      <c r="A14163" t="s">
        <v>15003</v>
      </c>
      <c r="B14163" s="100" t="s">
        <v>15171</v>
      </c>
      <c r="C14163" s="99" t="s">
        <v>6679</v>
      </c>
      <c r="D14163" s="124">
        <v>39143</v>
      </c>
      <c r="E14163" s="157" t="e">
        <f>VLOOKUP(D14163,'SOAT LIQ'!$A$87:$C$3416,3,FALSE)</f>
        <v>#N/A</v>
      </c>
      <c r="F14163" t="s">
        <v>21631</v>
      </c>
    </row>
    <row r="14164" spans="1:6" x14ac:dyDescent="0.25">
      <c r="A14164" t="s">
        <v>13930</v>
      </c>
      <c r="B14164" s="100" t="s">
        <v>15171</v>
      </c>
      <c r="C14164" s="99" t="s">
        <v>6679</v>
      </c>
      <c r="D14164" s="124">
        <v>39143</v>
      </c>
      <c r="E14164" s="157" t="e">
        <f>VLOOKUP(D14164,'SOAT LIQ'!$A$87:$C$3416,3,FALSE)</f>
        <v>#N/A</v>
      </c>
      <c r="F14164" t="s">
        <v>21631</v>
      </c>
    </row>
    <row r="14165" spans="1:6" x14ac:dyDescent="0.25">
      <c r="A14165" t="s">
        <v>5031</v>
      </c>
      <c r="B14165" s="100" t="s">
        <v>15172</v>
      </c>
      <c r="C14165" s="99" t="s">
        <v>6679</v>
      </c>
      <c r="D14165" s="124">
        <v>36100</v>
      </c>
      <c r="E14165" s="157" t="e">
        <f>VLOOKUP(D14165,'SOAT LIQ'!$A$87:$C$3416,3,FALSE)</f>
        <v>#N/A</v>
      </c>
      <c r="F14165" t="s">
        <v>21631</v>
      </c>
    </row>
    <row r="14166" spans="1:6" x14ac:dyDescent="0.25">
      <c r="A14166" t="s">
        <v>13930</v>
      </c>
      <c r="B14166" s="100" t="s">
        <v>15172</v>
      </c>
      <c r="C14166" s="99" t="s">
        <v>6679</v>
      </c>
      <c r="D14166" s="124">
        <v>36100</v>
      </c>
      <c r="E14166" s="157" t="e">
        <f>VLOOKUP(D14166,'SOAT LIQ'!$A$87:$C$3416,3,FALSE)</f>
        <v>#N/A</v>
      </c>
      <c r="F14166" t="s">
        <v>21631</v>
      </c>
    </row>
    <row r="14167" spans="1:6" x14ac:dyDescent="0.25">
      <c r="A14167" t="s">
        <v>5032</v>
      </c>
      <c r="B14167" s="100" t="s">
        <v>15173</v>
      </c>
      <c r="C14167" s="99" t="s">
        <v>6679</v>
      </c>
      <c r="D14167" s="124">
        <v>36100</v>
      </c>
      <c r="E14167" s="157" t="e">
        <f>VLOOKUP(D14167,'SOAT LIQ'!$A$87:$C$3416,3,FALSE)</f>
        <v>#N/A</v>
      </c>
      <c r="F14167" t="s">
        <v>21631</v>
      </c>
    </row>
    <row r="14168" spans="1:6" x14ac:dyDescent="0.25">
      <c r="A14168" t="s">
        <v>7033</v>
      </c>
      <c r="B14168" s="100" t="s">
        <v>15174</v>
      </c>
      <c r="C14168" s="99" t="s">
        <v>6679</v>
      </c>
      <c r="D14168" s="124">
        <v>36100</v>
      </c>
      <c r="E14168" s="157" t="e">
        <f>VLOOKUP(D14168,'SOAT LIQ'!$A$87:$C$3416,3,FALSE)</f>
        <v>#N/A</v>
      </c>
      <c r="F14168" t="s">
        <v>21631</v>
      </c>
    </row>
    <row r="14169" spans="1:6" x14ac:dyDescent="0.25">
      <c r="A14169" t="s">
        <v>5031</v>
      </c>
      <c r="B14169" s="100" t="s">
        <v>15174</v>
      </c>
      <c r="C14169" s="99" t="s">
        <v>6679</v>
      </c>
      <c r="D14169" s="124">
        <v>36100</v>
      </c>
      <c r="E14169" s="157" t="e">
        <f>VLOOKUP(D14169,'SOAT LIQ'!$A$87:$C$3416,3,FALSE)</f>
        <v>#N/A</v>
      </c>
      <c r="F14169" t="s">
        <v>21631</v>
      </c>
    </row>
    <row r="14170" spans="1:6" x14ac:dyDescent="0.25">
      <c r="A14170" t="s">
        <v>4249</v>
      </c>
      <c r="B14170" s="100" t="s">
        <v>15175</v>
      </c>
      <c r="C14170" s="99" t="s">
        <v>6679</v>
      </c>
      <c r="D14170" s="124">
        <v>36100</v>
      </c>
      <c r="E14170" s="157" t="e">
        <f>VLOOKUP(D14170,'SOAT LIQ'!$A$87:$C$3416,3,FALSE)</f>
        <v>#N/A</v>
      </c>
      <c r="F14170" t="s">
        <v>21631</v>
      </c>
    </row>
    <row r="14171" spans="1:6" x14ac:dyDescent="0.25">
      <c r="A14171" t="s">
        <v>5033</v>
      </c>
      <c r="B14171" s="100" t="s">
        <v>15176</v>
      </c>
      <c r="C14171" s="99" t="s">
        <v>6679</v>
      </c>
      <c r="D14171" s="124">
        <v>36100</v>
      </c>
      <c r="E14171" s="157" t="e">
        <f>VLOOKUP(D14171,'SOAT LIQ'!$A$87:$C$3416,3,FALSE)</f>
        <v>#N/A</v>
      </c>
      <c r="F14171" t="s">
        <v>21631</v>
      </c>
    </row>
    <row r="14172" spans="1:6" x14ac:dyDescent="0.25">
      <c r="A14172" t="s">
        <v>7102</v>
      </c>
      <c r="B14172" s="100" t="s">
        <v>15177</v>
      </c>
      <c r="C14172" s="99" t="s">
        <v>6679</v>
      </c>
      <c r="D14172" s="124">
        <v>36511</v>
      </c>
      <c r="E14172" s="157" t="e">
        <f>VLOOKUP(D14172,'SOAT LIQ'!$A$87:$C$3416,3,FALSE)</f>
        <v>#N/A</v>
      </c>
      <c r="F14172" t="s">
        <v>21631</v>
      </c>
    </row>
    <row r="14173" spans="1:6" x14ac:dyDescent="0.25">
      <c r="A14173" t="s">
        <v>5809</v>
      </c>
      <c r="B14173" s="100" t="s">
        <v>15178</v>
      </c>
      <c r="C14173" s="99" t="s">
        <v>6679</v>
      </c>
      <c r="D14173" s="124">
        <v>36100</v>
      </c>
      <c r="E14173" s="157" t="e">
        <f>VLOOKUP(D14173,'SOAT LIQ'!$A$87:$C$3416,3,FALSE)</f>
        <v>#N/A</v>
      </c>
      <c r="F14173" t="s">
        <v>21631</v>
      </c>
    </row>
    <row r="14174" spans="1:6" x14ac:dyDescent="0.25">
      <c r="A14174" t="s">
        <v>5809</v>
      </c>
      <c r="B14174" s="100" t="s">
        <v>15178</v>
      </c>
      <c r="C14174" s="99" t="s">
        <v>6679</v>
      </c>
      <c r="D14174" s="124">
        <v>36100</v>
      </c>
      <c r="E14174" s="157" t="e">
        <f>VLOOKUP(D14174,'SOAT LIQ'!$A$87:$C$3416,3,FALSE)</f>
        <v>#N/A</v>
      </c>
      <c r="F14174" t="s">
        <v>21631</v>
      </c>
    </row>
    <row r="14175" spans="1:6" x14ac:dyDescent="0.25">
      <c r="A14175" t="s">
        <v>6918</v>
      </c>
      <c r="B14175" s="100" t="s">
        <v>15179</v>
      </c>
      <c r="C14175" s="99" t="s">
        <v>6679</v>
      </c>
      <c r="D14175" s="124">
        <v>36100</v>
      </c>
      <c r="E14175" s="157" t="e">
        <f>VLOOKUP(D14175,'SOAT LIQ'!$A$87:$C$3416,3,FALSE)</f>
        <v>#N/A</v>
      </c>
      <c r="F14175" t="s">
        <v>21631</v>
      </c>
    </row>
    <row r="14176" spans="1:6" x14ac:dyDescent="0.25">
      <c r="A14176" t="s">
        <v>8282</v>
      </c>
      <c r="B14176" s="100" t="s">
        <v>15180</v>
      </c>
      <c r="C14176" s="99" t="s">
        <v>6679</v>
      </c>
      <c r="D14176" s="124">
        <v>39143</v>
      </c>
      <c r="E14176" s="157" t="e">
        <f>VLOOKUP(D14176,'SOAT LIQ'!$A$87:$C$3416,3,FALSE)</f>
        <v>#N/A</v>
      </c>
      <c r="F14176" t="s">
        <v>21631</v>
      </c>
    </row>
    <row r="14177" spans="1:6" x14ac:dyDescent="0.25">
      <c r="A14177" t="s">
        <v>13930</v>
      </c>
      <c r="B14177" s="100" t="s">
        <v>15180</v>
      </c>
      <c r="C14177" s="99" t="s">
        <v>6679</v>
      </c>
      <c r="D14177" s="124">
        <v>39143</v>
      </c>
      <c r="E14177" s="157" t="e">
        <f>VLOOKUP(D14177,'SOAT LIQ'!$A$87:$C$3416,3,FALSE)</f>
        <v>#N/A</v>
      </c>
      <c r="F14177" t="s">
        <v>21631</v>
      </c>
    </row>
    <row r="14178" spans="1:6" x14ac:dyDescent="0.25">
      <c r="A14178" t="s">
        <v>5713</v>
      </c>
      <c r="B14178" s="100" t="s">
        <v>15181</v>
      </c>
      <c r="C14178" s="99" t="s">
        <v>6679</v>
      </c>
      <c r="D14178" s="124">
        <v>39143</v>
      </c>
      <c r="E14178" s="157" t="e">
        <f>VLOOKUP(D14178,'SOAT LIQ'!$A$87:$C$3416,3,FALSE)</f>
        <v>#N/A</v>
      </c>
      <c r="F14178" t="s">
        <v>21631</v>
      </c>
    </row>
    <row r="14179" spans="1:6" x14ac:dyDescent="0.25">
      <c r="A14179" t="s">
        <v>5508</v>
      </c>
      <c r="B14179" s="100" t="s">
        <v>15182</v>
      </c>
      <c r="C14179" s="99" t="s">
        <v>6679</v>
      </c>
      <c r="D14179" s="124">
        <v>39143</v>
      </c>
      <c r="E14179" s="157" t="e">
        <f>VLOOKUP(D14179,'SOAT LIQ'!$A$87:$C$3416,3,FALSE)</f>
        <v>#N/A</v>
      </c>
      <c r="F14179" t="s">
        <v>21631</v>
      </c>
    </row>
    <row r="14180" spans="1:6" x14ac:dyDescent="0.25">
      <c r="A14180" t="s">
        <v>14241</v>
      </c>
      <c r="B14180" s="100" t="s">
        <v>15182</v>
      </c>
      <c r="C14180" s="99" t="s">
        <v>6679</v>
      </c>
      <c r="D14180" s="124">
        <v>39143</v>
      </c>
      <c r="E14180" s="157" t="e">
        <f>VLOOKUP(D14180,'SOAT LIQ'!$A$87:$C$3416,3,FALSE)</f>
        <v>#N/A</v>
      </c>
      <c r="F14180" t="s">
        <v>21631</v>
      </c>
    </row>
    <row r="14181" spans="1:6" x14ac:dyDescent="0.25">
      <c r="A14181" t="s">
        <v>15017</v>
      </c>
      <c r="B14181" s="100" t="s">
        <v>15182</v>
      </c>
      <c r="C14181" s="99" t="s">
        <v>6679</v>
      </c>
      <c r="D14181" s="124">
        <v>39143</v>
      </c>
      <c r="E14181" s="157" t="e">
        <f>VLOOKUP(D14181,'SOAT LIQ'!$A$87:$C$3416,3,FALSE)</f>
        <v>#N/A</v>
      </c>
      <c r="F14181" t="s">
        <v>21631</v>
      </c>
    </row>
    <row r="14182" spans="1:6" x14ac:dyDescent="0.25">
      <c r="A14182" t="s">
        <v>5713</v>
      </c>
      <c r="B14182" s="100" t="s">
        <v>15182</v>
      </c>
      <c r="C14182" s="99" t="s">
        <v>6679</v>
      </c>
      <c r="D14182" s="124">
        <v>39143</v>
      </c>
      <c r="E14182" s="157" t="e">
        <f>VLOOKUP(D14182,'SOAT LIQ'!$A$87:$C$3416,3,FALSE)</f>
        <v>#N/A</v>
      </c>
      <c r="F14182" t="s">
        <v>21631</v>
      </c>
    </row>
    <row r="14183" spans="1:6" x14ac:dyDescent="0.25">
      <c r="A14183" t="s">
        <v>14241</v>
      </c>
      <c r="B14183" s="100" t="s">
        <v>15183</v>
      </c>
      <c r="C14183" s="99" t="s">
        <v>6679</v>
      </c>
      <c r="D14183" s="124">
        <v>39143</v>
      </c>
      <c r="E14183" s="157" t="e">
        <f>VLOOKUP(D14183,'SOAT LIQ'!$A$87:$C$3416,3,FALSE)</f>
        <v>#N/A</v>
      </c>
      <c r="F14183" t="s">
        <v>21631</v>
      </c>
    </row>
    <row r="14184" spans="1:6" x14ac:dyDescent="0.25">
      <c r="A14184" t="s">
        <v>15017</v>
      </c>
      <c r="B14184" s="100" t="s">
        <v>15184</v>
      </c>
      <c r="C14184" s="99" t="s">
        <v>6679</v>
      </c>
      <c r="D14184" s="124">
        <v>39143</v>
      </c>
      <c r="E14184" s="157" t="e">
        <f>VLOOKUP(D14184,'SOAT LIQ'!$A$87:$C$3416,3,FALSE)</f>
        <v>#N/A</v>
      </c>
      <c r="F14184" t="s">
        <v>21631</v>
      </c>
    </row>
    <row r="14185" spans="1:6" x14ac:dyDescent="0.25">
      <c r="A14185" t="s">
        <v>5508</v>
      </c>
      <c r="B14185" s="100" t="s">
        <v>15185</v>
      </c>
      <c r="C14185" s="99" t="s">
        <v>6679</v>
      </c>
      <c r="D14185" s="124">
        <v>39143</v>
      </c>
      <c r="E14185" s="157" t="e">
        <f>VLOOKUP(D14185,'SOAT LIQ'!$A$87:$C$3416,3,FALSE)</f>
        <v>#N/A</v>
      </c>
      <c r="F14185" t="s">
        <v>21631</v>
      </c>
    </row>
    <row r="14186" spans="1:6" x14ac:dyDescent="0.25">
      <c r="A14186" t="s">
        <v>5748</v>
      </c>
      <c r="B14186" s="100" t="s">
        <v>15186</v>
      </c>
      <c r="C14186" s="99" t="s">
        <v>6679</v>
      </c>
      <c r="D14186" s="124">
        <v>39143</v>
      </c>
      <c r="E14186" s="157" t="e">
        <f>VLOOKUP(D14186,'SOAT LIQ'!$A$87:$C$3416,3,FALSE)</f>
        <v>#N/A</v>
      </c>
      <c r="F14186" t="s">
        <v>21631</v>
      </c>
    </row>
    <row r="14187" spans="1:6" x14ac:dyDescent="0.25">
      <c r="A14187" t="s">
        <v>8469</v>
      </c>
      <c r="B14187" s="100" t="s">
        <v>15187</v>
      </c>
      <c r="C14187" s="99" t="s">
        <v>6679</v>
      </c>
      <c r="D14187" s="124">
        <v>39143</v>
      </c>
      <c r="E14187" s="157" t="e">
        <f>VLOOKUP(D14187,'SOAT LIQ'!$A$87:$C$3416,3,FALSE)</f>
        <v>#N/A</v>
      </c>
      <c r="F14187" t="s">
        <v>21631</v>
      </c>
    </row>
    <row r="14188" spans="1:6" x14ac:dyDescent="0.25">
      <c r="A14188" t="s">
        <v>5936</v>
      </c>
      <c r="B14188" s="100" t="s">
        <v>15188</v>
      </c>
      <c r="C14188" s="99" t="s">
        <v>6679</v>
      </c>
      <c r="D14188" s="124">
        <v>39143</v>
      </c>
      <c r="E14188" s="157" t="e">
        <f>VLOOKUP(D14188,'SOAT LIQ'!$A$87:$C$3416,3,FALSE)</f>
        <v>#N/A</v>
      </c>
      <c r="F14188" t="s">
        <v>21631</v>
      </c>
    </row>
    <row r="14189" spans="1:6" x14ac:dyDescent="0.25">
      <c r="A14189" t="s">
        <v>6023</v>
      </c>
      <c r="B14189" s="100" t="s">
        <v>15189</v>
      </c>
      <c r="C14189" s="99" t="s">
        <v>6679</v>
      </c>
      <c r="D14189" s="124">
        <v>39143</v>
      </c>
      <c r="E14189" s="157" t="e">
        <f>VLOOKUP(D14189,'SOAT LIQ'!$A$87:$C$3416,3,FALSE)</f>
        <v>#N/A</v>
      </c>
      <c r="F14189" t="s">
        <v>21631</v>
      </c>
    </row>
    <row r="14190" spans="1:6" x14ac:dyDescent="0.25">
      <c r="A14190" t="s">
        <v>4339</v>
      </c>
      <c r="B14190" s="100" t="s">
        <v>15190</v>
      </c>
      <c r="C14190" s="99" t="s">
        <v>6679</v>
      </c>
      <c r="D14190" s="124">
        <v>39143</v>
      </c>
      <c r="E14190" s="157" t="e">
        <f>VLOOKUP(D14190,'SOAT LIQ'!$A$87:$C$3416,3,FALSE)</f>
        <v>#N/A</v>
      </c>
      <c r="F14190" t="s">
        <v>21631</v>
      </c>
    </row>
    <row r="14191" spans="1:6" x14ac:dyDescent="0.25">
      <c r="A14191" t="s">
        <v>5809</v>
      </c>
      <c r="B14191" s="100" t="s">
        <v>15191</v>
      </c>
      <c r="C14191" s="99" t="s">
        <v>6679</v>
      </c>
      <c r="D14191" s="124">
        <v>39143</v>
      </c>
      <c r="E14191" s="157" t="e">
        <f>VLOOKUP(D14191,'SOAT LIQ'!$A$87:$C$3416,3,FALSE)</f>
        <v>#N/A</v>
      </c>
      <c r="F14191" t="s">
        <v>21631</v>
      </c>
    </row>
    <row r="14192" spans="1:6" x14ac:dyDescent="0.25">
      <c r="A14192" t="s">
        <v>5922</v>
      </c>
      <c r="B14192" s="100" t="s">
        <v>15192</v>
      </c>
      <c r="C14192" s="99" t="s">
        <v>6679</v>
      </c>
      <c r="D14192" s="124">
        <v>39143</v>
      </c>
      <c r="E14192" s="157" t="e">
        <f>VLOOKUP(D14192,'SOAT LIQ'!$A$87:$C$3416,3,FALSE)</f>
        <v>#N/A</v>
      </c>
      <c r="F14192" t="s">
        <v>21631</v>
      </c>
    </row>
    <row r="14193" spans="1:6" x14ac:dyDescent="0.25">
      <c r="A14193" t="s">
        <v>5750</v>
      </c>
      <c r="B14193" s="100" t="s">
        <v>15193</v>
      </c>
      <c r="C14193" s="99" t="s">
        <v>6679</v>
      </c>
      <c r="D14193" s="124">
        <v>39143</v>
      </c>
      <c r="E14193" s="157" t="e">
        <f>VLOOKUP(D14193,'SOAT LIQ'!$A$87:$C$3416,3,FALSE)</f>
        <v>#N/A</v>
      </c>
      <c r="F14193" t="s">
        <v>21631</v>
      </c>
    </row>
    <row r="14194" spans="1:6" x14ac:dyDescent="0.25">
      <c r="A14194" t="s">
        <v>5773</v>
      </c>
      <c r="B14194" s="100" t="s">
        <v>15194</v>
      </c>
      <c r="C14194" s="99" t="s">
        <v>6679</v>
      </c>
      <c r="D14194" s="124">
        <v>39143</v>
      </c>
      <c r="E14194" s="157" t="e">
        <f>VLOOKUP(D14194,'SOAT LIQ'!$A$87:$C$3416,3,FALSE)</f>
        <v>#N/A</v>
      </c>
      <c r="F14194" t="s">
        <v>21631</v>
      </c>
    </row>
    <row r="14195" spans="1:6" x14ac:dyDescent="0.25">
      <c r="A14195" t="s">
        <v>8411</v>
      </c>
      <c r="B14195" s="100" t="s">
        <v>15195</v>
      </c>
      <c r="C14195" s="99" t="s">
        <v>6679</v>
      </c>
      <c r="D14195" s="124">
        <v>39143</v>
      </c>
      <c r="E14195" s="157" t="e">
        <f>VLOOKUP(D14195,'SOAT LIQ'!$A$87:$C$3416,3,FALSE)</f>
        <v>#N/A</v>
      </c>
      <c r="F14195" t="s">
        <v>21631</v>
      </c>
    </row>
    <row r="14196" spans="1:6" x14ac:dyDescent="0.25">
      <c r="A14196" t="s">
        <v>9312</v>
      </c>
      <c r="B14196" s="100" t="s">
        <v>15196</v>
      </c>
      <c r="C14196" s="99" t="s">
        <v>6679</v>
      </c>
      <c r="D14196" s="124">
        <v>39143</v>
      </c>
      <c r="E14196" s="157" t="e">
        <f>VLOOKUP(D14196,'SOAT LIQ'!$A$87:$C$3416,3,FALSE)</f>
        <v>#N/A</v>
      </c>
      <c r="F14196" t="s">
        <v>21631</v>
      </c>
    </row>
    <row r="14197" spans="1:6" x14ac:dyDescent="0.25">
      <c r="A14197" t="s">
        <v>11060</v>
      </c>
      <c r="B14197" s="100" t="s">
        <v>15197</v>
      </c>
      <c r="C14197" s="99" t="s">
        <v>6679</v>
      </c>
      <c r="D14197" s="124">
        <v>39143</v>
      </c>
      <c r="E14197" s="157" t="e">
        <f>VLOOKUP(D14197,'SOAT LIQ'!$A$87:$C$3416,3,FALSE)</f>
        <v>#N/A</v>
      </c>
      <c r="F14197" t="s">
        <v>21631</v>
      </c>
    </row>
    <row r="14198" spans="1:6" x14ac:dyDescent="0.25">
      <c r="A14198" t="s">
        <v>5704</v>
      </c>
      <c r="B14198" s="100" t="s">
        <v>15198</v>
      </c>
      <c r="C14198" s="99" t="s">
        <v>6679</v>
      </c>
      <c r="D14198" s="124">
        <v>39143</v>
      </c>
      <c r="E14198" s="157" t="e">
        <f>VLOOKUP(D14198,'SOAT LIQ'!$A$87:$C$3416,3,FALSE)</f>
        <v>#N/A</v>
      </c>
      <c r="F14198" t="s">
        <v>21631</v>
      </c>
    </row>
    <row r="14199" spans="1:6" x14ac:dyDescent="0.25">
      <c r="A14199" t="s">
        <v>15033</v>
      </c>
      <c r="B14199" s="100" t="s">
        <v>15199</v>
      </c>
      <c r="C14199" s="99" t="s">
        <v>6679</v>
      </c>
      <c r="D14199" s="124">
        <v>39143</v>
      </c>
      <c r="E14199" s="157" t="e">
        <f>VLOOKUP(D14199,'SOAT LIQ'!$A$87:$C$3416,3,FALSE)</f>
        <v>#N/A</v>
      </c>
      <c r="F14199" t="s">
        <v>21631</v>
      </c>
    </row>
    <row r="14200" spans="1:6" x14ac:dyDescent="0.25">
      <c r="A14200" t="s">
        <v>15033</v>
      </c>
      <c r="B14200" s="100" t="s">
        <v>15200</v>
      </c>
      <c r="C14200" s="99" t="s">
        <v>6679</v>
      </c>
      <c r="D14200" s="124">
        <v>39143</v>
      </c>
      <c r="E14200" s="157" t="e">
        <f>VLOOKUP(D14200,'SOAT LIQ'!$A$87:$C$3416,3,FALSE)</f>
        <v>#N/A</v>
      </c>
      <c r="F14200" t="s">
        <v>21631</v>
      </c>
    </row>
    <row r="14201" spans="1:6" x14ac:dyDescent="0.25">
      <c r="A14201" t="s">
        <v>13932</v>
      </c>
      <c r="B14201" s="100" t="s">
        <v>15200</v>
      </c>
      <c r="C14201" s="99" t="s">
        <v>6679</v>
      </c>
      <c r="D14201" s="124">
        <v>39143</v>
      </c>
      <c r="E14201" s="157" t="e">
        <f>VLOOKUP(D14201,'SOAT LIQ'!$A$87:$C$3416,3,FALSE)</f>
        <v>#N/A</v>
      </c>
      <c r="F14201" t="s">
        <v>21631</v>
      </c>
    </row>
    <row r="14202" spans="1:6" x14ac:dyDescent="0.25">
      <c r="A14202" t="s">
        <v>13930</v>
      </c>
      <c r="B14202" s="100" t="s">
        <v>15200</v>
      </c>
      <c r="C14202" s="99" t="s">
        <v>6679</v>
      </c>
      <c r="D14202" s="124">
        <v>39143</v>
      </c>
      <c r="E14202" s="157" t="e">
        <f>VLOOKUP(D14202,'SOAT LIQ'!$A$87:$C$3416,3,FALSE)</f>
        <v>#N/A</v>
      </c>
      <c r="F14202" t="s">
        <v>21631</v>
      </c>
    </row>
    <row r="14203" spans="1:6" x14ac:dyDescent="0.25">
      <c r="A14203" t="s">
        <v>4271</v>
      </c>
      <c r="B14203" s="100" t="s">
        <v>15201</v>
      </c>
      <c r="C14203" s="99" t="s">
        <v>6679</v>
      </c>
      <c r="D14203" s="124">
        <v>39143</v>
      </c>
      <c r="E14203" s="157" t="e">
        <f>VLOOKUP(D14203,'SOAT LIQ'!$A$87:$C$3416,3,FALSE)</f>
        <v>#N/A</v>
      </c>
      <c r="F14203" t="s">
        <v>21631</v>
      </c>
    </row>
    <row r="14204" spans="1:6" x14ac:dyDescent="0.25">
      <c r="A14204" t="s">
        <v>4271</v>
      </c>
      <c r="B14204" s="100" t="s">
        <v>15202</v>
      </c>
      <c r="C14204" s="99" t="s">
        <v>6679</v>
      </c>
      <c r="D14204" s="124">
        <v>39143</v>
      </c>
      <c r="E14204" s="157" t="e">
        <f>VLOOKUP(D14204,'SOAT LIQ'!$A$87:$C$3416,3,FALSE)</f>
        <v>#N/A</v>
      </c>
      <c r="F14204" t="s">
        <v>21631</v>
      </c>
    </row>
    <row r="14205" spans="1:6" x14ac:dyDescent="0.25">
      <c r="A14205" t="s">
        <v>13932</v>
      </c>
      <c r="B14205" s="100" t="s">
        <v>15202</v>
      </c>
      <c r="C14205" s="99" t="s">
        <v>6679</v>
      </c>
      <c r="D14205" s="124">
        <v>39143</v>
      </c>
      <c r="E14205" s="157" t="e">
        <f>VLOOKUP(D14205,'SOAT LIQ'!$A$87:$C$3416,3,FALSE)</f>
        <v>#N/A</v>
      </c>
      <c r="F14205" t="s">
        <v>21631</v>
      </c>
    </row>
    <row r="14206" spans="1:6" x14ac:dyDescent="0.25">
      <c r="A14206" t="s">
        <v>15038</v>
      </c>
      <c r="B14206" s="100" t="s">
        <v>15203</v>
      </c>
      <c r="C14206" s="99" t="s">
        <v>6679</v>
      </c>
      <c r="D14206" s="124">
        <v>39143</v>
      </c>
      <c r="E14206" s="157" t="e">
        <f>VLOOKUP(D14206,'SOAT LIQ'!$A$87:$C$3416,3,FALSE)</f>
        <v>#N/A</v>
      </c>
      <c r="F14206" t="s">
        <v>21631</v>
      </c>
    </row>
    <row r="14207" spans="1:6" x14ac:dyDescent="0.25">
      <c r="A14207" t="s">
        <v>15040</v>
      </c>
      <c r="B14207" s="100" t="s">
        <v>15204</v>
      </c>
      <c r="C14207" s="99" t="s">
        <v>6679</v>
      </c>
      <c r="D14207" s="124">
        <v>39143</v>
      </c>
      <c r="E14207" s="157" t="e">
        <f>VLOOKUP(D14207,'SOAT LIQ'!$A$87:$C$3416,3,FALSE)</f>
        <v>#N/A</v>
      </c>
      <c r="F14207" t="s">
        <v>21631</v>
      </c>
    </row>
    <row r="14208" spans="1:6" x14ac:dyDescent="0.25">
      <c r="A14208" t="s">
        <v>10820</v>
      </c>
      <c r="B14208" s="100" t="s">
        <v>15205</v>
      </c>
      <c r="C14208" s="99" t="s">
        <v>6679</v>
      </c>
      <c r="D14208" s="124">
        <v>39143</v>
      </c>
      <c r="E14208" s="157" t="e">
        <f>VLOOKUP(D14208,'SOAT LIQ'!$A$87:$C$3416,3,FALSE)</f>
        <v>#N/A</v>
      </c>
      <c r="F14208" t="s">
        <v>21631</v>
      </c>
    </row>
    <row r="14209" spans="1:6" x14ac:dyDescent="0.25">
      <c r="A14209" t="s">
        <v>10821</v>
      </c>
      <c r="B14209" s="100" t="s">
        <v>15205</v>
      </c>
      <c r="C14209" s="99" t="s">
        <v>6679</v>
      </c>
      <c r="D14209" s="124">
        <v>39143</v>
      </c>
      <c r="E14209" s="157" t="e">
        <f>VLOOKUP(D14209,'SOAT LIQ'!$A$87:$C$3416,3,FALSE)</f>
        <v>#N/A</v>
      </c>
      <c r="F14209" t="s">
        <v>21631</v>
      </c>
    </row>
    <row r="14210" spans="1:6" x14ac:dyDescent="0.25">
      <c r="A14210" t="s">
        <v>10710</v>
      </c>
      <c r="B14210" s="100" t="s">
        <v>15205</v>
      </c>
      <c r="C14210" s="99" t="s">
        <v>6679</v>
      </c>
      <c r="D14210" s="124">
        <v>39143</v>
      </c>
      <c r="E14210" s="157" t="e">
        <f>VLOOKUP(D14210,'SOAT LIQ'!$A$87:$C$3416,3,FALSE)</f>
        <v>#N/A</v>
      </c>
      <c r="F14210" t="s">
        <v>21631</v>
      </c>
    </row>
    <row r="14211" spans="1:6" x14ac:dyDescent="0.25">
      <c r="A14211" t="s">
        <v>8783</v>
      </c>
      <c r="B14211" s="100" t="s">
        <v>15206</v>
      </c>
      <c r="C14211" s="99" t="s">
        <v>6679</v>
      </c>
      <c r="D14211" s="124">
        <v>39143</v>
      </c>
      <c r="E14211" s="157" t="e">
        <f>VLOOKUP(D14211,'SOAT LIQ'!$A$87:$C$3416,3,FALSE)</f>
        <v>#N/A</v>
      </c>
      <c r="F14211" t="s">
        <v>21631</v>
      </c>
    </row>
    <row r="14212" spans="1:6" x14ac:dyDescent="0.25">
      <c r="A14212" t="s">
        <v>8784</v>
      </c>
      <c r="B14212" s="100" t="s">
        <v>15207</v>
      </c>
      <c r="C14212" s="99" t="s">
        <v>6679</v>
      </c>
      <c r="D14212" s="124">
        <v>39143</v>
      </c>
      <c r="E14212" s="157" t="e">
        <f>VLOOKUP(D14212,'SOAT LIQ'!$A$87:$C$3416,3,FALSE)</f>
        <v>#N/A</v>
      </c>
      <c r="F14212" t="s">
        <v>21631</v>
      </c>
    </row>
    <row r="14213" spans="1:6" x14ac:dyDescent="0.25">
      <c r="A14213" t="s">
        <v>8783</v>
      </c>
      <c r="B14213" s="100" t="s">
        <v>15207</v>
      </c>
      <c r="C14213" s="99" t="s">
        <v>6679</v>
      </c>
      <c r="D14213" s="124">
        <v>39143</v>
      </c>
      <c r="E14213" s="157" t="e">
        <f>VLOOKUP(D14213,'SOAT LIQ'!$A$87:$C$3416,3,FALSE)</f>
        <v>#N/A</v>
      </c>
      <c r="F14213" t="s">
        <v>21631</v>
      </c>
    </row>
    <row r="14214" spans="1:6" x14ac:dyDescent="0.25">
      <c r="A14214" t="s">
        <v>8460</v>
      </c>
      <c r="B14214" s="100" t="s">
        <v>15208</v>
      </c>
      <c r="C14214" s="99" t="s">
        <v>6679</v>
      </c>
      <c r="D14214" s="124">
        <v>39143</v>
      </c>
      <c r="E14214" s="157" t="e">
        <f>VLOOKUP(D14214,'SOAT LIQ'!$A$87:$C$3416,3,FALSE)</f>
        <v>#N/A</v>
      </c>
      <c r="F14214" t="s">
        <v>21631</v>
      </c>
    </row>
    <row r="14215" spans="1:6" x14ac:dyDescent="0.25">
      <c r="A14215" t="s">
        <v>15046</v>
      </c>
      <c r="B14215" s="100" t="s">
        <v>15209</v>
      </c>
      <c r="C14215" s="99" t="s">
        <v>6679</v>
      </c>
      <c r="D14215" s="124">
        <v>39143</v>
      </c>
      <c r="E14215" s="157" t="e">
        <f>VLOOKUP(D14215,'SOAT LIQ'!$A$87:$C$3416,3,FALSE)</f>
        <v>#N/A</v>
      </c>
      <c r="F14215" t="s">
        <v>21631</v>
      </c>
    </row>
    <row r="14216" spans="1:6" x14ac:dyDescent="0.25">
      <c r="A14216" t="s">
        <v>8469</v>
      </c>
      <c r="B14216" s="100" t="s">
        <v>15210</v>
      </c>
      <c r="C14216" s="99" t="s">
        <v>6679</v>
      </c>
      <c r="D14216" s="124">
        <v>39143</v>
      </c>
      <c r="E14216" s="157" t="e">
        <f>VLOOKUP(D14216,'SOAT LIQ'!$A$87:$C$3416,3,FALSE)</f>
        <v>#N/A</v>
      </c>
      <c r="F14216" t="s">
        <v>21631</v>
      </c>
    </row>
    <row r="14217" spans="1:6" x14ac:dyDescent="0.25">
      <c r="A14217" t="s">
        <v>13930</v>
      </c>
      <c r="B14217" s="100" t="s">
        <v>15211</v>
      </c>
      <c r="C14217" s="99" t="s">
        <v>6679</v>
      </c>
      <c r="D14217" s="124">
        <v>39143</v>
      </c>
      <c r="E14217" s="157" t="e">
        <f>VLOOKUP(D14217,'SOAT LIQ'!$A$87:$C$3416,3,FALSE)</f>
        <v>#N/A</v>
      </c>
      <c r="F14217" t="s">
        <v>21631</v>
      </c>
    </row>
    <row r="14218" spans="1:6" x14ac:dyDescent="0.25">
      <c r="A14218" t="s">
        <v>14997</v>
      </c>
      <c r="B14218" s="100" t="s">
        <v>15212</v>
      </c>
      <c r="C14218" s="99" t="s">
        <v>6679</v>
      </c>
      <c r="D14218" s="124">
        <v>39143</v>
      </c>
      <c r="E14218" s="157" t="e">
        <f>VLOOKUP(D14218,'SOAT LIQ'!$A$87:$C$3416,3,FALSE)</f>
        <v>#N/A</v>
      </c>
      <c r="F14218" t="s">
        <v>21631</v>
      </c>
    </row>
    <row r="14219" spans="1:6" x14ac:dyDescent="0.25">
      <c r="A14219" t="s">
        <v>14995</v>
      </c>
      <c r="B14219" s="100" t="s">
        <v>15213</v>
      </c>
      <c r="C14219" s="99" t="s">
        <v>6679</v>
      </c>
      <c r="D14219" s="124">
        <v>39143</v>
      </c>
      <c r="E14219" s="157" t="e">
        <f>VLOOKUP(D14219,'SOAT LIQ'!$A$87:$C$3416,3,FALSE)</f>
        <v>#N/A</v>
      </c>
      <c r="F14219" t="s">
        <v>21631</v>
      </c>
    </row>
    <row r="14220" spans="1:6" x14ac:dyDescent="0.25">
      <c r="A14220" t="s">
        <v>14998</v>
      </c>
      <c r="B14220" s="100" t="s">
        <v>15214</v>
      </c>
      <c r="C14220" s="99" t="s">
        <v>6679</v>
      </c>
      <c r="D14220" s="124">
        <v>39143</v>
      </c>
      <c r="E14220" s="157" t="e">
        <f>VLOOKUP(D14220,'SOAT LIQ'!$A$87:$C$3416,3,FALSE)</f>
        <v>#N/A</v>
      </c>
      <c r="F14220" t="s">
        <v>21631</v>
      </c>
    </row>
    <row r="14221" spans="1:6" x14ac:dyDescent="0.25">
      <c r="A14221" t="s">
        <v>14999</v>
      </c>
      <c r="B14221" s="100" t="s">
        <v>15215</v>
      </c>
      <c r="C14221" s="99" t="s">
        <v>6679</v>
      </c>
      <c r="D14221" s="124">
        <v>39143</v>
      </c>
      <c r="E14221" s="157" t="e">
        <f>VLOOKUP(D14221,'SOAT LIQ'!$A$87:$C$3416,3,FALSE)</f>
        <v>#N/A</v>
      </c>
      <c r="F14221" t="s">
        <v>21631</v>
      </c>
    </row>
    <row r="14222" spans="1:6" x14ac:dyDescent="0.25">
      <c r="A14222" t="s">
        <v>15054</v>
      </c>
      <c r="B14222" s="100" t="s">
        <v>15216</v>
      </c>
      <c r="C14222" s="99" t="s">
        <v>6679</v>
      </c>
      <c r="D14222" s="124">
        <v>39143</v>
      </c>
      <c r="E14222" s="157" t="e">
        <f>VLOOKUP(D14222,'SOAT LIQ'!$A$87:$C$3416,3,FALSE)</f>
        <v>#N/A</v>
      </c>
      <c r="F14222" t="s">
        <v>21631</v>
      </c>
    </row>
    <row r="14223" spans="1:6" x14ac:dyDescent="0.25">
      <c r="A14223" t="s">
        <v>14952</v>
      </c>
      <c r="B14223" s="100" t="s">
        <v>15217</v>
      </c>
      <c r="C14223" s="99" t="s">
        <v>6679</v>
      </c>
      <c r="D14223" s="124">
        <v>39143</v>
      </c>
      <c r="E14223" s="157" t="e">
        <f>VLOOKUP(D14223,'SOAT LIQ'!$A$87:$C$3416,3,FALSE)</f>
        <v>#N/A</v>
      </c>
      <c r="F14223" t="s">
        <v>21631</v>
      </c>
    </row>
    <row r="14224" spans="1:6" x14ac:dyDescent="0.25">
      <c r="A14224" t="s">
        <v>15003</v>
      </c>
      <c r="B14224" s="100" t="s">
        <v>15218</v>
      </c>
      <c r="C14224" s="99" t="s">
        <v>6679</v>
      </c>
      <c r="D14224" s="124">
        <v>39143</v>
      </c>
      <c r="E14224" s="157" t="e">
        <f>VLOOKUP(D14224,'SOAT LIQ'!$A$87:$C$3416,3,FALSE)</f>
        <v>#N/A</v>
      </c>
      <c r="F14224" t="s">
        <v>21631</v>
      </c>
    </row>
    <row r="14225" spans="1:6" x14ac:dyDescent="0.25">
      <c r="A14225" t="s">
        <v>15054</v>
      </c>
      <c r="B14225" s="100" t="s">
        <v>15219</v>
      </c>
      <c r="C14225" s="99" t="s">
        <v>6679</v>
      </c>
      <c r="D14225" s="124">
        <v>39143</v>
      </c>
      <c r="E14225" s="157" t="e">
        <f>VLOOKUP(D14225,'SOAT LIQ'!$A$87:$C$3416,3,FALSE)</f>
        <v>#N/A</v>
      </c>
      <c r="F14225" t="s">
        <v>21631</v>
      </c>
    </row>
    <row r="14226" spans="1:6" x14ac:dyDescent="0.25">
      <c r="A14226" t="s">
        <v>5925</v>
      </c>
      <c r="B14226" s="100" t="s">
        <v>15219</v>
      </c>
      <c r="C14226" s="99" t="s">
        <v>6679</v>
      </c>
      <c r="D14226" s="124">
        <v>39143</v>
      </c>
      <c r="E14226" s="157" t="e">
        <f>VLOOKUP(D14226,'SOAT LIQ'!$A$87:$C$3416,3,FALSE)</f>
        <v>#N/A</v>
      </c>
      <c r="F14226" t="s">
        <v>21631</v>
      </c>
    </row>
    <row r="14227" spans="1:6" x14ac:dyDescent="0.25">
      <c r="A14227" t="s">
        <v>13930</v>
      </c>
      <c r="B14227" s="100" t="s">
        <v>15220</v>
      </c>
      <c r="C14227" s="99" t="s">
        <v>6679</v>
      </c>
      <c r="D14227" s="124">
        <v>39143</v>
      </c>
      <c r="E14227" s="157" t="e">
        <f>VLOOKUP(D14227,'SOAT LIQ'!$A$87:$C$3416,3,FALSE)</f>
        <v>#N/A</v>
      </c>
      <c r="F14227" t="s">
        <v>21631</v>
      </c>
    </row>
    <row r="14228" spans="1:6" x14ac:dyDescent="0.25">
      <c r="A14228" t="s">
        <v>15060</v>
      </c>
      <c r="B14228" s="100" t="s">
        <v>15221</v>
      </c>
      <c r="C14228" s="99" t="s">
        <v>6679</v>
      </c>
      <c r="D14228" s="124">
        <v>39143</v>
      </c>
      <c r="E14228" s="157" t="e">
        <f>VLOOKUP(D14228,'SOAT LIQ'!$A$87:$C$3416,3,FALSE)</f>
        <v>#N/A</v>
      </c>
      <c r="F14228" t="s">
        <v>21631</v>
      </c>
    </row>
    <row r="14229" spans="1:6" x14ac:dyDescent="0.25">
      <c r="A14229" t="s">
        <v>4295</v>
      </c>
      <c r="B14229" s="100" t="s">
        <v>15222</v>
      </c>
      <c r="C14229" s="99" t="s">
        <v>6679</v>
      </c>
      <c r="D14229" s="124">
        <v>39143</v>
      </c>
      <c r="E14229" s="157" t="e">
        <f>VLOOKUP(D14229,'SOAT LIQ'!$A$87:$C$3416,3,FALSE)</f>
        <v>#N/A</v>
      </c>
      <c r="F14229" t="s">
        <v>21631</v>
      </c>
    </row>
    <row r="14230" spans="1:6" x14ac:dyDescent="0.25">
      <c r="A14230" t="s">
        <v>4295</v>
      </c>
      <c r="B14230" s="100" t="s">
        <v>15222</v>
      </c>
      <c r="C14230" s="99" t="s">
        <v>6679</v>
      </c>
      <c r="D14230" s="124">
        <v>39143</v>
      </c>
      <c r="E14230" s="157" t="e">
        <f>VLOOKUP(D14230,'SOAT LIQ'!$A$87:$C$3416,3,FALSE)</f>
        <v>#N/A</v>
      </c>
      <c r="F14230" t="s">
        <v>21631</v>
      </c>
    </row>
    <row r="14231" spans="1:6" x14ac:dyDescent="0.25">
      <c r="A14231" t="s">
        <v>5968</v>
      </c>
      <c r="B14231" s="100" t="s">
        <v>15223</v>
      </c>
      <c r="C14231" s="99" t="s">
        <v>6679</v>
      </c>
      <c r="D14231" s="124">
        <v>39143</v>
      </c>
      <c r="E14231" s="157" t="e">
        <f>VLOOKUP(D14231,'SOAT LIQ'!$A$87:$C$3416,3,FALSE)</f>
        <v>#N/A</v>
      </c>
      <c r="F14231" t="s">
        <v>21631</v>
      </c>
    </row>
    <row r="14232" spans="1:6" x14ac:dyDescent="0.25">
      <c r="A14232" t="s">
        <v>5968</v>
      </c>
      <c r="B14232" s="100" t="s">
        <v>15224</v>
      </c>
      <c r="C14232" s="99" t="s">
        <v>6679</v>
      </c>
      <c r="D14232" s="124">
        <v>39143</v>
      </c>
      <c r="E14232" s="157" t="e">
        <f>VLOOKUP(D14232,'SOAT LIQ'!$A$87:$C$3416,3,FALSE)</f>
        <v>#N/A</v>
      </c>
      <c r="F14232" t="s">
        <v>21631</v>
      </c>
    </row>
    <row r="14233" spans="1:6" x14ac:dyDescent="0.25">
      <c r="A14233" t="s">
        <v>15064</v>
      </c>
      <c r="B14233" s="100" t="s">
        <v>15224</v>
      </c>
      <c r="C14233" s="99" t="s">
        <v>6679</v>
      </c>
      <c r="D14233" s="124">
        <v>39143</v>
      </c>
      <c r="E14233" s="157" t="e">
        <f>VLOOKUP(D14233,'SOAT LIQ'!$A$87:$C$3416,3,FALSE)</f>
        <v>#N/A</v>
      </c>
      <c r="F14233" t="s">
        <v>21631</v>
      </c>
    </row>
    <row r="14234" spans="1:6" x14ac:dyDescent="0.25">
      <c r="A14234" t="s">
        <v>15066</v>
      </c>
      <c r="B14234" s="100" t="s">
        <v>15225</v>
      </c>
      <c r="C14234" s="99" t="s">
        <v>6679</v>
      </c>
      <c r="D14234" s="124">
        <v>39143</v>
      </c>
      <c r="E14234" s="157" t="e">
        <f>VLOOKUP(D14234,'SOAT LIQ'!$A$87:$C$3416,3,FALSE)</f>
        <v>#N/A</v>
      </c>
      <c r="F14234" t="s">
        <v>21631</v>
      </c>
    </row>
    <row r="14235" spans="1:6" x14ac:dyDescent="0.25">
      <c r="A14235" t="s">
        <v>15068</v>
      </c>
      <c r="B14235" s="100" t="s">
        <v>15226</v>
      </c>
      <c r="C14235" s="99" t="s">
        <v>6679</v>
      </c>
      <c r="D14235" s="124">
        <v>39143</v>
      </c>
      <c r="E14235" s="157" t="e">
        <f>VLOOKUP(D14235,'SOAT LIQ'!$A$87:$C$3416,3,FALSE)</f>
        <v>#N/A</v>
      </c>
      <c r="F14235" t="s">
        <v>21631</v>
      </c>
    </row>
    <row r="14236" spans="1:6" x14ac:dyDescent="0.25">
      <c r="A14236" t="s">
        <v>15070</v>
      </c>
      <c r="B14236" s="100" t="s">
        <v>15227</v>
      </c>
      <c r="C14236" s="99" t="s">
        <v>6679</v>
      </c>
      <c r="D14236" s="124">
        <v>39143</v>
      </c>
      <c r="E14236" s="157" t="e">
        <f>VLOOKUP(D14236,'SOAT LIQ'!$A$87:$C$3416,3,FALSE)</f>
        <v>#N/A</v>
      </c>
      <c r="F14236" t="s">
        <v>21631</v>
      </c>
    </row>
    <row r="14237" spans="1:6" x14ac:dyDescent="0.25">
      <c r="A14237" t="s">
        <v>14242</v>
      </c>
      <c r="B14237" s="100" t="s">
        <v>15228</v>
      </c>
      <c r="C14237" s="99" t="s">
        <v>6679</v>
      </c>
      <c r="D14237" s="124">
        <v>39143</v>
      </c>
      <c r="E14237" s="157" t="e">
        <f>VLOOKUP(D14237,'SOAT LIQ'!$A$87:$C$3416,3,FALSE)</f>
        <v>#N/A</v>
      </c>
      <c r="F14237" t="s">
        <v>21631</v>
      </c>
    </row>
    <row r="14238" spans="1:6" x14ac:dyDescent="0.25">
      <c r="A14238" t="s">
        <v>5142</v>
      </c>
      <c r="B14238" s="100" t="s">
        <v>15228</v>
      </c>
      <c r="C14238" s="99" t="s">
        <v>6679</v>
      </c>
      <c r="D14238" s="124">
        <v>39143</v>
      </c>
      <c r="E14238" s="157" t="e">
        <f>VLOOKUP(D14238,'SOAT LIQ'!$A$87:$C$3416,3,FALSE)</f>
        <v>#N/A</v>
      </c>
      <c r="F14238" t="s">
        <v>21631</v>
      </c>
    </row>
    <row r="14239" spans="1:6" x14ac:dyDescent="0.25">
      <c r="A14239" t="s">
        <v>13964</v>
      </c>
      <c r="B14239" s="100" t="s">
        <v>15229</v>
      </c>
      <c r="C14239" s="99" t="s">
        <v>6679</v>
      </c>
      <c r="D14239" s="124">
        <v>39143</v>
      </c>
      <c r="E14239" s="157" t="e">
        <f>VLOOKUP(D14239,'SOAT LIQ'!$A$87:$C$3416,3,FALSE)</f>
        <v>#N/A</v>
      </c>
      <c r="F14239" t="s">
        <v>21631</v>
      </c>
    </row>
    <row r="14240" spans="1:6" x14ac:dyDescent="0.25">
      <c r="A14240" t="s">
        <v>15002</v>
      </c>
      <c r="B14240" s="100" t="s">
        <v>15230</v>
      </c>
      <c r="C14240" s="99" t="s">
        <v>6679</v>
      </c>
      <c r="D14240" s="124">
        <v>39143</v>
      </c>
      <c r="E14240" s="157" t="e">
        <f>VLOOKUP(D14240,'SOAT LIQ'!$A$87:$C$3416,3,FALSE)</f>
        <v>#N/A</v>
      </c>
      <c r="F14240" t="s">
        <v>21631</v>
      </c>
    </row>
    <row r="14241" spans="1:6" x14ac:dyDescent="0.25">
      <c r="A14241" t="s">
        <v>6317</v>
      </c>
      <c r="B14241" s="100" t="s">
        <v>15231</v>
      </c>
      <c r="C14241" s="99" t="s">
        <v>6679</v>
      </c>
      <c r="D14241" s="124">
        <v>39143</v>
      </c>
      <c r="E14241" s="157" t="e">
        <f>VLOOKUP(D14241,'SOAT LIQ'!$A$87:$C$3416,3,FALSE)</f>
        <v>#N/A</v>
      </c>
      <c r="F14241" t="s">
        <v>21631</v>
      </c>
    </row>
    <row r="14242" spans="1:6" x14ac:dyDescent="0.25">
      <c r="A14242" t="s">
        <v>8784</v>
      </c>
      <c r="B14242" s="100" t="s">
        <v>15232</v>
      </c>
      <c r="C14242" s="99" t="s">
        <v>6679</v>
      </c>
      <c r="D14242" s="124">
        <v>39143</v>
      </c>
      <c r="E14242" s="157" t="e">
        <f>VLOOKUP(D14242,'SOAT LIQ'!$A$87:$C$3416,3,FALSE)</f>
        <v>#N/A</v>
      </c>
      <c r="F14242" t="s">
        <v>21631</v>
      </c>
    </row>
    <row r="14243" spans="1:6" x14ac:dyDescent="0.25">
      <c r="A14243" t="s">
        <v>9901</v>
      </c>
      <c r="B14243" s="100" t="s">
        <v>15233</v>
      </c>
      <c r="C14243" s="99" t="s">
        <v>6679</v>
      </c>
      <c r="D14243" s="124">
        <v>39143</v>
      </c>
      <c r="E14243" s="157" t="e">
        <f>VLOOKUP(D14243,'SOAT LIQ'!$A$87:$C$3416,3,FALSE)</f>
        <v>#N/A</v>
      </c>
      <c r="F14243" t="s">
        <v>21631</v>
      </c>
    </row>
    <row r="14244" spans="1:6" x14ac:dyDescent="0.25">
      <c r="A14244" t="s">
        <v>5924</v>
      </c>
      <c r="B14244" s="100" t="s">
        <v>15233</v>
      </c>
      <c r="C14244" s="99" t="s">
        <v>6679</v>
      </c>
      <c r="D14244" s="124">
        <v>39143</v>
      </c>
      <c r="E14244" s="157" t="e">
        <f>VLOOKUP(D14244,'SOAT LIQ'!$A$87:$C$3416,3,FALSE)</f>
        <v>#N/A</v>
      </c>
      <c r="F14244" t="s">
        <v>21631</v>
      </c>
    </row>
    <row r="14245" spans="1:6" x14ac:dyDescent="0.25">
      <c r="A14245" t="s">
        <v>8784</v>
      </c>
      <c r="B14245" s="100" t="s">
        <v>15234</v>
      </c>
      <c r="C14245" s="99" t="s">
        <v>6679</v>
      </c>
      <c r="D14245" s="124">
        <v>39143</v>
      </c>
      <c r="E14245" s="157" t="e">
        <f>VLOOKUP(D14245,'SOAT LIQ'!$A$87:$C$3416,3,FALSE)</f>
        <v>#N/A</v>
      </c>
      <c r="F14245" t="s">
        <v>21631</v>
      </c>
    </row>
    <row r="14246" spans="1:6" x14ac:dyDescent="0.25">
      <c r="A14246" t="s">
        <v>9901</v>
      </c>
      <c r="B14246" s="100" t="s">
        <v>15234</v>
      </c>
      <c r="C14246" s="99" t="s">
        <v>6679</v>
      </c>
      <c r="D14246" s="124">
        <v>39143</v>
      </c>
      <c r="E14246" s="157" t="e">
        <f>VLOOKUP(D14246,'SOAT LIQ'!$A$87:$C$3416,3,FALSE)</f>
        <v>#N/A</v>
      </c>
      <c r="F14246" t="s">
        <v>21631</v>
      </c>
    </row>
    <row r="14247" spans="1:6" x14ac:dyDescent="0.25">
      <c r="A14247" t="s">
        <v>13930</v>
      </c>
      <c r="B14247" s="100" t="s">
        <v>15234</v>
      </c>
      <c r="C14247" s="99" t="s">
        <v>6679</v>
      </c>
      <c r="D14247" s="124">
        <v>39143</v>
      </c>
      <c r="E14247" s="157" t="e">
        <f>VLOOKUP(D14247,'SOAT LIQ'!$A$87:$C$3416,3,FALSE)</f>
        <v>#N/A</v>
      </c>
      <c r="F14247" t="s">
        <v>21631</v>
      </c>
    </row>
    <row r="14248" spans="1:6" x14ac:dyDescent="0.25">
      <c r="A14248" t="s">
        <v>5924</v>
      </c>
      <c r="B14248" s="100" t="s">
        <v>15234</v>
      </c>
      <c r="C14248" s="99" t="s">
        <v>6679</v>
      </c>
      <c r="D14248" s="124">
        <v>39143</v>
      </c>
      <c r="E14248" s="157" t="e">
        <f>VLOOKUP(D14248,'SOAT LIQ'!$A$87:$C$3416,3,FALSE)</f>
        <v>#N/A</v>
      </c>
      <c r="F14248" t="s">
        <v>21631</v>
      </c>
    </row>
    <row r="14249" spans="1:6" x14ac:dyDescent="0.25">
      <c r="A14249" t="s">
        <v>5930</v>
      </c>
      <c r="B14249" s="100" t="s">
        <v>15235</v>
      </c>
      <c r="C14249" s="99" t="s">
        <v>6679</v>
      </c>
      <c r="D14249" s="124">
        <v>39143</v>
      </c>
      <c r="E14249" s="157" t="e">
        <f>VLOOKUP(D14249,'SOAT LIQ'!$A$87:$C$3416,3,FALSE)</f>
        <v>#N/A</v>
      </c>
      <c r="F14249" t="s">
        <v>21631</v>
      </c>
    </row>
    <row r="14250" spans="1:6" x14ac:dyDescent="0.25">
      <c r="A14250" t="s">
        <v>13507</v>
      </c>
      <c r="B14250" s="100" t="s">
        <v>15236</v>
      </c>
      <c r="C14250" s="99" t="s">
        <v>6679</v>
      </c>
      <c r="D14250" s="124">
        <v>39143</v>
      </c>
      <c r="E14250" s="157" t="e">
        <f>VLOOKUP(D14250,'SOAT LIQ'!$A$87:$C$3416,3,FALSE)</f>
        <v>#N/A</v>
      </c>
      <c r="F14250" t="s">
        <v>21631</v>
      </c>
    </row>
    <row r="14251" spans="1:6" x14ac:dyDescent="0.25">
      <c r="A14251" t="s">
        <v>6573</v>
      </c>
      <c r="B14251" s="100" t="s">
        <v>15237</v>
      </c>
      <c r="C14251" s="99" t="s">
        <v>6679</v>
      </c>
      <c r="D14251" s="124">
        <v>39143</v>
      </c>
      <c r="E14251" s="157" t="e">
        <f>VLOOKUP(D14251,'SOAT LIQ'!$A$87:$C$3416,3,FALSE)</f>
        <v>#N/A</v>
      </c>
      <c r="F14251" t="s">
        <v>21631</v>
      </c>
    </row>
    <row r="14252" spans="1:6" x14ac:dyDescent="0.25">
      <c r="A14252" t="s">
        <v>13932</v>
      </c>
      <c r="B14252" s="100" t="s">
        <v>15238</v>
      </c>
      <c r="C14252" s="99" t="s">
        <v>6679</v>
      </c>
      <c r="D14252" s="124">
        <v>39143</v>
      </c>
      <c r="E14252" s="157" t="e">
        <f>VLOOKUP(D14252,'SOAT LIQ'!$A$87:$C$3416,3,FALSE)</f>
        <v>#N/A</v>
      </c>
      <c r="F14252" t="s">
        <v>21631</v>
      </c>
    </row>
    <row r="14253" spans="1:6" x14ac:dyDescent="0.25">
      <c r="A14253" t="s">
        <v>15083</v>
      </c>
      <c r="B14253" s="100" t="s">
        <v>15239</v>
      </c>
      <c r="C14253" s="99" t="s">
        <v>6679</v>
      </c>
      <c r="D14253" s="124">
        <v>39143</v>
      </c>
      <c r="E14253" s="157" t="e">
        <f>VLOOKUP(D14253,'SOAT LIQ'!$A$87:$C$3416,3,FALSE)</f>
        <v>#N/A</v>
      </c>
      <c r="F14253" t="s">
        <v>21631</v>
      </c>
    </row>
    <row r="14254" spans="1:6" x14ac:dyDescent="0.25">
      <c r="A14254" t="s">
        <v>14969</v>
      </c>
      <c r="B14254" s="100" t="s">
        <v>15239</v>
      </c>
      <c r="C14254" s="99" t="s">
        <v>6679</v>
      </c>
      <c r="D14254" s="124">
        <v>39143</v>
      </c>
      <c r="E14254" s="157" t="e">
        <f>VLOOKUP(D14254,'SOAT LIQ'!$A$87:$C$3416,3,FALSE)</f>
        <v>#N/A</v>
      </c>
      <c r="F14254" t="s">
        <v>21631</v>
      </c>
    </row>
    <row r="14255" spans="1:6" x14ac:dyDescent="0.25">
      <c r="A14255" t="s">
        <v>8489</v>
      </c>
      <c r="B14255" s="100" t="s">
        <v>15239</v>
      </c>
      <c r="C14255" s="99" t="s">
        <v>6679</v>
      </c>
      <c r="D14255" s="124">
        <v>39143</v>
      </c>
      <c r="E14255" s="157" t="e">
        <f>VLOOKUP(D14255,'SOAT LIQ'!$A$87:$C$3416,3,FALSE)</f>
        <v>#N/A</v>
      </c>
      <c r="F14255" t="s">
        <v>21631</v>
      </c>
    </row>
    <row r="14256" spans="1:6" x14ac:dyDescent="0.25">
      <c r="A14256" t="s">
        <v>15083</v>
      </c>
      <c r="B14256" s="100" t="s">
        <v>15240</v>
      </c>
      <c r="C14256" s="99" t="s">
        <v>6679</v>
      </c>
      <c r="D14256" s="124">
        <v>39143</v>
      </c>
      <c r="E14256" s="157" t="e">
        <f>VLOOKUP(D14256,'SOAT LIQ'!$A$87:$C$3416,3,FALSE)</f>
        <v>#N/A</v>
      </c>
      <c r="F14256" t="s">
        <v>21631</v>
      </c>
    </row>
    <row r="14257" spans="1:6" x14ac:dyDescent="0.25">
      <c r="A14257" t="s">
        <v>13932</v>
      </c>
      <c r="B14257" s="100" t="s">
        <v>15240</v>
      </c>
      <c r="C14257" s="99" t="s">
        <v>6679</v>
      </c>
      <c r="D14257" s="124">
        <v>39143</v>
      </c>
      <c r="E14257" s="157" t="e">
        <f>VLOOKUP(D14257,'SOAT LIQ'!$A$87:$C$3416,3,FALSE)</f>
        <v>#N/A</v>
      </c>
      <c r="F14257" t="s">
        <v>21631</v>
      </c>
    </row>
    <row r="14258" spans="1:6" x14ac:dyDescent="0.25">
      <c r="A14258" t="s">
        <v>14969</v>
      </c>
      <c r="B14258" s="100" t="s">
        <v>15240</v>
      </c>
      <c r="C14258" s="99" t="s">
        <v>6679</v>
      </c>
      <c r="D14258" s="124">
        <v>39143</v>
      </c>
      <c r="E14258" s="157" t="e">
        <f>VLOOKUP(D14258,'SOAT LIQ'!$A$87:$C$3416,3,FALSE)</f>
        <v>#N/A</v>
      </c>
      <c r="F14258" t="s">
        <v>21631</v>
      </c>
    </row>
    <row r="14259" spans="1:6" x14ac:dyDescent="0.25">
      <c r="A14259" t="s">
        <v>6034</v>
      </c>
      <c r="B14259" s="100" t="s">
        <v>15241</v>
      </c>
      <c r="C14259" s="99" t="s">
        <v>6679</v>
      </c>
      <c r="D14259" s="124">
        <v>39143</v>
      </c>
      <c r="E14259" s="157" t="e">
        <f>VLOOKUP(D14259,'SOAT LIQ'!$A$87:$C$3416,3,FALSE)</f>
        <v>#N/A</v>
      </c>
      <c r="F14259" t="s">
        <v>21631</v>
      </c>
    </row>
    <row r="14260" spans="1:6" x14ac:dyDescent="0.25">
      <c r="A14260" t="s">
        <v>13930</v>
      </c>
      <c r="B14260" s="100" t="s">
        <v>15241</v>
      </c>
      <c r="C14260" s="99" t="s">
        <v>6679</v>
      </c>
      <c r="D14260" s="124">
        <v>39143</v>
      </c>
      <c r="E14260" s="157" t="e">
        <f>VLOOKUP(D14260,'SOAT LIQ'!$A$87:$C$3416,3,FALSE)</f>
        <v>#N/A</v>
      </c>
      <c r="F14260" t="s">
        <v>21631</v>
      </c>
    </row>
    <row r="14261" spans="1:6" x14ac:dyDescent="0.25">
      <c r="A14261" t="s">
        <v>3972</v>
      </c>
      <c r="B14261" s="100" t="s">
        <v>15242</v>
      </c>
      <c r="C14261" s="99" t="s">
        <v>6679</v>
      </c>
      <c r="D14261" s="124">
        <v>39143</v>
      </c>
      <c r="E14261" s="157" t="e">
        <f>VLOOKUP(D14261,'SOAT LIQ'!$A$87:$C$3416,3,FALSE)</f>
        <v>#N/A</v>
      </c>
      <c r="F14261" t="s">
        <v>21631</v>
      </c>
    </row>
    <row r="14262" spans="1:6" x14ac:dyDescent="0.25">
      <c r="A14262" t="s">
        <v>13930</v>
      </c>
      <c r="B14262" s="100" t="s">
        <v>15242</v>
      </c>
      <c r="C14262" s="99" t="s">
        <v>6679</v>
      </c>
      <c r="D14262" s="124">
        <v>39143</v>
      </c>
      <c r="E14262" s="157" t="e">
        <f>VLOOKUP(D14262,'SOAT LIQ'!$A$87:$C$3416,3,FALSE)</f>
        <v>#N/A</v>
      </c>
      <c r="F14262" t="s">
        <v>21631</v>
      </c>
    </row>
    <row r="14263" spans="1:6" x14ac:dyDescent="0.25">
      <c r="A14263" t="s">
        <v>11209</v>
      </c>
      <c r="B14263" s="100" t="s">
        <v>15243</v>
      </c>
      <c r="C14263" s="99" t="s">
        <v>6679</v>
      </c>
      <c r="D14263" s="124">
        <v>39143</v>
      </c>
      <c r="E14263" s="157" t="e">
        <f>VLOOKUP(D14263,'SOAT LIQ'!$A$87:$C$3416,3,FALSE)</f>
        <v>#N/A</v>
      </c>
      <c r="F14263" t="s">
        <v>21631</v>
      </c>
    </row>
    <row r="14264" spans="1:6" x14ac:dyDescent="0.25">
      <c r="A14264" t="s">
        <v>11209</v>
      </c>
      <c r="B14264" s="100" t="s">
        <v>15244</v>
      </c>
      <c r="C14264" s="99" t="s">
        <v>6679</v>
      </c>
      <c r="D14264" s="124">
        <v>39143</v>
      </c>
      <c r="E14264" s="157" t="e">
        <f>VLOOKUP(D14264,'SOAT LIQ'!$A$87:$C$3416,3,FALSE)</f>
        <v>#N/A</v>
      </c>
      <c r="F14264" t="s">
        <v>21631</v>
      </c>
    </row>
    <row r="14265" spans="1:6" x14ac:dyDescent="0.25">
      <c r="A14265" t="s">
        <v>13932</v>
      </c>
      <c r="B14265" s="100" t="s">
        <v>15244</v>
      </c>
      <c r="C14265" s="99" t="s">
        <v>6679</v>
      </c>
      <c r="D14265" s="124">
        <v>39143</v>
      </c>
      <c r="E14265" s="157" t="e">
        <f>VLOOKUP(D14265,'SOAT LIQ'!$A$87:$C$3416,3,FALSE)</f>
        <v>#N/A</v>
      </c>
      <c r="F14265" t="s">
        <v>21631</v>
      </c>
    </row>
    <row r="14266" spans="1:6" x14ac:dyDescent="0.25">
      <c r="A14266" t="s">
        <v>13930</v>
      </c>
      <c r="B14266" s="100" t="s">
        <v>15244</v>
      </c>
      <c r="C14266" s="99" t="s">
        <v>6679</v>
      </c>
      <c r="D14266" s="124">
        <v>39143</v>
      </c>
      <c r="E14266" s="157" t="e">
        <f>VLOOKUP(D14266,'SOAT LIQ'!$A$87:$C$3416,3,FALSE)</f>
        <v>#N/A</v>
      </c>
      <c r="F14266" t="s">
        <v>21631</v>
      </c>
    </row>
    <row r="14267" spans="1:6" x14ac:dyDescent="0.25">
      <c r="A14267" t="s">
        <v>15083</v>
      </c>
      <c r="B14267" s="100" t="s">
        <v>15245</v>
      </c>
      <c r="C14267" s="99" t="s">
        <v>6679</v>
      </c>
      <c r="D14267" s="124">
        <v>39143</v>
      </c>
      <c r="E14267" s="157" t="e">
        <f>VLOOKUP(D14267,'SOAT LIQ'!$A$87:$C$3416,3,FALSE)</f>
        <v>#N/A</v>
      </c>
      <c r="F14267" t="s">
        <v>21631</v>
      </c>
    </row>
    <row r="14268" spans="1:6" x14ac:dyDescent="0.25">
      <c r="A14268" t="s">
        <v>13930</v>
      </c>
      <c r="B14268" s="100" t="s">
        <v>15245</v>
      </c>
      <c r="C14268" s="99" t="s">
        <v>6679</v>
      </c>
      <c r="D14268" s="124">
        <v>39143</v>
      </c>
      <c r="E14268" s="157" t="e">
        <f>VLOOKUP(D14268,'SOAT LIQ'!$A$87:$C$3416,3,FALSE)</f>
        <v>#N/A</v>
      </c>
      <c r="F14268" t="s">
        <v>21631</v>
      </c>
    </row>
    <row r="14269" spans="1:6" x14ac:dyDescent="0.25">
      <c r="A14269" t="s">
        <v>15091</v>
      </c>
      <c r="B14269" s="100" t="s">
        <v>15246</v>
      </c>
      <c r="C14269" s="99" t="s">
        <v>6679</v>
      </c>
      <c r="D14269" s="124">
        <v>39143</v>
      </c>
      <c r="E14269" s="157" t="e">
        <f>VLOOKUP(D14269,'SOAT LIQ'!$A$87:$C$3416,3,FALSE)</f>
        <v>#N/A</v>
      </c>
      <c r="F14269" t="s">
        <v>21631</v>
      </c>
    </row>
    <row r="14270" spans="1:6" x14ac:dyDescent="0.25">
      <c r="A14270" t="s">
        <v>8462</v>
      </c>
      <c r="B14270" s="100" t="s">
        <v>15247</v>
      </c>
      <c r="C14270" s="99" t="s">
        <v>6679</v>
      </c>
      <c r="D14270" s="124">
        <v>39143</v>
      </c>
      <c r="E14270" s="157" t="e">
        <f>VLOOKUP(D14270,'SOAT LIQ'!$A$87:$C$3416,3,FALSE)</f>
        <v>#N/A</v>
      </c>
      <c r="F14270" t="s">
        <v>21631</v>
      </c>
    </row>
    <row r="14271" spans="1:6" x14ac:dyDescent="0.25">
      <c r="A14271" t="s">
        <v>8463</v>
      </c>
      <c r="B14271" s="100" t="s">
        <v>15247</v>
      </c>
      <c r="C14271" s="99" t="s">
        <v>6679</v>
      </c>
      <c r="D14271" s="124">
        <v>39143</v>
      </c>
      <c r="E14271" s="157" t="e">
        <f>VLOOKUP(D14271,'SOAT LIQ'!$A$87:$C$3416,3,FALSE)</f>
        <v>#N/A</v>
      </c>
      <c r="F14271" t="s">
        <v>21631</v>
      </c>
    </row>
    <row r="14272" spans="1:6" x14ac:dyDescent="0.25">
      <c r="A14272" t="s">
        <v>6318</v>
      </c>
      <c r="B14272" s="100" t="s">
        <v>15247</v>
      </c>
      <c r="C14272" s="99" t="s">
        <v>6679</v>
      </c>
      <c r="D14272" s="124">
        <v>39143</v>
      </c>
      <c r="E14272" s="157" t="e">
        <f>VLOOKUP(D14272,'SOAT LIQ'!$A$87:$C$3416,3,FALSE)</f>
        <v>#N/A</v>
      </c>
      <c r="F14272" t="s">
        <v>21631</v>
      </c>
    </row>
    <row r="14273" spans="1:6" x14ac:dyDescent="0.25">
      <c r="A14273" t="s">
        <v>5401</v>
      </c>
      <c r="B14273" s="100" t="s">
        <v>15247</v>
      </c>
      <c r="C14273" s="99" t="s">
        <v>6679</v>
      </c>
      <c r="D14273" s="124">
        <v>39143</v>
      </c>
      <c r="E14273" s="157" t="e">
        <f>VLOOKUP(D14273,'SOAT LIQ'!$A$87:$C$3416,3,FALSE)</f>
        <v>#N/A</v>
      </c>
      <c r="F14273" t="s">
        <v>21631</v>
      </c>
    </row>
    <row r="14274" spans="1:6" x14ac:dyDescent="0.25">
      <c r="A14274" t="s">
        <v>8464</v>
      </c>
      <c r="B14274" s="100" t="s">
        <v>15247</v>
      </c>
      <c r="C14274" s="99" t="s">
        <v>6679</v>
      </c>
      <c r="D14274" s="124">
        <v>39143</v>
      </c>
      <c r="E14274" s="157" t="e">
        <f>VLOOKUP(D14274,'SOAT LIQ'!$A$87:$C$3416,3,FALSE)</f>
        <v>#N/A</v>
      </c>
      <c r="F14274" t="s">
        <v>21631</v>
      </c>
    </row>
    <row r="14275" spans="1:6" x14ac:dyDescent="0.25">
      <c r="A14275" t="s">
        <v>8465</v>
      </c>
      <c r="B14275" s="100" t="s">
        <v>15247</v>
      </c>
      <c r="C14275" s="99" t="s">
        <v>6679</v>
      </c>
      <c r="D14275" s="124">
        <v>39143</v>
      </c>
      <c r="E14275" s="157" t="e">
        <f>VLOOKUP(D14275,'SOAT LIQ'!$A$87:$C$3416,3,FALSE)</f>
        <v>#N/A</v>
      </c>
      <c r="F14275" t="s">
        <v>21631</v>
      </c>
    </row>
    <row r="14276" spans="1:6" x14ac:dyDescent="0.25">
      <c r="A14276" t="s">
        <v>8152</v>
      </c>
      <c r="B14276" s="100" t="s">
        <v>15247</v>
      </c>
      <c r="C14276" s="99" t="s">
        <v>6679</v>
      </c>
      <c r="D14276" s="124">
        <v>39143</v>
      </c>
      <c r="E14276" s="157" t="e">
        <f>VLOOKUP(D14276,'SOAT LIQ'!$A$87:$C$3416,3,FALSE)</f>
        <v>#N/A</v>
      </c>
      <c r="F14276" t="s">
        <v>21631</v>
      </c>
    </row>
    <row r="14277" spans="1:6" x14ac:dyDescent="0.25">
      <c r="A14277" t="s">
        <v>13930</v>
      </c>
      <c r="B14277" s="100" t="s">
        <v>15247</v>
      </c>
      <c r="C14277" s="99" t="s">
        <v>6679</v>
      </c>
      <c r="D14277" s="124">
        <v>39143</v>
      </c>
      <c r="E14277" s="157" t="e">
        <f>VLOOKUP(D14277,'SOAT LIQ'!$A$87:$C$3416,3,FALSE)</f>
        <v>#N/A</v>
      </c>
      <c r="F14277" t="s">
        <v>21631</v>
      </c>
    </row>
    <row r="14278" spans="1:6" x14ac:dyDescent="0.25">
      <c r="A14278" t="s">
        <v>8459</v>
      </c>
      <c r="B14278" s="100" t="s">
        <v>15247</v>
      </c>
      <c r="C14278" s="99" t="s">
        <v>6679</v>
      </c>
      <c r="D14278" s="124">
        <v>39143</v>
      </c>
      <c r="E14278" s="157" t="e">
        <f>VLOOKUP(D14278,'SOAT LIQ'!$A$87:$C$3416,3,FALSE)</f>
        <v>#N/A</v>
      </c>
      <c r="F14278" t="s">
        <v>21631</v>
      </c>
    </row>
    <row r="14279" spans="1:6" x14ac:dyDescent="0.25">
      <c r="A14279" t="s">
        <v>4132</v>
      </c>
      <c r="B14279" s="100" t="s">
        <v>15247</v>
      </c>
      <c r="C14279" s="99" t="s">
        <v>6679</v>
      </c>
      <c r="D14279" s="124">
        <v>39143</v>
      </c>
      <c r="E14279" s="157" t="e">
        <f>VLOOKUP(D14279,'SOAT LIQ'!$A$87:$C$3416,3,FALSE)</f>
        <v>#N/A</v>
      </c>
      <c r="F14279" t="s">
        <v>21631</v>
      </c>
    </row>
    <row r="14280" spans="1:6" x14ac:dyDescent="0.25">
      <c r="A14280" t="s">
        <v>8460</v>
      </c>
      <c r="B14280" s="100" t="s">
        <v>15247</v>
      </c>
      <c r="C14280" s="99" t="s">
        <v>6679</v>
      </c>
      <c r="D14280" s="124">
        <v>39143</v>
      </c>
      <c r="E14280" s="157" t="e">
        <f>VLOOKUP(D14280,'SOAT LIQ'!$A$87:$C$3416,3,FALSE)</f>
        <v>#N/A</v>
      </c>
      <c r="F14280" t="s">
        <v>21631</v>
      </c>
    </row>
    <row r="14281" spans="1:6" x14ac:dyDescent="0.25">
      <c r="A14281" t="s">
        <v>7606</v>
      </c>
      <c r="B14281" s="100" t="s">
        <v>15247</v>
      </c>
      <c r="C14281" s="99" t="s">
        <v>6679</v>
      </c>
      <c r="D14281" s="124">
        <v>39143</v>
      </c>
      <c r="E14281" s="157" t="e">
        <f>VLOOKUP(D14281,'SOAT LIQ'!$A$87:$C$3416,3,FALSE)</f>
        <v>#N/A</v>
      </c>
      <c r="F14281" t="s">
        <v>21631</v>
      </c>
    </row>
    <row r="14282" spans="1:6" x14ac:dyDescent="0.25">
      <c r="A14282" t="s">
        <v>8461</v>
      </c>
      <c r="B14282" s="100" t="s">
        <v>15247</v>
      </c>
      <c r="C14282" s="99" t="s">
        <v>6679</v>
      </c>
      <c r="D14282" s="124">
        <v>39143</v>
      </c>
      <c r="E14282" s="157" t="e">
        <f>VLOOKUP(D14282,'SOAT LIQ'!$A$87:$C$3416,3,FALSE)</f>
        <v>#N/A</v>
      </c>
      <c r="F14282" t="s">
        <v>21631</v>
      </c>
    </row>
    <row r="14283" spans="1:6" x14ac:dyDescent="0.25">
      <c r="A14283" t="s">
        <v>10065</v>
      </c>
      <c r="B14283" s="100" t="s">
        <v>15248</v>
      </c>
      <c r="C14283" s="99" t="s">
        <v>6679</v>
      </c>
      <c r="D14283" s="124">
        <v>39143</v>
      </c>
      <c r="E14283" s="157" t="e">
        <f>VLOOKUP(D14283,'SOAT LIQ'!$A$87:$C$3416,3,FALSE)</f>
        <v>#N/A</v>
      </c>
      <c r="F14283" t="s">
        <v>21631</v>
      </c>
    </row>
    <row r="14284" spans="1:6" x14ac:dyDescent="0.25">
      <c r="A14284" t="s">
        <v>14995</v>
      </c>
      <c r="B14284" s="100" t="s">
        <v>15249</v>
      </c>
      <c r="C14284" s="99" t="s">
        <v>6679</v>
      </c>
      <c r="D14284" s="124">
        <v>39143</v>
      </c>
      <c r="E14284" s="157" t="e">
        <f>VLOOKUP(D14284,'SOAT LIQ'!$A$87:$C$3416,3,FALSE)</f>
        <v>#N/A</v>
      </c>
      <c r="F14284" t="s">
        <v>21631</v>
      </c>
    </row>
    <row r="14285" spans="1:6" x14ac:dyDescent="0.25">
      <c r="A14285" t="s">
        <v>6570</v>
      </c>
      <c r="B14285" s="100" t="s">
        <v>15249</v>
      </c>
      <c r="C14285" s="99" t="s">
        <v>6679</v>
      </c>
      <c r="D14285" s="124">
        <v>39143</v>
      </c>
      <c r="E14285" s="157" t="e">
        <f>VLOOKUP(D14285,'SOAT LIQ'!$A$87:$C$3416,3,FALSE)</f>
        <v>#N/A</v>
      </c>
      <c r="F14285" t="s">
        <v>21631</v>
      </c>
    </row>
    <row r="14286" spans="1:6" x14ac:dyDescent="0.25">
      <c r="A14286" t="s">
        <v>13930</v>
      </c>
      <c r="B14286" s="100" t="s">
        <v>15249</v>
      </c>
      <c r="C14286" s="99" t="s">
        <v>6679</v>
      </c>
      <c r="D14286" s="124">
        <v>39143</v>
      </c>
      <c r="E14286" s="157" t="e">
        <f>VLOOKUP(D14286,'SOAT LIQ'!$A$87:$C$3416,3,FALSE)</f>
        <v>#N/A</v>
      </c>
      <c r="F14286" t="s">
        <v>21631</v>
      </c>
    </row>
    <row r="14287" spans="1:6" x14ac:dyDescent="0.25">
      <c r="A14287" t="s">
        <v>14995</v>
      </c>
      <c r="B14287" s="100" t="s">
        <v>15250</v>
      </c>
      <c r="C14287" s="99" t="s">
        <v>6679</v>
      </c>
      <c r="D14287" s="124">
        <v>39143</v>
      </c>
      <c r="E14287" s="157" t="e">
        <f>VLOOKUP(D14287,'SOAT LIQ'!$A$87:$C$3416,3,FALSE)</f>
        <v>#N/A</v>
      </c>
      <c r="F14287" t="s">
        <v>21631</v>
      </c>
    </row>
    <row r="14288" spans="1:6" x14ac:dyDescent="0.25">
      <c r="A14288" t="s">
        <v>15000</v>
      </c>
      <c r="B14288" s="100" t="s">
        <v>15250</v>
      </c>
      <c r="C14288" s="99" t="s">
        <v>6679</v>
      </c>
      <c r="D14288" s="124">
        <v>39143</v>
      </c>
      <c r="E14288" s="157" t="e">
        <f>VLOOKUP(D14288,'SOAT LIQ'!$A$87:$C$3416,3,FALSE)</f>
        <v>#N/A</v>
      </c>
      <c r="F14288" t="s">
        <v>21631</v>
      </c>
    </row>
    <row r="14289" spans="1:6" x14ac:dyDescent="0.25">
      <c r="A14289" t="s">
        <v>14979</v>
      </c>
      <c r="B14289" s="100" t="s">
        <v>15251</v>
      </c>
      <c r="C14289" s="99" t="s">
        <v>15162</v>
      </c>
      <c r="D14289" s="124">
        <v>35102</v>
      </c>
      <c r="E14289" s="157" t="e">
        <f>VLOOKUP(D14289,'SOAT LIQ'!$A$87:$C$3416,3,FALSE)</f>
        <v>#N/A</v>
      </c>
      <c r="F14289" t="s">
        <v>21631</v>
      </c>
    </row>
    <row r="14290" spans="1:6" x14ac:dyDescent="0.25">
      <c r="A14290" t="s">
        <v>8489</v>
      </c>
      <c r="B14290" s="100" t="s">
        <v>15251</v>
      </c>
      <c r="C14290" s="99" t="s">
        <v>15162</v>
      </c>
      <c r="D14290" s="124">
        <v>35102</v>
      </c>
      <c r="E14290" s="157" t="e">
        <f>VLOOKUP(D14290,'SOAT LIQ'!$A$87:$C$3416,3,FALSE)</f>
        <v>#N/A</v>
      </c>
      <c r="F14290" t="s">
        <v>21631</v>
      </c>
    </row>
    <row r="14291" spans="1:6" x14ac:dyDescent="0.25">
      <c r="A14291" t="s">
        <v>14969</v>
      </c>
      <c r="B14291" s="100" t="s">
        <v>15251</v>
      </c>
      <c r="C14291" s="99" t="s">
        <v>15162</v>
      </c>
      <c r="D14291" s="124">
        <v>35102</v>
      </c>
      <c r="E14291" s="157" t="e">
        <f>VLOOKUP(D14291,'SOAT LIQ'!$A$87:$C$3416,3,FALSE)</f>
        <v>#N/A</v>
      </c>
      <c r="F14291" t="s">
        <v>21631</v>
      </c>
    </row>
    <row r="14292" spans="1:6" x14ac:dyDescent="0.25">
      <c r="A14292" t="s">
        <v>14240</v>
      </c>
      <c r="B14292" s="100" t="s">
        <v>15252</v>
      </c>
      <c r="C14292" s="99" t="s">
        <v>6679</v>
      </c>
      <c r="D14292" s="124">
        <v>39143</v>
      </c>
      <c r="E14292" s="157" t="e">
        <f>VLOOKUP(D14292,'SOAT LIQ'!$A$87:$C$3416,3,FALSE)</f>
        <v>#N/A</v>
      </c>
      <c r="F14292" t="s">
        <v>21631</v>
      </c>
    </row>
    <row r="14293" spans="1:6" x14ac:dyDescent="0.25">
      <c r="A14293" t="s">
        <v>15033</v>
      </c>
      <c r="B14293" s="100" t="s">
        <v>15253</v>
      </c>
      <c r="C14293" s="100"/>
      <c r="D14293" s="124"/>
      <c r="E14293" s="157" t="e">
        <f>VLOOKUP(D14293,'SOAT LIQ'!$A$87:$C$3416,3,FALSE)</f>
        <v>#N/A</v>
      </c>
      <c r="F14293" t="s">
        <v>21631</v>
      </c>
    </row>
    <row r="14294" spans="1:6" x14ac:dyDescent="0.25">
      <c r="A14294" t="s">
        <v>15060</v>
      </c>
      <c r="B14294" s="100" t="s">
        <v>15254</v>
      </c>
      <c r="C14294" s="100"/>
      <c r="D14294" s="124"/>
      <c r="E14294" s="157" t="e">
        <f>VLOOKUP(D14294,'SOAT LIQ'!$A$87:$C$3416,3,FALSE)</f>
        <v>#N/A</v>
      </c>
      <c r="F14294" t="s">
        <v>21631</v>
      </c>
    </row>
    <row r="14295" spans="1:6" x14ac:dyDescent="0.25">
      <c r="A14295" t="s">
        <v>15017</v>
      </c>
      <c r="B14295" s="100" t="s">
        <v>15255</v>
      </c>
      <c r="C14295" s="100"/>
      <c r="D14295" s="124"/>
      <c r="E14295" s="157" t="e">
        <f>VLOOKUP(D14295,'SOAT LIQ'!$A$87:$C$3416,3,FALSE)</f>
        <v>#N/A</v>
      </c>
      <c r="F14295" t="s">
        <v>21631</v>
      </c>
    </row>
    <row r="14296" spans="1:6" x14ac:dyDescent="0.25">
      <c r="A14296" t="s">
        <v>14241</v>
      </c>
      <c r="B14296" s="100" t="s">
        <v>15256</v>
      </c>
      <c r="C14296" s="100"/>
      <c r="D14296" s="124"/>
      <c r="E14296" s="157" t="e">
        <f>VLOOKUP(D14296,'SOAT LIQ'!$A$87:$C$3416,3,FALSE)</f>
        <v>#N/A</v>
      </c>
      <c r="F14296" t="s">
        <v>21631</v>
      </c>
    </row>
    <row r="14297" spans="1:6" x14ac:dyDescent="0.25">
      <c r="A14297" t="s">
        <v>6570</v>
      </c>
      <c r="B14297" s="100" t="s">
        <v>15257</v>
      </c>
      <c r="C14297" s="100"/>
      <c r="D14297" s="124"/>
      <c r="E14297" s="157" t="e">
        <f>VLOOKUP(D14297,'SOAT LIQ'!$A$87:$C$3416,3,FALSE)</f>
        <v>#N/A</v>
      </c>
      <c r="F14297" t="s">
        <v>21631</v>
      </c>
    </row>
    <row r="14298" spans="1:6" x14ac:dyDescent="0.25">
      <c r="A14298" t="s">
        <v>6570</v>
      </c>
      <c r="B14298" s="100" t="s">
        <v>15258</v>
      </c>
      <c r="C14298" s="100"/>
      <c r="D14298" s="124"/>
      <c r="E14298" s="157" t="e">
        <f>VLOOKUP(D14298,'SOAT LIQ'!$A$87:$C$3416,3,FALSE)</f>
        <v>#N/A</v>
      </c>
      <c r="F14298" t="s">
        <v>21631</v>
      </c>
    </row>
    <row r="14299" spans="1:6" x14ac:dyDescent="0.25">
      <c r="A14299" t="s">
        <v>14974</v>
      </c>
      <c r="B14299" s="100" t="s">
        <v>15259</v>
      </c>
      <c r="C14299" s="100"/>
      <c r="D14299" s="124"/>
      <c r="E14299" s="157" t="e">
        <f>VLOOKUP(D14299,'SOAT LIQ'!$A$87:$C$3416,3,FALSE)</f>
        <v>#N/A</v>
      </c>
    </row>
    <row r="14300" spans="1:6" x14ac:dyDescent="0.25">
      <c r="A14300" t="s">
        <v>14974</v>
      </c>
      <c r="B14300" s="100" t="s">
        <v>15260</v>
      </c>
      <c r="C14300" s="100"/>
      <c r="D14300" s="124"/>
      <c r="E14300" s="157" t="e">
        <f>VLOOKUP(D14300,'SOAT LIQ'!$A$87:$C$3416,3,FALSE)</f>
        <v>#N/A</v>
      </c>
    </row>
    <row r="14301" spans="1:6" x14ac:dyDescent="0.25">
      <c r="A14301" t="s">
        <v>14952</v>
      </c>
      <c r="B14301" s="100" t="s">
        <v>15261</v>
      </c>
      <c r="C14301" s="100"/>
      <c r="D14301" s="124"/>
      <c r="E14301" s="157" t="e">
        <f>VLOOKUP(D14301,'SOAT LIQ'!$A$87:$C$3416,3,FALSE)</f>
        <v>#N/A</v>
      </c>
      <c r="F14301" t="s">
        <v>21631</v>
      </c>
    </row>
    <row r="14302" spans="1:6" x14ac:dyDescent="0.25">
      <c r="A14302" t="s">
        <v>14952</v>
      </c>
      <c r="B14302" s="100" t="s">
        <v>15262</v>
      </c>
      <c r="C14302" s="100"/>
      <c r="D14302" s="124"/>
      <c r="E14302" s="157" t="e">
        <f>VLOOKUP(D14302,'SOAT LIQ'!$A$87:$C$3416,3,FALSE)</f>
        <v>#N/A</v>
      </c>
    </row>
    <row r="14303" spans="1:6" x14ac:dyDescent="0.25">
      <c r="A14303" t="s">
        <v>15033</v>
      </c>
      <c r="B14303" s="100" t="s">
        <v>15263</v>
      </c>
      <c r="C14303" s="100"/>
      <c r="D14303" s="124"/>
      <c r="E14303" s="157" t="e">
        <f>VLOOKUP(D14303,'SOAT LIQ'!$A$87:$C$3416,3,FALSE)</f>
        <v>#N/A</v>
      </c>
      <c r="F14303" t="s">
        <v>21631</v>
      </c>
    </row>
    <row r="14304" spans="1:6" x14ac:dyDescent="0.25">
      <c r="A14304" t="s">
        <v>15033</v>
      </c>
      <c r="B14304" s="100" t="s">
        <v>15264</v>
      </c>
      <c r="C14304" s="100"/>
      <c r="D14304" s="124"/>
      <c r="E14304" s="157" t="e">
        <f>VLOOKUP(D14304,'SOAT LIQ'!$A$87:$C$3416,3,FALSE)</f>
        <v>#N/A</v>
      </c>
      <c r="F14304" t="s">
        <v>21631</v>
      </c>
    </row>
    <row r="14305" spans="1:6" x14ac:dyDescent="0.25">
      <c r="A14305" t="s">
        <v>13930</v>
      </c>
      <c r="B14305" s="100" t="s">
        <v>15265</v>
      </c>
      <c r="C14305" s="100"/>
      <c r="D14305" s="124"/>
      <c r="E14305" s="157" t="e">
        <f>VLOOKUP(D14305,'SOAT LIQ'!$A$87:$C$3416,3,FALSE)</f>
        <v>#N/A</v>
      </c>
      <c r="F14305" t="s">
        <v>21631</v>
      </c>
    </row>
    <row r="14306" spans="1:6" x14ac:dyDescent="0.25">
      <c r="A14306" t="s">
        <v>14941</v>
      </c>
      <c r="B14306" s="100" t="s">
        <v>15266</v>
      </c>
      <c r="C14306" s="100"/>
      <c r="D14306" s="124"/>
      <c r="E14306" s="157" t="e">
        <f>VLOOKUP(D14306,'SOAT LIQ'!$A$87:$C$3416,3,FALSE)</f>
        <v>#N/A</v>
      </c>
      <c r="F14306" t="s">
        <v>21631</v>
      </c>
    </row>
    <row r="14307" spans="1:6" x14ac:dyDescent="0.25">
      <c r="A14307" t="s">
        <v>6573</v>
      </c>
      <c r="B14307" s="100" t="s">
        <v>15267</v>
      </c>
      <c r="C14307" s="100"/>
      <c r="D14307" s="124"/>
      <c r="E14307" s="157" t="e">
        <f>VLOOKUP(D14307,'SOAT LIQ'!$A$87:$C$3416,3,FALSE)</f>
        <v>#N/A</v>
      </c>
      <c r="F14307" t="s">
        <v>21631</v>
      </c>
    </row>
    <row r="14308" spans="1:6" x14ac:dyDescent="0.25">
      <c r="A14308" t="s">
        <v>13930</v>
      </c>
      <c r="B14308" s="100" t="s">
        <v>15268</v>
      </c>
      <c r="C14308" s="100"/>
      <c r="D14308" s="124"/>
      <c r="E14308" s="157" t="e">
        <f>VLOOKUP(D14308,'SOAT LIQ'!$A$87:$C$3416,3,FALSE)</f>
        <v>#N/A</v>
      </c>
      <c r="F14308" t="s">
        <v>21631</v>
      </c>
    </row>
    <row r="14309" spans="1:6" x14ac:dyDescent="0.25">
      <c r="A14309" t="s">
        <v>8460</v>
      </c>
      <c r="B14309" s="100" t="s">
        <v>15269</v>
      </c>
      <c r="C14309" s="100"/>
      <c r="D14309" s="124"/>
      <c r="E14309" s="157" t="e">
        <f>VLOOKUP(D14309,'SOAT LIQ'!$A$87:$C$3416,3,FALSE)</f>
        <v>#N/A</v>
      </c>
      <c r="F14309" t="s">
        <v>21631</v>
      </c>
    </row>
    <row r="14310" spans="1:6" x14ac:dyDescent="0.25">
      <c r="A14310" t="s">
        <v>8459</v>
      </c>
      <c r="B14310" s="100" t="s">
        <v>15270</v>
      </c>
      <c r="C14310" s="100"/>
      <c r="D14310" s="124"/>
      <c r="E14310" s="157" t="e">
        <f>VLOOKUP(D14310,'SOAT LIQ'!$A$87:$C$3416,3,FALSE)</f>
        <v>#N/A</v>
      </c>
      <c r="F14310" t="s">
        <v>21631</v>
      </c>
    </row>
    <row r="14311" spans="1:6" x14ac:dyDescent="0.25">
      <c r="A14311" t="s">
        <v>8462</v>
      </c>
      <c r="B14311" s="100" t="s">
        <v>15271</v>
      </c>
      <c r="C14311" s="100"/>
      <c r="D14311" s="124"/>
      <c r="E14311" s="157" t="e">
        <f>VLOOKUP(D14311,'SOAT LIQ'!$A$87:$C$3416,3,FALSE)</f>
        <v>#N/A</v>
      </c>
      <c r="F14311" t="s">
        <v>21631</v>
      </c>
    </row>
    <row r="14312" spans="1:6" x14ac:dyDescent="0.25">
      <c r="A14312" t="s">
        <v>8459</v>
      </c>
      <c r="B14312" s="100" t="s">
        <v>15272</v>
      </c>
      <c r="C14312" s="100"/>
      <c r="D14312" s="124"/>
      <c r="E14312" s="157" t="e">
        <f>VLOOKUP(D14312,'SOAT LIQ'!$A$87:$C$3416,3,FALSE)</f>
        <v>#N/A</v>
      </c>
      <c r="F14312" t="s">
        <v>21631</v>
      </c>
    </row>
    <row r="14313" spans="1:6" x14ac:dyDescent="0.25">
      <c r="A14313" t="s">
        <v>5704</v>
      </c>
      <c r="B14313" s="100" t="s">
        <v>15273</v>
      </c>
      <c r="C14313" s="100"/>
      <c r="D14313" s="124"/>
      <c r="E14313" s="157" t="e">
        <f>VLOOKUP(D14313,'SOAT LIQ'!$A$87:$C$3416,3,FALSE)</f>
        <v>#N/A</v>
      </c>
      <c r="F14313" t="s">
        <v>21631</v>
      </c>
    </row>
    <row r="14314" spans="1:6" x14ac:dyDescent="0.25">
      <c r="A14314" t="s">
        <v>13930</v>
      </c>
      <c r="B14314" s="100" t="s">
        <v>15274</v>
      </c>
      <c r="C14314" s="100"/>
      <c r="D14314" s="124"/>
      <c r="E14314" s="157" t="e">
        <f>VLOOKUP(D14314,'SOAT LIQ'!$A$87:$C$3416,3,FALSE)</f>
        <v>#N/A</v>
      </c>
      <c r="F14314" t="s">
        <v>21631</v>
      </c>
    </row>
    <row r="14315" spans="1:6" x14ac:dyDescent="0.25">
      <c r="A14315" t="s">
        <v>8469</v>
      </c>
      <c r="B14315" s="100" t="s">
        <v>15275</v>
      </c>
      <c r="C14315" s="100"/>
      <c r="D14315" s="124"/>
      <c r="E14315" s="157" t="e">
        <f>VLOOKUP(D14315,'SOAT LIQ'!$A$87:$C$3416,3,FALSE)</f>
        <v>#N/A</v>
      </c>
      <c r="F14315" t="s">
        <v>21631</v>
      </c>
    </row>
    <row r="14316" spans="1:6" x14ac:dyDescent="0.25">
      <c r="A14316" t="s">
        <v>9312</v>
      </c>
      <c r="B14316" s="100" t="s">
        <v>15276</v>
      </c>
      <c r="C14316" s="100"/>
      <c r="D14316" s="124"/>
      <c r="E14316" s="157" t="e">
        <f>VLOOKUP(D14316,'SOAT LIQ'!$A$87:$C$3416,3,FALSE)</f>
        <v>#N/A</v>
      </c>
      <c r="F14316" t="s">
        <v>21631</v>
      </c>
    </row>
    <row r="14317" spans="1:6" x14ac:dyDescent="0.25">
      <c r="A14317" t="s">
        <v>13932</v>
      </c>
      <c r="B14317" s="100" t="s">
        <v>15277</v>
      </c>
      <c r="C14317" s="100"/>
      <c r="D14317" s="124"/>
      <c r="E14317" s="157" t="e">
        <f>VLOOKUP(D14317,'SOAT LIQ'!$A$87:$C$3416,3,FALSE)</f>
        <v>#N/A</v>
      </c>
      <c r="F14317" t="s">
        <v>21631</v>
      </c>
    </row>
    <row r="14318" spans="1:6" x14ac:dyDescent="0.25">
      <c r="A14318" t="s">
        <v>15083</v>
      </c>
      <c r="B14318" s="100" t="s">
        <v>15278</v>
      </c>
      <c r="C14318" s="100"/>
      <c r="D14318" s="124"/>
      <c r="E14318" s="157" t="e">
        <f>VLOOKUP(D14318,'SOAT LIQ'!$A$87:$C$3416,3,FALSE)</f>
        <v>#N/A</v>
      </c>
      <c r="F14318" t="s">
        <v>21631</v>
      </c>
    </row>
    <row r="14319" spans="1:6" x14ac:dyDescent="0.25">
      <c r="A14319" t="s">
        <v>14979</v>
      </c>
      <c r="B14319" s="100" t="s">
        <v>15279</v>
      </c>
      <c r="C14319" s="100"/>
      <c r="D14319" s="124"/>
      <c r="E14319" s="157" t="e">
        <f>VLOOKUP(D14319,'SOAT LIQ'!$A$87:$C$3416,3,FALSE)</f>
        <v>#N/A</v>
      </c>
      <c r="F14319" t="s">
        <v>21631</v>
      </c>
    </row>
    <row r="14320" spans="1:6" x14ac:dyDescent="0.25">
      <c r="A14320" t="s">
        <v>14941</v>
      </c>
      <c r="B14320" s="100" t="s">
        <v>15280</v>
      </c>
      <c r="C14320" s="100"/>
      <c r="D14320" s="124"/>
      <c r="E14320" s="157" t="e">
        <f>VLOOKUP(D14320,'SOAT LIQ'!$A$87:$C$3416,3,FALSE)</f>
        <v>#N/A</v>
      </c>
      <c r="F14320" t="s">
        <v>21631</v>
      </c>
    </row>
    <row r="14321" spans="1:6" x14ac:dyDescent="0.25">
      <c r="A14321" t="s">
        <v>4339</v>
      </c>
      <c r="B14321" s="100" t="s">
        <v>15281</v>
      </c>
      <c r="C14321" s="100"/>
      <c r="D14321" s="124"/>
      <c r="E14321" s="157" t="e">
        <f>VLOOKUP(D14321,'SOAT LIQ'!$A$87:$C$3416,3,FALSE)</f>
        <v>#N/A</v>
      </c>
      <c r="F14321" t="s">
        <v>21631</v>
      </c>
    </row>
    <row r="14322" spans="1:6" x14ac:dyDescent="0.25">
      <c r="A14322" t="s">
        <v>5968</v>
      </c>
      <c r="B14322" s="100" t="s">
        <v>15282</v>
      </c>
      <c r="C14322" s="100"/>
      <c r="D14322" s="124"/>
      <c r="E14322" s="157" t="e">
        <f>VLOOKUP(D14322,'SOAT LIQ'!$A$87:$C$3416,3,FALSE)</f>
        <v>#N/A</v>
      </c>
      <c r="F14322" t="s">
        <v>21631</v>
      </c>
    </row>
    <row r="14323" spans="1:6" x14ac:dyDescent="0.25">
      <c r="A14323" t="s">
        <v>6317</v>
      </c>
      <c r="B14323" s="100" t="s">
        <v>15283</v>
      </c>
      <c r="C14323" s="100"/>
      <c r="D14323" s="124"/>
      <c r="E14323" s="157" t="e">
        <f>VLOOKUP(D14323,'SOAT LIQ'!$A$87:$C$3416,3,FALSE)</f>
        <v>#N/A</v>
      </c>
      <c r="F14323" t="s">
        <v>21631</v>
      </c>
    </row>
    <row r="14324" spans="1:6" x14ac:dyDescent="0.25">
      <c r="A14324" t="s">
        <v>6570</v>
      </c>
      <c r="B14324" s="100" t="s">
        <v>15284</v>
      </c>
      <c r="C14324" s="99" t="s">
        <v>6679</v>
      </c>
      <c r="D14324" s="124">
        <v>39141</v>
      </c>
      <c r="E14324" s="157" t="e">
        <f>VLOOKUP(D14324,'SOAT LIQ'!$A$87:$C$3416,3,FALSE)</f>
        <v>#N/A</v>
      </c>
      <c r="F14324" t="s">
        <v>21631</v>
      </c>
    </row>
    <row r="14325" spans="1:6" x14ac:dyDescent="0.25">
      <c r="A14325" t="s">
        <v>8471</v>
      </c>
      <c r="B14325" s="100" t="s">
        <v>15284</v>
      </c>
      <c r="C14325" s="99" t="s">
        <v>6679</v>
      </c>
      <c r="D14325" s="124">
        <v>39141</v>
      </c>
      <c r="E14325" s="157" t="e">
        <f>VLOOKUP(D14325,'SOAT LIQ'!$A$87:$C$3416,3,FALSE)</f>
        <v>#N/A</v>
      </c>
      <c r="F14325" t="s">
        <v>21631</v>
      </c>
    </row>
    <row r="14326" spans="1:6" x14ac:dyDescent="0.25">
      <c r="A14326" t="s">
        <v>8282</v>
      </c>
      <c r="B14326" s="100" t="s">
        <v>15286</v>
      </c>
      <c r="C14326" s="99" t="s">
        <v>15285</v>
      </c>
      <c r="D14326" s="124">
        <v>39140</v>
      </c>
      <c r="E14326" s="157" t="e">
        <f>VLOOKUP(D14326,'SOAT LIQ'!$A$87:$C$3416,3,FALSE)</f>
        <v>#N/A</v>
      </c>
      <c r="F14326" t="s">
        <v>21631</v>
      </c>
    </row>
    <row r="14327" spans="1:6" x14ac:dyDescent="0.25">
      <c r="A14327" t="s">
        <v>14961</v>
      </c>
      <c r="B14327" s="100" t="s">
        <v>15286</v>
      </c>
      <c r="C14327" s="99" t="s">
        <v>15285</v>
      </c>
      <c r="D14327" s="124">
        <v>39140</v>
      </c>
      <c r="E14327" s="157" t="e">
        <f>VLOOKUP(D14327,'SOAT LIQ'!$A$87:$C$3416,3,FALSE)</f>
        <v>#N/A</v>
      </c>
      <c r="F14327" t="s">
        <v>21631</v>
      </c>
    </row>
    <row r="14328" spans="1:6" x14ac:dyDescent="0.25">
      <c r="A14328" t="s">
        <v>13930</v>
      </c>
      <c r="B14328" s="100" t="s">
        <v>15286</v>
      </c>
      <c r="C14328" s="99" t="s">
        <v>15285</v>
      </c>
      <c r="D14328" s="124">
        <v>39140</v>
      </c>
      <c r="E14328" s="157" t="e">
        <f>VLOOKUP(D14328,'SOAT LIQ'!$A$87:$C$3416,3,FALSE)</f>
        <v>#N/A</v>
      </c>
      <c r="F14328" t="s">
        <v>21631</v>
      </c>
    </row>
    <row r="14329" spans="1:6" x14ac:dyDescent="0.25">
      <c r="A14329" t="s">
        <v>14962</v>
      </c>
      <c r="B14329" s="100" t="s">
        <v>15286</v>
      </c>
      <c r="C14329" s="99" t="s">
        <v>15285</v>
      </c>
      <c r="D14329" s="124">
        <v>39140</v>
      </c>
      <c r="E14329" s="157" t="e">
        <f>VLOOKUP(D14329,'SOAT LIQ'!$A$87:$C$3416,3,FALSE)</f>
        <v>#N/A</v>
      </c>
      <c r="F14329" t="s">
        <v>21631</v>
      </c>
    </row>
    <row r="14330" spans="1:6" x14ac:dyDescent="0.25">
      <c r="A14330" t="s">
        <v>14239</v>
      </c>
      <c r="B14330" s="100" t="s">
        <v>15286</v>
      </c>
      <c r="C14330" s="99" t="s">
        <v>15285</v>
      </c>
      <c r="D14330" s="124">
        <v>39140</v>
      </c>
      <c r="E14330" s="157" t="e">
        <f>VLOOKUP(D14330,'SOAT LIQ'!$A$87:$C$3416,3,FALSE)</f>
        <v>#N/A</v>
      </c>
      <c r="F14330" t="s">
        <v>21631</v>
      </c>
    </row>
    <row r="14331" spans="1:6" x14ac:dyDescent="0.25">
      <c r="A14331" t="s">
        <v>10276</v>
      </c>
      <c r="B14331" s="100" t="s">
        <v>15286</v>
      </c>
      <c r="C14331" s="99" t="s">
        <v>15285</v>
      </c>
      <c r="D14331" s="124">
        <v>39140</v>
      </c>
      <c r="E14331" s="157" t="e">
        <f>VLOOKUP(D14331,'SOAT LIQ'!$A$87:$C$3416,3,FALSE)</f>
        <v>#N/A</v>
      </c>
      <c r="F14331" t="s">
        <v>21631</v>
      </c>
    </row>
    <row r="14332" spans="1:6" x14ac:dyDescent="0.25">
      <c r="A14332" t="s">
        <v>8497</v>
      </c>
      <c r="B14332" s="100" t="s">
        <v>15286</v>
      </c>
      <c r="C14332" s="99" t="s">
        <v>15285</v>
      </c>
      <c r="D14332" s="124">
        <v>39140</v>
      </c>
      <c r="E14332" s="157" t="e">
        <f>VLOOKUP(D14332,'SOAT LIQ'!$A$87:$C$3416,3,FALSE)</f>
        <v>#N/A</v>
      </c>
      <c r="F14332" t="s">
        <v>21631</v>
      </c>
    </row>
    <row r="14333" spans="1:6" x14ac:dyDescent="0.25">
      <c r="A14333" t="s">
        <v>8498</v>
      </c>
      <c r="B14333" s="100" t="s">
        <v>15286</v>
      </c>
      <c r="C14333" s="99" t="s">
        <v>15285</v>
      </c>
      <c r="D14333" s="124">
        <v>39140</v>
      </c>
      <c r="E14333" s="157" t="e">
        <f>VLOOKUP(D14333,'SOAT LIQ'!$A$87:$C$3416,3,FALSE)</f>
        <v>#N/A</v>
      </c>
      <c r="F14333" t="s">
        <v>21631</v>
      </c>
    </row>
    <row r="14334" spans="1:6" x14ac:dyDescent="0.25">
      <c r="A14334" t="s">
        <v>8499</v>
      </c>
      <c r="B14334" s="100" t="s">
        <v>15286</v>
      </c>
      <c r="C14334" s="99" t="s">
        <v>15285</v>
      </c>
      <c r="D14334" s="124">
        <v>39140</v>
      </c>
      <c r="E14334" s="157" t="e">
        <f>VLOOKUP(D14334,'SOAT LIQ'!$A$87:$C$3416,3,FALSE)</f>
        <v>#N/A</v>
      </c>
      <c r="F14334" t="s">
        <v>21631</v>
      </c>
    </row>
    <row r="14335" spans="1:6" x14ac:dyDescent="0.25">
      <c r="A14335" t="s">
        <v>8494</v>
      </c>
      <c r="B14335" s="100" t="s">
        <v>15286</v>
      </c>
      <c r="C14335" s="99" t="s">
        <v>15285</v>
      </c>
      <c r="D14335" s="124">
        <v>39140</v>
      </c>
      <c r="E14335" s="157" t="e">
        <f>VLOOKUP(D14335,'SOAT LIQ'!$A$87:$C$3416,3,FALSE)</f>
        <v>#N/A</v>
      </c>
      <c r="F14335" t="s">
        <v>21631</v>
      </c>
    </row>
    <row r="14336" spans="1:6" x14ac:dyDescent="0.25">
      <c r="A14336" t="s">
        <v>8500</v>
      </c>
      <c r="B14336" s="100" t="s">
        <v>15286</v>
      </c>
      <c r="C14336" s="99" t="s">
        <v>15285</v>
      </c>
      <c r="D14336" s="124">
        <v>39140</v>
      </c>
      <c r="E14336" s="157" t="e">
        <f>VLOOKUP(D14336,'SOAT LIQ'!$A$87:$C$3416,3,FALSE)</f>
        <v>#N/A</v>
      </c>
      <c r="F14336" t="s">
        <v>21631</v>
      </c>
    </row>
    <row r="14337" spans="1:6" x14ac:dyDescent="0.25">
      <c r="A14337" t="s">
        <v>8501</v>
      </c>
      <c r="B14337" s="100" t="s">
        <v>15286</v>
      </c>
      <c r="C14337" s="99" t="s">
        <v>15285</v>
      </c>
      <c r="D14337" s="124">
        <v>39140</v>
      </c>
      <c r="E14337" s="157" t="e">
        <f>VLOOKUP(D14337,'SOAT LIQ'!$A$87:$C$3416,3,FALSE)</f>
        <v>#N/A</v>
      </c>
      <c r="F14337" t="s">
        <v>21631</v>
      </c>
    </row>
    <row r="14338" spans="1:6" x14ac:dyDescent="0.25">
      <c r="A14338" t="s">
        <v>8495</v>
      </c>
      <c r="B14338" s="100" t="s">
        <v>15286</v>
      </c>
      <c r="C14338" s="99" t="s">
        <v>15285</v>
      </c>
      <c r="D14338" s="124">
        <v>39140</v>
      </c>
      <c r="E14338" s="157" t="e">
        <f>VLOOKUP(D14338,'SOAT LIQ'!$A$87:$C$3416,3,FALSE)</f>
        <v>#N/A</v>
      </c>
      <c r="F14338" t="s">
        <v>21631</v>
      </c>
    </row>
    <row r="14339" spans="1:6" x14ac:dyDescent="0.25">
      <c r="A14339" t="s">
        <v>8496</v>
      </c>
      <c r="B14339" s="100" t="s">
        <v>15286</v>
      </c>
      <c r="C14339" s="99" t="s">
        <v>15285</v>
      </c>
      <c r="D14339" s="124">
        <v>39140</v>
      </c>
      <c r="E14339" s="157" t="e">
        <f>VLOOKUP(D14339,'SOAT LIQ'!$A$87:$C$3416,3,FALSE)</f>
        <v>#N/A</v>
      </c>
      <c r="F14339" t="s">
        <v>21631</v>
      </c>
    </row>
    <row r="14340" spans="1:6" x14ac:dyDescent="0.25">
      <c r="A14340" t="s">
        <v>6183</v>
      </c>
      <c r="B14340" s="100" t="s">
        <v>15286</v>
      </c>
      <c r="C14340" s="99" t="s">
        <v>15285</v>
      </c>
      <c r="D14340" s="124">
        <v>39140</v>
      </c>
      <c r="E14340" s="157" t="e">
        <f>VLOOKUP(D14340,'SOAT LIQ'!$A$87:$C$3416,3,FALSE)</f>
        <v>#N/A</v>
      </c>
      <c r="F14340" t="s">
        <v>21631</v>
      </c>
    </row>
    <row r="14341" spans="1:6" x14ac:dyDescent="0.25">
      <c r="A14341" t="s">
        <v>8502</v>
      </c>
      <c r="B14341" s="100" t="s">
        <v>15286</v>
      </c>
      <c r="C14341" s="99" t="s">
        <v>15285</v>
      </c>
      <c r="D14341" s="124">
        <v>39140</v>
      </c>
      <c r="E14341" s="157" t="e">
        <f>VLOOKUP(D14341,'SOAT LIQ'!$A$87:$C$3416,3,FALSE)</f>
        <v>#N/A</v>
      </c>
      <c r="F14341" t="s">
        <v>21631</v>
      </c>
    </row>
    <row r="14342" spans="1:6" x14ac:dyDescent="0.25">
      <c r="A14342" t="s">
        <v>8503</v>
      </c>
      <c r="B14342" s="100" t="s">
        <v>15286</v>
      </c>
      <c r="C14342" s="99" t="s">
        <v>15285</v>
      </c>
      <c r="D14342" s="124">
        <v>39140</v>
      </c>
      <c r="E14342" s="157" t="e">
        <f>VLOOKUP(D14342,'SOAT LIQ'!$A$87:$C$3416,3,FALSE)</f>
        <v>#N/A</v>
      </c>
      <c r="F14342" t="s">
        <v>21631</v>
      </c>
    </row>
    <row r="14343" spans="1:6" x14ac:dyDescent="0.25">
      <c r="A14343" t="s">
        <v>8504</v>
      </c>
      <c r="B14343" s="100" t="s">
        <v>15286</v>
      </c>
      <c r="C14343" s="99" t="s">
        <v>15285</v>
      </c>
      <c r="D14343" s="124">
        <v>39140</v>
      </c>
      <c r="E14343" s="157" t="e">
        <f>VLOOKUP(D14343,'SOAT LIQ'!$A$87:$C$3416,3,FALSE)</f>
        <v>#N/A</v>
      </c>
      <c r="F14343" t="s">
        <v>21631</v>
      </c>
    </row>
    <row r="14344" spans="1:6" x14ac:dyDescent="0.25">
      <c r="A14344" t="s">
        <v>10821</v>
      </c>
      <c r="B14344" s="100" t="s">
        <v>15286</v>
      </c>
      <c r="C14344" s="99" t="s">
        <v>15285</v>
      </c>
      <c r="D14344" s="124">
        <v>39140</v>
      </c>
      <c r="E14344" s="157" t="e">
        <f>VLOOKUP(D14344,'SOAT LIQ'!$A$87:$C$3416,3,FALSE)</f>
        <v>#N/A</v>
      </c>
      <c r="F14344" t="s">
        <v>21631</v>
      </c>
    </row>
    <row r="14345" spans="1:6" x14ac:dyDescent="0.25">
      <c r="A14345" t="s">
        <v>5924</v>
      </c>
      <c r="B14345" s="100" t="s">
        <v>15286</v>
      </c>
      <c r="C14345" s="99" t="s">
        <v>15285</v>
      </c>
      <c r="D14345" s="124">
        <v>39140</v>
      </c>
      <c r="E14345" s="157" t="e">
        <f>VLOOKUP(D14345,'SOAT LIQ'!$A$87:$C$3416,3,FALSE)</f>
        <v>#N/A</v>
      </c>
      <c r="F14345" t="s">
        <v>21631</v>
      </c>
    </row>
    <row r="14346" spans="1:6" x14ac:dyDescent="0.25">
      <c r="A14346" t="s">
        <v>11061</v>
      </c>
      <c r="B14346" s="100" t="s">
        <v>15286</v>
      </c>
      <c r="C14346" s="99" t="s">
        <v>15285</v>
      </c>
      <c r="D14346" s="124">
        <v>39140</v>
      </c>
      <c r="E14346" s="157" t="e">
        <f>VLOOKUP(D14346,'SOAT LIQ'!$A$87:$C$3416,3,FALSE)</f>
        <v>#N/A</v>
      </c>
      <c r="F14346" t="s">
        <v>21631</v>
      </c>
    </row>
    <row r="14347" spans="1:6" x14ac:dyDescent="0.25">
      <c r="A14347" t="s">
        <v>8508</v>
      </c>
      <c r="B14347" s="100" t="s">
        <v>15286</v>
      </c>
      <c r="C14347" s="99" t="s">
        <v>15285</v>
      </c>
      <c r="D14347" s="124">
        <v>39140</v>
      </c>
      <c r="E14347" s="157" t="e">
        <f>VLOOKUP(D14347,'SOAT LIQ'!$A$87:$C$3416,3,FALSE)</f>
        <v>#N/A</v>
      </c>
      <c r="F14347" t="s">
        <v>21631</v>
      </c>
    </row>
    <row r="14348" spans="1:6" x14ac:dyDescent="0.25">
      <c r="A14348" t="s">
        <v>8476</v>
      </c>
      <c r="B14348" s="100" t="s">
        <v>15286</v>
      </c>
      <c r="C14348" s="99" t="s">
        <v>15285</v>
      </c>
      <c r="D14348" s="124">
        <v>39140</v>
      </c>
      <c r="E14348" s="157" t="e">
        <f>VLOOKUP(D14348,'SOAT LIQ'!$A$87:$C$3416,3,FALSE)</f>
        <v>#N/A</v>
      </c>
      <c r="F14348" t="s">
        <v>21631</v>
      </c>
    </row>
    <row r="14349" spans="1:6" x14ac:dyDescent="0.25">
      <c r="A14349" t="s">
        <v>5576</v>
      </c>
      <c r="B14349" s="100" t="s">
        <v>15286</v>
      </c>
      <c r="C14349" s="99" t="s">
        <v>15285</v>
      </c>
      <c r="D14349" s="124">
        <v>39140</v>
      </c>
      <c r="E14349" s="157" t="e">
        <f>VLOOKUP(D14349,'SOAT LIQ'!$A$87:$C$3416,3,FALSE)</f>
        <v>#N/A</v>
      </c>
      <c r="F14349" t="s">
        <v>21631</v>
      </c>
    </row>
    <row r="14350" spans="1:6" x14ac:dyDescent="0.25">
      <c r="A14350" t="s">
        <v>5577</v>
      </c>
      <c r="B14350" s="100" t="s">
        <v>15286</v>
      </c>
      <c r="C14350" s="99" t="s">
        <v>15285</v>
      </c>
      <c r="D14350" s="124">
        <v>39140</v>
      </c>
      <c r="E14350" s="157" t="e">
        <f>VLOOKUP(D14350,'SOAT LIQ'!$A$87:$C$3416,3,FALSE)</f>
        <v>#N/A</v>
      </c>
      <c r="F14350" t="s">
        <v>21631</v>
      </c>
    </row>
    <row r="14351" spans="1:6" x14ac:dyDescent="0.25">
      <c r="A14351" t="s">
        <v>8477</v>
      </c>
      <c r="B14351" s="100" t="s">
        <v>15286</v>
      </c>
      <c r="C14351" s="99" t="s">
        <v>15285</v>
      </c>
      <c r="D14351" s="124">
        <v>39140</v>
      </c>
      <c r="E14351" s="157" t="e">
        <f>VLOOKUP(D14351,'SOAT LIQ'!$A$87:$C$3416,3,FALSE)</f>
        <v>#N/A</v>
      </c>
      <c r="F14351" t="s">
        <v>21631</v>
      </c>
    </row>
    <row r="14352" spans="1:6" x14ac:dyDescent="0.25">
      <c r="A14352" t="s">
        <v>5578</v>
      </c>
      <c r="B14352" s="100" t="s">
        <v>15286</v>
      </c>
      <c r="C14352" s="99" t="s">
        <v>15285</v>
      </c>
      <c r="D14352" s="124">
        <v>39140</v>
      </c>
      <c r="E14352" s="157" t="e">
        <f>VLOOKUP(D14352,'SOAT LIQ'!$A$87:$C$3416,3,FALSE)</f>
        <v>#N/A</v>
      </c>
      <c r="F14352" t="s">
        <v>21631</v>
      </c>
    </row>
    <row r="14353" spans="1:6" x14ac:dyDescent="0.25">
      <c r="A14353" t="s">
        <v>5579</v>
      </c>
      <c r="B14353" s="100" t="s">
        <v>15286</v>
      </c>
      <c r="C14353" s="99" t="s">
        <v>15285</v>
      </c>
      <c r="D14353" s="124">
        <v>39140</v>
      </c>
      <c r="E14353" s="157" t="e">
        <f>VLOOKUP(D14353,'SOAT LIQ'!$A$87:$C$3416,3,FALSE)</f>
        <v>#N/A</v>
      </c>
      <c r="F14353" t="s">
        <v>21631</v>
      </c>
    </row>
    <row r="14354" spans="1:6" x14ac:dyDescent="0.25">
      <c r="A14354" t="s">
        <v>8493</v>
      </c>
      <c r="B14354" s="100" t="s">
        <v>15286</v>
      </c>
      <c r="C14354" s="99" t="s">
        <v>15285</v>
      </c>
      <c r="D14354" s="124">
        <v>39140</v>
      </c>
      <c r="E14354" s="157" t="e">
        <f>VLOOKUP(D14354,'SOAT LIQ'!$A$87:$C$3416,3,FALSE)</f>
        <v>#N/A</v>
      </c>
      <c r="F14354" t="s">
        <v>21631</v>
      </c>
    </row>
    <row r="14355" spans="1:6" x14ac:dyDescent="0.25">
      <c r="A14355" t="s">
        <v>4229</v>
      </c>
      <c r="B14355" s="100" t="s">
        <v>15286</v>
      </c>
      <c r="C14355" s="99" t="s">
        <v>15285</v>
      </c>
      <c r="D14355" s="124">
        <v>39140</v>
      </c>
      <c r="E14355" s="157" t="e">
        <f>VLOOKUP(D14355,'SOAT LIQ'!$A$87:$C$3416,3,FALSE)</f>
        <v>#N/A</v>
      </c>
      <c r="F14355" t="s">
        <v>21631</v>
      </c>
    </row>
    <row r="14356" spans="1:6" x14ac:dyDescent="0.25">
      <c r="A14356" t="s">
        <v>5580</v>
      </c>
      <c r="B14356" s="100" t="s">
        <v>15286</v>
      </c>
      <c r="C14356" s="99" t="s">
        <v>15285</v>
      </c>
      <c r="D14356" s="124">
        <v>39140</v>
      </c>
      <c r="E14356" s="157" t="e">
        <f>VLOOKUP(D14356,'SOAT LIQ'!$A$87:$C$3416,3,FALSE)</f>
        <v>#N/A</v>
      </c>
      <c r="F14356" t="s">
        <v>21631</v>
      </c>
    </row>
    <row r="14357" spans="1:6" x14ac:dyDescent="0.25">
      <c r="A14357" t="s">
        <v>8478</v>
      </c>
      <c r="B14357" s="100" t="s">
        <v>15286</v>
      </c>
      <c r="C14357" s="99" t="s">
        <v>15285</v>
      </c>
      <c r="D14357" s="124">
        <v>39140</v>
      </c>
      <c r="E14357" s="157" t="e">
        <f>VLOOKUP(D14357,'SOAT LIQ'!$A$87:$C$3416,3,FALSE)</f>
        <v>#N/A</v>
      </c>
      <c r="F14357" t="s">
        <v>21631</v>
      </c>
    </row>
    <row r="14358" spans="1:6" x14ac:dyDescent="0.25">
      <c r="A14358" t="s">
        <v>8471</v>
      </c>
      <c r="B14358" s="100" t="s">
        <v>15286</v>
      </c>
      <c r="C14358" s="99" t="s">
        <v>15285</v>
      </c>
      <c r="D14358" s="124">
        <v>39140</v>
      </c>
      <c r="E14358" s="157" t="e">
        <f>VLOOKUP(D14358,'SOAT LIQ'!$A$87:$C$3416,3,FALSE)</f>
        <v>#N/A</v>
      </c>
      <c r="F14358" t="s">
        <v>21631</v>
      </c>
    </row>
    <row r="14359" spans="1:6" x14ac:dyDescent="0.25">
      <c r="A14359" t="s">
        <v>8470</v>
      </c>
      <c r="B14359" s="100" t="s">
        <v>15286</v>
      </c>
      <c r="C14359" s="99" t="s">
        <v>15285</v>
      </c>
      <c r="D14359" s="124">
        <v>39140</v>
      </c>
      <c r="E14359" s="157" t="e">
        <f>VLOOKUP(D14359,'SOAT LIQ'!$A$87:$C$3416,3,FALSE)</f>
        <v>#N/A</v>
      </c>
      <c r="F14359" t="s">
        <v>21631</v>
      </c>
    </row>
    <row r="14360" spans="1:6" x14ac:dyDescent="0.25">
      <c r="A14360" t="s">
        <v>8472</v>
      </c>
      <c r="B14360" s="100" t="s">
        <v>15286</v>
      </c>
      <c r="C14360" s="99" t="s">
        <v>15285</v>
      </c>
      <c r="D14360" s="124">
        <v>39140</v>
      </c>
      <c r="E14360" s="157" t="e">
        <f>VLOOKUP(D14360,'SOAT LIQ'!$A$87:$C$3416,3,FALSE)</f>
        <v>#N/A</v>
      </c>
      <c r="F14360" t="s">
        <v>21631</v>
      </c>
    </row>
    <row r="14361" spans="1:6" x14ac:dyDescent="0.25">
      <c r="A14361" t="s">
        <v>5841</v>
      </c>
      <c r="B14361" s="100" t="s">
        <v>15287</v>
      </c>
      <c r="C14361" s="99" t="s">
        <v>15288</v>
      </c>
      <c r="D14361" s="124">
        <v>36101</v>
      </c>
      <c r="E14361" s="157" t="e">
        <f>VLOOKUP(D14361,'SOAT LIQ'!$A$87:$C$3416,3,FALSE)</f>
        <v>#N/A</v>
      </c>
      <c r="F14361" t="s">
        <v>21631</v>
      </c>
    </row>
    <row r="14362" spans="1:6" x14ac:dyDescent="0.25">
      <c r="A14362" t="s">
        <v>6183</v>
      </c>
      <c r="B14362" s="100" t="s">
        <v>15287</v>
      </c>
      <c r="C14362" s="99" t="s">
        <v>15288</v>
      </c>
      <c r="D14362" s="124">
        <v>36101</v>
      </c>
      <c r="E14362" s="157" t="e">
        <f>VLOOKUP(D14362,'SOAT LIQ'!$A$87:$C$3416,3,FALSE)</f>
        <v>#N/A</v>
      </c>
      <c r="F14362" t="s">
        <v>21631</v>
      </c>
    </row>
    <row r="14363" spans="1:6" x14ac:dyDescent="0.25">
      <c r="A14363" t="s">
        <v>5576</v>
      </c>
      <c r="B14363" s="100" t="s">
        <v>15287</v>
      </c>
      <c r="C14363" s="99" t="s">
        <v>15288</v>
      </c>
      <c r="D14363" s="124">
        <v>36101</v>
      </c>
      <c r="E14363" s="157" t="e">
        <f>VLOOKUP(D14363,'SOAT LIQ'!$A$87:$C$3416,3,FALSE)</f>
        <v>#N/A</v>
      </c>
      <c r="F14363" t="s">
        <v>21631</v>
      </c>
    </row>
    <row r="14364" spans="1:6" x14ac:dyDescent="0.25">
      <c r="A14364" t="s">
        <v>5577</v>
      </c>
      <c r="B14364" s="100" t="s">
        <v>15287</v>
      </c>
      <c r="C14364" s="99" t="s">
        <v>15288</v>
      </c>
      <c r="D14364" s="124">
        <v>36101</v>
      </c>
      <c r="E14364" s="157" t="e">
        <f>VLOOKUP(D14364,'SOAT LIQ'!$A$87:$C$3416,3,FALSE)</f>
        <v>#N/A</v>
      </c>
      <c r="F14364" t="s">
        <v>21631</v>
      </c>
    </row>
    <row r="14365" spans="1:6" x14ac:dyDescent="0.25">
      <c r="A14365" t="s">
        <v>5578</v>
      </c>
      <c r="B14365" s="100" t="s">
        <v>15287</v>
      </c>
      <c r="C14365" s="99" t="s">
        <v>15288</v>
      </c>
      <c r="D14365" s="124">
        <v>36101</v>
      </c>
      <c r="E14365" s="157" t="e">
        <f>VLOOKUP(D14365,'SOAT LIQ'!$A$87:$C$3416,3,FALSE)</f>
        <v>#N/A</v>
      </c>
      <c r="F14365" t="s">
        <v>21631</v>
      </c>
    </row>
    <row r="14366" spans="1:6" x14ac:dyDescent="0.25">
      <c r="A14366" t="s">
        <v>5579</v>
      </c>
      <c r="B14366" s="100" t="s">
        <v>15287</v>
      </c>
      <c r="C14366" s="99" t="s">
        <v>15288</v>
      </c>
      <c r="D14366" s="124">
        <v>36101</v>
      </c>
      <c r="E14366" s="157" t="e">
        <f>VLOOKUP(D14366,'SOAT LIQ'!$A$87:$C$3416,3,FALSE)</f>
        <v>#N/A</v>
      </c>
      <c r="F14366" t="s">
        <v>21631</v>
      </c>
    </row>
    <row r="14367" spans="1:6" x14ac:dyDescent="0.25">
      <c r="A14367" t="s">
        <v>4229</v>
      </c>
      <c r="B14367" s="100" t="s">
        <v>15287</v>
      </c>
      <c r="C14367" s="99" t="s">
        <v>15288</v>
      </c>
      <c r="D14367" s="124">
        <v>36101</v>
      </c>
      <c r="E14367" s="157" t="e">
        <f>VLOOKUP(D14367,'SOAT LIQ'!$A$87:$C$3416,3,FALSE)</f>
        <v>#N/A</v>
      </c>
      <c r="F14367" t="s">
        <v>21631</v>
      </c>
    </row>
    <row r="14368" spans="1:6" x14ac:dyDescent="0.25">
      <c r="A14368" t="s">
        <v>5580</v>
      </c>
      <c r="B14368" s="100" t="s">
        <v>15287</v>
      </c>
      <c r="C14368" s="99" t="s">
        <v>15288</v>
      </c>
      <c r="D14368" s="124">
        <v>36101</v>
      </c>
      <c r="E14368" s="157" t="e">
        <f>VLOOKUP(D14368,'SOAT LIQ'!$A$87:$C$3416,3,FALSE)</f>
        <v>#N/A</v>
      </c>
      <c r="F14368" t="s">
        <v>21631</v>
      </c>
    </row>
    <row r="14369" spans="1:6" x14ac:dyDescent="0.25">
      <c r="A14369" t="s">
        <v>8478</v>
      </c>
      <c r="B14369" s="100" t="s">
        <v>15287</v>
      </c>
      <c r="C14369" s="99" t="s">
        <v>15288</v>
      </c>
      <c r="D14369" s="124">
        <v>36101</v>
      </c>
      <c r="E14369" s="157" t="e">
        <f>VLOOKUP(D14369,'SOAT LIQ'!$A$87:$C$3416,3,FALSE)</f>
        <v>#N/A</v>
      </c>
      <c r="F14369" t="s">
        <v>21631</v>
      </c>
    </row>
    <row r="14370" spans="1:6" x14ac:dyDescent="0.25">
      <c r="A14370" t="s">
        <v>8471</v>
      </c>
      <c r="B14370" s="100" t="s">
        <v>15287</v>
      </c>
      <c r="C14370" s="99" t="s">
        <v>15288</v>
      </c>
      <c r="D14370" s="124">
        <v>36101</v>
      </c>
      <c r="E14370" s="157" t="e">
        <f>VLOOKUP(D14370,'SOAT LIQ'!$A$87:$C$3416,3,FALSE)</f>
        <v>#N/A</v>
      </c>
      <c r="F14370" t="s">
        <v>21631</v>
      </c>
    </row>
    <row r="14371" spans="1:6" x14ac:dyDescent="0.25">
      <c r="A14371" t="s">
        <v>8470</v>
      </c>
      <c r="B14371" s="100" t="s">
        <v>15287</v>
      </c>
      <c r="C14371" s="99" t="s">
        <v>15288</v>
      </c>
      <c r="D14371" s="124">
        <v>36101</v>
      </c>
      <c r="E14371" s="157" t="e">
        <f>VLOOKUP(D14371,'SOAT LIQ'!$A$87:$C$3416,3,FALSE)</f>
        <v>#N/A</v>
      </c>
      <c r="F14371" t="s">
        <v>21631</v>
      </c>
    </row>
    <row r="14372" spans="1:6" x14ac:dyDescent="0.25">
      <c r="A14372" t="s">
        <v>8472</v>
      </c>
      <c r="B14372" s="100" t="s">
        <v>15287</v>
      </c>
      <c r="C14372" s="99" t="s">
        <v>15288</v>
      </c>
      <c r="D14372" s="124">
        <v>36101</v>
      </c>
      <c r="E14372" s="157" t="e">
        <f>VLOOKUP(D14372,'SOAT LIQ'!$A$87:$C$3416,3,FALSE)</f>
        <v>#N/A</v>
      </c>
      <c r="F14372" t="s">
        <v>21631</v>
      </c>
    </row>
    <row r="14373" spans="1:6" x14ac:dyDescent="0.25">
      <c r="A14373" t="s">
        <v>6183</v>
      </c>
      <c r="B14373" s="100" t="s">
        <v>15290</v>
      </c>
      <c r="C14373" s="99" t="s">
        <v>15289</v>
      </c>
      <c r="D14373" s="124">
        <v>36100</v>
      </c>
      <c r="E14373" s="157" t="e">
        <f>VLOOKUP(D14373,'SOAT LIQ'!$A$87:$C$3416,3,FALSE)</f>
        <v>#N/A</v>
      </c>
      <c r="F14373" t="s">
        <v>21631</v>
      </c>
    </row>
    <row r="14374" spans="1:6" x14ac:dyDescent="0.25">
      <c r="A14374" t="s">
        <v>5576</v>
      </c>
      <c r="B14374" s="100" t="s">
        <v>15290</v>
      </c>
      <c r="C14374" s="99" t="s">
        <v>15289</v>
      </c>
      <c r="D14374" s="124">
        <v>36100</v>
      </c>
      <c r="E14374" s="157" t="e">
        <f>VLOOKUP(D14374,'SOAT LIQ'!$A$87:$C$3416,3,FALSE)</f>
        <v>#N/A</v>
      </c>
      <c r="F14374" t="s">
        <v>21631</v>
      </c>
    </row>
    <row r="14375" spans="1:6" x14ac:dyDescent="0.25">
      <c r="A14375" t="s">
        <v>5577</v>
      </c>
      <c r="B14375" s="100" t="s">
        <v>15290</v>
      </c>
      <c r="C14375" s="99" t="s">
        <v>15289</v>
      </c>
      <c r="D14375" s="124">
        <v>36100</v>
      </c>
      <c r="E14375" s="157" t="e">
        <f>VLOOKUP(D14375,'SOAT LIQ'!$A$87:$C$3416,3,FALSE)</f>
        <v>#N/A</v>
      </c>
      <c r="F14375" t="s">
        <v>21631</v>
      </c>
    </row>
    <row r="14376" spans="1:6" x14ac:dyDescent="0.25">
      <c r="A14376" t="s">
        <v>5578</v>
      </c>
      <c r="B14376" s="100" t="s">
        <v>15290</v>
      </c>
      <c r="C14376" s="99" t="s">
        <v>15289</v>
      </c>
      <c r="D14376" s="124">
        <v>36100</v>
      </c>
      <c r="E14376" s="157" t="e">
        <f>VLOOKUP(D14376,'SOAT LIQ'!$A$87:$C$3416,3,FALSE)</f>
        <v>#N/A</v>
      </c>
      <c r="F14376" t="s">
        <v>21631</v>
      </c>
    </row>
    <row r="14377" spans="1:6" x14ac:dyDescent="0.25">
      <c r="A14377" t="s">
        <v>5579</v>
      </c>
      <c r="B14377" s="100" t="s">
        <v>15290</v>
      </c>
      <c r="C14377" s="99" t="s">
        <v>15289</v>
      </c>
      <c r="D14377" s="124">
        <v>36100</v>
      </c>
      <c r="E14377" s="157" t="e">
        <f>VLOOKUP(D14377,'SOAT LIQ'!$A$87:$C$3416,3,FALSE)</f>
        <v>#N/A</v>
      </c>
      <c r="F14377" t="s">
        <v>21631</v>
      </c>
    </row>
    <row r="14378" spans="1:6" x14ac:dyDescent="0.25">
      <c r="A14378" t="s">
        <v>4229</v>
      </c>
      <c r="B14378" s="100" t="s">
        <v>15290</v>
      </c>
      <c r="C14378" s="99" t="s">
        <v>15289</v>
      </c>
      <c r="D14378" s="124">
        <v>36100</v>
      </c>
      <c r="E14378" s="157" t="e">
        <f>VLOOKUP(D14378,'SOAT LIQ'!$A$87:$C$3416,3,FALSE)</f>
        <v>#N/A</v>
      </c>
      <c r="F14378" t="s">
        <v>21631</v>
      </c>
    </row>
    <row r="14379" spans="1:6" x14ac:dyDescent="0.25">
      <c r="A14379" t="s">
        <v>5580</v>
      </c>
      <c r="B14379" s="100" t="s">
        <v>15290</v>
      </c>
      <c r="C14379" s="99" t="s">
        <v>15289</v>
      </c>
      <c r="D14379" s="124">
        <v>36100</v>
      </c>
      <c r="E14379" s="157" t="e">
        <f>VLOOKUP(D14379,'SOAT LIQ'!$A$87:$C$3416,3,FALSE)</f>
        <v>#N/A</v>
      </c>
      <c r="F14379" t="s">
        <v>21631</v>
      </c>
    </row>
    <row r="14380" spans="1:6" x14ac:dyDescent="0.25">
      <c r="A14380" t="s">
        <v>8478</v>
      </c>
      <c r="B14380" s="100" t="s">
        <v>15290</v>
      </c>
      <c r="C14380" s="99" t="s">
        <v>15289</v>
      </c>
      <c r="D14380" s="124">
        <v>36100</v>
      </c>
      <c r="E14380" s="157" t="e">
        <f>VLOOKUP(D14380,'SOAT LIQ'!$A$87:$C$3416,3,FALSE)</f>
        <v>#N/A</v>
      </c>
      <c r="F14380" t="s">
        <v>21631</v>
      </c>
    </row>
    <row r="14381" spans="1:6" x14ac:dyDescent="0.25">
      <c r="A14381" t="s">
        <v>8471</v>
      </c>
      <c r="B14381" s="100" t="s">
        <v>15290</v>
      </c>
      <c r="C14381" s="99" t="s">
        <v>15289</v>
      </c>
      <c r="D14381" s="124">
        <v>36100</v>
      </c>
      <c r="E14381" s="157" t="e">
        <f>VLOOKUP(D14381,'SOAT LIQ'!$A$87:$C$3416,3,FALSE)</f>
        <v>#N/A</v>
      </c>
      <c r="F14381" t="s">
        <v>21631</v>
      </c>
    </row>
    <row r="14382" spans="1:6" x14ac:dyDescent="0.25">
      <c r="A14382" t="s">
        <v>8470</v>
      </c>
      <c r="B14382" s="100" t="s">
        <v>15290</v>
      </c>
      <c r="C14382" s="99" t="s">
        <v>15289</v>
      </c>
      <c r="D14382" s="124">
        <v>36100</v>
      </c>
      <c r="E14382" s="157" t="e">
        <f>VLOOKUP(D14382,'SOAT LIQ'!$A$87:$C$3416,3,FALSE)</f>
        <v>#N/A</v>
      </c>
      <c r="F14382" t="s">
        <v>21631</v>
      </c>
    </row>
    <row r="14383" spans="1:6" x14ac:dyDescent="0.25">
      <c r="A14383" t="s">
        <v>8472</v>
      </c>
      <c r="B14383" s="100" t="s">
        <v>15290</v>
      </c>
      <c r="C14383" s="99" t="s">
        <v>15289</v>
      </c>
      <c r="D14383" s="124">
        <v>36100</v>
      </c>
      <c r="E14383" s="157" t="e">
        <f>VLOOKUP(D14383,'SOAT LIQ'!$A$87:$C$3416,3,FALSE)</f>
        <v>#N/A</v>
      </c>
      <c r="F14383" t="s">
        <v>21631</v>
      </c>
    </row>
    <row r="14384" spans="1:6" x14ac:dyDescent="0.25">
      <c r="A14384" t="s">
        <v>8490</v>
      </c>
      <c r="B14384" s="100" t="s">
        <v>15291</v>
      </c>
      <c r="C14384" s="99" t="s">
        <v>14968</v>
      </c>
      <c r="D14384" s="124">
        <v>39360</v>
      </c>
      <c r="E14384" s="157" t="e">
        <f>VLOOKUP(D14384,'SOAT LIQ'!$A$87:$C$3416,3,FALSE)</f>
        <v>#N/A</v>
      </c>
      <c r="F14384" t="s">
        <v>21631</v>
      </c>
    </row>
    <row r="14385" spans="1:6" x14ac:dyDescent="0.25">
      <c r="A14385" t="s">
        <v>8476</v>
      </c>
      <c r="B14385" s="100" t="s">
        <v>15291</v>
      </c>
      <c r="C14385" s="99" t="s">
        <v>14968</v>
      </c>
      <c r="D14385" s="124">
        <v>39360</v>
      </c>
      <c r="E14385" s="157" t="e">
        <f>VLOOKUP(D14385,'SOAT LIQ'!$A$87:$C$3416,3,FALSE)</f>
        <v>#N/A</v>
      </c>
      <c r="F14385" t="s">
        <v>21631</v>
      </c>
    </row>
    <row r="14386" spans="1:6" x14ac:dyDescent="0.25">
      <c r="A14386" t="s">
        <v>5576</v>
      </c>
      <c r="B14386" s="100" t="s">
        <v>15291</v>
      </c>
      <c r="C14386" s="99" t="s">
        <v>14968</v>
      </c>
      <c r="D14386" s="124">
        <v>39360</v>
      </c>
      <c r="E14386" s="157" t="e">
        <f>VLOOKUP(D14386,'SOAT LIQ'!$A$87:$C$3416,3,FALSE)</f>
        <v>#N/A</v>
      </c>
      <c r="F14386" t="s">
        <v>21631</v>
      </c>
    </row>
    <row r="14387" spans="1:6" x14ac:dyDescent="0.25">
      <c r="A14387" t="s">
        <v>5577</v>
      </c>
      <c r="B14387" s="100" t="s">
        <v>15291</v>
      </c>
      <c r="C14387" s="99" t="s">
        <v>14968</v>
      </c>
      <c r="D14387" s="124">
        <v>39360</v>
      </c>
      <c r="E14387" s="157" t="e">
        <f>VLOOKUP(D14387,'SOAT LIQ'!$A$87:$C$3416,3,FALSE)</f>
        <v>#N/A</v>
      </c>
      <c r="F14387" t="s">
        <v>21631</v>
      </c>
    </row>
    <row r="14388" spans="1:6" x14ac:dyDescent="0.25">
      <c r="A14388" t="s">
        <v>5578</v>
      </c>
      <c r="B14388" s="100" t="s">
        <v>15291</v>
      </c>
      <c r="C14388" s="99" t="s">
        <v>14968</v>
      </c>
      <c r="D14388" s="124">
        <v>39360</v>
      </c>
      <c r="E14388" s="157" t="e">
        <f>VLOOKUP(D14388,'SOAT LIQ'!$A$87:$C$3416,3,FALSE)</f>
        <v>#N/A</v>
      </c>
      <c r="F14388" t="s">
        <v>21631</v>
      </c>
    </row>
    <row r="14389" spans="1:6" x14ac:dyDescent="0.25">
      <c r="A14389" t="s">
        <v>5579</v>
      </c>
      <c r="B14389" s="100" t="s">
        <v>15291</v>
      </c>
      <c r="C14389" s="99" t="s">
        <v>14968</v>
      </c>
      <c r="D14389" s="124">
        <v>39360</v>
      </c>
      <c r="E14389" s="157" t="e">
        <f>VLOOKUP(D14389,'SOAT LIQ'!$A$87:$C$3416,3,FALSE)</f>
        <v>#N/A</v>
      </c>
      <c r="F14389" t="s">
        <v>21631</v>
      </c>
    </row>
    <row r="14390" spans="1:6" x14ac:dyDescent="0.25">
      <c r="A14390" t="s">
        <v>8493</v>
      </c>
      <c r="B14390" s="100" t="s">
        <v>15291</v>
      </c>
      <c r="C14390" s="99" t="s">
        <v>14968</v>
      </c>
      <c r="D14390" s="124">
        <v>39360</v>
      </c>
      <c r="E14390" s="157" t="e">
        <f>VLOOKUP(D14390,'SOAT LIQ'!$A$87:$C$3416,3,FALSE)</f>
        <v>#N/A</v>
      </c>
      <c r="F14390" t="s">
        <v>21631</v>
      </c>
    </row>
    <row r="14391" spans="1:6" x14ac:dyDescent="0.25">
      <c r="A14391" t="s">
        <v>4229</v>
      </c>
      <c r="B14391" s="100" t="s">
        <v>15291</v>
      </c>
      <c r="C14391" s="99" t="s">
        <v>14968</v>
      </c>
      <c r="D14391" s="124">
        <v>39360</v>
      </c>
      <c r="E14391" s="157" t="e">
        <f>VLOOKUP(D14391,'SOAT LIQ'!$A$87:$C$3416,3,FALSE)</f>
        <v>#N/A</v>
      </c>
      <c r="F14391" t="s">
        <v>21631</v>
      </c>
    </row>
    <row r="14392" spans="1:6" x14ac:dyDescent="0.25">
      <c r="A14392" t="s">
        <v>5580</v>
      </c>
      <c r="B14392" s="100" t="s">
        <v>15291</v>
      </c>
      <c r="C14392" s="99" t="s">
        <v>14968</v>
      </c>
      <c r="D14392" s="124">
        <v>39360</v>
      </c>
      <c r="E14392" s="157" t="e">
        <f>VLOOKUP(D14392,'SOAT LIQ'!$A$87:$C$3416,3,FALSE)</f>
        <v>#N/A</v>
      </c>
      <c r="F14392" t="s">
        <v>21631</v>
      </c>
    </row>
    <row r="14393" spans="1:6" x14ac:dyDescent="0.25">
      <c r="A14393" t="s">
        <v>8478</v>
      </c>
      <c r="B14393" s="100" t="s">
        <v>15291</v>
      </c>
      <c r="C14393" s="99" t="s">
        <v>14968</v>
      </c>
      <c r="D14393" s="124">
        <v>39360</v>
      </c>
      <c r="E14393" s="157" t="e">
        <f>VLOOKUP(D14393,'SOAT LIQ'!$A$87:$C$3416,3,FALSE)</f>
        <v>#N/A</v>
      </c>
      <c r="F14393" t="s">
        <v>21631</v>
      </c>
    </row>
    <row r="14394" spans="1:6" x14ac:dyDescent="0.25">
      <c r="A14394" t="s">
        <v>8471</v>
      </c>
      <c r="B14394" s="100" t="s">
        <v>15291</v>
      </c>
      <c r="C14394" s="99" t="s">
        <v>14968</v>
      </c>
      <c r="D14394" s="124">
        <v>39360</v>
      </c>
      <c r="E14394" s="157" t="e">
        <f>VLOOKUP(D14394,'SOAT LIQ'!$A$87:$C$3416,3,FALSE)</f>
        <v>#N/A</v>
      </c>
      <c r="F14394" t="s">
        <v>21631</v>
      </c>
    </row>
    <row r="14395" spans="1:6" x14ac:dyDescent="0.25">
      <c r="A14395" t="s">
        <v>8470</v>
      </c>
      <c r="B14395" s="100" t="s">
        <v>15291</v>
      </c>
      <c r="C14395" s="99" t="s">
        <v>14968</v>
      </c>
      <c r="D14395" s="124">
        <v>39360</v>
      </c>
      <c r="E14395" s="157" t="e">
        <f>VLOOKUP(D14395,'SOAT LIQ'!$A$87:$C$3416,3,FALSE)</f>
        <v>#N/A</v>
      </c>
      <c r="F14395" t="s">
        <v>21631</v>
      </c>
    </row>
    <row r="14396" spans="1:6" x14ac:dyDescent="0.25">
      <c r="A14396" t="s">
        <v>8472</v>
      </c>
      <c r="B14396" s="100" t="s">
        <v>15291</v>
      </c>
      <c r="C14396" s="99" t="s">
        <v>14968</v>
      </c>
      <c r="D14396" s="124">
        <v>39360</v>
      </c>
      <c r="E14396" s="157" t="e">
        <f>VLOOKUP(D14396,'SOAT LIQ'!$A$87:$C$3416,3,FALSE)</f>
        <v>#N/A</v>
      </c>
      <c r="F14396" t="s">
        <v>21631</v>
      </c>
    </row>
    <row r="14397" spans="1:6" x14ac:dyDescent="0.25">
      <c r="A14397" t="s">
        <v>14941</v>
      </c>
      <c r="B14397" s="100" t="s">
        <v>15292</v>
      </c>
      <c r="C14397" s="99" t="s">
        <v>15159</v>
      </c>
      <c r="D14397" s="124">
        <v>37602</v>
      </c>
      <c r="E14397" s="157" t="e">
        <f>VLOOKUP(D14397,'SOAT LIQ'!$A$87:$C$3416,3,FALSE)</f>
        <v>#N/A</v>
      </c>
      <c r="F14397" t="s">
        <v>21631</v>
      </c>
    </row>
    <row r="14398" spans="1:6" x14ac:dyDescent="0.25">
      <c r="A14398" t="s">
        <v>6183</v>
      </c>
      <c r="B14398" s="100" t="s">
        <v>15292</v>
      </c>
      <c r="C14398" s="99" t="s">
        <v>15159</v>
      </c>
      <c r="D14398" s="124">
        <v>37602</v>
      </c>
      <c r="E14398" s="157" t="e">
        <f>VLOOKUP(D14398,'SOAT LIQ'!$A$87:$C$3416,3,FALSE)</f>
        <v>#N/A</v>
      </c>
      <c r="F14398" t="s">
        <v>21631</v>
      </c>
    </row>
    <row r="14399" spans="1:6" x14ac:dyDescent="0.25">
      <c r="A14399" t="s">
        <v>8494</v>
      </c>
      <c r="B14399" s="100" t="s">
        <v>15292</v>
      </c>
      <c r="C14399" s="99" t="s">
        <v>15159</v>
      </c>
      <c r="D14399" s="124">
        <v>37602</v>
      </c>
      <c r="E14399" s="157" t="e">
        <f>VLOOKUP(D14399,'SOAT LIQ'!$A$87:$C$3416,3,FALSE)</f>
        <v>#N/A</v>
      </c>
      <c r="F14399" t="s">
        <v>21631</v>
      </c>
    </row>
    <row r="14400" spans="1:6" x14ac:dyDescent="0.25">
      <c r="A14400" t="s">
        <v>8495</v>
      </c>
      <c r="B14400" s="100" t="s">
        <v>15292</v>
      </c>
      <c r="C14400" s="99" t="s">
        <v>15159</v>
      </c>
      <c r="D14400" s="124">
        <v>37602</v>
      </c>
      <c r="E14400" s="157" t="e">
        <f>VLOOKUP(D14400,'SOAT LIQ'!$A$87:$C$3416,3,FALSE)</f>
        <v>#N/A</v>
      </c>
      <c r="F14400" t="s">
        <v>21631</v>
      </c>
    </row>
    <row r="14401" spans="1:6" x14ac:dyDescent="0.25">
      <c r="A14401" t="s">
        <v>8496</v>
      </c>
      <c r="B14401" s="100" t="s">
        <v>15292</v>
      </c>
      <c r="C14401" s="99" t="s">
        <v>15159</v>
      </c>
      <c r="D14401" s="124">
        <v>37602</v>
      </c>
      <c r="E14401" s="157" t="e">
        <f>VLOOKUP(D14401,'SOAT LIQ'!$A$87:$C$3416,3,FALSE)</f>
        <v>#N/A</v>
      </c>
      <c r="F14401" t="s">
        <v>21631</v>
      </c>
    </row>
    <row r="14402" spans="1:6" x14ac:dyDescent="0.25">
      <c r="A14402" t="s">
        <v>8501</v>
      </c>
      <c r="B14402" s="100" t="s">
        <v>15292</v>
      </c>
      <c r="C14402" s="99" t="s">
        <v>15159</v>
      </c>
      <c r="D14402" s="124">
        <v>37602</v>
      </c>
      <c r="E14402" s="157" t="e">
        <f>VLOOKUP(D14402,'SOAT LIQ'!$A$87:$C$3416,3,FALSE)</f>
        <v>#N/A</v>
      </c>
      <c r="F14402" t="s">
        <v>21631</v>
      </c>
    </row>
    <row r="14403" spans="1:6" x14ac:dyDescent="0.25">
      <c r="A14403" t="s">
        <v>8497</v>
      </c>
      <c r="B14403" s="100" t="s">
        <v>15292</v>
      </c>
      <c r="C14403" s="99" t="s">
        <v>15159</v>
      </c>
      <c r="D14403" s="124">
        <v>37602</v>
      </c>
      <c r="E14403" s="157" t="e">
        <f>VLOOKUP(D14403,'SOAT LIQ'!$A$87:$C$3416,3,FALSE)</f>
        <v>#N/A</v>
      </c>
      <c r="F14403" t="s">
        <v>21631</v>
      </c>
    </row>
    <row r="14404" spans="1:6" x14ac:dyDescent="0.25">
      <c r="A14404" t="s">
        <v>8498</v>
      </c>
      <c r="B14404" s="100" t="s">
        <v>15292</v>
      </c>
      <c r="C14404" s="99" t="s">
        <v>15159</v>
      </c>
      <c r="D14404" s="124">
        <v>37602</v>
      </c>
      <c r="E14404" s="157" t="e">
        <f>VLOOKUP(D14404,'SOAT LIQ'!$A$87:$C$3416,3,FALSE)</f>
        <v>#N/A</v>
      </c>
      <c r="F14404" t="s">
        <v>21631</v>
      </c>
    </row>
    <row r="14405" spans="1:6" x14ac:dyDescent="0.25">
      <c r="A14405" t="s">
        <v>8499</v>
      </c>
      <c r="B14405" s="100" t="s">
        <v>15292</v>
      </c>
      <c r="C14405" s="99" t="s">
        <v>15159</v>
      </c>
      <c r="D14405" s="124">
        <v>37602</v>
      </c>
      <c r="E14405" s="157" t="e">
        <f>VLOOKUP(D14405,'SOAT LIQ'!$A$87:$C$3416,3,FALSE)</f>
        <v>#N/A</v>
      </c>
      <c r="F14405" t="s">
        <v>21631</v>
      </c>
    </row>
    <row r="14406" spans="1:6" x14ac:dyDescent="0.25">
      <c r="A14406" t="s">
        <v>8500</v>
      </c>
      <c r="B14406" s="100" t="s">
        <v>15292</v>
      </c>
      <c r="C14406" s="99" t="s">
        <v>15159</v>
      </c>
      <c r="D14406" s="124">
        <v>37602</v>
      </c>
      <c r="E14406" s="157" t="e">
        <f>VLOOKUP(D14406,'SOAT LIQ'!$A$87:$C$3416,3,FALSE)</f>
        <v>#N/A</v>
      </c>
      <c r="F14406" t="s">
        <v>21631</v>
      </c>
    </row>
    <row r="14407" spans="1:6" x14ac:dyDescent="0.25">
      <c r="A14407" t="s">
        <v>8476</v>
      </c>
      <c r="B14407" s="100" t="s">
        <v>15292</v>
      </c>
      <c r="C14407" s="99" t="s">
        <v>15159</v>
      </c>
      <c r="D14407" s="124">
        <v>37602</v>
      </c>
      <c r="E14407" s="157" t="e">
        <f>VLOOKUP(D14407,'SOAT LIQ'!$A$87:$C$3416,3,FALSE)</f>
        <v>#N/A</v>
      </c>
      <c r="F14407" t="s">
        <v>21631</v>
      </c>
    </row>
    <row r="14408" spans="1:6" x14ac:dyDescent="0.25">
      <c r="A14408" t="s">
        <v>5576</v>
      </c>
      <c r="B14408" s="100" t="s">
        <v>15292</v>
      </c>
      <c r="C14408" s="99" t="s">
        <v>15159</v>
      </c>
      <c r="D14408" s="124">
        <v>37602</v>
      </c>
      <c r="E14408" s="157" t="e">
        <f>VLOOKUP(D14408,'SOAT LIQ'!$A$87:$C$3416,3,FALSE)</f>
        <v>#N/A</v>
      </c>
      <c r="F14408" t="s">
        <v>21631</v>
      </c>
    </row>
    <row r="14409" spans="1:6" x14ac:dyDescent="0.25">
      <c r="A14409" t="s">
        <v>5577</v>
      </c>
      <c r="B14409" s="100" t="s">
        <v>15292</v>
      </c>
      <c r="C14409" s="99" t="s">
        <v>15159</v>
      </c>
      <c r="D14409" s="124">
        <v>37602</v>
      </c>
      <c r="E14409" s="157" t="e">
        <f>VLOOKUP(D14409,'SOAT LIQ'!$A$87:$C$3416,3,FALSE)</f>
        <v>#N/A</v>
      </c>
      <c r="F14409" t="s">
        <v>21631</v>
      </c>
    </row>
    <row r="14410" spans="1:6" x14ac:dyDescent="0.25">
      <c r="A14410" t="s">
        <v>8477</v>
      </c>
      <c r="B14410" s="100" t="s">
        <v>15292</v>
      </c>
      <c r="C14410" s="99" t="s">
        <v>15159</v>
      </c>
      <c r="D14410" s="124">
        <v>37602</v>
      </c>
      <c r="E14410" s="157" t="e">
        <f>VLOOKUP(D14410,'SOAT LIQ'!$A$87:$C$3416,3,FALSE)</f>
        <v>#N/A</v>
      </c>
      <c r="F14410" t="s">
        <v>21631</v>
      </c>
    </row>
    <row r="14411" spans="1:6" x14ac:dyDescent="0.25">
      <c r="A14411" t="s">
        <v>5578</v>
      </c>
      <c r="B14411" s="100" t="s">
        <v>15292</v>
      </c>
      <c r="C14411" s="99" t="s">
        <v>15159</v>
      </c>
      <c r="D14411" s="124">
        <v>37602</v>
      </c>
      <c r="E14411" s="157" t="e">
        <f>VLOOKUP(D14411,'SOAT LIQ'!$A$87:$C$3416,3,FALSE)</f>
        <v>#N/A</v>
      </c>
      <c r="F14411" t="s">
        <v>21631</v>
      </c>
    </row>
    <row r="14412" spans="1:6" x14ac:dyDescent="0.25">
      <c r="A14412" t="s">
        <v>5579</v>
      </c>
      <c r="B14412" s="100" t="s">
        <v>15292</v>
      </c>
      <c r="C14412" s="99" t="s">
        <v>15159</v>
      </c>
      <c r="D14412" s="124">
        <v>37602</v>
      </c>
      <c r="E14412" s="157" t="e">
        <f>VLOOKUP(D14412,'SOAT LIQ'!$A$87:$C$3416,3,FALSE)</f>
        <v>#N/A</v>
      </c>
      <c r="F14412" t="s">
        <v>21631</v>
      </c>
    </row>
    <row r="14413" spans="1:6" x14ac:dyDescent="0.25">
      <c r="A14413" t="s">
        <v>8493</v>
      </c>
      <c r="B14413" s="100" t="s">
        <v>15292</v>
      </c>
      <c r="C14413" s="99" t="s">
        <v>15159</v>
      </c>
      <c r="D14413" s="124">
        <v>37602</v>
      </c>
      <c r="E14413" s="157" t="e">
        <f>VLOOKUP(D14413,'SOAT LIQ'!$A$87:$C$3416,3,FALSE)</f>
        <v>#N/A</v>
      </c>
      <c r="F14413" t="s">
        <v>21631</v>
      </c>
    </row>
    <row r="14414" spans="1:6" x14ac:dyDescent="0.25">
      <c r="A14414" t="s">
        <v>4229</v>
      </c>
      <c r="B14414" s="100" t="s">
        <v>15292</v>
      </c>
      <c r="C14414" s="99" t="s">
        <v>15159</v>
      </c>
      <c r="D14414" s="124">
        <v>37602</v>
      </c>
      <c r="E14414" s="157" t="e">
        <f>VLOOKUP(D14414,'SOAT LIQ'!$A$87:$C$3416,3,FALSE)</f>
        <v>#N/A</v>
      </c>
      <c r="F14414" t="s">
        <v>21631</v>
      </c>
    </row>
    <row r="14415" spans="1:6" x14ac:dyDescent="0.25">
      <c r="A14415" t="s">
        <v>5580</v>
      </c>
      <c r="B14415" s="100" t="s">
        <v>15292</v>
      </c>
      <c r="C14415" s="99" t="s">
        <v>15159</v>
      </c>
      <c r="D14415" s="124">
        <v>37602</v>
      </c>
      <c r="E14415" s="157" t="e">
        <f>VLOOKUP(D14415,'SOAT LIQ'!$A$87:$C$3416,3,FALSE)</f>
        <v>#N/A</v>
      </c>
      <c r="F14415" t="s">
        <v>21631</v>
      </c>
    </row>
    <row r="14416" spans="1:6" x14ac:dyDescent="0.25">
      <c r="A14416" t="s">
        <v>8478</v>
      </c>
      <c r="B14416" s="100" t="s">
        <v>15292</v>
      </c>
      <c r="C14416" s="99" t="s">
        <v>15159</v>
      </c>
      <c r="D14416" s="124">
        <v>37602</v>
      </c>
      <c r="E14416" s="157" t="e">
        <f>VLOOKUP(D14416,'SOAT LIQ'!$A$87:$C$3416,3,FALSE)</f>
        <v>#N/A</v>
      </c>
      <c r="F14416" t="s">
        <v>21631</v>
      </c>
    </row>
    <row r="14417" spans="1:6" x14ac:dyDescent="0.25">
      <c r="A14417" t="s">
        <v>8471</v>
      </c>
      <c r="B14417" s="100" t="s">
        <v>15292</v>
      </c>
      <c r="C14417" s="99" t="s">
        <v>15159</v>
      </c>
      <c r="D14417" s="124">
        <v>37602</v>
      </c>
      <c r="E14417" s="157" t="e">
        <f>VLOOKUP(D14417,'SOAT LIQ'!$A$87:$C$3416,3,FALSE)</f>
        <v>#N/A</v>
      </c>
      <c r="F14417" t="s">
        <v>21631</v>
      </c>
    </row>
    <row r="14418" spans="1:6" x14ac:dyDescent="0.25">
      <c r="A14418" t="s">
        <v>8470</v>
      </c>
      <c r="B14418" s="100" t="s">
        <v>15292</v>
      </c>
      <c r="C14418" s="99" t="s">
        <v>15159</v>
      </c>
      <c r="D14418" s="124">
        <v>37602</v>
      </c>
      <c r="E14418" s="157" t="e">
        <f>VLOOKUP(D14418,'SOAT LIQ'!$A$87:$C$3416,3,FALSE)</f>
        <v>#N/A</v>
      </c>
      <c r="F14418" t="s">
        <v>21631</v>
      </c>
    </row>
    <row r="14419" spans="1:6" x14ac:dyDescent="0.25">
      <c r="A14419" t="s">
        <v>8472</v>
      </c>
      <c r="B14419" s="100" t="s">
        <v>15292</v>
      </c>
      <c r="C14419" s="99" t="s">
        <v>15159</v>
      </c>
      <c r="D14419" s="124">
        <v>37602</v>
      </c>
      <c r="E14419" s="157" t="e">
        <f>VLOOKUP(D14419,'SOAT LIQ'!$A$87:$C$3416,3,FALSE)</f>
        <v>#N/A</v>
      </c>
      <c r="F14419" t="s">
        <v>21631</v>
      </c>
    </row>
    <row r="14420" spans="1:6" x14ac:dyDescent="0.25">
      <c r="A14420" t="s">
        <v>14979</v>
      </c>
      <c r="B14420" s="100" t="s">
        <v>15293</v>
      </c>
      <c r="C14420" s="99" t="s">
        <v>15162</v>
      </c>
      <c r="D14420" s="124">
        <v>35102</v>
      </c>
      <c r="E14420" s="157" t="e">
        <f>VLOOKUP(D14420,'SOAT LIQ'!$A$87:$C$3416,3,FALSE)</f>
        <v>#N/A</v>
      </c>
      <c r="F14420" t="s">
        <v>21631</v>
      </c>
    </row>
    <row r="14421" spans="1:6" x14ac:dyDescent="0.25">
      <c r="A14421" t="s">
        <v>8489</v>
      </c>
      <c r="B14421" s="100" t="s">
        <v>15293</v>
      </c>
      <c r="C14421" s="99" t="s">
        <v>15162</v>
      </c>
      <c r="D14421" s="124">
        <v>35102</v>
      </c>
      <c r="E14421" s="157" t="e">
        <f>VLOOKUP(D14421,'SOAT LIQ'!$A$87:$C$3416,3,FALSE)</f>
        <v>#N/A</v>
      </c>
      <c r="F14421" t="s">
        <v>21631</v>
      </c>
    </row>
    <row r="14422" spans="1:6" x14ac:dyDescent="0.25">
      <c r="A14422" t="s">
        <v>14969</v>
      </c>
      <c r="B14422" s="100" t="s">
        <v>15293</v>
      </c>
      <c r="C14422" s="99" t="s">
        <v>15162</v>
      </c>
      <c r="D14422" s="124">
        <v>35102</v>
      </c>
      <c r="E14422" s="157" t="e">
        <f>VLOOKUP(D14422,'SOAT LIQ'!$A$87:$C$3416,3,FALSE)</f>
        <v>#N/A</v>
      </c>
      <c r="F14422" t="s">
        <v>21631</v>
      </c>
    </row>
    <row r="14423" spans="1:6" x14ac:dyDescent="0.25">
      <c r="A14423" t="s">
        <v>6183</v>
      </c>
      <c r="B14423" s="100" t="s">
        <v>15293</v>
      </c>
      <c r="C14423" s="99" t="s">
        <v>15162</v>
      </c>
      <c r="D14423" s="124">
        <v>35102</v>
      </c>
      <c r="E14423" s="157" t="e">
        <f>VLOOKUP(D14423,'SOAT LIQ'!$A$87:$C$3416,3,FALSE)</f>
        <v>#N/A</v>
      </c>
      <c r="F14423" t="s">
        <v>21631</v>
      </c>
    </row>
    <row r="14424" spans="1:6" x14ac:dyDescent="0.25">
      <c r="A14424" t="s">
        <v>8494</v>
      </c>
      <c r="B14424" s="100" t="s">
        <v>15293</v>
      </c>
      <c r="C14424" s="99" t="s">
        <v>15162</v>
      </c>
      <c r="D14424" s="124">
        <v>35102</v>
      </c>
      <c r="E14424" s="157" t="e">
        <f>VLOOKUP(D14424,'SOAT LIQ'!$A$87:$C$3416,3,FALSE)</f>
        <v>#N/A</v>
      </c>
      <c r="F14424" t="s">
        <v>21631</v>
      </c>
    </row>
    <row r="14425" spans="1:6" x14ac:dyDescent="0.25">
      <c r="A14425" t="s">
        <v>8495</v>
      </c>
      <c r="B14425" s="100" t="s">
        <v>15293</v>
      </c>
      <c r="C14425" s="99" t="s">
        <v>15162</v>
      </c>
      <c r="D14425" s="124">
        <v>35102</v>
      </c>
      <c r="E14425" s="157" t="e">
        <f>VLOOKUP(D14425,'SOAT LIQ'!$A$87:$C$3416,3,FALSE)</f>
        <v>#N/A</v>
      </c>
      <c r="F14425" t="s">
        <v>21631</v>
      </c>
    </row>
    <row r="14426" spans="1:6" x14ac:dyDescent="0.25">
      <c r="A14426" t="s">
        <v>8496</v>
      </c>
      <c r="B14426" s="100" t="s">
        <v>15293</v>
      </c>
      <c r="C14426" s="99" t="s">
        <v>15162</v>
      </c>
      <c r="D14426" s="124">
        <v>35102</v>
      </c>
      <c r="E14426" s="157" t="e">
        <f>VLOOKUP(D14426,'SOAT LIQ'!$A$87:$C$3416,3,FALSE)</f>
        <v>#N/A</v>
      </c>
      <c r="F14426" t="s">
        <v>21631</v>
      </c>
    </row>
    <row r="14427" spans="1:6" x14ac:dyDescent="0.25">
      <c r="A14427" t="s">
        <v>8497</v>
      </c>
      <c r="B14427" s="100" t="s">
        <v>15293</v>
      </c>
      <c r="C14427" s="99" t="s">
        <v>15162</v>
      </c>
      <c r="D14427" s="124">
        <v>35102</v>
      </c>
      <c r="E14427" s="157" t="e">
        <f>VLOOKUP(D14427,'SOAT LIQ'!$A$87:$C$3416,3,FALSE)</f>
        <v>#N/A</v>
      </c>
      <c r="F14427" t="s">
        <v>21631</v>
      </c>
    </row>
    <row r="14428" spans="1:6" x14ac:dyDescent="0.25">
      <c r="A14428" t="s">
        <v>8498</v>
      </c>
      <c r="B14428" s="100" t="s">
        <v>15293</v>
      </c>
      <c r="C14428" s="99" t="s">
        <v>15162</v>
      </c>
      <c r="D14428" s="124">
        <v>35102</v>
      </c>
      <c r="E14428" s="157" t="e">
        <f>VLOOKUP(D14428,'SOAT LIQ'!$A$87:$C$3416,3,FALSE)</f>
        <v>#N/A</v>
      </c>
      <c r="F14428" t="s">
        <v>21631</v>
      </c>
    </row>
    <row r="14429" spans="1:6" x14ac:dyDescent="0.25">
      <c r="A14429" t="s">
        <v>8499</v>
      </c>
      <c r="B14429" s="100" t="s">
        <v>15293</v>
      </c>
      <c r="C14429" s="99" t="s">
        <v>15162</v>
      </c>
      <c r="D14429" s="124">
        <v>35102</v>
      </c>
      <c r="E14429" s="157" t="e">
        <f>VLOOKUP(D14429,'SOAT LIQ'!$A$87:$C$3416,3,FALSE)</f>
        <v>#N/A</v>
      </c>
      <c r="F14429" t="s">
        <v>21631</v>
      </c>
    </row>
    <row r="14430" spans="1:6" x14ac:dyDescent="0.25">
      <c r="A14430" t="s">
        <v>8500</v>
      </c>
      <c r="B14430" s="100" t="s">
        <v>15293</v>
      </c>
      <c r="C14430" s="99" t="s">
        <v>15162</v>
      </c>
      <c r="D14430" s="124">
        <v>35102</v>
      </c>
      <c r="E14430" s="157" t="e">
        <f>VLOOKUP(D14430,'SOAT LIQ'!$A$87:$C$3416,3,FALSE)</f>
        <v>#N/A</v>
      </c>
      <c r="F14430" t="s">
        <v>21631</v>
      </c>
    </row>
    <row r="14431" spans="1:6" x14ac:dyDescent="0.25">
      <c r="A14431" t="s">
        <v>8501</v>
      </c>
      <c r="B14431" s="100" t="s">
        <v>15293</v>
      </c>
      <c r="C14431" s="99" t="s">
        <v>15162</v>
      </c>
      <c r="D14431" s="124">
        <v>35102</v>
      </c>
      <c r="E14431" s="157" t="e">
        <f>VLOOKUP(D14431,'SOAT LIQ'!$A$87:$C$3416,3,FALSE)</f>
        <v>#N/A</v>
      </c>
      <c r="F14431" t="s">
        <v>21631</v>
      </c>
    </row>
    <row r="14432" spans="1:6" x14ac:dyDescent="0.25">
      <c r="A14432" t="s">
        <v>5576</v>
      </c>
      <c r="B14432" s="100" t="s">
        <v>15293</v>
      </c>
      <c r="C14432" s="99" t="s">
        <v>15162</v>
      </c>
      <c r="D14432" s="124">
        <v>35102</v>
      </c>
      <c r="E14432" s="157" t="e">
        <f>VLOOKUP(D14432,'SOAT LIQ'!$A$87:$C$3416,3,FALSE)</f>
        <v>#N/A</v>
      </c>
      <c r="F14432" t="s">
        <v>21631</v>
      </c>
    </row>
    <row r="14433" spans="1:6" x14ac:dyDescent="0.25">
      <c r="A14433" t="s">
        <v>5577</v>
      </c>
      <c r="B14433" s="100" t="s">
        <v>15293</v>
      </c>
      <c r="C14433" s="99" t="s">
        <v>15162</v>
      </c>
      <c r="D14433" s="124">
        <v>35102</v>
      </c>
      <c r="E14433" s="157" t="e">
        <f>VLOOKUP(D14433,'SOAT LIQ'!$A$87:$C$3416,3,FALSE)</f>
        <v>#N/A</v>
      </c>
      <c r="F14433" t="s">
        <v>21631</v>
      </c>
    </row>
    <row r="14434" spans="1:6" x14ac:dyDescent="0.25">
      <c r="A14434" t="s">
        <v>5578</v>
      </c>
      <c r="B14434" s="100" t="s">
        <v>15293</v>
      </c>
      <c r="C14434" s="99" t="s">
        <v>15162</v>
      </c>
      <c r="D14434" s="124">
        <v>35102</v>
      </c>
      <c r="E14434" s="157" t="e">
        <f>VLOOKUP(D14434,'SOAT LIQ'!$A$87:$C$3416,3,FALSE)</f>
        <v>#N/A</v>
      </c>
      <c r="F14434" t="s">
        <v>21631</v>
      </c>
    </row>
    <row r="14435" spans="1:6" x14ac:dyDescent="0.25">
      <c r="A14435" t="s">
        <v>5579</v>
      </c>
      <c r="B14435" s="100" t="s">
        <v>15293</v>
      </c>
      <c r="C14435" s="99" t="s">
        <v>15162</v>
      </c>
      <c r="D14435" s="124">
        <v>35102</v>
      </c>
      <c r="E14435" s="157" t="e">
        <f>VLOOKUP(D14435,'SOAT LIQ'!$A$87:$C$3416,3,FALSE)</f>
        <v>#N/A</v>
      </c>
      <c r="F14435" t="s">
        <v>21631</v>
      </c>
    </row>
    <row r="14436" spans="1:6" x14ac:dyDescent="0.25">
      <c r="A14436" t="s">
        <v>4229</v>
      </c>
      <c r="B14436" s="100" t="s">
        <v>15293</v>
      </c>
      <c r="C14436" s="99" t="s">
        <v>15162</v>
      </c>
      <c r="D14436" s="124">
        <v>35102</v>
      </c>
      <c r="E14436" s="157" t="e">
        <f>VLOOKUP(D14436,'SOAT LIQ'!$A$87:$C$3416,3,FALSE)</f>
        <v>#N/A</v>
      </c>
      <c r="F14436" t="s">
        <v>21631</v>
      </c>
    </row>
    <row r="14437" spans="1:6" x14ac:dyDescent="0.25">
      <c r="A14437" t="s">
        <v>5580</v>
      </c>
      <c r="B14437" s="100" t="s">
        <v>15293</v>
      </c>
      <c r="C14437" s="99" t="s">
        <v>15162</v>
      </c>
      <c r="D14437" s="124">
        <v>35102</v>
      </c>
      <c r="E14437" s="157" t="e">
        <f>VLOOKUP(D14437,'SOAT LIQ'!$A$87:$C$3416,3,FALSE)</f>
        <v>#N/A</v>
      </c>
      <c r="F14437" t="s">
        <v>21631</v>
      </c>
    </row>
    <row r="14438" spans="1:6" x14ac:dyDescent="0.25">
      <c r="A14438" t="s">
        <v>8478</v>
      </c>
      <c r="B14438" s="100" t="s">
        <v>15293</v>
      </c>
      <c r="C14438" s="99" t="s">
        <v>15162</v>
      </c>
      <c r="D14438" s="124">
        <v>35102</v>
      </c>
      <c r="E14438" s="157" t="e">
        <f>VLOOKUP(D14438,'SOAT LIQ'!$A$87:$C$3416,3,FALSE)</f>
        <v>#N/A</v>
      </c>
      <c r="F14438" t="s">
        <v>21631</v>
      </c>
    </row>
    <row r="14439" spans="1:6" x14ac:dyDescent="0.25">
      <c r="A14439" t="s">
        <v>8471</v>
      </c>
      <c r="B14439" s="100" t="s">
        <v>15293</v>
      </c>
      <c r="C14439" s="99" t="s">
        <v>15162</v>
      </c>
      <c r="D14439" s="124">
        <v>35102</v>
      </c>
      <c r="E14439" s="157" t="e">
        <f>VLOOKUP(D14439,'SOAT LIQ'!$A$87:$C$3416,3,FALSE)</f>
        <v>#N/A</v>
      </c>
      <c r="F14439" t="s">
        <v>21631</v>
      </c>
    </row>
    <row r="14440" spans="1:6" x14ac:dyDescent="0.25">
      <c r="A14440" t="s">
        <v>8470</v>
      </c>
      <c r="B14440" s="100" t="s">
        <v>15293</v>
      </c>
      <c r="C14440" s="99" t="s">
        <v>15162</v>
      </c>
      <c r="D14440" s="124">
        <v>35102</v>
      </c>
      <c r="E14440" s="157" t="e">
        <f>VLOOKUP(D14440,'SOAT LIQ'!$A$87:$C$3416,3,FALSE)</f>
        <v>#N/A</v>
      </c>
      <c r="F14440" t="s">
        <v>21631</v>
      </c>
    </row>
    <row r="14441" spans="1:6" x14ac:dyDescent="0.25">
      <c r="A14441" t="s">
        <v>8472</v>
      </c>
      <c r="B14441" s="100" t="s">
        <v>15293</v>
      </c>
      <c r="C14441" s="99" t="s">
        <v>15162</v>
      </c>
      <c r="D14441" s="124">
        <v>35102</v>
      </c>
      <c r="E14441" s="157" t="e">
        <f>VLOOKUP(D14441,'SOAT LIQ'!$A$87:$C$3416,3,FALSE)</f>
        <v>#N/A</v>
      </c>
      <c r="F14441" t="s">
        <v>21631</v>
      </c>
    </row>
    <row r="14442" spans="1:6" x14ac:dyDescent="0.25">
      <c r="A14442" t="s">
        <v>14969</v>
      </c>
      <c r="B14442" s="100" t="s">
        <v>15294</v>
      </c>
      <c r="C14442" s="99" t="s">
        <v>15163</v>
      </c>
      <c r="D14442" s="124">
        <v>37701</v>
      </c>
      <c r="E14442" s="157" t="e">
        <f>VLOOKUP(D14442,'SOAT LIQ'!$A$87:$C$3416,3,FALSE)</f>
        <v>#N/A</v>
      </c>
      <c r="F14442" t="s">
        <v>21631</v>
      </c>
    </row>
    <row r="14443" spans="1:6" x14ac:dyDescent="0.25">
      <c r="A14443" t="s">
        <v>15003</v>
      </c>
      <c r="B14443" s="100" t="s">
        <v>15294</v>
      </c>
      <c r="C14443" s="99" t="s">
        <v>15163</v>
      </c>
      <c r="D14443" s="124">
        <v>37701</v>
      </c>
      <c r="E14443" s="157" t="e">
        <f>VLOOKUP(D14443,'SOAT LIQ'!$A$87:$C$3416,3,FALSE)</f>
        <v>#N/A</v>
      </c>
      <c r="F14443" t="s">
        <v>21631</v>
      </c>
    </row>
    <row r="14444" spans="1:6" x14ac:dyDescent="0.25">
      <c r="A14444" t="s">
        <v>4546</v>
      </c>
      <c r="B14444" s="100" t="s">
        <v>15294</v>
      </c>
      <c r="C14444" s="99" t="s">
        <v>15163</v>
      </c>
      <c r="D14444" s="124">
        <v>37701</v>
      </c>
      <c r="E14444" s="157" t="e">
        <f>VLOOKUP(D14444,'SOAT LIQ'!$A$87:$C$3416,3,FALSE)</f>
        <v>#N/A</v>
      </c>
      <c r="F14444" t="s">
        <v>21631</v>
      </c>
    </row>
    <row r="14445" spans="1:6" x14ac:dyDescent="0.25">
      <c r="A14445" t="s">
        <v>8489</v>
      </c>
      <c r="B14445" s="100" t="s">
        <v>15294</v>
      </c>
      <c r="C14445" s="99" t="s">
        <v>15163</v>
      </c>
      <c r="D14445" s="124">
        <v>37701</v>
      </c>
      <c r="E14445" s="157" t="e">
        <f>VLOOKUP(D14445,'SOAT LIQ'!$A$87:$C$3416,3,FALSE)</f>
        <v>#N/A</v>
      </c>
      <c r="F14445" t="s">
        <v>21631</v>
      </c>
    </row>
    <row r="14446" spans="1:6" x14ac:dyDescent="0.25">
      <c r="A14446" t="s">
        <v>6183</v>
      </c>
      <c r="B14446" s="100" t="s">
        <v>15294</v>
      </c>
      <c r="C14446" s="99" t="s">
        <v>15163</v>
      </c>
      <c r="D14446" s="124">
        <v>37701</v>
      </c>
      <c r="E14446" s="157" t="e">
        <f>VLOOKUP(D14446,'SOAT LIQ'!$A$87:$C$3416,3,FALSE)</f>
        <v>#N/A</v>
      </c>
      <c r="F14446" t="s">
        <v>21631</v>
      </c>
    </row>
    <row r="14447" spans="1:6" x14ac:dyDescent="0.25">
      <c r="A14447" t="s">
        <v>8466</v>
      </c>
      <c r="B14447" s="100" t="s">
        <v>15294</v>
      </c>
      <c r="C14447" s="99" t="s">
        <v>15163</v>
      </c>
      <c r="D14447" s="124">
        <v>37701</v>
      </c>
      <c r="E14447" s="157" t="e">
        <f>VLOOKUP(D14447,'SOAT LIQ'!$A$87:$C$3416,3,FALSE)</f>
        <v>#N/A</v>
      </c>
      <c r="F14447" t="s">
        <v>21631</v>
      </c>
    </row>
    <row r="14448" spans="1:6" x14ac:dyDescent="0.25">
      <c r="A14448" t="s">
        <v>8475</v>
      </c>
      <c r="B14448" s="100" t="s">
        <v>15294</v>
      </c>
      <c r="C14448" s="99" t="s">
        <v>15163</v>
      </c>
      <c r="D14448" s="124">
        <v>37701</v>
      </c>
      <c r="E14448" s="157" t="e">
        <f>VLOOKUP(D14448,'SOAT LIQ'!$A$87:$C$3416,3,FALSE)</f>
        <v>#N/A</v>
      </c>
      <c r="F14448" t="s">
        <v>21631</v>
      </c>
    </row>
    <row r="14449" spans="1:6" x14ac:dyDescent="0.25">
      <c r="A14449" t="s">
        <v>8494</v>
      </c>
      <c r="B14449" s="100" t="s">
        <v>15294</v>
      </c>
      <c r="C14449" s="99" t="s">
        <v>15163</v>
      </c>
      <c r="D14449" s="124">
        <v>37701</v>
      </c>
      <c r="E14449" s="157" t="e">
        <f>VLOOKUP(D14449,'SOAT LIQ'!$A$87:$C$3416,3,FALSE)</f>
        <v>#N/A</v>
      </c>
      <c r="F14449" t="s">
        <v>21631</v>
      </c>
    </row>
    <row r="14450" spans="1:6" x14ac:dyDescent="0.25">
      <c r="A14450" t="s">
        <v>8495</v>
      </c>
      <c r="B14450" s="100" t="s">
        <v>15294</v>
      </c>
      <c r="C14450" s="99" t="s">
        <v>15163</v>
      </c>
      <c r="D14450" s="124">
        <v>37701</v>
      </c>
      <c r="E14450" s="157" t="e">
        <f>VLOOKUP(D14450,'SOAT LIQ'!$A$87:$C$3416,3,FALSE)</f>
        <v>#N/A</v>
      </c>
      <c r="F14450" t="s">
        <v>21631</v>
      </c>
    </row>
    <row r="14451" spans="1:6" x14ac:dyDescent="0.25">
      <c r="A14451" t="s">
        <v>8496</v>
      </c>
      <c r="B14451" s="100" t="s">
        <v>15294</v>
      </c>
      <c r="C14451" s="99" t="s">
        <v>15163</v>
      </c>
      <c r="D14451" s="124">
        <v>37701</v>
      </c>
      <c r="E14451" s="157" t="e">
        <f>VLOOKUP(D14451,'SOAT LIQ'!$A$87:$C$3416,3,FALSE)</f>
        <v>#N/A</v>
      </c>
      <c r="F14451" t="s">
        <v>21631</v>
      </c>
    </row>
    <row r="14452" spans="1:6" x14ac:dyDescent="0.25">
      <c r="A14452" t="s">
        <v>8501</v>
      </c>
      <c r="B14452" s="100" t="s">
        <v>15294</v>
      </c>
      <c r="C14452" s="99" t="s">
        <v>15163</v>
      </c>
      <c r="D14452" s="124">
        <v>37701</v>
      </c>
      <c r="E14452" s="157" t="e">
        <f>VLOOKUP(D14452,'SOAT LIQ'!$A$87:$C$3416,3,FALSE)</f>
        <v>#N/A</v>
      </c>
      <c r="F14452" t="s">
        <v>21631</v>
      </c>
    </row>
    <row r="14453" spans="1:6" x14ac:dyDescent="0.25">
      <c r="A14453" t="s">
        <v>8497</v>
      </c>
      <c r="B14453" s="100" t="s">
        <v>15294</v>
      </c>
      <c r="C14453" s="99" t="s">
        <v>15163</v>
      </c>
      <c r="D14453" s="124">
        <v>37701</v>
      </c>
      <c r="E14453" s="157" t="e">
        <f>VLOOKUP(D14453,'SOAT LIQ'!$A$87:$C$3416,3,FALSE)</f>
        <v>#N/A</v>
      </c>
      <c r="F14453" t="s">
        <v>21631</v>
      </c>
    </row>
    <row r="14454" spans="1:6" x14ac:dyDescent="0.25">
      <c r="A14454" t="s">
        <v>8498</v>
      </c>
      <c r="B14454" s="100" t="s">
        <v>15294</v>
      </c>
      <c r="C14454" s="99" t="s">
        <v>15163</v>
      </c>
      <c r="D14454" s="124">
        <v>37701</v>
      </c>
      <c r="E14454" s="157" t="e">
        <f>VLOOKUP(D14454,'SOAT LIQ'!$A$87:$C$3416,3,FALSE)</f>
        <v>#N/A</v>
      </c>
      <c r="F14454" t="s">
        <v>21631</v>
      </c>
    </row>
    <row r="14455" spans="1:6" x14ac:dyDescent="0.25">
      <c r="A14455" t="s">
        <v>8499</v>
      </c>
      <c r="B14455" s="100" t="s">
        <v>15294</v>
      </c>
      <c r="C14455" s="99" t="s">
        <v>15163</v>
      </c>
      <c r="D14455" s="124">
        <v>37701</v>
      </c>
      <c r="E14455" s="157" t="e">
        <f>VLOOKUP(D14455,'SOAT LIQ'!$A$87:$C$3416,3,FALSE)</f>
        <v>#N/A</v>
      </c>
      <c r="F14455" t="s">
        <v>21631</v>
      </c>
    </row>
    <row r="14456" spans="1:6" x14ac:dyDescent="0.25">
      <c r="A14456" t="s">
        <v>8500</v>
      </c>
      <c r="B14456" s="100" t="s">
        <v>15294</v>
      </c>
      <c r="C14456" s="99" t="s">
        <v>15163</v>
      </c>
      <c r="D14456" s="124">
        <v>37701</v>
      </c>
      <c r="E14456" s="157" t="e">
        <f>VLOOKUP(D14456,'SOAT LIQ'!$A$87:$C$3416,3,FALSE)</f>
        <v>#N/A</v>
      </c>
      <c r="F14456" t="s">
        <v>21631</v>
      </c>
    </row>
    <row r="14457" spans="1:6" x14ac:dyDescent="0.25">
      <c r="A14457" t="s">
        <v>8476</v>
      </c>
      <c r="B14457" s="100" t="s">
        <v>15294</v>
      </c>
      <c r="C14457" s="99" t="s">
        <v>15163</v>
      </c>
      <c r="D14457" s="124">
        <v>37701</v>
      </c>
      <c r="E14457" s="157" t="e">
        <f>VLOOKUP(D14457,'SOAT LIQ'!$A$87:$C$3416,3,FALSE)</f>
        <v>#N/A</v>
      </c>
      <c r="F14457" t="s">
        <v>21631</v>
      </c>
    </row>
    <row r="14458" spans="1:6" x14ac:dyDescent="0.25">
      <c r="A14458" t="s">
        <v>5576</v>
      </c>
      <c r="B14458" s="100" t="s">
        <v>15294</v>
      </c>
      <c r="C14458" s="99" t="s">
        <v>15163</v>
      </c>
      <c r="D14458" s="124">
        <v>37701</v>
      </c>
      <c r="E14458" s="157" t="e">
        <f>VLOOKUP(D14458,'SOAT LIQ'!$A$87:$C$3416,3,FALSE)</f>
        <v>#N/A</v>
      </c>
      <c r="F14458" t="s">
        <v>21631</v>
      </c>
    </row>
    <row r="14459" spans="1:6" x14ac:dyDescent="0.25">
      <c r="A14459" t="s">
        <v>5577</v>
      </c>
      <c r="B14459" s="100" t="s">
        <v>15294</v>
      </c>
      <c r="C14459" s="99" t="s">
        <v>15163</v>
      </c>
      <c r="D14459" s="124">
        <v>37701</v>
      </c>
      <c r="E14459" s="157" t="e">
        <f>VLOOKUP(D14459,'SOAT LIQ'!$A$87:$C$3416,3,FALSE)</f>
        <v>#N/A</v>
      </c>
      <c r="F14459" t="s">
        <v>21631</v>
      </c>
    </row>
    <row r="14460" spans="1:6" x14ac:dyDescent="0.25">
      <c r="A14460" t="s">
        <v>8477</v>
      </c>
      <c r="B14460" s="100" t="s">
        <v>15294</v>
      </c>
      <c r="C14460" s="99" t="s">
        <v>15163</v>
      </c>
      <c r="D14460" s="124">
        <v>37701</v>
      </c>
      <c r="E14460" s="157" t="e">
        <f>VLOOKUP(D14460,'SOAT LIQ'!$A$87:$C$3416,3,FALSE)</f>
        <v>#N/A</v>
      </c>
      <c r="F14460" t="s">
        <v>21631</v>
      </c>
    </row>
    <row r="14461" spans="1:6" x14ac:dyDescent="0.25">
      <c r="A14461" t="s">
        <v>5578</v>
      </c>
      <c r="B14461" s="100" t="s">
        <v>15294</v>
      </c>
      <c r="C14461" s="99" t="s">
        <v>15163</v>
      </c>
      <c r="D14461" s="124">
        <v>37701</v>
      </c>
      <c r="E14461" s="157" t="e">
        <f>VLOOKUP(D14461,'SOAT LIQ'!$A$87:$C$3416,3,FALSE)</f>
        <v>#N/A</v>
      </c>
      <c r="F14461" t="s">
        <v>21631</v>
      </c>
    </row>
    <row r="14462" spans="1:6" x14ac:dyDescent="0.25">
      <c r="A14462" t="s">
        <v>5579</v>
      </c>
      <c r="B14462" s="100" t="s">
        <v>15294</v>
      </c>
      <c r="C14462" s="99" t="s">
        <v>15163</v>
      </c>
      <c r="D14462" s="124">
        <v>37701</v>
      </c>
      <c r="E14462" s="157" t="e">
        <f>VLOOKUP(D14462,'SOAT LIQ'!$A$87:$C$3416,3,FALSE)</f>
        <v>#N/A</v>
      </c>
      <c r="F14462" t="s">
        <v>21631</v>
      </c>
    </row>
    <row r="14463" spans="1:6" x14ac:dyDescent="0.25">
      <c r="A14463" t="s">
        <v>8493</v>
      </c>
      <c r="B14463" s="100" t="s">
        <v>15294</v>
      </c>
      <c r="C14463" s="99" t="s">
        <v>15163</v>
      </c>
      <c r="D14463" s="124">
        <v>37701</v>
      </c>
      <c r="E14463" s="157" t="e">
        <f>VLOOKUP(D14463,'SOAT LIQ'!$A$87:$C$3416,3,FALSE)</f>
        <v>#N/A</v>
      </c>
      <c r="F14463" t="s">
        <v>21631</v>
      </c>
    </row>
    <row r="14464" spans="1:6" x14ac:dyDescent="0.25">
      <c r="A14464" t="s">
        <v>4229</v>
      </c>
      <c r="B14464" s="100" t="s">
        <v>15294</v>
      </c>
      <c r="C14464" s="99" t="s">
        <v>15163</v>
      </c>
      <c r="D14464" s="124">
        <v>37701</v>
      </c>
      <c r="E14464" s="157" t="e">
        <f>VLOOKUP(D14464,'SOAT LIQ'!$A$87:$C$3416,3,FALSE)</f>
        <v>#N/A</v>
      </c>
      <c r="F14464" t="s">
        <v>21631</v>
      </c>
    </row>
    <row r="14465" spans="1:6" x14ac:dyDescent="0.25">
      <c r="A14465" t="s">
        <v>5580</v>
      </c>
      <c r="B14465" s="100" t="s">
        <v>15294</v>
      </c>
      <c r="C14465" s="99" t="s">
        <v>15163</v>
      </c>
      <c r="D14465" s="124">
        <v>37701</v>
      </c>
      <c r="E14465" s="157" t="e">
        <f>VLOOKUP(D14465,'SOAT LIQ'!$A$87:$C$3416,3,FALSE)</f>
        <v>#N/A</v>
      </c>
      <c r="F14465" t="s">
        <v>21631</v>
      </c>
    </row>
    <row r="14466" spans="1:6" x14ac:dyDescent="0.25">
      <c r="A14466" t="s">
        <v>8478</v>
      </c>
      <c r="B14466" s="100" t="s">
        <v>15294</v>
      </c>
      <c r="C14466" s="99" t="s">
        <v>15163</v>
      </c>
      <c r="D14466" s="124">
        <v>37701</v>
      </c>
      <c r="E14466" s="157" t="e">
        <f>VLOOKUP(D14466,'SOAT LIQ'!$A$87:$C$3416,3,FALSE)</f>
        <v>#N/A</v>
      </c>
      <c r="F14466" t="s">
        <v>21631</v>
      </c>
    </row>
    <row r="14467" spans="1:6" x14ac:dyDescent="0.25">
      <c r="A14467" t="s">
        <v>8471</v>
      </c>
      <c r="B14467" s="100" t="s">
        <v>15294</v>
      </c>
      <c r="C14467" s="99" t="s">
        <v>15163</v>
      </c>
      <c r="D14467" s="124">
        <v>37701</v>
      </c>
      <c r="E14467" s="157" t="e">
        <f>VLOOKUP(D14467,'SOAT LIQ'!$A$87:$C$3416,3,FALSE)</f>
        <v>#N/A</v>
      </c>
      <c r="F14467" t="s">
        <v>21631</v>
      </c>
    </row>
    <row r="14468" spans="1:6" x14ac:dyDescent="0.25">
      <c r="A14468" t="s">
        <v>8470</v>
      </c>
      <c r="B14468" s="100" t="s">
        <v>15294</v>
      </c>
      <c r="C14468" s="99" t="s">
        <v>15163</v>
      </c>
      <c r="D14468" s="124">
        <v>37701</v>
      </c>
      <c r="E14468" s="157" t="e">
        <f>VLOOKUP(D14468,'SOAT LIQ'!$A$87:$C$3416,3,FALSE)</f>
        <v>#N/A</v>
      </c>
      <c r="F14468" t="s">
        <v>21631</v>
      </c>
    </row>
    <row r="14469" spans="1:6" x14ac:dyDescent="0.25">
      <c r="A14469" t="s">
        <v>8472</v>
      </c>
      <c r="B14469" s="100" t="s">
        <v>15294</v>
      </c>
      <c r="C14469" s="99" t="s">
        <v>15163</v>
      </c>
      <c r="D14469" s="124">
        <v>37701</v>
      </c>
      <c r="E14469" s="157" t="e">
        <f>VLOOKUP(D14469,'SOAT LIQ'!$A$87:$C$3416,3,FALSE)</f>
        <v>#N/A</v>
      </c>
      <c r="F14469" t="s">
        <v>21631</v>
      </c>
    </row>
    <row r="14470" spans="1:6" x14ac:dyDescent="0.25">
      <c r="A14470" t="s">
        <v>8502</v>
      </c>
      <c r="B14470" s="100" t="s">
        <v>15294</v>
      </c>
      <c r="C14470" s="99" t="s">
        <v>15163</v>
      </c>
      <c r="D14470" s="124">
        <v>37701</v>
      </c>
      <c r="E14470" s="157" t="e">
        <f>VLOOKUP(D14470,'SOAT LIQ'!$A$87:$C$3416,3,FALSE)</f>
        <v>#N/A</v>
      </c>
      <c r="F14470" t="s">
        <v>21631</v>
      </c>
    </row>
    <row r="14471" spans="1:6" x14ac:dyDescent="0.25">
      <c r="A14471" t="s">
        <v>8503</v>
      </c>
      <c r="B14471" s="100" t="s">
        <v>15294</v>
      </c>
      <c r="C14471" s="99" t="s">
        <v>15163</v>
      </c>
      <c r="D14471" s="124">
        <v>37701</v>
      </c>
      <c r="E14471" s="157" t="e">
        <f>VLOOKUP(D14471,'SOAT LIQ'!$A$87:$C$3416,3,FALSE)</f>
        <v>#N/A</v>
      </c>
      <c r="F14471" t="s">
        <v>21631</v>
      </c>
    </row>
    <row r="14472" spans="1:6" x14ac:dyDescent="0.25">
      <c r="A14472" t="s">
        <v>8504</v>
      </c>
      <c r="B14472" s="100" t="s">
        <v>15294</v>
      </c>
      <c r="C14472" s="99" t="s">
        <v>15163</v>
      </c>
      <c r="D14472" s="124">
        <v>37701</v>
      </c>
      <c r="E14472" s="157" t="e">
        <f>VLOOKUP(D14472,'SOAT LIQ'!$A$87:$C$3416,3,FALSE)</f>
        <v>#N/A</v>
      </c>
      <c r="F14472" t="s">
        <v>21631</v>
      </c>
    </row>
    <row r="14473" spans="1:6" x14ac:dyDescent="0.25">
      <c r="A14473" t="s">
        <v>14985</v>
      </c>
      <c r="B14473" s="100" t="s">
        <v>15295</v>
      </c>
      <c r="C14473" s="99" t="s">
        <v>14987</v>
      </c>
      <c r="D14473" s="124">
        <v>29114</v>
      </c>
      <c r="E14473" s="157" t="e">
        <f>VLOOKUP(D14473,'SOAT LIQ'!$A$87:$C$3416,3,FALSE)</f>
        <v>#N/A</v>
      </c>
      <c r="F14473" t="s">
        <v>21631</v>
      </c>
    </row>
    <row r="14474" spans="1:6" x14ac:dyDescent="0.25">
      <c r="A14474" t="s">
        <v>6183</v>
      </c>
      <c r="B14474" s="100" t="s">
        <v>15295</v>
      </c>
      <c r="C14474" s="99" t="s">
        <v>14987</v>
      </c>
      <c r="D14474" s="124">
        <v>29114</v>
      </c>
      <c r="E14474" s="157" t="e">
        <f>VLOOKUP(D14474,'SOAT LIQ'!$A$87:$C$3416,3,FALSE)</f>
        <v>#N/A</v>
      </c>
      <c r="F14474" t="s">
        <v>21631</v>
      </c>
    </row>
    <row r="14475" spans="1:6" x14ac:dyDescent="0.25">
      <c r="A14475" t="s">
        <v>8494</v>
      </c>
      <c r="B14475" s="100" t="s">
        <v>15295</v>
      </c>
      <c r="C14475" s="99" t="s">
        <v>14987</v>
      </c>
      <c r="D14475" s="124">
        <v>29114</v>
      </c>
      <c r="E14475" s="157" t="e">
        <f>VLOOKUP(D14475,'SOAT LIQ'!$A$87:$C$3416,3,FALSE)</f>
        <v>#N/A</v>
      </c>
      <c r="F14475" t="s">
        <v>21631</v>
      </c>
    </row>
    <row r="14476" spans="1:6" x14ac:dyDescent="0.25">
      <c r="A14476" t="s">
        <v>8495</v>
      </c>
      <c r="B14476" s="100" t="s">
        <v>15295</v>
      </c>
      <c r="C14476" s="99" t="s">
        <v>14987</v>
      </c>
      <c r="D14476" s="124">
        <v>29114</v>
      </c>
      <c r="E14476" s="157" t="e">
        <f>VLOOKUP(D14476,'SOAT LIQ'!$A$87:$C$3416,3,FALSE)</f>
        <v>#N/A</v>
      </c>
      <c r="F14476" t="s">
        <v>21631</v>
      </c>
    </row>
    <row r="14477" spans="1:6" x14ac:dyDescent="0.25">
      <c r="A14477" t="s">
        <v>8496</v>
      </c>
      <c r="B14477" s="100" t="s">
        <v>15295</v>
      </c>
      <c r="C14477" s="99" t="s">
        <v>14987</v>
      </c>
      <c r="D14477" s="124">
        <v>29114</v>
      </c>
      <c r="E14477" s="157" t="e">
        <f>VLOOKUP(D14477,'SOAT LIQ'!$A$87:$C$3416,3,FALSE)</f>
        <v>#N/A</v>
      </c>
      <c r="F14477" t="s">
        <v>21631</v>
      </c>
    </row>
    <row r="14478" spans="1:6" x14ac:dyDescent="0.25">
      <c r="A14478" t="s">
        <v>8501</v>
      </c>
      <c r="B14478" s="100" t="s">
        <v>15295</v>
      </c>
      <c r="C14478" s="99" t="s">
        <v>14987</v>
      </c>
      <c r="D14478" s="124">
        <v>29114</v>
      </c>
      <c r="E14478" s="157" t="e">
        <f>VLOOKUP(D14478,'SOAT LIQ'!$A$87:$C$3416,3,FALSE)</f>
        <v>#N/A</v>
      </c>
      <c r="F14478" t="s">
        <v>21631</v>
      </c>
    </row>
    <row r="14479" spans="1:6" x14ac:dyDescent="0.25">
      <c r="A14479" t="s">
        <v>8497</v>
      </c>
      <c r="B14479" s="100" t="s">
        <v>15295</v>
      </c>
      <c r="C14479" s="99" t="s">
        <v>14987</v>
      </c>
      <c r="D14479" s="124">
        <v>29114</v>
      </c>
      <c r="E14479" s="157" t="e">
        <f>VLOOKUP(D14479,'SOAT LIQ'!$A$87:$C$3416,3,FALSE)</f>
        <v>#N/A</v>
      </c>
      <c r="F14479" t="s">
        <v>21631</v>
      </c>
    </row>
    <row r="14480" spans="1:6" x14ac:dyDescent="0.25">
      <c r="A14480" t="s">
        <v>8498</v>
      </c>
      <c r="B14480" s="100" t="s">
        <v>15295</v>
      </c>
      <c r="C14480" s="99" t="s">
        <v>14987</v>
      </c>
      <c r="D14480" s="124">
        <v>29114</v>
      </c>
      <c r="E14480" s="157" t="e">
        <f>VLOOKUP(D14480,'SOAT LIQ'!$A$87:$C$3416,3,FALSE)</f>
        <v>#N/A</v>
      </c>
      <c r="F14480" t="s">
        <v>21631</v>
      </c>
    </row>
    <row r="14481" spans="1:6" x14ac:dyDescent="0.25">
      <c r="A14481" t="s">
        <v>8499</v>
      </c>
      <c r="B14481" s="100" t="s">
        <v>15295</v>
      </c>
      <c r="C14481" s="99" t="s">
        <v>14987</v>
      </c>
      <c r="D14481" s="124">
        <v>29114</v>
      </c>
      <c r="E14481" s="157" t="e">
        <f>VLOOKUP(D14481,'SOAT LIQ'!$A$87:$C$3416,3,FALSE)</f>
        <v>#N/A</v>
      </c>
      <c r="F14481" t="s">
        <v>21631</v>
      </c>
    </row>
    <row r="14482" spans="1:6" x14ac:dyDescent="0.25">
      <c r="A14482" t="s">
        <v>8500</v>
      </c>
      <c r="B14482" s="100" t="s">
        <v>15295</v>
      </c>
      <c r="C14482" s="99" t="s">
        <v>14987</v>
      </c>
      <c r="D14482" s="124">
        <v>29114</v>
      </c>
      <c r="E14482" s="157" t="e">
        <f>VLOOKUP(D14482,'SOAT LIQ'!$A$87:$C$3416,3,FALSE)</f>
        <v>#N/A</v>
      </c>
      <c r="F14482" t="s">
        <v>21631</v>
      </c>
    </row>
    <row r="14483" spans="1:6" x14ac:dyDescent="0.25">
      <c r="A14483" t="s">
        <v>5576</v>
      </c>
      <c r="B14483" s="100" t="s">
        <v>15295</v>
      </c>
      <c r="C14483" s="99" t="s">
        <v>14987</v>
      </c>
      <c r="D14483" s="124">
        <v>29114</v>
      </c>
      <c r="E14483" s="157" t="e">
        <f>VLOOKUP(D14483,'SOAT LIQ'!$A$87:$C$3416,3,FALSE)</f>
        <v>#N/A</v>
      </c>
      <c r="F14483" t="s">
        <v>21631</v>
      </c>
    </row>
    <row r="14484" spans="1:6" x14ac:dyDescent="0.25">
      <c r="A14484" t="s">
        <v>5577</v>
      </c>
      <c r="B14484" s="100" t="s">
        <v>15295</v>
      </c>
      <c r="C14484" s="99" t="s">
        <v>14987</v>
      </c>
      <c r="D14484" s="124">
        <v>29114</v>
      </c>
      <c r="E14484" s="157" t="e">
        <f>VLOOKUP(D14484,'SOAT LIQ'!$A$87:$C$3416,3,FALSE)</f>
        <v>#N/A</v>
      </c>
      <c r="F14484" t="s">
        <v>21631</v>
      </c>
    </row>
    <row r="14485" spans="1:6" x14ac:dyDescent="0.25">
      <c r="A14485" t="s">
        <v>5578</v>
      </c>
      <c r="B14485" s="100" t="s">
        <v>15295</v>
      </c>
      <c r="C14485" s="99" t="s">
        <v>14987</v>
      </c>
      <c r="D14485" s="124">
        <v>29114</v>
      </c>
      <c r="E14485" s="157" t="e">
        <f>VLOOKUP(D14485,'SOAT LIQ'!$A$87:$C$3416,3,FALSE)</f>
        <v>#N/A</v>
      </c>
      <c r="F14485" t="s">
        <v>21631</v>
      </c>
    </row>
    <row r="14486" spans="1:6" x14ac:dyDescent="0.25">
      <c r="A14486" t="s">
        <v>5579</v>
      </c>
      <c r="B14486" s="100" t="s">
        <v>15295</v>
      </c>
      <c r="C14486" s="99" t="s">
        <v>14987</v>
      </c>
      <c r="D14486" s="124">
        <v>29114</v>
      </c>
      <c r="E14486" s="157" t="e">
        <f>VLOOKUP(D14486,'SOAT LIQ'!$A$87:$C$3416,3,FALSE)</f>
        <v>#N/A</v>
      </c>
      <c r="F14486" t="s">
        <v>21631</v>
      </c>
    </row>
    <row r="14487" spans="1:6" x14ac:dyDescent="0.25">
      <c r="A14487" t="s">
        <v>4229</v>
      </c>
      <c r="B14487" s="100" t="s">
        <v>15295</v>
      </c>
      <c r="C14487" s="99" t="s">
        <v>14987</v>
      </c>
      <c r="D14487" s="124">
        <v>29114</v>
      </c>
      <c r="E14487" s="157" t="e">
        <f>VLOOKUP(D14487,'SOAT LIQ'!$A$87:$C$3416,3,FALSE)</f>
        <v>#N/A</v>
      </c>
      <c r="F14487" t="s">
        <v>21631</v>
      </c>
    </row>
    <row r="14488" spans="1:6" x14ac:dyDescent="0.25">
      <c r="A14488" t="s">
        <v>5580</v>
      </c>
      <c r="B14488" s="100" t="s">
        <v>15295</v>
      </c>
      <c r="C14488" s="99" t="s">
        <v>14987</v>
      </c>
      <c r="D14488" s="124">
        <v>29114</v>
      </c>
      <c r="E14488" s="157" t="e">
        <f>VLOOKUP(D14488,'SOAT LIQ'!$A$87:$C$3416,3,FALSE)</f>
        <v>#N/A</v>
      </c>
      <c r="F14488" t="s">
        <v>21631</v>
      </c>
    </row>
    <row r="14489" spans="1:6" x14ac:dyDescent="0.25">
      <c r="A14489" t="s">
        <v>8478</v>
      </c>
      <c r="B14489" s="100" t="s">
        <v>15295</v>
      </c>
      <c r="C14489" s="99" t="s">
        <v>14987</v>
      </c>
      <c r="D14489" s="124">
        <v>29114</v>
      </c>
      <c r="E14489" s="157" t="e">
        <f>VLOOKUP(D14489,'SOAT LIQ'!$A$87:$C$3416,3,FALSE)</f>
        <v>#N/A</v>
      </c>
      <c r="F14489" t="s">
        <v>21631</v>
      </c>
    </row>
    <row r="14490" spans="1:6" x14ac:dyDescent="0.25">
      <c r="A14490" t="s">
        <v>8471</v>
      </c>
      <c r="B14490" s="100" t="s">
        <v>15295</v>
      </c>
      <c r="C14490" s="99" t="s">
        <v>14987</v>
      </c>
      <c r="D14490" s="124">
        <v>29114</v>
      </c>
      <c r="E14490" s="157" t="e">
        <f>VLOOKUP(D14490,'SOAT LIQ'!$A$87:$C$3416,3,FALSE)</f>
        <v>#N/A</v>
      </c>
      <c r="F14490" t="s">
        <v>21631</v>
      </c>
    </row>
    <row r="14491" spans="1:6" x14ac:dyDescent="0.25">
      <c r="A14491" t="s">
        <v>8470</v>
      </c>
      <c r="B14491" s="100" t="s">
        <v>15295</v>
      </c>
      <c r="C14491" s="99" t="s">
        <v>14987</v>
      </c>
      <c r="D14491" s="124">
        <v>29114</v>
      </c>
      <c r="E14491" s="157" t="e">
        <f>VLOOKUP(D14491,'SOAT LIQ'!$A$87:$C$3416,3,FALSE)</f>
        <v>#N/A</v>
      </c>
      <c r="F14491" t="s">
        <v>21631</v>
      </c>
    </row>
    <row r="14492" spans="1:6" x14ac:dyDescent="0.25">
      <c r="A14492" t="s">
        <v>8472</v>
      </c>
      <c r="B14492" s="100" t="s">
        <v>15295</v>
      </c>
      <c r="C14492" s="99" t="s">
        <v>14987</v>
      </c>
      <c r="D14492" s="124">
        <v>29114</v>
      </c>
      <c r="E14492" s="157" t="e">
        <f>VLOOKUP(D14492,'SOAT LIQ'!$A$87:$C$3416,3,FALSE)</f>
        <v>#N/A</v>
      </c>
      <c r="F14492" t="s">
        <v>21631</v>
      </c>
    </row>
    <row r="14493" spans="1:6" x14ac:dyDescent="0.25">
      <c r="A14493" t="s">
        <v>9395</v>
      </c>
      <c r="B14493" s="100" t="s">
        <v>15296</v>
      </c>
      <c r="C14493" s="99" t="s">
        <v>14989</v>
      </c>
      <c r="D14493" s="124">
        <v>29112</v>
      </c>
      <c r="E14493" s="157" t="e">
        <f>VLOOKUP(D14493,'SOAT LIQ'!$A$87:$C$3416,3,FALSE)</f>
        <v>#N/A</v>
      </c>
      <c r="F14493" t="s">
        <v>21631</v>
      </c>
    </row>
    <row r="14494" spans="1:6" x14ac:dyDescent="0.25">
      <c r="A14494" t="s">
        <v>6183</v>
      </c>
      <c r="B14494" s="100" t="s">
        <v>15296</v>
      </c>
      <c r="C14494" s="99" t="s">
        <v>14989</v>
      </c>
      <c r="D14494" s="124">
        <v>29112</v>
      </c>
      <c r="E14494" s="157" t="e">
        <f>VLOOKUP(D14494,'SOAT LIQ'!$A$87:$C$3416,3,FALSE)</f>
        <v>#N/A</v>
      </c>
      <c r="F14494" t="s">
        <v>21631</v>
      </c>
    </row>
    <row r="14495" spans="1:6" x14ac:dyDescent="0.25">
      <c r="A14495" t="s">
        <v>8494</v>
      </c>
      <c r="B14495" s="100" t="s">
        <v>15296</v>
      </c>
      <c r="C14495" s="99" t="s">
        <v>14989</v>
      </c>
      <c r="D14495" s="124">
        <v>29112</v>
      </c>
      <c r="E14495" s="157" t="e">
        <f>VLOOKUP(D14495,'SOAT LIQ'!$A$87:$C$3416,3,FALSE)</f>
        <v>#N/A</v>
      </c>
      <c r="F14495" t="s">
        <v>21631</v>
      </c>
    </row>
    <row r="14496" spans="1:6" x14ac:dyDescent="0.25">
      <c r="A14496" t="s">
        <v>8495</v>
      </c>
      <c r="B14496" s="100" t="s">
        <v>15296</v>
      </c>
      <c r="C14496" s="99" t="s">
        <v>14989</v>
      </c>
      <c r="D14496" s="124">
        <v>29112</v>
      </c>
      <c r="E14496" s="157" t="e">
        <f>VLOOKUP(D14496,'SOAT LIQ'!$A$87:$C$3416,3,FALSE)</f>
        <v>#N/A</v>
      </c>
      <c r="F14496" t="s">
        <v>21631</v>
      </c>
    </row>
    <row r="14497" spans="1:6" x14ac:dyDescent="0.25">
      <c r="A14497" t="s">
        <v>8496</v>
      </c>
      <c r="B14497" s="100" t="s">
        <v>15296</v>
      </c>
      <c r="C14497" s="99" t="s">
        <v>14989</v>
      </c>
      <c r="D14497" s="124">
        <v>29112</v>
      </c>
      <c r="E14497" s="157" t="e">
        <f>VLOOKUP(D14497,'SOAT LIQ'!$A$87:$C$3416,3,FALSE)</f>
        <v>#N/A</v>
      </c>
      <c r="F14497" t="s">
        <v>21631</v>
      </c>
    </row>
    <row r="14498" spans="1:6" x14ac:dyDescent="0.25">
      <c r="A14498" t="s">
        <v>8501</v>
      </c>
      <c r="B14498" s="100" t="s">
        <v>15296</v>
      </c>
      <c r="C14498" s="99" t="s">
        <v>14989</v>
      </c>
      <c r="D14498" s="124">
        <v>29112</v>
      </c>
      <c r="E14498" s="157" t="e">
        <f>VLOOKUP(D14498,'SOAT LIQ'!$A$87:$C$3416,3,FALSE)</f>
        <v>#N/A</v>
      </c>
      <c r="F14498" t="s">
        <v>21631</v>
      </c>
    </row>
    <row r="14499" spans="1:6" x14ac:dyDescent="0.25">
      <c r="A14499" t="s">
        <v>8497</v>
      </c>
      <c r="B14499" s="100" t="s">
        <v>15296</v>
      </c>
      <c r="C14499" s="99" t="s">
        <v>14989</v>
      </c>
      <c r="D14499" s="124">
        <v>29112</v>
      </c>
      <c r="E14499" s="157" t="e">
        <f>VLOOKUP(D14499,'SOAT LIQ'!$A$87:$C$3416,3,FALSE)</f>
        <v>#N/A</v>
      </c>
      <c r="F14499" t="s">
        <v>21631</v>
      </c>
    </row>
    <row r="14500" spans="1:6" x14ac:dyDescent="0.25">
      <c r="A14500" t="s">
        <v>8498</v>
      </c>
      <c r="B14500" s="100" t="s">
        <v>15296</v>
      </c>
      <c r="C14500" s="99" t="s">
        <v>14989</v>
      </c>
      <c r="D14500" s="124">
        <v>29112</v>
      </c>
      <c r="E14500" s="157" t="e">
        <f>VLOOKUP(D14500,'SOAT LIQ'!$A$87:$C$3416,3,FALSE)</f>
        <v>#N/A</v>
      </c>
      <c r="F14500" t="s">
        <v>21631</v>
      </c>
    </row>
    <row r="14501" spans="1:6" x14ac:dyDescent="0.25">
      <c r="A14501" t="s">
        <v>8499</v>
      </c>
      <c r="B14501" s="100" t="s">
        <v>15296</v>
      </c>
      <c r="C14501" s="99" t="s">
        <v>14989</v>
      </c>
      <c r="D14501" s="124">
        <v>29112</v>
      </c>
      <c r="E14501" s="157" t="e">
        <f>VLOOKUP(D14501,'SOAT LIQ'!$A$87:$C$3416,3,FALSE)</f>
        <v>#N/A</v>
      </c>
      <c r="F14501" t="s">
        <v>21631</v>
      </c>
    </row>
    <row r="14502" spans="1:6" x14ac:dyDescent="0.25">
      <c r="A14502" t="s">
        <v>8500</v>
      </c>
      <c r="B14502" s="100" t="s">
        <v>15296</v>
      </c>
      <c r="C14502" s="99" t="s">
        <v>14989</v>
      </c>
      <c r="D14502" s="124">
        <v>29112</v>
      </c>
      <c r="E14502" s="157" t="e">
        <f>VLOOKUP(D14502,'SOAT LIQ'!$A$87:$C$3416,3,FALSE)</f>
        <v>#N/A</v>
      </c>
      <c r="F14502" t="s">
        <v>21631</v>
      </c>
    </row>
    <row r="14503" spans="1:6" x14ac:dyDescent="0.25">
      <c r="A14503" t="s">
        <v>5576</v>
      </c>
      <c r="B14503" s="100" t="s">
        <v>15296</v>
      </c>
      <c r="C14503" s="99" t="s">
        <v>14989</v>
      </c>
      <c r="D14503" s="124">
        <v>29112</v>
      </c>
      <c r="E14503" s="157" t="e">
        <f>VLOOKUP(D14503,'SOAT LIQ'!$A$87:$C$3416,3,FALSE)</f>
        <v>#N/A</v>
      </c>
      <c r="F14503" t="s">
        <v>21631</v>
      </c>
    </row>
    <row r="14504" spans="1:6" x14ac:dyDescent="0.25">
      <c r="A14504" t="s">
        <v>5577</v>
      </c>
      <c r="B14504" s="100" t="s">
        <v>15296</v>
      </c>
      <c r="C14504" s="99" t="s">
        <v>14989</v>
      </c>
      <c r="D14504" s="124">
        <v>29112</v>
      </c>
      <c r="E14504" s="157" t="e">
        <f>VLOOKUP(D14504,'SOAT LIQ'!$A$87:$C$3416,3,FALSE)</f>
        <v>#N/A</v>
      </c>
      <c r="F14504" t="s">
        <v>21631</v>
      </c>
    </row>
    <row r="14505" spans="1:6" x14ac:dyDescent="0.25">
      <c r="A14505" t="s">
        <v>5578</v>
      </c>
      <c r="B14505" s="100" t="s">
        <v>15296</v>
      </c>
      <c r="C14505" s="99" t="s">
        <v>14989</v>
      </c>
      <c r="D14505" s="124">
        <v>29112</v>
      </c>
      <c r="E14505" s="157" t="e">
        <f>VLOOKUP(D14505,'SOAT LIQ'!$A$87:$C$3416,3,FALSE)</f>
        <v>#N/A</v>
      </c>
      <c r="F14505" t="s">
        <v>21631</v>
      </c>
    </row>
    <row r="14506" spans="1:6" x14ac:dyDescent="0.25">
      <c r="A14506" t="s">
        <v>5579</v>
      </c>
      <c r="B14506" s="100" t="s">
        <v>15296</v>
      </c>
      <c r="C14506" s="99" t="s">
        <v>14989</v>
      </c>
      <c r="D14506" s="124">
        <v>29112</v>
      </c>
      <c r="E14506" s="157" t="e">
        <f>VLOOKUP(D14506,'SOAT LIQ'!$A$87:$C$3416,3,FALSE)</f>
        <v>#N/A</v>
      </c>
      <c r="F14506" t="s">
        <v>21631</v>
      </c>
    </row>
    <row r="14507" spans="1:6" x14ac:dyDescent="0.25">
      <c r="A14507" t="s">
        <v>4229</v>
      </c>
      <c r="B14507" s="100" t="s">
        <v>15296</v>
      </c>
      <c r="C14507" s="99" t="s">
        <v>14989</v>
      </c>
      <c r="D14507" s="124">
        <v>29112</v>
      </c>
      <c r="E14507" s="157" t="e">
        <f>VLOOKUP(D14507,'SOAT LIQ'!$A$87:$C$3416,3,FALSE)</f>
        <v>#N/A</v>
      </c>
      <c r="F14507" t="s">
        <v>21631</v>
      </c>
    </row>
    <row r="14508" spans="1:6" x14ac:dyDescent="0.25">
      <c r="A14508" t="s">
        <v>5580</v>
      </c>
      <c r="B14508" s="100" t="s">
        <v>15296</v>
      </c>
      <c r="C14508" s="99" t="s">
        <v>14989</v>
      </c>
      <c r="D14508" s="124">
        <v>29112</v>
      </c>
      <c r="E14508" s="157" t="e">
        <f>VLOOKUP(D14508,'SOAT LIQ'!$A$87:$C$3416,3,FALSE)</f>
        <v>#N/A</v>
      </c>
      <c r="F14508" t="s">
        <v>21631</v>
      </c>
    </row>
    <row r="14509" spans="1:6" x14ac:dyDescent="0.25">
      <c r="A14509" t="s">
        <v>8478</v>
      </c>
      <c r="B14509" s="100" t="s">
        <v>15296</v>
      </c>
      <c r="C14509" s="99" t="s">
        <v>14989</v>
      </c>
      <c r="D14509" s="124">
        <v>29112</v>
      </c>
      <c r="E14509" s="157" t="e">
        <f>VLOOKUP(D14509,'SOAT LIQ'!$A$87:$C$3416,3,FALSE)</f>
        <v>#N/A</v>
      </c>
      <c r="F14509" t="s">
        <v>21631</v>
      </c>
    </row>
    <row r="14510" spans="1:6" x14ac:dyDescent="0.25">
      <c r="A14510" t="s">
        <v>8471</v>
      </c>
      <c r="B14510" s="100" t="s">
        <v>15296</v>
      </c>
      <c r="C14510" s="99" t="s">
        <v>14989</v>
      </c>
      <c r="D14510" s="124">
        <v>29112</v>
      </c>
      <c r="E14510" s="157" t="e">
        <f>VLOOKUP(D14510,'SOAT LIQ'!$A$87:$C$3416,3,FALSE)</f>
        <v>#N/A</v>
      </c>
      <c r="F14510" t="s">
        <v>21631</v>
      </c>
    </row>
    <row r="14511" spans="1:6" x14ac:dyDescent="0.25">
      <c r="A14511" t="s">
        <v>8470</v>
      </c>
      <c r="B14511" s="100" t="s">
        <v>15296</v>
      </c>
      <c r="C14511" s="99" t="s">
        <v>14989</v>
      </c>
      <c r="D14511" s="124">
        <v>29112</v>
      </c>
      <c r="E14511" s="157" t="e">
        <f>VLOOKUP(D14511,'SOAT LIQ'!$A$87:$C$3416,3,FALSE)</f>
        <v>#N/A</v>
      </c>
      <c r="F14511" t="s">
        <v>21631</v>
      </c>
    </row>
    <row r="14512" spans="1:6" x14ac:dyDescent="0.25">
      <c r="A14512" t="s">
        <v>8472</v>
      </c>
      <c r="B14512" s="100" t="s">
        <v>15296</v>
      </c>
      <c r="C14512" s="99" t="s">
        <v>14989</v>
      </c>
      <c r="D14512" s="124">
        <v>29112</v>
      </c>
      <c r="E14512" s="157" t="e">
        <f>VLOOKUP(D14512,'SOAT LIQ'!$A$87:$C$3416,3,FALSE)</f>
        <v>#N/A</v>
      </c>
      <c r="F14512" t="s">
        <v>21631</v>
      </c>
    </row>
    <row r="14513" spans="1:6" x14ac:dyDescent="0.25">
      <c r="A14513" t="s">
        <v>14990</v>
      </c>
      <c r="B14513" s="100" t="s">
        <v>15297</v>
      </c>
      <c r="C14513" s="99" t="s">
        <v>14992</v>
      </c>
      <c r="D14513" s="124">
        <v>29117</v>
      </c>
      <c r="E14513" s="157" t="e">
        <f>VLOOKUP(D14513,'SOAT LIQ'!$A$87:$C$3416,3,FALSE)</f>
        <v>#N/A</v>
      </c>
      <c r="F14513" t="s">
        <v>21631</v>
      </c>
    </row>
    <row r="14514" spans="1:6" x14ac:dyDescent="0.25">
      <c r="A14514" t="s">
        <v>6183</v>
      </c>
      <c r="B14514" s="100" t="s">
        <v>15297</v>
      </c>
      <c r="C14514" s="99" t="s">
        <v>14992</v>
      </c>
      <c r="D14514" s="124">
        <v>29117</v>
      </c>
      <c r="E14514" s="157" t="e">
        <f>VLOOKUP(D14514,'SOAT LIQ'!$A$87:$C$3416,3,FALSE)</f>
        <v>#N/A</v>
      </c>
      <c r="F14514" t="s">
        <v>21631</v>
      </c>
    </row>
    <row r="14515" spans="1:6" x14ac:dyDescent="0.25">
      <c r="A14515" t="s">
        <v>8494</v>
      </c>
      <c r="B14515" s="100" t="s">
        <v>15297</v>
      </c>
      <c r="C14515" s="99" t="s">
        <v>14992</v>
      </c>
      <c r="D14515" s="124">
        <v>29117</v>
      </c>
      <c r="E14515" s="157" t="e">
        <f>VLOOKUP(D14515,'SOAT LIQ'!$A$87:$C$3416,3,FALSE)</f>
        <v>#N/A</v>
      </c>
      <c r="F14515" t="s">
        <v>21631</v>
      </c>
    </row>
    <row r="14516" spans="1:6" x14ac:dyDescent="0.25">
      <c r="A14516" t="s">
        <v>8495</v>
      </c>
      <c r="B14516" s="100" t="s">
        <v>15297</v>
      </c>
      <c r="C14516" s="99" t="s">
        <v>14992</v>
      </c>
      <c r="D14516" s="124">
        <v>29117</v>
      </c>
      <c r="E14516" s="157" t="e">
        <f>VLOOKUP(D14516,'SOAT LIQ'!$A$87:$C$3416,3,FALSE)</f>
        <v>#N/A</v>
      </c>
      <c r="F14516" t="s">
        <v>21631</v>
      </c>
    </row>
    <row r="14517" spans="1:6" x14ac:dyDescent="0.25">
      <c r="A14517" t="s">
        <v>8496</v>
      </c>
      <c r="B14517" s="100" t="s">
        <v>15297</v>
      </c>
      <c r="C14517" s="99" t="s">
        <v>14992</v>
      </c>
      <c r="D14517" s="124">
        <v>29117</v>
      </c>
      <c r="E14517" s="157" t="e">
        <f>VLOOKUP(D14517,'SOAT LIQ'!$A$87:$C$3416,3,FALSE)</f>
        <v>#N/A</v>
      </c>
      <c r="F14517" t="s">
        <v>21631</v>
      </c>
    </row>
    <row r="14518" spans="1:6" x14ac:dyDescent="0.25">
      <c r="A14518" t="s">
        <v>8501</v>
      </c>
      <c r="B14518" s="100" t="s">
        <v>15297</v>
      </c>
      <c r="C14518" s="99" t="s">
        <v>14992</v>
      </c>
      <c r="D14518" s="124">
        <v>29117</v>
      </c>
      <c r="E14518" s="157" t="e">
        <f>VLOOKUP(D14518,'SOAT LIQ'!$A$87:$C$3416,3,FALSE)</f>
        <v>#N/A</v>
      </c>
      <c r="F14518" t="s">
        <v>21631</v>
      </c>
    </row>
    <row r="14519" spans="1:6" x14ac:dyDescent="0.25">
      <c r="A14519" t="s">
        <v>8497</v>
      </c>
      <c r="B14519" s="100" t="s">
        <v>15297</v>
      </c>
      <c r="C14519" s="99" t="s">
        <v>14992</v>
      </c>
      <c r="D14519" s="124">
        <v>29117</v>
      </c>
      <c r="E14519" s="157" t="e">
        <f>VLOOKUP(D14519,'SOAT LIQ'!$A$87:$C$3416,3,FALSE)</f>
        <v>#N/A</v>
      </c>
      <c r="F14519" t="s">
        <v>21631</v>
      </c>
    </row>
    <row r="14520" spans="1:6" x14ac:dyDescent="0.25">
      <c r="A14520" t="s">
        <v>8498</v>
      </c>
      <c r="B14520" s="100" t="s">
        <v>15297</v>
      </c>
      <c r="C14520" s="99" t="s">
        <v>14992</v>
      </c>
      <c r="D14520" s="124">
        <v>29117</v>
      </c>
      <c r="E14520" s="157" t="e">
        <f>VLOOKUP(D14520,'SOAT LIQ'!$A$87:$C$3416,3,FALSE)</f>
        <v>#N/A</v>
      </c>
      <c r="F14520" t="s">
        <v>21631</v>
      </c>
    </row>
    <row r="14521" spans="1:6" x14ac:dyDescent="0.25">
      <c r="A14521" t="s">
        <v>8499</v>
      </c>
      <c r="B14521" s="100" t="s">
        <v>15297</v>
      </c>
      <c r="C14521" s="99" t="s">
        <v>14992</v>
      </c>
      <c r="D14521" s="124">
        <v>29117</v>
      </c>
      <c r="E14521" s="157" t="e">
        <f>VLOOKUP(D14521,'SOAT LIQ'!$A$87:$C$3416,3,FALSE)</f>
        <v>#N/A</v>
      </c>
      <c r="F14521" t="s">
        <v>21631</v>
      </c>
    </row>
    <row r="14522" spans="1:6" x14ac:dyDescent="0.25">
      <c r="A14522" t="s">
        <v>8500</v>
      </c>
      <c r="B14522" s="100" t="s">
        <v>15297</v>
      </c>
      <c r="C14522" s="99" t="s">
        <v>14992</v>
      </c>
      <c r="D14522" s="124">
        <v>29117</v>
      </c>
      <c r="E14522" s="157" t="e">
        <f>VLOOKUP(D14522,'SOAT LIQ'!$A$87:$C$3416,3,FALSE)</f>
        <v>#N/A</v>
      </c>
      <c r="F14522" t="s">
        <v>21631</v>
      </c>
    </row>
    <row r="14523" spans="1:6" x14ac:dyDescent="0.25">
      <c r="A14523" t="s">
        <v>8476</v>
      </c>
      <c r="B14523" s="100" t="s">
        <v>15297</v>
      </c>
      <c r="C14523" s="99" t="s">
        <v>14992</v>
      </c>
      <c r="D14523" s="124">
        <v>29117</v>
      </c>
      <c r="E14523" s="157" t="e">
        <f>VLOOKUP(D14523,'SOAT LIQ'!$A$87:$C$3416,3,FALSE)</f>
        <v>#N/A</v>
      </c>
      <c r="F14523" t="s">
        <v>21631</v>
      </c>
    </row>
    <row r="14524" spans="1:6" x14ac:dyDescent="0.25">
      <c r="A14524" t="s">
        <v>5576</v>
      </c>
      <c r="B14524" s="100" t="s">
        <v>15297</v>
      </c>
      <c r="C14524" s="99" t="s">
        <v>14992</v>
      </c>
      <c r="D14524" s="124">
        <v>29117</v>
      </c>
      <c r="E14524" s="157" t="e">
        <f>VLOOKUP(D14524,'SOAT LIQ'!$A$87:$C$3416,3,FALSE)</f>
        <v>#N/A</v>
      </c>
      <c r="F14524" t="s">
        <v>21631</v>
      </c>
    </row>
    <row r="14525" spans="1:6" x14ac:dyDescent="0.25">
      <c r="A14525" t="s">
        <v>5577</v>
      </c>
      <c r="B14525" s="100" t="s">
        <v>15297</v>
      </c>
      <c r="C14525" s="99" t="s">
        <v>14992</v>
      </c>
      <c r="D14525" s="124">
        <v>29117</v>
      </c>
      <c r="E14525" s="157" t="e">
        <f>VLOOKUP(D14525,'SOAT LIQ'!$A$87:$C$3416,3,FALSE)</f>
        <v>#N/A</v>
      </c>
      <c r="F14525" t="s">
        <v>21631</v>
      </c>
    </row>
    <row r="14526" spans="1:6" x14ac:dyDescent="0.25">
      <c r="A14526" t="s">
        <v>8477</v>
      </c>
      <c r="B14526" s="100" t="s">
        <v>15297</v>
      </c>
      <c r="C14526" s="99" t="s">
        <v>14992</v>
      </c>
      <c r="D14526" s="124">
        <v>29117</v>
      </c>
      <c r="E14526" s="157" t="e">
        <f>VLOOKUP(D14526,'SOAT LIQ'!$A$87:$C$3416,3,FALSE)</f>
        <v>#N/A</v>
      </c>
      <c r="F14526" t="s">
        <v>21631</v>
      </c>
    </row>
    <row r="14527" spans="1:6" x14ac:dyDescent="0.25">
      <c r="A14527" t="s">
        <v>5578</v>
      </c>
      <c r="B14527" s="100" t="s">
        <v>15297</v>
      </c>
      <c r="C14527" s="99" t="s">
        <v>14992</v>
      </c>
      <c r="D14527" s="124">
        <v>29117</v>
      </c>
      <c r="E14527" s="157" t="e">
        <f>VLOOKUP(D14527,'SOAT LIQ'!$A$87:$C$3416,3,FALSE)</f>
        <v>#N/A</v>
      </c>
      <c r="F14527" t="s">
        <v>21631</v>
      </c>
    </row>
    <row r="14528" spans="1:6" x14ac:dyDescent="0.25">
      <c r="A14528" t="s">
        <v>5579</v>
      </c>
      <c r="B14528" s="100" t="s">
        <v>15297</v>
      </c>
      <c r="C14528" s="99" t="s">
        <v>14992</v>
      </c>
      <c r="D14528" s="124">
        <v>29117</v>
      </c>
      <c r="E14528" s="157" t="e">
        <f>VLOOKUP(D14528,'SOAT LIQ'!$A$87:$C$3416,3,FALSE)</f>
        <v>#N/A</v>
      </c>
      <c r="F14528" t="s">
        <v>21631</v>
      </c>
    </row>
    <row r="14529" spans="1:6" x14ac:dyDescent="0.25">
      <c r="A14529" t="s">
        <v>8493</v>
      </c>
      <c r="B14529" s="100" t="s">
        <v>15297</v>
      </c>
      <c r="C14529" s="99" t="s">
        <v>14992</v>
      </c>
      <c r="D14529" s="124">
        <v>29117</v>
      </c>
      <c r="E14529" s="157" t="e">
        <f>VLOOKUP(D14529,'SOAT LIQ'!$A$87:$C$3416,3,FALSE)</f>
        <v>#N/A</v>
      </c>
      <c r="F14529" t="s">
        <v>21631</v>
      </c>
    </row>
    <row r="14530" spans="1:6" x14ac:dyDescent="0.25">
      <c r="A14530" t="s">
        <v>4229</v>
      </c>
      <c r="B14530" s="100" t="s">
        <v>15297</v>
      </c>
      <c r="C14530" s="99" t="s">
        <v>14992</v>
      </c>
      <c r="D14530" s="124">
        <v>29117</v>
      </c>
      <c r="E14530" s="157" t="e">
        <f>VLOOKUP(D14530,'SOAT LIQ'!$A$87:$C$3416,3,FALSE)</f>
        <v>#N/A</v>
      </c>
      <c r="F14530" t="s">
        <v>21631</v>
      </c>
    </row>
    <row r="14531" spans="1:6" x14ac:dyDescent="0.25">
      <c r="A14531" t="s">
        <v>5580</v>
      </c>
      <c r="B14531" s="100" t="s">
        <v>15297</v>
      </c>
      <c r="C14531" s="99" t="s">
        <v>14992</v>
      </c>
      <c r="D14531" s="124">
        <v>29117</v>
      </c>
      <c r="E14531" s="157" t="e">
        <f>VLOOKUP(D14531,'SOAT LIQ'!$A$87:$C$3416,3,FALSE)</f>
        <v>#N/A</v>
      </c>
      <c r="F14531" t="s">
        <v>21631</v>
      </c>
    </row>
    <row r="14532" spans="1:6" x14ac:dyDescent="0.25">
      <c r="A14532" t="s">
        <v>8478</v>
      </c>
      <c r="B14532" s="100" t="s">
        <v>15297</v>
      </c>
      <c r="C14532" s="99" t="s">
        <v>14992</v>
      </c>
      <c r="D14532" s="124">
        <v>29117</v>
      </c>
      <c r="E14532" s="157" t="e">
        <f>VLOOKUP(D14532,'SOAT LIQ'!$A$87:$C$3416,3,FALSE)</f>
        <v>#N/A</v>
      </c>
      <c r="F14532" t="s">
        <v>21631</v>
      </c>
    </row>
    <row r="14533" spans="1:6" x14ac:dyDescent="0.25">
      <c r="A14533" t="s">
        <v>8471</v>
      </c>
      <c r="B14533" s="100" t="s">
        <v>15297</v>
      </c>
      <c r="C14533" s="99" t="s">
        <v>14992</v>
      </c>
      <c r="D14533" s="124">
        <v>29117</v>
      </c>
      <c r="E14533" s="157" t="e">
        <f>VLOOKUP(D14533,'SOAT LIQ'!$A$87:$C$3416,3,FALSE)</f>
        <v>#N/A</v>
      </c>
      <c r="F14533" t="s">
        <v>21631</v>
      </c>
    </row>
    <row r="14534" spans="1:6" x14ac:dyDescent="0.25">
      <c r="A14534" t="s">
        <v>8470</v>
      </c>
      <c r="B14534" s="100" t="s">
        <v>15297</v>
      </c>
      <c r="C14534" s="99" t="s">
        <v>14992</v>
      </c>
      <c r="D14534" s="124">
        <v>29117</v>
      </c>
      <c r="E14534" s="157" t="e">
        <f>VLOOKUP(D14534,'SOAT LIQ'!$A$87:$C$3416,3,FALSE)</f>
        <v>#N/A</v>
      </c>
      <c r="F14534" t="s">
        <v>21631</v>
      </c>
    </row>
    <row r="14535" spans="1:6" x14ac:dyDescent="0.25">
      <c r="A14535" t="s">
        <v>8472</v>
      </c>
      <c r="B14535" s="100" t="s">
        <v>15297</v>
      </c>
      <c r="C14535" s="99" t="s">
        <v>14992</v>
      </c>
      <c r="D14535" s="124">
        <v>29117</v>
      </c>
      <c r="E14535" s="157" t="e">
        <f>VLOOKUP(D14535,'SOAT LIQ'!$A$87:$C$3416,3,FALSE)</f>
        <v>#N/A</v>
      </c>
      <c r="F14535" t="s">
        <v>21631</v>
      </c>
    </row>
    <row r="14536" spans="1:6" x14ac:dyDescent="0.25">
      <c r="A14536" t="s">
        <v>14969</v>
      </c>
      <c r="B14536" s="100" t="s">
        <v>15298</v>
      </c>
      <c r="C14536" s="99" t="s">
        <v>14994</v>
      </c>
      <c r="D14536" s="124">
        <v>29113</v>
      </c>
      <c r="E14536" s="157" t="e">
        <f>VLOOKUP(D14536,'SOAT LIQ'!$A$87:$C$3416,3,FALSE)</f>
        <v>#N/A</v>
      </c>
      <c r="F14536" t="s">
        <v>21631</v>
      </c>
    </row>
    <row r="14537" spans="1:6" x14ac:dyDescent="0.25">
      <c r="A14537" t="s">
        <v>4085</v>
      </c>
      <c r="B14537" s="100" t="s">
        <v>15298</v>
      </c>
      <c r="C14537" s="99" t="s">
        <v>14994</v>
      </c>
      <c r="D14537" s="124">
        <v>29113</v>
      </c>
      <c r="E14537" s="157" t="e">
        <f>VLOOKUP(D14537,'SOAT LIQ'!$A$87:$C$3416,3,FALSE)</f>
        <v>#N/A</v>
      </c>
      <c r="F14537" t="s">
        <v>21631</v>
      </c>
    </row>
    <row r="14538" spans="1:6" x14ac:dyDescent="0.25">
      <c r="A14538" t="s">
        <v>8489</v>
      </c>
      <c r="B14538" s="100" t="s">
        <v>15298</v>
      </c>
      <c r="C14538" s="99" t="s">
        <v>14994</v>
      </c>
      <c r="D14538" s="124">
        <v>29113</v>
      </c>
      <c r="E14538" s="157" t="e">
        <f>VLOOKUP(D14538,'SOAT LIQ'!$A$87:$C$3416,3,FALSE)</f>
        <v>#N/A</v>
      </c>
      <c r="F14538" t="s">
        <v>21631</v>
      </c>
    </row>
    <row r="14539" spans="1:6" x14ac:dyDescent="0.25">
      <c r="A14539" t="s">
        <v>6183</v>
      </c>
      <c r="B14539" s="100" t="s">
        <v>15298</v>
      </c>
      <c r="C14539" s="99" t="s">
        <v>14994</v>
      </c>
      <c r="D14539" s="124">
        <v>29113</v>
      </c>
      <c r="E14539" s="157" t="e">
        <f>VLOOKUP(D14539,'SOAT LIQ'!$A$87:$C$3416,3,FALSE)</f>
        <v>#N/A</v>
      </c>
      <c r="F14539" t="s">
        <v>21631</v>
      </c>
    </row>
    <row r="14540" spans="1:6" x14ac:dyDescent="0.25">
      <c r="A14540" t="s">
        <v>8494</v>
      </c>
      <c r="B14540" s="100" t="s">
        <v>15298</v>
      </c>
      <c r="C14540" s="99" t="s">
        <v>14994</v>
      </c>
      <c r="D14540" s="124">
        <v>29113</v>
      </c>
      <c r="E14540" s="157" t="e">
        <f>VLOOKUP(D14540,'SOAT LIQ'!$A$87:$C$3416,3,FALSE)</f>
        <v>#N/A</v>
      </c>
      <c r="F14540" t="s">
        <v>21631</v>
      </c>
    </row>
    <row r="14541" spans="1:6" x14ac:dyDescent="0.25">
      <c r="A14541" t="s">
        <v>8495</v>
      </c>
      <c r="B14541" s="100" t="s">
        <v>15298</v>
      </c>
      <c r="C14541" s="99" t="s">
        <v>14994</v>
      </c>
      <c r="D14541" s="124">
        <v>29113</v>
      </c>
      <c r="E14541" s="157" t="e">
        <f>VLOOKUP(D14541,'SOAT LIQ'!$A$87:$C$3416,3,FALSE)</f>
        <v>#N/A</v>
      </c>
      <c r="F14541" t="s">
        <v>21631</v>
      </c>
    </row>
    <row r="14542" spans="1:6" x14ac:dyDescent="0.25">
      <c r="A14542" t="s">
        <v>8496</v>
      </c>
      <c r="B14542" s="100" t="s">
        <v>15298</v>
      </c>
      <c r="C14542" s="99" t="s">
        <v>14994</v>
      </c>
      <c r="D14542" s="124">
        <v>29113</v>
      </c>
      <c r="E14542" s="157" t="e">
        <f>VLOOKUP(D14542,'SOAT LIQ'!$A$87:$C$3416,3,FALSE)</f>
        <v>#N/A</v>
      </c>
      <c r="F14542" t="s">
        <v>21631</v>
      </c>
    </row>
    <row r="14543" spans="1:6" x14ac:dyDescent="0.25">
      <c r="A14543" t="s">
        <v>8501</v>
      </c>
      <c r="B14543" s="100" t="s">
        <v>15298</v>
      </c>
      <c r="C14543" s="99" t="s">
        <v>14994</v>
      </c>
      <c r="D14543" s="124">
        <v>29113</v>
      </c>
      <c r="E14543" s="157" t="e">
        <f>VLOOKUP(D14543,'SOAT LIQ'!$A$87:$C$3416,3,FALSE)</f>
        <v>#N/A</v>
      </c>
      <c r="F14543" t="s">
        <v>21631</v>
      </c>
    </row>
    <row r="14544" spans="1:6" x14ac:dyDescent="0.25">
      <c r="A14544" t="s">
        <v>8497</v>
      </c>
      <c r="B14544" s="100" t="s">
        <v>15298</v>
      </c>
      <c r="C14544" s="99" t="s">
        <v>14994</v>
      </c>
      <c r="D14544" s="124">
        <v>29113</v>
      </c>
      <c r="E14544" s="157" t="e">
        <f>VLOOKUP(D14544,'SOAT LIQ'!$A$87:$C$3416,3,FALSE)</f>
        <v>#N/A</v>
      </c>
      <c r="F14544" t="s">
        <v>21631</v>
      </c>
    </row>
    <row r="14545" spans="1:6" x14ac:dyDescent="0.25">
      <c r="A14545" t="s">
        <v>8498</v>
      </c>
      <c r="B14545" s="100" t="s">
        <v>15298</v>
      </c>
      <c r="C14545" s="99" t="s">
        <v>14994</v>
      </c>
      <c r="D14545" s="124">
        <v>29113</v>
      </c>
      <c r="E14545" s="157" t="e">
        <f>VLOOKUP(D14545,'SOAT LIQ'!$A$87:$C$3416,3,FALSE)</f>
        <v>#N/A</v>
      </c>
      <c r="F14545" t="s">
        <v>21631</v>
      </c>
    </row>
    <row r="14546" spans="1:6" x14ac:dyDescent="0.25">
      <c r="A14546" t="s">
        <v>8499</v>
      </c>
      <c r="B14546" s="100" t="s">
        <v>15298</v>
      </c>
      <c r="C14546" s="99" t="s">
        <v>14994</v>
      </c>
      <c r="D14546" s="124">
        <v>29113</v>
      </c>
      <c r="E14546" s="157" t="e">
        <f>VLOOKUP(D14546,'SOAT LIQ'!$A$87:$C$3416,3,FALSE)</f>
        <v>#N/A</v>
      </c>
      <c r="F14546" t="s">
        <v>21631</v>
      </c>
    </row>
    <row r="14547" spans="1:6" x14ac:dyDescent="0.25">
      <c r="A14547" t="s">
        <v>8500</v>
      </c>
      <c r="B14547" s="100" t="s">
        <v>15298</v>
      </c>
      <c r="C14547" s="99" t="s">
        <v>14994</v>
      </c>
      <c r="D14547" s="124">
        <v>29113</v>
      </c>
      <c r="E14547" s="157" t="e">
        <f>VLOOKUP(D14547,'SOAT LIQ'!$A$87:$C$3416,3,FALSE)</f>
        <v>#N/A</v>
      </c>
      <c r="F14547" t="s">
        <v>21631</v>
      </c>
    </row>
    <row r="14548" spans="1:6" x14ac:dyDescent="0.25">
      <c r="A14548" t="s">
        <v>5576</v>
      </c>
      <c r="B14548" s="100" t="s">
        <v>15298</v>
      </c>
      <c r="C14548" s="99" t="s">
        <v>14994</v>
      </c>
      <c r="D14548" s="124">
        <v>29113</v>
      </c>
      <c r="E14548" s="157" t="e">
        <f>VLOOKUP(D14548,'SOAT LIQ'!$A$87:$C$3416,3,FALSE)</f>
        <v>#N/A</v>
      </c>
      <c r="F14548" t="s">
        <v>21631</v>
      </c>
    </row>
    <row r="14549" spans="1:6" x14ac:dyDescent="0.25">
      <c r="A14549" t="s">
        <v>5577</v>
      </c>
      <c r="B14549" s="100" t="s">
        <v>15298</v>
      </c>
      <c r="C14549" s="99" t="s">
        <v>14994</v>
      </c>
      <c r="D14549" s="124">
        <v>29113</v>
      </c>
      <c r="E14549" s="157" t="e">
        <f>VLOOKUP(D14549,'SOAT LIQ'!$A$87:$C$3416,3,FALSE)</f>
        <v>#N/A</v>
      </c>
      <c r="F14549" t="s">
        <v>21631</v>
      </c>
    </row>
    <row r="14550" spans="1:6" x14ac:dyDescent="0.25">
      <c r="A14550" t="s">
        <v>5578</v>
      </c>
      <c r="B14550" s="100" t="s">
        <v>15298</v>
      </c>
      <c r="C14550" s="99" t="s">
        <v>14994</v>
      </c>
      <c r="D14550" s="124">
        <v>29113</v>
      </c>
      <c r="E14550" s="157" t="e">
        <f>VLOOKUP(D14550,'SOAT LIQ'!$A$87:$C$3416,3,FALSE)</f>
        <v>#N/A</v>
      </c>
      <c r="F14550" t="s">
        <v>21631</v>
      </c>
    </row>
    <row r="14551" spans="1:6" x14ac:dyDescent="0.25">
      <c r="A14551" t="s">
        <v>5579</v>
      </c>
      <c r="B14551" s="100" t="s">
        <v>15298</v>
      </c>
      <c r="C14551" s="99" t="s">
        <v>14994</v>
      </c>
      <c r="D14551" s="124">
        <v>29113</v>
      </c>
      <c r="E14551" s="157" t="e">
        <f>VLOOKUP(D14551,'SOAT LIQ'!$A$87:$C$3416,3,FALSE)</f>
        <v>#N/A</v>
      </c>
      <c r="F14551" t="s">
        <v>21631</v>
      </c>
    </row>
    <row r="14552" spans="1:6" x14ac:dyDescent="0.25">
      <c r="A14552" t="s">
        <v>4229</v>
      </c>
      <c r="B14552" s="100" t="s">
        <v>15298</v>
      </c>
      <c r="C14552" s="99" t="s">
        <v>14994</v>
      </c>
      <c r="D14552" s="124">
        <v>29113</v>
      </c>
      <c r="E14552" s="157" t="e">
        <f>VLOOKUP(D14552,'SOAT LIQ'!$A$87:$C$3416,3,FALSE)</f>
        <v>#N/A</v>
      </c>
      <c r="F14552" t="s">
        <v>21631</v>
      </c>
    </row>
    <row r="14553" spans="1:6" x14ac:dyDescent="0.25">
      <c r="A14553" t="s">
        <v>5580</v>
      </c>
      <c r="B14553" s="100" t="s">
        <v>15298</v>
      </c>
      <c r="C14553" s="99" t="s">
        <v>14994</v>
      </c>
      <c r="D14553" s="124">
        <v>29113</v>
      </c>
      <c r="E14553" s="157" t="e">
        <f>VLOOKUP(D14553,'SOAT LIQ'!$A$87:$C$3416,3,FALSE)</f>
        <v>#N/A</v>
      </c>
      <c r="F14553" t="s">
        <v>21631</v>
      </c>
    </row>
    <row r="14554" spans="1:6" x14ac:dyDescent="0.25">
      <c r="A14554" t="s">
        <v>8478</v>
      </c>
      <c r="B14554" s="100" t="s">
        <v>15298</v>
      </c>
      <c r="C14554" s="99" t="s">
        <v>14994</v>
      </c>
      <c r="D14554" s="124">
        <v>29113</v>
      </c>
      <c r="E14554" s="157" t="e">
        <f>VLOOKUP(D14554,'SOAT LIQ'!$A$87:$C$3416,3,FALSE)</f>
        <v>#N/A</v>
      </c>
      <c r="F14554" t="s">
        <v>21631</v>
      </c>
    </row>
    <row r="14555" spans="1:6" x14ac:dyDescent="0.25">
      <c r="A14555" t="s">
        <v>8471</v>
      </c>
      <c r="B14555" s="100" t="s">
        <v>15298</v>
      </c>
      <c r="C14555" s="99" t="s">
        <v>14994</v>
      </c>
      <c r="D14555" s="124">
        <v>29113</v>
      </c>
      <c r="E14555" s="157" t="e">
        <f>VLOOKUP(D14555,'SOAT LIQ'!$A$87:$C$3416,3,FALSE)</f>
        <v>#N/A</v>
      </c>
      <c r="F14555" t="s">
        <v>21631</v>
      </c>
    </row>
    <row r="14556" spans="1:6" x14ac:dyDescent="0.25">
      <c r="A14556" t="s">
        <v>8470</v>
      </c>
      <c r="B14556" s="100" t="s">
        <v>15298</v>
      </c>
      <c r="C14556" s="99" t="s">
        <v>14994</v>
      </c>
      <c r="D14556" s="124">
        <v>29113</v>
      </c>
      <c r="E14556" s="157" t="e">
        <f>VLOOKUP(D14556,'SOAT LIQ'!$A$87:$C$3416,3,FALSE)</f>
        <v>#N/A</v>
      </c>
      <c r="F14556" t="s">
        <v>21631</v>
      </c>
    </row>
    <row r="14557" spans="1:6" x14ac:dyDescent="0.25">
      <c r="A14557" t="s">
        <v>8472</v>
      </c>
      <c r="B14557" s="100" t="s">
        <v>15298</v>
      </c>
      <c r="C14557" s="99" t="s">
        <v>14994</v>
      </c>
      <c r="D14557" s="124">
        <v>29113</v>
      </c>
      <c r="E14557" s="157" t="e">
        <f>VLOOKUP(D14557,'SOAT LIQ'!$A$87:$C$3416,3,FALSE)</f>
        <v>#N/A</v>
      </c>
      <c r="F14557" t="s">
        <v>21631</v>
      </c>
    </row>
    <row r="14558" spans="1:6" x14ac:dyDescent="0.25">
      <c r="A14558" t="s">
        <v>15003</v>
      </c>
      <c r="B14558" s="100" t="s">
        <v>15299</v>
      </c>
      <c r="C14558" s="99" t="s">
        <v>15285</v>
      </c>
      <c r="D14558" s="124">
        <v>39140</v>
      </c>
      <c r="E14558" s="157" t="e">
        <f>VLOOKUP(D14558,'SOAT LIQ'!$A$87:$C$3416,3,FALSE)</f>
        <v>#N/A</v>
      </c>
      <c r="F14558" t="s">
        <v>21631</v>
      </c>
    </row>
    <row r="14559" spans="1:6" x14ac:dyDescent="0.25">
      <c r="A14559" t="s">
        <v>13930</v>
      </c>
      <c r="B14559" s="100" t="s">
        <v>15299</v>
      </c>
      <c r="C14559" s="99" t="s">
        <v>15285</v>
      </c>
      <c r="D14559" s="124">
        <v>39140</v>
      </c>
      <c r="E14559" s="157" t="e">
        <f>VLOOKUP(D14559,'SOAT LIQ'!$A$87:$C$3416,3,FALSE)</f>
        <v>#N/A</v>
      </c>
      <c r="F14559" t="s">
        <v>21631</v>
      </c>
    </row>
    <row r="14560" spans="1:6" x14ac:dyDescent="0.25">
      <c r="A14560" t="s">
        <v>14969</v>
      </c>
      <c r="B14560" s="100" t="s">
        <v>15299</v>
      </c>
      <c r="C14560" s="99" t="s">
        <v>15285</v>
      </c>
      <c r="D14560" s="124">
        <v>39140</v>
      </c>
      <c r="E14560" s="157" t="e">
        <f>VLOOKUP(D14560,'SOAT LIQ'!$A$87:$C$3416,3,FALSE)</f>
        <v>#N/A</v>
      </c>
      <c r="F14560" t="s">
        <v>21631</v>
      </c>
    </row>
    <row r="14561" spans="1:6" x14ac:dyDescent="0.25">
      <c r="A14561" t="s">
        <v>5577</v>
      </c>
      <c r="B14561" s="100" t="s">
        <v>15299</v>
      </c>
      <c r="C14561" s="99" t="s">
        <v>15285</v>
      </c>
      <c r="D14561" s="124">
        <v>39140</v>
      </c>
      <c r="E14561" s="157" t="e">
        <f>VLOOKUP(D14561,'SOAT LIQ'!$A$87:$C$3416,3,FALSE)</f>
        <v>#N/A</v>
      </c>
      <c r="F14561" t="s">
        <v>21631</v>
      </c>
    </row>
    <row r="14562" spans="1:6" x14ac:dyDescent="0.25">
      <c r="A14562" t="s">
        <v>5579</v>
      </c>
      <c r="B14562" s="100" t="s">
        <v>15299</v>
      </c>
      <c r="C14562" s="99" t="s">
        <v>15285</v>
      </c>
      <c r="D14562" s="124">
        <v>39140</v>
      </c>
      <c r="E14562" s="157" t="e">
        <f>VLOOKUP(D14562,'SOAT LIQ'!$A$87:$C$3416,3,FALSE)</f>
        <v>#N/A</v>
      </c>
      <c r="F14562" t="s">
        <v>21631</v>
      </c>
    </row>
    <row r="14563" spans="1:6" x14ac:dyDescent="0.25">
      <c r="A14563" t="s">
        <v>5580</v>
      </c>
      <c r="B14563" s="100" t="s">
        <v>15299</v>
      </c>
      <c r="C14563" s="99" t="s">
        <v>15285</v>
      </c>
      <c r="D14563" s="124">
        <v>39140</v>
      </c>
      <c r="E14563" s="157" t="e">
        <f>VLOOKUP(D14563,'SOAT LIQ'!$A$87:$C$3416,3,FALSE)</f>
        <v>#N/A</v>
      </c>
      <c r="F14563" t="s">
        <v>21631</v>
      </c>
    </row>
    <row r="14564" spans="1:6" x14ac:dyDescent="0.25">
      <c r="A14564" t="s">
        <v>8478</v>
      </c>
      <c r="B14564" s="100" t="s">
        <v>15299</v>
      </c>
      <c r="C14564" s="99" t="s">
        <v>15285</v>
      </c>
      <c r="D14564" s="124">
        <v>39140</v>
      </c>
      <c r="E14564" s="157" t="e">
        <f>VLOOKUP(D14564,'SOAT LIQ'!$A$87:$C$3416,3,FALSE)</f>
        <v>#N/A</v>
      </c>
      <c r="F14564" t="s">
        <v>21631</v>
      </c>
    </row>
    <row r="14565" spans="1:6" x14ac:dyDescent="0.25">
      <c r="A14565" t="s">
        <v>8471</v>
      </c>
      <c r="B14565" s="100" t="s">
        <v>15299</v>
      </c>
      <c r="C14565" s="99" t="s">
        <v>15285</v>
      </c>
      <c r="D14565" s="124">
        <v>39140</v>
      </c>
      <c r="E14565" s="157" t="e">
        <f>VLOOKUP(D14565,'SOAT LIQ'!$A$87:$C$3416,3,FALSE)</f>
        <v>#N/A</v>
      </c>
      <c r="F14565" t="s">
        <v>21631</v>
      </c>
    </row>
    <row r="14566" spans="1:6" x14ac:dyDescent="0.25">
      <c r="A14566" t="s">
        <v>8472</v>
      </c>
      <c r="B14566" s="100" t="s">
        <v>15299</v>
      </c>
      <c r="C14566" s="99" t="s">
        <v>15285</v>
      </c>
      <c r="D14566" s="124">
        <v>39140</v>
      </c>
      <c r="E14566" s="157" t="e">
        <f>VLOOKUP(D14566,'SOAT LIQ'!$A$87:$C$3416,3,FALSE)</f>
        <v>#N/A</v>
      </c>
      <c r="F14566" t="s">
        <v>21631</v>
      </c>
    </row>
    <row r="14567" spans="1:6" x14ac:dyDescent="0.25">
      <c r="A14567" t="s">
        <v>5031</v>
      </c>
      <c r="B14567" s="100" t="s">
        <v>15300</v>
      </c>
      <c r="C14567" s="99" t="s">
        <v>15285</v>
      </c>
      <c r="D14567" s="124">
        <v>36100</v>
      </c>
      <c r="E14567" s="157" t="e">
        <f>VLOOKUP(D14567,'SOAT LIQ'!$A$87:$C$3416,3,FALSE)</f>
        <v>#N/A</v>
      </c>
      <c r="F14567" t="s">
        <v>21631</v>
      </c>
    </row>
    <row r="14568" spans="1:6" x14ac:dyDescent="0.25">
      <c r="A14568" t="s">
        <v>5031</v>
      </c>
      <c r="B14568" s="100" t="s">
        <v>15300</v>
      </c>
      <c r="C14568" s="99" t="s">
        <v>15285</v>
      </c>
      <c r="D14568" s="124">
        <v>36100</v>
      </c>
      <c r="E14568" s="157" t="e">
        <f>VLOOKUP(D14568,'SOAT LIQ'!$A$87:$C$3416,3,FALSE)</f>
        <v>#N/A</v>
      </c>
      <c r="F14568" t="s">
        <v>21631</v>
      </c>
    </row>
    <row r="14569" spans="1:6" x14ac:dyDescent="0.25">
      <c r="A14569" t="s">
        <v>6183</v>
      </c>
      <c r="B14569" s="100" t="s">
        <v>15300</v>
      </c>
      <c r="C14569" s="99" t="s">
        <v>15285</v>
      </c>
      <c r="D14569" s="124">
        <v>36100</v>
      </c>
      <c r="E14569" s="157" t="e">
        <f>VLOOKUP(D14569,'SOAT LIQ'!$A$87:$C$3416,3,FALSE)</f>
        <v>#N/A</v>
      </c>
      <c r="F14569" t="s">
        <v>21631</v>
      </c>
    </row>
    <row r="14570" spans="1:6" x14ac:dyDescent="0.25">
      <c r="A14570" t="s">
        <v>5576</v>
      </c>
      <c r="B14570" s="100" t="s">
        <v>15300</v>
      </c>
      <c r="C14570" s="99" t="s">
        <v>15285</v>
      </c>
      <c r="D14570" s="124">
        <v>36100</v>
      </c>
      <c r="E14570" s="157" t="e">
        <f>VLOOKUP(D14570,'SOAT LIQ'!$A$87:$C$3416,3,FALSE)</f>
        <v>#N/A</v>
      </c>
      <c r="F14570" t="s">
        <v>21631</v>
      </c>
    </row>
    <row r="14571" spans="1:6" x14ac:dyDescent="0.25">
      <c r="A14571" t="s">
        <v>5577</v>
      </c>
      <c r="B14571" s="100" t="s">
        <v>15300</v>
      </c>
      <c r="C14571" s="99" t="s">
        <v>15285</v>
      </c>
      <c r="D14571" s="124">
        <v>36100</v>
      </c>
      <c r="E14571" s="157" t="e">
        <f>VLOOKUP(D14571,'SOAT LIQ'!$A$87:$C$3416,3,FALSE)</f>
        <v>#N/A</v>
      </c>
      <c r="F14571" t="s">
        <v>21631</v>
      </c>
    </row>
    <row r="14572" spans="1:6" x14ac:dyDescent="0.25">
      <c r="A14572" t="s">
        <v>5578</v>
      </c>
      <c r="B14572" s="100" t="s">
        <v>15300</v>
      </c>
      <c r="C14572" s="99" t="s">
        <v>15285</v>
      </c>
      <c r="D14572" s="124">
        <v>36100</v>
      </c>
      <c r="E14572" s="157" t="e">
        <f>VLOOKUP(D14572,'SOAT LIQ'!$A$87:$C$3416,3,FALSE)</f>
        <v>#N/A</v>
      </c>
      <c r="F14572" t="s">
        <v>21631</v>
      </c>
    </row>
    <row r="14573" spans="1:6" x14ac:dyDescent="0.25">
      <c r="A14573" t="s">
        <v>5579</v>
      </c>
      <c r="B14573" s="100" t="s">
        <v>15300</v>
      </c>
      <c r="C14573" s="99" t="s">
        <v>15285</v>
      </c>
      <c r="D14573" s="124">
        <v>36100</v>
      </c>
      <c r="E14573" s="157" t="e">
        <f>VLOOKUP(D14573,'SOAT LIQ'!$A$87:$C$3416,3,FALSE)</f>
        <v>#N/A</v>
      </c>
      <c r="F14573" t="s">
        <v>21631</v>
      </c>
    </row>
    <row r="14574" spans="1:6" x14ac:dyDescent="0.25">
      <c r="A14574" t="s">
        <v>4229</v>
      </c>
      <c r="B14574" s="100" t="s">
        <v>15300</v>
      </c>
      <c r="C14574" s="99" t="s">
        <v>15285</v>
      </c>
      <c r="D14574" s="124">
        <v>36100</v>
      </c>
      <c r="E14574" s="157" t="e">
        <f>VLOOKUP(D14574,'SOAT LIQ'!$A$87:$C$3416,3,FALSE)</f>
        <v>#N/A</v>
      </c>
      <c r="F14574" t="s">
        <v>21631</v>
      </c>
    </row>
    <row r="14575" spans="1:6" x14ac:dyDescent="0.25">
      <c r="A14575" t="s">
        <v>5580</v>
      </c>
      <c r="B14575" s="100" t="s">
        <v>15300</v>
      </c>
      <c r="C14575" s="99" t="s">
        <v>15285</v>
      </c>
      <c r="D14575" s="124">
        <v>36100</v>
      </c>
      <c r="E14575" s="157" t="e">
        <f>VLOOKUP(D14575,'SOAT LIQ'!$A$87:$C$3416,3,FALSE)</f>
        <v>#N/A</v>
      </c>
      <c r="F14575" t="s">
        <v>21631</v>
      </c>
    </row>
    <row r="14576" spans="1:6" x14ac:dyDescent="0.25">
      <c r="A14576" t="s">
        <v>8478</v>
      </c>
      <c r="B14576" s="100" t="s">
        <v>15300</v>
      </c>
      <c r="C14576" s="99" t="s">
        <v>15285</v>
      </c>
      <c r="D14576" s="124">
        <v>36100</v>
      </c>
      <c r="E14576" s="157" t="e">
        <f>VLOOKUP(D14576,'SOAT LIQ'!$A$87:$C$3416,3,FALSE)</f>
        <v>#N/A</v>
      </c>
      <c r="F14576" t="s">
        <v>21631</v>
      </c>
    </row>
    <row r="14577" spans="1:6" x14ac:dyDescent="0.25">
      <c r="A14577" t="s">
        <v>8471</v>
      </c>
      <c r="B14577" s="100" t="s">
        <v>15300</v>
      </c>
      <c r="C14577" s="99" t="s">
        <v>15285</v>
      </c>
      <c r="D14577" s="124">
        <v>36100</v>
      </c>
      <c r="E14577" s="157" t="e">
        <f>VLOOKUP(D14577,'SOAT LIQ'!$A$87:$C$3416,3,FALSE)</f>
        <v>#N/A</v>
      </c>
      <c r="F14577" t="s">
        <v>21631</v>
      </c>
    </row>
    <row r="14578" spans="1:6" x14ac:dyDescent="0.25">
      <c r="A14578" t="s">
        <v>8470</v>
      </c>
      <c r="B14578" s="100" t="s">
        <v>15300</v>
      </c>
      <c r="C14578" s="99" t="s">
        <v>15285</v>
      </c>
      <c r="D14578" s="124">
        <v>36100</v>
      </c>
      <c r="E14578" s="157" t="e">
        <f>VLOOKUP(D14578,'SOAT LIQ'!$A$87:$C$3416,3,FALSE)</f>
        <v>#N/A</v>
      </c>
      <c r="F14578" t="s">
        <v>21631</v>
      </c>
    </row>
    <row r="14579" spans="1:6" x14ac:dyDescent="0.25">
      <c r="A14579" t="s">
        <v>8472</v>
      </c>
      <c r="B14579" s="100" t="s">
        <v>15300</v>
      </c>
      <c r="C14579" s="99" t="s">
        <v>15285</v>
      </c>
      <c r="D14579" s="124">
        <v>36100</v>
      </c>
      <c r="E14579" s="157" t="e">
        <f>VLOOKUP(D14579,'SOAT LIQ'!$A$87:$C$3416,3,FALSE)</f>
        <v>#N/A</v>
      </c>
      <c r="F14579" t="s">
        <v>21631</v>
      </c>
    </row>
    <row r="14580" spans="1:6" x14ac:dyDescent="0.25">
      <c r="A14580" t="s">
        <v>5032</v>
      </c>
      <c r="B14580" s="100" t="s">
        <v>15301</v>
      </c>
      <c r="C14580" s="99" t="s">
        <v>15285</v>
      </c>
      <c r="D14580" s="124">
        <v>36100</v>
      </c>
      <c r="E14580" s="157" t="e">
        <f>VLOOKUP(D14580,'SOAT LIQ'!$A$87:$C$3416,3,FALSE)</f>
        <v>#N/A</v>
      </c>
      <c r="F14580" t="s">
        <v>21631</v>
      </c>
    </row>
    <row r="14581" spans="1:6" x14ac:dyDescent="0.25">
      <c r="A14581" t="s">
        <v>6183</v>
      </c>
      <c r="B14581" s="100" t="s">
        <v>15301</v>
      </c>
      <c r="C14581" s="99" t="s">
        <v>15285</v>
      </c>
      <c r="D14581" s="124">
        <v>36100</v>
      </c>
      <c r="E14581" s="157" t="e">
        <f>VLOOKUP(D14581,'SOAT LIQ'!$A$87:$C$3416,3,FALSE)</f>
        <v>#N/A</v>
      </c>
      <c r="F14581" t="s">
        <v>21631</v>
      </c>
    </row>
    <row r="14582" spans="1:6" x14ac:dyDescent="0.25">
      <c r="A14582" t="s">
        <v>5576</v>
      </c>
      <c r="B14582" s="100" t="s">
        <v>15301</v>
      </c>
      <c r="C14582" s="99" t="s">
        <v>15285</v>
      </c>
      <c r="D14582" s="124">
        <v>36100</v>
      </c>
      <c r="E14582" s="157" t="e">
        <f>VLOOKUP(D14582,'SOAT LIQ'!$A$87:$C$3416,3,FALSE)</f>
        <v>#N/A</v>
      </c>
      <c r="F14582" t="s">
        <v>21631</v>
      </c>
    </row>
    <row r="14583" spans="1:6" x14ac:dyDescent="0.25">
      <c r="A14583" t="s">
        <v>5577</v>
      </c>
      <c r="B14583" s="100" t="s">
        <v>15301</v>
      </c>
      <c r="C14583" s="99" t="s">
        <v>15285</v>
      </c>
      <c r="D14583" s="124">
        <v>36100</v>
      </c>
      <c r="E14583" s="157" t="e">
        <f>VLOOKUP(D14583,'SOAT LIQ'!$A$87:$C$3416,3,FALSE)</f>
        <v>#N/A</v>
      </c>
      <c r="F14583" t="s">
        <v>21631</v>
      </c>
    </row>
    <row r="14584" spans="1:6" x14ac:dyDescent="0.25">
      <c r="A14584" t="s">
        <v>5578</v>
      </c>
      <c r="B14584" s="100" t="s">
        <v>15301</v>
      </c>
      <c r="C14584" s="99" t="s">
        <v>15285</v>
      </c>
      <c r="D14584" s="124">
        <v>36100</v>
      </c>
      <c r="E14584" s="157" t="e">
        <f>VLOOKUP(D14584,'SOAT LIQ'!$A$87:$C$3416,3,FALSE)</f>
        <v>#N/A</v>
      </c>
      <c r="F14584" t="s">
        <v>21631</v>
      </c>
    </row>
    <row r="14585" spans="1:6" x14ac:dyDescent="0.25">
      <c r="A14585" t="s">
        <v>5579</v>
      </c>
      <c r="B14585" s="100" t="s">
        <v>15301</v>
      </c>
      <c r="C14585" s="99" t="s">
        <v>15285</v>
      </c>
      <c r="D14585" s="124">
        <v>36100</v>
      </c>
      <c r="E14585" s="157" t="e">
        <f>VLOOKUP(D14585,'SOAT LIQ'!$A$87:$C$3416,3,FALSE)</f>
        <v>#N/A</v>
      </c>
      <c r="F14585" t="s">
        <v>21631</v>
      </c>
    </row>
    <row r="14586" spans="1:6" x14ac:dyDescent="0.25">
      <c r="A14586" t="s">
        <v>4229</v>
      </c>
      <c r="B14586" s="100" t="s">
        <v>15301</v>
      </c>
      <c r="C14586" s="99" t="s">
        <v>15285</v>
      </c>
      <c r="D14586" s="124">
        <v>36100</v>
      </c>
      <c r="E14586" s="157" t="e">
        <f>VLOOKUP(D14586,'SOAT LIQ'!$A$87:$C$3416,3,FALSE)</f>
        <v>#N/A</v>
      </c>
      <c r="F14586" t="s">
        <v>21631</v>
      </c>
    </row>
    <row r="14587" spans="1:6" x14ac:dyDescent="0.25">
      <c r="A14587" t="s">
        <v>5580</v>
      </c>
      <c r="B14587" s="100" t="s">
        <v>15301</v>
      </c>
      <c r="C14587" s="99" t="s">
        <v>15285</v>
      </c>
      <c r="D14587" s="124">
        <v>36100</v>
      </c>
      <c r="E14587" s="157" t="e">
        <f>VLOOKUP(D14587,'SOAT LIQ'!$A$87:$C$3416,3,FALSE)</f>
        <v>#N/A</v>
      </c>
      <c r="F14587" t="s">
        <v>21631</v>
      </c>
    </row>
    <row r="14588" spans="1:6" x14ac:dyDescent="0.25">
      <c r="A14588" t="s">
        <v>8478</v>
      </c>
      <c r="B14588" s="100" t="s">
        <v>15301</v>
      </c>
      <c r="C14588" s="99" t="s">
        <v>15285</v>
      </c>
      <c r="D14588" s="124">
        <v>36100</v>
      </c>
      <c r="E14588" s="157" t="e">
        <f>VLOOKUP(D14588,'SOAT LIQ'!$A$87:$C$3416,3,FALSE)</f>
        <v>#N/A</v>
      </c>
      <c r="F14588" t="s">
        <v>21631</v>
      </c>
    </row>
    <row r="14589" spans="1:6" x14ac:dyDescent="0.25">
      <c r="A14589" t="s">
        <v>8471</v>
      </c>
      <c r="B14589" s="100" t="s">
        <v>15301</v>
      </c>
      <c r="C14589" s="99" t="s">
        <v>15285</v>
      </c>
      <c r="D14589" s="124">
        <v>36100</v>
      </c>
      <c r="E14589" s="157" t="e">
        <f>VLOOKUP(D14589,'SOAT LIQ'!$A$87:$C$3416,3,FALSE)</f>
        <v>#N/A</v>
      </c>
      <c r="F14589" t="s">
        <v>21631</v>
      </c>
    </row>
    <row r="14590" spans="1:6" x14ac:dyDescent="0.25">
      <c r="A14590" t="s">
        <v>8470</v>
      </c>
      <c r="B14590" s="100" t="s">
        <v>15301</v>
      </c>
      <c r="C14590" s="99" t="s">
        <v>15285</v>
      </c>
      <c r="D14590" s="124">
        <v>36100</v>
      </c>
      <c r="E14590" s="157" t="e">
        <f>VLOOKUP(D14590,'SOAT LIQ'!$A$87:$C$3416,3,FALSE)</f>
        <v>#N/A</v>
      </c>
      <c r="F14590" t="s">
        <v>21631</v>
      </c>
    </row>
    <row r="14591" spans="1:6" x14ac:dyDescent="0.25">
      <c r="A14591" t="s">
        <v>8472</v>
      </c>
      <c r="B14591" s="100" t="s">
        <v>15301</v>
      </c>
      <c r="C14591" s="99" t="s">
        <v>15285</v>
      </c>
      <c r="D14591" s="124">
        <v>36100</v>
      </c>
      <c r="E14591" s="157" t="e">
        <f>VLOOKUP(D14591,'SOAT LIQ'!$A$87:$C$3416,3,FALSE)</f>
        <v>#N/A</v>
      </c>
      <c r="F14591" t="s">
        <v>21631</v>
      </c>
    </row>
    <row r="14592" spans="1:6" x14ac:dyDescent="0.25">
      <c r="A14592" t="s">
        <v>7033</v>
      </c>
      <c r="B14592" s="100" t="s">
        <v>15302</v>
      </c>
      <c r="C14592" s="99" t="s">
        <v>15285</v>
      </c>
      <c r="D14592" s="124">
        <v>36100</v>
      </c>
      <c r="E14592" s="157" t="e">
        <f>VLOOKUP(D14592,'SOAT LIQ'!$A$87:$C$3416,3,FALSE)</f>
        <v>#N/A</v>
      </c>
      <c r="F14592" t="s">
        <v>21631</v>
      </c>
    </row>
    <row r="14593" spans="1:6" x14ac:dyDescent="0.25">
      <c r="A14593" t="s">
        <v>5031</v>
      </c>
      <c r="B14593" s="100" t="s">
        <v>15302</v>
      </c>
      <c r="C14593" s="99" t="s">
        <v>15285</v>
      </c>
      <c r="D14593" s="124">
        <v>36100</v>
      </c>
      <c r="E14593" s="157" t="e">
        <f>VLOOKUP(D14593,'SOAT LIQ'!$A$87:$C$3416,3,FALSE)</f>
        <v>#N/A</v>
      </c>
      <c r="F14593" t="s">
        <v>21631</v>
      </c>
    </row>
    <row r="14594" spans="1:6" x14ac:dyDescent="0.25">
      <c r="A14594" t="s">
        <v>5031</v>
      </c>
      <c r="B14594" s="100" t="s">
        <v>15302</v>
      </c>
      <c r="C14594" s="99" t="s">
        <v>15285</v>
      </c>
      <c r="D14594" s="124">
        <v>36100</v>
      </c>
      <c r="E14594" s="157" t="e">
        <f>VLOOKUP(D14594,'SOAT LIQ'!$A$87:$C$3416,3,FALSE)</f>
        <v>#N/A</v>
      </c>
      <c r="F14594" t="s">
        <v>21631</v>
      </c>
    </row>
    <row r="14595" spans="1:6" x14ac:dyDescent="0.25">
      <c r="A14595" t="s">
        <v>6183</v>
      </c>
      <c r="B14595" s="100" t="s">
        <v>15302</v>
      </c>
      <c r="C14595" s="99" t="s">
        <v>15285</v>
      </c>
      <c r="D14595" s="124">
        <v>36100</v>
      </c>
      <c r="E14595" s="157" t="e">
        <f>VLOOKUP(D14595,'SOAT LIQ'!$A$87:$C$3416,3,FALSE)</f>
        <v>#N/A</v>
      </c>
      <c r="F14595" t="s">
        <v>21631</v>
      </c>
    </row>
    <row r="14596" spans="1:6" x14ac:dyDescent="0.25">
      <c r="A14596" t="s">
        <v>5576</v>
      </c>
      <c r="B14596" s="100" t="s">
        <v>15302</v>
      </c>
      <c r="C14596" s="99" t="s">
        <v>15285</v>
      </c>
      <c r="D14596" s="124">
        <v>36100</v>
      </c>
      <c r="E14596" s="157" t="e">
        <f>VLOOKUP(D14596,'SOAT LIQ'!$A$87:$C$3416,3,FALSE)</f>
        <v>#N/A</v>
      </c>
      <c r="F14596" t="s">
        <v>21631</v>
      </c>
    </row>
    <row r="14597" spans="1:6" x14ac:dyDescent="0.25">
      <c r="A14597" t="s">
        <v>5577</v>
      </c>
      <c r="B14597" s="100" t="s">
        <v>15302</v>
      </c>
      <c r="C14597" s="99" t="s">
        <v>15285</v>
      </c>
      <c r="D14597" s="124">
        <v>36100</v>
      </c>
      <c r="E14597" s="157" t="e">
        <f>VLOOKUP(D14597,'SOAT LIQ'!$A$87:$C$3416,3,FALSE)</f>
        <v>#N/A</v>
      </c>
      <c r="F14597" t="s">
        <v>21631</v>
      </c>
    </row>
    <row r="14598" spans="1:6" x14ac:dyDescent="0.25">
      <c r="A14598" t="s">
        <v>5578</v>
      </c>
      <c r="B14598" s="100" t="s">
        <v>15302</v>
      </c>
      <c r="C14598" s="99" t="s">
        <v>15285</v>
      </c>
      <c r="D14598" s="124">
        <v>36100</v>
      </c>
      <c r="E14598" s="157" t="e">
        <f>VLOOKUP(D14598,'SOAT LIQ'!$A$87:$C$3416,3,FALSE)</f>
        <v>#N/A</v>
      </c>
      <c r="F14598" t="s">
        <v>21631</v>
      </c>
    </row>
    <row r="14599" spans="1:6" x14ac:dyDescent="0.25">
      <c r="A14599" t="s">
        <v>5579</v>
      </c>
      <c r="B14599" s="100" t="s">
        <v>15302</v>
      </c>
      <c r="C14599" s="99" t="s">
        <v>15285</v>
      </c>
      <c r="D14599" s="124">
        <v>36100</v>
      </c>
      <c r="E14599" s="157" t="e">
        <f>VLOOKUP(D14599,'SOAT LIQ'!$A$87:$C$3416,3,FALSE)</f>
        <v>#N/A</v>
      </c>
      <c r="F14599" t="s">
        <v>21631</v>
      </c>
    </row>
    <row r="14600" spans="1:6" x14ac:dyDescent="0.25">
      <c r="A14600" t="s">
        <v>4229</v>
      </c>
      <c r="B14600" s="100" t="s">
        <v>15302</v>
      </c>
      <c r="C14600" s="99" t="s">
        <v>15285</v>
      </c>
      <c r="D14600" s="124">
        <v>36100</v>
      </c>
      <c r="E14600" s="157" t="e">
        <f>VLOOKUP(D14600,'SOAT LIQ'!$A$87:$C$3416,3,FALSE)</f>
        <v>#N/A</v>
      </c>
      <c r="F14600" t="s">
        <v>21631</v>
      </c>
    </row>
    <row r="14601" spans="1:6" x14ac:dyDescent="0.25">
      <c r="A14601" t="s">
        <v>5580</v>
      </c>
      <c r="B14601" s="100" t="s">
        <v>15302</v>
      </c>
      <c r="C14601" s="99" t="s">
        <v>15285</v>
      </c>
      <c r="D14601" s="124">
        <v>36100</v>
      </c>
      <c r="E14601" s="157" t="e">
        <f>VLOOKUP(D14601,'SOAT LIQ'!$A$87:$C$3416,3,FALSE)</f>
        <v>#N/A</v>
      </c>
      <c r="F14601" t="s">
        <v>21631</v>
      </c>
    </row>
    <row r="14602" spans="1:6" x14ac:dyDescent="0.25">
      <c r="A14602" t="s">
        <v>8478</v>
      </c>
      <c r="B14602" s="100" t="s">
        <v>15302</v>
      </c>
      <c r="C14602" s="99" t="s">
        <v>15285</v>
      </c>
      <c r="D14602" s="124">
        <v>36100</v>
      </c>
      <c r="E14602" s="157" t="e">
        <f>VLOOKUP(D14602,'SOAT LIQ'!$A$87:$C$3416,3,FALSE)</f>
        <v>#N/A</v>
      </c>
      <c r="F14602" t="s">
        <v>21631</v>
      </c>
    </row>
    <row r="14603" spans="1:6" x14ac:dyDescent="0.25">
      <c r="A14603" t="s">
        <v>8471</v>
      </c>
      <c r="B14603" s="100" t="s">
        <v>15302</v>
      </c>
      <c r="C14603" s="99" t="s">
        <v>15285</v>
      </c>
      <c r="D14603" s="124">
        <v>36100</v>
      </c>
      <c r="E14603" s="157" t="e">
        <f>VLOOKUP(D14603,'SOAT LIQ'!$A$87:$C$3416,3,FALSE)</f>
        <v>#N/A</v>
      </c>
      <c r="F14603" t="s">
        <v>21631</v>
      </c>
    </row>
    <row r="14604" spans="1:6" x14ac:dyDescent="0.25">
      <c r="A14604" t="s">
        <v>8470</v>
      </c>
      <c r="B14604" s="100" t="s">
        <v>15302</v>
      </c>
      <c r="C14604" s="99" t="s">
        <v>15285</v>
      </c>
      <c r="D14604" s="124">
        <v>36100</v>
      </c>
      <c r="E14604" s="157" t="e">
        <f>VLOOKUP(D14604,'SOAT LIQ'!$A$87:$C$3416,3,FALSE)</f>
        <v>#N/A</v>
      </c>
      <c r="F14604" t="s">
        <v>21631</v>
      </c>
    </row>
    <row r="14605" spans="1:6" x14ac:dyDescent="0.25">
      <c r="A14605" t="s">
        <v>8472</v>
      </c>
      <c r="B14605" s="100" t="s">
        <v>15302</v>
      </c>
      <c r="C14605" s="99" t="s">
        <v>15285</v>
      </c>
      <c r="D14605" s="124">
        <v>36100</v>
      </c>
      <c r="E14605" s="157" t="e">
        <f>VLOOKUP(D14605,'SOAT LIQ'!$A$87:$C$3416,3,FALSE)</f>
        <v>#N/A</v>
      </c>
      <c r="F14605" t="s">
        <v>21631</v>
      </c>
    </row>
    <row r="14606" spans="1:6" x14ac:dyDescent="0.25">
      <c r="A14606" t="s">
        <v>4249</v>
      </c>
      <c r="B14606" s="100" t="s">
        <v>15303</v>
      </c>
      <c r="C14606" s="99" t="s">
        <v>15285</v>
      </c>
      <c r="D14606" s="124">
        <v>36100</v>
      </c>
      <c r="E14606" s="157" t="e">
        <f>VLOOKUP(D14606,'SOAT LIQ'!$A$87:$C$3416,3,FALSE)</f>
        <v>#N/A</v>
      </c>
      <c r="F14606" t="s">
        <v>21631</v>
      </c>
    </row>
    <row r="14607" spans="1:6" x14ac:dyDescent="0.25">
      <c r="A14607" t="s">
        <v>5576</v>
      </c>
      <c r="B14607" s="100" t="s">
        <v>15303</v>
      </c>
      <c r="C14607" s="99" t="s">
        <v>15285</v>
      </c>
      <c r="D14607" s="124">
        <v>36100</v>
      </c>
      <c r="E14607" s="157" t="e">
        <f>VLOOKUP(D14607,'SOAT LIQ'!$A$87:$C$3416,3,FALSE)</f>
        <v>#N/A</v>
      </c>
      <c r="F14607" t="s">
        <v>21631</v>
      </c>
    </row>
    <row r="14608" spans="1:6" x14ac:dyDescent="0.25">
      <c r="A14608" t="s">
        <v>5578</v>
      </c>
      <c r="B14608" s="100" t="s">
        <v>15303</v>
      </c>
      <c r="C14608" s="99" t="s">
        <v>15285</v>
      </c>
      <c r="D14608" s="124">
        <v>36100</v>
      </c>
      <c r="E14608" s="157" t="e">
        <f>VLOOKUP(D14608,'SOAT LIQ'!$A$87:$C$3416,3,FALSE)</f>
        <v>#N/A</v>
      </c>
      <c r="F14608" t="s">
        <v>21631</v>
      </c>
    </row>
    <row r="14609" spans="1:6" x14ac:dyDescent="0.25">
      <c r="A14609" t="s">
        <v>4229</v>
      </c>
      <c r="B14609" s="100" t="s">
        <v>15303</v>
      </c>
      <c r="C14609" s="99" t="s">
        <v>15285</v>
      </c>
      <c r="D14609" s="124">
        <v>36100</v>
      </c>
      <c r="E14609" s="157" t="e">
        <f>VLOOKUP(D14609,'SOAT LIQ'!$A$87:$C$3416,3,FALSE)</f>
        <v>#N/A</v>
      </c>
      <c r="F14609" t="s">
        <v>21631</v>
      </c>
    </row>
    <row r="14610" spans="1:6" x14ac:dyDescent="0.25">
      <c r="A14610" t="s">
        <v>5580</v>
      </c>
      <c r="B14610" s="100" t="s">
        <v>15303</v>
      </c>
      <c r="C14610" s="99" t="s">
        <v>15285</v>
      </c>
      <c r="D14610" s="124">
        <v>36100</v>
      </c>
      <c r="E14610" s="157" t="e">
        <f>VLOOKUP(D14610,'SOAT LIQ'!$A$87:$C$3416,3,FALSE)</f>
        <v>#N/A</v>
      </c>
      <c r="F14610" t="s">
        <v>21631</v>
      </c>
    </row>
    <row r="14611" spans="1:6" x14ac:dyDescent="0.25">
      <c r="A14611" t="s">
        <v>8478</v>
      </c>
      <c r="B14611" s="100" t="s">
        <v>15303</v>
      </c>
      <c r="C14611" s="99" t="s">
        <v>15285</v>
      </c>
      <c r="D14611" s="124">
        <v>36100</v>
      </c>
      <c r="E14611" s="157" t="e">
        <f>VLOOKUP(D14611,'SOAT LIQ'!$A$87:$C$3416,3,FALSE)</f>
        <v>#N/A</v>
      </c>
      <c r="F14611" t="s">
        <v>21631</v>
      </c>
    </row>
    <row r="14612" spans="1:6" x14ac:dyDescent="0.25">
      <c r="A14612" t="s">
        <v>8470</v>
      </c>
      <c r="B14612" s="100" t="s">
        <v>15303</v>
      </c>
      <c r="C14612" s="99" t="s">
        <v>15285</v>
      </c>
      <c r="D14612" s="124">
        <v>36100</v>
      </c>
      <c r="E14612" s="157" t="e">
        <f>VLOOKUP(D14612,'SOAT LIQ'!$A$87:$C$3416,3,FALSE)</f>
        <v>#N/A</v>
      </c>
      <c r="F14612" t="s">
        <v>21631</v>
      </c>
    </row>
    <row r="14613" spans="1:6" x14ac:dyDescent="0.25">
      <c r="A14613" t="s">
        <v>8472</v>
      </c>
      <c r="B14613" s="100" t="s">
        <v>15303</v>
      </c>
      <c r="C14613" s="99" t="s">
        <v>15285</v>
      </c>
      <c r="D14613" s="124">
        <v>36100</v>
      </c>
      <c r="E14613" s="157" t="e">
        <f>VLOOKUP(D14613,'SOAT LIQ'!$A$87:$C$3416,3,FALSE)</f>
        <v>#N/A</v>
      </c>
      <c r="F14613" t="s">
        <v>21631</v>
      </c>
    </row>
    <row r="14614" spans="1:6" x14ac:dyDescent="0.25">
      <c r="A14614" t="s">
        <v>5033</v>
      </c>
      <c r="B14614" s="100" t="s">
        <v>15304</v>
      </c>
      <c r="C14614" s="99" t="s">
        <v>15285</v>
      </c>
      <c r="D14614" s="124">
        <v>36100</v>
      </c>
      <c r="E14614" s="157" t="e">
        <f>VLOOKUP(D14614,'SOAT LIQ'!$A$87:$C$3416,3,FALSE)</f>
        <v>#N/A</v>
      </c>
      <c r="F14614" t="s">
        <v>21631</v>
      </c>
    </row>
    <row r="14615" spans="1:6" x14ac:dyDescent="0.25">
      <c r="A14615" t="s">
        <v>6183</v>
      </c>
      <c r="B14615" s="100" t="s">
        <v>15304</v>
      </c>
      <c r="C14615" s="99" t="s">
        <v>15285</v>
      </c>
      <c r="D14615" s="124">
        <v>36100</v>
      </c>
      <c r="E14615" s="157" t="e">
        <f>VLOOKUP(D14615,'SOAT LIQ'!$A$87:$C$3416,3,FALSE)</f>
        <v>#N/A</v>
      </c>
      <c r="F14615" t="s">
        <v>21631</v>
      </c>
    </row>
    <row r="14616" spans="1:6" x14ac:dyDescent="0.25">
      <c r="A14616" t="s">
        <v>5576</v>
      </c>
      <c r="B14616" s="100" t="s">
        <v>15304</v>
      </c>
      <c r="C14616" s="99" t="s">
        <v>15285</v>
      </c>
      <c r="D14616" s="124">
        <v>36100</v>
      </c>
      <c r="E14616" s="157" t="e">
        <f>VLOOKUP(D14616,'SOAT LIQ'!$A$87:$C$3416,3,FALSE)</f>
        <v>#N/A</v>
      </c>
      <c r="F14616" t="s">
        <v>21631</v>
      </c>
    </row>
    <row r="14617" spans="1:6" x14ac:dyDescent="0.25">
      <c r="A14617" t="s">
        <v>5577</v>
      </c>
      <c r="B14617" s="100" t="s">
        <v>15304</v>
      </c>
      <c r="C14617" s="99" t="s">
        <v>15285</v>
      </c>
      <c r="D14617" s="124">
        <v>36100</v>
      </c>
      <c r="E14617" s="157" t="e">
        <f>VLOOKUP(D14617,'SOAT LIQ'!$A$87:$C$3416,3,FALSE)</f>
        <v>#N/A</v>
      </c>
      <c r="F14617" t="s">
        <v>21631</v>
      </c>
    </row>
    <row r="14618" spans="1:6" x14ac:dyDescent="0.25">
      <c r="A14618" t="s">
        <v>5578</v>
      </c>
      <c r="B14618" s="100" t="s">
        <v>15304</v>
      </c>
      <c r="C14618" s="99" t="s">
        <v>15285</v>
      </c>
      <c r="D14618" s="124">
        <v>36100</v>
      </c>
      <c r="E14618" s="157" t="e">
        <f>VLOOKUP(D14618,'SOAT LIQ'!$A$87:$C$3416,3,FALSE)</f>
        <v>#N/A</v>
      </c>
      <c r="F14618" t="s">
        <v>21631</v>
      </c>
    </row>
    <row r="14619" spans="1:6" x14ac:dyDescent="0.25">
      <c r="A14619" t="s">
        <v>5579</v>
      </c>
      <c r="B14619" s="100" t="s">
        <v>15304</v>
      </c>
      <c r="C14619" s="99" t="s">
        <v>15285</v>
      </c>
      <c r="D14619" s="124">
        <v>36100</v>
      </c>
      <c r="E14619" s="157" t="e">
        <f>VLOOKUP(D14619,'SOAT LIQ'!$A$87:$C$3416,3,FALSE)</f>
        <v>#N/A</v>
      </c>
      <c r="F14619" t="s">
        <v>21631</v>
      </c>
    </row>
    <row r="14620" spans="1:6" x14ac:dyDescent="0.25">
      <c r="A14620" t="s">
        <v>4229</v>
      </c>
      <c r="B14620" s="100" t="s">
        <v>15304</v>
      </c>
      <c r="C14620" s="99" t="s">
        <v>15285</v>
      </c>
      <c r="D14620" s="124">
        <v>36100</v>
      </c>
      <c r="E14620" s="157" t="e">
        <f>VLOOKUP(D14620,'SOAT LIQ'!$A$87:$C$3416,3,FALSE)</f>
        <v>#N/A</v>
      </c>
      <c r="F14620" t="s">
        <v>21631</v>
      </c>
    </row>
    <row r="14621" spans="1:6" x14ac:dyDescent="0.25">
      <c r="A14621" t="s">
        <v>5580</v>
      </c>
      <c r="B14621" s="100" t="s">
        <v>15304</v>
      </c>
      <c r="C14621" s="99" t="s">
        <v>15285</v>
      </c>
      <c r="D14621" s="124">
        <v>36100</v>
      </c>
      <c r="E14621" s="157" t="e">
        <f>VLOOKUP(D14621,'SOAT LIQ'!$A$87:$C$3416,3,FALSE)</f>
        <v>#N/A</v>
      </c>
      <c r="F14621" t="s">
        <v>21631</v>
      </c>
    </row>
    <row r="14622" spans="1:6" x14ac:dyDescent="0.25">
      <c r="A14622" t="s">
        <v>8478</v>
      </c>
      <c r="B14622" s="100" t="s">
        <v>15304</v>
      </c>
      <c r="C14622" s="99" t="s">
        <v>15285</v>
      </c>
      <c r="D14622" s="124">
        <v>36100</v>
      </c>
      <c r="E14622" s="157" t="e">
        <f>VLOOKUP(D14622,'SOAT LIQ'!$A$87:$C$3416,3,FALSE)</f>
        <v>#N/A</v>
      </c>
      <c r="F14622" t="s">
        <v>21631</v>
      </c>
    </row>
    <row r="14623" spans="1:6" x14ac:dyDescent="0.25">
      <c r="A14623" t="s">
        <v>8471</v>
      </c>
      <c r="B14623" s="100" t="s">
        <v>15304</v>
      </c>
      <c r="C14623" s="99" t="s">
        <v>15285</v>
      </c>
      <c r="D14623" s="124">
        <v>36100</v>
      </c>
      <c r="E14623" s="157" t="e">
        <f>VLOOKUP(D14623,'SOAT LIQ'!$A$87:$C$3416,3,FALSE)</f>
        <v>#N/A</v>
      </c>
      <c r="F14623" t="s">
        <v>21631</v>
      </c>
    </row>
    <row r="14624" spans="1:6" x14ac:dyDescent="0.25">
      <c r="A14624" t="s">
        <v>8470</v>
      </c>
      <c r="B14624" s="100" t="s">
        <v>15304</v>
      </c>
      <c r="C14624" s="99" t="s">
        <v>15285</v>
      </c>
      <c r="D14624" s="124">
        <v>36100</v>
      </c>
      <c r="E14624" s="157" t="e">
        <f>VLOOKUP(D14624,'SOAT LIQ'!$A$87:$C$3416,3,FALSE)</f>
        <v>#N/A</v>
      </c>
      <c r="F14624" t="s">
        <v>21631</v>
      </c>
    </row>
    <row r="14625" spans="1:6" x14ac:dyDescent="0.25">
      <c r="A14625" t="s">
        <v>8472</v>
      </c>
      <c r="B14625" s="100" t="s">
        <v>15304</v>
      </c>
      <c r="C14625" s="99" t="s">
        <v>15285</v>
      </c>
      <c r="D14625" s="124">
        <v>36100</v>
      </c>
      <c r="E14625" s="157" t="e">
        <f>VLOOKUP(D14625,'SOAT LIQ'!$A$87:$C$3416,3,FALSE)</f>
        <v>#N/A</v>
      </c>
      <c r="F14625" t="s">
        <v>21631</v>
      </c>
    </row>
    <row r="14626" spans="1:6" x14ac:dyDescent="0.25">
      <c r="A14626" t="s">
        <v>7102</v>
      </c>
      <c r="B14626" s="100" t="s">
        <v>15305</v>
      </c>
      <c r="C14626" s="99" t="s">
        <v>15285</v>
      </c>
      <c r="D14626" s="124">
        <v>36100</v>
      </c>
      <c r="E14626" s="157" t="e">
        <f>VLOOKUP(D14626,'SOAT LIQ'!$A$87:$C$3416,3,FALSE)</f>
        <v>#N/A</v>
      </c>
      <c r="F14626" t="s">
        <v>21631</v>
      </c>
    </row>
    <row r="14627" spans="1:6" x14ac:dyDescent="0.25">
      <c r="A14627" t="s">
        <v>5577</v>
      </c>
      <c r="B14627" s="100" t="s">
        <v>15305</v>
      </c>
      <c r="C14627" s="99" t="s">
        <v>15285</v>
      </c>
      <c r="D14627" s="124">
        <v>36100</v>
      </c>
      <c r="E14627" s="157" t="e">
        <f>VLOOKUP(D14627,'SOAT LIQ'!$A$87:$C$3416,3,FALSE)</f>
        <v>#N/A</v>
      </c>
      <c r="F14627" t="s">
        <v>21631</v>
      </c>
    </row>
    <row r="14628" spans="1:6" x14ac:dyDescent="0.25">
      <c r="A14628" t="s">
        <v>5579</v>
      </c>
      <c r="B14628" s="100" t="s">
        <v>15305</v>
      </c>
      <c r="C14628" s="99" t="s">
        <v>15285</v>
      </c>
      <c r="D14628" s="124">
        <v>36100</v>
      </c>
      <c r="E14628" s="157" t="e">
        <f>VLOOKUP(D14628,'SOAT LIQ'!$A$87:$C$3416,3,FALSE)</f>
        <v>#N/A</v>
      </c>
      <c r="F14628" t="s">
        <v>21631</v>
      </c>
    </row>
    <row r="14629" spans="1:6" x14ac:dyDescent="0.25">
      <c r="A14629" t="s">
        <v>5580</v>
      </c>
      <c r="B14629" s="100" t="s">
        <v>15305</v>
      </c>
      <c r="C14629" s="99" t="s">
        <v>15285</v>
      </c>
      <c r="D14629" s="124">
        <v>36100</v>
      </c>
      <c r="E14629" s="157" t="e">
        <f>VLOOKUP(D14629,'SOAT LIQ'!$A$87:$C$3416,3,FALSE)</f>
        <v>#N/A</v>
      </c>
      <c r="F14629" t="s">
        <v>21631</v>
      </c>
    </row>
    <row r="14630" spans="1:6" x14ac:dyDescent="0.25">
      <c r="A14630" t="s">
        <v>6183</v>
      </c>
      <c r="B14630" s="100" t="s">
        <v>15305</v>
      </c>
      <c r="C14630" s="99" t="s">
        <v>15285</v>
      </c>
      <c r="D14630" s="124">
        <v>36100</v>
      </c>
      <c r="E14630" s="157" t="e">
        <f>VLOOKUP(D14630,'SOAT LIQ'!$A$87:$C$3416,3,FALSE)</f>
        <v>#N/A</v>
      </c>
      <c r="F14630" t="s">
        <v>21631</v>
      </c>
    </row>
    <row r="14631" spans="1:6" x14ac:dyDescent="0.25">
      <c r="A14631" t="s">
        <v>5809</v>
      </c>
      <c r="B14631" s="100" t="s">
        <v>15306</v>
      </c>
      <c r="C14631" s="99" t="s">
        <v>15285</v>
      </c>
      <c r="D14631" s="124">
        <v>36100</v>
      </c>
      <c r="E14631" s="157" t="e">
        <f>VLOOKUP(D14631,'SOAT LIQ'!$A$87:$C$3416,3,FALSE)</f>
        <v>#N/A</v>
      </c>
      <c r="F14631" t="s">
        <v>21631</v>
      </c>
    </row>
    <row r="14632" spans="1:6" x14ac:dyDescent="0.25">
      <c r="A14632" t="s">
        <v>5576</v>
      </c>
      <c r="B14632" s="100" t="s">
        <v>15306</v>
      </c>
      <c r="C14632" s="99" t="s">
        <v>15285</v>
      </c>
      <c r="D14632" s="124">
        <v>36100</v>
      </c>
      <c r="E14632" s="157" t="e">
        <f>VLOOKUP(D14632,'SOAT LIQ'!$A$87:$C$3416,3,FALSE)</f>
        <v>#N/A</v>
      </c>
      <c r="F14632" t="s">
        <v>21631</v>
      </c>
    </row>
    <row r="14633" spans="1:6" x14ac:dyDescent="0.25">
      <c r="A14633" t="s">
        <v>5577</v>
      </c>
      <c r="B14633" s="100" t="s">
        <v>15306</v>
      </c>
      <c r="C14633" s="99" t="s">
        <v>15285</v>
      </c>
      <c r="D14633" s="124">
        <v>36100</v>
      </c>
      <c r="E14633" s="157" t="e">
        <f>VLOOKUP(D14633,'SOAT LIQ'!$A$87:$C$3416,3,FALSE)</f>
        <v>#N/A</v>
      </c>
      <c r="F14633" t="s">
        <v>21631</v>
      </c>
    </row>
    <row r="14634" spans="1:6" x14ac:dyDescent="0.25">
      <c r="A14634" t="s">
        <v>5578</v>
      </c>
      <c r="B14634" s="100" t="s">
        <v>15306</v>
      </c>
      <c r="C14634" s="99" t="s">
        <v>15285</v>
      </c>
      <c r="D14634" s="124">
        <v>36100</v>
      </c>
      <c r="E14634" s="157" t="e">
        <f>VLOOKUP(D14634,'SOAT LIQ'!$A$87:$C$3416,3,FALSE)</f>
        <v>#N/A</v>
      </c>
      <c r="F14634" t="s">
        <v>21631</v>
      </c>
    </row>
    <row r="14635" spans="1:6" x14ac:dyDescent="0.25">
      <c r="A14635" t="s">
        <v>5579</v>
      </c>
      <c r="B14635" s="100" t="s">
        <v>15306</v>
      </c>
      <c r="C14635" s="99" t="s">
        <v>15285</v>
      </c>
      <c r="D14635" s="124">
        <v>36100</v>
      </c>
      <c r="E14635" s="157" t="e">
        <f>VLOOKUP(D14635,'SOAT LIQ'!$A$87:$C$3416,3,FALSE)</f>
        <v>#N/A</v>
      </c>
      <c r="F14635" t="s">
        <v>21631</v>
      </c>
    </row>
    <row r="14636" spans="1:6" x14ac:dyDescent="0.25">
      <c r="A14636" t="s">
        <v>4229</v>
      </c>
      <c r="B14636" s="100" t="s">
        <v>15306</v>
      </c>
      <c r="C14636" s="99" t="s">
        <v>15285</v>
      </c>
      <c r="D14636" s="124">
        <v>36100</v>
      </c>
      <c r="E14636" s="157" t="e">
        <f>VLOOKUP(D14636,'SOAT LIQ'!$A$87:$C$3416,3,FALSE)</f>
        <v>#N/A</v>
      </c>
      <c r="F14636" t="s">
        <v>21631</v>
      </c>
    </row>
    <row r="14637" spans="1:6" x14ac:dyDescent="0.25">
      <c r="A14637" t="s">
        <v>5580</v>
      </c>
      <c r="B14637" s="100" t="s">
        <v>15306</v>
      </c>
      <c r="C14637" s="99" t="s">
        <v>15285</v>
      </c>
      <c r="D14637" s="124">
        <v>36100</v>
      </c>
      <c r="E14637" s="157" t="e">
        <f>VLOOKUP(D14637,'SOAT LIQ'!$A$87:$C$3416,3,FALSE)</f>
        <v>#N/A</v>
      </c>
      <c r="F14637" t="s">
        <v>21631</v>
      </c>
    </row>
    <row r="14638" spans="1:6" x14ac:dyDescent="0.25">
      <c r="A14638" t="s">
        <v>8478</v>
      </c>
      <c r="B14638" s="100" t="s">
        <v>15306</v>
      </c>
      <c r="C14638" s="99" t="s">
        <v>15285</v>
      </c>
      <c r="D14638" s="124">
        <v>36100</v>
      </c>
      <c r="E14638" s="157" t="e">
        <f>VLOOKUP(D14638,'SOAT LIQ'!$A$87:$C$3416,3,FALSE)</f>
        <v>#N/A</v>
      </c>
      <c r="F14638" t="s">
        <v>21631</v>
      </c>
    </row>
    <row r="14639" spans="1:6" x14ac:dyDescent="0.25">
      <c r="A14639" t="s">
        <v>8471</v>
      </c>
      <c r="B14639" s="100" t="s">
        <v>15306</v>
      </c>
      <c r="C14639" s="99" t="s">
        <v>15285</v>
      </c>
      <c r="D14639" s="124">
        <v>36100</v>
      </c>
      <c r="E14639" s="157" t="e">
        <f>VLOOKUP(D14639,'SOAT LIQ'!$A$87:$C$3416,3,FALSE)</f>
        <v>#N/A</v>
      </c>
      <c r="F14639" t="s">
        <v>21631</v>
      </c>
    </row>
    <row r="14640" spans="1:6" x14ac:dyDescent="0.25">
      <c r="A14640" t="s">
        <v>8470</v>
      </c>
      <c r="B14640" s="100" t="s">
        <v>15306</v>
      </c>
      <c r="C14640" s="99" t="s">
        <v>15285</v>
      </c>
      <c r="D14640" s="124">
        <v>36100</v>
      </c>
      <c r="E14640" s="157" t="e">
        <f>VLOOKUP(D14640,'SOAT LIQ'!$A$87:$C$3416,3,FALSE)</f>
        <v>#N/A</v>
      </c>
      <c r="F14640" t="s">
        <v>21631</v>
      </c>
    </row>
    <row r="14641" spans="1:6" x14ac:dyDescent="0.25">
      <c r="A14641" t="s">
        <v>8472</v>
      </c>
      <c r="B14641" s="100" t="s">
        <v>15306</v>
      </c>
      <c r="C14641" s="99" t="s">
        <v>15285</v>
      </c>
      <c r="D14641" s="124">
        <v>36100</v>
      </c>
      <c r="E14641" s="157" t="e">
        <f>VLOOKUP(D14641,'SOAT LIQ'!$A$87:$C$3416,3,FALSE)</f>
        <v>#N/A</v>
      </c>
      <c r="F14641" t="s">
        <v>21631</v>
      </c>
    </row>
    <row r="14642" spans="1:6" x14ac:dyDescent="0.25">
      <c r="A14642" t="s">
        <v>6918</v>
      </c>
      <c r="B14642" s="100" t="s">
        <v>15307</v>
      </c>
      <c r="C14642" s="99" t="s">
        <v>15285</v>
      </c>
      <c r="D14642" s="124">
        <v>36100</v>
      </c>
      <c r="E14642" s="157" t="e">
        <f>VLOOKUP(D14642,'SOAT LIQ'!$A$87:$C$3416,3,FALSE)</f>
        <v>#N/A</v>
      </c>
      <c r="F14642" t="s">
        <v>21631</v>
      </c>
    </row>
    <row r="14643" spans="1:6" x14ac:dyDescent="0.25">
      <c r="A14643" t="s">
        <v>6183</v>
      </c>
      <c r="B14643" s="100" t="s">
        <v>15307</v>
      </c>
      <c r="C14643" s="99" t="s">
        <v>15285</v>
      </c>
      <c r="D14643" s="124">
        <v>36100</v>
      </c>
      <c r="E14643" s="157" t="e">
        <f>VLOOKUP(D14643,'SOAT LIQ'!$A$87:$C$3416,3,FALSE)</f>
        <v>#N/A</v>
      </c>
      <c r="F14643" t="s">
        <v>21631</v>
      </c>
    </row>
    <row r="14644" spans="1:6" x14ac:dyDescent="0.25">
      <c r="A14644" t="s">
        <v>5576</v>
      </c>
      <c r="B14644" s="100" t="s">
        <v>15307</v>
      </c>
      <c r="C14644" s="99" t="s">
        <v>15285</v>
      </c>
      <c r="D14644" s="124">
        <v>36100</v>
      </c>
      <c r="E14644" s="157" t="e">
        <f>VLOOKUP(D14644,'SOAT LIQ'!$A$87:$C$3416,3,FALSE)</f>
        <v>#N/A</v>
      </c>
      <c r="F14644" t="s">
        <v>21631</v>
      </c>
    </row>
    <row r="14645" spans="1:6" x14ac:dyDescent="0.25">
      <c r="A14645" t="s">
        <v>5577</v>
      </c>
      <c r="B14645" s="100" t="s">
        <v>15307</v>
      </c>
      <c r="C14645" s="99" t="s">
        <v>15285</v>
      </c>
      <c r="D14645" s="124">
        <v>36100</v>
      </c>
      <c r="E14645" s="157" t="e">
        <f>VLOOKUP(D14645,'SOAT LIQ'!$A$87:$C$3416,3,FALSE)</f>
        <v>#N/A</v>
      </c>
      <c r="F14645" t="s">
        <v>21631</v>
      </c>
    </row>
    <row r="14646" spans="1:6" x14ac:dyDescent="0.25">
      <c r="A14646" t="s">
        <v>5578</v>
      </c>
      <c r="B14646" s="100" t="s">
        <v>15307</v>
      </c>
      <c r="C14646" s="99" t="s">
        <v>15285</v>
      </c>
      <c r="D14646" s="124">
        <v>36100</v>
      </c>
      <c r="E14646" s="157" t="e">
        <f>VLOOKUP(D14646,'SOAT LIQ'!$A$87:$C$3416,3,FALSE)</f>
        <v>#N/A</v>
      </c>
      <c r="F14646" t="s">
        <v>21631</v>
      </c>
    </row>
    <row r="14647" spans="1:6" x14ac:dyDescent="0.25">
      <c r="A14647" t="s">
        <v>5579</v>
      </c>
      <c r="B14647" s="100" t="s">
        <v>15307</v>
      </c>
      <c r="C14647" s="99" t="s">
        <v>15285</v>
      </c>
      <c r="D14647" s="124">
        <v>36100</v>
      </c>
      <c r="E14647" s="157" t="e">
        <f>VLOOKUP(D14647,'SOAT LIQ'!$A$87:$C$3416,3,FALSE)</f>
        <v>#N/A</v>
      </c>
      <c r="F14647" t="s">
        <v>21631</v>
      </c>
    </row>
    <row r="14648" spans="1:6" x14ac:dyDescent="0.25">
      <c r="A14648" t="s">
        <v>4229</v>
      </c>
      <c r="B14648" s="100" t="s">
        <v>15307</v>
      </c>
      <c r="C14648" s="99" t="s">
        <v>15285</v>
      </c>
      <c r="D14648" s="124">
        <v>36100</v>
      </c>
      <c r="E14648" s="157" t="e">
        <f>VLOOKUP(D14648,'SOAT LIQ'!$A$87:$C$3416,3,FALSE)</f>
        <v>#N/A</v>
      </c>
      <c r="F14648" t="s">
        <v>21631</v>
      </c>
    </row>
    <row r="14649" spans="1:6" x14ac:dyDescent="0.25">
      <c r="A14649" t="s">
        <v>5580</v>
      </c>
      <c r="B14649" s="100" t="s">
        <v>15307</v>
      </c>
      <c r="C14649" s="99" t="s">
        <v>15285</v>
      </c>
      <c r="D14649" s="124">
        <v>36100</v>
      </c>
      <c r="E14649" s="157" t="e">
        <f>VLOOKUP(D14649,'SOAT LIQ'!$A$87:$C$3416,3,FALSE)</f>
        <v>#N/A</v>
      </c>
      <c r="F14649" t="s">
        <v>21631</v>
      </c>
    </row>
    <row r="14650" spans="1:6" x14ac:dyDescent="0.25">
      <c r="A14650" t="s">
        <v>8478</v>
      </c>
      <c r="B14650" s="100" t="s">
        <v>15307</v>
      </c>
      <c r="C14650" s="99" t="s">
        <v>15285</v>
      </c>
      <c r="D14650" s="124">
        <v>36100</v>
      </c>
      <c r="E14650" s="157" t="e">
        <f>VLOOKUP(D14650,'SOAT LIQ'!$A$87:$C$3416,3,FALSE)</f>
        <v>#N/A</v>
      </c>
      <c r="F14650" t="s">
        <v>21631</v>
      </c>
    </row>
    <row r="14651" spans="1:6" x14ac:dyDescent="0.25">
      <c r="A14651" t="s">
        <v>8471</v>
      </c>
      <c r="B14651" s="100" t="s">
        <v>15307</v>
      </c>
      <c r="C14651" s="99" t="s">
        <v>15285</v>
      </c>
      <c r="D14651" s="124">
        <v>36100</v>
      </c>
      <c r="E14651" s="157" t="e">
        <f>VLOOKUP(D14651,'SOAT LIQ'!$A$87:$C$3416,3,FALSE)</f>
        <v>#N/A</v>
      </c>
      <c r="F14651" t="s">
        <v>21631</v>
      </c>
    </row>
    <row r="14652" spans="1:6" x14ac:dyDescent="0.25">
      <c r="A14652" t="s">
        <v>8470</v>
      </c>
      <c r="B14652" s="100" t="s">
        <v>15307</v>
      </c>
      <c r="C14652" s="99" t="s">
        <v>15285</v>
      </c>
      <c r="D14652" s="124">
        <v>36100</v>
      </c>
      <c r="E14652" s="157" t="e">
        <f>VLOOKUP(D14652,'SOAT LIQ'!$A$87:$C$3416,3,FALSE)</f>
        <v>#N/A</v>
      </c>
      <c r="F14652" t="s">
        <v>21631</v>
      </c>
    </row>
    <row r="14653" spans="1:6" x14ac:dyDescent="0.25">
      <c r="A14653" t="s">
        <v>8472</v>
      </c>
      <c r="B14653" s="100" t="s">
        <v>15307</v>
      </c>
      <c r="C14653" s="99" t="s">
        <v>15285</v>
      </c>
      <c r="D14653" s="124">
        <v>36100</v>
      </c>
      <c r="E14653" s="157" t="e">
        <f>VLOOKUP(D14653,'SOAT LIQ'!$A$87:$C$3416,3,FALSE)</f>
        <v>#N/A</v>
      </c>
      <c r="F14653" t="s">
        <v>21631</v>
      </c>
    </row>
    <row r="14654" spans="1:6" x14ac:dyDescent="0.25">
      <c r="A14654" t="s">
        <v>8282</v>
      </c>
      <c r="B14654" s="100" t="s">
        <v>15308</v>
      </c>
      <c r="C14654" s="99" t="s">
        <v>15285</v>
      </c>
      <c r="D14654" s="124">
        <v>39140</v>
      </c>
      <c r="E14654" s="157" t="e">
        <f>VLOOKUP(D14654,'SOAT LIQ'!$A$87:$C$3416,3,FALSE)</f>
        <v>#N/A</v>
      </c>
      <c r="F14654" t="s">
        <v>21631</v>
      </c>
    </row>
    <row r="14655" spans="1:6" x14ac:dyDescent="0.25">
      <c r="A14655" t="s">
        <v>13930</v>
      </c>
      <c r="B14655" s="100" t="s">
        <v>15308</v>
      </c>
      <c r="C14655" s="99" t="s">
        <v>15285</v>
      </c>
      <c r="D14655" s="124">
        <v>39140</v>
      </c>
      <c r="E14655" s="157" t="e">
        <f>VLOOKUP(D14655,'SOAT LIQ'!$A$87:$C$3416,3,FALSE)</f>
        <v>#N/A</v>
      </c>
      <c r="F14655" t="s">
        <v>21631</v>
      </c>
    </row>
    <row r="14656" spans="1:6" x14ac:dyDescent="0.25">
      <c r="A14656" t="s">
        <v>5576</v>
      </c>
      <c r="B14656" s="100" t="s">
        <v>15308</v>
      </c>
      <c r="C14656" s="99" t="s">
        <v>15285</v>
      </c>
      <c r="D14656" s="124">
        <v>39140</v>
      </c>
      <c r="E14656" s="157" t="e">
        <f>VLOOKUP(D14656,'SOAT LIQ'!$A$87:$C$3416,3,FALSE)</f>
        <v>#N/A</v>
      </c>
      <c r="F14656" t="s">
        <v>21631</v>
      </c>
    </row>
    <row r="14657" spans="1:6" x14ac:dyDescent="0.25">
      <c r="A14657" t="s">
        <v>5577</v>
      </c>
      <c r="B14657" s="100" t="s">
        <v>15308</v>
      </c>
      <c r="C14657" s="99" t="s">
        <v>15285</v>
      </c>
      <c r="D14657" s="124">
        <v>39140</v>
      </c>
      <c r="E14657" s="157" t="e">
        <f>VLOOKUP(D14657,'SOAT LIQ'!$A$87:$C$3416,3,FALSE)</f>
        <v>#N/A</v>
      </c>
      <c r="F14657" t="s">
        <v>21631</v>
      </c>
    </row>
    <row r="14658" spans="1:6" x14ac:dyDescent="0.25">
      <c r="A14658" t="s">
        <v>5578</v>
      </c>
      <c r="B14658" s="100" t="s">
        <v>15308</v>
      </c>
      <c r="C14658" s="99" t="s">
        <v>15285</v>
      </c>
      <c r="D14658" s="124">
        <v>39140</v>
      </c>
      <c r="E14658" s="157" t="e">
        <f>VLOOKUP(D14658,'SOAT LIQ'!$A$87:$C$3416,3,FALSE)</f>
        <v>#N/A</v>
      </c>
      <c r="F14658" t="s">
        <v>21631</v>
      </c>
    </row>
    <row r="14659" spans="1:6" x14ac:dyDescent="0.25">
      <c r="A14659" t="s">
        <v>5579</v>
      </c>
      <c r="B14659" s="100" t="s">
        <v>15308</v>
      </c>
      <c r="C14659" s="99" t="s">
        <v>15285</v>
      </c>
      <c r="D14659" s="124">
        <v>39140</v>
      </c>
      <c r="E14659" s="157" t="e">
        <f>VLOOKUP(D14659,'SOAT LIQ'!$A$87:$C$3416,3,FALSE)</f>
        <v>#N/A</v>
      </c>
      <c r="F14659" t="s">
        <v>21631</v>
      </c>
    </row>
    <row r="14660" spans="1:6" x14ac:dyDescent="0.25">
      <c r="A14660" t="s">
        <v>4229</v>
      </c>
      <c r="B14660" s="100" t="s">
        <v>15308</v>
      </c>
      <c r="C14660" s="99" t="s">
        <v>15285</v>
      </c>
      <c r="D14660" s="124">
        <v>39140</v>
      </c>
      <c r="E14660" s="157" t="e">
        <f>VLOOKUP(D14660,'SOAT LIQ'!$A$87:$C$3416,3,FALSE)</f>
        <v>#N/A</v>
      </c>
      <c r="F14660" t="s">
        <v>21631</v>
      </c>
    </row>
    <row r="14661" spans="1:6" x14ac:dyDescent="0.25">
      <c r="A14661" t="s">
        <v>5580</v>
      </c>
      <c r="B14661" s="100" t="s">
        <v>15308</v>
      </c>
      <c r="C14661" s="99" t="s">
        <v>15285</v>
      </c>
      <c r="D14661" s="124">
        <v>39140</v>
      </c>
      <c r="E14661" s="157" t="e">
        <f>VLOOKUP(D14661,'SOAT LIQ'!$A$87:$C$3416,3,FALSE)</f>
        <v>#N/A</v>
      </c>
      <c r="F14661" t="s">
        <v>21631</v>
      </c>
    </row>
    <row r="14662" spans="1:6" x14ac:dyDescent="0.25">
      <c r="A14662" t="s">
        <v>8478</v>
      </c>
      <c r="B14662" s="100" t="s">
        <v>15308</v>
      </c>
      <c r="C14662" s="99" t="s">
        <v>15285</v>
      </c>
      <c r="D14662" s="124">
        <v>39140</v>
      </c>
      <c r="E14662" s="157" t="e">
        <f>VLOOKUP(D14662,'SOAT LIQ'!$A$87:$C$3416,3,FALSE)</f>
        <v>#N/A</v>
      </c>
      <c r="F14662" t="s">
        <v>21631</v>
      </c>
    </row>
    <row r="14663" spans="1:6" x14ac:dyDescent="0.25">
      <c r="A14663" t="s">
        <v>8471</v>
      </c>
      <c r="B14663" s="100" t="s">
        <v>15308</v>
      </c>
      <c r="C14663" s="99" t="s">
        <v>15285</v>
      </c>
      <c r="D14663" s="124">
        <v>39140</v>
      </c>
      <c r="E14663" s="157" t="e">
        <f>VLOOKUP(D14663,'SOAT LIQ'!$A$87:$C$3416,3,FALSE)</f>
        <v>#N/A</v>
      </c>
      <c r="F14663" t="s">
        <v>21631</v>
      </c>
    </row>
    <row r="14664" spans="1:6" x14ac:dyDescent="0.25">
      <c r="A14664" t="s">
        <v>8470</v>
      </c>
      <c r="B14664" s="100" t="s">
        <v>15308</v>
      </c>
      <c r="C14664" s="99" t="s">
        <v>15285</v>
      </c>
      <c r="D14664" s="124">
        <v>39140</v>
      </c>
      <c r="E14664" s="157" t="e">
        <f>VLOOKUP(D14664,'SOAT LIQ'!$A$87:$C$3416,3,FALSE)</f>
        <v>#N/A</v>
      </c>
      <c r="F14664" t="s">
        <v>21631</v>
      </c>
    </row>
    <row r="14665" spans="1:6" x14ac:dyDescent="0.25">
      <c r="A14665" t="s">
        <v>8472</v>
      </c>
      <c r="B14665" s="100" t="s">
        <v>15308</v>
      </c>
      <c r="C14665" s="99" t="s">
        <v>15285</v>
      </c>
      <c r="D14665" s="124">
        <v>39140</v>
      </c>
      <c r="E14665" s="157" t="e">
        <f>VLOOKUP(D14665,'SOAT LIQ'!$A$87:$C$3416,3,FALSE)</f>
        <v>#N/A</v>
      </c>
      <c r="F14665" t="s">
        <v>21631</v>
      </c>
    </row>
    <row r="14666" spans="1:6" x14ac:dyDescent="0.25">
      <c r="A14666" t="s">
        <v>5713</v>
      </c>
      <c r="B14666" s="100" t="s">
        <v>15309</v>
      </c>
      <c r="C14666" s="99" t="s">
        <v>15285</v>
      </c>
      <c r="D14666" s="124">
        <v>39140</v>
      </c>
      <c r="E14666" s="157" t="e">
        <f>VLOOKUP(D14666,'SOAT LIQ'!$A$87:$C$3416,3,FALSE)</f>
        <v>#N/A</v>
      </c>
      <c r="F14666" t="s">
        <v>21631</v>
      </c>
    </row>
    <row r="14667" spans="1:6" x14ac:dyDescent="0.25">
      <c r="A14667" t="s">
        <v>6183</v>
      </c>
      <c r="B14667" s="100" t="s">
        <v>15309</v>
      </c>
      <c r="C14667" s="99" t="s">
        <v>15285</v>
      </c>
      <c r="D14667" s="124">
        <v>39140</v>
      </c>
      <c r="E14667" s="157" t="e">
        <f>VLOOKUP(D14667,'SOAT LIQ'!$A$87:$C$3416,3,FALSE)</f>
        <v>#N/A</v>
      </c>
      <c r="F14667" t="s">
        <v>21631</v>
      </c>
    </row>
    <row r="14668" spans="1:6" x14ac:dyDescent="0.25">
      <c r="A14668" t="s">
        <v>5576</v>
      </c>
      <c r="B14668" s="100" t="s">
        <v>15309</v>
      </c>
      <c r="C14668" s="99" t="s">
        <v>15285</v>
      </c>
      <c r="D14668" s="124">
        <v>39140</v>
      </c>
      <c r="E14668" s="157" t="e">
        <f>VLOOKUP(D14668,'SOAT LIQ'!$A$87:$C$3416,3,FALSE)</f>
        <v>#N/A</v>
      </c>
      <c r="F14668" t="s">
        <v>21631</v>
      </c>
    </row>
    <row r="14669" spans="1:6" x14ac:dyDescent="0.25">
      <c r="A14669" t="s">
        <v>5577</v>
      </c>
      <c r="B14669" s="100" t="s">
        <v>15309</v>
      </c>
      <c r="C14669" s="99" t="s">
        <v>15285</v>
      </c>
      <c r="D14669" s="124">
        <v>39140</v>
      </c>
      <c r="E14669" s="157" t="e">
        <f>VLOOKUP(D14669,'SOAT LIQ'!$A$87:$C$3416,3,FALSE)</f>
        <v>#N/A</v>
      </c>
      <c r="F14669" t="s">
        <v>21631</v>
      </c>
    </row>
    <row r="14670" spans="1:6" x14ac:dyDescent="0.25">
      <c r="A14670" t="s">
        <v>5578</v>
      </c>
      <c r="B14670" s="100" t="s">
        <v>15309</v>
      </c>
      <c r="C14670" s="99" t="s">
        <v>15285</v>
      </c>
      <c r="D14670" s="124">
        <v>39140</v>
      </c>
      <c r="E14670" s="157" t="e">
        <f>VLOOKUP(D14670,'SOAT LIQ'!$A$87:$C$3416,3,FALSE)</f>
        <v>#N/A</v>
      </c>
      <c r="F14670" t="s">
        <v>21631</v>
      </c>
    </row>
    <row r="14671" spans="1:6" x14ac:dyDescent="0.25">
      <c r="A14671" t="s">
        <v>5579</v>
      </c>
      <c r="B14671" s="100" t="s">
        <v>15309</v>
      </c>
      <c r="C14671" s="99" t="s">
        <v>15285</v>
      </c>
      <c r="D14671" s="124">
        <v>39140</v>
      </c>
      <c r="E14671" s="157" t="e">
        <f>VLOOKUP(D14671,'SOAT LIQ'!$A$87:$C$3416,3,FALSE)</f>
        <v>#N/A</v>
      </c>
      <c r="F14671" t="s">
        <v>21631</v>
      </c>
    </row>
    <row r="14672" spans="1:6" x14ac:dyDescent="0.25">
      <c r="A14672" t="s">
        <v>4229</v>
      </c>
      <c r="B14672" s="100" t="s">
        <v>15309</v>
      </c>
      <c r="C14672" s="99" t="s">
        <v>15285</v>
      </c>
      <c r="D14672" s="124">
        <v>39140</v>
      </c>
      <c r="E14672" s="157" t="e">
        <f>VLOOKUP(D14672,'SOAT LIQ'!$A$87:$C$3416,3,FALSE)</f>
        <v>#N/A</v>
      </c>
      <c r="F14672" t="s">
        <v>21631</v>
      </c>
    </row>
    <row r="14673" spans="1:6" x14ac:dyDescent="0.25">
      <c r="A14673" t="s">
        <v>5580</v>
      </c>
      <c r="B14673" s="100" t="s">
        <v>15309</v>
      </c>
      <c r="C14673" s="99" t="s">
        <v>15285</v>
      </c>
      <c r="D14673" s="124">
        <v>39140</v>
      </c>
      <c r="E14673" s="157" t="e">
        <f>VLOOKUP(D14673,'SOAT LIQ'!$A$87:$C$3416,3,FALSE)</f>
        <v>#N/A</v>
      </c>
      <c r="F14673" t="s">
        <v>21631</v>
      </c>
    </row>
    <row r="14674" spans="1:6" x14ac:dyDescent="0.25">
      <c r="A14674" t="s">
        <v>8478</v>
      </c>
      <c r="B14674" s="100" t="s">
        <v>15309</v>
      </c>
      <c r="C14674" s="99" t="s">
        <v>15285</v>
      </c>
      <c r="D14674" s="124">
        <v>39140</v>
      </c>
      <c r="E14674" s="157" t="e">
        <f>VLOOKUP(D14674,'SOAT LIQ'!$A$87:$C$3416,3,FALSE)</f>
        <v>#N/A</v>
      </c>
      <c r="F14674" t="s">
        <v>21631</v>
      </c>
    </row>
    <row r="14675" spans="1:6" x14ac:dyDescent="0.25">
      <c r="A14675" t="s">
        <v>8471</v>
      </c>
      <c r="B14675" s="100" t="s">
        <v>15309</v>
      </c>
      <c r="C14675" s="99" t="s">
        <v>15285</v>
      </c>
      <c r="D14675" s="124">
        <v>39140</v>
      </c>
      <c r="E14675" s="157" t="e">
        <f>VLOOKUP(D14675,'SOAT LIQ'!$A$87:$C$3416,3,FALSE)</f>
        <v>#N/A</v>
      </c>
      <c r="F14675" t="s">
        <v>21631</v>
      </c>
    </row>
    <row r="14676" spans="1:6" x14ac:dyDescent="0.25">
      <c r="A14676" t="s">
        <v>8470</v>
      </c>
      <c r="B14676" s="100" t="s">
        <v>15309</v>
      </c>
      <c r="C14676" s="99" t="s">
        <v>15285</v>
      </c>
      <c r="D14676" s="124">
        <v>39140</v>
      </c>
      <c r="E14676" s="157" t="e">
        <f>VLOOKUP(D14676,'SOAT LIQ'!$A$87:$C$3416,3,FALSE)</f>
        <v>#N/A</v>
      </c>
      <c r="F14676" t="s">
        <v>21631</v>
      </c>
    </row>
    <row r="14677" spans="1:6" x14ac:dyDescent="0.25">
      <c r="A14677" t="s">
        <v>8472</v>
      </c>
      <c r="B14677" s="100" t="s">
        <v>15309</v>
      </c>
      <c r="C14677" s="99" t="s">
        <v>15285</v>
      </c>
      <c r="D14677" s="124">
        <v>39140</v>
      </c>
      <c r="E14677" s="157" t="e">
        <f>VLOOKUP(D14677,'SOAT LIQ'!$A$87:$C$3416,3,FALSE)</f>
        <v>#N/A</v>
      </c>
      <c r="F14677" t="s">
        <v>21631</v>
      </c>
    </row>
    <row r="14678" spans="1:6" x14ac:dyDescent="0.25">
      <c r="A14678" t="s">
        <v>5713</v>
      </c>
      <c r="B14678" s="100" t="s">
        <v>15310</v>
      </c>
      <c r="C14678" s="99" t="s">
        <v>15285</v>
      </c>
      <c r="D14678" s="124">
        <v>39140</v>
      </c>
      <c r="E14678" s="157" t="e">
        <f>VLOOKUP(D14678,'SOAT LIQ'!$A$87:$C$3416,3,FALSE)</f>
        <v>#N/A</v>
      </c>
      <c r="F14678" t="s">
        <v>21631</v>
      </c>
    </row>
    <row r="14679" spans="1:6" x14ac:dyDescent="0.25">
      <c r="A14679" t="s">
        <v>14241</v>
      </c>
      <c r="B14679" s="100" t="s">
        <v>15310</v>
      </c>
      <c r="C14679" s="99" t="s">
        <v>15285</v>
      </c>
      <c r="D14679" s="124">
        <v>39140</v>
      </c>
      <c r="E14679" s="157" t="e">
        <f>VLOOKUP(D14679,'SOAT LIQ'!$A$87:$C$3416,3,FALSE)</f>
        <v>#N/A</v>
      </c>
      <c r="F14679" t="s">
        <v>21631</v>
      </c>
    </row>
    <row r="14680" spans="1:6" x14ac:dyDescent="0.25">
      <c r="A14680" t="s">
        <v>5508</v>
      </c>
      <c r="B14680" s="100" t="s">
        <v>15310</v>
      </c>
      <c r="C14680" s="99" t="s">
        <v>15285</v>
      </c>
      <c r="D14680" s="124">
        <v>39140</v>
      </c>
      <c r="E14680" s="157" t="e">
        <f>VLOOKUP(D14680,'SOAT LIQ'!$A$87:$C$3416,3,FALSE)</f>
        <v>#N/A</v>
      </c>
      <c r="F14680" t="s">
        <v>21631</v>
      </c>
    </row>
    <row r="14681" spans="1:6" x14ac:dyDescent="0.25">
      <c r="A14681" t="s">
        <v>15017</v>
      </c>
      <c r="B14681" s="100" t="s">
        <v>15310</v>
      </c>
      <c r="C14681" s="99" t="s">
        <v>15285</v>
      </c>
      <c r="D14681" s="124">
        <v>39140</v>
      </c>
      <c r="E14681" s="157" t="e">
        <f>VLOOKUP(D14681,'SOAT LIQ'!$A$87:$C$3416,3,FALSE)</f>
        <v>#N/A</v>
      </c>
      <c r="F14681" t="s">
        <v>21631</v>
      </c>
    </row>
    <row r="14682" spans="1:6" x14ac:dyDescent="0.25">
      <c r="A14682" t="s">
        <v>5576</v>
      </c>
      <c r="B14682" s="100" t="s">
        <v>15310</v>
      </c>
      <c r="C14682" s="99" t="s">
        <v>15285</v>
      </c>
      <c r="D14682" s="124">
        <v>39140</v>
      </c>
      <c r="E14682" s="157" t="e">
        <f>VLOOKUP(D14682,'SOAT LIQ'!$A$87:$C$3416,3,FALSE)</f>
        <v>#N/A</v>
      </c>
      <c r="F14682" t="s">
        <v>21631</v>
      </c>
    </row>
    <row r="14683" spans="1:6" x14ac:dyDescent="0.25">
      <c r="A14683" t="s">
        <v>5577</v>
      </c>
      <c r="B14683" s="100" t="s">
        <v>15310</v>
      </c>
      <c r="C14683" s="99" t="s">
        <v>15285</v>
      </c>
      <c r="D14683" s="124">
        <v>39140</v>
      </c>
      <c r="E14683" s="157" t="e">
        <f>VLOOKUP(D14683,'SOAT LIQ'!$A$87:$C$3416,3,FALSE)</f>
        <v>#N/A</v>
      </c>
      <c r="F14683" t="s">
        <v>21631</v>
      </c>
    </row>
    <row r="14684" spans="1:6" x14ac:dyDescent="0.25">
      <c r="A14684" t="s">
        <v>5578</v>
      </c>
      <c r="B14684" s="100" t="s">
        <v>15310</v>
      </c>
      <c r="C14684" s="99" t="s">
        <v>15285</v>
      </c>
      <c r="D14684" s="124">
        <v>39140</v>
      </c>
      <c r="E14684" s="157" t="e">
        <f>VLOOKUP(D14684,'SOAT LIQ'!$A$87:$C$3416,3,FALSE)</f>
        <v>#N/A</v>
      </c>
      <c r="F14684" t="s">
        <v>21631</v>
      </c>
    </row>
    <row r="14685" spans="1:6" x14ac:dyDescent="0.25">
      <c r="A14685" t="s">
        <v>5579</v>
      </c>
      <c r="B14685" s="100" t="s">
        <v>15310</v>
      </c>
      <c r="C14685" s="99" t="s">
        <v>15285</v>
      </c>
      <c r="D14685" s="124">
        <v>39140</v>
      </c>
      <c r="E14685" s="157" t="e">
        <f>VLOOKUP(D14685,'SOAT LIQ'!$A$87:$C$3416,3,FALSE)</f>
        <v>#N/A</v>
      </c>
      <c r="F14685" t="s">
        <v>21631</v>
      </c>
    </row>
    <row r="14686" spans="1:6" x14ac:dyDescent="0.25">
      <c r="A14686" t="s">
        <v>4229</v>
      </c>
      <c r="B14686" s="100" t="s">
        <v>15310</v>
      </c>
      <c r="C14686" s="99" t="s">
        <v>15285</v>
      </c>
      <c r="D14686" s="124">
        <v>39140</v>
      </c>
      <c r="E14686" s="157" t="e">
        <f>VLOOKUP(D14686,'SOAT LIQ'!$A$87:$C$3416,3,FALSE)</f>
        <v>#N/A</v>
      </c>
      <c r="F14686" t="s">
        <v>21631</v>
      </c>
    </row>
    <row r="14687" spans="1:6" x14ac:dyDescent="0.25">
      <c r="A14687" t="s">
        <v>5580</v>
      </c>
      <c r="B14687" s="100" t="s">
        <v>15310</v>
      </c>
      <c r="C14687" s="99" t="s">
        <v>15285</v>
      </c>
      <c r="D14687" s="124">
        <v>39140</v>
      </c>
      <c r="E14687" s="157" t="e">
        <f>VLOOKUP(D14687,'SOAT LIQ'!$A$87:$C$3416,3,FALSE)</f>
        <v>#N/A</v>
      </c>
      <c r="F14687" t="s">
        <v>21631</v>
      </c>
    </row>
    <row r="14688" spans="1:6" x14ac:dyDescent="0.25">
      <c r="A14688" t="s">
        <v>8478</v>
      </c>
      <c r="B14688" s="100" t="s">
        <v>15310</v>
      </c>
      <c r="C14688" s="99" t="s">
        <v>15285</v>
      </c>
      <c r="D14688" s="124">
        <v>39140</v>
      </c>
      <c r="E14688" s="157" t="e">
        <f>VLOOKUP(D14688,'SOAT LIQ'!$A$87:$C$3416,3,FALSE)</f>
        <v>#N/A</v>
      </c>
      <c r="F14688" t="s">
        <v>21631</v>
      </c>
    </row>
    <row r="14689" spans="1:6" x14ac:dyDescent="0.25">
      <c r="A14689" t="s">
        <v>8471</v>
      </c>
      <c r="B14689" s="100" t="s">
        <v>15310</v>
      </c>
      <c r="C14689" s="99" t="s">
        <v>15285</v>
      </c>
      <c r="D14689" s="124">
        <v>39140</v>
      </c>
      <c r="E14689" s="157" t="e">
        <f>VLOOKUP(D14689,'SOAT LIQ'!$A$87:$C$3416,3,FALSE)</f>
        <v>#N/A</v>
      </c>
      <c r="F14689" t="s">
        <v>21631</v>
      </c>
    </row>
    <row r="14690" spans="1:6" x14ac:dyDescent="0.25">
      <c r="A14690" t="s">
        <v>8470</v>
      </c>
      <c r="B14690" s="100" t="s">
        <v>15310</v>
      </c>
      <c r="C14690" s="99" t="s">
        <v>15285</v>
      </c>
      <c r="D14690" s="124">
        <v>39140</v>
      </c>
      <c r="E14690" s="157" t="e">
        <f>VLOOKUP(D14690,'SOAT LIQ'!$A$87:$C$3416,3,FALSE)</f>
        <v>#N/A</v>
      </c>
      <c r="F14690" t="s">
        <v>21631</v>
      </c>
    </row>
    <row r="14691" spans="1:6" x14ac:dyDescent="0.25">
      <c r="A14691" t="s">
        <v>8472</v>
      </c>
      <c r="B14691" s="100" t="s">
        <v>15310</v>
      </c>
      <c r="C14691" s="99" t="s">
        <v>15285</v>
      </c>
      <c r="D14691" s="124">
        <v>39140</v>
      </c>
      <c r="E14691" s="157" t="e">
        <f>VLOOKUP(D14691,'SOAT LIQ'!$A$87:$C$3416,3,FALSE)</f>
        <v>#N/A</v>
      </c>
      <c r="F14691" t="s">
        <v>21631</v>
      </c>
    </row>
    <row r="14692" spans="1:6" x14ac:dyDescent="0.25">
      <c r="A14692" t="s">
        <v>14241</v>
      </c>
      <c r="B14692" s="100" t="s">
        <v>15311</v>
      </c>
      <c r="C14692" s="99" t="s">
        <v>15285</v>
      </c>
      <c r="D14692" s="124">
        <v>39140</v>
      </c>
      <c r="E14692" s="157" t="e">
        <f>VLOOKUP(D14692,'SOAT LIQ'!$A$87:$C$3416,3,FALSE)</f>
        <v>#N/A</v>
      </c>
      <c r="F14692" t="s">
        <v>21631</v>
      </c>
    </row>
    <row r="14693" spans="1:6" x14ac:dyDescent="0.25">
      <c r="A14693" t="s">
        <v>5508</v>
      </c>
      <c r="B14693" s="100" t="s">
        <v>15311</v>
      </c>
      <c r="C14693" s="99" t="s">
        <v>15285</v>
      </c>
      <c r="D14693" s="124">
        <v>39140</v>
      </c>
      <c r="E14693" s="157" t="e">
        <f>VLOOKUP(D14693,'SOAT LIQ'!$A$87:$C$3416,3,FALSE)</f>
        <v>#N/A</v>
      </c>
      <c r="F14693" t="s">
        <v>21631</v>
      </c>
    </row>
    <row r="14694" spans="1:6" x14ac:dyDescent="0.25">
      <c r="A14694" t="s">
        <v>6183</v>
      </c>
      <c r="B14694" s="100" t="s">
        <v>15311</v>
      </c>
      <c r="C14694" s="99" t="s">
        <v>15285</v>
      </c>
      <c r="D14694" s="124">
        <v>39140</v>
      </c>
      <c r="E14694" s="157" t="e">
        <f>VLOOKUP(D14694,'SOAT LIQ'!$A$87:$C$3416,3,FALSE)</f>
        <v>#N/A</v>
      </c>
      <c r="F14694" t="s">
        <v>21631</v>
      </c>
    </row>
    <row r="14695" spans="1:6" x14ac:dyDescent="0.25">
      <c r="A14695" t="s">
        <v>5577</v>
      </c>
      <c r="B14695" s="100" t="s">
        <v>15311</v>
      </c>
      <c r="C14695" s="99" t="s">
        <v>15285</v>
      </c>
      <c r="D14695" s="124">
        <v>39140</v>
      </c>
      <c r="E14695" s="157" t="e">
        <f>VLOOKUP(D14695,'SOAT LIQ'!$A$87:$C$3416,3,FALSE)</f>
        <v>#N/A</v>
      </c>
      <c r="F14695" t="s">
        <v>21631</v>
      </c>
    </row>
    <row r="14696" spans="1:6" x14ac:dyDescent="0.25">
      <c r="A14696" t="s">
        <v>5579</v>
      </c>
      <c r="B14696" s="100" t="s">
        <v>15311</v>
      </c>
      <c r="C14696" s="99" t="s">
        <v>15285</v>
      </c>
      <c r="D14696" s="124">
        <v>39140</v>
      </c>
      <c r="E14696" s="157" t="e">
        <f>VLOOKUP(D14696,'SOAT LIQ'!$A$87:$C$3416,3,FALSE)</f>
        <v>#N/A</v>
      </c>
      <c r="F14696" t="s">
        <v>21631</v>
      </c>
    </row>
    <row r="14697" spans="1:6" x14ac:dyDescent="0.25">
      <c r="A14697" t="s">
        <v>5580</v>
      </c>
      <c r="B14697" s="100" t="s">
        <v>15311</v>
      </c>
      <c r="C14697" s="99" t="s">
        <v>15285</v>
      </c>
      <c r="D14697" s="124">
        <v>39140</v>
      </c>
      <c r="E14697" s="157" t="e">
        <f>VLOOKUP(D14697,'SOAT LIQ'!$A$87:$C$3416,3,FALSE)</f>
        <v>#N/A</v>
      </c>
      <c r="F14697" t="s">
        <v>21631</v>
      </c>
    </row>
    <row r="14698" spans="1:6" x14ac:dyDescent="0.25">
      <c r="A14698" t="s">
        <v>8478</v>
      </c>
      <c r="B14698" s="100" t="s">
        <v>15311</v>
      </c>
      <c r="C14698" s="99" t="s">
        <v>15285</v>
      </c>
      <c r="D14698" s="124">
        <v>39140</v>
      </c>
      <c r="E14698" s="157" t="e">
        <f>VLOOKUP(D14698,'SOAT LIQ'!$A$87:$C$3416,3,FALSE)</f>
        <v>#N/A</v>
      </c>
      <c r="F14698" t="s">
        <v>21631</v>
      </c>
    </row>
    <row r="14699" spans="1:6" x14ac:dyDescent="0.25">
      <c r="A14699" t="s">
        <v>8471</v>
      </c>
      <c r="B14699" s="100" t="s">
        <v>15311</v>
      </c>
      <c r="C14699" s="99" t="s">
        <v>15285</v>
      </c>
      <c r="D14699" s="124">
        <v>39140</v>
      </c>
      <c r="E14699" s="157" t="e">
        <f>VLOOKUP(D14699,'SOAT LIQ'!$A$87:$C$3416,3,FALSE)</f>
        <v>#N/A</v>
      </c>
      <c r="F14699" t="s">
        <v>21631</v>
      </c>
    </row>
    <row r="14700" spans="1:6" x14ac:dyDescent="0.25">
      <c r="A14700" t="s">
        <v>8472</v>
      </c>
      <c r="B14700" s="100" t="s">
        <v>15311</v>
      </c>
      <c r="C14700" s="99" t="s">
        <v>15285</v>
      </c>
      <c r="D14700" s="124">
        <v>39140</v>
      </c>
      <c r="E14700" s="157" t="e">
        <f>VLOOKUP(D14700,'SOAT LIQ'!$A$87:$C$3416,3,FALSE)</f>
        <v>#N/A</v>
      </c>
      <c r="F14700" t="s">
        <v>21631</v>
      </c>
    </row>
    <row r="14701" spans="1:6" x14ac:dyDescent="0.25">
      <c r="A14701" t="s">
        <v>15017</v>
      </c>
      <c r="B14701" s="100" t="s">
        <v>15312</v>
      </c>
      <c r="C14701" s="99" t="s">
        <v>15285</v>
      </c>
      <c r="D14701" s="124">
        <v>39140</v>
      </c>
      <c r="E14701" s="157" t="e">
        <f>VLOOKUP(D14701,'SOAT LIQ'!$A$87:$C$3416,3,FALSE)</f>
        <v>#N/A</v>
      </c>
      <c r="F14701" t="s">
        <v>21631</v>
      </c>
    </row>
    <row r="14702" spans="1:6" x14ac:dyDescent="0.25">
      <c r="A14702" t="s">
        <v>5508</v>
      </c>
      <c r="B14702" s="100" t="s">
        <v>15312</v>
      </c>
      <c r="C14702" s="99" t="s">
        <v>15285</v>
      </c>
      <c r="D14702" s="124">
        <v>39140</v>
      </c>
      <c r="E14702" s="157" t="e">
        <f>VLOOKUP(D14702,'SOAT LIQ'!$A$87:$C$3416,3,FALSE)</f>
        <v>#N/A</v>
      </c>
      <c r="F14702" t="s">
        <v>21631</v>
      </c>
    </row>
    <row r="14703" spans="1:6" x14ac:dyDescent="0.25">
      <c r="A14703" t="s">
        <v>8476</v>
      </c>
      <c r="B14703" s="100" t="s">
        <v>15312</v>
      </c>
      <c r="C14703" s="99" t="s">
        <v>15285</v>
      </c>
      <c r="D14703" s="124">
        <v>39140</v>
      </c>
      <c r="E14703" s="157" t="e">
        <f>VLOOKUP(D14703,'SOAT LIQ'!$A$87:$C$3416,3,FALSE)</f>
        <v>#N/A</v>
      </c>
      <c r="F14703" t="s">
        <v>21631</v>
      </c>
    </row>
    <row r="14704" spans="1:6" x14ac:dyDescent="0.25">
      <c r="A14704" t="s">
        <v>5576</v>
      </c>
      <c r="B14704" s="100" t="s">
        <v>15312</v>
      </c>
      <c r="C14704" s="99" t="s">
        <v>15285</v>
      </c>
      <c r="D14704" s="124">
        <v>39140</v>
      </c>
      <c r="E14704" s="157" t="e">
        <f>VLOOKUP(D14704,'SOAT LIQ'!$A$87:$C$3416,3,FALSE)</f>
        <v>#N/A</v>
      </c>
      <c r="F14704" t="s">
        <v>21631</v>
      </c>
    </row>
    <row r="14705" spans="1:6" x14ac:dyDescent="0.25">
      <c r="A14705" t="s">
        <v>8477</v>
      </c>
      <c r="B14705" s="100" t="s">
        <v>15312</v>
      </c>
      <c r="C14705" s="99" t="s">
        <v>15285</v>
      </c>
      <c r="D14705" s="124">
        <v>39140</v>
      </c>
      <c r="E14705" s="157" t="e">
        <f>VLOOKUP(D14705,'SOAT LIQ'!$A$87:$C$3416,3,FALSE)</f>
        <v>#N/A</v>
      </c>
      <c r="F14705" t="s">
        <v>21631</v>
      </c>
    </row>
    <row r="14706" spans="1:6" x14ac:dyDescent="0.25">
      <c r="A14706" t="s">
        <v>5578</v>
      </c>
      <c r="B14706" s="100" t="s">
        <v>15312</v>
      </c>
      <c r="C14706" s="99" t="s">
        <v>15285</v>
      </c>
      <c r="D14706" s="124">
        <v>39140</v>
      </c>
      <c r="E14706" s="157" t="e">
        <f>VLOOKUP(D14706,'SOAT LIQ'!$A$87:$C$3416,3,FALSE)</f>
        <v>#N/A</v>
      </c>
      <c r="F14706" t="s">
        <v>21631</v>
      </c>
    </row>
    <row r="14707" spans="1:6" x14ac:dyDescent="0.25">
      <c r="A14707" t="s">
        <v>8493</v>
      </c>
      <c r="B14707" s="100" t="s">
        <v>15312</v>
      </c>
      <c r="C14707" s="99" t="s">
        <v>15285</v>
      </c>
      <c r="D14707" s="124">
        <v>39140</v>
      </c>
      <c r="E14707" s="157" t="e">
        <f>VLOOKUP(D14707,'SOAT LIQ'!$A$87:$C$3416,3,FALSE)</f>
        <v>#N/A</v>
      </c>
      <c r="F14707" t="s">
        <v>21631</v>
      </c>
    </row>
    <row r="14708" spans="1:6" x14ac:dyDescent="0.25">
      <c r="A14708" t="s">
        <v>4229</v>
      </c>
      <c r="B14708" s="100" t="s">
        <v>15312</v>
      </c>
      <c r="C14708" s="99" t="s">
        <v>15285</v>
      </c>
      <c r="D14708" s="124">
        <v>39140</v>
      </c>
      <c r="E14708" s="157" t="e">
        <f>VLOOKUP(D14708,'SOAT LIQ'!$A$87:$C$3416,3,FALSE)</f>
        <v>#N/A</v>
      </c>
      <c r="F14708" t="s">
        <v>21631</v>
      </c>
    </row>
    <row r="14709" spans="1:6" x14ac:dyDescent="0.25">
      <c r="A14709" t="s">
        <v>8470</v>
      </c>
      <c r="B14709" s="100" t="s">
        <v>15312</v>
      </c>
      <c r="C14709" s="99" t="s">
        <v>15285</v>
      </c>
      <c r="D14709" s="124">
        <v>39140</v>
      </c>
      <c r="E14709" s="157" t="e">
        <f>VLOOKUP(D14709,'SOAT LIQ'!$A$87:$C$3416,3,FALSE)</f>
        <v>#N/A</v>
      </c>
      <c r="F14709" t="s">
        <v>21631</v>
      </c>
    </row>
    <row r="14710" spans="1:6" x14ac:dyDescent="0.25">
      <c r="A14710" t="s">
        <v>5508</v>
      </c>
      <c r="B14710" s="100" t="s">
        <v>15313</v>
      </c>
      <c r="C14710" s="99" t="s">
        <v>15285</v>
      </c>
      <c r="D14710" s="124">
        <v>39140</v>
      </c>
      <c r="E14710" s="157" t="e">
        <f>VLOOKUP(D14710,'SOAT LIQ'!$A$87:$C$3416,3,FALSE)</f>
        <v>#N/A</v>
      </c>
      <c r="F14710" t="s">
        <v>21631</v>
      </c>
    </row>
    <row r="14711" spans="1:6" x14ac:dyDescent="0.25">
      <c r="A14711" t="s">
        <v>5508</v>
      </c>
      <c r="B14711" s="100" t="s">
        <v>15313</v>
      </c>
      <c r="C14711" s="99" t="s">
        <v>15285</v>
      </c>
      <c r="D14711" s="124">
        <v>39140</v>
      </c>
      <c r="E14711" s="157" t="e">
        <f>VLOOKUP(D14711,'SOAT LIQ'!$A$87:$C$3416,3,FALSE)</f>
        <v>#N/A</v>
      </c>
      <c r="F14711" t="s">
        <v>21631</v>
      </c>
    </row>
    <row r="14712" spans="1:6" x14ac:dyDescent="0.25">
      <c r="A14712" t="s">
        <v>6183</v>
      </c>
      <c r="B14712" s="100" t="s">
        <v>15313</v>
      </c>
      <c r="C14712" s="99" t="s">
        <v>15285</v>
      </c>
      <c r="D14712" s="124">
        <v>39140</v>
      </c>
      <c r="E14712" s="157" t="e">
        <f>VLOOKUP(D14712,'SOAT LIQ'!$A$87:$C$3416,3,FALSE)</f>
        <v>#N/A</v>
      </c>
      <c r="F14712" t="s">
        <v>21631</v>
      </c>
    </row>
    <row r="14713" spans="1:6" x14ac:dyDescent="0.25">
      <c r="A14713" t="s">
        <v>5576</v>
      </c>
      <c r="B14713" s="100" t="s">
        <v>15313</v>
      </c>
      <c r="C14713" s="99" t="s">
        <v>15285</v>
      </c>
      <c r="D14713" s="124">
        <v>39140</v>
      </c>
      <c r="E14713" s="157" t="e">
        <f>VLOOKUP(D14713,'SOAT LIQ'!$A$87:$C$3416,3,FALSE)</f>
        <v>#N/A</v>
      </c>
      <c r="F14713" t="s">
        <v>21631</v>
      </c>
    </row>
    <row r="14714" spans="1:6" x14ac:dyDescent="0.25">
      <c r="A14714" t="s">
        <v>5577</v>
      </c>
      <c r="B14714" s="100" t="s">
        <v>15313</v>
      </c>
      <c r="C14714" s="99" t="s">
        <v>15285</v>
      </c>
      <c r="D14714" s="124">
        <v>39140</v>
      </c>
      <c r="E14714" s="157" t="e">
        <f>VLOOKUP(D14714,'SOAT LIQ'!$A$87:$C$3416,3,FALSE)</f>
        <v>#N/A</v>
      </c>
      <c r="F14714" t="s">
        <v>21631</v>
      </c>
    </row>
    <row r="14715" spans="1:6" x14ac:dyDescent="0.25">
      <c r="A14715" t="s">
        <v>5578</v>
      </c>
      <c r="B14715" s="100" t="s">
        <v>15313</v>
      </c>
      <c r="C14715" s="99" t="s">
        <v>15285</v>
      </c>
      <c r="D14715" s="124">
        <v>39140</v>
      </c>
      <c r="E14715" s="157" t="e">
        <f>VLOOKUP(D14715,'SOAT LIQ'!$A$87:$C$3416,3,FALSE)</f>
        <v>#N/A</v>
      </c>
      <c r="F14715" t="s">
        <v>21631</v>
      </c>
    </row>
    <row r="14716" spans="1:6" x14ac:dyDescent="0.25">
      <c r="A14716" t="s">
        <v>5579</v>
      </c>
      <c r="B14716" s="100" t="s">
        <v>15313</v>
      </c>
      <c r="C14716" s="99" t="s">
        <v>15285</v>
      </c>
      <c r="D14716" s="124">
        <v>39140</v>
      </c>
      <c r="E14716" s="157" t="e">
        <f>VLOOKUP(D14716,'SOAT LIQ'!$A$87:$C$3416,3,FALSE)</f>
        <v>#N/A</v>
      </c>
      <c r="F14716" t="s">
        <v>21631</v>
      </c>
    </row>
    <row r="14717" spans="1:6" x14ac:dyDescent="0.25">
      <c r="A14717" t="s">
        <v>4229</v>
      </c>
      <c r="B14717" s="100" t="s">
        <v>15313</v>
      </c>
      <c r="C14717" s="99" t="s">
        <v>15285</v>
      </c>
      <c r="D14717" s="124">
        <v>39140</v>
      </c>
      <c r="E14717" s="157" t="e">
        <f>VLOOKUP(D14717,'SOAT LIQ'!$A$87:$C$3416,3,FALSE)</f>
        <v>#N/A</v>
      </c>
      <c r="F14717" t="s">
        <v>21631</v>
      </c>
    </row>
    <row r="14718" spans="1:6" x14ac:dyDescent="0.25">
      <c r="A14718" t="s">
        <v>5580</v>
      </c>
      <c r="B14718" s="100" t="s">
        <v>15313</v>
      </c>
      <c r="C14718" s="99" t="s">
        <v>15285</v>
      </c>
      <c r="D14718" s="124">
        <v>39140</v>
      </c>
      <c r="E14718" s="157" t="e">
        <f>VLOOKUP(D14718,'SOAT LIQ'!$A$87:$C$3416,3,FALSE)</f>
        <v>#N/A</v>
      </c>
      <c r="F14718" t="s">
        <v>21631</v>
      </c>
    </row>
    <row r="14719" spans="1:6" x14ac:dyDescent="0.25">
      <c r="A14719" t="s">
        <v>8478</v>
      </c>
      <c r="B14719" s="100" t="s">
        <v>15313</v>
      </c>
      <c r="C14719" s="99" t="s">
        <v>15285</v>
      </c>
      <c r="D14719" s="124">
        <v>39140</v>
      </c>
      <c r="E14719" s="157" t="e">
        <f>VLOOKUP(D14719,'SOAT LIQ'!$A$87:$C$3416,3,FALSE)</f>
        <v>#N/A</v>
      </c>
      <c r="F14719" t="s">
        <v>21631</v>
      </c>
    </row>
    <row r="14720" spans="1:6" x14ac:dyDescent="0.25">
      <c r="A14720" t="s">
        <v>8471</v>
      </c>
      <c r="B14720" s="100" t="s">
        <v>15313</v>
      </c>
      <c r="C14720" s="99" t="s">
        <v>15285</v>
      </c>
      <c r="D14720" s="124">
        <v>39140</v>
      </c>
      <c r="E14720" s="157" t="e">
        <f>VLOOKUP(D14720,'SOAT LIQ'!$A$87:$C$3416,3,FALSE)</f>
        <v>#N/A</v>
      </c>
      <c r="F14720" t="s">
        <v>21631</v>
      </c>
    </row>
    <row r="14721" spans="1:6" x14ac:dyDescent="0.25">
      <c r="A14721" t="s">
        <v>8470</v>
      </c>
      <c r="B14721" s="100" t="s">
        <v>15313</v>
      </c>
      <c r="C14721" s="99" t="s">
        <v>15285</v>
      </c>
      <c r="D14721" s="124">
        <v>39140</v>
      </c>
      <c r="E14721" s="157" t="e">
        <f>VLOOKUP(D14721,'SOAT LIQ'!$A$87:$C$3416,3,FALSE)</f>
        <v>#N/A</v>
      </c>
      <c r="F14721" t="s">
        <v>21631</v>
      </c>
    </row>
    <row r="14722" spans="1:6" x14ac:dyDescent="0.25">
      <c r="A14722" t="s">
        <v>8472</v>
      </c>
      <c r="B14722" s="100" t="s">
        <v>15313</v>
      </c>
      <c r="C14722" s="99" t="s">
        <v>15285</v>
      </c>
      <c r="D14722" s="124">
        <v>39140</v>
      </c>
      <c r="E14722" s="157" t="e">
        <f>VLOOKUP(D14722,'SOAT LIQ'!$A$87:$C$3416,3,FALSE)</f>
        <v>#N/A</v>
      </c>
      <c r="F14722" t="s">
        <v>21631</v>
      </c>
    </row>
    <row r="14723" spans="1:6" x14ac:dyDescent="0.25">
      <c r="A14723" t="s">
        <v>5748</v>
      </c>
      <c r="B14723" s="100" t="s">
        <v>15314</v>
      </c>
      <c r="C14723" s="99" t="s">
        <v>15285</v>
      </c>
      <c r="D14723" s="124">
        <v>39140</v>
      </c>
      <c r="E14723" s="157" t="e">
        <f>VLOOKUP(D14723,'SOAT LIQ'!$A$87:$C$3416,3,FALSE)</f>
        <v>#N/A</v>
      </c>
      <c r="F14723" t="s">
        <v>21631</v>
      </c>
    </row>
    <row r="14724" spans="1:6" x14ac:dyDescent="0.25">
      <c r="A14724" t="s">
        <v>5748</v>
      </c>
      <c r="B14724" s="100" t="s">
        <v>15314</v>
      </c>
      <c r="C14724" s="99" t="s">
        <v>15285</v>
      </c>
      <c r="D14724" s="124">
        <v>39140</v>
      </c>
      <c r="E14724" s="157" t="e">
        <f>VLOOKUP(D14724,'SOAT LIQ'!$A$87:$C$3416,3,FALSE)</f>
        <v>#N/A</v>
      </c>
      <c r="F14724" t="s">
        <v>21631</v>
      </c>
    </row>
    <row r="14725" spans="1:6" x14ac:dyDescent="0.25">
      <c r="A14725" t="s">
        <v>6183</v>
      </c>
      <c r="B14725" s="100" t="s">
        <v>15314</v>
      </c>
      <c r="C14725" s="99" t="s">
        <v>15285</v>
      </c>
      <c r="D14725" s="124">
        <v>39140</v>
      </c>
      <c r="E14725" s="157" t="e">
        <f>VLOOKUP(D14725,'SOAT LIQ'!$A$87:$C$3416,3,FALSE)</f>
        <v>#N/A</v>
      </c>
      <c r="F14725" t="s">
        <v>21631</v>
      </c>
    </row>
    <row r="14726" spans="1:6" x14ac:dyDescent="0.25">
      <c r="A14726" t="s">
        <v>5576</v>
      </c>
      <c r="B14726" s="100" t="s">
        <v>15314</v>
      </c>
      <c r="C14726" s="99" t="s">
        <v>15285</v>
      </c>
      <c r="D14726" s="124">
        <v>39140</v>
      </c>
      <c r="E14726" s="157" t="e">
        <f>VLOOKUP(D14726,'SOAT LIQ'!$A$87:$C$3416,3,FALSE)</f>
        <v>#N/A</v>
      </c>
      <c r="F14726" t="s">
        <v>21631</v>
      </c>
    </row>
    <row r="14727" spans="1:6" x14ac:dyDescent="0.25">
      <c r="A14727" t="s">
        <v>5577</v>
      </c>
      <c r="B14727" s="100" t="s">
        <v>15314</v>
      </c>
      <c r="C14727" s="99" t="s">
        <v>15285</v>
      </c>
      <c r="D14727" s="124">
        <v>39140</v>
      </c>
      <c r="E14727" s="157" t="e">
        <f>VLOOKUP(D14727,'SOAT LIQ'!$A$87:$C$3416,3,FALSE)</f>
        <v>#N/A</v>
      </c>
      <c r="F14727" t="s">
        <v>21631</v>
      </c>
    </row>
    <row r="14728" spans="1:6" x14ac:dyDescent="0.25">
      <c r="A14728" t="s">
        <v>5578</v>
      </c>
      <c r="B14728" s="100" t="s">
        <v>15314</v>
      </c>
      <c r="C14728" s="99" t="s">
        <v>15285</v>
      </c>
      <c r="D14728" s="124">
        <v>39140</v>
      </c>
      <c r="E14728" s="157" t="e">
        <f>VLOOKUP(D14728,'SOAT LIQ'!$A$87:$C$3416,3,FALSE)</f>
        <v>#N/A</v>
      </c>
      <c r="F14728" t="s">
        <v>21631</v>
      </c>
    </row>
    <row r="14729" spans="1:6" x14ac:dyDescent="0.25">
      <c r="A14729" t="s">
        <v>5579</v>
      </c>
      <c r="B14729" s="100" t="s">
        <v>15314</v>
      </c>
      <c r="C14729" s="99" t="s">
        <v>15285</v>
      </c>
      <c r="D14729" s="124">
        <v>39140</v>
      </c>
      <c r="E14729" s="157" t="e">
        <f>VLOOKUP(D14729,'SOAT LIQ'!$A$87:$C$3416,3,FALSE)</f>
        <v>#N/A</v>
      </c>
      <c r="F14729" t="s">
        <v>21631</v>
      </c>
    </row>
    <row r="14730" spans="1:6" x14ac:dyDescent="0.25">
      <c r="A14730" t="s">
        <v>4229</v>
      </c>
      <c r="B14730" s="100" t="s">
        <v>15314</v>
      </c>
      <c r="C14730" s="99" t="s">
        <v>15285</v>
      </c>
      <c r="D14730" s="124">
        <v>39140</v>
      </c>
      <c r="E14730" s="157" t="e">
        <f>VLOOKUP(D14730,'SOAT LIQ'!$A$87:$C$3416,3,FALSE)</f>
        <v>#N/A</v>
      </c>
      <c r="F14730" t="s">
        <v>21631</v>
      </c>
    </row>
    <row r="14731" spans="1:6" x14ac:dyDescent="0.25">
      <c r="A14731" t="s">
        <v>5580</v>
      </c>
      <c r="B14731" s="100" t="s">
        <v>15314</v>
      </c>
      <c r="C14731" s="99" t="s">
        <v>15285</v>
      </c>
      <c r="D14731" s="124">
        <v>39140</v>
      </c>
      <c r="E14731" s="157" t="e">
        <f>VLOOKUP(D14731,'SOAT LIQ'!$A$87:$C$3416,3,FALSE)</f>
        <v>#N/A</v>
      </c>
      <c r="F14731" t="s">
        <v>21631</v>
      </c>
    </row>
    <row r="14732" spans="1:6" x14ac:dyDescent="0.25">
      <c r="A14732" t="s">
        <v>8478</v>
      </c>
      <c r="B14732" s="100" t="s">
        <v>15314</v>
      </c>
      <c r="C14732" s="99" t="s">
        <v>15285</v>
      </c>
      <c r="D14732" s="124">
        <v>39140</v>
      </c>
      <c r="E14732" s="157" t="e">
        <f>VLOOKUP(D14732,'SOAT LIQ'!$A$87:$C$3416,3,FALSE)</f>
        <v>#N/A</v>
      </c>
      <c r="F14732" t="s">
        <v>21631</v>
      </c>
    </row>
    <row r="14733" spans="1:6" x14ac:dyDescent="0.25">
      <c r="A14733" t="s">
        <v>8471</v>
      </c>
      <c r="B14733" s="100" t="s">
        <v>15314</v>
      </c>
      <c r="C14733" s="99" t="s">
        <v>15285</v>
      </c>
      <c r="D14733" s="124">
        <v>39140</v>
      </c>
      <c r="E14733" s="157" t="e">
        <f>VLOOKUP(D14733,'SOAT LIQ'!$A$87:$C$3416,3,FALSE)</f>
        <v>#N/A</v>
      </c>
      <c r="F14733" t="s">
        <v>21631</v>
      </c>
    </row>
    <row r="14734" spans="1:6" x14ac:dyDescent="0.25">
      <c r="A14734" t="s">
        <v>8470</v>
      </c>
      <c r="B14734" s="100" t="s">
        <v>15314</v>
      </c>
      <c r="C14734" s="99" t="s">
        <v>15285</v>
      </c>
      <c r="D14734" s="124">
        <v>39140</v>
      </c>
      <c r="E14734" s="157" t="e">
        <f>VLOOKUP(D14734,'SOAT LIQ'!$A$87:$C$3416,3,FALSE)</f>
        <v>#N/A</v>
      </c>
      <c r="F14734" t="s">
        <v>21631</v>
      </c>
    </row>
    <row r="14735" spans="1:6" x14ac:dyDescent="0.25">
      <c r="A14735" t="s">
        <v>8472</v>
      </c>
      <c r="B14735" s="100" t="s">
        <v>15314</v>
      </c>
      <c r="C14735" s="99" t="s">
        <v>15285</v>
      </c>
      <c r="D14735" s="124">
        <v>39140</v>
      </c>
      <c r="E14735" s="157" t="e">
        <f>VLOOKUP(D14735,'SOAT LIQ'!$A$87:$C$3416,3,FALSE)</f>
        <v>#N/A</v>
      </c>
      <c r="F14735" t="s">
        <v>21631</v>
      </c>
    </row>
    <row r="14736" spans="1:6" x14ac:dyDescent="0.25">
      <c r="A14736" t="s">
        <v>8469</v>
      </c>
      <c r="B14736" s="100" t="s">
        <v>15315</v>
      </c>
      <c r="C14736" s="99" t="s">
        <v>15285</v>
      </c>
      <c r="D14736" s="124">
        <v>39140</v>
      </c>
      <c r="E14736" s="157" t="e">
        <f>VLOOKUP(D14736,'SOAT LIQ'!$A$87:$C$3416,3,FALSE)</f>
        <v>#N/A</v>
      </c>
      <c r="F14736" t="s">
        <v>21631</v>
      </c>
    </row>
    <row r="14737" spans="1:6" x14ac:dyDescent="0.25">
      <c r="A14737" t="s">
        <v>8469</v>
      </c>
      <c r="B14737" s="100" t="s">
        <v>15315</v>
      </c>
      <c r="C14737" s="99" t="s">
        <v>15285</v>
      </c>
      <c r="D14737" s="124">
        <v>39140</v>
      </c>
      <c r="E14737" s="157" t="e">
        <f>VLOOKUP(D14737,'SOAT LIQ'!$A$87:$C$3416,3,FALSE)</f>
        <v>#N/A</v>
      </c>
      <c r="F14737" t="s">
        <v>21631</v>
      </c>
    </row>
    <row r="14738" spans="1:6" x14ac:dyDescent="0.25">
      <c r="A14738" t="s">
        <v>6183</v>
      </c>
      <c r="B14738" s="100" t="s">
        <v>15315</v>
      </c>
      <c r="C14738" s="99" t="s">
        <v>15285</v>
      </c>
      <c r="D14738" s="124">
        <v>39140</v>
      </c>
      <c r="E14738" s="157" t="e">
        <f>VLOOKUP(D14738,'SOAT LIQ'!$A$87:$C$3416,3,FALSE)</f>
        <v>#N/A</v>
      </c>
      <c r="F14738" t="s">
        <v>21631</v>
      </c>
    </row>
    <row r="14739" spans="1:6" x14ac:dyDescent="0.25">
      <c r="A14739" t="s">
        <v>5577</v>
      </c>
      <c r="B14739" s="100" t="s">
        <v>15315</v>
      </c>
      <c r="C14739" s="99" t="s">
        <v>15285</v>
      </c>
      <c r="D14739" s="124">
        <v>39140</v>
      </c>
      <c r="E14739" s="157" t="e">
        <f>VLOOKUP(D14739,'SOAT LIQ'!$A$87:$C$3416,3,FALSE)</f>
        <v>#N/A</v>
      </c>
      <c r="F14739" t="s">
        <v>21631</v>
      </c>
    </row>
    <row r="14740" spans="1:6" x14ac:dyDescent="0.25">
      <c r="A14740" t="s">
        <v>5579</v>
      </c>
      <c r="B14740" s="100" t="s">
        <v>15315</v>
      </c>
      <c r="C14740" s="99" t="s">
        <v>15285</v>
      </c>
      <c r="D14740" s="124">
        <v>39140</v>
      </c>
      <c r="E14740" s="157" t="e">
        <f>VLOOKUP(D14740,'SOAT LIQ'!$A$87:$C$3416,3,FALSE)</f>
        <v>#N/A</v>
      </c>
      <c r="F14740" t="s">
        <v>21631</v>
      </c>
    </row>
    <row r="14741" spans="1:6" x14ac:dyDescent="0.25">
      <c r="A14741" t="s">
        <v>5580</v>
      </c>
      <c r="B14741" s="100" t="s">
        <v>15315</v>
      </c>
      <c r="C14741" s="99" t="s">
        <v>15285</v>
      </c>
      <c r="D14741" s="124">
        <v>39140</v>
      </c>
      <c r="E14741" s="157" t="e">
        <f>VLOOKUP(D14741,'SOAT LIQ'!$A$87:$C$3416,3,FALSE)</f>
        <v>#N/A</v>
      </c>
      <c r="F14741" t="s">
        <v>21631</v>
      </c>
    </row>
    <row r="14742" spans="1:6" x14ac:dyDescent="0.25">
      <c r="A14742" t="s">
        <v>8478</v>
      </c>
      <c r="B14742" s="100" t="s">
        <v>15315</v>
      </c>
      <c r="C14742" s="99" t="s">
        <v>15285</v>
      </c>
      <c r="D14742" s="124">
        <v>39140</v>
      </c>
      <c r="E14742" s="157" t="e">
        <f>VLOOKUP(D14742,'SOAT LIQ'!$A$87:$C$3416,3,FALSE)</f>
        <v>#N/A</v>
      </c>
      <c r="F14742" t="s">
        <v>21631</v>
      </c>
    </row>
    <row r="14743" spans="1:6" x14ac:dyDescent="0.25">
      <c r="A14743" t="s">
        <v>8471</v>
      </c>
      <c r="B14743" s="100" t="s">
        <v>15315</v>
      </c>
      <c r="C14743" s="99" t="s">
        <v>15285</v>
      </c>
      <c r="D14743" s="124">
        <v>39140</v>
      </c>
      <c r="E14743" s="157" t="e">
        <f>VLOOKUP(D14743,'SOAT LIQ'!$A$87:$C$3416,3,FALSE)</f>
        <v>#N/A</v>
      </c>
      <c r="F14743" t="s">
        <v>21631</v>
      </c>
    </row>
    <row r="14744" spans="1:6" x14ac:dyDescent="0.25">
      <c r="A14744" t="s">
        <v>8472</v>
      </c>
      <c r="B14744" s="100" t="s">
        <v>15315</v>
      </c>
      <c r="C14744" s="99" t="s">
        <v>15285</v>
      </c>
      <c r="D14744" s="124">
        <v>39140</v>
      </c>
      <c r="E14744" s="157" t="e">
        <f>VLOOKUP(D14744,'SOAT LIQ'!$A$87:$C$3416,3,FALSE)</f>
        <v>#N/A</v>
      </c>
      <c r="F14744" t="s">
        <v>21631</v>
      </c>
    </row>
    <row r="14745" spans="1:6" x14ac:dyDescent="0.25">
      <c r="A14745" t="s">
        <v>5936</v>
      </c>
      <c r="B14745" s="100" t="s">
        <v>15316</v>
      </c>
      <c r="C14745" s="99" t="s">
        <v>15285</v>
      </c>
      <c r="D14745" s="124">
        <v>39140</v>
      </c>
      <c r="E14745" s="157" t="e">
        <f>VLOOKUP(D14745,'SOAT LIQ'!$A$87:$C$3416,3,FALSE)</f>
        <v>#N/A</v>
      </c>
      <c r="F14745" t="s">
        <v>21631</v>
      </c>
    </row>
    <row r="14746" spans="1:6" x14ac:dyDescent="0.25">
      <c r="A14746" t="s">
        <v>5936</v>
      </c>
      <c r="B14746" s="100" t="s">
        <v>15316</v>
      </c>
      <c r="C14746" s="99" t="s">
        <v>15285</v>
      </c>
      <c r="D14746" s="124">
        <v>39140</v>
      </c>
      <c r="E14746" s="157" t="e">
        <f>VLOOKUP(D14746,'SOAT LIQ'!$A$87:$C$3416,3,FALSE)</f>
        <v>#N/A</v>
      </c>
      <c r="F14746" t="s">
        <v>21631</v>
      </c>
    </row>
    <row r="14747" spans="1:6" x14ac:dyDescent="0.25">
      <c r="A14747" t="s">
        <v>6183</v>
      </c>
      <c r="B14747" s="100" t="s">
        <v>15316</v>
      </c>
      <c r="C14747" s="99" t="s">
        <v>15285</v>
      </c>
      <c r="D14747" s="124">
        <v>39140</v>
      </c>
      <c r="E14747" s="157" t="e">
        <f>VLOOKUP(D14747,'SOAT LIQ'!$A$87:$C$3416,3,FALSE)</f>
        <v>#N/A</v>
      </c>
      <c r="F14747" t="s">
        <v>21631</v>
      </c>
    </row>
    <row r="14748" spans="1:6" x14ac:dyDescent="0.25">
      <c r="A14748" t="s">
        <v>5576</v>
      </c>
      <c r="B14748" s="100" t="s">
        <v>15316</v>
      </c>
      <c r="C14748" s="99" t="s">
        <v>15285</v>
      </c>
      <c r="D14748" s="124">
        <v>39140</v>
      </c>
      <c r="E14748" s="157" t="e">
        <f>VLOOKUP(D14748,'SOAT LIQ'!$A$87:$C$3416,3,FALSE)</f>
        <v>#N/A</v>
      </c>
      <c r="F14748" t="s">
        <v>21631</v>
      </c>
    </row>
    <row r="14749" spans="1:6" x14ac:dyDescent="0.25">
      <c r="A14749" t="s">
        <v>5577</v>
      </c>
      <c r="B14749" s="100" t="s">
        <v>15316</v>
      </c>
      <c r="C14749" s="99" t="s">
        <v>15285</v>
      </c>
      <c r="D14749" s="124">
        <v>39140</v>
      </c>
      <c r="E14749" s="157" t="e">
        <f>VLOOKUP(D14749,'SOAT LIQ'!$A$87:$C$3416,3,FALSE)</f>
        <v>#N/A</v>
      </c>
      <c r="F14749" t="s">
        <v>21631</v>
      </c>
    </row>
    <row r="14750" spans="1:6" x14ac:dyDescent="0.25">
      <c r="A14750" t="s">
        <v>5578</v>
      </c>
      <c r="B14750" s="100" t="s">
        <v>15316</v>
      </c>
      <c r="C14750" s="99" t="s">
        <v>15285</v>
      </c>
      <c r="D14750" s="124">
        <v>39140</v>
      </c>
      <c r="E14750" s="157" t="e">
        <f>VLOOKUP(D14750,'SOAT LIQ'!$A$87:$C$3416,3,FALSE)</f>
        <v>#N/A</v>
      </c>
      <c r="F14750" t="s">
        <v>21631</v>
      </c>
    </row>
    <row r="14751" spans="1:6" x14ac:dyDescent="0.25">
      <c r="A14751" t="s">
        <v>5579</v>
      </c>
      <c r="B14751" s="100" t="s">
        <v>15316</v>
      </c>
      <c r="C14751" s="99" t="s">
        <v>15285</v>
      </c>
      <c r="D14751" s="124">
        <v>39140</v>
      </c>
      <c r="E14751" s="157" t="e">
        <f>VLOOKUP(D14751,'SOAT LIQ'!$A$87:$C$3416,3,FALSE)</f>
        <v>#N/A</v>
      </c>
      <c r="F14751" t="s">
        <v>21631</v>
      </c>
    </row>
    <row r="14752" spans="1:6" x14ac:dyDescent="0.25">
      <c r="A14752" t="s">
        <v>4229</v>
      </c>
      <c r="B14752" s="100" t="s">
        <v>15316</v>
      </c>
      <c r="C14752" s="99" t="s">
        <v>15285</v>
      </c>
      <c r="D14752" s="124">
        <v>39140</v>
      </c>
      <c r="E14752" s="157" t="e">
        <f>VLOOKUP(D14752,'SOAT LIQ'!$A$87:$C$3416,3,FALSE)</f>
        <v>#N/A</v>
      </c>
      <c r="F14752" t="s">
        <v>21631</v>
      </c>
    </row>
    <row r="14753" spans="1:6" x14ac:dyDescent="0.25">
      <c r="A14753" t="s">
        <v>5580</v>
      </c>
      <c r="B14753" s="100" t="s">
        <v>15316</v>
      </c>
      <c r="C14753" s="99" t="s">
        <v>15285</v>
      </c>
      <c r="D14753" s="124">
        <v>39140</v>
      </c>
      <c r="E14753" s="157" t="e">
        <f>VLOOKUP(D14753,'SOAT LIQ'!$A$87:$C$3416,3,FALSE)</f>
        <v>#N/A</v>
      </c>
      <c r="F14753" t="s">
        <v>21631</v>
      </c>
    </row>
    <row r="14754" spans="1:6" x14ac:dyDescent="0.25">
      <c r="A14754" t="s">
        <v>8478</v>
      </c>
      <c r="B14754" s="100" t="s">
        <v>15316</v>
      </c>
      <c r="C14754" s="99" t="s">
        <v>15285</v>
      </c>
      <c r="D14754" s="124">
        <v>39140</v>
      </c>
      <c r="E14754" s="157" t="e">
        <f>VLOOKUP(D14754,'SOAT LIQ'!$A$87:$C$3416,3,FALSE)</f>
        <v>#N/A</v>
      </c>
      <c r="F14754" t="s">
        <v>21631</v>
      </c>
    </row>
    <row r="14755" spans="1:6" x14ac:dyDescent="0.25">
      <c r="A14755" t="s">
        <v>8471</v>
      </c>
      <c r="B14755" s="100" t="s">
        <v>15316</v>
      </c>
      <c r="C14755" s="99" t="s">
        <v>15285</v>
      </c>
      <c r="D14755" s="124">
        <v>39140</v>
      </c>
      <c r="E14755" s="157" t="e">
        <f>VLOOKUP(D14755,'SOAT LIQ'!$A$87:$C$3416,3,FALSE)</f>
        <v>#N/A</v>
      </c>
      <c r="F14755" t="s">
        <v>21631</v>
      </c>
    </row>
    <row r="14756" spans="1:6" x14ac:dyDescent="0.25">
      <c r="A14756" t="s">
        <v>8470</v>
      </c>
      <c r="B14756" s="100" t="s">
        <v>15316</v>
      </c>
      <c r="C14756" s="99" t="s">
        <v>15285</v>
      </c>
      <c r="D14756" s="124">
        <v>39140</v>
      </c>
      <c r="E14756" s="157" t="e">
        <f>VLOOKUP(D14756,'SOAT LIQ'!$A$87:$C$3416,3,FALSE)</f>
        <v>#N/A</v>
      </c>
      <c r="F14756" t="s">
        <v>21631</v>
      </c>
    </row>
    <row r="14757" spans="1:6" x14ac:dyDescent="0.25">
      <c r="A14757" t="s">
        <v>8472</v>
      </c>
      <c r="B14757" s="100" t="s">
        <v>15316</v>
      </c>
      <c r="C14757" s="99" t="s">
        <v>15285</v>
      </c>
      <c r="D14757" s="124">
        <v>39140</v>
      </c>
      <c r="E14757" s="157" t="e">
        <f>VLOOKUP(D14757,'SOAT LIQ'!$A$87:$C$3416,3,FALSE)</f>
        <v>#N/A</v>
      </c>
      <c r="F14757" t="s">
        <v>21631</v>
      </c>
    </row>
    <row r="14758" spans="1:6" x14ac:dyDescent="0.25">
      <c r="A14758" t="s">
        <v>6023</v>
      </c>
      <c r="B14758" s="100" t="s">
        <v>15317</v>
      </c>
      <c r="C14758" s="99" t="s">
        <v>15285</v>
      </c>
      <c r="D14758" s="124">
        <v>39140</v>
      </c>
      <c r="E14758" s="157" t="e">
        <f>VLOOKUP(D14758,'SOAT LIQ'!$A$87:$C$3416,3,FALSE)</f>
        <v>#N/A</v>
      </c>
      <c r="F14758" t="s">
        <v>21631</v>
      </c>
    </row>
    <row r="14759" spans="1:6" x14ac:dyDescent="0.25">
      <c r="A14759" t="s">
        <v>6023</v>
      </c>
      <c r="B14759" s="100" t="s">
        <v>15317</v>
      </c>
      <c r="C14759" s="99" t="s">
        <v>15285</v>
      </c>
      <c r="D14759" s="124">
        <v>39140</v>
      </c>
      <c r="E14759" s="157" t="e">
        <f>VLOOKUP(D14759,'SOAT LIQ'!$A$87:$C$3416,3,FALSE)</f>
        <v>#N/A</v>
      </c>
      <c r="F14759" t="s">
        <v>21631</v>
      </c>
    </row>
    <row r="14760" spans="1:6" x14ac:dyDescent="0.25">
      <c r="A14760" t="s">
        <v>6183</v>
      </c>
      <c r="B14760" s="100" t="s">
        <v>15317</v>
      </c>
      <c r="C14760" s="99" t="s">
        <v>15285</v>
      </c>
      <c r="D14760" s="124">
        <v>39140</v>
      </c>
      <c r="E14760" s="157" t="e">
        <f>VLOOKUP(D14760,'SOAT LIQ'!$A$87:$C$3416,3,FALSE)</f>
        <v>#N/A</v>
      </c>
      <c r="F14760" t="s">
        <v>21631</v>
      </c>
    </row>
    <row r="14761" spans="1:6" x14ac:dyDescent="0.25">
      <c r="A14761" t="s">
        <v>5576</v>
      </c>
      <c r="B14761" s="100" t="s">
        <v>15317</v>
      </c>
      <c r="C14761" s="99" t="s">
        <v>15285</v>
      </c>
      <c r="D14761" s="124">
        <v>39140</v>
      </c>
      <c r="E14761" s="157" t="e">
        <f>VLOOKUP(D14761,'SOAT LIQ'!$A$87:$C$3416,3,FALSE)</f>
        <v>#N/A</v>
      </c>
      <c r="F14761" t="s">
        <v>21631</v>
      </c>
    </row>
    <row r="14762" spans="1:6" x14ac:dyDescent="0.25">
      <c r="A14762" t="s">
        <v>5577</v>
      </c>
      <c r="B14762" s="100" t="s">
        <v>15317</v>
      </c>
      <c r="C14762" s="99" t="s">
        <v>15285</v>
      </c>
      <c r="D14762" s="124">
        <v>39140</v>
      </c>
      <c r="E14762" s="157" t="e">
        <f>VLOOKUP(D14762,'SOAT LIQ'!$A$87:$C$3416,3,FALSE)</f>
        <v>#N/A</v>
      </c>
      <c r="F14762" t="s">
        <v>21631</v>
      </c>
    </row>
    <row r="14763" spans="1:6" x14ac:dyDescent="0.25">
      <c r="A14763" t="s">
        <v>5578</v>
      </c>
      <c r="B14763" s="100" t="s">
        <v>15317</v>
      </c>
      <c r="C14763" s="99" t="s">
        <v>15285</v>
      </c>
      <c r="D14763" s="124">
        <v>39140</v>
      </c>
      <c r="E14763" s="157" t="e">
        <f>VLOOKUP(D14763,'SOAT LIQ'!$A$87:$C$3416,3,FALSE)</f>
        <v>#N/A</v>
      </c>
      <c r="F14763" t="s">
        <v>21631</v>
      </c>
    </row>
    <row r="14764" spans="1:6" x14ac:dyDescent="0.25">
      <c r="A14764" t="s">
        <v>5579</v>
      </c>
      <c r="B14764" s="100" t="s">
        <v>15317</v>
      </c>
      <c r="C14764" s="99" t="s">
        <v>15285</v>
      </c>
      <c r="D14764" s="124">
        <v>39140</v>
      </c>
      <c r="E14764" s="157" t="e">
        <f>VLOOKUP(D14764,'SOAT LIQ'!$A$87:$C$3416,3,FALSE)</f>
        <v>#N/A</v>
      </c>
      <c r="F14764" t="s">
        <v>21631</v>
      </c>
    </row>
    <row r="14765" spans="1:6" x14ac:dyDescent="0.25">
      <c r="A14765" t="s">
        <v>4229</v>
      </c>
      <c r="B14765" s="100" t="s">
        <v>15317</v>
      </c>
      <c r="C14765" s="99" t="s">
        <v>15285</v>
      </c>
      <c r="D14765" s="124">
        <v>39140</v>
      </c>
      <c r="E14765" s="157" t="e">
        <f>VLOOKUP(D14765,'SOAT LIQ'!$A$87:$C$3416,3,FALSE)</f>
        <v>#N/A</v>
      </c>
      <c r="F14765" t="s">
        <v>21631</v>
      </c>
    </row>
    <row r="14766" spans="1:6" x14ac:dyDescent="0.25">
      <c r="A14766" t="s">
        <v>5580</v>
      </c>
      <c r="B14766" s="100" t="s">
        <v>15317</v>
      </c>
      <c r="C14766" s="99" t="s">
        <v>15285</v>
      </c>
      <c r="D14766" s="124">
        <v>39140</v>
      </c>
      <c r="E14766" s="157" t="e">
        <f>VLOOKUP(D14766,'SOAT LIQ'!$A$87:$C$3416,3,FALSE)</f>
        <v>#N/A</v>
      </c>
      <c r="F14766" t="s">
        <v>21631</v>
      </c>
    </row>
    <row r="14767" spans="1:6" x14ac:dyDescent="0.25">
      <c r="A14767" t="s">
        <v>8478</v>
      </c>
      <c r="B14767" s="100" t="s">
        <v>15317</v>
      </c>
      <c r="C14767" s="99" t="s">
        <v>15285</v>
      </c>
      <c r="D14767" s="124">
        <v>39140</v>
      </c>
      <c r="E14767" s="157" t="e">
        <f>VLOOKUP(D14767,'SOAT LIQ'!$A$87:$C$3416,3,FALSE)</f>
        <v>#N/A</v>
      </c>
      <c r="F14767" t="s">
        <v>21631</v>
      </c>
    </row>
    <row r="14768" spans="1:6" x14ac:dyDescent="0.25">
      <c r="A14768" t="s">
        <v>8471</v>
      </c>
      <c r="B14768" s="100" t="s">
        <v>15317</v>
      </c>
      <c r="C14768" s="99" t="s">
        <v>15285</v>
      </c>
      <c r="D14768" s="124">
        <v>39140</v>
      </c>
      <c r="E14768" s="157" t="e">
        <f>VLOOKUP(D14768,'SOAT LIQ'!$A$87:$C$3416,3,FALSE)</f>
        <v>#N/A</v>
      </c>
      <c r="F14768" t="s">
        <v>21631</v>
      </c>
    </row>
    <row r="14769" spans="1:6" x14ac:dyDescent="0.25">
      <c r="A14769" t="s">
        <v>8470</v>
      </c>
      <c r="B14769" s="100" t="s">
        <v>15317</v>
      </c>
      <c r="C14769" s="99" t="s">
        <v>15285</v>
      </c>
      <c r="D14769" s="124">
        <v>39140</v>
      </c>
      <c r="E14769" s="157" t="e">
        <f>VLOOKUP(D14769,'SOAT LIQ'!$A$87:$C$3416,3,FALSE)</f>
        <v>#N/A</v>
      </c>
      <c r="F14769" t="s">
        <v>21631</v>
      </c>
    </row>
    <row r="14770" spans="1:6" x14ac:dyDescent="0.25">
      <c r="A14770" t="s">
        <v>8472</v>
      </c>
      <c r="B14770" s="100" t="s">
        <v>15317</v>
      </c>
      <c r="C14770" s="99" t="s">
        <v>15285</v>
      </c>
      <c r="D14770" s="124">
        <v>39140</v>
      </c>
      <c r="E14770" s="157" t="e">
        <f>VLOOKUP(D14770,'SOAT LIQ'!$A$87:$C$3416,3,FALSE)</f>
        <v>#N/A</v>
      </c>
      <c r="F14770" t="s">
        <v>21631</v>
      </c>
    </row>
    <row r="14771" spans="1:6" x14ac:dyDescent="0.25">
      <c r="A14771" t="s">
        <v>4339</v>
      </c>
      <c r="B14771" s="100" t="s">
        <v>15318</v>
      </c>
      <c r="C14771" s="99" t="s">
        <v>15285</v>
      </c>
      <c r="D14771" s="124">
        <v>39140</v>
      </c>
      <c r="E14771" s="157" t="e">
        <f>VLOOKUP(D14771,'SOAT LIQ'!$A$87:$C$3416,3,FALSE)</f>
        <v>#N/A</v>
      </c>
      <c r="F14771" t="s">
        <v>21631</v>
      </c>
    </row>
    <row r="14772" spans="1:6" x14ac:dyDescent="0.25">
      <c r="A14772" t="s">
        <v>4339</v>
      </c>
      <c r="B14772" s="100" t="s">
        <v>15318</v>
      </c>
      <c r="C14772" s="99" t="s">
        <v>15285</v>
      </c>
      <c r="D14772" s="124">
        <v>39140</v>
      </c>
      <c r="E14772" s="157" t="e">
        <f>VLOOKUP(D14772,'SOAT LIQ'!$A$87:$C$3416,3,FALSE)</f>
        <v>#N/A</v>
      </c>
      <c r="F14772" t="s">
        <v>21631</v>
      </c>
    </row>
    <row r="14773" spans="1:6" x14ac:dyDescent="0.25">
      <c r="A14773" t="s">
        <v>6183</v>
      </c>
      <c r="B14773" s="100" t="s">
        <v>15318</v>
      </c>
      <c r="C14773" s="99" t="s">
        <v>15285</v>
      </c>
      <c r="D14773" s="124">
        <v>39140</v>
      </c>
      <c r="E14773" s="157" t="e">
        <f>VLOOKUP(D14773,'SOAT LIQ'!$A$87:$C$3416,3,FALSE)</f>
        <v>#N/A</v>
      </c>
      <c r="F14773" t="s">
        <v>21631</v>
      </c>
    </row>
    <row r="14774" spans="1:6" x14ac:dyDescent="0.25">
      <c r="A14774" t="s">
        <v>5577</v>
      </c>
      <c r="B14774" s="100" t="s">
        <v>15318</v>
      </c>
      <c r="C14774" s="99" t="s">
        <v>15285</v>
      </c>
      <c r="D14774" s="124">
        <v>39140</v>
      </c>
      <c r="E14774" s="157" t="e">
        <f>VLOOKUP(D14774,'SOAT LIQ'!$A$87:$C$3416,3,FALSE)</f>
        <v>#N/A</v>
      </c>
      <c r="F14774" t="s">
        <v>21631</v>
      </c>
    </row>
    <row r="14775" spans="1:6" x14ac:dyDescent="0.25">
      <c r="A14775" t="s">
        <v>5579</v>
      </c>
      <c r="B14775" s="100" t="s">
        <v>15318</v>
      </c>
      <c r="C14775" s="99" t="s">
        <v>15285</v>
      </c>
      <c r="D14775" s="124">
        <v>39140</v>
      </c>
      <c r="E14775" s="157" t="e">
        <f>VLOOKUP(D14775,'SOAT LIQ'!$A$87:$C$3416,3,FALSE)</f>
        <v>#N/A</v>
      </c>
      <c r="F14775" t="s">
        <v>21631</v>
      </c>
    </row>
    <row r="14776" spans="1:6" x14ac:dyDescent="0.25">
      <c r="A14776" t="s">
        <v>5580</v>
      </c>
      <c r="B14776" s="100" t="s">
        <v>15318</v>
      </c>
      <c r="C14776" s="99" t="s">
        <v>15285</v>
      </c>
      <c r="D14776" s="124">
        <v>39140</v>
      </c>
      <c r="E14776" s="157" t="e">
        <f>VLOOKUP(D14776,'SOAT LIQ'!$A$87:$C$3416,3,FALSE)</f>
        <v>#N/A</v>
      </c>
      <c r="F14776" t="s">
        <v>21631</v>
      </c>
    </row>
    <row r="14777" spans="1:6" x14ac:dyDescent="0.25">
      <c r="A14777" t="s">
        <v>8478</v>
      </c>
      <c r="B14777" s="100" t="s">
        <v>15318</v>
      </c>
      <c r="C14777" s="99" t="s">
        <v>15285</v>
      </c>
      <c r="D14777" s="124">
        <v>39140</v>
      </c>
      <c r="E14777" s="157" t="e">
        <f>VLOOKUP(D14777,'SOAT LIQ'!$A$87:$C$3416,3,FALSE)</f>
        <v>#N/A</v>
      </c>
      <c r="F14777" t="s">
        <v>21631</v>
      </c>
    </row>
    <row r="14778" spans="1:6" x14ac:dyDescent="0.25">
      <c r="A14778" t="s">
        <v>8471</v>
      </c>
      <c r="B14778" s="100" t="s">
        <v>15318</v>
      </c>
      <c r="C14778" s="99" t="s">
        <v>15285</v>
      </c>
      <c r="D14778" s="124">
        <v>39140</v>
      </c>
      <c r="E14778" s="157" t="e">
        <f>VLOOKUP(D14778,'SOAT LIQ'!$A$87:$C$3416,3,FALSE)</f>
        <v>#N/A</v>
      </c>
      <c r="F14778" t="s">
        <v>21631</v>
      </c>
    </row>
    <row r="14779" spans="1:6" x14ac:dyDescent="0.25">
      <c r="A14779" t="s">
        <v>8472</v>
      </c>
      <c r="B14779" s="100" t="s">
        <v>15318</v>
      </c>
      <c r="C14779" s="99" t="s">
        <v>15285</v>
      </c>
      <c r="D14779" s="124">
        <v>39140</v>
      </c>
      <c r="E14779" s="157" t="e">
        <f>VLOOKUP(D14779,'SOAT LIQ'!$A$87:$C$3416,3,FALSE)</f>
        <v>#N/A</v>
      </c>
      <c r="F14779" t="s">
        <v>21631</v>
      </c>
    </row>
    <row r="14780" spans="1:6" x14ac:dyDescent="0.25">
      <c r="A14780" t="s">
        <v>5809</v>
      </c>
      <c r="B14780" s="100" t="s">
        <v>15319</v>
      </c>
      <c r="C14780" s="99" t="s">
        <v>15285</v>
      </c>
      <c r="D14780" s="124">
        <v>39140</v>
      </c>
      <c r="E14780" s="157" t="e">
        <f>VLOOKUP(D14780,'SOAT LIQ'!$A$87:$C$3416,3,FALSE)</f>
        <v>#N/A</v>
      </c>
      <c r="F14780" t="s">
        <v>21631</v>
      </c>
    </row>
    <row r="14781" spans="1:6" x14ac:dyDescent="0.25">
      <c r="A14781" t="s">
        <v>5809</v>
      </c>
      <c r="B14781" s="100" t="s">
        <v>15319</v>
      </c>
      <c r="C14781" s="99" t="s">
        <v>15285</v>
      </c>
      <c r="D14781" s="124">
        <v>39140</v>
      </c>
      <c r="E14781" s="157" t="e">
        <f>VLOOKUP(D14781,'SOAT LIQ'!$A$87:$C$3416,3,FALSE)</f>
        <v>#N/A</v>
      </c>
      <c r="F14781" t="s">
        <v>21631</v>
      </c>
    </row>
    <row r="14782" spans="1:6" x14ac:dyDescent="0.25">
      <c r="A14782" t="s">
        <v>6183</v>
      </c>
      <c r="B14782" s="100" t="s">
        <v>15319</v>
      </c>
      <c r="C14782" s="99" t="s">
        <v>15285</v>
      </c>
      <c r="D14782" s="124">
        <v>39140</v>
      </c>
      <c r="E14782" s="157" t="e">
        <f>VLOOKUP(D14782,'SOAT LIQ'!$A$87:$C$3416,3,FALSE)</f>
        <v>#N/A</v>
      </c>
      <c r="F14782" t="s">
        <v>21631</v>
      </c>
    </row>
    <row r="14783" spans="1:6" x14ac:dyDescent="0.25">
      <c r="A14783" t="s">
        <v>5576</v>
      </c>
      <c r="B14783" s="100" t="s">
        <v>15319</v>
      </c>
      <c r="C14783" s="99" t="s">
        <v>15285</v>
      </c>
      <c r="D14783" s="124">
        <v>39140</v>
      </c>
      <c r="E14783" s="157" t="e">
        <f>VLOOKUP(D14783,'SOAT LIQ'!$A$87:$C$3416,3,FALSE)</f>
        <v>#N/A</v>
      </c>
      <c r="F14783" t="s">
        <v>21631</v>
      </c>
    </row>
    <row r="14784" spans="1:6" x14ac:dyDescent="0.25">
      <c r="A14784" t="s">
        <v>5577</v>
      </c>
      <c r="B14784" s="100" t="s">
        <v>15319</v>
      </c>
      <c r="C14784" s="99" t="s">
        <v>15285</v>
      </c>
      <c r="D14784" s="124">
        <v>39140</v>
      </c>
      <c r="E14784" s="157" t="e">
        <f>VLOOKUP(D14784,'SOAT LIQ'!$A$87:$C$3416,3,FALSE)</f>
        <v>#N/A</v>
      </c>
      <c r="F14784" t="s">
        <v>21631</v>
      </c>
    </row>
    <row r="14785" spans="1:6" x14ac:dyDescent="0.25">
      <c r="A14785" t="s">
        <v>5578</v>
      </c>
      <c r="B14785" s="100" t="s">
        <v>15319</v>
      </c>
      <c r="C14785" s="99" t="s">
        <v>15285</v>
      </c>
      <c r="D14785" s="124">
        <v>39140</v>
      </c>
      <c r="E14785" s="157" t="e">
        <f>VLOOKUP(D14785,'SOAT LIQ'!$A$87:$C$3416,3,FALSE)</f>
        <v>#N/A</v>
      </c>
      <c r="F14785" t="s">
        <v>21631</v>
      </c>
    </row>
    <row r="14786" spans="1:6" x14ac:dyDescent="0.25">
      <c r="A14786" t="s">
        <v>5579</v>
      </c>
      <c r="B14786" s="100" t="s">
        <v>15319</v>
      </c>
      <c r="C14786" s="99" t="s">
        <v>15285</v>
      </c>
      <c r="D14786" s="124">
        <v>39140</v>
      </c>
      <c r="E14786" s="157" t="e">
        <f>VLOOKUP(D14786,'SOAT LIQ'!$A$87:$C$3416,3,FALSE)</f>
        <v>#N/A</v>
      </c>
      <c r="F14786" t="s">
        <v>21631</v>
      </c>
    </row>
    <row r="14787" spans="1:6" x14ac:dyDescent="0.25">
      <c r="A14787" t="s">
        <v>4229</v>
      </c>
      <c r="B14787" s="100" t="s">
        <v>15319</v>
      </c>
      <c r="C14787" s="99" t="s">
        <v>15285</v>
      </c>
      <c r="D14787" s="124">
        <v>39140</v>
      </c>
      <c r="E14787" s="157" t="e">
        <f>VLOOKUP(D14787,'SOAT LIQ'!$A$87:$C$3416,3,FALSE)</f>
        <v>#N/A</v>
      </c>
      <c r="F14787" t="s">
        <v>21631</v>
      </c>
    </row>
    <row r="14788" spans="1:6" x14ac:dyDescent="0.25">
      <c r="A14788" t="s">
        <v>5580</v>
      </c>
      <c r="B14788" s="100" t="s">
        <v>15319</v>
      </c>
      <c r="C14788" s="99" t="s">
        <v>15285</v>
      </c>
      <c r="D14788" s="124">
        <v>39140</v>
      </c>
      <c r="E14788" s="157" t="e">
        <f>VLOOKUP(D14788,'SOAT LIQ'!$A$87:$C$3416,3,FALSE)</f>
        <v>#N/A</v>
      </c>
      <c r="F14788" t="s">
        <v>21631</v>
      </c>
    </row>
    <row r="14789" spans="1:6" x14ac:dyDescent="0.25">
      <c r="A14789" t="s">
        <v>8478</v>
      </c>
      <c r="B14789" s="100" t="s">
        <v>15319</v>
      </c>
      <c r="C14789" s="99" t="s">
        <v>15285</v>
      </c>
      <c r="D14789" s="124">
        <v>39140</v>
      </c>
      <c r="E14789" s="157" t="e">
        <f>VLOOKUP(D14789,'SOAT LIQ'!$A$87:$C$3416,3,FALSE)</f>
        <v>#N/A</v>
      </c>
      <c r="F14789" t="s">
        <v>21631</v>
      </c>
    </row>
    <row r="14790" spans="1:6" x14ac:dyDescent="0.25">
      <c r="A14790" t="s">
        <v>8471</v>
      </c>
      <c r="B14790" s="100" t="s">
        <v>15319</v>
      </c>
      <c r="C14790" s="99" t="s">
        <v>15285</v>
      </c>
      <c r="D14790" s="124">
        <v>39140</v>
      </c>
      <c r="E14790" s="157" t="e">
        <f>VLOOKUP(D14790,'SOAT LIQ'!$A$87:$C$3416,3,FALSE)</f>
        <v>#N/A</v>
      </c>
      <c r="F14790" t="s">
        <v>21631</v>
      </c>
    </row>
    <row r="14791" spans="1:6" x14ac:dyDescent="0.25">
      <c r="A14791" t="s">
        <v>8470</v>
      </c>
      <c r="B14791" s="100" t="s">
        <v>15319</v>
      </c>
      <c r="C14791" s="99" t="s">
        <v>15285</v>
      </c>
      <c r="D14791" s="124">
        <v>39140</v>
      </c>
      <c r="E14791" s="157" t="e">
        <f>VLOOKUP(D14791,'SOAT LIQ'!$A$87:$C$3416,3,FALSE)</f>
        <v>#N/A</v>
      </c>
      <c r="F14791" t="s">
        <v>21631</v>
      </c>
    </row>
    <row r="14792" spans="1:6" x14ac:dyDescent="0.25">
      <c r="A14792" t="s">
        <v>8472</v>
      </c>
      <c r="B14792" s="100" t="s">
        <v>15319</v>
      </c>
      <c r="C14792" s="99" t="s">
        <v>15285</v>
      </c>
      <c r="D14792" s="124">
        <v>39140</v>
      </c>
      <c r="E14792" s="157" t="e">
        <f>VLOOKUP(D14792,'SOAT LIQ'!$A$87:$C$3416,3,FALSE)</f>
        <v>#N/A</v>
      </c>
      <c r="F14792" t="s">
        <v>21631</v>
      </c>
    </row>
    <row r="14793" spans="1:6" x14ac:dyDescent="0.25">
      <c r="A14793" t="s">
        <v>5922</v>
      </c>
      <c r="B14793" s="100" t="s">
        <v>15320</v>
      </c>
      <c r="C14793" s="99" t="s">
        <v>15285</v>
      </c>
      <c r="D14793" s="124">
        <v>39140</v>
      </c>
      <c r="E14793" s="157" t="e">
        <f>VLOOKUP(D14793,'SOAT LIQ'!$A$87:$C$3416,3,FALSE)</f>
        <v>#N/A</v>
      </c>
      <c r="F14793" t="s">
        <v>21631</v>
      </c>
    </row>
    <row r="14794" spans="1:6" x14ac:dyDescent="0.25">
      <c r="A14794" t="s">
        <v>6183</v>
      </c>
      <c r="B14794" s="100" t="s">
        <v>15320</v>
      </c>
      <c r="C14794" s="99" t="s">
        <v>15285</v>
      </c>
      <c r="D14794" s="124">
        <v>39140</v>
      </c>
      <c r="E14794" s="157" t="e">
        <f>VLOOKUP(D14794,'SOAT LIQ'!$A$87:$C$3416,3,FALSE)</f>
        <v>#N/A</v>
      </c>
      <c r="F14794" t="s">
        <v>21631</v>
      </c>
    </row>
    <row r="14795" spans="1:6" x14ac:dyDescent="0.25">
      <c r="A14795" t="s">
        <v>5576</v>
      </c>
      <c r="B14795" s="100" t="s">
        <v>15320</v>
      </c>
      <c r="C14795" s="99" t="s">
        <v>15285</v>
      </c>
      <c r="D14795" s="124">
        <v>39140</v>
      </c>
      <c r="E14795" s="157" t="e">
        <f>VLOOKUP(D14795,'SOAT LIQ'!$A$87:$C$3416,3,FALSE)</f>
        <v>#N/A</v>
      </c>
      <c r="F14795" t="s">
        <v>21631</v>
      </c>
    </row>
    <row r="14796" spans="1:6" x14ac:dyDescent="0.25">
      <c r="A14796" t="s">
        <v>5577</v>
      </c>
      <c r="B14796" s="100" t="s">
        <v>15320</v>
      </c>
      <c r="C14796" s="99" t="s">
        <v>15285</v>
      </c>
      <c r="D14796" s="124">
        <v>39140</v>
      </c>
      <c r="E14796" s="157" t="e">
        <f>VLOOKUP(D14796,'SOAT LIQ'!$A$87:$C$3416,3,FALSE)</f>
        <v>#N/A</v>
      </c>
      <c r="F14796" t="s">
        <v>21631</v>
      </c>
    </row>
    <row r="14797" spans="1:6" x14ac:dyDescent="0.25">
      <c r="A14797" t="s">
        <v>5578</v>
      </c>
      <c r="B14797" s="100" t="s">
        <v>15320</v>
      </c>
      <c r="C14797" s="99" t="s">
        <v>15285</v>
      </c>
      <c r="D14797" s="124">
        <v>39140</v>
      </c>
      <c r="E14797" s="157" t="e">
        <f>VLOOKUP(D14797,'SOAT LIQ'!$A$87:$C$3416,3,FALSE)</f>
        <v>#N/A</v>
      </c>
      <c r="F14797" t="s">
        <v>21631</v>
      </c>
    </row>
    <row r="14798" spans="1:6" x14ac:dyDescent="0.25">
      <c r="A14798" t="s">
        <v>5579</v>
      </c>
      <c r="B14798" s="100" t="s">
        <v>15320</v>
      </c>
      <c r="C14798" s="99" t="s">
        <v>15285</v>
      </c>
      <c r="D14798" s="124">
        <v>39140</v>
      </c>
      <c r="E14798" s="157" t="e">
        <f>VLOOKUP(D14798,'SOAT LIQ'!$A$87:$C$3416,3,FALSE)</f>
        <v>#N/A</v>
      </c>
      <c r="F14798" t="s">
        <v>21631</v>
      </c>
    </row>
    <row r="14799" spans="1:6" x14ac:dyDescent="0.25">
      <c r="A14799" t="s">
        <v>4229</v>
      </c>
      <c r="B14799" s="100" t="s">
        <v>15320</v>
      </c>
      <c r="C14799" s="99" t="s">
        <v>15285</v>
      </c>
      <c r="D14799" s="124">
        <v>39140</v>
      </c>
      <c r="E14799" s="157" t="e">
        <f>VLOOKUP(D14799,'SOAT LIQ'!$A$87:$C$3416,3,FALSE)</f>
        <v>#N/A</v>
      </c>
      <c r="F14799" t="s">
        <v>21631</v>
      </c>
    </row>
    <row r="14800" spans="1:6" x14ac:dyDescent="0.25">
      <c r="A14800" t="s">
        <v>5580</v>
      </c>
      <c r="B14800" s="100" t="s">
        <v>15320</v>
      </c>
      <c r="C14800" s="99" t="s">
        <v>15285</v>
      </c>
      <c r="D14800" s="124">
        <v>39140</v>
      </c>
      <c r="E14800" s="157" t="e">
        <f>VLOOKUP(D14800,'SOAT LIQ'!$A$87:$C$3416,3,FALSE)</f>
        <v>#N/A</v>
      </c>
      <c r="F14800" t="s">
        <v>21631</v>
      </c>
    </row>
    <row r="14801" spans="1:6" x14ac:dyDescent="0.25">
      <c r="A14801" t="s">
        <v>8478</v>
      </c>
      <c r="B14801" s="100" t="s">
        <v>15320</v>
      </c>
      <c r="C14801" s="99" t="s">
        <v>15285</v>
      </c>
      <c r="D14801" s="124">
        <v>39140</v>
      </c>
      <c r="E14801" s="157" t="e">
        <f>VLOOKUP(D14801,'SOAT LIQ'!$A$87:$C$3416,3,FALSE)</f>
        <v>#N/A</v>
      </c>
      <c r="F14801" t="s">
        <v>21631</v>
      </c>
    </row>
    <row r="14802" spans="1:6" x14ac:dyDescent="0.25">
      <c r="A14802" t="s">
        <v>8471</v>
      </c>
      <c r="B14802" s="100" t="s">
        <v>15320</v>
      </c>
      <c r="C14802" s="99" t="s">
        <v>15285</v>
      </c>
      <c r="D14802" s="124">
        <v>39140</v>
      </c>
      <c r="E14802" s="157" t="e">
        <f>VLOOKUP(D14802,'SOAT LIQ'!$A$87:$C$3416,3,FALSE)</f>
        <v>#N/A</v>
      </c>
      <c r="F14802" t="s">
        <v>21631</v>
      </c>
    </row>
    <row r="14803" spans="1:6" x14ac:dyDescent="0.25">
      <c r="A14803" t="s">
        <v>8470</v>
      </c>
      <c r="B14803" s="100" t="s">
        <v>15320</v>
      </c>
      <c r="C14803" s="99" t="s">
        <v>15285</v>
      </c>
      <c r="D14803" s="124">
        <v>39140</v>
      </c>
      <c r="E14803" s="157" t="e">
        <f>VLOOKUP(D14803,'SOAT LIQ'!$A$87:$C$3416,3,FALSE)</f>
        <v>#N/A</v>
      </c>
      <c r="F14803" t="s">
        <v>21631</v>
      </c>
    </row>
    <row r="14804" spans="1:6" x14ac:dyDescent="0.25">
      <c r="A14804" t="s">
        <v>8472</v>
      </c>
      <c r="B14804" s="100" t="s">
        <v>15320</v>
      </c>
      <c r="C14804" s="99" t="s">
        <v>15285</v>
      </c>
      <c r="D14804" s="124">
        <v>39140</v>
      </c>
      <c r="E14804" s="157" t="e">
        <f>VLOOKUP(D14804,'SOAT LIQ'!$A$87:$C$3416,3,FALSE)</f>
        <v>#N/A</v>
      </c>
      <c r="F14804" t="s">
        <v>21631</v>
      </c>
    </row>
    <row r="14805" spans="1:6" x14ac:dyDescent="0.25">
      <c r="A14805" t="s">
        <v>5750</v>
      </c>
      <c r="B14805" s="100" t="s">
        <v>15321</v>
      </c>
      <c r="C14805" s="99" t="s">
        <v>15285</v>
      </c>
      <c r="D14805" s="124">
        <v>39140</v>
      </c>
      <c r="E14805" s="157" t="e">
        <f>VLOOKUP(D14805,'SOAT LIQ'!$A$87:$C$3416,3,FALSE)</f>
        <v>#N/A</v>
      </c>
      <c r="F14805" t="s">
        <v>21631</v>
      </c>
    </row>
    <row r="14806" spans="1:6" x14ac:dyDescent="0.25">
      <c r="A14806" t="s">
        <v>8476</v>
      </c>
      <c r="B14806" s="100" t="s">
        <v>15321</v>
      </c>
      <c r="C14806" s="99" t="s">
        <v>15285</v>
      </c>
      <c r="D14806" s="124">
        <v>39140</v>
      </c>
      <c r="E14806" s="157" t="e">
        <f>VLOOKUP(D14806,'SOAT LIQ'!$A$87:$C$3416,3,FALSE)</f>
        <v>#N/A</v>
      </c>
      <c r="F14806" t="s">
        <v>21631</v>
      </c>
    </row>
    <row r="14807" spans="1:6" x14ac:dyDescent="0.25">
      <c r="A14807" t="s">
        <v>8477</v>
      </c>
      <c r="B14807" s="100" t="s">
        <v>15321</v>
      </c>
      <c r="C14807" s="99" t="s">
        <v>15285</v>
      </c>
      <c r="D14807" s="124">
        <v>39140</v>
      </c>
      <c r="E14807" s="157" t="e">
        <f>VLOOKUP(D14807,'SOAT LIQ'!$A$87:$C$3416,3,FALSE)</f>
        <v>#N/A</v>
      </c>
      <c r="F14807" t="s">
        <v>21631</v>
      </c>
    </row>
    <row r="14808" spans="1:6" x14ac:dyDescent="0.25">
      <c r="A14808" t="s">
        <v>8493</v>
      </c>
      <c r="B14808" s="100" t="s">
        <v>15321</v>
      </c>
      <c r="C14808" s="99" t="s">
        <v>15285</v>
      </c>
      <c r="D14808" s="124">
        <v>39140</v>
      </c>
      <c r="E14808" s="157" t="e">
        <f>VLOOKUP(D14808,'SOAT LIQ'!$A$87:$C$3416,3,FALSE)</f>
        <v>#N/A</v>
      </c>
      <c r="F14808" t="s">
        <v>21631</v>
      </c>
    </row>
    <row r="14809" spans="1:6" x14ac:dyDescent="0.25">
      <c r="A14809" t="s">
        <v>5750</v>
      </c>
      <c r="B14809" s="100" t="s">
        <v>15321</v>
      </c>
      <c r="C14809" s="99" t="s">
        <v>15285</v>
      </c>
      <c r="D14809" s="124">
        <v>39140</v>
      </c>
      <c r="E14809" s="157" t="e">
        <f>VLOOKUP(D14809,'SOAT LIQ'!$A$87:$C$3416,3,FALSE)</f>
        <v>#N/A</v>
      </c>
      <c r="F14809" t="s">
        <v>21631</v>
      </c>
    </row>
    <row r="14810" spans="1:6" x14ac:dyDescent="0.25">
      <c r="A14810" t="s">
        <v>5576</v>
      </c>
      <c r="B14810" s="100" t="s">
        <v>15321</v>
      </c>
      <c r="C14810" s="99" t="s">
        <v>15285</v>
      </c>
      <c r="D14810" s="124">
        <v>39140</v>
      </c>
      <c r="E14810" s="157" t="e">
        <f>VLOOKUP(D14810,'SOAT LIQ'!$A$87:$C$3416,3,FALSE)</f>
        <v>#N/A</v>
      </c>
      <c r="F14810" t="s">
        <v>21631</v>
      </c>
    </row>
    <row r="14811" spans="1:6" x14ac:dyDescent="0.25">
      <c r="A14811" t="s">
        <v>5578</v>
      </c>
      <c r="B14811" s="100" t="s">
        <v>15321</v>
      </c>
      <c r="C14811" s="99" t="s">
        <v>15285</v>
      </c>
      <c r="D14811" s="124">
        <v>39140</v>
      </c>
      <c r="E14811" s="157" t="e">
        <f>VLOOKUP(D14811,'SOAT LIQ'!$A$87:$C$3416,3,FALSE)</f>
        <v>#N/A</v>
      </c>
      <c r="F14811" t="s">
        <v>21631</v>
      </c>
    </row>
    <row r="14812" spans="1:6" x14ac:dyDescent="0.25">
      <c r="A14812" t="s">
        <v>4229</v>
      </c>
      <c r="B14812" s="100" t="s">
        <v>15321</v>
      </c>
      <c r="C14812" s="99" t="s">
        <v>15285</v>
      </c>
      <c r="D14812" s="124">
        <v>39140</v>
      </c>
      <c r="E14812" s="157" t="e">
        <f>VLOOKUP(D14812,'SOAT LIQ'!$A$87:$C$3416,3,FALSE)</f>
        <v>#N/A</v>
      </c>
      <c r="F14812" t="s">
        <v>21631</v>
      </c>
    </row>
    <row r="14813" spans="1:6" x14ac:dyDescent="0.25">
      <c r="A14813" t="s">
        <v>8470</v>
      </c>
      <c r="B14813" s="100" t="s">
        <v>15321</v>
      </c>
      <c r="C14813" s="99" t="s">
        <v>15285</v>
      </c>
      <c r="D14813" s="124">
        <v>39140</v>
      </c>
      <c r="E14813" s="157" t="e">
        <f>VLOOKUP(D14813,'SOAT LIQ'!$A$87:$C$3416,3,FALSE)</f>
        <v>#N/A</v>
      </c>
      <c r="F14813" t="s">
        <v>21631</v>
      </c>
    </row>
    <row r="14814" spans="1:6" x14ac:dyDescent="0.25">
      <c r="A14814" t="s">
        <v>5773</v>
      </c>
      <c r="B14814" s="100" t="s">
        <v>15322</v>
      </c>
      <c r="C14814" s="99" t="s">
        <v>15285</v>
      </c>
      <c r="D14814" s="124">
        <v>39140</v>
      </c>
      <c r="E14814" s="157" t="e">
        <f>VLOOKUP(D14814,'SOAT LIQ'!$A$87:$C$3416,3,FALSE)</f>
        <v>#N/A</v>
      </c>
      <c r="F14814" t="s">
        <v>21631</v>
      </c>
    </row>
    <row r="14815" spans="1:6" x14ac:dyDescent="0.25">
      <c r="A14815" t="s">
        <v>5773</v>
      </c>
      <c r="B14815" s="100" t="s">
        <v>15322</v>
      </c>
      <c r="C14815" s="99" t="s">
        <v>15285</v>
      </c>
      <c r="D14815" s="124">
        <v>39140</v>
      </c>
      <c r="E14815" s="157" t="e">
        <f>VLOOKUP(D14815,'SOAT LIQ'!$A$87:$C$3416,3,FALSE)</f>
        <v>#N/A</v>
      </c>
      <c r="F14815" t="s">
        <v>21631</v>
      </c>
    </row>
    <row r="14816" spans="1:6" x14ac:dyDescent="0.25">
      <c r="A14816" t="s">
        <v>6183</v>
      </c>
      <c r="B14816" s="100" t="s">
        <v>15322</v>
      </c>
      <c r="C14816" s="99" t="s">
        <v>15285</v>
      </c>
      <c r="D14816" s="124">
        <v>39140</v>
      </c>
      <c r="E14816" s="157" t="e">
        <f>VLOOKUP(D14816,'SOAT LIQ'!$A$87:$C$3416,3,FALSE)</f>
        <v>#N/A</v>
      </c>
      <c r="F14816" t="s">
        <v>21631</v>
      </c>
    </row>
    <row r="14817" spans="1:6" x14ac:dyDescent="0.25">
      <c r="A14817" t="s">
        <v>5576</v>
      </c>
      <c r="B14817" s="100" t="s">
        <v>15322</v>
      </c>
      <c r="C14817" s="99" t="s">
        <v>15285</v>
      </c>
      <c r="D14817" s="124">
        <v>39140</v>
      </c>
      <c r="E14817" s="157" t="e">
        <f>VLOOKUP(D14817,'SOAT LIQ'!$A$87:$C$3416,3,FALSE)</f>
        <v>#N/A</v>
      </c>
      <c r="F14817" t="s">
        <v>21631</v>
      </c>
    </row>
    <row r="14818" spans="1:6" x14ac:dyDescent="0.25">
      <c r="A14818" t="s">
        <v>5577</v>
      </c>
      <c r="B14818" s="100" t="s">
        <v>15322</v>
      </c>
      <c r="C14818" s="99" t="s">
        <v>15285</v>
      </c>
      <c r="D14818" s="124">
        <v>39140</v>
      </c>
      <c r="E14818" s="157" t="e">
        <f>VLOOKUP(D14818,'SOAT LIQ'!$A$87:$C$3416,3,FALSE)</f>
        <v>#N/A</v>
      </c>
      <c r="F14818" t="s">
        <v>21631</v>
      </c>
    </row>
    <row r="14819" spans="1:6" x14ac:dyDescent="0.25">
      <c r="A14819" t="s">
        <v>5578</v>
      </c>
      <c r="B14819" s="100" t="s">
        <v>15322</v>
      </c>
      <c r="C14819" s="99" t="s">
        <v>15285</v>
      </c>
      <c r="D14819" s="124">
        <v>39140</v>
      </c>
      <c r="E14819" s="157" t="e">
        <f>VLOOKUP(D14819,'SOAT LIQ'!$A$87:$C$3416,3,FALSE)</f>
        <v>#N/A</v>
      </c>
      <c r="F14819" t="s">
        <v>21631</v>
      </c>
    </row>
    <row r="14820" spans="1:6" x14ac:dyDescent="0.25">
      <c r="A14820" t="s">
        <v>5579</v>
      </c>
      <c r="B14820" s="100" t="s">
        <v>15322</v>
      </c>
      <c r="C14820" s="99" t="s">
        <v>15285</v>
      </c>
      <c r="D14820" s="124">
        <v>39140</v>
      </c>
      <c r="E14820" s="157" t="e">
        <f>VLOOKUP(D14820,'SOAT LIQ'!$A$87:$C$3416,3,FALSE)</f>
        <v>#N/A</v>
      </c>
      <c r="F14820" t="s">
        <v>21631</v>
      </c>
    </row>
    <row r="14821" spans="1:6" x14ac:dyDescent="0.25">
      <c r="A14821" t="s">
        <v>4229</v>
      </c>
      <c r="B14821" s="100" t="s">
        <v>15322</v>
      </c>
      <c r="C14821" s="99" t="s">
        <v>15285</v>
      </c>
      <c r="D14821" s="124">
        <v>39140</v>
      </c>
      <c r="E14821" s="157" t="e">
        <f>VLOOKUP(D14821,'SOAT LIQ'!$A$87:$C$3416,3,FALSE)</f>
        <v>#N/A</v>
      </c>
      <c r="F14821" t="s">
        <v>21631</v>
      </c>
    </row>
    <row r="14822" spans="1:6" x14ac:dyDescent="0.25">
      <c r="A14822" t="s">
        <v>5580</v>
      </c>
      <c r="B14822" s="100" t="s">
        <v>15322</v>
      </c>
      <c r="C14822" s="99" t="s">
        <v>15285</v>
      </c>
      <c r="D14822" s="124">
        <v>39140</v>
      </c>
      <c r="E14822" s="157" t="e">
        <f>VLOOKUP(D14822,'SOAT LIQ'!$A$87:$C$3416,3,FALSE)</f>
        <v>#N/A</v>
      </c>
      <c r="F14822" t="s">
        <v>21631</v>
      </c>
    </row>
    <row r="14823" spans="1:6" x14ac:dyDescent="0.25">
      <c r="A14823" t="s">
        <v>8478</v>
      </c>
      <c r="B14823" s="100" t="s">
        <v>15322</v>
      </c>
      <c r="C14823" s="99" t="s">
        <v>15285</v>
      </c>
      <c r="D14823" s="124">
        <v>39140</v>
      </c>
      <c r="E14823" s="157" t="e">
        <f>VLOOKUP(D14823,'SOAT LIQ'!$A$87:$C$3416,3,FALSE)</f>
        <v>#N/A</v>
      </c>
      <c r="F14823" t="s">
        <v>21631</v>
      </c>
    </row>
    <row r="14824" spans="1:6" x14ac:dyDescent="0.25">
      <c r="A14824" t="s">
        <v>8471</v>
      </c>
      <c r="B14824" s="100" t="s">
        <v>15322</v>
      </c>
      <c r="C14824" s="99" t="s">
        <v>15285</v>
      </c>
      <c r="D14824" s="124">
        <v>39140</v>
      </c>
      <c r="E14824" s="157" t="e">
        <f>VLOOKUP(D14824,'SOAT LIQ'!$A$87:$C$3416,3,FALSE)</f>
        <v>#N/A</v>
      </c>
      <c r="F14824" t="s">
        <v>21631</v>
      </c>
    </row>
    <row r="14825" spans="1:6" x14ac:dyDescent="0.25">
      <c r="A14825" t="s">
        <v>8470</v>
      </c>
      <c r="B14825" s="100" t="s">
        <v>15322</v>
      </c>
      <c r="C14825" s="99" t="s">
        <v>15285</v>
      </c>
      <c r="D14825" s="124">
        <v>39140</v>
      </c>
      <c r="E14825" s="157" t="e">
        <f>VLOOKUP(D14825,'SOAT LIQ'!$A$87:$C$3416,3,FALSE)</f>
        <v>#N/A</v>
      </c>
      <c r="F14825" t="s">
        <v>21631</v>
      </c>
    </row>
    <row r="14826" spans="1:6" x14ac:dyDescent="0.25">
      <c r="A14826" t="s">
        <v>8472</v>
      </c>
      <c r="B14826" s="100" t="s">
        <v>15322</v>
      </c>
      <c r="C14826" s="99" t="s">
        <v>15285</v>
      </c>
      <c r="D14826" s="124">
        <v>39140</v>
      </c>
      <c r="E14826" s="157" t="e">
        <f>VLOOKUP(D14826,'SOAT LIQ'!$A$87:$C$3416,3,FALSE)</f>
        <v>#N/A</v>
      </c>
      <c r="F14826" t="s">
        <v>21631</v>
      </c>
    </row>
    <row r="14827" spans="1:6" x14ac:dyDescent="0.25">
      <c r="A14827" t="s">
        <v>8411</v>
      </c>
      <c r="B14827" s="100" t="s">
        <v>15323</v>
      </c>
      <c r="C14827" s="99" t="s">
        <v>15285</v>
      </c>
      <c r="D14827" s="124">
        <v>39140</v>
      </c>
      <c r="E14827" s="157" t="e">
        <f>VLOOKUP(D14827,'SOAT LIQ'!$A$87:$C$3416,3,FALSE)</f>
        <v>#N/A</v>
      </c>
      <c r="F14827" t="s">
        <v>21631</v>
      </c>
    </row>
    <row r="14828" spans="1:6" x14ac:dyDescent="0.25">
      <c r="A14828" t="s">
        <v>5796</v>
      </c>
      <c r="B14828" s="100" t="s">
        <v>15323</v>
      </c>
      <c r="C14828" s="99" t="s">
        <v>15285</v>
      </c>
      <c r="D14828" s="124">
        <v>39140</v>
      </c>
      <c r="E14828" s="157" t="e">
        <f>VLOOKUP(D14828,'SOAT LIQ'!$A$87:$C$3416,3,FALSE)</f>
        <v>#N/A</v>
      </c>
      <c r="F14828" t="s">
        <v>21631</v>
      </c>
    </row>
    <row r="14829" spans="1:6" x14ac:dyDescent="0.25">
      <c r="A14829" t="s">
        <v>6183</v>
      </c>
      <c r="B14829" s="100" t="s">
        <v>15323</v>
      </c>
      <c r="C14829" s="99" t="s">
        <v>15285</v>
      </c>
      <c r="D14829" s="124">
        <v>39140</v>
      </c>
      <c r="E14829" s="157" t="e">
        <f>VLOOKUP(D14829,'SOAT LIQ'!$A$87:$C$3416,3,FALSE)</f>
        <v>#N/A</v>
      </c>
      <c r="F14829" t="s">
        <v>21631</v>
      </c>
    </row>
    <row r="14830" spans="1:6" x14ac:dyDescent="0.25">
      <c r="A14830" t="s">
        <v>5576</v>
      </c>
      <c r="B14830" s="100" t="s">
        <v>15323</v>
      </c>
      <c r="C14830" s="99" t="s">
        <v>15285</v>
      </c>
      <c r="D14830" s="124">
        <v>39140</v>
      </c>
      <c r="E14830" s="157" t="e">
        <f>VLOOKUP(D14830,'SOAT LIQ'!$A$87:$C$3416,3,FALSE)</f>
        <v>#N/A</v>
      </c>
      <c r="F14830" t="s">
        <v>21631</v>
      </c>
    </row>
    <row r="14831" spans="1:6" x14ac:dyDescent="0.25">
      <c r="A14831" t="s">
        <v>5577</v>
      </c>
      <c r="B14831" s="100" t="s">
        <v>15323</v>
      </c>
      <c r="C14831" s="99" t="s">
        <v>15285</v>
      </c>
      <c r="D14831" s="124">
        <v>39140</v>
      </c>
      <c r="E14831" s="157" t="e">
        <f>VLOOKUP(D14831,'SOAT LIQ'!$A$87:$C$3416,3,FALSE)</f>
        <v>#N/A</v>
      </c>
      <c r="F14831" t="s">
        <v>21631</v>
      </c>
    </row>
    <row r="14832" spans="1:6" x14ac:dyDescent="0.25">
      <c r="A14832" t="s">
        <v>5578</v>
      </c>
      <c r="B14832" s="100" t="s">
        <v>15323</v>
      </c>
      <c r="C14832" s="99" t="s">
        <v>15285</v>
      </c>
      <c r="D14832" s="124">
        <v>39140</v>
      </c>
      <c r="E14832" s="157" t="e">
        <f>VLOOKUP(D14832,'SOAT LIQ'!$A$87:$C$3416,3,FALSE)</f>
        <v>#N/A</v>
      </c>
      <c r="F14832" t="s">
        <v>21631</v>
      </c>
    </row>
    <row r="14833" spans="1:6" x14ac:dyDescent="0.25">
      <c r="A14833" t="s">
        <v>5579</v>
      </c>
      <c r="B14833" s="100" t="s">
        <v>15323</v>
      </c>
      <c r="C14833" s="99" t="s">
        <v>15285</v>
      </c>
      <c r="D14833" s="124">
        <v>39140</v>
      </c>
      <c r="E14833" s="157" t="e">
        <f>VLOOKUP(D14833,'SOAT LIQ'!$A$87:$C$3416,3,FALSE)</f>
        <v>#N/A</v>
      </c>
      <c r="F14833" t="s">
        <v>21631</v>
      </c>
    </row>
    <row r="14834" spans="1:6" x14ac:dyDescent="0.25">
      <c r="A14834" t="s">
        <v>4229</v>
      </c>
      <c r="B14834" s="100" t="s">
        <v>15323</v>
      </c>
      <c r="C14834" s="99" t="s">
        <v>15285</v>
      </c>
      <c r="D14834" s="124">
        <v>39140</v>
      </c>
      <c r="E14834" s="157" t="e">
        <f>VLOOKUP(D14834,'SOAT LIQ'!$A$87:$C$3416,3,FALSE)</f>
        <v>#N/A</v>
      </c>
      <c r="F14834" t="s">
        <v>21631</v>
      </c>
    </row>
    <row r="14835" spans="1:6" x14ac:dyDescent="0.25">
      <c r="A14835" t="s">
        <v>5580</v>
      </c>
      <c r="B14835" s="100" t="s">
        <v>15323</v>
      </c>
      <c r="C14835" s="99" t="s">
        <v>15285</v>
      </c>
      <c r="D14835" s="124">
        <v>39140</v>
      </c>
      <c r="E14835" s="157" t="e">
        <f>VLOOKUP(D14835,'SOAT LIQ'!$A$87:$C$3416,3,FALSE)</f>
        <v>#N/A</v>
      </c>
      <c r="F14835" t="s">
        <v>21631</v>
      </c>
    </row>
    <row r="14836" spans="1:6" x14ac:dyDescent="0.25">
      <c r="A14836" t="s">
        <v>8478</v>
      </c>
      <c r="B14836" s="100" t="s">
        <v>15323</v>
      </c>
      <c r="C14836" s="99" t="s">
        <v>15285</v>
      </c>
      <c r="D14836" s="124">
        <v>39140</v>
      </c>
      <c r="E14836" s="157" t="e">
        <f>VLOOKUP(D14836,'SOAT LIQ'!$A$87:$C$3416,3,FALSE)</f>
        <v>#N/A</v>
      </c>
      <c r="F14836" t="s">
        <v>21631</v>
      </c>
    </row>
    <row r="14837" spans="1:6" x14ac:dyDescent="0.25">
      <c r="A14837" t="s">
        <v>8471</v>
      </c>
      <c r="B14837" s="100" t="s">
        <v>15323</v>
      </c>
      <c r="C14837" s="99" t="s">
        <v>15285</v>
      </c>
      <c r="D14837" s="124">
        <v>39140</v>
      </c>
      <c r="E14837" s="157" t="e">
        <f>VLOOKUP(D14837,'SOAT LIQ'!$A$87:$C$3416,3,FALSE)</f>
        <v>#N/A</v>
      </c>
      <c r="F14837" t="s">
        <v>21631</v>
      </c>
    </row>
    <row r="14838" spans="1:6" x14ac:dyDescent="0.25">
      <c r="A14838" t="s">
        <v>8470</v>
      </c>
      <c r="B14838" s="100" t="s">
        <v>15323</v>
      </c>
      <c r="C14838" s="99" t="s">
        <v>15285</v>
      </c>
      <c r="D14838" s="124">
        <v>39140</v>
      </c>
      <c r="E14838" s="157" t="e">
        <f>VLOOKUP(D14838,'SOAT LIQ'!$A$87:$C$3416,3,FALSE)</f>
        <v>#N/A</v>
      </c>
      <c r="F14838" t="s">
        <v>21631</v>
      </c>
    </row>
    <row r="14839" spans="1:6" x14ac:dyDescent="0.25">
      <c r="A14839" t="s">
        <v>8472</v>
      </c>
      <c r="B14839" s="100" t="s">
        <v>15323</v>
      </c>
      <c r="C14839" s="99" t="s">
        <v>15285</v>
      </c>
      <c r="D14839" s="124">
        <v>39140</v>
      </c>
      <c r="E14839" s="157" t="e">
        <f>VLOOKUP(D14839,'SOAT LIQ'!$A$87:$C$3416,3,FALSE)</f>
        <v>#N/A</v>
      </c>
      <c r="F14839" t="s">
        <v>21631</v>
      </c>
    </row>
    <row r="14840" spans="1:6" x14ac:dyDescent="0.25">
      <c r="A14840" t="s">
        <v>9312</v>
      </c>
      <c r="B14840" s="100" t="s">
        <v>15324</v>
      </c>
      <c r="C14840" s="99" t="s">
        <v>15285</v>
      </c>
      <c r="D14840" s="124">
        <v>39140</v>
      </c>
      <c r="E14840" s="157" t="e">
        <f>VLOOKUP(D14840,'SOAT LIQ'!$A$87:$C$3416,3,FALSE)</f>
        <v>#N/A</v>
      </c>
      <c r="F14840" t="s">
        <v>21631</v>
      </c>
    </row>
    <row r="14841" spans="1:6" x14ac:dyDescent="0.25">
      <c r="A14841" t="s">
        <v>6183</v>
      </c>
      <c r="B14841" s="100" t="s">
        <v>15324</v>
      </c>
      <c r="C14841" s="99" t="s">
        <v>15285</v>
      </c>
      <c r="D14841" s="124">
        <v>39140</v>
      </c>
      <c r="E14841" s="157" t="e">
        <f>VLOOKUP(D14841,'SOAT LIQ'!$A$87:$C$3416,3,FALSE)</f>
        <v>#N/A</v>
      </c>
      <c r="F14841" t="s">
        <v>21631</v>
      </c>
    </row>
    <row r="14842" spans="1:6" x14ac:dyDescent="0.25">
      <c r="A14842" t="s">
        <v>5577</v>
      </c>
      <c r="B14842" s="100" t="s">
        <v>15324</v>
      </c>
      <c r="C14842" s="99" t="s">
        <v>15285</v>
      </c>
      <c r="D14842" s="124">
        <v>39140</v>
      </c>
      <c r="E14842" s="157" t="e">
        <f>VLOOKUP(D14842,'SOAT LIQ'!$A$87:$C$3416,3,FALSE)</f>
        <v>#N/A</v>
      </c>
      <c r="F14842" t="s">
        <v>21631</v>
      </c>
    </row>
    <row r="14843" spans="1:6" x14ac:dyDescent="0.25">
      <c r="A14843" t="s">
        <v>5579</v>
      </c>
      <c r="B14843" s="100" t="s">
        <v>15324</v>
      </c>
      <c r="C14843" s="99" t="s">
        <v>15285</v>
      </c>
      <c r="D14843" s="124">
        <v>39140</v>
      </c>
      <c r="E14843" s="157" t="e">
        <f>VLOOKUP(D14843,'SOAT LIQ'!$A$87:$C$3416,3,FALSE)</f>
        <v>#N/A</v>
      </c>
      <c r="F14843" t="s">
        <v>21631</v>
      </c>
    </row>
    <row r="14844" spans="1:6" x14ac:dyDescent="0.25">
      <c r="A14844" t="s">
        <v>5580</v>
      </c>
      <c r="B14844" s="100" t="s">
        <v>15324</v>
      </c>
      <c r="C14844" s="99" t="s">
        <v>15285</v>
      </c>
      <c r="D14844" s="124">
        <v>39140</v>
      </c>
      <c r="E14844" s="157" t="e">
        <f>VLOOKUP(D14844,'SOAT LIQ'!$A$87:$C$3416,3,FALSE)</f>
        <v>#N/A</v>
      </c>
      <c r="F14844" t="s">
        <v>21631</v>
      </c>
    </row>
    <row r="14845" spans="1:6" x14ac:dyDescent="0.25">
      <c r="A14845" t="s">
        <v>8478</v>
      </c>
      <c r="B14845" s="100" t="s">
        <v>15324</v>
      </c>
      <c r="C14845" s="99" t="s">
        <v>15285</v>
      </c>
      <c r="D14845" s="124">
        <v>39140</v>
      </c>
      <c r="E14845" s="157" t="e">
        <f>VLOOKUP(D14845,'SOAT LIQ'!$A$87:$C$3416,3,FALSE)</f>
        <v>#N/A</v>
      </c>
      <c r="F14845" t="s">
        <v>21631</v>
      </c>
    </row>
    <row r="14846" spans="1:6" x14ac:dyDescent="0.25">
      <c r="A14846" t="s">
        <v>8471</v>
      </c>
      <c r="B14846" s="100" t="s">
        <v>15324</v>
      </c>
      <c r="C14846" s="99" t="s">
        <v>15285</v>
      </c>
      <c r="D14846" s="124">
        <v>39140</v>
      </c>
      <c r="E14846" s="157" t="e">
        <f>VLOOKUP(D14846,'SOAT LIQ'!$A$87:$C$3416,3,FALSE)</f>
        <v>#N/A</v>
      </c>
      <c r="F14846" t="s">
        <v>21631</v>
      </c>
    </row>
    <row r="14847" spans="1:6" x14ac:dyDescent="0.25">
      <c r="A14847" t="s">
        <v>8472</v>
      </c>
      <c r="B14847" s="100" t="s">
        <v>15324</v>
      </c>
      <c r="C14847" s="99" t="s">
        <v>15285</v>
      </c>
      <c r="D14847" s="124">
        <v>39140</v>
      </c>
      <c r="E14847" s="157" t="e">
        <f>VLOOKUP(D14847,'SOAT LIQ'!$A$87:$C$3416,3,FALSE)</f>
        <v>#N/A</v>
      </c>
      <c r="F14847" t="s">
        <v>21631</v>
      </c>
    </row>
    <row r="14848" spans="1:6" x14ac:dyDescent="0.25">
      <c r="A14848" t="s">
        <v>11060</v>
      </c>
      <c r="B14848" s="100" t="s">
        <v>15325</v>
      </c>
      <c r="C14848" s="99" t="s">
        <v>15285</v>
      </c>
      <c r="D14848" s="124">
        <v>39140</v>
      </c>
      <c r="E14848" s="157" t="e">
        <f>VLOOKUP(D14848,'SOAT LIQ'!$A$87:$C$3416,3,FALSE)</f>
        <v>#N/A</v>
      </c>
      <c r="F14848" t="s">
        <v>21631</v>
      </c>
    </row>
    <row r="14849" spans="1:6" x14ac:dyDescent="0.25">
      <c r="A14849" t="s">
        <v>5904</v>
      </c>
      <c r="B14849" s="100" t="s">
        <v>15325</v>
      </c>
      <c r="C14849" s="99" t="s">
        <v>15285</v>
      </c>
      <c r="D14849" s="124">
        <v>39140</v>
      </c>
      <c r="E14849" s="157" t="e">
        <f>VLOOKUP(D14849,'SOAT LIQ'!$A$87:$C$3416,3,FALSE)</f>
        <v>#N/A</v>
      </c>
      <c r="F14849" t="s">
        <v>21631</v>
      </c>
    </row>
    <row r="14850" spans="1:6" x14ac:dyDescent="0.25">
      <c r="A14850" t="s">
        <v>5576</v>
      </c>
      <c r="B14850" s="100" t="s">
        <v>15325</v>
      </c>
      <c r="C14850" s="99" t="s">
        <v>15285</v>
      </c>
      <c r="D14850" s="124">
        <v>39140</v>
      </c>
      <c r="E14850" s="157" t="e">
        <f>VLOOKUP(D14850,'SOAT LIQ'!$A$87:$C$3416,3,FALSE)</f>
        <v>#N/A</v>
      </c>
      <c r="F14850" t="s">
        <v>21631</v>
      </c>
    </row>
    <row r="14851" spans="1:6" x14ac:dyDescent="0.25">
      <c r="A14851" t="s">
        <v>5577</v>
      </c>
      <c r="B14851" s="100" t="s">
        <v>15325</v>
      </c>
      <c r="C14851" s="99" t="s">
        <v>15285</v>
      </c>
      <c r="D14851" s="124">
        <v>39140</v>
      </c>
      <c r="E14851" s="157" t="e">
        <f>VLOOKUP(D14851,'SOAT LIQ'!$A$87:$C$3416,3,FALSE)</f>
        <v>#N/A</v>
      </c>
      <c r="F14851" t="s">
        <v>21631</v>
      </c>
    </row>
    <row r="14852" spans="1:6" x14ac:dyDescent="0.25">
      <c r="A14852" t="s">
        <v>5578</v>
      </c>
      <c r="B14852" s="100" t="s">
        <v>15325</v>
      </c>
      <c r="C14852" s="99" t="s">
        <v>15285</v>
      </c>
      <c r="D14852" s="124">
        <v>39140</v>
      </c>
      <c r="E14852" s="157" t="e">
        <f>VLOOKUP(D14852,'SOAT LIQ'!$A$87:$C$3416,3,FALSE)</f>
        <v>#N/A</v>
      </c>
      <c r="F14852" t="s">
        <v>21631</v>
      </c>
    </row>
    <row r="14853" spans="1:6" x14ac:dyDescent="0.25">
      <c r="A14853" t="s">
        <v>5579</v>
      </c>
      <c r="B14853" s="100" t="s">
        <v>15325</v>
      </c>
      <c r="C14853" s="99" t="s">
        <v>15285</v>
      </c>
      <c r="D14853" s="124">
        <v>39140</v>
      </c>
      <c r="E14853" s="157" t="e">
        <f>VLOOKUP(D14853,'SOAT LIQ'!$A$87:$C$3416,3,FALSE)</f>
        <v>#N/A</v>
      </c>
      <c r="F14853" t="s">
        <v>21631</v>
      </c>
    </row>
    <row r="14854" spans="1:6" x14ac:dyDescent="0.25">
      <c r="A14854" t="s">
        <v>4229</v>
      </c>
      <c r="B14854" s="100" t="s">
        <v>15325</v>
      </c>
      <c r="C14854" s="99" t="s">
        <v>15285</v>
      </c>
      <c r="D14854" s="124">
        <v>39140</v>
      </c>
      <c r="E14854" s="157" t="e">
        <f>VLOOKUP(D14854,'SOAT LIQ'!$A$87:$C$3416,3,FALSE)</f>
        <v>#N/A</v>
      </c>
      <c r="F14854" t="s">
        <v>21631</v>
      </c>
    </row>
    <row r="14855" spans="1:6" x14ac:dyDescent="0.25">
      <c r="A14855" t="s">
        <v>5580</v>
      </c>
      <c r="B14855" s="100" t="s">
        <v>15325</v>
      </c>
      <c r="C14855" s="99" t="s">
        <v>15285</v>
      </c>
      <c r="D14855" s="124">
        <v>39140</v>
      </c>
      <c r="E14855" s="157" t="e">
        <f>VLOOKUP(D14855,'SOAT LIQ'!$A$87:$C$3416,3,FALSE)</f>
        <v>#N/A</v>
      </c>
      <c r="F14855" t="s">
        <v>21631</v>
      </c>
    </row>
    <row r="14856" spans="1:6" x14ac:dyDescent="0.25">
      <c r="A14856" t="s">
        <v>8478</v>
      </c>
      <c r="B14856" s="100" t="s">
        <v>15325</v>
      </c>
      <c r="C14856" s="99" t="s">
        <v>15285</v>
      </c>
      <c r="D14856" s="124">
        <v>39140</v>
      </c>
      <c r="E14856" s="157" t="e">
        <f>VLOOKUP(D14856,'SOAT LIQ'!$A$87:$C$3416,3,FALSE)</f>
        <v>#N/A</v>
      </c>
      <c r="F14856" t="s">
        <v>21631</v>
      </c>
    </row>
    <row r="14857" spans="1:6" x14ac:dyDescent="0.25">
      <c r="A14857" t="s">
        <v>8471</v>
      </c>
      <c r="B14857" s="100" t="s">
        <v>15325</v>
      </c>
      <c r="C14857" s="99" t="s">
        <v>15285</v>
      </c>
      <c r="D14857" s="124">
        <v>39140</v>
      </c>
      <c r="E14857" s="157" t="e">
        <f>VLOOKUP(D14857,'SOAT LIQ'!$A$87:$C$3416,3,FALSE)</f>
        <v>#N/A</v>
      </c>
      <c r="F14857" t="s">
        <v>21631</v>
      </c>
    </row>
    <row r="14858" spans="1:6" x14ac:dyDescent="0.25">
      <c r="A14858" t="s">
        <v>8470</v>
      </c>
      <c r="B14858" s="100" t="s">
        <v>15325</v>
      </c>
      <c r="C14858" s="99" t="s">
        <v>15285</v>
      </c>
      <c r="D14858" s="124">
        <v>39140</v>
      </c>
      <c r="E14858" s="157" t="e">
        <f>VLOOKUP(D14858,'SOAT LIQ'!$A$87:$C$3416,3,FALSE)</f>
        <v>#N/A</v>
      </c>
      <c r="F14858" t="s">
        <v>21631</v>
      </c>
    </row>
    <row r="14859" spans="1:6" x14ac:dyDescent="0.25">
      <c r="A14859" t="s">
        <v>8472</v>
      </c>
      <c r="B14859" s="100" t="s">
        <v>15325</v>
      </c>
      <c r="C14859" s="99" t="s">
        <v>15285</v>
      </c>
      <c r="D14859" s="124">
        <v>39140</v>
      </c>
      <c r="E14859" s="157" t="e">
        <f>VLOOKUP(D14859,'SOAT LIQ'!$A$87:$C$3416,3,FALSE)</f>
        <v>#N/A</v>
      </c>
      <c r="F14859" t="s">
        <v>21631</v>
      </c>
    </row>
    <row r="14860" spans="1:6" x14ac:dyDescent="0.25">
      <c r="A14860" t="s">
        <v>5704</v>
      </c>
      <c r="B14860" s="100" t="s">
        <v>15326</v>
      </c>
      <c r="C14860" s="99" t="s">
        <v>15285</v>
      </c>
      <c r="D14860" s="124">
        <v>39140</v>
      </c>
      <c r="E14860" s="157" t="e">
        <f>VLOOKUP(D14860,'SOAT LIQ'!$A$87:$C$3416,3,FALSE)</f>
        <v>#N/A</v>
      </c>
      <c r="F14860" t="s">
        <v>21631</v>
      </c>
    </row>
    <row r="14861" spans="1:6" x14ac:dyDescent="0.25">
      <c r="A14861" t="s">
        <v>13930</v>
      </c>
      <c r="B14861" s="100" t="s">
        <v>15326</v>
      </c>
      <c r="C14861" s="99" t="s">
        <v>15285</v>
      </c>
      <c r="D14861" s="124">
        <v>39140</v>
      </c>
      <c r="E14861" s="157" t="e">
        <f>VLOOKUP(D14861,'SOAT LIQ'!$A$87:$C$3416,3,FALSE)</f>
        <v>#N/A</v>
      </c>
      <c r="F14861" t="s">
        <v>21631</v>
      </c>
    </row>
    <row r="14862" spans="1:6" x14ac:dyDescent="0.25">
      <c r="A14862" t="s">
        <v>6183</v>
      </c>
      <c r="B14862" s="100" t="s">
        <v>15326</v>
      </c>
      <c r="C14862" s="99" t="s">
        <v>15285</v>
      </c>
      <c r="D14862" s="124">
        <v>39140</v>
      </c>
      <c r="E14862" s="157" t="e">
        <f>VLOOKUP(D14862,'SOAT LIQ'!$A$87:$C$3416,3,FALSE)</f>
        <v>#N/A</v>
      </c>
      <c r="F14862" t="s">
        <v>21631</v>
      </c>
    </row>
    <row r="14863" spans="1:6" x14ac:dyDescent="0.25">
      <c r="A14863" t="s">
        <v>5576</v>
      </c>
      <c r="B14863" s="100" t="s">
        <v>15326</v>
      </c>
      <c r="C14863" s="99" t="s">
        <v>15285</v>
      </c>
      <c r="D14863" s="124">
        <v>39140</v>
      </c>
      <c r="E14863" s="157" t="e">
        <f>VLOOKUP(D14863,'SOAT LIQ'!$A$87:$C$3416,3,FALSE)</f>
        <v>#N/A</v>
      </c>
      <c r="F14863" t="s">
        <v>21631</v>
      </c>
    </row>
    <row r="14864" spans="1:6" x14ac:dyDescent="0.25">
      <c r="A14864" t="s">
        <v>5577</v>
      </c>
      <c r="B14864" s="100" t="s">
        <v>15326</v>
      </c>
      <c r="C14864" s="99" t="s">
        <v>15285</v>
      </c>
      <c r="D14864" s="124">
        <v>39140</v>
      </c>
      <c r="E14864" s="157" t="e">
        <f>VLOOKUP(D14864,'SOAT LIQ'!$A$87:$C$3416,3,FALSE)</f>
        <v>#N/A</v>
      </c>
      <c r="F14864" t="s">
        <v>21631</v>
      </c>
    </row>
    <row r="14865" spans="1:6" x14ac:dyDescent="0.25">
      <c r="A14865" t="s">
        <v>5578</v>
      </c>
      <c r="B14865" s="100" t="s">
        <v>15326</v>
      </c>
      <c r="C14865" s="99" t="s">
        <v>15285</v>
      </c>
      <c r="D14865" s="124">
        <v>39140</v>
      </c>
      <c r="E14865" s="157" t="e">
        <f>VLOOKUP(D14865,'SOAT LIQ'!$A$87:$C$3416,3,FALSE)</f>
        <v>#N/A</v>
      </c>
      <c r="F14865" t="s">
        <v>21631</v>
      </c>
    </row>
    <row r="14866" spans="1:6" x14ac:dyDescent="0.25">
      <c r="A14866" t="s">
        <v>5579</v>
      </c>
      <c r="B14866" s="100" t="s">
        <v>15326</v>
      </c>
      <c r="C14866" s="99" t="s">
        <v>15285</v>
      </c>
      <c r="D14866" s="124">
        <v>39140</v>
      </c>
      <c r="E14866" s="157" t="e">
        <f>VLOOKUP(D14866,'SOAT LIQ'!$A$87:$C$3416,3,FALSE)</f>
        <v>#N/A</v>
      </c>
      <c r="F14866" t="s">
        <v>21631</v>
      </c>
    </row>
    <row r="14867" spans="1:6" x14ac:dyDescent="0.25">
      <c r="A14867" t="s">
        <v>4229</v>
      </c>
      <c r="B14867" s="100" t="s">
        <v>15326</v>
      </c>
      <c r="C14867" s="99" t="s">
        <v>15285</v>
      </c>
      <c r="D14867" s="124">
        <v>39140</v>
      </c>
      <c r="E14867" s="157" t="e">
        <f>VLOOKUP(D14867,'SOAT LIQ'!$A$87:$C$3416,3,FALSE)</f>
        <v>#N/A</v>
      </c>
      <c r="F14867" t="s">
        <v>21631</v>
      </c>
    </row>
    <row r="14868" spans="1:6" x14ac:dyDescent="0.25">
      <c r="A14868" t="s">
        <v>5580</v>
      </c>
      <c r="B14868" s="100" t="s">
        <v>15326</v>
      </c>
      <c r="C14868" s="99" t="s">
        <v>15285</v>
      </c>
      <c r="D14868" s="124">
        <v>39140</v>
      </c>
      <c r="E14868" s="157" t="e">
        <f>VLOOKUP(D14868,'SOAT LIQ'!$A$87:$C$3416,3,FALSE)</f>
        <v>#N/A</v>
      </c>
      <c r="F14868" t="s">
        <v>21631</v>
      </c>
    </row>
    <row r="14869" spans="1:6" x14ac:dyDescent="0.25">
      <c r="A14869" t="s">
        <v>8478</v>
      </c>
      <c r="B14869" s="100" t="s">
        <v>15326</v>
      </c>
      <c r="C14869" s="99" t="s">
        <v>15285</v>
      </c>
      <c r="D14869" s="124">
        <v>39140</v>
      </c>
      <c r="E14869" s="157" t="e">
        <f>VLOOKUP(D14869,'SOAT LIQ'!$A$87:$C$3416,3,FALSE)</f>
        <v>#N/A</v>
      </c>
      <c r="F14869" t="s">
        <v>21631</v>
      </c>
    </row>
    <row r="14870" spans="1:6" x14ac:dyDescent="0.25">
      <c r="A14870" t="s">
        <v>8471</v>
      </c>
      <c r="B14870" s="100" t="s">
        <v>15326</v>
      </c>
      <c r="C14870" s="99" t="s">
        <v>15285</v>
      </c>
      <c r="D14870" s="124">
        <v>39140</v>
      </c>
      <c r="E14870" s="157" t="e">
        <f>VLOOKUP(D14870,'SOAT LIQ'!$A$87:$C$3416,3,FALSE)</f>
        <v>#N/A</v>
      </c>
      <c r="F14870" t="s">
        <v>21631</v>
      </c>
    </row>
    <row r="14871" spans="1:6" x14ac:dyDescent="0.25">
      <c r="A14871" t="s">
        <v>8470</v>
      </c>
      <c r="B14871" s="100" t="s">
        <v>15326</v>
      </c>
      <c r="C14871" s="99" t="s">
        <v>15285</v>
      </c>
      <c r="D14871" s="124">
        <v>39140</v>
      </c>
      <c r="E14871" s="157" t="e">
        <f>VLOOKUP(D14871,'SOAT LIQ'!$A$87:$C$3416,3,FALSE)</f>
        <v>#N/A</v>
      </c>
      <c r="F14871" t="s">
        <v>21631</v>
      </c>
    </row>
    <row r="14872" spans="1:6" x14ac:dyDescent="0.25">
      <c r="A14872" t="s">
        <v>8472</v>
      </c>
      <c r="B14872" s="100" t="s">
        <v>15326</v>
      </c>
      <c r="C14872" s="99" t="s">
        <v>15285</v>
      </c>
      <c r="D14872" s="124">
        <v>39140</v>
      </c>
      <c r="E14872" s="157" t="e">
        <f>VLOOKUP(D14872,'SOAT LIQ'!$A$87:$C$3416,3,FALSE)</f>
        <v>#N/A</v>
      </c>
      <c r="F14872" t="s">
        <v>21631</v>
      </c>
    </row>
    <row r="14873" spans="1:6" x14ac:dyDescent="0.25">
      <c r="A14873" t="s">
        <v>15033</v>
      </c>
      <c r="B14873" s="100" t="s">
        <v>15327</v>
      </c>
      <c r="C14873" s="99" t="s">
        <v>15285</v>
      </c>
      <c r="D14873" s="124">
        <v>39140</v>
      </c>
      <c r="E14873" s="157" t="e">
        <f>VLOOKUP(D14873,'SOAT LIQ'!$A$87:$C$3416,3,FALSE)</f>
        <v>#N/A</v>
      </c>
      <c r="F14873" t="s">
        <v>21631</v>
      </c>
    </row>
    <row r="14874" spans="1:6" x14ac:dyDescent="0.25">
      <c r="A14874" t="s">
        <v>6183</v>
      </c>
      <c r="B14874" s="100" t="s">
        <v>15327</v>
      </c>
      <c r="C14874" s="99" t="s">
        <v>15285</v>
      </c>
      <c r="D14874" s="124">
        <v>39140</v>
      </c>
      <c r="E14874" s="157" t="e">
        <f>VLOOKUP(D14874,'SOAT LIQ'!$A$87:$C$3416,3,FALSE)</f>
        <v>#N/A</v>
      </c>
      <c r="F14874" t="s">
        <v>21631</v>
      </c>
    </row>
    <row r="14875" spans="1:6" x14ac:dyDescent="0.25">
      <c r="A14875" t="s">
        <v>5577</v>
      </c>
      <c r="B14875" s="100" t="s">
        <v>15327</v>
      </c>
      <c r="C14875" s="99" t="s">
        <v>15285</v>
      </c>
      <c r="D14875" s="124">
        <v>39140</v>
      </c>
      <c r="E14875" s="157" t="e">
        <f>VLOOKUP(D14875,'SOAT LIQ'!$A$87:$C$3416,3,FALSE)</f>
        <v>#N/A</v>
      </c>
      <c r="F14875" t="s">
        <v>21631</v>
      </c>
    </row>
    <row r="14876" spans="1:6" x14ac:dyDescent="0.25">
      <c r="A14876" t="s">
        <v>5579</v>
      </c>
      <c r="B14876" s="100" t="s">
        <v>15327</v>
      </c>
      <c r="C14876" s="99" t="s">
        <v>15285</v>
      </c>
      <c r="D14876" s="124">
        <v>39140</v>
      </c>
      <c r="E14876" s="157" t="e">
        <f>VLOOKUP(D14876,'SOAT LIQ'!$A$87:$C$3416,3,FALSE)</f>
        <v>#N/A</v>
      </c>
      <c r="F14876" t="s">
        <v>21631</v>
      </c>
    </row>
    <row r="14877" spans="1:6" x14ac:dyDescent="0.25">
      <c r="A14877" t="s">
        <v>5580</v>
      </c>
      <c r="B14877" s="100" t="s">
        <v>15327</v>
      </c>
      <c r="C14877" s="99" t="s">
        <v>15285</v>
      </c>
      <c r="D14877" s="124">
        <v>39140</v>
      </c>
      <c r="E14877" s="157" t="e">
        <f>VLOOKUP(D14877,'SOAT LIQ'!$A$87:$C$3416,3,FALSE)</f>
        <v>#N/A</v>
      </c>
      <c r="F14877" t="s">
        <v>21631</v>
      </c>
    </row>
    <row r="14878" spans="1:6" x14ac:dyDescent="0.25">
      <c r="A14878" t="s">
        <v>8478</v>
      </c>
      <c r="B14878" s="100" t="s">
        <v>15327</v>
      </c>
      <c r="C14878" s="99" t="s">
        <v>15285</v>
      </c>
      <c r="D14878" s="124">
        <v>39140</v>
      </c>
      <c r="E14878" s="157" t="e">
        <f>VLOOKUP(D14878,'SOAT LIQ'!$A$87:$C$3416,3,FALSE)</f>
        <v>#N/A</v>
      </c>
      <c r="F14878" t="s">
        <v>21631</v>
      </c>
    </row>
    <row r="14879" spans="1:6" x14ac:dyDescent="0.25">
      <c r="A14879" t="s">
        <v>8471</v>
      </c>
      <c r="B14879" s="100" t="s">
        <v>15327</v>
      </c>
      <c r="C14879" s="99" t="s">
        <v>15285</v>
      </c>
      <c r="D14879" s="124">
        <v>39140</v>
      </c>
      <c r="E14879" s="157" t="e">
        <f>VLOOKUP(D14879,'SOAT LIQ'!$A$87:$C$3416,3,FALSE)</f>
        <v>#N/A</v>
      </c>
      <c r="F14879" t="s">
        <v>21631</v>
      </c>
    </row>
    <row r="14880" spans="1:6" x14ac:dyDescent="0.25">
      <c r="A14880" t="s">
        <v>8472</v>
      </c>
      <c r="B14880" s="100" t="s">
        <v>15327</v>
      </c>
      <c r="C14880" s="99" t="s">
        <v>15285</v>
      </c>
      <c r="D14880" s="124">
        <v>39140</v>
      </c>
      <c r="E14880" s="157" t="e">
        <f>VLOOKUP(D14880,'SOAT LIQ'!$A$87:$C$3416,3,FALSE)</f>
        <v>#N/A</v>
      </c>
      <c r="F14880" t="s">
        <v>21631</v>
      </c>
    </row>
    <row r="14881" spans="1:6" x14ac:dyDescent="0.25">
      <c r="A14881" t="s">
        <v>15033</v>
      </c>
      <c r="B14881" s="100" t="s">
        <v>15328</v>
      </c>
      <c r="C14881" s="99" t="s">
        <v>15285</v>
      </c>
      <c r="D14881" s="124">
        <v>39140</v>
      </c>
      <c r="E14881" s="157" t="e">
        <f>VLOOKUP(D14881,'SOAT LIQ'!$A$87:$C$3416,3,FALSE)</f>
        <v>#N/A</v>
      </c>
      <c r="F14881" t="s">
        <v>21631</v>
      </c>
    </row>
    <row r="14882" spans="1:6" x14ac:dyDescent="0.25">
      <c r="A14882" t="s">
        <v>13932</v>
      </c>
      <c r="B14882" s="100" t="s">
        <v>15328</v>
      </c>
      <c r="C14882" s="99" t="s">
        <v>15285</v>
      </c>
      <c r="D14882" s="124">
        <v>39140</v>
      </c>
      <c r="E14882" s="157" t="e">
        <f>VLOOKUP(D14882,'SOAT LIQ'!$A$87:$C$3416,3,FALSE)</f>
        <v>#N/A</v>
      </c>
      <c r="F14882" t="s">
        <v>21631</v>
      </c>
    </row>
    <row r="14883" spans="1:6" x14ac:dyDescent="0.25">
      <c r="A14883" t="s">
        <v>13930</v>
      </c>
      <c r="B14883" s="100" t="s">
        <v>15328</v>
      </c>
      <c r="C14883" s="99" t="s">
        <v>15285</v>
      </c>
      <c r="D14883" s="124">
        <v>39140</v>
      </c>
      <c r="E14883" s="157" t="e">
        <f>VLOOKUP(D14883,'SOAT LIQ'!$A$87:$C$3416,3,FALSE)</f>
        <v>#N/A</v>
      </c>
      <c r="F14883" t="s">
        <v>21631</v>
      </c>
    </row>
    <row r="14884" spans="1:6" x14ac:dyDescent="0.25">
      <c r="A14884" t="s">
        <v>5576</v>
      </c>
      <c r="B14884" s="100" t="s">
        <v>15328</v>
      </c>
      <c r="C14884" s="99" t="s">
        <v>15285</v>
      </c>
      <c r="D14884" s="124">
        <v>39140</v>
      </c>
      <c r="E14884" s="157" t="e">
        <f>VLOOKUP(D14884,'SOAT LIQ'!$A$87:$C$3416,3,FALSE)</f>
        <v>#N/A</v>
      </c>
      <c r="F14884" t="s">
        <v>21631</v>
      </c>
    </row>
    <row r="14885" spans="1:6" x14ac:dyDescent="0.25">
      <c r="A14885" t="s">
        <v>5578</v>
      </c>
      <c r="B14885" s="100" t="s">
        <v>15328</v>
      </c>
      <c r="C14885" s="99" t="s">
        <v>15285</v>
      </c>
      <c r="D14885" s="124">
        <v>39140</v>
      </c>
      <c r="E14885" s="157" t="e">
        <f>VLOOKUP(D14885,'SOAT LIQ'!$A$87:$C$3416,3,FALSE)</f>
        <v>#N/A</v>
      </c>
      <c r="F14885" t="s">
        <v>21631</v>
      </c>
    </row>
    <row r="14886" spans="1:6" x14ac:dyDescent="0.25">
      <c r="A14886" t="s">
        <v>4229</v>
      </c>
      <c r="B14886" s="100" t="s">
        <v>15328</v>
      </c>
      <c r="C14886" s="99" t="s">
        <v>15285</v>
      </c>
      <c r="D14886" s="124">
        <v>39140</v>
      </c>
      <c r="E14886" s="157" t="e">
        <f>VLOOKUP(D14886,'SOAT LIQ'!$A$87:$C$3416,3,FALSE)</f>
        <v>#N/A</v>
      </c>
      <c r="F14886" t="s">
        <v>21631</v>
      </c>
    </row>
    <row r="14887" spans="1:6" x14ac:dyDescent="0.25">
      <c r="A14887" t="s">
        <v>8470</v>
      </c>
      <c r="B14887" s="100" t="s">
        <v>15328</v>
      </c>
      <c r="C14887" s="99" t="s">
        <v>15285</v>
      </c>
      <c r="D14887" s="124">
        <v>39140</v>
      </c>
      <c r="E14887" s="157" t="e">
        <f>VLOOKUP(D14887,'SOAT LIQ'!$A$87:$C$3416,3,FALSE)</f>
        <v>#N/A</v>
      </c>
      <c r="F14887" t="s">
        <v>21631</v>
      </c>
    </row>
    <row r="14888" spans="1:6" x14ac:dyDescent="0.25">
      <c r="A14888" t="s">
        <v>4271</v>
      </c>
      <c r="B14888" s="100" t="s">
        <v>15329</v>
      </c>
      <c r="C14888" s="99" t="s">
        <v>15285</v>
      </c>
      <c r="D14888" s="124">
        <v>39140</v>
      </c>
      <c r="E14888" s="157" t="e">
        <f>VLOOKUP(D14888,'SOAT LIQ'!$A$87:$C$3416,3,FALSE)</f>
        <v>#N/A</v>
      </c>
      <c r="F14888" t="s">
        <v>21631</v>
      </c>
    </row>
    <row r="14889" spans="1:6" x14ac:dyDescent="0.25">
      <c r="A14889" t="s">
        <v>6023</v>
      </c>
      <c r="B14889" s="100" t="s">
        <v>15329</v>
      </c>
      <c r="C14889" s="99" t="s">
        <v>15285</v>
      </c>
      <c r="D14889" s="124">
        <v>39140</v>
      </c>
      <c r="E14889" s="157" t="e">
        <f>VLOOKUP(D14889,'SOAT LIQ'!$A$87:$C$3416,3,FALSE)</f>
        <v>#N/A</v>
      </c>
      <c r="F14889" t="s">
        <v>21631</v>
      </c>
    </row>
    <row r="14890" spans="1:6" x14ac:dyDescent="0.25">
      <c r="A14890" t="s">
        <v>6183</v>
      </c>
      <c r="B14890" s="100" t="s">
        <v>15329</v>
      </c>
      <c r="C14890" s="99" t="s">
        <v>15285</v>
      </c>
      <c r="D14890" s="124">
        <v>39140</v>
      </c>
      <c r="E14890" s="157" t="e">
        <f>VLOOKUP(D14890,'SOAT LIQ'!$A$87:$C$3416,3,FALSE)</f>
        <v>#N/A</v>
      </c>
      <c r="F14890" t="s">
        <v>21631</v>
      </c>
    </row>
    <row r="14891" spans="1:6" x14ac:dyDescent="0.25">
      <c r="A14891" t="s">
        <v>5577</v>
      </c>
      <c r="B14891" s="100" t="s">
        <v>15329</v>
      </c>
      <c r="C14891" s="99" t="s">
        <v>15285</v>
      </c>
      <c r="D14891" s="124">
        <v>39140</v>
      </c>
      <c r="E14891" s="157" t="e">
        <f>VLOOKUP(D14891,'SOAT LIQ'!$A$87:$C$3416,3,FALSE)</f>
        <v>#N/A</v>
      </c>
      <c r="F14891" t="s">
        <v>21631</v>
      </c>
    </row>
    <row r="14892" spans="1:6" x14ac:dyDescent="0.25">
      <c r="A14892" t="s">
        <v>5579</v>
      </c>
      <c r="B14892" s="100" t="s">
        <v>15329</v>
      </c>
      <c r="C14892" s="99" t="s">
        <v>15285</v>
      </c>
      <c r="D14892" s="124">
        <v>39140</v>
      </c>
      <c r="E14892" s="157" t="e">
        <f>VLOOKUP(D14892,'SOAT LIQ'!$A$87:$C$3416,3,FALSE)</f>
        <v>#N/A</v>
      </c>
      <c r="F14892" t="s">
        <v>21631</v>
      </c>
    </row>
    <row r="14893" spans="1:6" x14ac:dyDescent="0.25">
      <c r="A14893" t="s">
        <v>5580</v>
      </c>
      <c r="B14893" s="100" t="s">
        <v>15329</v>
      </c>
      <c r="C14893" s="99" t="s">
        <v>15285</v>
      </c>
      <c r="D14893" s="124">
        <v>39140</v>
      </c>
      <c r="E14893" s="157" t="e">
        <f>VLOOKUP(D14893,'SOAT LIQ'!$A$87:$C$3416,3,FALSE)</f>
        <v>#N/A</v>
      </c>
      <c r="F14893" t="s">
        <v>21631</v>
      </c>
    </row>
    <row r="14894" spans="1:6" x14ac:dyDescent="0.25">
      <c r="A14894" t="s">
        <v>8478</v>
      </c>
      <c r="B14894" s="100" t="s">
        <v>15329</v>
      </c>
      <c r="C14894" s="99" t="s">
        <v>15285</v>
      </c>
      <c r="D14894" s="124">
        <v>39140</v>
      </c>
      <c r="E14894" s="157" t="e">
        <f>VLOOKUP(D14894,'SOAT LIQ'!$A$87:$C$3416,3,FALSE)</f>
        <v>#N/A</v>
      </c>
      <c r="F14894" t="s">
        <v>21631</v>
      </c>
    </row>
    <row r="14895" spans="1:6" x14ac:dyDescent="0.25">
      <c r="A14895" t="s">
        <v>8471</v>
      </c>
      <c r="B14895" s="100" t="s">
        <v>15329</v>
      </c>
      <c r="C14895" s="99" t="s">
        <v>15285</v>
      </c>
      <c r="D14895" s="124">
        <v>39140</v>
      </c>
      <c r="E14895" s="157" t="e">
        <f>VLOOKUP(D14895,'SOAT LIQ'!$A$87:$C$3416,3,FALSE)</f>
        <v>#N/A</v>
      </c>
      <c r="F14895" t="s">
        <v>21631</v>
      </c>
    </row>
    <row r="14896" spans="1:6" x14ac:dyDescent="0.25">
      <c r="A14896" t="s">
        <v>8472</v>
      </c>
      <c r="B14896" s="100" t="s">
        <v>15329</v>
      </c>
      <c r="C14896" s="99" t="s">
        <v>15285</v>
      </c>
      <c r="D14896" s="124">
        <v>39140</v>
      </c>
      <c r="E14896" s="157" t="e">
        <f>VLOOKUP(D14896,'SOAT LIQ'!$A$87:$C$3416,3,FALSE)</f>
        <v>#N/A</v>
      </c>
      <c r="F14896" t="s">
        <v>21631</v>
      </c>
    </row>
    <row r="14897" spans="1:6" x14ac:dyDescent="0.25">
      <c r="A14897" t="s">
        <v>4271</v>
      </c>
      <c r="B14897" s="100" t="s">
        <v>15330</v>
      </c>
      <c r="C14897" s="99" t="s">
        <v>15285</v>
      </c>
      <c r="D14897" s="124">
        <v>39140</v>
      </c>
      <c r="E14897" s="157" t="e">
        <f>VLOOKUP(D14897,'SOAT LIQ'!$A$87:$C$3416,3,FALSE)</f>
        <v>#N/A</v>
      </c>
      <c r="F14897" t="s">
        <v>21631</v>
      </c>
    </row>
    <row r="14898" spans="1:6" x14ac:dyDescent="0.25">
      <c r="A14898" t="s">
        <v>13932</v>
      </c>
      <c r="B14898" s="100" t="s">
        <v>15330</v>
      </c>
      <c r="C14898" s="99" t="s">
        <v>15285</v>
      </c>
      <c r="D14898" s="124">
        <v>39140</v>
      </c>
      <c r="E14898" s="157" t="e">
        <f>VLOOKUP(D14898,'SOAT LIQ'!$A$87:$C$3416,3,FALSE)</f>
        <v>#N/A</v>
      </c>
      <c r="F14898" t="s">
        <v>21631</v>
      </c>
    </row>
    <row r="14899" spans="1:6" x14ac:dyDescent="0.25">
      <c r="A14899" t="s">
        <v>13930</v>
      </c>
      <c r="B14899" s="100" t="s">
        <v>15330</v>
      </c>
      <c r="C14899" s="99" t="s">
        <v>15285</v>
      </c>
      <c r="D14899" s="124">
        <v>39140</v>
      </c>
      <c r="E14899" s="157" t="e">
        <f>VLOOKUP(D14899,'SOAT LIQ'!$A$87:$C$3416,3,FALSE)</f>
        <v>#N/A</v>
      </c>
      <c r="F14899" t="s">
        <v>21631</v>
      </c>
    </row>
    <row r="14900" spans="1:6" x14ac:dyDescent="0.25">
      <c r="A14900" t="s">
        <v>6023</v>
      </c>
      <c r="B14900" s="100" t="s">
        <v>15330</v>
      </c>
      <c r="C14900" s="99" t="s">
        <v>15285</v>
      </c>
      <c r="D14900" s="124">
        <v>39140</v>
      </c>
      <c r="E14900" s="157" t="e">
        <f>VLOOKUP(D14900,'SOAT LIQ'!$A$87:$C$3416,3,FALSE)</f>
        <v>#N/A</v>
      </c>
      <c r="F14900" t="s">
        <v>21631</v>
      </c>
    </row>
    <row r="14901" spans="1:6" x14ac:dyDescent="0.25">
      <c r="A14901" t="s">
        <v>5576</v>
      </c>
      <c r="B14901" s="100" t="s">
        <v>15330</v>
      </c>
      <c r="C14901" s="99" t="s">
        <v>15285</v>
      </c>
      <c r="D14901" s="124">
        <v>39140</v>
      </c>
      <c r="E14901" s="157" t="e">
        <f>VLOOKUP(D14901,'SOAT LIQ'!$A$87:$C$3416,3,FALSE)</f>
        <v>#N/A</v>
      </c>
      <c r="F14901" t="s">
        <v>21631</v>
      </c>
    </row>
    <row r="14902" spans="1:6" x14ac:dyDescent="0.25">
      <c r="A14902" t="s">
        <v>5578</v>
      </c>
      <c r="B14902" s="100" t="s">
        <v>15330</v>
      </c>
      <c r="C14902" s="99" t="s">
        <v>15285</v>
      </c>
      <c r="D14902" s="124">
        <v>39140</v>
      </c>
      <c r="E14902" s="157" t="e">
        <f>VLOOKUP(D14902,'SOAT LIQ'!$A$87:$C$3416,3,FALSE)</f>
        <v>#N/A</v>
      </c>
      <c r="F14902" t="s">
        <v>21631</v>
      </c>
    </row>
    <row r="14903" spans="1:6" x14ac:dyDescent="0.25">
      <c r="A14903" t="s">
        <v>4229</v>
      </c>
      <c r="B14903" s="100" t="s">
        <v>15330</v>
      </c>
      <c r="C14903" s="99" t="s">
        <v>15285</v>
      </c>
      <c r="D14903" s="124">
        <v>39140</v>
      </c>
      <c r="E14903" s="157" t="e">
        <f>VLOOKUP(D14903,'SOAT LIQ'!$A$87:$C$3416,3,FALSE)</f>
        <v>#N/A</v>
      </c>
      <c r="F14903" t="s">
        <v>21631</v>
      </c>
    </row>
    <row r="14904" spans="1:6" x14ac:dyDescent="0.25">
      <c r="A14904" t="s">
        <v>8470</v>
      </c>
      <c r="B14904" s="100" t="s">
        <v>15330</v>
      </c>
      <c r="C14904" s="99" t="s">
        <v>15285</v>
      </c>
      <c r="D14904" s="124">
        <v>39140</v>
      </c>
      <c r="E14904" s="157" t="e">
        <f>VLOOKUP(D14904,'SOAT LIQ'!$A$87:$C$3416,3,FALSE)</f>
        <v>#N/A</v>
      </c>
      <c r="F14904" t="s">
        <v>21631</v>
      </c>
    </row>
    <row r="14905" spans="1:6" x14ac:dyDescent="0.25">
      <c r="A14905" t="s">
        <v>15038</v>
      </c>
      <c r="B14905" s="100" t="s">
        <v>15331</v>
      </c>
      <c r="C14905" s="99" t="s">
        <v>15285</v>
      </c>
      <c r="D14905" s="124">
        <v>39140</v>
      </c>
      <c r="E14905" s="157" t="e">
        <f>VLOOKUP(D14905,'SOAT LIQ'!$A$87:$C$3416,3,FALSE)</f>
        <v>#N/A</v>
      </c>
      <c r="F14905" t="s">
        <v>21631</v>
      </c>
    </row>
    <row r="14906" spans="1:6" x14ac:dyDescent="0.25">
      <c r="A14906" t="s">
        <v>8476</v>
      </c>
      <c r="B14906" s="100" t="s">
        <v>15331</v>
      </c>
      <c r="C14906" s="99" t="s">
        <v>15285</v>
      </c>
      <c r="D14906" s="124">
        <v>39140</v>
      </c>
      <c r="E14906" s="157" t="e">
        <f>VLOOKUP(D14906,'SOAT LIQ'!$A$87:$C$3416,3,FALSE)</f>
        <v>#N/A</v>
      </c>
      <c r="F14906" t="s">
        <v>21631</v>
      </c>
    </row>
    <row r="14907" spans="1:6" x14ac:dyDescent="0.25">
      <c r="A14907" t="s">
        <v>5576</v>
      </c>
      <c r="B14907" s="100" t="s">
        <v>15331</v>
      </c>
      <c r="C14907" s="99" t="s">
        <v>15285</v>
      </c>
      <c r="D14907" s="124">
        <v>39140</v>
      </c>
      <c r="E14907" s="157" t="e">
        <f>VLOOKUP(D14907,'SOAT LIQ'!$A$87:$C$3416,3,FALSE)</f>
        <v>#N/A</v>
      </c>
      <c r="F14907" t="s">
        <v>21631</v>
      </c>
    </row>
    <row r="14908" spans="1:6" x14ac:dyDescent="0.25">
      <c r="A14908" t="s">
        <v>5577</v>
      </c>
      <c r="B14908" s="100" t="s">
        <v>15331</v>
      </c>
      <c r="C14908" s="99" t="s">
        <v>15285</v>
      </c>
      <c r="D14908" s="124">
        <v>39140</v>
      </c>
      <c r="E14908" s="157" t="e">
        <f>VLOOKUP(D14908,'SOAT LIQ'!$A$87:$C$3416,3,FALSE)</f>
        <v>#N/A</v>
      </c>
      <c r="F14908" t="s">
        <v>21631</v>
      </c>
    </row>
    <row r="14909" spans="1:6" x14ac:dyDescent="0.25">
      <c r="A14909" t="s">
        <v>8477</v>
      </c>
      <c r="B14909" s="100" t="s">
        <v>15331</v>
      </c>
      <c r="C14909" s="99" t="s">
        <v>15285</v>
      </c>
      <c r="D14909" s="124">
        <v>39140</v>
      </c>
      <c r="E14909" s="157" t="e">
        <f>VLOOKUP(D14909,'SOAT LIQ'!$A$87:$C$3416,3,FALSE)</f>
        <v>#N/A</v>
      </c>
      <c r="F14909" t="s">
        <v>21631</v>
      </c>
    </row>
    <row r="14910" spans="1:6" x14ac:dyDescent="0.25">
      <c r="A14910" t="s">
        <v>5578</v>
      </c>
      <c r="B14910" s="100" t="s">
        <v>15331</v>
      </c>
      <c r="C14910" s="99" t="s">
        <v>15285</v>
      </c>
      <c r="D14910" s="124">
        <v>39140</v>
      </c>
      <c r="E14910" s="157" t="e">
        <f>VLOOKUP(D14910,'SOAT LIQ'!$A$87:$C$3416,3,FALSE)</f>
        <v>#N/A</v>
      </c>
      <c r="F14910" t="s">
        <v>21631</v>
      </c>
    </row>
    <row r="14911" spans="1:6" x14ac:dyDescent="0.25">
      <c r="A14911" t="s">
        <v>5579</v>
      </c>
      <c r="B14911" s="100" t="s">
        <v>15331</v>
      </c>
      <c r="C14911" s="99" t="s">
        <v>15285</v>
      </c>
      <c r="D14911" s="124">
        <v>39140</v>
      </c>
      <c r="E14911" s="157" t="e">
        <f>VLOOKUP(D14911,'SOAT LIQ'!$A$87:$C$3416,3,FALSE)</f>
        <v>#N/A</v>
      </c>
      <c r="F14911" t="s">
        <v>21631</v>
      </c>
    </row>
    <row r="14912" spans="1:6" x14ac:dyDescent="0.25">
      <c r="A14912" t="s">
        <v>8493</v>
      </c>
      <c r="B14912" s="100" t="s">
        <v>15331</v>
      </c>
      <c r="C14912" s="99" t="s">
        <v>15285</v>
      </c>
      <c r="D14912" s="124">
        <v>39140</v>
      </c>
      <c r="E14912" s="157" t="e">
        <f>VLOOKUP(D14912,'SOAT LIQ'!$A$87:$C$3416,3,FALSE)</f>
        <v>#N/A</v>
      </c>
      <c r="F14912" t="s">
        <v>21631</v>
      </c>
    </row>
    <row r="14913" spans="1:6" x14ac:dyDescent="0.25">
      <c r="A14913" t="s">
        <v>4229</v>
      </c>
      <c r="B14913" s="100" t="s">
        <v>15331</v>
      </c>
      <c r="C14913" s="99" t="s">
        <v>15285</v>
      </c>
      <c r="D14913" s="124">
        <v>39140</v>
      </c>
      <c r="E14913" s="157" t="e">
        <f>VLOOKUP(D14913,'SOAT LIQ'!$A$87:$C$3416,3,FALSE)</f>
        <v>#N/A</v>
      </c>
      <c r="F14913" t="s">
        <v>21631</v>
      </c>
    </row>
    <row r="14914" spans="1:6" x14ac:dyDescent="0.25">
      <c r="A14914" t="s">
        <v>5580</v>
      </c>
      <c r="B14914" s="100" t="s">
        <v>15331</v>
      </c>
      <c r="C14914" s="99" t="s">
        <v>15285</v>
      </c>
      <c r="D14914" s="124">
        <v>39140</v>
      </c>
      <c r="E14914" s="157" t="e">
        <f>VLOOKUP(D14914,'SOAT LIQ'!$A$87:$C$3416,3,FALSE)</f>
        <v>#N/A</v>
      </c>
      <c r="F14914" t="s">
        <v>21631</v>
      </c>
    </row>
    <row r="14915" spans="1:6" x14ac:dyDescent="0.25">
      <c r="A14915" t="s">
        <v>8478</v>
      </c>
      <c r="B14915" s="100" t="s">
        <v>15331</v>
      </c>
      <c r="C14915" s="99" t="s">
        <v>15285</v>
      </c>
      <c r="D14915" s="124">
        <v>39140</v>
      </c>
      <c r="E14915" s="157" t="e">
        <f>VLOOKUP(D14915,'SOAT LIQ'!$A$87:$C$3416,3,FALSE)</f>
        <v>#N/A</v>
      </c>
      <c r="F14915" t="s">
        <v>21631</v>
      </c>
    </row>
    <row r="14916" spans="1:6" x14ac:dyDescent="0.25">
      <c r="A14916" t="s">
        <v>8471</v>
      </c>
      <c r="B14916" s="100" t="s">
        <v>15331</v>
      </c>
      <c r="C14916" s="99" t="s">
        <v>15285</v>
      </c>
      <c r="D14916" s="124">
        <v>39140</v>
      </c>
      <c r="E14916" s="157" t="e">
        <f>VLOOKUP(D14916,'SOAT LIQ'!$A$87:$C$3416,3,FALSE)</f>
        <v>#N/A</v>
      </c>
      <c r="F14916" t="s">
        <v>21631</v>
      </c>
    </row>
    <row r="14917" spans="1:6" x14ac:dyDescent="0.25">
      <c r="A14917" t="s">
        <v>8470</v>
      </c>
      <c r="B14917" s="100" t="s">
        <v>15331</v>
      </c>
      <c r="C14917" s="99" t="s">
        <v>15285</v>
      </c>
      <c r="D14917" s="124">
        <v>39140</v>
      </c>
      <c r="E14917" s="157" t="e">
        <f>VLOOKUP(D14917,'SOAT LIQ'!$A$87:$C$3416,3,FALSE)</f>
        <v>#N/A</v>
      </c>
      <c r="F14917" t="s">
        <v>21631</v>
      </c>
    </row>
    <row r="14918" spans="1:6" x14ac:dyDescent="0.25">
      <c r="A14918" t="s">
        <v>8472</v>
      </c>
      <c r="B14918" s="100" t="s">
        <v>15331</v>
      </c>
      <c r="C14918" s="99" t="s">
        <v>15285</v>
      </c>
      <c r="D14918" s="124">
        <v>39140</v>
      </c>
      <c r="E14918" s="157" t="e">
        <f>VLOOKUP(D14918,'SOAT LIQ'!$A$87:$C$3416,3,FALSE)</f>
        <v>#N/A</v>
      </c>
      <c r="F14918" t="s">
        <v>21631</v>
      </c>
    </row>
    <row r="14919" spans="1:6" x14ac:dyDescent="0.25">
      <c r="A14919" t="s">
        <v>15040</v>
      </c>
      <c r="B14919" s="100" t="s">
        <v>15332</v>
      </c>
      <c r="C14919" s="99" t="s">
        <v>15285</v>
      </c>
      <c r="D14919" s="124">
        <v>39140</v>
      </c>
      <c r="E14919" s="157" t="e">
        <f>VLOOKUP(D14919,'SOAT LIQ'!$A$87:$C$3416,3,FALSE)</f>
        <v>#N/A</v>
      </c>
      <c r="F14919" t="s">
        <v>21631</v>
      </c>
    </row>
    <row r="14920" spans="1:6" x14ac:dyDescent="0.25">
      <c r="A14920" t="s">
        <v>5577</v>
      </c>
      <c r="B14920" s="100" t="s">
        <v>15332</v>
      </c>
      <c r="C14920" s="99" t="s">
        <v>15285</v>
      </c>
      <c r="D14920" s="124">
        <v>39140</v>
      </c>
      <c r="E14920" s="157" t="e">
        <f>VLOOKUP(D14920,'SOAT LIQ'!$A$87:$C$3416,3,FALSE)</f>
        <v>#N/A</v>
      </c>
      <c r="F14920" t="s">
        <v>21631</v>
      </c>
    </row>
    <row r="14921" spans="1:6" x14ac:dyDescent="0.25">
      <c r="A14921" t="s">
        <v>5579</v>
      </c>
      <c r="B14921" s="100" t="s">
        <v>15332</v>
      </c>
      <c r="C14921" s="99" t="s">
        <v>15285</v>
      </c>
      <c r="D14921" s="124">
        <v>39140</v>
      </c>
      <c r="E14921" s="157" t="e">
        <f>VLOOKUP(D14921,'SOAT LIQ'!$A$87:$C$3416,3,FALSE)</f>
        <v>#N/A</v>
      </c>
      <c r="F14921" t="s">
        <v>21631</v>
      </c>
    </row>
    <row r="14922" spans="1:6" x14ac:dyDescent="0.25">
      <c r="A14922" t="s">
        <v>5580</v>
      </c>
      <c r="B14922" s="100" t="s">
        <v>15332</v>
      </c>
      <c r="C14922" s="99" t="s">
        <v>15285</v>
      </c>
      <c r="D14922" s="124">
        <v>39140</v>
      </c>
      <c r="E14922" s="157" t="e">
        <f>VLOOKUP(D14922,'SOAT LIQ'!$A$87:$C$3416,3,FALSE)</f>
        <v>#N/A</v>
      </c>
      <c r="F14922" t="s">
        <v>21631</v>
      </c>
    </row>
    <row r="14923" spans="1:6" x14ac:dyDescent="0.25">
      <c r="A14923" t="s">
        <v>8478</v>
      </c>
      <c r="B14923" s="100" t="s">
        <v>15332</v>
      </c>
      <c r="C14923" s="99" t="s">
        <v>15285</v>
      </c>
      <c r="D14923" s="124">
        <v>39140</v>
      </c>
      <c r="E14923" s="157" t="e">
        <f>VLOOKUP(D14923,'SOAT LIQ'!$A$87:$C$3416,3,FALSE)</f>
        <v>#N/A</v>
      </c>
      <c r="F14923" t="s">
        <v>21631</v>
      </c>
    </row>
    <row r="14924" spans="1:6" x14ac:dyDescent="0.25">
      <c r="A14924" t="s">
        <v>8471</v>
      </c>
      <c r="B14924" s="100" t="s">
        <v>15332</v>
      </c>
      <c r="C14924" s="99" t="s">
        <v>15285</v>
      </c>
      <c r="D14924" s="124">
        <v>39140</v>
      </c>
      <c r="E14924" s="157" t="e">
        <f>VLOOKUP(D14924,'SOAT LIQ'!$A$87:$C$3416,3,FALSE)</f>
        <v>#N/A</v>
      </c>
      <c r="F14924" t="s">
        <v>21631</v>
      </c>
    </row>
    <row r="14925" spans="1:6" x14ac:dyDescent="0.25">
      <c r="A14925" t="s">
        <v>8472</v>
      </c>
      <c r="B14925" s="100" t="s">
        <v>15332</v>
      </c>
      <c r="C14925" s="99" t="s">
        <v>15285</v>
      </c>
      <c r="D14925" s="124">
        <v>39140</v>
      </c>
      <c r="E14925" s="157" t="e">
        <f>VLOOKUP(D14925,'SOAT LIQ'!$A$87:$C$3416,3,FALSE)</f>
        <v>#N/A</v>
      </c>
      <c r="F14925" t="s">
        <v>21631</v>
      </c>
    </row>
    <row r="14926" spans="1:6" x14ac:dyDescent="0.25">
      <c r="A14926" t="s">
        <v>10820</v>
      </c>
      <c r="B14926" s="100" t="s">
        <v>15333</v>
      </c>
      <c r="C14926" s="99" t="s">
        <v>15285</v>
      </c>
      <c r="D14926" s="124">
        <v>39140</v>
      </c>
      <c r="E14926" s="157" t="e">
        <f>VLOOKUP(D14926,'SOAT LIQ'!$A$87:$C$3416,3,FALSE)</f>
        <v>#N/A</v>
      </c>
      <c r="F14926" t="s">
        <v>21631</v>
      </c>
    </row>
    <row r="14927" spans="1:6" x14ac:dyDescent="0.25">
      <c r="A14927" t="s">
        <v>5965</v>
      </c>
      <c r="B14927" s="100" t="s">
        <v>15333</v>
      </c>
      <c r="C14927" s="99" t="s">
        <v>15285</v>
      </c>
      <c r="D14927" s="124">
        <v>39140</v>
      </c>
      <c r="E14927" s="157" t="e">
        <f>VLOOKUP(D14927,'SOAT LIQ'!$A$87:$C$3416,3,FALSE)</f>
        <v>#N/A</v>
      </c>
      <c r="F14927" t="s">
        <v>21631</v>
      </c>
    </row>
    <row r="14928" spans="1:6" x14ac:dyDescent="0.25">
      <c r="A14928" t="s">
        <v>6183</v>
      </c>
      <c r="B14928" s="100" t="s">
        <v>15333</v>
      </c>
      <c r="C14928" s="99" t="s">
        <v>15285</v>
      </c>
      <c r="D14928" s="124">
        <v>39140</v>
      </c>
      <c r="E14928" s="157" t="e">
        <f>VLOOKUP(D14928,'SOAT LIQ'!$A$87:$C$3416,3,FALSE)</f>
        <v>#N/A</v>
      </c>
      <c r="F14928" t="s">
        <v>21631</v>
      </c>
    </row>
    <row r="14929" spans="1:6" x14ac:dyDescent="0.25">
      <c r="A14929" t="s">
        <v>5577</v>
      </c>
      <c r="B14929" s="100" t="s">
        <v>15333</v>
      </c>
      <c r="C14929" s="99" t="s">
        <v>15285</v>
      </c>
      <c r="D14929" s="124">
        <v>39140</v>
      </c>
      <c r="E14929" s="157" t="e">
        <f>VLOOKUP(D14929,'SOAT LIQ'!$A$87:$C$3416,3,FALSE)</f>
        <v>#N/A</v>
      </c>
      <c r="F14929" t="s">
        <v>21631</v>
      </c>
    </row>
    <row r="14930" spans="1:6" x14ac:dyDescent="0.25">
      <c r="A14930" t="s">
        <v>5579</v>
      </c>
      <c r="B14930" s="100" t="s">
        <v>15333</v>
      </c>
      <c r="C14930" s="99" t="s">
        <v>15285</v>
      </c>
      <c r="D14930" s="124">
        <v>39140</v>
      </c>
      <c r="E14930" s="157" t="e">
        <f>VLOOKUP(D14930,'SOAT LIQ'!$A$87:$C$3416,3,FALSE)</f>
        <v>#N/A</v>
      </c>
      <c r="F14930" t="s">
        <v>21631</v>
      </c>
    </row>
    <row r="14931" spans="1:6" x14ac:dyDescent="0.25">
      <c r="A14931" t="s">
        <v>5580</v>
      </c>
      <c r="B14931" s="100" t="s">
        <v>15333</v>
      </c>
      <c r="C14931" s="99" t="s">
        <v>15285</v>
      </c>
      <c r="D14931" s="124">
        <v>39140</v>
      </c>
      <c r="E14931" s="157" t="e">
        <f>VLOOKUP(D14931,'SOAT LIQ'!$A$87:$C$3416,3,FALSE)</f>
        <v>#N/A</v>
      </c>
      <c r="F14931" t="s">
        <v>21631</v>
      </c>
    </row>
    <row r="14932" spans="1:6" x14ac:dyDescent="0.25">
      <c r="A14932" t="s">
        <v>8478</v>
      </c>
      <c r="B14932" s="100" t="s">
        <v>15333</v>
      </c>
      <c r="C14932" s="99" t="s">
        <v>15285</v>
      </c>
      <c r="D14932" s="124">
        <v>39140</v>
      </c>
      <c r="E14932" s="157" t="e">
        <f>VLOOKUP(D14932,'SOAT LIQ'!$A$87:$C$3416,3,FALSE)</f>
        <v>#N/A</v>
      </c>
      <c r="F14932" t="s">
        <v>21631</v>
      </c>
    </row>
    <row r="14933" spans="1:6" x14ac:dyDescent="0.25">
      <c r="A14933" t="s">
        <v>8471</v>
      </c>
      <c r="B14933" s="100" t="s">
        <v>15333</v>
      </c>
      <c r="C14933" s="99" t="s">
        <v>15285</v>
      </c>
      <c r="D14933" s="124">
        <v>39140</v>
      </c>
      <c r="E14933" s="157" t="e">
        <f>VLOOKUP(D14933,'SOAT LIQ'!$A$87:$C$3416,3,FALSE)</f>
        <v>#N/A</v>
      </c>
      <c r="F14933" t="s">
        <v>21631</v>
      </c>
    </row>
    <row r="14934" spans="1:6" x14ac:dyDescent="0.25">
      <c r="A14934" t="s">
        <v>8472</v>
      </c>
      <c r="B14934" s="100" t="s">
        <v>15333</v>
      </c>
      <c r="C14934" s="99" t="s">
        <v>15285</v>
      </c>
      <c r="D14934" s="124">
        <v>39140</v>
      </c>
      <c r="E14934" s="157" t="e">
        <f>VLOOKUP(D14934,'SOAT LIQ'!$A$87:$C$3416,3,FALSE)</f>
        <v>#N/A</v>
      </c>
      <c r="F14934" t="s">
        <v>21631</v>
      </c>
    </row>
    <row r="14935" spans="1:6" x14ac:dyDescent="0.25">
      <c r="A14935" t="s">
        <v>8783</v>
      </c>
      <c r="B14935" s="100" t="s">
        <v>15334</v>
      </c>
      <c r="C14935" s="99" t="s">
        <v>15285</v>
      </c>
      <c r="D14935" s="124">
        <v>39140</v>
      </c>
      <c r="E14935" s="157" t="e">
        <f>VLOOKUP(D14935,'SOAT LIQ'!$A$87:$C$3416,3,FALSE)</f>
        <v>#N/A</v>
      </c>
      <c r="F14935" t="s">
        <v>21631</v>
      </c>
    </row>
    <row r="14936" spans="1:6" x14ac:dyDescent="0.25">
      <c r="A14936" t="s">
        <v>6183</v>
      </c>
      <c r="B14936" s="100" t="s">
        <v>15334</v>
      </c>
      <c r="C14936" s="99" t="s">
        <v>15285</v>
      </c>
      <c r="D14936" s="124">
        <v>39140</v>
      </c>
      <c r="E14936" s="157" t="e">
        <f>VLOOKUP(D14936,'SOAT LIQ'!$A$87:$C$3416,3,FALSE)</f>
        <v>#N/A</v>
      </c>
      <c r="F14936" t="s">
        <v>21631</v>
      </c>
    </row>
    <row r="14937" spans="1:6" x14ac:dyDescent="0.25">
      <c r="A14937" t="s">
        <v>5577</v>
      </c>
      <c r="B14937" s="100" t="s">
        <v>15334</v>
      </c>
      <c r="C14937" s="99" t="s">
        <v>15285</v>
      </c>
      <c r="D14937" s="124">
        <v>39140</v>
      </c>
      <c r="E14937" s="157" t="e">
        <f>VLOOKUP(D14937,'SOAT LIQ'!$A$87:$C$3416,3,FALSE)</f>
        <v>#N/A</v>
      </c>
      <c r="F14937" t="s">
        <v>21631</v>
      </c>
    </row>
    <row r="14938" spans="1:6" x14ac:dyDescent="0.25">
      <c r="A14938" t="s">
        <v>5579</v>
      </c>
      <c r="B14938" s="100" t="s">
        <v>15334</v>
      </c>
      <c r="C14938" s="99" t="s">
        <v>15285</v>
      </c>
      <c r="D14938" s="124">
        <v>39140</v>
      </c>
      <c r="E14938" s="157" t="e">
        <f>VLOOKUP(D14938,'SOAT LIQ'!$A$87:$C$3416,3,FALSE)</f>
        <v>#N/A</v>
      </c>
      <c r="F14938" t="s">
        <v>21631</v>
      </c>
    </row>
    <row r="14939" spans="1:6" x14ac:dyDescent="0.25">
      <c r="A14939" t="s">
        <v>5580</v>
      </c>
      <c r="B14939" s="100" t="s">
        <v>15334</v>
      </c>
      <c r="C14939" s="99" t="s">
        <v>15285</v>
      </c>
      <c r="D14939" s="124">
        <v>39140</v>
      </c>
      <c r="E14939" s="157" t="e">
        <f>VLOOKUP(D14939,'SOAT LIQ'!$A$87:$C$3416,3,FALSE)</f>
        <v>#N/A</v>
      </c>
      <c r="F14939" t="s">
        <v>21631</v>
      </c>
    </row>
    <row r="14940" spans="1:6" x14ac:dyDescent="0.25">
      <c r="A14940" t="s">
        <v>8478</v>
      </c>
      <c r="B14940" s="100" t="s">
        <v>15334</v>
      </c>
      <c r="C14940" s="99" t="s">
        <v>15285</v>
      </c>
      <c r="D14940" s="124">
        <v>39140</v>
      </c>
      <c r="E14940" s="157" t="e">
        <f>VLOOKUP(D14940,'SOAT LIQ'!$A$87:$C$3416,3,FALSE)</f>
        <v>#N/A</v>
      </c>
      <c r="F14940" t="s">
        <v>21631</v>
      </c>
    </row>
    <row r="14941" spans="1:6" x14ac:dyDescent="0.25">
      <c r="A14941" t="s">
        <v>8471</v>
      </c>
      <c r="B14941" s="100" t="s">
        <v>15334</v>
      </c>
      <c r="C14941" s="99" t="s">
        <v>15285</v>
      </c>
      <c r="D14941" s="124">
        <v>39140</v>
      </c>
      <c r="E14941" s="157" t="e">
        <f>VLOOKUP(D14941,'SOAT LIQ'!$A$87:$C$3416,3,FALSE)</f>
        <v>#N/A</v>
      </c>
      <c r="F14941" t="s">
        <v>21631</v>
      </c>
    </row>
    <row r="14942" spans="1:6" x14ac:dyDescent="0.25">
      <c r="A14942" t="s">
        <v>8472</v>
      </c>
      <c r="B14942" s="100" t="s">
        <v>15334</v>
      </c>
      <c r="C14942" s="99" t="s">
        <v>15285</v>
      </c>
      <c r="D14942" s="124">
        <v>39140</v>
      </c>
      <c r="E14942" s="157" t="e">
        <f>VLOOKUP(D14942,'SOAT LIQ'!$A$87:$C$3416,3,FALSE)</f>
        <v>#N/A</v>
      </c>
      <c r="F14942" t="s">
        <v>21631</v>
      </c>
    </row>
    <row r="14943" spans="1:6" x14ac:dyDescent="0.25">
      <c r="A14943" t="s">
        <v>8784</v>
      </c>
      <c r="B14943" s="100" t="s">
        <v>15335</v>
      </c>
      <c r="C14943" s="99" t="s">
        <v>15285</v>
      </c>
      <c r="D14943" s="124">
        <v>39140</v>
      </c>
      <c r="E14943" s="157" t="e">
        <f>VLOOKUP(D14943,'SOAT LIQ'!$A$87:$C$3416,3,FALSE)</f>
        <v>#N/A</v>
      </c>
      <c r="F14943" t="s">
        <v>21631</v>
      </c>
    </row>
    <row r="14944" spans="1:6" x14ac:dyDescent="0.25">
      <c r="A14944" t="s">
        <v>5576</v>
      </c>
      <c r="B14944" s="100" t="s">
        <v>15335</v>
      </c>
      <c r="C14944" s="99" t="s">
        <v>15285</v>
      </c>
      <c r="D14944" s="124">
        <v>39140</v>
      </c>
      <c r="E14944" s="157" t="e">
        <f>VLOOKUP(D14944,'SOAT LIQ'!$A$87:$C$3416,3,FALSE)</f>
        <v>#N/A</v>
      </c>
      <c r="F14944" t="s">
        <v>21631</v>
      </c>
    </row>
    <row r="14945" spans="1:6" x14ac:dyDescent="0.25">
      <c r="A14945" t="s">
        <v>5578</v>
      </c>
      <c r="B14945" s="100" t="s">
        <v>15335</v>
      </c>
      <c r="C14945" s="99" t="s">
        <v>15285</v>
      </c>
      <c r="D14945" s="124">
        <v>39140</v>
      </c>
      <c r="E14945" s="157" t="e">
        <f>VLOOKUP(D14945,'SOAT LIQ'!$A$87:$C$3416,3,FALSE)</f>
        <v>#N/A</v>
      </c>
      <c r="F14945" t="s">
        <v>21631</v>
      </c>
    </row>
    <row r="14946" spans="1:6" x14ac:dyDescent="0.25">
      <c r="A14946" t="s">
        <v>4229</v>
      </c>
      <c r="B14946" s="100" t="s">
        <v>15335</v>
      </c>
      <c r="C14946" s="99" t="s">
        <v>15285</v>
      </c>
      <c r="D14946" s="124">
        <v>39140</v>
      </c>
      <c r="E14946" s="157" t="e">
        <f>VLOOKUP(D14946,'SOAT LIQ'!$A$87:$C$3416,3,FALSE)</f>
        <v>#N/A</v>
      </c>
      <c r="F14946" t="s">
        <v>21631</v>
      </c>
    </row>
    <row r="14947" spans="1:6" x14ac:dyDescent="0.25">
      <c r="A14947" t="s">
        <v>8470</v>
      </c>
      <c r="B14947" s="100" t="s">
        <v>15335</v>
      </c>
      <c r="C14947" s="99" t="s">
        <v>15285</v>
      </c>
      <c r="D14947" s="124">
        <v>39140</v>
      </c>
      <c r="E14947" s="157" t="e">
        <f>VLOOKUP(D14947,'SOAT LIQ'!$A$87:$C$3416,3,FALSE)</f>
        <v>#N/A</v>
      </c>
      <c r="F14947" t="s">
        <v>21631</v>
      </c>
    </row>
    <row r="14948" spans="1:6" x14ac:dyDescent="0.25">
      <c r="A14948" t="s">
        <v>8460</v>
      </c>
      <c r="B14948" s="100" t="s">
        <v>15336</v>
      </c>
      <c r="C14948" s="99" t="s">
        <v>15285</v>
      </c>
      <c r="D14948" s="124">
        <v>39140</v>
      </c>
      <c r="E14948" s="157" t="e">
        <f>VLOOKUP(D14948,'SOAT LIQ'!$A$87:$C$3416,3,FALSE)</f>
        <v>#N/A</v>
      </c>
      <c r="F14948" t="s">
        <v>21631</v>
      </c>
    </row>
    <row r="14949" spans="1:6" x14ac:dyDescent="0.25">
      <c r="A14949" t="s">
        <v>5576</v>
      </c>
      <c r="B14949" s="100" t="s">
        <v>15336</v>
      </c>
      <c r="C14949" s="99" t="s">
        <v>15285</v>
      </c>
      <c r="D14949" s="124">
        <v>39140</v>
      </c>
      <c r="E14949" s="157" t="e">
        <f>VLOOKUP(D14949,'SOAT LIQ'!$A$87:$C$3416,3,FALSE)</f>
        <v>#N/A</v>
      </c>
      <c r="F14949" t="s">
        <v>21631</v>
      </c>
    </row>
    <row r="14950" spans="1:6" x14ac:dyDescent="0.25">
      <c r="A14950" t="s">
        <v>5577</v>
      </c>
      <c r="B14950" s="100" t="s">
        <v>15336</v>
      </c>
      <c r="C14950" s="99" t="s">
        <v>15285</v>
      </c>
      <c r="D14950" s="124">
        <v>39140</v>
      </c>
      <c r="E14950" s="157" t="e">
        <f>VLOOKUP(D14950,'SOAT LIQ'!$A$87:$C$3416,3,FALSE)</f>
        <v>#N/A</v>
      </c>
      <c r="F14950" t="s">
        <v>21631</v>
      </c>
    </row>
    <row r="14951" spans="1:6" x14ac:dyDescent="0.25">
      <c r="A14951" t="s">
        <v>5578</v>
      </c>
      <c r="B14951" s="100" t="s">
        <v>15336</v>
      </c>
      <c r="C14951" s="99" t="s">
        <v>15285</v>
      </c>
      <c r="D14951" s="124">
        <v>39140</v>
      </c>
      <c r="E14951" s="157" t="e">
        <f>VLOOKUP(D14951,'SOAT LIQ'!$A$87:$C$3416,3,FALSE)</f>
        <v>#N/A</v>
      </c>
      <c r="F14951" t="s">
        <v>21631</v>
      </c>
    </row>
    <row r="14952" spans="1:6" x14ac:dyDescent="0.25">
      <c r="A14952" t="s">
        <v>5579</v>
      </c>
      <c r="B14952" s="100" t="s">
        <v>15336</v>
      </c>
      <c r="C14952" s="99" t="s">
        <v>15285</v>
      </c>
      <c r="D14952" s="124">
        <v>39140</v>
      </c>
      <c r="E14952" s="157" t="e">
        <f>VLOOKUP(D14952,'SOAT LIQ'!$A$87:$C$3416,3,FALSE)</f>
        <v>#N/A</v>
      </c>
      <c r="F14952" t="s">
        <v>21631</v>
      </c>
    </row>
    <row r="14953" spans="1:6" x14ac:dyDescent="0.25">
      <c r="A14953" t="s">
        <v>4229</v>
      </c>
      <c r="B14953" s="100" t="s">
        <v>15336</v>
      </c>
      <c r="C14953" s="99" t="s">
        <v>15285</v>
      </c>
      <c r="D14953" s="124">
        <v>39140</v>
      </c>
      <c r="E14953" s="157" t="e">
        <f>VLOOKUP(D14953,'SOAT LIQ'!$A$87:$C$3416,3,FALSE)</f>
        <v>#N/A</v>
      </c>
      <c r="F14953" t="s">
        <v>21631</v>
      </c>
    </row>
    <row r="14954" spans="1:6" x14ac:dyDescent="0.25">
      <c r="A14954" t="s">
        <v>5580</v>
      </c>
      <c r="B14954" s="100" t="s">
        <v>15336</v>
      </c>
      <c r="C14954" s="99" t="s">
        <v>15285</v>
      </c>
      <c r="D14954" s="124">
        <v>39140</v>
      </c>
      <c r="E14954" s="157" t="e">
        <f>VLOOKUP(D14954,'SOAT LIQ'!$A$87:$C$3416,3,FALSE)</f>
        <v>#N/A</v>
      </c>
      <c r="F14954" t="s">
        <v>21631</v>
      </c>
    </row>
    <row r="14955" spans="1:6" x14ac:dyDescent="0.25">
      <c r="A14955" t="s">
        <v>8478</v>
      </c>
      <c r="B14955" s="100" t="s">
        <v>15336</v>
      </c>
      <c r="C14955" s="99" t="s">
        <v>15285</v>
      </c>
      <c r="D14955" s="124">
        <v>39140</v>
      </c>
      <c r="E14955" s="157" t="e">
        <f>VLOOKUP(D14955,'SOAT LIQ'!$A$87:$C$3416,3,FALSE)</f>
        <v>#N/A</v>
      </c>
      <c r="F14955" t="s">
        <v>21631</v>
      </c>
    </row>
    <row r="14956" spans="1:6" x14ac:dyDescent="0.25">
      <c r="A14956" t="s">
        <v>8471</v>
      </c>
      <c r="B14956" s="100" t="s">
        <v>15336</v>
      </c>
      <c r="C14956" s="99" t="s">
        <v>15285</v>
      </c>
      <c r="D14956" s="124">
        <v>39140</v>
      </c>
      <c r="E14956" s="157" t="e">
        <f>VLOOKUP(D14956,'SOAT LIQ'!$A$87:$C$3416,3,FALSE)</f>
        <v>#N/A</v>
      </c>
      <c r="F14956" t="s">
        <v>21631</v>
      </c>
    </row>
    <row r="14957" spans="1:6" x14ac:dyDescent="0.25">
      <c r="A14957" t="s">
        <v>8470</v>
      </c>
      <c r="B14957" s="100" t="s">
        <v>15336</v>
      </c>
      <c r="C14957" s="99" t="s">
        <v>15285</v>
      </c>
      <c r="D14957" s="124">
        <v>39140</v>
      </c>
      <c r="E14957" s="157" t="e">
        <f>VLOOKUP(D14957,'SOAT LIQ'!$A$87:$C$3416,3,FALSE)</f>
        <v>#N/A</v>
      </c>
      <c r="F14957" t="s">
        <v>21631</v>
      </c>
    </row>
    <row r="14958" spans="1:6" x14ac:dyDescent="0.25">
      <c r="A14958" t="s">
        <v>8472</v>
      </c>
      <c r="B14958" s="100" t="s">
        <v>15336</v>
      </c>
      <c r="C14958" s="99" t="s">
        <v>15285</v>
      </c>
      <c r="D14958" s="124">
        <v>39140</v>
      </c>
      <c r="E14958" s="157" t="e">
        <f>VLOOKUP(D14958,'SOAT LIQ'!$A$87:$C$3416,3,FALSE)</f>
        <v>#N/A</v>
      </c>
      <c r="F14958" t="s">
        <v>21631</v>
      </c>
    </row>
    <row r="14959" spans="1:6" x14ac:dyDescent="0.25">
      <c r="A14959" t="s">
        <v>15046</v>
      </c>
      <c r="B14959" s="100" t="s">
        <v>15337</v>
      </c>
      <c r="C14959" s="99" t="s">
        <v>15285</v>
      </c>
      <c r="D14959" s="124">
        <v>39140</v>
      </c>
      <c r="E14959" s="157" t="e">
        <f>VLOOKUP(D14959,'SOAT LIQ'!$A$87:$C$3416,3,FALSE)</f>
        <v>#N/A</v>
      </c>
      <c r="F14959" t="s">
        <v>21631</v>
      </c>
    </row>
    <row r="14960" spans="1:6" x14ac:dyDescent="0.25">
      <c r="A14960" t="s">
        <v>6183</v>
      </c>
      <c r="B14960" s="100" t="s">
        <v>15337</v>
      </c>
      <c r="C14960" s="99" t="s">
        <v>15285</v>
      </c>
      <c r="D14960" s="124">
        <v>39140</v>
      </c>
      <c r="E14960" s="157" t="e">
        <f>VLOOKUP(D14960,'SOAT LIQ'!$A$87:$C$3416,3,FALSE)</f>
        <v>#N/A</v>
      </c>
      <c r="F14960" t="s">
        <v>21631</v>
      </c>
    </row>
    <row r="14961" spans="1:6" x14ac:dyDescent="0.25">
      <c r="A14961" t="s">
        <v>8476</v>
      </c>
      <c r="B14961" s="100" t="s">
        <v>15337</v>
      </c>
      <c r="C14961" s="99" t="s">
        <v>15285</v>
      </c>
      <c r="D14961" s="124">
        <v>39140</v>
      </c>
      <c r="E14961" s="157" t="e">
        <f>VLOOKUP(D14961,'SOAT LIQ'!$A$87:$C$3416,3,FALSE)</f>
        <v>#N/A</v>
      </c>
      <c r="F14961" t="s">
        <v>21631</v>
      </c>
    </row>
    <row r="14962" spans="1:6" x14ac:dyDescent="0.25">
      <c r="A14962" t="s">
        <v>5576</v>
      </c>
      <c r="B14962" s="100" t="s">
        <v>15337</v>
      </c>
      <c r="C14962" s="99" t="s">
        <v>15285</v>
      </c>
      <c r="D14962" s="124">
        <v>39140</v>
      </c>
      <c r="E14962" s="157" t="e">
        <f>VLOOKUP(D14962,'SOAT LIQ'!$A$87:$C$3416,3,FALSE)</f>
        <v>#N/A</v>
      </c>
      <c r="F14962" t="s">
        <v>21631</v>
      </c>
    </row>
    <row r="14963" spans="1:6" x14ac:dyDescent="0.25">
      <c r="A14963" t="s">
        <v>5577</v>
      </c>
      <c r="B14963" s="100" t="s">
        <v>15337</v>
      </c>
      <c r="C14963" s="99" t="s">
        <v>15285</v>
      </c>
      <c r="D14963" s="124">
        <v>39140</v>
      </c>
      <c r="E14963" s="157" t="e">
        <f>VLOOKUP(D14963,'SOAT LIQ'!$A$87:$C$3416,3,FALSE)</f>
        <v>#N/A</v>
      </c>
      <c r="F14963" t="s">
        <v>21631</v>
      </c>
    </row>
    <row r="14964" spans="1:6" x14ac:dyDescent="0.25">
      <c r="A14964" t="s">
        <v>8477</v>
      </c>
      <c r="B14964" s="100" t="s">
        <v>15337</v>
      </c>
      <c r="C14964" s="99" t="s">
        <v>15285</v>
      </c>
      <c r="D14964" s="124">
        <v>39140</v>
      </c>
      <c r="E14964" s="157" t="e">
        <f>VLOOKUP(D14964,'SOAT LIQ'!$A$87:$C$3416,3,FALSE)</f>
        <v>#N/A</v>
      </c>
      <c r="F14964" t="s">
        <v>21631</v>
      </c>
    </row>
    <row r="14965" spans="1:6" x14ac:dyDescent="0.25">
      <c r="A14965" t="s">
        <v>5578</v>
      </c>
      <c r="B14965" s="100" t="s">
        <v>15337</v>
      </c>
      <c r="C14965" s="99" t="s">
        <v>15285</v>
      </c>
      <c r="D14965" s="124">
        <v>39140</v>
      </c>
      <c r="E14965" s="157" t="e">
        <f>VLOOKUP(D14965,'SOAT LIQ'!$A$87:$C$3416,3,FALSE)</f>
        <v>#N/A</v>
      </c>
      <c r="F14965" t="s">
        <v>21631</v>
      </c>
    </row>
    <row r="14966" spans="1:6" x14ac:dyDescent="0.25">
      <c r="A14966" t="s">
        <v>5579</v>
      </c>
      <c r="B14966" s="100" t="s">
        <v>15337</v>
      </c>
      <c r="C14966" s="99" t="s">
        <v>15285</v>
      </c>
      <c r="D14966" s="124">
        <v>39140</v>
      </c>
      <c r="E14966" s="157" t="e">
        <f>VLOOKUP(D14966,'SOAT LIQ'!$A$87:$C$3416,3,FALSE)</f>
        <v>#N/A</v>
      </c>
      <c r="F14966" t="s">
        <v>21631</v>
      </c>
    </row>
    <row r="14967" spans="1:6" x14ac:dyDescent="0.25">
      <c r="A14967" t="s">
        <v>8493</v>
      </c>
      <c r="B14967" s="100" t="s">
        <v>15337</v>
      </c>
      <c r="C14967" s="99" t="s">
        <v>15285</v>
      </c>
      <c r="D14967" s="124">
        <v>39140</v>
      </c>
      <c r="E14967" s="157" t="e">
        <f>VLOOKUP(D14967,'SOAT LIQ'!$A$87:$C$3416,3,FALSE)</f>
        <v>#N/A</v>
      </c>
      <c r="F14967" t="s">
        <v>21631</v>
      </c>
    </row>
    <row r="14968" spans="1:6" x14ac:dyDescent="0.25">
      <c r="A14968" t="s">
        <v>4229</v>
      </c>
      <c r="B14968" s="100" t="s">
        <v>15337</v>
      </c>
      <c r="C14968" s="99" t="s">
        <v>15285</v>
      </c>
      <c r="D14968" s="124">
        <v>39140</v>
      </c>
      <c r="E14968" s="157" t="e">
        <f>VLOOKUP(D14968,'SOAT LIQ'!$A$87:$C$3416,3,FALSE)</f>
        <v>#N/A</v>
      </c>
      <c r="F14968" t="s">
        <v>21631</v>
      </c>
    </row>
    <row r="14969" spans="1:6" x14ac:dyDescent="0.25">
      <c r="A14969" t="s">
        <v>5580</v>
      </c>
      <c r="B14969" s="100" t="s">
        <v>15337</v>
      </c>
      <c r="C14969" s="99" t="s">
        <v>15285</v>
      </c>
      <c r="D14969" s="124">
        <v>39140</v>
      </c>
      <c r="E14969" s="157" t="e">
        <f>VLOOKUP(D14969,'SOAT LIQ'!$A$87:$C$3416,3,FALSE)</f>
        <v>#N/A</v>
      </c>
      <c r="F14969" t="s">
        <v>21631</v>
      </c>
    </row>
    <row r="14970" spans="1:6" x14ac:dyDescent="0.25">
      <c r="A14970" t="s">
        <v>8478</v>
      </c>
      <c r="B14970" s="100" t="s">
        <v>15337</v>
      </c>
      <c r="C14970" s="99" t="s">
        <v>15285</v>
      </c>
      <c r="D14970" s="124">
        <v>39140</v>
      </c>
      <c r="E14970" s="157" t="e">
        <f>VLOOKUP(D14970,'SOAT LIQ'!$A$87:$C$3416,3,FALSE)</f>
        <v>#N/A</v>
      </c>
      <c r="F14970" t="s">
        <v>21631</v>
      </c>
    </row>
    <row r="14971" spans="1:6" x14ac:dyDescent="0.25">
      <c r="A14971" t="s">
        <v>8471</v>
      </c>
      <c r="B14971" s="100" t="s">
        <v>15337</v>
      </c>
      <c r="C14971" s="99" t="s">
        <v>15285</v>
      </c>
      <c r="D14971" s="124">
        <v>39140</v>
      </c>
      <c r="E14971" s="157" t="e">
        <f>VLOOKUP(D14971,'SOAT LIQ'!$A$87:$C$3416,3,FALSE)</f>
        <v>#N/A</v>
      </c>
      <c r="F14971" t="s">
        <v>21631</v>
      </c>
    </row>
    <row r="14972" spans="1:6" x14ac:dyDescent="0.25">
      <c r="A14972" t="s">
        <v>8470</v>
      </c>
      <c r="B14972" s="100" t="s">
        <v>15337</v>
      </c>
      <c r="C14972" s="99" t="s">
        <v>15285</v>
      </c>
      <c r="D14972" s="124">
        <v>39140</v>
      </c>
      <c r="E14972" s="157" t="e">
        <f>VLOOKUP(D14972,'SOAT LIQ'!$A$87:$C$3416,3,FALSE)</f>
        <v>#N/A</v>
      </c>
      <c r="F14972" t="s">
        <v>21631</v>
      </c>
    </row>
    <row r="14973" spans="1:6" x14ac:dyDescent="0.25">
      <c r="A14973" t="s">
        <v>8472</v>
      </c>
      <c r="B14973" s="100" t="s">
        <v>15337</v>
      </c>
      <c r="C14973" s="99" t="s">
        <v>15285</v>
      </c>
      <c r="D14973" s="124">
        <v>39140</v>
      </c>
      <c r="E14973" s="157" t="e">
        <f>VLOOKUP(D14973,'SOAT LIQ'!$A$87:$C$3416,3,FALSE)</f>
        <v>#N/A</v>
      </c>
      <c r="F14973" t="s">
        <v>21631</v>
      </c>
    </row>
    <row r="14974" spans="1:6" x14ac:dyDescent="0.25">
      <c r="A14974" t="s">
        <v>8469</v>
      </c>
      <c r="B14974" s="100" t="s">
        <v>15338</v>
      </c>
      <c r="C14974" s="99" t="s">
        <v>15285</v>
      </c>
      <c r="D14974" s="124">
        <v>39140</v>
      </c>
      <c r="E14974" s="157" t="e">
        <f>VLOOKUP(D14974,'SOAT LIQ'!$A$87:$C$3416,3,FALSE)</f>
        <v>#N/A</v>
      </c>
      <c r="F14974" t="s">
        <v>21631</v>
      </c>
    </row>
    <row r="14975" spans="1:6" x14ac:dyDescent="0.25">
      <c r="A14975" t="s">
        <v>5577</v>
      </c>
      <c r="B14975" s="100" t="s">
        <v>15338</v>
      </c>
      <c r="C14975" s="99" t="s">
        <v>15285</v>
      </c>
      <c r="D14975" s="124">
        <v>39140</v>
      </c>
      <c r="E14975" s="157" t="e">
        <f>VLOOKUP(D14975,'SOAT LIQ'!$A$87:$C$3416,3,FALSE)</f>
        <v>#N/A</v>
      </c>
      <c r="F14975" t="s">
        <v>21631</v>
      </c>
    </row>
    <row r="14976" spans="1:6" x14ac:dyDescent="0.25">
      <c r="A14976" t="s">
        <v>5579</v>
      </c>
      <c r="B14976" s="100" t="s">
        <v>15338</v>
      </c>
      <c r="C14976" s="99" t="s">
        <v>15285</v>
      </c>
      <c r="D14976" s="124">
        <v>39140</v>
      </c>
      <c r="E14976" s="157" t="e">
        <f>VLOOKUP(D14976,'SOAT LIQ'!$A$87:$C$3416,3,FALSE)</f>
        <v>#N/A</v>
      </c>
      <c r="F14976" t="s">
        <v>21631</v>
      </c>
    </row>
    <row r="14977" spans="1:6" x14ac:dyDescent="0.25">
      <c r="A14977" t="s">
        <v>5580</v>
      </c>
      <c r="B14977" s="100" t="s">
        <v>15338</v>
      </c>
      <c r="C14977" s="99" t="s">
        <v>15285</v>
      </c>
      <c r="D14977" s="124">
        <v>39140</v>
      </c>
      <c r="E14977" s="157" t="e">
        <f>VLOOKUP(D14977,'SOAT LIQ'!$A$87:$C$3416,3,FALSE)</f>
        <v>#N/A</v>
      </c>
      <c r="F14977" t="s">
        <v>21631</v>
      </c>
    </row>
    <row r="14978" spans="1:6" x14ac:dyDescent="0.25">
      <c r="A14978" t="s">
        <v>8478</v>
      </c>
      <c r="B14978" s="100" t="s">
        <v>15338</v>
      </c>
      <c r="C14978" s="99" t="s">
        <v>15285</v>
      </c>
      <c r="D14978" s="124">
        <v>39140</v>
      </c>
      <c r="E14978" s="157" t="e">
        <f>VLOOKUP(D14978,'SOAT LIQ'!$A$87:$C$3416,3,FALSE)</f>
        <v>#N/A</v>
      </c>
      <c r="F14978" t="s">
        <v>21631</v>
      </c>
    </row>
    <row r="14979" spans="1:6" x14ac:dyDescent="0.25">
      <c r="A14979" t="s">
        <v>8471</v>
      </c>
      <c r="B14979" s="100" t="s">
        <v>15338</v>
      </c>
      <c r="C14979" s="99" t="s">
        <v>15285</v>
      </c>
      <c r="D14979" s="124">
        <v>39140</v>
      </c>
      <c r="E14979" s="157" t="e">
        <f>VLOOKUP(D14979,'SOAT LIQ'!$A$87:$C$3416,3,FALSE)</f>
        <v>#N/A</v>
      </c>
      <c r="F14979" t="s">
        <v>21631</v>
      </c>
    </row>
    <row r="14980" spans="1:6" x14ac:dyDescent="0.25">
      <c r="A14980" t="s">
        <v>8472</v>
      </c>
      <c r="B14980" s="100" t="s">
        <v>15338</v>
      </c>
      <c r="C14980" s="99" t="s">
        <v>15285</v>
      </c>
      <c r="D14980" s="124">
        <v>39140</v>
      </c>
      <c r="E14980" s="157" t="e">
        <f>VLOOKUP(D14980,'SOAT LIQ'!$A$87:$C$3416,3,FALSE)</f>
        <v>#N/A</v>
      </c>
      <c r="F14980" t="s">
        <v>21631</v>
      </c>
    </row>
    <row r="14981" spans="1:6" x14ac:dyDescent="0.25">
      <c r="A14981" t="s">
        <v>13930</v>
      </c>
      <c r="B14981" s="100" t="s">
        <v>15339</v>
      </c>
      <c r="C14981" s="99" t="s">
        <v>15285</v>
      </c>
      <c r="D14981" s="124">
        <v>39140</v>
      </c>
      <c r="E14981" s="157" t="e">
        <f>VLOOKUP(D14981,'SOAT LIQ'!$A$87:$C$3416,3,FALSE)</f>
        <v>#N/A</v>
      </c>
      <c r="F14981" t="s">
        <v>21631</v>
      </c>
    </row>
    <row r="14982" spans="1:6" x14ac:dyDescent="0.25">
      <c r="A14982" t="s">
        <v>14997</v>
      </c>
      <c r="B14982" s="100" t="s">
        <v>15340</v>
      </c>
      <c r="C14982" s="99" t="s">
        <v>15285</v>
      </c>
      <c r="D14982" s="124">
        <v>39140</v>
      </c>
      <c r="E14982" s="157" t="e">
        <f>VLOOKUP(D14982,'SOAT LIQ'!$A$87:$C$3416,3,FALSE)</f>
        <v>#N/A</v>
      </c>
      <c r="F14982" t="s">
        <v>21631</v>
      </c>
    </row>
    <row r="14983" spans="1:6" x14ac:dyDescent="0.25">
      <c r="A14983" t="s">
        <v>14995</v>
      </c>
      <c r="B14983" s="100" t="s">
        <v>15341</v>
      </c>
      <c r="C14983" s="99" t="s">
        <v>15285</v>
      </c>
      <c r="D14983" s="124">
        <v>39140</v>
      </c>
      <c r="E14983" s="157" t="e">
        <f>VLOOKUP(D14983,'SOAT LIQ'!$A$87:$C$3416,3,FALSE)</f>
        <v>#N/A</v>
      </c>
      <c r="F14983" t="s">
        <v>21631</v>
      </c>
    </row>
    <row r="14984" spans="1:6" x14ac:dyDescent="0.25">
      <c r="A14984" t="s">
        <v>14998</v>
      </c>
      <c r="B14984" s="100" t="s">
        <v>15342</v>
      </c>
      <c r="C14984" s="99" t="s">
        <v>15285</v>
      </c>
      <c r="D14984" s="124">
        <v>39140</v>
      </c>
      <c r="E14984" s="157" t="e">
        <f>VLOOKUP(D14984,'SOAT LIQ'!$A$87:$C$3416,3,FALSE)</f>
        <v>#N/A</v>
      </c>
      <c r="F14984" t="s">
        <v>21631</v>
      </c>
    </row>
    <row r="14985" spans="1:6" x14ac:dyDescent="0.25">
      <c r="A14985" t="s">
        <v>14999</v>
      </c>
      <c r="B14985" s="100" t="s">
        <v>15343</v>
      </c>
      <c r="C14985" s="99" t="s">
        <v>15285</v>
      </c>
      <c r="D14985" s="124">
        <v>39140</v>
      </c>
      <c r="E14985" s="157" t="e">
        <f>VLOOKUP(D14985,'SOAT LIQ'!$A$87:$C$3416,3,FALSE)</f>
        <v>#N/A</v>
      </c>
      <c r="F14985" t="s">
        <v>21631</v>
      </c>
    </row>
    <row r="14986" spans="1:6" x14ac:dyDescent="0.25">
      <c r="A14986" t="s">
        <v>15054</v>
      </c>
      <c r="B14986" s="100" t="s">
        <v>15344</v>
      </c>
      <c r="C14986" s="99" t="s">
        <v>15285</v>
      </c>
      <c r="D14986" s="124">
        <v>39140</v>
      </c>
      <c r="E14986" s="157" t="e">
        <f>VLOOKUP(D14986,'SOAT LIQ'!$A$87:$C$3416,3,FALSE)</f>
        <v>#N/A</v>
      </c>
      <c r="F14986" t="s">
        <v>21631</v>
      </c>
    </row>
    <row r="14987" spans="1:6" x14ac:dyDescent="0.25">
      <c r="A14987" t="s">
        <v>14952</v>
      </c>
      <c r="B14987" s="100" t="s">
        <v>15345</v>
      </c>
      <c r="C14987" s="99" t="s">
        <v>15285</v>
      </c>
      <c r="D14987" s="124">
        <v>39140</v>
      </c>
      <c r="E14987" s="157" t="e">
        <f>VLOOKUP(D14987,'SOAT LIQ'!$A$87:$C$3416,3,FALSE)</f>
        <v>#N/A</v>
      </c>
      <c r="F14987" t="s">
        <v>21631</v>
      </c>
    </row>
    <row r="14988" spans="1:6" x14ac:dyDescent="0.25">
      <c r="A14988" t="s">
        <v>15003</v>
      </c>
      <c r="B14988" s="100" t="s">
        <v>15346</v>
      </c>
      <c r="C14988" s="99" t="s">
        <v>15285</v>
      </c>
      <c r="D14988" s="124">
        <v>39140</v>
      </c>
      <c r="E14988" s="157" t="e">
        <f>VLOOKUP(D14988,'SOAT LIQ'!$A$87:$C$3416,3,FALSE)</f>
        <v>#N/A</v>
      </c>
      <c r="F14988" t="s">
        <v>21631</v>
      </c>
    </row>
    <row r="14989" spans="1:6" x14ac:dyDescent="0.25">
      <c r="A14989" t="s">
        <v>6183</v>
      </c>
      <c r="B14989" s="100" t="s">
        <v>15346</v>
      </c>
      <c r="C14989" s="99" t="s">
        <v>15285</v>
      </c>
      <c r="D14989" s="124">
        <v>39140</v>
      </c>
      <c r="E14989" s="157" t="e">
        <f>VLOOKUP(D14989,'SOAT LIQ'!$A$87:$C$3416,3,FALSE)</f>
        <v>#N/A</v>
      </c>
      <c r="F14989" t="s">
        <v>21631</v>
      </c>
    </row>
    <row r="14990" spans="1:6" x14ac:dyDescent="0.25">
      <c r="A14990" t="s">
        <v>5577</v>
      </c>
      <c r="B14990" s="100" t="s">
        <v>15346</v>
      </c>
      <c r="C14990" s="99" t="s">
        <v>15285</v>
      </c>
      <c r="D14990" s="124">
        <v>39140</v>
      </c>
      <c r="E14990" s="157" t="e">
        <f>VLOOKUP(D14990,'SOAT LIQ'!$A$87:$C$3416,3,FALSE)</f>
        <v>#N/A</v>
      </c>
      <c r="F14990" t="s">
        <v>21631</v>
      </c>
    </row>
    <row r="14991" spans="1:6" x14ac:dyDescent="0.25">
      <c r="A14991" t="s">
        <v>5579</v>
      </c>
      <c r="B14991" s="100" t="s">
        <v>15346</v>
      </c>
      <c r="C14991" s="99" t="s">
        <v>15285</v>
      </c>
      <c r="D14991" s="124">
        <v>39140</v>
      </c>
      <c r="E14991" s="157" t="e">
        <f>VLOOKUP(D14991,'SOAT LIQ'!$A$87:$C$3416,3,FALSE)</f>
        <v>#N/A</v>
      </c>
      <c r="F14991" t="s">
        <v>21631</v>
      </c>
    </row>
    <row r="14992" spans="1:6" x14ac:dyDescent="0.25">
      <c r="A14992" t="s">
        <v>5580</v>
      </c>
      <c r="B14992" s="100" t="s">
        <v>15346</v>
      </c>
      <c r="C14992" s="99" t="s">
        <v>15285</v>
      </c>
      <c r="D14992" s="124">
        <v>39140</v>
      </c>
      <c r="E14992" s="157" t="e">
        <f>VLOOKUP(D14992,'SOAT LIQ'!$A$87:$C$3416,3,FALSE)</f>
        <v>#N/A</v>
      </c>
      <c r="F14992" t="s">
        <v>21631</v>
      </c>
    </row>
    <row r="14993" spans="1:6" x14ac:dyDescent="0.25">
      <c r="A14993" t="s">
        <v>8478</v>
      </c>
      <c r="B14993" s="100" t="s">
        <v>15346</v>
      </c>
      <c r="C14993" s="99" t="s">
        <v>15285</v>
      </c>
      <c r="D14993" s="124">
        <v>39140</v>
      </c>
      <c r="E14993" s="157" t="e">
        <f>VLOOKUP(D14993,'SOAT LIQ'!$A$87:$C$3416,3,FALSE)</f>
        <v>#N/A</v>
      </c>
      <c r="F14993" t="s">
        <v>21631</v>
      </c>
    </row>
    <row r="14994" spans="1:6" x14ac:dyDescent="0.25">
      <c r="A14994" t="s">
        <v>8471</v>
      </c>
      <c r="B14994" s="100" t="s">
        <v>15346</v>
      </c>
      <c r="C14994" s="99" t="s">
        <v>15285</v>
      </c>
      <c r="D14994" s="124">
        <v>39140</v>
      </c>
      <c r="E14994" s="157" t="e">
        <f>VLOOKUP(D14994,'SOAT LIQ'!$A$87:$C$3416,3,FALSE)</f>
        <v>#N/A</v>
      </c>
      <c r="F14994" t="s">
        <v>21631</v>
      </c>
    </row>
    <row r="14995" spans="1:6" x14ac:dyDescent="0.25">
      <c r="A14995" t="s">
        <v>8472</v>
      </c>
      <c r="B14995" s="100" t="s">
        <v>15346</v>
      </c>
      <c r="C14995" s="99" t="s">
        <v>15285</v>
      </c>
      <c r="D14995" s="124">
        <v>39140</v>
      </c>
      <c r="E14995" s="157" t="e">
        <f>VLOOKUP(D14995,'SOAT LIQ'!$A$87:$C$3416,3,FALSE)</f>
        <v>#N/A</v>
      </c>
      <c r="F14995" t="s">
        <v>21631</v>
      </c>
    </row>
    <row r="14996" spans="1:6" x14ac:dyDescent="0.25">
      <c r="A14996" t="s">
        <v>5925</v>
      </c>
      <c r="B14996" s="100" t="s">
        <v>15347</v>
      </c>
      <c r="C14996" s="99" t="s">
        <v>15285</v>
      </c>
      <c r="D14996" s="124">
        <v>39140</v>
      </c>
      <c r="E14996" s="157" t="e">
        <f>VLOOKUP(D14996,'SOAT LIQ'!$A$87:$C$3416,3,FALSE)</f>
        <v>#N/A</v>
      </c>
      <c r="F14996" t="s">
        <v>21631</v>
      </c>
    </row>
    <row r="14997" spans="1:6" x14ac:dyDescent="0.25">
      <c r="A14997" t="s">
        <v>5576</v>
      </c>
      <c r="B14997" s="100" t="s">
        <v>15347</v>
      </c>
      <c r="C14997" s="99" t="s">
        <v>15285</v>
      </c>
      <c r="D14997" s="124">
        <v>39140</v>
      </c>
      <c r="E14997" s="157" t="e">
        <f>VLOOKUP(D14997,'SOAT LIQ'!$A$87:$C$3416,3,FALSE)</f>
        <v>#N/A</v>
      </c>
      <c r="F14997" t="s">
        <v>21631</v>
      </c>
    </row>
    <row r="14998" spans="1:6" x14ac:dyDescent="0.25">
      <c r="A14998" t="s">
        <v>5577</v>
      </c>
      <c r="B14998" s="100" t="s">
        <v>15347</v>
      </c>
      <c r="C14998" s="99" t="s">
        <v>15285</v>
      </c>
      <c r="D14998" s="124">
        <v>39140</v>
      </c>
      <c r="E14998" s="157" t="e">
        <f>VLOOKUP(D14998,'SOAT LIQ'!$A$87:$C$3416,3,FALSE)</f>
        <v>#N/A</v>
      </c>
      <c r="F14998" t="s">
        <v>21631</v>
      </c>
    </row>
    <row r="14999" spans="1:6" x14ac:dyDescent="0.25">
      <c r="A14999" t="s">
        <v>5578</v>
      </c>
      <c r="B14999" s="100" t="s">
        <v>15347</v>
      </c>
      <c r="C14999" s="99" t="s">
        <v>15285</v>
      </c>
      <c r="D14999" s="124">
        <v>39140</v>
      </c>
      <c r="E14999" s="157" t="e">
        <f>VLOOKUP(D14999,'SOAT LIQ'!$A$87:$C$3416,3,FALSE)</f>
        <v>#N/A</v>
      </c>
      <c r="F14999" t="s">
        <v>21631</v>
      </c>
    </row>
    <row r="15000" spans="1:6" x14ac:dyDescent="0.25">
      <c r="A15000" t="s">
        <v>5579</v>
      </c>
      <c r="B15000" s="100" t="s">
        <v>15347</v>
      </c>
      <c r="C15000" s="99" t="s">
        <v>15285</v>
      </c>
      <c r="D15000" s="124">
        <v>39140</v>
      </c>
      <c r="E15000" s="157" t="e">
        <f>VLOOKUP(D15000,'SOAT LIQ'!$A$87:$C$3416,3,FALSE)</f>
        <v>#N/A</v>
      </c>
      <c r="F15000" t="s">
        <v>21631</v>
      </c>
    </row>
    <row r="15001" spans="1:6" x14ac:dyDescent="0.25">
      <c r="A15001" t="s">
        <v>4229</v>
      </c>
      <c r="B15001" s="100" t="s">
        <v>15347</v>
      </c>
      <c r="C15001" s="99" t="s">
        <v>15285</v>
      </c>
      <c r="D15001" s="124">
        <v>39140</v>
      </c>
      <c r="E15001" s="157" t="e">
        <f>VLOOKUP(D15001,'SOAT LIQ'!$A$87:$C$3416,3,FALSE)</f>
        <v>#N/A</v>
      </c>
      <c r="F15001" t="s">
        <v>21631</v>
      </c>
    </row>
    <row r="15002" spans="1:6" x14ac:dyDescent="0.25">
      <c r="A15002" t="s">
        <v>5580</v>
      </c>
      <c r="B15002" s="100" t="s">
        <v>15347</v>
      </c>
      <c r="C15002" s="99" t="s">
        <v>15285</v>
      </c>
      <c r="D15002" s="124">
        <v>39140</v>
      </c>
      <c r="E15002" s="157" t="e">
        <f>VLOOKUP(D15002,'SOAT LIQ'!$A$87:$C$3416,3,FALSE)</f>
        <v>#N/A</v>
      </c>
      <c r="F15002" t="s">
        <v>21631</v>
      </c>
    </row>
    <row r="15003" spans="1:6" x14ac:dyDescent="0.25">
      <c r="A15003" t="s">
        <v>8478</v>
      </c>
      <c r="B15003" s="100" t="s">
        <v>15347</v>
      </c>
      <c r="C15003" s="99" t="s">
        <v>15285</v>
      </c>
      <c r="D15003" s="124">
        <v>39140</v>
      </c>
      <c r="E15003" s="157" t="e">
        <f>VLOOKUP(D15003,'SOAT LIQ'!$A$87:$C$3416,3,FALSE)</f>
        <v>#N/A</v>
      </c>
      <c r="F15003" t="s">
        <v>21631</v>
      </c>
    </row>
    <row r="15004" spans="1:6" x14ac:dyDescent="0.25">
      <c r="A15004" t="s">
        <v>8471</v>
      </c>
      <c r="B15004" s="100" t="s">
        <v>15347</v>
      </c>
      <c r="C15004" s="99" t="s">
        <v>15285</v>
      </c>
      <c r="D15004" s="124">
        <v>39140</v>
      </c>
      <c r="E15004" s="157" t="e">
        <f>VLOOKUP(D15004,'SOAT LIQ'!$A$87:$C$3416,3,FALSE)</f>
        <v>#N/A</v>
      </c>
      <c r="F15004" t="s">
        <v>21631</v>
      </c>
    </row>
    <row r="15005" spans="1:6" x14ac:dyDescent="0.25">
      <c r="A15005" t="s">
        <v>8470</v>
      </c>
      <c r="B15005" s="100" t="s">
        <v>15347</v>
      </c>
      <c r="C15005" s="99" t="s">
        <v>15285</v>
      </c>
      <c r="D15005" s="124">
        <v>39140</v>
      </c>
      <c r="E15005" s="157" t="e">
        <f>VLOOKUP(D15005,'SOAT LIQ'!$A$87:$C$3416,3,FALSE)</f>
        <v>#N/A</v>
      </c>
      <c r="F15005" t="s">
        <v>21631</v>
      </c>
    </row>
    <row r="15006" spans="1:6" x14ac:dyDescent="0.25">
      <c r="A15006" t="s">
        <v>8472</v>
      </c>
      <c r="B15006" s="100" t="s">
        <v>15347</v>
      </c>
      <c r="C15006" s="99" t="s">
        <v>15285</v>
      </c>
      <c r="D15006" s="124">
        <v>39140</v>
      </c>
      <c r="E15006" s="157" t="e">
        <f>VLOOKUP(D15006,'SOAT LIQ'!$A$87:$C$3416,3,FALSE)</f>
        <v>#N/A</v>
      </c>
      <c r="F15006" t="s">
        <v>21631</v>
      </c>
    </row>
    <row r="15007" spans="1:6" x14ac:dyDescent="0.25">
      <c r="A15007" t="s">
        <v>13930</v>
      </c>
      <c r="B15007" s="100" t="s">
        <v>15348</v>
      </c>
      <c r="C15007" s="99" t="s">
        <v>15285</v>
      </c>
      <c r="D15007" s="124">
        <v>39140</v>
      </c>
      <c r="E15007" s="157" t="e">
        <f>VLOOKUP(D15007,'SOAT LIQ'!$A$87:$C$3416,3,FALSE)</f>
        <v>#N/A</v>
      </c>
      <c r="F15007" t="s">
        <v>21631</v>
      </c>
    </row>
    <row r="15008" spans="1:6" x14ac:dyDescent="0.25">
      <c r="A15008" t="s">
        <v>15060</v>
      </c>
      <c r="B15008" s="100" t="s">
        <v>15349</v>
      </c>
      <c r="C15008" s="99" t="s">
        <v>15285</v>
      </c>
      <c r="D15008" s="124">
        <v>39140</v>
      </c>
      <c r="E15008" s="157" t="e">
        <f>VLOOKUP(D15008,'SOAT LIQ'!$A$87:$C$3416,3,FALSE)</f>
        <v>#N/A</v>
      </c>
      <c r="F15008" t="s">
        <v>21631</v>
      </c>
    </row>
    <row r="15009" spans="1:6" x14ac:dyDescent="0.25">
      <c r="A15009" t="s">
        <v>5577</v>
      </c>
      <c r="B15009" s="100" t="s">
        <v>15349</v>
      </c>
      <c r="C15009" s="99" t="s">
        <v>15285</v>
      </c>
      <c r="D15009" s="124">
        <v>39140</v>
      </c>
      <c r="E15009" s="157" t="e">
        <f>VLOOKUP(D15009,'SOAT LIQ'!$A$87:$C$3416,3,FALSE)</f>
        <v>#N/A</v>
      </c>
      <c r="F15009" t="s">
        <v>21631</v>
      </c>
    </row>
    <row r="15010" spans="1:6" x14ac:dyDescent="0.25">
      <c r="A15010" t="s">
        <v>5579</v>
      </c>
      <c r="B15010" s="100" t="s">
        <v>15349</v>
      </c>
      <c r="C15010" s="99" t="s">
        <v>15285</v>
      </c>
      <c r="D15010" s="124">
        <v>39140</v>
      </c>
      <c r="E15010" s="157" t="e">
        <f>VLOOKUP(D15010,'SOAT LIQ'!$A$87:$C$3416,3,FALSE)</f>
        <v>#N/A</v>
      </c>
      <c r="F15010" t="s">
        <v>21631</v>
      </c>
    </row>
    <row r="15011" spans="1:6" x14ac:dyDescent="0.25">
      <c r="A15011" t="s">
        <v>5580</v>
      </c>
      <c r="B15011" s="100" t="s">
        <v>15349</v>
      </c>
      <c r="C15011" s="99" t="s">
        <v>15285</v>
      </c>
      <c r="D15011" s="124">
        <v>39140</v>
      </c>
      <c r="E15011" s="157" t="e">
        <f>VLOOKUP(D15011,'SOAT LIQ'!$A$87:$C$3416,3,FALSE)</f>
        <v>#N/A</v>
      </c>
      <c r="F15011" t="s">
        <v>21631</v>
      </c>
    </row>
    <row r="15012" spans="1:6" x14ac:dyDescent="0.25">
      <c r="A15012" t="s">
        <v>8478</v>
      </c>
      <c r="B15012" s="100" t="s">
        <v>15349</v>
      </c>
      <c r="C15012" s="99" t="s">
        <v>15285</v>
      </c>
      <c r="D15012" s="124">
        <v>39140</v>
      </c>
      <c r="E15012" s="157" t="e">
        <f>VLOOKUP(D15012,'SOAT LIQ'!$A$87:$C$3416,3,FALSE)</f>
        <v>#N/A</v>
      </c>
      <c r="F15012" t="s">
        <v>21631</v>
      </c>
    </row>
    <row r="15013" spans="1:6" x14ac:dyDescent="0.25">
      <c r="A15013" t="s">
        <v>8471</v>
      </c>
      <c r="B15013" s="100" t="s">
        <v>15349</v>
      </c>
      <c r="C15013" s="99" t="s">
        <v>15285</v>
      </c>
      <c r="D15013" s="124">
        <v>39140</v>
      </c>
      <c r="E15013" s="157" t="e">
        <f>VLOOKUP(D15013,'SOAT LIQ'!$A$87:$C$3416,3,FALSE)</f>
        <v>#N/A</v>
      </c>
      <c r="F15013" t="s">
        <v>21631</v>
      </c>
    </row>
    <row r="15014" spans="1:6" x14ac:dyDescent="0.25">
      <c r="A15014" t="s">
        <v>8472</v>
      </c>
      <c r="B15014" s="100" t="s">
        <v>15349</v>
      </c>
      <c r="C15014" s="99" t="s">
        <v>15285</v>
      </c>
      <c r="D15014" s="124">
        <v>39140</v>
      </c>
      <c r="E15014" s="157" t="e">
        <f>VLOOKUP(D15014,'SOAT LIQ'!$A$87:$C$3416,3,FALSE)</f>
        <v>#N/A</v>
      </c>
      <c r="F15014" t="s">
        <v>21631</v>
      </c>
    </row>
    <row r="15015" spans="1:6" x14ac:dyDescent="0.25">
      <c r="A15015" t="s">
        <v>4295</v>
      </c>
      <c r="B15015" s="100" t="s">
        <v>15350</v>
      </c>
      <c r="C15015" s="99" t="s">
        <v>15285</v>
      </c>
      <c r="D15015" s="124">
        <v>39140</v>
      </c>
      <c r="E15015" s="157" t="e">
        <f>VLOOKUP(D15015,'SOAT LIQ'!$A$87:$C$3416,3,FALSE)</f>
        <v>#N/A</v>
      </c>
      <c r="F15015" t="s">
        <v>21631</v>
      </c>
    </row>
    <row r="15016" spans="1:6" x14ac:dyDescent="0.25">
      <c r="A15016" t="s">
        <v>4295</v>
      </c>
      <c r="B15016" s="100" t="s">
        <v>15350</v>
      </c>
      <c r="C15016" s="99" t="s">
        <v>15285</v>
      </c>
      <c r="D15016" s="124">
        <v>39140</v>
      </c>
      <c r="E15016" s="157" t="e">
        <f>VLOOKUP(D15016,'SOAT LIQ'!$A$87:$C$3416,3,FALSE)</f>
        <v>#N/A</v>
      </c>
      <c r="F15016" t="s">
        <v>21631</v>
      </c>
    </row>
    <row r="15017" spans="1:6" x14ac:dyDescent="0.25">
      <c r="A15017" t="s">
        <v>5576</v>
      </c>
      <c r="B15017" s="100" t="s">
        <v>15350</v>
      </c>
      <c r="C15017" s="99" t="s">
        <v>15285</v>
      </c>
      <c r="D15017" s="124">
        <v>39140</v>
      </c>
      <c r="E15017" s="157" t="e">
        <f>VLOOKUP(D15017,'SOAT LIQ'!$A$87:$C$3416,3,FALSE)</f>
        <v>#N/A</v>
      </c>
      <c r="F15017" t="s">
        <v>21631</v>
      </c>
    </row>
    <row r="15018" spans="1:6" x14ac:dyDescent="0.25">
      <c r="A15018" t="s">
        <v>5577</v>
      </c>
      <c r="B15018" s="100" t="s">
        <v>15350</v>
      </c>
      <c r="C15018" s="99" t="s">
        <v>15285</v>
      </c>
      <c r="D15018" s="124">
        <v>39140</v>
      </c>
      <c r="E15018" s="157" t="e">
        <f>VLOOKUP(D15018,'SOAT LIQ'!$A$87:$C$3416,3,FALSE)</f>
        <v>#N/A</v>
      </c>
      <c r="F15018" t="s">
        <v>21631</v>
      </c>
    </row>
    <row r="15019" spans="1:6" x14ac:dyDescent="0.25">
      <c r="A15019" t="s">
        <v>5578</v>
      </c>
      <c r="B15019" s="100" t="s">
        <v>15350</v>
      </c>
      <c r="C15019" s="99" t="s">
        <v>15285</v>
      </c>
      <c r="D15019" s="124">
        <v>39140</v>
      </c>
      <c r="E15019" s="157" t="e">
        <f>VLOOKUP(D15019,'SOAT LIQ'!$A$87:$C$3416,3,FALSE)</f>
        <v>#N/A</v>
      </c>
      <c r="F15019" t="s">
        <v>21631</v>
      </c>
    </row>
    <row r="15020" spans="1:6" x14ac:dyDescent="0.25">
      <c r="A15020" t="s">
        <v>5579</v>
      </c>
      <c r="B15020" s="100" t="s">
        <v>15350</v>
      </c>
      <c r="C15020" s="99" t="s">
        <v>15285</v>
      </c>
      <c r="D15020" s="124">
        <v>39140</v>
      </c>
      <c r="E15020" s="157" t="e">
        <f>VLOOKUP(D15020,'SOAT LIQ'!$A$87:$C$3416,3,FALSE)</f>
        <v>#N/A</v>
      </c>
      <c r="F15020" t="s">
        <v>21631</v>
      </c>
    </row>
    <row r="15021" spans="1:6" x14ac:dyDescent="0.25">
      <c r="A15021" t="s">
        <v>4229</v>
      </c>
      <c r="B15021" s="100" t="s">
        <v>15350</v>
      </c>
      <c r="C15021" s="99" t="s">
        <v>15285</v>
      </c>
      <c r="D15021" s="124">
        <v>39140</v>
      </c>
      <c r="E15021" s="157" t="e">
        <f>VLOOKUP(D15021,'SOAT LIQ'!$A$87:$C$3416,3,FALSE)</f>
        <v>#N/A</v>
      </c>
      <c r="F15021" t="s">
        <v>21631</v>
      </c>
    </row>
    <row r="15022" spans="1:6" x14ac:dyDescent="0.25">
      <c r="A15022" t="s">
        <v>5580</v>
      </c>
      <c r="B15022" s="100" t="s">
        <v>15350</v>
      </c>
      <c r="C15022" s="99" t="s">
        <v>15285</v>
      </c>
      <c r="D15022" s="124">
        <v>39140</v>
      </c>
      <c r="E15022" s="157" t="e">
        <f>VLOOKUP(D15022,'SOAT LIQ'!$A$87:$C$3416,3,FALSE)</f>
        <v>#N/A</v>
      </c>
      <c r="F15022" t="s">
        <v>21631</v>
      </c>
    </row>
    <row r="15023" spans="1:6" x14ac:dyDescent="0.25">
      <c r="A15023" t="s">
        <v>8478</v>
      </c>
      <c r="B15023" s="100" t="s">
        <v>15350</v>
      </c>
      <c r="C15023" s="99" t="s">
        <v>15285</v>
      </c>
      <c r="D15023" s="124">
        <v>39140</v>
      </c>
      <c r="E15023" s="157" t="e">
        <f>VLOOKUP(D15023,'SOAT LIQ'!$A$87:$C$3416,3,FALSE)</f>
        <v>#N/A</v>
      </c>
      <c r="F15023" t="s">
        <v>21631</v>
      </c>
    </row>
    <row r="15024" spans="1:6" x14ac:dyDescent="0.25">
      <c r="A15024" t="s">
        <v>8471</v>
      </c>
      <c r="B15024" s="100" t="s">
        <v>15350</v>
      </c>
      <c r="C15024" s="99" t="s">
        <v>15285</v>
      </c>
      <c r="D15024" s="124">
        <v>39140</v>
      </c>
      <c r="E15024" s="157" t="e">
        <f>VLOOKUP(D15024,'SOAT LIQ'!$A$87:$C$3416,3,FALSE)</f>
        <v>#N/A</v>
      </c>
      <c r="F15024" t="s">
        <v>21631</v>
      </c>
    </row>
    <row r="15025" spans="1:6" x14ac:dyDescent="0.25">
      <c r="A15025" t="s">
        <v>8470</v>
      </c>
      <c r="B15025" s="100" t="s">
        <v>15350</v>
      </c>
      <c r="C15025" s="99" t="s">
        <v>15285</v>
      </c>
      <c r="D15025" s="124">
        <v>39140</v>
      </c>
      <c r="E15025" s="157" t="e">
        <f>VLOOKUP(D15025,'SOAT LIQ'!$A$87:$C$3416,3,FALSE)</f>
        <v>#N/A</v>
      </c>
      <c r="F15025" t="s">
        <v>21631</v>
      </c>
    </row>
    <row r="15026" spans="1:6" x14ac:dyDescent="0.25">
      <c r="A15026" t="s">
        <v>8472</v>
      </c>
      <c r="B15026" s="100" t="s">
        <v>15350</v>
      </c>
      <c r="C15026" s="99" t="s">
        <v>15285</v>
      </c>
      <c r="D15026" s="124">
        <v>39140</v>
      </c>
      <c r="E15026" s="157" t="e">
        <f>VLOOKUP(D15026,'SOAT LIQ'!$A$87:$C$3416,3,FALSE)</f>
        <v>#N/A</v>
      </c>
      <c r="F15026" t="s">
        <v>21631</v>
      </c>
    </row>
    <row r="15027" spans="1:6" x14ac:dyDescent="0.25">
      <c r="A15027" t="s">
        <v>5968</v>
      </c>
      <c r="B15027" s="100" t="s">
        <v>15351</v>
      </c>
      <c r="C15027" s="99" t="s">
        <v>15285</v>
      </c>
      <c r="D15027" s="124">
        <v>39140</v>
      </c>
      <c r="E15027" s="157" t="e">
        <f>VLOOKUP(D15027,'SOAT LIQ'!$A$87:$C$3416,3,FALSE)</f>
        <v>#N/A</v>
      </c>
      <c r="F15027" t="s">
        <v>21631</v>
      </c>
    </row>
    <row r="15028" spans="1:6" x14ac:dyDescent="0.25">
      <c r="A15028" t="s">
        <v>5577</v>
      </c>
      <c r="B15028" s="100" t="s">
        <v>15351</v>
      </c>
      <c r="C15028" s="99" t="s">
        <v>15285</v>
      </c>
      <c r="D15028" s="124">
        <v>39140</v>
      </c>
      <c r="E15028" s="157" t="e">
        <f>VLOOKUP(D15028,'SOAT LIQ'!$A$87:$C$3416,3,FALSE)</f>
        <v>#N/A</v>
      </c>
      <c r="F15028" t="s">
        <v>21631</v>
      </c>
    </row>
    <row r="15029" spans="1:6" x14ac:dyDescent="0.25">
      <c r="A15029" t="s">
        <v>5579</v>
      </c>
      <c r="B15029" s="100" t="s">
        <v>15351</v>
      </c>
      <c r="C15029" s="99" t="s">
        <v>15285</v>
      </c>
      <c r="D15029" s="124">
        <v>39140</v>
      </c>
      <c r="E15029" s="157" t="e">
        <f>VLOOKUP(D15029,'SOAT LIQ'!$A$87:$C$3416,3,FALSE)</f>
        <v>#N/A</v>
      </c>
      <c r="F15029" t="s">
        <v>21631</v>
      </c>
    </row>
    <row r="15030" spans="1:6" x14ac:dyDescent="0.25">
      <c r="A15030" t="s">
        <v>5580</v>
      </c>
      <c r="B15030" s="100" t="s">
        <v>15351</v>
      </c>
      <c r="C15030" s="99" t="s">
        <v>15285</v>
      </c>
      <c r="D15030" s="124">
        <v>39140</v>
      </c>
      <c r="E15030" s="157" t="e">
        <f>VLOOKUP(D15030,'SOAT LIQ'!$A$87:$C$3416,3,FALSE)</f>
        <v>#N/A</v>
      </c>
      <c r="F15030" t="s">
        <v>21631</v>
      </c>
    </row>
    <row r="15031" spans="1:6" x14ac:dyDescent="0.25">
      <c r="A15031" t="s">
        <v>8478</v>
      </c>
      <c r="B15031" s="100" t="s">
        <v>15351</v>
      </c>
      <c r="C15031" s="99" t="s">
        <v>15285</v>
      </c>
      <c r="D15031" s="124">
        <v>39140</v>
      </c>
      <c r="E15031" s="157" t="e">
        <f>VLOOKUP(D15031,'SOAT LIQ'!$A$87:$C$3416,3,FALSE)</f>
        <v>#N/A</v>
      </c>
      <c r="F15031" t="s">
        <v>21631</v>
      </c>
    </row>
    <row r="15032" spans="1:6" x14ac:dyDescent="0.25">
      <c r="A15032" t="s">
        <v>8471</v>
      </c>
      <c r="B15032" s="100" t="s">
        <v>15351</v>
      </c>
      <c r="C15032" s="99" t="s">
        <v>15285</v>
      </c>
      <c r="D15032" s="124">
        <v>39140</v>
      </c>
      <c r="E15032" s="157" t="e">
        <f>VLOOKUP(D15032,'SOAT LIQ'!$A$87:$C$3416,3,FALSE)</f>
        <v>#N/A</v>
      </c>
      <c r="F15032" t="s">
        <v>21631</v>
      </c>
    </row>
    <row r="15033" spans="1:6" x14ac:dyDescent="0.25">
      <c r="A15033" t="s">
        <v>8472</v>
      </c>
      <c r="B15033" s="100" t="s">
        <v>15351</v>
      </c>
      <c r="C15033" s="99" t="s">
        <v>15285</v>
      </c>
      <c r="D15033" s="124">
        <v>39140</v>
      </c>
      <c r="E15033" s="157" t="e">
        <f>VLOOKUP(D15033,'SOAT LIQ'!$A$87:$C$3416,3,FALSE)</f>
        <v>#N/A</v>
      </c>
      <c r="F15033" t="s">
        <v>21631</v>
      </c>
    </row>
    <row r="15034" spans="1:6" x14ac:dyDescent="0.25">
      <c r="A15034" t="s">
        <v>5968</v>
      </c>
      <c r="B15034" s="100" t="s">
        <v>15352</v>
      </c>
      <c r="C15034" s="99" t="s">
        <v>15285</v>
      </c>
      <c r="D15034" s="124">
        <v>39140</v>
      </c>
      <c r="E15034" s="157" t="e">
        <f>VLOOKUP(D15034,'SOAT LIQ'!$A$87:$C$3416,3,FALSE)</f>
        <v>#N/A</v>
      </c>
      <c r="F15034" t="s">
        <v>21631</v>
      </c>
    </row>
    <row r="15035" spans="1:6" x14ac:dyDescent="0.25">
      <c r="A15035" t="s">
        <v>15064</v>
      </c>
      <c r="B15035" s="100" t="s">
        <v>15352</v>
      </c>
      <c r="C15035" s="99" t="s">
        <v>15285</v>
      </c>
      <c r="D15035" s="124">
        <v>39140</v>
      </c>
      <c r="E15035" s="157" t="e">
        <f>VLOOKUP(D15035,'SOAT LIQ'!$A$87:$C$3416,3,FALSE)</f>
        <v>#N/A</v>
      </c>
      <c r="F15035" t="s">
        <v>21631</v>
      </c>
    </row>
    <row r="15036" spans="1:6" x14ac:dyDescent="0.25">
      <c r="A15036" t="s">
        <v>5576</v>
      </c>
      <c r="B15036" s="100" t="s">
        <v>15352</v>
      </c>
      <c r="C15036" s="99" t="s">
        <v>15285</v>
      </c>
      <c r="D15036" s="124">
        <v>39140</v>
      </c>
      <c r="E15036" s="157" t="e">
        <f>VLOOKUP(D15036,'SOAT LIQ'!$A$87:$C$3416,3,FALSE)</f>
        <v>#N/A</v>
      </c>
      <c r="F15036" t="s">
        <v>21631</v>
      </c>
    </row>
    <row r="15037" spans="1:6" x14ac:dyDescent="0.25">
      <c r="A15037" t="s">
        <v>5578</v>
      </c>
      <c r="B15037" s="100" t="s">
        <v>15352</v>
      </c>
      <c r="C15037" s="99" t="s">
        <v>15285</v>
      </c>
      <c r="D15037" s="124">
        <v>39140</v>
      </c>
      <c r="E15037" s="157" t="e">
        <f>VLOOKUP(D15037,'SOAT LIQ'!$A$87:$C$3416,3,FALSE)</f>
        <v>#N/A</v>
      </c>
      <c r="F15037" t="s">
        <v>21631</v>
      </c>
    </row>
    <row r="15038" spans="1:6" x14ac:dyDescent="0.25">
      <c r="A15038" t="s">
        <v>4229</v>
      </c>
      <c r="B15038" s="100" t="s">
        <v>15352</v>
      </c>
      <c r="C15038" s="99" t="s">
        <v>15285</v>
      </c>
      <c r="D15038" s="124">
        <v>39140</v>
      </c>
      <c r="E15038" s="157" t="e">
        <f>VLOOKUP(D15038,'SOAT LIQ'!$A$87:$C$3416,3,FALSE)</f>
        <v>#N/A</v>
      </c>
      <c r="F15038" t="s">
        <v>21631</v>
      </c>
    </row>
    <row r="15039" spans="1:6" x14ac:dyDescent="0.25">
      <c r="A15039" t="s">
        <v>8470</v>
      </c>
      <c r="B15039" s="100" t="s">
        <v>15352</v>
      </c>
      <c r="C15039" s="99" t="s">
        <v>15285</v>
      </c>
      <c r="D15039" s="124">
        <v>39140</v>
      </c>
      <c r="E15039" s="157" t="e">
        <f>VLOOKUP(D15039,'SOAT LIQ'!$A$87:$C$3416,3,FALSE)</f>
        <v>#N/A</v>
      </c>
      <c r="F15039" t="s">
        <v>21631</v>
      </c>
    </row>
    <row r="15040" spans="1:6" x14ac:dyDescent="0.25">
      <c r="A15040" t="s">
        <v>15066</v>
      </c>
      <c r="B15040" s="100" t="s">
        <v>15353</v>
      </c>
      <c r="C15040" s="99" t="s">
        <v>15285</v>
      </c>
      <c r="D15040" s="124">
        <v>39140</v>
      </c>
      <c r="E15040" s="157" t="e">
        <f>VLOOKUP(D15040,'SOAT LIQ'!$A$87:$C$3416,3,FALSE)</f>
        <v>#N/A</v>
      </c>
      <c r="F15040" t="s">
        <v>21631</v>
      </c>
    </row>
    <row r="15041" spans="1:6" x14ac:dyDescent="0.25">
      <c r="A15041" t="s">
        <v>13932</v>
      </c>
      <c r="B15041" s="100" t="s">
        <v>15353</v>
      </c>
      <c r="C15041" s="99" t="s">
        <v>15285</v>
      </c>
      <c r="D15041" s="124">
        <v>39140</v>
      </c>
      <c r="E15041" s="157" t="e">
        <f>VLOOKUP(D15041,'SOAT LIQ'!$A$87:$C$3416,3,FALSE)</f>
        <v>#N/A</v>
      </c>
      <c r="F15041" t="s">
        <v>21631</v>
      </c>
    </row>
    <row r="15042" spans="1:6" x14ac:dyDescent="0.25">
      <c r="A15042" t="s">
        <v>8476</v>
      </c>
      <c r="B15042" s="100" t="s">
        <v>15353</v>
      </c>
      <c r="C15042" s="99" t="s">
        <v>15285</v>
      </c>
      <c r="D15042" s="124">
        <v>39140</v>
      </c>
      <c r="E15042" s="157" t="e">
        <f>VLOOKUP(D15042,'SOAT LIQ'!$A$87:$C$3416,3,FALSE)</f>
        <v>#N/A</v>
      </c>
      <c r="F15042" t="s">
        <v>21631</v>
      </c>
    </row>
    <row r="15043" spans="1:6" x14ac:dyDescent="0.25">
      <c r="A15043" t="s">
        <v>8477</v>
      </c>
      <c r="B15043" s="100" t="s">
        <v>15353</v>
      </c>
      <c r="C15043" s="99" t="s">
        <v>15285</v>
      </c>
      <c r="D15043" s="124">
        <v>39140</v>
      </c>
      <c r="E15043" s="157" t="e">
        <f>VLOOKUP(D15043,'SOAT LIQ'!$A$87:$C$3416,3,FALSE)</f>
        <v>#N/A</v>
      </c>
      <c r="F15043" t="s">
        <v>21631</v>
      </c>
    </row>
    <row r="15044" spans="1:6" x14ac:dyDescent="0.25">
      <c r="A15044" t="s">
        <v>8493</v>
      </c>
      <c r="B15044" s="100" t="s">
        <v>15353</v>
      </c>
      <c r="C15044" s="99" t="s">
        <v>15285</v>
      </c>
      <c r="D15044" s="124">
        <v>39140</v>
      </c>
      <c r="E15044" s="157" t="e">
        <f>VLOOKUP(D15044,'SOAT LIQ'!$A$87:$C$3416,3,FALSE)</f>
        <v>#N/A</v>
      </c>
      <c r="F15044" t="s">
        <v>21631</v>
      </c>
    </row>
    <row r="15045" spans="1:6" x14ac:dyDescent="0.25">
      <c r="A15045" t="s">
        <v>5580</v>
      </c>
      <c r="B15045" s="100" t="s">
        <v>15353</v>
      </c>
      <c r="C15045" s="99" t="s">
        <v>15285</v>
      </c>
      <c r="D15045" s="124">
        <v>39140</v>
      </c>
      <c r="E15045" s="157" t="e">
        <f>VLOOKUP(D15045,'SOAT LIQ'!$A$87:$C$3416,3,FALSE)</f>
        <v>#N/A</v>
      </c>
      <c r="F15045" t="s">
        <v>21631</v>
      </c>
    </row>
    <row r="15046" spans="1:6" x14ac:dyDescent="0.25">
      <c r="A15046" t="s">
        <v>8478</v>
      </c>
      <c r="B15046" s="100" t="s">
        <v>15353</v>
      </c>
      <c r="C15046" s="99" t="s">
        <v>15285</v>
      </c>
      <c r="D15046" s="124">
        <v>39140</v>
      </c>
      <c r="E15046" s="157" t="e">
        <f>VLOOKUP(D15046,'SOAT LIQ'!$A$87:$C$3416,3,FALSE)</f>
        <v>#N/A</v>
      </c>
      <c r="F15046" t="s">
        <v>21631</v>
      </c>
    </row>
    <row r="15047" spans="1:6" x14ac:dyDescent="0.25">
      <c r="A15047" t="s">
        <v>8472</v>
      </c>
      <c r="B15047" s="100" t="s">
        <v>15353</v>
      </c>
      <c r="C15047" s="99" t="s">
        <v>15285</v>
      </c>
      <c r="D15047" s="124">
        <v>39140</v>
      </c>
      <c r="E15047" s="157" t="e">
        <f>VLOOKUP(D15047,'SOAT LIQ'!$A$87:$C$3416,3,FALSE)</f>
        <v>#N/A</v>
      </c>
      <c r="F15047" t="s">
        <v>21631</v>
      </c>
    </row>
    <row r="15048" spans="1:6" x14ac:dyDescent="0.25">
      <c r="A15048" t="s">
        <v>15068</v>
      </c>
      <c r="B15048" s="100" t="s">
        <v>15354</v>
      </c>
      <c r="C15048" s="99" t="s">
        <v>15285</v>
      </c>
      <c r="D15048" s="124">
        <v>39140</v>
      </c>
      <c r="E15048" s="157" t="e">
        <f>VLOOKUP(D15048,'SOAT LIQ'!$A$87:$C$3416,3,FALSE)</f>
        <v>#N/A</v>
      </c>
      <c r="F15048" t="s">
        <v>21631</v>
      </c>
    </row>
    <row r="15049" spans="1:6" x14ac:dyDescent="0.25">
      <c r="A15049" t="s">
        <v>5577</v>
      </c>
      <c r="B15049" s="100" t="s">
        <v>15354</v>
      </c>
      <c r="C15049" s="99" t="s">
        <v>15285</v>
      </c>
      <c r="D15049" s="124">
        <v>39140</v>
      </c>
      <c r="E15049" s="157" t="e">
        <f>VLOOKUP(D15049,'SOAT LIQ'!$A$87:$C$3416,3,FALSE)</f>
        <v>#N/A</v>
      </c>
      <c r="F15049" t="s">
        <v>21631</v>
      </c>
    </row>
    <row r="15050" spans="1:6" x14ac:dyDescent="0.25">
      <c r="A15050" t="s">
        <v>5579</v>
      </c>
      <c r="B15050" s="100" t="s">
        <v>15354</v>
      </c>
      <c r="C15050" s="99" t="s">
        <v>15285</v>
      </c>
      <c r="D15050" s="124">
        <v>39140</v>
      </c>
      <c r="E15050" s="157" t="e">
        <f>VLOOKUP(D15050,'SOAT LIQ'!$A$87:$C$3416,3,FALSE)</f>
        <v>#N/A</v>
      </c>
      <c r="F15050" t="s">
        <v>21631</v>
      </c>
    </row>
    <row r="15051" spans="1:6" x14ac:dyDescent="0.25">
      <c r="A15051" t="s">
        <v>5580</v>
      </c>
      <c r="B15051" s="100" t="s">
        <v>15354</v>
      </c>
      <c r="C15051" s="99" t="s">
        <v>15285</v>
      </c>
      <c r="D15051" s="124">
        <v>39140</v>
      </c>
      <c r="E15051" s="157" t="e">
        <f>VLOOKUP(D15051,'SOAT LIQ'!$A$87:$C$3416,3,FALSE)</f>
        <v>#N/A</v>
      </c>
      <c r="F15051" t="s">
        <v>21631</v>
      </c>
    </row>
    <row r="15052" spans="1:6" x14ac:dyDescent="0.25">
      <c r="A15052" t="s">
        <v>8478</v>
      </c>
      <c r="B15052" s="100" t="s">
        <v>15354</v>
      </c>
      <c r="C15052" s="99" t="s">
        <v>15285</v>
      </c>
      <c r="D15052" s="124">
        <v>39140</v>
      </c>
      <c r="E15052" s="157" t="e">
        <f>VLOOKUP(D15052,'SOAT LIQ'!$A$87:$C$3416,3,FALSE)</f>
        <v>#N/A</v>
      </c>
      <c r="F15052" t="s">
        <v>21631</v>
      </c>
    </row>
    <row r="15053" spans="1:6" x14ac:dyDescent="0.25">
      <c r="A15053" t="s">
        <v>8471</v>
      </c>
      <c r="B15053" s="100" t="s">
        <v>15354</v>
      </c>
      <c r="C15053" s="99" t="s">
        <v>15285</v>
      </c>
      <c r="D15053" s="124">
        <v>39140</v>
      </c>
      <c r="E15053" s="157" t="e">
        <f>VLOOKUP(D15053,'SOAT LIQ'!$A$87:$C$3416,3,FALSE)</f>
        <v>#N/A</v>
      </c>
      <c r="F15053" t="s">
        <v>21631</v>
      </c>
    </row>
    <row r="15054" spans="1:6" x14ac:dyDescent="0.25">
      <c r="A15054" t="s">
        <v>8472</v>
      </c>
      <c r="B15054" s="100" t="s">
        <v>15354</v>
      </c>
      <c r="C15054" s="99" t="s">
        <v>15285</v>
      </c>
      <c r="D15054" s="124">
        <v>39140</v>
      </c>
      <c r="E15054" s="157" t="e">
        <f>VLOOKUP(D15054,'SOAT LIQ'!$A$87:$C$3416,3,FALSE)</f>
        <v>#N/A</v>
      </c>
      <c r="F15054" t="s">
        <v>21631</v>
      </c>
    </row>
    <row r="15055" spans="1:6" x14ac:dyDescent="0.25">
      <c r="A15055" t="s">
        <v>15068</v>
      </c>
      <c r="B15055" s="100" t="s">
        <v>15355</v>
      </c>
      <c r="C15055" s="99" t="s">
        <v>15285</v>
      </c>
      <c r="D15055" s="124">
        <v>39140</v>
      </c>
      <c r="E15055" s="157" t="e">
        <f>VLOOKUP(D15055,'SOAT LIQ'!$A$87:$C$3416,3,FALSE)</f>
        <v>#N/A</v>
      </c>
      <c r="F15055" t="s">
        <v>21631</v>
      </c>
    </row>
    <row r="15056" spans="1:6" x14ac:dyDescent="0.25">
      <c r="A15056" t="s">
        <v>15070</v>
      </c>
      <c r="B15056" s="100" t="s">
        <v>15355</v>
      </c>
      <c r="C15056" s="99" t="s">
        <v>15285</v>
      </c>
      <c r="D15056" s="124">
        <v>39140</v>
      </c>
      <c r="E15056" s="157" t="e">
        <f>VLOOKUP(D15056,'SOAT LIQ'!$A$87:$C$3416,3,FALSE)</f>
        <v>#N/A</v>
      </c>
      <c r="F15056" t="s">
        <v>21631</v>
      </c>
    </row>
    <row r="15057" spans="1:6" x14ac:dyDescent="0.25">
      <c r="A15057" t="s">
        <v>8476</v>
      </c>
      <c r="B15057" s="100" t="s">
        <v>15355</v>
      </c>
      <c r="C15057" s="99" t="s">
        <v>15285</v>
      </c>
      <c r="D15057" s="124">
        <v>39140</v>
      </c>
      <c r="E15057" s="157" t="e">
        <f>VLOOKUP(D15057,'SOAT LIQ'!$A$87:$C$3416,3,FALSE)</f>
        <v>#N/A</v>
      </c>
      <c r="F15057" t="s">
        <v>21631</v>
      </c>
    </row>
    <row r="15058" spans="1:6" x14ac:dyDescent="0.25">
      <c r="A15058" t="s">
        <v>5576</v>
      </c>
      <c r="B15058" s="100" t="s">
        <v>15355</v>
      </c>
      <c r="C15058" s="99" t="s">
        <v>15285</v>
      </c>
      <c r="D15058" s="124">
        <v>39140</v>
      </c>
      <c r="E15058" s="157" t="e">
        <f>VLOOKUP(D15058,'SOAT LIQ'!$A$87:$C$3416,3,FALSE)</f>
        <v>#N/A</v>
      </c>
      <c r="F15058" t="s">
        <v>21631</v>
      </c>
    </row>
    <row r="15059" spans="1:6" x14ac:dyDescent="0.25">
      <c r="A15059" t="s">
        <v>8477</v>
      </c>
      <c r="B15059" s="100" t="s">
        <v>15355</v>
      </c>
      <c r="C15059" s="99" t="s">
        <v>15285</v>
      </c>
      <c r="D15059" s="124">
        <v>39140</v>
      </c>
      <c r="E15059" s="157" t="e">
        <f>VLOOKUP(D15059,'SOAT LIQ'!$A$87:$C$3416,3,FALSE)</f>
        <v>#N/A</v>
      </c>
      <c r="F15059" t="s">
        <v>21631</v>
      </c>
    </row>
    <row r="15060" spans="1:6" x14ac:dyDescent="0.25">
      <c r="A15060" t="s">
        <v>5578</v>
      </c>
      <c r="B15060" s="100" t="s">
        <v>15355</v>
      </c>
      <c r="C15060" s="99" t="s">
        <v>15285</v>
      </c>
      <c r="D15060" s="124">
        <v>39140</v>
      </c>
      <c r="E15060" s="157" t="e">
        <f>VLOOKUP(D15060,'SOAT LIQ'!$A$87:$C$3416,3,FALSE)</f>
        <v>#N/A</v>
      </c>
      <c r="F15060" t="s">
        <v>21631</v>
      </c>
    </row>
    <row r="15061" spans="1:6" x14ac:dyDescent="0.25">
      <c r="A15061" t="s">
        <v>8493</v>
      </c>
      <c r="B15061" s="100" t="s">
        <v>15355</v>
      </c>
      <c r="C15061" s="99" t="s">
        <v>15285</v>
      </c>
      <c r="D15061" s="124">
        <v>39140</v>
      </c>
      <c r="E15061" s="157" t="e">
        <f>VLOOKUP(D15061,'SOAT LIQ'!$A$87:$C$3416,3,FALSE)</f>
        <v>#N/A</v>
      </c>
      <c r="F15061" t="s">
        <v>21631</v>
      </c>
    </row>
    <row r="15062" spans="1:6" x14ac:dyDescent="0.25">
      <c r="A15062" t="s">
        <v>4229</v>
      </c>
      <c r="B15062" s="100" t="s">
        <v>15355</v>
      </c>
      <c r="C15062" s="99" t="s">
        <v>15285</v>
      </c>
      <c r="D15062" s="124">
        <v>39140</v>
      </c>
      <c r="E15062" s="157" t="e">
        <f>VLOOKUP(D15062,'SOAT LIQ'!$A$87:$C$3416,3,FALSE)</f>
        <v>#N/A</v>
      </c>
      <c r="F15062" t="s">
        <v>21631</v>
      </c>
    </row>
    <row r="15063" spans="1:6" x14ac:dyDescent="0.25">
      <c r="A15063" t="s">
        <v>8470</v>
      </c>
      <c r="B15063" s="100" t="s">
        <v>15355</v>
      </c>
      <c r="C15063" s="99" t="s">
        <v>15285</v>
      </c>
      <c r="D15063" s="124">
        <v>39140</v>
      </c>
      <c r="E15063" s="157" t="e">
        <f>VLOOKUP(D15063,'SOAT LIQ'!$A$87:$C$3416,3,FALSE)</f>
        <v>#N/A</v>
      </c>
      <c r="F15063" t="s">
        <v>21631</v>
      </c>
    </row>
    <row r="15064" spans="1:6" x14ac:dyDescent="0.25">
      <c r="A15064" t="s">
        <v>14242</v>
      </c>
      <c r="B15064" s="100" t="s">
        <v>15356</v>
      </c>
      <c r="C15064" s="99" t="s">
        <v>15285</v>
      </c>
      <c r="D15064" s="124">
        <v>39140</v>
      </c>
      <c r="E15064" s="157" t="e">
        <f>VLOOKUP(D15064,'SOAT LIQ'!$A$87:$C$3416,3,FALSE)</f>
        <v>#N/A</v>
      </c>
      <c r="F15064" t="s">
        <v>21631</v>
      </c>
    </row>
    <row r="15065" spans="1:6" x14ac:dyDescent="0.25">
      <c r="A15065" t="s">
        <v>5142</v>
      </c>
      <c r="B15065" s="100" t="s">
        <v>15356</v>
      </c>
      <c r="C15065" s="99" t="s">
        <v>15285</v>
      </c>
      <c r="D15065" s="124">
        <v>39140</v>
      </c>
      <c r="E15065" s="157" t="e">
        <f>VLOOKUP(D15065,'SOAT LIQ'!$A$87:$C$3416,3,FALSE)</f>
        <v>#N/A</v>
      </c>
      <c r="F15065" t="s">
        <v>21631</v>
      </c>
    </row>
    <row r="15066" spans="1:6" x14ac:dyDescent="0.25">
      <c r="A15066" t="s">
        <v>5576</v>
      </c>
      <c r="B15066" s="100" t="s">
        <v>15356</v>
      </c>
      <c r="C15066" s="99" t="s">
        <v>15285</v>
      </c>
      <c r="D15066" s="124">
        <v>39140</v>
      </c>
      <c r="E15066" s="157" t="e">
        <f>VLOOKUP(D15066,'SOAT LIQ'!$A$87:$C$3416,3,FALSE)</f>
        <v>#N/A</v>
      </c>
      <c r="F15066" t="s">
        <v>21631</v>
      </c>
    </row>
    <row r="15067" spans="1:6" x14ac:dyDescent="0.25">
      <c r="A15067" t="s">
        <v>5577</v>
      </c>
      <c r="B15067" s="100" t="s">
        <v>15356</v>
      </c>
      <c r="C15067" s="99" t="s">
        <v>15285</v>
      </c>
      <c r="D15067" s="124">
        <v>39140</v>
      </c>
      <c r="E15067" s="157" t="e">
        <f>VLOOKUP(D15067,'SOAT LIQ'!$A$87:$C$3416,3,FALSE)</f>
        <v>#N/A</v>
      </c>
      <c r="F15067" t="s">
        <v>21631</v>
      </c>
    </row>
    <row r="15068" spans="1:6" x14ac:dyDescent="0.25">
      <c r="A15068" t="s">
        <v>5578</v>
      </c>
      <c r="B15068" s="100" t="s">
        <v>15356</v>
      </c>
      <c r="C15068" s="99" t="s">
        <v>15285</v>
      </c>
      <c r="D15068" s="124">
        <v>39140</v>
      </c>
      <c r="E15068" s="157" t="e">
        <f>VLOOKUP(D15068,'SOAT LIQ'!$A$87:$C$3416,3,FALSE)</f>
        <v>#N/A</v>
      </c>
      <c r="F15068" t="s">
        <v>21631</v>
      </c>
    </row>
    <row r="15069" spans="1:6" x14ac:dyDescent="0.25">
      <c r="A15069" t="s">
        <v>5579</v>
      </c>
      <c r="B15069" s="100" t="s">
        <v>15356</v>
      </c>
      <c r="C15069" s="99" t="s">
        <v>15285</v>
      </c>
      <c r="D15069" s="124">
        <v>39140</v>
      </c>
      <c r="E15069" s="157" t="e">
        <f>VLOOKUP(D15069,'SOAT LIQ'!$A$87:$C$3416,3,FALSE)</f>
        <v>#N/A</v>
      </c>
      <c r="F15069" t="s">
        <v>21631</v>
      </c>
    </row>
    <row r="15070" spans="1:6" x14ac:dyDescent="0.25">
      <c r="A15070" t="s">
        <v>4229</v>
      </c>
      <c r="B15070" s="100" t="s">
        <v>15356</v>
      </c>
      <c r="C15070" s="99" t="s">
        <v>15285</v>
      </c>
      <c r="D15070" s="124">
        <v>39140</v>
      </c>
      <c r="E15070" s="157" t="e">
        <f>VLOOKUP(D15070,'SOAT LIQ'!$A$87:$C$3416,3,FALSE)</f>
        <v>#N/A</v>
      </c>
      <c r="F15070" t="s">
        <v>21631</v>
      </c>
    </row>
    <row r="15071" spans="1:6" x14ac:dyDescent="0.25">
      <c r="A15071" t="s">
        <v>5580</v>
      </c>
      <c r="B15071" s="100" t="s">
        <v>15356</v>
      </c>
      <c r="C15071" s="99" t="s">
        <v>15285</v>
      </c>
      <c r="D15071" s="124">
        <v>39140</v>
      </c>
      <c r="E15071" s="157" t="e">
        <f>VLOOKUP(D15071,'SOAT LIQ'!$A$87:$C$3416,3,FALSE)</f>
        <v>#N/A</v>
      </c>
      <c r="F15071" t="s">
        <v>21631</v>
      </c>
    </row>
    <row r="15072" spans="1:6" x14ac:dyDescent="0.25">
      <c r="A15072" t="s">
        <v>8478</v>
      </c>
      <c r="B15072" s="100" t="s">
        <v>15356</v>
      </c>
      <c r="C15072" s="99" t="s">
        <v>15285</v>
      </c>
      <c r="D15072" s="124">
        <v>39140</v>
      </c>
      <c r="E15072" s="157" t="e">
        <f>VLOOKUP(D15072,'SOAT LIQ'!$A$87:$C$3416,3,FALSE)</f>
        <v>#N/A</v>
      </c>
      <c r="F15072" t="s">
        <v>21631</v>
      </c>
    </row>
    <row r="15073" spans="1:6" x14ac:dyDescent="0.25">
      <c r="A15073" t="s">
        <v>8471</v>
      </c>
      <c r="B15073" s="100" t="s">
        <v>15356</v>
      </c>
      <c r="C15073" s="99" t="s">
        <v>15285</v>
      </c>
      <c r="D15073" s="124">
        <v>39140</v>
      </c>
      <c r="E15073" s="157" t="e">
        <f>VLOOKUP(D15073,'SOAT LIQ'!$A$87:$C$3416,3,FALSE)</f>
        <v>#N/A</v>
      </c>
      <c r="F15073" t="s">
        <v>21631</v>
      </c>
    </row>
    <row r="15074" spans="1:6" x14ac:dyDescent="0.25">
      <c r="A15074" t="s">
        <v>8470</v>
      </c>
      <c r="B15074" s="100" t="s">
        <v>15356</v>
      </c>
      <c r="C15074" s="99" t="s">
        <v>15285</v>
      </c>
      <c r="D15074" s="124">
        <v>39140</v>
      </c>
      <c r="E15074" s="157" t="e">
        <f>VLOOKUP(D15074,'SOAT LIQ'!$A$87:$C$3416,3,FALSE)</f>
        <v>#N/A</v>
      </c>
      <c r="F15074" t="s">
        <v>21631</v>
      </c>
    </row>
    <row r="15075" spans="1:6" x14ac:dyDescent="0.25">
      <c r="A15075" t="s">
        <v>8472</v>
      </c>
      <c r="B15075" s="100" t="s">
        <v>15356</v>
      </c>
      <c r="C15075" s="99" t="s">
        <v>15285</v>
      </c>
      <c r="D15075" s="124">
        <v>39140</v>
      </c>
      <c r="E15075" s="157" t="e">
        <f>VLOOKUP(D15075,'SOAT LIQ'!$A$87:$C$3416,3,FALSE)</f>
        <v>#N/A</v>
      </c>
      <c r="F15075" t="s">
        <v>21631</v>
      </c>
    </row>
    <row r="15076" spans="1:6" x14ac:dyDescent="0.25">
      <c r="A15076" t="s">
        <v>13964</v>
      </c>
      <c r="B15076" s="100" t="s">
        <v>15357</v>
      </c>
      <c r="C15076" s="99" t="s">
        <v>15285</v>
      </c>
      <c r="D15076" s="124">
        <v>39140</v>
      </c>
      <c r="E15076" s="157" t="e">
        <f>VLOOKUP(D15076,'SOAT LIQ'!$A$87:$C$3416,3,FALSE)</f>
        <v>#N/A</v>
      </c>
      <c r="F15076" t="s">
        <v>21631</v>
      </c>
    </row>
    <row r="15077" spans="1:6" x14ac:dyDescent="0.25">
      <c r="A15077" t="s">
        <v>5577</v>
      </c>
      <c r="B15077" s="100" t="s">
        <v>15357</v>
      </c>
      <c r="C15077" s="99" t="s">
        <v>15285</v>
      </c>
      <c r="D15077" s="124">
        <v>39140</v>
      </c>
      <c r="E15077" s="157" t="e">
        <f>VLOOKUP(D15077,'SOAT LIQ'!$A$87:$C$3416,3,FALSE)</f>
        <v>#N/A</v>
      </c>
      <c r="F15077" t="s">
        <v>21631</v>
      </c>
    </row>
    <row r="15078" spans="1:6" x14ac:dyDescent="0.25">
      <c r="A15078" t="s">
        <v>5579</v>
      </c>
      <c r="B15078" s="100" t="s">
        <v>15357</v>
      </c>
      <c r="C15078" s="99" t="s">
        <v>15285</v>
      </c>
      <c r="D15078" s="124">
        <v>39140</v>
      </c>
      <c r="E15078" s="157" t="e">
        <f>VLOOKUP(D15078,'SOAT LIQ'!$A$87:$C$3416,3,FALSE)</f>
        <v>#N/A</v>
      </c>
      <c r="F15078" t="s">
        <v>21631</v>
      </c>
    </row>
    <row r="15079" spans="1:6" x14ac:dyDescent="0.25">
      <c r="A15079" t="s">
        <v>5580</v>
      </c>
      <c r="B15079" s="100" t="s">
        <v>15357</v>
      </c>
      <c r="C15079" s="99" t="s">
        <v>15285</v>
      </c>
      <c r="D15079" s="124">
        <v>39140</v>
      </c>
      <c r="E15079" s="157" t="e">
        <f>VLOOKUP(D15079,'SOAT LIQ'!$A$87:$C$3416,3,FALSE)</f>
        <v>#N/A</v>
      </c>
      <c r="F15079" t="s">
        <v>21631</v>
      </c>
    </row>
    <row r="15080" spans="1:6" x14ac:dyDescent="0.25">
      <c r="A15080" t="s">
        <v>8478</v>
      </c>
      <c r="B15080" s="100" t="s">
        <v>15357</v>
      </c>
      <c r="C15080" s="99" t="s">
        <v>15285</v>
      </c>
      <c r="D15080" s="124">
        <v>39140</v>
      </c>
      <c r="E15080" s="157" t="e">
        <f>VLOOKUP(D15080,'SOAT LIQ'!$A$87:$C$3416,3,FALSE)</f>
        <v>#N/A</v>
      </c>
      <c r="F15080" t="s">
        <v>21631</v>
      </c>
    </row>
    <row r="15081" spans="1:6" x14ac:dyDescent="0.25">
      <c r="A15081" t="s">
        <v>8471</v>
      </c>
      <c r="B15081" s="100" t="s">
        <v>15357</v>
      </c>
      <c r="C15081" s="99" t="s">
        <v>15285</v>
      </c>
      <c r="D15081" s="124">
        <v>39140</v>
      </c>
      <c r="E15081" s="157" t="e">
        <f>VLOOKUP(D15081,'SOAT LIQ'!$A$87:$C$3416,3,FALSE)</f>
        <v>#N/A</v>
      </c>
      <c r="F15081" t="s">
        <v>21631</v>
      </c>
    </row>
    <row r="15082" spans="1:6" x14ac:dyDescent="0.25">
      <c r="A15082" t="s">
        <v>8472</v>
      </c>
      <c r="B15082" s="100" t="s">
        <v>15357</v>
      </c>
      <c r="C15082" s="99" t="s">
        <v>15285</v>
      </c>
      <c r="D15082" s="124">
        <v>39140</v>
      </c>
      <c r="E15082" s="157" t="e">
        <f>VLOOKUP(D15082,'SOAT LIQ'!$A$87:$C$3416,3,FALSE)</f>
        <v>#N/A</v>
      </c>
      <c r="F15082" t="s">
        <v>21631</v>
      </c>
    </row>
    <row r="15083" spans="1:6" x14ac:dyDescent="0.25">
      <c r="A15083" t="s">
        <v>15002</v>
      </c>
      <c r="B15083" s="100" t="s">
        <v>15358</v>
      </c>
      <c r="C15083" s="99" t="s">
        <v>15285</v>
      </c>
      <c r="D15083" s="124">
        <v>39140</v>
      </c>
      <c r="E15083" s="157" t="e">
        <f>VLOOKUP(D15083,'SOAT LIQ'!$A$87:$C$3416,3,FALSE)</f>
        <v>#N/A</v>
      </c>
      <c r="F15083" t="s">
        <v>21631</v>
      </c>
    </row>
    <row r="15084" spans="1:6" x14ac:dyDescent="0.25">
      <c r="A15084" t="s">
        <v>5576</v>
      </c>
      <c r="B15084" s="100" t="s">
        <v>15358</v>
      </c>
      <c r="C15084" s="99" t="s">
        <v>15285</v>
      </c>
      <c r="D15084" s="124">
        <v>39140</v>
      </c>
      <c r="E15084" s="157" t="e">
        <f>VLOOKUP(D15084,'SOAT LIQ'!$A$87:$C$3416,3,FALSE)</f>
        <v>#N/A</v>
      </c>
      <c r="F15084" t="s">
        <v>21631</v>
      </c>
    </row>
    <row r="15085" spans="1:6" x14ac:dyDescent="0.25">
      <c r="A15085" t="s">
        <v>5578</v>
      </c>
      <c r="B15085" s="100" t="s">
        <v>15358</v>
      </c>
      <c r="C15085" s="99" t="s">
        <v>15285</v>
      </c>
      <c r="D15085" s="124">
        <v>39140</v>
      </c>
      <c r="E15085" s="157" t="e">
        <f>VLOOKUP(D15085,'SOAT LIQ'!$A$87:$C$3416,3,FALSE)</f>
        <v>#N/A</v>
      </c>
      <c r="F15085" t="s">
        <v>21631</v>
      </c>
    </row>
    <row r="15086" spans="1:6" x14ac:dyDescent="0.25">
      <c r="A15086" t="s">
        <v>4229</v>
      </c>
      <c r="B15086" s="100" t="s">
        <v>15358</v>
      </c>
      <c r="C15086" s="99" t="s">
        <v>15285</v>
      </c>
      <c r="D15086" s="124">
        <v>39140</v>
      </c>
      <c r="E15086" s="157" t="e">
        <f>VLOOKUP(D15086,'SOAT LIQ'!$A$87:$C$3416,3,FALSE)</f>
        <v>#N/A</v>
      </c>
      <c r="F15086" t="s">
        <v>21631</v>
      </c>
    </row>
    <row r="15087" spans="1:6" x14ac:dyDescent="0.25">
      <c r="A15087" t="s">
        <v>8470</v>
      </c>
      <c r="B15087" s="100" t="s">
        <v>15358</v>
      </c>
      <c r="C15087" s="99" t="s">
        <v>15285</v>
      </c>
      <c r="D15087" s="124">
        <v>39140</v>
      </c>
      <c r="E15087" s="157" t="e">
        <f>VLOOKUP(D15087,'SOAT LIQ'!$A$87:$C$3416,3,FALSE)</f>
        <v>#N/A</v>
      </c>
      <c r="F15087" t="s">
        <v>21631</v>
      </c>
    </row>
    <row r="15088" spans="1:6" x14ac:dyDescent="0.25">
      <c r="A15088" t="s">
        <v>6317</v>
      </c>
      <c r="B15088" s="100" t="s">
        <v>15359</v>
      </c>
      <c r="C15088" s="99" t="s">
        <v>15285</v>
      </c>
      <c r="D15088" s="124">
        <v>39140</v>
      </c>
      <c r="E15088" s="157" t="e">
        <f>VLOOKUP(D15088,'SOAT LIQ'!$A$87:$C$3416,3,FALSE)</f>
        <v>#N/A</v>
      </c>
      <c r="F15088" t="s">
        <v>21631</v>
      </c>
    </row>
    <row r="15089" spans="1:6" x14ac:dyDescent="0.25">
      <c r="A15089" t="s">
        <v>6113</v>
      </c>
      <c r="B15089" s="100" t="s">
        <v>15359</v>
      </c>
      <c r="C15089" s="99" t="s">
        <v>15285</v>
      </c>
      <c r="D15089" s="124">
        <v>39140</v>
      </c>
      <c r="E15089" s="157" t="e">
        <f>VLOOKUP(D15089,'SOAT LIQ'!$A$87:$C$3416,3,FALSE)</f>
        <v>#N/A</v>
      </c>
      <c r="F15089" t="s">
        <v>21631</v>
      </c>
    </row>
    <row r="15090" spans="1:6" x14ac:dyDescent="0.25">
      <c r="A15090" t="s">
        <v>8476</v>
      </c>
      <c r="B15090" s="100" t="s">
        <v>15359</v>
      </c>
      <c r="C15090" s="99" t="s">
        <v>15285</v>
      </c>
      <c r="D15090" s="124">
        <v>39140</v>
      </c>
      <c r="E15090" s="157" t="e">
        <f>VLOOKUP(D15090,'SOAT LIQ'!$A$87:$C$3416,3,FALSE)</f>
        <v>#N/A</v>
      </c>
      <c r="F15090" t="s">
        <v>21631</v>
      </c>
    </row>
    <row r="15091" spans="1:6" x14ac:dyDescent="0.25">
      <c r="A15091" t="s">
        <v>5576</v>
      </c>
      <c r="B15091" s="100" t="s">
        <v>15359</v>
      </c>
      <c r="C15091" s="99" t="s">
        <v>15285</v>
      </c>
      <c r="D15091" s="124">
        <v>39140</v>
      </c>
      <c r="E15091" s="157" t="e">
        <f>VLOOKUP(D15091,'SOAT LIQ'!$A$87:$C$3416,3,FALSE)</f>
        <v>#N/A</v>
      </c>
      <c r="F15091" t="s">
        <v>21631</v>
      </c>
    </row>
    <row r="15092" spans="1:6" x14ac:dyDescent="0.25">
      <c r="A15092" t="s">
        <v>5577</v>
      </c>
      <c r="B15092" s="100" t="s">
        <v>15359</v>
      </c>
      <c r="C15092" s="99" t="s">
        <v>15285</v>
      </c>
      <c r="D15092" s="124">
        <v>39140</v>
      </c>
      <c r="E15092" s="157" t="e">
        <f>VLOOKUP(D15092,'SOAT LIQ'!$A$87:$C$3416,3,FALSE)</f>
        <v>#N/A</v>
      </c>
      <c r="F15092" t="s">
        <v>21631</v>
      </c>
    </row>
    <row r="15093" spans="1:6" x14ac:dyDescent="0.25">
      <c r="A15093" t="s">
        <v>8477</v>
      </c>
      <c r="B15093" s="100" t="s">
        <v>15359</v>
      </c>
      <c r="C15093" s="99" t="s">
        <v>15285</v>
      </c>
      <c r="D15093" s="124">
        <v>39140</v>
      </c>
      <c r="E15093" s="157" t="e">
        <f>VLOOKUP(D15093,'SOAT LIQ'!$A$87:$C$3416,3,FALSE)</f>
        <v>#N/A</v>
      </c>
      <c r="F15093" t="s">
        <v>21631</v>
      </c>
    </row>
    <row r="15094" spans="1:6" x14ac:dyDescent="0.25">
      <c r="A15094" t="s">
        <v>5578</v>
      </c>
      <c r="B15094" s="100" t="s">
        <v>15359</v>
      </c>
      <c r="C15094" s="99" t="s">
        <v>15285</v>
      </c>
      <c r="D15094" s="124">
        <v>39140</v>
      </c>
      <c r="E15094" s="157" t="e">
        <f>VLOOKUP(D15094,'SOAT LIQ'!$A$87:$C$3416,3,FALSE)</f>
        <v>#N/A</v>
      </c>
      <c r="F15094" t="s">
        <v>21631</v>
      </c>
    </row>
    <row r="15095" spans="1:6" x14ac:dyDescent="0.25">
      <c r="A15095" t="s">
        <v>5579</v>
      </c>
      <c r="B15095" s="100" t="s">
        <v>15359</v>
      </c>
      <c r="C15095" s="99" t="s">
        <v>15285</v>
      </c>
      <c r="D15095" s="124">
        <v>39140</v>
      </c>
      <c r="E15095" s="157" t="e">
        <f>VLOOKUP(D15095,'SOAT LIQ'!$A$87:$C$3416,3,FALSE)</f>
        <v>#N/A</v>
      </c>
      <c r="F15095" t="s">
        <v>21631</v>
      </c>
    </row>
    <row r="15096" spans="1:6" x14ac:dyDescent="0.25">
      <c r="A15096" t="s">
        <v>8493</v>
      </c>
      <c r="B15096" s="100" t="s">
        <v>15359</v>
      </c>
      <c r="C15096" s="99" t="s">
        <v>15285</v>
      </c>
      <c r="D15096" s="124">
        <v>39140</v>
      </c>
      <c r="E15096" s="157" t="e">
        <f>VLOOKUP(D15096,'SOAT LIQ'!$A$87:$C$3416,3,FALSE)</f>
        <v>#N/A</v>
      </c>
      <c r="F15096" t="s">
        <v>21631</v>
      </c>
    </row>
    <row r="15097" spans="1:6" x14ac:dyDescent="0.25">
      <c r="A15097" t="s">
        <v>4229</v>
      </c>
      <c r="B15097" s="100" t="s">
        <v>15359</v>
      </c>
      <c r="C15097" s="99" t="s">
        <v>15285</v>
      </c>
      <c r="D15097" s="124">
        <v>39140</v>
      </c>
      <c r="E15097" s="157" t="e">
        <f>VLOOKUP(D15097,'SOAT LIQ'!$A$87:$C$3416,3,FALSE)</f>
        <v>#N/A</v>
      </c>
      <c r="F15097" t="s">
        <v>21631</v>
      </c>
    </row>
    <row r="15098" spans="1:6" x14ac:dyDescent="0.25">
      <c r="A15098" t="s">
        <v>5580</v>
      </c>
      <c r="B15098" s="100" t="s">
        <v>15359</v>
      </c>
      <c r="C15098" s="99" t="s">
        <v>15285</v>
      </c>
      <c r="D15098" s="124">
        <v>39140</v>
      </c>
      <c r="E15098" s="157" t="e">
        <f>VLOOKUP(D15098,'SOAT LIQ'!$A$87:$C$3416,3,FALSE)</f>
        <v>#N/A</v>
      </c>
      <c r="F15098" t="s">
        <v>21631</v>
      </c>
    </row>
    <row r="15099" spans="1:6" x14ac:dyDescent="0.25">
      <c r="A15099" t="s">
        <v>8478</v>
      </c>
      <c r="B15099" s="100" t="s">
        <v>15359</v>
      </c>
      <c r="C15099" s="99" t="s">
        <v>15285</v>
      </c>
      <c r="D15099" s="124">
        <v>39140</v>
      </c>
      <c r="E15099" s="157" t="e">
        <f>VLOOKUP(D15099,'SOAT LIQ'!$A$87:$C$3416,3,FALSE)</f>
        <v>#N/A</v>
      </c>
      <c r="F15099" t="s">
        <v>21631</v>
      </c>
    </row>
    <row r="15100" spans="1:6" x14ac:dyDescent="0.25">
      <c r="A15100" t="s">
        <v>8471</v>
      </c>
      <c r="B15100" s="100" t="s">
        <v>15359</v>
      </c>
      <c r="C15100" s="99" t="s">
        <v>15285</v>
      </c>
      <c r="D15100" s="124">
        <v>39140</v>
      </c>
      <c r="E15100" s="157" t="e">
        <f>VLOOKUP(D15100,'SOAT LIQ'!$A$87:$C$3416,3,FALSE)</f>
        <v>#N/A</v>
      </c>
      <c r="F15100" t="s">
        <v>21631</v>
      </c>
    </row>
    <row r="15101" spans="1:6" x14ac:dyDescent="0.25">
      <c r="A15101" t="s">
        <v>8470</v>
      </c>
      <c r="B15101" s="100" t="s">
        <v>15359</v>
      </c>
      <c r="C15101" s="99" t="s">
        <v>15285</v>
      </c>
      <c r="D15101" s="124">
        <v>39140</v>
      </c>
      <c r="E15101" s="157" t="e">
        <f>VLOOKUP(D15101,'SOAT LIQ'!$A$87:$C$3416,3,FALSE)</f>
        <v>#N/A</v>
      </c>
      <c r="F15101" t="s">
        <v>21631</v>
      </c>
    </row>
    <row r="15102" spans="1:6" x14ac:dyDescent="0.25">
      <c r="A15102" t="s">
        <v>8472</v>
      </c>
      <c r="B15102" s="100" t="s">
        <v>15359</v>
      </c>
      <c r="C15102" s="99" t="s">
        <v>15285</v>
      </c>
      <c r="D15102" s="124">
        <v>39140</v>
      </c>
      <c r="E15102" s="157" t="e">
        <f>VLOOKUP(D15102,'SOAT LIQ'!$A$87:$C$3416,3,FALSE)</f>
        <v>#N/A</v>
      </c>
      <c r="F15102" t="s">
        <v>21631</v>
      </c>
    </row>
    <row r="15103" spans="1:6" x14ac:dyDescent="0.25">
      <c r="A15103" t="s">
        <v>8784</v>
      </c>
      <c r="B15103" s="100" t="s">
        <v>15360</v>
      </c>
      <c r="C15103" s="99" t="s">
        <v>15285</v>
      </c>
      <c r="D15103" s="124">
        <v>39140</v>
      </c>
      <c r="E15103" s="157" t="e">
        <f>VLOOKUP(D15103,'SOAT LIQ'!$A$87:$C$3416,3,FALSE)</f>
        <v>#N/A</v>
      </c>
      <c r="F15103" t="s">
        <v>21631</v>
      </c>
    </row>
    <row r="15104" spans="1:6" x14ac:dyDescent="0.25">
      <c r="A15104" t="s">
        <v>5576</v>
      </c>
      <c r="B15104" s="100" t="s">
        <v>15360</v>
      </c>
      <c r="C15104" s="99" t="s">
        <v>15285</v>
      </c>
      <c r="D15104" s="124">
        <v>39140</v>
      </c>
      <c r="E15104" s="157" t="e">
        <f>VLOOKUP(D15104,'SOAT LIQ'!$A$87:$C$3416,3,FALSE)</f>
        <v>#N/A</v>
      </c>
      <c r="F15104" t="s">
        <v>21631</v>
      </c>
    </row>
    <row r="15105" spans="1:6" x14ac:dyDescent="0.25">
      <c r="A15105" t="s">
        <v>5578</v>
      </c>
      <c r="B15105" s="100" t="s">
        <v>15360</v>
      </c>
      <c r="C15105" s="99" t="s">
        <v>15285</v>
      </c>
      <c r="D15105" s="124">
        <v>39140</v>
      </c>
      <c r="E15105" s="157" t="e">
        <f>VLOOKUP(D15105,'SOAT LIQ'!$A$87:$C$3416,3,FALSE)</f>
        <v>#N/A</v>
      </c>
      <c r="F15105" t="s">
        <v>21631</v>
      </c>
    </row>
    <row r="15106" spans="1:6" x14ac:dyDescent="0.25">
      <c r="A15106" t="s">
        <v>4229</v>
      </c>
      <c r="B15106" s="100" t="s">
        <v>15360</v>
      </c>
      <c r="C15106" s="99" t="s">
        <v>15285</v>
      </c>
      <c r="D15106" s="124">
        <v>39140</v>
      </c>
      <c r="E15106" s="157" t="e">
        <f>VLOOKUP(D15106,'SOAT LIQ'!$A$87:$C$3416,3,FALSE)</f>
        <v>#N/A</v>
      </c>
      <c r="F15106" t="s">
        <v>21631</v>
      </c>
    </row>
    <row r="15107" spans="1:6" x14ac:dyDescent="0.25">
      <c r="A15107" t="s">
        <v>8470</v>
      </c>
      <c r="B15107" s="100" t="s">
        <v>15360</v>
      </c>
      <c r="C15107" s="99" t="s">
        <v>15285</v>
      </c>
      <c r="D15107" s="124">
        <v>39140</v>
      </c>
      <c r="E15107" s="157" t="e">
        <f>VLOOKUP(D15107,'SOAT LIQ'!$A$87:$C$3416,3,FALSE)</f>
        <v>#N/A</v>
      </c>
      <c r="F15107" t="s">
        <v>21631</v>
      </c>
    </row>
    <row r="15108" spans="1:6" x14ac:dyDescent="0.25">
      <c r="A15108" t="s">
        <v>9901</v>
      </c>
      <c r="B15108" s="100" t="s">
        <v>15361</v>
      </c>
      <c r="C15108" s="99" t="s">
        <v>15285</v>
      </c>
      <c r="D15108" s="124">
        <v>39140</v>
      </c>
      <c r="E15108" s="157" t="e">
        <f>VLOOKUP(D15108,'SOAT LIQ'!$A$87:$C$3416,3,FALSE)</f>
        <v>#N/A</v>
      </c>
      <c r="F15108" t="s">
        <v>21631</v>
      </c>
    </row>
    <row r="15109" spans="1:6" x14ac:dyDescent="0.25">
      <c r="A15109" t="s">
        <v>5577</v>
      </c>
      <c r="B15109" s="100" t="s">
        <v>15361</v>
      </c>
      <c r="C15109" s="99" t="s">
        <v>15285</v>
      </c>
      <c r="D15109" s="124">
        <v>39140</v>
      </c>
      <c r="E15109" s="157" t="e">
        <f>VLOOKUP(D15109,'SOAT LIQ'!$A$87:$C$3416,3,FALSE)</f>
        <v>#N/A</v>
      </c>
      <c r="F15109" t="s">
        <v>21631</v>
      </c>
    </row>
    <row r="15110" spans="1:6" x14ac:dyDescent="0.25">
      <c r="A15110" t="s">
        <v>5579</v>
      </c>
      <c r="B15110" s="100" t="s">
        <v>15361</v>
      </c>
      <c r="C15110" s="99" t="s">
        <v>15285</v>
      </c>
      <c r="D15110" s="124">
        <v>39140</v>
      </c>
      <c r="E15110" s="157" t="e">
        <f>VLOOKUP(D15110,'SOAT LIQ'!$A$87:$C$3416,3,FALSE)</f>
        <v>#N/A</v>
      </c>
      <c r="F15110" t="s">
        <v>21631</v>
      </c>
    </row>
    <row r="15111" spans="1:6" x14ac:dyDescent="0.25">
      <c r="A15111" t="s">
        <v>5580</v>
      </c>
      <c r="B15111" s="100" t="s">
        <v>15361</v>
      </c>
      <c r="C15111" s="99" t="s">
        <v>15285</v>
      </c>
      <c r="D15111" s="124">
        <v>39140</v>
      </c>
      <c r="E15111" s="157" t="e">
        <f>VLOOKUP(D15111,'SOAT LIQ'!$A$87:$C$3416,3,FALSE)</f>
        <v>#N/A</v>
      </c>
      <c r="F15111" t="s">
        <v>21631</v>
      </c>
    </row>
    <row r="15112" spans="1:6" x14ac:dyDescent="0.25">
      <c r="A15112" t="s">
        <v>8478</v>
      </c>
      <c r="B15112" s="100" t="s">
        <v>15361</v>
      </c>
      <c r="C15112" s="99" t="s">
        <v>15285</v>
      </c>
      <c r="D15112" s="124">
        <v>39140</v>
      </c>
      <c r="E15112" s="157" t="e">
        <f>VLOOKUP(D15112,'SOAT LIQ'!$A$87:$C$3416,3,FALSE)</f>
        <v>#N/A</v>
      </c>
      <c r="F15112" t="s">
        <v>21631</v>
      </c>
    </row>
    <row r="15113" spans="1:6" x14ac:dyDescent="0.25">
      <c r="A15113" t="s">
        <v>8471</v>
      </c>
      <c r="B15113" s="100" t="s">
        <v>15361</v>
      </c>
      <c r="C15113" s="99" t="s">
        <v>15285</v>
      </c>
      <c r="D15113" s="124">
        <v>39140</v>
      </c>
      <c r="E15113" s="157" t="e">
        <f>VLOOKUP(D15113,'SOAT LIQ'!$A$87:$C$3416,3,FALSE)</f>
        <v>#N/A</v>
      </c>
      <c r="F15113" t="s">
        <v>21631</v>
      </c>
    </row>
    <row r="15114" spans="1:6" x14ac:dyDescent="0.25">
      <c r="A15114" t="s">
        <v>8472</v>
      </c>
      <c r="B15114" s="100" t="s">
        <v>15361</v>
      </c>
      <c r="C15114" s="99" t="s">
        <v>15285</v>
      </c>
      <c r="D15114" s="124">
        <v>39140</v>
      </c>
      <c r="E15114" s="157" t="e">
        <f>VLOOKUP(D15114,'SOAT LIQ'!$A$87:$C$3416,3,FALSE)</f>
        <v>#N/A</v>
      </c>
      <c r="F15114" t="s">
        <v>21631</v>
      </c>
    </row>
    <row r="15115" spans="1:6" x14ac:dyDescent="0.25">
      <c r="A15115" t="s">
        <v>8784</v>
      </c>
      <c r="B15115" s="100" t="s">
        <v>15362</v>
      </c>
      <c r="C15115" s="99" t="s">
        <v>15285</v>
      </c>
      <c r="D15115" s="124">
        <v>39140</v>
      </c>
      <c r="E15115" s="157" t="e">
        <f>VLOOKUP(D15115,'SOAT LIQ'!$A$87:$C$3416,3,FALSE)</f>
        <v>#N/A</v>
      </c>
      <c r="F15115" t="s">
        <v>21631</v>
      </c>
    </row>
    <row r="15116" spans="1:6" x14ac:dyDescent="0.25">
      <c r="A15116" t="s">
        <v>9901</v>
      </c>
      <c r="B15116" s="100" t="s">
        <v>15362</v>
      </c>
      <c r="C15116" s="99" t="s">
        <v>15285</v>
      </c>
      <c r="D15116" s="124">
        <v>39140</v>
      </c>
      <c r="E15116" s="157" t="e">
        <f>VLOOKUP(D15116,'SOAT LIQ'!$A$87:$C$3416,3,FALSE)</f>
        <v>#N/A</v>
      </c>
      <c r="F15116" t="s">
        <v>21631</v>
      </c>
    </row>
    <row r="15117" spans="1:6" x14ac:dyDescent="0.25">
      <c r="A15117" t="s">
        <v>5576</v>
      </c>
      <c r="B15117" s="100" t="s">
        <v>15362</v>
      </c>
      <c r="C15117" s="99" t="s">
        <v>15285</v>
      </c>
      <c r="D15117" s="124">
        <v>39140</v>
      </c>
      <c r="E15117" s="157" t="e">
        <f>VLOOKUP(D15117,'SOAT LIQ'!$A$87:$C$3416,3,FALSE)</f>
        <v>#N/A</v>
      </c>
      <c r="F15117" t="s">
        <v>21631</v>
      </c>
    </row>
    <row r="15118" spans="1:6" x14ac:dyDescent="0.25">
      <c r="A15118" t="s">
        <v>5578</v>
      </c>
      <c r="B15118" s="100" t="s">
        <v>15362</v>
      </c>
      <c r="C15118" s="99" t="s">
        <v>15285</v>
      </c>
      <c r="D15118" s="124">
        <v>39140</v>
      </c>
      <c r="E15118" s="157" t="e">
        <f>VLOOKUP(D15118,'SOAT LIQ'!$A$87:$C$3416,3,FALSE)</f>
        <v>#N/A</v>
      </c>
      <c r="F15118" t="s">
        <v>21631</v>
      </c>
    </row>
    <row r="15119" spans="1:6" x14ac:dyDescent="0.25">
      <c r="A15119" t="s">
        <v>4229</v>
      </c>
      <c r="B15119" s="100" t="s">
        <v>15362</v>
      </c>
      <c r="C15119" s="99" t="s">
        <v>15285</v>
      </c>
      <c r="D15119" s="124">
        <v>39140</v>
      </c>
      <c r="E15119" s="157" t="e">
        <f>VLOOKUP(D15119,'SOAT LIQ'!$A$87:$C$3416,3,FALSE)</f>
        <v>#N/A</v>
      </c>
      <c r="F15119" t="s">
        <v>21631</v>
      </c>
    </row>
    <row r="15120" spans="1:6" x14ac:dyDescent="0.25">
      <c r="A15120" t="s">
        <v>8470</v>
      </c>
      <c r="B15120" s="100" t="s">
        <v>15362</v>
      </c>
      <c r="C15120" s="99" t="s">
        <v>15285</v>
      </c>
      <c r="D15120" s="124">
        <v>39140</v>
      </c>
      <c r="E15120" s="157" t="e">
        <f>VLOOKUP(D15120,'SOAT LIQ'!$A$87:$C$3416,3,FALSE)</f>
        <v>#N/A</v>
      </c>
      <c r="F15120" t="s">
        <v>21631</v>
      </c>
    </row>
    <row r="15121" spans="1:6" x14ac:dyDescent="0.25">
      <c r="A15121" t="s">
        <v>5930</v>
      </c>
      <c r="B15121" s="100" t="s">
        <v>15363</v>
      </c>
      <c r="C15121" s="99" t="s">
        <v>15285</v>
      </c>
      <c r="D15121" s="124">
        <v>39140</v>
      </c>
      <c r="E15121" s="157" t="e">
        <f>VLOOKUP(D15121,'SOAT LIQ'!$A$87:$C$3416,3,FALSE)</f>
        <v>#N/A</v>
      </c>
      <c r="F15121" t="s">
        <v>21631</v>
      </c>
    </row>
    <row r="15122" spans="1:6" x14ac:dyDescent="0.25">
      <c r="A15122" t="s">
        <v>5577</v>
      </c>
      <c r="B15122" s="100" t="s">
        <v>15363</v>
      </c>
      <c r="C15122" s="99" t="s">
        <v>15285</v>
      </c>
      <c r="D15122" s="124">
        <v>39140</v>
      </c>
      <c r="E15122" s="157" t="e">
        <f>VLOOKUP(D15122,'SOAT LIQ'!$A$87:$C$3416,3,FALSE)</f>
        <v>#N/A</v>
      </c>
      <c r="F15122" t="s">
        <v>21631</v>
      </c>
    </row>
    <row r="15123" spans="1:6" x14ac:dyDescent="0.25">
      <c r="A15123" t="s">
        <v>5579</v>
      </c>
      <c r="B15123" s="100" t="s">
        <v>15363</v>
      </c>
      <c r="C15123" s="99" t="s">
        <v>15285</v>
      </c>
      <c r="D15123" s="124">
        <v>39140</v>
      </c>
      <c r="E15123" s="157" t="e">
        <f>VLOOKUP(D15123,'SOAT LIQ'!$A$87:$C$3416,3,FALSE)</f>
        <v>#N/A</v>
      </c>
      <c r="F15123" t="s">
        <v>21631</v>
      </c>
    </row>
    <row r="15124" spans="1:6" x14ac:dyDescent="0.25">
      <c r="A15124" t="s">
        <v>5580</v>
      </c>
      <c r="B15124" s="100" t="s">
        <v>15363</v>
      </c>
      <c r="C15124" s="99" t="s">
        <v>15285</v>
      </c>
      <c r="D15124" s="124">
        <v>39140</v>
      </c>
      <c r="E15124" s="157" t="e">
        <f>VLOOKUP(D15124,'SOAT LIQ'!$A$87:$C$3416,3,FALSE)</f>
        <v>#N/A</v>
      </c>
      <c r="F15124" t="s">
        <v>21631</v>
      </c>
    </row>
    <row r="15125" spans="1:6" x14ac:dyDescent="0.25">
      <c r="A15125" t="s">
        <v>8478</v>
      </c>
      <c r="B15125" s="100" t="s">
        <v>15363</v>
      </c>
      <c r="C15125" s="99" t="s">
        <v>15285</v>
      </c>
      <c r="D15125" s="124">
        <v>39140</v>
      </c>
      <c r="E15125" s="157" t="e">
        <f>VLOOKUP(D15125,'SOAT LIQ'!$A$87:$C$3416,3,FALSE)</f>
        <v>#N/A</v>
      </c>
      <c r="F15125" t="s">
        <v>21631</v>
      </c>
    </row>
    <row r="15126" spans="1:6" x14ac:dyDescent="0.25">
      <c r="A15126" t="s">
        <v>8471</v>
      </c>
      <c r="B15126" s="100" t="s">
        <v>15363</v>
      </c>
      <c r="C15126" s="99" t="s">
        <v>15285</v>
      </c>
      <c r="D15126" s="124">
        <v>39140</v>
      </c>
      <c r="E15126" s="157" t="e">
        <f>VLOOKUP(D15126,'SOAT LIQ'!$A$87:$C$3416,3,FALSE)</f>
        <v>#N/A</v>
      </c>
      <c r="F15126" t="s">
        <v>21631</v>
      </c>
    </row>
    <row r="15127" spans="1:6" x14ac:dyDescent="0.25">
      <c r="A15127" t="s">
        <v>8472</v>
      </c>
      <c r="B15127" s="100" t="s">
        <v>15363</v>
      </c>
      <c r="C15127" s="99" t="s">
        <v>15285</v>
      </c>
      <c r="D15127" s="124">
        <v>39140</v>
      </c>
      <c r="E15127" s="157" t="e">
        <f>VLOOKUP(D15127,'SOAT LIQ'!$A$87:$C$3416,3,FALSE)</f>
        <v>#N/A</v>
      </c>
      <c r="F15127" t="s">
        <v>21631</v>
      </c>
    </row>
    <row r="15128" spans="1:6" x14ac:dyDescent="0.25">
      <c r="A15128" t="s">
        <v>13507</v>
      </c>
      <c r="B15128" s="100" t="s">
        <v>15364</v>
      </c>
      <c r="C15128" s="99" t="s">
        <v>15285</v>
      </c>
      <c r="D15128" s="124">
        <v>39140</v>
      </c>
      <c r="E15128" s="157" t="e">
        <f>VLOOKUP(D15128,'SOAT LIQ'!$A$87:$C$3416,3,FALSE)</f>
        <v>#N/A</v>
      </c>
      <c r="F15128" t="s">
        <v>21631</v>
      </c>
    </row>
    <row r="15129" spans="1:6" x14ac:dyDescent="0.25">
      <c r="A15129" t="s">
        <v>5576</v>
      </c>
      <c r="B15129" s="100" t="s">
        <v>15364</v>
      </c>
      <c r="C15129" s="99" t="s">
        <v>15285</v>
      </c>
      <c r="D15129" s="124">
        <v>39140</v>
      </c>
      <c r="E15129" s="157" t="e">
        <f>VLOOKUP(D15129,'SOAT LIQ'!$A$87:$C$3416,3,FALSE)</f>
        <v>#N/A</v>
      </c>
      <c r="F15129" t="s">
        <v>21631</v>
      </c>
    </row>
    <row r="15130" spans="1:6" x14ac:dyDescent="0.25">
      <c r="A15130" t="s">
        <v>5578</v>
      </c>
      <c r="B15130" s="100" t="s">
        <v>15364</v>
      </c>
      <c r="C15130" s="99" t="s">
        <v>15285</v>
      </c>
      <c r="D15130" s="124">
        <v>39140</v>
      </c>
      <c r="E15130" s="157" t="e">
        <f>VLOOKUP(D15130,'SOAT LIQ'!$A$87:$C$3416,3,FALSE)</f>
        <v>#N/A</v>
      </c>
      <c r="F15130" t="s">
        <v>21631</v>
      </c>
    </row>
    <row r="15131" spans="1:6" x14ac:dyDescent="0.25">
      <c r="A15131" t="s">
        <v>4229</v>
      </c>
      <c r="B15131" s="100" t="s">
        <v>15364</v>
      </c>
      <c r="C15131" s="99" t="s">
        <v>15285</v>
      </c>
      <c r="D15131" s="124">
        <v>39140</v>
      </c>
      <c r="E15131" s="157" t="e">
        <f>VLOOKUP(D15131,'SOAT LIQ'!$A$87:$C$3416,3,FALSE)</f>
        <v>#N/A</v>
      </c>
      <c r="F15131" t="s">
        <v>21631</v>
      </c>
    </row>
    <row r="15132" spans="1:6" x14ac:dyDescent="0.25">
      <c r="A15132" t="s">
        <v>8470</v>
      </c>
      <c r="B15132" s="100" t="s">
        <v>15364</v>
      </c>
      <c r="C15132" s="99" t="s">
        <v>15285</v>
      </c>
      <c r="D15132" s="124">
        <v>39140</v>
      </c>
      <c r="E15132" s="157" t="e">
        <f>VLOOKUP(D15132,'SOAT LIQ'!$A$87:$C$3416,3,FALSE)</f>
        <v>#N/A</v>
      </c>
      <c r="F15132" t="s">
        <v>21631</v>
      </c>
    </row>
    <row r="15133" spans="1:6" x14ac:dyDescent="0.25">
      <c r="A15133" t="s">
        <v>6573</v>
      </c>
      <c r="B15133" s="100" t="s">
        <v>15365</v>
      </c>
      <c r="C15133" s="99" t="s">
        <v>15285</v>
      </c>
      <c r="D15133" s="124">
        <v>39140</v>
      </c>
      <c r="E15133" s="157" t="e">
        <f>VLOOKUP(D15133,'SOAT LIQ'!$A$87:$C$3416,3,FALSE)</f>
        <v>#N/A</v>
      </c>
      <c r="F15133" t="s">
        <v>21631</v>
      </c>
    </row>
    <row r="15134" spans="1:6" x14ac:dyDescent="0.25">
      <c r="A15134" t="s">
        <v>5576</v>
      </c>
      <c r="B15134" s="100" t="s">
        <v>15365</v>
      </c>
      <c r="C15134" s="99" t="s">
        <v>15285</v>
      </c>
      <c r="D15134" s="124">
        <v>39140</v>
      </c>
      <c r="E15134" s="157" t="e">
        <f>VLOOKUP(D15134,'SOAT LIQ'!$A$87:$C$3416,3,FALSE)</f>
        <v>#N/A</v>
      </c>
      <c r="F15134" t="s">
        <v>21631</v>
      </c>
    </row>
    <row r="15135" spans="1:6" x14ac:dyDescent="0.25">
      <c r="A15135" t="s">
        <v>5577</v>
      </c>
      <c r="B15135" s="100" t="s">
        <v>15365</v>
      </c>
      <c r="C15135" s="99" t="s">
        <v>15285</v>
      </c>
      <c r="D15135" s="124">
        <v>39140</v>
      </c>
      <c r="E15135" s="157" t="e">
        <f>VLOOKUP(D15135,'SOAT LIQ'!$A$87:$C$3416,3,FALSE)</f>
        <v>#N/A</v>
      </c>
      <c r="F15135" t="s">
        <v>21631</v>
      </c>
    </row>
    <row r="15136" spans="1:6" x14ac:dyDescent="0.25">
      <c r="A15136" t="s">
        <v>5578</v>
      </c>
      <c r="B15136" s="100" t="s">
        <v>15365</v>
      </c>
      <c r="C15136" s="99" t="s">
        <v>15285</v>
      </c>
      <c r="D15136" s="124">
        <v>39140</v>
      </c>
      <c r="E15136" s="157" t="e">
        <f>VLOOKUP(D15136,'SOAT LIQ'!$A$87:$C$3416,3,FALSE)</f>
        <v>#N/A</v>
      </c>
      <c r="F15136" t="s">
        <v>21631</v>
      </c>
    </row>
    <row r="15137" spans="1:6" x14ac:dyDescent="0.25">
      <c r="A15137" t="s">
        <v>5579</v>
      </c>
      <c r="B15137" s="100" t="s">
        <v>15365</v>
      </c>
      <c r="C15137" s="99" t="s">
        <v>15285</v>
      </c>
      <c r="D15137" s="124">
        <v>39140</v>
      </c>
      <c r="E15137" s="157" t="e">
        <f>VLOOKUP(D15137,'SOAT LIQ'!$A$87:$C$3416,3,FALSE)</f>
        <v>#N/A</v>
      </c>
      <c r="F15137" t="s">
        <v>21631</v>
      </c>
    </row>
    <row r="15138" spans="1:6" x14ac:dyDescent="0.25">
      <c r="A15138" t="s">
        <v>4229</v>
      </c>
      <c r="B15138" s="100" t="s">
        <v>15365</v>
      </c>
      <c r="C15138" s="99" t="s">
        <v>15285</v>
      </c>
      <c r="D15138" s="124">
        <v>39140</v>
      </c>
      <c r="E15138" s="157" t="e">
        <f>VLOOKUP(D15138,'SOAT LIQ'!$A$87:$C$3416,3,FALSE)</f>
        <v>#N/A</v>
      </c>
      <c r="F15138" t="s">
        <v>21631</v>
      </c>
    </row>
    <row r="15139" spans="1:6" x14ac:dyDescent="0.25">
      <c r="A15139" t="s">
        <v>5580</v>
      </c>
      <c r="B15139" s="100" t="s">
        <v>15365</v>
      </c>
      <c r="C15139" s="99" t="s">
        <v>15285</v>
      </c>
      <c r="D15139" s="124">
        <v>39140</v>
      </c>
      <c r="E15139" s="157" t="e">
        <f>VLOOKUP(D15139,'SOAT LIQ'!$A$87:$C$3416,3,FALSE)</f>
        <v>#N/A</v>
      </c>
      <c r="F15139" t="s">
        <v>21631</v>
      </c>
    </row>
    <row r="15140" spans="1:6" x14ac:dyDescent="0.25">
      <c r="A15140" t="s">
        <v>8478</v>
      </c>
      <c r="B15140" s="100" t="s">
        <v>15365</v>
      </c>
      <c r="C15140" s="99" t="s">
        <v>15285</v>
      </c>
      <c r="D15140" s="124">
        <v>39140</v>
      </c>
      <c r="E15140" s="157" t="e">
        <f>VLOOKUP(D15140,'SOAT LIQ'!$A$87:$C$3416,3,FALSE)</f>
        <v>#N/A</v>
      </c>
      <c r="F15140" t="s">
        <v>21631</v>
      </c>
    </row>
    <row r="15141" spans="1:6" x14ac:dyDescent="0.25">
      <c r="A15141" t="s">
        <v>8471</v>
      </c>
      <c r="B15141" s="100" t="s">
        <v>15365</v>
      </c>
      <c r="C15141" s="99" t="s">
        <v>15285</v>
      </c>
      <c r="D15141" s="124">
        <v>39140</v>
      </c>
      <c r="E15141" s="157" t="e">
        <f>VLOOKUP(D15141,'SOAT LIQ'!$A$87:$C$3416,3,FALSE)</f>
        <v>#N/A</v>
      </c>
      <c r="F15141" t="s">
        <v>21631</v>
      </c>
    </row>
    <row r="15142" spans="1:6" x14ac:dyDescent="0.25">
      <c r="A15142" t="s">
        <v>8470</v>
      </c>
      <c r="B15142" s="100" t="s">
        <v>15365</v>
      </c>
      <c r="C15142" s="99" t="s">
        <v>15285</v>
      </c>
      <c r="D15142" s="124">
        <v>39140</v>
      </c>
      <c r="E15142" s="157" t="e">
        <f>VLOOKUP(D15142,'SOAT LIQ'!$A$87:$C$3416,3,FALSE)</f>
        <v>#N/A</v>
      </c>
      <c r="F15142" t="s">
        <v>21631</v>
      </c>
    </row>
    <row r="15143" spans="1:6" x14ac:dyDescent="0.25">
      <c r="A15143" t="s">
        <v>8472</v>
      </c>
      <c r="B15143" s="100" t="s">
        <v>15365</v>
      </c>
      <c r="C15143" s="99" t="s">
        <v>15285</v>
      </c>
      <c r="D15143" s="124">
        <v>39140</v>
      </c>
      <c r="E15143" s="157" t="e">
        <f>VLOOKUP(D15143,'SOAT LIQ'!$A$87:$C$3416,3,FALSE)</f>
        <v>#N/A</v>
      </c>
      <c r="F15143" t="s">
        <v>21631</v>
      </c>
    </row>
    <row r="15144" spans="1:6" x14ac:dyDescent="0.25">
      <c r="A15144" t="s">
        <v>13932</v>
      </c>
      <c r="B15144" s="100" t="s">
        <v>15366</v>
      </c>
      <c r="C15144" s="99" t="s">
        <v>15285</v>
      </c>
      <c r="D15144" s="124">
        <v>39140</v>
      </c>
      <c r="E15144" s="157" t="e">
        <f>VLOOKUP(D15144,'SOAT LIQ'!$A$87:$C$3416,3,FALSE)</f>
        <v>#N/A</v>
      </c>
      <c r="F15144" t="s">
        <v>21631</v>
      </c>
    </row>
    <row r="15145" spans="1:6" x14ac:dyDescent="0.25">
      <c r="A15145" t="s">
        <v>8476</v>
      </c>
      <c r="B15145" s="100" t="s">
        <v>15366</v>
      </c>
      <c r="C15145" s="99" t="s">
        <v>15285</v>
      </c>
      <c r="D15145" s="124">
        <v>39140</v>
      </c>
      <c r="E15145" s="157" t="e">
        <f>VLOOKUP(D15145,'SOAT LIQ'!$A$87:$C$3416,3,FALSE)</f>
        <v>#N/A</v>
      </c>
      <c r="F15145" t="s">
        <v>21631</v>
      </c>
    </row>
    <row r="15146" spans="1:6" x14ac:dyDescent="0.25">
      <c r="A15146" t="s">
        <v>5576</v>
      </c>
      <c r="B15146" s="100" t="s">
        <v>15366</v>
      </c>
      <c r="C15146" s="99" t="s">
        <v>15285</v>
      </c>
      <c r="D15146" s="124">
        <v>39140</v>
      </c>
      <c r="E15146" s="157" t="e">
        <f>VLOOKUP(D15146,'SOAT LIQ'!$A$87:$C$3416,3,FALSE)</f>
        <v>#N/A</v>
      </c>
      <c r="F15146" t="s">
        <v>21631</v>
      </c>
    </row>
    <row r="15147" spans="1:6" x14ac:dyDescent="0.25">
      <c r="A15147" t="s">
        <v>8477</v>
      </c>
      <c r="B15147" s="100" t="s">
        <v>15366</v>
      </c>
      <c r="C15147" s="99" t="s">
        <v>15285</v>
      </c>
      <c r="D15147" s="124">
        <v>39140</v>
      </c>
      <c r="E15147" s="157" t="e">
        <f>VLOOKUP(D15147,'SOAT LIQ'!$A$87:$C$3416,3,FALSE)</f>
        <v>#N/A</v>
      </c>
      <c r="F15147" t="s">
        <v>21631</v>
      </c>
    </row>
    <row r="15148" spans="1:6" x14ac:dyDescent="0.25">
      <c r="A15148" t="s">
        <v>5578</v>
      </c>
      <c r="B15148" s="100" t="s">
        <v>15366</v>
      </c>
      <c r="C15148" s="99" t="s">
        <v>15285</v>
      </c>
      <c r="D15148" s="124">
        <v>39140</v>
      </c>
      <c r="E15148" s="157" t="e">
        <f>VLOOKUP(D15148,'SOAT LIQ'!$A$87:$C$3416,3,FALSE)</f>
        <v>#N/A</v>
      </c>
      <c r="F15148" t="s">
        <v>21631</v>
      </c>
    </row>
    <row r="15149" spans="1:6" x14ac:dyDescent="0.25">
      <c r="A15149" t="s">
        <v>8493</v>
      </c>
      <c r="B15149" s="100" t="s">
        <v>15366</v>
      </c>
      <c r="C15149" s="99" t="s">
        <v>15285</v>
      </c>
      <c r="D15149" s="124">
        <v>39140</v>
      </c>
      <c r="E15149" s="157" t="e">
        <f>VLOOKUP(D15149,'SOAT LIQ'!$A$87:$C$3416,3,FALSE)</f>
        <v>#N/A</v>
      </c>
      <c r="F15149" t="s">
        <v>21631</v>
      </c>
    </row>
    <row r="15150" spans="1:6" x14ac:dyDescent="0.25">
      <c r="A15150" t="s">
        <v>4229</v>
      </c>
      <c r="B15150" s="100" t="s">
        <v>15366</v>
      </c>
      <c r="C15150" s="99" t="s">
        <v>15285</v>
      </c>
      <c r="D15150" s="124">
        <v>39140</v>
      </c>
      <c r="E15150" s="157" t="e">
        <f>VLOOKUP(D15150,'SOAT LIQ'!$A$87:$C$3416,3,FALSE)</f>
        <v>#N/A</v>
      </c>
      <c r="F15150" t="s">
        <v>21631</v>
      </c>
    </row>
    <row r="15151" spans="1:6" x14ac:dyDescent="0.25">
      <c r="A15151" t="s">
        <v>8470</v>
      </c>
      <c r="B15151" s="100" t="s">
        <v>15366</v>
      </c>
      <c r="C15151" s="99" t="s">
        <v>15285</v>
      </c>
      <c r="D15151" s="124">
        <v>39140</v>
      </c>
      <c r="E15151" s="157" t="e">
        <f>VLOOKUP(D15151,'SOAT LIQ'!$A$87:$C$3416,3,FALSE)</f>
        <v>#N/A</v>
      </c>
      <c r="F15151" t="s">
        <v>21631</v>
      </c>
    </row>
    <row r="15152" spans="1:6" x14ac:dyDescent="0.25">
      <c r="A15152" t="s">
        <v>15083</v>
      </c>
      <c r="B15152" s="100" t="s">
        <v>15367</v>
      </c>
      <c r="C15152" s="99" t="s">
        <v>15285</v>
      </c>
      <c r="D15152" s="124">
        <v>39140</v>
      </c>
      <c r="E15152" s="157" t="e">
        <f>VLOOKUP(D15152,'SOAT LIQ'!$A$87:$C$3416,3,FALSE)</f>
        <v>#N/A</v>
      </c>
      <c r="F15152" t="s">
        <v>21631</v>
      </c>
    </row>
    <row r="15153" spans="1:6" x14ac:dyDescent="0.25">
      <c r="A15153" t="s">
        <v>5577</v>
      </c>
      <c r="B15153" s="100" t="s">
        <v>15367</v>
      </c>
      <c r="C15153" s="99" t="s">
        <v>15285</v>
      </c>
      <c r="D15153" s="124">
        <v>39140</v>
      </c>
      <c r="E15153" s="157" t="e">
        <f>VLOOKUP(D15153,'SOAT LIQ'!$A$87:$C$3416,3,FALSE)</f>
        <v>#N/A</v>
      </c>
      <c r="F15153" t="s">
        <v>21631</v>
      </c>
    </row>
    <row r="15154" spans="1:6" x14ac:dyDescent="0.25">
      <c r="A15154" t="s">
        <v>5579</v>
      </c>
      <c r="B15154" s="100" t="s">
        <v>15367</v>
      </c>
      <c r="C15154" s="99" t="s">
        <v>15285</v>
      </c>
      <c r="D15154" s="124">
        <v>39140</v>
      </c>
      <c r="E15154" s="157" t="e">
        <f>VLOOKUP(D15154,'SOAT LIQ'!$A$87:$C$3416,3,FALSE)</f>
        <v>#N/A</v>
      </c>
      <c r="F15154" t="s">
        <v>21631</v>
      </c>
    </row>
    <row r="15155" spans="1:6" x14ac:dyDescent="0.25">
      <c r="A15155" t="s">
        <v>5580</v>
      </c>
      <c r="B15155" s="100" t="s">
        <v>15367</v>
      </c>
      <c r="C15155" s="99" t="s">
        <v>15285</v>
      </c>
      <c r="D15155" s="124">
        <v>39140</v>
      </c>
      <c r="E15155" s="157" t="e">
        <f>VLOOKUP(D15155,'SOAT LIQ'!$A$87:$C$3416,3,FALSE)</f>
        <v>#N/A</v>
      </c>
      <c r="F15155" t="s">
        <v>21631</v>
      </c>
    </row>
    <row r="15156" spans="1:6" x14ac:dyDescent="0.25">
      <c r="A15156" t="s">
        <v>8478</v>
      </c>
      <c r="B15156" s="100" t="s">
        <v>15367</v>
      </c>
      <c r="C15156" s="99" t="s">
        <v>15285</v>
      </c>
      <c r="D15156" s="124">
        <v>39140</v>
      </c>
      <c r="E15156" s="157" t="e">
        <f>VLOOKUP(D15156,'SOAT LIQ'!$A$87:$C$3416,3,FALSE)</f>
        <v>#N/A</v>
      </c>
      <c r="F15156" t="s">
        <v>21631</v>
      </c>
    </row>
    <row r="15157" spans="1:6" x14ac:dyDescent="0.25">
      <c r="A15157" t="s">
        <v>8471</v>
      </c>
      <c r="B15157" s="100" t="s">
        <v>15367</v>
      </c>
      <c r="C15157" s="99" t="s">
        <v>15285</v>
      </c>
      <c r="D15157" s="124">
        <v>39140</v>
      </c>
      <c r="E15157" s="157" t="e">
        <f>VLOOKUP(D15157,'SOAT LIQ'!$A$87:$C$3416,3,FALSE)</f>
        <v>#N/A</v>
      </c>
      <c r="F15157" t="s">
        <v>21631</v>
      </c>
    </row>
    <row r="15158" spans="1:6" x14ac:dyDescent="0.25">
      <c r="A15158" t="s">
        <v>8472</v>
      </c>
      <c r="B15158" s="100" t="s">
        <v>15367</v>
      </c>
      <c r="C15158" s="99" t="s">
        <v>15285</v>
      </c>
      <c r="D15158" s="124">
        <v>39140</v>
      </c>
      <c r="E15158" s="157" t="e">
        <f>VLOOKUP(D15158,'SOAT LIQ'!$A$87:$C$3416,3,FALSE)</f>
        <v>#N/A</v>
      </c>
      <c r="F15158" t="s">
        <v>21631</v>
      </c>
    </row>
    <row r="15159" spans="1:6" x14ac:dyDescent="0.25">
      <c r="A15159" t="s">
        <v>15083</v>
      </c>
      <c r="B15159" s="100" t="s">
        <v>15368</v>
      </c>
      <c r="C15159" s="99" t="s">
        <v>15285</v>
      </c>
      <c r="D15159" s="124">
        <v>39140</v>
      </c>
      <c r="E15159" s="157" t="e">
        <f>VLOOKUP(D15159,'SOAT LIQ'!$A$87:$C$3416,3,FALSE)</f>
        <v>#N/A</v>
      </c>
      <c r="F15159" t="s">
        <v>21631</v>
      </c>
    </row>
    <row r="15160" spans="1:6" x14ac:dyDescent="0.25">
      <c r="A15160" t="s">
        <v>13932</v>
      </c>
      <c r="B15160" s="100" t="s">
        <v>15368</v>
      </c>
      <c r="C15160" s="99" t="s">
        <v>15285</v>
      </c>
      <c r="D15160" s="124">
        <v>39140</v>
      </c>
      <c r="E15160" s="157" t="e">
        <f>VLOOKUP(D15160,'SOAT LIQ'!$A$87:$C$3416,3,FALSE)</f>
        <v>#N/A</v>
      </c>
      <c r="F15160" t="s">
        <v>21631</v>
      </c>
    </row>
    <row r="15161" spans="1:6" x14ac:dyDescent="0.25">
      <c r="A15161" t="s">
        <v>5576</v>
      </c>
      <c r="B15161" s="100" t="s">
        <v>15368</v>
      </c>
      <c r="C15161" s="99" t="s">
        <v>15285</v>
      </c>
      <c r="D15161" s="124">
        <v>39140</v>
      </c>
      <c r="E15161" s="157" t="e">
        <f>VLOOKUP(D15161,'SOAT LIQ'!$A$87:$C$3416,3,FALSE)</f>
        <v>#N/A</v>
      </c>
      <c r="F15161" t="s">
        <v>21631</v>
      </c>
    </row>
    <row r="15162" spans="1:6" x14ac:dyDescent="0.25">
      <c r="A15162" t="s">
        <v>5578</v>
      </c>
      <c r="B15162" s="100" t="s">
        <v>15368</v>
      </c>
      <c r="C15162" s="99" t="s">
        <v>15285</v>
      </c>
      <c r="D15162" s="124">
        <v>39140</v>
      </c>
      <c r="E15162" s="157" t="e">
        <f>VLOOKUP(D15162,'SOAT LIQ'!$A$87:$C$3416,3,FALSE)</f>
        <v>#N/A</v>
      </c>
      <c r="F15162" t="s">
        <v>21631</v>
      </c>
    </row>
    <row r="15163" spans="1:6" x14ac:dyDescent="0.25">
      <c r="A15163" t="s">
        <v>4229</v>
      </c>
      <c r="B15163" s="100" t="s">
        <v>15368</v>
      </c>
      <c r="C15163" s="99" t="s">
        <v>15285</v>
      </c>
      <c r="D15163" s="124">
        <v>39140</v>
      </c>
      <c r="E15163" s="157" t="e">
        <f>VLOOKUP(D15163,'SOAT LIQ'!$A$87:$C$3416,3,FALSE)</f>
        <v>#N/A</v>
      </c>
      <c r="F15163" t="s">
        <v>21631</v>
      </c>
    </row>
    <row r="15164" spans="1:6" x14ac:dyDescent="0.25">
      <c r="A15164" t="s">
        <v>8470</v>
      </c>
      <c r="B15164" s="100" t="s">
        <v>15368</v>
      </c>
      <c r="C15164" s="99" t="s">
        <v>15285</v>
      </c>
      <c r="D15164" s="124">
        <v>39140</v>
      </c>
      <c r="E15164" s="157" t="e">
        <f>VLOOKUP(D15164,'SOAT LIQ'!$A$87:$C$3416,3,FALSE)</f>
        <v>#N/A</v>
      </c>
      <c r="F15164" t="s">
        <v>21631</v>
      </c>
    </row>
    <row r="15165" spans="1:6" x14ac:dyDescent="0.25">
      <c r="A15165" t="s">
        <v>6034</v>
      </c>
      <c r="B15165" s="100" t="s">
        <v>15369</v>
      </c>
      <c r="C15165" s="99" t="s">
        <v>15285</v>
      </c>
      <c r="D15165" s="124">
        <v>39140</v>
      </c>
      <c r="E15165" s="157" t="e">
        <f>VLOOKUP(D15165,'SOAT LIQ'!$A$87:$C$3416,3,FALSE)</f>
        <v>#N/A</v>
      </c>
      <c r="F15165" t="s">
        <v>21631</v>
      </c>
    </row>
    <row r="15166" spans="1:6" x14ac:dyDescent="0.25">
      <c r="A15166" t="s">
        <v>13930</v>
      </c>
      <c r="B15166" s="100" t="s">
        <v>15369</v>
      </c>
      <c r="C15166" s="99" t="s">
        <v>15285</v>
      </c>
      <c r="D15166" s="124">
        <v>39140</v>
      </c>
      <c r="E15166" s="157" t="e">
        <f>VLOOKUP(D15166,'SOAT LIQ'!$A$87:$C$3416,3,FALSE)</f>
        <v>#N/A</v>
      </c>
      <c r="F15166" t="s">
        <v>21631</v>
      </c>
    </row>
    <row r="15167" spans="1:6" x14ac:dyDescent="0.25">
      <c r="A15167" t="s">
        <v>5576</v>
      </c>
      <c r="B15167" s="100" t="s">
        <v>15369</v>
      </c>
      <c r="C15167" s="99" t="s">
        <v>15285</v>
      </c>
      <c r="D15167" s="124">
        <v>39140</v>
      </c>
      <c r="E15167" s="157" t="e">
        <f>VLOOKUP(D15167,'SOAT LIQ'!$A$87:$C$3416,3,FALSE)</f>
        <v>#N/A</v>
      </c>
      <c r="F15167" t="s">
        <v>21631</v>
      </c>
    </row>
    <row r="15168" spans="1:6" x14ac:dyDescent="0.25">
      <c r="A15168" t="s">
        <v>5577</v>
      </c>
      <c r="B15168" s="100" t="s">
        <v>15369</v>
      </c>
      <c r="C15168" s="99" t="s">
        <v>15285</v>
      </c>
      <c r="D15168" s="124">
        <v>39140</v>
      </c>
      <c r="E15168" s="157" t="e">
        <f>VLOOKUP(D15168,'SOAT LIQ'!$A$87:$C$3416,3,FALSE)</f>
        <v>#N/A</v>
      </c>
      <c r="F15168" t="s">
        <v>21631</v>
      </c>
    </row>
    <row r="15169" spans="1:6" x14ac:dyDescent="0.25">
      <c r="A15169" t="s">
        <v>5578</v>
      </c>
      <c r="B15169" s="100" t="s">
        <v>15369</v>
      </c>
      <c r="C15169" s="99" t="s">
        <v>15285</v>
      </c>
      <c r="D15169" s="124">
        <v>39140</v>
      </c>
      <c r="E15169" s="157" t="e">
        <f>VLOOKUP(D15169,'SOAT LIQ'!$A$87:$C$3416,3,FALSE)</f>
        <v>#N/A</v>
      </c>
      <c r="F15169" t="s">
        <v>21631</v>
      </c>
    </row>
    <row r="15170" spans="1:6" x14ac:dyDescent="0.25">
      <c r="A15170" t="s">
        <v>5579</v>
      </c>
      <c r="B15170" s="100" t="s">
        <v>15369</v>
      </c>
      <c r="C15170" s="99" t="s">
        <v>15285</v>
      </c>
      <c r="D15170" s="124">
        <v>39140</v>
      </c>
      <c r="E15170" s="157" t="e">
        <f>VLOOKUP(D15170,'SOAT LIQ'!$A$87:$C$3416,3,FALSE)</f>
        <v>#N/A</v>
      </c>
      <c r="F15170" t="s">
        <v>21631</v>
      </c>
    </row>
    <row r="15171" spans="1:6" x14ac:dyDescent="0.25">
      <c r="A15171" t="s">
        <v>4229</v>
      </c>
      <c r="B15171" s="100" t="s">
        <v>15369</v>
      </c>
      <c r="C15171" s="99" t="s">
        <v>15285</v>
      </c>
      <c r="D15171" s="124">
        <v>39140</v>
      </c>
      <c r="E15171" s="157" t="e">
        <f>VLOOKUP(D15171,'SOAT LIQ'!$A$87:$C$3416,3,FALSE)</f>
        <v>#N/A</v>
      </c>
      <c r="F15171" t="s">
        <v>21631</v>
      </c>
    </row>
    <row r="15172" spans="1:6" x14ac:dyDescent="0.25">
      <c r="A15172" t="s">
        <v>5580</v>
      </c>
      <c r="B15172" s="100" t="s">
        <v>15369</v>
      </c>
      <c r="C15172" s="99" t="s">
        <v>15285</v>
      </c>
      <c r="D15172" s="124">
        <v>39140</v>
      </c>
      <c r="E15172" s="157" t="e">
        <f>VLOOKUP(D15172,'SOAT LIQ'!$A$87:$C$3416,3,FALSE)</f>
        <v>#N/A</v>
      </c>
      <c r="F15172" t="s">
        <v>21631</v>
      </c>
    </row>
    <row r="15173" spans="1:6" x14ac:dyDescent="0.25">
      <c r="A15173" t="s">
        <v>8478</v>
      </c>
      <c r="B15173" s="100" t="s">
        <v>15369</v>
      </c>
      <c r="C15173" s="99" t="s">
        <v>15285</v>
      </c>
      <c r="D15173" s="124">
        <v>39140</v>
      </c>
      <c r="E15173" s="157" t="e">
        <f>VLOOKUP(D15173,'SOAT LIQ'!$A$87:$C$3416,3,FALSE)</f>
        <v>#N/A</v>
      </c>
      <c r="F15173" t="s">
        <v>21631</v>
      </c>
    </row>
    <row r="15174" spans="1:6" x14ac:dyDescent="0.25">
      <c r="A15174" t="s">
        <v>8471</v>
      </c>
      <c r="B15174" s="100" t="s">
        <v>15369</v>
      </c>
      <c r="C15174" s="99" t="s">
        <v>15285</v>
      </c>
      <c r="D15174" s="124">
        <v>39140</v>
      </c>
      <c r="E15174" s="157" t="e">
        <f>VLOOKUP(D15174,'SOAT LIQ'!$A$87:$C$3416,3,FALSE)</f>
        <v>#N/A</v>
      </c>
      <c r="F15174" t="s">
        <v>21631</v>
      </c>
    </row>
    <row r="15175" spans="1:6" x14ac:dyDescent="0.25">
      <c r="A15175" t="s">
        <v>8470</v>
      </c>
      <c r="B15175" s="100" t="s">
        <v>15369</v>
      </c>
      <c r="C15175" s="99" t="s">
        <v>15285</v>
      </c>
      <c r="D15175" s="124">
        <v>39140</v>
      </c>
      <c r="E15175" s="157" t="e">
        <f>VLOOKUP(D15175,'SOAT LIQ'!$A$87:$C$3416,3,FALSE)</f>
        <v>#N/A</v>
      </c>
      <c r="F15175" t="s">
        <v>21631</v>
      </c>
    </row>
    <row r="15176" spans="1:6" x14ac:dyDescent="0.25">
      <c r="A15176" t="s">
        <v>8472</v>
      </c>
      <c r="B15176" s="100" t="s">
        <v>15369</v>
      </c>
      <c r="C15176" s="99" t="s">
        <v>15285</v>
      </c>
      <c r="D15176" s="124">
        <v>39140</v>
      </c>
      <c r="E15176" s="157" t="e">
        <f>VLOOKUP(D15176,'SOAT LIQ'!$A$87:$C$3416,3,FALSE)</f>
        <v>#N/A</v>
      </c>
      <c r="F15176" t="s">
        <v>21631</v>
      </c>
    </row>
    <row r="15177" spans="1:6" x14ac:dyDescent="0.25">
      <c r="A15177" t="s">
        <v>3972</v>
      </c>
      <c r="B15177" s="100" t="s">
        <v>15370</v>
      </c>
      <c r="C15177" s="99" t="s">
        <v>15285</v>
      </c>
      <c r="D15177" s="124">
        <v>39140</v>
      </c>
      <c r="E15177" s="157" t="e">
        <f>VLOOKUP(D15177,'SOAT LIQ'!$A$87:$C$3416,3,FALSE)</f>
        <v>#N/A</v>
      </c>
      <c r="F15177" t="s">
        <v>21631</v>
      </c>
    </row>
    <row r="15178" spans="1:6" x14ac:dyDescent="0.25">
      <c r="A15178" t="s">
        <v>5576</v>
      </c>
      <c r="B15178" s="100" t="s">
        <v>15370</v>
      </c>
      <c r="C15178" s="99" t="s">
        <v>15285</v>
      </c>
      <c r="D15178" s="124">
        <v>39140</v>
      </c>
      <c r="E15178" s="157" t="e">
        <f>VLOOKUP(D15178,'SOAT LIQ'!$A$87:$C$3416,3,FALSE)</f>
        <v>#N/A</v>
      </c>
      <c r="F15178" t="s">
        <v>21631</v>
      </c>
    </row>
    <row r="15179" spans="1:6" x14ac:dyDescent="0.25">
      <c r="A15179" t="s">
        <v>5577</v>
      </c>
      <c r="B15179" s="100" t="s">
        <v>15370</v>
      </c>
      <c r="C15179" s="99" t="s">
        <v>15285</v>
      </c>
      <c r="D15179" s="124">
        <v>39140</v>
      </c>
      <c r="E15179" s="157" t="e">
        <f>VLOOKUP(D15179,'SOAT LIQ'!$A$87:$C$3416,3,FALSE)</f>
        <v>#N/A</v>
      </c>
      <c r="F15179" t="s">
        <v>21631</v>
      </c>
    </row>
    <row r="15180" spans="1:6" x14ac:dyDescent="0.25">
      <c r="A15180" t="s">
        <v>5578</v>
      </c>
      <c r="B15180" s="100" t="s">
        <v>15370</v>
      </c>
      <c r="C15180" s="99" t="s">
        <v>15285</v>
      </c>
      <c r="D15180" s="124">
        <v>39140</v>
      </c>
      <c r="E15180" s="157" t="e">
        <f>VLOOKUP(D15180,'SOAT LIQ'!$A$87:$C$3416,3,FALSE)</f>
        <v>#N/A</v>
      </c>
      <c r="F15180" t="s">
        <v>21631</v>
      </c>
    </row>
    <row r="15181" spans="1:6" x14ac:dyDescent="0.25">
      <c r="A15181" t="s">
        <v>5579</v>
      </c>
      <c r="B15181" s="100" t="s">
        <v>15370</v>
      </c>
      <c r="C15181" s="99" t="s">
        <v>15285</v>
      </c>
      <c r="D15181" s="124">
        <v>39140</v>
      </c>
      <c r="E15181" s="157" t="e">
        <f>VLOOKUP(D15181,'SOAT LIQ'!$A$87:$C$3416,3,FALSE)</f>
        <v>#N/A</v>
      </c>
      <c r="F15181" t="s">
        <v>21631</v>
      </c>
    </row>
    <row r="15182" spans="1:6" x14ac:dyDescent="0.25">
      <c r="A15182" t="s">
        <v>4229</v>
      </c>
      <c r="B15182" s="100" t="s">
        <v>15370</v>
      </c>
      <c r="C15182" s="99" t="s">
        <v>15285</v>
      </c>
      <c r="D15182" s="124">
        <v>39140</v>
      </c>
      <c r="E15182" s="157" t="e">
        <f>VLOOKUP(D15182,'SOAT LIQ'!$A$87:$C$3416,3,FALSE)</f>
        <v>#N/A</v>
      </c>
      <c r="F15182" t="s">
        <v>21631</v>
      </c>
    </row>
    <row r="15183" spans="1:6" x14ac:dyDescent="0.25">
      <c r="A15183" t="s">
        <v>5580</v>
      </c>
      <c r="B15183" s="100" t="s">
        <v>15370</v>
      </c>
      <c r="C15183" s="99" t="s">
        <v>15285</v>
      </c>
      <c r="D15183" s="124">
        <v>39140</v>
      </c>
      <c r="E15183" s="157" t="e">
        <f>VLOOKUP(D15183,'SOAT LIQ'!$A$87:$C$3416,3,FALSE)</f>
        <v>#N/A</v>
      </c>
      <c r="F15183" t="s">
        <v>21631</v>
      </c>
    </row>
    <row r="15184" spans="1:6" x14ac:dyDescent="0.25">
      <c r="A15184" t="s">
        <v>8478</v>
      </c>
      <c r="B15184" s="100" t="s">
        <v>15370</v>
      </c>
      <c r="C15184" s="99" t="s">
        <v>15285</v>
      </c>
      <c r="D15184" s="124">
        <v>39140</v>
      </c>
      <c r="E15184" s="157" t="e">
        <f>VLOOKUP(D15184,'SOAT LIQ'!$A$87:$C$3416,3,FALSE)</f>
        <v>#N/A</v>
      </c>
      <c r="F15184" t="s">
        <v>21631</v>
      </c>
    </row>
    <row r="15185" spans="1:6" x14ac:dyDescent="0.25">
      <c r="A15185" t="s">
        <v>8471</v>
      </c>
      <c r="B15185" s="100" t="s">
        <v>15370</v>
      </c>
      <c r="C15185" s="99" t="s">
        <v>15285</v>
      </c>
      <c r="D15185" s="124">
        <v>39140</v>
      </c>
      <c r="E15185" s="157" t="e">
        <f>VLOOKUP(D15185,'SOAT LIQ'!$A$87:$C$3416,3,FALSE)</f>
        <v>#N/A</v>
      </c>
      <c r="F15185" t="s">
        <v>21631</v>
      </c>
    </row>
    <row r="15186" spans="1:6" x14ac:dyDescent="0.25">
      <c r="A15186" t="s">
        <v>8470</v>
      </c>
      <c r="B15186" s="100" t="s">
        <v>15370</v>
      </c>
      <c r="C15186" s="99" t="s">
        <v>15285</v>
      </c>
      <c r="D15186" s="124">
        <v>39140</v>
      </c>
      <c r="E15186" s="157" t="e">
        <f>VLOOKUP(D15186,'SOAT LIQ'!$A$87:$C$3416,3,FALSE)</f>
        <v>#N/A</v>
      </c>
      <c r="F15186" t="s">
        <v>21631</v>
      </c>
    </row>
    <row r="15187" spans="1:6" x14ac:dyDescent="0.25">
      <c r="A15187" t="s">
        <v>8472</v>
      </c>
      <c r="B15187" s="100" t="s">
        <v>15370</v>
      </c>
      <c r="C15187" s="99" t="s">
        <v>15285</v>
      </c>
      <c r="D15187" s="124">
        <v>39140</v>
      </c>
      <c r="E15187" s="157" t="e">
        <f>VLOOKUP(D15187,'SOAT LIQ'!$A$87:$C$3416,3,FALSE)</f>
        <v>#N/A</v>
      </c>
      <c r="F15187" t="s">
        <v>21631</v>
      </c>
    </row>
    <row r="15188" spans="1:6" x14ac:dyDescent="0.25">
      <c r="A15188" t="s">
        <v>11209</v>
      </c>
      <c r="B15188" s="100" t="s">
        <v>15371</v>
      </c>
      <c r="C15188" s="99" t="s">
        <v>15285</v>
      </c>
      <c r="D15188" s="124">
        <v>39140</v>
      </c>
      <c r="E15188" s="157" t="e">
        <f>VLOOKUP(D15188,'SOAT LIQ'!$A$87:$C$3416,3,FALSE)</f>
        <v>#N/A</v>
      </c>
      <c r="F15188" t="s">
        <v>21631</v>
      </c>
    </row>
    <row r="15189" spans="1:6" x14ac:dyDescent="0.25">
      <c r="A15189" t="s">
        <v>5577</v>
      </c>
      <c r="B15189" s="100" t="s">
        <v>15371</v>
      </c>
      <c r="C15189" s="99" t="s">
        <v>15285</v>
      </c>
      <c r="D15189" s="124">
        <v>39140</v>
      </c>
      <c r="E15189" s="157" t="e">
        <f>VLOOKUP(D15189,'SOAT LIQ'!$A$87:$C$3416,3,FALSE)</f>
        <v>#N/A</v>
      </c>
      <c r="F15189" t="s">
        <v>21631</v>
      </c>
    </row>
    <row r="15190" spans="1:6" x14ac:dyDescent="0.25">
      <c r="A15190" t="s">
        <v>5579</v>
      </c>
      <c r="B15190" s="100" t="s">
        <v>15371</v>
      </c>
      <c r="C15190" s="99" t="s">
        <v>15285</v>
      </c>
      <c r="D15190" s="124">
        <v>39140</v>
      </c>
      <c r="E15190" s="157" t="e">
        <f>VLOOKUP(D15190,'SOAT LIQ'!$A$87:$C$3416,3,FALSE)</f>
        <v>#N/A</v>
      </c>
      <c r="F15190" t="s">
        <v>21631</v>
      </c>
    </row>
    <row r="15191" spans="1:6" x14ac:dyDescent="0.25">
      <c r="A15191" t="s">
        <v>5580</v>
      </c>
      <c r="B15191" s="100" t="s">
        <v>15371</v>
      </c>
      <c r="C15191" s="99" t="s">
        <v>15285</v>
      </c>
      <c r="D15191" s="124">
        <v>39140</v>
      </c>
      <c r="E15191" s="157" t="e">
        <f>VLOOKUP(D15191,'SOAT LIQ'!$A$87:$C$3416,3,FALSE)</f>
        <v>#N/A</v>
      </c>
      <c r="F15191" t="s">
        <v>21631</v>
      </c>
    </row>
    <row r="15192" spans="1:6" x14ac:dyDescent="0.25">
      <c r="A15192" t="s">
        <v>8478</v>
      </c>
      <c r="B15192" s="100" t="s">
        <v>15371</v>
      </c>
      <c r="C15192" s="99" t="s">
        <v>15285</v>
      </c>
      <c r="D15192" s="124">
        <v>39140</v>
      </c>
      <c r="E15192" s="157" t="e">
        <f>VLOOKUP(D15192,'SOAT LIQ'!$A$87:$C$3416,3,FALSE)</f>
        <v>#N/A</v>
      </c>
      <c r="F15192" t="s">
        <v>21631</v>
      </c>
    </row>
    <row r="15193" spans="1:6" x14ac:dyDescent="0.25">
      <c r="A15193" t="s">
        <v>8471</v>
      </c>
      <c r="B15193" s="100" t="s">
        <v>15371</v>
      </c>
      <c r="C15193" s="99" t="s">
        <v>15285</v>
      </c>
      <c r="D15193" s="124">
        <v>39140</v>
      </c>
      <c r="E15193" s="157" t="e">
        <f>VLOOKUP(D15193,'SOAT LIQ'!$A$87:$C$3416,3,FALSE)</f>
        <v>#N/A</v>
      </c>
      <c r="F15193" t="s">
        <v>21631</v>
      </c>
    </row>
    <row r="15194" spans="1:6" x14ac:dyDescent="0.25">
      <c r="A15194" t="s">
        <v>8472</v>
      </c>
      <c r="B15194" s="100" t="s">
        <v>15371</v>
      </c>
      <c r="C15194" s="99" t="s">
        <v>15285</v>
      </c>
      <c r="D15194" s="124">
        <v>39140</v>
      </c>
      <c r="E15194" s="157" t="e">
        <f>VLOOKUP(D15194,'SOAT LIQ'!$A$87:$C$3416,3,FALSE)</f>
        <v>#N/A</v>
      </c>
      <c r="F15194" t="s">
        <v>21631</v>
      </c>
    </row>
    <row r="15195" spans="1:6" x14ac:dyDescent="0.25">
      <c r="A15195" t="s">
        <v>11209</v>
      </c>
      <c r="B15195" s="100" t="s">
        <v>15372</v>
      </c>
      <c r="C15195" s="99" t="s">
        <v>15285</v>
      </c>
      <c r="D15195" s="124">
        <v>39140</v>
      </c>
      <c r="E15195" s="157" t="e">
        <f>VLOOKUP(D15195,'SOAT LIQ'!$A$87:$C$3416,3,FALSE)</f>
        <v>#N/A</v>
      </c>
      <c r="F15195" t="s">
        <v>21631</v>
      </c>
    </row>
    <row r="15196" spans="1:6" x14ac:dyDescent="0.25">
      <c r="A15196" t="s">
        <v>13932</v>
      </c>
      <c r="B15196" s="100" t="s">
        <v>15372</v>
      </c>
      <c r="C15196" s="99" t="s">
        <v>15285</v>
      </c>
      <c r="D15196" s="124">
        <v>39140</v>
      </c>
      <c r="E15196" s="157" t="e">
        <f>VLOOKUP(D15196,'SOAT LIQ'!$A$87:$C$3416,3,FALSE)</f>
        <v>#N/A</v>
      </c>
      <c r="F15196" t="s">
        <v>21631</v>
      </c>
    </row>
    <row r="15197" spans="1:6" x14ac:dyDescent="0.25">
      <c r="A15197" t="s">
        <v>13930</v>
      </c>
      <c r="B15197" s="100" t="s">
        <v>15372</v>
      </c>
      <c r="C15197" s="99" t="s">
        <v>15285</v>
      </c>
      <c r="D15197" s="124">
        <v>39140</v>
      </c>
      <c r="E15197" s="157" t="e">
        <f>VLOOKUP(D15197,'SOAT LIQ'!$A$87:$C$3416,3,FALSE)</f>
        <v>#N/A</v>
      </c>
      <c r="F15197" t="s">
        <v>21631</v>
      </c>
    </row>
    <row r="15198" spans="1:6" x14ac:dyDescent="0.25">
      <c r="A15198" t="s">
        <v>5576</v>
      </c>
      <c r="B15198" s="100" t="s">
        <v>15372</v>
      </c>
      <c r="C15198" s="99" t="s">
        <v>15285</v>
      </c>
      <c r="D15198" s="124">
        <v>39140</v>
      </c>
      <c r="E15198" s="157" t="e">
        <f>VLOOKUP(D15198,'SOAT LIQ'!$A$87:$C$3416,3,FALSE)</f>
        <v>#N/A</v>
      </c>
      <c r="F15198" t="s">
        <v>21631</v>
      </c>
    </row>
    <row r="15199" spans="1:6" x14ac:dyDescent="0.25">
      <c r="A15199" t="s">
        <v>5578</v>
      </c>
      <c r="B15199" s="100" t="s">
        <v>15372</v>
      </c>
      <c r="C15199" s="99" t="s">
        <v>15285</v>
      </c>
      <c r="D15199" s="124">
        <v>39140</v>
      </c>
      <c r="E15199" s="157" t="e">
        <f>VLOOKUP(D15199,'SOAT LIQ'!$A$87:$C$3416,3,FALSE)</f>
        <v>#N/A</v>
      </c>
      <c r="F15199" t="s">
        <v>21631</v>
      </c>
    </row>
    <row r="15200" spans="1:6" x14ac:dyDescent="0.25">
      <c r="A15200" t="s">
        <v>4229</v>
      </c>
      <c r="B15200" s="100" t="s">
        <v>15372</v>
      </c>
      <c r="C15200" s="99" t="s">
        <v>15285</v>
      </c>
      <c r="D15200" s="124">
        <v>39140</v>
      </c>
      <c r="E15200" s="157" t="e">
        <f>VLOOKUP(D15200,'SOAT LIQ'!$A$87:$C$3416,3,FALSE)</f>
        <v>#N/A</v>
      </c>
      <c r="F15200" t="s">
        <v>21631</v>
      </c>
    </row>
    <row r="15201" spans="1:6" x14ac:dyDescent="0.25">
      <c r="A15201" t="s">
        <v>8470</v>
      </c>
      <c r="B15201" s="100" t="s">
        <v>15372</v>
      </c>
      <c r="C15201" s="99" t="s">
        <v>15285</v>
      </c>
      <c r="D15201" s="124">
        <v>39140</v>
      </c>
      <c r="E15201" s="157" t="e">
        <f>VLOOKUP(D15201,'SOAT LIQ'!$A$87:$C$3416,3,FALSE)</f>
        <v>#N/A</v>
      </c>
      <c r="F15201" t="s">
        <v>21631</v>
      </c>
    </row>
    <row r="15202" spans="1:6" x14ac:dyDescent="0.25">
      <c r="A15202" t="s">
        <v>15083</v>
      </c>
      <c r="B15202" s="100" t="s">
        <v>15373</v>
      </c>
      <c r="C15202" s="99" t="s">
        <v>15285</v>
      </c>
      <c r="D15202" s="124">
        <v>39140</v>
      </c>
      <c r="E15202" s="157" t="e">
        <f>VLOOKUP(D15202,'SOAT LIQ'!$A$87:$C$3416,3,FALSE)</f>
        <v>#N/A</v>
      </c>
      <c r="F15202" t="s">
        <v>21631</v>
      </c>
    </row>
    <row r="15203" spans="1:6" x14ac:dyDescent="0.25">
      <c r="A15203" t="s">
        <v>13930</v>
      </c>
      <c r="B15203" s="100" t="s">
        <v>15373</v>
      </c>
      <c r="C15203" s="99" t="s">
        <v>15285</v>
      </c>
      <c r="D15203" s="124">
        <v>39140</v>
      </c>
      <c r="E15203" s="157" t="e">
        <f>VLOOKUP(D15203,'SOAT LIQ'!$A$87:$C$3416,3,FALSE)</f>
        <v>#N/A</v>
      </c>
      <c r="F15203" t="s">
        <v>21631</v>
      </c>
    </row>
    <row r="15204" spans="1:6" x14ac:dyDescent="0.25">
      <c r="A15204" t="s">
        <v>5577</v>
      </c>
      <c r="B15204" s="100" t="s">
        <v>15373</v>
      </c>
      <c r="C15204" s="99" t="s">
        <v>15285</v>
      </c>
      <c r="D15204" s="124">
        <v>39140</v>
      </c>
      <c r="E15204" s="157" t="e">
        <f>VLOOKUP(D15204,'SOAT LIQ'!$A$87:$C$3416,3,FALSE)</f>
        <v>#N/A</v>
      </c>
      <c r="F15204" t="s">
        <v>21631</v>
      </c>
    </row>
    <row r="15205" spans="1:6" x14ac:dyDescent="0.25">
      <c r="A15205" t="s">
        <v>5579</v>
      </c>
      <c r="B15205" s="100" t="s">
        <v>15373</v>
      </c>
      <c r="C15205" s="99" t="s">
        <v>15285</v>
      </c>
      <c r="D15205" s="124">
        <v>39140</v>
      </c>
      <c r="E15205" s="157" t="e">
        <f>VLOOKUP(D15205,'SOAT LIQ'!$A$87:$C$3416,3,FALSE)</f>
        <v>#N/A</v>
      </c>
      <c r="F15205" t="s">
        <v>21631</v>
      </c>
    </row>
    <row r="15206" spans="1:6" x14ac:dyDescent="0.25">
      <c r="A15206" t="s">
        <v>5580</v>
      </c>
      <c r="B15206" s="100" t="s">
        <v>15373</v>
      </c>
      <c r="C15206" s="99" t="s">
        <v>15285</v>
      </c>
      <c r="D15206" s="124">
        <v>39140</v>
      </c>
      <c r="E15206" s="157" t="e">
        <f>VLOOKUP(D15206,'SOAT LIQ'!$A$87:$C$3416,3,FALSE)</f>
        <v>#N/A</v>
      </c>
      <c r="F15206" t="s">
        <v>21631</v>
      </c>
    </row>
    <row r="15207" spans="1:6" x14ac:dyDescent="0.25">
      <c r="A15207" t="s">
        <v>8478</v>
      </c>
      <c r="B15207" s="100" t="s">
        <v>15373</v>
      </c>
      <c r="C15207" s="99" t="s">
        <v>15285</v>
      </c>
      <c r="D15207" s="124">
        <v>39140</v>
      </c>
      <c r="E15207" s="157" t="e">
        <f>VLOOKUP(D15207,'SOAT LIQ'!$A$87:$C$3416,3,FALSE)</f>
        <v>#N/A</v>
      </c>
      <c r="F15207" t="s">
        <v>21631</v>
      </c>
    </row>
    <row r="15208" spans="1:6" x14ac:dyDescent="0.25">
      <c r="A15208" t="s">
        <v>8471</v>
      </c>
      <c r="B15208" s="100" t="s">
        <v>15373</v>
      </c>
      <c r="C15208" s="99" t="s">
        <v>15285</v>
      </c>
      <c r="D15208" s="124">
        <v>39140</v>
      </c>
      <c r="E15208" s="157" t="e">
        <f>VLOOKUP(D15208,'SOAT LIQ'!$A$87:$C$3416,3,FALSE)</f>
        <v>#N/A</v>
      </c>
      <c r="F15208" t="s">
        <v>21631</v>
      </c>
    </row>
    <row r="15209" spans="1:6" x14ac:dyDescent="0.25">
      <c r="A15209" t="s">
        <v>8472</v>
      </c>
      <c r="B15209" s="100" t="s">
        <v>15373</v>
      </c>
      <c r="C15209" s="99" t="s">
        <v>15285</v>
      </c>
      <c r="D15209" s="124">
        <v>39140</v>
      </c>
      <c r="E15209" s="157" t="e">
        <f>VLOOKUP(D15209,'SOAT LIQ'!$A$87:$C$3416,3,FALSE)</f>
        <v>#N/A</v>
      </c>
      <c r="F15209" t="s">
        <v>21631</v>
      </c>
    </row>
    <row r="15210" spans="1:6" x14ac:dyDescent="0.25">
      <c r="A15210" t="s">
        <v>15091</v>
      </c>
      <c r="B15210" s="100" t="s">
        <v>15374</v>
      </c>
      <c r="C15210" s="99" t="s">
        <v>15285</v>
      </c>
      <c r="D15210" s="124">
        <v>39140</v>
      </c>
      <c r="E15210" s="157" t="e">
        <f>VLOOKUP(D15210,'SOAT LIQ'!$A$87:$C$3416,3,FALSE)</f>
        <v>#N/A</v>
      </c>
      <c r="F15210" t="s">
        <v>21631</v>
      </c>
    </row>
    <row r="15211" spans="1:6" x14ac:dyDescent="0.25">
      <c r="A15211" t="s">
        <v>5576</v>
      </c>
      <c r="B15211" s="100" t="s">
        <v>15374</v>
      </c>
      <c r="C15211" s="99" t="s">
        <v>15285</v>
      </c>
      <c r="D15211" s="124">
        <v>39140</v>
      </c>
      <c r="E15211" s="157" t="e">
        <f>VLOOKUP(D15211,'SOAT LIQ'!$A$87:$C$3416,3,FALSE)</f>
        <v>#N/A</v>
      </c>
      <c r="F15211" t="s">
        <v>21631</v>
      </c>
    </row>
    <row r="15212" spans="1:6" x14ac:dyDescent="0.25">
      <c r="A15212" t="s">
        <v>5577</v>
      </c>
      <c r="B15212" s="100" t="s">
        <v>15374</v>
      </c>
      <c r="C15212" s="99" t="s">
        <v>15285</v>
      </c>
      <c r="D15212" s="124">
        <v>39140</v>
      </c>
      <c r="E15212" s="157" t="e">
        <f>VLOOKUP(D15212,'SOAT LIQ'!$A$87:$C$3416,3,FALSE)</f>
        <v>#N/A</v>
      </c>
      <c r="F15212" t="s">
        <v>21631</v>
      </c>
    </row>
    <row r="15213" spans="1:6" x14ac:dyDescent="0.25">
      <c r="A15213" t="s">
        <v>5578</v>
      </c>
      <c r="B15213" s="100" t="s">
        <v>15374</v>
      </c>
      <c r="C15213" s="99" t="s">
        <v>15285</v>
      </c>
      <c r="D15213" s="124">
        <v>39140</v>
      </c>
      <c r="E15213" s="157" t="e">
        <f>VLOOKUP(D15213,'SOAT LIQ'!$A$87:$C$3416,3,FALSE)</f>
        <v>#N/A</v>
      </c>
      <c r="F15213" t="s">
        <v>21631</v>
      </c>
    </row>
    <row r="15214" spans="1:6" x14ac:dyDescent="0.25">
      <c r="A15214" t="s">
        <v>5579</v>
      </c>
      <c r="B15214" s="100" t="s">
        <v>15374</v>
      </c>
      <c r="C15214" s="99" t="s">
        <v>15285</v>
      </c>
      <c r="D15214" s="124">
        <v>39140</v>
      </c>
      <c r="E15214" s="157" t="e">
        <f>VLOOKUP(D15214,'SOAT LIQ'!$A$87:$C$3416,3,FALSE)</f>
        <v>#N/A</v>
      </c>
      <c r="F15214" t="s">
        <v>21631</v>
      </c>
    </row>
    <row r="15215" spans="1:6" x14ac:dyDescent="0.25">
      <c r="A15215" t="s">
        <v>4229</v>
      </c>
      <c r="B15215" s="100" t="s">
        <v>15374</v>
      </c>
      <c r="C15215" s="99" t="s">
        <v>15285</v>
      </c>
      <c r="D15215" s="124">
        <v>39140</v>
      </c>
      <c r="E15215" s="157" t="e">
        <f>VLOOKUP(D15215,'SOAT LIQ'!$A$87:$C$3416,3,FALSE)</f>
        <v>#N/A</v>
      </c>
      <c r="F15215" t="s">
        <v>21631</v>
      </c>
    </row>
    <row r="15216" spans="1:6" x14ac:dyDescent="0.25">
      <c r="A15216" t="s">
        <v>5580</v>
      </c>
      <c r="B15216" s="100" t="s">
        <v>15374</v>
      </c>
      <c r="C15216" s="99" t="s">
        <v>15285</v>
      </c>
      <c r="D15216" s="124">
        <v>39140</v>
      </c>
      <c r="E15216" s="157" t="e">
        <f>VLOOKUP(D15216,'SOAT LIQ'!$A$87:$C$3416,3,FALSE)</f>
        <v>#N/A</v>
      </c>
      <c r="F15216" t="s">
        <v>21631</v>
      </c>
    </row>
    <row r="15217" spans="1:6" x14ac:dyDescent="0.25">
      <c r="A15217" t="s">
        <v>8478</v>
      </c>
      <c r="B15217" s="100" t="s">
        <v>15374</v>
      </c>
      <c r="C15217" s="99" t="s">
        <v>15285</v>
      </c>
      <c r="D15217" s="124">
        <v>39140</v>
      </c>
      <c r="E15217" s="157" t="e">
        <f>VLOOKUP(D15217,'SOAT LIQ'!$A$87:$C$3416,3,FALSE)</f>
        <v>#N/A</v>
      </c>
      <c r="F15217" t="s">
        <v>21631</v>
      </c>
    </row>
    <row r="15218" spans="1:6" x14ac:dyDescent="0.25">
      <c r="A15218" t="s">
        <v>8471</v>
      </c>
      <c r="B15218" s="100" t="s">
        <v>15374</v>
      </c>
      <c r="C15218" s="99" t="s">
        <v>15285</v>
      </c>
      <c r="D15218" s="124">
        <v>39140</v>
      </c>
      <c r="E15218" s="157" t="e">
        <f>VLOOKUP(D15218,'SOAT LIQ'!$A$87:$C$3416,3,FALSE)</f>
        <v>#N/A</v>
      </c>
      <c r="F15218" t="s">
        <v>21631</v>
      </c>
    </row>
    <row r="15219" spans="1:6" x14ac:dyDescent="0.25">
      <c r="A15219" t="s">
        <v>8470</v>
      </c>
      <c r="B15219" s="100" t="s">
        <v>15374</v>
      </c>
      <c r="C15219" s="99" t="s">
        <v>15285</v>
      </c>
      <c r="D15219" s="124">
        <v>39140</v>
      </c>
      <c r="E15219" s="157" t="e">
        <f>VLOOKUP(D15219,'SOAT LIQ'!$A$87:$C$3416,3,FALSE)</f>
        <v>#N/A</v>
      </c>
      <c r="F15219" t="s">
        <v>21631</v>
      </c>
    </row>
    <row r="15220" spans="1:6" x14ac:dyDescent="0.25">
      <c r="A15220" t="s">
        <v>8472</v>
      </c>
      <c r="B15220" s="100" t="s">
        <v>15374</v>
      </c>
      <c r="C15220" s="99" t="s">
        <v>15285</v>
      </c>
      <c r="D15220" s="124">
        <v>39140</v>
      </c>
      <c r="E15220" s="157" t="e">
        <f>VLOOKUP(D15220,'SOAT LIQ'!$A$87:$C$3416,3,FALSE)</f>
        <v>#N/A</v>
      </c>
      <c r="F15220" t="s">
        <v>21631</v>
      </c>
    </row>
    <row r="15221" spans="1:6" x14ac:dyDescent="0.25">
      <c r="A15221" t="s">
        <v>8459</v>
      </c>
      <c r="B15221" s="100" t="s">
        <v>15375</v>
      </c>
      <c r="C15221" s="99" t="s">
        <v>15285</v>
      </c>
      <c r="D15221" s="124">
        <v>39140</v>
      </c>
      <c r="E15221" s="157" t="e">
        <f>VLOOKUP(D15221,'SOAT LIQ'!$A$87:$C$3416,3,FALSE)</f>
        <v>#N/A</v>
      </c>
      <c r="F15221" t="s">
        <v>21631</v>
      </c>
    </row>
    <row r="15222" spans="1:6" x14ac:dyDescent="0.25">
      <c r="A15222" t="s">
        <v>4132</v>
      </c>
      <c r="B15222" s="100" t="s">
        <v>15375</v>
      </c>
      <c r="C15222" s="99" t="s">
        <v>15285</v>
      </c>
      <c r="D15222" s="124">
        <v>39140</v>
      </c>
      <c r="E15222" s="157" t="e">
        <f>VLOOKUP(D15222,'SOAT LIQ'!$A$87:$C$3416,3,FALSE)</f>
        <v>#N/A</v>
      </c>
      <c r="F15222" t="s">
        <v>21631</v>
      </c>
    </row>
    <row r="15223" spans="1:6" x14ac:dyDescent="0.25">
      <c r="A15223" t="s">
        <v>8460</v>
      </c>
      <c r="B15223" s="100" t="s">
        <v>15375</v>
      </c>
      <c r="C15223" s="99" t="s">
        <v>15285</v>
      </c>
      <c r="D15223" s="124">
        <v>39140</v>
      </c>
      <c r="E15223" s="157" t="e">
        <f>VLOOKUP(D15223,'SOAT LIQ'!$A$87:$C$3416,3,FALSE)</f>
        <v>#N/A</v>
      </c>
      <c r="F15223" t="s">
        <v>21631</v>
      </c>
    </row>
    <row r="15224" spans="1:6" x14ac:dyDescent="0.25">
      <c r="A15224" t="s">
        <v>7606</v>
      </c>
      <c r="B15224" s="100" t="s">
        <v>15375</v>
      </c>
      <c r="C15224" s="99" t="s">
        <v>15285</v>
      </c>
      <c r="D15224" s="124">
        <v>39140</v>
      </c>
      <c r="E15224" s="157" t="e">
        <f>VLOOKUP(D15224,'SOAT LIQ'!$A$87:$C$3416,3,FALSE)</f>
        <v>#N/A</v>
      </c>
      <c r="F15224" t="s">
        <v>21631</v>
      </c>
    </row>
    <row r="15225" spans="1:6" x14ac:dyDescent="0.25">
      <c r="A15225" t="s">
        <v>8461</v>
      </c>
      <c r="B15225" s="100" t="s">
        <v>15375</v>
      </c>
      <c r="C15225" s="99" t="s">
        <v>15285</v>
      </c>
      <c r="D15225" s="124">
        <v>39140</v>
      </c>
      <c r="E15225" s="157" t="e">
        <f>VLOOKUP(D15225,'SOAT LIQ'!$A$87:$C$3416,3,FALSE)</f>
        <v>#N/A</v>
      </c>
      <c r="F15225" t="s">
        <v>21631</v>
      </c>
    </row>
    <row r="15226" spans="1:6" x14ac:dyDescent="0.25">
      <c r="A15226" t="s">
        <v>8462</v>
      </c>
      <c r="B15226" s="100" t="s">
        <v>15375</v>
      </c>
      <c r="C15226" s="99" t="s">
        <v>15285</v>
      </c>
      <c r="D15226" s="124">
        <v>39140</v>
      </c>
      <c r="E15226" s="157" t="e">
        <f>VLOOKUP(D15226,'SOAT LIQ'!$A$87:$C$3416,3,FALSE)</f>
        <v>#N/A</v>
      </c>
      <c r="F15226" t="s">
        <v>21631</v>
      </c>
    </row>
    <row r="15227" spans="1:6" x14ac:dyDescent="0.25">
      <c r="A15227" t="s">
        <v>8463</v>
      </c>
      <c r="B15227" s="100" t="s">
        <v>15375</v>
      </c>
      <c r="C15227" s="99" t="s">
        <v>15285</v>
      </c>
      <c r="D15227" s="124">
        <v>39140</v>
      </c>
      <c r="E15227" s="157" t="e">
        <f>VLOOKUP(D15227,'SOAT LIQ'!$A$87:$C$3416,3,FALSE)</f>
        <v>#N/A</v>
      </c>
      <c r="F15227" t="s">
        <v>21631</v>
      </c>
    </row>
    <row r="15228" spans="1:6" x14ac:dyDescent="0.25">
      <c r="A15228" t="s">
        <v>6318</v>
      </c>
      <c r="B15228" s="100" t="s">
        <v>15375</v>
      </c>
      <c r="C15228" s="99" t="s">
        <v>15285</v>
      </c>
      <c r="D15228" s="124">
        <v>39140</v>
      </c>
      <c r="E15228" s="157" t="e">
        <f>VLOOKUP(D15228,'SOAT LIQ'!$A$87:$C$3416,3,FALSE)</f>
        <v>#N/A</v>
      </c>
      <c r="F15228" t="s">
        <v>21631</v>
      </c>
    </row>
    <row r="15229" spans="1:6" x14ac:dyDescent="0.25">
      <c r="A15229" t="s">
        <v>5401</v>
      </c>
      <c r="B15229" s="100" t="s">
        <v>15375</v>
      </c>
      <c r="C15229" s="99" t="s">
        <v>15285</v>
      </c>
      <c r="D15229" s="124">
        <v>39140</v>
      </c>
      <c r="E15229" s="157" t="e">
        <f>VLOOKUP(D15229,'SOAT LIQ'!$A$87:$C$3416,3,FALSE)</f>
        <v>#N/A</v>
      </c>
      <c r="F15229" t="s">
        <v>21631</v>
      </c>
    </row>
    <row r="15230" spans="1:6" x14ac:dyDescent="0.25">
      <c r="A15230" t="s">
        <v>8464</v>
      </c>
      <c r="B15230" s="100" t="s">
        <v>15375</v>
      </c>
      <c r="C15230" s="99" t="s">
        <v>15285</v>
      </c>
      <c r="D15230" s="124">
        <v>39140</v>
      </c>
      <c r="E15230" s="157" t="e">
        <f>VLOOKUP(D15230,'SOAT LIQ'!$A$87:$C$3416,3,FALSE)</f>
        <v>#N/A</v>
      </c>
      <c r="F15230" t="s">
        <v>21631</v>
      </c>
    </row>
    <row r="15231" spans="1:6" x14ac:dyDescent="0.25">
      <c r="A15231" t="s">
        <v>8465</v>
      </c>
      <c r="B15231" s="100" t="s">
        <v>15375</v>
      </c>
      <c r="C15231" s="99" t="s">
        <v>15285</v>
      </c>
      <c r="D15231" s="124">
        <v>39140</v>
      </c>
      <c r="E15231" s="157" t="e">
        <f>VLOOKUP(D15231,'SOAT LIQ'!$A$87:$C$3416,3,FALSE)</f>
        <v>#N/A</v>
      </c>
      <c r="F15231" t="s">
        <v>21631</v>
      </c>
    </row>
    <row r="15232" spans="1:6" x14ac:dyDescent="0.25">
      <c r="A15232" t="s">
        <v>8152</v>
      </c>
      <c r="B15232" s="100" t="s">
        <v>15375</v>
      </c>
      <c r="C15232" s="99" t="s">
        <v>15285</v>
      </c>
      <c r="D15232" s="124">
        <v>39140</v>
      </c>
      <c r="E15232" s="157" t="e">
        <f>VLOOKUP(D15232,'SOAT LIQ'!$A$87:$C$3416,3,FALSE)</f>
        <v>#N/A</v>
      </c>
      <c r="F15232" t="s">
        <v>21631</v>
      </c>
    </row>
    <row r="15233" spans="1:6" x14ac:dyDescent="0.25">
      <c r="A15233" t="s">
        <v>13930</v>
      </c>
      <c r="B15233" s="100" t="s">
        <v>15375</v>
      </c>
      <c r="C15233" s="99" t="s">
        <v>15285</v>
      </c>
      <c r="D15233" s="124">
        <v>39140</v>
      </c>
      <c r="E15233" s="157" t="e">
        <f>VLOOKUP(D15233,'SOAT LIQ'!$A$87:$C$3416,3,FALSE)</f>
        <v>#N/A</v>
      </c>
      <c r="F15233" t="s">
        <v>21631</v>
      </c>
    </row>
    <row r="15234" spans="1:6" x14ac:dyDescent="0.25">
      <c r="A15234" t="s">
        <v>5576</v>
      </c>
      <c r="B15234" s="100" t="s">
        <v>15375</v>
      </c>
      <c r="C15234" s="99" t="s">
        <v>15285</v>
      </c>
      <c r="D15234" s="124">
        <v>39140</v>
      </c>
      <c r="E15234" s="157" t="e">
        <f>VLOOKUP(D15234,'SOAT LIQ'!$A$87:$C$3416,3,FALSE)</f>
        <v>#N/A</v>
      </c>
      <c r="F15234" t="s">
        <v>21631</v>
      </c>
    </row>
    <row r="15235" spans="1:6" x14ac:dyDescent="0.25">
      <c r="A15235" t="s">
        <v>5577</v>
      </c>
      <c r="B15235" s="100" t="s">
        <v>15375</v>
      </c>
      <c r="C15235" s="99" t="s">
        <v>15285</v>
      </c>
      <c r="D15235" s="124">
        <v>39140</v>
      </c>
      <c r="E15235" s="157" t="e">
        <f>VLOOKUP(D15235,'SOAT LIQ'!$A$87:$C$3416,3,FALSE)</f>
        <v>#N/A</v>
      </c>
      <c r="F15235" t="s">
        <v>21631</v>
      </c>
    </row>
    <row r="15236" spans="1:6" x14ac:dyDescent="0.25">
      <c r="A15236" t="s">
        <v>5578</v>
      </c>
      <c r="B15236" s="100" t="s">
        <v>15375</v>
      </c>
      <c r="C15236" s="99" t="s">
        <v>15285</v>
      </c>
      <c r="D15236" s="124">
        <v>39140</v>
      </c>
      <c r="E15236" s="157" t="e">
        <f>VLOOKUP(D15236,'SOAT LIQ'!$A$87:$C$3416,3,FALSE)</f>
        <v>#N/A</v>
      </c>
      <c r="F15236" t="s">
        <v>21631</v>
      </c>
    </row>
    <row r="15237" spans="1:6" x14ac:dyDescent="0.25">
      <c r="A15237" t="s">
        <v>5579</v>
      </c>
      <c r="B15237" s="100" t="s">
        <v>15375</v>
      </c>
      <c r="C15237" s="99" t="s">
        <v>15285</v>
      </c>
      <c r="D15237" s="124">
        <v>39140</v>
      </c>
      <c r="E15237" s="157" t="e">
        <f>VLOOKUP(D15237,'SOAT LIQ'!$A$87:$C$3416,3,FALSE)</f>
        <v>#N/A</v>
      </c>
      <c r="F15237" t="s">
        <v>21631</v>
      </c>
    </row>
    <row r="15238" spans="1:6" x14ac:dyDescent="0.25">
      <c r="A15238" t="s">
        <v>8470</v>
      </c>
      <c r="B15238" s="100" t="s">
        <v>15375</v>
      </c>
      <c r="C15238" s="99" t="s">
        <v>15285</v>
      </c>
      <c r="D15238" s="124">
        <v>39140</v>
      </c>
      <c r="E15238" s="157" t="e">
        <f>VLOOKUP(D15238,'SOAT LIQ'!$A$87:$C$3416,3,FALSE)</f>
        <v>#N/A</v>
      </c>
      <c r="F15238" t="s">
        <v>21631</v>
      </c>
    </row>
    <row r="15239" spans="1:6" x14ac:dyDescent="0.25">
      <c r="A15239" t="s">
        <v>10065</v>
      </c>
      <c r="B15239" s="100" t="s">
        <v>15376</v>
      </c>
      <c r="C15239" s="99" t="s">
        <v>15285</v>
      </c>
      <c r="D15239" s="124">
        <v>39140</v>
      </c>
      <c r="E15239" s="157" t="e">
        <f>VLOOKUP(D15239,'SOAT LIQ'!$A$87:$C$3416,3,FALSE)</f>
        <v>#N/A</v>
      </c>
      <c r="F15239" t="s">
        <v>21631</v>
      </c>
    </row>
    <row r="15240" spans="1:6" x14ac:dyDescent="0.25">
      <c r="A15240" t="s">
        <v>5576</v>
      </c>
      <c r="B15240" s="100" t="s">
        <v>15376</v>
      </c>
      <c r="C15240" s="99" t="s">
        <v>15285</v>
      </c>
      <c r="D15240" s="124">
        <v>39140</v>
      </c>
      <c r="E15240" s="157" t="e">
        <f>VLOOKUP(D15240,'SOAT LIQ'!$A$87:$C$3416,3,FALSE)</f>
        <v>#N/A</v>
      </c>
      <c r="F15240" t="s">
        <v>21631</v>
      </c>
    </row>
    <row r="15241" spans="1:6" x14ac:dyDescent="0.25">
      <c r="A15241" t="s">
        <v>5577</v>
      </c>
      <c r="B15241" s="100" t="s">
        <v>15376</v>
      </c>
      <c r="C15241" s="99" t="s">
        <v>15285</v>
      </c>
      <c r="D15241" s="124">
        <v>39140</v>
      </c>
      <c r="E15241" s="157" t="e">
        <f>VLOOKUP(D15241,'SOAT LIQ'!$A$87:$C$3416,3,FALSE)</f>
        <v>#N/A</v>
      </c>
      <c r="F15241" t="s">
        <v>21631</v>
      </c>
    </row>
    <row r="15242" spans="1:6" x14ac:dyDescent="0.25">
      <c r="A15242" t="s">
        <v>5578</v>
      </c>
      <c r="B15242" s="100" t="s">
        <v>15376</v>
      </c>
      <c r="C15242" s="99" t="s">
        <v>15285</v>
      </c>
      <c r="D15242" s="124">
        <v>39140</v>
      </c>
      <c r="E15242" s="157" t="e">
        <f>VLOOKUP(D15242,'SOAT LIQ'!$A$87:$C$3416,3,FALSE)</f>
        <v>#N/A</v>
      </c>
      <c r="F15242" t="s">
        <v>21631</v>
      </c>
    </row>
    <row r="15243" spans="1:6" x14ac:dyDescent="0.25">
      <c r="A15243" t="s">
        <v>5579</v>
      </c>
      <c r="B15243" s="100" t="s">
        <v>15376</v>
      </c>
      <c r="C15243" s="99" t="s">
        <v>15285</v>
      </c>
      <c r="D15243" s="124">
        <v>39140</v>
      </c>
      <c r="E15243" s="157" t="e">
        <f>VLOOKUP(D15243,'SOAT LIQ'!$A$87:$C$3416,3,FALSE)</f>
        <v>#N/A</v>
      </c>
      <c r="F15243" t="s">
        <v>21631</v>
      </c>
    </row>
    <row r="15244" spans="1:6" x14ac:dyDescent="0.25">
      <c r="A15244" t="s">
        <v>4229</v>
      </c>
      <c r="B15244" s="100" t="s">
        <v>15376</v>
      </c>
      <c r="C15244" s="99" t="s">
        <v>15285</v>
      </c>
      <c r="D15244" s="124">
        <v>39140</v>
      </c>
      <c r="E15244" s="157" t="e">
        <f>VLOOKUP(D15244,'SOAT LIQ'!$A$87:$C$3416,3,FALSE)</f>
        <v>#N/A</v>
      </c>
      <c r="F15244" t="s">
        <v>21631</v>
      </c>
    </row>
    <row r="15245" spans="1:6" x14ac:dyDescent="0.25">
      <c r="A15245" t="s">
        <v>5580</v>
      </c>
      <c r="B15245" s="100" t="s">
        <v>15376</v>
      </c>
      <c r="C15245" s="99" t="s">
        <v>15285</v>
      </c>
      <c r="D15245" s="124">
        <v>39140</v>
      </c>
      <c r="E15245" s="157" t="e">
        <f>VLOOKUP(D15245,'SOAT LIQ'!$A$87:$C$3416,3,FALSE)</f>
        <v>#N/A</v>
      </c>
      <c r="F15245" t="s">
        <v>21631</v>
      </c>
    </row>
    <row r="15246" spans="1:6" x14ac:dyDescent="0.25">
      <c r="A15246" t="s">
        <v>8478</v>
      </c>
      <c r="B15246" s="100" t="s">
        <v>15376</v>
      </c>
      <c r="C15246" s="99" t="s">
        <v>15285</v>
      </c>
      <c r="D15246" s="124">
        <v>39140</v>
      </c>
      <c r="E15246" s="157" t="e">
        <f>VLOOKUP(D15246,'SOAT LIQ'!$A$87:$C$3416,3,FALSE)</f>
        <v>#N/A</v>
      </c>
      <c r="F15246" t="s">
        <v>21631</v>
      </c>
    </row>
    <row r="15247" spans="1:6" x14ac:dyDescent="0.25">
      <c r="A15247" t="s">
        <v>8471</v>
      </c>
      <c r="B15247" s="100" t="s">
        <v>15376</v>
      </c>
      <c r="C15247" s="99" t="s">
        <v>15285</v>
      </c>
      <c r="D15247" s="124">
        <v>39140</v>
      </c>
      <c r="E15247" s="157" t="e">
        <f>VLOOKUP(D15247,'SOAT LIQ'!$A$87:$C$3416,3,FALSE)</f>
        <v>#N/A</v>
      </c>
      <c r="F15247" t="s">
        <v>21631</v>
      </c>
    </row>
    <row r="15248" spans="1:6" x14ac:dyDescent="0.25">
      <c r="A15248" t="s">
        <v>8470</v>
      </c>
      <c r="B15248" s="100" t="s">
        <v>15376</v>
      </c>
      <c r="C15248" s="99" t="s">
        <v>15285</v>
      </c>
      <c r="D15248" s="124">
        <v>39140</v>
      </c>
      <c r="E15248" s="157" t="e">
        <f>VLOOKUP(D15248,'SOAT LIQ'!$A$87:$C$3416,3,FALSE)</f>
        <v>#N/A</v>
      </c>
      <c r="F15248" t="s">
        <v>21631</v>
      </c>
    </row>
    <row r="15249" spans="1:6" x14ac:dyDescent="0.25">
      <c r="A15249" t="s">
        <v>8472</v>
      </c>
      <c r="B15249" s="100" t="s">
        <v>15376</v>
      </c>
      <c r="C15249" s="99" t="s">
        <v>15285</v>
      </c>
      <c r="D15249" s="124">
        <v>39140</v>
      </c>
      <c r="E15249" s="157" t="e">
        <f>VLOOKUP(D15249,'SOAT LIQ'!$A$87:$C$3416,3,FALSE)</f>
        <v>#N/A</v>
      </c>
      <c r="F15249" t="s">
        <v>21631</v>
      </c>
    </row>
    <row r="15250" spans="1:6" x14ac:dyDescent="0.25">
      <c r="A15250" t="s">
        <v>14995</v>
      </c>
      <c r="B15250" s="100" t="s">
        <v>15377</v>
      </c>
      <c r="C15250" s="99" t="s">
        <v>15285</v>
      </c>
      <c r="D15250" s="124">
        <v>39140</v>
      </c>
      <c r="E15250" s="157" t="e">
        <f>VLOOKUP(D15250,'SOAT LIQ'!$A$87:$C$3416,3,FALSE)</f>
        <v>#N/A</v>
      </c>
      <c r="F15250" t="s">
        <v>21631</v>
      </c>
    </row>
    <row r="15251" spans="1:6" x14ac:dyDescent="0.25">
      <c r="A15251" t="s">
        <v>13930</v>
      </c>
      <c r="B15251" s="100" t="s">
        <v>15377</v>
      </c>
      <c r="C15251" s="99" t="s">
        <v>15285</v>
      </c>
      <c r="D15251" s="124">
        <v>39140</v>
      </c>
      <c r="E15251" s="157" t="e">
        <f>VLOOKUP(D15251,'SOAT LIQ'!$A$87:$C$3416,3,FALSE)</f>
        <v>#N/A</v>
      </c>
      <c r="F15251" t="s">
        <v>21631</v>
      </c>
    </row>
    <row r="15252" spans="1:6" x14ac:dyDescent="0.25">
      <c r="A15252" t="s">
        <v>15000</v>
      </c>
      <c r="B15252" s="100" t="s">
        <v>15378</v>
      </c>
      <c r="C15252" s="99" t="s">
        <v>15285</v>
      </c>
      <c r="D15252" s="124">
        <v>39140</v>
      </c>
      <c r="E15252" s="157" t="e">
        <f>VLOOKUP(D15252,'SOAT LIQ'!$A$87:$C$3416,3,FALSE)</f>
        <v>#N/A</v>
      </c>
      <c r="F15252" t="s">
        <v>21631</v>
      </c>
    </row>
    <row r="15253" spans="1:6" x14ac:dyDescent="0.25">
      <c r="A15253" t="s">
        <v>14240</v>
      </c>
      <c r="B15253" s="100" t="s">
        <v>15379</v>
      </c>
      <c r="C15253" s="99" t="s">
        <v>15285</v>
      </c>
      <c r="D15253" s="124">
        <v>39130</v>
      </c>
      <c r="E15253" s="157" t="e">
        <f>VLOOKUP(D15253,'SOAT LIQ'!$A$87:$C$3416,3,FALSE)</f>
        <v>#N/A</v>
      </c>
      <c r="F15253" t="s">
        <v>21631</v>
      </c>
    </row>
    <row r="15254" spans="1:6" x14ac:dyDescent="0.25">
      <c r="A15254" t="s">
        <v>14241</v>
      </c>
      <c r="B15254" s="100" t="s">
        <v>15380</v>
      </c>
      <c r="C15254" s="100"/>
      <c r="D15254" s="124"/>
      <c r="E15254" s="157" t="e">
        <f>VLOOKUP(D15254,'SOAT LIQ'!$A$87:$C$3416,3,FALSE)</f>
        <v>#N/A</v>
      </c>
      <c r="F15254" t="s">
        <v>21631</v>
      </c>
    </row>
    <row r="15255" spans="1:6" x14ac:dyDescent="0.25">
      <c r="A15255" t="s">
        <v>8476</v>
      </c>
      <c r="B15255" s="100" t="s">
        <v>15381</v>
      </c>
      <c r="C15255" s="100"/>
      <c r="D15255" s="124"/>
      <c r="E15255" s="157" t="e">
        <f>VLOOKUP(D15255,'SOAT LIQ'!$A$87:$C$3416,3,FALSE)</f>
        <v>#N/A</v>
      </c>
      <c r="F15255" t="s">
        <v>21631</v>
      </c>
    </row>
    <row r="15256" spans="1:6" x14ac:dyDescent="0.25">
      <c r="A15256" t="s">
        <v>5576</v>
      </c>
      <c r="B15256" s="100" t="s">
        <v>15381</v>
      </c>
      <c r="C15256" s="100"/>
      <c r="D15256" s="124"/>
      <c r="E15256" s="157" t="e">
        <f>VLOOKUP(D15256,'SOAT LIQ'!$A$87:$C$3416,3,FALSE)</f>
        <v>#N/A</v>
      </c>
      <c r="F15256" t="s">
        <v>21631</v>
      </c>
    </row>
    <row r="15257" spans="1:6" x14ac:dyDescent="0.25">
      <c r="A15257" t="s">
        <v>8477</v>
      </c>
      <c r="B15257" s="100" t="s">
        <v>15381</v>
      </c>
      <c r="C15257" s="100"/>
      <c r="D15257" s="124"/>
      <c r="E15257" s="157" t="e">
        <f>VLOOKUP(D15257,'SOAT LIQ'!$A$87:$C$3416,3,FALSE)</f>
        <v>#N/A</v>
      </c>
      <c r="F15257" t="s">
        <v>21631</v>
      </c>
    </row>
    <row r="15258" spans="1:6" x14ac:dyDescent="0.25">
      <c r="A15258" t="s">
        <v>5578</v>
      </c>
      <c r="B15258" s="100" t="s">
        <v>15381</v>
      </c>
      <c r="C15258" s="100"/>
      <c r="D15258" s="124"/>
      <c r="E15258" s="157" t="e">
        <f>VLOOKUP(D15258,'SOAT LIQ'!$A$87:$C$3416,3,FALSE)</f>
        <v>#N/A</v>
      </c>
      <c r="F15258" t="s">
        <v>21631</v>
      </c>
    </row>
    <row r="15259" spans="1:6" x14ac:dyDescent="0.25">
      <c r="A15259" t="s">
        <v>8470</v>
      </c>
      <c r="B15259" s="100" t="s">
        <v>15381</v>
      </c>
      <c r="C15259" s="100"/>
      <c r="D15259" s="124"/>
      <c r="E15259" s="157" t="e">
        <f>VLOOKUP(D15259,'SOAT LIQ'!$A$87:$C$3416,3,FALSE)</f>
        <v>#N/A</v>
      </c>
      <c r="F15259" t="s">
        <v>21631</v>
      </c>
    </row>
    <row r="15260" spans="1:6" x14ac:dyDescent="0.25">
      <c r="A15260" t="s">
        <v>8493</v>
      </c>
      <c r="B15260" s="100" t="s">
        <v>15381</v>
      </c>
      <c r="C15260" s="100"/>
      <c r="D15260" s="124"/>
      <c r="E15260" s="157" t="e">
        <f>VLOOKUP(D15260,'SOAT LIQ'!$A$87:$C$3416,3,FALSE)</f>
        <v>#N/A</v>
      </c>
      <c r="F15260" t="s">
        <v>21631</v>
      </c>
    </row>
    <row r="15261" spans="1:6" x14ac:dyDescent="0.25">
      <c r="A15261" t="s">
        <v>13930</v>
      </c>
      <c r="B15261" s="100" t="s">
        <v>15382</v>
      </c>
      <c r="C15261" s="100"/>
      <c r="D15261" s="124"/>
      <c r="E15261" s="157" t="e">
        <f>VLOOKUP(D15261,'SOAT LIQ'!$A$87:$C$3416,3,FALSE)</f>
        <v>#N/A</v>
      </c>
      <c r="F15261" t="s">
        <v>21631</v>
      </c>
    </row>
    <row r="15262" spans="1:6" x14ac:dyDescent="0.25">
      <c r="A15262" t="s">
        <v>13930</v>
      </c>
      <c r="B15262" s="100" t="s">
        <v>15383</v>
      </c>
      <c r="C15262" s="100"/>
      <c r="D15262" s="124"/>
      <c r="E15262" s="157" t="e">
        <f>VLOOKUP(D15262,'SOAT LIQ'!$A$87:$C$3416,3,FALSE)</f>
        <v>#N/A</v>
      </c>
      <c r="F15262" t="s">
        <v>21631</v>
      </c>
    </row>
    <row r="15263" spans="1:6" x14ac:dyDescent="0.25">
      <c r="A15263" t="s">
        <v>15038</v>
      </c>
      <c r="B15263" s="100" t="s">
        <v>15384</v>
      </c>
      <c r="C15263" s="100"/>
      <c r="D15263" s="124"/>
      <c r="E15263" s="157" t="e">
        <f>VLOOKUP(D15263,'SOAT LIQ'!$A$87:$C$3416,3,FALSE)</f>
        <v>#N/A</v>
      </c>
      <c r="F15263" t="s">
        <v>21631</v>
      </c>
    </row>
    <row r="15264" spans="1:6" x14ac:dyDescent="0.25">
      <c r="A15264" t="s">
        <v>5142</v>
      </c>
      <c r="B15264" s="100" t="s">
        <v>15385</v>
      </c>
      <c r="C15264" s="100"/>
      <c r="D15264" s="124"/>
      <c r="E15264" s="157" t="e">
        <f>VLOOKUP(D15264,'SOAT LIQ'!$A$87:$C$3416,3,FALSE)</f>
        <v>#N/A</v>
      </c>
      <c r="F15264" t="s">
        <v>21631</v>
      </c>
    </row>
    <row r="15265" spans="1:6" x14ac:dyDescent="0.25">
      <c r="A15265" t="s">
        <v>8459</v>
      </c>
      <c r="B15265" s="100" t="s">
        <v>15386</v>
      </c>
      <c r="C15265" s="100"/>
      <c r="D15265" s="124"/>
      <c r="E15265" s="157" t="e">
        <f>VLOOKUP(D15265,'SOAT LIQ'!$A$87:$C$3416,3,FALSE)</f>
        <v>#N/A</v>
      </c>
      <c r="F15265" t="s">
        <v>21631</v>
      </c>
    </row>
    <row r="15266" spans="1:6" x14ac:dyDescent="0.25">
      <c r="A15266" t="s">
        <v>8462</v>
      </c>
      <c r="B15266" s="100" t="s">
        <v>15387</v>
      </c>
      <c r="C15266" s="100"/>
      <c r="D15266" s="124"/>
      <c r="E15266" s="157" t="e">
        <f>VLOOKUP(D15266,'SOAT LIQ'!$A$87:$C$3416,3,FALSE)</f>
        <v>#N/A</v>
      </c>
      <c r="F15266" t="s">
        <v>21631</v>
      </c>
    </row>
    <row r="15267" spans="1:6" x14ac:dyDescent="0.25">
      <c r="A15267" t="s">
        <v>8460</v>
      </c>
      <c r="B15267" s="100" t="s">
        <v>15388</v>
      </c>
      <c r="C15267" s="100"/>
      <c r="D15267" s="124"/>
      <c r="E15267" s="157" t="e">
        <f>VLOOKUP(D15267,'SOAT LIQ'!$A$87:$C$3416,3,FALSE)</f>
        <v>#N/A</v>
      </c>
      <c r="F15267" t="s">
        <v>21631</v>
      </c>
    </row>
    <row r="15268" spans="1:6" x14ac:dyDescent="0.25">
      <c r="A15268" t="s">
        <v>8459</v>
      </c>
      <c r="B15268" s="100" t="s">
        <v>15389</v>
      </c>
      <c r="C15268" s="100"/>
      <c r="D15268" s="124"/>
      <c r="E15268" s="157" t="e">
        <f>VLOOKUP(D15268,'SOAT LIQ'!$A$87:$C$3416,3,FALSE)</f>
        <v>#N/A</v>
      </c>
      <c r="F15268" t="s">
        <v>21631</v>
      </c>
    </row>
    <row r="15269" spans="1:6" x14ac:dyDescent="0.25">
      <c r="A15269" t="s">
        <v>8459</v>
      </c>
      <c r="B15269" s="100" t="s">
        <v>15390</v>
      </c>
      <c r="C15269" s="100"/>
      <c r="D15269" s="124"/>
      <c r="E15269" s="157" t="e">
        <f>VLOOKUP(D15269,'SOAT LIQ'!$A$87:$C$3416,3,FALSE)</f>
        <v>#N/A</v>
      </c>
      <c r="F15269" t="s">
        <v>21631</v>
      </c>
    </row>
    <row r="15270" spans="1:6" x14ac:dyDescent="0.25">
      <c r="A15270" t="s">
        <v>14979</v>
      </c>
      <c r="B15270" s="100" t="s">
        <v>15391</v>
      </c>
      <c r="C15270" s="100"/>
      <c r="D15270" s="124"/>
      <c r="E15270" s="157" t="e">
        <f>VLOOKUP(D15270,'SOAT LIQ'!$A$87:$C$3416,3,FALSE)</f>
        <v>#N/A</v>
      </c>
      <c r="F15270" t="s">
        <v>21631</v>
      </c>
    </row>
    <row r="15271" spans="1:6" x14ac:dyDescent="0.25">
      <c r="A15271" t="s">
        <v>6570</v>
      </c>
      <c r="B15271" s="100" t="s">
        <v>15392</v>
      </c>
      <c r="C15271" s="99" t="s">
        <v>15393</v>
      </c>
      <c r="D15271" s="124">
        <v>39141</v>
      </c>
      <c r="E15271" s="157" t="e">
        <f>VLOOKUP(D15271,'SOAT LIQ'!$A$87:$C$3416,3,FALSE)</f>
        <v>#N/A</v>
      </c>
    </row>
    <row r="15272" spans="1:6" x14ac:dyDescent="0.25">
      <c r="A15272" t="s">
        <v>8502</v>
      </c>
      <c r="B15272" s="100" t="s">
        <v>15392</v>
      </c>
      <c r="C15272" s="99" t="s">
        <v>15393</v>
      </c>
      <c r="D15272" s="124">
        <v>39141</v>
      </c>
      <c r="E15272" s="157" t="e">
        <f>VLOOKUP(D15272,'SOAT LIQ'!$A$87:$C$3416,3,FALSE)</f>
        <v>#N/A</v>
      </c>
    </row>
    <row r="15273" spans="1:6" x14ac:dyDescent="0.25">
      <c r="A15273" t="s">
        <v>8503</v>
      </c>
      <c r="B15273" s="100" t="s">
        <v>15392</v>
      </c>
      <c r="C15273" s="99" t="s">
        <v>15393</v>
      </c>
      <c r="D15273" s="124">
        <v>39141</v>
      </c>
      <c r="E15273" s="157" t="e">
        <f>VLOOKUP(D15273,'SOAT LIQ'!$A$87:$C$3416,3,FALSE)</f>
        <v>#N/A</v>
      </c>
    </row>
    <row r="15274" spans="1:6" x14ac:dyDescent="0.25">
      <c r="A15274" t="s">
        <v>8504</v>
      </c>
      <c r="B15274" s="100" t="s">
        <v>15392</v>
      </c>
      <c r="C15274" s="99" t="s">
        <v>15393</v>
      </c>
      <c r="D15274" s="124">
        <v>39141</v>
      </c>
      <c r="E15274" s="157" t="e">
        <f>VLOOKUP(D15274,'SOAT LIQ'!$A$87:$C$3416,3,FALSE)</f>
        <v>#N/A</v>
      </c>
    </row>
    <row r="15275" spans="1:6" x14ac:dyDescent="0.25">
      <c r="A15275" t="s">
        <v>8470</v>
      </c>
      <c r="B15275" s="100" t="s">
        <v>15392</v>
      </c>
      <c r="C15275" s="99" t="s">
        <v>15393</v>
      </c>
      <c r="D15275" s="124">
        <v>39141</v>
      </c>
      <c r="E15275" s="157" t="e">
        <f>VLOOKUP(D15275,'SOAT LIQ'!$A$87:$C$3416,3,FALSE)</f>
        <v>#N/A</v>
      </c>
    </row>
    <row r="15276" spans="1:6" x14ac:dyDescent="0.25">
      <c r="A15276" t="s">
        <v>8497</v>
      </c>
      <c r="B15276" s="100" t="s">
        <v>15392</v>
      </c>
      <c r="C15276" s="99" t="s">
        <v>15393</v>
      </c>
      <c r="D15276" s="124">
        <v>39141</v>
      </c>
      <c r="E15276" s="157" t="e">
        <f>VLOOKUP(D15276,'SOAT LIQ'!$A$87:$C$3416,3,FALSE)</f>
        <v>#N/A</v>
      </c>
    </row>
    <row r="15277" spans="1:6" x14ac:dyDescent="0.25">
      <c r="A15277" t="s">
        <v>5576</v>
      </c>
      <c r="B15277" s="100" t="s">
        <v>15392</v>
      </c>
      <c r="C15277" s="99" t="s">
        <v>15393</v>
      </c>
      <c r="D15277" s="124">
        <v>39141</v>
      </c>
      <c r="E15277" s="157" t="e">
        <f>VLOOKUP(D15277,'SOAT LIQ'!$A$87:$C$3416,3,FALSE)</f>
        <v>#N/A</v>
      </c>
    </row>
    <row r="15278" spans="1:6" x14ac:dyDescent="0.25">
      <c r="A15278" t="s">
        <v>8477</v>
      </c>
      <c r="B15278" s="100" t="s">
        <v>15392</v>
      </c>
      <c r="C15278" s="99" t="s">
        <v>15393</v>
      </c>
      <c r="D15278" s="124">
        <v>39141</v>
      </c>
      <c r="E15278" s="157" t="e">
        <f>VLOOKUP(D15278,'SOAT LIQ'!$A$87:$C$3416,3,FALSE)</f>
        <v>#N/A</v>
      </c>
    </row>
    <row r="15279" spans="1:6" x14ac:dyDescent="0.25">
      <c r="A15279" t="s">
        <v>5578</v>
      </c>
      <c r="B15279" s="100" t="s">
        <v>15392</v>
      </c>
      <c r="C15279" s="99" t="s">
        <v>15393</v>
      </c>
      <c r="D15279" s="124">
        <v>39141</v>
      </c>
      <c r="E15279" s="157" t="e">
        <f>VLOOKUP(D15279,'SOAT LIQ'!$A$87:$C$3416,3,FALSE)</f>
        <v>#N/A</v>
      </c>
    </row>
    <row r="15280" spans="1:6" x14ac:dyDescent="0.25">
      <c r="A15280" t="s">
        <v>8471</v>
      </c>
      <c r="B15280" s="100" t="s">
        <v>15392</v>
      </c>
      <c r="C15280" s="99" t="s">
        <v>15393</v>
      </c>
      <c r="D15280" s="124">
        <v>39141</v>
      </c>
      <c r="E15280" s="157" t="e">
        <f>VLOOKUP(D15280,'SOAT LIQ'!$A$87:$C$3416,3,FALSE)</f>
        <v>#N/A</v>
      </c>
    </row>
    <row r="15281" spans="1:5" x14ac:dyDescent="0.25">
      <c r="A15281" t="s">
        <v>8498</v>
      </c>
      <c r="B15281" s="100" t="s">
        <v>15392</v>
      </c>
      <c r="C15281" s="99" t="s">
        <v>15393</v>
      </c>
      <c r="D15281" s="124">
        <v>39141</v>
      </c>
      <c r="E15281" s="157" t="e">
        <f>VLOOKUP(D15281,'SOAT LIQ'!$A$87:$C$3416,3,FALSE)</f>
        <v>#N/A</v>
      </c>
    </row>
    <row r="15282" spans="1:5" x14ac:dyDescent="0.25">
      <c r="A15282" t="s">
        <v>8499</v>
      </c>
      <c r="B15282" s="100" t="s">
        <v>15392</v>
      </c>
      <c r="C15282" s="99" t="s">
        <v>15393</v>
      </c>
      <c r="D15282" s="124">
        <v>39141</v>
      </c>
      <c r="E15282" s="157" t="e">
        <f>VLOOKUP(D15282,'SOAT LIQ'!$A$87:$C$3416,3,FALSE)</f>
        <v>#N/A</v>
      </c>
    </row>
    <row r="15283" spans="1:5" x14ac:dyDescent="0.25">
      <c r="A15283" t="s">
        <v>8493</v>
      </c>
      <c r="B15283" s="100" t="s">
        <v>15392</v>
      </c>
      <c r="C15283" s="99" t="s">
        <v>15393</v>
      </c>
      <c r="D15283" s="124">
        <v>39141</v>
      </c>
      <c r="E15283" s="157" t="e">
        <f>VLOOKUP(D15283,'SOAT LIQ'!$A$87:$C$3416,3,FALSE)</f>
        <v>#N/A</v>
      </c>
    </row>
    <row r="15284" spans="1:5" x14ac:dyDescent="0.25">
      <c r="A15284" t="s">
        <v>8494</v>
      </c>
      <c r="B15284" s="100" t="s">
        <v>15392</v>
      </c>
      <c r="C15284" s="99" t="s">
        <v>15393</v>
      </c>
      <c r="D15284" s="124">
        <v>39141</v>
      </c>
      <c r="E15284" s="157" t="e">
        <f>VLOOKUP(D15284,'SOAT LIQ'!$A$87:$C$3416,3,FALSE)</f>
        <v>#N/A</v>
      </c>
    </row>
    <row r="15285" spans="1:5" x14ac:dyDescent="0.25">
      <c r="A15285" t="s">
        <v>4229</v>
      </c>
      <c r="B15285" s="100" t="s">
        <v>15392</v>
      </c>
      <c r="C15285" s="99" t="s">
        <v>15393</v>
      </c>
      <c r="D15285" s="124">
        <v>39141</v>
      </c>
      <c r="E15285" s="157" t="e">
        <f>VLOOKUP(D15285,'SOAT LIQ'!$A$87:$C$3416,3,FALSE)</f>
        <v>#N/A</v>
      </c>
    </row>
    <row r="15286" spans="1:5" x14ac:dyDescent="0.25">
      <c r="A15286" t="s">
        <v>8501</v>
      </c>
      <c r="B15286" s="100" t="s">
        <v>15392</v>
      </c>
      <c r="C15286" s="99" t="s">
        <v>15393</v>
      </c>
      <c r="D15286" s="124">
        <v>39141</v>
      </c>
      <c r="E15286" s="157" t="e">
        <f>VLOOKUP(D15286,'SOAT LIQ'!$A$87:$C$3416,3,FALSE)</f>
        <v>#N/A</v>
      </c>
    </row>
    <row r="15287" spans="1:5" x14ac:dyDescent="0.25">
      <c r="A15287" t="s">
        <v>8495</v>
      </c>
      <c r="B15287" s="100" t="s">
        <v>15392</v>
      </c>
      <c r="C15287" s="99" t="s">
        <v>15393</v>
      </c>
      <c r="D15287" s="124">
        <v>39141</v>
      </c>
      <c r="E15287" s="157" t="e">
        <f>VLOOKUP(D15287,'SOAT LIQ'!$A$87:$C$3416,3,FALSE)</f>
        <v>#N/A</v>
      </c>
    </row>
    <row r="15288" spans="1:5" x14ac:dyDescent="0.25">
      <c r="A15288" t="s">
        <v>8496</v>
      </c>
      <c r="B15288" s="100" t="s">
        <v>15392</v>
      </c>
      <c r="C15288" s="99" t="s">
        <v>15393</v>
      </c>
      <c r="D15288" s="124">
        <v>39141</v>
      </c>
      <c r="E15288" s="157" t="e">
        <f>VLOOKUP(D15288,'SOAT LIQ'!$A$87:$C$3416,3,FALSE)</f>
        <v>#N/A</v>
      </c>
    </row>
    <row r="15289" spans="1:5" x14ac:dyDescent="0.25">
      <c r="A15289" t="s">
        <v>8472</v>
      </c>
      <c r="B15289" s="100" t="s">
        <v>15392</v>
      </c>
      <c r="C15289" s="99" t="s">
        <v>15393</v>
      </c>
      <c r="D15289" s="124">
        <v>39141</v>
      </c>
      <c r="E15289" s="157" t="e">
        <f>VLOOKUP(D15289,'SOAT LIQ'!$A$87:$C$3416,3,FALSE)</f>
        <v>#N/A</v>
      </c>
    </row>
    <row r="15290" spans="1:5" x14ac:dyDescent="0.25">
      <c r="A15290" t="s">
        <v>5577</v>
      </c>
      <c r="B15290" s="100" t="s">
        <v>15392</v>
      </c>
      <c r="C15290" s="99" t="s">
        <v>15393</v>
      </c>
      <c r="D15290" s="124">
        <v>39141</v>
      </c>
      <c r="E15290" s="157" t="e">
        <f>VLOOKUP(D15290,'SOAT LIQ'!$A$87:$C$3416,3,FALSE)</f>
        <v>#N/A</v>
      </c>
    </row>
    <row r="15291" spans="1:5" x14ac:dyDescent="0.25">
      <c r="A15291" t="s">
        <v>5579</v>
      </c>
      <c r="B15291" s="100" t="s">
        <v>15392</v>
      </c>
      <c r="C15291" s="99" t="s">
        <v>15393</v>
      </c>
      <c r="D15291" s="124">
        <v>39141</v>
      </c>
      <c r="E15291" s="157" t="e">
        <f>VLOOKUP(D15291,'SOAT LIQ'!$A$87:$C$3416,3,FALSE)</f>
        <v>#N/A</v>
      </c>
    </row>
    <row r="15292" spans="1:5" x14ac:dyDescent="0.25">
      <c r="A15292" t="s">
        <v>5580</v>
      </c>
      <c r="B15292" s="100" t="s">
        <v>15392</v>
      </c>
      <c r="C15292" s="99" t="s">
        <v>15393</v>
      </c>
      <c r="D15292" s="124">
        <v>39141</v>
      </c>
      <c r="E15292" s="157" t="e">
        <f>VLOOKUP(D15292,'SOAT LIQ'!$A$87:$C$3416,3,FALSE)</f>
        <v>#N/A</v>
      </c>
    </row>
    <row r="15293" spans="1:5" x14ac:dyDescent="0.25">
      <c r="A15293" t="s">
        <v>8478</v>
      </c>
      <c r="B15293" s="100" t="s">
        <v>15392</v>
      </c>
      <c r="C15293" s="99" t="s">
        <v>15393</v>
      </c>
      <c r="D15293" s="124">
        <v>39141</v>
      </c>
      <c r="E15293" s="157" t="e">
        <f>VLOOKUP(D15293,'SOAT LIQ'!$A$87:$C$3416,3,FALSE)</f>
        <v>#N/A</v>
      </c>
    </row>
    <row r="15294" spans="1:5" x14ac:dyDescent="0.25">
      <c r="A15294" t="s">
        <v>8500</v>
      </c>
      <c r="B15294" s="100" t="s">
        <v>15392</v>
      </c>
      <c r="C15294" s="99" t="s">
        <v>15393</v>
      </c>
      <c r="D15294" s="124">
        <v>39141</v>
      </c>
      <c r="E15294" s="157" t="e">
        <f>VLOOKUP(D15294,'SOAT LIQ'!$A$87:$C$3416,3,FALSE)</f>
        <v>#N/A</v>
      </c>
    </row>
    <row r="15295" spans="1:5" x14ac:dyDescent="0.25">
      <c r="A15295" t="s">
        <v>5713</v>
      </c>
      <c r="B15295" s="100" t="s">
        <v>15394</v>
      </c>
      <c r="C15295" s="99" t="s">
        <v>15393</v>
      </c>
      <c r="D15295" s="124">
        <v>39144</v>
      </c>
      <c r="E15295" s="157" t="e">
        <f>VLOOKUP(D15295,'SOAT LIQ'!$A$87:$C$3416,3,FALSE)</f>
        <v>#N/A</v>
      </c>
    </row>
    <row r="15296" spans="1:5" x14ac:dyDescent="0.25">
      <c r="A15296" t="s">
        <v>14241</v>
      </c>
      <c r="B15296" s="100" t="s">
        <v>15394</v>
      </c>
      <c r="C15296" s="99" t="s">
        <v>15393</v>
      </c>
      <c r="D15296" s="124">
        <v>39144</v>
      </c>
      <c r="E15296" s="157" t="e">
        <f>VLOOKUP(D15296,'SOAT LIQ'!$A$87:$C$3416,3,FALSE)</f>
        <v>#N/A</v>
      </c>
    </row>
    <row r="15297" spans="1:6" x14ac:dyDescent="0.25">
      <c r="A15297" t="s">
        <v>5508</v>
      </c>
      <c r="B15297" s="100" t="s">
        <v>15394</v>
      </c>
      <c r="C15297" s="99" t="s">
        <v>15393</v>
      </c>
      <c r="D15297" s="124">
        <v>39144</v>
      </c>
      <c r="E15297" s="157" t="e">
        <f>VLOOKUP(D15297,'SOAT LIQ'!$A$87:$C$3416,3,FALSE)</f>
        <v>#N/A</v>
      </c>
      <c r="F15297" t="s">
        <v>21632</v>
      </c>
    </row>
    <row r="15298" spans="1:6" x14ac:dyDescent="0.25">
      <c r="A15298" t="s">
        <v>4339</v>
      </c>
      <c r="B15298" s="100" t="s">
        <v>15394</v>
      </c>
      <c r="C15298" s="99" t="s">
        <v>15393</v>
      </c>
      <c r="D15298" s="124">
        <v>39144</v>
      </c>
      <c r="E15298" s="157" t="e">
        <f>VLOOKUP(D15298,'SOAT LIQ'!$A$87:$C$3416,3,FALSE)</f>
        <v>#N/A</v>
      </c>
      <c r="F15298" t="s">
        <v>21632</v>
      </c>
    </row>
    <row r="15299" spans="1:6" x14ac:dyDescent="0.25">
      <c r="A15299" t="s">
        <v>5142</v>
      </c>
      <c r="B15299" s="100" t="s">
        <v>15394</v>
      </c>
      <c r="C15299" s="99" t="s">
        <v>15393</v>
      </c>
      <c r="D15299" s="124">
        <v>39144</v>
      </c>
      <c r="E15299" s="157" t="e">
        <f>VLOOKUP(D15299,'SOAT LIQ'!$A$87:$C$3416,3,FALSE)</f>
        <v>#N/A</v>
      </c>
      <c r="F15299" t="s">
        <v>21632</v>
      </c>
    </row>
    <row r="15300" spans="1:6" x14ac:dyDescent="0.25">
      <c r="A15300" t="s">
        <v>5750</v>
      </c>
      <c r="B15300" s="100" t="s">
        <v>15394</v>
      </c>
      <c r="C15300" s="99" t="s">
        <v>15393</v>
      </c>
      <c r="D15300" s="124">
        <v>39144</v>
      </c>
      <c r="E15300" s="157" t="e">
        <f>VLOOKUP(D15300,'SOAT LIQ'!$A$87:$C$3416,3,FALSE)</f>
        <v>#N/A</v>
      </c>
      <c r="F15300" t="s">
        <v>21632</v>
      </c>
    </row>
    <row r="15301" spans="1:6" x14ac:dyDescent="0.25">
      <c r="A15301" t="s">
        <v>11060</v>
      </c>
      <c r="B15301" s="100" t="s">
        <v>15394</v>
      </c>
      <c r="C15301" s="99" t="s">
        <v>15393</v>
      </c>
      <c r="D15301" s="124">
        <v>39144</v>
      </c>
      <c r="E15301" s="157" t="e">
        <f>VLOOKUP(D15301,'SOAT LIQ'!$A$87:$C$3416,3,FALSE)</f>
        <v>#N/A</v>
      </c>
    </row>
    <row r="15302" spans="1:6" x14ac:dyDescent="0.25">
      <c r="A15302" t="s">
        <v>5704</v>
      </c>
      <c r="B15302" s="100" t="s">
        <v>15394</v>
      </c>
      <c r="C15302" s="99" t="s">
        <v>15393</v>
      </c>
      <c r="D15302" s="124">
        <v>39144</v>
      </c>
      <c r="E15302" s="157" t="e">
        <f>VLOOKUP(D15302,'SOAT LIQ'!$A$87:$C$3416,3,FALSE)</f>
        <v>#N/A</v>
      </c>
    </row>
    <row r="15303" spans="1:6" x14ac:dyDescent="0.25">
      <c r="A15303" t="s">
        <v>15033</v>
      </c>
      <c r="B15303" s="100" t="s">
        <v>15394</v>
      </c>
      <c r="C15303" s="99" t="s">
        <v>15393</v>
      </c>
      <c r="D15303" s="124">
        <v>39144</v>
      </c>
      <c r="E15303" s="157" t="e">
        <f>VLOOKUP(D15303,'SOAT LIQ'!$A$87:$C$3416,3,FALSE)</f>
        <v>#N/A</v>
      </c>
    </row>
    <row r="15304" spans="1:6" x14ac:dyDescent="0.25">
      <c r="A15304" t="s">
        <v>5032</v>
      </c>
      <c r="B15304" s="100" t="s">
        <v>15394</v>
      </c>
      <c r="C15304" s="99" t="s">
        <v>15393</v>
      </c>
      <c r="D15304" s="124">
        <v>39144</v>
      </c>
      <c r="E15304" s="157" t="e">
        <f>VLOOKUP(D15304,'SOAT LIQ'!$A$87:$C$3416,3,FALSE)</f>
        <v>#N/A</v>
      </c>
    </row>
    <row r="15305" spans="1:6" x14ac:dyDescent="0.25">
      <c r="A15305" t="s">
        <v>8490</v>
      </c>
      <c r="B15305" s="100" t="s">
        <v>15394</v>
      </c>
      <c r="C15305" s="99" t="s">
        <v>15393</v>
      </c>
      <c r="D15305" s="124">
        <v>39144</v>
      </c>
      <c r="E15305" s="157" t="e">
        <f>VLOOKUP(D15305,'SOAT LIQ'!$A$87:$C$3416,3,FALSE)</f>
        <v>#N/A</v>
      </c>
    </row>
    <row r="15306" spans="1:6" x14ac:dyDescent="0.25">
      <c r="A15306" t="s">
        <v>7033</v>
      </c>
      <c r="B15306" s="100" t="s">
        <v>15394</v>
      </c>
      <c r="C15306" s="99" t="s">
        <v>15393</v>
      </c>
      <c r="D15306" s="124">
        <v>39144</v>
      </c>
      <c r="E15306" s="157" t="e">
        <f>VLOOKUP(D15306,'SOAT LIQ'!$A$87:$C$3416,3,FALSE)</f>
        <v>#N/A</v>
      </c>
    </row>
    <row r="15307" spans="1:6" x14ac:dyDescent="0.25">
      <c r="A15307" t="s">
        <v>4271</v>
      </c>
      <c r="B15307" s="100" t="s">
        <v>15394</v>
      </c>
      <c r="C15307" s="99" t="s">
        <v>15393</v>
      </c>
      <c r="D15307" s="124">
        <v>39144</v>
      </c>
      <c r="E15307" s="157" t="e">
        <f>VLOOKUP(D15307,'SOAT LIQ'!$A$87:$C$3416,3,FALSE)</f>
        <v>#N/A</v>
      </c>
    </row>
    <row r="15308" spans="1:6" x14ac:dyDescent="0.25">
      <c r="A15308" t="s">
        <v>15038</v>
      </c>
      <c r="B15308" s="100" t="s">
        <v>15394</v>
      </c>
      <c r="C15308" s="99" t="s">
        <v>15393</v>
      </c>
      <c r="D15308" s="124">
        <v>39144</v>
      </c>
      <c r="E15308" s="157" t="e">
        <f>VLOOKUP(D15308,'SOAT LIQ'!$A$87:$C$3416,3,FALSE)</f>
        <v>#N/A</v>
      </c>
    </row>
    <row r="15309" spans="1:6" x14ac:dyDescent="0.25">
      <c r="A15309" t="s">
        <v>15040</v>
      </c>
      <c r="B15309" s="100" t="s">
        <v>15394</v>
      </c>
      <c r="C15309" s="99" t="s">
        <v>15393</v>
      </c>
      <c r="D15309" s="124">
        <v>39144</v>
      </c>
      <c r="E15309" s="157" t="e">
        <f>VLOOKUP(D15309,'SOAT LIQ'!$A$87:$C$3416,3,FALSE)</f>
        <v>#N/A</v>
      </c>
    </row>
    <row r="15310" spans="1:6" x14ac:dyDescent="0.25">
      <c r="A15310" t="s">
        <v>10820</v>
      </c>
      <c r="B15310" s="100" t="s">
        <v>15394</v>
      </c>
      <c r="C15310" s="99" t="s">
        <v>15393</v>
      </c>
      <c r="D15310" s="124">
        <v>39144</v>
      </c>
      <c r="E15310" s="157" t="e">
        <f>VLOOKUP(D15310,'SOAT LIQ'!$A$87:$C$3416,3,FALSE)</f>
        <v>#N/A</v>
      </c>
    </row>
    <row r="15311" spans="1:6" x14ac:dyDescent="0.25">
      <c r="A15311" t="s">
        <v>8783</v>
      </c>
      <c r="B15311" s="100" t="s">
        <v>15394</v>
      </c>
      <c r="C15311" s="99" t="s">
        <v>15393</v>
      </c>
      <c r="D15311" s="124">
        <v>39144</v>
      </c>
      <c r="E15311" s="157" t="e">
        <f>VLOOKUP(D15311,'SOAT LIQ'!$A$87:$C$3416,3,FALSE)</f>
        <v>#N/A</v>
      </c>
    </row>
    <row r="15312" spans="1:6" x14ac:dyDescent="0.25">
      <c r="A15312" t="s">
        <v>15046</v>
      </c>
      <c r="B15312" s="100" t="s">
        <v>15394</v>
      </c>
      <c r="C15312" s="99" t="s">
        <v>15393</v>
      </c>
      <c r="D15312" s="124">
        <v>39144</v>
      </c>
      <c r="E15312" s="157" t="e">
        <f>VLOOKUP(D15312,'SOAT LIQ'!$A$87:$C$3416,3,FALSE)</f>
        <v>#N/A</v>
      </c>
    </row>
    <row r="15313" spans="1:5" x14ac:dyDescent="0.25">
      <c r="A15313" t="s">
        <v>8282</v>
      </c>
      <c r="B15313" s="100" t="s">
        <v>15394</v>
      </c>
      <c r="C15313" s="99" t="s">
        <v>15393</v>
      </c>
      <c r="D15313" s="124">
        <v>39144</v>
      </c>
      <c r="E15313" s="157" t="e">
        <f>VLOOKUP(D15313,'SOAT LIQ'!$A$87:$C$3416,3,FALSE)</f>
        <v>#N/A</v>
      </c>
    </row>
    <row r="15314" spans="1:5" x14ac:dyDescent="0.25">
      <c r="A15314" t="s">
        <v>15003</v>
      </c>
      <c r="B15314" s="100" t="s">
        <v>15394</v>
      </c>
      <c r="C15314" s="99" t="s">
        <v>15393</v>
      </c>
      <c r="D15314" s="124">
        <v>39144</v>
      </c>
      <c r="E15314" s="157" t="e">
        <f>VLOOKUP(D15314,'SOAT LIQ'!$A$87:$C$3416,3,FALSE)</f>
        <v>#N/A</v>
      </c>
    </row>
    <row r="15315" spans="1:5" x14ac:dyDescent="0.25">
      <c r="A15315" t="s">
        <v>15054</v>
      </c>
      <c r="B15315" s="100" t="s">
        <v>15394</v>
      </c>
      <c r="C15315" s="99" t="s">
        <v>15393</v>
      </c>
      <c r="D15315" s="124">
        <v>39144</v>
      </c>
      <c r="E15315" s="157" t="e">
        <f>VLOOKUP(D15315,'SOAT LIQ'!$A$87:$C$3416,3,FALSE)</f>
        <v>#N/A</v>
      </c>
    </row>
    <row r="15316" spans="1:5" x14ac:dyDescent="0.25">
      <c r="A15316" t="s">
        <v>5925</v>
      </c>
      <c r="B15316" s="100" t="s">
        <v>15394</v>
      </c>
      <c r="C15316" s="99" t="s">
        <v>15393</v>
      </c>
      <c r="D15316" s="124">
        <v>39144</v>
      </c>
      <c r="E15316" s="157" t="e">
        <f>VLOOKUP(D15316,'SOAT LIQ'!$A$87:$C$3416,3,FALSE)</f>
        <v>#N/A</v>
      </c>
    </row>
    <row r="15317" spans="1:5" x14ac:dyDescent="0.25">
      <c r="A15317" t="s">
        <v>15060</v>
      </c>
      <c r="B15317" s="100" t="s">
        <v>15394</v>
      </c>
      <c r="C15317" s="99" t="s">
        <v>15393</v>
      </c>
      <c r="D15317" s="124">
        <v>39144</v>
      </c>
      <c r="E15317" s="157" t="e">
        <f>VLOOKUP(D15317,'SOAT LIQ'!$A$87:$C$3416,3,FALSE)</f>
        <v>#N/A</v>
      </c>
    </row>
    <row r="15318" spans="1:5" x14ac:dyDescent="0.25">
      <c r="A15318" t="s">
        <v>5968</v>
      </c>
      <c r="B15318" s="100" t="s">
        <v>15394</v>
      </c>
      <c r="C15318" s="99" t="s">
        <v>15393</v>
      </c>
      <c r="D15318" s="124">
        <v>39144</v>
      </c>
      <c r="E15318" s="157" t="e">
        <f>VLOOKUP(D15318,'SOAT LIQ'!$A$87:$C$3416,3,FALSE)</f>
        <v>#N/A</v>
      </c>
    </row>
    <row r="15319" spans="1:5" x14ac:dyDescent="0.25">
      <c r="A15319" t="s">
        <v>15068</v>
      </c>
      <c r="B15319" s="100" t="s">
        <v>15394</v>
      </c>
      <c r="C15319" s="99" t="s">
        <v>15393</v>
      </c>
      <c r="D15319" s="124">
        <v>39144</v>
      </c>
      <c r="E15319" s="157" t="e">
        <f>VLOOKUP(D15319,'SOAT LIQ'!$A$87:$C$3416,3,FALSE)</f>
        <v>#N/A</v>
      </c>
    </row>
    <row r="15320" spans="1:5" x14ac:dyDescent="0.25">
      <c r="A15320" t="s">
        <v>13964</v>
      </c>
      <c r="B15320" s="100" t="s">
        <v>15394</v>
      </c>
      <c r="C15320" s="99" t="s">
        <v>15393</v>
      </c>
      <c r="D15320" s="124">
        <v>39144</v>
      </c>
      <c r="E15320" s="157" t="e">
        <f>VLOOKUP(D15320,'SOAT LIQ'!$A$87:$C$3416,3,FALSE)</f>
        <v>#N/A</v>
      </c>
    </row>
    <row r="15321" spans="1:5" x14ac:dyDescent="0.25">
      <c r="A15321" t="s">
        <v>14941</v>
      </c>
      <c r="B15321" s="100" t="s">
        <v>15394</v>
      </c>
      <c r="C15321" s="99" t="s">
        <v>15393</v>
      </c>
      <c r="D15321" s="124">
        <v>39144</v>
      </c>
      <c r="E15321" s="157" t="e">
        <f>VLOOKUP(D15321,'SOAT LIQ'!$A$87:$C$3416,3,FALSE)</f>
        <v>#N/A</v>
      </c>
    </row>
    <row r="15322" spans="1:5" x14ac:dyDescent="0.25">
      <c r="A15322" t="s">
        <v>6317</v>
      </c>
      <c r="B15322" s="100" t="s">
        <v>15394</v>
      </c>
      <c r="C15322" s="99" t="s">
        <v>15393</v>
      </c>
      <c r="D15322" s="124">
        <v>39144</v>
      </c>
      <c r="E15322" s="157" t="e">
        <f>VLOOKUP(D15322,'SOAT LIQ'!$A$87:$C$3416,3,FALSE)</f>
        <v>#N/A</v>
      </c>
    </row>
    <row r="15323" spans="1:5" x14ac:dyDescent="0.25">
      <c r="A15323" t="s">
        <v>9901</v>
      </c>
      <c r="B15323" s="100" t="s">
        <v>15394</v>
      </c>
      <c r="C15323" s="99" t="s">
        <v>15393</v>
      </c>
      <c r="D15323" s="124">
        <v>39144</v>
      </c>
      <c r="E15323" s="157" t="e">
        <f>VLOOKUP(D15323,'SOAT LIQ'!$A$87:$C$3416,3,FALSE)</f>
        <v>#N/A</v>
      </c>
    </row>
    <row r="15324" spans="1:5" x14ac:dyDescent="0.25">
      <c r="A15324" t="s">
        <v>7102</v>
      </c>
      <c r="B15324" s="100" t="s">
        <v>15394</v>
      </c>
      <c r="C15324" s="99" t="s">
        <v>15393</v>
      </c>
      <c r="D15324" s="124">
        <v>39144</v>
      </c>
      <c r="E15324" s="157" t="e">
        <f>VLOOKUP(D15324,'SOAT LIQ'!$A$87:$C$3416,3,FALSE)</f>
        <v>#N/A</v>
      </c>
    </row>
    <row r="15325" spans="1:5" x14ac:dyDescent="0.25">
      <c r="A15325" t="s">
        <v>5930</v>
      </c>
      <c r="B15325" s="100" t="s">
        <v>15394</v>
      </c>
      <c r="C15325" s="99" t="s">
        <v>15393</v>
      </c>
      <c r="D15325" s="124">
        <v>39144</v>
      </c>
      <c r="E15325" s="157" t="e">
        <f>VLOOKUP(D15325,'SOAT LIQ'!$A$87:$C$3416,3,FALSE)</f>
        <v>#N/A</v>
      </c>
    </row>
    <row r="15326" spans="1:5" x14ac:dyDescent="0.25">
      <c r="A15326" t="s">
        <v>6573</v>
      </c>
      <c r="B15326" s="100" t="s">
        <v>15394</v>
      </c>
      <c r="C15326" s="99" t="s">
        <v>15393</v>
      </c>
      <c r="D15326" s="124">
        <v>39144</v>
      </c>
      <c r="E15326" s="157" t="e">
        <f>VLOOKUP(D15326,'SOAT LIQ'!$A$87:$C$3416,3,FALSE)</f>
        <v>#N/A</v>
      </c>
    </row>
    <row r="15327" spans="1:5" x14ac:dyDescent="0.25">
      <c r="A15327" t="s">
        <v>13932</v>
      </c>
      <c r="B15327" s="100" t="s">
        <v>15394</v>
      </c>
      <c r="C15327" s="99" t="s">
        <v>15393</v>
      </c>
      <c r="D15327" s="124">
        <v>39144</v>
      </c>
      <c r="E15327" s="157" t="e">
        <f>VLOOKUP(D15327,'SOAT LIQ'!$A$87:$C$3416,3,FALSE)</f>
        <v>#N/A</v>
      </c>
    </row>
    <row r="15328" spans="1:5" x14ac:dyDescent="0.25">
      <c r="A15328" t="s">
        <v>5033</v>
      </c>
      <c r="B15328" s="100" t="s">
        <v>15394</v>
      </c>
      <c r="C15328" s="99" t="s">
        <v>15393</v>
      </c>
      <c r="D15328" s="124">
        <v>39144</v>
      </c>
      <c r="E15328" s="157" t="e">
        <f>VLOOKUP(D15328,'SOAT LIQ'!$A$87:$C$3416,3,FALSE)</f>
        <v>#N/A</v>
      </c>
    </row>
    <row r="15329" spans="1:6" x14ac:dyDescent="0.25">
      <c r="A15329" t="s">
        <v>14979</v>
      </c>
      <c r="B15329" s="100" t="s">
        <v>15394</v>
      </c>
      <c r="C15329" s="99" t="s">
        <v>15393</v>
      </c>
      <c r="D15329" s="124">
        <v>39144</v>
      </c>
      <c r="E15329" s="157" t="e">
        <f>VLOOKUP(D15329,'SOAT LIQ'!$A$87:$C$3416,3,FALSE)</f>
        <v>#N/A</v>
      </c>
    </row>
    <row r="15330" spans="1:6" x14ac:dyDescent="0.25">
      <c r="A15330" t="s">
        <v>15083</v>
      </c>
      <c r="B15330" s="100" t="s">
        <v>15394</v>
      </c>
      <c r="C15330" s="99" t="s">
        <v>15393</v>
      </c>
      <c r="D15330" s="124">
        <v>39144</v>
      </c>
      <c r="E15330" s="157" t="e">
        <f>VLOOKUP(D15330,'SOAT LIQ'!$A$87:$C$3416,3,FALSE)</f>
        <v>#N/A</v>
      </c>
    </row>
    <row r="15331" spans="1:6" x14ac:dyDescent="0.25">
      <c r="A15331" t="s">
        <v>14961</v>
      </c>
      <c r="B15331" s="100" t="s">
        <v>15394</v>
      </c>
      <c r="C15331" s="99" t="s">
        <v>15393</v>
      </c>
      <c r="D15331" s="124">
        <v>39144</v>
      </c>
      <c r="E15331" s="157" t="e">
        <f>VLOOKUP(D15331,'SOAT LIQ'!$A$87:$C$3416,3,FALSE)</f>
        <v>#N/A</v>
      </c>
    </row>
    <row r="15332" spans="1:6" x14ac:dyDescent="0.25">
      <c r="A15332" t="s">
        <v>6918</v>
      </c>
      <c r="B15332" s="100" t="s">
        <v>15394</v>
      </c>
      <c r="C15332" s="99" t="s">
        <v>15393</v>
      </c>
      <c r="D15332" s="124">
        <v>39144</v>
      </c>
      <c r="E15332" s="157" t="e">
        <f>VLOOKUP(D15332,'SOAT LIQ'!$A$87:$C$3416,3,FALSE)</f>
        <v>#N/A</v>
      </c>
    </row>
    <row r="15333" spans="1:6" x14ac:dyDescent="0.25">
      <c r="A15333" t="s">
        <v>11209</v>
      </c>
      <c r="B15333" s="100" t="s">
        <v>15394</v>
      </c>
      <c r="C15333" s="99" t="s">
        <v>15393</v>
      </c>
      <c r="D15333" s="124">
        <v>39144</v>
      </c>
      <c r="E15333" s="157" t="e">
        <f>VLOOKUP(D15333,'SOAT LIQ'!$A$87:$C$3416,3,FALSE)</f>
        <v>#N/A</v>
      </c>
    </row>
    <row r="15334" spans="1:6" x14ac:dyDescent="0.25">
      <c r="A15334" t="s">
        <v>13930</v>
      </c>
      <c r="B15334" s="100" t="s">
        <v>15394</v>
      </c>
      <c r="C15334" s="99" t="s">
        <v>15393</v>
      </c>
      <c r="D15334" s="124">
        <v>39144</v>
      </c>
      <c r="E15334" s="157" t="e">
        <f>VLOOKUP(D15334,'SOAT LIQ'!$A$87:$C$3416,3,FALSE)</f>
        <v>#N/A</v>
      </c>
    </row>
    <row r="15335" spans="1:6" x14ac:dyDescent="0.25">
      <c r="A15335" t="s">
        <v>15091</v>
      </c>
      <c r="B15335" s="100" t="s">
        <v>15394</v>
      </c>
      <c r="C15335" s="99" t="s">
        <v>15393</v>
      </c>
      <c r="D15335" s="124">
        <v>39144</v>
      </c>
      <c r="E15335" s="157" t="e">
        <f>VLOOKUP(D15335,'SOAT LIQ'!$A$87:$C$3416,3,FALSE)</f>
        <v>#N/A</v>
      </c>
    </row>
    <row r="15336" spans="1:6" x14ac:dyDescent="0.25">
      <c r="A15336" t="s">
        <v>10065</v>
      </c>
      <c r="B15336" s="100" t="s">
        <v>15394</v>
      </c>
      <c r="C15336" s="99" t="s">
        <v>15393</v>
      </c>
      <c r="D15336" s="124">
        <v>39144</v>
      </c>
      <c r="E15336" s="157" t="e">
        <f>VLOOKUP(D15336,'SOAT LIQ'!$A$87:$C$3416,3,FALSE)</f>
        <v>#N/A</v>
      </c>
    </row>
    <row r="15337" spans="1:6" x14ac:dyDescent="0.25">
      <c r="A15337" t="s">
        <v>15017</v>
      </c>
      <c r="B15337" s="100" t="s">
        <v>15394</v>
      </c>
      <c r="C15337" s="99" t="s">
        <v>15393</v>
      </c>
      <c r="D15337" s="124">
        <v>39144</v>
      </c>
      <c r="E15337" s="157" t="e">
        <f>VLOOKUP(D15337,'SOAT LIQ'!$A$87:$C$3416,3,FALSE)</f>
        <v>#N/A</v>
      </c>
    </row>
    <row r="15338" spans="1:6" x14ac:dyDescent="0.25">
      <c r="A15338" t="s">
        <v>8469</v>
      </c>
      <c r="B15338" s="100" t="s">
        <v>15394</v>
      </c>
      <c r="C15338" s="99" t="s">
        <v>15393</v>
      </c>
      <c r="D15338" s="124">
        <v>39144</v>
      </c>
      <c r="E15338" s="157" t="e">
        <f>VLOOKUP(D15338,'SOAT LIQ'!$A$87:$C$3416,3,FALSE)</f>
        <v>#N/A</v>
      </c>
      <c r="F15338" t="s">
        <v>21632</v>
      </c>
    </row>
    <row r="15339" spans="1:6" x14ac:dyDescent="0.25">
      <c r="A15339" t="s">
        <v>6023</v>
      </c>
      <c r="B15339" s="100" t="s">
        <v>15394</v>
      </c>
      <c r="C15339" s="99" t="s">
        <v>15393</v>
      </c>
      <c r="D15339" s="124">
        <v>39144</v>
      </c>
      <c r="E15339" s="157" t="e">
        <f>VLOOKUP(D15339,'SOAT LIQ'!$A$87:$C$3416,3,FALSE)</f>
        <v>#N/A</v>
      </c>
      <c r="F15339" t="s">
        <v>21632</v>
      </c>
    </row>
    <row r="15340" spans="1:6" x14ac:dyDescent="0.25">
      <c r="A15340" t="s">
        <v>10821</v>
      </c>
      <c r="B15340" s="100" t="s">
        <v>15394</v>
      </c>
      <c r="C15340" s="99" t="s">
        <v>15393</v>
      </c>
      <c r="D15340" s="124">
        <v>39144</v>
      </c>
      <c r="E15340" s="157" t="e">
        <f>VLOOKUP(D15340,'SOAT LIQ'!$A$87:$C$3416,3,FALSE)</f>
        <v>#N/A</v>
      </c>
      <c r="F15340" t="s">
        <v>21632</v>
      </c>
    </row>
    <row r="15341" spans="1:6" x14ac:dyDescent="0.25">
      <c r="A15341" t="s">
        <v>5924</v>
      </c>
      <c r="B15341" s="100" t="s">
        <v>15394</v>
      </c>
      <c r="C15341" s="99" t="s">
        <v>15393</v>
      </c>
      <c r="D15341" s="124">
        <v>39144</v>
      </c>
      <c r="E15341" s="157" t="e">
        <f>VLOOKUP(D15341,'SOAT LIQ'!$A$87:$C$3416,3,FALSE)</f>
        <v>#N/A</v>
      </c>
      <c r="F15341" t="s">
        <v>21632</v>
      </c>
    </row>
    <row r="15342" spans="1:6" x14ac:dyDescent="0.25">
      <c r="A15342" t="s">
        <v>8411</v>
      </c>
      <c r="B15342" s="100" t="s">
        <v>15394</v>
      </c>
      <c r="C15342" s="99" t="s">
        <v>15393</v>
      </c>
      <c r="D15342" s="124">
        <v>39144</v>
      </c>
      <c r="E15342" s="157" t="e">
        <f>VLOOKUP(D15342,'SOAT LIQ'!$A$87:$C$3416,3,FALSE)</f>
        <v>#N/A</v>
      </c>
      <c r="F15342" t="s">
        <v>21632</v>
      </c>
    </row>
    <row r="15343" spans="1:6" x14ac:dyDescent="0.25">
      <c r="A15343" t="s">
        <v>5922</v>
      </c>
      <c r="B15343" s="100" t="s">
        <v>15394</v>
      </c>
      <c r="C15343" s="99" t="s">
        <v>15393</v>
      </c>
      <c r="D15343" s="124">
        <v>39144</v>
      </c>
      <c r="E15343" s="157" t="e">
        <f>VLOOKUP(D15343,'SOAT LIQ'!$A$87:$C$3416,3,FALSE)</f>
        <v>#N/A</v>
      </c>
      <c r="F15343" t="s">
        <v>21632</v>
      </c>
    </row>
    <row r="15344" spans="1:6" x14ac:dyDescent="0.25">
      <c r="A15344" t="s">
        <v>5923</v>
      </c>
      <c r="B15344" s="100" t="s">
        <v>15394</v>
      </c>
      <c r="C15344" s="99" t="s">
        <v>15393</v>
      </c>
      <c r="D15344" s="124">
        <v>39144</v>
      </c>
      <c r="E15344" s="157" t="e">
        <f>VLOOKUP(D15344,'SOAT LIQ'!$A$87:$C$3416,3,FALSE)</f>
        <v>#N/A</v>
      </c>
      <c r="F15344" t="s">
        <v>21632</v>
      </c>
    </row>
    <row r="15345" spans="1:6" x14ac:dyDescent="0.25">
      <c r="A15345" t="s">
        <v>11061</v>
      </c>
      <c r="B15345" s="100" t="s">
        <v>15394</v>
      </c>
      <c r="C15345" s="99" t="s">
        <v>15393</v>
      </c>
      <c r="D15345" s="124">
        <v>39144</v>
      </c>
      <c r="E15345" s="157" t="e">
        <f>VLOOKUP(D15345,'SOAT LIQ'!$A$87:$C$3416,3,FALSE)</f>
        <v>#N/A</v>
      </c>
    </row>
    <row r="15346" spans="1:6" x14ac:dyDescent="0.25">
      <c r="A15346" t="s">
        <v>9312</v>
      </c>
      <c r="B15346" s="100" t="s">
        <v>15394</v>
      </c>
      <c r="C15346" s="99" t="s">
        <v>15393</v>
      </c>
      <c r="D15346" s="124">
        <v>39144</v>
      </c>
      <c r="E15346" s="157" t="e">
        <f>VLOOKUP(D15346,'SOAT LIQ'!$A$87:$C$3416,3,FALSE)</f>
        <v>#N/A</v>
      </c>
    </row>
    <row r="15347" spans="1:6" x14ac:dyDescent="0.25">
      <c r="A15347" t="s">
        <v>10710</v>
      </c>
      <c r="B15347" s="100" t="s">
        <v>15394</v>
      </c>
      <c r="C15347" s="99" t="s">
        <v>15393</v>
      </c>
      <c r="D15347" s="124">
        <v>39144</v>
      </c>
      <c r="E15347" s="157" t="e">
        <f>VLOOKUP(D15347,'SOAT LIQ'!$A$87:$C$3416,3,FALSE)</f>
        <v>#N/A</v>
      </c>
    </row>
    <row r="15348" spans="1:6" x14ac:dyDescent="0.25">
      <c r="A15348" t="s">
        <v>4295</v>
      </c>
      <c r="B15348" s="100" t="s">
        <v>15394</v>
      </c>
      <c r="C15348" s="99" t="s">
        <v>15393</v>
      </c>
      <c r="D15348" s="124">
        <v>39144</v>
      </c>
      <c r="E15348" s="157" t="e">
        <f>VLOOKUP(D15348,'SOAT LIQ'!$A$87:$C$3416,3,FALSE)</f>
        <v>#N/A</v>
      </c>
    </row>
    <row r="15349" spans="1:6" x14ac:dyDescent="0.25">
      <c r="A15349" t="s">
        <v>15064</v>
      </c>
      <c r="B15349" s="100" t="s">
        <v>15394</v>
      </c>
      <c r="C15349" s="99" t="s">
        <v>15393</v>
      </c>
      <c r="D15349" s="124">
        <v>39144</v>
      </c>
      <c r="E15349" s="157" t="e">
        <f>VLOOKUP(D15349,'SOAT LIQ'!$A$87:$C$3416,3,FALSE)</f>
        <v>#N/A</v>
      </c>
    </row>
    <row r="15350" spans="1:6" x14ac:dyDescent="0.25">
      <c r="A15350" t="s">
        <v>15066</v>
      </c>
      <c r="B15350" s="100" t="s">
        <v>15394</v>
      </c>
      <c r="C15350" s="99" t="s">
        <v>15393</v>
      </c>
      <c r="D15350" s="124">
        <v>39144</v>
      </c>
      <c r="E15350" s="157" t="e">
        <f>VLOOKUP(D15350,'SOAT LIQ'!$A$87:$C$3416,3,FALSE)</f>
        <v>#N/A</v>
      </c>
    </row>
    <row r="15351" spans="1:6" x14ac:dyDescent="0.25">
      <c r="A15351" t="s">
        <v>15070</v>
      </c>
      <c r="B15351" s="100" t="s">
        <v>15394</v>
      </c>
      <c r="C15351" s="99" t="s">
        <v>15393</v>
      </c>
      <c r="D15351" s="124">
        <v>39144</v>
      </c>
      <c r="E15351" s="157" t="e">
        <f>VLOOKUP(D15351,'SOAT LIQ'!$A$87:$C$3416,3,FALSE)</f>
        <v>#N/A</v>
      </c>
    </row>
    <row r="15352" spans="1:6" x14ac:dyDescent="0.25">
      <c r="A15352" t="s">
        <v>15002</v>
      </c>
      <c r="B15352" s="100" t="s">
        <v>15394</v>
      </c>
      <c r="C15352" s="99" t="s">
        <v>15393</v>
      </c>
      <c r="D15352" s="124">
        <v>39144</v>
      </c>
      <c r="E15352" s="157" t="e">
        <f>VLOOKUP(D15352,'SOAT LIQ'!$A$87:$C$3416,3,FALSE)</f>
        <v>#N/A</v>
      </c>
    </row>
    <row r="15353" spans="1:6" x14ac:dyDescent="0.25">
      <c r="A15353" t="s">
        <v>14962</v>
      </c>
      <c r="B15353" s="100" t="s">
        <v>15394</v>
      </c>
      <c r="C15353" s="99" t="s">
        <v>15393</v>
      </c>
      <c r="D15353" s="124">
        <v>39144</v>
      </c>
      <c r="E15353" s="157" t="e">
        <f>VLOOKUP(D15353,'SOAT LIQ'!$A$87:$C$3416,3,FALSE)</f>
        <v>#N/A</v>
      </c>
    </row>
    <row r="15354" spans="1:6" x14ac:dyDescent="0.25">
      <c r="A15354" t="s">
        <v>8784</v>
      </c>
      <c r="B15354" s="100" t="s">
        <v>15394</v>
      </c>
      <c r="C15354" s="99" t="s">
        <v>15393</v>
      </c>
      <c r="D15354" s="124">
        <v>39144</v>
      </c>
      <c r="E15354" s="157" t="e">
        <f>VLOOKUP(D15354,'SOAT LIQ'!$A$87:$C$3416,3,FALSE)</f>
        <v>#N/A</v>
      </c>
    </row>
    <row r="15355" spans="1:6" x14ac:dyDescent="0.25">
      <c r="A15355" t="s">
        <v>14239</v>
      </c>
      <c r="B15355" s="100" t="s">
        <v>15394</v>
      </c>
      <c r="C15355" s="99" t="s">
        <v>15393</v>
      </c>
      <c r="D15355" s="124">
        <v>39144</v>
      </c>
      <c r="E15355" s="157" t="e">
        <f>VLOOKUP(D15355,'SOAT LIQ'!$A$87:$C$3416,3,FALSE)</f>
        <v>#N/A</v>
      </c>
    </row>
    <row r="15356" spans="1:6" x14ac:dyDescent="0.25">
      <c r="A15356" t="s">
        <v>10276</v>
      </c>
      <c r="B15356" s="100" t="s">
        <v>15394</v>
      </c>
      <c r="C15356" s="99" t="s">
        <v>15393</v>
      </c>
      <c r="D15356" s="124">
        <v>39144</v>
      </c>
      <c r="E15356" s="157" t="e">
        <f>VLOOKUP(D15356,'SOAT LIQ'!$A$87:$C$3416,3,FALSE)</f>
        <v>#N/A</v>
      </c>
    </row>
    <row r="15357" spans="1:6" x14ac:dyDescent="0.25">
      <c r="A15357" t="s">
        <v>14952</v>
      </c>
      <c r="B15357" s="100" t="s">
        <v>15394</v>
      </c>
      <c r="C15357" s="99" t="s">
        <v>15393</v>
      </c>
      <c r="D15357" s="124">
        <v>39144</v>
      </c>
      <c r="E15357" s="157" t="e">
        <f>VLOOKUP(D15357,'SOAT LIQ'!$A$87:$C$3416,3,FALSE)</f>
        <v>#N/A</v>
      </c>
    </row>
    <row r="15358" spans="1:6" x14ac:dyDescent="0.25">
      <c r="A15358" t="s">
        <v>13507</v>
      </c>
      <c r="B15358" s="100" t="s">
        <v>15394</v>
      </c>
      <c r="C15358" s="99" t="s">
        <v>15393</v>
      </c>
      <c r="D15358" s="124">
        <v>39144</v>
      </c>
      <c r="E15358" s="157" t="e">
        <f>VLOOKUP(D15358,'SOAT LIQ'!$A$87:$C$3416,3,FALSE)</f>
        <v>#N/A</v>
      </c>
    </row>
    <row r="15359" spans="1:6" x14ac:dyDescent="0.25">
      <c r="A15359" t="s">
        <v>5748</v>
      </c>
      <c r="B15359" s="100" t="s">
        <v>15394</v>
      </c>
      <c r="C15359" s="99" t="s">
        <v>15393</v>
      </c>
      <c r="D15359" s="124">
        <v>39144</v>
      </c>
      <c r="E15359" s="157" t="e">
        <f>VLOOKUP(D15359,'SOAT LIQ'!$A$87:$C$3416,3,FALSE)</f>
        <v>#N/A</v>
      </c>
      <c r="F15359" t="s">
        <v>21632</v>
      </c>
    </row>
    <row r="15360" spans="1:6" x14ac:dyDescent="0.25">
      <c r="A15360" t="s">
        <v>13419</v>
      </c>
      <c r="B15360" s="100" t="s">
        <v>15394</v>
      </c>
      <c r="C15360" s="99" t="s">
        <v>15393</v>
      </c>
      <c r="D15360" s="124">
        <v>39144</v>
      </c>
      <c r="E15360" s="157" t="e">
        <f>VLOOKUP(D15360,'SOAT LIQ'!$A$87:$C$3416,3,FALSE)</f>
        <v>#N/A</v>
      </c>
      <c r="F15360" t="s">
        <v>21632</v>
      </c>
    </row>
    <row r="15361" spans="1:6" x14ac:dyDescent="0.25">
      <c r="A15361" t="s">
        <v>5904</v>
      </c>
      <c r="B15361" s="100" t="s">
        <v>15394</v>
      </c>
      <c r="C15361" s="99" t="s">
        <v>15393</v>
      </c>
      <c r="D15361" s="124">
        <v>39144</v>
      </c>
      <c r="E15361" s="157" t="e">
        <f>VLOOKUP(D15361,'SOAT LIQ'!$A$87:$C$3416,3,FALSE)</f>
        <v>#N/A</v>
      </c>
      <c r="F15361" t="s">
        <v>21632</v>
      </c>
    </row>
    <row r="15362" spans="1:6" x14ac:dyDescent="0.25">
      <c r="A15362" t="s">
        <v>5936</v>
      </c>
      <c r="B15362" s="100" t="s">
        <v>15394</v>
      </c>
      <c r="C15362" s="99" t="s">
        <v>15393</v>
      </c>
      <c r="D15362" s="124">
        <v>39144</v>
      </c>
      <c r="E15362" s="157" t="e">
        <f>VLOOKUP(D15362,'SOAT LIQ'!$A$87:$C$3416,3,FALSE)</f>
        <v>#N/A</v>
      </c>
      <c r="F15362" t="s">
        <v>21632</v>
      </c>
    </row>
    <row r="15363" spans="1:6" x14ac:dyDescent="0.25">
      <c r="A15363" t="s">
        <v>5773</v>
      </c>
      <c r="B15363" s="100" t="s">
        <v>15394</v>
      </c>
      <c r="C15363" s="99" t="s">
        <v>15393</v>
      </c>
      <c r="D15363" s="124">
        <v>39144</v>
      </c>
      <c r="E15363" s="157" t="e">
        <f>VLOOKUP(D15363,'SOAT LIQ'!$A$87:$C$3416,3,FALSE)</f>
        <v>#N/A</v>
      </c>
      <c r="F15363" t="s">
        <v>21632</v>
      </c>
    </row>
    <row r="15364" spans="1:6" x14ac:dyDescent="0.25">
      <c r="A15364" t="s">
        <v>14242</v>
      </c>
      <c r="B15364" s="100" t="s">
        <v>15394</v>
      </c>
      <c r="C15364" s="99" t="s">
        <v>15393</v>
      </c>
      <c r="D15364" s="124">
        <v>39144</v>
      </c>
      <c r="E15364" s="157" t="e">
        <f>VLOOKUP(D15364,'SOAT LIQ'!$A$87:$C$3416,3,FALSE)</f>
        <v>#N/A</v>
      </c>
      <c r="F15364" t="s">
        <v>21632</v>
      </c>
    </row>
    <row r="15365" spans="1:6" x14ac:dyDescent="0.25">
      <c r="A15365" t="s">
        <v>8470</v>
      </c>
      <c r="B15365" s="100" t="s">
        <v>15394</v>
      </c>
      <c r="C15365" s="99" t="s">
        <v>15393</v>
      </c>
      <c r="D15365" s="124">
        <v>39144</v>
      </c>
      <c r="E15365" s="157" t="e">
        <f>VLOOKUP(D15365,'SOAT LIQ'!$A$87:$C$3416,3,FALSE)</f>
        <v>#N/A</v>
      </c>
    </row>
    <row r="15366" spans="1:6" x14ac:dyDescent="0.25">
      <c r="A15366" t="s">
        <v>8497</v>
      </c>
      <c r="B15366" s="100" t="s">
        <v>15394</v>
      </c>
      <c r="C15366" s="99" t="s">
        <v>15393</v>
      </c>
      <c r="D15366" s="124">
        <v>39144</v>
      </c>
      <c r="E15366" s="157" t="e">
        <f>VLOOKUP(D15366,'SOAT LIQ'!$A$87:$C$3416,3,FALSE)</f>
        <v>#N/A</v>
      </c>
    </row>
    <row r="15367" spans="1:6" x14ac:dyDescent="0.25">
      <c r="A15367" t="s">
        <v>8476</v>
      </c>
      <c r="B15367" s="100" t="s">
        <v>15394</v>
      </c>
      <c r="C15367" s="99" t="s">
        <v>15393</v>
      </c>
      <c r="D15367" s="124">
        <v>39144</v>
      </c>
      <c r="E15367" s="157" t="e">
        <f>VLOOKUP(D15367,'SOAT LIQ'!$A$87:$C$3416,3,FALSE)</f>
        <v>#N/A</v>
      </c>
    </row>
    <row r="15368" spans="1:6" x14ac:dyDescent="0.25">
      <c r="A15368" t="s">
        <v>5576</v>
      </c>
      <c r="B15368" s="100" t="s">
        <v>15394</v>
      </c>
      <c r="C15368" s="99" t="s">
        <v>15393</v>
      </c>
      <c r="D15368" s="124">
        <v>39144</v>
      </c>
      <c r="E15368" s="157" t="e">
        <f>VLOOKUP(D15368,'SOAT LIQ'!$A$87:$C$3416,3,FALSE)</f>
        <v>#N/A</v>
      </c>
    </row>
    <row r="15369" spans="1:6" x14ac:dyDescent="0.25">
      <c r="A15369" t="s">
        <v>8477</v>
      </c>
      <c r="B15369" s="100" t="s">
        <v>15394</v>
      </c>
      <c r="C15369" s="99" t="s">
        <v>15393</v>
      </c>
      <c r="D15369" s="124">
        <v>39144</v>
      </c>
      <c r="E15369" s="157" t="e">
        <f>VLOOKUP(D15369,'SOAT LIQ'!$A$87:$C$3416,3,FALSE)</f>
        <v>#N/A</v>
      </c>
    </row>
    <row r="15370" spans="1:6" x14ac:dyDescent="0.25">
      <c r="A15370" t="s">
        <v>5578</v>
      </c>
      <c r="B15370" s="100" t="s">
        <v>15394</v>
      </c>
      <c r="C15370" s="99" t="s">
        <v>15393</v>
      </c>
      <c r="D15370" s="124">
        <v>39144</v>
      </c>
      <c r="E15370" s="157" t="e">
        <f>VLOOKUP(D15370,'SOAT LIQ'!$A$87:$C$3416,3,FALSE)</f>
        <v>#N/A</v>
      </c>
    </row>
    <row r="15371" spans="1:6" x14ac:dyDescent="0.25">
      <c r="A15371" t="s">
        <v>8471</v>
      </c>
      <c r="B15371" s="100" t="s">
        <v>15394</v>
      </c>
      <c r="C15371" s="99" t="s">
        <v>15393</v>
      </c>
      <c r="D15371" s="124">
        <v>39144</v>
      </c>
      <c r="E15371" s="157" t="e">
        <f>VLOOKUP(D15371,'SOAT LIQ'!$A$87:$C$3416,3,FALSE)</f>
        <v>#N/A</v>
      </c>
    </row>
    <row r="15372" spans="1:6" x14ac:dyDescent="0.25">
      <c r="A15372" t="s">
        <v>8498</v>
      </c>
      <c r="B15372" s="100" t="s">
        <v>15394</v>
      </c>
      <c r="C15372" s="99" t="s">
        <v>15393</v>
      </c>
      <c r="D15372" s="124">
        <v>39144</v>
      </c>
      <c r="E15372" s="157" t="e">
        <f>VLOOKUP(D15372,'SOAT LIQ'!$A$87:$C$3416,3,FALSE)</f>
        <v>#N/A</v>
      </c>
    </row>
    <row r="15373" spans="1:6" x14ac:dyDescent="0.25">
      <c r="A15373" t="s">
        <v>8499</v>
      </c>
      <c r="B15373" s="100" t="s">
        <v>15394</v>
      </c>
      <c r="C15373" s="99" t="s">
        <v>15393</v>
      </c>
      <c r="D15373" s="124">
        <v>39144</v>
      </c>
      <c r="E15373" s="157" t="e">
        <f>VLOOKUP(D15373,'SOAT LIQ'!$A$87:$C$3416,3,FALSE)</f>
        <v>#N/A</v>
      </c>
    </row>
    <row r="15374" spans="1:6" x14ac:dyDescent="0.25">
      <c r="A15374" t="s">
        <v>8493</v>
      </c>
      <c r="B15374" s="100" t="s">
        <v>15394</v>
      </c>
      <c r="C15374" s="99" t="s">
        <v>15393</v>
      </c>
      <c r="D15374" s="124">
        <v>39144</v>
      </c>
      <c r="E15374" s="157" t="e">
        <f>VLOOKUP(D15374,'SOAT LIQ'!$A$87:$C$3416,3,FALSE)</f>
        <v>#N/A</v>
      </c>
    </row>
    <row r="15375" spans="1:6" x14ac:dyDescent="0.25">
      <c r="A15375" t="s">
        <v>8494</v>
      </c>
      <c r="B15375" s="100" t="s">
        <v>15394</v>
      </c>
      <c r="C15375" s="99" t="s">
        <v>15393</v>
      </c>
      <c r="D15375" s="124">
        <v>39144</v>
      </c>
      <c r="E15375" s="157" t="e">
        <f>VLOOKUP(D15375,'SOAT LIQ'!$A$87:$C$3416,3,FALSE)</f>
        <v>#N/A</v>
      </c>
    </row>
    <row r="15376" spans="1:6" x14ac:dyDescent="0.25">
      <c r="A15376" t="s">
        <v>4229</v>
      </c>
      <c r="B15376" s="100" t="s">
        <v>15394</v>
      </c>
      <c r="C15376" s="99" t="s">
        <v>15393</v>
      </c>
      <c r="D15376" s="124">
        <v>39144</v>
      </c>
      <c r="E15376" s="157" t="e">
        <f>VLOOKUP(D15376,'SOAT LIQ'!$A$87:$C$3416,3,FALSE)</f>
        <v>#N/A</v>
      </c>
    </row>
    <row r="15377" spans="1:6" x14ac:dyDescent="0.25">
      <c r="A15377" t="s">
        <v>8501</v>
      </c>
      <c r="B15377" s="100" t="s">
        <v>15394</v>
      </c>
      <c r="C15377" s="99" t="s">
        <v>15393</v>
      </c>
      <c r="D15377" s="124">
        <v>39144</v>
      </c>
      <c r="E15377" s="157" t="e">
        <f>VLOOKUP(D15377,'SOAT LIQ'!$A$87:$C$3416,3,FALSE)</f>
        <v>#N/A</v>
      </c>
    </row>
    <row r="15378" spans="1:6" x14ac:dyDescent="0.25">
      <c r="A15378" t="s">
        <v>8496</v>
      </c>
      <c r="B15378" s="100" t="s">
        <v>15394</v>
      </c>
      <c r="C15378" s="99" t="s">
        <v>15393</v>
      </c>
      <c r="D15378" s="124">
        <v>39144</v>
      </c>
      <c r="E15378" s="157" t="e">
        <f>VLOOKUP(D15378,'SOAT LIQ'!$A$87:$C$3416,3,FALSE)</f>
        <v>#N/A</v>
      </c>
    </row>
    <row r="15379" spans="1:6" x14ac:dyDescent="0.25">
      <c r="A15379" t="s">
        <v>8472</v>
      </c>
      <c r="B15379" s="100" t="s">
        <v>15394</v>
      </c>
      <c r="C15379" s="99" t="s">
        <v>15393</v>
      </c>
      <c r="D15379" s="124">
        <v>39144</v>
      </c>
      <c r="E15379" s="157" t="e">
        <f>VLOOKUP(D15379,'SOAT LIQ'!$A$87:$C$3416,3,FALSE)</f>
        <v>#N/A</v>
      </c>
    </row>
    <row r="15380" spans="1:6" x14ac:dyDescent="0.25">
      <c r="A15380" t="s">
        <v>5577</v>
      </c>
      <c r="B15380" s="100" t="s">
        <v>15394</v>
      </c>
      <c r="C15380" s="99" t="s">
        <v>15393</v>
      </c>
      <c r="D15380" s="124">
        <v>39144</v>
      </c>
      <c r="E15380" s="157" t="e">
        <f>VLOOKUP(D15380,'SOAT LIQ'!$A$87:$C$3416,3,FALSE)</f>
        <v>#N/A</v>
      </c>
    </row>
    <row r="15381" spans="1:6" x14ac:dyDescent="0.25">
      <c r="A15381" t="s">
        <v>5579</v>
      </c>
      <c r="B15381" s="100" t="s">
        <v>15394</v>
      </c>
      <c r="C15381" s="99" t="s">
        <v>15393</v>
      </c>
      <c r="D15381" s="124">
        <v>39144</v>
      </c>
      <c r="E15381" s="157" t="e">
        <f>VLOOKUP(D15381,'SOAT LIQ'!$A$87:$C$3416,3,FALSE)</f>
        <v>#N/A</v>
      </c>
    </row>
    <row r="15382" spans="1:6" x14ac:dyDescent="0.25">
      <c r="A15382" t="s">
        <v>5580</v>
      </c>
      <c r="B15382" s="100" t="s">
        <v>15394</v>
      </c>
      <c r="C15382" s="99" t="s">
        <v>15393</v>
      </c>
      <c r="D15382" s="124">
        <v>39144</v>
      </c>
      <c r="E15382" s="157" t="e">
        <f>VLOOKUP(D15382,'SOAT LIQ'!$A$87:$C$3416,3,FALSE)</f>
        <v>#N/A</v>
      </c>
    </row>
    <row r="15383" spans="1:6" x14ac:dyDescent="0.25">
      <c r="A15383" t="s">
        <v>8478</v>
      </c>
      <c r="B15383" s="100" t="s">
        <v>15394</v>
      </c>
      <c r="C15383" s="99" t="s">
        <v>15393</v>
      </c>
      <c r="D15383" s="124">
        <v>39144</v>
      </c>
      <c r="E15383" s="157" t="e">
        <f>VLOOKUP(D15383,'SOAT LIQ'!$A$87:$C$3416,3,FALSE)</f>
        <v>#N/A</v>
      </c>
    </row>
    <row r="15384" spans="1:6" x14ac:dyDescent="0.25">
      <c r="A15384" t="s">
        <v>8500</v>
      </c>
      <c r="B15384" s="100" t="s">
        <v>15394</v>
      </c>
      <c r="C15384" s="99" t="s">
        <v>15393</v>
      </c>
      <c r="D15384" s="124">
        <v>39144</v>
      </c>
      <c r="E15384" s="157" t="e">
        <f>VLOOKUP(D15384,'SOAT LIQ'!$A$87:$C$3416,3,FALSE)</f>
        <v>#N/A</v>
      </c>
    </row>
    <row r="15385" spans="1:6" x14ac:dyDescent="0.25">
      <c r="A15385" t="s">
        <v>5930</v>
      </c>
      <c r="B15385" s="100" t="s">
        <v>15396</v>
      </c>
      <c r="C15385" s="99" t="s">
        <v>15395</v>
      </c>
      <c r="D15385" s="124">
        <v>39144</v>
      </c>
      <c r="E15385" s="157" t="e">
        <f>VLOOKUP(D15385,'SOAT LIQ'!$A$87:$C$3416,3,FALSE)</f>
        <v>#N/A</v>
      </c>
    </row>
    <row r="15386" spans="1:6" x14ac:dyDescent="0.25">
      <c r="A15386" t="s">
        <v>13930</v>
      </c>
      <c r="B15386" s="100" t="s">
        <v>15396</v>
      </c>
      <c r="C15386" s="99" t="s">
        <v>15395</v>
      </c>
      <c r="D15386" s="124">
        <v>39144</v>
      </c>
      <c r="E15386" s="157" t="e">
        <f>VLOOKUP(D15386,'SOAT LIQ'!$A$87:$C$3416,3,FALSE)</f>
        <v>#N/A</v>
      </c>
    </row>
    <row r="15387" spans="1:6" x14ac:dyDescent="0.25">
      <c r="A15387" t="s">
        <v>4249</v>
      </c>
      <c r="B15387" s="100" t="s">
        <v>15396</v>
      </c>
      <c r="C15387" s="99" t="s">
        <v>15395</v>
      </c>
      <c r="D15387" s="124">
        <v>39144</v>
      </c>
      <c r="E15387" s="157" t="e">
        <f>VLOOKUP(D15387,'SOAT LIQ'!$A$87:$C$3416,3,FALSE)</f>
        <v>#N/A</v>
      </c>
    </row>
    <row r="15388" spans="1:6" x14ac:dyDescent="0.25">
      <c r="A15388" t="s">
        <v>5750</v>
      </c>
      <c r="B15388" s="100" t="s">
        <v>15396</v>
      </c>
      <c r="C15388" s="99" t="s">
        <v>15395</v>
      </c>
      <c r="D15388" s="124">
        <v>39144</v>
      </c>
      <c r="E15388" s="157" t="e">
        <f>VLOOKUP(D15388,'SOAT LIQ'!$A$87:$C$3416,3,FALSE)</f>
        <v>#N/A</v>
      </c>
      <c r="F15388" t="s">
        <v>21632</v>
      </c>
    </row>
    <row r="15389" spans="1:6" x14ac:dyDescent="0.25">
      <c r="A15389" t="s">
        <v>4339</v>
      </c>
      <c r="B15389" s="100" t="s">
        <v>15396</v>
      </c>
      <c r="C15389" s="99" t="s">
        <v>15395</v>
      </c>
      <c r="D15389" s="124">
        <v>39144</v>
      </c>
      <c r="E15389" s="157" t="e">
        <f>VLOOKUP(D15389,'SOAT LIQ'!$A$87:$C$3416,3,FALSE)</f>
        <v>#N/A</v>
      </c>
      <c r="F15389" t="s">
        <v>21632</v>
      </c>
    </row>
    <row r="15390" spans="1:6" x14ac:dyDescent="0.25">
      <c r="A15390" t="s">
        <v>5142</v>
      </c>
      <c r="B15390" s="100" t="s">
        <v>15396</v>
      </c>
      <c r="C15390" s="99" t="s">
        <v>15395</v>
      </c>
      <c r="D15390" s="124">
        <v>39144</v>
      </c>
      <c r="E15390" s="157" t="e">
        <f>VLOOKUP(D15390,'SOAT LIQ'!$A$87:$C$3416,3,FALSE)</f>
        <v>#N/A</v>
      </c>
      <c r="F15390" t="s">
        <v>21632</v>
      </c>
    </row>
    <row r="15391" spans="1:6" x14ac:dyDescent="0.25">
      <c r="A15391" t="s">
        <v>8470</v>
      </c>
      <c r="B15391" s="100" t="s">
        <v>15396</v>
      </c>
      <c r="C15391" s="99" t="s">
        <v>15395</v>
      </c>
      <c r="D15391" s="124">
        <v>39144</v>
      </c>
      <c r="E15391" s="157" t="e">
        <f>VLOOKUP(D15391,'SOAT LIQ'!$A$87:$C$3416,3,FALSE)</f>
        <v>#N/A</v>
      </c>
    </row>
    <row r="15392" spans="1:6" x14ac:dyDescent="0.25">
      <c r="A15392" t="s">
        <v>8497</v>
      </c>
      <c r="B15392" s="100" t="s">
        <v>15396</v>
      </c>
      <c r="C15392" s="99" t="s">
        <v>15395</v>
      </c>
      <c r="D15392" s="124">
        <v>39144</v>
      </c>
      <c r="E15392" s="157" t="e">
        <f>VLOOKUP(D15392,'SOAT LIQ'!$A$87:$C$3416,3,FALSE)</f>
        <v>#N/A</v>
      </c>
    </row>
    <row r="15393" spans="1:5" x14ac:dyDescent="0.25">
      <c r="A15393" t="s">
        <v>8476</v>
      </c>
      <c r="B15393" s="100" t="s">
        <v>15396</v>
      </c>
      <c r="C15393" s="99" t="s">
        <v>15395</v>
      </c>
      <c r="D15393" s="124">
        <v>39144</v>
      </c>
      <c r="E15393" s="157" t="e">
        <f>VLOOKUP(D15393,'SOAT LIQ'!$A$87:$C$3416,3,FALSE)</f>
        <v>#N/A</v>
      </c>
    </row>
    <row r="15394" spans="1:5" x14ac:dyDescent="0.25">
      <c r="A15394" t="s">
        <v>5576</v>
      </c>
      <c r="B15394" s="100" t="s">
        <v>15396</v>
      </c>
      <c r="C15394" s="99" t="s">
        <v>15395</v>
      </c>
      <c r="D15394" s="124">
        <v>39144</v>
      </c>
      <c r="E15394" s="157" t="e">
        <f>VLOOKUP(D15394,'SOAT LIQ'!$A$87:$C$3416,3,FALSE)</f>
        <v>#N/A</v>
      </c>
    </row>
    <row r="15395" spans="1:5" x14ac:dyDescent="0.25">
      <c r="A15395" t="s">
        <v>8477</v>
      </c>
      <c r="B15395" s="100" t="s">
        <v>15396</v>
      </c>
      <c r="C15395" s="99" t="s">
        <v>15395</v>
      </c>
      <c r="D15395" s="124">
        <v>39144</v>
      </c>
      <c r="E15395" s="157" t="e">
        <f>VLOOKUP(D15395,'SOAT LIQ'!$A$87:$C$3416,3,FALSE)</f>
        <v>#N/A</v>
      </c>
    </row>
    <row r="15396" spans="1:5" x14ac:dyDescent="0.25">
      <c r="A15396" t="s">
        <v>5578</v>
      </c>
      <c r="B15396" s="100" t="s">
        <v>15396</v>
      </c>
      <c r="C15396" s="99" t="s">
        <v>15395</v>
      </c>
      <c r="D15396" s="124">
        <v>39144</v>
      </c>
      <c r="E15396" s="157" t="e">
        <f>VLOOKUP(D15396,'SOAT LIQ'!$A$87:$C$3416,3,FALSE)</f>
        <v>#N/A</v>
      </c>
    </row>
    <row r="15397" spans="1:5" x14ac:dyDescent="0.25">
      <c r="A15397" t="s">
        <v>8471</v>
      </c>
      <c r="B15397" s="100" t="s">
        <v>15396</v>
      </c>
      <c r="C15397" s="99" t="s">
        <v>15395</v>
      </c>
      <c r="D15397" s="124">
        <v>39144</v>
      </c>
      <c r="E15397" s="157" t="e">
        <f>VLOOKUP(D15397,'SOAT LIQ'!$A$87:$C$3416,3,FALSE)</f>
        <v>#N/A</v>
      </c>
    </row>
    <row r="15398" spans="1:5" x14ac:dyDescent="0.25">
      <c r="A15398" t="s">
        <v>8498</v>
      </c>
      <c r="B15398" s="100" t="s">
        <v>15396</v>
      </c>
      <c r="C15398" s="99" t="s">
        <v>15395</v>
      </c>
      <c r="D15398" s="124">
        <v>39144</v>
      </c>
      <c r="E15398" s="157" t="e">
        <f>VLOOKUP(D15398,'SOAT LIQ'!$A$87:$C$3416,3,FALSE)</f>
        <v>#N/A</v>
      </c>
    </row>
    <row r="15399" spans="1:5" x14ac:dyDescent="0.25">
      <c r="A15399" t="s">
        <v>8499</v>
      </c>
      <c r="B15399" s="100" t="s">
        <v>15396</v>
      </c>
      <c r="C15399" s="99" t="s">
        <v>15395</v>
      </c>
      <c r="D15399" s="124">
        <v>39144</v>
      </c>
      <c r="E15399" s="157" t="e">
        <f>VLOOKUP(D15399,'SOAT LIQ'!$A$87:$C$3416,3,FALSE)</f>
        <v>#N/A</v>
      </c>
    </row>
    <row r="15400" spans="1:5" x14ac:dyDescent="0.25">
      <c r="A15400" t="s">
        <v>8493</v>
      </c>
      <c r="B15400" s="100" t="s">
        <v>15396</v>
      </c>
      <c r="C15400" s="99" t="s">
        <v>15395</v>
      </c>
      <c r="D15400" s="124">
        <v>39144</v>
      </c>
      <c r="E15400" s="157" t="e">
        <f>VLOOKUP(D15400,'SOAT LIQ'!$A$87:$C$3416,3,FALSE)</f>
        <v>#N/A</v>
      </c>
    </row>
    <row r="15401" spans="1:5" x14ac:dyDescent="0.25">
      <c r="A15401" t="s">
        <v>8494</v>
      </c>
      <c r="B15401" s="100" t="s">
        <v>15396</v>
      </c>
      <c r="C15401" s="99" t="s">
        <v>15395</v>
      </c>
      <c r="D15401" s="124">
        <v>39144</v>
      </c>
      <c r="E15401" s="157" t="e">
        <f>VLOOKUP(D15401,'SOAT LIQ'!$A$87:$C$3416,3,FALSE)</f>
        <v>#N/A</v>
      </c>
    </row>
    <row r="15402" spans="1:5" x14ac:dyDescent="0.25">
      <c r="A15402" t="s">
        <v>4229</v>
      </c>
      <c r="B15402" s="100" t="s">
        <v>15396</v>
      </c>
      <c r="C15402" s="99" t="s">
        <v>15395</v>
      </c>
      <c r="D15402" s="124">
        <v>39144</v>
      </c>
      <c r="E15402" s="157" t="e">
        <f>VLOOKUP(D15402,'SOAT LIQ'!$A$87:$C$3416,3,FALSE)</f>
        <v>#N/A</v>
      </c>
    </row>
    <row r="15403" spans="1:5" x14ac:dyDescent="0.25">
      <c r="A15403" t="s">
        <v>8501</v>
      </c>
      <c r="B15403" s="100" t="s">
        <v>15396</v>
      </c>
      <c r="C15403" s="99" t="s">
        <v>15395</v>
      </c>
      <c r="D15403" s="124">
        <v>39144</v>
      </c>
      <c r="E15403" s="157" t="e">
        <f>VLOOKUP(D15403,'SOAT LIQ'!$A$87:$C$3416,3,FALSE)</f>
        <v>#N/A</v>
      </c>
    </row>
    <row r="15404" spans="1:5" x14ac:dyDescent="0.25">
      <c r="A15404" t="s">
        <v>8496</v>
      </c>
      <c r="B15404" s="100" t="s">
        <v>15396</v>
      </c>
      <c r="C15404" s="99" t="s">
        <v>15395</v>
      </c>
      <c r="D15404" s="124">
        <v>39144</v>
      </c>
      <c r="E15404" s="157" t="e">
        <f>VLOOKUP(D15404,'SOAT LIQ'!$A$87:$C$3416,3,FALSE)</f>
        <v>#N/A</v>
      </c>
    </row>
    <row r="15405" spans="1:5" x14ac:dyDescent="0.25">
      <c r="A15405" t="s">
        <v>8472</v>
      </c>
      <c r="B15405" s="100" t="s">
        <v>15396</v>
      </c>
      <c r="C15405" s="99" t="s">
        <v>15395</v>
      </c>
      <c r="D15405" s="124">
        <v>39144</v>
      </c>
      <c r="E15405" s="157" t="e">
        <f>VLOOKUP(D15405,'SOAT LIQ'!$A$87:$C$3416,3,FALSE)</f>
        <v>#N/A</v>
      </c>
    </row>
    <row r="15406" spans="1:5" x14ac:dyDescent="0.25">
      <c r="A15406" t="s">
        <v>5577</v>
      </c>
      <c r="B15406" s="100" t="s">
        <v>15396</v>
      </c>
      <c r="C15406" s="99" t="s">
        <v>15395</v>
      </c>
      <c r="D15406" s="124">
        <v>39144</v>
      </c>
      <c r="E15406" s="157" t="e">
        <f>VLOOKUP(D15406,'SOAT LIQ'!$A$87:$C$3416,3,FALSE)</f>
        <v>#N/A</v>
      </c>
    </row>
    <row r="15407" spans="1:5" x14ac:dyDescent="0.25">
      <c r="A15407" t="s">
        <v>5579</v>
      </c>
      <c r="B15407" s="100" t="s">
        <v>15396</v>
      </c>
      <c r="C15407" s="99" t="s">
        <v>15395</v>
      </c>
      <c r="D15407" s="124">
        <v>39144</v>
      </c>
      <c r="E15407" s="157" t="e">
        <f>VLOOKUP(D15407,'SOAT LIQ'!$A$87:$C$3416,3,FALSE)</f>
        <v>#N/A</v>
      </c>
    </row>
    <row r="15408" spans="1:5" x14ac:dyDescent="0.25">
      <c r="A15408" t="s">
        <v>5580</v>
      </c>
      <c r="B15408" s="100" t="s">
        <v>15396</v>
      </c>
      <c r="C15408" s="99" t="s">
        <v>15395</v>
      </c>
      <c r="D15408" s="124">
        <v>39144</v>
      </c>
      <c r="E15408" s="157" t="e">
        <f>VLOOKUP(D15408,'SOAT LIQ'!$A$87:$C$3416,3,FALSE)</f>
        <v>#N/A</v>
      </c>
    </row>
    <row r="15409" spans="1:6" x14ac:dyDescent="0.25">
      <c r="A15409" t="s">
        <v>8478</v>
      </c>
      <c r="B15409" s="100" t="s">
        <v>15396</v>
      </c>
      <c r="C15409" s="99" t="s">
        <v>15395</v>
      </c>
      <c r="D15409" s="124">
        <v>39144</v>
      </c>
      <c r="E15409" s="157" t="e">
        <f>VLOOKUP(D15409,'SOAT LIQ'!$A$87:$C$3416,3,FALSE)</f>
        <v>#N/A</v>
      </c>
    </row>
    <row r="15410" spans="1:6" x14ac:dyDescent="0.25">
      <c r="A15410" t="s">
        <v>8500</v>
      </c>
      <c r="B15410" s="100" t="s">
        <v>15396</v>
      </c>
      <c r="C15410" s="99" t="s">
        <v>15395</v>
      </c>
      <c r="D15410" s="124">
        <v>39144</v>
      </c>
      <c r="E15410" s="157" t="e">
        <f>VLOOKUP(D15410,'SOAT LIQ'!$A$87:$C$3416,3,FALSE)</f>
        <v>#N/A</v>
      </c>
    </row>
    <row r="15411" spans="1:6" x14ac:dyDescent="0.25">
      <c r="A15411" t="s">
        <v>6183</v>
      </c>
      <c r="B15411" s="100" t="s">
        <v>15398</v>
      </c>
      <c r="C15411" s="99" t="s">
        <v>15397</v>
      </c>
      <c r="D15411" s="124">
        <v>39131</v>
      </c>
      <c r="E15411" s="157" t="e">
        <f>VLOOKUP(D15411,'SOAT LIQ'!$A$87:$C$3416,3,FALSE)</f>
        <v>#N/A</v>
      </c>
    </row>
    <row r="15412" spans="1:6" x14ac:dyDescent="0.25">
      <c r="A15412" t="s">
        <v>8498</v>
      </c>
      <c r="B15412" s="100" t="s">
        <v>15398</v>
      </c>
      <c r="C15412" s="99" t="s">
        <v>15397</v>
      </c>
      <c r="D15412" s="124">
        <v>39131</v>
      </c>
      <c r="E15412" s="157" t="e">
        <f>VLOOKUP(D15412,'SOAT LIQ'!$A$87:$C$3416,3,FALSE)</f>
        <v>#N/A</v>
      </c>
      <c r="F15412" t="s">
        <v>21631</v>
      </c>
    </row>
    <row r="15413" spans="1:6" x14ac:dyDescent="0.25">
      <c r="A15413" t="s">
        <v>8497</v>
      </c>
      <c r="B15413" s="100" t="s">
        <v>15398</v>
      </c>
      <c r="C15413" s="99" t="s">
        <v>15397</v>
      </c>
      <c r="D15413" s="124">
        <v>39131</v>
      </c>
      <c r="E15413" s="157" t="e">
        <f>VLOOKUP(D15413,'SOAT LIQ'!$A$87:$C$3416,3,FALSE)</f>
        <v>#N/A</v>
      </c>
    </row>
    <row r="15414" spans="1:6" x14ac:dyDescent="0.25">
      <c r="A15414" t="s">
        <v>8496</v>
      </c>
      <c r="B15414" s="100" t="s">
        <v>15398</v>
      </c>
      <c r="C15414" s="99" t="s">
        <v>15397</v>
      </c>
      <c r="D15414" s="124">
        <v>39131</v>
      </c>
      <c r="E15414" s="157" t="e">
        <f>VLOOKUP(D15414,'SOAT LIQ'!$A$87:$C$3416,3,FALSE)</f>
        <v>#N/A</v>
      </c>
    </row>
    <row r="15415" spans="1:6" x14ac:dyDescent="0.25">
      <c r="A15415" t="s">
        <v>8495</v>
      </c>
      <c r="B15415" s="100" t="s">
        <v>15398</v>
      </c>
      <c r="C15415" s="99" t="s">
        <v>15397</v>
      </c>
      <c r="D15415" s="124">
        <v>39131</v>
      </c>
      <c r="E15415" s="157" t="e">
        <f>VLOOKUP(D15415,'SOAT LIQ'!$A$87:$C$3416,3,FALSE)</f>
        <v>#N/A</v>
      </c>
    </row>
    <row r="15416" spans="1:6" x14ac:dyDescent="0.25">
      <c r="A15416" t="s">
        <v>8501</v>
      </c>
      <c r="B15416" s="100" t="s">
        <v>15398</v>
      </c>
      <c r="C15416" s="99" t="s">
        <v>15397</v>
      </c>
      <c r="D15416" s="124">
        <v>39131</v>
      </c>
      <c r="E15416" s="157" t="e">
        <f>VLOOKUP(D15416,'SOAT LIQ'!$A$87:$C$3416,3,FALSE)</f>
        <v>#N/A</v>
      </c>
    </row>
    <row r="15417" spans="1:6" x14ac:dyDescent="0.25">
      <c r="A15417" t="s">
        <v>8500</v>
      </c>
      <c r="B15417" s="100" t="s">
        <v>15398</v>
      </c>
      <c r="C15417" s="99" t="s">
        <v>15397</v>
      </c>
      <c r="D15417" s="124">
        <v>39131</v>
      </c>
      <c r="E15417" s="157" t="e">
        <f>VLOOKUP(D15417,'SOAT LIQ'!$A$87:$C$3416,3,FALSE)</f>
        <v>#N/A</v>
      </c>
    </row>
    <row r="15418" spans="1:6" x14ac:dyDescent="0.25">
      <c r="A15418" t="s">
        <v>8494</v>
      </c>
      <c r="B15418" s="100" t="s">
        <v>15398</v>
      </c>
      <c r="C15418" s="99" t="s">
        <v>15397</v>
      </c>
      <c r="D15418" s="124">
        <v>39131</v>
      </c>
      <c r="E15418" s="157" t="e">
        <f>VLOOKUP(D15418,'SOAT LIQ'!$A$87:$C$3416,3,FALSE)</f>
        <v>#N/A</v>
      </c>
    </row>
    <row r="15419" spans="1:6" x14ac:dyDescent="0.25">
      <c r="A15419" t="s">
        <v>15399</v>
      </c>
      <c r="B15419" s="100" t="s">
        <v>15398</v>
      </c>
      <c r="C15419" s="99" t="s">
        <v>15397</v>
      </c>
      <c r="D15419" s="124">
        <v>39131</v>
      </c>
      <c r="E15419" s="157" t="e">
        <f>VLOOKUP(D15419,'SOAT LIQ'!$A$87:$C$3416,3,FALSE)</f>
        <v>#N/A</v>
      </c>
    </row>
    <row r="15420" spans="1:6" x14ac:dyDescent="0.25">
      <c r="A15420" t="s">
        <v>8499</v>
      </c>
      <c r="B15420" s="100" t="s">
        <v>15398</v>
      </c>
      <c r="C15420" s="99" t="s">
        <v>15397</v>
      </c>
      <c r="D15420" s="124">
        <v>39131</v>
      </c>
      <c r="E15420" s="157" t="e">
        <f>VLOOKUP(D15420,'SOAT LIQ'!$A$87:$C$3416,3,FALSE)</f>
        <v>#N/A</v>
      </c>
    </row>
    <row r="15421" spans="1:6" x14ac:dyDescent="0.25">
      <c r="A15421" t="s">
        <v>8476</v>
      </c>
      <c r="B15421" s="100" t="s">
        <v>15398</v>
      </c>
      <c r="C15421" s="99" t="s">
        <v>15397</v>
      </c>
      <c r="D15421" s="124">
        <v>39131</v>
      </c>
      <c r="E15421" s="157" t="e">
        <f>VLOOKUP(D15421,'SOAT LIQ'!$A$87:$C$3416,3,FALSE)</f>
        <v>#N/A</v>
      </c>
    </row>
    <row r="15422" spans="1:6" x14ac:dyDescent="0.25">
      <c r="A15422" t="s">
        <v>5576</v>
      </c>
      <c r="B15422" s="100" t="s">
        <v>15398</v>
      </c>
      <c r="C15422" s="99" t="s">
        <v>15397</v>
      </c>
      <c r="D15422" s="124">
        <v>39131</v>
      </c>
      <c r="E15422" s="157" t="e">
        <f>VLOOKUP(D15422,'SOAT LIQ'!$A$87:$C$3416,3,FALSE)</f>
        <v>#N/A</v>
      </c>
    </row>
    <row r="15423" spans="1:6" x14ac:dyDescent="0.25">
      <c r="A15423" t="s">
        <v>5577</v>
      </c>
      <c r="B15423" s="100" t="s">
        <v>15398</v>
      </c>
      <c r="C15423" s="99" t="s">
        <v>15397</v>
      </c>
      <c r="D15423" s="124">
        <v>39131</v>
      </c>
      <c r="E15423" s="157" t="e">
        <f>VLOOKUP(D15423,'SOAT LIQ'!$A$87:$C$3416,3,FALSE)</f>
        <v>#N/A</v>
      </c>
    </row>
    <row r="15424" spans="1:6" x14ac:dyDescent="0.25">
      <c r="A15424" t="s">
        <v>8477</v>
      </c>
      <c r="B15424" s="100" t="s">
        <v>15398</v>
      </c>
      <c r="C15424" s="99" t="s">
        <v>15397</v>
      </c>
      <c r="D15424" s="124">
        <v>39131</v>
      </c>
      <c r="E15424" s="157" t="e">
        <f>VLOOKUP(D15424,'SOAT LIQ'!$A$87:$C$3416,3,FALSE)</f>
        <v>#N/A</v>
      </c>
    </row>
    <row r="15425" spans="1:5" x14ac:dyDescent="0.25">
      <c r="A15425" t="s">
        <v>5578</v>
      </c>
      <c r="B15425" s="100" t="s">
        <v>15398</v>
      </c>
      <c r="C15425" s="99" t="s">
        <v>15397</v>
      </c>
      <c r="D15425" s="124">
        <v>39131</v>
      </c>
      <c r="E15425" s="157" t="e">
        <f>VLOOKUP(D15425,'SOAT LIQ'!$A$87:$C$3416,3,FALSE)</f>
        <v>#N/A</v>
      </c>
    </row>
    <row r="15426" spans="1:5" x14ac:dyDescent="0.25">
      <c r="A15426" t="s">
        <v>5579</v>
      </c>
      <c r="B15426" s="100" t="s">
        <v>15398</v>
      </c>
      <c r="C15426" s="99" t="s">
        <v>15397</v>
      </c>
      <c r="D15426" s="124">
        <v>39131</v>
      </c>
      <c r="E15426" s="157" t="e">
        <f>VLOOKUP(D15426,'SOAT LIQ'!$A$87:$C$3416,3,FALSE)</f>
        <v>#N/A</v>
      </c>
    </row>
    <row r="15427" spans="1:5" x14ac:dyDescent="0.25">
      <c r="A15427" t="s">
        <v>8493</v>
      </c>
      <c r="B15427" s="100" t="s">
        <v>15398</v>
      </c>
      <c r="C15427" s="99" t="s">
        <v>15397</v>
      </c>
      <c r="D15427" s="124">
        <v>39131</v>
      </c>
      <c r="E15427" s="157" t="e">
        <f>VLOOKUP(D15427,'SOAT LIQ'!$A$87:$C$3416,3,FALSE)</f>
        <v>#N/A</v>
      </c>
    </row>
    <row r="15428" spans="1:5" x14ac:dyDescent="0.25">
      <c r="A15428" t="s">
        <v>4229</v>
      </c>
      <c r="B15428" s="100" t="s">
        <v>15398</v>
      </c>
      <c r="C15428" s="99" t="s">
        <v>15397</v>
      </c>
      <c r="D15428" s="124">
        <v>39131</v>
      </c>
      <c r="E15428" s="157" t="e">
        <f>VLOOKUP(D15428,'SOAT LIQ'!$A$87:$C$3416,3,FALSE)</f>
        <v>#N/A</v>
      </c>
    </row>
    <row r="15429" spans="1:5" x14ac:dyDescent="0.25">
      <c r="A15429" t="s">
        <v>5580</v>
      </c>
      <c r="B15429" s="100" t="s">
        <v>15398</v>
      </c>
      <c r="C15429" s="99" t="s">
        <v>15397</v>
      </c>
      <c r="D15429" s="124">
        <v>39131</v>
      </c>
      <c r="E15429" s="157" t="e">
        <f>VLOOKUP(D15429,'SOAT LIQ'!$A$87:$C$3416,3,FALSE)</f>
        <v>#N/A</v>
      </c>
    </row>
    <row r="15430" spans="1:5" x14ac:dyDescent="0.25">
      <c r="A15430" t="s">
        <v>8478</v>
      </c>
      <c r="B15430" s="100" t="s">
        <v>15398</v>
      </c>
      <c r="C15430" s="99" t="s">
        <v>15397</v>
      </c>
      <c r="D15430" s="124">
        <v>39131</v>
      </c>
      <c r="E15430" s="157" t="e">
        <f>VLOOKUP(D15430,'SOAT LIQ'!$A$87:$C$3416,3,FALSE)</f>
        <v>#N/A</v>
      </c>
    </row>
    <row r="15431" spans="1:5" x14ac:dyDescent="0.25">
      <c r="A15431" t="s">
        <v>8471</v>
      </c>
      <c r="B15431" s="100" t="s">
        <v>15398</v>
      </c>
      <c r="C15431" s="99" t="s">
        <v>15397</v>
      </c>
      <c r="D15431" s="124">
        <v>39131</v>
      </c>
      <c r="E15431" s="157" t="e">
        <f>VLOOKUP(D15431,'SOAT LIQ'!$A$87:$C$3416,3,FALSE)</f>
        <v>#N/A</v>
      </c>
    </row>
    <row r="15432" spans="1:5" x14ac:dyDescent="0.25">
      <c r="A15432" t="s">
        <v>8470</v>
      </c>
      <c r="B15432" s="100" t="s">
        <v>15398</v>
      </c>
      <c r="C15432" s="99" t="s">
        <v>15397</v>
      </c>
      <c r="D15432" s="124">
        <v>39131</v>
      </c>
      <c r="E15432" s="157" t="e">
        <f>VLOOKUP(D15432,'SOAT LIQ'!$A$87:$C$3416,3,FALSE)</f>
        <v>#N/A</v>
      </c>
    </row>
    <row r="15433" spans="1:5" x14ac:dyDescent="0.25">
      <c r="A15433" t="s">
        <v>8472</v>
      </c>
      <c r="B15433" s="100" t="s">
        <v>15398</v>
      </c>
      <c r="C15433" s="99" t="s">
        <v>15397</v>
      </c>
      <c r="D15433" s="124">
        <v>39131</v>
      </c>
      <c r="E15433" s="157" t="e">
        <f>VLOOKUP(D15433,'SOAT LIQ'!$A$87:$C$3416,3,FALSE)</f>
        <v>#N/A</v>
      </c>
    </row>
    <row r="15434" spans="1:5" x14ac:dyDescent="0.25">
      <c r="A15434" t="s">
        <v>6183</v>
      </c>
      <c r="B15434" s="100" t="s">
        <v>15401</v>
      </c>
      <c r="C15434" s="99" t="s">
        <v>15400</v>
      </c>
      <c r="D15434" s="124">
        <v>39130</v>
      </c>
      <c r="E15434" s="157" t="e">
        <f>VLOOKUP(D15434,'SOAT LIQ'!$A$87:$C$3416,3,FALSE)</f>
        <v>#N/A</v>
      </c>
    </row>
    <row r="15435" spans="1:5" x14ac:dyDescent="0.25">
      <c r="A15435" t="s">
        <v>11061</v>
      </c>
      <c r="B15435" s="100" t="s">
        <v>15401</v>
      </c>
      <c r="C15435" s="99" t="s">
        <v>15400</v>
      </c>
      <c r="D15435" s="124">
        <v>39130</v>
      </c>
      <c r="E15435" s="157" t="e">
        <f>VLOOKUP(D15435,'SOAT LIQ'!$A$87:$C$3416,3,FALSE)</f>
        <v>#N/A</v>
      </c>
    </row>
    <row r="15436" spans="1:5" x14ac:dyDescent="0.25">
      <c r="A15436" t="s">
        <v>8498</v>
      </c>
      <c r="B15436" s="100" t="s">
        <v>15401</v>
      </c>
      <c r="C15436" s="99" t="s">
        <v>15400</v>
      </c>
      <c r="D15436" s="124">
        <v>39130</v>
      </c>
      <c r="E15436" s="157" t="e">
        <f>VLOOKUP(D15436,'SOAT LIQ'!$A$87:$C$3416,3,FALSE)</f>
        <v>#N/A</v>
      </c>
    </row>
    <row r="15437" spans="1:5" x14ac:dyDescent="0.25">
      <c r="A15437" t="s">
        <v>8497</v>
      </c>
      <c r="B15437" s="100" t="s">
        <v>15401</v>
      </c>
      <c r="C15437" s="99" t="s">
        <v>15400</v>
      </c>
      <c r="D15437" s="124">
        <v>39130</v>
      </c>
      <c r="E15437" s="157" t="e">
        <f>VLOOKUP(D15437,'SOAT LIQ'!$A$87:$C$3416,3,FALSE)</f>
        <v>#N/A</v>
      </c>
    </row>
    <row r="15438" spans="1:5" x14ac:dyDescent="0.25">
      <c r="A15438" t="s">
        <v>8496</v>
      </c>
      <c r="B15438" s="100" t="s">
        <v>15401</v>
      </c>
      <c r="C15438" s="99" t="s">
        <v>15400</v>
      </c>
      <c r="D15438" s="124">
        <v>39130</v>
      </c>
      <c r="E15438" s="157" t="e">
        <f>VLOOKUP(D15438,'SOAT LIQ'!$A$87:$C$3416,3,FALSE)</f>
        <v>#N/A</v>
      </c>
    </row>
    <row r="15439" spans="1:5" x14ac:dyDescent="0.25">
      <c r="A15439" t="s">
        <v>8495</v>
      </c>
      <c r="B15439" s="100" t="s">
        <v>15401</v>
      </c>
      <c r="C15439" s="99" t="s">
        <v>15400</v>
      </c>
      <c r="D15439" s="124">
        <v>39130</v>
      </c>
      <c r="E15439" s="157" t="e">
        <f>VLOOKUP(D15439,'SOAT LIQ'!$A$87:$C$3416,3,FALSE)</f>
        <v>#N/A</v>
      </c>
    </row>
    <row r="15440" spans="1:5" x14ac:dyDescent="0.25">
      <c r="A15440" t="s">
        <v>8501</v>
      </c>
      <c r="B15440" s="100" t="s">
        <v>15401</v>
      </c>
      <c r="C15440" s="99" t="s">
        <v>15400</v>
      </c>
      <c r="D15440" s="124">
        <v>39130</v>
      </c>
      <c r="E15440" s="157" t="e">
        <f>VLOOKUP(D15440,'SOAT LIQ'!$A$87:$C$3416,3,FALSE)</f>
        <v>#N/A</v>
      </c>
    </row>
    <row r="15441" spans="1:5" x14ac:dyDescent="0.25">
      <c r="A15441" t="s">
        <v>8500</v>
      </c>
      <c r="B15441" s="100" t="s">
        <v>15401</v>
      </c>
      <c r="C15441" s="99" t="s">
        <v>15400</v>
      </c>
      <c r="D15441" s="124">
        <v>39130</v>
      </c>
      <c r="E15441" s="157" t="e">
        <f>VLOOKUP(D15441,'SOAT LIQ'!$A$87:$C$3416,3,FALSE)</f>
        <v>#N/A</v>
      </c>
    </row>
    <row r="15442" spans="1:5" x14ac:dyDescent="0.25">
      <c r="A15442" t="s">
        <v>8494</v>
      </c>
      <c r="B15442" s="100" t="s">
        <v>15401</v>
      </c>
      <c r="C15442" s="99" t="s">
        <v>15400</v>
      </c>
      <c r="D15442" s="124">
        <v>39130</v>
      </c>
      <c r="E15442" s="157" t="e">
        <f>VLOOKUP(D15442,'SOAT LIQ'!$A$87:$C$3416,3,FALSE)</f>
        <v>#N/A</v>
      </c>
    </row>
    <row r="15443" spans="1:5" x14ac:dyDescent="0.25">
      <c r="A15443" t="s">
        <v>15399</v>
      </c>
      <c r="B15443" s="100" t="s">
        <v>15401</v>
      </c>
      <c r="C15443" s="99" t="s">
        <v>15400</v>
      </c>
      <c r="D15443" s="124">
        <v>39130</v>
      </c>
      <c r="E15443" s="157" t="e">
        <f>VLOOKUP(D15443,'SOAT LIQ'!$A$87:$C$3416,3,FALSE)</f>
        <v>#N/A</v>
      </c>
    </row>
    <row r="15444" spans="1:5" x14ac:dyDescent="0.25">
      <c r="A15444" t="s">
        <v>8499</v>
      </c>
      <c r="B15444" s="100" t="s">
        <v>15401</v>
      </c>
      <c r="C15444" s="99" t="s">
        <v>15400</v>
      </c>
      <c r="D15444" s="124">
        <v>39130</v>
      </c>
      <c r="E15444" s="157" t="e">
        <f>VLOOKUP(D15444,'SOAT LIQ'!$A$87:$C$3416,3,FALSE)</f>
        <v>#N/A</v>
      </c>
    </row>
    <row r="15445" spans="1:5" x14ac:dyDescent="0.25">
      <c r="A15445" t="s">
        <v>8476</v>
      </c>
      <c r="B15445" s="100" t="s">
        <v>15401</v>
      </c>
      <c r="C15445" s="99" t="s">
        <v>15400</v>
      </c>
      <c r="D15445" s="124">
        <v>39130</v>
      </c>
      <c r="E15445" s="157" t="e">
        <f>VLOOKUP(D15445,'SOAT LIQ'!$A$87:$C$3416,3,FALSE)</f>
        <v>#N/A</v>
      </c>
    </row>
    <row r="15446" spans="1:5" x14ac:dyDescent="0.25">
      <c r="A15446" t="s">
        <v>5576</v>
      </c>
      <c r="B15446" s="100" t="s">
        <v>15401</v>
      </c>
      <c r="C15446" s="99" t="s">
        <v>15400</v>
      </c>
      <c r="D15446" s="124">
        <v>39130</v>
      </c>
      <c r="E15446" s="157" t="e">
        <f>VLOOKUP(D15446,'SOAT LIQ'!$A$87:$C$3416,3,FALSE)</f>
        <v>#N/A</v>
      </c>
    </row>
    <row r="15447" spans="1:5" x14ac:dyDescent="0.25">
      <c r="A15447" t="s">
        <v>5577</v>
      </c>
      <c r="B15447" s="100" t="s">
        <v>15401</v>
      </c>
      <c r="C15447" s="99" t="s">
        <v>15400</v>
      </c>
      <c r="D15447" s="124">
        <v>39130</v>
      </c>
      <c r="E15447" s="157" t="e">
        <f>VLOOKUP(D15447,'SOAT LIQ'!$A$87:$C$3416,3,FALSE)</f>
        <v>#N/A</v>
      </c>
    </row>
    <row r="15448" spans="1:5" x14ac:dyDescent="0.25">
      <c r="A15448" t="s">
        <v>8477</v>
      </c>
      <c r="B15448" s="100" t="s">
        <v>15401</v>
      </c>
      <c r="C15448" s="99" t="s">
        <v>15400</v>
      </c>
      <c r="D15448" s="124">
        <v>39130</v>
      </c>
      <c r="E15448" s="157" t="e">
        <f>VLOOKUP(D15448,'SOAT LIQ'!$A$87:$C$3416,3,FALSE)</f>
        <v>#N/A</v>
      </c>
    </row>
    <row r="15449" spans="1:5" x14ac:dyDescent="0.25">
      <c r="A15449" t="s">
        <v>5578</v>
      </c>
      <c r="B15449" s="100" t="s">
        <v>15401</v>
      </c>
      <c r="C15449" s="99" t="s">
        <v>15400</v>
      </c>
      <c r="D15449" s="124">
        <v>39130</v>
      </c>
      <c r="E15449" s="157" t="e">
        <f>VLOOKUP(D15449,'SOAT LIQ'!$A$87:$C$3416,3,FALSE)</f>
        <v>#N/A</v>
      </c>
    </row>
    <row r="15450" spans="1:5" x14ac:dyDescent="0.25">
      <c r="A15450" t="s">
        <v>5579</v>
      </c>
      <c r="B15450" s="100" t="s">
        <v>15401</v>
      </c>
      <c r="C15450" s="99" t="s">
        <v>15400</v>
      </c>
      <c r="D15450" s="124">
        <v>39130</v>
      </c>
      <c r="E15450" s="157" t="e">
        <f>VLOOKUP(D15450,'SOAT LIQ'!$A$87:$C$3416,3,FALSE)</f>
        <v>#N/A</v>
      </c>
    </row>
    <row r="15451" spans="1:5" x14ac:dyDescent="0.25">
      <c r="A15451" t="s">
        <v>8493</v>
      </c>
      <c r="B15451" s="100" t="s">
        <v>15401</v>
      </c>
      <c r="C15451" s="99" t="s">
        <v>15400</v>
      </c>
      <c r="D15451" s="124">
        <v>39130</v>
      </c>
      <c r="E15451" s="157" t="e">
        <f>VLOOKUP(D15451,'SOAT LIQ'!$A$87:$C$3416,3,FALSE)</f>
        <v>#N/A</v>
      </c>
    </row>
    <row r="15452" spans="1:5" x14ac:dyDescent="0.25">
      <c r="A15452" t="s">
        <v>4229</v>
      </c>
      <c r="B15452" s="100" t="s">
        <v>15401</v>
      </c>
      <c r="C15452" s="99" t="s">
        <v>15400</v>
      </c>
      <c r="D15452" s="124">
        <v>39130</v>
      </c>
      <c r="E15452" s="157" t="e">
        <f>VLOOKUP(D15452,'SOAT LIQ'!$A$87:$C$3416,3,FALSE)</f>
        <v>#N/A</v>
      </c>
    </row>
    <row r="15453" spans="1:5" x14ac:dyDescent="0.25">
      <c r="A15453" t="s">
        <v>5580</v>
      </c>
      <c r="B15453" s="100" t="s">
        <v>15401</v>
      </c>
      <c r="C15453" s="99" t="s">
        <v>15400</v>
      </c>
      <c r="D15453" s="124">
        <v>39130</v>
      </c>
      <c r="E15453" s="157" t="e">
        <f>VLOOKUP(D15453,'SOAT LIQ'!$A$87:$C$3416,3,FALSE)</f>
        <v>#N/A</v>
      </c>
    </row>
    <row r="15454" spans="1:5" x14ac:dyDescent="0.25">
      <c r="A15454" t="s">
        <v>8478</v>
      </c>
      <c r="B15454" s="100" t="s">
        <v>15401</v>
      </c>
      <c r="C15454" s="99" t="s">
        <v>15400</v>
      </c>
      <c r="D15454" s="124">
        <v>39130</v>
      </c>
      <c r="E15454" s="157" t="e">
        <f>VLOOKUP(D15454,'SOAT LIQ'!$A$87:$C$3416,3,FALSE)</f>
        <v>#N/A</v>
      </c>
    </row>
    <row r="15455" spans="1:5" x14ac:dyDescent="0.25">
      <c r="A15455" t="s">
        <v>8471</v>
      </c>
      <c r="B15455" s="100" t="s">
        <v>15401</v>
      </c>
      <c r="C15455" s="99" t="s">
        <v>15400</v>
      </c>
      <c r="D15455" s="124">
        <v>39130</v>
      </c>
      <c r="E15455" s="157" t="e">
        <f>VLOOKUP(D15455,'SOAT LIQ'!$A$87:$C$3416,3,FALSE)</f>
        <v>#N/A</v>
      </c>
    </row>
    <row r="15456" spans="1:5" x14ac:dyDescent="0.25">
      <c r="A15456" t="s">
        <v>8470</v>
      </c>
      <c r="B15456" s="100" t="s">
        <v>15401</v>
      </c>
      <c r="C15456" s="99" t="s">
        <v>15400</v>
      </c>
      <c r="D15456" s="124">
        <v>39130</v>
      </c>
      <c r="E15456" s="157" t="e">
        <f>VLOOKUP(D15456,'SOAT LIQ'!$A$87:$C$3416,3,FALSE)</f>
        <v>#N/A</v>
      </c>
    </row>
    <row r="15457" spans="1:5" x14ac:dyDescent="0.25">
      <c r="A15457" t="s">
        <v>8472</v>
      </c>
      <c r="B15457" s="100" t="s">
        <v>15401</v>
      </c>
      <c r="C15457" s="99" t="s">
        <v>15400</v>
      </c>
      <c r="D15457" s="124">
        <v>39130</v>
      </c>
      <c r="E15457" s="157" t="e">
        <f>VLOOKUP(D15457,'SOAT LIQ'!$A$87:$C$3416,3,FALSE)</f>
        <v>#N/A</v>
      </c>
    </row>
    <row r="15458" spans="1:5" x14ac:dyDescent="0.25">
      <c r="A15458" t="s">
        <v>5032</v>
      </c>
      <c r="B15458" s="100" t="s">
        <v>15402</v>
      </c>
      <c r="C15458" s="99" t="s">
        <v>15289</v>
      </c>
      <c r="D15458" s="124">
        <v>36100</v>
      </c>
      <c r="E15458" s="157" t="e">
        <f>VLOOKUP(D15458,'SOAT LIQ'!$A$87:$C$3416,3,FALSE)</f>
        <v>#N/A</v>
      </c>
    </row>
    <row r="15459" spans="1:5" x14ac:dyDescent="0.25">
      <c r="A15459" t="s">
        <v>5576</v>
      </c>
      <c r="B15459" s="100" t="s">
        <v>15402</v>
      </c>
      <c r="C15459" s="99" t="s">
        <v>15289</v>
      </c>
      <c r="D15459" s="124">
        <v>36100</v>
      </c>
      <c r="E15459" s="157" t="e">
        <f>VLOOKUP(D15459,'SOAT LIQ'!$A$87:$C$3416,3,FALSE)</f>
        <v>#N/A</v>
      </c>
    </row>
    <row r="15460" spans="1:5" x14ac:dyDescent="0.25">
      <c r="A15460" t="s">
        <v>5577</v>
      </c>
      <c r="B15460" s="100" t="s">
        <v>15402</v>
      </c>
      <c r="C15460" s="99" t="s">
        <v>15289</v>
      </c>
      <c r="D15460" s="124">
        <v>36100</v>
      </c>
      <c r="E15460" s="157" t="e">
        <f>VLOOKUP(D15460,'SOAT LIQ'!$A$87:$C$3416,3,FALSE)</f>
        <v>#N/A</v>
      </c>
    </row>
    <row r="15461" spans="1:5" x14ac:dyDescent="0.25">
      <c r="A15461" t="s">
        <v>5578</v>
      </c>
      <c r="B15461" s="100" t="s">
        <v>15402</v>
      </c>
      <c r="C15461" s="99" t="s">
        <v>15289</v>
      </c>
      <c r="D15461" s="124">
        <v>36100</v>
      </c>
      <c r="E15461" s="157" t="e">
        <f>VLOOKUP(D15461,'SOAT LIQ'!$A$87:$C$3416,3,FALSE)</f>
        <v>#N/A</v>
      </c>
    </row>
    <row r="15462" spans="1:5" x14ac:dyDescent="0.25">
      <c r="A15462" t="s">
        <v>5579</v>
      </c>
      <c r="B15462" s="100" t="s">
        <v>15402</v>
      </c>
      <c r="C15462" s="99" t="s">
        <v>15289</v>
      </c>
      <c r="D15462" s="124">
        <v>36100</v>
      </c>
      <c r="E15462" s="157" t="e">
        <f>VLOOKUP(D15462,'SOAT LIQ'!$A$87:$C$3416,3,FALSE)</f>
        <v>#N/A</v>
      </c>
    </row>
    <row r="15463" spans="1:5" x14ac:dyDescent="0.25">
      <c r="A15463" t="s">
        <v>4229</v>
      </c>
      <c r="B15463" s="100" t="s">
        <v>15402</v>
      </c>
      <c r="C15463" s="99" t="s">
        <v>15289</v>
      </c>
      <c r="D15463" s="124">
        <v>36100</v>
      </c>
      <c r="E15463" s="157" t="e">
        <f>VLOOKUP(D15463,'SOAT LIQ'!$A$87:$C$3416,3,FALSE)</f>
        <v>#N/A</v>
      </c>
    </row>
    <row r="15464" spans="1:5" x14ac:dyDescent="0.25">
      <c r="A15464" t="s">
        <v>5580</v>
      </c>
      <c r="B15464" s="100" t="s">
        <v>15402</v>
      </c>
      <c r="C15464" s="99" t="s">
        <v>15289</v>
      </c>
      <c r="D15464" s="124">
        <v>36100</v>
      </c>
      <c r="E15464" s="157" t="e">
        <f>VLOOKUP(D15464,'SOAT LIQ'!$A$87:$C$3416,3,FALSE)</f>
        <v>#N/A</v>
      </c>
    </row>
    <row r="15465" spans="1:5" x14ac:dyDescent="0.25">
      <c r="A15465" t="s">
        <v>8478</v>
      </c>
      <c r="B15465" s="100" t="s">
        <v>15402</v>
      </c>
      <c r="C15465" s="99" t="s">
        <v>15289</v>
      </c>
      <c r="D15465" s="124">
        <v>36100</v>
      </c>
      <c r="E15465" s="157" t="e">
        <f>VLOOKUP(D15465,'SOAT LIQ'!$A$87:$C$3416,3,FALSE)</f>
        <v>#N/A</v>
      </c>
    </row>
    <row r="15466" spans="1:5" x14ac:dyDescent="0.25">
      <c r="A15466" t="s">
        <v>8471</v>
      </c>
      <c r="B15466" s="100" t="s">
        <v>15402</v>
      </c>
      <c r="C15466" s="99" t="s">
        <v>15289</v>
      </c>
      <c r="D15466" s="124">
        <v>36100</v>
      </c>
      <c r="E15466" s="157" t="e">
        <f>VLOOKUP(D15466,'SOAT LIQ'!$A$87:$C$3416,3,FALSE)</f>
        <v>#N/A</v>
      </c>
    </row>
    <row r="15467" spans="1:5" x14ac:dyDescent="0.25">
      <c r="A15467" t="s">
        <v>8470</v>
      </c>
      <c r="B15467" s="100" t="s">
        <v>15402</v>
      </c>
      <c r="C15467" s="99" t="s">
        <v>15289</v>
      </c>
      <c r="D15467" s="124">
        <v>36100</v>
      </c>
      <c r="E15467" s="157" t="e">
        <f>VLOOKUP(D15467,'SOAT LIQ'!$A$87:$C$3416,3,FALSE)</f>
        <v>#N/A</v>
      </c>
    </row>
    <row r="15468" spans="1:5" x14ac:dyDescent="0.25">
      <c r="A15468" t="s">
        <v>8472</v>
      </c>
      <c r="B15468" s="100" t="s">
        <v>15402</v>
      </c>
      <c r="C15468" s="99" t="s">
        <v>15289</v>
      </c>
      <c r="D15468" s="124">
        <v>36100</v>
      </c>
      <c r="E15468" s="157" t="e">
        <f>VLOOKUP(D15468,'SOAT LIQ'!$A$87:$C$3416,3,FALSE)</f>
        <v>#N/A</v>
      </c>
    </row>
    <row r="15469" spans="1:5" x14ac:dyDescent="0.25">
      <c r="A15469" t="s">
        <v>8490</v>
      </c>
      <c r="B15469" s="100" t="s">
        <v>15403</v>
      </c>
      <c r="C15469" s="99" t="s">
        <v>14968</v>
      </c>
      <c r="D15469" s="124">
        <v>39360</v>
      </c>
      <c r="E15469" s="157" t="e">
        <f>VLOOKUP(D15469,'SOAT LIQ'!$A$87:$C$3416,3,FALSE)</f>
        <v>#N/A</v>
      </c>
    </row>
    <row r="15470" spans="1:5" x14ac:dyDescent="0.25">
      <c r="A15470" t="s">
        <v>8487</v>
      </c>
      <c r="B15470" s="100" t="s">
        <v>15403</v>
      </c>
      <c r="C15470" s="99" t="s">
        <v>14968</v>
      </c>
      <c r="D15470" s="124">
        <v>39360</v>
      </c>
      <c r="E15470" s="157" t="e">
        <f>VLOOKUP(D15470,'SOAT LIQ'!$A$87:$C$3416,3,FALSE)</f>
        <v>#N/A</v>
      </c>
    </row>
    <row r="15471" spans="1:5" x14ac:dyDescent="0.25">
      <c r="A15471" t="s">
        <v>3972</v>
      </c>
      <c r="B15471" s="100" t="s">
        <v>15403</v>
      </c>
      <c r="C15471" s="99" t="s">
        <v>14968</v>
      </c>
      <c r="D15471" s="124">
        <v>39360</v>
      </c>
      <c r="E15471" s="157" t="e">
        <f>VLOOKUP(D15471,'SOAT LIQ'!$A$87:$C$3416,3,FALSE)</f>
        <v>#N/A</v>
      </c>
    </row>
    <row r="15472" spans="1:5" x14ac:dyDescent="0.25">
      <c r="A15472" t="s">
        <v>7772</v>
      </c>
      <c r="B15472" s="100" t="s">
        <v>15403</v>
      </c>
      <c r="C15472" s="99" t="s">
        <v>14968</v>
      </c>
      <c r="D15472" s="124">
        <v>39360</v>
      </c>
      <c r="E15472" s="157" t="e">
        <f>VLOOKUP(D15472,'SOAT LIQ'!$A$87:$C$3416,3,FALSE)</f>
        <v>#N/A</v>
      </c>
    </row>
    <row r="15473" spans="1:6" x14ac:dyDescent="0.25">
      <c r="A15473" t="s">
        <v>6183</v>
      </c>
      <c r="B15473" s="100" t="s">
        <v>15403</v>
      </c>
      <c r="C15473" s="99" t="s">
        <v>14968</v>
      </c>
      <c r="D15473" s="124">
        <v>39360</v>
      </c>
      <c r="E15473" s="157" t="e">
        <f>VLOOKUP(D15473,'SOAT LIQ'!$A$87:$C$3416,3,FALSE)</f>
        <v>#N/A</v>
      </c>
    </row>
    <row r="15474" spans="1:6" x14ac:dyDescent="0.25">
      <c r="A15474" t="s">
        <v>8089</v>
      </c>
      <c r="B15474" s="100" t="s">
        <v>15403</v>
      </c>
      <c r="C15474" s="99" t="s">
        <v>14968</v>
      </c>
      <c r="D15474" s="124">
        <v>39360</v>
      </c>
      <c r="E15474" s="157" t="e">
        <f>VLOOKUP(D15474,'SOAT LIQ'!$A$87:$C$3416,3,FALSE)</f>
        <v>#N/A</v>
      </c>
    </row>
    <row r="15475" spans="1:6" x14ac:dyDescent="0.25">
      <c r="A15475" t="s">
        <v>6787</v>
      </c>
      <c r="B15475" s="100" t="s">
        <v>15403</v>
      </c>
      <c r="C15475" s="99" t="s">
        <v>14968</v>
      </c>
      <c r="D15475" s="124">
        <v>39360</v>
      </c>
      <c r="E15475" s="157" t="e">
        <f>VLOOKUP(D15475,'SOAT LIQ'!$A$87:$C$3416,3,FALSE)</f>
        <v>#N/A</v>
      </c>
    </row>
    <row r="15476" spans="1:6" x14ac:dyDescent="0.25">
      <c r="A15476" t="s">
        <v>5509</v>
      </c>
      <c r="B15476" s="100" t="s">
        <v>15403</v>
      </c>
      <c r="C15476" s="99" t="s">
        <v>14968</v>
      </c>
      <c r="D15476" s="124">
        <v>39360</v>
      </c>
      <c r="E15476" s="157" t="e">
        <f>VLOOKUP(D15476,'SOAT LIQ'!$A$87:$C$3416,3,FALSE)</f>
        <v>#N/A</v>
      </c>
      <c r="F15476" t="s">
        <v>5509</v>
      </c>
    </row>
    <row r="15477" spans="1:6" x14ac:dyDescent="0.25">
      <c r="A15477" t="s">
        <v>8491</v>
      </c>
      <c r="B15477" s="100" t="s">
        <v>15403</v>
      </c>
      <c r="C15477" s="99" t="s">
        <v>14968</v>
      </c>
      <c r="D15477" s="124">
        <v>39360</v>
      </c>
      <c r="E15477" s="157" t="e">
        <f>VLOOKUP(D15477,'SOAT LIQ'!$A$87:$C$3416,3,FALSE)</f>
        <v>#N/A</v>
      </c>
    </row>
    <row r="15478" spans="1:6" x14ac:dyDescent="0.25">
      <c r="A15478" t="s">
        <v>5733</v>
      </c>
      <c r="B15478" s="100" t="s">
        <v>15403</v>
      </c>
      <c r="C15478" s="99" t="s">
        <v>14968</v>
      </c>
      <c r="D15478" s="124">
        <v>39360</v>
      </c>
      <c r="E15478" s="157" t="e">
        <f>VLOOKUP(D15478,'SOAT LIQ'!$A$87:$C$3416,3,FALSE)</f>
        <v>#N/A</v>
      </c>
    </row>
    <row r="15479" spans="1:6" x14ac:dyDescent="0.25">
      <c r="A15479" t="s">
        <v>8466</v>
      </c>
      <c r="B15479" s="100" t="s">
        <v>15403</v>
      </c>
      <c r="C15479" s="99" t="s">
        <v>14968</v>
      </c>
      <c r="D15479" s="124">
        <v>39360</v>
      </c>
      <c r="E15479" s="157" t="e">
        <f>VLOOKUP(D15479,'SOAT LIQ'!$A$87:$C$3416,3,FALSE)</f>
        <v>#N/A</v>
      </c>
    </row>
    <row r="15480" spans="1:6" x14ac:dyDescent="0.25">
      <c r="A15480" t="s">
        <v>8475</v>
      </c>
      <c r="B15480" s="100" t="s">
        <v>15403</v>
      </c>
      <c r="C15480" s="99" t="s">
        <v>14968</v>
      </c>
      <c r="D15480" s="124">
        <v>39360</v>
      </c>
      <c r="E15480" s="157" t="e">
        <f>VLOOKUP(D15480,'SOAT LIQ'!$A$87:$C$3416,3,FALSE)</f>
        <v>#N/A</v>
      </c>
    </row>
    <row r="15481" spans="1:6" x14ac:dyDescent="0.25">
      <c r="A15481" t="s">
        <v>8498</v>
      </c>
      <c r="B15481" s="100" t="s">
        <v>15403</v>
      </c>
      <c r="C15481" s="99" t="s">
        <v>14968</v>
      </c>
      <c r="D15481" s="124">
        <v>39360</v>
      </c>
      <c r="E15481" s="157" t="e">
        <f>VLOOKUP(D15481,'SOAT LIQ'!$A$87:$C$3416,3,FALSE)</f>
        <v>#N/A</v>
      </c>
    </row>
    <row r="15482" spans="1:6" x14ac:dyDescent="0.25">
      <c r="A15482" t="s">
        <v>8497</v>
      </c>
      <c r="B15482" s="100" t="s">
        <v>15403</v>
      </c>
      <c r="C15482" s="99" t="s">
        <v>14968</v>
      </c>
      <c r="D15482" s="124">
        <v>39360</v>
      </c>
      <c r="E15482" s="157" t="e">
        <f>VLOOKUP(D15482,'SOAT LIQ'!$A$87:$C$3416,3,FALSE)</f>
        <v>#N/A</v>
      </c>
    </row>
    <row r="15483" spans="1:6" x14ac:dyDescent="0.25">
      <c r="A15483" t="s">
        <v>8496</v>
      </c>
      <c r="B15483" s="100" t="s">
        <v>15403</v>
      </c>
      <c r="C15483" s="99" t="s">
        <v>14968</v>
      </c>
      <c r="D15483" s="124">
        <v>39360</v>
      </c>
      <c r="E15483" s="157" t="e">
        <f>VLOOKUP(D15483,'SOAT LIQ'!$A$87:$C$3416,3,FALSE)</f>
        <v>#N/A</v>
      </c>
    </row>
    <row r="15484" spans="1:6" x14ac:dyDescent="0.25">
      <c r="A15484" t="s">
        <v>8495</v>
      </c>
      <c r="B15484" s="100" t="s">
        <v>15403</v>
      </c>
      <c r="C15484" s="99" t="s">
        <v>14968</v>
      </c>
      <c r="D15484" s="124">
        <v>39360</v>
      </c>
      <c r="E15484" s="157" t="e">
        <f>VLOOKUP(D15484,'SOAT LIQ'!$A$87:$C$3416,3,FALSE)</f>
        <v>#N/A</v>
      </c>
    </row>
    <row r="15485" spans="1:6" x14ac:dyDescent="0.25">
      <c r="A15485" t="s">
        <v>8501</v>
      </c>
      <c r="B15485" s="100" t="s">
        <v>15403</v>
      </c>
      <c r="C15485" s="99" t="s">
        <v>14968</v>
      </c>
      <c r="D15485" s="124">
        <v>39360</v>
      </c>
      <c r="E15485" s="157" t="e">
        <f>VLOOKUP(D15485,'SOAT LIQ'!$A$87:$C$3416,3,FALSE)</f>
        <v>#N/A</v>
      </c>
    </row>
    <row r="15486" spans="1:6" x14ac:dyDescent="0.25">
      <c r="A15486" t="s">
        <v>8500</v>
      </c>
      <c r="B15486" s="100" t="s">
        <v>15403</v>
      </c>
      <c r="C15486" s="99" t="s">
        <v>14968</v>
      </c>
      <c r="D15486" s="124">
        <v>39360</v>
      </c>
      <c r="E15486" s="157" t="e">
        <f>VLOOKUP(D15486,'SOAT LIQ'!$A$87:$C$3416,3,FALSE)</f>
        <v>#N/A</v>
      </c>
    </row>
    <row r="15487" spans="1:6" x14ac:dyDescent="0.25">
      <c r="A15487" t="s">
        <v>8494</v>
      </c>
      <c r="B15487" s="100" t="s">
        <v>15403</v>
      </c>
      <c r="C15487" s="99" t="s">
        <v>14968</v>
      </c>
      <c r="D15487" s="124">
        <v>39360</v>
      </c>
      <c r="E15487" s="157" t="e">
        <f>VLOOKUP(D15487,'SOAT LIQ'!$A$87:$C$3416,3,FALSE)</f>
        <v>#N/A</v>
      </c>
    </row>
    <row r="15488" spans="1:6" x14ac:dyDescent="0.25">
      <c r="A15488" t="s">
        <v>15399</v>
      </c>
      <c r="B15488" s="100" t="s">
        <v>15403</v>
      </c>
      <c r="C15488" s="99" t="s">
        <v>14968</v>
      </c>
      <c r="D15488" s="124">
        <v>39360</v>
      </c>
      <c r="E15488" s="157" t="e">
        <f>VLOOKUP(D15488,'SOAT LIQ'!$A$87:$C$3416,3,FALSE)</f>
        <v>#N/A</v>
      </c>
    </row>
    <row r="15489" spans="1:5" x14ac:dyDescent="0.25">
      <c r="A15489" t="s">
        <v>8499</v>
      </c>
      <c r="B15489" s="100" t="s">
        <v>15403</v>
      </c>
      <c r="C15489" s="99" t="s">
        <v>14968</v>
      </c>
      <c r="D15489" s="124">
        <v>39360</v>
      </c>
      <c r="E15489" s="157" t="e">
        <f>VLOOKUP(D15489,'SOAT LIQ'!$A$87:$C$3416,3,FALSE)</f>
        <v>#N/A</v>
      </c>
    </row>
    <row r="15490" spans="1:5" x14ac:dyDescent="0.25">
      <c r="A15490" t="s">
        <v>8476</v>
      </c>
      <c r="B15490" s="100" t="s">
        <v>15403</v>
      </c>
      <c r="C15490" s="99" t="s">
        <v>14968</v>
      </c>
      <c r="D15490" s="124">
        <v>39360</v>
      </c>
      <c r="E15490" s="157" t="e">
        <f>VLOOKUP(D15490,'SOAT LIQ'!$A$87:$C$3416,3,FALSE)</f>
        <v>#N/A</v>
      </c>
    </row>
    <row r="15491" spans="1:5" x14ac:dyDescent="0.25">
      <c r="A15491" t="s">
        <v>5576</v>
      </c>
      <c r="B15491" s="100" t="s">
        <v>15403</v>
      </c>
      <c r="C15491" s="99" t="s">
        <v>14968</v>
      </c>
      <c r="D15491" s="124">
        <v>39360</v>
      </c>
      <c r="E15491" s="157" t="e">
        <f>VLOOKUP(D15491,'SOAT LIQ'!$A$87:$C$3416,3,FALSE)</f>
        <v>#N/A</v>
      </c>
    </row>
    <row r="15492" spans="1:5" x14ac:dyDescent="0.25">
      <c r="A15492" t="s">
        <v>5577</v>
      </c>
      <c r="B15492" s="100" t="s">
        <v>15403</v>
      </c>
      <c r="C15492" s="99" t="s">
        <v>14968</v>
      </c>
      <c r="D15492" s="124">
        <v>39360</v>
      </c>
      <c r="E15492" s="157" t="e">
        <f>VLOOKUP(D15492,'SOAT LIQ'!$A$87:$C$3416,3,FALSE)</f>
        <v>#N/A</v>
      </c>
    </row>
    <row r="15493" spans="1:5" x14ac:dyDescent="0.25">
      <c r="A15493" t="s">
        <v>8477</v>
      </c>
      <c r="B15493" s="100" t="s">
        <v>15403</v>
      </c>
      <c r="C15493" s="99" t="s">
        <v>14968</v>
      </c>
      <c r="D15493" s="124">
        <v>39360</v>
      </c>
      <c r="E15493" s="157" t="e">
        <f>VLOOKUP(D15493,'SOAT LIQ'!$A$87:$C$3416,3,FALSE)</f>
        <v>#N/A</v>
      </c>
    </row>
    <row r="15494" spans="1:5" x14ac:dyDescent="0.25">
      <c r="A15494" t="s">
        <v>5578</v>
      </c>
      <c r="B15494" s="100" t="s">
        <v>15403</v>
      </c>
      <c r="C15494" s="99" t="s">
        <v>14968</v>
      </c>
      <c r="D15494" s="124">
        <v>39360</v>
      </c>
      <c r="E15494" s="157" t="e">
        <f>VLOOKUP(D15494,'SOAT LIQ'!$A$87:$C$3416,3,FALSE)</f>
        <v>#N/A</v>
      </c>
    </row>
    <row r="15495" spans="1:5" x14ac:dyDescent="0.25">
      <c r="A15495" t="s">
        <v>5579</v>
      </c>
      <c r="B15495" s="100" t="s">
        <v>15403</v>
      </c>
      <c r="C15495" s="99" t="s">
        <v>14968</v>
      </c>
      <c r="D15495" s="124">
        <v>39360</v>
      </c>
      <c r="E15495" s="157" t="e">
        <f>VLOOKUP(D15495,'SOAT LIQ'!$A$87:$C$3416,3,FALSE)</f>
        <v>#N/A</v>
      </c>
    </row>
    <row r="15496" spans="1:5" x14ac:dyDescent="0.25">
      <c r="A15496" t="s">
        <v>8493</v>
      </c>
      <c r="B15496" s="100" t="s">
        <v>15403</v>
      </c>
      <c r="C15496" s="99" t="s">
        <v>14968</v>
      </c>
      <c r="D15496" s="124">
        <v>39360</v>
      </c>
      <c r="E15496" s="157" t="e">
        <f>VLOOKUP(D15496,'SOAT LIQ'!$A$87:$C$3416,3,FALSE)</f>
        <v>#N/A</v>
      </c>
    </row>
    <row r="15497" spans="1:5" x14ac:dyDescent="0.25">
      <c r="A15497" t="s">
        <v>4229</v>
      </c>
      <c r="B15497" s="100" t="s">
        <v>15403</v>
      </c>
      <c r="C15497" s="99" t="s">
        <v>14968</v>
      </c>
      <c r="D15497" s="124">
        <v>39360</v>
      </c>
      <c r="E15497" s="157" t="e">
        <f>VLOOKUP(D15497,'SOAT LIQ'!$A$87:$C$3416,3,FALSE)</f>
        <v>#N/A</v>
      </c>
    </row>
    <row r="15498" spans="1:5" x14ac:dyDescent="0.25">
      <c r="A15498" t="s">
        <v>5580</v>
      </c>
      <c r="B15498" s="100" t="s">
        <v>15403</v>
      </c>
      <c r="C15498" s="99" t="s">
        <v>14968</v>
      </c>
      <c r="D15498" s="124">
        <v>39360</v>
      </c>
      <c r="E15498" s="157" t="e">
        <f>VLOOKUP(D15498,'SOAT LIQ'!$A$87:$C$3416,3,FALSE)</f>
        <v>#N/A</v>
      </c>
    </row>
    <row r="15499" spans="1:5" x14ac:dyDescent="0.25">
      <c r="A15499" t="s">
        <v>8478</v>
      </c>
      <c r="B15499" s="100" t="s">
        <v>15403</v>
      </c>
      <c r="C15499" s="99" t="s">
        <v>14968</v>
      </c>
      <c r="D15499" s="124">
        <v>39360</v>
      </c>
      <c r="E15499" s="157" t="e">
        <f>VLOOKUP(D15499,'SOAT LIQ'!$A$87:$C$3416,3,FALSE)</f>
        <v>#N/A</v>
      </c>
    </row>
    <row r="15500" spans="1:5" x14ac:dyDescent="0.25">
      <c r="A15500" t="s">
        <v>8471</v>
      </c>
      <c r="B15500" s="100" t="s">
        <v>15403</v>
      </c>
      <c r="C15500" s="99" t="s">
        <v>14968</v>
      </c>
      <c r="D15500" s="124">
        <v>39360</v>
      </c>
      <c r="E15500" s="157" t="e">
        <f>VLOOKUP(D15500,'SOAT LIQ'!$A$87:$C$3416,3,FALSE)</f>
        <v>#N/A</v>
      </c>
    </row>
    <row r="15501" spans="1:5" x14ac:dyDescent="0.25">
      <c r="A15501" t="s">
        <v>8470</v>
      </c>
      <c r="B15501" s="100" t="s">
        <v>15403</v>
      </c>
      <c r="C15501" s="99" t="s">
        <v>14968</v>
      </c>
      <c r="D15501" s="124">
        <v>39360</v>
      </c>
      <c r="E15501" s="157" t="e">
        <f>VLOOKUP(D15501,'SOAT LIQ'!$A$87:$C$3416,3,FALSE)</f>
        <v>#N/A</v>
      </c>
    </row>
    <row r="15502" spans="1:5" x14ac:dyDescent="0.25">
      <c r="A15502" t="s">
        <v>8472</v>
      </c>
      <c r="B15502" s="100" t="s">
        <v>15403</v>
      </c>
      <c r="C15502" s="99" t="s">
        <v>14968</v>
      </c>
      <c r="D15502" s="124">
        <v>39360</v>
      </c>
      <c r="E15502" s="157" t="e">
        <f>VLOOKUP(D15502,'SOAT LIQ'!$A$87:$C$3416,3,FALSE)</f>
        <v>#N/A</v>
      </c>
    </row>
    <row r="15503" spans="1:5" x14ac:dyDescent="0.25">
      <c r="A15503" t="s">
        <v>14941</v>
      </c>
      <c r="B15503" s="100" t="s">
        <v>15404</v>
      </c>
      <c r="C15503" s="99" t="s">
        <v>15159</v>
      </c>
      <c r="D15503" s="124">
        <v>37602</v>
      </c>
      <c r="E15503" s="157" t="e">
        <f>VLOOKUP(D15503,'SOAT LIQ'!$A$87:$C$3416,3,FALSE)</f>
        <v>#N/A</v>
      </c>
    </row>
    <row r="15504" spans="1:5" x14ac:dyDescent="0.25">
      <c r="A15504" t="s">
        <v>6183</v>
      </c>
      <c r="B15504" s="100" t="s">
        <v>15404</v>
      </c>
      <c r="C15504" s="99" t="s">
        <v>15159</v>
      </c>
      <c r="D15504" s="124">
        <v>37602</v>
      </c>
      <c r="E15504" s="157" t="e">
        <f>VLOOKUP(D15504,'SOAT LIQ'!$A$87:$C$3416,3,FALSE)</f>
        <v>#N/A</v>
      </c>
    </row>
    <row r="15505" spans="1:5" x14ac:dyDescent="0.25">
      <c r="A15505" t="s">
        <v>8466</v>
      </c>
      <c r="B15505" s="100" t="s">
        <v>15404</v>
      </c>
      <c r="C15505" s="99" t="s">
        <v>15159</v>
      </c>
      <c r="D15505" s="124">
        <v>37602</v>
      </c>
      <c r="E15505" s="157" t="e">
        <f>VLOOKUP(D15505,'SOAT LIQ'!$A$87:$C$3416,3,FALSE)</f>
        <v>#N/A</v>
      </c>
    </row>
    <row r="15506" spans="1:5" x14ac:dyDescent="0.25">
      <c r="A15506" t="s">
        <v>8475</v>
      </c>
      <c r="B15506" s="100" t="s">
        <v>15404</v>
      </c>
      <c r="C15506" s="99" t="s">
        <v>15159</v>
      </c>
      <c r="D15506" s="124">
        <v>37602</v>
      </c>
      <c r="E15506" s="157" t="e">
        <f>VLOOKUP(D15506,'SOAT LIQ'!$A$87:$C$3416,3,FALSE)</f>
        <v>#N/A</v>
      </c>
    </row>
    <row r="15507" spans="1:5" x14ac:dyDescent="0.25">
      <c r="A15507" t="s">
        <v>8498</v>
      </c>
      <c r="B15507" s="100" t="s">
        <v>15404</v>
      </c>
      <c r="C15507" s="99" t="s">
        <v>15159</v>
      </c>
      <c r="D15507" s="124">
        <v>37602</v>
      </c>
      <c r="E15507" s="157" t="e">
        <f>VLOOKUP(D15507,'SOAT LIQ'!$A$87:$C$3416,3,FALSE)</f>
        <v>#N/A</v>
      </c>
    </row>
    <row r="15508" spans="1:5" x14ac:dyDescent="0.25">
      <c r="A15508" t="s">
        <v>8497</v>
      </c>
      <c r="B15508" s="100" t="s">
        <v>15404</v>
      </c>
      <c r="C15508" s="99" t="s">
        <v>15159</v>
      </c>
      <c r="D15508" s="124">
        <v>37602</v>
      </c>
      <c r="E15508" s="157" t="e">
        <f>VLOOKUP(D15508,'SOAT LIQ'!$A$87:$C$3416,3,FALSE)</f>
        <v>#N/A</v>
      </c>
    </row>
    <row r="15509" spans="1:5" x14ac:dyDescent="0.25">
      <c r="A15509" t="s">
        <v>8496</v>
      </c>
      <c r="B15509" s="100" t="s">
        <v>15404</v>
      </c>
      <c r="C15509" s="99" t="s">
        <v>15159</v>
      </c>
      <c r="D15509" s="124">
        <v>37602</v>
      </c>
      <c r="E15509" s="157" t="e">
        <f>VLOOKUP(D15509,'SOAT LIQ'!$A$87:$C$3416,3,FALSE)</f>
        <v>#N/A</v>
      </c>
    </row>
    <row r="15510" spans="1:5" x14ac:dyDescent="0.25">
      <c r="A15510" t="s">
        <v>8495</v>
      </c>
      <c r="B15510" s="100" t="s">
        <v>15404</v>
      </c>
      <c r="C15510" s="99" t="s">
        <v>15159</v>
      </c>
      <c r="D15510" s="124">
        <v>37602</v>
      </c>
      <c r="E15510" s="157" t="e">
        <f>VLOOKUP(D15510,'SOAT LIQ'!$A$87:$C$3416,3,FALSE)</f>
        <v>#N/A</v>
      </c>
    </row>
    <row r="15511" spans="1:5" x14ac:dyDescent="0.25">
      <c r="A15511" t="s">
        <v>8501</v>
      </c>
      <c r="B15511" s="100" t="s">
        <v>15404</v>
      </c>
      <c r="C15511" s="99" t="s">
        <v>15159</v>
      </c>
      <c r="D15511" s="124">
        <v>37602</v>
      </c>
      <c r="E15511" s="157" t="e">
        <f>VLOOKUP(D15511,'SOAT LIQ'!$A$87:$C$3416,3,FALSE)</f>
        <v>#N/A</v>
      </c>
    </row>
    <row r="15512" spans="1:5" x14ac:dyDescent="0.25">
      <c r="A15512" t="s">
        <v>8500</v>
      </c>
      <c r="B15512" s="100" t="s">
        <v>15404</v>
      </c>
      <c r="C15512" s="99" t="s">
        <v>15159</v>
      </c>
      <c r="D15512" s="124">
        <v>37602</v>
      </c>
      <c r="E15512" s="157" t="e">
        <f>VLOOKUP(D15512,'SOAT LIQ'!$A$87:$C$3416,3,FALSE)</f>
        <v>#N/A</v>
      </c>
    </row>
    <row r="15513" spans="1:5" x14ac:dyDescent="0.25">
      <c r="A15513" t="s">
        <v>8494</v>
      </c>
      <c r="B15513" s="100" t="s">
        <v>15404</v>
      </c>
      <c r="C15513" s="99" t="s">
        <v>15159</v>
      </c>
      <c r="D15513" s="124">
        <v>37602</v>
      </c>
      <c r="E15513" s="157" t="e">
        <f>VLOOKUP(D15513,'SOAT LIQ'!$A$87:$C$3416,3,FALSE)</f>
        <v>#N/A</v>
      </c>
    </row>
    <row r="15514" spans="1:5" x14ac:dyDescent="0.25">
      <c r="A15514" t="s">
        <v>15399</v>
      </c>
      <c r="B15514" s="100" t="s">
        <v>15404</v>
      </c>
      <c r="C15514" s="99" t="s">
        <v>15159</v>
      </c>
      <c r="D15514" s="124">
        <v>37602</v>
      </c>
      <c r="E15514" s="157" t="e">
        <f>VLOOKUP(D15514,'SOAT LIQ'!$A$87:$C$3416,3,FALSE)</f>
        <v>#N/A</v>
      </c>
    </row>
    <row r="15515" spans="1:5" x14ac:dyDescent="0.25">
      <c r="A15515" t="s">
        <v>8499</v>
      </c>
      <c r="B15515" s="100" t="s">
        <v>15404</v>
      </c>
      <c r="C15515" s="99" t="s">
        <v>15159</v>
      </c>
      <c r="D15515" s="124">
        <v>37602</v>
      </c>
      <c r="E15515" s="157" t="e">
        <f>VLOOKUP(D15515,'SOAT LIQ'!$A$87:$C$3416,3,FALSE)</f>
        <v>#N/A</v>
      </c>
    </row>
    <row r="15516" spans="1:5" x14ac:dyDescent="0.25">
      <c r="A15516" t="s">
        <v>8476</v>
      </c>
      <c r="B15516" s="100" t="s">
        <v>15404</v>
      </c>
      <c r="C15516" s="99" t="s">
        <v>15159</v>
      </c>
      <c r="D15516" s="124">
        <v>37602</v>
      </c>
      <c r="E15516" s="157" t="e">
        <f>VLOOKUP(D15516,'SOAT LIQ'!$A$87:$C$3416,3,FALSE)</f>
        <v>#N/A</v>
      </c>
    </row>
    <row r="15517" spans="1:5" x14ac:dyDescent="0.25">
      <c r="A15517" t="s">
        <v>5576</v>
      </c>
      <c r="B15517" s="100" t="s">
        <v>15404</v>
      </c>
      <c r="C15517" s="99" t="s">
        <v>15159</v>
      </c>
      <c r="D15517" s="124">
        <v>37602</v>
      </c>
      <c r="E15517" s="157" t="e">
        <f>VLOOKUP(D15517,'SOAT LIQ'!$A$87:$C$3416,3,FALSE)</f>
        <v>#N/A</v>
      </c>
    </row>
    <row r="15518" spans="1:5" x14ac:dyDescent="0.25">
      <c r="A15518" t="s">
        <v>5577</v>
      </c>
      <c r="B15518" s="100" t="s">
        <v>15404</v>
      </c>
      <c r="C15518" s="99" t="s">
        <v>15159</v>
      </c>
      <c r="D15518" s="124">
        <v>37602</v>
      </c>
      <c r="E15518" s="157" t="e">
        <f>VLOOKUP(D15518,'SOAT LIQ'!$A$87:$C$3416,3,FALSE)</f>
        <v>#N/A</v>
      </c>
    </row>
    <row r="15519" spans="1:5" x14ac:dyDescent="0.25">
      <c r="A15519" t="s">
        <v>8477</v>
      </c>
      <c r="B15519" s="100" t="s">
        <v>15404</v>
      </c>
      <c r="C15519" s="99" t="s">
        <v>15159</v>
      </c>
      <c r="D15519" s="124">
        <v>37602</v>
      </c>
      <c r="E15519" s="157" t="e">
        <f>VLOOKUP(D15519,'SOAT LIQ'!$A$87:$C$3416,3,FALSE)</f>
        <v>#N/A</v>
      </c>
    </row>
    <row r="15520" spans="1:5" x14ac:dyDescent="0.25">
      <c r="A15520" t="s">
        <v>5578</v>
      </c>
      <c r="B15520" s="100" t="s">
        <v>15404</v>
      </c>
      <c r="C15520" s="99" t="s">
        <v>15159</v>
      </c>
      <c r="D15520" s="124">
        <v>37602</v>
      </c>
      <c r="E15520" s="157" t="e">
        <f>VLOOKUP(D15520,'SOAT LIQ'!$A$87:$C$3416,3,FALSE)</f>
        <v>#N/A</v>
      </c>
    </row>
    <row r="15521" spans="1:5" x14ac:dyDescent="0.25">
      <c r="A15521" t="s">
        <v>5579</v>
      </c>
      <c r="B15521" s="100" t="s">
        <v>15404</v>
      </c>
      <c r="C15521" s="99" t="s">
        <v>15159</v>
      </c>
      <c r="D15521" s="124">
        <v>37602</v>
      </c>
      <c r="E15521" s="157" t="e">
        <f>VLOOKUP(D15521,'SOAT LIQ'!$A$87:$C$3416,3,FALSE)</f>
        <v>#N/A</v>
      </c>
    </row>
    <row r="15522" spans="1:5" x14ac:dyDescent="0.25">
      <c r="A15522" t="s">
        <v>8493</v>
      </c>
      <c r="B15522" s="100" t="s">
        <v>15404</v>
      </c>
      <c r="C15522" s="99" t="s">
        <v>15159</v>
      </c>
      <c r="D15522" s="124">
        <v>37602</v>
      </c>
      <c r="E15522" s="157" t="e">
        <f>VLOOKUP(D15522,'SOAT LIQ'!$A$87:$C$3416,3,FALSE)</f>
        <v>#N/A</v>
      </c>
    </row>
    <row r="15523" spans="1:5" x14ac:dyDescent="0.25">
      <c r="A15523" t="s">
        <v>4229</v>
      </c>
      <c r="B15523" s="100" t="s">
        <v>15404</v>
      </c>
      <c r="C15523" s="99" t="s">
        <v>15159</v>
      </c>
      <c r="D15523" s="124">
        <v>37602</v>
      </c>
      <c r="E15523" s="157" t="e">
        <f>VLOOKUP(D15523,'SOAT LIQ'!$A$87:$C$3416,3,FALSE)</f>
        <v>#N/A</v>
      </c>
    </row>
    <row r="15524" spans="1:5" x14ac:dyDescent="0.25">
      <c r="A15524" t="s">
        <v>5580</v>
      </c>
      <c r="B15524" s="100" t="s">
        <v>15404</v>
      </c>
      <c r="C15524" s="99" t="s">
        <v>15159</v>
      </c>
      <c r="D15524" s="124">
        <v>37602</v>
      </c>
      <c r="E15524" s="157" t="e">
        <f>VLOOKUP(D15524,'SOAT LIQ'!$A$87:$C$3416,3,FALSE)</f>
        <v>#N/A</v>
      </c>
    </row>
    <row r="15525" spans="1:5" x14ac:dyDescent="0.25">
      <c r="A15525" t="s">
        <v>8478</v>
      </c>
      <c r="B15525" s="100" t="s">
        <v>15404</v>
      </c>
      <c r="C15525" s="99" t="s">
        <v>15159</v>
      </c>
      <c r="D15525" s="124">
        <v>37602</v>
      </c>
      <c r="E15525" s="157" t="e">
        <f>VLOOKUP(D15525,'SOAT LIQ'!$A$87:$C$3416,3,FALSE)</f>
        <v>#N/A</v>
      </c>
    </row>
    <row r="15526" spans="1:5" x14ac:dyDescent="0.25">
      <c r="A15526" t="s">
        <v>8471</v>
      </c>
      <c r="B15526" s="100" t="s">
        <v>15404</v>
      </c>
      <c r="C15526" s="99" t="s">
        <v>15159</v>
      </c>
      <c r="D15526" s="124">
        <v>37602</v>
      </c>
      <c r="E15526" s="157" t="e">
        <f>VLOOKUP(D15526,'SOAT LIQ'!$A$87:$C$3416,3,FALSE)</f>
        <v>#N/A</v>
      </c>
    </row>
    <row r="15527" spans="1:5" x14ac:dyDescent="0.25">
      <c r="A15527" t="s">
        <v>8470</v>
      </c>
      <c r="B15527" s="100" t="s">
        <v>15404</v>
      </c>
      <c r="C15527" s="99" t="s">
        <v>15159</v>
      </c>
      <c r="D15527" s="124">
        <v>37602</v>
      </c>
      <c r="E15527" s="157" t="e">
        <f>VLOOKUP(D15527,'SOAT LIQ'!$A$87:$C$3416,3,FALSE)</f>
        <v>#N/A</v>
      </c>
    </row>
    <row r="15528" spans="1:5" x14ac:dyDescent="0.25">
      <c r="A15528" t="s">
        <v>8472</v>
      </c>
      <c r="B15528" s="100" t="s">
        <v>15404</v>
      </c>
      <c r="C15528" s="99" t="s">
        <v>15159</v>
      </c>
      <c r="D15528" s="124">
        <v>37602</v>
      </c>
      <c r="E15528" s="157" t="e">
        <f>VLOOKUP(D15528,'SOAT LIQ'!$A$87:$C$3416,3,FALSE)</f>
        <v>#N/A</v>
      </c>
    </row>
    <row r="15529" spans="1:5" x14ac:dyDescent="0.25">
      <c r="A15529" t="s">
        <v>6183</v>
      </c>
      <c r="B15529" s="100" t="s">
        <v>15405</v>
      </c>
      <c r="C15529" s="99" t="s">
        <v>15162</v>
      </c>
      <c r="D15529" s="124">
        <v>35102</v>
      </c>
      <c r="E15529" s="157" t="e">
        <f>VLOOKUP(D15529,'SOAT LIQ'!$A$87:$C$3416,3,FALSE)</f>
        <v>#N/A</v>
      </c>
    </row>
    <row r="15530" spans="1:5" x14ac:dyDescent="0.25">
      <c r="A15530" t="s">
        <v>8466</v>
      </c>
      <c r="B15530" s="100" t="s">
        <v>15405</v>
      </c>
      <c r="C15530" s="99" t="s">
        <v>15162</v>
      </c>
      <c r="D15530" s="124">
        <v>35102</v>
      </c>
      <c r="E15530" s="157" t="e">
        <f>VLOOKUP(D15530,'SOAT LIQ'!$A$87:$C$3416,3,FALSE)</f>
        <v>#N/A</v>
      </c>
    </row>
    <row r="15531" spans="1:5" x14ac:dyDescent="0.25">
      <c r="A15531" t="s">
        <v>8475</v>
      </c>
      <c r="B15531" s="100" t="s">
        <v>15405</v>
      </c>
      <c r="C15531" s="99" t="s">
        <v>15162</v>
      </c>
      <c r="D15531" s="124">
        <v>35102</v>
      </c>
      <c r="E15531" s="157" t="e">
        <f>VLOOKUP(D15531,'SOAT LIQ'!$A$87:$C$3416,3,FALSE)</f>
        <v>#N/A</v>
      </c>
    </row>
    <row r="15532" spans="1:5" x14ac:dyDescent="0.25">
      <c r="A15532" t="s">
        <v>8498</v>
      </c>
      <c r="B15532" s="100" t="s">
        <v>15405</v>
      </c>
      <c r="C15532" s="99" t="s">
        <v>15162</v>
      </c>
      <c r="D15532" s="124">
        <v>35102</v>
      </c>
      <c r="E15532" s="157" t="e">
        <f>VLOOKUP(D15532,'SOAT LIQ'!$A$87:$C$3416,3,FALSE)</f>
        <v>#N/A</v>
      </c>
    </row>
    <row r="15533" spans="1:5" x14ac:dyDescent="0.25">
      <c r="A15533" t="s">
        <v>8497</v>
      </c>
      <c r="B15533" s="100" t="s">
        <v>15405</v>
      </c>
      <c r="C15533" s="99" t="s">
        <v>15162</v>
      </c>
      <c r="D15533" s="124">
        <v>35102</v>
      </c>
      <c r="E15533" s="157" t="e">
        <f>VLOOKUP(D15533,'SOAT LIQ'!$A$87:$C$3416,3,FALSE)</f>
        <v>#N/A</v>
      </c>
    </row>
    <row r="15534" spans="1:5" x14ac:dyDescent="0.25">
      <c r="A15534" t="s">
        <v>8496</v>
      </c>
      <c r="B15534" s="100" t="s">
        <v>15405</v>
      </c>
      <c r="C15534" s="99" t="s">
        <v>15162</v>
      </c>
      <c r="D15534" s="124">
        <v>35102</v>
      </c>
      <c r="E15534" s="157" t="e">
        <f>VLOOKUP(D15534,'SOAT LIQ'!$A$87:$C$3416,3,FALSE)</f>
        <v>#N/A</v>
      </c>
    </row>
    <row r="15535" spans="1:5" x14ac:dyDescent="0.25">
      <c r="A15535" t="s">
        <v>8495</v>
      </c>
      <c r="B15535" s="100" t="s">
        <v>15405</v>
      </c>
      <c r="C15535" s="99" t="s">
        <v>15162</v>
      </c>
      <c r="D15535" s="124">
        <v>35102</v>
      </c>
      <c r="E15535" s="157" t="e">
        <f>VLOOKUP(D15535,'SOAT LIQ'!$A$87:$C$3416,3,FALSE)</f>
        <v>#N/A</v>
      </c>
    </row>
    <row r="15536" spans="1:5" x14ac:dyDescent="0.25">
      <c r="A15536" t="s">
        <v>8501</v>
      </c>
      <c r="B15536" s="100" t="s">
        <v>15405</v>
      </c>
      <c r="C15536" s="99" t="s">
        <v>15162</v>
      </c>
      <c r="D15536" s="124">
        <v>35102</v>
      </c>
      <c r="E15536" s="157" t="e">
        <f>VLOOKUP(D15536,'SOAT LIQ'!$A$87:$C$3416,3,FALSE)</f>
        <v>#N/A</v>
      </c>
    </row>
    <row r="15537" spans="1:5" x14ac:dyDescent="0.25">
      <c r="A15537" t="s">
        <v>8500</v>
      </c>
      <c r="B15537" s="100" t="s">
        <v>15405</v>
      </c>
      <c r="C15537" s="99" t="s">
        <v>15162</v>
      </c>
      <c r="D15537" s="124">
        <v>35102</v>
      </c>
      <c r="E15537" s="157" t="e">
        <f>VLOOKUP(D15537,'SOAT LIQ'!$A$87:$C$3416,3,FALSE)</f>
        <v>#N/A</v>
      </c>
    </row>
    <row r="15538" spans="1:5" x14ac:dyDescent="0.25">
      <c r="A15538" t="s">
        <v>8494</v>
      </c>
      <c r="B15538" s="100" t="s">
        <v>15405</v>
      </c>
      <c r="C15538" s="99" t="s">
        <v>15162</v>
      </c>
      <c r="D15538" s="124">
        <v>35102</v>
      </c>
      <c r="E15538" s="157" t="e">
        <f>VLOOKUP(D15538,'SOAT LIQ'!$A$87:$C$3416,3,FALSE)</f>
        <v>#N/A</v>
      </c>
    </row>
    <row r="15539" spans="1:5" x14ac:dyDescent="0.25">
      <c r="A15539" t="s">
        <v>15399</v>
      </c>
      <c r="B15539" s="100" t="s">
        <v>15405</v>
      </c>
      <c r="C15539" s="99" t="s">
        <v>15162</v>
      </c>
      <c r="D15539" s="124">
        <v>35102</v>
      </c>
      <c r="E15539" s="157" t="e">
        <f>VLOOKUP(D15539,'SOAT LIQ'!$A$87:$C$3416,3,FALSE)</f>
        <v>#N/A</v>
      </c>
    </row>
    <row r="15540" spans="1:5" x14ac:dyDescent="0.25">
      <c r="A15540" t="s">
        <v>8499</v>
      </c>
      <c r="B15540" s="100" t="s">
        <v>15405</v>
      </c>
      <c r="C15540" s="99" t="s">
        <v>15162</v>
      </c>
      <c r="D15540" s="124">
        <v>35102</v>
      </c>
      <c r="E15540" s="157" t="e">
        <f>VLOOKUP(D15540,'SOAT LIQ'!$A$87:$C$3416,3,FALSE)</f>
        <v>#N/A</v>
      </c>
    </row>
    <row r="15541" spans="1:5" x14ac:dyDescent="0.25">
      <c r="A15541" t="s">
        <v>5576</v>
      </c>
      <c r="B15541" s="100" t="s">
        <v>15405</v>
      </c>
      <c r="C15541" s="99" t="s">
        <v>15162</v>
      </c>
      <c r="D15541" s="124">
        <v>35102</v>
      </c>
      <c r="E15541" s="157" t="e">
        <f>VLOOKUP(D15541,'SOAT LIQ'!$A$87:$C$3416,3,FALSE)</f>
        <v>#N/A</v>
      </c>
    </row>
    <row r="15542" spans="1:5" x14ac:dyDescent="0.25">
      <c r="A15542" t="s">
        <v>5577</v>
      </c>
      <c r="B15542" s="100" t="s">
        <v>15405</v>
      </c>
      <c r="C15542" s="99" t="s">
        <v>15162</v>
      </c>
      <c r="D15542" s="124">
        <v>35102</v>
      </c>
      <c r="E15542" s="157" t="e">
        <f>VLOOKUP(D15542,'SOAT LIQ'!$A$87:$C$3416,3,FALSE)</f>
        <v>#N/A</v>
      </c>
    </row>
    <row r="15543" spans="1:5" x14ac:dyDescent="0.25">
      <c r="A15543" t="s">
        <v>5578</v>
      </c>
      <c r="B15543" s="100" t="s">
        <v>15405</v>
      </c>
      <c r="C15543" s="99" t="s">
        <v>15162</v>
      </c>
      <c r="D15543" s="124">
        <v>35102</v>
      </c>
      <c r="E15543" s="157" t="e">
        <f>VLOOKUP(D15543,'SOAT LIQ'!$A$87:$C$3416,3,FALSE)</f>
        <v>#N/A</v>
      </c>
    </row>
    <row r="15544" spans="1:5" x14ac:dyDescent="0.25">
      <c r="A15544" t="s">
        <v>5579</v>
      </c>
      <c r="B15544" s="100" t="s">
        <v>15405</v>
      </c>
      <c r="C15544" s="99" t="s">
        <v>15162</v>
      </c>
      <c r="D15544" s="124">
        <v>35102</v>
      </c>
      <c r="E15544" s="157" t="e">
        <f>VLOOKUP(D15544,'SOAT LIQ'!$A$87:$C$3416,3,FALSE)</f>
        <v>#N/A</v>
      </c>
    </row>
    <row r="15545" spans="1:5" x14ac:dyDescent="0.25">
      <c r="A15545" t="s">
        <v>4229</v>
      </c>
      <c r="B15545" s="100" t="s">
        <v>15405</v>
      </c>
      <c r="C15545" s="99" t="s">
        <v>15162</v>
      </c>
      <c r="D15545" s="124">
        <v>35102</v>
      </c>
      <c r="E15545" s="157" t="e">
        <f>VLOOKUP(D15545,'SOAT LIQ'!$A$87:$C$3416,3,FALSE)</f>
        <v>#N/A</v>
      </c>
    </row>
    <row r="15546" spans="1:5" x14ac:dyDescent="0.25">
      <c r="A15546" t="s">
        <v>5580</v>
      </c>
      <c r="B15546" s="100" t="s">
        <v>15405</v>
      </c>
      <c r="C15546" s="99" t="s">
        <v>15162</v>
      </c>
      <c r="D15546" s="124">
        <v>35102</v>
      </c>
      <c r="E15546" s="157" t="e">
        <f>VLOOKUP(D15546,'SOAT LIQ'!$A$87:$C$3416,3,FALSE)</f>
        <v>#N/A</v>
      </c>
    </row>
    <row r="15547" spans="1:5" x14ac:dyDescent="0.25">
      <c r="A15547" t="s">
        <v>8478</v>
      </c>
      <c r="B15547" s="100" t="s">
        <v>15405</v>
      </c>
      <c r="C15547" s="99" t="s">
        <v>15162</v>
      </c>
      <c r="D15547" s="124">
        <v>35102</v>
      </c>
      <c r="E15547" s="157" t="e">
        <f>VLOOKUP(D15547,'SOAT LIQ'!$A$87:$C$3416,3,FALSE)</f>
        <v>#N/A</v>
      </c>
    </row>
    <row r="15548" spans="1:5" x14ac:dyDescent="0.25">
      <c r="A15548" t="s">
        <v>8471</v>
      </c>
      <c r="B15548" s="100" t="s">
        <v>15405</v>
      </c>
      <c r="C15548" s="99" t="s">
        <v>15162</v>
      </c>
      <c r="D15548" s="124">
        <v>35102</v>
      </c>
      <c r="E15548" s="157" t="e">
        <f>VLOOKUP(D15548,'SOAT LIQ'!$A$87:$C$3416,3,FALSE)</f>
        <v>#N/A</v>
      </c>
    </row>
    <row r="15549" spans="1:5" x14ac:dyDescent="0.25">
      <c r="A15549" t="s">
        <v>8470</v>
      </c>
      <c r="B15549" s="100" t="s">
        <v>15405</v>
      </c>
      <c r="C15549" s="99" t="s">
        <v>15162</v>
      </c>
      <c r="D15549" s="124">
        <v>35102</v>
      </c>
      <c r="E15549" s="157" t="e">
        <f>VLOOKUP(D15549,'SOAT LIQ'!$A$87:$C$3416,3,FALSE)</f>
        <v>#N/A</v>
      </c>
    </row>
    <row r="15550" spans="1:5" x14ac:dyDescent="0.25">
      <c r="A15550" t="s">
        <v>8472</v>
      </c>
      <c r="B15550" s="100" t="s">
        <v>15405</v>
      </c>
      <c r="C15550" s="99" t="s">
        <v>15162</v>
      </c>
      <c r="D15550" s="124">
        <v>35102</v>
      </c>
      <c r="E15550" s="157" t="e">
        <f>VLOOKUP(D15550,'SOAT LIQ'!$A$87:$C$3416,3,FALSE)</f>
        <v>#N/A</v>
      </c>
    </row>
    <row r="15551" spans="1:5" x14ac:dyDescent="0.25">
      <c r="A15551" t="s">
        <v>6183</v>
      </c>
      <c r="B15551" s="100" t="s">
        <v>15406</v>
      </c>
      <c r="C15551" s="99" t="s">
        <v>15163</v>
      </c>
      <c r="D15551" s="124">
        <v>37701</v>
      </c>
      <c r="E15551" s="157" t="e">
        <f>VLOOKUP(D15551,'SOAT LIQ'!$A$87:$C$3416,3,FALSE)</f>
        <v>#N/A</v>
      </c>
    </row>
    <row r="15552" spans="1:5" x14ac:dyDescent="0.25">
      <c r="A15552" t="s">
        <v>8466</v>
      </c>
      <c r="B15552" s="100" t="s">
        <v>15406</v>
      </c>
      <c r="C15552" s="99" t="s">
        <v>15163</v>
      </c>
      <c r="D15552" s="124">
        <v>37701</v>
      </c>
      <c r="E15552" s="157" t="e">
        <f>VLOOKUP(D15552,'SOAT LIQ'!$A$87:$C$3416,3,FALSE)</f>
        <v>#N/A</v>
      </c>
    </row>
    <row r="15553" spans="1:5" x14ac:dyDescent="0.25">
      <c r="A15553" t="s">
        <v>8475</v>
      </c>
      <c r="B15553" s="100" t="s">
        <v>15406</v>
      </c>
      <c r="C15553" s="99" t="s">
        <v>15163</v>
      </c>
      <c r="D15553" s="124">
        <v>37701</v>
      </c>
      <c r="E15553" s="157" t="e">
        <f>VLOOKUP(D15553,'SOAT LIQ'!$A$87:$C$3416,3,FALSE)</f>
        <v>#N/A</v>
      </c>
    </row>
    <row r="15554" spans="1:5" x14ac:dyDescent="0.25">
      <c r="A15554" t="s">
        <v>8498</v>
      </c>
      <c r="B15554" s="100" t="s">
        <v>15406</v>
      </c>
      <c r="C15554" s="99" t="s">
        <v>15163</v>
      </c>
      <c r="D15554" s="124">
        <v>37701</v>
      </c>
      <c r="E15554" s="157" t="e">
        <f>VLOOKUP(D15554,'SOAT LIQ'!$A$87:$C$3416,3,FALSE)</f>
        <v>#N/A</v>
      </c>
    </row>
    <row r="15555" spans="1:5" x14ac:dyDescent="0.25">
      <c r="A15555" t="s">
        <v>8497</v>
      </c>
      <c r="B15555" s="100" t="s">
        <v>15406</v>
      </c>
      <c r="C15555" s="99" t="s">
        <v>15163</v>
      </c>
      <c r="D15555" s="124">
        <v>37701</v>
      </c>
      <c r="E15555" s="157" t="e">
        <f>VLOOKUP(D15555,'SOAT LIQ'!$A$87:$C$3416,3,FALSE)</f>
        <v>#N/A</v>
      </c>
    </row>
    <row r="15556" spans="1:5" x14ac:dyDescent="0.25">
      <c r="A15556" t="s">
        <v>8496</v>
      </c>
      <c r="B15556" s="100" t="s">
        <v>15406</v>
      </c>
      <c r="C15556" s="99" t="s">
        <v>15163</v>
      </c>
      <c r="D15556" s="124">
        <v>37701</v>
      </c>
      <c r="E15556" s="157" t="e">
        <f>VLOOKUP(D15556,'SOAT LIQ'!$A$87:$C$3416,3,FALSE)</f>
        <v>#N/A</v>
      </c>
    </row>
    <row r="15557" spans="1:5" x14ac:dyDescent="0.25">
      <c r="A15557" t="s">
        <v>8495</v>
      </c>
      <c r="B15557" s="100" t="s">
        <v>15406</v>
      </c>
      <c r="C15557" s="99" t="s">
        <v>15163</v>
      </c>
      <c r="D15557" s="124">
        <v>37701</v>
      </c>
      <c r="E15557" s="157" t="e">
        <f>VLOOKUP(D15557,'SOAT LIQ'!$A$87:$C$3416,3,FALSE)</f>
        <v>#N/A</v>
      </c>
    </row>
    <row r="15558" spans="1:5" x14ac:dyDescent="0.25">
      <c r="A15558" t="s">
        <v>8501</v>
      </c>
      <c r="B15558" s="100" t="s">
        <v>15406</v>
      </c>
      <c r="C15558" s="99" t="s">
        <v>15163</v>
      </c>
      <c r="D15558" s="124">
        <v>37701</v>
      </c>
      <c r="E15558" s="157" t="e">
        <f>VLOOKUP(D15558,'SOAT LIQ'!$A$87:$C$3416,3,FALSE)</f>
        <v>#N/A</v>
      </c>
    </row>
    <row r="15559" spans="1:5" x14ac:dyDescent="0.25">
      <c r="A15559" t="s">
        <v>8500</v>
      </c>
      <c r="B15559" s="100" t="s">
        <v>15406</v>
      </c>
      <c r="C15559" s="99" t="s">
        <v>15163</v>
      </c>
      <c r="D15559" s="124">
        <v>37701</v>
      </c>
      <c r="E15559" s="157" t="e">
        <f>VLOOKUP(D15559,'SOAT LIQ'!$A$87:$C$3416,3,FALSE)</f>
        <v>#N/A</v>
      </c>
    </row>
    <row r="15560" spans="1:5" x14ac:dyDescent="0.25">
      <c r="A15560" t="s">
        <v>8494</v>
      </c>
      <c r="B15560" s="100" t="s">
        <v>15406</v>
      </c>
      <c r="C15560" s="99" t="s">
        <v>15163</v>
      </c>
      <c r="D15560" s="124">
        <v>37701</v>
      </c>
      <c r="E15560" s="157" t="e">
        <f>VLOOKUP(D15560,'SOAT LIQ'!$A$87:$C$3416,3,FALSE)</f>
        <v>#N/A</v>
      </c>
    </row>
    <row r="15561" spans="1:5" x14ac:dyDescent="0.25">
      <c r="A15561" t="s">
        <v>15399</v>
      </c>
      <c r="B15561" s="100" t="s">
        <v>15406</v>
      </c>
      <c r="C15561" s="99" t="s">
        <v>15163</v>
      </c>
      <c r="D15561" s="124">
        <v>37701</v>
      </c>
      <c r="E15561" s="157" t="e">
        <f>VLOOKUP(D15561,'SOAT LIQ'!$A$87:$C$3416,3,FALSE)</f>
        <v>#N/A</v>
      </c>
    </row>
    <row r="15562" spans="1:5" x14ac:dyDescent="0.25">
      <c r="A15562" t="s">
        <v>8499</v>
      </c>
      <c r="B15562" s="100" t="s">
        <v>15406</v>
      </c>
      <c r="C15562" s="99" t="s">
        <v>15163</v>
      </c>
      <c r="D15562" s="124">
        <v>37701</v>
      </c>
      <c r="E15562" s="157" t="e">
        <f>VLOOKUP(D15562,'SOAT LIQ'!$A$87:$C$3416,3,FALSE)</f>
        <v>#N/A</v>
      </c>
    </row>
    <row r="15563" spans="1:5" x14ac:dyDescent="0.25">
      <c r="A15563" t="s">
        <v>8476</v>
      </c>
      <c r="B15563" s="100" t="s">
        <v>15406</v>
      </c>
      <c r="C15563" s="99" t="s">
        <v>15163</v>
      </c>
      <c r="D15563" s="124">
        <v>37701</v>
      </c>
      <c r="E15563" s="157" t="e">
        <f>VLOOKUP(D15563,'SOAT LIQ'!$A$87:$C$3416,3,FALSE)</f>
        <v>#N/A</v>
      </c>
    </row>
    <row r="15564" spans="1:5" x14ac:dyDescent="0.25">
      <c r="A15564" t="s">
        <v>5576</v>
      </c>
      <c r="B15564" s="100" t="s">
        <v>15406</v>
      </c>
      <c r="C15564" s="99" t="s">
        <v>15163</v>
      </c>
      <c r="D15564" s="124">
        <v>37701</v>
      </c>
      <c r="E15564" s="157" t="e">
        <f>VLOOKUP(D15564,'SOAT LIQ'!$A$87:$C$3416,3,FALSE)</f>
        <v>#N/A</v>
      </c>
    </row>
    <row r="15565" spans="1:5" x14ac:dyDescent="0.25">
      <c r="A15565" t="s">
        <v>5577</v>
      </c>
      <c r="B15565" s="100" t="s">
        <v>15406</v>
      </c>
      <c r="C15565" s="99" t="s">
        <v>15163</v>
      </c>
      <c r="D15565" s="124">
        <v>37701</v>
      </c>
      <c r="E15565" s="157" t="e">
        <f>VLOOKUP(D15565,'SOAT LIQ'!$A$87:$C$3416,3,FALSE)</f>
        <v>#N/A</v>
      </c>
    </row>
    <row r="15566" spans="1:5" x14ac:dyDescent="0.25">
      <c r="A15566" t="s">
        <v>8477</v>
      </c>
      <c r="B15566" s="100" t="s">
        <v>15406</v>
      </c>
      <c r="C15566" s="99" t="s">
        <v>15163</v>
      </c>
      <c r="D15566" s="124">
        <v>37701</v>
      </c>
      <c r="E15566" s="157" t="e">
        <f>VLOOKUP(D15566,'SOAT LIQ'!$A$87:$C$3416,3,FALSE)</f>
        <v>#N/A</v>
      </c>
    </row>
    <row r="15567" spans="1:5" x14ac:dyDescent="0.25">
      <c r="A15567" t="s">
        <v>5578</v>
      </c>
      <c r="B15567" s="100" t="s">
        <v>15406</v>
      </c>
      <c r="C15567" s="99" t="s">
        <v>15163</v>
      </c>
      <c r="D15567" s="124">
        <v>37701</v>
      </c>
      <c r="E15567" s="157" t="e">
        <f>VLOOKUP(D15567,'SOAT LIQ'!$A$87:$C$3416,3,FALSE)</f>
        <v>#N/A</v>
      </c>
    </row>
    <row r="15568" spans="1:5" x14ac:dyDescent="0.25">
      <c r="A15568" t="s">
        <v>5579</v>
      </c>
      <c r="B15568" s="100" t="s">
        <v>15406</v>
      </c>
      <c r="C15568" s="99" t="s">
        <v>15163</v>
      </c>
      <c r="D15568" s="124">
        <v>37701</v>
      </c>
      <c r="E15568" s="157" t="e">
        <f>VLOOKUP(D15568,'SOAT LIQ'!$A$87:$C$3416,3,FALSE)</f>
        <v>#N/A</v>
      </c>
    </row>
    <row r="15569" spans="1:5" x14ac:dyDescent="0.25">
      <c r="A15569" t="s">
        <v>8493</v>
      </c>
      <c r="B15569" s="100" t="s">
        <v>15406</v>
      </c>
      <c r="C15569" s="99" t="s">
        <v>15163</v>
      </c>
      <c r="D15569" s="124">
        <v>37701</v>
      </c>
      <c r="E15569" s="157" t="e">
        <f>VLOOKUP(D15569,'SOAT LIQ'!$A$87:$C$3416,3,FALSE)</f>
        <v>#N/A</v>
      </c>
    </row>
    <row r="15570" spans="1:5" x14ac:dyDescent="0.25">
      <c r="A15570" t="s">
        <v>4229</v>
      </c>
      <c r="B15570" s="100" t="s">
        <v>15406</v>
      </c>
      <c r="C15570" s="99" t="s">
        <v>15163</v>
      </c>
      <c r="D15570" s="124">
        <v>37701</v>
      </c>
      <c r="E15570" s="157" t="e">
        <f>VLOOKUP(D15570,'SOAT LIQ'!$A$87:$C$3416,3,FALSE)</f>
        <v>#N/A</v>
      </c>
    </row>
    <row r="15571" spans="1:5" x14ac:dyDescent="0.25">
      <c r="A15571" t="s">
        <v>5580</v>
      </c>
      <c r="B15571" s="100" t="s">
        <v>15406</v>
      </c>
      <c r="C15571" s="99" t="s">
        <v>15163</v>
      </c>
      <c r="D15571" s="124">
        <v>37701</v>
      </c>
      <c r="E15571" s="157" t="e">
        <f>VLOOKUP(D15571,'SOAT LIQ'!$A$87:$C$3416,3,FALSE)</f>
        <v>#N/A</v>
      </c>
    </row>
    <row r="15572" spans="1:5" x14ac:dyDescent="0.25">
      <c r="A15572" t="s">
        <v>8478</v>
      </c>
      <c r="B15572" s="100" t="s">
        <v>15406</v>
      </c>
      <c r="C15572" s="99" t="s">
        <v>15163</v>
      </c>
      <c r="D15572" s="124">
        <v>37701</v>
      </c>
      <c r="E15572" s="157" t="e">
        <f>VLOOKUP(D15572,'SOAT LIQ'!$A$87:$C$3416,3,FALSE)</f>
        <v>#N/A</v>
      </c>
    </row>
    <row r="15573" spans="1:5" x14ac:dyDescent="0.25">
      <c r="A15573" t="s">
        <v>8471</v>
      </c>
      <c r="B15573" s="100" t="s">
        <v>15406</v>
      </c>
      <c r="C15573" s="99" t="s">
        <v>15163</v>
      </c>
      <c r="D15573" s="124">
        <v>37701</v>
      </c>
      <c r="E15573" s="157" t="e">
        <f>VLOOKUP(D15573,'SOAT LIQ'!$A$87:$C$3416,3,FALSE)</f>
        <v>#N/A</v>
      </c>
    </row>
    <row r="15574" spans="1:5" x14ac:dyDescent="0.25">
      <c r="A15574" t="s">
        <v>8470</v>
      </c>
      <c r="B15574" s="100" t="s">
        <v>15406</v>
      </c>
      <c r="C15574" s="99" t="s">
        <v>15163</v>
      </c>
      <c r="D15574" s="124">
        <v>37701</v>
      </c>
      <c r="E15574" s="157" t="e">
        <f>VLOOKUP(D15574,'SOAT LIQ'!$A$87:$C$3416,3,FALSE)</f>
        <v>#N/A</v>
      </c>
    </row>
    <row r="15575" spans="1:5" x14ac:dyDescent="0.25">
      <c r="A15575" t="s">
        <v>8472</v>
      </c>
      <c r="B15575" s="100" t="s">
        <v>15406</v>
      </c>
      <c r="C15575" s="99" t="s">
        <v>15163</v>
      </c>
      <c r="D15575" s="124">
        <v>37701</v>
      </c>
      <c r="E15575" s="157" t="e">
        <f>VLOOKUP(D15575,'SOAT LIQ'!$A$87:$C$3416,3,FALSE)</f>
        <v>#N/A</v>
      </c>
    </row>
    <row r="15576" spans="1:5" x14ac:dyDescent="0.25">
      <c r="A15576" t="s">
        <v>8494</v>
      </c>
      <c r="B15576" s="100" t="s">
        <v>15407</v>
      </c>
      <c r="C15576" s="99" t="s">
        <v>14987</v>
      </c>
      <c r="D15576" s="124">
        <v>29114</v>
      </c>
      <c r="E15576" s="157" t="e">
        <f>VLOOKUP(D15576,'SOAT LIQ'!$A$87:$C$3416,3,FALSE)</f>
        <v>#N/A</v>
      </c>
    </row>
    <row r="15577" spans="1:5" x14ac:dyDescent="0.25">
      <c r="A15577" t="s">
        <v>8495</v>
      </c>
      <c r="B15577" s="100" t="s">
        <v>15407</v>
      </c>
      <c r="C15577" s="99" t="s">
        <v>14987</v>
      </c>
      <c r="D15577" s="124">
        <v>29114</v>
      </c>
      <c r="E15577" s="157" t="e">
        <f>VLOOKUP(D15577,'SOAT LIQ'!$A$87:$C$3416,3,FALSE)</f>
        <v>#N/A</v>
      </c>
    </row>
    <row r="15578" spans="1:5" x14ac:dyDescent="0.25">
      <c r="A15578" t="s">
        <v>8496</v>
      </c>
      <c r="B15578" s="100" t="s">
        <v>15407</v>
      </c>
      <c r="C15578" s="99" t="s">
        <v>14987</v>
      </c>
      <c r="D15578" s="124">
        <v>29114</v>
      </c>
      <c r="E15578" s="157" t="e">
        <f>VLOOKUP(D15578,'SOAT LIQ'!$A$87:$C$3416,3,FALSE)</f>
        <v>#N/A</v>
      </c>
    </row>
    <row r="15579" spans="1:5" x14ac:dyDescent="0.25">
      <c r="A15579" t="s">
        <v>8497</v>
      </c>
      <c r="B15579" s="100" t="s">
        <v>15407</v>
      </c>
      <c r="C15579" s="99" t="s">
        <v>14987</v>
      </c>
      <c r="D15579" s="124">
        <v>29114</v>
      </c>
      <c r="E15579" s="157" t="e">
        <f>VLOOKUP(D15579,'SOAT LIQ'!$A$87:$C$3416,3,FALSE)</f>
        <v>#N/A</v>
      </c>
    </row>
    <row r="15580" spans="1:5" x14ac:dyDescent="0.25">
      <c r="A15580" t="s">
        <v>8498</v>
      </c>
      <c r="B15580" s="100" t="s">
        <v>15407</v>
      </c>
      <c r="C15580" s="99" t="s">
        <v>14987</v>
      </c>
      <c r="D15580" s="124">
        <v>29114</v>
      </c>
      <c r="E15580" s="157" t="e">
        <f>VLOOKUP(D15580,'SOAT LIQ'!$A$87:$C$3416,3,FALSE)</f>
        <v>#N/A</v>
      </c>
    </row>
    <row r="15581" spans="1:5" x14ac:dyDescent="0.25">
      <c r="A15581" t="s">
        <v>8499</v>
      </c>
      <c r="B15581" s="100" t="s">
        <v>15407</v>
      </c>
      <c r="C15581" s="99" t="s">
        <v>14987</v>
      </c>
      <c r="D15581" s="124">
        <v>29114</v>
      </c>
      <c r="E15581" s="157" t="e">
        <f>VLOOKUP(D15581,'SOAT LIQ'!$A$87:$C$3416,3,FALSE)</f>
        <v>#N/A</v>
      </c>
    </row>
    <row r="15582" spans="1:5" x14ac:dyDescent="0.25">
      <c r="A15582" t="s">
        <v>8500</v>
      </c>
      <c r="B15582" s="100" t="s">
        <v>15407</v>
      </c>
      <c r="C15582" s="99" t="s">
        <v>14987</v>
      </c>
      <c r="D15582" s="124">
        <v>29114</v>
      </c>
      <c r="E15582" s="157" t="e">
        <f>VLOOKUP(D15582,'SOAT LIQ'!$A$87:$C$3416,3,FALSE)</f>
        <v>#N/A</v>
      </c>
    </row>
    <row r="15583" spans="1:5" x14ac:dyDescent="0.25">
      <c r="A15583" t="s">
        <v>8501</v>
      </c>
      <c r="B15583" s="100" t="s">
        <v>15407</v>
      </c>
      <c r="C15583" s="99" t="s">
        <v>14987</v>
      </c>
      <c r="D15583" s="124">
        <v>29114</v>
      </c>
      <c r="E15583" s="157" t="e">
        <f>VLOOKUP(D15583,'SOAT LIQ'!$A$87:$C$3416,3,FALSE)</f>
        <v>#N/A</v>
      </c>
    </row>
    <row r="15584" spans="1:5" x14ac:dyDescent="0.25">
      <c r="A15584" t="s">
        <v>6183</v>
      </c>
      <c r="B15584" s="100" t="s">
        <v>15407</v>
      </c>
      <c r="C15584" s="99" t="s">
        <v>14987</v>
      </c>
      <c r="D15584" s="124">
        <v>29114</v>
      </c>
      <c r="E15584" s="157" t="e">
        <f>VLOOKUP(D15584,'SOAT LIQ'!$A$87:$C$3416,3,FALSE)</f>
        <v>#N/A</v>
      </c>
    </row>
    <row r="15585" spans="1:5" x14ac:dyDescent="0.25">
      <c r="A15585" t="s">
        <v>5576</v>
      </c>
      <c r="B15585" s="100" t="s">
        <v>15407</v>
      </c>
      <c r="C15585" s="99" t="s">
        <v>14987</v>
      </c>
      <c r="D15585" s="124">
        <v>29114</v>
      </c>
      <c r="E15585" s="157" t="e">
        <f>VLOOKUP(D15585,'SOAT LIQ'!$A$87:$C$3416,3,FALSE)</f>
        <v>#N/A</v>
      </c>
    </row>
    <row r="15586" spans="1:5" x14ac:dyDescent="0.25">
      <c r="A15586" t="s">
        <v>5577</v>
      </c>
      <c r="B15586" s="100" t="s">
        <v>15407</v>
      </c>
      <c r="C15586" s="99" t="s">
        <v>14987</v>
      </c>
      <c r="D15586" s="124">
        <v>29114</v>
      </c>
      <c r="E15586" s="157" t="e">
        <f>VLOOKUP(D15586,'SOAT LIQ'!$A$87:$C$3416,3,FALSE)</f>
        <v>#N/A</v>
      </c>
    </row>
    <row r="15587" spans="1:5" x14ac:dyDescent="0.25">
      <c r="A15587" t="s">
        <v>5578</v>
      </c>
      <c r="B15587" s="100" t="s">
        <v>15407</v>
      </c>
      <c r="C15587" s="99" t="s">
        <v>14987</v>
      </c>
      <c r="D15587" s="124">
        <v>29114</v>
      </c>
      <c r="E15587" s="157" t="e">
        <f>VLOOKUP(D15587,'SOAT LIQ'!$A$87:$C$3416,3,FALSE)</f>
        <v>#N/A</v>
      </c>
    </row>
    <row r="15588" spans="1:5" x14ac:dyDescent="0.25">
      <c r="A15588" t="s">
        <v>5579</v>
      </c>
      <c r="B15588" s="100" t="s">
        <v>15407</v>
      </c>
      <c r="C15588" s="99" t="s">
        <v>14987</v>
      </c>
      <c r="D15588" s="124">
        <v>29114</v>
      </c>
      <c r="E15588" s="157" t="e">
        <f>VLOOKUP(D15588,'SOAT LIQ'!$A$87:$C$3416,3,FALSE)</f>
        <v>#N/A</v>
      </c>
    </row>
    <row r="15589" spans="1:5" x14ac:dyDescent="0.25">
      <c r="A15589" t="s">
        <v>4229</v>
      </c>
      <c r="B15589" s="100" t="s">
        <v>15407</v>
      </c>
      <c r="C15589" s="99" t="s">
        <v>14987</v>
      </c>
      <c r="D15589" s="124">
        <v>29114</v>
      </c>
      <c r="E15589" s="157" t="e">
        <f>VLOOKUP(D15589,'SOAT LIQ'!$A$87:$C$3416,3,FALSE)</f>
        <v>#N/A</v>
      </c>
    </row>
    <row r="15590" spans="1:5" x14ac:dyDescent="0.25">
      <c r="A15590" t="s">
        <v>5580</v>
      </c>
      <c r="B15590" s="100" t="s">
        <v>15407</v>
      </c>
      <c r="C15590" s="99" t="s">
        <v>14987</v>
      </c>
      <c r="D15590" s="124">
        <v>29114</v>
      </c>
      <c r="E15590" s="157" t="e">
        <f>VLOOKUP(D15590,'SOAT LIQ'!$A$87:$C$3416,3,FALSE)</f>
        <v>#N/A</v>
      </c>
    </row>
    <row r="15591" spans="1:5" x14ac:dyDescent="0.25">
      <c r="A15591" t="s">
        <v>8478</v>
      </c>
      <c r="B15591" s="100" t="s">
        <v>15407</v>
      </c>
      <c r="C15591" s="99" t="s">
        <v>14987</v>
      </c>
      <c r="D15591" s="124">
        <v>29114</v>
      </c>
      <c r="E15591" s="157" t="e">
        <f>VLOOKUP(D15591,'SOAT LIQ'!$A$87:$C$3416,3,FALSE)</f>
        <v>#N/A</v>
      </c>
    </row>
    <row r="15592" spans="1:5" x14ac:dyDescent="0.25">
      <c r="A15592" t="s">
        <v>8471</v>
      </c>
      <c r="B15592" s="100" t="s">
        <v>15407</v>
      </c>
      <c r="C15592" s="99" t="s">
        <v>14987</v>
      </c>
      <c r="D15592" s="124">
        <v>29114</v>
      </c>
      <c r="E15592" s="157" t="e">
        <f>VLOOKUP(D15592,'SOAT LIQ'!$A$87:$C$3416,3,FALSE)</f>
        <v>#N/A</v>
      </c>
    </row>
    <row r="15593" spans="1:5" x14ac:dyDescent="0.25">
      <c r="A15593" t="s">
        <v>8470</v>
      </c>
      <c r="B15593" s="100" t="s">
        <v>15407</v>
      </c>
      <c r="C15593" s="99" t="s">
        <v>14987</v>
      </c>
      <c r="D15593" s="124">
        <v>29114</v>
      </c>
      <c r="E15593" s="157" t="e">
        <f>VLOOKUP(D15593,'SOAT LIQ'!$A$87:$C$3416,3,FALSE)</f>
        <v>#N/A</v>
      </c>
    </row>
    <row r="15594" spans="1:5" x14ac:dyDescent="0.25">
      <c r="A15594" t="s">
        <v>8472</v>
      </c>
      <c r="B15594" s="100" t="s">
        <v>15407</v>
      </c>
      <c r="C15594" s="99" t="s">
        <v>14987</v>
      </c>
      <c r="D15594" s="124">
        <v>29114</v>
      </c>
      <c r="E15594" s="157" t="e">
        <f>VLOOKUP(D15594,'SOAT LIQ'!$A$87:$C$3416,3,FALSE)</f>
        <v>#N/A</v>
      </c>
    </row>
    <row r="15595" spans="1:5" x14ac:dyDescent="0.25">
      <c r="A15595" t="s">
        <v>6183</v>
      </c>
      <c r="B15595" s="100" t="s">
        <v>15408</v>
      </c>
      <c r="C15595" s="99" t="s">
        <v>14989</v>
      </c>
      <c r="D15595" s="124">
        <v>29112</v>
      </c>
      <c r="E15595" s="157" t="e">
        <f>VLOOKUP(D15595,'SOAT LIQ'!$A$87:$C$3416,3,FALSE)</f>
        <v>#N/A</v>
      </c>
    </row>
    <row r="15596" spans="1:5" x14ac:dyDescent="0.25">
      <c r="A15596" t="s">
        <v>8498</v>
      </c>
      <c r="B15596" s="100" t="s">
        <v>15408</v>
      </c>
      <c r="C15596" s="99" t="s">
        <v>14989</v>
      </c>
      <c r="D15596" s="124">
        <v>29112</v>
      </c>
      <c r="E15596" s="157" t="e">
        <f>VLOOKUP(D15596,'SOAT LIQ'!$A$87:$C$3416,3,FALSE)</f>
        <v>#N/A</v>
      </c>
    </row>
    <row r="15597" spans="1:5" x14ac:dyDescent="0.25">
      <c r="A15597" t="s">
        <v>8497</v>
      </c>
      <c r="B15597" s="100" t="s">
        <v>15408</v>
      </c>
      <c r="C15597" s="99" t="s">
        <v>14989</v>
      </c>
      <c r="D15597" s="124">
        <v>29112</v>
      </c>
      <c r="E15597" s="157" t="e">
        <f>VLOOKUP(D15597,'SOAT LIQ'!$A$87:$C$3416,3,FALSE)</f>
        <v>#N/A</v>
      </c>
    </row>
    <row r="15598" spans="1:5" x14ac:dyDescent="0.25">
      <c r="A15598" t="s">
        <v>8496</v>
      </c>
      <c r="B15598" s="100" t="s">
        <v>15408</v>
      </c>
      <c r="C15598" s="99" t="s">
        <v>14989</v>
      </c>
      <c r="D15598" s="124">
        <v>29112</v>
      </c>
      <c r="E15598" s="157" t="e">
        <f>VLOOKUP(D15598,'SOAT LIQ'!$A$87:$C$3416,3,FALSE)</f>
        <v>#N/A</v>
      </c>
    </row>
    <row r="15599" spans="1:5" x14ac:dyDescent="0.25">
      <c r="A15599" t="s">
        <v>8495</v>
      </c>
      <c r="B15599" s="100" t="s">
        <v>15408</v>
      </c>
      <c r="C15599" s="99" t="s">
        <v>14989</v>
      </c>
      <c r="D15599" s="124">
        <v>29112</v>
      </c>
      <c r="E15599" s="157" t="e">
        <f>VLOOKUP(D15599,'SOAT LIQ'!$A$87:$C$3416,3,FALSE)</f>
        <v>#N/A</v>
      </c>
    </row>
    <row r="15600" spans="1:5" x14ac:dyDescent="0.25">
      <c r="A15600" t="s">
        <v>8501</v>
      </c>
      <c r="B15600" s="100" t="s">
        <v>15408</v>
      </c>
      <c r="C15600" s="99" t="s">
        <v>14989</v>
      </c>
      <c r="D15600" s="124">
        <v>29112</v>
      </c>
      <c r="E15600" s="157" t="e">
        <f>VLOOKUP(D15600,'SOAT LIQ'!$A$87:$C$3416,3,FALSE)</f>
        <v>#N/A</v>
      </c>
    </row>
    <row r="15601" spans="1:5" x14ac:dyDescent="0.25">
      <c r="A15601" t="s">
        <v>8500</v>
      </c>
      <c r="B15601" s="100" t="s">
        <v>15408</v>
      </c>
      <c r="C15601" s="99" t="s">
        <v>14989</v>
      </c>
      <c r="D15601" s="124">
        <v>29112</v>
      </c>
      <c r="E15601" s="157" t="e">
        <f>VLOOKUP(D15601,'SOAT LIQ'!$A$87:$C$3416,3,FALSE)</f>
        <v>#N/A</v>
      </c>
    </row>
    <row r="15602" spans="1:5" x14ac:dyDescent="0.25">
      <c r="A15602" t="s">
        <v>8494</v>
      </c>
      <c r="B15602" s="100" t="s">
        <v>15408</v>
      </c>
      <c r="C15602" s="99" t="s">
        <v>14989</v>
      </c>
      <c r="D15602" s="124">
        <v>29112</v>
      </c>
      <c r="E15602" s="157" t="e">
        <f>VLOOKUP(D15602,'SOAT LIQ'!$A$87:$C$3416,3,FALSE)</f>
        <v>#N/A</v>
      </c>
    </row>
    <row r="15603" spans="1:5" x14ac:dyDescent="0.25">
      <c r="A15603" t="s">
        <v>15399</v>
      </c>
      <c r="B15603" s="100" t="s">
        <v>15408</v>
      </c>
      <c r="C15603" s="99" t="s">
        <v>14989</v>
      </c>
      <c r="D15603" s="124">
        <v>29112</v>
      </c>
      <c r="E15603" s="157" t="e">
        <f>VLOOKUP(D15603,'SOAT LIQ'!$A$87:$C$3416,3,FALSE)</f>
        <v>#N/A</v>
      </c>
    </row>
    <row r="15604" spans="1:5" x14ac:dyDescent="0.25">
      <c r="A15604" t="s">
        <v>8499</v>
      </c>
      <c r="B15604" s="100" t="s">
        <v>15408</v>
      </c>
      <c r="C15604" s="99" t="s">
        <v>14989</v>
      </c>
      <c r="D15604" s="124">
        <v>29112</v>
      </c>
      <c r="E15604" s="157" t="e">
        <f>VLOOKUP(D15604,'SOAT LIQ'!$A$87:$C$3416,3,FALSE)</f>
        <v>#N/A</v>
      </c>
    </row>
    <row r="15605" spans="1:5" x14ac:dyDescent="0.25">
      <c r="A15605" t="s">
        <v>5576</v>
      </c>
      <c r="B15605" s="100" t="s">
        <v>15408</v>
      </c>
      <c r="C15605" s="99" t="s">
        <v>14989</v>
      </c>
      <c r="D15605" s="124">
        <v>29112</v>
      </c>
      <c r="E15605" s="157" t="e">
        <f>VLOOKUP(D15605,'SOAT LIQ'!$A$87:$C$3416,3,FALSE)</f>
        <v>#N/A</v>
      </c>
    </row>
    <row r="15606" spans="1:5" x14ac:dyDescent="0.25">
      <c r="A15606" t="s">
        <v>5577</v>
      </c>
      <c r="B15606" s="100" t="s">
        <v>15408</v>
      </c>
      <c r="C15606" s="99" t="s">
        <v>14989</v>
      </c>
      <c r="D15606" s="124">
        <v>29112</v>
      </c>
      <c r="E15606" s="157" t="e">
        <f>VLOOKUP(D15606,'SOAT LIQ'!$A$87:$C$3416,3,FALSE)</f>
        <v>#N/A</v>
      </c>
    </row>
    <row r="15607" spans="1:5" x14ac:dyDescent="0.25">
      <c r="A15607" t="s">
        <v>5578</v>
      </c>
      <c r="B15607" s="100" t="s">
        <v>15408</v>
      </c>
      <c r="C15607" s="99" t="s">
        <v>14989</v>
      </c>
      <c r="D15607" s="124">
        <v>29112</v>
      </c>
      <c r="E15607" s="157" t="e">
        <f>VLOOKUP(D15607,'SOAT LIQ'!$A$87:$C$3416,3,FALSE)</f>
        <v>#N/A</v>
      </c>
    </row>
    <row r="15608" spans="1:5" x14ac:dyDescent="0.25">
      <c r="A15608" t="s">
        <v>5579</v>
      </c>
      <c r="B15608" s="100" t="s">
        <v>15408</v>
      </c>
      <c r="C15608" s="99" t="s">
        <v>14989</v>
      </c>
      <c r="D15608" s="124">
        <v>29112</v>
      </c>
      <c r="E15608" s="157" t="e">
        <f>VLOOKUP(D15608,'SOAT LIQ'!$A$87:$C$3416,3,FALSE)</f>
        <v>#N/A</v>
      </c>
    </row>
    <row r="15609" spans="1:5" x14ac:dyDescent="0.25">
      <c r="A15609" t="s">
        <v>4229</v>
      </c>
      <c r="B15609" s="100" t="s">
        <v>15408</v>
      </c>
      <c r="C15609" s="99" t="s">
        <v>14989</v>
      </c>
      <c r="D15609" s="124">
        <v>29112</v>
      </c>
      <c r="E15609" s="157" t="e">
        <f>VLOOKUP(D15609,'SOAT LIQ'!$A$87:$C$3416,3,FALSE)</f>
        <v>#N/A</v>
      </c>
    </row>
    <row r="15610" spans="1:5" x14ac:dyDescent="0.25">
      <c r="A15610" t="s">
        <v>5580</v>
      </c>
      <c r="B15610" s="100" t="s">
        <v>15408</v>
      </c>
      <c r="C15610" s="99" t="s">
        <v>14989</v>
      </c>
      <c r="D15610" s="124">
        <v>29112</v>
      </c>
      <c r="E15610" s="157" t="e">
        <f>VLOOKUP(D15610,'SOAT LIQ'!$A$87:$C$3416,3,FALSE)</f>
        <v>#N/A</v>
      </c>
    </row>
    <row r="15611" spans="1:5" x14ac:dyDescent="0.25">
      <c r="A15611" t="s">
        <v>8478</v>
      </c>
      <c r="B15611" s="100" t="s">
        <v>15408</v>
      </c>
      <c r="C15611" s="99" t="s">
        <v>14989</v>
      </c>
      <c r="D15611" s="124">
        <v>29112</v>
      </c>
      <c r="E15611" s="157" t="e">
        <f>VLOOKUP(D15611,'SOAT LIQ'!$A$87:$C$3416,3,FALSE)</f>
        <v>#N/A</v>
      </c>
    </row>
    <row r="15612" spans="1:5" x14ac:dyDescent="0.25">
      <c r="A15612" t="s">
        <v>8471</v>
      </c>
      <c r="B15612" s="100" t="s">
        <v>15408</v>
      </c>
      <c r="C15612" s="99" t="s">
        <v>14989</v>
      </c>
      <c r="D15612" s="124">
        <v>29112</v>
      </c>
      <c r="E15612" s="157" t="e">
        <f>VLOOKUP(D15612,'SOAT LIQ'!$A$87:$C$3416,3,FALSE)</f>
        <v>#N/A</v>
      </c>
    </row>
    <row r="15613" spans="1:5" x14ac:dyDescent="0.25">
      <c r="A15613" t="s">
        <v>8470</v>
      </c>
      <c r="B15613" s="100" t="s">
        <v>15408</v>
      </c>
      <c r="C15613" s="99" t="s">
        <v>14989</v>
      </c>
      <c r="D15613" s="124">
        <v>29112</v>
      </c>
      <c r="E15613" s="157" t="e">
        <f>VLOOKUP(D15613,'SOAT LIQ'!$A$87:$C$3416,3,FALSE)</f>
        <v>#N/A</v>
      </c>
    </row>
    <row r="15614" spans="1:5" x14ac:dyDescent="0.25">
      <c r="A15614" t="s">
        <v>8472</v>
      </c>
      <c r="B15614" s="100" t="s">
        <v>15408</v>
      </c>
      <c r="C15614" s="99" t="s">
        <v>14989</v>
      </c>
      <c r="D15614" s="124">
        <v>29112</v>
      </c>
      <c r="E15614" s="157" t="e">
        <f>VLOOKUP(D15614,'SOAT LIQ'!$A$87:$C$3416,3,FALSE)</f>
        <v>#N/A</v>
      </c>
    </row>
    <row r="15615" spans="1:5" x14ac:dyDescent="0.25">
      <c r="A15615" t="s">
        <v>8494</v>
      </c>
      <c r="B15615" s="100" t="s">
        <v>15409</v>
      </c>
      <c r="C15615" s="99" t="s">
        <v>14992</v>
      </c>
      <c r="D15615" s="124">
        <v>29117</v>
      </c>
      <c r="E15615" s="157" t="e">
        <f>VLOOKUP(D15615,'SOAT LIQ'!$A$87:$C$3416,3,FALSE)</f>
        <v>#N/A</v>
      </c>
    </row>
    <row r="15616" spans="1:5" x14ac:dyDescent="0.25">
      <c r="A15616" t="s">
        <v>8495</v>
      </c>
      <c r="B15616" s="100" t="s">
        <v>15409</v>
      </c>
      <c r="C15616" s="99" t="s">
        <v>14992</v>
      </c>
      <c r="D15616" s="124">
        <v>29117</v>
      </c>
      <c r="E15616" s="157" t="e">
        <f>VLOOKUP(D15616,'SOAT LIQ'!$A$87:$C$3416,3,FALSE)</f>
        <v>#N/A</v>
      </c>
    </row>
    <row r="15617" spans="1:5" x14ac:dyDescent="0.25">
      <c r="A15617" t="s">
        <v>8496</v>
      </c>
      <c r="B15617" s="100" t="s">
        <v>15409</v>
      </c>
      <c r="C15617" s="99" t="s">
        <v>14992</v>
      </c>
      <c r="D15617" s="124">
        <v>29117</v>
      </c>
      <c r="E15617" s="157" t="e">
        <f>VLOOKUP(D15617,'SOAT LIQ'!$A$87:$C$3416,3,FALSE)</f>
        <v>#N/A</v>
      </c>
    </row>
    <row r="15618" spans="1:5" x14ac:dyDescent="0.25">
      <c r="A15618" t="s">
        <v>8497</v>
      </c>
      <c r="B15618" s="100" t="s">
        <v>15409</v>
      </c>
      <c r="C15618" s="99" t="s">
        <v>14992</v>
      </c>
      <c r="D15618" s="124">
        <v>29117</v>
      </c>
      <c r="E15618" s="157" t="e">
        <f>VLOOKUP(D15618,'SOAT LIQ'!$A$87:$C$3416,3,FALSE)</f>
        <v>#N/A</v>
      </c>
    </row>
    <row r="15619" spans="1:5" x14ac:dyDescent="0.25">
      <c r="A15619" t="s">
        <v>8498</v>
      </c>
      <c r="B15619" s="100" t="s">
        <v>15409</v>
      </c>
      <c r="C15619" s="99" t="s">
        <v>14992</v>
      </c>
      <c r="D15619" s="124">
        <v>29117</v>
      </c>
      <c r="E15619" s="157" t="e">
        <f>VLOOKUP(D15619,'SOAT LIQ'!$A$87:$C$3416,3,FALSE)</f>
        <v>#N/A</v>
      </c>
    </row>
    <row r="15620" spans="1:5" x14ac:dyDescent="0.25">
      <c r="A15620" t="s">
        <v>8499</v>
      </c>
      <c r="B15620" s="100" t="s">
        <v>15409</v>
      </c>
      <c r="C15620" s="99" t="s">
        <v>14992</v>
      </c>
      <c r="D15620" s="124">
        <v>29117</v>
      </c>
      <c r="E15620" s="157" t="e">
        <f>VLOOKUP(D15620,'SOAT LIQ'!$A$87:$C$3416,3,FALSE)</f>
        <v>#N/A</v>
      </c>
    </row>
    <row r="15621" spans="1:5" x14ac:dyDescent="0.25">
      <c r="A15621" t="s">
        <v>8500</v>
      </c>
      <c r="B15621" s="100" t="s">
        <v>15409</v>
      </c>
      <c r="C15621" s="99" t="s">
        <v>14992</v>
      </c>
      <c r="D15621" s="124">
        <v>29117</v>
      </c>
      <c r="E15621" s="157" t="e">
        <f>VLOOKUP(D15621,'SOAT LIQ'!$A$87:$C$3416,3,FALSE)</f>
        <v>#N/A</v>
      </c>
    </row>
    <row r="15622" spans="1:5" x14ac:dyDescent="0.25">
      <c r="A15622" t="s">
        <v>8501</v>
      </c>
      <c r="B15622" s="100" t="s">
        <v>15409</v>
      </c>
      <c r="C15622" s="99" t="s">
        <v>14992</v>
      </c>
      <c r="D15622" s="124">
        <v>29117</v>
      </c>
      <c r="E15622" s="157" t="e">
        <f>VLOOKUP(D15622,'SOAT LIQ'!$A$87:$C$3416,3,FALSE)</f>
        <v>#N/A</v>
      </c>
    </row>
    <row r="15623" spans="1:5" x14ac:dyDescent="0.25">
      <c r="A15623" t="s">
        <v>6183</v>
      </c>
      <c r="B15623" s="100" t="s">
        <v>15409</v>
      </c>
      <c r="C15623" s="99" t="s">
        <v>14992</v>
      </c>
      <c r="D15623" s="124">
        <v>29117</v>
      </c>
      <c r="E15623" s="157" t="e">
        <f>VLOOKUP(D15623,'SOAT LIQ'!$A$87:$C$3416,3,FALSE)</f>
        <v>#N/A</v>
      </c>
    </row>
    <row r="15624" spans="1:5" x14ac:dyDescent="0.25">
      <c r="A15624" t="s">
        <v>8476</v>
      </c>
      <c r="B15624" s="100" t="s">
        <v>15409</v>
      </c>
      <c r="C15624" s="99" t="s">
        <v>14992</v>
      </c>
      <c r="D15624" s="124">
        <v>29117</v>
      </c>
      <c r="E15624" s="157" t="e">
        <f>VLOOKUP(D15624,'SOAT LIQ'!$A$87:$C$3416,3,FALSE)</f>
        <v>#N/A</v>
      </c>
    </row>
    <row r="15625" spans="1:5" x14ac:dyDescent="0.25">
      <c r="A15625" t="s">
        <v>5576</v>
      </c>
      <c r="B15625" s="100" t="s">
        <v>15409</v>
      </c>
      <c r="C15625" s="99" t="s">
        <v>14992</v>
      </c>
      <c r="D15625" s="124">
        <v>29117</v>
      </c>
      <c r="E15625" s="157" t="e">
        <f>VLOOKUP(D15625,'SOAT LIQ'!$A$87:$C$3416,3,FALSE)</f>
        <v>#N/A</v>
      </c>
    </row>
    <row r="15626" spans="1:5" x14ac:dyDescent="0.25">
      <c r="A15626" t="s">
        <v>5577</v>
      </c>
      <c r="B15626" s="100" t="s">
        <v>15409</v>
      </c>
      <c r="C15626" s="99" t="s">
        <v>14992</v>
      </c>
      <c r="D15626" s="124">
        <v>29117</v>
      </c>
      <c r="E15626" s="157" t="e">
        <f>VLOOKUP(D15626,'SOAT LIQ'!$A$87:$C$3416,3,FALSE)</f>
        <v>#N/A</v>
      </c>
    </row>
    <row r="15627" spans="1:5" x14ac:dyDescent="0.25">
      <c r="A15627" t="s">
        <v>8477</v>
      </c>
      <c r="B15627" s="100" t="s">
        <v>15409</v>
      </c>
      <c r="C15627" s="99" t="s">
        <v>14992</v>
      </c>
      <c r="D15627" s="124">
        <v>29117</v>
      </c>
      <c r="E15627" s="157" t="e">
        <f>VLOOKUP(D15627,'SOAT LIQ'!$A$87:$C$3416,3,FALSE)</f>
        <v>#N/A</v>
      </c>
    </row>
    <row r="15628" spans="1:5" x14ac:dyDescent="0.25">
      <c r="A15628" t="s">
        <v>5578</v>
      </c>
      <c r="B15628" s="100" t="s">
        <v>15409</v>
      </c>
      <c r="C15628" s="99" t="s">
        <v>14992</v>
      </c>
      <c r="D15628" s="124">
        <v>29117</v>
      </c>
      <c r="E15628" s="157" t="e">
        <f>VLOOKUP(D15628,'SOAT LIQ'!$A$87:$C$3416,3,FALSE)</f>
        <v>#N/A</v>
      </c>
    </row>
    <row r="15629" spans="1:5" x14ac:dyDescent="0.25">
      <c r="A15629" t="s">
        <v>5579</v>
      </c>
      <c r="B15629" s="100" t="s">
        <v>15409</v>
      </c>
      <c r="C15629" s="99" t="s">
        <v>14992</v>
      </c>
      <c r="D15629" s="124">
        <v>29117</v>
      </c>
      <c r="E15629" s="157" t="e">
        <f>VLOOKUP(D15629,'SOAT LIQ'!$A$87:$C$3416,3,FALSE)</f>
        <v>#N/A</v>
      </c>
    </row>
    <row r="15630" spans="1:5" x14ac:dyDescent="0.25">
      <c r="A15630" t="s">
        <v>8493</v>
      </c>
      <c r="B15630" s="100" t="s">
        <v>15409</v>
      </c>
      <c r="C15630" s="99" t="s">
        <v>14992</v>
      </c>
      <c r="D15630" s="124">
        <v>29117</v>
      </c>
      <c r="E15630" s="157" t="e">
        <f>VLOOKUP(D15630,'SOAT LIQ'!$A$87:$C$3416,3,FALSE)</f>
        <v>#N/A</v>
      </c>
    </row>
    <row r="15631" spans="1:5" x14ac:dyDescent="0.25">
      <c r="A15631" t="s">
        <v>4229</v>
      </c>
      <c r="B15631" s="100" t="s">
        <v>15409</v>
      </c>
      <c r="C15631" s="99" t="s">
        <v>14992</v>
      </c>
      <c r="D15631" s="124">
        <v>29117</v>
      </c>
      <c r="E15631" s="157" t="e">
        <f>VLOOKUP(D15631,'SOAT LIQ'!$A$87:$C$3416,3,FALSE)</f>
        <v>#N/A</v>
      </c>
    </row>
    <row r="15632" spans="1:5" x14ac:dyDescent="0.25">
      <c r="A15632" t="s">
        <v>5580</v>
      </c>
      <c r="B15632" s="100" t="s">
        <v>15409</v>
      </c>
      <c r="C15632" s="99" t="s">
        <v>14992</v>
      </c>
      <c r="D15632" s="124">
        <v>29117</v>
      </c>
      <c r="E15632" s="157" t="e">
        <f>VLOOKUP(D15632,'SOAT LIQ'!$A$87:$C$3416,3,FALSE)</f>
        <v>#N/A</v>
      </c>
    </row>
    <row r="15633" spans="1:5" x14ac:dyDescent="0.25">
      <c r="A15633" t="s">
        <v>8478</v>
      </c>
      <c r="B15633" s="100" t="s">
        <v>15409</v>
      </c>
      <c r="C15633" s="99" t="s">
        <v>14992</v>
      </c>
      <c r="D15633" s="124">
        <v>29117</v>
      </c>
      <c r="E15633" s="157" t="e">
        <f>VLOOKUP(D15633,'SOAT LIQ'!$A$87:$C$3416,3,FALSE)</f>
        <v>#N/A</v>
      </c>
    </row>
    <row r="15634" spans="1:5" x14ac:dyDescent="0.25">
      <c r="A15634" t="s">
        <v>8471</v>
      </c>
      <c r="B15634" s="100" t="s">
        <v>15409</v>
      </c>
      <c r="C15634" s="99" t="s">
        <v>14992</v>
      </c>
      <c r="D15634" s="124">
        <v>29117</v>
      </c>
      <c r="E15634" s="157" t="e">
        <f>VLOOKUP(D15634,'SOAT LIQ'!$A$87:$C$3416,3,FALSE)</f>
        <v>#N/A</v>
      </c>
    </row>
    <row r="15635" spans="1:5" x14ac:dyDescent="0.25">
      <c r="A15635" t="s">
        <v>8470</v>
      </c>
      <c r="B15635" s="100" t="s">
        <v>15409</v>
      </c>
      <c r="C15635" s="99" t="s">
        <v>14992</v>
      </c>
      <c r="D15635" s="124">
        <v>29117</v>
      </c>
      <c r="E15635" s="157" t="e">
        <f>VLOOKUP(D15635,'SOAT LIQ'!$A$87:$C$3416,3,FALSE)</f>
        <v>#N/A</v>
      </c>
    </row>
    <row r="15636" spans="1:5" x14ac:dyDescent="0.25">
      <c r="A15636" t="s">
        <v>8472</v>
      </c>
      <c r="B15636" s="100" t="s">
        <v>15409</v>
      </c>
      <c r="C15636" s="99" t="s">
        <v>14992</v>
      </c>
      <c r="D15636" s="124">
        <v>29117</v>
      </c>
      <c r="E15636" s="157" t="e">
        <f>VLOOKUP(D15636,'SOAT LIQ'!$A$87:$C$3416,3,FALSE)</f>
        <v>#N/A</v>
      </c>
    </row>
    <row r="15637" spans="1:5" x14ac:dyDescent="0.25">
      <c r="A15637" t="s">
        <v>6183</v>
      </c>
      <c r="B15637" s="100" t="s">
        <v>15410</v>
      </c>
      <c r="C15637" s="99" t="s">
        <v>14994</v>
      </c>
      <c r="D15637" s="124">
        <v>29113</v>
      </c>
      <c r="E15637" s="157" t="e">
        <f>VLOOKUP(D15637,'SOAT LIQ'!$A$87:$C$3416,3,FALSE)</f>
        <v>#N/A</v>
      </c>
    </row>
    <row r="15638" spans="1:5" x14ac:dyDescent="0.25">
      <c r="A15638" t="s">
        <v>8498</v>
      </c>
      <c r="B15638" s="100" t="s">
        <v>15410</v>
      </c>
      <c r="C15638" s="99" t="s">
        <v>14994</v>
      </c>
      <c r="D15638" s="124">
        <v>29113</v>
      </c>
      <c r="E15638" s="157" t="e">
        <f>VLOOKUP(D15638,'SOAT LIQ'!$A$87:$C$3416,3,FALSE)</f>
        <v>#N/A</v>
      </c>
    </row>
    <row r="15639" spans="1:5" x14ac:dyDescent="0.25">
      <c r="A15639" t="s">
        <v>8497</v>
      </c>
      <c r="B15639" s="100" t="s">
        <v>15410</v>
      </c>
      <c r="C15639" s="99" t="s">
        <v>14994</v>
      </c>
      <c r="D15639" s="124">
        <v>29113</v>
      </c>
      <c r="E15639" s="157" t="e">
        <f>VLOOKUP(D15639,'SOAT LIQ'!$A$87:$C$3416,3,FALSE)</f>
        <v>#N/A</v>
      </c>
    </row>
    <row r="15640" spans="1:5" x14ac:dyDescent="0.25">
      <c r="A15640" t="s">
        <v>8496</v>
      </c>
      <c r="B15640" s="100" t="s">
        <v>15410</v>
      </c>
      <c r="C15640" s="99" t="s">
        <v>14994</v>
      </c>
      <c r="D15640" s="124">
        <v>29113</v>
      </c>
      <c r="E15640" s="157" t="e">
        <f>VLOOKUP(D15640,'SOAT LIQ'!$A$87:$C$3416,3,FALSE)</f>
        <v>#N/A</v>
      </c>
    </row>
    <row r="15641" spans="1:5" x14ac:dyDescent="0.25">
      <c r="A15641" t="s">
        <v>8495</v>
      </c>
      <c r="B15641" s="100" t="s">
        <v>15410</v>
      </c>
      <c r="C15641" s="99" t="s">
        <v>14994</v>
      </c>
      <c r="D15641" s="124">
        <v>29113</v>
      </c>
      <c r="E15641" s="157" t="e">
        <f>VLOOKUP(D15641,'SOAT LIQ'!$A$87:$C$3416,3,FALSE)</f>
        <v>#N/A</v>
      </c>
    </row>
    <row r="15642" spans="1:5" x14ac:dyDescent="0.25">
      <c r="A15642" t="s">
        <v>8501</v>
      </c>
      <c r="B15642" s="100" t="s">
        <v>15410</v>
      </c>
      <c r="C15642" s="99" t="s">
        <v>14994</v>
      </c>
      <c r="D15642" s="124">
        <v>29113</v>
      </c>
      <c r="E15642" s="157" t="e">
        <f>VLOOKUP(D15642,'SOAT LIQ'!$A$87:$C$3416,3,FALSE)</f>
        <v>#N/A</v>
      </c>
    </row>
    <row r="15643" spans="1:5" x14ac:dyDescent="0.25">
      <c r="A15643" t="s">
        <v>8500</v>
      </c>
      <c r="B15643" s="100" t="s">
        <v>15410</v>
      </c>
      <c r="C15643" s="99" t="s">
        <v>14994</v>
      </c>
      <c r="D15643" s="124">
        <v>29113</v>
      </c>
      <c r="E15643" s="157" t="e">
        <f>VLOOKUP(D15643,'SOAT LIQ'!$A$87:$C$3416,3,FALSE)</f>
        <v>#N/A</v>
      </c>
    </row>
    <row r="15644" spans="1:5" x14ac:dyDescent="0.25">
      <c r="A15644" t="s">
        <v>8494</v>
      </c>
      <c r="B15644" s="100" t="s">
        <v>15410</v>
      </c>
      <c r="C15644" s="99" t="s">
        <v>14994</v>
      </c>
      <c r="D15644" s="124">
        <v>29113</v>
      </c>
      <c r="E15644" s="157" t="e">
        <f>VLOOKUP(D15644,'SOAT LIQ'!$A$87:$C$3416,3,FALSE)</f>
        <v>#N/A</v>
      </c>
    </row>
    <row r="15645" spans="1:5" x14ac:dyDescent="0.25">
      <c r="A15645" t="s">
        <v>15399</v>
      </c>
      <c r="B15645" s="100" t="s">
        <v>15410</v>
      </c>
      <c r="C15645" s="99" t="s">
        <v>14994</v>
      </c>
      <c r="D15645" s="124">
        <v>29113</v>
      </c>
      <c r="E15645" s="157" t="e">
        <f>VLOOKUP(D15645,'SOAT LIQ'!$A$87:$C$3416,3,FALSE)</f>
        <v>#N/A</v>
      </c>
    </row>
    <row r="15646" spans="1:5" x14ac:dyDescent="0.25">
      <c r="A15646" t="s">
        <v>8499</v>
      </c>
      <c r="B15646" s="100" t="s">
        <v>15410</v>
      </c>
      <c r="C15646" s="99" t="s">
        <v>14994</v>
      </c>
      <c r="D15646" s="124">
        <v>29113</v>
      </c>
      <c r="E15646" s="157" t="e">
        <f>VLOOKUP(D15646,'SOAT LIQ'!$A$87:$C$3416,3,FALSE)</f>
        <v>#N/A</v>
      </c>
    </row>
    <row r="15647" spans="1:5" x14ac:dyDescent="0.25">
      <c r="A15647" t="s">
        <v>5576</v>
      </c>
      <c r="B15647" s="100" t="s">
        <v>15410</v>
      </c>
      <c r="C15647" s="99" t="s">
        <v>14994</v>
      </c>
      <c r="D15647" s="124">
        <v>29113</v>
      </c>
      <c r="E15647" s="157" t="e">
        <f>VLOOKUP(D15647,'SOAT LIQ'!$A$87:$C$3416,3,FALSE)</f>
        <v>#N/A</v>
      </c>
    </row>
    <row r="15648" spans="1:5" x14ac:dyDescent="0.25">
      <c r="A15648" t="s">
        <v>5577</v>
      </c>
      <c r="B15648" s="100" t="s">
        <v>15410</v>
      </c>
      <c r="C15648" s="99" t="s">
        <v>14994</v>
      </c>
      <c r="D15648" s="124">
        <v>29113</v>
      </c>
      <c r="E15648" s="157" t="e">
        <f>VLOOKUP(D15648,'SOAT LIQ'!$A$87:$C$3416,3,FALSE)</f>
        <v>#N/A</v>
      </c>
    </row>
    <row r="15649" spans="1:5" x14ac:dyDescent="0.25">
      <c r="A15649" t="s">
        <v>5578</v>
      </c>
      <c r="B15649" s="100" t="s">
        <v>15410</v>
      </c>
      <c r="C15649" s="99" t="s">
        <v>14994</v>
      </c>
      <c r="D15649" s="124">
        <v>29113</v>
      </c>
      <c r="E15649" s="157" t="e">
        <f>VLOOKUP(D15649,'SOAT LIQ'!$A$87:$C$3416,3,FALSE)</f>
        <v>#N/A</v>
      </c>
    </row>
    <row r="15650" spans="1:5" x14ac:dyDescent="0.25">
      <c r="A15650" t="s">
        <v>5579</v>
      </c>
      <c r="B15650" s="100" t="s">
        <v>15410</v>
      </c>
      <c r="C15650" s="99" t="s">
        <v>14994</v>
      </c>
      <c r="D15650" s="124">
        <v>29113</v>
      </c>
      <c r="E15650" s="157" t="e">
        <f>VLOOKUP(D15650,'SOAT LIQ'!$A$87:$C$3416,3,FALSE)</f>
        <v>#N/A</v>
      </c>
    </row>
    <row r="15651" spans="1:5" x14ac:dyDescent="0.25">
      <c r="A15651" t="s">
        <v>4229</v>
      </c>
      <c r="B15651" s="100" t="s">
        <v>15410</v>
      </c>
      <c r="C15651" s="99" t="s">
        <v>14994</v>
      </c>
      <c r="D15651" s="124">
        <v>29113</v>
      </c>
      <c r="E15651" s="157" t="e">
        <f>VLOOKUP(D15651,'SOAT LIQ'!$A$87:$C$3416,3,FALSE)</f>
        <v>#N/A</v>
      </c>
    </row>
    <row r="15652" spans="1:5" x14ac:dyDescent="0.25">
      <c r="A15652" t="s">
        <v>5580</v>
      </c>
      <c r="B15652" s="100" t="s">
        <v>15410</v>
      </c>
      <c r="C15652" s="99" t="s">
        <v>14994</v>
      </c>
      <c r="D15652" s="124">
        <v>29113</v>
      </c>
      <c r="E15652" s="157" t="e">
        <f>VLOOKUP(D15652,'SOAT LIQ'!$A$87:$C$3416,3,FALSE)</f>
        <v>#N/A</v>
      </c>
    </row>
    <row r="15653" spans="1:5" x14ac:dyDescent="0.25">
      <c r="A15653" t="s">
        <v>8478</v>
      </c>
      <c r="B15653" s="100" t="s">
        <v>15410</v>
      </c>
      <c r="C15653" s="99" t="s">
        <v>14994</v>
      </c>
      <c r="D15653" s="124">
        <v>29113</v>
      </c>
      <c r="E15653" s="157" t="e">
        <f>VLOOKUP(D15653,'SOAT LIQ'!$A$87:$C$3416,3,FALSE)</f>
        <v>#N/A</v>
      </c>
    </row>
    <row r="15654" spans="1:5" x14ac:dyDescent="0.25">
      <c r="A15654" t="s">
        <v>8471</v>
      </c>
      <c r="B15654" s="100" t="s">
        <v>15410</v>
      </c>
      <c r="C15654" s="99" t="s">
        <v>14994</v>
      </c>
      <c r="D15654" s="124">
        <v>29113</v>
      </c>
      <c r="E15654" s="157" t="e">
        <f>VLOOKUP(D15654,'SOAT LIQ'!$A$87:$C$3416,3,FALSE)</f>
        <v>#N/A</v>
      </c>
    </row>
    <row r="15655" spans="1:5" x14ac:dyDescent="0.25">
      <c r="A15655" t="s">
        <v>8470</v>
      </c>
      <c r="B15655" s="100" t="s">
        <v>15410</v>
      </c>
      <c r="C15655" s="99" t="s">
        <v>14994</v>
      </c>
      <c r="D15655" s="124">
        <v>29113</v>
      </c>
      <c r="E15655" s="157" t="e">
        <f>VLOOKUP(D15655,'SOAT LIQ'!$A$87:$C$3416,3,FALSE)</f>
        <v>#N/A</v>
      </c>
    </row>
    <row r="15656" spans="1:5" x14ac:dyDescent="0.25">
      <c r="A15656" t="s">
        <v>8472</v>
      </c>
      <c r="B15656" s="100" t="s">
        <v>15410</v>
      </c>
      <c r="C15656" s="99" t="s">
        <v>14994</v>
      </c>
      <c r="D15656" s="124">
        <v>29113</v>
      </c>
      <c r="E15656" s="157" t="e">
        <f>VLOOKUP(D15656,'SOAT LIQ'!$A$87:$C$3416,3,FALSE)</f>
        <v>#N/A</v>
      </c>
    </row>
    <row r="15657" spans="1:5" x14ac:dyDescent="0.25">
      <c r="A15657" t="s">
        <v>6183</v>
      </c>
      <c r="B15657" s="100" t="s">
        <v>15411</v>
      </c>
      <c r="C15657" s="99" t="s">
        <v>15400</v>
      </c>
      <c r="D15657" s="124">
        <v>39130</v>
      </c>
      <c r="E15657" s="157" t="e">
        <f>VLOOKUP(D15657,'SOAT LIQ'!$A$87:$C$3416,3,FALSE)</f>
        <v>#N/A</v>
      </c>
    </row>
    <row r="15658" spans="1:5" x14ac:dyDescent="0.25">
      <c r="A15658" t="s">
        <v>8498</v>
      </c>
      <c r="B15658" s="100" t="s">
        <v>15411</v>
      </c>
      <c r="C15658" s="99" t="s">
        <v>15400</v>
      </c>
      <c r="D15658" s="124">
        <v>39130</v>
      </c>
      <c r="E15658" s="157" t="e">
        <f>VLOOKUP(D15658,'SOAT LIQ'!$A$87:$C$3416,3,FALSE)</f>
        <v>#N/A</v>
      </c>
    </row>
    <row r="15659" spans="1:5" x14ac:dyDescent="0.25">
      <c r="A15659" t="s">
        <v>8497</v>
      </c>
      <c r="B15659" s="100" t="s">
        <v>15411</v>
      </c>
      <c r="C15659" s="99" t="s">
        <v>15400</v>
      </c>
      <c r="D15659" s="124">
        <v>39130</v>
      </c>
      <c r="E15659" s="157" t="e">
        <f>VLOOKUP(D15659,'SOAT LIQ'!$A$87:$C$3416,3,FALSE)</f>
        <v>#N/A</v>
      </c>
    </row>
    <row r="15660" spans="1:5" x14ac:dyDescent="0.25">
      <c r="A15660" t="s">
        <v>8496</v>
      </c>
      <c r="B15660" s="100" t="s">
        <v>15411</v>
      </c>
      <c r="C15660" s="99" t="s">
        <v>15400</v>
      </c>
      <c r="D15660" s="124">
        <v>39130</v>
      </c>
      <c r="E15660" s="157" t="e">
        <f>VLOOKUP(D15660,'SOAT LIQ'!$A$87:$C$3416,3,FALSE)</f>
        <v>#N/A</v>
      </c>
    </row>
    <row r="15661" spans="1:5" x14ac:dyDescent="0.25">
      <c r="A15661" t="s">
        <v>8495</v>
      </c>
      <c r="B15661" s="100" t="s">
        <v>15411</v>
      </c>
      <c r="C15661" s="99" t="s">
        <v>15400</v>
      </c>
      <c r="D15661" s="124">
        <v>39130</v>
      </c>
      <c r="E15661" s="157" t="e">
        <f>VLOOKUP(D15661,'SOAT LIQ'!$A$87:$C$3416,3,FALSE)</f>
        <v>#N/A</v>
      </c>
    </row>
    <row r="15662" spans="1:5" x14ac:dyDescent="0.25">
      <c r="A15662" t="s">
        <v>8501</v>
      </c>
      <c r="B15662" s="100" t="s">
        <v>15411</v>
      </c>
      <c r="C15662" s="99" t="s">
        <v>15400</v>
      </c>
      <c r="D15662" s="124">
        <v>39130</v>
      </c>
      <c r="E15662" s="157" t="e">
        <f>VLOOKUP(D15662,'SOAT LIQ'!$A$87:$C$3416,3,FALSE)</f>
        <v>#N/A</v>
      </c>
    </row>
    <row r="15663" spans="1:5" x14ac:dyDescent="0.25">
      <c r="A15663" t="s">
        <v>8500</v>
      </c>
      <c r="B15663" s="100" t="s">
        <v>15411</v>
      </c>
      <c r="C15663" s="99" t="s">
        <v>15400</v>
      </c>
      <c r="D15663" s="124">
        <v>39130</v>
      </c>
      <c r="E15663" s="157" t="e">
        <f>VLOOKUP(D15663,'SOAT LIQ'!$A$87:$C$3416,3,FALSE)</f>
        <v>#N/A</v>
      </c>
    </row>
    <row r="15664" spans="1:5" x14ac:dyDescent="0.25">
      <c r="A15664" t="s">
        <v>8494</v>
      </c>
      <c r="B15664" s="100" t="s">
        <v>15411</v>
      </c>
      <c r="C15664" s="99" t="s">
        <v>15400</v>
      </c>
      <c r="D15664" s="124">
        <v>39130</v>
      </c>
      <c r="E15664" s="157" t="e">
        <f>VLOOKUP(D15664,'SOAT LIQ'!$A$87:$C$3416,3,FALSE)</f>
        <v>#N/A</v>
      </c>
    </row>
    <row r="15665" spans="1:6" x14ac:dyDescent="0.25">
      <c r="A15665" t="s">
        <v>15399</v>
      </c>
      <c r="B15665" s="100" t="s">
        <v>15411</v>
      </c>
      <c r="C15665" s="99" t="s">
        <v>15400</v>
      </c>
      <c r="D15665" s="124">
        <v>39130</v>
      </c>
      <c r="E15665" s="157" t="e">
        <f>VLOOKUP(D15665,'SOAT LIQ'!$A$87:$C$3416,3,FALSE)</f>
        <v>#N/A</v>
      </c>
    </row>
    <row r="15666" spans="1:6" x14ac:dyDescent="0.25">
      <c r="A15666" t="s">
        <v>8499</v>
      </c>
      <c r="B15666" s="100" t="s">
        <v>15411</v>
      </c>
      <c r="C15666" s="99" t="s">
        <v>15400</v>
      </c>
      <c r="D15666" s="124">
        <v>39130</v>
      </c>
      <c r="E15666" s="157" t="e">
        <f>VLOOKUP(D15666,'SOAT LIQ'!$A$87:$C$3416,3,FALSE)</f>
        <v>#N/A</v>
      </c>
    </row>
    <row r="15667" spans="1:6" x14ac:dyDescent="0.25">
      <c r="A15667" t="s">
        <v>8476</v>
      </c>
      <c r="B15667" s="100" t="s">
        <v>15411</v>
      </c>
      <c r="C15667" s="99" t="s">
        <v>15400</v>
      </c>
      <c r="D15667" s="124">
        <v>39130</v>
      </c>
      <c r="E15667" s="157" t="e">
        <f>VLOOKUP(D15667,'SOAT LIQ'!$A$87:$C$3416,3,FALSE)</f>
        <v>#N/A</v>
      </c>
    </row>
    <row r="15668" spans="1:6" x14ac:dyDescent="0.25">
      <c r="A15668" t="s">
        <v>5576</v>
      </c>
      <c r="B15668" s="100" t="s">
        <v>15411</v>
      </c>
      <c r="C15668" s="99" t="s">
        <v>15400</v>
      </c>
      <c r="D15668" s="124">
        <v>39130</v>
      </c>
      <c r="E15668" s="157" t="e">
        <f>VLOOKUP(D15668,'SOAT LIQ'!$A$87:$C$3416,3,FALSE)</f>
        <v>#N/A</v>
      </c>
    </row>
    <row r="15669" spans="1:6" x14ac:dyDescent="0.25">
      <c r="A15669" t="s">
        <v>5577</v>
      </c>
      <c r="B15669" s="100" t="s">
        <v>15411</v>
      </c>
      <c r="C15669" s="99" t="s">
        <v>15400</v>
      </c>
      <c r="D15669" s="124">
        <v>39130</v>
      </c>
      <c r="E15669" s="157" t="e">
        <f>VLOOKUP(D15669,'SOAT LIQ'!$A$87:$C$3416,3,FALSE)</f>
        <v>#N/A</v>
      </c>
    </row>
    <row r="15670" spans="1:6" x14ac:dyDescent="0.25">
      <c r="A15670" t="s">
        <v>8477</v>
      </c>
      <c r="B15670" s="100" t="s">
        <v>15411</v>
      </c>
      <c r="C15670" s="99" t="s">
        <v>15400</v>
      </c>
      <c r="D15670" s="124">
        <v>39130</v>
      </c>
      <c r="E15670" s="157" t="e">
        <f>VLOOKUP(D15670,'SOAT LIQ'!$A$87:$C$3416,3,FALSE)</f>
        <v>#N/A</v>
      </c>
    </row>
    <row r="15671" spans="1:6" x14ac:dyDescent="0.25">
      <c r="A15671" t="s">
        <v>5578</v>
      </c>
      <c r="B15671" s="100" t="s">
        <v>15411</v>
      </c>
      <c r="C15671" s="99" t="s">
        <v>15400</v>
      </c>
      <c r="D15671" s="124">
        <v>39130</v>
      </c>
      <c r="E15671" s="157" t="e">
        <f>VLOOKUP(D15671,'SOAT LIQ'!$A$87:$C$3416,3,FALSE)</f>
        <v>#N/A</v>
      </c>
    </row>
    <row r="15672" spans="1:6" x14ac:dyDescent="0.25">
      <c r="A15672" t="s">
        <v>5579</v>
      </c>
      <c r="B15672" s="100" t="s">
        <v>15411</v>
      </c>
      <c r="C15672" s="99" t="s">
        <v>15400</v>
      </c>
      <c r="D15672" s="124">
        <v>39130</v>
      </c>
      <c r="E15672" s="157" t="e">
        <f>VLOOKUP(D15672,'SOAT LIQ'!$A$87:$C$3416,3,FALSE)</f>
        <v>#N/A</v>
      </c>
    </row>
    <row r="15673" spans="1:6" x14ac:dyDescent="0.25">
      <c r="A15673" t="s">
        <v>8493</v>
      </c>
      <c r="B15673" s="100" t="s">
        <v>15411</v>
      </c>
      <c r="C15673" s="99" t="s">
        <v>15400</v>
      </c>
      <c r="D15673" s="124">
        <v>39130</v>
      </c>
      <c r="E15673" s="157" t="e">
        <f>VLOOKUP(D15673,'SOAT LIQ'!$A$87:$C$3416,3,FALSE)</f>
        <v>#N/A</v>
      </c>
    </row>
    <row r="15674" spans="1:6" x14ac:dyDescent="0.25">
      <c r="A15674" t="s">
        <v>4229</v>
      </c>
      <c r="B15674" s="100" t="s">
        <v>15411</v>
      </c>
      <c r="C15674" s="99" t="s">
        <v>15400</v>
      </c>
      <c r="D15674" s="124">
        <v>39130</v>
      </c>
      <c r="E15674" s="157" t="e">
        <f>VLOOKUP(D15674,'SOAT LIQ'!$A$87:$C$3416,3,FALSE)</f>
        <v>#N/A</v>
      </c>
    </row>
    <row r="15675" spans="1:6" x14ac:dyDescent="0.25">
      <c r="A15675" t="s">
        <v>5580</v>
      </c>
      <c r="B15675" s="100" t="s">
        <v>15411</v>
      </c>
      <c r="C15675" s="99" t="s">
        <v>15400</v>
      </c>
      <c r="D15675" s="124">
        <v>39130</v>
      </c>
      <c r="E15675" s="157" t="e">
        <f>VLOOKUP(D15675,'SOAT LIQ'!$A$87:$C$3416,3,FALSE)</f>
        <v>#N/A</v>
      </c>
    </row>
    <row r="15676" spans="1:6" x14ac:dyDescent="0.25">
      <c r="A15676" t="s">
        <v>8478</v>
      </c>
      <c r="B15676" s="100" t="s">
        <v>15411</v>
      </c>
      <c r="C15676" s="99" t="s">
        <v>15400</v>
      </c>
      <c r="D15676" s="124">
        <v>39130</v>
      </c>
      <c r="E15676" s="157" t="e">
        <f>VLOOKUP(D15676,'SOAT LIQ'!$A$87:$C$3416,3,FALSE)</f>
        <v>#N/A</v>
      </c>
    </row>
    <row r="15677" spans="1:6" x14ac:dyDescent="0.25">
      <c r="A15677" t="s">
        <v>8471</v>
      </c>
      <c r="B15677" s="100" t="s">
        <v>15411</v>
      </c>
      <c r="C15677" s="99" t="s">
        <v>15400</v>
      </c>
      <c r="D15677" s="124">
        <v>39130</v>
      </c>
      <c r="E15677" s="157" t="e">
        <f>VLOOKUP(D15677,'SOAT LIQ'!$A$87:$C$3416,3,FALSE)</f>
        <v>#N/A</v>
      </c>
    </row>
    <row r="15678" spans="1:6" x14ac:dyDescent="0.25">
      <c r="A15678" t="s">
        <v>8470</v>
      </c>
      <c r="B15678" s="100" t="s">
        <v>15411</v>
      </c>
      <c r="C15678" s="99" t="s">
        <v>15400</v>
      </c>
      <c r="D15678" s="124">
        <v>39130</v>
      </c>
      <c r="E15678" s="157" t="e">
        <f>VLOOKUP(D15678,'SOAT LIQ'!$A$87:$C$3416,3,FALSE)</f>
        <v>#N/A</v>
      </c>
    </row>
    <row r="15679" spans="1:6" x14ac:dyDescent="0.25">
      <c r="A15679" t="s">
        <v>8472</v>
      </c>
      <c r="B15679" s="100" t="s">
        <v>15411</v>
      </c>
      <c r="C15679" s="99" t="s">
        <v>15400</v>
      </c>
      <c r="D15679" s="124">
        <v>39130</v>
      </c>
      <c r="E15679" s="157" t="e">
        <f>VLOOKUP(D15679,'SOAT LIQ'!$A$87:$C$3416,3,FALSE)</f>
        <v>#N/A</v>
      </c>
    </row>
    <row r="15680" spans="1:6" x14ac:dyDescent="0.25">
      <c r="A15680" t="s">
        <v>6183</v>
      </c>
      <c r="B15680" s="100" t="s">
        <v>15413</v>
      </c>
      <c r="C15680" s="99" t="s">
        <v>15412</v>
      </c>
      <c r="D15680" s="124">
        <v>39145</v>
      </c>
      <c r="E15680" s="157" t="e">
        <f>VLOOKUP(D15680,'SOAT LIQ'!$A$87:$C$3416,3,FALSE)</f>
        <v>#N/A</v>
      </c>
      <c r="F15680" t="s">
        <v>21631</v>
      </c>
    </row>
    <row r="15681" spans="1:6" x14ac:dyDescent="0.25">
      <c r="A15681" t="s">
        <v>6183</v>
      </c>
      <c r="B15681" s="100" t="s">
        <v>15415</v>
      </c>
      <c r="C15681" s="99" t="s">
        <v>15414</v>
      </c>
      <c r="D15681" s="124">
        <v>39145</v>
      </c>
      <c r="E15681" s="157" t="e">
        <f>VLOOKUP(D15681,'SOAT LIQ'!$A$87:$C$3416,3,FALSE)</f>
        <v>#N/A</v>
      </c>
      <c r="F15681" t="s">
        <v>21631</v>
      </c>
    </row>
    <row r="15682" spans="1:6" x14ac:dyDescent="0.25">
      <c r="A15682" t="s">
        <v>6183</v>
      </c>
      <c r="B15682" s="100" t="s">
        <v>15416</v>
      </c>
      <c r="C15682" s="99" t="s">
        <v>15288</v>
      </c>
      <c r="D15682" s="124">
        <v>36102</v>
      </c>
      <c r="E15682" s="157" t="e">
        <f>VLOOKUP(D15682,'SOAT LIQ'!$A$87:$C$3416,3,FALSE)</f>
        <v>#N/A</v>
      </c>
      <c r="F15682" t="s">
        <v>21631</v>
      </c>
    </row>
    <row r="15683" spans="1:6" x14ac:dyDescent="0.25">
      <c r="A15683" t="s">
        <v>5841</v>
      </c>
      <c r="B15683" s="100" t="s">
        <v>15416</v>
      </c>
      <c r="C15683" s="99" t="s">
        <v>15288</v>
      </c>
      <c r="D15683" s="124">
        <v>36102</v>
      </c>
      <c r="E15683" s="157" t="e">
        <f>VLOOKUP(D15683,'SOAT LIQ'!$A$87:$C$3416,3,FALSE)</f>
        <v>#N/A</v>
      </c>
      <c r="F15683" t="s">
        <v>21631</v>
      </c>
    </row>
    <row r="15684" spans="1:6" x14ac:dyDescent="0.25">
      <c r="A15684" t="s">
        <v>6183</v>
      </c>
      <c r="B15684" s="100" t="s">
        <v>15418</v>
      </c>
      <c r="C15684" s="99" t="s">
        <v>15417</v>
      </c>
      <c r="D15684" s="124">
        <v>36100</v>
      </c>
      <c r="E15684" s="157" t="e">
        <f>VLOOKUP(D15684,'SOAT LIQ'!$A$87:$C$3416,3,FALSE)</f>
        <v>#N/A</v>
      </c>
      <c r="F15684" t="s">
        <v>21631</v>
      </c>
    </row>
    <row r="15685" spans="1:6" x14ac:dyDescent="0.25">
      <c r="A15685" t="s">
        <v>6183</v>
      </c>
      <c r="B15685" s="100" t="s">
        <v>15419</v>
      </c>
      <c r="C15685" s="99" t="s">
        <v>15414</v>
      </c>
      <c r="D15685" s="124">
        <v>39145</v>
      </c>
      <c r="E15685" s="157" t="e">
        <f>VLOOKUP(D15685,'SOAT LIQ'!$A$87:$C$3416,3,FALSE)</f>
        <v>#N/A</v>
      </c>
      <c r="F15685" t="s">
        <v>21631</v>
      </c>
    </row>
    <row r="15686" spans="1:6" x14ac:dyDescent="0.25">
      <c r="A15686" t="s">
        <v>6183</v>
      </c>
      <c r="B15686" s="100" t="s">
        <v>15420</v>
      </c>
      <c r="C15686" s="99" t="s">
        <v>15414</v>
      </c>
      <c r="D15686" s="124">
        <v>39145</v>
      </c>
      <c r="E15686" s="157" t="e">
        <f>VLOOKUP(D15686,'SOAT LIQ'!$A$87:$C$3416,3,FALSE)</f>
        <v>#N/A</v>
      </c>
      <c r="F15686" t="s">
        <v>21631</v>
      </c>
    </row>
    <row r="15687" spans="1:6" x14ac:dyDescent="0.25">
      <c r="A15687" t="s">
        <v>8471</v>
      </c>
      <c r="B15687" s="100" t="s">
        <v>15420</v>
      </c>
      <c r="C15687" s="99" t="s">
        <v>15414</v>
      </c>
      <c r="D15687" s="124">
        <v>39145</v>
      </c>
      <c r="E15687" s="157" t="e">
        <f>VLOOKUP(D15687,'SOAT LIQ'!$A$87:$C$3416,3,FALSE)</f>
        <v>#N/A</v>
      </c>
      <c r="F15687" t="s">
        <v>21631</v>
      </c>
    </row>
    <row r="15688" spans="1:6" x14ac:dyDescent="0.25">
      <c r="A15688" t="s">
        <v>6183</v>
      </c>
      <c r="B15688" s="100" t="s">
        <v>15421</v>
      </c>
      <c r="C15688" s="99" t="s">
        <v>15414</v>
      </c>
      <c r="D15688" s="124">
        <v>39145</v>
      </c>
      <c r="E15688" s="157" t="e">
        <f>VLOOKUP(D15688,'SOAT LIQ'!$A$87:$C$3416,3,FALSE)</f>
        <v>#N/A</v>
      </c>
      <c r="F15688" t="s">
        <v>21631</v>
      </c>
    </row>
    <row r="15689" spans="1:6" x14ac:dyDescent="0.25">
      <c r="A15689" t="s">
        <v>6183</v>
      </c>
      <c r="B15689" s="100" t="s">
        <v>15422</v>
      </c>
      <c r="C15689" s="99" t="s">
        <v>15414</v>
      </c>
      <c r="D15689" s="124">
        <v>39145</v>
      </c>
      <c r="E15689" s="157" t="e">
        <f>VLOOKUP(D15689,'SOAT LIQ'!$A$87:$C$3416,3,FALSE)</f>
        <v>#N/A</v>
      </c>
      <c r="F15689" t="s">
        <v>21631</v>
      </c>
    </row>
    <row r="15690" spans="1:6" x14ac:dyDescent="0.25">
      <c r="A15690" t="s">
        <v>6183</v>
      </c>
      <c r="B15690" s="100" t="s">
        <v>15423</v>
      </c>
      <c r="C15690" s="99" t="s">
        <v>15414</v>
      </c>
      <c r="D15690" s="124">
        <v>39145</v>
      </c>
      <c r="E15690" s="157" t="e">
        <f>VLOOKUP(D15690,'SOAT LIQ'!$A$87:$C$3416,3,FALSE)</f>
        <v>#N/A</v>
      </c>
      <c r="F15690" t="s">
        <v>21631</v>
      </c>
    </row>
    <row r="15691" spans="1:6" x14ac:dyDescent="0.25">
      <c r="A15691" t="s">
        <v>6183</v>
      </c>
      <c r="B15691" s="100" t="s">
        <v>15424</v>
      </c>
      <c r="C15691" s="99" t="s">
        <v>15414</v>
      </c>
      <c r="D15691" s="124">
        <v>39145</v>
      </c>
      <c r="E15691" s="157" t="e">
        <f>VLOOKUP(D15691,'SOAT LIQ'!$A$87:$C$3416,3,FALSE)</f>
        <v>#N/A</v>
      </c>
      <c r="F15691" t="s">
        <v>21631</v>
      </c>
    </row>
    <row r="15692" spans="1:6" x14ac:dyDescent="0.25">
      <c r="A15692" t="s">
        <v>6183</v>
      </c>
      <c r="B15692" s="100" t="s">
        <v>15425</v>
      </c>
      <c r="C15692" s="99" t="s">
        <v>15414</v>
      </c>
      <c r="D15692" s="124">
        <v>39145</v>
      </c>
      <c r="E15692" s="157" t="e">
        <f>VLOOKUP(D15692,'SOAT LIQ'!$A$87:$C$3416,3,FALSE)</f>
        <v>#N/A</v>
      </c>
      <c r="F15692" t="s">
        <v>21631</v>
      </c>
    </row>
    <row r="15693" spans="1:6" x14ac:dyDescent="0.25">
      <c r="A15693" t="s">
        <v>6183</v>
      </c>
      <c r="B15693" s="100" t="s">
        <v>15426</v>
      </c>
      <c r="C15693" s="100"/>
      <c r="D15693" s="124"/>
      <c r="E15693" s="157" t="e">
        <f>VLOOKUP(D15693,'SOAT LIQ'!$A$87:$C$3416,3,FALSE)</f>
        <v>#N/A</v>
      </c>
      <c r="F15693" t="s">
        <v>21631</v>
      </c>
    </row>
    <row r="15694" spans="1:6" x14ac:dyDescent="0.25">
      <c r="A15694" t="s">
        <v>5841</v>
      </c>
      <c r="B15694" s="100" t="s">
        <v>15426</v>
      </c>
      <c r="C15694" s="100"/>
      <c r="D15694" s="124"/>
      <c r="E15694" s="157" t="e">
        <f>VLOOKUP(D15694,'SOAT LIQ'!$A$87:$C$3416,3,FALSE)</f>
        <v>#N/A</v>
      </c>
      <c r="F15694" t="s">
        <v>21631</v>
      </c>
    </row>
    <row r="15695" spans="1:6" x14ac:dyDescent="0.25">
      <c r="A15695" t="s">
        <v>13932</v>
      </c>
      <c r="B15695" s="100" t="s">
        <v>15427</v>
      </c>
      <c r="C15695" s="100"/>
      <c r="D15695" s="124"/>
      <c r="E15695" s="157" t="e">
        <f>VLOOKUP(D15695,'SOAT LIQ'!$A$87:$C$3416,3,FALSE)</f>
        <v>#N/A</v>
      </c>
      <c r="F15695" t="s">
        <v>21631</v>
      </c>
    </row>
    <row r="15696" spans="1:6" x14ac:dyDescent="0.25">
      <c r="A15696" t="s">
        <v>14959</v>
      </c>
      <c r="B15696" s="100" t="s">
        <v>15427</v>
      </c>
      <c r="C15696" s="100"/>
      <c r="D15696" s="124"/>
      <c r="E15696" s="157" t="e">
        <f>VLOOKUP(D15696,'SOAT LIQ'!$A$87:$C$3416,3,FALSE)</f>
        <v>#N/A</v>
      </c>
      <c r="F15696" t="s">
        <v>21631</v>
      </c>
    </row>
    <row r="15697" spans="1:6" x14ac:dyDescent="0.25">
      <c r="A15697" t="s">
        <v>14959</v>
      </c>
      <c r="B15697" s="100" t="s">
        <v>15428</v>
      </c>
      <c r="C15697" s="100"/>
      <c r="D15697" s="124"/>
      <c r="E15697" s="157" t="e">
        <f>VLOOKUP(D15697,'SOAT LIQ'!$A$87:$C$3416,3,FALSE)</f>
        <v>#N/A</v>
      </c>
      <c r="F15697" t="s">
        <v>21631</v>
      </c>
    </row>
    <row r="15698" spans="1:6" x14ac:dyDescent="0.25">
      <c r="A15698" t="s">
        <v>6570</v>
      </c>
      <c r="B15698" s="100" t="s">
        <v>15428</v>
      </c>
      <c r="C15698" s="100"/>
      <c r="D15698" s="124"/>
      <c r="E15698" s="157" t="e">
        <f>VLOOKUP(D15698,'SOAT LIQ'!$A$87:$C$3416,3,FALSE)</f>
        <v>#N/A</v>
      </c>
      <c r="F15698" t="s">
        <v>21631</v>
      </c>
    </row>
    <row r="15699" spans="1:6" x14ac:dyDescent="0.25">
      <c r="A15699" t="s">
        <v>6183</v>
      </c>
      <c r="B15699" s="100" t="s">
        <v>15429</v>
      </c>
      <c r="C15699" s="100"/>
      <c r="D15699" s="124"/>
      <c r="E15699" s="157" t="e">
        <f>VLOOKUP(D15699,'SOAT LIQ'!$A$87:$C$3416,3,FALSE)</f>
        <v>#N/A</v>
      </c>
      <c r="F15699" t="s">
        <v>21631</v>
      </c>
    </row>
    <row r="15700" spans="1:6" x14ac:dyDescent="0.25">
      <c r="A15700" t="s">
        <v>6183</v>
      </c>
      <c r="B15700" s="100" t="s">
        <v>15430</v>
      </c>
      <c r="C15700" s="100"/>
      <c r="D15700" s="124"/>
      <c r="E15700" s="157" t="e">
        <f>VLOOKUP(D15700,'SOAT LIQ'!$A$87:$C$3416,3,FALSE)</f>
        <v>#N/A</v>
      </c>
      <c r="F15700" t="s">
        <v>21631</v>
      </c>
    </row>
    <row r="15701" spans="1:6" x14ac:dyDescent="0.25">
      <c r="A15701" t="s">
        <v>6183</v>
      </c>
      <c r="B15701" s="100" t="s">
        <v>15431</v>
      </c>
      <c r="C15701" s="100"/>
      <c r="D15701" s="124"/>
      <c r="E15701" s="157" t="e">
        <f>VLOOKUP(D15701,'SOAT LIQ'!$A$87:$C$3416,3,FALSE)</f>
        <v>#N/A</v>
      </c>
      <c r="F15701" t="s">
        <v>21631</v>
      </c>
    </row>
    <row r="15702" spans="1:6" x14ac:dyDescent="0.25">
      <c r="A15702" t="s">
        <v>13964</v>
      </c>
      <c r="B15702" s="100" t="s">
        <v>15432</v>
      </c>
      <c r="C15702" s="99" t="s">
        <v>14382</v>
      </c>
      <c r="D15702" s="124">
        <v>21421</v>
      </c>
      <c r="E15702" s="157" t="e">
        <f>VLOOKUP(D15702,'SOAT LIQ'!$A$87:$C$3416,3,FALSE)</f>
        <v>#N/A</v>
      </c>
    </row>
    <row r="15703" spans="1:6" x14ac:dyDescent="0.25">
      <c r="A15703" t="s">
        <v>6317</v>
      </c>
      <c r="B15703" s="100" t="s">
        <v>15433</v>
      </c>
      <c r="C15703" s="100"/>
      <c r="D15703" s="124"/>
      <c r="E15703" s="157" t="e">
        <f>VLOOKUP(D15703,'SOAT LIQ'!$A$87:$C$3416,3,FALSE)</f>
        <v>#N/A</v>
      </c>
    </row>
    <row r="15704" spans="1:6" x14ac:dyDescent="0.25">
      <c r="A15704" t="s">
        <v>6573</v>
      </c>
      <c r="B15704" s="100" t="s">
        <v>15435</v>
      </c>
      <c r="C15704" s="99" t="s">
        <v>15434</v>
      </c>
      <c r="D15704" s="124">
        <v>27114</v>
      </c>
      <c r="E15704" s="157" t="e">
        <f>VLOOKUP(D15704,'SOAT LIQ'!$A$87:$C$3416,3,FALSE)</f>
        <v>#N/A</v>
      </c>
    </row>
    <row r="15705" spans="1:6" x14ac:dyDescent="0.25">
      <c r="A15705" t="s">
        <v>5733</v>
      </c>
      <c r="B15705" s="100" t="s">
        <v>15435</v>
      </c>
      <c r="C15705" s="99" t="s">
        <v>15434</v>
      </c>
      <c r="D15705" s="124">
        <v>27114</v>
      </c>
      <c r="E15705" s="157" t="e">
        <f>VLOOKUP(D15705,'SOAT LIQ'!$A$87:$C$3416,3,FALSE)</f>
        <v>#N/A</v>
      </c>
    </row>
    <row r="15706" spans="1:6" x14ac:dyDescent="0.25">
      <c r="A15706" t="s">
        <v>6573</v>
      </c>
      <c r="B15706" s="100" t="s">
        <v>15436</v>
      </c>
      <c r="C15706" s="99" t="s">
        <v>15434</v>
      </c>
      <c r="D15706" s="124">
        <v>27114</v>
      </c>
      <c r="E15706" s="157" t="e">
        <f>VLOOKUP(D15706,'SOAT LIQ'!$A$87:$C$3416,3,FALSE)</f>
        <v>#N/A</v>
      </c>
    </row>
    <row r="15707" spans="1:6" x14ac:dyDescent="0.25">
      <c r="A15707" t="s">
        <v>13930</v>
      </c>
      <c r="B15707" s="100" t="s">
        <v>15436</v>
      </c>
      <c r="C15707" s="99" t="s">
        <v>15434</v>
      </c>
      <c r="D15707" s="124">
        <v>27114</v>
      </c>
      <c r="E15707" s="157" t="e">
        <f>VLOOKUP(D15707,'SOAT LIQ'!$A$87:$C$3416,3,FALSE)</f>
        <v>#N/A</v>
      </c>
    </row>
    <row r="15708" spans="1:6" x14ac:dyDescent="0.25">
      <c r="A15708" t="s">
        <v>6573</v>
      </c>
      <c r="B15708" s="100" t="s">
        <v>15437</v>
      </c>
      <c r="C15708" s="100"/>
      <c r="D15708" s="124">
        <v>27114</v>
      </c>
      <c r="E15708" s="157" t="e">
        <f>VLOOKUP(D15708,'SOAT LIQ'!$A$87:$C$3416,3,FALSE)</f>
        <v>#N/A</v>
      </c>
    </row>
    <row r="15709" spans="1:6" x14ac:dyDescent="0.25">
      <c r="A15709" t="s">
        <v>5733</v>
      </c>
      <c r="B15709" s="100" t="s">
        <v>15437</v>
      </c>
      <c r="C15709" s="100"/>
      <c r="D15709" s="124">
        <v>27114</v>
      </c>
      <c r="E15709" s="157" t="e">
        <f>VLOOKUP(D15709,'SOAT LIQ'!$A$87:$C$3416,3,FALSE)</f>
        <v>#N/A</v>
      </c>
    </row>
    <row r="15710" spans="1:6" x14ac:dyDescent="0.25">
      <c r="A15710" t="s">
        <v>8282</v>
      </c>
      <c r="B15710" s="100" t="s">
        <v>15438</v>
      </c>
      <c r="C15710" s="99" t="s">
        <v>15439</v>
      </c>
      <c r="D15710" s="124">
        <v>34101</v>
      </c>
      <c r="E15710" s="157" t="e">
        <f>VLOOKUP(D15710,'SOAT LIQ'!$A$87:$C$3416,3,FALSE)</f>
        <v>#N/A</v>
      </c>
    </row>
    <row r="15711" spans="1:6" x14ac:dyDescent="0.25">
      <c r="A15711" t="s">
        <v>13930</v>
      </c>
      <c r="B15711" s="100" t="s">
        <v>15438</v>
      </c>
      <c r="C15711" s="99" t="s">
        <v>15439</v>
      </c>
      <c r="D15711" s="124">
        <v>34101</v>
      </c>
      <c r="E15711" s="157" t="e">
        <f>VLOOKUP(D15711,'SOAT LIQ'!$A$87:$C$3416,3,FALSE)</f>
        <v>#N/A</v>
      </c>
    </row>
    <row r="15712" spans="1:6" x14ac:dyDescent="0.25">
      <c r="A15712" t="s">
        <v>8282</v>
      </c>
      <c r="B15712" s="100" t="s">
        <v>15440</v>
      </c>
      <c r="C15712" s="99" t="s">
        <v>15439</v>
      </c>
      <c r="D15712" s="124">
        <v>34101</v>
      </c>
      <c r="E15712" s="157" t="e">
        <f>VLOOKUP(D15712,'SOAT LIQ'!$A$87:$C$3416,3,FALSE)</f>
        <v>#N/A</v>
      </c>
    </row>
    <row r="15713" spans="1:5" x14ac:dyDescent="0.25">
      <c r="A15713" t="s">
        <v>13930</v>
      </c>
      <c r="B15713" s="100" t="s">
        <v>15440</v>
      </c>
      <c r="C15713" s="99" t="s">
        <v>15439</v>
      </c>
      <c r="D15713" s="124">
        <v>34101</v>
      </c>
      <c r="E15713" s="157" t="e">
        <f>VLOOKUP(D15713,'SOAT LIQ'!$A$87:$C$3416,3,FALSE)</f>
        <v>#N/A</v>
      </c>
    </row>
    <row r="15714" spans="1:5" x14ac:dyDescent="0.25">
      <c r="A15714" t="s">
        <v>5733</v>
      </c>
      <c r="B15714" s="100" t="s">
        <v>4478</v>
      </c>
      <c r="C15714" s="99" t="s">
        <v>15441</v>
      </c>
      <c r="D15714" s="124">
        <v>26101</v>
      </c>
      <c r="E15714" s="157" t="e">
        <f>VLOOKUP(D15714,'SOAT LIQ'!$A$87:$C$3416,3,FALSE)</f>
        <v>#N/A</v>
      </c>
    </row>
    <row r="15715" spans="1:5" x14ac:dyDescent="0.25">
      <c r="A15715" t="s">
        <v>13964</v>
      </c>
      <c r="B15715" s="100" t="s">
        <v>4478</v>
      </c>
      <c r="C15715" s="99" t="s">
        <v>15441</v>
      </c>
      <c r="D15715" s="124">
        <v>26101</v>
      </c>
      <c r="E15715" s="157" t="e">
        <f>VLOOKUP(D15715,'SOAT LIQ'!$A$87:$C$3416,3,FALSE)</f>
        <v>#N/A</v>
      </c>
    </row>
    <row r="15716" spans="1:5" x14ac:dyDescent="0.25">
      <c r="A15716" t="s">
        <v>5733</v>
      </c>
      <c r="B15716" s="100" t="s">
        <v>15443</v>
      </c>
      <c r="C15716" s="99" t="s">
        <v>15442</v>
      </c>
      <c r="D15716" s="124">
        <v>26101</v>
      </c>
      <c r="E15716" s="157" t="e">
        <f>VLOOKUP(D15716,'SOAT LIQ'!$A$87:$C$3416,3,FALSE)</f>
        <v>#N/A</v>
      </c>
    </row>
    <row r="15717" spans="1:5" x14ac:dyDescent="0.25">
      <c r="A15717" t="s">
        <v>13964</v>
      </c>
      <c r="B15717" s="100" t="s">
        <v>15443</v>
      </c>
      <c r="C15717" s="99" t="s">
        <v>15442</v>
      </c>
      <c r="D15717" s="124">
        <v>26101</v>
      </c>
      <c r="E15717" s="157" t="e">
        <f>VLOOKUP(D15717,'SOAT LIQ'!$A$87:$C$3416,3,FALSE)</f>
        <v>#N/A</v>
      </c>
    </row>
    <row r="15718" spans="1:5" x14ac:dyDescent="0.25">
      <c r="A15718" t="s">
        <v>5733</v>
      </c>
      <c r="B15718" s="100" t="s">
        <v>4354</v>
      </c>
      <c r="C15718" s="99" t="s">
        <v>15444</v>
      </c>
      <c r="D15718" s="124">
        <v>26102</v>
      </c>
      <c r="E15718" s="157" t="e">
        <f>VLOOKUP(D15718,'SOAT LIQ'!$A$87:$C$3416,3,FALSE)</f>
        <v>#N/A</v>
      </c>
    </row>
    <row r="15719" spans="1:5" x14ac:dyDescent="0.25">
      <c r="A15719" t="s">
        <v>13964</v>
      </c>
      <c r="B15719" s="100" t="s">
        <v>4354</v>
      </c>
      <c r="C15719" s="99" t="s">
        <v>15444</v>
      </c>
      <c r="D15719" s="124">
        <v>26102</v>
      </c>
      <c r="E15719" s="157" t="e">
        <f>VLOOKUP(D15719,'SOAT LIQ'!$A$87:$C$3416,3,FALSE)</f>
        <v>#N/A</v>
      </c>
    </row>
    <row r="15720" spans="1:5" x14ac:dyDescent="0.25">
      <c r="A15720" t="s">
        <v>5733</v>
      </c>
      <c r="B15720" s="100" t="s">
        <v>4352</v>
      </c>
      <c r="C15720" s="99" t="s">
        <v>15445</v>
      </c>
      <c r="D15720" s="124">
        <v>26116</v>
      </c>
      <c r="E15720" s="157" t="e">
        <f>VLOOKUP(D15720,'SOAT LIQ'!$A$87:$C$3416,3,FALSE)</f>
        <v>#N/A</v>
      </c>
    </row>
    <row r="15721" spans="1:5" x14ac:dyDescent="0.25">
      <c r="A15721" t="s">
        <v>13964</v>
      </c>
      <c r="B15721" s="100" t="s">
        <v>4352</v>
      </c>
      <c r="C15721" s="99" t="s">
        <v>15445</v>
      </c>
      <c r="D15721" s="124">
        <v>26116</v>
      </c>
      <c r="E15721" s="157" t="e">
        <f>VLOOKUP(D15721,'SOAT LIQ'!$A$87:$C$3416,3,FALSE)</f>
        <v>#N/A</v>
      </c>
    </row>
    <row r="15722" spans="1:5" x14ac:dyDescent="0.25">
      <c r="A15722" t="s">
        <v>5925</v>
      </c>
      <c r="B15722" s="100" t="s">
        <v>15447</v>
      </c>
      <c r="C15722" s="99" t="s">
        <v>15446</v>
      </c>
      <c r="D15722" s="124">
        <v>29105</v>
      </c>
      <c r="E15722" s="157" t="e">
        <f>VLOOKUP(D15722,'SOAT LIQ'!$A$87:$C$3416,3,FALSE)</f>
        <v>#N/A</v>
      </c>
    </row>
    <row r="15723" spans="1:5" x14ac:dyDescent="0.25">
      <c r="A15723" t="s">
        <v>5733</v>
      </c>
      <c r="B15723" s="100" t="s">
        <v>15447</v>
      </c>
      <c r="C15723" s="99" t="s">
        <v>15446</v>
      </c>
      <c r="D15723" s="124">
        <v>29105</v>
      </c>
      <c r="E15723" s="157" t="e">
        <f>VLOOKUP(D15723,'SOAT LIQ'!$A$87:$C$3416,3,FALSE)</f>
        <v>#N/A</v>
      </c>
    </row>
    <row r="15724" spans="1:5" x14ac:dyDescent="0.25">
      <c r="A15724" t="s">
        <v>13964</v>
      </c>
      <c r="B15724" s="100" t="s">
        <v>15447</v>
      </c>
      <c r="C15724" s="99" t="s">
        <v>15446</v>
      </c>
      <c r="D15724" s="124">
        <v>29105</v>
      </c>
      <c r="E15724" s="157" t="e">
        <f>VLOOKUP(D15724,'SOAT LIQ'!$A$87:$C$3416,3,FALSE)</f>
        <v>#N/A</v>
      </c>
    </row>
    <row r="15725" spans="1:5" x14ac:dyDescent="0.25">
      <c r="A15725" t="s">
        <v>5925</v>
      </c>
      <c r="B15725" s="100" t="s">
        <v>15448</v>
      </c>
      <c r="C15725" s="99" t="s">
        <v>4356</v>
      </c>
      <c r="D15725" s="124">
        <v>27117</v>
      </c>
      <c r="E15725" s="157" t="e">
        <f>VLOOKUP(D15725,'SOAT LIQ'!$A$87:$C$3416,3,FALSE)</f>
        <v>#N/A</v>
      </c>
    </row>
    <row r="15726" spans="1:5" x14ac:dyDescent="0.25">
      <c r="A15726" t="s">
        <v>13964</v>
      </c>
      <c r="B15726" s="100" t="s">
        <v>15448</v>
      </c>
      <c r="C15726" s="99" t="s">
        <v>4356</v>
      </c>
      <c r="D15726" s="124">
        <v>27117</v>
      </c>
      <c r="E15726" s="157" t="e">
        <f>VLOOKUP(D15726,'SOAT LIQ'!$A$87:$C$3416,3,FALSE)</f>
        <v>#N/A</v>
      </c>
    </row>
    <row r="15727" spans="1:5" x14ac:dyDescent="0.25">
      <c r="A15727" t="s">
        <v>5733</v>
      </c>
      <c r="B15727" s="100" t="s">
        <v>15448</v>
      </c>
      <c r="C15727" s="99" t="s">
        <v>4356</v>
      </c>
      <c r="D15727" s="124">
        <v>27117</v>
      </c>
      <c r="E15727" s="157" t="e">
        <f>VLOOKUP(D15727,'SOAT LIQ'!$A$87:$C$3416,3,FALSE)</f>
        <v>#N/A</v>
      </c>
    </row>
    <row r="15728" spans="1:5" x14ac:dyDescent="0.25">
      <c r="A15728" t="s">
        <v>5925</v>
      </c>
      <c r="B15728" s="100" t="s">
        <v>15449</v>
      </c>
      <c r="C15728" s="99" t="s">
        <v>15450</v>
      </c>
      <c r="D15728" s="124">
        <v>29106</v>
      </c>
      <c r="E15728" s="157" t="e">
        <f>VLOOKUP(D15728,'SOAT LIQ'!$A$87:$C$3416,3,FALSE)</f>
        <v>#N/A</v>
      </c>
    </row>
    <row r="15729" spans="1:6" x14ac:dyDescent="0.25">
      <c r="A15729" t="s">
        <v>13964</v>
      </c>
      <c r="B15729" s="100" t="s">
        <v>15449</v>
      </c>
      <c r="C15729" s="99" t="s">
        <v>15450</v>
      </c>
      <c r="D15729" s="124">
        <v>29106</v>
      </c>
      <c r="E15729" s="157" t="e">
        <f>VLOOKUP(D15729,'SOAT LIQ'!$A$87:$C$3416,3,FALSE)</f>
        <v>#N/A</v>
      </c>
    </row>
    <row r="15730" spans="1:6" x14ac:dyDescent="0.25">
      <c r="A15730" t="s">
        <v>5733</v>
      </c>
      <c r="B15730" s="100" t="s">
        <v>15449</v>
      </c>
      <c r="C15730" s="99" t="s">
        <v>15450</v>
      </c>
      <c r="D15730" s="124">
        <v>29106</v>
      </c>
      <c r="E15730" s="157" t="e">
        <f>VLOOKUP(D15730,'SOAT LIQ'!$A$87:$C$3416,3,FALSE)</f>
        <v>#N/A</v>
      </c>
    </row>
    <row r="15731" spans="1:6" x14ac:dyDescent="0.25">
      <c r="A15731" t="s">
        <v>13964</v>
      </c>
      <c r="B15731" s="100" t="s">
        <v>15452</v>
      </c>
      <c r="C15731" s="99" t="s">
        <v>15451</v>
      </c>
      <c r="D15731" s="124">
        <v>29102</v>
      </c>
      <c r="E15731" s="157" t="e">
        <f>VLOOKUP(D15731,'SOAT LIQ'!$A$87:$C$3416,3,FALSE)</f>
        <v>#N/A</v>
      </c>
    </row>
    <row r="15732" spans="1:6" x14ac:dyDescent="0.25">
      <c r="A15732" t="s">
        <v>5733</v>
      </c>
      <c r="B15732" s="100" t="s">
        <v>15452</v>
      </c>
      <c r="C15732" s="99" t="s">
        <v>15451</v>
      </c>
      <c r="D15732" s="124">
        <v>29102</v>
      </c>
      <c r="E15732" s="157" t="e">
        <f>VLOOKUP(D15732,'SOAT LIQ'!$A$87:$C$3416,3,FALSE)</f>
        <v>#N/A</v>
      </c>
    </row>
    <row r="15733" spans="1:6" x14ac:dyDescent="0.25">
      <c r="A15733" t="s">
        <v>5925</v>
      </c>
      <c r="B15733" s="100" t="s">
        <v>15453</v>
      </c>
      <c r="C15733" s="99" t="s">
        <v>15454</v>
      </c>
      <c r="D15733" s="124">
        <v>29102</v>
      </c>
      <c r="E15733" s="157" t="e">
        <f>VLOOKUP(D15733,'SOAT LIQ'!$A$87:$C$3416,3,FALSE)</f>
        <v>#N/A</v>
      </c>
    </row>
    <row r="15734" spans="1:6" x14ac:dyDescent="0.25">
      <c r="A15734" t="s">
        <v>5733</v>
      </c>
      <c r="B15734" s="100" t="s">
        <v>15453</v>
      </c>
      <c r="C15734" s="99" t="s">
        <v>15454</v>
      </c>
      <c r="D15734" s="124">
        <v>29102</v>
      </c>
      <c r="E15734" s="157" t="e">
        <f>VLOOKUP(D15734,'SOAT LIQ'!$A$87:$C$3416,3,FALSE)</f>
        <v>#N/A</v>
      </c>
    </row>
    <row r="15735" spans="1:6" x14ac:dyDescent="0.25">
      <c r="A15735" t="s">
        <v>13964</v>
      </c>
      <c r="B15735" s="100" t="s">
        <v>15453</v>
      </c>
      <c r="C15735" s="99" t="s">
        <v>15454</v>
      </c>
      <c r="D15735" s="124">
        <v>29102</v>
      </c>
      <c r="E15735" s="157" t="e">
        <f>VLOOKUP(D15735,'SOAT LIQ'!$A$87:$C$3416,3,FALSE)</f>
        <v>#N/A</v>
      </c>
    </row>
    <row r="15736" spans="1:6" x14ac:dyDescent="0.25">
      <c r="A15736" t="s">
        <v>5925</v>
      </c>
      <c r="B15736" s="100" t="s">
        <v>15456</v>
      </c>
      <c r="C15736" s="99" t="s">
        <v>15455</v>
      </c>
      <c r="D15736" s="124">
        <v>29119</v>
      </c>
      <c r="E15736" s="157" t="e">
        <f>VLOOKUP(D15736,'SOAT LIQ'!$A$87:$C$3416,3,FALSE)</f>
        <v>#N/A</v>
      </c>
    </row>
    <row r="15737" spans="1:6" x14ac:dyDescent="0.25">
      <c r="A15737" t="s">
        <v>5733</v>
      </c>
      <c r="B15737" s="100" t="s">
        <v>15456</v>
      </c>
      <c r="C15737" s="99" t="s">
        <v>15455</v>
      </c>
      <c r="D15737" s="124">
        <v>29119</v>
      </c>
      <c r="E15737" s="157" t="e">
        <f>VLOOKUP(D15737,'SOAT LIQ'!$A$87:$C$3416,3,FALSE)</f>
        <v>#N/A</v>
      </c>
    </row>
    <row r="15738" spans="1:6" x14ac:dyDescent="0.25">
      <c r="A15738" t="s">
        <v>13964</v>
      </c>
      <c r="B15738" s="100" t="s">
        <v>15456</v>
      </c>
      <c r="C15738" s="99" t="s">
        <v>15455</v>
      </c>
      <c r="D15738" s="124">
        <v>29119</v>
      </c>
      <c r="E15738" s="157" t="e">
        <f>VLOOKUP(D15738,'SOAT LIQ'!$A$87:$C$3416,3,FALSE)</f>
        <v>#N/A</v>
      </c>
    </row>
    <row r="15739" spans="1:6" x14ac:dyDescent="0.25">
      <c r="A15739" t="s">
        <v>5925</v>
      </c>
      <c r="B15739" s="100" t="s">
        <v>15458</v>
      </c>
      <c r="C15739" s="99" t="s">
        <v>15457</v>
      </c>
      <c r="D15739" s="124">
        <v>29104</v>
      </c>
      <c r="E15739" s="157" t="e">
        <f>VLOOKUP(D15739,'SOAT LIQ'!$A$87:$C$3416,3,FALSE)</f>
        <v>#N/A</v>
      </c>
    </row>
    <row r="15740" spans="1:6" x14ac:dyDescent="0.25">
      <c r="A15740" t="s">
        <v>5733</v>
      </c>
      <c r="B15740" s="100" t="s">
        <v>15458</v>
      </c>
      <c r="C15740" s="99" t="s">
        <v>15457</v>
      </c>
      <c r="D15740" s="124">
        <v>29104</v>
      </c>
      <c r="E15740" s="157" t="e">
        <f>VLOOKUP(D15740,'SOAT LIQ'!$A$87:$C$3416,3,FALSE)</f>
        <v>#N/A</v>
      </c>
    </row>
    <row r="15741" spans="1:6" x14ac:dyDescent="0.25">
      <c r="A15741" t="s">
        <v>8089</v>
      </c>
      <c r="B15741" s="100" t="s">
        <v>4353</v>
      </c>
      <c r="C15741" s="99" t="s">
        <v>15459</v>
      </c>
      <c r="D15741" s="124">
        <v>27117</v>
      </c>
      <c r="E15741" s="157" t="e">
        <f>VLOOKUP(D15741,'SOAT LIQ'!$A$87:$C$3416,3,FALSE)</f>
        <v>#N/A</v>
      </c>
    </row>
    <row r="15742" spans="1:6" x14ac:dyDescent="0.25">
      <c r="A15742" t="s">
        <v>5733</v>
      </c>
      <c r="B15742" s="100" t="s">
        <v>4353</v>
      </c>
      <c r="C15742" s="99" t="s">
        <v>15459</v>
      </c>
      <c r="D15742" s="124">
        <v>27117</v>
      </c>
      <c r="E15742" s="157" t="e">
        <f>VLOOKUP(D15742,'SOAT LIQ'!$A$87:$C$3416,3,FALSE)</f>
        <v>#N/A</v>
      </c>
    </row>
    <row r="15743" spans="1:6" x14ac:dyDescent="0.25">
      <c r="A15743" t="s">
        <v>5142</v>
      </c>
      <c r="B15743" s="100" t="s">
        <v>15460</v>
      </c>
      <c r="C15743" s="99" t="s">
        <v>15461</v>
      </c>
      <c r="D15743" s="124">
        <v>29107</v>
      </c>
      <c r="E15743" s="157" t="e">
        <f>VLOOKUP(D15743,'SOAT LIQ'!$A$87:$C$3416,3,FALSE)</f>
        <v>#N/A</v>
      </c>
      <c r="F15743" t="s">
        <v>21632</v>
      </c>
    </row>
    <row r="15744" spans="1:6" x14ac:dyDescent="0.25">
      <c r="A15744" t="s">
        <v>5142</v>
      </c>
      <c r="B15744" s="100" t="s">
        <v>15460</v>
      </c>
      <c r="C15744" s="99" t="s">
        <v>15461</v>
      </c>
      <c r="D15744" s="124">
        <v>29107</v>
      </c>
      <c r="E15744" s="157" t="e">
        <f>VLOOKUP(D15744,'SOAT LIQ'!$A$87:$C$3416,3,FALSE)</f>
        <v>#N/A</v>
      </c>
      <c r="F15744" t="s">
        <v>21632</v>
      </c>
    </row>
    <row r="15745" spans="1:6" x14ac:dyDescent="0.25">
      <c r="A15745" t="s">
        <v>13964</v>
      </c>
      <c r="B15745" s="100" t="s">
        <v>15460</v>
      </c>
      <c r="C15745" s="99" t="s">
        <v>15461</v>
      </c>
      <c r="D15745" s="124">
        <v>29107</v>
      </c>
      <c r="E15745" s="157" t="e">
        <f>VLOOKUP(D15745,'SOAT LIQ'!$A$87:$C$3416,3,FALSE)</f>
        <v>#N/A</v>
      </c>
    </row>
    <row r="15746" spans="1:6" x14ac:dyDescent="0.25">
      <c r="A15746" t="s">
        <v>14242</v>
      </c>
      <c r="B15746" s="100" t="s">
        <v>15460</v>
      </c>
      <c r="C15746" s="99" t="s">
        <v>15461</v>
      </c>
      <c r="D15746" s="124">
        <v>29107</v>
      </c>
      <c r="E15746" s="157" t="e">
        <f>VLOOKUP(D15746,'SOAT LIQ'!$A$87:$C$3416,3,FALSE)</f>
        <v>#N/A</v>
      </c>
      <c r="F15746" t="s">
        <v>21632</v>
      </c>
    </row>
    <row r="15747" spans="1:6" x14ac:dyDescent="0.25">
      <c r="A15747" t="s">
        <v>15002</v>
      </c>
      <c r="B15747" s="100" t="s">
        <v>15460</v>
      </c>
      <c r="C15747" s="99" t="s">
        <v>15461</v>
      </c>
      <c r="D15747" s="124">
        <v>29107</v>
      </c>
      <c r="E15747" s="157" t="e">
        <f>VLOOKUP(D15747,'SOAT LIQ'!$A$87:$C$3416,3,FALSE)</f>
        <v>#N/A</v>
      </c>
    </row>
    <row r="15748" spans="1:6" x14ac:dyDescent="0.25">
      <c r="A15748" t="s">
        <v>5733</v>
      </c>
      <c r="B15748" s="100" t="s">
        <v>15460</v>
      </c>
      <c r="C15748" s="99" t="s">
        <v>15461</v>
      </c>
      <c r="D15748" s="124">
        <v>29107</v>
      </c>
      <c r="E15748" s="157" t="e">
        <f>VLOOKUP(D15748,'SOAT LIQ'!$A$87:$C$3416,3,FALSE)</f>
        <v>#N/A</v>
      </c>
    </row>
    <row r="15749" spans="1:6" x14ac:dyDescent="0.25">
      <c r="A15749" t="s">
        <v>5733</v>
      </c>
      <c r="B15749" s="100" t="s">
        <v>15462</v>
      </c>
      <c r="C15749" s="99" t="s">
        <v>15461</v>
      </c>
      <c r="D15749" s="124">
        <v>29107</v>
      </c>
      <c r="E15749" s="157" t="e">
        <f>VLOOKUP(D15749,'SOAT LIQ'!$A$87:$C$3416,3,FALSE)</f>
        <v>#N/A</v>
      </c>
    </row>
    <row r="15750" spans="1:6" x14ac:dyDescent="0.25">
      <c r="A15750" t="s">
        <v>13964</v>
      </c>
      <c r="B15750" s="100" t="s">
        <v>15462</v>
      </c>
      <c r="C15750" s="99" t="s">
        <v>15461</v>
      </c>
      <c r="D15750" s="124">
        <v>29107</v>
      </c>
      <c r="E15750" s="157" t="e">
        <f>VLOOKUP(D15750,'SOAT LIQ'!$A$87:$C$3416,3,FALSE)</f>
        <v>#N/A</v>
      </c>
    </row>
    <row r="15751" spans="1:6" x14ac:dyDescent="0.25">
      <c r="A15751" t="s">
        <v>13964</v>
      </c>
      <c r="B15751" s="100" t="s">
        <v>15463</v>
      </c>
      <c r="C15751" s="99" t="s">
        <v>15461</v>
      </c>
      <c r="D15751" s="124">
        <v>29107</v>
      </c>
      <c r="E15751" s="157" t="e">
        <f>VLOOKUP(D15751,'SOAT LIQ'!$A$87:$C$3416,3,FALSE)</f>
        <v>#N/A</v>
      </c>
    </row>
    <row r="15752" spans="1:6" x14ac:dyDescent="0.25">
      <c r="A15752" t="s">
        <v>5142</v>
      </c>
      <c r="B15752" s="100" t="s">
        <v>15463</v>
      </c>
      <c r="C15752" s="99" t="s">
        <v>15461</v>
      </c>
      <c r="D15752" s="124">
        <v>29107</v>
      </c>
      <c r="E15752" s="157" t="e">
        <f>VLOOKUP(D15752,'SOAT LIQ'!$A$87:$C$3416,3,FALSE)</f>
        <v>#N/A</v>
      </c>
      <c r="F15752" t="s">
        <v>21632</v>
      </c>
    </row>
    <row r="15753" spans="1:6" x14ac:dyDescent="0.25">
      <c r="A15753" t="s">
        <v>14242</v>
      </c>
      <c r="B15753" s="100" t="s">
        <v>15463</v>
      </c>
      <c r="C15753" s="99" t="s">
        <v>15461</v>
      </c>
      <c r="D15753" s="124">
        <v>29107</v>
      </c>
      <c r="E15753" s="157" t="e">
        <f>VLOOKUP(D15753,'SOAT LIQ'!$A$87:$C$3416,3,FALSE)</f>
        <v>#N/A</v>
      </c>
      <c r="F15753" t="s">
        <v>21632</v>
      </c>
    </row>
    <row r="15754" spans="1:6" x14ac:dyDescent="0.25">
      <c r="A15754" t="s">
        <v>15002</v>
      </c>
      <c r="B15754" s="100" t="s">
        <v>15463</v>
      </c>
      <c r="C15754" s="99" t="s">
        <v>15461</v>
      </c>
      <c r="D15754" s="124">
        <v>29107</v>
      </c>
      <c r="E15754" s="157" t="e">
        <f>VLOOKUP(D15754,'SOAT LIQ'!$A$87:$C$3416,3,FALSE)</f>
        <v>#N/A</v>
      </c>
    </row>
    <row r="15755" spans="1:6" x14ac:dyDescent="0.25">
      <c r="A15755" t="s">
        <v>5733</v>
      </c>
      <c r="B15755" s="100" t="s">
        <v>15463</v>
      </c>
      <c r="C15755" s="99" t="s">
        <v>15461</v>
      </c>
      <c r="D15755" s="124">
        <v>29107</v>
      </c>
      <c r="E15755" s="157" t="e">
        <f>VLOOKUP(D15755,'SOAT LIQ'!$A$87:$C$3416,3,FALSE)</f>
        <v>#N/A</v>
      </c>
    </row>
    <row r="15756" spans="1:6" x14ac:dyDescent="0.25">
      <c r="A15756" t="s">
        <v>13964</v>
      </c>
      <c r="B15756" s="100" t="s">
        <v>15464</v>
      </c>
      <c r="C15756" s="99" t="s">
        <v>15461</v>
      </c>
      <c r="D15756" s="124">
        <v>29107</v>
      </c>
      <c r="E15756" s="157" t="e">
        <f>VLOOKUP(D15756,'SOAT LIQ'!$A$87:$C$3416,3,FALSE)</f>
        <v>#N/A</v>
      </c>
    </row>
    <row r="15757" spans="1:6" x14ac:dyDescent="0.25">
      <c r="A15757" t="s">
        <v>5142</v>
      </c>
      <c r="B15757" s="100" t="s">
        <v>15464</v>
      </c>
      <c r="C15757" s="99" t="s">
        <v>15461</v>
      </c>
      <c r="D15757" s="124">
        <v>29107</v>
      </c>
      <c r="E15757" s="157" t="e">
        <f>VLOOKUP(D15757,'SOAT LIQ'!$A$87:$C$3416,3,FALSE)</f>
        <v>#N/A</v>
      </c>
      <c r="F15757" t="s">
        <v>21632</v>
      </c>
    </row>
    <row r="15758" spans="1:6" x14ac:dyDescent="0.25">
      <c r="A15758" t="s">
        <v>14242</v>
      </c>
      <c r="B15758" s="100" t="s">
        <v>15464</v>
      </c>
      <c r="C15758" s="99" t="s">
        <v>15461</v>
      </c>
      <c r="D15758" s="124">
        <v>29107</v>
      </c>
      <c r="E15758" s="157" t="e">
        <f>VLOOKUP(D15758,'SOAT LIQ'!$A$87:$C$3416,3,FALSE)</f>
        <v>#N/A</v>
      </c>
      <c r="F15758" t="s">
        <v>21632</v>
      </c>
    </row>
    <row r="15759" spans="1:6" x14ac:dyDescent="0.25">
      <c r="A15759" t="s">
        <v>15002</v>
      </c>
      <c r="B15759" s="100" t="s">
        <v>15464</v>
      </c>
      <c r="C15759" s="99" t="s">
        <v>15461</v>
      </c>
      <c r="D15759" s="124">
        <v>29107</v>
      </c>
      <c r="E15759" s="157" t="e">
        <f>VLOOKUP(D15759,'SOAT LIQ'!$A$87:$C$3416,3,FALSE)</f>
        <v>#N/A</v>
      </c>
    </row>
    <row r="15760" spans="1:6" x14ac:dyDescent="0.25">
      <c r="A15760" t="s">
        <v>5733</v>
      </c>
      <c r="B15760" s="100" t="s">
        <v>15464</v>
      </c>
      <c r="C15760" s="99" t="s">
        <v>15461</v>
      </c>
      <c r="D15760" s="124">
        <v>29107</v>
      </c>
      <c r="E15760" s="157" t="e">
        <f>VLOOKUP(D15760,'SOAT LIQ'!$A$87:$C$3416,3,FALSE)</f>
        <v>#N/A</v>
      </c>
    </row>
    <row r="15761" spans="1:6" x14ac:dyDescent="0.25">
      <c r="A15761" t="s">
        <v>5733</v>
      </c>
      <c r="B15761" s="100" t="s">
        <v>15466</v>
      </c>
      <c r="C15761" s="100"/>
      <c r="D15761" s="124"/>
      <c r="E15761" s="157" t="e">
        <f>VLOOKUP(D15761,'SOAT LIQ'!$A$87:$C$3416,3,FALSE)</f>
        <v>#N/A</v>
      </c>
    </row>
    <row r="15762" spans="1:6" x14ac:dyDescent="0.25">
      <c r="A15762" t="s">
        <v>5733</v>
      </c>
      <c r="B15762" s="100" t="s">
        <v>15467</v>
      </c>
      <c r="C15762" s="100"/>
      <c r="D15762" s="124"/>
      <c r="E15762" s="157" t="e">
        <f>VLOOKUP(D15762,'SOAT LIQ'!$A$87:$C$3416,3,FALSE)</f>
        <v>#N/A</v>
      </c>
    </row>
    <row r="15763" spans="1:6" x14ac:dyDescent="0.25">
      <c r="A15763" t="s">
        <v>5733</v>
      </c>
      <c r="B15763" s="100" t="s">
        <v>15469</v>
      </c>
      <c r="C15763" s="99" t="s">
        <v>15468</v>
      </c>
      <c r="D15763" s="124">
        <v>26115</v>
      </c>
      <c r="E15763" s="157" t="e">
        <f>VLOOKUP(D15763,'SOAT LIQ'!$A$87:$C$3416,3,FALSE)</f>
        <v>#N/A</v>
      </c>
    </row>
    <row r="15764" spans="1:6" x14ac:dyDescent="0.25">
      <c r="A15764" t="s">
        <v>15068</v>
      </c>
      <c r="B15764" s="100" t="s">
        <v>15469</v>
      </c>
      <c r="C15764" s="99" t="s">
        <v>15468</v>
      </c>
      <c r="D15764" s="124">
        <v>26115</v>
      </c>
      <c r="E15764" s="157" t="e">
        <f>VLOOKUP(D15764,'SOAT LIQ'!$A$87:$C$3416,3,FALSE)</f>
        <v>#N/A</v>
      </c>
    </row>
    <row r="15765" spans="1:6" x14ac:dyDescent="0.25">
      <c r="A15765" t="s">
        <v>13964</v>
      </c>
      <c r="B15765" s="100" t="s">
        <v>15469</v>
      </c>
      <c r="C15765" s="99" t="s">
        <v>15468</v>
      </c>
      <c r="D15765" s="124">
        <v>26115</v>
      </c>
      <c r="E15765" s="157" t="e">
        <f>VLOOKUP(D15765,'SOAT LIQ'!$A$87:$C$3416,3,FALSE)</f>
        <v>#N/A</v>
      </c>
    </row>
    <row r="15766" spans="1:6" x14ac:dyDescent="0.25">
      <c r="A15766" t="s">
        <v>15070</v>
      </c>
      <c r="B15766" s="100" t="s">
        <v>15469</v>
      </c>
      <c r="C15766" s="99" t="s">
        <v>15468</v>
      </c>
      <c r="D15766" s="124">
        <v>26115</v>
      </c>
      <c r="E15766" s="157" t="e">
        <f>VLOOKUP(D15766,'SOAT LIQ'!$A$87:$C$3416,3,FALSE)</f>
        <v>#N/A</v>
      </c>
    </row>
    <row r="15767" spans="1:6" x14ac:dyDescent="0.25">
      <c r="A15767" t="s">
        <v>15470</v>
      </c>
      <c r="B15767" s="100" t="s">
        <v>15469</v>
      </c>
      <c r="C15767" s="99" t="s">
        <v>15468</v>
      </c>
      <c r="D15767" s="124">
        <v>26115</v>
      </c>
      <c r="E15767" s="157" t="e">
        <f>VLOOKUP(D15767,'SOAT LIQ'!$A$87:$C$3416,3,FALSE)</f>
        <v>#N/A</v>
      </c>
      <c r="F15767" t="s">
        <v>21635</v>
      </c>
    </row>
    <row r="15768" spans="1:6" x14ac:dyDescent="0.25">
      <c r="A15768" t="s">
        <v>13964</v>
      </c>
      <c r="B15768" s="100" t="s">
        <v>15471</v>
      </c>
      <c r="C15768" s="99" t="s">
        <v>15472</v>
      </c>
      <c r="D15768" s="124">
        <v>24111</v>
      </c>
      <c r="E15768" s="157" t="e">
        <f>VLOOKUP(D15768,'SOAT LIQ'!$A$87:$C$3416,3,FALSE)</f>
        <v>#N/A</v>
      </c>
    </row>
    <row r="15769" spans="1:6" x14ac:dyDescent="0.25">
      <c r="A15769" t="s">
        <v>5733</v>
      </c>
      <c r="B15769" s="100" t="s">
        <v>15471</v>
      </c>
      <c r="C15769" s="99" t="s">
        <v>15472</v>
      </c>
      <c r="D15769" s="124">
        <v>24111</v>
      </c>
      <c r="E15769" s="157" t="e">
        <f>VLOOKUP(D15769,'SOAT LIQ'!$A$87:$C$3416,3,FALSE)</f>
        <v>#N/A</v>
      </c>
    </row>
    <row r="15770" spans="1:6" x14ac:dyDescent="0.25">
      <c r="A15770" t="s">
        <v>13964</v>
      </c>
      <c r="B15770" s="100" t="s">
        <v>15473</v>
      </c>
      <c r="C15770" s="99" t="s">
        <v>15472</v>
      </c>
      <c r="D15770" s="124">
        <v>24111</v>
      </c>
      <c r="E15770" s="157" t="e">
        <f>VLOOKUP(D15770,'SOAT LIQ'!$A$87:$C$3416,3,FALSE)</f>
        <v>#N/A</v>
      </c>
    </row>
    <row r="15771" spans="1:6" x14ac:dyDescent="0.25">
      <c r="A15771" t="s">
        <v>5142</v>
      </c>
      <c r="B15771" s="100" t="s">
        <v>15473</v>
      </c>
      <c r="C15771" s="99" t="s">
        <v>15472</v>
      </c>
      <c r="D15771" s="124">
        <v>24111</v>
      </c>
      <c r="E15771" s="157" t="e">
        <f>VLOOKUP(D15771,'SOAT LIQ'!$A$87:$C$3416,3,FALSE)</f>
        <v>#N/A</v>
      </c>
      <c r="F15771" t="s">
        <v>21632</v>
      </c>
    </row>
    <row r="15772" spans="1:6" x14ac:dyDescent="0.25">
      <c r="A15772" t="s">
        <v>14242</v>
      </c>
      <c r="B15772" s="100" t="s">
        <v>15473</v>
      </c>
      <c r="C15772" s="99" t="s">
        <v>15472</v>
      </c>
      <c r="D15772" s="124">
        <v>24111</v>
      </c>
      <c r="E15772" s="157" t="e">
        <f>VLOOKUP(D15772,'SOAT LIQ'!$A$87:$C$3416,3,FALSE)</f>
        <v>#N/A</v>
      </c>
      <c r="F15772" t="s">
        <v>21632</v>
      </c>
    </row>
    <row r="15773" spans="1:6" x14ac:dyDescent="0.25">
      <c r="A15773" t="s">
        <v>15002</v>
      </c>
      <c r="B15773" s="100" t="s">
        <v>15473</v>
      </c>
      <c r="C15773" s="99" t="s">
        <v>15472</v>
      </c>
      <c r="D15773" s="124">
        <v>24111</v>
      </c>
      <c r="E15773" s="157" t="e">
        <f>VLOOKUP(D15773,'SOAT LIQ'!$A$87:$C$3416,3,FALSE)</f>
        <v>#N/A</v>
      </c>
    </row>
    <row r="15774" spans="1:6" x14ac:dyDescent="0.25">
      <c r="A15774" t="s">
        <v>5733</v>
      </c>
      <c r="B15774" s="100" t="s">
        <v>15473</v>
      </c>
      <c r="C15774" s="99" t="s">
        <v>15472</v>
      </c>
      <c r="D15774" s="124">
        <v>24111</v>
      </c>
      <c r="E15774" s="157" t="e">
        <f>VLOOKUP(D15774,'SOAT LIQ'!$A$87:$C$3416,3,FALSE)</f>
        <v>#N/A</v>
      </c>
    </row>
    <row r="15775" spans="1:6" x14ac:dyDescent="0.25">
      <c r="A15775" t="s">
        <v>5733</v>
      </c>
      <c r="B15775" s="100" t="s">
        <v>15474</v>
      </c>
      <c r="C15775" s="99" t="s">
        <v>15475</v>
      </c>
      <c r="D15775" s="124">
        <v>26117</v>
      </c>
      <c r="E15775" s="157" t="e">
        <f>VLOOKUP(D15775,'SOAT LIQ'!$A$87:$C$3416,3,FALSE)</f>
        <v>#N/A</v>
      </c>
    </row>
    <row r="15776" spans="1:6" x14ac:dyDescent="0.25">
      <c r="A15776" t="s">
        <v>5142</v>
      </c>
      <c r="B15776" s="100" t="s">
        <v>15474</v>
      </c>
      <c r="C15776" s="99" t="s">
        <v>15475</v>
      </c>
      <c r="D15776" s="124">
        <v>26117</v>
      </c>
      <c r="E15776" s="157" t="e">
        <f>VLOOKUP(D15776,'SOAT LIQ'!$A$87:$C$3416,3,FALSE)</f>
        <v>#N/A</v>
      </c>
      <c r="F15776" t="s">
        <v>21632</v>
      </c>
    </row>
    <row r="15777" spans="1:6" x14ac:dyDescent="0.25">
      <c r="A15777" t="s">
        <v>13964</v>
      </c>
      <c r="B15777" s="100" t="s">
        <v>15474</v>
      </c>
      <c r="C15777" s="99" t="s">
        <v>15475</v>
      </c>
      <c r="D15777" s="124">
        <v>26117</v>
      </c>
      <c r="E15777" s="157" t="e">
        <f>VLOOKUP(D15777,'SOAT LIQ'!$A$87:$C$3416,3,FALSE)</f>
        <v>#N/A</v>
      </c>
    </row>
    <row r="15778" spans="1:6" x14ac:dyDescent="0.25">
      <c r="A15778" t="s">
        <v>14242</v>
      </c>
      <c r="B15778" s="100" t="s">
        <v>15474</v>
      </c>
      <c r="C15778" s="99" t="s">
        <v>15475</v>
      </c>
      <c r="D15778" s="124">
        <v>26117</v>
      </c>
      <c r="E15778" s="157" t="e">
        <f>VLOOKUP(D15778,'SOAT LIQ'!$A$87:$C$3416,3,FALSE)</f>
        <v>#N/A</v>
      </c>
      <c r="F15778" t="s">
        <v>21632</v>
      </c>
    </row>
    <row r="15779" spans="1:6" x14ac:dyDescent="0.25">
      <c r="A15779" t="s">
        <v>15002</v>
      </c>
      <c r="B15779" s="100" t="s">
        <v>15474</v>
      </c>
      <c r="C15779" s="99" t="s">
        <v>15475</v>
      </c>
      <c r="D15779" s="124">
        <v>26117</v>
      </c>
      <c r="E15779" s="157" t="e">
        <f>VLOOKUP(D15779,'SOAT LIQ'!$A$87:$C$3416,3,FALSE)</f>
        <v>#N/A</v>
      </c>
    </row>
    <row r="15780" spans="1:6" x14ac:dyDescent="0.25">
      <c r="A15780" t="s">
        <v>5733</v>
      </c>
      <c r="B15780" s="100" t="s">
        <v>15476</v>
      </c>
      <c r="C15780" s="100"/>
      <c r="D15780" s="124"/>
      <c r="E15780" s="157" t="e">
        <f>VLOOKUP(D15780,'SOAT LIQ'!$A$87:$C$3416,3,FALSE)</f>
        <v>#N/A</v>
      </c>
    </row>
    <row r="15781" spans="1:6" x14ac:dyDescent="0.25">
      <c r="A15781" t="s">
        <v>5733</v>
      </c>
      <c r="B15781" s="100" t="s">
        <v>15477</v>
      </c>
      <c r="C15781" s="100"/>
      <c r="D15781" s="124"/>
      <c r="E15781" s="157" t="e">
        <f>VLOOKUP(D15781,'SOAT LIQ'!$A$87:$C$3416,3,FALSE)</f>
        <v>#N/A</v>
      </c>
    </row>
    <row r="15782" spans="1:6" x14ac:dyDescent="0.25">
      <c r="A15782" t="s">
        <v>5733</v>
      </c>
      <c r="B15782" s="100" t="s">
        <v>15478</v>
      </c>
      <c r="C15782" s="100"/>
      <c r="D15782" s="124"/>
      <c r="E15782" s="157" t="e">
        <f>VLOOKUP(D15782,'SOAT LIQ'!$A$87:$C$3416,3,FALSE)</f>
        <v>#N/A</v>
      </c>
    </row>
    <row r="15783" spans="1:6" x14ac:dyDescent="0.25">
      <c r="A15783" t="s">
        <v>5733</v>
      </c>
      <c r="B15783" s="100" t="s">
        <v>15479</v>
      </c>
      <c r="C15783" s="100"/>
      <c r="D15783" s="124"/>
      <c r="E15783" s="157" t="e">
        <f>VLOOKUP(D15783,'SOAT LIQ'!$A$87:$C$3416,3,FALSE)</f>
        <v>#N/A</v>
      </c>
    </row>
    <row r="15784" spans="1:6" x14ac:dyDescent="0.25">
      <c r="A15784" t="s">
        <v>5733</v>
      </c>
      <c r="B15784" s="100" t="s">
        <v>15480</v>
      </c>
      <c r="C15784" s="100"/>
      <c r="D15784" s="124"/>
      <c r="E15784" s="157" t="e">
        <f>VLOOKUP(D15784,'SOAT LIQ'!$A$87:$C$3416,3,FALSE)</f>
        <v>#N/A</v>
      </c>
    </row>
    <row r="15785" spans="1:6" x14ac:dyDescent="0.25">
      <c r="A15785" t="s">
        <v>5733</v>
      </c>
      <c r="B15785" s="100" t="s">
        <v>15481</v>
      </c>
      <c r="C15785" s="100"/>
      <c r="D15785" s="124"/>
      <c r="E15785" s="157" t="e">
        <f>VLOOKUP(D15785,'SOAT LIQ'!$A$87:$C$3416,3,FALSE)</f>
        <v>#N/A</v>
      </c>
    </row>
    <row r="15786" spans="1:6" x14ac:dyDescent="0.25">
      <c r="A15786" t="s">
        <v>6034</v>
      </c>
      <c r="B15786" s="100" t="s">
        <v>15483</v>
      </c>
      <c r="C15786" s="99" t="s">
        <v>15482</v>
      </c>
      <c r="D15786" s="124">
        <v>23109</v>
      </c>
      <c r="E15786" s="157" t="e">
        <f>VLOOKUP(D15786,'SOAT LIQ'!$A$87:$C$3416,3,FALSE)</f>
        <v>#N/A</v>
      </c>
    </row>
    <row r="15787" spans="1:6" x14ac:dyDescent="0.25">
      <c r="A15787" t="s">
        <v>10065</v>
      </c>
      <c r="B15787" s="100" t="s">
        <v>15483</v>
      </c>
      <c r="C15787" s="99" t="s">
        <v>15482</v>
      </c>
      <c r="D15787" s="124">
        <v>23109</v>
      </c>
      <c r="E15787" s="157" t="e">
        <f>VLOOKUP(D15787,'SOAT LIQ'!$A$87:$C$3416,3,FALSE)</f>
        <v>#N/A</v>
      </c>
    </row>
    <row r="15788" spans="1:6" x14ac:dyDescent="0.25">
      <c r="A15788" t="s">
        <v>10065</v>
      </c>
      <c r="B15788" s="100" t="s">
        <v>15484</v>
      </c>
      <c r="C15788" s="99" t="s">
        <v>15485</v>
      </c>
      <c r="D15788" s="124">
        <v>23109</v>
      </c>
      <c r="E15788" s="157" t="e">
        <f>VLOOKUP(D15788,'SOAT LIQ'!$A$87:$C$3416,3,FALSE)</f>
        <v>#N/A</v>
      </c>
    </row>
    <row r="15789" spans="1:6" x14ac:dyDescent="0.25">
      <c r="A15789" t="s">
        <v>6034</v>
      </c>
      <c r="B15789" s="100" t="s">
        <v>15484</v>
      </c>
      <c r="C15789" s="99" t="s">
        <v>15485</v>
      </c>
      <c r="D15789" s="124">
        <v>23109</v>
      </c>
      <c r="E15789" s="157" t="e">
        <f>VLOOKUP(D15789,'SOAT LIQ'!$A$87:$C$3416,3,FALSE)</f>
        <v>#N/A</v>
      </c>
    </row>
    <row r="15790" spans="1:6" x14ac:dyDescent="0.25">
      <c r="A15790" t="s">
        <v>10065</v>
      </c>
      <c r="B15790" s="100" t="s">
        <v>15486</v>
      </c>
      <c r="C15790" s="100"/>
      <c r="D15790" s="124"/>
      <c r="E15790" s="157" t="e">
        <f>VLOOKUP(D15790,'SOAT LIQ'!$A$87:$C$3416,3,FALSE)</f>
        <v>#N/A</v>
      </c>
    </row>
    <row r="15791" spans="1:6" x14ac:dyDescent="0.25">
      <c r="A15791" t="s">
        <v>10065</v>
      </c>
      <c r="B15791" s="100" t="s">
        <v>15487</v>
      </c>
      <c r="C15791" s="100"/>
      <c r="D15791" s="124">
        <v>23120</v>
      </c>
      <c r="E15791" s="157" t="e">
        <f>VLOOKUP(D15791,'SOAT LIQ'!$A$87:$C$3416,3,FALSE)</f>
        <v>#N/A</v>
      </c>
    </row>
    <row r="15792" spans="1:6" x14ac:dyDescent="0.25">
      <c r="A15792" t="s">
        <v>6034</v>
      </c>
      <c r="B15792" s="100" t="s">
        <v>15487</v>
      </c>
      <c r="C15792" s="100"/>
      <c r="D15792" s="124">
        <v>23120</v>
      </c>
      <c r="E15792" s="157" t="e">
        <f>VLOOKUP(D15792,'SOAT LIQ'!$A$87:$C$3416,3,FALSE)</f>
        <v>#N/A</v>
      </c>
    </row>
    <row r="15793" spans="1:6" x14ac:dyDescent="0.25">
      <c r="A15793" t="s">
        <v>10065</v>
      </c>
      <c r="B15793" s="100" t="s">
        <v>4457</v>
      </c>
      <c r="C15793" s="99" t="s">
        <v>15488</v>
      </c>
      <c r="D15793" s="124">
        <v>23101</v>
      </c>
      <c r="E15793" s="157" t="e">
        <f>VLOOKUP(D15793,'SOAT LIQ'!$A$87:$C$3416,3,FALSE)</f>
        <v>#N/A</v>
      </c>
    </row>
    <row r="15794" spans="1:6" x14ac:dyDescent="0.25">
      <c r="A15794" t="s">
        <v>6034</v>
      </c>
      <c r="B15794" s="100" t="s">
        <v>4457</v>
      </c>
      <c r="C15794" s="99" t="s">
        <v>15488</v>
      </c>
      <c r="D15794" s="124">
        <v>23101</v>
      </c>
      <c r="E15794" s="157" t="e">
        <f>VLOOKUP(D15794,'SOAT LIQ'!$A$87:$C$3416,3,FALSE)</f>
        <v>#N/A</v>
      </c>
    </row>
    <row r="15795" spans="1:6" x14ac:dyDescent="0.25">
      <c r="A15795" t="s">
        <v>5733</v>
      </c>
      <c r="B15795" s="100" t="s">
        <v>4459</v>
      </c>
      <c r="C15795" s="99" t="s">
        <v>15489</v>
      </c>
      <c r="D15795" s="124">
        <v>23109</v>
      </c>
      <c r="E15795" s="157" t="e">
        <f>VLOOKUP(D15795,'SOAT LIQ'!$A$87:$C$3416,3,FALSE)</f>
        <v>#N/A</v>
      </c>
    </row>
    <row r="15796" spans="1:6" x14ac:dyDescent="0.25">
      <c r="A15796" t="s">
        <v>5733</v>
      </c>
      <c r="B15796" s="100" t="s">
        <v>4460</v>
      </c>
      <c r="C15796" s="99" t="s">
        <v>15490</v>
      </c>
      <c r="D15796" s="124">
        <v>23109</v>
      </c>
      <c r="E15796" s="157" t="e">
        <f>VLOOKUP(D15796,'SOAT LIQ'!$A$87:$C$3416,3,FALSE)</f>
        <v>#N/A</v>
      </c>
    </row>
    <row r="15797" spans="1:6" x14ac:dyDescent="0.25">
      <c r="A15797" t="s">
        <v>10065</v>
      </c>
      <c r="B15797" s="100" t="s">
        <v>15492</v>
      </c>
      <c r="C15797" s="99" t="s">
        <v>15491</v>
      </c>
      <c r="D15797" s="124">
        <v>23104</v>
      </c>
      <c r="E15797" s="157" t="e">
        <f>VLOOKUP(D15797,'SOAT LIQ'!$A$87:$C$3416,3,FALSE)</f>
        <v>#N/A</v>
      </c>
    </row>
    <row r="15798" spans="1:6" x14ac:dyDescent="0.25">
      <c r="A15798" t="s">
        <v>6034</v>
      </c>
      <c r="B15798" s="100" t="s">
        <v>15492</v>
      </c>
      <c r="C15798" s="99" t="s">
        <v>15491</v>
      </c>
      <c r="D15798" s="124">
        <v>23104</v>
      </c>
      <c r="E15798" s="157" t="e">
        <f>VLOOKUP(D15798,'SOAT LIQ'!$A$87:$C$3416,3,FALSE)</f>
        <v>#N/A</v>
      </c>
    </row>
    <row r="15799" spans="1:6" x14ac:dyDescent="0.25">
      <c r="A15799" t="s">
        <v>10065</v>
      </c>
      <c r="B15799" s="100" t="s">
        <v>15494</v>
      </c>
      <c r="C15799" s="99" t="s">
        <v>15493</v>
      </c>
      <c r="D15799" s="124">
        <v>23108</v>
      </c>
      <c r="E15799" s="157" t="e">
        <f>VLOOKUP(D15799,'SOAT LIQ'!$A$87:$C$3416,3,FALSE)</f>
        <v>#N/A</v>
      </c>
    </row>
    <row r="15800" spans="1:6" x14ac:dyDescent="0.25">
      <c r="A15800" t="s">
        <v>6034</v>
      </c>
      <c r="B15800" s="100" t="s">
        <v>15494</v>
      </c>
      <c r="C15800" s="99" t="s">
        <v>15493</v>
      </c>
      <c r="D15800" s="124">
        <v>23108</v>
      </c>
      <c r="E15800" s="157" t="e">
        <f>VLOOKUP(D15800,'SOAT LIQ'!$A$87:$C$3416,3,FALSE)</f>
        <v>#N/A</v>
      </c>
    </row>
    <row r="15801" spans="1:6" x14ac:dyDescent="0.25">
      <c r="A15801" t="s">
        <v>10065</v>
      </c>
      <c r="B15801" s="100" t="s">
        <v>4458</v>
      </c>
      <c r="C15801" s="99" t="s">
        <v>15495</v>
      </c>
      <c r="D15801" s="124">
        <v>23107</v>
      </c>
      <c r="E15801" s="157" t="e">
        <f>VLOOKUP(D15801,'SOAT LIQ'!$A$87:$C$3416,3,FALSE)</f>
        <v>#N/A</v>
      </c>
    </row>
    <row r="15802" spans="1:6" x14ac:dyDescent="0.25">
      <c r="A15802" t="s">
        <v>6034</v>
      </c>
      <c r="B15802" s="100" t="s">
        <v>4458</v>
      </c>
      <c r="C15802" s="99" t="s">
        <v>15495</v>
      </c>
      <c r="D15802" s="124">
        <v>23107</v>
      </c>
      <c r="E15802" s="157" t="e">
        <f>VLOOKUP(D15802,'SOAT LIQ'!$A$87:$C$3416,3,FALSE)</f>
        <v>#N/A</v>
      </c>
    </row>
    <row r="15803" spans="1:6" x14ac:dyDescent="0.25">
      <c r="A15803" t="s">
        <v>10065</v>
      </c>
      <c r="B15803" s="100" t="s">
        <v>4461</v>
      </c>
      <c r="C15803" s="99" t="s">
        <v>15496</v>
      </c>
      <c r="D15803" s="124">
        <v>23103</v>
      </c>
      <c r="E15803" s="157" t="e">
        <f>VLOOKUP(D15803,'SOAT LIQ'!$A$87:$C$3416,3,FALSE)</f>
        <v>#N/A</v>
      </c>
    </row>
    <row r="15804" spans="1:6" x14ac:dyDescent="0.25">
      <c r="A15804" t="s">
        <v>6034</v>
      </c>
      <c r="B15804" s="100" t="s">
        <v>4461</v>
      </c>
      <c r="C15804" s="99" t="s">
        <v>15496</v>
      </c>
      <c r="D15804" s="124">
        <v>23103</v>
      </c>
      <c r="E15804" s="157" t="e">
        <f>VLOOKUP(D15804,'SOAT LIQ'!$A$87:$C$3416,3,FALSE)</f>
        <v>#N/A</v>
      </c>
    </row>
    <row r="15805" spans="1:6" x14ac:dyDescent="0.25">
      <c r="A15805" t="s">
        <v>6498</v>
      </c>
      <c r="B15805" s="100" t="s">
        <v>4200</v>
      </c>
      <c r="C15805" s="99" t="s">
        <v>15497</v>
      </c>
      <c r="D15805" s="124">
        <v>20302</v>
      </c>
      <c r="E15805" s="157" t="e">
        <f>VLOOKUP(D15805,'SOAT LIQ'!$A$87:$C$3416,3,FALSE)</f>
        <v>#N/A</v>
      </c>
      <c r="F15805" t="s">
        <v>21635</v>
      </c>
    </row>
    <row r="15806" spans="1:6" x14ac:dyDescent="0.25">
      <c r="A15806" t="s">
        <v>6501</v>
      </c>
      <c r="B15806" s="100" t="s">
        <v>4200</v>
      </c>
      <c r="C15806" s="99" t="s">
        <v>15497</v>
      </c>
      <c r="D15806" s="124">
        <v>20302</v>
      </c>
      <c r="E15806" s="157" t="e">
        <f>VLOOKUP(D15806,'SOAT LIQ'!$A$87:$C$3416,3,FALSE)</f>
        <v>#N/A</v>
      </c>
      <c r="F15806" t="s">
        <v>21635</v>
      </c>
    </row>
    <row r="15807" spans="1:6" x14ac:dyDescent="0.25">
      <c r="A15807" t="s">
        <v>15498</v>
      </c>
      <c r="B15807" s="100" t="s">
        <v>4200</v>
      </c>
      <c r="C15807" s="99" t="s">
        <v>15497</v>
      </c>
      <c r="D15807" s="124">
        <v>20302</v>
      </c>
      <c r="E15807" s="157" t="e">
        <f>VLOOKUP(D15807,'SOAT LIQ'!$A$87:$C$3416,3,FALSE)</f>
        <v>#N/A</v>
      </c>
      <c r="F15807" t="s">
        <v>21635</v>
      </c>
    </row>
    <row r="15808" spans="1:6" x14ac:dyDescent="0.25">
      <c r="A15808" t="s">
        <v>10986</v>
      </c>
      <c r="B15808" s="100" t="s">
        <v>4200</v>
      </c>
      <c r="C15808" s="99" t="s">
        <v>15497</v>
      </c>
      <c r="D15808" s="124">
        <v>20302</v>
      </c>
      <c r="E15808" s="157" t="e">
        <f>VLOOKUP(D15808,'SOAT LIQ'!$A$87:$C$3416,3,FALSE)</f>
        <v>#N/A</v>
      </c>
    </row>
    <row r="15809" spans="1:6" x14ac:dyDescent="0.25">
      <c r="A15809" t="s">
        <v>15499</v>
      </c>
      <c r="B15809" s="100" t="s">
        <v>4200</v>
      </c>
      <c r="C15809" s="99" t="s">
        <v>15497</v>
      </c>
      <c r="D15809" s="124">
        <v>20302</v>
      </c>
      <c r="E15809" s="157" t="e">
        <f>VLOOKUP(D15809,'SOAT LIQ'!$A$87:$C$3416,3,FALSE)</f>
        <v>#N/A</v>
      </c>
    </row>
    <row r="15810" spans="1:6" x14ac:dyDescent="0.25">
      <c r="A15810" t="s">
        <v>10065</v>
      </c>
      <c r="B15810" s="100" t="s">
        <v>15500</v>
      </c>
      <c r="C15810" s="99" t="s">
        <v>15501</v>
      </c>
      <c r="D15810" s="124">
        <v>18800</v>
      </c>
      <c r="E15810" s="157">
        <f>VLOOKUP(D15810,'SOAT LIQ'!$A$87:$C$3416,3,FALSE)</f>
        <v>6</v>
      </c>
      <c r="F15810" t="s">
        <v>21632</v>
      </c>
    </row>
    <row r="15811" spans="1:6" x14ac:dyDescent="0.25">
      <c r="A15811" t="s">
        <v>6034</v>
      </c>
      <c r="B15811" s="100" t="s">
        <v>15500</v>
      </c>
      <c r="C15811" s="99" t="s">
        <v>15501</v>
      </c>
      <c r="D15811" s="124">
        <v>18800</v>
      </c>
      <c r="E15811" s="157">
        <f>VLOOKUP(D15811,'SOAT LIQ'!$A$87:$C$3416,3,FALSE)</f>
        <v>6</v>
      </c>
      <c r="F15811" t="s">
        <v>21632</v>
      </c>
    </row>
    <row r="15812" spans="1:6" x14ac:dyDescent="0.25">
      <c r="A15812" t="s">
        <v>15498</v>
      </c>
      <c r="B15812" s="100" t="s">
        <v>15502</v>
      </c>
      <c r="C15812" s="99" t="s">
        <v>15501</v>
      </c>
      <c r="D15812" s="124">
        <v>18800</v>
      </c>
      <c r="E15812" s="157">
        <f>VLOOKUP(D15812,'SOAT LIQ'!$A$87:$C$3416,3,FALSE)</f>
        <v>6</v>
      </c>
      <c r="F15812" t="s">
        <v>21632</v>
      </c>
    </row>
    <row r="15813" spans="1:6" x14ac:dyDescent="0.25">
      <c r="A15813" t="s">
        <v>15499</v>
      </c>
      <c r="B15813" s="100" t="s">
        <v>15502</v>
      </c>
      <c r="C15813" s="99" t="s">
        <v>15501</v>
      </c>
      <c r="D15813" s="124">
        <v>18800</v>
      </c>
      <c r="E15813" s="157">
        <f>VLOOKUP(D15813,'SOAT LIQ'!$A$87:$C$3416,3,FALSE)</f>
        <v>6</v>
      </c>
      <c r="F15813" t="s">
        <v>21632</v>
      </c>
    </row>
    <row r="15814" spans="1:6" x14ac:dyDescent="0.25">
      <c r="A15814" t="s">
        <v>6501</v>
      </c>
      <c r="B15814" s="100" t="s">
        <v>15502</v>
      </c>
      <c r="C15814" s="99" t="s">
        <v>15501</v>
      </c>
      <c r="D15814" s="124">
        <v>18800</v>
      </c>
      <c r="E15814" s="157">
        <f>VLOOKUP(D15814,'SOAT LIQ'!$A$87:$C$3416,3,FALSE)</f>
        <v>6</v>
      </c>
      <c r="F15814" t="s">
        <v>21632</v>
      </c>
    </row>
    <row r="15815" spans="1:6" x14ac:dyDescent="0.25">
      <c r="A15815" t="s">
        <v>6498</v>
      </c>
      <c r="B15815" s="100" t="s">
        <v>15502</v>
      </c>
      <c r="C15815" s="99" t="s">
        <v>15501</v>
      </c>
      <c r="D15815" s="124">
        <v>18800</v>
      </c>
      <c r="E15815" s="157">
        <f>VLOOKUP(D15815,'SOAT LIQ'!$A$87:$C$3416,3,FALSE)</f>
        <v>6</v>
      </c>
      <c r="F15815" t="s">
        <v>21632</v>
      </c>
    </row>
    <row r="15816" spans="1:6" x14ac:dyDescent="0.25">
      <c r="A15816" t="s">
        <v>5969</v>
      </c>
      <c r="B15816" s="100" t="s">
        <v>15503</v>
      </c>
      <c r="C15816" s="100"/>
      <c r="D15816" s="124">
        <v>23102</v>
      </c>
      <c r="E15816" s="157" t="e">
        <f>VLOOKUP(D15816,'SOAT LIQ'!$A$87:$C$3416,3,FALSE)</f>
        <v>#N/A</v>
      </c>
      <c r="F15816" t="s">
        <v>21632</v>
      </c>
    </row>
    <row r="15817" spans="1:6" x14ac:dyDescent="0.25">
      <c r="A15817" t="s">
        <v>6034</v>
      </c>
      <c r="B15817" s="100" t="s">
        <v>15504</v>
      </c>
      <c r="C15817" s="100"/>
      <c r="D15817" s="124">
        <v>23102</v>
      </c>
      <c r="E15817" s="157" t="e">
        <f>VLOOKUP(D15817,'SOAT LIQ'!$A$87:$C$3416,3,FALSE)</f>
        <v>#N/A</v>
      </c>
    </row>
    <row r="15818" spans="1:6" x14ac:dyDescent="0.25">
      <c r="A15818" t="s">
        <v>6034</v>
      </c>
      <c r="B15818" s="100" t="s">
        <v>15505</v>
      </c>
      <c r="C15818" s="100"/>
      <c r="D15818" s="124">
        <v>23102</v>
      </c>
      <c r="E15818" s="157" t="e">
        <f>VLOOKUP(D15818,'SOAT LIQ'!$A$87:$C$3416,3,FALSE)</f>
        <v>#N/A</v>
      </c>
    </row>
    <row r="15819" spans="1:6" x14ac:dyDescent="0.25">
      <c r="A15819" t="s">
        <v>6034</v>
      </c>
      <c r="B15819" s="100" t="s">
        <v>15506</v>
      </c>
      <c r="C15819" s="100"/>
      <c r="D15819" s="124">
        <v>23102</v>
      </c>
      <c r="E15819" s="157" t="e">
        <f>VLOOKUP(D15819,'SOAT LIQ'!$A$87:$C$3416,3,FALSE)</f>
        <v>#N/A</v>
      </c>
    </row>
    <row r="15820" spans="1:6" x14ac:dyDescent="0.25">
      <c r="A15820" t="s">
        <v>6034</v>
      </c>
      <c r="B15820" s="100" t="s">
        <v>15507</v>
      </c>
      <c r="C15820" s="100"/>
      <c r="D15820" s="124">
        <v>23102</v>
      </c>
      <c r="E15820" s="157" t="e">
        <f>VLOOKUP(D15820,'SOAT LIQ'!$A$87:$C$3416,3,FALSE)</f>
        <v>#N/A</v>
      </c>
    </row>
    <row r="15821" spans="1:6" x14ac:dyDescent="0.25">
      <c r="A15821" t="s">
        <v>14250</v>
      </c>
      <c r="B15821" s="100" t="s">
        <v>15509</v>
      </c>
      <c r="C15821" s="99" t="s">
        <v>15508</v>
      </c>
      <c r="D15821" s="124">
        <v>36108</v>
      </c>
      <c r="E15821" s="157" t="e">
        <f>VLOOKUP(D15821,'SOAT LIQ'!$A$87:$C$3416,3,FALSE)</f>
        <v>#N/A</v>
      </c>
    </row>
    <row r="15822" spans="1:6" x14ac:dyDescent="0.25">
      <c r="A15822" t="s">
        <v>5841</v>
      </c>
      <c r="B15822" s="100" t="s">
        <v>15509</v>
      </c>
      <c r="C15822" s="99" t="s">
        <v>15508</v>
      </c>
      <c r="D15822" s="124">
        <v>36108</v>
      </c>
      <c r="E15822" s="157" t="e">
        <f>VLOOKUP(D15822,'SOAT LIQ'!$A$87:$C$3416,3,FALSE)</f>
        <v>#N/A</v>
      </c>
    </row>
    <row r="15823" spans="1:6" x14ac:dyDescent="0.25">
      <c r="A15823" t="s">
        <v>7102</v>
      </c>
      <c r="B15823" s="100" t="s">
        <v>15509</v>
      </c>
      <c r="C15823" s="99" t="s">
        <v>15508</v>
      </c>
      <c r="D15823" s="124">
        <v>36108</v>
      </c>
      <c r="E15823" s="157" t="e">
        <f>VLOOKUP(D15823,'SOAT LIQ'!$A$87:$C$3416,3,FALSE)</f>
        <v>#N/A</v>
      </c>
    </row>
    <row r="15824" spans="1:6" x14ac:dyDescent="0.25">
      <c r="A15824" t="s">
        <v>14250</v>
      </c>
      <c r="B15824" s="100" t="s">
        <v>15511</v>
      </c>
      <c r="C15824" s="99" t="s">
        <v>15510</v>
      </c>
      <c r="D15824" s="124">
        <v>36109</v>
      </c>
      <c r="E15824" s="157" t="e">
        <f>VLOOKUP(D15824,'SOAT LIQ'!$A$87:$C$3416,3,FALSE)</f>
        <v>#N/A</v>
      </c>
    </row>
    <row r="15825" spans="1:6" x14ac:dyDescent="0.25">
      <c r="A15825" t="s">
        <v>7102</v>
      </c>
      <c r="B15825" s="100" t="s">
        <v>15512</v>
      </c>
      <c r="C15825" s="100"/>
      <c r="D15825" s="124">
        <v>36110</v>
      </c>
      <c r="E15825" s="157" t="e">
        <f>VLOOKUP(D15825,'SOAT LIQ'!$A$87:$C$3416,3,FALSE)</f>
        <v>#N/A</v>
      </c>
    </row>
    <row r="15826" spans="1:6" x14ac:dyDescent="0.25">
      <c r="A15826" t="s">
        <v>5809</v>
      </c>
      <c r="B15826" s="100" t="s">
        <v>15514</v>
      </c>
      <c r="C15826" s="99" t="s">
        <v>15513</v>
      </c>
      <c r="D15826" s="124">
        <v>36111</v>
      </c>
      <c r="E15826" s="157" t="e">
        <f>VLOOKUP(D15826,'SOAT LIQ'!$A$87:$C$3416,3,FALSE)</f>
        <v>#N/A</v>
      </c>
      <c r="F15826" t="s">
        <v>21632</v>
      </c>
    </row>
    <row r="15827" spans="1:6" x14ac:dyDescent="0.25">
      <c r="A15827" t="s">
        <v>5809</v>
      </c>
      <c r="B15827" s="100" t="s">
        <v>15515</v>
      </c>
      <c r="C15827" s="100"/>
      <c r="D15827" s="124">
        <v>16509</v>
      </c>
      <c r="E15827" s="157">
        <f>VLOOKUP(D15827,'SOAT LIQ'!$A$87:$C$3416,3,FALSE)</f>
        <v>4</v>
      </c>
      <c r="F15827" t="s">
        <v>21632</v>
      </c>
    </row>
    <row r="15828" spans="1:6" x14ac:dyDescent="0.25">
      <c r="A15828" t="s">
        <v>7102</v>
      </c>
      <c r="B15828" s="100" t="s">
        <v>15515</v>
      </c>
      <c r="C15828" s="100"/>
      <c r="D15828" s="124">
        <v>16509</v>
      </c>
      <c r="E15828" s="157">
        <f>VLOOKUP(D15828,'SOAT LIQ'!$A$87:$C$3416,3,FALSE)</f>
        <v>4</v>
      </c>
      <c r="F15828" t="s">
        <v>21632</v>
      </c>
    </row>
    <row r="15829" spans="1:6" x14ac:dyDescent="0.25">
      <c r="A15829" t="s">
        <v>6918</v>
      </c>
      <c r="B15829" s="100" t="s">
        <v>15515</v>
      </c>
      <c r="C15829" s="100"/>
      <c r="D15829" s="124">
        <v>16509</v>
      </c>
      <c r="E15829" s="157">
        <f>VLOOKUP(D15829,'SOAT LIQ'!$A$87:$C$3416,3,FALSE)</f>
        <v>4</v>
      </c>
      <c r="F15829" t="s">
        <v>21632</v>
      </c>
    </row>
    <row r="15830" spans="1:6" x14ac:dyDescent="0.25">
      <c r="A15830" t="s">
        <v>5841</v>
      </c>
      <c r="B15830" s="100" t="s">
        <v>15515</v>
      </c>
      <c r="C15830" s="100"/>
      <c r="D15830" s="124">
        <v>16509</v>
      </c>
      <c r="E15830" s="157">
        <f>VLOOKUP(D15830,'SOAT LIQ'!$A$87:$C$3416,3,FALSE)</f>
        <v>4</v>
      </c>
      <c r="F15830" t="s">
        <v>21632</v>
      </c>
    </row>
    <row r="15831" spans="1:6" x14ac:dyDescent="0.25">
      <c r="A15831" t="s">
        <v>7102</v>
      </c>
      <c r="B15831" s="100" t="s">
        <v>15517</v>
      </c>
      <c r="C15831" s="99" t="s">
        <v>15516</v>
      </c>
      <c r="D15831" s="124">
        <v>36511</v>
      </c>
      <c r="E15831" s="157" t="e">
        <f>VLOOKUP(D15831,'SOAT LIQ'!$A$87:$C$3416,3,FALSE)</f>
        <v>#N/A</v>
      </c>
    </row>
    <row r="15832" spans="1:6" x14ac:dyDescent="0.25">
      <c r="A15832" t="s">
        <v>7102</v>
      </c>
      <c r="B15832" s="100" t="s">
        <v>15518</v>
      </c>
      <c r="C15832" s="99" t="s">
        <v>7125</v>
      </c>
      <c r="D15832" s="124">
        <v>36709</v>
      </c>
      <c r="E15832" s="157" t="e">
        <f>VLOOKUP(D15832,'SOAT LIQ'!$A$87:$C$3416,3,FALSE)</f>
        <v>#N/A</v>
      </c>
    </row>
    <row r="15833" spans="1:6" x14ac:dyDescent="0.25">
      <c r="A15833" t="s">
        <v>4249</v>
      </c>
      <c r="B15833" s="100" t="s">
        <v>15518</v>
      </c>
      <c r="C15833" s="99" t="s">
        <v>7125</v>
      </c>
      <c r="D15833" s="124">
        <v>36709</v>
      </c>
      <c r="E15833" s="157" t="e">
        <f>VLOOKUP(D15833,'SOAT LIQ'!$A$87:$C$3416,3,FALSE)</f>
        <v>#N/A</v>
      </c>
    </row>
    <row r="15834" spans="1:6" x14ac:dyDescent="0.25">
      <c r="A15834" t="s">
        <v>5930</v>
      </c>
      <c r="B15834" s="100" t="s">
        <v>15518</v>
      </c>
      <c r="C15834" s="99" t="s">
        <v>7125</v>
      </c>
      <c r="D15834" s="124">
        <v>36709</v>
      </c>
      <c r="E15834" s="157" t="e">
        <f>VLOOKUP(D15834,'SOAT LIQ'!$A$87:$C$3416,3,FALSE)</f>
        <v>#N/A</v>
      </c>
    </row>
    <row r="15835" spans="1:6" x14ac:dyDescent="0.25">
      <c r="A15835" t="s">
        <v>5841</v>
      </c>
      <c r="B15835" s="100" t="s">
        <v>15518</v>
      </c>
      <c r="C15835" s="99" t="s">
        <v>7125</v>
      </c>
      <c r="D15835" s="124">
        <v>36709</v>
      </c>
      <c r="E15835" s="157" t="e">
        <f>VLOOKUP(D15835,'SOAT LIQ'!$A$87:$C$3416,3,FALSE)</f>
        <v>#N/A</v>
      </c>
    </row>
    <row r="15836" spans="1:6" x14ac:dyDescent="0.25">
      <c r="A15836" t="s">
        <v>5809</v>
      </c>
      <c r="B15836" s="100" t="s">
        <v>4243</v>
      </c>
      <c r="C15836" s="99" t="s">
        <v>15519</v>
      </c>
      <c r="D15836" s="124">
        <v>36513</v>
      </c>
      <c r="E15836" s="157" t="e">
        <f>VLOOKUP(D15836,'SOAT LIQ'!$A$87:$C$3416,3,FALSE)</f>
        <v>#N/A</v>
      </c>
      <c r="F15836" t="s">
        <v>21632</v>
      </c>
    </row>
    <row r="15837" spans="1:6" x14ac:dyDescent="0.25">
      <c r="A15837" t="s">
        <v>5031</v>
      </c>
      <c r="B15837" s="100" t="s">
        <v>15520</v>
      </c>
      <c r="C15837" s="99" t="s">
        <v>15519</v>
      </c>
      <c r="D15837" s="124">
        <v>36100</v>
      </c>
      <c r="E15837" s="157" t="e">
        <f>VLOOKUP(D15837,'SOAT LIQ'!$A$87:$C$3416,3,FALSE)</f>
        <v>#N/A</v>
      </c>
      <c r="F15837" t="s">
        <v>21632</v>
      </c>
    </row>
    <row r="15838" spans="1:6" x14ac:dyDescent="0.25">
      <c r="A15838" t="s">
        <v>5809</v>
      </c>
      <c r="B15838" s="100" t="s">
        <v>15520</v>
      </c>
      <c r="C15838" s="99" t="s">
        <v>15519</v>
      </c>
      <c r="D15838" s="124">
        <v>36100</v>
      </c>
      <c r="E15838" s="157" t="e">
        <f>VLOOKUP(D15838,'SOAT LIQ'!$A$87:$C$3416,3,FALSE)</f>
        <v>#N/A</v>
      </c>
      <c r="F15838" t="s">
        <v>21632</v>
      </c>
    </row>
    <row r="15839" spans="1:6" x14ac:dyDescent="0.25">
      <c r="A15839" t="s">
        <v>7102</v>
      </c>
      <c r="B15839" s="100" t="s">
        <v>15521</v>
      </c>
      <c r="C15839" s="100"/>
      <c r="D15839" s="124"/>
      <c r="E15839" s="157" t="e">
        <f>VLOOKUP(D15839,'SOAT LIQ'!$A$87:$C$3416,3,FALSE)</f>
        <v>#N/A</v>
      </c>
    </row>
    <row r="15840" spans="1:6" x14ac:dyDescent="0.25">
      <c r="A15840" t="s">
        <v>5930</v>
      </c>
      <c r="B15840" s="100" t="s">
        <v>15521</v>
      </c>
      <c r="C15840" s="100"/>
      <c r="D15840" s="124"/>
      <c r="E15840" s="157" t="e">
        <f>VLOOKUP(D15840,'SOAT LIQ'!$A$87:$C$3416,3,FALSE)</f>
        <v>#N/A</v>
      </c>
    </row>
    <row r="15841" spans="1:6" x14ac:dyDescent="0.25">
      <c r="A15841" t="s">
        <v>6787</v>
      </c>
      <c r="B15841" s="100" t="s">
        <v>15522</v>
      </c>
      <c r="C15841" s="99" t="s">
        <v>15523</v>
      </c>
      <c r="D15841" s="124">
        <v>18303</v>
      </c>
      <c r="E15841" s="157">
        <f>VLOOKUP(D15841,'SOAT LIQ'!$A$87:$C$3416,3,FALSE)</f>
        <v>9</v>
      </c>
      <c r="F15841" t="s">
        <v>21632</v>
      </c>
    </row>
    <row r="15842" spans="1:6" x14ac:dyDescent="0.25">
      <c r="A15842" t="s">
        <v>4271</v>
      </c>
      <c r="B15842" s="100" t="s">
        <v>15522</v>
      </c>
      <c r="C15842" s="99" t="s">
        <v>15523</v>
      </c>
      <c r="D15842" s="124">
        <v>18303</v>
      </c>
      <c r="E15842" s="157">
        <f>VLOOKUP(D15842,'SOAT LIQ'!$A$87:$C$3416,3,FALSE)</f>
        <v>9</v>
      </c>
      <c r="F15842" t="s">
        <v>21632</v>
      </c>
    </row>
    <row r="15843" spans="1:6" x14ac:dyDescent="0.25">
      <c r="A15843" t="s">
        <v>6787</v>
      </c>
      <c r="B15843" s="100" t="s">
        <v>15524</v>
      </c>
      <c r="C15843" s="99" t="s">
        <v>15523</v>
      </c>
      <c r="D15843" s="124">
        <v>18303</v>
      </c>
      <c r="E15843" s="157">
        <f>VLOOKUP(D15843,'SOAT LIQ'!$A$87:$C$3416,3,FALSE)</f>
        <v>9</v>
      </c>
      <c r="F15843" t="s">
        <v>21632</v>
      </c>
    </row>
    <row r="15844" spans="1:6" x14ac:dyDescent="0.25">
      <c r="A15844" t="s">
        <v>4271</v>
      </c>
      <c r="B15844" s="100" t="s">
        <v>15524</v>
      </c>
      <c r="C15844" s="99" t="s">
        <v>15523</v>
      </c>
      <c r="D15844" s="124">
        <v>18303</v>
      </c>
      <c r="E15844" s="157">
        <f>VLOOKUP(D15844,'SOAT LIQ'!$A$87:$C$3416,3,FALSE)</f>
        <v>9</v>
      </c>
      <c r="F15844" t="s">
        <v>21632</v>
      </c>
    </row>
    <row r="15845" spans="1:6" x14ac:dyDescent="0.25">
      <c r="A15845" t="s">
        <v>4271</v>
      </c>
      <c r="B15845" s="100" t="s">
        <v>15525</v>
      </c>
      <c r="C15845" s="99" t="s">
        <v>15285</v>
      </c>
      <c r="D15845" s="124">
        <v>39140</v>
      </c>
      <c r="E15845" s="157" t="e">
        <f>VLOOKUP(D15845,'SOAT LIQ'!$A$87:$C$3416,3,FALSE)</f>
        <v>#N/A</v>
      </c>
    </row>
    <row r="15846" spans="1:6" x14ac:dyDescent="0.25">
      <c r="A15846" t="s">
        <v>4339</v>
      </c>
      <c r="B15846" s="100" t="s">
        <v>15525</v>
      </c>
      <c r="C15846" s="99" t="s">
        <v>15285</v>
      </c>
      <c r="D15846" s="124">
        <v>39140</v>
      </c>
      <c r="E15846" s="157" t="e">
        <f>VLOOKUP(D15846,'SOAT LIQ'!$A$87:$C$3416,3,FALSE)</f>
        <v>#N/A</v>
      </c>
      <c r="F15846" t="s">
        <v>21632</v>
      </c>
    </row>
    <row r="15847" spans="1:6" x14ac:dyDescent="0.25">
      <c r="A15847" t="s">
        <v>9312</v>
      </c>
      <c r="B15847" s="100" t="s">
        <v>15526</v>
      </c>
      <c r="C15847" s="99" t="s">
        <v>15285</v>
      </c>
      <c r="D15847" s="124">
        <v>39140</v>
      </c>
      <c r="E15847" s="157" t="e">
        <f>VLOOKUP(D15847,'SOAT LIQ'!$A$87:$C$3416,3,FALSE)</f>
        <v>#N/A</v>
      </c>
    </row>
    <row r="15848" spans="1:6" x14ac:dyDescent="0.25">
      <c r="A15848" t="s">
        <v>4271</v>
      </c>
      <c r="B15848" s="100" t="s">
        <v>15526</v>
      </c>
      <c r="C15848" s="99" t="s">
        <v>15285</v>
      </c>
      <c r="D15848" s="124">
        <v>39140</v>
      </c>
      <c r="E15848" s="157" t="e">
        <f>VLOOKUP(D15848,'SOAT LIQ'!$A$87:$C$3416,3,FALSE)</f>
        <v>#N/A</v>
      </c>
    </row>
    <row r="15849" spans="1:6" x14ac:dyDescent="0.25">
      <c r="A15849" t="s">
        <v>5733</v>
      </c>
      <c r="B15849" s="100" t="s">
        <v>15527</v>
      </c>
      <c r="C15849" s="99" t="s">
        <v>15528</v>
      </c>
      <c r="D15849" s="124">
        <v>23109</v>
      </c>
      <c r="E15849" s="157" t="e">
        <f>VLOOKUP(D15849,'SOAT LIQ'!$A$87:$C$3416,3,FALSE)</f>
        <v>#N/A</v>
      </c>
    </row>
    <row r="15850" spans="1:6" x14ac:dyDescent="0.25">
      <c r="A15850" t="s">
        <v>5925</v>
      </c>
      <c r="B15850" s="100" t="s">
        <v>15527</v>
      </c>
      <c r="C15850" s="99" t="s">
        <v>15528</v>
      </c>
      <c r="D15850" s="124">
        <v>23109</v>
      </c>
      <c r="E15850" s="157" t="e">
        <f>VLOOKUP(D15850,'SOAT LIQ'!$A$87:$C$3416,3,FALSE)</f>
        <v>#N/A</v>
      </c>
    </row>
    <row r="15851" spans="1:6" x14ac:dyDescent="0.25">
      <c r="A15851" t="s">
        <v>7102</v>
      </c>
      <c r="B15851" s="100" t="s">
        <v>15529</v>
      </c>
      <c r="C15851" s="100"/>
      <c r="D15851" s="124"/>
      <c r="E15851" s="157" t="e">
        <f>VLOOKUP(D15851,'SOAT LIQ'!$A$87:$C$3416,3,FALSE)</f>
        <v>#N/A</v>
      </c>
    </row>
    <row r="15852" spans="1:6" x14ac:dyDescent="0.25">
      <c r="A15852" t="s">
        <v>15470</v>
      </c>
      <c r="B15852" s="100" t="s">
        <v>15530</v>
      </c>
      <c r="C15852" s="99" t="s">
        <v>4472</v>
      </c>
      <c r="D15852" s="124">
        <v>24116</v>
      </c>
      <c r="E15852" s="157" t="e">
        <f>VLOOKUP(D15852,'SOAT LIQ'!$A$87:$C$3416,3,FALSE)</f>
        <v>#N/A</v>
      </c>
      <c r="F15852" t="s">
        <v>21635</v>
      </c>
    </row>
    <row r="15853" spans="1:6" x14ac:dyDescent="0.25">
      <c r="A15853" t="s">
        <v>15470</v>
      </c>
      <c r="B15853" s="100" t="s">
        <v>15532</v>
      </c>
      <c r="C15853" s="99" t="s">
        <v>15531</v>
      </c>
      <c r="D15853" s="124">
        <v>24116</v>
      </c>
      <c r="E15853" s="157" t="e">
        <f>VLOOKUP(D15853,'SOAT LIQ'!$A$87:$C$3416,3,FALSE)</f>
        <v>#N/A</v>
      </c>
      <c r="F15853" t="s">
        <v>21635</v>
      </c>
    </row>
    <row r="15854" spans="1:6" x14ac:dyDescent="0.25">
      <c r="A15854" t="s">
        <v>14990</v>
      </c>
      <c r="B15854" s="100" t="s">
        <v>15533</v>
      </c>
      <c r="C15854" s="99" t="s">
        <v>15534</v>
      </c>
      <c r="D15854" s="124">
        <v>24101</v>
      </c>
      <c r="E15854" s="157" t="e">
        <f>VLOOKUP(D15854,'SOAT LIQ'!$A$87:$C$3416,3,FALSE)</f>
        <v>#N/A</v>
      </c>
    </row>
    <row r="15855" spans="1:6" x14ac:dyDescent="0.25">
      <c r="A15855" t="s">
        <v>15470</v>
      </c>
      <c r="B15855" s="100" t="s">
        <v>15533</v>
      </c>
      <c r="C15855" s="99" t="s">
        <v>15534</v>
      </c>
      <c r="D15855" s="124">
        <v>24101</v>
      </c>
      <c r="E15855" s="157" t="e">
        <f>VLOOKUP(D15855,'SOAT LIQ'!$A$87:$C$3416,3,FALSE)</f>
        <v>#N/A</v>
      </c>
      <c r="F15855" t="s">
        <v>21635</v>
      </c>
    </row>
    <row r="15856" spans="1:6" x14ac:dyDescent="0.25">
      <c r="A15856" t="s">
        <v>15068</v>
      </c>
      <c r="B15856" s="100" t="s">
        <v>15535</v>
      </c>
      <c r="C15856" s="100"/>
      <c r="D15856" s="124"/>
      <c r="E15856" s="157" t="e">
        <f>VLOOKUP(D15856,'SOAT LIQ'!$A$87:$C$3416,3,FALSE)</f>
        <v>#N/A</v>
      </c>
    </row>
    <row r="15857" spans="1:6" x14ac:dyDescent="0.25">
      <c r="A15857" t="s">
        <v>15070</v>
      </c>
      <c r="B15857" s="100" t="s">
        <v>15535</v>
      </c>
      <c r="C15857" s="100"/>
      <c r="D15857" s="124"/>
      <c r="E15857" s="157" t="e">
        <f>VLOOKUP(D15857,'SOAT LIQ'!$A$87:$C$3416,3,FALSE)</f>
        <v>#N/A</v>
      </c>
    </row>
    <row r="15858" spans="1:6" x14ac:dyDescent="0.25">
      <c r="A15858" t="s">
        <v>15470</v>
      </c>
      <c r="B15858" s="100" t="s">
        <v>15535</v>
      </c>
      <c r="C15858" s="100"/>
      <c r="D15858" s="124"/>
      <c r="E15858" s="157" t="e">
        <f>VLOOKUP(D15858,'SOAT LIQ'!$A$87:$C$3416,3,FALSE)</f>
        <v>#N/A</v>
      </c>
      <c r="F15858" t="s">
        <v>21635</v>
      </c>
    </row>
    <row r="15859" spans="1:6" x14ac:dyDescent="0.25">
      <c r="A15859" t="s">
        <v>15470</v>
      </c>
      <c r="B15859" s="100" t="s">
        <v>4107</v>
      </c>
      <c r="C15859" s="99" t="s">
        <v>15536</v>
      </c>
      <c r="D15859" s="124">
        <v>24120</v>
      </c>
      <c r="E15859" s="157" t="e">
        <f>VLOOKUP(D15859,'SOAT LIQ'!$A$87:$C$3416,3,FALSE)</f>
        <v>#N/A</v>
      </c>
      <c r="F15859" t="s">
        <v>21635</v>
      </c>
    </row>
    <row r="15860" spans="1:6" x14ac:dyDescent="0.25">
      <c r="A15860" t="s">
        <v>15068</v>
      </c>
      <c r="B15860" s="100" t="s">
        <v>4107</v>
      </c>
      <c r="C15860" s="99" t="s">
        <v>15536</v>
      </c>
      <c r="D15860" s="124">
        <v>24120</v>
      </c>
      <c r="E15860" s="157" t="e">
        <f>VLOOKUP(D15860,'SOAT LIQ'!$A$87:$C$3416,3,FALSE)</f>
        <v>#N/A</v>
      </c>
    </row>
    <row r="15861" spans="1:6" x14ac:dyDescent="0.25">
      <c r="A15861" t="s">
        <v>15470</v>
      </c>
      <c r="B15861" s="100" t="s">
        <v>15538</v>
      </c>
      <c r="C15861" s="99" t="s">
        <v>15537</v>
      </c>
      <c r="D15861" s="124">
        <v>24123</v>
      </c>
      <c r="E15861" s="157" t="e">
        <f>VLOOKUP(D15861,'SOAT LIQ'!$A$87:$C$3416,3,FALSE)</f>
        <v>#N/A</v>
      </c>
      <c r="F15861" t="s">
        <v>21635</v>
      </c>
    </row>
    <row r="15862" spans="1:6" x14ac:dyDescent="0.25">
      <c r="A15862" t="s">
        <v>15470</v>
      </c>
      <c r="B15862" s="100" t="s">
        <v>4470</v>
      </c>
      <c r="C15862" s="99" t="s">
        <v>15539</v>
      </c>
      <c r="D15862" s="124">
        <v>24123</v>
      </c>
      <c r="E15862" s="157" t="e">
        <f>VLOOKUP(D15862,'SOAT LIQ'!$A$87:$C$3416,3,FALSE)</f>
        <v>#N/A</v>
      </c>
      <c r="F15862" t="s">
        <v>21635</v>
      </c>
    </row>
    <row r="15863" spans="1:6" x14ac:dyDescent="0.25">
      <c r="A15863" t="s">
        <v>14990</v>
      </c>
      <c r="B15863" s="100" t="s">
        <v>4464</v>
      </c>
      <c r="C15863" s="99" t="s">
        <v>15540</v>
      </c>
      <c r="D15863" s="124">
        <v>24102</v>
      </c>
      <c r="E15863" s="157" t="e">
        <f>VLOOKUP(D15863,'SOAT LIQ'!$A$87:$C$3416,3,FALSE)</f>
        <v>#N/A</v>
      </c>
    </row>
    <row r="15864" spans="1:6" x14ac:dyDescent="0.25">
      <c r="A15864" t="s">
        <v>15470</v>
      </c>
      <c r="B15864" s="100" t="s">
        <v>4464</v>
      </c>
      <c r="C15864" s="99" t="s">
        <v>15540</v>
      </c>
      <c r="D15864" s="124">
        <v>24102</v>
      </c>
      <c r="E15864" s="157" t="e">
        <f>VLOOKUP(D15864,'SOAT LIQ'!$A$87:$C$3416,3,FALSE)</f>
        <v>#N/A</v>
      </c>
      <c r="F15864" t="s">
        <v>21635</v>
      </c>
    </row>
    <row r="15865" spans="1:6" x14ac:dyDescent="0.25">
      <c r="A15865" t="s">
        <v>15470</v>
      </c>
      <c r="B15865" s="100" t="s">
        <v>15542</v>
      </c>
      <c r="C15865" s="99" t="s">
        <v>15541</v>
      </c>
      <c r="D15865" s="124">
        <v>24105</v>
      </c>
      <c r="E15865" s="157" t="e">
        <f>VLOOKUP(D15865,'SOAT LIQ'!$A$87:$C$3416,3,FALSE)</f>
        <v>#N/A</v>
      </c>
      <c r="F15865" t="s">
        <v>21635</v>
      </c>
    </row>
    <row r="15866" spans="1:6" x14ac:dyDescent="0.25">
      <c r="A15866" t="s">
        <v>15470</v>
      </c>
      <c r="B15866" s="100" t="s">
        <v>4467</v>
      </c>
      <c r="C15866" s="99" t="s">
        <v>15543</v>
      </c>
      <c r="D15866" s="124">
        <v>24118</v>
      </c>
      <c r="E15866" s="157" t="e">
        <f>VLOOKUP(D15866,'SOAT LIQ'!$A$87:$C$3416,3,FALSE)</f>
        <v>#N/A</v>
      </c>
      <c r="F15866" t="s">
        <v>21635</v>
      </c>
    </row>
    <row r="15867" spans="1:6" x14ac:dyDescent="0.25">
      <c r="A15867" t="s">
        <v>14990</v>
      </c>
      <c r="B15867" s="100" t="s">
        <v>4463</v>
      </c>
      <c r="C15867" s="99" t="s">
        <v>15544</v>
      </c>
      <c r="D15867" s="124">
        <v>24109</v>
      </c>
      <c r="E15867" s="157" t="e">
        <f>VLOOKUP(D15867,'SOAT LIQ'!$A$87:$C$3416,3,FALSE)</f>
        <v>#N/A</v>
      </c>
    </row>
    <row r="15868" spans="1:6" x14ac:dyDescent="0.25">
      <c r="A15868" t="s">
        <v>15470</v>
      </c>
      <c r="B15868" s="100" t="s">
        <v>4463</v>
      </c>
      <c r="C15868" s="99" t="s">
        <v>15544</v>
      </c>
      <c r="D15868" s="124">
        <v>24109</v>
      </c>
      <c r="E15868" s="157" t="e">
        <f>VLOOKUP(D15868,'SOAT LIQ'!$A$87:$C$3416,3,FALSE)</f>
        <v>#N/A</v>
      </c>
      <c r="F15868" t="s">
        <v>21635</v>
      </c>
    </row>
    <row r="15869" spans="1:6" x14ac:dyDescent="0.25">
      <c r="A15869" t="s">
        <v>15470</v>
      </c>
      <c r="B15869" s="100" t="s">
        <v>4108</v>
      </c>
      <c r="C15869" s="99" t="s">
        <v>15545</v>
      </c>
      <c r="D15869" s="124">
        <v>24117</v>
      </c>
      <c r="E15869" s="157" t="e">
        <f>VLOOKUP(D15869,'SOAT LIQ'!$A$87:$C$3416,3,FALSE)</f>
        <v>#N/A</v>
      </c>
      <c r="F15869" t="s">
        <v>21635</v>
      </c>
    </row>
    <row r="15870" spans="1:6" x14ac:dyDescent="0.25">
      <c r="A15870" t="s">
        <v>14990</v>
      </c>
      <c r="B15870" s="100" t="s">
        <v>15547</v>
      </c>
      <c r="C15870" s="99" t="s">
        <v>15546</v>
      </c>
      <c r="D15870" s="124">
        <v>24116</v>
      </c>
      <c r="E15870" s="157" t="e">
        <f>VLOOKUP(D15870,'SOAT LIQ'!$A$87:$C$3416,3,FALSE)</f>
        <v>#N/A</v>
      </c>
    </row>
    <row r="15871" spans="1:6" x14ac:dyDescent="0.25">
      <c r="A15871" t="s">
        <v>15470</v>
      </c>
      <c r="B15871" s="100" t="s">
        <v>15547</v>
      </c>
      <c r="C15871" s="99" t="s">
        <v>15546</v>
      </c>
      <c r="D15871" s="124">
        <v>24116</v>
      </c>
      <c r="E15871" s="157" t="e">
        <f>VLOOKUP(D15871,'SOAT LIQ'!$A$87:$C$3416,3,FALSE)</f>
        <v>#N/A</v>
      </c>
      <c r="F15871" t="s">
        <v>21635</v>
      </c>
    </row>
    <row r="15872" spans="1:6" x14ac:dyDescent="0.25">
      <c r="A15872" t="s">
        <v>15470</v>
      </c>
      <c r="B15872" s="100" t="s">
        <v>15549</v>
      </c>
      <c r="C15872" s="99" t="s">
        <v>15548</v>
      </c>
      <c r="D15872" s="124">
        <v>24114</v>
      </c>
      <c r="E15872" s="157" t="e">
        <f>VLOOKUP(D15872,'SOAT LIQ'!$A$87:$C$3416,3,FALSE)</f>
        <v>#N/A</v>
      </c>
      <c r="F15872" t="s">
        <v>21635</v>
      </c>
    </row>
    <row r="15873" spans="1:6" x14ac:dyDescent="0.25">
      <c r="A15873" t="s">
        <v>14990</v>
      </c>
      <c r="B15873" s="100" t="s">
        <v>15551</v>
      </c>
      <c r="C15873" s="99" t="s">
        <v>15550</v>
      </c>
      <c r="D15873" s="124">
        <v>24126</v>
      </c>
      <c r="E15873" s="157" t="e">
        <f>VLOOKUP(D15873,'SOAT LIQ'!$A$87:$C$3416,3,FALSE)</f>
        <v>#N/A</v>
      </c>
    </row>
    <row r="15874" spans="1:6" x14ac:dyDescent="0.25">
      <c r="A15874" t="s">
        <v>15470</v>
      </c>
      <c r="B15874" s="100" t="s">
        <v>15551</v>
      </c>
      <c r="C15874" s="99" t="s">
        <v>15550</v>
      </c>
      <c r="D15874" s="124">
        <v>24126</v>
      </c>
      <c r="E15874" s="157" t="e">
        <f>VLOOKUP(D15874,'SOAT LIQ'!$A$87:$C$3416,3,FALSE)</f>
        <v>#N/A</v>
      </c>
      <c r="F15874" t="s">
        <v>21635</v>
      </c>
    </row>
    <row r="15875" spans="1:6" x14ac:dyDescent="0.25">
      <c r="A15875" t="s">
        <v>8472</v>
      </c>
      <c r="B15875" s="100" t="s">
        <v>15551</v>
      </c>
      <c r="C15875" s="99" t="s">
        <v>15550</v>
      </c>
      <c r="D15875" s="124">
        <v>24126</v>
      </c>
      <c r="E15875" s="157" t="e">
        <f>VLOOKUP(D15875,'SOAT LIQ'!$A$87:$C$3416,3,FALSE)</f>
        <v>#N/A</v>
      </c>
    </row>
    <row r="15876" spans="1:6" x14ac:dyDescent="0.25">
      <c r="A15876" t="s">
        <v>8470</v>
      </c>
      <c r="B15876" s="100" t="s">
        <v>15551</v>
      </c>
      <c r="C15876" s="99" t="s">
        <v>15550</v>
      </c>
      <c r="D15876" s="124">
        <v>24126</v>
      </c>
      <c r="E15876" s="157" t="e">
        <f>VLOOKUP(D15876,'SOAT LIQ'!$A$87:$C$3416,3,FALSE)</f>
        <v>#N/A</v>
      </c>
    </row>
    <row r="15877" spans="1:6" x14ac:dyDescent="0.25">
      <c r="A15877" t="s">
        <v>8476</v>
      </c>
      <c r="B15877" s="100" t="s">
        <v>15551</v>
      </c>
      <c r="C15877" s="99" t="s">
        <v>15550</v>
      </c>
      <c r="D15877" s="124">
        <v>24126</v>
      </c>
      <c r="E15877" s="157" t="e">
        <f>VLOOKUP(D15877,'SOAT LIQ'!$A$87:$C$3416,3,FALSE)</f>
        <v>#N/A</v>
      </c>
    </row>
    <row r="15878" spans="1:6" x14ac:dyDescent="0.25">
      <c r="A15878" t="s">
        <v>5576</v>
      </c>
      <c r="B15878" s="100" t="s">
        <v>15551</v>
      </c>
      <c r="C15878" s="99" t="s">
        <v>15550</v>
      </c>
      <c r="D15878" s="124">
        <v>24126</v>
      </c>
      <c r="E15878" s="157" t="e">
        <f>VLOOKUP(D15878,'SOAT LIQ'!$A$87:$C$3416,3,FALSE)</f>
        <v>#N/A</v>
      </c>
    </row>
    <row r="15879" spans="1:6" x14ac:dyDescent="0.25">
      <c r="A15879" t="s">
        <v>5577</v>
      </c>
      <c r="B15879" s="100" t="s">
        <v>15551</v>
      </c>
      <c r="C15879" s="99" t="s">
        <v>15550</v>
      </c>
      <c r="D15879" s="124">
        <v>24126</v>
      </c>
      <c r="E15879" s="157" t="e">
        <f>VLOOKUP(D15879,'SOAT LIQ'!$A$87:$C$3416,3,FALSE)</f>
        <v>#N/A</v>
      </c>
    </row>
    <row r="15880" spans="1:6" x14ac:dyDescent="0.25">
      <c r="A15880" t="s">
        <v>8477</v>
      </c>
      <c r="B15880" s="100" t="s">
        <v>15551</v>
      </c>
      <c r="C15880" s="99" t="s">
        <v>15550</v>
      </c>
      <c r="D15880" s="124">
        <v>24126</v>
      </c>
      <c r="E15880" s="157" t="e">
        <f>VLOOKUP(D15880,'SOAT LIQ'!$A$87:$C$3416,3,FALSE)</f>
        <v>#N/A</v>
      </c>
    </row>
    <row r="15881" spans="1:6" x14ac:dyDescent="0.25">
      <c r="A15881" t="s">
        <v>5578</v>
      </c>
      <c r="B15881" s="100" t="s">
        <v>15551</v>
      </c>
      <c r="C15881" s="99" t="s">
        <v>15550</v>
      </c>
      <c r="D15881" s="124">
        <v>24126</v>
      </c>
      <c r="E15881" s="157" t="e">
        <f>VLOOKUP(D15881,'SOAT LIQ'!$A$87:$C$3416,3,FALSE)</f>
        <v>#N/A</v>
      </c>
    </row>
    <row r="15882" spans="1:6" x14ac:dyDescent="0.25">
      <c r="A15882" t="s">
        <v>5579</v>
      </c>
      <c r="B15882" s="100" t="s">
        <v>15551</v>
      </c>
      <c r="C15882" s="99" t="s">
        <v>15550</v>
      </c>
      <c r="D15882" s="124">
        <v>24126</v>
      </c>
      <c r="E15882" s="157" t="e">
        <f>VLOOKUP(D15882,'SOAT LIQ'!$A$87:$C$3416,3,FALSE)</f>
        <v>#N/A</v>
      </c>
    </row>
    <row r="15883" spans="1:6" x14ac:dyDescent="0.25">
      <c r="A15883" t="s">
        <v>5580</v>
      </c>
      <c r="B15883" s="100" t="s">
        <v>15551</v>
      </c>
      <c r="C15883" s="99" t="s">
        <v>15550</v>
      </c>
      <c r="D15883" s="124">
        <v>24126</v>
      </c>
      <c r="E15883" s="157" t="e">
        <f>VLOOKUP(D15883,'SOAT LIQ'!$A$87:$C$3416,3,FALSE)</f>
        <v>#N/A</v>
      </c>
    </row>
    <row r="15884" spans="1:6" x14ac:dyDescent="0.25">
      <c r="A15884" t="s">
        <v>8471</v>
      </c>
      <c r="B15884" s="100" t="s">
        <v>15551</v>
      </c>
      <c r="C15884" s="99" t="s">
        <v>15550</v>
      </c>
      <c r="D15884" s="124">
        <v>24126</v>
      </c>
      <c r="E15884" s="157" t="e">
        <f>VLOOKUP(D15884,'SOAT LIQ'!$A$87:$C$3416,3,FALSE)</f>
        <v>#N/A</v>
      </c>
    </row>
    <row r="15885" spans="1:6" x14ac:dyDescent="0.25">
      <c r="A15885" t="s">
        <v>8493</v>
      </c>
      <c r="B15885" s="100" t="s">
        <v>15551</v>
      </c>
      <c r="C15885" s="99" t="s">
        <v>15550</v>
      </c>
      <c r="D15885" s="124">
        <v>24126</v>
      </c>
      <c r="E15885" s="157" t="e">
        <f>VLOOKUP(D15885,'SOAT LIQ'!$A$87:$C$3416,3,FALSE)</f>
        <v>#N/A</v>
      </c>
    </row>
    <row r="15886" spans="1:6" x14ac:dyDescent="0.25">
      <c r="A15886" t="s">
        <v>8478</v>
      </c>
      <c r="B15886" s="100" t="s">
        <v>15551</v>
      </c>
      <c r="C15886" s="99" t="s">
        <v>15550</v>
      </c>
      <c r="D15886" s="124">
        <v>24126</v>
      </c>
      <c r="E15886" s="157" t="e">
        <f>VLOOKUP(D15886,'SOAT LIQ'!$A$87:$C$3416,3,FALSE)</f>
        <v>#N/A</v>
      </c>
    </row>
    <row r="15887" spans="1:6" x14ac:dyDescent="0.25">
      <c r="A15887" t="s">
        <v>4229</v>
      </c>
      <c r="B15887" s="100" t="s">
        <v>15551</v>
      </c>
      <c r="C15887" s="99" t="s">
        <v>15550</v>
      </c>
      <c r="D15887" s="124">
        <v>24126</v>
      </c>
      <c r="E15887" s="157" t="e">
        <f>VLOOKUP(D15887,'SOAT LIQ'!$A$87:$C$3416,3,FALSE)</f>
        <v>#N/A</v>
      </c>
    </row>
    <row r="15888" spans="1:6" x14ac:dyDescent="0.25">
      <c r="A15888" t="s">
        <v>15470</v>
      </c>
      <c r="B15888" s="100" t="s">
        <v>4109</v>
      </c>
      <c r="C15888" s="99" t="s">
        <v>15552</v>
      </c>
      <c r="D15888" s="124">
        <v>24116</v>
      </c>
      <c r="E15888" s="157" t="e">
        <f>VLOOKUP(D15888,'SOAT LIQ'!$A$87:$C$3416,3,FALSE)</f>
        <v>#N/A</v>
      </c>
      <c r="F15888" t="s">
        <v>21635</v>
      </c>
    </row>
    <row r="15889" spans="1:6" x14ac:dyDescent="0.25">
      <c r="A15889" t="s">
        <v>15470</v>
      </c>
      <c r="B15889" s="100" t="s">
        <v>4465</v>
      </c>
      <c r="C15889" s="99" t="s">
        <v>15553</v>
      </c>
      <c r="D15889" s="124">
        <v>24108</v>
      </c>
      <c r="E15889" s="157" t="e">
        <f>VLOOKUP(D15889,'SOAT LIQ'!$A$87:$C$3416,3,FALSE)</f>
        <v>#N/A</v>
      </c>
      <c r="F15889" t="s">
        <v>21635</v>
      </c>
    </row>
    <row r="15890" spans="1:6" x14ac:dyDescent="0.25">
      <c r="A15890" t="s">
        <v>15470</v>
      </c>
      <c r="B15890" s="100" t="s">
        <v>4110</v>
      </c>
      <c r="C15890" s="99" t="s">
        <v>15439</v>
      </c>
      <c r="D15890" s="124">
        <v>24112</v>
      </c>
      <c r="E15890" s="157" t="e">
        <f>VLOOKUP(D15890,'SOAT LIQ'!$A$87:$C$3416,3,FALSE)</f>
        <v>#N/A</v>
      </c>
      <c r="F15890" t="s">
        <v>21635</v>
      </c>
    </row>
    <row r="15891" spans="1:6" x14ac:dyDescent="0.25">
      <c r="A15891" t="s">
        <v>13930</v>
      </c>
      <c r="B15891" s="100" t="s">
        <v>4110</v>
      </c>
      <c r="C15891" s="99" t="s">
        <v>15439</v>
      </c>
      <c r="D15891" s="124">
        <v>24112</v>
      </c>
      <c r="E15891" s="157" t="e">
        <f>VLOOKUP(D15891,'SOAT LIQ'!$A$87:$C$3416,3,FALSE)</f>
        <v>#N/A</v>
      </c>
    </row>
    <row r="15892" spans="1:6" x14ac:dyDescent="0.25">
      <c r="A15892" t="s">
        <v>15470</v>
      </c>
      <c r="B15892" s="100" t="s">
        <v>15554</v>
      </c>
      <c r="C15892" s="99" t="s">
        <v>15555</v>
      </c>
      <c r="D15892" s="124">
        <v>24113</v>
      </c>
      <c r="E15892" s="157" t="e">
        <f>VLOOKUP(D15892,'SOAT LIQ'!$A$87:$C$3416,3,FALSE)</f>
        <v>#N/A</v>
      </c>
      <c r="F15892" t="s">
        <v>21635</v>
      </c>
    </row>
    <row r="15893" spans="1:6" x14ac:dyDescent="0.25">
      <c r="A15893" t="s">
        <v>15470</v>
      </c>
      <c r="B15893" s="100" t="s">
        <v>4111</v>
      </c>
      <c r="C15893" s="99" t="s">
        <v>15555</v>
      </c>
      <c r="D15893" s="124">
        <v>24113</v>
      </c>
      <c r="E15893" s="157" t="e">
        <f>VLOOKUP(D15893,'SOAT LIQ'!$A$87:$C$3416,3,FALSE)</f>
        <v>#N/A</v>
      </c>
      <c r="F15893" t="s">
        <v>21635</v>
      </c>
    </row>
    <row r="15894" spans="1:6" x14ac:dyDescent="0.25">
      <c r="A15894" t="s">
        <v>15470</v>
      </c>
      <c r="B15894" s="100" t="s">
        <v>4469</v>
      </c>
      <c r="C15894" s="99" t="s">
        <v>15556</v>
      </c>
      <c r="D15894" s="124">
        <v>24125</v>
      </c>
      <c r="E15894" s="157" t="e">
        <f>VLOOKUP(D15894,'SOAT LIQ'!$A$87:$C$3416,3,FALSE)</f>
        <v>#N/A</v>
      </c>
      <c r="F15894" t="s">
        <v>21635</v>
      </c>
    </row>
    <row r="15895" spans="1:6" x14ac:dyDescent="0.25">
      <c r="A15895" t="s">
        <v>14990</v>
      </c>
      <c r="B15895" s="100" t="s">
        <v>4466</v>
      </c>
      <c r="C15895" s="99" t="s">
        <v>15557</v>
      </c>
      <c r="D15895" s="124">
        <v>24112</v>
      </c>
      <c r="E15895" s="157" t="e">
        <f>VLOOKUP(D15895,'SOAT LIQ'!$A$87:$C$3416,3,FALSE)</f>
        <v>#N/A</v>
      </c>
    </row>
    <row r="15896" spans="1:6" x14ac:dyDescent="0.25">
      <c r="A15896" t="s">
        <v>15470</v>
      </c>
      <c r="B15896" s="100" t="s">
        <v>4466</v>
      </c>
      <c r="C15896" s="99" t="s">
        <v>15557</v>
      </c>
      <c r="D15896" s="124">
        <v>24112</v>
      </c>
      <c r="E15896" s="157" t="e">
        <f>VLOOKUP(D15896,'SOAT LIQ'!$A$87:$C$3416,3,FALSE)</f>
        <v>#N/A</v>
      </c>
      <c r="F15896" t="s">
        <v>21635</v>
      </c>
    </row>
    <row r="15897" spans="1:6" x14ac:dyDescent="0.25">
      <c r="A15897" t="s">
        <v>15470</v>
      </c>
      <c r="B15897" s="100" t="s">
        <v>15559</v>
      </c>
      <c r="C15897" s="99" t="s">
        <v>15558</v>
      </c>
      <c r="D15897" s="124">
        <v>24112</v>
      </c>
      <c r="E15897" s="157" t="e">
        <f>VLOOKUP(D15897,'SOAT LIQ'!$A$87:$C$3416,3,FALSE)</f>
        <v>#N/A</v>
      </c>
      <c r="F15897" t="s">
        <v>21635</v>
      </c>
    </row>
    <row r="15898" spans="1:6" x14ac:dyDescent="0.25">
      <c r="A15898" t="s">
        <v>15470</v>
      </c>
      <c r="B15898" s="100" t="s">
        <v>4471</v>
      </c>
      <c r="C15898" s="99" t="s">
        <v>15560</v>
      </c>
      <c r="D15898" s="124">
        <v>24114</v>
      </c>
      <c r="E15898" s="157" t="e">
        <f>VLOOKUP(D15898,'SOAT LIQ'!$A$87:$C$3416,3,FALSE)</f>
        <v>#N/A</v>
      </c>
      <c r="F15898" t="s">
        <v>21635</v>
      </c>
    </row>
    <row r="15899" spans="1:6" x14ac:dyDescent="0.25">
      <c r="A15899" t="s">
        <v>15068</v>
      </c>
      <c r="B15899" s="100" t="s">
        <v>4471</v>
      </c>
      <c r="C15899" s="99" t="s">
        <v>15560</v>
      </c>
      <c r="D15899" s="124">
        <v>24114</v>
      </c>
      <c r="E15899" s="157" t="e">
        <f>VLOOKUP(D15899,'SOAT LIQ'!$A$87:$C$3416,3,FALSE)</f>
        <v>#N/A</v>
      </c>
    </row>
    <row r="15900" spans="1:6" x14ac:dyDescent="0.25">
      <c r="A15900" t="s">
        <v>15470</v>
      </c>
      <c r="B15900" s="100" t="s">
        <v>15561</v>
      </c>
      <c r="C15900" s="100"/>
      <c r="D15900" s="124"/>
      <c r="E15900" s="157" t="e">
        <f>VLOOKUP(D15900,'SOAT LIQ'!$A$87:$C$3416,3,FALSE)</f>
        <v>#N/A</v>
      </c>
      <c r="F15900" t="s">
        <v>21635</v>
      </c>
    </row>
    <row r="15901" spans="1:6" x14ac:dyDescent="0.25">
      <c r="A15901" t="s">
        <v>15470</v>
      </c>
      <c r="B15901" s="100" t="s">
        <v>15562</v>
      </c>
      <c r="C15901" s="100"/>
      <c r="D15901" s="124"/>
      <c r="E15901" s="157" t="e">
        <f>VLOOKUP(D15901,'SOAT LIQ'!$A$87:$C$3416,3,FALSE)</f>
        <v>#N/A</v>
      </c>
      <c r="F15901" t="s">
        <v>21635</v>
      </c>
    </row>
    <row r="15902" spans="1:6" x14ac:dyDescent="0.25">
      <c r="A15902" t="s">
        <v>15470</v>
      </c>
      <c r="B15902" s="100" t="s">
        <v>15563</v>
      </c>
      <c r="C15902" s="100"/>
      <c r="D15902" s="124"/>
      <c r="E15902" s="157" t="e">
        <f>VLOOKUP(D15902,'SOAT LIQ'!$A$87:$C$3416,3,FALSE)</f>
        <v>#N/A</v>
      </c>
      <c r="F15902" t="s">
        <v>21635</v>
      </c>
    </row>
    <row r="15903" spans="1:6" x14ac:dyDescent="0.25">
      <c r="A15903" t="s">
        <v>7342</v>
      </c>
      <c r="B15903" s="100" t="s">
        <v>15564</v>
      </c>
      <c r="C15903" s="100"/>
      <c r="D15903" s="124"/>
      <c r="E15903" s="157" t="e">
        <f>VLOOKUP(D15903,'SOAT LIQ'!$A$87:$C$3416,3,FALSE)</f>
        <v>#N/A</v>
      </c>
    </row>
    <row r="15904" spans="1:6" x14ac:dyDescent="0.25">
      <c r="A15904" t="s">
        <v>6787</v>
      </c>
      <c r="B15904" s="100" t="s">
        <v>15566</v>
      </c>
      <c r="C15904" s="99" t="s">
        <v>15565</v>
      </c>
      <c r="D15904" s="124"/>
      <c r="E15904" s="157" t="e">
        <f>VLOOKUP(D15904,'SOAT LIQ'!$A$87:$C$3416,3,FALSE)</f>
        <v>#N/A</v>
      </c>
    </row>
    <row r="15905" spans="1:6" x14ac:dyDescent="0.25">
      <c r="A15905" t="s">
        <v>4271</v>
      </c>
      <c r="B15905" s="100" t="s">
        <v>15566</v>
      </c>
      <c r="C15905" s="99" t="s">
        <v>15565</v>
      </c>
      <c r="D15905" s="124"/>
      <c r="E15905" s="157" t="e">
        <f>VLOOKUP(D15905,'SOAT LIQ'!$A$87:$C$3416,3,FALSE)</f>
        <v>#N/A</v>
      </c>
    </row>
    <row r="15906" spans="1:6" x14ac:dyDescent="0.25">
      <c r="A15906" t="s">
        <v>6023</v>
      </c>
      <c r="B15906" s="100" t="s">
        <v>15566</v>
      </c>
      <c r="C15906" s="99" t="s">
        <v>15565</v>
      </c>
      <c r="D15906" s="124"/>
      <c r="E15906" s="157" t="e">
        <f>VLOOKUP(D15906,'SOAT LIQ'!$A$87:$C$3416,3,FALSE)</f>
        <v>#N/A</v>
      </c>
      <c r="F15906" t="s">
        <v>21632</v>
      </c>
    </row>
    <row r="15907" spans="1:6" x14ac:dyDescent="0.25">
      <c r="A15907" t="s">
        <v>4271</v>
      </c>
      <c r="B15907" s="100" t="s">
        <v>15568</v>
      </c>
      <c r="C15907" s="99" t="s">
        <v>15567</v>
      </c>
      <c r="D15907" s="124">
        <v>18303</v>
      </c>
      <c r="E15907" s="157">
        <f>VLOOKUP(D15907,'SOAT LIQ'!$A$87:$C$3416,3,FALSE)</f>
        <v>9</v>
      </c>
      <c r="F15907" t="s">
        <v>21632</v>
      </c>
    </row>
    <row r="15908" spans="1:6" x14ac:dyDescent="0.25">
      <c r="A15908" t="s">
        <v>6023</v>
      </c>
      <c r="B15908" s="100" t="s">
        <v>15568</v>
      </c>
      <c r="C15908" s="99" t="s">
        <v>15567</v>
      </c>
      <c r="D15908" s="124">
        <v>18303</v>
      </c>
      <c r="E15908" s="157">
        <f>VLOOKUP(D15908,'SOAT LIQ'!$A$87:$C$3416,3,FALSE)</f>
        <v>9</v>
      </c>
      <c r="F15908" t="s">
        <v>21632</v>
      </c>
    </row>
    <row r="15909" spans="1:6" x14ac:dyDescent="0.25">
      <c r="A15909" t="s">
        <v>5733</v>
      </c>
      <c r="B15909" s="100" t="s">
        <v>15568</v>
      </c>
      <c r="C15909" s="99" t="s">
        <v>15567</v>
      </c>
      <c r="D15909" s="124">
        <v>18303</v>
      </c>
      <c r="E15909" s="157">
        <f>VLOOKUP(D15909,'SOAT LIQ'!$A$87:$C$3416,3,FALSE)</f>
        <v>9</v>
      </c>
      <c r="F15909" t="s">
        <v>21632</v>
      </c>
    </row>
    <row r="15910" spans="1:6" x14ac:dyDescent="0.25">
      <c r="A15910" t="s">
        <v>4271</v>
      </c>
      <c r="B15910" s="100" t="s">
        <v>4272</v>
      </c>
      <c r="C15910" s="99" t="s">
        <v>15569</v>
      </c>
      <c r="D15910" s="124">
        <v>18303</v>
      </c>
      <c r="E15910" s="157">
        <f>VLOOKUP(D15910,'SOAT LIQ'!$A$87:$C$3416,3,FALSE)</f>
        <v>9</v>
      </c>
      <c r="F15910" t="s">
        <v>21632</v>
      </c>
    </row>
    <row r="15911" spans="1:6" x14ac:dyDescent="0.25">
      <c r="A15911" t="s">
        <v>5733</v>
      </c>
      <c r="B15911" s="100" t="s">
        <v>4272</v>
      </c>
      <c r="C15911" s="99" t="s">
        <v>15569</v>
      </c>
      <c r="D15911" s="124">
        <v>18303</v>
      </c>
      <c r="E15911" s="157">
        <f>VLOOKUP(D15911,'SOAT LIQ'!$A$87:$C$3416,3,FALSE)</f>
        <v>9</v>
      </c>
      <c r="F15911" t="s">
        <v>21632</v>
      </c>
    </row>
    <row r="15912" spans="1:6" x14ac:dyDescent="0.25">
      <c r="A15912" t="s">
        <v>6787</v>
      </c>
      <c r="B15912" s="100" t="s">
        <v>15571</v>
      </c>
      <c r="C15912" s="99" t="s">
        <v>15570</v>
      </c>
      <c r="D15912" s="124">
        <v>18302</v>
      </c>
      <c r="E15912" s="157">
        <f>VLOOKUP(D15912,'SOAT LIQ'!$A$87:$C$3416,3,FALSE)</f>
        <v>5</v>
      </c>
      <c r="F15912" t="s">
        <v>21632</v>
      </c>
    </row>
    <row r="15913" spans="1:6" x14ac:dyDescent="0.25">
      <c r="A15913" t="s">
        <v>6023</v>
      </c>
      <c r="B15913" s="100" t="s">
        <v>15571</v>
      </c>
      <c r="C15913" s="99" t="s">
        <v>15570</v>
      </c>
      <c r="D15913" s="124">
        <v>18302</v>
      </c>
      <c r="E15913" s="157">
        <f>VLOOKUP(D15913,'SOAT LIQ'!$A$87:$C$3416,3,FALSE)</f>
        <v>5</v>
      </c>
      <c r="F15913" t="s">
        <v>21632</v>
      </c>
    </row>
    <row r="15914" spans="1:6" x14ac:dyDescent="0.25">
      <c r="A15914" t="s">
        <v>4271</v>
      </c>
      <c r="B15914" s="100" t="s">
        <v>15571</v>
      </c>
      <c r="C15914" s="99" t="s">
        <v>15570</v>
      </c>
      <c r="D15914" s="124">
        <v>18302</v>
      </c>
      <c r="E15914" s="157">
        <f>VLOOKUP(D15914,'SOAT LIQ'!$A$87:$C$3416,3,FALSE)</f>
        <v>5</v>
      </c>
      <c r="F15914" t="s">
        <v>21632</v>
      </c>
    </row>
    <row r="15915" spans="1:6" x14ac:dyDescent="0.25">
      <c r="A15915" t="s">
        <v>6023</v>
      </c>
      <c r="B15915" s="100" t="s">
        <v>15571</v>
      </c>
      <c r="C15915" s="99" t="s">
        <v>15570</v>
      </c>
      <c r="D15915" s="124">
        <v>18302</v>
      </c>
      <c r="E15915" s="157">
        <f>VLOOKUP(D15915,'SOAT LIQ'!$A$87:$C$3416,3,FALSE)</f>
        <v>5</v>
      </c>
      <c r="F15915" t="s">
        <v>21632</v>
      </c>
    </row>
    <row r="15916" spans="1:6" x14ac:dyDescent="0.25">
      <c r="A15916" t="s">
        <v>5733</v>
      </c>
      <c r="B15916" s="100" t="s">
        <v>15572</v>
      </c>
      <c r="C15916" s="100"/>
      <c r="D15916" s="124"/>
      <c r="E15916" s="157" t="e">
        <f>VLOOKUP(D15916,'SOAT LIQ'!$A$87:$C$3416,3,FALSE)</f>
        <v>#N/A</v>
      </c>
    </row>
    <row r="15917" spans="1:6" x14ac:dyDescent="0.25">
      <c r="A15917" t="s">
        <v>4271</v>
      </c>
      <c r="B15917" s="100" t="s">
        <v>15572</v>
      </c>
      <c r="C15917" s="100"/>
      <c r="D15917" s="124"/>
      <c r="E15917" s="157" t="e">
        <f>VLOOKUP(D15917,'SOAT LIQ'!$A$87:$C$3416,3,FALSE)</f>
        <v>#N/A</v>
      </c>
    </row>
    <row r="15918" spans="1:6" x14ac:dyDescent="0.25">
      <c r="A15918" t="s">
        <v>6787</v>
      </c>
      <c r="B15918" s="100" t="s">
        <v>15573</v>
      </c>
      <c r="C15918" s="100"/>
      <c r="D15918" s="124"/>
      <c r="E15918" s="157" t="e">
        <f>VLOOKUP(D15918,'SOAT LIQ'!$A$87:$C$3416,3,FALSE)</f>
        <v>#N/A</v>
      </c>
    </row>
    <row r="15919" spans="1:6" x14ac:dyDescent="0.25">
      <c r="A15919" t="s">
        <v>4271</v>
      </c>
      <c r="B15919" s="100" t="s">
        <v>15573</v>
      </c>
      <c r="C15919" s="100"/>
      <c r="D15919" s="124"/>
      <c r="E15919" s="157" t="e">
        <f>VLOOKUP(D15919,'SOAT LIQ'!$A$87:$C$3416,3,FALSE)</f>
        <v>#N/A</v>
      </c>
    </row>
    <row r="15920" spans="1:6" x14ac:dyDescent="0.25">
      <c r="A15920" t="s">
        <v>5733</v>
      </c>
      <c r="B15920" s="100" t="s">
        <v>4273</v>
      </c>
      <c r="C15920" s="99" t="s">
        <v>15574</v>
      </c>
      <c r="D15920" s="124">
        <v>25100</v>
      </c>
      <c r="E15920" s="157" t="e">
        <f>VLOOKUP(D15920,'SOAT LIQ'!$A$87:$C$3416,3,FALSE)</f>
        <v>#N/A</v>
      </c>
    </row>
    <row r="15921" spans="1:6" x14ac:dyDescent="0.25">
      <c r="A15921" t="s">
        <v>6023</v>
      </c>
      <c r="B15921" s="100" t="s">
        <v>4273</v>
      </c>
      <c r="C15921" s="99" t="s">
        <v>15574</v>
      </c>
      <c r="D15921" s="124">
        <v>25100</v>
      </c>
      <c r="E15921" s="157" t="e">
        <f>VLOOKUP(D15921,'SOAT LIQ'!$A$87:$C$3416,3,FALSE)</f>
        <v>#N/A</v>
      </c>
      <c r="F15921" t="s">
        <v>21632</v>
      </c>
    </row>
    <row r="15922" spans="1:6" x14ac:dyDescent="0.25">
      <c r="A15922" t="s">
        <v>8282</v>
      </c>
      <c r="B15922" s="100" t="s">
        <v>15576</v>
      </c>
      <c r="C15922" s="99" t="s">
        <v>15575</v>
      </c>
      <c r="D15922" s="124">
        <v>34101</v>
      </c>
      <c r="E15922" s="157" t="e">
        <f>VLOOKUP(D15922,'SOAT LIQ'!$A$87:$C$3416,3,FALSE)</f>
        <v>#N/A</v>
      </c>
    </row>
    <row r="15923" spans="1:6" x14ac:dyDescent="0.25">
      <c r="A15923" t="s">
        <v>13930</v>
      </c>
      <c r="B15923" s="100" t="s">
        <v>15576</v>
      </c>
      <c r="C15923" s="99" t="s">
        <v>15575</v>
      </c>
      <c r="D15923" s="124">
        <v>34101</v>
      </c>
      <c r="E15923" s="157" t="e">
        <f>VLOOKUP(D15923,'SOAT LIQ'!$A$87:$C$3416,3,FALSE)</f>
        <v>#N/A</v>
      </c>
    </row>
    <row r="15924" spans="1:6" x14ac:dyDescent="0.25">
      <c r="A15924" t="s">
        <v>8282</v>
      </c>
      <c r="B15924" s="100" t="s">
        <v>15577</v>
      </c>
      <c r="C15924" s="100"/>
      <c r="D15924" s="124"/>
      <c r="E15924" s="157" t="e">
        <f>VLOOKUP(D15924,'SOAT LIQ'!$A$87:$C$3416,3,FALSE)</f>
        <v>#N/A</v>
      </c>
    </row>
    <row r="15925" spans="1:6" x14ac:dyDescent="0.25">
      <c r="A15925" t="s">
        <v>6498</v>
      </c>
      <c r="B15925" s="100" t="s">
        <v>15577</v>
      </c>
      <c r="C15925" s="100"/>
      <c r="D15925" s="124"/>
      <c r="E15925" s="157" t="e">
        <f>VLOOKUP(D15925,'SOAT LIQ'!$A$87:$C$3416,3,FALSE)</f>
        <v>#N/A</v>
      </c>
      <c r="F15925" t="s">
        <v>21635</v>
      </c>
    </row>
    <row r="15926" spans="1:6" x14ac:dyDescent="0.25">
      <c r="A15926" t="s">
        <v>6501</v>
      </c>
      <c r="B15926" s="100" t="s">
        <v>15577</v>
      </c>
      <c r="C15926" s="100"/>
      <c r="D15926" s="124"/>
      <c r="E15926" s="157" t="e">
        <f>VLOOKUP(D15926,'SOAT LIQ'!$A$87:$C$3416,3,FALSE)</f>
        <v>#N/A</v>
      </c>
      <c r="F15926" t="s">
        <v>21635</v>
      </c>
    </row>
    <row r="15927" spans="1:6" x14ac:dyDescent="0.25">
      <c r="A15927" t="s">
        <v>8282</v>
      </c>
      <c r="B15927" s="100" t="s">
        <v>15578</v>
      </c>
      <c r="C15927" s="99" t="s">
        <v>13929</v>
      </c>
      <c r="D15927" s="124">
        <v>34101</v>
      </c>
      <c r="E15927" s="157" t="e">
        <f>VLOOKUP(D15927,'SOAT LIQ'!$A$87:$C$3416,3,FALSE)</f>
        <v>#N/A</v>
      </c>
    </row>
    <row r="15928" spans="1:6" x14ac:dyDescent="0.25">
      <c r="A15928" t="s">
        <v>13930</v>
      </c>
      <c r="B15928" s="100" t="s">
        <v>15578</v>
      </c>
      <c r="C15928" s="99" t="s">
        <v>13929</v>
      </c>
      <c r="D15928" s="124">
        <v>34101</v>
      </c>
      <c r="E15928" s="157" t="e">
        <f>VLOOKUP(D15928,'SOAT LIQ'!$A$87:$C$3416,3,FALSE)</f>
        <v>#N/A</v>
      </c>
    </row>
    <row r="15929" spans="1:6" x14ac:dyDescent="0.25">
      <c r="A15929" t="s">
        <v>8089</v>
      </c>
      <c r="B15929" s="100" t="s">
        <v>15579</v>
      </c>
      <c r="C15929" s="99" t="s">
        <v>4468</v>
      </c>
      <c r="D15929" s="124">
        <v>24124</v>
      </c>
      <c r="E15929" s="157" t="e">
        <f>VLOOKUP(D15929,'SOAT LIQ'!$A$87:$C$3416,3,FALSE)</f>
        <v>#N/A</v>
      </c>
    </row>
    <row r="15930" spans="1:6" x14ac:dyDescent="0.25">
      <c r="A15930" t="s">
        <v>14990</v>
      </c>
      <c r="B15930" s="100" t="s">
        <v>15579</v>
      </c>
      <c r="C15930" s="99" t="s">
        <v>4468</v>
      </c>
      <c r="D15930" s="124">
        <v>24124</v>
      </c>
      <c r="E15930" s="157" t="e">
        <f>VLOOKUP(D15930,'SOAT LIQ'!$A$87:$C$3416,3,FALSE)</f>
        <v>#N/A</v>
      </c>
    </row>
    <row r="15931" spans="1:6" x14ac:dyDescent="0.25">
      <c r="A15931" t="s">
        <v>15470</v>
      </c>
      <c r="B15931" s="100" t="s">
        <v>15579</v>
      </c>
      <c r="C15931" s="99" t="s">
        <v>4468</v>
      </c>
      <c r="D15931" s="124">
        <v>24124</v>
      </c>
      <c r="E15931" s="157" t="e">
        <f>VLOOKUP(D15931,'SOAT LIQ'!$A$87:$C$3416,3,FALSE)</f>
        <v>#N/A</v>
      </c>
      <c r="F15931" t="s">
        <v>21635</v>
      </c>
    </row>
    <row r="15932" spans="1:6" x14ac:dyDescent="0.25">
      <c r="A15932" t="s">
        <v>8089</v>
      </c>
      <c r="B15932" s="100" t="s">
        <v>15580</v>
      </c>
      <c r="C15932" s="99" t="s">
        <v>4468</v>
      </c>
      <c r="D15932" s="124">
        <v>25104</v>
      </c>
      <c r="E15932" s="157" t="e">
        <f>VLOOKUP(D15932,'SOAT LIQ'!$A$87:$C$3416,3,FALSE)</f>
        <v>#N/A</v>
      </c>
    </row>
    <row r="15933" spans="1:6" x14ac:dyDescent="0.25">
      <c r="A15933" t="s">
        <v>8488</v>
      </c>
      <c r="B15933" s="100" t="s">
        <v>15580</v>
      </c>
      <c r="C15933" s="99" t="s">
        <v>4468</v>
      </c>
      <c r="D15933" s="124">
        <v>25104</v>
      </c>
      <c r="E15933" s="157" t="e">
        <f>VLOOKUP(D15933,'SOAT LIQ'!$A$87:$C$3416,3,FALSE)</f>
        <v>#N/A</v>
      </c>
    </row>
    <row r="15934" spans="1:6" x14ac:dyDescent="0.25">
      <c r="A15934" t="s">
        <v>15068</v>
      </c>
      <c r="B15934" s="100" t="s">
        <v>15580</v>
      </c>
      <c r="C15934" s="99" t="s">
        <v>4468</v>
      </c>
      <c r="D15934" s="124">
        <v>25104</v>
      </c>
      <c r="E15934" s="157" t="e">
        <f>VLOOKUP(D15934,'SOAT LIQ'!$A$87:$C$3416,3,FALSE)</f>
        <v>#N/A</v>
      </c>
    </row>
    <row r="15935" spans="1:6" x14ac:dyDescent="0.25">
      <c r="A15935" t="s">
        <v>8089</v>
      </c>
      <c r="B15935" s="100" t="s">
        <v>15581</v>
      </c>
      <c r="C15935" s="99" t="s">
        <v>15582</v>
      </c>
      <c r="D15935" s="124">
        <v>25104</v>
      </c>
      <c r="E15935" s="157" t="e">
        <f>VLOOKUP(D15935,'SOAT LIQ'!$A$87:$C$3416,3,FALSE)</f>
        <v>#N/A</v>
      </c>
    </row>
    <row r="15936" spans="1:6" x14ac:dyDescent="0.25">
      <c r="A15936" t="s">
        <v>8089</v>
      </c>
      <c r="B15936" s="100" t="s">
        <v>15583</v>
      </c>
      <c r="C15936" s="99" t="s">
        <v>15582</v>
      </c>
      <c r="D15936" s="124">
        <v>25104</v>
      </c>
      <c r="E15936" s="157" t="e">
        <f>VLOOKUP(D15936,'SOAT LIQ'!$A$87:$C$3416,3,FALSE)</f>
        <v>#N/A</v>
      </c>
    </row>
    <row r="15937" spans="1:6" x14ac:dyDescent="0.25">
      <c r="A15937" t="s">
        <v>8488</v>
      </c>
      <c r="B15937" s="100" t="s">
        <v>15583</v>
      </c>
      <c r="C15937" s="99" t="s">
        <v>15582</v>
      </c>
      <c r="D15937" s="124">
        <v>25104</v>
      </c>
      <c r="E15937" s="157" t="e">
        <f>VLOOKUP(D15937,'SOAT LIQ'!$A$87:$C$3416,3,FALSE)</f>
        <v>#N/A</v>
      </c>
    </row>
    <row r="15938" spans="1:6" x14ac:dyDescent="0.25">
      <c r="A15938" t="s">
        <v>8089</v>
      </c>
      <c r="B15938" s="100" t="s">
        <v>15584</v>
      </c>
      <c r="C15938" s="99" t="s">
        <v>15582</v>
      </c>
      <c r="D15938" s="124">
        <v>25104</v>
      </c>
      <c r="E15938" s="157" t="e">
        <f>VLOOKUP(D15938,'SOAT LIQ'!$A$87:$C$3416,3,FALSE)</f>
        <v>#N/A</v>
      </c>
    </row>
    <row r="15939" spans="1:6" x14ac:dyDescent="0.25">
      <c r="A15939" t="s">
        <v>8089</v>
      </c>
      <c r="B15939" s="100" t="s">
        <v>15585</v>
      </c>
      <c r="C15939" s="99" t="s">
        <v>15582</v>
      </c>
      <c r="D15939" s="124">
        <v>25104</v>
      </c>
      <c r="E15939" s="157" t="e">
        <f>VLOOKUP(D15939,'SOAT LIQ'!$A$87:$C$3416,3,FALSE)</f>
        <v>#N/A</v>
      </c>
    </row>
    <row r="15940" spans="1:6" x14ac:dyDescent="0.25">
      <c r="A15940" t="s">
        <v>8089</v>
      </c>
      <c r="B15940" s="100" t="s">
        <v>15586</v>
      </c>
      <c r="C15940" s="99" t="s">
        <v>8172</v>
      </c>
      <c r="D15940" s="124">
        <v>25140</v>
      </c>
      <c r="E15940" s="157" t="e">
        <f>VLOOKUP(D15940,'SOAT LIQ'!$A$87:$C$3416,3,FALSE)</f>
        <v>#N/A</v>
      </c>
    </row>
    <row r="15941" spans="1:6" x14ac:dyDescent="0.25">
      <c r="A15941" t="s">
        <v>7772</v>
      </c>
      <c r="B15941" s="100" t="s">
        <v>15586</v>
      </c>
      <c r="C15941" s="99" t="s">
        <v>8172</v>
      </c>
      <c r="D15941" s="124">
        <v>25140</v>
      </c>
      <c r="E15941" s="157" t="e">
        <f>VLOOKUP(D15941,'SOAT LIQ'!$A$87:$C$3416,3,FALSE)</f>
        <v>#N/A</v>
      </c>
    </row>
    <row r="15942" spans="1:6" x14ac:dyDescent="0.25">
      <c r="A15942" t="s">
        <v>8089</v>
      </c>
      <c r="B15942" s="100" t="s">
        <v>15587</v>
      </c>
      <c r="C15942" s="100"/>
      <c r="D15942" s="124">
        <v>25124</v>
      </c>
      <c r="E15942" s="157" t="e">
        <f>VLOOKUP(D15942,'SOAT LIQ'!$A$87:$C$3416,3,FALSE)</f>
        <v>#N/A</v>
      </c>
    </row>
    <row r="15943" spans="1:6" x14ac:dyDescent="0.25">
      <c r="A15943" t="s">
        <v>7772</v>
      </c>
      <c r="B15943" s="100" t="s">
        <v>15587</v>
      </c>
      <c r="C15943" s="100"/>
      <c r="D15943" s="124">
        <v>25124</v>
      </c>
      <c r="E15943" s="157" t="e">
        <f>VLOOKUP(D15943,'SOAT LIQ'!$A$87:$C$3416,3,FALSE)</f>
        <v>#N/A</v>
      </c>
    </row>
    <row r="15944" spans="1:6" x14ac:dyDescent="0.25">
      <c r="A15944" t="s">
        <v>8089</v>
      </c>
      <c r="B15944" s="100" t="s">
        <v>15588</v>
      </c>
      <c r="C15944" s="100"/>
      <c r="D15944" s="124"/>
      <c r="E15944" s="157" t="e">
        <f>VLOOKUP(D15944,'SOAT LIQ'!$A$87:$C$3416,3,FALSE)</f>
        <v>#N/A</v>
      </c>
    </row>
    <row r="15945" spans="1:6" x14ac:dyDescent="0.25">
      <c r="A15945" t="s">
        <v>7772</v>
      </c>
      <c r="B15945" s="100" t="s">
        <v>15588</v>
      </c>
      <c r="C15945" s="100"/>
      <c r="D15945" s="124"/>
      <c r="E15945" s="157" t="e">
        <f>VLOOKUP(D15945,'SOAT LIQ'!$A$87:$C$3416,3,FALSE)</f>
        <v>#N/A</v>
      </c>
    </row>
    <row r="15946" spans="1:6" x14ac:dyDescent="0.25">
      <c r="A15946" t="s">
        <v>8089</v>
      </c>
      <c r="B15946" s="100" t="s">
        <v>15589</v>
      </c>
      <c r="C15946" s="100"/>
      <c r="D15946" s="124">
        <v>25124</v>
      </c>
      <c r="E15946" s="157" t="e">
        <f>VLOOKUP(D15946,'SOAT LIQ'!$A$87:$C$3416,3,FALSE)</f>
        <v>#N/A</v>
      </c>
    </row>
    <row r="15947" spans="1:6" x14ac:dyDescent="0.25">
      <c r="A15947" t="s">
        <v>5733</v>
      </c>
      <c r="B15947" s="100" t="s">
        <v>15589</v>
      </c>
      <c r="C15947" s="100"/>
      <c r="D15947" s="124">
        <v>25124</v>
      </c>
      <c r="E15947" s="157" t="e">
        <f>VLOOKUP(D15947,'SOAT LIQ'!$A$87:$C$3416,3,FALSE)</f>
        <v>#N/A</v>
      </c>
    </row>
    <row r="15948" spans="1:6" x14ac:dyDescent="0.25">
      <c r="A15948" t="s">
        <v>7772</v>
      </c>
      <c r="B15948" s="100" t="s">
        <v>15589</v>
      </c>
      <c r="C15948" s="100"/>
      <c r="D15948" s="124">
        <v>25124</v>
      </c>
      <c r="E15948" s="157" t="e">
        <f>VLOOKUP(D15948,'SOAT LIQ'!$A$87:$C$3416,3,FALSE)</f>
        <v>#N/A</v>
      </c>
    </row>
    <row r="15949" spans="1:6" x14ac:dyDescent="0.25">
      <c r="A15949" t="s">
        <v>7772</v>
      </c>
      <c r="B15949" s="100" t="s">
        <v>15591</v>
      </c>
      <c r="C15949" s="99" t="s">
        <v>15590</v>
      </c>
      <c r="D15949" s="124">
        <v>25126</v>
      </c>
      <c r="E15949" s="157" t="e">
        <f>VLOOKUP(D15949,'SOAT LIQ'!$A$87:$C$3416,3,FALSE)</f>
        <v>#N/A</v>
      </c>
    </row>
    <row r="15950" spans="1:6" x14ac:dyDescent="0.25">
      <c r="A15950" t="s">
        <v>8089</v>
      </c>
      <c r="B15950" s="100" t="s">
        <v>15591</v>
      </c>
      <c r="C15950" s="99" t="s">
        <v>15590</v>
      </c>
      <c r="D15950" s="124">
        <v>25126</v>
      </c>
      <c r="E15950" s="157" t="e">
        <f>VLOOKUP(D15950,'SOAT LIQ'!$A$87:$C$3416,3,FALSE)</f>
        <v>#N/A</v>
      </c>
    </row>
    <row r="15951" spans="1:6" x14ac:dyDescent="0.25">
      <c r="A15951" t="s">
        <v>8089</v>
      </c>
      <c r="B15951" s="100" t="s">
        <v>15592</v>
      </c>
      <c r="C15951" s="99" t="s">
        <v>15590</v>
      </c>
      <c r="D15951" s="124">
        <v>25126</v>
      </c>
      <c r="E15951" s="157" t="e">
        <f>VLOOKUP(D15951,'SOAT LIQ'!$A$87:$C$3416,3,FALSE)</f>
        <v>#N/A</v>
      </c>
    </row>
    <row r="15952" spans="1:6" x14ac:dyDescent="0.25">
      <c r="A15952" t="s">
        <v>5508</v>
      </c>
      <c r="B15952" s="100" t="s">
        <v>15592</v>
      </c>
      <c r="C15952" s="99" t="s">
        <v>15590</v>
      </c>
      <c r="D15952" s="124">
        <v>25126</v>
      </c>
      <c r="E15952" s="157" t="e">
        <f>VLOOKUP(D15952,'SOAT LIQ'!$A$87:$C$3416,3,FALSE)</f>
        <v>#N/A</v>
      </c>
      <c r="F15952" t="s">
        <v>21632</v>
      </c>
    </row>
    <row r="15953" spans="1:6" x14ac:dyDescent="0.25">
      <c r="A15953" t="s">
        <v>7772</v>
      </c>
      <c r="B15953" s="100" t="s">
        <v>15592</v>
      </c>
      <c r="C15953" s="99" t="s">
        <v>15590</v>
      </c>
      <c r="D15953" s="124">
        <v>25126</v>
      </c>
      <c r="E15953" s="157" t="e">
        <f>VLOOKUP(D15953,'SOAT LIQ'!$A$87:$C$3416,3,FALSE)</f>
        <v>#N/A</v>
      </c>
    </row>
    <row r="15954" spans="1:6" x14ac:dyDescent="0.25">
      <c r="A15954" t="s">
        <v>8089</v>
      </c>
      <c r="B15954" s="100" t="s">
        <v>4593</v>
      </c>
      <c r="C15954" s="99" t="s">
        <v>15582</v>
      </c>
      <c r="D15954" s="124">
        <v>25104</v>
      </c>
      <c r="E15954" s="157" t="e">
        <f>VLOOKUP(D15954,'SOAT LIQ'!$A$87:$C$3416,3,FALSE)</f>
        <v>#N/A</v>
      </c>
    </row>
    <row r="15955" spans="1:6" x14ac:dyDescent="0.25">
      <c r="A15955" t="s">
        <v>8089</v>
      </c>
      <c r="B15955" s="100" t="s">
        <v>15593</v>
      </c>
      <c r="C15955" s="99" t="s">
        <v>15594</v>
      </c>
      <c r="D15955" s="124">
        <v>40124</v>
      </c>
      <c r="E15955" s="157" t="e">
        <f>VLOOKUP(D15955,'SOAT LIQ'!$A$87:$C$3416,3,FALSE)</f>
        <v>#N/A</v>
      </c>
    </row>
    <row r="15956" spans="1:6" x14ac:dyDescent="0.25">
      <c r="A15956" t="s">
        <v>7772</v>
      </c>
      <c r="B15956" s="100" t="s">
        <v>15593</v>
      </c>
      <c r="C15956" s="99" t="s">
        <v>15594</v>
      </c>
      <c r="D15956" s="124">
        <v>40124</v>
      </c>
      <c r="E15956" s="157" t="e">
        <f>VLOOKUP(D15956,'SOAT LIQ'!$A$87:$C$3416,3,FALSE)</f>
        <v>#N/A</v>
      </c>
    </row>
    <row r="15957" spans="1:6" x14ac:dyDescent="0.25">
      <c r="A15957" t="s">
        <v>8490</v>
      </c>
      <c r="B15957" s="100" t="s">
        <v>15593</v>
      </c>
      <c r="C15957" s="99" t="s">
        <v>15594</v>
      </c>
      <c r="D15957" s="124">
        <v>40124</v>
      </c>
      <c r="E15957" s="157" t="e">
        <f>VLOOKUP(D15957,'SOAT LIQ'!$A$87:$C$3416,3,FALSE)</f>
        <v>#N/A</v>
      </c>
    </row>
    <row r="15958" spans="1:6" x14ac:dyDescent="0.25">
      <c r="A15958" t="s">
        <v>6570</v>
      </c>
      <c r="B15958" s="100" t="s">
        <v>15593</v>
      </c>
      <c r="C15958" s="99" t="s">
        <v>15594</v>
      </c>
      <c r="D15958" s="124">
        <v>40124</v>
      </c>
      <c r="E15958" s="157" t="e">
        <f>VLOOKUP(D15958,'SOAT LIQ'!$A$87:$C$3416,3,FALSE)</f>
        <v>#N/A</v>
      </c>
    </row>
    <row r="15959" spans="1:6" x14ac:dyDescent="0.25">
      <c r="A15959" t="s">
        <v>8089</v>
      </c>
      <c r="B15959" s="100" t="s">
        <v>15595</v>
      </c>
      <c r="C15959" s="99" t="s">
        <v>15590</v>
      </c>
      <c r="D15959" s="124">
        <v>25126</v>
      </c>
      <c r="E15959" s="157" t="e">
        <f>VLOOKUP(D15959,'SOAT LIQ'!$A$87:$C$3416,3,FALSE)</f>
        <v>#N/A</v>
      </c>
    </row>
    <row r="15960" spans="1:6" x14ac:dyDescent="0.25">
      <c r="A15960" t="s">
        <v>7772</v>
      </c>
      <c r="B15960" s="100" t="s">
        <v>15595</v>
      </c>
      <c r="C15960" s="99" t="s">
        <v>15590</v>
      </c>
      <c r="D15960" s="124">
        <v>25126</v>
      </c>
      <c r="E15960" s="157" t="e">
        <f>VLOOKUP(D15960,'SOAT LIQ'!$A$87:$C$3416,3,FALSE)</f>
        <v>#N/A</v>
      </c>
    </row>
    <row r="15961" spans="1:6" x14ac:dyDescent="0.25">
      <c r="A15961" t="s">
        <v>14241</v>
      </c>
      <c r="B15961" s="100" t="s">
        <v>15596</v>
      </c>
      <c r="C15961" s="100"/>
      <c r="D15961" s="124"/>
      <c r="E15961" s="157" t="e">
        <f>VLOOKUP(D15961,'SOAT LIQ'!$A$87:$C$3416,3,FALSE)</f>
        <v>#N/A</v>
      </c>
    </row>
    <row r="15962" spans="1:6" x14ac:dyDescent="0.25">
      <c r="A15962" t="s">
        <v>8089</v>
      </c>
      <c r="B15962" s="100" t="s">
        <v>15596</v>
      </c>
      <c r="C15962" s="100"/>
      <c r="D15962" s="124"/>
      <c r="E15962" s="157" t="e">
        <f>VLOOKUP(D15962,'SOAT LIQ'!$A$87:$C$3416,3,FALSE)</f>
        <v>#N/A</v>
      </c>
    </row>
    <row r="15963" spans="1:6" x14ac:dyDescent="0.25">
      <c r="A15963" t="s">
        <v>5509</v>
      </c>
      <c r="B15963" s="100" t="s">
        <v>15596</v>
      </c>
      <c r="C15963" s="100"/>
      <c r="D15963" s="124"/>
      <c r="E15963" s="157" t="e">
        <f>VLOOKUP(D15963,'SOAT LIQ'!$A$87:$C$3416,3,FALSE)</f>
        <v>#N/A</v>
      </c>
      <c r="F15963" t="s">
        <v>5509</v>
      </c>
    </row>
    <row r="15964" spans="1:6" x14ac:dyDescent="0.25">
      <c r="A15964" t="s">
        <v>7772</v>
      </c>
      <c r="B15964" s="100" t="s">
        <v>15597</v>
      </c>
      <c r="C15964" s="100"/>
      <c r="D15964" s="124"/>
      <c r="E15964" s="157" t="e">
        <f>VLOOKUP(D15964,'SOAT LIQ'!$A$87:$C$3416,3,FALSE)</f>
        <v>#N/A</v>
      </c>
    </row>
    <row r="15965" spans="1:6" x14ac:dyDescent="0.25">
      <c r="A15965" t="s">
        <v>8089</v>
      </c>
      <c r="B15965" s="100" t="s">
        <v>15597</v>
      </c>
      <c r="C15965" s="100"/>
      <c r="D15965" s="124"/>
      <c r="E15965" s="157" t="e">
        <f>VLOOKUP(D15965,'SOAT LIQ'!$A$87:$C$3416,3,FALSE)</f>
        <v>#N/A</v>
      </c>
    </row>
    <row r="15966" spans="1:6" x14ac:dyDescent="0.25">
      <c r="A15966" t="s">
        <v>7772</v>
      </c>
      <c r="B15966" s="100" t="s">
        <v>15598</v>
      </c>
      <c r="C15966" s="100"/>
      <c r="D15966" s="124"/>
      <c r="E15966" s="157" t="e">
        <f>VLOOKUP(D15966,'SOAT LIQ'!$A$87:$C$3416,3,FALSE)</f>
        <v>#N/A</v>
      </c>
    </row>
    <row r="15967" spans="1:6" x14ac:dyDescent="0.25">
      <c r="A15967" t="s">
        <v>8089</v>
      </c>
      <c r="B15967" s="100" t="s">
        <v>15598</v>
      </c>
      <c r="C15967" s="100"/>
      <c r="D15967" s="124"/>
      <c r="E15967" s="157" t="e">
        <f>VLOOKUP(D15967,'SOAT LIQ'!$A$87:$C$3416,3,FALSE)</f>
        <v>#N/A</v>
      </c>
    </row>
    <row r="15968" spans="1:6" x14ac:dyDescent="0.25">
      <c r="A15968" t="s">
        <v>8089</v>
      </c>
      <c r="B15968" s="100" t="s">
        <v>15599</v>
      </c>
      <c r="C15968" s="100"/>
      <c r="D15968" s="124"/>
      <c r="E15968" s="157" t="e">
        <f>VLOOKUP(D15968,'SOAT LIQ'!$A$87:$C$3416,3,FALSE)</f>
        <v>#N/A</v>
      </c>
    </row>
    <row r="15969" spans="1:6" x14ac:dyDescent="0.25">
      <c r="A15969" t="s">
        <v>8089</v>
      </c>
      <c r="B15969" s="100" t="s">
        <v>15600</v>
      </c>
      <c r="C15969" s="100"/>
      <c r="D15969" s="124"/>
      <c r="E15969" s="157" t="e">
        <f>VLOOKUP(D15969,'SOAT LIQ'!$A$87:$C$3416,3,FALSE)</f>
        <v>#N/A</v>
      </c>
    </row>
    <row r="15970" spans="1:6" x14ac:dyDescent="0.25">
      <c r="A15970" t="s">
        <v>5733</v>
      </c>
      <c r="B15970" s="100" t="s">
        <v>4473</v>
      </c>
      <c r="C15970" s="99" t="s">
        <v>15601</v>
      </c>
      <c r="D15970" s="124">
        <v>25102</v>
      </c>
      <c r="E15970" s="157" t="e">
        <f>VLOOKUP(D15970,'SOAT LIQ'!$A$87:$C$3416,3,FALSE)</f>
        <v>#N/A</v>
      </c>
    </row>
    <row r="15971" spans="1:6" x14ac:dyDescent="0.25">
      <c r="A15971" t="s">
        <v>6183</v>
      </c>
      <c r="B15971" s="100" t="s">
        <v>4473</v>
      </c>
      <c r="C15971" s="99" t="s">
        <v>15601</v>
      </c>
      <c r="D15971" s="124">
        <v>25102</v>
      </c>
      <c r="E15971" s="157" t="e">
        <f>VLOOKUP(D15971,'SOAT LIQ'!$A$87:$C$3416,3,FALSE)</f>
        <v>#N/A</v>
      </c>
    </row>
    <row r="15972" spans="1:6" x14ac:dyDescent="0.25">
      <c r="A15972" t="s">
        <v>5509</v>
      </c>
      <c r="B15972" s="100" t="s">
        <v>4473</v>
      </c>
      <c r="C15972" s="99" t="s">
        <v>15601</v>
      </c>
      <c r="D15972" s="124">
        <v>25102</v>
      </c>
      <c r="E15972" s="157" t="e">
        <f>VLOOKUP(D15972,'SOAT LIQ'!$A$87:$C$3416,3,FALSE)</f>
        <v>#N/A</v>
      </c>
      <c r="F15972" t="s">
        <v>5509</v>
      </c>
    </row>
    <row r="15973" spans="1:6" x14ac:dyDescent="0.25">
      <c r="A15973" t="s">
        <v>7772</v>
      </c>
      <c r="B15973" s="100" t="s">
        <v>4473</v>
      </c>
      <c r="C15973" s="99" t="s">
        <v>15601</v>
      </c>
      <c r="D15973" s="124">
        <v>25102</v>
      </c>
      <c r="E15973" s="157" t="e">
        <f>VLOOKUP(D15973,'SOAT LIQ'!$A$87:$C$3416,3,FALSE)</f>
        <v>#N/A</v>
      </c>
    </row>
    <row r="15974" spans="1:6" x14ac:dyDescent="0.25">
      <c r="A15974" t="s">
        <v>8089</v>
      </c>
      <c r="B15974" s="100" t="s">
        <v>4473</v>
      </c>
      <c r="C15974" s="99" t="s">
        <v>15601</v>
      </c>
      <c r="D15974" s="124">
        <v>25102</v>
      </c>
      <c r="E15974" s="157" t="e">
        <f>VLOOKUP(D15974,'SOAT LIQ'!$A$87:$C$3416,3,FALSE)</f>
        <v>#N/A</v>
      </c>
    </row>
    <row r="15975" spans="1:6" x14ac:dyDescent="0.25">
      <c r="A15975" t="s">
        <v>8470</v>
      </c>
      <c r="B15975" s="100" t="s">
        <v>4473</v>
      </c>
      <c r="C15975" s="99" t="s">
        <v>15601</v>
      </c>
      <c r="D15975" s="124">
        <v>25102</v>
      </c>
      <c r="E15975" s="157" t="e">
        <f>VLOOKUP(D15975,'SOAT LIQ'!$A$87:$C$3416,3,FALSE)</f>
        <v>#N/A</v>
      </c>
    </row>
    <row r="15976" spans="1:6" x14ac:dyDescent="0.25">
      <c r="A15976" t="s">
        <v>8476</v>
      </c>
      <c r="B15976" s="100" t="s">
        <v>4473</v>
      </c>
      <c r="C15976" s="99" t="s">
        <v>15601</v>
      </c>
      <c r="D15976" s="124">
        <v>25102</v>
      </c>
      <c r="E15976" s="157" t="e">
        <f>VLOOKUP(D15976,'SOAT LIQ'!$A$87:$C$3416,3,FALSE)</f>
        <v>#N/A</v>
      </c>
    </row>
    <row r="15977" spans="1:6" x14ac:dyDescent="0.25">
      <c r="A15977" t="s">
        <v>5576</v>
      </c>
      <c r="B15977" s="100" t="s">
        <v>4473</v>
      </c>
      <c r="C15977" s="99" t="s">
        <v>15601</v>
      </c>
      <c r="D15977" s="124">
        <v>25102</v>
      </c>
      <c r="E15977" s="157" t="e">
        <f>VLOOKUP(D15977,'SOAT LIQ'!$A$87:$C$3416,3,FALSE)</f>
        <v>#N/A</v>
      </c>
    </row>
    <row r="15978" spans="1:6" x14ac:dyDescent="0.25">
      <c r="A15978" t="s">
        <v>8477</v>
      </c>
      <c r="B15978" s="100" t="s">
        <v>4473</v>
      </c>
      <c r="C15978" s="99" t="s">
        <v>15601</v>
      </c>
      <c r="D15978" s="124">
        <v>25102</v>
      </c>
      <c r="E15978" s="157" t="e">
        <f>VLOOKUP(D15978,'SOAT LIQ'!$A$87:$C$3416,3,FALSE)</f>
        <v>#N/A</v>
      </c>
    </row>
    <row r="15979" spans="1:6" x14ac:dyDescent="0.25">
      <c r="A15979" t="s">
        <v>5578</v>
      </c>
      <c r="B15979" s="100" t="s">
        <v>4473</v>
      </c>
      <c r="C15979" s="99" t="s">
        <v>15601</v>
      </c>
      <c r="D15979" s="124">
        <v>25102</v>
      </c>
      <c r="E15979" s="157" t="e">
        <f>VLOOKUP(D15979,'SOAT LIQ'!$A$87:$C$3416,3,FALSE)</f>
        <v>#N/A</v>
      </c>
    </row>
    <row r="15980" spans="1:6" x14ac:dyDescent="0.25">
      <c r="A15980" t="s">
        <v>8471</v>
      </c>
      <c r="B15980" s="100" t="s">
        <v>4473</v>
      </c>
      <c r="C15980" s="99" t="s">
        <v>15601</v>
      </c>
      <c r="D15980" s="124">
        <v>25102</v>
      </c>
      <c r="E15980" s="157" t="e">
        <f>VLOOKUP(D15980,'SOAT LIQ'!$A$87:$C$3416,3,FALSE)</f>
        <v>#N/A</v>
      </c>
    </row>
    <row r="15981" spans="1:6" x14ac:dyDescent="0.25">
      <c r="A15981" t="s">
        <v>8472</v>
      </c>
      <c r="B15981" s="100" t="s">
        <v>4473</v>
      </c>
      <c r="C15981" s="99" t="s">
        <v>15601</v>
      </c>
      <c r="D15981" s="124">
        <v>25102</v>
      </c>
      <c r="E15981" s="157" t="e">
        <f>VLOOKUP(D15981,'SOAT LIQ'!$A$87:$C$3416,3,FALSE)</f>
        <v>#N/A</v>
      </c>
    </row>
    <row r="15982" spans="1:6" x14ac:dyDescent="0.25">
      <c r="A15982" t="s">
        <v>5577</v>
      </c>
      <c r="B15982" s="100" t="s">
        <v>4473</v>
      </c>
      <c r="C15982" s="99" t="s">
        <v>15601</v>
      </c>
      <c r="D15982" s="124">
        <v>25102</v>
      </c>
      <c r="E15982" s="157" t="e">
        <f>VLOOKUP(D15982,'SOAT LIQ'!$A$87:$C$3416,3,FALSE)</f>
        <v>#N/A</v>
      </c>
    </row>
    <row r="15983" spans="1:6" x14ac:dyDescent="0.25">
      <c r="A15983" t="s">
        <v>5579</v>
      </c>
      <c r="B15983" s="100" t="s">
        <v>4473</v>
      </c>
      <c r="C15983" s="99" t="s">
        <v>15601</v>
      </c>
      <c r="D15983" s="124">
        <v>25102</v>
      </c>
      <c r="E15983" s="157" t="e">
        <f>VLOOKUP(D15983,'SOAT LIQ'!$A$87:$C$3416,3,FALSE)</f>
        <v>#N/A</v>
      </c>
    </row>
    <row r="15984" spans="1:6" x14ac:dyDescent="0.25">
      <c r="A15984" t="s">
        <v>5580</v>
      </c>
      <c r="B15984" s="100" t="s">
        <v>4473</v>
      </c>
      <c r="C15984" s="99" t="s">
        <v>15601</v>
      </c>
      <c r="D15984" s="124">
        <v>25102</v>
      </c>
      <c r="E15984" s="157" t="e">
        <f>VLOOKUP(D15984,'SOAT LIQ'!$A$87:$C$3416,3,FALSE)</f>
        <v>#N/A</v>
      </c>
    </row>
    <row r="15985" spans="1:6" x14ac:dyDescent="0.25">
      <c r="A15985" t="s">
        <v>4229</v>
      </c>
      <c r="B15985" s="100" t="s">
        <v>4473</v>
      </c>
      <c r="C15985" s="99" t="s">
        <v>15601</v>
      </c>
      <c r="D15985" s="124">
        <v>25102</v>
      </c>
      <c r="E15985" s="157" t="e">
        <f>VLOOKUP(D15985,'SOAT LIQ'!$A$87:$C$3416,3,FALSE)</f>
        <v>#N/A</v>
      </c>
    </row>
    <row r="15986" spans="1:6" x14ac:dyDescent="0.25">
      <c r="A15986" t="s">
        <v>8089</v>
      </c>
      <c r="B15986" s="100" t="s">
        <v>15602</v>
      </c>
      <c r="C15986" s="100"/>
      <c r="D15986" s="124"/>
      <c r="E15986" s="157" t="e">
        <f>VLOOKUP(D15986,'SOAT LIQ'!$A$87:$C$3416,3,FALSE)</f>
        <v>#N/A</v>
      </c>
    </row>
    <row r="15987" spans="1:6" x14ac:dyDescent="0.25">
      <c r="A15987" t="s">
        <v>15017</v>
      </c>
      <c r="B15987" s="100" t="s">
        <v>15602</v>
      </c>
      <c r="C15987" s="100"/>
      <c r="D15987" s="124"/>
      <c r="E15987" s="157" t="e">
        <f>VLOOKUP(D15987,'SOAT LIQ'!$A$87:$C$3416,3,FALSE)</f>
        <v>#N/A</v>
      </c>
    </row>
    <row r="15988" spans="1:6" x14ac:dyDescent="0.25">
      <c r="A15988" t="s">
        <v>7772</v>
      </c>
      <c r="B15988" s="100" t="s">
        <v>15604</v>
      </c>
      <c r="C15988" s="99" t="s">
        <v>15603</v>
      </c>
      <c r="D15988" s="124">
        <v>25151</v>
      </c>
      <c r="E15988" s="157" t="e">
        <f>VLOOKUP(D15988,'SOAT LIQ'!$A$87:$C$3416,3,FALSE)</f>
        <v>#N/A</v>
      </c>
    </row>
    <row r="15989" spans="1:6" x14ac:dyDescent="0.25">
      <c r="A15989" t="s">
        <v>8089</v>
      </c>
      <c r="B15989" s="100" t="s">
        <v>15604</v>
      </c>
      <c r="C15989" s="99" t="s">
        <v>15603</v>
      </c>
      <c r="D15989" s="124">
        <v>25151</v>
      </c>
      <c r="E15989" s="157" t="e">
        <f>VLOOKUP(D15989,'SOAT LIQ'!$A$87:$C$3416,3,FALSE)</f>
        <v>#N/A</v>
      </c>
    </row>
    <row r="15990" spans="1:6" x14ac:dyDescent="0.25">
      <c r="A15990" t="s">
        <v>8089</v>
      </c>
      <c r="B15990" s="100" t="s">
        <v>4069</v>
      </c>
      <c r="C15990" s="99" t="s">
        <v>15605</v>
      </c>
      <c r="D15990" s="124">
        <v>25112</v>
      </c>
      <c r="E15990" s="157" t="e">
        <f>VLOOKUP(D15990,'SOAT LIQ'!$A$87:$C$3416,3,FALSE)</f>
        <v>#N/A</v>
      </c>
    </row>
    <row r="15991" spans="1:6" x14ac:dyDescent="0.25">
      <c r="A15991" t="s">
        <v>8488</v>
      </c>
      <c r="B15991" s="100" t="s">
        <v>4069</v>
      </c>
      <c r="C15991" s="99" t="s">
        <v>15605</v>
      </c>
      <c r="D15991" s="124">
        <v>25112</v>
      </c>
      <c r="E15991" s="157" t="e">
        <f>VLOOKUP(D15991,'SOAT LIQ'!$A$87:$C$3416,3,FALSE)</f>
        <v>#N/A</v>
      </c>
    </row>
    <row r="15992" spans="1:6" x14ac:dyDescent="0.25">
      <c r="A15992" t="s">
        <v>8089</v>
      </c>
      <c r="B15992" s="100" t="s">
        <v>15606</v>
      </c>
      <c r="C15992" s="99" t="s">
        <v>15475</v>
      </c>
      <c r="D15992" s="124">
        <v>26117</v>
      </c>
      <c r="E15992" s="157" t="e">
        <f>VLOOKUP(D15992,'SOAT LIQ'!$A$87:$C$3416,3,FALSE)</f>
        <v>#N/A</v>
      </c>
    </row>
    <row r="15993" spans="1:6" x14ac:dyDescent="0.25">
      <c r="A15993" t="s">
        <v>5733</v>
      </c>
      <c r="B15993" s="100" t="s">
        <v>15606</v>
      </c>
      <c r="C15993" s="99" t="s">
        <v>15475</v>
      </c>
      <c r="D15993" s="124">
        <v>26117</v>
      </c>
      <c r="E15993" s="157" t="e">
        <f>VLOOKUP(D15993,'SOAT LIQ'!$A$87:$C$3416,3,FALSE)</f>
        <v>#N/A</v>
      </c>
    </row>
    <row r="15994" spans="1:6" x14ac:dyDescent="0.25">
      <c r="A15994" t="s">
        <v>8089</v>
      </c>
      <c r="B15994" s="100" t="s">
        <v>4474</v>
      </c>
      <c r="C15994" s="99" t="s">
        <v>15607</v>
      </c>
      <c r="D15994" s="124">
        <v>25105</v>
      </c>
      <c r="E15994" s="157" t="e">
        <f>VLOOKUP(D15994,'SOAT LIQ'!$A$87:$C$3416,3,FALSE)</f>
        <v>#N/A</v>
      </c>
    </row>
    <row r="15995" spans="1:6" x14ac:dyDescent="0.25">
      <c r="A15995" t="s">
        <v>8089</v>
      </c>
      <c r="B15995" s="100" t="s">
        <v>15608</v>
      </c>
      <c r="C15995" s="100"/>
      <c r="D15995" s="124">
        <v>5701</v>
      </c>
      <c r="E15995" s="157">
        <f>VLOOKUP(D15995,'SOAT LIQ'!$A$87:$C$3416,3,FALSE)</f>
        <v>12</v>
      </c>
      <c r="F15995" t="s">
        <v>21632</v>
      </c>
    </row>
    <row r="15996" spans="1:6" x14ac:dyDescent="0.25">
      <c r="A15996" t="s">
        <v>7772</v>
      </c>
      <c r="B15996" s="100" t="s">
        <v>15608</v>
      </c>
      <c r="C15996" s="100"/>
      <c r="D15996" s="124">
        <v>5701</v>
      </c>
      <c r="E15996" s="157">
        <f>VLOOKUP(D15996,'SOAT LIQ'!$A$87:$C$3416,3,FALSE)</f>
        <v>12</v>
      </c>
      <c r="F15996" t="s">
        <v>21632</v>
      </c>
    </row>
    <row r="15997" spans="1:6" x14ac:dyDescent="0.25">
      <c r="A15997" t="s">
        <v>6034</v>
      </c>
      <c r="B15997" s="100" t="s">
        <v>15609</v>
      </c>
      <c r="C15997" s="99" t="s">
        <v>14304</v>
      </c>
      <c r="D15997" s="124">
        <v>21205</v>
      </c>
      <c r="E15997" s="157" t="e">
        <f>VLOOKUP(D15997,'SOAT LIQ'!$A$87:$C$3416,3,FALSE)</f>
        <v>#N/A</v>
      </c>
    </row>
    <row r="15998" spans="1:6" x14ac:dyDescent="0.25">
      <c r="A15998" t="s">
        <v>8089</v>
      </c>
      <c r="B15998" s="100" t="s">
        <v>15609</v>
      </c>
      <c r="C15998" s="99" t="s">
        <v>14304</v>
      </c>
      <c r="D15998" s="124">
        <v>21205</v>
      </c>
      <c r="E15998" s="157" t="e">
        <f>VLOOKUP(D15998,'SOAT LIQ'!$A$87:$C$3416,3,FALSE)</f>
        <v>#N/A</v>
      </c>
    </row>
    <row r="15999" spans="1:6" x14ac:dyDescent="0.25">
      <c r="A15999" t="s">
        <v>8089</v>
      </c>
      <c r="B15999" s="100" t="s">
        <v>4592</v>
      </c>
      <c r="C15999" s="99" t="s">
        <v>15610</v>
      </c>
      <c r="D15999" s="124">
        <v>25146</v>
      </c>
      <c r="E15999" s="157" t="e">
        <f>VLOOKUP(D15999,'SOAT LIQ'!$A$87:$C$3416,3,FALSE)</f>
        <v>#N/A</v>
      </c>
    </row>
    <row r="16000" spans="1:6" x14ac:dyDescent="0.25">
      <c r="A16000" t="s">
        <v>9851</v>
      </c>
      <c r="B16000" s="100" t="s">
        <v>4592</v>
      </c>
      <c r="C16000" s="99" t="s">
        <v>15610</v>
      </c>
      <c r="D16000" s="124">
        <v>25146</v>
      </c>
      <c r="E16000" s="157" t="e">
        <f>VLOOKUP(D16000,'SOAT LIQ'!$A$87:$C$3416,3,FALSE)</f>
        <v>#N/A</v>
      </c>
    </row>
    <row r="16001" spans="1:6" x14ac:dyDescent="0.25">
      <c r="A16001" t="s">
        <v>8089</v>
      </c>
      <c r="B16001" s="100" t="s">
        <v>15611</v>
      </c>
      <c r="C16001" s="99" t="s">
        <v>15612</v>
      </c>
      <c r="D16001" s="124">
        <v>25119</v>
      </c>
      <c r="E16001" s="157" t="e">
        <f>VLOOKUP(D16001,'SOAT LIQ'!$A$87:$C$3416,3,FALSE)</f>
        <v>#N/A</v>
      </c>
    </row>
    <row r="16002" spans="1:6" x14ac:dyDescent="0.25">
      <c r="A16002" t="s">
        <v>5509</v>
      </c>
      <c r="B16002" s="100" t="s">
        <v>15611</v>
      </c>
      <c r="C16002" s="99" t="s">
        <v>15612</v>
      </c>
      <c r="D16002" s="124">
        <v>25119</v>
      </c>
      <c r="E16002" s="157" t="e">
        <f>VLOOKUP(D16002,'SOAT LIQ'!$A$87:$C$3416,3,FALSE)</f>
        <v>#N/A</v>
      </c>
      <c r="F16002" t="s">
        <v>5509</v>
      </c>
    </row>
    <row r="16003" spans="1:6" x14ac:dyDescent="0.25">
      <c r="A16003" t="s">
        <v>13964</v>
      </c>
      <c r="B16003" s="100" t="s">
        <v>15613</v>
      </c>
      <c r="C16003" s="100"/>
      <c r="D16003" s="124"/>
      <c r="E16003" s="157" t="e">
        <f>VLOOKUP(D16003,'SOAT LIQ'!$A$87:$C$3416,3,FALSE)</f>
        <v>#N/A</v>
      </c>
    </row>
    <row r="16004" spans="1:6" x14ac:dyDescent="0.25">
      <c r="A16004" t="s">
        <v>8089</v>
      </c>
      <c r="B16004" s="100" t="s">
        <v>15613</v>
      </c>
      <c r="C16004" s="100"/>
      <c r="D16004" s="124"/>
      <c r="E16004" s="157" t="e">
        <f>VLOOKUP(D16004,'SOAT LIQ'!$A$87:$C$3416,3,FALSE)</f>
        <v>#N/A</v>
      </c>
    </row>
    <row r="16005" spans="1:6" x14ac:dyDescent="0.25">
      <c r="A16005" t="s">
        <v>8089</v>
      </c>
      <c r="B16005" s="100" t="s">
        <v>4591</v>
      </c>
      <c r="C16005" s="99" t="s">
        <v>15612</v>
      </c>
      <c r="D16005" s="124">
        <v>25119</v>
      </c>
      <c r="E16005" s="157" t="e">
        <f>VLOOKUP(D16005,'SOAT LIQ'!$A$87:$C$3416,3,FALSE)</f>
        <v>#N/A</v>
      </c>
    </row>
    <row r="16006" spans="1:6" x14ac:dyDescent="0.25">
      <c r="A16006" t="s">
        <v>5509</v>
      </c>
      <c r="B16006" s="100" t="s">
        <v>4591</v>
      </c>
      <c r="C16006" s="99" t="s">
        <v>15612</v>
      </c>
      <c r="D16006" s="124">
        <v>25119</v>
      </c>
      <c r="E16006" s="157" t="e">
        <f>VLOOKUP(D16006,'SOAT LIQ'!$A$87:$C$3416,3,FALSE)</f>
        <v>#N/A</v>
      </c>
      <c r="F16006" t="s">
        <v>5509</v>
      </c>
    </row>
    <row r="16007" spans="1:6" x14ac:dyDescent="0.25">
      <c r="A16007" t="s">
        <v>13964</v>
      </c>
      <c r="B16007" s="100" t="s">
        <v>15615</v>
      </c>
      <c r="C16007" s="99" t="s">
        <v>15614</v>
      </c>
      <c r="D16007" s="124">
        <v>25119</v>
      </c>
      <c r="E16007" s="157" t="e">
        <f>VLOOKUP(D16007,'SOAT LIQ'!$A$87:$C$3416,3,FALSE)</f>
        <v>#N/A</v>
      </c>
    </row>
    <row r="16008" spans="1:6" x14ac:dyDescent="0.25">
      <c r="A16008" t="s">
        <v>8089</v>
      </c>
      <c r="B16008" s="100" t="s">
        <v>15615</v>
      </c>
      <c r="C16008" s="99" t="s">
        <v>15614</v>
      </c>
      <c r="D16008" s="124">
        <v>25119</v>
      </c>
      <c r="E16008" s="157" t="e">
        <f>VLOOKUP(D16008,'SOAT LIQ'!$A$87:$C$3416,3,FALSE)</f>
        <v>#N/A</v>
      </c>
    </row>
    <row r="16009" spans="1:6" x14ac:dyDescent="0.25">
      <c r="A16009" t="s">
        <v>8089</v>
      </c>
      <c r="B16009" s="100" t="s">
        <v>15616</v>
      </c>
      <c r="C16009" s="100"/>
      <c r="D16009" s="124"/>
      <c r="E16009" s="157" t="e">
        <f>VLOOKUP(D16009,'SOAT LIQ'!$A$87:$C$3416,3,FALSE)</f>
        <v>#N/A</v>
      </c>
    </row>
    <row r="16010" spans="1:6" x14ac:dyDescent="0.25">
      <c r="A16010" t="s">
        <v>5509</v>
      </c>
      <c r="B16010" s="100" t="s">
        <v>15616</v>
      </c>
      <c r="C16010" s="100"/>
      <c r="D16010" s="124"/>
      <c r="E16010" s="157" t="e">
        <f>VLOOKUP(D16010,'SOAT LIQ'!$A$87:$C$3416,3,FALSE)</f>
        <v>#N/A</v>
      </c>
      <c r="F16010" t="s">
        <v>5509</v>
      </c>
    </row>
    <row r="16011" spans="1:6" x14ac:dyDescent="0.25">
      <c r="A16011" t="s">
        <v>8089</v>
      </c>
      <c r="B16011" s="100" t="s">
        <v>15617</v>
      </c>
      <c r="C16011" s="100"/>
      <c r="D16011" s="124"/>
      <c r="E16011" s="157" t="e">
        <f>VLOOKUP(D16011,'SOAT LIQ'!$A$87:$C$3416,3,FALSE)</f>
        <v>#N/A</v>
      </c>
    </row>
    <row r="16012" spans="1:6" x14ac:dyDescent="0.25">
      <c r="A16012" t="s">
        <v>5509</v>
      </c>
      <c r="B16012" s="100" t="s">
        <v>15617</v>
      </c>
      <c r="C16012" s="100"/>
      <c r="D16012" s="124"/>
      <c r="E16012" s="157" t="e">
        <f>VLOOKUP(D16012,'SOAT LIQ'!$A$87:$C$3416,3,FALSE)</f>
        <v>#N/A</v>
      </c>
      <c r="F16012" t="s">
        <v>5509</v>
      </c>
    </row>
    <row r="16013" spans="1:6" x14ac:dyDescent="0.25">
      <c r="A16013" t="s">
        <v>8089</v>
      </c>
      <c r="B16013" s="100" t="s">
        <v>15618</v>
      </c>
      <c r="C16013" s="99" t="s">
        <v>8097</v>
      </c>
      <c r="D16013" s="124">
        <v>22505</v>
      </c>
      <c r="E16013" s="157" t="e">
        <f>VLOOKUP(D16013,'SOAT LIQ'!$A$87:$C$3416,3,FALSE)</f>
        <v>#N/A</v>
      </c>
    </row>
    <row r="16014" spans="1:6" x14ac:dyDescent="0.25">
      <c r="A16014" t="s">
        <v>5509</v>
      </c>
      <c r="B16014" s="100" t="s">
        <v>15618</v>
      </c>
      <c r="C16014" s="99" t="s">
        <v>8097</v>
      </c>
      <c r="D16014" s="124">
        <v>22505</v>
      </c>
      <c r="E16014" s="157" t="e">
        <f>VLOOKUP(D16014,'SOAT LIQ'!$A$87:$C$3416,3,FALSE)</f>
        <v>#N/A</v>
      </c>
      <c r="F16014" t="s">
        <v>5509</v>
      </c>
    </row>
    <row r="16015" spans="1:6" x14ac:dyDescent="0.25">
      <c r="A16015" t="s">
        <v>8089</v>
      </c>
      <c r="B16015" s="100" t="s">
        <v>15619</v>
      </c>
      <c r="C16015" s="99" t="s">
        <v>15620</v>
      </c>
      <c r="D16015" s="124">
        <v>25142</v>
      </c>
      <c r="E16015" s="157" t="e">
        <f>VLOOKUP(D16015,'SOAT LIQ'!$A$87:$C$3416,3,FALSE)</f>
        <v>#N/A</v>
      </c>
    </row>
    <row r="16016" spans="1:6" x14ac:dyDescent="0.25">
      <c r="A16016" t="s">
        <v>5508</v>
      </c>
      <c r="B16016" s="100" t="s">
        <v>15619</v>
      </c>
      <c r="C16016" s="99" t="s">
        <v>15620</v>
      </c>
      <c r="D16016" s="124">
        <v>25142</v>
      </c>
      <c r="E16016" s="157" t="e">
        <f>VLOOKUP(D16016,'SOAT LIQ'!$A$87:$C$3416,3,FALSE)</f>
        <v>#N/A</v>
      </c>
      <c r="F16016" t="s">
        <v>21632</v>
      </c>
    </row>
    <row r="16017" spans="1:6" x14ac:dyDescent="0.25">
      <c r="A16017" t="s">
        <v>5509</v>
      </c>
      <c r="B16017" s="100" t="s">
        <v>15619</v>
      </c>
      <c r="C16017" s="99" t="s">
        <v>15620</v>
      </c>
      <c r="D16017" s="124">
        <v>25142</v>
      </c>
      <c r="E16017" s="157" t="e">
        <f>VLOOKUP(D16017,'SOAT LIQ'!$A$87:$C$3416,3,FALSE)</f>
        <v>#N/A</v>
      </c>
      <c r="F16017" t="s">
        <v>5509</v>
      </c>
    </row>
    <row r="16018" spans="1:6" x14ac:dyDescent="0.25">
      <c r="A16018" t="s">
        <v>14958</v>
      </c>
      <c r="B16018" s="100" t="s">
        <v>15619</v>
      </c>
      <c r="C16018" s="99" t="s">
        <v>15620</v>
      </c>
      <c r="D16018" s="124">
        <v>25142</v>
      </c>
      <c r="E16018" s="157" t="e">
        <f>VLOOKUP(D16018,'SOAT LIQ'!$A$87:$C$3416,3,FALSE)</f>
        <v>#N/A</v>
      </c>
    </row>
    <row r="16019" spans="1:6" x14ac:dyDescent="0.25">
      <c r="A16019" t="s">
        <v>8089</v>
      </c>
      <c r="B16019" s="100" t="s">
        <v>15621</v>
      </c>
      <c r="C16019" s="99" t="s">
        <v>15620</v>
      </c>
      <c r="D16019" s="124">
        <v>25142</v>
      </c>
      <c r="E16019" s="157" t="e">
        <f>VLOOKUP(D16019,'SOAT LIQ'!$A$87:$C$3416,3,FALSE)</f>
        <v>#N/A</v>
      </c>
    </row>
    <row r="16020" spans="1:6" x14ac:dyDescent="0.25">
      <c r="A16020" t="s">
        <v>6183</v>
      </c>
      <c r="B16020" s="100" t="s">
        <v>15621</v>
      </c>
      <c r="C16020" s="99" t="s">
        <v>15620</v>
      </c>
      <c r="D16020" s="124">
        <v>25142</v>
      </c>
      <c r="E16020" s="157" t="e">
        <f>VLOOKUP(D16020,'SOAT LIQ'!$A$87:$C$3416,3,FALSE)</f>
        <v>#N/A</v>
      </c>
    </row>
    <row r="16021" spans="1:6" x14ac:dyDescent="0.25">
      <c r="A16021" t="s">
        <v>5509</v>
      </c>
      <c r="B16021" s="100" t="s">
        <v>15621</v>
      </c>
      <c r="C16021" s="99" t="s">
        <v>15620</v>
      </c>
      <c r="D16021" s="124">
        <v>25142</v>
      </c>
      <c r="E16021" s="157" t="e">
        <f>VLOOKUP(D16021,'SOAT LIQ'!$A$87:$C$3416,3,FALSE)</f>
        <v>#N/A</v>
      </c>
      <c r="F16021" t="s">
        <v>5509</v>
      </c>
    </row>
    <row r="16022" spans="1:6" x14ac:dyDescent="0.25">
      <c r="A16022" t="s">
        <v>5965</v>
      </c>
      <c r="B16022" s="100" t="s">
        <v>15621</v>
      </c>
      <c r="C16022" s="99" t="s">
        <v>15620</v>
      </c>
      <c r="D16022" s="124">
        <v>25142</v>
      </c>
      <c r="E16022" s="157" t="e">
        <f>VLOOKUP(D16022,'SOAT LIQ'!$A$87:$C$3416,3,FALSE)</f>
        <v>#N/A</v>
      </c>
      <c r="F16022" t="s">
        <v>21632</v>
      </c>
    </row>
    <row r="16023" spans="1:6" x14ac:dyDescent="0.25">
      <c r="A16023" t="s">
        <v>5922</v>
      </c>
      <c r="B16023" s="100" t="s">
        <v>15621</v>
      </c>
      <c r="C16023" s="99" t="s">
        <v>15620</v>
      </c>
      <c r="D16023" s="124">
        <v>25142</v>
      </c>
      <c r="E16023" s="157" t="e">
        <f>VLOOKUP(D16023,'SOAT LIQ'!$A$87:$C$3416,3,FALSE)</f>
        <v>#N/A</v>
      </c>
      <c r="F16023" t="s">
        <v>21632</v>
      </c>
    </row>
    <row r="16024" spans="1:6" x14ac:dyDescent="0.25">
      <c r="A16024" t="s">
        <v>5750</v>
      </c>
      <c r="B16024" s="100" t="s">
        <v>15621</v>
      </c>
      <c r="C16024" s="99" t="s">
        <v>15620</v>
      </c>
      <c r="D16024" s="124">
        <v>25142</v>
      </c>
      <c r="E16024" s="157" t="e">
        <f>VLOOKUP(D16024,'SOAT LIQ'!$A$87:$C$3416,3,FALSE)</f>
        <v>#N/A</v>
      </c>
      <c r="F16024" t="s">
        <v>21632</v>
      </c>
    </row>
    <row r="16025" spans="1:6" x14ac:dyDescent="0.25">
      <c r="A16025" t="s">
        <v>8459</v>
      </c>
      <c r="B16025" s="100" t="s">
        <v>15621</v>
      </c>
      <c r="C16025" s="99" t="s">
        <v>15620</v>
      </c>
      <c r="D16025" s="124">
        <v>25142</v>
      </c>
      <c r="E16025" s="157" t="e">
        <f>VLOOKUP(D16025,'SOAT LIQ'!$A$87:$C$3416,3,FALSE)</f>
        <v>#N/A</v>
      </c>
    </row>
    <row r="16026" spans="1:6" x14ac:dyDescent="0.25">
      <c r="A16026" t="s">
        <v>4132</v>
      </c>
      <c r="B16026" s="100" t="s">
        <v>15621</v>
      </c>
      <c r="C16026" s="99" t="s">
        <v>15620</v>
      </c>
      <c r="D16026" s="124">
        <v>25142</v>
      </c>
      <c r="E16026" s="157" t="e">
        <f>VLOOKUP(D16026,'SOAT LIQ'!$A$87:$C$3416,3,FALSE)</f>
        <v>#N/A</v>
      </c>
    </row>
    <row r="16027" spans="1:6" x14ac:dyDescent="0.25">
      <c r="A16027" t="s">
        <v>8460</v>
      </c>
      <c r="B16027" s="100" t="s">
        <v>15621</v>
      </c>
      <c r="C16027" s="99" t="s">
        <v>15620</v>
      </c>
      <c r="D16027" s="124">
        <v>25142</v>
      </c>
      <c r="E16027" s="157" t="e">
        <f>VLOOKUP(D16027,'SOAT LIQ'!$A$87:$C$3416,3,FALSE)</f>
        <v>#N/A</v>
      </c>
    </row>
    <row r="16028" spans="1:6" x14ac:dyDescent="0.25">
      <c r="A16028" t="s">
        <v>7606</v>
      </c>
      <c r="B16028" s="100" t="s">
        <v>15621</v>
      </c>
      <c r="C16028" s="99" t="s">
        <v>15620</v>
      </c>
      <c r="D16028" s="124">
        <v>25142</v>
      </c>
      <c r="E16028" s="157" t="e">
        <f>VLOOKUP(D16028,'SOAT LIQ'!$A$87:$C$3416,3,FALSE)</f>
        <v>#N/A</v>
      </c>
    </row>
    <row r="16029" spans="1:6" x14ac:dyDescent="0.25">
      <c r="A16029" t="s">
        <v>8461</v>
      </c>
      <c r="B16029" s="100" t="s">
        <v>15621</v>
      </c>
      <c r="C16029" s="99" t="s">
        <v>15620</v>
      </c>
      <c r="D16029" s="124">
        <v>25142</v>
      </c>
      <c r="E16029" s="157" t="e">
        <f>VLOOKUP(D16029,'SOAT LIQ'!$A$87:$C$3416,3,FALSE)</f>
        <v>#N/A</v>
      </c>
    </row>
    <row r="16030" spans="1:6" x14ac:dyDescent="0.25">
      <c r="A16030" t="s">
        <v>5923</v>
      </c>
      <c r="B16030" s="100" t="s">
        <v>15621</v>
      </c>
      <c r="C16030" s="99" t="s">
        <v>15620</v>
      </c>
      <c r="D16030" s="124">
        <v>25142</v>
      </c>
      <c r="E16030" s="157" t="e">
        <f>VLOOKUP(D16030,'SOAT LIQ'!$A$87:$C$3416,3,FALSE)</f>
        <v>#N/A</v>
      </c>
      <c r="F16030" t="s">
        <v>21632</v>
      </c>
    </row>
    <row r="16031" spans="1:6" x14ac:dyDescent="0.25">
      <c r="A16031" t="s">
        <v>8469</v>
      </c>
      <c r="B16031" s="100" t="s">
        <v>15621</v>
      </c>
      <c r="C16031" s="99" t="s">
        <v>15620</v>
      </c>
      <c r="D16031" s="124">
        <v>25142</v>
      </c>
      <c r="E16031" s="157" t="e">
        <f>VLOOKUP(D16031,'SOAT LIQ'!$A$87:$C$3416,3,FALSE)</f>
        <v>#N/A</v>
      </c>
      <c r="F16031" t="s">
        <v>21632</v>
      </c>
    </row>
    <row r="16032" spans="1:6" x14ac:dyDescent="0.25">
      <c r="A16032" t="s">
        <v>6023</v>
      </c>
      <c r="B16032" s="100" t="s">
        <v>15621</v>
      </c>
      <c r="C16032" s="99" t="s">
        <v>15620</v>
      </c>
      <c r="D16032" s="124">
        <v>25142</v>
      </c>
      <c r="E16032" s="157" t="e">
        <f>VLOOKUP(D16032,'SOAT LIQ'!$A$87:$C$3416,3,FALSE)</f>
        <v>#N/A</v>
      </c>
      <c r="F16032" t="s">
        <v>21632</v>
      </c>
    </row>
    <row r="16033" spans="1:6" x14ac:dyDescent="0.25">
      <c r="A16033" t="s">
        <v>5924</v>
      </c>
      <c r="B16033" s="100" t="s">
        <v>15621</v>
      </c>
      <c r="C16033" s="99" t="s">
        <v>15620</v>
      </c>
      <c r="D16033" s="124">
        <v>25142</v>
      </c>
      <c r="E16033" s="157" t="e">
        <f>VLOOKUP(D16033,'SOAT LIQ'!$A$87:$C$3416,3,FALSE)</f>
        <v>#N/A</v>
      </c>
      <c r="F16033" t="s">
        <v>21632</v>
      </c>
    </row>
    <row r="16034" spans="1:6" x14ac:dyDescent="0.25">
      <c r="A16034" t="s">
        <v>8462</v>
      </c>
      <c r="B16034" s="100" t="s">
        <v>15621</v>
      </c>
      <c r="C16034" s="99" t="s">
        <v>15620</v>
      </c>
      <c r="D16034" s="124">
        <v>25142</v>
      </c>
      <c r="E16034" s="157" t="e">
        <f>VLOOKUP(D16034,'SOAT LIQ'!$A$87:$C$3416,3,FALSE)</f>
        <v>#N/A</v>
      </c>
    </row>
    <row r="16035" spans="1:6" x14ac:dyDescent="0.25">
      <c r="A16035" t="s">
        <v>8463</v>
      </c>
      <c r="B16035" s="100" t="s">
        <v>15621</v>
      </c>
      <c r="C16035" s="99" t="s">
        <v>15620</v>
      </c>
      <c r="D16035" s="124">
        <v>25142</v>
      </c>
      <c r="E16035" s="157" t="e">
        <f>VLOOKUP(D16035,'SOAT LIQ'!$A$87:$C$3416,3,FALSE)</f>
        <v>#N/A</v>
      </c>
    </row>
    <row r="16036" spans="1:6" x14ac:dyDescent="0.25">
      <c r="A16036" t="s">
        <v>6318</v>
      </c>
      <c r="B16036" s="100" t="s">
        <v>15621</v>
      </c>
      <c r="C16036" s="99" t="s">
        <v>15620</v>
      </c>
      <c r="D16036" s="124">
        <v>25142</v>
      </c>
      <c r="E16036" s="157" t="e">
        <f>VLOOKUP(D16036,'SOAT LIQ'!$A$87:$C$3416,3,FALSE)</f>
        <v>#N/A</v>
      </c>
    </row>
    <row r="16037" spans="1:6" x14ac:dyDescent="0.25">
      <c r="A16037" t="s">
        <v>5401</v>
      </c>
      <c r="B16037" s="100" t="s">
        <v>15621</v>
      </c>
      <c r="C16037" s="99" t="s">
        <v>15620</v>
      </c>
      <c r="D16037" s="124">
        <v>25142</v>
      </c>
      <c r="E16037" s="157" t="e">
        <f>VLOOKUP(D16037,'SOAT LIQ'!$A$87:$C$3416,3,FALSE)</f>
        <v>#N/A</v>
      </c>
    </row>
    <row r="16038" spans="1:6" x14ac:dyDescent="0.25">
      <c r="A16038" t="s">
        <v>8464</v>
      </c>
      <c r="B16038" s="100" t="s">
        <v>15621</v>
      </c>
      <c r="C16038" s="99" t="s">
        <v>15620</v>
      </c>
      <c r="D16038" s="124">
        <v>25142</v>
      </c>
      <c r="E16038" s="157" t="e">
        <f>VLOOKUP(D16038,'SOAT LIQ'!$A$87:$C$3416,3,FALSE)</f>
        <v>#N/A</v>
      </c>
    </row>
    <row r="16039" spans="1:6" x14ac:dyDescent="0.25">
      <c r="A16039" t="s">
        <v>8465</v>
      </c>
      <c r="B16039" s="100" t="s">
        <v>15621</v>
      </c>
      <c r="C16039" s="99" t="s">
        <v>15620</v>
      </c>
      <c r="D16039" s="124">
        <v>25142</v>
      </c>
      <c r="E16039" s="157" t="e">
        <f>VLOOKUP(D16039,'SOAT LIQ'!$A$87:$C$3416,3,FALSE)</f>
        <v>#N/A</v>
      </c>
    </row>
    <row r="16040" spans="1:6" x14ac:dyDescent="0.25">
      <c r="A16040" t="s">
        <v>8152</v>
      </c>
      <c r="B16040" s="100" t="s">
        <v>15621</v>
      </c>
      <c r="C16040" s="99" t="s">
        <v>15620</v>
      </c>
      <c r="D16040" s="124">
        <v>25142</v>
      </c>
      <c r="E16040" s="157" t="e">
        <f>VLOOKUP(D16040,'SOAT LIQ'!$A$87:$C$3416,3,FALSE)</f>
        <v>#N/A</v>
      </c>
    </row>
    <row r="16041" spans="1:6" x14ac:dyDescent="0.25">
      <c r="A16041" t="s">
        <v>7772</v>
      </c>
      <c r="B16041" s="100" t="s">
        <v>15621</v>
      </c>
      <c r="C16041" s="99" t="s">
        <v>15620</v>
      </c>
      <c r="D16041" s="124">
        <v>25142</v>
      </c>
      <c r="E16041" s="157" t="e">
        <f>VLOOKUP(D16041,'SOAT LIQ'!$A$87:$C$3416,3,FALSE)</f>
        <v>#N/A</v>
      </c>
    </row>
    <row r="16042" spans="1:6" x14ac:dyDescent="0.25">
      <c r="A16042" t="s">
        <v>6113</v>
      </c>
      <c r="B16042" s="100" t="s">
        <v>15621</v>
      </c>
      <c r="C16042" s="99" t="s">
        <v>15620</v>
      </c>
      <c r="D16042" s="124">
        <v>25142</v>
      </c>
      <c r="E16042" s="157" t="e">
        <f>VLOOKUP(D16042,'SOAT LIQ'!$A$87:$C$3416,3,FALSE)</f>
        <v>#N/A</v>
      </c>
      <c r="F16042" t="s">
        <v>21632</v>
      </c>
    </row>
    <row r="16043" spans="1:6" x14ac:dyDescent="0.25">
      <c r="A16043" t="s">
        <v>5748</v>
      </c>
      <c r="B16043" s="100" t="s">
        <v>15621</v>
      </c>
      <c r="C16043" s="99" t="s">
        <v>15620</v>
      </c>
      <c r="D16043" s="124">
        <v>25142</v>
      </c>
      <c r="E16043" s="157" t="e">
        <f>VLOOKUP(D16043,'SOAT LIQ'!$A$87:$C$3416,3,FALSE)</f>
        <v>#N/A</v>
      </c>
      <c r="F16043" t="s">
        <v>21632</v>
      </c>
    </row>
    <row r="16044" spans="1:6" x14ac:dyDescent="0.25">
      <c r="A16044" t="s">
        <v>5508</v>
      </c>
      <c r="B16044" s="100" t="s">
        <v>15621</v>
      </c>
      <c r="C16044" s="99" t="s">
        <v>15620</v>
      </c>
      <c r="D16044" s="124">
        <v>25142</v>
      </c>
      <c r="E16044" s="157" t="e">
        <f>VLOOKUP(D16044,'SOAT LIQ'!$A$87:$C$3416,3,FALSE)</f>
        <v>#N/A</v>
      </c>
      <c r="F16044" t="s">
        <v>21632</v>
      </c>
    </row>
    <row r="16045" spans="1:6" x14ac:dyDescent="0.25">
      <c r="A16045" t="s">
        <v>4339</v>
      </c>
      <c r="B16045" s="100" t="s">
        <v>15621</v>
      </c>
      <c r="C16045" s="99" t="s">
        <v>15620</v>
      </c>
      <c r="D16045" s="124">
        <v>25142</v>
      </c>
      <c r="E16045" s="157" t="e">
        <f>VLOOKUP(D16045,'SOAT LIQ'!$A$87:$C$3416,3,FALSE)</f>
        <v>#N/A</v>
      </c>
      <c r="F16045" t="s">
        <v>21632</v>
      </c>
    </row>
    <row r="16046" spans="1:6" x14ac:dyDescent="0.25">
      <c r="A16046" t="s">
        <v>5809</v>
      </c>
      <c r="B16046" s="100" t="s">
        <v>15621</v>
      </c>
      <c r="C16046" s="99" t="s">
        <v>15620</v>
      </c>
      <c r="D16046" s="124">
        <v>25142</v>
      </c>
      <c r="E16046" s="157" t="e">
        <f>VLOOKUP(D16046,'SOAT LIQ'!$A$87:$C$3416,3,FALSE)</f>
        <v>#N/A</v>
      </c>
      <c r="F16046" t="s">
        <v>21632</v>
      </c>
    </row>
    <row r="16047" spans="1:6" x14ac:dyDescent="0.25">
      <c r="A16047" t="s">
        <v>5142</v>
      </c>
      <c r="B16047" s="100" t="s">
        <v>15621</v>
      </c>
      <c r="C16047" s="99" t="s">
        <v>15620</v>
      </c>
      <c r="D16047" s="124">
        <v>25142</v>
      </c>
      <c r="E16047" s="157" t="e">
        <f>VLOOKUP(D16047,'SOAT LIQ'!$A$87:$C$3416,3,FALSE)</f>
        <v>#N/A</v>
      </c>
      <c r="F16047" t="s">
        <v>21632</v>
      </c>
    </row>
    <row r="16048" spans="1:6" x14ac:dyDescent="0.25">
      <c r="A16048" t="s">
        <v>5745</v>
      </c>
      <c r="B16048" s="100" t="s">
        <v>15621</v>
      </c>
      <c r="C16048" s="99" t="s">
        <v>15620</v>
      </c>
      <c r="D16048" s="124">
        <v>25142</v>
      </c>
      <c r="E16048" s="157" t="e">
        <f>VLOOKUP(D16048,'SOAT LIQ'!$A$87:$C$3416,3,FALSE)</f>
        <v>#N/A</v>
      </c>
      <c r="F16048" t="s">
        <v>21632</v>
      </c>
    </row>
    <row r="16049" spans="1:6" x14ac:dyDescent="0.25">
      <c r="A16049" t="s">
        <v>5773</v>
      </c>
      <c r="B16049" s="100" t="s">
        <v>15621</v>
      </c>
      <c r="C16049" s="99" t="s">
        <v>15620</v>
      </c>
      <c r="D16049" s="124">
        <v>25142</v>
      </c>
      <c r="E16049" s="157" t="e">
        <f>VLOOKUP(D16049,'SOAT LIQ'!$A$87:$C$3416,3,FALSE)</f>
        <v>#N/A</v>
      </c>
      <c r="F16049" t="s">
        <v>21632</v>
      </c>
    </row>
    <row r="16050" spans="1:6" x14ac:dyDescent="0.25">
      <c r="A16050" t="s">
        <v>5796</v>
      </c>
      <c r="B16050" s="100" t="s">
        <v>15621</v>
      </c>
      <c r="C16050" s="99" t="s">
        <v>15620</v>
      </c>
      <c r="D16050" s="124">
        <v>25142</v>
      </c>
      <c r="E16050" s="157" t="e">
        <f>VLOOKUP(D16050,'SOAT LIQ'!$A$87:$C$3416,3,FALSE)</f>
        <v>#N/A</v>
      </c>
      <c r="F16050" t="s">
        <v>21632</v>
      </c>
    </row>
    <row r="16051" spans="1:6" x14ac:dyDescent="0.25">
      <c r="A16051" t="s">
        <v>5969</v>
      </c>
      <c r="B16051" s="100" t="s">
        <v>15621</v>
      </c>
      <c r="C16051" s="99" t="s">
        <v>15620</v>
      </c>
      <c r="D16051" s="124">
        <v>25142</v>
      </c>
      <c r="E16051" s="157" t="e">
        <f>VLOOKUP(D16051,'SOAT LIQ'!$A$87:$C$3416,3,FALSE)</f>
        <v>#N/A</v>
      </c>
      <c r="F16051" t="s">
        <v>21632</v>
      </c>
    </row>
    <row r="16052" spans="1:6" x14ac:dyDescent="0.25">
      <c r="A16052" t="s">
        <v>5482</v>
      </c>
      <c r="B16052" s="100" t="s">
        <v>15621</v>
      </c>
      <c r="C16052" s="99" t="s">
        <v>15620</v>
      </c>
      <c r="D16052" s="124">
        <v>25142</v>
      </c>
      <c r="E16052" s="157" t="e">
        <f>VLOOKUP(D16052,'SOAT LIQ'!$A$87:$C$3416,3,FALSE)</f>
        <v>#N/A</v>
      </c>
      <c r="F16052" t="s">
        <v>21632</v>
      </c>
    </row>
    <row r="16053" spans="1:6" x14ac:dyDescent="0.25">
      <c r="A16053" t="s">
        <v>5782</v>
      </c>
      <c r="B16053" s="100" t="s">
        <v>15621</v>
      </c>
      <c r="C16053" s="99" t="s">
        <v>15620</v>
      </c>
      <c r="D16053" s="124">
        <v>25142</v>
      </c>
      <c r="E16053" s="157" t="e">
        <f>VLOOKUP(D16053,'SOAT LIQ'!$A$87:$C$3416,3,FALSE)</f>
        <v>#N/A</v>
      </c>
      <c r="F16053" t="s">
        <v>21632</v>
      </c>
    </row>
    <row r="16054" spans="1:6" x14ac:dyDescent="0.25">
      <c r="A16054" t="s">
        <v>5904</v>
      </c>
      <c r="B16054" s="100" t="s">
        <v>15621</v>
      </c>
      <c r="C16054" s="99" t="s">
        <v>15620</v>
      </c>
      <c r="D16054" s="124">
        <v>25142</v>
      </c>
      <c r="E16054" s="157" t="e">
        <f>VLOOKUP(D16054,'SOAT LIQ'!$A$87:$C$3416,3,FALSE)</f>
        <v>#N/A</v>
      </c>
      <c r="F16054" t="s">
        <v>21632</v>
      </c>
    </row>
    <row r="16055" spans="1:6" x14ac:dyDescent="0.25">
      <c r="A16055" t="s">
        <v>5936</v>
      </c>
      <c r="B16055" s="100" t="s">
        <v>15621</v>
      </c>
      <c r="C16055" s="99" t="s">
        <v>15620</v>
      </c>
      <c r="D16055" s="124">
        <v>25142</v>
      </c>
      <c r="E16055" s="157" t="e">
        <f>VLOOKUP(D16055,'SOAT LIQ'!$A$87:$C$3416,3,FALSE)</f>
        <v>#N/A</v>
      </c>
      <c r="F16055" t="s">
        <v>21632</v>
      </c>
    </row>
    <row r="16056" spans="1:6" x14ac:dyDescent="0.25">
      <c r="A16056" t="s">
        <v>5031</v>
      </c>
      <c r="B16056" s="100" t="s">
        <v>15621</v>
      </c>
      <c r="C16056" s="99" t="s">
        <v>15620</v>
      </c>
      <c r="D16056" s="124">
        <v>25142</v>
      </c>
      <c r="E16056" s="157" t="e">
        <f>VLOOKUP(D16056,'SOAT LIQ'!$A$87:$C$3416,3,FALSE)</f>
        <v>#N/A</v>
      </c>
      <c r="F16056" t="s">
        <v>21632</v>
      </c>
    </row>
    <row r="16057" spans="1:6" x14ac:dyDescent="0.25">
      <c r="A16057" t="s">
        <v>5523</v>
      </c>
      <c r="B16057" s="100" t="s">
        <v>15621</v>
      </c>
      <c r="C16057" s="99" t="s">
        <v>15620</v>
      </c>
      <c r="D16057" s="124">
        <v>25142</v>
      </c>
      <c r="E16057" s="157" t="e">
        <f>VLOOKUP(D16057,'SOAT LIQ'!$A$87:$C$3416,3,FALSE)</f>
        <v>#N/A</v>
      </c>
      <c r="F16057" t="s">
        <v>21632</v>
      </c>
    </row>
    <row r="16058" spans="1:6" x14ac:dyDescent="0.25">
      <c r="A16058" t="s">
        <v>5579</v>
      </c>
      <c r="B16058" s="100" t="s">
        <v>15621</v>
      </c>
      <c r="C16058" s="99" t="s">
        <v>15620</v>
      </c>
      <c r="D16058" s="124">
        <v>25142</v>
      </c>
      <c r="E16058" s="157" t="e">
        <f>VLOOKUP(D16058,'SOAT LIQ'!$A$87:$C$3416,3,FALSE)</f>
        <v>#N/A</v>
      </c>
    </row>
    <row r="16059" spans="1:6" x14ac:dyDescent="0.25">
      <c r="A16059" t="s">
        <v>5580</v>
      </c>
      <c r="B16059" s="100" t="s">
        <v>15621</v>
      </c>
      <c r="C16059" s="99" t="s">
        <v>15620</v>
      </c>
      <c r="D16059" s="124">
        <v>25142</v>
      </c>
      <c r="E16059" s="157" t="e">
        <f>VLOOKUP(D16059,'SOAT LIQ'!$A$87:$C$3416,3,FALSE)</f>
        <v>#N/A</v>
      </c>
    </row>
    <row r="16060" spans="1:6" x14ac:dyDescent="0.25">
      <c r="A16060" t="s">
        <v>4229</v>
      </c>
      <c r="B16060" s="100" t="s">
        <v>15621</v>
      </c>
      <c r="C16060" s="99" t="s">
        <v>15620</v>
      </c>
      <c r="D16060" s="124">
        <v>25142</v>
      </c>
      <c r="E16060" s="157" t="e">
        <f>VLOOKUP(D16060,'SOAT LIQ'!$A$87:$C$3416,3,FALSE)</f>
        <v>#N/A</v>
      </c>
    </row>
    <row r="16061" spans="1:6" x14ac:dyDescent="0.25">
      <c r="A16061" t="s">
        <v>8477</v>
      </c>
      <c r="B16061" s="100" t="s">
        <v>15621</v>
      </c>
      <c r="C16061" s="99" t="s">
        <v>15620</v>
      </c>
      <c r="D16061" s="124">
        <v>25142</v>
      </c>
      <c r="E16061" s="157" t="e">
        <f>VLOOKUP(D16061,'SOAT LIQ'!$A$87:$C$3416,3,FALSE)</f>
        <v>#N/A</v>
      </c>
    </row>
    <row r="16062" spans="1:6" x14ac:dyDescent="0.25">
      <c r="A16062" t="s">
        <v>5578</v>
      </c>
      <c r="B16062" s="100" t="s">
        <v>15621</v>
      </c>
      <c r="C16062" s="99" t="s">
        <v>15620</v>
      </c>
      <c r="D16062" s="124">
        <v>25142</v>
      </c>
      <c r="E16062" s="157" t="e">
        <f>VLOOKUP(D16062,'SOAT LIQ'!$A$87:$C$3416,3,FALSE)</f>
        <v>#N/A</v>
      </c>
    </row>
    <row r="16063" spans="1:6" x14ac:dyDescent="0.25">
      <c r="A16063" t="s">
        <v>15470</v>
      </c>
      <c r="B16063" s="100" t="s">
        <v>15622</v>
      </c>
      <c r="C16063" s="99" t="s">
        <v>15620</v>
      </c>
      <c r="D16063" s="124">
        <v>25138</v>
      </c>
      <c r="E16063" s="157" t="e">
        <f>VLOOKUP(D16063,'SOAT LIQ'!$A$87:$C$3416,3,FALSE)</f>
        <v>#N/A</v>
      </c>
      <c r="F16063" t="s">
        <v>21635</v>
      </c>
    </row>
    <row r="16064" spans="1:6" x14ac:dyDescent="0.25">
      <c r="A16064" t="s">
        <v>8089</v>
      </c>
      <c r="B16064" s="100" t="s">
        <v>15622</v>
      </c>
      <c r="C16064" s="99" t="s">
        <v>15620</v>
      </c>
      <c r="D16064" s="124">
        <v>25138</v>
      </c>
      <c r="E16064" s="157" t="e">
        <f>VLOOKUP(D16064,'SOAT LIQ'!$A$87:$C$3416,3,FALSE)</f>
        <v>#N/A</v>
      </c>
    </row>
    <row r="16065" spans="1:6" x14ac:dyDescent="0.25">
      <c r="A16065" t="s">
        <v>15470</v>
      </c>
      <c r="B16065" s="100" t="s">
        <v>15623</v>
      </c>
      <c r="C16065" s="99" t="s">
        <v>15620</v>
      </c>
      <c r="D16065" s="124">
        <v>25138</v>
      </c>
      <c r="E16065" s="157" t="e">
        <f>VLOOKUP(D16065,'SOAT LIQ'!$A$87:$C$3416,3,FALSE)</f>
        <v>#N/A</v>
      </c>
      <c r="F16065" t="s">
        <v>21635</v>
      </c>
    </row>
    <row r="16066" spans="1:6" x14ac:dyDescent="0.25">
      <c r="A16066" t="s">
        <v>8089</v>
      </c>
      <c r="B16066" s="100" t="s">
        <v>15623</v>
      </c>
      <c r="C16066" s="99" t="s">
        <v>15620</v>
      </c>
      <c r="D16066" s="124">
        <v>25138</v>
      </c>
      <c r="E16066" s="157" t="e">
        <f>VLOOKUP(D16066,'SOAT LIQ'!$A$87:$C$3416,3,FALSE)</f>
        <v>#N/A</v>
      </c>
    </row>
    <row r="16067" spans="1:6" x14ac:dyDescent="0.25">
      <c r="A16067" t="s">
        <v>8089</v>
      </c>
      <c r="B16067" s="100" t="s">
        <v>15624</v>
      </c>
      <c r="C16067" s="100"/>
      <c r="D16067" s="124">
        <v>24115</v>
      </c>
      <c r="E16067" s="157" t="e">
        <f>VLOOKUP(D16067,'SOAT LIQ'!$A$87:$C$3416,3,FALSE)</f>
        <v>#N/A</v>
      </c>
    </row>
    <row r="16068" spans="1:6" x14ac:dyDescent="0.25">
      <c r="A16068" t="s">
        <v>5508</v>
      </c>
      <c r="B16068" s="100" t="s">
        <v>15624</v>
      </c>
      <c r="C16068" s="100"/>
      <c r="D16068" s="124">
        <v>24115</v>
      </c>
      <c r="E16068" s="157" t="e">
        <f>VLOOKUP(D16068,'SOAT LIQ'!$A$87:$C$3416,3,FALSE)</f>
        <v>#N/A</v>
      </c>
      <c r="F16068" t="s">
        <v>21632</v>
      </c>
    </row>
    <row r="16069" spans="1:6" x14ac:dyDescent="0.25">
      <c r="A16069" t="s">
        <v>5509</v>
      </c>
      <c r="B16069" s="100" t="s">
        <v>15624</v>
      </c>
      <c r="C16069" s="100"/>
      <c r="D16069" s="124">
        <v>24115</v>
      </c>
      <c r="E16069" s="157" t="e">
        <f>VLOOKUP(D16069,'SOAT LIQ'!$A$87:$C$3416,3,FALSE)</f>
        <v>#N/A</v>
      </c>
      <c r="F16069" t="s">
        <v>5509</v>
      </c>
    </row>
    <row r="16070" spans="1:6" x14ac:dyDescent="0.25">
      <c r="A16070" t="s">
        <v>7772</v>
      </c>
      <c r="B16070" s="100" t="s">
        <v>15624</v>
      </c>
      <c r="C16070" s="100"/>
      <c r="D16070" s="124">
        <v>24115</v>
      </c>
      <c r="E16070" s="157" t="e">
        <f>VLOOKUP(D16070,'SOAT LIQ'!$A$87:$C$3416,3,FALSE)</f>
        <v>#N/A</v>
      </c>
    </row>
    <row r="16071" spans="1:6" x14ac:dyDescent="0.25">
      <c r="A16071" t="s">
        <v>8089</v>
      </c>
      <c r="B16071" s="100" t="s">
        <v>15625</v>
      </c>
      <c r="C16071" s="100"/>
      <c r="D16071" s="124">
        <v>24115</v>
      </c>
      <c r="E16071" s="157" t="e">
        <f>VLOOKUP(D16071,'SOAT LIQ'!$A$87:$C$3416,3,FALSE)</f>
        <v>#N/A</v>
      </c>
    </row>
    <row r="16072" spans="1:6" x14ac:dyDescent="0.25">
      <c r="A16072" t="s">
        <v>5508</v>
      </c>
      <c r="B16072" s="100" t="s">
        <v>15625</v>
      </c>
      <c r="C16072" s="100"/>
      <c r="D16072" s="124">
        <v>24115</v>
      </c>
      <c r="E16072" s="157" t="e">
        <f>VLOOKUP(D16072,'SOAT LIQ'!$A$87:$C$3416,3,FALSE)</f>
        <v>#N/A</v>
      </c>
      <c r="F16072" t="s">
        <v>21632</v>
      </c>
    </row>
    <row r="16073" spans="1:6" x14ac:dyDescent="0.25">
      <c r="A16073" t="s">
        <v>5509</v>
      </c>
      <c r="B16073" s="100" t="s">
        <v>15625</v>
      </c>
      <c r="C16073" s="100"/>
      <c r="D16073" s="124">
        <v>24115</v>
      </c>
      <c r="E16073" s="157" t="e">
        <f>VLOOKUP(D16073,'SOAT LIQ'!$A$87:$C$3416,3,FALSE)</f>
        <v>#N/A</v>
      </c>
      <c r="F16073" t="s">
        <v>5509</v>
      </c>
    </row>
    <row r="16074" spans="1:6" x14ac:dyDescent="0.25">
      <c r="A16074" t="s">
        <v>7772</v>
      </c>
      <c r="B16074" s="100" t="s">
        <v>15625</v>
      </c>
      <c r="C16074" s="100"/>
      <c r="D16074" s="124">
        <v>24115</v>
      </c>
      <c r="E16074" s="157" t="e">
        <f>VLOOKUP(D16074,'SOAT LIQ'!$A$87:$C$3416,3,FALSE)</f>
        <v>#N/A</v>
      </c>
    </row>
    <row r="16075" spans="1:6" x14ac:dyDescent="0.25">
      <c r="A16075" t="s">
        <v>8089</v>
      </c>
      <c r="B16075" s="100" t="s">
        <v>15626</v>
      </c>
      <c r="C16075" s="99" t="s">
        <v>15620</v>
      </c>
      <c r="D16075" s="124">
        <v>25138</v>
      </c>
      <c r="E16075" s="157" t="e">
        <f>VLOOKUP(D16075,'SOAT LIQ'!$A$87:$C$3416,3,FALSE)</f>
        <v>#N/A</v>
      </c>
    </row>
    <row r="16076" spans="1:6" x14ac:dyDescent="0.25">
      <c r="A16076" t="s">
        <v>8089</v>
      </c>
      <c r="B16076" s="100" t="s">
        <v>15627</v>
      </c>
      <c r="C16076" s="100"/>
      <c r="D16076" s="124">
        <v>25100</v>
      </c>
      <c r="E16076" s="157" t="e">
        <f>VLOOKUP(D16076,'SOAT LIQ'!$A$87:$C$3416,3,FALSE)</f>
        <v>#N/A</v>
      </c>
    </row>
    <row r="16077" spans="1:6" x14ac:dyDescent="0.25">
      <c r="A16077" t="s">
        <v>8089</v>
      </c>
      <c r="B16077" s="100" t="s">
        <v>15628</v>
      </c>
      <c r="C16077" s="100"/>
      <c r="D16077" s="124">
        <v>25100</v>
      </c>
      <c r="E16077" s="157" t="e">
        <f>VLOOKUP(D16077,'SOAT LIQ'!$A$87:$C$3416,3,FALSE)</f>
        <v>#N/A</v>
      </c>
    </row>
    <row r="16078" spans="1:6" x14ac:dyDescent="0.25">
      <c r="A16078" t="s">
        <v>8089</v>
      </c>
      <c r="B16078" s="100" t="s">
        <v>15629</v>
      </c>
      <c r="C16078" s="99" t="s">
        <v>15620</v>
      </c>
      <c r="D16078" s="124">
        <v>25142</v>
      </c>
      <c r="E16078" s="157" t="e">
        <f>VLOOKUP(D16078,'SOAT LIQ'!$A$87:$C$3416,3,FALSE)</f>
        <v>#N/A</v>
      </c>
    </row>
    <row r="16079" spans="1:6" x14ac:dyDescent="0.25">
      <c r="A16079" t="s">
        <v>8089</v>
      </c>
      <c r="B16079" s="100" t="s">
        <v>15630</v>
      </c>
      <c r="C16079" s="100"/>
      <c r="D16079" s="124">
        <v>22507</v>
      </c>
      <c r="E16079" s="157" t="e">
        <f>VLOOKUP(D16079,'SOAT LIQ'!$A$87:$C$3416,3,FALSE)</f>
        <v>#N/A</v>
      </c>
    </row>
    <row r="16080" spans="1:6" x14ac:dyDescent="0.25">
      <c r="A16080" t="s">
        <v>5577</v>
      </c>
      <c r="B16080" s="100" t="s">
        <v>15630</v>
      </c>
      <c r="C16080" s="100"/>
      <c r="D16080" s="124">
        <v>22507</v>
      </c>
      <c r="E16080" s="157" t="e">
        <f>VLOOKUP(D16080,'SOAT LIQ'!$A$87:$C$3416,3,FALSE)</f>
        <v>#N/A</v>
      </c>
    </row>
    <row r="16081" spans="1:6" x14ac:dyDescent="0.25">
      <c r="A16081" t="s">
        <v>5578</v>
      </c>
      <c r="B16081" s="100" t="s">
        <v>15630</v>
      </c>
      <c r="C16081" s="100"/>
      <c r="D16081" s="124">
        <v>22507</v>
      </c>
      <c r="E16081" s="157" t="e">
        <f>VLOOKUP(D16081,'SOAT LIQ'!$A$87:$C$3416,3,FALSE)</f>
        <v>#N/A</v>
      </c>
    </row>
    <row r="16082" spans="1:6" x14ac:dyDescent="0.25">
      <c r="A16082" t="s">
        <v>5579</v>
      </c>
      <c r="B16082" s="100" t="s">
        <v>15630</v>
      </c>
      <c r="C16082" s="100"/>
      <c r="D16082" s="124">
        <v>22507</v>
      </c>
      <c r="E16082" s="157" t="e">
        <f>VLOOKUP(D16082,'SOAT LIQ'!$A$87:$C$3416,3,FALSE)</f>
        <v>#N/A</v>
      </c>
    </row>
    <row r="16083" spans="1:6" x14ac:dyDescent="0.25">
      <c r="A16083" t="s">
        <v>5965</v>
      </c>
      <c r="B16083" s="100" t="s">
        <v>15632</v>
      </c>
      <c r="C16083" s="99" t="s">
        <v>15631</v>
      </c>
      <c r="D16083" s="124">
        <v>37105</v>
      </c>
      <c r="E16083" s="157" t="e">
        <f>VLOOKUP(D16083,'SOAT LIQ'!$A$87:$C$3416,3,FALSE)</f>
        <v>#N/A</v>
      </c>
      <c r="F16083" t="s">
        <v>21632</v>
      </c>
    </row>
    <row r="16084" spans="1:6" x14ac:dyDescent="0.25">
      <c r="A16084" t="s">
        <v>10820</v>
      </c>
      <c r="B16084" s="100" t="s">
        <v>15632</v>
      </c>
      <c r="C16084" s="99" t="s">
        <v>15631</v>
      </c>
      <c r="D16084" s="124">
        <v>37105</v>
      </c>
      <c r="E16084" s="157" t="e">
        <f>VLOOKUP(D16084,'SOAT LIQ'!$A$87:$C$3416,3,FALSE)</f>
        <v>#N/A</v>
      </c>
    </row>
    <row r="16085" spans="1:6" x14ac:dyDescent="0.25">
      <c r="A16085" t="s">
        <v>11104</v>
      </c>
      <c r="B16085" s="100" t="s">
        <v>15632</v>
      </c>
      <c r="C16085" s="99" t="s">
        <v>15631</v>
      </c>
      <c r="D16085" s="124">
        <v>37105</v>
      </c>
      <c r="E16085" s="157" t="e">
        <f>VLOOKUP(D16085,'SOAT LIQ'!$A$87:$C$3416,3,FALSE)</f>
        <v>#N/A</v>
      </c>
    </row>
    <row r="16086" spans="1:6" x14ac:dyDescent="0.25">
      <c r="A16086" t="s">
        <v>8471</v>
      </c>
      <c r="B16086" s="100" t="s">
        <v>15632</v>
      </c>
      <c r="C16086" s="99" t="s">
        <v>15631</v>
      </c>
      <c r="D16086" s="124">
        <v>37105</v>
      </c>
      <c r="E16086" s="157" t="e">
        <f>VLOOKUP(D16086,'SOAT LIQ'!$A$87:$C$3416,3,FALSE)</f>
        <v>#N/A</v>
      </c>
    </row>
    <row r="16087" spans="1:6" x14ac:dyDescent="0.25">
      <c r="A16087" t="s">
        <v>5965</v>
      </c>
      <c r="B16087" s="100" t="s">
        <v>15634</v>
      </c>
      <c r="C16087" s="99" t="s">
        <v>15633</v>
      </c>
      <c r="D16087" s="124">
        <v>37106</v>
      </c>
      <c r="E16087" s="157" t="e">
        <f>VLOOKUP(D16087,'SOAT LIQ'!$A$87:$C$3416,3,FALSE)</f>
        <v>#N/A</v>
      </c>
      <c r="F16087" t="s">
        <v>21632</v>
      </c>
    </row>
    <row r="16088" spans="1:6" x14ac:dyDescent="0.25">
      <c r="A16088" t="s">
        <v>11104</v>
      </c>
      <c r="B16088" s="100" t="s">
        <v>15634</v>
      </c>
      <c r="C16088" s="99" t="s">
        <v>15633</v>
      </c>
      <c r="D16088" s="124">
        <v>37106</v>
      </c>
      <c r="E16088" s="157" t="e">
        <f>VLOOKUP(D16088,'SOAT LIQ'!$A$87:$C$3416,3,FALSE)</f>
        <v>#N/A</v>
      </c>
    </row>
    <row r="16089" spans="1:6" x14ac:dyDescent="0.25">
      <c r="A16089" t="s">
        <v>8471</v>
      </c>
      <c r="B16089" s="100" t="s">
        <v>15634</v>
      </c>
      <c r="C16089" s="99" t="s">
        <v>15633</v>
      </c>
      <c r="D16089" s="124">
        <v>37106</v>
      </c>
      <c r="E16089" s="157" t="e">
        <f>VLOOKUP(D16089,'SOAT LIQ'!$A$87:$C$3416,3,FALSE)</f>
        <v>#N/A</v>
      </c>
    </row>
    <row r="16090" spans="1:6" x14ac:dyDescent="0.25">
      <c r="A16090" t="s">
        <v>15498</v>
      </c>
      <c r="B16090" s="100" t="s">
        <v>15636</v>
      </c>
      <c r="C16090" s="99" t="s">
        <v>15635</v>
      </c>
      <c r="D16090" s="124">
        <v>20302</v>
      </c>
      <c r="E16090" s="157" t="e">
        <f>VLOOKUP(D16090,'SOAT LIQ'!$A$87:$C$3416,3,FALSE)</f>
        <v>#N/A</v>
      </c>
      <c r="F16090" t="s">
        <v>21635</v>
      </c>
    </row>
    <row r="16091" spans="1:6" x14ac:dyDescent="0.25">
      <c r="A16091" t="s">
        <v>6498</v>
      </c>
      <c r="B16091" s="100" t="s">
        <v>15636</v>
      </c>
      <c r="C16091" s="99" t="s">
        <v>15635</v>
      </c>
      <c r="D16091" s="124">
        <v>20302</v>
      </c>
      <c r="E16091" s="157" t="e">
        <f>VLOOKUP(D16091,'SOAT LIQ'!$A$87:$C$3416,3,FALSE)</f>
        <v>#N/A</v>
      </c>
      <c r="F16091" t="s">
        <v>21635</v>
      </c>
    </row>
    <row r="16092" spans="1:6" x14ac:dyDescent="0.25">
      <c r="A16092" t="s">
        <v>6501</v>
      </c>
      <c r="B16092" s="100" t="s">
        <v>15636</v>
      </c>
      <c r="C16092" s="99" t="s">
        <v>15635</v>
      </c>
      <c r="D16092" s="124">
        <v>20302</v>
      </c>
      <c r="E16092" s="157" t="e">
        <f>VLOOKUP(D16092,'SOAT LIQ'!$A$87:$C$3416,3,FALSE)</f>
        <v>#N/A</v>
      </c>
      <c r="F16092" t="s">
        <v>21635</v>
      </c>
    </row>
    <row r="16093" spans="1:6" x14ac:dyDescent="0.25">
      <c r="A16093" t="s">
        <v>15637</v>
      </c>
      <c r="B16093" s="100" t="s">
        <v>15636</v>
      </c>
      <c r="C16093" s="99" t="s">
        <v>15635</v>
      </c>
      <c r="D16093" s="124">
        <v>20302</v>
      </c>
      <c r="E16093" s="157" t="e">
        <f>VLOOKUP(D16093,'SOAT LIQ'!$A$87:$C$3416,3,FALSE)</f>
        <v>#N/A</v>
      </c>
      <c r="F16093" t="s">
        <v>21635</v>
      </c>
    </row>
    <row r="16094" spans="1:6" x14ac:dyDescent="0.25">
      <c r="A16094" t="s">
        <v>15638</v>
      </c>
      <c r="B16094" s="100" t="s">
        <v>15636</v>
      </c>
      <c r="C16094" s="99" t="s">
        <v>15635</v>
      </c>
      <c r="D16094" s="124">
        <v>20302</v>
      </c>
      <c r="E16094" s="157" t="e">
        <f>VLOOKUP(D16094,'SOAT LIQ'!$A$87:$C$3416,3,FALSE)</f>
        <v>#N/A</v>
      </c>
      <c r="F16094" t="s">
        <v>21635</v>
      </c>
    </row>
    <row r="16095" spans="1:6" x14ac:dyDescent="0.25">
      <c r="A16095" t="s">
        <v>15499</v>
      </c>
      <c r="B16095" s="100" t="s">
        <v>15636</v>
      </c>
      <c r="C16095" s="99" t="s">
        <v>15635</v>
      </c>
      <c r="D16095" s="124">
        <v>20302</v>
      </c>
      <c r="E16095" s="157" t="e">
        <f>VLOOKUP(D16095,'SOAT LIQ'!$A$87:$C$3416,3,FALSE)</f>
        <v>#N/A</v>
      </c>
    </row>
    <row r="16096" spans="1:6" x14ac:dyDescent="0.25">
      <c r="A16096" t="s">
        <v>6498</v>
      </c>
      <c r="B16096" s="100" t="s">
        <v>4367</v>
      </c>
      <c r="C16096" s="99" t="s">
        <v>15639</v>
      </c>
      <c r="D16096" s="124">
        <v>20303</v>
      </c>
      <c r="E16096" s="157" t="e">
        <f>VLOOKUP(D16096,'SOAT LIQ'!$A$87:$C$3416,3,FALSE)</f>
        <v>#N/A</v>
      </c>
      <c r="F16096" t="s">
        <v>21635</v>
      </c>
    </row>
    <row r="16097" spans="1:6" x14ac:dyDescent="0.25">
      <c r="A16097" t="s">
        <v>6501</v>
      </c>
      <c r="B16097" s="100" t="s">
        <v>4367</v>
      </c>
      <c r="C16097" s="99" t="s">
        <v>15639</v>
      </c>
      <c r="D16097" s="124">
        <v>20303</v>
      </c>
      <c r="E16097" s="157" t="e">
        <f>VLOOKUP(D16097,'SOAT LIQ'!$A$87:$C$3416,3,FALSE)</f>
        <v>#N/A</v>
      </c>
      <c r="F16097" t="s">
        <v>21635</v>
      </c>
    </row>
    <row r="16098" spans="1:6" x14ac:dyDescent="0.25">
      <c r="A16098" t="s">
        <v>15637</v>
      </c>
      <c r="B16098" s="100" t="s">
        <v>4367</v>
      </c>
      <c r="C16098" s="99" t="s">
        <v>15639</v>
      </c>
      <c r="D16098" s="124">
        <v>20303</v>
      </c>
      <c r="E16098" s="157" t="e">
        <f>VLOOKUP(D16098,'SOAT LIQ'!$A$87:$C$3416,3,FALSE)</f>
        <v>#N/A</v>
      </c>
      <c r="F16098" t="s">
        <v>21635</v>
      </c>
    </row>
    <row r="16099" spans="1:6" x14ac:dyDescent="0.25">
      <c r="A16099" t="s">
        <v>15638</v>
      </c>
      <c r="B16099" s="100" t="s">
        <v>4367</v>
      </c>
      <c r="C16099" s="99" t="s">
        <v>15639</v>
      </c>
      <c r="D16099" s="124">
        <v>20303</v>
      </c>
      <c r="E16099" s="157" t="e">
        <f>VLOOKUP(D16099,'SOAT LIQ'!$A$87:$C$3416,3,FALSE)</f>
        <v>#N/A</v>
      </c>
      <c r="F16099" t="s">
        <v>21635</v>
      </c>
    </row>
    <row r="16100" spans="1:6" x14ac:dyDescent="0.25">
      <c r="A16100" t="s">
        <v>15637</v>
      </c>
      <c r="B16100" s="100" t="s">
        <v>15641</v>
      </c>
      <c r="C16100" s="99" t="s">
        <v>15640</v>
      </c>
      <c r="D16100" s="124">
        <v>20305</v>
      </c>
      <c r="E16100" s="157" t="e">
        <f>VLOOKUP(D16100,'SOAT LIQ'!$A$87:$C$3416,3,FALSE)</f>
        <v>#N/A</v>
      </c>
      <c r="F16100" t="s">
        <v>21635</v>
      </c>
    </row>
    <row r="16101" spans="1:6" x14ac:dyDescent="0.25">
      <c r="A16101" t="s">
        <v>6498</v>
      </c>
      <c r="B16101" s="100" t="s">
        <v>15641</v>
      </c>
      <c r="C16101" s="99" t="s">
        <v>15640</v>
      </c>
      <c r="D16101" s="124">
        <v>20305</v>
      </c>
      <c r="E16101" s="157" t="e">
        <f>VLOOKUP(D16101,'SOAT LIQ'!$A$87:$C$3416,3,FALSE)</f>
        <v>#N/A</v>
      </c>
      <c r="F16101" t="s">
        <v>21635</v>
      </c>
    </row>
    <row r="16102" spans="1:6" x14ac:dyDescent="0.25">
      <c r="A16102" t="s">
        <v>6501</v>
      </c>
      <c r="B16102" s="100" t="s">
        <v>15641</v>
      </c>
      <c r="C16102" s="99" t="s">
        <v>15640</v>
      </c>
      <c r="D16102" s="124">
        <v>20305</v>
      </c>
      <c r="E16102" s="157" t="e">
        <f>VLOOKUP(D16102,'SOAT LIQ'!$A$87:$C$3416,3,FALSE)</f>
        <v>#N/A</v>
      </c>
      <c r="F16102" t="s">
        <v>21635</v>
      </c>
    </row>
    <row r="16103" spans="1:6" x14ac:dyDescent="0.25">
      <c r="A16103" t="s">
        <v>15638</v>
      </c>
      <c r="B16103" s="100" t="s">
        <v>15641</v>
      </c>
      <c r="C16103" s="99" t="s">
        <v>15640</v>
      </c>
      <c r="D16103" s="124">
        <v>20305</v>
      </c>
      <c r="E16103" s="157" t="e">
        <f>VLOOKUP(D16103,'SOAT LIQ'!$A$87:$C$3416,3,FALSE)</f>
        <v>#N/A</v>
      </c>
      <c r="F16103" t="s">
        <v>21635</v>
      </c>
    </row>
    <row r="16104" spans="1:6" x14ac:dyDescent="0.25">
      <c r="A16104" t="s">
        <v>15637</v>
      </c>
      <c r="B16104" s="100" t="s">
        <v>4368</v>
      </c>
      <c r="C16104" s="99" t="s">
        <v>15642</v>
      </c>
      <c r="D16104" s="124">
        <v>20306</v>
      </c>
      <c r="E16104" s="157" t="e">
        <f>VLOOKUP(D16104,'SOAT LIQ'!$A$87:$C$3416,3,FALSE)</f>
        <v>#N/A</v>
      </c>
      <c r="F16104" t="s">
        <v>21635</v>
      </c>
    </row>
    <row r="16105" spans="1:6" x14ac:dyDescent="0.25">
      <c r="A16105" t="s">
        <v>6498</v>
      </c>
      <c r="B16105" s="100" t="s">
        <v>4368</v>
      </c>
      <c r="C16105" s="99" t="s">
        <v>15642</v>
      </c>
      <c r="D16105" s="124">
        <v>20306</v>
      </c>
      <c r="E16105" s="157" t="e">
        <f>VLOOKUP(D16105,'SOAT LIQ'!$A$87:$C$3416,3,FALSE)</f>
        <v>#N/A</v>
      </c>
      <c r="F16105" t="s">
        <v>21635</v>
      </c>
    </row>
    <row r="16106" spans="1:6" x14ac:dyDescent="0.25">
      <c r="A16106" t="s">
        <v>15638</v>
      </c>
      <c r="B16106" s="100" t="s">
        <v>4368</v>
      </c>
      <c r="C16106" s="99" t="s">
        <v>15642</v>
      </c>
      <c r="D16106" s="124">
        <v>20306</v>
      </c>
      <c r="E16106" s="157" t="e">
        <f>VLOOKUP(D16106,'SOAT LIQ'!$A$87:$C$3416,3,FALSE)</f>
        <v>#N/A</v>
      </c>
      <c r="F16106" t="s">
        <v>21635</v>
      </c>
    </row>
    <row r="16107" spans="1:6" x14ac:dyDescent="0.25">
      <c r="A16107" t="s">
        <v>6501</v>
      </c>
      <c r="B16107" s="100" t="s">
        <v>4368</v>
      </c>
      <c r="C16107" s="99" t="s">
        <v>15642</v>
      </c>
      <c r="D16107" s="124">
        <v>20306</v>
      </c>
      <c r="E16107" s="157" t="e">
        <f>VLOOKUP(D16107,'SOAT LIQ'!$A$87:$C$3416,3,FALSE)</f>
        <v>#N/A</v>
      </c>
      <c r="F16107" t="s">
        <v>21635</v>
      </c>
    </row>
    <row r="16108" spans="1:6" x14ac:dyDescent="0.25">
      <c r="A16108" t="s">
        <v>15498</v>
      </c>
      <c r="B16108" s="100" t="s">
        <v>15644</v>
      </c>
      <c r="C16108" s="99" t="s">
        <v>15643</v>
      </c>
      <c r="D16108" s="124">
        <v>19248</v>
      </c>
      <c r="E16108" s="157" t="e">
        <f>VLOOKUP(D16108,'SOAT LIQ'!$A$87:$C$3416,3,FALSE)</f>
        <v>#N/A</v>
      </c>
      <c r="F16108" t="s">
        <v>21635</v>
      </c>
    </row>
    <row r="16109" spans="1:6" x14ac:dyDescent="0.25">
      <c r="A16109" t="s">
        <v>6498</v>
      </c>
      <c r="B16109" s="100" t="s">
        <v>15644</v>
      </c>
      <c r="C16109" s="99" t="s">
        <v>15643</v>
      </c>
      <c r="D16109" s="124">
        <v>19248</v>
      </c>
      <c r="E16109" s="157" t="e">
        <f>VLOOKUP(D16109,'SOAT LIQ'!$A$87:$C$3416,3,FALSE)</f>
        <v>#N/A</v>
      </c>
      <c r="F16109" t="s">
        <v>21635</v>
      </c>
    </row>
    <row r="16110" spans="1:6" x14ac:dyDescent="0.25">
      <c r="A16110" t="s">
        <v>15637</v>
      </c>
      <c r="B16110" s="100" t="s">
        <v>15644</v>
      </c>
      <c r="C16110" s="99" t="s">
        <v>15643</v>
      </c>
      <c r="D16110" s="124">
        <v>19248</v>
      </c>
      <c r="E16110" s="157" t="e">
        <f>VLOOKUP(D16110,'SOAT LIQ'!$A$87:$C$3416,3,FALSE)</f>
        <v>#N/A</v>
      </c>
      <c r="F16110" t="s">
        <v>21635</v>
      </c>
    </row>
    <row r="16111" spans="1:6" x14ac:dyDescent="0.25">
      <c r="A16111" t="s">
        <v>15638</v>
      </c>
      <c r="B16111" s="100" t="s">
        <v>15644</v>
      </c>
      <c r="C16111" s="99" t="s">
        <v>15643</v>
      </c>
      <c r="D16111" s="124">
        <v>19248</v>
      </c>
      <c r="E16111" s="157" t="e">
        <f>VLOOKUP(D16111,'SOAT LIQ'!$A$87:$C$3416,3,FALSE)</f>
        <v>#N/A</v>
      </c>
      <c r="F16111" t="s">
        <v>21635</v>
      </c>
    </row>
    <row r="16112" spans="1:6" x14ac:dyDescent="0.25">
      <c r="A16112" t="s">
        <v>15499</v>
      </c>
      <c r="B16112" s="100" t="s">
        <v>15644</v>
      </c>
      <c r="C16112" s="99" t="s">
        <v>15643</v>
      </c>
      <c r="D16112" s="124">
        <v>19248</v>
      </c>
      <c r="E16112" s="157" t="e">
        <f>VLOOKUP(D16112,'SOAT LIQ'!$A$87:$C$3416,3,FALSE)</f>
        <v>#N/A</v>
      </c>
    </row>
    <row r="16113" spans="1:6" x14ac:dyDescent="0.25">
      <c r="A16113" t="s">
        <v>6501</v>
      </c>
      <c r="B16113" s="100" t="s">
        <v>15644</v>
      </c>
      <c r="C16113" s="99" t="s">
        <v>15643</v>
      </c>
      <c r="D16113" s="124">
        <v>19248</v>
      </c>
      <c r="E16113" s="157" t="e">
        <f>VLOOKUP(D16113,'SOAT LIQ'!$A$87:$C$3416,3,FALSE)</f>
        <v>#N/A</v>
      </c>
      <c r="F16113" t="s">
        <v>21635</v>
      </c>
    </row>
    <row r="16114" spans="1:6" x14ac:dyDescent="0.25">
      <c r="A16114" t="s">
        <v>6498</v>
      </c>
      <c r="B16114" s="100" t="s">
        <v>15646</v>
      </c>
      <c r="C16114" s="99" t="s">
        <v>15645</v>
      </c>
      <c r="D16114" s="124">
        <v>20303</v>
      </c>
      <c r="E16114" s="157" t="e">
        <f>VLOOKUP(D16114,'SOAT LIQ'!$A$87:$C$3416,3,FALSE)</f>
        <v>#N/A</v>
      </c>
      <c r="F16114" t="s">
        <v>21635</v>
      </c>
    </row>
    <row r="16115" spans="1:6" x14ac:dyDescent="0.25">
      <c r="A16115" t="s">
        <v>15637</v>
      </c>
      <c r="B16115" s="100" t="s">
        <v>15646</v>
      </c>
      <c r="C16115" s="99" t="s">
        <v>15645</v>
      </c>
      <c r="D16115" s="124">
        <v>20303</v>
      </c>
      <c r="E16115" s="157" t="e">
        <f>VLOOKUP(D16115,'SOAT LIQ'!$A$87:$C$3416,3,FALSE)</f>
        <v>#N/A</v>
      </c>
      <c r="F16115" t="s">
        <v>21635</v>
      </c>
    </row>
    <row r="16116" spans="1:6" x14ac:dyDescent="0.25">
      <c r="A16116" t="s">
        <v>15638</v>
      </c>
      <c r="B16116" s="100" t="s">
        <v>15646</v>
      </c>
      <c r="C16116" s="99" t="s">
        <v>15645</v>
      </c>
      <c r="D16116" s="124">
        <v>20303</v>
      </c>
      <c r="E16116" s="157" t="e">
        <f>VLOOKUP(D16116,'SOAT LIQ'!$A$87:$C$3416,3,FALSE)</f>
        <v>#N/A</v>
      </c>
      <c r="F16116" t="s">
        <v>21635</v>
      </c>
    </row>
    <row r="16117" spans="1:6" x14ac:dyDescent="0.25">
      <c r="A16117" t="s">
        <v>6501</v>
      </c>
      <c r="B16117" s="100" t="s">
        <v>15646</v>
      </c>
      <c r="C16117" s="99" t="s">
        <v>15645</v>
      </c>
      <c r="D16117" s="124">
        <v>20303</v>
      </c>
      <c r="E16117" s="157" t="e">
        <f>VLOOKUP(D16117,'SOAT LIQ'!$A$87:$C$3416,3,FALSE)</f>
        <v>#N/A</v>
      </c>
      <c r="F16117" t="s">
        <v>21635</v>
      </c>
    </row>
    <row r="16118" spans="1:6" x14ac:dyDescent="0.25">
      <c r="A16118" t="s">
        <v>15637</v>
      </c>
      <c r="B16118" s="100" t="s">
        <v>15648</v>
      </c>
      <c r="C16118" s="99" t="s">
        <v>15647</v>
      </c>
      <c r="D16118" s="124">
        <v>20305</v>
      </c>
      <c r="E16118" s="157" t="e">
        <f>VLOOKUP(D16118,'SOAT LIQ'!$A$87:$C$3416,3,FALSE)</f>
        <v>#N/A</v>
      </c>
      <c r="F16118" t="s">
        <v>21635</v>
      </c>
    </row>
    <row r="16119" spans="1:6" x14ac:dyDescent="0.25">
      <c r="A16119" t="s">
        <v>6498</v>
      </c>
      <c r="B16119" s="100" t="s">
        <v>15648</v>
      </c>
      <c r="C16119" s="99" t="s">
        <v>15647</v>
      </c>
      <c r="D16119" s="124">
        <v>20305</v>
      </c>
      <c r="E16119" s="157" t="e">
        <f>VLOOKUP(D16119,'SOAT LIQ'!$A$87:$C$3416,3,FALSE)</f>
        <v>#N/A</v>
      </c>
      <c r="F16119" t="s">
        <v>21635</v>
      </c>
    </row>
    <row r="16120" spans="1:6" x14ac:dyDescent="0.25">
      <c r="A16120" t="s">
        <v>15638</v>
      </c>
      <c r="B16120" s="100" t="s">
        <v>15648</v>
      </c>
      <c r="C16120" s="99" t="s">
        <v>15647</v>
      </c>
      <c r="D16120" s="124">
        <v>20305</v>
      </c>
      <c r="E16120" s="157" t="e">
        <f>VLOOKUP(D16120,'SOAT LIQ'!$A$87:$C$3416,3,FALSE)</f>
        <v>#N/A</v>
      </c>
      <c r="F16120" t="s">
        <v>21635</v>
      </c>
    </row>
    <row r="16121" spans="1:6" x14ac:dyDescent="0.25">
      <c r="A16121" t="s">
        <v>6501</v>
      </c>
      <c r="B16121" s="100" t="s">
        <v>15648</v>
      </c>
      <c r="C16121" s="99" t="s">
        <v>15647</v>
      </c>
      <c r="D16121" s="124">
        <v>20305</v>
      </c>
      <c r="E16121" s="157" t="e">
        <f>VLOOKUP(D16121,'SOAT LIQ'!$A$87:$C$3416,3,FALSE)</f>
        <v>#N/A</v>
      </c>
      <c r="F16121" t="s">
        <v>21635</v>
      </c>
    </row>
    <row r="16122" spans="1:6" x14ac:dyDescent="0.25">
      <c r="A16122" t="s">
        <v>15637</v>
      </c>
      <c r="B16122" s="100" t="s">
        <v>4369</v>
      </c>
      <c r="C16122" s="99" t="s">
        <v>15649</v>
      </c>
      <c r="D16122" s="124">
        <v>20307</v>
      </c>
      <c r="E16122" s="157" t="e">
        <f>VLOOKUP(D16122,'SOAT LIQ'!$A$87:$C$3416,3,FALSE)</f>
        <v>#N/A</v>
      </c>
      <c r="F16122" t="s">
        <v>21635</v>
      </c>
    </row>
    <row r="16123" spans="1:6" x14ac:dyDescent="0.25">
      <c r="A16123" t="s">
        <v>6498</v>
      </c>
      <c r="B16123" s="100" t="s">
        <v>4369</v>
      </c>
      <c r="C16123" s="99" t="s">
        <v>15649</v>
      </c>
      <c r="D16123" s="124">
        <v>20307</v>
      </c>
      <c r="E16123" s="157" t="e">
        <f>VLOOKUP(D16123,'SOAT LIQ'!$A$87:$C$3416,3,FALSE)</f>
        <v>#N/A</v>
      </c>
      <c r="F16123" t="s">
        <v>21635</v>
      </c>
    </row>
    <row r="16124" spans="1:6" x14ac:dyDescent="0.25">
      <c r="A16124" t="s">
        <v>15638</v>
      </c>
      <c r="B16124" s="100" t="s">
        <v>4369</v>
      </c>
      <c r="C16124" s="99" t="s">
        <v>15649</v>
      </c>
      <c r="D16124" s="124">
        <v>20307</v>
      </c>
      <c r="E16124" s="157" t="e">
        <f>VLOOKUP(D16124,'SOAT LIQ'!$A$87:$C$3416,3,FALSE)</f>
        <v>#N/A</v>
      </c>
      <c r="F16124" t="s">
        <v>21635</v>
      </c>
    </row>
    <row r="16125" spans="1:6" x14ac:dyDescent="0.25">
      <c r="A16125" t="s">
        <v>6501</v>
      </c>
      <c r="B16125" s="100" t="s">
        <v>4369</v>
      </c>
      <c r="C16125" s="99" t="s">
        <v>15649</v>
      </c>
      <c r="D16125" s="124">
        <v>20307</v>
      </c>
      <c r="E16125" s="157" t="e">
        <f>VLOOKUP(D16125,'SOAT LIQ'!$A$87:$C$3416,3,FALSE)</f>
        <v>#N/A</v>
      </c>
      <c r="F16125" t="s">
        <v>21635</v>
      </c>
    </row>
    <row r="16126" spans="1:6" x14ac:dyDescent="0.25">
      <c r="A16126" t="s">
        <v>15498</v>
      </c>
      <c r="B16126" s="100" t="s">
        <v>15650</v>
      </c>
      <c r="C16126" s="99" t="s">
        <v>15647</v>
      </c>
      <c r="D16126" s="124">
        <v>19248</v>
      </c>
      <c r="E16126" s="157" t="e">
        <f>VLOOKUP(D16126,'SOAT LIQ'!$A$87:$C$3416,3,FALSE)</f>
        <v>#N/A</v>
      </c>
      <c r="F16126" t="s">
        <v>21635</v>
      </c>
    </row>
    <row r="16127" spans="1:6" x14ac:dyDescent="0.25">
      <c r="A16127" t="s">
        <v>6498</v>
      </c>
      <c r="B16127" s="100" t="s">
        <v>15650</v>
      </c>
      <c r="C16127" s="99" t="s">
        <v>15647</v>
      </c>
      <c r="D16127" s="124">
        <v>19248</v>
      </c>
      <c r="E16127" s="157" t="e">
        <f>VLOOKUP(D16127,'SOAT LIQ'!$A$87:$C$3416,3,FALSE)</f>
        <v>#N/A</v>
      </c>
      <c r="F16127" t="s">
        <v>21635</v>
      </c>
    </row>
    <row r="16128" spans="1:6" x14ac:dyDescent="0.25">
      <c r="A16128" t="s">
        <v>15637</v>
      </c>
      <c r="B16128" s="100" t="s">
        <v>15650</v>
      </c>
      <c r="C16128" s="99" t="s">
        <v>15647</v>
      </c>
      <c r="D16128" s="124">
        <v>19248</v>
      </c>
      <c r="E16128" s="157" t="e">
        <f>VLOOKUP(D16128,'SOAT LIQ'!$A$87:$C$3416,3,FALSE)</f>
        <v>#N/A</v>
      </c>
      <c r="F16128" t="s">
        <v>21635</v>
      </c>
    </row>
    <row r="16129" spans="1:6" x14ac:dyDescent="0.25">
      <c r="A16129" t="s">
        <v>15638</v>
      </c>
      <c r="B16129" s="100" t="s">
        <v>15650</v>
      </c>
      <c r="C16129" s="99" t="s">
        <v>15647</v>
      </c>
      <c r="D16129" s="124">
        <v>19248</v>
      </c>
      <c r="E16129" s="157" t="e">
        <f>VLOOKUP(D16129,'SOAT LIQ'!$A$87:$C$3416,3,FALSE)</f>
        <v>#N/A</v>
      </c>
      <c r="F16129" t="s">
        <v>21635</v>
      </c>
    </row>
    <row r="16130" spans="1:6" x14ac:dyDescent="0.25">
      <c r="A16130" t="s">
        <v>15499</v>
      </c>
      <c r="B16130" s="100" t="s">
        <v>15650</v>
      </c>
      <c r="C16130" s="99" t="s">
        <v>15647</v>
      </c>
      <c r="D16130" s="124">
        <v>19248</v>
      </c>
      <c r="E16130" s="157" t="e">
        <f>VLOOKUP(D16130,'SOAT LIQ'!$A$87:$C$3416,3,FALSE)</f>
        <v>#N/A</v>
      </c>
    </row>
    <row r="16131" spans="1:6" x14ac:dyDescent="0.25">
      <c r="A16131" t="s">
        <v>6501</v>
      </c>
      <c r="B16131" s="100" t="s">
        <v>15650</v>
      </c>
      <c r="C16131" s="99" t="s">
        <v>15647</v>
      </c>
      <c r="D16131" s="124">
        <v>19248</v>
      </c>
      <c r="E16131" s="157" t="e">
        <f>VLOOKUP(D16131,'SOAT LIQ'!$A$87:$C$3416,3,FALSE)</f>
        <v>#N/A</v>
      </c>
      <c r="F16131" t="s">
        <v>21635</v>
      </c>
    </row>
    <row r="16132" spans="1:6" x14ac:dyDescent="0.25">
      <c r="A16132" t="s">
        <v>6498</v>
      </c>
      <c r="B16132" s="100" t="s">
        <v>15651</v>
      </c>
      <c r="C16132" s="99" t="s">
        <v>15647</v>
      </c>
      <c r="D16132" s="124">
        <v>19249</v>
      </c>
      <c r="E16132" s="157" t="e">
        <f>VLOOKUP(D16132,'SOAT LIQ'!$A$87:$C$3416,3,FALSE)</f>
        <v>#N/A</v>
      </c>
      <c r="F16132" t="s">
        <v>21635</v>
      </c>
    </row>
    <row r="16133" spans="1:6" x14ac:dyDescent="0.25">
      <c r="A16133" t="s">
        <v>15637</v>
      </c>
      <c r="B16133" s="100" t="s">
        <v>15651</v>
      </c>
      <c r="C16133" s="99" t="s">
        <v>15647</v>
      </c>
      <c r="D16133" s="124">
        <v>19249</v>
      </c>
      <c r="E16133" s="157" t="e">
        <f>VLOOKUP(D16133,'SOAT LIQ'!$A$87:$C$3416,3,FALSE)</f>
        <v>#N/A</v>
      </c>
      <c r="F16133" t="s">
        <v>21635</v>
      </c>
    </row>
    <row r="16134" spans="1:6" x14ac:dyDescent="0.25">
      <c r="A16134" t="s">
        <v>15638</v>
      </c>
      <c r="B16134" s="100" t="s">
        <v>15651</v>
      </c>
      <c r="C16134" s="99" t="s">
        <v>15647</v>
      </c>
      <c r="D16134" s="124">
        <v>19249</v>
      </c>
      <c r="E16134" s="157" t="e">
        <f>VLOOKUP(D16134,'SOAT LIQ'!$A$87:$C$3416,3,FALSE)</f>
        <v>#N/A</v>
      </c>
      <c r="F16134" t="s">
        <v>21635</v>
      </c>
    </row>
    <row r="16135" spans="1:6" x14ac:dyDescent="0.25">
      <c r="A16135" t="s">
        <v>6501</v>
      </c>
      <c r="B16135" s="100" t="s">
        <v>15651</v>
      </c>
      <c r="C16135" s="99" t="s">
        <v>15647</v>
      </c>
      <c r="D16135" s="124">
        <v>19249</v>
      </c>
      <c r="E16135" s="157" t="e">
        <f>VLOOKUP(D16135,'SOAT LIQ'!$A$87:$C$3416,3,FALSE)</f>
        <v>#N/A</v>
      </c>
      <c r="F16135" t="s">
        <v>21635</v>
      </c>
    </row>
    <row r="16136" spans="1:6" x14ac:dyDescent="0.25">
      <c r="A16136" t="s">
        <v>15637</v>
      </c>
      <c r="B16136" s="100" t="s">
        <v>15652</v>
      </c>
      <c r="C16136" s="99" t="s">
        <v>15647</v>
      </c>
      <c r="D16136" s="124">
        <v>19249</v>
      </c>
      <c r="E16136" s="157" t="e">
        <f>VLOOKUP(D16136,'SOAT LIQ'!$A$87:$C$3416,3,FALSE)</f>
        <v>#N/A</v>
      </c>
      <c r="F16136" t="s">
        <v>21635</v>
      </c>
    </row>
    <row r="16137" spans="1:6" x14ac:dyDescent="0.25">
      <c r="A16137" t="s">
        <v>6498</v>
      </c>
      <c r="B16137" s="100" t="s">
        <v>15652</v>
      </c>
      <c r="C16137" s="99" t="s">
        <v>15647</v>
      </c>
      <c r="D16137" s="124">
        <v>19249</v>
      </c>
      <c r="E16137" s="157" t="e">
        <f>VLOOKUP(D16137,'SOAT LIQ'!$A$87:$C$3416,3,FALSE)</f>
        <v>#N/A</v>
      </c>
      <c r="F16137" t="s">
        <v>21635</v>
      </c>
    </row>
    <row r="16138" spans="1:6" x14ac:dyDescent="0.25">
      <c r="A16138" t="s">
        <v>15638</v>
      </c>
      <c r="B16138" s="100" t="s">
        <v>15652</v>
      </c>
      <c r="C16138" s="99" t="s">
        <v>15647</v>
      </c>
      <c r="D16138" s="124">
        <v>19249</v>
      </c>
      <c r="E16138" s="157" t="e">
        <f>VLOOKUP(D16138,'SOAT LIQ'!$A$87:$C$3416,3,FALSE)</f>
        <v>#N/A</v>
      </c>
      <c r="F16138" t="s">
        <v>21635</v>
      </c>
    </row>
    <row r="16139" spans="1:6" x14ac:dyDescent="0.25">
      <c r="A16139" t="s">
        <v>6501</v>
      </c>
      <c r="B16139" s="100" t="s">
        <v>15652</v>
      </c>
      <c r="C16139" s="99" t="s">
        <v>15647</v>
      </c>
      <c r="D16139" s="124">
        <v>19249</v>
      </c>
      <c r="E16139" s="157" t="e">
        <f>VLOOKUP(D16139,'SOAT LIQ'!$A$87:$C$3416,3,FALSE)</f>
        <v>#N/A</v>
      </c>
      <c r="F16139" t="s">
        <v>21635</v>
      </c>
    </row>
    <row r="16140" spans="1:6" x14ac:dyDescent="0.25">
      <c r="A16140" t="s">
        <v>15637</v>
      </c>
      <c r="B16140" s="100" t="s">
        <v>4370</v>
      </c>
      <c r="C16140" s="99" t="s">
        <v>15653</v>
      </c>
      <c r="D16140" s="124">
        <v>20307</v>
      </c>
      <c r="E16140" s="157" t="e">
        <f>VLOOKUP(D16140,'SOAT LIQ'!$A$87:$C$3416,3,FALSE)</f>
        <v>#N/A</v>
      </c>
      <c r="F16140" t="s">
        <v>21635</v>
      </c>
    </row>
    <row r="16141" spans="1:6" x14ac:dyDescent="0.25">
      <c r="A16141" t="s">
        <v>6498</v>
      </c>
      <c r="B16141" s="100" t="s">
        <v>4370</v>
      </c>
      <c r="C16141" s="99" t="s">
        <v>15653</v>
      </c>
      <c r="D16141" s="124">
        <v>20307</v>
      </c>
      <c r="E16141" s="157" t="e">
        <f>VLOOKUP(D16141,'SOAT LIQ'!$A$87:$C$3416,3,FALSE)</f>
        <v>#N/A</v>
      </c>
      <c r="F16141" t="s">
        <v>21635</v>
      </c>
    </row>
    <row r="16142" spans="1:6" x14ac:dyDescent="0.25">
      <c r="A16142" t="s">
        <v>15638</v>
      </c>
      <c r="B16142" s="100" t="s">
        <v>4370</v>
      </c>
      <c r="C16142" s="99" t="s">
        <v>15653</v>
      </c>
      <c r="D16142" s="124">
        <v>20307</v>
      </c>
      <c r="E16142" s="157" t="e">
        <f>VLOOKUP(D16142,'SOAT LIQ'!$A$87:$C$3416,3,FALSE)</f>
        <v>#N/A</v>
      </c>
      <c r="F16142" t="s">
        <v>21635</v>
      </c>
    </row>
    <row r="16143" spans="1:6" x14ac:dyDescent="0.25">
      <c r="A16143" t="s">
        <v>6501</v>
      </c>
      <c r="B16143" s="100" t="s">
        <v>4370</v>
      </c>
      <c r="C16143" s="99" t="s">
        <v>15653</v>
      </c>
      <c r="D16143" s="124">
        <v>20307</v>
      </c>
      <c r="E16143" s="157" t="e">
        <f>VLOOKUP(D16143,'SOAT LIQ'!$A$87:$C$3416,3,FALSE)</f>
        <v>#N/A</v>
      </c>
      <c r="F16143" t="s">
        <v>21635</v>
      </c>
    </row>
    <row r="16144" spans="1:6" x14ac:dyDescent="0.25">
      <c r="A16144" t="s">
        <v>6498</v>
      </c>
      <c r="B16144" s="100" t="s">
        <v>15654</v>
      </c>
      <c r="C16144" s="99" t="s">
        <v>15653</v>
      </c>
      <c r="D16144" s="124">
        <v>20207</v>
      </c>
      <c r="E16144" s="157" t="e">
        <f>VLOOKUP(D16144,'SOAT LIQ'!$A$87:$C$3416,3,FALSE)</f>
        <v>#N/A</v>
      </c>
      <c r="F16144" t="s">
        <v>21635</v>
      </c>
    </row>
    <row r="16145" spans="1:6" x14ac:dyDescent="0.25">
      <c r="A16145" t="s">
        <v>15637</v>
      </c>
      <c r="B16145" s="100" t="s">
        <v>15654</v>
      </c>
      <c r="C16145" s="99" t="s">
        <v>15653</v>
      </c>
      <c r="D16145" s="124">
        <v>20207</v>
      </c>
      <c r="E16145" s="157" t="e">
        <f>VLOOKUP(D16145,'SOAT LIQ'!$A$87:$C$3416,3,FALSE)</f>
        <v>#N/A</v>
      </c>
      <c r="F16145" t="s">
        <v>21635</v>
      </c>
    </row>
    <row r="16146" spans="1:6" x14ac:dyDescent="0.25">
      <c r="A16146" t="s">
        <v>15638</v>
      </c>
      <c r="B16146" s="100" t="s">
        <v>15654</v>
      </c>
      <c r="C16146" s="99" t="s">
        <v>15653</v>
      </c>
      <c r="D16146" s="124">
        <v>20207</v>
      </c>
      <c r="E16146" s="157" t="e">
        <f>VLOOKUP(D16146,'SOAT LIQ'!$A$87:$C$3416,3,FALSE)</f>
        <v>#N/A</v>
      </c>
      <c r="F16146" t="s">
        <v>21635</v>
      </c>
    </row>
    <row r="16147" spans="1:6" x14ac:dyDescent="0.25">
      <c r="A16147" t="s">
        <v>6501</v>
      </c>
      <c r="B16147" s="100" t="s">
        <v>15654</v>
      </c>
      <c r="C16147" s="99" t="s">
        <v>15653</v>
      </c>
      <c r="D16147" s="124">
        <v>20207</v>
      </c>
      <c r="E16147" s="157" t="e">
        <f>VLOOKUP(D16147,'SOAT LIQ'!$A$87:$C$3416,3,FALSE)</f>
        <v>#N/A</v>
      </c>
      <c r="F16147" t="s">
        <v>21635</v>
      </c>
    </row>
    <row r="16148" spans="1:6" x14ac:dyDescent="0.25">
      <c r="A16148" t="s">
        <v>15637</v>
      </c>
      <c r="B16148" s="100" t="s">
        <v>15655</v>
      </c>
      <c r="C16148" s="99" t="s">
        <v>15656</v>
      </c>
      <c r="D16148" s="124">
        <v>32117</v>
      </c>
      <c r="E16148" s="157" t="e">
        <f>VLOOKUP(D16148,'SOAT LIQ'!$A$87:$C$3416,3,FALSE)</f>
        <v>#N/A</v>
      </c>
      <c r="F16148" t="s">
        <v>21635</v>
      </c>
    </row>
    <row r="16149" spans="1:6" x14ac:dyDescent="0.25">
      <c r="A16149" t="s">
        <v>6498</v>
      </c>
      <c r="B16149" s="100" t="s">
        <v>15655</v>
      </c>
      <c r="C16149" s="99" t="s">
        <v>15656</v>
      </c>
      <c r="D16149" s="124">
        <v>32117</v>
      </c>
      <c r="E16149" s="157" t="e">
        <f>VLOOKUP(D16149,'SOAT LIQ'!$A$87:$C$3416,3,FALSE)</f>
        <v>#N/A</v>
      </c>
      <c r="F16149" t="s">
        <v>21635</v>
      </c>
    </row>
    <row r="16150" spans="1:6" x14ac:dyDescent="0.25">
      <c r="A16150" t="s">
        <v>15638</v>
      </c>
      <c r="B16150" s="100" t="s">
        <v>15655</v>
      </c>
      <c r="C16150" s="99" t="s">
        <v>15656</v>
      </c>
      <c r="D16150" s="124">
        <v>32117</v>
      </c>
      <c r="E16150" s="157" t="e">
        <f>VLOOKUP(D16150,'SOAT LIQ'!$A$87:$C$3416,3,FALSE)</f>
        <v>#N/A</v>
      </c>
      <c r="F16150" t="s">
        <v>21635</v>
      </c>
    </row>
    <row r="16151" spans="1:6" x14ac:dyDescent="0.25">
      <c r="A16151" t="s">
        <v>6501</v>
      </c>
      <c r="B16151" s="100" t="s">
        <v>15655</v>
      </c>
      <c r="C16151" s="99" t="s">
        <v>15656</v>
      </c>
      <c r="D16151" s="124">
        <v>32117</v>
      </c>
      <c r="E16151" s="157" t="e">
        <f>VLOOKUP(D16151,'SOAT LIQ'!$A$87:$C$3416,3,FALSE)</f>
        <v>#N/A</v>
      </c>
      <c r="F16151" t="s">
        <v>21635</v>
      </c>
    </row>
    <row r="16152" spans="1:6" x14ac:dyDescent="0.25">
      <c r="A16152" t="s">
        <v>15637</v>
      </c>
      <c r="B16152" s="100" t="s">
        <v>15657</v>
      </c>
      <c r="C16152" s="99" t="s">
        <v>4426</v>
      </c>
      <c r="D16152" s="124">
        <v>19217</v>
      </c>
      <c r="E16152" s="157" t="e">
        <f>VLOOKUP(D16152,'SOAT LIQ'!$A$87:$C$3416,3,FALSE)</f>
        <v>#N/A</v>
      </c>
      <c r="F16152" t="s">
        <v>21635</v>
      </c>
    </row>
    <row r="16153" spans="1:6" x14ac:dyDescent="0.25">
      <c r="A16153" t="s">
        <v>6498</v>
      </c>
      <c r="B16153" s="100" t="s">
        <v>15657</v>
      </c>
      <c r="C16153" s="99" t="s">
        <v>4426</v>
      </c>
      <c r="D16153" s="124">
        <v>19217</v>
      </c>
      <c r="E16153" s="157" t="e">
        <f>VLOOKUP(D16153,'SOAT LIQ'!$A$87:$C$3416,3,FALSE)</f>
        <v>#N/A</v>
      </c>
      <c r="F16153" t="s">
        <v>21635</v>
      </c>
    </row>
    <row r="16154" spans="1:6" x14ac:dyDescent="0.25">
      <c r="A16154" t="s">
        <v>15638</v>
      </c>
      <c r="B16154" s="100" t="s">
        <v>15657</v>
      </c>
      <c r="C16154" s="99" t="s">
        <v>4426</v>
      </c>
      <c r="D16154" s="124">
        <v>19217</v>
      </c>
      <c r="E16154" s="157" t="e">
        <f>VLOOKUP(D16154,'SOAT LIQ'!$A$87:$C$3416,3,FALSE)</f>
        <v>#N/A</v>
      </c>
      <c r="F16154" t="s">
        <v>21635</v>
      </c>
    </row>
    <row r="16155" spans="1:6" x14ac:dyDescent="0.25">
      <c r="A16155" t="s">
        <v>6501</v>
      </c>
      <c r="B16155" s="100" t="s">
        <v>15657</v>
      </c>
      <c r="C16155" s="99" t="s">
        <v>4426</v>
      </c>
      <c r="D16155" s="124">
        <v>19217</v>
      </c>
      <c r="E16155" s="157" t="e">
        <f>VLOOKUP(D16155,'SOAT LIQ'!$A$87:$C$3416,3,FALSE)</f>
        <v>#N/A</v>
      </c>
      <c r="F16155" t="s">
        <v>21635</v>
      </c>
    </row>
    <row r="16156" spans="1:6" x14ac:dyDescent="0.25">
      <c r="A16156" t="s">
        <v>15637</v>
      </c>
      <c r="B16156" s="100" t="s">
        <v>15658</v>
      </c>
      <c r="C16156" s="99" t="s">
        <v>15659</v>
      </c>
      <c r="D16156" s="124">
        <v>19875</v>
      </c>
      <c r="E16156" s="157" t="e">
        <f>VLOOKUP(D16156,'SOAT LIQ'!$A$87:$C$3416,3,FALSE)</f>
        <v>#N/A</v>
      </c>
      <c r="F16156" t="s">
        <v>21635</v>
      </c>
    </row>
    <row r="16157" spans="1:6" x14ac:dyDescent="0.25">
      <c r="A16157" t="s">
        <v>6498</v>
      </c>
      <c r="B16157" s="100" t="s">
        <v>15658</v>
      </c>
      <c r="C16157" s="99" t="s">
        <v>15659</v>
      </c>
      <c r="D16157" s="124">
        <v>19875</v>
      </c>
      <c r="E16157" s="157" t="e">
        <f>VLOOKUP(D16157,'SOAT LIQ'!$A$87:$C$3416,3,FALSE)</f>
        <v>#N/A</v>
      </c>
      <c r="F16157" t="s">
        <v>21635</v>
      </c>
    </row>
    <row r="16158" spans="1:6" x14ac:dyDescent="0.25">
      <c r="A16158" t="s">
        <v>15638</v>
      </c>
      <c r="B16158" s="100" t="s">
        <v>15658</v>
      </c>
      <c r="C16158" s="99" t="s">
        <v>15659</v>
      </c>
      <c r="D16158" s="124">
        <v>19875</v>
      </c>
      <c r="E16158" s="157" t="e">
        <f>VLOOKUP(D16158,'SOAT LIQ'!$A$87:$C$3416,3,FALSE)</f>
        <v>#N/A</v>
      </c>
      <c r="F16158" t="s">
        <v>21635</v>
      </c>
    </row>
    <row r="16159" spans="1:6" x14ac:dyDescent="0.25">
      <c r="A16159" t="s">
        <v>6501</v>
      </c>
      <c r="B16159" s="100" t="s">
        <v>15658</v>
      </c>
      <c r="C16159" s="99" t="s">
        <v>15659</v>
      </c>
      <c r="D16159" s="124">
        <v>19875</v>
      </c>
      <c r="E16159" s="157" t="e">
        <f>VLOOKUP(D16159,'SOAT LIQ'!$A$87:$C$3416,3,FALSE)</f>
        <v>#N/A</v>
      </c>
      <c r="F16159" t="s">
        <v>21635</v>
      </c>
    </row>
    <row r="16160" spans="1:6" x14ac:dyDescent="0.25">
      <c r="A16160" t="s">
        <v>6498</v>
      </c>
      <c r="B16160" s="100" t="s">
        <v>15660</v>
      </c>
      <c r="C16160" s="99" t="s">
        <v>15661</v>
      </c>
      <c r="D16160" s="124">
        <v>19849</v>
      </c>
      <c r="E16160" s="157" t="e">
        <f>VLOOKUP(D16160,'SOAT LIQ'!$A$87:$C$3416,3,FALSE)</f>
        <v>#N/A</v>
      </c>
      <c r="F16160" t="s">
        <v>21635</v>
      </c>
    </row>
    <row r="16161" spans="1:6" x14ac:dyDescent="0.25">
      <c r="A16161" t="s">
        <v>15637</v>
      </c>
      <c r="B16161" s="100" t="s">
        <v>15660</v>
      </c>
      <c r="C16161" s="99" t="s">
        <v>15661</v>
      </c>
      <c r="D16161" s="124">
        <v>19849</v>
      </c>
      <c r="E16161" s="157" t="e">
        <f>VLOOKUP(D16161,'SOAT LIQ'!$A$87:$C$3416,3,FALSE)</f>
        <v>#N/A</v>
      </c>
      <c r="F16161" t="s">
        <v>21635</v>
      </c>
    </row>
    <row r="16162" spans="1:6" x14ac:dyDescent="0.25">
      <c r="A16162" t="s">
        <v>15638</v>
      </c>
      <c r="B16162" s="100" t="s">
        <v>15660</v>
      </c>
      <c r="C16162" s="99" t="s">
        <v>15661</v>
      </c>
      <c r="D16162" s="124">
        <v>19849</v>
      </c>
      <c r="E16162" s="157" t="e">
        <f>VLOOKUP(D16162,'SOAT LIQ'!$A$87:$C$3416,3,FALSE)</f>
        <v>#N/A</v>
      </c>
      <c r="F16162" t="s">
        <v>21635</v>
      </c>
    </row>
    <row r="16163" spans="1:6" x14ac:dyDescent="0.25">
      <c r="A16163" t="s">
        <v>6501</v>
      </c>
      <c r="B16163" s="100" t="s">
        <v>15660</v>
      </c>
      <c r="C16163" s="99" t="s">
        <v>15661</v>
      </c>
      <c r="D16163" s="124">
        <v>19849</v>
      </c>
      <c r="E16163" s="157" t="e">
        <f>VLOOKUP(D16163,'SOAT LIQ'!$A$87:$C$3416,3,FALSE)</f>
        <v>#N/A</v>
      </c>
      <c r="F16163" t="s">
        <v>21635</v>
      </c>
    </row>
    <row r="16164" spans="1:6" x14ac:dyDescent="0.25">
      <c r="A16164" t="s">
        <v>6498</v>
      </c>
      <c r="B16164" s="100" t="s">
        <v>15662</v>
      </c>
      <c r="C16164" s="99" t="s">
        <v>15640</v>
      </c>
      <c r="D16164" s="124">
        <v>19033</v>
      </c>
      <c r="E16164" s="157" t="e">
        <f>VLOOKUP(D16164,'SOAT LIQ'!$A$87:$C$3416,3,FALSE)</f>
        <v>#N/A</v>
      </c>
      <c r="F16164" t="s">
        <v>21635</v>
      </c>
    </row>
    <row r="16165" spans="1:6" x14ac:dyDescent="0.25">
      <c r="A16165" t="s">
        <v>6501</v>
      </c>
      <c r="B16165" s="100" t="s">
        <v>15662</v>
      </c>
      <c r="C16165" s="99" t="s">
        <v>15640</v>
      </c>
      <c r="D16165" s="124">
        <v>19033</v>
      </c>
      <c r="E16165" s="157" t="e">
        <f>VLOOKUP(D16165,'SOAT LIQ'!$A$87:$C$3416,3,FALSE)</f>
        <v>#N/A</v>
      </c>
      <c r="F16165" t="s">
        <v>21635</v>
      </c>
    </row>
    <row r="16166" spans="1:6" x14ac:dyDescent="0.25">
      <c r="A16166" t="s">
        <v>15637</v>
      </c>
      <c r="B16166" s="100" t="s">
        <v>15662</v>
      </c>
      <c r="C16166" s="99" t="s">
        <v>15640</v>
      </c>
      <c r="D16166" s="124">
        <v>19033</v>
      </c>
      <c r="E16166" s="157" t="e">
        <f>VLOOKUP(D16166,'SOAT LIQ'!$A$87:$C$3416,3,FALSE)</f>
        <v>#N/A</v>
      </c>
      <c r="F16166" t="s">
        <v>21635</v>
      </c>
    </row>
    <row r="16167" spans="1:6" x14ac:dyDescent="0.25">
      <c r="A16167" t="s">
        <v>15638</v>
      </c>
      <c r="B16167" s="100" t="s">
        <v>15662</v>
      </c>
      <c r="C16167" s="99" t="s">
        <v>15640</v>
      </c>
      <c r="D16167" s="124">
        <v>19033</v>
      </c>
      <c r="E16167" s="157" t="e">
        <f>VLOOKUP(D16167,'SOAT LIQ'!$A$87:$C$3416,3,FALSE)</f>
        <v>#N/A</v>
      </c>
      <c r="F16167" t="s">
        <v>21635</v>
      </c>
    </row>
    <row r="16168" spans="1:6" x14ac:dyDescent="0.25">
      <c r="A16168" t="s">
        <v>15498</v>
      </c>
      <c r="B16168" s="100" t="s">
        <v>15663</v>
      </c>
      <c r="C16168" s="100"/>
      <c r="D16168" s="124"/>
      <c r="E16168" s="157" t="e">
        <f>VLOOKUP(D16168,'SOAT LIQ'!$A$87:$C$3416,3,FALSE)</f>
        <v>#N/A</v>
      </c>
      <c r="F16168" t="s">
        <v>21635</v>
      </c>
    </row>
    <row r="16169" spans="1:6" x14ac:dyDescent="0.25">
      <c r="A16169" t="s">
        <v>6498</v>
      </c>
      <c r="B16169" s="100" t="s">
        <v>15663</v>
      </c>
      <c r="C16169" s="100"/>
      <c r="D16169" s="124"/>
      <c r="E16169" s="157" t="e">
        <f>VLOOKUP(D16169,'SOAT LIQ'!$A$87:$C$3416,3,FALSE)</f>
        <v>#N/A</v>
      </c>
      <c r="F16169" t="s">
        <v>21635</v>
      </c>
    </row>
    <row r="16170" spans="1:6" x14ac:dyDescent="0.25">
      <c r="A16170" t="s">
        <v>6501</v>
      </c>
      <c r="B16170" s="100" t="s">
        <v>15663</v>
      </c>
      <c r="C16170" s="100"/>
      <c r="D16170" s="124"/>
      <c r="E16170" s="157" t="e">
        <f>VLOOKUP(D16170,'SOAT LIQ'!$A$87:$C$3416,3,FALSE)</f>
        <v>#N/A</v>
      </c>
      <c r="F16170" t="s">
        <v>21635</v>
      </c>
    </row>
    <row r="16171" spans="1:6" x14ac:dyDescent="0.25">
      <c r="A16171" t="s">
        <v>15637</v>
      </c>
      <c r="B16171" s="100" t="s">
        <v>15663</v>
      </c>
      <c r="C16171" s="100"/>
      <c r="D16171" s="124"/>
      <c r="E16171" s="157" t="e">
        <f>VLOOKUP(D16171,'SOAT LIQ'!$A$87:$C$3416,3,FALSE)</f>
        <v>#N/A</v>
      </c>
      <c r="F16171" t="s">
        <v>21635</v>
      </c>
    </row>
    <row r="16172" spans="1:6" x14ac:dyDescent="0.25">
      <c r="A16172" t="s">
        <v>15638</v>
      </c>
      <c r="B16172" s="100" t="s">
        <v>15663</v>
      </c>
      <c r="C16172" s="100"/>
      <c r="D16172" s="124"/>
      <c r="E16172" s="157" t="e">
        <f>VLOOKUP(D16172,'SOAT LIQ'!$A$87:$C$3416,3,FALSE)</f>
        <v>#N/A</v>
      </c>
      <c r="F16172" t="s">
        <v>21635</v>
      </c>
    </row>
    <row r="16173" spans="1:6" x14ac:dyDescent="0.25">
      <c r="A16173" t="s">
        <v>15499</v>
      </c>
      <c r="B16173" s="100" t="s">
        <v>15663</v>
      </c>
      <c r="C16173" s="100"/>
      <c r="D16173" s="124"/>
      <c r="E16173" s="157" t="e">
        <f>VLOOKUP(D16173,'SOAT LIQ'!$A$87:$C$3416,3,FALSE)</f>
        <v>#N/A</v>
      </c>
    </row>
    <row r="16174" spans="1:6" x14ac:dyDescent="0.25">
      <c r="A16174" t="s">
        <v>6498</v>
      </c>
      <c r="B16174" s="100" t="s">
        <v>15664</v>
      </c>
      <c r="C16174" s="100"/>
      <c r="D16174" s="124"/>
      <c r="E16174" s="157" t="e">
        <f>VLOOKUP(D16174,'SOAT LIQ'!$A$87:$C$3416,3,FALSE)</f>
        <v>#N/A</v>
      </c>
      <c r="F16174" t="s">
        <v>21635</v>
      </c>
    </row>
    <row r="16175" spans="1:6" x14ac:dyDescent="0.25">
      <c r="A16175" t="s">
        <v>6501</v>
      </c>
      <c r="B16175" s="100" t="s">
        <v>15664</v>
      </c>
      <c r="C16175" s="100"/>
      <c r="D16175" s="124"/>
      <c r="E16175" s="157" t="e">
        <f>VLOOKUP(D16175,'SOAT LIQ'!$A$87:$C$3416,3,FALSE)</f>
        <v>#N/A</v>
      </c>
      <c r="F16175" t="s">
        <v>21635</v>
      </c>
    </row>
    <row r="16176" spans="1:6" x14ac:dyDescent="0.25">
      <c r="A16176" t="s">
        <v>6498</v>
      </c>
      <c r="B16176" s="100" t="s">
        <v>15665</v>
      </c>
      <c r="C16176" s="100"/>
      <c r="D16176" s="124"/>
      <c r="E16176" s="157" t="e">
        <f>VLOOKUP(D16176,'SOAT LIQ'!$A$87:$C$3416,3,FALSE)</f>
        <v>#N/A</v>
      </c>
      <c r="F16176" t="s">
        <v>21635</v>
      </c>
    </row>
    <row r="16177" spans="1:6" x14ac:dyDescent="0.25">
      <c r="A16177" t="s">
        <v>6501</v>
      </c>
      <c r="B16177" s="100" t="s">
        <v>15665</v>
      </c>
      <c r="C16177" s="100"/>
      <c r="D16177" s="124"/>
      <c r="E16177" s="157" t="e">
        <f>VLOOKUP(D16177,'SOAT LIQ'!$A$87:$C$3416,3,FALSE)</f>
        <v>#N/A</v>
      </c>
      <c r="F16177" t="s">
        <v>21635</v>
      </c>
    </row>
    <row r="16178" spans="1:6" x14ac:dyDescent="0.25">
      <c r="A16178" t="s">
        <v>15637</v>
      </c>
      <c r="B16178" s="100" t="s">
        <v>4070</v>
      </c>
      <c r="C16178" s="99" t="s">
        <v>15666</v>
      </c>
      <c r="D16178" s="124">
        <v>20101</v>
      </c>
      <c r="E16178" s="157" t="e">
        <f>VLOOKUP(D16178,'SOAT LIQ'!$A$87:$C$3416,3,FALSE)</f>
        <v>#N/A</v>
      </c>
      <c r="F16178" t="s">
        <v>21635</v>
      </c>
    </row>
    <row r="16179" spans="1:6" x14ac:dyDescent="0.25">
      <c r="A16179" t="s">
        <v>6498</v>
      </c>
      <c r="B16179" s="100" t="s">
        <v>4070</v>
      </c>
      <c r="C16179" s="99" t="s">
        <v>15666</v>
      </c>
      <c r="D16179" s="124">
        <v>20101</v>
      </c>
      <c r="E16179" s="157" t="e">
        <f>VLOOKUP(D16179,'SOAT LIQ'!$A$87:$C$3416,3,FALSE)</f>
        <v>#N/A</v>
      </c>
      <c r="F16179" t="s">
        <v>21635</v>
      </c>
    </row>
    <row r="16180" spans="1:6" x14ac:dyDescent="0.25">
      <c r="A16180" t="s">
        <v>6501</v>
      </c>
      <c r="B16180" s="100" t="s">
        <v>4070</v>
      </c>
      <c r="C16180" s="99" t="s">
        <v>15666</v>
      </c>
      <c r="D16180" s="124">
        <v>20101</v>
      </c>
      <c r="E16180" s="157" t="e">
        <f>VLOOKUP(D16180,'SOAT LIQ'!$A$87:$C$3416,3,FALSE)</f>
        <v>#N/A</v>
      </c>
      <c r="F16180" t="s">
        <v>21635</v>
      </c>
    </row>
    <row r="16181" spans="1:6" x14ac:dyDescent="0.25">
      <c r="A16181" t="s">
        <v>15638</v>
      </c>
      <c r="B16181" s="100" t="s">
        <v>4070</v>
      </c>
      <c r="C16181" s="99" t="s">
        <v>15666</v>
      </c>
      <c r="D16181" s="124">
        <v>20101</v>
      </c>
      <c r="E16181" s="157" t="e">
        <f>VLOOKUP(D16181,'SOAT LIQ'!$A$87:$C$3416,3,FALSE)</f>
        <v>#N/A</v>
      </c>
      <c r="F16181" t="s">
        <v>21635</v>
      </c>
    </row>
    <row r="16182" spans="1:6" x14ac:dyDescent="0.25">
      <c r="A16182" t="s">
        <v>15637</v>
      </c>
      <c r="B16182" s="100" t="s">
        <v>15667</v>
      </c>
      <c r="C16182" s="99" t="s">
        <v>7331</v>
      </c>
      <c r="D16182" s="124">
        <v>20102</v>
      </c>
      <c r="E16182" s="157" t="e">
        <f>VLOOKUP(D16182,'SOAT LIQ'!$A$87:$C$3416,3,FALSE)</f>
        <v>#N/A</v>
      </c>
      <c r="F16182" t="s">
        <v>21635</v>
      </c>
    </row>
    <row r="16183" spans="1:6" x14ac:dyDescent="0.25">
      <c r="A16183" t="s">
        <v>6498</v>
      </c>
      <c r="B16183" s="100" t="s">
        <v>15667</v>
      </c>
      <c r="C16183" s="99" t="s">
        <v>7331</v>
      </c>
      <c r="D16183" s="124">
        <v>20102</v>
      </c>
      <c r="E16183" s="157" t="e">
        <f>VLOOKUP(D16183,'SOAT LIQ'!$A$87:$C$3416,3,FALSE)</f>
        <v>#N/A</v>
      </c>
      <c r="F16183" t="s">
        <v>21635</v>
      </c>
    </row>
    <row r="16184" spans="1:6" x14ac:dyDescent="0.25">
      <c r="A16184" t="s">
        <v>15638</v>
      </c>
      <c r="B16184" s="100" t="s">
        <v>15667</v>
      </c>
      <c r="C16184" s="99" t="s">
        <v>7331</v>
      </c>
      <c r="D16184" s="124">
        <v>20102</v>
      </c>
      <c r="E16184" s="157" t="e">
        <f>VLOOKUP(D16184,'SOAT LIQ'!$A$87:$C$3416,3,FALSE)</f>
        <v>#N/A</v>
      </c>
      <c r="F16184" t="s">
        <v>21635</v>
      </c>
    </row>
    <row r="16185" spans="1:6" x14ac:dyDescent="0.25">
      <c r="A16185" t="s">
        <v>6501</v>
      </c>
      <c r="B16185" s="100" t="s">
        <v>15667</v>
      </c>
      <c r="C16185" s="99" t="s">
        <v>7331</v>
      </c>
      <c r="D16185" s="124">
        <v>20102</v>
      </c>
      <c r="E16185" s="157" t="e">
        <f>VLOOKUP(D16185,'SOAT LIQ'!$A$87:$C$3416,3,FALSE)</f>
        <v>#N/A</v>
      </c>
      <c r="F16185" t="s">
        <v>21635</v>
      </c>
    </row>
    <row r="16186" spans="1:6" x14ac:dyDescent="0.25">
      <c r="A16186" t="s">
        <v>15637</v>
      </c>
      <c r="B16186" s="100" t="s">
        <v>15669</v>
      </c>
      <c r="C16186" s="99" t="s">
        <v>15668</v>
      </c>
      <c r="D16186" s="124">
        <v>20105</v>
      </c>
      <c r="E16186" s="157" t="e">
        <f>VLOOKUP(D16186,'SOAT LIQ'!$A$87:$C$3416,3,FALSE)</f>
        <v>#N/A</v>
      </c>
      <c r="F16186" t="s">
        <v>21635</v>
      </c>
    </row>
    <row r="16187" spans="1:6" x14ac:dyDescent="0.25">
      <c r="A16187" t="s">
        <v>6498</v>
      </c>
      <c r="B16187" s="100" t="s">
        <v>15669</v>
      </c>
      <c r="C16187" s="99" t="s">
        <v>15668</v>
      </c>
      <c r="D16187" s="124">
        <v>20105</v>
      </c>
      <c r="E16187" s="157" t="e">
        <f>VLOOKUP(D16187,'SOAT LIQ'!$A$87:$C$3416,3,FALSE)</f>
        <v>#N/A</v>
      </c>
      <c r="F16187" t="s">
        <v>21635</v>
      </c>
    </row>
    <row r="16188" spans="1:6" x14ac:dyDescent="0.25">
      <c r="A16188" t="s">
        <v>15638</v>
      </c>
      <c r="B16188" s="100" t="s">
        <v>15669</v>
      </c>
      <c r="C16188" s="99" t="s">
        <v>15668</v>
      </c>
      <c r="D16188" s="124">
        <v>20105</v>
      </c>
      <c r="E16188" s="157" t="e">
        <f>VLOOKUP(D16188,'SOAT LIQ'!$A$87:$C$3416,3,FALSE)</f>
        <v>#N/A</v>
      </c>
      <c r="F16188" t="s">
        <v>21635</v>
      </c>
    </row>
    <row r="16189" spans="1:6" x14ac:dyDescent="0.25">
      <c r="A16189" t="s">
        <v>6501</v>
      </c>
      <c r="B16189" s="100" t="s">
        <v>15669</v>
      </c>
      <c r="C16189" s="99" t="s">
        <v>15668</v>
      </c>
      <c r="D16189" s="124">
        <v>20105</v>
      </c>
      <c r="E16189" s="157" t="e">
        <f>VLOOKUP(D16189,'SOAT LIQ'!$A$87:$C$3416,3,FALSE)</f>
        <v>#N/A</v>
      </c>
      <c r="F16189" t="s">
        <v>21635</v>
      </c>
    </row>
    <row r="16190" spans="1:6" x14ac:dyDescent="0.25">
      <c r="A16190" t="s">
        <v>15637</v>
      </c>
      <c r="B16190" s="100" t="s">
        <v>15671</v>
      </c>
      <c r="C16190" s="99" t="s">
        <v>15670</v>
      </c>
      <c r="D16190" s="124">
        <v>20104</v>
      </c>
      <c r="E16190" s="157" t="e">
        <f>VLOOKUP(D16190,'SOAT LIQ'!$A$87:$C$3416,3,FALSE)</f>
        <v>#N/A</v>
      </c>
      <c r="F16190" t="s">
        <v>21635</v>
      </c>
    </row>
    <row r="16191" spans="1:6" x14ac:dyDescent="0.25">
      <c r="A16191" t="s">
        <v>6498</v>
      </c>
      <c r="B16191" s="100" t="s">
        <v>15671</v>
      </c>
      <c r="C16191" s="99" t="s">
        <v>15670</v>
      </c>
      <c r="D16191" s="124">
        <v>20104</v>
      </c>
      <c r="E16191" s="157" t="e">
        <f>VLOOKUP(D16191,'SOAT LIQ'!$A$87:$C$3416,3,FALSE)</f>
        <v>#N/A</v>
      </c>
      <c r="F16191" t="s">
        <v>21635</v>
      </c>
    </row>
    <row r="16192" spans="1:6" x14ac:dyDescent="0.25">
      <c r="A16192" t="s">
        <v>15638</v>
      </c>
      <c r="B16192" s="100" t="s">
        <v>15671</v>
      </c>
      <c r="C16192" s="99" t="s">
        <v>15670</v>
      </c>
      <c r="D16192" s="124">
        <v>20104</v>
      </c>
      <c r="E16192" s="157" t="e">
        <f>VLOOKUP(D16192,'SOAT LIQ'!$A$87:$C$3416,3,FALSE)</f>
        <v>#N/A</v>
      </c>
      <c r="F16192" t="s">
        <v>21635</v>
      </c>
    </row>
    <row r="16193" spans="1:6" x14ac:dyDescent="0.25">
      <c r="A16193" t="s">
        <v>6501</v>
      </c>
      <c r="B16193" s="100" t="s">
        <v>15671</v>
      </c>
      <c r="C16193" s="99" t="s">
        <v>15670</v>
      </c>
      <c r="D16193" s="124">
        <v>20104</v>
      </c>
      <c r="E16193" s="157" t="e">
        <f>VLOOKUP(D16193,'SOAT LIQ'!$A$87:$C$3416,3,FALSE)</f>
        <v>#N/A</v>
      </c>
      <c r="F16193" t="s">
        <v>21635</v>
      </c>
    </row>
    <row r="16194" spans="1:6" x14ac:dyDescent="0.25">
      <c r="A16194" t="s">
        <v>15637</v>
      </c>
      <c r="B16194" s="100" t="s">
        <v>15672</v>
      </c>
      <c r="C16194" s="99" t="s">
        <v>15656</v>
      </c>
      <c r="D16194" s="124">
        <v>32117</v>
      </c>
      <c r="E16194" s="157" t="e">
        <f>VLOOKUP(D16194,'SOAT LIQ'!$A$87:$C$3416,3,FALSE)</f>
        <v>#N/A</v>
      </c>
      <c r="F16194" t="s">
        <v>21635</v>
      </c>
    </row>
    <row r="16195" spans="1:6" x14ac:dyDescent="0.25">
      <c r="A16195" t="s">
        <v>6498</v>
      </c>
      <c r="B16195" s="100" t="s">
        <v>15672</v>
      </c>
      <c r="C16195" s="99" t="s">
        <v>15656</v>
      </c>
      <c r="D16195" s="124">
        <v>32117</v>
      </c>
      <c r="E16195" s="157" t="e">
        <f>VLOOKUP(D16195,'SOAT LIQ'!$A$87:$C$3416,3,FALSE)</f>
        <v>#N/A</v>
      </c>
      <c r="F16195" t="s">
        <v>21635</v>
      </c>
    </row>
    <row r="16196" spans="1:6" x14ac:dyDescent="0.25">
      <c r="A16196" t="s">
        <v>15638</v>
      </c>
      <c r="B16196" s="100" t="s">
        <v>15672</v>
      </c>
      <c r="C16196" s="99" t="s">
        <v>15656</v>
      </c>
      <c r="D16196" s="124">
        <v>32117</v>
      </c>
      <c r="E16196" s="157" t="e">
        <f>VLOOKUP(D16196,'SOAT LIQ'!$A$87:$C$3416,3,FALSE)</f>
        <v>#N/A</v>
      </c>
      <c r="F16196" t="s">
        <v>21635</v>
      </c>
    </row>
    <row r="16197" spans="1:6" x14ac:dyDescent="0.25">
      <c r="A16197" t="s">
        <v>6501</v>
      </c>
      <c r="B16197" s="100" t="s">
        <v>15672</v>
      </c>
      <c r="C16197" s="99" t="s">
        <v>15656</v>
      </c>
      <c r="D16197" s="124">
        <v>32117</v>
      </c>
      <c r="E16197" s="157" t="e">
        <f>VLOOKUP(D16197,'SOAT LIQ'!$A$87:$C$3416,3,FALSE)</f>
        <v>#N/A</v>
      </c>
      <c r="F16197" t="s">
        <v>21635</v>
      </c>
    </row>
    <row r="16198" spans="1:6" x14ac:dyDescent="0.25">
      <c r="A16198" t="s">
        <v>15637</v>
      </c>
      <c r="B16198" s="100" t="s">
        <v>15673</v>
      </c>
      <c r="C16198" s="99" t="s">
        <v>4426</v>
      </c>
      <c r="D16198" s="124">
        <v>19217</v>
      </c>
      <c r="E16198" s="157" t="e">
        <f>VLOOKUP(D16198,'SOAT LIQ'!$A$87:$C$3416,3,FALSE)</f>
        <v>#N/A</v>
      </c>
      <c r="F16198" t="s">
        <v>21635</v>
      </c>
    </row>
    <row r="16199" spans="1:6" x14ac:dyDescent="0.25">
      <c r="A16199" t="s">
        <v>6498</v>
      </c>
      <c r="B16199" s="100" t="s">
        <v>15673</v>
      </c>
      <c r="C16199" s="99" t="s">
        <v>4426</v>
      </c>
      <c r="D16199" s="124">
        <v>19217</v>
      </c>
      <c r="E16199" s="157" t="e">
        <f>VLOOKUP(D16199,'SOAT LIQ'!$A$87:$C$3416,3,FALSE)</f>
        <v>#N/A</v>
      </c>
      <c r="F16199" t="s">
        <v>21635</v>
      </c>
    </row>
    <row r="16200" spans="1:6" x14ac:dyDescent="0.25">
      <c r="A16200" t="s">
        <v>15638</v>
      </c>
      <c r="B16200" s="100" t="s">
        <v>15673</v>
      </c>
      <c r="C16200" s="99" t="s">
        <v>4426</v>
      </c>
      <c r="D16200" s="124">
        <v>19217</v>
      </c>
      <c r="E16200" s="157" t="e">
        <f>VLOOKUP(D16200,'SOAT LIQ'!$A$87:$C$3416,3,FALSE)</f>
        <v>#N/A</v>
      </c>
      <c r="F16200" t="s">
        <v>21635</v>
      </c>
    </row>
    <row r="16201" spans="1:6" x14ac:dyDescent="0.25">
      <c r="A16201" t="s">
        <v>6501</v>
      </c>
      <c r="B16201" s="100" t="s">
        <v>15673</v>
      </c>
      <c r="C16201" s="99" t="s">
        <v>4426</v>
      </c>
      <c r="D16201" s="124">
        <v>19217</v>
      </c>
      <c r="E16201" s="157" t="e">
        <f>VLOOKUP(D16201,'SOAT LIQ'!$A$87:$C$3416,3,FALSE)</f>
        <v>#N/A</v>
      </c>
      <c r="F16201" t="s">
        <v>21635</v>
      </c>
    </row>
    <row r="16202" spans="1:6" x14ac:dyDescent="0.25">
      <c r="A16202" t="s">
        <v>15637</v>
      </c>
      <c r="B16202" s="100" t="s">
        <v>15675</v>
      </c>
      <c r="C16202" s="99" t="s">
        <v>15674</v>
      </c>
      <c r="D16202" s="124">
        <v>20104</v>
      </c>
      <c r="E16202" s="157" t="e">
        <f>VLOOKUP(D16202,'SOAT LIQ'!$A$87:$C$3416,3,FALSE)</f>
        <v>#N/A</v>
      </c>
      <c r="F16202" t="s">
        <v>21635</v>
      </c>
    </row>
    <row r="16203" spans="1:6" x14ac:dyDescent="0.25">
      <c r="A16203" t="s">
        <v>6498</v>
      </c>
      <c r="B16203" s="100" t="s">
        <v>15675</v>
      </c>
      <c r="C16203" s="99" t="s">
        <v>15674</v>
      </c>
      <c r="D16203" s="124">
        <v>20104</v>
      </c>
      <c r="E16203" s="157" t="e">
        <f>VLOOKUP(D16203,'SOAT LIQ'!$A$87:$C$3416,3,FALSE)</f>
        <v>#N/A</v>
      </c>
      <c r="F16203" t="s">
        <v>21635</v>
      </c>
    </row>
    <row r="16204" spans="1:6" x14ac:dyDescent="0.25">
      <c r="A16204" t="s">
        <v>15638</v>
      </c>
      <c r="B16204" s="100" t="s">
        <v>15675</v>
      </c>
      <c r="C16204" s="99" t="s">
        <v>15674</v>
      </c>
      <c r="D16204" s="124">
        <v>20104</v>
      </c>
      <c r="E16204" s="157" t="e">
        <f>VLOOKUP(D16204,'SOAT LIQ'!$A$87:$C$3416,3,FALSE)</f>
        <v>#N/A</v>
      </c>
      <c r="F16204" t="s">
        <v>21635</v>
      </c>
    </row>
    <row r="16205" spans="1:6" x14ac:dyDescent="0.25">
      <c r="A16205" t="s">
        <v>6501</v>
      </c>
      <c r="B16205" s="100" t="s">
        <v>15675</v>
      </c>
      <c r="C16205" s="99" t="s">
        <v>15674</v>
      </c>
      <c r="D16205" s="124">
        <v>20104</v>
      </c>
      <c r="E16205" s="157" t="e">
        <f>VLOOKUP(D16205,'SOAT LIQ'!$A$87:$C$3416,3,FALSE)</f>
        <v>#N/A</v>
      </c>
      <c r="F16205" t="s">
        <v>21635</v>
      </c>
    </row>
    <row r="16206" spans="1:6" x14ac:dyDescent="0.25">
      <c r="A16206" t="s">
        <v>15637</v>
      </c>
      <c r="B16206" s="100" t="s">
        <v>15676</v>
      </c>
      <c r="C16206" s="100"/>
      <c r="D16206" s="124"/>
      <c r="E16206" s="157" t="e">
        <f>VLOOKUP(D16206,'SOAT LIQ'!$A$87:$C$3416,3,FALSE)</f>
        <v>#N/A</v>
      </c>
      <c r="F16206" t="s">
        <v>21635</v>
      </c>
    </row>
    <row r="16207" spans="1:6" x14ac:dyDescent="0.25">
      <c r="A16207" t="s">
        <v>6498</v>
      </c>
      <c r="B16207" s="100" t="s">
        <v>15676</v>
      </c>
      <c r="C16207" s="100"/>
      <c r="D16207" s="124"/>
      <c r="E16207" s="157" t="e">
        <f>VLOOKUP(D16207,'SOAT LIQ'!$A$87:$C$3416,3,FALSE)</f>
        <v>#N/A</v>
      </c>
      <c r="F16207" t="s">
        <v>21635</v>
      </c>
    </row>
    <row r="16208" spans="1:6" x14ac:dyDescent="0.25">
      <c r="A16208" t="s">
        <v>15638</v>
      </c>
      <c r="B16208" s="100" t="s">
        <v>15676</v>
      </c>
      <c r="C16208" s="100"/>
      <c r="D16208" s="124"/>
      <c r="E16208" s="157" t="e">
        <f>VLOOKUP(D16208,'SOAT LIQ'!$A$87:$C$3416,3,FALSE)</f>
        <v>#N/A</v>
      </c>
      <c r="F16208" t="s">
        <v>21635</v>
      </c>
    </row>
    <row r="16209" spans="1:6" x14ac:dyDescent="0.25">
      <c r="A16209" t="s">
        <v>6501</v>
      </c>
      <c r="B16209" s="100" t="s">
        <v>15676</v>
      </c>
      <c r="C16209" s="100"/>
      <c r="D16209" s="124"/>
      <c r="E16209" s="157" t="e">
        <f>VLOOKUP(D16209,'SOAT LIQ'!$A$87:$C$3416,3,FALSE)</f>
        <v>#N/A</v>
      </c>
      <c r="F16209" t="s">
        <v>21635</v>
      </c>
    </row>
    <row r="16210" spans="1:6" x14ac:dyDescent="0.25">
      <c r="A16210" t="s">
        <v>6498</v>
      </c>
      <c r="B16210" s="100" t="s">
        <v>15677</v>
      </c>
      <c r="C16210" s="100"/>
      <c r="D16210" s="124"/>
      <c r="E16210" s="157" t="e">
        <f>VLOOKUP(D16210,'SOAT LIQ'!$A$87:$C$3416,3,FALSE)</f>
        <v>#N/A</v>
      </c>
      <c r="F16210" t="s">
        <v>21635</v>
      </c>
    </row>
    <row r="16211" spans="1:6" x14ac:dyDescent="0.25">
      <c r="A16211" t="s">
        <v>15637</v>
      </c>
      <c r="B16211" s="100" t="s">
        <v>15677</v>
      </c>
      <c r="C16211" s="100"/>
      <c r="D16211" s="124"/>
      <c r="E16211" s="157" t="e">
        <f>VLOOKUP(D16211,'SOAT LIQ'!$A$87:$C$3416,3,FALSE)</f>
        <v>#N/A</v>
      </c>
      <c r="F16211" t="s">
        <v>21635</v>
      </c>
    </row>
    <row r="16212" spans="1:6" x14ac:dyDescent="0.25">
      <c r="A16212" t="s">
        <v>15638</v>
      </c>
      <c r="B16212" s="100" t="s">
        <v>15677</v>
      </c>
      <c r="C16212" s="100"/>
      <c r="D16212" s="124"/>
      <c r="E16212" s="157" t="e">
        <f>VLOOKUP(D16212,'SOAT LIQ'!$A$87:$C$3416,3,FALSE)</f>
        <v>#N/A</v>
      </c>
      <c r="F16212" t="s">
        <v>21635</v>
      </c>
    </row>
    <row r="16213" spans="1:6" x14ac:dyDescent="0.25">
      <c r="A16213" t="s">
        <v>6501</v>
      </c>
      <c r="B16213" s="100" t="s">
        <v>15677</v>
      </c>
      <c r="C16213" s="100"/>
      <c r="D16213" s="124"/>
      <c r="E16213" s="157" t="e">
        <f>VLOOKUP(D16213,'SOAT LIQ'!$A$87:$C$3416,3,FALSE)</f>
        <v>#N/A</v>
      </c>
      <c r="F16213" t="s">
        <v>21635</v>
      </c>
    </row>
    <row r="16214" spans="1:6" x14ac:dyDescent="0.25">
      <c r="A16214" t="s">
        <v>15637</v>
      </c>
      <c r="B16214" s="100" t="s">
        <v>15678</v>
      </c>
      <c r="C16214" s="99" t="s">
        <v>4599</v>
      </c>
      <c r="D16214" s="124">
        <v>19845</v>
      </c>
      <c r="E16214" s="157" t="e">
        <f>VLOOKUP(D16214,'SOAT LIQ'!$A$87:$C$3416,3,FALSE)</f>
        <v>#N/A</v>
      </c>
      <c r="F16214" t="s">
        <v>21635</v>
      </c>
    </row>
    <row r="16215" spans="1:6" x14ac:dyDescent="0.25">
      <c r="A16215" t="s">
        <v>6498</v>
      </c>
      <c r="B16215" s="100" t="s">
        <v>15678</v>
      </c>
      <c r="C16215" s="99" t="s">
        <v>4599</v>
      </c>
      <c r="D16215" s="124">
        <v>19845</v>
      </c>
      <c r="E16215" s="157" t="e">
        <f>VLOOKUP(D16215,'SOAT LIQ'!$A$87:$C$3416,3,FALSE)</f>
        <v>#N/A</v>
      </c>
      <c r="F16215" t="s">
        <v>21635</v>
      </c>
    </row>
    <row r="16216" spans="1:6" x14ac:dyDescent="0.25">
      <c r="A16216" t="s">
        <v>15638</v>
      </c>
      <c r="B16216" s="100" t="s">
        <v>15678</v>
      </c>
      <c r="C16216" s="99" t="s">
        <v>4599</v>
      </c>
      <c r="D16216" s="124">
        <v>19845</v>
      </c>
      <c r="E16216" s="157" t="e">
        <f>VLOOKUP(D16216,'SOAT LIQ'!$A$87:$C$3416,3,FALSE)</f>
        <v>#N/A</v>
      </c>
      <c r="F16216" t="s">
        <v>21635</v>
      </c>
    </row>
    <row r="16217" spans="1:6" x14ac:dyDescent="0.25">
      <c r="A16217" t="s">
        <v>6501</v>
      </c>
      <c r="B16217" s="100" t="s">
        <v>15678</v>
      </c>
      <c r="C16217" s="99" t="s">
        <v>4599</v>
      </c>
      <c r="D16217" s="124">
        <v>19845</v>
      </c>
      <c r="E16217" s="157" t="e">
        <f>VLOOKUP(D16217,'SOAT LIQ'!$A$87:$C$3416,3,FALSE)</f>
        <v>#N/A</v>
      </c>
      <c r="F16217" t="s">
        <v>21635</v>
      </c>
    </row>
    <row r="16218" spans="1:6" x14ac:dyDescent="0.25">
      <c r="A16218" t="s">
        <v>6498</v>
      </c>
      <c r="B16218" s="100" t="s">
        <v>15679</v>
      </c>
      <c r="C16218" s="100"/>
      <c r="D16218" s="124"/>
      <c r="E16218" s="157" t="e">
        <f>VLOOKUP(D16218,'SOAT LIQ'!$A$87:$C$3416,3,FALSE)</f>
        <v>#N/A</v>
      </c>
      <c r="F16218" t="s">
        <v>21635</v>
      </c>
    </row>
    <row r="16219" spans="1:6" x14ac:dyDescent="0.25">
      <c r="A16219" t="s">
        <v>15637</v>
      </c>
      <c r="B16219" s="100" t="s">
        <v>15679</v>
      </c>
      <c r="C16219" s="100"/>
      <c r="D16219" s="124"/>
      <c r="E16219" s="157" t="e">
        <f>VLOOKUP(D16219,'SOAT LIQ'!$A$87:$C$3416,3,FALSE)</f>
        <v>#N/A</v>
      </c>
      <c r="F16219" t="s">
        <v>21635</v>
      </c>
    </row>
    <row r="16220" spans="1:6" x14ac:dyDescent="0.25">
      <c r="A16220" t="s">
        <v>15638</v>
      </c>
      <c r="B16220" s="100" t="s">
        <v>15679</v>
      </c>
      <c r="C16220" s="100"/>
      <c r="D16220" s="124"/>
      <c r="E16220" s="157" t="e">
        <f>VLOOKUP(D16220,'SOAT LIQ'!$A$87:$C$3416,3,FALSE)</f>
        <v>#N/A</v>
      </c>
      <c r="F16220" t="s">
        <v>21635</v>
      </c>
    </row>
    <row r="16221" spans="1:6" x14ac:dyDescent="0.25">
      <c r="A16221" t="s">
        <v>6501</v>
      </c>
      <c r="B16221" s="100" t="s">
        <v>15679</v>
      </c>
      <c r="C16221" s="100"/>
      <c r="D16221" s="124"/>
      <c r="E16221" s="157" t="e">
        <f>VLOOKUP(D16221,'SOAT LIQ'!$A$87:$C$3416,3,FALSE)</f>
        <v>#N/A</v>
      </c>
      <c r="F16221" t="s">
        <v>21635</v>
      </c>
    </row>
    <row r="16222" spans="1:6" x14ac:dyDescent="0.25">
      <c r="A16222" t="s">
        <v>15637</v>
      </c>
      <c r="B16222" s="100" t="s">
        <v>15680</v>
      </c>
      <c r="C16222" s="100"/>
      <c r="D16222" s="124"/>
      <c r="E16222" s="157" t="e">
        <f>VLOOKUP(D16222,'SOAT LIQ'!$A$87:$C$3416,3,FALSE)</f>
        <v>#N/A</v>
      </c>
      <c r="F16222" t="s">
        <v>21635</v>
      </c>
    </row>
    <row r="16223" spans="1:6" x14ac:dyDescent="0.25">
      <c r="A16223" t="s">
        <v>6498</v>
      </c>
      <c r="B16223" s="100" t="s">
        <v>15680</v>
      </c>
      <c r="C16223" s="100"/>
      <c r="D16223" s="124"/>
      <c r="E16223" s="157" t="e">
        <f>VLOOKUP(D16223,'SOAT LIQ'!$A$87:$C$3416,3,FALSE)</f>
        <v>#N/A</v>
      </c>
      <c r="F16223" t="s">
        <v>21635</v>
      </c>
    </row>
    <row r="16224" spans="1:6" x14ac:dyDescent="0.25">
      <c r="A16224" t="s">
        <v>15638</v>
      </c>
      <c r="B16224" s="100" t="s">
        <v>15680</v>
      </c>
      <c r="C16224" s="100"/>
      <c r="D16224" s="124"/>
      <c r="E16224" s="157" t="e">
        <f>VLOOKUP(D16224,'SOAT LIQ'!$A$87:$C$3416,3,FALSE)</f>
        <v>#N/A</v>
      </c>
      <c r="F16224" t="s">
        <v>21635</v>
      </c>
    </row>
    <row r="16225" spans="1:6" x14ac:dyDescent="0.25">
      <c r="A16225" t="s">
        <v>6501</v>
      </c>
      <c r="B16225" s="100" t="s">
        <v>15680</v>
      </c>
      <c r="C16225" s="100"/>
      <c r="D16225" s="124"/>
      <c r="E16225" s="157" t="e">
        <f>VLOOKUP(D16225,'SOAT LIQ'!$A$87:$C$3416,3,FALSE)</f>
        <v>#N/A</v>
      </c>
      <c r="F16225" t="s">
        <v>21635</v>
      </c>
    </row>
    <row r="16226" spans="1:6" x14ac:dyDescent="0.25">
      <c r="A16226" t="s">
        <v>15637</v>
      </c>
      <c r="B16226" s="100" t="s">
        <v>15681</v>
      </c>
      <c r="C16226" s="100"/>
      <c r="D16226" s="124"/>
      <c r="E16226" s="157" t="e">
        <f>VLOOKUP(D16226,'SOAT LIQ'!$A$87:$C$3416,3,FALSE)</f>
        <v>#N/A</v>
      </c>
      <c r="F16226" t="s">
        <v>21635</v>
      </c>
    </row>
    <row r="16227" spans="1:6" x14ac:dyDescent="0.25">
      <c r="A16227" t="s">
        <v>6498</v>
      </c>
      <c r="B16227" s="100" t="s">
        <v>15681</v>
      </c>
      <c r="C16227" s="100"/>
      <c r="D16227" s="124"/>
      <c r="E16227" s="157" t="e">
        <f>VLOOKUP(D16227,'SOAT LIQ'!$A$87:$C$3416,3,FALSE)</f>
        <v>#N/A</v>
      </c>
      <c r="F16227" t="s">
        <v>21635</v>
      </c>
    </row>
    <row r="16228" spans="1:6" x14ac:dyDescent="0.25">
      <c r="A16228" t="s">
        <v>15638</v>
      </c>
      <c r="B16228" s="100" t="s">
        <v>15681</v>
      </c>
      <c r="C16228" s="100"/>
      <c r="D16228" s="124"/>
      <c r="E16228" s="157" t="e">
        <f>VLOOKUP(D16228,'SOAT LIQ'!$A$87:$C$3416,3,FALSE)</f>
        <v>#N/A</v>
      </c>
      <c r="F16228" t="s">
        <v>21635</v>
      </c>
    </row>
    <row r="16229" spans="1:6" x14ac:dyDescent="0.25">
      <c r="A16229" t="s">
        <v>6501</v>
      </c>
      <c r="B16229" s="100" t="s">
        <v>15681</v>
      </c>
      <c r="C16229" s="100"/>
      <c r="D16229" s="124"/>
      <c r="E16229" s="157" t="e">
        <f>VLOOKUP(D16229,'SOAT LIQ'!$A$87:$C$3416,3,FALSE)</f>
        <v>#N/A</v>
      </c>
      <c r="F16229" t="s">
        <v>21635</v>
      </c>
    </row>
    <row r="16230" spans="1:6" x14ac:dyDescent="0.25">
      <c r="A16230" t="s">
        <v>15637</v>
      </c>
      <c r="B16230" s="100" t="s">
        <v>15682</v>
      </c>
      <c r="C16230" s="100"/>
      <c r="D16230" s="124"/>
      <c r="E16230" s="157" t="e">
        <f>VLOOKUP(D16230,'SOAT LIQ'!$A$87:$C$3416,3,FALSE)</f>
        <v>#N/A</v>
      </c>
      <c r="F16230" t="s">
        <v>21635</v>
      </c>
    </row>
    <row r="16231" spans="1:6" x14ac:dyDescent="0.25">
      <c r="A16231" t="s">
        <v>6498</v>
      </c>
      <c r="B16231" s="100" t="s">
        <v>15682</v>
      </c>
      <c r="C16231" s="100"/>
      <c r="D16231" s="124"/>
      <c r="E16231" s="157" t="e">
        <f>VLOOKUP(D16231,'SOAT LIQ'!$A$87:$C$3416,3,FALSE)</f>
        <v>#N/A</v>
      </c>
      <c r="F16231" t="s">
        <v>21635</v>
      </c>
    </row>
    <row r="16232" spans="1:6" x14ac:dyDescent="0.25">
      <c r="A16232" t="s">
        <v>15638</v>
      </c>
      <c r="B16232" s="100" t="s">
        <v>15682</v>
      </c>
      <c r="C16232" s="100"/>
      <c r="D16232" s="124"/>
      <c r="E16232" s="157" t="e">
        <f>VLOOKUP(D16232,'SOAT LIQ'!$A$87:$C$3416,3,FALSE)</f>
        <v>#N/A</v>
      </c>
      <c r="F16232" t="s">
        <v>21635</v>
      </c>
    </row>
    <row r="16233" spans="1:6" x14ac:dyDescent="0.25">
      <c r="A16233" t="s">
        <v>6501</v>
      </c>
      <c r="B16233" s="100" t="s">
        <v>15682</v>
      </c>
      <c r="C16233" s="100"/>
      <c r="D16233" s="124"/>
      <c r="E16233" s="157" t="e">
        <f>VLOOKUP(D16233,'SOAT LIQ'!$A$87:$C$3416,3,FALSE)</f>
        <v>#N/A</v>
      </c>
      <c r="F16233" t="s">
        <v>21635</v>
      </c>
    </row>
    <row r="16234" spans="1:6" x14ac:dyDescent="0.25">
      <c r="A16234" t="s">
        <v>15637</v>
      </c>
      <c r="B16234" s="100" t="s">
        <v>15683</v>
      </c>
      <c r="C16234" s="100"/>
      <c r="D16234" s="124"/>
      <c r="E16234" s="157" t="e">
        <f>VLOOKUP(D16234,'SOAT LIQ'!$A$87:$C$3416,3,FALSE)</f>
        <v>#N/A</v>
      </c>
      <c r="F16234" t="s">
        <v>21635</v>
      </c>
    </row>
    <row r="16235" spans="1:6" x14ac:dyDescent="0.25">
      <c r="A16235" t="s">
        <v>6498</v>
      </c>
      <c r="B16235" s="100" t="s">
        <v>15683</v>
      </c>
      <c r="C16235" s="100"/>
      <c r="D16235" s="124"/>
      <c r="E16235" s="157" t="e">
        <f>VLOOKUP(D16235,'SOAT LIQ'!$A$87:$C$3416,3,FALSE)</f>
        <v>#N/A</v>
      </c>
      <c r="F16235" t="s">
        <v>21635</v>
      </c>
    </row>
    <row r="16236" spans="1:6" x14ac:dyDescent="0.25">
      <c r="A16236" t="s">
        <v>6501</v>
      </c>
      <c r="B16236" s="100" t="s">
        <v>15683</v>
      </c>
      <c r="C16236" s="100"/>
      <c r="D16236" s="124"/>
      <c r="E16236" s="157" t="e">
        <f>VLOOKUP(D16236,'SOAT LIQ'!$A$87:$C$3416,3,FALSE)</f>
        <v>#N/A</v>
      </c>
      <c r="F16236" t="s">
        <v>21635</v>
      </c>
    </row>
    <row r="16237" spans="1:6" x14ac:dyDescent="0.25">
      <c r="A16237" t="s">
        <v>15638</v>
      </c>
      <c r="B16237" s="100" t="s">
        <v>15683</v>
      </c>
      <c r="C16237" s="100"/>
      <c r="D16237" s="124"/>
      <c r="E16237" s="157" t="e">
        <f>VLOOKUP(D16237,'SOAT LIQ'!$A$87:$C$3416,3,FALSE)</f>
        <v>#N/A</v>
      </c>
      <c r="F16237" t="s">
        <v>21635</v>
      </c>
    </row>
    <row r="16238" spans="1:6" x14ac:dyDescent="0.25">
      <c r="A16238" t="s">
        <v>15637</v>
      </c>
      <c r="B16238" s="100" t="s">
        <v>15684</v>
      </c>
      <c r="C16238" s="100"/>
      <c r="D16238" s="124"/>
      <c r="E16238" s="157" t="e">
        <f>VLOOKUP(D16238,'SOAT LIQ'!$A$87:$C$3416,3,FALSE)</f>
        <v>#N/A</v>
      </c>
      <c r="F16238" t="s">
        <v>21635</v>
      </c>
    </row>
    <row r="16239" spans="1:6" x14ac:dyDescent="0.25">
      <c r="A16239" t="s">
        <v>6498</v>
      </c>
      <c r="B16239" s="100" t="s">
        <v>15684</v>
      </c>
      <c r="C16239" s="100"/>
      <c r="D16239" s="124"/>
      <c r="E16239" s="157" t="e">
        <f>VLOOKUP(D16239,'SOAT LIQ'!$A$87:$C$3416,3,FALSE)</f>
        <v>#N/A</v>
      </c>
      <c r="F16239" t="s">
        <v>21635</v>
      </c>
    </row>
    <row r="16240" spans="1:6" x14ac:dyDescent="0.25">
      <c r="A16240" t="s">
        <v>6501</v>
      </c>
      <c r="B16240" s="100" t="s">
        <v>15684</v>
      </c>
      <c r="C16240" s="100"/>
      <c r="D16240" s="124"/>
      <c r="E16240" s="157" t="e">
        <f>VLOOKUP(D16240,'SOAT LIQ'!$A$87:$C$3416,3,FALSE)</f>
        <v>#N/A</v>
      </c>
      <c r="F16240" t="s">
        <v>21635</v>
      </c>
    </row>
    <row r="16241" spans="1:6" x14ac:dyDescent="0.25">
      <c r="A16241" t="s">
        <v>15638</v>
      </c>
      <c r="B16241" s="100" t="s">
        <v>15684</v>
      </c>
      <c r="C16241" s="100"/>
      <c r="D16241" s="124"/>
      <c r="E16241" s="157" t="e">
        <f>VLOOKUP(D16241,'SOAT LIQ'!$A$87:$C$3416,3,FALSE)</f>
        <v>#N/A</v>
      </c>
      <c r="F16241" t="s">
        <v>21635</v>
      </c>
    </row>
    <row r="16242" spans="1:6" x14ac:dyDescent="0.25">
      <c r="A16242" t="s">
        <v>15637</v>
      </c>
      <c r="B16242" s="100" t="s">
        <v>15685</v>
      </c>
      <c r="C16242" s="100"/>
      <c r="D16242" s="124"/>
      <c r="E16242" s="157" t="e">
        <f>VLOOKUP(D16242,'SOAT LIQ'!$A$87:$C$3416,3,FALSE)</f>
        <v>#N/A</v>
      </c>
      <c r="F16242" t="s">
        <v>21635</v>
      </c>
    </row>
    <row r="16243" spans="1:6" x14ac:dyDescent="0.25">
      <c r="A16243" t="s">
        <v>6498</v>
      </c>
      <c r="B16243" s="100" t="s">
        <v>15685</v>
      </c>
      <c r="C16243" s="100"/>
      <c r="D16243" s="124"/>
      <c r="E16243" s="157" t="e">
        <f>VLOOKUP(D16243,'SOAT LIQ'!$A$87:$C$3416,3,FALSE)</f>
        <v>#N/A</v>
      </c>
      <c r="F16243" t="s">
        <v>21635</v>
      </c>
    </row>
    <row r="16244" spans="1:6" x14ac:dyDescent="0.25">
      <c r="A16244" t="s">
        <v>6501</v>
      </c>
      <c r="B16244" s="100" t="s">
        <v>15685</v>
      </c>
      <c r="C16244" s="100"/>
      <c r="D16244" s="124"/>
      <c r="E16244" s="157" t="e">
        <f>VLOOKUP(D16244,'SOAT LIQ'!$A$87:$C$3416,3,FALSE)</f>
        <v>#N/A</v>
      </c>
      <c r="F16244" t="s">
        <v>21635</v>
      </c>
    </row>
    <row r="16245" spans="1:6" x14ac:dyDescent="0.25">
      <c r="A16245" t="s">
        <v>15638</v>
      </c>
      <c r="B16245" s="100" t="s">
        <v>15685</v>
      </c>
      <c r="C16245" s="100"/>
      <c r="D16245" s="124"/>
      <c r="E16245" s="157" t="e">
        <f>VLOOKUP(D16245,'SOAT LIQ'!$A$87:$C$3416,3,FALSE)</f>
        <v>#N/A</v>
      </c>
      <c r="F16245" t="s">
        <v>21635</v>
      </c>
    </row>
    <row r="16246" spans="1:6" x14ac:dyDescent="0.25">
      <c r="A16246" t="s">
        <v>6498</v>
      </c>
      <c r="B16246" s="100" t="s">
        <v>15686</v>
      </c>
      <c r="C16246" s="100"/>
      <c r="D16246" s="124"/>
      <c r="E16246" s="157" t="e">
        <f>VLOOKUP(D16246,'SOAT LIQ'!$A$87:$C$3416,3,FALSE)</f>
        <v>#N/A</v>
      </c>
      <c r="F16246" t="s">
        <v>21635</v>
      </c>
    </row>
    <row r="16247" spans="1:6" x14ac:dyDescent="0.25">
      <c r="A16247" t="s">
        <v>6501</v>
      </c>
      <c r="B16247" s="100" t="s">
        <v>15686</v>
      </c>
      <c r="C16247" s="100"/>
      <c r="D16247" s="124"/>
      <c r="E16247" s="157" t="e">
        <f>VLOOKUP(D16247,'SOAT LIQ'!$A$87:$C$3416,3,FALSE)</f>
        <v>#N/A</v>
      </c>
      <c r="F16247" t="s">
        <v>21635</v>
      </c>
    </row>
    <row r="16248" spans="1:6" x14ac:dyDescent="0.25">
      <c r="A16248" t="s">
        <v>6498</v>
      </c>
      <c r="B16248" s="100" t="s">
        <v>15687</v>
      </c>
      <c r="C16248" s="100"/>
      <c r="D16248" s="124"/>
      <c r="E16248" s="157" t="e">
        <f>VLOOKUP(D16248,'SOAT LIQ'!$A$87:$C$3416,3,FALSE)</f>
        <v>#N/A</v>
      </c>
      <c r="F16248" t="s">
        <v>21635</v>
      </c>
    </row>
    <row r="16249" spans="1:6" x14ac:dyDescent="0.25">
      <c r="A16249" t="s">
        <v>6501</v>
      </c>
      <c r="B16249" s="100" t="s">
        <v>15687</v>
      </c>
      <c r="C16249" s="100"/>
      <c r="D16249" s="124"/>
      <c r="E16249" s="157" t="e">
        <f>VLOOKUP(D16249,'SOAT LIQ'!$A$87:$C$3416,3,FALSE)</f>
        <v>#N/A</v>
      </c>
      <c r="F16249" t="s">
        <v>21635</v>
      </c>
    </row>
    <row r="16250" spans="1:6" x14ac:dyDescent="0.25">
      <c r="A16250" t="s">
        <v>6498</v>
      </c>
      <c r="B16250" s="100" t="s">
        <v>15688</v>
      </c>
      <c r="C16250" s="100"/>
      <c r="D16250" s="124"/>
      <c r="E16250" s="157" t="e">
        <f>VLOOKUP(D16250,'SOAT LIQ'!$A$87:$C$3416,3,FALSE)</f>
        <v>#N/A</v>
      </c>
      <c r="F16250" t="s">
        <v>21635</v>
      </c>
    </row>
    <row r="16251" spans="1:6" x14ac:dyDescent="0.25">
      <c r="A16251" t="s">
        <v>6501</v>
      </c>
      <c r="B16251" s="100" t="s">
        <v>15688</v>
      </c>
      <c r="C16251" s="100"/>
      <c r="D16251" s="124"/>
      <c r="E16251" s="157" t="e">
        <f>VLOOKUP(D16251,'SOAT LIQ'!$A$87:$C$3416,3,FALSE)</f>
        <v>#N/A</v>
      </c>
      <c r="F16251" t="s">
        <v>21635</v>
      </c>
    </row>
    <row r="16252" spans="1:6" x14ac:dyDescent="0.25">
      <c r="A16252" t="s">
        <v>6498</v>
      </c>
      <c r="B16252" s="100" t="s">
        <v>15689</v>
      </c>
      <c r="C16252" s="100"/>
      <c r="D16252" s="124"/>
      <c r="E16252" s="157" t="e">
        <f>VLOOKUP(D16252,'SOAT LIQ'!$A$87:$C$3416,3,FALSE)</f>
        <v>#N/A</v>
      </c>
      <c r="F16252" t="s">
        <v>21635</v>
      </c>
    </row>
    <row r="16253" spans="1:6" x14ac:dyDescent="0.25">
      <c r="A16253" t="s">
        <v>6501</v>
      </c>
      <c r="B16253" s="100" t="s">
        <v>15689</v>
      </c>
      <c r="C16253" s="100"/>
      <c r="D16253" s="124"/>
      <c r="E16253" s="157" t="e">
        <f>VLOOKUP(D16253,'SOAT LIQ'!$A$87:$C$3416,3,FALSE)</f>
        <v>#N/A</v>
      </c>
      <c r="F16253" t="s">
        <v>21635</v>
      </c>
    </row>
    <row r="16254" spans="1:6" x14ac:dyDescent="0.25">
      <c r="A16254" t="s">
        <v>6498</v>
      </c>
      <c r="B16254" s="100" t="s">
        <v>15690</v>
      </c>
      <c r="C16254" s="100"/>
      <c r="D16254" s="124"/>
      <c r="E16254" s="157" t="e">
        <f>VLOOKUP(D16254,'SOAT LIQ'!$A$87:$C$3416,3,FALSE)</f>
        <v>#N/A</v>
      </c>
      <c r="F16254" t="s">
        <v>21635</v>
      </c>
    </row>
    <row r="16255" spans="1:6" x14ac:dyDescent="0.25">
      <c r="A16255" t="s">
        <v>6501</v>
      </c>
      <c r="B16255" s="100" t="s">
        <v>15690</v>
      </c>
      <c r="C16255" s="100"/>
      <c r="D16255" s="124"/>
      <c r="E16255" s="157" t="e">
        <f>VLOOKUP(D16255,'SOAT LIQ'!$A$87:$C$3416,3,FALSE)</f>
        <v>#N/A</v>
      </c>
      <c r="F16255" t="s">
        <v>21635</v>
      </c>
    </row>
    <row r="16256" spans="1:6" x14ac:dyDescent="0.25">
      <c r="A16256" t="s">
        <v>6498</v>
      </c>
      <c r="B16256" s="100" t="s">
        <v>15691</v>
      </c>
      <c r="C16256" s="100"/>
      <c r="D16256" s="124"/>
      <c r="E16256" s="157" t="e">
        <f>VLOOKUP(D16256,'SOAT LIQ'!$A$87:$C$3416,3,FALSE)</f>
        <v>#N/A</v>
      </c>
      <c r="F16256" t="s">
        <v>21635</v>
      </c>
    </row>
    <row r="16257" spans="1:6" x14ac:dyDescent="0.25">
      <c r="A16257" t="s">
        <v>6501</v>
      </c>
      <c r="B16257" s="100" t="s">
        <v>15691</v>
      </c>
      <c r="C16257" s="100"/>
      <c r="D16257" s="124"/>
      <c r="E16257" s="157" t="e">
        <f>VLOOKUP(D16257,'SOAT LIQ'!$A$87:$C$3416,3,FALSE)</f>
        <v>#N/A</v>
      </c>
      <c r="F16257" t="s">
        <v>21635</v>
      </c>
    </row>
    <row r="16258" spans="1:6" x14ac:dyDescent="0.25">
      <c r="A16258" t="s">
        <v>6498</v>
      </c>
      <c r="B16258" s="100" t="s">
        <v>15692</v>
      </c>
      <c r="C16258" s="100"/>
      <c r="D16258" s="124"/>
      <c r="E16258" s="157" t="e">
        <f>VLOOKUP(D16258,'SOAT LIQ'!$A$87:$C$3416,3,FALSE)</f>
        <v>#N/A</v>
      </c>
      <c r="F16258" t="s">
        <v>21635</v>
      </c>
    </row>
    <row r="16259" spans="1:6" x14ac:dyDescent="0.25">
      <c r="A16259" t="s">
        <v>6501</v>
      </c>
      <c r="B16259" s="100" t="s">
        <v>15692</v>
      </c>
      <c r="C16259" s="100"/>
      <c r="D16259" s="124"/>
      <c r="E16259" s="157" t="e">
        <f>VLOOKUP(D16259,'SOAT LIQ'!$A$87:$C$3416,3,FALSE)</f>
        <v>#N/A</v>
      </c>
      <c r="F16259" t="s">
        <v>21635</v>
      </c>
    </row>
    <row r="16260" spans="1:6" x14ac:dyDescent="0.25">
      <c r="A16260" t="s">
        <v>6498</v>
      </c>
      <c r="B16260" s="100" t="s">
        <v>15693</v>
      </c>
      <c r="C16260" s="100"/>
      <c r="D16260" s="124"/>
      <c r="E16260" s="157" t="e">
        <f>VLOOKUP(D16260,'SOAT LIQ'!$A$87:$C$3416,3,FALSE)</f>
        <v>#N/A</v>
      </c>
      <c r="F16260" t="s">
        <v>21635</v>
      </c>
    </row>
    <row r="16261" spans="1:6" x14ac:dyDescent="0.25">
      <c r="A16261" t="s">
        <v>6501</v>
      </c>
      <c r="B16261" s="100" t="s">
        <v>15693</v>
      </c>
      <c r="C16261" s="100"/>
      <c r="D16261" s="124"/>
      <c r="E16261" s="157" t="e">
        <f>VLOOKUP(D16261,'SOAT LIQ'!$A$87:$C$3416,3,FALSE)</f>
        <v>#N/A</v>
      </c>
      <c r="F16261" t="s">
        <v>21635</v>
      </c>
    </row>
    <row r="16262" spans="1:6" x14ac:dyDescent="0.25">
      <c r="A16262" t="s">
        <v>6498</v>
      </c>
      <c r="B16262" s="100" t="s">
        <v>15694</v>
      </c>
      <c r="C16262" s="100"/>
      <c r="D16262" s="124"/>
      <c r="E16262" s="157" t="e">
        <f>VLOOKUP(D16262,'SOAT LIQ'!$A$87:$C$3416,3,FALSE)</f>
        <v>#N/A</v>
      </c>
      <c r="F16262" t="s">
        <v>21635</v>
      </c>
    </row>
    <row r="16263" spans="1:6" x14ac:dyDescent="0.25">
      <c r="A16263" t="s">
        <v>6501</v>
      </c>
      <c r="B16263" s="100" t="s">
        <v>15694</v>
      </c>
      <c r="C16263" s="100"/>
      <c r="D16263" s="124"/>
      <c r="E16263" s="157" t="e">
        <f>VLOOKUP(D16263,'SOAT LIQ'!$A$87:$C$3416,3,FALSE)</f>
        <v>#N/A</v>
      </c>
      <c r="F16263" t="s">
        <v>21635</v>
      </c>
    </row>
    <row r="16264" spans="1:6" x14ac:dyDescent="0.25">
      <c r="A16264" t="s">
        <v>6498</v>
      </c>
      <c r="B16264" s="100" t="s">
        <v>15695</v>
      </c>
      <c r="C16264" s="100"/>
      <c r="D16264" s="124"/>
      <c r="E16264" s="157" t="e">
        <f>VLOOKUP(D16264,'SOAT LIQ'!$A$87:$C$3416,3,FALSE)</f>
        <v>#N/A</v>
      </c>
      <c r="F16264" t="s">
        <v>21635</v>
      </c>
    </row>
    <row r="16265" spans="1:6" x14ac:dyDescent="0.25">
      <c r="A16265" t="s">
        <v>6501</v>
      </c>
      <c r="B16265" s="100" t="s">
        <v>15695</v>
      </c>
      <c r="C16265" s="100"/>
      <c r="D16265" s="124"/>
      <c r="E16265" s="157" t="e">
        <f>VLOOKUP(D16265,'SOAT LIQ'!$A$87:$C$3416,3,FALSE)</f>
        <v>#N/A</v>
      </c>
      <c r="F16265" t="s">
        <v>21635</v>
      </c>
    </row>
    <row r="16266" spans="1:6" x14ac:dyDescent="0.25">
      <c r="A16266" t="s">
        <v>15638</v>
      </c>
      <c r="B16266" s="100" t="s">
        <v>4071</v>
      </c>
      <c r="C16266" s="99" t="s">
        <v>15696</v>
      </c>
      <c r="D16266" s="124">
        <v>20201</v>
      </c>
      <c r="E16266" s="157" t="e">
        <f>VLOOKUP(D16266,'SOAT LIQ'!$A$87:$C$3416,3,FALSE)</f>
        <v>#N/A</v>
      </c>
      <c r="F16266" t="s">
        <v>21635</v>
      </c>
    </row>
    <row r="16267" spans="1:6" x14ac:dyDescent="0.25">
      <c r="A16267" t="s">
        <v>6498</v>
      </c>
      <c r="B16267" s="100" t="s">
        <v>4071</v>
      </c>
      <c r="C16267" s="99" t="s">
        <v>15696</v>
      </c>
      <c r="D16267" s="124">
        <v>20201</v>
      </c>
      <c r="E16267" s="157" t="e">
        <f>VLOOKUP(D16267,'SOAT LIQ'!$A$87:$C$3416,3,FALSE)</f>
        <v>#N/A</v>
      </c>
      <c r="F16267" t="s">
        <v>21635</v>
      </c>
    </row>
    <row r="16268" spans="1:6" x14ac:dyDescent="0.25">
      <c r="A16268" t="s">
        <v>15637</v>
      </c>
      <c r="B16268" s="100" t="s">
        <v>4071</v>
      </c>
      <c r="C16268" s="99" t="s">
        <v>15696</v>
      </c>
      <c r="D16268" s="124">
        <v>20201</v>
      </c>
      <c r="E16268" s="157" t="e">
        <f>VLOOKUP(D16268,'SOAT LIQ'!$A$87:$C$3416,3,FALSE)</f>
        <v>#N/A</v>
      </c>
      <c r="F16268" t="s">
        <v>21635</v>
      </c>
    </row>
    <row r="16269" spans="1:6" x14ac:dyDescent="0.25">
      <c r="A16269" t="s">
        <v>6501</v>
      </c>
      <c r="B16269" s="100" t="s">
        <v>4071</v>
      </c>
      <c r="C16269" s="99" t="s">
        <v>15696</v>
      </c>
      <c r="D16269" s="124">
        <v>20201</v>
      </c>
      <c r="E16269" s="157" t="e">
        <f>VLOOKUP(D16269,'SOAT LIQ'!$A$87:$C$3416,3,FALSE)</f>
        <v>#N/A</v>
      </c>
      <c r="F16269" t="s">
        <v>21635</v>
      </c>
    </row>
    <row r="16270" spans="1:6" x14ac:dyDescent="0.25">
      <c r="A16270" t="s">
        <v>15638</v>
      </c>
      <c r="B16270" s="100" t="s">
        <v>15698</v>
      </c>
      <c r="C16270" s="99" t="s">
        <v>15697</v>
      </c>
      <c r="D16270" s="124">
        <v>20202</v>
      </c>
      <c r="E16270" s="157" t="e">
        <f>VLOOKUP(D16270,'SOAT LIQ'!$A$87:$C$3416,3,FALSE)</f>
        <v>#N/A</v>
      </c>
      <c r="F16270" t="s">
        <v>21635</v>
      </c>
    </row>
    <row r="16271" spans="1:6" x14ac:dyDescent="0.25">
      <c r="A16271" t="s">
        <v>6498</v>
      </c>
      <c r="B16271" s="100" t="s">
        <v>15698</v>
      </c>
      <c r="C16271" s="99" t="s">
        <v>15697</v>
      </c>
      <c r="D16271" s="124">
        <v>20202</v>
      </c>
      <c r="E16271" s="157" t="e">
        <f>VLOOKUP(D16271,'SOAT LIQ'!$A$87:$C$3416,3,FALSE)</f>
        <v>#N/A</v>
      </c>
      <c r="F16271" t="s">
        <v>21635</v>
      </c>
    </row>
    <row r="16272" spans="1:6" x14ac:dyDescent="0.25">
      <c r="A16272" t="s">
        <v>6501</v>
      </c>
      <c r="B16272" s="100" t="s">
        <v>15698</v>
      </c>
      <c r="C16272" s="99" t="s">
        <v>15697</v>
      </c>
      <c r="D16272" s="124">
        <v>20202</v>
      </c>
      <c r="E16272" s="157" t="e">
        <f>VLOOKUP(D16272,'SOAT LIQ'!$A$87:$C$3416,3,FALSE)</f>
        <v>#N/A</v>
      </c>
      <c r="F16272" t="s">
        <v>21635</v>
      </c>
    </row>
    <row r="16273" spans="1:6" x14ac:dyDescent="0.25">
      <c r="A16273" t="s">
        <v>15637</v>
      </c>
      <c r="B16273" s="100" t="s">
        <v>15698</v>
      </c>
      <c r="C16273" s="99" t="s">
        <v>15697</v>
      </c>
      <c r="D16273" s="124">
        <v>20202</v>
      </c>
      <c r="E16273" s="157" t="e">
        <f>VLOOKUP(D16273,'SOAT LIQ'!$A$87:$C$3416,3,FALSE)</f>
        <v>#N/A</v>
      </c>
      <c r="F16273" t="s">
        <v>21635</v>
      </c>
    </row>
    <row r="16274" spans="1:6" x14ac:dyDescent="0.25">
      <c r="A16274" t="s">
        <v>15638</v>
      </c>
      <c r="B16274" t="s">
        <v>15699</v>
      </c>
      <c r="C16274" s="99" t="s">
        <v>15700</v>
      </c>
      <c r="D16274" s="124">
        <v>19249</v>
      </c>
      <c r="E16274" s="157" t="e">
        <f>VLOOKUP(D16274,'SOAT LIQ'!$A$87:$C$3416,3,FALSE)</f>
        <v>#N/A</v>
      </c>
      <c r="F16274" t="s">
        <v>21635</v>
      </c>
    </row>
    <row r="16275" spans="1:6" x14ac:dyDescent="0.25">
      <c r="A16275" t="s">
        <v>6498</v>
      </c>
      <c r="B16275" t="s">
        <v>15699</v>
      </c>
      <c r="C16275" s="99" t="s">
        <v>15700</v>
      </c>
      <c r="D16275" s="124">
        <v>19249</v>
      </c>
      <c r="E16275" s="157" t="e">
        <f>VLOOKUP(D16275,'SOAT LIQ'!$A$87:$C$3416,3,FALSE)</f>
        <v>#N/A</v>
      </c>
      <c r="F16275" t="s">
        <v>21635</v>
      </c>
    </row>
    <row r="16276" spans="1:6" x14ac:dyDescent="0.25">
      <c r="A16276" t="s">
        <v>15637</v>
      </c>
      <c r="B16276" t="s">
        <v>15699</v>
      </c>
      <c r="C16276" s="99" t="s">
        <v>15700</v>
      </c>
      <c r="D16276" s="124">
        <v>19249</v>
      </c>
      <c r="E16276" s="157" t="e">
        <f>VLOOKUP(D16276,'SOAT LIQ'!$A$87:$C$3416,3,FALSE)</f>
        <v>#N/A</v>
      </c>
      <c r="F16276" t="s">
        <v>21635</v>
      </c>
    </row>
    <row r="16277" spans="1:6" x14ac:dyDescent="0.25">
      <c r="A16277" t="s">
        <v>6501</v>
      </c>
      <c r="B16277" t="s">
        <v>15699</v>
      </c>
      <c r="C16277" s="99" t="s">
        <v>15700</v>
      </c>
      <c r="D16277" s="124">
        <v>19249</v>
      </c>
      <c r="E16277" s="157" t="e">
        <f>VLOOKUP(D16277,'SOAT LIQ'!$A$87:$C$3416,3,FALSE)</f>
        <v>#N/A</v>
      </c>
      <c r="F16277" t="s">
        <v>21635</v>
      </c>
    </row>
    <row r="16278" spans="1:6" x14ac:dyDescent="0.25">
      <c r="A16278" t="s">
        <v>15637</v>
      </c>
      <c r="B16278" s="100" t="s">
        <v>4366</v>
      </c>
      <c r="C16278" s="99" t="s">
        <v>15701</v>
      </c>
      <c r="D16278" s="124">
        <v>20203</v>
      </c>
      <c r="E16278" s="157" t="e">
        <f>VLOOKUP(D16278,'SOAT LIQ'!$A$87:$C$3416,3,FALSE)</f>
        <v>#N/A</v>
      </c>
      <c r="F16278" t="s">
        <v>21635</v>
      </c>
    </row>
    <row r="16279" spans="1:6" x14ac:dyDescent="0.25">
      <c r="A16279" t="s">
        <v>6498</v>
      </c>
      <c r="B16279" s="100" t="s">
        <v>4366</v>
      </c>
      <c r="C16279" s="99" t="s">
        <v>15701</v>
      </c>
      <c r="D16279" s="124">
        <v>20203</v>
      </c>
      <c r="E16279" s="157" t="e">
        <f>VLOOKUP(D16279,'SOAT LIQ'!$A$87:$C$3416,3,FALSE)</f>
        <v>#N/A</v>
      </c>
      <c r="F16279" t="s">
        <v>21635</v>
      </c>
    </row>
    <row r="16280" spans="1:6" x14ac:dyDescent="0.25">
      <c r="A16280" t="s">
        <v>6501</v>
      </c>
      <c r="B16280" s="100" t="s">
        <v>4366</v>
      </c>
      <c r="C16280" s="99" t="s">
        <v>15701</v>
      </c>
      <c r="D16280" s="124">
        <v>20203</v>
      </c>
      <c r="E16280" s="157" t="e">
        <f>VLOOKUP(D16280,'SOAT LIQ'!$A$87:$C$3416,3,FALSE)</f>
        <v>#N/A</v>
      </c>
      <c r="F16280" t="s">
        <v>21635</v>
      </c>
    </row>
    <row r="16281" spans="1:6" x14ac:dyDescent="0.25">
      <c r="A16281" t="s">
        <v>15638</v>
      </c>
      <c r="B16281" s="100" t="s">
        <v>4366</v>
      </c>
      <c r="C16281" s="99" t="s">
        <v>15701</v>
      </c>
      <c r="D16281" s="124">
        <v>20203</v>
      </c>
      <c r="E16281" s="157" t="e">
        <f>VLOOKUP(D16281,'SOAT LIQ'!$A$87:$C$3416,3,FALSE)</f>
        <v>#N/A</v>
      </c>
      <c r="F16281" t="s">
        <v>21635</v>
      </c>
    </row>
    <row r="16282" spans="1:6" x14ac:dyDescent="0.25">
      <c r="A16282" t="s">
        <v>15637</v>
      </c>
      <c r="B16282" s="100" t="s">
        <v>15702</v>
      </c>
      <c r="C16282" s="99" t="s">
        <v>15656</v>
      </c>
      <c r="D16282" s="124">
        <v>32117</v>
      </c>
      <c r="E16282" s="157" t="e">
        <f>VLOOKUP(D16282,'SOAT LIQ'!$A$87:$C$3416,3,FALSE)</f>
        <v>#N/A</v>
      </c>
      <c r="F16282" t="s">
        <v>21635</v>
      </c>
    </row>
    <row r="16283" spans="1:6" x14ac:dyDescent="0.25">
      <c r="A16283" t="s">
        <v>6498</v>
      </c>
      <c r="B16283" s="100" t="s">
        <v>15702</v>
      </c>
      <c r="C16283" s="99" t="s">
        <v>15656</v>
      </c>
      <c r="D16283" s="124">
        <v>32117</v>
      </c>
      <c r="E16283" s="157" t="e">
        <f>VLOOKUP(D16283,'SOAT LIQ'!$A$87:$C$3416,3,FALSE)</f>
        <v>#N/A</v>
      </c>
      <c r="F16283" t="s">
        <v>21635</v>
      </c>
    </row>
    <row r="16284" spans="1:6" x14ac:dyDescent="0.25">
      <c r="A16284" t="s">
        <v>15638</v>
      </c>
      <c r="B16284" s="100" t="s">
        <v>15702</v>
      </c>
      <c r="C16284" s="99" t="s">
        <v>15656</v>
      </c>
      <c r="D16284" s="124">
        <v>32117</v>
      </c>
      <c r="E16284" s="157" t="e">
        <f>VLOOKUP(D16284,'SOAT LIQ'!$A$87:$C$3416,3,FALSE)</f>
        <v>#N/A</v>
      </c>
      <c r="F16284" t="s">
        <v>21635</v>
      </c>
    </row>
    <row r="16285" spans="1:6" x14ac:dyDescent="0.25">
      <c r="A16285" t="s">
        <v>6501</v>
      </c>
      <c r="B16285" s="100" t="s">
        <v>15702</v>
      </c>
      <c r="C16285" s="99" t="s">
        <v>15656</v>
      </c>
      <c r="D16285" s="124">
        <v>32117</v>
      </c>
      <c r="E16285" s="157" t="e">
        <f>VLOOKUP(D16285,'SOAT LIQ'!$A$87:$C$3416,3,FALSE)</f>
        <v>#N/A</v>
      </c>
      <c r="F16285" t="s">
        <v>21635</v>
      </c>
    </row>
    <row r="16286" spans="1:6" x14ac:dyDescent="0.25">
      <c r="A16286" t="s">
        <v>15637</v>
      </c>
      <c r="B16286" s="100" t="s">
        <v>15703</v>
      </c>
      <c r="C16286" s="99" t="s">
        <v>4426</v>
      </c>
      <c r="D16286" s="124">
        <v>19217</v>
      </c>
      <c r="E16286" s="157" t="e">
        <f>VLOOKUP(D16286,'SOAT LIQ'!$A$87:$C$3416,3,FALSE)</f>
        <v>#N/A</v>
      </c>
      <c r="F16286" t="s">
        <v>21635</v>
      </c>
    </row>
    <row r="16287" spans="1:6" x14ac:dyDescent="0.25">
      <c r="A16287" t="s">
        <v>6498</v>
      </c>
      <c r="B16287" s="100" t="s">
        <v>15703</v>
      </c>
      <c r="C16287" s="99" t="s">
        <v>4426</v>
      </c>
      <c r="D16287" s="124">
        <v>19217</v>
      </c>
      <c r="E16287" s="157" t="e">
        <f>VLOOKUP(D16287,'SOAT LIQ'!$A$87:$C$3416,3,FALSE)</f>
        <v>#N/A</v>
      </c>
      <c r="F16287" t="s">
        <v>21635</v>
      </c>
    </row>
    <row r="16288" spans="1:6" x14ac:dyDescent="0.25">
      <c r="A16288" t="s">
        <v>15638</v>
      </c>
      <c r="B16288" s="100" t="s">
        <v>15703</v>
      </c>
      <c r="C16288" s="99" t="s">
        <v>4426</v>
      </c>
      <c r="D16288" s="124">
        <v>19217</v>
      </c>
      <c r="E16288" s="157" t="e">
        <f>VLOOKUP(D16288,'SOAT LIQ'!$A$87:$C$3416,3,FALSE)</f>
        <v>#N/A</v>
      </c>
      <c r="F16288" t="s">
        <v>21635</v>
      </c>
    </row>
    <row r="16289" spans="1:6" x14ac:dyDescent="0.25">
      <c r="A16289" t="s">
        <v>6501</v>
      </c>
      <c r="B16289" s="100" t="s">
        <v>15703</v>
      </c>
      <c r="C16289" s="99" t="s">
        <v>4426</v>
      </c>
      <c r="D16289" s="124">
        <v>19217</v>
      </c>
      <c r="E16289" s="157" t="e">
        <f>VLOOKUP(D16289,'SOAT LIQ'!$A$87:$C$3416,3,FALSE)</f>
        <v>#N/A</v>
      </c>
      <c r="F16289" t="s">
        <v>21635</v>
      </c>
    </row>
    <row r="16290" spans="1:6" x14ac:dyDescent="0.25">
      <c r="A16290" t="s">
        <v>15637</v>
      </c>
      <c r="B16290" s="100" t="s">
        <v>15705</v>
      </c>
      <c r="C16290" s="99" t="s">
        <v>15704</v>
      </c>
      <c r="D16290" s="124">
        <v>20204</v>
      </c>
      <c r="E16290" s="157" t="e">
        <f>VLOOKUP(D16290,'SOAT LIQ'!$A$87:$C$3416,3,FALSE)</f>
        <v>#N/A</v>
      </c>
      <c r="F16290" t="s">
        <v>21635</v>
      </c>
    </row>
    <row r="16291" spans="1:6" x14ac:dyDescent="0.25">
      <c r="A16291" t="s">
        <v>6498</v>
      </c>
      <c r="B16291" s="100" t="s">
        <v>15705</v>
      </c>
      <c r="C16291" s="99" t="s">
        <v>15704</v>
      </c>
      <c r="D16291" s="124">
        <v>20204</v>
      </c>
      <c r="E16291" s="157" t="e">
        <f>VLOOKUP(D16291,'SOAT LIQ'!$A$87:$C$3416,3,FALSE)</f>
        <v>#N/A</v>
      </c>
      <c r="F16291" t="s">
        <v>21635</v>
      </c>
    </row>
    <row r="16292" spans="1:6" x14ac:dyDescent="0.25">
      <c r="A16292" t="s">
        <v>15638</v>
      </c>
      <c r="B16292" s="100" t="s">
        <v>15705</v>
      </c>
      <c r="C16292" s="99" t="s">
        <v>15704</v>
      </c>
      <c r="D16292" s="124">
        <v>20204</v>
      </c>
      <c r="E16292" s="157" t="e">
        <f>VLOOKUP(D16292,'SOAT LIQ'!$A$87:$C$3416,3,FALSE)</f>
        <v>#N/A</v>
      </c>
      <c r="F16292" t="s">
        <v>21635</v>
      </c>
    </row>
    <row r="16293" spans="1:6" x14ac:dyDescent="0.25">
      <c r="A16293" t="s">
        <v>6501</v>
      </c>
      <c r="B16293" s="100" t="s">
        <v>15705</v>
      </c>
      <c r="C16293" s="99" t="s">
        <v>15704</v>
      </c>
      <c r="D16293" s="124">
        <v>20204</v>
      </c>
      <c r="E16293" s="157" t="e">
        <f>VLOOKUP(D16293,'SOAT LIQ'!$A$87:$C$3416,3,FALSE)</f>
        <v>#N/A</v>
      </c>
      <c r="F16293" t="s">
        <v>21635</v>
      </c>
    </row>
    <row r="16294" spans="1:6" x14ac:dyDescent="0.25">
      <c r="A16294" t="s">
        <v>15637</v>
      </c>
      <c r="B16294" s="100" t="s">
        <v>15706</v>
      </c>
      <c r="C16294" s="99" t="s">
        <v>15661</v>
      </c>
      <c r="D16294" s="124">
        <v>19845</v>
      </c>
      <c r="E16294" s="157" t="e">
        <f>VLOOKUP(D16294,'SOAT LIQ'!$A$87:$C$3416,3,FALSE)</f>
        <v>#N/A</v>
      </c>
      <c r="F16294" t="s">
        <v>21635</v>
      </c>
    </row>
    <row r="16295" spans="1:6" x14ac:dyDescent="0.25">
      <c r="A16295" t="s">
        <v>6498</v>
      </c>
      <c r="B16295" s="100" t="s">
        <v>15706</v>
      </c>
      <c r="C16295" s="99" t="s">
        <v>15661</v>
      </c>
      <c r="D16295" s="124">
        <v>19845</v>
      </c>
      <c r="E16295" s="157" t="e">
        <f>VLOOKUP(D16295,'SOAT LIQ'!$A$87:$C$3416,3,FALSE)</f>
        <v>#N/A</v>
      </c>
      <c r="F16295" t="s">
        <v>21635</v>
      </c>
    </row>
    <row r="16296" spans="1:6" x14ac:dyDescent="0.25">
      <c r="A16296" t="s">
        <v>15638</v>
      </c>
      <c r="B16296" s="100" t="s">
        <v>15706</v>
      </c>
      <c r="C16296" s="99" t="s">
        <v>15661</v>
      </c>
      <c r="D16296" s="124">
        <v>19845</v>
      </c>
      <c r="E16296" s="157" t="e">
        <f>VLOOKUP(D16296,'SOAT LIQ'!$A$87:$C$3416,3,FALSE)</f>
        <v>#N/A</v>
      </c>
      <c r="F16296" t="s">
        <v>21635</v>
      </c>
    </row>
    <row r="16297" spans="1:6" x14ac:dyDescent="0.25">
      <c r="A16297" t="s">
        <v>6501</v>
      </c>
      <c r="B16297" s="100" t="s">
        <v>15706</v>
      </c>
      <c r="C16297" s="99" t="s">
        <v>15661</v>
      </c>
      <c r="D16297" s="124">
        <v>19845</v>
      </c>
      <c r="E16297" s="157" t="e">
        <f>VLOOKUP(D16297,'SOAT LIQ'!$A$87:$C$3416,3,FALSE)</f>
        <v>#N/A</v>
      </c>
      <c r="F16297" t="s">
        <v>21635</v>
      </c>
    </row>
    <row r="16298" spans="1:6" x14ac:dyDescent="0.25">
      <c r="A16298" t="s">
        <v>15637</v>
      </c>
      <c r="B16298" s="100" t="s">
        <v>15707</v>
      </c>
      <c r="C16298" s="99" t="s">
        <v>15696</v>
      </c>
      <c r="D16298" s="124">
        <v>20110</v>
      </c>
      <c r="E16298" s="157" t="e">
        <f>VLOOKUP(D16298,'SOAT LIQ'!$A$87:$C$3416,3,FALSE)</f>
        <v>#N/A</v>
      </c>
      <c r="F16298" t="s">
        <v>21635</v>
      </c>
    </row>
    <row r="16299" spans="1:6" x14ac:dyDescent="0.25">
      <c r="A16299" t="s">
        <v>6498</v>
      </c>
      <c r="B16299" s="100" t="s">
        <v>15707</v>
      </c>
      <c r="C16299" s="99" t="s">
        <v>15696</v>
      </c>
      <c r="D16299" s="124">
        <v>20110</v>
      </c>
      <c r="E16299" s="157" t="e">
        <f>VLOOKUP(D16299,'SOAT LIQ'!$A$87:$C$3416,3,FALSE)</f>
        <v>#N/A</v>
      </c>
      <c r="F16299" t="s">
        <v>21635</v>
      </c>
    </row>
    <row r="16300" spans="1:6" x14ac:dyDescent="0.25">
      <c r="A16300" t="s">
        <v>15638</v>
      </c>
      <c r="B16300" s="100" t="s">
        <v>15707</v>
      </c>
      <c r="C16300" s="99" t="s">
        <v>15696</v>
      </c>
      <c r="D16300" s="124">
        <v>20110</v>
      </c>
      <c r="E16300" s="157" t="e">
        <f>VLOOKUP(D16300,'SOAT LIQ'!$A$87:$C$3416,3,FALSE)</f>
        <v>#N/A</v>
      </c>
      <c r="F16300" t="s">
        <v>21635</v>
      </c>
    </row>
    <row r="16301" spans="1:6" x14ac:dyDescent="0.25">
      <c r="A16301" t="s">
        <v>6501</v>
      </c>
      <c r="B16301" s="100" t="s">
        <v>15707</v>
      </c>
      <c r="C16301" s="99" t="s">
        <v>15696</v>
      </c>
      <c r="D16301" s="124">
        <v>20110</v>
      </c>
      <c r="E16301" s="157" t="e">
        <f>VLOOKUP(D16301,'SOAT LIQ'!$A$87:$C$3416,3,FALSE)</f>
        <v>#N/A</v>
      </c>
      <c r="F16301" t="s">
        <v>21635</v>
      </c>
    </row>
    <row r="16302" spans="1:6" x14ac:dyDescent="0.25">
      <c r="A16302" t="s">
        <v>15638</v>
      </c>
      <c r="B16302" s="100" t="s">
        <v>15708</v>
      </c>
      <c r="C16302" s="99" t="s">
        <v>15700</v>
      </c>
      <c r="D16302" s="124">
        <v>20111</v>
      </c>
      <c r="E16302" s="157" t="e">
        <f>VLOOKUP(D16302,'SOAT LIQ'!$A$87:$C$3416,3,FALSE)</f>
        <v>#N/A</v>
      </c>
      <c r="F16302" t="s">
        <v>21635</v>
      </c>
    </row>
    <row r="16303" spans="1:6" x14ac:dyDescent="0.25">
      <c r="A16303" t="s">
        <v>6498</v>
      </c>
      <c r="B16303" s="100" t="s">
        <v>15708</v>
      </c>
      <c r="C16303" s="99" t="s">
        <v>15700</v>
      </c>
      <c r="D16303" s="124">
        <v>20111</v>
      </c>
      <c r="E16303" s="157" t="e">
        <f>VLOOKUP(D16303,'SOAT LIQ'!$A$87:$C$3416,3,FALSE)</f>
        <v>#N/A</v>
      </c>
      <c r="F16303" t="s">
        <v>21635</v>
      </c>
    </row>
    <row r="16304" spans="1:6" x14ac:dyDescent="0.25">
      <c r="A16304" t="s">
        <v>15637</v>
      </c>
      <c r="B16304" s="100" t="s">
        <v>15708</v>
      </c>
      <c r="C16304" s="99" t="s">
        <v>15700</v>
      </c>
      <c r="D16304" s="124">
        <v>20111</v>
      </c>
      <c r="E16304" s="157" t="e">
        <f>VLOOKUP(D16304,'SOAT LIQ'!$A$87:$C$3416,3,FALSE)</f>
        <v>#N/A</v>
      </c>
      <c r="F16304" t="s">
        <v>21635</v>
      </c>
    </row>
    <row r="16305" spans="1:6" x14ac:dyDescent="0.25">
      <c r="A16305" t="s">
        <v>6501</v>
      </c>
      <c r="B16305" s="100" t="s">
        <v>15708</v>
      </c>
      <c r="C16305" s="99" t="s">
        <v>15700</v>
      </c>
      <c r="D16305" s="124">
        <v>20111</v>
      </c>
      <c r="E16305" s="157" t="e">
        <f>VLOOKUP(D16305,'SOAT LIQ'!$A$87:$C$3416,3,FALSE)</f>
        <v>#N/A</v>
      </c>
      <c r="F16305" t="s">
        <v>21635</v>
      </c>
    </row>
    <row r="16306" spans="1:6" x14ac:dyDescent="0.25">
      <c r="A16306" t="s">
        <v>15638</v>
      </c>
      <c r="B16306" s="100" t="s">
        <v>15709</v>
      </c>
      <c r="C16306" s="99" t="s">
        <v>15700</v>
      </c>
      <c r="D16306" s="124">
        <v>20206</v>
      </c>
      <c r="E16306" s="157" t="e">
        <f>VLOOKUP(D16306,'SOAT LIQ'!$A$87:$C$3416,3,FALSE)</f>
        <v>#N/A</v>
      </c>
      <c r="F16306" t="s">
        <v>21635</v>
      </c>
    </row>
    <row r="16307" spans="1:6" x14ac:dyDescent="0.25">
      <c r="A16307" t="s">
        <v>6498</v>
      </c>
      <c r="B16307" s="100" t="s">
        <v>15709</v>
      </c>
      <c r="C16307" s="99" t="s">
        <v>15700</v>
      </c>
      <c r="D16307" s="124">
        <v>20206</v>
      </c>
      <c r="E16307" s="157" t="e">
        <f>VLOOKUP(D16307,'SOAT LIQ'!$A$87:$C$3416,3,FALSE)</f>
        <v>#N/A</v>
      </c>
      <c r="F16307" t="s">
        <v>21635</v>
      </c>
    </row>
    <row r="16308" spans="1:6" x14ac:dyDescent="0.25">
      <c r="A16308" t="s">
        <v>15637</v>
      </c>
      <c r="B16308" s="100" t="s">
        <v>15709</v>
      </c>
      <c r="C16308" s="99" t="s">
        <v>15700</v>
      </c>
      <c r="D16308" s="124">
        <v>20206</v>
      </c>
      <c r="E16308" s="157" t="e">
        <f>VLOOKUP(D16308,'SOAT LIQ'!$A$87:$C$3416,3,FALSE)</f>
        <v>#N/A</v>
      </c>
      <c r="F16308" t="s">
        <v>21635</v>
      </c>
    </row>
    <row r="16309" spans="1:6" x14ac:dyDescent="0.25">
      <c r="A16309" t="s">
        <v>6501</v>
      </c>
      <c r="B16309" s="100" t="s">
        <v>15709</v>
      </c>
      <c r="C16309" s="99" t="s">
        <v>15700</v>
      </c>
      <c r="D16309" s="124">
        <v>20206</v>
      </c>
      <c r="E16309" s="157" t="e">
        <f>VLOOKUP(D16309,'SOAT LIQ'!$A$87:$C$3416,3,FALSE)</f>
        <v>#N/A</v>
      </c>
      <c r="F16309" t="s">
        <v>21635</v>
      </c>
    </row>
    <row r="16310" spans="1:6" x14ac:dyDescent="0.25">
      <c r="A16310" t="s">
        <v>15637</v>
      </c>
      <c r="B16310" s="100" t="s">
        <v>15710</v>
      </c>
      <c r="C16310" s="99" t="s">
        <v>15700</v>
      </c>
      <c r="D16310" s="124">
        <v>20207</v>
      </c>
      <c r="E16310" s="157" t="e">
        <f>VLOOKUP(D16310,'SOAT LIQ'!$A$87:$C$3416,3,FALSE)</f>
        <v>#N/A</v>
      </c>
      <c r="F16310" t="s">
        <v>21635</v>
      </c>
    </row>
    <row r="16311" spans="1:6" x14ac:dyDescent="0.25">
      <c r="A16311" t="s">
        <v>6498</v>
      </c>
      <c r="B16311" s="100" t="s">
        <v>15710</v>
      </c>
      <c r="C16311" s="99" t="s">
        <v>15700</v>
      </c>
      <c r="D16311" s="124">
        <v>20207</v>
      </c>
      <c r="E16311" s="157" t="e">
        <f>VLOOKUP(D16311,'SOAT LIQ'!$A$87:$C$3416,3,FALSE)</f>
        <v>#N/A</v>
      </c>
      <c r="F16311" t="s">
        <v>21635</v>
      </c>
    </row>
    <row r="16312" spans="1:6" x14ac:dyDescent="0.25">
      <c r="A16312" t="s">
        <v>15638</v>
      </c>
      <c r="B16312" s="100" t="s">
        <v>15710</v>
      </c>
      <c r="C16312" s="99" t="s">
        <v>15700</v>
      </c>
      <c r="D16312" s="124">
        <v>20207</v>
      </c>
      <c r="E16312" s="157" t="e">
        <f>VLOOKUP(D16312,'SOAT LIQ'!$A$87:$C$3416,3,FALSE)</f>
        <v>#N/A</v>
      </c>
      <c r="F16312" t="s">
        <v>21635</v>
      </c>
    </row>
    <row r="16313" spans="1:6" x14ac:dyDescent="0.25">
      <c r="A16313" t="s">
        <v>6501</v>
      </c>
      <c r="B16313" s="100" t="s">
        <v>15710</v>
      </c>
      <c r="C16313" s="99" t="s">
        <v>15700</v>
      </c>
      <c r="D16313" s="124">
        <v>20207</v>
      </c>
      <c r="E16313" s="157" t="e">
        <f>VLOOKUP(D16313,'SOAT LIQ'!$A$87:$C$3416,3,FALSE)</f>
        <v>#N/A</v>
      </c>
      <c r="F16313" t="s">
        <v>21635</v>
      </c>
    </row>
    <row r="16314" spans="1:6" x14ac:dyDescent="0.25">
      <c r="A16314" t="s">
        <v>15637</v>
      </c>
      <c r="B16314" s="100" t="s">
        <v>15711</v>
      </c>
      <c r="C16314" s="99" t="s">
        <v>15656</v>
      </c>
      <c r="D16314" s="124">
        <v>32117</v>
      </c>
      <c r="E16314" s="157" t="e">
        <f>VLOOKUP(D16314,'SOAT LIQ'!$A$87:$C$3416,3,FALSE)</f>
        <v>#N/A</v>
      </c>
      <c r="F16314" t="s">
        <v>21635</v>
      </c>
    </row>
    <row r="16315" spans="1:6" x14ac:dyDescent="0.25">
      <c r="A16315" t="s">
        <v>6498</v>
      </c>
      <c r="B16315" s="100" t="s">
        <v>15711</v>
      </c>
      <c r="C16315" s="99" t="s">
        <v>15656</v>
      </c>
      <c r="D16315" s="124">
        <v>32117</v>
      </c>
      <c r="E16315" s="157" t="e">
        <f>VLOOKUP(D16315,'SOAT LIQ'!$A$87:$C$3416,3,FALSE)</f>
        <v>#N/A</v>
      </c>
      <c r="F16315" t="s">
        <v>21635</v>
      </c>
    </row>
    <row r="16316" spans="1:6" x14ac:dyDescent="0.25">
      <c r="A16316" t="s">
        <v>15638</v>
      </c>
      <c r="B16316" s="100" t="s">
        <v>15711</v>
      </c>
      <c r="C16316" s="99" t="s">
        <v>15656</v>
      </c>
      <c r="D16316" s="124">
        <v>32117</v>
      </c>
      <c r="E16316" s="157" t="e">
        <f>VLOOKUP(D16316,'SOAT LIQ'!$A$87:$C$3416,3,FALSE)</f>
        <v>#N/A</v>
      </c>
      <c r="F16316" t="s">
        <v>21635</v>
      </c>
    </row>
    <row r="16317" spans="1:6" x14ac:dyDescent="0.25">
      <c r="A16317" t="s">
        <v>6501</v>
      </c>
      <c r="B16317" s="100" t="s">
        <v>15711</v>
      </c>
      <c r="C16317" s="99" t="s">
        <v>15656</v>
      </c>
      <c r="D16317" s="124">
        <v>32117</v>
      </c>
      <c r="E16317" s="157" t="e">
        <f>VLOOKUP(D16317,'SOAT LIQ'!$A$87:$C$3416,3,FALSE)</f>
        <v>#N/A</v>
      </c>
      <c r="F16317" t="s">
        <v>21635</v>
      </c>
    </row>
    <row r="16318" spans="1:6" x14ac:dyDescent="0.25">
      <c r="A16318" t="s">
        <v>15637</v>
      </c>
      <c r="B16318" s="100" t="s">
        <v>15712</v>
      </c>
      <c r="C16318" s="99" t="s">
        <v>4426</v>
      </c>
      <c r="D16318" s="124">
        <v>19217</v>
      </c>
      <c r="E16318" s="157" t="e">
        <f>VLOOKUP(D16318,'SOAT LIQ'!$A$87:$C$3416,3,FALSE)</f>
        <v>#N/A</v>
      </c>
      <c r="F16318" t="s">
        <v>21635</v>
      </c>
    </row>
    <row r="16319" spans="1:6" x14ac:dyDescent="0.25">
      <c r="A16319" t="s">
        <v>6498</v>
      </c>
      <c r="B16319" s="100" t="s">
        <v>15712</v>
      </c>
      <c r="C16319" s="99" t="s">
        <v>4426</v>
      </c>
      <c r="D16319" s="124">
        <v>19217</v>
      </c>
      <c r="E16319" s="157" t="e">
        <f>VLOOKUP(D16319,'SOAT LIQ'!$A$87:$C$3416,3,FALSE)</f>
        <v>#N/A</v>
      </c>
      <c r="F16319" t="s">
        <v>21635</v>
      </c>
    </row>
    <row r="16320" spans="1:6" x14ac:dyDescent="0.25">
      <c r="A16320" t="s">
        <v>15638</v>
      </c>
      <c r="B16320" s="100" t="s">
        <v>15712</v>
      </c>
      <c r="C16320" s="99" t="s">
        <v>4426</v>
      </c>
      <c r="D16320" s="124">
        <v>19217</v>
      </c>
      <c r="E16320" s="157" t="e">
        <f>VLOOKUP(D16320,'SOAT LIQ'!$A$87:$C$3416,3,FALSE)</f>
        <v>#N/A</v>
      </c>
      <c r="F16320" t="s">
        <v>21635</v>
      </c>
    </row>
    <row r="16321" spans="1:6" x14ac:dyDescent="0.25">
      <c r="A16321" t="s">
        <v>6501</v>
      </c>
      <c r="B16321" s="100" t="s">
        <v>15712</v>
      </c>
      <c r="C16321" s="99" t="s">
        <v>4426</v>
      </c>
      <c r="D16321" s="124">
        <v>19217</v>
      </c>
      <c r="E16321" s="157" t="e">
        <f>VLOOKUP(D16321,'SOAT LIQ'!$A$87:$C$3416,3,FALSE)</f>
        <v>#N/A</v>
      </c>
      <c r="F16321" t="s">
        <v>21635</v>
      </c>
    </row>
    <row r="16322" spans="1:6" x14ac:dyDescent="0.25">
      <c r="A16322" t="s">
        <v>15637</v>
      </c>
      <c r="B16322" s="100" t="s">
        <v>15713</v>
      </c>
      <c r="C16322" s="99" t="s">
        <v>15659</v>
      </c>
      <c r="D16322" s="124">
        <v>20208</v>
      </c>
      <c r="E16322" s="157" t="e">
        <f>VLOOKUP(D16322,'SOAT LIQ'!$A$87:$C$3416,3,FALSE)</f>
        <v>#N/A</v>
      </c>
      <c r="F16322" t="s">
        <v>21635</v>
      </c>
    </row>
    <row r="16323" spans="1:6" x14ac:dyDescent="0.25">
      <c r="A16323" t="s">
        <v>6498</v>
      </c>
      <c r="B16323" s="100" t="s">
        <v>15713</v>
      </c>
      <c r="C16323" s="99" t="s">
        <v>15659</v>
      </c>
      <c r="D16323" s="124">
        <v>20208</v>
      </c>
      <c r="E16323" s="157" t="e">
        <f>VLOOKUP(D16323,'SOAT LIQ'!$A$87:$C$3416,3,FALSE)</f>
        <v>#N/A</v>
      </c>
      <c r="F16323" t="s">
        <v>21635</v>
      </c>
    </row>
    <row r="16324" spans="1:6" x14ac:dyDescent="0.25">
      <c r="A16324" t="s">
        <v>15638</v>
      </c>
      <c r="B16324" s="100" t="s">
        <v>15713</v>
      </c>
      <c r="C16324" s="99" t="s">
        <v>15659</v>
      </c>
      <c r="D16324" s="124">
        <v>20208</v>
      </c>
      <c r="E16324" s="157" t="e">
        <f>VLOOKUP(D16324,'SOAT LIQ'!$A$87:$C$3416,3,FALSE)</f>
        <v>#N/A</v>
      </c>
      <c r="F16324" t="s">
        <v>21635</v>
      </c>
    </row>
    <row r="16325" spans="1:6" x14ac:dyDescent="0.25">
      <c r="A16325" t="s">
        <v>6501</v>
      </c>
      <c r="B16325" s="100" t="s">
        <v>15713</v>
      </c>
      <c r="C16325" s="99" t="s">
        <v>15659</v>
      </c>
      <c r="D16325" s="124">
        <v>20208</v>
      </c>
      <c r="E16325" s="157" t="e">
        <f>VLOOKUP(D16325,'SOAT LIQ'!$A$87:$C$3416,3,FALSE)</f>
        <v>#N/A</v>
      </c>
      <c r="F16325" t="s">
        <v>21635</v>
      </c>
    </row>
    <row r="16326" spans="1:6" x14ac:dyDescent="0.25">
      <c r="A16326" t="s">
        <v>15637</v>
      </c>
      <c r="B16326" s="100" t="s">
        <v>15714</v>
      </c>
      <c r="C16326" s="100"/>
      <c r="D16326" s="124"/>
      <c r="E16326" s="157" t="e">
        <f>VLOOKUP(D16326,'SOAT LIQ'!$A$87:$C$3416,3,FALSE)</f>
        <v>#N/A</v>
      </c>
      <c r="F16326" t="s">
        <v>21635</v>
      </c>
    </row>
    <row r="16327" spans="1:6" x14ac:dyDescent="0.25">
      <c r="A16327" t="s">
        <v>6498</v>
      </c>
      <c r="B16327" s="100" t="s">
        <v>15714</v>
      </c>
      <c r="C16327" s="100"/>
      <c r="D16327" s="124"/>
      <c r="E16327" s="157" t="e">
        <f>VLOOKUP(D16327,'SOAT LIQ'!$A$87:$C$3416,3,FALSE)</f>
        <v>#N/A</v>
      </c>
      <c r="F16327" t="s">
        <v>21635</v>
      </c>
    </row>
    <row r="16328" spans="1:6" x14ac:dyDescent="0.25">
      <c r="A16328" t="s">
        <v>15638</v>
      </c>
      <c r="B16328" s="100" t="s">
        <v>15714</v>
      </c>
      <c r="C16328" s="100"/>
      <c r="D16328" s="124"/>
      <c r="E16328" s="157" t="e">
        <f>VLOOKUP(D16328,'SOAT LIQ'!$A$87:$C$3416,3,FALSE)</f>
        <v>#N/A</v>
      </c>
      <c r="F16328" t="s">
        <v>21635</v>
      </c>
    </row>
    <row r="16329" spans="1:6" x14ac:dyDescent="0.25">
      <c r="A16329" t="s">
        <v>6501</v>
      </c>
      <c r="B16329" s="100" t="s">
        <v>15714</v>
      </c>
      <c r="C16329" s="100"/>
      <c r="D16329" s="124"/>
      <c r="E16329" s="157" t="e">
        <f>VLOOKUP(D16329,'SOAT LIQ'!$A$87:$C$3416,3,FALSE)</f>
        <v>#N/A</v>
      </c>
      <c r="F16329" t="s">
        <v>21635</v>
      </c>
    </row>
    <row r="16330" spans="1:6" x14ac:dyDescent="0.25">
      <c r="A16330" t="s">
        <v>15638</v>
      </c>
      <c r="B16330" s="100" t="s">
        <v>15716</v>
      </c>
      <c r="C16330" s="99" t="s">
        <v>15715</v>
      </c>
      <c r="D16330" s="124">
        <v>20205</v>
      </c>
      <c r="E16330" s="157" t="e">
        <f>VLOOKUP(D16330,'SOAT LIQ'!$A$87:$C$3416,3,FALSE)</f>
        <v>#N/A</v>
      </c>
      <c r="F16330" t="s">
        <v>21635</v>
      </c>
    </row>
    <row r="16331" spans="1:6" x14ac:dyDescent="0.25">
      <c r="A16331" t="s">
        <v>6498</v>
      </c>
      <c r="B16331" s="100" t="s">
        <v>15716</v>
      </c>
      <c r="C16331" s="99" t="s">
        <v>15715</v>
      </c>
      <c r="D16331" s="124">
        <v>20205</v>
      </c>
      <c r="E16331" s="157" t="e">
        <f>VLOOKUP(D16331,'SOAT LIQ'!$A$87:$C$3416,3,FALSE)</f>
        <v>#N/A</v>
      </c>
      <c r="F16331" t="s">
        <v>21635</v>
      </c>
    </row>
    <row r="16332" spans="1:6" x14ac:dyDescent="0.25">
      <c r="A16332" t="s">
        <v>15637</v>
      </c>
      <c r="B16332" s="100" t="s">
        <v>15716</v>
      </c>
      <c r="C16332" s="99" t="s">
        <v>15715</v>
      </c>
      <c r="D16332" s="124">
        <v>20205</v>
      </c>
      <c r="E16332" s="157" t="e">
        <f>VLOOKUP(D16332,'SOAT LIQ'!$A$87:$C$3416,3,FALSE)</f>
        <v>#N/A</v>
      </c>
      <c r="F16332" t="s">
        <v>21635</v>
      </c>
    </row>
    <row r="16333" spans="1:6" x14ac:dyDescent="0.25">
      <c r="A16333" t="s">
        <v>6501</v>
      </c>
      <c r="B16333" s="100" t="s">
        <v>15716</v>
      </c>
      <c r="C16333" s="99" t="s">
        <v>15715</v>
      </c>
      <c r="D16333" s="124">
        <v>20205</v>
      </c>
      <c r="E16333" s="157" t="e">
        <f>VLOOKUP(D16333,'SOAT LIQ'!$A$87:$C$3416,3,FALSE)</f>
        <v>#N/A</v>
      </c>
      <c r="F16333" t="s">
        <v>21635</v>
      </c>
    </row>
    <row r="16334" spans="1:6" x14ac:dyDescent="0.25">
      <c r="A16334" t="s">
        <v>15638</v>
      </c>
      <c r="B16334" s="100" t="s">
        <v>15717</v>
      </c>
      <c r="C16334" s="99" t="s">
        <v>15700</v>
      </c>
      <c r="D16334" s="124">
        <v>19249</v>
      </c>
      <c r="E16334" s="157" t="e">
        <f>VLOOKUP(D16334,'SOAT LIQ'!$A$87:$C$3416,3,FALSE)</f>
        <v>#N/A</v>
      </c>
      <c r="F16334" t="s">
        <v>21635</v>
      </c>
    </row>
    <row r="16335" spans="1:6" x14ac:dyDescent="0.25">
      <c r="A16335" t="s">
        <v>6498</v>
      </c>
      <c r="B16335" s="100" t="s">
        <v>15717</v>
      </c>
      <c r="C16335" s="99" t="s">
        <v>15700</v>
      </c>
      <c r="D16335" s="124">
        <v>19249</v>
      </c>
      <c r="E16335" s="157" t="e">
        <f>VLOOKUP(D16335,'SOAT LIQ'!$A$87:$C$3416,3,FALSE)</f>
        <v>#N/A</v>
      </c>
      <c r="F16335" t="s">
        <v>21635</v>
      </c>
    </row>
    <row r="16336" spans="1:6" x14ac:dyDescent="0.25">
      <c r="A16336" t="s">
        <v>15637</v>
      </c>
      <c r="B16336" s="100" t="s">
        <v>15717</v>
      </c>
      <c r="C16336" s="99" t="s">
        <v>15700</v>
      </c>
      <c r="D16336" s="124">
        <v>19249</v>
      </c>
      <c r="E16336" s="157" t="e">
        <f>VLOOKUP(D16336,'SOAT LIQ'!$A$87:$C$3416,3,FALSE)</f>
        <v>#N/A</v>
      </c>
      <c r="F16336" t="s">
        <v>21635</v>
      </c>
    </row>
    <row r="16337" spans="1:6" x14ac:dyDescent="0.25">
      <c r="A16337" t="s">
        <v>6501</v>
      </c>
      <c r="B16337" s="100" t="s">
        <v>15717</v>
      </c>
      <c r="C16337" s="99" t="s">
        <v>15700</v>
      </c>
      <c r="D16337" s="124">
        <v>19249</v>
      </c>
      <c r="E16337" s="157" t="e">
        <f>VLOOKUP(D16337,'SOAT LIQ'!$A$87:$C$3416,3,FALSE)</f>
        <v>#N/A</v>
      </c>
      <c r="F16337" t="s">
        <v>21635</v>
      </c>
    </row>
    <row r="16338" spans="1:6" x14ac:dyDescent="0.25">
      <c r="A16338" t="s">
        <v>15638</v>
      </c>
      <c r="B16338" s="100" t="s">
        <v>15718</v>
      </c>
      <c r="C16338" s="99" t="s">
        <v>15700</v>
      </c>
      <c r="D16338" s="124">
        <v>20206</v>
      </c>
      <c r="E16338" s="157" t="e">
        <f>VLOOKUP(D16338,'SOAT LIQ'!$A$87:$C$3416,3,FALSE)</f>
        <v>#N/A</v>
      </c>
      <c r="F16338" t="s">
        <v>21635</v>
      </c>
    </row>
    <row r="16339" spans="1:6" x14ac:dyDescent="0.25">
      <c r="A16339" t="s">
        <v>6498</v>
      </c>
      <c r="B16339" s="100" t="s">
        <v>15718</v>
      </c>
      <c r="C16339" s="99" t="s">
        <v>15700</v>
      </c>
      <c r="D16339" s="124">
        <v>20206</v>
      </c>
      <c r="E16339" s="157" t="e">
        <f>VLOOKUP(D16339,'SOAT LIQ'!$A$87:$C$3416,3,FALSE)</f>
        <v>#N/A</v>
      </c>
      <c r="F16339" t="s">
        <v>21635</v>
      </c>
    </row>
    <row r="16340" spans="1:6" x14ac:dyDescent="0.25">
      <c r="A16340" t="s">
        <v>15637</v>
      </c>
      <c r="B16340" s="100" t="s">
        <v>15718</v>
      </c>
      <c r="C16340" s="99" t="s">
        <v>15700</v>
      </c>
      <c r="D16340" s="124">
        <v>20206</v>
      </c>
      <c r="E16340" s="157" t="e">
        <f>VLOOKUP(D16340,'SOAT LIQ'!$A$87:$C$3416,3,FALSE)</f>
        <v>#N/A</v>
      </c>
      <c r="F16340" t="s">
        <v>21635</v>
      </c>
    </row>
    <row r="16341" spans="1:6" x14ac:dyDescent="0.25">
      <c r="A16341" t="s">
        <v>6501</v>
      </c>
      <c r="B16341" s="100" t="s">
        <v>15718</v>
      </c>
      <c r="C16341" s="99" t="s">
        <v>15700</v>
      </c>
      <c r="D16341" s="124">
        <v>20206</v>
      </c>
      <c r="E16341" s="157" t="e">
        <f>VLOOKUP(D16341,'SOAT LIQ'!$A$87:$C$3416,3,FALSE)</f>
        <v>#N/A</v>
      </c>
      <c r="F16341" t="s">
        <v>21635</v>
      </c>
    </row>
    <row r="16342" spans="1:6" x14ac:dyDescent="0.25">
      <c r="A16342" t="s">
        <v>15637</v>
      </c>
      <c r="B16342" s="100" t="s">
        <v>15720</v>
      </c>
      <c r="C16342" s="99" t="s">
        <v>15719</v>
      </c>
      <c r="D16342" s="124">
        <v>20207</v>
      </c>
      <c r="E16342" s="157" t="e">
        <f>VLOOKUP(D16342,'SOAT LIQ'!$A$87:$C$3416,3,FALSE)</f>
        <v>#N/A</v>
      </c>
      <c r="F16342" t="s">
        <v>21635</v>
      </c>
    </row>
    <row r="16343" spans="1:6" x14ac:dyDescent="0.25">
      <c r="A16343" t="s">
        <v>6498</v>
      </c>
      <c r="B16343" s="100" t="s">
        <v>15720</v>
      </c>
      <c r="C16343" s="99" t="s">
        <v>15719</v>
      </c>
      <c r="D16343" s="124">
        <v>20207</v>
      </c>
      <c r="E16343" s="157" t="e">
        <f>VLOOKUP(D16343,'SOAT LIQ'!$A$87:$C$3416,3,FALSE)</f>
        <v>#N/A</v>
      </c>
      <c r="F16343" t="s">
        <v>21635</v>
      </c>
    </row>
    <row r="16344" spans="1:6" x14ac:dyDescent="0.25">
      <c r="A16344" t="s">
        <v>15638</v>
      </c>
      <c r="B16344" s="100" t="s">
        <v>15720</v>
      </c>
      <c r="C16344" s="99" t="s">
        <v>15719</v>
      </c>
      <c r="D16344" s="124">
        <v>20207</v>
      </c>
      <c r="E16344" s="157" t="e">
        <f>VLOOKUP(D16344,'SOAT LIQ'!$A$87:$C$3416,3,FALSE)</f>
        <v>#N/A</v>
      </c>
      <c r="F16344" t="s">
        <v>21635</v>
      </c>
    </row>
    <row r="16345" spans="1:6" x14ac:dyDescent="0.25">
      <c r="A16345" t="s">
        <v>6501</v>
      </c>
      <c r="B16345" s="100" t="s">
        <v>15720</v>
      </c>
      <c r="C16345" s="99" t="s">
        <v>15719</v>
      </c>
      <c r="D16345" s="124">
        <v>20207</v>
      </c>
      <c r="E16345" s="157" t="e">
        <f>VLOOKUP(D16345,'SOAT LIQ'!$A$87:$C$3416,3,FALSE)</f>
        <v>#N/A</v>
      </c>
      <c r="F16345" t="s">
        <v>21635</v>
      </c>
    </row>
    <row r="16346" spans="1:6" x14ac:dyDescent="0.25">
      <c r="A16346" t="s">
        <v>15637</v>
      </c>
      <c r="B16346" s="100" t="s">
        <v>15721</v>
      </c>
      <c r="C16346" s="99" t="s">
        <v>15656</v>
      </c>
      <c r="D16346" s="124">
        <v>32117</v>
      </c>
      <c r="E16346" s="157" t="e">
        <f>VLOOKUP(D16346,'SOAT LIQ'!$A$87:$C$3416,3,FALSE)</f>
        <v>#N/A</v>
      </c>
      <c r="F16346" t="s">
        <v>21635</v>
      </c>
    </row>
    <row r="16347" spans="1:6" x14ac:dyDescent="0.25">
      <c r="A16347" t="s">
        <v>6498</v>
      </c>
      <c r="B16347" s="100" t="s">
        <v>15721</v>
      </c>
      <c r="C16347" s="99" t="s">
        <v>15656</v>
      </c>
      <c r="D16347" s="124">
        <v>32117</v>
      </c>
      <c r="E16347" s="157" t="e">
        <f>VLOOKUP(D16347,'SOAT LIQ'!$A$87:$C$3416,3,FALSE)</f>
        <v>#N/A</v>
      </c>
      <c r="F16347" t="s">
        <v>21635</v>
      </c>
    </row>
    <row r="16348" spans="1:6" x14ac:dyDescent="0.25">
      <c r="A16348" t="s">
        <v>15638</v>
      </c>
      <c r="B16348" s="100" t="s">
        <v>15721</v>
      </c>
      <c r="C16348" s="99" t="s">
        <v>15656</v>
      </c>
      <c r="D16348" s="124">
        <v>32117</v>
      </c>
      <c r="E16348" s="157" t="e">
        <f>VLOOKUP(D16348,'SOAT LIQ'!$A$87:$C$3416,3,FALSE)</f>
        <v>#N/A</v>
      </c>
      <c r="F16348" t="s">
        <v>21635</v>
      </c>
    </row>
    <row r="16349" spans="1:6" x14ac:dyDescent="0.25">
      <c r="A16349" t="s">
        <v>6501</v>
      </c>
      <c r="B16349" s="100" t="s">
        <v>15721</v>
      </c>
      <c r="C16349" s="99" t="s">
        <v>15656</v>
      </c>
      <c r="D16349" s="124">
        <v>32117</v>
      </c>
      <c r="E16349" s="157" t="e">
        <f>VLOOKUP(D16349,'SOAT LIQ'!$A$87:$C$3416,3,FALSE)</f>
        <v>#N/A</v>
      </c>
      <c r="F16349" t="s">
        <v>21635</v>
      </c>
    </row>
    <row r="16350" spans="1:6" x14ac:dyDescent="0.25">
      <c r="A16350" t="s">
        <v>15637</v>
      </c>
      <c r="B16350" s="100" t="s">
        <v>15722</v>
      </c>
      <c r="C16350" s="99" t="s">
        <v>4426</v>
      </c>
      <c r="D16350" s="124">
        <v>19217</v>
      </c>
      <c r="E16350" s="157" t="e">
        <f>VLOOKUP(D16350,'SOAT LIQ'!$A$87:$C$3416,3,FALSE)</f>
        <v>#N/A</v>
      </c>
      <c r="F16350" t="s">
        <v>21635</v>
      </c>
    </row>
    <row r="16351" spans="1:6" x14ac:dyDescent="0.25">
      <c r="A16351" t="s">
        <v>6498</v>
      </c>
      <c r="B16351" s="100" t="s">
        <v>15722</v>
      </c>
      <c r="C16351" s="99" t="s">
        <v>4426</v>
      </c>
      <c r="D16351" s="124">
        <v>19217</v>
      </c>
      <c r="E16351" s="157" t="e">
        <f>VLOOKUP(D16351,'SOAT LIQ'!$A$87:$C$3416,3,FALSE)</f>
        <v>#N/A</v>
      </c>
      <c r="F16351" t="s">
        <v>21635</v>
      </c>
    </row>
    <row r="16352" spans="1:6" x14ac:dyDescent="0.25">
      <c r="A16352" t="s">
        <v>15638</v>
      </c>
      <c r="B16352" s="100" t="s">
        <v>15722</v>
      </c>
      <c r="C16352" s="99" t="s">
        <v>4426</v>
      </c>
      <c r="D16352" s="124">
        <v>19217</v>
      </c>
      <c r="E16352" s="157" t="e">
        <f>VLOOKUP(D16352,'SOAT LIQ'!$A$87:$C$3416,3,FALSE)</f>
        <v>#N/A</v>
      </c>
      <c r="F16352" t="s">
        <v>21635</v>
      </c>
    </row>
    <row r="16353" spans="1:6" x14ac:dyDescent="0.25">
      <c r="A16353" t="s">
        <v>6501</v>
      </c>
      <c r="B16353" s="100" t="s">
        <v>15722</v>
      </c>
      <c r="C16353" s="99" t="s">
        <v>4426</v>
      </c>
      <c r="D16353" s="124">
        <v>19217</v>
      </c>
      <c r="E16353" s="157" t="e">
        <f>VLOOKUP(D16353,'SOAT LIQ'!$A$87:$C$3416,3,FALSE)</f>
        <v>#N/A</v>
      </c>
      <c r="F16353" t="s">
        <v>21635</v>
      </c>
    </row>
    <row r="16354" spans="1:6" x14ac:dyDescent="0.25">
      <c r="A16354" t="s">
        <v>15637</v>
      </c>
      <c r="B16354" s="100" t="s">
        <v>15723</v>
      </c>
      <c r="C16354" s="99" t="s">
        <v>15659</v>
      </c>
      <c r="D16354" s="124">
        <v>20208</v>
      </c>
      <c r="E16354" s="157" t="e">
        <f>VLOOKUP(D16354,'SOAT LIQ'!$A$87:$C$3416,3,FALSE)</f>
        <v>#N/A</v>
      </c>
      <c r="F16354" t="s">
        <v>21635</v>
      </c>
    </row>
    <row r="16355" spans="1:6" x14ac:dyDescent="0.25">
      <c r="A16355" t="s">
        <v>6498</v>
      </c>
      <c r="B16355" s="100" t="s">
        <v>15723</v>
      </c>
      <c r="C16355" s="99" t="s">
        <v>15659</v>
      </c>
      <c r="D16355" s="124">
        <v>20208</v>
      </c>
      <c r="E16355" s="157" t="e">
        <f>VLOOKUP(D16355,'SOAT LIQ'!$A$87:$C$3416,3,FALSE)</f>
        <v>#N/A</v>
      </c>
      <c r="F16355" t="s">
        <v>21635</v>
      </c>
    </row>
    <row r="16356" spans="1:6" x14ac:dyDescent="0.25">
      <c r="A16356" t="s">
        <v>15638</v>
      </c>
      <c r="B16356" s="100" t="s">
        <v>15723</v>
      </c>
      <c r="C16356" s="99" t="s">
        <v>15659</v>
      </c>
      <c r="D16356" s="124">
        <v>20208</v>
      </c>
      <c r="E16356" s="157" t="e">
        <f>VLOOKUP(D16356,'SOAT LIQ'!$A$87:$C$3416,3,FALSE)</f>
        <v>#N/A</v>
      </c>
      <c r="F16356" t="s">
        <v>21635</v>
      </c>
    </row>
    <row r="16357" spans="1:6" x14ac:dyDescent="0.25">
      <c r="A16357" t="s">
        <v>6501</v>
      </c>
      <c r="B16357" s="100" t="s">
        <v>15723</v>
      </c>
      <c r="C16357" s="99" t="s">
        <v>15659</v>
      </c>
      <c r="D16357" s="124">
        <v>20208</v>
      </c>
      <c r="E16357" s="157" t="e">
        <f>VLOOKUP(D16357,'SOAT LIQ'!$A$87:$C$3416,3,FALSE)</f>
        <v>#N/A</v>
      </c>
      <c r="F16357" t="s">
        <v>21635</v>
      </c>
    </row>
    <row r="16358" spans="1:6" x14ac:dyDescent="0.25">
      <c r="A16358" t="s">
        <v>15637</v>
      </c>
      <c r="B16358" s="100" t="s">
        <v>15724</v>
      </c>
      <c r="C16358" s="99" t="s">
        <v>15661</v>
      </c>
      <c r="D16358" s="124">
        <v>19845</v>
      </c>
      <c r="E16358" s="157" t="e">
        <f>VLOOKUP(D16358,'SOAT LIQ'!$A$87:$C$3416,3,FALSE)</f>
        <v>#N/A</v>
      </c>
      <c r="F16358" t="s">
        <v>21635</v>
      </c>
    </row>
    <row r="16359" spans="1:6" x14ac:dyDescent="0.25">
      <c r="A16359" t="s">
        <v>6498</v>
      </c>
      <c r="B16359" s="100" t="s">
        <v>15724</v>
      </c>
      <c r="C16359" s="99" t="s">
        <v>15661</v>
      </c>
      <c r="D16359" s="124">
        <v>19845</v>
      </c>
      <c r="E16359" s="157" t="e">
        <f>VLOOKUP(D16359,'SOAT LIQ'!$A$87:$C$3416,3,FALSE)</f>
        <v>#N/A</v>
      </c>
      <c r="F16359" t="s">
        <v>21635</v>
      </c>
    </row>
    <row r="16360" spans="1:6" x14ac:dyDescent="0.25">
      <c r="A16360" t="s">
        <v>15638</v>
      </c>
      <c r="B16360" s="100" t="s">
        <v>15724</v>
      </c>
      <c r="C16360" s="99" t="s">
        <v>15661</v>
      </c>
      <c r="D16360" s="124">
        <v>19845</v>
      </c>
      <c r="E16360" s="157" t="e">
        <f>VLOOKUP(D16360,'SOAT LIQ'!$A$87:$C$3416,3,FALSE)</f>
        <v>#N/A</v>
      </c>
      <c r="F16360" t="s">
        <v>21635</v>
      </c>
    </row>
    <row r="16361" spans="1:6" x14ac:dyDescent="0.25">
      <c r="A16361" t="s">
        <v>6501</v>
      </c>
      <c r="B16361" s="100" t="s">
        <v>15724</v>
      </c>
      <c r="C16361" s="99" t="s">
        <v>15661</v>
      </c>
      <c r="D16361" s="124">
        <v>19845</v>
      </c>
      <c r="E16361" s="157" t="e">
        <f>VLOOKUP(D16361,'SOAT LIQ'!$A$87:$C$3416,3,FALSE)</f>
        <v>#N/A</v>
      </c>
      <c r="F16361" t="s">
        <v>21635</v>
      </c>
    </row>
    <row r="16362" spans="1:6" x14ac:dyDescent="0.25">
      <c r="A16362" t="s">
        <v>15637</v>
      </c>
      <c r="B16362" s="100" t="s">
        <v>15725</v>
      </c>
      <c r="C16362" s="100"/>
      <c r="D16362" s="124">
        <v>20205</v>
      </c>
      <c r="E16362" s="157" t="e">
        <f>VLOOKUP(D16362,'SOAT LIQ'!$A$87:$C$3416,3,FALSE)</f>
        <v>#N/A</v>
      </c>
      <c r="F16362" t="s">
        <v>21635</v>
      </c>
    </row>
    <row r="16363" spans="1:6" x14ac:dyDescent="0.25">
      <c r="A16363" t="s">
        <v>6498</v>
      </c>
      <c r="B16363" s="100" t="s">
        <v>15725</v>
      </c>
      <c r="C16363" s="100"/>
      <c r="D16363" s="124">
        <v>20205</v>
      </c>
      <c r="E16363" s="157" t="e">
        <f>VLOOKUP(D16363,'SOAT LIQ'!$A$87:$C$3416,3,FALSE)</f>
        <v>#N/A</v>
      </c>
      <c r="F16363" t="s">
        <v>21635</v>
      </c>
    </row>
    <row r="16364" spans="1:6" x14ac:dyDescent="0.25">
      <c r="A16364" t="s">
        <v>15638</v>
      </c>
      <c r="B16364" s="100" t="s">
        <v>15725</v>
      </c>
      <c r="C16364" s="100"/>
      <c r="D16364" s="124">
        <v>20205</v>
      </c>
      <c r="E16364" s="157" t="e">
        <f>VLOOKUP(D16364,'SOAT LIQ'!$A$87:$C$3416,3,FALSE)</f>
        <v>#N/A</v>
      </c>
      <c r="F16364" t="s">
        <v>21635</v>
      </c>
    </row>
    <row r="16365" spans="1:6" x14ac:dyDescent="0.25">
      <c r="A16365" t="s">
        <v>6501</v>
      </c>
      <c r="B16365" s="100" t="s">
        <v>15725</v>
      </c>
      <c r="C16365" s="100"/>
      <c r="D16365" s="124">
        <v>20205</v>
      </c>
      <c r="E16365" s="157" t="e">
        <f>VLOOKUP(D16365,'SOAT LIQ'!$A$87:$C$3416,3,FALSE)</f>
        <v>#N/A</v>
      </c>
      <c r="F16365" t="s">
        <v>21635</v>
      </c>
    </row>
    <row r="16366" spans="1:6" x14ac:dyDescent="0.25">
      <c r="A16366" t="s">
        <v>15638</v>
      </c>
      <c r="B16366" s="100" t="s">
        <v>15726</v>
      </c>
      <c r="C16366" s="99" t="s">
        <v>15700</v>
      </c>
      <c r="D16366" s="124">
        <v>20205</v>
      </c>
      <c r="E16366" s="157" t="e">
        <f>VLOOKUP(D16366,'SOAT LIQ'!$A$87:$C$3416,3,FALSE)</f>
        <v>#N/A</v>
      </c>
      <c r="F16366" t="s">
        <v>21635</v>
      </c>
    </row>
    <row r="16367" spans="1:6" x14ac:dyDescent="0.25">
      <c r="A16367" t="s">
        <v>6498</v>
      </c>
      <c r="B16367" s="100" t="s">
        <v>15726</v>
      </c>
      <c r="C16367" s="99" t="s">
        <v>15700</v>
      </c>
      <c r="D16367" s="124">
        <v>20205</v>
      </c>
      <c r="E16367" s="157" t="e">
        <f>VLOOKUP(D16367,'SOAT LIQ'!$A$87:$C$3416,3,FALSE)</f>
        <v>#N/A</v>
      </c>
      <c r="F16367" t="s">
        <v>21635</v>
      </c>
    </row>
    <row r="16368" spans="1:6" x14ac:dyDescent="0.25">
      <c r="A16368" t="s">
        <v>15637</v>
      </c>
      <c r="B16368" s="100" t="s">
        <v>15726</v>
      </c>
      <c r="C16368" s="99" t="s">
        <v>15700</v>
      </c>
      <c r="D16368" s="124">
        <v>20205</v>
      </c>
      <c r="E16368" s="157" t="e">
        <f>VLOOKUP(D16368,'SOAT LIQ'!$A$87:$C$3416,3,FALSE)</f>
        <v>#N/A</v>
      </c>
      <c r="F16368" t="s">
        <v>21635</v>
      </c>
    </row>
    <row r="16369" spans="1:6" x14ac:dyDescent="0.25">
      <c r="A16369" t="s">
        <v>6501</v>
      </c>
      <c r="B16369" s="100" t="s">
        <v>15726</v>
      </c>
      <c r="C16369" s="99" t="s">
        <v>15700</v>
      </c>
      <c r="D16369" s="124">
        <v>20205</v>
      </c>
      <c r="E16369" s="157" t="e">
        <f>VLOOKUP(D16369,'SOAT LIQ'!$A$87:$C$3416,3,FALSE)</f>
        <v>#N/A</v>
      </c>
      <c r="F16369" t="s">
        <v>21635</v>
      </c>
    </row>
    <row r="16370" spans="1:6" x14ac:dyDescent="0.25">
      <c r="A16370" t="s">
        <v>15638</v>
      </c>
      <c r="B16370" s="100" t="s">
        <v>15727</v>
      </c>
      <c r="C16370" s="99" t="s">
        <v>15700</v>
      </c>
      <c r="D16370" s="124">
        <v>19249</v>
      </c>
      <c r="E16370" s="157" t="e">
        <f>VLOOKUP(D16370,'SOAT LIQ'!$A$87:$C$3416,3,FALSE)</f>
        <v>#N/A</v>
      </c>
      <c r="F16370" t="s">
        <v>21635</v>
      </c>
    </row>
    <row r="16371" spans="1:6" x14ac:dyDescent="0.25">
      <c r="A16371" t="s">
        <v>6498</v>
      </c>
      <c r="B16371" s="100" t="s">
        <v>15727</v>
      </c>
      <c r="C16371" s="99" t="s">
        <v>15700</v>
      </c>
      <c r="D16371" s="124">
        <v>19249</v>
      </c>
      <c r="E16371" s="157" t="e">
        <f>VLOOKUP(D16371,'SOAT LIQ'!$A$87:$C$3416,3,FALSE)</f>
        <v>#N/A</v>
      </c>
      <c r="F16371" t="s">
        <v>21635</v>
      </c>
    </row>
    <row r="16372" spans="1:6" x14ac:dyDescent="0.25">
      <c r="A16372" t="s">
        <v>15637</v>
      </c>
      <c r="B16372" s="100" t="s">
        <v>15727</v>
      </c>
      <c r="C16372" s="99" t="s">
        <v>15700</v>
      </c>
      <c r="D16372" s="124">
        <v>19249</v>
      </c>
      <c r="E16372" s="157" t="e">
        <f>VLOOKUP(D16372,'SOAT LIQ'!$A$87:$C$3416,3,FALSE)</f>
        <v>#N/A</v>
      </c>
      <c r="F16372" t="s">
        <v>21635</v>
      </c>
    </row>
    <row r="16373" spans="1:6" x14ac:dyDescent="0.25">
      <c r="A16373" t="s">
        <v>6501</v>
      </c>
      <c r="B16373" s="100" t="s">
        <v>15727</v>
      </c>
      <c r="C16373" s="99" t="s">
        <v>15700</v>
      </c>
      <c r="D16373" s="124">
        <v>19249</v>
      </c>
      <c r="E16373" s="157" t="e">
        <f>VLOOKUP(D16373,'SOAT LIQ'!$A$87:$C$3416,3,FALSE)</f>
        <v>#N/A</v>
      </c>
      <c r="F16373" t="s">
        <v>21635</v>
      </c>
    </row>
    <row r="16374" spans="1:6" x14ac:dyDescent="0.25">
      <c r="A16374" t="s">
        <v>15638</v>
      </c>
      <c r="B16374" s="100" t="s">
        <v>15728</v>
      </c>
      <c r="C16374" s="100"/>
      <c r="D16374" s="124">
        <v>20207</v>
      </c>
      <c r="E16374" s="157" t="e">
        <f>VLOOKUP(D16374,'SOAT LIQ'!$A$87:$C$3416,3,FALSE)</f>
        <v>#N/A</v>
      </c>
      <c r="F16374" t="s">
        <v>21635</v>
      </c>
    </row>
    <row r="16375" spans="1:6" x14ac:dyDescent="0.25">
      <c r="A16375" t="s">
        <v>6498</v>
      </c>
      <c r="B16375" s="100" t="s">
        <v>15728</v>
      </c>
      <c r="C16375" s="100"/>
      <c r="D16375" s="124">
        <v>20207</v>
      </c>
      <c r="E16375" s="157" t="e">
        <f>VLOOKUP(D16375,'SOAT LIQ'!$A$87:$C$3416,3,FALSE)</f>
        <v>#N/A</v>
      </c>
      <c r="F16375" t="s">
        <v>21635</v>
      </c>
    </row>
    <row r="16376" spans="1:6" x14ac:dyDescent="0.25">
      <c r="A16376" t="s">
        <v>15637</v>
      </c>
      <c r="B16376" s="100" t="s">
        <v>15728</v>
      </c>
      <c r="C16376" s="100"/>
      <c r="D16376" s="124">
        <v>20207</v>
      </c>
      <c r="E16376" s="157" t="e">
        <f>VLOOKUP(D16376,'SOAT LIQ'!$A$87:$C$3416,3,FALSE)</f>
        <v>#N/A</v>
      </c>
      <c r="F16376" t="s">
        <v>21635</v>
      </c>
    </row>
    <row r="16377" spans="1:6" x14ac:dyDescent="0.25">
      <c r="A16377" t="s">
        <v>6501</v>
      </c>
      <c r="B16377" s="100" t="s">
        <v>15728</v>
      </c>
      <c r="C16377" s="100"/>
      <c r="D16377" s="124">
        <v>20207</v>
      </c>
      <c r="E16377" s="157" t="e">
        <f>VLOOKUP(D16377,'SOAT LIQ'!$A$87:$C$3416,3,FALSE)</f>
        <v>#N/A</v>
      </c>
      <c r="F16377" t="s">
        <v>21635</v>
      </c>
    </row>
    <row r="16378" spans="1:6" x14ac:dyDescent="0.25">
      <c r="A16378" t="s">
        <v>6498</v>
      </c>
      <c r="B16378" s="100" t="s">
        <v>15729</v>
      </c>
      <c r="C16378" s="99" t="s">
        <v>15656</v>
      </c>
      <c r="D16378" s="124">
        <v>32117</v>
      </c>
      <c r="E16378" s="157" t="e">
        <f>VLOOKUP(D16378,'SOAT LIQ'!$A$87:$C$3416,3,FALSE)</f>
        <v>#N/A</v>
      </c>
      <c r="F16378" t="s">
        <v>21635</v>
      </c>
    </row>
    <row r="16379" spans="1:6" x14ac:dyDescent="0.25">
      <c r="A16379" t="s">
        <v>15637</v>
      </c>
      <c r="B16379" s="100" t="s">
        <v>15729</v>
      </c>
      <c r="C16379" s="99" t="s">
        <v>15656</v>
      </c>
      <c r="D16379" s="124">
        <v>32117</v>
      </c>
      <c r="E16379" s="157" t="e">
        <f>VLOOKUP(D16379,'SOAT LIQ'!$A$87:$C$3416,3,FALSE)</f>
        <v>#N/A</v>
      </c>
      <c r="F16379" t="s">
        <v>21635</v>
      </c>
    </row>
    <row r="16380" spans="1:6" x14ac:dyDescent="0.25">
      <c r="A16380" t="s">
        <v>15638</v>
      </c>
      <c r="B16380" s="100" t="s">
        <v>15729</v>
      </c>
      <c r="C16380" s="99" t="s">
        <v>15656</v>
      </c>
      <c r="D16380" s="124">
        <v>32117</v>
      </c>
      <c r="E16380" s="157" t="e">
        <f>VLOOKUP(D16380,'SOAT LIQ'!$A$87:$C$3416,3,FALSE)</f>
        <v>#N/A</v>
      </c>
      <c r="F16380" t="s">
        <v>21635</v>
      </c>
    </row>
    <row r="16381" spans="1:6" x14ac:dyDescent="0.25">
      <c r="A16381" t="s">
        <v>6501</v>
      </c>
      <c r="B16381" s="100" t="s">
        <v>15729</v>
      </c>
      <c r="C16381" s="99" t="s">
        <v>15656</v>
      </c>
      <c r="D16381" s="124">
        <v>32117</v>
      </c>
      <c r="E16381" s="157" t="e">
        <f>VLOOKUP(D16381,'SOAT LIQ'!$A$87:$C$3416,3,FALSE)</f>
        <v>#N/A</v>
      </c>
      <c r="F16381" t="s">
        <v>21635</v>
      </c>
    </row>
    <row r="16382" spans="1:6" x14ac:dyDescent="0.25">
      <c r="A16382" t="s">
        <v>15637</v>
      </c>
      <c r="B16382" s="100" t="s">
        <v>15730</v>
      </c>
      <c r="C16382" s="99" t="s">
        <v>4426</v>
      </c>
      <c r="D16382" s="124">
        <v>19217</v>
      </c>
      <c r="E16382" s="157" t="e">
        <f>VLOOKUP(D16382,'SOAT LIQ'!$A$87:$C$3416,3,FALSE)</f>
        <v>#N/A</v>
      </c>
      <c r="F16382" t="s">
        <v>21635</v>
      </c>
    </row>
    <row r="16383" spans="1:6" x14ac:dyDescent="0.25">
      <c r="A16383" t="s">
        <v>6498</v>
      </c>
      <c r="B16383" s="100" t="s">
        <v>15730</v>
      </c>
      <c r="C16383" s="99" t="s">
        <v>4426</v>
      </c>
      <c r="D16383" s="124">
        <v>19217</v>
      </c>
      <c r="E16383" s="157" t="e">
        <f>VLOOKUP(D16383,'SOAT LIQ'!$A$87:$C$3416,3,FALSE)</f>
        <v>#N/A</v>
      </c>
      <c r="F16383" t="s">
        <v>21635</v>
      </c>
    </row>
    <row r="16384" spans="1:6" x14ac:dyDescent="0.25">
      <c r="A16384" t="s">
        <v>15638</v>
      </c>
      <c r="B16384" s="100" t="s">
        <v>15730</v>
      </c>
      <c r="C16384" s="99" t="s">
        <v>4426</v>
      </c>
      <c r="D16384" s="124">
        <v>19217</v>
      </c>
      <c r="E16384" s="157" t="e">
        <f>VLOOKUP(D16384,'SOAT LIQ'!$A$87:$C$3416,3,FALSE)</f>
        <v>#N/A</v>
      </c>
      <c r="F16384" t="s">
        <v>21635</v>
      </c>
    </row>
    <row r="16385" spans="1:6" x14ac:dyDescent="0.25">
      <c r="A16385" t="s">
        <v>6501</v>
      </c>
      <c r="B16385" s="100" t="s">
        <v>15730</v>
      </c>
      <c r="C16385" s="99" t="s">
        <v>4426</v>
      </c>
      <c r="D16385" s="124">
        <v>19217</v>
      </c>
      <c r="E16385" s="157" t="e">
        <f>VLOOKUP(D16385,'SOAT LIQ'!$A$87:$C$3416,3,FALSE)</f>
        <v>#N/A</v>
      </c>
      <c r="F16385" t="s">
        <v>21635</v>
      </c>
    </row>
    <row r="16386" spans="1:6" x14ac:dyDescent="0.25">
      <c r="A16386" t="s">
        <v>15637</v>
      </c>
      <c r="B16386" s="100" t="s">
        <v>15731</v>
      </c>
      <c r="C16386" s="100"/>
      <c r="D16386" s="124">
        <v>20208</v>
      </c>
      <c r="E16386" s="157" t="e">
        <f>VLOOKUP(D16386,'SOAT LIQ'!$A$87:$C$3416,3,FALSE)</f>
        <v>#N/A</v>
      </c>
      <c r="F16386" t="s">
        <v>21635</v>
      </c>
    </row>
    <row r="16387" spans="1:6" x14ac:dyDescent="0.25">
      <c r="A16387" t="s">
        <v>6498</v>
      </c>
      <c r="B16387" s="100" t="s">
        <v>15731</v>
      </c>
      <c r="C16387" s="100"/>
      <c r="D16387" s="124">
        <v>20208</v>
      </c>
      <c r="E16387" s="157" t="e">
        <f>VLOOKUP(D16387,'SOAT LIQ'!$A$87:$C$3416,3,FALSE)</f>
        <v>#N/A</v>
      </c>
      <c r="F16387" t="s">
        <v>21635</v>
      </c>
    </row>
    <row r="16388" spans="1:6" x14ac:dyDescent="0.25">
      <c r="A16388" t="s">
        <v>15638</v>
      </c>
      <c r="B16388" s="100" t="s">
        <v>15731</v>
      </c>
      <c r="C16388" s="100"/>
      <c r="D16388" s="124">
        <v>20208</v>
      </c>
      <c r="E16388" s="157" t="e">
        <f>VLOOKUP(D16388,'SOAT LIQ'!$A$87:$C$3416,3,FALSE)</f>
        <v>#N/A</v>
      </c>
      <c r="F16388" t="s">
        <v>21635</v>
      </c>
    </row>
    <row r="16389" spans="1:6" x14ac:dyDescent="0.25">
      <c r="A16389" t="s">
        <v>6501</v>
      </c>
      <c r="B16389" s="100" t="s">
        <v>15731</v>
      </c>
      <c r="C16389" s="100"/>
      <c r="D16389" s="124">
        <v>20208</v>
      </c>
      <c r="E16389" s="157" t="e">
        <f>VLOOKUP(D16389,'SOAT LIQ'!$A$87:$C$3416,3,FALSE)</f>
        <v>#N/A</v>
      </c>
      <c r="F16389" t="s">
        <v>21635</v>
      </c>
    </row>
    <row r="16390" spans="1:6" x14ac:dyDescent="0.25">
      <c r="A16390" t="s">
        <v>6498</v>
      </c>
      <c r="B16390" s="100" t="s">
        <v>15732</v>
      </c>
      <c r="C16390" s="100"/>
      <c r="D16390" s="124"/>
      <c r="E16390" s="157" t="e">
        <f>VLOOKUP(D16390,'SOAT LIQ'!$A$87:$C$3416,3,FALSE)</f>
        <v>#N/A</v>
      </c>
      <c r="F16390" t="s">
        <v>21635</v>
      </c>
    </row>
    <row r="16391" spans="1:6" x14ac:dyDescent="0.25">
      <c r="A16391" t="s">
        <v>6501</v>
      </c>
      <c r="B16391" s="100" t="s">
        <v>15732</v>
      </c>
      <c r="C16391" s="100"/>
      <c r="D16391" s="124"/>
      <c r="E16391" s="157" t="e">
        <f>VLOOKUP(D16391,'SOAT LIQ'!$A$87:$C$3416,3,FALSE)</f>
        <v>#N/A</v>
      </c>
      <c r="F16391" t="s">
        <v>21635</v>
      </c>
    </row>
    <row r="16392" spans="1:6" x14ac:dyDescent="0.25">
      <c r="A16392" t="s">
        <v>15637</v>
      </c>
      <c r="B16392" s="100" t="s">
        <v>15733</v>
      </c>
      <c r="C16392" s="100"/>
      <c r="D16392" s="124"/>
      <c r="E16392" s="157" t="e">
        <f>VLOOKUP(D16392,'SOAT LIQ'!$A$87:$C$3416,3,FALSE)</f>
        <v>#N/A</v>
      </c>
      <c r="F16392" t="s">
        <v>21635</v>
      </c>
    </row>
    <row r="16393" spans="1:6" x14ac:dyDescent="0.25">
      <c r="A16393" t="s">
        <v>6498</v>
      </c>
      <c r="B16393" s="100" t="s">
        <v>15733</v>
      </c>
      <c r="C16393" s="100"/>
      <c r="D16393" s="124"/>
      <c r="E16393" s="157" t="e">
        <f>VLOOKUP(D16393,'SOAT LIQ'!$A$87:$C$3416,3,FALSE)</f>
        <v>#N/A</v>
      </c>
      <c r="F16393" t="s">
        <v>21635</v>
      </c>
    </row>
    <row r="16394" spans="1:6" x14ac:dyDescent="0.25">
      <c r="A16394" t="s">
        <v>15638</v>
      </c>
      <c r="B16394" s="100" t="s">
        <v>15733</v>
      </c>
      <c r="C16394" s="100"/>
      <c r="D16394" s="124"/>
      <c r="E16394" s="157" t="e">
        <f>VLOOKUP(D16394,'SOAT LIQ'!$A$87:$C$3416,3,FALSE)</f>
        <v>#N/A</v>
      </c>
      <c r="F16394" t="s">
        <v>21635</v>
      </c>
    </row>
    <row r="16395" spans="1:6" x14ac:dyDescent="0.25">
      <c r="A16395" t="s">
        <v>6501</v>
      </c>
      <c r="B16395" s="100" t="s">
        <v>15733</v>
      </c>
      <c r="C16395" s="100"/>
      <c r="D16395" s="124"/>
      <c r="E16395" s="157" t="e">
        <f>VLOOKUP(D16395,'SOAT LIQ'!$A$87:$C$3416,3,FALSE)</f>
        <v>#N/A</v>
      </c>
      <c r="F16395" t="s">
        <v>21635</v>
      </c>
    </row>
    <row r="16396" spans="1:6" x14ac:dyDescent="0.25">
      <c r="A16396" t="s">
        <v>15637</v>
      </c>
      <c r="B16396" s="100" t="s">
        <v>15734</v>
      </c>
      <c r="C16396" s="100"/>
      <c r="D16396" s="124"/>
      <c r="E16396" s="157" t="e">
        <f>VLOOKUP(D16396,'SOAT LIQ'!$A$87:$C$3416,3,FALSE)</f>
        <v>#N/A</v>
      </c>
      <c r="F16396" t="s">
        <v>21635</v>
      </c>
    </row>
    <row r="16397" spans="1:6" x14ac:dyDescent="0.25">
      <c r="A16397" t="s">
        <v>6498</v>
      </c>
      <c r="B16397" s="100" t="s">
        <v>15734</v>
      </c>
      <c r="C16397" s="100"/>
      <c r="D16397" s="124"/>
      <c r="E16397" s="157" t="e">
        <f>VLOOKUP(D16397,'SOAT LIQ'!$A$87:$C$3416,3,FALSE)</f>
        <v>#N/A</v>
      </c>
      <c r="F16397" t="s">
        <v>21635</v>
      </c>
    </row>
    <row r="16398" spans="1:6" x14ac:dyDescent="0.25">
      <c r="A16398" t="s">
        <v>6501</v>
      </c>
      <c r="B16398" s="100" t="s">
        <v>15734</v>
      </c>
      <c r="C16398" s="100"/>
      <c r="D16398" s="124"/>
      <c r="E16398" s="157" t="e">
        <f>VLOOKUP(D16398,'SOAT LIQ'!$A$87:$C$3416,3,FALSE)</f>
        <v>#N/A</v>
      </c>
      <c r="F16398" t="s">
        <v>21635</v>
      </c>
    </row>
    <row r="16399" spans="1:6" x14ac:dyDescent="0.25">
      <c r="A16399" t="s">
        <v>15638</v>
      </c>
      <c r="B16399" s="100" t="s">
        <v>15734</v>
      </c>
      <c r="C16399" s="100"/>
      <c r="D16399" s="124"/>
      <c r="E16399" s="157" t="e">
        <f>VLOOKUP(D16399,'SOAT LIQ'!$A$87:$C$3416,3,FALSE)</f>
        <v>#N/A</v>
      </c>
      <c r="F16399" t="s">
        <v>21635</v>
      </c>
    </row>
    <row r="16400" spans="1:6" x14ac:dyDescent="0.25">
      <c r="A16400" t="s">
        <v>15638</v>
      </c>
      <c r="B16400" s="100" t="s">
        <v>15735</v>
      </c>
      <c r="C16400" s="100"/>
      <c r="D16400" s="124"/>
      <c r="E16400" s="157" t="e">
        <f>VLOOKUP(D16400,'SOAT LIQ'!$A$87:$C$3416,3,FALSE)</f>
        <v>#N/A</v>
      </c>
      <c r="F16400" t="s">
        <v>21635</v>
      </c>
    </row>
    <row r="16401" spans="1:6" x14ac:dyDescent="0.25">
      <c r="A16401" t="s">
        <v>6498</v>
      </c>
      <c r="B16401" s="100" t="s">
        <v>15735</v>
      </c>
      <c r="C16401" s="100"/>
      <c r="D16401" s="124"/>
      <c r="E16401" s="157" t="e">
        <f>VLOOKUP(D16401,'SOAT LIQ'!$A$87:$C$3416,3,FALSE)</f>
        <v>#N/A</v>
      </c>
      <c r="F16401" t="s">
        <v>21635</v>
      </c>
    </row>
    <row r="16402" spans="1:6" x14ac:dyDescent="0.25">
      <c r="A16402" t="s">
        <v>6501</v>
      </c>
      <c r="B16402" s="100" t="s">
        <v>15735</v>
      </c>
      <c r="C16402" s="100"/>
      <c r="D16402" s="124"/>
      <c r="E16402" s="157" t="e">
        <f>VLOOKUP(D16402,'SOAT LIQ'!$A$87:$C$3416,3,FALSE)</f>
        <v>#N/A</v>
      </c>
      <c r="F16402" t="s">
        <v>21635</v>
      </c>
    </row>
    <row r="16403" spans="1:6" x14ac:dyDescent="0.25">
      <c r="A16403" t="s">
        <v>15637</v>
      </c>
      <c r="B16403" s="100" t="s">
        <v>15735</v>
      </c>
      <c r="C16403" s="100"/>
      <c r="D16403" s="124"/>
      <c r="E16403" s="157" t="e">
        <f>VLOOKUP(D16403,'SOAT LIQ'!$A$87:$C$3416,3,FALSE)</f>
        <v>#N/A</v>
      </c>
      <c r="F16403" t="s">
        <v>21635</v>
      </c>
    </row>
    <row r="16404" spans="1:6" x14ac:dyDescent="0.25">
      <c r="A16404" t="s">
        <v>15637</v>
      </c>
      <c r="B16404" s="100" t="s">
        <v>4371</v>
      </c>
      <c r="C16404" s="99" t="s">
        <v>15736</v>
      </c>
      <c r="D16404" s="124">
        <v>20401</v>
      </c>
      <c r="E16404" s="157" t="e">
        <f>VLOOKUP(D16404,'SOAT LIQ'!$A$87:$C$3416,3,FALSE)</f>
        <v>#N/A</v>
      </c>
      <c r="F16404" t="s">
        <v>21635</v>
      </c>
    </row>
    <row r="16405" spans="1:6" x14ac:dyDescent="0.25">
      <c r="A16405" t="s">
        <v>15637</v>
      </c>
      <c r="B16405" s="100" t="s">
        <v>15737</v>
      </c>
      <c r="C16405" s="100"/>
      <c r="D16405" s="124">
        <v>20401</v>
      </c>
      <c r="E16405" s="157" t="e">
        <f>VLOOKUP(D16405,'SOAT LIQ'!$A$87:$C$3416,3,FALSE)</f>
        <v>#N/A</v>
      </c>
      <c r="F16405" t="s">
        <v>21635</v>
      </c>
    </row>
    <row r="16406" spans="1:6" x14ac:dyDescent="0.25">
      <c r="A16406" t="s">
        <v>15637</v>
      </c>
      <c r="B16406" s="100" t="s">
        <v>15738</v>
      </c>
      <c r="C16406" s="100"/>
      <c r="D16406" s="124">
        <v>20205</v>
      </c>
      <c r="E16406" s="157" t="e">
        <f>VLOOKUP(D16406,'SOAT LIQ'!$A$87:$C$3416,3,FALSE)</f>
        <v>#N/A</v>
      </c>
      <c r="F16406" t="s">
        <v>21635</v>
      </c>
    </row>
    <row r="16407" spans="1:6" x14ac:dyDescent="0.25">
      <c r="A16407" t="s">
        <v>15637</v>
      </c>
      <c r="B16407" s="100" t="s">
        <v>15740</v>
      </c>
      <c r="C16407" s="99" t="s">
        <v>15739</v>
      </c>
      <c r="D16407" s="124">
        <v>20405</v>
      </c>
      <c r="E16407" s="157" t="e">
        <f>VLOOKUP(D16407,'SOAT LIQ'!$A$87:$C$3416,3,FALSE)</f>
        <v>#N/A</v>
      </c>
      <c r="F16407" t="s">
        <v>21635</v>
      </c>
    </row>
    <row r="16408" spans="1:6" x14ac:dyDescent="0.25">
      <c r="A16408" t="s">
        <v>15638</v>
      </c>
      <c r="B16408" s="100" t="s">
        <v>15740</v>
      </c>
      <c r="C16408" s="99" t="s">
        <v>15739</v>
      </c>
      <c r="D16408" s="124">
        <v>20405</v>
      </c>
      <c r="E16408" s="157" t="e">
        <f>VLOOKUP(D16408,'SOAT LIQ'!$A$87:$C$3416,3,FALSE)</f>
        <v>#N/A</v>
      </c>
      <c r="F16408" t="s">
        <v>21635</v>
      </c>
    </row>
    <row r="16409" spans="1:6" x14ac:dyDescent="0.25">
      <c r="A16409" t="s">
        <v>15638</v>
      </c>
      <c r="B16409" s="100" t="s">
        <v>4365</v>
      </c>
      <c r="C16409" s="99" t="s">
        <v>15741</v>
      </c>
      <c r="D16409" s="124">
        <v>20114</v>
      </c>
      <c r="E16409" s="157" t="e">
        <f>VLOOKUP(D16409,'SOAT LIQ'!$A$87:$C$3416,3,FALSE)</f>
        <v>#N/A</v>
      </c>
      <c r="F16409" t="s">
        <v>21635</v>
      </c>
    </row>
    <row r="16410" spans="1:6" x14ac:dyDescent="0.25">
      <c r="A16410" t="s">
        <v>6498</v>
      </c>
      <c r="B16410" s="100" t="s">
        <v>4365</v>
      </c>
      <c r="C16410" s="99" t="s">
        <v>15741</v>
      </c>
      <c r="D16410" s="124">
        <v>20114</v>
      </c>
      <c r="E16410" s="157" t="e">
        <f>VLOOKUP(D16410,'SOAT LIQ'!$A$87:$C$3416,3,FALSE)</f>
        <v>#N/A</v>
      </c>
      <c r="F16410" t="s">
        <v>21635</v>
      </c>
    </row>
    <row r="16411" spans="1:6" x14ac:dyDescent="0.25">
      <c r="A16411" t="s">
        <v>15637</v>
      </c>
      <c r="B16411" s="100" t="s">
        <v>4365</v>
      </c>
      <c r="C16411" s="99" t="s">
        <v>15741</v>
      </c>
      <c r="D16411" s="124">
        <v>20114</v>
      </c>
      <c r="E16411" s="157" t="e">
        <f>VLOOKUP(D16411,'SOAT LIQ'!$A$87:$C$3416,3,FALSE)</f>
        <v>#N/A</v>
      </c>
      <c r="F16411" t="s">
        <v>21635</v>
      </c>
    </row>
    <row r="16412" spans="1:6" x14ac:dyDescent="0.25">
      <c r="A16412" t="s">
        <v>6501</v>
      </c>
      <c r="B16412" s="100" t="s">
        <v>4365</v>
      </c>
      <c r="C16412" s="99" t="s">
        <v>15741</v>
      </c>
      <c r="D16412" s="124">
        <v>20114</v>
      </c>
      <c r="E16412" s="157" t="e">
        <f>VLOOKUP(D16412,'SOAT LIQ'!$A$87:$C$3416,3,FALSE)</f>
        <v>#N/A</v>
      </c>
      <c r="F16412" t="s">
        <v>21635</v>
      </c>
    </row>
    <row r="16413" spans="1:6" x14ac:dyDescent="0.25">
      <c r="A16413" t="s">
        <v>15638</v>
      </c>
      <c r="B16413" s="100" t="s">
        <v>15742</v>
      </c>
      <c r="C16413" s="100"/>
      <c r="D16413" s="124">
        <v>20106</v>
      </c>
      <c r="E16413" s="157" t="e">
        <f>VLOOKUP(D16413,'SOAT LIQ'!$A$87:$C$3416,3,FALSE)</f>
        <v>#N/A</v>
      </c>
      <c r="F16413" t="s">
        <v>21635</v>
      </c>
    </row>
    <row r="16414" spans="1:6" x14ac:dyDescent="0.25">
      <c r="A16414" t="s">
        <v>6498</v>
      </c>
      <c r="B16414" s="100" t="s">
        <v>15742</v>
      </c>
      <c r="C16414" s="100"/>
      <c r="D16414" s="124">
        <v>20106</v>
      </c>
      <c r="E16414" s="157" t="e">
        <f>VLOOKUP(D16414,'SOAT LIQ'!$A$87:$C$3416,3,FALSE)</f>
        <v>#N/A</v>
      </c>
      <c r="F16414" t="s">
        <v>21635</v>
      </c>
    </row>
    <row r="16415" spans="1:6" x14ac:dyDescent="0.25">
      <c r="A16415" t="s">
        <v>15637</v>
      </c>
      <c r="B16415" s="100" t="s">
        <v>15742</v>
      </c>
      <c r="C16415" s="100"/>
      <c r="D16415" s="124">
        <v>20106</v>
      </c>
      <c r="E16415" s="157" t="e">
        <f>VLOOKUP(D16415,'SOAT LIQ'!$A$87:$C$3416,3,FALSE)</f>
        <v>#N/A</v>
      </c>
      <c r="F16415" t="s">
        <v>21635</v>
      </c>
    </row>
    <row r="16416" spans="1:6" x14ac:dyDescent="0.25">
      <c r="A16416" t="s">
        <v>6501</v>
      </c>
      <c r="B16416" s="100" t="s">
        <v>15742</v>
      </c>
      <c r="C16416" s="100"/>
      <c r="D16416" s="124">
        <v>20106</v>
      </c>
      <c r="E16416" s="157" t="e">
        <f>VLOOKUP(D16416,'SOAT LIQ'!$A$87:$C$3416,3,FALSE)</f>
        <v>#N/A</v>
      </c>
      <c r="F16416" t="s">
        <v>21635</v>
      </c>
    </row>
    <row r="16417" spans="1:6" x14ac:dyDescent="0.25">
      <c r="A16417" t="s">
        <v>15638</v>
      </c>
      <c r="B16417" s="100" t="s">
        <v>15743</v>
      </c>
      <c r="C16417" s="100"/>
      <c r="D16417" s="124">
        <v>20106</v>
      </c>
      <c r="E16417" s="157" t="e">
        <f>VLOOKUP(D16417,'SOAT LIQ'!$A$87:$C$3416,3,FALSE)</f>
        <v>#N/A</v>
      </c>
      <c r="F16417" t="s">
        <v>21635</v>
      </c>
    </row>
    <row r="16418" spans="1:6" x14ac:dyDescent="0.25">
      <c r="A16418" t="s">
        <v>6498</v>
      </c>
      <c r="B16418" s="100" t="s">
        <v>15743</v>
      </c>
      <c r="C16418" s="100"/>
      <c r="D16418" s="124">
        <v>20106</v>
      </c>
      <c r="E16418" s="157" t="e">
        <f>VLOOKUP(D16418,'SOAT LIQ'!$A$87:$C$3416,3,FALSE)</f>
        <v>#N/A</v>
      </c>
      <c r="F16418" t="s">
        <v>21635</v>
      </c>
    </row>
    <row r="16419" spans="1:6" x14ac:dyDescent="0.25">
      <c r="A16419" t="s">
        <v>15637</v>
      </c>
      <c r="B16419" s="100" t="s">
        <v>15743</v>
      </c>
      <c r="C16419" s="100"/>
      <c r="D16419" s="124">
        <v>20106</v>
      </c>
      <c r="E16419" s="157" t="e">
        <f>VLOOKUP(D16419,'SOAT LIQ'!$A$87:$C$3416,3,FALSE)</f>
        <v>#N/A</v>
      </c>
      <c r="F16419" t="s">
        <v>21635</v>
      </c>
    </row>
    <row r="16420" spans="1:6" x14ac:dyDescent="0.25">
      <c r="A16420" t="s">
        <v>6501</v>
      </c>
      <c r="B16420" s="100" t="s">
        <v>15743</v>
      </c>
      <c r="C16420" s="100"/>
      <c r="D16420" s="124">
        <v>20106</v>
      </c>
      <c r="E16420" s="157" t="e">
        <f>VLOOKUP(D16420,'SOAT LIQ'!$A$87:$C$3416,3,FALSE)</f>
        <v>#N/A</v>
      </c>
      <c r="F16420" t="s">
        <v>21635</v>
      </c>
    </row>
    <row r="16421" spans="1:6" x14ac:dyDescent="0.25">
      <c r="A16421" t="s">
        <v>15637</v>
      </c>
      <c r="B16421" s="100" t="s">
        <v>15744</v>
      </c>
      <c r="C16421" s="100"/>
      <c r="D16421" s="124">
        <v>20401</v>
      </c>
      <c r="E16421" s="157" t="e">
        <f>VLOOKUP(D16421,'SOAT LIQ'!$A$87:$C$3416,3,FALSE)</f>
        <v>#N/A</v>
      </c>
      <c r="F16421" t="s">
        <v>21635</v>
      </c>
    </row>
    <row r="16422" spans="1:6" x14ac:dyDescent="0.25">
      <c r="A16422" t="s">
        <v>6498</v>
      </c>
      <c r="B16422" s="100" t="s">
        <v>15744</v>
      </c>
      <c r="C16422" s="100"/>
      <c r="D16422" s="124">
        <v>20401</v>
      </c>
      <c r="E16422" s="157" t="e">
        <f>VLOOKUP(D16422,'SOAT LIQ'!$A$87:$C$3416,3,FALSE)</f>
        <v>#N/A</v>
      </c>
      <c r="F16422" t="s">
        <v>21635</v>
      </c>
    </row>
    <row r="16423" spans="1:6" x14ac:dyDescent="0.25">
      <c r="A16423" t="s">
        <v>15638</v>
      </c>
      <c r="B16423" s="100" t="s">
        <v>15744</v>
      </c>
      <c r="C16423" s="100"/>
      <c r="D16423" s="124">
        <v>20401</v>
      </c>
      <c r="E16423" s="157" t="e">
        <f>VLOOKUP(D16423,'SOAT LIQ'!$A$87:$C$3416,3,FALSE)</f>
        <v>#N/A</v>
      </c>
      <c r="F16423" t="s">
        <v>21635</v>
      </c>
    </row>
    <row r="16424" spans="1:6" x14ac:dyDescent="0.25">
      <c r="A16424" t="s">
        <v>6501</v>
      </c>
      <c r="B16424" s="100" t="s">
        <v>15744</v>
      </c>
      <c r="C16424" s="100"/>
      <c r="D16424" s="124">
        <v>20401</v>
      </c>
      <c r="E16424" s="157" t="e">
        <f>VLOOKUP(D16424,'SOAT LIQ'!$A$87:$C$3416,3,FALSE)</f>
        <v>#N/A</v>
      </c>
      <c r="F16424" t="s">
        <v>21635</v>
      </c>
    </row>
    <row r="16425" spans="1:6" x14ac:dyDescent="0.25">
      <c r="A16425" t="s">
        <v>6498</v>
      </c>
      <c r="B16425" s="100" t="s">
        <v>15745</v>
      </c>
      <c r="C16425" s="100"/>
      <c r="D16425" s="124"/>
      <c r="E16425" s="157" t="e">
        <f>VLOOKUP(D16425,'SOAT LIQ'!$A$87:$C$3416,3,FALSE)</f>
        <v>#N/A</v>
      </c>
      <c r="F16425" t="s">
        <v>21635</v>
      </c>
    </row>
    <row r="16426" spans="1:6" x14ac:dyDescent="0.25">
      <c r="A16426" t="s">
        <v>6501</v>
      </c>
      <c r="B16426" s="100" t="s">
        <v>15745</v>
      </c>
      <c r="C16426" s="100"/>
      <c r="D16426" s="124"/>
      <c r="E16426" s="157" t="e">
        <f>VLOOKUP(D16426,'SOAT LIQ'!$A$87:$C$3416,3,FALSE)</f>
        <v>#N/A</v>
      </c>
      <c r="F16426" t="s">
        <v>21635</v>
      </c>
    </row>
    <row r="16427" spans="1:6" x14ac:dyDescent="0.25">
      <c r="A16427" t="s">
        <v>6498</v>
      </c>
      <c r="B16427" s="100" t="s">
        <v>4558</v>
      </c>
      <c r="C16427" s="99" t="s">
        <v>15746</v>
      </c>
      <c r="D16427" s="124">
        <v>19075</v>
      </c>
      <c r="E16427" s="157" t="e">
        <f>VLOOKUP(D16427,'SOAT LIQ'!$A$87:$C$3416,3,FALSE)</f>
        <v>#N/A</v>
      </c>
      <c r="F16427" t="s">
        <v>21635</v>
      </c>
    </row>
    <row r="16428" spans="1:6" x14ac:dyDescent="0.25">
      <c r="A16428" t="s">
        <v>6501</v>
      </c>
      <c r="B16428" s="100" t="s">
        <v>4558</v>
      </c>
      <c r="C16428" s="99" t="s">
        <v>15746</v>
      </c>
      <c r="D16428" s="124">
        <v>19075</v>
      </c>
      <c r="E16428" s="157" t="e">
        <f>VLOOKUP(D16428,'SOAT LIQ'!$A$87:$C$3416,3,FALSE)</f>
        <v>#N/A</v>
      </c>
      <c r="F16428" t="s">
        <v>21635</v>
      </c>
    </row>
    <row r="16429" spans="1:6" x14ac:dyDescent="0.25">
      <c r="A16429" t="s">
        <v>6498</v>
      </c>
      <c r="B16429" s="100" t="s">
        <v>15748</v>
      </c>
      <c r="C16429" s="99" t="s">
        <v>15747</v>
      </c>
      <c r="D16429" s="124">
        <v>19075</v>
      </c>
      <c r="E16429" s="157" t="e">
        <f>VLOOKUP(D16429,'SOAT LIQ'!$A$87:$C$3416,3,FALSE)</f>
        <v>#N/A</v>
      </c>
      <c r="F16429" t="s">
        <v>21635</v>
      </c>
    </row>
    <row r="16430" spans="1:6" x14ac:dyDescent="0.25">
      <c r="A16430" t="s">
        <v>6501</v>
      </c>
      <c r="B16430" s="100" t="s">
        <v>15748</v>
      </c>
      <c r="C16430" s="99" t="s">
        <v>15747</v>
      </c>
      <c r="D16430" s="124">
        <v>19075</v>
      </c>
      <c r="E16430" s="157" t="e">
        <f>VLOOKUP(D16430,'SOAT LIQ'!$A$87:$C$3416,3,FALSE)</f>
        <v>#N/A</v>
      </c>
      <c r="F16430" t="s">
        <v>21635</v>
      </c>
    </row>
    <row r="16431" spans="1:6" x14ac:dyDescent="0.25">
      <c r="A16431" t="s">
        <v>6498</v>
      </c>
      <c r="B16431" s="100" t="s">
        <v>15750</v>
      </c>
      <c r="C16431" s="99" t="s">
        <v>15749</v>
      </c>
      <c r="D16431" s="124">
        <v>19075</v>
      </c>
      <c r="E16431" s="157" t="e">
        <f>VLOOKUP(D16431,'SOAT LIQ'!$A$87:$C$3416,3,FALSE)</f>
        <v>#N/A</v>
      </c>
      <c r="F16431" t="s">
        <v>21635</v>
      </c>
    </row>
    <row r="16432" spans="1:6" x14ac:dyDescent="0.25">
      <c r="A16432" t="s">
        <v>6501</v>
      </c>
      <c r="B16432" s="100" t="s">
        <v>15750</v>
      </c>
      <c r="C16432" s="99" t="s">
        <v>15749</v>
      </c>
      <c r="D16432" s="124">
        <v>19075</v>
      </c>
      <c r="E16432" s="157" t="e">
        <f>VLOOKUP(D16432,'SOAT LIQ'!$A$87:$C$3416,3,FALSE)</f>
        <v>#N/A</v>
      </c>
      <c r="F16432" t="s">
        <v>21635</v>
      </c>
    </row>
    <row r="16433" spans="1:6" x14ac:dyDescent="0.25">
      <c r="A16433" t="s">
        <v>6498</v>
      </c>
      <c r="B16433" s="100" t="s">
        <v>15751</v>
      </c>
      <c r="C16433" s="99" t="s">
        <v>15747</v>
      </c>
      <c r="D16433" s="124">
        <v>19075</v>
      </c>
      <c r="E16433" s="157" t="e">
        <f>VLOOKUP(D16433,'SOAT LIQ'!$A$87:$C$3416,3,FALSE)</f>
        <v>#N/A</v>
      </c>
      <c r="F16433" t="s">
        <v>21635</v>
      </c>
    </row>
    <row r="16434" spans="1:6" x14ac:dyDescent="0.25">
      <c r="A16434" t="s">
        <v>6501</v>
      </c>
      <c r="B16434" s="100" t="s">
        <v>15751</v>
      </c>
      <c r="C16434" s="99" t="s">
        <v>15747</v>
      </c>
      <c r="D16434" s="124">
        <v>19075</v>
      </c>
      <c r="E16434" s="157" t="e">
        <f>VLOOKUP(D16434,'SOAT LIQ'!$A$87:$C$3416,3,FALSE)</f>
        <v>#N/A</v>
      </c>
      <c r="F16434" t="s">
        <v>21635</v>
      </c>
    </row>
    <row r="16435" spans="1:6" x14ac:dyDescent="0.25">
      <c r="A16435" t="s">
        <v>6498</v>
      </c>
      <c r="B16435" s="100" t="s">
        <v>15752</v>
      </c>
      <c r="C16435" s="99" t="s">
        <v>15747</v>
      </c>
      <c r="D16435" s="124">
        <v>19736</v>
      </c>
      <c r="E16435" s="157" t="e">
        <f>VLOOKUP(D16435,'SOAT LIQ'!$A$87:$C$3416,3,FALSE)</f>
        <v>#N/A</v>
      </c>
      <c r="F16435" t="s">
        <v>21635</v>
      </c>
    </row>
    <row r="16436" spans="1:6" x14ac:dyDescent="0.25">
      <c r="A16436" t="s">
        <v>6501</v>
      </c>
      <c r="B16436" s="100" t="s">
        <v>15752</v>
      </c>
      <c r="C16436" s="99" t="s">
        <v>15747</v>
      </c>
      <c r="D16436" s="124">
        <v>19736</v>
      </c>
      <c r="E16436" s="157" t="e">
        <f>VLOOKUP(D16436,'SOAT LIQ'!$A$87:$C$3416,3,FALSE)</f>
        <v>#N/A</v>
      </c>
      <c r="F16436" t="s">
        <v>21635</v>
      </c>
    </row>
    <row r="16437" spans="1:6" x14ac:dyDescent="0.25">
      <c r="A16437" t="s">
        <v>6498</v>
      </c>
      <c r="B16437" s="100" t="s">
        <v>15753</v>
      </c>
      <c r="C16437" s="99" t="s">
        <v>15747</v>
      </c>
      <c r="D16437" s="124">
        <v>19075</v>
      </c>
      <c r="E16437" s="157" t="e">
        <f>VLOOKUP(D16437,'SOAT LIQ'!$A$87:$C$3416,3,FALSE)</f>
        <v>#N/A</v>
      </c>
      <c r="F16437" t="s">
        <v>21635</v>
      </c>
    </row>
    <row r="16438" spans="1:6" x14ac:dyDescent="0.25">
      <c r="A16438" t="s">
        <v>6501</v>
      </c>
      <c r="B16438" s="100" t="s">
        <v>15753</v>
      </c>
      <c r="C16438" s="99" t="s">
        <v>15747</v>
      </c>
      <c r="D16438" s="124">
        <v>19075</v>
      </c>
      <c r="E16438" s="157" t="e">
        <f>VLOOKUP(D16438,'SOAT LIQ'!$A$87:$C$3416,3,FALSE)</f>
        <v>#N/A</v>
      </c>
      <c r="F16438" t="s">
        <v>21635</v>
      </c>
    </row>
    <row r="16439" spans="1:6" x14ac:dyDescent="0.25">
      <c r="A16439" t="s">
        <v>6498</v>
      </c>
      <c r="B16439" s="100" t="s">
        <v>15754</v>
      </c>
      <c r="C16439" s="99" t="s">
        <v>15747</v>
      </c>
      <c r="D16439" s="124">
        <v>19736</v>
      </c>
      <c r="E16439" s="157" t="e">
        <f>VLOOKUP(D16439,'SOAT LIQ'!$A$87:$C$3416,3,FALSE)</f>
        <v>#N/A</v>
      </c>
      <c r="F16439" t="s">
        <v>21635</v>
      </c>
    </row>
    <row r="16440" spans="1:6" x14ac:dyDescent="0.25">
      <c r="A16440" t="s">
        <v>6501</v>
      </c>
      <c r="B16440" s="100" t="s">
        <v>15754</v>
      </c>
      <c r="C16440" s="99" t="s">
        <v>15747</v>
      </c>
      <c r="D16440" s="124">
        <v>19736</v>
      </c>
      <c r="E16440" s="157" t="e">
        <f>VLOOKUP(D16440,'SOAT LIQ'!$A$87:$C$3416,3,FALSE)</f>
        <v>#N/A</v>
      </c>
      <c r="F16440" t="s">
        <v>21635</v>
      </c>
    </row>
    <row r="16441" spans="1:6" x14ac:dyDescent="0.25">
      <c r="A16441" t="s">
        <v>6498</v>
      </c>
      <c r="B16441" s="100" t="s">
        <v>15755</v>
      </c>
      <c r="C16441" s="99" t="s">
        <v>15747</v>
      </c>
      <c r="D16441" s="124">
        <v>19075</v>
      </c>
      <c r="E16441" s="157" t="e">
        <f>VLOOKUP(D16441,'SOAT LIQ'!$A$87:$C$3416,3,FALSE)</f>
        <v>#N/A</v>
      </c>
      <c r="F16441" t="s">
        <v>21635</v>
      </c>
    </row>
    <row r="16442" spans="1:6" x14ac:dyDescent="0.25">
      <c r="A16442" t="s">
        <v>6501</v>
      </c>
      <c r="B16442" s="100" t="s">
        <v>15755</v>
      </c>
      <c r="C16442" s="99" t="s">
        <v>15747</v>
      </c>
      <c r="D16442" s="124">
        <v>19075</v>
      </c>
      <c r="E16442" s="157" t="e">
        <f>VLOOKUP(D16442,'SOAT LIQ'!$A$87:$C$3416,3,FALSE)</f>
        <v>#N/A</v>
      </c>
      <c r="F16442" t="s">
        <v>21635</v>
      </c>
    </row>
    <row r="16443" spans="1:6" x14ac:dyDescent="0.25">
      <c r="A16443" t="s">
        <v>6498</v>
      </c>
      <c r="B16443" s="100" t="s">
        <v>15756</v>
      </c>
      <c r="C16443" s="99" t="s">
        <v>15746</v>
      </c>
      <c r="D16443" s="124">
        <v>19075</v>
      </c>
      <c r="E16443" s="157" t="e">
        <f>VLOOKUP(D16443,'SOAT LIQ'!$A$87:$C$3416,3,FALSE)</f>
        <v>#N/A</v>
      </c>
      <c r="F16443" t="s">
        <v>21635</v>
      </c>
    </row>
    <row r="16444" spans="1:6" x14ac:dyDescent="0.25">
      <c r="A16444" t="s">
        <v>6501</v>
      </c>
      <c r="B16444" s="100" t="s">
        <v>15756</v>
      </c>
      <c r="C16444" s="99" t="s">
        <v>15746</v>
      </c>
      <c r="D16444" s="124">
        <v>19075</v>
      </c>
      <c r="E16444" s="157" t="e">
        <f>VLOOKUP(D16444,'SOAT LIQ'!$A$87:$C$3416,3,FALSE)</f>
        <v>#N/A</v>
      </c>
      <c r="F16444" t="s">
        <v>21635</v>
      </c>
    </row>
    <row r="16445" spans="1:6" x14ac:dyDescent="0.25">
      <c r="A16445" t="s">
        <v>6498</v>
      </c>
      <c r="B16445" s="100" t="s">
        <v>15757</v>
      </c>
      <c r="C16445" s="100"/>
      <c r="D16445" s="124"/>
      <c r="E16445" s="157" t="e">
        <f>VLOOKUP(D16445,'SOAT LIQ'!$A$87:$C$3416,3,FALSE)</f>
        <v>#N/A</v>
      </c>
      <c r="F16445" t="s">
        <v>21635</v>
      </c>
    </row>
    <row r="16446" spans="1:6" x14ac:dyDescent="0.25">
      <c r="A16446" t="s">
        <v>6501</v>
      </c>
      <c r="B16446" s="100" t="s">
        <v>15757</v>
      </c>
      <c r="C16446" s="100"/>
      <c r="D16446" s="124"/>
      <c r="E16446" s="157" t="e">
        <f>VLOOKUP(D16446,'SOAT LIQ'!$A$87:$C$3416,3,FALSE)</f>
        <v>#N/A</v>
      </c>
      <c r="F16446" t="s">
        <v>21635</v>
      </c>
    </row>
    <row r="16447" spans="1:6" x14ac:dyDescent="0.25">
      <c r="A16447" t="s">
        <v>6501</v>
      </c>
      <c r="B16447" s="100" t="s">
        <v>15758</v>
      </c>
      <c r="C16447" s="100"/>
      <c r="D16447" s="124"/>
      <c r="E16447" s="157" t="e">
        <f>VLOOKUP(D16447,'SOAT LIQ'!$A$87:$C$3416,3,FALSE)</f>
        <v>#N/A</v>
      </c>
      <c r="F16447" t="s">
        <v>21635</v>
      </c>
    </row>
    <row r="16448" spans="1:6" x14ac:dyDescent="0.25">
      <c r="A16448" t="s">
        <v>6498</v>
      </c>
      <c r="B16448" s="100" t="s">
        <v>15758</v>
      </c>
      <c r="C16448" s="100"/>
      <c r="D16448" s="124"/>
      <c r="E16448" s="157" t="e">
        <f>VLOOKUP(D16448,'SOAT LIQ'!$A$87:$C$3416,3,FALSE)</f>
        <v>#N/A</v>
      </c>
      <c r="F16448" t="s">
        <v>21635</v>
      </c>
    </row>
    <row r="16449" spans="1:6" x14ac:dyDescent="0.25">
      <c r="A16449" t="s">
        <v>6501</v>
      </c>
      <c r="B16449" s="100" t="s">
        <v>15759</v>
      </c>
      <c r="C16449" s="100"/>
      <c r="D16449" s="124"/>
      <c r="E16449" s="157" t="e">
        <f>VLOOKUP(D16449,'SOAT LIQ'!$A$87:$C$3416,3,FALSE)</f>
        <v>#N/A</v>
      </c>
      <c r="F16449" t="s">
        <v>21635</v>
      </c>
    </row>
    <row r="16450" spans="1:6" x14ac:dyDescent="0.25">
      <c r="A16450" t="s">
        <v>6498</v>
      </c>
      <c r="B16450" s="100" t="s">
        <v>15759</v>
      </c>
      <c r="C16450" s="100"/>
      <c r="D16450" s="124"/>
      <c r="E16450" s="157" t="e">
        <f>VLOOKUP(D16450,'SOAT LIQ'!$A$87:$C$3416,3,FALSE)</f>
        <v>#N/A</v>
      </c>
      <c r="F16450" t="s">
        <v>21635</v>
      </c>
    </row>
    <row r="16451" spans="1:6" x14ac:dyDescent="0.25">
      <c r="A16451" t="s">
        <v>6501</v>
      </c>
      <c r="B16451" s="100" t="s">
        <v>15760</v>
      </c>
      <c r="C16451" s="100"/>
      <c r="D16451" s="124"/>
      <c r="E16451" s="157" t="e">
        <f>VLOOKUP(D16451,'SOAT LIQ'!$A$87:$C$3416,3,FALSE)</f>
        <v>#N/A</v>
      </c>
      <c r="F16451" t="s">
        <v>21635</v>
      </c>
    </row>
    <row r="16452" spans="1:6" x14ac:dyDescent="0.25">
      <c r="A16452" t="s">
        <v>6498</v>
      </c>
      <c r="B16452" s="100" t="s">
        <v>15760</v>
      </c>
      <c r="C16452" s="100"/>
      <c r="D16452" s="124"/>
      <c r="E16452" s="157" t="e">
        <f>VLOOKUP(D16452,'SOAT LIQ'!$A$87:$C$3416,3,FALSE)</f>
        <v>#N/A</v>
      </c>
      <c r="F16452" t="s">
        <v>21635</v>
      </c>
    </row>
    <row r="16453" spans="1:6" x14ac:dyDescent="0.25">
      <c r="A16453" t="s">
        <v>6501</v>
      </c>
      <c r="B16453" s="100" t="s">
        <v>15761</v>
      </c>
      <c r="C16453" s="100"/>
      <c r="D16453" s="124"/>
      <c r="E16453" s="157" t="e">
        <f>VLOOKUP(D16453,'SOAT LIQ'!$A$87:$C$3416,3,FALSE)</f>
        <v>#N/A</v>
      </c>
      <c r="F16453" t="s">
        <v>21635</v>
      </c>
    </row>
    <row r="16454" spans="1:6" x14ac:dyDescent="0.25">
      <c r="A16454" t="s">
        <v>6498</v>
      </c>
      <c r="B16454" s="100" t="s">
        <v>15761</v>
      </c>
      <c r="C16454" s="100"/>
      <c r="D16454" s="124"/>
      <c r="E16454" s="157" t="e">
        <f>VLOOKUP(D16454,'SOAT LIQ'!$A$87:$C$3416,3,FALSE)</f>
        <v>#N/A</v>
      </c>
      <c r="F16454" t="s">
        <v>21635</v>
      </c>
    </row>
    <row r="16455" spans="1:6" x14ac:dyDescent="0.25">
      <c r="A16455" t="s">
        <v>6501</v>
      </c>
      <c r="B16455" s="100" t="s">
        <v>15762</v>
      </c>
      <c r="C16455" s="100"/>
      <c r="D16455" s="124"/>
      <c r="E16455" s="157" t="e">
        <f>VLOOKUP(D16455,'SOAT LIQ'!$A$87:$C$3416,3,FALSE)</f>
        <v>#N/A</v>
      </c>
      <c r="F16455" t="s">
        <v>21635</v>
      </c>
    </row>
    <row r="16456" spans="1:6" x14ac:dyDescent="0.25">
      <c r="A16456" t="s">
        <v>6498</v>
      </c>
      <c r="B16456" s="100" t="s">
        <v>15762</v>
      </c>
      <c r="C16456" s="100"/>
      <c r="D16456" s="124"/>
      <c r="E16456" s="157" t="e">
        <f>VLOOKUP(D16456,'SOAT LIQ'!$A$87:$C$3416,3,FALSE)</f>
        <v>#N/A</v>
      </c>
      <c r="F16456" t="s">
        <v>21635</v>
      </c>
    </row>
    <row r="16457" spans="1:6" x14ac:dyDescent="0.25">
      <c r="A16457" t="s">
        <v>6501</v>
      </c>
      <c r="B16457" s="100" t="s">
        <v>15763</v>
      </c>
      <c r="C16457" s="100"/>
      <c r="D16457" s="124"/>
      <c r="E16457" s="157" t="e">
        <f>VLOOKUP(D16457,'SOAT LIQ'!$A$87:$C$3416,3,FALSE)</f>
        <v>#N/A</v>
      </c>
      <c r="F16457" t="s">
        <v>21635</v>
      </c>
    </row>
    <row r="16458" spans="1:6" x14ac:dyDescent="0.25">
      <c r="A16458" t="s">
        <v>6498</v>
      </c>
      <c r="B16458" s="100" t="s">
        <v>15763</v>
      </c>
      <c r="C16458" s="100"/>
      <c r="D16458" s="124"/>
      <c r="E16458" s="157" t="e">
        <f>VLOOKUP(D16458,'SOAT LIQ'!$A$87:$C$3416,3,FALSE)</f>
        <v>#N/A</v>
      </c>
      <c r="F16458" t="s">
        <v>21635</v>
      </c>
    </row>
    <row r="16459" spans="1:6" x14ac:dyDescent="0.25">
      <c r="A16459" t="s">
        <v>6501</v>
      </c>
      <c r="B16459" s="100" t="s">
        <v>15764</v>
      </c>
      <c r="C16459" s="100"/>
      <c r="D16459" s="124"/>
      <c r="E16459" s="157" t="e">
        <f>VLOOKUP(D16459,'SOAT LIQ'!$A$87:$C$3416,3,FALSE)</f>
        <v>#N/A</v>
      </c>
      <c r="F16459" t="s">
        <v>21635</v>
      </c>
    </row>
    <row r="16460" spans="1:6" x14ac:dyDescent="0.25">
      <c r="A16460" t="s">
        <v>6498</v>
      </c>
      <c r="B16460" s="100" t="s">
        <v>15764</v>
      </c>
      <c r="C16460" s="100"/>
      <c r="D16460" s="124"/>
      <c r="E16460" s="157" t="e">
        <f>VLOOKUP(D16460,'SOAT LIQ'!$A$87:$C$3416,3,FALSE)</f>
        <v>#N/A</v>
      </c>
      <c r="F16460" t="s">
        <v>21635</v>
      </c>
    </row>
    <row r="16461" spans="1:6" x14ac:dyDescent="0.25">
      <c r="A16461" t="s">
        <v>6498</v>
      </c>
      <c r="B16461" s="100" t="s">
        <v>15766</v>
      </c>
      <c r="C16461" s="99" t="s">
        <v>15765</v>
      </c>
      <c r="D16461" s="124">
        <v>19157</v>
      </c>
      <c r="E16461" s="157" t="e">
        <f>VLOOKUP(D16461,'SOAT LIQ'!$A$87:$C$3416,3,FALSE)</f>
        <v>#N/A</v>
      </c>
      <c r="F16461" t="s">
        <v>21635</v>
      </c>
    </row>
    <row r="16462" spans="1:6" x14ac:dyDescent="0.25">
      <c r="A16462" t="s">
        <v>6501</v>
      </c>
      <c r="B16462" s="100" t="s">
        <v>15766</v>
      </c>
      <c r="C16462" s="99" t="s">
        <v>15765</v>
      </c>
      <c r="D16462" s="124">
        <v>19157</v>
      </c>
      <c r="E16462" s="157" t="e">
        <f>VLOOKUP(D16462,'SOAT LIQ'!$A$87:$C$3416,3,FALSE)</f>
        <v>#N/A</v>
      </c>
      <c r="F16462" t="s">
        <v>21635</v>
      </c>
    </row>
    <row r="16463" spans="1:6" x14ac:dyDescent="0.25">
      <c r="A16463" t="s">
        <v>15637</v>
      </c>
      <c r="B16463" s="100" t="s">
        <v>15766</v>
      </c>
      <c r="C16463" s="99" t="s">
        <v>15765</v>
      </c>
      <c r="D16463" s="124">
        <v>19157</v>
      </c>
      <c r="E16463" s="157" t="e">
        <f>VLOOKUP(D16463,'SOAT LIQ'!$A$87:$C$3416,3,FALSE)</f>
        <v>#N/A</v>
      </c>
      <c r="F16463" t="s">
        <v>21635</v>
      </c>
    </row>
    <row r="16464" spans="1:6" x14ac:dyDescent="0.25">
      <c r="A16464" t="s">
        <v>15638</v>
      </c>
      <c r="B16464" s="100" t="s">
        <v>15766</v>
      </c>
      <c r="C16464" s="99" t="s">
        <v>15765</v>
      </c>
      <c r="D16464" s="124">
        <v>19157</v>
      </c>
      <c r="E16464" s="157" t="e">
        <f>VLOOKUP(D16464,'SOAT LIQ'!$A$87:$C$3416,3,FALSE)</f>
        <v>#N/A</v>
      </c>
      <c r="F16464" t="s">
        <v>21635</v>
      </c>
    </row>
    <row r="16465" spans="1:6" x14ac:dyDescent="0.25">
      <c r="A16465" t="s">
        <v>6498</v>
      </c>
      <c r="B16465" s="100" t="s">
        <v>15768</v>
      </c>
      <c r="C16465" s="99" t="s">
        <v>15767</v>
      </c>
      <c r="D16465" s="124">
        <v>19303</v>
      </c>
      <c r="E16465" s="157" t="e">
        <f>VLOOKUP(D16465,'SOAT LIQ'!$A$87:$C$3416,3,FALSE)</f>
        <v>#N/A</v>
      </c>
      <c r="F16465" t="s">
        <v>21635</v>
      </c>
    </row>
    <row r="16466" spans="1:6" x14ac:dyDescent="0.25">
      <c r="A16466" t="s">
        <v>6501</v>
      </c>
      <c r="B16466" s="100" t="s">
        <v>15768</v>
      </c>
      <c r="C16466" s="99" t="s">
        <v>15767</v>
      </c>
      <c r="D16466" s="124">
        <v>19303</v>
      </c>
      <c r="E16466" s="157" t="e">
        <f>VLOOKUP(D16466,'SOAT LIQ'!$A$87:$C$3416,3,FALSE)</f>
        <v>#N/A</v>
      </c>
      <c r="F16466" t="s">
        <v>21635</v>
      </c>
    </row>
    <row r="16467" spans="1:6" x14ac:dyDescent="0.25">
      <c r="A16467" t="s">
        <v>15638</v>
      </c>
      <c r="B16467" s="100" t="s">
        <v>15768</v>
      </c>
      <c r="C16467" s="99" t="s">
        <v>15767</v>
      </c>
      <c r="D16467" s="124">
        <v>19303</v>
      </c>
      <c r="E16467" s="157" t="e">
        <f>VLOOKUP(D16467,'SOAT LIQ'!$A$87:$C$3416,3,FALSE)</f>
        <v>#N/A</v>
      </c>
      <c r="F16467" t="s">
        <v>21635</v>
      </c>
    </row>
    <row r="16468" spans="1:6" x14ac:dyDescent="0.25">
      <c r="A16468" t="s">
        <v>6498</v>
      </c>
      <c r="B16468" s="100" t="s">
        <v>15770</v>
      </c>
      <c r="C16468" s="99" t="s">
        <v>15769</v>
      </c>
      <c r="D16468" s="124">
        <v>19033</v>
      </c>
      <c r="E16468" s="157" t="e">
        <f>VLOOKUP(D16468,'SOAT LIQ'!$A$87:$C$3416,3,FALSE)</f>
        <v>#N/A</v>
      </c>
      <c r="F16468" t="s">
        <v>21635</v>
      </c>
    </row>
    <row r="16469" spans="1:6" x14ac:dyDescent="0.25">
      <c r="A16469" t="s">
        <v>6501</v>
      </c>
      <c r="B16469" s="100" t="s">
        <v>15770</v>
      </c>
      <c r="C16469" s="99" t="s">
        <v>15769</v>
      </c>
      <c r="D16469" s="124">
        <v>19033</v>
      </c>
      <c r="E16469" s="157" t="e">
        <f>VLOOKUP(D16469,'SOAT LIQ'!$A$87:$C$3416,3,FALSE)</f>
        <v>#N/A</v>
      </c>
      <c r="F16469" t="s">
        <v>21635</v>
      </c>
    </row>
    <row r="16470" spans="1:6" x14ac:dyDescent="0.25">
      <c r="A16470" t="s">
        <v>15638</v>
      </c>
      <c r="B16470" s="100" t="s">
        <v>15770</v>
      </c>
      <c r="C16470" s="99" t="s">
        <v>15769</v>
      </c>
      <c r="D16470" s="124">
        <v>19033</v>
      </c>
      <c r="E16470" s="157" t="e">
        <f>VLOOKUP(D16470,'SOAT LIQ'!$A$87:$C$3416,3,FALSE)</f>
        <v>#N/A</v>
      </c>
      <c r="F16470" t="s">
        <v>21635</v>
      </c>
    </row>
    <row r="16471" spans="1:6" x14ac:dyDescent="0.25">
      <c r="A16471" t="s">
        <v>6498</v>
      </c>
      <c r="B16471" s="100" t="s">
        <v>15772</v>
      </c>
      <c r="C16471" s="99" t="s">
        <v>15771</v>
      </c>
      <c r="D16471" s="124">
        <v>19248</v>
      </c>
      <c r="E16471" s="157" t="e">
        <f>VLOOKUP(D16471,'SOAT LIQ'!$A$87:$C$3416,3,FALSE)</f>
        <v>#N/A</v>
      </c>
      <c r="F16471" t="s">
        <v>21635</v>
      </c>
    </row>
    <row r="16472" spans="1:6" x14ac:dyDescent="0.25">
      <c r="A16472" t="s">
        <v>6501</v>
      </c>
      <c r="B16472" s="100" t="s">
        <v>15772</v>
      </c>
      <c r="C16472" s="99" t="s">
        <v>15771</v>
      </c>
      <c r="D16472" s="124">
        <v>19248</v>
      </c>
      <c r="E16472" s="157" t="e">
        <f>VLOOKUP(D16472,'SOAT LIQ'!$A$87:$C$3416,3,FALSE)</f>
        <v>#N/A</v>
      </c>
      <c r="F16472" t="s">
        <v>21635</v>
      </c>
    </row>
    <row r="16473" spans="1:6" x14ac:dyDescent="0.25">
      <c r="A16473" t="s">
        <v>15638</v>
      </c>
      <c r="B16473" s="100" t="s">
        <v>15772</v>
      </c>
      <c r="C16473" s="99" t="s">
        <v>15771</v>
      </c>
      <c r="D16473" s="124">
        <v>19248</v>
      </c>
      <c r="E16473" s="157" t="e">
        <f>VLOOKUP(D16473,'SOAT LIQ'!$A$87:$C$3416,3,FALSE)</f>
        <v>#N/A</v>
      </c>
      <c r="F16473" t="s">
        <v>21635</v>
      </c>
    </row>
    <row r="16474" spans="1:6" x14ac:dyDescent="0.25">
      <c r="A16474" t="s">
        <v>6498</v>
      </c>
      <c r="B16474" s="100" t="s">
        <v>15773</v>
      </c>
      <c r="C16474" s="99" t="s">
        <v>15666</v>
      </c>
      <c r="D16474" s="124">
        <v>19248</v>
      </c>
      <c r="E16474" s="157" t="e">
        <f>VLOOKUP(D16474,'SOAT LIQ'!$A$87:$C$3416,3,FALSE)</f>
        <v>#N/A</v>
      </c>
      <c r="F16474" t="s">
        <v>21635</v>
      </c>
    </row>
    <row r="16475" spans="1:6" x14ac:dyDescent="0.25">
      <c r="A16475" t="s">
        <v>6501</v>
      </c>
      <c r="B16475" s="100" t="s">
        <v>15773</v>
      </c>
      <c r="C16475" s="99" t="s">
        <v>15666</v>
      </c>
      <c r="D16475" s="124">
        <v>19248</v>
      </c>
      <c r="E16475" s="157" t="e">
        <f>VLOOKUP(D16475,'SOAT LIQ'!$A$87:$C$3416,3,FALSE)</f>
        <v>#N/A</v>
      </c>
      <c r="F16475" t="s">
        <v>21635</v>
      </c>
    </row>
    <row r="16476" spans="1:6" x14ac:dyDescent="0.25">
      <c r="A16476" t="s">
        <v>15638</v>
      </c>
      <c r="B16476" s="100" t="s">
        <v>15773</v>
      </c>
      <c r="C16476" s="99" t="s">
        <v>15666</v>
      </c>
      <c r="D16476" s="124">
        <v>19248</v>
      </c>
      <c r="E16476" s="157" t="e">
        <f>VLOOKUP(D16476,'SOAT LIQ'!$A$87:$C$3416,3,FALSE)</f>
        <v>#N/A</v>
      </c>
      <c r="F16476" t="s">
        <v>21635</v>
      </c>
    </row>
    <row r="16477" spans="1:6" x14ac:dyDescent="0.25">
      <c r="A16477" t="s">
        <v>6498</v>
      </c>
      <c r="B16477" s="100" t="s">
        <v>15774</v>
      </c>
      <c r="C16477" s="99" t="s">
        <v>15666</v>
      </c>
      <c r="D16477" s="124">
        <v>19248</v>
      </c>
      <c r="E16477" s="157" t="e">
        <f>VLOOKUP(D16477,'SOAT LIQ'!$A$87:$C$3416,3,FALSE)</f>
        <v>#N/A</v>
      </c>
      <c r="F16477" t="s">
        <v>21635</v>
      </c>
    </row>
    <row r="16478" spans="1:6" x14ac:dyDescent="0.25">
      <c r="A16478" t="s">
        <v>6501</v>
      </c>
      <c r="B16478" s="100" t="s">
        <v>15774</v>
      </c>
      <c r="C16478" s="99" t="s">
        <v>15666</v>
      </c>
      <c r="D16478" s="124">
        <v>19248</v>
      </c>
      <c r="E16478" s="157" t="e">
        <f>VLOOKUP(D16478,'SOAT LIQ'!$A$87:$C$3416,3,FALSE)</f>
        <v>#N/A</v>
      </c>
      <c r="F16478" t="s">
        <v>21635</v>
      </c>
    </row>
    <row r="16479" spans="1:6" x14ac:dyDescent="0.25">
      <c r="A16479" t="s">
        <v>15638</v>
      </c>
      <c r="B16479" s="100" t="s">
        <v>15774</v>
      </c>
      <c r="C16479" s="99" t="s">
        <v>15666</v>
      </c>
      <c r="D16479" s="124">
        <v>19248</v>
      </c>
      <c r="E16479" s="157" t="e">
        <f>VLOOKUP(D16479,'SOAT LIQ'!$A$87:$C$3416,3,FALSE)</f>
        <v>#N/A</v>
      </c>
      <c r="F16479" t="s">
        <v>21635</v>
      </c>
    </row>
    <row r="16480" spans="1:6" x14ac:dyDescent="0.25">
      <c r="A16480" t="s">
        <v>15637</v>
      </c>
      <c r="B16480" s="100" t="s">
        <v>15774</v>
      </c>
      <c r="C16480" s="99" t="s">
        <v>15666</v>
      </c>
      <c r="D16480" s="124">
        <v>19248</v>
      </c>
      <c r="E16480" s="157" t="e">
        <f>VLOOKUP(D16480,'SOAT LIQ'!$A$87:$C$3416,3,FALSE)</f>
        <v>#N/A</v>
      </c>
      <c r="F16480" t="s">
        <v>21635</v>
      </c>
    </row>
    <row r="16481" spans="1:6" x14ac:dyDescent="0.25">
      <c r="A16481" t="s">
        <v>15498</v>
      </c>
      <c r="B16481" s="100" t="s">
        <v>15776</v>
      </c>
      <c r="C16481" s="99" t="s">
        <v>15775</v>
      </c>
      <c r="D16481" s="124">
        <v>19497</v>
      </c>
      <c r="E16481" s="157" t="e">
        <f>VLOOKUP(D16481,'SOAT LIQ'!$A$87:$C$3416,3,FALSE)</f>
        <v>#N/A</v>
      </c>
      <c r="F16481" t="s">
        <v>21635</v>
      </c>
    </row>
    <row r="16482" spans="1:6" x14ac:dyDescent="0.25">
      <c r="A16482" t="s">
        <v>6501</v>
      </c>
      <c r="B16482" s="100" t="s">
        <v>15776</v>
      </c>
      <c r="C16482" s="99" t="s">
        <v>15775</v>
      </c>
      <c r="D16482" s="124">
        <v>19497</v>
      </c>
      <c r="E16482" s="157" t="e">
        <f>VLOOKUP(D16482,'SOAT LIQ'!$A$87:$C$3416,3,FALSE)</f>
        <v>#N/A</v>
      </c>
      <c r="F16482" t="s">
        <v>21635</v>
      </c>
    </row>
    <row r="16483" spans="1:6" x14ac:dyDescent="0.25">
      <c r="A16483" t="s">
        <v>15637</v>
      </c>
      <c r="B16483" s="100" t="s">
        <v>15776</v>
      </c>
      <c r="C16483" s="99" t="s">
        <v>15775</v>
      </c>
      <c r="D16483" s="124">
        <v>19497</v>
      </c>
      <c r="E16483" s="157" t="e">
        <f>VLOOKUP(D16483,'SOAT LIQ'!$A$87:$C$3416,3,FALSE)</f>
        <v>#N/A</v>
      </c>
      <c r="F16483" t="s">
        <v>21635</v>
      </c>
    </row>
    <row r="16484" spans="1:6" x14ac:dyDescent="0.25">
      <c r="A16484" t="s">
        <v>15638</v>
      </c>
      <c r="B16484" s="100" t="s">
        <v>15776</v>
      </c>
      <c r="C16484" s="99" t="s">
        <v>15775</v>
      </c>
      <c r="D16484" s="124">
        <v>19497</v>
      </c>
      <c r="E16484" s="157" t="e">
        <f>VLOOKUP(D16484,'SOAT LIQ'!$A$87:$C$3416,3,FALSE)</f>
        <v>#N/A</v>
      </c>
      <c r="F16484" t="s">
        <v>21635</v>
      </c>
    </row>
    <row r="16485" spans="1:6" x14ac:dyDescent="0.25">
      <c r="A16485" t="s">
        <v>14964</v>
      </c>
      <c r="B16485" s="100" t="s">
        <v>15776</v>
      </c>
      <c r="C16485" s="99" t="s">
        <v>15775</v>
      </c>
      <c r="D16485" s="124">
        <v>19497</v>
      </c>
      <c r="E16485" s="157" t="e">
        <f>VLOOKUP(D16485,'SOAT LIQ'!$A$87:$C$3416,3,FALSE)</f>
        <v>#N/A</v>
      </c>
    </row>
    <row r="16486" spans="1:6" x14ac:dyDescent="0.25">
      <c r="A16486" t="s">
        <v>6498</v>
      </c>
      <c r="B16486" s="100" t="s">
        <v>15776</v>
      </c>
      <c r="C16486" s="99" t="s">
        <v>15775</v>
      </c>
      <c r="D16486" s="124">
        <v>19497</v>
      </c>
      <c r="E16486" s="157" t="e">
        <f>VLOOKUP(D16486,'SOAT LIQ'!$A$87:$C$3416,3,FALSE)</f>
        <v>#N/A</v>
      </c>
      <c r="F16486" t="s">
        <v>21635</v>
      </c>
    </row>
    <row r="16487" spans="1:6" x14ac:dyDescent="0.25">
      <c r="A16487" t="s">
        <v>6498</v>
      </c>
      <c r="B16487" s="100" t="s">
        <v>15777</v>
      </c>
      <c r="C16487" s="99" t="s">
        <v>15666</v>
      </c>
      <c r="D16487" s="124">
        <v>19248</v>
      </c>
      <c r="E16487" s="157" t="e">
        <f>VLOOKUP(D16487,'SOAT LIQ'!$A$87:$C$3416,3,FALSE)</f>
        <v>#N/A</v>
      </c>
      <c r="F16487" t="s">
        <v>21635</v>
      </c>
    </row>
    <row r="16488" spans="1:6" x14ac:dyDescent="0.25">
      <c r="A16488" t="s">
        <v>6501</v>
      </c>
      <c r="B16488" s="100" t="s">
        <v>15777</v>
      </c>
      <c r="C16488" s="99" t="s">
        <v>15666</v>
      </c>
      <c r="D16488" s="124">
        <v>19248</v>
      </c>
      <c r="E16488" s="157" t="e">
        <f>VLOOKUP(D16488,'SOAT LIQ'!$A$87:$C$3416,3,FALSE)</f>
        <v>#N/A</v>
      </c>
      <c r="F16488" t="s">
        <v>21635</v>
      </c>
    </row>
    <row r="16489" spans="1:6" x14ac:dyDescent="0.25">
      <c r="A16489" t="s">
        <v>15638</v>
      </c>
      <c r="B16489" s="100" t="s">
        <v>15777</v>
      </c>
      <c r="C16489" s="99" t="s">
        <v>15666</v>
      </c>
      <c r="D16489" s="124">
        <v>19248</v>
      </c>
      <c r="E16489" s="157" t="e">
        <f>VLOOKUP(D16489,'SOAT LIQ'!$A$87:$C$3416,3,FALSE)</f>
        <v>#N/A</v>
      </c>
      <c r="F16489" t="s">
        <v>21635</v>
      </c>
    </row>
    <row r="16490" spans="1:6" x14ac:dyDescent="0.25">
      <c r="A16490" t="s">
        <v>15637</v>
      </c>
      <c r="B16490" s="100" t="s">
        <v>15777</v>
      </c>
      <c r="C16490" s="99" t="s">
        <v>15666</v>
      </c>
      <c r="D16490" s="124">
        <v>19248</v>
      </c>
      <c r="E16490" s="157" t="e">
        <f>VLOOKUP(D16490,'SOAT LIQ'!$A$87:$C$3416,3,FALSE)</f>
        <v>#N/A</v>
      </c>
      <c r="F16490" t="s">
        <v>21635</v>
      </c>
    </row>
    <row r="16491" spans="1:6" x14ac:dyDescent="0.25">
      <c r="A16491" t="s">
        <v>6498</v>
      </c>
      <c r="B16491" s="100" t="s">
        <v>15779</v>
      </c>
      <c r="C16491" s="99" t="s">
        <v>15778</v>
      </c>
      <c r="D16491" s="124">
        <v>19302</v>
      </c>
      <c r="E16491" s="157" t="e">
        <f>VLOOKUP(D16491,'SOAT LIQ'!$A$87:$C$3416,3,FALSE)</f>
        <v>#N/A</v>
      </c>
      <c r="F16491" t="s">
        <v>21635</v>
      </c>
    </row>
    <row r="16492" spans="1:6" x14ac:dyDescent="0.25">
      <c r="A16492" t="s">
        <v>6501</v>
      </c>
      <c r="B16492" s="100" t="s">
        <v>15779</v>
      </c>
      <c r="C16492" s="99" t="s">
        <v>15778</v>
      </c>
      <c r="D16492" s="124">
        <v>19302</v>
      </c>
      <c r="E16492" s="157" t="e">
        <f>VLOOKUP(D16492,'SOAT LIQ'!$A$87:$C$3416,3,FALSE)</f>
        <v>#N/A</v>
      </c>
      <c r="F16492" t="s">
        <v>21635</v>
      </c>
    </row>
    <row r="16493" spans="1:6" x14ac:dyDescent="0.25">
      <c r="A16493" t="s">
        <v>15638</v>
      </c>
      <c r="B16493" s="100" t="s">
        <v>15779</v>
      </c>
      <c r="C16493" s="99" t="s">
        <v>15778</v>
      </c>
      <c r="D16493" s="124">
        <v>19302</v>
      </c>
      <c r="E16493" s="157" t="e">
        <f>VLOOKUP(D16493,'SOAT LIQ'!$A$87:$C$3416,3,FALSE)</f>
        <v>#N/A</v>
      </c>
      <c r="F16493" t="s">
        <v>21635</v>
      </c>
    </row>
    <row r="16494" spans="1:6" x14ac:dyDescent="0.25">
      <c r="A16494" t="s">
        <v>15637</v>
      </c>
      <c r="B16494" s="100" t="s">
        <v>15779</v>
      </c>
      <c r="C16494" s="99" t="s">
        <v>15778</v>
      </c>
      <c r="D16494" s="124">
        <v>19302</v>
      </c>
      <c r="E16494" s="157" t="e">
        <f>VLOOKUP(D16494,'SOAT LIQ'!$A$87:$C$3416,3,FALSE)</f>
        <v>#N/A</v>
      </c>
      <c r="F16494" t="s">
        <v>21635</v>
      </c>
    </row>
    <row r="16495" spans="1:6" x14ac:dyDescent="0.25">
      <c r="A16495" t="s">
        <v>6498</v>
      </c>
      <c r="B16495" s="100" t="s">
        <v>15780</v>
      </c>
      <c r="C16495" s="99" t="s">
        <v>15666</v>
      </c>
      <c r="D16495" s="124">
        <v>19248</v>
      </c>
      <c r="E16495" s="157" t="e">
        <f>VLOOKUP(D16495,'SOAT LIQ'!$A$87:$C$3416,3,FALSE)</f>
        <v>#N/A</v>
      </c>
      <c r="F16495" t="s">
        <v>21635</v>
      </c>
    </row>
    <row r="16496" spans="1:6" x14ac:dyDescent="0.25">
      <c r="A16496" t="s">
        <v>6501</v>
      </c>
      <c r="B16496" s="100" t="s">
        <v>15780</v>
      </c>
      <c r="C16496" s="99" t="s">
        <v>15666</v>
      </c>
      <c r="D16496" s="124">
        <v>19248</v>
      </c>
      <c r="E16496" s="157" t="e">
        <f>VLOOKUP(D16496,'SOAT LIQ'!$A$87:$C$3416,3,FALSE)</f>
        <v>#N/A</v>
      </c>
      <c r="F16496" t="s">
        <v>21635</v>
      </c>
    </row>
    <row r="16497" spans="1:6" x14ac:dyDescent="0.25">
      <c r="A16497" t="s">
        <v>15638</v>
      </c>
      <c r="B16497" s="100" t="s">
        <v>15780</v>
      </c>
      <c r="C16497" s="99" t="s">
        <v>15666</v>
      </c>
      <c r="D16497" s="124">
        <v>19248</v>
      </c>
      <c r="E16497" s="157" t="e">
        <f>VLOOKUP(D16497,'SOAT LIQ'!$A$87:$C$3416,3,FALSE)</f>
        <v>#N/A</v>
      </c>
      <c r="F16497" t="s">
        <v>21635</v>
      </c>
    </row>
    <row r="16498" spans="1:6" x14ac:dyDescent="0.25">
      <c r="A16498" t="s">
        <v>15637</v>
      </c>
      <c r="B16498" s="100" t="s">
        <v>15780</v>
      </c>
      <c r="C16498" s="99" t="s">
        <v>15666</v>
      </c>
      <c r="D16498" s="124">
        <v>19248</v>
      </c>
      <c r="E16498" s="157" t="e">
        <f>VLOOKUP(D16498,'SOAT LIQ'!$A$87:$C$3416,3,FALSE)</f>
        <v>#N/A</v>
      </c>
      <c r="F16498" t="s">
        <v>21635</v>
      </c>
    </row>
    <row r="16499" spans="1:6" x14ac:dyDescent="0.25">
      <c r="A16499" t="s">
        <v>6498</v>
      </c>
      <c r="B16499" s="100" t="s">
        <v>15781</v>
      </c>
      <c r="C16499" s="99" t="s">
        <v>15666</v>
      </c>
      <c r="D16499" s="124">
        <v>19157</v>
      </c>
      <c r="E16499" s="157" t="e">
        <f>VLOOKUP(D16499,'SOAT LIQ'!$A$87:$C$3416,3,FALSE)</f>
        <v>#N/A</v>
      </c>
      <c r="F16499" t="s">
        <v>21635</v>
      </c>
    </row>
    <row r="16500" spans="1:6" x14ac:dyDescent="0.25">
      <c r="A16500" t="s">
        <v>6501</v>
      </c>
      <c r="B16500" s="100" t="s">
        <v>15781</v>
      </c>
      <c r="C16500" s="99" t="s">
        <v>15666</v>
      </c>
      <c r="D16500" s="124">
        <v>19157</v>
      </c>
      <c r="E16500" s="157" t="e">
        <f>VLOOKUP(D16500,'SOAT LIQ'!$A$87:$C$3416,3,FALSE)</f>
        <v>#N/A</v>
      </c>
      <c r="F16500" t="s">
        <v>21635</v>
      </c>
    </row>
    <row r="16501" spans="1:6" x14ac:dyDescent="0.25">
      <c r="A16501" t="s">
        <v>6498</v>
      </c>
      <c r="B16501" s="100" t="s">
        <v>15782</v>
      </c>
      <c r="C16501" s="100"/>
      <c r="D16501" s="124"/>
      <c r="E16501" s="157" t="e">
        <f>VLOOKUP(D16501,'SOAT LIQ'!$A$87:$C$3416,3,FALSE)</f>
        <v>#N/A</v>
      </c>
      <c r="F16501" t="s">
        <v>21635</v>
      </c>
    </row>
    <row r="16502" spans="1:6" x14ac:dyDescent="0.25">
      <c r="A16502" t="s">
        <v>6501</v>
      </c>
      <c r="B16502" s="100" t="s">
        <v>15782</v>
      </c>
      <c r="C16502" s="100"/>
      <c r="D16502" s="124"/>
      <c r="E16502" s="157" t="e">
        <f>VLOOKUP(D16502,'SOAT LIQ'!$A$87:$C$3416,3,FALSE)</f>
        <v>#N/A</v>
      </c>
      <c r="F16502" t="s">
        <v>21635</v>
      </c>
    </row>
    <row r="16503" spans="1:6" x14ac:dyDescent="0.25">
      <c r="A16503" t="s">
        <v>6498</v>
      </c>
      <c r="B16503" s="100" t="s">
        <v>15783</v>
      </c>
      <c r="C16503" s="100"/>
      <c r="D16503" s="124"/>
      <c r="E16503" s="157" t="e">
        <f>VLOOKUP(D16503,'SOAT LIQ'!$A$87:$C$3416,3,FALSE)</f>
        <v>#N/A</v>
      </c>
      <c r="F16503" t="s">
        <v>21635</v>
      </c>
    </row>
    <row r="16504" spans="1:6" x14ac:dyDescent="0.25">
      <c r="A16504" t="s">
        <v>6501</v>
      </c>
      <c r="B16504" s="100" t="s">
        <v>15783</v>
      </c>
      <c r="C16504" s="100"/>
      <c r="D16504" s="124"/>
      <c r="E16504" s="157" t="e">
        <f>VLOOKUP(D16504,'SOAT LIQ'!$A$87:$C$3416,3,FALSE)</f>
        <v>#N/A</v>
      </c>
      <c r="F16504" t="s">
        <v>21635</v>
      </c>
    </row>
    <row r="16505" spans="1:6" x14ac:dyDescent="0.25">
      <c r="A16505" t="s">
        <v>6498</v>
      </c>
      <c r="B16505" s="100" t="s">
        <v>15785</v>
      </c>
      <c r="C16505" s="99" t="s">
        <v>15784</v>
      </c>
      <c r="D16505" s="124">
        <v>19309</v>
      </c>
      <c r="E16505" s="157" t="e">
        <f>VLOOKUP(D16505,'SOAT LIQ'!$A$87:$C$3416,3,FALSE)</f>
        <v>#N/A</v>
      </c>
      <c r="F16505" t="s">
        <v>21635</v>
      </c>
    </row>
    <row r="16506" spans="1:6" x14ac:dyDescent="0.25">
      <c r="A16506" t="s">
        <v>6501</v>
      </c>
      <c r="B16506" s="100" t="s">
        <v>15785</v>
      </c>
      <c r="C16506" s="99" t="s">
        <v>15784</v>
      </c>
      <c r="D16506" s="124">
        <v>19309</v>
      </c>
      <c r="E16506" s="157" t="e">
        <f>VLOOKUP(D16506,'SOAT LIQ'!$A$87:$C$3416,3,FALSE)</f>
        <v>#N/A</v>
      </c>
      <c r="F16506" t="s">
        <v>21635</v>
      </c>
    </row>
    <row r="16507" spans="1:6" x14ac:dyDescent="0.25">
      <c r="A16507" t="s">
        <v>6498</v>
      </c>
      <c r="B16507" s="100" t="s">
        <v>15787</v>
      </c>
      <c r="C16507" s="99" t="s">
        <v>15786</v>
      </c>
      <c r="D16507" s="124">
        <v>19319</v>
      </c>
      <c r="E16507" s="157" t="e">
        <f>VLOOKUP(D16507,'SOAT LIQ'!$A$87:$C$3416,3,FALSE)</f>
        <v>#N/A</v>
      </c>
      <c r="F16507" t="s">
        <v>21635</v>
      </c>
    </row>
    <row r="16508" spans="1:6" x14ac:dyDescent="0.25">
      <c r="A16508" t="s">
        <v>6501</v>
      </c>
      <c r="B16508" s="100" t="s">
        <v>15787</v>
      </c>
      <c r="C16508" s="99" t="s">
        <v>15786</v>
      </c>
      <c r="D16508" s="124">
        <v>19319</v>
      </c>
      <c r="E16508" s="157" t="e">
        <f>VLOOKUP(D16508,'SOAT LIQ'!$A$87:$C$3416,3,FALSE)</f>
        <v>#N/A</v>
      </c>
      <c r="F16508" t="s">
        <v>21635</v>
      </c>
    </row>
    <row r="16509" spans="1:6" x14ac:dyDescent="0.25">
      <c r="A16509" t="s">
        <v>6498</v>
      </c>
      <c r="B16509" s="100" t="s">
        <v>15789</v>
      </c>
      <c r="C16509" s="99" t="s">
        <v>15788</v>
      </c>
      <c r="D16509" s="124">
        <v>19319</v>
      </c>
      <c r="E16509" s="157" t="e">
        <f>VLOOKUP(D16509,'SOAT LIQ'!$A$87:$C$3416,3,FALSE)</f>
        <v>#N/A</v>
      </c>
      <c r="F16509" t="s">
        <v>21635</v>
      </c>
    </row>
    <row r="16510" spans="1:6" x14ac:dyDescent="0.25">
      <c r="A16510" t="s">
        <v>6501</v>
      </c>
      <c r="B16510" s="100" t="s">
        <v>15789</v>
      </c>
      <c r="C16510" s="99" t="s">
        <v>15788</v>
      </c>
      <c r="D16510" s="124">
        <v>19319</v>
      </c>
      <c r="E16510" s="157" t="e">
        <f>VLOOKUP(D16510,'SOAT LIQ'!$A$87:$C$3416,3,FALSE)</f>
        <v>#N/A</v>
      </c>
      <c r="F16510" t="s">
        <v>21635</v>
      </c>
    </row>
    <row r="16511" spans="1:6" x14ac:dyDescent="0.25">
      <c r="A16511" t="s">
        <v>6498</v>
      </c>
      <c r="B16511" s="100" t="s">
        <v>15791</v>
      </c>
      <c r="C16511" s="99" t="s">
        <v>15790</v>
      </c>
      <c r="D16511" s="124">
        <v>19319</v>
      </c>
      <c r="E16511" s="157" t="e">
        <f>VLOOKUP(D16511,'SOAT LIQ'!$A$87:$C$3416,3,FALSE)</f>
        <v>#N/A</v>
      </c>
      <c r="F16511" t="s">
        <v>21635</v>
      </c>
    </row>
    <row r="16512" spans="1:6" x14ac:dyDescent="0.25">
      <c r="A16512" t="s">
        <v>6501</v>
      </c>
      <c r="B16512" s="100" t="s">
        <v>15791</v>
      </c>
      <c r="C16512" s="99" t="s">
        <v>15790</v>
      </c>
      <c r="D16512" s="124">
        <v>19319</v>
      </c>
      <c r="E16512" s="157" t="e">
        <f>VLOOKUP(D16512,'SOAT LIQ'!$A$87:$C$3416,3,FALSE)</f>
        <v>#N/A</v>
      </c>
      <c r="F16512" t="s">
        <v>21635</v>
      </c>
    </row>
    <row r="16513" spans="1:6" x14ac:dyDescent="0.25">
      <c r="A16513" t="s">
        <v>6498</v>
      </c>
      <c r="B16513" s="100" t="s">
        <v>15792</v>
      </c>
      <c r="C16513" s="99" t="s">
        <v>15790</v>
      </c>
      <c r="D16513" s="124">
        <v>19319</v>
      </c>
      <c r="E16513" s="157" t="e">
        <f>VLOOKUP(D16513,'SOAT LIQ'!$A$87:$C$3416,3,FALSE)</f>
        <v>#N/A</v>
      </c>
      <c r="F16513" t="s">
        <v>21635</v>
      </c>
    </row>
    <row r="16514" spans="1:6" x14ac:dyDescent="0.25">
      <c r="A16514" t="s">
        <v>6501</v>
      </c>
      <c r="B16514" s="100" t="s">
        <v>15792</v>
      </c>
      <c r="C16514" s="99" t="s">
        <v>15790</v>
      </c>
      <c r="D16514" s="124">
        <v>19319</v>
      </c>
      <c r="E16514" s="157" t="e">
        <f>VLOOKUP(D16514,'SOAT LIQ'!$A$87:$C$3416,3,FALSE)</f>
        <v>#N/A</v>
      </c>
      <c r="F16514" t="s">
        <v>21635</v>
      </c>
    </row>
    <row r="16515" spans="1:6" x14ac:dyDescent="0.25">
      <c r="A16515" t="s">
        <v>6498</v>
      </c>
      <c r="B16515" s="100" t="s">
        <v>4430</v>
      </c>
      <c r="C16515" s="99" t="s">
        <v>15793</v>
      </c>
      <c r="D16515" s="124">
        <v>19266</v>
      </c>
      <c r="E16515" s="157" t="e">
        <f>VLOOKUP(D16515,'SOAT LIQ'!$A$87:$C$3416,3,FALSE)</f>
        <v>#N/A</v>
      </c>
      <c r="F16515" t="s">
        <v>21635</v>
      </c>
    </row>
    <row r="16516" spans="1:6" x14ac:dyDescent="0.25">
      <c r="A16516" t="s">
        <v>6501</v>
      </c>
      <c r="B16516" s="100" t="s">
        <v>4430</v>
      </c>
      <c r="C16516" s="99" t="s">
        <v>15793</v>
      </c>
      <c r="D16516" s="124">
        <v>19266</v>
      </c>
      <c r="E16516" s="157" t="e">
        <f>VLOOKUP(D16516,'SOAT LIQ'!$A$87:$C$3416,3,FALSE)</f>
        <v>#N/A</v>
      </c>
      <c r="F16516" t="s">
        <v>21635</v>
      </c>
    </row>
    <row r="16517" spans="1:6" x14ac:dyDescent="0.25">
      <c r="A16517" t="s">
        <v>6498</v>
      </c>
      <c r="B16517" s="100" t="s">
        <v>15795</v>
      </c>
      <c r="C16517" s="99" t="s">
        <v>15794</v>
      </c>
      <c r="D16517" s="124">
        <v>19319</v>
      </c>
      <c r="E16517" s="157" t="e">
        <f>VLOOKUP(D16517,'SOAT LIQ'!$A$87:$C$3416,3,FALSE)</f>
        <v>#N/A</v>
      </c>
      <c r="F16517" t="s">
        <v>21635</v>
      </c>
    </row>
    <row r="16518" spans="1:6" x14ac:dyDescent="0.25">
      <c r="A16518" t="s">
        <v>6501</v>
      </c>
      <c r="B16518" s="100" t="s">
        <v>15795</v>
      </c>
      <c r="C16518" s="99" t="s">
        <v>15794</v>
      </c>
      <c r="D16518" s="124">
        <v>19319</v>
      </c>
      <c r="E16518" s="157" t="e">
        <f>VLOOKUP(D16518,'SOAT LIQ'!$A$87:$C$3416,3,FALSE)</f>
        <v>#N/A</v>
      </c>
      <c r="F16518" t="s">
        <v>21635</v>
      </c>
    </row>
    <row r="16519" spans="1:6" x14ac:dyDescent="0.25">
      <c r="A16519" t="s">
        <v>6498</v>
      </c>
      <c r="B16519" s="100" t="s">
        <v>15797</v>
      </c>
      <c r="C16519" s="99" t="s">
        <v>15796</v>
      </c>
      <c r="D16519" s="124">
        <v>19301</v>
      </c>
      <c r="E16519" s="157" t="e">
        <f>VLOOKUP(D16519,'SOAT LIQ'!$A$87:$C$3416,3,FALSE)</f>
        <v>#N/A</v>
      </c>
      <c r="F16519" t="s">
        <v>21635</v>
      </c>
    </row>
    <row r="16520" spans="1:6" x14ac:dyDescent="0.25">
      <c r="A16520" t="s">
        <v>6501</v>
      </c>
      <c r="B16520" s="100" t="s">
        <v>15797</v>
      </c>
      <c r="C16520" s="99" t="s">
        <v>15796</v>
      </c>
      <c r="D16520" s="124">
        <v>19301</v>
      </c>
      <c r="E16520" s="157" t="e">
        <f>VLOOKUP(D16520,'SOAT LIQ'!$A$87:$C$3416,3,FALSE)</f>
        <v>#N/A</v>
      </c>
      <c r="F16520" t="s">
        <v>21635</v>
      </c>
    </row>
    <row r="16521" spans="1:6" x14ac:dyDescent="0.25">
      <c r="A16521" t="s">
        <v>6498</v>
      </c>
      <c r="B16521" s="100" t="s">
        <v>15799</v>
      </c>
      <c r="C16521" s="99" t="s">
        <v>15798</v>
      </c>
      <c r="D16521" s="124">
        <v>19319</v>
      </c>
      <c r="E16521" s="157" t="e">
        <f>VLOOKUP(D16521,'SOAT LIQ'!$A$87:$C$3416,3,FALSE)</f>
        <v>#N/A</v>
      </c>
      <c r="F16521" t="s">
        <v>21635</v>
      </c>
    </row>
    <row r="16522" spans="1:6" x14ac:dyDescent="0.25">
      <c r="A16522" t="s">
        <v>6501</v>
      </c>
      <c r="B16522" s="100" t="s">
        <v>15799</v>
      </c>
      <c r="C16522" s="99" t="s">
        <v>15798</v>
      </c>
      <c r="D16522" s="124">
        <v>19319</v>
      </c>
      <c r="E16522" s="157" t="e">
        <f>VLOOKUP(D16522,'SOAT LIQ'!$A$87:$C$3416,3,FALSE)</f>
        <v>#N/A</v>
      </c>
      <c r="F16522" t="s">
        <v>21635</v>
      </c>
    </row>
    <row r="16523" spans="1:6" x14ac:dyDescent="0.25">
      <c r="A16523" t="s">
        <v>6498</v>
      </c>
      <c r="B16523" s="100" t="s">
        <v>15800</v>
      </c>
      <c r="C16523" s="99" t="s">
        <v>15801</v>
      </c>
      <c r="D16523" s="124">
        <v>19319</v>
      </c>
      <c r="E16523" s="157" t="e">
        <f>VLOOKUP(D16523,'SOAT LIQ'!$A$87:$C$3416,3,FALSE)</f>
        <v>#N/A</v>
      </c>
      <c r="F16523" t="s">
        <v>21635</v>
      </c>
    </row>
    <row r="16524" spans="1:6" x14ac:dyDescent="0.25">
      <c r="A16524" t="s">
        <v>6501</v>
      </c>
      <c r="B16524" s="100" t="s">
        <v>15800</v>
      </c>
      <c r="C16524" s="99" t="s">
        <v>15801</v>
      </c>
      <c r="D16524" s="124">
        <v>19319</v>
      </c>
      <c r="E16524" s="157" t="e">
        <f>VLOOKUP(D16524,'SOAT LIQ'!$A$87:$C$3416,3,FALSE)</f>
        <v>#N/A</v>
      </c>
      <c r="F16524" t="s">
        <v>21635</v>
      </c>
    </row>
    <row r="16525" spans="1:6" x14ac:dyDescent="0.25">
      <c r="A16525" t="s">
        <v>6498</v>
      </c>
      <c r="B16525" s="100" t="s">
        <v>15803</v>
      </c>
      <c r="C16525" s="99" t="s">
        <v>15802</v>
      </c>
      <c r="D16525" s="124">
        <v>19725</v>
      </c>
      <c r="E16525" s="157" t="e">
        <f>VLOOKUP(D16525,'SOAT LIQ'!$A$87:$C$3416,3,FALSE)</f>
        <v>#N/A</v>
      </c>
      <c r="F16525" t="s">
        <v>21635</v>
      </c>
    </row>
    <row r="16526" spans="1:6" x14ac:dyDescent="0.25">
      <c r="A16526" t="s">
        <v>6501</v>
      </c>
      <c r="B16526" s="100" t="s">
        <v>15803</v>
      </c>
      <c r="C16526" s="99" t="s">
        <v>15802</v>
      </c>
      <c r="D16526" s="124">
        <v>19725</v>
      </c>
      <c r="E16526" s="157" t="e">
        <f>VLOOKUP(D16526,'SOAT LIQ'!$A$87:$C$3416,3,FALSE)</f>
        <v>#N/A</v>
      </c>
      <c r="F16526" t="s">
        <v>21635</v>
      </c>
    </row>
    <row r="16527" spans="1:6" x14ac:dyDescent="0.25">
      <c r="A16527" t="s">
        <v>6498</v>
      </c>
      <c r="B16527" s="100" t="s">
        <v>4434</v>
      </c>
      <c r="C16527" s="99" t="s">
        <v>15804</v>
      </c>
      <c r="D16527" s="124">
        <v>19309</v>
      </c>
      <c r="E16527" s="157" t="e">
        <f>VLOOKUP(D16527,'SOAT LIQ'!$A$87:$C$3416,3,FALSE)</f>
        <v>#N/A</v>
      </c>
      <c r="F16527" t="s">
        <v>21635</v>
      </c>
    </row>
    <row r="16528" spans="1:6" x14ac:dyDescent="0.25">
      <c r="A16528" t="s">
        <v>6501</v>
      </c>
      <c r="B16528" s="100" t="s">
        <v>4434</v>
      </c>
      <c r="C16528" s="99" t="s">
        <v>15804</v>
      </c>
      <c r="D16528" s="124">
        <v>19309</v>
      </c>
      <c r="E16528" s="157" t="e">
        <f>VLOOKUP(D16528,'SOAT LIQ'!$A$87:$C$3416,3,FALSE)</f>
        <v>#N/A</v>
      </c>
      <c r="F16528" t="s">
        <v>21635</v>
      </c>
    </row>
    <row r="16529" spans="1:6" x14ac:dyDescent="0.25">
      <c r="A16529" t="s">
        <v>6498</v>
      </c>
      <c r="B16529" s="100" t="s">
        <v>4435</v>
      </c>
      <c r="C16529" s="99" t="s">
        <v>15805</v>
      </c>
      <c r="D16529" s="124">
        <v>19309</v>
      </c>
      <c r="E16529" s="157" t="e">
        <f>VLOOKUP(D16529,'SOAT LIQ'!$A$87:$C$3416,3,FALSE)</f>
        <v>#N/A</v>
      </c>
      <c r="F16529" t="s">
        <v>21635</v>
      </c>
    </row>
    <row r="16530" spans="1:6" x14ac:dyDescent="0.25">
      <c r="A16530" t="s">
        <v>6501</v>
      </c>
      <c r="B16530" s="100" t="s">
        <v>4435</v>
      </c>
      <c r="C16530" s="99" t="s">
        <v>15805</v>
      </c>
      <c r="D16530" s="124">
        <v>19309</v>
      </c>
      <c r="E16530" s="157" t="e">
        <f>VLOOKUP(D16530,'SOAT LIQ'!$A$87:$C$3416,3,FALSE)</f>
        <v>#N/A</v>
      </c>
      <c r="F16530" t="s">
        <v>21635</v>
      </c>
    </row>
    <row r="16531" spans="1:6" x14ac:dyDescent="0.25">
      <c r="A16531" t="s">
        <v>6498</v>
      </c>
      <c r="B16531" s="100" t="s">
        <v>15807</v>
      </c>
      <c r="C16531" s="99" t="s">
        <v>15806</v>
      </c>
      <c r="D16531" s="124">
        <v>19313</v>
      </c>
      <c r="E16531" s="157" t="e">
        <f>VLOOKUP(D16531,'SOAT LIQ'!$A$87:$C$3416,3,FALSE)</f>
        <v>#N/A</v>
      </c>
      <c r="F16531" t="s">
        <v>21635</v>
      </c>
    </row>
    <row r="16532" spans="1:6" x14ac:dyDescent="0.25">
      <c r="A16532" t="s">
        <v>6501</v>
      </c>
      <c r="B16532" s="100" t="s">
        <v>15807</v>
      </c>
      <c r="C16532" s="99" t="s">
        <v>15806</v>
      </c>
      <c r="D16532" s="124">
        <v>19313</v>
      </c>
      <c r="E16532" s="157" t="e">
        <f>VLOOKUP(D16532,'SOAT LIQ'!$A$87:$C$3416,3,FALSE)</f>
        <v>#N/A</v>
      </c>
      <c r="F16532" t="s">
        <v>21635</v>
      </c>
    </row>
    <row r="16533" spans="1:6" x14ac:dyDescent="0.25">
      <c r="A16533" t="s">
        <v>6498</v>
      </c>
      <c r="B16533" s="100" t="s">
        <v>15809</v>
      </c>
      <c r="C16533" s="99" t="s">
        <v>15808</v>
      </c>
      <c r="D16533" s="124">
        <v>19723</v>
      </c>
      <c r="E16533" s="157" t="e">
        <f>VLOOKUP(D16533,'SOAT LIQ'!$A$87:$C$3416,3,FALSE)</f>
        <v>#N/A</v>
      </c>
      <c r="F16533" t="s">
        <v>21635</v>
      </c>
    </row>
    <row r="16534" spans="1:6" x14ac:dyDescent="0.25">
      <c r="A16534" t="s">
        <v>6501</v>
      </c>
      <c r="B16534" s="100" t="s">
        <v>15809</v>
      </c>
      <c r="C16534" s="99" t="s">
        <v>15808</v>
      </c>
      <c r="D16534" s="124">
        <v>19723</v>
      </c>
      <c r="E16534" s="157" t="e">
        <f>VLOOKUP(D16534,'SOAT LIQ'!$A$87:$C$3416,3,FALSE)</f>
        <v>#N/A</v>
      </c>
      <c r="F16534" t="s">
        <v>21635</v>
      </c>
    </row>
    <row r="16535" spans="1:6" x14ac:dyDescent="0.25">
      <c r="A16535" t="s">
        <v>6498</v>
      </c>
      <c r="B16535" s="100" t="s">
        <v>15810</v>
      </c>
      <c r="C16535" s="99" t="s">
        <v>15801</v>
      </c>
      <c r="D16535" s="124">
        <v>19308</v>
      </c>
      <c r="E16535" s="157" t="e">
        <f>VLOOKUP(D16535,'SOAT LIQ'!$A$87:$C$3416,3,FALSE)</f>
        <v>#N/A</v>
      </c>
      <c r="F16535" t="s">
        <v>21635</v>
      </c>
    </row>
    <row r="16536" spans="1:6" x14ac:dyDescent="0.25">
      <c r="A16536" t="s">
        <v>6501</v>
      </c>
      <c r="B16536" s="100" t="s">
        <v>15810</v>
      </c>
      <c r="C16536" s="99" t="s">
        <v>15801</v>
      </c>
      <c r="D16536" s="124">
        <v>19308</v>
      </c>
      <c r="E16536" s="157" t="e">
        <f>VLOOKUP(D16536,'SOAT LIQ'!$A$87:$C$3416,3,FALSE)</f>
        <v>#N/A</v>
      </c>
      <c r="F16536" t="s">
        <v>21635</v>
      </c>
    </row>
    <row r="16537" spans="1:6" x14ac:dyDescent="0.25">
      <c r="A16537" t="s">
        <v>6498</v>
      </c>
      <c r="B16537" s="100" t="s">
        <v>15812</v>
      </c>
      <c r="C16537" s="99" t="s">
        <v>15811</v>
      </c>
      <c r="D16537" s="124">
        <v>19319</v>
      </c>
      <c r="E16537" s="157" t="e">
        <f>VLOOKUP(D16537,'SOAT LIQ'!$A$87:$C$3416,3,FALSE)</f>
        <v>#N/A</v>
      </c>
      <c r="F16537" t="s">
        <v>21635</v>
      </c>
    </row>
    <row r="16538" spans="1:6" x14ac:dyDescent="0.25">
      <c r="A16538" t="s">
        <v>6501</v>
      </c>
      <c r="B16538" s="100" t="s">
        <v>15812</v>
      </c>
      <c r="C16538" s="99" t="s">
        <v>15811</v>
      </c>
      <c r="D16538" s="124">
        <v>19319</v>
      </c>
      <c r="E16538" s="157" t="e">
        <f>VLOOKUP(D16538,'SOAT LIQ'!$A$87:$C$3416,3,FALSE)</f>
        <v>#N/A</v>
      </c>
      <c r="F16538" t="s">
        <v>21635</v>
      </c>
    </row>
    <row r="16539" spans="1:6" x14ac:dyDescent="0.25">
      <c r="A16539" t="s">
        <v>6498</v>
      </c>
      <c r="B16539" s="100" t="s">
        <v>15814</v>
      </c>
      <c r="C16539" s="99" t="s">
        <v>15813</v>
      </c>
      <c r="D16539" s="124">
        <v>19308</v>
      </c>
      <c r="E16539" s="157" t="e">
        <f>VLOOKUP(D16539,'SOAT LIQ'!$A$87:$C$3416,3,FALSE)</f>
        <v>#N/A</v>
      </c>
      <c r="F16539" t="s">
        <v>21635</v>
      </c>
    </row>
    <row r="16540" spans="1:6" x14ac:dyDescent="0.25">
      <c r="A16540" t="s">
        <v>6501</v>
      </c>
      <c r="B16540" s="100" t="s">
        <v>15814</v>
      </c>
      <c r="C16540" s="99" t="s">
        <v>15813</v>
      </c>
      <c r="D16540" s="124">
        <v>19308</v>
      </c>
      <c r="E16540" s="157" t="e">
        <f>VLOOKUP(D16540,'SOAT LIQ'!$A$87:$C$3416,3,FALSE)</f>
        <v>#N/A</v>
      </c>
      <c r="F16540" t="s">
        <v>21635</v>
      </c>
    </row>
    <row r="16541" spans="1:6" x14ac:dyDescent="0.25">
      <c r="A16541" t="s">
        <v>6498</v>
      </c>
      <c r="B16541" s="100" t="s">
        <v>15815</v>
      </c>
      <c r="C16541" s="100"/>
      <c r="D16541" s="124">
        <v>19315</v>
      </c>
      <c r="E16541" s="157" t="e">
        <f>VLOOKUP(D16541,'SOAT LIQ'!$A$87:$C$3416,3,FALSE)</f>
        <v>#N/A</v>
      </c>
      <c r="F16541" t="s">
        <v>21635</v>
      </c>
    </row>
    <row r="16542" spans="1:6" x14ac:dyDescent="0.25">
      <c r="A16542" t="s">
        <v>6501</v>
      </c>
      <c r="B16542" s="100" t="s">
        <v>15815</v>
      </c>
      <c r="C16542" s="100"/>
      <c r="D16542" s="124">
        <v>19315</v>
      </c>
      <c r="E16542" s="157" t="e">
        <f>VLOOKUP(D16542,'SOAT LIQ'!$A$87:$C$3416,3,FALSE)</f>
        <v>#N/A</v>
      </c>
      <c r="F16542" t="s">
        <v>21635</v>
      </c>
    </row>
    <row r="16543" spans="1:6" x14ac:dyDescent="0.25">
      <c r="A16543" t="s">
        <v>6498</v>
      </c>
      <c r="B16543" s="100" t="s">
        <v>15817</v>
      </c>
      <c r="C16543" s="99" t="s">
        <v>15816</v>
      </c>
      <c r="D16543" s="124">
        <v>19319</v>
      </c>
      <c r="E16543" s="157" t="e">
        <f>VLOOKUP(D16543,'SOAT LIQ'!$A$87:$C$3416,3,FALSE)</f>
        <v>#N/A</v>
      </c>
      <c r="F16543" t="s">
        <v>21635</v>
      </c>
    </row>
    <row r="16544" spans="1:6" x14ac:dyDescent="0.25">
      <c r="A16544" t="s">
        <v>6501</v>
      </c>
      <c r="B16544" s="100" t="s">
        <v>15817</v>
      </c>
      <c r="C16544" s="99" t="s">
        <v>15816</v>
      </c>
      <c r="D16544" s="124">
        <v>19319</v>
      </c>
      <c r="E16544" s="157" t="e">
        <f>VLOOKUP(D16544,'SOAT LIQ'!$A$87:$C$3416,3,FALSE)</f>
        <v>#N/A</v>
      </c>
      <c r="F16544" t="s">
        <v>21635</v>
      </c>
    </row>
    <row r="16545" spans="1:6" x14ac:dyDescent="0.25">
      <c r="A16545" t="s">
        <v>6498</v>
      </c>
      <c r="B16545" s="100" t="s">
        <v>15819</v>
      </c>
      <c r="C16545" s="99" t="s">
        <v>15818</v>
      </c>
      <c r="D16545" s="124">
        <v>19514</v>
      </c>
      <c r="E16545" s="157" t="e">
        <f>VLOOKUP(D16545,'SOAT LIQ'!$A$87:$C$3416,3,FALSE)</f>
        <v>#N/A</v>
      </c>
      <c r="F16545" t="s">
        <v>21635</v>
      </c>
    </row>
    <row r="16546" spans="1:6" x14ac:dyDescent="0.25">
      <c r="A16546" t="s">
        <v>6501</v>
      </c>
      <c r="B16546" s="100" t="s">
        <v>15819</v>
      </c>
      <c r="C16546" s="99" t="s">
        <v>15818</v>
      </c>
      <c r="D16546" s="124">
        <v>19514</v>
      </c>
      <c r="E16546" s="157" t="e">
        <f>VLOOKUP(D16546,'SOAT LIQ'!$A$87:$C$3416,3,FALSE)</f>
        <v>#N/A</v>
      </c>
      <c r="F16546" t="s">
        <v>21635</v>
      </c>
    </row>
    <row r="16547" spans="1:6" x14ac:dyDescent="0.25">
      <c r="A16547" t="s">
        <v>6498</v>
      </c>
      <c r="B16547" s="100" t="s">
        <v>15821</v>
      </c>
      <c r="C16547" s="99" t="s">
        <v>15820</v>
      </c>
      <c r="D16547" s="124">
        <v>19514</v>
      </c>
      <c r="E16547" s="157" t="e">
        <f>VLOOKUP(D16547,'SOAT LIQ'!$A$87:$C$3416,3,FALSE)</f>
        <v>#N/A</v>
      </c>
      <c r="F16547" t="s">
        <v>21635</v>
      </c>
    </row>
    <row r="16548" spans="1:6" x14ac:dyDescent="0.25">
      <c r="A16548" t="s">
        <v>6501</v>
      </c>
      <c r="B16548" s="100" t="s">
        <v>15821</v>
      </c>
      <c r="C16548" s="99" t="s">
        <v>15820</v>
      </c>
      <c r="D16548" s="124">
        <v>19514</v>
      </c>
      <c r="E16548" s="157" t="e">
        <f>VLOOKUP(D16548,'SOAT LIQ'!$A$87:$C$3416,3,FALSE)</f>
        <v>#N/A</v>
      </c>
      <c r="F16548" t="s">
        <v>21635</v>
      </c>
    </row>
    <row r="16549" spans="1:6" x14ac:dyDescent="0.25">
      <c r="A16549" t="s">
        <v>14964</v>
      </c>
      <c r="B16549" s="100" t="s">
        <v>15823</v>
      </c>
      <c r="C16549" s="99" t="s">
        <v>15822</v>
      </c>
      <c r="D16549" s="124">
        <v>19514</v>
      </c>
      <c r="E16549" s="157" t="e">
        <f>VLOOKUP(D16549,'SOAT LIQ'!$A$87:$C$3416,3,FALSE)</f>
        <v>#N/A</v>
      </c>
    </row>
    <row r="16550" spans="1:6" x14ac:dyDescent="0.25">
      <c r="A16550" t="s">
        <v>6498</v>
      </c>
      <c r="B16550" s="100" t="s">
        <v>15823</v>
      </c>
      <c r="C16550" s="99" t="s">
        <v>15822</v>
      </c>
      <c r="D16550" s="124">
        <v>19514</v>
      </c>
      <c r="E16550" s="157" t="e">
        <f>VLOOKUP(D16550,'SOAT LIQ'!$A$87:$C$3416,3,FALSE)</f>
        <v>#N/A</v>
      </c>
      <c r="F16550" t="s">
        <v>21635</v>
      </c>
    </row>
    <row r="16551" spans="1:6" x14ac:dyDescent="0.25">
      <c r="A16551" t="s">
        <v>6501</v>
      </c>
      <c r="B16551" s="100" t="s">
        <v>15823</v>
      </c>
      <c r="C16551" s="99" t="s">
        <v>15822</v>
      </c>
      <c r="D16551" s="124">
        <v>19514</v>
      </c>
      <c r="E16551" s="157" t="e">
        <f>VLOOKUP(D16551,'SOAT LIQ'!$A$87:$C$3416,3,FALSE)</f>
        <v>#N/A</v>
      </c>
      <c r="F16551" t="s">
        <v>21635</v>
      </c>
    </row>
    <row r="16552" spans="1:6" x14ac:dyDescent="0.25">
      <c r="A16552" t="s">
        <v>14964</v>
      </c>
      <c r="B16552" s="100" t="s">
        <v>15825</v>
      </c>
      <c r="C16552" s="99" t="s">
        <v>15824</v>
      </c>
      <c r="D16552" s="124">
        <v>19514</v>
      </c>
      <c r="E16552" s="157" t="e">
        <f>VLOOKUP(D16552,'SOAT LIQ'!$A$87:$C$3416,3,FALSE)</f>
        <v>#N/A</v>
      </c>
    </row>
    <row r="16553" spans="1:6" x14ac:dyDescent="0.25">
      <c r="A16553" t="s">
        <v>6498</v>
      </c>
      <c r="B16553" s="100" t="s">
        <v>15825</v>
      </c>
      <c r="C16553" s="99" t="s">
        <v>15824</v>
      </c>
      <c r="D16553" s="124">
        <v>19514</v>
      </c>
      <c r="E16553" s="157" t="e">
        <f>VLOOKUP(D16553,'SOAT LIQ'!$A$87:$C$3416,3,FALSE)</f>
        <v>#N/A</v>
      </c>
      <c r="F16553" t="s">
        <v>21635</v>
      </c>
    </row>
    <row r="16554" spans="1:6" x14ac:dyDescent="0.25">
      <c r="A16554" t="s">
        <v>6501</v>
      </c>
      <c r="B16554" s="100" t="s">
        <v>15825</v>
      </c>
      <c r="C16554" s="99" t="s">
        <v>15824</v>
      </c>
      <c r="D16554" s="124">
        <v>19514</v>
      </c>
      <c r="E16554" s="157" t="e">
        <f>VLOOKUP(D16554,'SOAT LIQ'!$A$87:$C$3416,3,FALSE)</f>
        <v>#N/A</v>
      </c>
      <c r="F16554" t="s">
        <v>21635</v>
      </c>
    </row>
    <row r="16555" spans="1:6" x14ac:dyDescent="0.25">
      <c r="A16555" t="s">
        <v>6498</v>
      </c>
      <c r="B16555" s="100" t="s">
        <v>15826</v>
      </c>
      <c r="C16555" s="99" t="s">
        <v>15804</v>
      </c>
      <c r="D16555" s="124">
        <v>19514</v>
      </c>
      <c r="E16555" s="157" t="e">
        <f>VLOOKUP(D16555,'SOAT LIQ'!$A$87:$C$3416,3,FALSE)</f>
        <v>#N/A</v>
      </c>
      <c r="F16555" t="s">
        <v>21635</v>
      </c>
    </row>
    <row r="16556" spans="1:6" x14ac:dyDescent="0.25">
      <c r="A16556" t="s">
        <v>6501</v>
      </c>
      <c r="B16556" s="100" t="s">
        <v>15826</v>
      </c>
      <c r="C16556" s="99" t="s">
        <v>15804</v>
      </c>
      <c r="D16556" s="124">
        <v>19514</v>
      </c>
      <c r="E16556" s="157" t="e">
        <f>VLOOKUP(D16556,'SOAT LIQ'!$A$87:$C$3416,3,FALSE)</f>
        <v>#N/A</v>
      </c>
      <c r="F16556" t="s">
        <v>21635</v>
      </c>
    </row>
    <row r="16557" spans="1:6" x14ac:dyDescent="0.25">
      <c r="A16557" t="s">
        <v>6498</v>
      </c>
      <c r="B16557" s="100" t="s">
        <v>15827</v>
      </c>
      <c r="C16557" s="99" t="s">
        <v>15818</v>
      </c>
      <c r="D16557" s="124">
        <v>19514</v>
      </c>
      <c r="E16557" s="157" t="e">
        <f>VLOOKUP(D16557,'SOAT LIQ'!$A$87:$C$3416,3,FALSE)</f>
        <v>#N/A</v>
      </c>
      <c r="F16557" t="s">
        <v>21635</v>
      </c>
    </row>
    <row r="16558" spans="1:6" x14ac:dyDescent="0.25">
      <c r="A16558" t="s">
        <v>6501</v>
      </c>
      <c r="B16558" s="100" t="s">
        <v>15827</v>
      </c>
      <c r="C16558" s="99" t="s">
        <v>15818</v>
      </c>
      <c r="D16558" s="124">
        <v>19514</v>
      </c>
      <c r="E16558" s="157" t="e">
        <f>VLOOKUP(D16558,'SOAT LIQ'!$A$87:$C$3416,3,FALSE)</f>
        <v>#N/A</v>
      </c>
      <c r="F16558" t="s">
        <v>21635</v>
      </c>
    </row>
    <row r="16559" spans="1:6" x14ac:dyDescent="0.25">
      <c r="A16559" t="s">
        <v>6498</v>
      </c>
      <c r="B16559" s="100" t="s">
        <v>15828</v>
      </c>
      <c r="C16559" s="99" t="s">
        <v>15818</v>
      </c>
      <c r="D16559" s="124">
        <v>19514</v>
      </c>
      <c r="E16559" s="157" t="e">
        <f>VLOOKUP(D16559,'SOAT LIQ'!$A$87:$C$3416,3,FALSE)</f>
        <v>#N/A</v>
      </c>
      <c r="F16559" t="s">
        <v>21635</v>
      </c>
    </row>
    <row r="16560" spans="1:6" x14ac:dyDescent="0.25">
      <c r="A16560" t="s">
        <v>6501</v>
      </c>
      <c r="B16560" s="100" t="s">
        <v>15828</v>
      </c>
      <c r="C16560" s="99" t="s">
        <v>15818</v>
      </c>
      <c r="D16560" s="124">
        <v>19514</v>
      </c>
      <c r="E16560" s="157" t="e">
        <f>VLOOKUP(D16560,'SOAT LIQ'!$A$87:$C$3416,3,FALSE)</f>
        <v>#N/A</v>
      </c>
      <c r="F16560" t="s">
        <v>21635</v>
      </c>
    </row>
    <row r="16561" spans="1:6" x14ac:dyDescent="0.25">
      <c r="A16561" t="s">
        <v>6498</v>
      </c>
      <c r="B16561" s="100" t="s">
        <v>15830</v>
      </c>
      <c r="C16561" s="99" t="s">
        <v>15829</v>
      </c>
      <c r="D16561" s="124">
        <v>19319</v>
      </c>
      <c r="E16561" s="157" t="e">
        <f>VLOOKUP(D16561,'SOAT LIQ'!$A$87:$C$3416,3,FALSE)</f>
        <v>#N/A</v>
      </c>
      <c r="F16561" t="s">
        <v>21635</v>
      </c>
    </row>
    <row r="16562" spans="1:6" x14ac:dyDescent="0.25">
      <c r="A16562" t="s">
        <v>6501</v>
      </c>
      <c r="B16562" s="100" t="s">
        <v>15830</v>
      </c>
      <c r="C16562" s="99" t="s">
        <v>15829</v>
      </c>
      <c r="D16562" s="124">
        <v>19319</v>
      </c>
      <c r="E16562" s="157" t="e">
        <f>VLOOKUP(D16562,'SOAT LIQ'!$A$87:$C$3416,3,FALSE)</f>
        <v>#N/A</v>
      </c>
      <c r="F16562" t="s">
        <v>21635</v>
      </c>
    </row>
    <row r="16563" spans="1:6" x14ac:dyDescent="0.25">
      <c r="A16563" t="s">
        <v>6498</v>
      </c>
      <c r="B16563" s="100" t="s">
        <v>15832</v>
      </c>
      <c r="C16563" s="99" t="s">
        <v>15831</v>
      </c>
      <c r="D16563" s="124">
        <v>19313</v>
      </c>
      <c r="E16563" s="157" t="e">
        <f>VLOOKUP(D16563,'SOAT LIQ'!$A$87:$C$3416,3,FALSE)</f>
        <v>#N/A</v>
      </c>
      <c r="F16563" t="s">
        <v>21635</v>
      </c>
    </row>
    <row r="16564" spans="1:6" x14ac:dyDescent="0.25">
      <c r="A16564" t="s">
        <v>6501</v>
      </c>
      <c r="B16564" s="100" t="s">
        <v>15832</v>
      </c>
      <c r="C16564" s="99" t="s">
        <v>15831</v>
      </c>
      <c r="D16564" s="124">
        <v>19313</v>
      </c>
      <c r="E16564" s="157" t="e">
        <f>VLOOKUP(D16564,'SOAT LIQ'!$A$87:$C$3416,3,FALSE)</f>
        <v>#N/A</v>
      </c>
      <c r="F16564" t="s">
        <v>21635</v>
      </c>
    </row>
    <row r="16565" spans="1:6" x14ac:dyDescent="0.25">
      <c r="A16565" t="s">
        <v>6498</v>
      </c>
      <c r="B16565" s="100" t="s">
        <v>15834</v>
      </c>
      <c r="C16565" s="99" t="s">
        <v>15833</v>
      </c>
      <c r="D16565" s="124">
        <v>19313</v>
      </c>
      <c r="E16565" s="157" t="e">
        <f>VLOOKUP(D16565,'SOAT LIQ'!$A$87:$C$3416,3,FALSE)</f>
        <v>#N/A</v>
      </c>
      <c r="F16565" t="s">
        <v>21635</v>
      </c>
    </row>
    <row r="16566" spans="1:6" x14ac:dyDescent="0.25">
      <c r="A16566" t="s">
        <v>6501</v>
      </c>
      <c r="B16566" s="100" t="s">
        <v>15834</v>
      </c>
      <c r="C16566" s="99" t="s">
        <v>15833</v>
      </c>
      <c r="D16566" s="124">
        <v>19313</v>
      </c>
      <c r="E16566" s="157" t="e">
        <f>VLOOKUP(D16566,'SOAT LIQ'!$A$87:$C$3416,3,FALSE)</f>
        <v>#N/A</v>
      </c>
      <c r="F16566" t="s">
        <v>21635</v>
      </c>
    </row>
    <row r="16567" spans="1:6" x14ac:dyDescent="0.25">
      <c r="A16567" t="s">
        <v>6498</v>
      </c>
      <c r="B16567" s="100" t="s">
        <v>15836</v>
      </c>
      <c r="C16567" s="99" t="s">
        <v>15835</v>
      </c>
      <c r="D16567" s="124">
        <v>19314</v>
      </c>
      <c r="E16567" s="157" t="e">
        <f>VLOOKUP(D16567,'SOAT LIQ'!$A$87:$C$3416,3,FALSE)</f>
        <v>#N/A</v>
      </c>
      <c r="F16567" t="s">
        <v>21635</v>
      </c>
    </row>
    <row r="16568" spans="1:6" x14ac:dyDescent="0.25">
      <c r="A16568" t="s">
        <v>6501</v>
      </c>
      <c r="B16568" s="100" t="s">
        <v>15836</v>
      </c>
      <c r="C16568" s="99" t="s">
        <v>15835</v>
      </c>
      <c r="D16568" s="124">
        <v>19314</v>
      </c>
      <c r="E16568" s="157" t="e">
        <f>VLOOKUP(D16568,'SOAT LIQ'!$A$87:$C$3416,3,FALSE)</f>
        <v>#N/A</v>
      </c>
      <c r="F16568" t="s">
        <v>21635</v>
      </c>
    </row>
    <row r="16569" spans="1:6" x14ac:dyDescent="0.25">
      <c r="A16569" t="s">
        <v>6498</v>
      </c>
      <c r="B16569" s="100" t="s">
        <v>15838</v>
      </c>
      <c r="C16569" s="99" t="s">
        <v>15837</v>
      </c>
      <c r="D16569" s="124">
        <v>19743</v>
      </c>
      <c r="E16569" s="157" t="e">
        <f>VLOOKUP(D16569,'SOAT LIQ'!$A$87:$C$3416,3,FALSE)</f>
        <v>#N/A</v>
      </c>
      <c r="F16569" t="s">
        <v>21635</v>
      </c>
    </row>
    <row r="16570" spans="1:6" x14ac:dyDescent="0.25">
      <c r="A16570" t="s">
        <v>6501</v>
      </c>
      <c r="B16570" s="100" t="s">
        <v>15838</v>
      </c>
      <c r="C16570" s="99" t="s">
        <v>15837</v>
      </c>
      <c r="D16570" s="124">
        <v>19743</v>
      </c>
      <c r="E16570" s="157" t="e">
        <f>VLOOKUP(D16570,'SOAT LIQ'!$A$87:$C$3416,3,FALSE)</f>
        <v>#N/A</v>
      </c>
      <c r="F16570" t="s">
        <v>21635</v>
      </c>
    </row>
    <row r="16571" spans="1:6" x14ac:dyDescent="0.25">
      <c r="A16571" t="s">
        <v>6498</v>
      </c>
      <c r="B16571" s="100" t="s">
        <v>15840</v>
      </c>
      <c r="C16571" s="99" t="s">
        <v>15839</v>
      </c>
      <c r="D16571" s="124">
        <v>19319</v>
      </c>
      <c r="E16571" s="157" t="e">
        <f>VLOOKUP(D16571,'SOAT LIQ'!$A$87:$C$3416,3,FALSE)</f>
        <v>#N/A</v>
      </c>
      <c r="F16571" t="s">
        <v>21635</v>
      </c>
    </row>
    <row r="16572" spans="1:6" x14ac:dyDescent="0.25">
      <c r="A16572" t="s">
        <v>6501</v>
      </c>
      <c r="B16572" s="100" t="s">
        <v>15840</v>
      </c>
      <c r="C16572" s="99" t="s">
        <v>15839</v>
      </c>
      <c r="D16572" s="124">
        <v>19319</v>
      </c>
      <c r="E16572" s="157" t="e">
        <f>VLOOKUP(D16572,'SOAT LIQ'!$A$87:$C$3416,3,FALSE)</f>
        <v>#N/A</v>
      </c>
      <c r="F16572" t="s">
        <v>21635</v>
      </c>
    </row>
    <row r="16573" spans="1:6" x14ac:dyDescent="0.25">
      <c r="A16573" t="s">
        <v>6498</v>
      </c>
      <c r="B16573" s="100" t="s">
        <v>15842</v>
      </c>
      <c r="C16573" s="99" t="s">
        <v>15841</v>
      </c>
      <c r="D16573" s="124">
        <v>19075</v>
      </c>
      <c r="E16573" s="157" t="e">
        <f>VLOOKUP(D16573,'SOAT LIQ'!$A$87:$C$3416,3,FALSE)</f>
        <v>#N/A</v>
      </c>
      <c r="F16573" t="s">
        <v>21635</v>
      </c>
    </row>
    <row r="16574" spans="1:6" x14ac:dyDescent="0.25">
      <c r="A16574" t="s">
        <v>6501</v>
      </c>
      <c r="B16574" s="100" t="s">
        <v>15842</v>
      </c>
      <c r="C16574" s="99" t="s">
        <v>15841</v>
      </c>
      <c r="D16574" s="124">
        <v>19075</v>
      </c>
      <c r="E16574" s="157" t="e">
        <f>VLOOKUP(D16574,'SOAT LIQ'!$A$87:$C$3416,3,FALSE)</f>
        <v>#N/A</v>
      </c>
      <c r="F16574" t="s">
        <v>21635</v>
      </c>
    </row>
    <row r="16575" spans="1:6" x14ac:dyDescent="0.25">
      <c r="A16575" t="s">
        <v>14964</v>
      </c>
      <c r="B16575" s="100" t="s">
        <v>15844</v>
      </c>
      <c r="C16575" s="99" t="s">
        <v>15843</v>
      </c>
      <c r="D16575" s="124">
        <v>19966</v>
      </c>
      <c r="E16575" s="157" t="e">
        <f>VLOOKUP(D16575,'SOAT LIQ'!$A$87:$C$3416,3,FALSE)</f>
        <v>#N/A</v>
      </c>
    </row>
    <row r="16576" spans="1:6" x14ac:dyDescent="0.25">
      <c r="A16576" t="s">
        <v>6498</v>
      </c>
      <c r="B16576" s="100" t="s">
        <v>15844</v>
      </c>
      <c r="C16576" s="99" t="s">
        <v>15843</v>
      </c>
      <c r="D16576" s="124">
        <v>19966</v>
      </c>
      <c r="E16576" s="157" t="e">
        <f>VLOOKUP(D16576,'SOAT LIQ'!$A$87:$C$3416,3,FALSE)</f>
        <v>#N/A</v>
      </c>
      <c r="F16576" t="s">
        <v>21635</v>
      </c>
    </row>
    <row r="16577" spans="1:6" x14ac:dyDescent="0.25">
      <c r="A16577" t="s">
        <v>6501</v>
      </c>
      <c r="B16577" s="100" t="s">
        <v>15844</v>
      </c>
      <c r="C16577" s="99" t="s">
        <v>15843</v>
      </c>
      <c r="D16577" s="124">
        <v>19966</v>
      </c>
      <c r="E16577" s="157" t="e">
        <f>VLOOKUP(D16577,'SOAT LIQ'!$A$87:$C$3416,3,FALSE)</f>
        <v>#N/A</v>
      </c>
      <c r="F16577" t="s">
        <v>21635</v>
      </c>
    </row>
    <row r="16578" spans="1:6" x14ac:dyDescent="0.25">
      <c r="A16578" t="s">
        <v>6498</v>
      </c>
      <c r="B16578" s="100" t="s">
        <v>15846</v>
      </c>
      <c r="C16578" s="99" t="s">
        <v>15845</v>
      </c>
      <c r="D16578" s="124">
        <v>19966</v>
      </c>
      <c r="E16578" s="157" t="e">
        <f>VLOOKUP(D16578,'SOAT LIQ'!$A$87:$C$3416,3,FALSE)</f>
        <v>#N/A</v>
      </c>
      <c r="F16578" t="s">
        <v>21635</v>
      </c>
    </row>
    <row r="16579" spans="1:6" x14ac:dyDescent="0.25">
      <c r="A16579" t="s">
        <v>6501</v>
      </c>
      <c r="B16579" s="100" t="s">
        <v>15846</v>
      </c>
      <c r="C16579" s="99" t="s">
        <v>15845</v>
      </c>
      <c r="D16579" s="124">
        <v>19966</v>
      </c>
      <c r="E16579" s="157" t="e">
        <f>VLOOKUP(D16579,'SOAT LIQ'!$A$87:$C$3416,3,FALSE)</f>
        <v>#N/A</v>
      </c>
      <c r="F16579" t="s">
        <v>21635</v>
      </c>
    </row>
    <row r="16580" spans="1:6" x14ac:dyDescent="0.25">
      <c r="A16580" t="s">
        <v>6498</v>
      </c>
      <c r="B16580" s="100" t="s">
        <v>15848</v>
      </c>
      <c r="C16580" s="99" t="s">
        <v>15847</v>
      </c>
      <c r="D16580" s="124">
        <v>19316</v>
      </c>
      <c r="E16580" s="157" t="e">
        <f>VLOOKUP(D16580,'SOAT LIQ'!$A$87:$C$3416,3,FALSE)</f>
        <v>#N/A</v>
      </c>
      <c r="F16580" t="s">
        <v>21635</v>
      </c>
    </row>
    <row r="16581" spans="1:6" x14ac:dyDescent="0.25">
      <c r="A16581" t="s">
        <v>6501</v>
      </c>
      <c r="B16581" s="100" t="s">
        <v>15848</v>
      </c>
      <c r="C16581" s="99" t="s">
        <v>15847</v>
      </c>
      <c r="D16581" s="124">
        <v>19316</v>
      </c>
      <c r="E16581" s="157" t="e">
        <f>VLOOKUP(D16581,'SOAT LIQ'!$A$87:$C$3416,3,FALSE)</f>
        <v>#N/A</v>
      </c>
      <c r="F16581" t="s">
        <v>21635</v>
      </c>
    </row>
    <row r="16582" spans="1:6" x14ac:dyDescent="0.25">
      <c r="A16582" t="s">
        <v>6498</v>
      </c>
      <c r="B16582" s="100" t="s">
        <v>15850</v>
      </c>
      <c r="C16582" s="99" t="s">
        <v>15849</v>
      </c>
      <c r="D16582" s="124">
        <v>19319</v>
      </c>
      <c r="E16582" s="157" t="e">
        <f>VLOOKUP(D16582,'SOAT LIQ'!$A$87:$C$3416,3,FALSE)</f>
        <v>#N/A</v>
      </c>
      <c r="F16582" t="s">
        <v>21635</v>
      </c>
    </row>
    <row r="16583" spans="1:6" x14ac:dyDescent="0.25">
      <c r="A16583" t="s">
        <v>6501</v>
      </c>
      <c r="B16583" s="100" t="s">
        <v>15850</v>
      </c>
      <c r="C16583" s="99" t="s">
        <v>15849</v>
      </c>
      <c r="D16583" s="124">
        <v>19319</v>
      </c>
      <c r="E16583" s="157" t="e">
        <f>VLOOKUP(D16583,'SOAT LIQ'!$A$87:$C$3416,3,FALSE)</f>
        <v>#N/A</v>
      </c>
      <c r="F16583" t="s">
        <v>21635</v>
      </c>
    </row>
    <row r="16584" spans="1:6" x14ac:dyDescent="0.25">
      <c r="A16584" t="s">
        <v>6498</v>
      </c>
      <c r="B16584" s="100" t="s">
        <v>15851</v>
      </c>
      <c r="C16584" s="100"/>
      <c r="D16584" s="124">
        <v>19319</v>
      </c>
      <c r="E16584" s="157" t="e">
        <f>VLOOKUP(D16584,'SOAT LIQ'!$A$87:$C$3416,3,FALSE)</f>
        <v>#N/A</v>
      </c>
      <c r="F16584" t="s">
        <v>21635</v>
      </c>
    </row>
    <row r="16585" spans="1:6" x14ac:dyDescent="0.25">
      <c r="A16585" t="s">
        <v>6501</v>
      </c>
      <c r="B16585" s="100" t="s">
        <v>15851</v>
      </c>
      <c r="C16585" s="100"/>
      <c r="D16585" s="124">
        <v>19319</v>
      </c>
      <c r="E16585" s="157" t="e">
        <f>VLOOKUP(D16585,'SOAT LIQ'!$A$87:$C$3416,3,FALSE)</f>
        <v>#N/A</v>
      </c>
      <c r="F16585" t="s">
        <v>21635</v>
      </c>
    </row>
    <row r="16586" spans="1:6" x14ac:dyDescent="0.25">
      <c r="A16586" t="s">
        <v>6498</v>
      </c>
      <c r="B16586" s="100" t="s">
        <v>15852</v>
      </c>
      <c r="C16586" s="99" t="s">
        <v>15818</v>
      </c>
      <c r="D16586" s="124">
        <v>19319</v>
      </c>
      <c r="E16586" s="157" t="e">
        <f>VLOOKUP(D16586,'SOAT LIQ'!$A$87:$C$3416,3,FALSE)</f>
        <v>#N/A</v>
      </c>
      <c r="F16586" t="s">
        <v>21635</v>
      </c>
    </row>
    <row r="16587" spans="1:6" x14ac:dyDescent="0.25">
      <c r="A16587" t="s">
        <v>6501</v>
      </c>
      <c r="B16587" s="100" t="s">
        <v>15852</v>
      </c>
      <c r="C16587" s="99" t="s">
        <v>15818</v>
      </c>
      <c r="D16587" s="124">
        <v>19319</v>
      </c>
      <c r="E16587" s="157" t="e">
        <f>VLOOKUP(D16587,'SOAT LIQ'!$A$87:$C$3416,3,FALSE)</f>
        <v>#N/A</v>
      </c>
      <c r="F16587" t="s">
        <v>21635</v>
      </c>
    </row>
    <row r="16588" spans="1:6" x14ac:dyDescent="0.25">
      <c r="A16588" t="s">
        <v>6498</v>
      </c>
      <c r="B16588" s="100" t="s">
        <v>15853</v>
      </c>
      <c r="C16588" s="100"/>
      <c r="D16588" s="124">
        <v>19319</v>
      </c>
      <c r="E16588" s="157" t="e">
        <f>VLOOKUP(D16588,'SOAT LIQ'!$A$87:$C$3416,3,FALSE)</f>
        <v>#N/A</v>
      </c>
      <c r="F16588" t="s">
        <v>21635</v>
      </c>
    </row>
    <row r="16589" spans="1:6" x14ac:dyDescent="0.25">
      <c r="A16589" t="s">
        <v>6501</v>
      </c>
      <c r="B16589" s="100" t="s">
        <v>15853</v>
      </c>
      <c r="C16589" s="100"/>
      <c r="D16589" s="124">
        <v>19319</v>
      </c>
      <c r="E16589" s="157" t="e">
        <f>VLOOKUP(D16589,'SOAT LIQ'!$A$87:$C$3416,3,FALSE)</f>
        <v>#N/A</v>
      </c>
      <c r="F16589" t="s">
        <v>21635</v>
      </c>
    </row>
    <row r="16590" spans="1:6" x14ac:dyDescent="0.25">
      <c r="A16590" t="s">
        <v>6498</v>
      </c>
      <c r="B16590" s="100" t="s">
        <v>15854</v>
      </c>
      <c r="C16590" s="100"/>
      <c r="D16590" s="124">
        <v>19319</v>
      </c>
      <c r="E16590" s="157" t="e">
        <f>VLOOKUP(D16590,'SOAT LIQ'!$A$87:$C$3416,3,FALSE)</f>
        <v>#N/A</v>
      </c>
      <c r="F16590" t="s">
        <v>21635</v>
      </c>
    </row>
    <row r="16591" spans="1:6" x14ac:dyDescent="0.25">
      <c r="A16591" t="s">
        <v>6501</v>
      </c>
      <c r="B16591" s="100" t="s">
        <v>15854</v>
      </c>
      <c r="C16591" s="100"/>
      <c r="D16591" s="124">
        <v>19319</v>
      </c>
      <c r="E16591" s="157" t="e">
        <f>VLOOKUP(D16591,'SOAT LIQ'!$A$87:$C$3416,3,FALSE)</f>
        <v>#N/A</v>
      </c>
      <c r="F16591" t="s">
        <v>21635</v>
      </c>
    </row>
    <row r="16592" spans="1:6" x14ac:dyDescent="0.25">
      <c r="A16592" t="s">
        <v>6498</v>
      </c>
      <c r="B16592" s="100" t="s">
        <v>15856</v>
      </c>
      <c r="C16592" s="99" t="s">
        <v>15855</v>
      </c>
      <c r="D16592" s="124"/>
      <c r="E16592" s="157" t="e">
        <f>VLOOKUP(D16592,'SOAT LIQ'!$A$87:$C$3416,3,FALSE)</f>
        <v>#N/A</v>
      </c>
      <c r="F16592" t="s">
        <v>21635</v>
      </c>
    </row>
    <row r="16593" spans="1:6" x14ac:dyDescent="0.25">
      <c r="A16593" t="s">
        <v>6501</v>
      </c>
      <c r="B16593" s="100" t="s">
        <v>15856</v>
      </c>
      <c r="C16593" s="99" t="s">
        <v>15855</v>
      </c>
      <c r="D16593" s="124"/>
      <c r="E16593" s="157" t="e">
        <f>VLOOKUP(D16593,'SOAT LIQ'!$A$87:$C$3416,3,FALSE)</f>
        <v>#N/A</v>
      </c>
      <c r="F16593" t="s">
        <v>21635</v>
      </c>
    </row>
    <row r="16594" spans="1:6" x14ac:dyDescent="0.25">
      <c r="A16594" t="s">
        <v>6498</v>
      </c>
      <c r="B16594" s="100" t="s">
        <v>15857</v>
      </c>
      <c r="C16594" s="100"/>
      <c r="D16594" s="124">
        <v>19582</v>
      </c>
      <c r="E16594" s="157" t="e">
        <f>VLOOKUP(D16594,'SOAT LIQ'!$A$87:$C$3416,3,FALSE)</f>
        <v>#N/A</v>
      </c>
      <c r="F16594" t="s">
        <v>21635</v>
      </c>
    </row>
    <row r="16595" spans="1:6" x14ac:dyDescent="0.25">
      <c r="A16595" t="s">
        <v>6501</v>
      </c>
      <c r="B16595" s="100" t="s">
        <v>15857</v>
      </c>
      <c r="C16595" s="100"/>
      <c r="D16595" s="124">
        <v>19582</v>
      </c>
      <c r="E16595" s="157" t="e">
        <f>VLOOKUP(D16595,'SOAT LIQ'!$A$87:$C$3416,3,FALSE)</f>
        <v>#N/A</v>
      </c>
      <c r="F16595" t="s">
        <v>21635</v>
      </c>
    </row>
    <row r="16596" spans="1:6" x14ac:dyDescent="0.25">
      <c r="A16596" t="s">
        <v>6498</v>
      </c>
      <c r="B16596" s="100" t="s">
        <v>15859</v>
      </c>
      <c r="C16596" s="99" t="s">
        <v>15858</v>
      </c>
      <c r="D16596" s="124">
        <v>19350</v>
      </c>
      <c r="E16596" s="157" t="e">
        <f>VLOOKUP(D16596,'SOAT LIQ'!$A$87:$C$3416,3,FALSE)</f>
        <v>#N/A</v>
      </c>
      <c r="F16596" t="s">
        <v>21635</v>
      </c>
    </row>
    <row r="16597" spans="1:6" x14ac:dyDescent="0.25">
      <c r="A16597" t="s">
        <v>6501</v>
      </c>
      <c r="B16597" s="100" t="s">
        <v>15859</v>
      </c>
      <c r="C16597" s="99" t="s">
        <v>15858</v>
      </c>
      <c r="D16597" s="124">
        <v>19350</v>
      </c>
      <c r="E16597" s="157" t="e">
        <f>VLOOKUP(D16597,'SOAT LIQ'!$A$87:$C$3416,3,FALSE)</f>
        <v>#N/A</v>
      </c>
      <c r="F16597" t="s">
        <v>21635</v>
      </c>
    </row>
    <row r="16598" spans="1:6" x14ac:dyDescent="0.25">
      <c r="A16598" t="s">
        <v>14964</v>
      </c>
      <c r="B16598" s="100" t="s">
        <v>4443</v>
      </c>
      <c r="C16598" s="99" t="s">
        <v>15860</v>
      </c>
      <c r="D16598" s="124">
        <v>19874</v>
      </c>
      <c r="E16598" s="157" t="e">
        <f>VLOOKUP(D16598,'SOAT LIQ'!$A$87:$C$3416,3,FALSE)</f>
        <v>#N/A</v>
      </c>
    </row>
    <row r="16599" spans="1:6" x14ac:dyDescent="0.25">
      <c r="A16599" t="s">
        <v>6498</v>
      </c>
      <c r="B16599" s="100" t="s">
        <v>4443</v>
      </c>
      <c r="C16599" s="99" t="s">
        <v>15860</v>
      </c>
      <c r="D16599" s="124">
        <v>19874</v>
      </c>
      <c r="E16599" s="157" t="e">
        <f>VLOOKUP(D16599,'SOAT LIQ'!$A$87:$C$3416,3,FALSE)</f>
        <v>#N/A</v>
      </c>
      <c r="F16599" t="s">
        <v>21635</v>
      </c>
    </row>
    <row r="16600" spans="1:6" x14ac:dyDescent="0.25">
      <c r="A16600" t="s">
        <v>6501</v>
      </c>
      <c r="B16600" s="100" t="s">
        <v>4443</v>
      </c>
      <c r="C16600" s="99" t="s">
        <v>15860</v>
      </c>
      <c r="D16600" s="124">
        <v>19874</v>
      </c>
      <c r="E16600" s="157" t="e">
        <f>VLOOKUP(D16600,'SOAT LIQ'!$A$87:$C$3416,3,FALSE)</f>
        <v>#N/A</v>
      </c>
      <c r="F16600" t="s">
        <v>21635</v>
      </c>
    </row>
    <row r="16601" spans="1:6" x14ac:dyDescent="0.25">
      <c r="A16601" t="s">
        <v>6498</v>
      </c>
      <c r="B16601" s="100" t="s">
        <v>15862</v>
      </c>
      <c r="C16601" s="99" t="s">
        <v>15861</v>
      </c>
      <c r="D16601" s="124">
        <v>19582</v>
      </c>
      <c r="E16601" s="157" t="e">
        <f>VLOOKUP(D16601,'SOAT LIQ'!$A$87:$C$3416,3,FALSE)</f>
        <v>#N/A</v>
      </c>
      <c r="F16601" t="s">
        <v>21635</v>
      </c>
    </row>
    <row r="16602" spans="1:6" x14ac:dyDescent="0.25">
      <c r="A16602" t="s">
        <v>6501</v>
      </c>
      <c r="B16602" s="100" t="s">
        <v>15862</v>
      </c>
      <c r="C16602" s="99" t="s">
        <v>15861</v>
      </c>
      <c r="D16602" s="124">
        <v>19582</v>
      </c>
      <c r="E16602" s="157" t="e">
        <f>VLOOKUP(D16602,'SOAT LIQ'!$A$87:$C$3416,3,FALSE)</f>
        <v>#N/A</v>
      </c>
      <c r="F16602" t="s">
        <v>21635</v>
      </c>
    </row>
    <row r="16603" spans="1:6" x14ac:dyDescent="0.25">
      <c r="A16603" t="s">
        <v>6498</v>
      </c>
      <c r="B16603" s="100" t="s">
        <v>15863</v>
      </c>
      <c r="C16603" s="100"/>
      <c r="D16603" s="124">
        <v>19582</v>
      </c>
      <c r="E16603" s="157" t="e">
        <f>VLOOKUP(D16603,'SOAT LIQ'!$A$87:$C$3416,3,FALSE)</f>
        <v>#N/A</v>
      </c>
      <c r="F16603" t="s">
        <v>21635</v>
      </c>
    </row>
    <row r="16604" spans="1:6" x14ac:dyDescent="0.25">
      <c r="A16604" t="s">
        <v>6501</v>
      </c>
      <c r="B16604" s="100" t="s">
        <v>15863</v>
      </c>
      <c r="C16604" s="100"/>
      <c r="D16604" s="124">
        <v>19582</v>
      </c>
      <c r="E16604" s="157" t="e">
        <f>VLOOKUP(D16604,'SOAT LIQ'!$A$87:$C$3416,3,FALSE)</f>
        <v>#N/A</v>
      </c>
      <c r="F16604" t="s">
        <v>21635</v>
      </c>
    </row>
    <row r="16605" spans="1:6" x14ac:dyDescent="0.25">
      <c r="A16605" t="s">
        <v>6498</v>
      </c>
      <c r="B16605" s="100" t="s">
        <v>15864</v>
      </c>
      <c r="C16605" s="100"/>
      <c r="D16605" s="124">
        <v>19584</v>
      </c>
      <c r="E16605" s="157" t="e">
        <f>VLOOKUP(D16605,'SOAT LIQ'!$A$87:$C$3416,3,FALSE)</f>
        <v>#N/A</v>
      </c>
      <c r="F16605" t="s">
        <v>21635</v>
      </c>
    </row>
    <row r="16606" spans="1:6" x14ac:dyDescent="0.25">
      <c r="A16606" t="s">
        <v>6501</v>
      </c>
      <c r="B16606" s="100" t="s">
        <v>15864</v>
      </c>
      <c r="C16606" s="100"/>
      <c r="D16606" s="124">
        <v>19584</v>
      </c>
      <c r="E16606" s="157" t="e">
        <f>VLOOKUP(D16606,'SOAT LIQ'!$A$87:$C$3416,3,FALSE)</f>
        <v>#N/A</v>
      </c>
      <c r="F16606" t="s">
        <v>21635</v>
      </c>
    </row>
    <row r="16607" spans="1:6" x14ac:dyDescent="0.25">
      <c r="A16607" t="s">
        <v>6498</v>
      </c>
      <c r="B16607" s="100" t="s">
        <v>15865</v>
      </c>
      <c r="C16607" s="99" t="s">
        <v>4712</v>
      </c>
      <c r="D16607" s="124">
        <v>19636</v>
      </c>
      <c r="E16607" s="157" t="e">
        <f>VLOOKUP(D16607,'SOAT LIQ'!$A$87:$C$3416,3,FALSE)</f>
        <v>#N/A</v>
      </c>
      <c r="F16607" t="s">
        <v>21635</v>
      </c>
    </row>
    <row r="16608" spans="1:6" x14ac:dyDescent="0.25">
      <c r="A16608" t="s">
        <v>6501</v>
      </c>
      <c r="B16608" s="100" t="s">
        <v>15865</v>
      </c>
      <c r="C16608" s="99" t="s">
        <v>4712</v>
      </c>
      <c r="D16608" s="124">
        <v>19636</v>
      </c>
      <c r="E16608" s="157" t="e">
        <f>VLOOKUP(D16608,'SOAT LIQ'!$A$87:$C$3416,3,FALSE)</f>
        <v>#N/A</v>
      </c>
      <c r="F16608" t="s">
        <v>21635</v>
      </c>
    </row>
    <row r="16609" spans="1:6" x14ac:dyDescent="0.25">
      <c r="A16609" t="s">
        <v>6498</v>
      </c>
      <c r="B16609" s="100" t="s">
        <v>15866</v>
      </c>
      <c r="C16609" s="100"/>
      <c r="D16609" s="124">
        <v>19636</v>
      </c>
      <c r="E16609" s="157" t="e">
        <f>VLOOKUP(D16609,'SOAT LIQ'!$A$87:$C$3416,3,FALSE)</f>
        <v>#N/A</v>
      </c>
      <c r="F16609" t="s">
        <v>21635</v>
      </c>
    </row>
    <row r="16610" spans="1:6" x14ac:dyDescent="0.25">
      <c r="A16610" t="s">
        <v>6501</v>
      </c>
      <c r="B16610" s="100" t="s">
        <v>15866</v>
      </c>
      <c r="C16610" s="100"/>
      <c r="D16610" s="124">
        <v>19636</v>
      </c>
      <c r="E16610" s="157" t="e">
        <f>VLOOKUP(D16610,'SOAT LIQ'!$A$87:$C$3416,3,FALSE)</f>
        <v>#N/A</v>
      </c>
      <c r="F16610" t="s">
        <v>21635</v>
      </c>
    </row>
    <row r="16611" spans="1:6" x14ac:dyDescent="0.25">
      <c r="A16611" t="s">
        <v>6498</v>
      </c>
      <c r="B16611" s="100" t="s">
        <v>15868</v>
      </c>
      <c r="C16611" s="99" t="s">
        <v>15867</v>
      </c>
      <c r="D16611" s="124">
        <v>19640</v>
      </c>
      <c r="E16611" s="157" t="e">
        <f>VLOOKUP(D16611,'SOAT LIQ'!$A$87:$C$3416,3,FALSE)</f>
        <v>#N/A</v>
      </c>
      <c r="F16611" t="s">
        <v>21635</v>
      </c>
    </row>
    <row r="16612" spans="1:6" x14ac:dyDescent="0.25">
      <c r="A16612" t="s">
        <v>6501</v>
      </c>
      <c r="B16612" s="100" t="s">
        <v>15868</v>
      </c>
      <c r="C16612" s="99" t="s">
        <v>15867</v>
      </c>
      <c r="D16612" s="124">
        <v>19640</v>
      </c>
      <c r="E16612" s="157" t="e">
        <f>VLOOKUP(D16612,'SOAT LIQ'!$A$87:$C$3416,3,FALSE)</f>
        <v>#N/A</v>
      </c>
      <c r="F16612" t="s">
        <v>21635</v>
      </c>
    </row>
    <row r="16613" spans="1:6" x14ac:dyDescent="0.25">
      <c r="A16613" t="s">
        <v>6498</v>
      </c>
      <c r="B16613" s="100" t="s">
        <v>15870</v>
      </c>
      <c r="C16613" s="99" t="s">
        <v>15869</v>
      </c>
      <c r="D16613" s="124">
        <v>19688</v>
      </c>
      <c r="E16613" s="157" t="e">
        <f>VLOOKUP(D16613,'SOAT LIQ'!$A$87:$C$3416,3,FALSE)</f>
        <v>#N/A</v>
      </c>
      <c r="F16613" t="s">
        <v>21635</v>
      </c>
    </row>
    <row r="16614" spans="1:6" x14ac:dyDescent="0.25">
      <c r="A16614" t="s">
        <v>6501</v>
      </c>
      <c r="B16614" s="100" t="s">
        <v>15870</v>
      </c>
      <c r="C16614" s="99" t="s">
        <v>15869</v>
      </c>
      <c r="D16614" s="124">
        <v>19688</v>
      </c>
      <c r="E16614" s="157" t="e">
        <f>VLOOKUP(D16614,'SOAT LIQ'!$A$87:$C$3416,3,FALSE)</f>
        <v>#N/A</v>
      </c>
      <c r="F16614" t="s">
        <v>21635</v>
      </c>
    </row>
    <row r="16615" spans="1:6" x14ac:dyDescent="0.25">
      <c r="A16615" t="s">
        <v>6498</v>
      </c>
      <c r="B16615" s="100" t="s">
        <v>15872</v>
      </c>
      <c r="C16615" s="99" t="s">
        <v>15871</v>
      </c>
      <c r="D16615" s="124">
        <v>19734</v>
      </c>
      <c r="E16615" s="157" t="e">
        <f>VLOOKUP(D16615,'SOAT LIQ'!$A$87:$C$3416,3,FALSE)</f>
        <v>#N/A</v>
      </c>
      <c r="F16615" t="s">
        <v>21635</v>
      </c>
    </row>
    <row r="16616" spans="1:6" x14ac:dyDescent="0.25">
      <c r="A16616" t="s">
        <v>6501</v>
      </c>
      <c r="B16616" s="100" t="s">
        <v>15872</v>
      </c>
      <c r="C16616" s="99" t="s">
        <v>15871</v>
      </c>
      <c r="D16616" s="124">
        <v>19734</v>
      </c>
      <c r="E16616" s="157" t="e">
        <f>VLOOKUP(D16616,'SOAT LIQ'!$A$87:$C$3416,3,FALSE)</f>
        <v>#N/A</v>
      </c>
      <c r="F16616" t="s">
        <v>21635</v>
      </c>
    </row>
    <row r="16617" spans="1:6" x14ac:dyDescent="0.25">
      <c r="A16617" t="s">
        <v>6498</v>
      </c>
      <c r="B16617" s="100" t="s">
        <v>15873</v>
      </c>
      <c r="C16617" s="100"/>
      <c r="D16617" s="124">
        <v>19736</v>
      </c>
      <c r="E16617" s="157" t="e">
        <f>VLOOKUP(D16617,'SOAT LIQ'!$A$87:$C$3416,3,FALSE)</f>
        <v>#N/A</v>
      </c>
      <c r="F16617" t="s">
        <v>21635</v>
      </c>
    </row>
    <row r="16618" spans="1:6" x14ac:dyDescent="0.25">
      <c r="A16618" t="s">
        <v>6501</v>
      </c>
      <c r="B16618" s="100" t="s">
        <v>15873</v>
      </c>
      <c r="C16618" s="100"/>
      <c r="D16618" s="124">
        <v>19736</v>
      </c>
      <c r="E16618" s="157" t="e">
        <f>VLOOKUP(D16618,'SOAT LIQ'!$A$87:$C$3416,3,FALSE)</f>
        <v>#N/A</v>
      </c>
      <c r="F16618" t="s">
        <v>21635</v>
      </c>
    </row>
    <row r="16619" spans="1:6" x14ac:dyDescent="0.25">
      <c r="A16619" t="s">
        <v>6498</v>
      </c>
      <c r="B16619" s="100" t="s">
        <v>15875</v>
      </c>
      <c r="C16619" s="99" t="s">
        <v>15874</v>
      </c>
      <c r="D16619" s="124">
        <v>19136</v>
      </c>
      <c r="E16619" s="157" t="e">
        <f>VLOOKUP(D16619,'SOAT LIQ'!$A$87:$C$3416,3,FALSE)</f>
        <v>#N/A</v>
      </c>
      <c r="F16619" t="s">
        <v>21635</v>
      </c>
    </row>
    <row r="16620" spans="1:6" x14ac:dyDescent="0.25">
      <c r="A16620" t="s">
        <v>6501</v>
      </c>
      <c r="B16620" s="100" t="s">
        <v>15875</v>
      </c>
      <c r="C16620" s="99" t="s">
        <v>15874</v>
      </c>
      <c r="D16620" s="124">
        <v>19136</v>
      </c>
      <c r="E16620" s="157" t="e">
        <f>VLOOKUP(D16620,'SOAT LIQ'!$A$87:$C$3416,3,FALSE)</f>
        <v>#N/A</v>
      </c>
      <c r="F16620" t="s">
        <v>21635</v>
      </c>
    </row>
    <row r="16621" spans="1:6" x14ac:dyDescent="0.25">
      <c r="A16621" t="s">
        <v>6498</v>
      </c>
      <c r="B16621" s="100" t="s">
        <v>15876</v>
      </c>
      <c r="C16621" s="100"/>
      <c r="D16621" s="124">
        <v>19582</v>
      </c>
      <c r="E16621" s="157" t="e">
        <f>VLOOKUP(D16621,'SOAT LIQ'!$A$87:$C$3416,3,FALSE)</f>
        <v>#N/A</v>
      </c>
      <c r="F16621" t="s">
        <v>21635</v>
      </c>
    </row>
    <row r="16622" spans="1:6" x14ac:dyDescent="0.25">
      <c r="A16622" t="s">
        <v>6501</v>
      </c>
      <c r="B16622" s="100" t="s">
        <v>15876</v>
      </c>
      <c r="C16622" s="100"/>
      <c r="D16622" s="124">
        <v>19582</v>
      </c>
      <c r="E16622" s="157" t="e">
        <f>VLOOKUP(D16622,'SOAT LIQ'!$A$87:$C$3416,3,FALSE)</f>
        <v>#N/A</v>
      </c>
      <c r="F16622" t="s">
        <v>21635</v>
      </c>
    </row>
    <row r="16623" spans="1:6" x14ac:dyDescent="0.25">
      <c r="A16623" t="s">
        <v>6498</v>
      </c>
      <c r="B16623" s="100" t="s">
        <v>15878</v>
      </c>
      <c r="C16623" s="99" t="s">
        <v>15877</v>
      </c>
      <c r="D16623" s="124">
        <v>19876</v>
      </c>
      <c r="E16623" s="157" t="e">
        <f>VLOOKUP(D16623,'SOAT LIQ'!$A$87:$C$3416,3,FALSE)</f>
        <v>#N/A</v>
      </c>
      <c r="F16623" t="s">
        <v>21635</v>
      </c>
    </row>
    <row r="16624" spans="1:6" x14ac:dyDescent="0.25">
      <c r="A16624" t="s">
        <v>6501</v>
      </c>
      <c r="B16624" s="100" t="s">
        <v>15878</v>
      </c>
      <c r="C16624" s="99" t="s">
        <v>15877</v>
      </c>
      <c r="D16624" s="124">
        <v>19876</v>
      </c>
      <c r="E16624" s="157" t="e">
        <f>VLOOKUP(D16624,'SOAT LIQ'!$A$87:$C$3416,3,FALSE)</f>
        <v>#N/A</v>
      </c>
      <c r="F16624" t="s">
        <v>21635</v>
      </c>
    </row>
    <row r="16625" spans="1:6" x14ac:dyDescent="0.25">
      <c r="A16625" t="s">
        <v>6498</v>
      </c>
      <c r="B16625" s="100" t="s">
        <v>15880</v>
      </c>
      <c r="C16625" s="99" t="s">
        <v>15879</v>
      </c>
      <c r="D16625" s="124">
        <v>19896</v>
      </c>
      <c r="E16625" s="157" t="e">
        <f>VLOOKUP(D16625,'SOAT LIQ'!$A$87:$C$3416,3,FALSE)</f>
        <v>#N/A</v>
      </c>
      <c r="F16625" t="s">
        <v>21635</v>
      </c>
    </row>
    <row r="16626" spans="1:6" x14ac:dyDescent="0.25">
      <c r="A16626" t="s">
        <v>6501</v>
      </c>
      <c r="B16626" s="100" t="s">
        <v>15880</v>
      </c>
      <c r="C16626" s="99" t="s">
        <v>15879</v>
      </c>
      <c r="D16626" s="124">
        <v>19896</v>
      </c>
      <c r="E16626" s="157" t="e">
        <f>VLOOKUP(D16626,'SOAT LIQ'!$A$87:$C$3416,3,FALSE)</f>
        <v>#N/A</v>
      </c>
      <c r="F16626" t="s">
        <v>21635</v>
      </c>
    </row>
    <row r="16627" spans="1:6" x14ac:dyDescent="0.25">
      <c r="A16627" t="s">
        <v>14964</v>
      </c>
      <c r="B16627" s="100" t="s">
        <v>15882</v>
      </c>
      <c r="C16627" s="99" t="s">
        <v>15881</v>
      </c>
      <c r="D16627" s="124">
        <v>19830</v>
      </c>
      <c r="E16627" s="157" t="e">
        <f>VLOOKUP(D16627,'SOAT LIQ'!$A$87:$C$3416,3,FALSE)</f>
        <v>#N/A</v>
      </c>
    </row>
    <row r="16628" spans="1:6" x14ac:dyDescent="0.25">
      <c r="A16628" t="s">
        <v>6498</v>
      </c>
      <c r="B16628" s="100" t="s">
        <v>15882</v>
      </c>
      <c r="C16628" s="99" t="s">
        <v>15881</v>
      </c>
      <c r="D16628" s="124">
        <v>19830</v>
      </c>
      <c r="E16628" s="157" t="e">
        <f>VLOOKUP(D16628,'SOAT LIQ'!$A$87:$C$3416,3,FALSE)</f>
        <v>#N/A</v>
      </c>
      <c r="F16628" t="s">
        <v>21635</v>
      </c>
    </row>
    <row r="16629" spans="1:6" x14ac:dyDescent="0.25">
      <c r="A16629" t="s">
        <v>6501</v>
      </c>
      <c r="B16629" s="100" t="s">
        <v>15882</v>
      </c>
      <c r="C16629" s="99" t="s">
        <v>15881</v>
      </c>
      <c r="D16629" s="124">
        <v>19830</v>
      </c>
      <c r="E16629" s="157" t="e">
        <f>VLOOKUP(D16629,'SOAT LIQ'!$A$87:$C$3416,3,FALSE)</f>
        <v>#N/A</v>
      </c>
      <c r="F16629" t="s">
        <v>21635</v>
      </c>
    </row>
    <row r="16630" spans="1:6" x14ac:dyDescent="0.25">
      <c r="A16630" t="s">
        <v>6498</v>
      </c>
      <c r="B16630" s="100" t="s">
        <v>15884</v>
      </c>
      <c r="C16630" s="99" t="s">
        <v>15883</v>
      </c>
      <c r="D16630" s="124">
        <v>19786</v>
      </c>
      <c r="E16630" s="157" t="e">
        <f>VLOOKUP(D16630,'SOAT LIQ'!$A$87:$C$3416,3,FALSE)</f>
        <v>#N/A</v>
      </c>
      <c r="F16630" t="s">
        <v>21635</v>
      </c>
    </row>
    <row r="16631" spans="1:6" x14ac:dyDescent="0.25">
      <c r="A16631" t="s">
        <v>6501</v>
      </c>
      <c r="B16631" s="100" t="s">
        <v>15884</v>
      </c>
      <c r="C16631" s="99" t="s">
        <v>15883</v>
      </c>
      <c r="D16631" s="124">
        <v>19786</v>
      </c>
      <c r="E16631" s="157" t="e">
        <f>VLOOKUP(D16631,'SOAT LIQ'!$A$87:$C$3416,3,FALSE)</f>
        <v>#N/A</v>
      </c>
      <c r="F16631" t="s">
        <v>21635</v>
      </c>
    </row>
    <row r="16632" spans="1:6" x14ac:dyDescent="0.25">
      <c r="A16632" t="s">
        <v>6498</v>
      </c>
      <c r="B16632" s="100" t="s">
        <v>15885</v>
      </c>
      <c r="C16632" s="99" t="s">
        <v>15871</v>
      </c>
      <c r="D16632" s="124">
        <v>19736</v>
      </c>
      <c r="E16632" s="157" t="e">
        <f>VLOOKUP(D16632,'SOAT LIQ'!$A$87:$C$3416,3,FALSE)</f>
        <v>#N/A</v>
      </c>
      <c r="F16632" t="s">
        <v>21635</v>
      </c>
    </row>
    <row r="16633" spans="1:6" x14ac:dyDescent="0.25">
      <c r="A16633" t="s">
        <v>6501</v>
      </c>
      <c r="B16633" s="100" t="s">
        <v>15885</v>
      </c>
      <c r="C16633" s="99" t="s">
        <v>15871</v>
      </c>
      <c r="D16633" s="124">
        <v>19736</v>
      </c>
      <c r="E16633" s="157" t="e">
        <f>VLOOKUP(D16633,'SOAT LIQ'!$A$87:$C$3416,3,FALSE)</f>
        <v>#N/A</v>
      </c>
      <c r="F16633" t="s">
        <v>21635</v>
      </c>
    </row>
    <row r="16634" spans="1:6" x14ac:dyDescent="0.25">
      <c r="A16634" t="s">
        <v>6498</v>
      </c>
      <c r="B16634" s="100" t="s">
        <v>15886</v>
      </c>
      <c r="C16634" s="99" t="s">
        <v>15860</v>
      </c>
      <c r="D16634" s="124">
        <v>19874</v>
      </c>
      <c r="E16634" s="157" t="e">
        <f>VLOOKUP(D16634,'SOAT LIQ'!$A$87:$C$3416,3,FALSE)</f>
        <v>#N/A</v>
      </c>
      <c r="F16634" t="s">
        <v>21635</v>
      </c>
    </row>
    <row r="16635" spans="1:6" x14ac:dyDescent="0.25">
      <c r="A16635" t="s">
        <v>6501</v>
      </c>
      <c r="B16635" s="100" t="s">
        <v>15886</v>
      </c>
      <c r="C16635" s="99" t="s">
        <v>15860</v>
      </c>
      <c r="D16635" s="124">
        <v>19874</v>
      </c>
      <c r="E16635" s="157" t="e">
        <f>VLOOKUP(D16635,'SOAT LIQ'!$A$87:$C$3416,3,FALSE)</f>
        <v>#N/A</v>
      </c>
      <c r="F16635" t="s">
        <v>21635</v>
      </c>
    </row>
    <row r="16636" spans="1:6" x14ac:dyDescent="0.25">
      <c r="A16636" t="s">
        <v>6498</v>
      </c>
      <c r="B16636" s="100" t="s">
        <v>15887</v>
      </c>
      <c r="C16636" s="99" t="s">
        <v>15860</v>
      </c>
      <c r="D16636" s="124">
        <v>19874</v>
      </c>
      <c r="E16636" s="157" t="e">
        <f>VLOOKUP(D16636,'SOAT LIQ'!$A$87:$C$3416,3,FALSE)</f>
        <v>#N/A</v>
      </c>
      <c r="F16636" t="s">
        <v>21635</v>
      </c>
    </row>
    <row r="16637" spans="1:6" x14ac:dyDescent="0.25">
      <c r="A16637" t="s">
        <v>6501</v>
      </c>
      <c r="B16637" s="100" t="s">
        <v>15887</v>
      </c>
      <c r="C16637" s="99" t="s">
        <v>15860</v>
      </c>
      <c r="D16637" s="124">
        <v>19874</v>
      </c>
      <c r="E16637" s="157" t="e">
        <f>VLOOKUP(D16637,'SOAT LIQ'!$A$87:$C$3416,3,FALSE)</f>
        <v>#N/A</v>
      </c>
      <c r="F16637" t="s">
        <v>21635</v>
      </c>
    </row>
    <row r="16638" spans="1:6" x14ac:dyDescent="0.25">
      <c r="A16638" t="s">
        <v>6498</v>
      </c>
      <c r="B16638" s="100" t="s">
        <v>15888</v>
      </c>
      <c r="C16638" s="99" t="s">
        <v>15860</v>
      </c>
      <c r="D16638" s="124">
        <v>19874</v>
      </c>
      <c r="E16638" s="157" t="e">
        <f>VLOOKUP(D16638,'SOAT LIQ'!$A$87:$C$3416,3,FALSE)</f>
        <v>#N/A</v>
      </c>
      <c r="F16638" t="s">
        <v>21635</v>
      </c>
    </row>
    <row r="16639" spans="1:6" x14ac:dyDescent="0.25">
      <c r="A16639" t="s">
        <v>6501</v>
      </c>
      <c r="B16639" s="100" t="s">
        <v>15888</v>
      </c>
      <c r="C16639" s="99" t="s">
        <v>15860</v>
      </c>
      <c r="D16639" s="124">
        <v>19874</v>
      </c>
      <c r="E16639" s="157" t="e">
        <f>VLOOKUP(D16639,'SOAT LIQ'!$A$87:$C$3416,3,FALSE)</f>
        <v>#N/A</v>
      </c>
      <c r="F16639" t="s">
        <v>21635</v>
      </c>
    </row>
    <row r="16640" spans="1:6" x14ac:dyDescent="0.25">
      <c r="A16640" t="s">
        <v>6501</v>
      </c>
      <c r="B16640" s="100" t="s">
        <v>15889</v>
      </c>
      <c r="C16640" s="100"/>
      <c r="D16640" s="124"/>
      <c r="E16640" s="157" t="e">
        <f>VLOOKUP(D16640,'SOAT LIQ'!$A$87:$C$3416,3,FALSE)</f>
        <v>#N/A</v>
      </c>
      <c r="F16640" t="s">
        <v>21635</v>
      </c>
    </row>
    <row r="16641" spans="1:6" x14ac:dyDescent="0.25">
      <c r="A16641" t="s">
        <v>6498</v>
      </c>
      <c r="B16641" s="100" t="s">
        <v>15889</v>
      </c>
      <c r="C16641" s="100"/>
      <c r="D16641" s="124"/>
      <c r="E16641" s="157" t="e">
        <f>VLOOKUP(D16641,'SOAT LIQ'!$A$87:$C$3416,3,FALSE)</f>
        <v>#N/A</v>
      </c>
      <c r="F16641" t="s">
        <v>21635</v>
      </c>
    </row>
    <row r="16642" spans="1:6" x14ac:dyDescent="0.25">
      <c r="A16642" t="s">
        <v>6498</v>
      </c>
      <c r="B16642" s="100" t="s">
        <v>15891</v>
      </c>
      <c r="C16642" s="99" t="s">
        <v>15890</v>
      </c>
      <c r="D16642" s="124"/>
      <c r="E16642" s="157" t="e">
        <f>VLOOKUP(D16642,'SOAT LIQ'!$A$87:$C$3416,3,FALSE)</f>
        <v>#N/A</v>
      </c>
      <c r="F16642" t="s">
        <v>21635</v>
      </c>
    </row>
    <row r="16643" spans="1:6" x14ac:dyDescent="0.25">
      <c r="A16643" t="s">
        <v>6501</v>
      </c>
      <c r="B16643" s="100" t="s">
        <v>15891</v>
      </c>
      <c r="C16643" s="99" t="s">
        <v>15890</v>
      </c>
      <c r="D16643" s="124"/>
      <c r="E16643" s="157" t="e">
        <f>VLOOKUP(D16643,'SOAT LIQ'!$A$87:$C$3416,3,FALSE)</f>
        <v>#N/A</v>
      </c>
      <c r="F16643" t="s">
        <v>21635</v>
      </c>
    </row>
    <row r="16644" spans="1:6" x14ac:dyDescent="0.25">
      <c r="A16644" t="s">
        <v>6498</v>
      </c>
      <c r="B16644" s="100" t="s">
        <v>15892</v>
      </c>
      <c r="C16644" s="99" t="s">
        <v>15893</v>
      </c>
      <c r="D16644" s="124"/>
      <c r="E16644" s="157" t="e">
        <f>VLOOKUP(D16644,'SOAT LIQ'!$A$87:$C$3416,3,FALSE)</f>
        <v>#N/A</v>
      </c>
      <c r="F16644" t="s">
        <v>21635</v>
      </c>
    </row>
    <row r="16645" spans="1:6" x14ac:dyDescent="0.25">
      <c r="A16645" t="s">
        <v>6501</v>
      </c>
      <c r="B16645" s="100" t="s">
        <v>15892</v>
      </c>
      <c r="C16645" s="99" t="s">
        <v>15893</v>
      </c>
      <c r="D16645" s="124"/>
      <c r="E16645" s="157" t="e">
        <f>VLOOKUP(D16645,'SOAT LIQ'!$A$87:$C$3416,3,FALSE)</f>
        <v>#N/A</v>
      </c>
      <c r="F16645" t="s">
        <v>21635</v>
      </c>
    </row>
    <row r="16646" spans="1:6" x14ac:dyDescent="0.25">
      <c r="A16646" t="s">
        <v>6498</v>
      </c>
      <c r="B16646" s="100" t="s">
        <v>15894</v>
      </c>
      <c r="C16646" s="100"/>
      <c r="D16646" s="124">
        <v>19079</v>
      </c>
      <c r="E16646" s="157" t="e">
        <f>VLOOKUP(D16646,'SOAT LIQ'!$A$87:$C$3416,3,FALSE)</f>
        <v>#N/A</v>
      </c>
      <c r="F16646" t="s">
        <v>21635</v>
      </c>
    </row>
    <row r="16647" spans="1:6" x14ac:dyDescent="0.25">
      <c r="A16647" t="s">
        <v>6501</v>
      </c>
      <c r="B16647" s="100" t="s">
        <v>15894</v>
      </c>
      <c r="C16647" s="100"/>
      <c r="D16647" s="124">
        <v>19079</v>
      </c>
      <c r="E16647" s="157" t="e">
        <f>VLOOKUP(D16647,'SOAT LIQ'!$A$87:$C$3416,3,FALSE)</f>
        <v>#N/A</v>
      </c>
      <c r="F16647" t="s">
        <v>21635</v>
      </c>
    </row>
    <row r="16648" spans="1:6" x14ac:dyDescent="0.25">
      <c r="A16648" t="s">
        <v>6498</v>
      </c>
      <c r="B16648" s="100" t="s">
        <v>15896</v>
      </c>
      <c r="C16648" s="99" t="s">
        <v>15895</v>
      </c>
      <c r="D16648" s="124">
        <v>19027</v>
      </c>
      <c r="E16648" s="157" t="e">
        <f>VLOOKUP(D16648,'SOAT LIQ'!$A$87:$C$3416,3,FALSE)</f>
        <v>#N/A</v>
      </c>
      <c r="F16648" t="s">
        <v>21635</v>
      </c>
    </row>
    <row r="16649" spans="1:6" x14ac:dyDescent="0.25">
      <c r="A16649" t="s">
        <v>6501</v>
      </c>
      <c r="B16649" s="100" t="s">
        <v>15896</v>
      </c>
      <c r="C16649" s="99" t="s">
        <v>15895</v>
      </c>
      <c r="D16649" s="124">
        <v>19027</v>
      </c>
      <c r="E16649" s="157" t="e">
        <f>VLOOKUP(D16649,'SOAT LIQ'!$A$87:$C$3416,3,FALSE)</f>
        <v>#N/A</v>
      </c>
      <c r="F16649" t="s">
        <v>21635</v>
      </c>
    </row>
    <row r="16650" spans="1:6" x14ac:dyDescent="0.25">
      <c r="A16650" t="s">
        <v>6498</v>
      </c>
      <c r="B16650" s="100" t="s">
        <v>15898</v>
      </c>
      <c r="C16650" s="99" t="s">
        <v>15897</v>
      </c>
      <c r="D16650" s="124">
        <v>19320</v>
      </c>
      <c r="E16650" s="157" t="e">
        <f>VLOOKUP(D16650,'SOAT LIQ'!$A$87:$C$3416,3,FALSE)</f>
        <v>#N/A</v>
      </c>
      <c r="F16650" t="s">
        <v>21635</v>
      </c>
    </row>
    <row r="16651" spans="1:6" x14ac:dyDescent="0.25">
      <c r="A16651" t="s">
        <v>6501</v>
      </c>
      <c r="B16651" s="100" t="s">
        <v>15898</v>
      </c>
      <c r="C16651" s="99" t="s">
        <v>15897</v>
      </c>
      <c r="D16651" s="124">
        <v>19320</v>
      </c>
      <c r="E16651" s="157" t="e">
        <f>VLOOKUP(D16651,'SOAT LIQ'!$A$87:$C$3416,3,FALSE)</f>
        <v>#N/A</v>
      </c>
      <c r="F16651" t="s">
        <v>21635</v>
      </c>
    </row>
    <row r="16652" spans="1:6" x14ac:dyDescent="0.25">
      <c r="A16652" t="s">
        <v>6498</v>
      </c>
      <c r="B16652" s="100" t="s">
        <v>15900</v>
      </c>
      <c r="C16652" s="99" t="s">
        <v>15899</v>
      </c>
      <c r="D16652" s="124">
        <v>19080</v>
      </c>
      <c r="E16652" s="157" t="e">
        <f>VLOOKUP(D16652,'SOAT LIQ'!$A$87:$C$3416,3,FALSE)</f>
        <v>#N/A</v>
      </c>
      <c r="F16652" t="s">
        <v>21635</v>
      </c>
    </row>
    <row r="16653" spans="1:6" x14ac:dyDescent="0.25">
      <c r="A16653" t="s">
        <v>6501</v>
      </c>
      <c r="B16653" s="100" t="s">
        <v>15900</v>
      </c>
      <c r="C16653" s="99" t="s">
        <v>15899</v>
      </c>
      <c r="D16653" s="124">
        <v>19080</v>
      </c>
      <c r="E16653" s="157" t="e">
        <f>VLOOKUP(D16653,'SOAT LIQ'!$A$87:$C$3416,3,FALSE)</f>
        <v>#N/A</v>
      </c>
      <c r="F16653" t="s">
        <v>21635</v>
      </c>
    </row>
    <row r="16654" spans="1:6" x14ac:dyDescent="0.25">
      <c r="A16654" t="s">
        <v>6498</v>
      </c>
      <c r="B16654" s="100" t="s">
        <v>15902</v>
      </c>
      <c r="C16654" s="99" t="s">
        <v>15901</v>
      </c>
      <c r="D16654" s="124">
        <v>19080</v>
      </c>
      <c r="E16654" s="157" t="e">
        <f>VLOOKUP(D16654,'SOAT LIQ'!$A$87:$C$3416,3,FALSE)</f>
        <v>#N/A</v>
      </c>
      <c r="F16654" t="s">
        <v>21635</v>
      </c>
    </row>
    <row r="16655" spans="1:6" x14ac:dyDescent="0.25">
      <c r="A16655" t="s">
        <v>6501</v>
      </c>
      <c r="B16655" s="100" t="s">
        <v>15902</v>
      </c>
      <c r="C16655" s="99" t="s">
        <v>15901</v>
      </c>
      <c r="D16655" s="124">
        <v>19080</v>
      </c>
      <c r="E16655" s="157" t="e">
        <f>VLOOKUP(D16655,'SOAT LIQ'!$A$87:$C$3416,3,FALSE)</f>
        <v>#N/A</v>
      </c>
      <c r="F16655" t="s">
        <v>21635</v>
      </c>
    </row>
    <row r="16656" spans="1:6" x14ac:dyDescent="0.25">
      <c r="A16656" t="s">
        <v>6498</v>
      </c>
      <c r="B16656" s="100" t="s">
        <v>15904</v>
      </c>
      <c r="C16656" s="99" t="s">
        <v>15903</v>
      </c>
      <c r="D16656" s="124">
        <v>19142</v>
      </c>
      <c r="E16656" s="157" t="e">
        <f>VLOOKUP(D16656,'SOAT LIQ'!$A$87:$C$3416,3,FALSE)</f>
        <v>#N/A</v>
      </c>
      <c r="F16656" t="s">
        <v>21635</v>
      </c>
    </row>
    <row r="16657" spans="1:6" x14ac:dyDescent="0.25">
      <c r="A16657" t="s">
        <v>6501</v>
      </c>
      <c r="B16657" s="100" t="s">
        <v>15904</v>
      </c>
      <c r="C16657" s="99" t="s">
        <v>15903</v>
      </c>
      <c r="D16657" s="124">
        <v>19142</v>
      </c>
      <c r="E16657" s="157" t="e">
        <f>VLOOKUP(D16657,'SOAT LIQ'!$A$87:$C$3416,3,FALSE)</f>
        <v>#N/A</v>
      </c>
      <c r="F16657" t="s">
        <v>21635</v>
      </c>
    </row>
    <row r="16658" spans="1:6" x14ac:dyDescent="0.25">
      <c r="A16658" t="s">
        <v>6498</v>
      </c>
      <c r="B16658" s="100" t="s">
        <v>15906</v>
      </c>
      <c r="C16658" s="99" t="s">
        <v>15905</v>
      </c>
      <c r="D16658" s="124">
        <v>19142</v>
      </c>
      <c r="E16658" s="157" t="e">
        <f>VLOOKUP(D16658,'SOAT LIQ'!$A$87:$C$3416,3,FALSE)</f>
        <v>#N/A</v>
      </c>
      <c r="F16658" t="s">
        <v>21635</v>
      </c>
    </row>
    <row r="16659" spans="1:6" x14ac:dyDescent="0.25">
      <c r="A16659" t="s">
        <v>6501</v>
      </c>
      <c r="B16659" s="100" t="s">
        <v>15906</v>
      </c>
      <c r="C16659" s="99" t="s">
        <v>15905</v>
      </c>
      <c r="D16659" s="124">
        <v>19142</v>
      </c>
      <c r="E16659" s="157" t="e">
        <f>VLOOKUP(D16659,'SOAT LIQ'!$A$87:$C$3416,3,FALSE)</f>
        <v>#N/A</v>
      </c>
      <c r="F16659" t="s">
        <v>21635</v>
      </c>
    </row>
    <row r="16660" spans="1:6" x14ac:dyDescent="0.25">
      <c r="A16660" t="s">
        <v>6498</v>
      </c>
      <c r="B16660" s="100" t="s">
        <v>15908</v>
      </c>
      <c r="C16660" s="99" t="s">
        <v>15907</v>
      </c>
      <c r="D16660" s="124">
        <v>19142</v>
      </c>
      <c r="E16660" s="157" t="e">
        <f>VLOOKUP(D16660,'SOAT LIQ'!$A$87:$C$3416,3,FALSE)</f>
        <v>#N/A</v>
      </c>
      <c r="F16660" t="s">
        <v>21635</v>
      </c>
    </row>
    <row r="16661" spans="1:6" x14ac:dyDescent="0.25">
      <c r="A16661" t="s">
        <v>6501</v>
      </c>
      <c r="B16661" s="100" t="s">
        <v>15908</v>
      </c>
      <c r="C16661" s="99" t="s">
        <v>15907</v>
      </c>
      <c r="D16661" s="124">
        <v>19142</v>
      </c>
      <c r="E16661" s="157" t="e">
        <f>VLOOKUP(D16661,'SOAT LIQ'!$A$87:$C$3416,3,FALSE)</f>
        <v>#N/A</v>
      </c>
      <c r="F16661" t="s">
        <v>21635</v>
      </c>
    </row>
    <row r="16662" spans="1:6" x14ac:dyDescent="0.25">
      <c r="A16662" t="s">
        <v>6498</v>
      </c>
      <c r="B16662" s="100" t="s">
        <v>15910</v>
      </c>
      <c r="C16662" s="99" t="s">
        <v>15909</v>
      </c>
      <c r="D16662" s="124">
        <v>19142</v>
      </c>
      <c r="E16662" s="157" t="e">
        <f>VLOOKUP(D16662,'SOAT LIQ'!$A$87:$C$3416,3,FALSE)</f>
        <v>#N/A</v>
      </c>
      <c r="F16662" t="s">
        <v>21635</v>
      </c>
    </row>
    <row r="16663" spans="1:6" x14ac:dyDescent="0.25">
      <c r="A16663" t="s">
        <v>6501</v>
      </c>
      <c r="B16663" s="100" t="s">
        <v>15910</v>
      </c>
      <c r="C16663" s="99" t="s">
        <v>15909</v>
      </c>
      <c r="D16663" s="124">
        <v>19142</v>
      </c>
      <c r="E16663" s="157" t="e">
        <f>VLOOKUP(D16663,'SOAT LIQ'!$A$87:$C$3416,3,FALSE)</f>
        <v>#N/A</v>
      </c>
      <c r="F16663" t="s">
        <v>21635</v>
      </c>
    </row>
    <row r="16664" spans="1:6" x14ac:dyDescent="0.25">
      <c r="A16664" t="s">
        <v>6498</v>
      </c>
      <c r="B16664" s="100" t="s">
        <v>15912</v>
      </c>
      <c r="C16664" s="99" t="s">
        <v>15911</v>
      </c>
      <c r="D16664" s="124">
        <v>19827</v>
      </c>
      <c r="E16664" s="157" t="e">
        <f>VLOOKUP(D16664,'SOAT LIQ'!$A$87:$C$3416,3,FALSE)</f>
        <v>#N/A</v>
      </c>
      <c r="F16664" t="s">
        <v>21635</v>
      </c>
    </row>
    <row r="16665" spans="1:6" x14ac:dyDescent="0.25">
      <c r="A16665" t="s">
        <v>6501</v>
      </c>
      <c r="B16665" s="100" t="s">
        <v>15912</v>
      </c>
      <c r="C16665" s="99" t="s">
        <v>15911</v>
      </c>
      <c r="D16665" s="124">
        <v>19827</v>
      </c>
      <c r="E16665" s="157" t="e">
        <f>VLOOKUP(D16665,'SOAT LIQ'!$A$87:$C$3416,3,FALSE)</f>
        <v>#N/A</v>
      </c>
      <c r="F16665" t="s">
        <v>21635</v>
      </c>
    </row>
    <row r="16666" spans="1:6" x14ac:dyDescent="0.25">
      <c r="A16666" t="s">
        <v>6498</v>
      </c>
      <c r="B16666" s="100" t="s">
        <v>15914</v>
      </c>
      <c r="C16666" s="99" t="s">
        <v>15913</v>
      </c>
      <c r="D16666" s="124">
        <v>19827</v>
      </c>
      <c r="E16666" s="157" t="e">
        <f>VLOOKUP(D16666,'SOAT LIQ'!$A$87:$C$3416,3,FALSE)</f>
        <v>#N/A</v>
      </c>
      <c r="F16666" t="s">
        <v>21635</v>
      </c>
    </row>
    <row r="16667" spans="1:6" x14ac:dyDescent="0.25">
      <c r="A16667" t="s">
        <v>6501</v>
      </c>
      <c r="B16667" s="100" t="s">
        <v>15914</v>
      </c>
      <c r="C16667" s="99" t="s">
        <v>15913</v>
      </c>
      <c r="D16667" s="124">
        <v>19827</v>
      </c>
      <c r="E16667" s="157" t="e">
        <f>VLOOKUP(D16667,'SOAT LIQ'!$A$87:$C$3416,3,FALSE)</f>
        <v>#N/A</v>
      </c>
      <c r="F16667" t="s">
        <v>21635</v>
      </c>
    </row>
    <row r="16668" spans="1:6" x14ac:dyDescent="0.25">
      <c r="A16668" t="s">
        <v>6498</v>
      </c>
      <c r="B16668" s="100" t="s">
        <v>15916</v>
      </c>
      <c r="C16668" s="99" t="s">
        <v>15915</v>
      </c>
      <c r="D16668" s="124">
        <v>19823</v>
      </c>
      <c r="E16668" s="157" t="e">
        <f>VLOOKUP(D16668,'SOAT LIQ'!$A$87:$C$3416,3,FALSE)</f>
        <v>#N/A</v>
      </c>
      <c r="F16668" t="s">
        <v>21635</v>
      </c>
    </row>
    <row r="16669" spans="1:6" x14ac:dyDescent="0.25">
      <c r="A16669" t="s">
        <v>6501</v>
      </c>
      <c r="B16669" s="100" t="s">
        <v>15916</v>
      </c>
      <c r="C16669" s="99" t="s">
        <v>15915</v>
      </c>
      <c r="D16669" s="124">
        <v>19823</v>
      </c>
      <c r="E16669" s="157" t="e">
        <f>VLOOKUP(D16669,'SOAT LIQ'!$A$87:$C$3416,3,FALSE)</f>
        <v>#N/A</v>
      </c>
      <c r="F16669" t="s">
        <v>21635</v>
      </c>
    </row>
    <row r="16670" spans="1:6" x14ac:dyDescent="0.25">
      <c r="A16670" t="s">
        <v>6498</v>
      </c>
      <c r="B16670" s="100" t="s">
        <v>15918</v>
      </c>
      <c r="C16670" s="99" t="s">
        <v>15917</v>
      </c>
      <c r="D16670" s="124">
        <v>19407</v>
      </c>
      <c r="E16670" s="157" t="e">
        <f>VLOOKUP(D16670,'SOAT LIQ'!$A$87:$C$3416,3,FALSE)</f>
        <v>#N/A</v>
      </c>
      <c r="F16670" t="s">
        <v>21635</v>
      </c>
    </row>
    <row r="16671" spans="1:6" x14ac:dyDescent="0.25">
      <c r="A16671" t="s">
        <v>6501</v>
      </c>
      <c r="B16671" s="100" t="s">
        <v>15918</v>
      </c>
      <c r="C16671" s="99" t="s">
        <v>15917</v>
      </c>
      <c r="D16671" s="124">
        <v>19407</v>
      </c>
      <c r="E16671" s="157" t="e">
        <f>VLOOKUP(D16671,'SOAT LIQ'!$A$87:$C$3416,3,FALSE)</f>
        <v>#N/A</v>
      </c>
      <c r="F16671" t="s">
        <v>21635</v>
      </c>
    </row>
    <row r="16672" spans="1:6" x14ac:dyDescent="0.25">
      <c r="A16672" t="s">
        <v>6498</v>
      </c>
      <c r="B16672" s="100" t="s">
        <v>4444</v>
      </c>
      <c r="C16672" s="99" t="s">
        <v>15919</v>
      </c>
      <c r="D16672" s="124">
        <v>19393</v>
      </c>
      <c r="E16672" s="157" t="e">
        <f>VLOOKUP(D16672,'SOAT LIQ'!$A$87:$C$3416,3,FALSE)</f>
        <v>#N/A</v>
      </c>
      <c r="F16672" t="s">
        <v>21635</v>
      </c>
    </row>
    <row r="16673" spans="1:6" x14ac:dyDescent="0.25">
      <c r="A16673" t="s">
        <v>6501</v>
      </c>
      <c r="B16673" s="100" t="s">
        <v>4444</v>
      </c>
      <c r="C16673" s="99" t="s">
        <v>15919</v>
      </c>
      <c r="D16673" s="124">
        <v>19393</v>
      </c>
      <c r="E16673" s="157" t="e">
        <f>VLOOKUP(D16673,'SOAT LIQ'!$A$87:$C$3416,3,FALSE)</f>
        <v>#N/A</v>
      </c>
      <c r="F16673" t="s">
        <v>21635</v>
      </c>
    </row>
    <row r="16674" spans="1:6" x14ac:dyDescent="0.25">
      <c r="A16674" t="s">
        <v>6498</v>
      </c>
      <c r="B16674" s="100" t="s">
        <v>15921</v>
      </c>
      <c r="C16674" s="99" t="s">
        <v>15920</v>
      </c>
      <c r="D16674" s="124">
        <v>19401</v>
      </c>
      <c r="E16674" s="157" t="e">
        <f>VLOOKUP(D16674,'SOAT LIQ'!$A$87:$C$3416,3,FALSE)</f>
        <v>#N/A</v>
      </c>
      <c r="F16674" t="s">
        <v>21635</v>
      </c>
    </row>
    <row r="16675" spans="1:6" x14ac:dyDescent="0.25">
      <c r="A16675" t="s">
        <v>6501</v>
      </c>
      <c r="B16675" s="100" t="s">
        <v>15921</v>
      </c>
      <c r="C16675" s="99" t="s">
        <v>15920</v>
      </c>
      <c r="D16675" s="124">
        <v>19401</v>
      </c>
      <c r="E16675" s="157" t="e">
        <f>VLOOKUP(D16675,'SOAT LIQ'!$A$87:$C$3416,3,FALSE)</f>
        <v>#N/A</v>
      </c>
      <c r="F16675" t="s">
        <v>21635</v>
      </c>
    </row>
    <row r="16676" spans="1:6" x14ac:dyDescent="0.25">
      <c r="A16676" t="s">
        <v>6498</v>
      </c>
      <c r="B16676" s="100" t="s">
        <v>15923</v>
      </c>
      <c r="C16676" s="99" t="s">
        <v>15922</v>
      </c>
      <c r="D16676" s="124">
        <v>19405</v>
      </c>
      <c r="E16676" s="157" t="e">
        <f>VLOOKUP(D16676,'SOAT LIQ'!$A$87:$C$3416,3,FALSE)</f>
        <v>#N/A</v>
      </c>
      <c r="F16676" t="s">
        <v>21635</v>
      </c>
    </row>
    <row r="16677" spans="1:6" x14ac:dyDescent="0.25">
      <c r="A16677" t="s">
        <v>6501</v>
      </c>
      <c r="B16677" s="100" t="s">
        <v>15923</v>
      </c>
      <c r="C16677" s="99" t="s">
        <v>15922</v>
      </c>
      <c r="D16677" s="124">
        <v>19405</v>
      </c>
      <c r="E16677" s="157" t="e">
        <f>VLOOKUP(D16677,'SOAT LIQ'!$A$87:$C$3416,3,FALSE)</f>
        <v>#N/A</v>
      </c>
      <c r="F16677" t="s">
        <v>21635</v>
      </c>
    </row>
    <row r="16678" spans="1:6" x14ac:dyDescent="0.25">
      <c r="A16678" t="s">
        <v>6498</v>
      </c>
      <c r="B16678" s="100" t="s">
        <v>15925</v>
      </c>
      <c r="C16678" s="99" t="s">
        <v>15924</v>
      </c>
      <c r="D16678" s="124">
        <v>19406</v>
      </c>
      <c r="E16678" s="157" t="e">
        <f>VLOOKUP(D16678,'SOAT LIQ'!$A$87:$C$3416,3,FALSE)</f>
        <v>#N/A</v>
      </c>
      <c r="F16678" t="s">
        <v>21635</v>
      </c>
    </row>
    <row r="16679" spans="1:6" x14ac:dyDescent="0.25">
      <c r="A16679" t="s">
        <v>6501</v>
      </c>
      <c r="B16679" s="100" t="s">
        <v>15925</v>
      </c>
      <c r="C16679" s="99" t="s">
        <v>15924</v>
      </c>
      <c r="D16679" s="124">
        <v>19406</v>
      </c>
      <c r="E16679" s="157" t="e">
        <f>VLOOKUP(D16679,'SOAT LIQ'!$A$87:$C$3416,3,FALSE)</f>
        <v>#N/A</v>
      </c>
      <c r="F16679" t="s">
        <v>21635</v>
      </c>
    </row>
    <row r="16680" spans="1:6" x14ac:dyDescent="0.25">
      <c r="A16680" t="s">
        <v>6498</v>
      </c>
      <c r="B16680" s="100" t="s">
        <v>15927</v>
      </c>
      <c r="C16680" s="99" t="s">
        <v>15926</v>
      </c>
      <c r="D16680" s="124">
        <v>19418</v>
      </c>
      <c r="E16680" s="157" t="e">
        <f>VLOOKUP(D16680,'SOAT LIQ'!$A$87:$C$3416,3,FALSE)</f>
        <v>#N/A</v>
      </c>
      <c r="F16680" t="s">
        <v>21635</v>
      </c>
    </row>
    <row r="16681" spans="1:6" x14ac:dyDescent="0.25">
      <c r="A16681" t="s">
        <v>6501</v>
      </c>
      <c r="B16681" s="100" t="s">
        <v>15927</v>
      </c>
      <c r="C16681" s="99" t="s">
        <v>15926</v>
      </c>
      <c r="D16681" s="124">
        <v>19418</v>
      </c>
      <c r="E16681" s="157" t="e">
        <f>VLOOKUP(D16681,'SOAT LIQ'!$A$87:$C$3416,3,FALSE)</f>
        <v>#N/A</v>
      </c>
      <c r="F16681" t="s">
        <v>21635</v>
      </c>
    </row>
    <row r="16682" spans="1:6" x14ac:dyDescent="0.25">
      <c r="A16682" t="s">
        <v>6498</v>
      </c>
      <c r="B16682" s="100" t="s">
        <v>15929</v>
      </c>
      <c r="C16682" s="99" t="s">
        <v>15928</v>
      </c>
      <c r="D16682" s="124">
        <v>19411</v>
      </c>
      <c r="E16682" s="157" t="e">
        <f>VLOOKUP(D16682,'SOAT LIQ'!$A$87:$C$3416,3,FALSE)</f>
        <v>#N/A</v>
      </c>
      <c r="F16682" t="s">
        <v>21635</v>
      </c>
    </row>
    <row r="16683" spans="1:6" x14ac:dyDescent="0.25">
      <c r="A16683" t="s">
        <v>6501</v>
      </c>
      <c r="B16683" s="100" t="s">
        <v>15929</v>
      </c>
      <c r="C16683" s="99" t="s">
        <v>15928</v>
      </c>
      <c r="D16683" s="124">
        <v>19411</v>
      </c>
      <c r="E16683" s="157" t="e">
        <f>VLOOKUP(D16683,'SOAT LIQ'!$A$87:$C$3416,3,FALSE)</f>
        <v>#N/A</v>
      </c>
      <c r="F16683" t="s">
        <v>21635</v>
      </c>
    </row>
    <row r="16684" spans="1:6" x14ac:dyDescent="0.25">
      <c r="A16684" t="s">
        <v>6498</v>
      </c>
      <c r="B16684" s="100" t="s">
        <v>4445</v>
      </c>
      <c r="C16684" s="99" t="s">
        <v>15930</v>
      </c>
      <c r="D16684" s="124">
        <v>19412</v>
      </c>
      <c r="E16684" s="157" t="e">
        <f>VLOOKUP(D16684,'SOAT LIQ'!$A$87:$C$3416,3,FALSE)</f>
        <v>#N/A</v>
      </c>
      <c r="F16684" t="s">
        <v>21635</v>
      </c>
    </row>
    <row r="16685" spans="1:6" x14ac:dyDescent="0.25">
      <c r="A16685" t="s">
        <v>6501</v>
      </c>
      <c r="B16685" s="100" t="s">
        <v>4445</v>
      </c>
      <c r="C16685" s="99" t="s">
        <v>15930</v>
      </c>
      <c r="D16685" s="124">
        <v>19412</v>
      </c>
      <c r="E16685" s="157" t="e">
        <f>VLOOKUP(D16685,'SOAT LIQ'!$A$87:$C$3416,3,FALSE)</f>
        <v>#N/A</v>
      </c>
      <c r="F16685" t="s">
        <v>21635</v>
      </c>
    </row>
    <row r="16686" spans="1:6" x14ac:dyDescent="0.25">
      <c r="A16686" t="s">
        <v>6498</v>
      </c>
      <c r="B16686" s="100" t="s">
        <v>15932</v>
      </c>
      <c r="C16686" s="99" t="s">
        <v>15931</v>
      </c>
      <c r="D16686" s="124">
        <v>19413</v>
      </c>
      <c r="E16686" s="157" t="e">
        <f>VLOOKUP(D16686,'SOAT LIQ'!$A$87:$C$3416,3,FALSE)</f>
        <v>#N/A</v>
      </c>
      <c r="F16686" t="s">
        <v>21635</v>
      </c>
    </row>
    <row r="16687" spans="1:6" x14ac:dyDescent="0.25">
      <c r="A16687" t="s">
        <v>6501</v>
      </c>
      <c r="B16687" s="100" t="s">
        <v>15932</v>
      </c>
      <c r="C16687" s="99" t="s">
        <v>15931</v>
      </c>
      <c r="D16687" s="124">
        <v>19413</v>
      </c>
      <c r="E16687" s="157" t="e">
        <f>VLOOKUP(D16687,'SOAT LIQ'!$A$87:$C$3416,3,FALSE)</f>
        <v>#N/A</v>
      </c>
      <c r="F16687" t="s">
        <v>21635</v>
      </c>
    </row>
    <row r="16688" spans="1:6" x14ac:dyDescent="0.25">
      <c r="A16688" t="s">
        <v>6498</v>
      </c>
      <c r="B16688" s="100" t="s">
        <v>15934</v>
      </c>
      <c r="C16688" s="99" t="s">
        <v>15933</v>
      </c>
      <c r="D16688" s="124">
        <v>19417</v>
      </c>
      <c r="E16688" s="157" t="e">
        <f>VLOOKUP(D16688,'SOAT LIQ'!$A$87:$C$3416,3,FALSE)</f>
        <v>#N/A</v>
      </c>
      <c r="F16688" t="s">
        <v>21635</v>
      </c>
    </row>
    <row r="16689" spans="1:6" x14ac:dyDescent="0.25">
      <c r="A16689" t="s">
        <v>6501</v>
      </c>
      <c r="B16689" s="100" t="s">
        <v>15934</v>
      </c>
      <c r="C16689" s="99" t="s">
        <v>15933</v>
      </c>
      <c r="D16689" s="124">
        <v>19417</v>
      </c>
      <c r="E16689" s="157" t="e">
        <f>VLOOKUP(D16689,'SOAT LIQ'!$A$87:$C$3416,3,FALSE)</f>
        <v>#N/A</v>
      </c>
      <c r="F16689" t="s">
        <v>21635</v>
      </c>
    </row>
    <row r="16690" spans="1:6" x14ac:dyDescent="0.25">
      <c r="A16690" t="s">
        <v>6498</v>
      </c>
      <c r="B16690" s="100" t="s">
        <v>15936</v>
      </c>
      <c r="C16690" s="99" t="s">
        <v>15935</v>
      </c>
      <c r="D16690" s="124">
        <v>19441</v>
      </c>
      <c r="E16690" s="157" t="e">
        <f>VLOOKUP(D16690,'SOAT LIQ'!$A$87:$C$3416,3,FALSE)</f>
        <v>#N/A</v>
      </c>
      <c r="F16690" t="s">
        <v>21635</v>
      </c>
    </row>
    <row r="16691" spans="1:6" x14ac:dyDescent="0.25">
      <c r="A16691" t="s">
        <v>6501</v>
      </c>
      <c r="B16691" s="100" t="s">
        <v>15936</v>
      </c>
      <c r="C16691" s="99" t="s">
        <v>15935</v>
      </c>
      <c r="D16691" s="124">
        <v>19441</v>
      </c>
      <c r="E16691" s="157" t="e">
        <f>VLOOKUP(D16691,'SOAT LIQ'!$A$87:$C$3416,3,FALSE)</f>
        <v>#N/A</v>
      </c>
      <c r="F16691" t="s">
        <v>21635</v>
      </c>
    </row>
    <row r="16692" spans="1:6" x14ac:dyDescent="0.25">
      <c r="A16692" t="s">
        <v>6498</v>
      </c>
      <c r="B16692" s="100" t="s">
        <v>15938</v>
      </c>
      <c r="C16692" s="99" t="s">
        <v>15937</v>
      </c>
      <c r="D16692" s="124">
        <v>19539</v>
      </c>
      <c r="E16692" s="157" t="e">
        <f>VLOOKUP(D16692,'SOAT LIQ'!$A$87:$C$3416,3,FALSE)</f>
        <v>#N/A</v>
      </c>
      <c r="F16692" t="s">
        <v>21635</v>
      </c>
    </row>
    <row r="16693" spans="1:6" x14ac:dyDescent="0.25">
      <c r="A16693" t="s">
        <v>6501</v>
      </c>
      <c r="B16693" s="100" t="s">
        <v>15938</v>
      </c>
      <c r="C16693" s="99" t="s">
        <v>15937</v>
      </c>
      <c r="D16693" s="124">
        <v>19539</v>
      </c>
      <c r="E16693" s="157" t="e">
        <f>VLOOKUP(D16693,'SOAT LIQ'!$A$87:$C$3416,3,FALSE)</f>
        <v>#N/A</v>
      </c>
      <c r="F16693" t="s">
        <v>21635</v>
      </c>
    </row>
    <row r="16694" spans="1:6" x14ac:dyDescent="0.25">
      <c r="A16694" t="s">
        <v>6498</v>
      </c>
      <c r="B16694" s="100" t="s">
        <v>15939</v>
      </c>
      <c r="C16694" s="99" t="s">
        <v>15656</v>
      </c>
      <c r="D16694" s="124">
        <v>19539</v>
      </c>
      <c r="E16694" s="157" t="e">
        <f>VLOOKUP(D16694,'SOAT LIQ'!$A$87:$C$3416,3,FALSE)</f>
        <v>#N/A</v>
      </c>
      <c r="F16694" t="s">
        <v>21635</v>
      </c>
    </row>
    <row r="16695" spans="1:6" x14ac:dyDescent="0.25">
      <c r="A16695" t="s">
        <v>6501</v>
      </c>
      <c r="B16695" s="100" t="s">
        <v>15939</v>
      </c>
      <c r="C16695" s="99" t="s">
        <v>15656</v>
      </c>
      <c r="D16695" s="124">
        <v>19539</v>
      </c>
      <c r="E16695" s="157" t="e">
        <f>VLOOKUP(D16695,'SOAT LIQ'!$A$87:$C$3416,3,FALSE)</f>
        <v>#N/A</v>
      </c>
      <c r="F16695" t="s">
        <v>21635</v>
      </c>
    </row>
    <row r="16696" spans="1:6" x14ac:dyDescent="0.25">
      <c r="A16696" t="s">
        <v>6498</v>
      </c>
      <c r="B16696" s="100" t="s">
        <v>15941</v>
      </c>
      <c r="C16696" s="99" t="s">
        <v>15940</v>
      </c>
      <c r="D16696" s="124">
        <v>19079</v>
      </c>
      <c r="E16696" s="157" t="e">
        <f>VLOOKUP(D16696,'SOAT LIQ'!$A$87:$C$3416,3,FALSE)</f>
        <v>#N/A</v>
      </c>
      <c r="F16696" t="s">
        <v>21635</v>
      </c>
    </row>
    <row r="16697" spans="1:6" x14ac:dyDescent="0.25">
      <c r="A16697" t="s">
        <v>6501</v>
      </c>
      <c r="B16697" s="100" t="s">
        <v>15941</v>
      </c>
      <c r="C16697" s="99" t="s">
        <v>15940</v>
      </c>
      <c r="D16697" s="124">
        <v>19079</v>
      </c>
      <c r="E16697" s="157" t="e">
        <f>VLOOKUP(D16697,'SOAT LIQ'!$A$87:$C$3416,3,FALSE)</f>
        <v>#N/A</v>
      </c>
      <c r="F16697" t="s">
        <v>21635</v>
      </c>
    </row>
    <row r="16698" spans="1:6" x14ac:dyDescent="0.25">
      <c r="A16698" t="s">
        <v>6498</v>
      </c>
      <c r="B16698" s="100" t="s">
        <v>15942</v>
      </c>
      <c r="C16698" s="99" t="s">
        <v>4448</v>
      </c>
      <c r="D16698" s="124">
        <v>19443</v>
      </c>
      <c r="E16698" s="157" t="e">
        <f>VLOOKUP(D16698,'SOAT LIQ'!$A$87:$C$3416,3,FALSE)</f>
        <v>#N/A</v>
      </c>
      <c r="F16698" t="s">
        <v>21635</v>
      </c>
    </row>
    <row r="16699" spans="1:6" x14ac:dyDescent="0.25">
      <c r="A16699" t="s">
        <v>6501</v>
      </c>
      <c r="B16699" s="100" t="s">
        <v>15942</v>
      </c>
      <c r="C16699" s="99" t="s">
        <v>4448</v>
      </c>
      <c r="D16699" s="124">
        <v>19443</v>
      </c>
      <c r="E16699" s="157" t="e">
        <f>VLOOKUP(D16699,'SOAT LIQ'!$A$87:$C$3416,3,FALSE)</f>
        <v>#N/A</v>
      </c>
      <c r="F16699" t="s">
        <v>21635</v>
      </c>
    </row>
    <row r="16700" spans="1:6" x14ac:dyDescent="0.25">
      <c r="A16700" t="s">
        <v>6498</v>
      </c>
      <c r="B16700" s="100" t="s">
        <v>15944</v>
      </c>
      <c r="C16700" s="99" t="s">
        <v>15943</v>
      </c>
      <c r="D16700" s="124">
        <v>19781</v>
      </c>
      <c r="E16700" s="157" t="e">
        <f>VLOOKUP(D16700,'SOAT LIQ'!$A$87:$C$3416,3,FALSE)</f>
        <v>#N/A</v>
      </c>
      <c r="F16700" t="s">
        <v>21635</v>
      </c>
    </row>
    <row r="16701" spans="1:6" x14ac:dyDescent="0.25">
      <c r="A16701" t="s">
        <v>6501</v>
      </c>
      <c r="B16701" s="100" t="s">
        <v>15944</v>
      </c>
      <c r="C16701" s="99" t="s">
        <v>15943</v>
      </c>
      <c r="D16701" s="124">
        <v>19781</v>
      </c>
      <c r="E16701" s="157" t="e">
        <f>VLOOKUP(D16701,'SOAT LIQ'!$A$87:$C$3416,3,FALSE)</f>
        <v>#N/A</v>
      </c>
      <c r="F16701" t="s">
        <v>21635</v>
      </c>
    </row>
    <row r="16702" spans="1:6" x14ac:dyDescent="0.25">
      <c r="A16702" t="s">
        <v>6498</v>
      </c>
      <c r="B16702" s="100" t="s">
        <v>15945</v>
      </c>
      <c r="C16702" s="100"/>
      <c r="D16702" s="124">
        <v>19079</v>
      </c>
      <c r="E16702" s="157" t="e">
        <f>VLOOKUP(D16702,'SOAT LIQ'!$A$87:$C$3416,3,FALSE)</f>
        <v>#N/A</v>
      </c>
      <c r="F16702" t="s">
        <v>21635</v>
      </c>
    </row>
    <row r="16703" spans="1:6" x14ac:dyDescent="0.25">
      <c r="A16703" t="s">
        <v>6501</v>
      </c>
      <c r="B16703" s="100" t="s">
        <v>15945</v>
      </c>
      <c r="C16703" s="100"/>
      <c r="D16703" s="124">
        <v>19079</v>
      </c>
      <c r="E16703" s="157" t="e">
        <f>VLOOKUP(D16703,'SOAT LIQ'!$A$87:$C$3416,3,FALSE)</f>
        <v>#N/A</v>
      </c>
      <c r="F16703" t="s">
        <v>21635</v>
      </c>
    </row>
    <row r="16704" spans="1:6" x14ac:dyDescent="0.25">
      <c r="A16704" t="s">
        <v>6498</v>
      </c>
      <c r="B16704" s="100" t="s">
        <v>15947</v>
      </c>
      <c r="C16704" s="99" t="s">
        <v>15946</v>
      </c>
      <c r="D16704" s="124">
        <v>19442</v>
      </c>
      <c r="E16704" s="157" t="e">
        <f>VLOOKUP(D16704,'SOAT LIQ'!$A$87:$C$3416,3,FALSE)</f>
        <v>#N/A</v>
      </c>
      <c r="F16704" t="s">
        <v>21635</v>
      </c>
    </row>
    <row r="16705" spans="1:6" x14ac:dyDescent="0.25">
      <c r="A16705" t="s">
        <v>6501</v>
      </c>
      <c r="B16705" s="100" t="s">
        <v>15947</v>
      </c>
      <c r="C16705" s="99" t="s">
        <v>15946</v>
      </c>
      <c r="D16705" s="124">
        <v>19442</v>
      </c>
      <c r="E16705" s="157" t="e">
        <f>VLOOKUP(D16705,'SOAT LIQ'!$A$87:$C$3416,3,FALSE)</f>
        <v>#N/A</v>
      </c>
      <c r="F16705" t="s">
        <v>21635</v>
      </c>
    </row>
    <row r="16706" spans="1:6" x14ac:dyDescent="0.25">
      <c r="A16706" t="s">
        <v>6498</v>
      </c>
      <c r="B16706" s="100" t="s">
        <v>4595</v>
      </c>
      <c r="C16706" s="99" t="s">
        <v>15948</v>
      </c>
      <c r="D16706" s="124">
        <v>19442</v>
      </c>
      <c r="E16706" s="157" t="e">
        <f>VLOOKUP(D16706,'SOAT LIQ'!$A$87:$C$3416,3,FALSE)</f>
        <v>#N/A</v>
      </c>
      <c r="F16706" t="s">
        <v>21635</v>
      </c>
    </row>
    <row r="16707" spans="1:6" x14ac:dyDescent="0.25">
      <c r="A16707" t="s">
        <v>6501</v>
      </c>
      <c r="B16707" s="100" t="s">
        <v>4595</v>
      </c>
      <c r="C16707" s="99" t="s">
        <v>15948</v>
      </c>
      <c r="D16707" s="124">
        <v>19442</v>
      </c>
      <c r="E16707" s="157" t="e">
        <f>VLOOKUP(D16707,'SOAT LIQ'!$A$87:$C$3416,3,FALSE)</f>
        <v>#N/A</v>
      </c>
      <c r="F16707" t="s">
        <v>21635</v>
      </c>
    </row>
    <row r="16708" spans="1:6" x14ac:dyDescent="0.25">
      <c r="A16708" t="s">
        <v>6498</v>
      </c>
      <c r="B16708" s="100" t="s">
        <v>15949</v>
      </c>
      <c r="C16708" s="99" t="s">
        <v>15950</v>
      </c>
      <c r="D16708" s="124">
        <v>19079</v>
      </c>
      <c r="E16708" s="157" t="e">
        <f>VLOOKUP(D16708,'SOAT LIQ'!$A$87:$C$3416,3,FALSE)</f>
        <v>#N/A</v>
      </c>
      <c r="F16708" t="s">
        <v>21635</v>
      </c>
    </row>
    <row r="16709" spans="1:6" x14ac:dyDescent="0.25">
      <c r="A16709" t="s">
        <v>15637</v>
      </c>
      <c r="B16709" s="100" t="s">
        <v>15949</v>
      </c>
      <c r="C16709" s="99" t="s">
        <v>15950</v>
      </c>
      <c r="D16709" s="124">
        <v>19079</v>
      </c>
      <c r="E16709" s="157" t="e">
        <f>VLOOKUP(D16709,'SOAT LIQ'!$A$87:$C$3416,3,FALSE)</f>
        <v>#N/A</v>
      </c>
      <c r="F16709" t="s">
        <v>21635</v>
      </c>
    </row>
    <row r="16710" spans="1:6" x14ac:dyDescent="0.25">
      <c r="A16710" t="s">
        <v>15638</v>
      </c>
      <c r="B16710" s="100" t="s">
        <v>15949</v>
      </c>
      <c r="C16710" s="99" t="s">
        <v>15950</v>
      </c>
      <c r="D16710" s="124">
        <v>19079</v>
      </c>
      <c r="E16710" s="157" t="e">
        <f>VLOOKUP(D16710,'SOAT LIQ'!$A$87:$C$3416,3,FALSE)</f>
        <v>#N/A</v>
      </c>
      <c r="F16710" t="s">
        <v>21635</v>
      </c>
    </row>
    <row r="16711" spans="1:6" x14ac:dyDescent="0.25">
      <c r="A16711" t="s">
        <v>6501</v>
      </c>
      <c r="B16711" s="100" t="s">
        <v>15949</v>
      </c>
      <c r="C16711" s="99" t="s">
        <v>15950</v>
      </c>
      <c r="D16711" s="124">
        <v>19079</v>
      </c>
      <c r="E16711" s="157" t="e">
        <f>VLOOKUP(D16711,'SOAT LIQ'!$A$87:$C$3416,3,FALSE)</f>
        <v>#N/A</v>
      </c>
      <c r="F16711" t="s">
        <v>21635</v>
      </c>
    </row>
    <row r="16712" spans="1:6" x14ac:dyDescent="0.25">
      <c r="A16712" t="s">
        <v>6498</v>
      </c>
      <c r="B16712" s="100" t="s">
        <v>15951</v>
      </c>
      <c r="C16712" s="99" t="s">
        <v>15950</v>
      </c>
      <c r="D16712" s="124">
        <v>19065</v>
      </c>
      <c r="E16712" s="157" t="e">
        <f>VLOOKUP(D16712,'SOAT LIQ'!$A$87:$C$3416,3,FALSE)</f>
        <v>#N/A</v>
      </c>
      <c r="F16712" t="s">
        <v>21635</v>
      </c>
    </row>
    <row r="16713" spans="1:6" x14ac:dyDescent="0.25">
      <c r="A16713" t="s">
        <v>6501</v>
      </c>
      <c r="B16713" s="100" t="s">
        <v>15951</v>
      </c>
      <c r="C16713" s="99" t="s">
        <v>15950</v>
      </c>
      <c r="D16713" s="124">
        <v>19065</v>
      </c>
      <c r="E16713" s="157" t="e">
        <f>VLOOKUP(D16713,'SOAT LIQ'!$A$87:$C$3416,3,FALSE)</f>
        <v>#N/A</v>
      </c>
      <c r="F16713" t="s">
        <v>21635</v>
      </c>
    </row>
    <row r="16714" spans="1:6" x14ac:dyDescent="0.25">
      <c r="A16714" t="s">
        <v>6498</v>
      </c>
      <c r="B16714" s="100" t="s">
        <v>15952</v>
      </c>
      <c r="C16714" s="99" t="s">
        <v>15950</v>
      </c>
      <c r="D16714" s="124">
        <v>19079</v>
      </c>
      <c r="E16714" s="157" t="e">
        <f>VLOOKUP(D16714,'SOAT LIQ'!$A$87:$C$3416,3,FALSE)</f>
        <v>#N/A</v>
      </c>
      <c r="F16714" t="s">
        <v>21635</v>
      </c>
    </row>
    <row r="16715" spans="1:6" x14ac:dyDescent="0.25">
      <c r="A16715" t="s">
        <v>6501</v>
      </c>
      <c r="B16715" s="100" t="s">
        <v>15952</v>
      </c>
      <c r="C16715" s="99" t="s">
        <v>15950</v>
      </c>
      <c r="D16715" s="124">
        <v>19079</v>
      </c>
      <c r="E16715" s="157" t="e">
        <f>VLOOKUP(D16715,'SOAT LIQ'!$A$87:$C$3416,3,FALSE)</f>
        <v>#N/A</v>
      </c>
      <c r="F16715" t="s">
        <v>21635</v>
      </c>
    </row>
    <row r="16716" spans="1:6" x14ac:dyDescent="0.25">
      <c r="A16716" t="s">
        <v>6498</v>
      </c>
      <c r="B16716" s="100" t="s">
        <v>15954</v>
      </c>
      <c r="C16716" s="99" t="s">
        <v>15953</v>
      </c>
      <c r="D16716" s="124">
        <v>19079</v>
      </c>
      <c r="E16716" s="157" t="e">
        <f>VLOOKUP(D16716,'SOAT LIQ'!$A$87:$C$3416,3,FALSE)</f>
        <v>#N/A</v>
      </c>
      <c r="F16716" t="s">
        <v>21635</v>
      </c>
    </row>
    <row r="16717" spans="1:6" x14ac:dyDescent="0.25">
      <c r="A16717" t="s">
        <v>6501</v>
      </c>
      <c r="B16717" s="100" t="s">
        <v>15954</v>
      </c>
      <c r="C16717" s="99" t="s">
        <v>15953</v>
      </c>
      <c r="D16717" s="124">
        <v>19079</v>
      </c>
      <c r="E16717" s="157" t="e">
        <f>VLOOKUP(D16717,'SOAT LIQ'!$A$87:$C$3416,3,FALSE)</f>
        <v>#N/A</v>
      </c>
      <c r="F16717" t="s">
        <v>21635</v>
      </c>
    </row>
    <row r="16718" spans="1:6" x14ac:dyDescent="0.25">
      <c r="A16718" t="s">
        <v>6498</v>
      </c>
      <c r="B16718" s="100" t="s">
        <v>15956</v>
      </c>
      <c r="C16718" s="99" t="s">
        <v>15955</v>
      </c>
      <c r="D16718" s="124">
        <v>19079</v>
      </c>
      <c r="E16718" s="157" t="e">
        <f>VLOOKUP(D16718,'SOAT LIQ'!$A$87:$C$3416,3,FALSE)</f>
        <v>#N/A</v>
      </c>
      <c r="F16718" t="s">
        <v>21635</v>
      </c>
    </row>
    <row r="16719" spans="1:6" x14ac:dyDescent="0.25">
      <c r="A16719" t="s">
        <v>6501</v>
      </c>
      <c r="B16719" s="100" t="s">
        <v>15956</v>
      </c>
      <c r="C16719" s="99" t="s">
        <v>15955</v>
      </c>
      <c r="D16719" s="124">
        <v>19079</v>
      </c>
      <c r="E16719" s="157" t="e">
        <f>VLOOKUP(D16719,'SOAT LIQ'!$A$87:$C$3416,3,FALSE)</f>
        <v>#N/A</v>
      </c>
      <c r="F16719" t="s">
        <v>21635</v>
      </c>
    </row>
    <row r="16720" spans="1:6" x14ac:dyDescent="0.25">
      <c r="A16720" t="s">
        <v>6498</v>
      </c>
      <c r="B16720" s="100" t="s">
        <v>4596</v>
      </c>
      <c r="C16720" s="99" t="s">
        <v>15957</v>
      </c>
      <c r="D16720" s="124">
        <v>19805</v>
      </c>
      <c r="E16720" s="157" t="e">
        <f>VLOOKUP(D16720,'SOAT LIQ'!$A$87:$C$3416,3,FALSE)</f>
        <v>#N/A</v>
      </c>
      <c r="F16720" t="s">
        <v>21635</v>
      </c>
    </row>
    <row r="16721" spans="1:6" x14ac:dyDescent="0.25">
      <c r="A16721" t="s">
        <v>6501</v>
      </c>
      <c r="B16721" s="100" t="s">
        <v>4596</v>
      </c>
      <c r="C16721" s="99" t="s">
        <v>15957</v>
      </c>
      <c r="D16721" s="124">
        <v>19805</v>
      </c>
      <c r="E16721" s="157" t="e">
        <f>VLOOKUP(D16721,'SOAT LIQ'!$A$87:$C$3416,3,FALSE)</f>
        <v>#N/A</v>
      </c>
      <c r="F16721" t="s">
        <v>21635</v>
      </c>
    </row>
    <row r="16722" spans="1:6" x14ac:dyDescent="0.25">
      <c r="A16722" t="s">
        <v>6498</v>
      </c>
      <c r="B16722" s="100" t="s">
        <v>15959</v>
      </c>
      <c r="C16722" s="99" t="s">
        <v>15958</v>
      </c>
      <c r="D16722" s="124">
        <v>19079</v>
      </c>
      <c r="E16722" s="157" t="e">
        <f>VLOOKUP(D16722,'SOAT LIQ'!$A$87:$C$3416,3,FALSE)</f>
        <v>#N/A</v>
      </c>
      <c r="F16722" t="s">
        <v>21635</v>
      </c>
    </row>
    <row r="16723" spans="1:6" x14ac:dyDescent="0.25">
      <c r="A16723" t="s">
        <v>6501</v>
      </c>
      <c r="B16723" s="100" t="s">
        <v>15959</v>
      </c>
      <c r="C16723" s="99" t="s">
        <v>15958</v>
      </c>
      <c r="D16723" s="124">
        <v>19079</v>
      </c>
      <c r="E16723" s="157" t="e">
        <f>VLOOKUP(D16723,'SOAT LIQ'!$A$87:$C$3416,3,FALSE)</f>
        <v>#N/A</v>
      </c>
      <c r="F16723" t="s">
        <v>21635</v>
      </c>
    </row>
    <row r="16724" spans="1:6" x14ac:dyDescent="0.25">
      <c r="A16724" t="s">
        <v>6498</v>
      </c>
      <c r="B16724" s="100" t="s">
        <v>15961</v>
      </c>
      <c r="C16724" s="99" t="s">
        <v>15960</v>
      </c>
      <c r="D16724" s="124">
        <v>19230</v>
      </c>
      <c r="E16724" s="157" t="e">
        <f>VLOOKUP(D16724,'SOAT LIQ'!$A$87:$C$3416,3,FALSE)</f>
        <v>#N/A</v>
      </c>
      <c r="F16724" t="s">
        <v>21635</v>
      </c>
    </row>
    <row r="16725" spans="1:6" x14ac:dyDescent="0.25">
      <c r="A16725" t="s">
        <v>6501</v>
      </c>
      <c r="B16725" s="100" t="s">
        <v>15961</v>
      </c>
      <c r="C16725" s="99" t="s">
        <v>15960</v>
      </c>
      <c r="D16725" s="124">
        <v>19230</v>
      </c>
      <c r="E16725" s="157" t="e">
        <f>VLOOKUP(D16725,'SOAT LIQ'!$A$87:$C$3416,3,FALSE)</f>
        <v>#N/A</v>
      </c>
      <c r="F16725" t="s">
        <v>21635</v>
      </c>
    </row>
    <row r="16726" spans="1:6" x14ac:dyDescent="0.25">
      <c r="A16726" t="s">
        <v>6498</v>
      </c>
      <c r="B16726" s="100" t="s">
        <v>15963</v>
      </c>
      <c r="C16726" s="99" t="s">
        <v>15962</v>
      </c>
      <c r="D16726" s="124">
        <v>19227</v>
      </c>
      <c r="E16726" s="157" t="e">
        <f>VLOOKUP(D16726,'SOAT LIQ'!$A$87:$C$3416,3,FALSE)</f>
        <v>#N/A</v>
      </c>
      <c r="F16726" t="s">
        <v>21635</v>
      </c>
    </row>
    <row r="16727" spans="1:6" x14ac:dyDescent="0.25">
      <c r="A16727" t="s">
        <v>6501</v>
      </c>
      <c r="B16727" s="100" t="s">
        <v>15963</v>
      </c>
      <c r="C16727" s="99" t="s">
        <v>15962</v>
      </c>
      <c r="D16727" s="124">
        <v>19227</v>
      </c>
      <c r="E16727" s="157" t="e">
        <f>VLOOKUP(D16727,'SOAT LIQ'!$A$87:$C$3416,3,FALSE)</f>
        <v>#N/A</v>
      </c>
      <c r="F16727" t="s">
        <v>21635</v>
      </c>
    </row>
    <row r="16728" spans="1:6" x14ac:dyDescent="0.25">
      <c r="A16728" t="s">
        <v>6498</v>
      </c>
      <c r="B16728" s="100" t="s">
        <v>15965</v>
      </c>
      <c r="C16728" s="99" t="s">
        <v>15964</v>
      </c>
      <c r="D16728" s="124">
        <v>19227</v>
      </c>
      <c r="E16728" s="157" t="e">
        <f>VLOOKUP(D16728,'SOAT LIQ'!$A$87:$C$3416,3,FALSE)</f>
        <v>#N/A</v>
      </c>
      <c r="F16728" t="s">
        <v>21635</v>
      </c>
    </row>
    <row r="16729" spans="1:6" x14ac:dyDescent="0.25">
      <c r="A16729" t="s">
        <v>6501</v>
      </c>
      <c r="B16729" s="100" t="s">
        <v>15965</v>
      </c>
      <c r="C16729" s="99" t="s">
        <v>15964</v>
      </c>
      <c r="D16729" s="124">
        <v>19227</v>
      </c>
      <c r="E16729" s="157" t="e">
        <f>VLOOKUP(D16729,'SOAT LIQ'!$A$87:$C$3416,3,FALSE)</f>
        <v>#N/A</v>
      </c>
      <c r="F16729" t="s">
        <v>21635</v>
      </c>
    </row>
    <row r="16730" spans="1:6" x14ac:dyDescent="0.25">
      <c r="A16730" t="s">
        <v>6498</v>
      </c>
      <c r="B16730" s="100" t="s">
        <v>15967</v>
      </c>
      <c r="C16730" s="99" t="s">
        <v>15966</v>
      </c>
      <c r="D16730" s="124">
        <v>19827</v>
      </c>
      <c r="E16730" s="157" t="e">
        <f>VLOOKUP(D16730,'SOAT LIQ'!$A$87:$C$3416,3,FALSE)</f>
        <v>#N/A</v>
      </c>
      <c r="F16730" t="s">
        <v>21635</v>
      </c>
    </row>
    <row r="16731" spans="1:6" x14ac:dyDescent="0.25">
      <c r="A16731" t="s">
        <v>6501</v>
      </c>
      <c r="B16731" s="100" t="s">
        <v>15967</v>
      </c>
      <c r="C16731" s="99" t="s">
        <v>15966</v>
      </c>
      <c r="D16731" s="124">
        <v>19827</v>
      </c>
      <c r="E16731" s="157" t="e">
        <f>VLOOKUP(D16731,'SOAT LIQ'!$A$87:$C$3416,3,FALSE)</f>
        <v>#N/A</v>
      </c>
      <c r="F16731" t="s">
        <v>21635</v>
      </c>
    </row>
    <row r="16732" spans="1:6" x14ac:dyDescent="0.25">
      <c r="A16732" t="s">
        <v>6498</v>
      </c>
      <c r="B16732" s="100" t="s">
        <v>15969</v>
      </c>
      <c r="C16732" s="99" t="s">
        <v>15968</v>
      </c>
      <c r="D16732" s="124">
        <v>19827</v>
      </c>
      <c r="E16732" s="157" t="e">
        <f>VLOOKUP(D16732,'SOAT LIQ'!$A$87:$C$3416,3,FALSE)</f>
        <v>#N/A</v>
      </c>
      <c r="F16732" t="s">
        <v>21635</v>
      </c>
    </row>
    <row r="16733" spans="1:6" x14ac:dyDescent="0.25">
      <c r="A16733" t="s">
        <v>6501</v>
      </c>
      <c r="B16733" s="100" t="s">
        <v>15969</v>
      </c>
      <c r="C16733" s="99" t="s">
        <v>15968</v>
      </c>
      <c r="D16733" s="124">
        <v>19827</v>
      </c>
      <c r="E16733" s="157" t="e">
        <f>VLOOKUP(D16733,'SOAT LIQ'!$A$87:$C$3416,3,FALSE)</f>
        <v>#N/A</v>
      </c>
      <c r="F16733" t="s">
        <v>21635</v>
      </c>
    </row>
    <row r="16734" spans="1:6" x14ac:dyDescent="0.25">
      <c r="A16734" t="s">
        <v>6498</v>
      </c>
      <c r="B16734" s="100" t="s">
        <v>4485</v>
      </c>
      <c r="C16734" s="99" t="s">
        <v>15970</v>
      </c>
      <c r="D16734" s="124">
        <v>19872</v>
      </c>
      <c r="E16734" s="157" t="e">
        <f>VLOOKUP(D16734,'SOAT LIQ'!$A$87:$C$3416,3,FALSE)</f>
        <v>#N/A</v>
      </c>
      <c r="F16734" t="s">
        <v>21635</v>
      </c>
    </row>
    <row r="16735" spans="1:6" x14ac:dyDescent="0.25">
      <c r="A16735" t="s">
        <v>6501</v>
      </c>
      <c r="B16735" s="100" t="s">
        <v>4485</v>
      </c>
      <c r="C16735" s="99" t="s">
        <v>15970</v>
      </c>
      <c r="D16735" s="124">
        <v>19872</v>
      </c>
      <c r="E16735" s="157" t="e">
        <f>VLOOKUP(D16735,'SOAT LIQ'!$A$87:$C$3416,3,FALSE)</f>
        <v>#N/A</v>
      </c>
      <c r="F16735" t="s">
        <v>21635</v>
      </c>
    </row>
    <row r="16736" spans="1:6" x14ac:dyDescent="0.25">
      <c r="A16736" t="s">
        <v>6498</v>
      </c>
      <c r="B16736" s="100" t="s">
        <v>4486</v>
      </c>
      <c r="C16736" s="99" t="s">
        <v>15971</v>
      </c>
      <c r="D16736" s="124">
        <v>19872</v>
      </c>
      <c r="E16736" s="157" t="e">
        <f>VLOOKUP(D16736,'SOAT LIQ'!$A$87:$C$3416,3,FALSE)</f>
        <v>#N/A</v>
      </c>
      <c r="F16736" t="s">
        <v>21635</v>
      </c>
    </row>
    <row r="16737" spans="1:6" x14ac:dyDescent="0.25">
      <c r="A16737" t="s">
        <v>6501</v>
      </c>
      <c r="B16737" s="100" t="s">
        <v>4486</v>
      </c>
      <c r="C16737" s="99" t="s">
        <v>15971</v>
      </c>
      <c r="D16737" s="124">
        <v>19872</v>
      </c>
      <c r="E16737" s="157" t="e">
        <f>VLOOKUP(D16737,'SOAT LIQ'!$A$87:$C$3416,3,FALSE)</f>
        <v>#N/A</v>
      </c>
      <c r="F16737" t="s">
        <v>21635</v>
      </c>
    </row>
    <row r="16738" spans="1:6" x14ac:dyDescent="0.25">
      <c r="A16738" t="s">
        <v>6498</v>
      </c>
      <c r="B16738" s="100" t="s">
        <v>4487</v>
      </c>
      <c r="C16738" s="99" t="s">
        <v>15972</v>
      </c>
      <c r="D16738" s="124">
        <v>19952</v>
      </c>
      <c r="E16738" s="157" t="e">
        <f>VLOOKUP(D16738,'SOAT LIQ'!$A$87:$C$3416,3,FALSE)</f>
        <v>#N/A</v>
      </c>
      <c r="F16738" t="s">
        <v>21635</v>
      </c>
    </row>
    <row r="16739" spans="1:6" x14ac:dyDescent="0.25">
      <c r="A16739" t="s">
        <v>6501</v>
      </c>
      <c r="B16739" s="100" t="s">
        <v>4487</v>
      </c>
      <c r="C16739" s="99" t="s">
        <v>15972</v>
      </c>
      <c r="D16739" s="124">
        <v>19952</v>
      </c>
      <c r="E16739" s="157" t="e">
        <f>VLOOKUP(D16739,'SOAT LIQ'!$A$87:$C$3416,3,FALSE)</f>
        <v>#N/A</v>
      </c>
      <c r="F16739" t="s">
        <v>21635</v>
      </c>
    </row>
    <row r="16740" spans="1:6" x14ac:dyDescent="0.25">
      <c r="A16740" t="s">
        <v>6498</v>
      </c>
      <c r="B16740" s="100" t="s">
        <v>15974</v>
      </c>
      <c r="C16740" s="99" t="s">
        <v>15973</v>
      </c>
      <c r="D16740" s="124">
        <v>19958</v>
      </c>
      <c r="E16740" s="157" t="e">
        <f>VLOOKUP(D16740,'SOAT LIQ'!$A$87:$C$3416,3,FALSE)</f>
        <v>#N/A</v>
      </c>
      <c r="F16740" t="s">
        <v>21635</v>
      </c>
    </row>
    <row r="16741" spans="1:6" x14ac:dyDescent="0.25">
      <c r="A16741" t="s">
        <v>6501</v>
      </c>
      <c r="B16741" s="100" t="s">
        <v>15974</v>
      </c>
      <c r="C16741" s="99" t="s">
        <v>15973</v>
      </c>
      <c r="D16741" s="124">
        <v>19958</v>
      </c>
      <c r="E16741" s="157" t="e">
        <f>VLOOKUP(D16741,'SOAT LIQ'!$A$87:$C$3416,3,FALSE)</f>
        <v>#N/A</v>
      </c>
      <c r="F16741" t="s">
        <v>21635</v>
      </c>
    </row>
    <row r="16742" spans="1:6" x14ac:dyDescent="0.25">
      <c r="A16742" t="s">
        <v>6498</v>
      </c>
      <c r="B16742" s="100" t="s">
        <v>15975</v>
      </c>
      <c r="C16742" s="100"/>
      <c r="D16742" s="124">
        <v>19539</v>
      </c>
      <c r="E16742" s="157" t="e">
        <f>VLOOKUP(D16742,'SOAT LIQ'!$A$87:$C$3416,3,FALSE)</f>
        <v>#N/A</v>
      </c>
      <c r="F16742" t="s">
        <v>21635</v>
      </c>
    </row>
    <row r="16743" spans="1:6" x14ac:dyDescent="0.25">
      <c r="A16743" t="s">
        <v>6501</v>
      </c>
      <c r="B16743" s="100" t="s">
        <v>15975</v>
      </c>
      <c r="C16743" s="100"/>
      <c r="D16743" s="124">
        <v>19539</v>
      </c>
      <c r="E16743" s="157" t="e">
        <f>VLOOKUP(D16743,'SOAT LIQ'!$A$87:$C$3416,3,FALSE)</f>
        <v>#N/A</v>
      </c>
      <c r="F16743" t="s">
        <v>21635</v>
      </c>
    </row>
    <row r="16744" spans="1:6" x14ac:dyDescent="0.25">
      <c r="A16744" t="s">
        <v>6498</v>
      </c>
      <c r="B16744" s="100" t="s">
        <v>15976</v>
      </c>
      <c r="C16744" s="100"/>
      <c r="D16744" s="124">
        <v>19079</v>
      </c>
      <c r="E16744" s="157" t="e">
        <f>VLOOKUP(D16744,'SOAT LIQ'!$A$87:$C$3416,3,FALSE)</f>
        <v>#N/A</v>
      </c>
      <c r="F16744" t="s">
        <v>21635</v>
      </c>
    </row>
    <row r="16745" spans="1:6" x14ac:dyDescent="0.25">
      <c r="A16745" t="s">
        <v>6501</v>
      </c>
      <c r="B16745" s="100" t="s">
        <v>15976</v>
      </c>
      <c r="C16745" s="100"/>
      <c r="D16745" s="124">
        <v>19079</v>
      </c>
      <c r="E16745" s="157" t="e">
        <f>VLOOKUP(D16745,'SOAT LIQ'!$A$87:$C$3416,3,FALSE)</f>
        <v>#N/A</v>
      </c>
      <c r="F16745" t="s">
        <v>21635</v>
      </c>
    </row>
    <row r="16746" spans="1:6" x14ac:dyDescent="0.25">
      <c r="A16746" t="s">
        <v>6498</v>
      </c>
      <c r="B16746" s="100" t="s">
        <v>15977</v>
      </c>
      <c r="C16746" s="100"/>
      <c r="D16746" s="124">
        <v>19027</v>
      </c>
      <c r="E16746" s="157" t="e">
        <f>VLOOKUP(D16746,'SOAT LIQ'!$A$87:$C$3416,3,FALSE)</f>
        <v>#N/A</v>
      </c>
      <c r="F16746" t="s">
        <v>21635</v>
      </c>
    </row>
    <row r="16747" spans="1:6" x14ac:dyDescent="0.25">
      <c r="A16747" t="s">
        <v>6501</v>
      </c>
      <c r="B16747" s="100" t="s">
        <v>15977</v>
      </c>
      <c r="C16747" s="100"/>
      <c r="D16747" s="124">
        <v>19027</v>
      </c>
      <c r="E16747" s="157" t="e">
        <f>VLOOKUP(D16747,'SOAT LIQ'!$A$87:$C$3416,3,FALSE)</f>
        <v>#N/A</v>
      </c>
      <c r="F16747" t="s">
        <v>21635</v>
      </c>
    </row>
    <row r="16748" spans="1:6" x14ac:dyDescent="0.25">
      <c r="A16748" t="s">
        <v>6498</v>
      </c>
      <c r="B16748" s="100" t="s">
        <v>15978</v>
      </c>
      <c r="C16748" s="99" t="s">
        <v>15913</v>
      </c>
      <c r="D16748" s="124">
        <v>19953</v>
      </c>
      <c r="E16748" s="157" t="e">
        <f>VLOOKUP(D16748,'SOAT LIQ'!$A$87:$C$3416,3,FALSE)</f>
        <v>#N/A</v>
      </c>
      <c r="F16748" t="s">
        <v>21635</v>
      </c>
    </row>
    <row r="16749" spans="1:6" x14ac:dyDescent="0.25">
      <c r="A16749" t="s">
        <v>6501</v>
      </c>
      <c r="B16749" s="100" t="s">
        <v>15978</v>
      </c>
      <c r="C16749" s="99" t="s">
        <v>15913</v>
      </c>
      <c r="D16749" s="124">
        <v>19953</v>
      </c>
      <c r="E16749" s="157" t="e">
        <f>VLOOKUP(D16749,'SOAT LIQ'!$A$87:$C$3416,3,FALSE)</f>
        <v>#N/A</v>
      </c>
      <c r="F16749" t="s">
        <v>21635</v>
      </c>
    </row>
    <row r="16750" spans="1:6" x14ac:dyDescent="0.25">
      <c r="A16750" t="s">
        <v>6498</v>
      </c>
      <c r="B16750" s="100" t="s">
        <v>15979</v>
      </c>
      <c r="C16750" s="100"/>
      <c r="D16750" s="124">
        <v>19079</v>
      </c>
      <c r="E16750" s="157" t="e">
        <f>VLOOKUP(D16750,'SOAT LIQ'!$A$87:$C$3416,3,FALSE)</f>
        <v>#N/A</v>
      </c>
      <c r="F16750" t="s">
        <v>21635</v>
      </c>
    </row>
    <row r="16751" spans="1:6" x14ac:dyDescent="0.25">
      <c r="A16751" t="s">
        <v>6501</v>
      </c>
      <c r="B16751" s="100" t="s">
        <v>15979</v>
      </c>
      <c r="C16751" s="100"/>
      <c r="D16751" s="124">
        <v>19079</v>
      </c>
      <c r="E16751" s="157" t="e">
        <f>VLOOKUP(D16751,'SOAT LIQ'!$A$87:$C$3416,3,FALSE)</f>
        <v>#N/A</v>
      </c>
      <c r="F16751" t="s">
        <v>21635</v>
      </c>
    </row>
    <row r="16752" spans="1:6" x14ac:dyDescent="0.25">
      <c r="A16752" t="s">
        <v>6498</v>
      </c>
      <c r="B16752" s="100" t="s">
        <v>15980</v>
      </c>
      <c r="C16752" s="100"/>
      <c r="D16752" s="124">
        <v>19079</v>
      </c>
      <c r="E16752" s="157" t="e">
        <f>VLOOKUP(D16752,'SOAT LIQ'!$A$87:$C$3416,3,FALSE)</f>
        <v>#N/A</v>
      </c>
      <c r="F16752" t="s">
        <v>21635</v>
      </c>
    </row>
    <row r="16753" spans="1:6" x14ac:dyDescent="0.25">
      <c r="A16753" t="s">
        <v>6501</v>
      </c>
      <c r="B16753" s="100" t="s">
        <v>15980</v>
      </c>
      <c r="C16753" s="100"/>
      <c r="D16753" s="124">
        <v>19079</v>
      </c>
      <c r="E16753" s="157" t="e">
        <f>VLOOKUP(D16753,'SOAT LIQ'!$A$87:$C$3416,3,FALSE)</f>
        <v>#N/A</v>
      </c>
      <c r="F16753" t="s">
        <v>21635</v>
      </c>
    </row>
    <row r="16754" spans="1:6" x14ac:dyDescent="0.25">
      <c r="A16754" t="s">
        <v>6498</v>
      </c>
      <c r="B16754" s="100" t="s">
        <v>15981</v>
      </c>
      <c r="C16754" s="100"/>
      <c r="D16754" s="124">
        <v>19079</v>
      </c>
      <c r="E16754" s="157" t="e">
        <f>VLOOKUP(D16754,'SOAT LIQ'!$A$87:$C$3416,3,FALSE)</f>
        <v>#N/A</v>
      </c>
      <c r="F16754" t="s">
        <v>21635</v>
      </c>
    </row>
    <row r="16755" spans="1:6" x14ac:dyDescent="0.25">
      <c r="A16755" t="s">
        <v>6501</v>
      </c>
      <c r="B16755" s="100" t="s">
        <v>15981</v>
      </c>
      <c r="C16755" s="100"/>
      <c r="D16755" s="124">
        <v>19079</v>
      </c>
      <c r="E16755" s="157" t="e">
        <f>VLOOKUP(D16755,'SOAT LIQ'!$A$87:$C$3416,3,FALSE)</f>
        <v>#N/A</v>
      </c>
      <c r="F16755" t="s">
        <v>21635</v>
      </c>
    </row>
    <row r="16756" spans="1:6" x14ac:dyDescent="0.25">
      <c r="A16756" t="s">
        <v>6498</v>
      </c>
      <c r="B16756" s="100" t="s">
        <v>15982</v>
      </c>
      <c r="C16756" s="100"/>
      <c r="D16756" s="124">
        <v>19079</v>
      </c>
      <c r="E16756" s="157" t="e">
        <f>VLOOKUP(D16756,'SOAT LIQ'!$A$87:$C$3416,3,FALSE)</f>
        <v>#N/A</v>
      </c>
      <c r="F16756" t="s">
        <v>21635</v>
      </c>
    </row>
    <row r="16757" spans="1:6" x14ac:dyDescent="0.25">
      <c r="A16757" t="s">
        <v>6501</v>
      </c>
      <c r="B16757" s="100" t="s">
        <v>15982</v>
      </c>
      <c r="C16757" s="100"/>
      <c r="D16757" s="124">
        <v>19079</v>
      </c>
      <c r="E16757" s="157" t="e">
        <f>VLOOKUP(D16757,'SOAT LIQ'!$A$87:$C$3416,3,FALSE)</f>
        <v>#N/A</v>
      </c>
      <c r="F16757" t="s">
        <v>21635</v>
      </c>
    </row>
    <row r="16758" spans="1:6" x14ac:dyDescent="0.25">
      <c r="A16758" t="s">
        <v>6498</v>
      </c>
      <c r="B16758" s="100" t="s">
        <v>15983</v>
      </c>
      <c r="C16758" s="100"/>
      <c r="D16758" s="124">
        <v>19079</v>
      </c>
      <c r="E16758" s="157" t="e">
        <f>VLOOKUP(D16758,'SOAT LIQ'!$A$87:$C$3416,3,FALSE)</f>
        <v>#N/A</v>
      </c>
      <c r="F16758" t="s">
        <v>21635</v>
      </c>
    </row>
    <row r="16759" spans="1:6" x14ac:dyDescent="0.25">
      <c r="A16759" t="s">
        <v>6501</v>
      </c>
      <c r="B16759" s="100" t="s">
        <v>15983</v>
      </c>
      <c r="C16759" s="100"/>
      <c r="D16759" s="124">
        <v>19079</v>
      </c>
      <c r="E16759" s="157" t="e">
        <f>VLOOKUP(D16759,'SOAT LIQ'!$A$87:$C$3416,3,FALSE)</f>
        <v>#N/A</v>
      </c>
      <c r="F16759" t="s">
        <v>21635</v>
      </c>
    </row>
    <row r="16760" spans="1:6" x14ac:dyDescent="0.25">
      <c r="A16760" t="s">
        <v>6498</v>
      </c>
      <c r="B16760" s="100" t="s">
        <v>15984</v>
      </c>
      <c r="C16760" s="100"/>
      <c r="D16760" s="124">
        <v>19079</v>
      </c>
      <c r="E16760" s="157" t="e">
        <f>VLOOKUP(D16760,'SOAT LIQ'!$A$87:$C$3416,3,FALSE)</f>
        <v>#N/A</v>
      </c>
      <c r="F16760" t="s">
        <v>21635</v>
      </c>
    </row>
    <row r="16761" spans="1:6" x14ac:dyDescent="0.25">
      <c r="A16761" t="s">
        <v>6501</v>
      </c>
      <c r="B16761" s="100" t="s">
        <v>15984</v>
      </c>
      <c r="C16761" s="100"/>
      <c r="D16761" s="124">
        <v>19079</v>
      </c>
      <c r="E16761" s="157" t="e">
        <f>VLOOKUP(D16761,'SOAT LIQ'!$A$87:$C$3416,3,FALSE)</f>
        <v>#N/A</v>
      </c>
      <c r="F16761" t="s">
        <v>21635</v>
      </c>
    </row>
    <row r="16762" spans="1:6" x14ac:dyDescent="0.25">
      <c r="A16762" t="s">
        <v>6498</v>
      </c>
      <c r="B16762" s="100" t="s">
        <v>15985</v>
      </c>
      <c r="C16762" s="100"/>
      <c r="D16762" s="124">
        <v>19079</v>
      </c>
      <c r="E16762" s="157" t="e">
        <f>VLOOKUP(D16762,'SOAT LIQ'!$A$87:$C$3416,3,FALSE)</f>
        <v>#N/A</v>
      </c>
      <c r="F16762" t="s">
        <v>21635</v>
      </c>
    </row>
    <row r="16763" spans="1:6" x14ac:dyDescent="0.25">
      <c r="A16763" t="s">
        <v>6501</v>
      </c>
      <c r="B16763" s="100" t="s">
        <v>15985</v>
      </c>
      <c r="C16763" s="100"/>
      <c r="D16763" s="124">
        <v>19079</v>
      </c>
      <c r="E16763" s="157" t="e">
        <f>VLOOKUP(D16763,'SOAT LIQ'!$A$87:$C$3416,3,FALSE)</f>
        <v>#N/A</v>
      </c>
      <c r="F16763" t="s">
        <v>21635</v>
      </c>
    </row>
    <row r="16764" spans="1:6" x14ac:dyDescent="0.25">
      <c r="A16764" t="s">
        <v>6498</v>
      </c>
      <c r="B16764" s="100" t="s">
        <v>15986</v>
      </c>
      <c r="C16764" s="100"/>
      <c r="D16764" s="124">
        <v>19079</v>
      </c>
      <c r="E16764" s="157" t="e">
        <f>VLOOKUP(D16764,'SOAT LIQ'!$A$87:$C$3416,3,FALSE)</f>
        <v>#N/A</v>
      </c>
      <c r="F16764" t="s">
        <v>21635</v>
      </c>
    </row>
    <row r="16765" spans="1:6" x14ac:dyDescent="0.25">
      <c r="A16765" t="s">
        <v>6501</v>
      </c>
      <c r="B16765" s="100" t="s">
        <v>15986</v>
      </c>
      <c r="C16765" s="100"/>
      <c r="D16765" s="124">
        <v>19079</v>
      </c>
      <c r="E16765" s="157" t="e">
        <f>VLOOKUP(D16765,'SOAT LIQ'!$A$87:$C$3416,3,FALSE)</f>
        <v>#N/A</v>
      </c>
      <c r="F16765" t="s">
        <v>21635</v>
      </c>
    </row>
    <row r="16766" spans="1:6" x14ac:dyDescent="0.25">
      <c r="A16766" t="s">
        <v>6498</v>
      </c>
      <c r="B16766" s="100" t="s">
        <v>15987</v>
      </c>
      <c r="C16766" s="100"/>
      <c r="D16766" s="124">
        <v>19823</v>
      </c>
      <c r="E16766" s="157" t="e">
        <f>VLOOKUP(D16766,'SOAT LIQ'!$A$87:$C$3416,3,FALSE)</f>
        <v>#N/A</v>
      </c>
      <c r="F16766" t="s">
        <v>21635</v>
      </c>
    </row>
    <row r="16767" spans="1:6" x14ac:dyDescent="0.25">
      <c r="A16767" t="s">
        <v>6501</v>
      </c>
      <c r="B16767" s="100" t="s">
        <v>15987</v>
      </c>
      <c r="C16767" s="100"/>
      <c r="D16767" s="124">
        <v>19823</v>
      </c>
      <c r="E16767" s="157" t="e">
        <f>VLOOKUP(D16767,'SOAT LIQ'!$A$87:$C$3416,3,FALSE)</f>
        <v>#N/A</v>
      </c>
      <c r="F16767" t="s">
        <v>21635</v>
      </c>
    </row>
    <row r="16768" spans="1:6" x14ac:dyDescent="0.25">
      <c r="A16768" t="s">
        <v>6498</v>
      </c>
      <c r="B16768" s="100" t="s">
        <v>15988</v>
      </c>
      <c r="C16768" s="100"/>
      <c r="D16768" s="124"/>
      <c r="E16768" s="157" t="e">
        <f>VLOOKUP(D16768,'SOAT LIQ'!$A$87:$C$3416,3,FALSE)</f>
        <v>#N/A</v>
      </c>
      <c r="F16768" t="s">
        <v>21635</v>
      </c>
    </row>
    <row r="16769" spans="1:6" x14ac:dyDescent="0.25">
      <c r="A16769" t="s">
        <v>6501</v>
      </c>
      <c r="B16769" s="100" t="s">
        <v>15988</v>
      </c>
      <c r="C16769" s="100"/>
      <c r="D16769" s="124"/>
      <c r="E16769" s="157" t="e">
        <f>VLOOKUP(D16769,'SOAT LIQ'!$A$87:$C$3416,3,FALSE)</f>
        <v>#N/A</v>
      </c>
      <c r="F16769" t="s">
        <v>21635</v>
      </c>
    </row>
    <row r="16770" spans="1:6" x14ac:dyDescent="0.25">
      <c r="A16770" t="s">
        <v>6498</v>
      </c>
      <c r="B16770" s="100" t="s">
        <v>15989</v>
      </c>
      <c r="C16770" s="100"/>
      <c r="D16770" s="124"/>
      <c r="E16770" s="157" t="e">
        <f>VLOOKUP(D16770,'SOAT LIQ'!$A$87:$C$3416,3,FALSE)</f>
        <v>#N/A</v>
      </c>
      <c r="F16770" t="s">
        <v>21635</v>
      </c>
    </row>
    <row r="16771" spans="1:6" x14ac:dyDescent="0.25">
      <c r="A16771" t="s">
        <v>6501</v>
      </c>
      <c r="B16771" s="100" t="s">
        <v>15989</v>
      </c>
      <c r="C16771" s="100"/>
      <c r="D16771" s="124"/>
      <c r="E16771" s="157" t="e">
        <f>VLOOKUP(D16771,'SOAT LIQ'!$A$87:$C$3416,3,FALSE)</f>
        <v>#N/A</v>
      </c>
      <c r="F16771" t="s">
        <v>21635</v>
      </c>
    </row>
    <row r="16772" spans="1:6" x14ac:dyDescent="0.25">
      <c r="A16772" t="s">
        <v>6498</v>
      </c>
      <c r="B16772" s="100" t="s">
        <v>15990</v>
      </c>
      <c r="C16772" s="100"/>
      <c r="D16772" s="124"/>
      <c r="E16772" s="157" t="e">
        <f>VLOOKUP(D16772,'SOAT LIQ'!$A$87:$C$3416,3,FALSE)</f>
        <v>#N/A</v>
      </c>
      <c r="F16772" t="s">
        <v>21635</v>
      </c>
    </row>
    <row r="16773" spans="1:6" x14ac:dyDescent="0.25">
      <c r="A16773" t="s">
        <v>6501</v>
      </c>
      <c r="B16773" s="100" t="s">
        <v>15990</v>
      </c>
      <c r="C16773" s="100"/>
      <c r="D16773" s="124"/>
      <c r="E16773" s="157" t="e">
        <f>VLOOKUP(D16773,'SOAT LIQ'!$A$87:$C$3416,3,FALSE)</f>
        <v>#N/A</v>
      </c>
      <c r="F16773" t="s">
        <v>21635</v>
      </c>
    </row>
    <row r="16774" spans="1:6" x14ac:dyDescent="0.25">
      <c r="A16774" t="s">
        <v>6498</v>
      </c>
      <c r="B16774" s="100" t="s">
        <v>15991</v>
      </c>
      <c r="C16774" s="100"/>
      <c r="D16774" s="124"/>
      <c r="E16774" s="157" t="e">
        <f>VLOOKUP(D16774,'SOAT LIQ'!$A$87:$C$3416,3,FALSE)</f>
        <v>#N/A</v>
      </c>
      <c r="F16774" t="s">
        <v>21635</v>
      </c>
    </row>
    <row r="16775" spans="1:6" x14ac:dyDescent="0.25">
      <c r="A16775" t="s">
        <v>6501</v>
      </c>
      <c r="B16775" s="100" t="s">
        <v>15991</v>
      </c>
      <c r="C16775" s="100"/>
      <c r="D16775" s="124"/>
      <c r="E16775" s="157" t="e">
        <f>VLOOKUP(D16775,'SOAT LIQ'!$A$87:$C$3416,3,FALSE)</f>
        <v>#N/A</v>
      </c>
      <c r="F16775" t="s">
        <v>21635</v>
      </c>
    </row>
    <row r="16776" spans="1:6" x14ac:dyDescent="0.25">
      <c r="A16776" t="s">
        <v>6498</v>
      </c>
      <c r="B16776" s="100" t="s">
        <v>15992</v>
      </c>
      <c r="C16776" s="99" t="s">
        <v>15926</v>
      </c>
      <c r="D16776" s="124">
        <v>19418</v>
      </c>
      <c r="E16776" s="157" t="e">
        <f>VLOOKUP(D16776,'SOAT LIQ'!$A$87:$C$3416,3,FALSE)</f>
        <v>#N/A</v>
      </c>
      <c r="F16776" t="s">
        <v>21635</v>
      </c>
    </row>
    <row r="16777" spans="1:6" x14ac:dyDescent="0.25">
      <c r="A16777" t="s">
        <v>6501</v>
      </c>
      <c r="B16777" s="100" t="s">
        <v>15992</v>
      </c>
      <c r="C16777" s="99" t="s">
        <v>15926</v>
      </c>
      <c r="D16777" s="124">
        <v>19418</v>
      </c>
      <c r="E16777" s="157" t="e">
        <f>VLOOKUP(D16777,'SOAT LIQ'!$A$87:$C$3416,3,FALSE)</f>
        <v>#N/A</v>
      </c>
      <c r="F16777" t="s">
        <v>21635</v>
      </c>
    </row>
    <row r="16778" spans="1:6" x14ac:dyDescent="0.25">
      <c r="A16778" t="s">
        <v>6498</v>
      </c>
      <c r="B16778" s="100" t="s">
        <v>15993</v>
      </c>
      <c r="C16778" s="100"/>
      <c r="D16778" s="124"/>
      <c r="E16778" s="157" t="e">
        <f>VLOOKUP(D16778,'SOAT LIQ'!$A$87:$C$3416,3,FALSE)</f>
        <v>#N/A</v>
      </c>
      <c r="F16778" t="s">
        <v>21635</v>
      </c>
    </row>
    <row r="16779" spans="1:6" x14ac:dyDescent="0.25">
      <c r="A16779" t="s">
        <v>6501</v>
      </c>
      <c r="B16779" s="100" t="s">
        <v>15993</v>
      </c>
      <c r="C16779" s="100"/>
      <c r="D16779" s="124"/>
      <c r="E16779" s="157" t="e">
        <f>VLOOKUP(D16779,'SOAT LIQ'!$A$87:$C$3416,3,FALSE)</f>
        <v>#N/A</v>
      </c>
      <c r="F16779" t="s">
        <v>21635</v>
      </c>
    </row>
    <row r="16780" spans="1:6" x14ac:dyDescent="0.25">
      <c r="A16780" t="s">
        <v>6498</v>
      </c>
      <c r="B16780" s="100" t="s">
        <v>15994</v>
      </c>
      <c r="C16780" s="100"/>
      <c r="D16780" s="124"/>
      <c r="E16780" s="157" t="e">
        <f>VLOOKUP(D16780,'SOAT LIQ'!$A$87:$C$3416,3,FALSE)</f>
        <v>#N/A</v>
      </c>
      <c r="F16780" t="s">
        <v>21635</v>
      </c>
    </row>
    <row r="16781" spans="1:6" x14ac:dyDescent="0.25">
      <c r="A16781" t="s">
        <v>6501</v>
      </c>
      <c r="B16781" s="100" t="s">
        <v>15994</v>
      </c>
      <c r="C16781" s="100"/>
      <c r="D16781" s="124"/>
      <c r="E16781" s="157" t="e">
        <f>VLOOKUP(D16781,'SOAT LIQ'!$A$87:$C$3416,3,FALSE)</f>
        <v>#N/A</v>
      </c>
      <c r="F16781" t="s">
        <v>21635</v>
      </c>
    </row>
    <row r="16782" spans="1:6" x14ac:dyDescent="0.25">
      <c r="A16782" t="s">
        <v>6498</v>
      </c>
      <c r="B16782" s="100" t="s">
        <v>15995</v>
      </c>
      <c r="C16782" s="100"/>
      <c r="D16782" s="124"/>
      <c r="E16782" s="157" t="e">
        <f>VLOOKUP(D16782,'SOAT LIQ'!$A$87:$C$3416,3,FALSE)</f>
        <v>#N/A</v>
      </c>
      <c r="F16782" t="s">
        <v>21635</v>
      </c>
    </row>
    <row r="16783" spans="1:6" x14ac:dyDescent="0.25">
      <c r="A16783" t="s">
        <v>6501</v>
      </c>
      <c r="B16783" s="100" t="s">
        <v>15995</v>
      </c>
      <c r="C16783" s="100"/>
      <c r="D16783" s="124"/>
      <c r="E16783" s="157" t="e">
        <f>VLOOKUP(D16783,'SOAT LIQ'!$A$87:$C$3416,3,FALSE)</f>
        <v>#N/A</v>
      </c>
      <c r="F16783" t="s">
        <v>21635</v>
      </c>
    </row>
    <row r="16784" spans="1:6" x14ac:dyDescent="0.25">
      <c r="A16784" t="s">
        <v>6498</v>
      </c>
      <c r="B16784" s="100" t="s">
        <v>15996</v>
      </c>
      <c r="C16784" s="100"/>
      <c r="D16784" s="124"/>
      <c r="E16784" s="157" t="e">
        <f>VLOOKUP(D16784,'SOAT LIQ'!$A$87:$C$3416,3,FALSE)</f>
        <v>#N/A</v>
      </c>
      <c r="F16784" t="s">
        <v>21635</v>
      </c>
    </row>
    <row r="16785" spans="1:6" x14ac:dyDescent="0.25">
      <c r="A16785" t="s">
        <v>6501</v>
      </c>
      <c r="B16785" s="100" t="s">
        <v>15996</v>
      </c>
      <c r="C16785" s="100"/>
      <c r="D16785" s="124"/>
      <c r="E16785" s="157" t="e">
        <f>VLOOKUP(D16785,'SOAT LIQ'!$A$87:$C$3416,3,FALSE)</f>
        <v>#N/A</v>
      </c>
      <c r="F16785" t="s">
        <v>21635</v>
      </c>
    </row>
    <row r="16786" spans="1:6" x14ac:dyDescent="0.25">
      <c r="A16786" t="s">
        <v>6501</v>
      </c>
      <c r="B16786" s="100" t="s">
        <v>15997</v>
      </c>
      <c r="C16786" s="100"/>
      <c r="D16786" s="124"/>
      <c r="E16786" s="157" t="e">
        <f>VLOOKUP(D16786,'SOAT LIQ'!$A$87:$C$3416,3,FALSE)</f>
        <v>#N/A</v>
      </c>
      <c r="F16786" t="s">
        <v>21635</v>
      </c>
    </row>
    <row r="16787" spans="1:6" x14ac:dyDescent="0.25">
      <c r="A16787" t="s">
        <v>6498</v>
      </c>
      <c r="B16787" s="100" t="s">
        <v>15997</v>
      </c>
      <c r="C16787" s="100"/>
      <c r="D16787" s="124"/>
      <c r="E16787" s="157" t="e">
        <f>VLOOKUP(D16787,'SOAT LIQ'!$A$87:$C$3416,3,FALSE)</f>
        <v>#N/A</v>
      </c>
      <c r="F16787" t="s">
        <v>21635</v>
      </c>
    </row>
    <row r="16788" spans="1:6" x14ac:dyDescent="0.25">
      <c r="A16788" t="s">
        <v>6501</v>
      </c>
      <c r="B16788" s="100" t="s">
        <v>15998</v>
      </c>
      <c r="C16788" s="100"/>
      <c r="D16788" s="124"/>
      <c r="E16788" s="157" t="e">
        <f>VLOOKUP(D16788,'SOAT LIQ'!$A$87:$C$3416,3,FALSE)</f>
        <v>#N/A</v>
      </c>
      <c r="F16788" t="s">
        <v>21635</v>
      </c>
    </row>
    <row r="16789" spans="1:6" x14ac:dyDescent="0.25">
      <c r="A16789" t="s">
        <v>6498</v>
      </c>
      <c r="B16789" s="100" t="s">
        <v>15998</v>
      </c>
      <c r="C16789" s="100"/>
      <c r="D16789" s="124"/>
      <c r="E16789" s="157" t="e">
        <f>VLOOKUP(D16789,'SOAT LIQ'!$A$87:$C$3416,3,FALSE)</f>
        <v>#N/A</v>
      </c>
      <c r="F16789" t="s">
        <v>21635</v>
      </c>
    </row>
    <row r="16790" spans="1:6" x14ac:dyDescent="0.25">
      <c r="A16790" t="s">
        <v>6501</v>
      </c>
      <c r="B16790" s="100" t="s">
        <v>15999</v>
      </c>
      <c r="C16790" s="100"/>
      <c r="D16790" s="124"/>
      <c r="E16790" s="157" t="e">
        <f>VLOOKUP(D16790,'SOAT LIQ'!$A$87:$C$3416,3,FALSE)</f>
        <v>#N/A</v>
      </c>
      <c r="F16790" t="s">
        <v>21635</v>
      </c>
    </row>
    <row r="16791" spans="1:6" x14ac:dyDescent="0.25">
      <c r="A16791" t="s">
        <v>6498</v>
      </c>
      <c r="B16791" s="100" t="s">
        <v>15999</v>
      </c>
      <c r="C16791" s="100"/>
      <c r="D16791" s="124"/>
      <c r="E16791" s="157" t="e">
        <f>VLOOKUP(D16791,'SOAT LIQ'!$A$87:$C$3416,3,FALSE)</f>
        <v>#N/A</v>
      </c>
      <c r="F16791" t="s">
        <v>21635</v>
      </c>
    </row>
    <row r="16792" spans="1:6" x14ac:dyDescent="0.25">
      <c r="A16792" t="s">
        <v>6501</v>
      </c>
      <c r="B16792" s="100" t="s">
        <v>16000</v>
      </c>
      <c r="C16792" s="100"/>
      <c r="D16792" s="124"/>
      <c r="E16792" s="157" t="e">
        <f>VLOOKUP(D16792,'SOAT LIQ'!$A$87:$C$3416,3,FALSE)</f>
        <v>#N/A</v>
      </c>
      <c r="F16792" t="s">
        <v>21635</v>
      </c>
    </row>
    <row r="16793" spans="1:6" x14ac:dyDescent="0.25">
      <c r="A16793" t="s">
        <v>6498</v>
      </c>
      <c r="B16793" s="100" t="s">
        <v>16000</v>
      </c>
      <c r="C16793" s="100"/>
      <c r="D16793" s="124"/>
      <c r="E16793" s="157" t="e">
        <f>VLOOKUP(D16793,'SOAT LIQ'!$A$87:$C$3416,3,FALSE)</f>
        <v>#N/A</v>
      </c>
      <c r="F16793" t="s">
        <v>21635</v>
      </c>
    </row>
    <row r="16794" spans="1:6" x14ac:dyDescent="0.25">
      <c r="A16794" t="s">
        <v>6498</v>
      </c>
      <c r="B16794" s="100" t="s">
        <v>16002</v>
      </c>
      <c r="C16794" s="99" t="s">
        <v>16001</v>
      </c>
      <c r="D16794" s="124">
        <v>19729</v>
      </c>
      <c r="E16794" s="157" t="e">
        <f>VLOOKUP(D16794,'SOAT LIQ'!$A$87:$C$3416,3,FALSE)</f>
        <v>#N/A</v>
      </c>
      <c r="F16794" t="s">
        <v>21635</v>
      </c>
    </row>
    <row r="16795" spans="1:6" x14ac:dyDescent="0.25">
      <c r="A16795" t="s">
        <v>6501</v>
      </c>
      <c r="B16795" s="100" t="s">
        <v>16002</v>
      </c>
      <c r="C16795" s="99" t="s">
        <v>16001</v>
      </c>
      <c r="D16795" s="124">
        <v>19729</v>
      </c>
      <c r="E16795" s="157" t="e">
        <f>VLOOKUP(D16795,'SOAT LIQ'!$A$87:$C$3416,3,FALSE)</f>
        <v>#N/A</v>
      </c>
      <c r="F16795" t="s">
        <v>21635</v>
      </c>
    </row>
    <row r="16796" spans="1:6" x14ac:dyDescent="0.25">
      <c r="A16796" t="s">
        <v>6498</v>
      </c>
      <c r="B16796" s="100" t="s">
        <v>16004</v>
      </c>
      <c r="C16796" s="99" t="s">
        <v>16003</v>
      </c>
      <c r="D16796" s="124">
        <v>19307</v>
      </c>
      <c r="E16796" s="157" t="e">
        <f>VLOOKUP(D16796,'SOAT LIQ'!$A$87:$C$3416,3,FALSE)</f>
        <v>#N/A</v>
      </c>
      <c r="F16796" t="s">
        <v>21635</v>
      </c>
    </row>
    <row r="16797" spans="1:6" x14ac:dyDescent="0.25">
      <c r="A16797" t="s">
        <v>6501</v>
      </c>
      <c r="B16797" s="100" t="s">
        <v>16004</v>
      </c>
      <c r="C16797" s="99" t="s">
        <v>16003</v>
      </c>
      <c r="D16797" s="124">
        <v>19307</v>
      </c>
      <c r="E16797" s="157" t="e">
        <f>VLOOKUP(D16797,'SOAT LIQ'!$A$87:$C$3416,3,FALSE)</f>
        <v>#N/A</v>
      </c>
      <c r="F16797" t="s">
        <v>21635</v>
      </c>
    </row>
    <row r="16798" spans="1:6" x14ac:dyDescent="0.25">
      <c r="A16798" t="s">
        <v>6498</v>
      </c>
      <c r="B16798" s="100" t="s">
        <v>16006</v>
      </c>
      <c r="C16798" s="99" t="s">
        <v>16005</v>
      </c>
      <c r="D16798" s="124">
        <v>19307</v>
      </c>
      <c r="E16798" s="157" t="e">
        <f>VLOOKUP(D16798,'SOAT LIQ'!$A$87:$C$3416,3,FALSE)</f>
        <v>#N/A</v>
      </c>
      <c r="F16798" t="s">
        <v>21635</v>
      </c>
    </row>
    <row r="16799" spans="1:6" x14ac:dyDescent="0.25">
      <c r="A16799" t="s">
        <v>6501</v>
      </c>
      <c r="B16799" s="100" t="s">
        <v>16006</v>
      </c>
      <c r="C16799" s="99" t="s">
        <v>16005</v>
      </c>
      <c r="D16799" s="124">
        <v>19307</v>
      </c>
      <c r="E16799" s="157" t="e">
        <f>VLOOKUP(D16799,'SOAT LIQ'!$A$87:$C$3416,3,FALSE)</f>
        <v>#N/A</v>
      </c>
      <c r="F16799" t="s">
        <v>21635</v>
      </c>
    </row>
    <row r="16800" spans="1:6" x14ac:dyDescent="0.25">
      <c r="A16800" t="s">
        <v>6498</v>
      </c>
      <c r="B16800" s="100" t="s">
        <v>16008</v>
      </c>
      <c r="C16800" s="99" t="s">
        <v>16007</v>
      </c>
      <c r="D16800" s="124">
        <v>19333</v>
      </c>
      <c r="E16800" s="157" t="e">
        <f>VLOOKUP(D16800,'SOAT LIQ'!$A$87:$C$3416,3,FALSE)</f>
        <v>#N/A</v>
      </c>
      <c r="F16800" t="s">
        <v>21635</v>
      </c>
    </row>
    <row r="16801" spans="1:6" x14ac:dyDescent="0.25">
      <c r="A16801" t="s">
        <v>6501</v>
      </c>
      <c r="B16801" s="100" t="s">
        <v>16008</v>
      </c>
      <c r="C16801" s="99" t="s">
        <v>16007</v>
      </c>
      <c r="D16801" s="124">
        <v>19333</v>
      </c>
      <c r="E16801" s="157" t="e">
        <f>VLOOKUP(D16801,'SOAT LIQ'!$A$87:$C$3416,3,FALSE)</f>
        <v>#N/A</v>
      </c>
      <c r="F16801" t="s">
        <v>21635</v>
      </c>
    </row>
    <row r="16802" spans="1:6" x14ac:dyDescent="0.25">
      <c r="A16802" t="s">
        <v>6498</v>
      </c>
      <c r="B16802" s="100" t="s">
        <v>16010</v>
      </c>
      <c r="C16802" s="99" t="s">
        <v>16009</v>
      </c>
      <c r="D16802" s="124">
        <v>19069</v>
      </c>
      <c r="E16802" s="157" t="e">
        <f>VLOOKUP(D16802,'SOAT LIQ'!$A$87:$C$3416,3,FALSE)</f>
        <v>#N/A</v>
      </c>
      <c r="F16802" t="s">
        <v>21635</v>
      </c>
    </row>
    <row r="16803" spans="1:6" x14ac:dyDescent="0.25">
      <c r="A16803" t="s">
        <v>6501</v>
      </c>
      <c r="B16803" s="100" t="s">
        <v>16010</v>
      </c>
      <c r="C16803" s="99" t="s">
        <v>16009</v>
      </c>
      <c r="D16803" s="124">
        <v>19069</v>
      </c>
      <c r="E16803" s="157" t="e">
        <f>VLOOKUP(D16803,'SOAT LIQ'!$A$87:$C$3416,3,FALSE)</f>
        <v>#N/A</v>
      </c>
      <c r="F16803" t="s">
        <v>21635</v>
      </c>
    </row>
    <row r="16804" spans="1:6" x14ac:dyDescent="0.25">
      <c r="A16804" t="s">
        <v>6498</v>
      </c>
      <c r="B16804" s="100" t="s">
        <v>4440</v>
      </c>
      <c r="C16804" s="99" t="s">
        <v>16011</v>
      </c>
      <c r="D16804" s="124">
        <v>19892</v>
      </c>
      <c r="E16804" s="157" t="e">
        <f>VLOOKUP(D16804,'SOAT LIQ'!$A$87:$C$3416,3,FALSE)</f>
        <v>#N/A</v>
      </c>
      <c r="F16804" t="s">
        <v>21635</v>
      </c>
    </row>
    <row r="16805" spans="1:6" x14ac:dyDescent="0.25">
      <c r="A16805" t="s">
        <v>6501</v>
      </c>
      <c r="B16805" s="100" t="s">
        <v>4440</v>
      </c>
      <c r="C16805" s="99" t="s">
        <v>16011</v>
      </c>
      <c r="D16805" s="124">
        <v>19892</v>
      </c>
      <c r="E16805" s="157" t="e">
        <f>VLOOKUP(D16805,'SOAT LIQ'!$A$87:$C$3416,3,FALSE)</f>
        <v>#N/A</v>
      </c>
      <c r="F16805" t="s">
        <v>21635</v>
      </c>
    </row>
    <row r="16806" spans="1:6" x14ac:dyDescent="0.25">
      <c r="A16806" t="s">
        <v>6498</v>
      </c>
      <c r="B16806" s="100" t="s">
        <v>16013</v>
      </c>
      <c r="C16806" s="99" t="s">
        <v>16012</v>
      </c>
      <c r="D16806" s="124">
        <v>19467</v>
      </c>
      <c r="E16806" s="157" t="e">
        <f>VLOOKUP(D16806,'SOAT LIQ'!$A$87:$C$3416,3,FALSE)</f>
        <v>#N/A</v>
      </c>
      <c r="F16806" t="s">
        <v>21635</v>
      </c>
    </row>
    <row r="16807" spans="1:6" x14ac:dyDescent="0.25">
      <c r="A16807" t="s">
        <v>6501</v>
      </c>
      <c r="B16807" s="100" t="s">
        <v>16013</v>
      </c>
      <c r="C16807" s="99" t="s">
        <v>16012</v>
      </c>
      <c r="D16807" s="124">
        <v>19467</v>
      </c>
      <c r="E16807" s="157" t="e">
        <f>VLOOKUP(D16807,'SOAT LIQ'!$A$87:$C$3416,3,FALSE)</f>
        <v>#N/A</v>
      </c>
      <c r="F16807" t="s">
        <v>21635</v>
      </c>
    </row>
    <row r="16808" spans="1:6" x14ac:dyDescent="0.25">
      <c r="A16808" t="s">
        <v>6498</v>
      </c>
      <c r="B16808" s="100" t="s">
        <v>16015</v>
      </c>
      <c r="C16808" s="99" t="s">
        <v>16014</v>
      </c>
      <c r="D16808" s="124">
        <v>19492</v>
      </c>
      <c r="E16808" s="157" t="e">
        <f>VLOOKUP(D16808,'SOAT LIQ'!$A$87:$C$3416,3,FALSE)</f>
        <v>#N/A</v>
      </c>
      <c r="F16808" t="s">
        <v>21635</v>
      </c>
    </row>
    <row r="16809" spans="1:6" x14ac:dyDescent="0.25">
      <c r="A16809" t="s">
        <v>6501</v>
      </c>
      <c r="B16809" s="100" t="s">
        <v>16015</v>
      </c>
      <c r="C16809" s="99" t="s">
        <v>16014</v>
      </c>
      <c r="D16809" s="124">
        <v>19492</v>
      </c>
      <c r="E16809" s="157" t="e">
        <f>VLOOKUP(D16809,'SOAT LIQ'!$A$87:$C$3416,3,FALSE)</f>
        <v>#N/A</v>
      </c>
      <c r="F16809" t="s">
        <v>21635</v>
      </c>
    </row>
    <row r="16810" spans="1:6" x14ac:dyDescent="0.25">
      <c r="A16810" t="s">
        <v>6498</v>
      </c>
      <c r="B16810" s="100" t="s">
        <v>16017</v>
      </c>
      <c r="C16810" s="99" t="s">
        <v>16016</v>
      </c>
      <c r="D16810" s="124">
        <v>19492</v>
      </c>
      <c r="E16810" s="157" t="e">
        <f>VLOOKUP(D16810,'SOAT LIQ'!$A$87:$C$3416,3,FALSE)</f>
        <v>#N/A</v>
      </c>
      <c r="F16810" t="s">
        <v>21635</v>
      </c>
    </row>
    <row r="16811" spans="1:6" x14ac:dyDescent="0.25">
      <c r="A16811" t="s">
        <v>6501</v>
      </c>
      <c r="B16811" s="100" t="s">
        <v>16017</v>
      </c>
      <c r="C16811" s="99" t="s">
        <v>16016</v>
      </c>
      <c r="D16811" s="124">
        <v>19492</v>
      </c>
      <c r="E16811" s="157" t="e">
        <f>VLOOKUP(D16811,'SOAT LIQ'!$A$87:$C$3416,3,FALSE)</f>
        <v>#N/A</v>
      </c>
      <c r="F16811" t="s">
        <v>21635</v>
      </c>
    </row>
    <row r="16812" spans="1:6" x14ac:dyDescent="0.25">
      <c r="A16812" t="s">
        <v>6498</v>
      </c>
      <c r="B16812" s="100" t="s">
        <v>16019</v>
      </c>
      <c r="C16812" s="99" t="s">
        <v>16018</v>
      </c>
      <c r="D16812" s="124">
        <v>19515</v>
      </c>
      <c r="E16812" s="157" t="e">
        <f>VLOOKUP(D16812,'SOAT LIQ'!$A$87:$C$3416,3,FALSE)</f>
        <v>#N/A</v>
      </c>
      <c r="F16812" t="s">
        <v>21635</v>
      </c>
    </row>
    <row r="16813" spans="1:6" x14ac:dyDescent="0.25">
      <c r="A16813" t="s">
        <v>6501</v>
      </c>
      <c r="B16813" s="100" t="s">
        <v>16019</v>
      </c>
      <c r="C16813" s="99" t="s">
        <v>16018</v>
      </c>
      <c r="D16813" s="124">
        <v>19515</v>
      </c>
      <c r="E16813" s="157" t="e">
        <f>VLOOKUP(D16813,'SOAT LIQ'!$A$87:$C$3416,3,FALSE)</f>
        <v>#N/A</v>
      </c>
      <c r="F16813" t="s">
        <v>21635</v>
      </c>
    </row>
    <row r="16814" spans="1:6" x14ac:dyDescent="0.25">
      <c r="A16814" t="s">
        <v>6498</v>
      </c>
      <c r="B16814" s="100" t="s">
        <v>16021</v>
      </c>
      <c r="C16814" s="99" t="s">
        <v>16020</v>
      </c>
      <c r="D16814" s="124">
        <v>19518</v>
      </c>
      <c r="E16814" s="157" t="e">
        <f>VLOOKUP(D16814,'SOAT LIQ'!$A$87:$C$3416,3,FALSE)</f>
        <v>#N/A</v>
      </c>
      <c r="F16814" t="s">
        <v>21635</v>
      </c>
    </row>
    <row r="16815" spans="1:6" x14ac:dyDescent="0.25">
      <c r="A16815" t="s">
        <v>6501</v>
      </c>
      <c r="B16815" s="100" t="s">
        <v>16021</v>
      </c>
      <c r="C16815" s="99" t="s">
        <v>16020</v>
      </c>
      <c r="D16815" s="124">
        <v>19518</v>
      </c>
      <c r="E16815" s="157" t="e">
        <f>VLOOKUP(D16815,'SOAT LIQ'!$A$87:$C$3416,3,FALSE)</f>
        <v>#N/A</v>
      </c>
      <c r="F16815" t="s">
        <v>21635</v>
      </c>
    </row>
    <row r="16816" spans="1:6" x14ac:dyDescent="0.25">
      <c r="A16816" t="s">
        <v>6498</v>
      </c>
      <c r="B16816" s="100" t="s">
        <v>16022</v>
      </c>
      <c r="C16816" s="99" t="s">
        <v>16020</v>
      </c>
      <c r="D16816" s="124">
        <v>19518</v>
      </c>
      <c r="E16816" s="157" t="e">
        <f>VLOOKUP(D16816,'SOAT LIQ'!$A$87:$C$3416,3,FALSE)</f>
        <v>#N/A</v>
      </c>
      <c r="F16816" t="s">
        <v>21635</v>
      </c>
    </row>
    <row r="16817" spans="1:6" x14ac:dyDescent="0.25">
      <c r="A16817" t="s">
        <v>6501</v>
      </c>
      <c r="B16817" s="100" t="s">
        <v>16022</v>
      </c>
      <c r="C16817" s="99" t="s">
        <v>16020</v>
      </c>
      <c r="D16817" s="124">
        <v>19518</v>
      </c>
      <c r="E16817" s="157" t="e">
        <f>VLOOKUP(D16817,'SOAT LIQ'!$A$87:$C$3416,3,FALSE)</f>
        <v>#N/A</v>
      </c>
      <c r="F16817" t="s">
        <v>21635</v>
      </c>
    </row>
    <row r="16818" spans="1:6" x14ac:dyDescent="0.25">
      <c r="A16818" t="s">
        <v>6498</v>
      </c>
      <c r="B16818" s="100" t="s">
        <v>16024</v>
      </c>
      <c r="C16818" s="99" t="s">
        <v>16023</v>
      </c>
      <c r="D16818" s="124">
        <v>19523</v>
      </c>
      <c r="E16818" s="157" t="e">
        <f>VLOOKUP(D16818,'SOAT LIQ'!$A$87:$C$3416,3,FALSE)</f>
        <v>#N/A</v>
      </c>
      <c r="F16818" t="s">
        <v>21635</v>
      </c>
    </row>
    <row r="16819" spans="1:6" x14ac:dyDescent="0.25">
      <c r="A16819" t="s">
        <v>6501</v>
      </c>
      <c r="B16819" s="100" t="s">
        <v>16024</v>
      </c>
      <c r="C16819" s="99" t="s">
        <v>16023</v>
      </c>
      <c r="D16819" s="124">
        <v>19523</v>
      </c>
      <c r="E16819" s="157" t="e">
        <f>VLOOKUP(D16819,'SOAT LIQ'!$A$87:$C$3416,3,FALSE)</f>
        <v>#N/A</v>
      </c>
      <c r="F16819" t="s">
        <v>21635</v>
      </c>
    </row>
    <row r="16820" spans="1:6" x14ac:dyDescent="0.25">
      <c r="A16820" t="s">
        <v>6498</v>
      </c>
      <c r="B16820" s="100" t="s">
        <v>16026</v>
      </c>
      <c r="C16820" s="99" t="s">
        <v>16025</v>
      </c>
      <c r="D16820" s="124">
        <v>19527</v>
      </c>
      <c r="E16820" s="157" t="e">
        <f>VLOOKUP(D16820,'SOAT LIQ'!$A$87:$C$3416,3,FALSE)</f>
        <v>#N/A</v>
      </c>
      <c r="F16820" t="s">
        <v>21635</v>
      </c>
    </row>
    <row r="16821" spans="1:6" x14ac:dyDescent="0.25">
      <c r="A16821" t="s">
        <v>6501</v>
      </c>
      <c r="B16821" s="100" t="s">
        <v>16026</v>
      </c>
      <c r="C16821" s="99" t="s">
        <v>16025</v>
      </c>
      <c r="D16821" s="124">
        <v>19527</v>
      </c>
      <c r="E16821" s="157" t="e">
        <f>VLOOKUP(D16821,'SOAT LIQ'!$A$87:$C$3416,3,FALSE)</f>
        <v>#N/A</v>
      </c>
      <c r="F16821" t="s">
        <v>21635</v>
      </c>
    </row>
    <row r="16822" spans="1:6" x14ac:dyDescent="0.25">
      <c r="A16822" t="s">
        <v>6498</v>
      </c>
      <c r="B16822" s="100" t="s">
        <v>16028</v>
      </c>
      <c r="C16822" s="99" t="s">
        <v>16027</v>
      </c>
      <c r="D16822" s="124">
        <v>19503</v>
      </c>
      <c r="E16822" s="157" t="e">
        <f>VLOOKUP(D16822,'SOAT LIQ'!$A$87:$C$3416,3,FALSE)</f>
        <v>#N/A</v>
      </c>
      <c r="F16822" t="s">
        <v>21635</v>
      </c>
    </row>
    <row r="16823" spans="1:6" x14ac:dyDescent="0.25">
      <c r="A16823" t="s">
        <v>6501</v>
      </c>
      <c r="B16823" s="100" t="s">
        <v>16028</v>
      </c>
      <c r="C16823" s="99" t="s">
        <v>16027</v>
      </c>
      <c r="D16823" s="124">
        <v>19503</v>
      </c>
      <c r="E16823" s="157" t="e">
        <f>VLOOKUP(D16823,'SOAT LIQ'!$A$87:$C$3416,3,FALSE)</f>
        <v>#N/A</v>
      </c>
      <c r="F16823" t="s">
        <v>21635</v>
      </c>
    </row>
    <row r="16824" spans="1:6" x14ac:dyDescent="0.25">
      <c r="A16824" t="s">
        <v>6498</v>
      </c>
      <c r="B16824" s="100" t="s">
        <v>4582</v>
      </c>
      <c r="C16824" s="99" t="s">
        <v>16029</v>
      </c>
      <c r="D16824" s="124">
        <v>19571</v>
      </c>
      <c r="E16824" s="157" t="e">
        <f>VLOOKUP(D16824,'SOAT LIQ'!$A$87:$C$3416,3,FALSE)</f>
        <v>#N/A</v>
      </c>
      <c r="F16824" t="s">
        <v>21635</v>
      </c>
    </row>
    <row r="16825" spans="1:6" x14ac:dyDescent="0.25">
      <c r="A16825" t="s">
        <v>6501</v>
      </c>
      <c r="B16825" s="100" t="s">
        <v>4582</v>
      </c>
      <c r="C16825" s="99" t="s">
        <v>16029</v>
      </c>
      <c r="D16825" s="124">
        <v>19571</v>
      </c>
      <c r="E16825" s="157" t="e">
        <f>VLOOKUP(D16825,'SOAT LIQ'!$A$87:$C$3416,3,FALSE)</f>
        <v>#N/A</v>
      </c>
      <c r="F16825" t="s">
        <v>21635</v>
      </c>
    </row>
    <row r="16826" spans="1:6" x14ac:dyDescent="0.25">
      <c r="A16826" t="s">
        <v>6498</v>
      </c>
      <c r="B16826" s="100" t="s">
        <v>16031</v>
      </c>
      <c r="C16826" s="99" t="s">
        <v>16030</v>
      </c>
      <c r="D16826" s="124">
        <v>19719</v>
      </c>
      <c r="E16826" s="157" t="e">
        <f>VLOOKUP(D16826,'SOAT LIQ'!$A$87:$C$3416,3,FALSE)</f>
        <v>#N/A</v>
      </c>
      <c r="F16826" t="s">
        <v>21635</v>
      </c>
    </row>
    <row r="16827" spans="1:6" x14ac:dyDescent="0.25">
      <c r="A16827" t="s">
        <v>6501</v>
      </c>
      <c r="B16827" s="100" t="s">
        <v>16031</v>
      </c>
      <c r="C16827" s="99" t="s">
        <v>16030</v>
      </c>
      <c r="D16827" s="124">
        <v>19719</v>
      </c>
      <c r="E16827" s="157" t="e">
        <f>VLOOKUP(D16827,'SOAT LIQ'!$A$87:$C$3416,3,FALSE)</f>
        <v>#N/A</v>
      </c>
      <c r="F16827" t="s">
        <v>21635</v>
      </c>
    </row>
    <row r="16828" spans="1:6" x14ac:dyDescent="0.25">
      <c r="A16828" t="s">
        <v>6498</v>
      </c>
      <c r="B16828" s="100" t="s">
        <v>16033</v>
      </c>
      <c r="C16828" s="99" t="s">
        <v>16032</v>
      </c>
      <c r="D16828" s="124"/>
      <c r="E16828" s="157" t="e">
        <f>VLOOKUP(D16828,'SOAT LIQ'!$A$87:$C$3416,3,FALSE)</f>
        <v>#N/A</v>
      </c>
      <c r="F16828" t="s">
        <v>21635</v>
      </c>
    </row>
    <row r="16829" spans="1:6" x14ac:dyDescent="0.25">
      <c r="A16829" t="s">
        <v>6501</v>
      </c>
      <c r="B16829" s="100" t="s">
        <v>16033</v>
      </c>
      <c r="C16829" s="99" t="s">
        <v>16032</v>
      </c>
      <c r="D16829" s="124"/>
      <c r="E16829" s="157" t="e">
        <f>VLOOKUP(D16829,'SOAT LIQ'!$A$87:$C$3416,3,FALSE)</f>
        <v>#N/A</v>
      </c>
      <c r="F16829" t="s">
        <v>21635</v>
      </c>
    </row>
    <row r="16830" spans="1:6" x14ac:dyDescent="0.25">
      <c r="A16830" t="s">
        <v>6498</v>
      </c>
      <c r="B16830" s="100" t="s">
        <v>16034</v>
      </c>
      <c r="C16830" s="99" t="s">
        <v>15943</v>
      </c>
      <c r="D16830" s="124">
        <v>19781</v>
      </c>
      <c r="E16830" s="157" t="e">
        <f>VLOOKUP(D16830,'SOAT LIQ'!$A$87:$C$3416,3,FALSE)</f>
        <v>#N/A</v>
      </c>
      <c r="F16830" t="s">
        <v>21635</v>
      </c>
    </row>
    <row r="16831" spans="1:6" x14ac:dyDescent="0.25">
      <c r="A16831" t="s">
        <v>6501</v>
      </c>
      <c r="B16831" s="100" t="s">
        <v>16034</v>
      </c>
      <c r="C16831" s="99" t="s">
        <v>15943</v>
      </c>
      <c r="D16831" s="124">
        <v>19781</v>
      </c>
      <c r="E16831" s="157" t="e">
        <f>VLOOKUP(D16831,'SOAT LIQ'!$A$87:$C$3416,3,FALSE)</f>
        <v>#N/A</v>
      </c>
      <c r="F16831" t="s">
        <v>21635</v>
      </c>
    </row>
    <row r="16832" spans="1:6" x14ac:dyDescent="0.25">
      <c r="A16832" t="s">
        <v>6498</v>
      </c>
      <c r="B16832" s="100" t="s">
        <v>16036</v>
      </c>
      <c r="C16832" s="99" t="s">
        <v>16035</v>
      </c>
      <c r="D16832" s="124">
        <v>19344</v>
      </c>
      <c r="E16832" s="157" t="e">
        <f>VLOOKUP(D16832,'SOAT LIQ'!$A$87:$C$3416,3,FALSE)</f>
        <v>#N/A</v>
      </c>
      <c r="F16832" t="s">
        <v>21635</v>
      </c>
    </row>
    <row r="16833" spans="1:6" x14ac:dyDescent="0.25">
      <c r="A16833" t="s">
        <v>6501</v>
      </c>
      <c r="B16833" s="100" t="s">
        <v>16036</v>
      </c>
      <c r="C16833" s="99" t="s">
        <v>16035</v>
      </c>
      <c r="D16833" s="124">
        <v>19344</v>
      </c>
      <c r="E16833" s="157" t="e">
        <f>VLOOKUP(D16833,'SOAT LIQ'!$A$87:$C$3416,3,FALSE)</f>
        <v>#N/A</v>
      </c>
      <c r="F16833" t="s">
        <v>21635</v>
      </c>
    </row>
    <row r="16834" spans="1:6" x14ac:dyDescent="0.25">
      <c r="A16834" t="s">
        <v>6498</v>
      </c>
      <c r="B16834" s="100" t="s">
        <v>16038</v>
      </c>
      <c r="C16834" s="99" t="s">
        <v>16037</v>
      </c>
      <c r="D16834" s="124"/>
      <c r="E16834" s="157" t="e">
        <f>VLOOKUP(D16834,'SOAT LIQ'!$A$87:$C$3416,3,FALSE)</f>
        <v>#N/A</v>
      </c>
      <c r="F16834" t="s">
        <v>21635</v>
      </c>
    </row>
    <row r="16835" spans="1:6" x14ac:dyDescent="0.25">
      <c r="A16835" t="s">
        <v>6501</v>
      </c>
      <c r="B16835" s="100" t="s">
        <v>16038</v>
      </c>
      <c r="C16835" s="99" t="s">
        <v>16037</v>
      </c>
      <c r="D16835" s="124"/>
      <c r="E16835" s="157" t="e">
        <f>VLOOKUP(D16835,'SOAT LIQ'!$A$87:$C$3416,3,FALSE)</f>
        <v>#N/A</v>
      </c>
      <c r="F16835" t="s">
        <v>21635</v>
      </c>
    </row>
    <row r="16836" spans="1:6" x14ac:dyDescent="0.25">
      <c r="A16836" t="s">
        <v>6498</v>
      </c>
      <c r="B16836" s="100" t="s">
        <v>16039</v>
      </c>
      <c r="C16836" s="100"/>
      <c r="D16836" s="124"/>
      <c r="E16836" s="157" t="e">
        <f>VLOOKUP(D16836,'SOAT LIQ'!$A$87:$C$3416,3,FALSE)</f>
        <v>#N/A</v>
      </c>
      <c r="F16836" t="s">
        <v>21635</v>
      </c>
    </row>
    <row r="16837" spans="1:6" x14ac:dyDescent="0.25">
      <c r="A16837" t="s">
        <v>6501</v>
      </c>
      <c r="B16837" s="100" t="s">
        <v>16039</v>
      </c>
      <c r="C16837" s="100"/>
      <c r="D16837" s="124"/>
      <c r="E16837" s="157" t="e">
        <f>VLOOKUP(D16837,'SOAT LIQ'!$A$87:$C$3416,3,FALSE)</f>
        <v>#N/A</v>
      </c>
      <c r="F16837" t="s">
        <v>21635</v>
      </c>
    </row>
    <row r="16838" spans="1:6" x14ac:dyDescent="0.25">
      <c r="A16838" t="s">
        <v>6498</v>
      </c>
      <c r="B16838" s="100" t="s">
        <v>16041</v>
      </c>
      <c r="C16838" s="99" t="s">
        <v>16040</v>
      </c>
      <c r="D16838" s="124">
        <v>19977</v>
      </c>
      <c r="E16838" s="157" t="e">
        <f>VLOOKUP(D16838,'SOAT LIQ'!$A$87:$C$3416,3,FALSE)</f>
        <v>#N/A</v>
      </c>
      <c r="F16838" t="s">
        <v>21635</v>
      </c>
    </row>
    <row r="16839" spans="1:6" x14ac:dyDescent="0.25">
      <c r="A16839" t="s">
        <v>6501</v>
      </c>
      <c r="B16839" s="100" t="s">
        <v>16041</v>
      </c>
      <c r="C16839" s="99" t="s">
        <v>16040</v>
      </c>
      <c r="D16839" s="124">
        <v>19977</v>
      </c>
      <c r="E16839" s="157" t="e">
        <f>VLOOKUP(D16839,'SOAT LIQ'!$A$87:$C$3416,3,FALSE)</f>
        <v>#N/A</v>
      </c>
      <c r="F16839" t="s">
        <v>21635</v>
      </c>
    </row>
    <row r="16840" spans="1:6" x14ac:dyDescent="0.25">
      <c r="A16840" t="s">
        <v>6498</v>
      </c>
      <c r="B16840" s="100" t="s">
        <v>16043</v>
      </c>
      <c r="C16840" s="99" t="s">
        <v>16042</v>
      </c>
      <c r="D16840" s="124">
        <v>19977</v>
      </c>
      <c r="E16840" s="157" t="e">
        <f>VLOOKUP(D16840,'SOAT LIQ'!$A$87:$C$3416,3,FALSE)</f>
        <v>#N/A</v>
      </c>
      <c r="F16840" t="s">
        <v>21635</v>
      </c>
    </row>
    <row r="16841" spans="1:6" x14ac:dyDescent="0.25">
      <c r="A16841" t="s">
        <v>6501</v>
      </c>
      <c r="B16841" s="100" t="s">
        <v>16043</v>
      </c>
      <c r="C16841" s="99" t="s">
        <v>16042</v>
      </c>
      <c r="D16841" s="124">
        <v>19977</v>
      </c>
      <c r="E16841" s="157" t="e">
        <f>VLOOKUP(D16841,'SOAT LIQ'!$A$87:$C$3416,3,FALSE)</f>
        <v>#N/A</v>
      </c>
      <c r="F16841" t="s">
        <v>21635</v>
      </c>
    </row>
    <row r="16842" spans="1:6" x14ac:dyDescent="0.25">
      <c r="A16842" t="s">
        <v>6498</v>
      </c>
      <c r="B16842" s="100" t="s">
        <v>16045</v>
      </c>
      <c r="C16842" s="99" t="s">
        <v>16044</v>
      </c>
      <c r="D16842" s="124">
        <v>19731</v>
      </c>
      <c r="E16842" s="157" t="e">
        <f>VLOOKUP(D16842,'SOAT LIQ'!$A$87:$C$3416,3,FALSE)</f>
        <v>#N/A</v>
      </c>
      <c r="F16842" t="s">
        <v>21635</v>
      </c>
    </row>
    <row r="16843" spans="1:6" x14ac:dyDescent="0.25">
      <c r="A16843" t="s">
        <v>6501</v>
      </c>
      <c r="B16843" s="100" t="s">
        <v>16045</v>
      </c>
      <c r="C16843" s="99" t="s">
        <v>16044</v>
      </c>
      <c r="D16843" s="124">
        <v>19731</v>
      </c>
      <c r="E16843" s="157" t="e">
        <f>VLOOKUP(D16843,'SOAT LIQ'!$A$87:$C$3416,3,FALSE)</f>
        <v>#N/A</v>
      </c>
      <c r="F16843" t="s">
        <v>21635</v>
      </c>
    </row>
    <row r="16844" spans="1:6" x14ac:dyDescent="0.25">
      <c r="A16844" t="s">
        <v>14964</v>
      </c>
      <c r="B16844" s="100" t="s">
        <v>16047</v>
      </c>
      <c r="C16844" s="99" t="s">
        <v>16046</v>
      </c>
      <c r="D16844" s="124">
        <v>19304</v>
      </c>
      <c r="E16844" s="157" t="e">
        <f>VLOOKUP(D16844,'SOAT LIQ'!$A$87:$C$3416,3,FALSE)</f>
        <v>#N/A</v>
      </c>
    </row>
    <row r="16845" spans="1:6" x14ac:dyDescent="0.25">
      <c r="A16845" t="s">
        <v>6498</v>
      </c>
      <c r="B16845" s="100" t="s">
        <v>16047</v>
      </c>
      <c r="C16845" s="99" t="s">
        <v>16046</v>
      </c>
      <c r="D16845" s="124">
        <v>19304</v>
      </c>
      <c r="E16845" s="157" t="e">
        <f>VLOOKUP(D16845,'SOAT LIQ'!$A$87:$C$3416,3,FALSE)</f>
        <v>#N/A</v>
      </c>
      <c r="F16845" t="s">
        <v>21635</v>
      </c>
    </row>
    <row r="16846" spans="1:6" x14ac:dyDescent="0.25">
      <c r="A16846" t="s">
        <v>6501</v>
      </c>
      <c r="B16846" s="100" t="s">
        <v>16047</v>
      </c>
      <c r="C16846" s="99" t="s">
        <v>16046</v>
      </c>
      <c r="D16846" s="124">
        <v>19304</v>
      </c>
      <c r="E16846" s="157" t="e">
        <f>VLOOKUP(D16846,'SOAT LIQ'!$A$87:$C$3416,3,FALSE)</f>
        <v>#N/A</v>
      </c>
      <c r="F16846" t="s">
        <v>21635</v>
      </c>
    </row>
    <row r="16847" spans="1:6" x14ac:dyDescent="0.25">
      <c r="A16847" t="s">
        <v>14958</v>
      </c>
      <c r="B16847" s="100" t="s">
        <v>16047</v>
      </c>
      <c r="C16847" s="99" t="s">
        <v>16046</v>
      </c>
      <c r="D16847" s="124">
        <v>19304</v>
      </c>
      <c r="E16847" s="157" t="e">
        <f>VLOOKUP(D16847,'SOAT LIQ'!$A$87:$C$3416,3,FALSE)</f>
        <v>#N/A</v>
      </c>
    </row>
    <row r="16848" spans="1:6" x14ac:dyDescent="0.25">
      <c r="A16848" t="s">
        <v>6498</v>
      </c>
      <c r="B16848" s="100" t="s">
        <v>16049</v>
      </c>
      <c r="C16848" s="99" t="s">
        <v>16048</v>
      </c>
      <c r="D16848" s="124">
        <v>19304</v>
      </c>
      <c r="E16848" s="157" t="e">
        <f>VLOOKUP(D16848,'SOAT LIQ'!$A$87:$C$3416,3,FALSE)</f>
        <v>#N/A</v>
      </c>
      <c r="F16848" t="s">
        <v>21635</v>
      </c>
    </row>
    <row r="16849" spans="1:6" x14ac:dyDescent="0.25">
      <c r="A16849" t="s">
        <v>6501</v>
      </c>
      <c r="B16849" s="100" t="s">
        <v>16049</v>
      </c>
      <c r="C16849" s="99" t="s">
        <v>16048</v>
      </c>
      <c r="D16849" s="124">
        <v>19304</v>
      </c>
      <c r="E16849" s="157" t="e">
        <f>VLOOKUP(D16849,'SOAT LIQ'!$A$87:$C$3416,3,FALSE)</f>
        <v>#N/A</v>
      </c>
      <c r="F16849" t="s">
        <v>21635</v>
      </c>
    </row>
    <row r="16850" spans="1:6" x14ac:dyDescent="0.25">
      <c r="A16850" t="s">
        <v>6498</v>
      </c>
      <c r="B16850" s="100" t="s">
        <v>16051</v>
      </c>
      <c r="C16850" s="99" t="s">
        <v>16050</v>
      </c>
      <c r="D16850" s="124">
        <v>19304</v>
      </c>
      <c r="E16850" s="157" t="e">
        <f>VLOOKUP(D16850,'SOAT LIQ'!$A$87:$C$3416,3,FALSE)</f>
        <v>#N/A</v>
      </c>
      <c r="F16850" t="s">
        <v>21635</v>
      </c>
    </row>
    <row r="16851" spans="1:6" x14ac:dyDescent="0.25">
      <c r="A16851" t="s">
        <v>6501</v>
      </c>
      <c r="B16851" s="100" t="s">
        <v>16051</v>
      </c>
      <c r="C16851" s="99" t="s">
        <v>16050</v>
      </c>
      <c r="D16851" s="124">
        <v>19304</v>
      </c>
      <c r="E16851" s="157" t="e">
        <f>VLOOKUP(D16851,'SOAT LIQ'!$A$87:$C$3416,3,FALSE)</f>
        <v>#N/A</v>
      </c>
      <c r="F16851" t="s">
        <v>21635</v>
      </c>
    </row>
    <row r="16852" spans="1:6" x14ac:dyDescent="0.25">
      <c r="A16852" t="s">
        <v>14957</v>
      </c>
      <c r="B16852" s="100" t="s">
        <v>16053</v>
      </c>
      <c r="C16852" s="99" t="s">
        <v>16052</v>
      </c>
      <c r="D16852" s="124">
        <v>19304</v>
      </c>
      <c r="E16852" s="157" t="e">
        <f>VLOOKUP(D16852,'SOAT LIQ'!$A$87:$C$3416,3,FALSE)</f>
        <v>#N/A</v>
      </c>
    </row>
    <row r="16853" spans="1:6" x14ac:dyDescent="0.25">
      <c r="A16853" t="s">
        <v>6498</v>
      </c>
      <c r="B16853" s="100" t="s">
        <v>16053</v>
      </c>
      <c r="C16853" s="99" t="s">
        <v>16052</v>
      </c>
      <c r="D16853" s="124">
        <v>19304</v>
      </c>
      <c r="E16853" s="157" t="e">
        <f>VLOOKUP(D16853,'SOAT LIQ'!$A$87:$C$3416,3,FALSE)</f>
        <v>#N/A</v>
      </c>
      <c r="F16853" t="s">
        <v>21635</v>
      </c>
    </row>
    <row r="16854" spans="1:6" x14ac:dyDescent="0.25">
      <c r="A16854" t="s">
        <v>6501</v>
      </c>
      <c r="B16854" s="100" t="s">
        <v>16053</v>
      </c>
      <c r="C16854" s="99" t="s">
        <v>16052</v>
      </c>
      <c r="D16854" s="124">
        <v>19304</v>
      </c>
      <c r="E16854" s="157" t="e">
        <f>VLOOKUP(D16854,'SOAT LIQ'!$A$87:$C$3416,3,FALSE)</f>
        <v>#N/A</v>
      </c>
      <c r="F16854" t="s">
        <v>21635</v>
      </c>
    </row>
    <row r="16855" spans="1:6" x14ac:dyDescent="0.25">
      <c r="A16855" t="s">
        <v>6498</v>
      </c>
      <c r="B16855" s="100" t="s">
        <v>4579</v>
      </c>
      <c r="C16855" s="99" t="s">
        <v>16054</v>
      </c>
      <c r="D16855" s="124">
        <v>19505</v>
      </c>
      <c r="E16855" s="157" t="e">
        <f>VLOOKUP(D16855,'SOAT LIQ'!$A$87:$C$3416,3,FALSE)</f>
        <v>#N/A</v>
      </c>
      <c r="F16855" t="s">
        <v>21635</v>
      </c>
    </row>
    <row r="16856" spans="1:6" x14ac:dyDescent="0.25">
      <c r="A16856" t="s">
        <v>6501</v>
      </c>
      <c r="B16856" s="100" t="s">
        <v>4579</v>
      </c>
      <c r="C16856" s="99" t="s">
        <v>16054</v>
      </c>
      <c r="D16856" s="124">
        <v>19505</v>
      </c>
      <c r="E16856" s="157" t="e">
        <f>VLOOKUP(D16856,'SOAT LIQ'!$A$87:$C$3416,3,FALSE)</f>
        <v>#N/A</v>
      </c>
      <c r="F16856" t="s">
        <v>21635</v>
      </c>
    </row>
    <row r="16857" spans="1:6" x14ac:dyDescent="0.25">
      <c r="A16857" t="s">
        <v>6498</v>
      </c>
      <c r="B16857" s="100" t="s">
        <v>4580</v>
      </c>
      <c r="C16857" s="99" t="s">
        <v>16055</v>
      </c>
      <c r="D16857" s="124">
        <v>19517</v>
      </c>
      <c r="E16857" s="157" t="e">
        <f>VLOOKUP(D16857,'SOAT LIQ'!$A$87:$C$3416,3,FALSE)</f>
        <v>#N/A</v>
      </c>
      <c r="F16857" t="s">
        <v>21635</v>
      </c>
    </row>
    <row r="16858" spans="1:6" x14ac:dyDescent="0.25">
      <c r="A16858" t="s">
        <v>6501</v>
      </c>
      <c r="B16858" s="100" t="s">
        <v>4580</v>
      </c>
      <c r="C16858" s="99" t="s">
        <v>16055</v>
      </c>
      <c r="D16858" s="124">
        <v>19517</v>
      </c>
      <c r="E16858" s="157" t="e">
        <f>VLOOKUP(D16858,'SOAT LIQ'!$A$87:$C$3416,3,FALSE)</f>
        <v>#N/A</v>
      </c>
      <c r="F16858" t="s">
        <v>21635</v>
      </c>
    </row>
    <row r="16859" spans="1:6" x14ac:dyDescent="0.25">
      <c r="A16859" t="s">
        <v>6498</v>
      </c>
      <c r="B16859" s="100" t="s">
        <v>16057</v>
      </c>
      <c r="C16859" s="99" t="s">
        <v>16056</v>
      </c>
      <c r="D16859" s="124">
        <v>19534</v>
      </c>
      <c r="E16859" s="157" t="e">
        <f>VLOOKUP(D16859,'SOAT LIQ'!$A$87:$C$3416,3,FALSE)</f>
        <v>#N/A</v>
      </c>
      <c r="F16859" t="s">
        <v>21635</v>
      </c>
    </row>
    <row r="16860" spans="1:6" x14ac:dyDescent="0.25">
      <c r="A16860" t="s">
        <v>6501</v>
      </c>
      <c r="B16860" s="100" t="s">
        <v>16057</v>
      </c>
      <c r="C16860" s="99" t="s">
        <v>16056</v>
      </c>
      <c r="D16860" s="124">
        <v>19534</v>
      </c>
      <c r="E16860" s="157" t="e">
        <f>VLOOKUP(D16860,'SOAT LIQ'!$A$87:$C$3416,3,FALSE)</f>
        <v>#N/A</v>
      </c>
      <c r="F16860" t="s">
        <v>21635</v>
      </c>
    </row>
    <row r="16861" spans="1:6" x14ac:dyDescent="0.25">
      <c r="A16861" t="s">
        <v>6498</v>
      </c>
      <c r="B16861" s="100" t="s">
        <v>16059</v>
      </c>
      <c r="C16861" s="99" t="s">
        <v>16058</v>
      </c>
      <c r="D16861" s="124">
        <v>19534</v>
      </c>
      <c r="E16861" s="157" t="e">
        <f>VLOOKUP(D16861,'SOAT LIQ'!$A$87:$C$3416,3,FALSE)</f>
        <v>#N/A</v>
      </c>
      <c r="F16861" t="s">
        <v>21635</v>
      </c>
    </row>
    <row r="16862" spans="1:6" x14ac:dyDescent="0.25">
      <c r="A16862" t="s">
        <v>6501</v>
      </c>
      <c r="B16862" s="100" t="s">
        <v>16059</v>
      </c>
      <c r="C16862" s="99" t="s">
        <v>16058</v>
      </c>
      <c r="D16862" s="124">
        <v>19534</v>
      </c>
      <c r="E16862" s="157" t="e">
        <f>VLOOKUP(D16862,'SOAT LIQ'!$A$87:$C$3416,3,FALSE)</f>
        <v>#N/A</v>
      </c>
      <c r="F16862" t="s">
        <v>21635</v>
      </c>
    </row>
    <row r="16863" spans="1:6" x14ac:dyDescent="0.25">
      <c r="A16863" t="s">
        <v>6498</v>
      </c>
      <c r="B16863" s="100" t="s">
        <v>16061</v>
      </c>
      <c r="C16863" s="99" t="s">
        <v>16060</v>
      </c>
      <c r="D16863" s="124">
        <v>19647</v>
      </c>
      <c r="E16863" s="157" t="e">
        <f>VLOOKUP(D16863,'SOAT LIQ'!$A$87:$C$3416,3,FALSE)</f>
        <v>#N/A</v>
      </c>
      <c r="F16863" t="s">
        <v>21635</v>
      </c>
    </row>
    <row r="16864" spans="1:6" x14ac:dyDescent="0.25">
      <c r="A16864" t="s">
        <v>6501</v>
      </c>
      <c r="B16864" s="100" t="s">
        <v>16061</v>
      </c>
      <c r="C16864" s="99" t="s">
        <v>16060</v>
      </c>
      <c r="D16864" s="124">
        <v>19647</v>
      </c>
      <c r="E16864" s="157" t="e">
        <f>VLOOKUP(D16864,'SOAT LIQ'!$A$87:$C$3416,3,FALSE)</f>
        <v>#N/A</v>
      </c>
      <c r="F16864" t="s">
        <v>21635</v>
      </c>
    </row>
    <row r="16865" spans="1:6" x14ac:dyDescent="0.25">
      <c r="A16865" t="s">
        <v>6498</v>
      </c>
      <c r="B16865" s="100" t="s">
        <v>4597</v>
      </c>
      <c r="C16865" s="99" t="s">
        <v>16062</v>
      </c>
      <c r="D16865" s="124">
        <v>19466</v>
      </c>
      <c r="E16865" s="157" t="e">
        <f>VLOOKUP(D16865,'SOAT LIQ'!$A$87:$C$3416,3,FALSE)</f>
        <v>#N/A</v>
      </c>
      <c r="F16865" t="s">
        <v>21635</v>
      </c>
    </row>
    <row r="16866" spans="1:6" x14ac:dyDescent="0.25">
      <c r="A16866" t="s">
        <v>6501</v>
      </c>
      <c r="B16866" s="100" t="s">
        <v>4597</v>
      </c>
      <c r="C16866" s="99" t="s">
        <v>16062</v>
      </c>
      <c r="D16866" s="124">
        <v>19466</v>
      </c>
      <c r="E16866" s="157" t="e">
        <f>VLOOKUP(D16866,'SOAT LIQ'!$A$87:$C$3416,3,FALSE)</f>
        <v>#N/A</v>
      </c>
      <c r="F16866" t="s">
        <v>21635</v>
      </c>
    </row>
    <row r="16867" spans="1:6" x14ac:dyDescent="0.25">
      <c r="A16867" t="s">
        <v>6498</v>
      </c>
      <c r="B16867" s="100" t="s">
        <v>4601</v>
      </c>
      <c r="C16867" s="99" t="s">
        <v>16063</v>
      </c>
      <c r="D16867" s="124">
        <v>19364</v>
      </c>
      <c r="E16867" s="157" t="e">
        <f>VLOOKUP(D16867,'SOAT LIQ'!$A$87:$C$3416,3,FALSE)</f>
        <v>#N/A</v>
      </c>
      <c r="F16867" t="s">
        <v>21635</v>
      </c>
    </row>
    <row r="16868" spans="1:6" x14ac:dyDescent="0.25">
      <c r="A16868" t="s">
        <v>6501</v>
      </c>
      <c r="B16868" s="100" t="s">
        <v>4601</v>
      </c>
      <c r="C16868" s="99" t="s">
        <v>16063</v>
      </c>
      <c r="D16868" s="124">
        <v>19364</v>
      </c>
      <c r="E16868" s="157" t="e">
        <f>VLOOKUP(D16868,'SOAT LIQ'!$A$87:$C$3416,3,FALSE)</f>
        <v>#N/A</v>
      </c>
      <c r="F16868" t="s">
        <v>21635</v>
      </c>
    </row>
    <row r="16869" spans="1:6" x14ac:dyDescent="0.25">
      <c r="A16869" t="s">
        <v>6498</v>
      </c>
      <c r="B16869" s="100" t="s">
        <v>16065</v>
      </c>
      <c r="C16869" s="99" t="s">
        <v>16064</v>
      </c>
      <c r="D16869" s="124">
        <v>19364</v>
      </c>
      <c r="E16869" s="157" t="e">
        <f>VLOOKUP(D16869,'SOAT LIQ'!$A$87:$C$3416,3,FALSE)</f>
        <v>#N/A</v>
      </c>
      <c r="F16869" t="s">
        <v>21635</v>
      </c>
    </row>
    <row r="16870" spans="1:6" x14ac:dyDescent="0.25">
      <c r="A16870" t="s">
        <v>6501</v>
      </c>
      <c r="B16870" s="100" t="s">
        <v>16065</v>
      </c>
      <c r="C16870" s="99" t="s">
        <v>16064</v>
      </c>
      <c r="D16870" s="124">
        <v>19364</v>
      </c>
      <c r="E16870" s="157" t="e">
        <f>VLOOKUP(D16870,'SOAT LIQ'!$A$87:$C$3416,3,FALSE)</f>
        <v>#N/A</v>
      </c>
      <c r="F16870" t="s">
        <v>21635</v>
      </c>
    </row>
    <row r="16871" spans="1:6" x14ac:dyDescent="0.25">
      <c r="A16871" t="s">
        <v>6498</v>
      </c>
      <c r="B16871" s="100" t="s">
        <v>16067</v>
      </c>
      <c r="C16871" s="99" t="s">
        <v>16066</v>
      </c>
      <c r="D16871" s="124">
        <v>19780</v>
      </c>
      <c r="E16871" s="157" t="e">
        <f>VLOOKUP(D16871,'SOAT LIQ'!$A$87:$C$3416,3,FALSE)</f>
        <v>#N/A</v>
      </c>
      <c r="F16871" t="s">
        <v>21635</v>
      </c>
    </row>
    <row r="16872" spans="1:6" x14ac:dyDescent="0.25">
      <c r="A16872" t="s">
        <v>6501</v>
      </c>
      <c r="B16872" s="100" t="s">
        <v>16067</v>
      </c>
      <c r="C16872" s="99" t="s">
        <v>16066</v>
      </c>
      <c r="D16872" s="124">
        <v>19780</v>
      </c>
      <c r="E16872" s="157" t="e">
        <f>VLOOKUP(D16872,'SOAT LIQ'!$A$87:$C$3416,3,FALSE)</f>
        <v>#N/A</v>
      </c>
      <c r="F16872" t="s">
        <v>21635</v>
      </c>
    </row>
    <row r="16873" spans="1:6" x14ac:dyDescent="0.25">
      <c r="A16873" t="s">
        <v>6498</v>
      </c>
      <c r="B16873" s="100" t="s">
        <v>16069</v>
      </c>
      <c r="C16873" s="99" t="s">
        <v>16068</v>
      </c>
      <c r="D16873" s="124">
        <v>19780</v>
      </c>
      <c r="E16873" s="157" t="e">
        <f>VLOOKUP(D16873,'SOAT LIQ'!$A$87:$C$3416,3,FALSE)</f>
        <v>#N/A</v>
      </c>
      <c r="F16873" t="s">
        <v>21635</v>
      </c>
    </row>
    <row r="16874" spans="1:6" x14ac:dyDescent="0.25">
      <c r="A16874" t="s">
        <v>6501</v>
      </c>
      <c r="B16874" s="100" t="s">
        <v>16069</v>
      </c>
      <c r="C16874" s="99" t="s">
        <v>16068</v>
      </c>
      <c r="D16874" s="124">
        <v>19780</v>
      </c>
      <c r="E16874" s="157" t="e">
        <f>VLOOKUP(D16874,'SOAT LIQ'!$A$87:$C$3416,3,FALSE)</f>
        <v>#N/A</v>
      </c>
      <c r="F16874" t="s">
        <v>21635</v>
      </c>
    </row>
    <row r="16875" spans="1:6" x14ac:dyDescent="0.25">
      <c r="A16875" t="s">
        <v>6498</v>
      </c>
      <c r="B16875" s="100" t="s">
        <v>16071</v>
      </c>
      <c r="C16875" s="99" t="s">
        <v>16070</v>
      </c>
      <c r="D16875" s="124">
        <v>19855</v>
      </c>
      <c r="E16875" s="157" t="e">
        <f>VLOOKUP(D16875,'SOAT LIQ'!$A$87:$C$3416,3,FALSE)</f>
        <v>#N/A</v>
      </c>
      <c r="F16875" t="s">
        <v>21635</v>
      </c>
    </row>
    <row r="16876" spans="1:6" x14ac:dyDescent="0.25">
      <c r="A16876" t="s">
        <v>6501</v>
      </c>
      <c r="B16876" s="100" t="s">
        <v>16071</v>
      </c>
      <c r="C16876" s="99" t="s">
        <v>16070</v>
      </c>
      <c r="D16876" s="124">
        <v>19855</v>
      </c>
      <c r="E16876" s="157" t="e">
        <f>VLOOKUP(D16876,'SOAT LIQ'!$A$87:$C$3416,3,FALSE)</f>
        <v>#N/A</v>
      </c>
      <c r="F16876" t="s">
        <v>21635</v>
      </c>
    </row>
    <row r="16877" spans="1:6" x14ac:dyDescent="0.25">
      <c r="A16877" t="s">
        <v>6498</v>
      </c>
      <c r="B16877" s="100" t="s">
        <v>16073</v>
      </c>
      <c r="C16877" s="99" t="s">
        <v>16072</v>
      </c>
      <c r="D16877" s="124">
        <v>19855</v>
      </c>
      <c r="E16877" s="157" t="e">
        <f>VLOOKUP(D16877,'SOAT LIQ'!$A$87:$C$3416,3,FALSE)</f>
        <v>#N/A</v>
      </c>
      <c r="F16877" t="s">
        <v>21635</v>
      </c>
    </row>
    <row r="16878" spans="1:6" x14ac:dyDescent="0.25">
      <c r="A16878" t="s">
        <v>6501</v>
      </c>
      <c r="B16878" s="100" t="s">
        <v>16073</v>
      </c>
      <c r="C16878" s="99" t="s">
        <v>16072</v>
      </c>
      <c r="D16878" s="124">
        <v>19855</v>
      </c>
      <c r="E16878" s="157" t="e">
        <f>VLOOKUP(D16878,'SOAT LIQ'!$A$87:$C$3416,3,FALSE)</f>
        <v>#N/A</v>
      </c>
      <c r="F16878" t="s">
        <v>21635</v>
      </c>
    </row>
    <row r="16879" spans="1:6" x14ac:dyDescent="0.25">
      <c r="A16879" t="s">
        <v>6498</v>
      </c>
      <c r="B16879" s="100" t="s">
        <v>16074</v>
      </c>
      <c r="C16879" s="100"/>
      <c r="D16879" s="124">
        <v>19923</v>
      </c>
      <c r="E16879" s="157" t="e">
        <f>VLOOKUP(D16879,'SOAT LIQ'!$A$87:$C$3416,3,FALSE)</f>
        <v>#N/A</v>
      </c>
      <c r="F16879" t="s">
        <v>21635</v>
      </c>
    </row>
    <row r="16880" spans="1:6" x14ac:dyDescent="0.25">
      <c r="A16880" t="s">
        <v>6501</v>
      </c>
      <c r="B16880" s="100" t="s">
        <v>16074</v>
      </c>
      <c r="C16880" s="100"/>
      <c r="D16880" s="124">
        <v>19923</v>
      </c>
      <c r="E16880" s="157" t="e">
        <f>VLOOKUP(D16880,'SOAT LIQ'!$A$87:$C$3416,3,FALSE)</f>
        <v>#N/A</v>
      </c>
      <c r="F16880" t="s">
        <v>21635</v>
      </c>
    </row>
    <row r="16881" spans="1:6" x14ac:dyDescent="0.25">
      <c r="A16881" t="s">
        <v>6498</v>
      </c>
      <c r="B16881" s="100" t="s">
        <v>16075</v>
      </c>
      <c r="C16881" s="100"/>
      <c r="D16881" s="124"/>
      <c r="E16881" s="157" t="e">
        <f>VLOOKUP(D16881,'SOAT LIQ'!$A$87:$C$3416,3,FALSE)</f>
        <v>#N/A</v>
      </c>
      <c r="F16881" t="s">
        <v>21635</v>
      </c>
    </row>
    <row r="16882" spans="1:6" x14ac:dyDescent="0.25">
      <c r="A16882" t="s">
        <v>6501</v>
      </c>
      <c r="B16882" s="100" t="s">
        <v>16075</v>
      </c>
      <c r="C16882" s="100"/>
      <c r="D16882" s="124"/>
      <c r="E16882" s="157" t="e">
        <f>VLOOKUP(D16882,'SOAT LIQ'!$A$87:$C$3416,3,FALSE)</f>
        <v>#N/A</v>
      </c>
      <c r="F16882" t="s">
        <v>21635</v>
      </c>
    </row>
    <row r="16883" spans="1:6" x14ac:dyDescent="0.25">
      <c r="A16883" t="s">
        <v>6501</v>
      </c>
      <c r="B16883" s="100" t="s">
        <v>16076</v>
      </c>
      <c r="C16883" s="100"/>
      <c r="D16883" s="124"/>
      <c r="E16883" s="157" t="e">
        <f>VLOOKUP(D16883,'SOAT LIQ'!$A$87:$C$3416,3,FALSE)</f>
        <v>#N/A</v>
      </c>
      <c r="F16883" t="s">
        <v>21635</v>
      </c>
    </row>
    <row r="16884" spans="1:6" x14ac:dyDescent="0.25">
      <c r="A16884" t="s">
        <v>6498</v>
      </c>
      <c r="B16884" s="100" t="s">
        <v>16076</v>
      </c>
      <c r="C16884" s="100"/>
      <c r="D16884" s="124"/>
      <c r="E16884" s="157" t="e">
        <f>VLOOKUP(D16884,'SOAT LIQ'!$A$87:$C$3416,3,FALSE)</f>
        <v>#N/A</v>
      </c>
      <c r="F16884" t="s">
        <v>21635</v>
      </c>
    </row>
    <row r="16885" spans="1:6" x14ac:dyDescent="0.25">
      <c r="A16885" t="s">
        <v>6498</v>
      </c>
      <c r="B16885" s="100" t="s">
        <v>4551</v>
      </c>
      <c r="C16885" s="99" t="s">
        <v>16077</v>
      </c>
      <c r="D16885" s="124">
        <v>19055</v>
      </c>
      <c r="E16885" s="157" t="e">
        <f>VLOOKUP(D16885,'SOAT LIQ'!$A$87:$C$3416,3,FALSE)</f>
        <v>#N/A</v>
      </c>
      <c r="F16885" t="s">
        <v>21635</v>
      </c>
    </row>
    <row r="16886" spans="1:6" x14ac:dyDescent="0.25">
      <c r="A16886" t="s">
        <v>6501</v>
      </c>
      <c r="B16886" s="100" t="s">
        <v>4551</v>
      </c>
      <c r="C16886" s="99" t="s">
        <v>16077</v>
      </c>
      <c r="D16886" s="124">
        <v>19055</v>
      </c>
      <c r="E16886" s="157" t="e">
        <f>VLOOKUP(D16886,'SOAT LIQ'!$A$87:$C$3416,3,FALSE)</f>
        <v>#N/A</v>
      </c>
      <c r="F16886" t="s">
        <v>21635</v>
      </c>
    </row>
    <row r="16887" spans="1:6" x14ac:dyDescent="0.25">
      <c r="A16887" t="s">
        <v>6498</v>
      </c>
      <c r="B16887" s="100" t="s">
        <v>16079</v>
      </c>
      <c r="C16887" s="99" t="s">
        <v>16078</v>
      </c>
      <c r="D16887" s="124">
        <v>19056</v>
      </c>
      <c r="E16887" s="157" t="e">
        <f>VLOOKUP(D16887,'SOAT LIQ'!$A$87:$C$3416,3,FALSE)</f>
        <v>#N/A</v>
      </c>
      <c r="F16887" t="s">
        <v>21635</v>
      </c>
    </row>
    <row r="16888" spans="1:6" x14ac:dyDescent="0.25">
      <c r="A16888" t="s">
        <v>6501</v>
      </c>
      <c r="B16888" s="100" t="s">
        <v>16079</v>
      </c>
      <c r="C16888" s="99" t="s">
        <v>16078</v>
      </c>
      <c r="D16888" s="124">
        <v>19056</v>
      </c>
      <c r="E16888" s="157" t="e">
        <f>VLOOKUP(D16888,'SOAT LIQ'!$A$87:$C$3416,3,FALSE)</f>
        <v>#N/A</v>
      </c>
      <c r="F16888" t="s">
        <v>21635</v>
      </c>
    </row>
    <row r="16889" spans="1:6" x14ac:dyDescent="0.25">
      <c r="A16889" t="s">
        <v>6498</v>
      </c>
      <c r="B16889" s="100" t="s">
        <v>16080</v>
      </c>
      <c r="C16889" s="99" t="s">
        <v>16081</v>
      </c>
      <c r="D16889" s="124">
        <v>19891</v>
      </c>
      <c r="E16889" s="157" t="e">
        <f>VLOOKUP(D16889,'SOAT LIQ'!$A$87:$C$3416,3,FALSE)</f>
        <v>#N/A</v>
      </c>
      <c r="F16889" t="s">
        <v>21635</v>
      </c>
    </row>
    <row r="16890" spans="1:6" x14ac:dyDescent="0.25">
      <c r="A16890" t="s">
        <v>6501</v>
      </c>
      <c r="B16890" s="100" t="s">
        <v>16080</v>
      </c>
      <c r="C16890" s="99" t="s">
        <v>16081</v>
      </c>
      <c r="D16890" s="124">
        <v>19891</v>
      </c>
      <c r="E16890" s="157" t="e">
        <f>VLOOKUP(D16890,'SOAT LIQ'!$A$87:$C$3416,3,FALSE)</f>
        <v>#N/A</v>
      </c>
      <c r="F16890" t="s">
        <v>21635</v>
      </c>
    </row>
    <row r="16891" spans="1:6" x14ac:dyDescent="0.25">
      <c r="A16891" t="s">
        <v>6498</v>
      </c>
      <c r="B16891" s="100" t="s">
        <v>16083</v>
      </c>
      <c r="C16891" s="99" t="s">
        <v>16082</v>
      </c>
      <c r="D16891" s="124">
        <v>19182</v>
      </c>
      <c r="E16891" s="157" t="e">
        <f>VLOOKUP(D16891,'SOAT LIQ'!$A$87:$C$3416,3,FALSE)</f>
        <v>#N/A</v>
      </c>
      <c r="F16891" t="s">
        <v>21635</v>
      </c>
    </row>
    <row r="16892" spans="1:6" x14ac:dyDescent="0.25">
      <c r="A16892" t="s">
        <v>6501</v>
      </c>
      <c r="B16892" s="100" t="s">
        <v>16083</v>
      </c>
      <c r="C16892" s="99" t="s">
        <v>16082</v>
      </c>
      <c r="D16892" s="124">
        <v>19182</v>
      </c>
      <c r="E16892" s="157" t="e">
        <f>VLOOKUP(D16892,'SOAT LIQ'!$A$87:$C$3416,3,FALSE)</f>
        <v>#N/A</v>
      </c>
      <c r="F16892" t="s">
        <v>21635</v>
      </c>
    </row>
    <row r="16893" spans="1:6" x14ac:dyDescent="0.25">
      <c r="A16893" t="s">
        <v>6498</v>
      </c>
      <c r="B16893" s="100" t="s">
        <v>16085</v>
      </c>
      <c r="C16893" s="99" t="s">
        <v>16084</v>
      </c>
      <c r="D16893" s="124">
        <v>19183</v>
      </c>
      <c r="E16893" s="157" t="e">
        <f>VLOOKUP(D16893,'SOAT LIQ'!$A$87:$C$3416,3,FALSE)</f>
        <v>#N/A</v>
      </c>
      <c r="F16893" t="s">
        <v>21635</v>
      </c>
    </row>
    <row r="16894" spans="1:6" x14ac:dyDescent="0.25">
      <c r="A16894" t="s">
        <v>6501</v>
      </c>
      <c r="B16894" s="100" t="s">
        <v>16085</v>
      </c>
      <c r="C16894" s="99" t="s">
        <v>16084</v>
      </c>
      <c r="D16894" s="124">
        <v>19183</v>
      </c>
      <c r="E16894" s="157" t="e">
        <f>VLOOKUP(D16894,'SOAT LIQ'!$A$87:$C$3416,3,FALSE)</f>
        <v>#N/A</v>
      </c>
      <c r="F16894" t="s">
        <v>21635</v>
      </c>
    </row>
    <row r="16895" spans="1:6" x14ac:dyDescent="0.25">
      <c r="A16895" t="s">
        <v>6498</v>
      </c>
      <c r="B16895" s="100" t="s">
        <v>4424</v>
      </c>
      <c r="C16895" s="99" t="s">
        <v>16086</v>
      </c>
      <c r="D16895" s="124">
        <v>19194</v>
      </c>
      <c r="E16895" s="157" t="e">
        <f>VLOOKUP(D16895,'SOAT LIQ'!$A$87:$C$3416,3,FALSE)</f>
        <v>#N/A</v>
      </c>
      <c r="F16895" t="s">
        <v>21635</v>
      </c>
    </row>
    <row r="16896" spans="1:6" x14ac:dyDescent="0.25">
      <c r="A16896" t="s">
        <v>6501</v>
      </c>
      <c r="B16896" s="100" t="s">
        <v>4424</v>
      </c>
      <c r="C16896" s="99" t="s">
        <v>16086</v>
      </c>
      <c r="D16896" s="124">
        <v>19194</v>
      </c>
      <c r="E16896" s="157" t="e">
        <f>VLOOKUP(D16896,'SOAT LIQ'!$A$87:$C$3416,3,FALSE)</f>
        <v>#N/A</v>
      </c>
      <c r="F16896" t="s">
        <v>21635</v>
      </c>
    </row>
    <row r="16897" spans="1:6" x14ac:dyDescent="0.25">
      <c r="A16897" t="s">
        <v>6498</v>
      </c>
      <c r="B16897" s="100" t="s">
        <v>16088</v>
      </c>
      <c r="C16897" s="99" t="s">
        <v>16087</v>
      </c>
      <c r="D16897" s="124">
        <v>19195</v>
      </c>
      <c r="E16897" s="157" t="e">
        <f>VLOOKUP(D16897,'SOAT LIQ'!$A$87:$C$3416,3,FALSE)</f>
        <v>#N/A</v>
      </c>
      <c r="F16897" t="s">
        <v>21635</v>
      </c>
    </row>
    <row r="16898" spans="1:6" x14ac:dyDescent="0.25">
      <c r="A16898" t="s">
        <v>6501</v>
      </c>
      <c r="B16898" s="100" t="s">
        <v>16088</v>
      </c>
      <c r="C16898" s="99" t="s">
        <v>16087</v>
      </c>
      <c r="D16898" s="124">
        <v>19195</v>
      </c>
      <c r="E16898" s="157" t="e">
        <f>VLOOKUP(D16898,'SOAT LIQ'!$A$87:$C$3416,3,FALSE)</f>
        <v>#N/A</v>
      </c>
      <c r="F16898" t="s">
        <v>21635</v>
      </c>
    </row>
    <row r="16899" spans="1:6" x14ac:dyDescent="0.25">
      <c r="A16899" t="s">
        <v>6498</v>
      </c>
      <c r="B16899" s="100" t="s">
        <v>16090</v>
      </c>
      <c r="C16899" s="99" t="s">
        <v>16089</v>
      </c>
      <c r="D16899" s="124">
        <v>19195</v>
      </c>
      <c r="E16899" s="157" t="e">
        <f>VLOOKUP(D16899,'SOAT LIQ'!$A$87:$C$3416,3,FALSE)</f>
        <v>#N/A</v>
      </c>
      <c r="F16899" t="s">
        <v>21635</v>
      </c>
    </row>
    <row r="16900" spans="1:6" x14ac:dyDescent="0.25">
      <c r="A16900" t="s">
        <v>6501</v>
      </c>
      <c r="B16900" s="100" t="s">
        <v>16090</v>
      </c>
      <c r="C16900" s="99" t="s">
        <v>16089</v>
      </c>
      <c r="D16900" s="124">
        <v>19195</v>
      </c>
      <c r="E16900" s="157" t="e">
        <f>VLOOKUP(D16900,'SOAT LIQ'!$A$87:$C$3416,3,FALSE)</f>
        <v>#N/A</v>
      </c>
      <c r="F16900" t="s">
        <v>21635</v>
      </c>
    </row>
    <row r="16901" spans="1:6" x14ac:dyDescent="0.25">
      <c r="A16901" t="s">
        <v>6498</v>
      </c>
      <c r="B16901" s="100" t="s">
        <v>16091</v>
      </c>
      <c r="C16901" s="99" t="s">
        <v>16087</v>
      </c>
      <c r="D16901" s="124">
        <v>19195</v>
      </c>
      <c r="E16901" s="157" t="e">
        <f>VLOOKUP(D16901,'SOAT LIQ'!$A$87:$C$3416,3,FALSE)</f>
        <v>#N/A</v>
      </c>
      <c r="F16901" t="s">
        <v>21635</v>
      </c>
    </row>
    <row r="16902" spans="1:6" x14ac:dyDescent="0.25">
      <c r="A16902" t="s">
        <v>6501</v>
      </c>
      <c r="B16902" s="100" t="s">
        <v>16091</v>
      </c>
      <c r="C16902" s="99" t="s">
        <v>16087</v>
      </c>
      <c r="D16902" s="124">
        <v>19195</v>
      </c>
      <c r="E16902" s="157" t="e">
        <f>VLOOKUP(D16902,'SOAT LIQ'!$A$87:$C$3416,3,FALSE)</f>
        <v>#N/A</v>
      </c>
      <c r="F16902" t="s">
        <v>21635</v>
      </c>
    </row>
    <row r="16903" spans="1:6" x14ac:dyDescent="0.25">
      <c r="A16903" t="s">
        <v>6498</v>
      </c>
      <c r="B16903" s="100" t="s">
        <v>16092</v>
      </c>
      <c r="C16903" s="99" t="s">
        <v>16089</v>
      </c>
      <c r="D16903" s="124">
        <v>19195</v>
      </c>
      <c r="E16903" s="157" t="e">
        <f>VLOOKUP(D16903,'SOAT LIQ'!$A$87:$C$3416,3,FALSE)</f>
        <v>#N/A</v>
      </c>
      <c r="F16903" t="s">
        <v>21635</v>
      </c>
    </row>
    <row r="16904" spans="1:6" x14ac:dyDescent="0.25">
      <c r="A16904" t="s">
        <v>6501</v>
      </c>
      <c r="B16904" s="100" t="s">
        <v>16092</v>
      </c>
      <c r="C16904" s="99" t="s">
        <v>16089</v>
      </c>
      <c r="D16904" s="124">
        <v>19195</v>
      </c>
      <c r="E16904" s="157" t="e">
        <f>VLOOKUP(D16904,'SOAT LIQ'!$A$87:$C$3416,3,FALSE)</f>
        <v>#N/A</v>
      </c>
      <c r="F16904" t="s">
        <v>21635</v>
      </c>
    </row>
    <row r="16905" spans="1:6" x14ac:dyDescent="0.25">
      <c r="A16905" t="s">
        <v>6498</v>
      </c>
      <c r="B16905" s="100" t="s">
        <v>4437</v>
      </c>
      <c r="C16905" s="99" t="s">
        <v>16093</v>
      </c>
      <c r="D16905" s="124"/>
      <c r="E16905" s="157" t="e">
        <f>VLOOKUP(D16905,'SOAT LIQ'!$A$87:$C$3416,3,FALSE)</f>
        <v>#N/A</v>
      </c>
      <c r="F16905" t="s">
        <v>21635</v>
      </c>
    </row>
    <row r="16906" spans="1:6" x14ac:dyDescent="0.25">
      <c r="A16906" t="s">
        <v>6501</v>
      </c>
      <c r="B16906" s="100" t="s">
        <v>4437</v>
      </c>
      <c r="C16906" s="99" t="s">
        <v>16093</v>
      </c>
      <c r="D16906" s="124"/>
      <c r="E16906" s="157" t="e">
        <f>VLOOKUP(D16906,'SOAT LIQ'!$A$87:$C$3416,3,FALSE)</f>
        <v>#N/A</v>
      </c>
      <c r="F16906" t="s">
        <v>21635</v>
      </c>
    </row>
    <row r="16907" spans="1:6" x14ac:dyDescent="0.25">
      <c r="A16907" t="s">
        <v>6498</v>
      </c>
      <c r="B16907" s="100" t="s">
        <v>16095</v>
      </c>
      <c r="C16907" s="99" t="s">
        <v>16094</v>
      </c>
      <c r="D16907" s="124">
        <v>19193</v>
      </c>
      <c r="E16907" s="157" t="e">
        <f>VLOOKUP(D16907,'SOAT LIQ'!$A$87:$C$3416,3,FALSE)</f>
        <v>#N/A</v>
      </c>
      <c r="F16907" t="s">
        <v>21635</v>
      </c>
    </row>
    <row r="16908" spans="1:6" x14ac:dyDescent="0.25">
      <c r="A16908" t="s">
        <v>6501</v>
      </c>
      <c r="B16908" s="100" t="s">
        <v>16095</v>
      </c>
      <c r="C16908" s="99" t="s">
        <v>16094</v>
      </c>
      <c r="D16908" s="124">
        <v>19193</v>
      </c>
      <c r="E16908" s="157" t="e">
        <f>VLOOKUP(D16908,'SOAT LIQ'!$A$87:$C$3416,3,FALSE)</f>
        <v>#N/A</v>
      </c>
      <c r="F16908" t="s">
        <v>21635</v>
      </c>
    </row>
    <row r="16909" spans="1:6" x14ac:dyDescent="0.25">
      <c r="A16909" t="s">
        <v>6498</v>
      </c>
      <c r="B16909" s="100" t="s">
        <v>16097</v>
      </c>
      <c r="C16909" s="99" t="s">
        <v>16096</v>
      </c>
      <c r="D16909" s="124">
        <v>19370</v>
      </c>
      <c r="E16909" s="157" t="e">
        <f>VLOOKUP(D16909,'SOAT LIQ'!$A$87:$C$3416,3,FALSE)</f>
        <v>#N/A</v>
      </c>
      <c r="F16909" t="s">
        <v>21635</v>
      </c>
    </row>
    <row r="16910" spans="1:6" x14ac:dyDescent="0.25">
      <c r="A16910" t="s">
        <v>6501</v>
      </c>
      <c r="B16910" s="100" t="s">
        <v>16097</v>
      </c>
      <c r="C16910" s="99" t="s">
        <v>16096</v>
      </c>
      <c r="D16910" s="124">
        <v>19370</v>
      </c>
      <c r="E16910" s="157" t="e">
        <f>VLOOKUP(D16910,'SOAT LIQ'!$A$87:$C$3416,3,FALSE)</f>
        <v>#N/A</v>
      </c>
      <c r="F16910" t="s">
        <v>21635</v>
      </c>
    </row>
    <row r="16911" spans="1:6" x14ac:dyDescent="0.25">
      <c r="A16911" t="s">
        <v>6498</v>
      </c>
      <c r="B16911" s="100" t="s">
        <v>16099</v>
      </c>
      <c r="C16911" s="99" t="s">
        <v>16098</v>
      </c>
      <c r="D16911" s="124">
        <v>19375</v>
      </c>
      <c r="E16911" s="157" t="e">
        <f>VLOOKUP(D16911,'SOAT LIQ'!$A$87:$C$3416,3,FALSE)</f>
        <v>#N/A</v>
      </c>
      <c r="F16911" t="s">
        <v>21635</v>
      </c>
    </row>
    <row r="16912" spans="1:6" x14ac:dyDescent="0.25">
      <c r="A16912" t="s">
        <v>6501</v>
      </c>
      <c r="B16912" s="100" t="s">
        <v>16099</v>
      </c>
      <c r="C16912" s="99" t="s">
        <v>16098</v>
      </c>
      <c r="D16912" s="124">
        <v>19375</v>
      </c>
      <c r="E16912" s="157" t="e">
        <f>VLOOKUP(D16912,'SOAT LIQ'!$A$87:$C$3416,3,FALSE)</f>
        <v>#N/A</v>
      </c>
      <c r="F16912" t="s">
        <v>21635</v>
      </c>
    </row>
    <row r="16913" spans="1:6" x14ac:dyDescent="0.25">
      <c r="A16913" t="s">
        <v>6498</v>
      </c>
      <c r="B16913" s="100" t="s">
        <v>16101</v>
      </c>
      <c r="C16913" s="99" t="s">
        <v>16100</v>
      </c>
      <c r="D16913" s="124">
        <v>19375</v>
      </c>
      <c r="E16913" s="157" t="e">
        <f>VLOOKUP(D16913,'SOAT LIQ'!$A$87:$C$3416,3,FALSE)</f>
        <v>#N/A</v>
      </c>
      <c r="F16913" t="s">
        <v>21635</v>
      </c>
    </row>
    <row r="16914" spans="1:6" x14ac:dyDescent="0.25">
      <c r="A16914" t="s">
        <v>6501</v>
      </c>
      <c r="B16914" s="100" t="s">
        <v>16101</v>
      </c>
      <c r="C16914" s="99" t="s">
        <v>16100</v>
      </c>
      <c r="D16914" s="124">
        <v>19375</v>
      </c>
      <c r="E16914" s="157" t="e">
        <f>VLOOKUP(D16914,'SOAT LIQ'!$A$87:$C$3416,3,FALSE)</f>
        <v>#N/A</v>
      </c>
      <c r="F16914" t="s">
        <v>21635</v>
      </c>
    </row>
    <row r="16915" spans="1:6" x14ac:dyDescent="0.25">
      <c r="A16915" t="s">
        <v>6498</v>
      </c>
      <c r="B16915" s="100" t="s">
        <v>4447</v>
      </c>
      <c r="C16915" s="99" t="s">
        <v>16102</v>
      </c>
      <c r="D16915" s="124">
        <v>19436</v>
      </c>
      <c r="E16915" s="157" t="e">
        <f>VLOOKUP(D16915,'SOAT LIQ'!$A$87:$C$3416,3,FALSE)</f>
        <v>#N/A</v>
      </c>
      <c r="F16915" t="s">
        <v>21635</v>
      </c>
    </row>
    <row r="16916" spans="1:6" x14ac:dyDescent="0.25">
      <c r="A16916" t="s">
        <v>6501</v>
      </c>
      <c r="B16916" s="100" t="s">
        <v>4447</v>
      </c>
      <c r="C16916" s="99" t="s">
        <v>16102</v>
      </c>
      <c r="D16916" s="124">
        <v>19436</v>
      </c>
      <c r="E16916" s="157" t="e">
        <f>VLOOKUP(D16916,'SOAT LIQ'!$A$87:$C$3416,3,FALSE)</f>
        <v>#N/A</v>
      </c>
      <c r="F16916" t="s">
        <v>21635</v>
      </c>
    </row>
    <row r="16917" spans="1:6" x14ac:dyDescent="0.25">
      <c r="A16917" t="s">
        <v>6498</v>
      </c>
      <c r="B16917" s="100" t="s">
        <v>16103</v>
      </c>
      <c r="C16917" s="99" t="s">
        <v>16104</v>
      </c>
      <c r="D16917" s="124">
        <v>19459</v>
      </c>
      <c r="E16917" s="157" t="e">
        <f>VLOOKUP(D16917,'SOAT LIQ'!$A$87:$C$3416,3,FALSE)</f>
        <v>#N/A</v>
      </c>
      <c r="F16917" t="s">
        <v>21635</v>
      </c>
    </row>
    <row r="16918" spans="1:6" x14ac:dyDescent="0.25">
      <c r="A16918" t="s">
        <v>6501</v>
      </c>
      <c r="B16918" s="100" t="s">
        <v>16103</v>
      </c>
      <c r="C16918" s="99" t="s">
        <v>16104</v>
      </c>
      <c r="D16918" s="124">
        <v>19459</v>
      </c>
      <c r="E16918" s="157" t="e">
        <f>VLOOKUP(D16918,'SOAT LIQ'!$A$87:$C$3416,3,FALSE)</f>
        <v>#N/A</v>
      </c>
      <c r="F16918" t="s">
        <v>21635</v>
      </c>
    </row>
    <row r="16919" spans="1:6" x14ac:dyDescent="0.25">
      <c r="A16919" t="s">
        <v>6498</v>
      </c>
      <c r="B16919" s="100" t="s">
        <v>16105</v>
      </c>
      <c r="C16919" s="99" t="s">
        <v>16104</v>
      </c>
      <c r="D16919" s="124">
        <v>19454</v>
      </c>
      <c r="E16919" s="157" t="e">
        <f>VLOOKUP(D16919,'SOAT LIQ'!$A$87:$C$3416,3,FALSE)</f>
        <v>#N/A</v>
      </c>
      <c r="F16919" t="s">
        <v>21635</v>
      </c>
    </row>
    <row r="16920" spans="1:6" x14ac:dyDescent="0.25">
      <c r="A16920" t="s">
        <v>6501</v>
      </c>
      <c r="B16920" s="100" t="s">
        <v>16105</v>
      </c>
      <c r="C16920" s="99" t="s">
        <v>16104</v>
      </c>
      <c r="D16920" s="124">
        <v>19454</v>
      </c>
      <c r="E16920" s="157" t="e">
        <f>VLOOKUP(D16920,'SOAT LIQ'!$A$87:$C$3416,3,FALSE)</f>
        <v>#N/A</v>
      </c>
      <c r="F16920" t="s">
        <v>21635</v>
      </c>
    </row>
    <row r="16921" spans="1:6" x14ac:dyDescent="0.25">
      <c r="A16921" t="s">
        <v>6498</v>
      </c>
      <c r="B16921" s="100" t="s">
        <v>16106</v>
      </c>
      <c r="C16921" s="100"/>
      <c r="D16921" s="124"/>
      <c r="E16921" s="157" t="e">
        <f>VLOOKUP(D16921,'SOAT LIQ'!$A$87:$C$3416,3,FALSE)</f>
        <v>#N/A</v>
      </c>
      <c r="F16921" t="s">
        <v>21635</v>
      </c>
    </row>
    <row r="16922" spans="1:6" x14ac:dyDescent="0.25">
      <c r="A16922" t="s">
        <v>6501</v>
      </c>
      <c r="B16922" s="100" t="s">
        <v>16106</v>
      </c>
      <c r="C16922" s="100"/>
      <c r="D16922" s="124"/>
      <c r="E16922" s="157" t="e">
        <f>VLOOKUP(D16922,'SOAT LIQ'!$A$87:$C$3416,3,FALSE)</f>
        <v>#N/A</v>
      </c>
      <c r="F16922" t="s">
        <v>21635</v>
      </c>
    </row>
    <row r="16923" spans="1:6" x14ac:dyDescent="0.25">
      <c r="A16923" t="s">
        <v>6498</v>
      </c>
      <c r="B16923" s="100" t="s">
        <v>16108</v>
      </c>
      <c r="C16923" s="99" t="s">
        <v>16107</v>
      </c>
      <c r="D16923" s="124">
        <v>19504</v>
      </c>
      <c r="E16923" s="157" t="e">
        <f>VLOOKUP(D16923,'SOAT LIQ'!$A$87:$C$3416,3,FALSE)</f>
        <v>#N/A</v>
      </c>
      <c r="F16923" t="s">
        <v>21635</v>
      </c>
    </row>
    <row r="16924" spans="1:6" x14ac:dyDescent="0.25">
      <c r="A16924" t="s">
        <v>6501</v>
      </c>
      <c r="B16924" s="100" t="s">
        <v>16108</v>
      </c>
      <c r="C16924" s="99" t="s">
        <v>16107</v>
      </c>
      <c r="D16924" s="124">
        <v>19504</v>
      </c>
      <c r="E16924" s="157" t="e">
        <f>VLOOKUP(D16924,'SOAT LIQ'!$A$87:$C$3416,3,FALSE)</f>
        <v>#N/A</v>
      </c>
      <c r="F16924" t="s">
        <v>21635</v>
      </c>
    </row>
    <row r="16925" spans="1:6" x14ac:dyDescent="0.25">
      <c r="A16925" t="s">
        <v>15637</v>
      </c>
      <c r="B16925" s="100" t="s">
        <v>16108</v>
      </c>
      <c r="C16925" s="99" t="s">
        <v>16107</v>
      </c>
      <c r="D16925" s="124">
        <v>19504</v>
      </c>
      <c r="E16925" s="157" t="e">
        <f>VLOOKUP(D16925,'SOAT LIQ'!$A$87:$C$3416,3,FALSE)</f>
        <v>#N/A</v>
      </c>
      <c r="F16925" t="s">
        <v>21635</v>
      </c>
    </row>
    <row r="16926" spans="1:6" x14ac:dyDescent="0.25">
      <c r="A16926" t="s">
        <v>6498</v>
      </c>
      <c r="B16926" s="100" t="s">
        <v>16110</v>
      </c>
      <c r="C16926" s="99" t="s">
        <v>16109</v>
      </c>
      <c r="D16926" s="124">
        <v>19504</v>
      </c>
      <c r="E16926" s="157" t="e">
        <f>VLOOKUP(D16926,'SOAT LIQ'!$A$87:$C$3416,3,FALSE)</f>
        <v>#N/A</v>
      </c>
      <c r="F16926" t="s">
        <v>21635</v>
      </c>
    </row>
    <row r="16927" spans="1:6" x14ac:dyDescent="0.25">
      <c r="A16927" t="s">
        <v>6501</v>
      </c>
      <c r="B16927" s="100" t="s">
        <v>16110</v>
      </c>
      <c r="C16927" s="99" t="s">
        <v>16109</v>
      </c>
      <c r="D16927" s="124">
        <v>19504</v>
      </c>
      <c r="E16927" s="157" t="e">
        <f>VLOOKUP(D16927,'SOAT LIQ'!$A$87:$C$3416,3,FALSE)</f>
        <v>#N/A</v>
      </c>
      <c r="F16927" t="s">
        <v>21635</v>
      </c>
    </row>
    <row r="16928" spans="1:6" x14ac:dyDescent="0.25">
      <c r="A16928" t="s">
        <v>6498</v>
      </c>
      <c r="B16928" s="100" t="s">
        <v>16111</v>
      </c>
      <c r="C16928" s="100"/>
      <c r="D16928" s="124"/>
      <c r="E16928" s="157" t="e">
        <f>VLOOKUP(D16928,'SOAT LIQ'!$A$87:$C$3416,3,FALSE)</f>
        <v>#N/A</v>
      </c>
      <c r="F16928" t="s">
        <v>21635</v>
      </c>
    </row>
    <row r="16929" spans="1:6" x14ac:dyDescent="0.25">
      <c r="A16929" t="s">
        <v>6501</v>
      </c>
      <c r="B16929" s="100" t="s">
        <v>16111</v>
      </c>
      <c r="C16929" s="100"/>
      <c r="D16929" s="124"/>
      <c r="E16929" s="157" t="e">
        <f>VLOOKUP(D16929,'SOAT LIQ'!$A$87:$C$3416,3,FALSE)</f>
        <v>#N/A</v>
      </c>
      <c r="F16929" t="s">
        <v>21635</v>
      </c>
    </row>
    <row r="16930" spans="1:6" x14ac:dyDescent="0.25">
      <c r="A16930" t="s">
        <v>6498</v>
      </c>
      <c r="B16930" s="100" t="s">
        <v>16112</v>
      </c>
      <c r="C16930" s="100"/>
      <c r="D16930" s="124"/>
      <c r="E16930" s="157" t="e">
        <f>VLOOKUP(D16930,'SOAT LIQ'!$A$87:$C$3416,3,FALSE)</f>
        <v>#N/A</v>
      </c>
      <c r="F16930" t="s">
        <v>21635</v>
      </c>
    </row>
    <row r="16931" spans="1:6" x14ac:dyDescent="0.25">
      <c r="A16931" t="s">
        <v>6501</v>
      </c>
      <c r="B16931" s="100" t="s">
        <v>16112</v>
      </c>
      <c r="C16931" s="100"/>
      <c r="D16931" s="124"/>
      <c r="E16931" s="157" t="e">
        <f>VLOOKUP(D16931,'SOAT LIQ'!$A$87:$C$3416,3,FALSE)</f>
        <v>#N/A</v>
      </c>
      <c r="F16931" t="s">
        <v>21635</v>
      </c>
    </row>
    <row r="16932" spans="1:6" x14ac:dyDescent="0.25">
      <c r="A16932" t="s">
        <v>6498</v>
      </c>
      <c r="B16932" s="100" t="s">
        <v>16114</v>
      </c>
      <c r="C16932" s="99" t="s">
        <v>16113</v>
      </c>
      <c r="D16932" s="124">
        <v>19626</v>
      </c>
      <c r="E16932" s="157" t="e">
        <f>VLOOKUP(D16932,'SOAT LIQ'!$A$87:$C$3416,3,FALSE)</f>
        <v>#N/A</v>
      </c>
      <c r="F16932" t="s">
        <v>21635</v>
      </c>
    </row>
    <row r="16933" spans="1:6" x14ac:dyDescent="0.25">
      <c r="A16933" t="s">
        <v>6501</v>
      </c>
      <c r="B16933" s="100" t="s">
        <v>16114</v>
      </c>
      <c r="C16933" s="99" t="s">
        <v>16113</v>
      </c>
      <c r="D16933" s="124">
        <v>19626</v>
      </c>
      <c r="E16933" s="157" t="e">
        <f>VLOOKUP(D16933,'SOAT LIQ'!$A$87:$C$3416,3,FALSE)</f>
        <v>#N/A</v>
      </c>
      <c r="F16933" t="s">
        <v>21635</v>
      </c>
    </row>
    <row r="16934" spans="1:6" x14ac:dyDescent="0.25">
      <c r="A16934" t="s">
        <v>6498</v>
      </c>
      <c r="B16934" s="100" t="s">
        <v>16116</v>
      </c>
      <c r="C16934" s="99" t="s">
        <v>16115</v>
      </c>
      <c r="D16934" s="124">
        <v>19718</v>
      </c>
      <c r="E16934" s="157" t="e">
        <f>VLOOKUP(D16934,'SOAT LIQ'!$A$87:$C$3416,3,FALSE)</f>
        <v>#N/A</v>
      </c>
      <c r="F16934" t="s">
        <v>21635</v>
      </c>
    </row>
    <row r="16935" spans="1:6" x14ac:dyDescent="0.25">
      <c r="A16935" t="s">
        <v>6501</v>
      </c>
      <c r="B16935" s="100" t="s">
        <v>16116</v>
      </c>
      <c r="C16935" s="99" t="s">
        <v>16115</v>
      </c>
      <c r="D16935" s="124">
        <v>19718</v>
      </c>
      <c r="E16935" s="157" t="e">
        <f>VLOOKUP(D16935,'SOAT LIQ'!$A$87:$C$3416,3,FALSE)</f>
        <v>#N/A</v>
      </c>
      <c r="F16935" t="s">
        <v>21635</v>
      </c>
    </row>
    <row r="16936" spans="1:6" x14ac:dyDescent="0.25">
      <c r="A16936" t="s">
        <v>6498</v>
      </c>
      <c r="B16936" s="100" t="s">
        <v>16118</v>
      </c>
      <c r="C16936" s="99" t="s">
        <v>16117</v>
      </c>
      <c r="D16936" s="124">
        <v>19722</v>
      </c>
      <c r="E16936" s="157" t="e">
        <f>VLOOKUP(D16936,'SOAT LIQ'!$A$87:$C$3416,3,FALSE)</f>
        <v>#N/A</v>
      </c>
      <c r="F16936" t="s">
        <v>21635</v>
      </c>
    </row>
    <row r="16937" spans="1:6" x14ac:dyDescent="0.25">
      <c r="A16937" t="s">
        <v>6501</v>
      </c>
      <c r="B16937" s="100" t="s">
        <v>16118</v>
      </c>
      <c r="C16937" s="99" t="s">
        <v>16117</v>
      </c>
      <c r="D16937" s="124">
        <v>19722</v>
      </c>
      <c r="E16937" s="157" t="e">
        <f>VLOOKUP(D16937,'SOAT LIQ'!$A$87:$C$3416,3,FALSE)</f>
        <v>#N/A</v>
      </c>
      <c r="F16937" t="s">
        <v>21635</v>
      </c>
    </row>
    <row r="16938" spans="1:6" x14ac:dyDescent="0.25">
      <c r="A16938" t="s">
        <v>6498</v>
      </c>
      <c r="B16938" s="100" t="s">
        <v>16120</v>
      </c>
      <c r="C16938" s="99" t="s">
        <v>16119</v>
      </c>
      <c r="D16938" s="124">
        <v>19722</v>
      </c>
      <c r="E16938" s="157" t="e">
        <f>VLOOKUP(D16938,'SOAT LIQ'!$A$87:$C$3416,3,FALSE)</f>
        <v>#N/A</v>
      </c>
      <c r="F16938" t="s">
        <v>21635</v>
      </c>
    </row>
    <row r="16939" spans="1:6" x14ac:dyDescent="0.25">
      <c r="A16939" t="s">
        <v>6501</v>
      </c>
      <c r="B16939" s="100" t="s">
        <v>16120</v>
      </c>
      <c r="C16939" s="99" t="s">
        <v>16119</v>
      </c>
      <c r="D16939" s="124">
        <v>19722</v>
      </c>
      <c r="E16939" s="157" t="e">
        <f>VLOOKUP(D16939,'SOAT LIQ'!$A$87:$C$3416,3,FALSE)</f>
        <v>#N/A</v>
      </c>
      <c r="F16939" t="s">
        <v>21635</v>
      </c>
    </row>
    <row r="16940" spans="1:6" x14ac:dyDescent="0.25">
      <c r="A16940" t="s">
        <v>6498</v>
      </c>
      <c r="B16940" s="100" t="s">
        <v>16122</v>
      </c>
      <c r="C16940" s="99" t="s">
        <v>16121</v>
      </c>
      <c r="D16940" s="124">
        <v>19722</v>
      </c>
      <c r="E16940" s="157" t="e">
        <f>VLOOKUP(D16940,'SOAT LIQ'!$A$87:$C$3416,3,FALSE)</f>
        <v>#N/A</v>
      </c>
      <c r="F16940" t="s">
        <v>21635</v>
      </c>
    </row>
    <row r="16941" spans="1:6" x14ac:dyDescent="0.25">
      <c r="A16941" t="s">
        <v>6501</v>
      </c>
      <c r="B16941" s="100" t="s">
        <v>16122</v>
      </c>
      <c r="C16941" s="99" t="s">
        <v>16121</v>
      </c>
      <c r="D16941" s="124">
        <v>19722</v>
      </c>
      <c r="E16941" s="157" t="e">
        <f>VLOOKUP(D16941,'SOAT LIQ'!$A$87:$C$3416,3,FALSE)</f>
        <v>#N/A</v>
      </c>
      <c r="F16941" t="s">
        <v>21635</v>
      </c>
    </row>
    <row r="16942" spans="1:6" x14ac:dyDescent="0.25">
      <c r="A16942" t="s">
        <v>6498</v>
      </c>
      <c r="B16942" s="100" t="s">
        <v>16124</v>
      </c>
      <c r="C16942" s="99" t="s">
        <v>16123</v>
      </c>
      <c r="D16942" s="124">
        <v>19726</v>
      </c>
      <c r="E16942" s="157" t="e">
        <f>VLOOKUP(D16942,'SOAT LIQ'!$A$87:$C$3416,3,FALSE)</f>
        <v>#N/A</v>
      </c>
      <c r="F16942" t="s">
        <v>21635</v>
      </c>
    </row>
    <row r="16943" spans="1:6" x14ac:dyDescent="0.25">
      <c r="A16943" t="s">
        <v>6501</v>
      </c>
      <c r="B16943" s="100" t="s">
        <v>16124</v>
      </c>
      <c r="C16943" s="99" t="s">
        <v>16123</v>
      </c>
      <c r="D16943" s="124">
        <v>19726</v>
      </c>
      <c r="E16943" s="157" t="e">
        <f>VLOOKUP(D16943,'SOAT LIQ'!$A$87:$C$3416,3,FALSE)</f>
        <v>#N/A</v>
      </c>
      <c r="F16943" t="s">
        <v>21635</v>
      </c>
    </row>
    <row r="16944" spans="1:6" x14ac:dyDescent="0.25">
      <c r="A16944" t="s">
        <v>6498</v>
      </c>
      <c r="B16944" s="100" t="s">
        <v>16126</v>
      </c>
      <c r="C16944" s="99" t="s">
        <v>16125</v>
      </c>
      <c r="D16944" s="124">
        <v>19726</v>
      </c>
      <c r="E16944" s="157" t="e">
        <f>VLOOKUP(D16944,'SOAT LIQ'!$A$87:$C$3416,3,FALSE)</f>
        <v>#N/A</v>
      </c>
      <c r="F16944" t="s">
        <v>21635</v>
      </c>
    </row>
    <row r="16945" spans="1:6" x14ac:dyDescent="0.25">
      <c r="A16945" t="s">
        <v>6501</v>
      </c>
      <c r="B16945" s="100" t="s">
        <v>16126</v>
      </c>
      <c r="C16945" s="99" t="s">
        <v>16125</v>
      </c>
      <c r="D16945" s="124">
        <v>19726</v>
      </c>
      <c r="E16945" s="157" t="e">
        <f>VLOOKUP(D16945,'SOAT LIQ'!$A$87:$C$3416,3,FALSE)</f>
        <v>#N/A</v>
      </c>
      <c r="F16945" t="s">
        <v>21635</v>
      </c>
    </row>
    <row r="16946" spans="1:6" x14ac:dyDescent="0.25">
      <c r="A16946" t="s">
        <v>6498</v>
      </c>
      <c r="B16946" s="100" t="s">
        <v>16127</v>
      </c>
      <c r="C16946" s="100"/>
      <c r="D16946" s="124"/>
      <c r="E16946" s="157" t="e">
        <f>VLOOKUP(D16946,'SOAT LIQ'!$A$87:$C$3416,3,FALSE)</f>
        <v>#N/A</v>
      </c>
      <c r="F16946" t="s">
        <v>21635</v>
      </c>
    </row>
    <row r="16947" spans="1:6" x14ac:dyDescent="0.25">
      <c r="A16947" t="s">
        <v>6501</v>
      </c>
      <c r="B16947" s="100" t="s">
        <v>16127</v>
      </c>
      <c r="C16947" s="100"/>
      <c r="D16947" s="124"/>
      <c r="E16947" s="157" t="e">
        <f>VLOOKUP(D16947,'SOAT LIQ'!$A$87:$C$3416,3,FALSE)</f>
        <v>#N/A</v>
      </c>
      <c r="F16947" t="s">
        <v>21635</v>
      </c>
    </row>
    <row r="16948" spans="1:6" x14ac:dyDescent="0.25">
      <c r="A16948" t="s">
        <v>6498</v>
      </c>
      <c r="B16948" s="100" t="s">
        <v>4054</v>
      </c>
      <c r="C16948" s="99" t="s">
        <v>16128</v>
      </c>
      <c r="D16948" s="124">
        <v>19761</v>
      </c>
      <c r="E16948" s="157" t="e">
        <f>VLOOKUP(D16948,'SOAT LIQ'!$A$87:$C$3416,3,FALSE)</f>
        <v>#N/A</v>
      </c>
      <c r="F16948" t="s">
        <v>21635</v>
      </c>
    </row>
    <row r="16949" spans="1:6" x14ac:dyDescent="0.25">
      <c r="A16949" t="s">
        <v>6501</v>
      </c>
      <c r="B16949" s="100" t="s">
        <v>4054</v>
      </c>
      <c r="C16949" s="99" t="s">
        <v>16128</v>
      </c>
      <c r="D16949" s="124">
        <v>19761</v>
      </c>
      <c r="E16949" s="157" t="e">
        <f>VLOOKUP(D16949,'SOAT LIQ'!$A$87:$C$3416,3,FALSE)</f>
        <v>#N/A</v>
      </c>
      <c r="F16949" t="s">
        <v>21635</v>
      </c>
    </row>
    <row r="16950" spans="1:6" x14ac:dyDescent="0.25">
      <c r="A16950" t="s">
        <v>6498</v>
      </c>
      <c r="B16950" s="100" t="s">
        <v>4055</v>
      </c>
      <c r="C16950" s="99" t="s">
        <v>16129</v>
      </c>
      <c r="D16950" s="124">
        <v>19761</v>
      </c>
      <c r="E16950" s="157" t="e">
        <f>VLOOKUP(D16950,'SOAT LIQ'!$A$87:$C$3416,3,FALSE)</f>
        <v>#N/A</v>
      </c>
      <c r="F16950" t="s">
        <v>21635</v>
      </c>
    </row>
    <row r="16951" spans="1:6" x14ac:dyDescent="0.25">
      <c r="A16951" t="s">
        <v>6501</v>
      </c>
      <c r="B16951" s="100" t="s">
        <v>4055</v>
      </c>
      <c r="C16951" s="99" t="s">
        <v>16129</v>
      </c>
      <c r="D16951" s="124">
        <v>19761</v>
      </c>
      <c r="E16951" s="157" t="e">
        <f>VLOOKUP(D16951,'SOAT LIQ'!$A$87:$C$3416,3,FALSE)</f>
        <v>#N/A</v>
      </c>
      <c r="F16951" t="s">
        <v>21635</v>
      </c>
    </row>
    <row r="16952" spans="1:6" x14ac:dyDescent="0.25">
      <c r="A16952" t="s">
        <v>6498</v>
      </c>
      <c r="B16952" s="100" t="s">
        <v>16131</v>
      </c>
      <c r="C16952" s="99" t="s">
        <v>16130</v>
      </c>
      <c r="D16952" s="124">
        <v>19050</v>
      </c>
      <c r="E16952" s="157" t="e">
        <f>VLOOKUP(D16952,'SOAT LIQ'!$A$87:$C$3416,3,FALSE)</f>
        <v>#N/A</v>
      </c>
      <c r="F16952" t="s">
        <v>21635</v>
      </c>
    </row>
    <row r="16953" spans="1:6" x14ac:dyDescent="0.25">
      <c r="A16953" t="s">
        <v>6501</v>
      </c>
      <c r="B16953" s="100" t="s">
        <v>16131</v>
      </c>
      <c r="C16953" s="99" t="s">
        <v>16130</v>
      </c>
      <c r="D16953" s="124">
        <v>19050</v>
      </c>
      <c r="E16953" s="157" t="e">
        <f>VLOOKUP(D16953,'SOAT LIQ'!$A$87:$C$3416,3,FALSE)</f>
        <v>#N/A</v>
      </c>
      <c r="F16953" t="s">
        <v>21635</v>
      </c>
    </row>
    <row r="16954" spans="1:6" x14ac:dyDescent="0.25">
      <c r="A16954" t="s">
        <v>6498</v>
      </c>
      <c r="B16954" s="100" t="s">
        <v>16133</v>
      </c>
      <c r="C16954" s="99" t="s">
        <v>16132</v>
      </c>
      <c r="D16954" s="124"/>
      <c r="E16954" s="157" t="e">
        <f>VLOOKUP(D16954,'SOAT LIQ'!$A$87:$C$3416,3,FALSE)</f>
        <v>#N/A</v>
      </c>
      <c r="F16954" t="s">
        <v>21635</v>
      </c>
    </row>
    <row r="16955" spans="1:6" x14ac:dyDescent="0.25">
      <c r="A16955" t="s">
        <v>6501</v>
      </c>
      <c r="B16955" s="100" t="s">
        <v>16133</v>
      </c>
      <c r="C16955" s="99" t="s">
        <v>16132</v>
      </c>
      <c r="D16955" s="124"/>
      <c r="E16955" s="157" t="e">
        <f>VLOOKUP(D16955,'SOAT LIQ'!$A$87:$C$3416,3,FALSE)</f>
        <v>#N/A</v>
      </c>
      <c r="F16955" t="s">
        <v>21635</v>
      </c>
    </row>
    <row r="16956" spans="1:6" x14ac:dyDescent="0.25">
      <c r="A16956" t="s">
        <v>6498</v>
      </c>
      <c r="B16956" s="100" t="s">
        <v>4720</v>
      </c>
      <c r="C16956" s="99" t="s">
        <v>16134</v>
      </c>
      <c r="D16956" s="124">
        <v>19791</v>
      </c>
      <c r="E16956" s="157" t="e">
        <f>VLOOKUP(D16956,'SOAT LIQ'!$A$87:$C$3416,3,FALSE)</f>
        <v>#N/A</v>
      </c>
      <c r="F16956" t="s">
        <v>21635</v>
      </c>
    </row>
    <row r="16957" spans="1:6" x14ac:dyDescent="0.25">
      <c r="A16957" t="s">
        <v>6501</v>
      </c>
      <c r="B16957" s="100" t="s">
        <v>4720</v>
      </c>
      <c r="C16957" s="99" t="s">
        <v>16134</v>
      </c>
      <c r="D16957" s="124">
        <v>19791</v>
      </c>
      <c r="E16957" s="157" t="e">
        <f>VLOOKUP(D16957,'SOAT LIQ'!$A$87:$C$3416,3,FALSE)</f>
        <v>#N/A</v>
      </c>
      <c r="F16957" t="s">
        <v>21635</v>
      </c>
    </row>
    <row r="16958" spans="1:6" x14ac:dyDescent="0.25">
      <c r="A16958" t="s">
        <v>6498</v>
      </c>
      <c r="B16958" s="100" t="s">
        <v>16136</v>
      </c>
      <c r="C16958" s="99" t="s">
        <v>16135</v>
      </c>
      <c r="D16958" s="124">
        <v>19970</v>
      </c>
      <c r="E16958" s="157" t="e">
        <f>VLOOKUP(D16958,'SOAT LIQ'!$A$87:$C$3416,3,FALSE)</f>
        <v>#N/A</v>
      </c>
      <c r="F16958" t="s">
        <v>21635</v>
      </c>
    </row>
    <row r="16959" spans="1:6" x14ac:dyDescent="0.25">
      <c r="A16959" t="s">
        <v>6501</v>
      </c>
      <c r="B16959" s="100" t="s">
        <v>16136</v>
      </c>
      <c r="C16959" s="99" t="s">
        <v>16135</v>
      </c>
      <c r="D16959" s="124">
        <v>19970</v>
      </c>
      <c r="E16959" s="157" t="e">
        <f>VLOOKUP(D16959,'SOAT LIQ'!$A$87:$C$3416,3,FALSE)</f>
        <v>#N/A</v>
      </c>
      <c r="F16959" t="s">
        <v>21635</v>
      </c>
    </row>
    <row r="16960" spans="1:6" x14ac:dyDescent="0.25">
      <c r="A16960" t="s">
        <v>6498</v>
      </c>
      <c r="B16960" s="100" t="s">
        <v>16137</v>
      </c>
      <c r="C16960" s="99" t="s">
        <v>16138</v>
      </c>
      <c r="D16960" s="124">
        <v>19787</v>
      </c>
      <c r="E16960" s="157" t="e">
        <f>VLOOKUP(D16960,'SOAT LIQ'!$A$87:$C$3416,3,FALSE)</f>
        <v>#N/A</v>
      </c>
      <c r="F16960" t="s">
        <v>21635</v>
      </c>
    </row>
    <row r="16961" spans="1:6" x14ac:dyDescent="0.25">
      <c r="A16961" t="s">
        <v>6501</v>
      </c>
      <c r="B16961" s="100" t="s">
        <v>16137</v>
      </c>
      <c r="C16961" s="99" t="s">
        <v>16138</v>
      </c>
      <c r="D16961" s="124">
        <v>19787</v>
      </c>
      <c r="E16961" s="157" t="e">
        <f>VLOOKUP(D16961,'SOAT LIQ'!$A$87:$C$3416,3,FALSE)</f>
        <v>#N/A</v>
      </c>
      <c r="F16961" t="s">
        <v>21635</v>
      </c>
    </row>
    <row r="16962" spans="1:6" x14ac:dyDescent="0.25">
      <c r="A16962" t="s">
        <v>6498</v>
      </c>
      <c r="B16962" s="100" t="s">
        <v>16140</v>
      </c>
      <c r="C16962" s="99" t="s">
        <v>16139</v>
      </c>
      <c r="D16962" s="124">
        <v>19791</v>
      </c>
      <c r="E16962" s="157" t="e">
        <f>VLOOKUP(D16962,'SOAT LIQ'!$A$87:$C$3416,3,FALSE)</f>
        <v>#N/A</v>
      </c>
      <c r="F16962" t="s">
        <v>21635</v>
      </c>
    </row>
    <row r="16963" spans="1:6" x14ac:dyDescent="0.25">
      <c r="A16963" t="s">
        <v>6501</v>
      </c>
      <c r="B16963" s="100" t="s">
        <v>16140</v>
      </c>
      <c r="C16963" s="99" t="s">
        <v>16139</v>
      </c>
      <c r="D16963" s="124">
        <v>19791</v>
      </c>
      <c r="E16963" s="157" t="e">
        <f>VLOOKUP(D16963,'SOAT LIQ'!$A$87:$C$3416,3,FALSE)</f>
        <v>#N/A</v>
      </c>
      <c r="F16963" t="s">
        <v>21635</v>
      </c>
    </row>
    <row r="16964" spans="1:6" x14ac:dyDescent="0.25">
      <c r="A16964" t="s">
        <v>6498</v>
      </c>
      <c r="B16964" s="100" t="s">
        <v>16142</v>
      </c>
      <c r="C16964" s="99" t="s">
        <v>16141</v>
      </c>
      <c r="D16964" s="124">
        <v>19791</v>
      </c>
      <c r="E16964" s="157" t="e">
        <f>VLOOKUP(D16964,'SOAT LIQ'!$A$87:$C$3416,3,FALSE)</f>
        <v>#N/A</v>
      </c>
      <c r="F16964" t="s">
        <v>21635</v>
      </c>
    </row>
    <row r="16965" spans="1:6" x14ac:dyDescent="0.25">
      <c r="A16965" t="s">
        <v>6501</v>
      </c>
      <c r="B16965" s="100" t="s">
        <v>16142</v>
      </c>
      <c r="C16965" s="99" t="s">
        <v>16141</v>
      </c>
      <c r="D16965" s="124">
        <v>19791</v>
      </c>
      <c r="E16965" s="157" t="e">
        <f>VLOOKUP(D16965,'SOAT LIQ'!$A$87:$C$3416,3,FALSE)</f>
        <v>#N/A</v>
      </c>
      <c r="F16965" t="s">
        <v>21635</v>
      </c>
    </row>
    <row r="16966" spans="1:6" x14ac:dyDescent="0.25">
      <c r="A16966" t="s">
        <v>6498</v>
      </c>
      <c r="B16966" s="100" t="s">
        <v>16144</v>
      </c>
      <c r="C16966" s="99" t="s">
        <v>16143</v>
      </c>
      <c r="D16966" s="124">
        <v>19817</v>
      </c>
      <c r="E16966" s="157" t="e">
        <f>VLOOKUP(D16966,'SOAT LIQ'!$A$87:$C$3416,3,FALSE)</f>
        <v>#N/A</v>
      </c>
      <c r="F16966" t="s">
        <v>21635</v>
      </c>
    </row>
    <row r="16967" spans="1:6" x14ac:dyDescent="0.25">
      <c r="A16967" t="s">
        <v>6501</v>
      </c>
      <c r="B16967" s="100" t="s">
        <v>16144</v>
      </c>
      <c r="C16967" s="99" t="s">
        <v>16143</v>
      </c>
      <c r="D16967" s="124">
        <v>19817</v>
      </c>
      <c r="E16967" s="157" t="e">
        <f>VLOOKUP(D16967,'SOAT LIQ'!$A$87:$C$3416,3,FALSE)</f>
        <v>#N/A</v>
      </c>
      <c r="F16967" t="s">
        <v>21635</v>
      </c>
    </row>
    <row r="16968" spans="1:6" x14ac:dyDescent="0.25">
      <c r="A16968" t="s">
        <v>6498</v>
      </c>
      <c r="B16968" s="100" t="s">
        <v>16146</v>
      </c>
      <c r="C16968" s="99" t="s">
        <v>16145</v>
      </c>
      <c r="D16968" s="124"/>
      <c r="E16968" s="157" t="e">
        <f>VLOOKUP(D16968,'SOAT LIQ'!$A$87:$C$3416,3,FALSE)</f>
        <v>#N/A</v>
      </c>
      <c r="F16968" t="s">
        <v>21635</v>
      </c>
    </row>
    <row r="16969" spans="1:6" x14ac:dyDescent="0.25">
      <c r="A16969" t="s">
        <v>6501</v>
      </c>
      <c r="B16969" s="100" t="s">
        <v>16146</v>
      </c>
      <c r="C16969" s="99" t="s">
        <v>16145</v>
      </c>
      <c r="D16969" s="124"/>
      <c r="E16969" s="157" t="e">
        <f>VLOOKUP(D16969,'SOAT LIQ'!$A$87:$C$3416,3,FALSE)</f>
        <v>#N/A</v>
      </c>
      <c r="F16969" t="s">
        <v>21635</v>
      </c>
    </row>
    <row r="16970" spans="1:6" x14ac:dyDescent="0.25">
      <c r="A16970" t="s">
        <v>6498</v>
      </c>
      <c r="B16970" s="100" t="s">
        <v>16148</v>
      </c>
      <c r="C16970" s="99" t="s">
        <v>16147</v>
      </c>
      <c r="D16970" s="124">
        <v>19935</v>
      </c>
      <c r="E16970" s="157" t="e">
        <f>VLOOKUP(D16970,'SOAT LIQ'!$A$87:$C$3416,3,FALSE)</f>
        <v>#N/A</v>
      </c>
      <c r="F16970" t="s">
        <v>21635</v>
      </c>
    </row>
    <row r="16971" spans="1:6" x14ac:dyDescent="0.25">
      <c r="A16971" t="s">
        <v>6501</v>
      </c>
      <c r="B16971" s="100" t="s">
        <v>16148</v>
      </c>
      <c r="C16971" s="99" t="s">
        <v>16147</v>
      </c>
      <c r="D16971" s="124">
        <v>19935</v>
      </c>
      <c r="E16971" s="157" t="e">
        <f>VLOOKUP(D16971,'SOAT LIQ'!$A$87:$C$3416,3,FALSE)</f>
        <v>#N/A</v>
      </c>
      <c r="F16971" t="s">
        <v>21635</v>
      </c>
    </row>
    <row r="16972" spans="1:6" x14ac:dyDescent="0.25">
      <c r="A16972" t="s">
        <v>6498</v>
      </c>
      <c r="B16972" s="100" t="s">
        <v>16150</v>
      </c>
      <c r="C16972" s="99" t="s">
        <v>16149</v>
      </c>
      <c r="D16972" s="124">
        <v>19935</v>
      </c>
      <c r="E16972" s="157" t="e">
        <f>VLOOKUP(D16972,'SOAT LIQ'!$A$87:$C$3416,3,FALSE)</f>
        <v>#N/A</v>
      </c>
      <c r="F16972" t="s">
        <v>21635</v>
      </c>
    </row>
    <row r="16973" spans="1:6" x14ac:dyDescent="0.25">
      <c r="A16973" t="s">
        <v>6501</v>
      </c>
      <c r="B16973" s="100" t="s">
        <v>16150</v>
      </c>
      <c r="C16973" s="99" t="s">
        <v>16149</v>
      </c>
      <c r="D16973" s="124">
        <v>19935</v>
      </c>
      <c r="E16973" s="157" t="e">
        <f>VLOOKUP(D16973,'SOAT LIQ'!$A$87:$C$3416,3,FALSE)</f>
        <v>#N/A</v>
      </c>
      <c r="F16973" t="s">
        <v>21635</v>
      </c>
    </row>
    <row r="16974" spans="1:6" x14ac:dyDescent="0.25">
      <c r="A16974" t="s">
        <v>6498</v>
      </c>
      <c r="B16974" s="100" t="s">
        <v>16152</v>
      </c>
      <c r="C16974" s="99" t="s">
        <v>16151</v>
      </c>
      <c r="D16974" s="124">
        <v>19935</v>
      </c>
      <c r="E16974" s="157" t="e">
        <f>VLOOKUP(D16974,'SOAT LIQ'!$A$87:$C$3416,3,FALSE)</f>
        <v>#N/A</v>
      </c>
      <c r="F16974" t="s">
        <v>21635</v>
      </c>
    </row>
    <row r="16975" spans="1:6" x14ac:dyDescent="0.25">
      <c r="A16975" t="s">
        <v>6501</v>
      </c>
      <c r="B16975" s="100" t="s">
        <v>16152</v>
      </c>
      <c r="C16975" s="99" t="s">
        <v>16151</v>
      </c>
      <c r="D16975" s="124">
        <v>19935</v>
      </c>
      <c r="E16975" s="157" t="e">
        <f>VLOOKUP(D16975,'SOAT LIQ'!$A$87:$C$3416,3,FALSE)</f>
        <v>#N/A</v>
      </c>
      <c r="F16975" t="s">
        <v>21635</v>
      </c>
    </row>
    <row r="16976" spans="1:6" x14ac:dyDescent="0.25">
      <c r="A16976" t="s">
        <v>6498</v>
      </c>
      <c r="B16976" s="100" t="s">
        <v>16153</v>
      </c>
      <c r="C16976" s="100"/>
      <c r="D16976" s="124">
        <v>19946</v>
      </c>
      <c r="E16976" s="157" t="e">
        <f>VLOOKUP(D16976,'SOAT LIQ'!$A$87:$C$3416,3,FALSE)</f>
        <v>#N/A</v>
      </c>
      <c r="F16976" t="s">
        <v>21635</v>
      </c>
    </row>
    <row r="16977" spans="1:6" x14ac:dyDescent="0.25">
      <c r="A16977" t="s">
        <v>6501</v>
      </c>
      <c r="B16977" s="100" t="s">
        <v>16153</v>
      </c>
      <c r="C16977" s="100"/>
      <c r="D16977" s="124">
        <v>19946</v>
      </c>
      <c r="E16977" s="157" t="e">
        <f>VLOOKUP(D16977,'SOAT LIQ'!$A$87:$C$3416,3,FALSE)</f>
        <v>#N/A</v>
      </c>
      <c r="F16977" t="s">
        <v>21635</v>
      </c>
    </row>
    <row r="16978" spans="1:6" x14ac:dyDescent="0.25">
      <c r="A16978" t="s">
        <v>6498</v>
      </c>
      <c r="B16978" s="100" t="s">
        <v>16154</v>
      </c>
      <c r="C16978" s="100"/>
      <c r="D16978" s="124"/>
      <c r="E16978" s="157" t="e">
        <f>VLOOKUP(D16978,'SOAT LIQ'!$A$87:$C$3416,3,FALSE)</f>
        <v>#N/A</v>
      </c>
      <c r="F16978" t="s">
        <v>21635</v>
      </c>
    </row>
    <row r="16979" spans="1:6" x14ac:dyDescent="0.25">
      <c r="A16979" t="s">
        <v>6501</v>
      </c>
      <c r="B16979" s="100" t="s">
        <v>16154</v>
      </c>
      <c r="C16979" s="100"/>
      <c r="D16979" s="124"/>
      <c r="E16979" s="157" t="e">
        <f>VLOOKUP(D16979,'SOAT LIQ'!$A$87:$C$3416,3,FALSE)</f>
        <v>#N/A</v>
      </c>
      <c r="F16979" t="s">
        <v>21635</v>
      </c>
    </row>
    <row r="16980" spans="1:6" x14ac:dyDescent="0.25">
      <c r="A16980" t="s">
        <v>6498</v>
      </c>
      <c r="B16980" s="100" t="s">
        <v>16155</v>
      </c>
      <c r="C16980" s="100"/>
      <c r="D16980" s="124"/>
      <c r="E16980" s="157" t="e">
        <f>VLOOKUP(D16980,'SOAT LIQ'!$A$87:$C$3416,3,FALSE)</f>
        <v>#N/A</v>
      </c>
      <c r="F16980" t="s">
        <v>21635</v>
      </c>
    </row>
    <row r="16981" spans="1:6" x14ac:dyDescent="0.25">
      <c r="A16981" t="s">
        <v>6501</v>
      </c>
      <c r="B16981" s="100" t="s">
        <v>16155</v>
      </c>
      <c r="C16981" s="100"/>
      <c r="D16981" s="124"/>
      <c r="E16981" s="157" t="e">
        <f>VLOOKUP(D16981,'SOAT LIQ'!$A$87:$C$3416,3,FALSE)</f>
        <v>#N/A</v>
      </c>
      <c r="F16981" t="s">
        <v>21635</v>
      </c>
    </row>
    <row r="16982" spans="1:6" x14ac:dyDescent="0.25">
      <c r="A16982" t="s">
        <v>6498</v>
      </c>
      <c r="B16982" s="100" t="s">
        <v>16156</v>
      </c>
      <c r="C16982" s="100"/>
      <c r="D16982" s="124">
        <v>19165</v>
      </c>
      <c r="E16982" s="157" t="e">
        <f>VLOOKUP(D16982,'SOAT LIQ'!$A$87:$C$3416,3,FALSE)</f>
        <v>#N/A</v>
      </c>
      <c r="F16982" t="s">
        <v>21635</v>
      </c>
    </row>
    <row r="16983" spans="1:6" x14ac:dyDescent="0.25">
      <c r="A16983" t="s">
        <v>6501</v>
      </c>
      <c r="B16983" s="100" t="s">
        <v>16156</v>
      </c>
      <c r="C16983" s="100"/>
      <c r="D16983" s="124">
        <v>19165</v>
      </c>
      <c r="E16983" s="157" t="e">
        <f>VLOOKUP(D16983,'SOAT LIQ'!$A$87:$C$3416,3,FALSE)</f>
        <v>#N/A</v>
      </c>
      <c r="F16983" t="s">
        <v>21635</v>
      </c>
    </row>
    <row r="16984" spans="1:6" x14ac:dyDescent="0.25">
      <c r="A16984" t="s">
        <v>6498</v>
      </c>
      <c r="B16984" s="100" t="s">
        <v>16157</v>
      </c>
      <c r="C16984" s="100"/>
      <c r="D16984" s="124">
        <v>19970</v>
      </c>
      <c r="E16984" s="157" t="e">
        <f>VLOOKUP(D16984,'SOAT LIQ'!$A$87:$C$3416,3,FALSE)</f>
        <v>#N/A</v>
      </c>
      <c r="F16984" t="s">
        <v>21635</v>
      </c>
    </row>
    <row r="16985" spans="1:6" x14ac:dyDescent="0.25">
      <c r="A16985" t="s">
        <v>6501</v>
      </c>
      <c r="B16985" s="100" t="s">
        <v>16157</v>
      </c>
      <c r="C16985" s="100"/>
      <c r="D16985" s="124">
        <v>19970</v>
      </c>
      <c r="E16985" s="157" t="e">
        <f>VLOOKUP(D16985,'SOAT LIQ'!$A$87:$C$3416,3,FALSE)</f>
        <v>#N/A</v>
      </c>
      <c r="F16985" t="s">
        <v>21635</v>
      </c>
    </row>
    <row r="16986" spans="1:6" x14ac:dyDescent="0.25">
      <c r="A16986" t="s">
        <v>6498</v>
      </c>
      <c r="B16986" s="100" t="s">
        <v>16158</v>
      </c>
      <c r="C16986" s="100"/>
      <c r="D16986" s="124"/>
      <c r="E16986" s="157" t="e">
        <f>VLOOKUP(D16986,'SOAT LIQ'!$A$87:$C$3416,3,FALSE)</f>
        <v>#N/A</v>
      </c>
      <c r="F16986" t="s">
        <v>21635</v>
      </c>
    </row>
    <row r="16987" spans="1:6" x14ac:dyDescent="0.25">
      <c r="A16987" t="s">
        <v>6501</v>
      </c>
      <c r="B16987" s="100" t="s">
        <v>16158</v>
      </c>
      <c r="C16987" s="100"/>
      <c r="D16987" s="124"/>
      <c r="E16987" s="157" t="e">
        <f>VLOOKUP(D16987,'SOAT LIQ'!$A$87:$C$3416,3,FALSE)</f>
        <v>#N/A</v>
      </c>
      <c r="F16987" t="s">
        <v>21635</v>
      </c>
    </row>
    <row r="16988" spans="1:6" x14ac:dyDescent="0.25">
      <c r="A16988" t="s">
        <v>6498</v>
      </c>
      <c r="B16988" s="100" t="s">
        <v>16159</v>
      </c>
      <c r="C16988" s="100"/>
      <c r="D16988" s="124"/>
      <c r="E16988" s="157" t="e">
        <f>VLOOKUP(D16988,'SOAT LIQ'!$A$87:$C$3416,3,FALSE)</f>
        <v>#N/A</v>
      </c>
      <c r="F16988" t="s">
        <v>21635</v>
      </c>
    </row>
    <row r="16989" spans="1:6" x14ac:dyDescent="0.25">
      <c r="A16989" t="s">
        <v>6501</v>
      </c>
      <c r="B16989" s="100" t="s">
        <v>16159</v>
      </c>
      <c r="C16989" s="100"/>
      <c r="D16989" s="124"/>
      <c r="E16989" s="157" t="e">
        <f>VLOOKUP(D16989,'SOAT LIQ'!$A$87:$C$3416,3,FALSE)</f>
        <v>#N/A</v>
      </c>
      <c r="F16989" t="s">
        <v>21635</v>
      </c>
    </row>
    <row r="16990" spans="1:6" x14ac:dyDescent="0.25">
      <c r="A16990" t="s">
        <v>6498</v>
      </c>
      <c r="B16990" s="100" t="s">
        <v>16160</v>
      </c>
      <c r="C16990" s="100"/>
      <c r="D16990" s="124"/>
      <c r="E16990" s="157" t="e">
        <f>VLOOKUP(D16990,'SOAT LIQ'!$A$87:$C$3416,3,FALSE)</f>
        <v>#N/A</v>
      </c>
      <c r="F16990" t="s">
        <v>21635</v>
      </c>
    </row>
    <row r="16991" spans="1:6" x14ac:dyDescent="0.25">
      <c r="A16991" t="s">
        <v>6501</v>
      </c>
      <c r="B16991" s="100" t="s">
        <v>16160</v>
      </c>
      <c r="C16991" s="100"/>
      <c r="D16991" s="124"/>
      <c r="E16991" s="157" t="e">
        <f>VLOOKUP(D16991,'SOAT LIQ'!$A$87:$C$3416,3,FALSE)</f>
        <v>#N/A</v>
      </c>
      <c r="F16991" t="s">
        <v>21635</v>
      </c>
    </row>
    <row r="16992" spans="1:6" x14ac:dyDescent="0.25">
      <c r="A16992" t="s">
        <v>6498</v>
      </c>
      <c r="B16992" s="100" t="s">
        <v>16161</v>
      </c>
      <c r="C16992" s="100"/>
      <c r="D16992" s="124"/>
      <c r="E16992" s="157" t="e">
        <f>VLOOKUP(D16992,'SOAT LIQ'!$A$87:$C$3416,3,FALSE)</f>
        <v>#N/A</v>
      </c>
      <c r="F16992" t="s">
        <v>21635</v>
      </c>
    </row>
    <row r="16993" spans="1:6" x14ac:dyDescent="0.25">
      <c r="A16993" t="s">
        <v>6501</v>
      </c>
      <c r="B16993" s="100" t="s">
        <v>16161</v>
      </c>
      <c r="C16993" s="100"/>
      <c r="D16993" s="124"/>
      <c r="E16993" s="157" t="e">
        <f>VLOOKUP(D16993,'SOAT LIQ'!$A$87:$C$3416,3,FALSE)</f>
        <v>#N/A</v>
      </c>
      <c r="F16993" t="s">
        <v>21635</v>
      </c>
    </row>
    <row r="16994" spans="1:6" x14ac:dyDescent="0.25">
      <c r="A16994" t="s">
        <v>6498</v>
      </c>
      <c r="B16994" s="100" t="s">
        <v>16162</v>
      </c>
      <c r="C16994" s="99" t="s">
        <v>16138</v>
      </c>
      <c r="D16994" s="124">
        <v>19970</v>
      </c>
      <c r="E16994" s="157" t="e">
        <f>VLOOKUP(D16994,'SOAT LIQ'!$A$87:$C$3416,3,FALSE)</f>
        <v>#N/A</v>
      </c>
      <c r="F16994" t="s">
        <v>21635</v>
      </c>
    </row>
    <row r="16995" spans="1:6" x14ac:dyDescent="0.25">
      <c r="A16995" t="s">
        <v>6501</v>
      </c>
      <c r="B16995" s="100" t="s">
        <v>16162</v>
      </c>
      <c r="C16995" s="99" t="s">
        <v>16138</v>
      </c>
      <c r="D16995" s="124">
        <v>19970</v>
      </c>
      <c r="E16995" s="157" t="e">
        <f>VLOOKUP(D16995,'SOAT LIQ'!$A$87:$C$3416,3,FALSE)</f>
        <v>#N/A</v>
      </c>
      <c r="F16995" t="s">
        <v>21635</v>
      </c>
    </row>
    <row r="16996" spans="1:6" x14ac:dyDescent="0.25">
      <c r="A16996" t="s">
        <v>6498</v>
      </c>
      <c r="B16996" s="100" t="s">
        <v>16163</v>
      </c>
      <c r="C16996" s="100"/>
      <c r="D16996" s="124">
        <v>19787</v>
      </c>
      <c r="E16996" s="157" t="e">
        <f>VLOOKUP(D16996,'SOAT LIQ'!$A$87:$C$3416,3,FALSE)</f>
        <v>#N/A</v>
      </c>
      <c r="F16996" t="s">
        <v>21635</v>
      </c>
    </row>
    <row r="16997" spans="1:6" x14ac:dyDescent="0.25">
      <c r="A16997" t="s">
        <v>6501</v>
      </c>
      <c r="B16997" s="100" t="s">
        <v>16163</v>
      </c>
      <c r="C16997" s="100"/>
      <c r="D16997" s="124">
        <v>19787</v>
      </c>
      <c r="E16997" s="157" t="e">
        <f>VLOOKUP(D16997,'SOAT LIQ'!$A$87:$C$3416,3,FALSE)</f>
        <v>#N/A</v>
      </c>
      <c r="F16997" t="s">
        <v>21635</v>
      </c>
    </row>
    <row r="16998" spans="1:6" x14ac:dyDescent="0.25">
      <c r="A16998" t="s">
        <v>6498</v>
      </c>
      <c r="B16998" s="100" t="s">
        <v>16164</v>
      </c>
      <c r="C16998" s="99" t="s">
        <v>16089</v>
      </c>
      <c r="D16998" s="124">
        <v>19718</v>
      </c>
      <c r="E16998" s="157" t="e">
        <f>VLOOKUP(D16998,'SOAT LIQ'!$A$87:$C$3416,3,FALSE)</f>
        <v>#N/A</v>
      </c>
      <c r="F16998" t="s">
        <v>21635</v>
      </c>
    </row>
    <row r="16999" spans="1:6" x14ac:dyDescent="0.25">
      <c r="A16999" t="s">
        <v>6501</v>
      </c>
      <c r="B16999" s="100" t="s">
        <v>16164</v>
      </c>
      <c r="C16999" s="99" t="s">
        <v>16089</v>
      </c>
      <c r="D16999" s="124">
        <v>19718</v>
      </c>
      <c r="E16999" s="157" t="e">
        <f>VLOOKUP(D16999,'SOAT LIQ'!$A$87:$C$3416,3,FALSE)</f>
        <v>#N/A</v>
      </c>
      <c r="F16999" t="s">
        <v>21635</v>
      </c>
    </row>
    <row r="17000" spans="1:6" x14ac:dyDescent="0.25">
      <c r="A17000" t="s">
        <v>6498</v>
      </c>
      <c r="B17000" s="100" t="s">
        <v>16165</v>
      </c>
      <c r="C17000" s="99" t="s">
        <v>16115</v>
      </c>
      <c r="D17000" s="124">
        <v>19718</v>
      </c>
      <c r="E17000" s="157" t="e">
        <f>VLOOKUP(D17000,'SOAT LIQ'!$A$87:$C$3416,3,FALSE)</f>
        <v>#N/A</v>
      </c>
      <c r="F17000" t="s">
        <v>21635</v>
      </c>
    </row>
    <row r="17001" spans="1:6" x14ac:dyDescent="0.25">
      <c r="A17001" t="s">
        <v>6501</v>
      </c>
      <c r="B17001" s="100" t="s">
        <v>16165</v>
      </c>
      <c r="C17001" s="99" t="s">
        <v>16115</v>
      </c>
      <c r="D17001" s="124">
        <v>19718</v>
      </c>
      <c r="E17001" s="157" t="e">
        <f>VLOOKUP(D17001,'SOAT LIQ'!$A$87:$C$3416,3,FALSE)</f>
        <v>#N/A</v>
      </c>
      <c r="F17001" t="s">
        <v>21635</v>
      </c>
    </row>
    <row r="17002" spans="1:6" x14ac:dyDescent="0.25">
      <c r="A17002" t="s">
        <v>6498</v>
      </c>
      <c r="B17002" s="100" t="s">
        <v>16166</v>
      </c>
      <c r="C17002" s="100"/>
      <c r="D17002" s="124"/>
      <c r="E17002" s="157" t="e">
        <f>VLOOKUP(D17002,'SOAT LIQ'!$A$87:$C$3416,3,FALSE)</f>
        <v>#N/A</v>
      </c>
      <c r="F17002" t="s">
        <v>21635</v>
      </c>
    </row>
    <row r="17003" spans="1:6" x14ac:dyDescent="0.25">
      <c r="A17003" t="s">
        <v>6501</v>
      </c>
      <c r="B17003" s="100" t="s">
        <v>16166</v>
      </c>
      <c r="C17003" s="100"/>
      <c r="D17003" s="124"/>
      <c r="E17003" s="157" t="e">
        <f>VLOOKUP(D17003,'SOAT LIQ'!$A$87:$C$3416,3,FALSE)</f>
        <v>#N/A</v>
      </c>
      <c r="F17003" t="s">
        <v>21635</v>
      </c>
    </row>
    <row r="17004" spans="1:6" x14ac:dyDescent="0.25">
      <c r="A17004" t="s">
        <v>6498</v>
      </c>
      <c r="B17004" s="100" t="s">
        <v>16167</v>
      </c>
      <c r="C17004" s="100"/>
      <c r="D17004" s="124"/>
      <c r="E17004" s="157" t="e">
        <f>VLOOKUP(D17004,'SOAT LIQ'!$A$87:$C$3416,3,FALSE)</f>
        <v>#N/A</v>
      </c>
      <c r="F17004" t="s">
        <v>21635</v>
      </c>
    </row>
    <row r="17005" spans="1:6" x14ac:dyDescent="0.25">
      <c r="A17005" t="s">
        <v>6501</v>
      </c>
      <c r="B17005" s="100" t="s">
        <v>16167</v>
      </c>
      <c r="C17005" s="100"/>
      <c r="D17005" s="124"/>
      <c r="E17005" s="157" t="e">
        <f>VLOOKUP(D17005,'SOAT LIQ'!$A$87:$C$3416,3,FALSE)</f>
        <v>#N/A</v>
      </c>
      <c r="F17005" t="s">
        <v>21635</v>
      </c>
    </row>
    <row r="17006" spans="1:6" x14ac:dyDescent="0.25">
      <c r="A17006" t="s">
        <v>14990</v>
      </c>
      <c r="B17006" s="100" t="s">
        <v>16168</v>
      </c>
      <c r="C17006" s="99" t="s">
        <v>16169</v>
      </c>
      <c r="D17006" s="124">
        <v>19482</v>
      </c>
      <c r="E17006" s="157" t="e">
        <f>VLOOKUP(D17006,'SOAT LIQ'!$A$87:$C$3416,3,FALSE)</f>
        <v>#N/A</v>
      </c>
    </row>
    <row r="17007" spans="1:6" x14ac:dyDescent="0.25">
      <c r="A17007" t="s">
        <v>6498</v>
      </c>
      <c r="B17007" s="100" t="s">
        <v>16168</v>
      </c>
      <c r="C17007" s="99" t="s">
        <v>16169</v>
      </c>
      <c r="D17007" s="124">
        <v>19482</v>
      </c>
      <c r="E17007" s="157" t="e">
        <f>VLOOKUP(D17007,'SOAT LIQ'!$A$87:$C$3416,3,FALSE)</f>
        <v>#N/A</v>
      </c>
      <c r="F17007" t="s">
        <v>21635</v>
      </c>
    </row>
    <row r="17008" spans="1:6" x14ac:dyDescent="0.25">
      <c r="A17008" t="s">
        <v>15470</v>
      </c>
      <c r="B17008" s="100" t="s">
        <v>16168</v>
      </c>
      <c r="C17008" s="99" t="s">
        <v>16169</v>
      </c>
      <c r="D17008" s="124">
        <v>19482</v>
      </c>
      <c r="E17008" s="157" t="e">
        <f>VLOOKUP(D17008,'SOAT LIQ'!$A$87:$C$3416,3,FALSE)</f>
        <v>#N/A</v>
      </c>
      <c r="F17008" t="s">
        <v>21635</v>
      </c>
    </row>
    <row r="17009" spans="1:6" x14ac:dyDescent="0.25">
      <c r="A17009" t="s">
        <v>6501</v>
      </c>
      <c r="B17009" s="100" t="s">
        <v>16168</v>
      </c>
      <c r="C17009" s="99" t="s">
        <v>16169</v>
      </c>
      <c r="D17009" s="124">
        <v>19482</v>
      </c>
      <c r="E17009" s="157" t="e">
        <f>VLOOKUP(D17009,'SOAT LIQ'!$A$87:$C$3416,3,FALSE)</f>
        <v>#N/A</v>
      </c>
      <c r="F17009" t="s">
        <v>21635</v>
      </c>
    </row>
    <row r="17010" spans="1:6" x14ac:dyDescent="0.25">
      <c r="A17010" t="s">
        <v>6498</v>
      </c>
      <c r="B17010" s="100" t="s">
        <v>16170</v>
      </c>
      <c r="C17010" s="100"/>
      <c r="D17010" s="124"/>
      <c r="E17010" s="157" t="e">
        <f>VLOOKUP(D17010,'SOAT LIQ'!$A$87:$C$3416,3,FALSE)</f>
        <v>#N/A</v>
      </c>
      <c r="F17010" t="s">
        <v>21635</v>
      </c>
    </row>
    <row r="17011" spans="1:6" x14ac:dyDescent="0.25">
      <c r="A17011" t="s">
        <v>6501</v>
      </c>
      <c r="B17011" s="100" t="s">
        <v>16170</v>
      </c>
      <c r="C17011" s="100"/>
      <c r="D17011" s="124"/>
      <c r="E17011" s="157" t="e">
        <f>VLOOKUP(D17011,'SOAT LIQ'!$A$87:$C$3416,3,FALSE)</f>
        <v>#N/A</v>
      </c>
      <c r="F17011" t="s">
        <v>21635</v>
      </c>
    </row>
    <row r="17012" spans="1:6" x14ac:dyDescent="0.25">
      <c r="A17012" t="s">
        <v>6498</v>
      </c>
      <c r="B17012" s="100" t="s">
        <v>16171</v>
      </c>
      <c r="C17012" s="100"/>
      <c r="D17012" s="124"/>
      <c r="E17012" s="157" t="e">
        <f>VLOOKUP(D17012,'SOAT LIQ'!$A$87:$C$3416,3,FALSE)</f>
        <v>#N/A</v>
      </c>
      <c r="F17012" t="s">
        <v>21635</v>
      </c>
    </row>
    <row r="17013" spans="1:6" x14ac:dyDescent="0.25">
      <c r="A17013" t="s">
        <v>6501</v>
      </c>
      <c r="B17013" s="100" t="s">
        <v>16171</v>
      </c>
      <c r="C17013" s="100"/>
      <c r="D17013" s="124"/>
      <c r="E17013" s="157" t="e">
        <f>VLOOKUP(D17013,'SOAT LIQ'!$A$87:$C$3416,3,FALSE)</f>
        <v>#N/A</v>
      </c>
      <c r="F17013" t="s">
        <v>21635</v>
      </c>
    </row>
    <row r="17014" spans="1:6" x14ac:dyDescent="0.25">
      <c r="A17014" t="s">
        <v>6498</v>
      </c>
      <c r="B17014" s="100" t="s">
        <v>16172</v>
      </c>
      <c r="C17014" s="100"/>
      <c r="D17014" s="124"/>
      <c r="E17014" s="157" t="e">
        <f>VLOOKUP(D17014,'SOAT LIQ'!$A$87:$C$3416,3,FALSE)</f>
        <v>#N/A</v>
      </c>
      <c r="F17014" t="s">
        <v>21635</v>
      </c>
    </row>
    <row r="17015" spans="1:6" x14ac:dyDescent="0.25">
      <c r="A17015" t="s">
        <v>6501</v>
      </c>
      <c r="B17015" s="100" t="s">
        <v>16172</v>
      </c>
      <c r="C17015" s="100"/>
      <c r="D17015" s="124"/>
      <c r="E17015" s="157" t="e">
        <f>VLOOKUP(D17015,'SOAT LIQ'!$A$87:$C$3416,3,FALSE)</f>
        <v>#N/A</v>
      </c>
      <c r="F17015" t="s">
        <v>21635</v>
      </c>
    </row>
    <row r="17016" spans="1:6" x14ac:dyDescent="0.25">
      <c r="A17016" t="s">
        <v>6498</v>
      </c>
      <c r="B17016" s="100" t="s">
        <v>16173</v>
      </c>
      <c r="C17016" s="100"/>
      <c r="D17016" s="124"/>
      <c r="E17016" s="157" t="e">
        <f>VLOOKUP(D17016,'SOAT LIQ'!$A$87:$C$3416,3,FALSE)</f>
        <v>#N/A</v>
      </c>
      <c r="F17016" t="s">
        <v>21635</v>
      </c>
    </row>
    <row r="17017" spans="1:6" x14ac:dyDescent="0.25">
      <c r="A17017" t="s">
        <v>6501</v>
      </c>
      <c r="B17017" s="100" t="s">
        <v>16173</v>
      </c>
      <c r="C17017" s="100"/>
      <c r="D17017" s="124"/>
      <c r="E17017" s="157" t="e">
        <f>VLOOKUP(D17017,'SOAT LIQ'!$A$87:$C$3416,3,FALSE)</f>
        <v>#N/A</v>
      </c>
      <c r="F17017" t="s">
        <v>21635</v>
      </c>
    </row>
    <row r="17018" spans="1:6" x14ac:dyDescent="0.25">
      <c r="A17018" t="s">
        <v>6498</v>
      </c>
      <c r="B17018" s="100" t="s">
        <v>16174</v>
      </c>
      <c r="C17018" s="99" t="s">
        <v>16087</v>
      </c>
      <c r="D17018" s="124">
        <v>19718</v>
      </c>
      <c r="E17018" s="157" t="e">
        <f>VLOOKUP(D17018,'SOAT LIQ'!$A$87:$C$3416,3,FALSE)</f>
        <v>#N/A</v>
      </c>
      <c r="F17018" t="s">
        <v>21635</v>
      </c>
    </row>
    <row r="17019" spans="1:6" x14ac:dyDescent="0.25">
      <c r="A17019" t="s">
        <v>6501</v>
      </c>
      <c r="B17019" s="100" t="s">
        <v>16174</v>
      </c>
      <c r="C17019" s="99" t="s">
        <v>16087</v>
      </c>
      <c r="D17019" s="124">
        <v>19718</v>
      </c>
      <c r="E17019" s="157" t="e">
        <f>VLOOKUP(D17019,'SOAT LIQ'!$A$87:$C$3416,3,FALSE)</f>
        <v>#N/A</v>
      </c>
      <c r="F17019" t="s">
        <v>21635</v>
      </c>
    </row>
    <row r="17020" spans="1:6" x14ac:dyDescent="0.25">
      <c r="A17020" t="s">
        <v>6498</v>
      </c>
      <c r="B17020" s="100" t="s">
        <v>16175</v>
      </c>
      <c r="C17020" s="99" t="s">
        <v>16087</v>
      </c>
      <c r="D17020" s="124">
        <v>19718</v>
      </c>
      <c r="E17020" s="157" t="e">
        <f>VLOOKUP(D17020,'SOAT LIQ'!$A$87:$C$3416,3,FALSE)</f>
        <v>#N/A</v>
      </c>
      <c r="F17020" t="s">
        <v>21635</v>
      </c>
    </row>
    <row r="17021" spans="1:6" x14ac:dyDescent="0.25">
      <c r="A17021" t="s">
        <v>6501</v>
      </c>
      <c r="B17021" s="100" t="s">
        <v>16175</v>
      </c>
      <c r="C17021" s="99" t="s">
        <v>16087</v>
      </c>
      <c r="D17021" s="124">
        <v>19718</v>
      </c>
      <c r="E17021" s="157" t="e">
        <f>VLOOKUP(D17021,'SOAT LIQ'!$A$87:$C$3416,3,FALSE)</f>
        <v>#N/A</v>
      </c>
      <c r="F17021" t="s">
        <v>21635</v>
      </c>
    </row>
    <row r="17022" spans="1:6" x14ac:dyDescent="0.25">
      <c r="A17022" t="s">
        <v>6498</v>
      </c>
      <c r="B17022" s="100" t="s">
        <v>16176</v>
      </c>
      <c r="C17022" s="99" t="s">
        <v>16087</v>
      </c>
      <c r="D17022" s="124">
        <v>19718</v>
      </c>
      <c r="E17022" s="157" t="e">
        <f>VLOOKUP(D17022,'SOAT LIQ'!$A$87:$C$3416,3,FALSE)</f>
        <v>#N/A</v>
      </c>
      <c r="F17022" t="s">
        <v>21635</v>
      </c>
    </row>
    <row r="17023" spans="1:6" x14ac:dyDescent="0.25">
      <c r="A17023" t="s">
        <v>6501</v>
      </c>
      <c r="B17023" s="100" t="s">
        <v>16176</v>
      </c>
      <c r="C17023" s="99" t="s">
        <v>16087</v>
      </c>
      <c r="D17023" s="124">
        <v>19718</v>
      </c>
      <c r="E17023" s="157" t="e">
        <f>VLOOKUP(D17023,'SOAT LIQ'!$A$87:$C$3416,3,FALSE)</f>
        <v>#N/A</v>
      </c>
      <c r="F17023" t="s">
        <v>21635</v>
      </c>
    </row>
    <row r="17024" spans="1:6" x14ac:dyDescent="0.25">
      <c r="A17024" t="s">
        <v>6498</v>
      </c>
      <c r="B17024" s="100" t="s">
        <v>16177</v>
      </c>
      <c r="C17024" s="100"/>
      <c r="D17024" s="124"/>
      <c r="E17024" s="157" t="e">
        <f>VLOOKUP(D17024,'SOAT LIQ'!$A$87:$C$3416,3,FALSE)</f>
        <v>#N/A</v>
      </c>
      <c r="F17024" t="s">
        <v>21635</v>
      </c>
    </row>
    <row r="17025" spans="1:6" x14ac:dyDescent="0.25">
      <c r="A17025" t="s">
        <v>6501</v>
      </c>
      <c r="B17025" s="100" t="s">
        <v>16177</v>
      </c>
      <c r="C17025" s="100"/>
      <c r="D17025" s="124"/>
      <c r="E17025" s="157" t="e">
        <f>VLOOKUP(D17025,'SOAT LIQ'!$A$87:$C$3416,3,FALSE)</f>
        <v>#N/A</v>
      </c>
      <c r="F17025" t="s">
        <v>21635</v>
      </c>
    </row>
    <row r="17026" spans="1:6" x14ac:dyDescent="0.25">
      <c r="A17026" t="s">
        <v>6501</v>
      </c>
      <c r="B17026" s="100" t="s">
        <v>16178</v>
      </c>
      <c r="C17026" s="100"/>
      <c r="D17026" s="124"/>
      <c r="E17026" s="157" t="e">
        <f>VLOOKUP(D17026,'SOAT LIQ'!$A$87:$C$3416,3,FALSE)</f>
        <v>#N/A</v>
      </c>
      <c r="F17026" t="s">
        <v>21635</v>
      </c>
    </row>
    <row r="17027" spans="1:6" x14ac:dyDescent="0.25">
      <c r="A17027" t="s">
        <v>6498</v>
      </c>
      <c r="B17027" s="100" t="s">
        <v>16178</v>
      </c>
      <c r="C17027" s="100"/>
      <c r="D17027" s="124"/>
      <c r="E17027" s="157" t="e">
        <f>VLOOKUP(D17027,'SOAT LIQ'!$A$87:$C$3416,3,FALSE)</f>
        <v>#N/A</v>
      </c>
      <c r="F17027" t="s">
        <v>21635</v>
      </c>
    </row>
    <row r="17028" spans="1:6" x14ac:dyDescent="0.25">
      <c r="A17028" t="s">
        <v>6498</v>
      </c>
      <c r="B17028" s="100" t="s">
        <v>16180</v>
      </c>
      <c r="C17028" s="99" t="s">
        <v>16179</v>
      </c>
      <c r="D17028" s="124">
        <v>19004</v>
      </c>
      <c r="E17028" s="157" t="e">
        <f>VLOOKUP(D17028,'SOAT LIQ'!$A$87:$C$3416,3,FALSE)</f>
        <v>#N/A</v>
      </c>
      <c r="F17028" t="s">
        <v>21635</v>
      </c>
    </row>
    <row r="17029" spans="1:6" x14ac:dyDescent="0.25">
      <c r="A17029" t="s">
        <v>6501</v>
      </c>
      <c r="B17029" s="100" t="s">
        <v>16180</v>
      </c>
      <c r="C17029" s="99" t="s">
        <v>16179</v>
      </c>
      <c r="D17029" s="124">
        <v>19004</v>
      </c>
      <c r="E17029" s="157" t="e">
        <f>VLOOKUP(D17029,'SOAT LIQ'!$A$87:$C$3416,3,FALSE)</f>
        <v>#N/A</v>
      </c>
      <c r="F17029" t="s">
        <v>21635</v>
      </c>
    </row>
    <row r="17030" spans="1:6" x14ac:dyDescent="0.25">
      <c r="A17030" t="s">
        <v>6498</v>
      </c>
      <c r="B17030" s="100" t="s">
        <v>16181</v>
      </c>
      <c r="C17030" s="100"/>
      <c r="D17030" s="124">
        <v>19008</v>
      </c>
      <c r="E17030" s="157" t="e">
        <f>VLOOKUP(D17030,'SOAT LIQ'!$A$87:$C$3416,3,FALSE)</f>
        <v>#N/A</v>
      </c>
      <c r="F17030" t="s">
        <v>21635</v>
      </c>
    </row>
    <row r="17031" spans="1:6" x14ac:dyDescent="0.25">
      <c r="A17031" t="s">
        <v>6501</v>
      </c>
      <c r="B17031" s="100" t="s">
        <v>16181</v>
      </c>
      <c r="C17031" s="100"/>
      <c r="D17031" s="124">
        <v>19008</v>
      </c>
      <c r="E17031" s="157" t="e">
        <f>VLOOKUP(D17031,'SOAT LIQ'!$A$87:$C$3416,3,FALSE)</f>
        <v>#N/A</v>
      </c>
      <c r="F17031" t="s">
        <v>21635</v>
      </c>
    </row>
    <row r="17032" spans="1:6" x14ac:dyDescent="0.25">
      <c r="A17032" t="s">
        <v>6498</v>
      </c>
      <c r="B17032" s="100" t="s">
        <v>16183</v>
      </c>
      <c r="C17032" s="99" t="s">
        <v>16182</v>
      </c>
      <c r="D17032" s="124">
        <v>19008</v>
      </c>
      <c r="E17032" s="157" t="e">
        <f>VLOOKUP(D17032,'SOAT LIQ'!$A$87:$C$3416,3,FALSE)</f>
        <v>#N/A</v>
      </c>
      <c r="F17032" t="s">
        <v>21635</v>
      </c>
    </row>
    <row r="17033" spans="1:6" x14ac:dyDescent="0.25">
      <c r="A17033" t="s">
        <v>6501</v>
      </c>
      <c r="B17033" s="100" t="s">
        <v>16183</v>
      </c>
      <c r="C17033" s="99" t="s">
        <v>16182</v>
      </c>
      <c r="D17033" s="124">
        <v>19008</v>
      </c>
      <c r="E17033" s="157" t="e">
        <f>VLOOKUP(D17033,'SOAT LIQ'!$A$87:$C$3416,3,FALSE)</f>
        <v>#N/A</v>
      </c>
      <c r="F17033" t="s">
        <v>21635</v>
      </c>
    </row>
    <row r="17034" spans="1:6" x14ac:dyDescent="0.25">
      <c r="A17034" t="s">
        <v>6498</v>
      </c>
      <c r="B17034" s="100" t="s">
        <v>16185</v>
      </c>
      <c r="C17034" s="99" t="s">
        <v>16184</v>
      </c>
      <c r="D17034" s="124">
        <v>19005</v>
      </c>
      <c r="E17034" s="157" t="e">
        <f>VLOOKUP(D17034,'SOAT LIQ'!$A$87:$C$3416,3,FALSE)</f>
        <v>#N/A</v>
      </c>
      <c r="F17034" t="s">
        <v>21635</v>
      </c>
    </row>
    <row r="17035" spans="1:6" x14ac:dyDescent="0.25">
      <c r="A17035" t="s">
        <v>6501</v>
      </c>
      <c r="B17035" s="100" t="s">
        <v>16185</v>
      </c>
      <c r="C17035" s="99" t="s">
        <v>16184</v>
      </c>
      <c r="D17035" s="124">
        <v>19005</v>
      </c>
      <c r="E17035" s="157" t="e">
        <f>VLOOKUP(D17035,'SOAT LIQ'!$A$87:$C$3416,3,FALSE)</f>
        <v>#N/A</v>
      </c>
      <c r="F17035" t="s">
        <v>21635</v>
      </c>
    </row>
    <row r="17036" spans="1:6" x14ac:dyDescent="0.25">
      <c r="A17036" t="s">
        <v>6498</v>
      </c>
      <c r="B17036" s="100" t="s">
        <v>16187</v>
      </c>
      <c r="C17036" s="99" t="s">
        <v>16186</v>
      </c>
      <c r="D17036" s="124">
        <v>19006</v>
      </c>
      <c r="E17036" s="157" t="e">
        <f>VLOOKUP(D17036,'SOAT LIQ'!$A$87:$C$3416,3,FALSE)</f>
        <v>#N/A</v>
      </c>
      <c r="F17036" t="s">
        <v>21635</v>
      </c>
    </row>
    <row r="17037" spans="1:6" x14ac:dyDescent="0.25">
      <c r="A17037" t="s">
        <v>6501</v>
      </c>
      <c r="B17037" s="100" t="s">
        <v>16187</v>
      </c>
      <c r="C17037" s="99" t="s">
        <v>16186</v>
      </c>
      <c r="D17037" s="124">
        <v>19006</v>
      </c>
      <c r="E17037" s="157" t="e">
        <f>VLOOKUP(D17037,'SOAT LIQ'!$A$87:$C$3416,3,FALSE)</f>
        <v>#N/A</v>
      </c>
      <c r="F17037" t="s">
        <v>21635</v>
      </c>
    </row>
    <row r="17038" spans="1:6" x14ac:dyDescent="0.25">
      <c r="A17038" t="s">
        <v>6498</v>
      </c>
      <c r="B17038" s="100" t="s">
        <v>16189</v>
      </c>
      <c r="C17038" s="99" t="s">
        <v>16188</v>
      </c>
      <c r="D17038" s="124">
        <v>19006</v>
      </c>
      <c r="E17038" s="157" t="e">
        <f>VLOOKUP(D17038,'SOAT LIQ'!$A$87:$C$3416,3,FALSE)</f>
        <v>#N/A</v>
      </c>
      <c r="F17038" t="s">
        <v>21635</v>
      </c>
    </row>
    <row r="17039" spans="1:6" x14ac:dyDescent="0.25">
      <c r="A17039" t="s">
        <v>6501</v>
      </c>
      <c r="B17039" s="100" t="s">
        <v>16189</v>
      </c>
      <c r="C17039" s="99" t="s">
        <v>16188</v>
      </c>
      <c r="D17039" s="124">
        <v>19006</v>
      </c>
      <c r="E17039" s="157" t="e">
        <f>VLOOKUP(D17039,'SOAT LIQ'!$A$87:$C$3416,3,FALSE)</f>
        <v>#N/A</v>
      </c>
      <c r="F17039" t="s">
        <v>21635</v>
      </c>
    </row>
    <row r="17040" spans="1:6" x14ac:dyDescent="0.25">
      <c r="A17040" t="s">
        <v>6498</v>
      </c>
      <c r="B17040" s="100" t="s">
        <v>16191</v>
      </c>
      <c r="C17040" s="99" t="s">
        <v>16190</v>
      </c>
      <c r="D17040" s="124">
        <v>19009</v>
      </c>
      <c r="E17040" s="157" t="e">
        <f>VLOOKUP(D17040,'SOAT LIQ'!$A$87:$C$3416,3,FALSE)</f>
        <v>#N/A</v>
      </c>
      <c r="F17040" t="s">
        <v>21635</v>
      </c>
    </row>
    <row r="17041" spans="1:6" x14ac:dyDescent="0.25">
      <c r="A17041" t="s">
        <v>6501</v>
      </c>
      <c r="B17041" s="100" t="s">
        <v>16191</v>
      </c>
      <c r="C17041" s="99" t="s">
        <v>16190</v>
      </c>
      <c r="D17041" s="124">
        <v>19009</v>
      </c>
      <c r="E17041" s="157" t="e">
        <f>VLOOKUP(D17041,'SOAT LIQ'!$A$87:$C$3416,3,FALSE)</f>
        <v>#N/A</v>
      </c>
      <c r="F17041" t="s">
        <v>21635</v>
      </c>
    </row>
    <row r="17042" spans="1:6" x14ac:dyDescent="0.25">
      <c r="A17042" t="s">
        <v>6498</v>
      </c>
      <c r="B17042" s="100" t="s">
        <v>16192</v>
      </c>
      <c r="C17042" s="100"/>
      <c r="D17042" s="124">
        <v>19624</v>
      </c>
      <c r="E17042" s="157" t="e">
        <f>VLOOKUP(D17042,'SOAT LIQ'!$A$87:$C$3416,3,FALSE)</f>
        <v>#N/A</v>
      </c>
      <c r="F17042" t="s">
        <v>21635</v>
      </c>
    </row>
    <row r="17043" spans="1:6" x14ac:dyDescent="0.25">
      <c r="A17043" t="s">
        <v>6501</v>
      </c>
      <c r="B17043" s="100" t="s">
        <v>16192</v>
      </c>
      <c r="C17043" s="100"/>
      <c r="D17043" s="124">
        <v>19624</v>
      </c>
      <c r="E17043" s="157" t="e">
        <f>VLOOKUP(D17043,'SOAT LIQ'!$A$87:$C$3416,3,FALSE)</f>
        <v>#N/A</v>
      </c>
      <c r="F17043" t="s">
        <v>21635</v>
      </c>
    </row>
    <row r="17044" spans="1:6" x14ac:dyDescent="0.25">
      <c r="A17044" t="s">
        <v>6498</v>
      </c>
      <c r="B17044" s="100" t="s">
        <v>16194</v>
      </c>
      <c r="C17044" s="99" t="s">
        <v>16193</v>
      </c>
      <c r="D17044" s="124">
        <v>19009</v>
      </c>
      <c r="E17044" s="157" t="e">
        <f>VLOOKUP(D17044,'SOAT LIQ'!$A$87:$C$3416,3,FALSE)</f>
        <v>#N/A</v>
      </c>
      <c r="F17044" t="s">
        <v>21635</v>
      </c>
    </row>
    <row r="17045" spans="1:6" x14ac:dyDescent="0.25">
      <c r="A17045" t="s">
        <v>6501</v>
      </c>
      <c r="B17045" s="100" t="s">
        <v>16194</v>
      </c>
      <c r="C17045" s="99" t="s">
        <v>16193</v>
      </c>
      <c r="D17045" s="124">
        <v>19009</v>
      </c>
      <c r="E17045" s="157" t="e">
        <f>VLOOKUP(D17045,'SOAT LIQ'!$A$87:$C$3416,3,FALSE)</f>
        <v>#N/A</v>
      </c>
      <c r="F17045" t="s">
        <v>21635</v>
      </c>
    </row>
    <row r="17046" spans="1:6" x14ac:dyDescent="0.25">
      <c r="A17046" t="s">
        <v>6498</v>
      </c>
      <c r="B17046" s="100" t="s">
        <v>16196</v>
      </c>
      <c r="C17046" s="99" t="s">
        <v>16195</v>
      </c>
      <c r="D17046" s="124">
        <v>19010</v>
      </c>
      <c r="E17046" s="157" t="e">
        <f>VLOOKUP(D17046,'SOAT LIQ'!$A$87:$C$3416,3,FALSE)</f>
        <v>#N/A</v>
      </c>
      <c r="F17046" t="s">
        <v>21635</v>
      </c>
    </row>
    <row r="17047" spans="1:6" x14ac:dyDescent="0.25">
      <c r="A17047" t="s">
        <v>6501</v>
      </c>
      <c r="B17047" s="100" t="s">
        <v>16196</v>
      </c>
      <c r="C17047" s="99" t="s">
        <v>16195</v>
      </c>
      <c r="D17047" s="124">
        <v>19010</v>
      </c>
      <c r="E17047" s="157" t="e">
        <f>VLOOKUP(D17047,'SOAT LIQ'!$A$87:$C$3416,3,FALSE)</f>
        <v>#N/A</v>
      </c>
      <c r="F17047" t="s">
        <v>21635</v>
      </c>
    </row>
    <row r="17048" spans="1:6" x14ac:dyDescent="0.25">
      <c r="A17048" t="s">
        <v>6498</v>
      </c>
      <c r="B17048" s="100" t="s">
        <v>16198</v>
      </c>
      <c r="C17048" s="99" t="s">
        <v>16197</v>
      </c>
      <c r="D17048" s="124">
        <v>19010</v>
      </c>
      <c r="E17048" s="157" t="e">
        <f>VLOOKUP(D17048,'SOAT LIQ'!$A$87:$C$3416,3,FALSE)</f>
        <v>#N/A</v>
      </c>
      <c r="F17048" t="s">
        <v>21635</v>
      </c>
    </row>
    <row r="17049" spans="1:6" x14ac:dyDescent="0.25">
      <c r="A17049" t="s">
        <v>6501</v>
      </c>
      <c r="B17049" s="100" t="s">
        <v>16198</v>
      </c>
      <c r="C17049" s="99" t="s">
        <v>16197</v>
      </c>
      <c r="D17049" s="124">
        <v>19010</v>
      </c>
      <c r="E17049" s="157" t="e">
        <f>VLOOKUP(D17049,'SOAT LIQ'!$A$87:$C$3416,3,FALSE)</f>
        <v>#N/A</v>
      </c>
      <c r="F17049" t="s">
        <v>21635</v>
      </c>
    </row>
    <row r="17050" spans="1:6" x14ac:dyDescent="0.25">
      <c r="A17050" t="s">
        <v>6498</v>
      </c>
      <c r="B17050" s="100" t="s">
        <v>16200</v>
      </c>
      <c r="C17050" s="99" t="s">
        <v>16199</v>
      </c>
      <c r="D17050" s="124">
        <v>19014</v>
      </c>
      <c r="E17050" s="157" t="e">
        <f>VLOOKUP(D17050,'SOAT LIQ'!$A$87:$C$3416,3,FALSE)</f>
        <v>#N/A</v>
      </c>
      <c r="F17050" t="s">
        <v>21635</v>
      </c>
    </row>
    <row r="17051" spans="1:6" x14ac:dyDescent="0.25">
      <c r="A17051" t="s">
        <v>6501</v>
      </c>
      <c r="B17051" s="100" t="s">
        <v>16200</v>
      </c>
      <c r="C17051" s="99" t="s">
        <v>16199</v>
      </c>
      <c r="D17051" s="124">
        <v>19014</v>
      </c>
      <c r="E17051" s="157" t="e">
        <f>VLOOKUP(D17051,'SOAT LIQ'!$A$87:$C$3416,3,FALSE)</f>
        <v>#N/A</v>
      </c>
      <c r="F17051" t="s">
        <v>21635</v>
      </c>
    </row>
    <row r="17052" spans="1:6" x14ac:dyDescent="0.25">
      <c r="A17052" t="s">
        <v>6498</v>
      </c>
      <c r="B17052" s="100" t="s">
        <v>16202</v>
      </c>
      <c r="C17052" s="99" t="s">
        <v>16201</v>
      </c>
      <c r="D17052" s="124">
        <v>19020</v>
      </c>
      <c r="E17052" s="157" t="e">
        <f>VLOOKUP(D17052,'SOAT LIQ'!$A$87:$C$3416,3,FALSE)</f>
        <v>#N/A</v>
      </c>
      <c r="F17052" t="s">
        <v>21635</v>
      </c>
    </row>
    <row r="17053" spans="1:6" x14ac:dyDescent="0.25">
      <c r="A17053" t="s">
        <v>6501</v>
      </c>
      <c r="B17053" s="100" t="s">
        <v>16202</v>
      </c>
      <c r="C17053" s="99" t="s">
        <v>16201</v>
      </c>
      <c r="D17053" s="124">
        <v>19020</v>
      </c>
      <c r="E17053" s="157" t="e">
        <f>VLOOKUP(D17053,'SOAT LIQ'!$A$87:$C$3416,3,FALSE)</f>
        <v>#N/A</v>
      </c>
      <c r="F17053" t="s">
        <v>21635</v>
      </c>
    </row>
    <row r="17054" spans="1:6" x14ac:dyDescent="0.25">
      <c r="A17054" t="s">
        <v>6498</v>
      </c>
      <c r="B17054" s="100" t="s">
        <v>16203</v>
      </c>
      <c r="C17054" s="100"/>
      <c r="D17054" s="124">
        <v>19020</v>
      </c>
      <c r="E17054" s="157" t="e">
        <f>VLOOKUP(D17054,'SOAT LIQ'!$A$87:$C$3416,3,FALSE)</f>
        <v>#N/A</v>
      </c>
      <c r="F17054" t="s">
        <v>21635</v>
      </c>
    </row>
    <row r="17055" spans="1:6" x14ac:dyDescent="0.25">
      <c r="A17055" t="s">
        <v>6501</v>
      </c>
      <c r="B17055" s="100" t="s">
        <v>16203</v>
      </c>
      <c r="C17055" s="100"/>
      <c r="D17055" s="124">
        <v>19020</v>
      </c>
      <c r="E17055" s="157" t="e">
        <f>VLOOKUP(D17055,'SOAT LIQ'!$A$87:$C$3416,3,FALSE)</f>
        <v>#N/A</v>
      </c>
      <c r="F17055" t="s">
        <v>21635</v>
      </c>
    </row>
    <row r="17056" spans="1:6" x14ac:dyDescent="0.25">
      <c r="A17056" t="s">
        <v>6498</v>
      </c>
      <c r="B17056" s="100" t="s">
        <v>16204</v>
      </c>
      <c r="C17056" s="100"/>
      <c r="D17056" s="124">
        <v>19321</v>
      </c>
      <c r="E17056" s="157" t="e">
        <f>VLOOKUP(D17056,'SOAT LIQ'!$A$87:$C$3416,3,FALSE)</f>
        <v>#N/A</v>
      </c>
      <c r="F17056" t="s">
        <v>21635</v>
      </c>
    </row>
    <row r="17057" spans="1:6" x14ac:dyDescent="0.25">
      <c r="A17057" t="s">
        <v>6501</v>
      </c>
      <c r="B17057" s="100" t="s">
        <v>16204</v>
      </c>
      <c r="C17057" s="100"/>
      <c r="D17057" s="124">
        <v>19321</v>
      </c>
      <c r="E17057" s="157" t="e">
        <f>VLOOKUP(D17057,'SOAT LIQ'!$A$87:$C$3416,3,FALSE)</f>
        <v>#N/A</v>
      </c>
      <c r="F17057" t="s">
        <v>21635</v>
      </c>
    </row>
    <row r="17058" spans="1:6" x14ac:dyDescent="0.25">
      <c r="A17058" t="s">
        <v>6498</v>
      </c>
      <c r="B17058" s="100" t="s">
        <v>16205</v>
      </c>
      <c r="C17058" s="100"/>
      <c r="D17058" s="124">
        <v>19425</v>
      </c>
      <c r="E17058" s="157" t="e">
        <f>VLOOKUP(D17058,'SOAT LIQ'!$A$87:$C$3416,3,FALSE)</f>
        <v>#N/A</v>
      </c>
      <c r="F17058" t="s">
        <v>21635</v>
      </c>
    </row>
    <row r="17059" spans="1:6" x14ac:dyDescent="0.25">
      <c r="A17059" t="s">
        <v>6501</v>
      </c>
      <c r="B17059" s="100" t="s">
        <v>16205</v>
      </c>
      <c r="C17059" s="100"/>
      <c r="D17059" s="124">
        <v>19425</v>
      </c>
      <c r="E17059" s="157" t="e">
        <f>VLOOKUP(D17059,'SOAT LIQ'!$A$87:$C$3416,3,FALSE)</f>
        <v>#N/A</v>
      </c>
      <c r="F17059" t="s">
        <v>21635</v>
      </c>
    </row>
    <row r="17060" spans="1:6" x14ac:dyDescent="0.25">
      <c r="A17060" t="s">
        <v>6498</v>
      </c>
      <c r="B17060" s="100" t="s">
        <v>16207</v>
      </c>
      <c r="C17060" s="99" t="s">
        <v>16206</v>
      </c>
      <c r="D17060" s="124">
        <v>19478</v>
      </c>
      <c r="E17060" s="157" t="e">
        <f>VLOOKUP(D17060,'SOAT LIQ'!$A$87:$C$3416,3,FALSE)</f>
        <v>#N/A</v>
      </c>
      <c r="F17060" t="s">
        <v>21635</v>
      </c>
    </row>
    <row r="17061" spans="1:6" x14ac:dyDescent="0.25">
      <c r="A17061" t="s">
        <v>6501</v>
      </c>
      <c r="B17061" s="100" t="s">
        <v>16207</v>
      </c>
      <c r="C17061" s="99" t="s">
        <v>16206</v>
      </c>
      <c r="D17061" s="124">
        <v>19478</v>
      </c>
      <c r="E17061" s="157" t="e">
        <f>VLOOKUP(D17061,'SOAT LIQ'!$A$87:$C$3416,3,FALSE)</f>
        <v>#N/A</v>
      </c>
      <c r="F17061" t="s">
        <v>21635</v>
      </c>
    </row>
    <row r="17062" spans="1:6" x14ac:dyDescent="0.25">
      <c r="A17062" t="s">
        <v>6498</v>
      </c>
      <c r="B17062" s="100" t="s">
        <v>16208</v>
      </c>
      <c r="C17062" s="99" t="s">
        <v>16209</v>
      </c>
      <c r="D17062" s="124">
        <v>19323</v>
      </c>
      <c r="E17062" s="157" t="e">
        <f>VLOOKUP(D17062,'SOAT LIQ'!$A$87:$C$3416,3,FALSE)</f>
        <v>#N/A</v>
      </c>
      <c r="F17062" t="s">
        <v>21635</v>
      </c>
    </row>
    <row r="17063" spans="1:6" x14ac:dyDescent="0.25">
      <c r="A17063" t="s">
        <v>6501</v>
      </c>
      <c r="B17063" s="100" t="s">
        <v>16208</v>
      </c>
      <c r="C17063" s="99" t="s">
        <v>16209</v>
      </c>
      <c r="D17063" s="124">
        <v>19323</v>
      </c>
      <c r="E17063" s="157" t="e">
        <f>VLOOKUP(D17063,'SOAT LIQ'!$A$87:$C$3416,3,FALSE)</f>
        <v>#N/A</v>
      </c>
      <c r="F17063" t="s">
        <v>21635</v>
      </c>
    </row>
    <row r="17064" spans="1:6" x14ac:dyDescent="0.25">
      <c r="A17064" t="s">
        <v>6498</v>
      </c>
      <c r="B17064" s="100" t="s">
        <v>16210</v>
      </c>
      <c r="C17064" s="100"/>
      <c r="D17064" s="124"/>
      <c r="E17064" s="157" t="e">
        <f>VLOOKUP(D17064,'SOAT LIQ'!$A$87:$C$3416,3,FALSE)</f>
        <v>#N/A</v>
      </c>
      <c r="F17064" t="s">
        <v>21635</v>
      </c>
    </row>
    <row r="17065" spans="1:6" x14ac:dyDescent="0.25">
      <c r="A17065" t="s">
        <v>6501</v>
      </c>
      <c r="B17065" s="100" t="s">
        <v>16210</v>
      </c>
      <c r="C17065" s="100"/>
      <c r="D17065" s="124"/>
      <c r="E17065" s="157" t="e">
        <f>VLOOKUP(D17065,'SOAT LIQ'!$A$87:$C$3416,3,FALSE)</f>
        <v>#N/A</v>
      </c>
      <c r="F17065" t="s">
        <v>21635</v>
      </c>
    </row>
    <row r="17066" spans="1:6" x14ac:dyDescent="0.25">
      <c r="A17066" t="s">
        <v>6498</v>
      </c>
      <c r="B17066" s="100" t="s">
        <v>16211</v>
      </c>
      <c r="C17066" s="100"/>
      <c r="D17066" s="124">
        <v>19728</v>
      </c>
      <c r="E17066" s="157" t="e">
        <f>VLOOKUP(D17066,'SOAT LIQ'!$A$87:$C$3416,3,FALSE)</f>
        <v>#N/A</v>
      </c>
      <c r="F17066" t="s">
        <v>21635</v>
      </c>
    </row>
    <row r="17067" spans="1:6" x14ac:dyDescent="0.25">
      <c r="A17067" t="s">
        <v>6501</v>
      </c>
      <c r="B17067" s="100" t="s">
        <v>16211</v>
      </c>
      <c r="C17067" s="100"/>
      <c r="D17067" s="124">
        <v>19728</v>
      </c>
      <c r="E17067" s="157" t="e">
        <f>VLOOKUP(D17067,'SOAT LIQ'!$A$87:$C$3416,3,FALSE)</f>
        <v>#N/A</v>
      </c>
      <c r="F17067" t="s">
        <v>21635</v>
      </c>
    </row>
    <row r="17068" spans="1:6" x14ac:dyDescent="0.25">
      <c r="A17068" t="s">
        <v>6498</v>
      </c>
      <c r="B17068" s="100" t="s">
        <v>16212</v>
      </c>
      <c r="C17068" s="100"/>
      <c r="D17068" s="124"/>
      <c r="E17068" s="157" t="e">
        <f>VLOOKUP(D17068,'SOAT LIQ'!$A$87:$C$3416,3,FALSE)</f>
        <v>#N/A</v>
      </c>
      <c r="F17068" t="s">
        <v>21635</v>
      </c>
    </row>
    <row r="17069" spans="1:6" x14ac:dyDescent="0.25">
      <c r="A17069" t="s">
        <v>6501</v>
      </c>
      <c r="B17069" s="100" t="s">
        <v>16212</v>
      </c>
      <c r="C17069" s="100"/>
      <c r="D17069" s="124"/>
      <c r="E17069" s="157" t="e">
        <f>VLOOKUP(D17069,'SOAT LIQ'!$A$87:$C$3416,3,FALSE)</f>
        <v>#N/A</v>
      </c>
      <c r="F17069" t="s">
        <v>21635</v>
      </c>
    </row>
    <row r="17070" spans="1:6" x14ac:dyDescent="0.25">
      <c r="A17070" t="s">
        <v>6498</v>
      </c>
      <c r="B17070" s="100" t="s">
        <v>16214</v>
      </c>
      <c r="C17070" s="99" t="s">
        <v>16213</v>
      </c>
      <c r="D17070" s="124">
        <v>19022</v>
      </c>
      <c r="E17070" s="157" t="e">
        <f>VLOOKUP(D17070,'SOAT LIQ'!$A$87:$C$3416,3,FALSE)</f>
        <v>#N/A</v>
      </c>
      <c r="F17070" t="s">
        <v>21635</v>
      </c>
    </row>
    <row r="17071" spans="1:6" x14ac:dyDescent="0.25">
      <c r="A17071" t="s">
        <v>6501</v>
      </c>
      <c r="B17071" s="100" t="s">
        <v>16214</v>
      </c>
      <c r="C17071" s="99" t="s">
        <v>16213</v>
      </c>
      <c r="D17071" s="124">
        <v>19022</v>
      </c>
      <c r="E17071" s="157" t="e">
        <f>VLOOKUP(D17071,'SOAT LIQ'!$A$87:$C$3416,3,FALSE)</f>
        <v>#N/A</v>
      </c>
      <c r="F17071" t="s">
        <v>21635</v>
      </c>
    </row>
    <row r="17072" spans="1:6" x14ac:dyDescent="0.25">
      <c r="A17072" t="s">
        <v>6498</v>
      </c>
      <c r="B17072" s="100" t="s">
        <v>4548</v>
      </c>
      <c r="C17072" s="99" t="s">
        <v>16215</v>
      </c>
      <c r="D17072" s="124">
        <v>19044</v>
      </c>
      <c r="E17072" s="157" t="e">
        <f>VLOOKUP(D17072,'SOAT LIQ'!$A$87:$C$3416,3,FALSE)</f>
        <v>#N/A</v>
      </c>
      <c r="F17072" t="s">
        <v>21635</v>
      </c>
    </row>
    <row r="17073" spans="1:6" x14ac:dyDescent="0.25">
      <c r="A17073" t="s">
        <v>6501</v>
      </c>
      <c r="B17073" s="100" t="s">
        <v>4548</v>
      </c>
      <c r="C17073" s="99" t="s">
        <v>16215</v>
      </c>
      <c r="D17073" s="124">
        <v>19044</v>
      </c>
      <c r="E17073" s="157" t="e">
        <f>VLOOKUP(D17073,'SOAT LIQ'!$A$87:$C$3416,3,FALSE)</f>
        <v>#N/A</v>
      </c>
      <c r="F17073" t="s">
        <v>21635</v>
      </c>
    </row>
    <row r="17074" spans="1:6" x14ac:dyDescent="0.25">
      <c r="A17074" t="s">
        <v>6498</v>
      </c>
      <c r="B17074" s="100" t="s">
        <v>16217</v>
      </c>
      <c r="C17074" s="99" t="s">
        <v>16216</v>
      </c>
      <c r="D17074" s="124">
        <v>19049</v>
      </c>
      <c r="E17074" s="157" t="e">
        <f>VLOOKUP(D17074,'SOAT LIQ'!$A$87:$C$3416,3,FALSE)</f>
        <v>#N/A</v>
      </c>
      <c r="F17074" t="s">
        <v>21635</v>
      </c>
    </row>
    <row r="17075" spans="1:6" x14ac:dyDescent="0.25">
      <c r="A17075" t="s">
        <v>6501</v>
      </c>
      <c r="B17075" s="100" t="s">
        <v>16217</v>
      </c>
      <c r="C17075" s="99" t="s">
        <v>16216</v>
      </c>
      <c r="D17075" s="124">
        <v>19049</v>
      </c>
      <c r="E17075" s="157" t="e">
        <f>VLOOKUP(D17075,'SOAT LIQ'!$A$87:$C$3416,3,FALSE)</f>
        <v>#N/A</v>
      </c>
      <c r="F17075" t="s">
        <v>21635</v>
      </c>
    </row>
    <row r="17076" spans="1:6" x14ac:dyDescent="0.25">
      <c r="A17076" t="s">
        <v>6498</v>
      </c>
      <c r="B17076" s="100" t="s">
        <v>16219</v>
      </c>
      <c r="C17076" s="99" t="s">
        <v>16218</v>
      </c>
      <c r="D17076" s="124">
        <v>19049</v>
      </c>
      <c r="E17076" s="157" t="e">
        <f>VLOOKUP(D17076,'SOAT LIQ'!$A$87:$C$3416,3,FALSE)</f>
        <v>#N/A</v>
      </c>
      <c r="F17076" t="s">
        <v>21635</v>
      </c>
    </row>
    <row r="17077" spans="1:6" x14ac:dyDescent="0.25">
      <c r="A17077" t="s">
        <v>6501</v>
      </c>
      <c r="B17077" s="100" t="s">
        <v>16219</v>
      </c>
      <c r="C17077" s="99" t="s">
        <v>16218</v>
      </c>
      <c r="D17077" s="124">
        <v>19049</v>
      </c>
      <c r="E17077" s="157" t="e">
        <f>VLOOKUP(D17077,'SOAT LIQ'!$A$87:$C$3416,3,FALSE)</f>
        <v>#N/A</v>
      </c>
      <c r="F17077" t="s">
        <v>21635</v>
      </c>
    </row>
    <row r="17078" spans="1:6" x14ac:dyDescent="0.25">
      <c r="A17078" t="s">
        <v>6498</v>
      </c>
      <c r="B17078" s="100" t="s">
        <v>16221</v>
      </c>
      <c r="C17078" s="99" t="s">
        <v>16220</v>
      </c>
      <c r="D17078" s="124">
        <v>19049</v>
      </c>
      <c r="E17078" s="157" t="e">
        <f>VLOOKUP(D17078,'SOAT LIQ'!$A$87:$C$3416,3,FALSE)</f>
        <v>#N/A</v>
      </c>
      <c r="F17078" t="s">
        <v>21635</v>
      </c>
    </row>
    <row r="17079" spans="1:6" x14ac:dyDescent="0.25">
      <c r="A17079" t="s">
        <v>6501</v>
      </c>
      <c r="B17079" s="100" t="s">
        <v>16221</v>
      </c>
      <c r="C17079" s="99" t="s">
        <v>16220</v>
      </c>
      <c r="D17079" s="124">
        <v>19049</v>
      </c>
      <c r="E17079" s="157" t="e">
        <f>VLOOKUP(D17079,'SOAT LIQ'!$A$87:$C$3416,3,FALSE)</f>
        <v>#N/A</v>
      </c>
      <c r="F17079" t="s">
        <v>21635</v>
      </c>
    </row>
    <row r="17080" spans="1:6" x14ac:dyDescent="0.25">
      <c r="A17080" t="s">
        <v>6498</v>
      </c>
      <c r="B17080" s="100" t="s">
        <v>16223</v>
      </c>
      <c r="C17080" s="99" t="s">
        <v>16222</v>
      </c>
      <c r="D17080" s="124">
        <v>19049</v>
      </c>
      <c r="E17080" s="157" t="e">
        <f>VLOOKUP(D17080,'SOAT LIQ'!$A$87:$C$3416,3,FALSE)</f>
        <v>#N/A</v>
      </c>
      <c r="F17080" t="s">
        <v>21635</v>
      </c>
    </row>
    <row r="17081" spans="1:6" x14ac:dyDescent="0.25">
      <c r="A17081" t="s">
        <v>6501</v>
      </c>
      <c r="B17081" s="100" t="s">
        <v>16223</v>
      </c>
      <c r="C17081" s="99" t="s">
        <v>16222</v>
      </c>
      <c r="D17081" s="124">
        <v>19049</v>
      </c>
      <c r="E17081" s="157" t="e">
        <f>VLOOKUP(D17081,'SOAT LIQ'!$A$87:$C$3416,3,FALSE)</f>
        <v>#N/A</v>
      </c>
      <c r="F17081" t="s">
        <v>21635</v>
      </c>
    </row>
    <row r="17082" spans="1:6" x14ac:dyDescent="0.25">
      <c r="A17082" t="s">
        <v>6498</v>
      </c>
      <c r="B17082" s="100" t="s">
        <v>16225</v>
      </c>
      <c r="C17082" s="99" t="s">
        <v>16224</v>
      </c>
      <c r="D17082" s="124">
        <v>19050</v>
      </c>
      <c r="E17082" s="157" t="e">
        <f>VLOOKUP(D17082,'SOAT LIQ'!$A$87:$C$3416,3,FALSE)</f>
        <v>#N/A</v>
      </c>
      <c r="F17082" t="s">
        <v>21635</v>
      </c>
    </row>
    <row r="17083" spans="1:6" x14ac:dyDescent="0.25">
      <c r="A17083" t="s">
        <v>6501</v>
      </c>
      <c r="B17083" s="100" t="s">
        <v>16225</v>
      </c>
      <c r="C17083" s="99" t="s">
        <v>16224</v>
      </c>
      <c r="D17083" s="124">
        <v>19050</v>
      </c>
      <c r="E17083" s="157" t="e">
        <f>VLOOKUP(D17083,'SOAT LIQ'!$A$87:$C$3416,3,FALSE)</f>
        <v>#N/A</v>
      </c>
      <c r="F17083" t="s">
        <v>21635</v>
      </c>
    </row>
    <row r="17084" spans="1:6" x14ac:dyDescent="0.25">
      <c r="A17084" t="s">
        <v>6498</v>
      </c>
      <c r="B17084" s="100" t="s">
        <v>16226</v>
      </c>
      <c r="C17084" s="100"/>
      <c r="D17084" s="124"/>
      <c r="E17084" s="157" t="e">
        <f>VLOOKUP(D17084,'SOAT LIQ'!$A$87:$C$3416,3,FALSE)</f>
        <v>#N/A</v>
      </c>
      <c r="F17084" t="s">
        <v>21635</v>
      </c>
    </row>
    <row r="17085" spans="1:6" x14ac:dyDescent="0.25">
      <c r="A17085" t="s">
        <v>6501</v>
      </c>
      <c r="B17085" s="100" t="s">
        <v>16226</v>
      </c>
      <c r="C17085" s="100"/>
      <c r="D17085" s="124"/>
      <c r="E17085" s="157" t="e">
        <f>VLOOKUP(D17085,'SOAT LIQ'!$A$87:$C$3416,3,FALSE)</f>
        <v>#N/A</v>
      </c>
      <c r="F17085" t="s">
        <v>21635</v>
      </c>
    </row>
    <row r="17086" spans="1:6" x14ac:dyDescent="0.25">
      <c r="A17086" t="s">
        <v>6498</v>
      </c>
      <c r="B17086" s="100" t="s">
        <v>16227</v>
      </c>
      <c r="C17086" s="100"/>
      <c r="D17086" s="124">
        <v>19143</v>
      </c>
      <c r="E17086" s="157" t="e">
        <f>VLOOKUP(D17086,'SOAT LIQ'!$A$87:$C$3416,3,FALSE)</f>
        <v>#N/A</v>
      </c>
      <c r="F17086" t="s">
        <v>21635</v>
      </c>
    </row>
    <row r="17087" spans="1:6" x14ac:dyDescent="0.25">
      <c r="A17087" t="s">
        <v>6501</v>
      </c>
      <c r="B17087" s="100" t="s">
        <v>16227</v>
      </c>
      <c r="C17087" s="100"/>
      <c r="D17087" s="124">
        <v>19143</v>
      </c>
      <c r="E17087" s="157" t="e">
        <f>VLOOKUP(D17087,'SOAT LIQ'!$A$87:$C$3416,3,FALSE)</f>
        <v>#N/A</v>
      </c>
      <c r="F17087" t="s">
        <v>21635</v>
      </c>
    </row>
    <row r="17088" spans="1:6" x14ac:dyDescent="0.25">
      <c r="A17088" t="s">
        <v>6498</v>
      </c>
      <c r="B17088" s="100" t="s">
        <v>16228</v>
      </c>
      <c r="C17088" s="100"/>
      <c r="D17088" s="124">
        <v>19143</v>
      </c>
      <c r="E17088" s="157" t="e">
        <f>VLOOKUP(D17088,'SOAT LIQ'!$A$87:$C$3416,3,FALSE)</f>
        <v>#N/A</v>
      </c>
      <c r="F17088" t="s">
        <v>21635</v>
      </c>
    </row>
    <row r="17089" spans="1:6" x14ac:dyDescent="0.25">
      <c r="A17089" t="s">
        <v>6501</v>
      </c>
      <c r="B17089" s="100" t="s">
        <v>16228</v>
      </c>
      <c r="C17089" s="100"/>
      <c r="D17089" s="124">
        <v>19143</v>
      </c>
      <c r="E17089" s="157" t="e">
        <f>VLOOKUP(D17089,'SOAT LIQ'!$A$87:$C$3416,3,FALSE)</f>
        <v>#N/A</v>
      </c>
      <c r="F17089" t="s">
        <v>21635</v>
      </c>
    </row>
    <row r="17090" spans="1:6" x14ac:dyDescent="0.25">
      <c r="A17090" t="s">
        <v>6498</v>
      </c>
      <c r="B17090" s="100" t="s">
        <v>16230</v>
      </c>
      <c r="C17090" s="99" t="s">
        <v>16229</v>
      </c>
      <c r="D17090" s="124">
        <v>19143</v>
      </c>
      <c r="E17090" s="157" t="e">
        <f>VLOOKUP(D17090,'SOAT LIQ'!$A$87:$C$3416,3,FALSE)</f>
        <v>#N/A</v>
      </c>
      <c r="F17090" t="s">
        <v>21635</v>
      </c>
    </row>
    <row r="17091" spans="1:6" x14ac:dyDescent="0.25">
      <c r="A17091" t="s">
        <v>6501</v>
      </c>
      <c r="B17091" s="100" t="s">
        <v>16230</v>
      </c>
      <c r="C17091" s="99" t="s">
        <v>16229</v>
      </c>
      <c r="D17091" s="124">
        <v>19143</v>
      </c>
      <c r="E17091" s="157" t="e">
        <f>VLOOKUP(D17091,'SOAT LIQ'!$A$87:$C$3416,3,FALSE)</f>
        <v>#N/A</v>
      </c>
      <c r="F17091" t="s">
        <v>21635</v>
      </c>
    </row>
    <row r="17092" spans="1:6" x14ac:dyDescent="0.25">
      <c r="A17092" t="s">
        <v>6498</v>
      </c>
      <c r="B17092" s="100" t="s">
        <v>16232</v>
      </c>
      <c r="C17092" s="99" t="s">
        <v>16231</v>
      </c>
      <c r="D17092" s="124">
        <v>19143</v>
      </c>
      <c r="E17092" s="157" t="e">
        <f>VLOOKUP(D17092,'SOAT LIQ'!$A$87:$C$3416,3,FALSE)</f>
        <v>#N/A</v>
      </c>
      <c r="F17092" t="s">
        <v>21635</v>
      </c>
    </row>
    <row r="17093" spans="1:6" x14ac:dyDescent="0.25">
      <c r="A17093" t="s">
        <v>6501</v>
      </c>
      <c r="B17093" s="100" t="s">
        <v>16232</v>
      </c>
      <c r="C17093" s="99" t="s">
        <v>16231</v>
      </c>
      <c r="D17093" s="124">
        <v>19143</v>
      </c>
      <c r="E17093" s="157" t="e">
        <f>VLOOKUP(D17093,'SOAT LIQ'!$A$87:$C$3416,3,FALSE)</f>
        <v>#N/A</v>
      </c>
      <c r="F17093" t="s">
        <v>21635</v>
      </c>
    </row>
    <row r="17094" spans="1:6" x14ac:dyDescent="0.25">
      <c r="A17094" t="s">
        <v>6498</v>
      </c>
      <c r="B17094" s="100" t="s">
        <v>16233</v>
      </c>
      <c r="C17094" s="100"/>
      <c r="D17094" s="124"/>
      <c r="E17094" s="157" t="e">
        <f>VLOOKUP(D17094,'SOAT LIQ'!$A$87:$C$3416,3,FALSE)</f>
        <v>#N/A</v>
      </c>
      <c r="F17094" t="s">
        <v>21635</v>
      </c>
    </row>
    <row r="17095" spans="1:6" x14ac:dyDescent="0.25">
      <c r="A17095" t="s">
        <v>6501</v>
      </c>
      <c r="B17095" s="100" t="s">
        <v>16233</v>
      </c>
      <c r="C17095" s="100"/>
      <c r="D17095" s="124"/>
      <c r="E17095" s="157" t="e">
        <f>VLOOKUP(D17095,'SOAT LIQ'!$A$87:$C$3416,3,FALSE)</f>
        <v>#N/A</v>
      </c>
      <c r="F17095" t="s">
        <v>21635</v>
      </c>
    </row>
    <row r="17096" spans="1:6" x14ac:dyDescent="0.25">
      <c r="A17096" t="s">
        <v>6498</v>
      </c>
      <c r="B17096" s="100" t="s">
        <v>16235</v>
      </c>
      <c r="C17096" s="99" t="s">
        <v>16234</v>
      </c>
      <c r="D17096" s="124">
        <v>19199</v>
      </c>
      <c r="E17096" s="157" t="e">
        <f>VLOOKUP(D17096,'SOAT LIQ'!$A$87:$C$3416,3,FALSE)</f>
        <v>#N/A</v>
      </c>
      <c r="F17096" t="s">
        <v>21635</v>
      </c>
    </row>
    <row r="17097" spans="1:6" x14ac:dyDescent="0.25">
      <c r="A17097" t="s">
        <v>6501</v>
      </c>
      <c r="B17097" s="100" t="s">
        <v>16235</v>
      </c>
      <c r="C17097" s="99" t="s">
        <v>16234</v>
      </c>
      <c r="D17097" s="124">
        <v>19199</v>
      </c>
      <c r="E17097" s="157" t="e">
        <f>VLOOKUP(D17097,'SOAT LIQ'!$A$87:$C$3416,3,FALSE)</f>
        <v>#N/A</v>
      </c>
      <c r="F17097" t="s">
        <v>21635</v>
      </c>
    </row>
    <row r="17098" spans="1:6" x14ac:dyDescent="0.25">
      <c r="A17098" t="s">
        <v>6498</v>
      </c>
      <c r="B17098" s="100" t="s">
        <v>16237</v>
      </c>
      <c r="C17098" s="99" t="s">
        <v>16236</v>
      </c>
      <c r="D17098" s="124">
        <v>19199</v>
      </c>
      <c r="E17098" s="157" t="e">
        <f>VLOOKUP(D17098,'SOAT LIQ'!$A$87:$C$3416,3,FALSE)</f>
        <v>#N/A</v>
      </c>
      <c r="F17098" t="s">
        <v>21635</v>
      </c>
    </row>
    <row r="17099" spans="1:6" x14ac:dyDescent="0.25">
      <c r="A17099" t="s">
        <v>6501</v>
      </c>
      <c r="B17099" s="100" t="s">
        <v>16237</v>
      </c>
      <c r="C17099" s="99" t="s">
        <v>16236</v>
      </c>
      <c r="D17099" s="124">
        <v>19199</v>
      </c>
      <c r="E17099" s="157" t="e">
        <f>VLOOKUP(D17099,'SOAT LIQ'!$A$87:$C$3416,3,FALSE)</f>
        <v>#N/A</v>
      </c>
      <c r="F17099" t="s">
        <v>21635</v>
      </c>
    </row>
    <row r="17100" spans="1:6" x14ac:dyDescent="0.25">
      <c r="A17100" t="s">
        <v>6498</v>
      </c>
      <c r="B17100" s="100" t="s">
        <v>4429</v>
      </c>
      <c r="C17100" s="99" t="s">
        <v>16238</v>
      </c>
      <c r="D17100" s="124">
        <v>19486</v>
      </c>
      <c r="E17100" s="157" t="e">
        <f>VLOOKUP(D17100,'SOAT LIQ'!$A$87:$C$3416,3,FALSE)</f>
        <v>#N/A</v>
      </c>
      <c r="F17100" t="s">
        <v>21635</v>
      </c>
    </row>
    <row r="17101" spans="1:6" x14ac:dyDescent="0.25">
      <c r="A17101" t="s">
        <v>6501</v>
      </c>
      <c r="B17101" s="100" t="s">
        <v>4429</v>
      </c>
      <c r="C17101" s="99" t="s">
        <v>16238</v>
      </c>
      <c r="D17101" s="124">
        <v>19486</v>
      </c>
      <c r="E17101" s="157" t="e">
        <f>VLOOKUP(D17101,'SOAT LIQ'!$A$87:$C$3416,3,FALSE)</f>
        <v>#N/A</v>
      </c>
      <c r="F17101" t="s">
        <v>21635</v>
      </c>
    </row>
    <row r="17102" spans="1:6" x14ac:dyDescent="0.25">
      <c r="A17102" t="s">
        <v>6498</v>
      </c>
      <c r="B17102" s="100" t="s">
        <v>16240</v>
      </c>
      <c r="C17102" s="99" t="s">
        <v>16239</v>
      </c>
      <c r="D17102" s="124">
        <v>19243</v>
      </c>
      <c r="E17102" s="157" t="e">
        <f>VLOOKUP(D17102,'SOAT LIQ'!$A$87:$C$3416,3,FALSE)</f>
        <v>#N/A</v>
      </c>
      <c r="F17102" t="s">
        <v>21635</v>
      </c>
    </row>
    <row r="17103" spans="1:6" x14ac:dyDescent="0.25">
      <c r="A17103" t="s">
        <v>6501</v>
      </c>
      <c r="B17103" s="100" t="s">
        <v>16240</v>
      </c>
      <c r="C17103" s="99" t="s">
        <v>16239</v>
      </c>
      <c r="D17103" s="124">
        <v>19243</v>
      </c>
      <c r="E17103" s="157" t="e">
        <f>VLOOKUP(D17103,'SOAT LIQ'!$A$87:$C$3416,3,FALSE)</f>
        <v>#N/A</v>
      </c>
      <c r="F17103" t="s">
        <v>21635</v>
      </c>
    </row>
    <row r="17104" spans="1:6" x14ac:dyDescent="0.25">
      <c r="A17104" t="s">
        <v>6498</v>
      </c>
      <c r="B17104" s="100" t="s">
        <v>16242</v>
      </c>
      <c r="C17104" s="99" t="s">
        <v>16241</v>
      </c>
      <c r="D17104" s="124">
        <v>19247</v>
      </c>
      <c r="E17104" s="157" t="e">
        <f>VLOOKUP(D17104,'SOAT LIQ'!$A$87:$C$3416,3,FALSE)</f>
        <v>#N/A</v>
      </c>
      <c r="F17104" t="s">
        <v>21635</v>
      </c>
    </row>
    <row r="17105" spans="1:6" x14ac:dyDescent="0.25">
      <c r="A17105" t="s">
        <v>6501</v>
      </c>
      <c r="B17105" s="100" t="s">
        <v>16242</v>
      </c>
      <c r="C17105" s="99" t="s">
        <v>16241</v>
      </c>
      <c r="D17105" s="124">
        <v>19247</v>
      </c>
      <c r="E17105" s="157" t="e">
        <f>VLOOKUP(D17105,'SOAT LIQ'!$A$87:$C$3416,3,FALSE)</f>
        <v>#N/A</v>
      </c>
      <c r="F17105" t="s">
        <v>21635</v>
      </c>
    </row>
    <row r="17106" spans="1:6" x14ac:dyDescent="0.25">
      <c r="A17106" t="s">
        <v>6498</v>
      </c>
      <c r="B17106" s="100" t="s">
        <v>16244</v>
      </c>
      <c r="C17106" s="99" t="s">
        <v>16243</v>
      </c>
      <c r="D17106" s="124">
        <v>19272</v>
      </c>
      <c r="E17106" s="157" t="e">
        <f>VLOOKUP(D17106,'SOAT LIQ'!$A$87:$C$3416,3,FALSE)</f>
        <v>#N/A</v>
      </c>
      <c r="F17106" t="s">
        <v>21635</v>
      </c>
    </row>
    <row r="17107" spans="1:6" x14ac:dyDescent="0.25">
      <c r="A17107" t="s">
        <v>6501</v>
      </c>
      <c r="B17107" s="100" t="s">
        <v>16244</v>
      </c>
      <c r="C17107" s="99" t="s">
        <v>16243</v>
      </c>
      <c r="D17107" s="124">
        <v>19272</v>
      </c>
      <c r="E17107" s="157" t="e">
        <f>VLOOKUP(D17107,'SOAT LIQ'!$A$87:$C$3416,3,FALSE)</f>
        <v>#N/A</v>
      </c>
      <c r="F17107" t="s">
        <v>21635</v>
      </c>
    </row>
    <row r="17108" spans="1:6" x14ac:dyDescent="0.25">
      <c r="A17108" t="s">
        <v>6498</v>
      </c>
      <c r="B17108" s="100" t="s">
        <v>16246</v>
      </c>
      <c r="C17108" s="99" t="s">
        <v>16245</v>
      </c>
      <c r="D17108" s="124">
        <v>19272</v>
      </c>
      <c r="E17108" s="157" t="e">
        <f>VLOOKUP(D17108,'SOAT LIQ'!$A$87:$C$3416,3,FALSE)</f>
        <v>#N/A</v>
      </c>
      <c r="F17108" t="s">
        <v>21635</v>
      </c>
    </row>
    <row r="17109" spans="1:6" x14ac:dyDescent="0.25">
      <c r="A17109" t="s">
        <v>6501</v>
      </c>
      <c r="B17109" s="100" t="s">
        <v>16246</v>
      </c>
      <c r="C17109" s="99" t="s">
        <v>16245</v>
      </c>
      <c r="D17109" s="124">
        <v>19272</v>
      </c>
      <c r="E17109" s="157" t="e">
        <f>VLOOKUP(D17109,'SOAT LIQ'!$A$87:$C$3416,3,FALSE)</f>
        <v>#N/A</v>
      </c>
      <c r="F17109" t="s">
        <v>21635</v>
      </c>
    </row>
    <row r="17110" spans="1:6" x14ac:dyDescent="0.25">
      <c r="A17110" t="s">
        <v>6498</v>
      </c>
      <c r="B17110" s="100" t="s">
        <v>16248</v>
      </c>
      <c r="C17110" s="99" t="s">
        <v>16247</v>
      </c>
      <c r="D17110" s="124">
        <v>19345</v>
      </c>
      <c r="E17110" s="157" t="e">
        <f>VLOOKUP(D17110,'SOAT LIQ'!$A$87:$C$3416,3,FALSE)</f>
        <v>#N/A</v>
      </c>
      <c r="F17110" t="s">
        <v>21635</v>
      </c>
    </row>
    <row r="17111" spans="1:6" x14ac:dyDescent="0.25">
      <c r="A17111" t="s">
        <v>6501</v>
      </c>
      <c r="B17111" s="100" t="s">
        <v>16248</v>
      </c>
      <c r="C17111" s="99" t="s">
        <v>16247</v>
      </c>
      <c r="D17111" s="124">
        <v>19345</v>
      </c>
      <c r="E17111" s="157" t="e">
        <f>VLOOKUP(D17111,'SOAT LIQ'!$A$87:$C$3416,3,FALSE)</f>
        <v>#N/A</v>
      </c>
      <c r="F17111" t="s">
        <v>21635</v>
      </c>
    </row>
    <row r="17112" spans="1:6" x14ac:dyDescent="0.25">
      <c r="A17112" t="s">
        <v>6498</v>
      </c>
      <c r="B17112" s="100" t="s">
        <v>16250</v>
      </c>
      <c r="C17112" s="99" t="s">
        <v>16249</v>
      </c>
      <c r="D17112" s="124">
        <v>19329</v>
      </c>
      <c r="E17112" s="157" t="e">
        <f>VLOOKUP(D17112,'SOAT LIQ'!$A$87:$C$3416,3,FALSE)</f>
        <v>#N/A</v>
      </c>
      <c r="F17112" t="s">
        <v>21635</v>
      </c>
    </row>
    <row r="17113" spans="1:6" x14ac:dyDescent="0.25">
      <c r="A17113" t="s">
        <v>6501</v>
      </c>
      <c r="B17113" s="100" t="s">
        <v>16250</v>
      </c>
      <c r="C17113" s="99" t="s">
        <v>16249</v>
      </c>
      <c r="D17113" s="124">
        <v>19329</v>
      </c>
      <c r="E17113" s="157" t="e">
        <f>VLOOKUP(D17113,'SOAT LIQ'!$A$87:$C$3416,3,FALSE)</f>
        <v>#N/A</v>
      </c>
      <c r="F17113" t="s">
        <v>21635</v>
      </c>
    </row>
    <row r="17114" spans="1:6" x14ac:dyDescent="0.25">
      <c r="A17114" t="s">
        <v>6498</v>
      </c>
      <c r="B17114" s="100" t="s">
        <v>4451</v>
      </c>
      <c r="C17114" s="99" t="s">
        <v>16251</v>
      </c>
      <c r="D17114" s="124">
        <v>19473</v>
      </c>
      <c r="E17114" s="157" t="e">
        <f>VLOOKUP(D17114,'SOAT LIQ'!$A$87:$C$3416,3,FALSE)</f>
        <v>#N/A</v>
      </c>
      <c r="F17114" t="s">
        <v>21635</v>
      </c>
    </row>
    <row r="17115" spans="1:6" x14ac:dyDescent="0.25">
      <c r="A17115" t="s">
        <v>6501</v>
      </c>
      <c r="B17115" s="100" t="s">
        <v>4451</v>
      </c>
      <c r="C17115" s="99" t="s">
        <v>16251</v>
      </c>
      <c r="D17115" s="124">
        <v>19473</v>
      </c>
      <c r="E17115" s="157" t="e">
        <f>VLOOKUP(D17115,'SOAT LIQ'!$A$87:$C$3416,3,FALSE)</f>
        <v>#N/A</v>
      </c>
      <c r="F17115" t="s">
        <v>21635</v>
      </c>
    </row>
    <row r="17116" spans="1:6" x14ac:dyDescent="0.25">
      <c r="A17116" t="s">
        <v>6498</v>
      </c>
      <c r="B17116" s="100" t="s">
        <v>16253</v>
      </c>
      <c r="C17116" s="99" t="s">
        <v>16252</v>
      </c>
      <c r="D17116" s="124">
        <v>19522</v>
      </c>
      <c r="E17116" s="157" t="e">
        <f>VLOOKUP(D17116,'SOAT LIQ'!$A$87:$C$3416,3,FALSE)</f>
        <v>#N/A</v>
      </c>
      <c r="F17116" t="s">
        <v>21635</v>
      </c>
    </row>
    <row r="17117" spans="1:6" x14ac:dyDescent="0.25">
      <c r="A17117" t="s">
        <v>6501</v>
      </c>
      <c r="B17117" s="100" t="s">
        <v>16253</v>
      </c>
      <c r="C17117" s="99" t="s">
        <v>16252</v>
      </c>
      <c r="D17117" s="124">
        <v>19522</v>
      </c>
      <c r="E17117" s="157" t="e">
        <f>VLOOKUP(D17117,'SOAT LIQ'!$A$87:$C$3416,3,FALSE)</f>
        <v>#N/A</v>
      </c>
      <c r="F17117" t="s">
        <v>21635</v>
      </c>
    </row>
    <row r="17118" spans="1:6" x14ac:dyDescent="0.25">
      <c r="A17118" t="s">
        <v>6498</v>
      </c>
      <c r="B17118" s="100" t="s">
        <v>16255</v>
      </c>
      <c r="C17118" s="99" t="s">
        <v>16254</v>
      </c>
      <c r="D17118" s="124">
        <v>19522</v>
      </c>
      <c r="E17118" s="157" t="e">
        <f>VLOOKUP(D17118,'SOAT LIQ'!$A$87:$C$3416,3,FALSE)</f>
        <v>#N/A</v>
      </c>
      <c r="F17118" t="s">
        <v>21635</v>
      </c>
    </row>
    <row r="17119" spans="1:6" x14ac:dyDescent="0.25">
      <c r="A17119" t="s">
        <v>6501</v>
      </c>
      <c r="B17119" s="100" t="s">
        <v>16255</v>
      </c>
      <c r="C17119" s="99" t="s">
        <v>16254</v>
      </c>
      <c r="D17119" s="124">
        <v>19522</v>
      </c>
      <c r="E17119" s="157" t="e">
        <f>VLOOKUP(D17119,'SOAT LIQ'!$A$87:$C$3416,3,FALSE)</f>
        <v>#N/A</v>
      </c>
      <c r="F17119" t="s">
        <v>21635</v>
      </c>
    </row>
    <row r="17120" spans="1:6" x14ac:dyDescent="0.25">
      <c r="A17120" t="s">
        <v>15637</v>
      </c>
      <c r="B17120" s="100" t="s">
        <v>16255</v>
      </c>
      <c r="C17120" s="99" t="s">
        <v>16254</v>
      </c>
      <c r="D17120" s="124">
        <v>19522</v>
      </c>
      <c r="E17120" s="157" t="e">
        <f>VLOOKUP(D17120,'SOAT LIQ'!$A$87:$C$3416,3,FALSE)</f>
        <v>#N/A</v>
      </c>
      <c r="F17120" t="s">
        <v>21635</v>
      </c>
    </row>
    <row r="17121" spans="1:6" x14ac:dyDescent="0.25">
      <c r="A17121" t="s">
        <v>15638</v>
      </c>
      <c r="B17121" s="100" t="s">
        <v>16255</v>
      </c>
      <c r="C17121" s="99" t="s">
        <v>16254</v>
      </c>
      <c r="D17121" s="124">
        <v>19522</v>
      </c>
      <c r="E17121" s="157" t="e">
        <f>VLOOKUP(D17121,'SOAT LIQ'!$A$87:$C$3416,3,FALSE)</f>
        <v>#N/A</v>
      </c>
      <c r="F17121" t="s">
        <v>21635</v>
      </c>
    </row>
    <row r="17122" spans="1:6" x14ac:dyDescent="0.25">
      <c r="A17122" t="s">
        <v>6498</v>
      </c>
      <c r="B17122" s="100" t="s">
        <v>4581</v>
      </c>
      <c r="C17122" s="99" t="s">
        <v>16256</v>
      </c>
      <c r="D17122" s="124">
        <v>19535</v>
      </c>
      <c r="E17122" s="157" t="e">
        <f>VLOOKUP(D17122,'SOAT LIQ'!$A$87:$C$3416,3,FALSE)</f>
        <v>#N/A</v>
      </c>
      <c r="F17122" t="s">
        <v>21635</v>
      </c>
    </row>
    <row r="17123" spans="1:6" x14ac:dyDescent="0.25">
      <c r="A17123" t="s">
        <v>6501</v>
      </c>
      <c r="B17123" s="100" t="s">
        <v>4581</v>
      </c>
      <c r="C17123" s="99" t="s">
        <v>16256</v>
      </c>
      <c r="D17123" s="124">
        <v>19535</v>
      </c>
      <c r="E17123" s="157" t="e">
        <f>VLOOKUP(D17123,'SOAT LIQ'!$A$87:$C$3416,3,FALSE)</f>
        <v>#N/A</v>
      </c>
      <c r="F17123" t="s">
        <v>21635</v>
      </c>
    </row>
    <row r="17124" spans="1:6" x14ac:dyDescent="0.25">
      <c r="A17124" t="s">
        <v>6498</v>
      </c>
      <c r="B17124" s="100" t="s">
        <v>16258</v>
      </c>
      <c r="C17124" s="99" t="s">
        <v>16257</v>
      </c>
      <c r="D17124" s="124">
        <v>19617</v>
      </c>
      <c r="E17124" s="157" t="e">
        <f>VLOOKUP(D17124,'SOAT LIQ'!$A$87:$C$3416,3,FALSE)</f>
        <v>#N/A</v>
      </c>
      <c r="F17124" t="s">
        <v>21635</v>
      </c>
    </row>
    <row r="17125" spans="1:6" x14ac:dyDescent="0.25">
      <c r="A17125" t="s">
        <v>6501</v>
      </c>
      <c r="B17125" s="100" t="s">
        <v>16258</v>
      </c>
      <c r="C17125" s="99" t="s">
        <v>16257</v>
      </c>
      <c r="D17125" s="124">
        <v>19617</v>
      </c>
      <c r="E17125" s="157" t="e">
        <f>VLOOKUP(D17125,'SOAT LIQ'!$A$87:$C$3416,3,FALSE)</f>
        <v>#N/A</v>
      </c>
      <c r="F17125" t="s">
        <v>21635</v>
      </c>
    </row>
    <row r="17126" spans="1:6" x14ac:dyDescent="0.25">
      <c r="A17126" t="s">
        <v>6498</v>
      </c>
      <c r="B17126" s="100" t="s">
        <v>16260</v>
      </c>
      <c r="C17126" s="99" t="s">
        <v>16259</v>
      </c>
      <c r="D17126" s="124">
        <v>19641</v>
      </c>
      <c r="E17126" s="157" t="e">
        <f>VLOOKUP(D17126,'SOAT LIQ'!$A$87:$C$3416,3,FALSE)</f>
        <v>#N/A</v>
      </c>
      <c r="F17126" t="s">
        <v>21635</v>
      </c>
    </row>
    <row r="17127" spans="1:6" x14ac:dyDescent="0.25">
      <c r="A17127" t="s">
        <v>6501</v>
      </c>
      <c r="B17127" s="100" t="s">
        <v>16260</v>
      </c>
      <c r="C17127" s="99" t="s">
        <v>16259</v>
      </c>
      <c r="D17127" s="124">
        <v>19641</v>
      </c>
      <c r="E17127" s="157" t="e">
        <f>VLOOKUP(D17127,'SOAT LIQ'!$A$87:$C$3416,3,FALSE)</f>
        <v>#N/A</v>
      </c>
      <c r="F17127" t="s">
        <v>21635</v>
      </c>
    </row>
    <row r="17128" spans="1:6" x14ac:dyDescent="0.25">
      <c r="A17128" t="s">
        <v>6498</v>
      </c>
      <c r="B17128" s="100" t="s">
        <v>16262</v>
      </c>
      <c r="C17128" s="99" t="s">
        <v>16261</v>
      </c>
      <c r="D17128" s="124">
        <v>19666</v>
      </c>
      <c r="E17128" s="157" t="e">
        <f>VLOOKUP(D17128,'SOAT LIQ'!$A$87:$C$3416,3,FALSE)</f>
        <v>#N/A</v>
      </c>
      <c r="F17128" t="s">
        <v>21635</v>
      </c>
    </row>
    <row r="17129" spans="1:6" x14ac:dyDescent="0.25">
      <c r="A17129" t="s">
        <v>6501</v>
      </c>
      <c r="B17129" s="100" t="s">
        <v>16262</v>
      </c>
      <c r="C17129" s="99" t="s">
        <v>16261</v>
      </c>
      <c r="D17129" s="124">
        <v>19666</v>
      </c>
      <c r="E17129" s="157" t="e">
        <f>VLOOKUP(D17129,'SOAT LIQ'!$A$87:$C$3416,3,FALSE)</f>
        <v>#N/A</v>
      </c>
      <c r="F17129" t="s">
        <v>21635</v>
      </c>
    </row>
    <row r="17130" spans="1:6" x14ac:dyDescent="0.25">
      <c r="A17130" t="s">
        <v>6498</v>
      </c>
      <c r="B17130" s="100" t="s">
        <v>16263</v>
      </c>
      <c r="C17130" s="100"/>
      <c r="D17130" s="124"/>
      <c r="E17130" s="157" t="e">
        <f>VLOOKUP(D17130,'SOAT LIQ'!$A$87:$C$3416,3,FALSE)</f>
        <v>#N/A</v>
      </c>
      <c r="F17130" t="s">
        <v>21635</v>
      </c>
    </row>
    <row r="17131" spans="1:6" x14ac:dyDescent="0.25">
      <c r="A17131" t="s">
        <v>6501</v>
      </c>
      <c r="B17131" s="100" t="s">
        <v>16263</v>
      </c>
      <c r="C17131" s="100"/>
      <c r="D17131" s="124"/>
      <c r="E17131" s="157" t="e">
        <f>VLOOKUP(D17131,'SOAT LIQ'!$A$87:$C$3416,3,FALSE)</f>
        <v>#N/A</v>
      </c>
      <c r="F17131" t="s">
        <v>21635</v>
      </c>
    </row>
    <row r="17132" spans="1:6" x14ac:dyDescent="0.25">
      <c r="A17132" t="s">
        <v>6498</v>
      </c>
      <c r="B17132" s="100" t="s">
        <v>16264</v>
      </c>
      <c r="C17132" s="99" t="s">
        <v>16138</v>
      </c>
      <c r="D17132" s="124">
        <v>19822</v>
      </c>
      <c r="E17132" s="157" t="e">
        <f>VLOOKUP(D17132,'SOAT LIQ'!$A$87:$C$3416,3,FALSE)</f>
        <v>#N/A</v>
      </c>
      <c r="F17132" t="s">
        <v>21635</v>
      </c>
    </row>
    <row r="17133" spans="1:6" x14ac:dyDescent="0.25">
      <c r="A17133" t="s">
        <v>6501</v>
      </c>
      <c r="B17133" s="100" t="s">
        <v>16264</v>
      </c>
      <c r="C17133" s="99" t="s">
        <v>16138</v>
      </c>
      <c r="D17133" s="124">
        <v>19822</v>
      </c>
      <c r="E17133" s="157" t="e">
        <f>VLOOKUP(D17133,'SOAT LIQ'!$A$87:$C$3416,3,FALSE)</f>
        <v>#N/A</v>
      </c>
      <c r="F17133" t="s">
        <v>21635</v>
      </c>
    </row>
    <row r="17134" spans="1:6" x14ac:dyDescent="0.25">
      <c r="A17134" t="s">
        <v>6498</v>
      </c>
      <c r="B17134" s="100" t="s">
        <v>16266</v>
      </c>
      <c r="C17134" s="99" t="s">
        <v>16265</v>
      </c>
      <c r="D17134" s="124">
        <v>19008</v>
      </c>
      <c r="E17134" s="157" t="e">
        <f>VLOOKUP(D17134,'SOAT LIQ'!$A$87:$C$3416,3,FALSE)</f>
        <v>#N/A</v>
      </c>
      <c r="F17134" t="s">
        <v>21635</v>
      </c>
    </row>
    <row r="17135" spans="1:6" x14ac:dyDescent="0.25">
      <c r="A17135" t="s">
        <v>6501</v>
      </c>
      <c r="B17135" s="100" t="s">
        <v>16266</v>
      </c>
      <c r="C17135" s="99" t="s">
        <v>16265</v>
      </c>
      <c r="D17135" s="124">
        <v>19008</v>
      </c>
      <c r="E17135" s="157" t="e">
        <f>VLOOKUP(D17135,'SOAT LIQ'!$A$87:$C$3416,3,FALSE)</f>
        <v>#N/A</v>
      </c>
      <c r="F17135" t="s">
        <v>21635</v>
      </c>
    </row>
    <row r="17136" spans="1:6" x14ac:dyDescent="0.25">
      <c r="A17136" t="s">
        <v>6498</v>
      </c>
      <c r="B17136" s="100" t="s">
        <v>16268</v>
      </c>
      <c r="C17136" s="99" t="s">
        <v>16267</v>
      </c>
      <c r="D17136" s="124">
        <v>19008</v>
      </c>
      <c r="E17136" s="157" t="e">
        <f>VLOOKUP(D17136,'SOAT LIQ'!$A$87:$C$3416,3,FALSE)</f>
        <v>#N/A</v>
      </c>
      <c r="F17136" t="s">
        <v>21635</v>
      </c>
    </row>
    <row r="17137" spans="1:6" x14ac:dyDescent="0.25">
      <c r="A17137" t="s">
        <v>6501</v>
      </c>
      <c r="B17137" s="100" t="s">
        <v>16268</v>
      </c>
      <c r="C17137" s="99" t="s">
        <v>16267</v>
      </c>
      <c r="D17137" s="124">
        <v>19008</v>
      </c>
      <c r="E17137" s="157" t="e">
        <f>VLOOKUP(D17137,'SOAT LIQ'!$A$87:$C$3416,3,FALSE)</f>
        <v>#N/A</v>
      </c>
      <c r="F17137" t="s">
        <v>21635</v>
      </c>
    </row>
    <row r="17138" spans="1:6" x14ac:dyDescent="0.25">
      <c r="A17138" t="s">
        <v>6498</v>
      </c>
      <c r="B17138" s="100" t="s">
        <v>16269</v>
      </c>
      <c r="C17138" s="99" t="s">
        <v>16270</v>
      </c>
      <c r="D17138" s="124">
        <v>19959</v>
      </c>
      <c r="E17138" s="157" t="e">
        <f>VLOOKUP(D17138,'SOAT LIQ'!$A$87:$C$3416,3,FALSE)</f>
        <v>#N/A</v>
      </c>
      <c r="F17138" t="s">
        <v>21635</v>
      </c>
    </row>
    <row r="17139" spans="1:6" x14ac:dyDescent="0.25">
      <c r="A17139" t="s">
        <v>6501</v>
      </c>
      <c r="B17139" s="100" t="s">
        <v>16269</v>
      </c>
      <c r="C17139" s="99" t="s">
        <v>16270</v>
      </c>
      <c r="D17139" s="124">
        <v>19959</v>
      </c>
      <c r="E17139" s="157" t="e">
        <f>VLOOKUP(D17139,'SOAT LIQ'!$A$87:$C$3416,3,FALSE)</f>
        <v>#N/A</v>
      </c>
      <c r="F17139" t="s">
        <v>21635</v>
      </c>
    </row>
    <row r="17140" spans="1:6" x14ac:dyDescent="0.25">
      <c r="A17140" t="s">
        <v>6498</v>
      </c>
      <c r="B17140" s="100" t="s">
        <v>16271</v>
      </c>
      <c r="C17140" s="99" t="s">
        <v>16272</v>
      </c>
      <c r="D17140" s="124">
        <v>19959</v>
      </c>
      <c r="E17140" s="157" t="e">
        <f>VLOOKUP(D17140,'SOAT LIQ'!$A$87:$C$3416,3,FALSE)</f>
        <v>#N/A</v>
      </c>
      <c r="F17140" t="s">
        <v>21635</v>
      </c>
    </row>
    <row r="17141" spans="1:6" x14ac:dyDescent="0.25">
      <c r="A17141" t="s">
        <v>6501</v>
      </c>
      <c r="B17141" s="100" t="s">
        <v>16271</v>
      </c>
      <c r="C17141" s="99" t="s">
        <v>16272</v>
      </c>
      <c r="D17141" s="124">
        <v>19959</v>
      </c>
      <c r="E17141" s="157" t="e">
        <f>VLOOKUP(D17141,'SOAT LIQ'!$A$87:$C$3416,3,FALSE)</f>
        <v>#N/A</v>
      </c>
      <c r="F17141" t="s">
        <v>21635</v>
      </c>
    </row>
    <row r="17142" spans="1:6" x14ac:dyDescent="0.25">
      <c r="A17142" t="s">
        <v>6498</v>
      </c>
      <c r="B17142" s="100" t="s">
        <v>16273</v>
      </c>
      <c r="C17142" s="99" t="s">
        <v>16270</v>
      </c>
      <c r="D17142" s="124">
        <v>19959</v>
      </c>
      <c r="E17142" s="157" t="e">
        <f>VLOOKUP(D17142,'SOAT LIQ'!$A$87:$C$3416,3,FALSE)</f>
        <v>#N/A</v>
      </c>
      <c r="F17142" t="s">
        <v>21635</v>
      </c>
    </row>
    <row r="17143" spans="1:6" x14ac:dyDescent="0.25">
      <c r="A17143" t="s">
        <v>6501</v>
      </c>
      <c r="B17143" s="100" t="s">
        <v>16273</v>
      </c>
      <c r="C17143" s="99" t="s">
        <v>16270</v>
      </c>
      <c r="D17143" s="124">
        <v>19959</v>
      </c>
      <c r="E17143" s="157" t="e">
        <f>VLOOKUP(D17143,'SOAT LIQ'!$A$87:$C$3416,3,FALSE)</f>
        <v>#N/A</v>
      </c>
      <c r="F17143" t="s">
        <v>21635</v>
      </c>
    </row>
    <row r="17144" spans="1:6" x14ac:dyDescent="0.25">
      <c r="A17144" t="s">
        <v>6498</v>
      </c>
      <c r="B17144" s="100" t="s">
        <v>16274</v>
      </c>
      <c r="C17144" s="99" t="s">
        <v>16272</v>
      </c>
      <c r="D17144" s="124">
        <v>19959</v>
      </c>
      <c r="E17144" s="157" t="e">
        <f>VLOOKUP(D17144,'SOAT LIQ'!$A$87:$C$3416,3,FALSE)</f>
        <v>#N/A</v>
      </c>
      <c r="F17144" t="s">
        <v>21635</v>
      </c>
    </row>
    <row r="17145" spans="1:6" x14ac:dyDescent="0.25">
      <c r="A17145" t="s">
        <v>6501</v>
      </c>
      <c r="B17145" s="100" t="s">
        <v>16274</v>
      </c>
      <c r="C17145" s="99" t="s">
        <v>16272</v>
      </c>
      <c r="D17145" s="124">
        <v>19959</v>
      </c>
      <c r="E17145" s="157" t="e">
        <f>VLOOKUP(D17145,'SOAT LIQ'!$A$87:$C$3416,3,FALSE)</f>
        <v>#N/A</v>
      </c>
      <c r="F17145" t="s">
        <v>21635</v>
      </c>
    </row>
    <row r="17146" spans="1:6" x14ac:dyDescent="0.25">
      <c r="A17146" t="s">
        <v>6498</v>
      </c>
      <c r="B17146" s="100" t="s">
        <v>16275</v>
      </c>
      <c r="C17146" s="100"/>
      <c r="D17146" s="124"/>
      <c r="E17146" s="157" t="e">
        <f>VLOOKUP(D17146,'SOAT LIQ'!$A$87:$C$3416,3,FALSE)</f>
        <v>#N/A</v>
      </c>
      <c r="F17146" t="s">
        <v>21635</v>
      </c>
    </row>
    <row r="17147" spans="1:6" x14ac:dyDescent="0.25">
      <c r="A17147" t="s">
        <v>6501</v>
      </c>
      <c r="B17147" s="100" t="s">
        <v>16275</v>
      </c>
      <c r="C17147" s="100"/>
      <c r="D17147" s="124"/>
      <c r="E17147" s="157" t="e">
        <f>VLOOKUP(D17147,'SOAT LIQ'!$A$87:$C$3416,3,FALSE)</f>
        <v>#N/A</v>
      </c>
      <c r="F17147" t="s">
        <v>21635</v>
      </c>
    </row>
    <row r="17148" spans="1:6" x14ac:dyDescent="0.25">
      <c r="A17148" t="s">
        <v>6501</v>
      </c>
      <c r="B17148" s="100" t="s">
        <v>16276</v>
      </c>
      <c r="C17148" s="100"/>
      <c r="D17148" s="124"/>
      <c r="E17148" s="157" t="e">
        <f>VLOOKUP(D17148,'SOAT LIQ'!$A$87:$C$3416,3,FALSE)</f>
        <v>#N/A</v>
      </c>
      <c r="F17148" t="s">
        <v>21635</v>
      </c>
    </row>
    <row r="17149" spans="1:6" x14ac:dyDescent="0.25">
      <c r="A17149" t="s">
        <v>6498</v>
      </c>
      <c r="B17149" s="100" t="s">
        <v>16276</v>
      </c>
      <c r="C17149" s="100"/>
      <c r="D17149" s="124"/>
      <c r="E17149" s="157" t="e">
        <f>VLOOKUP(D17149,'SOAT LIQ'!$A$87:$C$3416,3,FALSE)</f>
        <v>#N/A</v>
      </c>
      <c r="F17149" t="s">
        <v>21635</v>
      </c>
    </row>
    <row r="17150" spans="1:6" x14ac:dyDescent="0.25">
      <c r="A17150" t="s">
        <v>6498</v>
      </c>
      <c r="B17150" s="100" t="s">
        <v>16278</v>
      </c>
      <c r="C17150" s="99" t="s">
        <v>16277</v>
      </c>
      <c r="D17150" s="124">
        <v>19671</v>
      </c>
      <c r="E17150" s="157" t="e">
        <f>VLOOKUP(D17150,'SOAT LIQ'!$A$87:$C$3416,3,FALSE)</f>
        <v>#N/A</v>
      </c>
      <c r="F17150" t="s">
        <v>21635</v>
      </c>
    </row>
    <row r="17151" spans="1:6" x14ac:dyDescent="0.25">
      <c r="A17151" t="s">
        <v>6501</v>
      </c>
      <c r="B17151" s="100" t="s">
        <v>16278</v>
      </c>
      <c r="C17151" s="99" t="s">
        <v>16277</v>
      </c>
      <c r="D17151" s="124">
        <v>19671</v>
      </c>
      <c r="E17151" s="157" t="e">
        <f>VLOOKUP(D17151,'SOAT LIQ'!$A$87:$C$3416,3,FALSE)</f>
        <v>#N/A</v>
      </c>
      <c r="F17151" t="s">
        <v>21635</v>
      </c>
    </row>
    <row r="17152" spans="1:6" x14ac:dyDescent="0.25">
      <c r="A17152" t="s">
        <v>6498</v>
      </c>
      <c r="B17152" s="100" t="s">
        <v>16280</v>
      </c>
      <c r="C17152" s="99" t="s">
        <v>16279</v>
      </c>
      <c r="D17152" s="124">
        <v>19460</v>
      </c>
      <c r="E17152" s="157" t="e">
        <f>VLOOKUP(D17152,'SOAT LIQ'!$A$87:$C$3416,3,FALSE)</f>
        <v>#N/A</v>
      </c>
      <c r="F17152" t="s">
        <v>21635</v>
      </c>
    </row>
    <row r="17153" spans="1:6" x14ac:dyDescent="0.25">
      <c r="A17153" t="s">
        <v>6501</v>
      </c>
      <c r="B17153" s="100" t="s">
        <v>16280</v>
      </c>
      <c r="C17153" s="99" t="s">
        <v>16279</v>
      </c>
      <c r="D17153" s="124">
        <v>19460</v>
      </c>
      <c r="E17153" s="157" t="e">
        <f>VLOOKUP(D17153,'SOAT LIQ'!$A$87:$C$3416,3,FALSE)</f>
        <v>#N/A</v>
      </c>
      <c r="F17153" t="s">
        <v>21635</v>
      </c>
    </row>
    <row r="17154" spans="1:6" x14ac:dyDescent="0.25">
      <c r="A17154" t="s">
        <v>6498</v>
      </c>
      <c r="B17154" s="100" t="s">
        <v>16282</v>
      </c>
      <c r="C17154" s="99" t="s">
        <v>16281</v>
      </c>
      <c r="D17154" s="124">
        <v>19677</v>
      </c>
      <c r="E17154" s="157" t="e">
        <f>VLOOKUP(D17154,'SOAT LIQ'!$A$87:$C$3416,3,FALSE)</f>
        <v>#N/A</v>
      </c>
      <c r="F17154" t="s">
        <v>21635</v>
      </c>
    </row>
    <row r="17155" spans="1:6" x14ac:dyDescent="0.25">
      <c r="A17155" t="s">
        <v>6501</v>
      </c>
      <c r="B17155" s="100" t="s">
        <v>16282</v>
      </c>
      <c r="C17155" s="99" t="s">
        <v>16281</v>
      </c>
      <c r="D17155" s="124">
        <v>19677</v>
      </c>
      <c r="E17155" s="157" t="e">
        <f>VLOOKUP(D17155,'SOAT LIQ'!$A$87:$C$3416,3,FALSE)</f>
        <v>#N/A</v>
      </c>
      <c r="F17155" t="s">
        <v>21635</v>
      </c>
    </row>
    <row r="17156" spans="1:6" x14ac:dyDescent="0.25">
      <c r="A17156" t="s">
        <v>6498</v>
      </c>
      <c r="B17156" s="100" t="s">
        <v>16284</v>
      </c>
      <c r="C17156" s="99" t="s">
        <v>16283</v>
      </c>
      <c r="D17156" s="124">
        <v>19684</v>
      </c>
      <c r="E17156" s="157" t="e">
        <f>VLOOKUP(D17156,'SOAT LIQ'!$A$87:$C$3416,3,FALSE)</f>
        <v>#N/A</v>
      </c>
      <c r="F17156" t="s">
        <v>21635</v>
      </c>
    </row>
    <row r="17157" spans="1:6" x14ac:dyDescent="0.25">
      <c r="A17157" t="s">
        <v>6501</v>
      </c>
      <c r="B17157" s="100" t="s">
        <v>16284</v>
      </c>
      <c r="C17157" s="99" t="s">
        <v>16283</v>
      </c>
      <c r="D17157" s="124">
        <v>19684</v>
      </c>
      <c r="E17157" s="157" t="e">
        <f>VLOOKUP(D17157,'SOAT LIQ'!$A$87:$C$3416,3,FALSE)</f>
        <v>#N/A</v>
      </c>
      <c r="F17157" t="s">
        <v>21635</v>
      </c>
    </row>
    <row r="17158" spans="1:6" x14ac:dyDescent="0.25">
      <c r="A17158" t="s">
        <v>6498</v>
      </c>
      <c r="B17158" s="100" t="s">
        <v>16285</v>
      </c>
      <c r="C17158" s="99" t="s">
        <v>16283</v>
      </c>
      <c r="D17158" s="124">
        <v>19684</v>
      </c>
      <c r="E17158" s="157" t="e">
        <f>VLOOKUP(D17158,'SOAT LIQ'!$A$87:$C$3416,3,FALSE)</f>
        <v>#N/A</v>
      </c>
      <c r="F17158" t="s">
        <v>21635</v>
      </c>
    </row>
    <row r="17159" spans="1:6" x14ac:dyDescent="0.25">
      <c r="A17159" t="s">
        <v>6501</v>
      </c>
      <c r="B17159" s="100" t="s">
        <v>16285</v>
      </c>
      <c r="C17159" s="99" t="s">
        <v>16283</v>
      </c>
      <c r="D17159" s="124">
        <v>19684</v>
      </c>
      <c r="E17159" s="157" t="e">
        <f>VLOOKUP(D17159,'SOAT LIQ'!$A$87:$C$3416,3,FALSE)</f>
        <v>#N/A</v>
      </c>
      <c r="F17159" t="s">
        <v>21635</v>
      </c>
    </row>
    <row r="17160" spans="1:6" x14ac:dyDescent="0.25">
      <c r="A17160" t="s">
        <v>6498</v>
      </c>
      <c r="B17160" s="100" t="s">
        <v>16286</v>
      </c>
      <c r="C17160" s="99" t="s">
        <v>16283</v>
      </c>
      <c r="D17160" s="124">
        <v>19677</v>
      </c>
      <c r="E17160" s="157" t="e">
        <f>VLOOKUP(D17160,'SOAT LIQ'!$A$87:$C$3416,3,FALSE)</f>
        <v>#N/A</v>
      </c>
      <c r="F17160" t="s">
        <v>21635</v>
      </c>
    </row>
    <row r="17161" spans="1:6" x14ac:dyDescent="0.25">
      <c r="A17161" t="s">
        <v>6501</v>
      </c>
      <c r="B17161" s="100" t="s">
        <v>16286</v>
      </c>
      <c r="C17161" s="99" t="s">
        <v>16283</v>
      </c>
      <c r="D17161" s="124">
        <v>19677</v>
      </c>
      <c r="E17161" s="157" t="e">
        <f>VLOOKUP(D17161,'SOAT LIQ'!$A$87:$C$3416,3,FALSE)</f>
        <v>#N/A</v>
      </c>
      <c r="F17161" t="s">
        <v>21635</v>
      </c>
    </row>
    <row r="17162" spans="1:6" x14ac:dyDescent="0.25">
      <c r="A17162" t="s">
        <v>6498</v>
      </c>
      <c r="B17162" s="100" t="s">
        <v>16287</v>
      </c>
      <c r="C17162" s="100"/>
      <c r="D17162" s="124"/>
      <c r="E17162" s="157" t="e">
        <f>VLOOKUP(D17162,'SOAT LIQ'!$A$87:$C$3416,3,FALSE)</f>
        <v>#N/A</v>
      </c>
      <c r="F17162" t="s">
        <v>21635</v>
      </c>
    </row>
    <row r="17163" spans="1:6" x14ac:dyDescent="0.25">
      <c r="A17163" t="s">
        <v>6501</v>
      </c>
      <c r="B17163" s="100" t="s">
        <v>16287</v>
      </c>
      <c r="C17163" s="100"/>
      <c r="D17163" s="124"/>
      <c r="E17163" s="157" t="e">
        <f>VLOOKUP(D17163,'SOAT LIQ'!$A$87:$C$3416,3,FALSE)</f>
        <v>#N/A</v>
      </c>
      <c r="F17163" t="s">
        <v>21635</v>
      </c>
    </row>
    <row r="17164" spans="1:6" x14ac:dyDescent="0.25">
      <c r="A17164" t="s">
        <v>6498</v>
      </c>
      <c r="B17164" s="100" t="s">
        <v>4555</v>
      </c>
      <c r="C17164" s="99" t="s">
        <v>16288</v>
      </c>
      <c r="D17164" s="124">
        <v>19069</v>
      </c>
      <c r="E17164" s="157" t="e">
        <f>VLOOKUP(D17164,'SOAT LIQ'!$A$87:$C$3416,3,FALSE)</f>
        <v>#N/A</v>
      </c>
      <c r="F17164" t="s">
        <v>21635</v>
      </c>
    </row>
    <row r="17165" spans="1:6" x14ac:dyDescent="0.25">
      <c r="A17165" t="s">
        <v>6501</v>
      </c>
      <c r="B17165" s="100" t="s">
        <v>4555</v>
      </c>
      <c r="C17165" s="99" t="s">
        <v>16288</v>
      </c>
      <c r="D17165" s="124">
        <v>19069</v>
      </c>
      <c r="E17165" s="157" t="e">
        <f>VLOOKUP(D17165,'SOAT LIQ'!$A$87:$C$3416,3,FALSE)</f>
        <v>#N/A</v>
      </c>
      <c r="F17165" t="s">
        <v>21635</v>
      </c>
    </row>
    <row r="17166" spans="1:6" x14ac:dyDescent="0.25">
      <c r="A17166" t="s">
        <v>6498</v>
      </c>
      <c r="B17166" s="100" t="s">
        <v>16290</v>
      </c>
      <c r="C17166" s="99" t="s">
        <v>16289</v>
      </c>
      <c r="D17166" s="124">
        <v>19177</v>
      </c>
      <c r="E17166" s="157" t="e">
        <f>VLOOKUP(D17166,'SOAT LIQ'!$A$87:$C$3416,3,FALSE)</f>
        <v>#N/A</v>
      </c>
      <c r="F17166" t="s">
        <v>21635</v>
      </c>
    </row>
    <row r="17167" spans="1:6" x14ac:dyDescent="0.25">
      <c r="A17167" t="s">
        <v>6501</v>
      </c>
      <c r="B17167" s="100" t="s">
        <v>16290</v>
      </c>
      <c r="C17167" s="99" t="s">
        <v>16289</v>
      </c>
      <c r="D17167" s="124">
        <v>19177</v>
      </c>
      <c r="E17167" s="157" t="e">
        <f>VLOOKUP(D17167,'SOAT LIQ'!$A$87:$C$3416,3,FALSE)</f>
        <v>#N/A</v>
      </c>
      <c r="F17167" t="s">
        <v>21635</v>
      </c>
    </row>
    <row r="17168" spans="1:6" x14ac:dyDescent="0.25">
      <c r="A17168" t="s">
        <v>6498</v>
      </c>
      <c r="B17168" s="100" t="s">
        <v>4422</v>
      </c>
      <c r="C17168" s="99" t="s">
        <v>16291</v>
      </c>
      <c r="D17168" s="124">
        <v>19177</v>
      </c>
      <c r="E17168" s="157" t="e">
        <f>VLOOKUP(D17168,'SOAT LIQ'!$A$87:$C$3416,3,FALSE)</f>
        <v>#N/A</v>
      </c>
      <c r="F17168" t="s">
        <v>21635</v>
      </c>
    </row>
    <row r="17169" spans="1:6" x14ac:dyDescent="0.25">
      <c r="A17169" t="s">
        <v>6501</v>
      </c>
      <c r="B17169" s="100" t="s">
        <v>4422</v>
      </c>
      <c r="C17169" s="99" t="s">
        <v>16291</v>
      </c>
      <c r="D17169" s="124">
        <v>19177</v>
      </c>
      <c r="E17169" s="157" t="e">
        <f>VLOOKUP(D17169,'SOAT LIQ'!$A$87:$C$3416,3,FALSE)</f>
        <v>#N/A</v>
      </c>
      <c r="F17169" t="s">
        <v>21635</v>
      </c>
    </row>
    <row r="17170" spans="1:6" x14ac:dyDescent="0.25">
      <c r="A17170" t="s">
        <v>6498</v>
      </c>
      <c r="B17170" s="100" t="s">
        <v>16292</v>
      </c>
      <c r="C17170" s="99" t="s">
        <v>16081</v>
      </c>
      <c r="D17170" s="124">
        <v>19792</v>
      </c>
      <c r="E17170" s="157" t="e">
        <f>VLOOKUP(D17170,'SOAT LIQ'!$A$87:$C$3416,3,FALSE)</f>
        <v>#N/A</v>
      </c>
      <c r="F17170" t="s">
        <v>21635</v>
      </c>
    </row>
    <row r="17171" spans="1:6" x14ac:dyDescent="0.25">
      <c r="A17171" t="s">
        <v>6501</v>
      </c>
      <c r="B17171" s="100" t="s">
        <v>16292</v>
      </c>
      <c r="C17171" s="99" t="s">
        <v>16081</v>
      </c>
      <c r="D17171" s="124">
        <v>19792</v>
      </c>
      <c r="E17171" s="157" t="e">
        <f>VLOOKUP(D17171,'SOAT LIQ'!$A$87:$C$3416,3,FALSE)</f>
        <v>#N/A</v>
      </c>
      <c r="F17171" t="s">
        <v>21635</v>
      </c>
    </row>
    <row r="17172" spans="1:6" x14ac:dyDescent="0.25">
      <c r="A17172" t="s">
        <v>6498</v>
      </c>
      <c r="B17172" s="100" t="s">
        <v>16294</v>
      </c>
      <c r="C17172" s="99" t="s">
        <v>16293</v>
      </c>
      <c r="D17172" s="124">
        <v>19613</v>
      </c>
      <c r="E17172" s="157" t="e">
        <f>VLOOKUP(D17172,'SOAT LIQ'!$A$87:$C$3416,3,FALSE)</f>
        <v>#N/A</v>
      </c>
      <c r="F17172" t="s">
        <v>21635</v>
      </c>
    </row>
    <row r="17173" spans="1:6" x14ac:dyDescent="0.25">
      <c r="A17173" t="s">
        <v>6501</v>
      </c>
      <c r="B17173" s="100" t="s">
        <v>16294</v>
      </c>
      <c r="C17173" s="99" t="s">
        <v>16293</v>
      </c>
      <c r="D17173" s="124">
        <v>19613</v>
      </c>
      <c r="E17173" s="157" t="e">
        <f>VLOOKUP(D17173,'SOAT LIQ'!$A$87:$C$3416,3,FALSE)</f>
        <v>#N/A</v>
      </c>
      <c r="F17173" t="s">
        <v>21635</v>
      </c>
    </row>
    <row r="17174" spans="1:6" x14ac:dyDescent="0.25">
      <c r="A17174" t="s">
        <v>6498</v>
      </c>
      <c r="B17174" s="100" t="s">
        <v>16295</v>
      </c>
      <c r="C17174" s="99" t="s">
        <v>16293</v>
      </c>
      <c r="D17174" s="124"/>
      <c r="E17174" s="157" t="e">
        <f>VLOOKUP(D17174,'SOAT LIQ'!$A$87:$C$3416,3,FALSE)</f>
        <v>#N/A</v>
      </c>
      <c r="F17174" t="s">
        <v>21635</v>
      </c>
    </row>
    <row r="17175" spans="1:6" x14ac:dyDescent="0.25">
      <c r="A17175" t="s">
        <v>6501</v>
      </c>
      <c r="B17175" s="100" t="s">
        <v>16295</v>
      </c>
      <c r="C17175" s="99" t="s">
        <v>16293</v>
      </c>
      <c r="D17175" s="124"/>
      <c r="E17175" s="157" t="e">
        <f>VLOOKUP(D17175,'SOAT LIQ'!$A$87:$C$3416,3,FALSE)</f>
        <v>#N/A</v>
      </c>
      <c r="F17175" t="s">
        <v>21635</v>
      </c>
    </row>
    <row r="17176" spans="1:6" x14ac:dyDescent="0.25">
      <c r="A17176" t="s">
        <v>6498</v>
      </c>
      <c r="B17176" s="100" t="s">
        <v>4364</v>
      </c>
      <c r="C17176" s="99" t="s">
        <v>16296</v>
      </c>
      <c r="D17176" s="124">
        <v>19991</v>
      </c>
      <c r="E17176" s="157" t="e">
        <f>VLOOKUP(D17176,'SOAT LIQ'!$A$87:$C$3416,3,FALSE)</f>
        <v>#N/A</v>
      </c>
      <c r="F17176" t="s">
        <v>21635</v>
      </c>
    </row>
    <row r="17177" spans="1:6" x14ac:dyDescent="0.25">
      <c r="A17177" t="s">
        <v>6501</v>
      </c>
      <c r="B17177" s="100" t="s">
        <v>4364</v>
      </c>
      <c r="C17177" s="99" t="s">
        <v>16296</v>
      </c>
      <c r="D17177" s="124">
        <v>19991</v>
      </c>
      <c r="E17177" s="157" t="e">
        <f>VLOOKUP(D17177,'SOAT LIQ'!$A$87:$C$3416,3,FALSE)</f>
        <v>#N/A</v>
      </c>
      <c r="F17177" t="s">
        <v>21635</v>
      </c>
    </row>
    <row r="17178" spans="1:6" x14ac:dyDescent="0.25">
      <c r="A17178" t="s">
        <v>6498</v>
      </c>
      <c r="B17178" s="100" t="s">
        <v>16298</v>
      </c>
      <c r="C17178" s="99" t="s">
        <v>16297</v>
      </c>
      <c r="D17178" s="124">
        <v>19991</v>
      </c>
      <c r="E17178" s="157" t="e">
        <f>VLOOKUP(D17178,'SOAT LIQ'!$A$87:$C$3416,3,FALSE)</f>
        <v>#N/A</v>
      </c>
      <c r="F17178" t="s">
        <v>21635</v>
      </c>
    </row>
    <row r="17179" spans="1:6" x14ac:dyDescent="0.25">
      <c r="A17179" t="s">
        <v>6501</v>
      </c>
      <c r="B17179" s="100" t="s">
        <v>16298</v>
      </c>
      <c r="C17179" s="99" t="s">
        <v>16297</v>
      </c>
      <c r="D17179" s="124">
        <v>19991</v>
      </c>
      <c r="E17179" s="157" t="e">
        <f>VLOOKUP(D17179,'SOAT LIQ'!$A$87:$C$3416,3,FALSE)</f>
        <v>#N/A</v>
      </c>
      <c r="F17179" t="s">
        <v>21635</v>
      </c>
    </row>
    <row r="17180" spans="1:6" x14ac:dyDescent="0.25">
      <c r="A17180" t="s">
        <v>6498</v>
      </c>
      <c r="B17180" s="100" t="s">
        <v>16299</v>
      </c>
      <c r="C17180" s="100"/>
      <c r="D17180" s="124"/>
      <c r="E17180" s="157" t="e">
        <f>VLOOKUP(D17180,'SOAT LIQ'!$A$87:$C$3416,3,FALSE)</f>
        <v>#N/A</v>
      </c>
      <c r="F17180" t="s">
        <v>21635</v>
      </c>
    </row>
    <row r="17181" spans="1:6" x14ac:dyDescent="0.25">
      <c r="A17181" t="s">
        <v>6501</v>
      </c>
      <c r="B17181" s="100" t="s">
        <v>16299</v>
      </c>
      <c r="C17181" s="100"/>
      <c r="D17181" s="124"/>
      <c r="E17181" s="157" t="e">
        <f>VLOOKUP(D17181,'SOAT LIQ'!$A$87:$C$3416,3,FALSE)</f>
        <v>#N/A</v>
      </c>
      <c r="F17181" t="s">
        <v>21635</v>
      </c>
    </row>
    <row r="17182" spans="1:6" x14ac:dyDescent="0.25">
      <c r="A17182" t="s">
        <v>6498</v>
      </c>
      <c r="B17182" s="100" t="s">
        <v>16300</v>
      </c>
      <c r="C17182" s="100"/>
      <c r="D17182" s="124"/>
      <c r="E17182" s="157" t="e">
        <f>VLOOKUP(D17182,'SOAT LIQ'!$A$87:$C$3416,3,FALSE)</f>
        <v>#N/A</v>
      </c>
      <c r="F17182" t="s">
        <v>21635</v>
      </c>
    </row>
    <row r="17183" spans="1:6" x14ac:dyDescent="0.25">
      <c r="A17183" t="s">
        <v>6501</v>
      </c>
      <c r="B17183" s="100" t="s">
        <v>16300</v>
      </c>
      <c r="C17183" s="100"/>
      <c r="D17183" s="124"/>
      <c r="E17183" s="157" t="e">
        <f>VLOOKUP(D17183,'SOAT LIQ'!$A$87:$C$3416,3,FALSE)</f>
        <v>#N/A</v>
      </c>
      <c r="F17183" t="s">
        <v>21635</v>
      </c>
    </row>
    <row r="17184" spans="1:6" x14ac:dyDescent="0.25">
      <c r="A17184" t="s">
        <v>6501</v>
      </c>
      <c r="B17184" s="100" t="s">
        <v>16301</v>
      </c>
      <c r="C17184" s="100"/>
      <c r="D17184" s="124"/>
      <c r="E17184" s="157" t="e">
        <f>VLOOKUP(D17184,'SOAT LIQ'!$A$87:$C$3416,3,FALSE)</f>
        <v>#N/A</v>
      </c>
      <c r="F17184" t="s">
        <v>21635</v>
      </c>
    </row>
    <row r="17185" spans="1:6" x14ac:dyDescent="0.25">
      <c r="A17185" t="s">
        <v>6498</v>
      </c>
      <c r="B17185" s="100" t="s">
        <v>16301</v>
      </c>
      <c r="C17185" s="100"/>
      <c r="D17185" s="124"/>
      <c r="E17185" s="157" t="e">
        <f>VLOOKUP(D17185,'SOAT LIQ'!$A$87:$C$3416,3,FALSE)</f>
        <v>#N/A</v>
      </c>
      <c r="F17185" t="s">
        <v>21635</v>
      </c>
    </row>
    <row r="17186" spans="1:6" x14ac:dyDescent="0.25">
      <c r="A17186" t="s">
        <v>6501</v>
      </c>
      <c r="B17186" s="100" t="s">
        <v>16302</v>
      </c>
      <c r="C17186" s="100"/>
      <c r="D17186" s="124"/>
      <c r="E17186" s="157" t="e">
        <f>VLOOKUP(D17186,'SOAT LIQ'!$A$87:$C$3416,3,FALSE)</f>
        <v>#N/A</v>
      </c>
      <c r="F17186" t="s">
        <v>21635</v>
      </c>
    </row>
    <row r="17187" spans="1:6" x14ac:dyDescent="0.25">
      <c r="A17187" t="s">
        <v>6498</v>
      </c>
      <c r="B17187" s="100" t="s">
        <v>16302</v>
      </c>
      <c r="C17187" s="100"/>
      <c r="D17187" s="124"/>
      <c r="E17187" s="157" t="e">
        <f>VLOOKUP(D17187,'SOAT LIQ'!$A$87:$C$3416,3,FALSE)</f>
        <v>#N/A</v>
      </c>
      <c r="F17187" t="s">
        <v>21635</v>
      </c>
    </row>
    <row r="17188" spans="1:6" x14ac:dyDescent="0.25">
      <c r="A17188" t="s">
        <v>6498</v>
      </c>
      <c r="B17188" s="100" t="s">
        <v>4362</v>
      </c>
      <c r="C17188" s="99" t="s">
        <v>16303</v>
      </c>
      <c r="D17188" s="124">
        <v>19981</v>
      </c>
      <c r="E17188" s="157" t="e">
        <f>VLOOKUP(D17188,'SOAT LIQ'!$A$87:$C$3416,3,FALSE)</f>
        <v>#N/A</v>
      </c>
      <c r="F17188" t="s">
        <v>21635</v>
      </c>
    </row>
    <row r="17189" spans="1:6" x14ac:dyDescent="0.25">
      <c r="A17189" t="s">
        <v>6501</v>
      </c>
      <c r="B17189" s="100" t="s">
        <v>4362</v>
      </c>
      <c r="C17189" s="99" t="s">
        <v>16303</v>
      </c>
      <c r="D17189" s="124">
        <v>19981</v>
      </c>
      <c r="E17189" s="157" t="e">
        <f>VLOOKUP(D17189,'SOAT LIQ'!$A$87:$C$3416,3,FALSE)</f>
        <v>#N/A</v>
      </c>
      <c r="F17189" t="s">
        <v>21635</v>
      </c>
    </row>
    <row r="17190" spans="1:6" x14ac:dyDescent="0.25">
      <c r="A17190" t="s">
        <v>6498</v>
      </c>
      <c r="B17190" s="100" t="s">
        <v>16305</v>
      </c>
      <c r="C17190" s="99" t="s">
        <v>16304</v>
      </c>
      <c r="D17190" s="124">
        <v>19981</v>
      </c>
      <c r="E17190" s="157" t="e">
        <f>VLOOKUP(D17190,'SOAT LIQ'!$A$87:$C$3416,3,FALSE)</f>
        <v>#N/A</v>
      </c>
      <c r="F17190" t="s">
        <v>21635</v>
      </c>
    </row>
    <row r="17191" spans="1:6" x14ac:dyDescent="0.25">
      <c r="A17191" t="s">
        <v>6501</v>
      </c>
      <c r="B17191" s="100" t="s">
        <v>16305</v>
      </c>
      <c r="C17191" s="99" t="s">
        <v>16304</v>
      </c>
      <c r="D17191" s="124">
        <v>19981</v>
      </c>
      <c r="E17191" s="157" t="e">
        <f>VLOOKUP(D17191,'SOAT LIQ'!$A$87:$C$3416,3,FALSE)</f>
        <v>#N/A</v>
      </c>
      <c r="F17191" t="s">
        <v>21635</v>
      </c>
    </row>
    <row r="17192" spans="1:6" x14ac:dyDescent="0.25">
      <c r="A17192" t="s">
        <v>6498</v>
      </c>
      <c r="B17192" s="100" t="s">
        <v>16307</v>
      </c>
      <c r="C17192" s="99" t="s">
        <v>16306</v>
      </c>
      <c r="D17192" s="124">
        <v>19981</v>
      </c>
      <c r="E17192" s="157" t="e">
        <f>VLOOKUP(D17192,'SOAT LIQ'!$A$87:$C$3416,3,FALSE)</f>
        <v>#N/A</v>
      </c>
      <c r="F17192" t="s">
        <v>21635</v>
      </c>
    </row>
    <row r="17193" spans="1:6" x14ac:dyDescent="0.25">
      <c r="A17193" t="s">
        <v>6501</v>
      </c>
      <c r="B17193" s="100" t="s">
        <v>16307</v>
      </c>
      <c r="C17193" s="99" t="s">
        <v>16306</v>
      </c>
      <c r="D17193" s="124">
        <v>19981</v>
      </c>
      <c r="E17193" s="157" t="e">
        <f>VLOOKUP(D17193,'SOAT LIQ'!$A$87:$C$3416,3,FALSE)</f>
        <v>#N/A</v>
      </c>
      <c r="F17193" t="s">
        <v>21635</v>
      </c>
    </row>
    <row r="17194" spans="1:6" x14ac:dyDescent="0.25">
      <c r="A17194" t="s">
        <v>6498</v>
      </c>
      <c r="B17194" s="100" t="s">
        <v>16309</v>
      </c>
      <c r="C17194" s="99" t="s">
        <v>16308</v>
      </c>
      <c r="D17194" s="124">
        <v>19981</v>
      </c>
      <c r="E17194" s="157" t="e">
        <f>VLOOKUP(D17194,'SOAT LIQ'!$A$87:$C$3416,3,FALSE)</f>
        <v>#N/A</v>
      </c>
      <c r="F17194" t="s">
        <v>21635</v>
      </c>
    </row>
    <row r="17195" spans="1:6" x14ac:dyDescent="0.25">
      <c r="A17195" t="s">
        <v>6501</v>
      </c>
      <c r="B17195" s="100" t="s">
        <v>16309</v>
      </c>
      <c r="C17195" s="99" t="s">
        <v>16308</v>
      </c>
      <c r="D17195" s="124">
        <v>19981</v>
      </c>
      <c r="E17195" s="157" t="e">
        <f>VLOOKUP(D17195,'SOAT LIQ'!$A$87:$C$3416,3,FALSE)</f>
        <v>#N/A</v>
      </c>
      <c r="F17195" t="s">
        <v>21635</v>
      </c>
    </row>
    <row r="17196" spans="1:6" x14ac:dyDescent="0.25">
      <c r="A17196" t="s">
        <v>6498</v>
      </c>
      <c r="B17196" s="100" t="s">
        <v>16311</v>
      </c>
      <c r="C17196" s="99" t="s">
        <v>16310</v>
      </c>
      <c r="D17196" s="124">
        <v>19981</v>
      </c>
      <c r="E17196" s="157" t="e">
        <f>VLOOKUP(D17196,'SOAT LIQ'!$A$87:$C$3416,3,FALSE)</f>
        <v>#N/A</v>
      </c>
      <c r="F17196" t="s">
        <v>21635</v>
      </c>
    </row>
    <row r="17197" spans="1:6" x14ac:dyDescent="0.25">
      <c r="A17197" t="s">
        <v>6501</v>
      </c>
      <c r="B17197" s="100" t="s">
        <v>16311</v>
      </c>
      <c r="C17197" s="99" t="s">
        <v>16310</v>
      </c>
      <c r="D17197" s="124">
        <v>19981</v>
      </c>
      <c r="E17197" s="157" t="e">
        <f>VLOOKUP(D17197,'SOAT LIQ'!$A$87:$C$3416,3,FALSE)</f>
        <v>#N/A</v>
      </c>
      <c r="F17197" t="s">
        <v>21635</v>
      </c>
    </row>
    <row r="17198" spans="1:6" x14ac:dyDescent="0.25">
      <c r="A17198" t="s">
        <v>6498</v>
      </c>
      <c r="B17198" s="100" t="s">
        <v>16313</v>
      </c>
      <c r="C17198" s="99" t="s">
        <v>16312</v>
      </c>
      <c r="D17198" s="124">
        <v>19981</v>
      </c>
      <c r="E17198" s="157" t="e">
        <f>VLOOKUP(D17198,'SOAT LIQ'!$A$87:$C$3416,3,FALSE)</f>
        <v>#N/A</v>
      </c>
      <c r="F17198" t="s">
        <v>21635</v>
      </c>
    </row>
    <row r="17199" spans="1:6" x14ac:dyDescent="0.25">
      <c r="A17199" t="s">
        <v>6501</v>
      </c>
      <c r="B17199" s="100" t="s">
        <v>16313</v>
      </c>
      <c r="C17199" s="99" t="s">
        <v>16312</v>
      </c>
      <c r="D17199" s="124">
        <v>19981</v>
      </c>
      <c r="E17199" s="157" t="e">
        <f>VLOOKUP(D17199,'SOAT LIQ'!$A$87:$C$3416,3,FALSE)</f>
        <v>#N/A</v>
      </c>
      <c r="F17199" t="s">
        <v>21635</v>
      </c>
    </row>
    <row r="17200" spans="1:6" x14ac:dyDescent="0.25">
      <c r="A17200" t="s">
        <v>6498</v>
      </c>
      <c r="B17200" s="100" t="s">
        <v>16315</v>
      </c>
      <c r="C17200" s="99" t="s">
        <v>16314</v>
      </c>
      <c r="D17200" s="124">
        <v>19981</v>
      </c>
      <c r="E17200" s="157" t="e">
        <f>VLOOKUP(D17200,'SOAT LIQ'!$A$87:$C$3416,3,FALSE)</f>
        <v>#N/A</v>
      </c>
      <c r="F17200" t="s">
        <v>21635</v>
      </c>
    </row>
    <row r="17201" spans="1:6" x14ac:dyDescent="0.25">
      <c r="A17201" t="s">
        <v>6501</v>
      </c>
      <c r="B17201" s="100" t="s">
        <v>16315</v>
      </c>
      <c r="C17201" s="99" t="s">
        <v>16314</v>
      </c>
      <c r="D17201" s="124">
        <v>19981</v>
      </c>
      <c r="E17201" s="157" t="e">
        <f>VLOOKUP(D17201,'SOAT LIQ'!$A$87:$C$3416,3,FALSE)</f>
        <v>#N/A</v>
      </c>
      <c r="F17201" t="s">
        <v>21635</v>
      </c>
    </row>
    <row r="17202" spans="1:6" x14ac:dyDescent="0.25">
      <c r="A17202" t="s">
        <v>6498</v>
      </c>
      <c r="B17202" s="100" t="s">
        <v>4363</v>
      </c>
      <c r="C17202" s="99" t="s">
        <v>16316</v>
      </c>
      <c r="D17202" s="124">
        <v>19981</v>
      </c>
      <c r="E17202" s="157" t="e">
        <f>VLOOKUP(D17202,'SOAT LIQ'!$A$87:$C$3416,3,FALSE)</f>
        <v>#N/A</v>
      </c>
      <c r="F17202" t="s">
        <v>21635</v>
      </c>
    </row>
    <row r="17203" spans="1:6" x14ac:dyDescent="0.25">
      <c r="A17203" t="s">
        <v>6501</v>
      </c>
      <c r="B17203" s="100" t="s">
        <v>4363</v>
      </c>
      <c r="C17203" s="99" t="s">
        <v>16316</v>
      </c>
      <c r="D17203" s="124">
        <v>19981</v>
      </c>
      <c r="E17203" s="157" t="e">
        <f>VLOOKUP(D17203,'SOAT LIQ'!$A$87:$C$3416,3,FALSE)</f>
        <v>#N/A</v>
      </c>
      <c r="F17203" t="s">
        <v>21635</v>
      </c>
    </row>
    <row r="17204" spans="1:6" x14ac:dyDescent="0.25">
      <c r="A17204" t="s">
        <v>6498</v>
      </c>
      <c r="B17204" s="100" t="s">
        <v>16317</v>
      </c>
      <c r="C17204" s="100"/>
      <c r="D17204" s="124">
        <v>19003</v>
      </c>
      <c r="E17204" s="157" t="e">
        <f>VLOOKUP(D17204,'SOAT LIQ'!$A$87:$C$3416,3,FALSE)</f>
        <v>#N/A</v>
      </c>
      <c r="F17204" t="s">
        <v>21635</v>
      </c>
    </row>
    <row r="17205" spans="1:6" x14ac:dyDescent="0.25">
      <c r="A17205" t="s">
        <v>6501</v>
      </c>
      <c r="B17205" s="100" t="s">
        <v>16317</v>
      </c>
      <c r="C17205" s="100"/>
      <c r="D17205" s="124">
        <v>19003</v>
      </c>
      <c r="E17205" s="157" t="e">
        <f>VLOOKUP(D17205,'SOAT LIQ'!$A$87:$C$3416,3,FALSE)</f>
        <v>#N/A</v>
      </c>
      <c r="F17205" t="s">
        <v>21635</v>
      </c>
    </row>
    <row r="17206" spans="1:6" x14ac:dyDescent="0.25">
      <c r="A17206" t="s">
        <v>6498</v>
      </c>
      <c r="B17206" s="100" t="s">
        <v>16318</v>
      </c>
      <c r="C17206" s="100"/>
      <c r="D17206" s="124">
        <v>19981</v>
      </c>
      <c r="E17206" s="157" t="e">
        <f>VLOOKUP(D17206,'SOAT LIQ'!$A$87:$C$3416,3,FALSE)</f>
        <v>#N/A</v>
      </c>
      <c r="F17206" t="s">
        <v>21635</v>
      </c>
    </row>
    <row r="17207" spans="1:6" x14ac:dyDescent="0.25">
      <c r="A17207" t="s">
        <v>6501</v>
      </c>
      <c r="B17207" s="100" t="s">
        <v>16318</v>
      </c>
      <c r="C17207" s="100"/>
      <c r="D17207" s="124">
        <v>19981</v>
      </c>
      <c r="E17207" s="157" t="e">
        <f>VLOOKUP(D17207,'SOAT LIQ'!$A$87:$C$3416,3,FALSE)</f>
        <v>#N/A</v>
      </c>
      <c r="F17207" t="s">
        <v>21635</v>
      </c>
    </row>
    <row r="17208" spans="1:6" x14ac:dyDescent="0.25">
      <c r="A17208" t="s">
        <v>6498</v>
      </c>
      <c r="B17208" s="100" t="s">
        <v>16320</v>
      </c>
      <c r="C17208" s="99" t="s">
        <v>16319</v>
      </c>
      <c r="D17208" s="124">
        <v>19017</v>
      </c>
      <c r="E17208" s="157" t="e">
        <f>VLOOKUP(D17208,'SOAT LIQ'!$A$87:$C$3416,3,FALSE)</f>
        <v>#N/A</v>
      </c>
      <c r="F17208" t="s">
        <v>21635</v>
      </c>
    </row>
    <row r="17209" spans="1:6" x14ac:dyDescent="0.25">
      <c r="A17209" t="s">
        <v>6501</v>
      </c>
      <c r="B17209" s="100" t="s">
        <v>16320</v>
      </c>
      <c r="C17209" s="99" t="s">
        <v>16319</v>
      </c>
      <c r="D17209" s="124">
        <v>19017</v>
      </c>
      <c r="E17209" s="157" t="e">
        <f>VLOOKUP(D17209,'SOAT LIQ'!$A$87:$C$3416,3,FALSE)</f>
        <v>#N/A</v>
      </c>
      <c r="F17209" t="s">
        <v>21635</v>
      </c>
    </row>
    <row r="17210" spans="1:6" x14ac:dyDescent="0.25">
      <c r="A17210" t="s">
        <v>6498</v>
      </c>
      <c r="B17210" s="100" t="s">
        <v>16322</v>
      </c>
      <c r="C17210" s="99" t="s">
        <v>16321</v>
      </c>
      <c r="D17210" s="124">
        <v>19017</v>
      </c>
      <c r="E17210" s="157" t="e">
        <f>VLOOKUP(D17210,'SOAT LIQ'!$A$87:$C$3416,3,FALSE)</f>
        <v>#N/A</v>
      </c>
      <c r="F17210" t="s">
        <v>21635</v>
      </c>
    </row>
    <row r="17211" spans="1:6" x14ac:dyDescent="0.25">
      <c r="A17211" t="s">
        <v>6501</v>
      </c>
      <c r="B17211" s="100" t="s">
        <v>16322</v>
      </c>
      <c r="C17211" s="99" t="s">
        <v>16321</v>
      </c>
      <c r="D17211" s="124">
        <v>19017</v>
      </c>
      <c r="E17211" s="157" t="e">
        <f>VLOOKUP(D17211,'SOAT LIQ'!$A$87:$C$3416,3,FALSE)</f>
        <v>#N/A</v>
      </c>
      <c r="F17211" t="s">
        <v>21635</v>
      </c>
    </row>
    <row r="17212" spans="1:6" x14ac:dyDescent="0.25">
      <c r="A17212" t="s">
        <v>6498</v>
      </c>
      <c r="B17212" s="100" t="s">
        <v>16324</v>
      </c>
      <c r="C17212" s="99" t="s">
        <v>16323</v>
      </c>
      <c r="D17212" s="124">
        <v>19036</v>
      </c>
      <c r="E17212" s="157" t="e">
        <f>VLOOKUP(D17212,'SOAT LIQ'!$A$87:$C$3416,3,FALSE)</f>
        <v>#N/A</v>
      </c>
      <c r="F17212" t="s">
        <v>21635</v>
      </c>
    </row>
    <row r="17213" spans="1:6" x14ac:dyDescent="0.25">
      <c r="A17213" t="s">
        <v>6501</v>
      </c>
      <c r="B17213" s="100" t="s">
        <v>16324</v>
      </c>
      <c r="C17213" s="99" t="s">
        <v>16323</v>
      </c>
      <c r="D17213" s="124">
        <v>19036</v>
      </c>
      <c r="E17213" s="157" t="e">
        <f>VLOOKUP(D17213,'SOAT LIQ'!$A$87:$C$3416,3,FALSE)</f>
        <v>#N/A</v>
      </c>
      <c r="F17213" t="s">
        <v>21635</v>
      </c>
    </row>
    <row r="17214" spans="1:6" x14ac:dyDescent="0.25">
      <c r="A17214" t="s">
        <v>6498</v>
      </c>
      <c r="B17214" s="100" t="s">
        <v>16326</v>
      </c>
      <c r="C17214" s="99" t="s">
        <v>16325</v>
      </c>
      <c r="D17214" s="124">
        <v>19036</v>
      </c>
      <c r="E17214" s="157" t="e">
        <f>VLOOKUP(D17214,'SOAT LIQ'!$A$87:$C$3416,3,FALSE)</f>
        <v>#N/A</v>
      </c>
      <c r="F17214" t="s">
        <v>21635</v>
      </c>
    </row>
    <row r="17215" spans="1:6" x14ac:dyDescent="0.25">
      <c r="A17215" t="s">
        <v>6501</v>
      </c>
      <c r="B17215" s="100" t="s">
        <v>16326</v>
      </c>
      <c r="C17215" s="99" t="s">
        <v>16325</v>
      </c>
      <c r="D17215" s="124">
        <v>19036</v>
      </c>
      <c r="E17215" s="157" t="e">
        <f>VLOOKUP(D17215,'SOAT LIQ'!$A$87:$C$3416,3,FALSE)</f>
        <v>#N/A</v>
      </c>
      <c r="F17215" t="s">
        <v>21635</v>
      </c>
    </row>
    <row r="17216" spans="1:6" x14ac:dyDescent="0.25">
      <c r="A17216" t="s">
        <v>6498</v>
      </c>
      <c r="B17216" s="100" t="s">
        <v>16328</v>
      </c>
      <c r="C17216" s="99" t="s">
        <v>16327</v>
      </c>
      <c r="D17216" s="124">
        <v>19062</v>
      </c>
      <c r="E17216" s="157" t="e">
        <f>VLOOKUP(D17216,'SOAT LIQ'!$A$87:$C$3416,3,FALSE)</f>
        <v>#N/A</v>
      </c>
      <c r="F17216" t="s">
        <v>21635</v>
      </c>
    </row>
    <row r="17217" spans="1:6" x14ac:dyDescent="0.25">
      <c r="A17217" t="s">
        <v>6501</v>
      </c>
      <c r="B17217" s="100" t="s">
        <v>16328</v>
      </c>
      <c r="C17217" s="99" t="s">
        <v>16327</v>
      </c>
      <c r="D17217" s="124">
        <v>19062</v>
      </c>
      <c r="E17217" s="157" t="e">
        <f>VLOOKUP(D17217,'SOAT LIQ'!$A$87:$C$3416,3,FALSE)</f>
        <v>#N/A</v>
      </c>
      <c r="F17217" t="s">
        <v>21635</v>
      </c>
    </row>
    <row r="17218" spans="1:6" x14ac:dyDescent="0.25">
      <c r="A17218" t="s">
        <v>6498</v>
      </c>
      <c r="B17218" s="100" t="s">
        <v>16330</v>
      </c>
      <c r="C17218" s="99" t="s">
        <v>16329</v>
      </c>
      <c r="D17218" s="124">
        <v>19062</v>
      </c>
      <c r="E17218" s="157" t="e">
        <f>VLOOKUP(D17218,'SOAT LIQ'!$A$87:$C$3416,3,FALSE)</f>
        <v>#N/A</v>
      </c>
      <c r="F17218" t="s">
        <v>21635</v>
      </c>
    </row>
    <row r="17219" spans="1:6" x14ac:dyDescent="0.25">
      <c r="A17219" t="s">
        <v>6501</v>
      </c>
      <c r="B17219" s="100" t="s">
        <v>16330</v>
      </c>
      <c r="C17219" s="99" t="s">
        <v>16329</v>
      </c>
      <c r="D17219" s="124">
        <v>19062</v>
      </c>
      <c r="E17219" s="157" t="e">
        <f>VLOOKUP(D17219,'SOAT LIQ'!$A$87:$C$3416,3,FALSE)</f>
        <v>#N/A</v>
      </c>
      <c r="F17219" t="s">
        <v>21635</v>
      </c>
    </row>
    <row r="17220" spans="1:6" x14ac:dyDescent="0.25">
      <c r="A17220" t="s">
        <v>6498</v>
      </c>
      <c r="B17220" s="100" t="s">
        <v>16331</v>
      </c>
      <c r="C17220" s="99" t="s">
        <v>16332</v>
      </c>
      <c r="D17220" s="124">
        <v>20303</v>
      </c>
      <c r="E17220" s="157" t="e">
        <f>VLOOKUP(D17220,'SOAT LIQ'!$A$87:$C$3416,3,FALSE)</f>
        <v>#N/A</v>
      </c>
      <c r="F17220" t="s">
        <v>21635</v>
      </c>
    </row>
    <row r="17221" spans="1:6" x14ac:dyDescent="0.25">
      <c r="A17221" t="s">
        <v>6501</v>
      </c>
      <c r="B17221" s="100" t="s">
        <v>16331</v>
      </c>
      <c r="C17221" s="99" t="s">
        <v>16332</v>
      </c>
      <c r="D17221" s="124">
        <v>20303</v>
      </c>
      <c r="E17221" s="157" t="e">
        <f>VLOOKUP(D17221,'SOAT LIQ'!$A$87:$C$3416,3,FALSE)</f>
        <v>#N/A</v>
      </c>
      <c r="F17221" t="s">
        <v>21635</v>
      </c>
    </row>
    <row r="17222" spans="1:6" x14ac:dyDescent="0.25">
      <c r="A17222" t="s">
        <v>6498</v>
      </c>
      <c r="B17222" s="100" t="s">
        <v>16334</v>
      </c>
      <c r="C17222" s="99" t="s">
        <v>16333</v>
      </c>
      <c r="D17222" s="124">
        <v>19749</v>
      </c>
      <c r="E17222" s="157" t="e">
        <f>VLOOKUP(D17222,'SOAT LIQ'!$A$87:$C$3416,3,FALSE)</f>
        <v>#N/A</v>
      </c>
      <c r="F17222" t="s">
        <v>21635</v>
      </c>
    </row>
    <row r="17223" spans="1:6" x14ac:dyDescent="0.25">
      <c r="A17223" t="s">
        <v>6501</v>
      </c>
      <c r="B17223" s="100" t="s">
        <v>16334</v>
      </c>
      <c r="C17223" s="99" t="s">
        <v>16333</v>
      </c>
      <c r="D17223" s="124">
        <v>19749</v>
      </c>
      <c r="E17223" s="157" t="e">
        <f>VLOOKUP(D17223,'SOAT LIQ'!$A$87:$C$3416,3,FALSE)</f>
        <v>#N/A</v>
      </c>
      <c r="F17223" t="s">
        <v>21635</v>
      </c>
    </row>
    <row r="17224" spans="1:6" x14ac:dyDescent="0.25">
      <c r="A17224" t="s">
        <v>6498</v>
      </c>
      <c r="B17224" s="100" t="s">
        <v>4421</v>
      </c>
      <c r="C17224" s="99" t="s">
        <v>16335</v>
      </c>
      <c r="D17224" s="124">
        <v>19169</v>
      </c>
      <c r="E17224" s="157" t="e">
        <f>VLOOKUP(D17224,'SOAT LIQ'!$A$87:$C$3416,3,FALSE)</f>
        <v>#N/A</v>
      </c>
      <c r="F17224" t="s">
        <v>21635</v>
      </c>
    </row>
    <row r="17225" spans="1:6" x14ac:dyDescent="0.25">
      <c r="A17225" t="s">
        <v>6501</v>
      </c>
      <c r="B17225" s="100" t="s">
        <v>4421</v>
      </c>
      <c r="C17225" s="99" t="s">
        <v>16335</v>
      </c>
      <c r="D17225" s="124">
        <v>19169</v>
      </c>
      <c r="E17225" s="157" t="e">
        <f>VLOOKUP(D17225,'SOAT LIQ'!$A$87:$C$3416,3,FALSE)</f>
        <v>#N/A</v>
      </c>
      <c r="F17225" t="s">
        <v>21635</v>
      </c>
    </row>
    <row r="17226" spans="1:6" x14ac:dyDescent="0.25">
      <c r="A17226" t="s">
        <v>6498</v>
      </c>
      <c r="B17226" s="100" t="s">
        <v>16336</v>
      </c>
      <c r="C17226" s="100"/>
      <c r="D17226" s="124"/>
      <c r="E17226" s="157" t="e">
        <f>VLOOKUP(D17226,'SOAT LIQ'!$A$87:$C$3416,3,FALSE)</f>
        <v>#N/A</v>
      </c>
      <c r="F17226" t="s">
        <v>21635</v>
      </c>
    </row>
    <row r="17227" spans="1:6" x14ac:dyDescent="0.25">
      <c r="A17227" t="s">
        <v>6501</v>
      </c>
      <c r="B17227" s="100" t="s">
        <v>16336</v>
      </c>
      <c r="C17227" s="100"/>
      <c r="D17227" s="124"/>
      <c r="E17227" s="157" t="e">
        <f>VLOOKUP(D17227,'SOAT LIQ'!$A$87:$C$3416,3,FALSE)</f>
        <v>#N/A</v>
      </c>
      <c r="F17227" t="s">
        <v>21635</v>
      </c>
    </row>
    <row r="17228" spans="1:6" x14ac:dyDescent="0.25">
      <c r="A17228" t="s">
        <v>6498</v>
      </c>
      <c r="B17228" s="100" t="s">
        <v>16338</v>
      </c>
      <c r="C17228" s="99" t="s">
        <v>16337</v>
      </c>
      <c r="D17228" s="124">
        <v>19177</v>
      </c>
      <c r="E17228" s="157" t="e">
        <f>VLOOKUP(D17228,'SOAT LIQ'!$A$87:$C$3416,3,FALSE)</f>
        <v>#N/A</v>
      </c>
      <c r="F17228" t="s">
        <v>21635</v>
      </c>
    </row>
    <row r="17229" spans="1:6" x14ac:dyDescent="0.25">
      <c r="A17229" t="s">
        <v>6501</v>
      </c>
      <c r="B17229" s="100" t="s">
        <v>16338</v>
      </c>
      <c r="C17229" s="99" t="s">
        <v>16337</v>
      </c>
      <c r="D17229" s="124">
        <v>19177</v>
      </c>
      <c r="E17229" s="157" t="e">
        <f>VLOOKUP(D17229,'SOAT LIQ'!$A$87:$C$3416,3,FALSE)</f>
        <v>#N/A</v>
      </c>
      <c r="F17229" t="s">
        <v>21635</v>
      </c>
    </row>
    <row r="17230" spans="1:6" x14ac:dyDescent="0.25">
      <c r="A17230" t="s">
        <v>6498</v>
      </c>
      <c r="B17230" s="100" t="s">
        <v>16340</v>
      </c>
      <c r="C17230" s="99" t="s">
        <v>16339</v>
      </c>
      <c r="D17230" s="124">
        <v>19177</v>
      </c>
      <c r="E17230" s="157" t="e">
        <f>VLOOKUP(D17230,'SOAT LIQ'!$A$87:$C$3416,3,FALSE)</f>
        <v>#N/A</v>
      </c>
      <c r="F17230" t="s">
        <v>21635</v>
      </c>
    </row>
    <row r="17231" spans="1:6" x14ac:dyDescent="0.25">
      <c r="A17231" t="s">
        <v>6501</v>
      </c>
      <c r="B17231" s="100" t="s">
        <v>16340</v>
      </c>
      <c r="C17231" s="99" t="s">
        <v>16339</v>
      </c>
      <c r="D17231" s="124">
        <v>19177</v>
      </c>
      <c r="E17231" s="157" t="e">
        <f>VLOOKUP(D17231,'SOAT LIQ'!$A$87:$C$3416,3,FALSE)</f>
        <v>#N/A</v>
      </c>
      <c r="F17231" t="s">
        <v>21635</v>
      </c>
    </row>
    <row r="17232" spans="1:6" x14ac:dyDescent="0.25">
      <c r="A17232" t="s">
        <v>6498</v>
      </c>
      <c r="B17232" s="100" t="s">
        <v>16342</v>
      </c>
      <c r="C17232" s="99" t="s">
        <v>16341</v>
      </c>
      <c r="D17232" s="124">
        <v>19571</v>
      </c>
      <c r="E17232" s="157" t="e">
        <f>VLOOKUP(D17232,'SOAT LIQ'!$A$87:$C$3416,3,FALSE)</f>
        <v>#N/A</v>
      </c>
      <c r="F17232" t="s">
        <v>21635</v>
      </c>
    </row>
    <row r="17233" spans="1:6" x14ac:dyDescent="0.25">
      <c r="A17233" t="s">
        <v>6501</v>
      </c>
      <c r="B17233" s="100" t="s">
        <v>16342</v>
      </c>
      <c r="C17233" s="99" t="s">
        <v>16341</v>
      </c>
      <c r="D17233" s="124">
        <v>19571</v>
      </c>
      <c r="E17233" s="157" t="e">
        <f>VLOOKUP(D17233,'SOAT LIQ'!$A$87:$C$3416,3,FALSE)</f>
        <v>#N/A</v>
      </c>
      <c r="F17233" t="s">
        <v>21635</v>
      </c>
    </row>
    <row r="17234" spans="1:6" x14ac:dyDescent="0.25">
      <c r="A17234" t="s">
        <v>6498</v>
      </c>
      <c r="B17234" s="100" t="s">
        <v>16344</v>
      </c>
      <c r="C17234" s="99" t="s">
        <v>16343</v>
      </c>
      <c r="D17234" s="124">
        <v>19224</v>
      </c>
      <c r="E17234" s="157" t="e">
        <f>VLOOKUP(D17234,'SOAT LIQ'!$A$87:$C$3416,3,FALSE)</f>
        <v>#N/A</v>
      </c>
      <c r="F17234" t="s">
        <v>21635</v>
      </c>
    </row>
    <row r="17235" spans="1:6" x14ac:dyDescent="0.25">
      <c r="A17235" t="s">
        <v>6501</v>
      </c>
      <c r="B17235" s="100" t="s">
        <v>16344</v>
      </c>
      <c r="C17235" s="99" t="s">
        <v>16343</v>
      </c>
      <c r="D17235" s="124">
        <v>19224</v>
      </c>
      <c r="E17235" s="157" t="e">
        <f>VLOOKUP(D17235,'SOAT LIQ'!$A$87:$C$3416,3,FALSE)</f>
        <v>#N/A</v>
      </c>
      <c r="F17235" t="s">
        <v>21635</v>
      </c>
    </row>
    <row r="17236" spans="1:6" x14ac:dyDescent="0.25">
      <c r="A17236" t="s">
        <v>6498</v>
      </c>
      <c r="B17236" s="100" t="s">
        <v>16346</v>
      </c>
      <c r="C17236" s="99" t="s">
        <v>16345</v>
      </c>
      <c r="D17236" s="124">
        <v>19224</v>
      </c>
      <c r="E17236" s="157" t="e">
        <f>VLOOKUP(D17236,'SOAT LIQ'!$A$87:$C$3416,3,FALSE)</f>
        <v>#N/A</v>
      </c>
      <c r="F17236" t="s">
        <v>21635</v>
      </c>
    </row>
    <row r="17237" spans="1:6" x14ac:dyDescent="0.25">
      <c r="A17237" t="s">
        <v>6501</v>
      </c>
      <c r="B17237" s="100" t="s">
        <v>16346</v>
      </c>
      <c r="C17237" s="99" t="s">
        <v>16345</v>
      </c>
      <c r="D17237" s="124">
        <v>19224</v>
      </c>
      <c r="E17237" s="157" t="e">
        <f>VLOOKUP(D17237,'SOAT LIQ'!$A$87:$C$3416,3,FALSE)</f>
        <v>#N/A</v>
      </c>
      <c r="F17237" t="s">
        <v>21635</v>
      </c>
    </row>
    <row r="17238" spans="1:6" x14ac:dyDescent="0.25">
      <c r="A17238" t="s">
        <v>14957</v>
      </c>
      <c r="B17238" s="100" t="s">
        <v>16348</v>
      </c>
      <c r="C17238" s="99" t="s">
        <v>16347</v>
      </c>
      <c r="D17238" s="124">
        <v>19237</v>
      </c>
      <c r="E17238" s="157" t="e">
        <f>VLOOKUP(D17238,'SOAT LIQ'!$A$87:$C$3416,3,FALSE)</f>
        <v>#N/A</v>
      </c>
    </row>
    <row r="17239" spans="1:6" x14ac:dyDescent="0.25">
      <c r="A17239" t="s">
        <v>6498</v>
      </c>
      <c r="B17239" s="100" t="s">
        <v>16348</v>
      </c>
      <c r="C17239" s="99" t="s">
        <v>16347</v>
      </c>
      <c r="D17239" s="124">
        <v>19237</v>
      </c>
      <c r="E17239" s="157" t="e">
        <f>VLOOKUP(D17239,'SOAT LIQ'!$A$87:$C$3416,3,FALSE)</f>
        <v>#N/A</v>
      </c>
      <c r="F17239" t="s">
        <v>21635</v>
      </c>
    </row>
    <row r="17240" spans="1:6" x14ac:dyDescent="0.25">
      <c r="A17240" t="s">
        <v>6501</v>
      </c>
      <c r="B17240" s="100" t="s">
        <v>16348</v>
      </c>
      <c r="C17240" s="99" t="s">
        <v>16347</v>
      </c>
      <c r="D17240" s="124">
        <v>19237</v>
      </c>
      <c r="E17240" s="157" t="e">
        <f>VLOOKUP(D17240,'SOAT LIQ'!$A$87:$C$3416,3,FALSE)</f>
        <v>#N/A</v>
      </c>
      <c r="F17240" t="s">
        <v>21635</v>
      </c>
    </row>
    <row r="17241" spans="1:6" x14ac:dyDescent="0.25">
      <c r="A17241" t="s">
        <v>14958</v>
      </c>
      <c r="B17241" s="100" t="s">
        <v>16348</v>
      </c>
      <c r="C17241" s="99" t="s">
        <v>16347</v>
      </c>
      <c r="D17241" s="124">
        <v>19237</v>
      </c>
      <c r="E17241" s="157" t="e">
        <f>VLOOKUP(D17241,'SOAT LIQ'!$A$87:$C$3416,3,FALSE)</f>
        <v>#N/A</v>
      </c>
    </row>
    <row r="17242" spans="1:6" x14ac:dyDescent="0.25">
      <c r="A17242" t="s">
        <v>14958</v>
      </c>
      <c r="B17242" s="100" t="s">
        <v>16350</v>
      </c>
      <c r="C17242" s="99" t="s">
        <v>16349</v>
      </c>
      <c r="D17242" s="124">
        <v>19241</v>
      </c>
      <c r="E17242" s="157" t="e">
        <f>VLOOKUP(D17242,'SOAT LIQ'!$A$87:$C$3416,3,FALSE)</f>
        <v>#N/A</v>
      </c>
    </row>
    <row r="17243" spans="1:6" x14ac:dyDescent="0.25">
      <c r="A17243" t="s">
        <v>6498</v>
      </c>
      <c r="B17243" s="100" t="s">
        <v>16350</v>
      </c>
      <c r="C17243" s="99" t="s">
        <v>16349</v>
      </c>
      <c r="D17243" s="124">
        <v>19241</v>
      </c>
      <c r="E17243" s="157" t="e">
        <f>VLOOKUP(D17243,'SOAT LIQ'!$A$87:$C$3416,3,FALSE)</f>
        <v>#N/A</v>
      </c>
      <c r="F17243" t="s">
        <v>21635</v>
      </c>
    </row>
    <row r="17244" spans="1:6" x14ac:dyDescent="0.25">
      <c r="A17244" t="s">
        <v>6501</v>
      </c>
      <c r="B17244" s="100" t="s">
        <v>16350</v>
      </c>
      <c r="C17244" s="99" t="s">
        <v>16349</v>
      </c>
      <c r="D17244" s="124">
        <v>19241</v>
      </c>
      <c r="E17244" s="157" t="e">
        <f>VLOOKUP(D17244,'SOAT LIQ'!$A$87:$C$3416,3,FALSE)</f>
        <v>#N/A</v>
      </c>
      <c r="F17244" t="s">
        <v>21635</v>
      </c>
    </row>
    <row r="17245" spans="1:6" x14ac:dyDescent="0.25">
      <c r="A17245" t="s">
        <v>14958</v>
      </c>
      <c r="B17245" s="100" t="s">
        <v>16352</v>
      </c>
      <c r="C17245" s="99" t="s">
        <v>16351</v>
      </c>
      <c r="D17245" s="124">
        <v>19241</v>
      </c>
      <c r="E17245" s="157" t="e">
        <f>VLOOKUP(D17245,'SOAT LIQ'!$A$87:$C$3416,3,FALSE)</f>
        <v>#N/A</v>
      </c>
    </row>
    <row r="17246" spans="1:6" x14ac:dyDescent="0.25">
      <c r="A17246" t="s">
        <v>6498</v>
      </c>
      <c r="B17246" s="100" t="s">
        <v>16352</v>
      </c>
      <c r="C17246" s="99" t="s">
        <v>16351</v>
      </c>
      <c r="D17246" s="124">
        <v>19241</v>
      </c>
      <c r="E17246" s="157" t="e">
        <f>VLOOKUP(D17246,'SOAT LIQ'!$A$87:$C$3416,3,FALSE)</f>
        <v>#N/A</v>
      </c>
      <c r="F17246" t="s">
        <v>21635</v>
      </c>
    </row>
    <row r="17247" spans="1:6" x14ac:dyDescent="0.25">
      <c r="A17247" t="s">
        <v>6501</v>
      </c>
      <c r="B17247" s="100" t="s">
        <v>16352</v>
      </c>
      <c r="C17247" s="99" t="s">
        <v>16351</v>
      </c>
      <c r="D17247" s="124">
        <v>19241</v>
      </c>
      <c r="E17247" s="157" t="e">
        <f>VLOOKUP(D17247,'SOAT LIQ'!$A$87:$C$3416,3,FALSE)</f>
        <v>#N/A</v>
      </c>
      <c r="F17247" t="s">
        <v>21635</v>
      </c>
    </row>
    <row r="17248" spans="1:6" x14ac:dyDescent="0.25">
      <c r="A17248" t="s">
        <v>14958</v>
      </c>
      <c r="B17248" s="100" t="s">
        <v>4428</v>
      </c>
      <c r="C17248" s="99" t="s">
        <v>16353</v>
      </c>
      <c r="D17248" s="124">
        <v>19242</v>
      </c>
      <c r="E17248" s="157" t="e">
        <f>VLOOKUP(D17248,'SOAT LIQ'!$A$87:$C$3416,3,FALSE)</f>
        <v>#N/A</v>
      </c>
    </row>
    <row r="17249" spans="1:6" x14ac:dyDescent="0.25">
      <c r="A17249" t="s">
        <v>6498</v>
      </c>
      <c r="B17249" s="100" t="s">
        <v>4428</v>
      </c>
      <c r="C17249" s="99" t="s">
        <v>16353</v>
      </c>
      <c r="D17249" s="124">
        <v>19242</v>
      </c>
      <c r="E17249" s="157" t="e">
        <f>VLOOKUP(D17249,'SOAT LIQ'!$A$87:$C$3416,3,FALSE)</f>
        <v>#N/A</v>
      </c>
      <c r="F17249" t="s">
        <v>21635</v>
      </c>
    </row>
    <row r="17250" spans="1:6" x14ac:dyDescent="0.25">
      <c r="A17250" t="s">
        <v>6501</v>
      </c>
      <c r="B17250" s="100" t="s">
        <v>4428</v>
      </c>
      <c r="C17250" s="99" t="s">
        <v>16353</v>
      </c>
      <c r="D17250" s="124">
        <v>19242</v>
      </c>
      <c r="E17250" s="157" t="e">
        <f>VLOOKUP(D17250,'SOAT LIQ'!$A$87:$C$3416,3,FALSE)</f>
        <v>#N/A</v>
      </c>
      <c r="F17250" t="s">
        <v>21635</v>
      </c>
    </row>
    <row r="17251" spans="1:6" x14ac:dyDescent="0.25">
      <c r="A17251" t="s">
        <v>6498</v>
      </c>
      <c r="B17251" s="100" t="s">
        <v>16355</v>
      </c>
      <c r="C17251" s="99" t="s">
        <v>16354</v>
      </c>
      <c r="D17251" s="124">
        <v>19285</v>
      </c>
      <c r="E17251" s="157" t="e">
        <f>VLOOKUP(D17251,'SOAT LIQ'!$A$87:$C$3416,3,FALSE)</f>
        <v>#N/A</v>
      </c>
      <c r="F17251" t="s">
        <v>21635</v>
      </c>
    </row>
    <row r="17252" spans="1:6" x14ac:dyDescent="0.25">
      <c r="A17252" t="s">
        <v>6501</v>
      </c>
      <c r="B17252" s="100" t="s">
        <v>16355</v>
      </c>
      <c r="C17252" s="99" t="s">
        <v>16354</v>
      </c>
      <c r="D17252" s="124">
        <v>19285</v>
      </c>
      <c r="E17252" s="157" t="e">
        <f>VLOOKUP(D17252,'SOAT LIQ'!$A$87:$C$3416,3,FALSE)</f>
        <v>#N/A</v>
      </c>
      <c r="F17252" t="s">
        <v>21635</v>
      </c>
    </row>
    <row r="17253" spans="1:6" x14ac:dyDescent="0.25">
      <c r="A17253" t="s">
        <v>6498</v>
      </c>
      <c r="B17253" s="100" t="s">
        <v>16357</v>
      </c>
      <c r="C17253" s="99" t="s">
        <v>16356</v>
      </c>
      <c r="D17253" s="124">
        <v>19285</v>
      </c>
      <c r="E17253" s="157" t="e">
        <f>VLOOKUP(D17253,'SOAT LIQ'!$A$87:$C$3416,3,FALSE)</f>
        <v>#N/A</v>
      </c>
      <c r="F17253" t="s">
        <v>21635</v>
      </c>
    </row>
    <row r="17254" spans="1:6" x14ac:dyDescent="0.25">
      <c r="A17254" t="s">
        <v>6501</v>
      </c>
      <c r="B17254" s="100" t="s">
        <v>16357</v>
      </c>
      <c r="C17254" s="99" t="s">
        <v>16356</v>
      </c>
      <c r="D17254" s="124">
        <v>19285</v>
      </c>
      <c r="E17254" s="157" t="e">
        <f>VLOOKUP(D17254,'SOAT LIQ'!$A$87:$C$3416,3,FALSE)</f>
        <v>#N/A</v>
      </c>
      <c r="F17254" t="s">
        <v>21635</v>
      </c>
    </row>
    <row r="17255" spans="1:6" x14ac:dyDescent="0.25">
      <c r="A17255" t="s">
        <v>6498</v>
      </c>
      <c r="B17255" s="100" t="s">
        <v>16359</v>
      </c>
      <c r="C17255" s="99" t="s">
        <v>16358</v>
      </c>
      <c r="D17255" s="124">
        <v>19283</v>
      </c>
      <c r="E17255" s="157" t="e">
        <f>VLOOKUP(D17255,'SOAT LIQ'!$A$87:$C$3416,3,FALSE)</f>
        <v>#N/A</v>
      </c>
      <c r="F17255" t="s">
        <v>21635</v>
      </c>
    </row>
    <row r="17256" spans="1:6" x14ac:dyDescent="0.25">
      <c r="A17256" t="s">
        <v>6501</v>
      </c>
      <c r="B17256" s="100" t="s">
        <v>16359</v>
      </c>
      <c r="C17256" s="99" t="s">
        <v>16358</v>
      </c>
      <c r="D17256" s="124">
        <v>19283</v>
      </c>
      <c r="E17256" s="157" t="e">
        <f>VLOOKUP(D17256,'SOAT LIQ'!$A$87:$C$3416,3,FALSE)</f>
        <v>#N/A</v>
      </c>
      <c r="F17256" t="s">
        <v>21635</v>
      </c>
    </row>
    <row r="17257" spans="1:6" x14ac:dyDescent="0.25">
      <c r="A17257" t="s">
        <v>6498</v>
      </c>
      <c r="B17257" s="100" t="s">
        <v>4431</v>
      </c>
      <c r="C17257" s="99" t="s">
        <v>16360</v>
      </c>
      <c r="D17257" s="124">
        <v>19280</v>
      </c>
      <c r="E17257" s="157" t="e">
        <f>VLOOKUP(D17257,'SOAT LIQ'!$A$87:$C$3416,3,FALSE)</f>
        <v>#N/A</v>
      </c>
      <c r="F17257" t="s">
        <v>21635</v>
      </c>
    </row>
    <row r="17258" spans="1:6" x14ac:dyDescent="0.25">
      <c r="A17258" t="s">
        <v>6501</v>
      </c>
      <c r="B17258" s="100" t="s">
        <v>4431</v>
      </c>
      <c r="C17258" s="99" t="s">
        <v>16360</v>
      </c>
      <c r="D17258" s="124">
        <v>19280</v>
      </c>
      <c r="E17258" s="157" t="e">
        <f>VLOOKUP(D17258,'SOAT LIQ'!$A$87:$C$3416,3,FALSE)</f>
        <v>#N/A</v>
      </c>
      <c r="F17258" t="s">
        <v>21635</v>
      </c>
    </row>
    <row r="17259" spans="1:6" x14ac:dyDescent="0.25">
      <c r="A17259" t="s">
        <v>6498</v>
      </c>
      <c r="B17259" s="100" t="s">
        <v>16362</v>
      </c>
      <c r="C17259" s="99" t="s">
        <v>16361</v>
      </c>
      <c r="D17259" s="124">
        <v>19289</v>
      </c>
      <c r="E17259" s="157" t="e">
        <f>VLOOKUP(D17259,'SOAT LIQ'!$A$87:$C$3416,3,FALSE)</f>
        <v>#N/A</v>
      </c>
      <c r="F17259" t="s">
        <v>21635</v>
      </c>
    </row>
    <row r="17260" spans="1:6" x14ac:dyDescent="0.25">
      <c r="A17260" t="s">
        <v>6501</v>
      </c>
      <c r="B17260" s="100" t="s">
        <v>16362</v>
      </c>
      <c r="C17260" s="99" t="s">
        <v>16361</v>
      </c>
      <c r="D17260" s="124">
        <v>19289</v>
      </c>
      <c r="E17260" s="157" t="e">
        <f>VLOOKUP(D17260,'SOAT LIQ'!$A$87:$C$3416,3,FALSE)</f>
        <v>#N/A</v>
      </c>
      <c r="F17260" t="s">
        <v>21635</v>
      </c>
    </row>
    <row r="17261" spans="1:6" x14ac:dyDescent="0.25">
      <c r="A17261" t="s">
        <v>6498</v>
      </c>
      <c r="B17261" s="100" t="s">
        <v>16364</v>
      </c>
      <c r="C17261" s="99" t="s">
        <v>16363</v>
      </c>
      <c r="D17261" s="124">
        <v>19290</v>
      </c>
      <c r="E17261" s="157" t="e">
        <f>VLOOKUP(D17261,'SOAT LIQ'!$A$87:$C$3416,3,FALSE)</f>
        <v>#N/A</v>
      </c>
      <c r="F17261" t="s">
        <v>21635</v>
      </c>
    </row>
    <row r="17262" spans="1:6" x14ac:dyDescent="0.25">
      <c r="A17262" t="s">
        <v>6501</v>
      </c>
      <c r="B17262" s="100" t="s">
        <v>16364</v>
      </c>
      <c r="C17262" s="99" t="s">
        <v>16363</v>
      </c>
      <c r="D17262" s="124">
        <v>19290</v>
      </c>
      <c r="E17262" s="157" t="e">
        <f>VLOOKUP(D17262,'SOAT LIQ'!$A$87:$C$3416,3,FALSE)</f>
        <v>#N/A</v>
      </c>
      <c r="F17262" t="s">
        <v>21635</v>
      </c>
    </row>
    <row r="17263" spans="1:6" x14ac:dyDescent="0.25">
      <c r="A17263" t="s">
        <v>6498</v>
      </c>
      <c r="B17263" s="100" t="s">
        <v>16366</v>
      </c>
      <c r="C17263" s="99" t="s">
        <v>16365</v>
      </c>
      <c r="D17263" s="124">
        <v>19200</v>
      </c>
      <c r="E17263" s="157" t="e">
        <f>VLOOKUP(D17263,'SOAT LIQ'!$A$87:$C$3416,3,FALSE)</f>
        <v>#N/A</v>
      </c>
      <c r="F17263" t="s">
        <v>21635</v>
      </c>
    </row>
    <row r="17264" spans="1:6" x14ac:dyDescent="0.25">
      <c r="A17264" t="s">
        <v>6501</v>
      </c>
      <c r="B17264" s="100" t="s">
        <v>16366</v>
      </c>
      <c r="C17264" s="99" t="s">
        <v>16365</v>
      </c>
      <c r="D17264" s="124">
        <v>19200</v>
      </c>
      <c r="E17264" s="157" t="e">
        <f>VLOOKUP(D17264,'SOAT LIQ'!$A$87:$C$3416,3,FALSE)</f>
        <v>#N/A</v>
      </c>
      <c r="F17264" t="s">
        <v>21635</v>
      </c>
    </row>
    <row r="17265" spans="1:6" x14ac:dyDescent="0.25">
      <c r="A17265" t="s">
        <v>6498</v>
      </c>
      <c r="B17265" s="100" t="s">
        <v>16368</v>
      </c>
      <c r="C17265" s="99" t="s">
        <v>16367</v>
      </c>
      <c r="D17265" s="124">
        <v>19200</v>
      </c>
      <c r="E17265" s="157" t="e">
        <f>VLOOKUP(D17265,'SOAT LIQ'!$A$87:$C$3416,3,FALSE)</f>
        <v>#N/A</v>
      </c>
      <c r="F17265" t="s">
        <v>21635</v>
      </c>
    </row>
    <row r="17266" spans="1:6" x14ac:dyDescent="0.25">
      <c r="A17266" t="s">
        <v>6501</v>
      </c>
      <c r="B17266" s="100" t="s">
        <v>16368</v>
      </c>
      <c r="C17266" s="99" t="s">
        <v>16367</v>
      </c>
      <c r="D17266" s="124">
        <v>19200</v>
      </c>
      <c r="E17266" s="157" t="e">
        <f>VLOOKUP(D17266,'SOAT LIQ'!$A$87:$C$3416,3,FALSE)</f>
        <v>#N/A</v>
      </c>
      <c r="F17266" t="s">
        <v>21635</v>
      </c>
    </row>
    <row r="17267" spans="1:6" x14ac:dyDescent="0.25">
      <c r="A17267" t="s">
        <v>6498</v>
      </c>
      <c r="B17267" s="100" t="s">
        <v>16370</v>
      </c>
      <c r="C17267" s="99" t="s">
        <v>16369</v>
      </c>
      <c r="D17267" s="124">
        <v>19332</v>
      </c>
      <c r="E17267" s="157" t="e">
        <f>VLOOKUP(D17267,'SOAT LIQ'!$A$87:$C$3416,3,FALSE)</f>
        <v>#N/A</v>
      </c>
      <c r="F17267" t="s">
        <v>21635</v>
      </c>
    </row>
    <row r="17268" spans="1:6" x14ac:dyDescent="0.25">
      <c r="A17268" t="s">
        <v>6501</v>
      </c>
      <c r="B17268" s="100" t="s">
        <v>16370</v>
      </c>
      <c r="C17268" s="99" t="s">
        <v>16369</v>
      </c>
      <c r="D17268" s="124">
        <v>19332</v>
      </c>
      <c r="E17268" s="157" t="e">
        <f>VLOOKUP(D17268,'SOAT LIQ'!$A$87:$C$3416,3,FALSE)</f>
        <v>#N/A</v>
      </c>
      <c r="F17268" t="s">
        <v>21635</v>
      </c>
    </row>
    <row r="17269" spans="1:6" x14ac:dyDescent="0.25">
      <c r="A17269" t="s">
        <v>6498</v>
      </c>
      <c r="B17269" s="100" t="s">
        <v>16372</v>
      </c>
      <c r="C17269" s="99" t="s">
        <v>16371</v>
      </c>
      <c r="D17269" s="124">
        <v>19333</v>
      </c>
      <c r="E17269" s="157" t="e">
        <f>VLOOKUP(D17269,'SOAT LIQ'!$A$87:$C$3416,3,FALSE)</f>
        <v>#N/A</v>
      </c>
      <c r="F17269" t="s">
        <v>21635</v>
      </c>
    </row>
    <row r="17270" spans="1:6" x14ac:dyDescent="0.25">
      <c r="A17270" t="s">
        <v>6501</v>
      </c>
      <c r="B17270" s="100" t="s">
        <v>16372</v>
      </c>
      <c r="C17270" s="99" t="s">
        <v>16371</v>
      </c>
      <c r="D17270" s="124">
        <v>19333</v>
      </c>
      <c r="E17270" s="157" t="e">
        <f>VLOOKUP(D17270,'SOAT LIQ'!$A$87:$C$3416,3,FALSE)</f>
        <v>#N/A</v>
      </c>
      <c r="F17270" t="s">
        <v>21635</v>
      </c>
    </row>
    <row r="17271" spans="1:6" x14ac:dyDescent="0.25">
      <c r="A17271" t="s">
        <v>6498</v>
      </c>
      <c r="B17271" s="100" t="s">
        <v>16373</v>
      </c>
      <c r="C17271" s="100"/>
      <c r="D17271" s="124"/>
      <c r="E17271" s="157" t="e">
        <f>VLOOKUP(D17271,'SOAT LIQ'!$A$87:$C$3416,3,FALSE)</f>
        <v>#N/A</v>
      </c>
      <c r="F17271" t="s">
        <v>21635</v>
      </c>
    </row>
    <row r="17272" spans="1:6" x14ac:dyDescent="0.25">
      <c r="A17272" t="s">
        <v>6501</v>
      </c>
      <c r="B17272" s="100" t="s">
        <v>16373</v>
      </c>
      <c r="C17272" s="100"/>
      <c r="D17272" s="124"/>
      <c r="E17272" s="157" t="e">
        <f>VLOOKUP(D17272,'SOAT LIQ'!$A$87:$C$3416,3,FALSE)</f>
        <v>#N/A</v>
      </c>
      <c r="F17272" t="s">
        <v>21635</v>
      </c>
    </row>
    <row r="17273" spans="1:6" x14ac:dyDescent="0.25">
      <c r="A17273" t="s">
        <v>6498</v>
      </c>
      <c r="B17273" s="100" t="s">
        <v>4449</v>
      </c>
      <c r="C17273" s="99" t="s">
        <v>16374</v>
      </c>
      <c r="D17273" s="124">
        <v>19448</v>
      </c>
      <c r="E17273" s="157" t="e">
        <f>VLOOKUP(D17273,'SOAT LIQ'!$A$87:$C$3416,3,FALSE)</f>
        <v>#N/A</v>
      </c>
      <c r="F17273" t="s">
        <v>21635</v>
      </c>
    </row>
    <row r="17274" spans="1:6" x14ac:dyDescent="0.25">
      <c r="A17274" t="s">
        <v>6501</v>
      </c>
      <c r="B17274" s="100" t="s">
        <v>4449</v>
      </c>
      <c r="C17274" s="99" t="s">
        <v>16374</v>
      </c>
      <c r="D17274" s="124">
        <v>19448</v>
      </c>
      <c r="E17274" s="157" t="e">
        <f>VLOOKUP(D17274,'SOAT LIQ'!$A$87:$C$3416,3,FALSE)</f>
        <v>#N/A</v>
      </c>
      <c r="F17274" t="s">
        <v>21635</v>
      </c>
    </row>
    <row r="17275" spans="1:6" x14ac:dyDescent="0.25">
      <c r="A17275" t="s">
        <v>6498</v>
      </c>
      <c r="B17275" s="100" t="s">
        <v>16375</v>
      </c>
      <c r="C17275" s="99" t="s">
        <v>16376</v>
      </c>
      <c r="D17275" s="124">
        <v>19453</v>
      </c>
      <c r="E17275" s="157" t="e">
        <f>VLOOKUP(D17275,'SOAT LIQ'!$A$87:$C$3416,3,FALSE)</f>
        <v>#N/A</v>
      </c>
      <c r="F17275" t="s">
        <v>21635</v>
      </c>
    </row>
    <row r="17276" spans="1:6" x14ac:dyDescent="0.25">
      <c r="A17276" t="s">
        <v>6501</v>
      </c>
      <c r="B17276" s="100" t="s">
        <v>16375</v>
      </c>
      <c r="C17276" s="99" t="s">
        <v>16376</v>
      </c>
      <c r="D17276" s="124">
        <v>19453</v>
      </c>
      <c r="E17276" s="157" t="e">
        <f>VLOOKUP(D17276,'SOAT LIQ'!$A$87:$C$3416,3,FALSE)</f>
        <v>#N/A</v>
      </c>
      <c r="F17276" t="s">
        <v>21635</v>
      </c>
    </row>
    <row r="17277" spans="1:6" x14ac:dyDescent="0.25">
      <c r="A17277" t="s">
        <v>6498</v>
      </c>
      <c r="B17277" s="100" t="s">
        <v>16377</v>
      </c>
      <c r="C17277" s="99" t="s">
        <v>16376</v>
      </c>
      <c r="D17277" s="124">
        <v>19453</v>
      </c>
      <c r="E17277" s="157" t="e">
        <f>VLOOKUP(D17277,'SOAT LIQ'!$A$87:$C$3416,3,FALSE)</f>
        <v>#N/A</v>
      </c>
      <c r="F17277" t="s">
        <v>21635</v>
      </c>
    </row>
    <row r="17278" spans="1:6" x14ac:dyDescent="0.25">
      <c r="A17278" t="s">
        <v>6501</v>
      </c>
      <c r="B17278" s="100" t="s">
        <v>16377</v>
      </c>
      <c r="C17278" s="99" t="s">
        <v>16376</v>
      </c>
      <c r="D17278" s="124">
        <v>19453</v>
      </c>
      <c r="E17278" s="157" t="e">
        <f>VLOOKUP(D17278,'SOAT LIQ'!$A$87:$C$3416,3,FALSE)</f>
        <v>#N/A</v>
      </c>
      <c r="F17278" t="s">
        <v>21635</v>
      </c>
    </row>
    <row r="17279" spans="1:6" x14ac:dyDescent="0.25">
      <c r="A17279" t="s">
        <v>6498</v>
      </c>
      <c r="B17279" s="100" t="s">
        <v>4450</v>
      </c>
      <c r="C17279" s="99" t="s">
        <v>16104</v>
      </c>
      <c r="D17279" s="124">
        <v>19454</v>
      </c>
      <c r="E17279" s="157" t="e">
        <f>VLOOKUP(D17279,'SOAT LIQ'!$A$87:$C$3416,3,FALSE)</f>
        <v>#N/A</v>
      </c>
      <c r="F17279" t="s">
        <v>21635</v>
      </c>
    </row>
    <row r="17280" spans="1:6" x14ac:dyDescent="0.25">
      <c r="A17280" t="s">
        <v>6501</v>
      </c>
      <c r="B17280" s="100" t="s">
        <v>4450</v>
      </c>
      <c r="C17280" s="99" t="s">
        <v>16104</v>
      </c>
      <c r="D17280" s="124">
        <v>19454</v>
      </c>
      <c r="E17280" s="157" t="e">
        <f>VLOOKUP(D17280,'SOAT LIQ'!$A$87:$C$3416,3,FALSE)</f>
        <v>#N/A</v>
      </c>
      <c r="F17280" t="s">
        <v>21635</v>
      </c>
    </row>
    <row r="17281" spans="1:6" x14ac:dyDescent="0.25">
      <c r="A17281" t="s">
        <v>6498</v>
      </c>
      <c r="B17281" s="100" t="s">
        <v>16379</v>
      </c>
      <c r="C17281" s="99" t="s">
        <v>16378</v>
      </c>
      <c r="D17281" s="124">
        <v>19459</v>
      </c>
      <c r="E17281" s="157" t="e">
        <f>VLOOKUP(D17281,'SOAT LIQ'!$A$87:$C$3416,3,FALSE)</f>
        <v>#N/A</v>
      </c>
      <c r="F17281" t="s">
        <v>21635</v>
      </c>
    </row>
    <row r="17282" spans="1:6" x14ac:dyDescent="0.25">
      <c r="A17282" t="s">
        <v>6501</v>
      </c>
      <c r="B17282" s="100" t="s">
        <v>16379</v>
      </c>
      <c r="C17282" s="99" t="s">
        <v>16378</v>
      </c>
      <c r="D17282" s="124">
        <v>19459</v>
      </c>
      <c r="E17282" s="157" t="e">
        <f>VLOOKUP(D17282,'SOAT LIQ'!$A$87:$C$3416,3,FALSE)</f>
        <v>#N/A</v>
      </c>
      <c r="F17282" t="s">
        <v>21635</v>
      </c>
    </row>
    <row r="17283" spans="1:6" x14ac:dyDescent="0.25">
      <c r="A17283" t="s">
        <v>6498</v>
      </c>
      <c r="B17283" s="100" t="s">
        <v>16381</v>
      </c>
      <c r="C17283" s="99" t="s">
        <v>16380</v>
      </c>
      <c r="D17283" s="124">
        <v>19465</v>
      </c>
      <c r="E17283" s="157" t="e">
        <f>VLOOKUP(D17283,'SOAT LIQ'!$A$87:$C$3416,3,FALSE)</f>
        <v>#N/A</v>
      </c>
      <c r="F17283" t="s">
        <v>21635</v>
      </c>
    </row>
    <row r="17284" spans="1:6" x14ac:dyDescent="0.25">
      <c r="A17284" t="s">
        <v>6501</v>
      </c>
      <c r="B17284" s="100" t="s">
        <v>16381</v>
      </c>
      <c r="C17284" s="99" t="s">
        <v>16380</v>
      </c>
      <c r="D17284" s="124">
        <v>19465</v>
      </c>
      <c r="E17284" s="157" t="e">
        <f>VLOOKUP(D17284,'SOAT LIQ'!$A$87:$C$3416,3,FALSE)</f>
        <v>#N/A</v>
      </c>
      <c r="F17284" t="s">
        <v>21635</v>
      </c>
    </row>
    <row r="17285" spans="1:6" x14ac:dyDescent="0.25">
      <c r="A17285" t="s">
        <v>6498</v>
      </c>
      <c r="B17285" s="100" t="s">
        <v>16383</v>
      </c>
      <c r="C17285" s="99" t="s">
        <v>16382</v>
      </c>
      <c r="D17285" s="124">
        <v>19465</v>
      </c>
      <c r="E17285" s="157" t="e">
        <f>VLOOKUP(D17285,'SOAT LIQ'!$A$87:$C$3416,3,FALSE)</f>
        <v>#N/A</v>
      </c>
      <c r="F17285" t="s">
        <v>21635</v>
      </c>
    </row>
    <row r="17286" spans="1:6" x14ac:dyDescent="0.25">
      <c r="A17286" t="s">
        <v>6501</v>
      </c>
      <c r="B17286" s="100" t="s">
        <v>16383</v>
      </c>
      <c r="C17286" s="99" t="s">
        <v>16382</v>
      </c>
      <c r="D17286" s="124">
        <v>19465</v>
      </c>
      <c r="E17286" s="157" t="e">
        <f>VLOOKUP(D17286,'SOAT LIQ'!$A$87:$C$3416,3,FALSE)</f>
        <v>#N/A</v>
      </c>
      <c r="F17286" t="s">
        <v>21635</v>
      </c>
    </row>
    <row r="17287" spans="1:6" x14ac:dyDescent="0.25">
      <c r="A17287" t="s">
        <v>6498</v>
      </c>
      <c r="B17287" s="100" t="s">
        <v>16385</v>
      </c>
      <c r="C17287" s="99" t="s">
        <v>16384</v>
      </c>
      <c r="D17287" s="124"/>
      <c r="E17287" s="157" t="e">
        <f>VLOOKUP(D17287,'SOAT LIQ'!$A$87:$C$3416,3,FALSE)</f>
        <v>#N/A</v>
      </c>
      <c r="F17287" t="s">
        <v>21635</v>
      </c>
    </row>
    <row r="17288" spans="1:6" x14ac:dyDescent="0.25">
      <c r="A17288" t="s">
        <v>6501</v>
      </c>
      <c r="B17288" s="100" t="s">
        <v>16385</v>
      </c>
      <c r="C17288" s="99" t="s">
        <v>16384</v>
      </c>
      <c r="D17288" s="124"/>
      <c r="E17288" s="157" t="e">
        <f>VLOOKUP(D17288,'SOAT LIQ'!$A$87:$C$3416,3,FALSE)</f>
        <v>#N/A</v>
      </c>
      <c r="F17288" t="s">
        <v>21635</v>
      </c>
    </row>
    <row r="17289" spans="1:6" x14ac:dyDescent="0.25">
      <c r="A17289" t="s">
        <v>6498</v>
      </c>
      <c r="B17289" s="100" t="s">
        <v>16387</v>
      </c>
      <c r="C17289" s="99" t="s">
        <v>16386</v>
      </c>
      <c r="D17289" s="124">
        <v>19480</v>
      </c>
      <c r="E17289" s="157" t="e">
        <f>VLOOKUP(D17289,'SOAT LIQ'!$A$87:$C$3416,3,FALSE)</f>
        <v>#N/A</v>
      </c>
      <c r="F17289" t="s">
        <v>21635</v>
      </c>
    </row>
    <row r="17290" spans="1:6" x14ac:dyDescent="0.25">
      <c r="A17290" t="s">
        <v>6501</v>
      </c>
      <c r="B17290" s="100" t="s">
        <v>16387</v>
      </c>
      <c r="C17290" s="99" t="s">
        <v>16386</v>
      </c>
      <c r="D17290" s="124">
        <v>19480</v>
      </c>
      <c r="E17290" s="157" t="e">
        <f>VLOOKUP(D17290,'SOAT LIQ'!$A$87:$C$3416,3,FALSE)</f>
        <v>#N/A</v>
      </c>
      <c r="F17290" t="s">
        <v>21635</v>
      </c>
    </row>
    <row r="17291" spans="1:6" x14ac:dyDescent="0.25">
      <c r="A17291" t="s">
        <v>15470</v>
      </c>
      <c r="B17291" s="100" t="s">
        <v>4452</v>
      </c>
      <c r="C17291" s="99" t="s">
        <v>16388</v>
      </c>
      <c r="D17291" s="124">
        <v>19482</v>
      </c>
      <c r="E17291" s="157" t="e">
        <f>VLOOKUP(D17291,'SOAT LIQ'!$A$87:$C$3416,3,FALSE)</f>
        <v>#N/A</v>
      </c>
      <c r="F17291" t="s">
        <v>21635</v>
      </c>
    </row>
    <row r="17292" spans="1:6" x14ac:dyDescent="0.25">
      <c r="A17292" t="s">
        <v>6498</v>
      </c>
      <c r="B17292" s="100" t="s">
        <v>4452</v>
      </c>
      <c r="C17292" s="99" t="s">
        <v>16388</v>
      </c>
      <c r="D17292" s="124">
        <v>19482</v>
      </c>
      <c r="E17292" s="157" t="e">
        <f>VLOOKUP(D17292,'SOAT LIQ'!$A$87:$C$3416,3,FALSE)</f>
        <v>#N/A</v>
      </c>
      <c r="F17292" t="s">
        <v>21635</v>
      </c>
    </row>
    <row r="17293" spans="1:6" x14ac:dyDescent="0.25">
      <c r="A17293" t="s">
        <v>6501</v>
      </c>
      <c r="B17293" s="100" t="s">
        <v>4452</v>
      </c>
      <c r="C17293" s="99" t="s">
        <v>16388</v>
      </c>
      <c r="D17293" s="124">
        <v>19482</v>
      </c>
      <c r="E17293" s="157" t="e">
        <f>VLOOKUP(D17293,'SOAT LIQ'!$A$87:$C$3416,3,FALSE)</f>
        <v>#N/A</v>
      </c>
      <c r="F17293" t="s">
        <v>21635</v>
      </c>
    </row>
    <row r="17294" spans="1:6" x14ac:dyDescent="0.25">
      <c r="A17294" t="s">
        <v>6498</v>
      </c>
      <c r="B17294" s="100" t="s">
        <v>16389</v>
      </c>
      <c r="C17294" s="100"/>
      <c r="D17294" s="124"/>
      <c r="E17294" s="157" t="e">
        <f>VLOOKUP(D17294,'SOAT LIQ'!$A$87:$C$3416,3,FALSE)</f>
        <v>#N/A</v>
      </c>
      <c r="F17294" t="s">
        <v>21635</v>
      </c>
    </row>
    <row r="17295" spans="1:6" x14ac:dyDescent="0.25">
      <c r="A17295" t="s">
        <v>6501</v>
      </c>
      <c r="B17295" s="100" t="s">
        <v>16389</v>
      </c>
      <c r="C17295" s="100"/>
      <c r="D17295" s="124"/>
      <c r="E17295" s="157" t="e">
        <f>VLOOKUP(D17295,'SOAT LIQ'!$A$87:$C$3416,3,FALSE)</f>
        <v>#N/A</v>
      </c>
      <c r="F17295" t="s">
        <v>21635</v>
      </c>
    </row>
    <row r="17296" spans="1:6" x14ac:dyDescent="0.25">
      <c r="A17296" t="s">
        <v>6498</v>
      </c>
      <c r="B17296" s="100" t="s">
        <v>4454</v>
      </c>
      <c r="C17296" s="99" t="s">
        <v>16390</v>
      </c>
      <c r="D17296" s="124">
        <v>19496</v>
      </c>
      <c r="E17296" s="157" t="e">
        <f>VLOOKUP(D17296,'SOAT LIQ'!$A$87:$C$3416,3,FALSE)</f>
        <v>#N/A</v>
      </c>
      <c r="F17296" t="s">
        <v>21635</v>
      </c>
    </row>
    <row r="17297" spans="1:6" x14ac:dyDescent="0.25">
      <c r="A17297" t="s">
        <v>6501</v>
      </c>
      <c r="B17297" s="100" t="s">
        <v>4454</v>
      </c>
      <c r="C17297" s="99" t="s">
        <v>16390</v>
      </c>
      <c r="D17297" s="124">
        <v>19496</v>
      </c>
      <c r="E17297" s="157" t="e">
        <f>VLOOKUP(D17297,'SOAT LIQ'!$A$87:$C$3416,3,FALSE)</f>
        <v>#N/A</v>
      </c>
      <c r="F17297" t="s">
        <v>21635</v>
      </c>
    </row>
    <row r="17298" spans="1:6" x14ac:dyDescent="0.25">
      <c r="A17298" t="s">
        <v>14964</v>
      </c>
      <c r="B17298" s="100" t="s">
        <v>16392</v>
      </c>
      <c r="C17298" s="99" t="s">
        <v>16391</v>
      </c>
      <c r="D17298" s="124">
        <v>19490</v>
      </c>
      <c r="E17298" s="157" t="e">
        <f>VLOOKUP(D17298,'SOAT LIQ'!$A$87:$C$3416,3,FALSE)</f>
        <v>#N/A</v>
      </c>
    </row>
    <row r="17299" spans="1:6" x14ac:dyDescent="0.25">
      <c r="A17299" t="s">
        <v>6498</v>
      </c>
      <c r="B17299" s="100" t="s">
        <v>16392</v>
      </c>
      <c r="C17299" s="99" t="s">
        <v>16391</v>
      </c>
      <c r="D17299" s="124">
        <v>19490</v>
      </c>
      <c r="E17299" s="157" t="e">
        <f>VLOOKUP(D17299,'SOAT LIQ'!$A$87:$C$3416,3,FALSE)</f>
        <v>#N/A</v>
      </c>
      <c r="F17299" t="s">
        <v>21635</v>
      </c>
    </row>
    <row r="17300" spans="1:6" x14ac:dyDescent="0.25">
      <c r="A17300" t="s">
        <v>6501</v>
      </c>
      <c r="B17300" s="100" t="s">
        <v>16392</v>
      </c>
      <c r="C17300" s="99" t="s">
        <v>16391</v>
      </c>
      <c r="D17300" s="124">
        <v>19490</v>
      </c>
      <c r="E17300" s="157" t="e">
        <f>VLOOKUP(D17300,'SOAT LIQ'!$A$87:$C$3416,3,FALSE)</f>
        <v>#N/A</v>
      </c>
      <c r="F17300" t="s">
        <v>21635</v>
      </c>
    </row>
    <row r="17301" spans="1:6" x14ac:dyDescent="0.25">
      <c r="A17301" t="s">
        <v>14958</v>
      </c>
      <c r="B17301" s="100" t="s">
        <v>16392</v>
      </c>
      <c r="C17301" s="99" t="s">
        <v>16391</v>
      </c>
      <c r="D17301" s="124">
        <v>19490</v>
      </c>
      <c r="E17301" s="157" t="e">
        <f>VLOOKUP(D17301,'SOAT LIQ'!$A$87:$C$3416,3,FALSE)</f>
        <v>#N/A</v>
      </c>
    </row>
    <row r="17302" spans="1:6" x14ac:dyDescent="0.25">
      <c r="A17302" t="s">
        <v>6498</v>
      </c>
      <c r="B17302" s="100" t="s">
        <v>16394</v>
      </c>
      <c r="C17302" s="99" t="s">
        <v>16393</v>
      </c>
      <c r="D17302" s="124">
        <v>19493</v>
      </c>
      <c r="E17302" s="157" t="e">
        <f>VLOOKUP(D17302,'SOAT LIQ'!$A$87:$C$3416,3,FALSE)</f>
        <v>#N/A</v>
      </c>
      <c r="F17302" t="s">
        <v>21635</v>
      </c>
    </row>
    <row r="17303" spans="1:6" x14ac:dyDescent="0.25">
      <c r="A17303" t="s">
        <v>6501</v>
      </c>
      <c r="B17303" s="100" t="s">
        <v>16394</v>
      </c>
      <c r="C17303" s="99" t="s">
        <v>16393</v>
      </c>
      <c r="D17303" s="124">
        <v>19493</v>
      </c>
      <c r="E17303" s="157" t="e">
        <f>VLOOKUP(D17303,'SOAT LIQ'!$A$87:$C$3416,3,FALSE)</f>
        <v>#N/A</v>
      </c>
      <c r="F17303" t="s">
        <v>21635</v>
      </c>
    </row>
    <row r="17304" spans="1:6" x14ac:dyDescent="0.25">
      <c r="A17304" t="s">
        <v>6498</v>
      </c>
      <c r="B17304" s="100" t="s">
        <v>4455</v>
      </c>
      <c r="C17304" s="99" t="s">
        <v>16395</v>
      </c>
      <c r="D17304" s="124">
        <v>19493</v>
      </c>
      <c r="E17304" s="157" t="e">
        <f>VLOOKUP(D17304,'SOAT LIQ'!$A$87:$C$3416,3,FALSE)</f>
        <v>#N/A</v>
      </c>
      <c r="F17304" t="s">
        <v>21635</v>
      </c>
    </row>
    <row r="17305" spans="1:6" x14ac:dyDescent="0.25">
      <c r="A17305" t="s">
        <v>6501</v>
      </c>
      <c r="B17305" s="100" t="s">
        <v>4455</v>
      </c>
      <c r="C17305" s="99" t="s">
        <v>16395</v>
      </c>
      <c r="D17305" s="124">
        <v>19493</v>
      </c>
      <c r="E17305" s="157" t="e">
        <f>VLOOKUP(D17305,'SOAT LIQ'!$A$87:$C$3416,3,FALSE)</f>
        <v>#N/A</v>
      </c>
      <c r="F17305" t="s">
        <v>21635</v>
      </c>
    </row>
    <row r="17306" spans="1:6" x14ac:dyDescent="0.25">
      <c r="A17306" t="s">
        <v>14964</v>
      </c>
      <c r="B17306" s="100" t="s">
        <v>16396</v>
      </c>
      <c r="C17306" s="99" t="s">
        <v>16209</v>
      </c>
      <c r="D17306" s="124">
        <v>19323</v>
      </c>
      <c r="E17306" s="157" t="e">
        <f>VLOOKUP(D17306,'SOAT LIQ'!$A$87:$C$3416,3,FALSE)</f>
        <v>#N/A</v>
      </c>
    </row>
    <row r="17307" spans="1:6" x14ac:dyDescent="0.25">
      <c r="A17307" t="s">
        <v>6498</v>
      </c>
      <c r="B17307" s="100" t="s">
        <v>16396</v>
      </c>
      <c r="C17307" s="99" t="s">
        <v>16209</v>
      </c>
      <c r="D17307" s="124">
        <v>19323</v>
      </c>
      <c r="E17307" s="157" t="e">
        <f>VLOOKUP(D17307,'SOAT LIQ'!$A$87:$C$3416,3,FALSE)</f>
        <v>#N/A</v>
      </c>
      <c r="F17307" t="s">
        <v>21635</v>
      </c>
    </row>
    <row r="17308" spans="1:6" x14ac:dyDescent="0.25">
      <c r="A17308" t="s">
        <v>6501</v>
      </c>
      <c r="B17308" s="100" t="s">
        <v>16396</v>
      </c>
      <c r="C17308" s="99" t="s">
        <v>16209</v>
      </c>
      <c r="D17308" s="124">
        <v>19323</v>
      </c>
      <c r="E17308" s="157" t="e">
        <f>VLOOKUP(D17308,'SOAT LIQ'!$A$87:$C$3416,3,FALSE)</f>
        <v>#N/A</v>
      </c>
      <c r="F17308" t="s">
        <v>21635</v>
      </c>
    </row>
    <row r="17309" spans="1:6" x14ac:dyDescent="0.25">
      <c r="A17309" t="s">
        <v>14964</v>
      </c>
      <c r="B17309" s="100" t="s">
        <v>16398</v>
      </c>
      <c r="C17309" s="99" t="s">
        <v>16397</v>
      </c>
      <c r="D17309" s="124">
        <v>19493</v>
      </c>
      <c r="E17309" s="157" t="e">
        <f>VLOOKUP(D17309,'SOAT LIQ'!$A$87:$C$3416,3,FALSE)</f>
        <v>#N/A</v>
      </c>
    </row>
    <row r="17310" spans="1:6" x14ac:dyDescent="0.25">
      <c r="A17310" t="s">
        <v>6498</v>
      </c>
      <c r="B17310" s="100" t="s">
        <v>16398</v>
      </c>
      <c r="C17310" s="99" t="s">
        <v>16397</v>
      </c>
      <c r="D17310" s="124">
        <v>19493</v>
      </c>
      <c r="E17310" s="157" t="e">
        <f>VLOOKUP(D17310,'SOAT LIQ'!$A$87:$C$3416,3,FALSE)</f>
        <v>#N/A</v>
      </c>
      <c r="F17310" t="s">
        <v>21635</v>
      </c>
    </row>
    <row r="17311" spans="1:6" x14ac:dyDescent="0.25">
      <c r="A17311" t="s">
        <v>6501</v>
      </c>
      <c r="B17311" s="100" t="s">
        <v>16398</v>
      </c>
      <c r="C17311" s="99" t="s">
        <v>16397</v>
      </c>
      <c r="D17311" s="124">
        <v>19493</v>
      </c>
      <c r="E17311" s="157" t="e">
        <f>VLOOKUP(D17311,'SOAT LIQ'!$A$87:$C$3416,3,FALSE)</f>
        <v>#N/A</v>
      </c>
      <c r="F17311" t="s">
        <v>21635</v>
      </c>
    </row>
    <row r="17312" spans="1:6" x14ac:dyDescent="0.25">
      <c r="A17312" t="s">
        <v>6498</v>
      </c>
      <c r="B17312" s="100" t="s">
        <v>4583</v>
      </c>
      <c r="C17312" s="99" t="s">
        <v>16399</v>
      </c>
      <c r="D17312" s="124">
        <v>19571</v>
      </c>
      <c r="E17312" s="157" t="e">
        <f>VLOOKUP(D17312,'SOAT LIQ'!$A$87:$C$3416,3,FALSE)</f>
        <v>#N/A</v>
      </c>
      <c r="F17312" t="s">
        <v>21635</v>
      </c>
    </row>
    <row r="17313" spans="1:6" x14ac:dyDescent="0.25">
      <c r="A17313" t="s">
        <v>6501</v>
      </c>
      <c r="B17313" s="100" t="s">
        <v>4583</v>
      </c>
      <c r="C17313" s="99" t="s">
        <v>16399</v>
      </c>
      <c r="D17313" s="124">
        <v>19571</v>
      </c>
      <c r="E17313" s="157" t="e">
        <f>VLOOKUP(D17313,'SOAT LIQ'!$A$87:$C$3416,3,FALSE)</f>
        <v>#N/A</v>
      </c>
      <c r="F17313" t="s">
        <v>21635</v>
      </c>
    </row>
    <row r="17314" spans="1:6" x14ac:dyDescent="0.25">
      <c r="A17314" t="s">
        <v>6498</v>
      </c>
      <c r="B17314" s="100" t="s">
        <v>4716</v>
      </c>
      <c r="C17314" s="99" t="s">
        <v>16400</v>
      </c>
      <c r="D17314" s="124">
        <v>19665</v>
      </c>
      <c r="E17314" s="157" t="e">
        <f>VLOOKUP(D17314,'SOAT LIQ'!$A$87:$C$3416,3,FALSE)</f>
        <v>#N/A</v>
      </c>
      <c r="F17314" t="s">
        <v>21635</v>
      </c>
    </row>
    <row r="17315" spans="1:6" x14ac:dyDescent="0.25">
      <c r="A17315" t="s">
        <v>6501</v>
      </c>
      <c r="B17315" s="100" t="s">
        <v>4716</v>
      </c>
      <c r="C17315" s="99" t="s">
        <v>16400</v>
      </c>
      <c r="D17315" s="124">
        <v>19665</v>
      </c>
      <c r="E17315" s="157" t="e">
        <f>VLOOKUP(D17315,'SOAT LIQ'!$A$87:$C$3416,3,FALSE)</f>
        <v>#N/A</v>
      </c>
      <c r="F17315" t="s">
        <v>21635</v>
      </c>
    </row>
    <row r="17316" spans="1:6" x14ac:dyDescent="0.25">
      <c r="A17316" t="s">
        <v>6498</v>
      </c>
      <c r="B17316" s="100" t="s">
        <v>16402</v>
      </c>
      <c r="C17316" s="99" t="s">
        <v>16401</v>
      </c>
      <c r="D17316" s="124">
        <v>19670</v>
      </c>
      <c r="E17316" s="157" t="e">
        <f>VLOOKUP(D17316,'SOAT LIQ'!$A$87:$C$3416,3,FALSE)</f>
        <v>#N/A</v>
      </c>
      <c r="F17316" t="s">
        <v>21635</v>
      </c>
    </row>
    <row r="17317" spans="1:6" x14ac:dyDescent="0.25">
      <c r="A17317" t="s">
        <v>6501</v>
      </c>
      <c r="B17317" s="100" t="s">
        <v>16402</v>
      </c>
      <c r="C17317" s="99" t="s">
        <v>16401</v>
      </c>
      <c r="D17317" s="124">
        <v>19670</v>
      </c>
      <c r="E17317" s="157" t="e">
        <f>VLOOKUP(D17317,'SOAT LIQ'!$A$87:$C$3416,3,FALSE)</f>
        <v>#N/A</v>
      </c>
      <c r="F17317" t="s">
        <v>21635</v>
      </c>
    </row>
    <row r="17318" spans="1:6" x14ac:dyDescent="0.25">
      <c r="A17318" t="s">
        <v>6498</v>
      </c>
      <c r="B17318" s="100" t="s">
        <v>16403</v>
      </c>
      <c r="C17318" s="99" t="s">
        <v>16332</v>
      </c>
      <c r="D17318" s="124">
        <v>19672</v>
      </c>
      <c r="E17318" s="157" t="e">
        <f>VLOOKUP(D17318,'SOAT LIQ'!$A$87:$C$3416,3,FALSE)</f>
        <v>#N/A</v>
      </c>
      <c r="F17318" t="s">
        <v>21635</v>
      </c>
    </row>
    <row r="17319" spans="1:6" x14ac:dyDescent="0.25">
      <c r="A17319" t="s">
        <v>6501</v>
      </c>
      <c r="B17319" s="100" t="s">
        <v>16403</v>
      </c>
      <c r="C17319" s="99" t="s">
        <v>16332</v>
      </c>
      <c r="D17319" s="124">
        <v>19672</v>
      </c>
      <c r="E17319" s="157" t="e">
        <f>VLOOKUP(D17319,'SOAT LIQ'!$A$87:$C$3416,3,FALSE)</f>
        <v>#N/A</v>
      </c>
      <c r="F17319" t="s">
        <v>21635</v>
      </c>
    </row>
    <row r="17320" spans="1:6" x14ac:dyDescent="0.25">
      <c r="A17320" t="s">
        <v>6498</v>
      </c>
      <c r="B17320" s="100" t="s">
        <v>16404</v>
      </c>
      <c r="C17320" s="100"/>
      <c r="D17320" s="124"/>
      <c r="E17320" s="157" t="e">
        <f>VLOOKUP(D17320,'SOAT LIQ'!$A$87:$C$3416,3,FALSE)</f>
        <v>#N/A</v>
      </c>
      <c r="F17320" t="s">
        <v>21635</v>
      </c>
    </row>
    <row r="17321" spans="1:6" x14ac:dyDescent="0.25">
      <c r="A17321" t="s">
        <v>6501</v>
      </c>
      <c r="B17321" s="100" t="s">
        <v>16404</v>
      </c>
      <c r="C17321" s="100"/>
      <c r="D17321" s="124"/>
      <c r="E17321" s="157" t="e">
        <f>VLOOKUP(D17321,'SOAT LIQ'!$A$87:$C$3416,3,FALSE)</f>
        <v>#N/A</v>
      </c>
      <c r="F17321" t="s">
        <v>21635</v>
      </c>
    </row>
    <row r="17322" spans="1:6" x14ac:dyDescent="0.25">
      <c r="A17322" t="s">
        <v>6498</v>
      </c>
      <c r="B17322" s="100" t="s">
        <v>16406</v>
      </c>
      <c r="C17322" s="99" t="s">
        <v>16405</v>
      </c>
      <c r="D17322" s="124">
        <v>19676</v>
      </c>
      <c r="E17322" s="157" t="e">
        <f>VLOOKUP(D17322,'SOAT LIQ'!$A$87:$C$3416,3,FALSE)</f>
        <v>#N/A</v>
      </c>
      <c r="F17322" t="s">
        <v>21635</v>
      </c>
    </row>
    <row r="17323" spans="1:6" x14ac:dyDescent="0.25">
      <c r="A17323" t="s">
        <v>6501</v>
      </c>
      <c r="B17323" s="100" t="s">
        <v>16406</v>
      </c>
      <c r="C17323" s="99" t="s">
        <v>16405</v>
      </c>
      <c r="D17323" s="124">
        <v>19676</v>
      </c>
      <c r="E17323" s="157" t="e">
        <f>VLOOKUP(D17323,'SOAT LIQ'!$A$87:$C$3416,3,FALSE)</f>
        <v>#N/A</v>
      </c>
      <c r="F17323" t="s">
        <v>21635</v>
      </c>
    </row>
    <row r="17324" spans="1:6" x14ac:dyDescent="0.25">
      <c r="A17324" t="s">
        <v>6498</v>
      </c>
      <c r="B17324" s="100" t="s">
        <v>16408</v>
      </c>
      <c r="C17324" s="99" t="s">
        <v>16407</v>
      </c>
      <c r="D17324" s="124">
        <v>19678</v>
      </c>
      <c r="E17324" s="157" t="e">
        <f>VLOOKUP(D17324,'SOAT LIQ'!$A$87:$C$3416,3,FALSE)</f>
        <v>#N/A</v>
      </c>
      <c r="F17324" t="s">
        <v>21635</v>
      </c>
    </row>
    <row r="17325" spans="1:6" x14ac:dyDescent="0.25">
      <c r="A17325" t="s">
        <v>6501</v>
      </c>
      <c r="B17325" s="100" t="s">
        <v>16408</v>
      </c>
      <c r="C17325" s="99" t="s">
        <v>16407</v>
      </c>
      <c r="D17325" s="124">
        <v>19678</v>
      </c>
      <c r="E17325" s="157" t="e">
        <f>VLOOKUP(D17325,'SOAT LIQ'!$A$87:$C$3416,3,FALSE)</f>
        <v>#N/A</v>
      </c>
      <c r="F17325" t="s">
        <v>21635</v>
      </c>
    </row>
    <row r="17326" spans="1:6" x14ac:dyDescent="0.25">
      <c r="A17326" t="s">
        <v>6498</v>
      </c>
      <c r="B17326" s="100" t="s">
        <v>16410</v>
      </c>
      <c r="C17326" s="99" t="s">
        <v>16409</v>
      </c>
      <c r="D17326" s="124">
        <v>19682</v>
      </c>
      <c r="E17326" s="157" t="e">
        <f>VLOOKUP(D17326,'SOAT LIQ'!$A$87:$C$3416,3,FALSE)</f>
        <v>#N/A</v>
      </c>
      <c r="F17326" t="s">
        <v>21635</v>
      </c>
    </row>
    <row r="17327" spans="1:6" x14ac:dyDescent="0.25">
      <c r="A17327" t="s">
        <v>6501</v>
      </c>
      <c r="B17327" s="100" t="s">
        <v>16410</v>
      </c>
      <c r="C17327" s="99" t="s">
        <v>16409</v>
      </c>
      <c r="D17327" s="124">
        <v>19682</v>
      </c>
      <c r="E17327" s="157" t="e">
        <f>VLOOKUP(D17327,'SOAT LIQ'!$A$87:$C$3416,3,FALSE)</f>
        <v>#N/A</v>
      </c>
      <c r="F17327" t="s">
        <v>21635</v>
      </c>
    </row>
    <row r="17328" spans="1:6" x14ac:dyDescent="0.25">
      <c r="A17328" t="s">
        <v>6498</v>
      </c>
      <c r="B17328" s="100" t="s">
        <v>16412</v>
      </c>
      <c r="C17328" s="99" t="s">
        <v>16411</v>
      </c>
      <c r="D17328" s="124">
        <v>19684</v>
      </c>
      <c r="E17328" s="157" t="e">
        <f>VLOOKUP(D17328,'SOAT LIQ'!$A$87:$C$3416,3,FALSE)</f>
        <v>#N/A</v>
      </c>
      <c r="F17328" t="s">
        <v>21635</v>
      </c>
    </row>
    <row r="17329" spans="1:6" x14ac:dyDescent="0.25">
      <c r="A17329" t="s">
        <v>6501</v>
      </c>
      <c r="B17329" s="100" t="s">
        <v>16412</v>
      </c>
      <c r="C17329" s="99" t="s">
        <v>16411</v>
      </c>
      <c r="D17329" s="124">
        <v>19684</v>
      </c>
      <c r="E17329" s="157" t="e">
        <f>VLOOKUP(D17329,'SOAT LIQ'!$A$87:$C$3416,3,FALSE)</f>
        <v>#N/A</v>
      </c>
      <c r="F17329" t="s">
        <v>21635</v>
      </c>
    </row>
    <row r="17330" spans="1:6" x14ac:dyDescent="0.25">
      <c r="A17330" t="s">
        <v>6498</v>
      </c>
      <c r="B17330" s="100" t="s">
        <v>16414</v>
      </c>
      <c r="C17330" s="99" t="s">
        <v>16413</v>
      </c>
      <c r="D17330" s="124">
        <v>19698</v>
      </c>
      <c r="E17330" s="157" t="e">
        <f>VLOOKUP(D17330,'SOAT LIQ'!$A$87:$C$3416,3,FALSE)</f>
        <v>#N/A</v>
      </c>
      <c r="F17330" t="s">
        <v>21635</v>
      </c>
    </row>
    <row r="17331" spans="1:6" x14ac:dyDescent="0.25">
      <c r="A17331" t="s">
        <v>6501</v>
      </c>
      <c r="B17331" s="100" t="s">
        <v>16414</v>
      </c>
      <c r="C17331" s="99" t="s">
        <v>16413</v>
      </c>
      <c r="D17331" s="124">
        <v>19698</v>
      </c>
      <c r="E17331" s="157" t="e">
        <f>VLOOKUP(D17331,'SOAT LIQ'!$A$87:$C$3416,3,FALSE)</f>
        <v>#N/A</v>
      </c>
      <c r="F17331" t="s">
        <v>21635</v>
      </c>
    </row>
    <row r="17332" spans="1:6" x14ac:dyDescent="0.25">
      <c r="A17332" t="s">
        <v>6498</v>
      </c>
      <c r="B17332" s="100" t="s">
        <v>16416</v>
      </c>
      <c r="C17332" s="99" t="s">
        <v>16415</v>
      </c>
      <c r="D17332" s="124">
        <v>19698</v>
      </c>
      <c r="E17332" s="157" t="e">
        <f>VLOOKUP(D17332,'SOAT LIQ'!$A$87:$C$3416,3,FALSE)</f>
        <v>#N/A</v>
      </c>
      <c r="F17332" t="s">
        <v>21635</v>
      </c>
    </row>
    <row r="17333" spans="1:6" x14ac:dyDescent="0.25">
      <c r="A17333" t="s">
        <v>6501</v>
      </c>
      <c r="B17333" s="100" t="s">
        <v>16416</v>
      </c>
      <c r="C17333" s="99" t="s">
        <v>16415</v>
      </c>
      <c r="D17333" s="124">
        <v>19698</v>
      </c>
      <c r="E17333" s="157" t="e">
        <f>VLOOKUP(D17333,'SOAT LIQ'!$A$87:$C$3416,3,FALSE)</f>
        <v>#N/A</v>
      </c>
      <c r="F17333" t="s">
        <v>21635</v>
      </c>
    </row>
    <row r="17334" spans="1:6" x14ac:dyDescent="0.25">
      <c r="A17334" t="s">
        <v>14958</v>
      </c>
      <c r="B17334" s="100" t="s">
        <v>16418</v>
      </c>
      <c r="C17334" s="99" t="s">
        <v>16417</v>
      </c>
      <c r="D17334" s="124">
        <v>19749</v>
      </c>
      <c r="E17334" s="157" t="e">
        <f>VLOOKUP(D17334,'SOAT LIQ'!$A$87:$C$3416,3,FALSE)</f>
        <v>#N/A</v>
      </c>
    </row>
    <row r="17335" spans="1:6" x14ac:dyDescent="0.25">
      <c r="A17335" t="s">
        <v>6498</v>
      </c>
      <c r="B17335" s="100" t="s">
        <v>16418</v>
      </c>
      <c r="C17335" s="99" t="s">
        <v>16417</v>
      </c>
      <c r="D17335" s="124">
        <v>19749</v>
      </c>
      <c r="E17335" s="157" t="e">
        <f>VLOOKUP(D17335,'SOAT LIQ'!$A$87:$C$3416,3,FALSE)</f>
        <v>#N/A</v>
      </c>
      <c r="F17335" t="s">
        <v>21635</v>
      </c>
    </row>
    <row r="17336" spans="1:6" x14ac:dyDescent="0.25">
      <c r="A17336" t="s">
        <v>6501</v>
      </c>
      <c r="B17336" s="100" t="s">
        <v>16418</v>
      </c>
      <c r="C17336" s="99" t="s">
        <v>16417</v>
      </c>
      <c r="D17336" s="124">
        <v>19749</v>
      </c>
      <c r="E17336" s="157" t="e">
        <f>VLOOKUP(D17336,'SOAT LIQ'!$A$87:$C$3416,3,FALSE)</f>
        <v>#N/A</v>
      </c>
      <c r="F17336" t="s">
        <v>21635</v>
      </c>
    </row>
    <row r="17337" spans="1:6" x14ac:dyDescent="0.25">
      <c r="A17337" t="s">
        <v>6498</v>
      </c>
      <c r="B17337" s="100" t="s">
        <v>16420</v>
      </c>
      <c r="C17337" s="99" t="s">
        <v>16419</v>
      </c>
      <c r="D17337" s="124">
        <v>19749</v>
      </c>
      <c r="E17337" s="157" t="e">
        <f>VLOOKUP(D17337,'SOAT LIQ'!$A$87:$C$3416,3,FALSE)</f>
        <v>#N/A</v>
      </c>
      <c r="F17337" t="s">
        <v>21635</v>
      </c>
    </row>
    <row r="17338" spans="1:6" x14ac:dyDescent="0.25">
      <c r="A17338" t="s">
        <v>6501</v>
      </c>
      <c r="B17338" s="100" t="s">
        <v>16420</v>
      </c>
      <c r="C17338" s="99" t="s">
        <v>16419</v>
      </c>
      <c r="D17338" s="124">
        <v>19749</v>
      </c>
      <c r="E17338" s="157" t="e">
        <f>VLOOKUP(D17338,'SOAT LIQ'!$A$87:$C$3416,3,FALSE)</f>
        <v>#N/A</v>
      </c>
      <c r="F17338" t="s">
        <v>21635</v>
      </c>
    </row>
    <row r="17339" spans="1:6" x14ac:dyDescent="0.25">
      <c r="A17339" t="s">
        <v>6498</v>
      </c>
      <c r="B17339" s="100" t="s">
        <v>16422</v>
      </c>
      <c r="C17339" s="99" t="s">
        <v>16421</v>
      </c>
      <c r="D17339" s="124">
        <v>19761</v>
      </c>
      <c r="E17339" s="157" t="e">
        <f>VLOOKUP(D17339,'SOAT LIQ'!$A$87:$C$3416,3,FALSE)</f>
        <v>#N/A</v>
      </c>
      <c r="F17339" t="s">
        <v>21635</v>
      </c>
    </row>
    <row r="17340" spans="1:6" x14ac:dyDescent="0.25">
      <c r="A17340" t="s">
        <v>6501</v>
      </c>
      <c r="B17340" s="100" t="s">
        <v>16422</v>
      </c>
      <c r="C17340" s="99" t="s">
        <v>16421</v>
      </c>
      <c r="D17340" s="124">
        <v>19761</v>
      </c>
      <c r="E17340" s="157" t="e">
        <f>VLOOKUP(D17340,'SOAT LIQ'!$A$87:$C$3416,3,FALSE)</f>
        <v>#N/A</v>
      </c>
      <c r="F17340" t="s">
        <v>21635</v>
      </c>
    </row>
    <row r="17341" spans="1:6" x14ac:dyDescent="0.25">
      <c r="A17341" t="s">
        <v>6498</v>
      </c>
      <c r="B17341" s="100" t="s">
        <v>16424</v>
      </c>
      <c r="C17341" s="99" t="s">
        <v>16423</v>
      </c>
      <c r="D17341" s="124">
        <v>19792</v>
      </c>
      <c r="E17341" s="157" t="e">
        <f>VLOOKUP(D17341,'SOAT LIQ'!$A$87:$C$3416,3,FALSE)</f>
        <v>#N/A</v>
      </c>
      <c r="F17341" t="s">
        <v>21635</v>
      </c>
    </row>
    <row r="17342" spans="1:6" x14ac:dyDescent="0.25">
      <c r="A17342" t="s">
        <v>6501</v>
      </c>
      <c r="B17342" s="100" t="s">
        <v>16424</v>
      </c>
      <c r="C17342" s="99" t="s">
        <v>16423</v>
      </c>
      <c r="D17342" s="124">
        <v>19792</v>
      </c>
      <c r="E17342" s="157" t="e">
        <f>VLOOKUP(D17342,'SOAT LIQ'!$A$87:$C$3416,3,FALSE)</f>
        <v>#N/A</v>
      </c>
      <c r="F17342" t="s">
        <v>21635</v>
      </c>
    </row>
    <row r="17343" spans="1:6" x14ac:dyDescent="0.25">
      <c r="A17343" t="s">
        <v>6498</v>
      </c>
      <c r="B17343" s="100" t="s">
        <v>16426</v>
      </c>
      <c r="C17343" s="99" t="s">
        <v>16425</v>
      </c>
      <c r="D17343" s="124">
        <v>19792</v>
      </c>
      <c r="E17343" s="157" t="e">
        <f>VLOOKUP(D17343,'SOAT LIQ'!$A$87:$C$3416,3,FALSE)</f>
        <v>#N/A</v>
      </c>
      <c r="F17343" t="s">
        <v>21635</v>
      </c>
    </row>
    <row r="17344" spans="1:6" x14ac:dyDescent="0.25">
      <c r="A17344" t="s">
        <v>6501</v>
      </c>
      <c r="B17344" s="100" t="s">
        <v>16426</v>
      </c>
      <c r="C17344" s="99" t="s">
        <v>16425</v>
      </c>
      <c r="D17344" s="124">
        <v>19792</v>
      </c>
      <c r="E17344" s="157" t="e">
        <f>VLOOKUP(D17344,'SOAT LIQ'!$A$87:$C$3416,3,FALSE)</f>
        <v>#N/A</v>
      </c>
      <c r="F17344" t="s">
        <v>21635</v>
      </c>
    </row>
    <row r="17345" spans="1:6" x14ac:dyDescent="0.25">
      <c r="A17345" t="s">
        <v>6498</v>
      </c>
      <c r="B17345" s="100" t="s">
        <v>16428</v>
      </c>
      <c r="C17345" s="99" t="s">
        <v>16427</v>
      </c>
      <c r="D17345" s="124">
        <v>19811</v>
      </c>
      <c r="E17345" s="157" t="e">
        <f>VLOOKUP(D17345,'SOAT LIQ'!$A$87:$C$3416,3,FALSE)</f>
        <v>#N/A</v>
      </c>
      <c r="F17345" t="s">
        <v>21635</v>
      </c>
    </row>
    <row r="17346" spans="1:6" x14ac:dyDescent="0.25">
      <c r="A17346" t="s">
        <v>6501</v>
      </c>
      <c r="B17346" s="100" t="s">
        <v>16428</v>
      </c>
      <c r="C17346" s="99" t="s">
        <v>16427</v>
      </c>
      <c r="D17346" s="124">
        <v>19811</v>
      </c>
      <c r="E17346" s="157" t="e">
        <f>VLOOKUP(D17346,'SOAT LIQ'!$A$87:$C$3416,3,FALSE)</f>
        <v>#N/A</v>
      </c>
      <c r="F17346" t="s">
        <v>21635</v>
      </c>
    </row>
    <row r="17347" spans="1:6" x14ac:dyDescent="0.25">
      <c r="A17347" t="s">
        <v>6498</v>
      </c>
      <c r="B17347" s="100" t="s">
        <v>16430</v>
      </c>
      <c r="C17347" s="99" t="s">
        <v>16429</v>
      </c>
      <c r="D17347" s="124">
        <v>19821</v>
      </c>
      <c r="E17347" s="157" t="e">
        <f>VLOOKUP(D17347,'SOAT LIQ'!$A$87:$C$3416,3,FALSE)</f>
        <v>#N/A</v>
      </c>
      <c r="F17347" t="s">
        <v>21635</v>
      </c>
    </row>
    <row r="17348" spans="1:6" x14ac:dyDescent="0.25">
      <c r="A17348" t="s">
        <v>6501</v>
      </c>
      <c r="B17348" s="100" t="s">
        <v>16430</v>
      </c>
      <c r="C17348" s="99" t="s">
        <v>16429</v>
      </c>
      <c r="D17348" s="124">
        <v>19821</v>
      </c>
      <c r="E17348" s="157" t="e">
        <f>VLOOKUP(D17348,'SOAT LIQ'!$A$87:$C$3416,3,FALSE)</f>
        <v>#N/A</v>
      </c>
      <c r="F17348" t="s">
        <v>21635</v>
      </c>
    </row>
    <row r="17349" spans="1:6" x14ac:dyDescent="0.25">
      <c r="A17349" t="s">
        <v>6498</v>
      </c>
      <c r="B17349" s="100" t="s">
        <v>16432</v>
      </c>
      <c r="C17349" s="99" t="s">
        <v>16431</v>
      </c>
      <c r="D17349" s="124">
        <v>19816</v>
      </c>
      <c r="E17349" s="157" t="e">
        <f>VLOOKUP(D17349,'SOAT LIQ'!$A$87:$C$3416,3,FALSE)</f>
        <v>#N/A</v>
      </c>
      <c r="F17349" t="s">
        <v>21635</v>
      </c>
    </row>
    <row r="17350" spans="1:6" x14ac:dyDescent="0.25">
      <c r="A17350" t="s">
        <v>6501</v>
      </c>
      <c r="B17350" s="100" t="s">
        <v>16432</v>
      </c>
      <c r="C17350" s="99" t="s">
        <v>16431</v>
      </c>
      <c r="D17350" s="124">
        <v>19816</v>
      </c>
      <c r="E17350" s="157" t="e">
        <f>VLOOKUP(D17350,'SOAT LIQ'!$A$87:$C$3416,3,FALSE)</f>
        <v>#N/A</v>
      </c>
      <c r="F17350" t="s">
        <v>21635</v>
      </c>
    </row>
    <row r="17351" spans="1:6" x14ac:dyDescent="0.25">
      <c r="A17351" t="s">
        <v>6498</v>
      </c>
      <c r="B17351" s="100" t="s">
        <v>16434</v>
      </c>
      <c r="C17351" s="99" t="s">
        <v>16433</v>
      </c>
      <c r="D17351" s="124">
        <v>19891</v>
      </c>
      <c r="E17351" s="157" t="e">
        <f>VLOOKUP(D17351,'SOAT LIQ'!$A$87:$C$3416,3,FALSE)</f>
        <v>#N/A</v>
      </c>
      <c r="F17351" t="s">
        <v>21635</v>
      </c>
    </row>
    <row r="17352" spans="1:6" x14ac:dyDescent="0.25">
      <c r="A17352" t="s">
        <v>6501</v>
      </c>
      <c r="B17352" s="100" t="s">
        <v>16434</v>
      </c>
      <c r="C17352" s="99" t="s">
        <v>16433</v>
      </c>
      <c r="D17352" s="124">
        <v>19891</v>
      </c>
      <c r="E17352" s="157" t="e">
        <f>VLOOKUP(D17352,'SOAT LIQ'!$A$87:$C$3416,3,FALSE)</f>
        <v>#N/A</v>
      </c>
      <c r="F17352" t="s">
        <v>21635</v>
      </c>
    </row>
    <row r="17353" spans="1:6" x14ac:dyDescent="0.25">
      <c r="A17353" t="s">
        <v>6498</v>
      </c>
      <c r="B17353" s="100" t="s">
        <v>4481</v>
      </c>
      <c r="C17353" s="99" t="s">
        <v>16435</v>
      </c>
      <c r="D17353" s="124">
        <v>19891</v>
      </c>
      <c r="E17353" s="157" t="e">
        <f>VLOOKUP(D17353,'SOAT LIQ'!$A$87:$C$3416,3,FALSE)</f>
        <v>#N/A</v>
      </c>
      <c r="F17353" t="s">
        <v>21635</v>
      </c>
    </row>
    <row r="17354" spans="1:6" x14ac:dyDescent="0.25">
      <c r="A17354" t="s">
        <v>6501</v>
      </c>
      <c r="B17354" s="100" t="s">
        <v>4481</v>
      </c>
      <c r="C17354" s="99" t="s">
        <v>16435</v>
      </c>
      <c r="D17354" s="124">
        <v>19891</v>
      </c>
      <c r="E17354" s="157" t="e">
        <f>VLOOKUP(D17354,'SOAT LIQ'!$A$87:$C$3416,3,FALSE)</f>
        <v>#N/A</v>
      </c>
      <c r="F17354" t="s">
        <v>21635</v>
      </c>
    </row>
    <row r="17355" spans="1:6" x14ac:dyDescent="0.25">
      <c r="A17355" t="s">
        <v>6498</v>
      </c>
      <c r="B17355" s="100" t="s">
        <v>16437</v>
      </c>
      <c r="C17355" s="99" t="s">
        <v>16436</v>
      </c>
      <c r="D17355" s="124">
        <v>19934</v>
      </c>
      <c r="E17355" s="157" t="e">
        <f>VLOOKUP(D17355,'SOAT LIQ'!$A$87:$C$3416,3,FALSE)</f>
        <v>#N/A</v>
      </c>
      <c r="F17355" t="s">
        <v>21635</v>
      </c>
    </row>
    <row r="17356" spans="1:6" x14ac:dyDescent="0.25">
      <c r="A17356" t="s">
        <v>6501</v>
      </c>
      <c r="B17356" s="100" t="s">
        <v>16437</v>
      </c>
      <c r="C17356" s="99" t="s">
        <v>16436</v>
      </c>
      <c r="D17356" s="124">
        <v>19934</v>
      </c>
      <c r="E17356" s="157" t="e">
        <f>VLOOKUP(D17356,'SOAT LIQ'!$A$87:$C$3416,3,FALSE)</f>
        <v>#N/A</v>
      </c>
      <c r="F17356" t="s">
        <v>21635</v>
      </c>
    </row>
    <row r="17357" spans="1:6" x14ac:dyDescent="0.25">
      <c r="A17357" t="s">
        <v>6498</v>
      </c>
      <c r="B17357" s="100" t="s">
        <v>16439</v>
      </c>
      <c r="C17357" s="99" t="s">
        <v>16438</v>
      </c>
      <c r="D17357" s="124">
        <v>19933</v>
      </c>
      <c r="E17357" s="157" t="e">
        <f>VLOOKUP(D17357,'SOAT LIQ'!$A$87:$C$3416,3,FALSE)</f>
        <v>#N/A</v>
      </c>
      <c r="F17357" t="s">
        <v>21635</v>
      </c>
    </row>
    <row r="17358" spans="1:6" x14ac:dyDescent="0.25">
      <c r="A17358" t="s">
        <v>6501</v>
      </c>
      <c r="B17358" s="100" t="s">
        <v>16439</v>
      </c>
      <c r="C17358" s="99" t="s">
        <v>16438</v>
      </c>
      <c r="D17358" s="124">
        <v>19933</v>
      </c>
      <c r="E17358" s="157" t="e">
        <f>VLOOKUP(D17358,'SOAT LIQ'!$A$87:$C$3416,3,FALSE)</f>
        <v>#N/A</v>
      </c>
      <c r="F17358" t="s">
        <v>21635</v>
      </c>
    </row>
    <row r="17359" spans="1:6" x14ac:dyDescent="0.25">
      <c r="A17359" t="s">
        <v>14958</v>
      </c>
      <c r="B17359" s="100" t="s">
        <v>16441</v>
      </c>
      <c r="C17359" s="99" t="s">
        <v>16440</v>
      </c>
      <c r="D17359" s="124">
        <v>19940</v>
      </c>
      <c r="E17359" s="157" t="e">
        <f>VLOOKUP(D17359,'SOAT LIQ'!$A$87:$C$3416,3,FALSE)</f>
        <v>#N/A</v>
      </c>
    </row>
    <row r="17360" spans="1:6" x14ac:dyDescent="0.25">
      <c r="A17360" t="s">
        <v>6498</v>
      </c>
      <c r="B17360" s="100" t="s">
        <v>16441</v>
      </c>
      <c r="C17360" s="99" t="s">
        <v>16440</v>
      </c>
      <c r="D17360" s="124">
        <v>19940</v>
      </c>
      <c r="E17360" s="157" t="e">
        <f>VLOOKUP(D17360,'SOAT LIQ'!$A$87:$C$3416,3,FALSE)</f>
        <v>#N/A</v>
      </c>
      <c r="F17360" t="s">
        <v>21635</v>
      </c>
    </row>
    <row r="17361" spans="1:6" x14ac:dyDescent="0.25">
      <c r="A17361" t="s">
        <v>6501</v>
      </c>
      <c r="B17361" s="100" t="s">
        <v>16441</v>
      </c>
      <c r="C17361" s="99" t="s">
        <v>16440</v>
      </c>
      <c r="D17361" s="124">
        <v>19940</v>
      </c>
      <c r="E17361" s="157" t="e">
        <f>VLOOKUP(D17361,'SOAT LIQ'!$A$87:$C$3416,3,FALSE)</f>
        <v>#N/A</v>
      </c>
      <c r="F17361" t="s">
        <v>21635</v>
      </c>
    </row>
    <row r="17362" spans="1:6" x14ac:dyDescent="0.25">
      <c r="A17362" t="s">
        <v>6498</v>
      </c>
      <c r="B17362" s="100" t="s">
        <v>16443</v>
      </c>
      <c r="C17362" s="99" t="s">
        <v>16442</v>
      </c>
      <c r="D17362" s="124">
        <v>19964</v>
      </c>
      <c r="E17362" s="157" t="e">
        <f>VLOOKUP(D17362,'SOAT LIQ'!$A$87:$C$3416,3,FALSE)</f>
        <v>#N/A</v>
      </c>
      <c r="F17362" t="s">
        <v>21635</v>
      </c>
    </row>
    <row r="17363" spans="1:6" x14ac:dyDescent="0.25">
      <c r="A17363" t="s">
        <v>6501</v>
      </c>
      <c r="B17363" s="100" t="s">
        <v>16443</v>
      </c>
      <c r="C17363" s="99" t="s">
        <v>16442</v>
      </c>
      <c r="D17363" s="124">
        <v>19964</v>
      </c>
      <c r="E17363" s="157" t="e">
        <f>VLOOKUP(D17363,'SOAT LIQ'!$A$87:$C$3416,3,FALSE)</f>
        <v>#N/A</v>
      </c>
      <c r="F17363" t="s">
        <v>21635</v>
      </c>
    </row>
    <row r="17364" spans="1:6" x14ac:dyDescent="0.25">
      <c r="A17364" t="s">
        <v>15637</v>
      </c>
      <c r="B17364" s="100" t="s">
        <v>16443</v>
      </c>
      <c r="C17364" s="99" t="s">
        <v>16442</v>
      </c>
      <c r="D17364" s="124">
        <v>19964</v>
      </c>
      <c r="E17364" s="157" t="e">
        <f>VLOOKUP(D17364,'SOAT LIQ'!$A$87:$C$3416,3,FALSE)</f>
        <v>#N/A</v>
      </c>
      <c r="F17364" t="s">
        <v>21635</v>
      </c>
    </row>
    <row r="17365" spans="1:6" x14ac:dyDescent="0.25">
      <c r="A17365" t="s">
        <v>6498</v>
      </c>
      <c r="B17365" s="100" t="s">
        <v>16444</v>
      </c>
      <c r="C17365" s="99" t="s">
        <v>16442</v>
      </c>
      <c r="D17365" s="124">
        <v>19964</v>
      </c>
      <c r="E17365" s="157" t="e">
        <f>VLOOKUP(D17365,'SOAT LIQ'!$A$87:$C$3416,3,FALSE)</f>
        <v>#N/A</v>
      </c>
      <c r="F17365" t="s">
        <v>21635</v>
      </c>
    </row>
    <row r="17366" spans="1:6" x14ac:dyDescent="0.25">
      <c r="A17366" t="s">
        <v>6501</v>
      </c>
      <c r="B17366" s="100" t="s">
        <v>16444</v>
      </c>
      <c r="C17366" s="99" t="s">
        <v>16442</v>
      </c>
      <c r="D17366" s="124">
        <v>19964</v>
      </c>
      <c r="E17366" s="157" t="e">
        <f>VLOOKUP(D17366,'SOAT LIQ'!$A$87:$C$3416,3,FALSE)</f>
        <v>#N/A</v>
      </c>
      <c r="F17366" t="s">
        <v>21635</v>
      </c>
    </row>
    <row r="17367" spans="1:6" x14ac:dyDescent="0.25">
      <c r="A17367" t="s">
        <v>6498</v>
      </c>
      <c r="B17367" s="100" t="s">
        <v>16445</v>
      </c>
      <c r="C17367" s="99" t="s">
        <v>16329</v>
      </c>
      <c r="D17367" s="124">
        <v>19062</v>
      </c>
      <c r="E17367" s="157" t="e">
        <f>VLOOKUP(D17367,'SOAT LIQ'!$A$87:$C$3416,3,FALSE)</f>
        <v>#N/A</v>
      </c>
      <c r="F17367" t="s">
        <v>21635</v>
      </c>
    </row>
    <row r="17368" spans="1:6" x14ac:dyDescent="0.25">
      <c r="A17368" t="s">
        <v>6501</v>
      </c>
      <c r="B17368" s="100" t="s">
        <v>16445</v>
      </c>
      <c r="C17368" s="99" t="s">
        <v>16329</v>
      </c>
      <c r="D17368" s="124">
        <v>19062</v>
      </c>
      <c r="E17368" s="157" t="e">
        <f>VLOOKUP(D17368,'SOAT LIQ'!$A$87:$C$3416,3,FALSE)</f>
        <v>#N/A</v>
      </c>
      <c r="F17368" t="s">
        <v>21635</v>
      </c>
    </row>
    <row r="17369" spans="1:6" x14ac:dyDescent="0.25">
      <c r="A17369" t="s">
        <v>6498</v>
      </c>
      <c r="B17369" s="100" t="s">
        <v>16446</v>
      </c>
      <c r="C17369" s="99" t="s">
        <v>16435</v>
      </c>
      <c r="D17369" s="124">
        <v>19891</v>
      </c>
      <c r="E17369" s="157" t="e">
        <f>VLOOKUP(D17369,'SOAT LIQ'!$A$87:$C$3416,3,FALSE)</f>
        <v>#N/A</v>
      </c>
      <c r="F17369" t="s">
        <v>21635</v>
      </c>
    </row>
    <row r="17370" spans="1:6" x14ac:dyDescent="0.25">
      <c r="A17370" t="s">
        <v>6501</v>
      </c>
      <c r="B17370" s="100" t="s">
        <v>16446</v>
      </c>
      <c r="C17370" s="99" t="s">
        <v>16435</v>
      </c>
      <c r="D17370" s="124">
        <v>19891</v>
      </c>
      <c r="E17370" s="157" t="e">
        <f>VLOOKUP(D17370,'SOAT LIQ'!$A$87:$C$3416,3,FALSE)</f>
        <v>#N/A</v>
      </c>
      <c r="F17370" t="s">
        <v>21635</v>
      </c>
    </row>
    <row r="17371" spans="1:6" x14ac:dyDescent="0.25">
      <c r="A17371" t="s">
        <v>6498</v>
      </c>
      <c r="B17371" s="100" t="s">
        <v>16447</v>
      </c>
      <c r="C17371" s="99" t="s">
        <v>16435</v>
      </c>
      <c r="D17371" s="124">
        <v>19891</v>
      </c>
      <c r="E17371" s="157" t="e">
        <f>VLOOKUP(D17371,'SOAT LIQ'!$A$87:$C$3416,3,FALSE)</f>
        <v>#N/A</v>
      </c>
      <c r="F17371" t="s">
        <v>21635</v>
      </c>
    </row>
    <row r="17372" spans="1:6" x14ac:dyDescent="0.25">
      <c r="A17372" t="s">
        <v>6501</v>
      </c>
      <c r="B17372" s="100" t="s">
        <v>16447</v>
      </c>
      <c r="C17372" s="99" t="s">
        <v>16435</v>
      </c>
      <c r="D17372" s="124">
        <v>19891</v>
      </c>
      <c r="E17372" s="157" t="e">
        <f>VLOOKUP(D17372,'SOAT LIQ'!$A$87:$C$3416,3,FALSE)</f>
        <v>#N/A</v>
      </c>
      <c r="F17372" t="s">
        <v>21635</v>
      </c>
    </row>
    <row r="17373" spans="1:6" x14ac:dyDescent="0.25">
      <c r="A17373" t="s">
        <v>6498</v>
      </c>
      <c r="B17373" s="100" t="s">
        <v>16448</v>
      </c>
      <c r="C17373" s="99" t="s">
        <v>16429</v>
      </c>
      <c r="D17373" s="124">
        <v>19816</v>
      </c>
      <c r="E17373" s="157" t="e">
        <f>VLOOKUP(D17373,'SOAT LIQ'!$A$87:$C$3416,3,FALSE)</f>
        <v>#N/A</v>
      </c>
      <c r="F17373" t="s">
        <v>21635</v>
      </c>
    </row>
    <row r="17374" spans="1:6" x14ac:dyDescent="0.25">
      <c r="A17374" t="s">
        <v>6501</v>
      </c>
      <c r="B17374" s="100" t="s">
        <v>16448</v>
      </c>
      <c r="C17374" s="99" t="s">
        <v>16429</v>
      </c>
      <c r="D17374" s="124">
        <v>19816</v>
      </c>
      <c r="E17374" s="157" t="e">
        <f>VLOOKUP(D17374,'SOAT LIQ'!$A$87:$C$3416,3,FALSE)</f>
        <v>#N/A</v>
      </c>
      <c r="F17374" t="s">
        <v>21635</v>
      </c>
    </row>
    <row r="17375" spans="1:6" x14ac:dyDescent="0.25">
      <c r="A17375" t="s">
        <v>6498</v>
      </c>
      <c r="B17375" s="100" t="s">
        <v>16449</v>
      </c>
      <c r="C17375" s="99" t="s">
        <v>16435</v>
      </c>
      <c r="D17375" s="124">
        <v>19465</v>
      </c>
      <c r="E17375" s="157" t="e">
        <f>VLOOKUP(D17375,'SOAT LIQ'!$A$87:$C$3416,3,FALSE)</f>
        <v>#N/A</v>
      </c>
      <c r="F17375" t="s">
        <v>21635</v>
      </c>
    </row>
    <row r="17376" spans="1:6" x14ac:dyDescent="0.25">
      <c r="A17376" t="s">
        <v>6501</v>
      </c>
      <c r="B17376" s="100" t="s">
        <v>16449</v>
      </c>
      <c r="C17376" s="99" t="s">
        <v>16435</v>
      </c>
      <c r="D17376" s="124">
        <v>19465</v>
      </c>
      <c r="E17376" s="157" t="e">
        <f>VLOOKUP(D17376,'SOAT LIQ'!$A$87:$C$3416,3,FALSE)</f>
        <v>#N/A</v>
      </c>
      <c r="F17376" t="s">
        <v>21635</v>
      </c>
    </row>
    <row r="17377" spans="1:6" x14ac:dyDescent="0.25">
      <c r="A17377" t="s">
        <v>6498</v>
      </c>
      <c r="B17377" s="100" t="s">
        <v>16450</v>
      </c>
      <c r="C17377" s="99" t="s">
        <v>16451</v>
      </c>
      <c r="D17377" s="124">
        <v>19290</v>
      </c>
      <c r="E17377" s="157" t="e">
        <f>VLOOKUP(D17377,'SOAT LIQ'!$A$87:$C$3416,3,FALSE)</f>
        <v>#N/A</v>
      </c>
      <c r="F17377" t="s">
        <v>21635</v>
      </c>
    </row>
    <row r="17378" spans="1:6" x14ac:dyDescent="0.25">
      <c r="A17378" t="s">
        <v>6501</v>
      </c>
      <c r="B17378" s="100" t="s">
        <v>16450</v>
      </c>
      <c r="C17378" s="99" t="s">
        <v>16451</v>
      </c>
      <c r="D17378" s="124">
        <v>19290</v>
      </c>
      <c r="E17378" s="157" t="e">
        <f>VLOOKUP(D17378,'SOAT LIQ'!$A$87:$C$3416,3,FALSE)</f>
        <v>#N/A</v>
      </c>
      <c r="F17378" t="s">
        <v>21635</v>
      </c>
    </row>
    <row r="17379" spans="1:6" x14ac:dyDescent="0.25">
      <c r="A17379" t="s">
        <v>6498</v>
      </c>
      <c r="B17379" s="100" t="s">
        <v>16452</v>
      </c>
      <c r="C17379" s="99" t="s">
        <v>16319</v>
      </c>
      <c r="D17379" s="124">
        <v>19017</v>
      </c>
      <c r="E17379" s="157" t="e">
        <f>VLOOKUP(D17379,'SOAT LIQ'!$A$87:$C$3416,3,FALSE)</f>
        <v>#N/A</v>
      </c>
      <c r="F17379" t="s">
        <v>21635</v>
      </c>
    </row>
    <row r="17380" spans="1:6" x14ac:dyDescent="0.25">
      <c r="A17380" t="s">
        <v>6501</v>
      </c>
      <c r="B17380" s="100" t="s">
        <v>16452</v>
      </c>
      <c r="C17380" s="99" t="s">
        <v>16319</v>
      </c>
      <c r="D17380" s="124">
        <v>19017</v>
      </c>
      <c r="E17380" s="157" t="e">
        <f>VLOOKUP(D17380,'SOAT LIQ'!$A$87:$C$3416,3,FALSE)</f>
        <v>#N/A</v>
      </c>
      <c r="F17380" t="s">
        <v>21635</v>
      </c>
    </row>
    <row r="17381" spans="1:6" x14ac:dyDescent="0.25">
      <c r="A17381" t="s">
        <v>6498</v>
      </c>
      <c r="B17381" s="100" t="s">
        <v>16453</v>
      </c>
      <c r="C17381" s="99" t="s">
        <v>16435</v>
      </c>
      <c r="D17381" s="124">
        <v>19891</v>
      </c>
      <c r="E17381" s="157" t="e">
        <f>VLOOKUP(D17381,'SOAT LIQ'!$A$87:$C$3416,3,FALSE)</f>
        <v>#N/A</v>
      </c>
      <c r="F17381" t="s">
        <v>21635</v>
      </c>
    </row>
    <row r="17382" spans="1:6" x14ac:dyDescent="0.25">
      <c r="A17382" t="s">
        <v>6501</v>
      </c>
      <c r="B17382" s="100" t="s">
        <v>16453</v>
      </c>
      <c r="C17382" s="99" t="s">
        <v>16435</v>
      </c>
      <c r="D17382" s="124">
        <v>19891</v>
      </c>
      <c r="E17382" s="157" t="e">
        <f>VLOOKUP(D17382,'SOAT LIQ'!$A$87:$C$3416,3,FALSE)</f>
        <v>#N/A</v>
      </c>
      <c r="F17382" t="s">
        <v>21635</v>
      </c>
    </row>
    <row r="17383" spans="1:6" x14ac:dyDescent="0.25">
      <c r="A17383" t="s">
        <v>6498</v>
      </c>
      <c r="B17383" s="100" t="s">
        <v>16454</v>
      </c>
      <c r="C17383" s="100"/>
      <c r="D17383" s="124">
        <v>19698</v>
      </c>
      <c r="E17383" s="157" t="e">
        <f>VLOOKUP(D17383,'SOAT LIQ'!$A$87:$C$3416,3,FALSE)</f>
        <v>#N/A</v>
      </c>
      <c r="F17383" t="s">
        <v>21635</v>
      </c>
    </row>
    <row r="17384" spans="1:6" x14ac:dyDescent="0.25">
      <c r="A17384" t="s">
        <v>6501</v>
      </c>
      <c r="B17384" s="100" t="s">
        <v>16454</v>
      </c>
      <c r="C17384" s="100"/>
      <c r="D17384" s="124">
        <v>19698</v>
      </c>
      <c r="E17384" s="157" t="e">
        <f>VLOOKUP(D17384,'SOAT LIQ'!$A$87:$C$3416,3,FALSE)</f>
        <v>#N/A</v>
      </c>
      <c r="F17384" t="s">
        <v>21635</v>
      </c>
    </row>
    <row r="17385" spans="1:6" x14ac:dyDescent="0.25">
      <c r="A17385" t="s">
        <v>6498</v>
      </c>
      <c r="B17385" s="100" t="s">
        <v>16455</v>
      </c>
      <c r="C17385" s="99" t="s">
        <v>16343</v>
      </c>
      <c r="D17385" s="124">
        <v>19891</v>
      </c>
      <c r="E17385" s="157" t="e">
        <f>VLOOKUP(D17385,'SOAT LIQ'!$A$87:$C$3416,3,FALSE)</f>
        <v>#N/A</v>
      </c>
      <c r="F17385" t="s">
        <v>21635</v>
      </c>
    </row>
    <row r="17386" spans="1:6" x14ac:dyDescent="0.25">
      <c r="A17386" t="s">
        <v>6501</v>
      </c>
      <c r="B17386" s="100" t="s">
        <v>16455</v>
      </c>
      <c r="C17386" s="99" t="s">
        <v>16343</v>
      </c>
      <c r="D17386" s="124">
        <v>19891</v>
      </c>
      <c r="E17386" s="157" t="e">
        <f>VLOOKUP(D17386,'SOAT LIQ'!$A$87:$C$3416,3,FALSE)</f>
        <v>#N/A</v>
      </c>
      <c r="F17386" t="s">
        <v>21635</v>
      </c>
    </row>
    <row r="17387" spans="1:6" x14ac:dyDescent="0.25">
      <c r="A17387" t="s">
        <v>6498</v>
      </c>
      <c r="B17387" s="100" t="s">
        <v>16456</v>
      </c>
      <c r="C17387" s="99" t="s">
        <v>16360</v>
      </c>
      <c r="D17387" s="124">
        <v>19280</v>
      </c>
      <c r="E17387" s="157" t="e">
        <f>VLOOKUP(D17387,'SOAT LIQ'!$A$87:$C$3416,3,FALSE)</f>
        <v>#N/A</v>
      </c>
      <c r="F17387" t="s">
        <v>21635</v>
      </c>
    </row>
    <row r="17388" spans="1:6" x14ac:dyDescent="0.25">
      <c r="A17388" t="s">
        <v>6501</v>
      </c>
      <c r="B17388" s="100" t="s">
        <v>16456</v>
      </c>
      <c r="C17388" s="99" t="s">
        <v>16360</v>
      </c>
      <c r="D17388" s="124">
        <v>19280</v>
      </c>
      <c r="E17388" s="157" t="e">
        <f>VLOOKUP(D17388,'SOAT LIQ'!$A$87:$C$3416,3,FALSE)</f>
        <v>#N/A</v>
      </c>
      <c r="F17388" t="s">
        <v>21635</v>
      </c>
    </row>
    <row r="17389" spans="1:6" x14ac:dyDescent="0.25">
      <c r="A17389" t="s">
        <v>6498</v>
      </c>
      <c r="B17389" s="100" t="s">
        <v>16457</v>
      </c>
      <c r="C17389" s="100"/>
      <c r="D17389" s="124"/>
      <c r="E17389" s="157" t="e">
        <f>VLOOKUP(D17389,'SOAT LIQ'!$A$87:$C$3416,3,FALSE)</f>
        <v>#N/A</v>
      </c>
      <c r="F17389" t="s">
        <v>21635</v>
      </c>
    </row>
    <row r="17390" spans="1:6" x14ac:dyDescent="0.25">
      <c r="A17390" t="s">
        <v>6501</v>
      </c>
      <c r="B17390" s="100" t="s">
        <v>16457</v>
      </c>
      <c r="C17390" s="100"/>
      <c r="D17390" s="124"/>
      <c r="E17390" s="157" t="e">
        <f>VLOOKUP(D17390,'SOAT LIQ'!$A$87:$C$3416,3,FALSE)</f>
        <v>#N/A</v>
      </c>
      <c r="F17390" t="s">
        <v>21635</v>
      </c>
    </row>
    <row r="17391" spans="1:6" x14ac:dyDescent="0.25">
      <c r="A17391" t="s">
        <v>6498</v>
      </c>
      <c r="B17391" s="100" t="s">
        <v>16458</v>
      </c>
      <c r="C17391" s="99" t="s">
        <v>4453</v>
      </c>
      <c r="D17391" s="124">
        <v>19490</v>
      </c>
      <c r="E17391" s="157" t="e">
        <f>VLOOKUP(D17391,'SOAT LIQ'!$A$87:$C$3416,3,FALSE)</f>
        <v>#N/A</v>
      </c>
      <c r="F17391" t="s">
        <v>21635</v>
      </c>
    </row>
    <row r="17392" spans="1:6" x14ac:dyDescent="0.25">
      <c r="A17392" t="s">
        <v>8490</v>
      </c>
      <c r="B17392" s="100" t="s">
        <v>16458</v>
      </c>
      <c r="C17392" s="99" t="s">
        <v>4453</v>
      </c>
      <c r="D17392" s="124">
        <v>19490</v>
      </c>
      <c r="E17392" s="157" t="e">
        <f>VLOOKUP(D17392,'SOAT LIQ'!$A$87:$C$3416,3,FALSE)</f>
        <v>#N/A</v>
      </c>
    </row>
    <row r="17393" spans="1:6" x14ac:dyDescent="0.25">
      <c r="A17393" t="s">
        <v>6570</v>
      </c>
      <c r="B17393" s="100" t="s">
        <v>16458</v>
      </c>
      <c r="C17393" s="99" t="s">
        <v>4453</v>
      </c>
      <c r="D17393" s="124">
        <v>19490</v>
      </c>
      <c r="E17393" s="157" t="e">
        <f>VLOOKUP(D17393,'SOAT LIQ'!$A$87:$C$3416,3,FALSE)</f>
        <v>#N/A</v>
      </c>
    </row>
    <row r="17394" spans="1:6" x14ac:dyDescent="0.25">
      <c r="A17394" t="s">
        <v>6183</v>
      </c>
      <c r="B17394" s="100" t="s">
        <v>16458</v>
      </c>
      <c r="C17394" s="99" t="s">
        <v>4453</v>
      </c>
      <c r="D17394" s="124">
        <v>19490</v>
      </c>
      <c r="E17394" s="157" t="e">
        <f>VLOOKUP(D17394,'SOAT LIQ'!$A$87:$C$3416,3,FALSE)</f>
        <v>#N/A</v>
      </c>
    </row>
    <row r="17395" spans="1:6" x14ac:dyDescent="0.25">
      <c r="A17395" t="s">
        <v>6501</v>
      </c>
      <c r="B17395" s="100" t="s">
        <v>16458</v>
      </c>
      <c r="C17395" s="99" t="s">
        <v>4453</v>
      </c>
      <c r="D17395" s="124">
        <v>19490</v>
      </c>
      <c r="E17395" s="157" t="e">
        <f>VLOOKUP(D17395,'SOAT LIQ'!$A$87:$C$3416,3,FALSE)</f>
        <v>#N/A</v>
      </c>
      <c r="F17395" t="s">
        <v>21635</v>
      </c>
    </row>
    <row r="17396" spans="1:6" x14ac:dyDescent="0.25">
      <c r="A17396" t="s">
        <v>8470</v>
      </c>
      <c r="B17396" s="100" t="s">
        <v>16458</v>
      </c>
      <c r="C17396" s="99" t="s">
        <v>4453</v>
      </c>
      <c r="D17396" s="124">
        <v>19490</v>
      </c>
      <c r="E17396" s="157" t="e">
        <f>VLOOKUP(D17396,'SOAT LIQ'!$A$87:$C$3416,3,FALSE)</f>
        <v>#N/A</v>
      </c>
    </row>
    <row r="17397" spans="1:6" x14ac:dyDescent="0.25">
      <c r="A17397" t="s">
        <v>8476</v>
      </c>
      <c r="B17397" s="100" t="s">
        <v>16458</v>
      </c>
      <c r="C17397" s="99" t="s">
        <v>4453</v>
      </c>
      <c r="D17397" s="124">
        <v>19490</v>
      </c>
      <c r="E17397" s="157" t="e">
        <f>VLOOKUP(D17397,'SOAT LIQ'!$A$87:$C$3416,3,FALSE)</f>
        <v>#N/A</v>
      </c>
    </row>
    <row r="17398" spans="1:6" x14ac:dyDescent="0.25">
      <c r="A17398" t="s">
        <v>5576</v>
      </c>
      <c r="B17398" s="100" t="s">
        <v>16458</v>
      </c>
      <c r="C17398" s="99" t="s">
        <v>4453</v>
      </c>
      <c r="D17398" s="124">
        <v>19490</v>
      </c>
      <c r="E17398" s="157" t="e">
        <f>VLOOKUP(D17398,'SOAT LIQ'!$A$87:$C$3416,3,FALSE)</f>
        <v>#N/A</v>
      </c>
    </row>
    <row r="17399" spans="1:6" x14ac:dyDescent="0.25">
      <c r="A17399" t="s">
        <v>8477</v>
      </c>
      <c r="B17399" s="100" t="s">
        <v>16458</v>
      </c>
      <c r="C17399" s="99" t="s">
        <v>4453</v>
      </c>
      <c r="D17399" s="124">
        <v>19490</v>
      </c>
      <c r="E17399" s="157" t="e">
        <f>VLOOKUP(D17399,'SOAT LIQ'!$A$87:$C$3416,3,FALSE)</f>
        <v>#N/A</v>
      </c>
    </row>
    <row r="17400" spans="1:6" x14ac:dyDescent="0.25">
      <c r="A17400" t="s">
        <v>5578</v>
      </c>
      <c r="B17400" s="100" t="s">
        <v>16458</v>
      </c>
      <c r="C17400" s="99" t="s">
        <v>4453</v>
      </c>
      <c r="D17400" s="124">
        <v>19490</v>
      </c>
      <c r="E17400" s="157" t="e">
        <f>VLOOKUP(D17400,'SOAT LIQ'!$A$87:$C$3416,3,FALSE)</f>
        <v>#N/A</v>
      </c>
    </row>
    <row r="17401" spans="1:6" x14ac:dyDescent="0.25">
      <c r="A17401" t="s">
        <v>8471</v>
      </c>
      <c r="B17401" s="100" t="s">
        <v>16458</v>
      </c>
      <c r="C17401" s="99" t="s">
        <v>4453</v>
      </c>
      <c r="D17401" s="124">
        <v>19490</v>
      </c>
      <c r="E17401" s="157" t="e">
        <f>VLOOKUP(D17401,'SOAT LIQ'!$A$87:$C$3416,3,FALSE)</f>
        <v>#N/A</v>
      </c>
    </row>
    <row r="17402" spans="1:6" x14ac:dyDescent="0.25">
      <c r="A17402" t="s">
        <v>8472</v>
      </c>
      <c r="B17402" s="100" t="s">
        <v>16458</v>
      </c>
      <c r="C17402" s="99" t="s">
        <v>4453</v>
      </c>
      <c r="D17402" s="124">
        <v>19490</v>
      </c>
      <c r="E17402" s="157" t="e">
        <f>VLOOKUP(D17402,'SOAT LIQ'!$A$87:$C$3416,3,FALSE)</f>
        <v>#N/A</v>
      </c>
    </row>
    <row r="17403" spans="1:6" x14ac:dyDescent="0.25">
      <c r="A17403" t="s">
        <v>5577</v>
      </c>
      <c r="B17403" s="100" t="s">
        <v>16458</v>
      </c>
      <c r="C17403" s="99" t="s">
        <v>4453</v>
      </c>
      <c r="D17403" s="124">
        <v>19490</v>
      </c>
      <c r="E17403" s="157" t="e">
        <f>VLOOKUP(D17403,'SOAT LIQ'!$A$87:$C$3416,3,FALSE)</f>
        <v>#N/A</v>
      </c>
    </row>
    <row r="17404" spans="1:6" x14ac:dyDescent="0.25">
      <c r="A17404" t="s">
        <v>5579</v>
      </c>
      <c r="B17404" s="100" t="s">
        <v>16458</v>
      </c>
      <c r="C17404" s="99" t="s">
        <v>4453</v>
      </c>
      <c r="D17404" s="124">
        <v>19490</v>
      </c>
      <c r="E17404" s="157" t="e">
        <f>VLOOKUP(D17404,'SOAT LIQ'!$A$87:$C$3416,3,FALSE)</f>
        <v>#N/A</v>
      </c>
    </row>
    <row r="17405" spans="1:6" x14ac:dyDescent="0.25">
      <c r="A17405" t="s">
        <v>5580</v>
      </c>
      <c r="B17405" s="100" t="s">
        <v>16458</v>
      </c>
      <c r="C17405" s="99" t="s">
        <v>4453</v>
      </c>
      <c r="D17405" s="124">
        <v>19490</v>
      </c>
      <c r="E17405" s="157" t="e">
        <f>VLOOKUP(D17405,'SOAT LIQ'!$A$87:$C$3416,3,FALSE)</f>
        <v>#N/A</v>
      </c>
    </row>
    <row r="17406" spans="1:6" x14ac:dyDescent="0.25">
      <c r="A17406" t="s">
        <v>4229</v>
      </c>
      <c r="B17406" s="100" t="s">
        <v>16458</v>
      </c>
      <c r="C17406" s="99" t="s">
        <v>4453</v>
      </c>
      <c r="D17406" s="124">
        <v>19490</v>
      </c>
      <c r="E17406" s="157" t="e">
        <f>VLOOKUP(D17406,'SOAT LIQ'!$A$87:$C$3416,3,FALSE)</f>
        <v>#N/A</v>
      </c>
    </row>
    <row r="17407" spans="1:6" x14ac:dyDescent="0.25">
      <c r="A17407" t="s">
        <v>8502</v>
      </c>
      <c r="B17407" s="100" t="s">
        <v>16458</v>
      </c>
      <c r="C17407" s="99" t="s">
        <v>4453</v>
      </c>
      <c r="D17407" s="124">
        <v>19490</v>
      </c>
      <c r="E17407" s="157" t="e">
        <f>VLOOKUP(D17407,'SOAT LIQ'!$A$87:$C$3416,3,FALSE)</f>
        <v>#N/A</v>
      </c>
    </row>
    <row r="17408" spans="1:6" x14ac:dyDescent="0.25">
      <c r="A17408" t="s">
        <v>8503</v>
      </c>
      <c r="B17408" s="100" t="s">
        <v>16458</v>
      </c>
      <c r="C17408" s="99" t="s">
        <v>4453</v>
      </c>
      <c r="D17408" s="124">
        <v>19490</v>
      </c>
      <c r="E17408" s="157" t="e">
        <f>VLOOKUP(D17408,'SOAT LIQ'!$A$87:$C$3416,3,FALSE)</f>
        <v>#N/A</v>
      </c>
    </row>
    <row r="17409" spans="1:6" x14ac:dyDescent="0.25">
      <c r="A17409" t="s">
        <v>8504</v>
      </c>
      <c r="B17409" s="100" t="s">
        <v>16458</v>
      </c>
      <c r="C17409" s="99" t="s">
        <v>4453</v>
      </c>
      <c r="D17409" s="124">
        <v>19490</v>
      </c>
      <c r="E17409" s="157" t="e">
        <f>VLOOKUP(D17409,'SOAT LIQ'!$A$87:$C$3416,3,FALSE)</f>
        <v>#N/A</v>
      </c>
    </row>
    <row r="17410" spans="1:6" x14ac:dyDescent="0.25">
      <c r="A17410" t="s">
        <v>6498</v>
      </c>
      <c r="B17410" s="100" t="s">
        <v>16459</v>
      </c>
      <c r="C17410" s="99" t="s">
        <v>16397</v>
      </c>
      <c r="D17410" s="124">
        <v>19493</v>
      </c>
      <c r="E17410" s="157" t="e">
        <f>VLOOKUP(D17410,'SOAT LIQ'!$A$87:$C$3416,3,FALSE)</f>
        <v>#N/A</v>
      </c>
      <c r="F17410" t="s">
        <v>21635</v>
      </c>
    </row>
    <row r="17411" spans="1:6" x14ac:dyDescent="0.25">
      <c r="A17411" t="s">
        <v>6501</v>
      </c>
      <c r="B17411" s="100" t="s">
        <v>16459</v>
      </c>
      <c r="C17411" s="99" t="s">
        <v>16397</v>
      </c>
      <c r="D17411" s="124">
        <v>19493</v>
      </c>
      <c r="E17411" s="157" t="e">
        <f>VLOOKUP(D17411,'SOAT LIQ'!$A$87:$C$3416,3,FALSE)</f>
        <v>#N/A</v>
      </c>
      <c r="F17411" t="s">
        <v>21635</v>
      </c>
    </row>
    <row r="17412" spans="1:6" x14ac:dyDescent="0.25">
      <c r="A17412" t="s">
        <v>6498</v>
      </c>
      <c r="B17412" s="100" t="s">
        <v>16460</v>
      </c>
      <c r="C17412" s="99" t="s">
        <v>16209</v>
      </c>
      <c r="D17412" s="124">
        <v>19323</v>
      </c>
      <c r="E17412" s="157" t="e">
        <f>VLOOKUP(D17412,'SOAT LIQ'!$A$87:$C$3416,3,FALSE)</f>
        <v>#N/A</v>
      </c>
      <c r="F17412" t="s">
        <v>21635</v>
      </c>
    </row>
    <row r="17413" spans="1:6" x14ac:dyDescent="0.25">
      <c r="A17413" t="s">
        <v>6501</v>
      </c>
      <c r="B17413" s="100" t="s">
        <v>16460</v>
      </c>
      <c r="C17413" s="99" t="s">
        <v>16209</v>
      </c>
      <c r="D17413" s="124">
        <v>19323</v>
      </c>
      <c r="E17413" s="157" t="e">
        <f>VLOOKUP(D17413,'SOAT LIQ'!$A$87:$C$3416,3,FALSE)</f>
        <v>#N/A</v>
      </c>
      <c r="F17413" t="s">
        <v>21635</v>
      </c>
    </row>
    <row r="17414" spans="1:6" x14ac:dyDescent="0.25">
      <c r="A17414" t="s">
        <v>6498</v>
      </c>
      <c r="B17414" s="100" t="s">
        <v>16461</v>
      </c>
      <c r="C17414" s="99" t="s">
        <v>16209</v>
      </c>
      <c r="D17414" s="124">
        <v>19323</v>
      </c>
      <c r="E17414" s="157" t="e">
        <f>VLOOKUP(D17414,'SOAT LIQ'!$A$87:$C$3416,3,FALSE)</f>
        <v>#N/A</v>
      </c>
      <c r="F17414" t="s">
        <v>21635</v>
      </c>
    </row>
    <row r="17415" spans="1:6" x14ac:dyDescent="0.25">
      <c r="A17415" t="s">
        <v>6501</v>
      </c>
      <c r="B17415" s="100" t="s">
        <v>16461</v>
      </c>
      <c r="C17415" s="99" t="s">
        <v>16209</v>
      </c>
      <c r="D17415" s="124">
        <v>19323</v>
      </c>
      <c r="E17415" s="157" t="e">
        <f>VLOOKUP(D17415,'SOAT LIQ'!$A$87:$C$3416,3,FALSE)</f>
        <v>#N/A</v>
      </c>
      <c r="F17415" t="s">
        <v>21635</v>
      </c>
    </row>
    <row r="17416" spans="1:6" x14ac:dyDescent="0.25">
      <c r="A17416" t="s">
        <v>6498</v>
      </c>
      <c r="B17416" s="100" t="s">
        <v>16462</v>
      </c>
      <c r="C17416" s="99" t="s">
        <v>16209</v>
      </c>
      <c r="D17416" s="124">
        <v>19323</v>
      </c>
      <c r="E17416" s="157" t="e">
        <f>VLOOKUP(D17416,'SOAT LIQ'!$A$87:$C$3416,3,FALSE)</f>
        <v>#N/A</v>
      </c>
      <c r="F17416" t="s">
        <v>21635</v>
      </c>
    </row>
    <row r="17417" spans="1:6" x14ac:dyDescent="0.25">
      <c r="A17417" t="s">
        <v>6501</v>
      </c>
      <c r="B17417" s="100" t="s">
        <v>16462</v>
      </c>
      <c r="C17417" s="99" t="s">
        <v>16209</v>
      </c>
      <c r="D17417" s="124">
        <v>19323</v>
      </c>
      <c r="E17417" s="157" t="e">
        <f>VLOOKUP(D17417,'SOAT LIQ'!$A$87:$C$3416,3,FALSE)</f>
        <v>#N/A</v>
      </c>
      <c r="F17417" t="s">
        <v>21635</v>
      </c>
    </row>
    <row r="17418" spans="1:6" x14ac:dyDescent="0.25">
      <c r="A17418" t="s">
        <v>6498</v>
      </c>
      <c r="B17418" s="100" t="s">
        <v>16463</v>
      </c>
      <c r="C17418" s="99" t="s">
        <v>16209</v>
      </c>
      <c r="D17418" s="124">
        <v>19323</v>
      </c>
      <c r="E17418" s="157" t="e">
        <f>VLOOKUP(D17418,'SOAT LIQ'!$A$87:$C$3416,3,FALSE)</f>
        <v>#N/A</v>
      </c>
      <c r="F17418" t="s">
        <v>21635</v>
      </c>
    </row>
    <row r="17419" spans="1:6" x14ac:dyDescent="0.25">
      <c r="A17419" t="s">
        <v>6501</v>
      </c>
      <c r="B17419" s="100" t="s">
        <v>16463</v>
      </c>
      <c r="C17419" s="99" t="s">
        <v>16209</v>
      </c>
      <c r="D17419" s="124">
        <v>19323</v>
      </c>
      <c r="E17419" s="157" t="e">
        <f>VLOOKUP(D17419,'SOAT LIQ'!$A$87:$C$3416,3,FALSE)</f>
        <v>#N/A</v>
      </c>
      <c r="F17419" t="s">
        <v>21635</v>
      </c>
    </row>
    <row r="17420" spans="1:6" x14ac:dyDescent="0.25">
      <c r="A17420" t="s">
        <v>6498</v>
      </c>
      <c r="B17420" s="100" t="s">
        <v>16464</v>
      </c>
      <c r="C17420" s="99" t="s">
        <v>16209</v>
      </c>
      <c r="D17420" s="124">
        <v>19323</v>
      </c>
      <c r="E17420" s="157" t="e">
        <f>VLOOKUP(D17420,'SOAT LIQ'!$A$87:$C$3416,3,FALSE)</f>
        <v>#N/A</v>
      </c>
      <c r="F17420" t="s">
        <v>21635</v>
      </c>
    </row>
    <row r="17421" spans="1:6" x14ac:dyDescent="0.25">
      <c r="A17421" t="s">
        <v>6501</v>
      </c>
      <c r="B17421" s="100" t="s">
        <v>16464</v>
      </c>
      <c r="C17421" s="99" t="s">
        <v>16209</v>
      </c>
      <c r="D17421" s="124">
        <v>19323</v>
      </c>
      <c r="E17421" s="157" t="e">
        <f>VLOOKUP(D17421,'SOAT LIQ'!$A$87:$C$3416,3,FALSE)</f>
        <v>#N/A</v>
      </c>
      <c r="F17421" t="s">
        <v>21635</v>
      </c>
    </row>
    <row r="17422" spans="1:6" x14ac:dyDescent="0.25">
      <c r="A17422" t="s">
        <v>6498</v>
      </c>
      <c r="B17422" s="100" t="s">
        <v>16465</v>
      </c>
      <c r="C17422" s="99" t="s">
        <v>16209</v>
      </c>
      <c r="D17422" s="124">
        <v>19323</v>
      </c>
      <c r="E17422" s="157" t="e">
        <f>VLOOKUP(D17422,'SOAT LIQ'!$A$87:$C$3416,3,FALSE)</f>
        <v>#N/A</v>
      </c>
      <c r="F17422" t="s">
        <v>21635</v>
      </c>
    </row>
    <row r="17423" spans="1:6" x14ac:dyDescent="0.25">
      <c r="A17423" t="s">
        <v>6501</v>
      </c>
      <c r="B17423" s="100" t="s">
        <v>16465</v>
      </c>
      <c r="C17423" s="99" t="s">
        <v>16209</v>
      </c>
      <c r="D17423" s="124">
        <v>19323</v>
      </c>
      <c r="E17423" s="157" t="e">
        <f>VLOOKUP(D17423,'SOAT LIQ'!$A$87:$C$3416,3,FALSE)</f>
        <v>#N/A</v>
      </c>
      <c r="F17423" t="s">
        <v>21635</v>
      </c>
    </row>
    <row r="17424" spans="1:6" x14ac:dyDescent="0.25">
      <c r="A17424" t="s">
        <v>6498</v>
      </c>
      <c r="B17424" s="100" t="s">
        <v>16466</v>
      </c>
      <c r="C17424" s="99" t="s">
        <v>16209</v>
      </c>
      <c r="D17424" s="124">
        <v>19323</v>
      </c>
      <c r="E17424" s="157" t="e">
        <f>VLOOKUP(D17424,'SOAT LIQ'!$A$87:$C$3416,3,FALSE)</f>
        <v>#N/A</v>
      </c>
      <c r="F17424" t="s">
        <v>21635</v>
      </c>
    </row>
    <row r="17425" spans="1:6" x14ac:dyDescent="0.25">
      <c r="A17425" t="s">
        <v>6501</v>
      </c>
      <c r="B17425" s="100" t="s">
        <v>16466</v>
      </c>
      <c r="C17425" s="99" t="s">
        <v>16209</v>
      </c>
      <c r="D17425" s="124">
        <v>19323</v>
      </c>
      <c r="E17425" s="157" t="e">
        <f>VLOOKUP(D17425,'SOAT LIQ'!$A$87:$C$3416,3,FALSE)</f>
        <v>#N/A</v>
      </c>
      <c r="F17425" t="s">
        <v>21635</v>
      </c>
    </row>
    <row r="17426" spans="1:6" x14ac:dyDescent="0.25">
      <c r="A17426" t="s">
        <v>6498</v>
      </c>
      <c r="B17426" s="100" t="s">
        <v>16467</v>
      </c>
      <c r="C17426" s="99" t="s">
        <v>16209</v>
      </c>
      <c r="D17426" s="124">
        <v>19323</v>
      </c>
      <c r="E17426" s="157" t="e">
        <f>VLOOKUP(D17426,'SOAT LIQ'!$A$87:$C$3416,3,FALSE)</f>
        <v>#N/A</v>
      </c>
      <c r="F17426" t="s">
        <v>21635</v>
      </c>
    </row>
    <row r="17427" spans="1:6" x14ac:dyDescent="0.25">
      <c r="A17427" t="s">
        <v>6501</v>
      </c>
      <c r="B17427" s="100" t="s">
        <v>16467</v>
      </c>
      <c r="C17427" s="99" t="s">
        <v>16209</v>
      </c>
      <c r="D17427" s="124">
        <v>19323</v>
      </c>
      <c r="E17427" s="157" t="e">
        <f>VLOOKUP(D17427,'SOAT LIQ'!$A$87:$C$3416,3,FALSE)</f>
        <v>#N/A</v>
      </c>
      <c r="F17427" t="s">
        <v>21635</v>
      </c>
    </row>
    <row r="17428" spans="1:6" x14ac:dyDescent="0.25">
      <c r="A17428" t="s">
        <v>6498</v>
      </c>
      <c r="B17428" s="100" t="s">
        <v>16468</v>
      </c>
      <c r="C17428" s="99" t="s">
        <v>16209</v>
      </c>
      <c r="D17428" s="124">
        <v>19323</v>
      </c>
      <c r="E17428" s="157" t="e">
        <f>VLOOKUP(D17428,'SOAT LIQ'!$A$87:$C$3416,3,FALSE)</f>
        <v>#N/A</v>
      </c>
      <c r="F17428" t="s">
        <v>21635</v>
      </c>
    </row>
    <row r="17429" spans="1:6" x14ac:dyDescent="0.25">
      <c r="A17429" t="s">
        <v>6501</v>
      </c>
      <c r="B17429" s="100" t="s">
        <v>16468</v>
      </c>
      <c r="C17429" s="99" t="s">
        <v>16209</v>
      </c>
      <c r="D17429" s="124">
        <v>19323</v>
      </c>
      <c r="E17429" s="157" t="e">
        <f>VLOOKUP(D17429,'SOAT LIQ'!$A$87:$C$3416,3,FALSE)</f>
        <v>#N/A</v>
      </c>
      <c r="F17429" t="s">
        <v>21635</v>
      </c>
    </row>
    <row r="17430" spans="1:6" x14ac:dyDescent="0.25">
      <c r="A17430" t="s">
        <v>6498</v>
      </c>
      <c r="B17430" s="100" t="s">
        <v>16469</v>
      </c>
      <c r="C17430" s="99" t="s">
        <v>16209</v>
      </c>
      <c r="D17430" s="124">
        <v>19323</v>
      </c>
      <c r="E17430" s="157" t="e">
        <f>VLOOKUP(D17430,'SOAT LIQ'!$A$87:$C$3416,3,FALSE)</f>
        <v>#N/A</v>
      </c>
      <c r="F17430" t="s">
        <v>21635</v>
      </c>
    </row>
    <row r="17431" spans="1:6" x14ac:dyDescent="0.25">
      <c r="A17431" t="s">
        <v>6501</v>
      </c>
      <c r="B17431" s="100" t="s">
        <v>16469</v>
      </c>
      <c r="C17431" s="99" t="s">
        <v>16209</v>
      </c>
      <c r="D17431" s="124">
        <v>19323</v>
      </c>
      <c r="E17431" s="157" t="e">
        <f>VLOOKUP(D17431,'SOAT LIQ'!$A$87:$C$3416,3,FALSE)</f>
        <v>#N/A</v>
      </c>
      <c r="F17431" t="s">
        <v>21635</v>
      </c>
    </row>
    <row r="17432" spans="1:6" x14ac:dyDescent="0.25">
      <c r="A17432" t="s">
        <v>14958</v>
      </c>
      <c r="B17432" s="100" t="s">
        <v>16470</v>
      </c>
      <c r="C17432" s="99" t="s">
        <v>16451</v>
      </c>
      <c r="D17432" s="124">
        <v>19290</v>
      </c>
      <c r="E17432" s="157" t="e">
        <f>VLOOKUP(D17432,'SOAT LIQ'!$A$87:$C$3416,3,FALSE)</f>
        <v>#N/A</v>
      </c>
    </row>
    <row r="17433" spans="1:6" x14ac:dyDescent="0.25">
      <c r="A17433" t="s">
        <v>6501</v>
      </c>
      <c r="B17433" s="100" t="s">
        <v>16470</v>
      </c>
      <c r="C17433" s="99" t="s">
        <v>16451</v>
      </c>
      <c r="D17433" s="124">
        <v>19290</v>
      </c>
      <c r="E17433" s="157" t="e">
        <f>VLOOKUP(D17433,'SOAT LIQ'!$A$87:$C$3416,3,FALSE)</f>
        <v>#N/A</v>
      </c>
      <c r="F17433" t="s">
        <v>21635</v>
      </c>
    </row>
    <row r="17434" spans="1:6" x14ac:dyDescent="0.25">
      <c r="A17434" t="s">
        <v>6498</v>
      </c>
      <c r="B17434" s="100" t="s">
        <v>16470</v>
      </c>
      <c r="C17434" s="99" t="s">
        <v>16451</v>
      </c>
      <c r="D17434" s="124">
        <v>19290</v>
      </c>
      <c r="E17434" s="157" t="e">
        <f>VLOOKUP(D17434,'SOAT LIQ'!$A$87:$C$3416,3,FALSE)</f>
        <v>#N/A</v>
      </c>
      <c r="F17434" t="s">
        <v>21635</v>
      </c>
    </row>
    <row r="17435" spans="1:6" x14ac:dyDescent="0.25">
      <c r="A17435" t="s">
        <v>14964</v>
      </c>
      <c r="B17435" s="100" t="s">
        <v>16471</v>
      </c>
      <c r="C17435" s="100"/>
      <c r="D17435" s="124"/>
      <c r="E17435" s="157" t="e">
        <f>VLOOKUP(D17435,'SOAT LIQ'!$A$87:$C$3416,3,FALSE)</f>
        <v>#N/A</v>
      </c>
    </row>
    <row r="17436" spans="1:6" x14ac:dyDescent="0.25">
      <c r="A17436" t="s">
        <v>6498</v>
      </c>
      <c r="B17436" s="100" t="s">
        <v>16471</v>
      </c>
      <c r="C17436" s="100"/>
      <c r="D17436" s="124"/>
      <c r="E17436" s="157" t="e">
        <f>VLOOKUP(D17436,'SOAT LIQ'!$A$87:$C$3416,3,FALSE)</f>
        <v>#N/A</v>
      </c>
      <c r="F17436" t="s">
        <v>21635</v>
      </c>
    </row>
    <row r="17437" spans="1:6" x14ac:dyDescent="0.25">
      <c r="A17437" t="s">
        <v>6501</v>
      </c>
      <c r="B17437" s="100" t="s">
        <v>16471</v>
      </c>
      <c r="C17437" s="100"/>
      <c r="D17437" s="124"/>
      <c r="E17437" s="157" t="e">
        <f>VLOOKUP(D17437,'SOAT LIQ'!$A$87:$C$3416,3,FALSE)</f>
        <v>#N/A</v>
      </c>
      <c r="F17437" t="s">
        <v>21635</v>
      </c>
    </row>
    <row r="17438" spans="1:6" x14ac:dyDescent="0.25">
      <c r="A17438" t="s">
        <v>6498</v>
      </c>
      <c r="B17438" s="100" t="s">
        <v>16472</v>
      </c>
      <c r="C17438" s="100"/>
      <c r="D17438" s="124"/>
      <c r="E17438" s="157" t="e">
        <f>VLOOKUP(D17438,'SOAT LIQ'!$A$87:$C$3416,3,FALSE)</f>
        <v>#N/A</v>
      </c>
      <c r="F17438" t="s">
        <v>21635</v>
      </c>
    </row>
    <row r="17439" spans="1:6" x14ac:dyDescent="0.25">
      <c r="A17439" t="s">
        <v>6501</v>
      </c>
      <c r="B17439" s="100" t="s">
        <v>16472</v>
      </c>
      <c r="C17439" s="100"/>
      <c r="D17439" s="124"/>
      <c r="E17439" s="157" t="e">
        <f>VLOOKUP(D17439,'SOAT LIQ'!$A$87:$C$3416,3,FALSE)</f>
        <v>#N/A</v>
      </c>
      <c r="F17439" t="s">
        <v>21635</v>
      </c>
    </row>
    <row r="17440" spans="1:6" x14ac:dyDescent="0.25">
      <c r="A17440" t="s">
        <v>6501</v>
      </c>
      <c r="B17440" s="100" t="s">
        <v>16473</v>
      </c>
      <c r="C17440" s="100"/>
      <c r="D17440" s="124"/>
      <c r="E17440" s="157" t="e">
        <f>VLOOKUP(D17440,'SOAT LIQ'!$A$87:$C$3416,3,FALSE)</f>
        <v>#N/A</v>
      </c>
      <c r="F17440" t="s">
        <v>21635</v>
      </c>
    </row>
    <row r="17441" spans="1:6" x14ac:dyDescent="0.25">
      <c r="A17441" t="s">
        <v>6498</v>
      </c>
      <c r="B17441" s="100" t="s">
        <v>16473</v>
      </c>
      <c r="C17441" s="100"/>
      <c r="D17441" s="124"/>
      <c r="E17441" s="157" t="e">
        <f>VLOOKUP(D17441,'SOAT LIQ'!$A$87:$C$3416,3,FALSE)</f>
        <v>#N/A</v>
      </c>
      <c r="F17441" t="s">
        <v>21635</v>
      </c>
    </row>
    <row r="17442" spans="1:6" x14ac:dyDescent="0.25">
      <c r="A17442" t="s">
        <v>6501</v>
      </c>
      <c r="B17442" s="100" t="s">
        <v>16474</v>
      </c>
      <c r="C17442" s="100"/>
      <c r="D17442" s="124"/>
      <c r="E17442" s="157" t="e">
        <f>VLOOKUP(D17442,'SOAT LIQ'!$A$87:$C$3416,3,FALSE)</f>
        <v>#N/A</v>
      </c>
      <c r="F17442" t="s">
        <v>21635</v>
      </c>
    </row>
    <row r="17443" spans="1:6" x14ac:dyDescent="0.25">
      <c r="A17443" t="s">
        <v>6498</v>
      </c>
      <c r="B17443" s="100" t="s">
        <v>16474</v>
      </c>
      <c r="C17443" s="100"/>
      <c r="D17443" s="124"/>
      <c r="E17443" s="157" t="e">
        <f>VLOOKUP(D17443,'SOAT LIQ'!$A$87:$C$3416,3,FALSE)</f>
        <v>#N/A</v>
      </c>
      <c r="F17443" t="s">
        <v>21635</v>
      </c>
    </row>
    <row r="17444" spans="1:6" x14ac:dyDescent="0.25">
      <c r="A17444" t="s">
        <v>6501</v>
      </c>
      <c r="B17444" s="100" t="s">
        <v>16475</v>
      </c>
      <c r="C17444" s="100"/>
      <c r="D17444" s="124"/>
      <c r="E17444" s="157" t="e">
        <f>VLOOKUP(D17444,'SOAT LIQ'!$A$87:$C$3416,3,FALSE)</f>
        <v>#N/A</v>
      </c>
      <c r="F17444" t="s">
        <v>21635</v>
      </c>
    </row>
    <row r="17445" spans="1:6" x14ac:dyDescent="0.25">
      <c r="A17445" t="s">
        <v>6498</v>
      </c>
      <c r="B17445" s="100" t="s">
        <v>16475</v>
      </c>
      <c r="C17445" s="100"/>
      <c r="D17445" s="124"/>
      <c r="E17445" s="157" t="e">
        <f>VLOOKUP(D17445,'SOAT LIQ'!$A$87:$C$3416,3,FALSE)</f>
        <v>#N/A</v>
      </c>
      <c r="F17445" t="s">
        <v>21635</v>
      </c>
    </row>
    <row r="17446" spans="1:6" x14ac:dyDescent="0.25">
      <c r="A17446" t="s">
        <v>6501</v>
      </c>
      <c r="B17446" s="100" t="s">
        <v>16476</v>
      </c>
      <c r="C17446" s="100"/>
      <c r="D17446" s="124"/>
      <c r="E17446" s="157" t="e">
        <f>VLOOKUP(D17446,'SOAT LIQ'!$A$87:$C$3416,3,FALSE)</f>
        <v>#N/A</v>
      </c>
      <c r="F17446" t="s">
        <v>21635</v>
      </c>
    </row>
    <row r="17447" spans="1:6" x14ac:dyDescent="0.25">
      <c r="A17447" t="s">
        <v>6498</v>
      </c>
      <c r="B17447" s="100" t="s">
        <v>16476</v>
      </c>
      <c r="C17447" s="100"/>
      <c r="D17447" s="124"/>
      <c r="E17447" s="157" t="e">
        <f>VLOOKUP(D17447,'SOAT LIQ'!$A$87:$C$3416,3,FALSE)</f>
        <v>#N/A</v>
      </c>
      <c r="F17447" t="s">
        <v>21635</v>
      </c>
    </row>
    <row r="17448" spans="1:6" x14ac:dyDescent="0.25">
      <c r="A17448" t="s">
        <v>6501</v>
      </c>
      <c r="B17448" s="100" t="s">
        <v>16477</v>
      </c>
      <c r="C17448" s="100"/>
      <c r="D17448" s="124"/>
      <c r="E17448" s="157" t="e">
        <f>VLOOKUP(D17448,'SOAT LIQ'!$A$87:$C$3416,3,FALSE)</f>
        <v>#N/A</v>
      </c>
      <c r="F17448" t="s">
        <v>21635</v>
      </c>
    </row>
    <row r="17449" spans="1:6" x14ac:dyDescent="0.25">
      <c r="A17449" t="s">
        <v>6498</v>
      </c>
      <c r="B17449" s="100" t="s">
        <v>16477</v>
      </c>
      <c r="C17449" s="100"/>
      <c r="D17449" s="124"/>
      <c r="E17449" s="157" t="e">
        <f>VLOOKUP(D17449,'SOAT LIQ'!$A$87:$C$3416,3,FALSE)</f>
        <v>#N/A</v>
      </c>
      <c r="F17449" t="s">
        <v>21635</v>
      </c>
    </row>
    <row r="17450" spans="1:6" x14ac:dyDescent="0.25">
      <c r="A17450" t="s">
        <v>6501</v>
      </c>
      <c r="B17450" s="100" t="s">
        <v>16478</v>
      </c>
      <c r="C17450" s="100"/>
      <c r="D17450" s="124"/>
      <c r="E17450" s="157" t="e">
        <f>VLOOKUP(D17450,'SOAT LIQ'!$A$87:$C$3416,3,FALSE)</f>
        <v>#N/A</v>
      </c>
      <c r="F17450" t="s">
        <v>21635</v>
      </c>
    </row>
    <row r="17451" spans="1:6" x14ac:dyDescent="0.25">
      <c r="A17451" t="s">
        <v>6498</v>
      </c>
      <c r="B17451" s="100" t="s">
        <v>16478</v>
      </c>
      <c r="C17451" s="100"/>
      <c r="D17451" s="124"/>
      <c r="E17451" s="157" t="e">
        <f>VLOOKUP(D17451,'SOAT LIQ'!$A$87:$C$3416,3,FALSE)</f>
        <v>#N/A</v>
      </c>
      <c r="F17451" t="s">
        <v>21635</v>
      </c>
    </row>
    <row r="17452" spans="1:6" x14ac:dyDescent="0.25">
      <c r="A17452" t="s">
        <v>6501</v>
      </c>
      <c r="B17452" s="100" t="s">
        <v>16479</v>
      </c>
      <c r="C17452" s="100"/>
      <c r="D17452" s="124"/>
      <c r="E17452" s="157" t="e">
        <f>VLOOKUP(D17452,'SOAT LIQ'!$A$87:$C$3416,3,FALSE)</f>
        <v>#N/A</v>
      </c>
      <c r="F17452" t="s">
        <v>21635</v>
      </c>
    </row>
    <row r="17453" spans="1:6" x14ac:dyDescent="0.25">
      <c r="A17453" t="s">
        <v>6498</v>
      </c>
      <c r="B17453" s="100" t="s">
        <v>16479</v>
      </c>
      <c r="C17453" s="100"/>
      <c r="D17453" s="124"/>
      <c r="E17453" s="157" t="e">
        <f>VLOOKUP(D17453,'SOAT LIQ'!$A$87:$C$3416,3,FALSE)</f>
        <v>#N/A</v>
      </c>
      <c r="F17453" t="s">
        <v>21635</v>
      </c>
    </row>
    <row r="17454" spans="1:6" x14ac:dyDescent="0.25">
      <c r="A17454" t="s">
        <v>6501</v>
      </c>
      <c r="B17454" s="100" t="s">
        <v>16480</v>
      </c>
      <c r="C17454" s="100"/>
      <c r="D17454" s="124"/>
      <c r="E17454" s="157" t="e">
        <f>VLOOKUP(D17454,'SOAT LIQ'!$A$87:$C$3416,3,FALSE)</f>
        <v>#N/A</v>
      </c>
      <c r="F17454" t="s">
        <v>21635</v>
      </c>
    </row>
    <row r="17455" spans="1:6" x14ac:dyDescent="0.25">
      <c r="A17455" t="s">
        <v>6498</v>
      </c>
      <c r="B17455" s="100" t="s">
        <v>16480</v>
      </c>
      <c r="C17455" s="100"/>
      <c r="D17455" s="124"/>
      <c r="E17455" s="157" t="e">
        <f>VLOOKUP(D17455,'SOAT LIQ'!$A$87:$C$3416,3,FALSE)</f>
        <v>#N/A</v>
      </c>
      <c r="F17455" t="s">
        <v>21635</v>
      </c>
    </row>
    <row r="17456" spans="1:6" x14ac:dyDescent="0.25">
      <c r="A17456" t="s">
        <v>6498</v>
      </c>
      <c r="B17456" s="100" t="s">
        <v>4557</v>
      </c>
      <c r="C17456" s="99" t="s">
        <v>16481</v>
      </c>
      <c r="D17456" s="124"/>
      <c r="E17456" s="157" t="e">
        <f>VLOOKUP(D17456,'SOAT LIQ'!$A$87:$C$3416,3,FALSE)</f>
        <v>#N/A</v>
      </c>
      <c r="F17456" t="s">
        <v>21635</v>
      </c>
    </row>
    <row r="17457" spans="1:6" x14ac:dyDescent="0.25">
      <c r="A17457" t="s">
        <v>6501</v>
      </c>
      <c r="B17457" s="100" t="s">
        <v>4557</v>
      </c>
      <c r="C17457" s="99" t="s">
        <v>16481</v>
      </c>
      <c r="D17457" s="124"/>
      <c r="E17457" s="157" t="e">
        <f>VLOOKUP(D17457,'SOAT LIQ'!$A$87:$C$3416,3,FALSE)</f>
        <v>#N/A</v>
      </c>
      <c r="F17457" t="s">
        <v>21635</v>
      </c>
    </row>
    <row r="17458" spans="1:6" x14ac:dyDescent="0.25">
      <c r="A17458" t="s">
        <v>6498</v>
      </c>
      <c r="B17458" s="100" t="s">
        <v>16482</v>
      </c>
      <c r="C17458" s="99" t="s">
        <v>16481</v>
      </c>
      <c r="D17458" s="124">
        <v>19357</v>
      </c>
      <c r="E17458" s="157" t="e">
        <f>VLOOKUP(D17458,'SOAT LIQ'!$A$87:$C$3416,3,FALSE)</f>
        <v>#N/A</v>
      </c>
      <c r="F17458" t="s">
        <v>21635</v>
      </c>
    </row>
    <row r="17459" spans="1:6" x14ac:dyDescent="0.25">
      <c r="A17459" t="s">
        <v>6501</v>
      </c>
      <c r="B17459" s="100" t="s">
        <v>16482</v>
      </c>
      <c r="C17459" s="99" t="s">
        <v>16481</v>
      </c>
      <c r="D17459" s="124">
        <v>19357</v>
      </c>
      <c r="E17459" s="157" t="e">
        <f>VLOOKUP(D17459,'SOAT LIQ'!$A$87:$C$3416,3,FALSE)</f>
        <v>#N/A</v>
      </c>
      <c r="F17459" t="s">
        <v>21635</v>
      </c>
    </row>
    <row r="17460" spans="1:6" x14ac:dyDescent="0.25">
      <c r="A17460" t="s">
        <v>6498</v>
      </c>
      <c r="B17460" s="100" t="s">
        <v>16483</v>
      </c>
      <c r="C17460" s="99" t="s">
        <v>16484</v>
      </c>
      <c r="D17460" s="124">
        <v>19852</v>
      </c>
      <c r="E17460" s="157" t="e">
        <f>VLOOKUP(D17460,'SOAT LIQ'!$A$87:$C$3416,3,FALSE)</f>
        <v>#N/A</v>
      </c>
      <c r="F17460" t="s">
        <v>21635</v>
      </c>
    </row>
    <row r="17461" spans="1:6" x14ac:dyDescent="0.25">
      <c r="A17461" t="s">
        <v>6501</v>
      </c>
      <c r="B17461" s="100" t="s">
        <v>16483</v>
      </c>
      <c r="C17461" s="99" t="s">
        <v>16484</v>
      </c>
      <c r="D17461" s="124">
        <v>19852</v>
      </c>
      <c r="E17461" s="157" t="e">
        <f>VLOOKUP(D17461,'SOAT LIQ'!$A$87:$C$3416,3,FALSE)</f>
        <v>#N/A</v>
      </c>
      <c r="F17461" t="s">
        <v>21635</v>
      </c>
    </row>
    <row r="17462" spans="1:6" x14ac:dyDescent="0.25">
      <c r="A17462" t="s">
        <v>6498</v>
      </c>
      <c r="B17462" s="100" t="s">
        <v>16485</v>
      </c>
      <c r="C17462" s="99" t="s">
        <v>16484</v>
      </c>
      <c r="D17462" s="124">
        <v>19852</v>
      </c>
      <c r="E17462" s="157" t="e">
        <f>VLOOKUP(D17462,'SOAT LIQ'!$A$87:$C$3416,3,FALSE)</f>
        <v>#N/A</v>
      </c>
      <c r="F17462" t="s">
        <v>21635</v>
      </c>
    </row>
    <row r="17463" spans="1:6" x14ac:dyDescent="0.25">
      <c r="A17463" t="s">
        <v>6501</v>
      </c>
      <c r="B17463" s="100" t="s">
        <v>16485</v>
      </c>
      <c r="C17463" s="99" t="s">
        <v>16484</v>
      </c>
      <c r="D17463" s="124">
        <v>19852</v>
      </c>
      <c r="E17463" s="157" t="e">
        <f>VLOOKUP(D17463,'SOAT LIQ'!$A$87:$C$3416,3,FALSE)</f>
        <v>#N/A</v>
      </c>
      <c r="F17463" t="s">
        <v>21635</v>
      </c>
    </row>
    <row r="17464" spans="1:6" x14ac:dyDescent="0.25">
      <c r="A17464" t="s">
        <v>6498</v>
      </c>
      <c r="B17464" s="100" t="s">
        <v>16486</v>
      </c>
      <c r="C17464" s="100"/>
      <c r="D17464" s="124"/>
      <c r="E17464" s="157" t="e">
        <f>VLOOKUP(D17464,'SOAT LIQ'!$A$87:$C$3416,3,FALSE)</f>
        <v>#N/A</v>
      </c>
      <c r="F17464" t="s">
        <v>21635</v>
      </c>
    </row>
    <row r="17465" spans="1:6" x14ac:dyDescent="0.25">
      <c r="A17465" t="s">
        <v>6501</v>
      </c>
      <c r="B17465" s="100" t="s">
        <v>16486</v>
      </c>
      <c r="C17465" s="100"/>
      <c r="D17465" s="124"/>
      <c r="E17465" s="157" t="e">
        <f>VLOOKUP(D17465,'SOAT LIQ'!$A$87:$C$3416,3,FALSE)</f>
        <v>#N/A</v>
      </c>
      <c r="F17465" t="s">
        <v>21635</v>
      </c>
    </row>
    <row r="17466" spans="1:6" x14ac:dyDescent="0.25">
      <c r="A17466" t="s">
        <v>6501</v>
      </c>
      <c r="B17466" s="100" t="s">
        <v>16487</v>
      </c>
      <c r="C17466" s="100"/>
      <c r="D17466" s="124"/>
      <c r="E17466" s="157" t="e">
        <f>VLOOKUP(D17466,'SOAT LIQ'!$A$87:$C$3416,3,FALSE)</f>
        <v>#N/A</v>
      </c>
      <c r="F17466" t="s">
        <v>21635</v>
      </c>
    </row>
    <row r="17467" spans="1:6" x14ac:dyDescent="0.25">
      <c r="A17467" t="s">
        <v>6498</v>
      </c>
      <c r="B17467" s="100" t="s">
        <v>16487</v>
      </c>
      <c r="C17467" s="100"/>
      <c r="D17467" s="124"/>
      <c r="E17467" s="157" t="e">
        <f>VLOOKUP(D17467,'SOAT LIQ'!$A$87:$C$3416,3,FALSE)</f>
        <v>#N/A</v>
      </c>
      <c r="F17467" t="s">
        <v>21635</v>
      </c>
    </row>
    <row r="17468" spans="1:6" x14ac:dyDescent="0.25">
      <c r="A17468" t="s">
        <v>6498</v>
      </c>
      <c r="B17468" s="100" t="s">
        <v>16489</v>
      </c>
      <c r="C17468" s="99" t="s">
        <v>16488</v>
      </c>
      <c r="D17468" s="124">
        <v>19892</v>
      </c>
      <c r="E17468" s="157" t="e">
        <f>VLOOKUP(D17468,'SOAT LIQ'!$A$87:$C$3416,3,FALSE)</f>
        <v>#N/A</v>
      </c>
      <c r="F17468" t="s">
        <v>21635</v>
      </c>
    </row>
    <row r="17469" spans="1:6" x14ac:dyDescent="0.25">
      <c r="A17469" t="s">
        <v>6501</v>
      </c>
      <c r="B17469" s="100" t="s">
        <v>16489</v>
      </c>
      <c r="C17469" s="99" t="s">
        <v>16488</v>
      </c>
      <c r="D17469" s="124">
        <v>19892</v>
      </c>
      <c r="E17469" s="157" t="e">
        <f>VLOOKUP(D17469,'SOAT LIQ'!$A$87:$C$3416,3,FALSE)</f>
        <v>#N/A</v>
      </c>
      <c r="F17469" t="s">
        <v>21635</v>
      </c>
    </row>
    <row r="17470" spans="1:6" x14ac:dyDescent="0.25">
      <c r="A17470" t="s">
        <v>6498</v>
      </c>
      <c r="B17470" s="100" t="s">
        <v>16490</v>
      </c>
      <c r="C17470" s="100"/>
      <c r="D17470" s="124"/>
      <c r="E17470" s="157" t="e">
        <f>VLOOKUP(D17470,'SOAT LIQ'!$A$87:$C$3416,3,FALSE)</f>
        <v>#N/A</v>
      </c>
      <c r="F17470" t="s">
        <v>21635</v>
      </c>
    </row>
    <row r="17471" spans="1:6" x14ac:dyDescent="0.25">
      <c r="A17471" t="s">
        <v>6501</v>
      </c>
      <c r="B17471" s="100" t="s">
        <v>16490</v>
      </c>
      <c r="C17471" s="100"/>
      <c r="D17471" s="124"/>
      <c r="E17471" s="157" t="e">
        <f>VLOOKUP(D17471,'SOAT LIQ'!$A$87:$C$3416,3,FALSE)</f>
        <v>#N/A</v>
      </c>
      <c r="F17471" t="s">
        <v>21635</v>
      </c>
    </row>
    <row r="17472" spans="1:6" x14ac:dyDescent="0.25">
      <c r="A17472" t="s">
        <v>6498</v>
      </c>
      <c r="B17472" s="100" t="s">
        <v>16492</v>
      </c>
      <c r="C17472" s="99" t="s">
        <v>16491</v>
      </c>
      <c r="D17472" s="124">
        <v>19025</v>
      </c>
      <c r="E17472" s="157" t="e">
        <f>VLOOKUP(D17472,'SOAT LIQ'!$A$87:$C$3416,3,FALSE)</f>
        <v>#N/A</v>
      </c>
      <c r="F17472" t="s">
        <v>21635</v>
      </c>
    </row>
    <row r="17473" spans="1:6" x14ac:dyDescent="0.25">
      <c r="A17473" t="s">
        <v>6501</v>
      </c>
      <c r="B17473" s="100" t="s">
        <v>16492</v>
      </c>
      <c r="C17473" s="99" t="s">
        <v>16491</v>
      </c>
      <c r="D17473" s="124">
        <v>19025</v>
      </c>
      <c r="E17473" s="157" t="e">
        <f>VLOOKUP(D17473,'SOAT LIQ'!$A$87:$C$3416,3,FALSE)</f>
        <v>#N/A</v>
      </c>
      <c r="F17473" t="s">
        <v>21635</v>
      </c>
    </row>
    <row r="17474" spans="1:6" x14ac:dyDescent="0.25">
      <c r="A17474" t="s">
        <v>6498</v>
      </c>
      <c r="B17474" s="100" t="s">
        <v>16494</v>
      </c>
      <c r="C17474" s="99" t="s">
        <v>16493</v>
      </c>
      <c r="D17474" s="124">
        <v>19292</v>
      </c>
      <c r="E17474" s="157" t="e">
        <f>VLOOKUP(D17474,'SOAT LIQ'!$A$87:$C$3416,3,FALSE)</f>
        <v>#N/A</v>
      </c>
      <c r="F17474" t="s">
        <v>21635</v>
      </c>
    </row>
    <row r="17475" spans="1:6" x14ac:dyDescent="0.25">
      <c r="A17475" t="s">
        <v>6501</v>
      </c>
      <c r="B17475" s="100" t="s">
        <v>16494</v>
      </c>
      <c r="C17475" s="99" t="s">
        <v>16493</v>
      </c>
      <c r="D17475" s="124">
        <v>19292</v>
      </c>
      <c r="E17475" s="157" t="e">
        <f>VLOOKUP(D17475,'SOAT LIQ'!$A$87:$C$3416,3,FALSE)</f>
        <v>#N/A</v>
      </c>
      <c r="F17475" t="s">
        <v>21635</v>
      </c>
    </row>
    <row r="17476" spans="1:6" x14ac:dyDescent="0.25">
      <c r="A17476" t="s">
        <v>6501</v>
      </c>
      <c r="B17476" s="100" t="s">
        <v>16496</v>
      </c>
      <c r="C17476" s="99" t="s">
        <v>16495</v>
      </c>
      <c r="D17476" s="124">
        <v>19447</v>
      </c>
      <c r="E17476" s="157" t="e">
        <f>VLOOKUP(D17476,'SOAT LIQ'!$A$87:$C$3416,3,FALSE)</f>
        <v>#N/A</v>
      </c>
      <c r="F17476" t="s">
        <v>21635</v>
      </c>
    </row>
    <row r="17477" spans="1:6" x14ac:dyDescent="0.25">
      <c r="A17477" t="s">
        <v>6498</v>
      </c>
      <c r="B17477" s="100" t="s">
        <v>16496</v>
      </c>
      <c r="C17477" s="99" t="s">
        <v>16495</v>
      </c>
      <c r="D17477" s="124">
        <v>19447</v>
      </c>
      <c r="E17477" s="157" t="e">
        <f>VLOOKUP(D17477,'SOAT LIQ'!$A$87:$C$3416,3,FALSE)</f>
        <v>#N/A</v>
      </c>
      <c r="F17477" t="s">
        <v>21635</v>
      </c>
    </row>
    <row r="17478" spans="1:6" x14ac:dyDescent="0.25">
      <c r="A17478" t="s">
        <v>6501</v>
      </c>
      <c r="B17478" s="100" t="s">
        <v>16498</v>
      </c>
      <c r="C17478" s="99" t="s">
        <v>16497</v>
      </c>
      <c r="D17478" s="124">
        <v>19389</v>
      </c>
      <c r="E17478" s="157" t="e">
        <f>VLOOKUP(D17478,'SOAT LIQ'!$A$87:$C$3416,3,FALSE)</f>
        <v>#N/A</v>
      </c>
      <c r="F17478" t="s">
        <v>21635</v>
      </c>
    </row>
    <row r="17479" spans="1:6" x14ac:dyDescent="0.25">
      <c r="A17479" t="s">
        <v>6498</v>
      </c>
      <c r="B17479" s="100" t="s">
        <v>16498</v>
      </c>
      <c r="C17479" s="99" t="s">
        <v>16497</v>
      </c>
      <c r="D17479" s="124">
        <v>19389</v>
      </c>
      <c r="E17479" s="157" t="e">
        <f>VLOOKUP(D17479,'SOAT LIQ'!$A$87:$C$3416,3,FALSE)</f>
        <v>#N/A</v>
      </c>
      <c r="F17479" t="s">
        <v>21635</v>
      </c>
    </row>
    <row r="17480" spans="1:6" x14ac:dyDescent="0.25">
      <c r="A17480" t="s">
        <v>6501</v>
      </c>
      <c r="B17480" s="100" t="s">
        <v>16500</v>
      </c>
      <c r="C17480" s="99" t="s">
        <v>16499</v>
      </c>
      <c r="D17480" s="124">
        <v>19694</v>
      </c>
      <c r="E17480" s="157" t="e">
        <f>VLOOKUP(D17480,'SOAT LIQ'!$A$87:$C$3416,3,FALSE)</f>
        <v>#N/A</v>
      </c>
      <c r="F17480" t="s">
        <v>21635</v>
      </c>
    </row>
    <row r="17481" spans="1:6" x14ac:dyDescent="0.25">
      <c r="A17481" t="s">
        <v>6498</v>
      </c>
      <c r="B17481" s="100" t="s">
        <v>16500</v>
      </c>
      <c r="C17481" s="99" t="s">
        <v>16499</v>
      </c>
      <c r="D17481" s="124">
        <v>19694</v>
      </c>
      <c r="E17481" s="157" t="e">
        <f>VLOOKUP(D17481,'SOAT LIQ'!$A$87:$C$3416,3,FALSE)</f>
        <v>#N/A</v>
      </c>
      <c r="F17481" t="s">
        <v>21635</v>
      </c>
    </row>
    <row r="17482" spans="1:6" x14ac:dyDescent="0.25">
      <c r="A17482" t="s">
        <v>6498</v>
      </c>
      <c r="B17482" s="100" t="s">
        <v>16502</v>
      </c>
      <c r="C17482" s="99" t="s">
        <v>16501</v>
      </c>
      <c r="D17482" s="124">
        <v>19802</v>
      </c>
      <c r="E17482" s="157" t="e">
        <f>VLOOKUP(D17482,'SOAT LIQ'!$A$87:$C$3416,3,FALSE)</f>
        <v>#N/A</v>
      </c>
      <c r="F17482" t="s">
        <v>21635</v>
      </c>
    </row>
    <row r="17483" spans="1:6" x14ac:dyDescent="0.25">
      <c r="A17483" t="s">
        <v>6501</v>
      </c>
      <c r="B17483" s="100" t="s">
        <v>16502</v>
      </c>
      <c r="C17483" s="99" t="s">
        <v>16501</v>
      </c>
      <c r="D17483" s="124">
        <v>19802</v>
      </c>
      <c r="E17483" s="157" t="e">
        <f>VLOOKUP(D17483,'SOAT LIQ'!$A$87:$C$3416,3,FALSE)</f>
        <v>#N/A</v>
      </c>
      <c r="F17483" t="s">
        <v>21635</v>
      </c>
    </row>
    <row r="17484" spans="1:6" x14ac:dyDescent="0.25">
      <c r="A17484" t="s">
        <v>6498</v>
      </c>
      <c r="B17484" s="100" t="s">
        <v>16504</v>
      </c>
      <c r="C17484" s="99" t="s">
        <v>16503</v>
      </c>
      <c r="D17484" s="124">
        <v>19802</v>
      </c>
      <c r="E17484" s="157" t="e">
        <f>VLOOKUP(D17484,'SOAT LIQ'!$A$87:$C$3416,3,FALSE)</f>
        <v>#N/A</v>
      </c>
      <c r="F17484" t="s">
        <v>21635</v>
      </c>
    </row>
    <row r="17485" spans="1:6" x14ac:dyDescent="0.25">
      <c r="A17485" t="s">
        <v>6501</v>
      </c>
      <c r="B17485" s="100" t="s">
        <v>16504</v>
      </c>
      <c r="C17485" s="99" t="s">
        <v>16503</v>
      </c>
      <c r="D17485" s="124">
        <v>19802</v>
      </c>
      <c r="E17485" s="157" t="e">
        <f>VLOOKUP(D17485,'SOAT LIQ'!$A$87:$C$3416,3,FALSE)</f>
        <v>#N/A</v>
      </c>
      <c r="F17485" t="s">
        <v>21635</v>
      </c>
    </row>
    <row r="17486" spans="1:6" x14ac:dyDescent="0.25">
      <c r="A17486" t="s">
        <v>6498</v>
      </c>
      <c r="B17486" s="100" t="s">
        <v>16505</v>
      </c>
      <c r="C17486" s="100"/>
      <c r="D17486" s="124"/>
      <c r="E17486" s="157" t="e">
        <f>VLOOKUP(D17486,'SOAT LIQ'!$A$87:$C$3416,3,FALSE)</f>
        <v>#N/A</v>
      </c>
      <c r="F17486" t="s">
        <v>21635</v>
      </c>
    </row>
    <row r="17487" spans="1:6" x14ac:dyDescent="0.25">
      <c r="A17487" t="s">
        <v>6501</v>
      </c>
      <c r="B17487" s="100" t="s">
        <v>16505</v>
      </c>
      <c r="C17487" s="100"/>
      <c r="D17487" s="124"/>
      <c r="E17487" s="157" t="e">
        <f>VLOOKUP(D17487,'SOAT LIQ'!$A$87:$C$3416,3,FALSE)</f>
        <v>#N/A</v>
      </c>
      <c r="F17487" t="s">
        <v>21635</v>
      </c>
    </row>
    <row r="17488" spans="1:6" x14ac:dyDescent="0.25">
      <c r="A17488" t="s">
        <v>6498</v>
      </c>
      <c r="B17488" s="100" t="s">
        <v>16507</v>
      </c>
      <c r="C17488" s="99" t="s">
        <v>16506</v>
      </c>
      <c r="D17488" s="124">
        <v>19291</v>
      </c>
      <c r="E17488" s="157" t="e">
        <f>VLOOKUP(D17488,'SOAT LIQ'!$A$87:$C$3416,3,FALSE)</f>
        <v>#N/A</v>
      </c>
      <c r="F17488" t="s">
        <v>21635</v>
      </c>
    </row>
    <row r="17489" spans="1:6" x14ac:dyDescent="0.25">
      <c r="A17489" t="s">
        <v>6501</v>
      </c>
      <c r="B17489" s="100" t="s">
        <v>16507</v>
      </c>
      <c r="C17489" s="99" t="s">
        <v>16506</v>
      </c>
      <c r="D17489" s="124">
        <v>19291</v>
      </c>
      <c r="E17489" s="157" t="e">
        <f>VLOOKUP(D17489,'SOAT LIQ'!$A$87:$C$3416,3,FALSE)</f>
        <v>#N/A</v>
      </c>
      <c r="F17489" t="s">
        <v>21635</v>
      </c>
    </row>
    <row r="17490" spans="1:6" x14ac:dyDescent="0.25">
      <c r="A17490" t="s">
        <v>6498</v>
      </c>
      <c r="B17490" s="100" t="s">
        <v>16509</v>
      </c>
      <c r="C17490" s="99" t="s">
        <v>16508</v>
      </c>
      <c r="D17490" s="124">
        <v>19291</v>
      </c>
      <c r="E17490" s="157" t="e">
        <f>VLOOKUP(D17490,'SOAT LIQ'!$A$87:$C$3416,3,FALSE)</f>
        <v>#N/A</v>
      </c>
      <c r="F17490" t="s">
        <v>21635</v>
      </c>
    </row>
    <row r="17491" spans="1:6" x14ac:dyDescent="0.25">
      <c r="A17491" t="s">
        <v>6501</v>
      </c>
      <c r="B17491" s="100" t="s">
        <v>16509</v>
      </c>
      <c r="C17491" s="99" t="s">
        <v>16508</v>
      </c>
      <c r="D17491" s="124">
        <v>19291</v>
      </c>
      <c r="E17491" s="157" t="e">
        <f>VLOOKUP(D17491,'SOAT LIQ'!$A$87:$C$3416,3,FALSE)</f>
        <v>#N/A</v>
      </c>
      <c r="F17491" t="s">
        <v>21635</v>
      </c>
    </row>
    <row r="17492" spans="1:6" x14ac:dyDescent="0.25">
      <c r="A17492" t="s">
        <v>6501</v>
      </c>
      <c r="B17492" s="100" t="s">
        <v>16510</v>
      </c>
      <c r="C17492" s="99" t="s">
        <v>16497</v>
      </c>
      <c r="D17492" s="124">
        <v>19291</v>
      </c>
      <c r="E17492" s="157" t="e">
        <f>VLOOKUP(D17492,'SOAT LIQ'!$A$87:$C$3416,3,FALSE)</f>
        <v>#N/A</v>
      </c>
      <c r="F17492" t="s">
        <v>21635</v>
      </c>
    </row>
    <row r="17493" spans="1:6" x14ac:dyDescent="0.25">
      <c r="A17493" t="s">
        <v>6498</v>
      </c>
      <c r="B17493" s="100" t="s">
        <v>16510</v>
      </c>
      <c r="C17493" s="99" t="s">
        <v>16497</v>
      </c>
      <c r="D17493" s="124">
        <v>19291</v>
      </c>
      <c r="E17493" s="157" t="e">
        <f>VLOOKUP(D17493,'SOAT LIQ'!$A$87:$C$3416,3,FALSE)</f>
        <v>#N/A</v>
      </c>
      <c r="F17493" t="s">
        <v>21635</v>
      </c>
    </row>
    <row r="17494" spans="1:6" x14ac:dyDescent="0.25">
      <c r="A17494" t="s">
        <v>6498</v>
      </c>
      <c r="B17494" s="100" t="s">
        <v>16512</v>
      </c>
      <c r="C17494" s="99" t="s">
        <v>16511</v>
      </c>
      <c r="D17494" s="124">
        <v>19803</v>
      </c>
      <c r="E17494" s="157" t="e">
        <f>VLOOKUP(D17494,'SOAT LIQ'!$A$87:$C$3416,3,FALSE)</f>
        <v>#N/A</v>
      </c>
      <c r="F17494" t="s">
        <v>21635</v>
      </c>
    </row>
    <row r="17495" spans="1:6" x14ac:dyDescent="0.25">
      <c r="A17495" t="s">
        <v>6501</v>
      </c>
      <c r="B17495" s="100" t="s">
        <v>16512</v>
      </c>
      <c r="C17495" s="99" t="s">
        <v>16511</v>
      </c>
      <c r="D17495" s="124">
        <v>19803</v>
      </c>
      <c r="E17495" s="157" t="e">
        <f>VLOOKUP(D17495,'SOAT LIQ'!$A$87:$C$3416,3,FALSE)</f>
        <v>#N/A</v>
      </c>
      <c r="F17495" t="s">
        <v>21635</v>
      </c>
    </row>
    <row r="17496" spans="1:6" x14ac:dyDescent="0.25">
      <c r="A17496" t="s">
        <v>6498</v>
      </c>
      <c r="B17496" s="100" t="s">
        <v>16513</v>
      </c>
      <c r="C17496" s="99" t="s">
        <v>16508</v>
      </c>
      <c r="D17496" s="124">
        <v>19291</v>
      </c>
      <c r="E17496" s="157" t="e">
        <f>VLOOKUP(D17496,'SOAT LIQ'!$A$87:$C$3416,3,FALSE)</f>
        <v>#N/A</v>
      </c>
      <c r="F17496" t="s">
        <v>21635</v>
      </c>
    </row>
    <row r="17497" spans="1:6" x14ac:dyDescent="0.25">
      <c r="A17497" t="s">
        <v>6501</v>
      </c>
      <c r="B17497" s="100" t="s">
        <v>16513</v>
      </c>
      <c r="C17497" s="99" t="s">
        <v>16508</v>
      </c>
      <c r="D17497" s="124">
        <v>19291</v>
      </c>
      <c r="E17497" s="157" t="e">
        <f>VLOOKUP(D17497,'SOAT LIQ'!$A$87:$C$3416,3,FALSE)</f>
        <v>#N/A</v>
      </c>
      <c r="F17497" t="s">
        <v>21635</v>
      </c>
    </row>
    <row r="17498" spans="1:6" x14ac:dyDescent="0.25">
      <c r="A17498" t="s">
        <v>6498</v>
      </c>
      <c r="B17498" s="100" t="s">
        <v>16514</v>
      </c>
      <c r="C17498" s="100"/>
      <c r="D17498" s="124">
        <v>19291</v>
      </c>
      <c r="E17498" s="157" t="e">
        <f>VLOOKUP(D17498,'SOAT LIQ'!$A$87:$C$3416,3,FALSE)</f>
        <v>#N/A</v>
      </c>
      <c r="F17498" t="s">
        <v>21635</v>
      </c>
    </row>
    <row r="17499" spans="1:6" x14ac:dyDescent="0.25">
      <c r="A17499" t="s">
        <v>6501</v>
      </c>
      <c r="B17499" s="100" t="s">
        <v>16514</v>
      </c>
      <c r="C17499" s="100"/>
      <c r="D17499" s="124">
        <v>19291</v>
      </c>
      <c r="E17499" s="157" t="e">
        <f>VLOOKUP(D17499,'SOAT LIQ'!$A$87:$C$3416,3,FALSE)</f>
        <v>#N/A</v>
      </c>
      <c r="F17499" t="s">
        <v>21635</v>
      </c>
    </row>
    <row r="17500" spans="1:6" x14ac:dyDescent="0.25">
      <c r="A17500" t="s">
        <v>6498</v>
      </c>
      <c r="B17500" s="100" t="s">
        <v>16515</v>
      </c>
      <c r="C17500" s="100"/>
      <c r="D17500" s="124">
        <v>19291</v>
      </c>
      <c r="E17500" s="157" t="e">
        <f>VLOOKUP(D17500,'SOAT LIQ'!$A$87:$C$3416,3,FALSE)</f>
        <v>#N/A</v>
      </c>
      <c r="F17500" t="s">
        <v>21635</v>
      </c>
    </row>
    <row r="17501" spans="1:6" x14ac:dyDescent="0.25">
      <c r="A17501" t="s">
        <v>6501</v>
      </c>
      <c r="B17501" s="100" t="s">
        <v>16515</v>
      </c>
      <c r="C17501" s="100"/>
      <c r="D17501" s="124">
        <v>19291</v>
      </c>
      <c r="E17501" s="157" t="e">
        <f>VLOOKUP(D17501,'SOAT LIQ'!$A$87:$C$3416,3,FALSE)</f>
        <v>#N/A</v>
      </c>
      <c r="F17501" t="s">
        <v>21635</v>
      </c>
    </row>
    <row r="17502" spans="1:6" x14ac:dyDescent="0.25">
      <c r="A17502" t="s">
        <v>6498</v>
      </c>
      <c r="B17502" s="100" t="s">
        <v>16516</v>
      </c>
      <c r="C17502" s="100"/>
      <c r="D17502" s="124">
        <v>19291</v>
      </c>
      <c r="E17502" s="157" t="e">
        <f>VLOOKUP(D17502,'SOAT LIQ'!$A$87:$C$3416,3,FALSE)</f>
        <v>#N/A</v>
      </c>
      <c r="F17502" t="s">
        <v>21635</v>
      </c>
    </row>
    <row r="17503" spans="1:6" x14ac:dyDescent="0.25">
      <c r="A17503" t="s">
        <v>6501</v>
      </c>
      <c r="B17503" s="100" t="s">
        <v>16516</v>
      </c>
      <c r="C17503" s="100"/>
      <c r="D17503" s="124">
        <v>19291</v>
      </c>
      <c r="E17503" s="157" t="e">
        <f>VLOOKUP(D17503,'SOAT LIQ'!$A$87:$C$3416,3,FALSE)</f>
        <v>#N/A</v>
      </c>
      <c r="F17503" t="s">
        <v>21635</v>
      </c>
    </row>
    <row r="17504" spans="1:6" x14ac:dyDescent="0.25">
      <c r="A17504" t="s">
        <v>6498</v>
      </c>
      <c r="B17504" s="100" t="s">
        <v>16517</v>
      </c>
      <c r="C17504" s="100"/>
      <c r="D17504" s="124"/>
      <c r="E17504" s="157" t="e">
        <f>VLOOKUP(D17504,'SOAT LIQ'!$A$87:$C$3416,3,FALSE)</f>
        <v>#N/A</v>
      </c>
      <c r="F17504" t="s">
        <v>21635</v>
      </c>
    </row>
    <row r="17505" spans="1:6" x14ac:dyDescent="0.25">
      <c r="A17505" t="s">
        <v>6501</v>
      </c>
      <c r="B17505" s="100" t="s">
        <v>16517</v>
      </c>
      <c r="C17505" s="100"/>
      <c r="D17505" s="124"/>
      <c r="E17505" s="157" t="e">
        <f>VLOOKUP(D17505,'SOAT LIQ'!$A$87:$C$3416,3,FALSE)</f>
        <v>#N/A</v>
      </c>
      <c r="F17505" t="s">
        <v>21635</v>
      </c>
    </row>
    <row r="17506" spans="1:6" x14ac:dyDescent="0.25">
      <c r="A17506" t="s">
        <v>6498</v>
      </c>
      <c r="B17506" s="100" t="s">
        <v>16518</v>
      </c>
      <c r="C17506" s="100"/>
      <c r="D17506" s="124">
        <v>19803</v>
      </c>
      <c r="E17506" s="157" t="e">
        <f>VLOOKUP(D17506,'SOAT LIQ'!$A$87:$C$3416,3,FALSE)</f>
        <v>#N/A</v>
      </c>
      <c r="F17506" t="s">
        <v>21635</v>
      </c>
    </row>
    <row r="17507" spans="1:6" x14ac:dyDescent="0.25">
      <c r="A17507" t="s">
        <v>6501</v>
      </c>
      <c r="B17507" s="100" t="s">
        <v>16518</v>
      </c>
      <c r="C17507" s="100"/>
      <c r="D17507" s="124">
        <v>19803</v>
      </c>
      <c r="E17507" s="157" t="e">
        <f>VLOOKUP(D17507,'SOAT LIQ'!$A$87:$C$3416,3,FALSE)</f>
        <v>#N/A</v>
      </c>
      <c r="F17507" t="s">
        <v>21635</v>
      </c>
    </row>
    <row r="17508" spans="1:6" x14ac:dyDescent="0.25">
      <c r="A17508" t="s">
        <v>6498</v>
      </c>
      <c r="B17508" s="100" t="s">
        <v>16519</v>
      </c>
      <c r="C17508" s="100"/>
      <c r="D17508" s="124"/>
      <c r="E17508" s="157" t="e">
        <f>VLOOKUP(D17508,'SOAT LIQ'!$A$87:$C$3416,3,FALSE)</f>
        <v>#N/A</v>
      </c>
      <c r="F17508" t="s">
        <v>21635</v>
      </c>
    </row>
    <row r="17509" spans="1:6" x14ac:dyDescent="0.25">
      <c r="A17509" t="s">
        <v>6501</v>
      </c>
      <c r="B17509" s="100" t="s">
        <v>16519</v>
      </c>
      <c r="C17509" s="100"/>
      <c r="D17509" s="124"/>
      <c r="E17509" s="157" t="e">
        <f>VLOOKUP(D17509,'SOAT LIQ'!$A$87:$C$3416,3,FALSE)</f>
        <v>#N/A</v>
      </c>
      <c r="F17509" t="s">
        <v>21635</v>
      </c>
    </row>
    <row r="17510" spans="1:6" x14ac:dyDescent="0.25">
      <c r="A17510" t="s">
        <v>6501</v>
      </c>
      <c r="B17510" s="100" t="s">
        <v>16520</v>
      </c>
      <c r="C17510" s="100"/>
      <c r="D17510" s="124"/>
      <c r="E17510" s="157" t="e">
        <f>VLOOKUP(D17510,'SOAT LIQ'!$A$87:$C$3416,3,FALSE)</f>
        <v>#N/A</v>
      </c>
      <c r="F17510" t="s">
        <v>21635</v>
      </c>
    </row>
    <row r="17511" spans="1:6" x14ac:dyDescent="0.25">
      <c r="A17511" t="s">
        <v>6498</v>
      </c>
      <c r="B17511" s="100" t="s">
        <v>16520</v>
      </c>
      <c r="C17511" s="100"/>
      <c r="D17511" s="124"/>
      <c r="E17511" s="157" t="e">
        <f>VLOOKUP(D17511,'SOAT LIQ'!$A$87:$C$3416,3,FALSE)</f>
        <v>#N/A</v>
      </c>
      <c r="F17511" t="s">
        <v>21635</v>
      </c>
    </row>
    <row r="17512" spans="1:6" x14ac:dyDescent="0.25">
      <c r="A17512" t="s">
        <v>6498</v>
      </c>
      <c r="B17512" s="100" t="s">
        <v>16522</v>
      </c>
      <c r="C17512" s="99" t="s">
        <v>16521</v>
      </c>
      <c r="D17512" s="124">
        <v>19279</v>
      </c>
      <c r="E17512" s="157" t="e">
        <f>VLOOKUP(D17512,'SOAT LIQ'!$A$87:$C$3416,3,FALSE)</f>
        <v>#N/A</v>
      </c>
      <c r="F17512" t="s">
        <v>21635</v>
      </c>
    </row>
    <row r="17513" spans="1:6" x14ac:dyDescent="0.25">
      <c r="A17513" t="s">
        <v>6501</v>
      </c>
      <c r="B17513" s="100" t="s">
        <v>16522</v>
      </c>
      <c r="C17513" s="99" t="s">
        <v>16521</v>
      </c>
      <c r="D17513" s="124">
        <v>19279</v>
      </c>
      <c r="E17513" s="157" t="e">
        <f>VLOOKUP(D17513,'SOAT LIQ'!$A$87:$C$3416,3,FALSE)</f>
        <v>#N/A</v>
      </c>
      <c r="F17513" t="s">
        <v>21635</v>
      </c>
    </row>
    <row r="17514" spans="1:6" x14ac:dyDescent="0.25">
      <c r="A17514" t="s">
        <v>6498</v>
      </c>
      <c r="B17514" s="100" t="s">
        <v>16524</v>
      </c>
      <c r="C17514" s="99" t="s">
        <v>16523</v>
      </c>
      <c r="D17514" s="124">
        <v>19279</v>
      </c>
      <c r="E17514" s="157" t="e">
        <f>VLOOKUP(D17514,'SOAT LIQ'!$A$87:$C$3416,3,FALSE)</f>
        <v>#N/A</v>
      </c>
      <c r="F17514" t="s">
        <v>21635</v>
      </c>
    </row>
    <row r="17515" spans="1:6" x14ac:dyDescent="0.25">
      <c r="A17515" t="s">
        <v>6501</v>
      </c>
      <c r="B17515" s="100" t="s">
        <v>16524</v>
      </c>
      <c r="C17515" s="99" t="s">
        <v>16523</v>
      </c>
      <c r="D17515" s="124">
        <v>19279</v>
      </c>
      <c r="E17515" s="157" t="e">
        <f>VLOOKUP(D17515,'SOAT LIQ'!$A$87:$C$3416,3,FALSE)</f>
        <v>#N/A</v>
      </c>
      <c r="F17515" t="s">
        <v>21635</v>
      </c>
    </row>
    <row r="17516" spans="1:6" x14ac:dyDescent="0.25">
      <c r="A17516" t="s">
        <v>6501</v>
      </c>
      <c r="B17516" s="100" t="s">
        <v>16526</v>
      </c>
      <c r="C17516" s="99" t="s">
        <v>16525</v>
      </c>
      <c r="D17516" s="124">
        <v>19279</v>
      </c>
      <c r="E17516" s="157" t="e">
        <f>VLOOKUP(D17516,'SOAT LIQ'!$A$87:$C$3416,3,FALSE)</f>
        <v>#N/A</v>
      </c>
      <c r="F17516" t="s">
        <v>21635</v>
      </c>
    </row>
    <row r="17517" spans="1:6" x14ac:dyDescent="0.25">
      <c r="A17517" t="s">
        <v>6498</v>
      </c>
      <c r="B17517" s="100" t="s">
        <v>16526</v>
      </c>
      <c r="C17517" s="99" t="s">
        <v>16525</v>
      </c>
      <c r="D17517" s="124">
        <v>19279</v>
      </c>
      <c r="E17517" s="157" t="e">
        <f>VLOOKUP(D17517,'SOAT LIQ'!$A$87:$C$3416,3,FALSE)</f>
        <v>#N/A</v>
      </c>
      <c r="F17517" t="s">
        <v>21635</v>
      </c>
    </row>
    <row r="17518" spans="1:6" x14ac:dyDescent="0.25">
      <c r="A17518" t="s">
        <v>6498</v>
      </c>
      <c r="B17518" s="100" t="s">
        <v>16528</v>
      </c>
      <c r="C17518" s="99" t="s">
        <v>16527</v>
      </c>
      <c r="D17518" s="124">
        <v>19380</v>
      </c>
      <c r="E17518" s="157" t="e">
        <f>VLOOKUP(D17518,'SOAT LIQ'!$A$87:$C$3416,3,FALSE)</f>
        <v>#N/A</v>
      </c>
      <c r="F17518" t="s">
        <v>21635</v>
      </c>
    </row>
    <row r="17519" spans="1:6" x14ac:dyDescent="0.25">
      <c r="A17519" t="s">
        <v>6501</v>
      </c>
      <c r="B17519" s="100" t="s">
        <v>16528</v>
      </c>
      <c r="C17519" s="99" t="s">
        <v>16527</v>
      </c>
      <c r="D17519" s="124">
        <v>19380</v>
      </c>
      <c r="E17519" s="157" t="e">
        <f>VLOOKUP(D17519,'SOAT LIQ'!$A$87:$C$3416,3,FALSE)</f>
        <v>#N/A</v>
      </c>
      <c r="F17519" t="s">
        <v>21635</v>
      </c>
    </row>
    <row r="17520" spans="1:6" x14ac:dyDescent="0.25">
      <c r="A17520" t="s">
        <v>6498</v>
      </c>
      <c r="B17520" s="100" t="s">
        <v>16530</v>
      </c>
      <c r="C17520" s="99" t="s">
        <v>16529</v>
      </c>
      <c r="D17520" s="124">
        <v>19799</v>
      </c>
      <c r="E17520" s="157" t="e">
        <f>VLOOKUP(D17520,'SOAT LIQ'!$A$87:$C$3416,3,FALSE)</f>
        <v>#N/A</v>
      </c>
      <c r="F17520" t="s">
        <v>21635</v>
      </c>
    </row>
    <row r="17521" spans="1:6" x14ac:dyDescent="0.25">
      <c r="A17521" t="s">
        <v>6501</v>
      </c>
      <c r="B17521" s="100" t="s">
        <v>16530</v>
      </c>
      <c r="C17521" s="99" t="s">
        <v>16529</v>
      </c>
      <c r="D17521" s="124">
        <v>19799</v>
      </c>
      <c r="E17521" s="157" t="e">
        <f>VLOOKUP(D17521,'SOAT LIQ'!$A$87:$C$3416,3,FALSE)</f>
        <v>#N/A</v>
      </c>
      <c r="F17521" t="s">
        <v>21635</v>
      </c>
    </row>
    <row r="17522" spans="1:6" x14ac:dyDescent="0.25">
      <c r="A17522" t="s">
        <v>6498</v>
      </c>
      <c r="B17522" s="100" t="s">
        <v>16531</v>
      </c>
      <c r="C17522" s="100"/>
      <c r="D17522" s="124"/>
      <c r="E17522" s="157" t="e">
        <f>VLOOKUP(D17522,'SOAT LIQ'!$A$87:$C$3416,3,FALSE)</f>
        <v>#N/A</v>
      </c>
      <c r="F17522" t="s">
        <v>21635</v>
      </c>
    </row>
    <row r="17523" spans="1:6" x14ac:dyDescent="0.25">
      <c r="A17523" t="s">
        <v>6501</v>
      </c>
      <c r="B17523" s="100" t="s">
        <v>16531</v>
      </c>
      <c r="C17523" s="100"/>
      <c r="D17523" s="124"/>
      <c r="E17523" s="157" t="e">
        <f>VLOOKUP(D17523,'SOAT LIQ'!$A$87:$C$3416,3,FALSE)</f>
        <v>#N/A</v>
      </c>
      <c r="F17523" t="s">
        <v>21635</v>
      </c>
    </row>
    <row r="17524" spans="1:6" x14ac:dyDescent="0.25">
      <c r="A17524" t="s">
        <v>6498</v>
      </c>
      <c r="B17524" s="100" t="s">
        <v>16532</v>
      </c>
      <c r="C17524" s="100"/>
      <c r="D17524" s="124"/>
      <c r="E17524" s="157" t="e">
        <f>VLOOKUP(D17524,'SOAT LIQ'!$A$87:$C$3416,3,FALSE)</f>
        <v>#N/A</v>
      </c>
      <c r="F17524" t="s">
        <v>21635</v>
      </c>
    </row>
    <row r="17525" spans="1:6" x14ac:dyDescent="0.25">
      <c r="A17525" t="s">
        <v>6501</v>
      </c>
      <c r="B17525" s="100" t="s">
        <v>16532</v>
      </c>
      <c r="C17525" s="100"/>
      <c r="D17525" s="124"/>
      <c r="E17525" s="157" t="e">
        <f>VLOOKUP(D17525,'SOAT LIQ'!$A$87:$C$3416,3,FALSE)</f>
        <v>#N/A</v>
      </c>
      <c r="F17525" t="s">
        <v>21635</v>
      </c>
    </row>
    <row r="17526" spans="1:6" x14ac:dyDescent="0.25">
      <c r="A17526" t="s">
        <v>6498</v>
      </c>
      <c r="B17526" s="100" t="s">
        <v>16533</v>
      </c>
      <c r="C17526" s="100"/>
      <c r="D17526" s="124"/>
      <c r="E17526" s="157" t="e">
        <f>VLOOKUP(D17526,'SOAT LIQ'!$A$87:$C$3416,3,FALSE)</f>
        <v>#N/A</v>
      </c>
      <c r="F17526" t="s">
        <v>21635</v>
      </c>
    </row>
    <row r="17527" spans="1:6" x14ac:dyDescent="0.25">
      <c r="A17527" t="s">
        <v>6501</v>
      </c>
      <c r="B17527" s="100" t="s">
        <v>16533</v>
      </c>
      <c r="C17527" s="100"/>
      <c r="D17527" s="124"/>
      <c r="E17527" s="157" t="e">
        <f>VLOOKUP(D17527,'SOAT LIQ'!$A$87:$C$3416,3,FALSE)</f>
        <v>#N/A</v>
      </c>
      <c r="F17527" t="s">
        <v>21635</v>
      </c>
    </row>
    <row r="17528" spans="1:6" x14ac:dyDescent="0.25">
      <c r="A17528" t="s">
        <v>6501</v>
      </c>
      <c r="B17528" s="100" t="s">
        <v>16534</v>
      </c>
      <c r="C17528" s="100"/>
      <c r="D17528" s="124"/>
      <c r="E17528" s="157" t="e">
        <f>VLOOKUP(D17528,'SOAT LIQ'!$A$87:$C$3416,3,FALSE)</f>
        <v>#N/A</v>
      </c>
      <c r="F17528" t="s">
        <v>21635</v>
      </c>
    </row>
    <row r="17529" spans="1:6" x14ac:dyDescent="0.25">
      <c r="A17529" t="s">
        <v>6498</v>
      </c>
      <c r="B17529" s="100" t="s">
        <v>16534</v>
      </c>
      <c r="C17529" s="100"/>
      <c r="D17529" s="124"/>
      <c r="E17529" s="157" t="e">
        <f>VLOOKUP(D17529,'SOAT LIQ'!$A$87:$C$3416,3,FALSE)</f>
        <v>#N/A</v>
      </c>
      <c r="F17529" t="s">
        <v>21635</v>
      </c>
    </row>
    <row r="17530" spans="1:6" x14ac:dyDescent="0.25">
      <c r="A17530" t="s">
        <v>6501</v>
      </c>
      <c r="B17530" s="100" t="s">
        <v>16535</v>
      </c>
      <c r="C17530" s="100"/>
      <c r="D17530" s="124"/>
      <c r="E17530" s="157" t="e">
        <f>VLOOKUP(D17530,'SOAT LIQ'!$A$87:$C$3416,3,FALSE)</f>
        <v>#N/A</v>
      </c>
      <c r="F17530" t="s">
        <v>21635</v>
      </c>
    </row>
    <row r="17531" spans="1:6" x14ac:dyDescent="0.25">
      <c r="A17531" t="s">
        <v>6498</v>
      </c>
      <c r="B17531" s="100" t="s">
        <v>16535</v>
      </c>
      <c r="C17531" s="100"/>
      <c r="D17531" s="124"/>
      <c r="E17531" s="157" t="e">
        <f>VLOOKUP(D17531,'SOAT LIQ'!$A$87:$C$3416,3,FALSE)</f>
        <v>#N/A</v>
      </c>
      <c r="F17531" t="s">
        <v>21635</v>
      </c>
    </row>
    <row r="17532" spans="1:6" x14ac:dyDescent="0.25">
      <c r="A17532" t="s">
        <v>6498</v>
      </c>
      <c r="B17532" s="100" t="s">
        <v>4556</v>
      </c>
      <c r="C17532" s="99" t="s">
        <v>16536</v>
      </c>
      <c r="D17532" s="124">
        <v>19070</v>
      </c>
      <c r="E17532" s="157" t="e">
        <f>VLOOKUP(D17532,'SOAT LIQ'!$A$87:$C$3416,3,FALSE)</f>
        <v>#N/A</v>
      </c>
      <c r="F17532" t="s">
        <v>21635</v>
      </c>
    </row>
    <row r="17533" spans="1:6" x14ac:dyDescent="0.25">
      <c r="A17533" t="s">
        <v>6501</v>
      </c>
      <c r="B17533" s="100" t="s">
        <v>4556</v>
      </c>
      <c r="C17533" s="99" t="s">
        <v>16536</v>
      </c>
      <c r="D17533" s="124">
        <v>19070</v>
      </c>
      <c r="E17533" s="157" t="e">
        <f>VLOOKUP(D17533,'SOAT LIQ'!$A$87:$C$3416,3,FALSE)</f>
        <v>#N/A</v>
      </c>
      <c r="F17533" t="s">
        <v>21635</v>
      </c>
    </row>
    <row r="17534" spans="1:6" x14ac:dyDescent="0.25">
      <c r="A17534" t="s">
        <v>6498</v>
      </c>
      <c r="B17534" s="100" t="s">
        <v>4441</v>
      </c>
      <c r="C17534" s="99" t="s">
        <v>16537</v>
      </c>
      <c r="D17534" s="124">
        <v>19380</v>
      </c>
      <c r="E17534" s="157" t="e">
        <f>VLOOKUP(D17534,'SOAT LIQ'!$A$87:$C$3416,3,FALSE)</f>
        <v>#N/A</v>
      </c>
      <c r="F17534" t="s">
        <v>21635</v>
      </c>
    </row>
    <row r="17535" spans="1:6" x14ac:dyDescent="0.25">
      <c r="A17535" t="s">
        <v>6501</v>
      </c>
      <c r="B17535" s="100" t="s">
        <v>4441</v>
      </c>
      <c r="C17535" s="99" t="s">
        <v>16537</v>
      </c>
      <c r="D17535" s="124">
        <v>19380</v>
      </c>
      <c r="E17535" s="157" t="e">
        <f>VLOOKUP(D17535,'SOAT LIQ'!$A$87:$C$3416,3,FALSE)</f>
        <v>#N/A</v>
      </c>
      <c r="F17535" t="s">
        <v>21635</v>
      </c>
    </row>
    <row r="17536" spans="1:6" x14ac:dyDescent="0.25">
      <c r="A17536" t="s">
        <v>6498</v>
      </c>
      <c r="B17536" s="100" t="s">
        <v>4442</v>
      </c>
      <c r="C17536" s="99" t="s">
        <v>16538</v>
      </c>
      <c r="D17536" s="124">
        <v>19386</v>
      </c>
      <c r="E17536" s="157" t="e">
        <f>VLOOKUP(D17536,'SOAT LIQ'!$A$87:$C$3416,3,FALSE)</f>
        <v>#N/A</v>
      </c>
      <c r="F17536" t="s">
        <v>21635</v>
      </c>
    </row>
    <row r="17537" spans="1:6" x14ac:dyDescent="0.25">
      <c r="A17537" t="s">
        <v>6501</v>
      </c>
      <c r="B17537" s="100" t="s">
        <v>4442</v>
      </c>
      <c r="C17537" s="99" t="s">
        <v>16538</v>
      </c>
      <c r="D17537" s="124">
        <v>19386</v>
      </c>
      <c r="E17537" s="157" t="e">
        <f>VLOOKUP(D17537,'SOAT LIQ'!$A$87:$C$3416,3,FALSE)</f>
        <v>#N/A</v>
      </c>
      <c r="F17537" t="s">
        <v>21635</v>
      </c>
    </row>
    <row r="17538" spans="1:6" x14ac:dyDescent="0.25">
      <c r="A17538" t="s">
        <v>6498</v>
      </c>
      <c r="B17538" s="100" t="s">
        <v>16539</v>
      </c>
      <c r="C17538" s="99" t="s">
        <v>16538</v>
      </c>
      <c r="D17538" s="124">
        <v>19386</v>
      </c>
      <c r="E17538" s="157" t="e">
        <f>VLOOKUP(D17538,'SOAT LIQ'!$A$87:$C$3416,3,FALSE)</f>
        <v>#N/A</v>
      </c>
      <c r="F17538" t="s">
        <v>21635</v>
      </c>
    </row>
    <row r="17539" spans="1:6" x14ac:dyDescent="0.25">
      <c r="A17539" t="s">
        <v>6501</v>
      </c>
      <c r="B17539" s="100" t="s">
        <v>16539</v>
      </c>
      <c r="C17539" s="99" t="s">
        <v>16538</v>
      </c>
      <c r="D17539" s="124">
        <v>19386</v>
      </c>
      <c r="E17539" s="157" t="e">
        <f>VLOOKUP(D17539,'SOAT LIQ'!$A$87:$C$3416,3,FALSE)</f>
        <v>#N/A</v>
      </c>
      <c r="F17539" t="s">
        <v>21635</v>
      </c>
    </row>
    <row r="17540" spans="1:6" x14ac:dyDescent="0.25">
      <c r="A17540" t="s">
        <v>6498</v>
      </c>
      <c r="B17540" s="100" t="s">
        <v>16541</v>
      </c>
      <c r="C17540" s="99" t="s">
        <v>16540</v>
      </c>
      <c r="D17540" s="124">
        <v>19387</v>
      </c>
      <c r="E17540" s="157" t="e">
        <f>VLOOKUP(D17540,'SOAT LIQ'!$A$87:$C$3416,3,FALSE)</f>
        <v>#N/A</v>
      </c>
      <c r="F17540" t="s">
        <v>21635</v>
      </c>
    </row>
    <row r="17541" spans="1:6" x14ac:dyDescent="0.25">
      <c r="A17541" t="s">
        <v>6501</v>
      </c>
      <c r="B17541" s="100" t="s">
        <v>16541</v>
      </c>
      <c r="C17541" s="99" t="s">
        <v>16540</v>
      </c>
      <c r="D17541" s="124">
        <v>19387</v>
      </c>
      <c r="E17541" s="157" t="e">
        <f>VLOOKUP(D17541,'SOAT LIQ'!$A$87:$C$3416,3,FALSE)</f>
        <v>#N/A</v>
      </c>
      <c r="F17541" t="s">
        <v>21635</v>
      </c>
    </row>
    <row r="17542" spans="1:6" x14ac:dyDescent="0.25">
      <c r="A17542" t="s">
        <v>6498</v>
      </c>
      <c r="B17542" s="100" t="s">
        <v>16542</v>
      </c>
      <c r="C17542" s="100"/>
      <c r="D17542" s="124"/>
      <c r="E17542" s="157" t="e">
        <f>VLOOKUP(D17542,'SOAT LIQ'!$A$87:$C$3416,3,FALSE)</f>
        <v>#N/A</v>
      </c>
      <c r="F17542" t="s">
        <v>21635</v>
      </c>
    </row>
    <row r="17543" spans="1:6" x14ac:dyDescent="0.25">
      <c r="A17543" t="s">
        <v>6501</v>
      </c>
      <c r="B17543" s="100" t="s">
        <v>16542</v>
      </c>
      <c r="C17543" s="100"/>
      <c r="D17543" s="124"/>
      <c r="E17543" s="157" t="e">
        <f>VLOOKUP(D17543,'SOAT LIQ'!$A$87:$C$3416,3,FALSE)</f>
        <v>#N/A</v>
      </c>
      <c r="F17543" t="s">
        <v>21635</v>
      </c>
    </row>
    <row r="17544" spans="1:6" x14ac:dyDescent="0.25">
      <c r="A17544" t="s">
        <v>6498</v>
      </c>
      <c r="B17544" s="100" t="s">
        <v>16544</v>
      </c>
      <c r="C17544" s="99" t="s">
        <v>16543</v>
      </c>
      <c r="D17544" s="124">
        <v>19353</v>
      </c>
      <c r="E17544" s="157" t="e">
        <f>VLOOKUP(D17544,'SOAT LIQ'!$A$87:$C$3416,3,FALSE)</f>
        <v>#N/A</v>
      </c>
      <c r="F17544" t="s">
        <v>21635</v>
      </c>
    </row>
    <row r="17545" spans="1:6" x14ac:dyDescent="0.25">
      <c r="A17545" t="s">
        <v>6501</v>
      </c>
      <c r="B17545" s="100" t="s">
        <v>16544</v>
      </c>
      <c r="C17545" s="99" t="s">
        <v>16543</v>
      </c>
      <c r="D17545" s="124">
        <v>19353</v>
      </c>
      <c r="E17545" s="157" t="e">
        <f>VLOOKUP(D17545,'SOAT LIQ'!$A$87:$C$3416,3,FALSE)</f>
        <v>#N/A</v>
      </c>
      <c r="F17545" t="s">
        <v>21635</v>
      </c>
    </row>
    <row r="17546" spans="1:6" x14ac:dyDescent="0.25">
      <c r="A17546" t="s">
        <v>6498</v>
      </c>
      <c r="B17546" s="100" t="s">
        <v>16546</v>
      </c>
      <c r="C17546" s="99" t="s">
        <v>16545</v>
      </c>
      <c r="D17546" s="124">
        <v>19799</v>
      </c>
      <c r="E17546" s="157" t="e">
        <f>VLOOKUP(D17546,'SOAT LIQ'!$A$87:$C$3416,3,FALSE)</f>
        <v>#N/A</v>
      </c>
      <c r="F17546" t="s">
        <v>21635</v>
      </c>
    </row>
    <row r="17547" spans="1:6" x14ac:dyDescent="0.25">
      <c r="A17547" t="s">
        <v>6501</v>
      </c>
      <c r="B17547" s="100" t="s">
        <v>16546</v>
      </c>
      <c r="C17547" s="99" t="s">
        <v>16545</v>
      </c>
      <c r="D17547" s="124">
        <v>19799</v>
      </c>
      <c r="E17547" s="157" t="e">
        <f>VLOOKUP(D17547,'SOAT LIQ'!$A$87:$C$3416,3,FALSE)</f>
        <v>#N/A</v>
      </c>
      <c r="F17547" t="s">
        <v>21635</v>
      </c>
    </row>
    <row r="17548" spans="1:6" x14ac:dyDescent="0.25">
      <c r="A17548" t="s">
        <v>6498</v>
      </c>
      <c r="B17548" s="100" t="s">
        <v>4594</v>
      </c>
      <c r="C17548" s="99" t="s">
        <v>16547</v>
      </c>
      <c r="D17548" s="124">
        <v>19798</v>
      </c>
      <c r="E17548" s="157" t="e">
        <f>VLOOKUP(D17548,'SOAT LIQ'!$A$87:$C$3416,3,FALSE)</f>
        <v>#N/A</v>
      </c>
      <c r="F17548" t="s">
        <v>21635</v>
      </c>
    </row>
    <row r="17549" spans="1:6" x14ac:dyDescent="0.25">
      <c r="A17549" t="s">
        <v>6501</v>
      </c>
      <c r="B17549" s="100" t="s">
        <v>4594</v>
      </c>
      <c r="C17549" s="99" t="s">
        <v>16547</v>
      </c>
      <c r="D17549" s="124">
        <v>19798</v>
      </c>
      <c r="E17549" s="157" t="e">
        <f>VLOOKUP(D17549,'SOAT LIQ'!$A$87:$C$3416,3,FALSE)</f>
        <v>#N/A</v>
      </c>
      <c r="F17549" t="s">
        <v>21635</v>
      </c>
    </row>
    <row r="17550" spans="1:6" x14ac:dyDescent="0.25">
      <c r="A17550" t="s">
        <v>6498</v>
      </c>
      <c r="B17550" s="100" t="s">
        <v>16548</v>
      </c>
      <c r="C17550" s="99" t="s">
        <v>16497</v>
      </c>
      <c r="D17550" s="124">
        <v>19798</v>
      </c>
      <c r="E17550" s="157" t="e">
        <f>VLOOKUP(D17550,'SOAT LIQ'!$A$87:$C$3416,3,FALSE)</f>
        <v>#N/A</v>
      </c>
      <c r="F17550" t="s">
        <v>21635</v>
      </c>
    </row>
    <row r="17551" spans="1:6" x14ac:dyDescent="0.25">
      <c r="A17551" t="s">
        <v>6501</v>
      </c>
      <c r="B17551" s="100" t="s">
        <v>16548</v>
      </c>
      <c r="C17551" s="99" t="s">
        <v>16497</v>
      </c>
      <c r="D17551" s="124">
        <v>19798</v>
      </c>
      <c r="E17551" s="157" t="e">
        <f>VLOOKUP(D17551,'SOAT LIQ'!$A$87:$C$3416,3,FALSE)</f>
        <v>#N/A</v>
      </c>
      <c r="F17551" t="s">
        <v>21635</v>
      </c>
    </row>
    <row r="17552" spans="1:6" x14ac:dyDescent="0.25">
      <c r="A17552" t="s">
        <v>6498</v>
      </c>
      <c r="B17552" s="100" t="s">
        <v>4483</v>
      </c>
      <c r="C17552" s="99" t="s">
        <v>16549</v>
      </c>
      <c r="D17552" s="124">
        <v>19905</v>
      </c>
      <c r="E17552" s="157" t="e">
        <f>VLOOKUP(D17552,'SOAT LIQ'!$A$87:$C$3416,3,FALSE)</f>
        <v>#N/A</v>
      </c>
      <c r="F17552" t="s">
        <v>21635</v>
      </c>
    </row>
    <row r="17553" spans="1:6" x14ac:dyDescent="0.25">
      <c r="A17553" t="s">
        <v>6501</v>
      </c>
      <c r="B17553" s="100" t="s">
        <v>4483</v>
      </c>
      <c r="C17553" s="99" t="s">
        <v>16549</v>
      </c>
      <c r="D17553" s="124">
        <v>19905</v>
      </c>
      <c r="E17553" s="157" t="e">
        <f>VLOOKUP(D17553,'SOAT LIQ'!$A$87:$C$3416,3,FALSE)</f>
        <v>#N/A</v>
      </c>
      <c r="F17553" t="s">
        <v>21635</v>
      </c>
    </row>
    <row r="17554" spans="1:6" x14ac:dyDescent="0.25">
      <c r="A17554" t="s">
        <v>6498</v>
      </c>
      <c r="B17554" s="100" t="s">
        <v>4484</v>
      </c>
      <c r="C17554" s="99" t="s">
        <v>16550</v>
      </c>
      <c r="D17554" s="124">
        <v>19907</v>
      </c>
      <c r="E17554" s="157" t="e">
        <f>VLOOKUP(D17554,'SOAT LIQ'!$A$87:$C$3416,3,FALSE)</f>
        <v>#N/A</v>
      </c>
      <c r="F17554" t="s">
        <v>21635</v>
      </c>
    </row>
    <row r="17555" spans="1:6" x14ac:dyDescent="0.25">
      <c r="A17555" t="s">
        <v>6501</v>
      </c>
      <c r="B17555" s="100" t="s">
        <v>4484</v>
      </c>
      <c r="C17555" s="99" t="s">
        <v>16550</v>
      </c>
      <c r="D17555" s="124">
        <v>19907</v>
      </c>
      <c r="E17555" s="157" t="e">
        <f>VLOOKUP(D17555,'SOAT LIQ'!$A$87:$C$3416,3,FALSE)</f>
        <v>#N/A</v>
      </c>
      <c r="F17555" t="s">
        <v>21635</v>
      </c>
    </row>
    <row r="17556" spans="1:6" x14ac:dyDescent="0.25">
      <c r="A17556" t="s">
        <v>6498</v>
      </c>
      <c r="B17556" s="100" t="s">
        <v>16551</v>
      </c>
      <c r="C17556" s="100"/>
      <c r="D17556" s="124"/>
      <c r="E17556" s="157" t="e">
        <f>VLOOKUP(D17556,'SOAT LIQ'!$A$87:$C$3416,3,FALSE)</f>
        <v>#N/A</v>
      </c>
      <c r="F17556" t="s">
        <v>21635</v>
      </c>
    </row>
    <row r="17557" spans="1:6" x14ac:dyDescent="0.25">
      <c r="A17557" t="s">
        <v>6501</v>
      </c>
      <c r="B17557" s="100" t="s">
        <v>16551</v>
      </c>
      <c r="C17557" s="100"/>
      <c r="D17557" s="124"/>
      <c r="E17557" s="157" t="e">
        <f>VLOOKUP(D17557,'SOAT LIQ'!$A$87:$C$3416,3,FALSE)</f>
        <v>#N/A</v>
      </c>
      <c r="F17557" t="s">
        <v>21635</v>
      </c>
    </row>
    <row r="17558" spans="1:6" x14ac:dyDescent="0.25">
      <c r="A17558" t="s">
        <v>6498</v>
      </c>
      <c r="B17558" s="100" t="s">
        <v>16552</v>
      </c>
      <c r="C17558" s="100"/>
      <c r="D17558" s="124"/>
      <c r="E17558" s="157" t="e">
        <f>VLOOKUP(D17558,'SOAT LIQ'!$A$87:$C$3416,3,FALSE)</f>
        <v>#N/A</v>
      </c>
      <c r="F17558" t="s">
        <v>21635</v>
      </c>
    </row>
    <row r="17559" spans="1:6" x14ac:dyDescent="0.25">
      <c r="A17559" t="s">
        <v>6501</v>
      </c>
      <c r="B17559" s="100" t="s">
        <v>16552</v>
      </c>
      <c r="C17559" s="100"/>
      <c r="D17559" s="124"/>
      <c r="E17559" s="157" t="e">
        <f>VLOOKUP(D17559,'SOAT LIQ'!$A$87:$C$3416,3,FALSE)</f>
        <v>#N/A</v>
      </c>
      <c r="F17559" t="s">
        <v>21635</v>
      </c>
    </row>
    <row r="17560" spans="1:6" x14ac:dyDescent="0.25">
      <c r="A17560" t="s">
        <v>6498</v>
      </c>
      <c r="B17560" s="100" t="s">
        <v>16553</v>
      </c>
      <c r="C17560" s="100"/>
      <c r="D17560" s="124"/>
      <c r="E17560" s="157" t="e">
        <f>VLOOKUP(D17560,'SOAT LIQ'!$A$87:$C$3416,3,FALSE)</f>
        <v>#N/A</v>
      </c>
      <c r="F17560" t="s">
        <v>21635</v>
      </c>
    </row>
    <row r="17561" spans="1:6" x14ac:dyDescent="0.25">
      <c r="A17561" t="s">
        <v>6501</v>
      </c>
      <c r="B17561" s="100" t="s">
        <v>16553</v>
      </c>
      <c r="C17561" s="100"/>
      <c r="D17561" s="124"/>
      <c r="E17561" s="157" t="e">
        <f>VLOOKUP(D17561,'SOAT LIQ'!$A$87:$C$3416,3,FALSE)</f>
        <v>#N/A</v>
      </c>
      <c r="F17561" t="s">
        <v>21635</v>
      </c>
    </row>
    <row r="17562" spans="1:6" x14ac:dyDescent="0.25">
      <c r="A17562" t="s">
        <v>6501</v>
      </c>
      <c r="B17562" s="100" t="s">
        <v>16554</v>
      </c>
      <c r="C17562" s="100"/>
      <c r="D17562" s="124"/>
      <c r="E17562" s="157" t="e">
        <f>VLOOKUP(D17562,'SOAT LIQ'!$A$87:$C$3416,3,FALSE)</f>
        <v>#N/A</v>
      </c>
      <c r="F17562" t="s">
        <v>21635</v>
      </c>
    </row>
    <row r="17563" spans="1:6" x14ac:dyDescent="0.25">
      <c r="A17563" t="s">
        <v>6498</v>
      </c>
      <c r="B17563" s="100" t="s">
        <v>16554</v>
      </c>
      <c r="C17563" s="100"/>
      <c r="D17563" s="124"/>
      <c r="E17563" s="157" t="e">
        <f>VLOOKUP(D17563,'SOAT LIQ'!$A$87:$C$3416,3,FALSE)</f>
        <v>#N/A</v>
      </c>
      <c r="F17563" t="s">
        <v>21635</v>
      </c>
    </row>
    <row r="17564" spans="1:6" x14ac:dyDescent="0.25">
      <c r="A17564" t="s">
        <v>6498</v>
      </c>
      <c r="B17564" s="100" t="s">
        <v>16555</v>
      </c>
      <c r="C17564" s="100"/>
      <c r="D17564" s="124">
        <v>19488</v>
      </c>
      <c r="E17564" s="157" t="e">
        <f>VLOOKUP(D17564,'SOAT LIQ'!$A$87:$C$3416,3,FALSE)</f>
        <v>#N/A</v>
      </c>
      <c r="F17564" t="s">
        <v>21635</v>
      </c>
    </row>
    <row r="17565" spans="1:6" x14ac:dyDescent="0.25">
      <c r="A17565" t="s">
        <v>6501</v>
      </c>
      <c r="B17565" s="100" t="s">
        <v>16555</v>
      </c>
      <c r="C17565" s="100"/>
      <c r="D17565" s="124">
        <v>19488</v>
      </c>
      <c r="E17565" s="157" t="e">
        <f>VLOOKUP(D17565,'SOAT LIQ'!$A$87:$C$3416,3,FALSE)</f>
        <v>#N/A</v>
      </c>
      <c r="F17565" t="s">
        <v>21635</v>
      </c>
    </row>
    <row r="17566" spans="1:6" x14ac:dyDescent="0.25">
      <c r="A17566" t="s">
        <v>6501</v>
      </c>
      <c r="B17566" s="100" t="s">
        <v>4587</v>
      </c>
      <c r="C17566" s="99" t="s">
        <v>16556</v>
      </c>
      <c r="D17566" s="124">
        <v>19611</v>
      </c>
      <c r="E17566" s="157" t="e">
        <f>VLOOKUP(D17566,'SOAT LIQ'!$A$87:$C$3416,3,FALSE)</f>
        <v>#N/A</v>
      </c>
      <c r="F17566" t="s">
        <v>21635</v>
      </c>
    </row>
    <row r="17567" spans="1:6" x14ac:dyDescent="0.25">
      <c r="A17567" t="s">
        <v>6498</v>
      </c>
      <c r="B17567" s="100" t="s">
        <v>4587</v>
      </c>
      <c r="C17567" s="99" t="s">
        <v>16556</v>
      </c>
      <c r="D17567" s="124">
        <v>19611</v>
      </c>
      <c r="E17567" s="157" t="e">
        <f>VLOOKUP(D17567,'SOAT LIQ'!$A$87:$C$3416,3,FALSE)</f>
        <v>#N/A</v>
      </c>
      <c r="F17567" t="s">
        <v>21635</v>
      </c>
    </row>
    <row r="17568" spans="1:6" x14ac:dyDescent="0.25">
      <c r="A17568" t="s">
        <v>6501</v>
      </c>
      <c r="B17568" s="100" t="s">
        <v>16558</v>
      </c>
      <c r="C17568" s="99" t="s">
        <v>16557</v>
      </c>
      <c r="D17568" s="124">
        <v>19611</v>
      </c>
      <c r="E17568" s="157" t="e">
        <f>VLOOKUP(D17568,'SOAT LIQ'!$A$87:$C$3416,3,FALSE)</f>
        <v>#N/A</v>
      </c>
      <c r="F17568" t="s">
        <v>21635</v>
      </c>
    </row>
    <row r="17569" spans="1:6" x14ac:dyDescent="0.25">
      <c r="A17569" t="s">
        <v>6498</v>
      </c>
      <c r="B17569" s="100" t="s">
        <v>16558</v>
      </c>
      <c r="C17569" s="99" t="s">
        <v>16557</v>
      </c>
      <c r="D17569" s="124">
        <v>19611</v>
      </c>
      <c r="E17569" s="157" t="e">
        <f>VLOOKUP(D17569,'SOAT LIQ'!$A$87:$C$3416,3,FALSE)</f>
        <v>#N/A</v>
      </c>
      <c r="F17569" t="s">
        <v>21635</v>
      </c>
    </row>
    <row r="17570" spans="1:6" x14ac:dyDescent="0.25">
      <c r="A17570" t="s">
        <v>6501</v>
      </c>
      <c r="B17570" s="100" t="s">
        <v>16560</v>
      </c>
      <c r="C17570" s="99" t="s">
        <v>16559</v>
      </c>
      <c r="D17570" s="124">
        <v>19611</v>
      </c>
      <c r="E17570" s="157" t="e">
        <f>VLOOKUP(D17570,'SOAT LIQ'!$A$87:$C$3416,3,FALSE)</f>
        <v>#N/A</v>
      </c>
      <c r="F17570" t="s">
        <v>21635</v>
      </c>
    </row>
    <row r="17571" spans="1:6" x14ac:dyDescent="0.25">
      <c r="A17571" t="s">
        <v>6498</v>
      </c>
      <c r="B17571" s="100" t="s">
        <v>16560</v>
      </c>
      <c r="C17571" s="99" t="s">
        <v>16559</v>
      </c>
      <c r="D17571" s="124">
        <v>19611</v>
      </c>
      <c r="E17571" s="157" t="e">
        <f>VLOOKUP(D17571,'SOAT LIQ'!$A$87:$C$3416,3,FALSE)</f>
        <v>#N/A</v>
      </c>
      <c r="F17571" t="s">
        <v>21635</v>
      </c>
    </row>
    <row r="17572" spans="1:6" x14ac:dyDescent="0.25">
      <c r="A17572" t="s">
        <v>6501</v>
      </c>
      <c r="B17572" s="100" t="s">
        <v>4586</v>
      </c>
      <c r="C17572" s="99" t="s">
        <v>16561</v>
      </c>
      <c r="D17572" s="124">
        <v>19611</v>
      </c>
      <c r="E17572" s="157" t="e">
        <f>VLOOKUP(D17572,'SOAT LIQ'!$A$87:$C$3416,3,FALSE)</f>
        <v>#N/A</v>
      </c>
      <c r="F17572" t="s">
        <v>21635</v>
      </c>
    </row>
    <row r="17573" spans="1:6" x14ac:dyDescent="0.25">
      <c r="A17573" t="s">
        <v>6498</v>
      </c>
      <c r="B17573" s="100" t="s">
        <v>4586</v>
      </c>
      <c r="C17573" s="99" t="s">
        <v>16561</v>
      </c>
      <c r="D17573" s="124">
        <v>19611</v>
      </c>
      <c r="E17573" s="157" t="e">
        <f>VLOOKUP(D17573,'SOAT LIQ'!$A$87:$C$3416,3,FALSE)</f>
        <v>#N/A</v>
      </c>
      <c r="F17573" t="s">
        <v>21635</v>
      </c>
    </row>
    <row r="17574" spans="1:6" x14ac:dyDescent="0.25">
      <c r="A17574" t="s">
        <v>6498</v>
      </c>
      <c r="B17574" s="100" t="s">
        <v>16563</v>
      </c>
      <c r="C17574" s="99" t="s">
        <v>16562</v>
      </c>
      <c r="D17574" s="124">
        <v>19576</v>
      </c>
      <c r="E17574" s="157" t="e">
        <f>VLOOKUP(D17574,'SOAT LIQ'!$A$87:$C$3416,3,FALSE)</f>
        <v>#N/A</v>
      </c>
      <c r="F17574" t="s">
        <v>21635</v>
      </c>
    </row>
    <row r="17575" spans="1:6" x14ac:dyDescent="0.25">
      <c r="A17575" t="s">
        <v>6501</v>
      </c>
      <c r="B17575" s="100" t="s">
        <v>16563</v>
      </c>
      <c r="C17575" s="99" t="s">
        <v>16562</v>
      </c>
      <c r="D17575" s="124">
        <v>19576</v>
      </c>
      <c r="E17575" s="157" t="e">
        <f>VLOOKUP(D17575,'SOAT LIQ'!$A$87:$C$3416,3,FALSE)</f>
        <v>#N/A</v>
      </c>
      <c r="F17575" t="s">
        <v>21635</v>
      </c>
    </row>
    <row r="17576" spans="1:6" x14ac:dyDescent="0.25">
      <c r="A17576" t="s">
        <v>6501</v>
      </c>
      <c r="B17576" s="100" t="s">
        <v>16564</v>
      </c>
      <c r="C17576" s="100"/>
      <c r="D17576" s="124"/>
      <c r="E17576" s="157" t="e">
        <f>VLOOKUP(D17576,'SOAT LIQ'!$A$87:$C$3416,3,FALSE)</f>
        <v>#N/A</v>
      </c>
      <c r="F17576" t="s">
        <v>21635</v>
      </c>
    </row>
    <row r="17577" spans="1:6" x14ac:dyDescent="0.25">
      <c r="A17577" t="s">
        <v>6498</v>
      </c>
      <c r="B17577" s="100" t="s">
        <v>16564</v>
      </c>
      <c r="C17577" s="100"/>
      <c r="D17577" s="124"/>
      <c r="E17577" s="157" t="e">
        <f>VLOOKUP(D17577,'SOAT LIQ'!$A$87:$C$3416,3,FALSE)</f>
        <v>#N/A</v>
      </c>
      <c r="F17577" t="s">
        <v>21635</v>
      </c>
    </row>
    <row r="17578" spans="1:6" x14ac:dyDescent="0.25">
      <c r="A17578" t="s">
        <v>6498</v>
      </c>
      <c r="B17578" s="100" t="s">
        <v>4482</v>
      </c>
      <c r="C17578" s="99" t="s">
        <v>16565</v>
      </c>
      <c r="D17578" s="124"/>
      <c r="E17578" s="157" t="e">
        <f>VLOOKUP(D17578,'SOAT LIQ'!$A$87:$C$3416,3,FALSE)</f>
        <v>#N/A</v>
      </c>
      <c r="F17578" t="s">
        <v>21635</v>
      </c>
    </row>
    <row r="17579" spans="1:6" x14ac:dyDescent="0.25">
      <c r="A17579" t="s">
        <v>6501</v>
      </c>
      <c r="B17579" s="100" t="s">
        <v>4482</v>
      </c>
      <c r="C17579" s="99" t="s">
        <v>16565</v>
      </c>
      <c r="D17579" s="124"/>
      <c r="E17579" s="157" t="e">
        <f>VLOOKUP(D17579,'SOAT LIQ'!$A$87:$C$3416,3,FALSE)</f>
        <v>#N/A</v>
      </c>
      <c r="F17579" t="s">
        <v>21635</v>
      </c>
    </row>
    <row r="17580" spans="1:6" x14ac:dyDescent="0.25">
      <c r="A17580" t="s">
        <v>6498</v>
      </c>
      <c r="B17580" s="100" t="s">
        <v>16566</v>
      </c>
      <c r="C17580" s="100"/>
      <c r="D17580" s="124"/>
      <c r="E17580" s="157" t="e">
        <f>VLOOKUP(D17580,'SOAT LIQ'!$A$87:$C$3416,3,FALSE)</f>
        <v>#N/A</v>
      </c>
      <c r="F17580" t="s">
        <v>21635</v>
      </c>
    </row>
    <row r="17581" spans="1:6" x14ac:dyDescent="0.25">
      <c r="A17581" t="s">
        <v>6501</v>
      </c>
      <c r="B17581" s="100" t="s">
        <v>16566</v>
      </c>
      <c r="C17581" s="100"/>
      <c r="D17581" s="124"/>
      <c r="E17581" s="157" t="e">
        <f>VLOOKUP(D17581,'SOAT LIQ'!$A$87:$C$3416,3,FALSE)</f>
        <v>#N/A</v>
      </c>
      <c r="F17581" t="s">
        <v>21635</v>
      </c>
    </row>
    <row r="17582" spans="1:6" x14ac:dyDescent="0.25">
      <c r="A17582" t="s">
        <v>6498</v>
      </c>
      <c r="B17582" s="100" t="s">
        <v>16567</v>
      </c>
      <c r="C17582" s="100"/>
      <c r="D17582" s="124"/>
      <c r="E17582" s="157" t="e">
        <f>VLOOKUP(D17582,'SOAT LIQ'!$A$87:$C$3416,3,FALSE)</f>
        <v>#N/A</v>
      </c>
      <c r="F17582" t="s">
        <v>21635</v>
      </c>
    </row>
    <row r="17583" spans="1:6" x14ac:dyDescent="0.25">
      <c r="A17583" t="s">
        <v>6501</v>
      </c>
      <c r="B17583" s="100" t="s">
        <v>16567</v>
      </c>
      <c r="C17583" s="100"/>
      <c r="D17583" s="124"/>
      <c r="E17583" s="157" t="e">
        <f>VLOOKUP(D17583,'SOAT LIQ'!$A$87:$C$3416,3,FALSE)</f>
        <v>#N/A</v>
      </c>
      <c r="F17583" t="s">
        <v>21635</v>
      </c>
    </row>
    <row r="17584" spans="1:6" x14ac:dyDescent="0.25">
      <c r="A17584" t="s">
        <v>6498</v>
      </c>
      <c r="B17584" s="100" t="s">
        <v>16568</v>
      </c>
      <c r="C17584" s="99" t="s">
        <v>16557</v>
      </c>
      <c r="D17584" s="124">
        <v>19611</v>
      </c>
      <c r="E17584" s="157" t="e">
        <f>VLOOKUP(D17584,'SOAT LIQ'!$A$87:$C$3416,3,FALSE)</f>
        <v>#N/A</v>
      </c>
      <c r="F17584" t="s">
        <v>21635</v>
      </c>
    </row>
    <row r="17585" spans="1:6" x14ac:dyDescent="0.25">
      <c r="A17585" t="s">
        <v>6501</v>
      </c>
      <c r="B17585" s="100" t="s">
        <v>16568</v>
      </c>
      <c r="C17585" s="99" t="s">
        <v>16557</v>
      </c>
      <c r="D17585" s="124">
        <v>19611</v>
      </c>
      <c r="E17585" s="157" t="e">
        <f>VLOOKUP(D17585,'SOAT LIQ'!$A$87:$C$3416,3,FALSE)</f>
        <v>#N/A</v>
      </c>
      <c r="F17585" t="s">
        <v>21635</v>
      </c>
    </row>
    <row r="17586" spans="1:6" x14ac:dyDescent="0.25">
      <c r="A17586" t="s">
        <v>6498</v>
      </c>
      <c r="B17586" s="100" t="s">
        <v>16569</v>
      </c>
      <c r="C17586" s="99" t="s">
        <v>16557</v>
      </c>
      <c r="D17586" s="124">
        <v>19611</v>
      </c>
      <c r="E17586" s="157" t="e">
        <f>VLOOKUP(D17586,'SOAT LIQ'!$A$87:$C$3416,3,FALSE)</f>
        <v>#N/A</v>
      </c>
      <c r="F17586" t="s">
        <v>21635</v>
      </c>
    </row>
    <row r="17587" spans="1:6" x14ac:dyDescent="0.25">
      <c r="A17587" t="s">
        <v>6501</v>
      </c>
      <c r="B17587" s="100" t="s">
        <v>16569</v>
      </c>
      <c r="C17587" s="99" t="s">
        <v>16557</v>
      </c>
      <c r="D17587" s="124">
        <v>19611</v>
      </c>
      <c r="E17587" s="157" t="e">
        <f>VLOOKUP(D17587,'SOAT LIQ'!$A$87:$C$3416,3,FALSE)</f>
        <v>#N/A</v>
      </c>
      <c r="F17587" t="s">
        <v>21635</v>
      </c>
    </row>
    <row r="17588" spans="1:6" x14ac:dyDescent="0.25">
      <c r="A17588" t="s">
        <v>6498</v>
      </c>
      <c r="B17588" s="100" t="s">
        <v>16570</v>
      </c>
      <c r="C17588" s="99" t="s">
        <v>16557</v>
      </c>
      <c r="D17588" s="124">
        <v>19611</v>
      </c>
      <c r="E17588" s="157" t="e">
        <f>VLOOKUP(D17588,'SOAT LIQ'!$A$87:$C$3416,3,FALSE)</f>
        <v>#N/A</v>
      </c>
      <c r="F17588" t="s">
        <v>21635</v>
      </c>
    </row>
    <row r="17589" spans="1:6" x14ac:dyDescent="0.25">
      <c r="A17589" t="s">
        <v>6501</v>
      </c>
      <c r="B17589" s="100" t="s">
        <v>16570</v>
      </c>
      <c r="C17589" s="99" t="s">
        <v>16557</v>
      </c>
      <c r="D17589" s="124">
        <v>19611</v>
      </c>
      <c r="E17589" s="157" t="e">
        <f>VLOOKUP(D17589,'SOAT LIQ'!$A$87:$C$3416,3,FALSE)</f>
        <v>#N/A</v>
      </c>
      <c r="F17589" t="s">
        <v>21635</v>
      </c>
    </row>
    <row r="17590" spans="1:6" x14ac:dyDescent="0.25">
      <c r="A17590" t="s">
        <v>6498</v>
      </c>
      <c r="B17590" s="100" t="s">
        <v>16571</v>
      </c>
      <c r="C17590" s="99" t="s">
        <v>16557</v>
      </c>
      <c r="D17590" s="124">
        <v>19611</v>
      </c>
      <c r="E17590" s="157" t="e">
        <f>VLOOKUP(D17590,'SOAT LIQ'!$A$87:$C$3416,3,FALSE)</f>
        <v>#N/A</v>
      </c>
      <c r="F17590" t="s">
        <v>21635</v>
      </c>
    </row>
    <row r="17591" spans="1:6" x14ac:dyDescent="0.25">
      <c r="A17591" t="s">
        <v>6501</v>
      </c>
      <c r="B17591" s="100" t="s">
        <v>16571</v>
      </c>
      <c r="C17591" s="99" t="s">
        <v>16557</v>
      </c>
      <c r="D17591" s="124">
        <v>19611</v>
      </c>
      <c r="E17591" s="157" t="e">
        <f>VLOOKUP(D17591,'SOAT LIQ'!$A$87:$C$3416,3,FALSE)</f>
        <v>#N/A</v>
      </c>
      <c r="F17591" t="s">
        <v>21635</v>
      </c>
    </row>
    <row r="17592" spans="1:6" x14ac:dyDescent="0.25">
      <c r="A17592" t="s">
        <v>6498</v>
      </c>
      <c r="B17592" s="100" t="s">
        <v>16572</v>
      </c>
      <c r="C17592" s="99" t="s">
        <v>16557</v>
      </c>
      <c r="D17592" s="124">
        <v>19611</v>
      </c>
      <c r="E17592" s="157" t="e">
        <f>VLOOKUP(D17592,'SOAT LIQ'!$A$87:$C$3416,3,FALSE)</f>
        <v>#N/A</v>
      </c>
      <c r="F17592" t="s">
        <v>21635</v>
      </c>
    </row>
    <row r="17593" spans="1:6" x14ac:dyDescent="0.25">
      <c r="A17593" t="s">
        <v>6501</v>
      </c>
      <c r="B17593" s="100" t="s">
        <v>16572</v>
      </c>
      <c r="C17593" s="99" t="s">
        <v>16557</v>
      </c>
      <c r="D17593" s="124">
        <v>19611</v>
      </c>
      <c r="E17593" s="157" t="e">
        <f>VLOOKUP(D17593,'SOAT LIQ'!$A$87:$C$3416,3,FALSE)</f>
        <v>#N/A</v>
      </c>
      <c r="F17593" t="s">
        <v>21635</v>
      </c>
    </row>
    <row r="17594" spans="1:6" x14ac:dyDescent="0.25">
      <c r="A17594" t="s">
        <v>6498</v>
      </c>
      <c r="B17594" s="100" t="s">
        <v>16573</v>
      </c>
      <c r="C17594" s="99" t="s">
        <v>16557</v>
      </c>
      <c r="D17594" s="124">
        <v>19611</v>
      </c>
      <c r="E17594" s="157" t="e">
        <f>VLOOKUP(D17594,'SOAT LIQ'!$A$87:$C$3416,3,FALSE)</f>
        <v>#N/A</v>
      </c>
      <c r="F17594" t="s">
        <v>21635</v>
      </c>
    </row>
    <row r="17595" spans="1:6" x14ac:dyDescent="0.25">
      <c r="A17595" t="s">
        <v>6501</v>
      </c>
      <c r="B17595" s="100" t="s">
        <v>16573</v>
      </c>
      <c r="C17595" s="99" t="s">
        <v>16557</v>
      </c>
      <c r="D17595" s="124">
        <v>19611</v>
      </c>
      <c r="E17595" s="157" t="e">
        <f>VLOOKUP(D17595,'SOAT LIQ'!$A$87:$C$3416,3,FALSE)</f>
        <v>#N/A</v>
      </c>
      <c r="F17595" t="s">
        <v>21635</v>
      </c>
    </row>
    <row r="17596" spans="1:6" x14ac:dyDescent="0.25">
      <c r="A17596" t="s">
        <v>6498</v>
      </c>
      <c r="B17596" s="100" t="s">
        <v>16574</v>
      </c>
      <c r="C17596" s="99" t="s">
        <v>16557</v>
      </c>
      <c r="D17596" s="124">
        <v>19611</v>
      </c>
      <c r="E17596" s="157" t="e">
        <f>VLOOKUP(D17596,'SOAT LIQ'!$A$87:$C$3416,3,FALSE)</f>
        <v>#N/A</v>
      </c>
      <c r="F17596" t="s">
        <v>21635</v>
      </c>
    </row>
    <row r="17597" spans="1:6" x14ac:dyDescent="0.25">
      <c r="A17597" t="s">
        <v>6501</v>
      </c>
      <c r="B17597" s="100" t="s">
        <v>16574</v>
      </c>
      <c r="C17597" s="99" t="s">
        <v>16557</v>
      </c>
      <c r="D17597" s="124">
        <v>19611</v>
      </c>
      <c r="E17597" s="157" t="e">
        <f>VLOOKUP(D17597,'SOAT LIQ'!$A$87:$C$3416,3,FALSE)</f>
        <v>#N/A</v>
      </c>
      <c r="F17597" t="s">
        <v>21635</v>
      </c>
    </row>
    <row r="17598" spans="1:6" x14ac:dyDescent="0.25">
      <c r="A17598" t="s">
        <v>6498</v>
      </c>
      <c r="B17598" s="100" t="s">
        <v>16575</v>
      </c>
      <c r="C17598" s="99" t="s">
        <v>16557</v>
      </c>
      <c r="D17598" s="124">
        <v>19611</v>
      </c>
      <c r="E17598" s="157" t="e">
        <f>VLOOKUP(D17598,'SOAT LIQ'!$A$87:$C$3416,3,FALSE)</f>
        <v>#N/A</v>
      </c>
      <c r="F17598" t="s">
        <v>21635</v>
      </c>
    </row>
    <row r="17599" spans="1:6" x14ac:dyDescent="0.25">
      <c r="A17599" t="s">
        <v>6501</v>
      </c>
      <c r="B17599" s="100" t="s">
        <v>16575</v>
      </c>
      <c r="C17599" s="99" t="s">
        <v>16557</v>
      </c>
      <c r="D17599" s="124">
        <v>19611</v>
      </c>
      <c r="E17599" s="157" t="e">
        <f>VLOOKUP(D17599,'SOAT LIQ'!$A$87:$C$3416,3,FALSE)</f>
        <v>#N/A</v>
      </c>
      <c r="F17599" t="s">
        <v>21635</v>
      </c>
    </row>
    <row r="17600" spans="1:6" x14ac:dyDescent="0.25">
      <c r="A17600" t="s">
        <v>6498</v>
      </c>
      <c r="B17600" s="100" t="s">
        <v>16576</v>
      </c>
      <c r="C17600" s="100"/>
      <c r="D17600" s="124"/>
      <c r="E17600" s="157" t="e">
        <f>VLOOKUP(D17600,'SOAT LIQ'!$A$87:$C$3416,3,FALSE)</f>
        <v>#N/A</v>
      </c>
      <c r="F17600" t="s">
        <v>21635</v>
      </c>
    </row>
    <row r="17601" spans="1:6" x14ac:dyDescent="0.25">
      <c r="A17601" t="s">
        <v>6501</v>
      </c>
      <c r="B17601" s="100" t="s">
        <v>16576</v>
      </c>
      <c r="C17601" s="100"/>
      <c r="D17601" s="124"/>
      <c r="E17601" s="157" t="e">
        <f>VLOOKUP(D17601,'SOAT LIQ'!$A$87:$C$3416,3,FALSE)</f>
        <v>#N/A</v>
      </c>
      <c r="F17601" t="s">
        <v>21635</v>
      </c>
    </row>
    <row r="17602" spans="1:6" x14ac:dyDescent="0.25">
      <c r="A17602" t="s">
        <v>6498</v>
      </c>
      <c r="B17602" s="100" t="s">
        <v>16577</v>
      </c>
      <c r="C17602" s="99" t="s">
        <v>4438</v>
      </c>
      <c r="D17602" s="124">
        <v>19352</v>
      </c>
      <c r="E17602" s="157" t="e">
        <f>VLOOKUP(D17602,'SOAT LIQ'!$A$87:$C$3416,3,FALSE)</f>
        <v>#N/A</v>
      </c>
      <c r="F17602" t="s">
        <v>21635</v>
      </c>
    </row>
    <row r="17603" spans="1:6" x14ac:dyDescent="0.25">
      <c r="A17603" t="s">
        <v>6501</v>
      </c>
      <c r="B17603" s="100" t="s">
        <v>16577</v>
      </c>
      <c r="C17603" s="99" t="s">
        <v>4438</v>
      </c>
      <c r="D17603" s="124">
        <v>19352</v>
      </c>
      <c r="E17603" s="157" t="e">
        <f>VLOOKUP(D17603,'SOAT LIQ'!$A$87:$C$3416,3,FALSE)</f>
        <v>#N/A</v>
      </c>
      <c r="F17603" t="s">
        <v>21635</v>
      </c>
    </row>
    <row r="17604" spans="1:6" x14ac:dyDescent="0.25">
      <c r="A17604" t="s">
        <v>6498</v>
      </c>
      <c r="B17604" s="100" t="s">
        <v>16578</v>
      </c>
      <c r="C17604" s="100"/>
      <c r="D17604" s="124"/>
      <c r="E17604" s="157" t="e">
        <f>VLOOKUP(D17604,'SOAT LIQ'!$A$87:$C$3416,3,FALSE)</f>
        <v>#N/A</v>
      </c>
      <c r="F17604" t="s">
        <v>21635</v>
      </c>
    </row>
    <row r="17605" spans="1:6" x14ac:dyDescent="0.25">
      <c r="A17605" t="s">
        <v>6501</v>
      </c>
      <c r="B17605" s="100" t="s">
        <v>16578</v>
      </c>
      <c r="C17605" s="100"/>
      <c r="D17605" s="124"/>
      <c r="E17605" s="157" t="e">
        <f>VLOOKUP(D17605,'SOAT LIQ'!$A$87:$C$3416,3,FALSE)</f>
        <v>#N/A</v>
      </c>
      <c r="F17605" t="s">
        <v>21635</v>
      </c>
    </row>
    <row r="17606" spans="1:6" x14ac:dyDescent="0.25">
      <c r="A17606" t="s">
        <v>6498</v>
      </c>
      <c r="B17606" s="100" t="s">
        <v>4549</v>
      </c>
      <c r="C17606" s="99" t="s">
        <v>16579</v>
      </c>
      <c r="D17606" s="124">
        <v>19045</v>
      </c>
      <c r="E17606" s="157" t="e">
        <f>VLOOKUP(D17606,'SOAT LIQ'!$A$87:$C$3416,3,FALSE)</f>
        <v>#N/A</v>
      </c>
      <c r="F17606" t="s">
        <v>21635</v>
      </c>
    </row>
    <row r="17607" spans="1:6" x14ac:dyDescent="0.25">
      <c r="A17607" t="s">
        <v>6501</v>
      </c>
      <c r="B17607" s="100" t="s">
        <v>4549</v>
      </c>
      <c r="C17607" s="99" t="s">
        <v>16579</v>
      </c>
      <c r="D17607" s="124">
        <v>19045</v>
      </c>
      <c r="E17607" s="157" t="e">
        <f>VLOOKUP(D17607,'SOAT LIQ'!$A$87:$C$3416,3,FALSE)</f>
        <v>#N/A</v>
      </c>
      <c r="F17607" t="s">
        <v>21635</v>
      </c>
    </row>
    <row r="17608" spans="1:6" x14ac:dyDescent="0.25">
      <c r="A17608" t="s">
        <v>6498</v>
      </c>
      <c r="B17608" s="100" t="s">
        <v>4550</v>
      </c>
      <c r="C17608" s="99" t="s">
        <v>16580</v>
      </c>
      <c r="D17608" s="124">
        <v>19045</v>
      </c>
      <c r="E17608" s="157" t="e">
        <f>VLOOKUP(D17608,'SOAT LIQ'!$A$87:$C$3416,3,FALSE)</f>
        <v>#N/A</v>
      </c>
      <c r="F17608" t="s">
        <v>21635</v>
      </c>
    </row>
    <row r="17609" spans="1:6" x14ac:dyDescent="0.25">
      <c r="A17609" t="s">
        <v>6501</v>
      </c>
      <c r="B17609" s="100" t="s">
        <v>4550</v>
      </c>
      <c r="C17609" s="99" t="s">
        <v>16580</v>
      </c>
      <c r="D17609" s="124">
        <v>19045</v>
      </c>
      <c r="E17609" s="157" t="e">
        <f>VLOOKUP(D17609,'SOAT LIQ'!$A$87:$C$3416,3,FALSE)</f>
        <v>#N/A</v>
      </c>
      <c r="F17609" t="s">
        <v>21635</v>
      </c>
    </row>
    <row r="17610" spans="1:6" x14ac:dyDescent="0.25">
      <c r="A17610" t="s">
        <v>6498</v>
      </c>
      <c r="B17610" s="100" t="s">
        <v>16582</v>
      </c>
      <c r="C17610" s="99" t="s">
        <v>16581</v>
      </c>
      <c r="D17610" s="124"/>
      <c r="E17610" s="157" t="e">
        <f>VLOOKUP(D17610,'SOAT LIQ'!$A$87:$C$3416,3,FALSE)</f>
        <v>#N/A</v>
      </c>
      <c r="F17610" t="s">
        <v>21635</v>
      </c>
    </row>
    <row r="17611" spans="1:6" x14ac:dyDescent="0.25">
      <c r="A17611" t="s">
        <v>6501</v>
      </c>
      <c r="B17611" s="100" t="s">
        <v>16582</v>
      </c>
      <c r="C17611" s="99" t="s">
        <v>16581</v>
      </c>
      <c r="D17611" s="124"/>
      <c r="E17611" s="157" t="e">
        <f>VLOOKUP(D17611,'SOAT LIQ'!$A$87:$C$3416,3,FALSE)</f>
        <v>#N/A</v>
      </c>
      <c r="F17611" t="s">
        <v>21635</v>
      </c>
    </row>
    <row r="17612" spans="1:6" x14ac:dyDescent="0.25">
      <c r="A17612" t="s">
        <v>6498</v>
      </c>
      <c r="B17612" s="100" t="s">
        <v>4425</v>
      </c>
      <c r="C17612" s="99" t="s">
        <v>16583</v>
      </c>
      <c r="D17612" s="124">
        <v>19376</v>
      </c>
      <c r="E17612" s="157" t="e">
        <f>VLOOKUP(D17612,'SOAT LIQ'!$A$87:$C$3416,3,FALSE)</f>
        <v>#N/A</v>
      </c>
      <c r="F17612" t="s">
        <v>21635</v>
      </c>
    </row>
    <row r="17613" spans="1:6" x14ac:dyDescent="0.25">
      <c r="A17613" t="s">
        <v>6501</v>
      </c>
      <c r="B17613" s="100" t="s">
        <v>4425</v>
      </c>
      <c r="C17613" s="99" t="s">
        <v>16583</v>
      </c>
      <c r="D17613" s="124">
        <v>19376</v>
      </c>
      <c r="E17613" s="157" t="e">
        <f>VLOOKUP(D17613,'SOAT LIQ'!$A$87:$C$3416,3,FALSE)</f>
        <v>#N/A</v>
      </c>
      <c r="F17613" t="s">
        <v>21635</v>
      </c>
    </row>
    <row r="17614" spans="1:6" x14ac:dyDescent="0.25">
      <c r="A17614" t="s">
        <v>6498</v>
      </c>
      <c r="B17614" s="100" t="s">
        <v>16585</v>
      </c>
      <c r="C17614" s="99" t="s">
        <v>16584</v>
      </c>
      <c r="D17614" s="124">
        <v>19278</v>
      </c>
      <c r="E17614" s="157" t="e">
        <f>VLOOKUP(D17614,'SOAT LIQ'!$A$87:$C$3416,3,FALSE)</f>
        <v>#N/A</v>
      </c>
      <c r="F17614" t="s">
        <v>21635</v>
      </c>
    </row>
    <row r="17615" spans="1:6" x14ac:dyDescent="0.25">
      <c r="A17615" t="s">
        <v>6501</v>
      </c>
      <c r="B17615" s="100" t="s">
        <v>16585</v>
      </c>
      <c r="C17615" s="99" t="s">
        <v>16584</v>
      </c>
      <c r="D17615" s="124">
        <v>19278</v>
      </c>
      <c r="E17615" s="157" t="e">
        <f>VLOOKUP(D17615,'SOAT LIQ'!$A$87:$C$3416,3,FALSE)</f>
        <v>#N/A</v>
      </c>
      <c r="F17615" t="s">
        <v>21635</v>
      </c>
    </row>
    <row r="17616" spans="1:6" x14ac:dyDescent="0.25">
      <c r="A17616" t="s">
        <v>6498</v>
      </c>
      <c r="B17616" s="100" t="s">
        <v>16587</v>
      </c>
      <c r="C17616" s="99" t="s">
        <v>16586</v>
      </c>
      <c r="D17616" s="124">
        <v>19278</v>
      </c>
      <c r="E17616" s="157" t="e">
        <f>VLOOKUP(D17616,'SOAT LIQ'!$A$87:$C$3416,3,FALSE)</f>
        <v>#N/A</v>
      </c>
      <c r="F17616" t="s">
        <v>21635</v>
      </c>
    </row>
    <row r="17617" spans="1:6" x14ac:dyDescent="0.25">
      <c r="A17617" t="s">
        <v>6501</v>
      </c>
      <c r="B17617" s="100" t="s">
        <v>16587</v>
      </c>
      <c r="C17617" s="99" t="s">
        <v>16586</v>
      </c>
      <c r="D17617" s="124">
        <v>19278</v>
      </c>
      <c r="E17617" s="157" t="e">
        <f>VLOOKUP(D17617,'SOAT LIQ'!$A$87:$C$3416,3,FALSE)</f>
        <v>#N/A</v>
      </c>
      <c r="F17617" t="s">
        <v>21635</v>
      </c>
    </row>
    <row r="17618" spans="1:6" x14ac:dyDescent="0.25">
      <c r="A17618" t="s">
        <v>6498</v>
      </c>
      <c r="B17618" s="100" t="s">
        <v>16589</v>
      </c>
      <c r="C17618" s="99" t="s">
        <v>16588</v>
      </c>
      <c r="D17618" s="124">
        <v>19278</v>
      </c>
      <c r="E17618" s="157" t="e">
        <f>VLOOKUP(D17618,'SOAT LIQ'!$A$87:$C$3416,3,FALSE)</f>
        <v>#N/A</v>
      </c>
      <c r="F17618" t="s">
        <v>21635</v>
      </c>
    </row>
    <row r="17619" spans="1:6" x14ac:dyDescent="0.25">
      <c r="A17619" t="s">
        <v>6501</v>
      </c>
      <c r="B17619" s="100" t="s">
        <v>16589</v>
      </c>
      <c r="C17619" s="99" t="s">
        <v>16588</v>
      </c>
      <c r="D17619" s="124">
        <v>19278</v>
      </c>
      <c r="E17619" s="157" t="e">
        <f>VLOOKUP(D17619,'SOAT LIQ'!$A$87:$C$3416,3,FALSE)</f>
        <v>#N/A</v>
      </c>
      <c r="F17619" t="s">
        <v>21635</v>
      </c>
    </row>
    <row r="17620" spans="1:6" x14ac:dyDescent="0.25">
      <c r="A17620" t="s">
        <v>6498</v>
      </c>
      <c r="B17620" s="100" t="s">
        <v>4436</v>
      </c>
      <c r="C17620" s="99" t="s">
        <v>16590</v>
      </c>
      <c r="D17620" s="124">
        <v>19326</v>
      </c>
      <c r="E17620" s="157" t="e">
        <f>VLOOKUP(D17620,'SOAT LIQ'!$A$87:$C$3416,3,FALSE)</f>
        <v>#N/A</v>
      </c>
      <c r="F17620" t="s">
        <v>21635</v>
      </c>
    </row>
    <row r="17621" spans="1:6" x14ac:dyDescent="0.25">
      <c r="A17621" t="s">
        <v>6501</v>
      </c>
      <c r="B17621" s="100" t="s">
        <v>4436</v>
      </c>
      <c r="C17621" s="99" t="s">
        <v>16590</v>
      </c>
      <c r="D17621" s="124">
        <v>19326</v>
      </c>
      <c r="E17621" s="157" t="e">
        <f>VLOOKUP(D17621,'SOAT LIQ'!$A$87:$C$3416,3,FALSE)</f>
        <v>#N/A</v>
      </c>
      <c r="F17621" t="s">
        <v>21635</v>
      </c>
    </row>
    <row r="17622" spans="1:6" x14ac:dyDescent="0.25">
      <c r="A17622" t="s">
        <v>6498</v>
      </c>
      <c r="B17622" s="100" t="s">
        <v>16592</v>
      </c>
      <c r="C17622" s="99" t="s">
        <v>16591</v>
      </c>
      <c r="D17622" s="124">
        <v>19327</v>
      </c>
      <c r="E17622" s="157" t="e">
        <f>VLOOKUP(D17622,'SOAT LIQ'!$A$87:$C$3416,3,FALSE)</f>
        <v>#N/A</v>
      </c>
      <c r="F17622" t="s">
        <v>21635</v>
      </c>
    </row>
    <row r="17623" spans="1:6" x14ac:dyDescent="0.25">
      <c r="A17623" t="s">
        <v>6501</v>
      </c>
      <c r="B17623" s="100" t="s">
        <v>16592</v>
      </c>
      <c r="C17623" s="99" t="s">
        <v>16591</v>
      </c>
      <c r="D17623" s="124">
        <v>19327</v>
      </c>
      <c r="E17623" s="157" t="e">
        <f>VLOOKUP(D17623,'SOAT LIQ'!$A$87:$C$3416,3,FALSE)</f>
        <v>#N/A</v>
      </c>
      <c r="F17623" t="s">
        <v>21635</v>
      </c>
    </row>
    <row r="17624" spans="1:6" x14ac:dyDescent="0.25">
      <c r="A17624" t="s">
        <v>6498</v>
      </c>
      <c r="B17624" s="100" t="s">
        <v>16593</v>
      </c>
      <c r="C17624" s="99" t="s">
        <v>16591</v>
      </c>
      <c r="D17624" s="124">
        <v>19327</v>
      </c>
      <c r="E17624" s="157" t="e">
        <f>VLOOKUP(D17624,'SOAT LIQ'!$A$87:$C$3416,3,FALSE)</f>
        <v>#N/A</v>
      </c>
      <c r="F17624" t="s">
        <v>21635</v>
      </c>
    </row>
    <row r="17625" spans="1:6" x14ac:dyDescent="0.25">
      <c r="A17625" t="s">
        <v>6501</v>
      </c>
      <c r="B17625" s="100" t="s">
        <v>16593</v>
      </c>
      <c r="C17625" s="99" t="s">
        <v>16591</v>
      </c>
      <c r="D17625" s="124">
        <v>19327</v>
      </c>
      <c r="E17625" s="157" t="e">
        <f>VLOOKUP(D17625,'SOAT LIQ'!$A$87:$C$3416,3,FALSE)</f>
        <v>#N/A</v>
      </c>
      <c r="F17625" t="s">
        <v>21635</v>
      </c>
    </row>
    <row r="17626" spans="1:6" x14ac:dyDescent="0.25">
      <c r="A17626" t="s">
        <v>6498</v>
      </c>
      <c r="B17626" s="100" t="s">
        <v>16595</v>
      </c>
      <c r="C17626" s="99" t="s">
        <v>16594</v>
      </c>
      <c r="D17626" s="124">
        <v>19277</v>
      </c>
      <c r="E17626" s="157" t="e">
        <f>VLOOKUP(D17626,'SOAT LIQ'!$A$87:$C$3416,3,FALSE)</f>
        <v>#N/A</v>
      </c>
      <c r="F17626" t="s">
        <v>21635</v>
      </c>
    </row>
    <row r="17627" spans="1:6" x14ac:dyDescent="0.25">
      <c r="A17627" t="s">
        <v>6501</v>
      </c>
      <c r="B17627" s="100" t="s">
        <v>16595</v>
      </c>
      <c r="C17627" s="99" t="s">
        <v>16594</v>
      </c>
      <c r="D17627" s="124">
        <v>19277</v>
      </c>
      <c r="E17627" s="157" t="e">
        <f>VLOOKUP(D17627,'SOAT LIQ'!$A$87:$C$3416,3,FALSE)</f>
        <v>#N/A</v>
      </c>
      <c r="F17627" t="s">
        <v>21635</v>
      </c>
    </row>
    <row r="17628" spans="1:6" x14ac:dyDescent="0.25">
      <c r="A17628" t="s">
        <v>6498</v>
      </c>
      <c r="B17628" s="100" t="s">
        <v>16596</v>
      </c>
      <c r="C17628" s="99" t="s">
        <v>16586</v>
      </c>
      <c r="D17628" s="124">
        <v>19278</v>
      </c>
      <c r="E17628" s="157" t="e">
        <f>VLOOKUP(D17628,'SOAT LIQ'!$A$87:$C$3416,3,FALSE)</f>
        <v>#N/A</v>
      </c>
      <c r="F17628" t="s">
        <v>21635</v>
      </c>
    </row>
    <row r="17629" spans="1:6" x14ac:dyDescent="0.25">
      <c r="A17629" t="s">
        <v>6501</v>
      </c>
      <c r="B17629" s="100" t="s">
        <v>16596</v>
      </c>
      <c r="C17629" s="99" t="s">
        <v>16586</v>
      </c>
      <c r="D17629" s="124">
        <v>19278</v>
      </c>
      <c r="E17629" s="157" t="e">
        <f>VLOOKUP(D17629,'SOAT LIQ'!$A$87:$C$3416,3,FALSE)</f>
        <v>#N/A</v>
      </c>
      <c r="F17629" t="s">
        <v>21635</v>
      </c>
    </row>
    <row r="17630" spans="1:6" x14ac:dyDescent="0.25">
      <c r="A17630" t="s">
        <v>6498</v>
      </c>
      <c r="B17630" s="100" t="s">
        <v>16597</v>
      </c>
      <c r="C17630" s="99" t="s">
        <v>16586</v>
      </c>
      <c r="D17630" s="124">
        <v>19278</v>
      </c>
      <c r="E17630" s="157" t="e">
        <f>VLOOKUP(D17630,'SOAT LIQ'!$A$87:$C$3416,3,FALSE)</f>
        <v>#N/A</v>
      </c>
      <c r="F17630" t="s">
        <v>21635</v>
      </c>
    </row>
    <row r="17631" spans="1:6" x14ac:dyDescent="0.25">
      <c r="A17631" t="s">
        <v>6501</v>
      </c>
      <c r="B17631" s="100" t="s">
        <v>16597</v>
      </c>
      <c r="C17631" s="99" t="s">
        <v>16586</v>
      </c>
      <c r="D17631" s="124">
        <v>19278</v>
      </c>
      <c r="E17631" s="157" t="e">
        <f>VLOOKUP(D17631,'SOAT LIQ'!$A$87:$C$3416,3,FALSE)</f>
        <v>#N/A</v>
      </c>
      <c r="F17631" t="s">
        <v>21635</v>
      </c>
    </row>
    <row r="17632" spans="1:6" x14ac:dyDescent="0.25">
      <c r="A17632" t="s">
        <v>6498</v>
      </c>
      <c r="B17632" s="100" t="s">
        <v>16598</v>
      </c>
      <c r="C17632" s="99" t="s">
        <v>16591</v>
      </c>
      <c r="D17632" s="124">
        <v>19376</v>
      </c>
      <c r="E17632" s="157" t="e">
        <f>VLOOKUP(D17632,'SOAT LIQ'!$A$87:$C$3416,3,FALSE)</f>
        <v>#N/A</v>
      </c>
      <c r="F17632" t="s">
        <v>21635</v>
      </c>
    </row>
    <row r="17633" spans="1:6" x14ac:dyDescent="0.25">
      <c r="A17633" t="s">
        <v>6501</v>
      </c>
      <c r="B17633" s="100" t="s">
        <v>16598</v>
      </c>
      <c r="C17633" s="99" t="s">
        <v>16591</v>
      </c>
      <c r="D17633" s="124">
        <v>19376</v>
      </c>
      <c r="E17633" s="157" t="e">
        <f>VLOOKUP(D17633,'SOAT LIQ'!$A$87:$C$3416,3,FALSE)</f>
        <v>#N/A</v>
      </c>
      <c r="F17633" t="s">
        <v>21635</v>
      </c>
    </row>
    <row r="17634" spans="1:6" x14ac:dyDescent="0.25">
      <c r="A17634" t="s">
        <v>6498</v>
      </c>
      <c r="B17634" s="100" t="s">
        <v>16599</v>
      </c>
      <c r="C17634" s="100"/>
      <c r="D17634" s="124"/>
      <c r="E17634" s="157" t="e">
        <f>VLOOKUP(D17634,'SOAT LIQ'!$A$87:$C$3416,3,FALSE)</f>
        <v>#N/A</v>
      </c>
      <c r="F17634" t="s">
        <v>21635</v>
      </c>
    </row>
    <row r="17635" spans="1:6" x14ac:dyDescent="0.25">
      <c r="A17635" t="s">
        <v>6501</v>
      </c>
      <c r="B17635" s="100" t="s">
        <v>16599</v>
      </c>
      <c r="C17635" s="100"/>
      <c r="D17635" s="124"/>
      <c r="E17635" s="157" t="e">
        <f>VLOOKUP(D17635,'SOAT LIQ'!$A$87:$C$3416,3,FALSE)</f>
        <v>#N/A</v>
      </c>
      <c r="F17635" t="s">
        <v>21635</v>
      </c>
    </row>
    <row r="17636" spans="1:6" x14ac:dyDescent="0.25">
      <c r="A17636" t="s">
        <v>6498</v>
      </c>
      <c r="B17636" s="100" t="s">
        <v>16601</v>
      </c>
      <c r="C17636" s="99" t="s">
        <v>16600</v>
      </c>
      <c r="D17636" s="124">
        <v>19487</v>
      </c>
      <c r="E17636" s="157" t="e">
        <f>VLOOKUP(D17636,'SOAT LIQ'!$A$87:$C$3416,3,FALSE)</f>
        <v>#N/A</v>
      </c>
      <c r="F17636" t="s">
        <v>21635</v>
      </c>
    </row>
    <row r="17637" spans="1:6" x14ac:dyDescent="0.25">
      <c r="A17637" t="s">
        <v>6501</v>
      </c>
      <c r="B17637" s="100" t="s">
        <v>16601</v>
      </c>
      <c r="C17637" s="99" t="s">
        <v>16600</v>
      </c>
      <c r="D17637" s="124">
        <v>19487</v>
      </c>
      <c r="E17637" s="157" t="e">
        <f>VLOOKUP(D17637,'SOAT LIQ'!$A$87:$C$3416,3,FALSE)</f>
        <v>#N/A</v>
      </c>
      <c r="F17637" t="s">
        <v>21635</v>
      </c>
    </row>
    <row r="17638" spans="1:6" x14ac:dyDescent="0.25">
      <c r="A17638" t="s">
        <v>6498</v>
      </c>
      <c r="B17638" s="100" t="s">
        <v>16603</v>
      </c>
      <c r="C17638" s="99" t="s">
        <v>16602</v>
      </c>
      <c r="D17638" s="124">
        <v>19911</v>
      </c>
      <c r="E17638" s="157" t="e">
        <f>VLOOKUP(D17638,'SOAT LIQ'!$A$87:$C$3416,3,FALSE)</f>
        <v>#N/A</v>
      </c>
      <c r="F17638" t="s">
        <v>21635</v>
      </c>
    </row>
    <row r="17639" spans="1:6" x14ac:dyDescent="0.25">
      <c r="A17639" t="s">
        <v>6501</v>
      </c>
      <c r="B17639" s="100" t="s">
        <v>16603</v>
      </c>
      <c r="C17639" s="99" t="s">
        <v>16602</v>
      </c>
      <c r="D17639" s="124">
        <v>19911</v>
      </c>
      <c r="E17639" s="157" t="e">
        <f>VLOOKUP(D17639,'SOAT LIQ'!$A$87:$C$3416,3,FALSE)</f>
        <v>#N/A</v>
      </c>
      <c r="F17639" t="s">
        <v>21635</v>
      </c>
    </row>
    <row r="17640" spans="1:6" x14ac:dyDescent="0.25">
      <c r="A17640" t="s">
        <v>6498</v>
      </c>
      <c r="B17640" s="100" t="s">
        <v>16605</v>
      </c>
      <c r="C17640" s="99" t="s">
        <v>16604</v>
      </c>
      <c r="D17640" s="124">
        <v>19910</v>
      </c>
      <c r="E17640" s="157" t="e">
        <f>VLOOKUP(D17640,'SOAT LIQ'!$A$87:$C$3416,3,FALSE)</f>
        <v>#N/A</v>
      </c>
      <c r="F17640" t="s">
        <v>21635</v>
      </c>
    </row>
    <row r="17641" spans="1:6" x14ac:dyDescent="0.25">
      <c r="A17641" t="s">
        <v>6501</v>
      </c>
      <c r="B17641" s="100" t="s">
        <v>16605</v>
      </c>
      <c r="C17641" s="99" t="s">
        <v>16604</v>
      </c>
      <c r="D17641" s="124">
        <v>19910</v>
      </c>
      <c r="E17641" s="157" t="e">
        <f>VLOOKUP(D17641,'SOAT LIQ'!$A$87:$C$3416,3,FALSE)</f>
        <v>#N/A</v>
      </c>
      <c r="F17641" t="s">
        <v>21635</v>
      </c>
    </row>
    <row r="17642" spans="1:6" x14ac:dyDescent="0.25">
      <c r="A17642" t="s">
        <v>14970</v>
      </c>
      <c r="B17642" s="100" t="s">
        <v>16605</v>
      </c>
      <c r="C17642" s="99" t="s">
        <v>16604</v>
      </c>
      <c r="D17642" s="124">
        <v>19910</v>
      </c>
      <c r="E17642" s="157" t="e">
        <f>VLOOKUP(D17642,'SOAT LIQ'!$A$87:$C$3416,3,FALSE)</f>
        <v>#N/A</v>
      </c>
    </row>
    <row r="17643" spans="1:6" x14ac:dyDescent="0.25">
      <c r="A17643" t="s">
        <v>6498</v>
      </c>
      <c r="B17643" s="100" t="s">
        <v>16607</v>
      </c>
      <c r="C17643" s="99" t="s">
        <v>16606</v>
      </c>
      <c r="D17643" s="124">
        <v>19911</v>
      </c>
      <c r="E17643" s="157" t="e">
        <f>VLOOKUP(D17643,'SOAT LIQ'!$A$87:$C$3416,3,FALSE)</f>
        <v>#N/A</v>
      </c>
      <c r="F17643" t="s">
        <v>21635</v>
      </c>
    </row>
    <row r="17644" spans="1:6" x14ac:dyDescent="0.25">
      <c r="A17644" t="s">
        <v>6501</v>
      </c>
      <c r="B17644" s="100" t="s">
        <v>16607</v>
      </c>
      <c r="C17644" s="99" t="s">
        <v>16606</v>
      </c>
      <c r="D17644" s="124">
        <v>19911</v>
      </c>
      <c r="E17644" s="157" t="e">
        <f>VLOOKUP(D17644,'SOAT LIQ'!$A$87:$C$3416,3,FALSE)</f>
        <v>#N/A</v>
      </c>
      <c r="F17644" t="s">
        <v>21635</v>
      </c>
    </row>
    <row r="17645" spans="1:6" x14ac:dyDescent="0.25">
      <c r="A17645" t="s">
        <v>6498</v>
      </c>
      <c r="B17645" s="100" t="s">
        <v>16609</v>
      </c>
      <c r="C17645" s="99" t="s">
        <v>16608</v>
      </c>
      <c r="D17645" s="124">
        <v>19960</v>
      </c>
      <c r="E17645" s="157" t="e">
        <f>VLOOKUP(D17645,'SOAT LIQ'!$A$87:$C$3416,3,FALSE)</f>
        <v>#N/A</v>
      </c>
      <c r="F17645" t="s">
        <v>21635</v>
      </c>
    </row>
    <row r="17646" spans="1:6" x14ac:dyDescent="0.25">
      <c r="A17646" t="s">
        <v>6501</v>
      </c>
      <c r="B17646" s="100" t="s">
        <v>16609</v>
      </c>
      <c r="C17646" s="99" t="s">
        <v>16608</v>
      </c>
      <c r="D17646" s="124">
        <v>19960</v>
      </c>
      <c r="E17646" s="157" t="e">
        <f>VLOOKUP(D17646,'SOAT LIQ'!$A$87:$C$3416,3,FALSE)</f>
        <v>#N/A</v>
      </c>
      <c r="F17646" t="s">
        <v>21635</v>
      </c>
    </row>
    <row r="17647" spans="1:6" x14ac:dyDescent="0.25">
      <c r="A17647" t="s">
        <v>6498</v>
      </c>
      <c r="B17647" s="100" t="s">
        <v>16611</v>
      </c>
      <c r="C17647" s="99" t="s">
        <v>16610</v>
      </c>
      <c r="D17647" s="124">
        <v>19960</v>
      </c>
      <c r="E17647" s="157" t="e">
        <f>VLOOKUP(D17647,'SOAT LIQ'!$A$87:$C$3416,3,FALSE)</f>
        <v>#N/A</v>
      </c>
      <c r="F17647" t="s">
        <v>21635</v>
      </c>
    </row>
    <row r="17648" spans="1:6" x14ac:dyDescent="0.25">
      <c r="A17648" t="s">
        <v>6501</v>
      </c>
      <c r="B17648" s="100" t="s">
        <v>16611</v>
      </c>
      <c r="C17648" s="99" t="s">
        <v>16610</v>
      </c>
      <c r="D17648" s="124">
        <v>19960</v>
      </c>
      <c r="E17648" s="157" t="e">
        <f>VLOOKUP(D17648,'SOAT LIQ'!$A$87:$C$3416,3,FALSE)</f>
        <v>#N/A</v>
      </c>
      <c r="F17648" t="s">
        <v>21635</v>
      </c>
    </row>
    <row r="17649" spans="1:6" x14ac:dyDescent="0.25">
      <c r="A17649" t="s">
        <v>6498</v>
      </c>
      <c r="B17649" s="100" t="s">
        <v>16612</v>
      </c>
      <c r="C17649" s="100"/>
      <c r="D17649" s="124">
        <v>19960</v>
      </c>
      <c r="E17649" s="157" t="e">
        <f>VLOOKUP(D17649,'SOAT LIQ'!$A$87:$C$3416,3,FALSE)</f>
        <v>#N/A</v>
      </c>
      <c r="F17649" t="s">
        <v>21635</v>
      </c>
    </row>
    <row r="17650" spans="1:6" x14ac:dyDescent="0.25">
      <c r="A17650" t="s">
        <v>6501</v>
      </c>
      <c r="B17650" s="100" t="s">
        <v>16612</v>
      </c>
      <c r="C17650" s="100"/>
      <c r="D17650" s="124">
        <v>19960</v>
      </c>
      <c r="E17650" s="157" t="e">
        <f>VLOOKUP(D17650,'SOAT LIQ'!$A$87:$C$3416,3,FALSE)</f>
        <v>#N/A</v>
      </c>
      <c r="F17650" t="s">
        <v>21635</v>
      </c>
    </row>
    <row r="17651" spans="1:6" x14ac:dyDescent="0.25">
      <c r="A17651" t="s">
        <v>6498</v>
      </c>
      <c r="B17651" s="100" t="s">
        <v>16613</v>
      </c>
      <c r="C17651" s="100"/>
      <c r="D17651" s="124">
        <v>19960</v>
      </c>
      <c r="E17651" s="157" t="e">
        <f>VLOOKUP(D17651,'SOAT LIQ'!$A$87:$C$3416,3,FALSE)</f>
        <v>#N/A</v>
      </c>
      <c r="F17651" t="s">
        <v>21635</v>
      </c>
    </row>
    <row r="17652" spans="1:6" x14ac:dyDescent="0.25">
      <c r="A17652" t="s">
        <v>6501</v>
      </c>
      <c r="B17652" s="100" t="s">
        <v>16613</v>
      </c>
      <c r="C17652" s="100"/>
      <c r="D17652" s="124">
        <v>19960</v>
      </c>
      <c r="E17652" s="157" t="e">
        <f>VLOOKUP(D17652,'SOAT LIQ'!$A$87:$C$3416,3,FALSE)</f>
        <v>#N/A</v>
      </c>
      <c r="F17652" t="s">
        <v>21635</v>
      </c>
    </row>
    <row r="17653" spans="1:6" x14ac:dyDescent="0.25">
      <c r="A17653" t="s">
        <v>6498</v>
      </c>
      <c r="B17653" s="100" t="s">
        <v>16614</v>
      </c>
      <c r="C17653" s="99" t="s">
        <v>16610</v>
      </c>
      <c r="D17653" s="124">
        <v>19960</v>
      </c>
      <c r="E17653" s="157" t="e">
        <f>VLOOKUP(D17653,'SOAT LIQ'!$A$87:$C$3416,3,FALSE)</f>
        <v>#N/A</v>
      </c>
      <c r="F17653" t="s">
        <v>21635</v>
      </c>
    </row>
    <row r="17654" spans="1:6" x14ac:dyDescent="0.25">
      <c r="A17654" t="s">
        <v>6501</v>
      </c>
      <c r="B17654" s="100" t="s">
        <v>16614</v>
      </c>
      <c r="C17654" s="99" t="s">
        <v>16610</v>
      </c>
      <c r="D17654" s="124">
        <v>19960</v>
      </c>
      <c r="E17654" s="157" t="e">
        <f>VLOOKUP(D17654,'SOAT LIQ'!$A$87:$C$3416,3,FALSE)</f>
        <v>#N/A</v>
      </c>
      <c r="F17654" t="s">
        <v>21635</v>
      </c>
    </row>
    <row r="17655" spans="1:6" x14ac:dyDescent="0.25">
      <c r="A17655" t="s">
        <v>6498</v>
      </c>
      <c r="B17655" s="100" t="s">
        <v>16615</v>
      </c>
      <c r="C17655" s="100"/>
      <c r="D17655" s="124">
        <v>19960</v>
      </c>
      <c r="E17655" s="157" t="e">
        <f>VLOOKUP(D17655,'SOAT LIQ'!$A$87:$C$3416,3,FALSE)</f>
        <v>#N/A</v>
      </c>
      <c r="F17655" t="s">
        <v>21635</v>
      </c>
    </row>
    <row r="17656" spans="1:6" x14ac:dyDescent="0.25">
      <c r="A17656" t="s">
        <v>6501</v>
      </c>
      <c r="B17656" s="100" t="s">
        <v>16615</v>
      </c>
      <c r="C17656" s="100"/>
      <c r="D17656" s="124">
        <v>19960</v>
      </c>
      <c r="E17656" s="157" t="e">
        <f>VLOOKUP(D17656,'SOAT LIQ'!$A$87:$C$3416,3,FALSE)</f>
        <v>#N/A</v>
      </c>
      <c r="F17656" t="s">
        <v>21635</v>
      </c>
    </row>
    <row r="17657" spans="1:6" x14ac:dyDescent="0.25">
      <c r="A17657" t="s">
        <v>6498</v>
      </c>
      <c r="B17657" s="100" t="s">
        <v>4584</v>
      </c>
      <c r="C17657" s="99" t="s">
        <v>16616</v>
      </c>
      <c r="D17657" s="124">
        <v>19774</v>
      </c>
      <c r="E17657" s="157" t="e">
        <f>VLOOKUP(D17657,'SOAT LIQ'!$A$87:$C$3416,3,FALSE)</f>
        <v>#N/A</v>
      </c>
      <c r="F17657" t="s">
        <v>21635</v>
      </c>
    </row>
    <row r="17658" spans="1:6" x14ac:dyDescent="0.25">
      <c r="A17658" t="s">
        <v>6501</v>
      </c>
      <c r="B17658" s="100" t="s">
        <v>4584</v>
      </c>
      <c r="C17658" s="99" t="s">
        <v>16616</v>
      </c>
      <c r="D17658" s="124">
        <v>19774</v>
      </c>
      <c r="E17658" s="157" t="e">
        <f>VLOOKUP(D17658,'SOAT LIQ'!$A$87:$C$3416,3,FALSE)</f>
        <v>#N/A</v>
      </c>
      <c r="F17658" t="s">
        <v>21635</v>
      </c>
    </row>
    <row r="17659" spans="1:6" x14ac:dyDescent="0.25">
      <c r="A17659" t="s">
        <v>6498</v>
      </c>
      <c r="B17659" s="100" t="s">
        <v>16618</v>
      </c>
      <c r="C17659" s="99" t="s">
        <v>16617</v>
      </c>
      <c r="D17659" s="124">
        <v>19774</v>
      </c>
      <c r="E17659" s="157" t="e">
        <f>VLOOKUP(D17659,'SOAT LIQ'!$A$87:$C$3416,3,FALSE)</f>
        <v>#N/A</v>
      </c>
      <c r="F17659" t="s">
        <v>21635</v>
      </c>
    </row>
    <row r="17660" spans="1:6" x14ac:dyDescent="0.25">
      <c r="A17660" t="s">
        <v>6501</v>
      </c>
      <c r="B17660" s="100" t="s">
        <v>16618</v>
      </c>
      <c r="C17660" s="99" t="s">
        <v>16617</v>
      </c>
      <c r="D17660" s="124">
        <v>19774</v>
      </c>
      <c r="E17660" s="157" t="e">
        <f>VLOOKUP(D17660,'SOAT LIQ'!$A$87:$C$3416,3,FALSE)</f>
        <v>#N/A</v>
      </c>
      <c r="F17660" t="s">
        <v>21635</v>
      </c>
    </row>
    <row r="17661" spans="1:6" x14ac:dyDescent="0.25">
      <c r="A17661" t="s">
        <v>6498</v>
      </c>
      <c r="B17661" s="100" t="s">
        <v>16620</v>
      </c>
      <c r="C17661" s="99" t="s">
        <v>16619</v>
      </c>
      <c r="D17661" s="124">
        <v>19774</v>
      </c>
      <c r="E17661" s="157" t="e">
        <f>VLOOKUP(D17661,'SOAT LIQ'!$A$87:$C$3416,3,FALSE)</f>
        <v>#N/A</v>
      </c>
      <c r="F17661" t="s">
        <v>21635</v>
      </c>
    </row>
    <row r="17662" spans="1:6" x14ac:dyDescent="0.25">
      <c r="A17662" t="s">
        <v>6501</v>
      </c>
      <c r="B17662" s="100" t="s">
        <v>16620</v>
      </c>
      <c r="C17662" s="99" t="s">
        <v>16619</v>
      </c>
      <c r="D17662" s="124">
        <v>19774</v>
      </c>
      <c r="E17662" s="157" t="e">
        <f>VLOOKUP(D17662,'SOAT LIQ'!$A$87:$C$3416,3,FALSE)</f>
        <v>#N/A</v>
      </c>
      <c r="F17662" t="s">
        <v>21635</v>
      </c>
    </row>
    <row r="17663" spans="1:6" x14ac:dyDescent="0.25">
      <c r="A17663" t="s">
        <v>6498</v>
      </c>
      <c r="B17663" s="100" t="s">
        <v>4585</v>
      </c>
      <c r="C17663" s="99" t="s">
        <v>16621</v>
      </c>
      <c r="D17663" s="124">
        <v>19774</v>
      </c>
      <c r="E17663" s="157" t="e">
        <f>VLOOKUP(D17663,'SOAT LIQ'!$A$87:$C$3416,3,FALSE)</f>
        <v>#N/A</v>
      </c>
      <c r="F17663" t="s">
        <v>21635</v>
      </c>
    </row>
    <row r="17664" spans="1:6" x14ac:dyDescent="0.25">
      <c r="A17664" t="s">
        <v>6501</v>
      </c>
      <c r="B17664" s="100" t="s">
        <v>4585</v>
      </c>
      <c r="C17664" s="99" t="s">
        <v>16621</v>
      </c>
      <c r="D17664" s="124">
        <v>19774</v>
      </c>
      <c r="E17664" s="157" t="e">
        <f>VLOOKUP(D17664,'SOAT LIQ'!$A$87:$C$3416,3,FALSE)</f>
        <v>#N/A</v>
      </c>
      <c r="F17664" t="s">
        <v>21635</v>
      </c>
    </row>
    <row r="17665" spans="1:6" x14ac:dyDescent="0.25">
      <c r="A17665" t="s">
        <v>6498</v>
      </c>
      <c r="B17665" s="100" t="s">
        <v>16622</v>
      </c>
      <c r="C17665" s="100"/>
      <c r="D17665" s="124">
        <v>19911</v>
      </c>
      <c r="E17665" s="157" t="e">
        <f>VLOOKUP(D17665,'SOAT LIQ'!$A$87:$C$3416,3,FALSE)</f>
        <v>#N/A</v>
      </c>
      <c r="F17665" t="s">
        <v>21635</v>
      </c>
    </row>
    <row r="17666" spans="1:6" x14ac:dyDescent="0.25">
      <c r="A17666" t="s">
        <v>6501</v>
      </c>
      <c r="B17666" s="100" t="s">
        <v>16622</v>
      </c>
      <c r="C17666" s="100"/>
      <c r="D17666" s="124">
        <v>19911</v>
      </c>
      <c r="E17666" s="157" t="e">
        <f>VLOOKUP(D17666,'SOAT LIQ'!$A$87:$C$3416,3,FALSE)</f>
        <v>#N/A</v>
      </c>
      <c r="F17666" t="s">
        <v>21635</v>
      </c>
    </row>
    <row r="17667" spans="1:6" x14ac:dyDescent="0.25">
      <c r="A17667" t="s">
        <v>6498</v>
      </c>
      <c r="B17667" s="100" t="s">
        <v>4488</v>
      </c>
      <c r="C17667" s="99" t="s">
        <v>16623</v>
      </c>
      <c r="D17667" s="124">
        <v>19948</v>
      </c>
      <c r="E17667" s="157" t="e">
        <f>VLOOKUP(D17667,'SOAT LIQ'!$A$87:$C$3416,3,FALSE)</f>
        <v>#N/A</v>
      </c>
      <c r="F17667" t="s">
        <v>21635</v>
      </c>
    </row>
    <row r="17668" spans="1:6" x14ac:dyDescent="0.25">
      <c r="A17668" t="s">
        <v>6501</v>
      </c>
      <c r="B17668" s="100" t="s">
        <v>4488</v>
      </c>
      <c r="C17668" s="99" t="s">
        <v>16623</v>
      </c>
      <c r="D17668" s="124">
        <v>19948</v>
      </c>
      <c r="E17668" s="157" t="e">
        <f>VLOOKUP(D17668,'SOAT LIQ'!$A$87:$C$3416,3,FALSE)</f>
        <v>#N/A</v>
      </c>
      <c r="F17668" t="s">
        <v>21635</v>
      </c>
    </row>
    <row r="17669" spans="1:6" x14ac:dyDescent="0.25">
      <c r="A17669" t="s">
        <v>6498</v>
      </c>
      <c r="B17669" s="100" t="s">
        <v>4276</v>
      </c>
      <c r="C17669" s="99" t="s">
        <v>16624</v>
      </c>
      <c r="D17669" s="124">
        <v>19917</v>
      </c>
      <c r="E17669" s="157" t="e">
        <f>VLOOKUP(D17669,'SOAT LIQ'!$A$87:$C$3416,3,FALSE)</f>
        <v>#N/A</v>
      </c>
      <c r="F17669" t="s">
        <v>21635</v>
      </c>
    </row>
    <row r="17670" spans="1:6" x14ac:dyDescent="0.25">
      <c r="A17670" t="s">
        <v>6501</v>
      </c>
      <c r="B17670" s="100" t="s">
        <v>4276</v>
      </c>
      <c r="C17670" s="99" t="s">
        <v>16624</v>
      </c>
      <c r="D17670" s="124">
        <v>19917</v>
      </c>
      <c r="E17670" s="157" t="e">
        <f>VLOOKUP(D17670,'SOAT LIQ'!$A$87:$C$3416,3,FALSE)</f>
        <v>#N/A</v>
      </c>
      <c r="F17670" t="s">
        <v>21635</v>
      </c>
    </row>
    <row r="17671" spans="1:6" x14ac:dyDescent="0.25">
      <c r="A17671" t="s">
        <v>6498</v>
      </c>
      <c r="B17671" s="100" t="s">
        <v>16626</v>
      </c>
      <c r="C17671" s="99" t="s">
        <v>16625</v>
      </c>
      <c r="D17671" s="124">
        <v>19916</v>
      </c>
      <c r="E17671" s="157" t="e">
        <f>VLOOKUP(D17671,'SOAT LIQ'!$A$87:$C$3416,3,FALSE)</f>
        <v>#N/A</v>
      </c>
      <c r="F17671" t="s">
        <v>21635</v>
      </c>
    </row>
    <row r="17672" spans="1:6" x14ac:dyDescent="0.25">
      <c r="A17672" t="s">
        <v>6501</v>
      </c>
      <c r="B17672" s="100" t="s">
        <v>16626</v>
      </c>
      <c r="C17672" s="99" t="s">
        <v>16625</v>
      </c>
      <c r="D17672" s="124">
        <v>19916</v>
      </c>
      <c r="E17672" s="157" t="e">
        <f>VLOOKUP(D17672,'SOAT LIQ'!$A$87:$C$3416,3,FALSE)</f>
        <v>#N/A</v>
      </c>
      <c r="F17672" t="s">
        <v>21635</v>
      </c>
    </row>
    <row r="17673" spans="1:6" x14ac:dyDescent="0.25">
      <c r="A17673" t="s">
        <v>6498</v>
      </c>
      <c r="B17673" s="100" t="s">
        <v>16628</v>
      </c>
      <c r="C17673" s="99" t="s">
        <v>16627</v>
      </c>
      <c r="D17673" s="124">
        <v>19951</v>
      </c>
      <c r="E17673" s="157" t="e">
        <f>VLOOKUP(D17673,'SOAT LIQ'!$A$87:$C$3416,3,FALSE)</f>
        <v>#N/A</v>
      </c>
      <c r="F17673" t="s">
        <v>21635</v>
      </c>
    </row>
    <row r="17674" spans="1:6" x14ac:dyDescent="0.25">
      <c r="A17674" t="s">
        <v>6501</v>
      </c>
      <c r="B17674" s="100" t="s">
        <v>16628</v>
      </c>
      <c r="C17674" s="99" t="s">
        <v>16627</v>
      </c>
      <c r="D17674" s="124">
        <v>19951</v>
      </c>
      <c r="E17674" s="157" t="e">
        <f>VLOOKUP(D17674,'SOAT LIQ'!$A$87:$C$3416,3,FALSE)</f>
        <v>#N/A</v>
      </c>
      <c r="F17674" t="s">
        <v>21635</v>
      </c>
    </row>
    <row r="17675" spans="1:6" x14ac:dyDescent="0.25">
      <c r="A17675" t="s">
        <v>6498</v>
      </c>
      <c r="B17675" s="100" t="s">
        <v>16630</v>
      </c>
      <c r="C17675" s="99" t="s">
        <v>16629</v>
      </c>
      <c r="D17675" s="124">
        <v>19948</v>
      </c>
      <c r="E17675" s="157" t="e">
        <f>VLOOKUP(D17675,'SOAT LIQ'!$A$87:$C$3416,3,FALSE)</f>
        <v>#N/A</v>
      </c>
      <c r="F17675" t="s">
        <v>21635</v>
      </c>
    </row>
    <row r="17676" spans="1:6" x14ac:dyDescent="0.25">
      <c r="A17676" t="s">
        <v>6501</v>
      </c>
      <c r="B17676" s="100" t="s">
        <v>16630</v>
      </c>
      <c r="C17676" s="99" t="s">
        <v>16629</v>
      </c>
      <c r="D17676" s="124">
        <v>19948</v>
      </c>
      <c r="E17676" s="157" t="e">
        <f>VLOOKUP(D17676,'SOAT LIQ'!$A$87:$C$3416,3,FALSE)</f>
        <v>#N/A</v>
      </c>
      <c r="F17676" t="s">
        <v>21635</v>
      </c>
    </row>
    <row r="17677" spans="1:6" x14ac:dyDescent="0.25">
      <c r="A17677" t="s">
        <v>6498</v>
      </c>
      <c r="B17677" s="100" t="s">
        <v>16632</v>
      </c>
      <c r="C17677" s="99" t="s">
        <v>16631</v>
      </c>
      <c r="D17677" s="124">
        <v>19948</v>
      </c>
      <c r="E17677" s="157" t="e">
        <f>VLOOKUP(D17677,'SOAT LIQ'!$A$87:$C$3416,3,FALSE)</f>
        <v>#N/A</v>
      </c>
      <c r="F17677" t="s">
        <v>21635</v>
      </c>
    </row>
    <row r="17678" spans="1:6" x14ac:dyDescent="0.25">
      <c r="A17678" t="s">
        <v>6501</v>
      </c>
      <c r="B17678" s="100" t="s">
        <v>16632</v>
      </c>
      <c r="C17678" s="99" t="s">
        <v>16631</v>
      </c>
      <c r="D17678" s="124">
        <v>19948</v>
      </c>
      <c r="E17678" s="157" t="e">
        <f>VLOOKUP(D17678,'SOAT LIQ'!$A$87:$C$3416,3,FALSE)</f>
        <v>#N/A</v>
      </c>
      <c r="F17678" t="s">
        <v>21635</v>
      </c>
    </row>
    <row r="17679" spans="1:6" x14ac:dyDescent="0.25">
      <c r="A17679" t="s">
        <v>6498</v>
      </c>
      <c r="B17679" s="100" t="s">
        <v>16633</v>
      </c>
      <c r="C17679" s="99" t="s">
        <v>16631</v>
      </c>
      <c r="D17679" s="124">
        <v>19916</v>
      </c>
      <c r="E17679" s="157" t="e">
        <f>VLOOKUP(D17679,'SOAT LIQ'!$A$87:$C$3416,3,FALSE)</f>
        <v>#N/A</v>
      </c>
      <c r="F17679" t="s">
        <v>21635</v>
      </c>
    </row>
    <row r="17680" spans="1:6" x14ac:dyDescent="0.25">
      <c r="A17680" t="s">
        <v>6501</v>
      </c>
      <c r="B17680" s="100" t="s">
        <v>16633</v>
      </c>
      <c r="C17680" s="99" t="s">
        <v>16631</v>
      </c>
      <c r="D17680" s="124">
        <v>19916</v>
      </c>
      <c r="E17680" s="157" t="e">
        <f>VLOOKUP(D17680,'SOAT LIQ'!$A$87:$C$3416,3,FALSE)</f>
        <v>#N/A</v>
      </c>
      <c r="F17680" t="s">
        <v>21635</v>
      </c>
    </row>
    <row r="17681" spans="1:6" x14ac:dyDescent="0.25">
      <c r="A17681" t="s">
        <v>6498</v>
      </c>
      <c r="B17681" s="100" t="s">
        <v>16634</v>
      </c>
      <c r="C17681" s="99" t="s">
        <v>16631</v>
      </c>
      <c r="D17681" s="124">
        <v>19948</v>
      </c>
      <c r="E17681" s="157" t="e">
        <f>VLOOKUP(D17681,'SOAT LIQ'!$A$87:$C$3416,3,FALSE)</f>
        <v>#N/A</v>
      </c>
      <c r="F17681" t="s">
        <v>21635</v>
      </c>
    </row>
    <row r="17682" spans="1:6" x14ac:dyDescent="0.25">
      <c r="A17682" t="s">
        <v>6501</v>
      </c>
      <c r="B17682" s="100" t="s">
        <v>16634</v>
      </c>
      <c r="C17682" s="99" t="s">
        <v>16631</v>
      </c>
      <c r="D17682" s="124">
        <v>19948</v>
      </c>
      <c r="E17682" s="157" t="e">
        <f>VLOOKUP(D17682,'SOAT LIQ'!$A$87:$C$3416,3,FALSE)</f>
        <v>#N/A</v>
      </c>
      <c r="F17682" t="s">
        <v>21635</v>
      </c>
    </row>
    <row r="17683" spans="1:6" x14ac:dyDescent="0.25">
      <c r="A17683" t="s">
        <v>6501</v>
      </c>
      <c r="B17683" s="100" t="s">
        <v>16635</v>
      </c>
      <c r="C17683" s="100"/>
      <c r="D17683" s="124"/>
      <c r="E17683" s="157" t="e">
        <f>VLOOKUP(D17683,'SOAT LIQ'!$A$87:$C$3416,3,FALSE)</f>
        <v>#N/A</v>
      </c>
      <c r="F17683" t="s">
        <v>21635</v>
      </c>
    </row>
    <row r="17684" spans="1:6" x14ac:dyDescent="0.25">
      <c r="A17684" t="s">
        <v>6498</v>
      </c>
      <c r="B17684" s="100" t="s">
        <v>16635</v>
      </c>
      <c r="C17684" s="100"/>
      <c r="D17684" s="124"/>
      <c r="E17684" s="157" t="e">
        <f>VLOOKUP(D17684,'SOAT LIQ'!$A$87:$C$3416,3,FALSE)</f>
        <v>#N/A</v>
      </c>
      <c r="F17684" t="s">
        <v>21635</v>
      </c>
    </row>
    <row r="17685" spans="1:6" x14ac:dyDescent="0.25">
      <c r="A17685" t="s">
        <v>6501</v>
      </c>
      <c r="B17685" s="100" t="s">
        <v>16636</v>
      </c>
      <c r="C17685" s="100"/>
      <c r="D17685" s="124"/>
      <c r="E17685" s="157" t="e">
        <f>VLOOKUP(D17685,'SOAT LIQ'!$A$87:$C$3416,3,FALSE)</f>
        <v>#N/A</v>
      </c>
      <c r="F17685" t="s">
        <v>21635</v>
      </c>
    </row>
    <row r="17686" spans="1:6" x14ac:dyDescent="0.25">
      <c r="A17686" t="s">
        <v>6498</v>
      </c>
      <c r="B17686" s="100" t="s">
        <v>16636</v>
      </c>
      <c r="C17686" s="100"/>
      <c r="D17686" s="124"/>
      <c r="E17686" s="157" t="e">
        <f>VLOOKUP(D17686,'SOAT LIQ'!$A$87:$C$3416,3,FALSE)</f>
        <v>#N/A</v>
      </c>
      <c r="F17686" t="s">
        <v>21635</v>
      </c>
    </row>
    <row r="17687" spans="1:6" x14ac:dyDescent="0.25">
      <c r="A17687" t="s">
        <v>6498</v>
      </c>
      <c r="B17687" s="100" t="s">
        <v>16637</v>
      </c>
      <c r="C17687" s="99" t="s">
        <v>16638</v>
      </c>
      <c r="D17687" s="124">
        <v>19650</v>
      </c>
      <c r="E17687" s="157" t="e">
        <f>VLOOKUP(D17687,'SOAT LIQ'!$A$87:$C$3416,3,FALSE)</f>
        <v>#N/A</v>
      </c>
      <c r="F17687" t="s">
        <v>21635</v>
      </c>
    </row>
    <row r="17688" spans="1:6" x14ac:dyDescent="0.25">
      <c r="A17688" t="s">
        <v>6501</v>
      </c>
      <c r="B17688" s="100" t="s">
        <v>16637</v>
      </c>
      <c r="C17688" s="99" t="s">
        <v>16638</v>
      </c>
      <c r="D17688" s="124">
        <v>19650</v>
      </c>
      <c r="E17688" s="157" t="e">
        <f>VLOOKUP(D17688,'SOAT LIQ'!$A$87:$C$3416,3,FALSE)</f>
        <v>#N/A</v>
      </c>
      <c r="F17688" t="s">
        <v>21635</v>
      </c>
    </row>
    <row r="17689" spans="1:6" x14ac:dyDescent="0.25">
      <c r="A17689" t="s">
        <v>6498</v>
      </c>
      <c r="B17689" s="100" t="s">
        <v>16639</v>
      </c>
      <c r="C17689" s="99" t="s">
        <v>16638</v>
      </c>
      <c r="D17689" s="124">
        <v>19650</v>
      </c>
      <c r="E17689" s="157" t="e">
        <f>VLOOKUP(D17689,'SOAT LIQ'!$A$87:$C$3416,3,FALSE)</f>
        <v>#N/A</v>
      </c>
      <c r="F17689" t="s">
        <v>21635</v>
      </c>
    </row>
    <row r="17690" spans="1:6" x14ac:dyDescent="0.25">
      <c r="A17690" t="s">
        <v>6501</v>
      </c>
      <c r="B17690" s="100" t="s">
        <v>16639</v>
      </c>
      <c r="C17690" s="99" t="s">
        <v>16638</v>
      </c>
      <c r="D17690" s="124">
        <v>19650</v>
      </c>
      <c r="E17690" s="157" t="e">
        <f>VLOOKUP(D17690,'SOAT LIQ'!$A$87:$C$3416,3,FALSE)</f>
        <v>#N/A</v>
      </c>
      <c r="F17690" t="s">
        <v>21635</v>
      </c>
    </row>
    <row r="17691" spans="1:6" x14ac:dyDescent="0.25">
      <c r="A17691" t="s">
        <v>6498</v>
      </c>
      <c r="B17691" s="100" t="s">
        <v>16641</v>
      </c>
      <c r="C17691" s="99" t="s">
        <v>16640</v>
      </c>
      <c r="D17691" s="124">
        <v>19742</v>
      </c>
      <c r="E17691" s="157" t="e">
        <f>VLOOKUP(D17691,'SOAT LIQ'!$A$87:$C$3416,3,FALSE)</f>
        <v>#N/A</v>
      </c>
      <c r="F17691" t="s">
        <v>21635</v>
      </c>
    </row>
    <row r="17692" spans="1:6" x14ac:dyDescent="0.25">
      <c r="A17692" t="s">
        <v>6501</v>
      </c>
      <c r="B17692" s="100" t="s">
        <v>16641</v>
      </c>
      <c r="C17692" s="99" t="s">
        <v>16640</v>
      </c>
      <c r="D17692" s="124">
        <v>19742</v>
      </c>
      <c r="E17692" s="157" t="e">
        <f>VLOOKUP(D17692,'SOAT LIQ'!$A$87:$C$3416,3,FALSE)</f>
        <v>#N/A</v>
      </c>
      <c r="F17692" t="s">
        <v>21635</v>
      </c>
    </row>
    <row r="17693" spans="1:6" x14ac:dyDescent="0.25">
      <c r="A17693" t="s">
        <v>6498</v>
      </c>
      <c r="B17693" s="100" t="s">
        <v>16642</v>
      </c>
      <c r="C17693" s="99" t="s">
        <v>16643</v>
      </c>
      <c r="D17693" s="124">
        <v>19986</v>
      </c>
      <c r="E17693" s="157" t="e">
        <f>VLOOKUP(D17693,'SOAT LIQ'!$A$87:$C$3416,3,FALSE)</f>
        <v>#N/A</v>
      </c>
      <c r="F17693" t="s">
        <v>21635</v>
      </c>
    </row>
    <row r="17694" spans="1:6" x14ac:dyDescent="0.25">
      <c r="A17694" t="s">
        <v>6501</v>
      </c>
      <c r="B17694" s="100" t="s">
        <v>16642</v>
      </c>
      <c r="C17694" s="99" t="s">
        <v>16643</v>
      </c>
      <c r="D17694" s="124">
        <v>19986</v>
      </c>
      <c r="E17694" s="157" t="e">
        <f>VLOOKUP(D17694,'SOAT LIQ'!$A$87:$C$3416,3,FALSE)</f>
        <v>#N/A</v>
      </c>
      <c r="F17694" t="s">
        <v>21635</v>
      </c>
    </row>
    <row r="17695" spans="1:6" x14ac:dyDescent="0.25">
      <c r="A17695" t="s">
        <v>6498</v>
      </c>
      <c r="B17695" s="100" t="s">
        <v>16645</v>
      </c>
      <c r="C17695" s="99" t="s">
        <v>16644</v>
      </c>
      <c r="D17695" s="124">
        <v>19986</v>
      </c>
      <c r="E17695" s="157" t="e">
        <f>VLOOKUP(D17695,'SOAT LIQ'!$A$87:$C$3416,3,FALSE)</f>
        <v>#N/A</v>
      </c>
      <c r="F17695" t="s">
        <v>21635</v>
      </c>
    </row>
    <row r="17696" spans="1:6" x14ac:dyDescent="0.25">
      <c r="A17696" t="s">
        <v>6501</v>
      </c>
      <c r="B17696" s="100" t="s">
        <v>16645</v>
      </c>
      <c r="C17696" s="99" t="s">
        <v>16644</v>
      </c>
      <c r="D17696" s="124">
        <v>19986</v>
      </c>
      <c r="E17696" s="157" t="e">
        <f>VLOOKUP(D17696,'SOAT LIQ'!$A$87:$C$3416,3,FALSE)</f>
        <v>#N/A</v>
      </c>
      <c r="F17696" t="s">
        <v>21635</v>
      </c>
    </row>
    <row r="17697" spans="1:6" x14ac:dyDescent="0.25">
      <c r="A17697" t="s">
        <v>6498</v>
      </c>
      <c r="B17697" s="100" t="s">
        <v>16646</v>
      </c>
      <c r="C17697" s="99" t="s">
        <v>16643</v>
      </c>
      <c r="D17697" s="124">
        <v>19986</v>
      </c>
      <c r="E17697" s="157" t="e">
        <f>VLOOKUP(D17697,'SOAT LIQ'!$A$87:$C$3416,3,FALSE)</f>
        <v>#N/A</v>
      </c>
      <c r="F17697" t="s">
        <v>21635</v>
      </c>
    </row>
    <row r="17698" spans="1:6" x14ac:dyDescent="0.25">
      <c r="A17698" t="s">
        <v>6501</v>
      </c>
      <c r="B17698" s="100" t="s">
        <v>16646</v>
      </c>
      <c r="C17698" s="99" t="s">
        <v>16643</v>
      </c>
      <c r="D17698" s="124">
        <v>19986</v>
      </c>
      <c r="E17698" s="157" t="e">
        <f>VLOOKUP(D17698,'SOAT LIQ'!$A$87:$C$3416,3,FALSE)</f>
        <v>#N/A</v>
      </c>
      <c r="F17698" t="s">
        <v>21635</v>
      </c>
    </row>
    <row r="17699" spans="1:6" x14ac:dyDescent="0.25">
      <c r="A17699" t="s">
        <v>6498</v>
      </c>
      <c r="B17699" s="100" t="s">
        <v>16648</v>
      </c>
      <c r="C17699" s="99" t="s">
        <v>16647</v>
      </c>
      <c r="D17699" s="124">
        <v>19019</v>
      </c>
      <c r="E17699" s="157" t="e">
        <f>VLOOKUP(D17699,'SOAT LIQ'!$A$87:$C$3416,3,FALSE)</f>
        <v>#N/A</v>
      </c>
      <c r="F17699" t="s">
        <v>21635</v>
      </c>
    </row>
    <row r="17700" spans="1:6" x14ac:dyDescent="0.25">
      <c r="A17700" t="s">
        <v>6501</v>
      </c>
      <c r="B17700" s="100" t="s">
        <v>16648</v>
      </c>
      <c r="C17700" s="99" t="s">
        <v>16647</v>
      </c>
      <c r="D17700" s="124">
        <v>19019</v>
      </c>
      <c r="E17700" s="157" t="e">
        <f>VLOOKUP(D17700,'SOAT LIQ'!$A$87:$C$3416,3,FALSE)</f>
        <v>#N/A</v>
      </c>
      <c r="F17700" t="s">
        <v>21635</v>
      </c>
    </row>
    <row r="17701" spans="1:6" x14ac:dyDescent="0.25">
      <c r="A17701" t="s">
        <v>6498</v>
      </c>
      <c r="B17701" s="100" t="s">
        <v>16650</v>
      </c>
      <c r="C17701" s="99" t="s">
        <v>16649</v>
      </c>
      <c r="D17701" s="124">
        <v>19019</v>
      </c>
      <c r="E17701" s="157" t="e">
        <f>VLOOKUP(D17701,'SOAT LIQ'!$A$87:$C$3416,3,FALSE)</f>
        <v>#N/A</v>
      </c>
      <c r="F17701" t="s">
        <v>21635</v>
      </c>
    </row>
    <row r="17702" spans="1:6" x14ac:dyDescent="0.25">
      <c r="A17702" t="s">
        <v>6501</v>
      </c>
      <c r="B17702" s="100" t="s">
        <v>16650</v>
      </c>
      <c r="C17702" s="99" t="s">
        <v>16649</v>
      </c>
      <c r="D17702" s="124">
        <v>19019</v>
      </c>
      <c r="E17702" s="157" t="e">
        <f>VLOOKUP(D17702,'SOAT LIQ'!$A$87:$C$3416,3,FALSE)</f>
        <v>#N/A</v>
      </c>
      <c r="F17702" t="s">
        <v>21635</v>
      </c>
    </row>
    <row r="17703" spans="1:6" x14ac:dyDescent="0.25">
      <c r="A17703" t="s">
        <v>6498</v>
      </c>
      <c r="B17703" s="100" t="s">
        <v>16651</v>
      </c>
      <c r="C17703" s="99" t="s">
        <v>16652</v>
      </c>
      <c r="D17703" s="124">
        <v>19159</v>
      </c>
      <c r="E17703" s="157" t="e">
        <f>VLOOKUP(D17703,'SOAT LIQ'!$A$87:$C$3416,3,FALSE)</f>
        <v>#N/A</v>
      </c>
      <c r="F17703" t="s">
        <v>21635</v>
      </c>
    </row>
    <row r="17704" spans="1:6" x14ac:dyDescent="0.25">
      <c r="A17704" t="s">
        <v>6501</v>
      </c>
      <c r="B17704" s="100" t="s">
        <v>16651</v>
      </c>
      <c r="C17704" s="99" t="s">
        <v>16652</v>
      </c>
      <c r="D17704" s="124">
        <v>19159</v>
      </c>
      <c r="E17704" s="157" t="e">
        <f>VLOOKUP(D17704,'SOAT LIQ'!$A$87:$C$3416,3,FALSE)</f>
        <v>#N/A</v>
      </c>
      <c r="F17704" t="s">
        <v>21635</v>
      </c>
    </row>
    <row r="17705" spans="1:6" x14ac:dyDescent="0.25">
      <c r="A17705" t="s">
        <v>6498</v>
      </c>
      <c r="B17705" s="100" t="s">
        <v>16653</v>
      </c>
      <c r="C17705" s="99" t="s">
        <v>16652</v>
      </c>
      <c r="D17705" s="124">
        <v>19159</v>
      </c>
      <c r="E17705" s="157" t="e">
        <f>VLOOKUP(D17705,'SOAT LIQ'!$A$87:$C$3416,3,FALSE)</f>
        <v>#N/A</v>
      </c>
      <c r="F17705" t="s">
        <v>21635</v>
      </c>
    </row>
    <row r="17706" spans="1:6" x14ac:dyDescent="0.25">
      <c r="A17706" t="s">
        <v>6501</v>
      </c>
      <c r="B17706" s="100" t="s">
        <v>16653</v>
      </c>
      <c r="C17706" s="99" t="s">
        <v>16652</v>
      </c>
      <c r="D17706" s="124">
        <v>19159</v>
      </c>
      <c r="E17706" s="157" t="e">
        <f>VLOOKUP(D17706,'SOAT LIQ'!$A$87:$C$3416,3,FALSE)</f>
        <v>#N/A</v>
      </c>
      <c r="F17706" t="s">
        <v>21635</v>
      </c>
    </row>
    <row r="17707" spans="1:6" x14ac:dyDescent="0.25">
      <c r="A17707" t="s">
        <v>6498</v>
      </c>
      <c r="B17707" s="100" t="s">
        <v>16654</v>
      </c>
      <c r="C17707" s="99" t="s">
        <v>16655</v>
      </c>
      <c r="D17707" s="124">
        <v>19189</v>
      </c>
      <c r="E17707" s="157" t="e">
        <f>VLOOKUP(D17707,'SOAT LIQ'!$A$87:$C$3416,3,FALSE)</f>
        <v>#N/A</v>
      </c>
      <c r="F17707" t="s">
        <v>21635</v>
      </c>
    </row>
    <row r="17708" spans="1:6" x14ac:dyDescent="0.25">
      <c r="A17708" t="s">
        <v>6501</v>
      </c>
      <c r="B17708" s="100" t="s">
        <v>16654</v>
      </c>
      <c r="C17708" s="99" t="s">
        <v>16655</v>
      </c>
      <c r="D17708" s="124">
        <v>19189</v>
      </c>
      <c r="E17708" s="157" t="e">
        <f>VLOOKUP(D17708,'SOAT LIQ'!$A$87:$C$3416,3,FALSE)</f>
        <v>#N/A</v>
      </c>
      <c r="F17708" t="s">
        <v>21635</v>
      </c>
    </row>
    <row r="17709" spans="1:6" x14ac:dyDescent="0.25">
      <c r="A17709" t="s">
        <v>6498</v>
      </c>
      <c r="B17709" s="100" t="s">
        <v>16656</v>
      </c>
      <c r="C17709" s="99" t="s">
        <v>16655</v>
      </c>
      <c r="D17709" s="124">
        <v>19189</v>
      </c>
      <c r="E17709" s="157" t="e">
        <f>VLOOKUP(D17709,'SOAT LIQ'!$A$87:$C$3416,3,FALSE)</f>
        <v>#N/A</v>
      </c>
      <c r="F17709" t="s">
        <v>21635</v>
      </c>
    </row>
    <row r="17710" spans="1:6" x14ac:dyDescent="0.25">
      <c r="A17710" t="s">
        <v>6501</v>
      </c>
      <c r="B17710" s="100" t="s">
        <v>16656</v>
      </c>
      <c r="C17710" s="99" t="s">
        <v>16655</v>
      </c>
      <c r="D17710" s="124">
        <v>19189</v>
      </c>
      <c r="E17710" s="157" t="e">
        <f>VLOOKUP(D17710,'SOAT LIQ'!$A$87:$C$3416,3,FALSE)</f>
        <v>#N/A</v>
      </c>
      <c r="F17710" t="s">
        <v>21635</v>
      </c>
    </row>
    <row r="17711" spans="1:6" x14ac:dyDescent="0.25">
      <c r="A17711" t="s">
        <v>6498</v>
      </c>
      <c r="B17711" s="100" t="s">
        <v>16657</v>
      </c>
      <c r="C17711" s="99" t="s">
        <v>16658</v>
      </c>
      <c r="D17711" s="124">
        <v>19388</v>
      </c>
      <c r="E17711" s="157" t="e">
        <f>VLOOKUP(D17711,'SOAT LIQ'!$A$87:$C$3416,3,FALSE)</f>
        <v>#N/A</v>
      </c>
      <c r="F17711" t="s">
        <v>21635</v>
      </c>
    </row>
    <row r="17712" spans="1:6" x14ac:dyDescent="0.25">
      <c r="A17712" t="s">
        <v>6501</v>
      </c>
      <c r="B17712" s="100" t="s">
        <v>16657</v>
      </c>
      <c r="C17712" s="99" t="s">
        <v>16658</v>
      </c>
      <c r="D17712" s="124">
        <v>19388</v>
      </c>
      <c r="E17712" s="157" t="e">
        <f>VLOOKUP(D17712,'SOAT LIQ'!$A$87:$C$3416,3,FALSE)</f>
        <v>#N/A</v>
      </c>
      <c r="F17712" t="s">
        <v>21635</v>
      </c>
    </row>
    <row r="17713" spans="1:6" x14ac:dyDescent="0.25">
      <c r="A17713" t="s">
        <v>6498</v>
      </c>
      <c r="B17713" s="100" t="s">
        <v>16659</v>
      </c>
      <c r="C17713" s="99" t="s">
        <v>16658</v>
      </c>
      <c r="D17713" s="124">
        <v>19388</v>
      </c>
      <c r="E17713" s="157" t="e">
        <f>VLOOKUP(D17713,'SOAT LIQ'!$A$87:$C$3416,3,FALSE)</f>
        <v>#N/A</v>
      </c>
      <c r="F17713" t="s">
        <v>21635</v>
      </c>
    </row>
    <row r="17714" spans="1:6" x14ac:dyDescent="0.25">
      <c r="A17714" t="s">
        <v>6501</v>
      </c>
      <c r="B17714" s="100" t="s">
        <v>16659</v>
      </c>
      <c r="C17714" s="99" t="s">
        <v>16658</v>
      </c>
      <c r="D17714" s="124">
        <v>19388</v>
      </c>
      <c r="E17714" s="157" t="e">
        <f>VLOOKUP(D17714,'SOAT LIQ'!$A$87:$C$3416,3,FALSE)</f>
        <v>#N/A</v>
      </c>
      <c r="F17714" t="s">
        <v>21635</v>
      </c>
    </row>
    <row r="17715" spans="1:6" x14ac:dyDescent="0.25">
      <c r="A17715" t="s">
        <v>6498</v>
      </c>
      <c r="B17715" s="100" t="s">
        <v>16660</v>
      </c>
      <c r="C17715" s="99" t="s">
        <v>16658</v>
      </c>
      <c r="D17715" s="124">
        <v>19430</v>
      </c>
      <c r="E17715" s="157" t="e">
        <f>VLOOKUP(D17715,'SOAT LIQ'!$A$87:$C$3416,3,FALSE)</f>
        <v>#N/A</v>
      </c>
      <c r="F17715" t="s">
        <v>21635</v>
      </c>
    </row>
    <row r="17716" spans="1:6" x14ac:dyDescent="0.25">
      <c r="A17716" t="s">
        <v>6501</v>
      </c>
      <c r="B17716" s="100" t="s">
        <v>16660</v>
      </c>
      <c r="C17716" s="99" t="s">
        <v>16658</v>
      </c>
      <c r="D17716" s="124">
        <v>19430</v>
      </c>
      <c r="E17716" s="157" t="e">
        <f>VLOOKUP(D17716,'SOAT LIQ'!$A$87:$C$3416,3,FALSE)</f>
        <v>#N/A</v>
      </c>
      <c r="F17716" t="s">
        <v>21635</v>
      </c>
    </row>
    <row r="17717" spans="1:6" x14ac:dyDescent="0.25">
      <c r="A17717" t="s">
        <v>6498</v>
      </c>
      <c r="B17717" s="100" t="s">
        <v>16662</v>
      </c>
      <c r="C17717" s="99" t="s">
        <v>16661</v>
      </c>
      <c r="D17717" s="124">
        <v>19430</v>
      </c>
      <c r="E17717" s="157" t="e">
        <f>VLOOKUP(D17717,'SOAT LIQ'!$A$87:$C$3416,3,FALSE)</f>
        <v>#N/A</v>
      </c>
      <c r="F17717" t="s">
        <v>21635</v>
      </c>
    </row>
    <row r="17718" spans="1:6" x14ac:dyDescent="0.25">
      <c r="A17718" t="s">
        <v>6501</v>
      </c>
      <c r="B17718" s="100" t="s">
        <v>16662</v>
      </c>
      <c r="C17718" s="99" t="s">
        <v>16661</v>
      </c>
      <c r="D17718" s="124">
        <v>19430</v>
      </c>
      <c r="E17718" s="157" t="e">
        <f>VLOOKUP(D17718,'SOAT LIQ'!$A$87:$C$3416,3,FALSE)</f>
        <v>#N/A</v>
      </c>
      <c r="F17718" t="s">
        <v>21635</v>
      </c>
    </row>
    <row r="17719" spans="1:6" x14ac:dyDescent="0.25">
      <c r="A17719" t="s">
        <v>6498</v>
      </c>
      <c r="B17719" s="100" t="s">
        <v>16663</v>
      </c>
      <c r="C17719" s="99" t="s">
        <v>16664</v>
      </c>
      <c r="D17719" s="124">
        <v>19431</v>
      </c>
      <c r="E17719" s="157" t="e">
        <f>VLOOKUP(D17719,'SOAT LIQ'!$A$87:$C$3416,3,FALSE)</f>
        <v>#N/A</v>
      </c>
      <c r="F17719" t="s">
        <v>21635</v>
      </c>
    </row>
    <row r="17720" spans="1:6" x14ac:dyDescent="0.25">
      <c r="A17720" t="s">
        <v>6501</v>
      </c>
      <c r="B17720" s="100" t="s">
        <v>16663</v>
      </c>
      <c r="C17720" s="99" t="s">
        <v>16664</v>
      </c>
      <c r="D17720" s="124">
        <v>19431</v>
      </c>
      <c r="E17720" s="157" t="e">
        <f>VLOOKUP(D17720,'SOAT LIQ'!$A$87:$C$3416,3,FALSE)</f>
        <v>#N/A</v>
      </c>
      <c r="F17720" t="s">
        <v>21635</v>
      </c>
    </row>
    <row r="17721" spans="1:6" x14ac:dyDescent="0.25">
      <c r="A17721" t="s">
        <v>6501</v>
      </c>
      <c r="B17721" s="100" t="s">
        <v>16665</v>
      </c>
      <c r="C17721" s="100"/>
      <c r="D17721" s="124"/>
      <c r="E17721" s="157" t="e">
        <f>VLOOKUP(D17721,'SOAT LIQ'!$A$87:$C$3416,3,FALSE)</f>
        <v>#N/A</v>
      </c>
      <c r="F17721" t="s">
        <v>21635</v>
      </c>
    </row>
    <row r="17722" spans="1:6" x14ac:dyDescent="0.25">
      <c r="A17722" t="s">
        <v>6498</v>
      </c>
      <c r="B17722" s="100" t="s">
        <v>16665</v>
      </c>
      <c r="C17722" s="100"/>
      <c r="D17722" s="124"/>
      <c r="E17722" s="157" t="e">
        <f>VLOOKUP(D17722,'SOAT LIQ'!$A$87:$C$3416,3,FALSE)</f>
        <v>#N/A</v>
      </c>
      <c r="F17722" t="s">
        <v>21635</v>
      </c>
    </row>
    <row r="17723" spans="1:6" x14ac:dyDescent="0.25">
      <c r="A17723" t="s">
        <v>6498</v>
      </c>
      <c r="B17723" s="100" t="s">
        <v>16666</v>
      </c>
      <c r="C17723" s="99" t="s">
        <v>16667</v>
      </c>
      <c r="D17723" s="124">
        <v>19074</v>
      </c>
      <c r="E17723" s="157" t="e">
        <f>VLOOKUP(D17723,'SOAT LIQ'!$A$87:$C$3416,3,FALSE)</f>
        <v>#N/A</v>
      </c>
      <c r="F17723" t="s">
        <v>21635</v>
      </c>
    </row>
    <row r="17724" spans="1:6" x14ac:dyDescent="0.25">
      <c r="A17724" t="s">
        <v>6501</v>
      </c>
      <c r="B17724" s="100" t="s">
        <v>16666</v>
      </c>
      <c r="C17724" s="99" t="s">
        <v>16667</v>
      </c>
      <c r="D17724" s="124">
        <v>19074</v>
      </c>
      <c r="E17724" s="157" t="e">
        <f>VLOOKUP(D17724,'SOAT LIQ'!$A$87:$C$3416,3,FALSE)</f>
        <v>#N/A</v>
      </c>
      <c r="F17724" t="s">
        <v>21635</v>
      </c>
    </row>
    <row r="17725" spans="1:6" x14ac:dyDescent="0.25">
      <c r="A17725" t="s">
        <v>6498</v>
      </c>
      <c r="B17725" s="100" t="s">
        <v>16668</v>
      </c>
      <c r="C17725" s="99" t="s">
        <v>16667</v>
      </c>
      <c r="D17725" s="124">
        <v>19074</v>
      </c>
      <c r="E17725" s="157" t="e">
        <f>VLOOKUP(D17725,'SOAT LIQ'!$A$87:$C$3416,3,FALSE)</f>
        <v>#N/A</v>
      </c>
      <c r="F17725" t="s">
        <v>21635</v>
      </c>
    </row>
    <row r="17726" spans="1:6" x14ac:dyDescent="0.25">
      <c r="A17726" t="s">
        <v>6501</v>
      </c>
      <c r="B17726" s="100" t="s">
        <v>16668</v>
      </c>
      <c r="C17726" s="99" t="s">
        <v>16667</v>
      </c>
      <c r="D17726" s="124">
        <v>19074</v>
      </c>
      <c r="E17726" s="157" t="e">
        <f>VLOOKUP(D17726,'SOAT LIQ'!$A$87:$C$3416,3,FALSE)</f>
        <v>#N/A</v>
      </c>
      <c r="F17726" t="s">
        <v>21635</v>
      </c>
    </row>
    <row r="17727" spans="1:6" x14ac:dyDescent="0.25">
      <c r="A17727" t="s">
        <v>6498</v>
      </c>
      <c r="B17727" s="100" t="s">
        <v>16669</v>
      </c>
      <c r="C17727" s="99" t="s">
        <v>16670</v>
      </c>
      <c r="D17727" s="124">
        <v>19939</v>
      </c>
      <c r="E17727" s="157" t="e">
        <f>VLOOKUP(D17727,'SOAT LIQ'!$A$87:$C$3416,3,FALSE)</f>
        <v>#N/A</v>
      </c>
      <c r="F17727" t="s">
        <v>21635</v>
      </c>
    </row>
    <row r="17728" spans="1:6" x14ac:dyDescent="0.25">
      <c r="A17728" t="s">
        <v>6501</v>
      </c>
      <c r="B17728" s="100" t="s">
        <v>16669</v>
      </c>
      <c r="C17728" s="99" t="s">
        <v>16670</v>
      </c>
      <c r="D17728" s="124">
        <v>19939</v>
      </c>
      <c r="E17728" s="157" t="e">
        <f>VLOOKUP(D17728,'SOAT LIQ'!$A$87:$C$3416,3,FALSE)</f>
        <v>#N/A</v>
      </c>
      <c r="F17728" t="s">
        <v>21635</v>
      </c>
    </row>
    <row r="17729" spans="1:6" x14ac:dyDescent="0.25">
      <c r="A17729" t="s">
        <v>6498</v>
      </c>
      <c r="B17729" s="100" t="s">
        <v>16671</v>
      </c>
      <c r="C17729" s="99" t="s">
        <v>16670</v>
      </c>
      <c r="D17729" s="124">
        <v>19939</v>
      </c>
      <c r="E17729" s="157" t="e">
        <f>VLOOKUP(D17729,'SOAT LIQ'!$A$87:$C$3416,3,FALSE)</f>
        <v>#N/A</v>
      </c>
      <c r="F17729" t="s">
        <v>21635</v>
      </c>
    </row>
    <row r="17730" spans="1:6" x14ac:dyDescent="0.25">
      <c r="A17730" t="s">
        <v>6501</v>
      </c>
      <c r="B17730" s="100" t="s">
        <v>16671</v>
      </c>
      <c r="C17730" s="99" t="s">
        <v>16670</v>
      </c>
      <c r="D17730" s="124">
        <v>19939</v>
      </c>
      <c r="E17730" s="157" t="e">
        <f>VLOOKUP(D17730,'SOAT LIQ'!$A$87:$C$3416,3,FALSE)</f>
        <v>#N/A</v>
      </c>
      <c r="F17730" t="s">
        <v>21635</v>
      </c>
    </row>
    <row r="17731" spans="1:6" x14ac:dyDescent="0.25">
      <c r="A17731" t="s">
        <v>6498</v>
      </c>
      <c r="B17731" s="100" t="s">
        <v>16672</v>
      </c>
      <c r="C17731" s="99" t="s">
        <v>16673</v>
      </c>
      <c r="D17731" s="124">
        <v>19160</v>
      </c>
      <c r="E17731" s="157" t="e">
        <f>VLOOKUP(D17731,'SOAT LIQ'!$A$87:$C$3416,3,FALSE)</f>
        <v>#N/A</v>
      </c>
      <c r="F17731" t="s">
        <v>21635</v>
      </c>
    </row>
    <row r="17732" spans="1:6" x14ac:dyDescent="0.25">
      <c r="A17732" t="s">
        <v>6501</v>
      </c>
      <c r="B17732" s="100" t="s">
        <v>16672</v>
      </c>
      <c r="C17732" s="99" t="s">
        <v>16673</v>
      </c>
      <c r="D17732" s="124">
        <v>19160</v>
      </c>
      <c r="E17732" s="157" t="e">
        <f>VLOOKUP(D17732,'SOAT LIQ'!$A$87:$C$3416,3,FALSE)</f>
        <v>#N/A</v>
      </c>
      <c r="F17732" t="s">
        <v>21635</v>
      </c>
    </row>
    <row r="17733" spans="1:6" x14ac:dyDescent="0.25">
      <c r="A17733" t="s">
        <v>6498</v>
      </c>
      <c r="B17733" s="100" t="s">
        <v>16674</v>
      </c>
      <c r="C17733" s="99" t="s">
        <v>16673</v>
      </c>
      <c r="D17733" s="124">
        <v>19160</v>
      </c>
      <c r="E17733" s="157" t="e">
        <f>VLOOKUP(D17733,'SOAT LIQ'!$A$87:$C$3416,3,FALSE)</f>
        <v>#N/A</v>
      </c>
      <c r="F17733" t="s">
        <v>21635</v>
      </c>
    </row>
    <row r="17734" spans="1:6" x14ac:dyDescent="0.25">
      <c r="A17734" t="s">
        <v>6501</v>
      </c>
      <c r="B17734" s="100" t="s">
        <v>16674</v>
      </c>
      <c r="C17734" s="99" t="s">
        <v>16673</v>
      </c>
      <c r="D17734" s="124">
        <v>19160</v>
      </c>
      <c r="E17734" s="157" t="e">
        <f>VLOOKUP(D17734,'SOAT LIQ'!$A$87:$C$3416,3,FALSE)</f>
        <v>#N/A</v>
      </c>
      <c r="F17734" t="s">
        <v>21635</v>
      </c>
    </row>
    <row r="17735" spans="1:6" x14ac:dyDescent="0.25">
      <c r="A17735" t="s">
        <v>6498</v>
      </c>
      <c r="B17735" s="100" t="s">
        <v>4427</v>
      </c>
      <c r="C17735" s="99" t="s">
        <v>16675</v>
      </c>
      <c r="D17735" s="124">
        <v>19223</v>
      </c>
      <c r="E17735" s="157" t="e">
        <f>VLOOKUP(D17735,'SOAT LIQ'!$A$87:$C$3416,3,FALSE)</f>
        <v>#N/A</v>
      </c>
      <c r="F17735" t="s">
        <v>21635</v>
      </c>
    </row>
    <row r="17736" spans="1:6" x14ac:dyDescent="0.25">
      <c r="A17736" t="s">
        <v>6501</v>
      </c>
      <c r="B17736" s="100" t="s">
        <v>4427</v>
      </c>
      <c r="C17736" s="99" t="s">
        <v>16675</v>
      </c>
      <c r="D17736" s="124">
        <v>19223</v>
      </c>
      <c r="E17736" s="157" t="e">
        <f>VLOOKUP(D17736,'SOAT LIQ'!$A$87:$C$3416,3,FALSE)</f>
        <v>#N/A</v>
      </c>
      <c r="F17736" t="s">
        <v>21635</v>
      </c>
    </row>
    <row r="17737" spans="1:6" x14ac:dyDescent="0.25">
      <c r="A17737" t="s">
        <v>6498</v>
      </c>
      <c r="B17737" s="100" t="s">
        <v>4446</v>
      </c>
      <c r="C17737" s="99" t="s">
        <v>16676</v>
      </c>
      <c r="D17737" s="124">
        <v>19424</v>
      </c>
      <c r="E17737" s="157" t="e">
        <f>VLOOKUP(D17737,'SOAT LIQ'!$A$87:$C$3416,3,FALSE)</f>
        <v>#N/A</v>
      </c>
      <c r="F17737" t="s">
        <v>21635</v>
      </c>
    </row>
    <row r="17738" spans="1:6" x14ac:dyDescent="0.25">
      <c r="A17738" t="s">
        <v>6501</v>
      </c>
      <c r="B17738" s="100" t="s">
        <v>4446</v>
      </c>
      <c r="C17738" s="99" t="s">
        <v>16676</v>
      </c>
      <c r="D17738" s="124">
        <v>19424</v>
      </c>
      <c r="E17738" s="157" t="e">
        <f>VLOOKUP(D17738,'SOAT LIQ'!$A$87:$C$3416,3,FALSE)</f>
        <v>#N/A</v>
      </c>
      <c r="F17738" t="s">
        <v>21635</v>
      </c>
    </row>
    <row r="17739" spans="1:6" x14ac:dyDescent="0.25">
      <c r="A17739" t="s">
        <v>6498</v>
      </c>
      <c r="B17739" s="100" t="s">
        <v>16677</v>
      </c>
      <c r="C17739" s="99" t="s">
        <v>16676</v>
      </c>
      <c r="D17739" s="124">
        <v>19435</v>
      </c>
      <c r="E17739" s="157" t="e">
        <f>VLOOKUP(D17739,'SOAT LIQ'!$A$87:$C$3416,3,FALSE)</f>
        <v>#N/A</v>
      </c>
      <c r="F17739" t="s">
        <v>21635</v>
      </c>
    </row>
    <row r="17740" spans="1:6" x14ac:dyDescent="0.25">
      <c r="A17740" t="s">
        <v>6501</v>
      </c>
      <c r="B17740" s="100" t="s">
        <v>16677</v>
      </c>
      <c r="C17740" s="99" t="s">
        <v>16676</v>
      </c>
      <c r="D17740" s="124">
        <v>19435</v>
      </c>
      <c r="E17740" s="157" t="e">
        <f>VLOOKUP(D17740,'SOAT LIQ'!$A$87:$C$3416,3,FALSE)</f>
        <v>#N/A</v>
      </c>
      <c r="F17740" t="s">
        <v>21635</v>
      </c>
    </row>
    <row r="17741" spans="1:6" x14ac:dyDescent="0.25">
      <c r="A17741" t="s">
        <v>6498</v>
      </c>
      <c r="B17741" s="100" t="s">
        <v>16679</v>
      </c>
      <c r="C17741" s="99" t="s">
        <v>16678</v>
      </c>
      <c r="D17741" s="124">
        <v>19435</v>
      </c>
      <c r="E17741" s="157" t="e">
        <f>VLOOKUP(D17741,'SOAT LIQ'!$A$87:$C$3416,3,FALSE)</f>
        <v>#N/A</v>
      </c>
      <c r="F17741" t="s">
        <v>21635</v>
      </c>
    </row>
    <row r="17742" spans="1:6" x14ac:dyDescent="0.25">
      <c r="A17742" t="s">
        <v>6501</v>
      </c>
      <c r="B17742" s="100" t="s">
        <v>16679</v>
      </c>
      <c r="C17742" s="99" t="s">
        <v>16678</v>
      </c>
      <c r="D17742" s="124">
        <v>19435</v>
      </c>
      <c r="E17742" s="157" t="e">
        <f>VLOOKUP(D17742,'SOAT LIQ'!$A$87:$C$3416,3,FALSE)</f>
        <v>#N/A</v>
      </c>
      <c r="F17742" t="s">
        <v>21635</v>
      </c>
    </row>
    <row r="17743" spans="1:6" x14ac:dyDescent="0.25">
      <c r="A17743" t="s">
        <v>6498</v>
      </c>
      <c r="B17743" s="100" t="s">
        <v>16680</v>
      </c>
      <c r="C17743" s="99" t="s">
        <v>16678</v>
      </c>
      <c r="D17743" s="124">
        <v>19435</v>
      </c>
      <c r="E17743" s="157" t="e">
        <f>VLOOKUP(D17743,'SOAT LIQ'!$A$87:$C$3416,3,FALSE)</f>
        <v>#N/A</v>
      </c>
      <c r="F17743" t="s">
        <v>21635</v>
      </c>
    </row>
    <row r="17744" spans="1:6" x14ac:dyDescent="0.25">
      <c r="A17744" t="s">
        <v>6501</v>
      </c>
      <c r="B17744" s="100" t="s">
        <v>16680</v>
      </c>
      <c r="C17744" s="99" t="s">
        <v>16678</v>
      </c>
      <c r="D17744" s="124">
        <v>19435</v>
      </c>
      <c r="E17744" s="157" t="e">
        <f>VLOOKUP(D17744,'SOAT LIQ'!$A$87:$C$3416,3,FALSE)</f>
        <v>#N/A</v>
      </c>
      <c r="F17744" t="s">
        <v>21635</v>
      </c>
    </row>
    <row r="17745" spans="1:6" x14ac:dyDescent="0.25">
      <c r="A17745" t="s">
        <v>6498</v>
      </c>
      <c r="B17745" s="100" t="s">
        <v>16682</v>
      </c>
      <c r="C17745" s="99" t="s">
        <v>16681</v>
      </c>
      <c r="D17745" s="124">
        <v>19689</v>
      </c>
      <c r="E17745" s="157" t="e">
        <f>VLOOKUP(D17745,'SOAT LIQ'!$A$87:$C$3416,3,FALSE)</f>
        <v>#N/A</v>
      </c>
      <c r="F17745" t="s">
        <v>21635</v>
      </c>
    </row>
    <row r="17746" spans="1:6" x14ac:dyDescent="0.25">
      <c r="A17746" t="s">
        <v>6501</v>
      </c>
      <c r="B17746" s="100" t="s">
        <v>16682</v>
      </c>
      <c r="C17746" s="99" t="s">
        <v>16681</v>
      </c>
      <c r="D17746" s="124">
        <v>19689</v>
      </c>
      <c r="E17746" s="157" t="e">
        <f>VLOOKUP(D17746,'SOAT LIQ'!$A$87:$C$3416,3,FALSE)</f>
        <v>#N/A</v>
      </c>
      <c r="F17746" t="s">
        <v>21635</v>
      </c>
    </row>
    <row r="17747" spans="1:6" x14ac:dyDescent="0.25">
      <c r="A17747" t="s">
        <v>6498</v>
      </c>
      <c r="B17747" s="100" t="s">
        <v>16683</v>
      </c>
      <c r="C17747" s="99" t="s">
        <v>16681</v>
      </c>
      <c r="D17747" s="124">
        <v>19689</v>
      </c>
      <c r="E17747" s="157" t="e">
        <f>VLOOKUP(D17747,'SOAT LIQ'!$A$87:$C$3416,3,FALSE)</f>
        <v>#N/A</v>
      </c>
      <c r="F17747" t="s">
        <v>21635</v>
      </c>
    </row>
    <row r="17748" spans="1:6" x14ac:dyDescent="0.25">
      <c r="A17748" t="s">
        <v>6501</v>
      </c>
      <c r="B17748" s="100" t="s">
        <v>16683</v>
      </c>
      <c r="C17748" s="99" t="s">
        <v>16681</v>
      </c>
      <c r="D17748" s="124">
        <v>19689</v>
      </c>
      <c r="E17748" s="157" t="e">
        <f>VLOOKUP(D17748,'SOAT LIQ'!$A$87:$C$3416,3,FALSE)</f>
        <v>#N/A</v>
      </c>
      <c r="F17748" t="s">
        <v>21635</v>
      </c>
    </row>
    <row r="17749" spans="1:6" x14ac:dyDescent="0.25">
      <c r="A17749" t="s">
        <v>6498</v>
      </c>
      <c r="B17749" s="100" t="s">
        <v>16684</v>
      </c>
      <c r="C17749" s="99" t="s">
        <v>16685</v>
      </c>
      <c r="D17749" s="124">
        <v>19061</v>
      </c>
      <c r="E17749" s="157" t="e">
        <f>VLOOKUP(D17749,'SOAT LIQ'!$A$87:$C$3416,3,FALSE)</f>
        <v>#N/A</v>
      </c>
      <c r="F17749" t="s">
        <v>21635</v>
      </c>
    </row>
    <row r="17750" spans="1:6" x14ac:dyDescent="0.25">
      <c r="A17750" t="s">
        <v>6501</v>
      </c>
      <c r="B17750" s="100" t="s">
        <v>16684</v>
      </c>
      <c r="C17750" s="99" t="s">
        <v>16685</v>
      </c>
      <c r="D17750" s="124">
        <v>19061</v>
      </c>
      <c r="E17750" s="157" t="e">
        <f>VLOOKUP(D17750,'SOAT LIQ'!$A$87:$C$3416,3,FALSE)</f>
        <v>#N/A</v>
      </c>
      <c r="F17750" t="s">
        <v>21635</v>
      </c>
    </row>
    <row r="17751" spans="1:6" x14ac:dyDescent="0.25">
      <c r="A17751" t="s">
        <v>6498</v>
      </c>
      <c r="B17751" s="100" t="s">
        <v>16686</v>
      </c>
      <c r="C17751" s="99" t="s">
        <v>16687</v>
      </c>
      <c r="D17751" s="124">
        <v>19485</v>
      </c>
      <c r="E17751" s="157" t="e">
        <f>VLOOKUP(D17751,'SOAT LIQ'!$A$87:$C$3416,3,FALSE)</f>
        <v>#N/A</v>
      </c>
      <c r="F17751" t="s">
        <v>21635</v>
      </c>
    </row>
    <row r="17752" spans="1:6" x14ac:dyDescent="0.25">
      <c r="A17752" t="s">
        <v>6501</v>
      </c>
      <c r="B17752" s="100" t="s">
        <v>16686</v>
      </c>
      <c r="C17752" s="99" t="s">
        <v>16687</v>
      </c>
      <c r="D17752" s="124">
        <v>19485</v>
      </c>
      <c r="E17752" s="157" t="e">
        <f>VLOOKUP(D17752,'SOAT LIQ'!$A$87:$C$3416,3,FALSE)</f>
        <v>#N/A</v>
      </c>
      <c r="F17752" t="s">
        <v>21635</v>
      </c>
    </row>
    <row r="17753" spans="1:6" x14ac:dyDescent="0.25">
      <c r="A17753" t="s">
        <v>6498</v>
      </c>
      <c r="B17753" s="100" t="s">
        <v>16689</v>
      </c>
      <c r="C17753" s="99" t="s">
        <v>16688</v>
      </c>
      <c r="D17753" s="124">
        <v>19621</v>
      </c>
      <c r="E17753" s="157" t="e">
        <f>VLOOKUP(D17753,'SOAT LIQ'!$A$87:$C$3416,3,FALSE)</f>
        <v>#N/A</v>
      </c>
      <c r="F17753" t="s">
        <v>21635</v>
      </c>
    </row>
    <row r="17754" spans="1:6" x14ac:dyDescent="0.25">
      <c r="A17754" t="s">
        <v>6501</v>
      </c>
      <c r="B17754" s="100" t="s">
        <v>16689</v>
      </c>
      <c r="C17754" s="99" t="s">
        <v>16688</v>
      </c>
      <c r="D17754" s="124">
        <v>19621</v>
      </c>
      <c r="E17754" s="157" t="e">
        <f>VLOOKUP(D17754,'SOAT LIQ'!$A$87:$C$3416,3,FALSE)</f>
        <v>#N/A</v>
      </c>
      <c r="F17754" t="s">
        <v>21635</v>
      </c>
    </row>
    <row r="17755" spans="1:6" x14ac:dyDescent="0.25">
      <c r="A17755" t="s">
        <v>6498</v>
      </c>
      <c r="B17755" s="100" t="s">
        <v>16691</v>
      </c>
      <c r="C17755" s="99" t="s">
        <v>16690</v>
      </c>
      <c r="D17755" s="124">
        <v>19748</v>
      </c>
      <c r="E17755" s="157" t="e">
        <f>VLOOKUP(D17755,'SOAT LIQ'!$A$87:$C$3416,3,FALSE)</f>
        <v>#N/A</v>
      </c>
      <c r="F17755" t="s">
        <v>21635</v>
      </c>
    </row>
    <row r="17756" spans="1:6" x14ac:dyDescent="0.25">
      <c r="A17756" t="s">
        <v>6501</v>
      </c>
      <c r="B17756" s="100" t="s">
        <v>16691</v>
      </c>
      <c r="C17756" s="99" t="s">
        <v>16690</v>
      </c>
      <c r="D17756" s="124">
        <v>19748</v>
      </c>
      <c r="E17756" s="157" t="e">
        <f>VLOOKUP(D17756,'SOAT LIQ'!$A$87:$C$3416,3,FALSE)</f>
        <v>#N/A</v>
      </c>
      <c r="F17756" t="s">
        <v>21635</v>
      </c>
    </row>
    <row r="17757" spans="1:6" x14ac:dyDescent="0.25">
      <c r="A17757" t="s">
        <v>6498</v>
      </c>
      <c r="B17757" s="100" t="s">
        <v>16692</v>
      </c>
      <c r="C17757" s="99" t="s">
        <v>16693</v>
      </c>
      <c r="D17757" s="124">
        <v>19926</v>
      </c>
      <c r="E17757" s="157" t="e">
        <f>VLOOKUP(D17757,'SOAT LIQ'!$A$87:$C$3416,3,FALSE)</f>
        <v>#N/A</v>
      </c>
      <c r="F17757" t="s">
        <v>21635</v>
      </c>
    </row>
    <row r="17758" spans="1:6" x14ac:dyDescent="0.25">
      <c r="A17758" t="s">
        <v>6501</v>
      </c>
      <c r="B17758" s="100" t="s">
        <v>16692</v>
      </c>
      <c r="C17758" s="99" t="s">
        <v>16693</v>
      </c>
      <c r="D17758" s="124">
        <v>19926</v>
      </c>
      <c r="E17758" s="157" t="e">
        <f>VLOOKUP(D17758,'SOAT LIQ'!$A$87:$C$3416,3,FALSE)</f>
        <v>#N/A</v>
      </c>
      <c r="F17758" t="s">
        <v>21635</v>
      </c>
    </row>
    <row r="17759" spans="1:6" x14ac:dyDescent="0.25">
      <c r="A17759" t="s">
        <v>6498</v>
      </c>
      <c r="B17759" s="100" t="s">
        <v>16694</v>
      </c>
      <c r="C17759" s="99" t="s">
        <v>16693</v>
      </c>
      <c r="D17759" s="124">
        <v>19975</v>
      </c>
      <c r="E17759" s="157" t="e">
        <f>VLOOKUP(D17759,'SOAT LIQ'!$A$87:$C$3416,3,FALSE)</f>
        <v>#N/A</v>
      </c>
      <c r="F17759" t="s">
        <v>21635</v>
      </c>
    </row>
    <row r="17760" spans="1:6" x14ac:dyDescent="0.25">
      <c r="A17760" t="s">
        <v>6501</v>
      </c>
      <c r="B17760" s="100" t="s">
        <v>16694</v>
      </c>
      <c r="C17760" s="99" t="s">
        <v>16693</v>
      </c>
      <c r="D17760" s="124">
        <v>19975</v>
      </c>
      <c r="E17760" s="157" t="e">
        <f>VLOOKUP(D17760,'SOAT LIQ'!$A$87:$C$3416,3,FALSE)</f>
        <v>#N/A</v>
      </c>
      <c r="F17760" t="s">
        <v>21635</v>
      </c>
    </row>
    <row r="17761" spans="1:6" x14ac:dyDescent="0.25">
      <c r="A17761" t="s">
        <v>6498</v>
      </c>
      <c r="B17761" s="100" t="s">
        <v>16695</v>
      </c>
      <c r="C17761" s="100"/>
      <c r="D17761" s="124">
        <v>19381</v>
      </c>
      <c r="E17761" s="157" t="e">
        <f>VLOOKUP(D17761,'SOAT LIQ'!$A$87:$C$3416,3,FALSE)</f>
        <v>#N/A</v>
      </c>
      <c r="F17761" t="s">
        <v>21635</v>
      </c>
    </row>
    <row r="17762" spans="1:6" x14ac:dyDescent="0.25">
      <c r="A17762" t="s">
        <v>6501</v>
      </c>
      <c r="B17762" s="100" t="s">
        <v>16695</v>
      </c>
      <c r="C17762" s="100"/>
      <c r="D17762" s="124">
        <v>19381</v>
      </c>
      <c r="E17762" s="157" t="e">
        <f>VLOOKUP(D17762,'SOAT LIQ'!$A$87:$C$3416,3,FALSE)</f>
        <v>#N/A</v>
      </c>
      <c r="F17762" t="s">
        <v>21635</v>
      </c>
    </row>
    <row r="17763" spans="1:6" x14ac:dyDescent="0.25">
      <c r="A17763" t="s">
        <v>6498</v>
      </c>
      <c r="B17763" s="100" t="s">
        <v>16696</v>
      </c>
      <c r="C17763" s="100"/>
      <c r="D17763" s="124"/>
      <c r="E17763" s="157" t="e">
        <f>VLOOKUP(D17763,'SOAT LIQ'!$A$87:$C$3416,3,FALSE)</f>
        <v>#N/A</v>
      </c>
      <c r="F17763" t="s">
        <v>21635</v>
      </c>
    </row>
    <row r="17764" spans="1:6" x14ac:dyDescent="0.25">
      <c r="A17764" t="s">
        <v>6501</v>
      </c>
      <c r="B17764" s="100" t="s">
        <v>16696</v>
      </c>
      <c r="C17764" s="100"/>
      <c r="D17764" s="124"/>
      <c r="E17764" s="157" t="e">
        <f>VLOOKUP(D17764,'SOAT LIQ'!$A$87:$C$3416,3,FALSE)</f>
        <v>#N/A</v>
      </c>
      <c r="F17764" t="s">
        <v>21635</v>
      </c>
    </row>
    <row r="17765" spans="1:6" x14ac:dyDescent="0.25">
      <c r="A17765" t="s">
        <v>6498</v>
      </c>
      <c r="B17765" s="100" t="s">
        <v>16697</v>
      </c>
      <c r="C17765" s="100"/>
      <c r="D17765" s="124"/>
      <c r="E17765" s="157" t="e">
        <f>VLOOKUP(D17765,'SOAT LIQ'!$A$87:$C$3416,3,FALSE)</f>
        <v>#N/A</v>
      </c>
      <c r="F17765" t="s">
        <v>21635</v>
      </c>
    </row>
    <row r="17766" spans="1:6" x14ac:dyDescent="0.25">
      <c r="A17766" t="s">
        <v>6501</v>
      </c>
      <c r="B17766" s="100" t="s">
        <v>16697</v>
      </c>
      <c r="C17766" s="100"/>
      <c r="D17766" s="124"/>
      <c r="E17766" s="157" t="e">
        <f>VLOOKUP(D17766,'SOAT LIQ'!$A$87:$C$3416,3,FALSE)</f>
        <v>#N/A</v>
      </c>
      <c r="F17766" t="s">
        <v>21635</v>
      </c>
    </row>
    <row r="17767" spans="1:6" x14ac:dyDescent="0.25">
      <c r="A17767" t="s">
        <v>6498</v>
      </c>
      <c r="B17767" s="100" t="s">
        <v>16698</v>
      </c>
      <c r="C17767" s="100"/>
      <c r="D17767" s="124"/>
      <c r="E17767" s="157" t="e">
        <f>VLOOKUP(D17767,'SOAT LIQ'!$A$87:$C$3416,3,FALSE)</f>
        <v>#N/A</v>
      </c>
      <c r="F17767" t="s">
        <v>21635</v>
      </c>
    </row>
    <row r="17768" spans="1:6" x14ac:dyDescent="0.25">
      <c r="A17768" t="s">
        <v>6501</v>
      </c>
      <c r="B17768" s="100" t="s">
        <v>16698</v>
      </c>
      <c r="C17768" s="100"/>
      <c r="D17768" s="124"/>
      <c r="E17768" s="157" t="e">
        <f>VLOOKUP(D17768,'SOAT LIQ'!$A$87:$C$3416,3,FALSE)</f>
        <v>#N/A</v>
      </c>
      <c r="F17768" t="s">
        <v>21635</v>
      </c>
    </row>
    <row r="17769" spans="1:6" x14ac:dyDescent="0.25">
      <c r="A17769" t="s">
        <v>6498</v>
      </c>
      <c r="B17769" s="100" t="s">
        <v>16699</v>
      </c>
      <c r="C17769" s="100"/>
      <c r="D17769" s="124"/>
      <c r="E17769" s="157" t="e">
        <f>VLOOKUP(D17769,'SOAT LIQ'!$A$87:$C$3416,3,FALSE)</f>
        <v>#N/A</v>
      </c>
      <c r="F17769" t="s">
        <v>21635</v>
      </c>
    </row>
    <row r="17770" spans="1:6" x14ac:dyDescent="0.25">
      <c r="A17770" t="s">
        <v>6501</v>
      </c>
      <c r="B17770" s="100" t="s">
        <v>16699</v>
      </c>
      <c r="C17770" s="100"/>
      <c r="D17770" s="124"/>
      <c r="E17770" s="157" t="e">
        <f>VLOOKUP(D17770,'SOAT LIQ'!$A$87:$C$3416,3,FALSE)</f>
        <v>#N/A</v>
      </c>
      <c r="F17770" t="s">
        <v>21635</v>
      </c>
    </row>
    <row r="17771" spans="1:6" x14ac:dyDescent="0.25">
      <c r="A17771" t="s">
        <v>6498</v>
      </c>
      <c r="B17771" s="100" t="s">
        <v>16700</v>
      </c>
      <c r="C17771" s="100"/>
      <c r="D17771" s="124"/>
      <c r="E17771" s="157" t="e">
        <f>VLOOKUP(D17771,'SOAT LIQ'!$A$87:$C$3416,3,FALSE)</f>
        <v>#N/A</v>
      </c>
      <c r="F17771" t="s">
        <v>21635</v>
      </c>
    </row>
    <row r="17772" spans="1:6" x14ac:dyDescent="0.25">
      <c r="A17772" t="s">
        <v>6501</v>
      </c>
      <c r="B17772" s="100" t="s">
        <v>16700</v>
      </c>
      <c r="C17772" s="100"/>
      <c r="D17772" s="124"/>
      <c r="E17772" s="157" t="e">
        <f>VLOOKUP(D17772,'SOAT LIQ'!$A$87:$C$3416,3,FALSE)</f>
        <v>#N/A</v>
      </c>
      <c r="F17772" t="s">
        <v>21635</v>
      </c>
    </row>
    <row r="17773" spans="1:6" x14ac:dyDescent="0.25">
      <c r="A17773" t="s">
        <v>6498</v>
      </c>
      <c r="B17773" s="100" t="s">
        <v>16701</v>
      </c>
      <c r="C17773" s="100"/>
      <c r="D17773" s="124"/>
      <c r="E17773" s="157" t="e">
        <f>VLOOKUP(D17773,'SOAT LIQ'!$A$87:$C$3416,3,FALSE)</f>
        <v>#N/A</v>
      </c>
      <c r="F17773" t="s">
        <v>21635</v>
      </c>
    </row>
    <row r="17774" spans="1:6" x14ac:dyDescent="0.25">
      <c r="A17774" t="s">
        <v>6501</v>
      </c>
      <c r="B17774" s="100" t="s">
        <v>16701</v>
      </c>
      <c r="C17774" s="100"/>
      <c r="D17774" s="124"/>
      <c r="E17774" s="157" t="e">
        <f>VLOOKUP(D17774,'SOAT LIQ'!$A$87:$C$3416,3,FALSE)</f>
        <v>#N/A</v>
      </c>
      <c r="F17774" t="s">
        <v>21635</v>
      </c>
    </row>
    <row r="17775" spans="1:6" x14ac:dyDescent="0.25">
      <c r="A17775" t="s">
        <v>6498</v>
      </c>
      <c r="B17775" s="100" t="s">
        <v>16702</v>
      </c>
      <c r="C17775" s="100"/>
      <c r="D17775" s="124">
        <v>19205</v>
      </c>
      <c r="E17775" s="157" t="e">
        <f>VLOOKUP(D17775,'SOAT LIQ'!$A$87:$C$3416,3,FALSE)</f>
        <v>#N/A</v>
      </c>
      <c r="F17775" t="s">
        <v>21635</v>
      </c>
    </row>
    <row r="17776" spans="1:6" x14ac:dyDescent="0.25">
      <c r="A17776" t="s">
        <v>6501</v>
      </c>
      <c r="B17776" s="100" t="s">
        <v>16702</v>
      </c>
      <c r="C17776" s="100"/>
      <c r="D17776" s="124">
        <v>19205</v>
      </c>
      <c r="E17776" s="157" t="e">
        <f>VLOOKUP(D17776,'SOAT LIQ'!$A$87:$C$3416,3,FALSE)</f>
        <v>#N/A</v>
      </c>
      <c r="F17776" t="s">
        <v>21635</v>
      </c>
    </row>
    <row r="17777" spans="1:6" x14ac:dyDescent="0.25">
      <c r="A17777" t="s">
        <v>6498</v>
      </c>
      <c r="B17777" s="100" t="s">
        <v>16704</v>
      </c>
      <c r="C17777" s="99" t="s">
        <v>16703</v>
      </c>
      <c r="D17777" s="124">
        <v>19205</v>
      </c>
      <c r="E17777" s="157" t="e">
        <f>VLOOKUP(D17777,'SOAT LIQ'!$A$87:$C$3416,3,FALSE)</f>
        <v>#N/A</v>
      </c>
      <c r="F17777" t="s">
        <v>21635</v>
      </c>
    </row>
    <row r="17778" spans="1:6" x14ac:dyDescent="0.25">
      <c r="A17778" t="s">
        <v>6501</v>
      </c>
      <c r="B17778" s="100" t="s">
        <v>16704</v>
      </c>
      <c r="C17778" s="99" t="s">
        <v>16703</v>
      </c>
      <c r="D17778" s="124">
        <v>19205</v>
      </c>
      <c r="E17778" s="157" t="e">
        <f>VLOOKUP(D17778,'SOAT LIQ'!$A$87:$C$3416,3,FALSE)</f>
        <v>#N/A</v>
      </c>
      <c r="F17778" t="s">
        <v>21635</v>
      </c>
    </row>
    <row r="17779" spans="1:6" x14ac:dyDescent="0.25">
      <c r="A17779" t="s">
        <v>6498</v>
      </c>
      <c r="B17779" s="100" t="s">
        <v>16705</v>
      </c>
      <c r="C17779" s="100"/>
      <c r="D17779" s="124"/>
      <c r="E17779" s="157" t="e">
        <f>VLOOKUP(D17779,'SOAT LIQ'!$A$87:$C$3416,3,FALSE)</f>
        <v>#N/A</v>
      </c>
      <c r="F17779" t="s">
        <v>21635</v>
      </c>
    </row>
    <row r="17780" spans="1:6" x14ac:dyDescent="0.25">
      <c r="A17780" t="s">
        <v>6501</v>
      </c>
      <c r="B17780" s="100" t="s">
        <v>16705</v>
      </c>
      <c r="C17780" s="100"/>
      <c r="D17780" s="124"/>
      <c r="E17780" s="157" t="e">
        <f>VLOOKUP(D17780,'SOAT LIQ'!$A$87:$C$3416,3,FALSE)</f>
        <v>#N/A</v>
      </c>
      <c r="F17780" t="s">
        <v>21635</v>
      </c>
    </row>
    <row r="17781" spans="1:6" x14ac:dyDescent="0.25">
      <c r="A17781" t="s">
        <v>6498</v>
      </c>
      <c r="B17781" s="100" t="s">
        <v>16706</v>
      </c>
      <c r="C17781" s="99" t="s">
        <v>4717</v>
      </c>
      <c r="D17781" s="124">
        <v>19721</v>
      </c>
      <c r="E17781" s="157" t="e">
        <f>VLOOKUP(D17781,'SOAT LIQ'!$A$87:$C$3416,3,FALSE)</f>
        <v>#N/A</v>
      </c>
      <c r="F17781" t="s">
        <v>21635</v>
      </c>
    </row>
    <row r="17782" spans="1:6" x14ac:dyDescent="0.25">
      <c r="A17782" t="s">
        <v>6501</v>
      </c>
      <c r="B17782" s="100" t="s">
        <v>16706</v>
      </c>
      <c r="C17782" s="99" t="s">
        <v>4717</v>
      </c>
      <c r="D17782" s="124">
        <v>19721</v>
      </c>
      <c r="E17782" s="157" t="e">
        <f>VLOOKUP(D17782,'SOAT LIQ'!$A$87:$C$3416,3,FALSE)</f>
        <v>#N/A</v>
      </c>
      <c r="F17782" t="s">
        <v>21635</v>
      </c>
    </row>
    <row r="17783" spans="1:6" x14ac:dyDescent="0.25">
      <c r="A17783" t="s">
        <v>6498</v>
      </c>
      <c r="B17783" s="100" t="s">
        <v>16707</v>
      </c>
      <c r="C17783" s="100"/>
      <c r="D17783" s="124"/>
      <c r="E17783" s="157" t="e">
        <f>VLOOKUP(D17783,'SOAT LIQ'!$A$87:$C$3416,3,FALSE)</f>
        <v>#N/A</v>
      </c>
      <c r="F17783" t="s">
        <v>21635</v>
      </c>
    </row>
    <row r="17784" spans="1:6" x14ac:dyDescent="0.25">
      <c r="A17784" t="s">
        <v>6501</v>
      </c>
      <c r="B17784" s="100" t="s">
        <v>16707</v>
      </c>
      <c r="C17784" s="100"/>
      <c r="D17784" s="124"/>
      <c r="E17784" s="157" t="e">
        <f>VLOOKUP(D17784,'SOAT LIQ'!$A$87:$C$3416,3,FALSE)</f>
        <v>#N/A</v>
      </c>
      <c r="F17784" t="s">
        <v>21635</v>
      </c>
    </row>
    <row r="17785" spans="1:6" x14ac:dyDescent="0.25">
      <c r="A17785" t="s">
        <v>6498</v>
      </c>
      <c r="B17785" s="100" t="s">
        <v>16708</v>
      </c>
      <c r="C17785" s="99" t="s">
        <v>16709</v>
      </c>
      <c r="D17785" s="124">
        <v>19338</v>
      </c>
      <c r="E17785" s="157" t="e">
        <f>VLOOKUP(D17785,'SOAT LIQ'!$A$87:$C$3416,3,FALSE)</f>
        <v>#N/A</v>
      </c>
      <c r="F17785" t="s">
        <v>21635</v>
      </c>
    </row>
    <row r="17786" spans="1:6" x14ac:dyDescent="0.25">
      <c r="A17786" t="s">
        <v>6501</v>
      </c>
      <c r="B17786" s="100" t="s">
        <v>16708</v>
      </c>
      <c r="C17786" s="99" t="s">
        <v>16709</v>
      </c>
      <c r="D17786" s="124">
        <v>19338</v>
      </c>
      <c r="E17786" s="157" t="e">
        <f>VLOOKUP(D17786,'SOAT LIQ'!$A$87:$C$3416,3,FALSE)</f>
        <v>#N/A</v>
      </c>
      <c r="F17786" t="s">
        <v>21635</v>
      </c>
    </row>
    <row r="17787" spans="1:6" x14ac:dyDescent="0.25">
      <c r="A17787" t="s">
        <v>6498</v>
      </c>
      <c r="B17787" s="100" t="s">
        <v>16710</v>
      </c>
      <c r="C17787" s="99" t="s">
        <v>16709</v>
      </c>
      <c r="D17787" s="124">
        <v>19338</v>
      </c>
      <c r="E17787" s="157" t="e">
        <f>VLOOKUP(D17787,'SOAT LIQ'!$A$87:$C$3416,3,FALSE)</f>
        <v>#N/A</v>
      </c>
      <c r="F17787" t="s">
        <v>21635</v>
      </c>
    </row>
    <row r="17788" spans="1:6" x14ac:dyDescent="0.25">
      <c r="A17788" t="s">
        <v>6501</v>
      </c>
      <c r="B17788" s="100" t="s">
        <v>16710</v>
      </c>
      <c r="C17788" s="99" t="s">
        <v>16709</v>
      </c>
      <c r="D17788" s="124">
        <v>19338</v>
      </c>
      <c r="E17788" s="157" t="e">
        <f>VLOOKUP(D17788,'SOAT LIQ'!$A$87:$C$3416,3,FALSE)</f>
        <v>#N/A</v>
      </c>
      <c r="F17788" t="s">
        <v>21635</v>
      </c>
    </row>
    <row r="17789" spans="1:6" x14ac:dyDescent="0.25">
      <c r="A17789" t="s">
        <v>6498</v>
      </c>
      <c r="B17789" s="100" t="s">
        <v>16711</v>
      </c>
      <c r="C17789" s="99" t="s">
        <v>16712</v>
      </c>
      <c r="D17789" s="124">
        <v>19339</v>
      </c>
      <c r="E17789" s="157" t="e">
        <f>VLOOKUP(D17789,'SOAT LIQ'!$A$87:$C$3416,3,FALSE)</f>
        <v>#N/A</v>
      </c>
      <c r="F17789" t="s">
        <v>21635</v>
      </c>
    </row>
    <row r="17790" spans="1:6" x14ac:dyDescent="0.25">
      <c r="A17790" t="s">
        <v>6501</v>
      </c>
      <c r="B17790" s="100" t="s">
        <v>16711</v>
      </c>
      <c r="C17790" s="99" t="s">
        <v>16712</v>
      </c>
      <c r="D17790" s="124">
        <v>19339</v>
      </c>
      <c r="E17790" s="157" t="e">
        <f>VLOOKUP(D17790,'SOAT LIQ'!$A$87:$C$3416,3,FALSE)</f>
        <v>#N/A</v>
      </c>
      <c r="F17790" t="s">
        <v>21635</v>
      </c>
    </row>
    <row r="17791" spans="1:6" x14ac:dyDescent="0.25">
      <c r="A17791" t="s">
        <v>6498</v>
      </c>
      <c r="B17791" s="100" t="s">
        <v>16713</v>
      </c>
      <c r="C17791" s="99" t="s">
        <v>16712</v>
      </c>
      <c r="D17791" s="124">
        <v>19339</v>
      </c>
      <c r="E17791" s="157" t="e">
        <f>VLOOKUP(D17791,'SOAT LIQ'!$A$87:$C$3416,3,FALSE)</f>
        <v>#N/A</v>
      </c>
      <c r="F17791" t="s">
        <v>21635</v>
      </c>
    </row>
    <row r="17792" spans="1:6" x14ac:dyDescent="0.25">
      <c r="A17792" t="s">
        <v>6501</v>
      </c>
      <c r="B17792" s="100" t="s">
        <v>16713</v>
      </c>
      <c r="C17792" s="99" t="s">
        <v>16712</v>
      </c>
      <c r="D17792" s="124">
        <v>19339</v>
      </c>
      <c r="E17792" s="157" t="e">
        <f>VLOOKUP(D17792,'SOAT LIQ'!$A$87:$C$3416,3,FALSE)</f>
        <v>#N/A</v>
      </c>
      <c r="F17792" t="s">
        <v>21635</v>
      </c>
    </row>
    <row r="17793" spans="1:6" x14ac:dyDescent="0.25">
      <c r="A17793" t="s">
        <v>6498</v>
      </c>
      <c r="B17793" s="100" t="s">
        <v>4718</v>
      </c>
      <c r="C17793" s="99" t="s">
        <v>16714</v>
      </c>
      <c r="D17793" s="124">
        <v>19750</v>
      </c>
      <c r="E17793" s="157" t="e">
        <f>VLOOKUP(D17793,'SOAT LIQ'!$A$87:$C$3416,3,FALSE)</f>
        <v>#N/A</v>
      </c>
      <c r="F17793" t="s">
        <v>21635</v>
      </c>
    </row>
    <row r="17794" spans="1:6" x14ac:dyDescent="0.25">
      <c r="A17794" t="s">
        <v>6501</v>
      </c>
      <c r="B17794" s="100" t="s">
        <v>4718</v>
      </c>
      <c r="C17794" s="99" t="s">
        <v>16714</v>
      </c>
      <c r="D17794" s="124">
        <v>19750</v>
      </c>
      <c r="E17794" s="157" t="e">
        <f>VLOOKUP(D17794,'SOAT LIQ'!$A$87:$C$3416,3,FALSE)</f>
        <v>#N/A</v>
      </c>
      <c r="F17794" t="s">
        <v>21635</v>
      </c>
    </row>
    <row r="17795" spans="1:6" x14ac:dyDescent="0.25">
      <c r="A17795" t="s">
        <v>6498</v>
      </c>
      <c r="B17795" s="100" t="s">
        <v>16716</v>
      </c>
      <c r="C17795" s="99" t="s">
        <v>16715</v>
      </c>
      <c r="D17795" s="124">
        <v>19904</v>
      </c>
      <c r="E17795" s="157" t="e">
        <f>VLOOKUP(D17795,'SOAT LIQ'!$A$87:$C$3416,3,FALSE)</f>
        <v>#N/A</v>
      </c>
      <c r="F17795" t="s">
        <v>21635</v>
      </c>
    </row>
    <row r="17796" spans="1:6" x14ac:dyDescent="0.25">
      <c r="A17796" t="s">
        <v>6501</v>
      </c>
      <c r="B17796" s="100" t="s">
        <v>16716</v>
      </c>
      <c r="C17796" s="99" t="s">
        <v>16715</v>
      </c>
      <c r="D17796" s="124">
        <v>19904</v>
      </c>
      <c r="E17796" s="157" t="e">
        <f>VLOOKUP(D17796,'SOAT LIQ'!$A$87:$C$3416,3,FALSE)</f>
        <v>#N/A</v>
      </c>
      <c r="F17796" t="s">
        <v>21635</v>
      </c>
    </row>
    <row r="17797" spans="1:6" x14ac:dyDescent="0.25">
      <c r="A17797" t="s">
        <v>6498</v>
      </c>
      <c r="B17797" s="100" t="s">
        <v>16717</v>
      </c>
      <c r="C17797" s="100"/>
      <c r="D17797" s="124">
        <v>19904</v>
      </c>
      <c r="E17797" s="157" t="e">
        <f>VLOOKUP(D17797,'SOAT LIQ'!$A$87:$C$3416,3,FALSE)</f>
        <v>#N/A</v>
      </c>
      <c r="F17797" t="s">
        <v>21635</v>
      </c>
    </row>
    <row r="17798" spans="1:6" x14ac:dyDescent="0.25">
      <c r="A17798" t="s">
        <v>6501</v>
      </c>
      <c r="B17798" s="100" t="s">
        <v>16717</v>
      </c>
      <c r="C17798" s="100"/>
      <c r="D17798" s="124">
        <v>19904</v>
      </c>
      <c r="E17798" s="157" t="e">
        <f>VLOOKUP(D17798,'SOAT LIQ'!$A$87:$C$3416,3,FALSE)</f>
        <v>#N/A</v>
      </c>
      <c r="F17798" t="s">
        <v>21635</v>
      </c>
    </row>
    <row r="17799" spans="1:6" x14ac:dyDescent="0.25">
      <c r="A17799" t="s">
        <v>6498</v>
      </c>
      <c r="B17799" s="100" t="s">
        <v>16718</v>
      </c>
      <c r="C17799" s="99" t="s">
        <v>16719</v>
      </c>
      <c r="D17799" s="124">
        <v>19001</v>
      </c>
      <c r="E17799" s="157" t="e">
        <f>VLOOKUP(D17799,'SOAT LIQ'!$A$87:$C$3416,3,FALSE)</f>
        <v>#N/A</v>
      </c>
      <c r="F17799" t="s">
        <v>21635</v>
      </c>
    </row>
    <row r="17800" spans="1:6" x14ac:dyDescent="0.25">
      <c r="A17800" t="s">
        <v>6501</v>
      </c>
      <c r="B17800" s="100" t="s">
        <v>16718</v>
      </c>
      <c r="C17800" s="99" t="s">
        <v>16719</v>
      </c>
      <c r="D17800" s="124">
        <v>19001</v>
      </c>
      <c r="E17800" s="157" t="e">
        <f>VLOOKUP(D17800,'SOAT LIQ'!$A$87:$C$3416,3,FALSE)</f>
        <v>#N/A</v>
      </c>
      <c r="F17800" t="s">
        <v>21635</v>
      </c>
    </row>
    <row r="17801" spans="1:6" x14ac:dyDescent="0.25">
      <c r="A17801" t="s">
        <v>6498</v>
      </c>
      <c r="B17801" s="100" t="s">
        <v>16720</v>
      </c>
      <c r="C17801" s="99" t="s">
        <v>16719</v>
      </c>
      <c r="D17801" s="124">
        <v>19001</v>
      </c>
      <c r="E17801" s="157" t="e">
        <f>VLOOKUP(D17801,'SOAT LIQ'!$A$87:$C$3416,3,FALSE)</f>
        <v>#N/A</v>
      </c>
      <c r="F17801" t="s">
        <v>21635</v>
      </c>
    </row>
    <row r="17802" spans="1:6" x14ac:dyDescent="0.25">
      <c r="A17802" t="s">
        <v>6501</v>
      </c>
      <c r="B17802" s="100" t="s">
        <v>16720</v>
      </c>
      <c r="C17802" s="99" t="s">
        <v>16719</v>
      </c>
      <c r="D17802" s="124">
        <v>19001</v>
      </c>
      <c r="E17802" s="157" t="e">
        <f>VLOOKUP(D17802,'SOAT LIQ'!$A$87:$C$3416,3,FALSE)</f>
        <v>#N/A</v>
      </c>
      <c r="F17802" t="s">
        <v>21635</v>
      </c>
    </row>
    <row r="17803" spans="1:6" x14ac:dyDescent="0.25">
      <c r="A17803" t="s">
        <v>6498</v>
      </c>
      <c r="B17803" s="100" t="s">
        <v>16721</v>
      </c>
      <c r="C17803" s="100"/>
      <c r="D17803" s="124">
        <v>19038</v>
      </c>
      <c r="E17803" s="157" t="e">
        <f>VLOOKUP(D17803,'SOAT LIQ'!$A$87:$C$3416,3,FALSE)</f>
        <v>#N/A</v>
      </c>
      <c r="F17803" t="s">
        <v>21635</v>
      </c>
    </row>
    <row r="17804" spans="1:6" x14ac:dyDescent="0.25">
      <c r="A17804" t="s">
        <v>6501</v>
      </c>
      <c r="B17804" s="100" t="s">
        <v>16721</v>
      </c>
      <c r="C17804" s="100"/>
      <c r="D17804" s="124">
        <v>19038</v>
      </c>
      <c r="E17804" s="157" t="e">
        <f>VLOOKUP(D17804,'SOAT LIQ'!$A$87:$C$3416,3,FALSE)</f>
        <v>#N/A</v>
      </c>
      <c r="F17804" t="s">
        <v>21635</v>
      </c>
    </row>
    <row r="17805" spans="1:6" x14ac:dyDescent="0.25">
      <c r="A17805" t="s">
        <v>6498</v>
      </c>
      <c r="B17805" s="100" t="s">
        <v>16723</v>
      </c>
      <c r="C17805" s="99" t="s">
        <v>16722</v>
      </c>
      <c r="D17805" s="124">
        <v>19038</v>
      </c>
      <c r="E17805" s="157" t="e">
        <f>VLOOKUP(D17805,'SOAT LIQ'!$A$87:$C$3416,3,FALSE)</f>
        <v>#N/A</v>
      </c>
      <c r="F17805" t="s">
        <v>21635</v>
      </c>
    </row>
    <row r="17806" spans="1:6" x14ac:dyDescent="0.25">
      <c r="A17806" t="s">
        <v>6501</v>
      </c>
      <c r="B17806" s="100" t="s">
        <v>16723</v>
      </c>
      <c r="C17806" s="99" t="s">
        <v>16722</v>
      </c>
      <c r="D17806" s="124">
        <v>19038</v>
      </c>
      <c r="E17806" s="157" t="e">
        <f>VLOOKUP(D17806,'SOAT LIQ'!$A$87:$C$3416,3,FALSE)</f>
        <v>#N/A</v>
      </c>
      <c r="F17806" t="s">
        <v>21635</v>
      </c>
    </row>
    <row r="17807" spans="1:6" x14ac:dyDescent="0.25">
      <c r="A17807" t="s">
        <v>6498</v>
      </c>
      <c r="B17807" s="100" t="s">
        <v>16724</v>
      </c>
      <c r="C17807" s="100"/>
      <c r="D17807" s="124">
        <v>19039</v>
      </c>
      <c r="E17807" s="157" t="e">
        <f>VLOOKUP(D17807,'SOAT LIQ'!$A$87:$C$3416,3,FALSE)</f>
        <v>#N/A</v>
      </c>
      <c r="F17807" t="s">
        <v>21635</v>
      </c>
    </row>
    <row r="17808" spans="1:6" x14ac:dyDescent="0.25">
      <c r="A17808" t="s">
        <v>6501</v>
      </c>
      <c r="B17808" s="100" t="s">
        <v>16724</v>
      </c>
      <c r="C17808" s="100"/>
      <c r="D17808" s="124">
        <v>19039</v>
      </c>
      <c r="E17808" s="157" t="e">
        <f>VLOOKUP(D17808,'SOAT LIQ'!$A$87:$C$3416,3,FALSE)</f>
        <v>#N/A</v>
      </c>
      <c r="F17808" t="s">
        <v>21635</v>
      </c>
    </row>
    <row r="17809" spans="1:6" x14ac:dyDescent="0.25">
      <c r="A17809" t="s">
        <v>6498</v>
      </c>
      <c r="B17809" s="100" t="s">
        <v>16726</v>
      </c>
      <c r="C17809" s="99" t="s">
        <v>16725</v>
      </c>
      <c r="D17809" s="124">
        <v>19039</v>
      </c>
      <c r="E17809" s="157" t="e">
        <f>VLOOKUP(D17809,'SOAT LIQ'!$A$87:$C$3416,3,FALSE)</f>
        <v>#N/A</v>
      </c>
      <c r="F17809" t="s">
        <v>21635</v>
      </c>
    </row>
    <row r="17810" spans="1:6" x14ac:dyDescent="0.25">
      <c r="A17810" t="s">
        <v>6501</v>
      </c>
      <c r="B17810" s="100" t="s">
        <v>16726</v>
      </c>
      <c r="C17810" s="99" t="s">
        <v>16725</v>
      </c>
      <c r="D17810" s="124">
        <v>19039</v>
      </c>
      <c r="E17810" s="157" t="e">
        <f>VLOOKUP(D17810,'SOAT LIQ'!$A$87:$C$3416,3,FALSE)</f>
        <v>#N/A</v>
      </c>
      <c r="F17810" t="s">
        <v>21635</v>
      </c>
    </row>
    <row r="17811" spans="1:6" x14ac:dyDescent="0.25">
      <c r="A17811" t="s">
        <v>6498</v>
      </c>
      <c r="B17811" s="100" t="s">
        <v>16728</v>
      </c>
      <c r="C17811" s="99" t="s">
        <v>16727</v>
      </c>
      <c r="D17811" s="124">
        <v>19043</v>
      </c>
      <c r="E17811" s="157" t="e">
        <f>VLOOKUP(D17811,'SOAT LIQ'!$A$87:$C$3416,3,FALSE)</f>
        <v>#N/A</v>
      </c>
      <c r="F17811" t="s">
        <v>21635</v>
      </c>
    </row>
    <row r="17812" spans="1:6" x14ac:dyDescent="0.25">
      <c r="A17812" t="s">
        <v>6501</v>
      </c>
      <c r="B17812" s="100" t="s">
        <v>16728</v>
      </c>
      <c r="C17812" s="99" t="s">
        <v>16727</v>
      </c>
      <c r="D17812" s="124">
        <v>19043</v>
      </c>
      <c r="E17812" s="157" t="e">
        <f>VLOOKUP(D17812,'SOAT LIQ'!$A$87:$C$3416,3,FALSE)</f>
        <v>#N/A</v>
      </c>
      <c r="F17812" t="s">
        <v>21635</v>
      </c>
    </row>
    <row r="17813" spans="1:6" x14ac:dyDescent="0.25">
      <c r="A17813" t="s">
        <v>6498</v>
      </c>
      <c r="B17813" s="100" t="s">
        <v>16729</v>
      </c>
      <c r="C17813" s="100"/>
      <c r="D17813" s="124">
        <v>19043</v>
      </c>
      <c r="E17813" s="157" t="e">
        <f>VLOOKUP(D17813,'SOAT LIQ'!$A$87:$C$3416,3,FALSE)</f>
        <v>#N/A</v>
      </c>
      <c r="F17813" t="s">
        <v>21635</v>
      </c>
    </row>
    <row r="17814" spans="1:6" x14ac:dyDescent="0.25">
      <c r="A17814" t="s">
        <v>6501</v>
      </c>
      <c r="B17814" s="100" t="s">
        <v>16729</v>
      </c>
      <c r="C17814" s="100"/>
      <c r="D17814" s="124">
        <v>19043</v>
      </c>
      <c r="E17814" s="157" t="e">
        <f>VLOOKUP(D17814,'SOAT LIQ'!$A$87:$C$3416,3,FALSE)</f>
        <v>#N/A</v>
      </c>
      <c r="F17814" t="s">
        <v>21635</v>
      </c>
    </row>
    <row r="17815" spans="1:6" x14ac:dyDescent="0.25">
      <c r="A17815" t="s">
        <v>6498</v>
      </c>
      <c r="B17815" s="100" t="s">
        <v>16731</v>
      </c>
      <c r="C17815" s="99" t="s">
        <v>16730</v>
      </c>
      <c r="D17815" s="124">
        <v>19149</v>
      </c>
      <c r="E17815" s="157" t="e">
        <f>VLOOKUP(D17815,'SOAT LIQ'!$A$87:$C$3416,3,FALSE)</f>
        <v>#N/A</v>
      </c>
      <c r="F17815" t="s">
        <v>21635</v>
      </c>
    </row>
    <row r="17816" spans="1:6" x14ac:dyDescent="0.25">
      <c r="A17816" t="s">
        <v>6501</v>
      </c>
      <c r="B17816" s="100" t="s">
        <v>16731</v>
      </c>
      <c r="C17816" s="99" t="s">
        <v>16730</v>
      </c>
      <c r="D17816" s="124">
        <v>19149</v>
      </c>
      <c r="E17816" s="157" t="e">
        <f>VLOOKUP(D17816,'SOAT LIQ'!$A$87:$C$3416,3,FALSE)</f>
        <v>#N/A</v>
      </c>
      <c r="F17816" t="s">
        <v>21635</v>
      </c>
    </row>
    <row r="17817" spans="1:6" x14ac:dyDescent="0.25">
      <c r="A17817" t="s">
        <v>6498</v>
      </c>
      <c r="B17817" s="100" t="s">
        <v>16732</v>
      </c>
      <c r="C17817" s="99" t="s">
        <v>16733</v>
      </c>
      <c r="D17817" s="124">
        <v>19368</v>
      </c>
      <c r="E17817" s="157" t="e">
        <f>VLOOKUP(D17817,'SOAT LIQ'!$A$87:$C$3416,3,FALSE)</f>
        <v>#N/A</v>
      </c>
      <c r="F17817" t="s">
        <v>21635</v>
      </c>
    </row>
    <row r="17818" spans="1:6" x14ac:dyDescent="0.25">
      <c r="A17818" t="s">
        <v>6501</v>
      </c>
      <c r="B17818" s="100" t="s">
        <v>16732</v>
      </c>
      <c r="C17818" s="99" t="s">
        <v>16733</v>
      </c>
      <c r="D17818" s="124">
        <v>19368</v>
      </c>
      <c r="E17818" s="157" t="e">
        <f>VLOOKUP(D17818,'SOAT LIQ'!$A$87:$C$3416,3,FALSE)</f>
        <v>#N/A</v>
      </c>
      <c r="F17818" t="s">
        <v>21635</v>
      </c>
    </row>
    <row r="17819" spans="1:6" x14ac:dyDescent="0.25">
      <c r="A17819" t="s">
        <v>6498</v>
      </c>
      <c r="B17819" s="100" t="s">
        <v>16734</v>
      </c>
      <c r="C17819" s="99" t="s">
        <v>16733</v>
      </c>
      <c r="D17819" s="124">
        <v>19368</v>
      </c>
      <c r="E17819" s="157" t="e">
        <f>VLOOKUP(D17819,'SOAT LIQ'!$A$87:$C$3416,3,FALSE)</f>
        <v>#N/A</v>
      </c>
      <c r="F17819" t="s">
        <v>21635</v>
      </c>
    </row>
    <row r="17820" spans="1:6" x14ac:dyDescent="0.25">
      <c r="A17820" t="s">
        <v>6501</v>
      </c>
      <c r="B17820" s="100" t="s">
        <v>16734</v>
      </c>
      <c r="C17820" s="99" t="s">
        <v>16733</v>
      </c>
      <c r="D17820" s="124">
        <v>19368</v>
      </c>
      <c r="E17820" s="157" t="e">
        <f>VLOOKUP(D17820,'SOAT LIQ'!$A$87:$C$3416,3,FALSE)</f>
        <v>#N/A</v>
      </c>
      <c r="F17820" t="s">
        <v>21635</v>
      </c>
    </row>
    <row r="17821" spans="1:6" x14ac:dyDescent="0.25">
      <c r="A17821" t="s">
        <v>6498</v>
      </c>
      <c r="B17821" s="100" t="s">
        <v>16735</v>
      </c>
      <c r="C17821" s="100"/>
      <c r="D17821" s="124">
        <v>19769</v>
      </c>
      <c r="E17821" s="157" t="e">
        <f>VLOOKUP(D17821,'SOAT LIQ'!$A$87:$C$3416,3,FALSE)</f>
        <v>#N/A</v>
      </c>
      <c r="F17821" t="s">
        <v>21635</v>
      </c>
    </row>
    <row r="17822" spans="1:6" x14ac:dyDescent="0.25">
      <c r="A17822" t="s">
        <v>6501</v>
      </c>
      <c r="B17822" s="100" t="s">
        <v>16735</v>
      </c>
      <c r="C17822" s="100"/>
      <c r="D17822" s="124">
        <v>19769</v>
      </c>
      <c r="E17822" s="157" t="e">
        <f>VLOOKUP(D17822,'SOAT LIQ'!$A$87:$C$3416,3,FALSE)</f>
        <v>#N/A</v>
      </c>
      <c r="F17822" t="s">
        <v>21635</v>
      </c>
    </row>
    <row r="17823" spans="1:6" x14ac:dyDescent="0.25">
      <c r="A17823" t="s">
        <v>6498</v>
      </c>
      <c r="B17823" s="100" t="s">
        <v>16737</v>
      </c>
      <c r="C17823" s="99" t="s">
        <v>16736</v>
      </c>
      <c r="D17823" s="124">
        <v>19769</v>
      </c>
      <c r="E17823" s="157" t="e">
        <f>VLOOKUP(D17823,'SOAT LIQ'!$A$87:$C$3416,3,FALSE)</f>
        <v>#N/A</v>
      </c>
      <c r="F17823" t="s">
        <v>21635</v>
      </c>
    </row>
    <row r="17824" spans="1:6" x14ac:dyDescent="0.25">
      <c r="A17824" t="s">
        <v>6501</v>
      </c>
      <c r="B17824" s="100" t="s">
        <v>16737</v>
      </c>
      <c r="C17824" s="99" t="s">
        <v>16736</v>
      </c>
      <c r="D17824" s="124">
        <v>19769</v>
      </c>
      <c r="E17824" s="157" t="e">
        <f>VLOOKUP(D17824,'SOAT LIQ'!$A$87:$C$3416,3,FALSE)</f>
        <v>#N/A</v>
      </c>
      <c r="F17824" t="s">
        <v>21635</v>
      </c>
    </row>
    <row r="17825" spans="1:6" x14ac:dyDescent="0.25">
      <c r="A17825" t="s">
        <v>6498</v>
      </c>
      <c r="B17825" s="100" t="s">
        <v>16738</v>
      </c>
      <c r="C17825" s="100"/>
      <c r="D17825" s="124">
        <v>19176</v>
      </c>
      <c r="E17825" s="157" t="e">
        <f>VLOOKUP(D17825,'SOAT LIQ'!$A$87:$C$3416,3,FALSE)</f>
        <v>#N/A</v>
      </c>
      <c r="F17825" t="s">
        <v>21635</v>
      </c>
    </row>
    <row r="17826" spans="1:6" x14ac:dyDescent="0.25">
      <c r="A17826" t="s">
        <v>6501</v>
      </c>
      <c r="B17826" s="100" t="s">
        <v>16738</v>
      </c>
      <c r="C17826" s="100"/>
      <c r="D17826" s="124">
        <v>19176</v>
      </c>
      <c r="E17826" s="157" t="e">
        <f>VLOOKUP(D17826,'SOAT LIQ'!$A$87:$C$3416,3,FALSE)</f>
        <v>#N/A</v>
      </c>
      <c r="F17826" t="s">
        <v>21635</v>
      </c>
    </row>
    <row r="17827" spans="1:6" x14ac:dyDescent="0.25">
      <c r="A17827" t="s">
        <v>6498</v>
      </c>
      <c r="B17827" s="100" t="s">
        <v>16740</v>
      </c>
      <c r="C17827" s="99" t="s">
        <v>16739</v>
      </c>
      <c r="D17827" s="124">
        <v>19176</v>
      </c>
      <c r="E17827" s="157" t="e">
        <f>VLOOKUP(D17827,'SOAT LIQ'!$A$87:$C$3416,3,FALSE)</f>
        <v>#N/A</v>
      </c>
      <c r="F17827" t="s">
        <v>21635</v>
      </c>
    </row>
    <row r="17828" spans="1:6" x14ac:dyDescent="0.25">
      <c r="A17828" t="s">
        <v>6501</v>
      </c>
      <c r="B17828" s="100" t="s">
        <v>16740</v>
      </c>
      <c r="C17828" s="99" t="s">
        <v>16739</v>
      </c>
      <c r="D17828" s="124">
        <v>19176</v>
      </c>
      <c r="E17828" s="157" t="e">
        <f>VLOOKUP(D17828,'SOAT LIQ'!$A$87:$C$3416,3,FALSE)</f>
        <v>#N/A</v>
      </c>
      <c r="F17828" t="s">
        <v>21635</v>
      </c>
    </row>
    <row r="17829" spans="1:6" x14ac:dyDescent="0.25">
      <c r="A17829" t="s">
        <v>6498</v>
      </c>
      <c r="B17829" s="100" t="s">
        <v>16741</v>
      </c>
      <c r="C17829" s="99" t="s">
        <v>16742</v>
      </c>
      <c r="D17829" s="124">
        <v>19188</v>
      </c>
      <c r="E17829" s="157" t="e">
        <f>VLOOKUP(D17829,'SOAT LIQ'!$A$87:$C$3416,3,FALSE)</f>
        <v>#N/A</v>
      </c>
      <c r="F17829" t="s">
        <v>21635</v>
      </c>
    </row>
    <row r="17830" spans="1:6" x14ac:dyDescent="0.25">
      <c r="A17830" t="s">
        <v>6501</v>
      </c>
      <c r="B17830" s="100" t="s">
        <v>16741</v>
      </c>
      <c r="C17830" s="99" t="s">
        <v>16742</v>
      </c>
      <c r="D17830" s="124">
        <v>19188</v>
      </c>
      <c r="E17830" s="157" t="e">
        <f>VLOOKUP(D17830,'SOAT LIQ'!$A$87:$C$3416,3,FALSE)</f>
        <v>#N/A</v>
      </c>
      <c r="F17830" t="s">
        <v>21635</v>
      </c>
    </row>
    <row r="17831" spans="1:6" x14ac:dyDescent="0.25">
      <c r="A17831" t="s">
        <v>6498</v>
      </c>
      <c r="B17831" s="100" t="s">
        <v>16743</v>
      </c>
      <c r="C17831" s="99" t="s">
        <v>16742</v>
      </c>
      <c r="D17831" s="124">
        <v>19188</v>
      </c>
      <c r="E17831" s="157" t="e">
        <f>VLOOKUP(D17831,'SOAT LIQ'!$A$87:$C$3416,3,FALSE)</f>
        <v>#N/A</v>
      </c>
      <c r="F17831" t="s">
        <v>21635</v>
      </c>
    </row>
    <row r="17832" spans="1:6" x14ac:dyDescent="0.25">
      <c r="A17832" t="s">
        <v>6501</v>
      </c>
      <c r="B17832" s="100" t="s">
        <v>16743</v>
      </c>
      <c r="C17832" s="99" t="s">
        <v>16742</v>
      </c>
      <c r="D17832" s="124">
        <v>19188</v>
      </c>
      <c r="E17832" s="157" t="e">
        <f>VLOOKUP(D17832,'SOAT LIQ'!$A$87:$C$3416,3,FALSE)</f>
        <v>#N/A</v>
      </c>
      <c r="F17832" t="s">
        <v>21635</v>
      </c>
    </row>
    <row r="17833" spans="1:6" x14ac:dyDescent="0.25">
      <c r="A17833" t="s">
        <v>6498</v>
      </c>
      <c r="B17833" s="100" t="s">
        <v>16745</v>
      </c>
      <c r="C17833" s="99" t="s">
        <v>16744</v>
      </c>
      <c r="D17833" s="124">
        <v>19756</v>
      </c>
      <c r="E17833" s="157" t="e">
        <f>VLOOKUP(D17833,'SOAT LIQ'!$A$87:$C$3416,3,FALSE)</f>
        <v>#N/A</v>
      </c>
      <c r="F17833" t="s">
        <v>21635</v>
      </c>
    </row>
    <row r="17834" spans="1:6" x14ac:dyDescent="0.25">
      <c r="A17834" t="s">
        <v>6501</v>
      </c>
      <c r="B17834" s="100" t="s">
        <v>16745</v>
      </c>
      <c r="C17834" s="99" t="s">
        <v>16744</v>
      </c>
      <c r="D17834" s="124">
        <v>19756</v>
      </c>
      <c r="E17834" s="157" t="e">
        <f>VLOOKUP(D17834,'SOAT LIQ'!$A$87:$C$3416,3,FALSE)</f>
        <v>#N/A</v>
      </c>
      <c r="F17834" t="s">
        <v>21635</v>
      </c>
    </row>
    <row r="17835" spans="1:6" x14ac:dyDescent="0.25">
      <c r="A17835" t="s">
        <v>6498</v>
      </c>
      <c r="B17835" s="100" t="s">
        <v>16747</v>
      </c>
      <c r="C17835" s="99" t="s">
        <v>16746</v>
      </c>
      <c r="D17835" s="124"/>
      <c r="E17835" s="157" t="e">
        <f>VLOOKUP(D17835,'SOAT LIQ'!$A$87:$C$3416,3,FALSE)</f>
        <v>#N/A</v>
      </c>
      <c r="F17835" t="s">
        <v>21635</v>
      </c>
    </row>
    <row r="17836" spans="1:6" x14ac:dyDescent="0.25">
      <c r="A17836" t="s">
        <v>6501</v>
      </c>
      <c r="B17836" s="100" t="s">
        <v>16747</v>
      </c>
      <c r="C17836" s="99" t="s">
        <v>16746</v>
      </c>
      <c r="D17836" s="124"/>
      <c r="E17836" s="157" t="e">
        <f>VLOOKUP(D17836,'SOAT LIQ'!$A$87:$C$3416,3,FALSE)</f>
        <v>#N/A</v>
      </c>
      <c r="F17836" t="s">
        <v>21635</v>
      </c>
    </row>
    <row r="17837" spans="1:6" x14ac:dyDescent="0.25">
      <c r="A17837" t="s">
        <v>6498</v>
      </c>
      <c r="B17837" s="100" t="s">
        <v>16748</v>
      </c>
      <c r="C17837" s="100"/>
      <c r="D17837" s="124">
        <v>19201</v>
      </c>
      <c r="E17837" s="157" t="e">
        <f>VLOOKUP(D17837,'SOAT LIQ'!$A$87:$C$3416,3,FALSE)</f>
        <v>#N/A</v>
      </c>
      <c r="F17837" t="s">
        <v>21635</v>
      </c>
    </row>
    <row r="17838" spans="1:6" x14ac:dyDescent="0.25">
      <c r="A17838" t="s">
        <v>6501</v>
      </c>
      <c r="B17838" s="100" t="s">
        <v>16748</v>
      </c>
      <c r="C17838" s="100"/>
      <c r="D17838" s="124">
        <v>19201</v>
      </c>
      <c r="E17838" s="157" t="e">
        <f>VLOOKUP(D17838,'SOAT LIQ'!$A$87:$C$3416,3,FALSE)</f>
        <v>#N/A</v>
      </c>
      <c r="F17838" t="s">
        <v>21635</v>
      </c>
    </row>
    <row r="17839" spans="1:6" x14ac:dyDescent="0.25">
      <c r="A17839" t="s">
        <v>6498</v>
      </c>
      <c r="B17839" s="100" t="s">
        <v>16750</v>
      </c>
      <c r="C17839" s="99" t="s">
        <v>16749</v>
      </c>
      <c r="D17839" s="124">
        <v>19201</v>
      </c>
      <c r="E17839" s="157" t="e">
        <f>VLOOKUP(D17839,'SOAT LIQ'!$A$87:$C$3416,3,FALSE)</f>
        <v>#N/A</v>
      </c>
      <c r="F17839" t="s">
        <v>21635</v>
      </c>
    </row>
    <row r="17840" spans="1:6" x14ac:dyDescent="0.25">
      <c r="A17840" t="s">
        <v>6501</v>
      </c>
      <c r="B17840" s="100" t="s">
        <v>16750</v>
      </c>
      <c r="C17840" s="99" t="s">
        <v>16749</v>
      </c>
      <c r="D17840" s="124">
        <v>19201</v>
      </c>
      <c r="E17840" s="157" t="e">
        <f>VLOOKUP(D17840,'SOAT LIQ'!$A$87:$C$3416,3,FALSE)</f>
        <v>#N/A</v>
      </c>
      <c r="F17840" t="s">
        <v>21635</v>
      </c>
    </row>
    <row r="17841" spans="1:6" x14ac:dyDescent="0.25">
      <c r="A17841" t="s">
        <v>6498</v>
      </c>
      <c r="B17841" s="100" t="s">
        <v>16751</v>
      </c>
      <c r="C17841" s="100"/>
      <c r="D17841" s="124">
        <v>19570</v>
      </c>
      <c r="E17841" s="157" t="e">
        <f>VLOOKUP(D17841,'SOAT LIQ'!$A$87:$C$3416,3,FALSE)</f>
        <v>#N/A</v>
      </c>
      <c r="F17841" t="s">
        <v>21635</v>
      </c>
    </row>
    <row r="17842" spans="1:6" x14ac:dyDescent="0.25">
      <c r="A17842" t="s">
        <v>6501</v>
      </c>
      <c r="B17842" s="100" t="s">
        <v>16751</v>
      </c>
      <c r="C17842" s="100"/>
      <c r="D17842" s="124">
        <v>19570</v>
      </c>
      <c r="E17842" s="157" t="e">
        <f>VLOOKUP(D17842,'SOAT LIQ'!$A$87:$C$3416,3,FALSE)</f>
        <v>#N/A</v>
      </c>
      <c r="F17842" t="s">
        <v>21635</v>
      </c>
    </row>
    <row r="17843" spans="1:6" x14ac:dyDescent="0.25">
      <c r="A17843" t="s">
        <v>6498</v>
      </c>
      <c r="B17843" s="100" t="s">
        <v>16753</v>
      </c>
      <c r="C17843" s="99" t="s">
        <v>16752</v>
      </c>
      <c r="D17843" s="124">
        <v>19570</v>
      </c>
      <c r="E17843" s="157" t="e">
        <f>VLOOKUP(D17843,'SOAT LIQ'!$A$87:$C$3416,3,FALSE)</f>
        <v>#N/A</v>
      </c>
      <c r="F17843" t="s">
        <v>21635</v>
      </c>
    </row>
    <row r="17844" spans="1:6" x14ac:dyDescent="0.25">
      <c r="A17844" t="s">
        <v>6501</v>
      </c>
      <c r="B17844" s="100" t="s">
        <v>16753</v>
      </c>
      <c r="C17844" s="99" t="s">
        <v>16752</v>
      </c>
      <c r="D17844" s="124">
        <v>19570</v>
      </c>
      <c r="E17844" s="157" t="e">
        <f>VLOOKUP(D17844,'SOAT LIQ'!$A$87:$C$3416,3,FALSE)</f>
        <v>#N/A</v>
      </c>
      <c r="F17844" t="s">
        <v>21635</v>
      </c>
    </row>
    <row r="17845" spans="1:6" x14ac:dyDescent="0.25">
      <c r="A17845" t="s">
        <v>6498</v>
      </c>
      <c r="B17845" s="100" t="s">
        <v>16754</v>
      </c>
      <c r="C17845" s="99" t="s">
        <v>16755</v>
      </c>
      <c r="D17845" s="124">
        <v>19235</v>
      </c>
      <c r="E17845" s="157" t="e">
        <f>VLOOKUP(D17845,'SOAT LIQ'!$A$87:$C$3416,3,FALSE)</f>
        <v>#N/A</v>
      </c>
      <c r="F17845" t="s">
        <v>21635</v>
      </c>
    </row>
    <row r="17846" spans="1:6" x14ac:dyDescent="0.25">
      <c r="A17846" t="s">
        <v>6501</v>
      </c>
      <c r="B17846" s="100" t="s">
        <v>16754</v>
      </c>
      <c r="C17846" s="99" t="s">
        <v>16755</v>
      </c>
      <c r="D17846" s="124">
        <v>19235</v>
      </c>
      <c r="E17846" s="157" t="e">
        <f>VLOOKUP(D17846,'SOAT LIQ'!$A$87:$C$3416,3,FALSE)</f>
        <v>#N/A</v>
      </c>
      <c r="F17846" t="s">
        <v>21635</v>
      </c>
    </row>
    <row r="17847" spans="1:6" x14ac:dyDescent="0.25">
      <c r="A17847" t="s">
        <v>6498</v>
      </c>
      <c r="B17847" s="100" t="s">
        <v>16757</v>
      </c>
      <c r="C17847" s="99" t="s">
        <v>16756</v>
      </c>
      <c r="D17847" s="124">
        <v>19235</v>
      </c>
      <c r="E17847" s="157" t="e">
        <f>VLOOKUP(D17847,'SOAT LIQ'!$A$87:$C$3416,3,FALSE)</f>
        <v>#N/A</v>
      </c>
      <c r="F17847" t="s">
        <v>21635</v>
      </c>
    </row>
    <row r="17848" spans="1:6" x14ac:dyDescent="0.25">
      <c r="A17848" t="s">
        <v>6501</v>
      </c>
      <c r="B17848" s="100" t="s">
        <v>16757</v>
      </c>
      <c r="C17848" s="99" t="s">
        <v>16756</v>
      </c>
      <c r="D17848" s="124">
        <v>19235</v>
      </c>
      <c r="E17848" s="157" t="e">
        <f>VLOOKUP(D17848,'SOAT LIQ'!$A$87:$C$3416,3,FALSE)</f>
        <v>#N/A</v>
      </c>
      <c r="F17848" t="s">
        <v>21635</v>
      </c>
    </row>
    <row r="17849" spans="1:6" x14ac:dyDescent="0.25">
      <c r="A17849" t="s">
        <v>6498</v>
      </c>
      <c r="B17849" s="100" t="s">
        <v>16758</v>
      </c>
      <c r="C17849" s="99" t="s">
        <v>16755</v>
      </c>
      <c r="D17849" s="124">
        <v>19235</v>
      </c>
      <c r="E17849" s="157" t="e">
        <f>VLOOKUP(D17849,'SOAT LIQ'!$A$87:$C$3416,3,FALSE)</f>
        <v>#N/A</v>
      </c>
      <c r="F17849" t="s">
        <v>21635</v>
      </c>
    </row>
    <row r="17850" spans="1:6" x14ac:dyDescent="0.25">
      <c r="A17850" t="s">
        <v>6501</v>
      </c>
      <c r="B17850" s="100" t="s">
        <v>16758</v>
      </c>
      <c r="C17850" s="99" t="s">
        <v>16755</v>
      </c>
      <c r="D17850" s="124">
        <v>19235</v>
      </c>
      <c r="E17850" s="157" t="e">
        <f>VLOOKUP(D17850,'SOAT LIQ'!$A$87:$C$3416,3,FALSE)</f>
        <v>#N/A</v>
      </c>
      <c r="F17850" t="s">
        <v>21635</v>
      </c>
    </row>
    <row r="17851" spans="1:6" x14ac:dyDescent="0.25">
      <c r="A17851" t="s">
        <v>6498</v>
      </c>
      <c r="B17851" s="100" t="s">
        <v>4053</v>
      </c>
      <c r="C17851" s="99" t="s">
        <v>16759</v>
      </c>
      <c r="D17851" s="124">
        <v>19701</v>
      </c>
      <c r="E17851" s="157" t="e">
        <f>VLOOKUP(D17851,'SOAT LIQ'!$A$87:$C$3416,3,FALSE)</f>
        <v>#N/A</v>
      </c>
      <c r="F17851" t="s">
        <v>21635</v>
      </c>
    </row>
    <row r="17852" spans="1:6" x14ac:dyDescent="0.25">
      <c r="A17852" t="s">
        <v>8489</v>
      </c>
      <c r="B17852" s="100" t="s">
        <v>4053</v>
      </c>
      <c r="C17852" s="99" t="s">
        <v>16759</v>
      </c>
      <c r="D17852" s="124">
        <v>19701</v>
      </c>
      <c r="E17852" s="157" t="e">
        <f>VLOOKUP(D17852,'SOAT LIQ'!$A$87:$C$3416,3,FALSE)</f>
        <v>#N/A</v>
      </c>
    </row>
    <row r="17853" spans="1:6" x14ac:dyDescent="0.25">
      <c r="A17853" t="s">
        <v>6501</v>
      </c>
      <c r="B17853" s="100" t="s">
        <v>4053</v>
      </c>
      <c r="C17853" s="99" t="s">
        <v>16759</v>
      </c>
      <c r="D17853" s="124">
        <v>19701</v>
      </c>
      <c r="E17853" s="157" t="e">
        <f>VLOOKUP(D17853,'SOAT LIQ'!$A$87:$C$3416,3,FALSE)</f>
        <v>#N/A</v>
      </c>
      <c r="F17853" t="s">
        <v>21635</v>
      </c>
    </row>
    <row r="17854" spans="1:6" x14ac:dyDescent="0.25">
      <c r="A17854" t="s">
        <v>6498</v>
      </c>
      <c r="B17854" s="100" t="s">
        <v>16760</v>
      </c>
      <c r="C17854" s="100"/>
      <c r="D17854" s="124">
        <v>19382</v>
      </c>
      <c r="E17854" s="157" t="e">
        <f>VLOOKUP(D17854,'SOAT LIQ'!$A$87:$C$3416,3,FALSE)</f>
        <v>#N/A</v>
      </c>
      <c r="F17854" t="s">
        <v>21635</v>
      </c>
    </row>
    <row r="17855" spans="1:6" x14ac:dyDescent="0.25">
      <c r="A17855" t="s">
        <v>6501</v>
      </c>
      <c r="B17855" s="100" t="s">
        <v>16760</v>
      </c>
      <c r="C17855" s="100"/>
      <c r="D17855" s="124">
        <v>19382</v>
      </c>
      <c r="E17855" s="157" t="e">
        <f>VLOOKUP(D17855,'SOAT LIQ'!$A$87:$C$3416,3,FALSE)</f>
        <v>#N/A</v>
      </c>
      <c r="F17855" t="s">
        <v>21635</v>
      </c>
    </row>
    <row r="17856" spans="1:6" x14ac:dyDescent="0.25">
      <c r="A17856" t="s">
        <v>6498</v>
      </c>
      <c r="B17856" s="100" t="s">
        <v>16762</v>
      </c>
      <c r="C17856" s="99" t="s">
        <v>16761</v>
      </c>
      <c r="D17856" s="124">
        <v>19382</v>
      </c>
      <c r="E17856" s="157" t="e">
        <f>VLOOKUP(D17856,'SOAT LIQ'!$A$87:$C$3416,3,FALSE)</f>
        <v>#N/A</v>
      </c>
      <c r="F17856" t="s">
        <v>21635</v>
      </c>
    </row>
    <row r="17857" spans="1:6" x14ac:dyDescent="0.25">
      <c r="A17857" t="s">
        <v>6501</v>
      </c>
      <c r="B17857" s="100" t="s">
        <v>16762</v>
      </c>
      <c r="C17857" s="99" t="s">
        <v>16761</v>
      </c>
      <c r="D17857" s="124">
        <v>19382</v>
      </c>
      <c r="E17857" s="157" t="e">
        <f>VLOOKUP(D17857,'SOAT LIQ'!$A$87:$C$3416,3,FALSE)</f>
        <v>#N/A</v>
      </c>
      <c r="F17857" t="s">
        <v>21635</v>
      </c>
    </row>
    <row r="17858" spans="1:6" x14ac:dyDescent="0.25">
      <c r="A17858" t="s">
        <v>6498</v>
      </c>
      <c r="B17858" s="100" t="s">
        <v>16763</v>
      </c>
      <c r="C17858" s="100"/>
      <c r="D17858" s="124"/>
      <c r="E17858" s="157" t="e">
        <f>VLOOKUP(D17858,'SOAT LIQ'!$A$87:$C$3416,3,FALSE)</f>
        <v>#N/A</v>
      </c>
      <c r="F17858" t="s">
        <v>21635</v>
      </c>
    </row>
    <row r="17859" spans="1:6" x14ac:dyDescent="0.25">
      <c r="A17859" t="s">
        <v>14969</v>
      </c>
      <c r="B17859" s="100" t="s">
        <v>16763</v>
      </c>
      <c r="C17859" s="100"/>
      <c r="D17859" s="124"/>
      <c r="E17859" s="157" t="e">
        <f>VLOOKUP(D17859,'SOAT LIQ'!$A$87:$C$3416,3,FALSE)</f>
        <v>#N/A</v>
      </c>
    </row>
    <row r="17860" spans="1:6" x14ac:dyDescent="0.25">
      <c r="A17860" t="s">
        <v>6501</v>
      </c>
      <c r="B17860" s="100" t="s">
        <v>16763</v>
      </c>
      <c r="C17860" s="100"/>
      <c r="D17860" s="124"/>
      <c r="E17860" s="157" t="e">
        <f>VLOOKUP(D17860,'SOAT LIQ'!$A$87:$C$3416,3,FALSE)</f>
        <v>#N/A</v>
      </c>
      <c r="F17860" t="s">
        <v>21635</v>
      </c>
    </row>
    <row r="17861" spans="1:6" x14ac:dyDescent="0.25">
      <c r="A17861" t="s">
        <v>6498</v>
      </c>
      <c r="B17861" s="100" t="s">
        <v>16764</v>
      </c>
      <c r="C17861" s="100"/>
      <c r="D17861" s="124"/>
      <c r="E17861" s="157" t="e">
        <f>VLOOKUP(D17861,'SOAT LIQ'!$A$87:$C$3416,3,FALSE)</f>
        <v>#N/A</v>
      </c>
      <c r="F17861" t="s">
        <v>21635</v>
      </c>
    </row>
    <row r="17862" spans="1:6" x14ac:dyDescent="0.25">
      <c r="A17862" t="s">
        <v>14969</v>
      </c>
      <c r="B17862" s="100" t="s">
        <v>16764</v>
      </c>
      <c r="C17862" s="100"/>
      <c r="D17862" s="124"/>
      <c r="E17862" s="157" t="e">
        <f>VLOOKUP(D17862,'SOAT LIQ'!$A$87:$C$3416,3,FALSE)</f>
        <v>#N/A</v>
      </c>
    </row>
    <row r="17863" spans="1:6" x14ac:dyDescent="0.25">
      <c r="A17863" t="s">
        <v>6501</v>
      </c>
      <c r="B17863" s="100" t="s">
        <v>16764</v>
      </c>
      <c r="C17863" s="100"/>
      <c r="D17863" s="124"/>
      <c r="E17863" s="157" t="e">
        <f>VLOOKUP(D17863,'SOAT LIQ'!$A$87:$C$3416,3,FALSE)</f>
        <v>#N/A</v>
      </c>
      <c r="F17863" t="s">
        <v>21635</v>
      </c>
    </row>
    <row r="17864" spans="1:6" x14ac:dyDescent="0.25">
      <c r="A17864" t="s">
        <v>6498</v>
      </c>
      <c r="B17864" s="100" t="s">
        <v>16765</v>
      </c>
      <c r="C17864" s="100"/>
      <c r="D17864" s="124"/>
      <c r="E17864" s="157" t="e">
        <f>VLOOKUP(D17864,'SOAT LIQ'!$A$87:$C$3416,3,FALSE)</f>
        <v>#N/A</v>
      </c>
      <c r="F17864" t="s">
        <v>21635</v>
      </c>
    </row>
    <row r="17865" spans="1:6" x14ac:dyDescent="0.25">
      <c r="A17865" t="s">
        <v>14969</v>
      </c>
      <c r="B17865" s="100" t="s">
        <v>16765</v>
      </c>
      <c r="C17865" s="100"/>
      <c r="D17865" s="124"/>
      <c r="E17865" s="157" t="e">
        <f>VLOOKUP(D17865,'SOAT LIQ'!$A$87:$C$3416,3,FALSE)</f>
        <v>#N/A</v>
      </c>
    </row>
    <row r="17866" spans="1:6" x14ac:dyDescent="0.25">
      <c r="A17866" t="s">
        <v>6501</v>
      </c>
      <c r="B17866" s="100" t="s">
        <v>16765</v>
      </c>
      <c r="C17866" s="100"/>
      <c r="D17866" s="124"/>
      <c r="E17866" s="157" t="e">
        <f>VLOOKUP(D17866,'SOAT LIQ'!$A$87:$C$3416,3,FALSE)</f>
        <v>#N/A</v>
      </c>
      <c r="F17866" t="s">
        <v>21635</v>
      </c>
    </row>
    <row r="17867" spans="1:6" x14ac:dyDescent="0.25">
      <c r="A17867" t="s">
        <v>6498</v>
      </c>
      <c r="B17867" s="100" t="s">
        <v>16766</v>
      </c>
      <c r="C17867" s="100"/>
      <c r="D17867" s="124"/>
      <c r="E17867" s="157" t="e">
        <f>VLOOKUP(D17867,'SOAT LIQ'!$A$87:$C$3416,3,FALSE)</f>
        <v>#N/A</v>
      </c>
      <c r="F17867" t="s">
        <v>21635</v>
      </c>
    </row>
    <row r="17868" spans="1:6" x14ac:dyDescent="0.25">
      <c r="A17868" t="s">
        <v>14969</v>
      </c>
      <c r="B17868" s="100" t="s">
        <v>16766</v>
      </c>
      <c r="C17868" s="100"/>
      <c r="D17868" s="124"/>
      <c r="E17868" s="157" t="e">
        <f>VLOOKUP(D17868,'SOAT LIQ'!$A$87:$C$3416,3,FALSE)</f>
        <v>#N/A</v>
      </c>
    </row>
    <row r="17869" spans="1:6" x14ac:dyDescent="0.25">
      <c r="A17869" t="s">
        <v>6501</v>
      </c>
      <c r="B17869" s="100" t="s">
        <v>16766</v>
      </c>
      <c r="C17869" s="100"/>
      <c r="D17869" s="124"/>
      <c r="E17869" s="157" t="e">
        <f>VLOOKUP(D17869,'SOAT LIQ'!$A$87:$C$3416,3,FALSE)</f>
        <v>#N/A</v>
      </c>
      <c r="F17869" t="s">
        <v>21635</v>
      </c>
    </row>
    <row r="17870" spans="1:6" x14ac:dyDescent="0.25">
      <c r="A17870" t="s">
        <v>6498</v>
      </c>
      <c r="B17870" s="100" t="s">
        <v>16767</v>
      </c>
      <c r="C17870" s="100"/>
      <c r="D17870" s="124"/>
      <c r="E17870" s="157" t="e">
        <f>VLOOKUP(D17870,'SOAT LIQ'!$A$87:$C$3416,3,FALSE)</f>
        <v>#N/A</v>
      </c>
      <c r="F17870" t="s">
        <v>21635</v>
      </c>
    </row>
    <row r="17871" spans="1:6" x14ac:dyDescent="0.25">
      <c r="A17871" t="s">
        <v>6501</v>
      </c>
      <c r="B17871" s="100" t="s">
        <v>16767</v>
      </c>
      <c r="C17871" s="100"/>
      <c r="D17871" s="124"/>
      <c r="E17871" s="157" t="e">
        <f>VLOOKUP(D17871,'SOAT LIQ'!$A$87:$C$3416,3,FALSE)</f>
        <v>#N/A</v>
      </c>
      <c r="F17871" t="s">
        <v>21635</v>
      </c>
    </row>
    <row r="17872" spans="1:6" x14ac:dyDescent="0.25">
      <c r="A17872" t="s">
        <v>8489</v>
      </c>
      <c r="B17872" s="100" t="s">
        <v>16767</v>
      </c>
      <c r="C17872" s="100"/>
      <c r="D17872" s="124"/>
      <c r="E17872" s="157" t="e">
        <f>VLOOKUP(D17872,'SOAT LIQ'!$A$87:$C$3416,3,FALSE)</f>
        <v>#N/A</v>
      </c>
    </row>
    <row r="17873" spans="1:6" x14ac:dyDescent="0.25">
      <c r="A17873" t="s">
        <v>14969</v>
      </c>
      <c r="B17873" s="100" t="s">
        <v>16767</v>
      </c>
      <c r="C17873" s="100"/>
      <c r="D17873" s="124"/>
      <c r="E17873" s="157" t="e">
        <f>VLOOKUP(D17873,'SOAT LIQ'!$A$87:$C$3416,3,FALSE)</f>
        <v>#N/A</v>
      </c>
    </row>
    <row r="17874" spans="1:6" x14ac:dyDescent="0.25">
      <c r="A17874" t="s">
        <v>6498</v>
      </c>
      <c r="B17874" s="100" t="s">
        <v>16769</v>
      </c>
      <c r="C17874" s="99" t="s">
        <v>16768</v>
      </c>
      <c r="D17874" s="124">
        <v>19707</v>
      </c>
      <c r="E17874" s="157" t="e">
        <f>VLOOKUP(D17874,'SOAT LIQ'!$A$87:$C$3416,3,FALSE)</f>
        <v>#N/A</v>
      </c>
      <c r="F17874" t="s">
        <v>21635</v>
      </c>
    </row>
    <row r="17875" spans="1:6" x14ac:dyDescent="0.25">
      <c r="A17875" t="s">
        <v>6501</v>
      </c>
      <c r="B17875" s="100" t="s">
        <v>16769</v>
      </c>
      <c r="C17875" s="99" t="s">
        <v>16768</v>
      </c>
      <c r="D17875" s="124">
        <v>19707</v>
      </c>
      <c r="E17875" s="157" t="e">
        <f>VLOOKUP(D17875,'SOAT LIQ'!$A$87:$C$3416,3,FALSE)</f>
        <v>#N/A</v>
      </c>
      <c r="F17875" t="s">
        <v>21635</v>
      </c>
    </row>
    <row r="17876" spans="1:6" x14ac:dyDescent="0.25">
      <c r="A17876" t="s">
        <v>6498</v>
      </c>
      <c r="B17876" s="100" t="s">
        <v>16771</v>
      </c>
      <c r="C17876" s="99" t="s">
        <v>16770</v>
      </c>
      <c r="D17876" s="124">
        <v>19706</v>
      </c>
      <c r="E17876" s="157" t="e">
        <f>VLOOKUP(D17876,'SOAT LIQ'!$A$87:$C$3416,3,FALSE)</f>
        <v>#N/A</v>
      </c>
      <c r="F17876" t="s">
        <v>21635</v>
      </c>
    </row>
    <row r="17877" spans="1:6" x14ac:dyDescent="0.25">
      <c r="A17877" t="s">
        <v>6501</v>
      </c>
      <c r="B17877" s="100" t="s">
        <v>16771</v>
      </c>
      <c r="C17877" s="99" t="s">
        <v>16770</v>
      </c>
      <c r="D17877" s="124">
        <v>19706</v>
      </c>
      <c r="E17877" s="157" t="e">
        <f>VLOOKUP(D17877,'SOAT LIQ'!$A$87:$C$3416,3,FALSE)</f>
        <v>#N/A</v>
      </c>
      <c r="F17877" t="s">
        <v>21635</v>
      </c>
    </row>
    <row r="17878" spans="1:6" x14ac:dyDescent="0.25">
      <c r="A17878" t="s">
        <v>6498</v>
      </c>
      <c r="B17878" s="100" t="s">
        <v>16772</v>
      </c>
      <c r="C17878" s="100"/>
      <c r="D17878" s="124">
        <v>19713</v>
      </c>
      <c r="E17878" s="157" t="e">
        <f>VLOOKUP(D17878,'SOAT LIQ'!$A$87:$C$3416,3,FALSE)</f>
        <v>#N/A</v>
      </c>
      <c r="F17878" t="s">
        <v>21635</v>
      </c>
    </row>
    <row r="17879" spans="1:6" x14ac:dyDescent="0.25">
      <c r="A17879" t="s">
        <v>6501</v>
      </c>
      <c r="B17879" s="100" t="s">
        <v>16772</v>
      </c>
      <c r="C17879" s="100"/>
      <c r="D17879" s="124">
        <v>19713</v>
      </c>
      <c r="E17879" s="157" t="e">
        <f>VLOOKUP(D17879,'SOAT LIQ'!$A$87:$C$3416,3,FALSE)</f>
        <v>#N/A</v>
      </c>
      <c r="F17879" t="s">
        <v>21635</v>
      </c>
    </row>
    <row r="17880" spans="1:6" x14ac:dyDescent="0.25">
      <c r="A17880" t="s">
        <v>6498</v>
      </c>
      <c r="B17880" s="100" t="s">
        <v>16774</v>
      </c>
      <c r="C17880" s="99" t="s">
        <v>16773</v>
      </c>
      <c r="D17880" s="124">
        <v>19713</v>
      </c>
      <c r="E17880" s="157" t="e">
        <f>VLOOKUP(D17880,'SOAT LIQ'!$A$87:$C$3416,3,FALSE)</f>
        <v>#N/A</v>
      </c>
      <c r="F17880" t="s">
        <v>21635</v>
      </c>
    </row>
    <row r="17881" spans="1:6" x14ac:dyDescent="0.25">
      <c r="A17881" t="s">
        <v>6501</v>
      </c>
      <c r="B17881" s="100" t="s">
        <v>16774</v>
      </c>
      <c r="C17881" s="99" t="s">
        <v>16773</v>
      </c>
      <c r="D17881" s="124">
        <v>19713</v>
      </c>
      <c r="E17881" s="157" t="e">
        <f>VLOOKUP(D17881,'SOAT LIQ'!$A$87:$C$3416,3,FALSE)</f>
        <v>#N/A</v>
      </c>
      <c r="F17881" t="s">
        <v>21635</v>
      </c>
    </row>
    <row r="17882" spans="1:6" x14ac:dyDescent="0.25">
      <c r="A17882" t="s">
        <v>6498</v>
      </c>
      <c r="B17882" s="100" t="s">
        <v>16775</v>
      </c>
      <c r="C17882" s="99" t="s">
        <v>16776</v>
      </c>
      <c r="D17882" s="124">
        <v>19714</v>
      </c>
      <c r="E17882" s="157" t="e">
        <f>VLOOKUP(D17882,'SOAT LIQ'!$A$87:$C$3416,3,FALSE)</f>
        <v>#N/A</v>
      </c>
      <c r="F17882" t="s">
        <v>21635</v>
      </c>
    </row>
    <row r="17883" spans="1:6" x14ac:dyDescent="0.25">
      <c r="A17883" t="s">
        <v>6501</v>
      </c>
      <c r="B17883" s="100" t="s">
        <v>16775</v>
      </c>
      <c r="C17883" s="99" t="s">
        <v>16776</v>
      </c>
      <c r="D17883" s="124">
        <v>19714</v>
      </c>
      <c r="E17883" s="157" t="e">
        <f>VLOOKUP(D17883,'SOAT LIQ'!$A$87:$C$3416,3,FALSE)</f>
        <v>#N/A</v>
      </c>
      <c r="F17883" t="s">
        <v>21635</v>
      </c>
    </row>
    <row r="17884" spans="1:6" x14ac:dyDescent="0.25">
      <c r="A17884" t="s">
        <v>6498</v>
      </c>
      <c r="B17884" s="100" t="s">
        <v>16777</v>
      </c>
      <c r="C17884" s="99" t="s">
        <v>16776</v>
      </c>
      <c r="D17884" s="124">
        <v>19714</v>
      </c>
      <c r="E17884" s="157" t="e">
        <f>VLOOKUP(D17884,'SOAT LIQ'!$A$87:$C$3416,3,FALSE)</f>
        <v>#N/A</v>
      </c>
      <c r="F17884" t="s">
        <v>21635</v>
      </c>
    </row>
    <row r="17885" spans="1:6" x14ac:dyDescent="0.25">
      <c r="A17885" t="s">
        <v>6501</v>
      </c>
      <c r="B17885" s="100" t="s">
        <v>16777</v>
      </c>
      <c r="C17885" s="99" t="s">
        <v>16776</v>
      </c>
      <c r="D17885" s="124">
        <v>19714</v>
      </c>
      <c r="E17885" s="157" t="e">
        <f>VLOOKUP(D17885,'SOAT LIQ'!$A$87:$C$3416,3,FALSE)</f>
        <v>#N/A</v>
      </c>
      <c r="F17885" t="s">
        <v>21635</v>
      </c>
    </row>
    <row r="17886" spans="1:6" x14ac:dyDescent="0.25">
      <c r="A17886" t="s">
        <v>6498</v>
      </c>
      <c r="B17886" s="100" t="s">
        <v>16779</v>
      </c>
      <c r="C17886" s="99" t="s">
        <v>16778</v>
      </c>
      <c r="D17886" s="124">
        <v>19720</v>
      </c>
      <c r="E17886" s="157" t="e">
        <f>VLOOKUP(D17886,'SOAT LIQ'!$A$87:$C$3416,3,FALSE)</f>
        <v>#N/A</v>
      </c>
      <c r="F17886" t="s">
        <v>21635</v>
      </c>
    </row>
    <row r="17887" spans="1:6" x14ac:dyDescent="0.25">
      <c r="A17887" t="s">
        <v>6501</v>
      </c>
      <c r="B17887" s="100" t="s">
        <v>16779</v>
      </c>
      <c r="C17887" s="99" t="s">
        <v>16778</v>
      </c>
      <c r="D17887" s="124">
        <v>19720</v>
      </c>
      <c r="E17887" s="157" t="e">
        <f>VLOOKUP(D17887,'SOAT LIQ'!$A$87:$C$3416,3,FALSE)</f>
        <v>#N/A</v>
      </c>
      <c r="F17887" t="s">
        <v>21635</v>
      </c>
    </row>
    <row r="17888" spans="1:6" x14ac:dyDescent="0.25">
      <c r="A17888" t="s">
        <v>6498</v>
      </c>
      <c r="B17888" s="100" t="s">
        <v>16780</v>
      </c>
      <c r="C17888" s="99" t="s">
        <v>16781</v>
      </c>
      <c r="D17888" s="124">
        <v>19193</v>
      </c>
      <c r="E17888" s="157" t="e">
        <f>VLOOKUP(D17888,'SOAT LIQ'!$A$87:$C$3416,3,FALSE)</f>
        <v>#N/A</v>
      </c>
      <c r="F17888" t="s">
        <v>21635</v>
      </c>
    </row>
    <row r="17889" spans="1:6" x14ac:dyDescent="0.25">
      <c r="A17889" t="s">
        <v>6501</v>
      </c>
      <c r="B17889" s="100" t="s">
        <v>16780</v>
      </c>
      <c r="C17889" s="99" t="s">
        <v>16781</v>
      </c>
      <c r="D17889" s="124">
        <v>19193</v>
      </c>
      <c r="E17889" s="157" t="e">
        <f>VLOOKUP(D17889,'SOAT LIQ'!$A$87:$C$3416,3,FALSE)</f>
        <v>#N/A</v>
      </c>
      <c r="F17889" t="s">
        <v>21635</v>
      </c>
    </row>
    <row r="17890" spans="1:6" x14ac:dyDescent="0.25">
      <c r="A17890" t="s">
        <v>6498</v>
      </c>
      <c r="B17890" s="100" t="s">
        <v>16782</v>
      </c>
      <c r="C17890" s="99" t="s">
        <v>16781</v>
      </c>
      <c r="D17890" s="124">
        <v>19193</v>
      </c>
      <c r="E17890" s="157" t="e">
        <f>VLOOKUP(D17890,'SOAT LIQ'!$A$87:$C$3416,3,FALSE)</f>
        <v>#N/A</v>
      </c>
      <c r="F17890" t="s">
        <v>21635</v>
      </c>
    </row>
    <row r="17891" spans="1:6" x14ac:dyDescent="0.25">
      <c r="A17891" t="s">
        <v>6501</v>
      </c>
      <c r="B17891" s="100" t="s">
        <v>16782</v>
      </c>
      <c r="C17891" s="99" t="s">
        <v>16781</v>
      </c>
      <c r="D17891" s="124">
        <v>19193</v>
      </c>
      <c r="E17891" s="157" t="e">
        <f>VLOOKUP(D17891,'SOAT LIQ'!$A$87:$C$3416,3,FALSE)</f>
        <v>#N/A</v>
      </c>
      <c r="F17891" t="s">
        <v>21635</v>
      </c>
    </row>
    <row r="17892" spans="1:6" x14ac:dyDescent="0.25">
      <c r="A17892" t="s">
        <v>6498</v>
      </c>
      <c r="B17892" s="100" t="s">
        <v>16783</v>
      </c>
      <c r="C17892" s="99" t="s">
        <v>16784</v>
      </c>
      <c r="D17892" s="124">
        <v>19755</v>
      </c>
      <c r="E17892" s="157" t="e">
        <f>VLOOKUP(D17892,'SOAT LIQ'!$A$87:$C$3416,3,FALSE)</f>
        <v>#N/A</v>
      </c>
      <c r="F17892" t="s">
        <v>21635</v>
      </c>
    </row>
    <row r="17893" spans="1:6" x14ac:dyDescent="0.25">
      <c r="A17893" t="s">
        <v>6501</v>
      </c>
      <c r="B17893" s="100" t="s">
        <v>16783</v>
      </c>
      <c r="C17893" s="99" t="s">
        <v>16784</v>
      </c>
      <c r="D17893" s="124">
        <v>19755</v>
      </c>
      <c r="E17893" s="157" t="e">
        <f>VLOOKUP(D17893,'SOAT LIQ'!$A$87:$C$3416,3,FALSE)</f>
        <v>#N/A</v>
      </c>
      <c r="F17893" t="s">
        <v>21635</v>
      </c>
    </row>
    <row r="17894" spans="1:6" x14ac:dyDescent="0.25">
      <c r="A17894" t="s">
        <v>6498</v>
      </c>
      <c r="B17894" s="100" t="s">
        <v>16785</v>
      </c>
      <c r="C17894" s="100"/>
      <c r="D17894" s="125">
        <v>19231</v>
      </c>
      <c r="E17894" s="157" t="e">
        <f>VLOOKUP(D17894,'SOAT LIQ'!$A$87:$C$3416,3,FALSE)</f>
        <v>#N/A</v>
      </c>
      <c r="F17894" t="s">
        <v>21635</v>
      </c>
    </row>
    <row r="17895" spans="1:6" x14ac:dyDescent="0.25">
      <c r="A17895" t="s">
        <v>6501</v>
      </c>
      <c r="B17895" s="100" t="s">
        <v>16785</v>
      </c>
      <c r="C17895" s="100"/>
      <c r="D17895" s="125">
        <v>19231</v>
      </c>
      <c r="E17895" s="157" t="e">
        <f>VLOOKUP(D17895,'SOAT LIQ'!$A$87:$C$3416,3,FALSE)</f>
        <v>#N/A</v>
      </c>
      <c r="F17895" t="s">
        <v>21635</v>
      </c>
    </row>
    <row r="17896" spans="1:6" x14ac:dyDescent="0.25">
      <c r="A17896" t="s">
        <v>6498</v>
      </c>
      <c r="B17896" s="100" t="s">
        <v>16786</v>
      </c>
      <c r="C17896" s="99" t="s">
        <v>16784</v>
      </c>
      <c r="D17896" s="125">
        <v>19755</v>
      </c>
      <c r="E17896" s="157" t="e">
        <f>VLOOKUP(D17896,'SOAT LIQ'!$A$87:$C$3416,3,FALSE)</f>
        <v>#N/A</v>
      </c>
      <c r="F17896" t="s">
        <v>21635</v>
      </c>
    </row>
    <row r="17897" spans="1:6" x14ac:dyDescent="0.25">
      <c r="A17897" t="s">
        <v>6501</v>
      </c>
      <c r="B17897" s="100" t="s">
        <v>16786</v>
      </c>
      <c r="C17897" s="99" t="s">
        <v>16784</v>
      </c>
      <c r="D17897" s="125">
        <v>19755</v>
      </c>
      <c r="E17897" s="157" t="e">
        <f>VLOOKUP(D17897,'SOAT LIQ'!$A$87:$C$3416,3,FALSE)</f>
        <v>#N/A</v>
      </c>
      <c r="F17897" t="s">
        <v>21635</v>
      </c>
    </row>
    <row r="17898" spans="1:6" x14ac:dyDescent="0.25">
      <c r="A17898" t="s">
        <v>6498</v>
      </c>
      <c r="B17898" s="100" t="s">
        <v>16788</v>
      </c>
      <c r="C17898" s="99" t="s">
        <v>16787</v>
      </c>
      <c r="D17898" s="125">
        <v>19756</v>
      </c>
      <c r="E17898" s="157" t="e">
        <f>VLOOKUP(D17898,'SOAT LIQ'!$A$87:$C$3416,3,FALSE)</f>
        <v>#N/A</v>
      </c>
      <c r="F17898" t="s">
        <v>21635</v>
      </c>
    </row>
    <row r="17899" spans="1:6" x14ac:dyDescent="0.25">
      <c r="A17899" t="s">
        <v>6501</v>
      </c>
      <c r="B17899" s="100" t="s">
        <v>16788</v>
      </c>
      <c r="C17899" s="99" t="s">
        <v>16787</v>
      </c>
      <c r="D17899" s="125">
        <v>19756</v>
      </c>
      <c r="E17899" s="157" t="e">
        <f>VLOOKUP(D17899,'SOAT LIQ'!$A$87:$C$3416,3,FALSE)</f>
        <v>#N/A</v>
      </c>
      <c r="F17899" t="s">
        <v>21635</v>
      </c>
    </row>
    <row r="17900" spans="1:6" x14ac:dyDescent="0.25">
      <c r="A17900" t="s">
        <v>6498</v>
      </c>
      <c r="B17900" s="100" t="s">
        <v>16789</v>
      </c>
      <c r="C17900" s="100"/>
      <c r="D17900" s="125">
        <v>19757</v>
      </c>
      <c r="E17900" s="157" t="e">
        <f>VLOOKUP(D17900,'SOAT LIQ'!$A$87:$C$3416,3,FALSE)</f>
        <v>#N/A</v>
      </c>
      <c r="F17900" t="s">
        <v>21635</v>
      </c>
    </row>
    <row r="17901" spans="1:6" x14ac:dyDescent="0.25">
      <c r="A17901" t="s">
        <v>6501</v>
      </c>
      <c r="B17901" s="100" t="s">
        <v>16789</v>
      </c>
      <c r="C17901" s="100"/>
      <c r="D17901" s="125">
        <v>19757</v>
      </c>
      <c r="E17901" s="157" t="e">
        <f>VLOOKUP(D17901,'SOAT LIQ'!$A$87:$C$3416,3,FALSE)</f>
        <v>#N/A</v>
      </c>
      <c r="F17901" t="s">
        <v>21635</v>
      </c>
    </row>
    <row r="17902" spans="1:6" x14ac:dyDescent="0.25">
      <c r="A17902" t="s">
        <v>6498</v>
      </c>
      <c r="B17902" s="100" t="s">
        <v>16791</v>
      </c>
      <c r="C17902" s="99" t="s">
        <v>16790</v>
      </c>
      <c r="D17902" s="125">
        <v>19757</v>
      </c>
      <c r="E17902" s="157" t="e">
        <f>VLOOKUP(D17902,'SOAT LIQ'!$A$87:$C$3416,3,FALSE)</f>
        <v>#N/A</v>
      </c>
      <c r="F17902" t="s">
        <v>21635</v>
      </c>
    </row>
    <row r="17903" spans="1:6" x14ac:dyDescent="0.25">
      <c r="A17903" t="s">
        <v>6501</v>
      </c>
      <c r="B17903" s="100" t="s">
        <v>16791</v>
      </c>
      <c r="C17903" s="99" t="s">
        <v>16790</v>
      </c>
      <c r="D17903" s="125">
        <v>19757</v>
      </c>
      <c r="E17903" s="157" t="e">
        <f>VLOOKUP(D17903,'SOAT LIQ'!$A$87:$C$3416,3,FALSE)</f>
        <v>#N/A</v>
      </c>
      <c r="F17903" t="s">
        <v>21635</v>
      </c>
    </row>
    <row r="17904" spans="1:6" x14ac:dyDescent="0.25">
      <c r="A17904" t="s">
        <v>6498</v>
      </c>
      <c r="B17904" s="100" t="s">
        <v>16793</v>
      </c>
      <c r="C17904" s="99" t="s">
        <v>16792</v>
      </c>
      <c r="D17904" s="125">
        <v>19768</v>
      </c>
      <c r="E17904" s="157" t="e">
        <f>VLOOKUP(D17904,'SOAT LIQ'!$A$87:$C$3416,3,FALSE)</f>
        <v>#N/A</v>
      </c>
      <c r="F17904" t="s">
        <v>21635</v>
      </c>
    </row>
    <row r="17905" spans="1:6" x14ac:dyDescent="0.25">
      <c r="A17905" t="s">
        <v>6501</v>
      </c>
      <c r="B17905" s="100" t="s">
        <v>16793</v>
      </c>
      <c r="C17905" s="99" t="s">
        <v>16792</v>
      </c>
      <c r="D17905" s="125">
        <v>19768</v>
      </c>
      <c r="E17905" s="157" t="e">
        <f>VLOOKUP(D17905,'SOAT LIQ'!$A$87:$C$3416,3,FALSE)</f>
        <v>#N/A</v>
      </c>
      <c r="F17905" t="s">
        <v>21635</v>
      </c>
    </row>
    <row r="17906" spans="1:6" x14ac:dyDescent="0.25">
      <c r="A17906" t="s">
        <v>6498</v>
      </c>
      <c r="B17906" s="100" t="s">
        <v>16794</v>
      </c>
      <c r="C17906" s="99" t="s">
        <v>16792</v>
      </c>
      <c r="D17906" s="125">
        <v>19768</v>
      </c>
      <c r="E17906" s="157" t="e">
        <f>VLOOKUP(D17906,'SOAT LIQ'!$A$87:$C$3416,3,FALSE)</f>
        <v>#N/A</v>
      </c>
      <c r="F17906" t="s">
        <v>21635</v>
      </c>
    </row>
    <row r="17907" spans="1:6" x14ac:dyDescent="0.25">
      <c r="A17907" t="s">
        <v>6501</v>
      </c>
      <c r="B17907" s="100" t="s">
        <v>16794</v>
      </c>
      <c r="C17907" s="99" t="s">
        <v>16792</v>
      </c>
      <c r="D17907" s="125">
        <v>19768</v>
      </c>
      <c r="E17907" s="157" t="e">
        <f>VLOOKUP(D17907,'SOAT LIQ'!$A$87:$C$3416,3,FALSE)</f>
        <v>#N/A</v>
      </c>
      <c r="F17907" t="s">
        <v>21635</v>
      </c>
    </row>
    <row r="17908" spans="1:6" x14ac:dyDescent="0.25">
      <c r="A17908" t="s">
        <v>6498</v>
      </c>
      <c r="B17908" s="100" t="s">
        <v>16795</v>
      </c>
      <c r="C17908" s="99" t="s">
        <v>16792</v>
      </c>
      <c r="D17908" s="125">
        <v>19768</v>
      </c>
      <c r="E17908" s="157" t="e">
        <f>VLOOKUP(D17908,'SOAT LIQ'!$A$87:$C$3416,3,FALSE)</f>
        <v>#N/A</v>
      </c>
      <c r="F17908" t="s">
        <v>21635</v>
      </c>
    </row>
    <row r="17909" spans="1:6" x14ac:dyDescent="0.25">
      <c r="A17909" t="s">
        <v>6501</v>
      </c>
      <c r="B17909" s="100" t="s">
        <v>16795</v>
      </c>
      <c r="C17909" s="99" t="s">
        <v>16792</v>
      </c>
      <c r="D17909" s="125">
        <v>19768</v>
      </c>
      <c r="E17909" s="157" t="e">
        <f>VLOOKUP(D17909,'SOAT LIQ'!$A$87:$C$3416,3,FALSE)</f>
        <v>#N/A</v>
      </c>
      <c r="F17909" t="s">
        <v>21635</v>
      </c>
    </row>
    <row r="17910" spans="1:6" x14ac:dyDescent="0.25">
      <c r="A17910" t="s">
        <v>6498</v>
      </c>
      <c r="B17910" s="100" t="s">
        <v>16796</v>
      </c>
      <c r="C17910" s="99" t="s">
        <v>16792</v>
      </c>
      <c r="D17910" s="125">
        <v>19768</v>
      </c>
      <c r="E17910" s="157" t="e">
        <f>VLOOKUP(D17910,'SOAT LIQ'!$A$87:$C$3416,3,FALSE)</f>
        <v>#N/A</v>
      </c>
      <c r="F17910" t="s">
        <v>21635</v>
      </c>
    </row>
    <row r="17911" spans="1:6" x14ac:dyDescent="0.25">
      <c r="A17911" t="s">
        <v>6501</v>
      </c>
      <c r="B17911" s="100" t="s">
        <v>16796</v>
      </c>
      <c r="C17911" s="99" t="s">
        <v>16792</v>
      </c>
      <c r="D17911" s="125">
        <v>19768</v>
      </c>
      <c r="E17911" s="157" t="e">
        <f>VLOOKUP(D17911,'SOAT LIQ'!$A$87:$C$3416,3,FALSE)</f>
        <v>#N/A</v>
      </c>
      <c r="F17911" t="s">
        <v>21635</v>
      </c>
    </row>
    <row r="17912" spans="1:6" x14ac:dyDescent="0.25">
      <c r="A17912" t="s">
        <v>6498</v>
      </c>
      <c r="B17912" s="100" t="s">
        <v>16797</v>
      </c>
      <c r="C17912" s="99" t="s">
        <v>16792</v>
      </c>
      <c r="D17912" s="125">
        <v>19768</v>
      </c>
      <c r="E17912" s="157" t="e">
        <f>VLOOKUP(D17912,'SOAT LIQ'!$A$87:$C$3416,3,FALSE)</f>
        <v>#N/A</v>
      </c>
      <c r="F17912" t="s">
        <v>21635</v>
      </c>
    </row>
    <row r="17913" spans="1:6" x14ac:dyDescent="0.25">
      <c r="A17913" t="s">
        <v>6501</v>
      </c>
      <c r="B17913" s="100" t="s">
        <v>16797</v>
      </c>
      <c r="C17913" s="99" t="s">
        <v>16792</v>
      </c>
      <c r="D17913" s="125">
        <v>19768</v>
      </c>
      <c r="E17913" s="157" t="e">
        <f>VLOOKUP(D17913,'SOAT LIQ'!$A$87:$C$3416,3,FALSE)</f>
        <v>#N/A</v>
      </c>
      <c r="F17913" t="s">
        <v>21635</v>
      </c>
    </row>
    <row r="17914" spans="1:6" x14ac:dyDescent="0.25">
      <c r="A17914" t="s">
        <v>6498</v>
      </c>
      <c r="B17914" s="100" t="s">
        <v>16798</v>
      </c>
      <c r="C17914" s="99" t="s">
        <v>16792</v>
      </c>
      <c r="D17914" s="125">
        <v>19793</v>
      </c>
      <c r="E17914" s="157" t="e">
        <f>VLOOKUP(D17914,'SOAT LIQ'!$A$87:$C$3416,3,FALSE)</f>
        <v>#N/A</v>
      </c>
      <c r="F17914" t="s">
        <v>21635</v>
      </c>
    </row>
    <row r="17915" spans="1:6" x14ac:dyDescent="0.25">
      <c r="A17915" t="s">
        <v>6501</v>
      </c>
      <c r="B17915" s="100" t="s">
        <v>16798</v>
      </c>
      <c r="C17915" s="99" t="s">
        <v>16792</v>
      </c>
      <c r="D17915" s="125">
        <v>19793</v>
      </c>
      <c r="E17915" s="157" t="e">
        <f>VLOOKUP(D17915,'SOAT LIQ'!$A$87:$C$3416,3,FALSE)</f>
        <v>#N/A</v>
      </c>
      <c r="F17915" t="s">
        <v>21635</v>
      </c>
    </row>
    <row r="17916" spans="1:6" x14ac:dyDescent="0.25">
      <c r="A17916" t="s">
        <v>6498</v>
      </c>
      <c r="B17916" s="100" t="s">
        <v>16800</v>
      </c>
      <c r="C17916" s="99" t="s">
        <v>16799</v>
      </c>
      <c r="D17916" s="125">
        <v>19793</v>
      </c>
      <c r="E17916" s="157" t="e">
        <f>VLOOKUP(D17916,'SOAT LIQ'!$A$87:$C$3416,3,FALSE)</f>
        <v>#N/A</v>
      </c>
      <c r="F17916" t="s">
        <v>21635</v>
      </c>
    </row>
    <row r="17917" spans="1:6" x14ac:dyDescent="0.25">
      <c r="A17917" t="s">
        <v>6501</v>
      </c>
      <c r="B17917" s="100" t="s">
        <v>16800</v>
      </c>
      <c r="C17917" s="99" t="s">
        <v>16799</v>
      </c>
      <c r="D17917" s="125">
        <v>19793</v>
      </c>
      <c r="E17917" s="157" t="e">
        <f>VLOOKUP(D17917,'SOAT LIQ'!$A$87:$C$3416,3,FALSE)</f>
        <v>#N/A</v>
      </c>
      <c r="F17917" t="s">
        <v>21635</v>
      </c>
    </row>
    <row r="17918" spans="1:6" x14ac:dyDescent="0.25">
      <c r="A17918" t="s">
        <v>6498</v>
      </c>
      <c r="B17918" s="100" t="s">
        <v>16801</v>
      </c>
      <c r="C17918" s="99" t="s">
        <v>16792</v>
      </c>
      <c r="D17918" s="125">
        <v>19804</v>
      </c>
      <c r="E17918" s="157" t="e">
        <f>VLOOKUP(D17918,'SOAT LIQ'!$A$87:$C$3416,3,FALSE)</f>
        <v>#N/A</v>
      </c>
      <c r="F17918" t="s">
        <v>21635</v>
      </c>
    </row>
    <row r="17919" spans="1:6" x14ac:dyDescent="0.25">
      <c r="A17919" t="s">
        <v>6501</v>
      </c>
      <c r="B17919" s="100" t="s">
        <v>16801</v>
      </c>
      <c r="C17919" s="99" t="s">
        <v>16792</v>
      </c>
      <c r="D17919" s="125">
        <v>19804</v>
      </c>
      <c r="E17919" s="157" t="e">
        <f>VLOOKUP(D17919,'SOAT LIQ'!$A$87:$C$3416,3,FALSE)</f>
        <v>#N/A</v>
      </c>
      <c r="F17919" t="s">
        <v>21635</v>
      </c>
    </row>
    <row r="17920" spans="1:6" x14ac:dyDescent="0.25">
      <c r="A17920" t="s">
        <v>6498</v>
      </c>
      <c r="B17920" s="100" t="s">
        <v>16803</v>
      </c>
      <c r="C17920" s="99" t="s">
        <v>16802</v>
      </c>
      <c r="D17920" s="125">
        <v>19804</v>
      </c>
      <c r="E17920" s="157" t="e">
        <f>VLOOKUP(D17920,'SOAT LIQ'!$A$87:$C$3416,3,FALSE)</f>
        <v>#N/A</v>
      </c>
      <c r="F17920" t="s">
        <v>21635</v>
      </c>
    </row>
    <row r="17921" spans="1:6" x14ac:dyDescent="0.25">
      <c r="A17921" t="s">
        <v>6501</v>
      </c>
      <c r="B17921" s="100" t="s">
        <v>16803</v>
      </c>
      <c r="C17921" s="99" t="s">
        <v>16802</v>
      </c>
      <c r="D17921" s="125">
        <v>19804</v>
      </c>
      <c r="E17921" s="157" t="e">
        <f>VLOOKUP(D17921,'SOAT LIQ'!$A$87:$C$3416,3,FALSE)</f>
        <v>#N/A</v>
      </c>
      <c r="F17921" t="s">
        <v>21635</v>
      </c>
    </row>
    <row r="17922" spans="1:6" x14ac:dyDescent="0.25">
      <c r="A17922" t="s">
        <v>6498</v>
      </c>
      <c r="B17922" s="100" t="s">
        <v>16804</v>
      </c>
      <c r="C17922" s="99" t="s">
        <v>4598</v>
      </c>
      <c r="D17922" s="125">
        <v>19838</v>
      </c>
      <c r="E17922" s="157" t="e">
        <f>VLOOKUP(D17922,'SOAT LIQ'!$A$87:$C$3416,3,FALSE)</f>
        <v>#N/A</v>
      </c>
      <c r="F17922" t="s">
        <v>21635</v>
      </c>
    </row>
    <row r="17923" spans="1:6" x14ac:dyDescent="0.25">
      <c r="A17923" t="s">
        <v>6501</v>
      </c>
      <c r="B17923" s="100" t="s">
        <v>16804</v>
      </c>
      <c r="C17923" s="99" t="s">
        <v>4598</v>
      </c>
      <c r="D17923" s="125">
        <v>19838</v>
      </c>
      <c r="E17923" s="157" t="e">
        <f>VLOOKUP(D17923,'SOAT LIQ'!$A$87:$C$3416,3,FALSE)</f>
        <v>#N/A</v>
      </c>
      <c r="F17923" t="s">
        <v>21635</v>
      </c>
    </row>
    <row r="17924" spans="1:6" x14ac:dyDescent="0.25">
      <c r="A17924" t="s">
        <v>6498</v>
      </c>
      <c r="B17924" s="100" t="s">
        <v>16805</v>
      </c>
      <c r="C17924" s="99" t="s">
        <v>16792</v>
      </c>
      <c r="D17924" s="125">
        <v>19768</v>
      </c>
      <c r="E17924" s="157" t="e">
        <f>VLOOKUP(D17924,'SOAT LIQ'!$A$87:$C$3416,3,FALSE)</f>
        <v>#N/A</v>
      </c>
      <c r="F17924" t="s">
        <v>21635</v>
      </c>
    </row>
    <row r="17925" spans="1:6" x14ac:dyDescent="0.25">
      <c r="A17925" t="s">
        <v>6501</v>
      </c>
      <c r="B17925" s="100" t="s">
        <v>16805</v>
      </c>
      <c r="C17925" s="99" t="s">
        <v>16792</v>
      </c>
      <c r="D17925" s="125">
        <v>19768</v>
      </c>
      <c r="E17925" s="157" t="e">
        <f>VLOOKUP(D17925,'SOAT LIQ'!$A$87:$C$3416,3,FALSE)</f>
        <v>#N/A</v>
      </c>
      <c r="F17925" t="s">
        <v>21635</v>
      </c>
    </row>
    <row r="17926" spans="1:6" x14ac:dyDescent="0.25">
      <c r="A17926" t="s">
        <v>6498</v>
      </c>
      <c r="B17926" s="100" t="s">
        <v>16806</v>
      </c>
      <c r="C17926" s="99" t="s">
        <v>16807</v>
      </c>
      <c r="D17926" s="125">
        <v>19866</v>
      </c>
      <c r="E17926" s="157" t="e">
        <f>VLOOKUP(D17926,'SOAT LIQ'!$A$87:$C$3416,3,FALSE)</f>
        <v>#N/A</v>
      </c>
      <c r="F17926" t="s">
        <v>21635</v>
      </c>
    </row>
    <row r="17927" spans="1:6" x14ac:dyDescent="0.25">
      <c r="A17927" t="s">
        <v>6501</v>
      </c>
      <c r="B17927" s="100" t="s">
        <v>16806</v>
      </c>
      <c r="C17927" s="99" t="s">
        <v>16807</v>
      </c>
      <c r="D17927" s="125">
        <v>19866</v>
      </c>
      <c r="E17927" s="157" t="e">
        <f>VLOOKUP(D17927,'SOAT LIQ'!$A$87:$C$3416,3,FALSE)</f>
        <v>#N/A</v>
      </c>
      <c r="F17927" t="s">
        <v>21635</v>
      </c>
    </row>
    <row r="17928" spans="1:6" x14ac:dyDescent="0.25">
      <c r="A17928" t="s">
        <v>6498</v>
      </c>
      <c r="B17928" s="100" t="s">
        <v>16808</v>
      </c>
      <c r="C17928" s="99" t="s">
        <v>16807</v>
      </c>
      <c r="D17928" s="125">
        <v>19866</v>
      </c>
      <c r="E17928" s="157" t="e">
        <f>VLOOKUP(D17928,'SOAT LIQ'!$A$87:$C$3416,3,FALSE)</f>
        <v>#N/A</v>
      </c>
      <c r="F17928" t="s">
        <v>21635</v>
      </c>
    </row>
    <row r="17929" spans="1:6" x14ac:dyDescent="0.25">
      <c r="A17929" t="s">
        <v>6501</v>
      </c>
      <c r="B17929" s="100" t="s">
        <v>16808</v>
      </c>
      <c r="C17929" s="99" t="s">
        <v>16807</v>
      </c>
      <c r="D17929" s="125">
        <v>19866</v>
      </c>
      <c r="E17929" s="157" t="e">
        <f>VLOOKUP(D17929,'SOAT LIQ'!$A$87:$C$3416,3,FALSE)</f>
        <v>#N/A</v>
      </c>
      <c r="F17929" t="s">
        <v>21635</v>
      </c>
    </row>
    <row r="17930" spans="1:6" x14ac:dyDescent="0.25">
      <c r="A17930" t="s">
        <v>6498</v>
      </c>
      <c r="B17930" s="100" t="s">
        <v>16809</v>
      </c>
      <c r="C17930" s="99" t="s">
        <v>16807</v>
      </c>
      <c r="D17930" s="125">
        <v>19341</v>
      </c>
      <c r="E17930" s="157" t="e">
        <f>VLOOKUP(D17930,'SOAT LIQ'!$A$87:$C$3416,3,FALSE)</f>
        <v>#N/A</v>
      </c>
      <c r="F17930" t="s">
        <v>21635</v>
      </c>
    </row>
    <row r="17931" spans="1:6" x14ac:dyDescent="0.25">
      <c r="A17931" t="s">
        <v>6501</v>
      </c>
      <c r="B17931" s="100" t="s">
        <v>16809</v>
      </c>
      <c r="C17931" s="99" t="s">
        <v>16807</v>
      </c>
      <c r="D17931" s="125">
        <v>19341</v>
      </c>
      <c r="E17931" s="157" t="e">
        <f>VLOOKUP(D17931,'SOAT LIQ'!$A$87:$C$3416,3,FALSE)</f>
        <v>#N/A</v>
      </c>
      <c r="F17931" t="s">
        <v>21635</v>
      </c>
    </row>
    <row r="17932" spans="1:6" x14ac:dyDescent="0.25">
      <c r="A17932" t="s">
        <v>6498</v>
      </c>
      <c r="B17932" s="100" t="s">
        <v>16810</v>
      </c>
      <c r="C17932" s="99" t="s">
        <v>16807</v>
      </c>
      <c r="D17932" s="125">
        <v>19866</v>
      </c>
      <c r="E17932" s="157" t="e">
        <f>VLOOKUP(D17932,'SOAT LIQ'!$A$87:$C$3416,3,FALSE)</f>
        <v>#N/A</v>
      </c>
      <c r="F17932" t="s">
        <v>21635</v>
      </c>
    </row>
    <row r="17933" spans="1:6" x14ac:dyDescent="0.25">
      <c r="A17933" t="s">
        <v>6501</v>
      </c>
      <c r="B17933" s="100" t="s">
        <v>16810</v>
      </c>
      <c r="C17933" s="99" t="s">
        <v>16807</v>
      </c>
      <c r="D17933" s="125">
        <v>19866</v>
      </c>
      <c r="E17933" s="157" t="e">
        <f>VLOOKUP(D17933,'SOAT LIQ'!$A$87:$C$3416,3,FALSE)</f>
        <v>#N/A</v>
      </c>
      <c r="F17933" t="s">
        <v>21635</v>
      </c>
    </row>
    <row r="17934" spans="1:6" x14ac:dyDescent="0.25">
      <c r="A17934" t="s">
        <v>6498</v>
      </c>
      <c r="B17934" s="100" t="s">
        <v>16812</v>
      </c>
      <c r="C17934" s="99" t="s">
        <v>16811</v>
      </c>
      <c r="D17934" s="125">
        <v>19058</v>
      </c>
      <c r="E17934" s="157" t="e">
        <f>VLOOKUP(D17934,'SOAT LIQ'!$A$87:$C$3416,3,FALSE)</f>
        <v>#N/A</v>
      </c>
      <c r="F17934" t="s">
        <v>21635</v>
      </c>
    </row>
    <row r="17935" spans="1:6" x14ac:dyDescent="0.25">
      <c r="A17935" t="s">
        <v>6501</v>
      </c>
      <c r="B17935" s="100" t="s">
        <v>16812</v>
      </c>
      <c r="C17935" s="99" t="s">
        <v>16811</v>
      </c>
      <c r="D17935" s="125">
        <v>19058</v>
      </c>
      <c r="E17935" s="157" t="e">
        <f>VLOOKUP(D17935,'SOAT LIQ'!$A$87:$C$3416,3,FALSE)</f>
        <v>#N/A</v>
      </c>
      <c r="F17935" t="s">
        <v>21635</v>
      </c>
    </row>
    <row r="17936" spans="1:6" x14ac:dyDescent="0.25">
      <c r="A17936" t="s">
        <v>6498</v>
      </c>
      <c r="B17936" s="100" t="s">
        <v>16814</v>
      </c>
      <c r="C17936" s="99" t="s">
        <v>16813</v>
      </c>
      <c r="D17936" s="125">
        <v>19902</v>
      </c>
      <c r="E17936" s="157" t="e">
        <f>VLOOKUP(D17936,'SOAT LIQ'!$A$87:$C$3416,3,FALSE)</f>
        <v>#N/A</v>
      </c>
      <c r="F17936" t="s">
        <v>21635</v>
      </c>
    </row>
    <row r="17937" spans="1:6" x14ac:dyDescent="0.25">
      <c r="A17937" t="s">
        <v>6501</v>
      </c>
      <c r="B17937" s="100" t="s">
        <v>16814</v>
      </c>
      <c r="C17937" s="99" t="s">
        <v>16813</v>
      </c>
      <c r="D17937" s="125">
        <v>19902</v>
      </c>
      <c r="E17937" s="157" t="e">
        <f>VLOOKUP(D17937,'SOAT LIQ'!$A$87:$C$3416,3,FALSE)</f>
        <v>#N/A</v>
      </c>
      <c r="F17937" t="s">
        <v>21635</v>
      </c>
    </row>
    <row r="17938" spans="1:6" x14ac:dyDescent="0.25">
      <c r="A17938" t="s">
        <v>6498</v>
      </c>
      <c r="B17938" s="100" t="s">
        <v>16815</v>
      </c>
      <c r="C17938" s="100"/>
      <c r="D17938" s="125"/>
      <c r="E17938" s="157" t="e">
        <f>VLOOKUP(D17938,'SOAT LIQ'!$A$87:$C$3416,3,FALSE)</f>
        <v>#N/A</v>
      </c>
      <c r="F17938" t="s">
        <v>21635</v>
      </c>
    </row>
    <row r="17939" spans="1:6" x14ac:dyDescent="0.25">
      <c r="A17939" t="s">
        <v>6501</v>
      </c>
      <c r="B17939" s="100" t="s">
        <v>16815</v>
      </c>
      <c r="C17939" s="100"/>
      <c r="D17939" s="125"/>
      <c r="E17939" s="157" t="e">
        <f>VLOOKUP(D17939,'SOAT LIQ'!$A$87:$C$3416,3,FALSE)</f>
        <v>#N/A</v>
      </c>
      <c r="F17939" t="s">
        <v>21635</v>
      </c>
    </row>
    <row r="17940" spans="1:6" x14ac:dyDescent="0.25">
      <c r="A17940" t="s">
        <v>6498</v>
      </c>
      <c r="B17940" s="100" t="s">
        <v>16816</v>
      </c>
      <c r="C17940" s="100"/>
      <c r="D17940" s="125"/>
      <c r="E17940" s="157" t="e">
        <f>VLOOKUP(D17940,'SOAT LIQ'!$A$87:$C$3416,3,FALSE)</f>
        <v>#N/A</v>
      </c>
      <c r="F17940" t="s">
        <v>21635</v>
      </c>
    </row>
    <row r="17941" spans="1:6" x14ac:dyDescent="0.25">
      <c r="A17941" t="s">
        <v>6501</v>
      </c>
      <c r="B17941" s="100" t="s">
        <v>16816</v>
      </c>
      <c r="C17941" s="100"/>
      <c r="D17941" s="125"/>
      <c r="E17941" s="157" t="e">
        <f>VLOOKUP(D17941,'SOAT LIQ'!$A$87:$C$3416,3,FALSE)</f>
        <v>#N/A</v>
      </c>
      <c r="F17941" t="s">
        <v>21635</v>
      </c>
    </row>
    <row r="17942" spans="1:6" x14ac:dyDescent="0.25">
      <c r="A17942" t="s">
        <v>6498</v>
      </c>
      <c r="B17942" s="100" t="s">
        <v>16817</v>
      </c>
      <c r="C17942" s="100"/>
      <c r="D17942" s="125">
        <v>19231</v>
      </c>
      <c r="E17942" s="157" t="e">
        <f>VLOOKUP(D17942,'SOAT LIQ'!$A$87:$C$3416,3,FALSE)</f>
        <v>#N/A</v>
      </c>
      <c r="F17942" t="s">
        <v>21635</v>
      </c>
    </row>
    <row r="17943" spans="1:6" x14ac:dyDescent="0.25">
      <c r="A17943" t="s">
        <v>6501</v>
      </c>
      <c r="B17943" s="100" t="s">
        <v>16817</v>
      </c>
      <c r="C17943" s="100"/>
      <c r="D17943" s="125">
        <v>19231</v>
      </c>
      <c r="E17943" s="157" t="e">
        <f>VLOOKUP(D17943,'SOAT LIQ'!$A$87:$C$3416,3,FALSE)</f>
        <v>#N/A</v>
      </c>
      <c r="F17943" t="s">
        <v>21635</v>
      </c>
    </row>
    <row r="17944" spans="1:6" x14ac:dyDescent="0.25">
      <c r="A17944" t="s">
        <v>6498</v>
      </c>
      <c r="B17944" s="100" t="s">
        <v>16818</v>
      </c>
      <c r="C17944" s="100"/>
      <c r="D17944" s="126">
        <v>19785</v>
      </c>
      <c r="E17944" s="157" t="e">
        <f>VLOOKUP(D17944,'SOAT LIQ'!$A$87:$C$3416,3,FALSE)</f>
        <v>#N/A</v>
      </c>
      <c r="F17944" t="s">
        <v>21635</v>
      </c>
    </row>
    <row r="17945" spans="1:6" x14ac:dyDescent="0.25">
      <c r="A17945" t="s">
        <v>6501</v>
      </c>
      <c r="B17945" s="100" t="s">
        <v>16818</v>
      </c>
      <c r="C17945" s="100"/>
      <c r="D17945" s="126">
        <v>19785</v>
      </c>
      <c r="E17945" s="157" t="e">
        <f>VLOOKUP(D17945,'SOAT LIQ'!$A$87:$C$3416,3,FALSE)</f>
        <v>#N/A</v>
      </c>
      <c r="F17945" t="s">
        <v>21635</v>
      </c>
    </row>
    <row r="17946" spans="1:6" x14ac:dyDescent="0.25">
      <c r="A17946" t="s">
        <v>6501</v>
      </c>
      <c r="B17946" s="100" t="s">
        <v>16819</v>
      </c>
      <c r="C17946" s="100"/>
      <c r="D17946" s="124"/>
      <c r="E17946" s="157" t="e">
        <f>VLOOKUP(D17946,'SOAT LIQ'!$A$87:$C$3416,3,FALSE)</f>
        <v>#N/A</v>
      </c>
      <c r="F17946" t="s">
        <v>21635</v>
      </c>
    </row>
    <row r="17947" spans="1:6" x14ac:dyDescent="0.25">
      <c r="A17947" t="s">
        <v>6498</v>
      </c>
      <c r="B17947" s="100" t="s">
        <v>16819</v>
      </c>
      <c r="C17947" s="100"/>
      <c r="D17947" s="124"/>
      <c r="E17947" s="157" t="e">
        <f>VLOOKUP(D17947,'SOAT LIQ'!$A$87:$C$3416,3,FALSE)</f>
        <v>#N/A</v>
      </c>
      <c r="F17947" t="s">
        <v>21635</v>
      </c>
    </row>
    <row r="17948" spans="1:6" x14ac:dyDescent="0.25">
      <c r="A17948" t="s">
        <v>6501</v>
      </c>
      <c r="B17948" s="100" t="s">
        <v>16820</v>
      </c>
      <c r="C17948" s="100"/>
      <c r="D17948" s="124"/>
      <c r="E17948" s="157" t="e">
        <f>VLOOKUP(D17948,'SOAT LIQ'!$A$87:$C$3416,3,FALSE)</f>
        <v>#N/A</v>
      </c>
      <c r="F17948" t="s">
        <v>21635</v>
      </c>
    </row>
    <row r="17949" spans="1:6" x14ac:dyDescent="0.25">
      <c r="A17949" t="s">
        <v>6498</v>
      </c>
      <c r="B17949" s="100" t="s">
        <v>16820</v>
      </c>
      <c r="C17949" s="100"/>
      <c r="D17949" s="124"/>
      <c r="E17949" s="157" t="e">
        <f>VLOOKUP(D17949,'SOAT LIQ'!$A$87:$C$3416,3,FALSE)</f>
        <v>#N/A</v>
      </c>
      <c r="F17949" t="s">
        <v>21635</v>
      </c>
    </row>
    <row r="17950" spans="1:6" x14ac:dyDescent="0.25">
      <c r="A17950" t="s">
        <v>6501</v>
      </c>
      <c r="B17950" s="100" t="s">
        <v>16821</v>
      </c>
      <c r="C17950" s="100"/>
      <c r="D17950" s="126">
        <v>19785</v>
      </c>
      <c r="E17950" s="157" t="e">
        <f>VLOOKUP(D17950,'SOAT LIQ'!$A$87:$C$3416,3,FALSE)</f>
        <v>#N/A</v>
      </c>
      <c r="F17950" t="s">
        <v>21635</v>
      </c>
    </row>
    <row r="17951" spans="1:6" x14ac:dyDescent="0.25">
      <c r="A17951" t="s">
        <v>6498</v>
      </c>
      <c r="B17951" s="100" t="s">
        <v>16821</v>
      </c>
      <c r="C17951" s="100"/>
      <c r="D17951" s="126">
        <v>19785</v>
      </c>
      <c r="E17951" s="157" t="e">
        <f>VLOOKUP(D17951,'SOAT LIQ'!$A$87:$C$3416,3,FALSE)</f>
        <v>#N/A</v>
      </c>
      <c r="F17951" t="s">
        <v>21635</v>
      </c>
    </row>
    <row r="17952" spans="1:6" x14ac:dyDescent="0.25">
      <c r="A17952" t="s">
        <v>6501</v>
      </c>
      <c r="B17952" s="100" t="s">
        <v>16822</v>
      </c>
      <c r="C17952" s="100"/>
      <c r="D17952" s="124"/>
      <c r="E17952" s="157" t="e">
        <f>VLOOKUP(D17952,'SOAT LIQ'!$A$87:$C$3416,3,FALSE)</f>
        <v>#N/A</v>
      </c>
      <c r="F17952" t="s">
        <v>21635</v>
      </c>
    </row>
    <row r="17953" spans="1:6" x14ac:dyDescent="0.25">
      <c r="A17953" t="s">
        <v>6498</v>
      </c>
      <c r="B17953" s="100" t="s">
        <v>16822</v>
      </c>
      <c r="C17953" s="100"/>
      <c r="D17953" s="124"/>
      <c r="E17953" s="157" t="e">
        <f>VLOOKUP(D17953,'SOAT LIQ'!$A$87:$C$3416,3,FALSE)</f>
        <v>#N/A</v>
      </c>
      <c r="F17953" t="s">
        <v>21635</v>
      </c>
    </row>
    <row r="17954" spans="1:6" x14ac:dyDescent="0.25">
      <c r="A17954" t="s">
        <v>6501</v>
      </c>
      <c r="B17954" s="100" t="s">
        <v>16823</v>
      </c>
      <c r="C17954" s="100"/>
      <c r="D17954" s="124"/>
      <c r="E17954" s="157" t="e">
        <f>VLOOKUP(D17954,'SOAT LIQ'!$A$87:$C$3416,3,FALSE)</f>
        <v>#N/A</v>
      </c>
      <c r="F17954" t="s">
        <v>21635</v>
      </c>
    </row>
    <row r="17955" spans="1:6" x14ac:dyDescent="0.25">
      <c r="A17955" t="s">
        <v>6498</v>
      </c>
      <c r="B17955" s="100" t="s">
        <v>16823</v>
      </c>
      <c r="C17955" s="100"/>
      <c r="D17955" s="124"/>
      <c r="E17955" s="157" t="e">
        <f>VLOOKUP(D17955,'SOAT LIQ'!$A$87:$C$3416,3,FALSE)</f>
        <v>#N/A</v>
      </c>
      <c r="F17955" t="s">
        <v>21635</v>
      </c>
    </row>
    <row r="17956" spans="1:6" x14ac:dyDescent="0.25">
      <c r="A17956" t="s">
        <v>6501</v>
      </c>
      <c r="B17956" s="100" t="s">
        <v>16824</v>
      </c>
      <c r="C17956" s="100"/>
      <c r="D17956" s="124"/>
      <c r="E17956" s="157" t="e">
        <f>VLOOKUP(D17956,'SOAT LIQ'!$A$87:$C$3416,3,FALSE)</f>
        <v>#N/A</v>
      </c>
      <c r="F17956" t="s">
        <v>21635</v>
      </c>
    </row>
    <row r="17957" spans="1:6" x14ac:dyDescent="0.25">
      <c r="A17957" t="s">
        <v>6498</v>
      </c>
      <c r="B17957" s="100" t="s">
        <v>16824</v>
      </c>
      <c r="C17957" s="100"/>
      <c r="D17957" s="124"/>
      <c r="E17957" s="157" t="e">
        <f>VLOOKUP(D17957,'SOAT LIQ'!$A$87:$C$3416,3,FALSE)</f>
        <v>#N/A</v>
      </c>
      <c r="F17957" t="s">
        <v>21635</v>
      </c>
    </row>
    <row r="17958" spans="1:6" x14ac:dyDescent="0.25">
      <c r="A17958" t="s">
        <v>6498</v>
      </c>
      <c r="B17958" s="100" t="s">
        <v>16825</v>
      </c>
      <c r="C17958" s="99" t="s">
        <v>16784</v>
      </c>
      <c r="D17958" s="124">
        <v>19755</v>
      </c>
      <c r="E17958" s="157" t="e">
        <f>VLOOKUP(D17958,'SOAT LIQ'!$A$87:$C$3416,3,FALSE)</f>
        <v>#N/A</v>
      </c>
      <c r="F17958" t="s">
        <v>21635</v>
      </c>
    </row>
    <row r="17959" spans="1:6" x14ac:dyDescent="0.25">
      <c r="A17959" t="s">
        <v>6501</v>
      </c>
      <c r="B17959" s="100" t="s">
        <v>16825</v>
      </c>
      <c r="C17959" s="99" t="s">
        <v>16784</v>
      </c>
      <c r="D17959" s="124">
        <v>19755</v>
      </c>
      <c r="E17959" s="157" t="e">
        <f>VLOOKUP(D17959,'SOAT LIQ'!$A$87:$C$3416,3,FALSE)</f>
        <v>#N/A</v>
      </c>
      <c r="F17959" t="s">
        <v>21635</v>
      </c>
    </row>
    <row r="17960" spans="1:6" x14ac:dyDescent="0.25">
      <c r="A17960" t="s">
        <v>6498</v>
      </c>
      <c r="B17960" s="100" t="s">
        <v>16826</v>
      </c>
      <c r="C17960" s="100"/>
      <c r="D17960" s="124"/>
      <c r="E17960" s="157" t="e">
        <f>VLOOKUP(D17960,'SOAT LIQ'!$A$87:$C$3416,3,FALSE)</f>
        <v>#N/A</v>
      </c>
      <c r="F17960" t="s">
        <v>21635</v>
      </c>
    </row>
    <row r="17961" spans="1:6" x14ac:dyDescent="0.25">
      <c r="A17961" t="s">
        <v>6501</v>
      </c>
      <c r="B17961" s="100" t="s">
        <v>16826</v>
      </c>
      <c r="C17961" s="100"/>
      <c r="D17961" s="124"/>
      <c r="E17961" s="157" t="e">
        <f>VLOOKUP(D17961,'SOAT LIQ'!$A$87:$C$3416,3,FALSE)</f>
        <v>#N/A</v>
      </c>
      <c r="F17961" t="s">
        <v>21635</v>
      </c>
    </row>
    <row r="17962" spans="1:6" x14ac:dyDescent="0.25">
      <c r="A17962" t="s">
        <v>6498</v>
      </c>
      <c r="B17962" s="100" t="s">
        <v>16827</v>
      </c>
      <c r="C17962" s="100"/>
      <c r="D17962" s="124"/>
      <c r="E17962" s="157" t="e">
        <f>VLOOKUP(D17962,'SOAT LIQ'!$A$87:$C$3416,3,FALSE)</f>
        <v>#N/A</v>
      </c>
      <c r="F17962" t="s">
        <v>21635</v>
      </c>
    </row>
    <row r="17963" spans="1:6" x14ac:dyDescent="0.25">
      <c r="A17963" t="s">
        <v>6501</v>
      </c>
      <c r="B17963" s="100" t="s">
        <v>16827</v>
      </c>
      <c r="C17963" s="100"/>
      <c r="D17963" s="124"/>
      <c r="E17963" s="157" t="e">
        <f>VLOOKUP(D17963,'SOAT LIQ'!$A$87:$C$3416,3,FALSE)</f>
        <v>#N/A</v>
      </c>
      <c r="F17963" t="s">
        <v>21635</v>
      </c>
    </row>
    <row r="17964" spans="1:6" x14ac:dyDescent="0.25">
      <c r="A17964" t="s">
        <v>6501</v>
      </c>
      <c r="B17964" s="100" t="s">
        <v>16828</v>
      </c>
      <c r="C17964" s="100"/>
      <c r="D17964" s="124"/>
      <c r="E17964" s="157" t="e">
        <f>VLOOKUP(D17964,'SOAT LIQ'!$A$87:$C$3416,3,FALSE)</f>
        <v>#N/A</v>
      </c>
      <c r="F17964" t="s">
        <v>21635</v>
      </c>
    </row>
    <row r="17965" spans="1:6" x14ac:dyDescent="0.25">
      <c r="A17965" t="s">
        <v>6498</v>
      </c>
      <c r="B17965" s="100" t="s">
        <v>16828</v>
      </c>
      <c r="C17965" s="100"/>
      <c r="D17965" s="124"/>
      <c r="E17965" s="157" t="e">
        <f>VLOOKUP(D17965,'SOAT LIQ'!$A$87:$C$3416,3,FALSE)</f>
        <v>#N/A</v>
      </c>
      <c r="F17965" t="s">
        <v>21635</v>
      </c>
    </row>
    <row r="17966" spans="1:6" x14ac:dyDescent="0.25">
      <c r="A17966" t="s">
        <v>6501</v>
      </c>
      <c r="B17966" s="100" t="s">
        <v>16829</v>
      </c>
      <c r="C17966" s="100"/>
      <c r="D17966" s="124"/>
      <c r="E17966" s="157" t="e">
        <f>VLOOKUP(D17966,'SOAT LIQ'!$A$87:$C$3416,3,FALSE)</f>
        <v>#N/A</v>
      </c>
      <c r="F17966" t="s">
        <v>21635</v>
      </c>
    </row>
    <row r="17967" spans="1:6" x14ac:dyDescent="0.25">
      <c r="A17967" t="s">
        <v>6498</v>
      </c>
      <c r="B17967" s="100" t="s">
        <v>16829</v>
      </c>
      <c r="C17967" s="100"/>
      <c r="D17967" s="124"/>
      <c r="E17967" s="157" t="e">
        <f>VLOOKUP(D17967,'SOAT LIQ'!$A$87:$C$3416,3,FALSE)</f>
        <v>#N/A</v>
      </c>
      <c r="F17967" t="s">
        <v>21635</v>
      </c>
    </row>
    <row r="17968" spans="1:6" x14ac:dyDescent="0.25">
      <c r="A17968" t="s">
        <v>6501</v>
      </c>
      <c r="B17968" s="100" t="s">
        <v>16830</v>
      </c>
      <c r="C17968" s="100"/>
      <c r="D17968" s="124"/>
      <c r="E17968" s="157" t="e">
        <f>VLOOKUP(D17968,'SOAT LIQ'!$A$87:$C$3416,3,FALSE)</f>
        <v>#N/A</v>
      </c>
      <c r="F17968" t="s">
        <v>21635</v>
      </c>
    </row>
    <row r="17969" spans="1:6" x14ac:dyDescent="0.25">
      <c r="A17969" t="s">
        <v>6498</v>
      </c>
      <c r="B17969" s="100" t="s">
        <v>16830</v>
      </c>
      <c r="C17969" s="100"/>
      <c r="D17969" s="124"/>
      <c r="E17969" s="157" t="e">
        <f>VLOOKUP(D17969,'SOAT LIQ'!$A$87:$C$3416,3,FALSE)</f>
        <v>#N/A</v>
      </c>
      <c r="F17969" t="s">
        <v>21635</v>
      </c>
    </row>
    <row r="17970" spans="1:6" x14ac:dyDescent="0.25">
      <c r="A17970" t="s">
        <v>6498</v>
      </c>
      <c r="B17970" s="100" t="s">
        <v>16832</v>
      </c>
      <c r="C17970" s="99" t="s">
        <v>16831</v>
      </c>
      <c r="D17970" s="124">
        <v>19129</v>
      </c>
      <c r="E17970" s="157" t="e">
        <f>VLOOKUP(D17970,'SOAT LIQ'!$A$87:$C$3416,3,FALSE)</f>
        <v>#N/A</v>
      </c>
      <c r="F17970" t="s">
        <v>21635</v>
      </c>
    </row>
    <row r="17971" spans="1:6" x14ac:dyDescent="0.25">
      <c r="A17971" t="s">
        <v>6501</v>
      </c>
      <c r="B17971" s="100" t="s">
        <v>16832</v>
      </c>
      <c r="C17971" s="99" t="s">
        <v>16831</v>
      </c>
      <c r="D17971" s="124">
        <v>19129</v>
      </c>
      <c r="E17971" s="157" t="e">
        <f>VLOOKUP(D17971,'SOAT LIQ'!$A$87:$C$3416,3,FALSE)</f>
        <v>#N/A</v>
      </c>
      <c r="F17971" t="s">
        <v>21635</v>
      </c>
    </row>
    <row r="17972" spans="1:6" x14ac:dyDescent="0.25">
      <c r="A17972" t="s">
        <v>6498</v>
      </c>
      <c r="B17972" s="100" t="s">
        <v>16834</v>
      </c>
      <c r="C17972" s="99" t="s">
        <v>16833</v>
      </c>
      <c r="D17972" s="124">
        <v>19128</v>
      </c>
      <c r="E17972" s="157" t="e">
        <f>VLOOKUP(D17972,'SOAT LIQ'!$A$87:$C$3416,3,FALSE)</f>
        <v>#N/A</v>
      </c>
      <c r="F17972" t="s">
        <v>21635</v>
      </c>
    </row>
    <row r="17973" spans="1:6" x14ac:dyDescent="0.25">
      <c r="A17973" t="s">
        <v>6501</v>
      </c>
      <c r="B17973" s="100" t="s">
        <v>16834</v>
      </c>
      <c r="C17973" s="99" t="s">
        <v>16833</v>
      </c>
      <c r="D17973" s="124">
        <v>19128</v>
      </c>
      <c r="E17973" s="157" t="e">
        <f>VLOOKUP(D17973,'SOAT LIQ'!$A$87:$C$3416,3,FALSE)</f>
        <v>#N/A</v>
      </c>
      <c r="F17973" t="s">
        <v>21635</v>
      </c>
    </row>
    <row r="17974" spans="1:6" x14ac:dyDescent="0.25">
      <c r="A17974" t="s">
        <v>6498</v>
      </c>
      <c r="B17974" s="100" t="s">
        <v>16835</v>
      </c>
      <c r="C17974" s="99" t="s">
        <v>16836</v>
      </c>
      <c r="D17974" s="124">
        <v>19737</v>
      </c>
      <c r="E17974" s="157" t="e">
        <f>VLOOKUP(D17974,'SOAT LIQ'!$A$87:$C$3416,3,FALSE)</f>
        <v>#N/A</v>
      </c>
      <c r="F17974" t="s">
        <v>21635</v>
      </c>
    </row>
    <row r="17975" spans="1:6" x14ac:dyDescent="0.25">
      <c r="A17975" t="s">
        <v>6501</v>
      </c>
      <c r="B17975" s="100" t="s">
        <v>16835</v>
      </c>
      <c r="C17975" s="99" t="s">
        <v>16836</v>
      </c>
      <c r="D17975" s="124">
        <v>19737</v>
      </c>
      <c r="E17975" s="157" t="e">
        <f>VLOOKUP(D17975,'SOAT LIQ'!$A$87:$C$3416,3,FALSE)</f>
        <v>#N/A</v>
      </c>
      <c r="F17975" t="s">
        <v>21635</v>
      </c>
    </row>
    <row r="17976" spans="1:6" x14ac:dyDescent="0.25">
      <c r="A17976" t="s">
        <v>6498</v>
      </c>
      <c r="B17976" s="100" t="s">
        <v>16837</v>
      </c>
      <c r="C17976" s="99" t="s">
        <v>16836</v>
      </c>
      <c r="D17976" s="124">
        <v>19737</v>
      </c>
      <c r="E17976" s="157" t="e">
        <f>VLOOKUP(D17976,'SOAT LIQ'!$A$87:$C$3416,3,FALSE)</f>
        <v>#N/A</v>
      </c>
      <c r="F17976" t="s">
        <v>21635</v>
      </c>
    </row>
    <row r="17977" spans="1:6" x14ac:dyDescent="0.25">
      <c r="A17977" t="s">
        <v>6501</v>
      </c>
      <c r="B17977" s="100" t="s">
        <v>16837</v>
      </c>
      <c r="C17977" s="99" t="s">
        <v>16836</v>
      </c>
      <c r="D17977" s="124">
        <v>19737</v>
      </c>
      <c r="E17977" s="157" t="e">
        <f>VLOOKUP(D17977,'SOAT LIQ'!$A$87:$C$3416,3,FALSE)</f>
        <v>#N/A</v>
      </c>
      <c r="F17977" t="s">
        <v>21635</v>
      </c>
    </row>
    <row r="17978" spans="1:6" x14ac:dyDescent="0.25">
      <c r="A17978" t="s">
        <v>6498</v>
      </c>
      <c r="B17978" s="100" t="s">
        <v>16838</v>
      </c>
      <c r="C17978" s="99" t="s">
        <v>16836</v>
      </c>
      <c r="D17978" s="124">
        <v>19737</v>
      </c>
      <c r="E17978" s="157" t="e">
        <f>VLOOKUP(D17978,'SOAT LIQ'!$A$87:$C$3416,3,FALSE)</f>
        <v>#N/A</v>
      </c>
      <c r="F17978" t="s">
        <v>21635</v>
      </c>
    </row>
    <row r="17979" spans="1:6" x14ac:dyDescent="0.25">
      <c r="A17979" t="s">
        <v>6501</v>
      </c>
      <c r="B17979" s="100" t="s">
        <v>16838</v>
      </c>
      <c r="C17979" s="99" t="s">
        <v>16836</v>
      </c>
      <c r="D17979" s="124">
        <v>19737</v>
      </c>
      <c r="E17979" s="157" t="e">
        <f>VLOOKUP(D17979,'SOAT LIQ'!$A$87:$C$3416,3,FALSE)</f>
        <v>#N/A</v>
      </c>
      <c r="F17979" t="s">
        <v>21635</v>
      </c>
    </row>
    <row r="17980" spans="1:6" x14ac:dyDescent="0.25">
      <c r="A17980" t="s">
        <v>6498</v>
      </c>
      <c r="B17980" s="100" t="s">
        <v>16839</v>
      </c>
      <c r="C17980" s="99" t="s">
        <v>16836</v>
      </c>
      <c r="D17980" s="124">
        <v>19737</v>
      </c>
      <c r="E17980" s="157" t="e">
        <f>VLOOKUP(D17980,'SOAT LIQ'!$A$87:$C$3416,3,FALSE)</f>
        <v>#N/A</v>
      </c>
      <c r="F17980" t="s">
        <v>21635</v>
      </c>
    </row>
    <row r="17981" spans="1:6" x14ac:dyDescent="0.25">
      <c r="A17981" t="s">
        <v>6501</v>
      </c>
      <c r="B17981" s="100" t="s">
        <v>16839</v>
      </c>
      <c r="C17981" s="99" t="s">
        <v>16836</v>
      </c>
      <c r="D17981" s="124">
        <v>19737</v>
      </c>
      <c r="E17981" s="157" t="e">
        <f>VLOOKUP(D17981,'SOAT LIQ'!$A$87:$C$3416,3,FALSE)</f>
        <v>#N/A</v>
      </c>
      <c r="F17981" t="s">
        <v>21635</v>
      </c>
    </row>
    <row r="17982" spans="1:6" x14ac:dyDescent="0.25">
      <c r="A17982" t="s">
        <v>6498</v>
      </c>
      <c r="B17982" s="100" t="s">
        <v>16840</v>
      </c>
      <c r="C17982" s="99" t="s">
        <v>16836</v>
      </c>
      <c r="D17982" s="124">
        <v>19737</v>
      </c>
      <c r="E17982" s="157" t="e">
        <f>VLOOKUP(D17982,'SOAT LIQ'!$A$87:$C$3416,3,FALSE)</f>
        <v>#N/A</v>
      </c>
      <c r="F17982" t="s">
        <v>21635</v>
      </c>
    </row>
    <row r="17983" spans="1:6" x14ac:dyDescent="0.25">
      <c r="A17983" t="s">
        <v>6501</v>
      </c>
      <c r="B17983" s="100" t="s">
        <v>16840</v>
      </c>
      <c r="C17983" s="99" t="s">
        <v>16836</v>
      </c>
      <c r="D17983" s="124">
        <v>19737</v>
      </c>
      <c r="E17983" s="157" t="e">
        <f>VLOOKUP(D17983,'SOAT LIQ'!$A$87:$C$3416,3,FALSE)</f>
        <v>#N/A</v>
      </c>
      <c r="F17983" t="s">
        <v>21635</v>
      </c>
    </row>
    <row r="17984" spans="1:6" x14ac:dyDescent="0.25">
      <c r="A17984" t="s">
        <v>6498</v>
      </c>
      <c r="B17984" s="100" t="s">
        <v>16841</v>
      </c>
      <c r="C17984" s="99" t="s">
        <v>16836</v>
      </c>
      <c r="D17984" s="124">
        <v>19737</v>
      </c>
      <c r="E17984" s="157" t="e">
        <f>VLOOKUP(D17984,'SOAT LIQ'!$A$87:$C$3416,3,FALSE)</f>
        <v>#N/A</v>
      </c>
      <c r="F17984" t="s">
        <v>21635</v>
      </c>
    </row>
    <row r="17985" spans="1:6" x14ac:dyDescent="0.25">
      <c r="A17985" t="s">
        <v>6501</v>
      </c>
      <c r="B17985" s="100" t="s">
        <v>16841</v>
      </c>
      <c r="C17985" s="99" t="s">
        <v>16836</v>
      </c>
      <c r="D17985" s="124">
        <v>19737</v>
      </c>
      <c r="E17985" s="157" t="e">
        <f>VLOOKUP(D17985,'SOAT LIQ'!$A$87:$C$3416,3,FALSE)</f>
        <v>#N/A</v>
      </c>
      <c r="F17985" t="s">
        <v>21635</v>
      </c>
    </row>
    <row r="17986" spans="1:6" x14ac:dyDescent="0.25">
      <c r="A17986" t="s">
        <v>6498</v>
      </c>
      <c r="B17986" s="100" t="s">
        <v>16842</v>
      </c>
      <c r="C17986" s="99" t="s">
        <v>16836</v>
      </c>
      <c r="D17986" s="124">
        <v>19737</v>
      </c>
      <c r="E17986" s="157" t="e">
        <f>VLOOKUP(D17986,'SOAT LIQ'!$A$87:$C$3416,3,FALSE)</f>
        <v>#N/A</v>
      </c>
      <c r="F17986" t="s">
        <v>21635</v>
      </c>
    </row>
    <row r="17987" spans="1:6" x14ac:dyDescent="0.25">
      <c r="A17987" t="s">
        <v>6501</v>
      </c>
      <c r="B17987" s="100" t="s">
        <v>16842</v>
      </c>
      <c r="C17987" s="99" t="s">
        <v>16836</v>
      </c>
      <c r="D17987" s="124">
        <v>19737</v>
      </c>
      <c r="E17987" s="157" t="e">
        <f>VLOOKUP(D17987,'SOAT LIQ'!$A$87:$C$3416,3,FALSE)</f>
        <v>#N/A</v>
      </c>
      <c r="F17987" t="s">
        <v>21635</v>
      </c>
    </row>
    <row r="17988" spans="1:6" x14ac:dyDescent="0.25">
      <c r="A17988" t="s">
        <v>6498</v>
      </c>
      <c r="B17988" s="100" t="s">
        <v>16844</v>
      </c>
      <c r="C17988" s="99" t="s">
        <v>16843</v>
      </c>
      <c r="D17988" s="124">
        <v>19737</v>
      </c>
      <c r="E17988" s="157" t="e">
        <f>VLOOKUP(D17988,'SOAT LIQ'!$A$87:$C$3416,3,FALSE)</f>
        <v>#N/A</v>
      </c>
      <c r="F17988" t="s">
        <v>21635</v>
      </c>
    </row>
    <row r="17989" spans="1:6" x14ac:dyDescent="0.25">
      <c r="A17989" t="s">
        <v>6501</v>
      </c>
      <c r="B17989" s="100" t="s">
        <v>16844</v>
      </c>
      <c r="C17989" s="99" t="s">
        <v>16843</v>
      </c>
      <c r="D17989" s="124">
        <v>19737</v>
      </c>
      <c r="E17989" s="157" t="e">
        <f>VLOOKUP(D17989,'SOAT LIQ'!$A$87:$C$3416,3,FALSE)</f>
        <v>#N/A</v>
      </c>
      <c r="F17989" t="s">
        <v>21635</v>
      </c>
    </row>
    <row r="17990" spans="1:6" x14ac:dyDescent="0.25">
      <c r="A17990" t="s">
        <v>6498</v>
      </c>
      <c r="B17990" s="100" t="s">
        <v>16845</v>
      </c>
      <c r="C17990" s="99" t="s">
        <v>16843</v>
      </c>
      <c r="D17990" s="124">
        <v>19737</v>
      </c>
      <c r="E17990" s="157" t="e">
        <f>VLOOKUP(D17990,'SOAT LIQ'!$A$87:$C$3416,3,FALSE)</f>
        <v>#N/A</v>
      </c>
      <c r="F17990" t="s">
        <v>21635</v>
      </c>
    </row>
    <row r="17991" spans="1:6" x14ac:dyDescent="0.25">
      <c r="A17991" t="s">
        <v>6501</v>
      </c>
      <c r="B17991" s="100" t="s">
        <v>16845</v>
      </c>
      <c r="C17991" s="99" t="s">
        <v>16843</v>
      </c>
      <c r="D17991" s="124">
        <v>19737</v>
      </c>
      <c r="E17991" s="157" t="e">
        <f>VLOOKUP(D17991,'SOAT LIQ'!$A$87:$C$3416,3,FALSE)</f>
        <v>#N/A</v>
      </c>
      <c r="F17991" t="s">
        <v>21635</v>
      </c>
    </row>
    <row r="17992" spans="1:6" x14ac:dyDescent="0.25">
      <c r="A17992" t="s">
        <v>6498</v>
      </c>
      <c r="B17992" s="100" t="s">
        <v>16847</v>
      </c>
      <c r="C17992" s="99" t="s">
        <v>16846</v>
      </c>
      <c r="D17992" s="124">
        <v>19737</v>
      </c>
      <c r="E17992" s="157" t="e">
        <f>VLOOKUP(D17992,'SOAT LIQ'!$A$87:$C$3416,3,FALSE)</f>
        <v>#N/A</v>
      </c>
      <c r="F17992" t="s">
        <v>21635</v>
      </c>
    </row>
    <row r="17993" spans="1:6" x14ac:dyDescent="0.25">
      <c r="A17993" t="s">
        <v>6501</v>
      </c>
      <c r="B17993" s="100" t="s">
        <v>16847</v>
      </c>
      <c r="C17993" s="99" t="s">
        <v>16846</v>
      </c>
      <c r="D17993" s="124">
        <v>19737</v>
      </c>
      <c r="E17993" s="157" t="e">
        <f>VLOOKUP(D17993,'SOAT LIQ'!$A$87:$C$3416,3,FALSE)</f>
        <v>#N/A</v>
      </c>
      <c r="F17993" t="s">
        <v>21635</v>
      </c>
    </row>
    <row r="17994" spans="1:6" x14ac:dyDescent="0.25">
      <c r="A17994" t="s">
        <v>6498</v>
      </c>
      <c r="B17994" s="100" t="s">
        <v>16849</v>
      </c>
      <c r="C17994" s="99" t="s">
        <v>16848</v>
      </c>
      <c r="D17994" s="124">
        <v>19737</v>
      </c>
      <c r="E17994" s="157" t="e">
        <f>VLOOKUP(D17994,'SOAT LIQ'!$A$87:$C$3416,3,FALSE)</f>
        <v>#N/A</v>
      </c>
      <c r="F17994" t="s">
        <v>21635</v>
      </c>
    </row>
    <row r="17995" spans="1:6" x14ac:dyDescent="0.25">
      <c r="A17995" t="s">
        <v>6501</v>
      </c>
      <c r="B17995" s="100" t="s">
        <v>16849</v>
      </c>
      <c r="C17995" s="99" t="s">
        <v>16848</v>
      </c>
      <c r="D17995" s="124">
        <v>19737</v>
      </c>
      <c r="E17995" s="157" t="e">
        <f>VLOOKUP(D17995,'SOAT LIQ'!$A$87:$C$3416,3,FALSE)</f>
        <v>#N/A</v>
      </c>
      <c r="F17995" t="s">
        <v>21635</v>
      </c>
    </row>
    <row r="17996" spans="1:6" x14ac:dyDescent="0.25">
      <c r="A17996" t="s">
        <v>6498</v>
      </c>
      <c r="B17996" s="100" t="s">
        <v>16850</v>
      </c>
      <c r="C17996" s="99" t="s">
        <v>16851</v>
      </c>
      <c r="D17996" s="124">
        <v>19737</v>
      </c>
      <c r="E17996" s="157" t="e">
        <f>VLOOKUP(D17996,'SOAT LIQ'!$A$87:$C$3416,3,FALSE)</f>
        <v>#N/A</v>
      </c>
      <c r="F17996" t="s">
        <v>21635</v>
      </c>
    </row>
    <row r="17997" spans="1:6" x14ac:dyDescent="0.25">
      <c r="A17997" t="s">
        <v>6501</v>
      </c>
      <c r="B17997" s="100" t="s">
        <v>16850</v>
      </c>
      <c r="C17997" s="99" t="s">
        <v>16851</v>
      </c>
      <c r="D17997" s="124">
        <v>19737</v>
      </c>
      <c r="E17997" s="157" t="e">
        <f>VLOOKUP(D17997,'SOAT LIQ'!$A$87:$C$3416,3,FALSE)</f>
        <v>#N/A</v>
      </c>
      <c r="F17997" t="s">
        <v>21635</v>
      </c>
    </row>
    <row r="17998" spans="1:6" x14ac:dyDescent="0.25">
      <c r="A17998" t="s">
        <v>6498</v>
      </c>
      <c r="B17998" s="100" t="s">
        <v>16852</v>
      </c>
      <c r="C17998" s="99" t="s">
        <v>16851</v>
      </c>
      <c r="D17998" s="124">
        <v>19737</v>
      </c>
      <c r="E17998" s="157" t="e">
        <f>VLOOKUP(D17998,'SOAT LIQ'!$A$87:$C$3416,3,FALSE)</f>
        <v>#N/A</v>
      </c>
      <c r="F17998" t="s">
        <v>21635</v>
      </c>
    </row>
    <row r="17999" spans="1:6" x14ac:dyDescent="0.25">
      <c r="A17999" t="s">
        <v>6501</v>
      </c>
      <c r="B17999" s="100" t="s">
        <v>16852</v>
      </c>
      <c r="C17999" s="99" t="s">
        <v>16851</v>
      </c>
      <c r="D17999" s="124">
        <v>19737</v>
      </c>
      <c r="E17999" s="157" t="e">
        <f>VLOOKUP(D17999,'SOAT LIQ'!$A$87:$C$3416,3,FALSE)</f>
        <v>#N/A</v>
      </c>
      <c r="F17999" t="s">
        <v>21635</v>
      </c>
    </row>
    <row r="18000" spans="1:6" x14ac:dyDescent="0.25">
      <c r="A18000" t="s">
        <v>6498</v>
      </c>
      <c r="B18000" s="100" t="s">
        <v>16853</v>
      </c>
      <c r="C18000" s="99" t="s">
        <v>16854</v>
      </c>
      <c r="D18000" s="124">
        <v>19737</v>
      </c>
      <c r="E18000" s="157" t="e">
        <f>VLOOKUP(D18000,'SOAT LIQ'!$A$87:$C$3416,3,FALSE)</f>
        <v>#N/A</v>
      </c>
      <c r="F18000" t="s">
        <v>21635</v>
      </c>
    </row>
    <row r="18001" spans="1:6" x14ac:dyDescent="0.25">
      <c r="A18001" t="s">
        <v>6501</v>
      </c>
      <c r="B18001" s="100" t="s">
        <v>16853</v>
      </c>
      <c r="C18001" s="99" t="s">
        <v>16854</v>
      </c>
      <c r="D18001" s="124">
        <v>19737</v>
      </c>
      <c r="E18001" s="157" t="e">
        <f>VLOOKUP(D18001,'SOAT LIQ'!$A$87:$C$3416,3,FALSE)</f>
        <v>#N/A</v>
      </c>
      <c r="F18001" t="s">
        <v>21635</v>
      </c>
    </row>
    <row r="18002" spans="1:6" x14ac:dyDescent="0.25">
      <c r="A18002" t="s">
        <v>6498</v>
      </c>
      <c r="B18002" s="100" t="s">
        <v>16855</v>
      </c>
      <c r="C18002" s="99" t="s">
        <v>16854</v>
      </c>
      <c r="D18002" s="124">
        <v>19737</v>
      </c>
      <c r="E18002" s="157" t="e">
        <f>VLOOKUP(D18002,'SOAT LIQ'!$A$87:$C$3416,3,FALSE)</f>
        <v>#N/A</v>
      </c>
      <c r="F18002" t="s">
        <v>21635</v>
      </c>
    </row>
    <row r="18003" spans="1:6" x14ac:dyDescent="0.25">
      <c r="A18003" t="s">
        <v>6501</v>
      </c>
      <c r="B18003" s="100" t="s">
        <v>16855</v>
      </c>
      <c r="C18003" s="99" t="s">
        <v>16854</v>
      </c>
      <c r="D18003" s="124">
        <v>19737</v>
      </c>
      <c r="E18003" s="157" t="e">
        <f>VLOOKUP(D18003,'SOAT LIQ'!$A$87:$C$3416,3,FALSE)</f>
        <v>#N/A</v>
      </c>
      <c r="F18003" t="s">
        <v>21635</v>
      </c>
    </row>
    <row r="18004" spans="1:6" x14ac:dyDescent="0.25">
      <c r="A18004" t="s">
        <v>6498</v>
      </c>
      <c r="B18004" s="100" t="s">
        <v>16856</v>
      </c>
      <c r="C18004" s="99" t="s">
        <v>16854</v>
      </c>
      <c r="D18004" s="124">
        <v>19213</v>
      </c>
      <c r="E18004" s="157" t="e">
        <f>VLOOKUP(D18004,'SOAT LIQ'!$A$87:$C$3416,3,FALSE)</f>
        <v>#N/A</v>
      </c>
      <c r="F18004" t="s">
        <v>21635</v>
      </c>
    </row>
    <row r="18005" spans="1:6" x14ac:dyDescent="0.25">
      <c r="A18005" t="s">
        <v>6501</v>
      </c>
      <c r="B18005" s="100" t="s">
        <v>16856</v>
      </c>
      <c r="C18005" s="99" t="s">
        <v>16854</v>
      </c>
      <c r="D18005" s="124">
        <v>19213</v>
      </c>
      <c r="E18005" s="157" t="e">
        <f>VLOOKUP(D18005,'SOAT LIQ'!$A$87:$C$3416,3,FALSE)</f>
        <v>#N/A</v>
      </c>
      <c r="F18005" t="s">
        <v>21635</v>
      </c>
    </row>
    <row r="18006" spans="1:6" x14ac:dyDescent="0.25">
      <c r="A18006" t="s">
        <v>6498</v>
      </c>
      <c r="B18006" s="100" t="s">
        <v>16858</v>
      </c>
      <c r="C18006" s="99" t="s">
        <v>16857</v>
      </c>
      <c r="D18006" s="124">
        <v>19737</v>
      </c>
      <c r="E18006" s="157" t="e">
        <f>VLOOKUP(D18006,'SOAT LIQ'!$A$87:$C$3416,3,FALSE)</f>
        <v>#N/A</v>
      </c>
      <c r="F18006" t="s">
        <v>21635</v>
      </c>
    </row>
    <row r="18007" spans="1:6" x14ac:dyDescent="0.25">
      <c r="A18007" t="s">
        <v>6501</v>
      </c>
      <c r="B18007" s="100" t="s">
        <v>16858</v>
      </c>
      <c r="C18007" s="99" t="s">
        <v>16857</v>
      </c>
      <c r="D18007" s="124">
        <v>19737</v>
      </c>
      <c r="E18007" s="157" t="e">
        <f>VLOOKUP(D18007,'SOAT LIQ'!$A$87:$C$3416,3,FALSE)</f>
        <v>#N/A</v>
      </c>
      <c r="F18007" t="s">
        <v>21635</v>
      </c>
    </row>
    <row r="18008" spans="1:6" x14ac:dyDescent="0.25">
      <c r="A18008" t="s">
        <v>6498</v>
      </c>
      <c r="B18008" s="100" t="s">
        <v>16859</v>
      </c>
      <c r="C18008" s="100"/>
      <c r="D18008" s="124"/>
      <c r="E18008" s="157" t="e">
        <f>VLOOKUP(D18008,'SOAT LIQ'!$A$87:$C$3416,3,FALSE)</f>
        <v>#N/A</v>
      </c>
      <c r="F18008" t="s">
        <v>21635</v>
      </c>
    </row>
    <row r="18009" spans="1:6" x14ac:dyDescent="0.25">
      <c r="A18009" t="s">
        <v>6501</v>
      </c>
      <c r="B18009" s="100" t="s">
        <v>16859</v>
      </c>
      <c r="C18009" s="100"/>
      <c r="D18009" s="124"/>
      <c r="E18009" s="157" t="e">
        <f>VLOOKUP(D18009,'SOAT LIQ'!$A$87:$C$3416,3,FALSE)</f>
        <v>#N/A</v>
      </c>
      <c r="F18009" t="s">
        <v>21635</v>
      </c>
    </row>
    <row r="18010" spans="1:6" x14ac:dyDescent="0.25">
      <c r="A18010" t="s">
        <v>6498</v>
      </c>
      <c r="B18010" s="100" t="s">
        <v>16861</v>
      </c>
      <c r="C18010" s="99" t="s">
        <v>16860</v>
      </c>
      <c r="D18010" s="124">
        <v>19737</v>
      </c>
      <c r="E18010" s="157" t="e">
        <f>VLOOKUP(D18010,'SOAT LIQ'!$A$87:$C$3416,3,FALSE)</f>
        <v>#N/A</v>
      </c>
      <c r="F18010" t="s">
        <v>21635</v>
      </c>
    </row>
    <row r="18011" spans="1:6" x14ac:dyDescent="0.25">
      <c r="A18011" t="s">
        <v>6501</v>
      </c>
      <c r="B18011" s="100" t="s">
        <v>16861</v>
      </c>
      <c r="C18011" s="99" t="s">
        <v>16860</v>
      </c>
      <c r="D18011" s="124">
        <v>19737</v>
      </c>
      <c r="E18011" s="157" t="e">
        <f>VLOOKUP(D18011,'SOAT LIQ'!$A$87:$C$3416,3,FALSE)</f>
        <v>#N/A</v>
      </c>
      <c r="F18011" t="s">
        <v>21635</v>
      </c>
    </row>
    <row r="18012" spans="1:6" x14ac:dyDescent="0.25">
      <c r="A18012" t="s">
        <v>6498</v>
      </c>
      <c r="B18012" s="100" t="s">
        <v>16863</v>
      </c>
      <c r="C18012" s="99" t="s">
        <v>16862</v>
      </c>
      <c r="D18012" s="124">
        <v>19213</v>
      </c>
      <c r="E18012" s="157" t="e">
        <f>VLOOKUP(D18012,'SOAT LIQ'!$A$87:$C$3416,3,FALSE)</f>
        <v>#N/A</v>
      </c>
      <c r="F18012" t="s">
        <v>21635</v>
      </c>
    </row>
    <row r="18013" spans="1:6" x14ac:dyDescent="0.25">
      <c r="A18013" t="s">
        <v>6501</v>
      </c>
      <c r="B18013" s="100" t="s">
        <v>16863</v>
      </c>
      <c r="C18013" s="99" t="s">
        <v>16862</v>
      </c>
      <c r="D18013" s="124">
        <v>19213</v>
      </c>
      <c r="E18013" s="157" t="e">
        <f>VLOOKUP(D18013,'SOAT LIQ'!$A$87:$C$3416,3,FALSE)</f>
        <v>#N/A</v>
      </c>
      <c r="F18013" t="s">
        <v>21635</v>
      </c>
    </row>
    <row r="18014" spans="1:6" x14ac:dyDescent="0.25">
      <c r="A18014" t="s">
        <v>6498</v>
      </c>
      <c r="B18014" s="100" t="s">
        <v>16865</v>
      </c>
      <c r="C18014" s="99" t="s">
        <v>16864</v>
      </c>
      <c r="D18014" s="124">
        <v>19737</v>
      </c>
      <c r="E18014" s="157" t="e">
        <f>VLOOKUP(D18014,'SOAT LIQ'!$A$87:$C$3416,3,FALSE)</f>
        <v>#N/A</v>
      </c>
      <c r="F18014" t="s">
        <v>21635</v>
      </c>
    </row>
    <row r="18015" spans="1:6" x14ac:dyDescent="0.25">
      <c r="A18015" t="s">
        <v>6501</v>
      </c>
      <c r="B18015" s="100" t="s">
        <v>16865</v>
      </c>
      <c r="C18015" s="99" t="s">
        <v>16864</v>
      </c>
      <c r="D18015" s="124">
        <v>19737</v>
      </c>
      <c r="E18015" s="157" t="e">
        <f>VLOOKUP(D18015,'SOAT LIQ'!$A$87:$C$3416,3,FALSE)</f>
        <v>#N/A</v>
      </c>
      <c r="F18015" t="s">
        <v>21635</v>
      </c>
    </row>
    <row r="18016" spans="1:6" x14ac:dyDescent="0.25">
      <c r="A18016" t="s">
        <v>6498</v>
      </c>
      <c r="B18016" s="100" t="s">
        <v>16867</v>
      </c>
      <c r="C18016" s="99" t="s">
        <v>16866</v>
      </c>
      <c r="D18016" s="124">
        <v>19737</v>
      </c>
      <c r="E18016" s="157" t="e">
        <f>VLOOKUP(D18016,'SOAT LIQ'!$A$87:$C$3416,3,FALSE)</f>
        <v>#N/A</v>
      </c>
      <c r="F18016" t="s">
        <v>21635</v>
      </c>
    </row>
    <row r="18017" spans="1:6" x14ac:dyDescent="0.25">
      <c r="A18017" t="s">
        <v>6501</v>
      </c>
      <c r="B18017" s="100" t="s">
        <v>16867</v>
      </c>
      <c r="C18017" s="99" t="s">
        <v>16866</v>
      </c>
      <c r="D18017" s="124">
        <v>19737</v>
      </c>
      <c r="E18017" s="157" t="e">
        <f>VLOOKUP(D18017,'SOAT LIQ'!$A$87:$C$3416,3,FALSE)</f>
        <v>#N/A</v>
      </c>
      <c r="F18017" t="s">
        <v>21635</v>
      </c>
    </row>
    <row r="18018" spans="1:6" x14ac:dyDescent="0.25">
      <c r="A18018" t="s">
        <v>6498</v>
      </c>
      <c r="B18018" s="100" t="s">
        <v>16869</v>
      </c>
      <c r="C18018" s="99" t="s">
        <v>16868</v>
      </c>
      <c r="D18018" s="124">
        <v>19737</v>
      </c>
      <c r="E18018" s="157" t="e">
        <f>VLOOKUP(D18018,'SOAT LIQ'!$A$87:$C$3416,3,FALSE)</f>
        <v>#N/A</v>
      </c>
      <c r="F18018" t="s">
        <v>21635</v>
      </c>
    </row>
    <row r="18019" spans="1:6" x14ac:dyDescent="0.25">
      <c r="A18019" t="s">
        <v>6501</v>
      </c>
      <c r="B18019" s="100" t="s">
        <v>16869</v>
      </c>
      <c r="C18019" s="99" t="s">
        <v>16868</v>
      </c>
      <c r="D18019" s="124">
        <v>19737</v>
      </c>
      <c r="E18019" s="157" t="e">
        <f>VLOOKUP(D18019,'SOAT LIQ'!$A$87:$C$3416,3,FALSE)</f>
        <v>#N/A</v>
      </c>
      <c r="F18019" t="s">
        <v>21635</v>
      </c>
    </row>
    <row r="18020" spans="1:6" x14ac:dyDescent="0.25">
      <c r="A18020" t="s">
        <v>6498</v>
      </c>
      <c r="B18020" s="100" t="s">
        <v>16871</v>
      </c>
      <c r="C18020" s="99" t="s">
        <v>16870</v>
      </c>
      <c r="D18020" s="124">
        <v>19737</v>
      </c>
      <c r="E18020" s="157" t="e">
        <f>VLOOKUP(D18020,'SOAT LIQ'!$A$87:$C$3416,3,FALSE)</f>
        <v>#N/A</v>
      </c>
      <c r="F18020" t="s">
        <v>21635</v>
      </c>
    </row>
    <row r="18021" spans="1:6" x14ac:dyDescent="0.25">
      <c r="A18021" t="s">
        <v>6501</v>
      </c>
      <c r="B18021" s="100" t="s">
        <v>16871</v>
      </c>
      <c r="C18021" s="99" t="s">
        <v>16870</v>
      </c>
      <c r="D18021" s="124">
        <v>19737</v>
      </c>
      <c r="E18021" s="157" t="e">
        <f>VLOOKUP(D18021,'SOAT LIQ'!$A$87:$C$3416,3,FALSE)</f>
        <v>#N/A</v>
      </c>
      <c r="F18021" t="s">
        <v>21635</v>
      </c>
    </row>
    <row r="18022" spans="1:6" x14ac:dyDescent="0.25">
      <c r="A18022" t="s">
        <v>6498</v>
      </c>
      <c r="B18022" s="100" t="s">
        <v>16872</v>
      </c>
      <c r="C18022" s="99" t="s">
        <v>16873</v>
      </c>
      <c r="D18022" s="124">
        <v>19631</v>
      </c>
      <c r="E18022" s="157" t="e">
        <f>VLOOKUP(D18022,'SOAT LIQ'!$A$87:$C$3416,3,FALSE)</f>
        <v>#N/A</v>
      </c>
      <c r="F18022" t="s">
        <v>21635</v>
      </c>
    </row>
    <row r="18023" spans="1:6" x14ac:dyDescent="0.25">
      <c r="A18023" t="s">
        <v>6501</v>
      </c>
      <c r="B18023" s="100" t="s">
        <v>16872</v>
      </c>
      <c r="C18023" s="99" t="s">
        <v>16873</v>
      </c>
      <c r="D18023" s="124">
        <v>19631</v>
      </c>
      <c r="E18023" s="157" t="e">
        <f>VLOOKUP(D18023,'SOAT LIQ'!$A$87:$C$3416,3,FALSE)</f>
        <v>#N/A</v>
      </c>
      <c r="F18023" t="s">
        <v>21635</v>
      </c>
    </row>
    <row r="18024" spans="1:6" x14ac:dyDescent="0.25">
      <c r="A18024" t="s">
        <v>6498</v>
      </c>
      <c r="B18024" s="100" t="s">
        <v>16874</v>
      </c>
      <c r="C18024" s="99" t="s">
        <v>16873</v>
      </c>
      <c r="D18024" s="124">
        <v>19631</v>
      </c>
      <c r="E18024" s="157" t="e">
        <f>VLOOKUP(D18024,'SOAT LIQ'!$A$87:$C$3416,3,FALSE)</f>
        <v>#N/A</v>
      </c>
      <c r="F18024" t="s">
        <v>21635</v>
      </c>
    </row>
    <row r="18025" spans="1:6" x14ac:dyDescent="0.25">
      <c r="A18025" t="s">
        <v>6501</v>
      </c>
      <c r="B18025" s="100" t="s">
        <v>16874</v>
      </c>
      <c r="C18025" s="99" t="s">
        <v>16873</v>
      </c>
      <c r="D18025" s="124">
        <v>19631</v>
      </c>
      <c r="E18025" s="157" t="e">
        <f>VLOOKUP(D18025,'SOAT LIQ'!$A$87:$C$3416,3,FALSE)</f>
        <v>#N/A</v>
      </c>
      <c r="F18025" t="s">
        <v>21635</v>
      </c>
    </row>
    <row r="18026" spans="1:6" x14ac:dyDescent="0.25">
      <c r="A18026" t="s">
        <v>6498</v>
      </c>
      <c r="B18026" s="100" t="s">
        <v>16875</v>
      </c>
      <c r="C18026" s="99" t="s">
        <v>16873</v>
      </c>
      <c r="D18026" s="124">
        <v>19631</v>
      </c>
      <c r="E18026" s="157" t="e">
        <f>VLOOKUP(D18026,'SOAT LIQ'!$A$87:$C$3416,3,FALSE)</f>
        <v>#N/A</v>
      </c>
      <c r="F18026" t="s">
        <v>21635</v>
      </c>
    </row>
    <row r="18027" spans="1:6" x14ac:dyDescent="0.25">
      <c r="A18027" t="s">
        <v>6501</v>
      </c>
      <c r="B18027" s="100" t="s">
        <v>16875</v>
      </c>
      <c r="C18027" s="99" t="s">
        <v>16873</v>
      </c>
      <c r="D18027" s="124">
        <v>19631</v>
      </c>
      <c r="E18027" s="157" t="e">
        <f>VLOOKUP(D18027,'SOAT LIQ'!$A$87:$C$3416,3,FALSE)</f>
        <v>#N/A</v>
      </c>
      <c r="F18027" t="s">
        <v>21635</v>
      </c>
    </row>
    <row r="18028" spans="1:6" x14ac:dyDescent="0.25">
      <c r="A18028" t="s">
        <v>6498</v>
      </c>
      <c r="B18028" s="100" t="s">
        <v>16876</v>
      </c>
      <c r="C18028" s="99" t="s">
        <v>16873</v>
      </c>
      <c r="D18028" s="124">
        <v>19640</v>
      </c>
      <c r="E18028" s="157" t="e">
        <f>VLOOKUP(D18028,'SOAT LIQ'!$A$87:$C$3416,3,FALSE)</f>
        <v>#N/A</v>
      </c>
      <c r="F18028" t="s">
        <v>21635</v>
      </c>
    </row>
    <row r="18029" spans="1:6" x14ac:dyDescent="0.25">
      <c r="A18029" t="s">
        <v>6501</v>
      </c>
      <c r="B18029" s="100" t="s">
        <v>16876</v>
      </c>
      <c r="C18029" s="99" t="s">
        <v>16873</v>
      </c>
      <c r="D18029" s="124">
        <v>19640</v>
      </c>
      <c r="E18029" s="157" t="e">
        <f>VLOOKUP(D18029,'SOAT LIQ'!$A$87:$C$3416,3,FALSE)</f>
        <v>#N/A</v>
      </c>
      <c r="F18029" t="s">
        <v>21635</v>
      </c>
    </row>
    <row r="18030" spans="1:6" x14ac:dyDescent="0.25">
      <c r="A18030" t="s">
        <v>6498</v>
      </c>
      <c r="B18030" s="100" t="s">
        <v>16877</v>
      </c>
      <c r="C18030" s="99" t="s">
        <v>16873</v>
      </c>
      <c r="D18030" s="124">
        <v>19640</v>
      </c>
      <c r="E18030" s="157" t="e">
        <f>VLOOKUP(D18030,'SOAT LIQ'!$A$87:$C$3416,3,FALSE)</f>
        <v>#N/A</v>
      </c>
      <c r="F18030" t="s">
        <v>21635</v>
      </c>
    </row>
    <row r="18031" spans="1:6" x14ac:dyDescent="0.25">
      <c r="A18031" t="s">
        <v>6501</v>
      </c>
      <c r="B18031" s="100" t="s">
        <v>16877</v>
      </c>
      <c r="C18031" s="99" t="s">
        <v>16873</v>
      </c>
      <c r="D18031" s="124">
        <v>19640</v>
      </c>
      <c r="E18031" s="157" t="e">
        <f>VLOOKUP(D18031,'SOAT LIQ'!$A$87:$C$3416,3,FALSE)</f>
        <v>#N/A</v>
      </c>
      <c r="F18031" t="s">
        <v>21635</v>
      </c>
    </row>
    <row r="18032" spans="1:6" x14ac:dyDescent="0.25">
      <c r="A18032" t="s">
        <v>6498</v>
      </c>
      <c r="B18032" s="100" t="s">
        <v>16878</v>
      </c>
      <c r="C18032" s="99" t="s">
        <v>16873</v>
      </c>
      <c r="D18032" s="124">
        <v>19737</v>
      </c>
      <c r="E18032" s="157" t="e">
        <f>VLOOKUP(D18032,'SOAT LIQ'!$A$87:$C$3416,3,FALSE)</f>
        <v>#N/A</v>
      </c>
      <c r="F18032" t="s">
        <v>21635</v>
      </c>
    </row>
    <row r="18033" spans="1:6" x14ac:dyDescent="0.25">
      <c r="A18033" t="s">
        <v>6501</v>
      </c>
      <c r="B18033" s="100" t="s">
        <v>16878</v>
      </c>
      <c r="C18033" s="99" t="s">
        <v>16873</v>
      </c>
      <c r="D18033" s="124">
        <v>19737</v>
      </c>
      <c r="E18033" s="157" t="e">
        <f>VLOOKUP(D18033,'SOAT LIQ'!$A$87:$C$3416,3,FALSE)</f>
        <v>#N/A</v>
      </c>
      <c r="F18033" t="s">
        <v>21635</v>
      </c>
    </row>
    <row r="18034" spans="1:6" x14ac:dyDescent="0.25">
      <c r="A18034" t="s">
        <v>6498</v>
      </c>
      <c r="B18034" s="100" t="s">
        <v>16880</v>
      </c>
      <c r="C18034" s="99" t="s">
        <v>16879</v>
      </c>
      <c r="D18034" s="124">
        <v>19737</v>
      </c>
      <c r="E18034" s="157" t="e">
        <f>VLOOKUP(D18034,'SOAT LIQ'!$A$87:$C$3416,3,FALSE)</f>
        <v>#N/A</v>
      </c>
      <c r="F18034" t="s">
        <v>21635</v>
      </c>
    </row>
    <row r="18035" spans="1:6" x14ac:dyDescent="0.25">
      <c r="A18035" t="s">
        <v>6501</v>
      </c>
      <c r="B18035" s="100" t="s">
        <v>16880</v>
      </c>
      <c r="C18035" s="99" t="s">
        <v>16879</v>
      </c>
      <c r="D18035" s="124">
        <v>19737</v>
      </c>
      <c r="E18035" s="157" t="e">
        <f>VLOOKUP(D18035,'SOAT LIQ'!$A$87:$C$3416,3,FALSE)</f>
        <v>#N/A</v>
      </c>
      <c r="F18035" t="s">
        <v>21635</v>
      </c>
    </row>
    <row r="18036" spans="1:6" x14ac:dyDescent="0.25">
      <c r="A18036" t="s">
        <v>6498</v>
      </c>
      <c r="B18036" s="100" t="s">
        <v>16881</v>
      </c>
      <c r="C18036" s="99" t="s">
        <v>16882</v>
      </c>
      <c r="D18036" s="124">
        <v>19737</v>
      </c>
      <c r="E18036" s="157" t="e">
        <f>VLOOKUP(D18036,'SOAT LIQ'!$A$87:$C$3416,3,FALSE)</f>
        <v>#N/A</v>
      </c>
      <c r="F18036" t="s">
        <v>21635</v>
      </c>
    </row>
    <row r="18037" spans="1:6" x14ac:dyDescent="0.25">
      <c r="A18037" t="s">
        <v>6501</v>
      </c>
      <c r="B18037" s="100" t="s">
        <v>16881</v>
      </c>
      <c r="C18037" s="99" t="s">
        <v>16882</v>
      </c>
      <c r="D18037" s="124">
        <v>19737</v>
      </c>
      <c r="E18037" s="157" t="e">
        <f>VLOOKUP(D18037,'SOAT LIQ'!$A$87:$C$3416,3,FALSE)</f>
        <v>#N/A</v>
      </c>
      <c r="F18037" t="s">
        <v>21635</v>
      </c>
    </row>
    <row r="18038" spans="1:6" x14ac:dyDescent="0.25">
      <c r="A18038" t="s">
        <v>6498</v>
      </c>
      <c r="B18038" s="100" t="s">
        <v>16883</v>
      </c>
      <c r="C18038" s="99" t="s">
        <v>16882</v>
      </c>
      <c r="D18038" s="124">
        <v>19737</v>
      </c>
      <c r="E18038" s="157" t="e">
        <f>VLOOKUP(D18038,'SOAT LIQ'!$A$87:$C$3416,3,FALSE)</f>
        <v>#N/A</v>
      </c>
      <c r="F18038" t="s">
        <v>21635</v>
      </c>
    </row>
    <row r="18039" spans="1:6" x14ac:dyDescent="0.25">
      <c r="A18039" t="s">
        <v>6501</v>
      </c>
      <c r="B18039" s="100" t="s">
        <v>16883</v>
      </c>
      <c r="C18039" s="99" t="s">
        <v>16882</v>
      </c>
      <c r="D18039" s="124">
        <v>19737</v>
      </c>
      <c r="E18039" s="157" t="e">
        <f>VLOOKUP(D18039,'SOAT LIQ'!$A$87:$C$3416,3,FALSE)</f>
        <v>#N/A</v>
      </c>
      <c r="F18039" t="s">
        <v>21635</v>
      </c>
    </row>
    <row r="18040" spans="1:6" x14ac:dyDescent="0.25">
      <c r="A18040" t="s">
        <v>6498</v>
      </c>
      <c r="B18040" s="100" t="s">
        <v>16884</v>
      </c>
      <c r="C18040" s="99" t="s">
        <v>16882</v>
      </c>
      <c r="D18040" s="124">
        <v>19737</v>
      </c>
      <c r="E18040" s="157" t="e">
        <f>VLOOKUP(D18040,'SOAT LIQ'!$A$87:$C$3416,3,FALSE)</f>
        <v>#N/A</v>
      </c>
      <c r="F18040" t="s">
        <v>21635</v>
      </c>
    </row>
    <row r="18041" spans="1:6" x14ac:dyDescent="0.25">
      <c r="A18041" t="s">
        <v>6501</v>
      </c>
      <c r="B18041" s="100" t="s">
        <v>16884</v>
      </c>
      <c r="C18041" s="99" t="s">
        <v>16882</v>
      </c>
      <c r="D18041" s="124">
        <v>19737</v>
      </c>
      <c r="E18041" s="157" t="e">
        <f>VLOOKUP(D18041,'SOAT LIQ'!$A$87:$C$3416,3,FALSE)</f>
        <v>#N/A</v>
      </c>
      <c r="F18041" t="s">
        <v>21635</v>
      </c>
    </row>
    <row r="18042" spans="1:6" x14ac:dyDescent="0.25">
      <c r="A18042" t="s">
        <v>6498</v>
      </c>
      <c r="B18042" s="100" t="s">
        <v>16885</v>
      </c>
      <c r="C18042" s="99" t="s">
        <v>16882</v>
      </c>
      <c r="D18042" s="124">
        <v>19737</v>
      </c>
      <c r="E18042" s="157" t="e">
        <f>VLOOKUP(D18042,'SOAT LIQ'!$A$87:$C$3416,3,FALSE)</f>
        <v>#N/A</v>
      </c>
      <c r="F18042" t="s">
        <v>21635</v>
      </c>
    </row>
    <row r="18043" spans="1:6" x14ac:dyDescent="0.25">
      <c r="A18043" t="s">
        <v>6501</v>
      </c>
      <c r="B18043" s="100" t="s">
        <v>16885</v>
      </c>
      <c r="C18043" s="99" t="s">
        <v>16882</v>
      </c>
      <c r="D18043" s="124">
        <v>19737</v>
      </c>
      <c r="E18043" s="157" t="e">
        <f>VLOOKUP(D18043,'SOAT LIQ'!$A$87:$C$3416,3,FALSE)</f>
        <v>#N/A</v>
      </c>
      <c r="F18043" t="s">
        <v>21635</v>
      </c>
    </row>
    <row r="18044" spans="1:6" x14ac:dyDescent="0.25">
      <c r="A18044" t="s">
        <v>6498</v>
      </c>
      <c r="B18044" s="100" t="s">
        <v>16886</v>
      </c>
      <c r="C18044" s="99" t="s">
        <v>16882</v>
      </c>
      <c r="D18044" s="124">
        <v>19737</v>
      </c>
      <c r="E18044" s="157" t="e">
        <f>VLOOKUP(D18044,'SOAT LIQ'!$A$87:$C$3416,3,FALSE)</f>
        <v>#N/A</v>
      </c>
      <c r="F18044" t="s">
        <v>21635</v>
      </c>
    </row>
    <row r="18045" spans="1:6" x14ac:dyDescent="0.25">
      <c r="A18045" t="s">
        <v>6501</v>
      </c>
      <c r="B18045" s="100" t="s">
        <v>16886</v>
      </c>
      <c r="C18045" s="99" t="s">
        <v>16882</v>
      </c>
      <c r="D18045" s="124">
        <v>19737</v>
      </c>
      <c r="E18045" s="157" t="e">
        <f>VLOOKUP(D18045,'SOAT LIQ'!$A$87:$C$3416,3,FALSE)</f>
        <v>#N/A</v>
      </c>
      <c r="F18045" t="s">
        <v>21635</v>
      </c>
    </row>
    <row r="18046" spans="1:6" x14ac:dyDescent="0.25">
      <c r="A18046" t="s">
        <v>6498</v>
      </c>
      <c r="B18046" s="100" t="s">
        <v>16887</v>
      </c>
      <c r="C18046" s="99" t="s">
        <v>16882</v>
      </c>
      <c r="D18046" s="124">
        <v>19737</v>
      </c>
      <c r="E18046" s="157" t="e">
        <f>VLOOKUP(D18046,'SOAT LIQ'!$A$87:$C$3416,3,FALSE)</f>
        <v>#N/A</v>
      </c>
      <c r="F18046" t="s">
        <v>21635</v>
      </c>
    </row>
    <row r="18047" spans="1:6" x14ac:dyDescent="0.25">
      <c r="A18047" t="s">
        <v>6501</v>
      </c>
      <c r="B18047" s="100" t="s">
        <v>16887</v>
      </c>
      <c r="C18047" s="99" t="s">
        <v>16882</v>
      </c>
      <c r="D18047" s="124">
        <v>19737</v>
      </c>
      <c r="E18047" s="157" t="e">
        <f>VLOOKUP(D18047,'SOAT LIQ'!$A$87:$C$3416,3,FALSE)</f>
        <v>#N/A</v>
      </c>
      <c r="F18047" t="s">
        <v>21635</v>
      </c>
    </row>
    <row r="18048" spans="1:6" x14ac:dyDescent="0.25">
      <c r="A18048" t="s">
        <v>6498</v>
      </c>
      <c r="B18048" s="100" t="s">
        <v>16889</v>
      </c>
      <c r="C18048" s="99" t="s">
        <v>16888</v>
      </c>
      <c r="D18048" s="124">
        <v>19885</v>
      </c>
      <c r="E18048" s="157" t="e">
        <f>VLOOKUP(D18048,'SOAT LIQ'!$A$87:$C$3416,3,FALSE)</f>
        <v>#N/A</v>
      </c>
      <c r="F18048" t="s">
        <v>21635</v>
      </c>
    </row>
    <row r="18049" spans="1:6" x14ac:dyDescent="0.25">
      <c r="A18049" t="s">
        <v>6501</v>
      </c>
      <c r="B18049" s="100" t="s">
        <v>16889</v>
      </c>
      <c r="C18049" s="99" t="s">
        <v>16888</v>
      </c>
      <c r="D18049" s="124">
        <v>19885</v>
      </c>
      <c r="E18049" s="157" t="e">
        <f>VLOOKUP(D18049,'SOAT LIQ'!$A$87:$C$3416,3,FALSE)</f>
        <v>#N/A</v>
      </c>
      <c r="F18049" t="s">
        <v>21635</v>
      </c>
    </row>
    <row r="18050" spans="1:6" x14ac:dyDescent="0.25">
      <c r="A18050" t="s">
        <v>6498</v>
      </c>
      <c r="B18050" s="100" t="s">
        <v>16891</v>
      </c>
      <c r="C18050" s="99" t="s">
        <v>16890</v>
      </c>
      <c r="D18050" s="124">
        <v>19737</v>
      </c>
      <c r="E18050" s="157" t="e">
        <f>VLOOKUP(D18050,'SOAT LIQ'!$A$87:$C$3416,3,FALSE)</f>
        <v>#N/A</v>
      </c>
      <c r="F18050" t="s">
        <v>21635</v>
      </c>
    </row>
    <row r="18051" spans="1:6" x14ac:dyDescent="0.25">
      <c r="A18051" t="s">
        <v>6501</v>
      </c>
      <c r="B18051" s="100" t="s">
        <v>16891</v>
      </c>
      <c r="C18051" s="99" t="s">
        <v>16890</v>
      </c>
      <c r="D18051" s="124">
        <v>19737</v>
      </c>
      <c r="E18051" s="157" t="e">
        <f>VLOOKUP(D18051,'SOAT LIQ'!$A$87:$C$3416,3,FALSE)</f>
        <v>#N/A</v>
      </c>
      <c r="F18051" t="s">
        <v>21635</v>
      </c>
    </row>
    <row r="18052" spans="1:6" x14ac:dyDescent="0.25">
      <c r="A18052" t="s">
        <v>6498</v>
      </c>
      <c r="B18052" s="100" t="s">
        <v>16893</v>
      </c>
      <c r="C18052" s="99" t="s">
        <v>16892</v>
      </c>
      <c r="D18052" s="124">
        <v>19737</v>
      </c>
      <c r="E18052" s="157" t="e">
        <f>VLOOKUP(D18052,'SOAT LIQ'!$A$87:$C$3416,3,FALSE)</f>
        <v>#N/A</v>
      </c>
      <c r="F18052" t="s">
        <v>21635</v>
      </c>
    </row>
    <row r="18053" spans="1:6" x14ac:dyDescent="0.25">
      <c r="A18053" t="s">
        <v>6501</v>
      </c>
      <c r="B18053" s="100" t="s">
        <v>16893</v>
      </c>
      <c r="C18053" s="99" t="s">
        <v>16892</v>
      </c>
      <c r="D18053" s="124">
        <v>19737</v>
      </c>
      <c r="E18053" s="157" t="e">
        <f>VLOOKUP(D18053,'SOAT LIQ'!$A$87:$C$3416,3,FALSE)</f>
        <v>#N/A</v>
      </c>
      <c r="F18053" t="s">
        <v>21635</v>
      </c>
    </row>
    <row r="18054" spans="1:6" x14ac:dyDescent="0.25">
      <c r="A18054" t="s">
        <v>6498</v>
      </c>
      <c r="B18054" s="100" t="s">
        <v>16894</v>
      </c>
      <c r="C18054" s="99" t="s">
        <v>16882</v>
      </c>
      <c r="D18054" s="124">
        <v>19737</v>
      </c>
      <c r="E18054" s="157" t="e">
        <f>VLOOKUP(D18054,'SOAT LIQ'!$A$87:$C$3416,3,FALSE)</f>
        <v>#N/A</v>
      </c>
      <c r="F18054" t="s">
        <v>21635</v>
      </c>
    </row>
    <row r="18055" spans="1:6" x14ac:dyDescent="0.25">
      <c r="A18055" t="s">
        <v>6501</v>
      </c>
      <c r="B18055" s="100" t="s">
        <v>16894</v>
      </c>
      <c r="C18055" s="99" t="s">
        <v>16882</v>
      </c>
      <c r="D18055" s="124">
        <v>19737</v>
      </c>
      <c r="E18055" s="157" t="e">
        <f>VLOOKUP(D18055,'SOAT LIQ'!$A$87:$C$3416,3,FALSE)</f>
        <v>#N/A</v>
      </c>
      <c r="F18055" t="s">
        <v>21635</v>
      </c>
    </row>
    <row r="18056" spans="1:6" x14ac:dyDescent="0.25">
      <c r="A18056" t="s">
        <v>6498</v>
      </c>
      <c r="B18056" s="100" t="s">
        <v>16895</v>
      </c>
      <c r="C18056" s="99" t="s">
        <v>16882</v>
      </c>
      <c r="D18056" s="124">
        <v>19737</v>
      </c>
      <c r="E18056" s="157" t="e">
        <f>VLOOKUP(D18056,'SOAT LIQ'!$A$87:$C$3416,3,FALSE)</f>
        <v>#N/A</v>
      </c>
      <c r="F18056" t="s">
        <v>21635</v>
      </c>
    </row>
    <row r="18057" spans="1:6" x14ac:dyDescent="0.25">
      <c r="A18057" t="s">
        <v>6501</v>
      </c>
      <c r="B18057" s="100" t="s">
        <v>16895</v>
      </c>
      <c r="C18057" s="99" t="s">
        <v>16882</v>
      </c>
      <c r="D18057" s="124">
        <v>19737</v>
      </c>
      <c r="E18057" s="157" t="e">
        <f>VLOOKUP(D18057,'SOAT LIQ'!$A$87:$C$3416,3,FALSE)</f>
        <v>#N/A</v>
      </c>
      <c r="F18057" t="s">
        <v>21635</v>
      </c>
    </row>
    <row r="18058" spans="1:6" x14ac:dyDescent="0.25">
      <c r="A18058" t="s">
        <v>6498</v>
      </c>
      <c r="B18058" s="100" t="s">
        <v>16896</v>
      </c>
      <c r="C18058" s="99" t="s">
        <v>16882</v>
      </c>
      <c r="D18058" s="124">
        <v>19737</v>
      </c>
      <c r="E18058" s="157" t="e">
        <f>VLOOKUP(D18058,'SOAT LIQ'!$A$87:$C$3416,3,FALSE)</f>
        <v>#N/A</v>
      </c>
      <c r="F18058" t="s">
        <v>21635</v>
      </c>
    </row>
    <row r="18059" spans="1:6" x14ac:dyDescent="0.25">
      <c r="A18059" t="s">
        <v>6501</v>
      </c>
      <c r="B18059" s="100" t="s">
        <v>16896</v>
      </c>
      <c r="C18059" s="99" t="s">
        <v>16882</v>
      </c>
      <c r="D18059" s="124">
        <v>19737</v>
      </c>
      <c r="E18059" s="157" t="e">
        <f>VLOOKUP(D18059,'SOAT LIQ'!$A$87:$C$3416,3,FALSE)</f>
        <v>#N/A</v>
      </c>
      <c r="F18059" t="s">
        <v>21635</v>
      </c>
    </row>
    <row r="18060" spans="1:6" x14ac:dyDescent="0.25">
      <c r="A18060" t="s">
        <v>6498</v>
      </c>
      <c r="B18060" s="100" t="s">
        <v>16897</v>
      </c>
      <c r="C18060" s="99" t="s">
        <v>16882</v>
      </c>
      <c r="D18060" s="124">
        <v>19737</v>
      </c>
      <c r="E18060" s="157" t="e">
        <f>VLOOKUP(D18060,'SOAT LIQ'!$A$87:$C$3416,3,FALSE)</f>
        <v>#N/A</v>
      </c>
      <c r="F18060" t="s">
        <v>21635</v>
      </c>
    </row>
    <row r="18061" spans="1:6" x14ac:dyDescent="0.25">
      <c r="A18061" t="s">
        <v>6501</v>
      </c>
      <c r="B18061" s="100" t="s">
        <v>16897</v>
      </c>
      <c r="C18061" s="99" t="s">
        <v>16882</v>
      </c>
      <c r="D18061" s="124">
        <v>19737</v>
      </c>
      <c r="E18061" s="157" t="e">
        <f>VLOOKUP(D18061,'SOAT LIQ'!$A$87:$C$3416,3,FALSE)</f>
        <v>#N/A</v>
      </c>
      <c r="F18061" t="s">
        <v>21635</v>
      </c>
    </row>
    <row r="18062" spans="1:6" x14ac:dyDescent="0.25">
      <c r="A18062" t="s">
        <v>6498</v>
      </c>
      <c r="B18062" s="100" t="s">
        <v>16898</v>
      </c>
      <c r="C18062" s="99" t="s">
        <v>16882</v>
      </c>
      <c r="D18062" s="124">
        <v>19737</v>
      </c>
      <c r="E18062" s="157" t="e">
        <f>VLOOKUP(D18062,'SOAT LIQ'!$A$87:$C$3416,3,FALSE)</f>
        <v>#N/A</v>
      </c>
      <c r="F18062" t="s">
        <v>21635</v>
      </c>
    </row>
    <row r="18063" spans="1:6" x14ac:dyDescent="0.25">
      <c r="A18063" t="s">
        <v>6501</v>
      </c>
      <c r="B18063" s="100" t="s">
        <v>16898</v>
      </c>
      <c r="C18063" s="99" t="s">
        <v>16882</v>
      </c>
      <c r="D18063" s="124">
        <v>19737</v>
      </c>
      <c r="E18063" s="157" t="e">
        <f>VLOOKUP(D18063,'SOAT LIQ'!$A$87:$C$3416,3,FALSE)</f>
        <v>#N/A</v>
      </c>
      <c r="F18063" t="s">
        <v>21635</v>
      </c>
    </row>
    <row r="18064" spans="1:6" x14ac:dyDescent="0.25">
      <c r="A18064" t="s">
        <v>6498</v>
      </c>
      <c r="B18064" s="100" t="s">
        <v>16899</v>
      </c>
      <c r="C18064" s="99" t="s">
        <v>16882</v>
      </c>
      <c r="D18064" s="124">
        <v>19583</v>
      </c>
      <c r="E18064" s="157" t="e">
        <f>VLOOKUP(D18064,'SOAT LIQ'!$A$87:$C$3416,3,FALSE)</f>
        <v>#N/A</v>
      </c>
      <c r="F18064" t="s">
        <v>21635</v>
      </c>
    </row>
    <row r="18065" spans="1:6" x14ac:dyDescent="0.25">
      <c r="A18065" t="s">
        <v>6501</v>
      </c>
      <c r="B18065" s="100" t="s">
        <v>16899</v>
      </c>
      <c r="C18065" s="99" t="s">
        <v>16882</v>
      </c>
      <c r="D18065" s="124">
        <v>19583</v>
      </c>
      <c r="E18065" s="157" t="e">
        <f>VLOOKUP(D18065,'SOAT LIQ'!$A$87:$C$3416,3,FALSE)</f>
        <v>#N/A</v>
      </c>
      <c r="F18065" t="s">
        <v>21635</v>
      </c>
    </row>
    <row r="18066" spans="1:6" x14ac:dyDescent="0.25">
      <c r="A18066" t="s">
        <v>6498</v>
      </c>
      <c r="B18066" s="100" t="s">
        <v>16900</v>
      </c>
      <c r="C18066" s="100"/>
      <c r="D18066" s="124">
        <v>19601</v>
      </c>
      <c r="E18066" s="157" t="e">
        <f>VLOOKUP(D18066,'SOAT LIQ'!$A$87:$C$3416,3,FALSE)</f>
        <v>#N/A</v>
      </c>
      <c r="F18066" t="s">
        <v>21635</v>
      </c>
    </row>
    <row r="18067" spans="1:6" x14ac:dyDescent="0.25">
      <c r="A18067" t="s">
        <v>6501</v>
      </c>
      <c r="B18067" s="100" t="s">
        <v>16900</v>
      </c>
      <c r="C18067" s="100"/>
      <c r="D18067" s="124">
        <v>19601</v>
      </c>
      <c r="E18067" s="157" t="e">
        <f>VLOOKUP(D18067,'SOAT LIQ'!$A$87:$C$3416,3,FALSE)</f>
        <v>#N/A</v>
      </c>
      <c r="F18067" t="s">
        <v>21635</v>
      </c>
    </row>
    <row r="18068" spans="1:6" x14ac:dyDescent="0.25">
      <c r="A18068" t="s">
        <v>6498</v>
      </c>
      <c r="B18068" s="100" t="s">
        <v>16901</v>
      </c>
      <c r="C18068" s="99" t="s">
        <v>16902</v>
      </c>
      <c r="D18068" s="124">
        <v>19601</v>
      </c>
      <c r="E18068" s="157" t="e">
        <f>VLOOKUP(D18068,'SOAT LIQ'!$A$87:$C$3416,3,FALSE)</f>
        <v>#N/A</v>
      </c>
      <c r="F18068" t="s">
        <v>21635</v>
      </c>
    </row>
    <row r="18069" spans="1:6" x14ac:dyDescent="0.25">
      <c r="A18069" t="s">
        <v>6501</v>
      </c>
      <c r="B18069" s="100" t="s">
        <v>16901</v>
      </c>
      <c r="C18069" s="99" t="s">
        <v>16902</v>
      </c>
      <c r="D18069" s="124">
        <v>19601</v>
      </c>
      <c r="E18069" s="157" t="e">
        <f>VLOOKUP(D18069,'SOAT LIQ'!$A$87:$C$3416,3,FALSE)</f>
        <v>#N/A</v>
      </c>
      <c r="F18069" t="s">
        <v>21635</v>
      </c>
    </row>
    <row r="18070" spans="1:6" x14ac:dyDescent="0.25">
      <c r="A18070" t="s">
        <v>6501</v>
      </c>
      <c r="B18070" s="100" t="s">
        <v>16903</v>
      </c>
      <c r="C18070" s="100"/>
      <c r="D18070" s="124"/>
      <c r="E18070" s="157" t="e">
        <f>VLOOKUP(D18070,'SOAT LIQ'!$A$87:$C$3416,3,FALSE)</f>
        <v>#N/A</v>
      </c>
      <c r="F18070" t="s">
        <v>21635</v>
      </c>
    </row>
    <row r="18071" spans="1:6" x14ac:dyDescent="0.25">
      <c r="A18071" t="s">
        <v>6498</v>
      </c>
      <c r="B18071" s="100" t="s">
        <v>16903</v>
      </c>
      <c r="C18071" s="100"/>
      <c r="D18071" s="124"/>
      <c r="E18071" s="157" t="e">
        <f>VLOOKUP(D18071,'SOAT LIQ'!$A$87:$C$3416,3,FALSE)</f>
        <v>#N/A</v>
      </c>
      <c r="F18071" t="s">
        <v>21635</v>
      </c>
    </row>
    <row r="18072" spans="1:6" x14ac:dyDescent="0.25">
      <c r="A18072" t="s">
        <v>6498</v>
      </c>
      <c r="B18072" s="100" t="s">
        <v>16905</v>
      </c>
      <c r="C18072" s="99" t="s">
        <v>16904</v>
      </c>
      <c r="D18072" s="124">
        <v>19601</v>
      </c>
      <c r="E18072" s="157" t="e">
        <f>VLOOKUP(D18072,'SOAT LIQ'!$A$87:$C$3416,3,FALSE)</f>
        <v>#N/A</v>
      </c>
      <c r="F18072" t="s">
        <v>21635</v>
      </c>
    </row>
    <row r="18073" spans="1:6" x14ac:dyDescent="0.25">
      <c r="A18073" t="s">
        <v>6501</v>
      </c>
      <c r="B18073" s="100" t="s">
        <v>16905</v>
      </c>
      <c r="C18073" s="99" t="s">
        <v>16904</v>
      </c>
      <c r="D18073" s="124">
        <v>19601</v>
      </c>
      <c r="E18073" s="157" t="e">
        <f>VLOOKUP(D18073,'SOAT LIQ'!$A$87:$C$3416,3,FALSE)</f>
        <v>#N/A</v>
      </c>
      <c r="F18073" t="s">
        <v>21635</v>
      </c>
    </row>
    <row r="18074" spans="1:6" x14ac:dyDescent="0.25">
      <c r="A18074" t="s">
        <v>6498</v>
      </c>
      <c r="B18074" s="100" t="s">
        <v>16907</v>
      </c>
      <c r="C18074" s="99" t="s">
        <v>16906</v>
      </c>
      <c r="D18074" s="124">
        <v>19601</v>
      </c>
      <c r="E18074" s="157" t="e">
        <f>VLOOKUP(D18074,'SOAT LIQ'!$A$87:$C$3416,3,FALSE)</f>
        <v>#N/A</v>
      </c>
      <c r="F18074" t="s">
        <v>21635</v>
      </c>
    </row>
    <row r="18075" spans="1:6" x14ac:dyDescent="0.25">
      <c r="A18075" t="s">
        <v>6501</v>
      </c>
      <c r="B18075" s="100" t="s">
        <v>16907</v>
      </c>
      <c r="C18075" s="99" t="s">
        <v>16906</v>
      </c>
      <c r="D18075" s="124">
        <v>19601</v>
      </c>
      <c r="E18075" s="157" t="e">
        <f>VLOOKUP(D18075,'SOAT LIQ'!$A$87:$C$3416,3,FALSE)</f>
        <v>#N/A</v>
      </c>
      <c r="F18075" t="s">
        <v>21635</v>
      </c>
    </row>
    <row r="18076" spans="1:6" x14ac:dyDescent="0.25">
      <c r="A18076" t="s">
        <v>6498</v>
      </c>
      <c r="B18076" s="100" t="s">
        <v>16908</v>
      </c>
      <c r="C18076" s="100"/>
      <c r="D18076" s="124">
        <v>19601</v>
      </c>
      <c r="E18076" s="157" t="e">
        <f>VLOOKUP(D18076,'SOAT LIQ'!$A$87:$C$3416,3,FALSE)</f>
        <v>#N/A</v>
      </c>
      <c r="F18076" t="s">
        <v>21635</v>
      </c>
    </row>
    <row r="18077" spans="1:6" x14ac:dyDescent="0.25">
      <c r="A18077" t="s">
        <v>6501</v>
      </c>
      <c r="B18077" s="100" t="s">
        <v>16908</v>
      </c>
      <c r="C18077" s="100"/>
      <c r="D18077" s="124">
        <v>19601</v>
      </c>
      <c r="E18077" s="157" t="e">
        <f>VLOOKUP(D18077,'SOAT LIQ'!$A$87:$C$3416,3,FALSE)</f>
        <v>#N/A</v>
      </c>
      <c r="F18077" t="s">
        <v>21635</v>
      </c>
    </row>
    <row r="18078" spans="1:6" x14ac:dyDescent="0.25">
      <c r="A18078" t="s">
        <v>6498</v>
      </c>
      <c r="B18078" s="100" t="s">
        <v>16909</v>
      </c>
      <c r="C18078" s="100"/>
      <c r="D18078" s="124">
        <v>19601</v>
      </c>
      <c r="E18078" s="157" t="e">
        <f>VLOOKUP(D18078,'SOAT LIQ'!$A$87:$C$3416,3,FALSE)</f>
        <v>#N/A</v>
      </c>
      <c r="F18078" t="s">
        <v>21635</v>
      </c>
    </row>
    <row r="18079" spans="1:6" x14ac:dyDescent="0.25">
      <c r="A18079" t="s">
        <v>6501</v>
      </c>
      <c r="B18079" s="100" t="s">
        <v>16909</v>
      </c>
      <c r="C18079" s="100"/>
      <c r="D18079" s="124">
        <v>19601</v>
      </c>
      <c r="E18079" s="157" t="e">
        <f>VLOOKUP(D18079,'SOAT LIQ'!$A$87:$C$3416,3,FALSE)</f>
        <v>#N/A</v>
      </c>
      <c r="F18079" t="s">
        <v>21635</v>
      </c>
    </row>
    <row r="18080" spans="1:6" x14ac:dyDescent="0.25">
      <c r="A18080" t="s">
        <v>6498</v>
      </c>
      <c r="B18080" s="100" t="s">
        <v>16910</v>
      </c>
      <c r="C18080" s="99" t="s">
        <v>16911</v>
      </c>
      <c r="D18080" s="124">
        <v>19144</v>
      </c>
      <c r="E18080" s="157" t="e">
        <f>VLOOKUP(D18080,'SOAT LIQ'!$A$87:$C$3416,3,FALSE)</f>
        <v>#N/A</v>
      </c>
      <c r="F18080" t="s">
        <v>21635</v>
      </c>
    </row>
    <row r="18081" spans="1:6" x14ac:dyDescent="0.25">
      <c r="A18081" t="s">
        <v>6501</v>
      </c>
      <c r="B18081" s="100" t="s">
        <v>16910</v>
      </c>
      <c r="C18081" s="99" t="s">
        <v>16911</v>
      </c>
      <c r="D18081" s="124">
        <v>19144</v>
      </c>
      <c r="E18081" s="157" t="e">
        <f>VLOOKUP(D18081,'SOAT LIQ'!$A$87:$C$3416,3,FALSE)</f>
        <v>#N/A</v>
      </c>
      <c r="F18081" t="s">
        <v>21635</v>
      </c>
    </row>
    <row r="18082" spans="1:6" x14ac:dyDescent="0.25">
      <c r="A18082" t="s">
        <v>6498</v>
      </c>
      <c r="B18082" s="100" t="s">
        <v>16913</v>
      </c>
      <c r="C18082" s="99" t="s">
        <v>16912</v>
      </c>
      <c r="D18082" s="124">
        <v>19206</v>
      </c>
      <c r="E18082" s="157" t="e">
        <f>VLOOKUP(D18082,'SOAT LIQ'!$A$87:$C$3416,3,FALSE)</f>
        <v>#N/A</v>
      </c>
      <c r="F18082" t="s">
        <v>21635</v>
      </c>
    </row>
    <row r="18083" spans="1:6" x14ac:dyDescent="0.25">
      <c r="A18083" t="s">
        <v>6501</v>
      </c>
      <c r="B18083" s="100" t="s">
        <v>16913</v>
      </c>
      <c r="C18083" s="99" t="s">
        <v>16912</v>
      </c>
      <c r="D18083" s="124">
        <v>19206</v>
      </c>
      <c r="E18083" s="157" t="e">
        <f>VLOOKUP(D18083,'SOAT LIQ'!$A$87:$C$3416,3,FALSE)</f>
        <v>#N/A</v>
      </c>
      <c r="F18083" t="s">
        <v>21635</v>
      </c>
    </row>
    <row r="18084" spans="1:6" x14ac:dyDescent="0.25">
      <c r="A18084" t="s">
        <v>6498</v>
      </c>
      <c r="B18084" s="100" t="s">
        <v>16914</v>
      </c>
      <c r="C18084" s="100"/>
      <c r="D18084" s="124">
        <v>19206</v>
      </c>
      <c r="E18084" s="157" t="e">
        <f>VLOOKUP(D18084,'SOAT LIQ'!$A$87:$C$3416,3,FALSE)</f>
        <v>#N/A</v>
      </c>
      <c r="F18084" t="s">
        <v>21635</v>
      </c>
    </row>
    <row r="18085" spans="1:6" x14ac:dyDescent="0.25">
      <c r="A18085" t="s">
        <v>6501</v>
      </c>
      <c r="B18085" s="100" t="s">
        <v>16914</v>
      </c>
      <c r="C18085" s="100"/>
      <c r="D18085" s="124">
        <v>19206</v>
      </c>
      <c r="E18085" s="157" t="e">
        <f>VLOOKUP(D18085,'SOAT LIQ'!$A$87:$C$3416,3,FALSE)</f>
        <v>#N/A</v>
      </c>
      <c r="F18085" t="s">
        <v>21635</v>
      </c>
    </row>
    <row r="18086" spans="1:6" x14ac:dyDescent="0.25">
      <c r="A18086" t="s">
        <v>6498</v>
      </c>
      <c r="B18086" s="100" t="s">
        <v>16916</v>
      </c>
      <c r="C18086" s="99" t="s">
        <v>16915</v>
      </c>
      <c r="D18086" s="124">
        <v>19206</v>
      </c>
      <c r="E18086" s="157" t="e">
        <f>VLOOKUP(D18086,'SOAT LIQ'!$A$87:$C$3416,3,FALSE)</f>
        <v>#N/A</v>
      </c>
      <c r="F18086" t="s">
        <v>21635</v>
      </c>
    </row>
    <row r="18087" spans="1:6" x14ac:dyDescent="0.25">
      <c r="A18087" t="s">
        <v>6501</v>
      </c>
      <c r="B18087" s="100" t="s">
        <v>16916</v>
      </c>
      <c r="C18087" s="99" t="s">
        <v>16915</v>
      </c>
      <c r="D18087" s="124">
        <v>19206</v>
      </c>
      <c r="E18087" s="157" t="e">
        <f>VLOOKUP(D18087,'SOAT LIQ'!$A$87:$C$3416,3,FALSE)</f>
        <v>#N/A</v>
      </c>
      <c r="F18087" t="s">
        <v>21635</v>
      </c>
    </row>
    <row r="18088" spans="1:6" x14ac:dyDescent="0.25">
      <c r="A18088" t="s">
        <v>6498</v>
      </c>
      <c r="B18088" s="100" t="s">
        <v>16917</v>
      </c>
      <c r="C18088" s="100"/>
      <c r="D18088" s="124">
        <v>19351</v>
      </c>
      <c r="E18088" s="157" t="e">
        <f>VLOOKUP(D18088,'SOAT LIQ'!$A$87:$C$3416,3,FALSE)</f>
        <v>#N/A</v>
      </c>
      <c r="F18088" t="s">
        <v>21635</v>
      </c>
    </row>
    <row r="18089" spans="1:6" x14ac:dyDescent="0.25">
      <c r="A18089" t="s">
        <v>6501</v>
      </c>
      <c r="B18089" s="100" t="s">
        <v>16917</v>
      </c>
      <c r="C18089" s="100"/>
      <c r="D18089" s="124">
        <v>19351</v>
      </c>
      <c r="E18089" s="157" t="e">
        <f>VLOOKUP(D18089,'SOAT LIQ'!$A$87:$C$3416,3,FALSE)</f>
        <v>#N/A</v>
      </c>
      <c r="F18089" t="s">
        <v>21635</v>
      </c>
    </row>
    <row r="18090" spans="1:6" x14ac:dyDescent="0.25">
      <c r="A18090" t="s">
        <v>6498</v>
      </c>
      <c r="B18090" s="100" t="s">
        <v>16919</v>
      </c>
      <c r="C18090" s="99" t="s">
        <v>16918</v>
      </c>
      <c r="D18090" s="124">
        <v>19236</v>
      </c>
      <c r="E18090" s="157" t="e">
        <f>VLOOKUP(D18090,'SOAT LIQ'!$A$87:$C$3416,3,FALSE)</f>
        <v>#N/A</v>
      </c>
      <c r="F18090" t="s">
        <v>21635</v>
      </c>
    </row>
    <row r="18091" spans="1:6" x14ac:dyDescent="0.25">
      <c r="A18091" t="s">
        <v>6501</v>
      </c>
      <c r="B18091" s="100" t="s">
        <v>16919</v>
      </c>
      <c r="C18091" s="99" t="s">
        <v>16918</v>
      </c>
      <c r="D18091" s="124">
        <v>19236</v>
      </c>
      <c r="E18091" s="157" t="e">
        <f>VLOOKUP(D18091,'SOAT LIQ'!$A$87:$C$3416,3,FALSE)</f>
        <v>#N/A</v>
      </c>
      <c r="F18091" t="s">
        <v>21635</v>
      </c>
    </row>
    <row r="18092" spans="1:6" x14ac:dyDescent="0.25">
      <c r="A18092" t="s">
        <v>6498</v>
      </c>
      <c r="B18092" s="100" t="s">
        <v>16921</v>
      </c>
      <c r="C18092" s="99" t="s">
        <v>16920</v>
      </c>
      <c r="D18092" s="124">
        <v>19297</v>
      </c>
      <c r="E18092" s="157" t="e">
        <f>VLOOKUP(D18092,'SOAT LIQ'!$A$87:$C$3416,3,FALSE)</f>
        <v>#N/A</v>
      </c>
      <c r="F18092" t="s">
        <v>21635</v>
      </c>
    </row>
    <row r="18093" spans="1:6" x14ac:dyDescent="0.25">
      <c r="A18093" t="s">
        <v>6501</v>
      </c>
      <c r="B18093" s="100" t="s">
        <v>16921</v>
      </c>
      <c r="C18093" s="99" t="s">
        <v>16920</v>
      </c>
      <c r="D18093" s="124">
        <v>19297</v>
      </c>
      <c r="E18093" s="157" t="e">
        <f>VLOOKUP(D18093,'SOAT LIQ'!$A$87:$C$3416,3,FALSE)</f>
        <v>#N/A</v>
      </c>
      <c r="F18093" t="s">
        <v>21635</v>
      </c>
    </row>
    <row r="18094" spans="1:6" x14ac:dyDescent="0.25">
      <c r="A18094" t="s">
        <v>6498</v>
      </c>
      <c r="B18094" s="100" t="s">
        <v>16923</v>
      </c>
      <c r="C18094" s="99" t="s">
        <v>16922</v>
      </c>
      <c r="D18094" s="124">
        <v>19355</v>
      </c>
      <c r="E18094" s="157" t="e">
        <f>VLOOKUP(D18094,'SOAT LIQ'!$A$87:$C$3416,3,FALSE)</f>
        <v>#N/A</v>
      </c>
      <c r="F18094" t="s">
        <v>21635</v>
      </c>
    </row>
    <row r="18095" spans="1:6" x14ac:dyDescent="0.25">
      <c r="A18095" t="s">
        <v>6501</v>
      </c>
      <c r="B18095" s="100" t="s">
        <v>16923</v>
      </c>
      <c r="C18095" s="99" t="s">
        <v>16922</v>
      </c>
      <c r="D18095" s="124">
        <v>19355</v>
      </c>
      <c r="E18095" s="157" t="e">
        <f>VLOOKUP(D18095,'SOAT LIQ'!$A$87:$C$3416,3,FALSE)</f>
        <v>#N/A</v>
      </c>
      <c r="F18095" t="s">
        <v>21635</v>
      </c>
    </row>
    <row r="18096" spans="1:6" x14ac:dyDescent="0.25">
      <c r="A18096" t="s">
        <v>6498</v>
      </c>
      <c r="B18096" s="100" t="s">
        <v>16924</v>
      </c>
      <c r="C18096" s="99" t="s">
        <v>16922</v>
      </c>
      <c r="D18096" s="124">
        <v>19355</v>
      </c>
      <c r="E18096" s="157" t="e">
        <f>VLOOKUP(D18096,'SOAT LIQ'!$A$87:$C$3416,3,FALSE)</f>
        <v>#N/A</v>
      </c>
      <c r="F18096" t="s">
        <v>21635</v>
      </c>
    </row>
    <row r="18097" spans="1:6" x14ac:dyDescent="0.25">
      <c r="A18097" t="s">
        <v>6501</v>
      </c>
      <c r="B18097" s="100" t="s">
        <v>16924</v>
      </c>
      <c r="C18097" s="99" t="s">
        <v>16922</v>
      </c>
      <c r="D18097" s="124">
        <v>19355</v>
      </c>
      <c r="E18097" s="157" t="e">
        <f>VLOOKUP(D18097,'SOAT LIQ'!$A$87:$C$3416,3,FALSE)</f>
        <v>#N/A</v>
      </c>
      <c r="F18097" t="s">
        <v>21635</v>
      </c>
    </row>
    <row r="18098" spans="1:6" x14ac:dyDescent="0.25">
      <c r="A18098" t="s">
        <v>6498</v>
      </c>
      <c r="B18098" s="100" t="s">
        <v>16925</v>
      </c>
      <c r="C18098" s="100"/>
      <c r="D18098" s="124">
        <v>19601</v>
      </c>
      <c r="E18098" s="157" t="e">
        <f>VLOOKUP(D18098,'SOAT LIQ'!$A$87:$C$3416,3,FALSE)</f>
        <v>#N/A</v>
      </c>
      <c r="F18098" t="s">
        <v>21635</v>
      </c>
    </row>
    <row r="18099" spans="1:6" x14ac:dyDescent="0.25">
      <c r="A18099" t="s">
        <v>6501</v>
      </c>
      <c r="B18099" s="100" t="s">
        <v>16925</v>
      </c>
      <c r="C18099" s="100"/>
      <c r="D18099" s="124">
        <v>19601</v>
      </c>
      <c r="E18099" s="157" t="e">
        <f>VLOOKUP(D18099,'SOAT LIQ'!$A$87:$C$3416,3,FALSE)</f>
        <v>#N/A</v>
      </c>
      <c r="F18099" t="s">
        <v>21635</v>
      </c>
    </row>
    <row r="18100" spans="1:6" x14ac:dyDescent="0.25">
      <c r="A18100" t="s">
        <v>6498</v>
      </c>
      <c r="B18100" s="100" t="s">
        <v>16927</v>
      </c>
      <c r="C18100" s="99" t="s">
        <v>16926</v>
      </c>
      <c r="D18100" s="124">
        <v>19601</v>
      </c>
      <c r="E18100" s="157" t="e">
        <f>VLOOKUP(D18100,'SOAT LIQ'!$A$87:$C$3416,3,FALSE)</f>
        <v>#N/A</v>
      </c>
      <c r="F18100" t="s">
        <v>21635</v>
      </c>
    </row>
    <row r="18101" spans="1:6" x14ac:dyDescent="0.25">
      <c r="A18101" t="s">
        <v>6501</v>
      </c>
      <c r="B18101" s="100" t="s">
        <v>16927</v>
      </c>
      <c r="C18101" s="99" t="s">
        <v>16926</v>
      </c>
      <c r="D18101" s="124">
        <v>19601</v>
      </c>
      <c r="E18101" s="157" t="e">
        <f>VLOOKUP(D18101,'SOAT LIQ'!$A$87:$C$3416,3,FALSE)</f>
        <v>#N/A</v>
      </c>
      <c r="F18101" t="s">
        <v>21635</v>
      </c>
    </row>
    <row r="18102" spans="1:6" x14ac:dyDescent="0.25">
      <c r="A18102" t="s">
        <v>6498</v>
      </c>
      <c r="B18102" s="100" t="s">
        <v>16928</v>
      </c>
      <c r="C18102" s="100"/>
      <c r="D18102" s="124">
        <v>19601</v>
      </c>
      <c r="E18102" s="157" t="e">
        <f>VLOOKUP(D18102,'SOAT LIQ'!$A$87:$C$3416,3,FALSE)</f>
        <v>#N/A</v>
      </c>
      <c r="F18102" t="s">
        <v>21635</v>
      </c>
    </row>
    <row r="18103" spans="1:6" x14ac:dyDescent="0.25">
      <c r="A18103" t="s">
        <v>6501</v>
      </c>
      <c r="B18103" s="100" t="s">
        <v>16928</v>
      </c>
      <c r="C18103" s="100"/>
      <c r="D18103" s="124">
        <v>19601</v>
      </c>
      <c r="E18103" s="157" t="e">
        <f>VLOOKUP(D18103,'SOAT LIQ'!$A$87:$C$3416,3,FALSE)</f>
        <v>#N/A</v>
      </c>
      <c r="F18103" t="s">
        <v>21635</v>
      </c>
    </row>
    <row r="18104" spans="1:6" x14ac:dyDescent="0.25">
      <c r="A18104" t="s">
        <v>6498</v>
      </c>
      <c r="B18104" s="100" t="s">
        <v>16930</v>
      </c>
      <c r="C18104" s="99" t="s">
        <v>16929</v>
      </c>
      <c r="D18104" s="124">
        <v>19578</v>
      </c>
      <c r="E18104" s="157" t="e">
        <f>VLOOKUP(D18104,'SOAT LIQ'!$A$87:$C$3416,3,FALSE)</f>
        <v>#N/A</v>
      </c>
      <c r="F18104" t="s">
        <v>21635</v>
      </c>
    </row>
    <row r="18105" spans="1:6" x14ac:dyDescent="0.25">
      <c r="A18105" t="s">
        <v>6501</v>
      </c>
      <c r="B18105" s="100" t="s">
        <v>16930</v>
      </c>
      <c r="C18105" s="99" t="s">
        <v>16929</v>
      </c>
      <c r="D18105" s="124">
        <v>19578</v>
      </c>
      <c r="E18105" s="157" t="e">
        <f>VLOOKUP(D18105,'SOAT LIQ'!$A$87:$C$3416,3,FALSE)</f>
        <v>#N/A</v>
      </c>
      <c r="F18105" t="s">
        <v>21635</v>
      </c>
    </row>
    <row r="18106" spans="1:6" x14ac:dyDescent="0.25">
      <c r="A18106" t="s">
        <v>6498</v>
      </c>
      <c r="B18106" s="100" t="s">
        <v>16931</v>
      </c>
      <c r="C18106" s="99" t="s">
        <v>16911</v>
      </c>
      <c r="D18106" s="124">
        <v>19236</v>
      </c>
      <c r="E18106" s="157" t="e">
        <f>VLOOKUP(D18106,'SOAT LIQ'!$A$87:$C$3416,3,FALSE)</f>
        <v>#N/A</v>
      </c>
      <c r="F18106" t="s">
        <v>21635</v>
      </c>
    </row>
    <row r="18107" spans="1:6" x14ac:dyDescent="0.25">
      <c r="A18107" t="s">
        <v>6501</v>
      </c>
      <c r="B18107" s="100" t="s">
        <v>16931</v>
      </c>
      <c r="C18107" s="99" t="s">
        <v>16911</v>
      </c>
      <c r="D18107" s="124">
        <v>19236</v>
      </c>
      <c r="E18107" s="157" t="e">
        <f>VLOOKUP(D18107,'SOAT LIQ'!$A$87:$C$3416,3,FALSE)</f>
        <v>#N/A</v>
      </c>
      <c r="F18107" t="s">
        <v>21635</v>
      </c>
    </row>
    <row r="18108" spans="1:6" x14ac:dyDescent="0.25">
      <c r="A18108" t="s">
        <v>6498</v>
      </c>
      <c r="B18108" s="100" t="s">
        <v>16932</v>
      </c>
      <c r="C18108" s="99" t="s">
        <v>16911</v>
      </c>
      <c r="D18108" s="124">
        <v>19583</v>
      </c>
      <c r="E18108" s="157" t="e">
        <f>VLOOKUP(D18108,'SOAT LIQ'!$A$87:$C$3416,3,FALSE)</f>
        <v>#N/A</v>
      </c>
      <c r="F18108" t="s">
        <v>21635</v>
      </c>
    </row>
    <row r="18109" spans="1:6" x14ac:dyDescent="0.25">
      <c r="A18109" t="s">
        <v>6501</v>
      </c>
      <c r="B18109" s="100" t="s">
        <v>16932</v>
      </c>
      <c r="C18109" s="99" t="s">
        <v>16911</v>
      </c>
      <c r="D18109" s="124">
        <v>19583</v>
      </c>
      <c r="E18109" s="157" t="e">
        <f>VLOOKUP(D18109,'SOAT LIQ'!$A$87:$C$3416,3,FALSE)</f>
        <v>#N/A</v>
      </c>
      <c r="F18109" t="s">
        <v>21635</v>
      </c>
    </row>
    <row r="18110" spans="1:6" x14ac:dyDescent="0.25">
      <c r="A18110" t="s">
        <v>6498</v>
      </c>
      <c r="B18110" s="100" t="s">
        <v>16933</v>
      </c>
      <c r="C18110" s="99" t="s">
        <v>4712</v>
      </c>
      <c r="D18110" s="124">
        <v>19636</v>
      </c>
      <c r="E18110" s="157" t="e">
        <f>VLOOKUP(D18110,'SOAT LIQ'!$A$87:$C$3416,3,FALSE)</f>
        <v>#N/A</v>
      </c>
      <c r="F18110" t="s">
        <v>21635</v>
      </c>
    </row>
    <row r="18111" spans="1:6" x14ac:dyDescent="0.25">
      <c r="A18111" t="s">
        <v>6501</v>
      </c>
      <c r="B18111" s="100" t="s">
        <v>16933</v>
      </c>
      <c r="C18111" s="99" t="s">
        <v>4712</v>
      </c>
      <c r="D18111" s="124">
        <v>19636</v>
      </c>
      <c r="E18111" s="157" t="e">
        <f>VLOOKUP(D18111,'SOAT LIQ'!$A$87:$C$3416,3,FALSE)</f>
        <v>#N/A</v>
      </c>
      <c r="F18111" t="s">
        <v>21635</v>
      </c>
    </row>
    <row r="18112" spans="1:6" x14ac:dyDescent="0.25">
      <c r="A18112" t="s">
        <v>6498</v>
      </c>
      <c r="B18112" s="100" t="s">
        <v>16934</v>
      </c>
      <c r="C18112" s="100"/>
      <c r="D18112" s="124">
        <v>19601</v>
      </c>
      <c r="E18112" s="157" t="e">
        <f>VLOOKUP(D18112,'SOAT LIQ'!$A$87:$C$3416,3,FALSE)</f>
        <v>#N/A</v>
      </c>
      <c r="F18112" t="s">
        <v>21635</v>
      </c>
    </row>
    <row r="18113" spans="1:6" x14ac:dyDescent="0.25">
      <c r="A18113" t="s">
        <v>6501</v>
      </c>
      <c r="B18113" s="100" t="s">
        <v>16934</v>
      </c>
      <c r="C18113" s="100"/>
      <c r="D18113" s="124">
        <v>19601</v>
      </c>
      <c r="E18113" s="157" t="e">
        <f>VLOOKUP(D18113,'SOAT LIQ'!$A$87:$C$3416,3,FALSE)</f>
        <v>#N/A</v>
      </c>
      <c r="F18113" t="s">
        <v>21635</v>
      </c>
    </row>
    <row r="18114" spans="1:6" x14ac:dyDescent="0.25">
      <c r="A18114" t="s">
        <v>6498</v>
      </c>
      <c r="B18114" s="100" t="s">
        <v>16935</v>
      </c>
      <c r="C18114" s="100"/>
      <c r="D18114" s="124">
        <v>19601</v>
      </c>
      <c r="E18114" s="157" t="e">
        <f>VLOOKUP(D18114,'SOAT LIQ'!$A$87:$C$3416,3,FALSE)</f>
        <v>#N/A</v>
      </c>
      <c r="F18114" t="s">
        <v>21635</v>
      </c>
    </row>
    <row r="18115" spans="1:6" x14ac:dyDescent="0.25">
      <c r="A18115" t="s">
        <v>6501</v>
      </c>
      <c r="B18115" s="100" t="s">
        <v>16935</v>
      </c>
      <c r="C18115" s="100"/>
      <c r="D18115" s="124">
        <v>19601</v>
      </c>
      <c r="E18115" s="157" t="e">
        <f>VLOOKUP(D18115,'SOAT LIQ'!$A$87:$C$3416,3,FALSE)</f>
        <v>#N/A</v>
      </c>
      <c r="F18115" t="s">
        <v>21635</v>
      </c>
    </row>
    <row r="18116" spans="1:6" x14ac:dyDescent="0.25">
      <c r="A18116" t="s">
        <v>6498</v>
      </c>
      <c r="B18116" s="100" t="s">
        <v>16936</v>
      </c>
      <c r="C18116" s="100"/>
      <c r="D18116" s="124">
        <v>19601</v>
      </c>
      <c r="E18116" s="157" t="e">
        <f>VLOOKUP(D18116,'SOAT LIQ'!$A$87:$C$3416,3,FALSE)</f>
        <v>#N/A</v>
      </c>
      <c r="F18116" t="s">
        <v>21635</v>
      </c>
    </row>
    <row r="18117" spans="1:6" x14ac:dyDescent="0.25">
      <c r="A18117" t="s">
        <v>6501</v>
      </c>
      <c r="B18117" s="100" t="s">
        <v>16936</v>
      </c>
      <c r="C18117" s="100"/>
      <c r="D18117" s="124">
        <v>19601</v>
      </c>
      <c r="E18117" s="157" t="e">
        <f>VLOOKUP(D18117,'SOAT LIQ'!$A$87:$C$3416,3,FALSE)</f>
        <v>#N/A</v>
      </c>
      <c r="F18117" t="s">
        <v>21635</v>
      </c>
    </row>
    <row r="18118" spans="1:6" x14ac:dyDescent="0.25">
      <c r="A18118" t="s">
        <v>6498</v>
      </c>
      <c r="B18118" s="100" t="s">
        <v>16938</v>
      </c>
      <c r="C18118" s="99" t="s">
        <v>16937</v>
      </c>
      <c r="D18118" s="124">
        <v>19927</v>
      </c>
      <c r="E18118" s="157" t="e">
        <f>VLOOKUP(D18118,'SOAT LIQ'!$A$87:$C$3416,3,FALSE)</f>
        <v>#N/A</v>
      </c>
      <c r="F18118" t="s">
        <v>21635</v>
      </c>
    </row>
    <row r="18119" spans="1:6" x14ac:dyDescent="0.25">
      <c r="A18119" t="s">
        <v>6501</v>
      </c>
      <c r="B18119" s="100" t="s">
        <v>16938</v>
      </c>
      <c r="C18119" s="99" t="s">
        <v>16937</v>
      </c>
      <c r="D18119" s="124">
        <v>19927</v>
      </c>
      <c r="E18119" s="157" t="e">
        <f>VLOOKUP(D18119,'SOAT LIQ'!$A$87:$C$3416,3,FALSE)</f>
        <v>#N/A</v>
      </c>
      <c r="F18119" t="s">
        <v>21635</v>
      </c>
    </row>
    <row r="18120" spans="1:6" x14ac:dyDescent="0.25">
      <c r="A18120" t="s">
        <v>6498</v>
      </c>
      <c r="B18120" s="100" t="s">
        <v>16940</v>
      </c>
      <c r="C18120" s="99" t="s">
        <v>16939</v>
      </c>
      <c r="D18120" s="124">
        <v>19928</v>
      </c>
      <c r="E18120" s="157" t="e">
        <f>VLOOKUP(D18120,'SOAT LIQ'!$A$87:$C$3416,3,FALSE)</f>
        <v>#N/A</v>
      </c>
      <c r="F18120" t="s">
        <v>21635</v>
      </c>
    </row>
    <row r="18121" spans="1:6" x14ac:dyDescent="0.25">
      <c r="A18121" t="s">
        <v>6501</v>
      </c>
      <c r="B18121" s="100" t="s">
        <v>16940</v>
      </c>
      <c r="C18121" s="99" t="s">
        <v>16939</v>
      </c>
      <c r="D18121" s="124">
        <v>19928</v>
      </c>
      <c r="E18121" s="157" t="e">
        <f>VLOOKUP(D18121,'SOAT LIQ'!$A$87:$C$3416,3,FALSE)</f>
        <v>#N/A</v>
      </c>
      <c r="F18121" t="s">
        <v>21635</v>
      </c>
    </row>
    <row r="18122" spans="1:6" x14ac:dyDescent="0.25">
      <c r="A18122" t="s">
        <v>6498</v>
      </c>
      <c r="B18122" s="100" t="s">
        <v>16942</v>
      </c>
      <c r="C18122" s="99" t="s">
        <v>16941</v>
      </c>
      <c r="D18122" s="124">
        <v>19928</v>
      </c>
      <c r="E18122" s="157" t="e">
        <f>VLOOKUP(D18122,'SOAT LIQ'!$A$87:$C$3416,3,FALSE)</f>
        <v>#N/A</v>
      </c>
      <c r="F18122" t="s">
        <v>21635</v>
      </c>
    </row>
    <row r="18123" spans="1:6" x14ac:dyDescent="0.25">
      <c r="A18123" t="s">
        <v>6501</v>
      </c>
      <c r="B18123" s="100" t="s">
        <v>16942</v>
      </c>
      <c r="C18123" s="99" t="s">
        <v>16941</v>
      </c>
      <c r="D18123" s="124">
        <v>19928</v>
      </c>
      <c r="E18123" s="157" t="e">
        <f>VLOOKUP(D18123,'SOAT LIQ'!$A$87:$C$3416,3,FALSE)</f>
        <v>#N/A</v>
      </c>
      <c r="F18123" t="s">
        <v>21635</v>
      </c>
    </row>
    <row r="18124" spans="1:6" x14ac:dyDescent="0.25">
      <c r="A18124" t="s">
        <v>14964</v>
      </c>
      <c r="B18124" s="100" t="s">
        <v>16942</v>
      </c>
      <c r="C18124" s="99" t="s">
        <v>16941</v>
      </c>
      <c r="D18124" s="124">
        <v>19928</v>
      </c>
      <c r="E18124" s="157" t="e">
        <f>VLOOKUP(D18124,'SOAT LIQ'!$A$87:$C$3416,3,FALSE)</f>
        <v>#N/A</v>
      </c>
    </row>
    <row r="18125" spans="1:6" x14ac:dyDescent="0.25">
      <c r="A18125" t="s">
        <v>6498</v>
      </c>
      <c r="B18125" s="100" t="s">
        <v>16944</v>
      </c>
      <c r="C18125" s="99" t="s">
        <v>16943</v>
      </c>
      <c r="D18125" s="124">
        <v>19928</v>
      </c>
      <c r="E18125" s="157" t="e">
        <f>VLOOKUP(D18125,'SOAT LIQ'!$A$87:$C$3416,3,FALSE)</f>
        <v>#N/A</v>
      </c>
      <c r="F18125" t="s">
        <v>21635</v>
      </c>
    </row>
    <row r="18126" spans="1:6" x14ac:dyDescent="0.25">
      <c r="A18126" t="s">
        <v>6501</v>
      </c>
      <c r="B18126" s="100" t="s">
        <v>16944</v>
      </c>
      <c r="C18126" s="99" t="s">
        <v>16943</v>
      </c>
      <c r="D18126" s="124">
        <v>19928</v>
      </c>
      <c r="E18126" s="157" t="e">
        <f>VLOOKUP(D18126,'SOAT LIQ'!$A$87:$C$3416,3,FALSE)</f>
        <v>#N/A</v>
      </c>
      <c r="F18126" t="s">
        <v>21635</v>
      </c>
    </row>
    <row r="18127" spans="1:6" x14ac:dyDescent="0.25">
      <c r="A18127" t="s">
        <v>6498</v>
      </c>
      <c r="B18127" s="100" t="s">
        <v>16946</v>
      </c>
      <c r="C18127" s="99" t="s">
        <v>16945</v>
      </c>
      <c r="D18127" s="124">
        <v>19929</v>
      </c>
      <c r="E18127" s="157" t="e">
        <f>VLOOKUP(D18127,'SOAT LIQ'!$A$87:$C$3416,3,FALSE)</f>
        <v>#N/A</v>
      </c>
      <c r="F18127" t="s">
        <v>21635</v>
      </c>
    </row>
    <row r="18128" spans="1:6" x14ac:dyDescent="0.25">
      <c r="A18128" t="s">
        <v>6501</v>
      </c>
      <c r="B18128" s="100" t="s">
        <v>16946</v>
      </c>
      <c r="C18128" s="99" t="s">
        <v>16945</v>
      </c>
      <c r="D18128" s="124">
        <v>19929</v>
      </c>
      <c r="E18128" s="157" t="e">
        <f>VLOOKUP(D18128,'SOAT LIQ'!$A$87:$C$3416,3,FALSE)</f>
        <v>#N/A</v>
      </c>
      <c r="F18128" t="s">
        <v>21635</v>
      </c>
    </row>
    <row r="18129" spans="1:6" x14ac:dyDescent="0.25">
      <c r="A18129" t="s">
        <v>6498</v>
      </c>
      <c r="B18129" s="100" t="s">
        <v>16947</v>
      </c>
      <c r="C18129" s="99" t="s">
        <v>4489</v>
      </c>
      <c r="D18129" s="124">
        <v>19928</v>
      </c>
      <c r="E18129" s="157" t="e">
        <f>VLOOKUP(D18129,'SOAT LIQ'!$A$87:$C$3416,3,FALSE)</f>
        <v>#N/A</v>
      </c>
      <c r="F18129" t="s">
        <v>21635</v>
      </c>
    </row>
    <row r="18130" spans="1:6" x14ac:dyDescent="0.25">
      <c r="A18130" t="s">
        <v>6501</v>
      </c>
      <c r="B18130" s="100" t="s">
        <v>16947</v>
      </c>
      <c r="C18130" s="99" t="s">
        <v>4489</v>
      </c>
      <c r="D18130" s="124">
        <v>19928</v>
      </c>
      <c r="E18130" s="157" t="e">
        <f>VLOOKUP(D18130,'SOAT LIQ'!$A$87:$C$3416,3,FALSE)</f>
        <v>#N/A</v>
      </c>
      <c r="F18130" t="s">
        <v>21635</v>
      </c>
    </row>
    <row r="18131" spans="1:6" x14ac:dyDescent="0.25">
      <c r="A18131" t="s">
        <v>6498</v>
      </c>
      <c r="B18131" s="100" t="s">
        <v>16949</v>
      </c>
      <c r="C18131" s="99" t="s">
        <v>16948</v>
      </c>
      <c r="D18131" s="124">
        <v>19945</v>
      </c>
      <c r="E18131" s="157" t="e">
        <f>VLOOKUP(D18131,'SOAT LIQ'!$A$87:$C$3416,3,FALSE)</f>
        <v>#N/A</v>
      </c>
      <c r="F18131" t="s">
        <v>21635</v>
      </c>
    </row>
    <row r="18132" spans="1:6" x14ac:dyDescent="0.25">
      <c r="A18132" t="s">
        <v>6501</v>
      </c>
      <c r="B18132" s="100" t="s">
        <v>16949</v>
      </c>
      <c r="C18132" s="99" t="s">
        <v>16948</v>
      </c>
      <c r="D18132" s="124">
        <v>19945</v>
      </c>
      <c r="E18132" s="157" t="e">
        <f>VLOOKUP(D18132,'SOAT LIQ'!$A$87:$C$3416,3,FALSE)</f>
        <v>#N/A</v>
      </c>
      <c r="F18132" t="s">
        <v>21635</v>
      </c>
    </row>
    <row r="18133" spans="1:6" x14ac:dyDescent="0.25">
      <c r="A18133" t="s">
        <v>6498</v>
      </c>
      <c r="B18133" s="100" t="s">
        <v>16951</v>
      </c>
      <c r="C18133" s="99" t="s">
        <v>16950</v>
      </c>
      <c r="D18133" s="124">
        <v>19945</v>
      </c>
      <c r="E18133" s="157" t="e">
        <f>VLOOKUP(D18133,'SOAT LIQ'!$A$87:$C$3416,3,FALSE)</f>
        <v>#N/A</v>
      </c>
      <c r="F18133" t="s">
        <v>21635</v>
      </c>
    </row>
    <row r="18134" spans="1:6" x14ac:dyDescent="0.25">
      <c r="A18134" t="s">
        <v>6501</v>
      </c>
      <c r="B18134" s="100" t="s">
        <v>16951</v>
      </c>
      <c r="C18134" s="99" t="s">
        <v>16950</v>
      </c>
      <c r="D18134" s="124">
        <v>19945</v>
      </c>
      <c r="E18134" s="157" t="e">
        <f>VLOOKUP(D18134,'SOAT LIQ'!$A$87:$C$3416,3,FALSE)</f>
        <v>#N/A</v>
      </c>
      <c r="F18134" t="s">
        <v>21635</v>
      </c>
    </row>
    <row r="18135" spans="1:6" x14ac:dyDescent="0.25">
      <c r="A18135" t="s">
        <v>6498</v>
      </c>
      <c r="B18135" s="100" t="s">
        <v>16952</v>
      </c>
      <c r="C18135" s="99" t="s">
        <v>16948</v>
      </c>
      <c r="D18135" s="124">
        <v>19547</v>
      </c>
      <c r="E18135" s="157" t="e">
        <f>VLOOKUP(D18135,'SOAT LIQ'!$A$87:$C$3416,3,FALSE)</f>
        <v>#N/A</v>
      </c>
      <c r="F18135" t="s">
        <v>21635</v>
      </c>
    </row>
    <row r="18136" spans="1:6" x14ac:dyDescent="0.25">
      <c r="A18136" t="s">
        <v>6501</v>
      </c>
      <c r="B18136" s="100" t="s">
        <v>16952</v>
      </c>
      <c r="C18136" s="99" t="s">
        <v>16948</v>
      </c>
      <c r="D18136" s="124">
        <v>19547</v>
      </c>
      <c r="E18136" s="157" t="e">
        <f>VLOOKUP(D18136,'SOAT LIQ'!$A$87:$C$3416,3,FALSE)</f>
        <v>#N/A</v>
      </c>
      <c r="F18136" t="s">
        <v>21635</v>
      </c>
    </row>
    <row r="18137" spans="1:6" x14ac:dyDescent="0.25">
      <c r="A18137" t="s">
        <v>6498</v>
      </c>
      <c r="B18137" s="100" t="s">
        <v>16953</v>
      </c>
      <c r="C18137" s="99" t="s">
        <v>16945</v>
      </c>
      <c r="D18137" s="124">
        <v>19928</v>
      </c>
      <c r="E18137" s="157" t="e">
        <f>VLOOKUP(D18137,'SOAT LIQ'!$A$87:$C$3416,3,FALSE)</f>
        <v>#N/A</v>
      </c>
      <c r="F18137" t="s">
        <v>21635</v>
      </c>
    </row>
    <row r="18138" spans="1:6" x14ac:dyDescent="0.25">
      <c r="A18138" t="s">
        <v>6501</v>
      </c>
      <c r="B18138" s="100" t="s">
        <v>16953</v>
      </c>
      <c r="C18138" s="99" t="s">
        <v>16945</v>
      </c>
      <c r="D18138" s="124">
        <v>19928</v>
      </c>
      <c r="E18138" s="157" t="e">
        <f>VLOOKUP(D18138,'SOAT LIQ'!$A$87:$C$3416,3,FALSE)</f>
        <v>#N/A</v>
      </c>
      <c r="F18138" t="s">
        <v>21635</v>
      </c>
    </row>
    <row r="18139" spans="1:6" x14ac:dyDescent="0.25">
      <c r="A18139" t="s">
        <v>6498</v>
      </c>
      <c r="B18139" s="100" t="s">
        <v>16954</v>
      </c>
      <c r="C18139" s="99" t="s">
        <v>16911</v>
      </c>
      <c r="D18139" s="124">
        <v>19601</v>
      </c>
      <c r="E18139" s="157" t="e">
        <f>VLOOKUP(D18139,'SOAT LIQ'!$A$87:$C$3416,3,FALSE)</f>
        <v>#N/A</v>
      </c>
      <c r="F18139" t="s">
        <v>21635</v>
      </c>
    </row>
    <row r="18140" spans="1:6" x14ac:dyDescent="0.25">
      <c r="A18140" t="s">
        <v>6501</v>
      </c>
      <c r="B18140" s="100" t="s">
        <v>16954</v>
      </c>
      <c r="C18140" s="99" t="s">
        <v>16911</v>
      </c>
      <c r="D18140" s="124">
        <v>19601</v>
      </c>
      <c r="E18140" s="157" t="e">
        <f>VLOOKUP(D18140,'SOAT LIQ'!$A$87:$C$3416,3,FALSE)</f>
        <v>#N/A</v>
      </c>
      <c r="F18140" t="s">
        <v>21635</v>
      </c>
    </row>
    <row r="18141" spans="1:6" x14ac:dyDescent="0.25">
      <c r="A18141" t="s">
        <v>6498</v>
      </c>
      <c r="B18141" s="100" t="s">
        <v>16955</v>
      </c>
      <c r="C18141" s="100"/>
      <c r="D18141" s="124">
        <v>19236</v>
      </c>
      <c r="E18141" s="157" t="e">
        <f>VLOOKUP(D18141,'SOAT LIQ'!$A$87:$C$3416,3,FALSE)</f>
        <v>#N/A</v>
      </c>
      <c r="F18141" t="s">
        <v>21635</v>
      </c>
    </row>
    <row r="18142" spans="1:6" x14ac:dyDescent="0.25">
      <c r="A18142" t="s">
        <v>6501</v>
      </c>
      <c r="B18142" s="100" t="s">
        <v>16955</v>
      </c>
      <c r="C18142" s="100"/>
      <c r="D18142" s="124">
        <v>19236</v>
      </c>
      <c r="E18142" s="157" t="e">
        <f>VLOOKUP(D18142,'SOAT LIQ'!$A$87:$C$3416,3,FALSE)</f>
        <v>#N/A</v>
      </c>
      <c r="F18142" t="s">
        <v>21635</v>
      </c>
    </row>
    <row r="18143" spans="1:6" x14ac:dyDescent="0.25">
      <c r="A18143" t="s">
        <v>6498</v>
      </c>
      <c r="B18143" s="100" t="s">
        <v>16956</v>
      </c>
      <c r="C18143" s="100"/>
      <c r="D18143" s="124">
        <v>19601</v>
      </c>
      <c r="E18143" s="157" t="e">
        <f>VLOOKUP(D18143,'SOAT LIQ'!$A$87:$C$3416,3,FALSE)</f>
        <v>#N/A</v>
      </c>
      <c r="F18143" t="s">
        <v>21635</v>
      </c>
    </row>
    <row r="18144" spans="1:6" x14ac:dyDescent="0.25">
      <c r="A18144" t="s">
        <v>6501</v>
      </c>
      <c r="B18144" s="100" t="s">
        <v>16956</v>
      </c>
      <c r="C18144" s="100"/>
      <c r="D18144" s="124">
        <v>19601</v>
      </c>
      <c r="E18144" s="157" t="e">
        <f>VLOOKUP(D18144,'SOAT LIQ'!$A$87:$C$3416,3,FALSE)</f>
        <v>#N/A</v>
      </c>
      <c r="F18144" t="s">
        <v>21635</v>
      </c>
    </row>
    <row r="18145" spans="1:6" x14ac:dyDescent="0.25">
      <c r="A18145" t="s">
        <v>6498</v>
      </c>
      <c r="B18145" s="100" t="s">
        <v>16957</v>
      </c>
      <c r="C18145" s="99" t="s">
        <v>16958</v>
      </c>
      <c r="D18145" s="124">
        <v>19563</v>
      </c>
      <c r="E18145" s="157" t="e">
        <f>VLOOKUP(D18145,'SOAT LIQ'!$A$87:$C$3416,3,FALSE)</f>
        <v>#N/A</v>
      </c>
      <c r="F18145" t="s">
        <v>21635</v>
      </c>
    </row>
    <row r="18146" spans="1:6" x14ac:dyDescent="0.25">
      <c r="A18146" t="s">
        <v>6501</v>
      </c>
      <c r="B18146" s="100" t="s">
        <v>16957</v>
      </c>
      <c r="C18146" s="99" t="s">
        <v>16958</v>
      </c>
      <c r="D18146" s="124">
        <v>19563</v>
      </c>
      <c r="E18146" s="157" t="e">
        <f>VLOOKUP(D18146,'SOAT LIQ'!$A$87:$C$3416,3,FALSE)</f>
        <v>#N/A</v>
      </c>
      <c r="F18146" t="s">
        <v>21635</v>
      </c>
    </row>
    <row r="18147" spans="1:6" x14ac:dyDescent="0.25">
      <c r="A18147" t="s">
        <v>6498</v>
      </c>
      <c r="B18147" s="100" t="s">
        <v>16959</v>
      </c>
      <c r="C18147" s="99" t="s">
        <v>16958</v>
      </c>
      <c r="D18147" s="124">
        <v>19565</v>
      </c>
      <c r="E18147" s="157" t="e">
        <f>VLOOKUP(D18147,'SOAT LIQ'!$A$87:$C$3416,3,FALSE)</f>
        <v>#N/A</v>
      </c>
      <c r="F18147" t="s">
        <v>21635</v>
      </c>
    </row>
    <row r="18148" spans="1:6" x14ac:dyDescent="0.25">
      <c r="A18148" t="s">
        <v>6501</v>
      </c>
      <c r="B18148" s="100" t="s">
        <v>16959</v>
      </c>
      <c r="C18148" s="99" t="s">
        <v>16958</v>
      </c>
      <c r="D18148" s="124">
        <v>19565</v>
      </c>
      <c r="E18148" s="157" t="e">
        <f>VLOOKUP(D18148,'SOAT LIQ'!$A$87:$C$3416,3,FALSE)</f>
        <v>#N/A</v>
      </c>
      <c r="F18148" t="s">
        <v>21635</v>
      </c>
    </row>
    <row r="18149" spans="1:6" x14ac:dyDescent="0.25">
      <c r="A18149" t="s">
        <v>6498</v>
      </c>
      <c r="B18149" s="100" t="s">
        <v>16960</v>
      </c>
      <c r="C18149" s="100"/>
      <c r="D18149" s="124">
        <v>19564</v>
      </c>
      <c r="E18149" s="157" t="e">
        <f>VLOOKUP(D18149,'SOAT LIQ'!$A$87:$C$3416,3,FALSE)</f>
        <v>#N/A</v>
      </c>
      <c r="F18149" t="s">
        <v>21635</v>
      </c>
    </row>
    <row r="18150" spans="1:6" x14ac:dyDescent="0.25">
      <c r="A18150" t="s">
        <v>6501</v>
      </c>
      <c r="B18150" s="100" t="s">
        <v>16960</v>
      </c>
      <c r="C18150" s="100"/>
      <c r="D18150" s="124">
        <v>19564</v>
      </c>
      <c r="E18150" s="157" t="e">
        <f>VLOOKUP(D18150,'SOAT LIQ'!$A$87:$C$3416,3,FALSE)</f>
        <v>#N/A</v>
      </c>
      <c r="F18150" t="s">
        <v>21635</v>
      </c>
    </row>
    <row r="18151" spans="1:6" x14ac:dyDescent="0.25">
      <c r="A18151" t="s">
        <v>6498</v>
      </c>
      <c r="B18151" s="100" t="s">
        <v>16961</v>
      </c>
      <c r="C18151" s="100"/>
      <c r="D18151" s="124">
        <v>19565</v>
      </c>
      <c r="E18151" s="157" t="e">
        <f>VLOOKUP(D18151,'SOAT LIQ'!$A$87:$C$3416,3,FALSE)</f>
        <v>#N/A</v>
      </c>
      <c r="F18151" t="s">
        <v>21635</v>
      </c>
    </row>
    <row r="18152" spans="1:6" x14ac:dyDescent="0.25">
      <c r="A18152" t="s">
        <v>6501</v>
      </c>
      <c r="B18152" s="100" t="s">
        <v>16961</v>
      </c>
      <c r="C18152" s="100"/>
      <c r="D18152" s="124">
        <v>19565</v>
      </c>
      <c r="E18152" s="157" t="e">
        <f>VLOOKUP(D18152,'SOAT LIQ'!$A$87:$C$3416,3,FALSE)</f>
        <v>#N/A</v>
      </c>
      <c r="F18152" t="s">
        <v>21635</v>
      </c>
    </row>
    <row r="18153" spans="1:6" x14ac:dyDescent="0.25">
      <c r="A18153" t="s">
        <v>6501</v>
      </c>
      <c r="B18153" s="100" t="s">
        <v>16962</v>
      </c>
      <c r="C18153" s="100"/>
      <c r="D18153" s="124"/>
      <c r="E18153" s="157" t="e">
        <f>VLOOKUP(D18153,'SOAT LIQ'!$A$87:$C$3416,3,FALSE)</f>
        <v>#N/A</v>
      </c>
      <c r="F18153" t="s">
        <v>21635</v>
      </c>
    </row>
    <row r="18154" spans="1:6" x14ac:dyDescent="0.25">
      <c r="A18154" t="s">
        <v>6498</v>
      </c>
      <c r="B18154" s="100" t="s">
        <v>16962</v>
      </c>
      <c r="C18154" s="100"/>
      <c r="D18154" s="124"/>
      <c r="E18154" s="157" t="e">
        <f>VLOOKUP(D18154,'SOAT LIQ'!$A$87:$C$3416,3,FALSE)</f>
        <v>#N/A</v>
      </c>
      <c r="F18154" t="s">
        <v>21635</v>
      </c>
    </row>
    <row r="18155" spans="1:6" x14ac:dyDescent="0.25">
      <c r="A18155" t="s">
        <v>6501</v>
      </c>
      <c r="B18155" s="100" t="s">
        <v>16963</v>
      </c>
      <c r="C18155" s="100"/>
      <c r="D18155" s="124"/>
      <c r="E18155" s="157" t="e">
        <f>VLOOKUP(D18155,'SOAT LIQ'!$A$87:$C$3416,3,FALSE)</f>
        <v>#N/A</v>
      </c>
      <c r="F18155" t="s">
        <v>21635</v>
      </c>
    </row>
    <row r="18156" spans="1:6" x14ac:dyDescent="0.25">
      <c r="A18156" t="s">
        <v>6498</v>
      </c>
      <c r="B18156" s="100" t="s">
        <v>16963</v>
      </c>
      <c r="C18156" s="100"/>
      <c r="D18156" s="124"/>
      <c r="E18156" s="157" t="e">
        <f>VLOOKUP(D18156,'SOAT LIQ'!$A$87:$C$3416,3,FALSE)</f>
        <v>#N/A</v>
      </c>
      <c r="F18156" t="s">
        <v>21635</v>
      </c>
    </row>
    <row r="18157" spans="1:6" x14ac:dyDescent="0.25">
      <c r="A18157" t="s">
        <v>6501</v>
      </c>
      <c r="B18157" s="100" t="s">
        <v>16964</v>
      </c>
      <c r="C18157" s="100"/>
      <c r="D18157" s="124"/>
      <c r="E18157" s="157" t="e">
        <f>VLOOKUP(D18157,'SOAT LIQ'!$A$87:$C$3416,3,FALSE)</f>
        <v>#N/A</v>
      </c>
      <c r="F18157" t="s">
        <v>21635</v>
      </c>
    </row>
    <row r="18158" spans="1:6" x14ac:dyDescent="0.25">
      <c r="A18158" t="s">
        <v>6498</v>
      </c>
      <c r="B18158" s="100" t="s">
        <v>16964</v>
      </c>
      <c r="C18158" s="100"/>
      <c r="D18158" s="124"/>
      <c r="E18158" s="157" t="e">
        <f>VLOOKUP(D18158,'SOAT LIQ'!$A$87:$C$3416,3,FALSE)</f>
        <v>#N/A</v>
      </c>
      <c r="F18158" t="s">
        <v>21635</v>
      </c>
    </row>
    <row r="18159" spans="1:6" x14ac:dyDescent="0.25">
      <c r="A18159" t="s">
        <v>6501</v>
      </c>
      <c r="B18159" s="100" t="s">
        <v>16965</v>
      </c>
      <c r="C18159" s="100"/>
      <c r="D18159" s="124"/>
      <c r="E18159" s="157" t="e">
        <f>VLOOKUP(D18159,'SOAT LIQ'!$A$87:$C$3416,3,FALSE)</f>
        <v>#N/A</v>
      </c>
      <c r="F18159" t="s">
        <v>21635</v>
      </c>
    </row>
    <row r="18160" spans="1:6" x14ac:dyDescent="0.25">
      <c r="A18160" t="s">
        <v>6498</v>
      </c>
      <c r="B18160" s="100" t="s">
        <v>16965</v>
      </c>
      <c r="C18160" s="100"/>
      <c r="D18160" s="124"/>
      <c r="E18160" s="157" t="e">
        <f>VLOOKUP(D18160,'SOAT LIQ'!$A$87:$C$3416,3,FALSE)</f>
        <v>#N/A</v>
      </c>
      <c r="F18160" t="s">
        <v>21635</v>
      </c>
    </row>
    <row r="18161" spans="1:6" x14ac:dyDescent="0.25">
      <c r="A18161" t="s">
        <v>6501</v>
      </c>
      <c r="B18161" s="100" t="s">
        <v>16966</v>
      </c>
      <c r="C18161" s="100"/>
      <c r="D18161" s="124"/>
      <c r="E18161" s="157" t="e">
        <f>VLOOKUP(D18161,'SOAT LIQ'!$A$87:$C$3416,3,FALSE)</f>
        <v>#N/A</v>
      </c>
      <c r="F18161" t="s">
        <v>21635</v>
      </c>
    </row>
    <row r="18162" spans="1:6" x14ac:dyDescent="0.25">
      <c r="A18162" t="s">
        <v>6498</v>
      </c>
      <c r="B18162" s="100" t="s">
        <v>16966</v>
      </c>
      <c r="C18162" s="100"/>
      <c r="D18162" s="124"/>
      <c r="E18162" s="157" t="e">
        <f>VLOOKUP(D18162,'SOAT LIQ'!$A$87:$C$3416,3,FALSE)</f>
        <v>#N/A</v>
      </c>
      <c r="F18162" t="s">
        <v>21635</v>
      </c>
    </row>
    <row r="18163" spans="1:6" x14ac:dyDescent="0.25">
      <c r="A18163" t="s">
        <v>6501</v>
      </c>
      <c r="B18163" s="100" t="s">
        <v>16967</v>
      </c>
      <c r="C18163" s="100"/>
      <c r="D18163" s="124"/>
      <c r="E18163" s="157" t="e">
        <f>VLOOKUP(D18163,'SOAT LIQ'!$A$87:$C$3416,3,FALSE)</f>
        <v>#N/A</v>
      </c>
      <c r="F18163" t="s">
        <v>21635</v>
      </c>
    </row>
    <row r="18164" spans="1:6" x14ac:dyDescent="0.25">
      <c r="A18164" t="s">
        <v>6498</v>
      </c>
      <c r="B18164" s="100" t="s">
        <v>16967</v>
      </c>
      <c r="C18164" s="100"/>
      <c r="D18164" s="124"/>
      <c r="E18164" s="157" t="e">
        <f>VLOOKUP(D18164,'SOAT LIQ'!$A$87:$C$3416,3,FALSE)</f>
        <v>#N/A</v>
      </c>
      <c r="F18164" t="s">
        <v>21635</v>
      </c>
    </row>
    <row r="18165" spans="1:6" x14ac:dyDescent="0.25">
      <c r="A18165" t="s">
        <v>6501</v>
      </c>
      <c r="B18165" s="100" t="s">
        <v>16968</v>
      </c>
      <c r="C18165" s="100"/>
      <c r="D18165" s="124"/>
      <c r="E18165" s="157" t="e">
        <f>VLOOKUP(D18165,'SOAT LIQ'!$A$87:$C$3416,3,FALSE)</f>
        <v>#N/A</v>
      </c>
      <c r="F18165" t="s">
        <v>21635</v>
      </c>
    </row>
    <row r="18166" spans="1:6" x14ac:dyDescent="0.25">
      <c r="A18166" t="s">
        <v>6498</v>
      </c>
      <c r="B18166" s="100" t="s">
        <v>16968</v>
      </c>
      <c r="C18166" s="100"/>
      <c r="D18166" s="124"/>
      <c r="E18166" s="157" t="e">
        <f>VLOOKUP(D18166,'SOAT LIQ'!$A$87:$C$3416,3,FALSE)</f>
        <v>#N/A</v>
      </c>
      <c r="F18166" t="s">
        <v>21635</v>
      </c>
    </row>
    <row r="18167" spans="1:6" x14ac:dyDescent="0.25">
      <c r="A18167" t="s">
        <v>6498</v>
      </c>
      <c r="B18167" s="100" t="s">
        <v>16969</v>
      </c>
      <c r="C18167" s="100"/>
      <c r="D18167" s="124">
        <v>19601</v>
      </c>
      <c r="E18167" s="157" t="e">
        <f>VLOOKUP(D18167,'SOAT LIQ'!$A$87:$C$3416,3,FALSE)</f>
        <v>#N/A</v>
      </c>
      <c r="F18167" t="s">
        <v>21635</v>
      </c>
    </row>
    <row r="18168" spans="1:6" x14ac:dyDescent="0.25">
      <c r="A18168" t="s">
        <v>6501</v>
      </c>
      <c r="B18168" s="100" t="s">
        <v>16969</v>
      </c>
      <c r="C18168" s="100"/>
      <c r="D18168" s="124">
        <v>19601</v>
      </c>
      <c r="E18168" s="157" t="e">
        <f>VLOOKUP(D18168,'SOAT LIQ'!$A$87:$C$3416,3,FALSE)</f>
        <v>#N/A</v>
      </c>
      <c r="F18168" t="s">
        <v>21635</v>
      </c>
    </row>
    <row r="18169" spans="1:6" x14ac:dyDescent="0.25">
      <c r="A18169" t="s">
        <v>6498</v>
      </c>
      <c r="B18169" s="100" t="s">
        <v>16970</v>
      </c>
      <c r="C18169" s="100"/>
      <c r="D18169" s="124">
        <v>19882</v>
      </c>
      <c r="E18169" s="157" t="e">
        <f>VLOOKUP(D18169,'SOAT LIQ'!$A$87:$C$3416,3,FALSE)</f>
        <v>#N/A</v>
      </c>
      <c r="F18169" t="s">
        <v>21635</v>
      </c>
    </row>
    <row r="18170" spans="1:6" x14ac:dyDescent="0.25">
      <c r="A18170" t="s">
        <v>6501</v>
      </c>
      <c r="B18170" s="100" t="s">
        <v>16970</v>
      </c>
      <c r="C18170" s="100"/>
      <c r="D18170" s="124">
        <v>19882</v>
      </c>
      <c r="E18170" s="157" t="e">
        <f>VLOOKUP(D18170,'SOAT LIQ'!$A$87:$C$3416,3,FALSE)</f>
        <v>#N/A</v>
      </c>
      <c r="F18170" t="s">
        <v>21635</v>
      </c>
    </row>
    <row r="18171" spans="1:6" x14ac:dyDescent="0.25">
      <c r="A18171" t="s">
        <v>6498</v>
      </c>
      <c r="B18171" s="100" t="s">
        <v>16972</v>
      </c>
      <c r="C18171" s="99" t="s">
        <v>16971</v>
      </c>
      <c r="D18171" s="124">
        <v>19601</v>
      </c>
      <c r="E18171" s="157" t="e">
        <f>VLOOKUP(D18171,'SOAT LIQ'!$A$87:$C$3416,3,FALSE)</f>
        <v>#N/A</v>
      </c>
      <c r="F18171" t="s">
        <v>21635</v>
      </c>
    </row>
    <row r="18172" spans="1:6" x14ac:dyDescent="0.25">
      <c r="A18172" t="s">
        <v>6501</v>
      </c>
      <c r="B18172" s="100" t="s">
        <v>16972</v>
      </c>
      <c r="C18172" s="99" t="s">
        <v>16971</v>
      </c>
      <c r="D18172" s="124">
        <v>19601</v>
      </c>
      <c r="E18172" s="157" t="e">
        <f>VLOOKUP(D18172,'SOAT LIQ'!$A$87:$C$3416,3,FALSE)</f>
        <v>#N/A</v>
      </c>
      <c r="F18172" t="s">
        <v>21635</v>
      </c>
    </row>
    <row r="18173" spans="1:6" x14ac:dyDescent="0.25">
      <c r="A18173" t="s">
        <v>6498</v>
      </c>
      <c r="B18173" s="100" t="s">
        <v>16973</v>
      </c>
      <c r="C18173" s="100"/>
      <c r="D18173" s="124">
        <v>19601</v>
      </c>
      <c r="E18173" s="157" t="e">
        <f>VLOOKUP(D18173,'SOAT LIQ'!$A$87:$C$3416,3,FALSE)</f>
        <v>#N/A</v>
      </c>
      <c r="F18173" t="s">
        <v>21635</v>
      </c>
    </row>
    <row r="18174" spans="1:6" x14ac:dyDescent="0.25">
      <c r="A18174" t="s">
        <v>6501</v>
      </c>
      <c r="B18174" s="100" t="s">
        <v>16973</v>
      </c>
      <c r="C18174" s="100"/>
      <c r="D18174" s="124">
        <v>19601</v>
      </c>
      <c r="E18174" s="157" t="e">
        <f>VLOOKUP(D18174,'SOAT LIQ'!$A$87:$C$3416,3,FALSE)</f>
        <v>#N/A</v>
      </c>
      <c r="F18174" t="s">
        <v>21635</v>
      </c>
    </row>
    <row r="18175" spans="1:6" x14ac:dyDescent="0.25">
      <c r="A18175" t="s">
        <v>6498</v>
      </c>
      <c r="B18175" s="100" t="s">
        <v>16975</v>
      </c>
      <c r="C18175" s="99" t="s">
        <v>16974</v>
      </c>
      <c r="D18175" s="124">
        <v>19207</v>
      </c>
      <c r="E18175" s="157" t="e">
        <f>VLOOKUP(D18175,'SOAT LIQ'!$A$87:$C$3416,3,FALSE)</f>
        <v>#N/A</v>
      </c>
      <c r="F18175" t="s">
        <v>21635</v>
      </c>
    </row>
    <row r="18176" spans="1:6" x14ac:dyDescent="0.25">
      <c r="A18176" t="s">
        <v>6501</v>
      </c>
      <c r="B18176" s="100" t="s">
        <v>16975</v>
      </c>
      <c r="C18176" s="99" t="s">
        <v>16974</v>
      </c>
      <c r="D18176" s="124">
        <v>19207</v>
      </c>
      <c r="E18176" s="157" t="e">
        <f>VLOOKUP(D18176,'SOAT LIQ'!$A$87:$C$3416,3,FALSE)</f>
        <v>#N/A</v>
      </c>
      <c r="F18176" t="s">
        <v>21635</v>
      </c>
    </row>
    <row r="18177" spans="1:6" x14ac:dyDescent="0.25">
      <c r="A18177" t="s">
        <v>6498</v>
      </c>
      <c r="B18177" s="100" t="s">
        <v>16977</v>
      </c>
      <c r="C18177" s="99" t="s">
        <v>16976</v>
      </c>
      <c r="D18177" s="124">
        <v>19211</v>
      </c>
      <c r="E18177" s="157" t="e">
        <f>VLOOKUP(D18177,'SOAT LIQ'!$A$87:$C$3416,3,FALSE)</f>
        <v>#N/A</v>
      </c>
      <c r="F18177" t="s">
        <v>21635</v>
      </c>
    </row>
    <row r="18178" spans="1:6" x14ac:dyDescent="0.25">
      <c r="A18178" t="s">
        <v>6501</v>
      </c>
      <c r="B18178" s="100" t="s">
        <v>16977</v>
      </c>
      <c r="C18178" s="99" t="s">
        <v>16976</v>
      </c>
      <c r="D18178" s="124">
        <v>19211</v>
      </c>
      <c r="E18178" s="157" t="e">
        <f>VLOOKUP(D18178,'SOAT LIQ'!$A$87:$C$3416,3,FALSE)</f>
        <v>#N/A</v>
      </c>
      <c r="F18178" t="s">
        <v>21635</v>
      </c>
    </row>
    <row r="18179" spans="1:6" x14ac:dyDescent="0.25">
      <c r="A18179" t="s">
        <v>6498</v>
      </c>
      <c r="B18179" s="100" t="s">
        <v>16979</v>
      </c>
      <c r="C18179" s="99" t="s">
        <v>16978</v>
      </c>
      <c r="D18179" s="124">
        <v>19857</v>
      </c>
      <c r="E18179" s="157" t="e">
        <f>VLOOKUP(D18179,'SOAT LIQ'!$A$87:$C$3416,3,FALSE)</f>
        <v>#N/A</v>
      </c>
      <c r="F18179" t="s">
        <v>21635</v>
      </c>
    </row>
    <row r="18180" spans="1:6" x14ac:dyDescent="0.25">
      <c r="A18180" t="s">
        <v>6501</v>
      </c>
      <c r="B18180" s="100" t="s">
        <v>16979</v>
      </c>
      <c r="C18180" s="99" t="s">
        <v>16978</v>
      </c>
      <c r="D18180" s="124">
        <v>19857</v>
      </c>
      <c r="E18180" s="157" t="e">
        <f>VLOOKUP(D18180,'SOAT LIQ'!$A$87:$C$3416,3,FALSE)</f>
        <v>#N/A</v>
      </c>
      <c r="F18180" t="s">
        <v>21635</v>
      </c>
    </row>
    <row r="18181" spans="1:6" x14ac:dyDescent="0.25">
      <c r="A18181" t="s">
        <v>6498</v>
      </c>
      <c r="B18181" s="100" t="s">
        <v>16981</v>
      </c>
      <c r="C18181" s="99" t="s">
        <v>16980</v>
      </c>
      <c r="D18181" s="124">
        <v>19861</v>
      </c>
      <c r="E18181" s="157" t="e">
        <f>VLOOKUP(D18181,'SOAT LIQ'!$A$87:$C$3416,3,FALSE)</f>
        <v>#N/A</v>
      </c>
      <c r="F18181" t="s">
        <v>21635</v>
      </c>
    </row>
    <row r="18182" spans="1:6" x14ac:dyDescent="0.25">
      <c r="A18182" t="s">
        <v>6501</v>
      </c>
      <c r="B18182" s="100" t="s">
        <v>16981</v>
      </c>
      <c r="C18182" s="99" t="s">
        <v>16980</v>
      </c>
      <c r="D18182" s="124">
        <v>19861</v>
      </c>
      <c r="E18182" s="157" t="e">
        <f>VLOOKUP(D18182,'SOAT LIQ'!$A$87:$C$3416,3,FALSE)</f>
        <v>#N/A</v>
      </c>
      <c r="F18182" t="s">
        <v>21635</v>
      </c>
    </row>
    <row r="18183" spans="1:6" x14ac:dyDescent="0.25">
      <c r="A18183" t="s">
        <v>6498</v>
      </c>
      <c r="B18183" s="100" t="s">
        <v>16983</v>
      </c>
      <c r="C18183" s="99" t="s">
        <v>16982</v>
      </c>
      <c r="D18183" s="124">
        <v>19144</v>
      </c>
      <c r="E18183" s="157" t="e">
        <f>VLOOKUP(D18183,'SOAT LIQ'!$A$87:$C$3416,3,FALSE)</f>
        <v>#N/A</v>
      </c>
      <c r="F18183" t="s">
        <v>21635</v>
      </c>
    </row>
    <row r="18184" spans="1:6" x14ac:dyDescent="0.25">
      <c r="A18184" t="s">
        <v>6501</v>
      </c>
      <c r="B18184" s="100" t="s">
        <v>16983</v>
      </c>
      <c r="C18184" s="99" t="s">
        <v>16982</v>
      </c>
      <c r="D18184" s="124">
        <v>19144</v>
      </c>
      <c r="E18184" s="157" t="e">
        <f>VLOOKUP(D18184,'SOAT LIQ'!$A$87:$C$3416,3,FALSE)</f>
        <v>#N/A</v>
      </c>
      <c r="F18184" t="s">
        <v>21635</v>
      </c>
    </row>
    <row r="18185" spans="1:6" x14ac:dyDescent="0.25">
      <c r="A18185" t="s">
        <v>6498</v>
      </c>
      <c r="B18185" s="100" t="s">
        <v>16985</v>
      </c>
      <c r="C18185" s="99" t="s">
        <v>16984</v>
      </c>
      <c r="D18185" s="124">
        <v>19356</v>
      </c>
      <c r="E18185" s="157" t="e">
        <f>VLOOKUP(D18185,'SOAT LIQ'!$A$87:$C$3416,3,FALSE)</f>
        <v>#N/A</v>
      </c>
      <c r="F18185" t="s">
        <v>21635</v>
      </c>
    </row>
    <row r="18186" spans="1:6" x14ac:dyDescent="0.25">
      <c r="A18186" t="s">
        <v>6501</v>
      </c>
      <c r="B18186" s="100" t="s">
        <v>16985</v>
      </c>
      <c r="C18186" s="99" t="s">
        <v>16984</v>
      </c>
      <c r="D18186" s="124">
        <v>19356</v>
      </c>
      <c r="E18186" s="157" t="e">
        <f>VLOOKUP(D18186,'SOAT LIQ'!$A$87:$C$3416,3,FALSE)</f>
        <v>#N/A</v>
      </c>
      <c r="F18186" t="s">
        <v>21635</v>
      </c>
    </row>
    <row r="18187" spans="1:6" x14ac:dyDescent="0.25">
      <c r="A18187" t="s">
        <v>6498</v>
      </c>
      <c r="B18187" s="100" t="s">
        <v>16986</v>
      </c>
      <c r="C18187" s="100"/>
      <c r="D18187" s="124">
        <v>19088</v>
      </c>
      <c r="E18187" s="157" t="e">
        <f>VLOOKUP(D18187,'SOAT LIQ'!$A$87:$C$3416,3,FALSE)</f>
        <v>#N/A</v>
      </c>
      <c r="F18187" t="s">
        <v>21635</v>
      </c>
    </row>
    <row r="18188" spans="1:6" x14ac:dyDescent="0.25">
      <c r="A18188" t="s">
        <v>6501</v>
      </c>
      <c r="B18188" s="100" t="s">
        <v>16986</v>
      </c>
      <c r="C18188" s="100"/>
      <c r="D18188" s="124">
        <v>19088</v>
      </c>
      <c r="E18188" s="157" t="e">
        <f>VLOOKUP(D18188,'SOAT LIQ'!$A$87:$C$3416,3,FALSE)</f>
        <v>#N/A</v>
      </c>
      <c r="F18188" t="s">
        <v>21635</v>
      </c>
    </row>
    <row r="18189" spans="1:6" x14ac:dyDescent="0.25">
      <c r="A18189" t="s">
        <v>6498</v>
      </c>
      <c r="B18189" s="100" t="s">
        <v>16988</v>
      </c>
      <c r="C18189" s="99" t="s">
        <v>16987</v>
      </c>
      <c r="D18189" s="124">
        <v>19088</v>
      </c>
      <c r="E18189" s="157" t="e">
        <f>VLOOKUP(D18189,'SOAT LIQ'!$A$87:$C$3416,3,FALSE)</f>
        <v>#N/A</v>
      </c>
      <c r="F18189" t="s">
        <v>21635</v>
      </c>
    </row>
    <row r="18190" spans="1:6" x14ac:dyDescent="0.25">
      <c r="A18190" t="s">
        <v>6501</v>
      </c>
      <c r="B18190" s="100" t="s">
        <v>16988</v>
      </c>
      <c r="C18190" s="99" t="s">
        <v>16987</v>
      </c>
      <c r="D18190" s="124">
        <v>19088</v>
      </c>
      <c r="E18190" s="157" t="e">
        <f>VLOOKUP(D18190,'SOAT LIQ'!$A$87:$C$3416,3,FALSE)</f>
        <v>#N/A</v>
      </c>
      <c r="F18190" t="s">
        <v>21635</v>
      </c>
    </row>
    <row r="18191" spans="1:6" x14ac:dyDescent="0.25">
      <c r="A18191" t="s">
        <v>6498</v>
      </c>
      <c r="B18191" s="100" t="s">
        <v>16990</v>
      </c>
      <c r="C18191" s="99" t="s">
        <v>16989</v>
      </c>
      <c r="D18191" s="124">
        <v>19088</v>
      </c>
      <c r="E18191" s="157" t="e">
        <f>VLOOKUP(D18191,'SOAT LIQ'!$A$87:$C$3416,3,FALSE)</f>
        <v>#N/A</v>
      </c>
      <c r="F18191" t="s">
        <v>21635</v>
      </c>
    </row>
    <row r="18192" spans="1:6" x14ac:dyDescent="0.25">
      <c r="A18192" t="s">
        <v>6501</v>
      </c>
      <c r="B18192" s="100" t="s">
        <v>16990</v>
      </c>
      <c r="C18192" s="99" t="s">
        <v>16989</v>
      </c>
      <c r="D18192" s="124">
        <v>19088</v>
      </c>
      <c r="E18192" s="157" t="e">
        <f>VLOOKUP(D18192,'SOAT LIQ'!$A$87:$C$3416,3,FALSE)</f>
        <v>#N/A</v>
      </c>
      <c r="F18192" t="s">
        <v>21635</v>
      </c>
    </row>
    <row r="18193" spans="1:6" x14ac:dyDescent="0.25">
      <c r="A18193" t="s">
        <v>6498</v>
      </c>
      <c r="B18193" s="100" t="s">
        <v>16992</v>
      </c>
      <c r="C18193" s="99" t="s">
        <v>16991</v>
      </c>
      <c r="D18193" s="124">
        <v>19088</v>
      </c>
      <c r="E18193" s="157" t="e">
        <f>VLOOKUP(D18193,'SOAT LIQ'!$A$87:$C$3416,3,FALSE)</f>
        <v>#N/A</v>
      </c>
      <c r="F18193" t="s">
        <v>21635</v>
      </c>
    </row>
    <row r="18194" spans="1:6" x14ac:dyDescent="0.25">
      <c r="A18194" t="s">
        <v>6501</v>
      </c>
      <c r="B18194" s="100" t="s">
        <v>16992</v>
      </c>
      <c r="C18194" s="99" t="s">
        <v>16991</v>
      </c>
      <c r="D18194" s="124">
        <v>19088</v>
      </c>
      <c r="E18194" s="157" t="e">
        <f>VLOOKUP(D18194,'SOAT LIQ'!$A$87:$C$3416,3,FALSE)</f>
        <v>#N/A</v>
      </c>
      <c r="F18194" t="s">
        <v>21635</v>
      </c>
    </row>
    <row r="18195" spans="1:6" x14ac:dyDescent="0.25">
      <c r="A18195" t="s">
        <v>6498</v>
      </c>
      <c r="B18195" s="100" t="s">
        <v>16994</v>
      </c>
      <c r="C18195" s="99" t="s">
        <v>16993</v>
      </c>
      <c r="D18195" s="124">
        <v>19088</v>
      </c>
      <c r="E18195" s="157" t="e">
        <f>VLOOKUP(D18195,'SOAT LIQ'!$A$87:$C$3416,3,FALSE)</f>
        <v>#N/A</v>
      </c>
      <c r="F18195" t="s">
        <v>21635</v>
      </c>
    </row>
    <row r="18196" spans="1:6" x14ac:dyDescent="0.25">
      <c r="A18196" t="s">
        <v>6501</v>
      </c>
      <c r="B18196" s="100" t="s">
        <v>16994</v>
      </c>
      <c r="C18196" s="99" t="s">
        <v>16993</v>
      </c>
      <c r="D18196" s="124">
        <v>19088</v>
      </c>
      <c r="E18196" s="157" t="e">
        <f>VLOOKUP(D18196,'SOAT LIQ'!$A$87:$C$3416,3,FALSE)</f>
        <v>#N/A</v>
      </c>
      <c r="F18196" t="s">
        <v>21635</v>
      </c>
    </row>
    <row r="18197" spans="1:6" x14ac:dyDescent="0.25">
      <c r="A18197" t="s">
        <v>6498</v>
      </c>
      <c r="B18197" s="100" t="s">
        <v>16996</v>
      </c>
      <c r="C18197" s="99" t="s">
        <v>16995</v>
      </c>
      <c r="D18197" s="124">
        <v>19088</v>
      </c>
      <c r="E18197" s="157" t="e">
        <f>VLOOKUP(D18197,'SOAT LIQ'!$A$87:$C$3416,3,FALSE)</f>
        <v>#N/A</v>
      </c>
      <c r="F18197" t="s">
        <v>21635</v>
      </c>
    </row>
    <row r="18198" spans="1:6" x14ac:dyDescent="0.25">
      <c r="A18198" t="s">
        <v>6501</v>
      </c>
      <c r="B18198" s="100" t="s">
        <v>16996</v>
      </c>
      <c r="C18198" s="99" t="s">
        <v>16995</v>
      </c>
      <c r="D18198" s="124">
        <v>19088</v>
      </c>
      <c r="E18198" s="157" t="e">
        <f>VLOOKUP(D18198,'SOAT LIQ'!$A$87:$C$3416,3,FALSE)</f>
        <v>#N/A</v>
      </c>
      <c r="F18198" t="s">
        <v>21635</v>
      </c>
    </row>
    <row r="18199" spans="1:6" x14ac:dyDescent="0.25">
      <c r="A18199" t="s">
        <v>6498</v>
      </c>
      <c r="B18199" s="100" t="s">
        <v>16998</v>
      </c>
      <c r="C18199" s="99" t="s">
        <v>16997</v>
      </c>
      <c r="D18199" s="124">
        <v>19088</v>
      </c>
      <c r="E18199" s="157" t="e">
        <f>VLOOKUP(D18199,'SOAT LIQ'!$A$87:$C$3416,3,FALSE)</f>
        <v>#N/A</v>
      </c>
      <c r="F18199" t="s">
        <v>21635</v>
      </c>
    </row>
    <row r="18200" spans="1:6" x14ac:dyDescent="0.25">
      <c r="A18200" t="s">
        <v>6501</v>
      </c>
      <c r="B18200" s="100" t="s">
        <v>16998</v>
      </c>
      <c r="C18200" s="99" t="s">
        <v>16997</v>
      </c>
      <c r="D18200" s="124">
        <v>19088</v>
      </c>
      <c r="E18200" s="157" t="e">
        <f>VLOOKUP(D18200,'SOAT LIQ'!$A$87:$C$3416,3,FALSE)</f>
        <v>#N/A</v>
      </c>
      <c r="F18200" t="s">
        <v>21635</v>
      </c>
    </row>
    <row r="18201" spans="1:6" x14ac:dyDescent="0.25">
      <c r="A18201" t="s">
        <v>6498</v>
      </c>
      <c r="B18201" s="100" t="s">
        <v>17000</v>
      </c>
      <c r="C18201" s="99" t="s">
        <v>16999</v>
      </c>
      <c r="D18201" s="124">
        <v>19541</v>
      </c>
      <c r="E18201" s="157" t="e">
        <f>VLOOKUP(D18201,'SOAT LIQ'!$A$87:$C$3416,3,FALSE)</f>
        <v>#N/A</v>
      </c>
      <c r="F18201" t="s">
        <v>21635</v>
      </c>
    </row>
    <row r="18202" spans="1:6" x14ac:dyDescent="0.25">
      <c r="A18202" t="s">
        <v>6501</v>
      </c>
      <c r="B18202" s="100" t="s">
        <v>17000</v>
      </c>
      <c r="C18202" s="99" t="s">
        <v>16999</v>
      </c>
      <c r="D18202" s="124">
        <v>19541</v>
      </c>
      <c r="E18202" s="157" t="e">
        <f>VLOOKUP(D18202,'SOAT LIQ'!$A$87:$C$3416,3,FALSE)</f>
        <v>#N/A</v>
      </c>
      <c r="F18202" t="s">
        <v>21635</v>
      </c>
    </row>
    <row r="18203" spans="1:6" x14ac:dyDescent="0.25">
      <c r="A18203" t="s">
        <v>6498</v>
      </c>
      <c r="B18203" s="100" t="s">
        <v>17002</v>
      </c>
      <c r="C18203" s="99" t="s">
        <v>17001</v>
      </c>
      <c r="D18203" s="124">
        <v>19541</v>
      </c>
      <c r="E18203" s="157" t="e">
        <f>VLOOKUP(D18203,'SOAT LIQ'!$A$87:$C$3416,3,FALSE)</f>
        <v>#N/A</v>
      </c>
      <c r="F18203" t="s">
        <v>21635</v>
      </c>
    </row>
    <row r="18204" spans="1:6" x14ac:dyDescent="0.25">
      <c r="A18204" t="s">
        <v>6501</v>
      </c>
      <c r="B18204" s="100" t="s">
        <v>17002</v>
      </c>
      <c r="C18204" s="99" t="s">
        <v>17001</v>
      </c>
      <c r="D18204" s="124">
        <v>19541</v>
      </c>
      <c r="E18204" s="157" t="e">
        <f>VLOOKUP(D18204,'SOAT LIQ'!$A$87:$C$3416,3,FALSE)</f>
        <v>#N/A</v>
      </c>
      <c r="F18204" t="s">
        <v>21635</v>
      </c>
    </row>
    <row r="18205" spans="1:6" x14ac:dyDescent="0.25">
      <c r="A18205" t="s">
        <v>6498</v>
      </c>
      <c r="B18205" s="100" t="s">
        <v>17003</v>
      </c>
      <c r="C18205" s="100"/>
      <c r="D18205" s="124"/>
      <c r="E18205" s="157" t="e">
        <f>VLOOKUP(D18205,'SOAT LIQ'!$A$87:$C$3416,3,FALSE)</f>
        <v>#N/A</v>
      </c>
      <c r="F18205" t="s">
        <v>21635</v>
      </c>
    </row>
    <row r="18206" spans="1:6" x14ac:dyDescent="0.25">
      <c r="A18206" t="s">
        <v>6501</v>
      </c>
      <c r="B18206" s="100" t="s">
        <v>17003</v>
      </c>
      <c r="C18206" s="100"/>
      <c r="D18206" s="124"/>
      <c r="E18206" s="157" t="e">
        <f>VLOOKUP(D18206,'SOAT LIQ'!$A$87:$C$3416,3,FALSE)</f>
        <v>#N/A</v>
      </c>
      <c r="F18206" t="s">
        <v>21635</v>
      </c>
    </row>
    <row r="18207" spans="1:6" x14ac:dyDescent="0.25">
      <c r="A18207" t="s">
        <v>6498</v>
      </c>
      <c r="B18207" s="100" t="s">
        <v>17005</v>
      </c>
      <c r="C18207" s="99" t="s">
        <v>17004</v>
      </c>
      <c r="D18207" s="124">
        <v>19545</v>
      </c>
      <c r="E18207" s="157" t="e">
        <f>VLOOKUP(D18207,'SOAT LIQ'!$A$87:$C$3416,3,FALSE)</f>
        <v>#N/A</v>
      </c>
      <c r="F18207" t="s">
        <v>21635</v>
      </c>
    </row>
    <row r="18208" spans="1:6" x14ac:dyDescent="0.25">
      <c r="A18208" t="s">
        <v>6501</v>
      </c>
      <c r="B18208" s="100" t="s">
        <v>17005</v>
      </c>
      <c r="C18208" s="99" t="s">
        <v>17004</v>
      </c>
      <c r="D18208" s="124">
        <v>19545</v>
      </c>
      <c r="E18208" s="157" t="e">
        <f>VLOOKUP(D18208,'SOAT LIQ'!$A$87:$C$3416,3,FALSE)</f>
        <v>#N/A</v>
      </c>
      <c r="F18208" t="s">
        <v>21635</v>
      </c>
    </row>
    <row r="18209" spans="1:6" x14ac:dyDescent="0.25">
      <c r="A18209" t="s">
        <v>6498</v>
      </c>
      <c r="B18209" s="100" t="s">
        <v>17007</v>
      </c>
      <c r="C18209" s="99" t="s">
        <v>17006</v>
      </c>
      <c r="D18209" s="124">
        <v>19547</v>
      </c>
      <c r="E18209" s="157" t="e">
        <f>VLOOKUP(D18209,'SOAT LIQ'!$A$87:$C$3416,3,FALSE)</f>
        <v>#N/A</v>
      </c>
      <c r="F18209" t="s">
        <v>21635</v>
      </c>
    </row>
    <row r="18210" spans="1:6" x14ac:dyDescent="0.25">
      <c r="A18210" t="s">
        <v>6501</v>
      </c>
      <c r="B18210" s="100" t="s">
        <v>17007</v>
      </c>
      <c r="C18210" s="99" t="s">
        <v>17006</v>
      </c>
      <c r="D18210" s="124">
        <v>19547</v>
      </c>
      <c r="E18210" s="157" t="e">
        <f>VLOOKUP(D18210,'SOAT LIQ'!$A$87:$C$3416,3,FALSE)</f>
        <v>#N/A</v>
      </c>
      <c r="F18210" t="s">
        <v>21635</v>
      </c>
    </row>
    <row r="18211" spans="1:6" x14ac:dyDescent="0.25">
      <c r="A18211" t="s">
        <v>6498</v>
      </c>
      <c r="B18211" s="100" t="s">
        <v>17009</v>
      </c>
      <c r="C18211" s="99" t="s">
        <v>17008</v>
      </c>
      <c r="D18211" s="124">
        <v>19546</v>
      </c>
      <c r="E18211" s="157" t="e">
        <f>VLOOKUP(D18211,'SOAT LIQ'!$A$87:$C$3416,3,FALSE)</f>
        <v>#N/A</v>
      </c>
      <c r="F18211" t="s">
        <v>21635</v>
      </c>
    </row>
    <row r="18212" spans="1:6" x14ac:dyDescent="0.25">
      <c r="A18212" t="s">
        <v>6501</v>
      </c>
      <c r="B18212" s="100" t="s">
        <v>17009</v>
      </c>
      <c r="C18212" s="99" t="s">
        <v>17008</v>
      </c>
      <c r="D18212" s="124">
        <v>19546</v>
      </c>
      <c r="E18212" s="157" t="e">
        <f>VLOOKUP(D18212,'SOAT LIQ'!$A$87:$C$3416,3,FALSE)</f>
        <v>#N/A</v>
      </c>
      <c r="F18212" t="s">
        <v>21635</v>
      </c>
    </row>
    <row r="18213" spans="1:6" x14ac:dyDescent="0.25">
      <c r="A18213" t="s">
        <v>6498</v>
      </c>
      <c r="B18213" s="100" t="s">
        <v>17011</v>
      </c>
      <c r="C18213" s="99" t="s">
        <v>17010</v>
      </c>
      <c r="D18213" s="124">
        <v>19547</v>
      </c>
      <c r="E18213" s="157" t="e">
        <f>VLOOKUP(D18213,'SOAT LIQ'!$A$87:$C$3416,3,FALSE)</f>
        <v>#N/A</v>
      </c>
      <c r="F18213" t="s">
        <v>21635</v>
      </c>
    </row>
    <row r="18214" spans="1:6" x14ac:dyDescent="0.25">
      <c r="A18214" t="s">
        <v>6501</v>
      </c>
      <c r="B18214" s="100" t="s">
        <v>17011</v>
      </c>
      <c r="C18214" s="99" t="s">
        <v>17010</v>
      </c>
      <c r="D18214" s="124">
        <v>19547</v>
      </c>
      <c r="E18214" s="157" t="e">
        <f>VLOOKUP(D18214,'SOAT LIQ'!$A$87:$C$3416,3,FALSE)</f>
        <v>#N/A</v>
      </c>
      <c r="F18214" t="s">
        <v>21635</v>
      </c>
    </row>
    <row r="18215" spans="1:6" x14ac:dyDescent="0.25">
      <c r="A18215" t="s">
        <v>6498</v>
      </c>
      <c r="B18215" s="100" t="s">
        <v>17012</v>
      </c>
      <c r="C18215" s="99" t="s">
        <v>17013</v>
      </c>
      <c r="D18215" s="124">
        <v>19553</v>
      </c>
      <c r="E18215" s="157" t="e">
        <f>VLOOKUP(D18215,'SOAT LIQ'!$A$87:$C$3416,3,FALSE)</f>
        <v>#N/A</v>
      </c>
      <c r="F18215" t="s">
        <v>21635</v>
      </c>
    </row>
    <row r="18216" spans="1:6" x14ac:dyDescent="0.25">
      <c r="A18216" t="s">
        <v>6501</v>
      </c>
      <c r="B18216" s="100" t="s">
        <v>17012</v>
      </c>
      <c r="C18216" s="99" t="s">
        <v>17013</v>
      </c>
      <c r="D18216" s="124">
        <v>19553</v>
      </c>
      <c r="E18216" s="157" t="e">
        <f>VLOOKUP(D18216,'SOAT LIQ'!$A$87:$C$3416,3,FALSE)</f>
        <v>#N/A</v>
      </c>
      <c r="F18216" t="s">
        <v>21635</v>
      </c>
    </row>
    <row r="18217" spans="1:6" x14ac:dyDescent="0.25">
      <c r="A18217" t="s">
        <v>6498</v>
      </c>
      <c r="B18217" s="100" t="s">
        <v>17015</v>
      </c>
      <c r="C18217" s="99" t="s">
        <v>17014</v>
      </c>
      <c r="D18217" s="124">
        <v>19559</v>
      </c>
      <c r="E18217" s="157" t="e">
        <f>VLOOKUP(D18217,'SOAT LIQ'!$A$87:$C$3416,3,FALSE)</f>
        <v>#N/A</v>
      </c>
      <c r="F18217" t="s">
        <v>21635</v>
      </c>
    </row>
    <row r="18218" spans="1:6" x14ac:dyDescent="0.25">
      <c r="A18218" t="s">
        <v>6501</v>
      </c>
      <c r="B18218" s="100" t="s">
        <v>17015</v>
      </c>
      <c r="C18218" s="99" t="s">
        <v>17014</v>
      </c>
      <c r="D18218" s="124">
        <v>19559</v>
      </c>
      <c r="E18218" s="157" t="e">
        <f>VLOOKUP(D18218,'SOAT LIQ'!$A$87:$C$3416,3,FALSE)</f>
        <v>#N/A</v>
      </c>
      <c r="F18218" t="s">
        <v>21635</v>
      </c>
    </row>
    <row r="18219" spans="1:6" x14ac:dyDescent="0.25">
      <c r="A18219" t="s">
        <v>6498</v>
      </c>
      <c r="B18219" s="100" t="s">
        <v>17017</v>
      </c>
      <c r="C18219" s="99" t="s">
        <v>17016</v>
      </c>
      <c r="D18219" s="124">
        <v>19557</v>
      </c>
      <c r="E18219" s="157" t="e">
        <f>VLOOKUP(D18219,'SOAT LIQ'!$A$87:$C$3416,3,FALSE)</f>
        <v>#N/A</v>
      </c>
      <c r="F18219" t="s">
        <v>21635</v>
      </c>
    </row>
    <row r="18220" spans="1:6" x14ac:dyDescent="0.25">
      <c r="A18220" t="s">
        <v>6501</v>
      </c>
      <c r="B18220" s="100" t="s">
        <v>17017</v>
      </c>
      <c r="C18220" s="99" t="s">
        <v>17016</v>
      </c>
      <c r="D18220" s="124">
        <v>19557</v>
      </c>
      <c r="E18220" s="157" t="e">
        <f>VLOOKUP(D18220,'SOAT LIQ'!$A$87:$C$3416,3,FALSE)</f>
        <v>#N/A</v>
      </c>
      <c r="F18220" t="s">
        <v>21635</v>
      </c>
    </row>
    <row r="18221" spans="1:6" x14ac:dyDescent="0.25">
      <c r="A18221" t="s">
        <v>6498</v>
      </c>
      <c r="B18221" s="100" t="s">
        <v>17018</v>
      </c>
      <c r="C18221" s="99" t="s">
        <v>17016</v>
      </c>
      <c r="D18221" s="124">
        <v>19557</v>
      </c>
      <c r="E18221" s="157" t="e">
        <f>VLOOKUP(D18221,'SOAT LIQ'!$A$87:$C$3416,3,FALSE)</f>
        <v>#N/A</v>
      </c>
      <c r="F18221" t="s">
        <v>21635</v>
      </c>
    </row>
    <row r="18222" spans="1:6" x14ac:dyDescent="0.25">
      <c r="A18222" t="s">
        <v>6501</v>
      </c>
      <c r="B18222" s="100" t="s">
        <v>17018</v>
      </c>
      <c r="C18222" s="99" t="s">
        <v>17016</v>
      </c>
      <c r="D18222" s="124">
        <v>19557</v>
      </c>
      <c r="E18222" s="157" t="e">
        <f>VLOOKUP(D18222,'SOAT LIQ'!$A$87:$C$3416,3,FALSE)</f>
        <v>#N/A</v>
      </c>
      <c r="F18222" t="s">
        <v>21635</v>
      </c>
    </row>
    <row r="18223" spans="1:6" x14ac:dyDescent="0.25">
      <c r="A18223" t="s">
        <v>6498</v>
      </c>
      <c r="B18223" s="100" t="s">
        <v>17020</v>
      </c>
      <c r="C18223" s="99" t="s">
        <v>17019</v>
      </c>
      <c r="D18223" s="124">
        <v>19563</v>
      </c>
      <c r="E18223" s="157" t="e">
        <f>VLOOKUP(D18223,'SOAT LIQ'!$A$87:$C$3416,3,FALSE)</f>
        <v>#N/A</v>
      </c>
      <c r="F18223" t="s">
        <v>21635</v>
      </c>
    </row>
    <row r="18224" spans="1:6" x14ac:dyDescent="0.25">
      <c r="A18224" t="s">
        <v>6501</v>
      </c>
      <c r="B18224" s="100" t="s">
        <v>17020</v>
      </c>
      <c r="C18224" s="99" t="s">
        <v>17019</v>
      </c>
      <c r="D18224" s="124">
        <v>19563</v>
      </c>
      <c r="E18224" s="157" t="e">
        <f>VLOOKUP(D18224,'SOAT LIQ'!$A$87:$C$3416,3,FALSE)</f>
        <v>#N/A</v>
      </c>
      <c r="F18224" t="s">
        <v>21635</v>
      </c>
    </row>
    <row r="18225" spans="1:6" x14ac:dyDescent="0.25">
      <c r="A18225" t="s">
        <v>6498</v>
      </c>
      <c r="B18225" s="100" t="s">
        <v>17022</v>
      </c>
      <c r="C18225" s="99" t="s">
        <v>17021</v>
      </c>
      <c r="D18225" s="124">
        <v>19565</v>
      </c>
      <c r="E18225" s="157" t="e">
        <f>VLOOKUP(D18225,'SOAT LIQ'!$A$87:$C$3416,3,FALSE)</f>
        <v>#N/A</v>
      </c>
      <c r="F18225" t="s">
        <v>21635</v>
      </c>
    </row>
    <row r="18226" spans="1:6" x14ac:dyDescent="0.25">
      <c r="A18226" t="s">
        <v>6501</v>
      </c>
      <c r="B18226" s="100" t="s">
        <v>17022</v>
      </c>
      <c r="C18226" s="99" t="s">
        <v>17021</v>
      </c>
      <c r="D18226" s="124">
        <v>19565</v>
      </c>
      <c r="E18226" s="157" t="e">
        <f>VLOOKUP(D18226,'SOAT LIQ'!$A$87:$C$3416,3,FALSE)</f>
        <v>#N/A</v>
      </c>
      <c r="F18226" t="s">
        <v>21635</v>
      </c>
    </row>
    <row r="18227" spans="1:6" x14ac:dyDescent="0.25">
      <c r="A18227" t="s">
        <v>6498</v>
      </c>
      <c r="B18227" s="100" t="s">
        <v>17024</v>
      </c>
      <c r="C18227" s="99" t="s">
        <v>17023</v>
      </c>
      <c r="D18227" s="124">
        <v>19564</v>
      </c>
      <c r="E18227" s="157" t="e">
        <f>VLOOKUP(D18227,'SOAT LIQ'!$A$87:$C$3416,3,FALSE)</f>
        <v>#N/A</v>
      </c>
      <c r="F18227" t="s">
        <v>21635</v>
      </c>
    </row>
    <row r="18228" spans="1:6" x14ac:dyDescent="0.25">
      <c r="A18228" t="s">
        <v>6501</v>
      </c>
      <c r="B18228" s="100" t="s">
        <v>17024</v>
      </c>
      <c r="C18228" s="99" t="s">
        <v>17023</v>
      </c>
      <c r="D18228" s="124">
        <v>19564</v>
      </c>
      <c r="E18228" s="157" t="e">
        <f>VLOOKUP(D18228,'SOAT LIQ'!$A$87:$C$3416,3,FALSE)</f>
        <v>#N/A</v>
      </c>
      <c r="F18228" t="s">
        <v>21635</v>
      </c>
    </row>
    <row r="18229" spans="1:6" x14ac:dyDescent="0.25">
      <c r="A18229" t="s">
        <v>6498</v>
      </c>
      <c r="B18229" s="100" t="s">
        <v>17026</v>
      </c>
      <c r="C18229" s="99" t="s">
        <v>17025</v>
      </c>
      <c r="D18229" s="124">
        <v>19565</v>
      </c>
      <c r="E18229" s="157" t="e">
        <f>VLOOKUP(D18229,'SOAT LIQ'!$A$87:$C$3416,3,FALSE)</f>
        <v>#N/A</v>
      </c>
      <c r="F18229" t="s">
        <v>21635</v>
      </c>
    </row>
    <row r="18230" spans="1:6" x14ac:dyDescent="0.25">
      <c r="A18230" t="s">
        <v>6501</v>
      </c>
      <c r="B18230" s="100" t="s">
        <v>17026</v>
      </c>
      <c r="C18230" s="99" t="s">
        <v>17025</v>
      </c>
      <c r="D18230" s="124">
        <v>19565</v>
      </c>
      <c r="E18230" s="157" t="e">
        <f>VLOOKUP(D18230,'SOAT LIQ'!$A$87:$C$3416,3,FALSE)</f>
        <v>#N/A</v>
      </c>
      <c r="F18230" t="s">
        <v>21635</v>
      </c>
    </row>
    <row r="18231" spans="1:6" x14ac:dyDescent="0.25">
      <c r="A18231" t="s">
        <v>6498</v>
      </c>
      <c r="B18231" s="100" t="s">
        <v>17028</v>
      </c>
      <c r="C18231" s="99" t="s">
        <v>17027</v>
      </c>
      <c r="D18231" s="124">
        <v>19587</v>
      </c>
      <c r="E18231" s="157" t="e">
        <f>VLOOKUP(D18231,'SOAT LIQ'!$A$87:$C$3416,3,FALSE)</f>
        <v>#N/A</v>
      </c>
      <c r="F18231" t="s">
        <v>21635</v>
      </c>
    </row>
    <row r="18232" spans="1:6" x14ac:dyDescent="0.25">
      <c r="A18232" t="s">
        <v>6501</v>
      </c>
      <c r="B18232" s="100" t="s">
        <v>17028</v>
      </c>
      <c r="C18232" s="99" t="s">
        <v>17027</v>
      </c>
      <c r="D18232" s="124">
        <v>19587</v>
      </c>
      <c r="E18232" s="157" t="e">
        <f>VLOOKUP(D18232,'SOAT LIQ'!$A$87:$C$3416,3,FALSE)</f>
        <v>#N/A</v>
      </c>
      <c r="F18232" t="s">
        <v>21635</v>
      </c>
    </row>
    <row r="18233" spans="1:6" x14ac:dyDescent="0.25">
      <c r="A18233" t="s">
        <v>6498</v>
      </c>
      <c r="B18233" s="100" t="s">
        <v>17030</v>
      </c>
      <c r="C18233" s="99" t="s">
        <v>17029</v>
      </c>
      <c r="D18233" s="124">
        <v>19588</v>
      </c>
      <c r="E18233" s="157" t="e">
        <f>VLOOKUP(D18233,'SOAT LIQ'!$A$87:$C$3416,3,FALSE)</f>
        <v>#N/A</v>
      </c>
      <c r="F18233" t="s">
        <v>21635</v>
      </c>
    </row>
    <row r="18234" spans="1:6" x14ac:dyDescent="0.25">
      <c r="A18234" t="s">
        <v>6501</v>
      </c>
      <c r="B18234" s="100" t="s">
        <v>17030</v>
      </c>
      <c r="C18234" s="99" t="s">
        <v>17029</v>
      </c>
      <c r="D18234" s="124">
        <v>19588</v>
      </c>
      <c r="E18234" s="157" t="e">
        <f>VLOOKUP(D18234,'SOAT LIQ'!$A$87:$C$3416,3,FALSE)</f>
        <v>#N/A</v>
      </c>
      <c r="F18234" t="s">
        <v>21635</v>
      </c>
    </row>
    <row r="18235" spans="1:6" x14ac:dyDescent="0.25">
      <c r="A18235" t="s">
        <v>6498</v>
      </c>
      <c r="B18235" s="100" t="s">
        <v>17031</v>
      </c>
      <c r="C18235" s="100"/>
      <c r="D18235" s="124">
        <v>19767</v>
      </c>
      <c r="E18235" s="157" t="e">
        <f>VLOOKUP(D18235,'SOAT LIQ'!$A$87:$C$3416,3,FALSE)</f>
        <v>#N/A</v>
      </c>
      <c r="F18235" t="s">
        <v>21635</v>
      </c>
    </row>
    <row r="18236" spans="1:6" x14ac:dyDescent="0.25">
      <c r="A18236" t="s">
        <v>6501</v>
      </c>
      <c r="B18236" s="100" t="s">
        <v>17031</v>
      </c>
      <c r="C18236" s="100"/>
      <c r="D18236" s="124">
        <v>19767</v>
      </c>
      <c r="E18236" s="157" t="e">
        <f>VLOOKUP(D18236,'SOAT LIQ'!$A$87:$C$3416,3,FALSE)</f>
        <v>#N/A</v>
      </c>
      <c r="F18236" t="s">
        <v>21635</v>
      </c>
    </row>
    <row r="18237" spans="1:6" x14ac:dyDescent="0.25">
      <c r="A18237" t="s">
        <v>6498</v>
      </c>
      <c r="B18237" s="100" t="s">
        <v>17032</v>
      </c>
      <c r="C18237" s="100"/>
      <c r="D18237" s="124">
        <v>19767</v>
      </c>
      <c r="E18237" s="157" t="e">
        <f>VLOOKUP(D18237,'SOAT LIQ'!$A$87:$C$3416,3,FALSE)</f>
        <v>#N/A</v>
      </c>
      <c r="F18237" t="s">
        <v>21635</v>
      </c>
    </row>
    <row r="18238" spans="1:6" x14ac:dyDescent="0.25">
      <c r="A18238" t="s">
        <v>6501</v>
      </c>
      <c r="B18238" s="100" t="s">
        <v>17032</v>
      </c>
      <c r="C18238" s="100"/>
      <c r="D18238" s="124">
        <v>19767</v>
      </c>
      <c r="E18238" s="157" t="e">
        <f>VLOOKUP(D18238,'SOAT LIQ'!$A$87:$C$3416,3,FALSE)</f>
        <v>#N/A</v>
      </c>
      <c r="F18238" t="s">
        <v>21635</v>
      </c>
    </row>
    <row r="18239" spans="1:6" x14ac:dyDescent="0.25">
      <c r="A18239" t="s">
        <v>6498</v>
      </c>
      <c r="B18239" s="100" t="s">
        <v>17033</v>
      </c>
      <c r="C18239" s="100"/>
      <c r="D18239" s="124">
        <v>19767</v>
      </c>
      <c r="E18239" s="157" t="e">
        <f>VLOOKUP(D18239,'SOAT LIQ'!$A$87:$C$3416,3,FALSE)</f>
        <v>#N/A</v>
      </c>
      <c r="F18239" t="s">
        <v>21635</v>
      </c>
    </row>
    <row r="18240" spans="1:6" x14ac:dyDescent="0.25">
      <c r="A18240" t="s">
        <v>6501</v>
      </c>
      <c r="B18240" s="100" t="s">
        <v>17033</v>
      </c>
      <c r="C18240" s="100"/>
      <c r="D18240" s="124">
        <v>19767</v>
      </c>
      <c r="E18240" s="157" t="e">
        <f>VLOOKUP(D18240,'SOAT LIQ'!$A$87:$C$3416,3,FALSE)</f>
        <v>#N/A</v>
      </c>
      <c r="F18240" t="s">
        <v>21635</v>
      </c>
    </row>
    <row r="18241" spans="1:6" x14ac:dyDescent="0.25">
      <c r="A18241" t="s">
        <v>6498</v>
      </c>
      <c r="B18241" s="100" t="s">
        <v>17034</v>
      </c>
      <c r="C18241" s="100"/>
      <c r="D18241" s="124">
        <v>19767</v>
      </c>
      <c r="E18241" s="157" t="e">
        <f>VLOOKUP(D18241,'SOAT LIQ'!$A$87:$C$3416,3,FALSE)</f>
        <v>#N/A</v>
      </c>
      <c r="F18241" t="s">
        <v>21635</v>
      </c>
    </row>
    <row r="18242" spans="1:6" x14ac:dyDescent="0.25">
      <c r="A18242" t="s">
        <v>6501</v>
      </c>
      <c r="B18242" s="100" t="s">
        <v>17034</v>
      </c>
      <c r="C18242" s="100"/>
      <c r="D18242" s="124">
        <v>19767</v>
      </c>
      <c r="E18242" s="157" t="e">
        <f>VLOOKUP(D18242,'SOAT LIQ'!$A$87:$C$3416,3,FALSE)</f>
        <v>#N/A</v>
      </c>
      <c r="F18242" t="s">
        <v>21635</v>
      </c>
    </row>
    <row r="18243" spans="1:6" x14ac:dyDescent="0.25">
      <c r="A18243" t="s">
        <v>6498</v>
      </c>
      <c r="B18243" s="100" t="s">
        <v>17036</v>
      </c>
      <c r="C18243" s="99" t="s">
        <v>17035</v>
      </c>
      <c r="D18243" s="124">
        <v>19601</v>
      </c>
      <c r="E18243" s="157" t="e">
        <f>VLOOKUP(D18243,'SOAT LIQ'!$A$87:$C$3416,3,FALSE)</f>
        <v>#N/A</v>
      </c>
      <c r="F18243" t="s">
        <v>21635</v>
      </c>
    </row>
    <row r="18244" spans="1:6" x14ac:dyDescent="0.25">
      <c r="A18244" t="s">
        <v>6501</v>
      </c>
      <c r="B18244" s="100" t="s">
        <v>17036</v>
      </c>
      <c r="C18244" s="99" t="s">
        <v>17035</v>
      </c>
      <c r="D18244" s="124">
        <v>19601</v>
      </c>
      <c r="E18244" s="157" t="e">
        <f>VLOOKUP(D18244,'SOAT LIQ'!$A$87:$C$3416,3,FALSE)</f>
        <v>#N/A</v>
      </c>
      <c r="F18244" t="s">
        <v>21635</v>
      </c>
    </row>
    <row r="18245" spans="1:6" x14ac:dyDescent="0.25">
      <c r="A18245" t="s">
        <v>6498</v>
      </c>
      <c r="B18245" s="100" t="s">
        <v>17037</v>
      </c>
      <c r="C18245" s="100"/>
      <c r="D18245" s="124">
        <v>19601</v>
      </c>
      <c r="E18245" s="157" t="e">
        <f>VLOOKUP(D18245,'SOAT LIQ'!$A$87:$C$3416,3,FALSE)</f>
        <v>#N/A</v>
      </c>
      <c r="F18245" t="s">
        <v>21635</v>
      </c>
    </row>
    <row r="18246" spans="1:6" x14ac:dyDescent="0.25">
      <c r="A18246" t="s">
        <v>6501</v>
      </c>
      <c r="B18246" s="100" t="s">
        <v>17037</v>
      </c>
      <c r="C18246" s="100"/>
      <c r="D18246" s="124">
        <v>19601</v>
      </c>
      <c r="E18246" s="157" t="e">
        <f>VLOOKUP(D18246,'SOAT LIQ'!$A$87:$C$3416,3,FALSE)</f>
        <v>#N/A</v>
      </c>
      <c r="F18246" t="s">
        <v>21635</v>
      </c>
    </row>
    <row r="18247" spans="1:6" x14ac:dyDescent="0.25">
      <c r="A18247" t="s">
        <v>6498</v>
      </c>
      <c r="B18247" s="100" t="s">
        <v>17038</v>
      </c>
      <c r="C18247" s="100"/>
      <c r="D18247" s="124">
        <v>19601</v>
      </c>
      <c r="E18247" s="157" t="e">
        <f>VLOOKUP(D18247,'SOAT LIQ'!$A$87:$C$3416,3,FALSE)</f>
        <v>#N/A</v>
      </c>
      <c r="F18247" t="s">
        <v>21635</v>
      </c>
    </row>
    <row r="18248" spans="1:6" x14ac:dyDescent="0.25">
      <c r="A18248" t="s">
        <v>6501</v>
      </c>
      <c r="B18248" s="100" t="s">
        <v>17038</v>
      </c>
      <c r="C18248" s="100"/>
      <c r="D18248" s="124">
        <v>19601</v>
      </c>
      <c r="E18248" s="157" t="e">
        <f>VLOOKUP(D18248,'SOAT LIQ'!$A$87:$C$3416,3,FALSE)</f>
        <v>#N/A</v>
      </c>
      <c r="F18248" t="s">
        <v>21635</v>
      </c>
    </row>
    <row r="18249" spans="1:6" x14ac:dyDescent="0.25">
      <c r="A18249" t="s">
        <v>6498</v>
      </c>
      <c r="B18249" s="100" t="s">
        <v>17040</v>
      </c>
      <c r="C18249" s="99" t="s">
        <v>17039</v>
      </c>
      <c r="D18249" s="124">
        <v>19857</v>
      </c>
      <c r="E18249" s="157" t="e">
        <f>VLOOKUP(D18249,'SOAT LIQ'!$A$87:$C$3416,3,FALSE)</f>
        <v>#N/A</v>
      </c>
      <c r="F18249" t="s">
        <v>21635</v>
      </c>
    </row>
    <row r="18250" spans="1:6" x14ac:dyDescent="0.25">
      <c r="A18250" t="s">
        <v>6501</v>
      </c>
      <c r="B18250" s="100" t="s">
        <v>17040</v>
      </c>
      <c r="C18250" s="99" t="s">
        <v>17039</v>
      </c>
      <c r="D18250" s="124">
        <v>19857</v>
      </c>
      <c r="E18250" s="157" t="e">
        <f>VLOOKUP(D18250,'SOAT LIQ'!$A$87:$C$3416,3,FALSE)</f>
        <v>#N/A</v>
      </c>
      <c r="F18250" t="s">
        <v>21635</v>
      </c>
    </row>
    <row r="18251" spans="1:6" x14ac:dyDescent="0.25">
      <c r="A18251" t="s">
        <v>6498</v>
      </c>
      <c r="B18251" s="100" t="s">
        <v>17041</v>
      </c>
      <c r="C18251" s="99" t="s">
        <v>4479</v>
      </c>
      <c r="D18251" s="124">
        <v>19857</v>
      </c>
      <c r="E18251" s="157" t="e">
        <f>VLOOKUP(D18251,'SOAT LIQ'!$A$87:$C$3416,3,FALSE)</f>
        <v>#N/A</v>
      </c>
      <c r="F18251" t="s">
        <v>21635</v>
      </c>
    </row>
    <row r="18252" spans="1:6" x14ac:dyDescent="0.25">
      <c r="A18252" t="s">
        <v>6501</v>
      </c>
      <c r="B18252" s="100" t="s">
        <v>17041</v>
      </c>
      <c r="C18252" s="99" t="s">
        <v>4479</v>
      </c>
      <c r="D18252" s="124">
        <v>19857</v>
      </c>
      <c r="E18252" s="157" t="e">
        <f>VLOOKUP(D18252,'SOAT LIQ'!$A$87:$C$3416,3,FALSE)</f>
        <v>#N/A</v>
      </c>
      <c r="F18252" t="s">
        <v>21635</v>
      </c>
    </row>
    <row r="18253" spans="1:6" x14ac:dyDescent="0.25">
      <c r="A18253" t="s">
        <v>6498</v>
      </c>
      <c r="B18253" s="100" t="s">
        <v>17043</v>
      </c>
      <c r="C18253" s="99" t="s">
        <v>17042</v>
      </c>
      <c r="D18253" s="124">
        <v>19861</v>
      </c>
      <c r="E18253" s="157" t="e">
        <f>VLOOKUP(D18253,'SOAT LIQ'!$A$87:$C$3416,3,FALSE)</f>
        <v>#N/A</v>
      </c>
      <c r="F18253" t="s">
        <v>21635</v>
      </c>
    </row>
    <row r="18254" spans="1:6" x14ac:dyDescent="0.25">
      <c r="A18254" t="s">
        <v>6501</v>
      </c>
      <c r="B18254" s="100" t="s">
        <v>17043</v>
      </c>
      <c r="C18254" s="99" t="s">
        <v>17042</v>
      </c>
      <c r="D18254" s="124">
        <v>19861</v>
      </c>
      <c r="E18254" s="157" t="e">
        <f>VLOOKUP(D18254,'SOAT LIQ'!$A$87:$C$3416,3,FALSE)</f>
        <v>#N/A</v>
      </c>
      <c r="F18254" t="s">
        <v>21635</v>
      </c>
    </row>
    <row r="18255" spans="1:6" x14ac:dyDescent="0.25">
      <c r="A18255" t="s">
        <v>6498</v>
      </c>
      <c r="B18255" s="100" t="s">
        <v>17045</v>
      </c>
      <c r="C18255" s="99" t="s">
        <v>17044</v>
      </c>
      <c r="D18255" s="124">
        <v>19861</v>
      </c>
      <c r="E18255" s="157" t="e">
        <f>VLOOKUP(D18255,'SOAT LIQ'!$A$87:$C$3416,3,FALSE)</f>
        <v>#N/A</v>
      </c>
      <c r="F18255" t="s">
        <v>21635</v>
      </c>
    </row>
    <row r="18256" spans="1:6" x14ac:dyDescent="0.25">
      <c r="A18256" t="s">
        <v>6501</v>
      </c>
      <c r="B18256" s="100" t="s">
        <v>17045</v>
      </c>
      <c r="C18256" s="99" t="s">
        <v>17044</v>
      </c>
      <c r="D18256" s="124">
        <v>19861</v>
      </c>
      <c r="E18256" s="157" t="e">
        <f>VLOOKUP(D18256,'SOAT LIQ'!$A$87:$C$3416,3,FALSE)</f>
        <v>#N/A</v>
      </c>
      <c r="F18256" t="s">
        <v>21635</v>
      </c>
    </row>
    <row r="18257" spans="1:6" x14ac:dyDescent="0.25">
      <c r="A18257" t="s">
        <v>6498</v>
      </c>
      <c r="B18257" s="100" t="s">
        <v>17047</v>
      </c>
      <c r="C18257" s="99" t="s">
        <v>17046</v>
      </c>
      <c r="D18257" s="124">
        <v>19873</v>
      </c>
      <c r="E18257" s="157" t="e">
        <f>VLOOKUP(D18257,'SOAT LIQ'!$A$87:$C$3416,3,FALSE)</f>
        <v>#N/A</v>
      </c>
      <c r="F18257" t="s">
        <v>21635</v>
      </c>
    </row>
    <row r="18258" spans="1:6" x14ac:dyDescent="0.25">
      <c r="A18258" t="s">
        <v>6501</v>
      </c>
      <c r="B18258" s="100" t="s">
        <v>17047</v>
      </c>
      <c r="C18258" s="99" t="s">
        <v>17046</v>
      </c>
      <c r="D18258" s="124">
        <v>19873</v>
      </c>
      <c r="E18258" s="157" t="e">
        <f>VLOOKUP(D18258,'SOAT LIQ'!$A$87:$C$3416,3,FALSE)</f>
        <v>#N/A</v>
      </c>
      <c r="F18258" t="s">
        <v>21635</v>
      </c>
    </row>
    <row r="18259" spans="1:6" x14ac:dyDescent="0.25">
      <c r="A18259" t="s">
        <v>6498</v>
      </c>
      <c r="B18259" s="100" t="s">
        <v>17048</v>
      </c>
      <c r="C18259" s="100"/>
      <c r="D18259" s="124">
        <v>19873</v>
      </c>
      <c r="E18259" s="157" t="e">
        <f>VLOOKUP(D18259,'SOAT LIQ'!$A$87:$C$3416,3,FALSE)</f>
        <v>#N/A</v>
      </c>
      <c r="F18259" t="s">
        <v>21635</v>
      </c>
    </row>
    <row r="18260" spans="1:6" x14ac:dyDescent="0.25">
      <c r="A18260" t="s">
        <v>6501</v>
      </c>
      <c r="B18260" s="100" t="s">
        <v>17048</v>
      </c>
      <c r="C18260" s="100"/>
      <c r="D18260" s="124">
        <v>19873</v>
      </c>
      <c r="E18260" s="157" t="e">
        <f>VLOOKUP(D18260,'SOAT LIQ'!$A$87:$C$3416,3,FALSE)</f>
        <v>#N/A</v>
      </c>
      <c r="F18260" t="s">
        <v>21635</v>
      </c>
    </row>
    <row r="18261" spans="1:6" x14ac:dyDescent="0.25">
      <c r="A18261" t="s">
        <v>6498</v>
      </c>
      <c r="B18261" s="100" t="s">
        <v>17050</v>
      </c>
      <c r="C18261" s="99" t="s">
        <v>17049</v>
      </c>
      <c r="D18261" s="124">
        <v>19976</v>
      </c>
      <c r="E18261" s="157" t="e">
        <f>VLOOKUP(D18261,'SOAT LIQ'!$A$87:$C$3416,3,FALSE)</f>
        <v>#N/A</v>
      </c>
      <c r="F18261" t="s">
        <v>21635</v>
      </c>
    </row>
    <row r="18262" spans="1:6" x14ac:dyDescent="0.25">
      <c r="A18262" t="s">
        <v>6501</v>
      </c>
      <c r="B18262" s="100" t="s">
        <v>17050</v>
      </c>
      <c r="C18262" s="99" t="s">
        <v>17049</v>
      </c>
      <c r="D18262" s="124">
        <v>19976</v>
      </c>
      <c r="E18262" s="157" t="e">
        <f>VLOOKUP(D18262,'SOAT LIQ'!$A$87:$C$3416,3,FALSE)</f>
        <v>#N/A</v>
      </c>
      <c r="F18262" t="s">
        <v>21635</v>
      </c>
    </row>
    <row r="18263" spans="1:6" x14ac:dyDescent="0.25">
      <c r="A18263" t="s">
        <v>6498</v>
      </c>
      <c r="B18263" s="100" t="s">
        <v>17052</v>
      </c>
      <c r="C18263" s="99" t="s">
        <v>17051</v>
      </c>
      <c r="D18263" s="124">
        <v>19976</v>
      </c>
      <c r="E18263" s="157" t="e">
        <f>VLOOKUP(D18263,'SOAT LIQ'!$A$87:$C$3416,3,FALSE)</f>
        <v>#N/A</v>
      </c>
      <c r="F18263" t="s">
        <v>21635</v>
      </c>
    </row>
    <row r="18264" spans="1:6" x14ac:dyDescent="0.25">
      <c r="A18264" t="s">
        <v>6501</v>
      </c>
      <c r="B18264" s="100" t="s">
        <v>17052</v>
      </c>
      <c r="C18264" s="99" t="s">
        <v>17051</v>
      </c>
      <c r="D18264" s="124">
        <v>19976</v>
      </c>
      <c r="E18264" s="157" t="e">
        <f>VLOOKUP(D18264,'SOAT LIQ'!$A$87:$C$3416,3,FALSE)</f>
        <v>#N/A</v>
      </c>
      <c r="F18264" t="s">
        <v>21635</v>
      </c>
    </row>
    <row r="18265" spans="1:6" x14ac:dyDescent="0.25">
      <c r="A18265" t="s">
        <v>14957</v>
      </c>
      <c r="B18265" s="100" t="s">
        <v>17054</v>
      </c>
      <c r="C18265" s="99" t="s">
        <v>17053</v>
      </c>
      <c r="D18265" s="124">
        <v>19878</v>
      </c>
      <c r="E18265" s="157" t="e">
        <f>VLOOKUP(D18265,'SOAT LIQ'!$A$87:$C$3416,3,FALSE)</f>
        <v>#N/A</v>
      </c>
    </row>
    <row r="18266" spans="1:6" x14ac:dyDescent="0.25">
      <c r="A18266" t="s">
        <v>6498</v>
      </c>
      <c r="B18266" s="100" t="s">
        <v>17054</v>
      </c>
      <c r="C18266" s="99" t="s">
        <v>17053</v>
      </c>
      <c r="D18266" s="124">
        <v>19878</v>
      </c>
      <c r="E18266" s="157" t="e">
        <f>VLOOKUP(D18266,'SOAT LIQ'!$A$87:$C$3416,3,FALSE)</f>
        <v>#N/A</v>
      </c>
      <c r="F18266" t="s">
        <v>21635</v>
      </c>
    </row>
    <row r="18267" spans="1:6" x14ac:dyDescent="0.25">
      <c r="A18267" t="s">
        <v>6501</v>
      </c>
      <c r="B18267" s="100" t="s">
        <v>17054</v>
      </c>
      <c r="C18267" s="99" t="s">
        <v>17053</v>
      </c>
      <c r="D18267" s="124">
        <v>19878</v>
      </c>
      <c r="E18267" s="157" t="e">
        <f>VLOOKUP(D18267,'SOAT LIQ'!$A$87:$C$3416,3,FALSE)</f>
        <v>#N/A</v>
      </c>
      <c r="F18267" t="s">
        <v>21635</v>
      </c>
    </row>
    <row r="18268" spans="1:6" x14ac:dyDescent="0.25">
      <c r="A18268" t="s">
        <v>14964</v>
      </c>
      <c r="B18268" s="100" t="s">
        <v>17054</v>
      </c>
      <c r="C18268" s="99" t="s">
        <v>17053</v>
      </c>
      <c r="D18268" s="124">
        <v>19878</v>
      </c>
      <c r="E18268" s="157" t="e">
        <f>VLOOKUP(D18268,'SOAT LIQ'!$A$87:$C$3416,3,FALSE)</f>
        <v>#N/A</v>
      </c>
    </row>
    <row r="18269" spans="1:6" x14ac:dyDescent="0.25">
      <c r="A18269" t="s">
        <v>6498</v>
      </c>
      <c r="B18269" s="100" t="s">
        <v>17056</v>
      </c>
      <c r="C18269" s="99" t="s">
        <v>17055</v>
      </c>
      <c r="D18269" s="124">
        <v>19884</v>
      </c>
      <c r="E18269" s="157" t="e">
        <f>VLOOKUP(D18269,'SOAT LIQ'!$A$87:$C$3416,3,FALSE)</f>
        <v>#N/A</v>
      </c>
      <c r="F18269" t="s">
        <v>21635</v>
      </c>
    </row>
    <row r="18270" spans="1:6" x14ac:dyDescent="0.25">
      <c r="A18270" t="s">
        <v>6501</v>
      </c>
      <c r="B18270" s="100" t="s">
        <v>17056</v>
      </c>
      <c r="C18270" s="99" t="s">
        <v>17055</v>
      </c>
      <c r="D18270" s="124">
        <v>19884</v>
      </c>
      <c r="E18270" s="157" t="e">
        <f>VLOOKUP(D18270,'SOAT LIQ'!$A$87:$C$3416,3,FALSE)</f>
        <v>#N/A</v>
      </c>
      <c r="F18270" t="s">
        <v>21635</v>
      </c>
    </row>
    <row r="18271" spans="1:6" x14ac:dyDescent="0.25">
      <c r="A18271" t="s">
        <v>6498</v>
      </c>
      <c r="B18271" s="100" t="s">
        <v>17058</v>
      </c>
      <c r="C18271" s="99" t="s">
        <v>17057</v>
      </c>
      <c r="D18271" s="124">
        <v>19144</v>
      </c>
      <c r="E18271" s="157" t="e">
        <f>VLOOKUP(D18271,'SOAT LIQ'!$A$87:$C$3416,3,FALSE)</f>
        <v>#N/A</v>
      </c>
      <c r="F18271" t="s">
        <v>21635</v>
      </c>
    </row>
    <row r="18272" spans="1:6" x14ac:dyDescent="0.25">
      <c r="A18272" t="s">
        <v>6501</v>
      </c>
      <c r="B18272" s="100" t="s">
        <v>17058</v>
      </c>
      <c r="C18272" s="99" t="s">
        <v>17057</v>
      </c>
      <c r="D18272" s="124">
        <v>19144</v>
      </c>
      <c r="E18272" s="157" t="e">
        <f>VLOOKUP(D18272,'SOAT LIQ'!$A$87:$C$3416,3,FALSE)</f>
        <v>#N/A</v>
      </c>
      <c r="F18272" t="s">
        <v>21635</v>
      </c>
    </row>
    <row r="18273" spans="1:6" x14ac:dyDescent="0.25">
      <c r="A18273" t="s">
        <v>6498</v>
      </c>
      <c r="B18273" s="100" t="s">
        <v>17059</v>
      </c>
      <c r="C18273" s="100"/>
      <c r="D18273" s="124">
        <v>19601</v>
      </c>
      <c r="E18273" s="157" t="e">
        <f>VLOOKUP(D18273,'SOAT LIQ'!$A$87:$C$3416,3,FALSE)</f>
        <v>#N/A</v>
      </c>
      <c r="F18273" t="s">
        <v>21635</v>
      </c>
    </row>
    <row r="18274" spans="1:6" x14ac:dyDescent="0.25">
      <c r="A18274" t="s">
        <v>6501</v>
      </c>
      <c r="B18274" s="100" t="s">
        <v>17059</v>
      </c>
      <c r="C18274" s="100"/>
      <c r="D18274" s="124">
        <v>19601</v>
      </c>
      <c r="E18274" s="157" t="e">
        <f>VLOOKUP(D18274,'SOAT LIQ'!$A$87:$C$3416,3,FALSE)</f>
        <v>#N/A</v>
      </c>
      <c r="F18274" t="s">
        <v>21635</v>
      </c>
    </row>
    <row r="18275" spans="1:6" x14ac:dyDescent="0.25">
      <c r="A18275" t="s">
        <v>6498</v>
      </c>
      <c r="B18275" s="100" t="s">
        <v>17060</v>
      </c>
      <c r="C18275" s="100"/>
      <c r="D18275" s="124">
        <v>19601</v>
      </c>
      <c r="E18275" s="157" t="e">
        <f>VLOOKUP(D18275,'SOAT LIQ'!$A$87:$C$3416,3,FALSE)</f>
        <v>#N/A</v>
      </c>
      <c r="F18275" t="s">
        <v>21635</v>
      </c>
    </row>
    <row r="18276" spans="1:6" x14ac:dyDescent="0.25">
      <c r="A18276" t="s">
        <v>6501</v>
      </c>
      <c r="B18276" s="100" t="s">
        <v>17060</v>
      </c>
      <c r="C18276" s="100"/>
      <c r="D18276" s="124">
        <v>19601</v>
      </c>
      <c r="E18276" s="157" t="e">
        <f>VLOOKUP(D18276,'SOAT LIQ'!$A$87:$C$3416,3,FALSE)</f>
        <v>#N/A</v>
      </c>
      <c r="F18276" t="s">
        <v>21635</v>
      </c>
    </row>
    <row r="18277" spans="1:6" x14ac:dyDescent="0.25">
      <c r="A18277" t="s">
        <v>6498</v>
      </c>
      <c r="B18277" s="100" t="s">
        <v>17061</v>
      </c>
      <c r="C18277" s="100"/>
      <c r="D18277" s="124">
        <v>19601</v>
      </c>
      <c r="E18277" s="157" t="e">
        <f>VLOOKUP(D18277,'SOAT LIQ'!$A$87:$C$3416,3,FALSE)</f>
        <v>#N/A</v>
      </c>
      <c r="F18277" t="s">
        <v>21635</v>
      </c>
    </row>
    <row r="18278" spans="1:6" x14ac:dyDescent="0.25">
      <c r="A18278" t="s">
        <v>6501</v>
      </c>
      <c r="B18278" s="100" t="s">
        <v>17061</v>
      </c>
      <c r="C18278" s="100"/>
      <c r="D18278" s="124">
        <v>19601</v>
      </c>
      <c r="E18278" s="157" t="e">
        <f>VLOOKUP(D18278,'SOAT LIQ'!$A$87:$C$3416,3,FALSE)</f>
        <v>#N/A</v>
      </c>
      <c r="F18278" t="s">
        <v>21635</v>
      </c>
    </row>
    <row r="18279" spans="1:6" x14ac:dyDescent="0.25">
      <c r="A18279" t="s">
        <v>6498</v>
      </c>
      <c r="B18279" s="100" t="s">
        <v>17062</v>
      </c>
      <c r="C18279" s="99" t="s">
        <v>16937</v>
      </c>
      <c r="D18279" s="124">
        <v>19601</v>
      </c>
      <c r="E18279" s="157" t="e">
        <f>VLOOKUP(D18279,'SOAT LIQ'!$A$87:$C$3416,3,FALSE)</f>
        <v>#N/A</v>
      </c>
      <c r="F18279" t="s">
        <v>21635</v>
      </c>
    </row>
    <row r="18280" spans="1:6" x14ac:dyDescent="0.25">
      <c r="A18280" t="s">
        <v>6501</v>
      </c>
      <c r="B18280" s="100" t="s">
        <v>17062</v>
      </c>
      <c r="C18280" s="99" t="s">
        <v>16937</v>
      </c>
      <c r="D18280" s="124">
        <v>19601</v>
      </c>
      <c r="E18280" s="157" t="e">
        <f>VLOOKUP(D18280,'SOAT LIQ'!$A$87:$C$3416,3,FALSE)</f>
        <v>#N/A</v>
      </c>
      <c r="F18280" t="s">
        <v>21635</v>
      </c>
    </row>
    <row r="18281" spans="1:6" x14ac:dyDescent="0.25">
      <c r="A18281" t="s">
        <v>6498</v>
      </c>
      <c r="B18281" s="100" t="s">
        <v>17063</v>
      </c>
      <c r="C18281" s="100"/>
      <c r="D18281" s="124"/>
      <c r="E18281" s="157" t="e">
        <f>VLOOKUP(D18281,'SOAT LIQ'!$A$87:$C$3416,3,FALSE)</f>
        <v>#N/A</v>
      </c>
      <c r="F18281" t="s">
        <v>21635</v>
      </c>
    </row>
    <row r="18282" spans="1:6" x14ac:dyDescent="0.25">
      <c r="A18282" t="s">
        <v>6501</v>
      </c>
      <c r="B18282" s="100" t="s">
        <v>17063</v>
      </c>
      <c r="C18282" s="100"/>
      <c r="D18282" s="124"/>
      <c r="E18282" s="157" t="e">
        <f>VLOOKUP(D18282,'SOAT LIQ'!$A$87:$C$3416,3,FALSE)</f>
        <v>#N/A</v>
      </c>
      <c r="F18282" t="s">
        <v>21635</v>
      </c>
    </row>
    <row r="18283" spans="1:6" x14ac:dyDescent="0.25">
      <c r="A18283" t="s">
        <v>6498</v>
      </c>
      <c r="B18283" s="100" t="s">
        <v>17064</v>
      </c>
      <c r="C18283" s="100"/>
      <c r="D18283" s="124">
        <v>19601</v>
      </c>
      <c r="E18283" s="157" t="e">
        <f>VLOOKUP(D18283,'SOAT LIQ'!$A$87:$C$3416,3,FALSE)</f>
        <v>#N/A</v>
      </c>
      <c r="F18283" t="s">
        <v>21635</v>
      </c>
    </row>
    <row r="18284" spans="1:6" x14ac:dyDescent="0.25">
      <c r="A18284" t="s">
        <v>6501</v>
      </c>
      <c r="B18284" s="100" t="s">
        <v>17064</v>
      </c>
      <c r="C18284" s="100"/>
      <c r="D18284" s="124">
        <v>19601</v>
      </c>
      <c r="E18284" s="157" t="e">
        <f>VLOOKUP(D18284,'SOAT LIQ'!$A$87:$C$3416,3,FALSE)</f>
        <v>#N/A</v>
      </c>
      <c r="F18284" t="s">
        <v>21635</v>
      </c>
    </row>
    <row r="18285" spans="1:6" x14ac:dyDescent="0.25">
      <c r="A18285" t="s">
        <v>6498</v>
      </c>
      <c r="B18285" s="100" t="s">
        <v>17065</v>
      </c>
      <c r="C18285" s="100"/>
      <c r="D18285" s="124">
        <v>19601</v>
      </c>
      <c r="E18285" s="157" t="e">
        <f>VLOOKUP(D18285,'SOAT LIQ'!$A$87:$C$3416,3,FALSE)</f>
        <v>#N/A</v>
      </c>
      <c r="F18285" t="s">
        <v>21635</v>
      </c>
    </row>
    <row r="18286" spans="1:6" x14ac:dyDescent="0.25">
      <c r="A18286" t="s">
        <v>6501</v>
      </c>
      <c r="B18286" s="100" t="s">
        <v>17065</v>
      </c>
      <c r="C18286" s="100"/>
      <c r="D18286" s="124">
        <v>19601</v>
      </c>
      <c r="E18286" s="157" t="e">
        <f>VLOOKUP(D18286,'SOAT LIQ'!$A$87:$C$3416,3,FALSE)</f>
        <v>#N/A</v>
      </c>
      <c r="F18286" t="s">
        <v>21635</v>
      </c>
    </row>
    <row r="18287" spans="1:6" x14ac:dyDescent="0.25">
      <c r="A18287" t="s">
        <v>6498</v>
      </c>
      <c r="B18287" s="100" t="s">
        <v>17066</v>
      </c>
      <c r="C18287" s="100"/>
      <c r="D18287" s="124">
        <v>19601</v>
      </c>
      <c r="E18287" s="157" t="e">
        <f>VLOOKUP(D18287,'SOAT LIQ'!$A$87:$C$3416,3,FALSE)</f>
        <v>#N/A</v>
      </c>
      <c r="F18287" t="s">
        <v>21635</v>
      </c>
    </row>
    <row r="18288" spans="1:6" x14ac:dyDescent="0.25">
      <c r="A18288" t="s">
        <v>6501</v>
      </c>
      <c r="B18288" s="100" t="s">
        <v>17066</v>
      </c>
      <c r="C18288" s="100"/>
      <c r="D18288" s="124">
        <v>19601</v>
      </c>
      <c r="E18288" s="157" t="e">
        <f>VLOOKUP(D18288,'SOAT LIQ'!$A$87:$C$3416,3,FALSE)</f>
        <v>#N/A</v>
      </c>
      <c r="F18288" t="s">
        <v>21635</v>
      </c>
    </row>
    <row r="18289" spans="1:6" x14ac:dyDescent="0.25">
      <c r="A18289" t="s">
        <v>6498</v>
      </c>
      <c r="B18289" s="100" t="s">
        <v>17067</v>
      </c>
      <c r="C18289" s="99" t="s">
        <v>16974</v>
      </c>
      <c r="D18289" s="124">
        <v>19207</v>
      </c>
      <c r="E18289" s="157" t="e">
        <f>VLOOKUP(D18289,'SOAT LIQ'!$A$87:$C$3416,3,FALSE)</f>
        <v>#N/A</v>
      </c>
      <c r="F18289" t="s">
        <v>21635</v>
      </c>
    </row>
    <row r="18290" spans="1:6" x14ac:dyDescent="0.25">
      <c r="A18290" t="s">
        <v>6501</v>
      </c>
      <c r="B18290" s="100" t="s">
        <v>17067</v>
      </c>
      <c r="C18290" s="99" t="s">
        <v>16974</v>
      </c>
      <c r="D18290" s="124">
        <v>19207</v>
      </c>
      <c r="E18290" s="157" t="e">
        <f>VLOOKUP(D18290,'SOAT LIQ'!$A$87:$C$3416,3,FALSE)</f>
        <v>#N/A</v>
      </c>
      <c r="F18290" t="s">
        <v>21635</v>
      </c>
    </row>
    <row r="18291" spans="1:6" x14ac:dyDescent="0.25">
      <c r="A18291" t="s">
        <v>6498</v>
      </c>
      <c r="B18291" s="100" t="s">
        <v>17068</v>
      </c>
      <c r="C18291" s="99" t="s">
        <v>16976</v>
      </c>
      <c r="D18291" s="124">
        <v>19211</v>
      </c>
      <c r="E18291" s="157" t="e">
        <f>VLOOKUP(D18291,'SOAT LIQ'!$A$87:$C$3416,3,FALSE)</f>
        <v>#N/A</v>
      </c>
      <c r="F18291" t="s">
        <v>21635</v>
      </c>
    </row>
    <row r="18292" spans="1:6" x14ac:dyDescent="0.25">
      <c r="A18292" t="s">
        <v>6501</v>
      </c>
      <c r="B18292" s="100" t="s">
        <v>17068</v>
      </c>
      <c r="C18292" s="99" t="s">
        <v>16976</v>
      </c>
      <c r="D18292" s="124">
        <v>19211</v>
      </c>
      <c r="E18292" s="157" t="e">
        <f>VLOOKUP(D18292,'SOAT LIQ'!$A$87:$C$3416,3,FALSE)</f>
        <v>#N/A</v>
      </c>
      <c r="F18292" t="s">
        <v>21635</v>
      </c>
    </row>
    <row r="18293" spans="1:6" x14ac:dyDescent="0.25">
      <c r="A18293" t="s">
        <v>6498</v>
      </c>
      <c r="B18293" s="100" t="s">
        <v>17069</v>
      </c>
      <c r="C18293" s="99" t="s">
        <v>17010</v>
      </c>
      <c r="D18293" s="124">
        <v>19547</v>
      </c>
      <c r="E18293" s="157" t="e">
        <f>VLOOKUP(D18293,'SOAT LIQ'!$A$87:$C$3416,3,FALSE)</f>
        <v>#N/A</v>
      </c>
      <c r="F18293" t="s">
        <v>21635</v>
      </c>
    </row>
    <row r="18294" spans="1:6" x14ac:dyDescent="0.25">
      <c r="A18294" t="s">
        <v>6501</v>
      </c>
      <c r="B18294" s="100" t="s">
        <v>17069</v>
      </c>
      <c r="C18294" s="99" t="s">
        <v>17010</v>
      </c>
      <c r="D18294" s="124">
        <v>19547</v>
      </c>
      <c r="E18294" s="157" t="e">
        <f>VLOOKUP(D18294,'SOAT LIQ'!$A$87:$C$3416,3,FALSE)</f>
        <v>#N/A</v>
      </c>
      <c r="F18294" t="s">
        <v>21635</v>
      </c>
    </row>
    <row r="18295" spans="1:6" x14ac:dyDescent="0.25">
      <c r="A18295" t="s">
        <v>6498</v>
      </c>
      <c r="B18295" s="100" t="s">
        <v>17070</v>
      </c>
      <c r="C18295" s="99" t="s">
        <v>17014</v>
      </c>
      <c r="D18295" s="124">
        <v>19559</v>
      </c>
      <c r="E18295" s="157" t="e">
        <f>VLOOKUP(D18295,'SOAT LIQ'!$A$87:$C$3416,3,FALSE)</f>
        <v>#N/A</v>
      </c>
      <c r="F18295" t="s">
        <v>21635</v>
      </c>
    </row>
    <row r="18296" spans="1:6" x14ac:dyDescent="0.25">
      <c r="A18296" t="s">
        <v>6501</v>
      </c>
      <c r="B18296" s="100" t="s">
        <v>17070</v>
      </c>
      <c r="C18296" s="99" t="s">
        <v>17014</v>
      </c>
      <c r="D18296" s="124">
        <v>19559</v>
      </c>
      <c r="E18296" s="157" t="e">
        <f>VLOOKUP(D18296,'SOAT LIQ'!$A$87:$C$3416,3,FALSE)</f>
        <v>#N/A</v>
      </c>
      <c r="F18296" t="s">
        <v>21635</v>
      </c>
    </row>
    <row r="18297" spans="1:6" x14ac:dyDescent="0.25">
      <c r="A18297" t="s">
        <v>6498</v>
      </c>
      <c r="B18297" s="100" t="s">
        <v>17071</v>
      </c>
      <c r="C18297" s="99" t="s">
        <v>4479</v>
      </c>
      <c r="D18297" s="124">
        <v>19857</v>
      </c>
      <c r="E18297" s="157" t="e">
        <f>VLOOKUP(D18297,'SOAT LIQ'!$A$87:$C$3416,3,FALSE)</f>
        <v>#N/A</v>
      </c>
      <c r="F18297" t="s">
        <v>21635</v>
      </c>
    </row>
    <row r="18298" spans="1:6" x14ac:dyDescent="0.25">
      <c r="A18298" t="s">
        <v>6501</v>
      </c>
      <c r="B18298" s="100" t="s">
        <v>17071</v>
      </c>
      <c r="C18298" s="99" t="s">
        <v>4479</v>
      </c>
      <c r="D18298" s="124">
        <v>19857</v>
      </c>
      <c r="E18298" s="157" t="e">
        <f>VLOOKUP(D18298,'SOAT LIQ'!$A$87:$C$3416,3,FALSE)</f>
        <v>#N/A</v>
      </c>
      <c r="F18298" t="s">
        <v>21635</v>
      </c>
    </row>
    <row r="18299" spans="1:6" x14ac:dyDescent="0.25">
      <c r="A18299" t="s">
        <v>6498</v>
      </c>
      <c r="B18299" s="100" t="s">
        <v>17072</v>
      </c>
      <c r="C18299" s="99" t="s">
        <v>17046</v>
      </c>
      <c r="D18299" s="124">
        <v>19873</v>
      </c>
      <c r="E18299" s="157" t="e">
        <f>VLOOKUP(D18299,'SOAT LIQ'!$A$87:$C$3416,3,FALSE)</f>
        <v>#N/A</v>
      </c>
      <c r="F18299" t="s">
        <v>21635</v>
      </c>
    </row>
    <row r="18300" spans="1:6" x14ac:dyDescent="0.25">
      <c r="A18300" t="s">
        <v>6501</v>
      </c>
      <c r="B18300" s="100" t="s">
        <v>17072</v>
      </c>
      <c r="C18300" s="99" t="s">
        <v>17046</v>
      </c>
      <c r="D18300" s="124">
        <v>19873</v>
      </c>
      <c r="E18300" s="157" t="e">
        <f>VLOOKUP(D18300,'SOAT LIQ'!$A$87:$C$3416,3,FALSE)</f>
        <v>#N/A</v>
      </c>
      <c r="F18300" t="s">
        <v>21635</v>
      </c>
    </row>
    <row r="18301" spans="1:6" x14ac:dyDescent="0.25">
      <c r="A18301" t="s">
        <v>6498</v>
      </c>
      <c r="B18301" s="100" t="s">
        <v>17073</v>
      </c>
      <c r="C18301" s="100"/>
      <c r="D18301" s="124">
        <v>19601</v>
      </c>
      <c r="E18301" s="157" t="e">
        <f>VLOOKUP(D18301,'SOAT LIQ'!$A$87:$C$3416,3,FALSE)</f>
        <v>#N/A</v>
      </c>
      <c r="F18301" t="s">
        <v>21635</v>
      </c>
    </row>
    <row r="18302" spans="1:6" x14ac:dyDescent="0.25">
      <c r="A18302" t="s">
        <v>6501</v>
      </c>
      <c r="B18302" s="100" t="s">
        <v>17073</v>
      </c>
      <c r="C18302" s="100"/>
      <c r="D18302" s="124">
        <v>19601</v>
      </c>
      <c r="E18302" s="157" t="e">
        <f>VLOOKUP(D18302,'SOAT LIQ'!$A$87:$C$3416,3,FALSE)</f>
        <v>#N/A</v>
      </c>
      <c r="F18302" t="s">
        <v>21635</v>
      </c>
    </row>
    <row r="18303" spans="1:6" x14ac:dyDescent="0.25">
      <c r="A18303" t="s">
        <v>6498</v>
      </c>
      <c r="B18303" s="100" t="s">
        <v>17074</v>
      </c>
      <c r="C18303" s="100"/>
      <c r="D18303" s="124">
        <v>19601</v>
      </c>
      <c r="E18303" s="157" t="e">
        <f>VLOOKUP(D18303,'SOAT LIQ'!$A$87:$C$3416,3,FALSE)</f>
        <v>#N/A</v>
      </c>
      <c r="F18303" t="s">
        <v>21635</v>
      </c>
    </row>
    <row r="18304" spans="1:6" x14ac:dyDescent="0.25">
      <c r="A18304" t="s">
        <v>6501</v>
      </c>
      <c r="B18304" s="100" t="s">
        <v>17074</v>
      </c>
      <c r="C18304" s="100"/>
      <c r="D18304" s="124">
        <v>19601</v>
      </c>
      <c r="E18304" s="157" t="e">
        <f>VLOOKUP(D18304,'SOAT LIQ'!$A$87:$C$3416,3,FALSE)</f>
        <v>#N/A</v>
      </c>
      <c r="F18304" t="s">
        <v>21635</v>
      </c>
    </row>
    <row r="18305" spans="1:6" x14ac:dyDescent="0.25">
      <c r="A18305" t="s">
        <v>6498</v>
      </c>
      <c r="B18305" s="100" t="s">
        <v>17075</v>
      </c>
      <c r="C18305" s="100"/>
      <c r="D18305" s="124">
        <v>19857</v>
      </c>
      <c r="E18305" s="157" t="e">
        <f>VLOOKUP(D18305,'SOAT LIQ'!$A$87:$C$3416,3,FALSE)</f>
        <v>#N/A</v>
      </c>
      <c r="F18305" t="s">
        <v>21635</v>
      </c>
    </row>
    <row r="18306" spans="1:6" x14ac:dyDescent="0.25">
      <c r="A18306" t="s">
        <v>6501</v>
      </c>
      <c r="B18306" s="100" t="s">
        <v>17075</v>
      </c>
      <c r="C18306" s="100"/>
      <c r="D18306" s="124">
        <v>19857</v>
      </c>
      <c r="E18306" s="157" t="e">
        <f>VLOOKUP(D18306,'SOAT LIQ'!$A$87:$C$3416,3,FALSE)</f>
        <v>#N/A</v>
      </c>
      <c r="F18306" t="s">
        <v>21635</v>
      </c>
    </row>
    <row r="18307" spans="1:6" x14ac:dyDescent="0.25">
      <c r="A18307" t="s">
        <v>6498</v>
      </c>
      <c r="B18307" s="100" t="s">
        <v>17076</v>
      </c>
      <c r="C18307" s="100"/>
      <c r="D18307" s="124">
        <v>19207</v>
      </c>
      <c r="E18307" s="157" t="e">
        <f>VLOOKUP(D18307,'SOAT LIQ'!$A$87:$C$3416,3,FALSE)</f>
        <v>#N/A</v>
      </c>
      <c r="F18307" t="s">
        <v>21635</v>
      </c>
    </row>
    <row r="18308" spans="1:6" x14ac:dyDescent="0.25">
      <c r="A18308" t="s">
        <v>6501</v>
      </c>
      <c r="B18308" s="100" t="s">
        <v>17076</v>
      </c>
      <c r="C18308" s="100"/>
      <c r="D18308" s="124">
        <v>19207</v>
      </c>
      <c r="E18308" s="157" t="e">
        <f>VLOOKUP(D18308,'SOAT LIQ'!$A$87:$C$3416,3,FALSE)</f>
        <v>#N/A</v>
      </c>
      <c r="F18308" t="s">
        <v>21635</v>
      </c>
    </row>
    <row r="18309" spans="1:6" x14ac:dyDescent="0.25">
      <c r="A18309" t="s">
        <v>6501</v>
      </c>
      <c r="B18309" s="100" t="s">
        <v>17077</v>
      </c>
      <c r="C18309" s="100"/>
      <c r="D18309" s="124"/>
      <c r="E18309" s="157" t="e">
        <f>VLOOKUP(D18309,'SOAT LIQ'!$A$87:$C$3416,3,FALSE)</f>
        <v>#N/A</v>
      </c>
      <c r="F18309" t="s">
        <v>21635</v>
      </c>
    </row>
    <row r="18310" spans="1:6" x14ac:dyDescent="0.25">
      <c r="A18310" t="s">
        <v>6498</v>
      </c>
      <c r="B18310" s="100" t="s">
        <v>17077</v>
      </c>
      <c r="C18310" s="100"/>
      <c r="D18310" s="124"/>
      <c r="E18310" s="157" t="e">
        <f>VLOOKUP(D18310,'SOAT LIQ'!$A$87:$C$3416,3,FALSE)</f>
        <v>#N/A</v>
      </c>
      <c r="F18310" t="s">
        <v>21635</v>
      </c>
    </row>
    <row r="18311" spans="1:6" x14ac:dyDescent="0.25">
      <c r="A18311" t="s">
        <v>6498</v>
      </c>
      <c r="B18311" s="100" t="s">
        <v>17078</v>
      </c>
      <c r="C18311" s="100"/>
      <c r="D18311" s="124"/>
      <c r="E18311" s="157" t="e">
        <f>VLOOKUP(D18311,'SOAT LIQ'!$A$87:$C$3416,3,FALSE)</f>
        <v>#N/A</v>
      </c>
      <c r="F18311" t="s">
        <v>21635</v>
      </c>
    </row>
    <row r="18312" spans="1:6" x14ac:dyDescent="0.25">
      <c r="A18312" t="s">
        <v>6501</v>
      </c>
      <c r="B18312" s="100" t="s">
        <v>17078</v>
      </c>
      <c r="C18312" s="100"/>
      <c r="D18312" s="124"/>
      <c r="E18312" s="157" t="e">
        <f>VLOOKUP(D18312,'SOAT LIQ'!$A$87:$C$3416,3,FALSE)</f>
        <v>#N/A</v>
      </c>
      <c r="F18312" t="s">
        <v>21635</v>
      </c>
    </row>
    <row r="18313" spans="1:6" x14ac:dyDescent="0.25">
      <c r="A18313" t="s">
        <v>6498</v>
      </c>
      <c r="B18313" s="100" t="s">
        <v>17079</v>
      </c>
      <c r="C18313" s="100"/>
      <c r="D18313" s="124">
        <v>19882</v>
      </c>
      <c r="E18313" s="157" t="e">
        <f>VLOOKUP(D18313,'SOAT LIQ'!$A$87:$C$3416,3,FALSE)</f>
        <v>#N/A</v>
      </c>
      <c r="F18313" t="s">
        <v>21635</v>
      </c>
    </row>
    <row r="18314" spans="1:6" x14ac:dyDescent="0.25">
      <c r="A18314" t="s">
        <v>6501</v>
      </c>
      <c r="B18314" s="100" t="s">
        <v>17079</v>
      </c>
      <c r="C18314" s="100"/>
      <c r="D18314" s="124">
        <v>19882</v>
      </c>
      <c r="E18314" s="157" t="e">
        <f>VLOOKUP(D18314,'SOAT LIQ'!$A$87:$C$3416,3,FALSE)</f>
        <v>#N/A</v>
      </c>
      <c r="F18314" t="s">
        <v>21635</v>
      </c>
    </row>
    <row r="18315" spans="1:6" x14ac:dyDescent="0.25">
      <c r="A18315" t="s">
        <v>6498</v>
      </c>
      <c r="B18315" s="100" t="s">
        <v>17081</v>
      </c>
      <c r="C18315" s="99" t="s">
        <v>17080</v>
      </c>
      <c r="D18315" s="124">
        <v>19136</v>
      </c>
      <c r="E18315" s="157" t="e">
        <f>VLOOKUP(D18315,'SOAT LIQ'!$A$87:$C$3416,3,FALSE)</f>
        <v>#N/A</v>
      </c>
      <c r="F18315" t="s">
        <v>21635</v>
      </c>
    </row>
    <row r="18316" spans="1:6" x14ac:dyDescent="0.25">
      <c r="A18316" t="s">
        <v>6501</v>
      </c>
      <c r="B18316" s="100" t="s">
        <v>17081</v>
      </c>
      <c r="C18316" s="99" t="s">
        <v>17080</v>
      </c>
      <c r="D18316" s="124">
        <v>19136</v>
      </c>
      <c r="E18316" s="157" t="e">
        <f>VLOOKUP(D18316,'SOAT LIQ'!$A$87:$C$3416,3,FALSE)</f>
        <v>#N/A</v>
      </c>
      <c r="F18316" t="s">
        <v>21635</v>
      </c>
    </row>
    <row r="18317" spans="1:6" x14ac:dyDescent="0.25">
      <c r="A18317" t="s">
        <v>6498</v>
      </c>
      <c r="B18317" s="100" t="s">
        <v>17083</v>
      </c>
      <c r="C18317" s="99" t="s">
        <v>17082</v>
      </c>
      <c r="D18317" s="124">
        <v>19141</v>
      </c>
      <c r="E18317" s="157" t="e">
        <f>VLOOKUP(D18317,'SOAT LIQ'!$A$87:$C$3416,3,FALSE)</f>
        <v>#N/A</v>
      </c>
      <c r="F18317" t="s">
        <v>21635</v>
      </c>
    </row>
    <row r="18318" spans="1:6" x14ac:dyDescent="0.25">
      <c r="A18318" t="s">
        <v>6501</v>
      </c>
      <c r="B18318" s="100" t="s">
        <v>17083</v>
      </c>
      <c r="C18318" s="99" t="s">
        <v>17082</v>
      </c>
      <c r="D18318" s="124">
        <v>19141</v>
      </c>
      <c r="E18318" s="157" t="e">
        <f>VLOOKUP(D18318,'SOAT LIQ'!$A$87:$C$3416,3,FALSE)</f>
        <v>#N/A</v>
      </c>
      <c r="F18318" t="s">
        <v>21635</v>
      </c>
    </row>
    <row r="18319" spans="1:6" x14ac:dyDescent="0.25">
      <c r="A18319" t="s">
        <v>6498</v>
      </c>
      <c r="B18319" s="100" t="s">
        <v>17085</v>
      </c>
      <c r="C18319" s="99" t="s">
        <v>17084</v>
      </c>
      <c r="D18319" s="124">
        <v>19144</v>
      </c>
      <c r="E18319" s="157" t="e">
        <f>VLOOKUP(D18319,'SOAT LIQ'!$A$87:$C$3416,3,FALSE)</f>
        <v>#N/A</v>
      </c>
      <c r="F18319" t="s">
        <v>21635</v>
      </c>
    </row>
    <row r="18320" spans="1:6" x14ac:dyDescent="0.25">
      <c r="A18320" t="s">
        <v>6501</v>
      </c>
      <c r="B18320" s="100" t="s">
        <v>17085</v>
      </c>
      <c r="C18320" s="99" t="s">
        <v>17084</v>
      </c>
      <c r="D18320" s="124">
        <v>19144</v>
      </c>
      <c r="E18320" s="157" t="e">
        <f>VLOOKUP(D18320,'SOAT LIQ'!$A$87:$C$3416,3,FALSE)</f>
        <v>#N/A</v>
      </c>
      <c r="F18320" t="s">
        <v>21635</v>
      </c>
    </row>
    <row r="18321" spans="1:6" x14ac:dyDescent="0.25">
      <c r="A18321" t="s">
        <v>6498</v>
      </c>
      <c r="B18321" s="100" t="s">
        <v>17087</v>
      </c>
      <c r="C18321" s="99" t="s">
        <v>17086</v>
      </c>
      <c r="D18321" s="124">
        <v>19082</v>
      </c>
      <c r="E18321" s="157" t="e">
        <f>VLOOKUP(D18321,'SOAT LIQ'!$A$87:$C$3416,3,FALSE)</f>
        <v>#N/A</v>
      </c>
      <c r="F18321" t="s">
        <v>21635</v>
      </c>
    </row>
    <row r="18322" spans="1:6" x14ac:dyDescent="0.25">
      <c r="A18322" t="s">
        <v>6501</v>
      </c>
      <c r="B18322" s="100" t="s">
        <v>17087</v>
      </c>
      <c r="C18322" s="99" t="s">
        <v>17086</v>
      </c>
      <c r="D18322" s="124">
        <v>19082</v>
      </c>
      <c r="E18322" s="157" t="e">
        <f>VLOOKUP(D18322,'SOAT LIQ'!$A$87:$C$3416,3,FALSE)</f>
        <v>#N/A</v>
      </c>
      <c r="F18322" t="s">
        <v>21635</v>
      </c>
    </row>
    <row r="18323" spans="1:6" x14ac:dyDescent="0.25">
      <c r="A18323" t="s">
        <v>6498</v>
      </c>
      <c r="B18323" s="100" t="s">
        <v>17089</v>
      </c>
      <c r="C18323" s="99" t="s">
        <v>17088</v>
      </c>
      <c r="D18323" s="124">
        <v>19213</v>
      </c>
      <c r="E18323" s="157" t="e">
        <f>VLOOKUP(D18323,'SOAT LIQ'!$A$87:$C$3416,3,FALSE)</f>
        <v>#N/A</v>
      </c>
      <c r="F18323" t="s">
        <v>21635</v>
      </c>
    </row>
    <row r="18324" spans="1:6" x14ac:dyDescent="0.25">
      <c r="A18324" t="s">
        <v>6501</v>
      </c>
      <c r="B18324" s="100" t="s">
        <v>17089</v>
      </c>
      <c r="C18324" s="99" t="s">
        <v>17088</v>
      </c>
      <c r="D18324" s="124">
        <v>19213</v>
      </c>
      <c r="E18324" s="157" t="e">
        <f>VLOOKUP(D18324,'SOAT LIQ'!$A$87:$C$3416,3,FALSE)</f>
        <v>#N/A</v>
      </c>
      <c r="F18324" t="s">
        <v>21635</v>
      </c>
    </row>
    <row r="18325" spans="1:6" x14ac:dyDescent="0.25">
      <c r="A18325" t="s">
        <v>6498</v>
      </c>
      <c r="B18325" s="100" t="s">
        <v>17091</v>
      </c>
      <c r="C18325" s="99" t="s">
        <v>17090</v>
      </c>
      <c r="D18325" s="124">
        <v>19213</v>
      </c>
      <c r="E18325" s="157" t="e">
        <f>VLOOKUP(D18325,'SOAT LIQ'!$A$87:$C$3416,3,FALSE)</f>
        <v>#N/A</v>
      </c>
      <c r="F18325" t="s">
        <v>21635</v>
      </c>
    </row>
    <row r="18326" spans="1:6" x14ac:dyDescent="0.25">
      <c r="A18326" t="s">
        <v>6501</v>
      </c>
      <c r="B18326" s="100" t="s">
        <v>17091</v>
      </c>
      <c r="C18326" s="99" t="s">
        <v>17090</v>
      </c>
      <c r="D18326" s="124">
        <v>19213</v>
      </c>
      <c r="E18326" s="157" t="e">
        <f>VLOOKUP(D18326,'SOAT LIQ'!$A$87:$C$3416,3,FALSE)</f>
        <v>#N/A</v>
      </c>
      <c r="F18326" t="s">
        <v>21635</v>
      </c>
    </row>
    <row r="18327" spans="1:6" x14ac:dyDescent="0.25">
      <c r="A18327" t="s">
        <v>6498</v>
      </c>
      <c r="B18327" s="100" t="s">
        <v>17092</v>
      </c>
      <c r="C18327" s="100"/>
      <c r="D18327" s="124"/>
      <c r="E18327" s="157" t="e">
        <f>VLOOKUP(D18327,'SOAT LIQ'!$A$87:$C$3416,3,FALSE)</f>
        <v>#N/A</v>
      </c>
      <c r="F18327" t="s">
        <v>21635</v>
      </c>
    </row>
    <row r="18328" spans="1:6" x14ac:dyDescent="0.25">
      <c r="A18328" t="s">
        <v>6501</v>
      </c>
      <c r="B18328" s="100" t="s">
        <v>17092</v>
      </c>
      <c r="C18328" s="100"/>
      <c r="D18328" s="124"/>
      <c r="E18328" s="157" t="e">
        <f>VLOOKUP(D18328,'SOAT LIQ'!$A$87:$C$3416,3,FALSE)</f>
        <v>#N/A</v>
      </c>
      <c r="F18328" t="s">
        <v>21635</v>
      </c>
    </row>
    <row r="18329" spans="1:6" x14ac:dyDescent="0.25">
      <c r="A18329" t="s">
        <v>6498</v>
      </c>
      <c r="B18329" s="100" t="s">
        <v>17093</v>
      </c>
      <c r="C18329" s="100"/>
      <c r="D18329" s="124"/>
      <c r="E18329" s="157" t="e">
        <f>VLOOKUP(D18329,'SOAT LIQ'!$A$87:$C$3416,3,FALSE)</f>
        <v>#N/A</v>
      </c>
      <c r="F18329" t="s">
        <v>21635</v>
      </c>
    </row>
    <row r="18330" spans="1:6" x14ac:dyDescent="0.25">
      <c r="A18330" t="s">
        <v>6501</v>
      </c>
      <c r="B18330" s="100" t="s">
        <v>17093</v>
      </c>
      <c r="C18330" s="100"/>
      <c r="D18330" s="124"/>
      <c r="E18330" s="157" t="e">
        <f>VLOOKUP(D18330,'SOAT LIQ'!$A$87:$C$3416,3,FALSE)</f>
        <v>#N/A</v>
      </c>
      <c r="F18330" t="s">
        <v>21635</v>
      </c>
    </row>
    <row r="18331" spans="1:6" x14ac:dyDescent="0.25">
      <c r="A18331" t="s">
        <v>6498</v>
      </c>
      <c r="B18331" s="100" t="s">
        <v>17095</v>
      </c>
      <c r="C18331" s="99" t="s">
        <v>17094</v>
      </c>
      <c r="D18331" s="124">
        <v>19297</v>
      </c>
      <c r="E18331" s="157" t="e">
        <f>VLOOKUP(D18331,'SOAT LIQ'!$A$87:$C$3416,3,FALSE)</f>
        <v>#N/A</v>
      </c>
      <c r="F18331" t="s">
        <v>21635</v>
      </c>
    </row>
    <row r="18332" spans="1:6" x14ac:dyDescent="0.25">
      <c r="A18332" t="s">
        <v>6501</v>
      </c>
      <c r="B18332" s="100" t="s">
        <v>17095</v>
      </c>
      <c r="C18332" s="99" t="s">
        <v>17094</v>
      </c>
      <c r="D18332" s="124">
        <v>19297</v>
      </c>
      <c r="E18332" s="157" t="e">
        <f>VLOOKUP(D18332,'SOAT LIQ'!$A$87:$C$3416,3,FALSE)</f>
        <v>#N/A</v>
      </c>
      <c r="F18332" t="s">
        <v>21635</v>
      </c>
    </row>
    <row r="18333" spans="1:6" x14ac:dyDescent="0.25">
      <c r="A18333" t="s">
        <v>6498</v>
      </c>
      <c r="B18333" s="100" t="s">
        <v>17096</v>
      </c>
      <c r="C18333" s="100"/>
      <c r="D18333" s="124">
        <v>19085</v>
      </c>
      <c r="E18333" s="157" t="e">
        <f>VLOOKUP(D18333,'SOAT LIQ'!$A$87:$C$3416,3,FALSE)</f>
        <v>#N/A</v>
      </c>
      <c r="F18333" t="s">
        <v>21635</v>
      </c>
    </row>
    <row r="18334" spans="1:6" x14ac:dyDescent="0.25">
      <c r="A18334" t="s">
        <v>6501</v>
      </c>
      <c r="B18334" s="100" t="s">
        <v>17096</v>
      </c>
      <c r="C18334" s="100"/>
      <c r="D18334" s="124">
        <v>19085</v>
      </c>
      <c r="E18334" s="157" t="e">
        <f>VLOOKUP(D18334,'SOAT LIQ'!$A$87:$C$3416,3,FALSE)</f>
        <v>#N/A</v>
      </c>
      <c r="F18334" t="s">
        <v>21635</v>
      </c>
    </row>
    <row r="18335" spans="1:6" x14ac:dyDescent="0.25">
      <c r="A18335" t="s">
        <v>6498</v>
      </c>
      <c r="B18335" s="100" t="s">
        <v>17097</v>
      </c>
      <c r="C18335" s="100"/>
      <c r="D18335" s="124"/>
      <c r="E18335" s="157" t="e">
        <f>VLOOKUP(D18335,'SOAT LIQ'!$A$87:$C$3416,3,FALSE)</f>
        <v>#N/A</v>
      </c>
      <c r="F18335" t="s">
        <v>21635</v>
      </c>
    </row>
    <row r="18336" spans="1:6" x14ac:dyDescent="0.25">
      <c r="A18336" t="s">
        <v>6501</v>
      </c>
      <c r="B18336" s="100" t="s">
        <v>17097</v>
      </c>
      <c r="C18336" s="100"/>
      <c r="D18336" s="124"/>
      <c r="E18336" s="157" t="e">
        <f>VLOOKUP(D18336,'SOAT LIQ'!$A$87:$C$3416,3,FALSE)</f>
        <v>#N/A</v>
      </c>
      <c r="F18336" t="s">
        <v>21635</v>
      </c>
    </row>
    <row r="18337" spans="1:6" x14ac:dyDescent="0.25">
      <c r="A18337" t="s">
        <v>6498</v>
      </c>
      <c r="B18337" s="100" t="s">
        <v>17099</v>
      </c>
      <c r="C18337" s="99" t="s">
        <v>17098</v>
      </c>
      <c r="D18337" s="124">
        <v>19551</v>
      </c>
      <c r="E18337" s="157" t="e">
        <f>VLOOKUP(D18337,'SOAT LIQ'!$A$87:$C$3416,3,FALSE)</f>
        <v>#N/A</v>
      </c>
      <c r="F18337" t="s">
        <v>21635</v>
      </c>
    </row>
    <row r="18338" spans="1:6" x14ac:dyDescent="0.25">
      <c r="A18338" t="s">
        <v>6501</v>
      </c>
      <c r="B18338" s="100" t="s">
        <v>17099</v>
      </c>
      <c r="C18338" s="99" t="s">
        <v>17098</v>
      </c>
      <c r="D18338" s="124">
        <v>19551</v>
      </c>
      <c r="E18338" s="157" t="e">
        <f>VLOOKUP(D18338,'SOAT LIQ'!$A$87:$C$3416,3,FALSE)</f>
        <v>#N/A</v>
      </c>
      <c r="F18338" t="s">
        <v>21635</v>
      </c>
    </row>
    <row r="18339" spans="1:6" x14ac:dyDescent="0.25">
      <c r="A18339" t="s">
        <v>6498</v>
      </c>
      <c r="B18339" s="100" t="s">
        <v>17101</v>
      </c>
      <c r="C18339" s="99" t="s">
        <v>17100</v>
      </c>
      <c r="D18339" s="124">
        <v>19552</v>
      </c>
      <c r="E18339" s="157" t="e">
        <f>VLOOKUP(D18339,'SOAT LIQ'!$A$87:$C$3416,3,FALSE)</f>
        <v>#N/A</v>
      </c>
      <c r="F18339" t="s">
        <v>21635</v>
      </c>
    </row>
    <row r="18340" spans="1:6" x14ac:dyDescent="0.25">
      <c r="A18340" t="s">
        <v>6501</v>
      </c>
      <c r="B18340" s="100" t="s">
        <v>17101</v>
      </c>
      <c r="C18340" s="99" t="s">
        <v>17100</v>
      </c>
      <c r="D18340" s="124">
        <v>19552</v>
      </c>
      <c r="E18340" s="157" t="e">
        <f>VLOOKUP(D18340,'SOAT LIQ'!$A$87:$C$3416,3,FALSE)</f>
        <v>#N/A</v>
      </c>
      <c r="F18340" t="s">
        <v>21635</v>
      </c>
    </row>
    <row r="18341" spans="1:6" x14ac:dyDescent="0.25">
      <c r="A18341" t="s">
        <v>6498</v>
      </c>
      <c r="B18341" s="100" t="s">
        <v>17103</v>
      </c>
      <c r="C18341" s="99" t="s">
        <v>17102</v>
      </c>
      <c r="D18341" s="124">
        <v>19558</v>
      </c>
      <c r="E18341" s="157" t="e">
        <f>VLOOKUP(D18341,'SOAT LIQ'!$A$87:$C$3416,3,FALSE)</f>
        <v>#N/A</v>
      </c>
      <c r="F18341" t="s">
        <v>21635</v>
      </c>
    </row>
    <row r="18342" spans="1:6" x14ac:dyDescent="0.25">
      <c r="A18342" t="s">
        <v>6501</v>
      </c>
      <c r="B18342" s="100" t="s">
        <v>17103</v>
      </c>
      <c r="C18342" s="99" t="s">
        <v>17102</v>
      </c>
      <c r="D18342" s="124">
        <v>19558</v>
      </c>
      <c r="E18342" s="157" t="e">
        <f>VLOOKUP(D18342,'SOAT LIQ'!$A$87:$C$3416,3,FALSE)</f>
        <v>#N/A</v>
      </c>
      <c r="F18342" t="s">
        <v>21635</v>
      </c>
    </row>
    <row r="18343" spans="1:6" x14ac:dyDescent="0.25">
      <c r="A18343" t="s">
        <v>6498</v>
      </c>
      <c r="B18343" s="100" t="s">
        <v>17105</v>
      </c>
      <c r="C18343" s="99" t="s">
        <v>17104</v>
      </c>
      <c r="D18343" s="124">
        <v>19566</v>
      </c>
      <c r="E18343" s="157" t="e">
        <f>VLOOKUP(D18343,'SOAT LIQ'!$A$87:$C$3416,3,FALSE)</f>
        <v>#N/A</v>
      </c>
      <c r="F18343" t="s">
        <v>21635</v>
      </c>
    </row>
    <row r="18344" spans="1:6" x14ac:dyDescent="0.25">
      <c r="A18344" t="s">
        <v>6501</v>
      </c>
      <c r="B18344" s="100" t="s">
        <v>17105</v>
      </c>
      <c r="C18344" s="99" t="s">
        <v>17104</v>
      </c>
      <c r="D18344" s="124">
        <v>19566</v>
      </c>
      <c r="E18344" s="157" t="e">
        <f>VLOOKUP(D18344,'SOAT LIQ'!$A$87:$C$3416,3,FALSE)</f>
        <v>#N/A</v>
      </c>
      <c r="F18344" t="s">
        <v>21635</v>
      </c>
    </row>
    <row r="18345" spans="1:6" x14ac:dyDescent="0.25">
      <c r="A18345" t="s">
        <v>6498</v>
      </c>
      <c r="B18345" s="100" t="s">
        <v>17106</v>
      </c>
      <c r="C18345" s="100"/>
      <c r="D18345" s="124"/>
      <c r="E18345" s="157" t="e">
        <f>VLOOKUP(D18345,'SOAT LIQ'!$A$87:$C$3416,3,FALSE)</f>
        <v>#N/A</v>
      </c>
      <c r="F18345" t="s">
        <v>21635</v>
      </c>
    </row>
    <row r="18346" spans="1:6" x14ac:dyDescent="0.25">
      <c r="A18346" t="s">
        <v>6501</v>
      </c>
      <c r="B18346" s="100" t="s">
        <v>17106</v>
      </c>
      <c r="C18346" s="100"/>
      <c r="D18346" s="124"/>
      <c r="E18346" s="157" t="e">
        <f>VLOOKUP(D18346,'SOAT LIQ'!$A$87:$C$3416,3,FALSE)</f>
        <v>#N/A</v>
      </c>
      <c r="F18346" t="s">
        <v>21635</v>
      </c>
    </row>
    <row r="18347" spans="1:6" x14ac:dyDescent="0.25">
      <c r="A18347" t="s">
        <v>6498</v>
      </c>
      <c r="B18347" s="100" t="s">
        <v>17108</v>
      </c>
      <c r="C18347" s="99" t="s">
        <v>17107</v>
      </c>
      <c r="D18347" s="124">
        <v>19632</v>
      </c>
      <c r="E18347" s="157" t="e">
        <f>VLOOKUP(D18347,'SOAT LIQ'!$A$87:$C$3416,3,FALSE)</f>
        <v>#N/A</v>
      </c>
      <c r="F18347" t="s">
        <v>21635</v>
      </c>
    </row>
    <row r="18348" spans="1:6" x14ac:dyDescent="0.25">
      <c r="A18348" t="s">
        <v>6501</v>
      </c>
      <c r="B18348" s="100" t="s">
        <v>17108</v>
      </c>
      <c r="C18348" s="99" t="s">
        <v>17107</v>
      </c>
      <c r="D18348" s="124">
        <v>19632</v>
      </c>
      <c r="E18348" s="157" t="e">
        <f>VLOOKUP(D18348,'SOAT LIQ'!$A$87:$C$3416,3,FALSE)</f>
        <v>#N/A</v>
      </c>
      <c r="F18348" t="s">
        <v>21635</v>
      </c>
    </row>
    <row r="18349" spans="1:6" x14ac:dyDescent="0.25">
      <c r="A18349" t="s">
        <v>6498</v>
      </c>
      <c r="B18349" s="100" t="s">
        <v>17110</v>
      </c>
      <c r="C18349" s="99" t="s">
        <v>17109</v>
      </c>
      <c r="D18349" s="124">
        <v>19744</v>
      </c>
      <c r="E18349" s="157" t="e">
        <f>VLOOKUP(D18349,'SOAT LIQ'!$A$87:$C$3416,3,FALSE)</f>
        <v>#N/A</v>
      </c>
      <c r="F18349" t="s">
        <v>21635</v>
      </c>
    </row>
    <row r="18350" spans="1:6" x14ac:dyDescent="0.25">
      <c r="A18350" t="s">
        <v>6501</v>
      </c>
      <c r="B18350" s="100" t="s">
        <v>17110</v>
      </c>
      <c r="C18350" s="99" t="s">
        <v>17109</v>
      </c>
      <c r="D18350" s="124">
        <v>19744</v>
      </c>
      <c r="E18350" s="157" t="e">
        <f>VLOOKUP(D18350,'SOAT LIQ'!$A$87:$C$3416,3,FALSE)</f>
        <v>#N/A</v>
      </c>
      <c r="F18350" t="s">
        <v>21635</v>
      </c>
    </row>
    <row r="18351" spans="1:6" x14ac:dyDescent="0.25">
      <c r="A18351" t="s">
        <v>6498</v>
      </c>
      <c r="B18351" s="100" t="s">
        <v>17111</v>
      </c>
      <c r="C18351" s="100"/>
      <c r="D18351" s="124">
        <v>19767</v>
      </c>
      <c r="E18351" s="157" t="e">
        <f>VLOOKUP(D18351,'SOAT LIQ'!$A$87:$C$3416,3,FALSE)</f>
        <v>#N/A</v>
      </c>
      <c r="F18351" t="s">
        <v>21635</v>
      </c>
    </row>
    <row r="18352" spans="1:6" x14ac:dyDescent="0.25">
      <c r="A18352" t="s">
        <v>6501</v>
      </c>
      <c r="B18352" s="100" t="s">
        <v>17111</v>
      </c>
      <c r="C18352" s="100"/>
      <c r="D18352" s="124">
        <v>19767</v>
      </c>
      <c r="E18352" s="157" t="e">
        <f>VLOOKUP(D18352,'SOAT LIQ'!$A$87:$C$3416,3,FALSE)</f>
        <v>#N/A</v>
      </c>
      <c r="F18352" t="s">
        <v>21635</v>
      </c>
    </row>
    <row r="18353" spans="1:6" x14ac:dyDescent="0.25">
      <c r="A18353" t="s">
        <v>6498</v>
      </c>
      <c r="B18353" s="100" t="s">
        <v>17113</v>
      </c>
      <c r="C18353" s="99" t="s">
        <v>17112</v>
      </c>
      <c r="D18353" s="124">
        <v>19614</v>
      </c>
      <c r="E18353" s="157" t="e">
        <f>VLOOKUP(D18353,'SOAT LIQ'!$A$87:$C$3416,3,FALSE)</f>
        <v>#N/A</v>
      </c>
      <c r="F18353" t="s">
        <v>21635</v>
      </c>
    </row>
    <row r="18354" spans="1:6" x14ac:dyDescent="0.25">
      <c r="A18354" t="s">
        <v>6501</v>
      </c>
      <c r="B18354" s="100" t="s">
        <v>17113</v>
      </c>
      <c r="C18354" s="99" t="s">
        <v>17112</v>
      </c>
      <c r="D18354" s="124">
        <v>19614</v>
      </c>
      <c r="E18354" s="157" t="e">
        <f>VLOOKUP(D18354,'SOAT LIQ'!$A$87:$C$3416,3,FALSE)</f>
        <v>#N/A</v>
      </c>
      <c r="F18354" t="s">
        <v>21635</v>
      </c>
    </row>
    <row r="18355" spans="1:6" x14ac:dyDescent="0.25">
      <c r="A18355" t="s">
        <v>6498</v>
      </c>
      <c r="B18355" s="100" t="s">
        <v>17115</v>
      </c>
      <c r="C18355" s="99" t="s">
        <v>17114</v>
      </c>
      <c r="D18355" s="124">
        <v>19856</v>
      </c>
      <c r="E18355" s="157" t="e">
        <f>VLOOKUP(D18355,'SOAT LIQ'!$A$87:$C$3416,3,FALSE)</f>
        <v>#N/A</v>
      </c>
      <c r="F18355" t="s">
        <v>21635</v>
      </c>
    </row>
    <row r="18356" spans="1:6" x14ac:dyDescent="0.25">
      <c r="A18356" t="s">
        <v>6501</v>
      </c>
      <c r="B18356" s="100" t="s">
        <v>17115</v>
      </c>
      <c r="C18356" s="99" t="s">
        <v>17114</v>
      </c>
      <c r="D18356" s="124">
        <v>19856</v>
      </c>
      <c r="E18356" s="157" t="e">
        <f>VLOOKUP(D18356,'SOAT LIQ'!$A$87:$C$3416,3,FALSE)</f>
        <v>#N/A</v>
      </c>
      <c r="F18356" t="s">
        <v>21635</v>
      </c>
    </row>
    <row r="18357" spans="1:6" x14ac:dyDescent="0.25">
      <c r="A18357" t="s">
        <v>6498</v>
      </c>
      <c r="B18357" s="100" t="s">
        <v>17117</v>
      </c>
      <c r="C18357" s="99" t="s">
        <v>17116</v>
      </c>
      <c r="D18357" s="124">
        <v>19856</v>
      </c>
      <c r="E18357" s="157" t="e">
        <f>VLOOKUP(D18357,'SOAT LIQ'!$A$87:$C$3416,3,FALSE)</f>
        <v>#N/A</v>
      </c>
      <c r="F18357" t="s">
        <v>21635</v>
      </c>
    </row>
    <row r="18358" spans="1:6" x14ac:dyDescent="0.25">
      <c r="A18358" t="s">
        <v>6501</v>
      </c>
      <c r="B18358" s="100" t="s">
        <v>17117</v>
      </c>
      <c r="C18358" s="99" t="s">
        <v>17116</v>
      </c>
      <c r="D18358" s="124">
        <v>19856</v>
      </c>
      <c r="E18358" s="157" t="e">
        <f>VLOOKUP(D18358,'SOAT LIQ'!$A$87:$C$3416,3,FALSE)</f>
        <v>#N/A</v>
      </c>
      <c r="F18358" t="s">
        <v>21635</v>
      </c>
    </row>
    <row r="18359" spans="1:6" x14ac:dyDescent="0.25">
      <c r="A18359" t="s">
        <v>6498</v>
      </c>
      <c r="B18359" s="100" t="s">
        <v>17119</v>
      </c>
      <c r="C18359" s="99" t="s">
        <v>17118</v>
      </c>
      <c r="D18359" s="124">
        <v>19867</v>
      </c>
      <c r="E18359" s="157" t="e">
        <f>VLOOKUP(D18359,'SOAT LIQ'!$A$87:$C$3416,3,FALSE)</f>
        <v>#N/A</v>
      </c>
      <c r="F18359" t="s">
        <v>21635</v>
      </c>
    </row>
    <row r="18360" spans="1:6" x14ac:dyDescent="0.25">
      <c r="A18360" t="s">
        <v>6501</v>
      </c>
      <c r="B18360" s="100" t="s">
        <v>17119</v>
      </c>
      <c r="C18360" s="99" t="s">
        <v>17118</v>
      </c>
      <c r="D18360" s="124">
        <v>19867</v>
      </c>
      <c r="E18360" s="157" t="e">
        <f>VLOOKUP(D18360,'SOAT LIQ'!$A$87:$C$3416,3,FALSE)</f>
        <v>#N/A</v>
      </c>
      <c r="F18360" t="s">
        <v>21635</v>
      </c>
    </row>
    <row r="18361" spans="1:6" x14ac:dyDescent="0.25">
      <c r="A18361" t="s">
        <v>6498</v>
      </c>
      <c r="B18361" s="100" t="s">
        <v>17121</v>
      </c>
      <c r="C18361" s="99" t="s">
        <v>17120</v>
      </c>
      <c r="D18361" s="124">
        <v>19889</v>
      </c>
      <c r="E18361" s="157" t="e">
        <f>VLOOKUP(D18361,'SOAT LIQ'!$A$87:$C$3416,3,FALSE)</f>
        <v>#N/A</v>
      </c>
      <c r="F18361" t="s">
        <v>21635</v>
      </c>
    </row>
    <row r="18362" spans="1:6" x14ac:dyDescent="0.25">
      <c r="A18362" t="s">
        <v>6501</v>
      </c>
      <c r="B18362" s="100" t="s">
        <v>17121</v>
      </c>
      <c r="C18362" s="99" t="s">
        <v>17120</v>
      </c>
      <c r="D18362" s="124">
        <v>19889</v>
      </c>
      <c r="E18362" s="157" t="e">
        <f>VLOOKUP(D18362,'SOAT LIQ'!$A$87:$C$3416,3,FALSE)</f>
        <v>#N/A</v>
      </c>
      <c r="F18362" t="s">
        <v>21635</v>
      </c>
    </row>
    <row r="18363" spans="1:6" x14ac:dyDescent="0.25">
      <c r="A18363" t="s">
        <v>6498</v>
      </c>
      <c r="B18363" s="100" t="s">
        <v>17122</v>
      </c>
      <c r="C18363" s="100"/>
      <c r="D18363" s="124"/>
      <c r="E18363" s="157" t="e">
        <f>VLOOKUP(D18363,'SOAT LIQ'!$A$87:$C$3416,3,FALSE)</f>
        <v>#N/A</v>
      </c>
      <c r="F18363" t="s">
        <v>21635</v>
      </c>
    </row>
    <row r="18364" spans="1:6" x14ac:dyDescent="0.25">
      <c r="A18364" t="s">
        <v>6501</v>
      </c>
      <c r="B18364" s="100" t="s">
        <v>17122</v>
      </c>
      <c r="C18364" s="100"/>
      <c r="D18364" s="124"/>
      <c r="E18364" s="157" t="e">
        <f>VLOOKUP(D18364,'SOAT LIQ'!$A$87:$C$3416,3,FALSE)</f>
        <v>#N/A</v>
      </c>
      <c r="F18364" t="s">
        <v>21635</v>
      </c>
    </row>
    <row r="18365" spans="1:6" x14ac:dyDescent="0.25">
      <c r="A18365" t="s">
        <v>6498</v>
      </c>
      <c r="B18365" s="100" t="s">
        <v>17123</v>
      </c>
      <c r="C18365" s="99" t="s">
        <v>17098</v>
      </c>
      <c r="D18365" s="124">
        <v>19551</v>
      </c>
      <c r="E18365" s="157" t="e">
        <f>VLOOKUP(D18365,'SOAT LIQ'!$A$87:$C$3416,3,FALSE)</f>
        <v>#N/A</v>
      </c>
      <c r="F18365" t="s">
        <v>21635</v>
      </c>
    </row>
    <row r="18366" spans="1:6" x14ac:dyDescent="0.25">
      <c r="A18366" t="s">
        <v>6501</v>
      </c>
      <c r="B18366" s="100" t="s">
        <v>17123</v>
      </c>
      <c r="C18366" s="99" t="s">
        <v>17098</v>
      </c>
      <c r="D18366" s="124">
        <v>19551</v>
      </c>
      <c r="E18366" s="157" t="e">
        <f>VLOOKUP(D18366,'SOAT LIQ'!$A$87:$C$3416,3,FALSE)</f>
        <v>#N/A</v>
      </c>
      <c r="F18366" t="s">
        <v>21635</v>
      </c>
    </row>
    <row r="18367" spans="1:6" x14ac:dyDescent="0.25">
      <c r="A18367" t="s">
        <v>6498</v>
      </c>
      <c r="B18367" s="100" t="s">
        <v>17124</v>
      </c>
      <c r="C18367" s="100"/>
      <c r="D18367" s="124">
        <v>19094</v>
      </c>
      <c r="E18367" s="157" t="e">
        <f>VLOOKUP(D18367,'SOAT LIQ'!$A$87:$C$3416,3,FALSE)</f>
        <v>#N/A</v>
      </c>
      <c r="F18367" t="s">
        <v>21635</v>
      </c>
    </row>
    <row r="18368" spans="1:6" x14ac:dyDescent="0.25">
      <c r="A18368" t="s">
        <v>6501</v>
      </c>
      <c r="B18368" s="100" t="s">
        <v>17124</v>
      </c>
      <c r="C18368" s="100"/>
      <c r="D18368" s="124">
        <v>19094</v>
      </c>
      <c r="E18368" s="157" t="e">
        <f>VLOOKUP(D18368,'SOAT LIQ'!$A$87:$C$3416,3,FALSE)</f>
        <v>#N/A</v>
      </c>
      <c r="F18368" t="s">
        <v>21635</v>
      </c>
    </row>
    <row r="18369" spans="1:6" x14ac:dyDescent="0.25">
      <c r="A18369" t="s">
        <v>6498</v>
      </c>
      <c r="B18369" s="100" t="s">
        <v>17125</v>
      </c>
      <c r="C18369" s="100"/>
      <c r="D18369" s="124"/>
      <c r="E18369" s="157" t="e">
        <f>VLOOKUP(D18369,'SOAT LIQ'!$A$87:$C$3416,3,FALSE)</f>
        <v>#N/A</v>
      </c>
      <c r="F18369" t="s">
        <v>21635</v>
      </c>
    </row>
    <row r="18370" spans="1:6" x14ac:dyDescent="0.25">
      <c r="A18370" t="s">
        <v>6501</v>
      </c>
      <c r="B18370" s="100" t="s">
        <v>17125</v>
      </c>
      <c r="C18370" s="100"/>
      <c r="D18370" s="124"/>
      <c r="E18370" s="157" t="e">
        <f>VLOOKUP(D18370,'SOAT LIQ'!$A$87:$C$3416,3,FALSE)</f>
        <v>#N/A</v>
      </c>
      <c r="F18370" t="s">
        <v>21635</v>
      </c>
    </row>
    <row r="18371" spans="1:6" x14ac:dyDescent="0.25">
      <c r="A18371" t="s">
        <v>6498</v>
      </c>
      <c r="B18371" s="100" t="s">
        <v>17126</v>
      </c>
      <c r="C18371" s="100"/>
      <c r="D18371" s="124">
        <v>19313</v>
      </c>
      <c r="E18371" s="157" t="e">
        <f>VLOOKUP(D18371,'SOAT LIQ'!$A$87:$C$3416,3,FALSE)</f>
        <v>#N/A</v>
      </c>
      <c r="F18371" t="s">
        <v>21635</v>
      </c>
    </row>
    <row r="18372" spans="1:6" x14ac:dyDescent="0.25">
      <c r="A18372" t="s">
        <v>6501</v>
      </c>
      <c r="B18372" s="100" t="s">
        <v>17126</v>
      </c>
      <c r="C18372" s="100"/>
      <c r="D18372" s="124">
        <v>19313</v>
      </c>
      <c r="E18372" s="157" t="e">
        <f>VLOOKUP(D18372,'SOAT LIQ'!$A$87:$C$3416,3,FALSE)</f>
        <v>#N/A</v>
      </c>
      <c r="F18372" t="s">
        <v>21635</v>
      </c>
    </row>
    <row r="18373" spans="1:6" x14ac:dyDescent="0.25">
      <c r="A18373" t="s">
        <v>6498</v>
      </c>
      <c r="B18373" s="100" t="s">
        <v>17127</v>
      </c>
      <c r="C18373" s="100"/>
      <c r="D18373" s="124">
        <v>19313</v>
      </c>
      <c r="E18373" s="157" t="e">
        <f>VLOOKUP(D18373,'SOAT LIQ'!$A$87:$C$3416,3,FALSE)</f>
        <v>#N/A</v>
      </c>
      <c r="F18373" t="s">
        <v>21635</v>
      </c>
    </row>
    <row r="18374" spans="1:6" x14ac:dyDescent="0.25">
      <c r="A18374" t="s">
        <v>6501</v>
      </c>
      <c r="B18374" s="100" t="s">
        <v>17127</v>
      </c>
      <c r="C18374" s="100"/>
      <c r="D18374" s="124">
        <v>19313</v>
      </c>
      <c r="E18374" s="157" t="e">
        <f>VLOOKUP(D18374,'SOAT LIQ'!$A$87:$C$3416,3,FALSE)</f>
        <v>#N/A</v>
      </c>
      <c r="F18374" t="s">
        <v>21635</v>
      </c>
    </row>
    <row r="18375" spans="1:6" x14ac:dyDescent="0.25">
      <c r="A18375" t="s">
        <v>6498</v>
      </c>
      <c r="B18375" s="100" t="s">
        <v>17128</v>
      </c>
      <c r="C18375" s="100"/>
      <c r="D18375" s="124"/>
      <c r="E18375" s="157" t="e">
        <f>VLOOKUP(D18375,'SOAT LIQ'!$A$87:$C$3416,3,FALSE)</f>
        <v>#N/A</v>
      </c>
      <c r="F18375" t="s">
        <v>21635</v>
      </c>
    </row>
    <row r="18376" spans="1:6" x14ac:dyDescent="0.25">
      <c r="A18376" t="s">
        <v>6501</v>
      </c>
      <c r="B18376" s="100" t="s">
        <v>17128</v>
      </c>
      <c r="C18376" s="100"/>
      <c r="D18376" s="124"/>
      <c r="E18376" s="157" t="e">
        <f>VLOOKUP(D18376,'SOAT LIQ'!$A$87:$C$3416,3,FALSE)</f>
        <v>#N/A</v>
      </c>
      <c r="F18376" t="s">
        <v>21635</v>
      </c>
    </row>
    <row r="18377" spans="1:6" x14ac:dyDescent="0.25">
      <c r="A18377" t="s">
        <v>6498</v>
      </c>
      <c r="B18377" s="100" t="s">
        <v>17129</v>
      </c>
      <c r="C18377" s="100"/>
      <c r="D18377" s="124"/>
      <c r="E18377" s="157" t="e">
        <f>VLOOKUP(D18377,'SOAT LIQ'!$A$87:$C$3416,3,FALSE)</f>
        <v>#N/A</v>
      </c>
      <c r="F18377" t="s">
        <v>21635</v>
      </c>
    </row>
    <row r="18378" spans="1:6" x14ac:dyDescent="0.25">
      <c r="A18378" t="s">
        <v>6501</v>
      </c>
      <c r="B18378" s="100" t="s">
        <v>17129</v>
      </c>
      <c r="C18378" s="100"/>
      <c r="D18378" s="124"/>
      <c r="E18378" s="157" t="e">
        <f>VLOOKUP(D18378,'SOAT LIQ'!$A$87:$C$3416,3,FALSE)</f>
        <v>#N/A</v>
      </c>
      <c r="F18378" t="s">
        <v>21635</v>
      </c>
    </row>
    <row r="18379" spans="1:6" x14ac:dyDescent="0.25">
      <c r="A18379" t="s">
        <v>6498</v>
      </c>
      <c r="B18379" s="100" t="s">
        <v>17130</v>
      </c>
      <c r="C18379" s="100"/>
      <c r="D18379" s="124"/>
      <c r="E18379" s="157" t="e">
        <f>VLOOKUP(D18379,'SOAT LIQ'!$A$87:$C$3416,3,FALSE)</f>
        <v>#N/A</v>
      </c>
      <c r="F18379" t="s">
        <v>21635</v>
      </c>
    </row>
    <row r="18380" spans="1:6" x14ac:dyDescent="0.25">
      <c r="A18380" t="s">
        <v>6501</v>
      </c>
      <c r="B18380" s="100" t="s">
        <v>17130</v>
      </c>
      <c r="C18380" s="100"/>
      <c r="D18380" s="124"/>
      <c r="E18380" s="157" t="e">
        <f>VLOOKUP(D18380,'SOAT LIQ'!$A$87:$C$3416,3,FALSE)</f>
        <v>#N/A</v>
      </c>
      <c r="F18380" t="s">
        <v>21635</v>
      </c>
    </row>
    <row r="18381" spans="1:6" x14ac:dyDescent="0.25">
      <c r="A18381" t="s">
        <v>6498</v>
      </c>
      <c r="B18381" s="100" t="s">
        <v>17131</v>
      </c>
      <c r="C18381" s="100"/>
      <c r="D18381" s="124"/>
      <c r="E18381" s="157" t="e">
        <f>VLOOKUP(D18381,'SOAT LIQ'!$A$87:$C$3416,3,FALSE)</f>
        <v>#N/A</v>
      </c>
      <c r="F18381" t="s">
        <v>21635</v>
      </c>
    </row>
    <row r="18382" spans="1:6" x14ac:dyDescent="0.25">
      <c r="A18382" t="s">
        <v>6501</v>
      </c>
      <c r="B18382" s="100" t="s">
        <v>17131</v>
      </c>
      <c r="C18382" s="100"/>
      <c r="D18382" s="124"/>
      <c r="E18382" s="157" t="e">
        <f>VLOOKUP(D18382,'SOAT LIQ'!$A$87:$C$3416,3,FALSE)</f>
        <v>#N/A</v>
      </c>
      <c r="F18382" t="s">
        <v>21635</v>
      </c>
    </row>
    <row r="18383" spans="1:6" x14ac:dyDescent="0.25">
      <c r="A18383" t="s">
        <v>6498</v>
      </c>
      <c r="B18383" s="100" t="s">
        <v>17132</v>
      </c>
      <c r="C18383" s="100"/>
      <c r="D18383" s="124"/>
      <c r="E18383" s="157" t="e">
        <f>VLOOKUP(D18383,'SOAT LIQ'!$A$87:$C$3416,3,FALSE)</f>
        <v>#N/A</v>
      </c>
      <c r="F18383" t="s">
        <v>21635</v>
      </c>
    </row>
    <row r="18384" spans="1:6" x14ac:dyDescent="0.25">
      <c r="A18384" t="s">
        <v>6501</v>
      </c>
      <c r="B18384" s="100" t="s">
        <v>17132</v>
      </c>
      <c r="C18384" s="100"/>
      <c r="D18384" s="124"/>
      <c r="E18384" s="157" t="e">
        <f>VLOOKUP(D18384,'SOAT LIQ'!$A$87:$C$3416,3,FALSE)</f>
        <v>#N/A</v>
      </c>
      <c r="F18384" t="s">
        <v>21635</v>
      </c>
    </row>
    <row r="18385" spans="1:6" x14ac:dyDescent="0.25">
      <c r="A18385" t="s">
        <v>6498</v>
      </c>
      <c r="B18385" s="100" t="s">
        <v>17134</v>
      </c>
      <c r="C18385" s="99" t="s">
        <v>17133</v>
      </c>
      <c r="D18385" s="124">
        <v>19081</v>
      </c>
      <c r="E18385" s="157" t="e">
        <f>VLOOKUP(D18385,'SOAT LIQ'!$A$87:$C$3416,3,FALSE)</f>
        <v>#N/A</v>
      </c>
      <c r="F18385" t="s">
        <v>21635</v>
      </c>
    </row>
    <row r="18386" spans="1:6" x14ac:dyDescent="0.25">
      <c r="A18386" t="s">
        <v>6501</v>
      </c>
      <c r="B18386" s="100" t="s">
        <v>17134</v>
      </c>
      <c r="C18386" s="99" t="s">
        <v>17133</v>
      </c>
      <c r="D18386" s="124">
        <v>19081</v>
      </c>
      <c r="E18386" s="157" t="e">
        <f>VLOOKUP(D18386,'SOAT LIQ'!$A$87:$C$3416,3,FALSE)</f>
        <v>#N/A</v>
      </c>
      <c r="F18386" t="s">
        <v>21635</v>
      </c>
    </row>
    <row r="18387" spans="1:6" x14ac:dyDescent="0.25">
      <c r="A18387" t="s">
        <v>6498</v>
      </c>
      <c r="B18387" s="100" t="s">
        <v>17135</v>
      </c>
      <c r="C18387" s="100"/>
      <c r="D18387" s="124"/>
      <c r="E18387" s="157" t="e">
        <f>VLOOKUP(D18387,'SOAT LIQ'!$A$87:$C$3416,3,FALSE)</f>
        <v>#N/A</v>
      </c>
      <c r="F18387" t="s">
        <v>21635</v>
      </c>
    </row>
    <row r="18388" spans="1:6" x14ac:dyDescent="0.25">
      <c r="A18388" t="s">
        <v>6501</v>
      </c>
      <c r="B18388" s="100" t="s">
        <v>17135</v>
      </c>
      <c r="C18388" s="100"/>
      <c r="D18388" s="124"/>
      <c r="E18388" s="157" t="e">
        <f>VLOOKUP(D18388,'SOAT LIQ'!$A$87:$C$3416,3,FALSE)</f>
        <v>#N/A</v>
      </c>
      <c r="F18388" t="s">
        <v>21635</v>
      </c>
    </row>
    <row r="18389" spans="1:6" x14ac:dyDescent="0.25">
      <c r="A18389" t="s">
        <v>6498</v>
      </c>
      <c r="B18389" s="100" t="s">
        <v>17136</v>
      </c>
      <c r="C18389" s="100"/>
      <c r="D18389" s="124"/>
      <c r="E18389" s="157" t="e">
        <f>VLOOKUP(D18389,'SOAT LIQ'!$A$87:$C$3416,3,FALSE)</f>
        <v>#N/A</v>
      </c>
      <c r="F18389" t="s">
        <v>21635</v>
      </c>
    </row>
    <row r="18390" spans="1:6" x14ac:dyDescent="0.25">
      <c r="A18390" t="s">
        <v>6501</v>
      </c>
      <c r="B18390" s="100" t="s">
        <v>17136</v>
      </c>
      <c r="C18390" s="100"/>
      <c r="D18390" s="124"/>
      <c r="E18390" s="157" t="e">
        <f>VLOOKUP(D18390,'SOAT LIQ'!$A$87:$C$3416,3,FALSE)</f>
        <v>#N/A</v>
      </c>
      <c r="F18390" t="s">
        <v>21635</v>
      </c>
    </row>
    <row r="18391" spans="1:6" x14ac:dyDescent="0.25">
      <c r="A18391" t="s">
        <v>6498</v>
      </c>
      <c r="B18391" s="100" t="s">
        <v>17138</v>
      </c>
      <c r="C18391" s="99" t="s">
        <v>17137</v>
      </c>
      <c r="D18391" s="124">
        <v>19098</v>
      </c>
      <c r="E18391" s="157" t="e">
        <f>VLOOKUP(D18391,'SOAT LIQ'!$A$87:$C$3416,3,FALSE)</f>
        <v>#N/A</v>
      </c>
      <c r="F18391" t="s">
        <v>21635</v>
      </c>
    </row>
    <row r="18392" spans="1:6" x14ac:dyDescent="0.25">
      <c r="A18392" t="s">
        <v>6501</v>
      </c>
      <c r="B18392" s="100" t="s">
        <v>17138</v>
      </c>
      <c r="C18392" s="99" t="s">
        <v>17137</v>
      </c>
      <c r="D18392" s="124">
        <v>19098</v>
      </c>
      <c r="E18392" s="157" t="e">
        <f>VLOOKUP(D18392,'SOAT LIQ'!$A$87:$C$3416,3,FALSE)</f>
        <v>#N/A</v>
      </c>
      <c r="F18392" t="s">
        <v>21635</v>
      </c>
    </row>
    <row r="18393" spans="1:6" x14ac:dyDescent="0.25">
      <c r="A18393" t="s">
        <v>6498</v>
      </c>
      <c r="B18393" s="100" t="s">
        <v>17139</v>
      </c>
      <c r="C18393" s="99" t="s">
        <v>17140</v>
      </c>
      <c r="D18393" s="124">
        <v>19082</v>
      </c>
      <c r="E18393" s="157" t="e">
        <f>VLOOKUP(D18393,'SOAT LIQ'!$A$87:$C$3416,3,FALSE)</f>
        <v>#N/A</v>
      </c>
      <c r="F18393" t="s">
        <v>21635</v>
      </c>
    </row>
    <row r="18394" spans="1:6" x14ac:dyDescent="0.25">
      <c r="A18394" t="s">
        <v>6501</v>
      </c>
      <c r="B18394" s="100" t="s">
        <v>17139</v>
      </c>
      <c r="C18394" s="99" t="s">
        <v>17140</v>
      </c>
      <c r="D18394" s="124">
        <v>19082</v>
      </c>
      <c r="E18394" s="157" t="e">
        <f>VLOOKUP(D18394,'SOAT LIQ'!$A$87:$C$3416,3,FALSE)</f>
        <v>#N/A</v>
      </c>
      <c r="F18394" t="s">
        <v>21635</v>
      </c>
    </row>
    <row r="18395" spans="1:6" x14ac:dyDescent="0.25">
      <c r="A18395" t="s">
        <v>6498</v>
      </c>
      <c r="B18395" s="100" t="s">
        <v>17142</v>
      </c>
      <c r="C18395" s="99" t="s">
        <v>17141</v>
      </c>
      <c r="D18395" s="124">
        <v>19082</v>
      </c>
      <c r="E18395" s="157" t="e">
        <f>VLOOKUP(D18395,'SOAT LIQ'!$A$87:$C$3416,3,FALSE)</f>
        <v>#N/A</v>
      </c>
      <c r="F18395" t="s">
        <v>21635</v>
      </c>
    </row>
    <row r="18396" spans="1:6" x14ac:dyDescent="0.25">
      <c r="A18396" t="s">
        <v>6501</v>
      </c>
      <c r="B18396" s="100" t="s">
        <v>17142</v>
      </c>
      <c r="C18396" s="99" t="s">
        <v>17141</v>
      </c>
      <c r="D18396" s="124">
        <v>19082</v>
      </c>
      <c r="E18396" s="157" t="e">
        <f>VLOOKUP(D18396,'SOAT LIQ'!$A$87:$C$3416,3,FALSE)</f>
        <v>#N/A</v>
      </c>
      <c r="F18396" t="s">
        <v>21635</v>
      </c>
    </row>
    <row r="18397" spans="1:6" x14ac:dyDescent="0.25">
      <c r="A18397" t="s">
        <v>6498</v>
      </c>
      <c r="B18397" s="100" t="s">
        <v>17143</v>
      </c>
      <c r="C18397" s="99" t="s">
        <v>17140</v>
      </c>
      <c r="D18397" s="124">
        <v>19082</v>
      </c>
      <c r="E18397" s="157" t="e">
        <f>VLOOKUP(D18397,'SOAT LIQ'!$A$87:$C$3416,3,FALSE)</f>
        <v>#N/A</v>
      </c>
      <c r="F18397" t="s">
        <v>21635</v>
      </c>
    </row>
    <row r="18398" spans="1:6" x14ac:dyDescent="0.25">
      <c r="A18398" t="s">
        <v>6501</v>
      </c>
      <c r="B18398" s="100" t="s">
        <v>17143</v>
      </c>
      <c r="C18398" s="99" t="s">
        <v>17140</v>
      </c>
      <c r="D18398" s="124">
        <v>19082</v>
      </c>
      <c r="E18398" s="157" t="e">
        <f>VLOOKUP(D18398,'SOAT LIQ'!$A$87:$C$3416,3,FALSE)</f>
        <v>#N/A</v>
      </c>
      <c r="F18398" t="s">
        <v>21635</v>
      </c>
    </row>
    <row r="18399" spans="1:6" x14ac:dyDescent="0.25">
      <c r="A18399" t="s">
        <v>6498</v>
      </c>
      <c r="B18399" s="100" t="s">
        <v>17144</v>
      </c>
      <c r="C18399" s="100"/>
      <c r="D18399" s="124"/>
      <c r="E18399" s="157" t="e">
        <f>VLOOKUP(D18399,'SOAT LIQ'!$A$87:$C$3416,3,FALSE)</f>
        <v>#N/A</v>
      </c>
      <c r="F18399" t="s">
        <v>21635</v>
      </c>
    </row>
    <row r="18400" spans="1:6" x14ac:dyDescent="0.25">
      <c r="A18400" t="s">
        <v>6501</v>
      </c>
      <c r="B18400" s="100" t="s">
        <v>17144</v>
      </c>
      <c r="C18400" s="100"/>
      <c r="D18400" s="124"/>
      <c r="E18400" s="157" t="e">
        <f>VLOOKUP(D18400,'SOAT LIQ'!$A$87:$C$3416,3,FALSE)</f>
        <v>#N/A</v>
      </c>
      <c r="F18400" t="s">
        <v>21635</v>
      </c>
    </row>
    <row r="18401" spans="1:6" x14ac:dyDescent="0.25">
      <c r="A18401" t="s">
        <v>6498</v>
      </c>
      <c r="B18401" s="100" t="s">
        <v>17146</v>
      </c>
      <c r="C18401" s="99" t="s">
        <v>17145</v>
      </c>
      <c r="D18401" s="124">
        <v>19083</v>
      </c>
      <c r="E18401" s="157" t="e">
        <f>VLOOKUP(D18401,'SOAT LIQ'!$A$87:$C$3416,3,FALSE)</f>
        <v>#N/A</v>
      </c>
      <c r="F18401" t="s">
        <v>21635</v>
      </c>
    </row>
    <row r="18402" spans="1:6" x14ac:dyDescent="0.25">
      <c r="A18402" t="s">
        <v>6501</v>
      </c>
      <c r="B18402" s="100" t="s">
        <v>17146</v>
      </c>
      <c r="C18402" s="99" t="s">
        <v>17145</v>
      </c>
      <c r="D18402" s="124">
        <v>19083</v>
      </c>
      <c r="E18402" s="157" t="e">
        <f>VLOOKUP(D18402,'SOAT LIQ'!$A$87:$C$3416,3,FALSE)</f>
        <v>#N/A</v>
      </c>
      <c r="F18402" t="s">
        <v>21635</v>
      </c>
    </row>
    <row r="18403" spans="1:6" x14ac:dyDescent="0.25">
      <c r="A18403" t="s">
        <v>6498</v>
      </c>
      <c r="B18403" s="100" t="s">
        <v>17148</v>
      </c>
      <c r="C18403" s="99" t="s">
        <v>17147</v>
      </c>
      <c r="D18403" s="124"/>
      <c r="E18403" s="157" t="e">
        <f>VLOOKUP(D18403,'SOAT LIQ'!$A$87:$C$3416,3,FALSE)</f>
        <v>#N/A</v>
      </c>
      <c r="F18403" t="s">
        <v>21635</v>
      </c>
    </row>
    <row r="18404" spans="1:6" x14ac:dyDescent="0.25">
      <c r="A18404" t="s">
        <v>6501</v>
      </c>
      <c r="B18404" s="100" t="s">
        <v>17148</v>
      </c>
      <c r="C18404" s="99" t="s">
        <v>17147</v>
      </c>
      <c r="D18404" s="124"/>
      <c r="E18404" s="157" t="e">
        <f>VLOOKUP(D18404,'SOAT LIQ'!$A$87:$C$3416,3,FALSE)</f>
        <v>#N/A</v>
      </c>
      <c r="F18404" t="s">
        <v>21635</v>
      </c>
    </row>
    <row r="18405" spans="1:6" x14ac:dyDescent="0.25">
      <c r="A18405" t="s">
        <v>6498</v>
      </c>
      <c r="B18405" s="100" t="s">
        <v>17150</v>
      </c>
      <c r="C18405" s="99" t="s">
        <v>17149</v>
      </c>
      <c r="D18405" s="124">
        <v>19084</v>
      </c>
      <c r="E18405" s="157" t="e">
        <f>VLOOKUP(D18405,'SOAT LIQ'!$A$87:$C$3416,3,FALSE)</f>
        <v>#N/A</v>
      </c>
      <c r="F18405" t="s">
        <v>21635</v>
      </c>
    </row>
    <row r="18406" spans="1:6" x14ac:dyDescent="0.25">
      <c r="A18406" t="s">
        <v>6501</v>
      </c>
      <c r="B18406" s="100" t="s">
        <v>17150</v>
      </c>
      <c r="C18406" s="99" t="s">
        <v>17149</v>
      </c>
      <c r="D18406" s="124">
        <v>19084</v>
      </c>
      <c r="E18406" s="157" t="e">
        <f>VLOOKUP(D18406,'SOAT LIQ'!$A$87:$C$3416,3,FALSE)</f>
        <v>#N/A</v>
      </c>
      <c r="F18406" t="s">
        <v>21635</v>
      </c>
    </row>
    <row r="18407" spans="1:6" x14ac:dyDescent="0.25">
      <c r="A18407" t="s">
        <v>6498</v>
      </c>
      <c r="B18407" s="100" t="s">
        <v>17152</v>
      </c>
      <c r="C18407" s="99" t="s">
        <v>17151</v>
      </c>
      <c r="D18407" s="124">
        <v>19085</v>
      </c>
      <c r="E18407" s="157" t="e">
        <f>VLOOKUP(D18407,'SOAT LIQ'!$A$87:$C$3416,3,FALSE)</f>
        <v>#N/A</v>
      </c>
      <c r="F18407" t="s">
        <v>21635</v>
      </c>
    </row>
    <row r="18408" spans="1:6" x14ac:dyDescent="0.25">
      <c r="A18408" t="s">
        <v>6501</v>
      </c>
      <c r="B18408" s="100" t="s">
        <v>17152</v>
      </c>
      <c r="C18408" s="99" t="s">
        <v>17151</v>
      </c>
      <c r="D18408" s="124">
        <v>19085</v>
      </c>
      <c r="E18408" s="157" t="e">
        <f>VLOOKUP(D18408,'SOAT LIQ'!$A$87:$C$3416,3,FALSE)</f>
        <v>#N/A</v>
      </c>
      <c r="F18408" t="s">
        <v>21635</v>
      </c>
    </row>
    <row r="18409" spans="1:6" x14ac:dyDescent="0.25">
      <c r="A18409" t="s">
        <v>6498</v>
      </c>
      <c r="B18409" s="100" t="s">
        <v>17154</v>
      </c>
      <c r="C18409" s="99" t="s">
        <v>17153</v>
      </c>
      <c r="D18409" s="124">
        <v>19085</v>
      </c>
      <c r="E18409" s="157" t="e">
        <f>VLOOKUP(D18409,'SOAT LIQ'!$A$87:$C$3416,3,FALSE)</f>
        <v>#N/A</v>
      </c>
      <c r="F18409" t="s">
        <v>21635</v>
      </c>
    </row>
    <row r="18410" spans="1:6" x14ac:dyDescent="0.25">
      <c r="A18410" t="s">
        <v>6501</v>
      </c>
      <c r="B18410" s="100" t="s">
        <v>17154</v>
      </c>
      <c r="C18410" s="99" t="s">
        <v>17153</v>
      </c>
      <c r="D18410" s="124">
        <v>19085</v>
      </c>
      <c r="E18410" s="157" t="e">
        <f>VLOOKUP(D18410,'SOAT LIQ'!$A$87:$C$3416,3,FALSE)</f>
        <v>#N/A</v>
      </c>
      <c r="F18410" t="s">
        <v>21635</v>
      </c>
    </row>
    <row r="18411" spans="1:6" x14ac:dyDescent="0.25">
      <c r="A18411" t="s">
        <v>6498</v>
      </c>
      <c r="B18411" s="100" t="s">
        <v>17155</v>
      </c>
      <c r="C18411" s="100"/>
      <c r="D18411" s="124"/>
      <c r="E18411" s="157" t="e">
        <f>VLOOKUP(D18411,'SOAT LIQ'!$A$87:$C$3416,3,FALSE)</f>
        <v>#N/A</v>
      </c>
      <c r="F18411" t="s">
        <v>21635</v>
      </c>
    </row>
    <row r="18412" spans="1:6" x14ac:dyDescent="0.25">
      <c r="A18412" t="s">
        <v>6501</v>
      </c>
      <c r="B18412" s="100" t="s">
        <v>17155</v>
      </c>
      <c r="C18412" s="100"/>
      <c r="D18412" s="124"/>
      <c r="E18412" s="157" t="e">
        <f>VLOOKUP(D18412,'SOAT LIQ'!$A$87:$C$3416,3,FALSE)</f>
        <v>#N/A</v>
      </c>
      <c r="F18412" t="s">
        <v>21635</v>
      </c>
    </row>
    <row r="18413" spans="1:6" x14ac:dyDescent="0.25">
      <c r="A18413" t="s">
        <v>6498</v>
      </c>
      <c r="B18413" s="100" t="s">
        <v>17157</v>
      </c>
      <c r="C18413" s="99" t="s">
        <v>17156</v>
      </c>
      <c r="D18413" s="124">
        <v>19086</v>
      </c>
      <c r="E18413" s="157" t="e">
        <f>VLOOKUP(D18413,'SOAT LIQ'!$A$87:$C$3416,3,FALSE)</f>
        <v>#N/A</v>
      </c>
      <c r="F18413" t="s">
        <v>21635</v>
      </c>
    </row>
    <row r="18414" spans="1:6" x14ac:dyDescent="0.25">
      <c r="A18414" t="s">
        <v>6501</v>
      </c>
      <c r="B18414" s="100" t="s">
        <v>17157</v>
      </c>
      <c r="C18414" s="99" t="s">
        <v>17156</v>
      </c>
      <c r="D18414" s="124">
        <v>19086</v>
      </c>
      <c r="E18414" s="157" t="e">
        <f>VLOOKUP(D18414,'SOAT LIQ'!$A$87:$C$3416,3,FALSE)</f>
        <v>#N/A</v>
      </c>
      <c r="F18414" t="s">
        <v>21635</v>
      </c>
    </row>
    <row r="18415" spans="1:6" x14ac:dyDescent="0.25">
      <c r="A18415" t="s">
        <v>6498</v>
      </c>
      <c r="B18415" s="100" t="s">
        <v>17159</v>
      </c>
      <c r="C18415" s="99" t="s">
        <v>17158</v>
      </c>
      <c r="D18415" s="124">
        <v>19087</v>
      </c>
      <c r="E18415" s="157" t="e">
        <f>VLOOKUP(D18415,'SOAT LIQ'!$A$87:$C$3416,3,FALSE)</f>
        <v>#N/A</v>
      </c>
      <c r="F18415" t="s">
        <v>21635</v>
      </c>
    </row>
    <row r="18416" spans="1:6" x14ac:dyDescent="0.25">
      <c r="A18416" t="s">
        <v>6501</v>
      </c>
      <c r="B18416" s="100" t="s">
        <v>17159</v>
      </c>
      <c r="C18416" s="99" t="s">
        <v>17158</v>
      </c>
      <c r="D18416" s="124">
        <v>19087</v>
      </c>
      <c r="E18416" s="157" t="e">
        <f>VLOOKUP(D18416,'SOAT LIQ'!$A$87:$C$3416,3,FALSE)</f>
        <v>#N/A</v>
      </c>
      <c r="F18416" t="s">
        <v>21635</v>
      </c>
    </row>
    <row r="18417" spans="1:6" x14ac:dyDescent="0.25">
      <c r="A18417" t="s">
        <v>6498</v>
      </c>
      <c r="B18417" s="100" t="s">
        <v>17161</v>
      </c>
      <c r="C18417" s="99" t="s">
        <v>17160</v>
      </c>
      <c r="D18417" s="124">
        <v>19089</v>
      </c>
      <c r="E18417" s="157" t="e">
        <f>VLOOKUP(D18417,'SOAT LIQ'!$A$87:$C$3416,3,FALSE)</f>
        <v>#N/A</v>
      </c>
      <c r="F18417" t="s">
        <v>21635</v>
      </c>
    </row>
    <row r="18418" spans="1:6" x14ac:dyDescent="0.25">
      <c r="A18418" t="s">
        <v>6501</v>
      </c>
      <c r="B18418" s="100" t="s">
        <v>17161</v>
      </c>
      <c r="C18418" s="99" t="s">
        <v>17160</v>
      </c>
      <c r="D18418" s="124">
        <v>19089</v>
      </c>
      <c r="E18418" s="157" t="e">
        <f>VLOOKUP(D18418,'SOAT LIQ'!$A$87:$C$3416,3,FALSE)</f>
        <v>#N/A</v>
      </c>
      <c r="F18418" t="s">
        <v>21635</v>
      </c>
    </row>
    <row r="18419" spans="1:6" x14ac:dyDescent="0.25">
      <c r="A18419" t="s">
        <v>6498</v>
      </c>
      <c r="B18419" s="100" t="s">
        <v>17163</v>
      </c>
      <c r="C18419" s="99" t="s">
        <v>17162</v>
      </c>
      <c r="D18419" s="124">
        <v>19089</v>
      </c>
      <c r="E18419" s="157" t="e">
        <f>VLOOKUP(D18419,'SOAT LIQ'!$A$87:$C$3416,3,FALSE)</f>
        <v>#N/A</v>
      </c>
      <c r="F18419" t="s">
        <v>21635</v>
      </c>
    </row>
    <row r="18420" spans="1:6" x14ac:dyDescent="0.25">
      <c r="A18420" t="s">
        <v>6501</v>
      </c>
      <c r="B18420" s="100" t="s">
        <v>17163</v>
      </c>
      <c r="C18420" s="99" t="s">
        <v>17162</v>
      </c>
      <c r="D18420" s="124">
        <v>19089</v>
      </c>
      <c r="E18420" s="157" t="e">
        <f>VLOOKUP(D18420,'SOAT LIQ'!$A$87:$C$3416,3,FALSE)</f>
        <v>#N/A</v>
      </c>
      <c r="F18420" t="s">
        <v>21635</v>
      </c>
    </row>
    <row r="18421" spans="1:6" x14ac:dyDescent="0.25">
      <c r="A18421" t="s">
        <v>6498</v>
      </c>
      <c r="B18421" s="100" t="s">
        <v>17164</v>
      </c>
      <c r="C18421" s="100"/>
      <c r="D18421" s="124"/>
      <c r="E18421" s="157" t="e">
        <f>VLOOKUP(D18421,'SOAT LIQ'!$A$87:$C$3416,3,FALSE)</f>
        <v>#N/A</v>
      </c>
      <c r="F18421" t="s">
        <v>21635</v>
      </c>
    </row>
    <row r="18422" spans="1:6" x14ac:dyDescent="0.25">
      <c r="A18422" t="s">
        <v>6501</v>
      </c>
      <c r="B18422" s="100" t="s">
        <v>17164</v>
      </c>
      <c r="C18422" s="100"/>
      <c r="D18422" s="124"/>
      <c r="E18422" s="157" t="e">
        <f>VLOOKUP(D18422,'SOAT LIQ'!$A$87:$C$3416,3,FALSE)</f>
        <v>#N/A</v>
      </c>
      <c r="F18422" t="s">
        <v>21635</v>
      </c>
    </row>
    <row r="18423" spans="1:6" x14ac:dyDescent="0.25">
      <c r="A18423" t="s">
        <v>6498</v>
      </c>
      <c r="B18423" s="100" t="s">
        <v>17165</v>
      </c>
      <c r="C18423" s="99" t="s">
        <v>6612</v>
      </c>
      <c r="D18423" s="124">
        <v>19090</v>
      </c>
      <c r="E18423" s="157" t="e">
        <f>VLOOKUP(D18423,'SOAT LIQ'!$A$87:$C$3416,3,FALSE)</f>
        <v>#N/A</v>
      </c>
      <c r="F18423" t="s">
        <v>21635</v>
      </c>
    </row>
    <row r="18424" spans="1:6" x14ac:dyDescent="0.25">
      <c r="A18424" t="s">
        <v>6501</v>
      </c>
      <c r="B18424" s="100" t="s">
        <v>17165</v>
      </c>
      <c r="C18424" s="99" t="s">
        <v>6612</v>
      </c>
      <c r="D18424" s="124">
        <v>19090</v>
      </c>
      <c r="E18424" s="157" t="e">
        <f>VLOOKUP(D18424,'SOAT LIQ'!$A$87:$C$3416,3,FALSE)</f>
        <v>#N/A</v>
      </c>
      <c r="F18424" t="s">
        <v>21635</v>
      </c>
    </row>
    <row r="18425" spans="1:6" x14ac:dyDescent="0.25">
      <c r="A18425" t="s">
        <v>6498</v>
      </c>
      <c r="B18425" s="100" t="s">
        <v>17166</v>
      </c>
      <c r="C18425" s="99" t="s">
        <v>6499</v>
      </c>
      <c r="D18425" s="124">
        <v>19090</v>
      </c>
      <c r="E18425" s="157" t="e">
        <f>VLOOKUP(D18425,'SOAT LIQ'!$A$87:$C$3416,3,FALSE)</f>
        <v>#N/A</v>
      </c>
      <c r="F18425" t="s">
        <v>21635</v>
      </c>
    </row>
    <row r="18426" spans="1:6" x14ac:dyDescent="0.25">
      <c r="A18426" t="s">
        <v>6501</v>
      </c>
      <c r="B18426" s="100" t="s">
        <v>17166</v>
      </c>
      <c r="C18426" s="99" t="s">
        <v>6499</v>
      </c>
      <c r="D18426" s="124">
        <v>19090</v>
      </c>
      <c r="E18426" s="157" t="e">
        <f>VLOOKUP(D18426,'SOAT LIQ'!$A$87:$C$3416,3,FALSE)</f>
        <v>#N/A</v>
      </c>
      <c r="F18426" t="s">
        <v>21635</v>
      </c>
    </row>
    <row r="18427" spans="1:6" x14ac:dyDescent="0.25">
      <c r="A18427" t="s">
        <v>6498</v>
      </c>
      <c r="B18427" s="100" t="s">
        <v>17167</v>
      </c>
      <c r="C18427" s="100"/>
      <c r="D18427" s="124"/>
      <c r="E18427" s="157" t="e">
        <f>VLOOKUP(D18427,'SOAT LIQ'!$A$87:$C$3416,3,FALSE)</f>
        <v>#N/A</v>
      </c>
      <c r="F18427" t="s">
        <v>21635</v>
      </c>
    </row>
    <row r="18428" spans="1:6" x14ac:dyDescent="0.25">
      <c r="A18428" t="s">
        <v>6501</v>
      </c>
      <c r="B18428" s="100" t="s">
        <v>17167</v>
      </c>
      <c r="C18428" s="100"/>
      <c r="D18428" s="124"/>
      <c r="E18428" s="157" t="e">
        <f>VLOOKUP(D18428,'SOAT LIQ'!$A$87:$C$3416,3,FALSE)</f>
        <v>#N/A</v>
      </c>
      <c r="F18428" t="s">
        <v>21635</v>
      </c>
    </row>
    <row r="18429" spans="1:6" x14ac:dyDescent="0.25">
      <c r="A18429" t="s">
        <v>6501</v>
      </c>
      <c r="B18429" s="100" t="s">
        <v>17169</v>
      </c>
      <c r="C18429" s="99" t="s">
        <v>17168</v>
      </c>
      <c r="D18429" s="124">
        <v>19091</v>
      </c>
      <c r="E18429" s="157" t="e">
        <f>VLOOKUP(D18429,'SOAT LIQ'!$A$87:$C$3416,3,FALSE)</f>
        <v>#N/A</v>
      </c>
      <c r="F18429" t="s">
        <v>21635</v>
      </c>
    </row>
    <row r="18430" spans="1:6" x14ac:dyDescent="0.25">
      <c r="A18430" t="s">
        <v>6498</v>
      </c>
      <c r="B18430" s="100" t="s">
        <v>17169</v>
      </c>
      <c r="C18430" s="99" t="s">
        <v>17168</v>
      </c>
      <c r="D18430" s="124">
        <v>19091</v>
      </c>
      <c r="E18430" s="157" t="e">
        <f>VLOOKUP(D18430,'SOAT LIQ'!$A$87:$C$3416,3,FALSE)</f>
        <v>#N/A</v>
      </c>
      <c r="F18430" t="s">
        <v>21635</v>
      </c>
    </row>
    <row r="18431" spans="1:6" x14ac:dyDescent="0.25">
      <c r="A18431" t="s">
        <v>6498</v>
      </c>
      <c r="B18431" s="100" t="s">
        <v>17171</v>
      </c>
      <c r="C18431" s="99" t="s">
        <v>17170</v>
      </c>
      <c r="D18431" s="124">
        <v>19092</v>
      </c>
      <c r="E18431" s="157" t="e">
        <f>VLOOKUP(D18431,'SOAT LIQ'!$A$87:$C$3416,3,FALSE)</f>
        <v>#N/A</v>
      </c>
      <c r="F18431" t="s">
        <v>21635</v>
      </c>
    </row>
    <row r="18432" spans="1:6" x14ac:dyDescent="0.25">
      <c r="A18432" t="s">
        <v>6501</v>
      </c>
      <c r="B18432" s="100" t="s">
        <v>17171</v>
      </c>
      <c r="C18432" s="99" t="s">
        <v>17170</v>
      </c>
      <c r="D18432" s="124">
        <v>19092</v>
      </c>
      <c r="E18432" s="157" t="e">
        <f>VLOOKUP(D18432,'SOAT LIQ'!$A$87:$C$3416,3,FALSE)</f>
        <v>#N/A</v>
      </c>
      <c r="F18432" t="s">
        <v>21635</v>
      </c>
    </row>
    <row r="18433" spans="1:6" x14ac:dyDescent="0.25">
      <c r="A18433" t="s">
        <v>6498</v>
      </c>
      <c r="B18433" s="100" t="s">
        <v>4588</v>
      </c>
      <c r="C18433" s="99" t="s">
        <v>17172</v>
      </c>
      <c r="D18433" s="124">
        <v>19618</v>
      </c>
      <c r="E18433" s="157" t="e">
        <f>VLOOKUP(D18433,'SOAT LIQ'!$A$87:$C$3416,3,FALSE)</f>
        <v>#N/A</v>
      </c>
      <c r="F18433" t="s">
        <v>21635</v>
      </c>
    </row>
    <row r="18434" spans="1:6" x14ac:dyDescent="0.25">
      <c r="A18434" t="s">
        <v>6501</v>
      </c>
      <c r="B18434" s="100" t="s">
        <v>4588</v>
      </c>
      <c r="C18434" s="99" t="s">
        <v>17172</v>
      </c>
      <c r="D18434" s="124">
        <v>19618</v>
      </c>
      <c r="E18434" s="157" t="e">
        <f>VLOOKUP(D18434,'SOAT LIQ'!$A$87:$C$3416,3,FALSE)</f>
        <v>#N/A</v>
      </c>
      <c r="F18434" t="s">
        <v>21635</v>
      </c>
    </row>
    <row r="18435" spans="1:6" x14ac:dyDescent="0.25">
      <c r="A18435" t="s">
        <v>6498</v>
      </c>
      <c r="B18435" s="100" t="s">
        <v>17174</v>
      </c>
      <c r="C18435" s="99" t="s">
        <v>17173</v>
      </c>
      <c r="D18435" s="124"/>
      <c r="E18435" s="157" t="e">
        <f>VLOOKUP(D18435,'SOAT LIQ'!$A$87:$C$3416,3,FALSE)</f>
        <v>#N/A</v>
      </c>
      <c r="F18435" t="s">
        <v>21635</v>
      </c>
    </row>
    <row r="18436" spans="1:6" x14ac:dyDescent="0.25">
      <c r="A18436" t="s">
        <v>6501</v>
      </c>
      <c r="B18436" s="100" t="s">
        <v>17174</v>
      </c>
      <c r="C18436" s="99" t="s">
        <v>17173</v>
      </c>
      <c r="D18436" s="124"/>
      <c r="E18436" s="157" t="e">
        <f>VLOOKUP(D18436,'SOAT LIQ'!$A$87:$C$3416,3,FALSE)</f>
        <v>#N/A</v>
      </c>
      <c r="F18436" t="s">
        <v>21635</v>
      </c>
    </row>
    <row r="18437" spans="1:6" x14ac:dyDescent="0.25">
      <c r="A18437" t="s">
        <v>6498</v>
      </c>
      <c r="B18437" s="100" t="s">
        <v>17176</v>
      </c>
      <c r="C18437" s="99" t="s">
        <v>17175</v>
      </c>
      <c r="D18437" s="124">
        <v>19115</v>
      </c>
      <c r="E18437" s="157" t="e">
        <f>VLOOKUP(D18437,'SOAT LIQ'!$A$87:$C$3416,3,FALSE)</f>
        <v>#N/A</v>
      </c>
      <c r="F18437" t="s">
        <v>21635</v>
      </c>
    </row>
    <row r="18438" spans="1:6" x14ac:dyDescent="0.25">
      <c r="A18438" t="s">
        <v>6501</v>
      </c>
      <c r="B18438" s="100" t="s">
        <v>17176</v>
      </c>
      <c r="C18438" s="99" t="s">
        <v>17175</v>
      </c>
      <c r="D18438" s="124">
        <v>19115</v>
      </c>
      <c r="E18438" s="157" t="e">
        <f>VLOOKUP(D18438,'SOAT LIQ'!$A$87:$C$3416,3,FALSE)</f>
        <v>#N/A</v>
      </c>
      <c r="F18438" t="s">
        <v>21635</v>
      </c>
    </row>
    <row r="18439" spans="1:6" x14ac:dyDescent="0.25">
      <c r="A18439" t="s">
        <v>6498</v>
      </c>
      <c r="B18439" s="100" t="s">
        <v>17177</v>
      </c>
      <c r="C18439" s="100"/>
      <c r="D18439" s="124"/>
      <c r="E18439" s="157" t="e">
        <f>VLOOKUP(D18439,'SOAT LIQ'!$A$87:$C$3416,3,FALSE)</f>
        <v>#N/A</v>
      </c>
      <c r="F18439" t="s">
        <v>21635</v>
      </c>
    </row>
    <row r="18440" spans="1:6" x14ac:dyDescent="0.25">
      <c r="A18440" t="s">
        <v>6501</v>
      </c>
      <c r="B18440" s="100" t="s">
        <v>17177</v>
      </c>
      <c r="C18440" s="100"/>
      <c r="D18440" s="124"/>
      <c r="E18440" s="157" t="e">
        <f>VLOOKUP(D18440,'SOAT LIQ'!$A$87:$C$3416,3,FALSE)</f>
        <v>#N/A</v>
      </c>
      <c r="F18440" t="s">
        <v>21635</v>
      </c>
    </row>
    <row r="18441" spans="1:6" x14ac:dyDescent="0.25">
      <c r="A18441" t="s">
        <v>6498</v>
      </c>
      <c r="B18441" s="100" t="s">
        <v>17179</v>
      </c>
      <c r="C18441" s="99" t="s">
        <v>17178</v>
      </c>
      <c r="D18441" s="124">
        <v>19093</v>
      </c>
      <c r="E18441" s="157" t="e">
        <f>VLOOKUP(D18441,'SOAT LIQ'!$A$87:$C$3416,3,FALSE)</f>
        <v>#N/A</v>
      </c>
      <c r="F18441" t="s">
        <v>21635</v>
      </c>
    </row>
    <row r="18442" spans="1:6" x14ac:dyDescent="0.25">
      <c r="A18442" t="s">
        <v>6501</v>
      </c>
      <c r="B18442" s="100" t="s">
        <v>17179</v>
      </c>
      <c r="C18442" s="99" t="s">
        <v>17178</v>
      </c>
      <c r="D18442" s="124">
        <v>19093</v>
      </c>
      <c r="E18442" s="157" t="e">
        <f>VLOOKUP(D18442,'SOAT LIQ'!$A$87:$C$3416,3,FALSE)</f>
        <v>#N/A</v>
      </c>
      <c r="F18442" t="s">
        <v>21635</v>
      </c>
    </row>
    <row r="18443" spans="1:6" x14ac:dyDescent="0.25">
      <c r="A18443" t="s">
        <v>6498</v>
      </c>
      <c r="B18443" s="100" t="s">
        <v>17181</v>
      </c>
      <c r="C18443" s="99" t="s">
        <v>17180</v>
      </c>
      <c r="D18443" s="124">
        <v>19093</v>
      </c>
      <c r="E18443" s="157" t="e">
        <f>VLOOKUP(D18443,'SOAT LIQ'!$A$87:$C$3416,3,FALSE)</f>
        <v>#N/A</v>
      </c>
      <c r="F18443" t="s">
        <v>21635</v>
      </c>
    </row>
    <row r="18444" spans="1:6" x14ac:dyDescent="0.25">
      <c r="A18444" t="s">
        <v>6501</v>
      </c>
      <c r="B18444" s="100" t="s">
        <v>17181</v>
      </c>
      <c r="C18444" s="99" t="s">
        <v>17180</v>
      </c>
      <c r="D18444" s="124">
        <v>19093</v>
      </c>
      <c r="E18444" s="157" t="e">
        <f>VLOOKUP(D18444,'SOAT LIQ'!$A$87:$C$3416,3,FALSE)</f>
        <v>#N/A</v>
      </c>
      <c r="F18444" t="s">
        <v>21635</v>
      </c>
    </row>
    <row r="18445" spans="1:6" x14ac:dyDescent="0.25">
      <c r="A18445" t="s">
        <v>6498</v>
      </c>
      <c r="B18445" s="100" t="s">
        <v>17183</v>
      </c>
      <c r="C18445" s="99" t="s">
        <v>17182</v>
      </c>
      <c r="D18445" s="124">
        <v>19093</v>
      </c>
      <c r="E18445" s="157" t="e">
        <f>VLOOKUP(D18445,'SOAT LIQ'!$A$87:$C$3416,3,FALSE)</f>
        <v>#N/A</v>
      </c>
      <c r="F18445" t="s">
        <v>21635</v>
      </c>
    </row>
    <row r="18446" spans="1:6" x14ac:dyDescent="0.25">
      <c r="A18446" t="s">
        <v>6501</v>
      </c>
      <c r="B18446" s="100" t="s">
        <v>17183</v>
      </c>
      <c r="C18446" s="99" t="s">
        <v>17182</v>
      </c>
      <c r="D18446" s="124">
        <v>19093</v>
      </c>
      <c r="E18446" s="157" t="e">
        <f>VLOOKUP(D18446,'SOAT LIQ'!$A$87:$C$3416,3,FALSE)</f>
        <v>#N/A</v>
      </c>
      <c r="F18446" t="s">
        <v>21635</v>
      </c>
    </row>
    <row r="18447" spans="1:6" x14ac:dyDescent="0.25">
      <c r="A18447" t="s">
        <v>6498</v>
      </c>
      <c r="B18447" s="100" t="s">
        <v>17184</v>
      </c>
      <c r="C18447" s="100"/>
      <c r="D18447" s="124"/>
      <c r="E18447" s="157" t="e">
        <f>VLOOKUP(D18447,'SOAT LIQ'!$A$87:$C$3416,3,FALSE)</f>
        <v>#N/A</v>
      </c>
      <c r="F18447" t="s">
        <v>21635</v>
      </c>
    </row>
    <row r="18448" spans="1:6" x14ac:dyDescent="0.25">
      <c r="A18448" t="s">
        <v>6501</v>
      </c>
      <c r="B18448" s="100" t="s">
        <v>17184</v>
      </c>
      <c r="C18448" s="100"/>
      <c r="D18448" s="124"/>
      <c r="E18448" s="157" t="e">
        <f>VLOOKUP(D18448,'SOAT LIQ'!$A$87:$C$3416,3,FALSE)</f>
        <v>#N/A</v>
      </c>
      <c r="F18448" t="s">
        <v>21635</v>
      </c>
    </row>
    <row r="18449" spans="1:6" x14ac:dyDescent="0.25">
      <c r="A18449" t="s">
        <v>6498</v>
      </c>
      <c r="B18449" s="100" t="s">
        <v>17186</v>
      </c>
      <c r="C18449" s="99" t="s">
        <v>17185</v>
      </c>
      <c r="D18449" s="124">
        <v>19094</v>
      </c>
      <c r="E18449" s="157" t="e">
        <f>VLOOKUP(D18449,'SOAT LIQ'!$A$87:$C$3416,3,FALSE)</f>
        <v>#N/A</v>
      </c>
      <c r="F18449" t="s">
        <v>21635</v>
      </c>
    </row>
    <row r="18450" spans="1:6" x14ac:dyDescent="0.25">
      <c r="A18450" t="s">
        <v>6501</v>
      </c>
      <c r="B18450" s="100" t="s">
        <v>17186</v>
      </c>
      <c r="C18450" s="99" t="s">
        <v>17185</v>
      </c>
      <c r="D18450" s="124">
        <v>19094</v>
      </c>
      <c r="E18450" s="157" t="e">
        <f>VLOOKUP(D18450,'SOAT LIQ'!$A$87:$C$3416,3,FALSE)</f>
        <v>#N/A</v>
      </c>
      <c r="F18450" t="s">
        <v>21635</v>
      </c>
    </row>
    <row r="18451" spans="1:6" x14ac:dyDescent="0.25">
      <c r="A18451" t="s">
        <v>6498</v>
      </c>
      <c r="B18451" s="100" t="s">
        <v>17188</v>
      </c>
      <c r="C18451" s="99" t="s">
        <v>17187</v>
      </c>
      <c r="D18451" s="124">
        <v>19094</v>
      </c>
      <c r="E18451" s="157" t="e">
        <f>VLOOKUP(D18451,'SOAT LIQ'!$A$87:$C$3416,3,FALSE)</f>
        <v>#N/A</v>
      </c>
      <c r="F18451" t="s">
        <v>21635</v>
      </c>
    </row>
    <row r="18452" spans="1:6" x14ac:dyDescent="0.25">
      <c r="A18452" t="s">
        <v>6501</v>
      </c>
      <c r="B18452" s="100" t="s">
        <v>17188</v>
      </c>
      <c r="C18452" s="99" t="s">
        <v>17187</v>
      </c>
      <c r="D18452" s="124">
        <v>19094</v>
      </c>
      <c r="E18452" s="157" t="e">
        <f>VLOOKUP(D18452,'SOAT LIQ'!$A$87:$C$3416,3,FALSE)</f>
        <v>#N/A</v>
      </c>
      <c r="F18452" t="s">
        <v>21635</v>
      </c>
    </row>
    <row r="18453" spans="1:6" x14ac:dyDescent="0.25">
      <c r="A18453" t="s">
        <v>6498</v>
      </c>
      <c r="B18453" s="100" t="s">
        <v>17190</v>
      </c>
      <c r="C18453" s="99" t="s">
        <v>17189</v>
      </c>
      <c r="D18453" s="124">
        <v>19094</v>
      </c>
      <c r="E18453" s="157" t="e">
        <f>VLOOKUP(D18453,'SOAT LIQ'!$A$87:$C$3416,3,FALSE)</f>
        <v>#N/A</v>
      </c>
      <c r="F18453" t="s">
        <v>21635</v>
      </c>
    </row>
    <row r="18454" spans="1:6" x14ac:dyDescent="0.25">
      <c r="A18454" t="s">
        <v>6501</v>
      </c>
      <c r="B18454" s="100" t="s">
        <v>17190</v>
      </c>
      <c r="C18454" s="99" t="s">
        <v>17189</v>
      </c>
      <c r="D18454" s="124">
        <v>19094</v>
      </c>
      <c r="E18454" s="157" t="e">
        <f>VLOOKUP(D18454,'SOAT LIQ'!$A$87:$C$3416,3,FALSE)</f>
        <v>#N/A</v>
      </c>
      <c r="F18454" t="s">
        <v>21635</v>
      </c>
    </row>
    <row r="18455" spans="1:6" x14ac:dyDescent="0.25">
      <c r="A18455" t="s">
        <v>6498</v>
      </c>
      <c r="B18455" s="100" t="s">
        <v>17192</v>
      </c>
      <c r="C18455" s="99" t="s">
        <v>17191</v>
      </c>
      <c r="D18455" s="124">
        <v>19097</v>
      </c>
      <c r="E18455" s="157" t="e">
        <f>VLOOKUP(D18455,'SOAT LIQ'!$A$87:$C$3416,3,FALSE)</f>
        <v>#N/A</v>
      </c>
      <c r="F18455" t="s">
        <v>21635</v>
      </c>
    </row>
    <row r="18456" spans="1:6" x14ac:dyDescent="0.25">
      <c r="A18456" t="s">
        <v>6501</v>
      </c>
      <c r="B18456" s="100" t="s">
        <v>17192</v>
      </c>
      <c r="C18456" s="99" t="s">
        <v>17191</v>
      </c>
      <c r="D18456" s="124">
        <v>19097</v>
      </c>
      <c r="E18456" s="157" t="e">
        <f>VLOOKUP(D18456,'SOAT LIQ'!$A$87:$C$3416,3,FALSE)</f>
        <v>#N/A</v>
      </c>
      <c r="F18456" t="s">
        <v>21635</v>
      </c>
    </row>
    <row r="18457" spans="1:6" x14ac:dyDescent="0.25">
      <c r="A18457" t="s">
        <v>6498</v>
      </c>
      <c r="B18457" s="100" t="s">
        <v>17194</v>
      </c>
      <c r="C18457" s="99" t="s">
        <v>17193</v>
      </c>
      <c r="D18457" s="124">
        <v>19097</v>
      </c>
      <c r="E18457" s="157" t="e">
        <f>VLOOKUP(D18457,'SOAT LIQ'!$A$87:$C$3416,3,FALSE)</f>
        <v>#N/A</v>
      </c>
      <c r="F18457" t="s">
        <v>21635</v>
      </c>
    </row>
    <row r="18458" spans="1:6" x14ac:dyDescent="0.25">
      <c r="A18458" t="s">
        <v>6501</v>
      </c>
      <c r="B18458" s="100" t="s">
        <v>17194</v>
      </c>
      <c r="C18458" s="99" t="s">
        <v>17193</v>
      </c>
      <c r="D18458" s="124">
        <v>19097</v>
      </c>
      <c r="E18458" s="157" t="e">
        <f>VLOOKUP(D18458,'SOAT LIQ'!$A$87:$C$3416,3,FALSE)</f>
        <v>#N/A</v>
      </c>
      <c r="F18458" t="s">
        <v>21635</v>
      </c>
    </row>
    <row r="18459" spans="1:6" x14ac:dyDescent="0.25">
      <c r="A18459" t="s">
        <v>6498</v>
      </c>
      <c r="B18459" s="100" t="s">
        <v>17196</v>
      </c>
      <c r="C18459" s="99" t="s">
        <v>17195</v>
      </c>
      <c r="D18459" s="124">
        <v>19097</v>
      </c>
      <c r="E18459" s="157" t="e">
        <f>VLOOKUP(D18459,'SOAT LIQ'!$A$87:$C$3416,3,FALSE)</f>
        <v>#N/A</v>
      </c>
      <c r="F18459" t="s">
        <v>21635</v>
      </c>
    </row>
    <row r="18460" spans="1:6" x14ac:dyDescent="0.25">
      <c r="A18460" t="s">
        <v>6501</v>
      </c>
      <c r="B18460" s="100" t="s">
        <v>17196</v>
      </c>
      <c r="C18460" s="99" t="s">
        <v>17195</v>
      </c>
      <c r="D18460" s="124">
        <v>19097</v>
      </c>
      <c r="E18460" s="157" t="e">
        <f>VLOOKUP(D18460,'SOAT LIQ'!$A$87:$C$3416,3,FALSE)</f>
        <v>#N/A</v>
      </c>
      <c r="F18460" t="s">
        <v>21635</v>
      </c>
    </row>
    <row r="18461" spans="1:6" x14ac:dyDescent="0.25">
      <c r="A18461" t="s">
        <v>6498</v>
      </c>
      <c r="B18461" s="100" t="s">
        <v>17198</v>
      </c>
      <c r="C18461" s="99" t="s">
        <v>17197</v>
      </c>
      <c r="D18461" s="124">
        <v>19099</v>
      </c>
      <c r="E18461" s="157" t="e">
        <f>VLOOKUP(D18461,'SOAT LIQ'!$A$87:$C$3416,3,FALSE)</f>
        <v>#N/A</v>
      </c>
      <c r="F18461" t="s">
        <v>21635</v>
      </c>
    </row>
    <row r="18462" spans="1:6" x14ac:dyDescent="0.25">
      <c r="A18462" t="s">
        <v>6501</v>
      </c>
      <c r="B18462" s="100" t="s">
        <v>17198</v>
      </c>
      <c r="C18462" s="99" t="s">
        <v>17197</v>
      </c>
      <c r="D18462" s="124">
        <v>19099</v>
      </c>
      <c r="E18462" s="157" t="e">
        <f>VLOOKUP(D18462,'SOAT LIQ'!$A$87:$C$3416,3,FALSE)</f>
        <v>#N/A</v>
      </c>
      <c r="F18462" t="s">
        <v>21635</v>
      </c>
    </row>
    <row r="18463" spans="1:6" x14ac:dyDescent="0.25">
      <c r="A18463" t="s">
        <v>6498</v>
      </c>
      <c r="B18463" s="100" t="s">
        <v>17200</v>
      </c>
      <c r="C18463" s="99" t="s">
        <v>17199</v>
      </c>
      <c r="D18463" s="124">
        <v>19099</v>
      </c>
      <c r="E18463" s="157" t="e">
        <f>VLOOKUP(D18463,'SOAT LIQ'!$A$87:$C$3416,3,FALSE)</f>
        <v>#N/A</v>
      </c>
      <c r="F18463" t="s">
        <v>21635</v>
      </c>
    </row>
    <row r="18464" spans="1:6" x14ac:dyDescent="0.25">
      <c r="A18464" t="s">
        <v>6501</v>
      </c>
      <c r="B18464" s="100" t="s">
        <v>17200</v>
      </c>
      <c r="C18464" s="99" t="s">
        <v>17199</v>
      </c>
      <c r="D18464" s="124">
        <v>19099</v>
      </c>
      <c r="E18464" s="157" t="e">
        <f>VLOOKUP(D18464,'SOAT LIQ'!$A$87:$C$3416,3,FALSE)</f>
        <v>#N/A</v>
      </c>
      <c r="F18464" t="s">
        <v>21635</v>
      </c>
    </row>
    <row r="18465" spans="1:6" x14ac:dyDescent="0.25">
      <c r="A18465" t="s">
        <v>6498</v>
      </c>
      <c r="B18465" s="100" t="s">
        <v>17201</v>
      </c>
      <c r="C18465" s="99" t="s">
        <v>17199</v>
      </c>
      <c r="D18465" s="124">
        <v>19099</v>
      </c>
      <c r="E18465" s="157" t="e">
        <f>VLOOKUP(D18465,'SOAT LIQ'!$A$87:$C$3416,3,FALSE)</f>
        <v>#N/A</v>
      </c>
      <c r="F18465" t="s">
        <v>21635</v>
      </c>
    </row>
    <row r="18466" spans="1:6" x14ac:dyDescent="0.25">
      <c r="A18466" t="s">
        <v>6501</v>
      </c>
      <c r="B18466" s="100" t="s">
        <v>17201</v>
      </c>
      <c r="C18466" s="99" t="s">
        <v>17199</v>
      </c>
      <c r="D18466" s="124">
        <v>19099</v>
      </c>
      <c r="E18466" s="157" t="e">
        <f>VLOOKUP(D18466,'SOAT LIQ'!$A$87:$C$3416,3,FALSE)</f>
        <v>#N/A</v>
      </c>
      <c r="F18466" t="s">
        <v>21635</v>
      </c>
    </row>
    <row r="18467" spans="1:6" x14ac:dyDescent="0.25">
      <c r="A18467" t="s">
        <v>6498</v>
      </c>
      <c r="B18467" s="100" t="s">
        <v>17202</v>
      </c>
      <c r="C18467" s="100"/>
      <c r="D18467" s="124"/>
      <c r="E18467" s="157" t="e">
        <f>VLOOKUP(D18467,'SOAT LIQ'!$A$87:$C$3416,3,FALSE)</f>
        <v>#N/A</v>
      </c>
      <c r="F18467" t="s">
        <v>21635</v>
      </c>
    </row>
    <row r="18468" spans="1:6" x14ac:dyDescent="0.25">
      <c r="A18468" t="s">
        <v>6501</v>
      </c>
      <c r="B18468" s="100" t="s">
        <v>17202</v>
      </c>
      <c r="C18468" s="100"/>
      <c r="D18468" s="124"/>
      <c r="E18468" s="157" t="e">
        <f>VLOOKUP(D18468,'SOAT LIQ'!$A$87:$C$3416,3,FALSE)</f>
        <v>#N/A</v>
      </c>
      <c r="F18468" t="s">
        <v>21635</v>
      </c>
    </row>
    <row r="18469" spans="1:6" x14ac:dyDescent="0.25">
      <c r="A18469" t="s">
        <v>6498</v>
      </c>
      <c r="B18469" s="100" t="s">
        <v>17204</v>
      </c>
      <c r="C18469" s="99" t="s">
        <v>17203</v>
      </c>
      <c r="D18469" s="124">
        <v>19105</v>
      </c>
      <c r="E18469" s="157" t="e">
        <f>VLOOKUP(D18469,'SOAT LIQ'!$A$87:$C$3416,3,FALSE)</f>
        <v>#N/A</v>
      </c>
      <c r="F18469" t="s">
        <v>21635</v>
      </c>
    </row>
    <row r="18470" spans="1:6" x14ac:dyDescent="0.25">
      <c r="A18470" t="s">
        <v>6501</v>
      </c>
      <c r="B18470" s="100" t="s">
        <v>17204</v>
      </c>
      <c r="C18470" s="99" t="s">
        <v>17203</v>
      </c>
      <c r="D18470" s="124">
        <v>19105</v>
      </c>
      <c r="E18470" s="157" t="e">
        <f>VLOOKUP(D18470,'SOAT LIQ'!$A$87:$C$3416,3,FALSE)</f>
        <v>#N/A</v>
      </c>
      <c r="F18470" t="s">
        <v>21635</v>
      </c>
    </row>
    <row r="18471" spans="1:6" x14ac:dyDescent="0.25">
      <c r="A18471" t="s">
        <v>6498</v>
      </c>
      <c r="B18471" s="100" t="s">
        <v>17206</v>
      </c>
      <c r="C18471" s="99" t="s">
        <v>17205</v>
      </c>
      <c r="D18471" s="124">
        <v>19103</v>
      </c>
      <c r="E18471" s="157" t="e">
        <f>VLOOKUP(D18471,'SOAT LIQ'!$A$87:$C$3416,3,FALSE)</f>
        <v>#N/A</v>
      </c>
      <c r="F18471" t="s">
        <v>21635</v>
      </c>
    </row>
    <row r="18472" spans="1:6" x14ac:dyDescent="0.25">
      <c r="A18472" t="s">
        <v>6501</v>
      </c>
      <c r="B18472" s="100" t="s">
        <v>17206</v>
      </c>
      <c r="C18472" s="99" t="s">
        <v>17205</v>
      </c>
      <c r="D18472" s="124">
        <v>19103</v>
      </c>
      <c r="E18472" s="157" t="e">
        <f>VLOOKUP(D18472,'SOAT LIQ'!$A$87:$C$3416,3,FALSE)</f>
        <v>#N/A</v>
      </c>
      <c r="F18472" t="s">
        <v>21635</v>
      </c>
    </row>
    <row r="18473" spans="1:6" x14ac:dyDescent="0.25">
      <c r="A18473" t="s">
        <v>6498</v>
      </c>
      <c r="B18473" s="100" t="s">
        <v>17207</v>
      </c>
      <c r="C18473" s="100"/>
      <c r="D18473" s="124">
        <v>19104</v>
      </c>
      <c r="E18473" s="157" t="e">
        <f>VLOOKUP(D18473,'SOAT LIQ'!$A$87:$C$3416,3,FALSE)</f>
        <v>#N/A</v>
      </c>
      <c r="F18473" t="s">
        <v>21635</v>
      </c>
    </row>
    <row r="18474" spans="1:6" x14ac:dyDescent="0.25">
      <c r="A18474" t="s">
        <v>6501</v>
      </c>
      <c r="B18474" s="100" t="s">
        <v>17207</v>
      </c>
      <c r="C18474" s="100"/>
      <c r="D18474" s="124">
        <v>19104</v>
      </c>
      <c r="E18474" s="157" t="e">
        <f>VLOOKUP(D18474,'SOAT LIQ'!$A$87:$C$3416,3,FALSE)</f>
        <v>#N/A</v>
      </c>
      <c r="F18474" t="s">
        <v>21635</v>
      </c>
    </row>
    <row r="18475" spans="1:6" x14ac:dyDescent="0.25">
      <c r="A18475" t="s">
        <v>6498</v>
      </c>
      <c r="B18475" s="100" t="s">
        <v>17208</v>
      </c>
      <c r="C18475" s="100"/>
      <c r="D18475" s="124"/>
      <c r="E18475" s="157" t="e">
        <f>VLOOKUP(D18475,'SOAT LIQ'!$A$87:$C$3416,3,FALSE)</f>
        <v>#N/A</v>
      </c>
      <c r="F18475" t="s">
        <v>21635</v>
      </c>
    </row>
    <row r="18476" spans="1:6" x14ac:dyDescent="0.25">
      <c r="A18476" t="s">
        <v>6501</v>
      </c>
      <c r="B18476" s="100" t="s">
        <v>17208</v>
      </c>
      <c r="C18476" s="100"/>
      <c r="D18476" s="124"/>
      <c r="E18476" s="157" t="e">
        <f>VLOOKUP(D18476,'SOAT LIQ'!$A$87:$C$3416,3,FALSE)</f>
        <v>#N/A</v>
      </c>
      <c r="F18476" t="s">
        <v>21635</v>
      </c>
    </row>
    <row r="18477" spans="1:6" x14ac:dyDescent="0.25">
      <c r="A18477" t="s">
        <v>6498</v>
      </c>
      <c r="B18477" s="100" t="s">
        <v>17209</v>
      </c>
      <c r="C18477" s="100"/>
      <c r="D18477" s="124"/>
      <c r="E18477" s="157" t="e">
        <f>VLOOKUP(D18477,'SOAT LIQ'!$A$87:$C$3416,3,FALSE)</f>
        <v>#N/A</v>
      </c>
      <c r="F18477" t="s">
        <v>21635</v>
      </c>
    </row>
    <row r="18478" spans="1:6" x14ac:dyDescent="0.25">
      <c r="A18478" t="s">
        <v>6501</v>
      </c>
      <c r="B18478" s="100" t="s">
        <v>17209</v>
      </c>
      <c r="C18478" s="100"/>
      <c r="D18478" s="124"/>
      <c r="E18478" s="157" t="e">
        <f>VLOOKUP(D18478,'SOAT LIQ'!$A$87:$C$3416,3,FALSE)</f>
        <v>#N/A</v>
      </c>
      <c r="F18478" t="s">
        <v>21635</v>
      </c>
    </row>
    <row r="18479" spans="1:6" x14ac:dyDescent="0.25">
      <c r="A18479" t="s">
        <v>6498</v>
      </c>
      <c r="B18479" s="100" t="s">
        <v>17210</v>
      </c>
      <c r="C18479" s="100"/>
      <c r="D18479" s="124"/>
      <c r="E18479" s="157" t="e">
        <f>VLOOKUP(D18479,'SOAT LIQ'!$A$87:$C$3416,3,FALSE)</f>
        <v>#N/A</v>
      </c>
      <c r="F18479" t="s">
        <v>21635</v>
      </c>
    </row>
    <row r="18480" spans="1:6" x14ac:dyDescent="0.25">
      <c r="A18480" t="s">
        <v>6501</v>
      </c>
      <c r="B18480" s="100" t="s">
        <v>17210</v>
      </c>
      <c r="C18480" s="100"/>
      <c r="D18480" s="124"/>
      <c r="E18480" s="157" t="e">
        <f>VLOOKUP(D18480,'SOAT LIQ'!$A$87:$C$3416,3,FALSE)</f>
        <v>#N/A</v>
      </c>
      <c r="F18480" t="s">
        <v>21635</v>
      </c>
    </row>
    <row r="18481" spans="1:6" x14ac:dyDescent="0.25">
      <c r="A18481" t="s">
        <v>6498</v>
      </c>
      <c r="B18481" s="100" t="s">
        <v>17212</v>
      </c>
      <c r="C18481" s="99" t="s">
        <v>17211</v>
      </c>
      <c r="D18481" s="124">
        <v>19109</v>
      </c>
      <c r="E18481" s="157" t="e">
        <f>VLOOKUP(D18481,'SOAT LIQ'!$A$87:$C$3416,3,FALSE)</f>
        <v>#N/A</v>
      </c>
      <c r="F18481" t="s">
        <v>21635</v>
      </c>
    </row>
    <row r="18482" spans="1:6" x14ac:dyDescent="0.25">
      <c r="A18482" t="s">
        <v>6501</v>
      </c>
      <c r="B18482" s="100" t="s">
        <v>17212</v>
      </c>
      <c r="C18482" s="99" t="s">
        <v>17211</v>
      </c>
      <c r="D18482" s="124">
        <v>19109</v>
      </c>
      <c r="E18482" s="157" t="e">
        <f>VLOOKUP(D18482,'SOAT LIQ'!$A$87:$C$3416,3,FALSE)</f>
        <v>#N/A</v>
      </c>
      <c r="F18482" t="s">
        <v>21635</v>
      </c>
    </row>
    <row r="18483" spans="1:6" x14ac:dyDescent="0.25">
      <c r="A18483" t="s">
        <v>6498</v>
      </c>
      <c r="B18483" s="100" t="s">
        <v>17214</v>
      </c>
      <c r="C18483" s="99" t="s">
        <v>17213</v>
      </c>
      <c r="D18483" s="124">
        <v>19111</v>
      </c>
      <c r="E18483" s="157" t="e">
        <f>VLOOKUP(D18483,'SOAT LIQ'!$A$87:$C$3416,3,FALSE)</f>
        <v>#N/A</v>
      </c>
      <c r="F18483" t="s">
        <v>21635</v>
      </c>
    </row>
    <row r="18484" spans="1:6" x14ac:dyDescent="0.25">
      <c r="A18484" t="s">
        <v>6501</v>
      </c>
      <c r="B18484" s="100" t="s">
        <v>17214</v>
      </c>
      <c r="C18484" s="99" t="s">
        <v>17213</v>
      </c>
      <c r="D18484" s="124">
        <v>19111</v>
      </c>
      <c r="E18484" s="157" t="e">
        <f>VLOOKUP(D18484,'SOAT LIQ'!$A$87:$C$3416,3,FALSE)</f>
        <v>#N/A</v>
      </c>
      <c r="F18484" t="s">
        <v>21635</v>
      </c>
    </row>
    <row r="18485" spans="1:6" x14ac:dyDescent="0.25">
      <c r="A18485" t="s">
        <v>6498</v>
      </c>
      <c r="B18485" s="100" t="s">
        <v>17216</v>
      </c>
      <c r="C18485" s="99" t="s">
        <v>17215</v>
      </c>
      <c r="D18485" s="124">
        <v>19110</v>
      </c>
      <c r="E18485" s="157" t="e">
        <f>VLOOKUP(D18485,'SOAT LIQ'!$A$87:$C$3416,3,FALSE)</f>
        <v>#N/A</v>
      </c>
      <c r="F18485" t="s">
        <v>21635</v>
      </c>
    </row>
    <row r="18486" spans="1:6" x14ac:dyDescent="0.25">
      <c r="A18486" t="s">
        <v>6501</v>
      </c>
      <c r="B18486" s="100" t="s">
        <v>17216</v>
      </c>
      <c r="C18486" s="99" t="s">
        <v>17215</v>
      </c>
      <c r="D18486" s="124">
        <v>19110</v>
      </c>
      <c r="E18486" s="157" t="e">
        <f>VLOOKUP(D18486,'SOAT LIQ'!$A$87:$C$3416,3,FALSE)</f>
        <v>#N/A</v>
      </c>
      <c r="F18486" t="s">
        <v>21635</v>
      </c>
    </row>
    <row r="18487" spans="1:6" x14ac:dyDescent="0.25">
      <c r="A18487" t="s">
        <v>6498</v>
      </c>
      <c r="B18487" s="100" t="s">
        <v>17218</v>
      </c>
      <c r="C18487" s="99" t="s">
        <v>17217</v>
      </c>
      <c r="D18487" s="124">
        <v>19109</v>
      </c>
      <c r="E18487" s="157" t="e">
        <f>VLOOKUP(D18487,'SOAT LIQ'!$A$87:$C$3416,3,FALSE)</f>
        <v>#N/A</v>
      </c>
      <c r="F18487" t="s">
        <v>21635</v>
      </c>
    </row>
    <row r="18488" spans="1:6" x14ac:dyDescent="0.25">
      <c r="A18488" t="s">
        <v>6501</v>
      </c>
      <c r="B18488" s="100" t="s">
        <v>17218</v>
      </c>
      <c r="C18488" s="99" t="s">
        <v>17217</v>
      </c>
      <c r="D18488" s="124">
        <v>19109</v>
      </c>
      <c r="E18488" s="157" t="e">
        <f>VLOOKUP(D18488,'SOAT LIQ'!$A$87:$C$3416,3,FALSE)</f>
        <v>#N/A</v>
      </c>
      <c r="F18488" t="s">
        <v>21635</v>
      </c>
    </row>
    <row r="18489" spans="1:6" x14ac:dyDescent="0.25">
      <c r="A18489" t="s">
        <v>6498</v>
      </c>
      <c r="B18489" s="100" t="s">
        <v>17220</v>
      </c>
      <c r="C18489" s="99" t="s">
        <v>17219</v>
      </c>
      <c r="D18489" s="124">
        <v>19116</v>
      </c>
      <c r="E18489" s="157" t="e">
        <f>VLOOKUP(D18489,'SOAT LIQ'!$A$87:$C$3416,3,FALSE)</f>
        <v>#N/A</v>
      </c>
      <c r="F18489" t="s">
        <v>21635</v>
      </c>
    </row>
    <row r="18490" spans="1:6" x14ac:dyDescent="0.25">
      <c r="A18490" t="s">
        <v>6501</v>
      </c>
      <c r="B18490" s="100" t="s">
        <v>17220</v>
      </c>
      <c r="C18490" s="99" t="s">
        <v>17219</v>
      </c>
      <c r="D18490" s="124">
        <v>19116</v>
      </c>
      <c r="E18490" s="157" t="e">
        <f>VLOOKUP(D18490,'SOAT LIQ'!$A$87:$C$3416,3,FALSE)</f>
        <v>#N/A</v>
      </c>
      <c r="F18490" t="s">
        <v>21635</v>
      </c>
    </row>
    <row r="18491" spans="1:6" x14ac:dyDescent="0.25">
      <c r="A18491" t="s">
        <v>6498</v>
      </c>
      <c r="B18491" s="100" t="s">
        <v>17222</v>
      </c>
      <c r="C18491" s="99" t="s">
        <v>17221</v>
      </c>
      <c r="D18491" s="124">
        <v>19117</v>
      </c>
      <c r="E18491" s="157" t="e">
        <f>VLOOKUP(D18491,'SOAT LIQ'!$A$87:$C$3416,3,FALSE)</f>
        <v>#N/A</v>
      </c>
      <c r="F18491" t="s">
        <v>21635</v>
      </c>
    </row>
    <row r="18492" spans="1:6" x14ac:dyDescent="0.25">
      <c r="A18492" t="s">
        <v>6501</v>
      </c>
      <c r="B18492" s="100" t="s">
        <v>17222</v>
      </c>
      <c r="C18492" s="99" t="s">
        <v>17221</v>
      </c>
      <c r="D18492" s="124">
        <v>19117</v>
      </c>
      <c r="E18492" s="157" t="e">
        <f>VLOOKUP(D18492,'SOAT LIQ'!$A$87:$C$3416,3,FALSE)</f>
        <v>#N/A</v>
      </c>
      <c r="F18492" t="s">
        <v>21635</v>
      </c>
    </row>
    <row r="18493" spans="1:6" x14ac:dyDescent="0.25">
      <c r="A18493" t="s">
        <v>6498</v>
      </c>
      <c r="B18493" s="100" t="s">
        <v>17223</v>
      </c>
      <c r="C18493" s="99" t="s">
        <v>17224</v>
      </c>
      <c r="D18493" s="124">
        <v>19117</v>
      </c>
      <c r="E18493" s="157" t="e">
        <f>VLOOKUP(D18493,'SOAT LIQ'!$A$87:$C$3416,3,FALSE)</f>
        <v>#N/A</v>
      </c>
      <c r="F18493" t="s">
        <v>21635</v>
      </c>
    </row>
    <row r="18494" spans="1:6" x14ac:dyDescent="0.25">
      <c r="A18494" t="s">
        <v>6501</v>
      </c>
      <c r="B18494" s="100" t="s">
        <v>17223</v>
      </c>
      <c r="C18494" s="99" t="s">
        <v>17224</v>
      </c>
      <c r="D18494" s="124">
        <v>19117</v>
      </c>
      <c r="E18494" s="157" t="e">
        <f>VLOOKUP(D18494,'SOAT LIQ'!$A$87:$C$3416,3,FALSE)</f>
        <v>#N/A</v>
      </c>
      <c r="F18494" t="s">
        <v>21635</v>
      </c>
    </row>
    <row r="18495" spans="1:6" x14ac:dyDescent="0.25">
      <c r="A18495" t="s">
        <v>6498</v>
      </c>
      <c r="B18495" s="100" t="s">
        <v>17225</v>
      </c>
      <c r="C18495" s="99" t="s">
        <v>17224</v>
      </c>
      <c r="D18495" s="124">
        <v>19117</v>
      </c>
      <c r="E18495" s="157" t="e">
        <f>VLOOKUP(D18495,'SOAT LIQ'!$A$87:$C$3416,3,FALSE)</f>
        <v>#N/A</v>
      </c>
      <c r="F18495" t="s">
        <v>21635</v>
      </c>
    </row>
    <row r="18496" spans="1:6" x14ac:dyDescent="0.25">
      <c r="A18496" t="s">
        <v>6501</v>
      </c>
      <c r="B18496" s="100" t="s">
        <v>17225</v>
      </c>
      <c r="C18496" s="99" t="s">
        <v>17224</v>
      </c>
      <c r="D18496" s="124">
        <v>19117</v>
      </c>
      <c r="E18496" s="157" t="e">
        <f>VLOOKUP(D18496,'SOAT LIQ'!$A$87:$C$3416,3,FALSE)</f>
        <v>#N/A</v>
      </c>
      <c r="F18496" t="s">
        <v>21635</v>
      </c>
    </row>
    <row r="18497" spans="1:6" x14ac:dyDescent="0.25">
      <c r="A18497" t="s">
        <v>6498</v>
      </c>
      <c r="B18497" s="100" t="s">
        <v>17226</v>
      </c>
      <c r="C18497" s="99" t="s">
        <v>17221</v>
      </c>
      <c r="D18497" s="124">
        <v>19117</v>
      </c>
      <c r="E18497" s="157" t="e">
        <f>VLOOKUP(D18497,'SOAT LIQ'!$A$87:$C$3416,3,FALSE)</f>
        <v>#N/A</v>
      </c>
      <c r="F18497" t="s">
        <v>21635</v>
      </c>
    </row>
    <row r="18498" spans="1:6" x14ac:dyDescent="0.25">
      <c r="A18498" t="s">
        <v>6501</v>
      </c>
      <c r="B18498" s="100" t="s">
        <v>17226</v>
      </c>
      <c r="C18498" s="99" t="s">
        <v>17221</v>
      </c>
      <c r="D18498" s="124">
        <v>19117</v>
      </c>
      <c r="E18498" s="157" t="e">
        <f>VLOOKUP(D18498,'SOAT LIQ'!$A$87:$C$3416,3,FALSE)</f>
        <v>#N/A</v>
      </c>
      <c r="F18498" t="s">
        <v>21635</v>
      </c>
    </row>
    <row r="18499" spans="1:6" x14ac:dyDescent="0.25">
      <c r="A18499" t="s">
        <v>6498</v>
      </c>
      <c r="B18499" s="100" t="s">
        <v>17228</v>
      </c>
      <c r="C18499" s="99" t="s">
        <v>17227</v>
      </c>
      <c r="D18499" s="124">
        <v>19121</v>
      </c>
      <c r="E18499" s="157" t="e">
        <f>VLOOKUP(D18499,'SOAT LIQ'!$A$87:$C$3416,3,FALSE)</f>
        <v>#N/A</v>
      </c>
      <c r="F18499" t="s">
        <v>21635</v>
      </c>
    </row>
    <row r="18500" spans="1:6" x14ac:dyDescent="0.25">
      <c r="A18500" t="s">
        <v>6501</v>
      </c>
      <c r="B18500" s="100" t="s">
        <v>17228</v>
      </c>
      <c r="C18500" s="99" t="s">
        <v>17227</v>
      </c>
      <c r="D18500" s="124">
        <v>19121</v>
      </c>
      <c r="E18500" s="157" t="e">
        <f>VLOOKUP(D18500,'SOAT LIQ'!$A$87:$C$3416,3,FALSE)</f>
        <v>#N/A</v>
      </c>
      <c r="F18500" t="s">
        <v>21635</v>
      </c>
    </row>
    <row r="18501" spans="1:6" x14ac:dyDescent="0.25">
      <c r="A18501" t="s">
        <v>6498</v>
      </c>
      <c r="B18501" s="100" t="s">
        <v>17229</v>
      </c>
      <c r="C18501" s="99" t="s">
        <v>17227</v>
      </c>
      <c r="D18501" s="124">
        <v>19121</v>
      </c>
      <c r="E18501" s="157" t="e">
        <f>VLOOKUP(D18501,'SOAT LIQ'!$A$87:$C$3416,3,FALSE)</f>
        <v>#N/A</v>
      </c>
      <c r="F18501" t="s">
        <v>21635</v>
      </c>
    </row>
    <row r="18502" spans="1:6" x14ac:dyDescent="0.25">
      <c r="A18502" t="s">
        <v>6501</v>
      </c>
      <c r="B18502" s="100" t="s">
        <v>17229</v>
      </c>
      <c r="C18502" s="99" t="s">
        <v>17227</v>
      </c>
      <c r="D18502" s="124">
        <v>19121</v>
      </c>
      <c r="E18502" s="157" t="e">
        <f>VLOOKUP(D18502,'SOAT LIQ'!$A$87:$C$3416,3,FALSE)</f>
        <v>#N/A</v>
      </c>
      <c r="F18502" t="s">
        <v>21635</v>
      </c>
    </row>
    <row r="18503" spans="1:6" x14ac:dyDescent="0.25">
      <c r="A18503" t="s">
        <v>6498</v>
      </c>
      <c r="B18503" s="100" t="s">
        <v>17231</v>
      </c>
      <c r="C18503" s="99" t="s">
        <v>17230</v>
      </c>
      <c r="D18503" s="124">
        <v>19121</v>
      </c>
      <c r="E18503" s="157" t="e">
        <f>VLOOKUP(D18503,'SOAT LIQ'!$A$87:$C$3416,3,FALSE)</f>
        <v>#N/A</v>
      </c>
      <c r="F18503" t="s">
        <v>21635</v>
      </c>
    </row>
    <row r="18504" spans="1:6" x14ac:dyDescent="0.25">
      <c r="A18504" t="s">
        <v>6501</v>
      </c>
      <c r="B18504" s="100" t="s">
        <v>17231</v>
      </c>
      <c r="C18504" s="99" t="s">
        <v>17230</v>
      </c>
      <c r="D18504" s="124">
        <v>19121</v>
      </c>
      <c r="E18504" s="157" t="e">
        <f>VLOOKUP(D18504,'SOAT LIQ'!$A$87:$C$3416,3,FALSE)</f>
        <v>#N/A</v>
      </c>
      <c r="F18504" t="s">
        <v>21635</v>
      </c>
    </row>
    <row r="18505" spans="1:6" x14ac:dyDescent="0.25">
      <c r="A18505" t="s">
        <v>6498</v>
      </c>
      <c r="B18505" s="100" t="s">
        <v>17232</v>
      </c>
      <c r="C18505" s="100"/>
      <c r="D18505" s="124"/>
      <c r="E18505" s="157" t="e">
        <f>VLOOKUP(D18505,'SOAT LIQ'!$A$87:$C$3416,3,FALSE)</f>
        <v>#N/A</v>
      </c>
      <c r="F18505" t="s">
        <v>21635</v>
      </c>
    </row>
    <row r="18506" spans="1:6" x14ac:dyDescent="0.25">
      <c r="A18506" t="s">
        <v>6501</v>
      </c>
      <c r="B18506" s="100" t="s">
        <v>17232</v>
      </c>
      <c r="C18506" s="100"/>
      <c r="D18506" s="124"/>
      <c r="E18506" s="157" t="e">
        <f>VLOOKUP(D18506,'SOAT LIQ'!$A$87:$C$3416,3,FALSE)</f>
        <v>#N/A</v>
      </c>
      <c r="F18506" t="s">
        <v>21635</v>
      </c>
    </row>
    <row r="18507" spans="1:6" x14ac:dyDescent="0.25">
      <c r="A18507" t="s">
        <v>6498</v>
      </c>
      <c r="B18507" s="100" t="s">
        <v>17233</v>
      </c>
      <c r="C18507" s="100"/>
      <c r="D18507" s="124"/>
      <c r="E18507" s="157" t="e">
        <f>VLOOKUP(D18507,'SOAT LIQ'!$A$87:$C$3416,3,FALSE)</f>
        <v>#N/A</v>
      </c>
      <c r="F18507" t="s">
        <v>21635</v>
      </c>
    </row>
    <row r="18508" spans="1:6" x14ac:dyDescent="0.25">
      <c r="A18508" t="s">
        <v>6501</v>
      </c>
      <c r="B18508" s="100" t="s">
        <v>17233</v>
      </c>
      <c r="C18508" s="100"/>
      <c r="D18508" s="124"/>
      <c r="E18508" s="157" t="e">
        <f>VLOOKUP(D18508,'SOAT LIQ'!$A$87:$C$3416,3,FALSE)</f>
        <v>#N/A</v>
      </c>
      <c r="F18508" t="s">
        <v>21635</v>
      </c>
    </row>
    <row r="18509" spans="1:6" x14ac:dyDescent="0.25">
      <c r="A18509" t="s">
        <v>6498</v>
      </c>
      <c r="B18509" s="100" t="s">
        <v>17234</v>
      </c>
      <c r="C18509" s="99" t="s">
        <v>17133</v>
      </c>
      <c r="D18509" s="124">
        <v>19081</v>
      </c>
      <c r="E18509" s="157" t="e">
        <f>VLOOKUP(D18509,'SOAT LIQ'!$A$87:$C$3416,3,FALSE)</f>
        <v>#N/A</v>
      </c>
      <c r="F18509" t="s">
        <v>21635</v>
      </c>
    </row>
    <row r="18510" spans="1:6" x14ac:dyDescent="0.25">
      <c r="A18510" t="s">
        <v>6501</v>
      </c>
      <c r="B18510" s="100" t="s">
        <v>17234</v>
      </c>
      <c r="C18510" s="99" t="s">
        <v>17133</v>
      </c>
      <c r="D18510" s="124">
        <v>19081</v>
      </c>
      <c r="E18510" s="157" t="e">
        <f>VLOOKUP(D18510,'SOAT LIQ'!$A$87:$C$3416,3,FALSE)</f>
        <v>#N/A</v>
      </c>
      <c r="F18510" t="s">
        <v>21635</v>
      </c>
    </row>
    <row r="18511" spans="1:6" x14ac:dyDescent="0.25">
      <c r="A18511" t="s">
        <v>6498</v>
      </c>
      <c r="B18511" s="100" t="s">
        <v>17235</v>
      </c>
      <c r="C18511" s="99" t="s">
        <v>17133</v>
      </c>
      <c r="D18511" s="124">
        <v>19081</v>
      </c>
      <c r="E18511" s="157" t="e">
        <f>VLOOKUP(D18511,'SOAT LIQ'!$A$87:$C$3416,3,FALSE)</f>
        <v>#N/A</v>
      </c>
      <c r="F18511" t="s">
        <v>21635</v>
      </c>
    </row>
    <row r="18512" spans="1:6" x14ac:dyDescent="0.25">
      <c r="A18512" t="s">
        <v>6501</v>
      </c>
      <c r="B18512" s="100" t="s">
        <v>17235</v>
      </c>
      <c r="C18512" s="99" t="s">
        <v>17133</v>
      </c>
      <c r="D18512" s="124">
        <v>19081</v>
      </c>
      <c r="E18512" s="157" t="e">
        <f>VLOOKUP(D18512,'SOAT LIQ'!$A$87:$C$3416,3,FALSE)</f>
        <v>#N/A</v>
      </c>
      <c r="F18512" t="s">
        <v>21635</v>
      </c>
    </row>
    <row r="18513" spans="1:6" x14ac:dyDescent="0.25">
      <c r="A18513" t="s">
        <v>6498</v>
      </c>
      <c r="B18513" s="100" t="s">
        <v>17236</v>
      </c>
      <c r="C18513" s="100"/>
      <c r="D18513" s="124"/>
      <c r="E18513" s="157" t="e">
        <f>VLOOKUP(D18513,'SOAT LIQ'!$A$87:$C$3416,3,FALSE)</f>
        <v>#N/A</v>
      </c>
      <c r="F18513" t="s">
        <v>21635</v>
      </c>
    </row>
    <row r="18514" spans="1:6" x14ac:dyDescent="0.25">
      <c r="A18514" t="s">
        <v>6501</v>
      </c>
      <c r="B18514" s="100" t="s">
        <v>17236</v>
      </c>
      <c r="C18514" s="100"/>
      <c r="D18514" s="124"/>
      <c r="E18514" s="157" t="e">
        <f>VLOOKUP(D18514,'SOAT LIQ'!$A$87:$C$3416,3,FALSE)</f>
        <v>#N/A</v>
      </c>
      <c r="F18514" t="s">
        <v>21635</v>
      </c>
    </row>
    <row r="18515" spans="1:6" x14ac:dyDescent="0.25">
      <c r="A18515" t="s">
        <v>6498</v>
      </c>
      <c r="B18515" s="100" t="s">
        <v>17237</v>
      </c>
      <c r="C18515" s="100"/>
      <c r="D18515" s="124">
        <v>19601</v>
      </c>
      <c r="E18515" s="157" t="e">
        <f>VLOOKUP(D18515,'SOAT LIQ'!$A$87:$C$3416,3,FALSE)</f>
        <v>#N/A</v>
      </c>
      <c r="F18515" t="s">
        <v>21635</v>
      </c>
    </row>
    <row r="18516" spans="1:6" x14ac:dyDescent="0.25">
      <c r="A18516" t="s">
        <v>6501</v>
      </c>
      <c r="B18516" s="100" t="s">
        <v>17237</v>
      </c>
      <c r="C18516" s="100"/>
      <c r="D18516" s="124">
        <v>19601</v>
      </c>
      <c r="E18516" s="157" t="e">
        <f>VLOOKUP(D18516,'SOAT LIQ'!$A$87:$C$3416,3,FALSE)</f>
        <v>#N/A</v>
      </c>
      <c r="F18516" t="s">
        <v>21635</v>
      </c>
    </row>
    <row r="18517" spans="1:6" x14ac:dyDescent="0.25">
      <c r="A18517" t="s">
        <v>6498</v>
      </c>
      <c r="B18517" s="100" t="s">
        <v>17238</v>
      </c>
      <c r="C18517" s="100"/>
      <c r="D18517" s="124">
        <v>19601</v>
      </c>
      <c r="E18517" s="157" t="e">
        <f>VLOOKUP(D18517,'SOAT LIQ'!$A$87:$C$3416,3,FALSE)</f>
        <v>#N/A</v>
      </c>
      <c r="F18517" t="s">
        <v>21635</v>
      </c>
    </row>
    <row r="18518" spans="1:6" x14ac:dyDescent="0.25">
      <c r="A18518" t="s">
        <v>6501</v>
      </c>
      <c r="B18518" s="100" t="s">
        <v>17238</v>
      </c>
      <c r="C18518" s="100"/>
      <c r="D18518" s="124">
        <v>19601</v>
      </c>
      <c r="E18518" s="157" t="e">
        <f>VLOOKUP(D18518,'SOAT LIQ'!$A$87:$C$3416,3,FALSE)</f>
        <v>#N/A</v>
      </c>
      <c r="F18518" t="s">
        <v>21635</v>
      </c>
    </row>
    <row r="18519" spans="1:6" x14ac:dyDescent="0.25">
      <c r="A18519" t="s">
        <v>6498</v>
      </c>
      <c r="B18519" s="100" t="s">
        <v>17239</v>
      </c>
      <c r="C18519" s="100"/>
      <c r="D18519" s="124">
        <v>19601</v>
      </c>
      <c r="E18519" s="157" t="e">
        <f>VLOOKUP(D18519,'SOAT LIQ'!$A$87:$C$3416,3,FALSE)</f>
        <v>#N/A</v>
      </c>
      <c r="F18519" t="s">
        <v>21635</v>
      </c>
    </row>
    <row r="18520" spans="1:6" x14ac:dyDescent="0.25">
      <c r="A18520" t="s">
        <v>6501</v>
      </c>
      <c r="B18520" s="100" t="s">
        <v>17239</v>
      </c>
      <c r="C18520" s="100"/>
      <c r="D18520" s="124">
        <v>19601</v>
      </c>
      <c r="E18520" s="157" t="e">
        <f>VLOOKUP(D18520,'SOAT LIQ'!$A$87:$C$3416,3,FALSE)</f>
        <v>#N/A</v>
      </c>
      <c r="F18520" t="s">
        <v>21635</v>
      </c>
    </row>
    <row r="18521" spans="1:6" x14ac:dyDescent="0.25">
      <c r="A18521" t="s">
        <v>6498</v>
      </c>
      <c r="B18521" s="100" t="s">
        <v>17240</v>
      </c>
      <c r="C18521" s="100"/>
      <c r="D18521" s="124">
        <v>19601</v>
      </c>
      <c r="E18521" s="157" t="e">
        <f>VLOOKUP(D18521,'SOAT LIQ'!$A$87:$C$3416,3,FALSE)</f>
        <v>#N/A</v>
      </c>
      <c r="F18521" t="s">
        <v>21635</v>
      </c>
    </row>
    <row r="18522" spans="1:6" x14ac:dyDescent="0.25">
      <c r="A18522" t="s">
        <v>6501</v>
      </c>
      <c r="B18522" s="100" t="s">
        <v>17240</v>
      </c>
      <c r="C18522" s="100"/>
      <c r="D18522" s="124">
        <v>19601</v>
      </c>
      <c r="E18522" s="157" t="e">
        <f>VLOOKUP(D18522,'SOAT LIQ'!$A$87:$C$3416,3,FALSE)</f>
        <v>#N/A</v>
      </c>
      <c r="F18522" t="s">
        <v>21635</v>
      </c>
    </row>
    <row r="18523" spans="1:6" x14ac:dyDescent="0.25">
      <c r="A18523" t="s">
        <v>6498</v>
      </c>
      <c r="B18523" s="100" t="s">
        <v>17241</v>
      </c>
      <c r="C18523" s="100"/>
      <c r="D18523" s="124">
        <v>19601</v>
      </c>
      <c r="E18523" s="157" t="e">
        <f>VLOOKUP(D18523,'SOAT LIQ'!$A$87:$C$3416,3,FALSE)</f>
        <v>#N/A</v>
      </c>
      <c r="F18523" t="s">
        <v>21635</v>
      </c>
    </row>
    <row r="18524" spans="1:6" x14ac:dyDescent="0.25">
      <c r="A18524" t="s">
        <v>6501</v>
      </c>
      <c r="B18524" s="100" t="s">
        <v>17241</v>
      </c>
      <c r="C18524" s="100"/>
      <c r="D18524" s="124">
        <v>19601</v>
      </c>
      <c r="E18524" s="157" t="e">
        <f>VLOOKUP(D18524,'SOAT LIQ'!$A$87:$C$3416,3,FALSE)</f>
        <v>#N/A</v>
      </c>
      <c r="F18524" t="s">
        <v>21635</v>
      </c>
    </row>
    <row r="18525" spans="1:6" x14ac:dyDescent="0.25">
      <c r="A18525" t="s">
        <v>6498</v>
      </c>
      <c r="B18525" s="100" t="s">
        <v>17242</v>
      </c>
      <c r="C18525" s="100"/>
      <c r="D18525" s="124">
        <v>19601</v>
      </c>
      <c r="E18525" s="157" t="e">
        <f>VLOOKUP(D18525,'SOAT LIQ'!$A$87:$C$3416,3,FALSE)</f>
        <v>#N/A</v>
      </c>
      <c r="F18525" t="s">
        <v>21635</v>
      </c>
    </row>
    <row r="18526" spans="1:6" x14ac:dyDescent="0.25">
      <c r="A18526" t="s">
        <v>6501</v>
      </c>
      <c r="B18526" s="100" t="s">
        <v>17242</v>
      </c>
      <c r="C18526" s="100"/>
      <c r="D18526" s="124">
        <v>19601</v>
      </c>
      <c r="E18526" s="157" t="e">
        <f>VLOOKUP(D18526,'SOAT LIQ'!$A$87:$C$3416,3,FALSE)</f>
        <v>#N/A</v>
      </c>
      <c r="F18526" t="s">
        <v>21635</v>
      </c>
    </row>
    <row r="18527" spans="1:6" x14ac:dyDescent="0.25">
      <c r="A18527" t="s">
        <v>6498</v>
      </c>
      <c r="B18527" s="100" t="s">
        <v>17243</v>
      </c>
      <c r="C18527" s="100"/>
      <c r="D18527" s="124">
        <v>19601</v>
      </c>
      <c r="E18527" s="157" t="e">
        <f>VLOOKUP(D18527,'SOAT LIQ'!$A$87:$C$3416,3,FALSE)</f>
        <v>#N/A</v>
      </c>
      <c r="F18527" t="s">
        <v>21635</v>
      </c>
    </row>
    <row r="18528" spans="1:6" x14ac:dyDescent="0.25">
      <c r="A18528" t="s">
        <v>6501</v>
      </c>
      <c r="B18528" s="100" t="s">
        <v>17243</v>
      </c>
      <c r="C18528" s="100"/>
      <c r="D18528" s="124">
        <v>19601</v>
      </c>
      <c r="E18528" s="157" t="e">
        <f>VLOOKUP(D18528,'SOAT LIQ'!$A$87:$C$3416,3,FALSE)</f>
        <v>#N/A</v>
      </c>
      <c r="F18528" t="s">
        <v>21635</v>
      </c>
    </row>
    <row r="18529" spans="1:6" x14ac:dyDescent="0.25">
      <c r="A18529" t="s">
        <v>6498</v>
      </c>
      <c r="B18529" s="100" t="s">
        <v>17244</v>
      </c>
      <c r="C18529" s="100"/>
      <c r="D18529" s="124">
        <v>19601</v>
      </c>
      <c r="E18529" s="157" t="e">
        <f>VLOOKUP(D18529,'SOAT LIQ'!$A$87:$C$3416,3,FALSE)</f>
        <v>#N/A</v>
      </c>
      <c r="F18529" t="s">
        <v>21635</v>
      </c>
    </row>
    <row r="18530" spans="1:6" x14ac:dyDescent="0.25">
      <c r="A18530" t="s">
        <v>6501</v>
      </c>
      <c r="B18530" s="100" t="s">
        <v>17244</v>
      </c>
      <c r="C18530" s="100"/>
      <c r="D18530" s="124">
        <v>19601</v>
      </c>
      <c r="E18530" s="157" t="e">
        <f>VLOOKUP(D18530,'SOAT LIQ'!$A$87:$C$3416,3,FALSE)</f>
        <v>#N/A</v>
      </c>
      <c r="F18530" t="s">
        <v>21635</v>
      </c>
    </row>
    <row r="18531" spans="1:6" x14ac:dyDescent="0.25">
      <c r="A18531" t="s">
        <v>6498</v>
      </c>
      <c r="B18531" s="100" t="s">
        <v>17245</v>
      </c>
      <c r="C18531" s="100"/>
      <c r="D18531" s="124">
        <v>19601</v>
      </c>
      <c r="E18531" s="157" t="e">
        <f>VLOOKUP(D18531,'SOAT LIQ'!$A$87:$C$3416,3,FALSE)</f>
        <v>#N/A</v>
      </c>
      <c r="F18531" t="s">
        <v>21635</v>
      </c>
    </row>
    <row r="18532" spans="1:6" x14ac:dyDescent="0.25">
      <c r="A18532" t="s">
        <v>6501</v>
      </c>
      <c r="B18532" s="100" t="s">
        <v>17245</v>
      </c>
      <c r="C18532" s="100"/>
      <c r="D18532" s="124">
        <v>19601</v>
      </c>
      <c r="E18532" s="157" t="e">
        <f>VLOOKUP(D18532,'SOAT LIQ'!$A$87:$C$3416,3,FALSE)</f>
        <v>#N/A</v>
      </c>
      <c r="F18532" t="s">
        <v>21635</v>
      </c>
    </row>
    <row r="18533" spans="1:6" x14ac:dyDescent="0.25">
      <c r="A18533" t="s">
        <v>6498</v>
      </c>
      <c r="B18533" s="100" t="s">
        <v>17246</v>
      </c>
      <c r="C18533" s="99" t="s">
        <v>16224</v>
      </c>
      <c r="D18533" s="124">
        <v>19050</v>
      </c>
      <c r="E18533" s="157" t="e">
        <f>VLOOKUP(D18533,'SOAT LIQ'!$A$87:$C$3416,3,FALSE)</f>
        <v>#N/A</v>
      </c>
      <c r="F18533" t="s">
        <v>21635</v>
      </c>
    </row>
    <row r="18534" spans="1:6" x14ac:dyDescent="0.25">
      <c r="A18534" t="s">
        <v>6501</v>
      </c>
      <c r="B18534" s="100" t="s">
        <v>17246</v>
      </c>
      <c r="C18534" s="99" t="s">
        <v>16224</v>
      </c>
      <c r="D18534" s="124">
        <v>19050</v>
      </c>
      <c r="E18534" s="157" t="e">
        <f>VLOOKUP(D18534,'SOAT LIQ'!$A$87:$C$3416,3,FALSE)</f>
        <v>#N/A</v>
      </c>
      <c r="F18534" t="s">
        <v>21635</v>
      </c>
    </row>
    <row r="18535" spans="1:6" x14ac:dyDescent="0.25">
      <c r="A18535" t="s">
        <v>6498</v>
      </c>
      <c r="B18535" s="100" t="s">
        <v>17247</v>
      </c>
      <c r="C18535" s="99" t="s">
        <v>16224</v>
      </c>
      <c r="D18535" s="124">
        <v>19050</v>
      </c>
      <c r="E18535" s="157" t="e">
        <f>VLOOKUP(D18535,'SOAT LIQ'!$A$87:$C$3416,3,FALSE)</f>
        <v>#N/A</v>
      </c>
      <c r="F18535" t="s">
        <v>21635</v>
      </c>
    </row>
    <row r="18536" spans="1:6" x14ac:dyDescent="0.25">
      <c r="A18536" t="s">
        <v>6501</v>
      </c>
      <c r="B18536" s="100" t="s">
        <v>17247</v>
      </c>
      <c r="C18536" s="99" t="s">
        <v>16224</v>
      </c>
      <c r="D18536" s="124">
        <v>19050</v>
      </c>
      <c r="E18536" s="157" t="e">
        <f>VLOOKUP(D18536,'SOAT LIQ'!$A$87:$C$3416,3,FALSE)</f>
        <v>#N/A</v>
      </c>
      <c r="F18536" t="s">
        <v>21635</v>
      </c>
    </row>
    <row r="18537" spans="1:6" x14ac:dyDescent="0.25">
      <c r="A18537" t="s">
        <v>6498</v>
      </c>
      <c r="B18537" s="100" t="s">
        <v>17248</v>
      </c>
      <c r="C18537" s="99" t="s">
        <v>16224</v>
      </c>
      <c r="D18537" s="124">
        <v>19050</v>
      </c>
      <c r="E18537" s="157" t="e">
        <f>VLOOKUP(D18537,'SOAT LIQ'!$A$87:$C$3416,3,FALSE)</f>
        <v>#N/A</v>
      </c>
      <c r="F18537" t="s">
        <v>21635</v>
      </c>
    </row>
    <row r="18538" spans="1:6" x14ac:dyDescent="0.25">
      <c r="A18538" t="s">
        <v>6501</v>
      </c>
      <c r="B18538" s="100" t="s">
        <v>17248</v>
      </c>
      <c r="C18538" s="99" t="s">
        <v>16224</v>
      </c>
      <c r="D18538" s="124">
        <v>19050</v>
      </c>
      <c r="E18538" s="157" t="e">
        <f>VLOOKUP(D18538,'SOAT LIQ'!$A$87:$C$3416,3,FALSE)</f>
        <v>#N/A</v>
      </c>
      <c r="F18538" t="s">
        <v>21635</v>
      </c>
    </row>
    <row r="18539" spans="1:6" x14ac:dyDescent="0.25">
      <c r="A18539" t="s">
        <v>6498</v>
      </c>
      <c r="B18539" s="100" t="s">
        <v>17249</v>
      </c>
      <c r="C18539" s="100"/>
      <c r="D18539" s="124"/>
      <c r="E18539" s="157" t="e">
        <f>VLOOKUP(D18539,'SOAT LIQ'!$A$87:$C$3416,3,FALSE)</f>
        <v>#N/A</v>
      </c>
      <c r="F18539" t="s">
        <v>21635</v>
      </c>
    </row>
    <row r="18540" spans="1:6" x14ac:dyDescent="0.25">
      <c r="A18540" t="s">
        <v>6501</v>
      </c>
      <c r="B18540" s="100" t="s">
        <v>17249</v>
      </c>
      <c r="C18540" s="100"/>
      <c r="D18540" s="124"/>
      <c r="E18540" s="157" t="e">
        <f>VLOOKUP(D18540,'SOAT LIQ'!$A$87:$C$3416,3,FALSE)</f>
        <v>#N/A</v>
      </c>
      <c r="F18540" t="s">
        <v>21635</v>
      </c>
    </row>
    <row r="18541" spans="1:6" x14ac:dyDescent="0.25">
      <c r="A18541" t="s">
        <v>6498</v>
      </c>
      <c r="B18541" s="100" t="s">
        <v>17250</v>
      </c>
      <c r="C18541" s="100"/>
      <c r="D18541" s="124"/>
      <c r="E18541" s="157" t="e">
        <f>VLOOKUP(D18541,'SOAT LIQ'!$A$87:$C$3416,3,FALSE)</f>
        <v>#N/A</v>
      </c>
      <c r="F18541" t="s">
        <v>21635</v>
      </c>
    </row>
    <row r="18542" spans="1:6" x14ac:dyDescent="0.25">
      <c r="A18542" t="s">
        <v>6501</v>
      </c>
      <c r="B18542" s="100" t="s">
        <v>17250</v>
      </c>
      <c r="C18542" s="100"/>
      <c r="D18542" s="124"/>
      <c r="E18542" s="157" t="e">
        <f>VLOOKUP(D18542,'SOAT LIQ'!$A$87:$C$3416,3,FALSE)</f>
        <v>#N/A</v>
      </c>
      <c r="F18542" t="s">
        <v>21635</v>
      </c>
    </row>
    <row r="18543" spans="1:6" x14ac:dyDescent="0.25">
      <c r="A18543" t="s">
        <v>6498</v>
      </c>
      <c r="B18543" s="100" t="s">
        <v>17251</v>
      </c>
      <c r="C18543" s="99" t="s">
        <v>17151</v>
      </c>
      <c r="D18543" s="124">
        <v>19085</v>
      </c>
      <c r="E18543" s="157" t="e">
        <f>VLOOKUP(D18543,'SOAT LIQ'!$A$87:$C$3416,3,FALSE)</f>
        <v>#N/A</v>
      </c>
      <c r="F18543" t="s">
        <v>21635</v>
      </c>
    </row>
    <row r="18544" spans="1:6" x14ac:dyDescent="0.25">
      <c r="A18544" t="s">
        <v>6501</v>
      </c>
      <c r="B18544" s="100" t="s">
        <v>17251</v>
      </c>
      <c r="C18544" s="99" t="s">
        <v>17151</v>
      </c>
      <c r="D18544" s="124">
        <v>19085</v>
      </c>
      <c r="E18544" s="157" t="e">
        <f>VLOOKUP(D18544,'SOAT LIQ'!$A$87:$C$3416,3,FALSE)</f>
        <v>#N/A</v>
      </c>
      <c r="F18544" t="s">
        <v>21635</v>
      </c>
    </row>
    <row r="18545" spans="1:6" x14ac:dyDescent="0.25">
      <c r="A18545" t="s">
        <v>6498</v>
      </c>
      <c r="B18545" s="100" t="s">
        <v>17252</v>
      </c>
      <c r="C18545" s="99" t="s">
        <v>17151</v>
      </c>
      <c r="D18545" s="124">
        <v>19085</v>
      </c>
      <c r="E18545" s="157" t="e">
        <f>VLOOKUP(D18545,'SOAT LIQ'!$A$87:$C$3416,3,FALSE)</f>
        <v>#N/A</v>
      </c>
      <c r="F18545" t="s">
        <v>21635</v>
      </c>
    </row>
    <row r="18546" spans="1:6" x14ac:dyDescent="0.25">
      <c r="A18546" t="s">
        <v>6501</v>
      </c>
      <c r="B18546" s="100" t="s">
        <v>17252</v>
      </c>
      <c r="C18546" s="99" t="s">
        <v>17151</v>
      </c>
      <c r="D18546" s="124">
        <v>19085</v>
      </c>
      <c r="E18546" s="157" t="e">
        <f>VLOOKUP(D18546,'SOAT LIQ'!$A$87:$C$3416,3,FALSE)</f>
        <v>#N/A</v>
      </c>
      <c r="F18546" t="s">
        <v>21635</v>
      </c>
    </row>
    <row r="18547" spans="1:6" x14ac:dyDescent="0.25">
      <c r="A18547" t="s">
        <v>6498</v>
      </c>
      <c r="B18547" s="100" t="s">
        <v>17253</v>
      </c>
      <c r="C18547" s="100"/>
      <c r="D18547" s="124"/>
      <c r="E18547" s="157" t="e">
        <f>VLOOKUP(D18547,'SOAT LIQ'!$A$87:$C$3416,3,FALSE)</f>
        <v>#N/A</v>
      </c>
      <c r="F18547" t="s">
        <v>21635</v>
      </c>
    </row>
    <row r="18548" spans="1:6" x14ac:dyDescent="0.25">
      <c r="A18548" t="s">
        <v>6501</v>
      </c>
      <c r="B18548" s="100" t="s">
        <v>17253</v>
      </c>
      <c r="C18548" s="100"/>
      <c r="D18548" s="124"/>
      <c r="E18548" s="157" t="e">
        <f>VLOOKUP(D18548,'SOAT LIQ'!$A$87:$C$3416,3,FALSE)</f>
        <v>#N/A</v>
      </c>
      <c r="F18548" t="s">
        <v>21635</v>
      </c>
    </row>
    <row r="18549" spans="1:6" x14ac:dyDescent="0.25">
      <c r="A18549" t="s">
        <v>6498</v>
      </c>
      <c r="B18549" s="100" t="s">
        <v>17254</v>
      </c>
      <c r="C18549" s="100"/>
      <c r="D18549" s="124">
        <v>19481</v>
      </c>
      <c r="E18549" s="157" t="e">
        <f>VLOOKUP(D18549,'SOAT LIQ'!$A$87:$C$3416,3,FALSE)</f>
        <v>#N/A</v>
      </c>
      <c r="F18549" t="s">
        <v>21635</v>
      </c>
    </row>
    <row r="18550" spans="1:6" x14ac:dyDescent="0.25">
      <c r="A18550" t="s">
        <v>6501</v>
      </c>
      <c r="B18550" s="100" t="s">
        <v>17254</v>
      </c>
      <c r="C18550" s="100"/>
      <c r="D18550" s="124">
        <v>19481</v>
      </c>
      <c r="E18550" s="157" t="e">
        <f>VLOOKUP(D18550,'SOAT LIQ'!$A$87:$C$3416,3,FALSE)</f>
        <v>#N/A</v>
      </c>
      <c r="F18550" t="s">
        <v>21635</v>
      </c>
    </row>
    <row r="18551" spans="1:6" x14ac:dyDescent="0.25">
      <c r="A18551" t="s">
        <v>6498</v>
      </c>
      <c r="B18551" s="100" t="s">
        <v>17255</v>
      </c>
      <c r="C18551" s="100"/>
      <c r="D18551" s="124">
        <v>19481</v>
      </c>
      <c r="E18551" s="157" t="e">
        <f>VLOOKUP(D18551,'SOAT LIQ'!$A$87:$C$3416,3,FALSE)</f>
        <v>#N/A</v>
      </c>
      <c r="F18551" t="s">
        <v>21635</v>
      </c>
    </row>
    <row r="18552" spans="1:6" x14ac:dyDescent="0.25">
      <c r="A18552" t="s">
        <v>6501</v>
      </c>
      <c r="B18552" s="100" t="s">
        <v>17255</v>
      </c>
      <c r="C18552" s="100"/>
      <c r="D18552" s="124">
        <v>19481</v>
      </c>
      <c r="E18552" s="157" t="e">
        <f>VLOOKUP(D18552,'SOAT LIQ'!$A$87:$C$3416,3,FALSE)</f>
        <v>#N/A</v>
      </c>
      <c r="F18552" t="s">
        <v>21635</v>
      </c>
    </row>
    <row r="18553" spans="1:6" x14ac:dyDescent="0.25">
      <c r="A18553" t="s">
        <v>6498</v>
      </c>
      <c r="B18553" s="100" t="s">
        <v>17256</v>
      </c>
      <c r="C18553" s="100"/>
      <c r="D18553" s="124"/>
      <c r="E18553" s="157" t="e">
        <f>VLOOKUP(D18553,'SOAT LIQ'!$A$87:$C$3416,3,FALSE)</f>
        <v>#N/A</v>
      </c>
      <c r="F18553" t="s">
        <v>21635</v>
      </c>
    </row>
    <row r="18554" spans="1:6" x14ac:dyDescent="0.25">
      <c r="A18554" t="s">
        <v>6501</v>
      </c>
      <c r="B18554" s="100" t="s">
        <v>17256</v>
      </c>
      <c r="C18554" s="100"/>
      <c r="D18554" s="124"/>
      <c r="E18554" s="157" t="e">
        <f>VLOOKUP(D18554,'SOAT LIQ'!$A$87:$C$3416,3,FALSE)</f>
        <v>#N/A</v>
      </c>
      <c r="F18554" t="s">
        <v>21635</v>
      </c>
    </row>
    <row r="18555" spans="1:6" x14ac:dyDescent="0.25">
      <c r="A18555" t="s">
        <v>6498</v>
      </c>
      <c r="B18555" s="100" t="s">
        <v>17257</v>
      </c>
      <c r="C18555" s="100"/>
      <c r="D18555" s="124">
        <v>19912</v>
      </c>
      <c r="E18555" s="157" t="e">
        <f>VLOOKUP(D18555,'SOAT LIQ'!$A$87:$C$3416,3,FALSE)</f>
        <v>#N/A</v>
      </c>
      <c r="F18555" t="s">
        <v>21635</v>
      </c>
    </row>
    <row r="18556" spans="1:6" x14ac:dyDescent="0.25">
      <c r="A18556" t="s">
        <v>6501</v>
      </c>
      <c r="B18556" s="100" t="s">
        <v>17257</v>
      </c>
      <c r="C18556" s="100"/>
      <c r="D18556" s="124">
        <v>19912</v>
      </c>
      <c r="E18556" s="157" t="e">
        <f>VLOOKUP(D18556,'SOAT LIQ'!$A$87:$C$3416,3,FALSE)</f>
        <v>#N/A</v>
      </c>
      <c r="F18556" t="s">
        <v>21635</v>
      </c>
    </row>
    <row r="18557" spans="1:6" x14ac:dyDescent="0.25">
      <c r="A18557" t="s">
        <v>6498</v>
      </c>
      <c r="B18557" s="100" t="s">
        <v>17258</v>
      </c>
      <c r="C18557" s="100"/>
      <c r="D18557" s="124"/>
      <c r="E18557" s="157" t="e">
        <f>VLOOKUP(D18557,'SOAT LIQ'!$A$87:$C$3416,3,FALSE)</f>
        <v>#N/A</v>
      </c>
      <c r="F18557" t="s">
        <v>21635</v>
      </c>
    </row>
    <row r="18558" spans="1:6" x14ac:dyDescent="0.25">
      <c r="A18558" t="s">
        <v>6501</v>
      </c>
      <c r="B18558" s="100" t="s">
        <v>17258</v>
      </c>
      <c r="C18558" s="100"/>
      <c r="D18558" s="124"/>
      <c r="E18558" s="157" t="e">
        <f>VLOOKUP(D18558,'SOAT LIQ'!$A$87:$C$3416,3,FALSE)</f>
        <v>#N/A</v>
      </c>
      <c r="F18558" t="s">
        <v>21635</v>
      </c>
    </row>
    <row r="18559" spans="1:6" x14ac:dyDescent="0.25">
      <c r="A18559" t="s">
        <v>6498</v>
      </c>
      <c r="B18559" s="100" t="s">
        <v>17259</v>
      </c>
      <c r="C18559" s="100"/>
      <c r="D18559" s="124"/>
      <c r="E18559" s="157" t="e">
        <f>VLOOKUP(D18559,'SOAT LIQ'!$A$87:$C$3416,3,FALSE)</f>
        <v>#N/A</v>
      </c>
      <c r="F18559" t="s">
        <v>21635</v>
      </c>
    </row>
    <row r="18560" spans="1:6" x14ac:dyDescent="0.25">
      <c r="A18560" t="s">
        <v>6501</v>
      </c>
      <c r="B18560" s="100" t="s">
        <v>17259</v>
      </c>
      <c r="C18560" s="100"/>
      <c r="D18560" s="124"/>
      <c r="E18560" s="157" t="e">
        <f>VLOOKUP(D18560,'SOAT LIQ'!$A$87:$C$3416,3,FALSE)</f>
        <v>#N/A</v>
      </c>
      <c r="F18560" t="s">
        <v>21635</v>
      </c>
    </row>
    <row r="18561" spans="1:6" x14ac:dyDescent="0.25">
      <c r="A18561" t="s">
        <v>6498</v>
      </c>
      <c r="B18561" s="100" t="s">
        <v>17260</v>
      </c>
      <c r="C18561" s="100"/>
      <c r="D18561" s="124"/>
      <c r="E18561" s="157" t="e">
        <f>VLOOKUP(D18561,'SOAT LIQ'!$A$87:$C$3416,3,FALSE)</f>
        <v>#N/A</v>
      </c>
      <c r="F18561" t="s">
        <v>21635</v>
      </c>
    </row>
    <row r="18562" spans="1:6" x14ac:dyDescent="0.25">
      <c r="A18562" t="s">
        <v>6501</v>
      </c>
      <c r="B18562" s="100" t="s">
        <v>17260</v>
      </c>
      <c r="C18562" s="100"/>
      <c r="D18562" s="124"/>
      <c r="E18562" s="157" t="e">
        <f>VLOOKUP(D18562,'SOAT LIQ'!$A$87:$C$3416,3,FALSE)</f>
        <v>#N/A</v>
      </c>
      <c r="F18562" t="s">
        <v>21635</v>
      </c>
    </row>
    <row r="18563" spans="1:6" x14ac:dyDescent="0.25">
      <c r="A18563" t="s">
        <v>6498</v>
      </c>
      <c r="B18563" s="100" t="s">
        <v>17261</v>
      </c>
      <c r="C18563" s="100"/>
      <c r="D18563" s="124">
        <v>19601</v>
      </c>
      <c r="E18563" s="157" t="e">
        <f>VLOOKUP(D18563,'SOAT LIQ'!$A$87:$C$3416,3,FALSE)</f>
        <v>#N/A</v>
      </c>
      <c r="F18563" t="s">
        <v>21635</v>
      </c>
    </row>
    <row r="18564" spans="1:6" x14ac:dyDescent="0.25">
      <c r="A18564" t="s">
        <v>6501</v>
      </c>
      <c r="B18564" s="100" t="s">
        <v>17261</v>
      </c>
      <c r="C18564" s="100"/>
      <c r="D18564" s="124">
        <v>19601</v>
      </c>
      <c r="E18564" s="157" t="e">
        <f>VLOOKUP(D18564,'SOAT LIQ'!$A$87:$C$3416,3,FALSE)</f>
        <v>#N/A</v>
      </c>
      <c r="F18564" t="s">
        <v>21635</v>
      </c>
    </row>
    <row r="18565" spans="1:6" x14ac:dyDescent="0.25">
      <c r="A18565" t="s">
        <v>6498</v>
      </c>
      <c r="B18565" s="100" t="s">
        <v>17262</v>
      </c>
      <c r="C18565" s="100"/>
      <c r="D18565" s="124"/>
      <c r="E18565" s="157" t="e">
        <f>VLOOKUP(D18565,'SOAT LIQ'!$A$87:$C$3416,3,FALSE)</f>
        <v>#N/A</v>
      </c>
      <c r="F18565" t="s">
        <v>21635</v>
      </c>
    </row>
    <row r="18566" spans="1:6" x14ac:dyDescent="0.25">
      <c r="A18566" t="s">
        <v>6501</v>
      </c>
      <c r="B18566" s="100" t="s">
        <v>17262</v>
      </c>
      <c r="C18566" s="100"/>
      <c r="D18566" s="124"/>
      <c r="E18566" s="157" t="e">
        <f>VLOOKUP(D18566,'SOAT LIQ'!$A$87:$C$3416,3,FALSE)</f>
        <v>#N/A</v>
      </c>
      <c r="F18566" t="s">
        <v>21635</v>
      </c>
    </row>
    <row r="18567" spans="1:6" x14ac:dyDescent="0.25">
      <c r="A18567" t="s">
        <v>6498</v>
      </c>
      <c r="B18567" s="100" t="s">
        <v>17263</v>
      </c>
      <c r="C18567" s="100"/>
      <c r="D18567" s="124"/>
      <c r="E18567" s="157" t="e">
        <f>VLOOKUP(D18567,'SOAT LIQ'!$A$87:$C$3416,3,FALSE)</f>
        <v>#N/A</v>
      </c>
      <c r="F18567" t="s">
        <v>21635</v>
      </c>
    </row>
    <row r="18568" spans="1:6" x14ac:dyDescent="0.25">
      <c r="A18568" t="s">
        <v>6501</v>
      </c>
      <c r="B18568" s="100" t="s">
        <v>17263</v>
      </c>
      <c r="C18568" s="100"/>
      <c r="D18568" s="124"/>
      <c r="E18568" s="157" t="e">
        <f>VLOOKUP(D18568,'SOAT LIQ'!$A$87:$C$3416,3,FALSE)</f>
        <v>#N/A</v>
      </c>
      <c r="F18568" t="s">
        <v>21635</v>
      </c>
    </row>
    <row r="18569" spans="1:6" x14ac:dyDescent="0.25">
      <c r="A18569" t="s">
        <v>6501</v>
      </c>
      <c r="B18569" s="100" t="s">
        <v>17264</v>
      </c>
      <c r="C18569" s="100"/>
      <c r="D18569" s="124"/>
      <c r="E18569" s="157" t="e">
        <f>VLOOKUP(D18569,'SOAT LIQ'!$A$87:$C$3416,3,FALSE)</f>
        <v>#N/A</v>
      </c>
      <c r="F18569" t="s">
        <v>21635</v>
      </c>
    </row>
    <row r="18570" spans="1:6" x14ac:dyDescent="0.25">
      <c r="A18570" t="s">
        <v>6498</v>
      </c>
      <c r="B18570" s="100" t="s">
        <v>17264</v>
      </c>
      <c r="C18570" s="100"/>
      <c r="D18570" s="124"/>
      <c r="E18570" s="157" t="e">
        <f>VLOOKUP(D18570,'SOAT LIQ'!$A$87:$C$3416,3,FALSE)</f>
        <v>#N/A</v>
      </c>
      <c r="F18570" t="s">
        <v>21635</v>
      </c>
    </row>
    <row r="18571" spans="1:6" x14ac:dyDescent="0.25">
      <c r="A18571" t="s">
        <v>6501</v>
      </c>
      <c r="B18571" s="100" t="s">
        <v>17265</v>
      </c>
      <c r="C18571" s="100"/>
      <c r="D18571" s="124"/>
      <c r="E18571" s="157" t="e">
        <f>VLOOKUP(D18571,'SOAT LIQ'!$A$87:$C$3416,3,FALSE)</f>
        <v>#N/A</v>
      </c>
      <c r="F18571" t="s">
        <v>21635</v>
      </c>
    </row>
    <row r="18572" spans="1:6" x14ac:dyDescent="0.25">
      <c r="A18572" t="s">
        <v>6498</v>
      </c>
      <c r="B18572" s="100" t="s">
        <v>17265</v>
      </c>
      <c r="C18572" s="100"/>
      <c r="D18572" s="124"/>
      <c r="E18572" s="157" t="e">
        <f>VLOOKUP(D18572,'SOAT LIQ'!$A$87:$C$3416,3,FALSE)</f>
        <v>#N/A</v>
      </c>
      <c r="F18572" t="s">
        <v>21635</v>
      </c>
    </row>
    <row r="18573" spans="1:6" x14ac:dyDescent="0.25">
      <c r="A18573" t="s">
        <v>6501</v>
      </c>
      <c r="B18573" s="100" t="s">
        <v>17266</v>
      </c>
      <c r="C18573" s="100"/>
      <c r="D18573" s="124"/>
      <c r="E18573" s="157" t="e">
        <f>VLOOKUP(D18573,'SOAT LIQ'!$A$87:$C$3416,3,FALSE)</f>
        <v>#N/A</v>
      </c>
      <c r="F18573" t="s">
        <v>21635</v>
      </c>
    </row>
    <row r="18574" spans="1:6" x14ac:dyDescent="0.25">
      <c r="A18574" t="s">
        <v>6498</v>
      </c>
      <c r="B18574" s="100" t="s">
        <v>17266</v>
      </c>
      <c r="C18574" s="100"/>
      <c r="D18574" s="124"/>
      <c r="E18574" s="157" t="e">
        <f>VLOOKUP(D18574,'SOAT LIQ'!$A$87:$C$3416,3,FALSE)</f>
        <v>#N/A</v>
      </c>
      <c r="F18574" t="s">
        <v>21635</v>
      </c>
    </row>
    <row r="18575" spans="1:6" x14ac:dyDescent="0.25">
      <c r="A18575" t="s">
        <v>6501</v>
      </c>
      <c r="B18575" s="100" t="s">
        <v>17267</v>
      </c>
      <c r="C18575" s="100"/>
      <c r="D18575" s="124"/>
      <c r="E18575" s="157" t="e">
        <f>VLOOKUP(D18575,'SOAT LIQ'!$A$87:$C$3416,3,FALSE)</f>
        <v>#N/A</v>
      </c>
      <c r="F18575" t="s">
        <v>21635</v>
      </c>
    </row>
    <row r="18576" spans="1:6" x14ac:dyDescent="0.25">
      <c r="A18576" t="s">
        <v>6498</v>
      </c>
      <c r="B18576" s="100" t="s">
        <v>17267</v>
      </c>
      <c r="C18576" s="100"/>
      <c r="D18576" s="124"/>
      <c r="E18576" s="157" t="e">
        <f>VLOOKUP(D18576,'SOAT LIQ'!$A$87:$C$3416,3,FALSE)</f>
        <v>#N/A</v>
      </c>
      <c r="F18576" t="s">
        <v>21635</v>
      </c>
    </row>
    <row r="18577" spans="1:6" x14ac:dyDescent="0.25">
      <c r="A18577" t="s">
        <v>6501</v>
      </c>
      <c r="B18577" s="100" t="s">
        <v>17268</v>
      </c>
      <c r="C18577" s="100"/>
      <c r="D18577" s="124"/>
      <c r="E18577" s="157" t="e">
        <f>VLOOKUP(D18577,'SOAT LIQ'!$A$87:$C$3416,3,FALSE)</f>
        <v>#N/A</v>
      </c>
      <c r="F18577" t="s">
        <v>21635</v>
      </c>
    </row>
    <row r="18578" spans="1:6" x14ac:dyDescent="0.25">
      <c r="A18578" t="s">
        <v>6498</v>
      </c>
      <c r="B18578" s="100" t="s">
        <v>17268</v>
      </c>
      <c r="C18578" s="100"/>
      <c r="D18578" s="124"/>
      <c r="E18578" s="157" t="e">
        <f>VLOOKUP(D18578,'SOAT LIQ'!$A$87:$C$3416,3,FALSE)</f>
        <v>#N/A</v>
      </c>
      <c r="F18578" t="s">
        <v>21635</v>
      </c>
    </row>
    <row r="18579" spans="1:6" x14ac:dyDescent="0.25">
      <c r="A18579" t="s">
        <v>6498</v>
      </c>
      <c r="B18579" s="100" t="s">
        <v>17270</v>
      </c>
      <c r="C18579" s="99" t="s">
        <v>17269</v>
      </c>
      <c r="D18579" s="124">
        <v>19576</v>
      </c>
      <c r="E18579" s="157" t="e">
        <f>VLOOKUP(D18579,'SOAT LIQ'!$A$87:$C$3416,3,FALSE)</f>
        <v>#N/A</v>
      </c>
      <c r="F18579" t="s">
        <v>21635</v>
      </c>
    </row>
    <row r="18580" spans="1:6" x14ac:dyDescent="0.25">
      <c r="A18580" t="s">
        <v>6501</v>
      </c>
      <c r="B18580" s="100" t="s">
        <v>17270</v>
      </c>
      <c r="C18580" s="99" t="s">
        <v>17269</v>
      </c>
      <c r="D18580" s="124">
        <v>19576</v>
      </c>
      <c r="E18580" s="157" t="e">
        <f>VLOOKUP(D18580,'SOAT LIQ'!$A$87:$C$3416,3,FALSE)</f>
        <v>#N/A</v>
      </c>
      <c r="F18580" t="s">
        <v>21635</v>
      </c>
    </row>
    <row r="18581" spans="1:6" x14ac:dyDescent="0.25">
      <c r="A18581" t="s">
        <v>6498</v>
      </c>
      <c r="B18581" s="100" t="s">
        <v>17272</v>
      </c>
      <c r="C18581" s="99" t="s">
        <v>17271</v>
      </c>
      <c r="D18581" s="124">
        <v>19575</v>
      </c>
      <c r="E18581" s="157" t="e">
        <f>VLOOKUP(D18581,'SOAT LIQ'!$A$87:$C$3416,3,FALSE)</f>
        <v>#N/A</v>
      </c>
      <c r="F18581" t="s">
        <v>21635</v>
      </c>
    </row>
    <row r="18582" spans="1:6" x14ac:dyDescent="0.25">
      <c r="A18582" t="s">
        <v>6501</v>
      </c>
      <c r="B18582" s="100" t="s">
        <v>17272</v>
      </c>
      <c r="C18582" s="99" t="s">
        <v>17271</v>
      </c>
      <c r="D18582" s="124">
        <v>19575</v>
      </c>
      <c r="E18582" s="157" t="e">
        <f>VLOOKUP(D18582,'SOAT LIQ'!$A$87:$C$3416,3,FALSE)</f>
        <v>#N/A</v>
      </c>
      <c r="F18582" t="s">
        <v>21635</v>
      </c>
    </row>
    <row r="18583" spans="1:6" x14ac:dyDescent="0.25">
      <c r="A18583" t="s">
        <v>6498</v>
      </c>
      <c r="B18583" s="100" t="s">
        <v>17273</v>
      </c>
      <c r="C18583" s="99" t="s">
        <v>17269</v>
      </c>
      <c r="D18583" s="124">
        <v>19577</v>
      </c>
      <c r="E18583" s="157" t="e">
        <f>VLOOKUP(D18583,'SOAT LIQ'!$A$87:$C$3416,3,FALSE)</f>
        <v>#N/A</v>
      </c>
      <c r="F18583" t="s">
        <v>21635</v>
      </c>
    </row>
    <row r="18584" spans="1:6" x14ac:dyDescent="0.25">
      <c r="A18584" t="s">
        <v>6501</v>
      </c>
      <c r="B18584" s="100" t="s">
        <v>17273</v>
      </c>
      <c r="C18584" s="99" t="s">
        <v>17269</v>
      </c>
      <c r="D18584" s="124">
        <v>19577</v>
      </c>
      <c r="E18584" s="157" t="e">
        <f>VLOOKUP(D18584,'SOAT LIQ'!$A$87:$C$3416,3,FALSE)</f>
        <v>#N/A</v>
      </c>
      <c r="F18584" t="s">
        <v>21635</v>
      </c>
    </row>
    <row r="18585" spans="1:6" x14ac:dyDescent="0.25">
      <c r="A18585" t="s">
        <v>6498</v>
      </c>
      <c r="B18585" s="100" t="s">
        <v>17275</v>
      </c>
      <c r="C18585" s="99" t="s">
        <v>17274</v>
      </c>
      <c r="D18585" s="124">
        <v>19577</v>
      </c>
      <c r="E18585" s="157" t="e">
        <f>VLOOKUP(D18585,'SOAT LIQ'!$A$87:$C$3416,3,FALSE)</f>
        <v>#N/A</v>
      </c>
      <c r="F18585" t="s">
        <v>21635</v>
      </c>
    </row>
    <row r="18586" spans="1:6" x14ac:dyDescent="0.25">
      <c r="A18586" t="s">
        <v>6501</v>
      </c>
      <c r="B18586" s="100" t="s">
        <v>17275</v>
      </c>
      <c r="C18586" s="99" t="s">
        <v>17274</v>
      </c>
      <c r="D18586" s="124">
        <v>19577</v>
      </c>
      <c r="E18586" s="157" t="e">
        <f>VLOOKUP(D18586,'SOAT LIQ'!$A$87:$C$3416,3,FALSE)</f>
        <v>#N/A</v>
      </c>
      <c r="F18586" t="s">
        <v>21635</v>
      </c>
    </row>
    <row r="18587" spans="1:6" x14ac:dyDescent="0.25">
      <c r="A18587" t="s">
        <v>6498</v>
      </c>
      <c r="B18587" s="100" t="s">
        <v>17277</v>
      </c>
      <c r="C18587" s="99" t="s">
        <v>17278</v>
      </c>
      <c r="D18587" s="124">
        <v>19577</v>
      </c>
      <c r="E18587" s="157" t="e">
        <f>VLOOKUP(D18587,'SOAT LIQ'!$A$87:$C$3416,3,FALSE)</f>
        <v>#N/A</v>
      </c>
      <c r="F18587" t="s">
        <v>21635</v>
      </c>
    </row>
    <row r="18588" spans="1:6" x14ac:dyDescent="0.25">
      <c r="A18588" t="s">
        <v>6501</v>
      </c>
      <c r="B18588" s="100" t="s">
        <v>17277</v>
      </c>
      <c r="C18588" s="99" t="s">
        <v>17278</v>
      </c>
      <c r="D18588" s="124">
        <v>19577</v>
      </c>
      <c r="E18588" s="157" t="e">
        <f>VLOOKUP(D18588,'SOAT LIQ'!$A$87:$C$3416,3,FALSE)</f>
        <v>#N/A</v>
      </c>
      <c r="F18588" t="s">
        <v>21635</v>
      </c>
    </row>
    <row r="18589" spans="1:6" x14ac:dyDescent="0.25">
      <c r="A18589" t="s">
        <v>6498</v>
      </c>
      <c r="B18589" s="100" t="s">
        <v>17280</v>
      </c>
      <c r="C18589" s="99" t="s">
        <v>17279</v>
      </c>
      <c r="D18589" s="124">
        <v>19122</v>
      </c>
      <c r="E18589" s="157" t="e">
        <f>VLOOKUP(D18589,'SOAT LIQ'!$A$87:$C$3416,3,FALSE)</f>
        <v>#N/A</v>
      </c>
      <c r="F18589" t="s">
        <v>21635</v>
      </c>
    </row>
    <row r="18590" spans="1:6" x14ac:dyDescent="0.25">
      <c r="A18590" t="s">
        <v>6501</v>
      </c>
      <c r="B18590" s="100" t="s">
        <v>17280</v>
      </c>
      <c r="C18590" s="99" t="s">
        <v>17279</v>
      </c>
      <c r="D18590" s="124">
        <v>19122</v>
      </c>
      <c r="E18590" s="157" t="e">
        <f>VLOOKUP(D18590,'SOAT LIQ'!$A$87:$C$3416,3,FALSE)</f>
        <v>#N/A</v>
      </c>
      <c r="F18590" t="s">
        <v>21635</v>
      </c>
    </row>
    <row r="18591" spans="1:6" x14ac:dyDescent="0.25">
      <c r="A18591" t="s">
        <v>6498</v>
      </c>
      <c r="B18591" s="100" t="s">
        <v>17281</v>
      </c>
      <c r="C18591" s="99" t="s">
        <v>17282</v>
      </c>
      <c r="D18591" s="124">
        <v>19577</v>
      </c>
      <c r="E18591" s="157" t="e">
        <f>VLOOKUP(D18591,'SOAT LIQ'!$A$87:$C$3416,3,FALSE)</f>
        <v>#N/A</v>
      </c>
      <c r="F18591" t="s">
        <v>21635</v>
      </c>
    </row>
    <row r="18592" spans="1:6" x14ac:dyDescent="0.25">
      <c r="A18592" t="s">
        <v>6501</v>
      </c>
      <c r="B18592" s="100" t="s">
        <v>17281</v>
      </c>
      <c r="C18592" s="99" t="s">
        <v>17282</v>
      </c>
      <c r="D18592" s="124">
        <v>19577</v>
      </c>
      <c r="E18592" s="157" t="e">
        <f>VLOOKUP(D18592,'SOAT LIQ'!$A$87:$C$3416,3,FALSE)</f>
        <v>#N/A</v>
      </c>
      <c r="F18592" t="s">
        <v>21635</v>
      </c>
    </row>
    <row r="18593" spans="1:6" x14ac:dyDescent="0.25">
      <c r="A18593" t="s">
        <v>6498</v>
      </c>
      <c r="B18593" s="100" t="s">
        <v>17283</v>
      </c>
      <c r="C18593" s="99" t="s">
        <v>17282</v>
      </c>
      <c r="D18593" s="124">
        <v>19577</v>
      </c>
      <c r="E18593" s="157" t="e">
        <f>VLOOKUP(D18593,'SOAT LIQ'!$A$87:$C$3416,3,FALSE)</f>
        <v>#N/A</v>
      </c>
      <c r="F18593" t="s">
        <v>21635</v>
      </c>
    </row>
    <row r="18594" spans="1:6" x14ac:dyDescent="0.25">
      <c r="A18594" t="s">
        <v>6501</v>
      </c>
      <c r="B18594" s="100" t="s">
        <v>17283</v>
      </c>
      <c r="C18594" s="99" t="s">
        <v>17282</v>
      </c>
      <c r="D18594" s="124">
        <v>19577</v>
      </c>
      <c r="E18594" s="157" t="e">
        <f>VLOOKUP(D18594,'SOAT LIQ'!$A$87:$C$3416,3,FALSE)</f>
        <v>#N/A</v>
      </c>
      <c r="F18594" t="s">
        <v>21635</v>
      </c>
    </row>
    <row r="18595" spans="1:6" x14ac:dyDescent="0.25">
      <c r="A18595" t="s">
        <v>6498</v>
      </c>
      <c r="B18595" s="100" t="s">
        <v>17284</v>
      </c>
      <c r="C18595" s="99" t="s">
        <v>17282</v>
      </c>
      <c r="D18595" s="124">
        <v>19577</v>
      </c>
      <c r="E18595" s="157" t="e">
        <f>VLOOKUP(D18595,'SOAT LIQ'!$A$87:$C$3416,3,FALSE)</f>
        <v>#N/A</v>
      </c>
      <c r="F18595" t="s">
        <v>21635</v>
      </c>
    </row>
    <row r="18596" spans="1:6" x14ac:dyDescent="0.25">
      <c r="A18596" t="s">
        <v>6501</v>
      </c>
      <c r="B18596" s="100" t="s">
        <v>17284</v>
      </c>
      <c r="C18596" s="99" t="s">
        <v>17282</v>
      </c>
      <c r="D18596" s="124">
        <v>19577</v>
      </c>
      <c r="E18596" s="157" t="e">
        <f>VLOOKUP(D18596,'SOAT LIQ'!$A$87:$C$3416,3,FALSE)</f>
        <v>#N/A</v>
      </c>
      <c r="F18596" t="s">
        <v>21635</v>
      </c>
    </row>
    <row r="18597" spans="1:6" x14ac:dyDescent="0.25">
      <c r="A18597" t="s">
        <v>6498</v>
      </c>
      <c r="B18597" s="100" t="s">
        <v>17285</v>
      </c>
      <c r="C18597" s="100"/>
      <c r="D18597" s="124">
        <v>19577</v>
      </c>
      <c r="E18597" s="157" t="e">
        <f>VLOOKUP(D18597,'SOAT LIQ'!$A$87:$C$3416,3,FALSE)</f>
        <v>#N/A</v>
      </c>
      <c r="F18597" t="s">
        <v>21635</v>
      </c>
    </row>
    <row r="18598" spans="1:6" x14ac:dyDescent="0.25">
      <c r="A18598" t="s">
        <v>6501</v>
      </c>
      <c r="B18598" s="100" t="s">
        <v>17285</v>
      </c>
      <c r="C18598" s="100"/>
      <c r="D18598" s="124">
        <v>19577</v>
      </c>
      <c r="E18598" s="157" t="e">
        <f>VLOOKUP(D18598,'SOAT LIQ'!$A$87:$C$3416,3,FALSE)</f>
        <v>#N/A</v>
      </c>
      <c r="F18598" t="s">
        <v>21635</v>
      </c>
    </row>
    <row r="18599" spans="1:6" x14ac:dyDescent="0.25">
      <c r="A18599" t="s">
        <v>6498</v>
      </c>
      <c r="B18599" s="100" t="s">
        <v>17286</v>
      </c>
      <c r="C18599" s="100"/>
      <c r="D18599" s="124"/>
      <c r="E18599" s="157" t="e">
        <f>VLOOKUP(D18599,'SOAT LIQ'!$A$87:$C$3416,3,FALSE)</f>
        <v>#N/A</v>
      </c>
      <c r="F18599" t="s">
        <v>21635</v>
      </c>
    </row>
    <row r="18600" spans="1:6" x14ac:dyDescent="0.25">
      <c r="A18600" t="s">
        <v>6501</v>
      </c>
      <c r="B18600" s="100" t="s">
        <v>17286</v>
      </c>
      <c r="C18600" s="100"/>
      <c r="D18600" s="124"/>
      <c r="E18600" s="157" t="e">
        <f>VLOOKUP(D18600,'SOAT LIQ'!$A$87:$C$3416,3,FALSE)</f>
        <v>#N/A</v>
      </c>
      <c r="F18600" t="s">
        <v>21635</v>
      </c>
    </row>
    <row r="18601" spans="1:6" x14ac:dyDescent="0.25">
      <c r="A18601" t="s">
        <v>6498</v>
      </c>
      <c r="B18601" s="100" t="s">
        <v>17287</v>
      </c>
      <c r="C18601" s="100"/>
      <c r="D18601" s="124"/>
      <c r="E18601" s="157" t="e">
        <f>VLOOKUP(D18601,'SOAT LIQ'!$A$87:$C$3416,3,FALSE)</f>
        <v>#N/A</v>
      </c>
      <c r="F18601" t="s">
        <v>21635</v>
      </c>
    </row>
    <row r="18602" spans="1:6" x14ac:dyDescent="0.25">
      <c r="A18602" t="s">
        <v>6501</v>
      </c>
      <c r="B18602" s="100" t="s">
        <v>17287</v>
      </c>
      <c r="C18602" s="100"/>
      <c r="D18602" s="124"/>
      <c r="E18602" s="157" t="e">
        <f>VLOOKUP(D18602,'SOAT LIQ'!$A$87:$C$3416,3,FALSE)</f>
        <v>#N/A</v>
      </c>
      <c r="F18602" t="s">
        <v>21635</v>
      </c>
    </row>
    <row r="18603" spans="1:6" x14ac:dyDescent="0.25">
      <c r="A18603" t="s">
        <v>6498</v>
      </c>
      <c r="B18603" s="100" t="s">
        <v>17288</v>
      </c>
      <c r="C18603" s="100"/>
      <c r="D18603" s="124">
        <v>19122</v>
      </c>
      <c r="E18603" s="157" t="e">
        <f>VLOOKUP(D18603,'SOAT LIQ'!$A$87:$C$3416,3,FALSE)</f>
        <v>#N/A</v>
      </c>
      <c r="F18603" t="s">
        <v>21635</v>
      </c>
    </row>
    <row r="18604" spans="1:6" x14ac:dyDescent="0.25">
      <c r="A18604" t="s">
        <v>6501</v>
      </c>
      <c r="B18604" s="100" t="s">
        <v>17288</v>
      </c>
      <c r="C18604" s="100"/>
      <c r="D18604" s="124">
        <v>19122</v>
      </c>
      <c r="E18604" s="157" t="e">
        <f>VLOOKUP(D18604,'SOAT LIQ'!$A$87:$C$3416,3,FALSE)</f>
        <v>#N/A</v>
      </c>
      <c r="F18604" t="s">
        <v>21635</v>
      </c>
    </row>
    <row r="18605" spans="1:6" x14ac:dyDescent="0.25">
      <c r="A18605" t="s">
        <v>6498</v>
      </c>
      <c r="B18605" s="100" t="s">
        <v>17289</v>
      </c>
      <c r="C18605" s="100"/>
      <c r="D18605" s="124">
        <v>19577</v>
      </c>
      <c r="E18605" s="157" t="e">
        <f>VLOOKUP(D18605,'SOAT LIQ'!$A$87:$C$3416,3,FALSE)</f>
        <v>#N/A</v>
      </c>
      <c r="F18605" t="s">
        <v>21635</v>
      </c>
    </row>
    <row r="18606" spans="1:6" x14ac:dyDescent="0.25">
      <c r="A18606" t="s">
        <v>6501</v>
      </c>
      <c r="B18606" s="100" t="s">
        <v>17289</v>
      </c>
      <c r="C18606" s="100"/>
      <c r="D18606" s="124">
        <v>19577</v>
      </c>
      <c r="E18606" s="157" t="e">
        <f>VLOOKUP(D18606,'SOAT LIQ'!$A$87:$C$3416,3,FALSE)</f>
        <v>#N/A</v>
      </c>
      <c r="F18606" t="s">
        <v>21635</v>
      </c>
    </row>
    <row r="18607" spans="1:6" x14ac:dyDescent="0.25">
      <c r="A18607" t="s">
        <v>6501</v>
      </c>
      <c r="B18607" s="100" t="s">
        <v>17290</v>
      </c>
      <c r="C18607" s="100"/>
      <c r="D18607" s="124">
        <v>19577</v>
      </c>
      <c r="E18607" s="157" t="e">
        <f>VLOOKUP(D18607,'SOAT LIQ'!$A$87:$C$3416,3,FALSE)</f>
        <v>#N/A</v>
      </c>
      <c r="F18607" t="s">
        <v>21635</v>
      </c>
    </row>
    <row r="18608" spans="1:6" x14ac:dyDescent="0.25">
      <c r="A18608" t="s">
        <v>6498</v>
      </c>
      <c r="B18608" s="100" t="s">
        <v>17290</v>
      </c>
      <c r="C18608" s="100"/>
      <c r="D18608" s="124">
        <v>19577</v>
      </c>
      <c r="E18608" s="157" t="e">
        <f>VLOOKUP(D18608,'SOAT LIQ'!$A$87:$C$3416,3,FALSE)</f>
        <v>#N/A</v>
      </c>
      <c r="F18608" t="s">
        <v>21635</v>
      </c>
    </row>
    <row r="18609" spans="1:6" x14ac:dyDescent="0.25">
      <c r="A18609" t="s">
        <v>6501</v>
      </c>
      <c r="B18609" s="100" t="s">
        <v>17291</v>
      </c>
      <c r="C18609" s="100"/>
      <c r="D18609" s="124">
        <v>19577</v>
      </c>
      <c r="E18609" s="157" t="e">
        <f>VLOOKUP(D18609,'SOAT LIQ'!$A$87:$C$3416,3,FALSE)</f>
        <v>#N/A</v>
      </c>
      <c r="F18609" t="s">
        <v>21635</v>
      </c>
    </row>
    <row r="18610" spans="1:6" x14ac:dyDescent="0.25">
      <c r="A18610" t="s">
        <v>6498</v>
      </c>
      <c r="B18610" s="100" t="s">
        <v>17291</v>
      </c>
      <c r="C18610" s="100"/>
      <c r="D18610" s="124">
        <v>19577</v>
      </c>
      <c r="E18610" s="157" t="e">
        <f>VLOOKUP(D18610,'SOAT LIQ'!$A$87:$C$3416,3,FALSE)</f>
        <v>#N/A</v>
      </c>
      <c r="F18610" t="s">
        <v>21635</v>
      </c>
    </row>
    <row r="18611" spans="1:6" x14ac:dyDescent="0.25">
      <c r="A18611" t="s">
        <v>6501</v>
      </c>
      <c r="B18611" s="100" t="s">
        <v>17292</v>
      </c>
      <c r="C18611" s="100"/>
      <c r="D18611" s="124">
        <v>19577</v>
      </c>
      <c r="E18611" s="157" t="e">
        <f>VLOOKUP(D18611,'SOAT LIQ'!$A$87:$C$3416,3,FALSE)</f>
        <v>#N/A</v>
      </c>
      <c r="F18611" t="s">
        <v>21635</v>
      </c>
    </row>
    <row r="18612" spans="1:6" x14ac:dyDescent="0.25">
      <c r="A18612" t="s">
        <v>6498</v>
      </c>
      <c r="B18612" s="100" t="s">
        <v>17292</v>
      </c>
      <c r="C18612" s="100"/>
      <c r="D18612" s="124">
        <v>19577</v>
      </c>
      <c r="E18612" s="157" t="e">
        <f>VLOOKUP(D18612,'SOAT LIQ'!$A$87:$C$3416,3,FALSE)</f>
        <v>#N/A</v>
      </c>
      <c r="F18612" t="s">
        <v>21635</v>
      </c>
    </row>
    <row r="18613" spans="1:6" x14ac:dyDescent="0.25">
      <c r="A18613" t="s">
        <v>6498</v>
      </c>
      <c r="B18613" s="100" t="s">
        <v>17293</v>
      </c>
      <c r="C18613" s="100"/>
      <c r="D18613" s="124">
        <v>19122</v>
      </c>
      <c r="E18613" s="157" t="e">
        <f>VLOOKUP(D18613,'SOAT LIQ'!$A$87:$C$3416,3,FALSE)</f>
        <v>#N/A</v>
      </c>
      <c r="F18613" t="s">
        <v>21635</v>
      </c>
    </row>
    <row r="18614" spans="1:6" x14ac:dyDescent="0.25">
      <c r="A18614" t="s">
        <v>6501</v>
      </c>
      <c r="B18614" s="100" t="s">
        <v>17293</v>
      </c>
      <c r="C18614" s="100"/>
      <c r="D18614" s="124">
        <v>19122</v>
      </c>
      <c r="E18614" s="157" t="e">
        <f>VLOOKUP(D18614,'SOAT LIQ'!$A$87:$C$3416,3,FALSE)</f>
        <v>#N/A</v>
      </c>
      <c r="F18614" t="s">
        <v>21635</v>
      </c>
    </row>
    <row r="18615" spans="1:6" x14ac:dyDescent="0.25">
      <c r="A18615" t="s">
        <v>6498</v>
      </c>
      <c r="B18615" s="100" t="s">
        <v>17294</v>
      </c>
      <c r="C18615" s="99" t="s">
        <v>17276</v>
      </c>
      <c r="D18615" s="124">
        <v>19122</v>
      </c>
      <c r="E18615" s="157" t="e">
        <f>VLOOKUP(D18615,'SOAT LIQ'!$A$87:$C$3416,3,FALSE)</f>
        <v>#N/A</v>
      </c>
      <c r="F18615" t="s">
        <v>21635</v>
      </c>
    </row>
    <row r="18616" spans="1:6" x14ac:dyDescent="0.25">
      <c r="A18616" t="s">
        <v>6501</v>
      </c>
      <c r="B18616" s="100" t="s">
        <v>17294</v>
      </c>
      <c r="C18616" s="99" t="s">
        <v>17276</v>
      </c>
      <c r="D18616" s="124">
        <v>19122</v>
      </c>
      <c r="E18616" s="157" t="e">
        <f>VLOOKUP(D18616,'SOAT LIQ'!$A$87:$C$3416,3,FALSE)</f>
        <v>#N/A</v>
      </c>
      <c r="F18616" t="s">
        <v>21635</v>
      </c>
    </row>
    <row r="18617" spans="1:6" x14ac:dyDescent="0.25">
      <c r="A18617" t="s">
        <v>6498</v>
      </c>
      <c r="B18617" s="100" t="s">
        <v>17295</v>
      </c>
      <c r="C18617" s="100"/>
      <c r="D18617" s="124"/>
      <c r="E18617" s="157" t="e">
        <f>VLOOKUP(D18617,'SOAT LIQ'!$A$87:$C$3416,3,FALSE)</f>
        <v>#N/A</v>
      </c>
      <c r="F18617" t="s">
        <v>21635</v>
      </c>
    </row>
    <row r="18618" spans="1:6" x14ac:dyDescent="0.25">
      <c r="A18618" t="s">
        <v>6501</v>
      </c>
      <c r="B18618" s="100" t="s">
        <v>17295</v>
      </c>
      <c r="C18618" s="100"/>
      <c r="D18618" s="124"/>
      <c r="E18618" s="157" t="e">
        <f>VLOOKUP(D18618,'SOAT LIQ'!$A$87:$C$3416,3,FALSE)</f>
        <v>#N/A</v>
      </c>
      <c r="F18618" t="s">
        <v>21635</v>
      </c>
    </row>
    <row r="18619" spans="1:6" x14ac:dyDescent="0.25">
      <c r="A18619" t="s">
        <v>6498</v>
      </c>
      <c r="B18619" s="100" t="s">
        <v>17296</v>
      </c>
      <c r="C18619" s="100"/>
      <c r="D18619" s="124"/>
      <c r="E18619" s="157" t="e">
        <f>VLOOKUP(D18619,'SOAT LIQ'!$A$87:$C$3416,3,FALSE)</f>
        <v>#N/A</v>
      </c>
      <c r="F18619" t="s">
        <v>21635</v>
      </c>
    </row>
    <row r="18620" spans="1:6" x14ac:dyDescent="0.25">
      <c r="A18620" t="s">
        <v>6501</v>
      </c>
      <c r="B18620" s="100" t="s">
        <v>17296</v>
      </c>
      <c r="C18620" s="100"/>
      <c r="D18620" s="124"/>
      <c r="E18620" s="157" t="e">
        <f>VLOOKUP(D18620,'SOAT LIQ'!$A$87:$C$3416,3,FALSE)</f>
        <v>#N/A</v>
      </c>
      <c r="F18620" t="s">
        <v>21635</v>
      </c>
    </row>
    <row r="18621" spans="1:6" x14ac:dyDescent="0.25">
      <c r="A18621" t="s">
        <v>6498</v>
      </c>
      <c r="B18621" s="100" t="s">
        <v>17298</v>
      </c>
      <c r="C18621" s="99" t="s">
        <v>17297</v>
      </c>
      <c r="D18621" s="124">
        <v>19015</v>
      </c>
      <c r="E18621" s="157" t="e">
        <f>VLOOKUP(D18621,'SOAT LIQ'!$A$87:$C$3416,3,FALSE)</f>
        <v>#N/A</v>
      </c>
      <c r="F18621" t="s">
        <v>21635</v>
      </c>
    </row>
    <row r="18622" spans="1:6" x14ac:dyDescent="0.25">
      <c r="A18622" t="s">
        <v>6501</v>
      </c>
      <c r="B18622" s="100" t="s">
        <v>17298</v>
      </c>
      <c r="C18622" s="99" t="s">
        <v>17297</v>
      </c>
      <c r="D18622" s="124">
        <v>19015</v>
      </c>
      <c r="E18622" s="157" t="e">
        <f>VLOOKUP(D18622,'SOAT LIQ'!$A$87:$C$3416,3,FALSE)</f>
        <v>#N/A</v>
      </c>
      <c r="F18622" t="s">
        <v>21635</v>
      </c>
    </row>
    <row r="18623" spans="1:6" x14ac:dyDescent="0.25">
      <c r="A18623" t="s">
        <v>6498</v>
      </c>
      <c r="B18623" s="100" t="s">
        <v>17300</v>
      </c>
      <c r="C18623" s="99" t="s">
        <v>17299</v>
      </c>
      <c r="D18623" s="124">
        <v>19056</v>
      </c>
      <c r="E18623" s="157" t="e">
        <f>VLOOKUP(D18623,'SOAT LIQ'!$A$87:$C$3416,3,FALSE)</f>
        <v>#N/A</v>
      </c>
      <c r="F18623" t="s">
        <v>21635</v>
      </c>
    </row>
    <row r="18624" spans="1:6" x14ac:dyDescent="0.25">
      <c r="A18624" t="s">
        <v>6501</v>
      </c>
      <c r="B18624" s="100" t="s">
        <v>17300</v>
      </c>
      <c r="C18624" s="99" t="s">
        <v>17299</v>
      </c>
      <c r="D18624" s="124">
        <v>19056</v>
      </c>
      <c r="E18624" s="157" t="e">
        <f>VLOOKUP(D18624,'SOAT LIQ'!$A$87:$C$3416,3,FALSE)</f>
        <v>#N/A</v>
      </c>
      <c r="F18624" t="s">
        <v>21635</v>
      </c>
    </row>
    <row r="18625" spans="1:6" x14ac:dyDescent="0.25">
      <c r="A18625" t="s">
        <v>6498</v>
      </c>
      <c r="B18625" s="100" t="s">
        <v>17302</v>
      </c>
      <c r="C18625" s="99" t="s">
        <v>17301</v>
      </c>
      <c r="D18625" s="124">
        <v>19139</v>
      </c>
      <c r="E18625" s="157" t="e">
        <f>VLOOKUP(D18625,'SOAT LIQ'!$A$87:$C$3416,3,FALSE)</f>
        <v>#N/A</v>
      </c>
      <c r="F18625" t="s">
        <v>21635</v>
      </c>
    </row>
    <row r="18626" spans="1:6" x14ac:dyDescent="0.25">
      <c r="A18626" t="s">
        <v>6501</v>
      </c>
      <c r="B18626" s="100" t="s">
        <v>17302</v>
      </c>
      <c r="C18626" s="99" t="s">
        <v>17301</v>
      </c>
      <c r="D18626" s="124">
        <v>19139</v>
      </c>
      <c r="E18626" s="157" t="e">
        <f>VLOOKUP(D18626,'SOAT LIQ'!$A$87:$C$3416,3,FALSE)</f>
        <v>#N/A</v>
      </c>
      <c r="F18626" t="s">
        <v>21635</v>
      </c>
    </row>
    <row r="18627" spans="1:6" x14ac:dyDescent="0.25">
      <c r="A18627" t="s">
        <v>6498</v>
      </c>
      <c r="B18627" s="100" t="s">
        <v>17304</v>
      </c>
      <c r="C18627" s="99" t="s">
        <v>17303</v>
      </c>
      <c r="D18627" s="124">
        <v>19133</v>
      </c>
      <c r="E18627" s="157" t="e">
        <f>VLOOKUP(D18627,'SOAT LIQ'!$A$87:$C$3416,3,FALSE)</f>
        <v>#N/A</v>
      </c>
      <c r="F18627" t="s">
        <v>21635</v>
      </c>
    </row>
    <row r="18628" spans="1:6" x14ac:dyDescent="0.25">
      <c r="A18628" t="s">
        <v>6501</v>
      </c>
      <c r="B18628" s="100" t="s">
        <v>17304</v>
      </c>
      <c r="C18628" s="99" t="s">
        <v>17303</v>
      </c>
      <c r="D18628" s="124">
        <v>19133</v>
      </c>
      <c r="E18628" s="157" t="e">
        <f>VLOOKUP(D18628,'SOAT LIQ'!$A$87:$C$3416,3,FALSE)</f>
        <v>#N/A</v>
      </c>
      <c r="F18628" t="s">
        <v>21635</v>
      </c>
    </row>
    <row r="18629" spans="1:6" x14ac:dyDescent="0.25">
      <c r="A18629" t="s">
        <v>6498</v>
      </c>
      <c r="B18629" s="100" t="s">
        <v>17306</v>
      </c>
      <c r="C18629" s="99" t="s">
        <v>17305</v>
      </c>
      <c r="D18629" s="124">
        <v>19135</v>
      </c>
      <c r="E18629" s="157" t="e">
        <f>VLOOKUP(D18629,'SOAT LIQ'!$A$87:$C$3416,3,FALSE)</f>
        <v>#N/A</v>
      </c>
      <c r="F18629" t="s">
        <v>21635</v>
      </c>
    </row>
    <row r="18630" spans="1:6" x14ac:dyDescent="0.25">
      <c r="A18630" t="s">
        <v>6501</v>
      </c>
      <c r="B18630" s="100" t="s">
        <v>17306</v>
      </c>
      <c r="C18630" s="99" t="s">
        <v>17305</v>
      </c>
      <c r="D18630" s="124">
        <v>19135</v>
      </c>
      <c r="E18630" s="157" t="e">
        <f>VLOOKUP(D18630,'SOAT LIQ'!$A$87:$C$3416,3,FALSE)</f>
        <v>#N/A</v>
      </c>
      <c r="F18630" t="s">
        <v>21635</v>
      </c>
    </row>
    <row r="18631" spans="1:6" x14ac:dyDescent="0.25">
      <c r="A18631" t="s">
        <v>6498</v>
      </c>
      <c r="B18631" s="100" t="s">
        <v>17308</v>
      </c>
      <c r="C18631" s="99" t="s">
        <v>17307</v>
      </c>
      <c r="D18631" s="124">
        <v>19134</v>
      </c>
      <c r="E18631" s="157" t="e">
        <f>VLOOKUP(D18631,'SOAT LIQ'!$A$87:$C$3416,3,FALSE)</f>
        <v>#N/A</v>
      </c>
      <c r="F18631" t="s">
        <v>21635</v>
      </c>
    </row>
    <row r="18632" spans="1:6" x14ac:dyDescent="0.25">
      <c r="A18632" t="s">
        <v>6501</v>
      </c>
      <c r="B18632" s="100" t="s">
        <v>17308</v>
      </c>
      <c r="C18632" s="99" t="s">
        <v>17307</v>
      </c>
      <c r="D18632" s="124">
        <v>19134</v>
      </c>
      <c r="E18632" s="157" t="e">
        <f>VLOOKUP(D18632,'SOAT LIQ'!$A$87:$C$3416,3,FALSE)</f>
        <v>#N/A</v>
      </c>
      <c r="F18632" t="s">
        <v>21635</v>
      </c>
    </row>
    <row r="18633" spans="1:6" x14ac:dyDescent="0.25">
      <c r="A18633" t="s">
        <v>14958</v>
      </c>
      <c r="B18633" s="100" t="s">
        <v>17310</v>
      </c>
      <c r="C18633" s="99" t="s">
        <v>17309</v>
      </c>
      <c r="D18633" s="124">
        <v>19140</v>
      </c>
      <c r="E18633" s="157" t="e">
        <f>VLOOKUP(D18633,'SOAT LIQ'!$A$87:$C$3416,3,FALSE)</f>
        <v>#N/A</v>
      </c>
    </row>
    <row r="18634" spans="1:6" x14ac:dyDescent="0.25">
      <c r="A18634" t="s">
        <v>6498</v>
      </c>
      <c r="B18634" s="100" t="s">
        <v>17310</v>
      </c>
      <c r="C18634" s="99" t="s">
        <v>17309</v>
      </c>
      <c r="D18634" s="124">
        <v>19140</v>
      </c>
      <c r="E18634" s="157" t="e">
        <f>VLOOKUP(D18634,'SOAT LIQ'!$A$87:$C$3416,3,FALSE)</f>
        <v>#N/A</v>
      </c>
      <c r="F18634" t="s">
        <v>21635</v>
      </c>
    </row>
    <row r="18635" spans="1:6" x14ac:dyDescent="0.25">
      <c r="A18635" t="s">
        <v>6501</v>
      </c>
      <c r="B18635" s="100" t="s">
        <v>17310</v>
      </c>
      <c r="C18635" s="99" t="s">
        <v>17309</v>
      </c>
      <c r="D18635" s="124">
        <v>19140</v>
      </c>
      <c r="E18635" s="157" t="e">
        <f>VLOOKUP(D18635,'SOAT LIQ'!$A$87:$C$3416,3,FALSE)</f>
        <v>#N/A</v>
      </c>
      <c r="F18635" t="s">
        <v>21635</v>
      </c>
    </row>
    <row r="18636" spans="1:6" x14ac:dyDescent="0.25">
      <c r="A18636" t="s">
        <v>15637</v>
      </c>
      <c r="B18636" s="100" t="s">
        <v>17310</v>
      </c>
      <c r="C18636" s="99" t="s">
        <v>17309</v>
      </c>
      <c r="D18636" s="124">
        <v>19140</v>
      </c>
      <c r="E18636" s="157" t="e">
        <f>VLOOKUP(D18636,'SOAT LIQ'!$A$87:$C$3416,3,FALSE)</f>
        <v>#N/A</v>
      </c>
      <c r="F18636" t="s">
        <v>21635</v>
      </c>
    </row>
    <row r="18637" spans="1:6" x14ac:dyDescent="0.25">
      <c r="A18637" t="s">
        <v>6498</v>
      </c>
      <c r="B18637" s="100" t="s">
        <v>17312</v>
      </c>
      <c r="C18637" s="99" t="s">
        <v>17311</v>
      </c>
      <c r="D18637" s="124">
        <v>19140</v>
      </c>
      <c r="E18637" s="157" t="e">
        <f>VLOOKUP(D18637,'SOAT LIQ'!$A$87:$C$3416,3,FALSE)</f>
        <v>#N/A</v>
      </c>
      <c r="F18637" t="s">
        <v>21635</v>
      </c>
    </row>
    <row r="18638" spans="1:6" x14ac:dyDescent="0.25">
      <c r="A18638" t="s">
        <v>6501</v>
      </c>
      <c r="B18638" s="100" t="s">
        <v>17312</v>
      </c>
      <c r="C18638" s="99" t="s">
        <v>17311</v>
      </c>
      <c r="D18638" s="124">
        <v>19140</v>
      </c>
      <c r="E18638" s="157" t="e">
        <f>VLOOKUP(D18638,'SOAT LIQ'!$A$87:$C$3416,3,FALSE)</f>
        <v>#N/A</v>
      </c>
      <c r="F18638" t="s">
        <v>21635</v>
      </c>
    </row>
    <row r="18639" spans="1:6" x14ac:dyDescent="0.25">
      <c r="A18639" t="s">
        <v>6498</v>
      </c>
      <c r="B18639" s="100" t="s">
        <v>17314</v>
      </c>
      <c r="C18639" s="99" t="s">
        <v>17313</v>
      </c>
      <c r="D18639" s="124">
        <v>19140</v>
      </c>
      <c r="E18639" s="157" t="e">
        <f>VLOOKUP(D18639,'SOAT LIQ'!$A$87:$C$3416,3,FALSE)</f>
        <v>#N/A</v>
      </c>
      <c r="F18639" t="s">
        <v>21635</v>
      </c>
    </row>
    <row r="18640" spans="1:6" x14ac:dyDescent="0.25">
      <c r="A18640" t="s">
        <v>6501</v>
      </c>
      <c r="B18640" s="100" t="s">
        <v>17314</v>
      </c>
      <c r="C18640" s="99" t="s">
        <v>17313</v>
      </c>
      <c r="D18640" s="124">
        <v>19140</v>
      </c>
      <c r="E18640" s="157" t="e">
        <f>VLOOKUP(D18640,'SOAT LIQ'!$A$87:$C$3416,3,FALSE)</f>
        <v>#N/A</v>
      </c>
      <c r="F18640" t="s">
        <v>21635</v>
      </c>
    </row>
    <row r="18641" spans="1:6" x14ac:dyDescent="0.25">
      <c r="A18641" t="s">
        <v>6498</v>
      </c>
      <c r="B18641" s="100" t="s">
        <v>17316</v>
      </c>
      <c r="C18641" s="99" t="s">
        <v>17315</v>
      </c>
      <c r="D18641" s="124">
        <v>19700</v>
      </c>
      <c r="E18641" s="157" t="e">
        <f>VLOOKUP(D18641,'SOAT LIQ'!$A$87:$C$3416,3,FALSE)</f>
        <v>#N/A</v>
      </c>
      <c r="F18641" t="s">
        <v>21635</v>
      </c>
    </row>
    <row r="18642" spans="1:6" x14ac:dyDescent="0.25">
      <c r="A18642" t="s">
        <v>6501</v>
      </c>
      <c r="B18642" s="100" t="s">
        <v>17316</v>
      </c>
      <c r="C18642" s="99" t="s">
        <v>17315</v>
      </c>
      <c r="D18642" s="124">
        <v>19700</v>
      </c>
      <c r="E18642" s="157" t="e">
        <f>VLOOKUP(D18642,'SOAT LIQ'!$A$87:$C$3416,3,FALSE)</f>
        <v>#N/A</v>
      </c>
      <c r="F18642" t="s">
        <v>21635</v>
      </c>
    </row>
    <row r="18643" spans="1:6" x14ac:dyDescent="0.25">
      <c r="A18643" t="s">
        <v>6498</v>
      </c>
      <c r="B18643" s="100" t="s">
        <v>17317</v>
      </c>
      <c r="C18643" s="99" t="s">
        <v>17309</v>
      </c>
      <c r="D18643" s="124">
        <v>19140</v>
      </c>
      <c r="E18643" s="157" t="e">
        <f>VLOOKUP(D18643,'SOAT LIQ'!$A$87:$C$3416,3,FALSE)</f>
        <v>#N/A</v>
      </c>
      <c r="F18643" t="s">
        <v>21635</v>
      </c>
    </row>
    <row r="18644" spans="1:6" x14ac:dyDescent="0.25">
      <c r="A18644" t="s">
        <v>6501</v>
      </c>
      <c r="B18644" s="100" t="s">
        <v>17317</v>
      </c>
      <c r="C18644" s="99" t="s">
        <v>17309</v>
      </c>
      <c r="D18644" s="124">
        <v>19140</v>
      </c>
      <c r="E18644" s="157" t="e">
        <f>VLOOKUP(D18644,'SOAT LIQ'!$A$87:$C$3416,3,FALSE)</f>
        <v>#N/A</v>
      </c>
      <c r="F18644" t="s">
        <v>21635</v>
      </c>
    </row>
    <row r="18645" spans="1:6" x14ac:dyDescent="0.25">
      <c r="A18645" t="s">
        <v>15637</v>
      </c>
      <c r="B18645" s="100" t="s">
        <v>17317</v>
      </c>
      <c r="C18645" s="99" t="s">
        <v>17309</v>
      </c>
      <c r="D18645" s="124">
        <v>19140</v>
      </c>
      <c r="E18645" s="157" t="e">
        <f>VLOOKUP(D18645,'SOAT LIQ'!$A$87:$C$3416,3,FALSE)</f>
        <v>#N/A</v>
      </c>
      <c r="F18645" t="s">
        <v>21635</v>
      </c>
    </row>
    <row r="18646" spans="1:6" x14ac:dyDescent="0.25">
      <c r="A18646" t="s">
        <v>6498</v>
      </c>
      <c r="B18646" s="100" t="s">
        <v>17318</v>
      </c>
      <c r="C18646" s="99" t="s">
        <v>17309</v>
      </c>
      <c r="D18646" s="124">
        <v>19140</v>
      </c>
      <c r="E18646" s="157" t="e">
        <f>VLOOKUP(D18646,'SOAT LIQ'!$A$87:$C$3416,3,FALSE)</f>
        <v>#N/A</v>
      </c>
      <c r="F18646" t="s">
        <v>21635</v>
      </c>
    </row>
    <row r="18647" spans="1:6" x14ac:dyDescent="0.25">
      <c r="A18647" t="s">
        <v>6501</v>
      </c>
      <c r="B18647" s="100" t="s">
        <v>17318</v>
      </c>
      <c r="C18647" s="99" t="s">
        <v>17309</v>
      </c>
      <c r="D18647" s="124">
        <v>19140</v>
      </c>
      <c r="E18647" s="157" t="e">
        <f>VLOOKUP(D18647,'SOAT LIQ'!$A$87:$C$3416,3,FALSE)</f>
        <v>#N/A</v>
      </c>
      <c r="F18647" t="s">
        <v>21635</v>
      </c>
    </row>
    <row r="18648" spans="1:6" x14ac:dyDescent="0.25">
      <c r="A18648" t="s">
        <v>6498</v>
      </c>
      <c r="B18648" s="100" t="s">
        <v>17319</v>
      </c>
      <c r="C18648" s="99" t="s">
        <v>4420</v>
      </c>
      <c r="D18648" s="124">
        <v>19164</v>
      </c>
      <c r="E18648" s="157" t="e">
        <f>VLOOKUP(D18648,'SOAT LIQ'!$A$87:$C$3416,3,FALSE)</f>
        <v>#N/A</v>
      </c>
      <c r="F18648" t="s">
        <v>21635</v>
      </c>
    </row>
    <row r="18649" spans="1:6" x14ac:dyDescent="0.25">
      <c r="A18649" t="s">
        <v>6501</v>
      </c>
      <c r="B18649" s="100" t="s">
        <v>17319</v>
      </c>
      <c r="C18649" s="99" t="s">
        <v>4420</v>
      </c>
      <c r="D18649" s="124">
        <v>19164</v>
      </c>
      <c r="E18649" s="157" t="e">
        <f>VLOOKUP(D18649,'SOAT LIQ'!$A$87:$C$3416,3,FALSE)</f>
        <v>#N/A</v>
      </c>
      <c r="F18649" t="s">
        <v>21635</v>
      </c>
    </row>
    <row r="18650" spans="1:6" x14ac:dyDescent="0.25">
      <c r="A18650" t="s">
        <v>6498</v>
      </c>
      <c r="B18650" s="100" t="s">
        <v>17321</v>
      </c>
      <c r="C18650" s="99" t="s">
        <v>17320</v>
      </c>
      <c r="D18650" s="124">
        <v>19181</v>
      </c>
      <c r="E18650" s="157" t="e">
        <f>VLOOKUP(D18650,'SOAT LIQ'!$A$87:$C$3416,3,FALSE)</f>
        <v>#N/A</v>
      </c>
      <c r="F18650" t="s">
        <v>21635</v>
      </c>
    </row>
    <row r="18651" spans="1:6" x14ac:dyDescent="0.25">
      <c r="A18651" t="s">
        <v>6501</v>
      </c>
      <c r="B18651" s="100" t="s">
        <v>17321</v>
      </c>
      <c r="C18651" s="99" t="s">
        <v>17320</v>
      </c>
      <c r="D18651" s="124">
        <v>19181</v>
      </c>
      <c r="E18651" s="157" t="e">
        <f>VLOOKUP(D18651,'SOAT LIQ'!$A$87:$C$3416,3,FALSE)</f>
        <v>#N/A</v>
      </c>
      <c r="F18651" t="s">
        <v>21635</v>
      </c>
    </row>
    <row r="18652" spans="1:6" x14ac:dyDescent="0.25">
      <c r="A18652" t="s">
        <v>6498</v>
      </c>
      <c r="B18652" s="100" t="s">
        <v>17322</v>
      </c>
      <c r="C18652" s="99" t="s">
        <v>17309</v>
      </c>
      <c r="D18652" s="124">
        <v>19140</v>
      </c>
      <c r="E18652" s="157" t="e">
        <f>VLOOKUP(D18652,'SOAT LIQ'!$A$87:$C$3416,3,FALSE)</f>
        <v>#N/A</v>
      </c>
      <c r="F18652" t="s">
        <v>21635</v>
      </c>
    </row>
    <row r="18653" spans="1:6" x14ac:dyDescent="0.25">
      <c r="A18653" t="s">
        <v>6501</v>
      </c>
      <c r="B18653" s="100" t="s">
        <v>17322</v>
      </c>
      <c r="C18653" s="99" t="s">
        <v>17309</v>
      </c>
      <c r="D18653" s="124">
        <v>19140</v>
      </c>
      <c r="E18653" s="157" t="e">
        <f>VLOOKUP(D18653,'SOAT LIQ'!$A$87:$C$3416,3,FALSE)</f>
        <v>#N/A</v>
      </c>
      <c r="F18653" t="s">
        <v>21635</v>
      </c>
    </row>
    <row r="18654" spans="1:6" x14ac:dyDescent="0.25">
      <c r="A18654" t="s">
        <v>6498</v>
      </c>
      <c r="B18654" s="100" t="s">
        <v>17323</v>
      </c>
      <c r="C18654" s="99" t="s">
        <v>17309</v>
      </c>
      <c r="D18654" s="124">
        <v>19140</v>
      </c>
      <c r="E18654" s="157" t="e">
        <f>VLOOKUP(D18654,'SOAT LIQ'!$A$87:$C$3416,3,FALSE)</f>
        <v>#N/A</v>
      </c>
      <c r="F18654" t="s">
        <v>21635</v>
      </c>
    </row>
    <row r="18655" spans="1:6" x14ac:dyDescent="0.25">
      <c r="A18655" t="s">
        <v>6501</v>
      </c>
      <c r="B18655" s="100" t="s">
        <v>17323</v>
      </c>
      <c r="C18655" s="99" t="s">
        <v>17309</v>
      </c>
      <c r="D18655" s="124">
        <v>19140</v>
      </c>
      <c r="E18655" s="157" t="e">
        <f>VLOOKUP(D18655,'SOAT LIQ'!$A$87:$C$3416,3,FALSE)</f>
        <v>#N/A</v>
      </c>
      <c r="F18655" t="s">
        <v>21635</v>
      </c>
    </row>
    <row r="18656" spans="1:6" x14ac:dyDescent="0.25">
      <c r="A18656" t="s">
        <v>6498</v>
      </c>
      <c r="B18656" s="100" t="s">
        <v>17325</v>
      </c>
      <c r="C18656" s="99" t="s">
        <v>17324</v>
      </c>
      <c r="D18656" s="124">
        <v>19484</v>
      </c>
      <c r="E18656" s="157" t="e">
        <f>VLOOKUP(D18656,'SOAT LIQ'!$A$87:$C$3416,3,FALSE)</f>
        <v>#N/A</v>
      </c>
      <c r="F18656" t="s">
        <v>21635</v>
      </c>
    </row>
    <row r="18657" spans="1:6" x14ac:dyDescent="0.25">
      <c r="A18657" t="s">
        <v>6501</v>
      </c>
      <c r="B18657" s="100" t="s">
        <v>17325</v>
      </c>
      <c r="C18657" s="99" t="s">
        <v>17324</v>
      </c>
      <c r="D18657" s="124">
        <v>19484</v>
      </c>
      <c r="E18657" s="157" t="e">
        <f>VLOOKUP(D18657,'SOAT LIQ'!$A$87:$C$3416,3,FALSE)</f>
        <v>#N/A</v>
      </c>
      <c r="F18657" t="s">
        <v>21635</v>
      </c>
    </row>
    <row r="18658" spans="1:6" x14ac:dyDescent="0.25">
      <c r="A18658" t="s">
        <v>6498</v>
      </c>
      <c r="B18658" s="100" t="s">
        <v>17327</v>
      </c>
      <c r="C18658" s="99" t="s">
        <v>17326</v>
      </c>
      <c r="D18658" s="124">
        <v>19165</v>
      </c>
      <c r="E18658" s="157" t="e">
        <f>VLOOKUP(D18658,'SOAT LIQ'!$A$87:$C$3416,3,FALSE)</f>
        <v>#N/A</v>
      </c>
      <c r="F18658" t="s">
        <v>21635</v>
      </c>
    </row>
    <row r="18659" spans="1:6" x14ac:dyDescent="0.25">
      <c r="A18659" t="s">
        <v>6501</v>
      </c>
      <c r="B18659" s="100" t="s">
        <v>17327</v>
      </c>
      <c r="C18659" s="99" t="s">
        <v>17326</v>
      </c>
      <c r="D18659" s="124">
        <v>19165</v>
      </c>
      <c r="E18659" s="157" t="e">
        <f>VLOOKUP(D18659,'SOAT LIQ'!$A$87:$C$3416,3,FALSE)</f>
        <v>#N/A</v>
      </c>
      <c r="F18659" t="s">
        <v>21635</v>
      </c>
    </row>
    <row r="18660" spans="1:6" x14ac:dyDescent="0.25">
      <c r="A18660" t="s">
        <v>6498</v>
      </c>
      <c r="B18660" s="100" t="s">
        <v>17328</v>
      </c>
      <c r="C18660" s="100"/>
      <c r="D18660" s="124">
        <v>19353</v>
      </c>
      <c r="E18660" s="157" t="e">
        <f>VLOOKUP(D18660,'SOAT LIQ'!$A$87:$C$3416,3,FALSE)</f>
        <v>#N/A</v>
      </c>
      <c r="F18660" t="s">
        <v>21635</v>
      </c>
    </row>
    <row r="18661" spans="1:6" x14ac:dyDescent="0.25">
      <c r="A18661" t="s">
        <v>6501</v>
      </c>
      <c r="B18661" s="100" t="s">
        <v>17328</v>
      </c>
      <c r="C18661" s="100"/>
      <c r="D18661" s="124">
        <v>19353</v>
      </c>
      <c r="E18661" s="157" t="e">
        <f>VLOOKUP(D18661,'SOAT LIQ'!$A$87:$C$3416,3,FALSE)</f>
        <v>#N/A</v>
      </c>
      <c r="F18661" t="s">
        <v>21635</v>
      </c>
    </row>
    <row r="18662" spans="1:6" x14ac:dyDescent="0.25">
      <c r="A18662" t="s">
        <v>6498</v>
      </c>
      <c r="B18662" s="100" t="s">
        <v>17329</v>
      </c>
      <c r="C18662" s="99" t="s">
        <v>17309</v>
      </c>
      <c r="D18662" s="124">
        <v>19140</v>
      </c>
      <c r="E18662" s="157" t="e">
        <f>VLOOKUP(D18662,'SOAT LIQ'!$A$87:$C$3416,3,FALSE)</f>
        <v>#N/A</v>
      </c>
      <c r="F18662" t="s">
        <v>21635</v>
      </c>
    </row>
    <row r="18663" spans="1:6" x14ac:dyDescent="0.25">
      <c r="A18663" t="s">
        <v>6501</v>
      </c>
      <c r="B18663" s="100" t="s">
        <v>17329</v>
      </c>
      <c r="C18663" s="99" t="s">
        <v>17309</v>
      </c>
      <c r="D18663" s="124">
        <v>19140</v>
      </c>
      <c r="E18663" s="157" t="e">
        <f>VLOOKUP(D18663,'SOAT LIQ'!$A$87:$C$3416,3,FALSE)</f>
        <v>#N/A</v>
      </c>
      <c r="F18663" t="s">
        <v>21635</v>
      </c>
    </row>
    <row r="18664" spans="1:6" x14ac:dyDescent="0.25">
      <c r="A18664" t="s">
        <v>6501</v>
      </c>
      <c r="B18664" s="100" t="s">
        <v>17330</v>
      </c>
      <c r="C18664" s="100"/>
      <c r="D18664" s="124"/>
      <c r="E18664" s="157" t="e">
        <f>VLOOKUP(D18664,'SOAT LIQ'!$A$87:$C$3416,3,FALSE)</f>
        <v>#N/A</v>
      </c>
      <c r="F18664" t="s">
        <v>21635</v>
      </c>
    </row>
    <row r="18665" spans="1:6" x14ac:dyDescent="0.25">
      <c r="A18665" t="s">
        <v>6498</v>
      </c>
      <c r="B18665" s="100" t="s">
        <v>17330</v>
      </c>
      <c r="C18665" s="100"/>
      <c r="D18665" s="124"/>
      <c r="E18665" s="157" t="e">
        <f>VLOOKUP(D18665,'SOAT LIQ'!$A$87:$C$3416,3,FALSE)</f>
        <v>#N/A</v>
      </c>
      <c r="F18665" t="s">
        <v>21635</v>
      </c>
    </row>
    <row r="18666" spans="1:6" x14ac:dyDescent="0.25">
      <c r="A18666" t="s">
        <v>6501</v>
      </c>
      <c r="B18666" s="100" t="s">
        <v>17331</v>
      </c>
      <c r="C18666" s="100"/>
      <c r="D18666" s="124"/>
      <c r="E18666" s="157" t="e">
        <f>VLOOKUP(D18666,'SOAT LIQ'!$A$87:$C$3416,3,FALSE)</f>
        <v>#N/A</v>
      </c>
      <c r="F18666" t="s">
        <v>21635</v>
      </c>
    </row>
    <row r="18667" spans="1:6" x14ac:dyDescent="0.25">
      <c r="A18667" t="s">
        <v>6498</v>
      </c>
      <c r="B18667" s="100" t="s">
        <v>17331</v>
      </c>
      <c r="C18667" s="100"/>
      <c r="D18667" s="124"/>
      <c r="E18667" s="157" t="e">
        <f>VLOOKUP(D18667,'SOAT LIQ'!$A$87:$C$3416,3,FALSE)</f>
        <v>#N/A</v>
      </c>
      <c r="F18667" t="s">
        <v>21635</v>
      </c>
    </row>
    <row r="18668" spans="1:6" x14ac:dyDescent="0.25">
      <c r="A18668" t="s">
        <v>6501</v>
      </c>
      <c r="B18668" s="100" t="s">
        <v>17332</v>
      </c>
      <c r="C18668" s="100"/>
      <c r="D18668" s="124"/>
      <c r="E18668" s="157" t="e">
        <f>VLOOKUP(D18668,'SOAT LIQ'!$A$87:$C$3416,3,FALSE)</f>
        <v>#N/A</v>
      </c>
      <c r="F18668" t="s">
        <v>21635</v>
      </c>
    </row>
    <row r="18669" spans="1:6" x14ac:dyDescent="0.25">
      <c r="A18669" t="s">
        <v>6498</v>
      </c>
      <c r="B18669" s="100" t="s">
        <v>17332</v>
      </c>
      <c r="C18669" s="100"/>
      <c r="D18669" s="124"/>
      <c r="E18669" s="157" t="e">
        <f>VLOOKUP(D18669,'SOAT LIQ'!$A$87:$C$3416,3,FALSE)</f>
        <v>#N/A</v>
      </c>
      <c r="F18669" t="s">
        <v>21635</v>
      </c>
    </row>
    <row r="18670" spans="1:6" x14ac:dyDescent="0.25">
      <c r="A18670" t="s">
        <v>6498</v>
      </c>
      <c r="B18670" s="100" t="s">
        <v>4433</v>
      </c>
      <c r="C18670" s="99" t="s">
        <v>17333</v>
      </c>
      <c r="D18670" s="124">
        <v>19659</v>
      </c>
      <c r="E18670" s="157" t="e">
        <f>VLOOKUP(D18670,'SOAT LIQ'!$A$87:$C$3416,3,FALSE)</f>
        <v>#N/A</v>
      </c>
      <c r="F18670" t="s">
        <v>21635</v>
      </c>
    </row>
    <row r="18671" spans="1:6" x14ac:dyDescent="0.25">
      <c r="A18671" t="s">
        <v>6501</v>
      </c>
      <c r="B18671" s="100" t="s">
        <v>4433</v>
      </c>
      <c r="C18671" s="99" t="s">
        <v>17333</v>
      </c>
      <c r="D18671" s="124">
        <v>19659</v>
      </c>
      <c r="E18671" s="157" t="e">
        <f>VLOOKUP(D18671,'SOAT LIQ'!$A$87:$C$3416,3,FALSE)</f>
        <v>#N/A</v>
      </c>
      <c r="F18671" t="s">
        <v>21635</v>
      </c>
    </row>
    <row r="18672" spans="1:6" x14ac:dyDescent="0.25">
      <c r="A18672" t="s">
        <v>6498</v>
      </c>
      <c r="B18672" s="100" t="s">
        <v>17335</v>
      </c>
      <c r="C18672" s="99" t="s">
        <v>17334</v>
      </c>
      <c r="D18672" s="124">
        <v>19664</v>
      </c>
      <c r="E18672" s="157" t="e">
        <f>VLOOKUP(D18672,'SOAT LIQ'!$A$87:$C$3416,3,FALSE)</f>
        <v>#N/A</v>
      </c>
      <c r="F18672" t="s">
        <v>21635</v>
      </c>
    </row>
    <row r="18673" spans="1:6" x14ac:dyDescent="0.25">
      <c r="A18673" t="s">
        <v>6501</v>
      </c>
      <c r="B18673" s="100" t="s">
        <v>17335</v>
      </c>
      <c r="C18673" s="99" t="s">
        <v>17334</v>
      </c>
      <c r="D18673" s="124">
        <v>19664</v>
      </c>
      <c r="E18673" s="157" t="e">
        <f>VLOOKUP(D18673,'SOAT LIQ'!$A$87:$C$3416,3,FALSE)</f>
        <v>#N/A</v>
      </c>
      <c r="F18673" t="s">
        <v>21635</v>
      </c>
    </row>
    <row r="18674" spans="1:6" x14ac:dyDescent="0.25">
      <c r="A18674" t="s">
        <v>6498</v>
      </c>
      <c r="B18674" s="100" t="s">
        <v>17336</v>
      </c>
      <c r="C18674" s="100"/>
      <c r="D18674" s="124">
        <v>19249</v>
      </c>
      <c r="E18674" s="157" t="e">
        <f>VLOOKUP(D18674,'SOAT LIQ'!$A$87:$C$3416,3,FALSE)</f>
        <v>#N/A</v>
      </c>
      <c r="F18674" t="s">
        <v>21635</v>
      </c>
    </row>
    <row r="18675" spans="1:6" x14ac:dyDescent="0.25">
      <c r="A18675" t="s">
        <v>6501</v>
      </c>
      <c r="B18675" s="100" t="s">
        <v>17336</v>
      </c>
      <c r="C18675" s="100"/>
      <c r="D18675" s="124">
        <v>19249</v>
      </c>
      <c r="E18675" s="157" t="e">
        <f>VLOOKUP(D18675,'SOAT LIQ'!$A$87:$C$3416,3,FALSE)</f>
        <v>#N/A</v>
      </c>
      <c r="F18675" t="s">
        <v>21635</v>
      </c>
    </row>
    <row r="18676" spans="1:6" x14ac:dyDescent="0.25">
      <c r="A18676" t="s">
        <v>6498</v>
      </c>
      <c r="B18676" s="100" t="s">
        <v>17338</v>
      </c>
      <c r="C18676" s="99" t="s">
        <v>17337</v>
      </c>
      <c r="D18676" s="124">
        <v>19664</v>
      </c>
      <c r="E18676" s="157" t="e">
        <f>VLOOKUP(D18676,'SOAT LIQ'!$A$87:$C$3416,3,FALSE)</f>
        <v>#N/A</v>
      </c>
      <c r="F18676" t="s">
        <v>21635</v>
      </c>
    </row>
    <row r="18677" spans="1:6" x14ac:dyDescent="0.25">
      <c r="A18677" t="s">
        <v>6501</v>
      </c>
      <c r="B18677" s="100" t="s">
        <v>17338</v>
      </c>
      <c r="C18677" s="99" t="s">
        <v>17337</v>
      </c>
      <c r="D18677" s="124">
        <v>19664</v>
      </c>
      <c r="E18677" s="157" t="e">
        <f>VLOOKUP(D18677,'SOAT LIQ'!$A$87:$C$3416,3,FALSE)</f>
        <v>#N/A</v>
      </c>
      <c r="F18677" t="s">
        <v>21635</v>
      </c>
    </row>
    <row r="18678" spans="1:6" x14ac:dyDescent="0.25">
      <c r="A18678" t="s">
        <v>6498</v>
      </c>
      <c r="B18678" s="100" t="s">
        <v>17339</v>
      </c>
      <c r="C18678" s="100"/>
      <c r="D18678" s="124"/>
      <c r="E18678" s="157" t="e">
        <f>VLOOKUP(D18678,'SOAT LIQ'!$A$87:$C$3416,3,FALSE)</f>
        <v>#N/A</v>
      </c>
      <c r="F18678" t="s">
        <v>21635</v>
      </c>
    </row>
    <row r="18679" spans="1:6" x14ac:dyDescent="0.25">
      <c r="A18679" t="s">
        <v>6501</v>
      </c>
      <c r="B18679" s="100" t="s">
        <v>17339</v>
      </c>
      <c r="C18679" s="100"/>
      <c r="D18679" s="124"/>
      <c r="E18679" s="157" t="e">
        <f>VLOOKUP(D18679,'SOAT LIQ'!$A$87:$C$3416,3,FALSE)</f>
        <v>#N/A</v>
      </c>
      <c r="F18679" t="s">
        <v>21635</v>
      </c>
    </row>
    <row r="18680" spans="1:6" x14ac:dyDescent="0.25">
      <c r="A18680" t="s">
        <v>6498</v>
      </c>
      <c r="B18680" s="100" t="s">
        <v>17341</v>
      </c>
      <c r="C18680" s="99" t="s">
        <v>17340</v>
      </c>
      <c r="D18680" s="124"/>
      <c r="E18680" s="157" t="e">
        <f>VLOOKUP(D18680,'SOAT LIQ'!$A$87:$C$3416,3,FALSE)</f>
        <v>#N/A</v>
      </c>
      <c r="F18680" t="s">
        <v>21635</v>
      </c>
    </row>
    <row r="18681" spans="1:6" x14ac:dyDescent="0.25">
      <c r="A18681" t="s">
        <v>6501</v>
      </c>
      <c r="B18681" s="100" t="s">
        <v>17341</v>
      </c>
      <c r="C18681" s="99" t="s">
        <v>17340</v>
      </c>
      <c r="D18681" s="124"/>
      <c r="E18681" s="157" t="e">
        <f>VLOOKUP(D18681,'SOAT LIQ'!$A$87:$C$3416,3,FALSE)</f>
        <v>#N/A</v>
      </c>
      <c r="F18681" t="s">
        <v>21635</v>
      </c>
    </row>
    <row r="18682" spans="1:6" x14ac:dyDescent="0.25">
      <c r="A18682" t="s">
        <v>6498</v>
      </c>
      <c r="B18682" s="100" t="s">
        <v>17342</v>
      </c>
      <c r="C18682" s="100"/>
      <c r="D18682" s="124"/>
      <c r="E18682" s="157" t="e">
        <f>VLOOKUP(D18682,'SOAT LIQ'!$A$87:$C$3416,3,FALSE)</f>
        <v>#N/A</v>
      </c>
      <c r="F18682" t="s">
        <v>21635</v>
      </c>
    </row>
    <row r="18683" spans="1:6" x14ac:dyDescent="0.25">
      <c r="A18683" t="s">
        <v>6501</v>
      </c>
      <c r="B18683" s="100" t="s">
        <v>17342</v>
      </c>
      <c r="C18683" s="100"/>
      <c r="D18683" s="124"/>
      <c r="E18683" s="157" t="e">
        <f>VLOOKUP(D18683,'SOAT LIQ'!$A$87:$C$3416,3,FALSE)</f>
        <v>#N/A</v>
      </c>
      <c r="F18683" t="s">
        <v>21635</v>
      </c>
    </row>
    <row r="18684" spans="1:6" x14ac:dyDescent="0.25">
      <c r="A18684" t="s">
        <v>15637</v>
      </c>
      <c r="B18684" s="100" t="s">
        <v>17342</v>
      </c>
      <c r="C18684" s="100"/>
      <c r="D18684" s="124"/>
      <c r="E18684" s="157" t="e">
        <f>VLOOKUP(D18684,'SOAT LIQ'!$A$87:$C$3416,3,FALSE)</f>
        <v>#N/A</v>
      </c>
      <c r="F18684" t="s">
        <v>21635</v>
      </c>
    </row>
    <row r="18685" spans="1:6" x14ac:dyDescent="0.25">
      <c r="A18685" t="s">
        <v>6498</v>
      </c>
      <c r="B18685" s="100" t="s">
        <v>17343</v>
      </c>
      <c r="C18685" s="100"/>
      <c r="D18685" s="124"/>
      <c r="E18685" s="157" t="e">
        <f>VLOOKUP(D18685,'SOAT LIQ'!$A$87:$C$3416,3,FALSE)</f>
        <v>#N/A</v>
      </c>
      <c r="F18685" t="s">
        <v>21635</v>
      </c>
    </row>
    <row r="18686" spans="1:6" x14ac:dyDescent="0.25">
      <c r="A18686" t="s">
        <v>6501</v>
      </c>
      <c r="B18686" s="100" t="s">
        <v>17343</v>
      </c>
      <c r="C18686" s="100"/>
      <c r="D18686" s="124"/>
      <c r="E18686" s="157" t="e">
        <f>VLOOKUP(D18686,'SOAT LIQ'!$A$87:$C$3416,3,FALSE)</f>
        <v>#N/A</v>
      </c>
      <c r="F18686" t="s">
        <v>21635</v>
      </c>
    </row>
    <row r="18687" spans="1:6" x14ac:dyDescent="0.25">
      <c r="A18687" t="s">
        <v>6498</v>
      </c>
      <c r="B18687" s="100" t="s">
        <v>17345</v>
      </c>
      <c r="C18687" s="99" t="s">
        <v>17344</v>
      </c>
      <c r="D18687" s="124"/>
      <c r="E18687" s="157" t="e">
        <f>VLOOKUP(D18687,'SOAT LIQ'!$A$87:$C$3416,3,FALSE)</f>
        <v>#N/A</v>
      </c>
      <c r="F18687" t="s">
        <v>21635</v>
      </c>
    </row>
    <row r="18688" spans="1:6" x14ac:dyDescent="0.25">
      <c r="A18688" t="s">
        <v>6501</v>
      </c>
      <c r="B18688" s="100" t="s">
        <v>17345</v>
      </c>
      <c r="C18688" s="99" t="s">
        <v>17344</v>
      </c>
      <c r="D18688" s="124"/>
      <c r="E18688" s="157" t="e">
        <f>VLOOKUP(D18688,'SOAT LIQ'!$A$87:$C$3416,3,FALSE)</f>
        <v>#N/A</v>
      </c>
      <c r="F18688" t="s">
        <v>21635</v>
      </c>
    </row>
    <row r="18689" spans="1:6" x14ac:dyDescent="0.25">
      <c r="A18689" t="s">
        <v>6498</v>
      </c>
      <c r="B18689" s="100" t="s">
        <v>17346</v>
      </c>
      <c r="C18689" s="100"/>
      <c r="D18689" s="124">
        <v>19646</v>
      </c>
      <c r="E18689" s="157" t="e">
        <f>VLOOKUP(D18689,'SOAT LIQ'!$A$87:$C$3416,3,FALSE)</f>
        <v>#N/A</v>
      </c>
      <c r="F18689" t="s">
        <v>21635</v>
      </c>
    </row>
    <row r="18690" spans="1:6" x14ac:dyDescent="0.25">
      <c r="A18690" t="s">
        <v>6501</v>
      </c>
      <c r="B18690" s="100" t="s">
        <v>17346</v>
      </c>
      <c r="C18690" s="100"/>
      <c r="D18690" s="124">
        <v>19646</v>
      </c>
      <c r="E18690" s="157" t="e">
        <f>VLOOKUP(D18690,'SOAT LIQ'!$A$87:$C$3416,3,FALSE)</f>
        <v>#N/A</v>
      </c>
      <c r="F18690" t="s">
        <v>21635</v>
      </c>
    </row>
    <row r="18691" spans="1:6" x14ac:dyDescent="0.25">
      <c r="A18691" t="s">
        <v>6498</v>
      </c>
      <c r="B18691" s="100" t="s">
        <v>17348</v>
      </c>
      <c r="C18691" s="99" t="s">
        <v>17347</v>
      </c>
      <c r="D18691" s="124">
        <v>19652</v>
      </c>
      <c r="E18691" s="157" t="e">
        <f>VLOOKUP(D18691,'SOAT LIQ'!$A$87:$C$3416,3,FALSE)</f>
        <v>#N/A</v>
      </c>
      <c r="F18691" t="s">
        <v>21635</v>
      </c>
    </row>
    <row r="18692" spans="1:6" x14ac:dyDescent="0.25">
      <c r="A18692" t="s">
        <v>6501</v>
      </c>
      <c r="B18692" s="100" t="s">
        <v>17348</v>
      </c>
      <c r="C18692" s="99" t="s">
        <v>17347</v>
      </c>
      <c r="D18692" s="124">
        <v>19652</v>
      </c>
      <c r="E18692" s="157" t="e">
        <f>VLOOKUP(D18692,'SOAT LIQ'!$A$87:$C$3416,3,FALSE)</f>
        <v>#N/A</v>
      </c>
      <c r="F18692" t="s">
        <v>21635</v>
      </c>
    </row>
    <row r="18693" spans="1:6" x14ac:dyDescent="0.25">
      <c r="A18693" t="s">
        <v>6498</v>
      </c>
      <c r="B18693" s="100" t="s">
        <v>17350</v>
      </c>
      <c r="C18693" s="99" t="s">
        <v>17349</v>
      </c>
      <c r="D18693" s="124">
        <v>19660</v>
      </c>
      <c r="E18693" s="157" t="e">
        <f>VLOOKUP(D18693,'SOAT LIQ'!$A$87:$C$3416,3,FALSE)</f>
        <v>#N/A</v>
      </c>
      <c r="F18693" t="s">
        <v>21635</v>
      </c>
    </row>
    <row r="18694" spans="1:6" x14ac:dyDescent="0.25">
      <c r="A18694" t="s">
        <v>6501</v>
      </c>
      <c r="B18694" s="100" t="s">
        <v>17350</v>
      </c>
      <c r="C18694" s="99" t="s">
        <v>17349</v>
      </c>
      <c r="D18694" s="124">
        <v>19660</v>
      </c>
      <c r="E18694" s="157" t="e">
        <f>VLOOKUP(D18694,'SOAT LIQ'!$A$87:$C$3416,3,FALSE)</f>
        <v>#N/A</v>
      </c>
      <c r="F18694" t="s">
        <v>21635</v>
      </c>
    </row>
    <row r="18695" spans="1:6" x14ac:dyDescent="0.25">
      <c r="A18695" t="s">
        <v>6498</v>
      </c>
      <c r="B18695" s="100" t="s">
        <v>4713</v>
      </c>
      <c r="C18695" s="99" t="s">
        <v>17351</v>
      </c>
      <c r="D18695" s="124">
        <v>19664</v>
      </c>
      <c r="E18695" s="157" t="e">
        <f>VLOOKUP(D18695,'SOAT LIQ'!$A$87:$C$3416,3,FALSE)</f>
        <v>#N/A</v>
      </c>
      <c r="F18695" t="s">
        <v>21635</v>
      </c>
    </row>
    <row r="18696" spans="1:6" x14ac:dyDescent="0.25">
      <c r="A18696" t="s">
        <v>6501</v>
      </c>
      <c r="B18696" s="100" t="s">
        <v>4713</v>
      </c>
      <c r="C18696" s="99" t="s">
        <v>17351</v>
      </c>
      <c r="D18696" s="124">
        <v>19664</v>
      </c>
      <c r="E18696" s="157" t="e">
        <f>VLOOKUP(D18696,'SOAT LIQ'!$A$87:$C$3416,3,FALSE)</f>
        <v>#N/A</v>
      </c>
      <c r="F18696" t="s">
        <v>21635</v>
      </c>
    </row>
    <row r="18697" spans="1:6" x14ac:dyDescent="0.25">
      <c r="A18697" t="s">
        <v>6498</v>
      </c>
      <c r="B18697" s="100" t="s">
        <v>17353</v>
      </c>
      <c r="C18697" s="99" t="s">
        <v>17352</v>
      </c>
      <c r="D18697" s="124">
        <v>19653</v>
      </c>
      <c r="E18697" s="157" t="e">
        <f>VLOOKUP(D18697,'SOAT LIQ'!$A$87:$C$3416,3,FALSE)</f>
        <v>#N/A</v>
      </c>
      <c r="F18697" t="s">
        <v>21635</v>
      </c>
    </row>
    <row r="18698" spans="1:6" x14ac:dyDescent="0.25">
      <c r="A18698" t="s">
        <v>6501</v>
      </c>
      <c r="B18698" s="100" t="s">
        <v>17353</v>
      </c>
      <c r="C18698" s="99" t="s">
        <v>17352</v>
      </c>
      <c r="D18698" s="124">
        <v>19653</v>
      </c>
      <c r="E18698" s="157" t="e">
        <f>VLOOKUP(D18698,'SOAT LIQ'!$A$87:$C$3416,3,FALSE)</f>
        <v>#N/A</v>
      </c>
      <c r="F18698" t="s">
        <v>21635</v>
      </c>
    </row>
    <row r="18699" spans="1:6" x14ac:dyDescent="0.25">
      <c r="A18699" t="s">
        <v>6498</v>
      </c>
      <c r="B18699" s="100" t="s">
        <v>4714</v>
      </c>
      <c r="C18699" s="99" t="s">
        <v>17354</v>
      </c>
      <c r="D18699" s="124">
        <v>19653</v>
      </c>
      <c r="E18699" s="157" t="e">
        <f>VLOOKUP(D18699,'SOAT LIQ'!$A$87:$C$3416,3,FALSE)</f>
        <v>#N/A</v>
      </c>
      <c r="F18699" t="s">
        <v>21635</v>
      </c>
    </row>
    <row r="18700" spans="1:6" x14ac:dyDescent="0.25">
      <c r="A18700" t="s">
        <v>6501</v>
      </c>
      <c r="B18700" s="100" t="s">
        <v>4714</v>
      </c>
      <c r="C18700" s="99" t="s">
        <v>17354</v>
      </c>
      <c r="D18700" s="124">
        <v>19653</v>
      </c>
      <c r="E18700" s="157" t="e">
        <f>VLOOKUP(D18700,'SOAT LIQ'!$A$87:$C$3416,3,FALSE)</f>
        <v>#N/A</v>
      </c>
      <c r="F18700" t="s">
        <v>21635</v>
      </c>
    </row>
    <row r="18701" spans="1:6" x14ac:dyDescent="0.25">
      <c r="A18701" t="s">
        <v>6498</v>
      </c>
      <c r="B18701" s="100" t="s">
        <v>17355</v>
      </c>
      <c r="C18701" s="99" t="s">
        <v>17354</v>
      </c>
      <c r="D18701" s="124">
        <v>19653</v>
      </c>
      <c r="E18701" s="157" t="e">
        <f>VLOOKUP(D18701,'SOAT LIQ'!$A$87:$C$3416,3,FALSE)</f>
        <v>#N/A</v>
      </c>
      <c r="F18701" t="s">
        <v>21635</v>
      </c>
    </row>
    <row r="18702" spans="1:6" x14ac:dyDescent="0.25">
      <c r="A18702" t="s">
        <v>6501</v>
      </c>
      <c r="B18702" s="100" t="s">
        <v>17355</v>
      </c>
      <c r="C18702" s="99" t="s">
        <v>17354</v>
      </c>
      <c r="D18702" s="124">
        <v>19653</v>
      </c>
      <c r="E18702" s="157" t="e">
        <f>VLOOKUP(D18702,'SOAT LIQ'!$A$87:$C$3416,3,FALSE)</f>
        <v>#N/A</v>
      </c>
      <c r="F18702" t="s">
        <v>21635</v>
      </c>
    </row>
    <row r="18703" spans="1:6" x14ac:dyDescent="0.25">
      <c r="A18703" t="s">
        <v>6498</v>
      </c>
      <c r="B18703" s="100" t="s">
        <v>17356</v>
      </c>
      <c r="C18703" s="99" t="s">
        <v>17354</v>
      </c>
      <c r="D18703" s="124">
        <v>19653</v>
      </c>
      <c r="E18703" s="157" t="e">
        <f>VLOOKUP(D18703,'SOAT LIQ'!$A$87:$C$3416,3,FALSE)</f>
        <v>#N/A</v>
      </c>
      <c r="F18703" t="s">
        <v>21635</v>
      </c>
    </row>
    <row r="18704" spans="1:6" x14ac:dyDescent="0.25">
      <c r="A18704" t="s">
        <v>6501</v>
      </c>
      <c r="B18704" s="100" t="s">
        <v>17356</v>
      </c>
      <c r="C18704" s="99" t="s">
        <v>17354</v>
      </c>
      <c r="D18704" s="124">
        <v>19653</v>
      </c>
      <c r="E18704" s="157" t="e">
        <f>VLOOKUP(D18704,'SOAT LIQ'!$A$87:$C$3416,3,FALSE)</f>
        <v>#N/A</v>
      </c>
      <c r="F18704" t="s">
        <v>21635</v>
      </c>
    </row>
    <row r="18705" spans="1:6" x14ac:dyDescent="0.25">
      <c r="A18705" t="s">
        <v>6498</v>
      </c>
      <c r="B18705" s="100" t="s">
        <v>17358</v>
      </c>
      <c r="C18705" s="99" t="s">
        <v>17357</v>
      </c>
      <c r="D18705" s="124">
        <v>19653</v>
      </c>
      <c r="E18705" s="157" t="e">
        <f>VLOOKUP(D18705,'SOAT LIQ'!$A$87:$C$3416,3,FALSE)</f>
        <v>#N/A</v>
      </c>
      <c r="F18705" t="s">
        <v>21635</v>
      </c>
    </row>
    <row r="18706" spans="1:6" x14ac:dyDescent="0.25">
      <c r="A18706" t="s">
        <v>6501</v>
      </c>
      <c r="B18706" s="100" t="s">
        <v>17358</v>
      </c>
      <c r="C18706" s="99" t="s">
        <v>17357</v>
      </c>
      <c r="D18706" s="124">
        <v>19653</v>
      </c>
      <c r="E18706" s="157" t="e">
        <f>VLOOKUP(D18706,'SOAT LIQ'!$A$87:$C$3416,3,FALSE)</f>
        <v>#N/A</v>
      </c>
      <c r="F18706" t="s">
        <v>21635</v>
      </c>
    </row>
    <row r="18707" spans="1:6" x14ac:dyDescent="0.25">
      <c r="A18707" t="s">
        <v>6498</v>
      </c>
      <c r="B18707" s="100" t="s">
        <v>17359</v>
      </c>
      <c r="C18707" s="99" t="s">
        <v>17357</v>
      </c>
      <c r="D18707" s="124">
        <v>19653</v>
      </c>
      <c r="E18707" s="157" t="e">
        <f>VLOOKUP(D18707,'SOAT LIQ'!$A$87:$C$3416,3,FALSE)</f>
        <v>#N/A</v>
      </c>
      <c r="F18707" t="s">
        <v>21635</v>
      </c>
    </row>
    <row r="18708" spans="1:6" x14ac:dyDescent="0.25">
      <c r="A18708" t="s">
        <v>6501</v>
      </c>
      <c r="B18708" s="100" t="s">
        <v>17359</v>
      </c>
      <c r="C18708" s="99" t="s">
        <v>17357</v>
      </c>
      <c r="D18708" s="124">
        <v>19653</v>
      </c>
      <c r="E18708" s="157" t="e">
        <f>VLOOKUP(D18708,'SOAT LIQ'!$A$87:$C$3416,3,FALSE)</f>
        <v>#N/A</v>
      </c>
      <c r="F18708" t="s">
        <v>21635</v>
      </c>
    </row>
    <row r="18709" spans="1:6" x14ac:dyDescent="0.25">
      <c r="A18709" t="s">
        <v>6498</v>
      </c>
      <c r="B18709" s="100" t="s">
        <v>17361</v>
      </c>
      <c r="C18709" s="99" t="s">
        <v>17360</v>
      </c>
      <c r="D18709" s="124">
        <v>19654</v>
      </c>
      <c r="E18709" s="157" t="e">
        <f>VLOOKUP(D18709,'SOAT LIQ'!$A$87:$C$3416,3,FALSE)</f>
        <v>#N/A</v>
      </c>
      <c r="F18709" t="s">
        <v>21635</v>
      </c>
    </row>
    <row r="18710" spans="1:6" x14ac:dyDescent="0.25">
      <c r="A18710" t="s">
        <v>6501</v>
      </c>
      <c r="B18710" s="100" t="s">
        <v>17361</v>
      </c>
      <c r="C18710" s="99" t="s">
        <v>17360</v>
      </c>
      <c r="D18710" s="124">
        <v>19654</v>
      </c>
      <c r="E18710" s="157" t="e">
        <f>VLOOKUP(D18710,'SOAT LIQ'!$A$87:$C$3416,3,FALSE)</f>
        <v>#N/A</v>
      </c>
      <c r="F18710" t="s">
        <v>21635</v>
      </c>
    </row>
    <row r="18711" spans="1:6" x14ac:dyDescent="0.25">
      <c r="A18711" t="s">
        <v>6498</v>
      </c>
      <c r="B18711" s="100" t="s">
        <v>4715</v>
      </c>
      <c r="C18711" s="99" t="s">
        <v>17362</v>
      </c>
      <c r="D18711" s="124">
        <v>19654</v>
      </c>
      <c r="E18711" s="157" t="e">
        <f>VLOOKUP(D18711,'SOAT LIQ'!$A$87:$C$3416,3,FALSE)</f>
        <v>#N/A</v>
      </c>
      <c r="F18711" t="s">
        <v>21635</v>
      </c>
    </row>
    <row r="18712" spans="1:6" x14ac:dyDescent="0.25">
      <c r="A18712" t="s">
        <v>6501</v>
      </c>
      <c r="B18712" s="100" t="s">
        <v>4715</v>
      </c>
      <c r="C18712" s="99" t="s">
        <v>17362</v>
      </c>
      <c r="D18712" s="124">
        <v>19654</v>
      </c>
      <c r="E18712" s="157" t="e">
        <f>VLOOKUP(D18712,'SOAT LIQ'!$A$87:$C$3416,3,FALSE)</f>
        <v>#N/A</v>
      </c>
      <c r="F18712" t="s">
        <v>21635</v>
      </c>
    </row>
    <row r="18713" spans="1:6" x14ac:dyDescent="0.25">
      <c r="A18713" t="s">
        <v>6498</v>
      </c>
      <c r="B18713" s="100" t="s">
        <v>17364</v>
      </c>
      <c r="C18713" s="99" t="s">
        <v>17363</v>
      </c>
      <c r="D18713" s="124">
        <v>19654</v>
      </c>
      <c r="E18713" s="157" t="e">
        <f>VLOOKUP(D18713,'SOAT LIQ'!$A$87:$C$3416,3,FALSE)</f>
        <v>#N/A</v>
      </c>
      <c r="F18713" t="s">
        <v>21635</v>
      </c>
    </row>
    <row r="18714" spans="1:6" x14ac:dyDescent="0.25">
      <c r="A18714" t="s">
        <v>6501</v>
      </c>
      <c r="B18714" s="100" t="s">
        <v>17364</v>
      </c>
      <c r="C18714" s="99" t="s">
        <v>17363</v>
      </c>
      <c r="D18714" s="124">
        <v>19654</v>
      </c>
      <c r="E18714" s="157" t="e">
        <f>VLOOKUP(D18714,'SOAT LIQ'!$A$87:$C$3416,3,FALSE)</f>
        <v>#N/A</v>
      </c>
      <c r="F18714" t="s">
        <v>21635</v>
      </c>
    </row>
    <row r="18715" spans="1:6" x14ac:dyDescent="0.25">
      <c r="A18715" t="s">
        <v>6498</v>
      </c>
      <c r="B18715" s="100" t="s">
        <v>17365</v>
      </c>
      <c r="C18715" s="99" t="s">
        <v>17366</v>
      </c>
      <c r="D18715" s="124">
        <v>19654</v>
      </c>
      <c r="E18715" s="157" t="e">
        <f>VLOOKUP(D18715,'SOAT LIQ'!$A$87:$C$3416,3,FALSE)</f>
        <v>#N/A</v>
      </c>
      <c r="F18715" t="s">
        <v>21635</v>
      </c>
    </row>
    <row r="18716" spans="1:6" x14ac:dyDescent="0.25">
      <c r="A18716" t="s">
        <v>6501</v>
      </c>
      <c r="B18716" s="100" t="s">
        <v>17365</v>
      </c>
      <c r="C18716" s="99" t="s">
        <v>17366</v>
      </c>
      <c r="D18716" s="124">
        <v>19654</v>
      </c>
      <c r="E18716" s="157" t="e">
        <f>VLOOKUP(D18716,'SOAT LIQ'!$A$87:$C$3416,3,FALSE)</f>
        <v>#N/A</v>
      </c>
      <c r="F18716" t="s">
        <v>21635</v>
      </c>
    </row>
    <row r="18717" spans="1:6" x14ac:dyDescent="0.25">
      <c r="A18717" t="s">
        <v>6498</v>
      </c>
      <c r="B18717" s="100" t="s">
        <v>17368</v>
      </c>
      <c r="C18717" s="99" t="s">
        <v>17367</v>
      </c>
      <c r="D18717" s="124">
        <v>19658</v>
      </c>
      <c r="E18717" s="157" t="e">
        <f>VLOOKUP(D18717,'SOAT LIQ'!$A$87:$C$3416,3,FALSE)</f>
        <v>#N/A</v>
      </c>
      <c r="F18717" t="s">
        <v>21635</v>
      </c>
    </row>
    <row r="18718" spans="1:6" x14ac:dyDescent="0.25">
      <c r="A18718" t="s">
        <v>6501</v>
      </c>
      <c r="B18718" s="100" t="s">
        <v>17368</v>
      </c>
      <c r="C18718" s="99" t="s">
        <v>17367</v>
      </c>
      <c r="D18718" s="124">
        <v>19658</v>
      </c>
      <c r="E18718" s="157" t="e">
        <f>VLOOKUP(D18718,'SOAT LIQ'!$A$87:$C$3416,3,FALSE)</f>
        <v>#N/A</v>
      </c>
      <c r="F18718" t="s">
        <v>21635</v>
      </c>
    </row>
    <row r="18719" spans="1:6" x14ac:dyDescent="0.25">
      <c r="A18719" t="s">
        <v>6498</v>
      </c>
      <c r="B18719" s="100" t="s">
        <v>17369</v>
      </c>
      <c r="C18719" s="99" t="s">
        <v>17366</v>
      </c>
      <c r="D18719" s="124">
        <v>19658</v>
      </c>
      <c r="E18719" s="157" t="e">
        <f>VLOOKUP(D18719,'SOAT LIQ'!$A$87:$C$3416,3,FALSE)</f>
        <v>#N/A</v>
      </c>
      <c r="F18719" t="s">
        <v>21635</v>
      </c>
    </row>
    <row r="18720" spans="1:6" x14ac:dyDescent="0.25">
      <c r="A18720" t="s">
        <v>6501</v>
      </c>
      <c r="B18720" s="100" t="s">
        <v>17369</v>
      </c>
      <c r="C18720" s="99" t="s">
        <v>17366</v>
      </c>
      <c r="D18720" s="124">
        <v>19658</v>
      </c>
      <c r="E18720" s="157" t="e">
        <f>VLOOKUP(D18720,'SOAT LIQ'!$A$87:$C$3416,3,FALSE)</f>
        <v>#N/A</v>
      </c>
      <c r="F18720" t="s">
        <v>21635</v>
      </c>
    </row>
    <row r="18721" spans="1:6" x14ac:dyDescent="0.25">
      <c r="A18721" t="s">
        <v>6498</v>
      </c>
      <c r="B18721" s="100" t="s">
        <v>17370</v>
      </c>
      <c r="C18721" s="99" t="s">
        <v>17366</v>
      </c>
      <c r="D18721" s="124">
        <v>19654</v>
      </c>
      <c r="E18721" s="157" t="e">
        <f>VLOOKUP(D18721,'SOAT LIQ'!$A$87:$C$3416,3,FALSE)</f>
        <v>#N/A</v>
      </c>
      <c r="F18721" t="s">
        <v>21635</v>
      </c>
    </row>
    <row r="18722" spans="1:6" x14ac:dyDescent="0.25">
      <c r="A18722" t="s">
        <v>6501</v>
      </c>
      <c r="B18722" s="100" t="s">
        <v>17370</v>
      </c>
      <c r="C18722" s="99" t="s">
        <v>17366</v>
      </c>
      <c r="D18722" s="124">
        <v>19654</v>
      </c>
      <c r="E18722" s="157" t="e">
        <f>VLOOKUP(D18722,'SOAT LIQ'!$A$87:$C$3416,3,FALSE)</f>
        <v>#N/A</v>
      </c>
      <c r="F18722" t="s">
        <v>21635</v>
      </c>
    </row>
    <row r="18723" spans="1:6" x14ac:dyDescent="0.25">
      <c r="A18723" t="s">
        <v>6498</v>
      </c>
      <c r="B18723" s="100" t="s">
        <v>17371</v>
      </c>
      <c r="C18723" s="99" t="s">
        <v>17366</v>
      </c>
      <c r="D18723" s="124">
        <v>19654</v>
      </c>
      <c r="E18723" s="157" t="e">
        <f>VLOOKUP(D18723,'SOAT LIQ'!$A$87:$C$3416,3,FALSE)</f>
        <v>#N/A</v>
      </c>
      <c r="F18723" t="s">
        <v>21635</v>
      </c>
    </row>
    <row r="18724" spans="1:6" x14ac:dyDescent="0.25">
      <c r="A18724" t="s">
        <v>6501</v>
      </c>
      <c r="B18724" s="100" t="s">
        <v>17371</v>
      </c>
      <c r="C18724" s="99" t="s">
        <v>17366</v>
      </c>
      <c r="D18724" s="124">
        <v>19654</v>
      </c>
      <c r="E18724" s="157" t="e">
        <f>VLOOKUP(D18724,'SOAT LIQ'!$A$87:$C$3416,3,FALSE)</f>
        <v>#N/A</v>
      </c>
      <c r="F18724" t="s">
        <v>21635</v>
      </c>
    </row>
    <row r="18725" spans="1:6" x14ac:dyDescent="0.25">
      <c r="A18725" t="s">
        <v>6498</v>
      </c>
      <c r="B18725" s="100" t="s">
        <v>17372</v>
      </c>
      <c r="C18725" s="99" t="s">
        <v>17366</v>
      </c>
      <c r="D18725" s="124">
        <v>19654</v>
      </c>
      <c r="E18725" s="157" t="e">
        <f>VLOOKUP(D18725,'SOAT LIQ'!$A$87:$C$3416,3,FALSE)</f>
        <v>#N/A</v>
      </c>
      <c r="F18725" t="s">
        <v>21635</v>
      </c>
    </row>
    <row r="18726" spans="1:6" x14ac:dyDescent="0.25">
      <c r="A18726" t="s">
        <v>6501</v>
      </c>
      <c r="B18726" s="100" t="s">
        <v>17372</v>
      </c>
      <c r="C18726" s="99" t="s">
        <v>17366</v>
      </c>
      <c r="D18726" s="124">
        <v>19654</v>
      </c>
      <c r="E18726" s="157" t="e">
        <f>VLOOKUP(D18726,'SOAT LIQ'!$A$87:$C$3416,3,FALSE)</f>
        <v>#N/A</v>
      </c>
      <c r="F18726" t="s">
        <v>21635</v>
      </c>
    </row>
    <row r="18727" spans="1:6" x14ac:dyDescent="0.25">
      <c r="A18727" t="s">
        <v>6498</v>
      </c>
      <c r="B18727" s="100" t="s">
        <v>17373</v>
      </c>
      <c r="C18727" s="99" t="s">
        <v>17366</v>
      </c>
      <c r="D18727" s="124">
        <v>19654</v>
      </c>
      <c r="E18727" s="157" t="e">
        <f>VLOOKUP(D18727,'SOAT LIQ'!$A$87:$C$3416,3,FALSE)</f>
        <v>#N/A</v>
      </c>
      <c r="F18727" t="s">
        <v>21635</v>
      </c>
    </row>
    <row r="18728" spans="1:6" x14ac:dyDescent="0.25">
      <c r="A18728" t="s">
        <v>6501</v>
      </c>
      <c r="B18728" s="100" t="s">
        <v>17373</v>
      </c>
      <c r="C18728" s="99" t="s">
        <v>17366</v>
      </c>
      <c r="D18728" s="124">
        <v>19654</v>
      </c>
      <c r="E18728" s="157" t="e">
        <f>VLOOKUP(D18728,'SOAT LIQ'!$A$87:$C$3416,3,FALSE)</f>
        <v>#N/A</v>
      </c>
      <c r="F18728" t="s">
        <v>21635</v>
      </c>
    </row>
    <row r="18729" spans="1:6" x14ac:dyDescent="0.25">
      <c r="A18729" t="s">
        <v>6498</v>
      </c>
      <c r="B18729" s="100" t="s">
        <v>17375</v>
      </c>
      <c r="C18729" s="99" t="s">
        <v>17374</v>
      </c>
      <c r="D18729" s="124">
        <v>19654</v>
      </c>
      <c r="E18729" s="157" t="e">
        <f>VLOOKUP(D18729,'SOAT LIQ'!$A$87:$C$3416,3,FALSE)</f>
        <v>#N/A</v>
      </c>
      <c r="F18729" t="s">
        <v>21635</v>
      </c>
    </row>
    <row r="18730" spans="1:6" x14ac:dyDescent="0.25">
      <c r="A18730" t="s">
        <v>6501</v>
      </c>
      <c r="B18730" s="100" t="s">
        <v>17375</v>
      </c>
      <c r="C18730" s="99" t="s">
        <v>17374</v>
      </c>
      <c r="D18730" s="124">
        <v>19654</v>
      </c>
      <c r="E18730" s="157" t="e">
        <f>VLOOKUP(D18730,'SOAT LIQ'!$A$87:$C$3416,3,FALSE)</f>
        <v>#N/A</v>
      </c>
      <c r="F18730" t="s">
        <v>21635</v>
      </c>
    </row>
    <row r="18731" spans="1:6" x14ac:dyDescent="0.25">
      <c r="A18731" t="s">
        <v>6498</v>
      </c>
      <c r="B18731" s="100" t="s">
        <v>17376</v>
      </c>
      <c r="C18731" s="99" t="s">
        <v>17366</v>
      </c>
      <c r="D18731" s="124">
        <v>19654</v>
      </c>
      <c r="E18731" s="157" t="e">
        <f>VLOOKUP(D18731,'SOAT LIQ'!$A$87:$C$3416,3,FALSE)</f>
        <v>#N/A</v>
      </c>
      <c r="F18731" t="s">
        <v>21635</v>
      </c>
    </row>
    <row r="18732" spans="1:6" x14ac:dyDescent="0.25">
      <c r="A18732" t="s">
        <v>6501</v>
      </c>
      <c r="B18732" s="100" t="s">
        <v>17376</v>
      </c>
      <c r="C18732" s="99" t="s">
        <v>17366</v>
      </c>
      <c r="D18732" s="124">
        <v>19654</v>
      </c>
      <c r="E18732" s="157" t="e">
        <f>VLOOKUP(D18732,'SOAT LIQ'!$A$87:$C$3416,3,FALSE)</f>
        <v>#N/A</v>
      </c>
      <c r="F18732" t="s">
        <v>21635</v>
      </c>
    </row>
    <row r="18733" spans="1:6" x14ac:dyDescent="0.25">
      <c r="A18733" t="s">
        <v>6498</v>
      </c>
      <c r="B18733" s="100" t="s">
        <v>17377</v>
      </c>
      <c r="C18733" s="99" t="s">
        <v>17366</v>
      </c>
      <c r="D18733" s="124">
        <v>19654</v>
      </c>
      <c r="E18733" s="157" t="e">
        <f>VLOOKUP(D18733,'SOAT LIQ'!$A$87:$C$3416,3,FALSE)</f>
        <v>#N/A</v>
      </c>
      <c r="F18733" t="s">
        <v>21635</v>
      </c>
    </row>
    <row r="18734" spans="1:6" x14ac:dyDescent="0.25">
      <c r="A18734" t="s">
        <v>6501</v>
      </c>
      <c r="B18734" s="100" t="s">
        <v>17377</v>
      </c>
      <c r="C18734" s="99" t="s">
        <v>17366</v>
      </c>
      <c r="D18734" s="124">
        <v>19654</v>
      </c>
      <c r="E18734" s="157" t="e">
        <f>VLOOKUP(D18734,'SOAT LIQ'!$A$87:$C$3416,3,FALSE)</f>
        <v>#N/A</v>
      </c>
      <c r="F18734" t="s">
        <v>21635</v>
      </c>
    </row>
    <row r="18735" spans="1:6" x14ac:dyDescent="0.25">
      <c r="A18735" t="s">
        <v>6498</v>
      </c>
      <c r="B18735" s="100" t="s">
        <v>17378</v>
      </c>
      <c r="C18735" s="99" t="s">
        <v>17366</v>
      </c>
      <c r="D18735" s="124">
        <v>19654</v>
      </c>
      <c r="E18735" s="157" t="e">
        <f>VLOOKUP(D18735,'SOAT LIQ'!$A$87:$C$3416,3,FALSE)</f>
        <v>#N/A</v>
      </c>
      <c r="F18735" t="s">
        <v>21635</v>
      </c>
    </row>
    <row r="18736" spans="1:6" x14ac:dyDescent="0.25">
      <c r="A18736" t="s">
        <v>6501</v>
      </c>
      <c r="B18736" s="100" t="s">
        <v>17378</v>
      </c>
      <c r="C18736" s="99" t="s">
        <v>17366</v>
      </c>
      <c r="D18736" s="124">
        <v>19654</v>
      </c>
      <c r="E18736" s="157" t="e">
        <f>VLOOKUP(D18736,'SOAT LIQ'!$A$87:$C$3416,3,FALSE)</f>
        <v>#N/A</v>
      </c>
      <c r="F18736" t="s">
        <v>21635</v>
      </c>
    </row>
    <row r="18737" spans="1:6" x14ac:dyDescent="0.25">
      <c r="A18737" t="s">
        <v>6498</v>
      </c>
      <c r="B18737" s="100" t="s">
        <v>17379</v>
      </c>
      <c r="C18737" s="99" t="s">
        <v>17366</v>
      </c>
      <c r="D18737" s="124">
        <v>19654</v>
      </c>
      <c r="E18737" s="157" t="e">
        <f>VLOOKUP(D18737,'SOAT LIQ'!$A$87:$C$3416,3,FALSE)</f>
        <v>#N/A</v>
      </c>
      <c r="F18737" t="s">
        <v>21635</v>
      </c>
    </row>
    <row r="18738" spans="1:6" x14ac:dyDescent="0.25">
      <c r="A18738" t="s">
        <v>6501</v>
      </c>
      <c r="B18738" s="100" t="s">
        <v>17379</v>
      </c>
      <c r="C18738" s="99" t="s">
        <v>17366</v>
      </c>
      <c r="D18738" s="124">
        <v>19654</v>
      </c>
      <c r="E18738" s="157" t="e">
        <f>VLOOKUP(D18738,'SOAT LIQ'!$A$87:$C$3416,3,FALSE)</f>
        <v>#N/A</v>
      </c>
      <c r="F18738" t="s">
        <v>21635</v>
      </c>
    </row>
    <row r="18739" spans="1:6" x14ac:dyDescent="0.25">
      <c r="A18739" t="s">
        <v>6498</v>
      </c>
      <c r="B18739" s="100" t="s">
        <v>17380</v>
      </c>
      <c r="C18739" s="99" t="s">
        <v>17366</v>
      </c>
      <c r="D18739" s="124">
        <v>19654</v>
      </c>
      <c r="E18739" s="157" t="e">
        <f>VLOOKUP(D18739,'SOAT LIQ'!$A$87:$C$3416,3,FALSE)</f>
        <v>#N/A</v>
      </c>
      <c r="F18739" t="s">
        <v>21635</v>
      </c>
    </row>
    <row r="18740" spans="1:6" x14ac:dyDescent="0.25">
      <c r="A18740" t="s">
        <v>6501</v>
      </c>
      <c r="B18740" s="100" t="s">
        <v>17380</v>
      </c>
      <c r="C18740" s="99" t="s">
        <v>17366</v>
      </c>
      <c r="D18740" s="124">
        <v>19654</v>
      </c>
      <c r="E18740" s="157" t="e">
        <f>VLOOKUP(D18740,'SOAT LIQ'!$A$87:$C$3416,3,FALSE)</f>
        <v>#N/A</v>
      </c>
      <c r="F18740" t="s">
        <v>21635</v>
      </c>
    </row>
    <row r="18741" spans="1:6" x14ac:dyDescent="0.25">
      <c r="A18741" t="s">
        <v>6498</v>
      </c>
      <c r="B18741" s="100" t="s">
        <v>17382</v>
      </c>
      <c r="C18741" s="99" t="s">
        <v>17381</v>
      </c>
      <c r="D18741" s="124">
        <v>19654</v>
      </c>
      <c r="E18741" s="157" t="e">
        <f>VLOOKUP(D18741,'SOAT LIQ'!$A$87:$C$3416,3,FALSE)</f>
        <v>#N/A</v>
      </c>
      <c r="F18741" t="s">
        <v>21635</v>
      </c>
    </row>
    <row r="18742" spans="1:6" x14ac:dyDescent="0.25">
      <c r="A18742" t="s">
        <v>6501</v>
      </c>
      <c r="B18742" s="100" t="s">
        <v>17382</v>
      </c>
      <c r="C18742" s="99" t="s">
        <v>17381</v>
      </c>
      <c r="D18742" s="124">
        <v>19654</v>
      </c>
      <c r="E18742" s="157" t="e">
        <f>VLOOKUP(D18742,'SOAT LIQ'!$A$87:$C$3416,3,FALSE)</f>
        <v>#N/A</v>
      </c>
      <c r="F18742" t="s">
        <v>21635</v>
      </c>
    </row>
    <row r="18743" spans="1:6" x14ac:dyDescent="0.25">
      <c r="A18743" t="s">
        <v>6498</v>
      </c>
      <c r="B18743" s="100" t="s">
        <v>17383</v>
      </c>
      <c r="C18743" s="99" t="s">
        <v>17366</v>
      </c>
      <c r="D18743" s="124">
        <v>19654</v>
      </c>
      <c r="E18743" s="157" t="e">
        <f>VLOOKUP(D18743,'SOAT LIQ'!$A$87:$C$3416,3,FALSE)</f>
        <v>#N/A</v>
      </c>
      <c r="F18743" t="s">
        <v>21635</v>
      </c>
    </row>
    <row r="18744" spans="1:6" x14ac:dyDescent="0.25">
      <c r="A18744" t="s">
        <v>6501</v>
      </c>
      <c r="B18744" s="100" t="s">
        <v>17383</v>
      </c>
      <c r="C18744" s="99" t="s">
        <v>17366</v>
      </c>
      <c r="D18744" s="124">
        <v>19654</v>
      </c>
      <c r="E18744" s="157" t="e">
        <f>VLOOKUP(D18744,'SOAT LIQ'!$A$87:$C$3416,3,FALSE)</f>
        <v>#N/A</v>
      </c>
      <c r="F18744" t="s">
        <v>21635</v>
      </c>
    </row>
    <row r="18745" spans="1:6" x14ac:dyDescent="0.25">
      <c r="A18745" t="s">
        <v>6498</v>
      </c>
      <c r="B18745" s="100" t="s">
        <v>17385</v>
      </c>
      <c r="C18745" s="99" t="s">
        <v>17384</v>
      </c>
      <c r="D18745" s="124">
        <v>19654</v>
      </c>
      <c r="E18745" s="157" t="e">
        <f>VLOOKUP(D18745,'SOAT LIQ'!$A$87:$C$3416,3,FALSE)</f>
        <v>#N/A</v>
      </c>
      <c r="F18745" t="s">
        <v>21635</v>
      </c>
    </row>
    <row r="18746" spans="1:6" x14ac:dyDescent="0.25">
      <c r="A18746" t="s">
        <v>6501</v>
      </c>
      <c r="B18746" s="100" t="s">
        <v>17385</v>
      </c>
      <c r="C18746" s="99" t="s">
        <v>17384</v>
      </c>
      <c r="D18746" s="124">
        <v>19654</v>
      </c>
      <c r="E18746" s="157" t="e">
        <f>VLOOKUP(D18746,'SOAT LIQ'!$A$87:$C$3416,3,FALSE)</f>
        <v>#N/A</v>
      </c>
      <c r="F18746" t="s">
        <v>21635</v>
      </c>
    </row>
    <row r="18747" spans="1:6" x14ac:dyDescent="0.25">
      <c r="A18747" t="s">
        <v>6498</v>
      </c>
      <c r="B18747" s="100" t="s">
        <v>17386</v>
      </c>
      <c r="C18747" s="99" t="s">
        <v>17366</v>
      </c>
      <c r="D18747" s="124">
        <v>19654</v>
      </c>
      <c r="E18747" s="157" t="e">
        <f>VLOOKUP(D18747,'SOAT LIQ'!$A$87:$C$3416,3,FALSE)</f>
        <v>#N/A</v>
      </c>
      <c r="F18747" t="s">
        <v>21635</v>
      </c>
    </row>
    <row r="18748" spans="1:6" x14ac:dyDescent="0.25">
      <c r="A18748" t="s">
        <v>6501</v>
      </c>
      <c r="B18748" s="100" t="s">
        <v>17386</v>
      </c>
      <c r="C18748" s="99" t="s">
        <v>17366</v>
      </c>
      <c r="D18748" s="124">
        <v>19654</v>
      </c>
      <c r="E18748" s="157" t="e">
        <f>VLOOKUP(D18748,'SOAT LIQ'!$A$87:$C$3416,3,FALSE)</f>
        <v>#N/A</v>
      </c>
      <c r="F18748" t="s">
        <v>21635</v>
      </c>
    </row>
    <row r="18749" spans="1:6" x14ac:dyDescent="0.25">
      <c r="A18749" t="s">
        <v>6498</v>
      </c>
      <c r="B18749" s="100" t="s">
        <v>17387</v>
      </c>
      <c r="C18749" s="99" t="s">
        <v>17366</v>
      </c>
      <c r="D18749" s="124">
        <v>19654</v>
      </c>
      <c r="E18749" s="157" t="e">
        <f>VLOOKUP(D18749,'SOAT LIQ'!$A$87:$C$3416,3,FALSE)</f>
        <v>#N/A</v>
      </c>
      <c r="F18749" t="s">
        <v>21635</v>
      </c>
    </row>
    <row r="18750" spans="1:6" x14ac:dyDescent="0.25">
      <c r="A18750" t="s">
        <v>6501</v>
      </c>
      <c r="B18750" s="100" t="s">
        <v>17387</v>
      </c>
      <c r="C18750" s="99" t="s">
        <v>17366</v>
      </c>
      <c r="D18750" s="124">
        <v>19654</v>
      </c>
      <c r="E18750" s="157" t="e">
        <f>VLOOKUP(D18750,'SOAT LIQ'!$A$87:$C$3416,3,FALSE)</f>
        <v>#N/A</v>
      </c>
      <c r="F18750" t="s">
        <v>21635</v>
      </c>
    </row>
    <row r="18751" spans="1:6" x14ac:dyDescent="0.25">
      <c r="A18751" t="s">
        <v>6498</v>
      </c>
      <c r="B18751" s="100" t="s">
        <v>17388</v>
      </c>
      <c r="C18751" s="99" t="s">
        <v>17366</v>
      </c>
      <c r="D18751" s="124">
        <v>19654</v>
      </c>
      <c r="E18751" s="157" t="e">
        <f>VLOOKUP(D18751,'SOAT LIQ'!$A$87:$C$3416,3,FALSE)</f>
        <v>#N/A</v>
      </c>
      <c r="F18751" t="s">
        <v>21635</v>
      </c>
    </row>
    <row r="18752" spans="1:6" x14ac:dyDescent="0.25">
      <c r="A18752" t="s">
        <v>6501</v>
      </c>
      <c r="B18752" s="100" t="s">
        <v>17388</v>
      </c>
      <c r="C18752" s="99" t="s">
        <v>17366</v>
      </c>
      <c r="D18752" s="124">
        <v>19654</v>
      </c>
      <c r="E18752" s="157" t="e">
        <f>VLOOKUP(D18752,'SOAT LIQ'!$A$87:$C$3416,3,FALSE)</f>
        <v>#N/A</v>
      </c>
      <c r="F18752" t="s">
        <v>21635</v>
      </c>
    </row>
    <row r="18753" spans="1:6" x14ac:dyDescent="0.25">
      <c r="A18753" t="s">
        <v>6498</v>
      </c>
      <c r="B18753" s="100" t="s">
        <v>17389</v>
      </c>
      <c r="C18753" s="99" t="s">
        <v>17366</v>
      </c>
      <c r="D18753" s="124">
        <v>19654</v>
      </c>
      <c r="E18753" s="157" t="e">
        <f>VLOOKUP(D18753,'SOAT LIQ'!$A$87:$C$3416,3,FALSE)</f>
        <v>#N/A</v>
      </c>
      <c r="F18753" t="s">
        <v>21635</v>
      </c>
    </row>
    <row r="18754" spans="1:6" x14ac:dyDescent="0.25">
      <c r="A18754" t="s">
        <v>6501</v>
      </c>
      <c r="B18754" s="100" t="s">
        <v>17389</v>
      </c>
      <c r="C18754" s="99" t="s">
        <v>17366</v>
      </c>
      <c r="D18754" s="124">
        <v>19654</v>
      </c>
      <c r="E18754" s="157" t="e">
        <f>VLOOKUP(D18754,'SOAT LIQ'!$A$87:$C$3416,3,FALSE)</f>
        <v>#N/A</v>
      </c>
      <c r="F18754" t="s">
        <v>21635</v>
      </c>
    </row>
    <row r="18755" spans="1:6" x14ac:dyDescent="0.25">
      <c r="A18755" t="s">
        <v>6498</v>
      </c>
      <c r="B18755" s="100" t="s">
        <v>17390</v>
      </c>
      <c r="C18755" s="99" t="s">
        <v>17366</v>
      </c>
      <c r="D18755" s="124">
        <v>19654</v>
      </c>
      <c r="E18755" s="157" t="e">
        <f>VLOOKUP(D18755,'SOAT LIQ'!$A$87:$C$3416,3,FALSE)</f>
        <v>#N/A</v>
      </c>
      <c r="F18755" t="s">
        <v>21635</v>
      </c>
    </row>
    <row r="18756" spans="1:6" x14ac:dyDescent="0.25">
      <c r="A18756" t="s">
        <v>6501</v>
      </c>
      <c r="B18756" s="100" t="s">
        <v>17390</v>
      </c>
      <c r="C18756" s="99" t="s">
        <v>17366</v>
      </c>
      <c r="D18756" s="124">
        <v>19654</v>
      </c>
      <c r="E18756" s="157" t="e">
        <f>VLOOKUP(D18756,'SOAT LIQ'!$A$87:$C$3416,3,FALSE)</f>
        <v>#N/A</v>
      </c>
      <c r="F18756" t="s">
        <v>21635</v>
      </c>
    </row>
    <row r="18757" spans="1:6" x14ac:dyDescent="0.25">
      <c r="A18757" t="s">
        <v>6498</v>
      </c>
      <c r="B18757" s="100" t="s">
        <v>17392</v>
      </c>
      <c r="C18757" s="99" t="s">
        <v>17391</v>
      </c>
      <c r="D18757" s="124">
        <v>19664</v>
      </c>
      <c r="E18757" s="157" t="e">
        <f>VLOOKUP(D18757,'SOAT LIQ'!$A$87:$C$3416,3,FALSE)</f>
        <v>#N/A</v>
      </c>
      <c r="F18757" t="s">
        <v>21635</v>
      </c>
    </row>
    <row r="18758" spans="1:6" x14ac:dyDescent="0.25">
      <c r="A18758" t="s">
        <v>6501</v>
      </c>
      <c r="B18758" s="100" t="s">
        <v>17392</v>
      </c>
      <c r="C18758" s="99" t="s">
        <v>17391</v>
      </c>
      <c r="D18758" s="124">
        <v>19664</v>
      </c>
      <c r="E18758" s="157" t="e">
        <f>VLOOKUP(D18758,'SOAT LIQ'!$A$87:$C$3416,3,FALSE)</f>
        <v>#N/A</v>
      </c>
      <c r="F18758" t="s">
        <v>21635</v>
      </c>
    </row>
    <row r="18759" spans="1:6" x14ac:dyDescent="0.25">
      <c r="A18759" t="s">
        <v>6498</v>
      </c>
      <c r="B18759" s="100" t="s">
        <v>17393</v>
      </c>
      <c r="C18759" s="99" t="s">
        <v>17366</v>
      </c>
      <c r="D18759" s="124">
        <v>19654</v>
      </c>
      <c r="E18759" s="157" t="e">
        <f>VLOOKUP(D18759,'SOAT LIQ'!$A$87:$C$3416,3,FALSE)</f>
        <v>#N/A</v>
      </c>
      <c r="F18759" t="s">
        <v>21635</v>
      </c>
    </row>
    <row r="18760" spans="1:6" x14ac:dyDescent="0.25">
      <c r="A18760" t="s">
        <v>6501</v>
      </c>
      <c r="B18760" s="100" t="s">
        <v>17393</v>
      </c>
      <c r="C18760" s="99" t="s">
        <v>17366</v>
      </c>
      <c r="D18760" s="124">
        <v>19654</v>
      </c>
      <c r="E18760" s="157" t="e">
        <f>VLOOKUP(D18760,'SOAT LIQ'!$A$87:$C$3416,3,FALSE)</f>
        <v>#N/A</v>
      </c>
      <c r="F18760" t="s">
        <v>21635</v>
      </c>
    </row>
    <row r="18761" spans="1:6" x14ac:dyDescent="0.25">
      <c r="A18761" t="s">
        <v>6498</v>
      </c>
      <c r="B18761" s="100" t="s">
        <v>17394</v>
      </c>
      <c r="C18761" s="99" t="s">
        <v>17366</v>
      </c>
      <c r="D18761" s="124">
        <v>19654</v>
      </c>
      <c r="E18761" s="157" t="e">
        <f>VLOOKUP(D18761,'SOAT LIQ'!$A$87:$C$3416,3,FALSE)</f>
        <v>#N/A</v>
      </c>
      <c r="F18761" t="s">
        <v>21635</v>
      </c>
    </row>
    <row r="18762" spans="1:6" x14ac:dyDescent="0.25">
      <c r="A18762" t="s">
        <v>6501</v>
      </c>
      <c r="B18762" s="100" t="s">
        <v>17394</v>
      </c>
      <c r="C18762" s="99" t="s">
        <v>17366</v>
      </c>
      <c r="D18762" s="124">
        <v>19654</v>
      </c>
      <c r="E18762" s="157" t="e">
        <f>VLOOKUP(D18762,'SOAT LIQ'!$A$87:$C$3416,3,FALSE)</f>
        <v>#N/A</v>
      </c>
      <c r="F18762" t="s">
        <v>21635</v>
      </c>
    </row>
    <row r="18763" spans="1:6" x14ac:dyDescent="0.25">
      <c r="A18763" t="s">
        <v>6498</v>
      </c>
      <c r="B18763" s="100" t="s">
        <v>17395</v>
      </c>
      <c r="C18763" s="99" t="s">
        <v>17366</v>
      </c>
      <c r="D18763" s="124">
        <v>19654</v>
      </c>
      <c r="E18763" s="157" t="e">
        <f>VLOOKUP(D18763,'SOAT LIQ'!$A$87:$C$3416,3,FALSE)</f>
        <v>#N/A</v>
      </c>
      <c r="F18763" t="s">
        <v>21635</v>
      </c>
    </row>
    <row r="18764" spans="1:6" x14ac:dyDescent="0.25">
      <c r="A18764" t="s">
        <v>6501</v>
      </c>
      <c r="B18764" s="100" t="s">
        <v>17395</v>
      </c>
      <c r="C18764" s="99" t="s">
        <v>17366</v>
      </c>
      <c r="D18764" s="124">
        <v>19654</v>
      </c>
      <c r="E18764" s="157" t="e">
        <f>VLOOKUP(D18764,'SOAT LIQ'!$A$87:$C$3416,3,FALSE)</f>
        <v>#N/A</v>
      </c>
      <c r="F18764" t="s">
        <v>21635</v>
      </c>
    </row>
    <row r="18765" spans="1:6" x14ac:dyDescent="0.25">
      <c r="A18765" t="s">
        <v>6498</v>
      </c>
      <c r="B18765" s="100" t="s">
        <v>17397</v>
      </c>
      <c r="C18765" s="99" t="s">
        <v>17396</v>
      </c>
      <c r="D18765" s="124">
        <v>19654</v>
      </c>
      <c r="E18765" s="157" t="e">
        <f>VLOOKUP(D18765,'SOAT LIQ'!$A$87:$C$3416,3,FALSE)</f>
        <v>#N/A</v>
      </c>
      <c r="F18765" t="s">
        <v>21635</v>
      </c>
    </row>
    <row r="18766" spans="1:6" x14ac:dyDescent="0.25">
      <c r="A18766" t="s">
        <v>6501</v>
      </c>
      <c r="B18766" s="100" t="s">
        <v>17397</v>
      </c>
      <c r="C18766" s="99" t="s">
        <v>17396</v>
      </c>
      <c r="D18766" s="124">
        <v>19654</v>
      </c>
      <c r="E18766" s="157" t="e">
        <f>VLOOKUP(D18766,'SOAT LIQ'!$A$87:$C$3416,3,FALSE)</f>
        <v>#N/A</v>
      </c>
      <c r="F18766" t="s">
        <v>21635</v>
      </c>
    </row>
    <row r="18767" spans="1:6" x14ac:dyDescent="0.25">
      <c r="A18767" t="s">
        <v>6498</v>
      </c>
      <c r="B18767" s="100" t="s">
        <v>17398</v>
      </c>
      <c r="C18767" s="99" t="s">
        <v>17366</v>
      </c>
      <c r="D18767" s="124">
        <v>19654</v>
      </c>
      <c r="E18767" s="157" t="e">
        <f>VLOOKUP(D18767,'SOAT LIQ'!$A$87:$C$3416,3,FALSE)</f>
        <v>#N/A</v>
      </c>
      <c r="F18767" t="s">
        <v>21635</v>
      </c>
    </row>
    <row r="18768" spans="1:6" x14ac:dyDescent="0.25">
      <c r="A18768" t="s">
        <v>6501</v>
      </c>
      <c r="B18768" s="100" t="s">
        <v>17398</v>
      </c>
      <c r="C18768" s="99" t="s">
        <v>17366</v>
      </c>
      <c r="D18768" s="124">
        <v>19654</v>
      </c>
      <c r="E18768" s="157" t="e">
        <f>VLOOKUP(D18768,'SOAT LIQ'!$A$87:$C$3416,3,FALSE)</f>
        <v>#N/A</v>
      </c>
      <c r="F18768" t="s">
        <v>21635</v>
      </c>
    </row>
    <row r="18769" spans="1:6" x14ac:dyDescent="0.25">
      <c r="A18769" t="s">
        <v>6498</v>
      </c>
      <c r="B18769" s="100" t="s">
        <v>17400</v>
      </c>
      <c r="C18769" s="99" t="s">
        <v>17399</v>
      </c>
      <c r="D18769" s="124">
        <v>19654</v>
      </c>
      <c r="E18769" s="157" t="e">
        <f>VLOOKUP(D18769,'SOAT LIQ'!$A$87:$C$3416,3,FALSE)</f>
        <v>#N/A</v>
      </c>
      <c r="F18769" t="s">
        <v>21635</v>
      </c>
    </row>
    <row r="18770" spans="1:6" x14ac:dyDescent="0.25">
      <c r="A18770" t="s">
        <v>6501</v>
      </c>
      <c r="B18770" s="100" t="s">
        <v>17400</v>
      </c>
      <c r="C18770" s="99" t="s">
        <v>17399</v>
      </c>
      <c r="D18770" s="124">
        <v>19654</v>
      </c>
      <c r="E18770" s="157" t="e">
        <f>VLOOKUP(D18770,'SOAT LIQ'!$A$87:$C$3416,3,FALSE)</f>
        <v>#N/A</v>
      </c>
      <c r="F18770" t="s">
        <v>21635</v>
      </c>
    </row>
    <row r="18771" spans="1:6" x14ac:dyDescent="0.25">
      <c r="A18771" t="s">
        <v>6498</v>
      </c>
      <c r="B18771" s="100" t="s">
        <v>17401</v>
      </c>
      <c r="C18771" s="99" t="s">
        <v>17399</v>
      </c>
      <c r="D18771" s="124">
        <v>19654</v>
      </c>
      <c r="E18771" s="157" t="e">
        <f>VLOOKUP(D18771,'SOAT LIQ'!$A$87:$C$3416,3,FALSE)</f>
        <v>#N/A</v>
      </c>
      <c r="F18771" t="s">
        <v>21635</v>
      </c>
    </row>
    <row r="18772" spans="1:6" x14ac:dyDescent="0.25">
      <c r="A18772" t="s">
        <v>6501</v>
      </c>
      <c r="B18772" s="100" t="s">
        <v>17401</v>
      </c>
      <c r="C18772" s="99" t="s">
        <v>17399</v>
      </c>
      <c r="D18772" s="124">
        <v>19654</v>
      </c>
      <c r="E18772" s="157" t="e">
        <f>VLOOKUP(D18772,'SOAT LIQ'!$A$87:$C$3416,3,FALSE)</f>
        <v>#N/A</v>
      </c>
      <c r="F18772" t="s">
        <v>21635</v>
      </c>
    </row>
    <row r="18773" spans="1:6" x14ac:dyDescent="0.25">
      <c r="A18773" t="s">
        <v>6498</v>
      </c>
      <c r="B18773" s="100" t="s">
        <v>17402</v>
      </c>
      <c r="C18773" s="99" t="s">
        <v>17399</v>
      </c>
      <c r="D18773" s="124">
        <v>19654</v>
      </c>
      <c r="E18773" s="157" t="e">
        <f>VLOOKUP(D18773,'SOAT LIQ'!$A$87:$C$3416,3,FALSE)</f>
        <v>#N/A</v>
      </c>
      <c r="F18773" t="s">
        <v>21635</v>
      </c>
    </row>
    <row r="18774" spans="1:6" x14ac:dyDescent="0.25">
      <c r="A18774" t="s">
        <v>6501</v>
      </c>
      <c r="B18774" s="100" t="s">
        <v>17402</v>
      </c>
      <c r="C18774" s="99" t="s">
        <v>17399</v>
      </c>
      <c r="D18774" s="124">
        <v>19654</v>
      </c>
      <c r="E18774" s="157" t="e">
        <f>VLOOKUP(D18774,'SOAT LIQ'!$A$87:$C$3416,3,FALSE)</f>
        <v>#N/A</v>
      </c>
      <c r="F18774" t="s">
        <v>21635</v>
      </c>
    </row>
    <row r="18775" spans="1:6" x14ac:dyDescent="0.25">
      <c r="A18775" t="s">
        <v>6498</v>
      </c>
      <c r="B18775" s="100" t="s">
        <v>17403</v>
      </c>
      <c r="C18775" s="99" t="s">
        <v>17399</v>
      </c>
      <c r="D18775" s="124">
        <v>19654</v>
      </c>
      <c r="E18775" s="157" t="e">
        <f>VLOOKUP(D18775,'SOAT LIQ'!$A$87:$C$3416,3,FALSE)</f>
        <v>#N/A</v>
      </c>
      <c r="F18775" t="s">
        <v>21635</v>
      </c>
    </row>
    <row r="18776" spans="1:6" x14ac:dyDescent="0.25">
      <c r="A18776" t="s">
        <v>6501</v>
      </c>
      <c r="B18776" s="100" t="s">
        <v>17403</v>
      </c>
      <c r="C18776" s="99" t="s">
        <v>17399</v>
      </c>
      <c r="D18776" s="124">
        <v>19654</v>
      </c>
      <c r="E18776" s="157" t="e">
        <f>VLOOKUP(D18776,'SOAT LIQ'!$A$87:$C$3416,3,FALSE)</f>
        <v>#N/A</v>
      </c>
      <c r="F18776" t="s">
        <v>21635</v>
      </c>
    </row>
    <row r="18777" spans="1:6" x14ac:dyDescent="0.25">
      <c r="A18777" t="s">
        <v>6498</v>
      </c>
      <c r="B18777" s="100" t="s">
        <v>17404</v>
      </c>
      <c r="C18777" s="100"/>
      <c r="D18777" s="124"/>
      <c r="E18777" s="157" t="e">
        <f>VLOOKUP(D18777,'SOAT LIQ'!$A$87:$C$3416,3,FALSE)</f>
        <v>#N/A</v>
      </c>
      <c r="F18777" t="s">
        <v>21635</v>
      </c>
    </row>
    <row r="18778" spans="1:6" x14ac:dyDescent="0.25">
      <c r="A18778" t="s">
        <v>6501</v>
      </c>
      <c r="B18778" s="100" t="s">
        <v>17404</v>
      </c>
      <c r="C18778" s="100"/>
      <c r="D18778" s="124"/>
      <c r="E18778" s="157" t="e">
        <f>VLOOKUP(D18778,'SOAT LIQ'!$A$87:$C$3416,3,FALSE)</f>
        <v>#N/A</v>
      </c>
      <c r="F18778" t="s">
        <v>21635</v>
      </c>
    </row>
    <row r="18779" spans="1:6" x14ac:dyDescent="0.25">
      <c r="A18779" t="s">
        <v>6498</v>
      </c>
      <c r="B18779" s="100" t="s">
        <v>17405</v>
      </c>
      <c r="C18779" s="100"/>
      <c r="D18779" s="124"/>
      <c r="E18779" s="157" t="e">
        <f>VLOOKUP(D18779,'SOAT LIQ'!$A$87:$C$3416,3,FALSE)</f>
        <v>#N/A</v>
      </c>
      <c r="F18779" t="s">
        <v>21635</v>
      </c>
    </row>
    <row r="18780" spans="1:6" x14ac:dyDescent="0.25">
      <c r="A18780" t="s">
        <v>6501</v>
      </c>
      <c r="B18780" s="100" t="s">
        <v>17405</v>
      </c>
      <c r="C18780" s="100"/>
      <c r="D18780" s="124"/>
      <c r="E18780" s="157" t="e">
        <f>VLOOKUP(D18780,'SOAT LIQ'!$A$87:$C$3416,3,FALSE)</f>
        <v>#N/A</v>
      </c>
      <c r="F18780" t="s">
        <v>21635</v>
      </c>
    </row>
    <row r="18781" spans="1:6" x14ac:dyDescent="0.25">
      <c r="A18781" t="s">
        <v>6498</v>
      </c>
      <c r="B18781" s="100" t="s">
        <v>17406</v>
      </c>
      <c r="C18781" s="100"/>
      <c r="D18781" s="124"/>
      <c r="E18781" s="157" t="e">
        <f>VLOOKUP(D18781,'SOAT LIQ'!$A$87:$C$3416,3,FALSE)</f>
        <v>#N/A</v>
      </c>
      <c r="F18781" t="s">
        <v>21635</v>
      </c>
    </row>
    <row r="18782" spans="1:6" x14ac:dyDescent="0.25">
      <c r="A18782" t="s">
        <v>6501</v>
      </c>
      <c r="B18782" s="100" t="s">
        <v>17406</v>
      </c>
      <c r="C18782" s="100"/>
      <c r="D18782" s="124"/>
      <c r="E18782" s="157" t="e">
        <f>VLOOKUP(D18782,'SOAT LIQ'!$A$87:$C$3416,3,FALSE)</f>
        <v>#N/A</v>
      </c>
      <c r="F18782" t="s">
        <v>21635</v>
      </c>
    </row>
    <row r="18783" spans="1:6" x14ac:dyDescent="0.25">
      <c r="A18783" t="s">
        <v>6498</v>
      </c>
      <c r="B18783" s="100" t="s">
        <v>17407</v>
      </c>
      <c r="C18783" s="100"/>
      <c r="D18783" s="124"/>
      <c r="E18783" s="157" t="e">
        <f>VLOOKUP(D18783,'SOAT LIQ'!$A$87:$C$3416,3,FALSE)</f>
        <v>#N/A</v>
      </c>
      <c r="F18783" t="s">
        <v>21635</v>
      </c>
    </row>
    <row r="18784" spans="1:6" x14ac:dyDescent="0.25">
      <c r="A18784" t="s">
        <v>6501</v>
      </c>
      <c r="B18784" s="100" t="s">
        <v>17407</v>
      </c>
      <c r="C18784" s="100"/>
      <c r="D18784" s="124"/>
      <c r="E18784" s="157" t="e">
        <f>VLOOKUP(D18784,'SOAT LIQ'!$A$87:$C$3416,3,FALSE)</f>
        <v>#N/A</v>
      </c>
      <c r="F18784" t="s">
        <v>21635</v>
      </c>
    </row>
    <row r="18785" spans="1:6" x14ac:dyDescent="0.25">
      <c r="A18785" t="s">
        <v>6498</v>
      </c>
      <c r="B18785" s="100" t="s">
        <v>17408</v>
      </c>
      <c r="C18785" s="100"/>
      <c r="D18785" s="124"/>
      <c r="E18785" s="157" t="e">
        <f>VLOOKUP(D18785,'SOAT LIQ'!$A$87:$C$3416,3,FALSE)</f>
        <v>#N/A</v>
      </c>
      <c r="F18785" t="s">
        <v>21635</v>
      </c>
    </row>
    <row r="18786" spans="1:6" x14ac:dyDescent="0.25">
      <c r="A18786" t="s">
        <v>6501</v>
      </c>
      <c r="B18786" s="100" t="s">
        <v>17408</v>
      </c>
      <c r="C18786" s="100"/>
      <c r="D18786" s="124"/>
      <c r="E18786" s="157" t="e">
        <f>VLOOKUP(D18786,'SOAT LIQ'!$A$87:$C$3416,3,FALSE)</f>
        <v>#N/A</v>
      </c>
      <c r="F18786" t="s">
        <v>21635</v>
      </c>
    </row>
    <row r="18787" spans="1:6" x14ac:dyDescent="0.25">
      <c r="A18787" t="s">
        <v>6498</v>
      </c>
      <c r="B18787" s="100" t="s">
        <v>17409</v>
      </c>
      <c r="C18787" s="100"/>
      <c r="D18787" s="124"/>
      <c r="E18787" s="157" t="e">
        <f>VLOOKUP(D18787,'SOAT LIQ'!$A$87:$C$3416,3,FALSE)</f>
        <v>#N/A</v>
      </c>
      <c r="F18787" t="s">
        <v>21635</v>
      </c>
    </row>
    <row r="18788" spans="1:6" x14ac:dyDescent="0.25">
      <c r="A18788" t="s">
        <v>6501</v>
      </c>
      <c r="B18788" s="100" t="s">
        <v>17409</v>
      </c>
      <c r="C18788" s="100"/>
      <c r="D18788" s="124"/>
      <c r="E18788" s="157" t="e">
        <f>VLOOKUP(D18788,'SOAT LIQ'!$A$87:$C$3416,3,FALSE)</f>
        <v>#N/A</v>
      </c>
      <c r="F18788" t="s">
        <v>21635</v>
      </c>
    </row>
    <row r="18789" spans="1:6" x14ac:dyDescent="0.25">
      <c r="A18789" t="s">
        <v>6498</v>
      </c>
      <c r="B18789" s="100" t="s">
        <v>17410</v>
      </c>
      <c r="C18789" s="100"/>
      <c r="D18789" s="124"/>
      <c r="E18789" s="157" t="e">
        <f>VLOOKUP(D18789,'SOAT LIQ'!$A$87:$C$3416,3,FALSE)</f>
        <v>#N/A</v>
      </c>
      <c r="F18789" t="s">
        <v>21635</v>
      </c>
    </row>
    <row r="18790" spans="1:6" x14ac:dyDescent="0.25">
      <c r="A18790" t="s">
        <v>6501</v>
      </c>
      <c r="B18790" s="100" t="s">
        <v>17410</v>
      </c>
      <c r="C18790" s="100"/>
      <c r="D18790" s="124"/>
      <c r="E18790" s="157" t="e">
        <f>VLOOKUP(D18790,'SOAT LIQ'!$A$87:$C$3416,3,FALSE)</f>
        <v>#N/A</v>
      </c>
      <c r="F18790" t="s">
        <v>21635</v>
      </c>
    </row>
    <row r="18791" spans="1:6" x14ac:dyDescent="0.25">
      <c r="A18791" t="s">
        <v>6498</v>
      </c>
      <c r="B18791" s="100" t="s">
        <v>17411</v>
      </c>
      <c r="C18791" s="100"/>
      <c r="D18791" s="124"/>
      <c r="E18791" s="157" t="e">
        <f>VLOOKUP(D18791,'SOAT LIQ'!$A$87:$C$3416,3,FALSE)</f>
        <v>#N/A</v>
      </c>
      <c r="F18791" t="s">
        <v>21635</v>
      </c>
    </row>
    <row r="18792" spans="1:6" x14ac:dyDescent="0.25">
      <c r="A18792" t="s">
        <v>6501</v>
      </c>
      <c r="B18792" s="100" t="s">
        <v>17411</v>
      </c>
      <c r="C18792" s="100"/>
      <c r="D18792" s="124"/>
      <c r="E18792" s="157" t="e">
        <f>VLOOKUP(D18792,'SOAT LIQ'!$A$87:$C$3416,3,FALSE)</f>
        <v>#N/A</v>
      </c>
      <c r="F18792" t="s">
        <v>21635</v>
      </c>
    </row>
    <row r="18793" spans="1:6" x14ac:dyDescent="0.25">
      <c r="A18793" t="s">
        <v>6498</v>
      </c>
      <c r="B18793" s="100" t="s">
        <v>17412</v>
      </c>
      <c r="C18793" s="100"/>
      <c r="D18793" s="124"/>
      <c r="E18793" s="157" t="e">
        <f>VLOOKUP(D18793,'SOAT LIQ'!$A$87:$C$3416,3,FALSE)</f>
        <v>#N/A</v>
      </c>
      <c r="F18793" t="s">
        <v>21635</v>
      </c>
    </row>
    <row r="18794" spans="1:6" x14ac:dyDescent="0.25">
      <c r="A18794" t="s">
        <v>6501</v>
      </c>
      <c r="B18794" s="100" t="s">
        <v>17412</v>
      </c>
      <c r="C18794" s="100"/>
      <c r="D18794" s="124"/>
      <c r="E18794" s="157" t="e">
        <f>VLOOKUP(D18794,'SOAT LIQ'!$A$87:$C$3416,3,FALSE)</f>
        <v>#N/A</v>
      </c>
      <c r="F18794" t="s">
        <v>21635</v>
      </c>
    </row>
    <row r="18795" spans="1:6" x14ac:dyDescent="0.25">
      <c r="A18795" t="s">
        <v>6498</v>
      </c>
      <c r="B18795" s="100" t="s">
        <v>17413</v>
      </c>
      <c r="C18795" s="100"/>
      <c r="D18795" s="124"/>
      <c r="E18795" s="157" t="e">
        <f>VLOOKUP(D18795,'SOAT LIQ'!$A$87:$C$3416,3,FALSE)</f>
        <v>#N/A</v>
      </c>
      <c r="F18795" t="s">
        <v>21635</v>
      </c>
    </row>
    <row r="18796" spans="1:6" x14ac:dyDescent="0.25">
      <c r="A18796" t="s">
        <v>6501</v>
      </c>
      <c r="B18796" s="100" t="s">
        <v>17413</v>
      </c>
      <c r="C18796" s="100"/>
      <c r="D18796" s="124"/>
      <c r="E18796" s="157" t="e">
        <f>VLOOKUP(D18796,'SOAT LIQ'!$A$87:$C$3416,3,FALSE)</f>
        <v>#N/A</v>
      </c>
      <c r="F18796" t="s">
        <v>21635</v>
      </c>
    </row>
    <row r="18797" spans="1:6" x14ac:dyDescent="0.25">
      <c r="A18797" t="s">
        <v>6498</v>
      </c>
      <c r="B18797" s="100" t="s">
        <v>17414</v>
      </c>
      <c r="C18797" s="100"/>
      <c r="D18797" s="124"/>
      <c r="E18797" s="157" t="e">
        <f>VLOOKUP(D18797,'SOAT LIQ'!$A$87:$C$3416,3,FALSE)</f>
        <v>#N/A</v>
      </c>
      <c r="F18797" t="s">
        <v>21635</v>
      </c>
    </row>
    <row r="18798" spans="1:6" x14ac:dyDescent="0.25">
      <c r="A18798" t="s">
        <v>6501</v>
      </c>
      <c r="B18798" s="100" t="s">
        <v>17414</v>
      </c>
      <c r="C18798" s="100"/>
      <c r="D18798" s="124"/>
      <c r="E18798" s="157" t="e">
        <f>VLOOKUP(D18798,'SOAT LIQ'!$A$87:$C$3416,3,FALSE)</f>
        <v>#N/A</v>
      </c>
      <c r="F18798" t="s">
        <v>21635</v>
      </c>
    </row>
    <row r="18799" spans="1:6" x14ac:dyDescent="0.25">
      <c r="A18799" t="s">
        <v>6498</v>
      </c>
      <c r="B18799" s="100" t="s">
        <v>17415</v>
      </c>
      <c r="C18799" s="100"/>
      <c r="D18799" s="124"/>
      <c r="E18799" s="157" t="e">
        <f>VLOOKUP(D18799,'SOAT LIQ'!$A$87:$C$3416,3,FALSE)</f>
        <v>#N/A</v>
      </c>
      <c r="F18799" t="s">
        <v>21635</v>
      </c>
    </row>
    <row r="18800" spans="1:6" x14ac:dyDescent="0.25">
      <c r="A18800" t="s">
        <v>6501</v>
      </c>
      <c r="B18800" s="100" t="s">
        <v>17415</v>
      </c>
      <c r="C18800" s="100"/>
      <c r="D18800" s="124"/>
      <c r="E18800" s="157" t="e">
        <f>VLOOKUP(D18800,'SOAT LIQ'!$A$87:$C$3416,3,FALSE)</f>
        <v>#N/A</v>
      </c>
      <c r="F18800" t="s">
        <v>21635</v>
      </c>
    </row>
    <row r="18801" spans="1:6" x14ac:dyDescent="0.25">
      <c r="A18801" t="s">
        <v>6498</v>
      </c>
      <c r="B18801" s="100" t="s">
        <v>17416</v>
      </c>
      <c r="C18801" s="100"/>
      <c r="D18801" s="124"/>
      <c r="E18801" s="157" t="e">
        <f>VLOOKUP(D18801,'SOAT LIQ'!$A$87:$C$3416,3,FALSE)</f>
        <v>#N/A</v>
      </c>
      <c r="F18801" t="s">
        <v>21635</v>
      </c>
    </row>
    <row r="18802" spans="1:6" x14ac:dyDescent="0.25">
      <c r="A18802" t="s">
        <v>6501</v>
      </c>
      <c r="B18802" s="100" t="s">
        <v>17416</v>
      </c>
      <c r="C18802" s="100"/>
      <c r="D18802" s="124"/>
      <c r="E18802" s="157" t="e">
        <f>VLOOKUP(D18802,'SOAT LIQ'!$A$87:$C$3416,3,FALSE)</f>
        <v>#N/A</v>
      </c>
      <c r="F18802" t="s">
        <v>21635</v>
      </c>
    </row>
    <row r="18803" spans="1:6" x14ac:dyDescent="0.25">
      <c r="A18803" t="s">
        <v>6498</v>
      </c>
      <c r="B18803" s="100" t="s">
        <v>17417</v>
      </c>
      <c r="C18803" s="100"/>
      <c r="D18803" s="124"/>
      <c r="E18803" s="157" t="e">
        <f>VLOOKUP(D18803,'SOAT LIQ'!$A$87:$C$3416,3,FALSE)</f>
        <v>#N/A</v>
      </c>
      <c r="F18803" t="s">
        <v>21635</v>
      </c>
    </row>
    <row r="18804" spans="1:6" x14ac:dyDescent="0.25">
      <c r="A18804" t="s">
        <v>6501</v>
      </c>
      <c r="B18804" s="100" t="s">
        <v>17417</v>
      </c>
      <c r="C18804" s="100"/>
      <c r="D18804" s="124"/>
      <c r="E18804" s="157" t="e">
        <f>VLOOKUP(D18804,'SOAT LIQ'!$A$87:$C$3416,3,FALSE)</f>
        <v>#N/A</v>
      </c>
      <c r="F18804" t="s">
        <v>21635</v>
      </c>
    </row>
    <row r="18805" spans="1:6" x14ac:dyDescent="0.25">
      <c r="A18805" t="s">
        <v>6498</v>
      </c>
      <c r="B18805" s="100" t="s">
        <v>17418</v>
      </c>
      <c r="C18805" s="100"/>
      <c r="D18805" s="124"/>
      <c r="E18805" s="157" t="e">
        <f>VLOOKUP(D18805,'SOAT LIQ'!$A$87:$C$3416,3,FALSE)</f>
        <v>#N/A</v>
      </c>
      <c r="F18805" t="s">
        <v>21635</v>
      </c>
    </row>
    <row r="18806" spans="1:6" x14ac:dyDescent="0.25">
      <c r="A18806" t="s">
        <v>6501</v>
      </c>
      <c r="B18806" s="100" t="s">
        <v>17418</v>
      </c>
      <c r="C18806" s="100"/>
      <c r="D18806" s="124"/>
      <c r="E18806" s="157" t="e">
        <f>VLOOKUP(D18806,'SOAT LIQ'!$A$87:$C$3416,3,FALSE)</f>
        <v>#N/A</v>
      </c>
      <c r="F18806" t="s">
        <v>21635</v>
      </c>
    </row>
    <row r="18807" spans="1:6" x14ac:dyDescent="0.25">
      <c r="A18807" t="s">
        <v>6498</v>
      </c>
      <c r="B18807" s="100" t="s">
        <v>17419</v>
      </c>
      <c r="C18807" s="100"/>
      <c r="D18807" s="124"/>
      <c r="E18807" s="157" t="e">
        <f>VLOOKUP(D18807,'SOAT LIQ'!$A$87:$C$3416,3,FALSE)</f>
        <v>#N/A</v>
      </c>
      <c r="F18807" t="s">
        <v>21635</v>
      </c>
    </row>
    <row r="18808" spans="1:6" x14ac:dyDescent="0.25">
      <c r="A18808" t="s">
        <v>6501</v>
      </c>
      <c r="B18808" s="100" t="s">
        <v>17419</v>
      </c>
      <c r="C18808" s="100"/>
      <c r="D18808" s="124"/>
      <c r="E18808" s="157" t="e">
        <f>VLOOKUP(D18808,'SOAT LIQ'!$A$87:$C$3416,3,FALSE)</f>
        <v>#N/A</v>
      </c>
      <c r="F18808" t="s">
        <v>21635</v>
      </c>
    </row>
    <row r="18809" spans="1:6" x14ac:dyDescent="0.25">
      <c r="A18809" t="s">
        <v>6498</v>
      </c>
      <c r="B18809" s="100" t="s">
        <v>17420</v>
      </c>
      <c r="C18809" s="100"/>
      <c r="D18809" s="124"/>
      <c r="E18809" s="157" t="e">
        <f>VLOOKUP(D18809,'SOAT LIQ'!$A$87:$C$3416,3,FALSE)</f>
        <v>#N/A</v>
      </c>
      <c r="F18809" t="s">
        <v>21635</v>
      </c>
    </row>
    <row r="18810" spans="1:6" x14ac:dyDescent="0.25">
      <c r="A18810" t="s">
        <v>6501</v>
      </c>
      <c r="B18810" s="100" t="s">
        <v>17420</v>
      </c>
      <c r="C18810" s="100"/>
      <c r="D18810" s="124"/>
      <c r="E18810" s="157" t="e">
        <f>VLOOKUP(D18810,'SOAT LIQ'!$A$87:$C$3416,3,FALSE)</f>
        <v>#N/A</v>
      </c>
      <c r="F18810" t="s">
        <v>21635</v>
      </c>
    </row>
    <row r="18811" spans="1:6" x14ac:dyDescent="0.25">
      <c r="A18811" t="s">
        <v>6498</v>
      </c>
      <c r="B18811" s="100" t="s">
        <v>17421</v>
      </c>
      <c r="C18811" s="100"/>
      <c r="D18811" s="124"/>
      <c r="E18811" s="157" t="e">
        <f>VLOOKUP(D18811,'SOAT LIQ'!$A$87:$C$3416,3,FALSE)</f>
        <v>#N/A</v>
      </c>
      <c r="F18811" t="s">
        <v>21635</v>
      </c>
    </row>
    <row r="18812" spans="1:6" x14ac:dyDescent="0.25">
      <c r="A18812" t="s">
        <v>6501</v>
      </c>
      <c r="B18812" s="100" t="s">
        <v>17421</v>
      </c>
      <c r="C18812" s="100"/>
      <c r="D18812" s="124"/>
      <c r="E18812" s="157" t="e">
        <f>VLOOKUP(D18812,'SOAT LIQ'!$A$87:$C$3416,3,FALSE)</f>
        <v>#N/A</v>
      </c>
      <c r="F18812" t="s">
        <v>21635</v>
      </c>
    </row>
    <row r="18813" spans="1:6" x14ac:dyDescent="0.25">
      <c r="A18813" t="s">
        <v>6498</v>
      </c>
      <c r="B18813" s="100" t="s">
        <v>17422</v>
      </c>
      <c r="C18813" s="100"/>
      <c r="D18813" s="124"/>
      <c r="E18813" s="157" t="e">
        <f>VLOOKUP(D18813,'SOAT LIQ'!$A$87:$C$3416,3,FALSE)</f>
        <v>#N/A</v>
      </c>
      <c r="F18813" t="s">
        <v>21635</v>
      </c>
    </row>
    <row r="18814" spans="1:6" x14ac:dyDescent="0.25">
      <c r="A18814" t="s">
        <v>6501</v>
      </c>
      <c r="B18814" s="100" t="s">
        <v>17422</v>
      </c>
      <c r="C18814" s="100"/>
      <c r="D18814" s="124"/>
      <c r="E18814" s="157" t="e">
        <f>VLOOKUP(D18814,'SOAT LIQ'!$A$87:$C$3416,3,FALSE)</f>
        <v>#N/A</v>
      </c>
      <c r="F18814" t="s">
        <v>21635</v>
      </c>
    </row>
    <row r="18815" spans="1:6" x14ac:dyDescent="0.25">
      <c r="A18815" t="s">
        <v>6498</v>
      </c>
      <c r="B18815" s="100" t="s">
        <v>17423</v>
      </c>
      <c r="C18815" s="100"/>
      <c r="D18815" s="124"/>
      <c r="E18815" s="157" t="e">
        <f>VLOOKUP(D18815,'SOAT LIQ'!$A$87:$C$3416,3,FALSE)</f>
        <v>#N/A</v>
      </c>
      <c r="F18815" t="s">
        <v>21635</v>
      </c>
    </row>
    <row r="18816" spans="1:6" x14ac:dyDescent="0.25">
      <c r="A18816" t="s">
        <v>6501</v>
      </c>
      <c r="B18816" s="100" t="s">
        <v>17423</v>
      </c>
      <c r="C18816" s="100"/>
      <c r="D18816" s="124"/>
      <c r="E18816" s="157" t="e">
        <f>VLOOKUP(D18816,'SOAT LIQ'!$A$87:$C$3416,3,FALSE)</f>
        <v>#N/A</v>
      </c>
      <c r="F18816" t="s">
        <v>21635</v>
      </c>
    </row>
    <row r="18817" spans="1:6" x14ac:dyDescent="0.25">
      <c r="A18817" t="s">
        <v>6498</v>
      </c>
      <c r="B18817" s="100" t="s">
        <v>17424</v>
      </c>
      <c r="C18817" s="100"/>
      <c r="D18817" s="124"/>
      <c r="E18817" s="157" t="e">
        <f>VLOOKUP(D18817,'SOAT LIQ'!$A$87:$C$3416,3,FALSE)</f>
        <v>#N/A</v>
      </c>
      <c r="F18817" t="s">
        <v>21635</v>
      </c>
    </row>
    <row r="18818" spans="1:6" x14ac:dyDescent="0.25">
      <c r="A18818" t="s">
        <v>6501</v>
      </c>
      <c r="B18818" s="100" t="s">
        <v>17424</v>
      </c>
      <c r="C18818" s="100"/>
      <c r="D18818" s="124"/>
      <c r="E18818" s="157" t="e">
        <f>VLOOKUP(D18818,'SOAT LIQ'!$A$87:$C$3416,3,FALSE)</f>
        <v>#N/A</v>
      </c>
      <c r="F18818" t="s">
        <v>21635</v>
      </c>
    </row>
    <row r="18819" spans="1:6" x14ac:dyDescent="0.25">
      <c r="A18819" t="s">
        <v>6498</v>
      </c>
      <c r="B18819" s="100" t="s">
        <v>17425</v>
      </c>
      <c r="C18819" s="100"/>
      <c r="D18819" s="124"/>
      <c r="E18819" s="157" t="e">
        <f>VLOOKUP(D18819,'SOAT LIQ'!$A$87:$C$3416,3,FALSE)</f>
        <v>#N/A</v>
      </c>
      <c r="F18819" t="s">
        <v>21635</v>
      </c>
    </row>
    <row r="18820" spans="1:6" x14ac:dyDescent="0.25">
      <c r="A18820" t="s">
        <v>6501</v>
      </c>
      <c r="B18820" s="100" t="s">
        <v>17425</v>
      </c>
      <c r="C18820" s="100"/>
      <c r="D18820" s="124"/>
      <c r="E18820" s="157" t="e">
        <f>VLOOKUP(D18820,'SOAT LIQ'!$A$87:$C$3416,3,FALSE)</f>
        <v>#N/A</v>
      </c>
      <c r="F18820" t="s">
        <v>21635</v>
      </c>
    </row>
    <row r="18821" spans="1:6" x14ac:dyDescent="0.25">
      <c r="A18821" t="s">
        <v>6498</v>
      </c>
      <c r="B18821" s="100" t="s">
        <v>17426</v>
      </c>
      <c r="C18821" s="100"/>
      <c r="D18821" s="124"/>
      <c r="E18821" s="157" t="e">
        <f>VLOOKUP(D18821,'SOAT LIQ'!$A$87:$C$3416,3,FALSE)</f>
        <v>#N/A</v>
      </c>
      <c r="F18821" t="s">
        <v>21635</v>
      </c>
    </row>
    <row r="18822" spans="1:6" x14ac:dyDescent="0.25">
      <c r="A18822" t="s">
        <v>6501</v>
      </c>
      <c r="B18822" s="100" t="s">
        <v>17426</v>
      </c>
      <c r="C18822" s="100"/>
      <c r="D18822" s="124"/>
      <c r="E18822" s="157" t="e">
        <f>VLOOKUP(D18822,'SOAT LIQ'!$A$87:$C$3416,3,FALSE)</f>
        <v>#N/A</v>
      </c>
      <c r="F18822" t="s">
        <v>21635</v>
      </c>
    </row>
    <row r="18823" spans="1:6" x14ac:dyDescent="0.25">
      <c r="A18823" t="s">
        <v>6498</v>
      </c>
      <c r="B18823" s="100" t="s">
        <v>17427</v>
      </c>
      <c r="C18823" s="100"/>
      <c r="D18823" s="124"/>
      <c r="E18823" s="157" t="e">
        <f>VLOOKUP(D18823,'SOAT LIQ'!$A$87:$C$3416,3,FALSE)</f>
        <v>#N/A</v>
      </c>
      <c r="F18823" t="s">
        <v>21635</v>
      </c>
    </row>
    <row r="18824" spans="1:6" x14ac:dyDescent="0.25">
      <c r="A18824" t="s">
        <v>6501</v>
      </c>
      <c r="B18824" s="100" t="s">
        <v>17427</v>
      </c>
      <c r="C18824" s="100"/>
      <c r="D18824" s="124"/>
      <c r="E18824" s="157" t="e">
        <f>VLOOKUP(D18824,'SOAT LIQ'!$A$87:$C$3416,3,FALSE)</f>
        <v>#N/A</v>
      </c>
      <c r="F18824" t="s">
        <v>21635</v>
      </c>
    </row>
    <row r="18825" spans="1:6" x14ac:dyDescent="0.25">
      <c r="A18825" t="s">
        <v>6498</v>
      </c>
      <c r="B18825" s="100" t="s">
        <v>17428</v>
      </c>
      <c r="C18825" s="100"/>
      <c r="D18825" s="124"/>
      <c r="E18825" s="157" t="e">
        <f>VLOOKUP(D18825,'SOAT LIQ'!$A$87:$C$3416,3,FALSE)</f>
        <v>#N/A</v>
      </c>
      <c r="F18825" t="s">
        <v>21635</v>
      </c>
    </row>
    <row r="18826" spans="1:6" x14ac:dyDescent="0.25">
      <c r="A18826" t="s">
        <v>6501</v>
      </c>
      <c r="B18826" s="100" t="s">
        <v>17428</v>
      </c>
      <c r="C18826" s="100"/>
      <c r="D18826" s="124"/>
      <c r="E18826" s="157" t="e">
        <f>VLOOKUP(D18826,'SOAT LIQ'!$A$87:$C$3416,3,FALSE)</f>
        <v>#N/A</v>
      </c>
      <c r="F18826" t="s">
        <v>21635</v>
      </c>
    </row>
    <row r="18827" spans="1:6" x14ac:dyDescent="0.25">
      <c r="A18827" t="s">
        <v>6498</v>
      </c>
      <c r="B18827" s="100" t="s">
        <v>17429</v>
      </c>
      <c r="C18827" s="100"/>
      <c r="D18827" s="124"/>
      <c r="E18827" s="157" t="e">
        <f>VLOOKUP(D18827,'SOAT LIQ'!$A$87:$C$3416,3,FALSE)</f>
        <v>#N/A</v>
      </c>
      <c r="F18827" t="s">
        <v>21635</v>
      </c>
    </row>
    <row r="18828" spans="1:6" x14ac:dyDescent="0.25">
      <c r="A18828" t="s">
        <v>6501</v>
      </c>
      <c r="B18828" s="100" t="s">
        <v>17429</v>
      </c>
      <c r="C18828" s="100"/>
      <c r="D18828" s="124"/>
      <c r="E18828" s="157" t="e">
        <f>VLOOKUP(D18828,'SOAT LIQ'!$A$87:$C$3416,3,FALSE)</f>
        <v>#N/A</v>
      </c>
      <c r="F18828" t="s">
        <v>21635</v>
      </c>
    </row>
    <row r="18829" spans="1:6" x14ac:dyDescent="0.25">
      <c r="A18829" t="s">
        <v>6498</v>
      </c>
      <c r="B18829" s="100" t="s">
        <v>17430</v>
      </c>
      <c r="C18829" s="100"/>
      <c r="D18829" s="124"/>
      <c r="E18829" s="157" t="e">
        <f>VLOOKUP(D18829,'SOAT LIQ'!$A$87:$C$3416,3,FALSE)</f>
        <v>#N/A</v>
      </c>
      <c r="F18829" t="s">
        <v>21635</v>
      </c>
    </row>
    <row r="18830" spans="1:6" x14ac:dyDescent="0.25">
      <c r="A18830" t="s">
        <v>6501</v>
      </c>
      <c r="B18830" s="100" t="s">
        <v>17430</v>
      </c>
      <c r="C18830" s="100"/>
      <c r="D18830" s="124"/>
      <c r="E18830" s="157" t="e">
        <f>VLOOKUP(D18830,'SOAT LIQ'!$A$87:$C$3416,3,FALSE)</f>
        <v>#N/A</v>
      </c>
      <c r="F18830" t="s">
        <v>21635</v>
      </c>
    </row>
    <row r="18831" spans="1:6" x14ac:dyDescent="0.25">
      <c r="A18831" t="s">
        <v>6498</v>
      </c>
      <c r="B18831" s="100" t="s">
        <v>17431</v>
      </c>
      <c r="C18831" s="100"/>
      <c r="D18831" s="124"/>
      <c r="E18831" s="157" t="e">
        <f>VLOOKUP(D18831,'SOAT LIQ'!$A$87:$C$3416,3,FALSE)</f>
        <v>#N/A</v>
      </c>
      <c r="F18831" t="s">
        <v>21635</v>
      </c>
    </row>
    <row r="18832" spans="1:6" x14ac:dyDescent="0.25">
      <c r="A18832" t="s">
        <v>6501</v>
      </c>
      <c r="B18832" s="100" t="s">
        <v>17431</v>
      </c>
      <c r="C18832" s="100"/>
      <c r="D18832" s="124"/>
      <c r="E18832" s="157" t="e">
        <f>VLOOKUP(D18832,'SOAT LIQ'!$A$87:$C$3416,3,FALSE)</f>
        <v>#N/A</v>
      </c>
      <c r="F18832" t="s">
        <v>21635</v>
      </c>
    </row>
    <row r="18833" spans="1:6" x14ac:dyDescent="0.25">
      <c r="A18833" t="s">
        <v>6498</v>
      </c>
      <c r="B18833" s="100" t="s">
        <v>17432</v>
      </c>
      <c r="C18833" s="100"/>
      <c r="D18833" s="124"/>
      <c r="E18833" s="157" t="e">
        <f>VLOOKUP(D18833,'SOAT LIQ'!$A$87:$C$3416,3,FALSE)</f>
        <v>#N/A</v>
      </c>
      <c r="F18833" t="s">
        <v>21635</v>
      </c>
    </row>
    <row r="18834" spans="1:6" x14ac:dyDescent="0.25">
      <c r="A18834" t="s">
        <v>6501</v>
      </c>
      <c r="B18834" s="100" t="s">
        <v>17432</v>
      </c>
      <c r="C18834" s="100"/>
      <c r="D18834" s="124"/>
      <c r="E18834" s="157" t="e">
        <f>VLOOKUP(D18834,'SOAT LIQ'!$A$87:$C$3416,3,FALSE)</f>
        <v>#N/A</v>
      </c>
      <c r="F18834" t="s">
        <v>21635</v>
      </c>
    </row>
    <row r="18835" spans="1:6" x14ac:dyDescent="0.25">
      <c r="A18835" t="s">
        <v>6498</v>
      </c>
      <c r="B18835" s="100" t="s">
        <v>17433</v>
      </c>
      <c r="C18835" s="100"/>
      <c r="D18835" s="124"/>
      <c r="E18835" s="157" t="e">
        <f>VLOOKUP(D18835,'SOAT LIQ'!$A$87:$C$3416,3,FALSE)</f>
        <v>#N/A</v>
      </c>
      <c r="F18835" t="s">
        <v>21635</v>
      </c>
    </row>
    <row r="18836" spans="1:6" x14ac:dyDescent="0.25">
      <c r="A18836" t="s">
        <v>6501</v>
      </c>
      <c r="B18836" s="100" t="s">
        <v>17433</v>
      </c>
      <c r="C18836" s="100"/>
      <c r="D18836" s="124"/>
      <c r="E18836" s="157" t="e">
        <f>VLOOKUP(D18836,'SOAT LIQ'!$A$87:$C$3416,3,FALSE)</f>
        <v>#N/A</v>
      </c>
      <c r="F18836" t="s">
        <v>21635</v>
      </c>
    </row>
    <row r="18837" spans="1:6" x14ac:dyDescent="0.25">
      <c r="A18837" t="s">
        <v>6498</v>
      </c>
      <c r="B18837" s="100" t="s">
        <v>17434</v>
      </c>
      <c r="C18837" s="100"/>
      <c r="D18837" s="124"/>
      <c r="E18837" s="157" t="e">
        <f>VLOOKUP(D18837,'SOAT LIQ'!$A$87:$C$3416,3,FALSE)</f>
        <v>#N/A</v>
      </c>
      <c r="F18837" t="s">
        <v>21635</v>
      </c>
    </row>
    <row r="18838" spans="1:6" x14ac:dyDescent="0.25">
      <c r="A18838" t="s">
        <v>6501</v>
      </c>
      <c r="B18838" s="100" t="s">
        <v>17434</v>
      </c>
      <c r="C18838" s="100"/>
      <c r="D18838" s="124"/>
      <c r="E18838" s="157" t="e">
        <f>VLOOKUP(D18838,'SOAT LIQ'!$A$87:$C$3416,3,FALSE)</f>
        <v>#N/A</v>
      </c>
      <c r="F18838" t="s">
        <v>21635</v>
      </c>
    </row>
    <row r="18839" spans="1:6" x14ac:dyDescent="0.25">
      <c r="A18839" t="s">
        <v>6498</v>
      </c>
      <c r="B18839" s="100" t="s">
        <v>17435</v>
      </c>
      <c r="C18839" s="100"/>
      <c r="D18839" s="124"/>
      <c r="E18839" s="157" t="e">
        <f>VLOOKUP(D18839,'SOAT LIQ'!$A$87:$C$3416,3,FALSE)</f>
        <v>#N/A</v>
      </c>
      <c r="F18839" t="s">
        <v>21635</v>
      </c>
    </row>
    <row r="18840" spans="1:6" x14ac:dyDescent="0.25">
      <c r="A18840" t="s">
        <v>6501</v>
      </c>
      <c r="B18840" s="100" t="s">
        <v>17435</v>
      </c>
      <c r="C18840" s="100"/>
      <c r="D18840" s="124"/>
      <c r="E18840" s="157" t="e">
        <f>VLOOKUP(D18840,'SOAT LIQ'!$A$87:$C$3416,3,FALSE)</f>
        <v>#N/A</v>
      </c>
      <c r="F18840" t="s">
        <v>21635</v>
      </c>
    </row>
    <row r="18841" spans="1:6" x14ac:dyDescent="0.25">
      <c r="A18841" t="s">
        <v>6498</v>
      </c>
      <c r="B18841" s="100" t="s">
        <v>17436</v>
      </c>
      <c r="C18841" s="100"/>
      <c r="D18841" s="124"/>
      <c r="E18841" s="157" t="e">
        <f>VLOOKUP(D18841,'SOAT LIQ'!$A$87:$C$3416,3,FALSE)</f>
        <v>#N/A</v>
      </c>
      <c r="F18841" t="s">
        <v>21635</v>
      </c>
    </row>
    <row r="18842" spans="1:6" x14ac:dyDescent="0.25">
      <c r="A18842" t="s">
        <v>6501</v>
      </c>
      <c r="B18842" s="100" t="s">
        <v>17436</v>
      </c>
      <c r="C18842" s="100"/>
      <c r="D18842" s="124"/>
      <c r="E18842" s="157" t="e">
        <f>VLOOKUP(D18842,'SOAT LIQ'!$A$87:$C$3416,3,FALSE)</f>
        <v>#N/A</v>
      </c>
      <c r="F18842" t="s">
        <v>21635</v>
      </c>
    </row>
    <row r="18843" spans="1:6" x14ac:dyDescent="0.25">
      <c r="A18843" t="s">
        <v>6498</v>
      </c>
      <c r="B18843" s="100" t="s">
        <v>17437</v>
      </c>
      <c r="C18843" s="100"/>
      <c r="D18843" s="124"/>
      <c r="E18843" s="157" t="e">
        <f>VLOOKUP(D18843,'SOAT LIQ'!$A$87:$C$3416,3,FALSE)</f>
        <v>#N/A</v>
      </c>
      <c r="F18843" t="s">
        <v>21635</v>
      </c>
    </row>
    <row r="18844" spans="1:6" x14ac:dyDescent="0.25">
      <c r="A18844" t="s">
        <v>6501</v>
      </c>
      <c r="B18844" s="100" t="s">
        <v>17437</v>
      </c>
      <c r="C18844" s="100"/>
      <c r="D18844" s="124"/>
      <c r="E18844" s="157" t="e">
        <f>VLOOKUP(D18844,'SOAT LIQ'!$A$87:$C$3416,3,FALSE)</f>
        <v>#N/A</v>
      </c>
      <c r="F18844" t="s">
        <v>21635</v>
      </c>
    </row>
    <row r="18845" spans="1:6" x14ac:dyDescent="0.25">
      <c r="A18845" t="s">
        <v>6498</v>
      </c>
      <c r="B18845" s="100" t="s">
        <v>17438</v>
      </c>
      <c r="C18845" s="100"/>
      <c r="D18845" s="124">
        <v>19051</v>
      </c>
      <c r="E18845" s="157" t="e">
        <f>VLOOKUP(D18845,'SOAT LIQ'!$A$87:$C$3416,3,FALSE)</f>
        <v>#N/A</v>
      </c>
      <c r="F18845" t="s">
        <v>21635</v>
      </c>
    </row>
    <row r="18846" spans="1:6" x14ac:dyDescent="0.25">
      <c r="A18846" t="s">
        <v>6501</v>
      </c>
      <c r="B18846" s="100" t="s">
        <v>17438</v>
      </c>
      <c r="C18846" s="100"/>
      <c r="D18846" s="124">
        <v>19051</v>
      </c>
      <c r="E18846" s="157" t="e">
        <f>VLOOKUP(D18846,'SOAT LIQ'!$A$87:$C$3416,3,FALSE)</f>
        <v>#N/A</v>
      </c>
      <c r="F18846" t="s">
        <v>21635</v>
      </c>
    </row>
    <row r="18847" spans="1:6" x14ac:dyDescent="0.25">
      <c r="A18847" t="s">
        <v>6498</v>
      </c>
      <c r="B18847" s="100" t="s">
        <v>4423</v>
      </c>
      <c r="C18847" s="99" t="s">
        <v>17439</v>
      </c>
      <c r="D18847" s="124">
        <v>19187</v>
      </c>
      <c r="E18847" s="157" t="e">
        <f>VLOOKUP(D18847,'SOAT LIQ'!$A$87:$C$3416,3,FALSE)</f>
        <v>#N/A</v>
      </c>
      <c r="F18847" t="s">
        <v>21635</v>
      </c>
    </row>
    <row r="18848" spans="1:6" x14ac:dyDescent="0.25">
      <c r="A18848" t="s">
        <v>6501</v>
      </c>
      <c r="B18848" s="100" t="s">
        <v>4423</v>
      </c>
      <c r="C18848" s="99" t="s">
        <v>17439</v>
      </c>
      <c r="D18848" s="124">
        <v>19187</v>
      </c>
      <c r="E18848" s="157" t="e">
        <f>VLOOKUP(D18848,'SOAT LIQ'!$A$87:$C$3416,3,FALSE)</f>
        <v>#N/A</v>
      </c>
      <c r="F18848" t="s">
        <v>21635</v>
      </c>
    </row>
    <row r="18849" spans="1:6" x14ac:dyDescent="0.25">
      <c r="A18849" t="s">
        <v>6498</v>
      </c>
      <c r="B18849" s="100" t="s">
        <v>17440</v>
      </c>
      <c r="C18849" s="100"/>
      <c r="D18849" s="124"/>
      <c r="E18849" s="157" t="e">
        <f>VLOOKUP(D18849,'SOAT LIQ'!$A$87:$C$3416,3,FALSE)</f>
        <v>#N/A</v>
      </c>
      <c r="F18849" t="s">
        <v>21635</v>
      </c>
    </row>
    <row r="18850" spans="1:6" x14ac:dyDescent="0.25">
      <c r="A18850" t="s">
        <v>6501</v>
      </c>
      <c r="B18850" s="100" t="s">
        <v>17440</v>
      </c>
      <c r="C18850" s="100"/>
      <c r="D18850" s="124"/>
      <c r="E18850" s="157" t="e">
        <f>VLOOKUP(D18850,'SOAT LIQ'!$A$87:$C$3416,3,FALSE)</f>
        <v>#N/A</v>
      </c>
      <c r="F18850" t="s">
        <v>21635</v>
      </c>
    </row>
    <row r="18851" spans="1:6" x14ac:dyDescent="0.25">
      <c r="A18851" t="s">
        <v>6498</v>
      </c>
      <c r="B18851" s="100" t="s">
        <v>17442</v>
      </c>
      <c r="C18851" s="99" t="s">
        <v>17441</v>
      </c>
      <c r="D18851" s="124"/>
      <c r="E18851" s="157" t="e">
        <f>VLOOKUP(D18851,'SOAT LIQ'!$A$87:$C$3416,3,FALSE)</f>
        <v>#N/A</v>
      </c>
      <c r="F18851" t="s">
        <v>21635</v>
      </c>
    </row>
    <row r="18852" spans="1:6" x14ac:dyDescent="0.25">
      <c r="A18852" t="s">
        <v>6501</v>
      </c>
      <c r="B18852" s="100" t="s">
        <v>17442</v>
      </c>
      <c r="C18852" s="99" t="s">
        <v>17441</v>
      </c>
      <c r="D18852" s="124"/>
      <c r="E18852" s="157" t="e">
        <f>VLOOKUP(D18852,'SOAT LIQ'!$A$87:$C$3416,3,FALSE)</f>
        <v>#N/A</v>
      </c>
      <c r="F18852" t="s">
        <v>21635</v>
      </c>
    </row>
    <row r="18853" spans="1:6" x14ac:dyDescent="0.25">
      <c r="A18853" t="s">
        <v>6498</v>
      </c>
      <c r="B18853" s="100" t="s">
        <v>17444</v>
      </c>
      <c r="C18853" s="99" t="s">
        <v>17443</v>
      </c>
      <c r="D18853" s="124">
        <v>19066</v>
      </c>
      <c r="E18853" s="157" t="e">
        <f>VLOOKUP(D18853,'SOAT LIQ'!$A$87:$C$3416,3,FALSE)</f>
        <v>#N/A</v>
      </c>
      <c r="F18853" t="s">
        <v>21635</v>
      </c>
    </row>
    <row r="18854" spans="1:6" x14ac:dyDescent="0.25">
      <c r="A18854" t="s">
        <v>6501</v>
      </c>
      <c r="B18854" s="100" t="s">
        <v>17444</v>
      </c>
      <c r="C18854" s="99" t="s">
        <v>17443</v>
      </c>
      <c r="D18854" s="124">
        <v>19066</v>
      </c>
      <c r="E18854" s="157" t="e">
        <f>VLOOKUP(D18854,'SOAT LIQ'!$A$87:$C$3416,3,FALSE)</f>
        <v>#N/A</v>
      </c>
      <c r="F18854" t="s">
        <v>21635</v>
      </c>
    </row>
    <row r="18855" spans="1:6" x14ac:dyDescent="0.25">
      <c r="A18855" t="s">
        <v>6498</v>
      </c>
      <c r="B18855" s="100" t="s">
        <v>4439</v>
      </c>
      <c r="C18855" s="99" t="s">
        <v>17445</v>
      </c>
      <c r="D18855" s="124">
        <v>19521</v>
      </c>
      <c r="E18855" s="157" t="e">
        <f>VLOOKUP(D18855,'SOAT LIQ'!$A$87:$C$3416,3,FALSE)</f>
        <v>#N/A</v>
      </c>
      <c r="F18855" t="s">
        <v>21635</v>
      </c>
    </row>
    <row r="18856" spans="1:6" x14ac:dyDescent="0.25">
      <c r="A18856" t="s">
        <v>6501</v>
      </c>
      <c r="B18856" s="100" t="s">
        <v>4439</v>
      </c>
      <c r="C18856" s="99" t="s">
        <v>17445</v>
      </c>
      <c r="D18856" s="124">
        <v>19521</v>
      </c>
      <c r="E18856" s="157" t="e">
        <f>VLOOKUP(D18856,'SOAT LIQ'!$A$87:$C$3416,3,FALSE)</f>
        <v>#N/A</v>
      </c>
      <c r="F18856" t="s">
        <v>21635</v>
      </c>
    </row>
    <row r="18857" spans="1:6" x14ac:dyDescent="0.25">
      <c r="A18857" t="s">
        <v>6498</v>
      </c>
      <c r="B18857" s="100" t="s">
        <v>17447</v>
      </c>
      <c r="C18857" s="99" t="s">
        <v>17446</v>
      </c>
      <c r="D18857" s="124">
        <v>19521</v>
      </c>
      <c r="E18857" s="157" t="e">
        <f>VLOOKUP(D18857,'SOAT LIQ'!$A$87:$C$3416,3,FALSE)</f>
        <v>#N/A</v>
      </c>
      <c r="F18857" t="s">
        <v>21635</v>
      </c>
    </row>
    <row r="18858" spans="1:6" x14ac:dyDescent="0.25">
      <c r="A18858" t="s">
        <v>6501</v>
      </c>
      <c r="B18858" s="100" t="s">
        <v>17447</v>
      </c>
      <c r="C18858" s="99" t="s">
        <v>17446</v>
      </c>
      <c r="D18858" s="124">
        <v>19521</v>
      </c>
      <c r="E18858" s="157" t="e">
        <f>VLOOKUP(D18858,'SOAT LIQ'!$A$87:$C$3416,3,FALSE)</f>
        <v>#N/A</v>
      </c>
      <c r="F18858" t="s">
        <v>21635</v>
      </c>
    </row>
    <row r="18859" spans="1:6" x14ac:dyDescent="0.25">
      <c r="A18859" t="s">
        <v>6498</v>
      </c>
      <c r="B18859" s="100" t="s">
        <v>17449</v>
      </c>
      <c r="C18859" s="99" t="s">
        <v>17448</v>
      </c>
      <c r="D18859" s="124">
        <v>19521</v>
      </c>
      <c r="E18859" s="157" t="e">
        <f>VLOOKUP(D18859,'SOAT LIQ'!$A$87:$C$3416,3,FALSE)</f>
        <v>#N/A</v>
      </c>
      <c r="F18859" t="s">
        <v>21635</v>
      </c>
    </row>
    <row r="18860" spans="1:6" x14ac:dyDescent="0.25">
      <c r="A18860" t="s">
        <v>6501</v>
      </c>
      <c r="B18860" s="100" t="s">
        <v>17449</v>
      </c>
      <c r="C18860" s="99" t="s">
        <v>17448</v>
      </c>
      <c r="D18860" s="124">
        <v>19521</v>
      </c>
      <c r="E18860" s="157" t="e">
        <f>VLOOKUP(D18860,'SOAT LIQ'!$A$87:$C$3416,3,FALSE)</f>
        <v>#N/A</v>
      </c>
      <c r="F18860" t="s">
        <v>21635</v>
      </c>
    </row>
    <row r="18861" spans="1:6" x14ac:dyDescent="0.25">
      <c r="A18861" t="s">
        <v>6498</v>
      </c>
      <c r="B18861" s="100" t="s">
        <v>17451</v>
      </c>
      <c r="C18861" s="99" t="s">
        <v>17450</v>
      </c>
      <c r="D18861" s="124">
        <v>19666</v>
      </c>
      <c r="E18861" s="157" t="e">
        <f>VLOOKUP(D18861,'SOAT LIQ'!$A$87:$C$3416,3,FALSE)</f>
        <v>#N/A</v>
      </c>
      <c r="F18861" t="s">
        <v>21635</v>
      </c>
    </row>
    <row r="18862" spans="1:6" x14ac:dyDescent="0.25">
      <c r="A18862" t="s">
        <v>6501</v>
      </c>
      <c r="B18862" s="100" t="s">
        <v>17451</v>
      </c>
      <c r="C18862" s="99" t="s">
        <v>17450</v>
      </c>
      <c r="D18862" s="124">
        <v>19666</v>
      </c>
      <c r="E18862" s="157" t="e">
        <f>VLOOKUP(D18862,'SOAT LIQ'!$A$87:$C$3416,3,FALSE)</f>
        <v>#N/A</v>
      </c>
      <c r="F18862" t="s">
        <v>21635</v>
      </c>
    </row>
    <row r="18863" spans="1:6" x14ac:dyDescent="0.25">
      <c r="A18863" t="s">
        <v>6498</v>
      </c>
      <c r="B18863" s="100" t="s">
        <v>17453</v>
      </c>
      <c r="C18863" s="99" t="s">
        <v>17452</v>
      </c>
      <c r="D18863" s="124">
        <v>19158</v>
      </c>
      <c r="E18863" s="157" t="e">
        <f>VLOOKUP(D18863,'SOAT LIQ'!$A$87:$C$3416,3,FALSE)</f>
        <v>#N/A</v>
      </c>
      <c r="F18863" t="s">
        <v>21635</v>
      </c>
    </row>
    <row r="18864" spans="1:6" x14ac:dyDescent="0.25">
      <c r="A18864" t="s">
        <v>6501</v>
      </c>
      <c r="B18864" s="100" t="s">
        <v>17453</v>
      </c>
      <c r="C18864" s="99" t="s">
        <v>17452</v>
      </c>
      <c r="D18864" s="124">
        <v>19158</v>
      </c>
      <c r="E18864" s="157" t="e">
        <f>VLOOKUP(D18864,'SOAT LIQ'!$A$87:$C$3416,3,FALSE)</f>
        <v>#N/A</v>
      </c>
      <c r="F18864" t="s">
        <v>21635</v>
      </c>
    </row>
    <row r="18865" spans="1:6" x14ac:dyDescent="0.25">
      <c r="A18865" t="s">
        <v>6498</v>
      </c>
      <c r="B18865" s="100" t="s">
        <v>17455</v>
      </c>
      <c r="C18865" s="99" t="s">
        <v>17454</v>
      </c>
      <c r="D18865" s="124">
        <v>19815</v>
      </c>
      <c r="E18865" s="157" t="e">
        <f>VLOOKUP(D18865,'SOAT LIQ'!$A$87:$C$3416,3,FALSE)</f>
        <v>#N/A</v>
      </c>
      <c r="F18865" t="s">
        <v>21635</v>
      </c>
    </row>
    <row r="18866" spans="1:6" x14ac:dyDescent="0.25">
      <c r="A18866" t="s">
        <v>6501</v>
      </c>
      <c r="B18866" s="100" t="s">
        <v>17455</v>
      </c>
      <c r="C18866" s="99" t="s">
        <v>17454</v>
      </c>
      <c r="D18866" s="124">
        <v>19815</v>
      </c>
      <c r="E18866" s="157" t="e">
        <f>VLOOKUP(D18866,'SOAT LIQ'!$A$87:$C$3416,3,FALSE)</f>
        <v>#N/A</v>
      </c>
      <c r="F18866" t="s">
        <v>21635</v>
      </c>
    </row>
    <row r="18867" spans="1:6" x14ac:dyDescent="0.25">
      <c r="A18867" t="s">
        <v>6498</v>
      </c>
      <c r="B18867" s="100" t="s">
        <v>17457</v>
      </c>
      <c r="C18867" s="99" t="s">
        <v>17456</v>
      </c>
      <c r="D18867" s="124">
        <v>19423</v>
      </c>
      <c r="E18867" s="157" t="e">
        <f>VLOOKUP(D18867,'SOAT LIQ'!$A$87:$C$3416,3,FALSE)</f>
        <v>#N/A</v>
      </c>
      <c r="F18867" t="s">
        <v>21635</v>
      </c>
    </row>
    <row r="18868" spans="1:6" x14ac:dyDescent="0.25">
      <c r="A18868" t="s">
        <v>6501</v>
      </c>
      <c r="B18868" s="100" t="s">
        <v>17457</v>
      </c>
      <c r="C18868" s="99" t="s">
        <v>17456</v>
      </c>
      <c r="D18868" s="124">
        <v>19423</v>
      </c>
      <c r="E18868" s="157" t="e">
        <f>VLOOKUP(D18868,'SOAT LIQ'!$A$87:$C$3416,3,FALSE)</f>
        <v>#N/A</v>
      </c>
      <c r="F18868" t="s">
        <v>21635</v>
      </c>
    </row>
    <row r="18869" spans="1:6" x14ac:dyDescent="0.25">
      <c r="A18869" t="s">
        <v>6498</v>
      </c>
      <c r="B18869" s="100" t="s">
        <v>17459</v>
      </c>
      <c r="C18869" s="99" t="s">
        <v>17458</v>
      </c>
      <c r="D18869" s="124">
        <v>19423</v>
      </c>
      <c r="E18869" s="157" t="e">
        <f>VLOOKUP(D18869,'SOAT LIQ'!$A$87:$C$3416,3,FALSE)</f>
        <v>#N/A</v>
      </c>
      <c r="F18869" t="s">
        <v>21635</v>
      </c>
    </row>
    <row r="18870" spans="1:6" x14ac:dyDescent="0.25">
      <c r="A18870" t="s">
        <v>6501</v>
      </c>
      <c r="B18870" s="100" t="s">
        <v>17459</v>
      </c>
      <c r="C18870" s="99" t="s">
        <v>17458</v>
      </c>
      <c r="D18870" s="124">
        <v>19423</v>
      </c>
      <c r="E18870" s="157" t="e">
        <f>VLOOKUP(D18870,'SOAT LIQ'!$A$87:$C$3416,3,FALSE)</f>
        <v>#N/A</v>
      </c>
      <c r="F18870" t="s">
        <v>21635</v>
      </c>
    </row>
    <row r="18871" spans="1:6" x14ac:dyDescent="0.25">
      <c r="A18871" t="s">
        <v>6498</v>
      </c>
      <c r="B18871" s="100" t="s">
        <v>17460</v>
      </c>
      <c r="C18871" s="99" t="s">
        <v>17014</v>
      </c>
      <c r="D18871" s="124">
        <v>19559</v>
      </c>
      <c r="E18871" s="157" t="e">
        <f>VLOOKUP(D18871,'SOAT LIQ'!$A$87:$C$3416,3,FALSE)</f>
        <v>#N/A</v>
      </c>
      <c r="F18871" t="s">
        <v>21635</v>
      </c>
    </row>
    <row r="18872" spans="1:6" x14ac:dyDescent="0.25">
      <c r="A18872" t="s">
        <v>6501</v>
      </c>
      <c r="B18872" s="100" t="s">
        <v>17460</v>
      </c>
      <c r="C18872" s="99" t="s">
        <v>17014</v>
      </c>
      <c r="D18872" s="124">
        <v>19559</v>
      </c>
      <c r="E18872" s="157" t="e">
        <f>VLOOKUP(D18872,'SOAT LIQ'!$A$87:$C$3416,3,FALSE)</f>
        <v>#N/A</v>
      </c>
      <c r="F18872" t="s">
        <v>21635</v>
      </c>
    </row>
    <row r="18873" spans="1:6" x14ac:dyDescent="0.25">
      <c r="A18873" t="s">
        <v>6498</v>
      </c>
      <c r="B18873" s="100" t="s">
        <v>17461</v>
      </c>
      <c r="C18873" s="100"/>
      <c r="D18873" s="124"/>
      <c r="E18873" s="157" t="e">
        <f>VLOOKUP(D18873,'SOAT LIQ'!$A$87:$C$3416,3,FALSE)</f>
        <v>#N/A</v>
      </c>
      <c r="F18873" t="s">
        <v>21635</v>
      </c>
    </row>
    <row r="18874" spans="1:6" x14ac:dyDescent="0.25">
      <c r="A18874" t="s">
        <v>6501</v>
      </c>
      <c r="B18874" s="100" t="s">
        <v>17461</v>
      </c>
      <c r="C18874" s="100"/>
      <c r="D18874" s="124"/>
      <c r="E18874" s="157" t="e">
        <f>VLOOKUP(D18874,'SOAT LIQ'!$A$87:$C$3416,3,FALSE)</f>
        <v>#N/A</v>
      </c>
      <c r="F18874" t="s">
        <v>21635</v>
      </c>
    </row>
    <row r="18875" spans="1:6" x14ac:dyDescent="0.25">
      <c r="A18875" t="s">
        <v>6498</v>
      </c>
      <c r="B18875" s="100" t="s">
        <v>17462</v>
      </c>
      <c r="C18875" s="100"/>
      <c r="D18875" s="124"/>
      <c r="E18875" s="157" t="e">
        <f>VLOOKUP(D18875,'SOAT LIQ'!$A$87:$C$3416,3,FALSE)</f>
        <v>#N/A</v>
      </c>
      <c r="F18875" t="s">
        <v>21635</v>
      </c>
    </row>
    <row r="18876" spans="1:6" x14ac:dyDescent="0.25">
      <c r="A18876" t="s">
        <v>6501</v>
      </c>
      <c r="B18876" s="100" t="s">
        <v>17462</v>
      </c>
      <c r="C18876" s="100"/>
      <c r="D18876" s="124"/>
      <c r="E18876" s="157" t="e">
        <f>VLOOKUP(D18876,'SOAT LIQ'!$A$87:$C$3416,3,FALSE)</f>
        <v>#N/A</v>
      </c>
      <c r="F18876" t="s">
        <v>21635</v>
      </c>
    </row>
    <row r="18877" spans="1:6" x14ac:dyDescent="0.25">
      <c r="A18877" t="s">
        <v>6498</v>
      </c>
      <c r="B18877" s="100" t="s">
        <v>17464</v>
      </c>
      <c r="C18877" s="99" t="s">
        <v>17463</v>
      </c>
      <c r="D18877" s="124">
        <v>19595</v>
      </c>
      <c r="E18877" s="157" t="e">
        <f>VLOOKUP(D18877,'SOAT LIQ'!$A$87:$C$3416,3,FALSE)</f>
        <v>#N/A</v>
      </c>
      <c r="F18877" t="s">
        <v>21635</v>
      </c>
    </row>
    <row r="18878" spans="1:6" x14ac:dyDescent="0.25">
      <c r="A18878" t="s">
        <v>6501</v>
      </c>
      <c r="B18878" s="100" t="s">
        <v>17464</v>
      </c>
      <c r="C18878" s="99" t="s">
        <v>17463</v>
      </c>
      <c r="D18878" s="124">
        <v>19595</v>
      </c>
      <c r="E18878" s="157" t="e">
        <f>VLOOKUP(D18878,'SOAT LIQ'!$A$87:$C$3416,3,FALSE)</f>
        <v>#N/A</v>
      </c>
      <c r="F18878" t="s">
        <v>21635</v>
      </c>
    </row>
    <row r="18879" spans="1:6" x14ac:dyDescent="0.25">
      <c r="A18879" t="s">
        <v>6498</v>
      </c>
      <c r="B18879" s="100" t="s">
        <v>17466</v>
      </c>
      <c r="C18879" s="99" t="s">
        <v>17465</v>
      </c>
      <c r="D18879" s="124">
        <v>19599</v>
      </c>
      <c r="E18879" s="157" t="e">
        <f>VLOOKUP(D18879,'SOAT LIQ'!$A$87:$C$3416,3,FALSE)</f>
        <v>#N/A</v>
      </c>
      <c r="F18879" t="s">
        <v>21635</v>
      </c>
    </row>
    <row r="18880" spans="1:6" x14ac:dyDescent="0.25">
      <c r="A18880" t="s">
        <v>6501</v>
      </c>
      <c r="B18880" s="100" t="s">
        <v>17466</v>
      </c>
      <c r="C18880" s="99" t="s">
        <v>17465</v>
      </c>
      <c r="D18880" s="124">
        <v>19599</v>
      </c>
      <c r="E18880" s="157" t="e">
        <f>VLOOKUP(D18880,'SOAT LIQ'!$A$87:$C$3416,3,FALSE)</f>
        <v>#N/A</v>
      </c>
      <c r="F18880" t="s">
        <v>21635</v>
      </c>
    </row>
    <row r="18881" spans="1:6" x14ac:dyDescent="0.25">
      <c r="A18881" t="s">
        <v>6498</v>
      </c>
      <c r="B18881" s="100" t="s">
        <v>17468</v>
      </c>
      <c r="C18881" s="99" t="s">
        <v>17467</v>
      </c>
      <c r="D18881" s="124">
        <v>19601</v>
      </c>
      <c r="E18881" s="157" t="e">
        <f>VLOOKUP(D18881,'SOAT LIQ'!$A$87:$C$3416,3,FALSE)</f>
        <v>#N/A</v>
      </c>
      <c r="F18881" t="s">
        <v>21635</v>
      </c>
    </row>
    <row r="18882" spans="1:6" x14ac:dyDescent="0.25">
      <c r="A18882" t="s">
        <v>6501</v>
      </c>
      <c r="B18882" s="100" t="s">
        <v>17468</v>
      </c>
      <c r="C18882" s="99" t="s">
        <v>17467</v>
      </c>
      <c r="D18882" s="124">
        <v>19601</v>
      </c>
      <c r="E18882" s="157" t="e">
        <f>VLOOKUP(D18882,'SOAT LIQ'!$A$87:$C$3416,3,FALSE)</f>
        <v>#N/A</v>
      </c>
      <c r="F18882" t="s">
        <v>21635</v>
      </c>
    </row>
    <row r="18883" spans="1:6" x14ac:dyDescent="0.25">
      <c r="A18883" t="s">
        <v>6498</v>
      </c>
      <c r="B18883" s="100" t="s">
        <v>17470</v>
      </c>
      <c r="C18883" s="99" t="s">
        <v>17469</v>
      </c>
      <c r="D18883" s="124">
        <v>19601</v>
      </c>
      <c r="E18883" s="157" t="e">
        <f>VLOOKUP(D18883,'SOAT LIQ'!$A$87:$C$3416,3,FALSE)</f>
        <v>#N/A</v>
      </c>
      <c r="F18883" t="s">
        <v>21635</v>
      </c>
    </row>
    <row r="18884" spans="1:6" x14ac:dyDescent="0.25">
      <c r="A18884" t="s">
        <v>6501</v>
      </c>
      <c r="B18884" s="100" t="s">
        <v>17470</v>
      </c>
      <c r="C18884" s="99" t="s">
        <v>17469</v>
      </c>
      <c r="D18884" s="124">
        <v>19601</v>
      </c>
      <c r="E18884" s="157" t="e">
        <f>VLOOKUP(D18884,'SOAT LIQ'!$A$87:$C$3416,3,FALSE)</f>
        <v>#N/A</v>
      </c>
      <c r="F18884" t="s">
        <v>21635</v>
      </c>
    </row>
    <row r="18885" spans="1:6" x14ac:dyDescent="0.25">
      <c r="A18885" t="s">
        <v>6498</v>
      </c>
      <c r="B18885" s="100" t="s">
        <v>17472</v>
      </c>
      <c r="C18885" s="99" t="s">
        <v>17471</v>
      </c>
      <c r="D18885" s="124">
        <v>19600</v>
      </c>
      <c r="E18885" s="157" t="e">
        <f>VLOOKUP(D18885,'SOAT LIQ'!$A$87:$C$3416,3,FALSE)</f>
        <v>#N/A</v>
      </c>
      <c r="F18885" t="s">
        <v>21635</v>
      </c>
    </row>
    <row r="18886" spans="1:6" x14ac:dyDescent="0.25">
      <c r="A18886" t="s">
        <v>6501</v>
      </c>
      <c r="B18886" s="100" t="s">
        <v>17472</v>
      </c>
      <c r="C18886" s="99" t="s">
        <v>17471</v>
      </c>
      <c r="D18886" s="124">
        <v>19600</v>
      </c>
      <c r="E18886" s="157" t="e">
        <f>VLOOKUP(D18886,'SOAT LIQ'!$A$87:$C$3416,3,FALSE)</f>
        <v>#N/A</v>
      </c>
      <c r="F18886" t="s">
        <v>21635</v>
      </c>
    </row>
    <row r="18887" spans="1:6" x14ac:dyDescent="0.25">
      <c r="A18887" t="s">
        <v>6498</v>
      </c>
      <c r="B18887" s="100" t="s">
        <v>17474</v>
      </c>
      <c r="C18887" s="99" t="s">
        <v>17473</v>
      </c>
      <c r="D18887" s="124">
        <v>19601</v>
      </c>
      <c r="E18887" s="157" t="e">
        <f>VLOOKUP(D18887,'SOAT LIQ'!$A$87:$C$3416,3,FALSE)</f>
        <v>#N/A</v>
      </c>
      <c r="F18887" t="s">
        <v>21635</v>
      </c>
    </row>
    <row r="18888" spans="1:6" x14ac:dyDescent="0.25">
      <c r="A18888" t="s">
        <v>6501</v>
      </c>
      <c r="B18888" s="100" t="s">
        <v>17474</v>
      </c>
      <c r="C18888" s="99" t="s">
        <v>17473</v>
      </c>
      <c r="D18888" s="124">
        <v>19601</v>
      </c>
      <c r="E18888" s="157" t="e">
        <f>VLOOKUP(D18888,'SOAT LIQ'!$A$87:$C$3416,3,FALSE)</f>
        <v>#N/A</v>
      </c>
      <c r="F18888" t="s">
        <v>21635</v>
      </c>
    </row>
    <row r="18889" spans="1:6" x14ac:dyDescent="0.25">
      <c r="A18889" t="s">
        <v>6498</v>
      </c>
      <c r="B18889" s="100" t="s">
        <v>17475</v>
      </c>
      <c r="C18889" s="99" t="s">
        <v>16902</v>
      </c>
      <c r="D18889" s="124">
        <v>19600</v>
      </c>
      <c r="E18889" s="157" t="e">
        <f>VLOOKUP(D18889,'SOAT LIQ'!$A$87:$C$3416,3,FALSE)</f>
        <v>#N/A</v>
      </c>
      <c r="F18889" t="s">
        <v>21635</v>
      </c>
    </row>
    <row r="18890" spans="1:6" x14ac:dyDescent="0.25">
      <c r="A18890" t="s">
        <v>6501</v>
      </c>
      <c r="B18890" s="100" t="s">
        <v>17475</v>
      </c>
      <c r="C18890" s="99" t="s">
        <v>16902</v>
      </c>
      <c r="D18890" s="124">
        <v>19600</v>
      </c>
      <c r="E18890" s="157" t="e">
        <f>VLOOKUP(D18890,'SOAT LIQ'!$A$87:$C$3416,3,FALSE)</f>
        <v>#N/A</v>
      </c>
      <c r="F18890" t="s">
        <v>21635</v>
      </c>
    </row>
    <row r="18891" spans="1:6" x14ac:dyDescent="0.25">
      <c r="A18891" t="s">
        <v>6498</v>
      </c>
      <c r="B18891" s="100" t="s">
        <v>17476</v>
      </c>
      <c r="C18891" s="99" t="s">
        <v>16902</v>
      </c>
      <c r="D18891" s="124">
        <v>19600</v>
      </c>
      <c r="E18891" s="157" t="e">
        <f>VLOOKUP(D18891,'SOAT LIQ'!$A$87:$C$3416,3,FALSE)</f>
        <v>#N/A</v>
      </c>
      <c r="F18891" t="s">
        <v>21635</v>
      </c>
    </row>
    <row r="18892" spans="1:6" x14ac:dyDescent="0.25">
      <c r="A18892" t="s">
        <v>6501</v>
      </c>
      <c r="B18892" s="100" t="s">
        <v>17476</v>
      </c>
      <c r="C18892" s="99" t="s">
        <v>16902</v>
      </c>
      <c r="D18892" s="124">
        <v>19600</v>
      </c>
      <c r="E18892" s="157" t="e">
        <f>VLOOKUP(D18892,'SOAT LIQ'!$A$87:$C$3416,3,FALSE)</f>
        <v>#N/A</v>
      </c>
      <c r="F18892" t="s">
        <v>21635</v>
      </c>
    </row>
    <row r="18893" spans="1:6" x14ac:dyDescent="0.25">
      <c r="A18893" t="s">
        <v>6498</v>
      </c>
      <c r="B18893" s="100" t="s">
        <v>17478</v>
      </c>
      <c r="C18893" s="99" t="s">
        <v>17477</v>
      </c>
      <c r="D18893" s="124">
        <v>19601</v>
      </c>
      <c r="E18893" s="157" t="e">
        <f>VLOOKUP(D18893,'SOAT LIQ'!$A$87:$C$3416,3,FALSE)</f>
        <v>#N/A</v>
      </c>
      <c r="F18893" t="s">
        <v>21635</v>
      </c>
    </row>
    <row r="18894" spans="1:6" x14ac:dyDescent="0.25">
      <c r="A18894" t="s">
        <v>6501</v>
      </c>
      <c r="B18894" s="100" t="s">
        <v>17478</v>
      </c>
      <c r="C18894" s="99" t="s">
        <v>17477</v>
      </c>
      <c r="D18894" s="124">
        <v>19601</v>
      </c>
      <c r="E18894" s="157" t="e">
        <f>VLOOKUP(D18894,'SOAT LIQ'!$A$87:$C$3416,3,FALSE)</f>
        <v>#N/A</v>
      </c>
      <c r="F18894" t="s">
        <v>21635</v>
      </c>
    </row>
    <row r="18895" spans="1:6" x14ac:dyDescent="0.25">
      <c r="A18895" t="s">
        <v>6498</v>
      </c>
      <c r="B18895" s="100" t="s">
        <v>17480</v>
      </c>
      <c r="C18895" s="99" t="s">
        <v>17479</v>
      </c>
      <c r="D18895" s="124">
        <v>19601</v>
      </c>
      <c r="E18895" s="157" t="e">
        <f>VLOOKUP(D18895,'SOAT LIQ'!$A$87:$C$3416,3,FALSE)</f>
        <v>#N/A</v>
      </c>
      <c r="F18895" t="s">
        <v>21635</v>
      </c>
    </row>
    <row r="18896" spans="1:6" x14ac:dyDescent="0.25">
      <c r="A18896" t="s">
        <v>6501</v>
      </c>
      <c r="B18896" s="100" t="s">
        <v>17480</v>
      </c>
      <c r="C18896" s="99" t="s">
        <v>17479</v>
      </c>
      <c r="D18896" s="124">
        <v>19601</v>
      </c>
      <c r="E18896" s="157" t="e">
        <f>VLOOKUP(D18896,'SOAT LIQ'!$A$87:$C$3416,3,FALSE)</f>
        <v>#N/A</v>
      </c>
      <c r="F18896" t="s">
        <v>21635</v>
      </c>
    </row>
    <row r="18897" spans="1:6" x14ac:dyDescent="0.25">
      <c r="A18897" t="s">
        <v>6498</v>
      </c>
      <c r="B18897" s="100" t="s">
        <v>17482</v>
      </c>
      <c r="C18897" s="99" t="s">
        <v>17481</v>
      </c>
      <c r="D18897" s="124">
        <v>19606</v>
      </c>
      <c r="E18897" s="157" t="e">
        <f>VLOOKUP(D18897,'SOAT LIQ'!$A$87:$C$3416,3,FALSE)</f>
        <v>#N/A</v>
      </c>
      <c r="F18897" t="s">
        <v>21635</v>
      </c>
    </row>
    <row r="18898" spans="1:6" x14ac:dyDescent="0.25">
      <c r="A18898" t="s">
        <v>6501</v>
      </c>
      <c r="B18898" s="100" t="s">
        <v>17482</v>
      </c>
      <c r="C18898" s="99" t="s">
        <v>17481</v>
      </c>
      <c r="D18898" s="124">
        <v>19606</v>
      </c>
      <c r="E18898" s="157" t="e">
        <f>VLOOKUP(D18898,'SOAT LIQ'!$A$87:$C$3416,3,FALSE)</f>
        <v>#N/A</v>
      </c>
      <c r="F18898" t="s">
        <v>21635</v>
      </c>
    </row>
    <row r="18899" spans="1:6" x14ac:dyDescent="0.25">
      <c r="A18899" t="s">
        <v>6498</v>
      </c>
      <c r="B18899" s="100" t="s">
        <v>17484</v>
      </c>
      <c r="C18899" s="99" t="s">
        <v>17483</v>
      </c>
      <c r="D18899" s="124">
        <v>19606</v>
      </c>
      <c r="E18899" s="157" t="e">
        <f>VLOOKUP(D18899,'SOAT LIQ'!$A$87:$C$3416,3,FALSE)</f>
        <v>#N/A</v>
      </c>
      <c r="F18899" t="s">
        <v>21635</v>
      </c>
    </row>
    <row r="18900" spans="1:6" x14ac:dyDescent="0.25">
      <c r="A18900" t="s">
        <v>6501</v>
      </c>
      <c r="B18900" s="100" t="s">
        <v>17484</v>
      </c>
      <c r="C18900" s="99" t="s">
        <v>17483</v>
      </c>
      <c r="D18900" s="124">
        <v>19606</v>
      </c>
      <c r="E18900" s="157" t="e">
        <f>VLOOKUP(D18900,'SOAT LIQ'!$A$87:$C$3416,3,FALSE)</f>
        <v>#N/A</v>
      </c>
      <c r="F18900" t="s">
        <v>21635</v>
      </c>
    </row>
    <row r="18901" spans="1:6" x14ac:dyDescent="0.25">
      <c r="A18901" t="s">
        <v>6498</v>
      </c>
      <c r="B18901" s="100" t="s">
        <v>17486</v>
      </c>
      <c r="C18901" s="99" t="s">
        <v>17485</v>
      </c>
      <c r="D18901" s="124">
        <v>19607</v>
      </c>
      <c r="E18901" s="157" t="e">
        <f>VLOOKUP(D18901,'SOAT LIQ'!$A$87:$C$3416,3,FALSE)</f>
        <v>#N/A</v>
      </c>
      <c r="F18901" t="s">
        <v>21635</v>
      </c>
    </row>
    <row r="18902" spans="1:6" x14ac:dyDescent="0.25">
      <c r="A18902" t="s">
        <v>6501</v>
      </c>
      <c r="B18902" s="100" t="s">
        <v>17486</v>
      </c>
      <c r="C18902" s="99" t="s">
        <v>17485</v>
      </c>
      <c r="D18902" s="124">
        <v>19607</v>
      </c>
      <c r="E18902" s="157" t="e">
        <f>VLOOKUP(D18902,'SOAT LIQ'!$A$87:$C$3416,3,FALSE)</f>
        <v>#N/A</v>
      </c>
      <c r="F18902" t="s">
        <v>21635</v>
      </c>
    </row>
    <row r="18903" spans="1:6" x14ac:dyDescent="0.25">
      <c r="A18903" t="s">
        <v>6498</v>
      </c>
      <c r="B18903" s="100" t="s">
        <v>17488</v>
      </c>
      <c r="C18903" s="99" t="s">
        <v>17487</v>
      </c>
      <c r="D18903" s="124">
        <v>19607</v>
      </c>
      <c r="E18903" s="157" t="e">
        <f>VLOOKUP(D18903,'SOAT LIQ'!$A$87:$C$3416,3,FALSE)</f>
        <v>#N/A</v>
      </c>
      <c r="F18903" t="s">
        <v>21635</v>
      </c>
    </row>
    <row r="18904" spans="1:6" x14ac:dyDescent="0.25">
      <c r="A18904" t="s">
        <v>6501</v>
      </c>
      <c r="B18904" s="100" t="s">
        <v>17488</v>
      </c>
      <c r="C18904" s="99" t="s">
        <v>17487</v>
      </c>
      <c r="D18904" s="124">
        <v>19607</v>
      </c>
      <c r="E18904" s="157" t="e">
        <f>VLOOKUP(D18904,'SOAT LIQ'!$A$87:$C$3416,3,FALSE)</f>
        <v>#N/A</v>
      </c>
      <c r="F18904" t="s">
        <v>21635</v>
      </c>
    </row>
    <row r="18905" spans="1:6" x14ac:dyDescent="0.25">
      <c r="A18905" t="s">
        <v>6498</v>
      </c>
      <c r="B18905" s="100" t="s">
        <v>17490</v>
      </c>
      <c r="C18905" s="99" t="s">
        <v>17489</v>
      </c>
      <c r="D18905" s="124"/>
      <c r="E18905" s="157" t="e">
        <f>VLOOKUP(D18905,'SOAT LIQ'!$A$87:$C$3416,3,FALSE)</f>
        <v>#N/A</v>
      </c>
      <c r="F18905" t="s">
        <v>21635</v>
      </c>
    </row>
    <row r="18906" spans="1:6" x14ac:dyDescent="0.25">
      <c r="A18906" t="s">
        <v>6501</v>
      </c>
      <c r="B18906" s="100" t="s">
        <v>17490</v>
      </c>
      <c r="C18906" s="99" t="s">
        <v>17489</v>
      </c>
      <c r="D18906" s="124"/>
      <c r="E18906" s="157" t="e">
        <f>VLOOKUP(D18906,'SOAT LIQ'!$A$87:$C$3416,3,FALSE)</f>
        <v>#N/A</v>
      </c>
      <c r="F18906" t="s">
        <v>21635</v>
      </c>
    </row>
    <row r="18907" spans="1:6" x14ac:dyDescent="0.25">
      <c r="A18907" t="s">
        <v>6498</v>
      </c>
      <c r="B18907" s="100" t="s">
        <v>17491</v>
      </c>
      <c r="C18907" s="100"/>
      <c r="D18907" s="124"/>
      <c r="E18907" s="157" t="e">
        <f>VLOOKUP(D18907,'SOAT LIQ'!$A$87:$C$3416,3,FALSE)</f>
        <v>#N/A</v>
      </c>
      <c r="F18907" t="s">
        <v>21635</v>
      </c>
    </row>
    <row r="18908" spans="1:6" x14ac:dyDescent="0.25">
      <c r="A18908" t="s">
        <v>6501</v>
      </c>
      <c r="B18908" s="100" t="s">
        <v>17491</v>
      </c>
      <c r="C18908" s="100"/>
      <c r="D18908" s="124"/>
      <c r="E18908" s="157" t="e">
        <f>VLOOKUP(D18908,'SOAT LIQ'!$A$87:$C$3416,3,FALSE)</f>
        <v>#N/A</v>
      </c>
      <c r="F18908" t="s">
        <v>21635</v>
      </c>
    </row>
    <row r="18909" spans="1:6" x14ac:dyDescent="0.25">
      <c r="A18909" t="s">
        <v>6498</v>
      </c>
      <c r="B18909" s="100" t="s">
        <v>17492</v>
      </c>
      <c r="C18909" s="100"/>
      <c r="D18909" s="124"/>
      <c r="E18909" s="157" t="e">
        <f>VLOOKUP(D18909,'SOAT LIQ'!$A$87:$C$3416,3,FALSE)</f>
        <v>#N/A</v>
      </c>
      <c r="F18909" t="s">
        <v>21635</v>
      </c>
    </row>
    <row r="18910" spans="1:6" x14ac:dyDescent="0.25">
      <c r="A18910" t="s">
        <v>6501</v>
      </c>
      <c r="B18910" s="100" t="s">
        <v>17492</v>
      </c>
      <c r="C18910" s="100"/>
      <c r="D18910" s="124"/>
      <c r="E18910" s="157" t="e">
        <f>VLOOKUP(D18910,'SOAT LIQ'!$A$87:$C$3416,3,FALSE)</f>
        <v>#N/A</v>
      </c>
      <c r="F18910" t="s">
        <v>21635</v>
      </c>
    </row>
    <row r="18911" spans="1:6" x14ac:dyDescent="0.25">
      <c r="A18911" t="s">
        <v>6498</v>
      </c>
      <c r="B18911" s="100" t="s">
        <v>17493</v>
      </c>
      <c r="C18911" s="100"/>
      <c r="D18911" s="124"/>
      <c r="E18911" s="157" t="e">
        <f>VLOOKUP(D18911,'SOAT LIQ'!$A$87:$C$3416,3,FALSE)</f>
        <v>#N/A</v>
      </c>
      <c r="F18911" t="s">
        <v>21635</v>
      </c>
    </row>
    <row r="18912" spans="1:6" x14ac:dyDescent="0.25">
      <c r="A18912" t="s">
        <v>6501</v>
      </c>
      <c r="B18912" s="100" t="s">
        <v>17493</v>
      </c>
      <c r="C18912" s="100"/>
      <c r="D18912" s="124"/>
      <c r="E18912" s="157" t="e">
        <f>VLOOKUP(D18912,'SOAT LIQ'!$A$87:$C$3416,3,FALSE)</f>
        <v>#N/A</v>
      </c>
      <c r="F18912" t="s">
        <v>21635</v>
      </c>
    </row>
    <row r="18913" spans="1:6" x14ac:dyDescent="0.25">
      <c r="A18913" t="s">
        <v>6498</v>
      </c>
      <c r="B18913" s="100" t="s">
        <v>17494</v>
      </c>
      <c r="C18913" s="99" t="s">
        <v>17489</v>
      </c>
      <c r="D18913" s="124"/>
      <c r="E18913" s="157" t="e">
        <f>VLOOKUP(D18913,'SOAT LIQ'!$A$87:$C$3416,3,FALSE)</f>
        <v>#N/A</v>
      </c>
      <c r="F18913" t="s">
        <v>21635</v>
      </c>
    </row>
    <row r="18914" spans="1:6" x14ac:dyDescent="0.25">
      <c r="A18914" t="s">
        <v>6501</v>
      </c>
      <c r="B18914" s="100" t="s">
        <v>17494</v>
      </c>
      <c r="C18914" s="99" t="s">
        <v>17489</v>
      </c>
      <c r="D18914" s="124"/>
      <c r="E18914" s="157" t="e">
        <f>VLOOKUP(D18914,'SOAT LIQ'!$A$87:$C$3416,3,FALSE)</f>
        <v>#N/A</v>
      </c>
      <c r="F18914" t="s">
        <v>21635</v>
      </c>
    </row>
    <row r="18915" spans="1:6" x14ac:dyDescent="0.25">
      <c r="A18915" t="s">
        <v>6498</v>
      </c>
      <c r="B18915" s="100" t="s">
        <v>17495</v>
      </c>
      <c r="C18915" s="99" t="s">
        <v>17489</v>
      </c>
      <c r="D18915" s="124"/>
      <c r="E18915" s="157" t="e">
        <f>VLOOKUP(D18915,'SOAT LIQ'!$A$87:$C$3416,3,FALSE)</f>
        <v>#N/A</v>
      </c>
      <c r="F18915" t="s">
        <v>21635</v>
      </c>
    </row>
    <row r="18916" spans="1:6" x14ac:dyDescent="0.25">
      <c r="A18916" t="s">
        <v>6501</v>
      </c>
      <c r="B18916" s="100" t="s">
        <v>17495</v>
      </c>
      <c r="C18916" s="99" t="s">
        <v>17489</v>
      </c>
      <c r="D18916" s="124"/>
      <c r="E18916" s="157" t="e">
        <f>VLOOKUP(D18916,'SOAT LIQ'!$A$87:$C$3416,3,FALSE)</f>
        <v>#N/A</v>
      </c>
      <c r="F18916" t="s">
        <v>21635</v>
      </c>
    </row>
    <row r="18917" spans="1:6" x14ac:dyDescent="0.25">
      <c r="A18917" t="s">
        <v>6498</v>
      </c>
      <c r="B18917" s="100" t="s">
        <v>17496</v>
      </c>
      <c r="C18917" s="100"/>
      <c r="D18917" s="124"/>
      <c r="E18917" s="157" t="e">
        <f>VLOOKUP(D18917,'SOAT LIQ'!$A$87:$C$3416,3,FALSE)</f>
        <v>#N/A</v>
      </c>
      <c r="F18917" t="s">
        <v>21635</v>
      </c>
    </row>
    <row r="18918" spans="1:6" x14ac:dyDescent="0.25">
      <c r="A18918" t="s">
        <v>6501</v>
      </c>
      <c r="B18918" s="100" t="s">
        <v>17496</v>
      </c>
      <c r="C18918" s="100"/>
      <c r="D18918" s="124"/>
      <c r="E18918" s="157" t="e">
        <f>VLOOKUP(D18918,'SOAT LIQ'!$A$87:$C$3416,3,FALSE)</f>
        <v>#N/A</v>
      </c>
      <c r="F18918" t="s">
        <v>21635</v>
      </c>
    </row>
    <row r="18919" spans="1:6" x14ac:dyDescent="0.25">
      <c r="A18919" t="s">
        <v>6498</v>
      </c>
      <c r="B18919" s="100" t="s">
        <v>17497</v>
      </c>
      <c r="C18919" s="100"/>
      <c r="D18919" s="124">
        <v>19601</v>
      </c>
      <c r="E18919" s="157" t="e">
        <f>VLOOKUP(D18919,'SOAT LIQ'!$A$87:$C$3416,3,FALSE)</f>
        <v>#N/A</v>
      </c>
      <c r="F18919" t="s">
        <v>21635</v>
      </c>
    </row>
    <row r="18920" spans="1:6" x14ac:dyDescent="0.25">
      <c r="A18920" t="s">
        <v>6501</v>
      </c>
      <c r="B18920" s="100" t="s">
        <v>17497</v>
      </c>
      <c r="C18920" s="100"/>
      <c r="D18920" s="124">
        <v>19601</v>
      </c>
      <c r="E18920" s="157" t="e">
        <f>VLOOKUP(D18920,'SOAT LIQ'!$A$87:$C$3416,3,FALSE)</f>
        <v>#N/A</v>
      </c>
      <c r="F18920" t="s">
        <v>21635</v>
      </c>
    </row>
    <row r="18921" spans="1:6" x14ac:dyDescent="0.25">
      <c r="A18921" t="s">
        <v>6498</v>
      </c>
      <c r="B18921" s="100" t="s">
        <v>17498</v>
      </c>
      <c r="C18921" s="100"/>
      <c r="D18921" s="124">
        <v>19601</v>
      </c>
      <c r="E18921" s="157" t="e">
        <f>VLOOKUP(D18921,'SOAT LIQ'!$A$87:$C$3416,3,FALSE)</f>
        <v>#N/A</v>
      </c>
      <c r="F18921" t="s">
        <v>21635</v>
      </c>
    </row>
    <row r="18922" spans="1:6" x14ac:dyDescent="0.25">
      <c r="A18922" t="s">
        <v>6501</v>
      </c>
      <c r="B18922" s="100" t="s">
        <v>17498</v>
      </c>
      <c r="C18922" s="100"/>
      <c r="D18922" s="124">
        <v>19601</v>
      </c>
      <c r="E18922" s="157" t="e">
        <f>VLOOKUP(D18922,'SOAT LIQ'!$A$87:$C$3416,3,FALSE)</f>
        <v>#N/A</v>
      </c>
      <c r="F18922" t="s">
        <v>21635</v>
      </c>
    </row>
    <row r="18923" spans="1:6" x14ac:dyDescent="0.25">
      <c r="A18923" t="s">
        <v>6498</v>
      </c>
      <c r="B18923" s="100" t="s">
        <v>17499</v>
      </c>
      <c r="C18923" s="100"/>
      <c r="D18923" s="124"/>
      <c r="E18923" s="157" t="e">
        <f>VLOOKUP(D18923,'SOAT LIQ'!$A$87:$C$3416,3,FALSE)</f>
        <v>#N/A</v>
      </c>
      <c r="F18923" t="s">
        <v>21635</v>
      </c>
    </row>
    <row r="18924" spans="1:6" x14ac:dyDescent="0.25">
      <c r="A18924" t="s">
        <v>6501</v>
      </c>
      <c r="B18924" s="100" t="s">
        <v>17499</v>
      </c>
      <c r="C18924" s="100"/>
      <c r="D18924" s="124"/>
      <c r="E18924" s="157" t="e">
        <f>VLOOKUP(D18924,'SOAT LIQ'!$A$87:$C$3416,3,FALSE)</f>
        <v>#N/A</v>
      </c>
      <c r="F18924" t="s">
        <v>21635</v>
      </c>
    </row>
    <row r="18925" spans="1:6" x14ac:dyDescent="0.25">
      <c r="A18925" t="s">
        <v>6498</v>
      </c>
      <c r="B18925" s="100" t="s">
        <v>17500</v>
      </c>
      <c r="C18925" s="100"/>
      <c r="D18925" s="124"/>
      <c r="E18925" s="157" t="e">
        <f>VLOOKUP(D18925,'SOAT LIQ'!$A$87:$C$3416,3,FALSE)</f>
        <v>#N/A</v>
      </c>
      <c r="F18925" t="s">
        <v>21635</v>
      </c>
    </row>
    <row r="18926" spans="1:6" x14ac:dyDescent="0.25">
      <c r="A18926" t="s">
        <v>6501</v>
      </c>
      <c r="B18926" s="100" t="s">
        <v>17500</v>
      </c>
      <c r="C18926" s="100"/>
      <c r="D18926" s="124"/>
      <c r="E18926" s="157" t="e">
        <f>VLOOKUP(D18926,'SOAT LIQ'!$A$87:$C$3416,3,FALSE)</f>
        <v>#N/A</v>
      </c>
      <c r="F18926" t="s">
        <v>21635</v>
      </c>
    </row>
    <row r="18927" spans="1:6" x14ac:dyDescent="0.25">
      <c r="A18927" t="s">
        <v>6498</v>
      </c>
      <c r="B18927" s="100" t="s">
        <v>17501</v>
      </c>
      <c r="C18927" s="100"/>
      <c r="D18927" s="124"/>
      <c r="E18927" s="157" t="e">
        <f>VLOOKUP(D18927,'SOAT LIQ'!$A$87:$C$3416,3,FALSE)</f>
        <v>#N/A</v>
      </c>
      <c r="F18927" t="s">
        <v>21635</v>
      </c>
    </row>
    <row r="18928" spans="1:6" x14ac:dyDescent="0.25">
      <c r="A18928" t="s">
        <v>6501</v>
      </c>
      <c r="B18928" s="100" t="s">
        <v>17501</v>
      </c>
      <c r="C18928" s="100"/>
      <c r="D18928" s="124"/>
      <c r="E18928" s="157" t="e">
        <f>VLOOKUP(D18928,'SOAT LIQ'!$A$87:$C$3416,3,FALSE)</f>
        <v>#N/A</v>
      </c>
      <c r="F18928" t="s">
        <v>21635</v>
      </c>
    </row>
    <row r="18929" spans="1:6" x14ac:dyDescent="0.25">
      <c r="A18929" t="s">
        <v>6498</v>
      </c>
      <c r="B18929" s="100" t="s">
        <v>17502</v>
      </c>
      <c r="C18929" s="100"/>
      <c r="D18929" s="124"/>
      <c r="E18929" s="157" t="e">
        <f>VLOOKUP(D18929,'SOAT LIQ'!$A$87:$C$3416,3,FALSE)</f>
        <v>#N/A</v>
      </c>
      <c r="F18929" t="s">
        <v>21635</v>
      </c>
    </row>
    <row r="18930" spans="1:6" x14ac:dyDescent="0.25">
      <c r="A18930" t="s">
        <v>6501</v>
      </c>
      <c r="B18930" s="100" t="s">
        <v>17502</v>
      </c>
      <c r="C18930" s="100"/>
      <c r="D18930" s="124"/>
      <c r="E18930" s="157" t="e">
        <f>VLOOKUP(D18930,'SOAT LIQ'!$A$87:$C$3416,3,FALSE)</f>
        <v>#N/A</v>
      </c>
      <c r="F18930" t="s">
        <v>21635</v>
      </c>
    </row>
    <row r="18931" spans="1:6" x14ac:dyDescent="0.25">
      <c r="A18931" t="s">
        <v>6498</v>
      </c>
      <c r="B18931" s="100" t="s">
        <v>17503</v>
      </c>
      <c r="C18931" s="100"/>
      <c r="D18931" s="124"/>
      <c r="E18931" s="157" t="e">
        <f>VLOOKUP(D18931,'SOAT LIQ'!$A$87:$C$3416,3,FALSE)</f>
        <v>#N/A</v>
      </c>
      <c r="F18931" t="s">
        <v>21635</v>
      </c>
    </row>
    <row r="18932" spans="1:6" x14ac:dyDescent="0.25">
      <c r="A18932" t="s">
        <v>6501</v>
      </c>
      <c r="B18932" s="100" t="s">
        <v>17503</v>
      </c>
      <c r="C18932" s="100"/>
      <c r="D18932" s="124"/>
      <c r="E18932" s="157" t="e">
        <f>VLOOKUP(D18932,'SOAT LIQ'!$A$87:$C$3416,3,FALSE)</f>
        <v>#N/A</v>
      </c>
      <c r="F18932" t="s">
        <v>21635</v>
      </c>
    </row>
    <row r="18933" spans="1:6" x14ac:dyDescent="0.25">
      <c r="A18933" t="s">
        <v>6498</v>
      </c>
      <c r="B18933" s="100" t="s">
        <v>17504</v>
      </c>
      <c r="C18933" s="100"/>
      <c r="D18933" s="124"/>
      <c r="E18933" s="157" t="e">
        <f>VLOOKUP(D18933,'SOAT LIQ'!$A$87:$C$3416,3,FALSE)</f>
        <v>#N/A</v>
      </c>
      <c r="F18933" t="s">
        <v>21635</v>
      </c>
    </row>
    <row r="18934" spans="1:6" x14ac:dyDescent="0.25">
      <c r="A18934" t="s">
        <v>6501</v>
      </c>
      <c r="B18934" s="100" t="s">
        <v>17504</v>
      </c>
      <c r="C18934" s="100"/>
      <c r="D18934" s="124"/>
      <c r="E18934" s="157" t="e">
        <f>VLOOKUP(D18934,'SOAT LIQ'!$A$87:$C$3416,3,FALSE)</f>
        <v>#N/A</v>
      </c>
      <c r="F18934" t="s">
        <v>21635</v>
      </c>
    </row>
    <row r="18935" spans="1:6" x14ac:dyDescent="0.25">
      <c r="A18935" t="s">
        <v>6498</v>
      </c>
      <c r="B18935" s="100" t="s">
        <v>17505</v>
      </c>
      <c r="C18935" s="100"/>
      <c r="D18935" s="124"/>
      <c r="E18935" s="157" t="e">
        <f>VLOOKUP(D18935,'SOAT LIQ'!$A$87:$C$3416,3,FALSE)</f>
        <v>#N/A</v>
      </c>
      <c r="F18935" t="s">
        <v>21635</v>
      </c>
    </row>
    <row r="18936" spans="1:6" x14ac:dyDescent="0.25">
      <c r="A18936" t="s">
        <v>6501</v>
      </c>
      <c r="B18936" s="100" t="s">
        <v>17505</v>
      </c>
      <c r="C18936" s="100"/>
      <c r="D18936" s="124"/>
      <c r="E18936" s="157" t="e">
        <f>VLOOKUP(D18936,'SOAT LIQ'!$A$87:$C$3416,3,FALSE)</f>
        <v>#N/A</v>
      </c>
      <c r="F18936" t="s">
        <v>21635</v>
      </c>
    </row>
    <row r="18937" spans="1:6" x14ac:dyDescent="0.25">
      <c r="A18937" t="s">
        <v>6498</v>
      </c>
      <c r="B18937" s="100" t="s">
        <v>17506</v>
      </c>
      <c r="C18937" s="100"/>
      <c r="D18937" s="124"/>
      <c r="E18937" s="157" t="e">
        <f>VLOOKUP(D18937,'SOAT LIQ'!$A$87:$C$3416,3,FALSE)</f>
        <v>#N/A</v>
      </c>
      <c r="F18937" t="s">
        <v>21635</v>
      </c>
    </row>
    <row r="18938" spans="1:6" x14ac:dyDescent="0.25">
      <c r="A18938" t="s">
        <v>6501</v>
      </c>
      <c r="B18938" s="100" t="s">
        <v>17506</v>
      </c>
      <c r="C18938" s="100"/>
      <c r="D18938" s="124"/>
      <c r="E18938" s="157" t="e">
        <f>VLOOKUP(D18938,'SOAT LIQ'!$A$87:$C$3416,3,FALSE)</f>
        <v>#N/A</v>
      </c>
      <c r="F18938" t="s">
        <v>21635</v>
      </c>
    </row>
    <row r="18939" spans="1:6" x14ac:dyDescent="0.25">
      <c r="A18939" t="s">
        <v>6498</v>
      </c>
      <c r="B18939" s="100" t="s">
        <v>17507</v>
      </c>
      <c r="C18939" s="100"/>
      <c r="D18939" s="124"/>
      <c r="E18939" s="157" t="e">
        <f>VLOOKUP(D18939,'SOAT LIQ'!$A$87:$C$3416,3,FALSE)</f>
        <v>#N/A</v>
      </c>
      <c r="F18939" t="s">
        <v>21635</v>
      </c>
    </row>
    <row r="18940" spans="1:6" x14ac:dyDescent="0.25">
      <c r="A18940" t="s">
        <v>6501</v>
      </c>
      <c r="B18940" s="100" t="s">
        <v>17507</v>
      </c>
      <c r="C18940" s="100"/>
      <c r="D18940" s="124"/>
      <c r="E18940" s="157" t="e">
        <f>VLOOKUP(D18940,'SOAT LIQ'!$A$87:$C$3416,3,FALSE)</f>
        <v>#N/A</v>
      </c>
      <c r="F18940" t="s">
        <v>21635</v>
      </c>
    </row>
    <row r="18941" spans="1:6" x14ac:dyDescent="0.25">
      <c r="A18941" t="s">
        <v>6498</v>
      </c>
      <c r="B18941" s="100" t="s">
        <v>17508</v>
      </c>
      <c r="C18941" s="100"/>
      <c r="D18941" s="124"/>
      <c r="E18941" s="157" t="e">
        <f>VLOOKUP(D18941,'SOAT LIQ'!$A$87:$C$3416,3,FALSE)</f>
        <v>#N/A</v>
      </c>
      <c r="F18941" t="s">
        <v>21635</v>
      </c>
    </row>
    <row r="18942" spans="1:6" x14ac:dyDescent="0.25">
      <c r="A18942" t="s">
        <v>6501</v>
      </c>
      <c r="B18942" s="100" t="s">
        <v>17508</v>
      </c>
      <c r="C18942" s="100"/>
      <c r="D18942" s="124"/>
      <c r="E18942" s="157" t="e">
        <f>VLOOKUP(D18942,'SOAT LIQ'!$A$87:$C$3416,3,FALSE)</f>
        <v>#N/A</v>
      </c>
      <c r="F18942" t="s">
        <v>21635</v>
      </c>
    </row>
    <row r="18943" spans="1:6" x14ac:dyDescent="0.25">
      <c r="A18943" t="s">
        <v>6498</v>
      </c>
      <c r="B18943" s="100" t="s">
        <v>17509</v>
      </c>
      <c r="C18943" s="100"/>
      <c r="D18943" s="124"/>
      <c r="E18943" s="157" t="e">
        <f>VLOOKUP(D18943,'SOAT LIQ'!$A$87:$C$3416,3,FALSE)</f>
        <v>#N/A</v>
      </c>
      <c r="F18943" t="s">
        <v>21635</v>
      </c>
    </row>
    <row r="18944" spans="1:6" x14ac:dyDescent="0.25">
      <c r="A18944" t="s">
        <v>6501</v>
      </c>
      <c r="B18944" s="100" t="s">
        <v>17509</v>
      </c>
      <c r="C18944" s="100"/>
      <c r="D18944" s="124"/>
      <c r="E18944" s="157" t="e">
        <f>VLOOKUP(D18944,'SOAT LIQ'!$A$87:$C$3416,3,FALSE)</f>
        <v>#N/A</v>
      </c>
      <c r="F18944" t="s">
        <v>21635</v>
      </c>
    </row>
    <row r="18945" spans="1:6" x14ac:dyDescent="0.25">
      <c r="A18945" t="s">
        <v>6501</v>
      </c>
      <c r="B18945" s="100" t="s">
        <v>17510</v>
      </c>
      <c r="C18945" s="100"/>
      <c r="D18945" s="124"/>
      <c r="E18945" s="157" t="e">
        <f>VLOOKUP(D18945,'SOAT LIQ'!$A$87:$C$3416,3,FALSE)</f>
        <v>#N/A</v>
      </c>
      <c r="F18945" t="s">
        <v>21635</v>
      </c>
    </row>
    <row r="18946" spans="1:6" x14ac:dyDescent="0.25">
      <c r="A18946" t="s">
        <v>6498</v>
      </c>
      <c r="B18946" s="100" t="s">
        <v>17510</v>
      </c>
      <c r="C18946" s="100"/>
      <c r="D18946" s="124"/>
      <c r="E18946" s="157" t="e">
        <f>VLOOKUP(D18946,'SOAT LIQ'!$A$87:$C$3416,3,FALSE)</f>
        <v>#N/A</v>
      </c>
      <c r="F18946" t="s">
        <v>21635</v>
      </c>
    </row>
    <row r="18947" spans="1:6" x14ac:dyDescent="0.25">
      <c r="A18947" t="s">
        <v>6501</v>
      </c>
      <c r="B18947" s="100" t="s">
        <v>17511</v>
      </c>
      <c r="C18947" s="100"/>
      <c r="D18947" s="124"/>
      <c r="E18947" s="157" t="e">
        <f>VLOOKUP(D18947,'SOAT LIQ'!$A$87:$C$3416,3,FALSE)</f>
        <v>#N/A</v>
      </c>
      <c r="F18947" t="s">
        <v>21635</v>
      </c>
    </row>
    <row r="18948" spans="1:6" x14ac:dyDescent="0.25">
      <c r="A18948" t="s">
        <v>6498</v>
      </c>
      <c r="B18948" s="100" t="s">
        <v>17511</v>
      </c>
      <c r="C18948" s="100"/>
      <c r="D18948" s="124"/>
      <c r="E18948" s="157" t="e">
        <f>VLOOKUP(D18948,'SOAT LIQ'!$A$87:$C$3416,3,FALSE)</f>
        <v>#N/A</v>
      </c>
      <c r="F18948" t="s">
        <v>21635</v>
      </c>
    </row>
    <row r="18949" spans="1:6" x14ac:dyDescent="0.25">
      <c r="A18949" t="s">
        <v>6501</v>
      </c>
      <c r="B18949" s="100" t="s">
        <v>17512</v>
      </c>
      <c r="C18949" s="100"/>
      <c r="D18949" s="124"/>
      <c r="E18949" s="157" t="e">
        <f>VLOOKUP(D18949,'SOAT LIQ'!$A$87:$C$3416,3,FALSE)</f>
        <v>#N/A</v>
      </c>
      <c r="F18949" t="s">
        <v>21635</v>
      </c>
    </row>
    <row r="18950" spans="1:6" x14ac:dyDescent="0.25">
      <c r="A18950" t="s">
        <v>6498</v>
      </c>
      <c r="B18950" s="100" t="s">
        <v>17512</v>
      </c>
      <c r="C18950" s="100"/>
      <c r="D18950" s="124"/>
      <c r="E18950" s="157" t="e">
        <f>VLOOKUP(D18950,'SOAT LIQ'!$A$87:$C$3416,3,FALSE)</f>
        <v>#N/A</v>
      </c>
      <c r="F18950" t="s">
        <v>21635</v>
      </c>
    </row>
    <row r="18951" spans="1:6" x14ac:dyDescent="0.25">
      <c r="A18951" t="s">
        <v>6501</v>
      </c>
      <c r="B18951" s="100" t="s">
        <v>17513</v>
      </c>
      <c r="C18951" s="100"/>
      <c r="D18951" s="124"/>
      <c r="E18951" s="157" t="e">
        <f>VLOOKUP(D18951,'SOAT LIQ'!$A$87:$C$3416,3,FALSE)</f>
        <v>#N/A</v>
      </c>
      <c r="F18951" t="s">
        <v>21635</v>
      </c>
    </row>
    <row r="18952" spans="1:6" x14ac:dyDescent="0.25">
      <c r="A18952" t="s">
        <v>6498</v>
      </c>
      <c r="B18952" s="100" t="s">
        <v>17513</v>
      </c>
      <c r="C18952" s="100"/>
      <c r="D18952" s="124"/>
      <c r="E18952" s="157" t="e">
        <f>VLOOKUP(D18952,'SOAT LIQ'!$A$87:$C$3416,3,FALSE)</f>
        <v>#N/A</v>
      </c>
      <c r="F18952" t="s">
        <v>21635</v>
      </c>
    </row>
    <row r="18953" spans="1:6" x14ac:dyDescent="0.25">
      <c r="A18953" t="s">
        <v>6501</v>
      </c>
      <c r="B18953" s="100" t="s">
        <v>17514</v>
      </c>
      <c r="C18953" s="100"/>
      <c r="D18953" s="124"/>
      <c r="E18953" s="157" t="e">
        <f>VLOOKUP(D18953,'SOAT LIQ'!$A$87:$C$3416,3,FALSE)</f>
        <v>#N/A</v>
      </c>
      <c r="F18953" t="s">
        <v>21635</v>
      </c>
    </row>
    <row r="18954" spans="1:6" x14ac:dyDescent="0.25">
      <c r="A18954" t="s">
        <v>6498</v>
      </c>
      <c r="B18954" s="100" t="s">
        <v>17514</v>
      </c>
      <c r="C18954" s="100"/>
      <c r="D18954" s="124"/>
      <c r="E18954" s="157" t="e">
        <f>VLOOKUP(D18954,'SOAT LIQ'!$A$87:$C$3416,3,FALSE)</f>
        <v>#N/A</v>
      </c>
      <c r="F18954" t="s">
        <v>21635</v>
      </c>
    </row>
    <row r="18955" spans="1:6" x14ac:dyDescent="0.25">
      <c r="A18955" t="s">
        <v>6501</v>
      </c>
      <c r="B18955" s="100" t="s">
        <v>17515</v>
      </c>
      <c r="C18955" s="100"/>
      <c r="D18955" s="124"/>
      <c r="E18955" s="157" t="e">
        <f>VLOOKUP(D18955,'SOAT LIQ'!$A$87:$C$3416,3,FALSE)</f>
        <v>#N/A</v>
      </c>
      <c r="F18955" t="s">
        <v>21635</v>
      </c>
    </row>
    <row r="18956" spans="1:6" x14ac:dyDescent="0.25">
      <c r="A18956" t="s">
        <v>6498</v>
      </c>
      <c r="B18956" s="100" t="s">
        <v>17515</v>
      </c>
      <c r="C18956" s="100"/>
      <c r="D18956" s="124"/>
      <c r="E18956" s="157" t="e">
        <f>VLOOKUP(D18956,'SOAT LIQ'!$A$87:$C$3416,3,FALSE)</f>
        <v>#N/A</v>
      </c>
      <c r="F18956" t="s">
        <v>21635</v>
      </c>
    </row>
    <row r="18957" spans="1:6" x14ac:dyDescent="0.25">
      <c r="A18957" t="s">
        <v>6501</v>
      </c>
      <c r="B18957" s="100" t="s">
        <v>17516</v>
      </c>
      <c r="C18957" s="100"/>
      <c r="D18957" s="124"/>
      <c r="E18957" s="157" t="e">
        <f>VLOOKUP(D18957,'SOAT LIQ'!$A$87:$C$3416,3,FALSE)</f>
        <v>#N/A</v>
      </c>
      <c r="F18957" t="s">
        <v>21635</v>
      </c>
    </row>
    <row r="18958" spans="1:6" x14ac:dyDescent="0.25">
      <c r="A18958" t="s">
        <v>6498</v>
      </c>
      <c r="B18958" s="100" t="s">
        <v>17516</v>
      </c>
      <c r="C18958" s="100"/>
      <c r="D18958" s="124"/>
      <c r="E18958" s="157" t="e">
        <f>VLOOKUP(D18958,'SOAT LIQ'!$A$87:$C$3416,3,FALSE)</f>
        <v>#N/A</v>
      </c>
      <c r="F18958" t="s">
        <v>21635</v>
      </c>
    </row>
    <row r="18959" spans="1:6" x14ac:dyDescent="0.25">
      <c r="A18959" t="s">
        <v>6498</v>
      </c>
      <c r="B18959" s="100" t="s">
        <v>4547</v>
      </c>
      <c r="C18959" s="99" t="s">
        <v>17517</v>
      </c>
      <c r="D18959" s="124">
        <v>19295</v>
      </c>
      <c r="E18959" s="157" t="e">
        <f>VLOOKUP(D18959,'SOAT LIQ'!$A$87:$C$3416,3,FALSE)</f>
        <v>#N/A</v>
      </c>
      <c r="F18959" t="s">
        <v>21635</v>
      </c>
    </row>
    <row r="18960" spans="1:6" x14ac:dyDescent="0.25">
      <c r="A18960" t="s">
        <v>6501</v>
      </c>
      <c r="B18960" s="100" t="s">
        <v>4547</v>
      </c>
      <c r="C18960" s="99" t="s">
        <v>17517</v>
      </c>
      <c r="D18960" s="124">
        <v>19295</v>
      </c>
      <c r="E18960" s="157" t="e">
        <f>VLOOKUP(D18960,'SOAT LIQ'!$A$87:$C$3416,3,FALSE)</f>
        <v>#N/A</v>
      </c>
      <c r="F18960" t="s">
        <v>21635</v>
      </c>
    </row>
    <row r="18961" spans="1:6" x14ac:dyDescent="0.25">
      <c r="A18961" t="s">
        <v>6498</v>
      </c>
      <c r="B18961" s="100" t="s">
        <v>17518</v>
      </c>
      <c r="C18961" s="99" t="s">
        <v>17517</v>
      </c>
      <c r="D18961" s="124">
        <v>19026</v>
      </c>
      <c r="E18961" s="157" t="e">
        <f>VLOOKUP(D18961,'SOAT LIQ'!$A$87:$C$3416,3,FALSE)</f>
        <v>#N/A</v>
      </c>
      <c r="F18961" t="s">
        <v>21635</v>
      </c>
    </row>
    <row r="18962" spans="1:6" x14ac:dyDescent="0.25">
      <c r="A18962" t="s">
        <v>6501</v>
      </c>
      <c r="B18962" s="100" t="s">
        <v>17518</v>
      </c>
      <c r="C18962" s="99" t="s">
        <v>17517</v>
      </c>
      <c r="D18962" s="124">
        <v>19026</v>
      </c>
      <c r="E18962" s="157" t="e">
        <f>VLOOKUP(D18962,'SOAT LIQ'!$A$87:$C$3416,3,FALSE)</f>
        <v>#N/A</v>
      </c>
      <c r="F18962" t="s">
        <v>21635</v>
      </c>
    </row>
    <row r="18963" spans="1:6" x14ac:dyDescent="0.25">
      <c r="A18963" t="s">
        <v>6498</v>
      </c>
      <c r="B18963" s="100" t="s">
        <v>17520</v>
      </c>
      <c r="C18963" s="99" t="s">
        <v>17519</v>
      </c>
      <c r="D18963" s="124">
        <v>19123</v>
      </c>
      <c r="E18963" s="157" t="e">
        <f>VLOOKUP(D18963,'SOAT LIQ'!$A$87:$C$3416,3,FALSE)</f>
        <v>#N/A</v>
      </c>
      <c r="F18963" t="s">
        <v>21635</v>
      </c>
    </row>
    <row r="18964" spans="1:6" x14ac:dyDescent="0.25">
      <c r="A18964" t="s">
        <v>6501</v>
      </c>
      <c r="B18964" s="100" t="s">
        <v>17520</v>
      </c>
      <c r="C18964" s="99" t="s">
        <v>17519</v>
      </c>
      <c r="D18964" s="124">
        <v>19123</v>
      </c>
      <c r="E18964" s="157" t="e">
        <f>VLOOKUP(D18964,'SOAT LIQ'!$A$87:$C$3416,3,FALSE)</f>
        <v>#N/A</v>
      </c>
      <c r="F18964" t="s">
        <v>21635</v>
      </c>
    </row>
    <row r="18965" spans="1:6" x14ac:dyDescent="0.25">
      <c r="A18965" t="s">
        <v>6498</v>
      </c>
      <c r="B18965" s="100" t="s">
        <v>17522</v>
      </c>
      <c r="C18965" s="99" t="s">
        <v>17521</v>
      </c>
      <c r="D18965" s="124">
        <v>19259</v>
      </c>
      <c r="E18965" s="157" t="e">
        <f>VLOOKUP(D18965,'SOAT LIQ'!$A$87:$C$3416,3,FALSE)</f>
        <v>#N/A</v>
      </c>
      <c r="F18965" t="s">
        <v>21635</v>
      </c>
    </row>
    <row r="18966" spans="1:6" x14ac:dyDescent="0.25">
      <c r="A18966" t="s">
        <v>6501</v>
      </c>
      <c r="B18966" s="100" t="s">
        <v>17522</v>
      </c>
      <c r="C18966" s="99" t="s">
        <v>17521</v>
      </c>
      <c r="D18966" s="124">
        <v>19259</v>
      </c>
      <c r="E18966" s="157" t="e">
        <f>VLOOKUP(D18966,'SOAT LIQ'!$A$87:$C$3416,3,FALSE)</f>
        <v>#N/A</v>
      </c>
      <c r="F18966" t="s">
        <v>21635</v>
      </c>
    </row>
    <row r="18967" spans="1:6" x14ac:dyDescent="0.25">
      <c r="A18967" t="s">
        <v>6498</v>
      </c>
      <c r="B18967" s="100" t="s">
        <v>17524</v>
      </c>
      <c r="C18967" s="99" t="s">
        <v>17523</v>
      </c>
      <c r="D18967" s="124">
        <v>19254</v>
      </c>
      <c r="E18967" s="157" t="e">
        <f>VLOOKUP(D18967,'SOAT LIQ'!$A$87:$C$3416,3,FALSE)</f>
        <v>#N/A</v>
      </c>
      <c r="F18967" t="s">
        <v>21635</v>
      </c>
    </row>
    <row r="18968" spans="1:6" x14ac:dyDescent="0.25">
      <c r="A18968" t="s">
        <v>6501</v>
      </c>
      <c r="B18968" s="100" t="s">
        <v>17524</v>
      </c>
      <c r="C18968" s="99" t="s">
        <v>17523</v>
      </c>
      <c r="D18968" s="124">
        <v>19254</v>
      </c>
      <c r="E18968" s="157" t="e">
        <f>VLOOKUP(D18968,'SOAT LIQ'!$A$87:$C$3416,3,FALSE)</f>
        <v>#N/A</v>
      </c>
      <c r="F18968" t="s">
        <v>21635</v>
      </c>
    </row>
    <row r="18969" spans="1:6" x14ac:dyDescent="0.25">
      <c r="A18969" t="s">
        <v>6498</v>
      </c>
      <c r="B18969" s="100" t="s">
        <v>17526</v>
      </c>
      <c r="C18969" s="99" t="s">
        <v>17525</v>
      </c>
      <c r="D18969" s="124">
        <v>19254</v>
      </c>
      <c r="E18969" s="157" t="e">
        <f>VLOOKUP(D18969,'SOAT LIQ'!$A$87:$C$3416,3,FALSE)</f>
        <v>#N/A</v>
      </c>
      <c r="F18969" t="s">
        <v>21635</v>
      </c>
    </row>
    <row r="18970" spans="1:6" x14ac:dyDescent="0.25">
      <c r="A18970" t="s">
        <v>6501</v>
      </c>
      <c r="B18970" s="100" t="s">
        <v>17526</v>
      </c>
      <c r="C18970" s="99" t="s">
        <v>17525</v>
      </c>
      <c r="D18970" s="124">
        <v>19254</v>
      </c>
      <c r="E18970" s="157" t="e">
        <f>VLOOKUP(D18970,'SOAT LIQ'!$A$87:$C$3416,3,FALSE)</f>
        <v>#N/A</v>
      </c>
      <c r="F18970" t="s">
        <v>21635</v>
      </c>
    </row>
    <row r="18971" spans="1:6" x14ac:dyDescent="0.25">
      <c r="A18971" t="s">
        <v>6498</v>
      </c>
      <c r="B18971" s="100" t="s">
        <v>17528</v>
      </c>
      <c r="C18971" s="99" t="s">
        <v>17527</v>
      </c>
      <c r="D18971" s="124">
        <v>19255</v>
      </c>
      <c r="E18971" s="157" t="e">
        <f>VLOOKUP(D18971,'SOAT LIQ'!$A$87:$C$3416,3,FALSE)</f>
        <v>#N/A</v>
      </c>
      <c r="F18971" t="s">
        <v>21635</v>
      </c>
    </row>
    <row r="18972" spans="1:6" x14ac:dyDescent="0.25">
      <c r="A18972" t="s">
        <v>6501</v>
      </c>
      <c r="B18972" s="100" t="s">
        <v>17528</v>
      </c>
      <c r="C18972" s="99" t="s">
        <v>17527</v>
      </c>
      <c r="D18972" s="124">
        <v>19255</v>
      </c>
      <c r="E18972" s="157" t="e">
        <f>VLOOKUP(D18972,'SOAT LIQ'!$A$87:$C$3416,3,FALSE)</f>
        <v>#N/A</v>
      </c>
      <c r="F18972" t="s">
        <v>21635</v>
      </c>
    </row>
    <row r="18973" spans="1:6" x14ac:dyDescent="0.25">
      <c r="A18973" t="s">
        <v>6498</v>
      </c>
      <c r="B18973" s="100" t="s">
        <v>17530</v>
      </c>
      <c r="C18973" s="99" t="s">
        <v>17529</v>
      </c>
      <c r="D18973" s="124">
        <v>19254</v>
      </c>
      <c r="E18973" s="157" t="e">
        <f>VLOOKUP(D18973,'SOAT LIQ'!$A$87:$C$3416,3,FALSE)</f>
        <v>#N/A</v>
      </c>
      <c r="F18973" t="s">
        <v>21635</v>
      </c>
    </row>
    <row r="18974" spans="1:6" x14ac:dyDescent="0.25">
      <c r="A18974" t="s">
        <v>6501</v>
      </c>
      <c r="B18974" s="100" t="s">
        <v>17530</v>
      </c>
      <c r="C18974" s="99" t="s">
        <v>17529</v>
      </c>
      <c r="D18974" s="124">
        <v>19254</v>
      </c>
      <c r="E18974" s="157" t="e">
        <f>VLOOKUP(D18974,'SOAT LIQ'!$A$87:$C$3416,3,FALSE)</f>
        <v>#N/A</v>
      </c>
      <c r="F18974" t="s">
        <v>21635</v>
      </c>
    </row>
    <row r="18975" spans="1:6" x14ac:dyDescent="0.25">
      <c r="A18975" t="s">
        <v>6498</v>
      </c>
      <c r="B18975" s="100" t="s">
        <v>17531</v>
      </c>
      <c r="C18975" s="100"/>
      <c r="D18975" s="124"/>
      <c r="E18975" s="157" t="e">
        <f>VLOOKUP(D18975,'SOAT LIQ'!$A$87:$C$3416,3,FALSE)</f>
        <v>#N/A</v>
      </c>
      <c r="F18975" t="s">
        <v>21635</v>
      </c>
    </row>
    <row r="18976" spans="1:6" x14ac:dyDescent="0.25">
      <c r="A18976" t="s">
        <v>6501</v>
      </c>
      <c r="B18976" s="100" t="s">
        <v>17531</v>
      </c>
      <c r="C18976" s="100"/>
      <c r="D18976" s="124"/>
      <c r="E18976" s="157" t="e">
        <f>VLOOKUP(D18976,'SOAT LIQ'!$A$87:$C$3416,3,FALSE)</f>
        <v>#N/A</v>
      </c>
      <c r="F18976" t="s">
        <v>21635</v>
      </c>
    </row>
    <row r="18977" spans="1:6" x14ac:dyDescent="0.25">
      <c r="A18977" t="s">
        <v>6498</v>
      </c>
      <c r="B18977" s="100" t="s">
        <v>17533</v>
      </c>
      <c r="C18977" s="99" t="s">
        <v>17532</v>
      </c>
      <c r="D18977" s="124">
        <v>19394</v>
      </c>
      <c r="E18977" s="157" t="e">
        <f>VLOOKUP(D18977,'SOAT LIQ'!$A$87:$C$3416,3,FALSE)</f>
        <v>#N/A</v>
      </c>
      <c r="F18977" t="s">
        <v>21635</v>
      </c>
    </row>
    <row r="18978" spans="1:6" x14ac:dyDescent="0.25">
      <c r="A18978" t="s">
        <v>6501</v>
      </c>
      <c r="B18978" s="100" t="s">
        <v>17533</v>
      </c>
      <c r="C18978" s="99" t="s">
        <v>17532</v>
      </c>
      <c r="D18978" s="124">
        <v>19394</v>
      </c>
      <c r="E18978" s="157" t="e">
        <f>VLOOKUP(D18978,'SOAT LIQ'!$A$87:$C$3416,3,FALSE)</f>
        <v>#N/A</v>
      </c>
      <c r="F18978" t="s">
        <v>21635</v>
      </c>
    </row>
    <row r="18979" spans="1:6" x14ac:dyDescent="0.25">
      <c r="A18979" t="s">
        <v>6498</v>
      </c>
      <c r="B18979" s="100" t="s">
        <v>17535</v>
      </c>
      <c r="C18979" s="99" t="s">
        <v>17534</v>
      </c>
      <c r="D18979" s="124">
        <v>19395</v>
      </c>
      <c r="E18979" s="157" t="e">
        <f>VLOOKUP(D18979,'SOAT LIQ'!$A$87:$C$3416,3,FALSE)</f>
        <v>#N/A</v>
      </c>
      <c r="F18979" t="s">
        <v>21635</v>
      </c>
    </row>
    <row r="18980" spans="1:6" x14ac:dyDescent="0.25">
      <c r="A18980" t="s">
        <v>6501</v>
      </c>
      <c r="B18980" s="100" t="s">
        <v>17535</v>
      </c>
      <c r="C18980" s="99" t="s">
        <v>17534</v>
      </c>
      <c r="D18980" s="124">
        <v>19395</v>
      </c>
      <c r="E18980" s="157" t="e">
        <f>VLOOKUP(D18980,'SOAT LIQ'!$A$87:$C$3416,3,FALSE)</f>
        <v>#N/A</v>
      </c>
      <c r="F18980" t="s">
        <v>21635</v>
      </c>
    </row>
    <row r="18981" spans="1:6" x14ac:dyDescent="0.25">
      <c r="A18981" t="s">
        <v>6498</v>
      </c>
      <c r="B18981" s="100" t="s">
        <v>17537</v>
      </c>
      <c r="C18981" s="99" t="s">
        <v>17536</v>
      </c>
      <c r="D18981" s="124">
        <v>19811</v>
      </c>
      <c r="E18981" s="157" t="e">
        <f>VLOOKUP(D18981,'SOAT LIQ'!$A$87:$C$3416,3,FALSE)</f>
        <v>#N/A</v>
      </c>
      <c r="F18981" t="s">
        <v>21635</v>
      </c>
    </row>
    <row r="18982" spans="1:6" x14ac:dyDescent="0.25">
      <c r="A18982" t="s">
        <v>6501</v>
      </c>
      <c r="B18982" s="100" t="s">
        <v>17537</v>
      </c>
      <c r="C18982" s="99" t="s">
        <v>17536</v>
      </c>
      <c r="D18982" s="124">
        <v>19811</v>
      </c>
      <c r="E18982" s="157" t="e">
        <f>VLOOKUP(D18982,'SOAT LIQ'!$A$87:$C$3416,3,FALSE)</f>
        <v>#N/A</v>
      </c>
      <c r="F18982" t="s">
        <v>21635</v>
      </c>
    </row>
    <row r="18983" spans="1:6" x14ac:dyDescent="0.25">
      <c r="A18983" t="s">
        <v>6498</v>
      </c>
      <c r="B18983" s="100" t="s">
        <v>17539</v>
      </c>
      <c r="C18983" s="99" t="s">
        <v>17538</v>
      </c>
      <c r="D18983" s="124">
        <v>19806</v>
      </c>
      <c r="E18983" s="157" t="e">
        <f>VLOOKUP(D18983,'SOAT LIQ'!$A$87:$C$3416,3,FALSE)</f>
        <v>#N/A</v>
      </c>
      <c r="F18983" t="s">
        <v>21635</v>
      </c>
    </row>
    <row r="18984" spans="1:6" x14ac:dyDescent="0.25">
      <c r="A18984" t="s">
        <v>6501</v>
      </c>
      <c r="B18984" s="100" t="s">
        <v>17539</v>
      </c>
      <c r="C18984" s="99" t="s">
        <v>17538</v>
      </c>
      <c r="D18984" s="124">
        <v>19806</v>
      </c>
      <c r="E18984" s="157" t="e">
        <f>VLOOKUP(D18984,'SOAT LIQ'!$A$87:$C$3416,3,FALSE)</f>
        <v>#N/A</v>
      </c>
      <c r="F18984" t="s">
        <v>21635</v>
      </c>
    </row>
    <row r="18985" spans="1:6" x14ac:dyDescent="0.25">
      <c r="A18985" t="s">
        <v>6498</v>
      </c>
      <c r="B18985" s="100" t="s">
        <v>17541</v>
      </c>
      <c r="C18985" s="99" t="s">
        <v>17540</v>
      </c>
      <c r="D18985" s="124">
        <v>19809</v>
      </c>
      <c r="E18985" s="157" t="e">
        <f>VLOOKUP(D18985,'SOAT LIQ'!$A$87:$C$3416,3,FALSE)</f>
        <v>#N/A</v>
      </c>
      <c r="F18985" t="s">
        <v>21635</v>
      </c>
    </row>
    <row r="18986" spans="1:6" x14ac:dyDescent="0.25">
      <c r="A18986" t="s">
        <v>6501</v>
      </c>
      <c r="B18986" s="100" t="s">
        <v>17541</v>
      </c>
      <c r="C18986" s="99" t="s">
        <v>17540</v>
      </c>
      <c r="D18986" s="124">
        <v>19809</v>
      </c>
      <c r="E18986" s="157" t="e">
        <f>VLOOKUP(D18986,'SOAT LIQ'!$A$87:$C$3416,3,FALSE)</f>
        <v>#N/A</v>
      </c>
      <c r="F18986" t="s">
        <v>21635</v>
      </c>
    </row>
    <row r="18987" spans="1:6" x14ac:dyDescent="0.25">
      <c r="A18987" t="s">
        <v>6498</v>
      </c>
      <c r="B18987" s="100" t="s">
        <v>17542</v>
      </c>
      <c r="C18987" s="99" t="s">
        <v>17543</v>
      </c>
      <c r="D18987" s="124">
        <v>19886</v>
      </c>
      <c r="E18987" s="157" t="e">
        <f>VLOOKUP(D18987,'SOAT LIQ'!$A$87:$C$3416,3,FALSE)</f>
        <v>#N/A</v>
      </c>
      <c r="F18987" t="s">
        <v>21635</v>
      </c>
    </row>
    <row r="18988" spans="1:6" x14ac:dyDescent="0.25">
      <c r="A18988" t="s">
        <v>6501</v>
      </c>
      <c r="B18988" s="100" t="s">
        <v>17542</v>
      </c>
      <c r="C18988" s="99" t="s">
        <v>17543</v>
      </c>
      <c r="D18988" s="124">
        <v>19886</v>
      </c>
      <c r="E18988" s="157" t="e">
        <f>VLOOKUP(D18988,'SOAT LIQ'!$A$87:$C$3416,3,FALSE)</f>
        <v>#N/A</v>
      </c>
      <c r="F18988" t="s">
        <v>21635</v>
      </c>
    </row>
    <row r="18989" spans="1:6" x14ac:dyDescent="0.25">
      <c r="A18989" t="s">
        <v>6498</v>
      </c>
      <c r="B18989" s="100" t="s">
        <v>4432</v>
      </c>
      <c r="C18989" s="99" t="s">
        <v>17544</v>
      </c>
      <c r="D18989" s="124">
        <v>19295</v>
      </c>
      <c r="E18989" s="157" t="e">
        <f>VLOOKUP(D18989,'SOAT LIQ'!$A$87:$C$3416,3,FALSE)</f>
        <v>#N/A</v>
      </c>
      <c r="F18989" t="s">
        <v>21635</v>
      </c>
    </row>
    <row r="18990" spans="1:6" x14ac:dyDescent="0.25">
      <c r="A18990" t="s">
        <v>6501</v>
      </c>
      <c r="B18990" s="100" t="s">
        <v>4432</v>
      </c>
      <c r="C18990" s="99" t="s">
        <v>17544</v>
      </c>
      <c r="D18990" s="124">
        <v>19295</v>
      </c>
      <c r="E18990" s="157" t="e">
        <f>VLOOKUP(D18990,'SOAT LIQ'!$A$87:$C$3416,3,FALSE)</f>
        <v>#N/A</v>
      </c>
      <c r="F18990" t="s">
        <v>21635</v>
      </c>
    </row>
    <row r="18991" spans="1:6" x14ac:dyDescent="0.25">
      <c r="A18991" t="s">
        <v>6498</v>
      </c>
      <c r="B18991" s="100" t="s">
        <v>17545</v>
      </c>
      <c r="C18991" s="100"/>
      <c r="D18991" s="124"/>
      <c r="E18991" s="157" t="e">
        <f>VLOOKUP(D18991,'SOAT LIQ'!$A$87:$C$3416,3,FALSE)</f>
        <v>#N/A</v>
      </c>
      <c r="F18991" t="s">
        <v>21635</v>
      </c>
    </row>
    <row r="18992" spans="1:6" x14ac:dyDescent="0.25">
      <c r="A18992" t="s">
        <v>6501</v>
      </c>
      <c r="B18992" s="100" t="s">
        <v>17545</v>
      </c>
      <c r="C18992" s="100"/>
      <c r="D18992" s="124"/>
      <c r="E18992" s="157" t="e">
        <f>VLOOKUP(D18992,'SOAT LIQ'!$A$87:$C$3416,3,FALSE)</f>
        <v>#N/A</v>
      </c>
      <c r="F18992" t="s">
        <v>21635</v>
      </c>
    </row>
    <row r="18993" spans="1:6" x14ac:dyDescent="0.25">
      <c r="A18993" t="s">
        <v>6498</v>
      </c>
      <c r="B18993" s="100" t="s">
        <v>4419</v>
      </c>
      <c r="C18993" s="99" t="s">
        <v>17546</v>
      </c>
      <c r="D18993" s="124">
        <v>19153</v>
      </c>
      <c r="E18993" s="157" t="e">
        <f>VLOOKUP(D18993,'SOAT LIQ'!$A$87:$C$3416,3,FALSE)</f>
        <v>#N/A</v>
      </c>
      <c r="F18993" t="s">
        <v>21635</v>
      </c>
    </row>
    <row r="18994" spans="1:6" x14ac:dyDescent="0.25">
      <c r="A18994" t="s">
        <v>6501</v>
      </c>
      <c r="B18994" s="100" t="s">
        <v>4419</v>
      </c>
      <c r="C18994" s="99" t="s">
        <v>17546</v>
      </c>
      <c r="D18994" s="124">
        <v>19153</v>
      </c>
      <c r="E18994" s="157" t="e">
        <f>VLOOKUP(D18994,'SOAT LIQ'!$A$87:$C$3416,3,FALSE)</f>
        <v>#N/A</v>
      </c>
      <c r="F18994" t="s">
        <v>21635</v>
      </c>
    </row>
    <row r="18995" spans="1:6" x14ac:dyDescent="0.25">
      <c r="A18995" t="s">
        <v>6498</v>
      </c>
      <c r="B18995" s="100" t="s">
        <v>17548</v>
      </c>
      <c r="C18995" s="99" t="s">
        <v>17547</v>
      </c>
      <c r="D18995" s="124">
        <v>19267</v>
      </c>
      <c r="E18995" s="157" t="e">
        <f>VLOOKUP(D18995,'SOAT LIQ'!$A$87:$C$3416,3,FALSE)</f>
        <v>#N/A</v>
      </c>
      <c r="F18995" t="s">
        <v>21635</v>
      </c>
    </row>
    <row r="18996" spans="1:6" x14ac:dyDescent="0.25">
      <c r="A18996" t="s">
        <v>6501</v>
      </c>
      <c r="B18996" s="100" t="s">
        <v>17548</v>
      </c>
      <c r="C18996" s="99" t="s">
        <v>17547</v>
      </c>
      <c r="D18996" s="124">
        <v>19267</v>
      </c>
      <c r="E18996" s="157" t="e">
        <f>VLOOKUP(D18996,'SOAT LIQ'!$A$87:$C$3416,3,FALSE)</f>
        <v>#N/A</v>
      </c>
      <c r="F18996" t="s">
        <v>21635</v>
      </c>
    </row>
    <row r="18997" spans="1:6" x14ac:dyDescent="0.25">
      <c r="A18997" t="s">
        <v>6498</v>
      </c>
      <c r="B18997" s="100" t="s">
        <v>17550</v>
      </c>
      <c r="C18997" s="99" t="s">
        <v>17549</v>
      </c>
      <c r="D18997" s="124">
        <v>19271</v>
      </c>
      <c r="E18997" s="157" t="e">
        <f>VLOOKUP(D18997,'SOAT LIQ'!$A$87:$C$3416,3,FALSE)</f>
        <v>#N/A</v>
      </c>
      <c r="F18997" t="s">
        <v>21635</v>
      </c>
    </row>
    <row r="18998" spans="1:6" x14ac:dyDescent="0.25">
      <c r="A18998" t="s">
        <v>6501</v>
      </c>
      <c r="B18998" s="100" t="s">
        <v>17550</v>
      </c>
      <c r="C18998" s="99" t="s">
        <v>17549</v>
      </c>
      <c r="D18998" s="124">
        <v>19271</v>
      </c>
      <c r="E18998" s="157" t="e">
        <f>VLOOKUP(D18998,'SOAT LIQ'!$A$87:$C$3416,3,FALSE)</f>
        <v>#N/A</v>
      </c>
      <c r="F18998" t="s">
        <v>21635</v>
      </c>
    </row>
    <row r="18999" spans="1:6" x14ac:dyDescent="0.25">
      <c r="A18999" t="s">
        <v>6498</v>
      </c>
      <c r="B18999" s="100" t="s">
        <v>17552</v>
      </c>
      <c r="C18999" s="99" t="s">
        <v>17551</v>
      </c>
      <c r="D18999" s="124">
        <v>19273</v>
      </c>
      <c r="E18999" s="157" t="e">
        <f>VLOOKUP(D18999,'SOAT LIQ'!$A$87:$C$3416,3,FALSE)</f>
        <v>#N/A</v>
      </c>
      <c r="F18999" t="s">
        <v>21635</v>
      </c>
    </row>
    <row r="19000" spans="1:6" x14ac:dyDescent="0.25">
      <c r="A19000" t="s">
        <v>6501</v>
      </c>
      <c r="B19000" s="100" t="s">
        <v>17552</v>
      </c>
      <c r="C19000" s="99" t="s">
        <v>17551</v>
      </c>
      <c r="D19000" s="124">
        <v>19273</v>
      </c>
      <c r="E19000" s="157" t="e">
        <f>VLOOKUP(D19000,'SOAT LIQ'!$A$87:$C$3416,3,FALSE)</f>
        <v>#N/A</v>
      </c>
      <c r="F19000" t="s">
        <v>21635</v>
      </c>
    </row>
    <row r="19001" spans="1:6" x14ac:dyDescent="0.25">
      <c r="A19001" t="s">
        <v>6498</v>
      </c>
      <c r="B19001" s="100" t="s">
        <v>17554</v>
      </c>
      <c r="C19001" s="99" t="s">
        <v>17553</v>
      </c>
      <c r="D19001" s="124">
        <v>19472</v>
      </c>
      <c r="E19001" s="157" t="e">
        <f>VLOOKUP(D19001,'SOAT LIQ'!$A$87:$C$3416,3,FALSE)</f>
        <v>#N/A</v>
      </c>
      <c r="F19001" t="s">
        <v>21635</v>
      </c>
    </row>
    <row r="19002" spans="1:6" x14ac:dyDescent="0.25">
      <c r="A19002" t="s">
        <v>6501</v>
      </c>
      <c r="B19002" s="100" t="s">
        <v>17554</v>
      </c>
      <c r="C19002" s="99" t="s">
        <v>17553</v>
      </c>
      <c r="D19002" s="124">
        <v>19472</v>
      </c>
      <c r="E19002" s="157" t="e">
        <f>VLOOKUP(D19002,'SOAT LIQ'!$A$87:$C$3416,3,FALSE)</f>
        <v>#N/A</v>
      </c>
      <c r="F19002" t="s">
        <v>21635</v>
      </c>
    </row>
    <row r="19003" spans="1:6" x14ac:dyDescent="0.25">
      <c r="A19003" t="s">
        <v>6498</v>
      </c>
      <c r="B19003" s="100" t="s">
        <v>4456</v>
      </c>
      <c r="C19003" s="99" t="s">
        <v>17555</v>
      </c>
      <c r="D19003" s="124">
        <v>19498</v>
      </c>
      <c r="E19003" s="157" t="e">
        <f>VLOOKUP(D19003,'SOAT LIQ'!$A$87:$C$3416,3,FALSE)</f>
        <v>#N/A</v>
      </c>
      <c r="F19003" t="s">
        <v>21635</v>
      </c>
    </row>
    <row r="19004" spans="1:6" x14ac:dyDescent="0.25">
      <c r="A19004" t="s">
        <v>6501</v>
      </c>
      <c r="B19004" s="100" t="s">
        <v>4456</v>
      </c>
      <c r="C19004" s="99" t="s">
        <v>17555</v>
      </c>
      <c r="D19004" s="124">
        <v>19498</v>
      </c>
      <c r="E19004" s="157" t="e">
        <f>VLOOKUP(D19004,'SOAT LIQ'!$A$87:$C$3416,3,FALSE)</f>
        <v>#N/A</v>
      </c>
      <c r="F19004" t="s">
        <v>21635</v>
      </c>
    </row>
    <row r="19005" spans="1:6" x14ac:dyDescent="0.25">
      <c r="A19005" t="s">
        <v>6498</v>
      </c>
      <c r="B19005" s="100" t="s">
        <v>17557</v>
      </c>
      <c r="C19005" s="99" t="s">
        <v>17556</v>
      </c>
      <c r="D19005" s="124">
        <v>19762</v>
      </c>
      <c r="E19005" s="157" t="e">
        <f>VLOOKUP(D19005,'SOAT LIQ'!$A$87:$C$3416,3,FALSE)</f>
        <v>#N/A</v>
      </c>
      <c r="F19005" t="s">
        <v>21635</v>
      </c>
    </row>
    <row r="19006" spans="1:6" x14ac:dyDescent="0.25">
      <c r="A19006" t="s">
        <v>6501</v>
      </c>
      <c r="B19006" s="100" t="s">
        <v>17557</v>
      </c>
      <c r="C19006" s="99" t="s">
        <v>17556</v>
      </c>
      <c r="D19006" s="124">
        <v>19762</v>
      </c>
      <c r="E19006" s="157" t="e">
        <f>VLOOKUP(D19006,'SOAT LIQ'!$A$87:$C$3416,3,FALSE)</f>
        <v>#N/A</v>
      </c>
      <c r="F19006" t="s">
        <v>21635</v>
      </c>
    </row>
    <row r="19007" spans="1:6" x14ac:dyDescent="0.25">
      <c r="A19007" t="s">
        <v>6498</v>
      </c>
      <c r="B19007" s="100" t="s">
        <v>4480</v>
      </c>
      <c r="C19007" s="99" t="s">
        <v>17558</v>
      </c>
      <c r="D19007" s="124">
        <v>19868</v>
      </c>
      <c r="E19007" s="157" t="e">
        <f>VLOOKUP(D19007,'SOAT LIQ'!$A$87:$C$3416,3,FALSE)</f>
        <v>#N/A</v>
      </c>
      <c r="F19007" t="s">
        <v>21635</v>
      </c>
    </row>
    <row r="19008" spans="1:6" x14ac:dyDescent="0.25">
      <c r="A19008" t="s">
        <v>6501</v>
      </c>
      <c r="B19008" s="100" t="s">
        <v>4480</v>
      </c>
      <c r="C19008" s="99" t="s">
        <v>17558</v>
      </c>
      <c r="D19008" s="124">
        <v>19868</v>
      </c>
      <c r="E19008" s="157" t="e">
        <f>VLOOKUP(D19008,'SOAT LIQ'!$A$87:$C$3416,3,FALSE)</f>
        <v>#N/A</v>
      </c>
      <c r="F19008" t="s">
        <v>21635</v>
      </c>
    </row>
    <row r="19009" spans="1:6" x14ac:dyDescent="0.25">
      <c r="A19009" t="s">
        <v>6498</v>
      </c>
      <c r="B19009" s="100" t="s">
        <v>17560</v>
      </c>
      <c r="C19009" s="99" t="s">
        <v>17559</v>
      </c>
      <c r="D19009" s="124">
        <v>19868</v>
      </c>
      <c r="E19009" s="157" t="e">
        <f>VLOOKUP(D19009,'SOAT LIQ'!$A$87:$C$3416,3,FALSE)</f>
        <v>#N/A</v>
      </c>
      <c r="F19009" t="s">
        <v>21635</v>
      </c>
    </row>
    <row r="19010" spans="1:6" x14ac:dyDescent="0.25">
      <c r="A19010" t="s">
        <v>6501</v>
      </c>
      <c r="B19010" s="100" t="s">
        <v>17560</v>
      </c>
      <c r="C19010" s="99" t="s">
        <v>17559</v>
      </c>
      <c r="D19010" s="124">
        <v>19868</v>
      </c>
      <c r="E19010" s="157" t="e">
        <f>VLOOKUP(D19010,'SOAT LIQ'!$A$87:$C$3416,3,FALSE)</f>
        <v>#N/A</v>
      </c>
      <c r="F19010" t="s">
        <v>21635</v>
      </c>
    </row>
    <row r="19011" spans="1:6" x14ac:dyDescent="0.25">
      <c r="A19011" t="s">
        <v>6498</v>
      </c>
      <c r="B19011" s="100" t="s">
        <v>17562</v>
      </c>
      <c r="C19011" s="99" t="s">
        <v>17561</v>
      </c>
      <c r="D19011" s="124">
        <v>19965</v>
      </c>
      <c r="E19011" s="157" t="e">
        <f>VLOOKUP(D19011,'SOAT LIQ'!$A$87:$C$3416,3,FALSE)</f>
        <v>#N/A</v>
      </c>
      <c r="F19011" t="s">
        <v>21635</v>
      </c>
    </row>
    <row r="19012" spans="1:6" x14ac:dyDescent="0.25">
      <c r="A19012" t="s">
        <v>6501</v>
      </c>
      <c r="B19012" s="100" t="s">
        <v>17562</v>
      </c>
      <c r="C19012" s="99" t="s">
        <v>17561</v>
      </c>
      <c r="D19012" s="124">
        <v>19965</v>
      </c>
      <c r="E19012" s="157" t="e">
        <f>VLOOKUP(D19012,'SOAT LIQ'!$A$87:$C$3416,3,FALSE)</f>
        <v>#N/A</v>
      </c>
      <c r="F19012" t="s">
        <v>21635</v>
      </c>
    </row>
    <row r="19013" spans="1:6" x14ac:dyDescent="0.25">
      <c r="A19013" t="s">
        <v>6498</v>
      </c>
      <c r="B19013" s="100" t="s">
        <v>17564</v>
      </c>
      <c r="C19013" s="99" t="s">
        <v>17563</v>
      </c>
      <c r="D19013" s="124">
        <v>19965</v>
      </c>
      <c r="E19013" s="157" t="e">
        <f>VLOOKUP(D19013,'SOAT LIQ'!$A$87:$C$3416,3,FALSE)</f>
        <v>#N/A</v>
      </c>
      <c r="F19013" t="s">
        <v>21635</v>
      </c>
    </row>
    <row r="19014" spans="1:6" x14ac:dyDescent="0.25">
      <c r="A19014" t="s">
        <v>6501</v>
      </c>
      <c r="B19014" s="100" t="s">
        <v>17564</v>
      </c>
      <c r="C19014" s="99" t="s">
        <v>17563</v>
      </c>
      <c r="D19014" s="124">
        <v>19965</v>
      </c>
      <c r="E19014" s="157" t="e">
        <f>VLOOKUP(D19014,'SOAT LIQ'!$A$87:$C$3416,3,FALSE)</f>
        <v>#N/A</v>
      </c>
      <c r="F19014" t="s">
        <v>21635</v>
      </c>
    </row>
    <row r="19015" spans="1:6" x14ac:dyDescent="0.25">
      <c r="A19015" t="s">
        <v>6498</v>
      </c>
      <c r="B19015" s="100" t="s">
        <v>17565</v>
      </c>
      <c r="C19015" s="99" t="s">
        <v>17559</v>
      </c>
      <c r="D19015" s="124">
        <v>19868</v>
      </c>
      <c r="E19015" s="157" t="e">
        <f>VLOOKUP(D19015,'SOAT LIQ'!$A$87:$C$3416,3,FALSE)</f>
        <v>#N/A</v>
      </c>
      <c r="F19015" t="s">
        <v>21635</v>
      </c>
    </row>
    <row r="19016" spans="1:6" x14ac:dyDescent="0.25">
      <c r="A19016" t="s">
        <v>6501</v>
      </c>
      <c r="B19016" s="100" t="s">
        <v>17565</v>
      </c>
      <c r="C19016" s="99" t="s">
        <v>17559</v>
      </c>
      <c r="D19016" s="124">
        <v>19868</v>
      </c>
      <c r="E19016" s="157" t="e">
        <f>VLOOKUP(D19016,'SOAT LIQ'!$A$87:$C$3416,3,FALSE)</f>
        <v>#N/A</v>
      </c>
      <c r="F19016" t="s">
        <v>21635</v>
      </c>
    </row>
    <row r="19017" spans="1:6" x14ac:dyDescent="0.25">
      <c r="A19017" t="s">
        <v>6498</v>
      </c>
      <c r="B19017" s="100" t="s">
        <v>17566</v>
      </c>
      <c r="C19017" s="100"/>
      <c r="D19017" s="124">
        <v>19267</v>
      </c>
      <c r="E19017" s="157" t="e">
        <f>VLOOKUP(D19017,'SOAT LIQ'!$A$87:$C$3416,3,FALSE)</f>
        <v>#N/A</v>
      </c>
      <c r="F19017" t="s">
        <v>21635</v>
      </c>
    </row>
    <row r="19018" spans="1:6" x14ac:dyDescent="0.25">
      <c r="A19018" t="s">
        <v>6501</v>
      </c>
      <c r="B19018" s="100" t="s">
        <v>17566</v>
      </c>
      <c r="C19018" s="100"/>
      <c r="D19018" s="124">
        <v>19267</v>
      </c>
      <c r="E19018" s="157" t="e">
        <f>VLOOKUP(D19018,'SOAT LIQ'!$A$87:$C$3416,3,FALSE)</f>
        <v>#N/A</v>
      </c>
      <c r="F19018" t="s">
        <v>21635</v>
      </c>
    </row>
    <row r="19019" spans="1:6" x14ac:dyDescent="0.25">
      <c r="A19019" t="s">
        <v>6498</v>
      </c>
      <c r="B19019" s="100" t="s">
        <v>17567</v>
      </c>
      <c r="C19019" s="99" t="s">
        <v>17551</v>
      </c>
      <c r="D19019" s="124">
        <v>19273</v>
      </c>
      <c r="E19019" s="157" t="e">
        <f>VLOOKUP(D19019,'SOAT LIQ'!$A$87:$C$3416,3,FALSE)</f>
        <v>#N/A</v>
      </c>
      <c r="F19019" t="s">
        <v>21635</v>
      </c>
    </row>
    <row r="19020" spans="1:6" x14ac:dyDescent="0.25">
      <c r="A19020" t="s">
        <v>6501</v>
      </c>
      <c r="B19020" s="100" t="s">
        <v>17567</v>
      </c>
      <c r="C19020" s="99" t="s">
        <v>17551</v>
      </c>
      <c r="D19020" s="124">
        <v>19273</v>
      </c>
      <c r="E19020" s="157" t="e">
        <f>VLOOKUP(D19020,'SOAT LIQ'!$A$87:$C$3416,3,FALSE)</f>
        <v>#N/A</v>
      </c>
      <c r="F19020" t="s">
        <v>21635</v>
      </c>
    </row>
    <row r="19021" spans="1:6" x14ac:dyDescent="0.25">
      <c r="A19021" t="s">
        <v>6498</v>
      </c>
      <c r="B19021" s="100" t="s">
        <v>17568</v>
      </c>
      <c r="C19021" s="99" t="s">
        <v>17555</v>
      </c>
      <c r="D19021" s="124">
        <v>19498</v>
      </c>
      <c r="E19021" s="157" t="e">
        <f>VLOOKUP(D19021,'SOAT LIQ'!$A$87:$C$3416,3,FALSE)</f>
        <v>#N/A</v>
      </c>
      <c r="F19021" t="s">
        <v>21635</v>
      </c>
    </row>
    <row r="19022" spans="1:6" x14ac:dyDescent="0.25">
      <c r="A19022" t="s">
        <v>6501</v>
      </c>
      <c r="B19022" s="100" t="s">
        <v>17568</v>
      </c>
      <c r="C19022" s="99" t="s">
        <v>17555</v>
      </c>
      <c r="D19022" s="124">
        <v>19498</v>
      </c>
      <c r="E19022" s="157" t="e">
        <f>VLOOKUP(D19022,'SOAT LIQ'!$A$87:$C$3416,3,FALSE)</f>
        <v>#N/A</v>
      </c>
      <c r="F19022" t="s">
        <v>21635</v>
      </c>
    </row>
    <row r="19023" spans="1:6" x14ac:dyDescent="0.25">
      <c r="A19023" t="s">
        <v>6498</v>
      </c>
      <c r="B19023" s="100" t="s">
        <v>17569</v>
      </c>
      <c r="C19023" s="99" t="s">
        <v>17570</v>
      </c>
      <c r="D19023" s="124">
        <v>19153</v>
      </c>
      <c r="E19023" s="157" t="e">
        <f>VLOOKUP(D19023,'SOAT LIQ'!$A$87:$C$3416,3,FALSE)</f>
        <v>#N/A</v>
      </c>
      <c r="F19023" t="s">
        <v>21635</v>
      </c>
    </row>
    <row r="19024" spans="1:6" x14ac:dyDescent="0.25">
      <c r="A19024" t="s">
        <v>6501</v>
      </c>
      <c r="B19024" s="100" t="s">
        <v>17569</v>
      </c>
      <c r="C19024" s="99" t="s">
        <v>17570</v>
      </c>
      <c r="D19024" s="124">
        <v>19153</v>
      </c>
      <c r="E19024" s="157" t="e">
        <f>VLOOKUP(D19024,'SOAT LIQ'!$A$87:$C$3416,3,FALSE)</f>
        <v>#N/A</v>
      </c>
      <c r="F19024" t="s">
        <v>21635</v>
      </c>
    </row>
    <row r="19025" spans="1:6" x14ac:dyDescent="0.25">
      <c r="A19025" t="s">
        <v>6498</v>
      </c>
      <c r="B19025" s="100" t="s">
        <v>17571</v>
      </c>
      <c r="C19025" s="100"/>
      <c r="D19025" s="124">
        <v>19529</v>
      </c>
      <c r="E19025" s="157" t="e">
        <f>VLOOKUP(D19025,'SOAT LIQ'!$A$87:$C$3416,3,FALSE)</f>
        <v>#N/A</v>
      </c>
      <c r="F19025" t="s">
        <v>21635</v>
      </c>
    </row>
    <row r="19026" spans="1:6" x14ac:dyDescent="0.25">
      <c r="A19026" t="s">
        <v>6501</v>
      </c>
      <c r="B19026" s="100" t="s">
        <v>17571</v>
      </c>
      <c r="C19026" s="100"/>
      <c r="D19026" s="124">
        <v>19529</v>
      </c>
      <c r="E19026" s="157" t="e">
        <f>VLOOKUP(D19026,'SOAT LIQ'!$A$87:$C$3416,3,FALSE)</f>
        <v>#N/A</v>
      </c>
      <c r="F19026" t="s">
        <v>21635</v>
      </c>
    </row>
    <row r="19027" spans="1:6" x14ac:dyDescent="0.25">
      <c r="A19027" t="s">
        <v>6498</v>
      </c>
      <c r="B19027" s="100" t="s">
        <v>17573</v>
      </c>
      <c r="C19027" s="99" t="s">
        <v>17572</v>
      </c>
      <c r="D19027" s="124">
        <v>19810</v>
      </c>
      <c r="E19027" s="157" t="e">
        <f>VLOOKUP(D19027,'SOAT LIQ'!$A$87:$C$3416,3,FALSE)</f>
        <v>#N/A</v>
      </c>
      <c r="F19027" t="s">
        <v>21635</v>
      </c>
    </row>
    <row r="19028" spans="1:6" x14ac:dyDescent="0.25">
      <c r="A19028" t="s">
        <v>6501</v>
      </c>
      <c r="B19028" s="100" t="s">
        <v>17573</v>
      </c>
      <c r="C19028" s="99" t="s">
        <v>17572</v>
      </c>
      <c r="D19028" s="124">
        <v>19810</v>
      </c>
      <c r="E19028" s="157" t="e">
        <f>VLOOKUP(D19028,'SOAT LIQ'!$A$87:$C$3416,3,FALSE)</f>
        <v>#N/A</v>
      </c>
      <c r="F19028" t="s">
        <v>21635</v>
      </c>
    </row>
    <row r="19029" spans="1:6" x14ac:dyDescent="0.25">
      <c r="A19029" t="s">
        <v>6498</v>
      </c>
      <c r="B19029" s="100" t="s">
        <v>4600</v>
      </c>
      <c r="C19029" s="99" t="s">
        <v>17574</v>
      </c>
      <c r="D19029" s="124">
        <v>19021</v>
      </c>
      <c r="E19029" s="157" t="e">
        <f>VLOOKUP(D19029,'SOAT LIQ'!$A$87:$C$3416,3,FALSE)</f>
        <v>#N/A</v>
      </c>
      <c r="F19029" t="s">
        <v>21635</v>
      </c>
    </row>
    <row r="19030" spans="1:6" x14ac:dyDescent="0.25">
      <c r="A19030" t="s">
        <v>6501</v>
      </c>
      <c r="B19030" s="100" t="s">
        <v>4600</v>
      </c>
      <c r="C19030" s="99" t="s">
        <v>17574</v>
      </c>
      <c r="D19030" s="124">
        <v>19021</v>
      </c>
      <c r="E19030" s="157" t="e">
        <f>VLOOKUP(D19030,'SOAT LIQ'!$A$87:$C$3416,3,FALSE)</f>
        <v>#N/A</v>
      </c>
      <c r="F19030" t="s">
        <v>21635</v>
      </c>
    </row>
    <row r="19031" spans="1:6" x14ac:dyDescent="0.25">
      <c r="A19031" t="s">
        <v>6498</v>
      </c>
      <c r="B19031" s="100" t="s">
        <v>17575</v>
      </c>
      <c r="C19031" s="99" t="s">
        <v>17576</v>
      </c>
      <c r="D19031" s="124">
        <v>19851</v>
      </c>
      <c r="E19031" s="157" t="e">
        <f>VLOOKUP(D19031,'SOAT LIQ'!$A$87:$C$3416,3,FALSE)</f>
        <v>#N/A</v>
      </c>
      <c r="F19031" t="s">
        <v>21635</v>
      </c>
    </row>
    <row r="19032" spans="1:6" x14ac:dyDescent="0.25">
      <c r="A19032" t="s">
        <v>6501</v>
      </c>
      <c r="B19032" s="100" t="s">
        <v>17575</v>
      </c>
      <c r="C19032" s="99" t="s">
        <v>17576</v>
      </c>
      <c r="D19032" s="124">
        <v>19851</v>
      </c>
      <c r="E19032" s="157" t="e">
        <f>VLOOKUP(D19032,'SOAT LIQ'!$A$87:$C$3416,3,FALSE)</f>
        <v>#N/A</v>
      </c>
      <c r="F19032" t="s">
        <v>21635</v>
      </c>
    </row>
    <row r="19033" spans="1:6" x14ac:dyDescent="0.25">
      <c r="A19033" t="s">
        <v>14964</v>
      </c>
      <c r="B19033" s="100" t="s">
        <v>17577</v>
      </c>
      <c r="C19033" s="99" t="s">
        <v>17578</v>
      </c>
      <c r="D19033" s="124">
        <v>19775</v>
      </c>
      <c r="E19033" s="157" t="e">
        <f>VLOOKUP(D19033,'SOAT LIQ'!$A$87:$C$3416,3,FALSE)</f>
        <v>#N/A</v>
      </c>
    </row>
    <row r="19034" spans="1:6" x14ac:dyDescent="0.25">
      <c r="A19034" t="s">
        <v>6498</v>
      </c>
      <c r="B19034" s="100" t="s">
        <v>17577</v>
      </c>
      <c r="C19034" s="99" t="s">
        <v>17578</v>
      </c>
      <c r="D19034" s="124">
        <v>19775</v>
      </c>
      <c r="E19034" s="157" t="e">
        <f>VLOOKUP(D19034,'SOAT LIQ'!$A$87:$C$3416,3,FALSE)</f>
        <v>#N/A</v>
      </c>
      <c r="F19034" t="s">
        <v>21635</v>
      </c>
    </row>
    <row r="19035" spans="1:6" x14ac:dyDescent="0.25">
      <c r="A19035" t="s">
        <v>6501</v>
      </c>
      <c r="B19035" s="100" t="s">
        <v>17577</v>
      </c>
      <c r="C19035" s="99" t="s">
        <v>17578</v>
      </c>
      <c r="D19035" s="124">
        <v>19775</v>
      </c>
      <c r="E19035" s="157" t="e">
        <f>VLOOKUP(D19035,'SOAT LIQ'!$A$87:$C$3416,3,FALSE)</f>
        <v>#N/A</v>
      </c>
      <c r="F19035" t="s">
        <v>21635</v>
      </c>
    </row>
    <row r="19036" spans="1:6" x14ac:dyDescent="0.25">
      <c r="A19036" t="s">
        <v>6498</v>
      </c>
      <c r="B19036" s="100" t="s">
        <v>17579</v>
      </c>
      <c r="C19036" s="99" t="s">
        <v>17578</v>
      </c>
      <c r="D19036" s="124">
        <v>19775</v>
      </c>
      <c r="E19036" s="157" t="e">
        <f>VLOOKUP(D19036,'SOAT LIQ'!$A$87:$C$3416,3,FALSE)</f>
        <v>#N/A</v>
      </c>
      <c r="F19036" t="s">
        <v>21635</v>
      </c>
    </row>
    <row r="19037" spans="1:6" x14ac:dyDescent="0.25">
      <c r="A19037" t="s">
        <v>6501</v>
      </c>
      <c r="B19037" s="100" t="s">
        <v>17579</v>
      </c>
      <c r="C19037" s="99" t="s">
        <v>17578</v>
      </c>
      <c r="D19037" s="124">
        <v>19775</v>
      </c>
      <c r="E19037" s="157" t="e">
        <f>VLOOKUP(D19037,'SOAT LIQ'!$A$87:$C$3416,3,FALSE)</f>
        <v>#N/A</v>
      </c>
      <c r="F19037" t="s">
        <v>21635</v>
      </c>
    </row>
    <row r="19038" spans="1:6" x14ac:dyDescent="0.25">
      <c r="A19038" t="s">
        <v>6498</v>
      </c>
      <c r="B19038" s="100" t="s">
        <v>17581</v>
      </c>
      <c r="C19038" s="99" t="s">
        <v>17580</v>
      </c>
      <c r="D19038" s="124">
        <v>19290</v>
      </c>
      <c r="E19038" s="157" t="e">
        <f>VLOOKUP(D19038,'SOAT LIQ'!$A$87:$C$3416,3,FALSE)</f>
        <v>#N/A</v>
      </c>
      <c r="F19038" t="s">
        <v>21635</v>
      </c>
    </row>
    <row r="19039" spans="1:6" x14ac:dyDescent="0.25">
      <c r="A19039" t="s">
        <v>6501</v>
      </c>
      <c r="B19039" s="100" t="s">
        <v>17581</v>
      </c>
      <c r="C19039" s="99" t="s">
        <v>17580</v>
      </c>
      <c r="D19039" s="124">
        <v>19290</v>
      </c>
      <c r="E19039" s="157" t="e">
        <f>VLOOKUP(D19039,'SOAT LIQ'!$A$87:$C$3416,3,FALSE)</f>
        <v>#N/A</v>
      </c>
      <c r="F19039" t="s">
        <v>21635</v>
      </c>
    </row>
    <row r="19040" spans="1:6" x14ac:dyDescent="0.25">
      <c r="A19040" t="s">
        <v>6498</v>
      </c>
      <c r="B19040" s="100" t="s">
        <v>17582</v>
      </c>
      <c r="C19040" s="99" t="s">
        <v>17578</v>
      </c>
      <c r="D19040" s="124">
        <v>19290</v>
      </c>
      <c r="E19040" s="157" t="e">
        <f>VLOOKUP(D19040,'SOAT LIQ'!$A$87:$C$3416,3,FALSE)</f>
        <v>#N/A</v>
      </c>
      <c r="F19040" t="s">
        <v>21635</v>
      </c>
    </row>
    <row r="19041" spans="1:6" x14ac:dyDescent="0.25">
      <c r="A19041" t="s">
        <v>6501</v>
      </c>
      <c r="B19041" s="100" t="s">
        <v>17582</v>
      </c>
      <c r="C19041" s="99" t="s">
        <v>17578</v>
      </c>
      <c r="D19041" s="124">
        <v>19290</v>
      </c>
      <c r="E19041" s="157" t="e">
        <f>VLOOKUP(D19041,'SOAT LIQ'!$A$87:$C$3416,3,FALSE)</f>
        <v>#N/A</v>
      </c>
      <c r="F19041" t="s">
        <v>21635</v>
      </c>
    </row>
    <row r="19042" spans="1:6" x14ac:dyDescent="0.25">
      <c r="A19042" t="s">
        <v>6498</v>
      </c>
      <c r="B19042" s="100" t="s">
        <v>17583</v>
      </c>
      <c r="C19042" s="100"/>
      <c r="D19042" s="124"/>
      <c r="E19042" s="157" t="e">
        <f>VLOOKUP(D19042,'SOAT LIQ'!$A$87:$C$3416,3,FALSE)</f>
        <v>#N/A</v>
      </c>
      <c r="F19042" t="s">
        <v>21635</v>
      </c>
    </row>
    <row r="19043" spans="1:6" x14ac:dyDescent="0.25">
      <c r="A19043" t="s">
        <v>6501</v>
      </c>
      <c r="B19043" s="100" t="s">
        <v>17583</v>
      </c>
      <c r="C19043" s="100"/>
      <c r="D19043" s="124"/>
      <c r="E19043" s="157" t="e">
        <f>VLOOKUP(D19043,'SOAT LIQ'!$A$87:$C$3416,3,FALSE)</f>
        <v>#N/A</v>
      </c>
      <c r="F19043" t="s">
        <v>21635</v>
      </c>
    </row>
    <row r="19044" spans="1:6" x14ac:dyDescent="0.25">
      <c r="A19044" t="s">
        <v>6498</v>
      </c>
      <c r="B19044" s="100" t="s">
        <v>17584</v>
      </c>
      <c r="C19044" s="100"/>
      <c r="D19044" s="124"/>
      <c r="E19044" s="157" t="e">
        <f>VLOOKUP(D19044,'SOAT LIQ'!$A$87:$C$3416,3,FALSE)</f>
        <v>#N/A</v>
      </c>
      <c r="F19044" t="s">
        <v>21635</v>
      </c>
    </row>
    <row r="19045" spans="1:6" x14ac:dyDescent="0.25">
      <c r="A19045" t="s">
        <v>6501</v>
      </c>
      <c r="B19045" s="100" t="s">
        <v>17584</v>
      </c>
      <c r="C19045" s="100"/>
      <c r="D19045" s="124"/>
      <c r="E19045" s="157" t="e">
        <f>VLOOKUP(D19045,'SOAT LIQ'!$A$87:$C$3416,3,FALSE)</f>
        <v>#N/A</v>
      </c>
      <c r="F19045" t="s">
        <v>21635</v>
      </c>
    </row>
    <row r="19046" spans="1:6" x14ac:dyDescent="0.25">
      <c r="A19046" t="s">
        <v>6498</v>
      </c>
      <c r="B19046" s="100" t="s">
        <v>17586</v>
      </c>
      <c r="C19046" s="99" t="s">
        <v>17585</v>
      </c>
      <c r="D19046" s="124">
        <v>19369</v>
      </c>
      <c r="E19046" s="157" t="e">
        <f>VLOOKUP(D19046,'SOAT LIQ'!$A$87:$C$3416,3,FALSE)</f>
        <v>#N/A</v>
      </c>
      <c r="F19046" t="s">
        <v>21635</v>
      </c>
    </row>
    <row r="19047" spans="1:6" x14ac:dyDescent="0.25">
      <c r="A19047" t="s">
        <v>6501</v>
      </c>
      <c r="B19047" s="100" t="s">
        <v>17586</v>
      </c>
      <c r="C19047" s="99" t="s">
        <v>17585</v>
      </c>
      <c r="D19047" s="124">
        <v>19369</v>
      </c>
      <c r="E19047" s="157" t="e">
        <f>VLOOKUP(D19047,'SOAT LIQ'!$A$87:$C$3416,3,FALSE)</f>
        <v>#N/A</v>
      </c>
      <c r="F19047" t="s">
        <v>21635</v>
      </c>
    </row>
    <row r="19048" spans="1:6" x14ac:dyDescent="0.25">
      <c r="A19048" t="s">
        <v>6498</v>
      </c>
      <c r="B19048" s="100" t="s">
        <v>17588</v>
      </c>
      <c r="C19048" s="99" t="s">
        <v>17587</v>
      </c>
      <c r="D19048" s="124">
        <v>19727</v>
      </c>
      <c r="E19048" s="157" t="e">
        <f>VLOOKUP(D19048,'SOAT LIQ'!$A$87:$C$3416,3,FALSE)</f>
        <v>#N/A</v>
      </c>
      <c r="F19048" t="s">
        <v>21635</v>
      </c>
    </row>
    <row r="19049" spans="1:6" x14ac:dyDescent="0.25">
      <c r="A19049" t="s">
        <v>6501</v>
      </c>
      <c r="B19049" s="100" t="s">
        <v>17588</v>
      </c>
      <c r="C19049" s="99" t="s">
        <v>17587</v>
      </c>
      <c r="D19049" s="124">
        <v>19727</v>
      </c>
      <c r="E19049" s="157" t="e">
        <f>VLOOKUP(D19049,'SOAT LIQ'!$A$87:$C$3416,3,FALSE)</f>
        <v>#N/A</v>
      </c>
      <c r="F19049" t="s">
        <v>21635</v>
      </c>
    </row>
    <row r="19050" spans="1:6" x14ac:dyDescent="0.25">
      <c r="A19050" t="s">
        <v>6498</v>
      </c>
      <c r="B19050" s="100" t="s">
        <v>17589</v>
      </c>
      <c r="C19050" s="100"/>
      <c r="D19050" s="124">
        <v>19683</v>
      </c>
      <c r="E19050" s="157" t="e">
        <f>VLOOKUP(D19050,'SOAT LIQ'!$A$87:$C$3416,3,FALSE)</f>
        <v>#N/A</v>
      </c>
      <c r="F19050" t="s">
        <v>21635</v>
      </c>
    </row>
    <row r="19051" spans="1:6" x14ac:dyDescent="0.25">
      <c r="A19051" t="s">
        <v>6501</v>
      </c>
      <c r="B19051" s="100" t="s">
        <v>17589</v>
      </c>
      <c r="C19051" s="100"/>
      <c r="D19051" s="124">
        <v>19683</v>
      </c>
      <c r="E19051" s="157" t="e">
        <f>VLOOKUP(D19051,'SOAT LIQ'!$A$87:$C$3416,3,FALSE)</f>
        <v>#N/A</v>
      </c>
      <c r="F19051" t="s">
        <v>21635</v>
      </c>
    </row>
    <row r="19052" spans="1:6" x14ac:dyDescent="0.25">
      <c r="A19052" t="s">
        <v>6498</v>
      </c>
      <c r="B19052" s="100" t="s">
        <v>17590</v>
      </c>
      <c r="C19052" s="99" t="s">
        <v>4719</v>
      </c>
      <c r="D19052" s="124">
        <v>19773</v>
      </c>
      <c r="E19052" s="157" t="e">
        <f>VLOOKUP(D19052,'SOAT LIQ'!$A$87:$C$3416,3,FALSE)</f>
        <v>#N/A</v>
      </c>
      <c r="F19052" t="s">
        <v>21635</v>
      </c>
    </row>
    <row r="19053" spans="1:6" x14ac:dyDescent="0.25">
      <c r="A19053" t="s">
        <v>6501</v>
      </c>
      <c r="B19053" s="100" t="s">
        <v>17590</v>
      </c>
      <c r="C19053" s="99" t="s">
        <v>4719</v>
      </c>
      <c r="D19053" s="124">
        <v>19773</v>
      </c>
      <c r="E19053" s="157" t="e">
        <f>VLOOKUP(D19053,'SOAT LIQ'!$A$87:$C$3416,3,FALSE)</f>
        <v>#N/A</v>
      </c>
      <c r="F19053" t="s">
        <v>21635</v>
      </c>
    </row>
    <row r="19054" spans="1:6" x14ac:dyDescent="0.25">
      <c r="A19054" t="s">
        <v>6498</v>
      </c>
      <c r="B19054" s="100" t="s">
        <v>17591</v>
      </c>
      <c r="C19054" s="100"/>
      <c r="D19054" s="124"/>
      <c r="E19054" s="157" t="e">
        <f>VLOOKUP(D19054,'SOAT LIQ'!$A$87:$C$3416,3,FALSE)</f>
        <v>#N/A</v>
      </c>
      <c r="F19054" t="s">
        <v>21635</v>
      </c>
    </row>
    <row r="19055" spans="1:6" x14ac:dyDescent="0.25">
      <c r="A19055" t="s">
        <v>6501</v>
      </c>
      <c r="B19055" s="100" t="s">
        <v>17591</v>
      </c>
      <c r="C19055" s="100"/>
      <c r="D19055" s="124"/>
      <c r="E19055" s="157" t="e">
        <f>VLOOKUP(D19055,'SOAT LIQ'!$A$87:$C$3416,3,FALSE)</f>
        <v>#N/A</v>
      </c>
      <c r="F19055" t="s">
        <v>21635</v>
      </c>
    </row>
    <row r="19056" spans="1:6" x14ac:dyDescent="0.25">
      <c r="A19056" t="s">
        <v>6498</v>
      </c>
      <c r="B19056" s="100" t="s">
        <v>17592</v>
      </c>
      <c r="C19056" s="100"/>
      <c r="D19056" s="124"/>
      <c r="E19056" s="157" t="e">
        <f>VLOOKUP(D19056,'SOAT LIQ'!$A$87:$C$3416,3,FALSE)</f>
        <v>#N/A</v>
      </c>
      <c r="F19056" t="s">
        <v>21635</v>
      </c>
    </row>
    <row r="19057" spans="1:6" x14ac:dyDescent="0.25">
      <c r="A19057" t="s">
        <v>6501</v>
      </c>
      <c r="B19057" s="100" t="s">
        <v>17592</v>
      </c>
      <c r="C19057" s="100"/>
      <c r="D19057" s="124"/>
      <c r="E19057" s="157" t="e">
        <f>VLOOKUP(D19057,'SOAT LIQ'!$A$87:$C$3416,3,FALSE)</f>
        <v>#N/A</v>
      </c>
      <c r="F19057" t="s">
        <v>21635</v>
      </c>
    </row>
    <row r="19058" spans="1:6" x14ac:dyDescent="0.25">
      <c r="A19058" t="s">
        <v>6498</v>
      </c>
      <c r="B19058" s="100" t="s">
        <v>17593</v>
      </c>
      <c r="C19058" s="100"/>
      <c r="D19058" s="124"/>
      <c r="E19058" s="157" t="e">
        <f>VLOOKUP(D19058,'SOAT LIQ'!$A$87:$C$3416,3,FALSE)</f>
        <v>#N/A</v>
      </c>
      <c r="F19058" t="s">
        <v>21635</v>
      </c>
    </row>
    <row r="19059" spans="1:6" x14ac:dyDescent="0.25">
      <c r="A19059" t="s">
        <v>6501</v>
      </c>
      <c r="B19059" s="100" t="s">
        <v>17593</v>
      </c>
      <c r="C19059" s="100"/>
      <c r="D19059" s="124"/>
      <c r="E19059" s="157" t="e">
        <f>VLOOKUP(D19059,'SOAT LIQ'!$A$87:$C$3416,3,FALSE)</f>
        <v>#N/A</v>
      </c>
      <c r="F19059" t="s">
        <v>21635</v>
      </c>
    </row>
    <row r="19060" spans="1:6" x14ac:dyDescent="0.25">
      <c r="A19060" t="s">
        <v>6498</v>
      </c>
      <c r="B19060" s="100" t="s">
        <v>17594</v>
      </c>
      <c r="C19060" s="100"/>
      <c r="D19060" s="124"/>
      <c r="E19060" s="157" t="e">
        <f>VLOOKUP(D19060,'SOAT LIQ'!$A$87:$C$3416,3,FALSE)</f>
        <v>#N/A</v>
      </c>
      <c r="F19060" t="s">
        <v>21635</v>
      </c>
    </row>
    <row r="19061" spans="1:6" x14ac:dyDescent="0.25">
      <c r="A19061" t="s">
        <v>6501</v>
      </c>
      <c r="B19061" s="100" t="s">
        <v>17594</v>
      </c>
      <c r="C19061" s="100"/>
      <c r="D19061" s="124"/>
      <c r="E19061" s="157" t="e">
        <f>VLOOKUP(D19061,'SOAT LIQ'!$A$87:$C$3416,3,FALSE)</f>
        <v>#N/A</v>
      </c>
      <c r="F19061" t="s">
        <v>21635</v>
      </c>
    </row>
    <row r="19062" spans="1:6" x14ac:dyDescent="0.25">
      <c r="A19062" t="s">
        <v>6498</v>
      </c>
      <c r="B19062" s="100" t="s">
        <v>17595</v>
      </c>
      <c r="C19062" s="100"/>
      <c r="D19062" s="124">
        <v>19150</v>
      </c>
      <c r="E19062" s="157" t="e">
        <f>VLOOKUP(D19062,'SOAT LIQ'!$A$87:$C$3416,3,FALSE)</f>
        <v>#N/A</v>
      </c>
      <c r="F19062" t="s">
        <v>21635</v>
      </c>
    </row>
    <row r="19063" spans="1:6" x14ac:dyDescent="0.25">
      <c r="A19063" t="s">
        <v>6501</v>
      </c>
      <c r="B19063" s="100" t="s">
        <v>17595</v>
      </c>
      <c r="C19063" s="100"/>
      <c r="D19063" s="124">
        <v>19150</v>
      </c>
      <c r="E19063" s="157" t="e">
        <f>VLOOKUP(D19063,'SOAT LIQ'!$A$87:$C$3416,3,FALSE)</f>
        <v>#N/A</v>
      </c>
      <c r="F19063" t="s">
        <v>21635</v>
      </c>
    </row>
    <row r="19064" spans="1:6" x14ac:dyDescent="0.25">
      <c r="A19064" t="s">
        <v>6498</v>
      </c>
      <c r="B19064" s="100" t="s">
        <v>17597</v>
      </c>
      <c r="C19064" s="99" t="s">
        <v>17596</v>
      </c>
      <c r="D19064" s="124">
        <v>19322</v>
      </c>
      <c r="E19064" s="157" t="e">
        <f>VLOOKUP(D19064,'SOAT LIQ'!$A$87:$C$3416,3,FALSE)</f>
        <v>#N/A</v>
      </c>
      <c r="F19064" t="s">
        <v>21635</v>
      </c>
    </row>
    <row r="19065" spans="1:6" x14ac:dyDescent="0.25">
      <c r="A19065" t="s">
        <v>6501</v>
      </c>
      <c r="B19065" s="100" t="s">
        <v>17597</v>
      </c>
      <c r="C19065" s="99" t="s">
        <v>17596</v>
      </c>
      <c r="D19065" s="124">
        <v>19322</v>
      </c>
      <c r="E19065" s="157" t="e">
        <f>VLOOKUP(D19065,'SOAT LIQ'!$A$87:$C$3416,3,FALSE)</f>
        <v>#N/A</v>
      </c>
      <c r="F19065" t="s">
        <v>21635</v>
      </c>
    </row>
    <row r="19066" spans="1:6" x14ac:dyDescent="0.25">
      <c r="A19066" t="s">
        <v>6498</v>
      </c>
      <c r="B19066" s="100" t="s">
        <v>17598</v>
      </c>
      <c r="C19066" s="100"/>
      <c r="D19066" s="124">
        <v>19481</v>
      </c>
      <c r="E19066" s="157" t="e">
        <f>VLOOKUP(D19066,'SOAT LIQ'!$A$87:$C$3416,3,FALSE)</f>
        <v>#N/A</v>
      </c>
      <c r="F19066" t="s">
        <v>21635</v>
      </c>
    </row>
    <row r="19067" spans="1:6" x14ac:dyDescent="0.25">
      <c r="A19067" t="s">
        <v>6501</v>
      </c>
      <c r="B19067" s="100" t="s">
        <v>17598</v>
      </c>
      <c r="C19067" s="100"/>
      <c r="D19067" s="124">
        <v>19481</v>
      </c>
      <c r="E19067" s="157" t="e">
        <f>VLOOKUP(D19067,'SOAT LIQ'!$A$87:$C$3416,3,FALSE)</f>
        <v>#N/A</v>
      </c>
      <c r="F19067" t="s">
        <v>21635</v>
      </c>
    </row>
    <row r="19068" spans="1:6" x14ac:dyDescent="0.25">
      <c r="A19068" t="s">
        <v>6498</v>
      </c>
      <c r="B19068" s="100" t="s">
        <v>17599</v>
      </c>
      <c r="C19068" s="100"/>
      <c r="D19068" s="124">
        <v>19462</v>
      </c>
      <c r="E19068" s="157" t="e">
        <f>VLOOKUP(D19068,'SOAT LIQ'!$A$87:$C$3416,3,FALSE)</f>
        <v>#N/A</v>
      </c>
      <c r="F19068" t="s">
        <v>21635</v>
      </c>
    </row>
    <row r="19069" spans="1:6" x14ac:dyDescent="0.25">
      <c r="A19069" t="s">
        <v>6501</v>
      </c>
      <c r="B19069" s="100" t="s">
        <v>17599</v>
      </c>
      <c r="C19069" s="100"/>
      <c r="D19069" s="124">
        <v>19462</v>
      </c>
      <c r="E19069" s="157" t="e">
        <f>VLOOKUP(D19069,'SOAT LIQ'!$A$87:$C$3416,3,FALSE)</f>
        <v>#N/A</v>
      </c>
      <c r="F19069" t="s">
        <v>21635</v>
      </c>
    </row>
    <row r="19070" spans="1:6" x14ac:dyDescent="0.25">
      <c r="A19070" t="s">
        <v>6498</v>
      </c>
      <c r="B19070" s="100" t="s">
        <v>17600</v>
      </c>
      <c r="C19070" s="100"/>
      <c r="D19070" s="124">
        <v>19778</v>
      </c>
      <c r="E19070" s="157" t="e">
        <f>VLOOKUP(D19070,'SOAT LIQ'!$A$87:$C$3416,3,FALSE)</f>
        <v>#N/A</v>
      </c>
      <c r="F19070" t="s">
        <v>21635</v>
      </c>
    </row>
    <row r="19071" spans="1:6" x14ac:dyDescent="0.25">
      <c r="A19071" t="s">
        <v>6501</v>
      </c>
      <c r="B19071" s="100" t="s">
        <v>17600</v>
      </c>
      <c r="C19071" s="100"/>
      <c r="D19071" s="124">
        <v>19778</v>
      </c>
      <c r="E19071" s="157" t="e">
        <f>VLOOKUP(D19071,'SOAT LIQ'!$A$87:$C$3416,3,FALSE)</f>
        <v>#N/A</v>
      </c>
      <c r="F19071" t="s">
        <v>21635</v>
      </c>
    </row>
    <row r="19072" spans="1:6" x14ac:dyDescent="0.25">
      <c r="A19072" t="s">
        <v>6498</v>
      </c>
      <c r="B19072" s="100" t="s">
        <v>17602</v>
      </c>
      <c r="C19072" s="99" t="s">
        <v>17601</v>
      </c>
      <c r="D19072" s="124">
        <v>19779</v>
      </c>
      <c r="E19072" s="157" t="e">
        <f>VLOOKUP(D19072,'SOAT LIQ'!$A$87:$C$3416,3,FALSE)</f>
        <v>#N/A</v>
      </c>
      <c r="F19072" t="s">
        <v>21635</v>
      </c>
    </row>
    <row r="19073" spans="1:6" x14ac:dyDescent="0.25">
      <c r="A19073" t="s">
        <v>6501</v>
      </c>
      <c r="B19073" s="100" t="s">
        <v>17602</v>
      </c>
      <c r="C19073" s="99" t="s">
        <v>17601</v>
      </c>
      <c r="D19073" s="124">
        <v>19779</v>
      </c>
      <c r="E19073" s="157" t="e">
        <f>VLOOKUP(D19073,'SOAT LIQ'!$A$87:$C$3416,3,FALSE)</f>
        <v>#N/A</v>
      </c>
      <c r="F19073" t="s">
        <v>21635</v>
      </c>
    </row>
    <row r="19074" spans="1:6" x14ac:dyDescent="0.25">
      <c r="A19074" t="s">
        <v>6498</v>
      </c>
      <c r="B19074" s="100" t="s">
        <v>17603</v>
      </c>
      <c r="C19074" s="99" t="s">
        <v>17604</v>
      </c>
      <c r="D19074" s="124">
        <v>19013</v>
      </c>
      <c r="E19074" s="157" t="e">
        <f>VLOOKUP(D19074,'SOAT LIQ'!$A$87:$C$3416,3,FALSE)</f>
        <v>#N/A</v>
      </c>
      <c r="F19074" t="s">
        <v>21635</v>
      </c>
    </row>
    <row r="19075" spans="1:6" x14ac:dyDescent="0.25">
      <c r="A19075" t="s">
        <v>6501</v>
      </c>
      <c r="B19075" s="100" t="s">
        <v>17603</v>
      </c>
      <c r="C19075" s="99" t="s">
        <v>17604</v>
      </c>
      <c r="D19075" s="124">
        <v>19013</v>
      </c>
      <c r="E19075" s="157" t="e">
        <f>VLOOKUP(D19075,'SOAT LIQ'!$A$87:$C$3416,3,FALSE)</f>
        <v>#N/A</v>
      </c>
      <c r="F19075" t="s">
        <v>21635</v>
      </c>
    </row>
    <row r="19076" spans="1:6" x14ac:dyDescent="0.25">
      <c r="A19076" t="s">
        <v>6498</v>
      </c>
      <c r="B19076" s="100" t="s">
        <v>17605</v>
      </c>
      <c r="C19076" s="99" t="s">
        <v>17606</v>
      </c>
      <c r="D19076" s="124">
        <v>19064</v>
      </c>
      <c r="E19076" s="157" t="e">
        <f>VLOOKUP(D19076,'SOAT LIQ'!$A$87:$C$3416,3,FALSE)</f>
        <v>#N/A</v>
      </c>
      <c r="F19076" t="s">
        <v>21635</v>
      </c>
    </row>
    <row r="19077" spans="1:6" x14ac:dyDescent="0.25">
      <c r="A19077" t="s">
        <v>6501</v>
      </c>
      <c r="B19077" s="100" t="s">
        <v>17605</v>
      </c>
      <c r="C19077" s="99" t="s">
        <v>17606</v>
      </c>
      <c r="D19077" s="124">
        <v>19064</v>
      </c>
      <c r="E19077" s="157" t="e">
        <f>VLOOKUP(D19077,'SOAT LIQ'!$A$87:$C$3416,3,FALSE)</f>
        <v>#N/A</v>
      </c>
      <c r="F19077" t="s">
        <v>21635</v>
      </c>
    </row>
    <row r="19078" spans="1:6" x14ac:dyDescent="0.25">
      <c r="A19078" t="s">
        <v>6498</v>
      </c>
      <c r="B19078" s="100" t="s">
        <v>17607</v>
      </c>
      <c r="C19078" s="99" t="s">
        <v>17608</v>
      </c>
      <c r="D19078" s="124">
        <v>19226</v>
      </c>
      <c r="E19078" s="157" t="e">
        <f>VLOOKUP(D19078,'SOAT LIQ'!$A$87:$C$3416,3,FALSE)</f>
        <v>#N/A</v>
      </c>
      <c r="F19078" t="s">
        <v>21635</v>
      </c>
    </row>
    <row r="19079" spans="1:6" x14ac:dyDescent="0.25">
      <c r="A19079" t="s">
        <v>6501</v>
      </c>
      <c r="B19079" s="100" t="s">
        <v>17607</v>
      </c>
      <c r="C19079" s="99" t="s">
        <v>17608</v>
      </c>
      <c r="D19079" s="124">
        <v>19226</v>
      </c>
      <c r="E19079" s="157" t="e">
        <f>VLOOKUP(D19079,'SOAT LIQ'!$A$87:$C$3416,3,FALSE)</f>
        <v>#N/A</v>
      </c>
      <c r="F19079" t="s">
        <v>21635</v>
      </c>
    </row>
    <row r="19080" spans="1:6" x14ac:dyDescent="0.25">
      <c r="A19080" t="s">
        <v>6498</v>
      </c>
      <c r="B19080" s="100" t="s">
        <v>4552</v>
      </c>
      <c r="C19080" s="99" t="s">
        <v>17609</v>
      </c>
      <c r="D19080" s="124">
        <v>19340</v>
      </c>
      <c r="E19080" s="157" t="e">
        <f>VLOOKUP(D19080,'SOAT LIQ'!$A$87:$C$3416,3,FALSE)</f>
        <v>#N/A</v>
      </c>
      <c r="F19080" t="s">
        <v>21635</v>
      </c>
    </row>
    <row r="19081" spans="1:6" x14ac:dyDescent="0.25">
      <c r="A19081" t="s">
        <v>6501</v>
      </c>
      <c r="B19081" s="100" t="s">
        <v>4552</v>
      </c>
      <c r="C19081" s="99" t="s">
        <v>17609</v>
      </c>
      <c r="D19081" s="124">
        <v>19340</v>
      </c>
      <c r="E19081" s="157" t="e">
        <f>VLOOKUP(D19081,'SOAT LIQ'!$A$87:$C$3416,3,FALSE)</f>
        <v>#N/A</v>
      </c>
      <c r="F19081" t="s">
        <v>21635</v>
      </c>
    </row>
    <row r="19082" spans="1:6" x14ac:dyDescent="0.25">
      <c r="A19082" t="s">
        <v>6498</v>
      </c>
      <c r="B19082" s="100" t="s">
        <v>4553</v>
      </c>
      <c r="C19082" s="99" t="s">
        <v>17610</v>
      </c>
      <c r="D19082" s="124">
        <v>19064</v>
      </c>
      <c r="E19082" s="157" t="e">
        <f>VLOOKUP(D19082,'SOAT LIQ'!$A$87:$C$3416,3,FALSE)</f>
        <v>#N/A</v>
      </c>
      <c r="F19082" t="s">
        <v>21635</v>
      </c>
    </row>
    <row r="19083" spans="1:6" x14ac:dyDescent="0.25">
      <c r="A19083" t="s">
        <v>6501</v>
      </c>
      <c r="B19083" s="100" t="s">
        <v>4553</v>
      </c>
      <c r="C19083" s="99" t="s">
        <v>17610</v>
      </c>
      <c r="D19083" s="124">
        <v>19064</v>
      </c>
      <c r="E19083" s="157" t="e">
        <f>VLOOKUP(D19083,'SOAT LIQ'!$A$87:$C$3416,3,FALSE)</f>
        <v>#N/A</v>
      </c>
      <c r="F19083" t="s">
        <v>21635</v>
      </c>
    </row>
    <row r="19084" spans="1:6" x14ac:dyDescent="0.25">
      <c r="A19084" t="s">
        <v>6498</v>
      </c>
      <c r="B19084" s="100" t="s">
        <v>4554</v>
      </c>
      <c r="C19084" s="99" t="s">
        <v>17611</v>
      </c>
      <c r="D19084" s="124">
        <v>19751</v>
      </c>
      <c r="E19084" s="157" t="e">
        <f>VLOOKUP(D19084,'SOAT LIQ'!$A$87:$C$3416,3,FALSE)</f>
        <v>#N/A</v>
      </c>
      <c r="F19084" t="s">
        <v>21635</v>
      </c>
    </row>
    <row r="19085" spans="1:6" x14ac:dyDescent="0.25">
      <c r="A19085" t="s">
        <v>6501</v>
      </c>
      <c r="B19085" s="100" t="s">
        <v>4554</v>
      </c>
      <c r="C19085" s="99" t="s">
        <v>17611</v>
      </c>
      <c r="D19085" s="124">
        <v>19751</v>
      </c>
      <c r="E19085" s="157" t="e">
        <f>VLOOKUP(D19085,'SOAT LIQ'!$A$87:$C$3416,3,FALSE)</f>
        <v>#N/A</v>
      </c>
      <c r="F19085" t="s">
        <v>21635</v>
      </c>
    </row>
    <row r="19086" spans="1:6" x14ac:dyDescent="0.25">
      <c r="A19086" t="s">
        <v>6498</v>
      </c>
      <c r="B19086" s="100" t="s">
        <v>17612</v>
      </c>
      <c r="C19086" s="100"/>
      <c r="D19086" s="124"/>
      <c r="E19086" s="157" t="e">
        <f>VLOOKUP(D19086,'SOAT LIQ'!$A$87:$C$3416,3,FALSE)</f>
        <v>#N/A</v>
      </c>
      <c r="F19086" t="s">
        <v>21635</v>
      </c>
    </row>
    <row r="19087" spans="1:6" x14ac:dyDescent="0.25">
      <c r="A19087" t="s">
        <v>6501</v>
      </c>
      <c r="B19087" s="100" t="s">
        <v>17612</v>
      </c>
      <c r="C19087" s="100"/>
      <c r="D19087" s="124"/>
      <c r="E19087" s="157" t="e">
        <f>VLOOKUP(D19087,'SOAT LIQ'!$A$87:$C$3416,3,FALSE)</f>
        <v>#N/A</v>
      </c>
      <c r="F19087" t="s">
        <v>21635</v>
      </c>
    </row>
    <row r="19088" spans="1:6" x14ac:dyDescent="0.25">
      <c r="A19088" t="s">
        <v>6498</v>
      </c>
      <c r="B19088" s="100" t="s">
        <v>17613</v>
      </c>
      <c r="C19088" s="100"/>
      <c r="D19088" s="124">
        <v>19321</v>
      </c>
      <c r="E19088" s="157" t="e">
        <f>VLOOKUP(D19088,'SOAT LIQ'!$A$87:$C$3416,3,FALSE)</f>
        <v>#N/A</v>
      </c>
      <c r="F19088" t="s">
        <v>21635</v>
      </c>
    </row>
    <row r="19089" spans="1:6" x14ac:dyDescent="0.25">
      <c r="A19089" t="s">
        <v>6501</v>
      </c>
      <c r="B19089" s="100" t="s">
        <v>17613</v>
      </c>
      <c r="C19089" s="100"/>
      <c r="D19089" s="124">
        <v>19321</v>
      </c>
      <c r="E19089" s="157" t="e">
        <f>VLOOKUP(D19089,'SOAT LIQ'!$A$87:$C$3416,3,FALSE)</f>
        <v>#N/A</v>
      </c>
      <c r="F19089" t="s">
        <v>21635</v>
      </c>
    </row>
    <row r="19090" spans="1:6" x14ac:dyDescent="0.25">
      <c r="A19090" t="s">
        <v>6498</v>
      </c>
      <c r="B19090" s="100" t="s">
        <v>17614</v>
      </c>
      <c r="C19090" s="99" t="s">
        <v>17615</v>
      </c>
      <c r="D19090" s="124">
        <v>19425</v>
      </c>
      <c r="E19090" s="157" t="e">
        <f>VLOOKUP(D19090,'SOAT LIQ'!$A$87:$C$3416,3,FALSE)</f>
        <v>#N/A</v>
      </c>
      <c r="F19090" t="s">
        <v>21635</v>
      </c>
    </row>
    <row r="19091" spans="1:6" x14ac:dyDescent="0.25">
      <c r="A19091" t="s">
        <v>6501</v>
      </c>
      <c r="B19091" s="100" t="s">
        <v>17614</v>
      </c>
      <c r="C19091" s="99" t="s">
        <v>17615</v>
      </c>
      <c r="D19091" s="124">
        <v>19425</v>
      </c>
      <c r="E19091" s="157" t="e">
        <f>VLOOKUP(D19091,'SOAT LIQ'!$A$87:$C$3416,3,FALSE)</f>
        <v>#N/A</v>
      </c>
      <c r="F19091" t="s">
        <v>21635</v>
      </c>
    </row>
    <row r="19092" spans="1:6" x14ac:dyDescent="0.25">
      <c r="A19092" t="s">
        <v>6498</v>
      </c>
      <c r="B19092" s="100" t="s">
        <v>17616</v>
      </c>
      <c r="C19092" s="99" t="s">
        <v>17617</v>
      </c>
      <c r="D19092" s="124">
        <v>19913</v>
      </c>
      <c r="E19092" s="157" t="e">
        <f>VLOOKUP(D19092,'SOAT LIQ'!$A$87:$C$3416,3,FALSE)</f>
        <v>#N/A</v>
      </c>
      <c r="F19092" t="s">
        <v>21635</v>
      </c>
    </row>
    <row r="19093" spans="1:6" x14ac:dyDescent="0.25">
      <c r="A19093" t="s">
        <v>6501</v>
      </c>
      <c r="B19093" s="100" t="s">
        <v>17616</v>
      </c>
      <c r="C19093" s="99" t="s">
        <v>17617</v>
      </c>
      <c r="D19093" s="124">
        <v>19913</v>
      </c>
      <c r="E19093" s="157" t="e">
        <f>VLOOKUP(D19093,'SOAT LIQ'!$A$87:$C$3416,3,FALSE)</f>
        <v>#N/A</v>
      </c>
      <c r="F19093" t="s">
        <v>21635</v>
      </c>
    </row>
    <row r="19094" spans="1:6" x14ac:dyDescent="0.25">
      <c r="A19094" t="s">
        <v>6498</v>
      </c>
      <c r="B19094" s="100" t="s">
        <v>17618</v>
      </c>
      <c r="C19094" s="100"/>
      <c r="D19094" s="124">
        <v>19190</v>
      </c>
      <c r="E19094" s="157" t="e">
        <f>VLOOKUP(D19094,'SOAT LIQ'!$A$87:$C$3416,3,FALSE)</f>
        <v>#N/A</v>
      </c>
      <c r="F19094" t="s">
        <v>21635</v>
      </c>
    </row>
    <row r="19095" spans="1:6" x14ac:dyDescent="0.25">
      <c r="A19095" t="s">
        <v>6501</v>
      </c>
      <c r="B19095" s="100" t="s">
        <v>17618</v>
      </c>
      <c r="C19095" s="100"/>
      <c r="D19095" s="124">
        <v>19190</v>
      </c>
      <c r="E19095" s="157" t="e">
        <f>VLOOKUP(D19095,'SOAT LIQ'!$A$87:$C$3416,3,FALSE)</f>
        <v>#N/A</v>
      </c>
      <c r="F19095" t="s">
        <v>21635</v>
      </c>
    </row>
    <row r="19096" spans="1:6" x14ac:dyDescent="0.25">
      <c r="A19096" t="s">
        <v>6498</v>
      </c>
      <c r="B19096" s="100" t="s">
        <v>17619</v>
      </c>
      <c r="C19096" s="100"/>
      <c r="D19096" s="124">
        <v>19463</v>
      </c>
      <c r="E19096" s="157" t="e">
        <f>VLOOKUP(D19096,'SOAT LIQ'!$A$87:$C$3416,3,FALSE)</f>
        <v>#N/A</v>
      </c>
      <c r="F19096" t="s">
        <v>21635</v>
      </c>
    </row>
    <row r="19097" spans="1:6" x14ac:dyDescent="0.25">
      <c r="A19097" t="s">
        <v>6501</v>
      </c>
      <c r="B19097" s="100" t="s">
        <v>17619</v>
      </c>
      <c r="C19097" s="100"/>
      <c r="D19097" s="124">
        <v>19463</v>
      </c>
      <c r="E19097" s="157" t="e">
        <f>VLOOKUP(D19097,'SOAT LIQ'!$A$87:$C$3416,3,FALSE)</f>
        <v>#N/A</v>
      </c>
      <c r="F19097" t="s">
        <v>21635</v>
      </c>
    </row>
    <row r="19098" spans="1:6" x14ac:dyDescent="0.25">
      <c r="A19098" t="s">
        <v>6498</v>
      </c>
      <c r="B19098" s="100" t="s">
        <v>17620</v>
      </c>
      <c r="C19098" s="100"/>
      <c r="D19098" s="124">
        <v>19479</v>
      </c>
      <c r="E19098" s="157" t="e">
        <f>VLOOKUP(D19098,'SOAT LIQ'!$A$87:$C$3416,3,FALSE)</f>
        <v>#N/A</v>
      </c>
      <c r="F19098" t="s">
        <v>21635</v>
      </c>
    </row>
    <row r="19099" spans="1:6" x14ac:dyDescent="0.25">
      <c r="A19099" t="s">
        <v>6501</v>
      </c>
      <c r="B19099" s="100" t="s">
        <v>17620</v>
      </c>
      <c r="C19099" s="100"/>
      <c r="D19099" s="124">
        <v>19479</v>
      </c>
      <c r="E19099" s="157" t="e">
        <f>VLOOKUP(D19099,'SOAT LIQ'!$A$87:$C$3416,3,FALSE)</f>
        <v>#N/A</v>
      </c>
      <c r="F19099" t="s">
        <v>21635</v>
      </c>
    </row>
    <row r="19100" spans="1:6" x14ac:dyDescent="0.25">
      <c r="A19100" t="s">
        <v>6498</v>
      </c>
      <c r="B19100" s="100" t="s">
        <v>17621</v>
      </c>
      <c r="C19100" s="100"/>
      <c r="D19100" s="124">
        <v>19491</v>
      </c>
      <c r="E19100" s="157" t="e">
        <f>VLOOKUP(D19100,'SOAT LIQ'!$A$87:$C$3416,3,FALSE)</f>
        <v>#N/A</v>
      </c>
      <c r="F19100" t="s">
        <v>21635</v>
      </c>
    </row>
    <row r="19101" spans="1:6" x14ac:dyDescent="0.25">
      <c r="A19101" t="s">
        <v>6501</v>
      </c>
      <c r="B19101" s="100" t="s">
        <v>17621</v>
      </c>
      <c r="C19101" s="100"/>
      <c r="D19101" s="124">
        <v>19491</v>
      </c>
      <c r="E19101" s="157" t="e">
        <f>VLOOKUP(D19101,'SOAT LIQ'!$A$87:$C$3416,3,FALSE)</f>
        <v>#N/A</v>
      </c>
      <c r="F19101" t="s">
        <v>21635</v>
      </c>
    </row>
    <row r="19102" spans="1:6" x14ac:dyDescent="0.25">
      <c r="A19102" t="s">
        <v>6498</v>
      </c>
      <c r="B19102" s="100" t="s">
        <v>17622</v>
      </c>
      <c r="C19102" s="100"/>
      <c r="D19102" s="124">
        <v>19491</v>
      </c>
      <c r="E19102" s="157" t="e">
        <f>VLOOKUP(D19102,'SOAT LIQ'!$A$87:$C$3416,3,FALSE)</f>
        <v>#N/A</v>
      </c>
      <c r="F19102" t="s">
        <v>21635</v>
      </c>
    </row>
    <row r="19103" spans="1:6" x14ac:dyDescent="0.25">
      <c r="A19103" t="s">
        <v>6501</v>
      </c>
      <c r="B19103" s="100" t="s">
        <v>17622</v>
      </c>
      <c r="C19103" s="100"/>
      <c r="D19103" s="124">
        <v>19491</v>
      </c>
      <c r="E19103" s="157" t="e">
        <f>VLOOKUP(D19103,'SOAT LIQ'!$A$87:$C$3416,3,FALSE)</f>
        <v>#N/A</v>
      </c>
      <c r="F19103" t="s">
        <v>21635</v>
      </c>
    </row>
    <row r="19104" spans="1:6" x14ac:dyDescent="0.25">
      <c r="A19104" t="s">
        <v>6498</v>
      </c>
      <c r="B19104" s="100" t="s">
        <v>17623</v>
      </c>
      <c r="C19104" s="100"/>
      <c r="D19104" s="124">
        <v>19488</v>
      </c>
      <c r="E19104" s="157" t="e">
        <f>VLOOKUP(D19104,'SOAT LIQ'!$A$87:$C$3416,3,FALSE)</f>
        <v>#N/A</v>
      </c>
      <c r="F19104" t="s">
        <v>21635</v>
      </c>
    </row>
    <row r="19105" spans="1:6" x14ac:dyDescent="0.25">
      <c r="A19105" t="s">
        <v>6501</v>
      </c>
      <c r="B19105" s="100" t="s">
        <v>17623</v>
      </c>
      <c r="C19105" s="100"/>
      <c r="D19105" s="124">
        <v>19488</v>
      </c>
      <c r="E19105" s="157" t="e">
        <f>VLOOKUP(D19105,'SOAT LIQ'!$A$87:$C$3416,3,FALSE)</f>
        <v>#N/A</v>
      </c>
      <c r="F19105" t="s">
        <v>21635</v>
      </c>
    </row>
    <row r="19106" spans="1:6" x14ac:dyDescent="0.25">
      <c r="A19106" t="s">
        <v>6498</v>
      </c>
      <c r="B19106" s="100" t="s">
        <v>17624</v>
      </c>
      <c r="C19106" s="100"/>
      <c r="D19106" s="124">
        <v>19148</v>
      </c>
      <c r="E19106" s="157" t="e">
        <f>VLOOKUP(D19106,'SOAT LIQ'!$A$87:$C$3416,3,FALSE)</f>
        <v>#N/A</v>
      </c>
      <c r="F19106" t="s">
        <v>21635</v>
      </c>
    </row>
    <row r="19107" spans="1:6" x14ac:dyDescent="0.25">
      <c r="A19107" t="s">
        <v>6501</v>
      </c>
      <c r="B19107" s="100" t="s">
        <v>17624</v>
      </c>
      <c r="C19107" s="100"/>
      <c r="D19107" s="124">
        <v>19148</v>
      </c>
      <c r="E19107" s="157" t="e">
        <f>VLOOKUP(D19107,'SOAT LIQ'!$A$87:$C$3416,3,FALSE)</f>
        <v>#N/A</v>
      </c>
      <c r="F19107" t="s">
        <v>21635</v>
      </c>
    </row>
    <row r="19108" spans="1:6" x14ac:dyDescent="0.25">
      <c r="A19108" t="s">
        <v>6498</v>
      </c>
      <c r="B19108" s="100" t="s">
        <v>17625</v>
      </c>
      <c r="C19108" s="100"/>
      <c r="D19108" s="124">
        <v>19057</v>
      </c>
      <c r="E19108" s="157" t="e">
        <f>VLOOKUP(D19108,'SOAT LIQ'!$A$87:$C$3416,3,FALSE)</f>
        <v>#N/A</v>
      </c>
      <c r="F19108" t="s">
        <v>21635</v>
      </c>
    </row>
    <row r="19109" spans="1:6" x14ac:dyDescent="0.25">
      <c r="A19109" t="s">
        <v>6501</v>
      </c>
      <c r="B19109" s="100" t="s">
        <v>17625</v>
      </c>
      <c r="C19109" s="100"/>
      <c r="D19109" s="124">
        <v>19057</v>
      </c>
      <c r="E19109" s="157" t="e">
        <f>VLOOKUP(D19109,'SOAT LIQ'!$A$87:$C$3416,3,FALSE)</f>
        <v>#N/A</v>
      </c>
      <c r="F19109" t="s">
        <v>21635</v>
      </c>
    </row>
    <row r="19110" spans="1:6" x14ac:dyDescent="0.25">
      <c r="A19110" t="s">
        <v>6498</v>
      </c>
      <c r="B19110" s="100" t="s">
        <v>17626</v>
      </c>
      <c r="C19110" s="99" t="s">
        <v>17627</v>
      </c>
      <c r="D19110" s="124">
        <v>19154</v>
      </c>
      <c r="E19110" s="157" t="e">
        <f>VLOOKUP(D19110,'SOAT LIQ'!$A$87:$C$3416,3,FALSE)</f>
        <v>#N/A</v>
      </c>
      <c r="F19110" t="s">
        <v>21635</v>
      </c>
    </row>
    <row r="19111" spans="1:6" x14ac:dyDescent="0.25">
      <c r="A19111" t="s">
        <v>6501</v>
      </c>
      <c r="B19111" s="100" t="s">
        <v>17626</v>
      </c>
      <c r="C19111" s="99" t="s">
        <v>17627</v>
      </c>
      <c r="D19111" s="124">
        <v>19154</v>
      </c>
      <c r="E19111" s="157" t="e">
        <f>VLOOKUP(D19111,'SOAT LIQ'!$A$87:$C$3416,3,FALSE)</f>
        <v>#N/A</v>
      </c>
      <c r="F19111" t="s">
        <v>21635</v>
      </c>
    </row>
    <row r="19112" spans="1:6" x14ac:dyDescent="0.25">
      <c r="A19112" t="s">
        <v>6498</v>
      </c>
      <c r="B19112" s="100" t="s">
        <v>17628</v>
      </c>
      <c r="C19112" s="100"/>
      <c r="D19112" s="124">
        <v>19491</v>
      </c>
      <c r="E19112" s="157" t="e">
        <f>VLOOKUP(D19112,'SOAT LIQ'!$A$87:$C$3416,3,FALSE)</f>
        <v>#N/A</v>
      </c>
      <c r="F19112" t="s">
        <v>21635</v>
      </c>
    </row>
    <row r="19113" spans="1:6" x14ac:dyDescent="0.25">
      <c r="A19113" t="s">
        <v>6501</v>
      </c>
      <c r="B19113" s="100" t="s">
        <v>17628</v>
      </c>
      <c r="C19113" s="100"/>
      <c r="D19113" s="124">
        <v>19491</v>
      </c>
      <c r="E19113" s="157" t="e">
        <f>VLOOKUP(D19113,'SOAT LIQ'!$A$87:$C$3416,3,FALSE)</f>
        <v>#N/A</v>
      </c>
      <c r="F19113" t="s">
        <v>21635</v>
      </c>
    </row>
    <row r="19114" spans="1:6" x14ac:dyDescent="0.25">
      <c r="A19114" t="s">
        <v>6498</v>
      </c>
      <c r="B19114" s="100" t="s">
        <v>17629</v>
      </c>
      <c r="C19114" s="99" t="s">
        <v>17630</v>
      </c>
      <c r="D19114" s="124">
        <v>19732</v>
      </c>
      <c r="E19114" s="157" t="e">
        <f>VLOOKUP(D19114,'SOAT LIQ'!$A$87:$C$3416,3,FALSE)</f>
        <v>#N/A</v>
      </c>
      <c r="F19114" t="s">
        <v>21635</v>
      </c>
    </row>
    <row r="19115" spans="1:6" x14ac:dyDescent="0.25">
      <c r="A19115" t="s">
        <v>6501</v>
      </c>
      <c r="B19115" s="100" t="s">
        <v>17629</v>
      </c>
      <c r="C19115" s="99" t="s">
        <v>17630</v>
      </c>
      <c r="D19115" s="124">
        <v>19732</v>
      </c>
      <c r="E19115" s="157" t="e">
        <f>VLOOKUP(D19115,'SOAT LIQ'!$A$87:$C$3416,3,FALSE)</f>
        <v>#N/A</v>
      </c>
      <c r="F19115" t="s">
        <v>21635</v>
      </c>
    </row>
    <row r="19116" spans="1:6" x14ac:dyDescent="0.25">
      <c r="A19116" t="s">
        <v>6498</v>
      </c>
      <c r="B19116" s="100" t="s">
        <v>17631</v>
      </c>
      <c r="C19116" s="99" t="s">
        <v>17632</v>
      </c>
      <c r="D19116" s="124">
        <v>19007</v>
      </c>
      <c r="E19116" s="157" t="e">
        <f>VLOOKUP(D19116,'SOAT LIQ'!$A$87:$C$3416,3,FALSE)</f>
        <v>#N/A</v>
      </c>
      <c r="F19116" t="s">
        <v>21635</v>
      </c>
    </row>
    <row r="19117" spans="1:6" x14ac:dyDescent="0.25">
      <c r="A19117" t="s">
        <v>6501</v>
      </c>
      <c r="B19117" s="100" t="s">
        <v>17631</v>
      </c>
      <c r="C19117" s="99" t="s">
        <v>17632</v>
      </c>
      <c r="D19117" s="124">
        <v>19007</v>
      </c>
      <c r="E19117" s="157" t="e">
        <f>VLOOKUP(D19117,'SOAT LIQ'!$A$87:$C$3416,3,FALSE)</f>
        <v>#N/A</v>
      </c>
      <c r="F19117" t="s">
        <v>21635</v>
      </c>
    </row>
    <row r="19118" spans="1:6" x14ac:dyDescent="0.25">
      <c r="A19118" t="s">
        <v>6498</v>
      </c>
      <c r="B19118" s="100" t="s">
        <v>17633</v>
      </c>
      <c r="C19118" s="100"/>
      <c r="D19118" s="124"/>
      <c r="E19118" s="157" t="e">
        <f>VLOOKUP(D19118,'SOAT LIQ'!$A$87:$C$3416,3,FALSE)</f>
        <v>#N/A</v>
      </c>
      <c r="F19118" t="s">
        <v>21635</v>
      </c>
    </row>
    <row r="19119" spans="1:6" x14ac:dyDescent="0.25">
      <c r="A19119" t="s">
        <v>6501</v>
      </c>
      <c r="B19119" s="100" t="s">
        <v>17633</v>
      </c>
      <c r="C19119" s="100"/>
      <c r="D19119" s="124"/>
      <c r="E19119" s="157" t="e">
        <f>VLOOKUP(D19119,'SOAT LIQ'!$A$87:$C$3416,3,FALSE)</f>
        <v>#N/A</v>
      </c>
      <c r="F19119" t="s">
        <v>21635</v>
      </c>
    </row>
    <row r="19120" spans="1:6" x14ac:dyDescent="0.25">
      <c r="A19120" t="s">
        <v>6498</v>
      </c>
      <c r="B19120" s="100" t="s">
        <v>17634</v>
      </c>
      <c r="C19120" s="99" t="s">
        <v>17635</v>
      </c>
      <c r="D19120" s="124">
        <v>19147</v>
      </c>
      <c r="E19120" s="157" t="e">
        <f>VLOOKUP(D19120,'SOAT LIQ'!$A$87:$C$3416,3,FALSE)</f>
        <v>#N/A</v>
      </c>
      <c r="F19120" t="s">
        <v>21635</v>
      </c>
    </row>
    <row r="19121" spans="1:6" x14ac:dyDescent="0.25">
      <c r="A19121" t="s">
        <v>6501</v>
      </c>
      <c r="B19121" s="100" t="s">
        <v>17634</v>
      </c>
      <c r="C19121" s="99" t="s">
        <v>17635</v>
      </c>
      <c r="D19121" s="124">
        <v>19147</v>
      </c>
      <c r="E19121" s="157" t="e">
        <f>VLOOKUP(D19121,'SOAT LIQ'!$A$87:$C$3416,3,FALSE)</f>
        <v>#N/A</v>
      </c>
      <c r="F19121" t="s">
        <v>21635</v>
      </c>
    </row>
    <row r="19122" spans="1:6" x14ac:dyDescent="0.25">
      <c r="A19122" t="s">
        <v>6498</v>
      </c>
      <c r="B19122" s="100" t="s">
        <v>17636</v>
      </c>
      <c r="C19122" s="99" t="s">
        <v>17637</v>
      </c>
      <c r="D19122" s="124">
        <v>19155</v>
      </c>
      <c r="E19122" s="157" t="e">
        <f>VLOOKUP(D19122,'SOAT LIQ'!$A$87:$C$3416,3,FALSE)</f>
        <v>#N/A</v>
      </c>
      <c r="F19122" t="s">
        <v>21635</v>
      </c>
    </row>
    <row r="19123" spans="1:6" x14ac:dyDescent="0.25">
      <c r="A19123" t="s">
        <v>6501</v>
      </c>
      <c r="B19123" s="100" t="s">
        <v>17636</v>
      </c>
      <c r="C19123" s="99" t="s">
        <v>17637</v>
      </c>
      <c r="D19123" s="124">
        <v>19155</v>
      </c>
      <c r="E19123" s="157" t="e">
        <f>VLOOKUP(D19123,'SOAT LIQ'!$A$87:$C$3416,3,FALSE)</f>
        <v>#N/A</v>
      </c>
      <c r="F19123" t="s">
        <v>21635</v>
      </c>
    </row>
    <row r="19124" spans="1:6" x14ac:dyDescent="0.25">
      <c r="A19124" t="s">
        <v>6498</v>
      </c>
      <c r="B19124" s="100" t="s">
        <v>17638</v>
      </c>
      <c r="C19124" s="100"/>
      <c r="D19124" s="124">
        <v>19569</v>
      </c>
      <c r="E19124" s="157" t="e">
        <f>VLOOKUP(D19124,'SOAT LIQ'!$A$87:$C$3416,3,FALSE)</f>
        <v>#N/A</v>
      </c>
      <c r="F19124" t="s">
        <v>21635</v>
      </c>
    </row>
    <row r="19125" spans="1:6" x14ac:dyDescent="0.25">
      <c r="A19125" t="s">
        <v>6501</v>
      </c>
      <c r="B19125" s="100" t="s">
        <v>17638</v>
      </c>
      <c r="C19125" s="100"/>
      <c r="D19125" s="124">
        <v>19569</v>
      </c>
      <c r="E19125" s="157" t="e">
        <f>VLOOKUP(D19125,'SOAT LIQ'!$A$87:$C$3416,3,FALSE)</f>
        <v>#N/A</v>
      </c>
      <c r="F19125" t="s">
        <v>21635</v>
      </c>
    </row>
    <row r="19126" spans="1:6" x14ac:dyDescent="0.25">
      <c r="A19126" t="s">
        <v>6498</v>
      </c>
      <c r="B19126" s="100" t="s">
        <v>17639</v>
      </c>
      <c r="C19126" s="100"/>
      <c r="D19126" s="124">
        <v>19753</v>
      </c>
      <c r="E19126" s="157" t="e">
        <f>VLOOKUP(D19126,'SOAT LIQ'!$A$87:$C$3416,3,FALSE)</f>
        <v>#N/A</v>
      </c>
      <c r="F19126" t="s">
        <v>21635</v>
      </c>
    </row>
    <row r="19127" spans="1:6" x14ac:dyDescent="0.25">
      <c r="A19127" t="s">
        <v>6501</v>
      </c>
      <c r="B19127" s="100" t="s">
        <v>17639</v>
      </c>
      <c r="C19127" s="100"/>
      <c r="D19127" s="124">
        <v>19753</v>
      </c>
      <c r="E19127" s="157" t="e">
        <f>VLOOKUP(D19127,'SOAT LIQ'!$A$87:$C$3416,3,FALSE)</f>
        <v>#N/A</v>
      </c>
      <c r="F19127" t="s">
        <v>21635</v>
      </c>
    </row>
    <row r="19128" spans="1:6" x14ac:dyDescent="0.25">
      <c r="A19128" t="s">
        <v>6498</v>
      </c>
      <c r="B19128" s="100" t="s">
        <v>17640</v>
      </c>
      <c r="C19128" s="100"/>
      <c r="D19128" s="124"/>
      <c r="E19128" s="157" t="e">
        <f>VLOOKUP(D19128,'SOAT LIQ'!$A$87:$C$3416,3,FALSE)</f>
        <v>#N/A</v>
      </c>
      <c r="F19128" t="s">
        <v>21635</v>
      </c>
    </row>
    <row r="19129" spans="1:6" x14ac:dyDescent="0.25">
      <c r="A19129" t="s">
        <v>6501</v>
      </c>
      <c r="B19129" s="100" t="s">
        <v>17640</v>
      </c>
      <c r="C19129" s="100"/>
      <c r="D19129" s="124"/>
      <c r="E19129" s="157" t="e">
        <f>VLOOKUP(D19129,'SOAT LIQ'!$A$87:$C$3416,3,FALSE)</f>
        <v>#N/A</v>
      </c>
      <c r="F19129" t="s">
        <v>21635</v>
      </c>
    </row>
    <row r="19130" spans="1:6" x14ac:dyDescent="0.25">
      <c r="A19130" t="s">
        <v>6498</v>
      </c>
      <c r="B19130" s="100" t="s">
        <v>17641</v>
      </c>
      <c r="C19130" s="100"/>
      <c r="D19130" s="124"/>
      <c r="E19130" s="157" t="e">
        <f>VLOOKUP(D19130,'SOAT LIQ'!$A$87:$C$3416,3,FALSE)</f>
        <v>#N/A</v>
      </c>
      <c r="F19130" t="s">
        <v>21635</v>
      </c>
    </row>
    <row r="19131" spans="1:6" x14ac:dyDescent="0.25">
      <c r="A19131" t="s">
        <v>6501</v>
      </c>
      <c r="B19131" s="100" t="s">
        <v>17641</v>
      </c>
      <c r="C19131" s="100"/>
      <c r="D19131" s="124"/>
      <c r="E19131" s="157" t="e">
        <f>VLOOKUP(D19131,'SOAT LIQ'!$A$87:$C$3416,3,FALSE)</f>
        <v>#N/A</v>
      </c>
      <c r="F19131" t="s">
        <v>21635</v>
      </c>
    </row>
    <row r="19132" spans="1:6" x14ac:dyDescent="0.25">
      <c r="A19132" t="s">
        <v>6498</v>
      </c>
      <c r="B19132" s="100" t="s">
        <v>17642</v>
      </c>
      <c r="C19132" s="100"/>
      <c r="D19132" s="124"/>
      <c r="E19132" s="157" t="e">
        <f>VLOOKUP(D19132,'SOAT LIQ'!$A$87:$C$3416,3,FALSE)</f>
        <v>#N/A</v>
      </c>
      <c r="F19132" t="s">
        <v>21635</v>
      </c>
    </row>
    <row r="19133" spans="1:6" x14ac:dyDescent="0.25">
      <c r="A19133" t="s">
        <v>6501</v>
      </c>
      <c r="B19133" s="100" t="s">
        <v>17642</v>
      </c>
      <c r="C19133" s="100"/>
      <c r="D19133" s="124"/>
      <c r="E19133" s="157" t="e">
        <f>VLOOKUP(D19133,'SOAT LIQ'!$A$87:$C$3416,3,FALSE)</f>
        <v>#N/A</v>
      </c>
      <c r="F19133" t="s">
        <v>21635</v>
      </c>
    </row>
    <row r="19134" spans="1:6" x14ac:dyDescent="0.25">
      <c r="A19134" t="s">
        <v>6498</v>
      </c>
      <c r="B19134" s="100" t="s">
        <v>17643</v>
      </c>
      <c r="C19134" s="100"/>
      <c r="D19134" s="124"/>
      <c r="E19134" s="157" t="e">
        <f>VLOOKUP(D19134,'SOAT LIQ'!$A$87:$C$3416,3,FALSE)</f>
        <v>#N/A</v>
      </c>
      <c r="F19134" t="s">
        <v>21635</v>
      </c>
    </row>
    <row r="19135" spans="1:6" x14ac:dyDescent="0.25">
      <c r="A19135" t="s">
        <v>6501</v>
      </c>
      <c r="B19135" s="100" t="s">
        <v>17643</v>
      </c>
      <c r="C19135" s="100"/>
      <c r="D19135" s="124"/>
      <c r="E19135" s="157" t="e">
        <f>VLOOKUP(D19135,'SOAT LIQ'!$A$87:$C$3416,3,FALSE)</f>
        <v>#N/A</v>
      </c>
      <c r="F19135" t="s">
        <v>21635</v>
      </c>
    </row>
    <row r="19136" spans="1:6" x14ac:dyDescent="0.25">
      <c r="A19136" t="s">
        <v>6498</v>
      </c>
      <c r="B19136" s="100" t="s">
        <v>17644</v>
      </c>
      <c r="C19136" s="99" t="s">
        <v>17645</v>
      </c>
      <c r="D19136" s="124">
        <v>19065</v>
      </c>
      <c r="E19136" s="157" t="e">
        <f>VLOOKUP(D19136,'SOAT LIQ'!$A$87:$C$3416,3,FALSE)</f>
        <v>#N/A</v>
      </c>
      <c r="F19136" t="s">
        <v>21635</v>
      </c>
    </row>
    <row r="19137" spans="1:6" x14ac:dyDescent="0.25">
      <c r="A19137" t="s">
        <v>6501</v>
      </c>
      <c r="B19137" s="100" t="s">
        <v>17644</v>
      </c>
      <c r="C19137" s="99" t="s">
        <v>17645</v>
      </c>
      <c r="D19137" s="124">
        <v>19065</v>
      </c>
      <c r="E19137" s="157" t="e">
        <f>VLOOKUP(D19137,'SOAT LIQ'!$A$87:$C$3416,3,FALSE)</f>
        <v>#N/A</v>
      </c>
      <c r="F19137" t="s">
        <v>21635</v>
      </c>
    </row>
    <row r="19138" spans="1:6" x14ac:dyDescent="0.25">
      <c r="A19138" t="s">
        <v>6498</v>
      </c>
      <c r="B19138" s="100" t="s">
        <v>17646</v>
      </c>
      <c r="C19138" s="100"/>
      <c r="D19138" s="124"/>
      <c r="E19138" s="157" t="e">
        <f>VLOOKUP(D19138,'SOAT LIQ'!$A$87:$C$3416,3,FALSE)</f>
        <v>#N/A</v>
      </c>
      <c r="F19138" t="s">
        <v>21635</v>
      </c>
    </row>
    <row r="19139" spans="1:6" x14ac:dyDescent="0.25">
      <c r="A19139" t="s">
        <v>6501</v>
      </c>
      <c r="B19139" s="100" t="s">
        <v>17646</v>
      </c>
      <c r="C19139" s="100"/>
      <c r="D19139" s="124"/>
      <c r="E19139" s="157" t="e">
        <f>VLOOKUP(D19139,'SOAT LIQ'!$A$87:$C$3416,3,FALSE)</f>
        <v>#N/A</v>
      </c>
      <c r="F19139" t="s">
        <v>21635</v>
      </c>
    </row>
    <row r="19140" spans="1:6" x14ac:dyDescent="0.25">
      <c r="A19140" t="s">
        <v>6498</v>
      </c>
      <c r="B19140" s="100" t="s">
        <v>17647</v>
      </c>
      <c r="C19140" s="100"/>
      <c r="D19140" s="124"/>
      <c r="E19140" s="157" t="e">
        <f>VLOOKUP(D19140,'SOAT LIQ'!$A$87:$C$3416,3,FALSE)</f>
        <v>#N/A</v>
      </c>
      <c r="F19140" t="s">
        <v>21635</v>
      </c>
    </row>
    <row r="19141" spans="1:6" x14ac:dyDescent="0.25">
      <c r="A19141" t="s">
        <v>6501</v>
      </c>
      <c r="B19141" s="100" t="s">
        <v>17647</v>
      </c>
      <c r="C19141" s="100"/>
      <c r="D19141" s="124"/>
      <c r="E19141" s="157" t="e">
        <f>VLOOKUP(D19141,'SOAT LIQ'!$A$87:$C$3416,3,FALSE)</f>
        <v>#N/A</v>
      </c>
      <c r="F19141" t="s">
        <v>21635</v>
      </c>
    </row>
    <row r="19142" spans="1:6" x14ac:dyDescent="0.25">
      <c r="A19142" t="s">
        <v>6498</v>
      </c>
      <c r="B19142" s="100" t="s">
        <v>17648</v>
      </c>
      <c r="C19142" s="100"/>
      <c r="D19142" s="124">
        <v>19190</v>
      </c>
      <c r="E19142" s="157" t="e">
        <f>VLOOKUP(D19142,'SOAT LIQ'!$A$87:$C$3416,3,FALSE)</f>
        <v>#N/A</v>
      </c>
      <c r="F19142" t="s">
        <v>21635</v>
      </c>
    </row>
    <row r="19143" spans="1:6" x14ac:dyDescent="0.25">
      <c r="A19143" t="s">
        <v>6501</v>
      </c>
      <c r="B19143" s="100" t="s">
        <v>17648</v>
      </c>
      <c r="C19143" s="100"/>
      <c r="D19143" s="124">
        <v>19190</v>
      </c>
      <c r="E19143" s="157" t="e">
        <f>VLOOKUP(D19143,'SOAT LIQ'!$A$87:$C$3416,3,FALSE)</f>
        <v>#N/A</v>
      </c>
      <c r="F19143" t="s">
        <v>21635</v>
      </c>
    </row>
    <row r="19144" spans="1:6" x14ac:dyDescent="0.25">
      <c r="A19144" t="s">
        <v>6498</v>
      </c>
      <c r="B19144" s="100" t="s">
        <v>17649</v>
      </c>
      <c r="C19144" s="100"/>
      <c r="D19144" s="124">
        <v>19015</v>
      </c>
      <c r="E19144" s="157" t="e">
        <f>VLOOKUP(D19144,'SOAT LIQ'!$A$87:$C$3416,3,FALSE)</f>
        <v>#N/A</v>
      </c>
      <c r="F19144" t="s">
        <v>21635</v>
      </c>
    </row>
    <row r="19145" spans="1:6" x14ac:dyDescent="0.25">
      <c r="A19145" t="s">
        <v>6501</v>
      </c>
      <c r="B19145" s="100" t="s">
        <v>17649</v>
      </c>
      <c r="C19145" s="100"/>
      <c r="D19145" s="124">
        <v>19015</v>
      </c>
      <c r="E19145" s="157" t="e">
        <f>VLOOKUP(D19145,'SOAT LIQ'!$A$87:$C$3416,3,FALSE)</f>
        <v>#N/A</v>
      </c>
      <c r="F19145" t="s">
        <v>21635</v>
      </c>
    </row>
    <row r="19146" spans="1:6" x14ac:dyDescent="0.25">
      <c r="A19146" t="s">
        <v>6498</v>
      </c>
      <c r="B19146" s="100" t="s">
        <v>17650</v>
      </c>
      <c r="C19146" s="99" t="s">
        <v>17630</v>
      </c>
      <c r="D19146" s="124">
        <v>19732</v>
      </c>
      <c r="E19146" s="157" t="e">
        <f>VLOOKUP(D19146,'SOAT LIQ'!$A$87:$C$3416,3,FALSE)</f>
        <v>#N/A</v>
      </c>
      <c r="F19146" t="s">
        <v>21635</v>
      </c>
    </row>
    <row r="19147" spans="1:6" x14ac:dyDescent="0.25">
      <c r="A19147" t="s">
        <v>6501</v>
      </c>
      <c r="B19147" s="100" t="s">
        <v>17650</v>
      </c>
      <c r="C19147" s="99" t="s">
        <v>17630</v>
      </c>
      <c r="D19147" s="124">
        <v>19732</v>
      </c>
      <c r="E19147" s="157" t="e">
        <f>VLOOKUP(D19147,'SOAT LIQ'!$A$87:$C$3416,3,FALSE)</f>
        <v>#N/A</v>
      </c>
      <c r="F19147" t="s">
        <v>21635</v>
      </c>
    </row>
    <row r="19148" spans="1:6" x14ac:dyDescent="0.25">
      <c r="A19148" t="s">
        <v>6498</v>
      </c>
      <c r="B19148" s="100" t="s">
        <v>17651</v>
      </c>
      <c r="C19148" s="99" t="s">
        <v>17652</v>
      </c>
      <c r="D19148" s="124">
        <v>19012</v>
      </c>
      <c r="E19148" s="157" t="e">
        <f>VLOOKUP(D19148,'SOAT LIQ'!$A$87:$C$3416,3,FALSE)</f>
        <v>#N/A</v>
      </c>
      <c r="F19148" t="s">
        <v>21635</v>
      </c>
    </row>
    <row r="19149" spans="1:6" x14ac:dyDescent="0.25">
      <c r="A19149" t="s">
        <v>6501</v>
      </c>
      <c r="B19149" s="100" t="s">
        <v>17651</v>
      </c>
      <c r="C19149" s="99" t="s">
        <v>17652</v>
      </c>
      <c r="D19149" s="124">
        <v>19012</v>
      </c>
      <c r="E19149" s="157" t="e">
        <f>VLOOKUP(D19149,'SOAT LIQ'!$A$87:$C$3416,3,FALSE)</f>
        <v>#N/A</v>
      </c>
      <c r="F19149" t="s">
        <v>21635</v>
      </c>
    </row>
    <row r="19150" spans="1:6" x14ac:dyDescent="0.25">
      <c r="A19150" t="s">
        <v>6498</v>
      </c>
      <c r="B19150" s="100" t="s">
        <v>17653</v>
      </c>
      <c r="C19150" s="100"/>
      <c r="D19150" s="124"/>
      <c r="E19150" s="157" t="e">
        <f>VLOOKUP(D19150,'SOAT LIQ'!$A$87:$C$3416,3,FALSE)</f>
        <v>#N/A</v>
      </c>
      <c r="F19150" t="s">
        <v>21635</v>
      </c>
    </row>
    <row r="19151" spans="1:6" x14ac:dyDescent="0.25">
      <c r="A19151" t="s">
        <v>6501</v>
      </c>
      <c r="B19151" s="100" t="s">
        <v>17653</v>
      </c>
      <c r="C19151" s="100"/>
      <c r="D19151" s="124"/>
      <c r="E19151" s="157" t="e">
        <f>VLOOKUP(D19151,'SOAT LIQ'!$A$87:$C$3416,3,FALSE)</f>
        <v>#N/A</v>
      </c>
      <c r="F19151" t="s">
        <v>21635</v>
      </c>
    </row>
    <row r="19152" spans="1:6" x14ac:dyDescent="0.25">
      <c r="A19152" t="s">
        <v>6498</v>
      </c>
      <c r="B19152" s="100" t="s">
        <v>17654</v>
      </c>
      <c r="C19152" s="100"/>
      <c r="D19152" s="124"/>
      <c r="E19152" s="157" t="e">
        <f>VLOOKUP(D19152,'SOAT LIQ'!$A$87:$C$3416,3,FALSE)</f>
        <v>#N/A</v>
      </c>
      <c r="F19152" t="s">
        <v>21635</v>
      </c>
    </row>
    <row r="19153" spans="1:6" x14ac:dyDescent="0.25">
      <c r="A19153" t="s">
        <v>6501</v>
      </c>
      <c r="B19153" s="100" t="s">
        <v>17654</v>
      </c>
      <c r="C19153" s="100"/>
      <c r="D19153" s="124"/>
      <c r="E19153" s="157" t="e">
        <f>VLOOKUP(D19153,'SOAT LIQ'!$A$87:$C$3416,3,FALSE)</f>
        <v>#N/A</v>
      </c>
      <c r="F19153" t="s">
        <v>21635</v>
      </c>
    </row>
    <row r="19154" spans="1:6" x14ac:dyDescent="0.25">
      <c r="A19154" t="s">
        <v>6498</v>
      </c>
      <c r="B19154" s="100" t="s">
        <v>17655</v>
      </c>
      <c r="C19154" s="100"/>
      <c r="D19154" s="124"/>
      <c r="E19154" s="157" t="e">
        <f>VLOOKUP(D19154,'SOAT LIQ'!$A$87:$C$3416,3,FALSE)</f>
        <v>#N/A</v>
      </c>
      <c r="F19154" t="s">
        <v>21635</v>
      </c>
    </row>
    <row r="19155" spans="1:6" x14ac:dyDescent="0.25">
      <c r="A19155" t="s">
        <v>6501</v>
      </c>
      <c r="B19155" s="100" t="s">
        <v>17655</v>
      </c>
      <c r="C19155" s="100"/>
      <c r="D19155" s="124"/>
      <c r="E19155" s="157" t="e">
        <f>VLOOKUP(D19155,'SOAT LIQ'!$A$87:$C$3416,3,FALSE)</f>
        <v>#N/A</v>
      </c>
      <c r="F19155" t="s">
        <v>21635</v>
      </c>
    </row>
    <row r="19156" spans="1:6" x14ac:dyDescent="0.25">
      <c r="A19156" t="s">
        <v>6498</v>
      </c>
      <c r="B19156" s="100" t="s">
        <v>17656</v>
      </c>
      <c r="C19156" s="100"/>
      <c r="D19156" s="124">
        <v>19010</v>
      </c>
      <c r="E19156" s="157" t="e">
        <f>VLOOKUP(D19156,'SOAT LIQ'!$A$87:$C$3416,3,FALSE)</f>
        <v>#N/A</v>
      </c>
      <c r="F19156" t="s">
        <v>21635</v>
      </c>
    </row>
    <row r="19157" spans="1:6" x14ac:dyDescent="0.25">
      <c r="A19157" t="s">
        <v>6501</v>
      </c>
      <c r="B19157" s="100" t="s">
        <v>17656</v>
      </c>
      <c r="C19157" s="100"/>
      <c r="D19157" s="124">
        <v>19010</v>
      </c>
      <c r="E19157" s="157" t="e">
        <f>VLOOKUP(D19157,'SOAT LIQ'!$A$87:$C$3416,3,FALSE)</f>
        <v>#N/A</v>
      </c>
      <c r="F19157" t="s">
        <v>21635</v>
      </c>
    </row>
    <row r="19158" spans="1:6" x14ac:dyDescent="0.25">
      <c r="A19158" t="s">
        <v>6498</v>
      </c>
      <c r="B19158" s="100" t="s">
        <v>17657</v>
      </c>
      <c r="C19158" s="100"/>
      <c r="D19158" s="124">
        <v>19010</v>
      </c>
      <c r="E19158" s="157" t="e">
        <f>VLOOKUP(D19158,'SOAT LIQ'!$A$87:$C$3416,3,FALSE)</f>
        <v>#N/A</v>
      </c>
      <c r="F19158" t="s">
        <v>21635</v>
      </c>
    </row>
    <row r="19159" spans="1:6" x14ac:dyDescent="0.25">
      <c r="A19159" t="s">
        <v>6501</v>
      </c>
      <c r="B19159" s="100" t="s">
        <v>17657</v>
      </c>
      <c r="C19159" s="100"/>
      <c r="D19159" s="124">
        <v>19010</v>
      </c>
      <c r="E19159" s="157" t="e">
        <f>VLOOKUP(D19159,'SOAT LIQ'!$A$87:$C$3416,3,FALSE)</f>
        <v>#N/A</v>
      </c>
      <c r="F19159" t="s">
        <v>21635</v>
      </c>
    </row>
    <row r="19160" spans="1:6" x14ac:dyDescent="0.25">
      <c r="A19160" t="s">
        <v>6498</v>
      </c>
      <c r="B19160" s="100" t="s">
        <v>17658</v>
      </c>
      <c r="C19160" s="100"/>
      <c r="D19160" s="124">
        <v>19363</v>
      </c>
      <c r="E19160" s="157" t="e">
        <f>VLOOKUP(D19160,'SOAT LIQ'!$A$87:$C$3416,3,FALSE)</f>
        <v>#N/A</v>
      </c>
      <c r="F19160" t="s">
        <v>21635</v>
      </c>
    </row>
    <row r="19161" spans="1:6" x14ac:dyDescent="0.25">
      <c r="A19161" t="s">
        <v>6501</v>
      </c>
      <c r="B19161" s="100" t="s">
        <v>17658</v>
      </c>
      <c r="C19161" s="100"/>
      <c r="D19161" s="124">
        <v>19363</v>
      </c>
      <c r="E19161" s="157" t="e">
        <f>VLOOKUP(D19161,'SOAT LIQ'!$A$87:$C$3416,3,FALSE)</f>
        <v>#N/A</v>
      </c>
      <c r="F19161" t="s">
        <v>21635</v>
      </c>
    </row>
    <row r="19162" spans="1:6" x14ac:dyDescent="0.25">
      <c r="A19162" t="s">
        <v>6498</v>
      </c>
      <c r="B19162" s="100" t="s">
        <v>17659</v>
      </c>
      <c r="C19162" s="100"/>
      <c r="D19162" s="124"/>
      <c r="E19162" s="157" t="e">
        <f>VLOOKUP(D19162,'SOAT LIQ'!$A$87:$C$3416,3,FALSE)</f>
        <v>#N/A</v>
      </c>
      <c r="F19162" t="s">
        <v>21635</v>
      </c>
    </row>
    <row r="19163" spans="1:6" x14ac:dyDescent="0.25">
      <c r="A19163" t="s">
        <v>6501</v>
      </c>
      <c r="B19163" s="100" t="s">
        <v>17659</v>
      </c>
      <c r="C19163" s="100"/>
      <c r="D19163" s="124"/>
      <c r="E19163" s="157" t="e">
        <f>VLOOKUP(D19163,'SOAT LIQ'!$A$87:$C$3416,3,FALSE)</f>
        <v>#N/A</v>
      </c>
      <c r="F19163" t="s">
        <v>21635</v>
      </c>
    </row>
    <row r="19164" spans="1:6" x14ac:dyDescent="0.25">
      <c r="A19164" t="s">
        <v>6498</v>
      </c>
      <c r="B19164" s="100" t="s">
        <v>17660</v>
      </c>
      <c r="C19164" s="100"/>
      <c r="D19164" s="124"/>
      <c r="E19164" s="157" t="e">
        <f>VLOOKUP(D19164,'SOAT LIQ'!$A$87:$C$3416,3,FALSE)</f>
        <v>#N/A</v>
      </c>
      <c r="F19164" t="s">
        <v>21635</v>
      </c>
    </row>
    <row r="19165" spans="1:6" x14ac:dyDescent="0.25">
      <c r="A19165" t="s">
        <v>6501</v>
      </c>
      <c r="B19165" s="100" t="s">
        <v>17660</v>
      </c>
      <c r="C19165" s="100"/>
      <c r="D19165" s="124"/>
      <c r="E19165" s="157" t="e">
        <f>VLOOKUP(D19165,'SOAT LIQ'!$A$87:$C$3416,3,FALSE)</f>
        <v>#N/A</v>
      </c>
      <c r="F19165" t="s">
        <v>21635</v>
      </c>
    </row>
    <row r="19166" spans="1:6" x14ac:dyDescent="0.25">
      <c r="A19166" t="s">
        <v>6498</v>
      </c>
      <c r="B19166" s="100" t="s">
        <v>17661</v>
      </c>
      <c r="C19166" s="100"/>
      <c r="D19166" s="124">
        <v>19835</v>
      </c>
      <c r="E19166" s="157" t="e">
        <f>VLOOKUP(D19166,'SOAT LIQ'!$A$87:$C$3416,3,FALSE)</f>
        <v>#N/A</v>
      </c>
      <c r="F19166" t="s">
        <v>21635</v>
      </c>
    </row>
    <row r="19167" spans="1:6" x14ac:dyDescent="0.25">
      <c r="A19167" t="s">
        <v>6501</v>
      </c>
      <c r="B19167" s="100" t="s">
        <v>17661</v>
      </c>
      <c r="C19167" s="100"/>
      <c r="D19167" s="124">
        <v>19835</v>
      </c>
      <c r="E19167" s="157" t="e">
        <f>VLOOKUP(D19167,'SOAT LIQ'!$A$87:$C$3416,3,FALSE)</f>
        <v>#N/A</v>
      </c>
      <c r="F19167" t="s">
        <v>21635</v>
      </c>
    </row>
    <row r="19168" spans="1:6" x14ac:dyDescent="0.25">
      <c r="A19168" t="s">
        <v>6501</v>
      </c>
      <c r="B19168" s="100" t="s">
        <v>17662</v>
      </c>
      <c r="C19168" s="100"/>
      <c r="D19168" s="124"/>
      <c r="E19168" s="157" t="e">
        <f>VLOOKUP(D19168,'SOAT LIQ'!$A$87:$C$3416,3,FALSE)</f>
        <v>#N/A</v>
      </c>
      <c r="F19168" t="s">
        <v>21635</v>
      </c>
    </row>
    <row r="19169" spans="1:6" x14ac:dyDescent="0.25">
      <c r="A19169" t="s">
        <v>6498</v>
      </c>
      <c r="B19169" s="100" t="s">
        <v>17662</v>
      </c>
      <c r="C19169" s="100"/>
      <c r="D19169" s="124"/>
      <c r="E19169" s="157" t="e">
        <f>VLOOKUP(D19169,'SOAT LIQ'!$A$87:$C$3416,3,FALSE)</f>
        <v>#N/A</v>
      </c>
      <c r="F19169" t="s">
        <v>21635</v>
      </c>
    </row>
    <row r="19170" spans="1:6" x14ac:dyDescent="0.25">
      <c r="A19170" t="s">
        <v>6501</v>
      </c>
      <c r="B19170" s="100" t="s">
        <v>17663</v>
      </c>
      <c r="C19170" s="100"/>
      <c r="D19170" s="124"/>
      <c r="E19170" s="157" t="e">
        <f>VLOOKUP(D19170,'SOAT LIQ'!$A$87:$C$3416,3,FALSE)</f>
        <v>#N/A</v>
      </c>
      <c r="F19170" t="s">
        <v>21635</v>
      </c>
    </row>
    <row r="19171" spans="1:6" x14ac:dyDescent="0.25">
      <c r="A19171" t="s">
        <v>6498</v>
      </c>
      <c r="B19171" s="100" t="s">
        <v>17663</v>
      </c>
      <c r="C19171" s="100"/>
      <c r="D19171" s="124"/>
      <c r="E19171" s="157" t="e">
        <f>VLOOKUP(D19171,'SOAT LIQ'!$A$87:$C$3416,3,FALSE)</f>
        <v>#N/A</v>
      </c>
      <c r="F19171" t="s">
        <v>21635</v>
      </c>
    </row>
    <row r="19172" spans="1:6" x14ac:dyDescent="0.25">
      <c r="A19172" t="s">
        <v>6498</v>
      </c>
      <c r="B19172" s="100" t="s">
        <v>17664</v>
      </c>
      <c r="C19172" s="99" t="s">
        <v>15656</v>
      </c>
      <c r="D19172" s="124"/>
      <c r="E19172" s="157" t="e">
        <f>VLOOKUP(D19172,'SOAT LIQ'!$A$87:$C$3416,3,FALSE)</f>
        <v>#N/A</v>
      </c>
      <c r="F19172" t="s">
        <v>21635</v>
      </c>
    </row>
    <row r="19173" spans="1:6" x14ac:dyDescent="0.25">
      <c r="A19173" t="s">
        <v>6501</v>
      </c>
      <c r="B19173" s="100" t="s">
        <v>17664</v>
      </c>
      <c r="C19173" s="99" t="s">
        <v>15656</v>
      </c>
      <c r="D19173" s="124"/>
      <c r="E19173" s="157" t="e">
        <f>VLOOKUP(D19173,'SOAT LIQ'!$A$87:$C$3416,3,FALSE)</f>
        <v>#N/A</v>
      </c>
      <c r="F19173" t="s">
        <v>21635</v>
      </c>
    </row>
    <row r="19174" spans="1:6" x14ac:dyDescent="0.25">
      <c r="A19174" t="s">
        <v>6498</v>
      </c>
      <c r="B19174" s="100" t="s">
        <v>17665</v>
      </c>
      <c r="C19174" s="99" t="s">
        <v>15656</v>
      </c>
      <c r="D19174" s="124"/>
      <c r="E19174" s="157" t="e">
        <f>VLOOKUP(D19174,'SOAT LIQ'!$A$87:$C$3416,3,FALSE)</f>
        <v>#N/A</v>
      </c>
      <c r="F19174" t="s">
        <v>21635</v>
      </c>
    </row>
    <row r="19175" spans="1:6" x14ac:dyDescent="0.25">
      <c r="A19175" t="s">
        <v>15637</v>
      </c>
      <c r="B19175" s="100" t="s">
        <v>17665</v>
      </c>
      <c r="C19175" s="99" t="s">
        <v>15656</v>
      </c>
      <c r="D19175" s="124"/>
      <c r="E19175" s="157" t="e">
        <f>VLOOKUP(D19175,'SOAT LIQ'!$A$87:$C$3416,3,FALSE)</f>
        <v>#N/A</v>
      </c>
      <c r="F19175" t="s">
        <v>21635</v>
      </c>
    </row>
    <row r="19176" spans="1:6" x14ac:dyDescent="0.25">
      <c r="A19176" t="s">
        <v>15638</v>
      </c>
      <c r="B19176" s="100" t="s">
        <v>17665</v>
      </c>
      <c r="C19176" s="99" t="s">
        <v>15656</v>
      </c>
      <c r="D19176" s="124"/>
      <c r="E19176" s="157" t="e">
        <f>VLOOKUP(D19176,'SOAT LIQ'!$A$87:$C$3416,3,FALSE)</f>
        <v>#N/A</v>
      </c>
      <c r="F19176" t="s">
        <v>21635</v>
      </c>
    </row>
    <row r="19177" spans="1:6" x14ac:dyDescent="0.25">
      <c r="A19177" t="s">
        <v>6501</v>
      </c>
      <c r="B19177" s="100" t="s">
        <v>17665</v>
      </c>
      <c r="C19177" s="99" t="s">
        <v>15656</v>
      </c>
      <c r="D19177" s="124"/>
      <c r="E19177" s="157" t="e">
        <f>VLOOKUP(D19177,'SOAT LIQ'!$A$87:$C$3416,3,FALSE)</f>
        <v>#N/A</v>
      </c>
      <c r="F19177" t="s">
        <v>21635</v>
      </c>
    </row>
    <row r="19178" spans="1:6" x14ac:dyDescent="0.25">
      <c r="A19178" t="s">
        <v>6498</v>
      </c>
      <c r="B19178" s="100" t="s">
        <v>17667</v>
      </c>
      <c r="C19178" s="99" t="s">
        <v>17666</v>
      </c>
      <c r="D19178" s="124">
        <v>32101</v>
      </c>
      <c r="E19178" s="157" t="e">
        <f>VLOOKUP(D19178,'SOAT LIQ'!$A$87:$C$3416,3,FALSE)</f>
        <v>#N/A</v>
      </c>
      <c r="F19178" t="s">
        <v>21635</v>
      </c>
    </row>
    <row r="19179" spans="1:6" x14ac:dyDescent="0.25">
      <c r="A19179" t="s">
        <v>6501</v>
      </c>
      <c r="B19179" s="100" t="s">
        <v>17667</v>
      </c>
      <c r="C19179" s="99" t="s">
        <v>17666</v>
      </c>
      <c r="D19179" s="124">
        <v>32101</v>
      </c>
      <c r="E19179" s="157" t="e">
        <f>VLOOKUP(D19179,'SOAT LIQ'!$A$87:$C$3416,3,FALSE)</f>
        <v>#N/A</v>
      </c>
      <c r="F19179" t="s">
        <v>21635</v>
      </c>
    </row>
    <row r="19180" spans="1:6" x14ac:dyDescent="0.25">
      <c r="A19180" t="s">
        <v>6498</v>
      </c>
      <c r="B19180" s="100" t="s">
        <v>17669</v>
      </c>
      <c r="C19180" s="99" t="s">
        <v>17668</v>
      </c>
      <c r="D19180" s="124">
        <v>32103</v>
      </c>
      <c r="E19180" s="157" t="e">
        <f>VLOOKUP(D19180,'SOAT LIQ'!$A$87:$C$3416,3,FALSE)</f>
        <v>#N/A</v>
      </c>
      <c r="F19180" t="s">
        <v>21635</v>
      </c>
    </row>
    <row r="19181" spans="1:6" x14ac:dyDescent="0.25">
      <c r="A19181" t="s">
        <v>6501</v>
      </c>
      <c r="B19181" s="100" t="s">
        <v>17669</v>
      </c>
      <c r="C19181" s="99" t="s">
        <v>17668</v>
      </c>
      <c r="D19181" s="124">
        <v>32103</v>
      </c>
      <c r="E19181" s="157" t="e">
        <f>VLOOKUP(D19181,'SOAT LIQ'!$A$87:$C$3416,3,FALSE)</f>
        <v>#N/A</v>
      </c>
      <c r="F19181" t="s">
        <v>21635</v>
      </c>
    </row>
    <row r="19182" spans="1:6" x14ac:dyDescent="0.25">
      <c r="A19182" t="s">
        <v>6498</v>
      </c>
      <c r="B19182" s="100" t="s">
        <v>17670</v>
      </c>
      <c r="C19182" s="99" t="s">
        <v>17668</v>
      </c>
      <c r="D19182" s="124">
        <v>32103</v>
      </c>
      <c r="E19182" s="157" t="e">
        <f>VLOOKUP(D19182,'SOAT LIQ'!$A$87:$C$3416,3,FALSE)</f>
        <v>#N/A</v>
      </c>
      <c r="F19182" t="s">
        <v>21635</v>
      </c>
    </row>
    <row r="19183" spans="1:6" x14ac:dyDescent="0.25">
      <c r="A19183" t="s">
        <v>6501</v>
      </c>
      <c r="B19183" s="100" t="s">
        <v>17670</v>
      </c>
      <c r="C19183" s="99" t="s">
        <v>17668</v>
      </c>
      <c r="D19183" s="124">
        <v>32103</v>
      </c>
      <c r="E19183" s="157" t="e">
        <f>VLOOKUP(D19183,'SOAT LIQ'!$A$87:$C$3416,3,FALSE)</f>
        <v>#N/A</v>
      </c>
      <c r="F19183" t="s">
        <v>21635</v>
      </c>
    </row>
    <row r="19184" spans="1:6" x14ac:dyDescent="0.25">
      <c r="A19184" t="s">
        <v>6498</v>
      </c>
      <c r="B19184" s="100" t="s">
        <v>17671</v>
      </c>
      <c r="C19184" s="99" t="s">
        <v>17668</v>
      </c>
      <c r="D19184" s="124">
        <v>32102</v>
      </c>
      <c r="E19184" s="157" t="e">
        <f>VLOOKUP(D19184,'SOAT LIQ'!$A$87:$C$3416,3,FALSE)</f>
        <v>#N/A</v>
      </c>
      <c r="F19184" t="s">
        <v>21635</v>
      </c>
    </row>
    <row r="19185" spans="1:6" x14ac:dyDescent="0.25">
      <c r="A19185" t="s">
        <v>15637</v>
      </c>
      <c r="B19185" s="100" t="s">
        <v>17671</v>
      </c>
      <c r="C19185" s="99" t="s">
        <v>17668</v>
      </c>
      <c r="D19185" s="124">
        <v>32102</v>
      </c>
      <c r="E19185" s="157" t="e">
        <f>VLOOKUP(D19185,'SOAT LIQ'!$A$87:$C$3416,3,FALSE)</f>
        <v>#N/A</v>
      </c>
      <c r="F19185" t="s">
        <v>21635</v>
      </c>
    </row>
    <row r="19186" spans="1:6" x14ac:dyDescent="0.25">
      <c r="A19186" t="s">
        <v>15638</v>
      </c>
      <c r="B19186" s="100" t="s">
        <v>17671</v>
      </c>
      <c r="C19186" s="99" t="s">
        <v>17668</v>
      </c>
      <c r="D19186" s="124">
        <v>32102</v>
      </c>
      <c r="E19186" s="157" t="e">
        <f>VLOOKUP(D19186,'SOAT LIQ'!$A$87:$C$3416,3,FALSE)</f>
        <v>#N/A</v>
      </c>
      <c r="F19186" t="s">
        <v>21635</v>
      </c>
    </row>
    <row r="19187" spans="1:6" x14ac:dyDescent="0.25">
      <c r="A19187" t="s">
        <v>6501</v>
      </c>
      <c r="B19187" s="100" t="s">
        <v>17671</v>
      </c>
      <c r="C19187" s="99" t="s">
        <v>17668</v>
      </c>
      <c r="D19187" s="124">
        <v>32102</v>
      </c>
      <c r="E19187" s="157" t="e">
        <f>VLOOKUP(D19187,'SOAT LIQ'!$A$87:$C$3416,3,FALSE)</f>
        <v>#N/A</v>
      </c>
      <c r="F19187" t="s">
        <v>21635</v>
      </c>
    </row>
    <row r="19188" spans="1:6" x14ac:dyDescent="0.25">
      <c r="A19188" t="s">
        <v>6498</v>
      </c>
      <c r="B19188" s="100" t="s">
        <v>4283</v>
      </c>
      <c r="C19188" s="99" t="s">
        <v>17672</v>
      </c>
      <c r="D19188" s="124">
        <v>32111</v>
      </c>
      <c r="E19188" s="157" t="e">
        <f>VLOOKUP(D19188,'SOAT LIQ'!$A$87:$C$3416,3,FALSE)</f>
        <v>#N/A</v>
      </c>
      <c r="F19188" t="s">
        <v>21635</v>
      </c>
    </row>
    <row r="19189" spans="1:6" x14ac:dyDescent="0.25">
      <c r="A19189" t="s">
        <v>6501</v>
      </c>
      <c r="B19189" s="100" t="s">
        <v>4283</v>
      </c>
      <c r="C19189" s="99" t="s">
        <v>17672</v>
      </c>
      <c r="D19189" s="124">
        <v>32111</v>
      </c>
      <c r="E19189" s="157" t="e">
        <f>VLOOKUP(D19189,'SOAT LIQ'!$A$87:$C$3416,3,FALSE)</f>
        <v>#N/A</v>
      </c>
      <c r="F19189" t="s">
        <v>21635</v>
      </c>
    </row>
    <row r="19190" spans="1:6" x14ac:dyDescent="0.25">
      <c r="A19190" t="s">
        <v>6498</v>
      </c>
      <c r="B19190" s="100" t="s">
        <v>17674</v>
      </c>
      <c r="C19190" s="99" t="s">
        <v>17673</v>
      </c>
      <c r="D19190" s="124">
        <v>32106</v>
      </c>
      <c r="E19190" s="157" t="e">
        <f>VLOOKUP(D19190,'SOAT LIQ'!$A$87:$C$3416,3,FALSE)</f>
        <v>#N/A</v>
      </c>
      <c r="F19190" t="s">
        <v>21635</v>
      </c>
    </row>
    <row r="19191" spans="1:6" x14ac:dyDescent="0.25">
      <c r="A19191" t="s">
        <v>6501</v>
      </c>
      <c r="B19191" s="100" t="s">
        <v>17674</v>
      </c>
      <c r="C19191" s="99" t="s">
        <v>17673</v>
      </c>
      <c r="D19191" s="124">
        <v>32106</v>
      </c>
      <c r="E19191" s="157" t="e">
        <f>VLOOKUP(D19191,'SOAT LIQ'!$A$87:$C$3416,3,FALSE)</f>
        <v>#N/A</v>
      </c>
      <c r="F19191" t="s">
        <v>21635</v>
      </c>
    </row>
    <row r="19192" spans="1:6" x14ac:dyDescent="0.25">
      <c r="A19192" t="s">
        <v>6498</v>
      </c>
      <c r="B19192" s="100" t="s">
        <v>4284</v>
      </c>
      <c r="C19192" s="99" t="s">
        <v>17675</v>
      </c>
      <c r="D19192" s="124">
        <v>32108</v>
      </c>
      <c r="E19192" s="157" t="e">
        <f>VLOOKUP(D19192,'SOAT LIQ'!$A$87:$C$3416,3,FALSE)</f>
        <v>#N/A</v>
      </c>
      <c r="F19192" t="s">
        <v>21635</v>
      </c>
    </row>
    <row r="19193" spans="1:6" x14ac:dyDescent="0.25">
      <c r="A19193" t="s">
        <v>15637</v>
      </c>
      <c r="B19193" s="100" t="s">
        <v>4284</v>
      </c>
      <c r="C19193" s="99" t="s">
        <v>17675</v>
      </c>
      <c r="D19193" s="124">
        <v>32108</v>
      </c>
      <c r="E19193" s="157" t="e">
        <f>VLOOKUP(D19193,'SOAT LIQ'!$A$87:$C$3416,3,FALSE)</f>
        <v>#N/A</v>
      </c>
      <c r="F19193" t="s">
        <v>21635</v>
      </c>
    </row>
    <row r="19194" spans="1:6" x14ac:dyDescent="0.25">
      <c r="A19194" t="s">
        <v>6501</v>
      </c>
      <c r="B19194" s="100" t="s">
        <v>4284</v>
      </c>
      <c r="C19194" s="99" t="s">
        <v>17675</v>
      </c>
      <c r="D19194" s="124">
        <v>32108</v>
      </c>
      <c r="E19194" s="157" t="e">
        <f>VLOOKUP(D19194,'SOAT LIQ'!$A$87:$C$3416,3,FALSE)</f>
        <v>#N/A</v>
      </c>
      <c r="F19194" t="s">
        <v>21635</v>
      </c>
    </row>
    <row r="19195" spans="1:6" x14ac:dyDescent="0.25">
      <c r="A19195" t="s">
        <v>6498</v>
      </c>
      <c r="B19195" s="100" t="s">
        <v>17677</v>
      </c>
      <c r="C19195" s="99" t="s">
        <v>17676</v>
      </c>
      <c r="D19195" s="124">
        <v>32107</v>
      </c>
      <c r="E19195" s="157" t="e">
        <f>VLOOKUP(D19195,'SOAT LIQ'!$A$87:$C$3416,3,FALSE)</f>
        <v>#N/A</v>
      </c>
      <c r="F19195" t="s">
        <v>21635</v>
      </c>
    </row>
    <row r="19196" spans="1:6" x14ac:dyDescent="0.25">
      <c r="A19196" t="s">
        <v>6501</v>
      </c>
      <c r="B19196" s="100" t="s">
        <v>17677</v>
      </c>
      <c r="C19196" s="99" t="s">
        <v>17676</v>
      </c>
      <c r="D19196" s="124">
        <v>32107</v>
      </c>
      <c r="E19196" s="157" t="e">
        <f>VLOOKUP(D19196,'SOAT LIQ'!$A$87:$C$3416,3,FALSE)</f>
        <v>#N/A</v>
      </c>
      <c r="F19196" t="s">
        <v>21635</v>
      </c>
    </row>
    <row r="19197" spans="1:6" x14ac:dyDescent="0.25">
      <c r="A19197" t="s">
        <v>6498</v>
      </c>
      <c r="B19197" s="100" t="s">
        <v>17678</v>
      </c>
      <c r="C19197" s="99" t="s">
        <v>15656</v>
      </c>
      <c r="D19197" s="124">
        <v>32117</v>
      </c>
      <c r="E19197" s="157" t="e">
        <f>VLOOKUP(D19197,'SOAT LIQ'!$A$87:$C$3416,3,FALSE)</f>
        <v>#N/A</v>
      </c>
      <c r="F19197" t="s">
        <v>21635</v>
      </c>
    </row>
    <row r="19198" spans="1:6" x14ac:dyDescent="0.25">
      <c r="A19198" t="s">
        <v>6501</v>
      </c>
      <c r="B19198" s="100" t="s">
        <v>17678</v>
      </c>
      <c r="C19198" s="99" t="s">
        <v>15656</v>
      </c>
      <c r="D19198" s="124">
        <v>32117</v>
      </c>
      <c r="E19198" s="157" t="e">
        <f>VLOOKUP(D19198,'SOAT LIQ'!$A$87:$C$3416,3,FALSE)</f>
        <v>#N/A</v>
      </c>
      <c r="F19198" t="s">
        <v>21635</v>
      </c>
    </row>
    <row r="19199" spans="1:6" x14ac:dyDescent="0.25">
      <c r="A19199" t="s">
        <v>6498</v>
      </c>
      <c r="B19199" s="100" t="s">
        <v>17680</v>
      </c>
      <c r="C19199" s="99" t="s">
        <v>17679</v>
      </c>
      <c r="D19199" s="124">
        <v>32115</v>
      </c>
      <c r="E19199" s="157" t="e">
        <f>VLOOKUP(D19199,'SOAT LIQ'!$A$87:$C$3416,3,FALSE)</f>
        <v>#N/A</v>
      </c>
      <c r="F19199" t="s">
        <v>21635</v>
      </c>
    </row>
    <row r="19200" spans="1:6" x14ac:dyDescent="0.25">
      <c r="A19200" t="s">
        <v>6501</v>
      </c>
      <c r="B19200" s="100" t="s">
        <v>17680</v>
      </c>
      <c r="C19200" s="99" t="s">
        <v>17679</v>
      </c>
      <c r="D19200" s="124">
        <v>32115</v>
      </c>
      <c r="E19200" s="157" t="e">
        <f>VLOOKUP(D19200,'SOAT LIQ'!$A$87:$C$3416,3,FALSE)</f>
        <v>#N/A</v>
      </c>
      <c r="F19200" t="s">
        <v>21635</v>
      </c>
    </row>
    <row r="19201" spans="1:6" x14ac:dyDescent="0.25">
      <c r="A19201" t="s">
        <v>15637</v>
      </c>
      <c r="B19201" s="100" t="s">
        <v>17680</v>
      </c>
      <c r="C19201" s="99" t="s">
        <v>17679</v>
      </c>
      <c r="D19201" s="124">
        <v>32115</v>
      </c>
      <c r="E19201" s="157" t="e">
        <f>VLOOKUP(D19201,'SOAT LIQ'!$A$87:$C$3416,3,FALSE)</f>
        <v>#N/A</v>
      </c>
      <c r="F19201" t="s">
        <v>21635</v>
      </c>
    </row>
    <row r="19202" spans="1:6" x14ac:dyDescent="0.25">
      <c r="A19202" t="s">
        <v>15638</v>
      </c>
      <c r="B19202" s="100" t="s">
        <v>17680</v>
      </c>
      <c r="C19202" s="99" t="s">
        <v>17679</v>
      </c>
      <c r="D19202" s="124">
        <v>32115</v>
      </c>
      <c r="E19202" s="157" t="e">
        <f>VLOOKUP(D19202,'SOAT LIQ'!$A$87:$C$3416,3,FALSE)</f>
        <v>#N/A</v>
      </c>
      <c r="F19202" t="s">
        <v>21635</v>
      </c>
    </row>
    <row r="19203" spans="1:6" x14ac:dyDescent="0.25">
      <c r="A19203" t="s">
        <v>6498</v>
      </c>
      <c r="B19203" s="100" t="s">
        <v>17681</v>
      </c>
      <c r="C19203" s="100"/>
      <c r="D19203" s="124">
        <v>32116</v>
      </c>
      <c r="E19203" s="157" t="e">
        <f>VLOOKUP(D19203,'SOAT LIQ'!$A$87:$C$3416,3,FALSE)</f>
        <v>#N/A</v>
      </c>
      <c r="F19203" t="s">
        <v>21635</v>
      </c>
    </row>
    <row r="19204" spans="1:6" x14ac:dyDescent="0.25">
      <c r="A19204" t="s">
        <v>6501</v>
      </c>
      <c r="B19204" s="100" t="s">
        <v>17681</v>
      </c>
      <c r="C19204" s="100"/>
      <c r="D19204" s="124">
        <v>32116</v>
      </c>
      <c r="E19204" s="157" t="e">
        <f>VLOOKUP(D19204,'SOAT LIQ'!$A$87:$C$3416,3,FALSE)</f>
        <v>#N/A</v>
      </c>
      <c r="F19204" t="s">
        <v>21635</v>
      </c>
    </row>
    <row r="19205" spans="1:6" x14ac:dyDescent="0.25">
      <c r="A19205" t="s">
        <v>6498</v>
      </c>
      <c r="B19205" s="100" t="s">
        <v>17682</v>
      </c>
      <c r="C19205" s="99" t="s">
        <v>15656</v>
      </c>
      <c r="D19205" s="124"/>
      <c r="E19205" s="157" t="e">
        <f>VLOOKUP(D19205,'SOAT LIQ'!$A$87:$C$3416,3,FALSE)</f>
        <v>#N/A</v>
      </c>
      <c r="F19205" t="s">
        <v>21635</v>
      </c>
    </row>
    <row r="19206" spans="1:6" x14ac:dyDescent="0.25">
      <c r="A19206" t="s">
        <v>6501</v>
      </c>
      <c r="B19206" s="100" t="s">
        <v>17682</v>
      </c>
      <c r="C19206" s="99" t="s">
        <v>15656</v>
      </c>
      <c r="D19206" s="124"/>
      <c r="E19206" s="157" t="e">
        <f>VLOOKUP(D19206,'SOAT LIQ'!$A$87:$C$3416,3,FALSE)</f>
        <v>#N/A</v>
      </c>
      <c r="F19206" t="s">
        <v>21635</v>
      </c>
    </row>
    <row r="19207" spans="1:6" x14ac:dyDescent="0.25">
      <c r="A19207" t="s">
        <v>6498</v>
      </c>
      <c r="B19207" s="100" t="s">
        <v>17683</v>
      </c>
      <c r="C19207" s="99" t="s">
        <v>15656</v>
      </c>
      <c r="D19207" s="124">
        <v>32118</v>
      </c>
      <c r="E19207" s="157" t="e">
        <f>VLOOKUP(D19207,'SOAT LIQ'!$A$87:$C$3416,3,FALSE)</f>
        <v>#N/A</v>
      </c>
      <c r="F19207" t="s">
        <v>21635</v>
      </c>
    </row>
    <row r="19208" spans="1:6" x14ac:dyDescent="0.25">
      <c r="A19208" t="s">
        <v>6501</v>
      </c>
      <c r="B19208" s="100" t="s">
        <v>17683</v>
      </c>
      <c r="C19208" s="99" t="s">
        <v>15656</v>
      </c>
      <c r="D19208" s="124">
        <v>32118</v>
      </c>
      <c r="E19208" s="157" t="e">
        <f>VLOOKUP(D19208,'SOAT LIQ'!$A$87:$C$3416,3,FALSE)</f>
        <v>#N/A</v>
      </c>
      <c r="F19208" t="s">
        <v>21635</v>
      </c>
    </row>
    <row r="19209" spans="1:6" x14ac:dyDescent="0.25">
      <c r="A19209" t="s">
        <v>6498</v>
      </c>
      <c r="B19209" s="100" t="s">
        <v>17684</v>
      </c>
      <c r="C19209" s="100"/>
      <c r="D19209" s="124"/>
      <c r="E19209" s="157" t="e">
        <f>VLOOKUP(D19209,'SOAT LIQ'!$A$87:$C$3416,3,FALSE)</f>
        <v>#N/A</v>
      </c>
      <c r="F19209" t="s">
        <v>21635</v>
      </c>
    </row>
    <row r="19210" spans="1:6" x14ac:dyDescent="0.25">
      <c r="A19210" t="s">
        <v>6501</v>
      </c>
      <c r="B19210" s="100" t="s">
        <v>17684</v>
      </c>
      <c r="C19210" s="100"/>
      <c r="D19210" s="124"/>
      <c r="E19210" s="157" t="e">
        <f>VLOOKUP(D19210,'SOAT LIQ'!$A$87:$C$3416,3,FALSE)</f>
        <v>#N/A</v>
      </c>
      <c r="F19210" t="s">
        <v>21635</v>
      </c>
    </row>
    <row r="19211" spans="1:6" x14ac:dyDescent="0.25">
      <c r="A19211" t="s">
        <v>6498</v>
      </c>
      <c r="B19211" s="100" t="s">
        <v>17685</v>
      </c>
      <c r="C19211" s="100"/>
      <c r="D19211" s="124"/>
      <c r="E19211" s="157" t="e">
        <f>VLOOKUP(D19211,'SOAT LIQ'!$A$87:$C$3416,3,FALSE)</f>
        <v>#N/A</v>
      </c>
      <c r="F19211" t="s">
        <v>21635</v>
      </c>
    </row>
    <row r="19212" spans="1:6" x14ac:dyDescent="0.25">
      <c r="A19212" t="s">
        <v>6501</v>
      </c>
      <c r="B19212" s="100" t="s">
        <v>17685</v>
      </c>
      <c r="C19212" s="100"/>
      <c r="D19212" s="124"/>
      <c r="E19212" s="157" t="e">
        <f>VLOOKUP(D19212,'SOAT LIQ'!$A$87:$C$3416,3,FALSE)</f>
        <v>#N/A</v>
      </c>
      <c r="F19212" t="s">
        <v>21635</v>
      </c>
    </row>
    <row r="19213" spans="1:6" x14ac:dyDescent="0.25">
      <c r="A19213" t="s">
        <v>6498</v>
      </c>
      <c r="B19213" s="100" t="s">
        <v>17686</v>
      </c>
      <c r="C19213" s="99" t="s">
        <v>15656</v>
      </c>
      <c r="D19213" s="124"/>
      <c r="E19213" s="157" t="e">
        <f>VLOOKUP(D19213,'SOAT LIQ'!$A$87:$C$3416,3,FALSE)</f>
        <v>#N/A</v>
      </c>
      <c r="F19213" t="s">
        <v>21635</v>
      </c>
    </row>
    <row r="19214" spans="1:6" x14ac:dyDescent="0.25">
      <c r="A19214" t="s">
        <v>6501</v>
      </c>
      <c r="B19214" s="100" t="s">
        <v>17686</v>
      </c>
      <c r="C19214" s="99" t="s">
        <v>15656</v>
      </c>
      <c r="D19214" s="124"/>
      <c r="E19214" s="157" t="e">
        <f>VLOOKUP(D19214,'SOAT LIQ'!$A$87:$C$3416,3,FALSE)</f>
        <v>#N/A</v>
      </c>
      <c r="F19214" t="s">
        <v>21635</v>
      </c>
    </row>
    <row r="19215" spans="1:6" x14ac:dyDescent="0.25">
      <c r="A19215" t="s">
        <v>6498</v>
      </c>
      <c r="B19215" s="100" t="s">
        <v>17687</v>
      </c>
      <c r="C19215" s="99" t="s">
        <v>15656</v>
      </c>
      <c r="D19215" s="124">
        <v>32117</v>
      </c>
      <c r="E19215" s="157" t="e">
        <f>VLOOKUP(D19215,'SOAT LIQ'!$A$87:$C$3416,3,FALSE)</f>
        <v>#N/A</v>
      </c>
      <c r="F19215" t="s">
        <v>21635</v>
      </c>
    </row>
    <row r="19216" spans="1:6" x14ac:dyDescent="0.25">
      <c r="A19216" t="s">
        <v>6501</v>
      </c>
      <c r="B19216" s="100" t="s">
        <v>17687</v>
      </c>
      <c r="C19216" s="99" t="s">
        <v>15656</v>
      </c>
      <c r="D19216" s="124">
        <v>32117</v>
      </c>
      <c r="E19216" s="157" t="e">
        <f>VLOOKUP(D19216,'SOAT LIQ'!$A$87:$C$3416,3,FALSE)</f>
        <v>#N/A</v>
      </c>
      <c r="F19216" t="s">
        <v>21635</v>
      </c>
    </row>
    <row r="19217" spans="1:6" x14ac:dyDescent="0.25">
      <c r="A19217" t="s">
        <v>6498</v>
      </c>
      <c r="B19217" s="100" t="s">
        <v>17688</v>
      </c>
      <c r="C19217" s="99" t="s">
        <v>15656</v>
      </c>
      <c r="D19217" s="124">
        <v>32117</v>
      </c>
      <c r="E19217" s="157" t="e">
        <f>VLOOKUP(D19217,'SOAT LIQ'!$A$87:$C$3416,3,FALSE)</f>
        <v>#N/A</v>
      </c>
      <c r="F19217" t="s">
        <v>21635</v>
      </c>
    </row>
    <row r="19218" spans="1:6" x14ac:dyDescent="0.25">
      <c r="A19218" t="s">
        <v>6501</v>
      </c>
      <c r="B19218" s="100" t="s">
        <v>17688</v>
      </c>
      <c r="C19218" s="99" t="s">
        <v>15656</v>
      </c>
      <c r="D19218" s="124">
        <v>32117</v>
      </c>
      <c r="E19218" s="157" t="e">
        <f>VLOOKUP(D19218,'SOAT LIQ'!$A$87:$C$3416,3,FALSE)</f>
        <v>#N/A</v>
      </c>
      <c r="F19218" t="s">
        <v>21635</v>
      </c>
    </row>
    <row r="19219" spans="1:6" x14ac:dyDescent="0.25">
      <c r="A19219" t="s">
        <v>6498</v>
      </c>
      <c r="B19219" s="100" t="s">
        <v>17689</v>
      </c>
      <c r="C19219" s="99" t="s">
        <v>15656</v>
      </c>
      <c r="D19219" s="124">
        <v>32117</v>
      </c>
      <c r="E19219" s="157" t="e">
        <f>VLOOKUP(D19219,'SOAT LIQ'!$A$87:$C$3416,3,FALSE)</f>
        <v>#N/A</v>
      </c>
      <c r="F19219" t="s">
        <v>21635</v>
      </c>
    </row>
    <row r="19220" spans="1:6" x14ac:dyDescent="0.25">
      <c r="A19220" t="s">
        <v>6501</v>
      </c>
      <c r="B19220" s="100" t="s">
        <v>17689</v>
      </c>
      <c r="C19220" s="99" t="s">
        <v>15656</v>
      </c>
      <c r="D19220" s="124">
        <v>32117</v>
      </c>
      <c r="E19220" s="157" t="e">
        <f>VLOOKUP(D19220,'SOAT LIQ'!$A$87:$C$3416,3,FALSE)</f>
        <v>#N/A</v>
      </c>
      <c r="F19220" t="s">
        <v>21635</v>
      </c>
    </row>
    <row r="19221" spans="1:6" x14ac:dyDescent="0.25">
      <c r="A19221" t="s">
        <v>6498</v>
      </c>
      <c r="B19221" s="100" t="s">
        <v>17690</v>
      </c>
      <c r="C19221" s="99" t="s">
        <v>15656</v>
      </c>
      <c r="D19221" s="124">
        <v>32117</v>
      </c>
      <c r="E19221" s="157" t="e">
        <f>VLOOKUP(D19221,'SOAT LIQ'!$A$87:$C$3416,3,FALSE)</f>
        <v>#N/A</v>
      </c>
      <c r="F19221" t="s">
        <v>21635</v>
      </c>
    </row>
    <row r="19222" spans="1:6" x14ac:dyDescent="0.25">
      <c r="A19222" t="s">
        <v>6501</v>
      </c>
      <c r="B19222" s="100" t="s">
        <v>17690</v>
      </c>
      <c r="C19222" s="99" t="s">
        <v>15656</v>
      </c>
      <c r="D19222" s="124">
        <v>32117</v>
      </c>
      <c r="E19222" s="157" t="e">
        <f>VLOOKUP(D19222,'SOAT LIQ'!$A$87:$C$3416,3,FALSE)</f>
        <v>#N/A</v>
      </c>
      <c r="F19222" t="s">
        <v>21635</v>
      </c>
    </row>
    <row r="19223" spans="1:6" x14ac:dyDescent="0.25">
      <c r="A19223" t="s">
        <v>6498</v>
      </c>
      <c r="B19223" s="100" t="s">
        <v>17691</v>
      </c>
      <c r="C19223" s="99" t="s">
        <v>15656</v>
      </c>
      <c r="D19223" s="124">
        <v>32117</v>
      </c>
      <c r="E19223" s="157" t="e">
        <f>VLOOKUP(D19223,'SOAT LIQ'!$A$87:$C$3416,3,FALSE)</f>
        <v>#N/A</v>
      </c>
      <c r="F19223" t="s">
        <v>21635</v>
      </c>
    </row>
    <row r="19224" spans="1:6" x14ac:dyDescent="0.25">
      <c r="A19224" t="s">
        <v>6501</v>
      </c>
      <c r="B19224" s="100" t="s">
        <v>17691</v>
      </c>
      <c r="C19224" s="99" t="s">
        <v>15656</v>
      </c>
      <c r="D19224" s="124">
        <v>32117</v>
      </c>
      <c r="E19224" s="157" t="e">
        <f>VLOOKUP(D19224,'SOAT LIQ'!$A$87:$C$3416,3,FALSE)</f>
        <v>#N/A</v>
      </c>
      <c r="F19224" t="s">
        <v>21635</v>
      </c>
    </row>
    <row r="19225" spans="1:6" x14ac:dyDescent="0.25">
      <c r="A19225" t="s">
        <v>6498</v>
      </c>
      <c r="B19225" s="100" t="s">
        <v>17692</v>
      </c>
      <c r="C19225" s="99" t="s">
        <v>15656</v>
      </c>
      <c r="D19225" s="124"/>
      <c r="E19225" s="157" t="e">
        <f>VLOOKUP(D19225,'SOAT LIQ'!$A$87:$C$3416,3,FALSE)</f>
        <v>#N/A</v>
      </c>
      <c r="F19225" t="s">
        <v>21635</v>
      </c>
    </row>
    <row r="19226" spans="1:6" x14ac:dyDescent="0.25">
      <c r="A19226" t="s">
        <v>6501</v>
      </c>
      <c r="B19226" s="100" t="s">
        <v>17692</v>
      </c>
      <c r="C19226" s="99" t="s">
        <v>15656</v>
      </c>
      <c r="D19226" s="124"/>
      <c r="E19226" s="157" t="e">
        <f>VLOOKUP(D19226,'SOAT LIQ'!$A$87:$C$3416,3,FALSE)</f>
        <v>#N/A</v>
      </c>
      <c r="F19226" t="s">
        <v>21635</v>
      </c>
    </row>
    <row r="19227" spans="1:6" x14ac:dyDescent="0.25">
      <c r="A19227" t="s">
        <v>6498</v>
      </c>
      <c r="B19227" s="100" t="s">
        <v>17693</v>
      </c>
      <c r="C19227" s="99" t="s">
        <v>15656</v>
      </c>
      <c r="D19227" s="124"/>
      <c r="E19227" s="157" t="e">
        <f>VLOOKUP(D19227,'SOAT LIQ'!$A$87:$C$3416,3,FALSE)</f>
        <v>#N/A</v>
      </c>
      <c r="F19227" t="s">
        <v>21635</v>
      </c>
    </row>
    <row r="19228" spans="1:6" x14ac:dyDescent="0.25">
      <c r="A19228" t="s">
        <v>6501</v>
      </c>
      <c r="B19228" s="100" t="s">
        <v>17693</v>
      </c>
      <c r="C19228" s="99" t="s">
        <v>15656</v>
      </c>
      <c r="D19228" s="124"/>
      <c r="E19228" s="157" t="e">
        <f>VLOOKUP(D19228,'SOAT LIQ'!$A$87:$C$3416,3,FALSE)</f>
        <v>#N/A</v>
      </c>
      <c r="F19228" t="s">
        <v>21635</v>
      </c>
    </row>
    <row r="19229" spans="1:6" x14ac:dyDescent="0.25">
      <c r="A19229" t="s">
        <v>6498</v>
      </c>
      <c r="B19229" s="100" t="s">
        <v>17694</v>
      </c>
      <c r="C19229" s="100"/>
      <c r="D19229" s="124"/>
      <c r="E19229" s="157" t="e">
        <f>VLOOKUP(D19229,'SOAT LIQ'!$A$87:$C$3416,3,FALSE)</f>
        <v>#N/A</v>
      </c>
      <c r="F19229" t="s">
        <v>21635</v>
      </c>
    </row>
    <row r="19230" spans="1:6" x14ac:dyDescent="0.25">
      <c r="A19230" t="s">
        <v>6501</v>
      </c>
      <c r="B19230" s="100" t="s">
        <v>17694</v>
      </c>
      <c r="C19230" s="100"/>
      <c r="D19230" s="124"/>
      <c r="E19230" s="157" t="e">
        <f>VLOOKUP(D19230,'SOAT LIQ'!$A$87:$C$3416,3,FALSE)</f>
        <v>#N/A</v>
      </c>
      <c r="F19230" t="s">
        <v>21635</v>
      </c>
    </row>
    <row r="19231" spans="1:6" x14ac:dyDescent="0.25">
      <c r="A19231" t="s">
        <v>6498</v>
      </c>
      <c r="B19231" s="100" t="s">
        <v>17695</v>
      </c>
      <c r="C19231" s="100"/>
      <c r="D19231" s="124"/>
      <c r="E19231" s="157" t="e">
        <f>VLOOKUP(D19231,'SOAT LIQ'!$A$87:$C$3416,3,FALSE)</f>
        <v>#N/A</v>
      </c>
      <c r="F19231" t="s">
        <v>21635</v>
      </c>
    </row>
    <row r="19232" spans="1:6" x14ac:dyDescent="0.25">
      <c r="A19232" t="s">
        <v>6501</v>
      </c>
      <c r="B19232" s="100" t="s">
        <v>17695</v>
      </c>
      <c r="C19232" s="100"/>
      <c r="D19232" s="124"/>
      <c r="E19232" s="157" t="e">
        <f>VLOOKUP(D19232,'SOAT LIQ'!$A$87:$C$3416,3,FALSE)</f>
        <v>#N/A</v>
      </c>
      <c r="F19232" t="s">
        <v>21635</v>
      </c>
    </row>
    <row r="19233" spans="1:6" x14ac:dyDescent="0.25">
      <c r="A19233" t="s">
        <v>6498</v>
      </c>
      <c r="B19233" s="100" t="s">
        <v>17696</v>
      </c>
      <c r="C19233" s="99" t="s">
        <v>15656</v>
      </c>
      <c r="D19233" s="124"/>
      <c r="E19233" s="157" t="e">
        <f>VLOOKUP(D19233,'SOAT LIQ'!$A$87:$C$3416,3,FALSE)</f>
        <v>#N/A</v>
      </c>
      <c r="F19233" t="s">
        <v>21635</v>
      </c>
    </row>
    <row r="19234" spans="1:6" x14ac:dyDescent="0.25">
      <c r="A19234" t="s">
        <v>6501</v>
      </c>
      <c r="B19234" s="100" t="s">
        <v>17696</v>
      </c>
      <c r="C19234" s="99" t="s">
        <v>15656</v>
      </c>
      <c r="D19234" s="124"/>
      <c r="E19234" s="157" t="e">
        <f>VLOOKUP(D19234,'SOAT LIQ'!$A$87:$C$3416,3,FALSE)</f>
        <v>#N/A</v>
      </c>
      <c r="F19234" t="s">
        <v>21635</v>
      </c>
    </row>
    <row r="19235" spans="1:6" x14ac:dyDescent="0.25">
      <c r="A19235" t="s">
        <v>6498</v>
      </c>
      <c r="B19235" s="100" t="s">
        <v>17697</v>
      </c>
      <c r="C19235" s="100"/>
      <c r="D19235" s="124"/>
      <c r="E19235" s="157" t="e">
        <f>VLOOKUP(D19235,'SOAT LIQ'!$A$87:$C$3416,3,FALSE)</f>
        <v>#N/A</v>
      </c>
      <c r="F19235" t="s">
        <v>21635</v>
      </c>
    </row>
    <row r="19236" spans="1:6" x14ac:dyDescent="0.25">
      <c r="A19236" t="s">
        <v>6501</v>
      </c>
      <c r="B19236" s="100" t="s">
        <v>17697</v>
      </c>
      <c r="C19236" s="100"/>
      <c r="D19236" s="124"/>
      <c r="E19236" s="157" t="e">
        <f>VLOOKUP(D19236,'SOAT LIQ'!$A$87:$C$3416,3,FALSE)</f>
        <v>#N/A</v>
      </c>
      <c r="F19236" t="s">
        <v>21635</v>
      </c>
    </row>
    <row r="19237" spans="1:6" x14ac:dyDescent="0.25">
      <c r="A19237" t="s">
        <v>6498</v>
      </c>
      <c r="B19237" s="100" t="s">
        <v>17698</v>
      </c>
      <c r="C19237" s="99" t="s">
        <v>15656</v>
      </c>
      <c r="D19237" s="124"/>
      <c r="E19237" s="157" t="e">
        <f>VLOOKUP(D19237,'SOAT LIQ'!$A$87:$C$3416,3,FALSE)</f>
        <v>#N/A</v>
      </c>
      <c r="F19237" t="s">
        <v>21635</v>
      </c>
    </row>
    <row r="19238" spans="1:6" x14ac:dyDescent="0.25">
      <c r="A19238" t="s">
        <v>6501</v>
      </c>
      <c r="B19238" s="100" t="s">
        <v>17698</v>
      </c>
      <c r="C19238" s="99" t="s">
        <v>15656</v>
      </c>
      <c r="D19238" s="124"/>
      <c r="E19238" s="157" t="e">
        <f>VLOOKUP(D19238,'SOAT LIQ'!$A$87:$C$3416,3,FALSE)</f>
        <v>#N/A</v>
      </c>
      <c r="F19238" t="s">
        <v>21635</v>
      </c>
    </row>
    <row r="19239" spans="1:6" x14ac:dyDescent="0.25">
      <c r="A19239" t="s">
        <v>6498</v>
      </c>
      <c r="B19239" s="100" t="s">
        <v>17699</v>
      </c>
      <c r="C19239" s="99" t="s">
        <v>15656</v>
      </c>
      <c r="D19239" s="124"/>
      <c r="E19239" s="157" t="e">
        <f>VLOOKUP(D19239,'SOAT LIQ'!$A$87:$C$3416,3,FALSE)</f>
        <v>#N/A</v>
      </c>
      <c r="F19239" t="s">
        <v>21635</v>
      </c>
    </row>
    <row r="19240" spans="1:6" x14ac:dyDescent="0.25">
      <c r="A19240" t="s">
        <v>6501</v>
      </c>
      <c r="B19240" s="100" t="s">
        <v>17699</v>
      </c>
      <c r="C19240" s="99" t="s">
        <v>15656</v>
      </c>
      <c r="D19240" s="124"/>
      <c r="E19240" s="157" t="e">
        <f>VLOOKUP(D19240,'SOAT LIQ'!$A$87:$C$3416,3,FALSE)</f>
        <v>#N/A</v>
      </c>
      <c r="F19240" t="s">
        <v>21635</v>
      </c>
    </row>
    <row r="19241" spans="1:6" x14ac:dyDescent="0.25">
      <c r="A19241" t="s">
        <v>6498</v>
      </c>
      <c r="B19241" s="100" t="s">
        <v>17700</v>
      </c>
      <c r="C19241" s="100"/>
      <c r="D19241" s="124"/>
      <c r="E19241" s="157" t="e">
        <f>VLOOKUP(D19241,'SOAT LIQ'!$A$87:$C$3416,3,FALSE)</f>
        <v>#N/A</v>
      </c>
      <c r="F19241" t="s">
        <v>21635</v>
      </c>
    </row>
    <row r="19242" spans="1:6" x14ac:dyDescent="0.25">
      <c r="A19242" t="s">
        <v>6501</v>
      </c>
      <c r="B19242" s="100" t="s">
        <v>17700</v>
      </c>
      <c r="C19242" s="100"/>
      <c r="D19242" s="124"/>
      <c r="E19242" s="157" t="e">
        <f>VLOOKUP(D19242,'SOAT LIQ'!$A$87:$C$3416,3,FALSE)</f>
        <v>#N/A</v>
      </c>
      <c r="F19242" t="s">
        <v>21635</v>
      </c>
    </row>
    <row r="19243" spans="1:6" x14ac:dyDescent="0.25">
      <c r="A19243" t="s">
        <v>6498</v>
      </c>
      <c r="B19243" s="100" t="s">
        <v>17701</v>
      </c>
      <c r="C19243" s="99" t="s">
        <v>15656</v>
      </c>
      <c r="D19243" s="124"/>
      <c r="E19243" s="157" t="e">
        <f>VLOOKUP(D19243,'SOAT LIQ'!$A$87:$C$3416,3,FALSE)</f>
        <v>#N/A</v>
      </c>
      <c r="F19243" t="s">
        <v>21635</v>
      </c>
    </row>
    <row r="19244" spans="1:6" x14ac:dyDescent="0.25">
      <c r="A19244" t="s">
        <v>6501</v>
      </c>
      <c r="B19244" s="100" t="s">
        <v>17701</v>
      </c>
      <c r="C19244" s="99" t="s">
        <v>15656</v>
      </c>
      <c r="D19244" s="124"/>
      <c r="E19244" s="157" t="e">
        <f>VLOOKUP(D19244,'SOAT LIQ'!$A$87:$C$3416,3,FALSE)</f>
        <v>#N/A</v>
      </c>
      <c r="F19244" t="s">
        <v>21635</v>
      </c>
    </row>
    <row r="19245" spans="1:6" x14ac:dyDescent="0.25">
      <c r="A19245" t="s">
        <v>6498</v>
      </c>
      <c r="B19245" s="100" t="s">
        <v>17702</v>
      </c>
      <c r="C19245" s="99" t="s">
        <v>15656</v>
      </c>
      <c r="D19245" s="124"/>
      <c r="E19245" s="157" t="e">
        <f>VLOOKUP(D19245,'SOAT LIQ'!$A$87:$C$3416,3,FALSE)</f>
        <v>#N/A</v>
      </c>
      <c r="F19245" t="s">
        <v>21635</v>
      </c>
    </row>
    <row r="19246" spans="1:6" x14ac:dyDescent="0.25">
      <c r="A19246" t="s">
        <v>6501</v>
      </c>
      <c r="B19246" s="100" t="s">
        <v>17702</v>
      </c>
      <c r="C19246" s="99" t="s">
        <v>15656</v>
      </c>
      <c r="D19246" s="124"/>
      <c r="E19246" s="157" t="e">
        <f>VLOOKUP(D19246,'SOAT LIQ'!$A$87:$C$3416,3,FALSE)</f>
        <v>#N/A</v>
      </c>
      <c r="F19246" t="s">
        <v>21635</v>
      </c>
    </row>
    <row r="19247" spans="1:6" x14ac:dyDescent="0.25">
      <c r="A19247" t="s">
        <v>15498</v>
      </c>
      <c r="B19247" s="100" t="s">
        <v>17703</v>
      </c>
      <c r="C19247" s="100"/>
      <c r="D19247" s="124"/>
      <c r="E19247" s="157" t="e">
        <f>VLOOKUP(D19247,'SOAT LIQ'!$A$87:$C$3416,3,FALSE)</f>
        <v>#N/A</v>
      </c>
      <c r="F19247" t="s">
        <v>21635</v>
      </c>
    </row>
    <row r="19248" spans="1:6" x14ac:dyDescent="0.25">
      <c r="A19248" t="s">
        <v>6498</v>
      </c>
      <c r="B19248" s="100" t="s">
        <v>17703</v>
      </c>
      <c r="C19248" s="100"/>
      <c r="D19248" s="124"/>
      <c r="E19248" s="157" t="e">
        <f>VLOOKUP(D19248,'SOAT LIQ'!$A$87:$C$3416,3,FALSE)</f>
        <v>#N/A</v>
      </c>
      <c r="F19248" t="s">
        <v>21635</v>
      </c>
    </row>
    <row r="19249" spans="1:6" x14ac:dyDescent="0.25">
      <c r="A19249" t="s">
        <v>6501</v>
      </c>
      <c r="B19249" s="100" t="s">
        <v>17703</v>
      </c>
      <c r="C19249" s="100"/>
      <c r="D19249" s="124"/>
      <c r="E19249" s="157" t="e">
        <f>VLOOKUP(D19249,'SOAT LIQ'!$A$87:$C$3416,3,FALSE)</f>
        <v>#N/A</v>
      </c>
      <c r="F19249" t="s">
        <v>21635</v>
      </c>
    </row>
    <row r="19250" spans="1:6" x14ac:dyDescent="0.25">
      <c r="A19250" t="s">
        <v>15499</v>
      </c>
      <c r="B19250" s="100" t="s">
        <v>17703</v>
      </c>
      <c r="C19250" s="100"/>
      <c r="D19250" s="124"/>
      <c r="E19250" s="157" t="e">
        <f>VLOOKUP(D19250,'SOAT LIQ'!$A$87:$C$3416,3,FALSE)</f>
        <v>#N/A</v>
      </c>
    </row>
    <row r="19251" spans="1:6" x14ac:dyDescent="0.25">
      <c r="A19251" t="s">
        <v>6498</v>
      </c>
      <c r="B19251" s="100" t="s">
        <v>17704</v>
      </c>
      <c r="C19251" s="99" t="s">
        <v>15656</v>
      </c>
      <c r="D19251" s="124"/>
      <c r="E19251" s="157" t="e">
        <f>VLOOKUP(D19251,'SOAT LIQ'!$A$87:$C$3416,3,FALSE)</f>
        <v>#N/A</v>
      </c>
      <c r="F19251" t="s">
        <v>21635</v>
      </c>
    </row>
    <row r="19252" spans="1:6" x14ac:dyDescent="0.25">
      <c r="A19252" t="s">
        <v>6501</v>
      </c>
      <c r="B19252" s="100" t="s">
        <v>17704</v>
      </c>
      <c r="C19252" s="99" t="s">
        <v>15656</v>
      </c>
      <c r="D19252" s="124"/>
      <c r="E19252" s="157" t="e">
        <f>VLOOKUP(D19252,'SOAT LIQ'!$A$87:$C$3416,3,FALSE)</f>
        <v>#N/A</v>
      </c>
      <c r="F19252" t="s">
        <v>21635</v>
      </c>
    </row>
    <row r="19253" spans="1:6" x14ac:dyDescent="0.25">
      <c r="A19253" t="s">
        <v>6498</v>
      </c>
      <c r="B19253" s="100" t="s">
        <v>17705</v>
      </c>
      <c r="C19253" s="99" t="s">
        <v>15656</v>
      </c>
      <c r="D19253" s="124"/>
      <c r="E19253" s="157" t="e">
        <f>VLOOKUP(D19253,'SOAT LIQ'!$A$87:$C$3416,3,FALSE)</f>
        <v>#N/A</v>
      </c>
      <c r="F19253" t="s">
        <v>21635</v>
      </c>
    </row>
    <row r="19254" spans="1:6" x14ac:dyDescent="0.25">
      <c r="A19254" t="s">
        <v>6501</v>
      </c>
      <c r="B19254" s="100" t="s">
        <v>17705</v>
      </c>
      <c r="C19254" s="99" t="s">
        <v>15656</v>
      </c>
      <c r="D19254" s="124"/>
      <c r="E19254" s="157" t="e">
        <f>VLOOKUP(D19254,'SOAT LIQ'!$A$87:$C$3416,3,FALSE)</f>
        <v>#N/A</v>
      </c>
      <c r="F19254" t="s">
        <v>21635</v>
      </c>
    </row>
    <row r="19255" spans="1:6" x14ac:dyDescent="0.25">
      <c r="A19255" t="s">
        <v>6498</v>
      </c>
      <c r="B19255" s="100" t="s">
        <v>17706</v>
      </c>
      <c r="C19255" s="99" t="s">
        <v>17675</v>
      </c>
      <c r="D19255" s="124">
        <v>32106</v>
      </c>
      <c r="E19255" s="157" t="e">
        <f>VLOOKUP(D19255,'SOAT LIQ'!$A$87:$C$3416,3,FALSE)</f>
        <v>#N/A</v>
      </c>
      <c r="F19255" t="s">
        <v>21635</v>
      </c>
    </row>
    <row r="19256" spans="1:6" x14ac:dyDescent="0.25">
      <c r="A19256" t="s">
        <v>6501</v>
      </c>
      <c r="B19256" s="100" t="s">
        <v>17706</v>
      </c>
      <c r="C19256" s="99" t="s">
        <v>17675</v>
      </c>
      <c r="D19256" s="124">
        <v>32106</v>
      </c>
      <c r="E19256" s="157" t="e">
        <f>VLOOKUP(D19256,'SOAT LIQ'!$A$87:$C$3416,3,FALSE)</f>
        <v>#N/A</v>
      </c>
      <c r="F19256" t="s">
        <v>21635</v>
      </c>
    </row>
    <row r="19257" spans="1:6" x14ac:dyDescent="0.25">
      <c r="A19257" t="s">
        <v>6498</v>
      </c>
      <c r="B19257" s="100" t="s">
        <v>17707</v>
      </c>
      <c r="C19257" s="100"/>
      <c r="D19257" s="124"/>
      <c r="E19257" s="157" t="e">
        <f>VLOOKUP(D19257,'SOAT LIQ'!$A$87:$C$3416,3,FALSE)</f>
        <v>#N/A</v>
      </c>
      <c r="F19257" t="s">
        <v>21635</v>
      </c>
    </row>
    <row r="19258" spans="1:6" x14ac:dyDescent="0.25">
      <c r="A19258" t="s">
        <v>6501</v>
      </c>
      <c r="B19258" s="100" t="s">
        <v>17707</v>
      </c>
      <c r="C19258" s="100"/>
      <c r="D19258" s="124"/>
      <c r="E19258" s="157" t="e">
        <f>VLOOKUP(D19258,'SOAT LIQ'!$A$87:$C$3416,3,FALSE)</f>
        <v>#N/A</v>
      </c>
      <c r="F19258" t="s">
        <v>21635</v>
      </c>
    </row>
    <row r="19259" spans="1:6" x14ac:dyDescent="0.25">
      <c r="A19259" t="s">
        <v>6498</v>
      </c>
      <c r="B19259" s="100" t="s">
        <v>17708</v>
      </c>
      <c r="C19259" s="100"/>
      <c r="D19259" s="124"/>
      <c r="E19259" s="157" t="e">
        <f>VLOOKUP(D19259,'SOAT LIQ'!$A$87:$C$3416,3,FALSE)</f>
        <v>#N/A</v>
      </c>
      <c r="F19259" t="s">
        <v>21635</v>
      </c>
    </row>
    <row r="19260" spans="1:6" x14ac:dyDescent="0.25">
      <c r="A19260" t="s">
        <v>6501</v>
      </c>
      <c r="B19260" s="100" t="s">
        <v>17708</v>
      </c>
      <c r="C19260" s="100"/>
      <c r="D19260" s="124"/>
      <c r="E19260" s="157" t="e">
        <f>VLOOKUP(D19260,'SOAT LIQ'!$A$87:$C$3416,3,FALSE)</f>
        <v>#N/A</v>
      </c>
      <c r="F19260" t="s">
        <v>21635</v>
      </c>
    </row>
    <row r="19261" spans="1:6" x14ac:dyDescent="0.25">
      <c r="A19261" t="s">
        <v>6498</v>
      </c>
      <c r="B19261" s="100" t="s">
        <v>17709</v>
      </c>
      <c r="C19261" s="100"/>
      <c r="D19261" s="124"/>
      <c r="E19261" s="157" t="e">
        <f>VLOOKUP(D19261,'SOAT LIQ'!$A$87:$C$3416,3,FALSE)</f>
        <v>#N/A</v>
      </c>
      <c r="F19261" t="s">
        <v>21635</v>
      </c>
    </row>
    <row r="19262" spans="1:6" x14ac:dyDescent="0.25">
      <c r="A19262" t="s">
        <v>6501</v>
      </c>
      <c r="B19262" s="100" t="s">
        <v>17709</v>
      </c>
      <c r="C19262" s="100"/>
      <c r="D19262" s="124"/>
      <c r="E19262" s="157" t="e">
        <f>VLOOKUP(D19262,'SOAT LIQ'!$A$87:$C$3416,3,FALSE)</f>
        <v>#N/A</v>
      </c>
      <c r="F19262" t="s">
        <v>21635</v>
      </c>
    </row>
    <row r="19263" spans="1:6" x14ac:dyDescent="0.25">
      <c r="A19263" t="s">
        <v>6498</v>
      </c>
      <c r="B19263" s="100" t="s">
        <v>17710</v>
      </c>
      <c r="C19263" s="100"/>
      <c r="D19263" s="124"/>
      <c r="E19263" s="157" t="e">
        <f>VLOOKUP(D19263,'SOAT LIQ'!$A$87:$C$3416,3,FALSE)</f>
        <v>#N/A</v>
      </c>
      <c r="F19263" t="s">
        <v>21635</v>
      </c>
    </row>
    <row r="19264" spans="1:6" x14ac:dyDescent="0.25">
      <c r="A19264" t="s">
        <v>6501</v>
      </c>
      <c r="B19264" s="100" t="s">
        <v>17710</v>
      </c>
      <c r="C19264" s="100"/>
      <c r="D19264" s="124"/>
      <c r="E19264" s="157" t="e">
        <f>VLOOKUP(D19264,'SOAT LIQ'!$A$87:$C$3416,3,FALSE)</f>
        <v>#N/A</v>
      </c>
      <c r="F19264" t="s">
        <v>21635</v>
      </c>
    </row>
    <row r="19265" spans="1:6" x14ac:dyDescent="0.25">
      <c r="A19265" t="s">
        <v>15637</v>
      </c>
      <c r="B19265" s="100" t="s">
        <v>17711</v>
      </c>
      <c r="C19265" s="100"/>
      <c r="D19265" s="124"/>
      <c r="E19265" s="157" t="e">
        <f>VLOOKUP(D19265,'SOAT LIQ'!$A$87:$C$3416,3,FALSE)</f>
        <v>#N/A</v>
      </c>
      <c r="F19265" t="s">
        <v>21635</v>
      </c>
    </row>
    <row r="19266" spans="1:6" x14ac:dyDescent="0.25">
      <c r="A19266" t="s">
        <v>6498</v>
      </c>
      <c r="B19266" s="100" t="s">
        <v>17711</v>
      </c>
      <c r="C19266" s="100"/>
      <c r="D19266" s="124"/>
      <c r="E19266" s="157" t="e">
        <f>VLOOKUP(D19266,'SOAT LIQ'!$A$87:$C$3416,3,FALSE)</f>
        <v>#N/A</v>
      </c>
      <c r="F19266" t="s">
        <v>21635</v>
      </c>
    </row>
    <row r="19267" spans="1:6" x14ac:dyDescent="0.25">
      <c r="A19267" t="s">
        <v>6501</v>
      </c>
      <c r="B19267" s="100" t="s">
        <v>17711</v>
      </c>
      <c r="C19267" s="100"/>
      <c r="D19267" s="124"/>
      <c r="E19267" s="157" t="e">
        <f>VLOOKUP(D19267,'SOAT LIQ'!$A$87:$C$3416,3,FALSE)</f>
        <v>#N/A</v>
      </c>
      <c r="F19267" t="s">
        <v>21635</v>
      </c>
    </row>
    <row r="19268" spans="1:6" x14ac:dyDescent="0.25">
      <c r="A19268" t="s">
        <v>15638</v>
      </c>
      <c r="B19268" s="100" t="s">
        <v>17711</v>
      </c>
      <c r="C19268" s="100"/>
      <c r="D19268" s="124"/>
      <c r="E19268" s="157" t="e">
        <f>VLOOKUP(D19268,'SOAT LIQ'!$A$87:$C$3416,3,FALSE)</f>
        <v>#N/A</v>
      </c>
      <c r="F19268" t="s">
        <v>21635</v>
      </c>
    </row>
    <row r="19269" spans="1:6" x14ac:dyDescent="0.25">
      <c r="A19269" t="s">
        <v>6498</v>
      </c>
      <c r="B19269" s="100" t="s">
        <v>17712</v>
      </c>
      <c r="C19269" s="100"/>
      <c r="D19269" s="124"/>
      <c r="E19269" s="157" t="e">
        <f>VLOOKUP(D19269,'SOAT LIQ'!$A$87:$C$3416,3,FALSE)</f>
        <v>#N/A</v>
      </c>
      <c r="F19269" t="s">
        <v>21635</v>
      </c>
    </row>
    <row r="19270" spans="1:6" x14ac:dyDescent="0.25">
      <c r="A19270" t="s">
        <v>6501</v>
      </c>
      <c r="B19270" s="101" t="s">
        <v>17712</v>
      </c>
      <c r="C19270" s="100"/>
      <c r="D19270" s="124"/>
      <c r="E19270" s="157" t="e">
        <f>VLOOKUP(D19270,'SOAT LIQ'!$A$87:$C$3416,3,FALSE)</f>
        <v>#N/A</v>
      </c>
      <c r="F19270" t="s">
        <v>21635</v>
      </c>
    </row>
    <row r="19271" spans="1:6" x14ac:dyDescent="0.25">
      <c r="A19271" t="s">
        <v>6498</v>
      </c>
      <c r="B19271" s="100" t="s">
        <v>17713</v>
      </c>
      <c r="C19271" s="100"/>
      <c r="D19271" s="124"/>
      <c r="E19271" s="157" t="e">
        <f>VLOOKUP(D19271,'SOAT LIQ'!$A$87:$C$3416,3,FALSE)</f>
        <v>#N/A</v>
      </c>
      <c r="F19271" t="s">
        <v>21635</v>
      </c>
    </row>
    <row r="19272" spans="1:6" x14ac:dyDescent="0.25">
      <c r="A19272" t="s">
        <v>6501</v>
      </c>
      <c r="B19272" s="100" t="s">
        <v>17713</v>
      </c>
      <c r="C19272" s="100"/>
      <c r="D19272" s="124"/>
      <c r="E19272" s="157" t="e">
        <f>VLOOKUP(D19272,'SOAT LIQ'!$A$87:$C$3416,3,FALSE)</f>
        <v>#N/A</v>
      </c>
      <c r="F19272" t="s">
        <v>21635</v>
      </c>
    </row>
    <row r="19273" spans="1:6" x14ac:dyDescent="0.25">
      <c r="A19273" t="s">
        <v>6498</v>
      </c>
      <c r="B19273" s="100" t="s">
        <v>17714</v>
      </c>
      <c r="C19273" s="100"/>
      <c r="D19273" s="124"/>
      <c r="E19273" s="157" t="e">
        <f>VLOOKUP(D19273,'SOAT LIQ'!$A$87:$C$3416,3,FALSE)</f>
        <v>#N/A</v>
      </c>
      <c r="F19273" t="s">
        <v>21635</v>
      </c>
    </row>
    <row r="19274" spans="1:6" x14ac:dyDescent="0.25">
      <c r="A19274" t="s">
        <v>6501</v>
      </c>
      <c r="B19274" s="100" t="s">
        <v>17714</v>
      </c>
      <c r="C19274" s="100"/>
      <c r="D19274" s="124"/>
      <c r="E19274" s="157" t="e">
        <f>VLOOKUP(D19274,'SOAT LIQ'!$A$87:$C$3416,3,FALSE)</f>
        <v>#N/A</v>
      </c>
      <c r="F19274" t="s">
        <v>21635</v>
      </c>
    </row>
    <row r="19275" spans="1:6" x14ac:dyDescent="0.25">
      <c r="A19275" t="s">
        <v>6498</v>
      </c>
      <c r="B19275" s="100" t="s">
        <v>17715</v>
      </c>
      <c r="C19275" s="100"/>
      <c r="D19275" s="124"/>
      <c r="E19275" s="157" t="e">
        <f>VLOOKUP(D19275,'SOAT LIQ'!$A$87:$C$3416,3,FALSE)</f>
        <v>#N/A</v>
      </c>
      <c r="F19275" t="s">
        <v>21635</v>
      </c>
    </row>
    <row r="19276" spans="1:6" x14ac:dyDescent="0.25">
      <c r="A19276" t="s">
        <v>6501</v>
      </c>
      <c r="B19276" s="100" t="s">
        <v>17715</v>
      </c>
      <c r="C19276" s="100"/>
      <c r="D19276" s="124"/>
      <c r="E19276" s="157" t="e">
        <f>VLOOKUP(D19276,'SOAT LIQ'!$A$87:$C$3416,3,FALSE)</f>
        <v>#N/A</v>
      </c>
      <c r="F19276" t="s">
        <v>21635</v>
      </c>
    </row>
    <row r="19277" spans="1:6" x14ac:dyDescent="0.25">
      <c r="A19277" t="s">
        <v>6498</v>
      </c>
      <c r="B19277" s="100" t="s">
        <v>17716</v>
      </c>
      <c r="C19277" s="100"/>
      <c r="D19277" s="124"/>
      <c r="E19277" s="157" t="e">
        <f>VLOOKUP(D19277,'SOAT LIQ'!$A$87:$C$3416,3,FALSE)</f>
        <v>#N/A</v>
      </c>
      <c r="F19277" t="s">
        <v>21635</v>
      </c>
    </row>
    <row r="19278" spans="1:6" x14ac:dyDescent="0.25">
      <c r="A19278" t="s">
        <v>6501</v>
      </c>
      <c r="B19278" s="100" t="s">
        <v>17716</v>
      </c>
      <c r="C19278" s="100"/>
      <c r="D19278" s="124"/>
      <c r="E19278" s="157" t="e">
        <f>VLOOKUP(D19278,'SOAT LIQ'!$A$87:$C$3416,3,FALSE)</f>
        <v>#N/A</v>
      </c>
      <c r="F19278" t="s">
        <v>21635</v>
      </c>
    </row>
    <row r="19279" spans="1:6" x14ac:dyDescent="0.25">
      <c r="A19279" t="s">
        <v>6498</v>
      </c>
      <c r="B19279" s="100" t="s">
        <v>17717</v>
      </c>
      <c r="C19279" s="100"/>
      <c r="D19279" s="124"/>
      <c r="E19279" s="157" t="e">
        <f>VLOOKUP(D19279,'SOAT LIQ'!$A$87:$C$3416,3,FALSE)</f>
        <v>#N/A</v>
      </c>
      <c r="F19279" t="s">
        <v>21635</v>
      </c>
    </row>
    <row r="19280" spans="1:6" x14ac:dyDescent="0.25">
      <c r="A19280" t="s">
        <v>6501</v>
      </c>
      <c r="B19280" s="100" t="s">
        <v>17717</v>
      </c>
      <c r="C19280" s="100"/>
      <c r="D19280" s="124"/>
      <c r="E19280" s="157" t="e">
        <f>VLOOKUP(D19280,'SOAT LIQ'!$A$87:$C$3416,3,FALSE)</f>
        <v>#N/A</v>
      </c>
      <c r="F19280" t="s">
        <v>21635</v>
      </c>
    </row>
    <row r="19281" spans="1:6" x14ac:dyDescent="0.25">
      <c r="A19281" t="s">
        <v>6498</v>
      </c>
      <c r="B19281" s="100" t="s">
        <v>17718</v>
      </c>
      <c r="C19281" s="100"/>
      <c r="D19281" s="124"/>
      <c r="E19281" s="157" t="e">
        <f>VLOOKUP(D19281,'SOAT LIQ'!$A$87:$C$3416,3,FALSE)</f>
        <v>#N/A</v>
      </c>
      <c r="F19281" t="s">
        <v>21635</v>
      </c>
    </row>
    <row r="19282" spans="1:6" x14ac:dyDescent="0.25">
      <c r="A19282" t="s">
        <v>6501</v>
      </c>
      <c r="B19282" s="100" t="s">
        <v>17718</v>
      </c>
      <c r="C19282" s="100"/>
      <c r="D19282" s="124"/>
      <c r="E19282" s="157" t="e">
        <f>VLOOKUP(D19282,'SOAT LIQ'!$A$87:$C$3416,3,FALSE)</f>
        <v>#N/A</v>
      </c>
      <c r="F19282" t="s">
        <v>21635</v>
      </c>
    </row>
    <row r="19283" spans="1:6" x14ac:dyDescent="0.25">
      <c r="A19283" t="s">
        <v>6498</v>
      </c>
      <c r="B19283" s="100" t="s">
        <v>17719</v>
      </c>
      <c r="C19283" s="100"/>
      <c r="D19283" s="124"/>
      <c r="E19283" s="157" t="e">
        <f>VLOOKUP(D19283,'SOAT LIQ'!$A$87:$C$3416,3,FALSE)</f>
        <v>#N/A</v>
      </c>
      <c r="F19283" t="s">
        <v>21635</v>
      </c>
    </row>
    <row r="19284" spans="1:6" x14ac:dyDescent="0.25">
      <c r="A19284" t="s">
        <v>6501</v>
      </c>
      <c r="B19284" s="100" t="s">
        <v>17719</v>
      </c>
      <c r="C19284" s="100"/>
      <c r="D19284" s="124"/>
      <c r="E19284" s="157" t="e">
        <f>VLOOKUP(D19284,'SOAT LIQ'!$A$87:$C$3416,3,FALSE)</f>
        <v>#N/A</v>
      </c>
      <c r="F19284" t="s">
        <v>21635</v>
      </c>
    </row>
    <row r="19285" spans="1:6" x14ac:dyDescent="0.25">
      <c r="A19285" t="s">
        <v>6498</v>
      </c>
      <c r="B19285" s="100" t="s">
        <v>17720</v>
      </c>
      <c r="C19285" s="100"/>
      <c r="D19285" s="124"/>
      <c r="E19285" s="157" t="e">
        <f>VLOOKUP(D19285,'SOAT LIQ'!$A$87:$C$3416,3,FALSE)</f>
        <v>#N/A</v>
      </c>
      <c r="F19285" t="s">
        <v>21635</v>
      </c>
    </row>
    <row r="19286" spans="1:6" x14ac:dyDescent="0.25">
      <c r="A19286" t="s">
        <v>6501</v>
      </c>
      <c r="B19286" s="100" t="s">
        <v>17720</v>
      </c>
      <c r="C19286" s="100"/>
      <c r="D19286" s="124"/>
      <c r="E19286" s="157" t="e">
        <f>VLOOKUP(D19286,'SOAT LIQ'!$A$87:$C$3416,3,FALSE)</f>
        <v>#N/A</v>
      </c>
      <c r="F19286" t="s">
        <v>21635</v>
      </c>
    </row>
    <row r="19287" spans="1:6" x14ac:dyDescent="0.25">
      <c r="A19287" t="s">
        <v>6498</v>
      </c>
      <c r="B19287" s="100" t="s">
        <v>17721</v>
      </c>
      <c r="C19287" s="100"/>
      <c r="D19287" s="124"/>
      <c r="E19287" s="157" t="e">
        <f>VLOOKUP(D19287,'SOAT LIQ'!$A$87:$C$3416,3,FALSE)</f>
        <v>#N/A</v>
      </c>
      <c r="F19287" t="s">
        <v>21635</v>
      </c>
    </row>
    <row r="19288" spans="1:6" x14ac:dyDescent="0.25">
      <c r="A19288" t="s">
        <v>6501</v>
      </c>
      <c r="B19288" s="100" t="s">
        <v>17721</v>
      </c>
      <c r="C19288" s="100"/>
      <c r="D19288" s="124"/>
      <c r="E19288" s="157" t="e">
        <f>VLOOKUP(D19288,'SOAT LIQ'!$A$87:$C$3416,3,FALSE)</f>
        <v>#N/A</v>
      </c>
      <c r="F19288" t="s">
        <v>21635</v>
      </c>
    </row>
    <row r="19289" spans="1:6" x14ac:dyDescent="0.25">
      <c r="A19289" t="s">
        <v>6498</v>
      </c>
      <c r="B19289" s="100" t="s">
        <v>17722</v>
      </c>
      <c r="C19289" s="100"/>
      <c r="D19289" s="124"/>
      <c r="E19289" s="157" t="e">
        <f>VLOOKUP(D19289,'SOAT LIQ'!$A$87:$C$3416,3,FALSE)</f>
        <v>#N/A</v>
      </c>
      <c r="F19289" t="s">
        <v>21635</v>
      </c>
    </row>
    <row r="19290" spans="1:6" x14ac:dyDescent="0.25">
      <c r="A19290" t="s">
        <v>6501</v>
      </c>
      <c r="B19290" s="100" t="s">
        <v>17722</v>
      </c>
      <c r="C19290" s="100"/>
      <c r="D19290" s="124"/>
      <c r="E19290" s="157" t="e">
        <f>VLOOKUP(D19290,'SOAT LIQ'!$A$87:$C$3416,3,FALSE)</f>
        <v>#N/A</v>
      </c>
      <c r="F19290" t="s">
        <v>21635</v>
      </c>
    </row>
    <row r="19291" spans="1:6" x14ac:dyDescent="0.25">
      <c r="A19291" t="s">
        <v>6498</v>
      </c>
      <c r="B19291" s="100" t="s">
        <v>17723</v>
      </c>
      <c r="C19291" s="100"/>
      <c r="D19291" s="124"/>
      <c r="E19291" s="157" t="e">
        <f>VLOOKUP(D19291,'SOAT LIQ'!$A$87:$C$3416,3,FALSE)</f>
        <v>#N/A</v>
      </c>
      <c r="F19291" t="s">
        <v>21635</v>
      </c>
    </row>
    <row r="19292" spans="1:6" x14ac:dyDescent="0.25">
      <c r="A19292" t="s">
        <v>6501</v>
      </c>
      <c r="B19292" s="100" t="s">
        <v>17723</v>
      </c>
      <c r="C19292" s="100"/>
      <c r="D19292" s="124"/>
      <c r="E19292" s="157" t="e">
        <f>VLOOKUP(D19292,'SOAT LIQ'!$A$87:$C$3416,3,FALSE)</f>
        <v>#N/A</v>
      </c>
      <c r="F19292" t="s">
        <v>21635</v>
      </c>
    </row>
    <row r="19293" spans="1:6" x14ac:dyDescent="0.25">
      <c r="A19293" t="s">
        <v>6498</v>
      </c>
      <c r="B19293" s="100" t="s">
        <v>17724</v>
      </c>
      <c r="C19293" s="100"/>
      <c r="D19293" s="124"/>
      <c r="E19293" s="157" t="e">
        <f>VLOOKUP(D19293,'SOAT LIQ'!$A$87:$C$3416,3,FALSE)</f>
        <v>#N/A</v>
      </c>
      <c r="F19293" t="s">
        <v>21635</v>
      </c>
    </row>
    <row r="19294" spans="1:6" x14ac:dyDescent="0.25">
      <c r="A19294" t="s">
        <v>6501</v>
      </c>
      <c r="B19294" s="100" t="s">
        <v>17724</v>
      </c>
      <c r="C19294" s="100"/>
      <c r="D19294" s="124"/>
      <c r="E19294" s="157" t="e">
        <f>VLOOKUP(D19294,'SOAT LIQ'!$A$87:$C$3416,3,FALSE)</f>
        <v>#N/A</v>
      </c>
      <c r="F19294" t="s">
        <v>21635</v>
      </c>
    </row>
    <row r="19295" spans="1:6" x14ac:dyDescent="0.25">
      <c r="A19295" t="s">
        <v>6498</v>
      </c>
      <c r="B19295" s="100" t="s">
        <v>17725</v>
      </c>
      <c r="C19295" s="100"/>
      <c r="D19295" s="124"/>
      <c r="E19295" s="157" t="e">
        <f>VLOOKUP(D19295,'SOAT LIQ'!$A$87:$C$3416,3,FALSE)</f>
        <v>#N/A</v>
      </c>
      <c r="F19295" t="s">
        <v>21635</v>
      </c>
    </row>
    <row r="19296" spans="1:6" x14ac:dyDescent="0.25">
      <c r="A19296" t="s">
        <v>6501</v>
      </c>
      <c r="B19296" s="100" t="s">
        <v>17725</v>
      </c>
      <c r="C19296" s="100"/>
      <c r="D19296" s="124"/>
      <c r="E19296" s="157" t="e">
        <f>VLOOKUP(D19296,'SOAT LIQ'!$A$87:$C$3416,3,FALSE)</f>
        <v>#N/A</v>
      </c>
      <c r="F19296" t="s">
        <v>21635</v>
      </c>
    </row>
    <row r="19297" spans="1:6" x14ac:dyDescent="0.25">
      <c r="A19297" t="s">
        <v>6498</v>
      </c>
      <c r="B19297" s="100" t="s">
        <v>17726</v>
      </c>
      <c r="C19297" s="100"/>
      <c r="D19297" s="124"/>
      <c r="E19297" s="157" t="e">
        <f>VLOOKUP(D19297,'SOAT LIQ'!$A$87:$C$3416,3,FALSE)</f>
        <v>#N/A</v>
      </c>
      <c r="F19297" t="s">
        <v>21635</v>
      </c>
    </row>
    <row r="19298" spans="1:6" x14ac:dyDescent="0.25">
      <c r="A19298" t="s">
        <v>6501</v>
      </c>
      <c r="B19298" s="100" t="s">
        <v>17726</v>
      </c>
      <c r="C19298" s="100"/>
      <c r="D19298" s="124"/>
      <c r="E19298" s="157" t="e">
        <f>VLOOKUP(D19298,'SOAT LIQ'!$A$87:$C$3416,3,FALSE)</f>
        <v>#N/A</v>
      </c>
      <c r="F19298" t="s">
        <v>21635</v>
      </c>
    </row>
    <row r="19299" spans="1:6" x14ac:dyDescent="0.25">
      <c r="A19299" t="s">
        <v>6498</v>
      </c>
      <c r="B19299" s="100" t="s">
        <v>17727</v>
      </c>
      <c r="C19299" s="100"/>
      <c r="D19299" s="124"/>
      <c r="E19299" s="157" t="e">
        <f>VLOOKUP(D19299,'SOAT LIQ'!$A$87:$C$3416,3,FALSE)</f>
        <v>#N/A</v>
      </c>
      <c r="F19299" t="s">
        <v>21635</v>
      </c>
    </row>
    <row r="19300" spans="1:6" x14ac:dyDescent="0.25">
      <c r="A19300" t="s">
        <v>6501</v>
      </c>
      <c r="B19300" s="100" t="s">
        <v>17727</v>
      </c>
      <c r="C19300" s="100"/>
      <c r="D19300" s="124"/>
      <c r="E19300" s="157" t="e">
        <f>VLOOKUP(D19300,'SOAT LIQ'!$A$87:$C$3416,3,FALSE)</f>
        <v>#N/A</v>
      </c>
      <c r="F19300" t="s">
        <v>21635</v>
      </c>
    </row>
    <row r="19301" spans="1:6" x14ac:dyDescent="0.25">
      <c r="A19301" t="s">
        <v>6498</v>
      </c>
      <c r="B19301" s="100" t="s">
        <v>17728</v>
      </c>
      <c r="C19301" s="100"/>
      <c r="D19301" s="124"/>
      <c r="E19301" s="157" t="e">
        <f>VLOOKUP(D19301,'SOAT LIQ'!$A$87:$C$3416,3,FALSE)</f>
        <v>#N/A</v>
      </c>
      <c r="F19301" t="s">
        <v>21635</v>
      </c>
    </row>
    <row r="19302" spans="1:6" x14ac:dyDescent="0.25">
      <c r="A19302" t="s">
        <v>6501</v>
      </c>
      <c r="B19302" s="100" t="s">
        <v>17728</v>
      </c>
      <c r="C19302" s="100"/>
      <c r="D19302" s="124"/>
      <c r="E19302" s="157" t="e">
        <f>VLOOKUP(D19302,'SOAT LIQ'!$A$87:$C$3416,3,FALSE)</f>
        <v>#N/A</v>
      </c>
      <c r="F19302" t="s">
        <v>21635</v>
      </c>
    </row>
    <row r="19303" spans="1:6" x14ac:dyDescent="0.25">
      <c r="A19303" t="s">
        <v>6498</v>
      </c>
      <c r="B19303" s="100" t="s">
        <v>17729</v>
      </c>
      <c r="C19303" s="100"/>
      <c r="D19303" s="124"/>
      <c r="E19303" s="157" t="e">
        <f>VLOOKUP(D19303,'SOAT LIQ'!$A$87:$C$3416,3,FALSE)</f>
        <v>#N/A</v>
      </c>
      <c r="F19303" t="s">
        <v>21635</v>
      </c>
    </row>
    <row r="19304" spans="1:6" x14ac:dyDescent="0.25">
      <c r="A19304" t="s">
        <v>6501</v>
      </c>
      <c r="B19304" s="100" t="s">
        <v>17729</v>
      </c>
      <c r="C19304" s="100"/>
      <c r="D19304" s="124"/>
      <c r="E19304" s="157" t="e">
        <f>VLOOKUP(D19304,'SOAT LIQ'!$A$87:$C$3416,3,FALSE)</f>
        <v>#N/A</v>
      </c>
      <c r="F19304" t="s">
        <v>21635</v>
      </c>
    </row>
    <row r="19305" spans="1:6" x14ac:dyDescent="0.25">
      <c r="A19305" t="s">
        <v>6498</v>
      </c>
      <c r="B19305" s="100" t="s">
        <v>17730</v>
      </c>
      <c r="C19305" s="100"/>
      <c r="D19305" s="124"/>
      <c r="E19305" s="157" t="e">
        <f>VLOOKUP(D19305,'SOAT LIQ'!$A$87:$C$3416,3,FALSE)</f>
        <v>#N/A</v>
      </c>
      <c r="F19305" t="s">
        <v>21635</v>
      </c>
    </row>
    <row r="19306" spans="1:6" x14ac:dyDescent="0.25">
      <c r="A19306" t="s">
        <v>6501</v>
      </c>
      <c r="B19306" s="100" t="s">
        <v>17730</v>
      </c>
      <c r="C19306" s="100"/>
      <c r="D19306" s="124"/>
      <c r="E19306" s="157" t="e">
        <f>VLOOKUP(D19306,'SOAT LIQ'!$A$87:$C$3416,3,FALSE)</f>
        <v>#N/A</v>
      </c>
      <c r="F19306" t="s">
        <v>21635</v>
      </c>
    </row>
    <row r="19307" spans="1:6" x14ac:dyDescent="0.25">
      <c r="A19307" t="s">
        <v>6498</v>
      </c>
      <c r="B19307" s="100" t="s">
        <v>17731</v>
      </c>
      <c r="C19307" s="100"/>
      <c r="D19307" s="124"/>
      <c r="E19307" s="157" t="e">
        <f>VLOOKUP(D19307,'SOAT LIQ'!$A$87:$C$3416,3,FALSE)</f>
        <v>#N/A</v>
      </c>
      <c r="F19307" t="s">
        <v>21635</v>
      </c>
    </row>
    <row r="19308" spans="1:6" x14ac:dyDescent="0.25">
      <c r="A19308" t="s">
        <v>6501</v>
      </c>
      <c r="B19308" s="100" t="s">
        <v>17731</v>
      </c>
      <c r="C19308" s="100"/>
      <c r="D19308" s="124"/>
      <c r="E19308" s="157" t="e">
        <f>VLOOKUP(D19308,'SOAT LIQ'!$A$87:$C$3416,3,FALSE)</f>
        <v>#N/A</v>
      </c>
      <c r="F19308" t="s">
        <v>21635</v>
      </c>
    </row>
    <row r="19309" spans="1:6" x14ac:dyDescent="0.25">
      <c r="A19309" t="s">
        <v>6498</v>
      </c>
      <c r="B19309" s="100" t="s">
        <v>17732</v>
      </c>
      <c r="C19309" s="100"/>
      <c r="D19309" s="124"/>
      <c r="E19309" s="157" t="e">
        <f>VLOOKUP(D19309,'SOAT LIQ'!$A$87:$C$3416,3,FALSE)</f>
        <v>#N/A</v>
      </c>
      <c r="F19309" t="s">
        <v>21635</v>
      </c>
    </row>
    <row r="19310" spans="1:6" x14ac:dyDescent="0.25">
      <c r="A19310" t="s">
        <v>6501</v>
      </c>
      <c r="B19310" s="100" t="s">
        <v>17732</v>
      </c>
      <c r="C19310" s="100"/>
      <c r="D19310" s="124"/>
      <c r="E19310" s="157" t="e">
        <f>VLOOKUP(D19310,'SOAT LIQ'!$A$87:$C$3416,3,FALSE)</f>
        <v>#N/A</v>
      </c>
      <c r="F19310" t="s">
        <v>21635</v>
      </c>
    </row>
    <row r="19311" spans="1:6" x14ac:dyDescent="0.25">
      <c r="A19311" t="s">
        <v>6498</v>
      </c>
      <c r="B19311" s="100" t="s">
        <v>17733</v>
      </c>
      <c r="C19311" s="100"/>
      <c r="D19311" s="124"/>
      <c r="E19311" s="157" t="e">
        <f>VLOOKUP(D19311,'SOAT LIQ'!$A$87:$C$3416,3,FALSE)</f>
        <v>#N/A</v>
      </c>
      <c r="F19311" t="s">
        <v>21635</v>
      </c>
    </row>
    <row r="19312" spans="1:6" x14ac:dyDescent="0.25">
      <c r="A19312" t="s">
        <v>6501</v>
      </c>
      <c r="B19312" s="100" t="s">
        <v>17733</v>
      </c>
      <c r="C19312" s="100"/>
      <c r="D19312" s="124"/>
      <c r="E19312" s="157" t="e">
        <f>VLOOKUP(D19312,'SOAT LIQ'!$A$87:$C$3416,3,FALSE)</f>
        <v>#N/A</v>
      </c>
      <c r="F19312" t="s">
        <v>21635</v>
      </c>
    </row>
    <row r="19313" spans="1:6" x14ac:dyDescent="0.25">
      <c r="A19313" t="s">
        <v>6498</v>
      </c>
      <c r="B19313" s="100" t="s">
        <v>17734</v>
      </c>
      <c r="C19313" s="100"/>
      <c r="D19313" s="124"/>
      <c r="E19313" s="157" t="e">
        <f>VLOOKUP(D19313,'SOAT LIQ'!$A$87:$C$3416,3,FALSE)</f>
        <v>#N/A</v>
      </c>
      <c r="F19313" t="s">
        <v>21635</v>
      </c>
    </row>
    <row r="19314" spans="1:6" x14ac:dyDescent="0.25">
      <c r="A19314" t="s">
        <v>6501</v>
      </c>
      <c r="B19314" s="100" t="s">
        <v>17734</v>
      </c>
      <c r="C19314" s="100"/>
      <c r="D19314" s="124"/>
      <c r="E19314" s="157" t="e">
        <f>VLOOKUP(D19314,'SOAT LIQ'!$A$87:$C$3416,3,FALSE)</f>
        <v>#N/A</v>
      </c>
      <c r="F19314" t="s">
        <v>21635</v>
      </c>
    </row>
    <row r="19315" spans="1:6" x14ac:dyDescent="0.25">
      <c r="A19315" t="s">
        <v>6498</v>
      </c>
      <c r="B19315" s="100" t="s">
        <v>17735</v>
      </c>
      <c r="C19315" s="100"/>
      <c r="D19315" s="124"/>
      <c r="E19315" s="157" t="e">
        <f>VLOOKUP(D19315,'SOAT LIQ'!$A$87:$C$3416,3,FALSE)</f>
        <v>#N/A</v>
      </c>
      <c r="F19315" t="s">
        <v>21635</v>
      </c>
    </row>
    <row r="19316" spans="1:6" x14ac:dyDescent="0.25">
      <c r="A19316" t="s">
        <v>6501</v>
      </c>
      <c r="B19316" s="100" t="s">
        <v>17735</v>
      </c>
      <c r="C19316" s="100"/>
      <c r="D19316" s="124"/>
      <c r="E19316" s="157" t="e">
        <f>VLOOKUP(D19316,'SOAT LIQ'!$A$87:$C$3416,3,FALSE)</f>
        <v>#N/A</v>
      </c>
      <c r="F19316" t="s">
        <v>21635</v>
      </c>
    </row>
    <row r="19317" spans="1:6" x14ac:dyDescent="0.25">
      <c r="A19317" t="s">
        <v>6498</v>
      </c>
      <c r="B19317" s="100" t="s">
        <v>17736</v>
      </c>
      <c r="C19317" s="100"/>
      <c r="D19317" s="124"/>
      <c r="E19317" s="157" t="e">
        <f>VLOOKUP(D19317,'SOAT LIQ'!$A$87:$C$3416,3,FALSE)</f>
        <v>#N/A</v>
      </c>
      <c r="F19317" t="s">
        <v>21635</v>
      </c>
    </row>
    <row r="19318" spans="1:6" x14ac:dyDescent="0.25">
      <c r="A19318" t="s">
        <v>6501</v>
      </c>
      <c r="B19318" s="100" t="s">
        <v>17736</v>
      </c>
      <c r="C19318" s="100"/>
      <c r="D19318" s="124"/>
      <c r="E19318" s="157" t="e">
        <f>VLOOKUP(D19318,'SOAT LIQ'!$A$87:$C$3416,3,FALSE)</f>
        <v>#N/A</v>
      </c>
      <c r="F19318" t="s">
        <v>21635</v>
      </c>
    </row>
    <row r="19319" spans="1:6" x14ac:dyDescent="0.25">
      <c r="A19319" t="s">
        <v>6498</v>
      </c>
      <c r="B19319" s="100" t="s">
        <v>17737</v>
      </c>
      <c r="C19319" s="100"/>
      <c r="D19319" s="124"/>
      <c r="E19319" s="157" t="e">
        <f>VLOOKUP(D19319,'SOAT LIQ'!$A$87:$C$3416,3,FALSE)</f>
        <v>#N/A</v>
      </c>
      <c r="F19319" t="s">
        <v>21635</v>
      </c>
    </row>
    <row r="19320" spans="1:6" x14ac:dyDescent="0.25">
      <c r="A19320" t="s">
        <v>6501</v>
      </c>
      <c r="B19320" s="100" t="s">
        <v>17737</v>
      </c>
      <c r="C19320" s="100"/>
      <c r="D19320" s="124"/>
      <c r="E19320" s="157" t="e">
        <f>VLOOKUP(D19320,'SOAT LIQ'!$A$87:$C$3416,3,FALSE)</f>
        <v>#N/A</v>
      </c>
      <c r="F19320" t="s">
        <v>21635</v>
      </c>
    </row>
    <row r="19321" spans="1:6" x14ac:dyDescent="0.25">
      <c r="A19321" t="s">
        <v>6498</v>
      </c>
      <c r="B19321" s="100" t="s">
        <v>17738</v>
      </c>
      <c r="C19321" s="100"/>
      <c r="D19321" s="124"/>
      <c r="E19321" s="157" t="e">
        <f>VLOOKUP(D19321,'SOAT LIQ'!$A$87:$C$3416,3,FALSE)</f>
        <v>#N/A</v>
      </c>
      <c r="F19321" t="s">
        <v>21635</v>
      </c>
    </row>
    <row r="19322" spans="1:6" x14ac:dyDescent="0.25">
      <c r="A19322" t="s">
        <v>6501</v>
      </c>
      <c r="B19322" s="100" t="s">
        <v>17738</v>
      </c>
      <c r="C19322" s="100"/>
      <c r="D19322" s="124"/>
      <c r="E19322" s="157" t="e">
        <f>VLOOKUP(D19322,'SOAT LIQ'!$A$87:$C$3416,3,FALSE)</f>
        <v>#N/A</v>
      </c>
      <c r="F19322" t="s">
        <v>21635</v>
      </c>
    </row>
    <row r="19323" spans="1:6" x14ac:dyDescent="0.25">
      <c r="A19323" t="s">
        <v>6498</v>
      </c>
      <c r="B19323" s="100" t="s">
        <v>17739</v>
      </c>
      <c r="C19323" s="100"/>
      <c r="D19323" s="124"/>
      <c r="E19323" s="157" t="e">
        <f>VLOOKUP(D19323,'SOAT LIQ'!$A$87:$C$3416,3,FALSE)</f>
        <v>#N/A</v>
      </c>
      <c r="F19323" t="s">
        <v>21635</v>
      </c>
    </row>
    <row r="19324" spans="1:6" x14ac:dyDescent="0.25">
      <c r="A19324" t="s">
        <v>6501</v>
      </c>
      <c r="B19324" s="100" t="s">
        <v>17739</v>
      </c>
      <c r="C19324" s="100"/>
      <c r="D19324" s="124"/>
      <c r="E19324" s="157" t="e">
        <f>VLOOKUP(D19324,'SOAT LIQ'!$A$87:$C$3416,3,FALSE)</f>
        <v>#N/A</v>
      </c>
      <c r="F19324" t="s">
        <v>21635</v>
      </c>
    </row>
    <row r="19325" spans="1:6" x14ac:dyDescent="0.25">
      <c r="A19325" t="s">
        <v>6498</v>
      </c>
      <c r="B19325" s="100" t="s">
        <v>17740</v>
      </c>
      <c r="C19325" s="100"/>
      <c r="D19325" s="124"/>
      <c r="E19325" s="157" t="e">
        <f>VLOOKUP(D19325,'SOAT LIQ'!$A$87:$C$3416,3,FALSE)</f>
        <v>#N/A</v>
      </c>
      <c r="F19325" t="s">
        <v>21635</v>
      </c>
    </row>
    <row r="19326" spans="1:6" x14ac:dyDescent="0.25">
      <c r="A19326" t="s">
        <v>6501</v>
      </c>
      <c r="B19326" s="100" t="s">
        <v>17740</v>
      </c>
      <c r="C19326" s="100"/>
      <c r="D19326" s="124"/>
      <c r="E19326" s="157" t="e">
        <f>VLOOKUP(D19326,'SOAT LIQ'!$A$87:$C$3416,3,FALSE)</f>
        <v>#N/A</v>
      </c>
      <c r="F19326" t="s">
        <v>21635</v>
      </c>
    </row>
    <row r="19327" spans="1:6" x14ac:dyDescent="0.25">
      <c r="A19327" t="s">
        <v>6498</v>
      </c>
      <c r="B19327" s="100" t="s">
        <v>17741</v>
      </c>
      <c r="C19327" s="100"/>
      <c r="D19327" s="124"/>
      <c r="E19327" s="157" t="e">
        <f>VLOOKUP(D19327,'SOAT LIQ'!$A$87:$C$3416,3,FALSE)</f>
        <v>#N/A</v>
      </c>
      <c r="F19327" t="s">
        <v>21635</v>
      </c>
    </row>
    <row r="19328" spans="1:6" x14ac:dyDescent="0.25">
      <c r="A19328" t="s">
        <v>6501</v>
      </c>
      <c r="B19328" s="100" t="s">
        <v>17741</v>
      </c>
      <c r="C19328" s="100"/>
      <c r="D19328" s="124"/>
      <c r="E19328" s="157" t="e">
        <f>VLOOKUP(D19328,'SOAT LIQ'!$A$87:$C$3416,3,FALSE)</f>
        <v>#N/A</v>
      </c>
      <c r="F19328" t="s">
        <v>21635</v>
      </c>
    </row>
    <row r="19329" spans="1:6" x14ac:dyDescent="0.25">
      <c r="A19329" t="s">
        <v>6498</v>
      </c>
      <c r="B19329" s="100" t="s">
        <v>17742</v>
      </c>
      <c r="C19329" s="100"/>
      <c r="D19329" s="124"/>
      <c r="E19329" s="157" t="e">
        <f>VLOOKUP(D19329,'SOAT LIQ'!$A$87:$C$3416,3,FALSE)</f>
        <v>#N/A</v>
      </c>
      <c r="F19329" t="s">
        <v>21635</v>
      </c>
    </row>
    <row r="19330" spans="1:6" x14ac:dyDescent="0.25">
      <c r="A19330" t="s">
        <v>6501</v>
      </c>
      <c r="B19330" s="100" t="s">
        <v>17742</v>
      </c>
      <c r="C19330" s="100"/>
      <c r="D19330" s="124"/>
      <c r="E19330" s="157" t="e">
        <f>VLOOKUP(D19330,'SOAT LIQ'!$A$87:$C$3416,3,FALSE)</f>
        <v>#N/A</v>
      </c>
      <c r="F19330" t="s">
        <v>21635</v>
      </c>
    </row>
    <row r="19331" spans="1:6" x14ac:dyDescent="0.25">
      <c r="A19331" t="s">
        <v>6498</v>
      </c>
      <c r="B19331" s="100" t="s">
        <v>17743</v>
      </c>
      <c r="C19331" s="100"/>
      <c r="D19331" s="124"/>
      <c r="E19331" s="157" t="e">
        <f>VLOOKUP(D19331,'SOAT LIQ'!$A$87:$C$3416,3,FALSE)</f>
        <v>#N/A</v>
      </c>
      <c r="F19331" t="s">
        <v>21635</v>
      </c>
    </row>
    <row r="19332" spans="1:6" x14ac:dyDescent="0.25">
      <c r="A19332" t="s">
        <v>6501</v>
      </c>
      <c r="B19332" s="100" t="s">
        <v>17743</v>
      </c>
      <c r="C19332" s="100"/>
      <c r="D19332" s="124"/>
      <c r="E19332" s="157" t="e">
        <f>VLOOKUP(D19332,'SOAT LIQ'!$A$87:$C$3416,3,FALSE)</f>
        <v>#N/A</v>
      </c>
      <c r="F19332" t="s">
        <v>21635</v>
      </c>
    </row>
    <row r="19333" spans="1:6" x14ac:dyDescent="0.25">
      <c r="A19333" t="s">
        <v>6498</v>
      </c>
      <c r="B19333" s="100" t="s">
        <v>17744</v>
      </c>
      <c r="C19333" s="100"/>
      <c r="D19333" s="124"/>
      <c r="E19333" s="157" t="e">
        <f>VLOOKUP(D19333,'SOAT LIQ'!$A$87:$C$3416,3,FALSE)</f>
        <v>#N/A</v>
      </c>
      <c r="F19333" t="s">
        <v>21635</v>
      </c>
    </row>
    <row r="19334" spans="1:6" x14ac:dyDescent="0.25">
      <c r="A19334" t="s">
        <v>6501</v>
      </c>
      <c r="B19334" s="100" t="s">
        <v>17744</v>
      </c>
      <c r="C19334" s="100"/>
      <c r="D19334" s="124"/>
      <c r="E19334" s="157" t="e">
        <f>VLOOKUP(D19334,'SOAT LIQ'!$A$87:$C$3416,3,FALSE)</f>
        <v>#N/A</v>
      </c>
      <c r="F19334" t="s">
        <v>21635</v>
      </c>
    </row>
    <row r="19335" spans="1:6" x14ac:dyDescent="0.25">
      <c r="A19335" t="s">
        <v>6498</v>
      </c>
      <c r="B19335" s="100" t="s">
        <v>17745</v>
      </c>
      <c r="C19335" s="100"/>
      <c r="D19335" s="124"/>
      <c r="E19335" s="157" t="e">
        <f>VLOOKUP(D19335,'SOAT LIQ'!$A$87:$C$3416,3,FALSE)</f>
        <v>#N/A</v>
      </c>
      <c r="F19335" t="s">
        <v>21635</v>
      </c>
    </row>
    <row r="19336" spans="1:6" x14ac:dyDescent="0.25">
      <c r="A19336" t="s">
        <v>6501</v>
      </c>
      <c r="B19336" s="100" t="s">
        <v>17745</v>
      </c>
      <c r="C19336" s="100"/>
      <c r="D19336" s="124"/>
      <c r="E19336" s="157" t="e">
        <f>VLOOKUP(D19336,'SOAT LIQ'!$A$87:$C$3416,3,FALSE)</f>
        <v>#N/A</v>
      </c>
      <c r="F19336" t="s">
        <v>21635</v>
      </c>
    </row>
    <row r="19337" spans="1:6" x14ac:dyDescent="0.25">
      <c r="A19337" t="s">
        <v>6498</v>
      </c>
      <c r="B19337" s="100" t="s">
        <v>17746</v>
      </c>
      <c r="C19337" s="100"/>
      <c r="D19337" s="124"/>
      <c r="E19337" s="157" t="e">
        <f>VLOOKUP(D19337,'SOAT LIQ'!$A$87:$C$3416,3,FALSE)</f>
        <v>#N/A</v>
      </c>
      <c r="F19337" t="s">
        <v>21635</v>
      </c>
    </row>
    <row r="19338" spans="1:6" x14ac:dyDescent="0.25">
      <c r="A19338" t="s">
        <v>6501</v>
      </c>
      <c r="B19338" s="100" t="s">
        <v>17746</v>
      </c>
      <c r="C19338" s="100"/>
      <c r="D19338" s="124"/>
      <c r="E19338" s="157" t="e">
        <f>VLOOKUP(D19338,'SOAT LIQ'!$A$87:$C$3416,3,FALSE)</f>
        <v>#N/A</v>
      </c>
      <c r="F19338" t="s">
        <v>21635</v>
      </c>
    </row>
    <row r="19339" spans="1:6" x14ac:dyDescent="0.25">
      <c r="A19339" t="s">
        <v>6498</v>
      </c>
      <c r="B19339" s="100" t="s">
        <v>17747</v>
      </c>
      <c r="C19339" s="100"/>
      <c r="D19339" s="124"/>
      <c r="E19339" s="157" t="e">
        <f>VLOOKUP(D19339,'SOAT LIQ'!$A$87:$C$3416,3,FALSE)</f>
        <v>#N/A</v>
      </c>
      <c r="F19339" t="s">
        <v>21635</v>
      </c>
    </row>
    <row r="19340" spans="1:6" x14ac:dyDescent="0.25">
      <c r="A19340" t="s">
        <v>6501</v>
      </c>
      <c r="B19340" s="100" t="s">
        <v>17747</v>
      </c>
      <c r="C19340" s="100"/>
      <c r="D19340" s="124"/>
      <c r="E19340" s="157" t="e">
        <f>VLOOKUP(D19340,'SOAT LIQ'!$A$87:$C$3416,3,FALSE)</f>
        <v>#N/A</v>
      </c>
      <c r="F19340" t="s">
        <v>21635</v>
      </c>
    </row>
    <row r="19341" spans="1:6" x14ac:dyDescent="0.25">
      <c r="A19341" t="s">
        <v>6498</v>
      </c>
      <c r="B19341" s="100" t="s">
        <v>17748</v>
      </c>
      <c r="C19341" s="100"/>
      <c r="D19341" s="124"/>
      <c r="E19341" s="157" t="e">
        <f>VLOOKUP(D19341,'SOAT LIQ'!$A$87:$C$3416,3,FALSE)</f>
        <v>#N/A</v>
      </c>
      <c r="F19341" t="s">
        <v>21635</v>
      </c>
    </row>
    <row r="19342" spans="1:6" x14ac:dyDescent="0.25">
      <c r="A19342" t="s">
        <v>6501</v>
      </c>
      <c r="B19342" s="100" t="s">
        <v>17748</v>
      </c>
      <c r="C19342" s="100"/>
      <c r="D19342" s="124"/>
      <c r="E19342" s="157" t="e">
        <f>VLOOKUP(D19342,'SOAT LIQ'!$A$87:$C$3416,3,FALSE)</f>
        <v>#N/A</v>
      </c>
      <c r="F19342" t="s">
        <v>21635</v>
      </c>
    </row>
    <row r="19343" spans="1:6" x14ac:dyDescent="0.25">
      <c r="A19343" t="s">
        <v>6498</v>
      </c>
      <c r="B19343" s="100" t="s">
        <v>17749</v>
      </c>
      <c r="C19343" s="100"/>
      <c r="D19343" s="124"/>
      <c r="E19343" s="157" t="e">
        <f>VLOOKUP(D19343,'SOAT LIQ'!$A$87:$C$3416,3,FALSE)</f>
        <v>#N/A</v>
      </c>
      <c r="F19343" t="s">
        <v>21635</v>
      </c>
    </row>
    <row r="19344" spans="1:6" x14ac:dyDescent="0.25">
      <c r="A19344" t="s">
        <v>6501</v>
      </c>
      <c r="B19344" s="100" t="s">
        <v>17749</v>
      </c>
      <c r="C19344" s="100"/>
      <c r="D19344" s="124"/>
      <c r="E19344" s="157" t="e">
        <f>VLOOKUP(D19344,'SOAT LIQ'!$A$87:$C$3416,3,FALSE)</f>
        <v>#N/A</v>
      </c>
      <c r="F19344" t="s">
        <v>21635</v>
      </c>
    </row>
    <row r="19345" spans="1:6" x14ac:dyDescent="0.25">
      <c r="A19345" t="s">
        <v>6498</v>
      </c>
      <c r="B19345" s="100" t="s">
        <v>17750</v>
      </c>
      <c r="C19345" s="100"/>
      <c r="D19345" s="124"/>
      <c r="E19345" s="157" t="e">
        <f>VLOOKUP(D19345,'SOAT LIQ'!$A$87:$C$3416,3,FALSE)</f>
        <v>#N/A</v>
      </c>
      <c r="F19345" t="s">
        <v>21635</v>
      </c>
    </row>
    <row r="19346" spans="1:6" x14ac:dyDescent="0.25">
      <c r="A19346" t="s">
        <v>6501</v>
      </c>
      <c r="B19346" s="100" t="s">
        <v>17750</v>
      </c>
      <c r="C19346" s="100"/>
      <c r="D19346" s="124"/>
      <c r="E19346" s="157" t="e">
        <f>VLOOKUP(D19346,'SOAT LIQ'!$A$87:$C$3416,3,FALSE)</f>
        <v>#N/A</v>
      </c>
      <c r="F19346" t="s">
        <v>21635</v>
      </c>
    </row>
    <row r="19347" spans="1:6" x14ac:dyDescent="0.25">
      <c r="A19347" t="s">
        <v>6498</v>
      </c>
      <c r="B19347" s="100" t="s">
        <v>17751</v>
      </c>
      <c r="C19347" s="100"/>
      <c r="D19347" s="124"/>
      <c r="E19347" s="157" t="e">
        <f>VLOOKUP(D19347,'SOAT LIQ'!$A$87:$C$3416,3,FALSE)</f>
        <v>#N/A</v>
      </c>
      <c r="F19347" t="s">
        <v>21635</v>
      </c>
    </row>
    <row r="19348" spans="1:6" x14ac:dyDescent="0.25">
      <c r="A19348" t="s">
        <v>6501</v>
      </c>
      <c r="B19348" s="100" t="s">
        <v>17751</v>
      </c>
      <c r="C19348" s="100"/>
      <c r="D19348" s="124"/>
      <c r="E19348" s="157" t="e">
        <f>VLOOKUP(D19348,'SOAT LIQ'!$A$87:$C$3416,3,FALSE)</f>
        <v>#N/A</v>
      </c>
      <c r="F19348" t="s">
        <v>21635</v>
      </c>
    </row>
    <row r="19349" spans="1:6" x14ac:dyDescent="0.25">
      <c r="A19349" t="s">
        <v>6498</v>
      </c>
      <c r="B19349" s="100" t="s">
        <v>17752</v>
      </c>
      <c r="C19349" s="100"/>
      <c r="D19349" s="124"/>
      <c r="E19349" s="157" t="e">
        <f>VLOOKUP(D19349,'SOAT LIQ'!$A$87:$C$3416,3,FALSE)</f>
        <v>#N/A</v>
      </c>
      <c r="F19349" t="s">
        <v>21635</v>
      </c>
    </row>
    <row r="19350" spans="1:6" x14ac:dyDescent="0.25">
      <c r="A19350" t="s">
        <v>6501</v>
      </c>
      <c r="B19350" s="100" t="s">
        <v>17752</v>
      </c>
      <c r="C19350" s="100"/>
      <c r="D19350" s="124"/>
      <c r="E19350" s="157" t="e">
        <f>VLOOKUP(D19350,'SOAT LIQ'!$A$87:$C$3416,3,FALSE)</f>
        <v>#N/A</v>
      </c>
      <c r="F19350" t="s">
        <v>21635</v>
      </c>
    </row>
    <row r="19351" spans="1:6" x14ac:dyDescent="0.25">
      <c r="A19351" t="s">
        <v>6498</v>
      </c>
      <c r="B19351" s="100" t="s">
        <v>17753</v>
      </c>
      <c r="C19351" s="100"/>
      <c r="D19351" s="124"/>
      <c r="E19351" s="157" t="e">
        <f>VLOOKUP(D19351,'SOAT LIQ'!$A$87:$C$3416,3,FALSE)</f>
        <v>#N/A</v>
      </c>
      <c r="F19351" t="s">
        <v>21635</v>
      </c>
    </row>
    <row r="19352" spans="1:6" x14ac:dyDescent="0.25">
      <c r="A19352" t="s">
        <v>6501</v>
      </c>
      <c r="B19352" s="100" t="s">
        <v>17753</v>
      </c>
      <c r="C19352" s="100"/>
      <c r="D19352" s="124"/>
      <c r="E19352" s="157" t="e">
        <f>VLOOKUP(D19352,'SOAT LIQ'!$A$87:$C$3416,3,FALSE)</f>
        <v>#N/A</v>
      </c>
      <c r="F19352" t="s">
        <v>21635</v>
      </c>
    </row>
    <row r="19353" spans="1:6" x14ac:dyDescent="0.25">
      <c r="A19353" t="s">
        <v>6501</v>
      </c>
      <c r="B19353" s="100" t="s">
        <v>17754</v>
      </c>
      <c r="C19353" s="100"/>
      <c r="D19353" s="124"/>
      <c r="E19353" s="157" t="e">
        <f>VLOOKUP(D19353,'SOAT LIQ'!$A$87:$C$3416,3,FALSE)</f>
        <v>#N/A</v>
      </c>
      <c r="F19353" t="s">
        <v>21635</v>
      </c>
    </row>
    <row r="19354" spans="1:6" x14ac:dyDescent="0.25">
      <c r="A19354" t="s">
        <v>6498</v>
      </c>
      <c r="B19354" s="100" t="s">
        <v>17754</v>
      </c>
      <c r="C19354" s="100"/>
      <c r="D19354" s="124"/>
      <c r="E19354" s="157" t="e">
        <f>VLOOKUP(D19354,'SOAT LIQ'!$A$87:$C$3416,3,FALSE)</f>
        <v>#N/A</v>
      </c>
      <c r="F19354" t="s">
        <v>21635</v>
      </c>
    </row>
    <row r="19355" spans="1:6" x14ac:dyDescent="0.25">
      <c r="A19355" t="s">
        <v>6498</v>
      </c>
      <c r="B19355" s="100" t="s">
        <v>17755</v>
      </c>
      <c r="C19355" s="100"/>
      <c r="D19355" s="124"/>
      <c r="E19355" s="157" t="e">
        <f>VLOOKUP(D19355,'SOAT LIQ'!$A$87:$C$3416,3,FALSE)</f>
        <v>#N/A</v>
      </c>
      <c r="F19355" t="s">
        <v>21635</v>
      </c>
    </row>
    <row r="19356" spans="1:6" x14ac:dyDescent="0.25">
      <c r="A19356" t="s">
        <v>6501</v>
      </c>
      <c r="B19356" s="100" t="s">
        <v>17755</v>
      </c>
      <c r="C19356" s="100"/>
      <c r="D19356" s="124"/>
      <c r="E19356" s="157" t="e">
        <f>VLOOKUP(D19356,'SOAT LIQ'!$A$87:$C$3416,3,FALSE)</f>
        <v>#N/A</v>
      </c>
      <c r="F19356" t="s">
        <v>21635</v>
      </c>
    </row>
    <row r="19357" spans="1:6" x14ac:dyDescent="0.25">
      <c r="A19357" t="s">
        <v>6498</v>
      </c>
      <c r="B19357" s="100" t="s">
        <v>17756</v>
      </c>
      <c r="C19357" s="100"/>
      <c r="D19357" s="124"/>
      <c r="E19357" s="157" t="e">
        <f>VLOOKUP(D19357,'SOAT LIQ'!$A$87:$C$3416,3,FALSE)</f>
        <v>#N/A</v>
      </c>
      <c r="F19357" t="s">
        <v>21635</v>
      </c>
    </row>
    <row r="19358" spans="1:6" x14ac:dyDescent="0.25">
      <c r="A19358" t="s">
        <v>6501</v>
      </c>
      <c r="B19358" s="100" t="s">
        <v>17756</v>
      </c>
      <c r="C19358" s="100"/>
      <c r="D19358" s="124"/>
      <c r="E19358" s="157" t="e">
        <f>VLOOKUP(D19358,'SOAT LIQ'!$A$87:$C$3416,3,FALSE)</f>
        <v>#N/A</v>
      </c>
      <c r="F19358" t="s">
        <v>21635</v>
      </c>
    </row>
    <row r="19359" spans="1:6" x14ac:dyDescent="0.25">
      <c r="A19359" t="s">
        <v>6498</v>
      </c>
      <c r="B19359" s="100" t="s">
        <v>17757</v>
      </c>
      <c r="C19359" s="100"/>
      <c r="D19359" s="124"/>
      <c r="E19359" s="157" t="e">
        <f>VLOOKUP(D19359,'SOAT LIQ'!$A$87:$C$3416,3,FALSE)</f>
        <v>#N/A</v>
      </c>
      <c r="F19359" t="s">
        <v>21635</v>
      </c>
    </row>
    <row r="19360" spans="1:6" x14ac:dyDescent="0.25">
      <c r="A19360" t="s">
        <v>6501</v>
      </c>
      <c r="B19360" s="100" t="s">
        <v>17757</v>
      </c>
      <c r="C19360" s="100"/>
      <c r="D19360" s="124"/>
      <c r="E19360" s="157" t="e">
        <f>VLOOKUP(D19360,'SOAT LIQ'!$A$87:$C$3416,3,FALSE)</f>
        <v>#N/A</v>
      </c>
      <c r="F19360" t="s">
        <v>21635</v>
      </c>
    </row>
    <row r="19361" spans="1:6" x14ac:dyDescent="0.25">
      <c r="A19361" t="s">
        <v>6498</v>
      </c>
      <c r="B19361" s="100" t="s">
        <v>17758</v>
      </c>
      <c r="C19361" s="100"/>
      <c r="D19361" s="124"/>
      <c r="E19361" s="157" t="e">
        <f>VLOOKUP(D19361,'SOAT LIQ'!$A$87:$C$3416,3,FALSE)</f>
        <v>#N/A</v>
      </c>
      <c r="F19361" t="s">
        <v>21635</v>
      </c>
    </row>
    <row r="19362" spans="1:6" x14ac:dyDescent="0.25">
      <c r="A19362" t="s">
        <v>6501</v>
      </c>
      <c r="B19362" s="100" t="s">
        <v>17758</v>
      </c>
      <c r="C19362" s="100"/>
      <c r="D19362" s="124"/>
      <c r="E19362" s="157" t="e">
        <f>VLOOKUP(D19362,'SOAT LIQ'!$A$87:$C$3416,3,FALSE)</f>
        <v>#N/A</v>
      </c>
      <c r="F19362" t="s">
        <v>21635</v>
      </c>
    </row>
    <row r="19363" spans="1:6" x14ac:dyDescent="0.25">
      <c r="A19363" t="s">
        <v>6498</v>
      </c>
      <c r="B19363" s="100" t="s">
        <v>17759</v>
      </c>
      <c r="C19363" s="100"/>
      <c r="D19363" s="124"/>
      <c r="E19363" s="157" t="e">
        <f>VLOOKUP(D19363,'SOAT LIQ'!$A$87:$C$3416,3,FALSE)</f>
        <v>#N/A</v>
      </c>
      <c r="F19363" t="s">
        <v>21635</v>
      </c>
    </row>
    <row r="19364" spans="1:6" x14ac:dyDescent="0.25">
      <c r="A19364" t="s">
        <v>6501</v>
      </c>
      <c r="B19364" s="100" t="s">
        <v>17759</v>
      </c>
      <c r="C19364" s="100"/>
      <c r="D19364" s="124"/>
      <c r="E19364" s="157" t="e">
        <f>VLOOKUP(D19364,'SOAT LIQ'!$A$87:$C$3416,3,FALSE)</f>
        <v>#N/A</v>
      </c>
      <c r="F19364" t="s">
        <v>21635</v>
      </c>
    </row>
    <row r="19365" spans="1:6" x14ac:dyDescent="0.25">
      <c r="A19365" t="s">
        <v>6498</v>
      </c>
      <c r="B19365" s="100" t="s">
        <v>17760</v>
      </c>
      <c r="C19365" s="100"/>
      <c r="D19365" s="124"/>
      <c r="E19365" s="157" t="e">
        <f>VLOOKUP(D19365,'SOAT LIQ'!$A$87:$C$3416,3,FALSE)</f>
        <v>#N/A</v>
      </c>
      <c r="F19365" t="s">
        <v>21635</v>
      </c>
    </row>
    <row r="19366" spans="1:6" x14ac:dyDescent="0.25">
      <c r="A19366" t="s">
        <v>6501</v>
      </c>
      <c r="B19366" s="100" t="s">
        <v>17760</v>
      </c>
      <c r="C19366" s="100"/>
      <c r="D19366" s="124"/>
      <c r="E19366" s="157" t="e">
        <f>VLOOKUP(D19366,'SOAT LIQ'!$A$87:$C$3416,3,FALSE)</f>
        <v>#N/A</v>
      </c>
      <c r="F19366" t="s">
        <v>21635</v>
      </c>
    </row>
    <row r="19367" spans="1:6" x14ac:dyDescent="0.25">
      <c r="A19367" t="s">
        <v>6498</v>
      </c>
      <c r="B19367" s="100" t="s">
        <v>17761</v>
      </c>
      <c r="C19367" s="100"/>
      <c r="D19367" s="124"/>
      <c r="E19367" s="157" t="e">
        <f>VLOOKUP(D19367,'SOAT LIQ'!$A$87:$C$3416,3,FALSE)</f>
        <v>#N/A</v>
      </c>
      <c r="F19367" t="s">
        <v>21635</v>
      </c>
    </row>
    <row r="19368" spans="1:6" x14ac:dyDescent="0.25">
      <c r="A19368" t="s">
        <v>6501</v>
      </c>
      <c r="B19368" s="100" t="s">
        <v>17761</v>
      </c>
      <c r="C19368" s="100"/>
      <c r="D19368" s="124"/>
      <c r="E19368" s="157" t="e">
        <f>VLOOKUP(D19368,'SOAT LIQ'!$A$87:$C$3416,3,FALSE)</f>
        <v>#N/A</v>
      </c>
      <c r="F19368" t="s">
        <v>21635</v>
      </c>
    </row>
    <row r="19369" spans="1:6" x14ac:dyDescent="0.25">
      <c r="A19369" t="s">
        <v>6498</v>
      </c>
      <c r="B19369" s="100" t="s">
        <v>17762</v>
      </c>
      <c r="C19369" s="100"/>
      <c r="D19369" s="124"/>
      <c r="E19369" s="157" t="e">
        <f>VLOOKUP(D19369,'SOAT LIQ'!$A$87:$C$3416,3,FALSE)</f>
        <v>#N/A</v>
      </c>
      <c r="F19369" t="s">
        <v>21635</v>
      </c>
    </row>
    <row r="19370" spans="1:6" x14ac:dyDescent="0.25">
      <c r="A19370" t="s">
        <v>6501</v>
      </c>
      <c r="B19370" s="100" t="s">
        <v>17762</v>
      </c>
      <c r="C19370" s="100"/>
      <c r="D19370" s="124"/>
      <c r="E19370" s="157" t="e">
        <f>VLOOKUP(D19370,'SOAT LIQ'!$A$87:$C$3416,3,FALSE)</f>
        <v>#N/A</v>
      </c>
      <c r="F19370" t="s">
        <v>21635</v>
      </c>
    </row>
    <row r="19371" spans="1:6" x14ac:dyDescent="0.25">
      <c r="A19371" t="s">
        <v>6498</v>
      </c>
      <c r="B19371" s="100" t="s">
        <v>17763</v>
      </c>
      <c r="C19371" s="100"/>
      <c r="D19371" s="124"/>
      <c r="E19371" s="157" t="e">
        <f>VLOOKUP(D19371,'SOAT LIQ'!$A$87:$C$3416,3,FALSE)</f>
        <v>#N/A</v>
      </c>
      <c r="F19371" t="s">
        <v>21635</v>
      </c>
    </row>
    <row r="19372" spans="1:6" x14ac:dyDescent="0.25">
      <c r="A19372" t="s">
        <v>6501</v>
      </c>
      <c r="B19372" s="100" t="s">
        <v>17763</v>
      </c>
      <c r="C19372" s="100"/>
      <c r="D19372" s="124"/>
      <c r="E19372" s="157" t="e">
        <f>VLOOKUP(D19372,'SOAT LIQ'!$A$87:$C$3416,3,FALSE)</f>
        <v>#N/A</v>
      </c>
      <c r="F19372" t="s">
        <v>21635</v>
      </c>
    </row>
    <row r="19373" spans="1:6" x14ac:dyDescent="0.25">
      <c r="A19373" t="s">
        <v>6501</v>
      </c>
      <c r="B19373" s="100" t="s">
        <v>17764</v>
      </c>
      <c r="C19373" s="100"/>
      <c r="D19373" s="124"/>
      <c r="E19373" s="157" t="e">
        <f>VLOOKUP(D19373,'SOAT LIQ'!$A$87:$C$3416,3,FALSE)</f>
        <v>#N/A</v>
      </c>
      <c r="F19373" t="s">
        <v>21635</v>
      </c>
    </row>
    <row r="19374" spans="1:6" x14ac:dyDescent="0.25">
      <c r="A19374" t="s">
        <v>6498</v>
      </c>
      <c r="B19374" s="100" t="s">
        <v>17764</v>
      </c>
      <c r="C19374" s="100"/>
      <c r="D19374" s="124"/>
      <c r="E19374" s="157" t="e">
        <f>VLOOKUP(D19374,'SOAT LIQ'!$A$87:$C$3416,3,FALSE)</f>
        <v>#N/A</v>
      </c>
      <c r="F19374" t="s">
        <v>21635</v>
      </c>
    </row>
    <row r="19375" spans="1:6" x14ac:dyDescent="0.25">
      <c r="A19375" t="s">
        <v>6501</v>
      </c>
      <c r="B19375" s="100" t="s">
        <v>17765</v>
      </c>
      <c r="C19375" s="100"/>
      <c r="D19375" s="124"/>
      <c r="E19375" s="157" t="e">
        <f>VLOOKUP(D19375,'SOAT LIQ'!$A$87:$C$3416,3,FALSE)</f>
        <v>#N/A</v>
      </c>
      <c r="F19375" t="s">
        <v>21635</v>
      </c>
    </row>
    <row r="19376" spans="1:6" x14ac:dyDescent="0.25">
      <c r="A19376" t="s">
        <v>6498</v>
      </c>
      <c r="B19376" s="100" t="s">
        <v>17765</v>
      </c>
      <c r="C19376" s="100"/>
      <c r="D19376" s="124"/>
      <c r="E19376" s="157" t="e">
        <f>VLOOKUP(D19376,'SOAT LIQ'!$A$87:$C$3416,3,FALSE)</f>
        <v>#N/A</v>
      </c>
      <c r="F19376" t="s">
        <v>21635</v>
      </c>
    </row>
    <row r="19377" spans="1:6" x14ac:dyDescent="0.25">
      <c r="A19377" t="s">
        <v>6501</v>
      </c>
      <c r="B19377" s="100" t="s">
        <v>17766</v>
      </c>
      <c r="C19377" s="100"/>
      <c r="D19377" s="124"/>
      <c r="E19377" s="157" t="e">
        <f>VLOOKUP(D19377,'SOAT LIQ'!$A$87:$C$3416,3,FALSE)</f>
        <v>#N/A</v>
      </c>
      <c r="F19377" t="s">
        <v>21635</v>
      </c>
    </row>
    <row r="19378" spans="1:6" x14ac:dyDescent="0.25">
      <c r="A19378" t="s">
        <v>6498</v>
      </c>
      <c r="B19378" s="100" t="s">
        <v>17766</v>
      </c>
      <c r="C19378" s="100"/>
      <c r="D19378" s="124"/>
      <c r="E19378" s="157" t="e">
        <f>VLOOKUP(D19378,'SOAT LIQ'!$A$87:$C$3416,3,FALSE)</f>
        <v>#N/A</v>
      </c>
      <c r="F19378" t="s">
        <v>21635</v>
      </c>
    </row>
    <row r="19379" spans="1:6" x14ac:dyDescent="0.25">
      <c r="A19379" t="s">
        <v>6498</v>
      </c>
      <c r="B19379" s="100" t="s">
        <v>17767</v>
      </c>
      <c r="C19379" s="100"/>
      <c r="D19379" s="124"/>
      <c r="E19379" s="157" t="e">
        <f>VLOOKUP(D19379,'SOAT LIQ'!$A$87:$C$3416,3,FALSE)</f>
        <v>#N/A</v>
      </c>
      <c r="F19379" t="s">
        <v>21635</v>
      </c>
    </row>
    <row r="19380" spans="1:6" x14ac:dyDescent="0.25">
      <c r="A19380" t="s">
        <v>6501</v>
      </c>
      <c r="B19380" s="100" t="s">
        <v>17767</v>
      </c>
      <c r="C19380" s="100"/>
      <c r="D19380" s="124"/>
      <c r="E19380" s="157" t="e">
        <f>VLOOKUP(D19380,'SOAT LIQ'!$A$87:$C$3416,3,FALSE)</f>
        <v>#N/A</v>
      </c>
      <c r="F19380" t="s">
        <v>21635</v>
      </c>
    </row>
    <row r="19381" spans="1:6" x14ac:dyDescent="0.25">
      <c r="A19381" t="s">
        <v>6498</v>
      </c>
      <c r="B19381" s="100" t="s">
        <v>17768</v>
      </c>
      <c r="C19381" s="100"/>
      <c r="D19381" s="124"/>
      <c r="E19381" s="157" t="e">
        <f>VLOOKUP(D19381,'SOAT LIQ'!$A$87:$C$3416,3,FALSE)</f>
        <v>#N/A</v>
      </c>
      <c r="F19381" t="s">
        <v>21635</v>
      </c>
    </row>
    <row r="19382" spans="1:6" x14ac:dyDescent="0.25">
      <c r="A19382" t="s">
        <v>6501</v>
      </c>
      <c r="B19382" s="100" t="s">
        <v>17768</v>
      </c>
      <c r="C19382" s="100"/>
      <c r="D19382" s="124"/>
      <c r="E19382" s="157" t="e">
        <f>VLOOKUP(D19382,'SOAT LIQ'!$A$87:$C$3416,3,FALSE)</f>
        <v>#N/A</v>
      </c>
      <c r="F19382" t="s">
        <v>21635</v>
      </c>
    </row>
    <row r="19383" spans="1:6" x14ac:dyDescent="0.25">
      <c r="A19383" t="s">
        <v>6498</v>
      </c>
      <c r="B19383" s="100" t="s">
        <v>17769</v>
      </c>
      <c r="C19383" s="100"/>
      <c r="D19383" s="124"/>
      <c r="E19383" s="157" t="e">
        <f>VLOOKUP(D19383,'SOAT LIQ'!$A$87:$C$3416,3,FALSE)</f>
        <v>#N/A</v>
      </c>
      <c r="F19383" t="s">
        <v>21635</v>
      </c>
    </row>
    <row r="19384" spans="1:6" x14ac:dyDescent="0.25">
      <c r="A19384" t="s">
        <v>6501</v>
      </c>
      <c r="B19384" s="100" t="s">
        <v>17769</v>
      </c>
      <c r="C19384" s="100"/>
      <c r="D19384" s="124"/>
      <c r="E19384" s="157" t="e">
        <f>VLOOKUP(D19384,'SOAT LIQ'!$A$87:$C$3416,3,FALSE)</f>
        <v>#N/A</v>
      </c>
      <c r="F19384" t="s">
        <v>21635</v>
      </c>
    </row>
    <row r="19385" spans="1:6" x14ac:dyDescent="0.25">
      <c r="A19385" t="s">
        <v>6498</v>
      </c>
      <c r="B19385" s="100" t="s">
        <v>17770</v>
      </c>
      <c r="C19385" s="100"/>
      <c r="D19385" s="124"/>
      <c r="E19385" s="157" t="e">
        <f>VLOOKUP(D19385,'SOAT LIQ'!$A$87:$C$3416,3,FALSE)</f>
        <v>#N/A</v>
      </c>
      <c r="F19385" t="s">
        <v>21635</v>
      </c>
    </row>
    <row r="19386" spans="1:6" x14ac:dyDescent="0.25">
      <c r="A19386" t="s">
        <v>6501</v>
      </c>
      <c r="B19386" s="100" t="s">
        <v>17770</v>
      </c>
      <c r="C19386" s="100"/>
      <c r="D19386" s="124"/>
      <c r="E19386" s="157" t="e">
        <f>VLOOKUP(D19386,'SOAT LIQ'!$A$87:$C$3416,3,FALSE)</f>
        <v>#N/A</v>
      </c>
      <c r="F19386" t="s">
        <v>21635</v>
      </c>
    </row>
    <row r="19387" spans="1:6" x14ac:dyDescent="0.25">
      <c r="A19387" t="s">
        <v>6498</v>
      </c>
      <c r="B19387" s="100" t="s">
        <v>17771</v>
      </c>
      <c r="C19387" s="100"/>
      <c r="D19387" s="124"/>
      <c r="E19387" s="157" t="e">
        <f>VLOOKUP(D19387,'SOAT LIQ'!$A$87:$C$3416,3,FALSE)</f>
        <v>#N/A</v>
      </c>
      <c r="F19387" t="s">
        <v>21635</v>
      </c>
    </row>
    <row r="19388" spans="1:6" x14ac:dyDescent="0.25">
      <c r="A19388" t="s">
        <v>6501</v>
      </c>
      <c r="B19388" s="100" t="s">
        <v>17771</v>
      </c>
      <c r="C19388" s="100"/>
      <c r="D19388" s="124"/>
      <c r="E19388" s="157" t="e">
        <f>VLOOKUP(D19388,'SOAT LIQ'!$A$87:$C$3416,3,FALSE)</f>
        <v>#N/A</v>
      </c>
      <c r="F19388" t="s">
        <v>21635</v>
      </c>
    </row>
    <row r="19389" spans="1:6" x14ac:dyDescent="0.25">
      <c r="A19389" t="s">
        <v>6498</v>
      </c>
      <c r="B19389" s="100" t="s">
        <v>17772</v>
      </c>
      <c r="C19389" s="100"/>
      <c r="D19389" s="124"/>
      <c r="E19389" s="157" t="e">
        <f>VLOOKUP(D19389,'SOAT LIQ'!$A$87:$C$3416,3,FALSE)</f>
        <v>#N/A</v>
      </c>
      <c r="F19389" t="s">
        <v>21635</v>
      </c>
    </row>
    <row r="19390" spans="1:6" x14ac:dyDescent="0.25">
      <c r="A19390" t="s">
        <v>6501</v>
      </c>
      <c r="B19390" s="100" t="s">
        <v>17772</v>
      </c>
      <c r="C19390" s="100"/>
      <c r="D19390" s="124"/>
      <c r="E19390" s="157" t="e">
        <f>VLOOKUP(D19390,'SOAT LIQ'!$A$87:$C$3416,3,FALSE)</f>
        <v>#N/A</v>
      </c>
      <c r="F19390" t="s">
        <v>21635</v>
      </c>
    </row>
    <row r="19391" spans="1:6" x14ac:dyDescent="0.25">
      <c r="A19391" t="s">
        <v>6498</v>
      </c>
      <c r="B19391" s="100" t="s">
        <v>17773</v>
      </c>
      <c r="C19391" s="100"/>
      <c r="D19391" s="124"/>
      <c r="E19391" s="157" t="e">
        <f>VLOOKUP(D19391,'SOAT LIQ'!$A$87:$C$3416,3,FALSE)</f>
        <v>#N/A</v>
      </c>
      <c r="F19391" t="s">
        <v>21635</v>
      </c>
    </row>
    <row r="19392" spans="1:6" x14ac:dyDescent="0.25">
      <c r="A19392" t="s">
        <v>6501</v>
      </c>
      <c r="B19392" s="100" t="s">
        <v>17773</v>
      </c>
      <c r="C19392" s="100"/>
      <c r="D19392" s="124"/>
      <c r="E19392" s="157" t="e">
        <f>VLOOKUP(D19392,'SOAT LIQ'!$A$87:$C$3416,3,FALSE)</f>
        <v>#N/A</v>
      </c>
      <c r="F19392" t="s">
        <v>21635</v>
      </c>
    </row>
    <row r="19393" spans="1:6" x14ac:dyDescent="0.25">
      <c r="A19393" t="s">
        <v>6498</v>
      </c>
      <c r="B19393" s="100" t="s">
        <v>17774</v>
      </c>
      <c r="C19393" s="100"/>
      <c r="D19393" s="124"/>
      <c r="E19393" s="157" t="e">
        <f>VLOOKUP(D19393,'SOAT LIQ'!$A$87:$C$3416,3,FALSE)</f>
        <v>#N/A</v>
      </c>
      <c r="F19393" t="s">
        <v>21635</v>
      </c>
    </row>
    <row r="19394" spans="1:6" x14ac:dyDescent="0.25">
      <c r="A19394" t="s">
        <v>6501</v>
      </c>
      <c r="B19394" s="100" t="s">
        <v>17774</v>
      </c>
      <c r="C19394" s="100"/>
      <c r="D19394" s="124"/>
      <c r="E19394" s="157" t="e">
        <f>VLOOKUP(D19394,'SOAT LIQ'!$A$87:$C$3416,3,FALSE)</f>
        <v>#N/A</v>
      </c>
      <c r="F19394" t="s">
        <v>21635</v>
      </c>
    </row>
    <row r="19395" spans="1:6" x14ac:dyDescent="0.25">
      <c r="A19395" t="s">
        <v>6498</v>
      </c>
      <c r="B19395" s="100" t="s">
        <v>17775</v>
      </c>
      <c r="C19395" s="100"/>
      <c r="D19395" s="124"/>
      <c r="E19395" s="157" t="e">
        <f>VLOOKUP(D19395,'SOAT LIQ'!$A$87:$C$3416,3,FALSE)</f>
        <v>#N/A</v>
      </c>
      <c r="F19395" t="s">
        <v>21635</v>
      </c>
    </row>
    <row r="19396" spans="1:6" x14ac:dyDescent="0.25">
      <c r="A19396" t="s">
        <v>6501</v>
      </c>
      <c r="B19396" s="100" t="s">
        <v>17775</v>
      </c>
      <c r="C19396" s="100"/>
      <c r="D19396" s="124"/>
      <c r="E19396" s="157" t="e">
        <f>VLOOKUP(D19396,'SOAT LIQ'!$A$87:$C$3416,3,FALSE)</f>
        <v>#N/A</v>
      </c>
      <c r="F19396" t="s">
        <v>21635</v>
      </c>
    </row>
    <row r="19397" spans="1:6" x14ac:dyDescent="0.25">
      <c r="A19397" t="s">
        <v>6498</v>
      </c>
      <c r="B19397" s="100" t="s">
        <v>17776</v>
      </c>
      <c r="C19397" s="100"/>
      <c r="D19397" s="124"/>
      <c r="E19397" s="157" t="e">
        <f>VLOOKUP(D19397,'SOAT LIQ'!$A$87:$C$3416,3,FALSE)</f>
        <v>#N/A</v>
      </c>
      <c r="F19397" t="s">
        <v>21635</v>
      </c>
    </row>
    <row r="19398" spans="1:6" x14ac:dyDescent="0.25">
      <c r="A19398" t="s">
        <v>6501</v>
      </c>
      <c r="B19398" s="100" t="s">
        <v>17776</v>
      </c>
      <c r="C19398" s="100"/>
      <c r="D19398" s="124"/>
      <c r="E19398" s="157" t="e">
        <f>VLOOKUP(D19398,'SOAT LIQ'!$A$87:$C$3416,3,FALSE)</f>
        <v>#N/A</v>
      </c>
      <c r="F19398" t="s">
        <v>21635</v>
      </c>
    </row>
    <row r="19399" spans="1:6" x14ac:dyDescent="0.25">
      <c r="A19399" t="s">
        <v>6498</v>
      </c>
      <c r="B19399" s="100" t="s">
        <v>17777</v>
      </c>
      <c r="C19399" s="100"/>
      <c r="D19399" s="124"/>
      <c r="E19399" s="157" t="e">
        <f>VLOOKUP(D19399,'SOAT LIQ'!$A$87:$C$3416,3,FALSE)</f>
        <v>#N/A</v>
      </c>
      <c r="F19399" t="s">
        <v>21635</v>
      </c>
    </row>
    <row r="19400" spans="1:6" x14ac:dyDescent="0.25">
      <c r="A19400" t="s">
        <v>6501</v>
      </c>
      <c r="B19400" s="100" t="s">
        <v>17777</v>
      </c>
      <c r="C19400" s="100"/>
      <c r="D19400" s="124"/>
      <c r="E19400" s="157" t="e">
        <f>VLOOKUP(D19400,'SOAT LIQ'!$A$87:$C$3416,3,FALSE)</f>
        <v>#N/A</v>
      </c>
      <c r="F19400" t="s">
        <v>21635</v>
      </c>
    </row>
    <row r="19401" spans="1:6" x14ac:dyDescent="0.25">
      <c r="A19401" t="s">
        <v>6501</v>
      </c>
      <c r="B19401" s="100" t="s">
        <v>17778</v>
      </c>
      <c r="C19401" s="100"/>
      <c r="D19401" s="124"/>
      <c r="E19401" s="157" t="e">
        <f>VLOOKUP(D19401,'SOAT LIQ'!$A$87:$C$3416,3,FALSE)</f>
        <v>#N/A</v>
      </c>
      <c r="F19401" t="s">
        <v>21635</v>
      </c>
    </row>
    <row r="19402" spans="1:6" x14ac:dyDescent="0.25">
      <c r="A19402" t="s">
        <v>6498</v>
      </c>
      <c r="B19402" s="100" t="s">
        <v>17778</v>
      </c>
      <c r="C19402" s="100"/>
      <c r="D19402" s="124"/>
      <c r="E19402" s="157" t="e">
        <f>VLOOKUP(D19402,'SOAT LIQ'!$A$87:$C$3416,3,FALSE)</f>
        <v>#N/A</v>
      </c>
      <c r="F19402" t="s">
        <v>21635</v>
      </c>
    </row>
    <row r="19403" spans="1:6" x14ac:dyDescent="0.25">
      <c r="A19403" t="s">
        <v>6501</v>
      </c>
      <c r="B19403" s="100" t="s">
        <v>17779</v>
      </c>
      <c r="C19403" s="100"/>
      <c r="D19403" s="124"/>
      <c r="E19403" s="157" t="e">
        <f>VLOOKUP(D19403,'SOAT LIQ'!$A$87:$C$3416,3,FALSE)</f>
        <v>#N/A</v>
      </c>
      <c r="F19403" t="s">
        <v>21635</v>
      </c>
    </row>
    <row r="19404" spans="1:6" x14ac:dyDescent="0.25">
      <c r="A19404" t="s">
        <v>6498</v>
      </c>
      <c r="B19404" s="100" t="s">
        <v>17779</v>
      </c>
      <c r="C19404" s="100"/>
      <c r="D19404" s="124"/>
      <c r="E19404" s="157" t="e">
        <f>VLOOKUP(D19404,'SOAT LIQ'!$A$87:$C$3416,3,FALSE)</f>
        <v>#N/A</v>
      </c>
      <c r="F19404" t="s">
        <v>21635</v>
      </c>
    </row>
    <row r="19405" spans="1:6" x14ac:dyDescent="0.25">
      <c r="A19405" t="s">
        <v>6501</v>
      </c>
      <c r="B19405" s="100" t="s">
        <v>17780</v>
      </c>
      <c r="C19405" s="100"/>
      <c r="D19405" s="124"/>
      <c r="E19405" s="157" t="e">
        <f>VLOOKUP(D19405,'SOAT LIQ'!$A$87:$C$3416,3,FALSE)</f>
        <v>#N/A</v>
      </c>
      <c r="F19405" t="s">
        <v>21635</v>
      </c>
    </row>
    <row r="19406" spans="1:6" x14ac:dyDescent="0.25">
      <c r="A19406" t="s">
        <v>6498</v>
      </c>
      <c r="B19406" s="100" t="s">
        <v>17780</v>
      </c>
      <c r="C19406" s="100"/>
      <c r="D19406" s="124"/>
      <c r="E19406" s="157" t="e">
        <f>VLOOKUP(D19406,'SOAT LIQ'!$A$87:$C$3416,3,FALSE)</f>
        <v>#N/A</v>
      </c>
      <c r="F19406" t="s">
        <v>21635</v>
      </c>
    </row>
    <row r="19407" spans="1:6" x14ac:dyDescent="0.25">
      <c r="A19407" t="s">
        <v>6498</v>
      </c>
      <c r="B19407" s="100" t="s">
        <v>17781</v>
      </c>
      <c r="C19407" s="100"/>
      <c r="D19407" s="124"/>
      <c r="E19407" s="157" t="e">
        <f>VLOOKUP(D19407,'SOAT LIQ'!$A$87:$C$3416,3,FALSE)</f>
        <v>#N/A</v>
      </c>
      <c r="F19407" t="s">
        <v>21635</v>
      </c>
    </row>
    <row r="19408" spans="1:6" x14ac:dyDescent="0.25">
      <c r="A19408" t="s">
        <v>6501</v>
      </c>
      <c r="B19408" s="100" t="s">
        <v>17781</v>
      </c>
      <c r="C19408" s="100"/>
      <c r="D19408" s="124"/>
      <c r="E19408" s="157" t="e">
        <f>VLOOKUP(D19408,'SOAT LIQ'!$A$87:$C$3416,3,FALSE)</f>
        <v>#N/A</v>
      </c>
      <c r="F19408" t="s">
        <v>21635</v>
      </c>
    </row>
    <row r="19409" spans="1:6" x14ac:dyDescent="0.25">
      <c r="A19409" t="s">
        <v>6498</v>
      </c>
      <c r="B19409" s="100" t="s">
        <v>17782</v>
      </c>
      <c r="C19409" s="100"/>
      <c r="D19409" s="124"/>
      <c r="E19409" s="157" t="e">
        <f>VLOOKUP(D19409,'SOAT LIQ'!$A$87:$C$3416,3,FALSE)</f>
        <v>#N/A</v>
      </c>
      <c r="F19409" t="s">
        <v>21635</v>
      </c>
    </row>
    <row r="19410" spans="1:6" x14ac:dyDescent="0.25">
      <c r="A19410" t="s">
        <v>6501</v>
      </c>
      <c r="B19410" s="100" t="s">
        <v>17782</v>
      </c>
      <c r="C19410" s="100"/>
      <c r="D19410" s="124"/>
      <c r="E19410" s="157" t="e">
        <f>VLOOKUP(D19410,'SOAT LIQ'!$A$87:$C$3416,3,FALSE)</f>
        <v>#N/A</v>
      </c>
      <c r="F19410" t="s">
        <v>21635</v>
      </c>
    </row>
    <row r="19411" spans="1:6" x14ac:dyDescent="0.25">
      <c r="A19411" t="s">
        <v>6498</v>
      </c>
      <c r="B19411" s="100" t="s">
        <v>17783</v>
      </c>
      <c r="C19411" s="100"/>
      <c r="D19411" s="124"/>
      <c r="E19411" s="157" t="e">
        <f>VLOOKUP(D19411,'SOAT LIQ'!$A$87:$C$3416,3,FALSE)</f>
        <v>#N/A</v>
      </c>
      <c r="F19411" t="s">
        <v>21635</v>
      </c>
    </row>
    <row r="19412" spans="1:6" x14ac:dyDescent="0.25">
      <c r="A19412" t="s">
        <v>6501</v>
      </c>
      <c r="B19412" s="100" t="s">
        <v>17783</v>
      </c>
      <c r="C19412" s="100"/>
      <c r="D19412" s="124"/>
      <c r="E19412" s="157" t="e">
        <f>VLOOKUP(D19412,'SOAT LIQ'!$A$87:$C$3416,3,FALSE)</f>
        <v>#N/A</v>
      </c>
      <c r="F19412" t="s">
        <v>21635</v>
      </c>
    </row>
    <row r="19413" spans="1:6" x14ac:dyDescent="0.25">
      <c r="A19413" t="s">
        <v>6501</v>
      </c>
      <c r="B19413" s="100" t="s">
        <v>17784</v>
      </c>
      <c r="C19413" s="100"/>
      <c r="D19413" s="124"/>
      <c r="E19413" s="157" t="e">
        <f>VLOOKUP(D19413,'SOAT LIQ'!$A$87:$C$3416,3,FALSE)</f>
        <v>#N/A</v>
      </c>
      <c r="F19413" t="s">
        <v>21635</v>
      </c>
    </row>
    <row r="19414" spans="1:6" x14ac:dyDescent="0.25">
      <c r="A19414" t="s">
        <v>6498</v>
      </c>
      <c r="B19414" s="100" t="s">
        <v>17784</v>
      </c>
      <c r="C19414" s="100"/>
      <c r="D19414" s="124"/>
      <c r="E19414" s="157" t="e">
        <f>VLOOKUP(D19414,'SOAT LIQ'!$A$87:$C$3416,3,FALSE)</f>
        <v>#N/A</v>
      </c>
      <c r="F19414" t="s">
        <v>21635</v>
      </c>
    </row>
    <row r="19415" spans="1:6" x14ac:dyDescent="0.25">
      <c r="A19415" t="s">
        <v>6501</v>
      </c>
      <c r="B19415" s="100" t="s">
        <v>17785</v>
      </c>
      <c r="C19415" s="100"/>
      <c r="D19415" s="124"/>
      <c r="E19415" s="157" t="e">
        <f>VLOOKUP(D19415,'SOAT LIQ'!$A$87:$C$3416,3,FALSE)</f>
        <v>#N/A</v>
      </c>
      <c r="F19415" t="s">
        <v>21635</v>
      </c>
    </row>
    <row r="19416" spans="1:6" x14ac:dyDescent="0.25">
      <c r="A19416" t="s">
        <v>6498</v>
      </c>
      <c r="B19416" s="100" t="s">
        <v>17785</v>
      </c>
      <c r="C19416" s="100"/>
      <c r="D19416" s="124"/>
      <c r="E19416" s="157" t="e">
        <f>VLOOKUP(D19416,'SOAT LIQ'!$A$87:$C$3416,3,FALSE)</f>
        <v>#N/A</v>
      </c>
      <c r="F19416" t="s">
        <v>21635</v>
      </c>
    </row>
    <row r="19417" spans="1:6" x14ac:dyDescent="0.25">
      <c r="A19417" t="s">
        <v>6498</v>
      </c>
      <c r="B19417" s="100" t="s">
        <v>17786</v>
      </c>
      <c r="C19417" s="100"/>
      <c r="D19417" s="124"/>
      <c r="E19417" s="157" t="e">
        <f>VLOOKUP(D19417,'SOAT LIQ'!$A$87:$C$3416,3,FALSE)</f>
        <v>#N/A</v>
      </c>
      <c r="F19417" t="s">
        <v>21635</v>
      </c>
    </row>
    <row r="19418" spans="1:6" x14ac:dyDescent="0.25">
      <c r="A19418" t="s">
        <v>6501</v>
      </c>
      <c r="B19418" s="100" t="s">
        <v>17786</v>
      </c>
      <c r="C19418" s="100"/>
      <c r="D19418" s="124"/>
      <c r="E19418" s="157" t="e">
        <f>VLOOKUP(D19418,'SOAT LIQ'!$A$87:$C$3416,3,FALSE)</f>
        <v>#N/A</v>
      </c>
      <c r="F19418" t="s">
        <v>21635</v>
      </c>
    </row>
    <row r="19419" spans="1:6" x14ac:dyDescent="0.25">
      <c r="A19419" t="s">
        <v>6498</v>
      </c>
      <c r="B19419" s="100" t="s">
        <v>17787</v>
      </c>
      <c r="C19419" s="100"/>
      <c r="D19419" s="124"/>
      <c r="E19419" s="157" t="e">
        <f>VLOOKUP(D19419,'SOAT LIQ'!$A$87:$C$3416,3,FALSE)</f>
        <v>#N/A</v>
      </c>
      <c r="F19419" t="s">
        <v>21635</v>
      </c>
    </row>
    <row r="19420" spans="1:6" x14ac:dyDescent="0.25">
      <c r="A19420" t="s">
        <v>6501</v>
      </c>
      <c r="B19420" s="100" t="s">
        <v>17787</v>
      </c>
      <c r="C19420" s="100"/>
      <c r="D19420" s="124"/>
      <c r="E19420" s="157" t="e">
        <f>VLOOKUP(D19420,'SOAT LIQ'!$A$87:$C$3416,3,FALSE)</f>
        <v>#N/A</v>
      </c>
      <c r="F19420" t="s">
        <v>21635</v>
      </c>
    </row>
    <row r="19421" spans="1:6" x14ac:dyDescent="0.25">
      <c r="A19421" t="s">
        <v>6498</v>
      </c>
      <c r="B19421" s="100" t="s">
        <v>17788</v>
      </c>
      <c r="C19421" s="100"/>
      <c r="D19421" s="124"/>
      <c r="E19421" s="157" t="e">
        <f>VLOOKUP(D19421,'SOAT LIQ'!$A$87:$C$3416,3,FALSE)</f>
        <v>#N/A</v>
      </c>
      <c r="F19421" t="s">
        <v>21635</v>
      </c>
    </row>
    <row r="19422" spans="1:6" x14ac:dyDescent="0.25">
      <c r="A19422" t="s">
        <v>6501</v>
      </c>
      <c r="B19422" s="100" t="s">
        <v>17788</v>
      </c>
      <c r="C19422" s="100"/>
      <c r="D19422" s="124"/>
      <c r="E19422" s="157" t="e">
        <f>VLOOKUP(D19422,'SOAT LIQ'!$A$87:$C$3416,3,FALSE)</f>
        <v>#N/A</v>
      </c>
      <c r="F19422" t="s">
        <v>21635</v>
      </c>
    </row>
    <row r="19423" spans="1:6" x14ac:dyDescent="0.25">
      <c r="A19423" t="s">
        <v>6498</v>
      </c>
      <c r="B19423" s="100" t="s">
        <v>17789</v>
      </c>
      <c r="C19423" s="100"/>
      <c r="D19423" s="124"/>
      <c r="E19423" s="157" t="e">
        <f>VLOOKUP(D19423,'SOAT LIQ'!$A$87:$C$3416,3,FALSE)</f>
        <v>#N/A</v>
      </c>
      <c r="F19423" t="s">
        <v>21635</v>
      </c>
    </row>
    <row r="19424" spans="1:6" x14ac:dyDescent="0.25">
      <c r="A19424" t="s">
        <v>6501</v>
      </c>
      <c r="B19424" s="100" t="s">
        <v>17789</v>
      </c>
      <c r="C19424" s="100"/>
      <c r="D19424" s="124"/>
      <c r="E19424" s="157" t="e">
        <f>VLOOKUP(D19424,'SOAT LIQ'!$A$87:$C$3416,3,FALSE)</f>
        <v>#N/A</v>
      </c>
      <c r="F19424" t="s">
        <v>21635</v>
      </c>
    </row>
    <row r="19425" spans="1:6" x14ac:dyDescent="0.25">
      <c r="A19425" t="s">
        <v>6498</v>
      </c>
      <c r="B19425" s="100" t="s">
        <v>17790</v>
      </c>
      <c r="C19425" s="100"/>
      <c r="D19425" s="124"/>
      <c r="E19425" s="157" t="e">
        <f>VLOOKUP(D19425,'SOAT LIQ'!$A$87:$C$3416,3,FALSE)</f>
        <v>#N/A</v>
      </c>
      <c r="F19425" t="s">
        <v>21635</v>
      </c>
    </row>
    <row r="19426" spans="1:6" x14ac:dyDescent="0.25">
      <c r="A19426" t="s">
        <v>6501</v>
      </c>
      <c r="B19426" s="100" t="s">
        <v>17790</v>
      </c>
      <c r="C19426" s="100"/>
      <c r="D19426" s="124"/>
      <c r="E19426" s="157" t="e">
        <f>VLOOKUP(D19426,'SOAT LIQ'!$A$87:$C$3416,3,FALSE)</f>
        <v>#N/A</v>
      </c>
      <c r="F19426" t="s">
        <v>21635</v>
      </c>
    </row>
    <row r="19427" spans="1:6" x14ac:dyDescent="0.25">
      <c r="A19427" t="s">
        <v>6498</v>
      </c>
      <c r="B19427" s="100" t="s">
        <v>17791</v>
      </c>
      <c r="C19427" s="100"/>
      <c r="D19427" s="124"/>
      <c r="E19427" s="157" t="e">
        <f>VLOOKUP(D19427,'SOAT LIQ'!$A$87:$C$3416,3,FALSE)</f>
        <v>#N/A</v>
      </c>
      <c r="F19427" t="s">
        <v>21635</v>
      </c>
    </row>
    <row r="19428" spans="1:6" x14ac:dyDescent="0.25">
      <c r="A19428" t="s">
        <v>6501</v>
      </c>
      <c r="B19428" s="100" t="s">
        <v>17791</v>
      </c>
      <c r="C19428" s="100"/>
      <c r="D19428" s="124"/>
      <c r="E19428" s="157" t="e">
        <f>VLOOKUP(D19428,'SOAT LIQ'!$A$87:$C$3416,3,FALSE)</f>
        <v>#N/A</v>
      </c>
      <c r="F19428" t="s">
        <v>21635</v>
      </c>
    </row>
    <row r="19429" spans="1:6" x14ac:dyDescent="0.25">
      <c r="A19429" t="s">
        <v>6498</v>
      </c>
      <c r="B19429" s="100" t="s">
        <v>17792</v>
      </c>
      <c r="C19429" s="100"/>
      <c r="D19429" s="124"/>
      <c r="E19429" s="157" t="e">
        <f>VLOOKUP(D19429,'SOAT LIQ'!$A$87:$C$3416,3,FALSE)</f>
        <v>#N/A</v>
      </c>
      <c r="F19429" t="s">
        <v>21635</v>
      </c>
    </row>
    <row r="19430" spans="1:6" x14ac:dyDescent="0.25">
      <c r="A19430" t="s">
        <v>6501</v>
      </c>
      <c r="B19430" s="100" t="s">
        <v>17792</v>
      </c>
      <c r="C19430" s="100"/>
      <c r="D19430" s="124"/>
      <c r="E19430" s="157" t="e">
        <f>VLOOKUP(D19430,'SOAT LIQ'!$A$87:$C$3416,3,FALSE)</f>
        <v>#N/A</v>
      </c>
      <c r="F19430" t="s">
        <v>21635</v>
      </c>
    </row>
    <row r="19431" spans="1:6" x14ac:dyDescent="0.25">
      <c r="A19431" t="s">
        <v>6498</v>
      </c>
      <c r="B19431" s="100" t="s">
        <v>17793</v>
      </c>
      <c r="C19431" s="100"/>
      <c r="D19431" s="124"/>
      <c r="E19431" s="157" t="e">
        <f>VLOOKUP(D19431,'SOAT LIQ'!$A$87:$C$3416,3,FALSE)</f>
        <v>#N/A</v>
      </c>
      <c r="F19431" t="s">
        <v>21635</v>
      </c>
    </row>
    <row r="19432" spans="1:6" x14ac:dyDescent="0.25">
      <c r="A19432" t="s">
        <v>6501</v>
      </c>
      <c r="B19432" s="100" t="s">
        <v>17793</v>
      </c>
      <c r="C19432" s="100"/>
      <c r="D19432" s="124"/>
      <c r="E19432" s="157" t="e">
        <f>VLOOKUP(D19432,'SOAT LIQ'!$A$87:$C$3416,3,FALSE)</f>
        <v>#N/A</v>
      </c>
      <c r="F19432" t="s">
        <v>21635</v>
      </c>
    </row>
    <row r="19433" spans="1:6" x14ac:dyDescent="0.25">
      <c r="A19433" t="s">
        <v>6498</v>
      </c>
      <c r="B19433" s="100" t="s">
        <v>17794</v>
      </c>
      <c r="C19433" s="100"/>
      <c r="D19433" s="124"/>
      <c r="E19433" s="157" t="e">
        <f>VLOOKUP(D19433,'SOAT LIQ'!$A$87:$C$3416,3,FALSE)</f>
        <v>#N/A</v>
      </c>
      <c r="F19433" t="s">
        <v>21635</v>
      </c>
    </row>
    <row r="19434" spans="1:6" x14ac:dyDescent="0.25">
      <c r="A19434" t="s">
        <v>6501</v>
      </c>
      <c r="B19434" s="100" t="s">
        <v>17794</v>
      </c>
      <c r="C19434" s="100"/>
      <c r="D19434" s="124"/>
      <c r="E19434" s="157" t="e">
        <f>VLOOKUP(D19434,'SOAT LIQ'!$A$87:$C$3416,3,FALSE)</f>
        <v>#N/A</v>
      </c>
      <c r="F19434" t="s">
        <v>21635</v>
      </c>
    </row>
    <row r="19435" spans="1:6" x14ac:dyDescent="0.25">
      <c r="A19435" t="s">
        <v>6501</v>
      </c>
      <c r="B19435" s="100" t="s">
        <v>17795</v>
      </c>
      <c r="C19435" s="100"/>
      <c r="D19435" s="124"/>
      <c r="E19435" s="157" t="e">
        <f>VLOOKUP(D19435,'SOAT LIQ'!$A$87:$C$3416,3,FALSE)</f>
        <v>#N/A</v>
      </c>
      <c r="F19435" t="s">
        <v>21635</v>
      </c>
    </row>
    <row r="19436" spans="1:6" x14ac:dyDescent="0.25">
      <c r="A19436" t="s">
        <v>6498</v>
      </c>
      <c r="B19436" s="100" t="s">
        <v>17795</v>
      </c>
      <c r="C19436" s="100"/>
      <c r="D19436" s="124"/>
      <c r="E19436" s="157" t="e">
        <f>VLOOKUP(D19436,'SOAT LIQ'!$A$87:$C$3416,3,FALSE)</f>
        <v>#N/A</v>
      </c>
      <c r="F19436" t="s">
        <v>21635</v>
      </c>
    </row>
    <row r="19437" spans="1:6" x14ac:dyDescent="0.25">
      <c r="A19437" t="s">
        <v>6498</v>
      </c>
      <c r="B19437" s="100" t="s">
        <v>17796</v>
      </c>
      <c r="C19437" s="100"/>
      <c r="D19437" s="124"/>
      <c r="E19437" s="157" t="e">
        <f>VLOOKUP(D19437,'SOAT LIQ'!$A$87:$C$3416,3,FALSE)</f>
        <v>#N/A</v>
      </c>
      <c r="F19437" t="s">
        <v>21635</v>
      </c>
    </row>
    <row r="19438" spans="1:6" x14ac:dyDescent="0.25">
      <c r="A19438" t="s">
        <v>6501</v>
      </c>
      <c r="B19438" s="100" t="s">
        <v>17796</v>
      </c>
      <c r="C19438" s="100"/>
      <c r="D19438" s="124"/>
      <c r="E19438" s="157" t="e">
        <f>VLOOKUP(D19438,'SOAT LIQ'!$A$87:$C$3416,3,FALSE)</f>
        <v>#N/A</v>
      </c>
      <c r="F19438" t="s">
        <v>21635</v>
      </c>
    </row>
    <row r="19439" spans="1:6" x14ac:dyDescent="0.25">
      <c r="A19439" t="s">
        <v>6498</v>
      </c>
      <c r="B19439" s="100" t="s">
        <v>17797</v>
      </c>
      <c r="C19439" s="100"/>
      <c r="D19439" s="124"/>
      <c r="E19439" s="157" t="e">
        <f>VLOOKUP(D19439,'SOAT LIQ'!$A$87:$C$3416,3,FALSE)</f>
        <v>#N/A</v>
      </c>
      <c r="F19439" t="s">
        <v>21635</v>
      </c>
    </row>
    <row r="19440" spans="1:6" x14ac:dyDescent="0.25">
      <c r="A19440" t="s">
        <v>6501</v>
      </c>
      <c r="B19440" s="100" t="s">
        <v>17797</v>
      </c>
      <c r="C19440" s="100"/>
      <c r="D19440" s="124"/>
      <c r="E19440" s="157" t="e">
        <f>VLOOKUP(D19440,'SOAT LIQ'!$A$87:$C$3416,3,FALSE)</f>
        <v>#N/A</v>
      </c>
      <c r="F19440" t="s">
        <v>21635</v>
      </c>
    </row>
    <row r="19441" spans="1:6" x14ac:dyDescent="0.25">
      <c r="A19441" t="s">
        <v>6501</v>
      </c>
      <c r="B19441" s="100" t="s">
        <v>17798</v>
      </c>
      <c r="C19441" s="100"/>
      <c r="D19441" s="124"/>
      <c r="E19441" s="157" t="e">
        <f>VLOOKUP(D19441,'SOAT LIQ'!$A$87:$C$3416,3,FALSE)</f>
        <v>#N/A</v>
      </c>
      <c r="F19441" t="s">
        <v>21635</v>
      </c>
    </row>
    <row r="19442" spans="1:6" x14ac:dyDescent="0.25">
      <c r="A19442" t="s">
        <v>6498</v>
      </c>
      <c r="B19442" s="100" t="s">
        <v>17798</v>
      </c>
      <c r="C19442" s="100"/>
      <c r="D19442" s="124"/>
      <c r="E19442" s="157" t="e">
        <f>VLOOKUP(D19442,'SOAT LIQ'!$A$87:$C$3416,3,FALSE)</f>
        <v>#N/A</v>
      </c>
      <c r="F19442" t="s">
        <v>21635</v>
      </c>
    </row>
    <row r="19443" spans="1:6" x14ac:dyDescent="0.25">
      <c r="A19443" t="s">
        <v>6498</v>
      </c>
      <c r="B19443" s="100" t="s">
        <v>17799</v>
      </c>
      <c r="C19443" s="100"/>
      <c r="D19443" s="124"/>
      <c r="E19443" s="157" t="e">
        <f>VLOOKUP(D19443,'SOAT LIQ'!$A$87:$C$3416,3,FALSE)</f>
        <v>#N/A</v>
      </c>
      <c r="F19443" t="s">
        <v>21635</v>
      </c>
    </row>
    <row r="19444" spans="1:6" x14ac:dyDescent="0.25">
      <c r="A19444" t="s">
        <v>6501</v>
      </c>
      <c r="B19444" s="100" t="s">
        <v>17799</v>
      </c>
      <c r="C19444" s="100"/>
      <c r="D19444" s="124"/>
      <c r="E19444" s="157" t="e">
        <f>VLOOKUP(D19444,'SOAT LIQ'!$A$87:$C$3416,3,FALSE)</f>
        <v>#N/A</v>
      </c>
      <c r="F19444" t="s">
        <v>21635</v>
      </c>
    </row>
    <row r="19445" spans="1:6" x14ac:dyDescent="0.25">
      <c r="A19445" t="s">
        <v>6501</v>
      </c>
      <c r="B19445" s="100" t="s">
        <v>17800</v>
      </c>
      <c r="C19445" s="100"/>
      <c r="D19445" s="124"/>
      <c r="E19445" s="157" t="e">
        <f>VLOOKUP(D19445,'SOAT LIQ'!$A$87:$C$3416,3,FALSE)</f>
        <v>#N/A</v>
      </c>
      <c r="F19445" t="s">
        <v>21635</v>
      </c>
    </row>
    <row r="19446" spans="1:6" x14ac:dyDescent="0.25">
      <c r="A19446" t="s">
        <v>6498</v>
      </c>
      <c r="B19446" s="100" t="s">
        <v>17800</v>
      </c>
      <c r="C19446" s="100"/>
      <c r="D19446" s="124"/>
      <c r="E19446" s="157" t="e">
        <f>VLOOKUP(D19446,'SOAT LIQ'!$A$87:$C$3416,3,FALSE)</f>
        <v>#N/A</v>
      </c>
      <c r="F19446" t="s">
        <v>21635</v>
      </c>
    </row>
    <row r="19447" spans="1:6" x14ac:dyDescent="0.25">
      <c r="A19447" t="s">
        <v>6501</v>
      </c>
      <c r="B19447" s="100" t="s">
        <v>17801</v>
      </c>
      <c r="C19447" s="100"/>
      <c r="D19447" s="124"/>
      <c r="E19447" s="157" t="e">
        <f>VLOOKUP(D19447,'SOAT LIQ'!$A$87:$C$3416,3,FALSE)</f>
        <v>#N/A</v>
      </c>
      <c r="F19447" t="s">
        <v>21635</v>
      </c>
    </row>
    <row r="19448" spans="1:6" x14ac:dyDescent="0.25">
      <c r="A19448" t="s">
        <v>6498</v>
      </c>
      <c r="B19448" s="100" t="s">
        <v>17801</v>
      </c>
      <c r="C19448" s="100"/>
      <c r="D19448" s="124"/>
      <c r="E19448" s="157" t="e">
        <f>VLOOKUP(D19448,'SOAT LIQ'!$A$87:$C$3416,3,FALSE)</f>
        <v>#N/A</v>
      </c>
      <c r="F19448" t="s">
        <v>21635</v>
      </c>
    </row>
    <row r="19449" spans="1:6" x14ac:dyDescent="0.25">
      <c r="A19449" t="s">
        <v>6501</v>
      </c>
      <c r="B19449" s="100" t="s">
        <v>17802</v>
      </c>
      <c r="C19449" s="100"/>
      <c r="D19449" s="124"/>
      <c r="E19449" s="157" t="e">
        <f>VLOOKUP(D19449,'SOAT LIQ'!$A$87:$C$3416,3,FALSE)</f>
        <v>#N/A</v>
      </c>
      <c r="F19449" t="s">
        <v>21635</v>
      </c>
    </row>
    <row r="19450" spans="1:6" x14ac:dyDescent="0.25">
      <c r="A19450" t="s">
        <v>6498</v>
      </c>
      <c r="B19450" s="100" t="s">
        <v>17802</v>
      </c>
      <c r="C19450" s="100"/>
      <c r="D19450" s="124"/>
      <c r="E19450" s="157" t="e">
        <f>VLOOKUP(D19450,'SOAT LIQ'!$A$87:$C$3416,3,FALSE)</f>
        <v>#N/A</v>
      </c>
      <c r="F19450" t="s">
        <v>21635</v>
      </c>
    </row>
    <row r="19451" spans="1:6" x14ac:dyDescent="0.25">
      <c r="A19451" t="s">
        <v>6498</v>
      </c>
      <c r="B19451" s="100" t="s">
        <v>17803</v>
      </c>
      <c r="C19451" s="100"/>
      <c r="D19451" s="124"/>
      <c r="E19451" s="157" t="e">
        <f>VLOOKUP(D19451,'SOAT LIQ'!$A$87:$C$3416,3,FALSE)</f>
        <v>#N/A</v>
      </c>
      <c r="F19451" t="s">
        <v>21635</v>
      </c>
    </row>
    <row r="19452" spans="1:6" x14ac:dyDescent="0.25">
      <c r="A19452" t="s">
        <v>6501</v>
      </c>
      <c r="B19452" s="100" t="s">
        <v>17803</v>
      </c>
      <c r="C19452" s="100"/>
      <c r="D19452" s="124"/>
      <c r="E19452" s="157" t="e">
        <f>VLOOKUP(D19452,'SOAT LIQ'!$A$87:$C$3416,3,FALSE)</f>
        <v>#N/A</v>
      </c>
      <c r="F19452" t="s">
        <v>21635</v>
      </c>
    </row>
    <row r="19453" spans="1:6" x14ac:dyDescent="0.25">
      <c r="A19453" t="s">
        <v>6498</v>
      </c>
      <c r="B19453" s="100" t="s">
        <v>17804</v>
      </c>
      <c r="C19453" s="100"/>
      <c r="D19453" s="124"/>
      <c r="E19453" s="157" t="e">
        <f>VLOOKUP(D19453,'SOAT LIQ'!$A$87:$C$3416,3,FALSE)</f>
        <v>#N/A</v>
      </c>
      <c r="F19453" t="s">
        <v>21635</v>
      </c>
    </row>
    <row r="19454" spans="1:6" x14ac:dyDescent="0.25">
      <c r="A19454" t="s">
        <v>6501</v>
      </c>
      <c r="B19454" s="100" t="s">
        <v>17804</v>
      </c>
      <c r="C19454" s="100"/>
      <c r="D19454" s="124"/>
      <c r="E19454" s="157" t="e">
        <f>VLOOKUP(D19454,'SOAT LIQ'!$A$87:$C$3416,3,FALSE)</f>
        <v>#N/A</v>
      </c>
      <c r="F19454" t="s">
        <v>21635</v>
      </c>
    </row>
    <row r="19455" spans="1:6" x14ac:dyDescent="0.25">
      <c r="A19455" t="s">
        <v>6501</v>
      </c>
      <c r="B19455" s="100" t="s">
        <v>17805</v>
      </c>
      <c r="C19455" s="100"/>
      <c r="D19455" s="124"/>
      <c r="E19455" s="157" t="e">
        <f>VLOOKUP(D19455,'SOAT LIQ'!$A$87:$C$3416,3,FALSE)</f>
        <v>#N/A</v>
      </c>
      <c r="F19455" t="s">
        <v>21635</v>
      </c>
    </row>
    <row r="19456" spans="1:6" x14ac:dyDescent="0.25">
      <c r="A19456" t="s">
        <v>6498</v>
      </c>
      <c r="B19456" s="100" t="s">
        <v>17805</v>
      </c>
      <c r="C19456" s="100"/>
      <c r="D19456" s="124"/>
      <c r="E19456" s="157" t="e">
        <f>VLOOKUP(D19456,'SOAT LIQ'!$A$87:$C$3416,3,FALSE)</f>
        <v>#N/A</v>
      </c>
      <c r="F19456" t="s">
        <v>21635</v>
      </c>
    </row>
    <row r="19457" spans="1:6" x14ac:dyDescent="0.25">
      <c r="A19457" t="s">
        <v>6498</v>
      </c>
      <c r="B19457" s="100" t="s">
        <v>17806</v>
      </c>
      <c r="C19457" s="100"/>
      <c r="D19457" s="124"/>
      <c r="E19457" s="157" t="e">
        <f>VLOOKUP(D19457,'SOAT LIQ'!$A$87:$C$3416,3,FALSE)</f>
        <v>#N/A</v>
      </c>
      <c r="F19457" t="s">
        <v>21635</v>
      </c>
    </row>
    <row r="19458" spans="1:6" x14ac:dyDescent="0.25">
      <c r="A19458" t="s">
        <v>6501</v>
      </c>
      <c r="B19458" s="100" t="s">
        <v>17806</v>
      </c>
      <c r="C19458" s="100"/>
      <c r="D19458" s="124"/>
      <c r="E19458" s="157" t="e">
        <f>VLOOKUP(D19458,'SOAT LIQ'!$A$87:$C$3416,3,FALSE)</f>
        <v>#N/A</v>
      </c>
      <c r="F19458" t="s">
        <v>21635</v>
      </c>
    </row>
    <row r="19459" spans="1:6" x14ac:dyDescent="0.25">
      <c r="A19459" t="s">
        <v>6498</v>
      </c>
      <c r="B19459" s="100" t="s">
        <v>17807</v>
      </c>
      <c r="C19459" s="100"/>
      <c r="D19459" s="124"/>
      <c r="E19459" s="157" t="e">
        <f>VLOOKUP(D19459,'SOAT LIQ'!$A$87:$C$3416,3,FALSE)</f>
        <v>#N/A</v>
      </c>
      <c r="F19459" t="s">
        <v>21635</v>
      </c>
    </row>
    <row r="19460" spans="1:6" x14ac:dyDescent="0.25">
      <c r="A19460" t="s">
        <v>6501</v>
      </c>
      <c r="B19460" s="100" t="s">
        <v>17807</v>
      </c>
      <c r="C19460" s="100"/>
      <c r="D19460" s="124"/>
      <c r="E19460" s="157" t="e">
        <f>VLOOKUP(D19460,'SOAT LIQ'!$A$87:$C$3416,3,FALSE)</f>
        <v>#N/A</v>
      </c>
      <c r="F19460" t="s">
        <v>21635</v>
      </c>
    </row>
    <row r="19461" spans="1:6" x14ac:dyDescent="0.25">
      <c r="A19461" t="s">
        <v>6498</v>
      </c>
      <c r="B19461" s="100" t="s">
        <v>17808</v>
      </c>
      <c r="C19461" s="100"/>
      <c r="D19461" s="124"/>
      <c r="E19461" s="157" t="e">
        <f>VLOOKUP(D19461,'SOAT LIQ'!$A$87:$C$3416,3,FALSE)</f>
        <v>#N/A</v>
      </c>
      <c r="F19461" t="s">
        <v>21635</v>
      </c>
    </row>
    <row r="19462" spans="1:6" x14ac:dyDescent="0.25">
      <c r="A19462" t="s">
        <v>6501</v>
      </c>
      <c r="B19462" s="100" t="s">
        <v>17808</v>
      </c>
      <c r="C19462" s="100"/>
      <c r="D19462" s="124"/>
      <c r="E19462" s="157" t="e">
        <f>VLOOKUP(D19462,'SOAT LIQ'!$A$87:$C$3416,3,FALSE)</f>
        <v>#N/A</v>
      </c>
      <c r="F19462" t="s">
        <v>21635</v>
      </c>
    </row>
    <row r="19463" spans="1:6" x14ac:dyDescent="0.25">
      <c r="A19463" t="s">
        <v>6498</v>
      </c>
      <c r="B19463" s="100" t="s">
        <v>17809</v>
      </c>
      <c r="C19463" s="100"/>
      <c r="D19463" s="124"/>
      <c r="E19463" s="157" t="e">
        <f>VLOOKUP(D19463,'SOAT LIQ'!$A$87:$C$3416,3,FALSE)</f>
        <v>#N/A</v>
      </c>
      <c r="F19463" t="s">
        <v>21635</v>
      </c>
    </row>
    <row r="19464" spans="1:6" x14ac:dyDescent="0.25">
      <c r="A19464" t="s">
        <v>6501</v>
      </c>
      <c r="B19464" s="100" t="s">
        <v>17809</v>
      </c>
      <c r="C19464" s="100"/>
      <c r="D19464" s="124"/>
      <c r="E19464" s="157" t="e">
        <f>VLOOKUP(D19464,'SOAT LIQ'!$A$87:$C$3416,3,FALSE)</f>
        <v>#N/A</v>
      </c>
      <c r="F19464" t="s">
        <v>21635</v>
      </c>
    </row>
    <row r="19465" spans="1:6" x14ac:dyDescent="0.25">
      <c r="A19465" t="s">
        <v>6498</v>
      </c>
      <c r="B19465" s="100" t="s">
        <v>17810</v>
      </c>
      <c r="C19465" s="100"/>
      <c r="D19465" s="124"/>
      <c r="E19465" s="157" t="e">
        <f>VLOOKUP(D19465,'SOAT LIQ'!$A$87:$C$3416,3,FALSE)</f>
        <v>#N/A</v>
      </c>
      <c r="F19465" t="s">
        <v>21635</v>
      </c>
    </row>
    <row r="19466" spans="1:6" x14ac:dyDescent="0.25">
      <c r="A19466" t="s">
        <v>6501</v>
      </c>
      <c r="B19466" s="100" t="s">
        <v>17810</v>
      </c>
      <c r="C19466" s="100"/>
      <c r="D19466" s="124"/>
      <c r="E19466" s="157" t="e">
        <f>VLOOKUP(D19466,'SOAT LIQ'!$A$87:$C$3416,3,FALSE)</f>
        <v>#N/A</v>
      </c>
      <c r="F19466" t="s">
        <v>21635</v>
      </c>
    </row>
    <row r="19467" spans="1:6" x14ac:dyDescent="0.25">
      <c r="A19467" t="s">
        <v>6501</v>
      </c>
      <c r="B19467" s="100" t="s">
        <v>17811</v>
      </c>
      <c r="C19467" s="100"/>
      <c r="D19467" s="124"/>
      <c r="E19467" s="157" t="e">
        <f>VLOOKUP(D19467,'SOAT LIQ'!$A$87:$C$3416,3,FALSE)</f>
        <v>#N/A</v>
      </c>
      <c r="F19467" t="s">
        <v>21635</v>
      </c>
    </row>
    <row r="19468" spans="1:6" x14ac:dyDescent="0.25">
      <c r="A19468" t="s">
        <v>6498</v>
      </c>
      <c r="B19468" s="100" t="s">
        <v>17811</v>
      </c>
      <c r="C19468" s="100"/>
      <c r="D19468" s="124"/>
      <c r="E19468" s="157" t="e">
        <f>VLOOKUP(D19468,'SOAT LIQ'!$A$87:$C$3416,3,FALSE)</f>
        <v>#N/A</v>
      </c>
      <c r="F19468" t="s">
        <v>21635</v>
      </c>
    </row>
    <row r="19469" spans="1:6" x14ac:dyDescent="0.25">
      <c r="A19469" t="s">
        <v>6501</v>
      </c>
      <c r="B19469" s="100" t="s">
        <v>17812</v>
      </c>
      <c r="C19469" s="100"/>
      <c r="D19469" s="124"/>
      <c r="E19469" s="157" t="e">
        <f>VLOOKUP(D19469,'SOAT LIQ'!$A$87:$C$3416,3,FALSE)</f>
        <v>#N/A</v>
      </c>
      <c r="F19469" t="s">
        <v>21635</v>
      </c>
    </row>
    <row r="19470" spans="1:6" x14ac:dyDescent="0.25">
      <c r="A19470" t="s">
        <v>6498</v>
      </c>
      <c r="B19470" s="100" t="s">
        <v>17812</v>
      </c>
      <c r="C19470" s="100"/>
      <c r="D19470" s="124"/>
      <c r="E19470" s="157" t="e">
        <f>VLOOKUP(D19470,'SOAT LIQ'!$A$87:$C$3416,3,FALSE)</f>
        <v>#N/A</v>
      </c>
      <c r="F19470" t="s">
        <v>21635</v>
      </c>
    </row>
    <row r="19471" spans="1:6" x14ac:dyDescent="0.25">
      <c r="A19471" t="s">
        <v>6498</v>
      </c>
      <c r="B19471" s="100" t="s">
        <v>17813</v>
      </c>
      <c r="C19471" s="100"/>
      <c r="D19471" s="124"/>
      <c r="E19471" s="157" t="e">
        <f>VLOOKUP(D19471,'SOAT LIQ'!$A$87:$C$3416,3,FALSE)</f>
        <v>#N/A</v>
      </c>
      <c r="F19471" t="s">
        <v>21635</v>
      </c>
    </row>
    <row r="19472" spans="1:6" x14ac:dyDescent="0.25">
      <c r="A19472" t="s">
        <v>6501</v>
      </c>
      <c r="B19472" s="100" t="s">
        <v>17813</v>
      </c>
      <c r="C19472" s="100"/>
      <c r="D19472" s="124"/>
      <c r="E19472" s="157" t="e">
        <f>VLOOKUP(D19472,'SOAT LIQ'!$A$87:$C$3416,3,FALSE)</f>
        <v>#N/A</v>
      </c>
      <c r="F19472" t="s">
        <v>21635</v>
      </c>
    </row>
    <row r="19473" spans="1:6" x14ac:dyDescent="0.25">
      <c r="A19473" t="s">
        <v>6498</v>
      </c>
      <c r="B19473" s="100" t="s">
        <v>17814</v>
      </c>
      <c r="C19473" s="100"/>
      <c r="D19473" s="124"/>
      <c r="E19473" s="157" t="e">
        <f>VLOOKUP(D19473,'SOAT LIQ'!$A$87:$C$3416,3,FALSE)</f>
        <v>#N/A</v>
      </c>
      <c r="F19473" t="s">
        <v>21635</v>
      </c>
    </row>
    <row r="19474" spans="1:6" x14ac:dyDescent="0.25">
      <c r="A19474" t="s">
        <v>6501</v>
      </c>
      <c r="B19474" s="100" t="s">
        <v>17814</v>
      </c>
      <c r="C19474" s="100"/>
      <c r="D19474" s="124"/>
      <c r="E19474" s="157" t="e">
        <f>VLOOKUP(D19474,'SOAT LIQ'!$A$87:$C$3416,3,FALSE)</f>
        <v>#N/A</v>
      </c>
      <c r="F19474" t="s">
        <v>21635</v>
      </c>
    </row>
    <row r="19475" spans="1:6" x14ac:dyDescent="0.25">
      <c r="A19475" t="s">
        <v>6498</v>
      </c>
      <c r="B19475" s="100" t="s">
        <v>17815</v>
      </c>
      <c r="C19475" s="100"/>
      <c r="D19475" s="124"/>
      <c r="E19475" s="157" t="e">
        <f>VLOOKUP(D19475,'SOAT LIQ'!$A$87:$C$3416,3,FALSE)</f>
        <v>#N/A</v>
      </c>
      <c r="F19475" t="s">
        <v>21635</v>
      </c>
    </row>
    <row r="19476" spans="1:6" x14ac:dyDescent="0.25">
      <c r="A19476" t="s">
        <v>6501</v>
      </c>
      <c r="B19476" s="100" t="s">
        <v>17815</v>
      </c>
      <c r="C19476" s="100"/>
      <c r="D19476" s="124"/>
      <c r="E19476" s="157" t="e">
        <f>VLOOKUP(D19476,'SOAT LIQ'!$A$87:$C$3416,3,FALSE)</f>
        <v>#N/A</v>
      </c>
      <c r="F19476" t="s">
        <v>21635</v>
      </c>
    </row>
    <row r="19477" spans="1:6" x14ac:dyDescent="0.25">
      <c r="A19477" t="s">
        <v>6498</v>
      </c>
      <c r="B19477" s="100" t="s">
        <v>17816</v>
      </c>
      <c r="C19477" s="100"/>
      <c r="D19477" s="124"/>
      <c r="E19477" s="157" t="e">
        <f>VLOOKUP(D19477,'SOAT LIQ'!$A$87:$C$3416,3,FALSE)</f>
        <v>#N/A</v>
      </c>
      <c r="F19477" t="s">
        <v>21635</v>
      </c>
    </row>
    <row r="19478" spans="1:6" x14ac:dyDescent="0.25">
      <c r="A19478" t="s">
        <v>6501</v>
      </c>
      <c r="B19478" s="100" t="s">
        <v>17816</v>
      </c>
      <c r="C19478" s="100"/>
      <c r="D19478" s="124"/>
      <c r="E19478" s="157" t="e">
        <f>VLOOKUP(D19478,'SOAT LIQ'!$A$87:$C$3416,3,FALSE)</f>
        <v>#N/A</v>
      </c>
      <c r="F19478" t="s">
        <v>21635</v>
      </c>
    </row>
    <row r="19479" spans="1:6" x14ac:dyDescent="0.25">
      <c r="A19479" t="s">
        <v>6498</v>
      </c>
      <c r="B19479" s="100" t="s">
        <v>17817</v>
      </c>
      <c r="C19479" s="100"/>
      <c r="D19479" s="124"/>
      <c r="E19479" s="157" t="e">
        <f>VLOOKUP(D19479,'SOAT LIQ'!$A$87:$C$3416,3,FALSE)</f>
        <v>#N/A</v>
      </c>
      <c r="F19479" t="s">
        <v>21635</v>
      </c>
    </row>
    <row r="19480" spans="1:6" x14ac:dyDescent="0.25">
      <c r="A19480" t="s">
        <v>6501</v>
      </c>
      <c r="B19480" s="100" t="s">
        <v>17817</v>
      </c>
      <c r="C19480" s="100"/>
      <c r="D19480" s="124"/>
      <c r="E19480" s="157" t="e">
        <f>VLOOKUP(D19480,'SOAT LIQ'!$A$87:$C$3416,3,FALSE)</f>
        <v>#N/A</v>
      </c>
      <c r="F19480" t="s">
        <v>21635</v>
      </c>
    </row>
    <row r="19481" spans="1:6" x14ac:dyDescent="0.25">
      <c r="A19481" t="s">
        <v>6498</v>
      </c>
      <c r="B19481" s="100" t="s">
        <v>17818</v>
      </c>
      <c r="C19481" s="100"/>
      <c r="D19481" s="124"/>
      <c r="E19481" s="157" t="e">
        <f>VLOOKUP(D19481,'SOAT LIQ'!$A$87:$C$3416,3,FALSE)</f>
        <v>#N/A</v>
      </c>
      <c r="F19481" t="s">
        <v>21635</v>
      </c>
    </row>
    <row r="19482" spans="1:6" x14ac:dyDescent="0.25">
      <c r="A19482" t="s">
        <v>6501</v>
      </c>
      <c r="B19482" s="100" t="s">
        <v>17818</v>
      </c>
      <c r="C19482" s="100"/>
      <c r="D19482" s="124"/>
      <c r="E19482" s="157" t="e">
        <f>VLOOKUP(D19482,'SOAT LIQ'!$A$87:$C$3416,3,FALSE)</f>
        <v>#N/A</v>
      </c>
      <c r="F19482" t="s">
        <v>21635</v>
      </c>
    </row>
    <row r="19483" spans="1:6" x14ac:dyDescent="0.25">
      <c r="A19483" t="s">
        <v>6498</v>
      </c>
      <c r="B19483" s="100" t="s">
        <v>17819</v>
      </c>
      <c r="C19483" s="100"/>
      <c r="D19483" s="124"/>
      <c r="E19483" s="157" t="e">
        <f>VLOOKUP(D19483,'SOAT LIQ'!$A$87:$C$3416,3,FALSE)</f>
        <v>#N/A</v>
      </c>
      <c r="F19483" t="s">
        <v>21635</v>
      </c>
    </row>
    <row r="19484" spans="1:6" x14ac:dyDescent="0.25">
      <c r="A19484" t="s">
        <v>6501</v>
      </c>
      <c r="B19484" s="100" t="s">
        <v>17819</v>
      </c>
      <c r="C19484" s="100"/>
      <c r="D19484" s="124"/>
      <c r="E19484" s="157" t="e">
        <f>VLOOKUP(D19484,'SOAT LIQ'!$A$87:$C$3416,3,FALSE)</f>
        <v>#N/A</v>
      </c>
      <c r="F19484" t="s">
        <v>21635</v>
      </c>
    </row>
    <row r="19485" spans="1:6" x14ac:dyDescent="0.25">
      <c r="A19485" t="s">
        <v>6498</v>
      </c>
      <c r="B19485" s="100" t="s">
        <v>17820</v>
      </c>
      <c r="C19485" s="100"/>
      <c r="D19485" s="124"/>
      <c r="E19485" s="157" t="e">
        <f>VLOOKUP(D19485,'SOAT LIQ'!$A$87:$C$3416,3,FALSE)</f>
        <v>#N/A</v>
      </c>
      <c r="F19485" t="s">
        <v>21635</v>
      </c>
    </row>
    <row r="19486" spans="1:6" x14ac:dyDescent="0.25">
      <c r="A19486" t="s">
        <v>6501</v>
      </c>
      <c r="B19486" s="100" t="s">
        <v>17820</v>
      </c>
      <c r="C19486" s="100"/>
      <c r="D19486" s="124"/>
      <c r="E19486" s="157" t="e">
        <f>VLOOKUP(D19486,'SOAT LIQ'!$A$87:$C$3416,3,FALSE)</f>
        <v>#N/A</v>
      </c>
      <c r="F19486" t="s">
        <v>21635</v>
      </c>
    </row>
    <row r="19487" spans="1:6" x14ac:dyDescent="0.25">
      <c r="A19487" t="s">
        <v>6498</v>
      </c>
      <c r="B19487" s="100" t="s">
        <v>17821</v>
      </c>
      <c r="C19487" s="100"/>
      <c r="D19487" s="124"/>
      <c r="E19487" s="157" t="e">
        <f>VLOOKUP(D19487,'SOAT LIQ'!$A$87:$C$3416,3,FALSE)</f>
        <v>#N/A</v>
      </c>
      <c r="F19487" t="s">
        <v>21635</v>
      </c>
    </row>
    <row r="19488" spans="1:6" x14ac:dyDescent="0.25">
      <c r="A19488" t="s">
        <v>6501</v>
      </c>
      <c r="B19488" s="100" t="s">
        <v>17821</v>
      </c>
      <c r="C19488" s="100"/>
      <c r="D19488" s="124"/>
      <c r="E19488" s="157" t="e">
        <f>VLOOKUP(D19488,'SOAT LIQ'!$A$87:$C$3416,3,FALSE)</f>
        <v>#N/A</v>
      </c>
      <c r="F19488" t="s">
        <v>21635</v>
      </c>
    </row>
    <row r="19489" spans="1:6" x14ac:dyDescent="0.25">
      <c r="A19489" t="s">
        <v>6498</v>
      </c>
      <c r="B19489" s="100" t="s">
        <v>17822</v>
      </c>
      <c r="C19489" s="100"/>
      <c r="D19489" s="124"/>
      <c r="E19489" s="157" t="e">
        <f>VLOOKUP(D19489,'SOAT LIQ'!$A$87:$C$3416,3,FALSE)</f>
        <v>#N/A</v>
      </c>
      <c r="F19489" t="s">
        <v>21635</v>
      </c>
    </row>
    <row r="19490" spans="1:6" x14ac:dyDescent="0.25">
      <c r="A19490" t="s">
        <v>6501</v>
      </c>
      <c r="B19490" s="100" t="s">
        <v>17822</v>
      </c>
      <c r="C19490" s="100"/>
      <c r="D19490" s="124"/>
      <c r="E19490" s="157" t="e">
        <f>VLOOKUP(D19490,'SOAT LIQ'!$A$87:$C$3416,3,FALSE)</f>
        <v>#N/A</v>
      </c>
      <c r="F19490" t="s">
        <v>21635</v>
      </c>
    </row>
    <row r="19491" spans="1:6" x14ac:dyDescent="0.25">
      <c r="A19491" t="s">
        <v>6498</v>
      </c>
      <c r="B19491" s="100" t="s">
        <v>17823</v>
      </c>
      <c r="C19491" s="100"/>
      <c r="D19491" s="124"/>
      <c r="E19491" s="157" t="e">
        <f>VLOOKUP(D19491,'SOAT LIQ'!$A$87:$C$3416,3,FALSE)</f>
        <v>#N/A</v>
      </c>
      <c r="F19491" t="s">
        <v>21635</v>
      </c>
    </row>
    <row r="19492" spans="1:6" x14ac:dyDescent="0.25">
      <c r="A19492" t="s">
        <v>6501</v>
      </c>
      <c r="B19492" s="100" t="s">
        <v>17823</v>
      </c>
      <c r="C19492" s="100"/>
      <c r="D19492" s="124"/>
      <c r="E19492" s="157" t="e">
        <f>VLOOKUP(D19492,'SOAT LIQ'!$A$87:$C$3416,3,FALSE)</f>
        <v>#N/A</v>
      </c>
      <c r="F19492" t="s">
        <v>21635</v>
      </c>
    </row>
    <row r="19493" spans="1:6" x14ac:dyDescent="0.25">
      <c r="A19493" t="s">
        <v>6498</v>
      </c>
      <c r="B19493" s="100" t="s">
        <v>17824</v>
      </c>
      <c r="C19493" s="100"/>
      <c r="D19493" s="124"/>
      <c r="E19493" s="157" t="e">
        <f>VLOOKUP(D19493,'SOAT LIQ'!$A$87:$C$3416,3,FALSE)</f>
        <v>#N/A</v>
      </c>
      <c r="F19493" t="s">
        <v>21635</v>
      </c>
    </row>
    <row r="19494" spans="1:6" x14ac:dyDescent="0.25">
      <c r="A19494" t="s">
        <v>6501</v>
      </c>
      <c r="B19494" s="100" t="s">
        <v>17824</v>
      </c>
      <c r="C19494" s="100"/>
      <c r="D19494" s="124"/>
      <c r="E19494" s="157" t="e">
        <f>VLOOKUP(D19494,'SOAT LIQ'!$A$87:$C$3416,3,FALSE)</f>
        <v>#N/A</v>
      </c>
      <c r="F19494" t="s">
        <v>21635</v>
      </c>
    </row>
    <row r="19495" spans="1:6" x14ac:dyDescent="0.25">
      <c r="A19495" t="s">
        <v>6498</v>
      </c>
      <c r="B19495" s="100" t="s">
        <v>17825</v>
      </c>
      <c r="C19495" s="100"/>
      <c r="D19495" s="124"/>
      <c r="E19495" s="157" t="e">
        <f>VLOOKUP(D19495,'SOAT LIQ'!$A$87:$C$3416,3,FALSE)</f>
        <v>#N/A</v>
      </c>
      <c r="F19495" t="s">
        <v>21635</v>
      </c>
    </row>
    <row r="19496" spans="1:6" x14ac:dyDescent="0.25">
      <c r="A19496" t="s">
        <v>6501</v>
      </c>
      <c r="B19496" s="100" t="s">
        <v>17825</v>
      </c>
      <c r="C19496" s="100"/>
      <c r="D19496" s="124"/>
      <c r="E19496" s="157" t="e">
        <f>VLOOKUP(D19496,'SOAT LIQ'!$A$87:$C$3416,3,FALSE)</f>
        <v>#N/A</v>
      </c>
      <c r="F19496" t="s">
        <v>21635</v>
      </c>
    </row>
    <row r="19497" spans="1:6" x14ac:dyDescent="0.25">
      <c r="A19497" t="s">
        <v>6498</v>
      </c>
      <c r="B19497" s="100" t="s">
        <v>17826</v>
      </c>
      <c r="C19497" s="100"/>
      <c r="D19497" s="124"/>
      <c r="E19497" s="157" t="e">
        <f>VLOOKUP(D19497,'SOAT LIQ'!$A$87:$C$3416,3,FALSE)</f>
        <v>#N/A</v>
      </c>
      <c r="F19497" t="s">
        <v>21635</v>
      </c>
    </row>
    <row r="19498" spans="1:6" x14ac:dyDescent="0.25">
      <c r="A19498" t="s">
        <v>6501</v>
      </c>
      <c r="B19498" s="100" t="s">
        <v>17826</v>
      </c>
      <c r="C19498" s="100"/>
      <c r="D19498" s="124"/>
      <c r="E19498" s="157" t="e">
        <f>VLOOKUP(D19498,'SOAT LIQ'!$A$87:$C$3416,3,FALSE)</f>
        <v>#N/A</v>
      </c>
      <c r="F19498" t="s">
        <v>21635</v>
      </c>
    </row>
    <row r="19499" spans="1:6" x14ac:dyDescent="0.25">
      <c r="A19499" t="s">
        <v>6498</v>
      </c>
      <c r="B19499" s="100" t="s">
        <v>17827</v>
      </c>
      <c r="C19499" s="100"/>
      <c r="D19499" s="124"/>
      <c r="E19499" s="157" t="e">
        <f>VLOOKUP(D19499,'SOAT LIQ'!$A$87:$C$3416,3,FALSE)</f>
        <v>#N/A</v>
      </c>
      <c r="F19499" t="s">
        <v>21635</v>
      </c>
    </row>
    <row r="19500" spans="1:6" x14ac:dyDescent="0.25">
      <c r="A19500" t="s">
        <v>6501</v>
      </c>
      <c r="B19500" s="100" t="s">
        <v>17827</v>
      </c>
      <c r="C19500" s="100"/>
      <c r="D19500" s="124"/>
      <c r="E19500" s="157" t="e">
        <f>VLOOKUP(D19500,'SOAT LIQ'!$A$87:$C$3416,3,FALSE)</f>
        <v>#N/A</v>
      </c>
      <c r="F19500" t="s">
        <v>21635</v>
      </c>
    </row>
    <row r="19501" spans="1:6" x14ac:dyDescent="0.25">
      <c r="A19501" t="s">
        <v>6498</v>
      </c>
      <c r="B19501" s="100" t="s">
        <v>17828</v>
      </c>
      <c r="C19501" s="100"/>
      <c r="D19501" s="124"/>
      <c r="E19501" s="157" t="e">
        <f>VLOOKUP(D19501,'SOAT LIQ'!$A$87:$C$3416,3,FALSE)</f>
        <v>#N/A</v>
      </c>
      <c r="F19501" t="s">
        <v>21635</v>
      </c>
    </row>
    <row r="19502" spans="1:6" x14ac:dyDescent="0.25">
      <c r="A19502" t="s">
        <v>6501</v>
      </c>
      <c r="B19502" s="100" t="s">
        <v>17828</v>
      </c>
      <c r="C19502" s="100"/>
      <c r="D19502" s="124"/>
      <c r="E19502" s="157" t="e">
        <f>VLOOKUP(D19502,'SOAT LIQ'!$A$87:$C$3416,3,FALSE)</f>
        <v>#N/A</v>
      </c>
      <c r="F19502" t="s">
        <v>21635</v>
      </c>
    </row>
    <row r="19503" spans="1:6" x14ac:dyDescent="0.25">
      <c r="A19503" t="s">
        <v>6498</v>
      </c>
      <c r="B19503" s="100" t="s">
        <v>17829</v>
      </c>
      <c r="C19503" s="100"/>
      <c r="D19503" s="124"/>
      <c r="E19503" s="157" t="e">
        <f>VLOOKUP(D19503,'SOAT LIQ'!$A$87:$C$3416,3,FALSE)</f>
        <v>#N/A</v>
      </c>
      <c r="F19503" t="s">
        <v>21635</v>
      </c>
    </row>
    <row r="19504" spans="1:6" x14ac:dyDescent="0.25">
      <c r="A19504" t="s">
        <v>6501</v>
      </c>
      <c r="B19504" s="100" t="s">
        <v>17829</v>
      </c>
      <c r="C19504" s="100"/>
      <c r="D19504" s="124"/>
      <c r="E19504" s="157" t="e">
        <f>VLOOKUP(D19504,'SOAT LIQ'!$A$87:$C$3416,3,FALSE)</f>
        <v>#N/A</v>
      </c>
      <c r="F19504" t="s">
        <v>21635</v>
      </c>
    </row>
    <row r="19505" spans="1:6" x14ac:dyDescent="0.25">
      <c r="A19505" t="s">
        <v>6498</v>
      </c>
      <c r="B19505" s="100" t="s">
        <v>17830</v>
      </c>
      <c r="C19505" s="100"/>
      <c r="D19505" s="124"/>
      <c r="E19505" s="157" t="e">
        <f>VLOOKUP(D19505,'SOAT LIQ'!$A$87:$C$3416,3,FALSE)</f>
        <v>#N/A</v>
      </c>
      <c r="F19505" t="s">
        <v>21635</v>
      </c>
    </row>
    <row r="19506" spans="1:6" x14ac:dyDescent="0.25">
      <c r="A19506" t="s">
        <v>6501</v>
      </c>
      <c r="B19506" s="100" t="s">
        <v>17830</v>
      </c>
      <c r="C19506" s="100"/>
      <c r="D19506" s="124"/>
      <c r="E19506" s="157" t="e">
        <f>VLOOKUP(D19506,'SOAT LIQ'!$A$87:$C$3416,3,FALSE)</f>
        <v>#N/A</v>
      </c>
      <c r="F19506" t="s">
        <v>21635</v>
      </c>
    </row>
    <row r="19507" spans="1:6" x14ac:dyDescent="0.25">
      <c r="A19507" t="s">
        <v>6498</v>
      </c>
      <c r="B19507" s="100" t="s">
        <v>17831</v>
      </c>
      <c r="C19507" s="100"/>
      <c r="D19507" s="124"/>
      <c r="E19507" s="157" t="e">
        <f>VLOOKUP(D19507,'SOAT LIQ'!$A$87:$C$3416,3,FALSE)</f>
        <v>#N/A</v>
      </c>
      <c r="F19507" t="s">
        <v>21635</v>
      </c>
    </row>
    <row r="19508" spans="1:6" x14ac:dyDescent="0.25">
      <c r="A19508" t="s">
        <v>6501</v>
      </c>
      <c r="B19508" s="100" t="s">
        <v>17831</v>
      </c>
      <c r="C19508" s="100"/>
      <c r="D19508" s="124"/>
      <c r="E19508" s="157" t="e">
        <f>VLOOKUP(D19508,'SOAT LIQ'!$A$87:$C$3416,3,FALSE)</f>
        <v>#N/A</v>
      </c>
      <c r="F19508" t="s">
        <v>21635</v>
      </c>
    </row>
    <row r="19509" spans="1:6" x14ac:dyDescent="0.25">
      <c r="A19509" t="s">
        <v>6498</v>
      </c>
      <c r="B19509" s="100" t="s">
        <v>17832</v>
      </c>
      <c r="C19509" s="100"/>
      <c r="D19509" s="124"/>
      <c r="E19509" s="157" t="e">
        <f>VLOOKUP(D19509,'SOAT LIQ'!$A$87:$C$3416,3,FALSE)</f>
        <v>#N/A</v>
      </c>
      <c r="F19509" t="s">
        <v>21635</v>
      </c>
    </row>
    <row r="19510" spans="1:6" x14ac:dyDescent="0.25">
      <c r="A19510" t="s">
        <v>6501</v>
      </c>
      <c r="B19510" s="100" t="s">
        <v>17832</v>
      </c>
      <c r="C19510" s="100"/>
      <c r="D19510" s="124"/>
      <c r="E19510" s="157" t="e">
        <f>VLOOKUP(D19510,'SOAT LIQ'!$A$87:$C$3416,3,FALSE)</f>
        <v>#N/A</v>
      </c>
      <c r="F19510" t="s">
        <v>21635</v>
      </c>
    </row>
    <row r="19511" spans="1:6" x14ac:dyDescent="0.25">
      <c r="A19511" t="s">
        <v>6498</v>
      </c>
      <c r="B19511" s="100" t="s">
        <v>17833</v>
      </c>
      <c r="C19511" s="100"/>
      <c r="D19511" s="124"/>
      <c r="E19511" s="157" t="e">
        <f>VLOOKUP(D19511,'SOAT LIQ'!$A$87:$C$3416,3,FALSE)</f>
        <v>#N/A</v>
      </c>
      <c r="F19511" t="s">
        <v>21635</v>
      </c>
    </row>
    <row r="19512" spans="1:6" x14ac:dyDescent="0.25">
      <c r="A19512" t="s">
        <v>6501</v>
      </c>
      <c r="B19512" s="100" t="s">
        <v>17833</v>
      </c>
      <c r="C19512" s="100"/>
      <c r="D19512" s="124"/>
      <c r="E19512" s="157" t="e">
        <f>VLOOKUP(D19512,'SOAT LIQ'!$A$87:$C$3416,3,FALSE)</f>
        <v>#N/A</v>
      </c>
      <c r="F19512" t="s">
        <v>21635</v>
      </c>
    </row>
    <row r="19513" spans="1:6" x14ac:dyDescent="0.25">
      <c r="A19513" t="s">
        <v>6498</v>
      </c>
      <c r="B19513" s="100" t="s">
        <v>17834</v>
      </c>
      <c r="C19513" s="100"/>
      <c r="D19513" s="124"/>
      <c r="E19513" s="157" t="e">
        <f>VLOOKUP(D19513,'SOAT LIQ'!$A$87:$C$3416,3,FALSE)</f>
        <v>#N/A</v>
      </c>
      <c r="F19513" t="s">
        <v>21635</v>
      </c>
    </row>
    <row r="19514" spans="1:6" x14ac:dyDescent="0.25">
      <c r="A19514" t="s">
        <v>6501</v>
      </c>
      <c r="B19514" s="100" t="s">
        <v>17834</v>
      </c>
      <c r="C19514" s="100"/>
      <c r="D19514" s="124"/>
      <c r="E19514" s="157" t="e">
        <f>VLOOKUP(D19514,'SOAT LIQ'!$A$87:$C$3416,3,FALSE)</f>
        <v>#N/A</v>
      </c>
      <c r="F19514" t="s">
        <v>21635</v>
      </c>
    </row>
    <row r="19515" spans="1:6" x14ac:dyDescent="0.25">
      <c r="A19515" t="s">
        <v>6498</v>
      </c>
      <c r="B19515" s="100" t="s">
        <v>17835</v>
      </c>
      <c r="C19515" s="100"/>
      <c r="D19515" s="124"/>
      <c r="E19515" s="157" t="e">
        <f>VLOOKUP(D19515,'SOAT LIQ'!$A$87:$C$3416,3,FALSE)</f>
        <v>#N/A</v>
      </c>
      <c r="F19515" t="s">
        <v>21635</v>
      </c>
    </row>
    <row r="19516" spans="1:6" x14ac:dyDescent="0.25">
      <c r="A19516" t="s">
        <v>6501</v>
      </c>
      <c r="B19516" s="100" t="s">
        <v>17835</v>
      </c>
      <c r="C19516" s="100"/>
      <c r="D19516" s="124"/>
      <c r="E19516" s="157" t="e">
        <f>VLOOKUP(D19516,'SOAT LIQ'!$A$87:$C$3416,3,FALSE)</f>
        <v>#N/A</v>
      </c>
      <c r="F19516" t="s">
        <v>21635</v>
      </c>
    </row>
    <row r="19517" spans="1:6" x14ac:dyDescent="0.25">
      <c r="A19517" t="s">
        <v>6498</v>
      </c>
      <c r="B19517" s="100" t="s">
        <v>17836</v>
      </c>
      <c r="C19517" s="100"/>
      <c r="D19517" s="124"/>
      <c r="E19517" s="157" t="e">
        <f>VLOOKUP(D19517,'SOAT LIQ'!$A$87:$C$3416,3,FALSE)</f>
        <v>#N/A</v>
      </c>
      <c r="F19517" t="s">
        <v>21635</v>
      </c>
    </row>
    <row r="19518" spans="1:6" x14ac:dyDescent="0.25">
      <c r="A19518" t="s">
        <v>6501</v>
      </c>
      <c r="B19518" s="100" t="s">
        <v>17836</v>
      </c>
      <c r="C19518" s="100"/>
      <c r="D19518" s="124"/>
      <c r="E19518" s="157" t="e">
        <f>VLOOKUP(D19518,'SOAT LIQ'!$A$87:$C$3416,3,FALSE)</f>
        <v>#N/A</v>
      </c>
      <c r="F19518" t="s">
        <v>21635</v>
      </c>
    </row>
    <row r="19519" spans="1:6" x14ac:dyDescent="0.25">
      <c r="A19519" t="s">
        <v>6498</v>
      </c>
      <c r="B19519" s="100" t="s">
        <v>17837</v>
      </c>
      <c r="C19519" s="100"/>
      <c r="D19519" s="124"/>
      <c r="E19519" s="157" t="e">
        <f>VLOOKUP(D19519,'SOAT LIQ'!$A$87:$C$3416,3,FALSE)</f>
        <v>#N/A</v>
      </c>
      <c r="F19519" t="s">
        <v>21635</v>
      </c>
    </row>
    <row r="19520" spans="1:6" x14ac:dyDescent="0.25">
      <c r="A19520" t="s">
        <v>6501</v>
      </c>
      <c r="B19520" s="100" t="s">
        <v>17837</v>
      </c>
      <c r="C19520" s="100"/>
      <c r="D19520" s="124"/>
      <c r="E19520" s="157" t="e">
        <f>VLOOKUP(D19520,'SOAT LIQ'!$A$87:$C$3416,3,FALSE)</f>
        <v>#N/A</v>
      </c>
      <c r="F19520" t="s">
        <v>21635</v>
      </c>
    </row>
    <row r="19521" spans="1:6" x14ac:dyDescent="0.25">
      <c r="A19521" t="s">
        <v>6498</v>
      </c>
      <c r="B19521" s="100" t="s">
        <v>17838</v>
      </c>
      <c r="C19521" s="100"/>
      <c r="D19521" s="124"/>
      <c r="E19521" s="157" t="e">
        <f>VLOOKUP(D19521,'SOAT LIQ'!$A$87:$C$3416,3,FALSE)</f>
        <v>#N/A</v>
      </c>
      <c r="F19521" t="s">
        <v>21635</v>
      </c>
    </row>
    <row r="19522" spans="1:6" x14ac:dyDescent="0.25">
      <c r="A19522" t="s">
        <v>6501</v>
      </c>
      <c r="B19522" s="100" t="s">
        <v>17838</v>
      </c>
      <c r="C19522" s="100"/>
      <c r="D19522" s="124"/>
      <c r="E19522" s="157" t="e">
        <f>VLOOKUP(D19522,'SOAT LIQ'!$A$87:$C$3416,3,FALSE)</f>
        <v>#N/A</v>
      </c>
      <c r="F19522" t="s">
        <v>21635</v>
      </c>
    </row>
    <row r="19523" spans="1:6" x14ac:dyDescent="0.25">
      <c r="A19523" t="s">
        <v>6498</v>
      </c>
      <c r="B19523" s="100" t="s">
        <v>17839</v>
      </c>
      <c r="C19523" s="100"/>
      <c r="D19523" s="124"/>
      <c r="E19523" s="157" t="e">
        <f>VLOOKUP(D19523,'SOAT LIQ'!$A$87:$C$3416,3,FALSE)</f>
        <v>#N/A</v>
      </c>
      <c r="F19523" t="s">
        <v>21635</v>
      </c>
    </row>
    <row r="19524" spans="1:6" x14ac:dyDescent="0.25">
      <c r="A19524" t="s">
        <v>6501</v>
      </c>
      <c r="B19524" s="100" t="s">
        <v>17839</v>
      </c>
      <c r="C19524" s="100"/>
      <c r="D19524" s="124"/>
      <c r="E19524" s="157" t="e">
        <f>VLOOKUP(D19524,'SOAT LIQ'!$A$87:$C$3416,3,FALSE)</f>
        <v>#N/A</v>
      </c>
      <c r="F19524" t="s">
        <v>21635</v>
      </c>
    </row>
    <row r="19525" spans="1:6" x14ac:dyDescent="0.25">
      <c r="A19525" t="s">
        <v>6498</v>
      </c>
      <c r="B19525" s="100" t="s">
        <v>17840</v>
      </c>
      <c r="C19525" s="100"/>
      <c r="D19525" s="124"/>
      <c r="E19525" s="157" t="e">
        <f>VLOOKUP(D19525,'SOAT LIQ'!$A$87:$C$3416,3,FALSE)</f>
        <v>#N/A</v>
      </c>
      <c r="F19525" t="s">
        <v>21635</v>
      </c>
    </row>
    <row r="19526" spans="1:6" x14ac:dyDescent="0.25">
      <c r="A19526" t="s">
        <v>6501</v>
      </c>
      <c r="B19526" s="100" t="s">
        <v>17840</v>
      </c>
      <c r="C19526" s="100"/>
      <c r="D19526" s="124"/>
      <c r="E19526" s="157" t="e">
        <f>VLOOKUP(D19526,'SOAT LIQ'!$A$87:$C$3416,3,FALSE)</f>
        <v>#N/A</v>
      </c>
      <c r="F19526" t="s">
        <v>21635</v>
      </c>
    </row>
    <row r="19527" spans="1:6" x14ac:dyDescent="0.25">
      <c r="A19527" t="s">
        <v>6498</v>
      </c>
      <c r="B19527" s="100" t="s">
        <v>17841</v>
      </c>
      <c r="C19527" s="100"/>
      <c r="D19527" s="124"/>
      <c r="E19527" s="157" t="e">
        <f>VLOOKUP(D19527,'SOAT LIQ'!$A$87:$C$3416,3,FALSE)</f>
        <v>#N/A</v>
      </c>
      <c r="F19527" t="s">
        <v>21635</v>
      </c>
    </row>
    <row r="19528" spans="1:6" x14ac:dyDescent="0.25">
      <c r="A19528" t="s">
        <v>6501</v>
      </c>
      <c r="B19528" s="100" t="s">
        <v>17841</v>
      </c>
      <c r="C19528" s="100"/>
      <c r="D19528" s="124"/>
      <c r="E19528" s="157" t="e">
        <f>VLOOKUP(D19528,'SOAT LIQ'!$A$87:$C$3416,3,FALSE)</f>
        <v>#N/A</v>
      </c>
      <c r="F19528" t="s">
        <v>21635</v>
      </c>
    </row>
    <row r="19529" spans="1:6" x14ac:dyDescent="0.25">
      <c r="A19529" t="s">
        <v>6498</v>
      </c>
      <c r="B19529" s="100" t="s">
        <v>17842</v>
      </c>
      <c r="C19529" s="100"/>
      <c r="D19529" s="124"/>
      <c r="E19529" s="157" t="e">
        <f>VLOOKUP(D19529,'SOAT LIQ'!$A$87:$C$3416,3,FALSE)</f>
        <v>#N/A</v>
      </c>
      <c r="F19529" t="s">
        <v>21635</v>
      </c>
    </row>
    <row r="19530" spans="1:6" x14ac:dyDescent="0.25">
      <c r="A19530" t="s">
        <v>6501</v>
      </c>
      <c r="B19530" s="100" t="s">
        <v>17842</v>
      </c>
      <c r="C19530" s="100"/>
      <c r="D19530" s="124"/>
      <c r="E19530" s="157" t="e">
        <f>VLOOKUP(D19530,'SOAT LIQ'!$A$87:$C$3416,3,FALSE)</f>
        <v>#N/A</v>
      </c>
      <c r="F19530" t="s">
        <v>21635</v>
      </c>
    </row>
    <row r="19531" spans="1:6" x14ac:dyDescent="0.25">
      <c r="A19531" t="s">
        <v>6498</v>
      </c>
      <c r="B19531" s="100" t="s">
        <v>17843</v>
      </c>
      <c r="C19531" s="100"/>
      <c r="D19531" s="124"/>
      <c r="E19531" s="157" t="e">
        <f>VLOOKUP(D19531,'SOAT LIQ'!$A$87:$C$3416,3,FALSE)</f>
        <v>#N/A</v>
      </c>
      <c r="F19531" t="s">
        <v>21635</v>
      </c>
    </row>
    <row r="19532" spans="1:6" x14ac:dyDescent="0.25">
      <c r="A19532" t="s">
        <v>6501</v>
      </c>
      <c r="B19532" s="100" t="s">
        <v>17843</v>
      </c>
      <c r="C19532" s="100"/>
      <c r="D19532" s="124"/>
      <c r="E19532" s="157" t="e">
        <f>VLOOKUP(D19532,'SOAT LIQ'!$A$87:$C$3416,3,FALSE)</f>
        <v>#N/A</v>
      </c>
      <c r="F19532" t="s">
        <v>21635</v>
      </c>
    </row>
    <row r="19533" spans="1:6" x14ac:dyDescent="0.25">
      <c r="A19533" t="s">
        <v>6498</v>
      </c>
      <c r="B19533" s="100" t="s">
        <v>17844</v>
      </c>
      <c r="C19533" s="100"/>
      <c r="D19533" s="124"/>
      <c r="E19533" s="157" t="e">
        <f>VLOOKUP(D19533,'SOAT LIQ'!$A$87:$C$3416,3,FALSE)</f>
        <v>#N/A</v>
      </c>
      <c r="F19533" t="s">
        <v>21635</v>
      </c>
    </row>
    <row r="19534" spans="1:6" x14ac:dyDescent="0.25">
      <c r="A19534" t="s">
        <v>6501</v>
      </c>
      <c r="B19534" s="100" t="s">
        <v>17844</v>
      </c>
      <c r="C19534" s="100"/>
      <c r="D19534" s="124"/>
      <c r="E19534" s="157" t="e">
        <f>VLOOKUP(D19534,'SOAT LIQ'!$A$87:$C$3416,3,FALSE)</f>
        <v>#N/A</v>
      </c>
      <c r="F19534" t="s">
        <v>21635</v>
      </c>
    </row>
    <row r="19535" spans="1:6" x14ac:dyDescent="0.25">
      <c r="A19535" t="s">
        <v>6498</v>
      </c>
      <c r="B19535" s="100" t="s">
        <v>17845</v>
      </c>
      <c r="C19535" s="100"/>
      <c r="D19535" s="124"/>
      <c r="E19535" s="157" t="e">
        <f>VLOOKUP(D19535,'SOAT LIQ'!$A$87:$C$3416,3,FALSE)</f>
        <v>#N/A</v>
      </c>
      <c r="F19535" t="s">
        <v>21635</v>
      </c>
    </row>
    <row r="19536" spans="1:6" x14ac:dyDescent="0.25">
      <c r="A19536" t="s">
        <v>6501</v>
      </c>
      <c r="B19536" s="100" t="s">
        <v>17845</v>
      </c>
      <c r="C19536" s="100"/>
      <c r="D19536" s="124"/>
      <c r="E19536" s="157" t="e">
        <f>VLOOKUP(D19536,'SOAT LIQ'!$A$87:$C$3416,3,FALSE)</f>
        <v>#N/A</v>
      </c>
      <c r="F19536" t="s">
        <v>21635</v>
      </c>
    </row>
    <row r="19537" spans="1:6" x14ac:dyDescent="0.25">
      <c r="A19537" t="s">
        <v>6498</v>
      </c>
      <c r="B19537" s="100" t="s">
        <v>17846</v>
      </c>
      <c r="C19537" s="100"/>
      <c r="D19537" s="124"/>
      <c r="E19537" s="157" t="e">
        <f>VLOOKUP(D19537,'SOAT LIQ'!$A$87:$C$3416,3,FALSE)</f>
        <v>#N/A</v>
      </c>
      <c r="F19537" t="s">
        <v>21635</v>
      </c>
    </row>
    <row r="19538" spans="1:6" x14ac:dyDescent="0.25">
      <c r="A19538" t="s">
        <v>6501</v>
      </c>
      <c r="B19538" s="100" t="s">
        <v>17846</v>
      </c>
      <c r="C19538" s="100"/>
      <c r="D19538" s="124"/>
      <c r="E19538" s="157" t="e">
        <f>VLOOKUP(D19538,'SOAT LIQ'!$A$87:$C$3416,3,FALSE)</f>
        <v>#N/A</v>
      </c>
      <c r="F19538" t="s">
        <v>21635</v>
      </c>
    </row>
    <row r="19539" spans="1:6" x14ac:dyDescent="0.25">
      <c r="A19539" t="s">
        <v>6498</v>
      </c>
      <c r="B19539" s="100" t="s">
        <v>17847</v>
      </c>
      <c r="C19539" s="100"/>
      <c r="D19539" s="124"/>
      <c r="E19539" s="157" t="e">
        <f>VLOOKUP(D19539,'SOAT LIQ'!$A$87:$C$3416,3,FALSE)</f>
        <v>#N/A</v>
      </c>
      <c r="F19539" t="s">
        <v>21635</v>
      </c>
    </row>
    <row r="19540" spans="1:6" x14ac:dyDescent="0.25">
      <c r="A19540" t="s">
        <v>6501</v>
      </c>
      <c r="B19540" s="100" t="s">
        <v>17847</v>
      </c>
      <c r="C19540" s="100"/>
      <c r="D19540" s="124"/>
      <c r="E19540" s="157" t="e">
        <f>VLOOKUP(D19540,'SOAT LIQ'!$A$87:$C$3416,3,FALSE)</f>
        <v>#N/A</v>
      </c>
      <c r="F19540" t="s">
        <v>21635</v>
      </c>
    </row>
    <row r="19541" spans="1:6" x14ac:dyDescent="0.25">
      <c r="A19541" t="s">
        <v>6498</v>
      </c>
      <c r="B19541" s="100" t="s">
        <v>17848</v>
      </c>
      <c r="C19541" s="100"/>
      <c r="D19541" s="124"/>
      <c r="E19541" s="157" t="e">
        <f>VLOOKUP(D19541,'SOAT LIQ'!$A$87:$C$3416,3,FALSE)</f>
        <v>#N/A</v>
      </c>
      <c r="F19541" t="s">
        <v>21635</v>
      </c>
    </row>
    <row r="19542" spans="1:6" x14ac:dyDescent="0.25">
      <c r="A19542" t="s">
        <v>6501</v>
      </c>
      <c r="B19542" s="100" t="s">
        <v>17848</v>
      </c>
      <c r="C19542" s="100"/>
      <c r="D19542" s="124"/>
      <c r="E19542" s="157" t="e">
        <f>VLOOKUP(D19542,'SOAT LIQ'!$A$87:$C$3416,3,FALSE)</f>
        <v>#N/A</v>
      </c>
      <c r="F19542" t="s">
        <v>21635</v>
      </c>
    </row>
    <row r="19543" spans="1:6" x14ac:dyDescent="0.25">
      <c r="A19543" t="s">
        <v>6498</v>
      </c>
      <c r="B19543" s="100" t="s">
        <v>17849</v>
      </c>
      <c r="C19543" s="100"/>
      <c r="D19543" s="124"/>
      <c r="E19543" s="157" t="e">
        <f>VLOOKUP(D19543,'SOAT LIQ'!$A$87:$C$3416,3,FALSE)</f>
        <v>#N/A</v>
      </c>
      <c r="F19543" t="s">
        <v>21635</v>
      </c>
    </row>
    <row r="19544" spans="1:6" x14ac:dyDescent="0.25">
      <c r="A19544" t="s">
        <v>6501</v>
      </c>
      <c r="B19544" s="100" t="s">
        <v>17849</v>
      </c>
      <c r="C19544" s="100"/>
      <c r="D19544" s="124"/>
      <c r="E19544" s="157" t="e">
        <f>VLOOKUP(D19544,'SOAT LIQ'!$A$87:$C$3416,3,FALSE)</f>
        <v>#N/A</v>
      </c>
      <c r="F19544" t="s">
        <v>21635</v>
      </c>
    </row>
    <row r="19545" spans="1:6" x14ac:dyDescent="0.25">
      <c r="A19545" t="s">
        <v>6498</v>
      </c>
      <c r="B19545" s="100" t="s">
        <v>17850</v>
      </c>
      <c r="C19545" s="100"/>
      <c r="D19545" s="124"/>
      <c r="E19545" s="157" t="e">
        <f>VLOOKUP(D19545,'SOAT LIQ'!$A$87:$C$3416,3,FALSE)</f>
        <v>#N/A</v>
      </c>
      <c r="F19545" t="s">
        <v>21635</v>
      </c>
    </row>
    <row r="19546" spans="1:6" x14ac:dyDescent="0.25">
      <c r="A19546" t="s">
        <v>6501</v>
      </c>
      <c r="B19546" s="100" t="s">
        <v>17850</v>
      </c>
      <c r="C19546" s="100"/>
      <c r="D19546" s="124"/>
      <c r="E19546" s="157" t="e">
        <f>VLOOKUP(D19546,'SOAT LIQ'!$A$87:$C$3416,3,FALSE)</f>
        <v>#N/A</v>
      </c>
      <c r="F19546" t="s">
        <v>21635</v>
      </c>
    </row>
    <row r="19547" spans="1:6" x14ac:dyDescent="0.25">
      <c r="A19547" t="s">
        <v>6498</v>
      </c>
      <c r="B19547" s="100" t="s">
        <v>17851</v>
      </c>
      <c r="C19547" s="100"/>
      <c r="D19547" s="124"/>
      <c r="E19547" s="157" t="e">
        <f>VLOOKUP(D19547,'SOAT LIQ'!$A$87:$C$3416,3,FALSE)</f>
        <v>#N/A</v>
      </c>
      <c r="F19547" t="s">
        <v>21635</v>
      </c>
    </row>
    <row r="19548" spans="1:6" x14ac:dyDescent="0.25">
      <c r="A19548" t="s">
        <v>6501</v>
      </c>
      <c r="B19548" s="100" t="s">
        <v>17851</v>
      </c>
      <c r="C19548" s="100"/>
      <c r="D19548" s="124"/>
      <c r="E19548" s="157" t="e">
        <f>VLOOKUP(D19548,'SOAT LIQ'!$A$87:$C$3416,3,FALSE)</f>
        <v>#N/A</v>
      </c>
      <c r="F19548" t="s">
        <v>21635</v>
      </c>
    </row>
    <row r="19549" spans="1:6" x14ac:dyDescent="0.25">
      <c r="A19549" t="s">
        <v>6498</v>
      </c>
      <c r="B19549" s="100" t="s">
        <v>17852</v>
      </c>
      <c r="C19549" s="100"/>
      <c r="D19549" s="124"/>
      <c r="E19549" s="157" t="e">
        <f>VLOOKUP(D19549,'SOAT LIQ'!$A$87:$C$3416,3,FALSE)</f>
        <v>#N/A</v>
      </c>
      <c r="F19549" t="s">
        <v>21635</v>
      </c>
    </row>
    <row r="19550" spans="1:6" x14ac:dyDescent="0.25">
      <c r="A19550" t="s">
        <v>6501</v>
      </c>
      <c r="B19550" s="100" t="s">
        <v>17852</v>
      </c>
      <c r="C19550" s="100"/>
      <c r="D19550" s="124"/>
      <c r="E19550" s="157" t="e">
        <f>VLOOKUP(D19550,'SOAT LIQ'!$A$87:$C$3416,3,FALSE)</f>
        <v>#N/A</v>
      </c>
      <c r="F19550" t="s">
        <v>21635</v>
      </c>
    </row>
    <row r="19551" spans="1:6" x14ac:dyDescent="0.25">
      <c r="A19551" t="s">
        <v>6498</v>
      </c>
      <c r="B19551" s="100" t="s">
        <v>17853</v>
      </c>
      <c r="C19551" s="100"/>
      <c r="D19551" s="124"/>
      <c r="E19551" s="157" t="e">
        <f>VLOOKUP(D19551,'SOAT LIQ'!$A$87:$C$3416,3,FALSE)</f>
        <v>#N/A</v>
      </c>
      <c r="F19551" t="s">
        <v>21635</v>
      </c>
    </row>
    <row r="19552" spans="1:6" x14ac:dyDescent="0.25">
      <c r="A19552" t="s">
        <v>6501</v>
      </c>
      <c r="B19552" s="100" t="s">
        <v>17853</v>
      </c>
      <c r="C19552" s="100"/>
      <c r="D19552" s="124"/>
      <c r="E19552" s="157" t="e">
        <f>VLOOKUP(D19552,'SOAT LIQ'!$A$87:$C$3416,3,FALSE)</f>
        <v>#N/A</v>
      </c>
      <c r="F19552" t="s">
        <v>21635</v>
      </c>
    </row>
    <row r="19553" spans="1:6" x14ac:dyDescent="0.25">
      <c r="A19553" t="s">
        <v>6498</v>
      </c>
      <c r="B19553" s="100" t="s">
        <v>17854</v>
      </c>
      <c r="C19553" s="100"/>
      <c r="D19553" s="124"/>
      <c r="E19553" s="157" t="e">
        <f>VLOOKUP(D19553,'SOAT LIQ'!$A$87:$C$3416,3,FALSE)</f>
        <v>#N/A</v>
      </c>
      <c r="F19553" t="s">
        <v>21635</v>
      </c>
    </row>
    <row r="19554" spans="1:6" x14ac:dyDescent="0.25">
      <c r="A19554" t="s">
        <v>6501</v>
      </c>
      <c r="B19554" s="100" t="s">
        <v>17854</v>
      </c>
      <c r="C19554" s="100"/>
      <c r="D19554" s="124"/>
      <c r="E19554" s="157" t="e">
        <f>VLOOKUP(D19554,'SOAT LIQ'!$A$87:$C$3416,3,FALSE)</f>
        <v>#N/A</v>
      </c>
      <c r="F19554" t="s">
        <v>21635</v>
      </c>
    </row>
    <row r="19555" spans="1:6" x14ac:dyDescent="0.25">
      <c r="A19555" t="s">
        <v>6498</v>
      </c>
      <c r="B19555" s="100" t="s">
        <v>17855</v>
      </c>
      <c r="C19555" s="100"/>
      <c r="D19555" s="124"/>
      <c r="E19555" s="157" t="e">
        <f>VLOOKUP(D19555,'SOAT LIQ'!$A$87:$C$3416,3,FALSE)</f>
        <v>#N/A</v>
      </c>
      <c r="F19555" t="s">
        <v>21635</v>
      </c>
    </row>
    <row r="19556" spans="1:6" x14ac:dyDescent="0.25">
      <c r="A19556" t="s">
        <v>6501</v>
      </c>
      <c r="B19556" s="100" t="s">
        <v>17855</v>
      </c>
      <c r="C19556" s="100"/>
      <c r="D19556" s="124"/>
      <c r="E19556" s="157" t="e">
        <f>VLOOKUP(D19556,'SOAT LIQ'!$A$87:$C$3416,3,FALSE)</f>
        <v>#N/A</v>
      </c>
      <c r="F19556" t="s">
        <v>21635</v>
      </c>
    </row>
    <row r="19557" spans="1:6" x14ac:dyDescent="0.25">
      <c r="A19557" t="s">
        <v>6498</v>
      </c>
      <c r="B19557" s="100" t="s">
        <v>17856</v>
      </c>
      <c r="C19557" s="100"/>
      <c r="D19557" s="124"/>
      <c r="E19557" s="157" t="e">
        <f>VLOOKUP(D19557,'SOAT LIQ'!$A$87:$C$3416,3,FALSE)</f>
        <v>#N/A</v>
      </c>
      <c r="F19557" t="s">
        <v>21635</v>
      </c>
    </row>
    <row r="19558" spans="1:6" x14ac:dyDescent="0.25">
      <c r="A19558" t="s">
        <v>6501</v>
      </c>
      <c r="B19558" s="100" t="s">
        <v>17856</v>
      </c>
      <c r="C19558" s="100"/>
      <c r="D19558" s="124"/>
      <c r="E19558" s="157" t="e">
        <f>VLOOKUP(D19558,'SOAT LIQ'!$A$87:$C$3416,3,FALSE)</f>
        <v>#N/A</v>
      </c>
      <c r="F19558" t="s">
        <v>21635</v>
      </c>
    </row>
    <row r="19559" spans="1:6" x14ac:dyDescent="0.25">
      <c r="A19559" t="s">
        <v>6501</v>
      </c>
      <c r="B19559" s="100" t="s">
        <v>17857</v>
      </c>
      <c r="C19559" s="100"/>
      <c r="D19559" s="124"/>
      <c r="E19559" s="157" t="e">
        <f>VLOOKUP(D19559,'SOAT LIQ'!$A$87:$C$3416,3,FALSE)</f>
        <v>#N/A</v>
      </c>
      <c r="F19559" t="s">
        <v>21635</v>
      </c>
    </row>
    <row r="19560" spans="1:6" x14ac:dyDescent="0.25">
      <c r="A19560" t="s">
        <v>6498</v>
      </c>
      <c r="B19560" s="100" t="s">
        <v>17857</v>
      </c>
      <c r="C19560" s="100"/>
      <c r="D19560" s="124"/>
      <c r="E19560" s="157" t="e">
        <f>VLOOKUP(D19560,'SOAT LIQ'!$A$87:$C$3416,3,FALSE)</f>
        <v>#N/A</v>
      </c>
      <c r="F19560" t="s">
        <v>21635</v>
      </c>
    </row>
    <row r="19561" spans="1:6" x14ac:dyDescent="0.25">
      <c r="A19561" t="s">
        <v>6501</v>
      </c>
      <c r="B19561" s="100" t="s">
        <v>17858</v>
      </c>
      <c r="C19561" s="100"/>
      <c r="D19561" s="124"/>
      <c r="E19561" s="157" t="e">
        <f>VLOOKUP(D19561,'SOAT LIQ'!$A$87:$C$3416,3,FALSE)</f>
        <v>#N/A</v>
      </c>
      <c r="F19561" t="s">
        <v>21635</v>
      </c>
    </row>
    <row r="19562" spans="1:6" x14ac:dyDescent="0.25">
      <c r="A19562" t="s">
        <v>6498</v>
      </c>
      <c r="B19562" s="100" t="s">
        <v>17858</v>
      </c>
      <c r="C19562" s="100"/>
      <c r="D19562" s="124"/>
      <c r="E19562" s="157" t="e">
        <f>VLOOKUP(D19562,'SOAT LIQ'!$A$87:$C$3416,3,FALSE)</f>
        <v>#N/A</v>
      </c>
      <c r="F19562" t="s">
        <v>21635</v>
      </c>
    </row>
    <row r="19563" spans="1:6" x14ac:dyDescent="0.25">
      <c r="A19563" t="s">
        <v>6501</v>
      </c>
      <c r="B19563" s="100" t="s">
        <v>17859</v>
      </c>
      <c r="C19563" s="100"/>
      <c r="D19563" s="124"/>
      <c r="E19563" s="157" t="e">
        <f>VLOOKUP(D19563,'SOAT LIQ'!$A$87:$C$3416,3,FALSE)</f>
        <v>#N/A</v>
      </c>
      <c r="F19563" t="s">
        <v>21635</v>
      </c>
    </row>
    <row r="19564" spans="1:6" x14ac:dyDescent="0.25">
      <c r="A19564" t="s">
        <v>6498</v>
      </c>
      <c r="B19564" s="100" t="s">
        <v>17859</v>
      </c>
      <c r="C19564" s="100"/>
      <c r="D19564" s="124"/>
      <c r="E19564" s="157" t="e">
        <f>VLOOKUP(D19564,'SOAT LIQ'!$A$87:$C$3416,3,FALSE)</f>
        <v>#N/A</v>
      </c>
      <c r="F19564" t="s">
        <v>21635</v>
      </c>
    </row>
    <row r="19565" spans="1:6" x14ac:dyDescent="0.25">
      <c r="A19565" t="s">
        <v>6501</v>
      </c>
      <c r="B19565" s="100" t="s">
        <v>17860</v>
      </c>
      <c r="C19565" s="100"/>
      <c r="D19565" s="124"/>
      <c r="E19565" s="157" t="e">
        <f>VLOOKUP(D19565,'SOAT LIQ'!$A$87:$C$3416,3,FALSE)</f>
        <v>#N/A</v>
      </c>
      <c r="F19565" t="s">
        <v>21635</v>
      </c>
    </row>
    <row r="19566" spans="1:6" x14ac:dyDescent="0.25">
      <c r="A19566" t="s">
        <v>6498</v>
      </c>
      <c r="B19566" s="100" t="s">
        <v>17860</v>
      </c>
      <c r="C19566" s="100"/>
      <c r="D19566" s="124"/>
      <c r="E19566" s="157" t="e">
        <f>VLOOKUP(D19566,'SOAT LIQ'!$A$87:$C$3416,3,FALSE)</f>
        <v>#N/A</v>
      </c>
      <c r="F19566" t="s">
        <v>21635</v>
      </c>
    </row>
    <row r="19567" spans="1:6" x14ac:dyDescent="0.25">
      <c r="A19567" t="s">
        <v>6501</v>
      </c>
      <c r="B19567" s="100" t="s">
        <v>17861</v>
      </c>
      <c r="C19567" s="100"/>
      <c r="D19567" s="124"/>
      <c r="E19567" s="157" t="e">
        <f>VLOOKUP(D19567,'SOAT LIQ'!$A$87:$C$3416,3,FALSE)</f>
        <v>#N/A</v>
      </c>
      <c r="F19567" t="s">
        <v>21635</v>
      </c>
    </row>
    <row r="19568" spans="1:6" x14ac:dyDescent="0.25">
      <c r="A19568" t="s">
        <v>6498</v>
      </c>
      <c r="B19568" s="100" t="s">
        <v>17861</v>
      </c>
      <c r="C19568" s="100"/>
      <c r="D19568" s="124"/>
      <c r="E19568" s="157" t="e">
        <f>VLOOKUP(D19568,'SOAT LIQ'!$A$87:$C$3416,3,FALSE)</f>
        <v>#N/A</v>
      </c>
      <c r="F19568" t="s">
        <v>21635</v>
      </c>
    </row>
    <row r="19569" spans="1:6" x14ac:dyDescent="0.25">
      <c r="A19569" t="s">
        <v>6501</v>
      </c>
      <c r="B19569" s="100" t="s">
        <v>17862</v>
      </c>
      <c r="C19569" s="100"/>
      <c r="D19569" s="124"/>
      <c r="E19569" s="157" t="e">
        <f>VLOOKUP(D19569,'SOAT LIQ'!$A$87:$C$3416,3,FALSE)</f>
        <v>#N/A</v>
      </c>
      <c r="F19569" t="s">
        <v>21635</v>
      </c>
    </row>
    <row r="19570" spans="1:6" x14ac:dyDescent="0.25">
      <c r="A19570" t="s">
        <v>6498</v>
      </c>
      <c r="B19570" s="100" t="s">
        <v>17862</v>
      </c>
      <c r="C19570" s="100"/>
      <c r="D19570" s="124"/>
      <c r="E19570" s="157" t="e">
        <f>VLOOKUP(D19570,'SOAT LIQ'!$A$87:$C$3416,3,FALSE)</f>
        <v>#N/A</v>
      </c>
      <c r="F19570" t="s">
        <v>21635</v>
      </c>
    </row>
    <row r="19571" spans="1:6" x14ac:dyDescent="0.25">
      <c r="A19571" t="s">
        <v>6501</v>
      </c>
      <c r="B19571" s="100" t="s">
        <v>17863</v>
      </c>
      <c r="C19571" s="100"/>
      <c r="D19571" s="124"/>
      <c r="E19571" s="157" t="e">
        <f>VLOOKUP(D19571,'SOAT LIQ'!$A$87:$C$3416,3,FALSE)</f>
        <v>#N/A</v>
      </c>
      <c r="F19571" t="s">
        <v>21635</v>
      </c>
    </row>
    <row r="19572" spans="1:6" x14ac:dyDescent="0.25">
      <c r="A19572" t="s">
        <v>6498</v>
      </c>
      <c r="B19572" s="100" t="s">
        <v>17863</v>
      </c>
      <c r="C19572" s="100"/>
      <c r="D19572" s="124"/>
      <c r="E19572" s="157" t="e">
        <f>VLOOKUP(D19572,'SOAT LIQ'!$A$87:$C$3416,3,FALSE)</f>
        <v>#N/A</v>
      </c>
      <c r="F19572" t="s">
        <v>21635</v>
      </c>
    </row>
    <row r="19573" spans="1:6" x14ac:dyDescent="0.25">
      <c r="A19573" t="s">
        <v>6501</v>
      </c>
      <c r="B19573" s="100" t="s">
        <v>17864</v>
      </c>
      <c r="C19573" s="100"/>
      <c r="D19573" s="124"/>
      <c r="E19573" s="157" t="e">
        <f>VLOOKUP(D19573,'SOAT LIQ'!$A$87:$C$3416,3,FALSE)</f>
        <v>#N/A</v>
      </c>
      <c r="F19573" t="s">
        <v>21635</v>
      </c>
    </row>
    <row r="19574" spans="1:6" x14ac:dyDescent="0.25">
      <c r="A19574" t="s">
        <v>6498</v>
      </c>
      <c r="B19574" s="100" t="s">
        <v>17864</v>
      </c>
      <c r="C19574" s="100"/>
      <c r="D19574" s="124"/>
      <c r="E19574" s="157" t="e">
        <f>VLOOKUP(D19574,'SOAT LIQ'!$A$87:$C$3416,3,FALSE)</f>
        <v>#N/A</v>
      </c>
      <c r="F19574" t="s">
        <v>21635</v>
      </c>
    </row>
    <row r="19575" spans="1:6" x14ac:dyDescent="0.25">
      <c r="A19575" t="s">
        <v>6501</v>
      </c>
      <c r="B19575" s="100" t="s">
        <v>17865</v>
      </c>
      <c r="C19575" s="100"/>
      <c r="D19575" s="124"/>
      <c r="E19575" s="157" t="e">
        <f>VLOOKUP(D19575,'SOAT LIQ'!$A$87:$C$3416,3,FALSE)</f>
        <v>#N/A</v>
      </c>
      <c r="F19575" t="s">
        <v>21635</v>
      </c>
    </row>
    <row r="19576" spans="1:6" x14ac:dyDescent="0.25">
      <c r="A19576" t="s">
        <v>6498</v>
      </c>
      <c r="B19576" s="100" t="s">
        <v>17865</v>
      </c>
      <c r="C19576" s="100"/>
      <c r="D19576" s="124"/>
      <c r="E19576" s="157" t="e">
        <f>VLOOKUP(D19576,'SOAT LIQ'!$A$87:$C$3416,3,FALSE)</f>
        <v>#N/A</v>
      </c>
      <c r="F19576" t="s">
        <v>21635</v>
      </c>
    </row>
    <row r="19577" spans="1:6" x14ac:dyDescent="0.25">
      <c r="A19577" t="s">
        <v>6501</v>
      </c>
      <c r="B19577" s="100" t="s">
        <v>17866</v>
      </c>
      <c r="C19577" s="100"/>
      <c r="D19577" s="124"/>
      <c r="E19577" s="157" t="e">
        <f>VLOOKUP(D19577,'SOAT LIQ'!$A$87:$C$3416,3,FALSE)</f>
        <v>#N/A</v>
      </c>
      <c r="F19577" t="s">
        <v>21635</v>
      </c>
    </row>
    <row r="19578" spans="1:6" x14ac:dyDescent="0.25">
      <c r="A19578" t="s">
        <v>6498</v>
      </c>
      <c r="B19578" s="100" t="s">
        <v>17866</v>
      </c>
      <c r="C19578" s="100"/>
      <c r="D19578" s="124"/>
      <c r="E19578" s="157" t="e">
        <f>VLOOKUP(D19578,'SOAT LIQ'!$A$87:$C$3416,3,FALSE)</f>
        <v>#N/A</v>
      </c>
      <c r="F19578" t="s">
        <v>21635</v>
      </c>
    </row>
    <row r="19579" spans="1:6" x14ac:dyDescent="0.25">
      <c r="A19579" t="s">
        <v>6501</v>
      </c>
      <c r="B19579" s="100" t="s">
        <v>17867</v>
      </c>
      <c r="C19579" s="100"/>
      <c r="D19579" s="124"/>
      <c r="E19579" s="157" t="e">
        <f>VLOOKUP(D19579,'SOAT LIQ'!$A$87:$C$3416,3,FALSE)</f>
        <v>#N/A</v>
      </c>
      <c r="F19579" t="s">
        <v>21635</v>
      </c>
    </row>
    <row r="19580" spans="1:6" x14ac:dyDescent="0.25">
      <c r="A19580" t="s">
        <v>6498</v>
      </c>
      <c r="B19580" s="100" t="s">
        <v>17867</v>
      </c>
      <c r="C19580" s="100"/>
      <c r="D19580" s="124"/>
      <c r="E19580" s="157" t="e">
        <f>VLOOKUP(D19580,'SOAT LIQ'!$A$87:$C$3416,3,FALSE)</f>
        <v>#N/A</v>
      </c>
      <c r="F19580" t="s">
        <v>21635</v>
      </c>
    </row>
    <row r="19581" spans="1:6" x14ac:dyDescent="0.25">
      <c r="A19581" t="s">
        <v>6501</v>
      </c>
      <c r="B19581" s="100" t="s">
        <v>17868</v>
      </c>
      <c r="C19581" s="100"/>
      <c r="D19581" s="124"/>
      <c r="E19581" s="157" t="e">
        <f>VLOOKUP(D19581,'SOAT LIQ'!$A$87:$C$3416,3,FALSE)</f>
        <v>#N/A</v>
      </c>
      <c r="F19581" t="s">
        <v>21635</v>
      </c>
    </row>
    <row r="19582" spans="1:6" x14ac:dyDescent="0.25">
      <c r="A19582" t="s">
        <v>6498</v>
      </c>
      <c r="B19582" s="100" t="s">
        <v>17868</v>
      </c>
      <c r="C19582" s="100"/>
      <c r="D19582" s="124"/>
      <c r="E19582" s="157" t="e">
        <f>VLOOKUP(D19582,'SOAT LIQ'!$A$87:$C$3416,3,FALSE)</f>
        <v>#N/A</v>
      </c>
      <c r="F19582" t="s">
        <v>21635</v>
      </c>
    </row>
    <row r="19583" spans="1:6" x14ac:dyDescent="0.25">
      <c r="A19583" t="s">
        <v>6501</v>
      </c>
      <c r="B19583" s="100" t="s">
        <v>17869</v>
      </c>
      <c r="C19583" s="100"/>
      <c r="D19583" s="124"/>
      <c r="E19583" s="157" t="e">
        <f>VLOOKUP(D19583,'SOAT LIQ'!$A$87:$C$3416,3,FALSE)</f>
        <v>#N/A</v>
      </c>
      <c r="F19583" t="s">
        <v>21635</v>
      </c>
    </row>
    <row r="19584" spans="1:6" x14ac:dyDescent="0.25">
      <c r="A19584" t="s">
        <v>6498</v>
      </c>
      <c r="B19584" s="100" t="s">
        <v>17869</v>
      </c>
      <c r="C19584" s="100"/>
      <c r="D19584" s="124"/>
      <c r="E19584" s="157" t="e">
        <f>VLOOKUP(D19584,'SOAT LIQ'!$A$87:$C$3416,3,FALSE)</f>
        <v>#N/A</v>
      </c>
      <c r="F19584" t="s">
        <v>21635</v>
      </c>
    </row>
    <row r="19585" spans="1:6" x14ac:dyDescent="0.25">
      <c r="A19585" t="s">
        <v>6501</v>
      </c>
      <c r="B19585" s="100" t="s">
        <v>17870</v>
      </c>
      <c r="C19585" s="100"/>
      <c r="D19585" s="124"/>
      <c r="E19585" s="157" t="e">
        <f>VLOOKUP(D19585,'SOAT LIQ'!$A$87:$C$3416,3,FALSE)</f>
        <v>#N/A</v>
      </c>
      <c r="F19585" t="s">
        <v>21635</v>
      </c>
    </row>
    <row r="19586" spans="1:6" x14ac:dyDescent="0.25">
      <c r="A19586" t="s">
        <v>6498</v>
      </c>
      <c r="B19586" s="100" t="s">
        <v>17870</v>
      </c>
      <c r="C19586" s="100"/>
      <c r="D19586" s="124"/>
      <c r="E19586" s="157" t="e">
        <f>VLOOKUP(D19586,'SOAT LIQ'!$A$87:$C$3416,3,FALSE)</f>
        <v>#N/A</v>
      </c>
      <c r="F19586" t="s">
        <v>21635</v>
      </c>
    </row>
    <row r="19587" spans="1:6" x14ac:dyDescent="0.25">
      <c r="A19587" t="s">
        <v>6501</v>
      </c>
      <c r="B19587" s="100" t="s">
        <v>17871</v>
      </c>
      <c r="C19587" s="100"/>
      <c r="D19587" s="124"/>
      <c r="E19587" s="157" t="e">
        <f>VLOOKUP(D19587,'SOAT LIQ'!$A$87:$C$3416,3,FALSE)</f>
        <v>#N/A</v>
      </c>
      <c r="F19587" t="s">
        <v>21635</v>
      </c>
    </row>
    <row r="19588" spans="1:6" x14ac:dyDescent="0.25">
      <c r="A19588" t="s">
        <v>6498</v>
      </c>
      <c r="B19588" s="100" t="s">
        <v>17871</v>
      </c>
      <c r="C19588" s="100"/>
      <c r="D19588" s="124"/>
      <c r="E19588" s="157" t="e">
        <f>VLOOKUP(D19588,'SOAT LIQ'!$A$87:$C$3416,3,FALSE)</f>
        <v>#N/A</v>
      </c>
      <c r="F19588" t="s">
        <v>21635</v>
      </c>
    </row>
    <row r="19589" spans="1:6" x14ac:dyDescent="0.25">
      <c r="A19589" t="s">
        <v>6501</v>
      </c>
      <c r="B19589" s="100" t="s">
        <v>17872</v>
      </c>
      <c r="C19589" s="100"/>
      <c r="D19589" s="124"/>
      <c r="E19589" s="157" t="e">
        <f>VLOOKUP(D19589,'SOAT LIQ'!$A$87:$C$3416,3,FALSE)</f>
        <v>#N/A</v>
      </c>
      <c r="F19589" t="s">
        <v>21635</v>
      </c>
    </row>
    <row r="19590" spans="1:6" x14ac:dyDescent="0.25">
      <c r="A19590" t="s">
        <v>6498</v>
      </c>
      <c r="B19590" s="100" t="s">
        <v>17872</v>
      </c>
      <c r="C19590" s="100"/>
      <c r="D19590" s="124"/>
      <c r="E19590" s="157" t="e">
        <f>VLOOKUP(D19590,'SOAT LIQ'!$A$87:$C$3416,3,FALSE)</f>
        <v>#N/A</v>
      </c>
      <c r="F19590" t="s">
        <v>21635</v>
      </c>
    </row>
    <row r="19591" spans="1:6" x14ac:dyDescent="0.25">
      <c r="A19591" t="s">
        <v>6501</v>
      </c>
      <c r="B19591" s="100" t="s">
        <v>17873</v>
      </c>
      <c r="C19591" s="100"/>
      <c r="D19591" s="124"/>
      <c r="E19591" s="157" t="e">
        <f>VLOOKUP(D19591,'SOAT LIQ'!$A$87:$C$3416,3,FALSE)</f>
        <v>#N/A</v>
      </c>
      <c r="F19591" t="s">
        <v>21635</v>
      </c>
    </row>
    <row r="19592" spans="1:6" x14ac:dyDescent="0.25">
      <c r="A19592" t="s">
        <v>6498</v>
      </c>
      <c r="B19592" s="100" t="s">
        <v>17873</v>
      </c>
      <c r="C19592" s="100"/>
      <c r="D19592" s="124"/>
      <c r="E19592" s="157" t="e">
        <f>VLOOKUP(D19592,'SOAT LIQ'!$A$87:$C$3416,3,FALSE)</f>
        <v>#N/A</v>
      </c>
      <c r="F19592" t="s">
        <v>21635</v>
      </c>
    </row>
    <row r="19593" spans="1:6" x14ac:dyDescent="0.25">
      <c r="A19593" t="s">
        <v>6501</v>
      </c>
      <c r="B19593" s="100" t="s">
        <v>17874</v>
      </c>
      <c r="C19593" s="100"/>
      <c r="D19593" s="124"/>
      <c r="E19593" s="157" t="e">
        <f>VLOOKUP(D19593,'SOAT LIQ'!$A$87:$C$3416,3,FALSE)</f>
        <v>#N/A</v>
      </c>
      <c r="F19593" t="s">
        <v>21635</v>
      </c>
    </row>
    <row r="19594" spans="1:6" x14ac:dyDescent="0.25">
      <c r="A19594" t="s">
        <v>6498</v>
      </c>
      <c r="B19594" s="100" t="s">
        <v>17874</v>
      </c>
      <c r="C19594" s="100"/>
      <c r="D19594" s="124"/>
      <c r="E19594" s="157" t="e">
        <f>VLOOKUP(D19594,'SOAT LIQ'!$A$87:$C$3416,3,FALSE)</f>
        <v>#N/A</v>
      </c>
      <c r="F19594" t="s">
        <v>21635</v>
      </c>
    </row>
    <row r="19595" spans="1:6" x14ac:dyDescent="0.25">
      <c r="A19595" t="s">
        <v>6501</v>
      </c>
      <c r="B19595" s="100" t="s">
        <v>17875</v>
      </c>
      <c r="C19595" s="100"/>
      <c r="D19595" s="124"/>
      <c r="E19595" s="157" t="e">
        <f>VLOOKUP(D19595,'SOAT LIQ'!$A$87:$C$3416,3,FALSE)</f>
        <v>#N/A</v>
      </c>
      <c r="F19595" t="s">
        <v>21635</v>
      </c>
    </row>
    <row r="19596" spans="1:6" x14ac:dyDescent="0.25">
      <c r="A19596" t="s">
        <v>6498</v>
      </c>
      <c r="B19596" s="100" t="s">
        <v>17875</v>
      </c>
      <c r="C19596" s="100"/>
      <c r="D19596" s="124"/>
      <c r="E19596" s="157" t="e">
        <f>VLOOKUP(D19596,'SOAT LIQ'!$A$87:$C$3416,3,FALSE)</f>
        <v>#N/A</v>
      </c>
      <c r="F19596" t="s">
        <v>21635</v>
      </c>
    </row>
    <row r="19597" spans="1:6" x14ac:dyDescent="0.25">
      <c r="A19597" t="s">
        <v>6501</v>
      </c>
      <c r="B19597" s="100" t="s">
        <v>17876</v>
      </c>
      <c r="C19597" s="100"/>
      <c r="D19597" s="124"/>
      <c r="E19597" s="157" t="e">
        <f>VLOOKUP(D19597,'SOAT LIQ'!$A$87:$C$3416,3,FALSE)</f>
        <v>#N/A</v>
      </c>
      <c r="F19597" t="s">
        <v>21635</v>
      </c>
    </row>
    <row r="19598" spans="1:6" x14ac:dyDescent="0.25">
      <c r="A19598" t="s">
        <v>6498</v>
      </c>
      <c r="B19598" s="100" t="s">
        <v>17876</v>
      </c>
      <c r="C19598" s="100"/>
      <c r="D19598" s="124"/>
      <c r="E19598" s="157" t="e">
        <f>VLOOKUP(D19598,'SOAT LIQ'!$A$87:$C$3416,3,FALSE)</f>
        <v>#N/A</v>
      </c>
      <c r="F19598" t="s">
        <v>21635</v>
      </c>
    </row>
    <row r="19599" spans="1:6" x14ac:dyDescent="0.25">
      <c r="A19599" t="s">
        <v>6501</v>
      </c>
      <c r="B19599" s="100" t="s">
        <v>17877</v>
      </c>
      <c r="C19599" s="100"/>
      <c r="D19599" s="124"/>
      <c r="E19599" s="157" t="e">
        <f>VLOOKUP(D19599,'SOAT LIQ'!$A$87:$C$3416,3,FALSE)</f>
        <v>#N/A</v>
      </c>
      <c r="F19599" t="s">
        <v>21635</v>
      </c>
    </row>
    <row r="19600" spans="1:6" x14ac:dyDescent="0.25">
      <c r="A19600" t="s">
        <v>6498</v>
      </c>
      <c r="B19600" s="100" t="s">
        <v>17877</v>
      </c>
      <c r="C19600" s="100"/>
      <c r="D19600" s="124"/>
      <c r="E19600" s="157" t="e">
        <f>VLOOKUP(D19600,'SOAT LIQ'!$A$87:$C$3416,3,FALSE)</f>
        <v>#N/A</v>
      </c>
      <c r="F19600" t="s">
        <v>21635</v>
      </c>
    </row>
    <row r="19601" spans="1:6" x14ac:dyDescent="0.25">
      <c r="A19601" t="s">
        <v>6501</v>
      </c>
      <c r="B19601" s="100" t="s">
        <v>17878</v>
      </c>
      <c r="C19601" s="100"/>
      <c r="D19601" s="124"/>
      <c r="E19601" s="157" t="e">
        <f>VLOOKUP(D19601,'SOAT LIQ'!$A$87:$C$3416,3,FALSE)</f>
        <v>#N/A</v>
      </c>
      <c r="F19601" t="s">
        <v>21635</v>
      </c>
    </row>
    <row r="19602" spans="1:6" x14ac:dyDescent="0.25">
      <c r="A19602" t="s">
        <v>6498</v>
      </c>
      <c r="B19602" s="100" t="s">
        <v>17878</v>
      </c>
      <c r="C19602" s="100"/>
      <c r="D19602" s="124"/>
      <c r="E19602" s="157" t="e">
        <f>VLOOKUP(D19602,'SOAT LIQ'!$A$87:$C$3416,3,FALSE)</f>
        <v>#N/A</v>
      </c>
      <c r="F19602" t="s">
        <v>21635</v>
      </c>
    </row>
    <row r="19603" spans="1:6" x14ac:dyDescent="0.25">
      <c r="A19603" t="s">
        <v>6501</v>
      </c>
      <c r="B19603" s="100" t="s">
        <v>17879</v>
      </c>
      <c r="C19603" s="100"/>
      <c r="D19603" s="124"/>
      <c r="E19603" s="157" t="e">
        <f>VLOOKUP(D19603,'SOAT LIQ'!$A$87:$C$3416,3,FALSE)</f>
        <v>#N/A</v>
      </c>
      <c r="F19603" t="s">
        <v>21635</v>
      </c>
    </row>
    <row r="19604" spans="1:6" x14ac:dyDescent="0.25">
      <c r="A19604" t="s">
        <v>6498</v>
      </c>
      <c r="B19604" s="100" t="s">
        <v>17879</v>
      </c>
      <c r="C19604" s="100"/>
      <c r="D19604" s="124"/>
      <c r="E19604" s="157" t="e">
        <f>VLOOKUP(D19604,'SOAT LIQ'!$A$87:$C$3416,3,FALSE)</f>
        <v>#N/A</v>
      </c>
      <c r="F19604" t="s">
        <v>21635</v>
      </c>
    </row>
    <row r="19605" spans="1:6" x14ac:dyDescent="0.25">
      <c r="A19605" t="s">
        <v>6501</v>
      </c>
      <c r="B19605" s="100" t="s">
        <v>17880</v>
      </c>
      <c r="C19605" s="100"/>
      <c r="D19605" s="124"/>
      <c r="E19605" s="157" t="e">
        <f>VLOOKUP(D19605,'SOAT LIQ'!$A$87:$C$3416,3,FALSE)</f>
        <v>#N/A</v>
      </c>
      <c r="F19605" t="s">
        <v>21635</v>
      </c>
    </row>
    <row r="19606" spans="1:6" x14ac:dyDescent="0.25">
      <c r="A19606" t="s">
        <v>6498</v>
      </c>
      <c r="B19606" s="100" t="s">
        <v>17880</v>
      </c>
      <c r="C19606" s="100"/>
      <c r="D19606" s="124"/>
      <c r="E19606" s="157" t="e">
        <f>VLOOKUP(D19606,'SOAT LIQ'!$A$87:$C$3416,3,FALSE)</f>
        <v>#N/A</v>
      </c>
      <c r="F19606" t="s">
        <v>21635</v>
      </c>
    </row>
    <row r="19607" spans="1:6" x14ac:dyDescent="0.25">
      <c r="A19607" t="s">
        <v>6501</v>
      </c>
      <c r="B19607" s="100" t="s">
        <v>17881</v>
      </c>
      <c r="C19607" s="100"/>
      <c r="D19607" s="124"/>
      <c r="E19607" s="157" t="e">
        <f>VLOOKUP(D19607,'SOAT LIQ'!$A$87:$C$3416,3,FALSE)</f>
        <v>#N/A</v>
      </c>
      <c r="F19607" t="s">
        <v>21635</v>
      </c>
    </row>
    <row r="19608" spans="1:6" x14ac:dyDescent="0.25">
      <c r="A19608" t="s">
        <v>6498</v>
      </c>
      <c r="B19608" s="100" t="s">
        <v>17881</v>
      </c>
      <c r="C19608" s="100"/>
      <c r="D19608" s="124"/>
      <c r="E19608" s="157" t="e">
        <f>VLOOKUP(D19608,'SOAT LIQ'!$A$87:$C$3416,3,FALSE)</f>
        <v>#N/A</v>
      </c>
      <c r="F19608" t="s">
        <v>21635</v>
      </c>
    </row>
    <row r="19609" spans="1:6" x14ac:dyDescent="0.25">
      <c r="A19609" t="s">
        <v>6501</v>
      </c>
      <c r="B19609" s="100" t="s">
        <v>17882</v>
      </c>
      <c r="C19609" s="100"/>
      <c r="D19609" s="124"/>
      <c r="E19609" s="157" t="e">
        <f>VLOOKUP(D19609,'SOAT LIQ'!$A$87:$C$3416,3,FALSE)</f>
        <v>#N/A</v>
      </c>
      <c r="F19609" t="s">
        <v>21635</v>
      </c>
    </row>
    <row r="19610" spans="1:6" x14ac:dyDescent="0.25">
      <c r="A19610" t="s">
        <v>6498</v>
      </c>
      <c r="B19610" s="100" t="s">
        <v>17882</v>
      </c>
      <c r="C19610" s="100"/>
      <c r="D19610" s="124"/>
      <c r="E19610" s="157" t="e">
        <f>VLOOKUP(D19610,'SOAT LIQ'!$A$87:$C$3416,3,FALSE)</f>
        <v>#N/A</v>
      </c>
      <c r="F19610" t="s">
        <v>21635</v>
      </c>
    </row>
    <row r="19611" spans="1:6" x14ac:dyDescent="0.25">
      <c r="A19611" t="s">
        <v>6501</v>
      </c>
      <c r="B19611" s="100" t="s">
        <v>17883</v>
      </c>
      <c r="C19611" s="100"/>
      <c r="D19611" s="124"/>
      <c r="E19611" s="157" t="e">
        <f>VLOOKUP(D19611,'SOAT LIQ'!$A$87:$C$3416,3,FALSE)</f>
        <v>#N/A</v>
      </c>
      <c r="F19611" t="s">
        <v>21635</v>
      </c>
    </row>
    <row r="19612" spans="1:6" x14ac:dyDescent="0.25">
      <c r="A19612" t="s">
        <v>6498</v>
      </c>
      <c r="B19612" s="100" t="s">
        <v>17883</v>
      </c>
      <c r="C19612" s="100"/>
      <c r="D19612" s="124"/>
      <c r="E19612" s="157" t="e">
        <f>VLOOKUP(D19612,'SOAT LIQ'!$A$87:$C$3416,3,FALSE)</f>
        <v>#N/A</v>
      </c>
      <c r="F19612" t="s">
        <v>21635</v>
      </c>
    </row>
    <row r="19613" spans="1:6" x14ac:dyDescent="0.25">
      <c r="A19613" t="s">
        <v>6501</v>
      </c>
      <c r="B19613" s="100" t="s">
        <v>17884</v>
      </c>
      <c r="C19613" s="100"/>
      <c r="D19613" s="124"/>
      <c r="E19613" s="157" t="e">
        <f>VLOOKUP(D19613,'SOAT LIQ'!$A$87:$C$3416,3,FALSE)</f>
        <v>#N/A</v>
      </c>
      <c r="F19613" t="s">
        <v>21635</v>
      </c>
    </row>
    <row r="19614" spans="1:6" x14ac:dyDescent="0.25">
      <c r="A19614" t="s">
        <v>6498</v>
      </c>
      <c r="B19614" s="100" t="s">
        <v>17884</v>
      </c>
      <c r="C19614" s="100"/>
      <c r="D19614" s="124"/>
      <c r="E19614" s="157" t="e">
        <f>VLOOKUP(D19614,'SOAT LIQ'!$A$87:$C$3416,3,FALSE)</f>
        <v>#N/A</v>
      </c>
      <c r="F19614" t="s">
        <v>21635</v>
      </c>
    </row>
    <row r="19615" spans="1:6" x14ac:dyDescent="0.25">
      <c r="A19615" t="s">
        <v>6501</v>
      </c>
      <c r="B19615" s="100" t="s">
        <v>17885</v>
      </c>
      <c r="C19615" s="100"/>
      <c r="D19615" s="124"/>
      <c r="E19615" s="157" t="e">
        <f>VLOOKUP(D19615,'SOAT LIQ'!$A$87:$C$3416,3,FALSE)</f>
        <v>#N/A</v>
      </c>
      <c r="F19615" t="s">
        <v>21635</v>
      </c>
    </row>
    <row r="19616" spans="1:6" x14ac:dyDescent="0.25">
      <c r="A19616" t="s">
        <v>6498</v>
      </c>
      <c r="B19616" s="100" t="s">
        <v>17885</v>
      </c>
      <c r="C19616" s="100"/>
      <c r="D19616" s="124"/>
      <c r="E19616" s="157" t="e">
        <f>VLOOKUP(D19616,'SOAT LIQ'!$A$87:$C$3416,3,FALSE)</f>
        <v>#N/A</v>
      </c>
      <c r="F19616" t="s">
        <v>21635</v>
      </c>
    </row>
    <row r="19617" spans="1:6" x14ac:dyDescent="0.25">
      <c r="A19617" t="s">
        <v>6501</v>
      </c>
      <c r="B19617" s="100" t="s">
        <v>17886</v>
      </c>
      <c r="C19617" s="100"/>
      <c r="D19617" s="124"/>
      <c r="E19617" s="157" t="e">
        <f>VLOOKUP(D19617,'SOAT LIQ'!$A$87:$C$3416,3,FALSE)</f>
        <v>#N/A</v>
      </c>
      <c r="F19617" t="s">
        <v>21635</v>
      </c>
    </row>
    <row r="19618" spans="1:6" x14ac:dyDescent="0.25">
      <c r="A19618" t="s">
        <v>6498</v>
      </c>
      <c r="B19618" s="100" t="s">
        <v>17886</v>
      </c>
      <c r="C19618" s="100"/>
      <c r="D19618" s="124"/>
      <c r="E19618" s="157" t="e">
        <f>VLOOKUP(D19618,'SOAT LIQ'!$A$87:$C$3416,3,FALSE)</f>
        <v>#N/A</v>
      </c>
      <c r="F19618" t="s">
        <v>21635</v>
      </c>
    </row>
    <row r="19619" spans="1:6" x14ac:dyDescent="0.25">
      <c r="A19619" t="s">
        <v>6501</v>
      </c>
      <c r="B19619" s="100" t="s">
        <v>17887</v>
      </c>
      <c r="C19619" s="100"/>
      <c r="D19619" s="124"/>
      <c r="E19619" s="157" t="e">
        <f>VLOOKUP(D19619,'SOAT LIQ'!$A$87:$C$3416,3,FALSE)</f>
        <v>#N/A</v>
      </c>
      <c r="F19619" t="s">
        <v>21635</v>
      </c>
    </row>
    <row r="19620" spans="1:6" x14ac:dyDescent="0.25">
      <c r="A19620" t="s">
        <v>6498</v>
      </c>
      <c r="B19620" s="100" t="s">
        <v>17887</v>
      </c>
      <c r="C19620" s="100"/>
      <c r="D19620" s="124"/>
      <c r="E19620" s="157" t="e">
        <f>VLOOKUP(D19620,'SOAT LIQ'!$A$87:$C$3416,3,FALSE)</f>
        <v>#N/A</v>
      </c>
      <c r="F19620" t="s">
        <v>21635</v>
      </c>
    </row>
    <row r="19621" spans="1:6" x14ac:dyDescent="0.25">
      <c r="A19621" t="s">
        <v>6501</v>
      </c>
      <c r="B19621" s="100" t="s">
        <v>17888</v>
      </c>
      <c r="C19621" s="100"/>
      <c r="D19621" s="124"/>
      <c r="E19621" s="157" t="e">
        <f>VLOOKUP(D19621,'SOAT LIQ'!$A$87:$C$3416,3,FALSE)</f>
        <v>#N/A</v>
      </c>
      <c r="F19621" t="s">
        <v>21635</v>
      </c>
    </row>
    <row r="19622" spans="1:6" x14ac:dyDescent="0.25">
      <c r="A19622" t="s">
        <v>6498</v>
      </c>
      <c r="B19622" s="100" t="s">
        <v>17888</v>
      </c>
      <c r="C19622" s="100"/>
      <c r="D19622" s="124"/>
      <c r="E19622" s="157" t="e">
        <f>VLOOKUP(D19622,'SOAT LIQ'!$A$87:$C$3416,3,FALSE)</f>
        <v>#N/A</v>
      </c>
      <c r="F19622" t="s">
        <v>21635</v>
      </c>
    </row>
    <row r="19623" spans="1:6" x14ac:dyDescent="0.25">
      <c r="A19623" t="s">
        <v>6501</v>
      </c>
      <c r="B19623" s="100" t="s">
        <v>17889</v>
      </c>
      <c r="C19623" s="100"/>
      <c r="D19623" s="124"/>
      <c r="E19623" s="157" t="e">
        <f>VLOOKUP(D19623,'SOAT LIQ'!$A$87:$C$3416,3,FALSE)</f>
        <v>#N/A</v>
      </c>
      <c r="F19623" t="s">
        <v>21635</v>
      </c>
    </row>
    <row r="19624" spans="1:6" x14ac:dyDescent="0.25">
      <c r="A19624" t="s">
        <v>6498</v>
      </c>
      <c r="B19624" s="100" t="s">
        <v>17889</v>
      </c>
      <c r="C19624" s="100"/>
      <c r="D19624" s="124"/>
      <c r="E19624" s="157" t="e">
        <f>VLOOKUP(D19624,'SOAT LIQ'!$A$87:$C$3416,3,FALSE)</f>
        <v>#N/A</v>
      </c>
      <c r="F19624" t="s">
        <v>21635</v>
      </c>
    </row>
    <row r="19625" spans="1:6" x14ac:dyDescent="0.25">
      <c r="A19625" t="s">
        <v>6501</v>
      </c>
      <c r="B19625" s="100" t="s">
        <v>17890</v>
      </c>
      <c r="C19625" s="100"/>
      <c r="D19625" s="124"/>
      <c r="E19625" s="157" t="e">
        <f>VLOOKUP(D19625,'SOAT LIQ'!$A$87:$C$3416,3,FALSE)</f>
        <v>#N/A</v>
      </c>
      <c r="F19625" t="s">
        <v>21635</v>
      </c>
    </row>
    <row r="19626" spans="1:6" x14ac:dyDescent="0.25">
      <c r="A19626" t="s">
        <v>6498</v>
      </c>
      <c r="B19626" s="100" t="s">
        <v>17890</v>
      </c>
      <c r="C19626" s="100"/>
      <c r="D19626" s="124"/>
      <c r="E19626" s="157" t="e">
        <f>VLOOKUP(D19626,'SOAT LIQ'!$A$87:$C$3416,3,FALSE)</f>
        <v>#N/A</v>
      </c>
      <c r="F19626" t="s">
        <v>21635</v>
      </c>
    </row>
    <row r="19627" spans="1:6" x14ac:dyDescent="0.25">
      <c r="A19627" t="s">
        <v>6501</v>
      </c>
      <c r="B19627" s="100" t="s">
        <v>17891</v>
      </c>
      <c r="C19627" s="100"/>
      <c r="D19627" s="124"/>
      <c r="E19627" s="157" t="e">
        <f>VLOOKUP(D19627,'SOAT LIQ'!$A$87:$C$3416,3,FALSE)</f>
        <v>#N/A</v>
      </c>
      <c r="F19627" t="s">
        <v>21635</v>
      </c>
    </row>
    <row r="19628" spans="1:6" x14ac:dyDescent="0.25">
      <c r="A19628" t="s">
        <v>6498</v>
      </c>
      <c r="B19628" s="100" t="s">
        <v>17891</v>
      </c>
      <c r="C19628" s="100"/>
      <c r="D19628" s="124"/>
      <c r="E19628" s="157" t="e">
        <f>VLOOKUP(D19628,'SOAT LIQ'!$A$87:$C$3416,3,FALSE)</f>
        <v>#N/A</v>
      </c>
      <c r="F19628" t="s">
        <v>21635</v>
      </c>
    </row>
    <row r="19629" spans="1:6" x14ac:dyDescent="0.25">
      <c r="A19629" t="s">
        <v>6501</v>
      </c>
      <c r="B19629" s="100" t="s">
        <v>17892</v>
      </c>
      <c r="C19629" s="100"/>
      <c r="D19629" s="124"/>
      <c r="E19629" s="157" t="e">
        <f>VLOOKUP(D19629,'SOAT LIQ'!$A$87:$C$3416,3,FALSE)</f>
        <v>#N/A</v>
      </c>
      <c r="F19629" t="s">
        <v>21635</v>
      </c>
    </row>
    <row r="19630" spans="1:6" x14ac:dyDescent="0.25">
      <c r="A19630" t="s">
        <v>6498</v>
      </c>
      <c r="B19630" s="100" t="s">
        <v>17892</v>
      </c>
      <c r="C19630" s="100"/>
      <c r="D19630" s="124"/>
      <c r="E19630" s="157" t="e">
        <f>VLOOKUP(D19630,'SOAT LIQ'!$A$87:$C$3416,3,FALSE)</f>
        <v>#N/A</v>
      </c>
      <c r="F19630" t="s">
        <v>21635</v>
      </c>
    </row>
    <row r="19631" spans="1:6" x14ac:dyDescent="0.25">
      <c r="A19631" t="s">
        <v>6501</v>
      </c>
      <c r="B19631" s="100" t="s">
        <v>17893</v>
      </c>
      <c r="C19631" s="100"/>
      <c r="D19631" s="124"/>
      <c r="E19631" s="157" t="e">
        <f>VLOOKUP(D19631,'SOAT LIQ'!$A$87:$C$3416,3,FALSE)</f>
        <v>#N/A</v>
      </c>
      <c r="F19631" t="s">
        <v>21635</v>
      </c>
    </row>
    <row r="19632" spans="1:6" x14ac:dyDescent="0.25">
      <c r="A19632" t="s">
        <v>6498</v>
      </c>
      <c r="B19632" s="100" t="s">
        <v>17893</v>
      </c>
      <c r="C19632" s="100"/>
      <c r="D19632" s="124"/>
      <c r="E19632" s="157" t="e">
        <f>VLOOKUP(D19632,'SOAT LIQ'!$A$87:$C$3416,3,FALSE)</f>
        <v>#N/A</v>
      </c>
      <c r="F19632" t="s">
        <v>21635</v>
      </c>
    </row>
    <row r="19633" spans="1:6" x14ac:dyDescent="0.25">
      <c r="A19633" t="s">
        <v>6501</v>
      </c>
      <c r="B19633" s="100" t="s">
        <v>17894</v>
      </c>
      <c r="C19633" s="100"/>
      <c r="D19633" s="124"/>
      <c r="E19633" s="157" t="e">
        <f>VLOOKUP(D19633,'SOAT LIQ'!$A$87:$C$3416,3,FALSE)</f>
        <v>#N/A</v>
      </c>
      <c r="F19633" t="s">
        <v>21635</v>
      </c>
    </row>
    <row r="19634" spans="1:6" x14ac:dyDescent="0.25">
      <c r="A19634" t="s">
        <v>6498</v>
      </c>
      <c r="B19634" s="100" t="s">
        <v>17894</v>
      </c>
      <c r="C19634" s="100"/>
      <c r="D19634" s="124"/>
      <c r="E19634" s="157" t="e">
        <f>VLOOKUP(D19634,'SOAT LIQ'!$A$87:$C$3416,3,FALSE)</f>
        <v>#N/A</v>
      </c>
      <c r="F19634" t="s">
        <v>21635</v>
      </c>
    </row>
    <row r="19635" spans="1:6" x14ac:dyDescent="0.25">
      <c r="A19635" t="s">
        <v>6501</v>
      </c>
      <c r="B19635" s="100" t="s">
        <v>17895</v>
      </c>
      <c r="C19635" s="100"/>
      <c r="D19635" s="124"/>
      <c r="E19635" s="157" t="e">
        <f>VLOOKUP(D19635,'SOAT LIQ'!$A$87:$C$3416,3,FALSE)</f>
        <v>#N/A</v>
      </c>
      <c r="F19635" t="s">
        <v>21635</v>
      </c>
    </row>
    <row r="19636" spans="1:6" x14ac:dyDescent="0.25">
      <c r="A19636" t="s">
        <v>6498</v>
      </c>
      <c r="B19636" s="100" t="s">
        <v>17895</v>
      </c>
      <c r="C19636" s="100"/>
      <c r="D19636" s="124"/>
      <c r="E19636" s="157" t="e">
        <f>VLOOKUP(D19636,'SOAT LIQ'!$A$87:$C$3416,3,FALSE)</f>
        <v>#N/A</v>
      </c>
      <c r="F19636" t="s">
        <v>21635</v>
      </c>
    </row>
    <row r="19637" spans="1:6" x14ac:dyDescent="0.25">
      <c r="A19637" t="s">
        <v>6501</v>
      </c>
      <c r="B19637" s="100" t="s">
        <v>17896</v>
      </c>
      <c r="C19637" s="100"/>
      <c r="D19637" s="124"/>
      <c r="E19637" s="157" t="e">
        <f>VLOOKUP(D19637,'SOAT LIQ'!$A$87:$C$3416,3,FALSE)</f>
        <v>#N/A</v>
      </c>
      <c r="F19637" t="s">
        <v>21635</v>
      </c>
    </row>
    <row r="19638" spans="1:6" x14ac:dyDescent="0.25">
      <c r="A19638" t="s">
        <v>6498</v>
      </c>
      <c r="B19638" s="100" t="s">
        <v>17896</v>
      </c>
      <c r="C19638" s="100"/>
      <c r="D19638" s="124"/>
      <c r="E19638" s="157" t="e">
        <f>VLOOKUP(D19638,'SOAT LIQ'!$A$87:$C$3416,3,FALSE)</f>
        <v>#N/A</v>
      </c>
      <c r="F19638" t="s">
        <v>21635</v>
      </c>
    </row>
    <row r="19639" spans="1:6" x14ac:dyDescent="0.25">
      <c r="A19639" t="s">
        <v>6501</v>
      </c>
      <c r="B19639" s="100" t="s">
        <v>17897</v>
      </c>
      <c r="C19639" s="100"/>
      <c r="D19639" s="124"/>
      <c r="E19639" s="157" t="e">
        <f>VLOOKUP(D19639,'SOAT LIQ'!$A$87:$C$3416,3,FALSE)</f>
        <v>#N/A</v>
      </c>
      <c r="F19639" t="s">
        <v>21635</v>
      </c>
    </row>
    <row r="19640" spans="1:6" x14ac:dyDescent="0.25">
      <c r="A19640" t="s">
        <v>6498</v>
      </c>
      <c r="B19640" s="100" t="s">
        <v>17897</v>
      </c>
      <c r="C19640" s="100"/>
      <c r="D19640" s="124"/>
      <c r="E19640" s="157" t="e">
        <f>VLOOKUP(D19640,'SOAT LIQ'!$A$87:$C$3416,3,FALSE)</f>
        <v>#N/A</v>
      </c>
      <c r="F19640" t="s">
        <v>21635</v>
      </c>
    </row>
    <row r="19641" spans="1:6" x14ac:dyDescent="0.25">
      <c r="A19641" t="s">
        <v>6501</v>
      </c>
      <c r="B19641" s="100" t="s">
        <v>17898</v>
      </c>
      <c r="C19641" s="100"/>
      <c r="D19641" s="124"/>
      <c r="E19641" s="157" t="e">
        <f>VLOOKUP(D19641,'SOAT LIQ'!$A$87:$C$3416,3,FALSE)</f>
        <v>#N/A</v>
      </c>
      <c r="F19641" t="s">
        <v>21635</v>
      </c>
    </row>
    <row r="19642" spans="1:6" x14ac:dyDescent="0.25">
      <c r="A19642" t="s">
        <v>6498</v>
      </c>
      <c r="B19642" s="100" t="s">
        <v>17898</v>
      </c>
      <c r="C19642" s="100"/>
      <c r="D19642" s="124"/>
      <c r="E19642" s="157" t="e">
        <f>VLOOKUP(D19642,'SOAT LIQ'!$A$87:$C$3416,3,FALSE)</f>
        <v>#N/A</v>
      </c>
      <c r="F19642" t="s">
        <v>21635</v>
      </c>
    </row>
    <row r="19643" spans="1:6" x14ac:dyDescent="0.25">
      <c r="A19643" t="s">
        <v>6501</v>
      </c>
      <c r="B19643" s="100" t="s">
        <v>17899</v>
      </c>
      <c r="C19643" s="100"/>
      <c r="D19643" s="124"/>
      <c r="E19643" s="157" t="e">
        <f>VLOOKUP(D19643,'SOAT LIQ'!$A$87:$C$3416,3,FALSE)</f>
        <v>#N/A</v>
      </c>
      <c r="F19643" t="s">
        <v>21635</v>
      </c>
    </row>
    <row r="19644" spans="1:6" x14ac:dyDescent="0.25">
      <c r="A19644" t="s">
        <v>6498</v>
      </c>
      <c r="B19644" s="100" t="s">
        <v>17899</v>
      </c>
      <c r="C19644" s="100"/>
      <c r="D19644" s="124"/>
      <c r="E19644" s="157" t="e">
        <f>VLOOKUP(D19644,'SOAT LIQ'!$A$87:$C$3416,3,FALSE)</f>
        <v>#N/A</v>
      </c>
      <c r="F19644" t="s">
        <v>21635</v>
      </c>
    </row>
    <row r="19645" spans="1:6" x14ac:dyDescent="0.25">
      <c r="A19645" t="s">
        <v>6501</v>
      </c>
      <c r="B19645" s="100" t="s">
        <v>17900</v>
      </c>
      <c r="C19645" s="100"/>
      <c r="D19645" s="124"/>
      <c r="E19645" s="157" t="e">
        <f>VLOOKUP(D19645,'SOAT LIQ'!$A$87:$C$3416,3,FALSE)</f>
        <v>#N/A</v>
      </c>
      <c r="F19645" t="s">
        <v>21635</v>
      </c>
    </row>
    <row r="19646" spans="1:6" x14ac:dyDescent="0.25">
      <c r="A19646" t="s">
        <v>6498</v>
      </c>
      <c r="B19646" s="100" t="s">
        <v>17900</v>
      </c>
      <c r="C19646" s="100"/>
      <c r="D19646" s="124"/>
      <c r="E19646" s="157" t="e">
        <f>VLOOKUP(D19646,'SOAT LIQ'!$A$87:$C$3416,3,FALSE)</f>
        <v>#N/A</v>
      </c>
      <c r="F19646" t="s">
        <v>21635</v>
      </c>
    </row>
    <row r="19647" spans="1:6" x14ac:dyDescent="0.25">
      <c r="A19647" t="s">
        <v>6501</v>
      </c>
      <c r="B19647" s="100" t="s">
        <v>17901</v>
      </c>
      <c r="C19647" s="100"/>
      <c r="D19647" s="124"/>
      <c r="E19647" s="157" t="e">
        <f>VLOOKUP(D19647,'SOAT LIQ'!$A$87:$C$3416,3,FALSE)</f>
        <v>#N/A</v>
      </c>
      <c r="F19647" t="s">
        <v>21635</v>
      </c>
    </row>
    <row r="19648" spans="1:6" x14ac:dyDescent="0.25">
      <c r="A19648" t="s">
        <v>6498</v>
      </c>
      <c r="B19648" s="100" t="s">
        <v>17901</v>
      </c>
      <c r="C19648" s="100"/>
      <c r="D19648" s="124"/>
      <c r="E19648" s="157" t="e">
        <f>VLOOKUP(D19648,'SOAT LIQ'!$A$87:$C$3416,3,FALSE)</f>
        <v>#N/A</v>
      </c>
      <c r="F19648" t="s">
        <v>21635</v>
      </c>
    </row>
    <row r="19649" spans="1:6" x14ac:dyDescent="0.25">
      <c r="A19649" t="s">
        <v>6501</v>
      </c>
      <c r="B19649" s="100" t="s">
        <v>17902</v>
      </c>
      <c r="C19649" s="100"/>
      <c r="D19649" s="124"/>
      <c r="E19649" s="157" t="e">
        <f>VLOOKUP(D19649,'SOAT LIQ'!$A$87:$C$3416,3,FALSE)</f>
        <v>#N/A</v>
      </c>
      <c r="F19649" t="s">
        <v>21635</v>
      </c>
    </row>
    <row r="19650" spans="1:6" x14ac:dyDescent="0.25">
      <c r="A19650" t="s">
        <v>6498</v>
      </c>
      <c r="B19650" s="100" t="s">
        <v>17902</v>
      </c>
      <c r="C19650" s="100"/>
      <c r="D19650" s="124"/>
      <c r="E19650" s="157" t="e">
        <f>VLOOKUP(D19650,'SOAT LIQ'!$A$87:$C$3416,3,FALSE)</f>
        <v>#N/A</v>
      </c>
      <c r="F19650" t="s">
        <v>21635</v>
      </c>
    </row>
    <row r="19651" spans="1:6" x14ac:dyDescent="0.25">
      <c r="A19651" t="s">
        <v>6501</v>
      </c>
      <c r="B19651" s="100" t="s">
        <v>17903</v>
      </c>
      <c r="C19651" s="100"/>
      <c r="D19651" s="124"/>
      <c r="E19651" s="157" t="e">
        <f>VLOOKUP(D19651,'SOAT LIQ'!$A$87:$C$3416,3,FALSE)</f>
        <v>#N/A</v>
      </c>
      <c r="F19651" t="s">
        <v>21635</v>
      </c>
    </row>
    <row r="19652" spans="1:6" x14ac:dyDescent="0.25">
      <c r="A19652" t="s">
        <v>6498</v>
      </c>
      <c r="B19652" s="100" t="s">
        <v>17903</v>
      </c>
      <c r="C19652" s="100"/>
      <c r="D19652" s="124"/>
      <c r="E19652" s="157" t="e">
        <f>VLOOKUP(D19652,'SOAT LIQ'!$A$87:$C$3416,3,FALSE)</f>
        <v>#N/A</v>
      </c>
      <c r="F19652" t="s">
        <v>21635</v>
      </c>
    </row>
    <row r="19653" spans="1:6" x14ac:dyDescent="0.25">
      <c r="A19653" t="s">
        <v>6501</v>
      </c>
      <c r="B19653" s="100" t="s">
        <v>17904</v>
      </c>
      <c r="C19653" s="100"/>
      <c r="D19653" s="124"/>
      <c r="E19653" s="157" t="e">
        <f>VLOOKUP(D19653,'SOAT LIQ'!$A$87:$C$3416,3,FALSE)</f>
        <v>#N/A</v>
      </c>
      <c r="F19653" t="s">
        <v>21635</v>
      </c>
    </row>
    <row r="19654" spans="1:6" x14ac:dyDescent="0.25">
      <c r="A19654" t="s">
        <v>6498</v>
      </c>
      <c r="B19654" s="100" t="s">
        <v>17904</v>
      </c>
      <c r="C19654" s="100"/>
      <c r="D19654" s="124"/>
      <c r="E19654" s="157" t="e">
        <f>VLOOKUP(D19654,'SOAT LIQ'!$A$87:$C$3416,3,FALSE)</f>
        <v>#N/A</v>
      </c>
      <c r="F19654" t="s">
        <v>21635</v>
      </c>
    </row>
    <row r="19655" spans="1:6" x14ac:dyDescent="0.25">
      <c r="A19655" t="s">
        <v>6501</v>
      </c>
      <c r="B19655" s="100" t="s">
        <v>17905</v>
      </c>
      <c r="C19655" s="100"/>
      <c r="D19655" s="124"/>
      <c r="E19655" s="157" t="e">
        <f>VLOOKUP(D19655,'SOAT LIQ'!$A$87:$C$3416,3,FALSE)</f>
        <v>#N/A</v>
      </c>
      <c r="F19655" t="s">
        <v>21635</v>
      </c>
    </row>
    <row r="19656" spans="1:6" x14ac:dyDescent="0.25">
      <c r="A19656" t="s">
        <v>6498</v>
      </c>
      <c r="B19656" s="100" t="s">
        <v>17905</v>
      </c>
      <c r="C19656" s="100"/>
      <c r="D19656" s="124"/>
      <c r="E19656" s="157" t="e">
        <f>VLOOKUP(D19656,'SOAT LIQ'!$A$87:$C$3416,3,FALSE)</f>
        <v>#N/A</v>
      </c>
      <c r="F19656" t="s">
        <v>21635</v>
      </c>
    </row>
    <row r="19657" spans="1:6" x14ac:dyDescent="0.25">
      <c r="A19657" t="s">
        <v>6501</v>
      </c>
      <c r="B19657" s="100" t="s">
        <v>17906</v>
      </c>
      <c r="C19657" s="100"/>
      <c r="D19657" s="124"/>
      <c r="E19657" s="157" t="e">
        <f>VLOOKUP(D19657,'SOAT LIQ'!$A$87:$C$3416,3,FALSE)</f>
        <v>#N/A</v>
      </c>
      <c r="F19657" t="s">
        <v>21635</v>
      </c>
    </row>
    <row r="19658" spans="1:6" x14ac:dyDescent="0.25">
      <c r="A19658" t="s">
        <v>6498</v>
      </c>
      <c r="B19658" s="100" t="s">
        <v>17906</v>
      </c>
      <c r="C19658" s="100"/>
      <c r="D19658" s="124"/>
      <c r="E19658" s="157" t="e">
        <f>VLOOKUP(D19658,'SOAT LIQ'!$A$87:$C$3416,3,FALSE)</f>
        <v>#N/A</v>
      </c>
      <c r="F19658" t="s">
        <v>21635</v>
      </c>
    </row>
    <row r="19659" spans="1:6" x14ac:dyDescent="0.25">
      <c r="A19659" t="s">
        <v>6501</v>
      </c>
      <c r="B19659" s="100" t="s">
        <v>17907</v>
      </c>
      <c r="C19659" s="100"/>
      <c r="D19659" s="124"/>
      <c r="E19659" s="157" t="e">
        <f>VLOOKUP(D19659,'SOAT LIQ'!$A$87:$C$3416,3,FALSE)</f>
        <v>#N/A</v>
      </c>
      <c r="F19659" t="s">
        <v>21635</v>
      </c>
    </row>
    <row r="19660" spans="1:6" x14ac:dyDescent="0.25">
      <c r="A19660" t="s">
        <v>6498</v>
      </c>
      <c r="B19660" s="100" t="s">
        <v>17907</v>
      </c>
      <c r="C19660" s="100"/>
      <c r="D19660" s="124"/>
      <c r="E19660" s="157" t="e">
        <f>VLOOKUP(D19660,'SOAT LIQ'!$A$87:$C$3416,3,FALSE)</f>
        <v>#N/A</v>
      </c>
      <c r="F19660" t="s">
        <v>21635</v>
      </c>
    </row>
    <row r="19661" spans="1:6" x14ac:dyDescent="0.25">
      <c r="A19661" t="s">
        <v>6501</v>
      </c>
      <c r="B19661" s="100" t="s">
        <v>17908</v>
      </c>
      <c r="C19661" s="100"/>
      <c r="D19661" s="124"/>
      <c r="E19661" s="157" t="e">
        <f>VLOOKUP(D19661,'SOAT LIQ'!$A$87:$C$3416,3,FALSE)</f>
        <v>#N/A</v>
      </c>
      <c r="F19661" t="s">
        <v>21635</v>
      </c>
    </row>
    <row r="19662" spans="1:6" x14ac:dyDescent="0.25">
      <c r="A19662" t="s">
        <v>6498</v>
      </c>
      <c r="B19662" s="100" t="s">
        <v>17908</v>
      </c>
      <c r="C19662" s="100"/>
      <c r="D19662" s="124"/>
      <c r="E19662" s="157" t="e">
        <f>VLOOKUP(D19662,'SOAT LIQ'!$A$87:$C$3416,3,FALSE)</f>
        <v>#N/A</v>
      </c>
      <c r="F19662" t="s">
        <v>21635</v>
      </c>
    </row>
    <row r="19663" spans="1:6" x14ac:dyDescent="0.25">
      <c r="A19663" t="s">
        <v>6501</v>
      </c>
      <c r="B19663" s="100" t="s">
        <v>17909</v>
      </c>
      <c r="C19663" s="100"/>
      <c r="D19663" s="124"/>
      <c r="E19663" s="157" t="e">
        <f>VLOOKUP(D19663,'SOAT LIQ'!$A$87:$C$3416,3,FALSE)</f>
        <v>#N/A</v>
      </c>
      <c r="F19663" t="s">
        <v>21635</v>
      </c>
    </row>
    <row r="19664" spans="1:6" x14ac:dyDescent="0.25">
      <c r="A19664" t="s">
        <v>6498</v>
      </c>
      <c r="B19664" s="100" t="s">
        <v>17909</v>
      </c>
      <c r="C19664" s="100"/>
      <c r="D19664" s="124"/>
      <c r="E19664" s="157" t="e">
        <f>VLOOKUP(D19664,'SOAT LIQ'!$A$87:$C$3416,3,FALSE)</f>
        <v>#N/A</v>
      </c>
      <c r="F19664" t="s">
        <v>21635</v>
      </c>
    </row>
    <row r="19665" spans="1:6" x14ac:dyDescent="0.25">
      <c r="A19665" t="s">
        <v>6501</v>
      </c>
      <c r="B19665" s="100" t="s">
        <v>17910</v>
      </c>
      <c r="C19665" s="100"/>
      <c r="D19665" s="124"/>
      <c r="E19665" s="157" t="e">
        <f>VLOOKUP(D19665,'SOAT LIQ'!$A$87:$C$3416,3,FALSE)</f>
        <v>#N/A</v>
      </c>
      <c r="F19665" t="s">
        <v>21635</v>
      </c>
    </row>
    <row r="19666" spans="1:6" x14ac:dyDescent="0.25">
      <c r="A19666" t="s">
        <v>6498</v>
      </c>
      <c r="B19666" s="100" t="s">
        <v>17910</v>
      </c>
      <c r="C19666" s="100"/>
      <c r="D19666" s="124"/>
      <c r="E19666" s="157" t="e">
        <f>VLOOKUP(D19666,'SOAT LIQ'!$A$87:$C$3416,3,FALSE)</f>
        <v>#N/A</v>
      </c>
      <c r="F19666" t="s">
        <v>21635</v>
      </c>
    </row>
    <row r="19667" spans="1:6" x14ac:dyDescent="0.25">
      <c r="A19667" t="s">
        <v>6501</v>
      </c>
      <c r="B19667" s="100" t="s">
        <v>17911</v>
      </c>
      <c r="C19667" s="100"/>
      <c r="D19667" s="124"/>
      <c r="E19667" s="157" t="e">
        <f>VLOOKUP(D19667,'SOAT LIQ'!$A$87:$C$3416,3,FALSE)</f>
        <v>#N/A</v>
      </c>
      <c r="F19667" t="s">
        <v>21635</v>
      </c>
    </row>
    <row r="19668" spans="1:6" x14ac:dyDescent="0.25">
      <c r="A19668" t="s">
        <v>6498</v>
      </c>
      <c r="B19668" s="100" t="s">
        <v>17911</v>
      </c>
      <c r="C19668" s="100"/>
      <c r="D19668" s="124"/>
      <c r="E19668" s="157" t="e">
        <f>VLOOKUP(D19668,'SOAT LIQ'!$A$87:$C$3416,3,FALSE)</f>
        <v>#N/A</v>
      </c>
      <c r="F19668" t="s">
        <v>21635</v>
      </c>
    </row>
    <row r="19669" spans="1:6" x14ac:dyDescent="0.25">
      <c r="A19669" t="s">
        <v>6501</v>
      </c>
      <c r="B19669" s="100" t="s">
        <v>17912</v>
      </c>
      <c r="C19669" s="100"/>
      <c r="D19669" s="124"/>
      <c r="E19669" s="157" t="e">
        <f>VLOOKUP(D19669,'SOAT LIQ'!$A$87:$C$3416,3,FALSE)</f>
        <v>#N/A</v>
      </c>
      <c r="F19669" t="s">
        <v>21635</v>
      </c>
    </row>
    <row r="19670" spans="1:6" x14ac:dyDescent="0.25">
      <c r="A19670" t="s">
        <v>6498</v>
      </c>
      <c r="B19670" s="100" t="s">
        <v>17912</v>
      </c>
      <c r="C19670" s="100"/>
      <c r="D19670" s="124"/>
      <c r="E19670" s="157" t="e">
        <f>VLOOKUP(D19670,'SOAT LIQ'!$A$87:$C$3416,3,FALSE)</f>
        <v>#N/A</v>
      </c>
      <c r="F19670" t="s">
        <v>21635</v>
      </c>
    </row>
    <row r="19671" spans="1:6" x14ac:dyDescent="0.25">
      <c r="A19671" t="s">
        <v>6501</v>
      </c>
      <c r="B19671" s="100" t="s">
        <v>17913</v>
      </c>
      <c r="C19671" s="100"/>
      <c r="D19671" s="124"/>
      <c r="E19671" s="157" t="e">
        <f>VLOOKUP(D19671,'SOAT LIQ'!$A$87:$C$3416,3,FALSE)</f>
        <v>#N/A</v>
      </c>
      <c r="F19671" t="s">
        <v>21635</v>
      </c>
    </row>
    <row r="19672" spans="1:6" x14ac:dyDescent="0.25">
      <c r="A19672" t="s">
        <v>6498</v>
      </c>
      <c r="B19672" s="100" t="s">
        <v>17913</v>
      </c>
      <c r="C19672" s="100"/>
      <c r="D19672" s="124"/>
      <c r="E19672" s="157" t="e">
        <f>VLOOKUP(D19672,'SOAT LIQ'!$A$87:$C$3416,3,FALSE)</f>
        <v>#N/A</v>
      </c>
      <c r="F19672" t="s">
        <v>21635</v>
      </c>
    </row>
    <row r="19673" spans="1:6" x14ac:dyDescent="0.25">
      <c r="A19673" t="s">
        <v>6501</v>
      </c>
      <c r="B19673" s="100" t="s">
        <v>17914</v>
      </c>
      <c r="C19673" s="100"/>
      <c r="D19673" s="124"/>
      <c r="E19673" s="157" t="e">
        <f>VLOOKUP(D19673,'SOAT LIQ'!$A$87:$C$3416,3,FALSE)</f>
        <v>#N/A</v>
      </c>
      <c r="F19673" t="s">
        <v>21635</v>
      </c>
    </row>
    <row r="19674" spans="1:6" x14ac:dyDescent="0.25">
      <c r="A19674" t="s">
        <v>6498</v>
      </c>
      <c r="B19674" s="100" t="s">
        <v>17914</v>
      </c>
      <c r="C19674" s="100"/>
      <c r="D19674" s="124"/>
      <c r="E19674" s="157" t="e">
        <f>VLOOKUP(D19674,'SOAT LIQ'!$A$87:$C$3416,3,FALSE)</f>
        <v>#N/A</v>
      </c>
      <c r="F19674" t="s">
        <v>21635</v>
      </c>
    </row>
    <row r="19675" spans="1:6" x14ac:dyDescent="0.25">
      <c r="A19675" t="s">
        <v>6501</v>
      </c>
      <c r="B19675" s="100" t="s">
        <v>17915</v>
      </c>
      <c r="C19675" s="100"/>
      <c r="D19675" s="124"/>
      <c r="E19675" s="157" t="e">
        <f>VLOOKUP(D19675,'SOAT LIQ'!$A$87:$C$3416,3,FALSE)</f>
        <v>#N/A</v>
      </c>
      <c r="F19675" t="s">
        <v>21635</v>
      </c>
    </row>
    <row r="19676" spans="1:6" x14ac:dyDescent="0.25">
      <c r="A19676" t="s">
        <v>6498</v>
      </c>
      <c r="B19676" s="100" t="s">
        <v>17915</v>
      </c>
      <c r="C19676" s="100"/>
      <c r="D19676" s="124"/>
      <c r="E19676" s="157" t="e">
        <f>VLOOKUP(D19676,'SOAT LIQ'!$A$87:$C$3416,3,FALSE)</f>
        <v>#N/A</v>
      </c>
      <c r="F19676" t="s">
        <v>21635</v>
      </c>
    </row>
    <row r="19677" spans="1:6" x14ac:dyDescent="0.25">
      <c r="A19677" t="s">
        <v>6501</v>
      </c>
      <c r="B19677" s="100" t="s">
        <v>17916</v>
      </c>
      <c r="C19677" s="100"/>
      <c r="D19677" s="124"/>
      <c r="E19677" s="157" t="e">
        <f>VLOOKUP(D19677,'SOAT LIQ'!$A$87:$C$3416,3,FALSE)</f>
        <v>#N/A</v>
      </c>
      <c r="F19677" t="s">
        <v>21635</v>
      </c>
    </row>
    <row r="19678" spans="1:6" x14ac:dyDescent="0.25">
      <c r="A19678" t="s">
        <v>6498</v>
      </c>
      <c r="B19678" s="100" t="s">
        <v>17916</v>
      </c>
      <c r="C19678" s="100"/>
      <c r="D19678" s="124"/>
      <c r="E19678" s="157" t="e">
        <f>VLOOKUP(D19678,'SOAT LIQ'!$A$87:$C$3416,3,FALSE)</f>
        <v>#N/A</v>
      </c>
      <c r="F19678" t="s">
        <v>21635</v>
      </c>
    </row>
    <row r="19679" spans="1:6" x14ac:dyDescent="0.25">
      <c r="A19679" t="s">
        <v>6501</v>
      </c>
      <c r="B19679" s="100" t="s">
        <v>17917</v>
      </c>
      <c r="C19679" s="100"/>
      <c r="D19679" s="124"/>
      <c r="E19679" s="157" t="e">
        <f>VLOOKUP(D19679,'SOAT LIQ'!$A$87:$C$3416,3,FALSE)</f>
        <v>#N/A</v>
      </c>
      <c r="F19679" t="s">
        <v>21635</v>
      </c>
    </row>
    <row r="19680" spans="1:6" x14ac:dyDescent="0.25">
      <c r="A19680" t="s">
        <v>6498</v>
      </c>
      <c r="B19680" s="100" t="s">
        <v>17917</v>
      </c>
      <c r="C19680" s="100"/>
      <c r="D19680" s="124"/>
      <c r="E19680" s="157" t="e">
        <f>VLOOKUP(D19680,'SOAT LIQ'!$A$87:$C$3416,3,FALSE)</f>
        <v>#N/A</v>
      </c>
      <c r="F19680" t="s">
        <v>21635</v>
      </c>
    </row>
    <row r="19681" spans="1:6" x14ac:dyDescent="0.25">
      <c r="A19681" t="s">
        <v>6501</v>
      </c>
      <c r="B19681" s="100" t="s">
        <v>17918</v>
      </c>
      <c r="C19681" s="100"/>
      <c r="D19681" s="124"/>
      <c r="E19681" s="157" t="e">
        <f>VLOOKUP(D19681,'SOAT LIQ'!$A$87:$C$3416,3,FALSE)</f>
        <v>#N/A</v>
      </c>
      <c r="F19681" t="s">
        <v>21635</v>
      </c>
    </row>
    <row r="19682" spans="1:6" x14ac:dyDescent="0.25">
      <c r="A19682" t="s">
        <v>6498</v>
      </c>
      <c r="B19682" s="100" t="s">
        <v>17918</v>
      </c>
      <c r="C19682" s="100"/>
      <c r="D19682" s="124"/>
      <c r="E19682" s="157" t="e">
        <f>VLOOKUP(D19682,'SOAT LIQ'!$A$87:$C$3416,3,FALSE)</f>
        <v>#N/A</v>
      </c>
      <c r="F19682" t="s">
        <v>21635</v>
      </c>
    </row>
    <row r="19683" spans="1:6" x14ac:dyDescent="0.25">
      <c r="A19683" t="s">
        <v>6501</v>
      </c>
      <c r="B19683" s="100" t="s">
        <v>17919</v>
      </c>
      <c r="C19683" s="100"/>
      <c r="D19683" s="124"/>
      <c r="E19683" s="157" t="e">
        <f>VLOOKUP(D19683,'SOAT LIQ'!$A$87:$C$3416,3,FALSE)</f>
        <v>#N/A</v>
      </c>
      <c r="F19683" t="s">
        <v>21635</v>
      </c>
    </row>
    <row r="19684" spans="1:6" x14ac:dyDescent="0.25">
      <c r="A19684" t="s">
        <v>6498</v>
      </c>
      <c r="B19684" s="100" t="s">
        <v>17919</v>
      </c>
      <c r="C19684" s="100"/>
      <c r="D19684" s="124"/>
      <c r="E19684" s="157" t="e">
        <f>VLOOKUP(D19684,'SOAT LIQ'!$A$87:$C$3416,3,FALSE)</f>
        <v>#N/A</v>
      </c>
      <c r="F19684" t="s">
        <v>21635</v>
      </c>
    </row>
    <row r="19685" spans="1:6" x14ac:dyDescent="0.25">
      <c r="A19685" t="s">
        <v>6501</v>
      </c>
      <c r="B19685" s="100" t="s">
        <v>17920</v>
      </c>
      <c r="C19685" s="100"/>
      <c r="D19685" s="124"/>
      <c r="E19685" s="157" t="e">
        <f>VLOOKUP(D19685,'SOAT LIQ'!$A$87:$C$3416,3,FALSE)</f>
        <v>#N/A</v>
      </c>
      <c r="F19685" t="s">
        <v>21635</v>
      </c>
    </row>
    <row r="19686" spans="1:6" x14ac:dyDescent="0.25">
      <c r="A19686" t="s">
        <v>6498</v>
      </c>
      <c r="B19686" s="100" t="s">
        <v>17920</v>
      </c>
      <c r="C19686" s="100"/>
      <c r="D19686" s="124"/>
      <c r="E19686" s="157" t="e">
        <f>VLOOKUP(D19686,'SOAT LIQ'!$A$87:$C$3416,3,FALSE)</f>
        <v>#N/A</v>
      </c>
      <c r="F19686" t="s">
        <v>21635</v>
      </c>
    </row>
    <row r="19687" spans="1:6" x14ac:dyDescent="0.25">
      <c r="A19687" t="s">
        <v>6501</v>
      </c>
      <c r="B19687" s="100" t="s">
        <v>17921</v>
      </c>
      <c r="C19687" s="100"/>
      <c r="D19687" s="124"/>
      <c r="E19687" s="157" t="e">
        <f>VLOOKUP(D19687,'SOAT LIQ'!$A$87:$C$3416,3,FALSE)</f>
        <v>#N/A</v>
      </c>
      <c r="F19687" t="s">
        <v>21635</v>
      </c>
    </row>
    <row r="19688" spans="1:6" x14ac:dyDescent="0.25">
      <c r="A19688" t="s">
        <v>6498</v>
      </c>
      <c r="B19688" s="100" t="s">
        <v>17921</v>
      </c>
      <c r="C19688" s="100"/>
      <c r="D19688" s="124"/>
      <c r="E19688" s="157" t="e">
        <f>VLOOKUP(D19688,'SOAT LIQ'!$A$87:$C$3416,3,FALSE)</f>
        <v>#N/A</v>
      </c>
      <c r="F19688" t="s">
        <v>21635</v>
      </c>
    </row>
    <row r="19689" spans="1:6" x14ac:dyDescent="0.25">
      <c r="A19689" t="s">
        <v>6501</v>
      </c>
      <c r="B19689" s="100" t="s">
        <v>17922</v>
      </c>
      <c r="C19689" s="100"/>
      <c r="D19689" s="124"/>
      <c r="E19689" s="157" t="e">
        <f>VLOOKUP(D19689,'SOAT LIQ'!$A$87:$C$3416,3,FALSE)</f>
        <v>#N/A</v>
      </c>
      <c r="F19689" t="s">
        <v>21635</v>
      </c>
    </row>
    <row r="19690" spans="1:6" x14ac:dyDescent="0.25">
      <c r="A19690" t="s">
        <v>6498</v>
      </c>
      <c r="B19690" s="100" t="s">
        <v>17922</v>
      </c>
      <c r="C19690" s="100"/>
      <c r="D19690" s="124"/>
      <c r="E19690" s="157" t="e">
        <f>VLOOKUP(D19690,'SOAT LIQ'!$A$87:$C$3416,3,FALSE)</f>
        <v>#N/A</v>
      </c>
      <c r="F19690" t="s">
        <v>21635</v>
      </c>
    </row>
    <row r="19691" spans="1:6" x14ac:dyDescent="0.25">
      <c r="A19691" t="s">
        <v>6501</v>
      </c>
      <c r="B19691" s="100" t="s">
        <v>17923</v>
      </c>
      <c r="C19691" s="100"/>
      <c r="D19691" s="124"/>
      <c r="E19691" s="157" t="e">
        <f>VLOOKUP(D19691,'SOAT LIQ'!$A$87:$C$3416,3,FALSE)</f>
        <v>#N/A</v>
      </c>
      <c r="F19691" t="s">
        <v>21635</v>
      </c>
    </row>
    <row r="19692" spans="1:6" x14ac:dyDescent="0.25">
      <c r="A19692" t="s">
        <v>6498</v>
      </c>
      <c r="B19692" s="100" t="s">
        <v>17923</v>
      </c>
      <c r="C19692" s="100"/>
      <c r="D19692" s="124"/>
      <c r="E19692" s="157" t="e">
        <f>VLOOKUP(D19692,'SOAT LIQ'!$A$87:$C$3416,3,FALSE)</f>
        <v>#N/A</v>
      </c>
      <c r="F19692" t="s">
        <v>21635</v>
      </c>
    </row>
    <row r="19693" spans="1:6" x14ac:dyDescent="0.25">
      <c r="A19693" t="s">
        <v>6501</v>
      </c>
      <c r="B19693" s="100" t="s">
        <v>17924</v>
      </c>
      <c r="C19693" s="100"/>
      <c r="D19693" s="124"/>
      <c r="E19693" s="157" t="e">
        <f>VLOOKUP(D19693,'SOAT LIQ'!$A$87:$C$3416,3,FALSE)</f>
        <v>#N/A</v>
      </c>
      <c r="F19693" t="s">
        <v>21635</v>
      </c>
    </row>
    <row r="19694" spans="1:6" x14ac:dyDescent="0.25">
      <c r="A19694" t="s">
        <v>6498</v>
      </c>
      <c r="B19694" s="100" t="s">
        <v>17924</v>
      </c>
      <c r="C19694" s="100"/>
      <c r="D19694" s="124"/>
      <c r="E19694" s="157" t="e">
        <f>VLOOKUP(D19694,'SOAT LIQ'!$A$87:$C$3416,3,FALSE)</f>
        <v>#N/A</v>
      </c>
      <c r="F19694" t="s">
        <v>21635</v>
      </c>
    </row>
    <row r="19695" spans="1:6" x14ac:dyDescent="0.25">
      <c r="A19695" t="s">
        <v>6501</v>
      </c>
      <c r="B19695" s="100" t="s">
        <v>17925</v>
      </c>
      <c r="C19695" s="100"/>
      <c r="D19695" s="124"/>
      <c r="E19695" s="157" t="e">
        <f>VLOOKUP(D19695,'SOAT LIQ'!$A$87:$C$3416,3,FALSE)</f>
        <v>#N/A</v>
      </c>
      <c r="F19695" t="s">
        <v>21635</v>
      </c>
    </row>
    <row r="19696" spans="1:6" x14ac:dyDescent="0.25">
      <c r="A19696" t="s">
        <v>6498</v>
      </c>
      <c r="B19696" s="100" t="s">
        <v>17925</v>
      </c>
      <c r="C19696" s="100"/>
      <c r="D19696" s="124"/>
      <c r="E19696" s="157" t="e">
        <f>VLOOKUP(D19696,'SOAT LIQ'!$A$87:$C$3416,3,FALSE)</f>
        <v>#N/A</v>
      </c>
      <c r="F19696" t="s">
        <v>21635</v>
      </c>
    </row>
    <row r="19697" spans="1:6" x14ac:dyDescent="0.25">
      <c r="A19697" t="s">
        <v>6501</v>
      </c>
      <c r="B19697" s="100" t="s">
        <v>17926</v>
      </c>
      <c r="C19697" s="100"/>
      <c r="D19697" s="124"/>
      <c r="E19697" s="157" t="e">
        <f>VLOOKUP(D19697,'SOAT LIQ'!$A$87:$C$3416,3,FALSE)</f>
        <v>#N/A</v>
      </c>
      <c r="F19697" t="s">
        <v>21635</v>
      </c>
    </row>
    <row r="19698" spans="1:6" x14ac:dyDescent="0.25">
      <c r="A19698" t="s">
        <v>6498</v>
      </c>
      <c r="B19698" s="100" t="s">
        <v>17926</v>
      </c>
      <c r="C19698" s="100"/>
      <c r="D19698" s="124"/>
      <c r="E19698" s="157" t="e">
        <f>VLOOKUP(D19698,'SOAT LIQ'!$A$87:$C$3416,3,FALSE)</f>
        <v>#N/A</v>
      </c>
      <c r="F19698" t="s">
        <v>21635</v>
      </c>
    </row>
    <row r="19699" spans="1:6" x14ac:dyDescent="0.25">
      <c r="A19699" t="s">
        <v>6501</v>
      </c>
      <c r="B19699" s="100" t="s">
        <v>17927</v>
      </c>
      <c r="C19699" s="100"/>
      <c r="D19699" s="124"/>
      <c r="E19699" s="157" t="e">
        <f>VLOOKUP(D19699,'SOAT LIQ'!$A$87:$C$3416,3,FALSE)</f>
        <v>#N/A</v>
      </c>
      <c r="F19699" t="s">
        <v>21635</v>
      </c>
    </row>
    <row r="19700" spans="1:6" x14ac:dyDescent="0.25">
      <c r="A19700" t="s">
        <v>6498</v>
      </c>
      <c r="B19700" s="100" t="s">
        <v>17927</v>
      </c>
      <c r="C19700" s="100"/>
      <c r="D19700" s="124"/>
      <c r="E19700" s="157" t="e">
        <f>VLOOKUP(D19700,'SOAT LIQ'!$A$87:$C$3416,3,FALSE)</f>
        <v>#N/A</v>
      </c>
      <c r="F19700" t="s">
        <v>21635</v>
      </c>
    </row>
    <row r="19701" spans="1:6" x14ac:dyDescent="0.25">
      <c r="A19701" t="s">
        <v>6501</v>
      </c>
      <c r="B19701" s="100" t="s">
        <v>17928</v>
      </c>
      <c r="C19701" s="100"/>
      <c r="D19701" s="124"/>
      <c r="E19701" s="157" t="e">
        <f>VLOOKUP(D19701,'SOAT LIQ'!$A$87:$C$3416,3,FALSE)</f>
        <v>#N/A</v>
      </c>
      <c r="F19701" t="s">
        <v>21635</v>
      </c>
    </row>
    <row r="19702" spans="1:6" x14ac:dyDescent="0.25">
      <c r="A19702" t="s">
        <v>6498</v>
      </c>
      <c r="B19702" s="100" t="s">
        <v>17928</v>
      </c>
      <c r="C19702" s="100"/>
      <c r="D19702" s="124"/>
      <c r="E19702" s="157" t="e">
        <f>VLOOKUP(D19702,'SOAT LIQ'!$A$87:$C$3416,3,FALSE)</f>
        <v>#N/A</v>
      </c>
      <c r="F19702" t="s">
        <v>21635</v>
      </c>
    </row>
    <row r="19703" spans="1:6" x14ac:dyDescent="0.25">
      <c r="A19703" t="s">
        <v>6501</v>
      </c>
      <c r="B19703" s="100" t="s">
        <v>17929</v>
      </c>
      <c r="C19703" s="100"/>
      <c r="D19703" s="124"/>
      <c r="E19703" s="157" t="e">
        <f>VLOOKUP(D19703,'SOAT LIQ'!$A$87:$C$3416,3,FALSE)</f>
        <v>#N/A</v>
      </c>
      <c r="F19703" t="s">
        <v>21635</v>
      </c>
    </row>
    <row r="19704" spans="1:6" x14ac:dyDescent="0.25">
      <c r="A19704" t="s">
        <v>6498</v>
      </c>
      <c r="B19704" s="100" t="s">
        <v>17929</v>
      </c>
      <c r="C19704" s="100"/>
      <c r="D19704" s="124"/>
      <c r="E19704" s="157" t="e">
        <f>VLOOKUP(D19704,'SOAT LIQ'!$A$87:$C$3416,3,FALSE)</f>
        <v>#N/A</v>
      </c>
      <c r="F19704" t="s">
        <v>21635</v>
      </c>
    </row>
    <row r="19705" spans="1:6" x14ac:dyDescent="0.25">
      <c r="A19705" t="s">
        <v>6501</v>
      </c>
      <c r="B19705" s="100" t="s">
        <v>17930</v>
      </c>
      <c r="C19705" s="100"/>
      <c r="D19705" s="124"/>
      <c r="E19705" s="157" t="e">
        <f>VLOOKUP(D19705,'SOAT LIQ'!$A$87:$C$3416,3,FALSE)</f>
        <v>#N/A</v>
      </c>
      <c r="F19705" t="s">
        <v>21635</v>
      </c>
    </row>
    <row r="19706" spans="1:6" x14ac:dyDescent="0.25">
      <c r="A19706" t="s">
        <v>6498</v>
      </c>
      <c r="B19706" s="100" t="s">
        <v>17930</v>
      </c>
      <c r="C19706" s="100"/>
      <c r="D19706" s="124"/>
      <c r="E19706" s="157" t="e">
        <f>VLOOKUP(D19706,'SOAT LIQ'!$A$87:$C$3416,3,FALSE)</f>
        <v>#N/A</v>
      </c>
      <c r="F19706" t="s">
        <v>21635</v>
      </c>
    </row>
    <row r="19707" spans="1:6" x14ac:dyDescent="0.25">
      <c r="A19707" t="s">
        <v>6501</v>
      </c>
      <c r="B19707" s="100" t="s">
        <v>17931</v>
      </c>
      <c r="C19707" s="100"/>
      <c r="D19707" s="124"/>
      <c r="E19707" s="157" t="e">
        <f>VLOOKUP(D19707,'SOAT LIQ'!$A$87:$C$3416,3,FALSE)</f>
        <v>#N/A</v>
      </c>
      <c r="F19707" t="s">
        <v>21635</v>
      </c>
    </row>
    <row r="19708" spans="1:6" x14ac:dyDescent="0.25">
      <c r="A19708" t="s">
        <v>6498</v>
      </c>
      <c r="B19708" s="100" t="s">
        <v>17931</v>
      </c>
      <c r="C19708" s="100"/>
      <c r="D19708" s="124"/>
      <c r="E19708" s="157" t="e">
        <f>VLOOKUP(D19708,'SOAT LIQ'!$A$87:$C$3416,3,FALSE)</f>
        <v>#N/A</v>
      </c>
      <c r="F19708" t="s">
        <v>21635</v>
      </c>
    </row>
    <row r="19709" spans="1:6" x14ac:dyDescent="0.25">
      <c r="A19709" t="s">
        <v>6501</v>
      </c>
      <c r="B19709" s="100" t="s">
        <v>17932</v>
      </c>
      <c r="C19709" s="100"/>
      <c r="D19709" s="124"/>
      <c r="E19709" s="157" t="e">
        <f>VLOOKUP(D19709,'SOAT LIQ'!$A$87:$C$3416,3,FALSE)</f>
        <v>#N/A</v>
      </c>
      <c r="F19709" t="s">
        <v>21635</v>
      </c>
    </row>
    <row r="19710" spans="1:6" x14ac:dyDescent="0.25">
      <c r="A19710" t="s">
        <v>6498</v>
      </c>
      <c r="B19710" s="100" t="s">
        <v>17932</v>
      </c>
      <c r="C19710" s="100"/>
      <c r="D19710" s="124"/>
      <c r="E19710" s="157" t="e">
        <f>VLOOKUP(D19710,'SOAT LIQ'!$A$87:$C$3416,3,FALSE)</f>
        <v>#N/A</v>
      </c>
      <c r="F19710" t="s">
        <v>21635</v>
      </c>
    </row>
    <row r="19711" spans="1:6" x14ac:dyDescent="0.25">
      <c r="A19711" t="s">
        <v>6501</v>
      </c>
      <c r="B19711" s="100" t="s">
        <v>17933</v>
      </c>
      <c r="C19711" s="100"/>
      <c r="D19711" s="124"/>
      <c r="E19711" s="157" t="e">
        <f>VLOOKUP(D19711,'SOAT LIQ'!$A$87:$C$3416,3,FALSE)</f>
        <v>#N/A</v>
      </c>
      <c r="F19711" t="s">
        <v>21635</v>
      </c>
    </row>
    <row r="19712" spans="1:6" x14ac:dyDescent="0.25">
      <c r="A19712" t="s">
        <v>6498</v>
      </c>
      <c r="B19712" s="100" t="s">
        <v>17933</v>
      </c>
      <c r="C19712" s="100"/>
      <c r="D19712" s="124"/>
      <c r="E19712" s="157" t="e">
        <f>VLOOKUP(D19712,'SOAT LIQ'!$A$87:$C$3416,3,FALSE)</f>
        <v>#N/A</v>
      </c>
      <c r="F19712" t="s">
        <v>21635</v>
      </c>
    </row>
    <row r="19713" spans="1:6" x14ac:dyDescent="0.25">
      <c r="A19713" t="s">
        <v>6501</v>
      </c>
      <c r="B19713" s="100" t="s">
        <v>17934</v>
      </c>
      <c r="C19713" s="100"/>
      <c r="D19713" s="124"/>
      <c r="E19713" s="157" t="e">
        <f>VLOOKUP(D19713,'SOAT LIQ'!$A$87:$C$3416,3,FALSE)</f>
        <v>#N/A</v>
      </c>
      <c r="F19713" t="s">
        <v>21635</v>
      </c>
    </row>
    <row r="19714" spans="1:6" x14ac:dyDescent="0.25">
      <c r="A19714" t="s">
        <v>6498</v>
      </c>
      <c r="B19714" s="100" t="s">
        <v>17934</v>
      </c>
      <c r="C19714" s="100"/>
      <c r="D19714" s="124"/>
      <c r="E19714" s="157" t="e">
        <f>VLOOKUP(D19714,'SOAT LIQ'!$A$87:$C$3416,3,FALSE)</f>
        <v>#N/A</v>
      </c>
      <c r="F19714" t="s">
        <v>21635</v>
      </c>
    </row>
    <row r="19715" spans="1:6" x14ac:dyDescent="0.25">
      <c r="A19715" t="s">
        <v>6501</v>
      </c>
      <c r="B19715" s="100" t="s">
        <v>17935</v>
      </c>
      <c r="C19715" s="100"/>
      <c r="D19715" s="124"/>
      <c r="E19715" s="157" t="e">
        <f>VLOOKUP(D19715,'SOAT LIQ'!$A$87:$C$3416,3,FALSE)</f>
        <v>#N/A</v>
      </c>
      <c r="F19715" t="s">
        <v>21635</v>
      </c>
    </row>
    <row r="19716" spans="1:6" x14ac:dyDescent="0.25">
      <c r="A19716" t="s">
        <v>6498</v>
      </c>
      <c r="B19716" s="100" t="s">
        <v>17935</v>
      </c>
      <c r="C19716" s="100"/>
      <c r="D19716" s="124"/>
      <c r="E19716" s="157" t="e">
        <f>VLOOKUP(D19716,'SOAT LIQ'!$A$87:$C$3416,3,FALSE)</f>
        <v>#N/A</v>
      </c>
      <c r="F19716" t="s">
        <v>21635</v>
      </c>
    </row>
    <row r="19717" spans="1:6" x14ac:dyDescent="0.25">
      <c r="A19717" t="s">
        <v>6501</v>
      </c>
      <c r="B19717" s="100" t="s">
        <v>17936</v>
      </c>
      <c r="C19717" s="100"/>
      <c r="D19717" s="124"/>
      <c r="E19717" s="157" t="e">
        <f>VLOOKUP(D19717,'SOAT LIQ'!$A$87:$C$3416,3,FALSE)</f>
        <v>#N/A</v>
      </c>
      <c r="F19717" t="s">
        <v>21635</v>
      </c>
    </row>
    <row r="19718" spans="1:6" x14ac:dyDescent="0.25">
      <c r="A19718" t="s">
        <v>6498</v>
      </c>
      <c r="B19718" s="100" t="s">
        <v>17936</v>
      </c>
      <c r="C19718" s="100"/>
      <c r="D19718" s="124"/>
      <c r="E19718" s="157" t="e">
        <f>VLOOKUP(D19718,'SOAT LIQ'!$A$87:$C$3416,3,FALSE)</f>
        <v>#N/A</v>
      </c>
      <c r="F19718" t="s">
        <v>21635</v>
      </c>
    </row>
    <row r="19719" spans="1:6" x14ac:dyDescent="0.25">
      <c r="A19719" t="s">
        <v>6498</v>
      </c>
      <c r="B19719" s="100" t="s">
        <v>17937</v>
      </c>
      <c r="C19719" s="100"/>
      <c r="D19719" s="124"/>
      <c r="E19719" s="157" t="e">
        <f>VLOOKUP(D19719,'SOAT LIQ'!$A$87:$C$3416,3,FALSE)</f>
        <v>#N/A</v>
      </c>
      <c r="F19719" t="s">
        <v>21635</v>
      </c>
    </row>
    <row r="19720" spans="1:6" x14ac:dyDescent="0.25">
      <c r="A19720" t="s">
        <v>6501</v>
      </c>
      <c r="B19720" s="100" t="s">
        <v>17937</v>
      </c>
      <c r="C19720" s="100"/>
      <c r="D19720" s="124"/>
      <c r="E19720" s="157" t="e">
        <f>VLOOKUP(D19720,'SOAT LIQ'!$A$87:$C$3416,3,FALSE)</f>
        <v>#N/A</v>
      </c>
      <c r="F19720" t="s">
        <v>21635</v>
      </c>
    </row>
    <row r="19721" spans="1:6" x14ac:dyDescent="0.25">
      <c r="A19721" t="s">
        <v>6498</v>
      </c>
      <c r="B19721" s="100" t="s">
        <v>17938</v>
      </c>
      <c r="C19721" s="100"/>
      <c r="D19721" s="124"/>
      <c r="E19721" s="157" t="e">
        <f>VLOOKUP(D19721,'SOAT LIQ'!$A$87:$C$3416,3,FALSE)</f>
        <v>#N/A</v>
      </c>
      <c r="F19721" t="s">
        <v>21635</v>
      </c>
    </row>
    <row r="19722" spans="1:6" x14ac:dyDescent="0.25">
      <c r="A19722" t="s">
        <v>6501</v>
      </c>
      <c r="B19722" s="100" t="s">
        <v>17938</v>
      </c>
      <c r="C19722" s="100"/>
      <c r="D19722" s="124"/>
      <c r="E19722" s="157" t="e">
        <f>VLOOKUP(D19722,'SOAT LIQ'!$A$87:$C$3416,3,FALSE)</f>
        <v>#N/A</v>
      </c>
      <c r="F19722" t="s">
        <v>21635</v>
      </c>
    </row>
    <row r="19723" spans="1:6" x14ac:dyDescent="0.25">
      <c r="A19723" t="s">
        <v>6498</v>
      </c>
      <c r="B19723" s="100" t="s">
        <v>17939</v>
      </c>
      <c r="C19723" s="100"/>
      <c r="D19723" s="124"/>
      <c r="E19723" s="157" t="e">
        <f>VLOOKUP(D19723,'SOAT LIQ'!$A$87:$C$3416,3,FALSE)</f>
        <v>#N/A</v>
      </c>
      <c r="F19723" t="s">
        <v>21635</v>
      </c>
    </row>
    <row r="19724" spans="1:6" x14ac:dyDescent="0.25">
      <c r="A19724" t="s">
        <v>6501</v>
      </c>
      <c r="B19724" s="100" t="s">
        <v>17939</v>
      </c>
      <c r="C19724" s="100"/>
      <c r="D19724" s="124"/>
      <c r="E19724" s="157" t="e">
        <f>VLOOKUP(D19724,'SOAT LIQ'!$A$87:$C$3416,3,FALSE)</f>
        <v>#N/A</v>
      </c>
      <c r="F19724" t="s">
        <v>21635</v>
      </c>
    </row>
    <row r="19725" spans="1:6" x14ac:dyDescent="0.25">
      <c r="A19725" t="s">
        <v>6498</v>
      </c>
      <c r="B19725" s="100" t="s">
        <v>17940</v>
      </c>
      <c r="C19725" s="100"/>
      <c r="D19725" s="124"/>
      <c r="E19725" s="157" t="e">
        <f>VLOOKUP(D19725,'SOAT LIQ'!$A$87:$C$3416,3,FALSE)</f>
        <v>#N/A</v>
      </c>
      <c r="F19725" t="s">
        <v>21635</v>
      </c>
    </row>
    <row r="19726" spans="1:6" x14ac:dyDescent="0.25">
      <c r="A19726" t="s">
        <v>6501</v>
      </c>
      <c r="B19726" s="100" t="s">
        <v>17940</v>
      </c>
      <c r="C19726" s="100"/>
      <c r="D19726" s="124"/>
      <c r="E19726" s="157" t="e">
        <f>VLOOKUP(D19726,'SOAT LIQ'!$A$87:$C$3416,3,FALSE)</f>
        <v>#N/A</v>
      </c>
      <c r="F19726" t="s">
        <v>21635</v>
      </c>
    </row>
    <row r="19727" spans="1:6" x14ac:dyDescent="0.25">
      <c r="A19727" t="s">
        <v>6498</v>
      </c>
      <c r="B19727" s="100" t="s">
        <v>17941</v>
      </c>
      <c r="C19727" s="100"/>
      <c r="D19727" s="124"/>
      <c r="E19727" s="157" t="e">
        <f>VLOOKUP(D19727,'SOAT LIQ'!$A$87:$C$3416,3,FALSE)</f>
        <v>#N/A</v>
      </c>
      <c r="F19727" t="s">
        <v>21635</v>
      </c>
    </row>
    <row r="19728" spans="1:6" x14ac:dyDescent="0.25">
      <c r="A19728" t="s">
        <v>6501</v>
      </c>
      <c r="B19728" s="100" t="s">
        <v>17941</v>
      </c>
      <c r="C19728" s="100"/>
      <c r="D19728" s="124"/>
      <c r="E19728" s="157" t="e">
        <f>VLOOKUP(D19728,'SOAT LIQ'!$A$87:$C$3416,3,FALSE)</f>
        <v>#N/A</v>
      </c>
      <c r="F19728" t="s">
        <v>21635</v>
      </c>
    </row>
    <row r="19729" spans="1:6" x14ac:dyDescent="0.25">
      <c r="A19729" t="s">
        <v>6498</v>
      </c>
      <c r="B19729" s="100" t="s">
        <v>17942</v>
      </c>
      <c r="C19729" s="100"/>
      <c r="D19729" s="124"/>
      <c r="E19729" s="157" t="e">
        <f>VLOOKUP(D19729,'SOAT LIQ'!$A$87:$C$3416,3,FALSE)</f>
        <v>#N/A</v>
      </c>
      <c r="F19729" t="s">
        <v>21635</v>
      </c>
    </row>
    <row r="19730" spans="1:6" x14ac:dyDescent="0.25">
      <c r="A19730" t="s">
        <v>6501</v>
      </c>
      <c r="B19730" s="100" t="s">
        <v>17942</v>
      </c>
      <c r="C19730" s="100"/>
      <c r="D19730" s="124"/>
      <c r="E19730" s="157" t="e">
        <f>VLOOKUP(D19730,'SOAT LIQ'!$A$87:$C$3416,3,FALSE)</f>
        <v>#N/A</v>
      </c>
      <c r="F19730" t="s">
        <v>21635</v>
      </c>
    </row>
    <row r="19731" spans="1:6" x14ac:dyDescent="0.25">
      <c r="A19731" t="s">
        <v>6498</v>
      </c>
      <c r="B19731" s="100" t="s">
        <v>17943</v>
      </c>
      <c r="C19731" s="100"/>
      <c r="D19731" s="124"/>
      <c r="E19731" s="157" t="e">
        <f>VLOOKUP(D19731,'SOAT LIQ'!$A$87:$C$3416,3,FALSE)</f>
        <v>#N/A</v>
      </c>
      <c r="F19731" t="s">
        <v>21635</v>
      </c>
    </row>
    <row r="19732" spans="1:6" x14ac:dyDescent="0.25">
      <c r="A19732" t="s">
        <v>6501</v>
      </c>
      <c r="B19732" s="100" t="s">
        <v>17943</v>
      </c>
      <c r="C19732" s="100"/>
      <c r="D19732" s="124"/>
      <c r="E19732" s="157" t="e">
        <f>VLOOKUP(D19732,'SOAT LIQ'!$A$87:$C$3416,3,FALSE)</f>
        <v>#N/A</v>
      </c>
      <c r="F19732" t="s">
        <v>21635</v>
      </c>
    </row>
    <row r="19733" spans="1:6" x14ac:dyDescent="0.25">
      <c r="A19733" t="s">
        <v>6498</v>
      </c>
      <c r="B19733" s="100" t="s">
        <v>17944</v>
      </c>
      <c r="C19733" s="100"/>
      <c r="D19733" s="124">
        <v>19358</v>
      </c>
      <c r="E19733" s="157" t="e">
        <f>VLOOKUP(D19733,'SOAT LIQ'!$A$87:$C$3416,3,FALSE)</f>
        <v>#N/A</v>
      </c>
      <c r="F19733" t="s">
        <v>21635</v>
      </c>
    </row>
    <row r="19734" spans="1:6" x14ac:dyDescent="0.25">
      <c r="A19734" t="s">
        <v>6501</v>
      </c>
      <c r="B19734" s="100" t="s">
        <v>17944</v>
      </c>
      <c r="C19734" s="100"/>
      <c r="D19734" s="124">
        <v>19358</v>
      </c>
      <c r="E19734" s="157" t="e">
        <f>VLOOKUP(D19734,'SOAT LIQ'!$A$87:$C$3416,3,FALSE)</f>
        <v>#N/A</v>
      </c>
      <c r="F19734" t="s">
        <v>21635</v>
      </c>
    </row>
    <row r="19735" spans="1:6" x14ac:dyDescent="0.25">
      <c r="A19735" t="s">
        <v>6498</v>
      </c>
      <c r="B19735" s="100" t="s">
        <v>17945</v>
      </c>
      <c r="C19735" s="100"/>
      <c r="D19735" s="124">
        <v>19359</v>
      </c>
      <c r="E19735" s="157" t="e">
        <f>VLOOKUP(D19735,'SOAT LIQ'!$A$87:$C$3416,3,FALSE)</f>
        <v>#N/A</v>
      </c>
      <c r="F19735" t="s">
        <v>21635</v>
      </c>
    </row>
    <row r="19736" spans="1:6" x14ac:dyDescent="0.25">
      <c r="A19736" t="s">
        <v>6501</v>
      </c>
      <c r="B19736" s="100" t="s">
        <v>17945</v>
      </c>
      <c r="C19736" s="100"/>
      <c r="D19736" s="124">
        <v>19359</v>
      </c>
      <c r="E19736" s="157" t="e">
        <f>VLOOKUP(D19736,'SOAT LIQ'!$A$87:$C$3416,3,FALSE)</f>
        <v>#N/A</v>
      </c>
      <c r="F19736" t="s">
        <v>21635</v>
      </c>
    </row>
    <row r="19737" spans="1:6" x14ac:dyDescent="0.25">
      <c r="A19737" t="s">
        <v>6498</v>
      </c>
      <c r="B19737" s="100" t="s">
        <v>17946</v>
      </c>
      <c r="C19737" s="100"/>
      <c r="D19737" s="124">
        <v>19360</v>
      </c>
      <c r="E19737" s="157" t="e">
        <f>VLOOKUP(D19737,'SOAT LIQ'!$A$87:$C$3416,3,FALSE)</f>
        <v>#N/A</v>
      </c>
      <c r="F19737" t="s">
        <v>21635</v>
      </c>
    </row>
    <row r="19738" spans="1:6" x14ac:dyDescent="0.25">
      <c r="A19738" t="s">
        <v>6501</v>
      </c>
      <c r="B19738" s="100" t="s">
        <v>17946</v>
      </c>
      <c r="C19738" s="100"/>
      <c r="D19738" s="124">
        <v>19360</v>
      </c>
      <c r="E19738" s="157" t="e">
        <f>VLOOKUP(D19738,'SOAT LIQ'!$A$87:$C$3416,3,FALSE)</f>
        <v>#N/A</v>
      </c>
      <c r="F19738" t="s">
        <v>21635</v>
      </c>
    </row>
    <row r="19739" spans="1:6" x14ac:dyDescent="0.25">
      <c r="A19739" t="s">
        <v>6498</v>
      </c>
      <c r="B19739" s="100" t="s">
        <v>17947</v>
      </c>
      <c r="C19739" s="100"/>
      <c r="D19739" s="124">
        <v>19361</v>
      </c>
      <c r="E19739" s="157" t="e">
        <f>VLOOKUP(D19739,'SOAT LIQ'!$A$87:$C$3416,3,FALSE)</f>
        <v>#N/A</v>
      </c>
      <c r="F19739" t="s">
        <v>21635</v>
      </c>
    </row>
    <row r="19740" spans="1:6" x14ac:dyDescent="0.25">
      <c r="A19740" t="s">
        <v>6501</v>
      </c>
      <c r="B19740" s="100" t="s">
        <v>17947</v>
      </c>
      <c r="C19740" s="100"/>
      <c r="D19740" s="124">
        <v>19361</v>
      </c>
      <c r="E19740" s="157" t="e">
        <f>VLOOKUP(D19740,'SOAT LIQ'!$A$87:$C$3416,3,FALSE)</f>
        <v>#N/A</v>
      </c>
      <c r="F19740" t="s">
        <v>21635</v>
      </c>
    </row>
    <row r="19741" spans="1:6" x14ac:dyDescent="0.25">
      <c r="A19741" t="s">
        <v>6498</v>
      </c>
      <c r="B19741" s="100" t="s">
        <v>17948</v>
      </c>
      <c r="C19741" s="100"/>
      <c r="D19741" s="124">
        <v>19362</v>
      </c>
      <c r="E19741" s="157" t="e">
        <f>VLOOKUP(D19741,'SOAT LIQ'!$A$87:$C$3416,3,FALSE)</f>
        <v>#N/A</v>
      </c>
      <c r="F19741" t="s">
        <v>21635</v>
      </c>
    </row>
    <row r="19742" spans="1:6" x14ac:dyDescent="0.25">
      <c r="A19742" t="s">
        <v>6501</v>
      </c>
      <c r="B19742" s="100" t="s">
        <v>17948</v>
      </c>
      <c r="C19742" s="100"/>
      <c r="D19742" s="124">
        <v>19362</v>
      </c>
      <c r="E19742" s="157" t="e">
        <f>VLOOKUP(D19742,'SOAT LIQ'!$A$87:$C$3416,3,FALSE)</f>
        <v>#N/A</v>
      </c>
      <c r="F19742" t="s">
        <v>21635</v>
      </c>
    </row>
    <row r="19743" spans="1:6" x14ac:dyDescent="0.25">
      <c r="A19743" t="s">
        <v>6498</v>
      </c>
      <c r="B19743" s="100" t="s">
        <v>17950</v>
      </c>
      <c r="C19743" s="99" t="s">
        <v>17949</v>
      </c>
      <c r="D19743" s="124">
        <v>19584</v>
      </c>
      <c r="E19743" s="157" t="e">
        <f>VLOOKUP(D19743,'SOAT LIQ'!$A$87:$C$3416,3,FALSE)</f>
        <v>#N/A</v>
      </c>
      <c r="F19743" t="s">
        <v>21635</v>
      </c>
    </row>
    <row r="19744" spans="1:6" x14ac:dyDescent="0.25">
      <c r="A19744" t="s">
        <v>6501</v>
      </c>
      <c r="B19744" s="100" t="s">
        <v>17950</v>
      </c>
      <c r="C19744" s="99" t="s">
        <v>17949</v>
      </c>
      <c r="D19744" s="124">
        <v>19584</v>
      </c>
      <c r="E19744" s="157" t="e">
        <f>VLOOKUP(D19744,'SOAT LIQ'!$A$87:$C$3416,3,FALSE)</f>
        <v>#N/A</v>
      </c>
      <c r="F19744" t="s">
        <v>21635</v>
      </c>
    </row>
    <row r="19745" spans="1:6" x14ac:dyDescent="0.25">
      <c r="A19745" t="s">
        <v>6498</v>
      </c>
      <c r="B19745" s="100" t="s">
        <v>17951</v>
      </c>
      <c r="C19745" s="100"/>
      <c r="D19745" s="124">
        <v>19488</v>
      </c>
      <c r="E19745" s="157" t="e">
        <f>VLOOKUP(D19745,'SOAT LIQ'!$A$87:$C$3416,3,FALSE)</f>
        <v>#N/A</v>
      </c>
      <c r="F19745" t="s">
        <v>21635</v>
      </c>
    </row>
    <row r="19746" spans="1:6" x14ac:dyDescent="0.25">
      <c r="A19746" t="s">
        <v>6501</v>
      </c>
      <c r="B19746" s="100" t="s">
        <v>17951</v>
      </c>
      <c r="C19746" s="100"/>
      <c r="D19746" s="124">
        <v>19488</v>
      </c>
      <c r="E19746" s="157" t="e">
        <f>VLOOKUP(D19746,'SOAT LIQ'!$A$87:$C$3416,3,FALSE)</f>
        <v>#N/A</v>
      </c>
      <c r="F19746" t="s">
        <v>21635</v>
      </c>
    </row>
    <row r="19747" spans="1:6" x14ac:dyDescent="0.25">
      <c r="A19747" t="s">
        <v>6498</v>
      </c>
      <c r="B19747" s="100" t="s">
        <v>17952</v>
      </c>
      <c r="C19747" s="100"/>
      <c r="D19747" s="124"/>
      <c r="E19747" s="157" t="e">
        <f>VLOOKUP(D19747,'SOAT LIQ'!$A$87:$C$3416,3,FALSE)</f>
        <v>#N/A</v>
      </c>
      <c r="F19747" t="s">
        <v>21635</v>
      </c>
    </row>
    <row r="19748" spans="1:6" x14ac:dyDescent="0.25">
      <c r="A19748" t="s">
        <v>6501</v>
      </c>
      <c r="B19748" s="100" t="s">
        <v>17952</v>
      </c>
      <c r="C19748" s="100"/>
      <c r="D19748" s="124"/>
      <c r="E19748" s="157" t="e">
        <f>VLOOKUP(D19748,'SOAT LIQ'!$A$87:$C$3416,3,FALSE)</f>
        <v>#N/A</v>
      </c>
      <c r="F19748" t="s">
        <v>21635</v>
      </c>
    </row>
    <row r="19749" spans="1:6" x14ac:dyDescent="0.25">
      <c r="A19749" t="s">
        <v>6498</v>
      </c>
      <c r="B19749" s="100" t="s">
        <v>17953</v>
      </c>
      <c r="C19749" s="99" t="s">
        <v>4589</v>
      </c>
      <c r="D19749" s="124">
        <v>19629</v>
      </c>
      <c r="E19749" s="157" t="e">
        <f>VLOOKUP(D19749,'SOAT LIQ'!$A$87:$C$3416,3,FALSE)</f>
        <v>#N/A</v>
      </c>
      <c r="F19749" t="s">
        <v>21635</v>
      </c>
    </row>
    <row r="19750" spans="1:6" x14ac:dyDescent="0.25">
      <c r="A19750" t="s">
        <v>6501</v>
      </c>
      <c r="B19750" s="100" t="s">
        <v>17953</v>
      </c>
      <c r="C19750" s="99" t="s">
        <v>4589</v>
      </c>
      <c r="D19750" s="124">
        <v>19629</v>
      </c>
      <c r="E19750" s="157" t="e">
        <f>VLOOKUP(D19750,'SOAT LIQ'!$A$87:$C$3416,3,FALSE)</f>
        <v>#N/A</v>
      </c>
      <c r="F19750" t="s">
        <v>21635</v>
      </c>
    </row>
    <row r="19751" spans="1:6" x14ac:dyDescent="0.25">
      <c r="A19751" t="s">
        <v>6498</v>
      </c>
      <c r="B19751" s="100" t="s">
        <v>17954</v>
      </c>
      <c r="C19751" s="99" t="s">
        <v>17013</v>
      </c>
      <c r="D19751" s="124">
        <v>19736</v>
      </c>
      <c r="E19751" s="157" t="e">
        <f>VLOOKUP(D19751,'SOAT LIQ'!$A$87:$C$3416,3,FALSE)</f>
        <v>#N/A</v>
      </c>
      <c r="F19751" t="s">
        <v>21635</v>
      </c>
    </row>
    <row r="19752" spans="1:6" x14ac:dyDescent="0.25">
      <c r="A19752" t="s">
        <v>6501</v>
      </c>
      <c r="B19752" s="100" t="s">
        <v>17954</v>
      </c>
      <c r="C19752" s="99" t="s">
        <v>17013</v>
      </c>
      <c r="D19752" s="124">
        <v>19736</v>
      </c>
      <c r="E19752" s="157" t="e">
        <f>VLOOKUP(D19752,'SOAT LIQ'!$A$87:$C$3416,3,FALSE)</f>
        <v>#N/A</v>
      </c>
      <c r="F19752" t="s">
        <v>21635</v>
      </c>
    </row>
    <row r="19753" spans="1:6" x14ac:dyDescent="0.25">
      <c r="A19753" t="s">
        <v>6498</v>
      </c>
      <c r="B19753" s="100" t="s">
        <v>17955</v>
      </c>
      <c r="C19753" s="99" t="s">
        <v>15656</v>
      </c>
      <c r="D19753" s="124">
        <v>32117</v>
      </c>
      <c r="E19753" s="157" t="e">
        <f>VLOOKUP(D19753,'SOAT LIQ'!$A$87:$C$3416,3,FALSE)</f>
        <v>#N/A</v>
      </c>
      <c r="F19753" t="s">
        <v>21635</v>
      </c>
    </row>
    <row r="19754" spans="1:6" x14ac:dyDescent="0.25">
      <c r="A19754" t="s">
        <v>6501</v>
      </c>
      <c r="B19754" s="100" t="s">
        <v>17955</v>
      </c>
      <c r="C19754" s="99" t="s">
        <v>15656</v>
      </c>
      <c r="D19754" s="124">
        <v>32117</v>
      </c>
      <c r="E19754" s="157" t="e">
        <f>VLOOKUP(D19754,'SOAT LIQ'!$A$87:$C$3416,3,FALSE)</f>
        <v>#N/A</v>
      </c>
      <c r="F19754" t="s">
        <v>21635</v>
      </c>
    </row>
    <row r="19755" spans="1:6" x14ac:dyDescent="0.25">
      <c r="A19755" t="s">
        <v>6498</v>
      </c>
      <c r="B19755" s="100" t="s">
        <v>17956</v>
      </c>
      <c r="C19755" s="99" t="s">
        <v>15656</v>
      </c>
      <c r="D19755" s="124">
        <v>19553</v>
      </c>
      <c r="E19755" s="157" t="e">
        <f>VLOOKUP(D19755,'SOAT LIQ'!$A$87:$C$3416,3,FALSE)</f>
        <v>#N/A</v>
      </c>
      <c r="F19755" t="s">
        <v>21635</v>
      </c>
    </row>
    <row r="19756" spans="1:6" x14ac:dyDescent="0.25">
      <c r="A19756" t="s">
        <v>6501</v>
      </c>
      <c r="B19756" s="100" t="s">
        <v>17956</v>
      </c>
      <c r="C19756" s="99" t="s">
        <v>15656</v>
      </c>
      <c r="D19756" s="124">
        <v>19553</v>
      </c>
      <c r="E19756" s="157" t="e">
        <f>VLOOKUP(D19756,'SOAT LIQ'!$A$87:$C$3416,3,FALSE)</f>
        <v>#N/A</v>
      </c>
      <c r="F19756" t="s">
        <v>21635</v>
      </c>
    </row>
    <row r="19757" spans="1:6" x14ac:dyDescent="0.25">
      <c r="A19757" t="s">
        <v>6498</v>
      </c>
      <c r="B19757" s="100" t="s">
        <v>17957</v>
      </c>
      <c r="C19757" s="99" t="s">
        <v>15656</v>
      </c>
      <c r="D19757" s="124">
        <v>32117</v>
      </c>
      <c r="E19757" s="157" t="e">
        <f>VLOOKUP(D19757,'SOAT LIQ'!$A$87:$C$3416,3,FALSE)</f>
        <v>#N/A</v>
      </c>
      <c r="F19757" t="s">
        <v>21635</v>
      </c>
    </row>
    <row r="19758" spans="1:6" x14ac:dyDescent="0.25">
      <c r="A19758" t="s">
        <v>6501</v>
      </c>
      <c r="B19758" s="100" t="s">
        <v>17957</v>
      </c>
      <c r="C19758" s="99" t="s">
        <v>15656</v>
      </c>
      <c r="D19758" s="124">
        <v>32117</v>
      </c>
      <c r="E19758" s="157" t="e">
        <f>VLOOKUP(D19758,'SOAT LIQ'!$A$87:$C$3416,3,FALSE)</f>
        <v>#N/A</v>
      </c>
      <c r="F19758" t="s">
        <v>21635</v>
      </c>
    </row>
    <row r="19759" spans="1:6" x14ac:dyDescent="0.25">
      <c r="A19759" t="s">
        <v>6498</v>
      </c>
      <c r="B19759" s="100" t="s">
        <v>17958</v>
      </c>
      <c r="C19759" s="100"/>
      <c r="D19759" s="124">
        <v>32117</v>
      </c>
      <c r="E19759" s="157" t="e">
        <f>VLOOKUP(D19759,'SOAT LIQ'!$A$87:$C$3416,3,FALSE)</f>
        <v>#N/A</v>
      </c>
      <c r="F19759" t="s">
        <v>21635</v>
      </c>
    </row>
    <row r="19760" spans="1:6" x14ac:dyDescent="0.25">
      <c r="A19760" t="s">
        <v>6501</v>
      </c>
      <c r="B19760" s="100" t="s">
        <v>17958</v>
      </c>
      <c r="C19760" s="100"/>
      <c r="D19760" s="124">
        <v>32117</v>
      </c>
      <c r="E19760" s="157" t="e">
        <f>VLOOKUP(D19760,'SOAT LIQ'!$A$87:$C$3416,3,FALSE)</f>
        <v>#N/A</v>
      </c>
      <c r="F19760" t="s">
        <v>21635</v>
      </c>
    </row>
    <row r="19761" spans="1:6" x14ac:dyDescent="0.25">
      <c r="A19761" t="s">
        <v>6498</v>
      </c>
      <c r="B19761" s="100" t="s">
        <v>17959</v>
      </c>
      <c r="C19761" s="99" t="s">
        <v>17960</v>
      </c>
      <c r="D19761" s="124">
        <v>19553</v>
      </c>
      <c r="E19761" s="157" t="e">
        <f>VLOOKUP(D19761,'SOAT LIQ'!$A$87:$C$3416,3,FALSE)</f>
        <v>#N/A</v>
      </c>
      <c r="F19761" t="s">
        <v>21635</v>
      </c>
    </row>
    <row r="19762" spans="1:6" x14ac:dyDescent="0.25">
      <c r="A19762" t="s">
        <v>6501</v>
      </c>
      <c r="B19762" s="100" t="s">
        <v>17959</v>
      </c>
      <c r="C19762" s="99" t="s">
        <v>17960</v>
      </c>
      <c r="D19762" s="124">
        <v>19553</v>
      </c>
      <c r="E19762" s="157" t="e">
        <f>VLOOKUP(D19762,'SOAT LIQ'!$A$87:$C$3416,3,FALSE)</f>
        <v>#N/A</v>
      </c>
      <c r="F19762" t="s">
        <v>21635</v>
      </c>
    </row>
    <row r="19763" spans="1:6" x14ac:dyDescent="0.25">
      <c r="A19763" t="s">
        <v>6498</v>
      </c>
      <c r="B19763" s="100" t="s">
        <v>17961</v>
      </c>
      <c r="C19763" s="99" t="s">
        <v>17962</v>
      </c>
      <c r="D19763" s="124">
        <v>32117</v>
      </c>
      <c r="E19763" s="157" t="e">
        <f>VLOOKUP(D19763,'SOAT LIQ'!$A$87:$C$3416,3,FALSE)</f>
        <v>#N/A</v>
      </c>
      <c r="F19763" t="s">
        <v>21635</v>
      </c>
    </row>
    <row r="19764" spans="1:6" x14ac:dyDescent="0.25">
      <c r="A19764" t="s">
        <v>6501</v>
      </c>
      <c r="B19764" s="100" t="s">
        <v>17961</v>
      </c>
      <c r="C19764" s="99" t="s">
        <v>17962</v>
      </c>
      <c r="D19764" s="124">
        <v>32117</v>
      </c>
      <c r="E19764" s="157" t="e">
        <f>VLOOKUP(D19764,'SOAT LIQ'!$A$87:$C$3416,3,FALSE)</f>
        <v>#N/A</v>
      </c>
      <c r="F19764" t="s">
        <v>21635</v>
      </c>
    </row>
    <row r="19765" spans="1:6" x14ac:dyDescent="0.25">
      <c r="A19765" t="s">
        <v>6498</v>
      </c>
      <c r="B19765" s="100" t="s">
        <v>17963</v>
      </c>
      <c r="C19765" s="99" t="s">
        <v>17964</v>
      </c>
      <c r="D19765" s="124">
        <v>32117</v>
      </c>
      <c r="E19765" s="157" t="e">
        <f>VLOOKUP(D19765,'SOAT LIQ'!$A$87:$C$3416,3,FALSE)</f>
        <v>#N/A</v>
      </c>
      <c r="F19765" t="s">
        <v>21635</v>
      </c>
    </row>
    <row r="19766" spans="1:6" x14ac:dyDescent="0.25">
      <c r="A19766" t="s">
        <v>6501</v>
      </c>
      <c r="B19766" s="100" t="s">
        <v>17963</v>
      </c>
      <c r="C19766" s="99" t="s">
        <v>17964</v>
      </c>
      <c r="D19766" s="124">
        <v>32117</v>
      </c>
      <c r="E19766" s="157" t="e">
        <f>VLOOKUP(D19766,'SOAT LIQ'!$A$87:$C$3416,3,FALSE)</f>
        <v>#N/A</v>
      </c>
      <c r="F19766" t="s">
        <v>21635</v>
      </c>
    </row>
    <row r="19767" spans="1:6" x14ac:dyDescent="0.25">
      <c r="A19767" t="s">
        <v>6498</v>
      </c>
      <c r="B19767" s="100" t="s">
        <v>17965</v>
      </c>
      <c r="C19767" s="99" t="s">
        <v>17964</v>
      </c>
      <c r="D19767" s="124">
        <v>32117</v>
      </c>
      <c r="E19767" s="157" t="e">
        <f>VLOOKUP(D19767,'SOAT LIQ'!$A$87:$C$3416,3,FALSE)</f>
        <v>#N/A</v>
      </c>
      <c r="F19767" t="s">
        <v>21635</v>
      </c>
    </row>
    <row r="19768" spans="1:6" x14ac:dyDescent="0.25">
      <c r="A19768" t="s">
        <v>6501</v>
      </c>
      <c r="B19768" s="100" t="s">
        <v>17965</v>
      </c>
      <c r="C19768" s="99" t="s">
        <v>17964</v>
      </c>
      <c r="D19768" s="124">
        <v>32117</v>
      </c>
      <c r="E19768" s="157" t="e">
        <f>VLOOKUP(D19768,'SOAT LIQ'!$A$87:$C$3416,3,FALSE)</f>
        <v>#N/A</v>
      </c>
      <c r="F19768" t="s">
        <v>21635</v>
      </c>
    </row>
    <row r="19769" spans="1:6" x14ac:dyDescent="0.25">
      <c r="A19769" t="s">
        <v>6498</v>
      </c>
      <c r="B19769" s="100" t="s">
        <v>17966</v>
      </c>
      <c r="C19769" s="99" t="s">
        <v>17964</v>
      </c>
      <c r="D19769" s="124">
        <v>32117</v>
      </c>
      <c r="E19769" s="157" t="e">
        <f>VLOOKUP(D19769,'SOAT LIQ'!$A$87:$C$3416,3,FALSE)</f>
        <v>#N/A</v>
      </c>
      <c r="F19769" t="s">
        <v>21635</v>
      </c>
    </row>
    <row r="19770" spans="1:6" x14ac:dyDescent="0.25">
      <c r="A19770" t="s">
        <v>6501</v>
      </c>
      <c r="B19770" s="100" t="s">
        <v>17966</v>
      </c>
      <c r="C19770" s="99" t="s">
        <v>17964</v>
      </c>
      <c r="D19770" s="124">
        <v>32117</v>
      </c>
      <c r="E19770" s="157" t="e">
        <f>VLOOKUP(D19770,'SOAT LIQ'!$A$87:$C$3416,3,FALSE)</f>
        <v>#N/A</v>
      </c>
      <c r="F19770" t="s">
        <v>21635</v>
      </c>
    </row>
    <row r="19771" spans="1:6" x14ac:dyDescent="0.25">
      <c r="A19771" t="s">
        <v>6498</v>
      </c>
      <c r="B19771" s="100" t="s">
        <v>17967</v>
      </c>
      <c r="C19771" s="99" t="s">
        <v>17964</v>
      </c>
      <c r="D19771" s="124">
        <v>32117</v>
      </c>
      <c r="E19771" s="157" t="e">
        <f>VLOOKUP(D19771,'SOAT LIQ'!$A$87:$C$3416,3,FALSE)</f>
        <v>#N/A</v>
      </c>
      <c r="F19771" t="s">
        <v>21635</v>
      </c>
    </row>
    <row r="19772" spans="1:6" x14ac:dyDescent="0.25">
      <c r="A19772" t="s">
        <v>6501</v>
      </c>
      <c r="B19772" s="100" t="s">
        <v>17967</v>
      </c>
      <c r="C19772" s="99" t="s">
        <v>17964</v>
      </c>
      <c r="D19772" s="124">
        <v>32117</v>
      </c>
      <c r="E19772" s="157" t="e">
        <f>VLOOKUP(D19772,'SOAT LIQ'!$A$87:$C$3416,3,FALSE)</f>
        <v>#N/A</v>
      </c>
      <c r="F19772" t="s">
        <v>21635</v>
      </c>
    </row>
    <row r="19773" spans="1:6" x14ac:dyDescent="0.25">
      <c r="A19773" t="s">
        <v>6498</v>
      </c>
      <c r="B19773" s="100" t="s">
        <v>17968</v>
      </c>
      <c r="C19773" s="99" t="s">
        <v>17964</v>
      </c>
      <c r="D19773" s="124">
        <v>32117</v>
      </c>
      <c r="E19773" s="157" t="e">
        <f>VLOOKUP(D19773,'SOAT LIQ'!$A$87:$C$3416,3,FALSE)</f>
        <v>#N/A</v>
      </c>
      <c r="F19773" t="s">
        <v>21635</v>
      </c>
    </row>
    <row r="19774" spans="1:6" x14ac:dyDescent="0.25">
      <c r="A19774" t="s">
        <v>6501</v>
      </c>
      <c r="B19774" s="100" t="s">
        <v>17968</v>
      </c>
      <c r="C19774" s="99" t="s">
        <v>17964</v>
      </c>
      <c r="D19774" s="124">
        <v>32117</v>
      </c>
      <c r="E19774" s="157" t="e">
        <f>VLOOKUP(D19774,'SOAT LIQ'!$A$87:$C$3416,3,FALSE)</f>
        <v>#N/A</v>
      </c>
      <c r="F19774" t="s">
        <v>21635</v>
      </c>
    </row>
    <row r="19775" spans="1:6" x14ac:dyDescent="0.25">
      <c r="A19775" t="s">
        <v>6498</v>
      </c>
      <c r="B19775" s="100" t="s">
        <v>17969</v>
      </c>
      <c r="C19775" s="99" t="s">
        <v>17964</v>
      </c>
      <c r="D19775" s="124">
        <v>32117</v>
      </c>
      <c r="E19775" s="157" t="e">
        <f>VLOOKUP(D19775,'SOAT LIQ'!$A$87:$C$3416,3,FALSE)</f>
        <v>#N/A</v>
      </c>
      <c r="F19775" t="s">
        <v>21635</v>
      </c>
    </row>
    <row r="19776" spans="1:6" x14ac:dyDescent="0.25">
      <c r="A19776" t="s">
        <v>6501</v>
      </c>
      <c r="B19776" s="100" t="s">
        <v>17969</v>
      </c>
      <c r="C19776" s="99" t="s">
        <v>17964</v>
      </c>
      <c r="D19776" s="124">
        <v>32117</v>
      </c>
      <c r="E19776" s="157" t="e">
        <f>VLOOKUP(D19776,'SOAT LIQ'!$A$87:$C$3416,3,FALSE)</f>
        <v>#N/A</v>
      </c>
      <c r="F19776" t="s">
        <v>21635</v>
      </c>
    </row>
    <row r="19777" spans="1:6" x14ac:dyDescent="0.25">
      <c r="A19777" t="s">
        <v>6498</v>
      </c>
      <c r="B19777" s="100" t="s">
        <v>17970</v>
      </c>
      <c r="C19777" s="99" t="s">
        <v>17013</v>
      </c>
      <c r="D19777" s="124">
        <v>19736</v>
      </c>
      <c r="E19777" s="157" t="e">
        <f>VLOOKUP(D19777,'SOAT LIQ'!$A$87:$C$3416,3,FALSE)</f>
        <v>#N/A</v>
      </c>
      <c r="F19777" t="s">
        <v>21635</v>
      </c>
    </row>
    <row r="19778" spans="1:6" x14ac:dyDescent="0.25">
      <c r="A19778" t="s">
        <v>6501</v>
      </c>
      <c r="B19778" s="100" t="s">
        <v>17970</v>
      </c>
      <c r="C19778" s="99" t="s">
        <v>17013</v>
      </c>
      <c r="D19778" s="124">
        <v>19736</v>
      </c>
      <c r="E19778" s="157" t="e">
        <f>VLOOKUP(D19778,'SOAT LIQ'!$A$87:$C$3416,3,FALSE)</f>
        <v>#N/A</v>
      </c>
      <c r="F19778" t="s">
        <v>21635</v>
      </c>
    </row>
    <row r="19779" spans="1:6" x14ac:dyDescent="0.25">
      <c r="A19779" t="s">
        <v>6498</v>
      </c>
      <c r="B19779" s="100" t="s">
        <v>17971</v>
      </c>
      <c r="C19779" s="99" t="s">
        <v>17013</v>
      </c>
      <c r="D19779" s="124">
        <v>19736</v>
      </c>
      <c r="E19779" s="157" t="e">
        <f>VLOOKUP(D19779,'SOAT LIQ'!$A$87:$C$3416,3,FALSE)</f>
        <v>#N/A</v>
      </c>
      <c r="F19779" t="s">
        <v>21635</v>
      </c>
    </row>
    <row r="19780" spans="1:6" x14ac:dyDescent="0.25">
      <c r="A19780" t="s">
        <v>6501</v>
      </c>
      <c r="B19780" s="100" t="s">
        <v>17971</v>
      </c>
      <c r="C19780" s="99" t="s">
        <v>17013</v>
      </c>
      <c r="D19780" s="124">
        <v>19736</v>
      </c>
      <c r="E19780" s="157" t="e">
        <f>VLOOKUP(D19780,'SOAT LIQ'!$A$87:$C$3416,3,FALSE)</f>
        <v>#N/A</v>
      </c>
      <c r="F19780" t="s">
        <v>21635</v>
      </c>
    </row>
    <row r="19781" spans="1:6" x14ac:dyDescent="0.25">
      <c r="A19781" t="s">
        <v>6498</v>
      </c>
      <c r="B19781" s="100" t="s">
        <v>17972</v>
      </c>
      <c r="C19781" s="99" t="s">
        <v>17013</v>
      </c>
      <c r="D19781" s="124">
        <v>19736</v>
      </c>
      <c r="E19781" s="157" t="e">
        <f>VLOOKUP(D19781,'SOAT LIQ'!$A$87:$C$3416,3,FALSE)</f>
        <v>#N/A</v>
      </c>
      <c r="F19781" t="s">
        <v>21635</v>
      </c>
    </row>
    <row r="19782" spans="1:6" x14ac:dyDescent="0.25">
      <c r="A19782" t="s">
        <v>6501</v>
      </c>
      <c r="B19782" s="100" t="s">
        <v>17972</v>
      </c>
      <c r="C19782" s="99" t="s">
        <v>17013</v>
      </c>
      <c r="D19782" s="124">
        <v>19736</v>
      </c>
      <c r="E19782" s="157" t="e">
        <f>VLOOKUP(D19782,'SOAT LIQ'!$A$87:$C$3416,3,FALSE)</f>
        <v>#N/A</v>
      </c>
      <c r="F19782" t="s">
        <v>21635</v>
      </c>
    </row>
    <row r="19783" spans="1:6" x14ac:dyDescent="0.25">
      <c r="A19783" t="s">
        <v>6498</v>
      </c>
      <c r="B19783" s="100" t="s">
        <v>17973</v>
      </c>
      <c r="C19783" s="99" t="s">
        <v>17013</v>
      </c>
      <c r="D19783" s="124">
        <v>19736</v>
      </c>
      <c r="E19783" s="157" t="e">
        <f>VLOOKUP(D19783,'SOAT LIQ'!$A$87:$C$3416,3,FALSE)</f>
        <v>#N/A</v>
      </c>
      <c r="F19783" t="s">
        <v>21635</v>
      </c>
    </row>
    <row r="19784" spans="1:6" x14ac:dyDescent="0.25">
      <c r="A19784" t="s">
        <v>6501</v>
      </c>
      <c r="B19784" s="100" t="s">
        <v>17973</v>
      </c>
      <c r="C19784" s="99" t="s">
        <v>17013</v>
      </c>
      <c r="D19784" s="124">
        <v>19736</v>
      </c>
      <c r="E19784" s="157" t="e">
        <f>VLOOKUP(D19784,'SOAT LIQ'!$A$87:$C$3416,3,FALSE)</f>
        <v>#N/A</v>
      </c>
      <c r="F19784" t="s">
        <v>21635</v>
      </c>
    </row>
    <row r="19785" spans="1:6" x14ac:dyDescent="0.25">
      <c r="A19785" t="s">
        <v>6498</v>
      </c>
      <c r="B19785" s="100" t="s">
        <v>17974</v>
      </c>
      <c r="C19785" s="99" t="s">
        <v>17013</v>
      </c>
      <c r="D19785" s="124">
        <v>19736</v>
      </c>
      <c r="E19785" s="157" t="e">
        <f>VLOOKUP(D19785,'SOAT LIQ'!$A$87:$C$3416,3,FALSE)</f>
        <v>#N/A</v>
      </c>
      <c r="F19785" t="s">
        <v>21635</v>
      </c>
    </row>
    <row r="19786" spans="1:6" x14ac:dyDescent="0.25">
      <c r="A19786" t="s">
        <v>6501</v>
      </c>
      <c r="B19786" s="100" t="s">
        <v>17974</v>
      </c>
      <c r="C19786" s="99" t="s">
        <v>17013</v>
      </c>
      <c r="D19786" s="124">
        <v>19736</v>
      </c>
      <c r="E19786" s="157" t="e">
        <f>VLOOKUP(D19786,'SOAT LIQ'!$A$87:$C$3416,3,FALSE)</f>
        <v>#N/A</v>
      </c>
      <c r="F19786" t="s">
        <v>21635</v>
      </c>
    </row>
    <row r="19787" spans="1:6" x14ac:dyDescent="0.25">
      <c r="A19787" t="s">
        <v>6498</v>
      </c>
      <c r="B19787" s="100" t="s">
        <v>17975</v>
      </c>
      <c r="C19787" s="99" t="s">
        <v>17013</v>
      </c>
      <c r="D19787" s="124">
        <v>19736</v>
      </c>
      <c r="E19787" s="157" t="e">
        <f>VLOOKUP(D19787,'SOAT LIQ'!$A$87:$C$3416,3,FALSE)</f>
        <v>#N/A</v>
      </c>
      <c r="F19787" t="s">
        <v>21635</v>
      </c>
    </row>
    <row r="19788" spans="1:6" x14ac:dyDescent="0.25">
      <c r="A19788" t="s">
        <v>6501</v>
      </c>
      <c r="B19788" s="100" t="s">
        <v>17975</v>
      </c>
      <c r="C19788" s="99" t="s">
        <v>17013</v>
      </c>
      <c r="D19788" s="124">
        <v>19736</v>
      </c>
      <c r="E19788" s="157" t="e">
        <f>VLOOKUP(D19788,'SOAT LIQ'!$A$87:$C$3416,3,FALSE)</f>
        <v>#N/A</v>
      </c>
      <c r="F19788" t="s">
        <v>21635</v>
      </c>
    </row>
    <row r="19789" spans="1:6" x14ac:dyDescent="0.25">
      <c r="A19789" t="s">
        <v>6498</v>
      </c>
      <c r="B19789" s="100" t="s">
        <v>17976</v>
      </c>
      <c r="C19789" s="99" t="s">
        <v>17013</v>
      </c>
      <c r="D19789" s="124">
        <v>19736</v>
      </c>
      <c r="E19789" s="157" t="e">
        <f>VLOOKUP(D19789,'SOAT LIQ'!$A$87:$C$3416,3,FALSE)</f>
        <v>#N/A</v>
      </c>
      <c r="F19789" t="s">
        <v>21635</v>
      </c>
    </row>
    <row r="19790" spans="1:6" x14ac:dyDescent="0.25">
      <c r="A19790" t="s">
        <v>6501</v>
      </c>
      <c r="B19790" s="100" t="s">
        <v>17976</v>
      </c>
      <c r="C19790" s="99" t="s">
        <v>17013</v>
      </c>
      <c r="D19790" s="124">
        <v>19736</v>
      </c>
      <c r="E19790" s="157" t="e">
        <f>VLOOKUP(D19790,'SOAT LIQ'!$A$87:$C$3416,3,FALSE)</f>
        <v>#N/A</v>
      </c>
      <c r="F19790" t="s">
        <v>21635</v>
      </c>
    </row>
    <row r="19791" spans="1:6" x14ac:dyDescent="0.25">
      <c r="A19791" t="s">
        <v>6498</v>
      </c>
      <c r="B19791" s="100" t="s">
        <v>17977</v>
      </c>
      <c r="C19791" s="99" t="s">
        <v>17013</v>
      </c>
      <c r="D19791" s="124">
        <v>19736</v>
      </c>
      <c r="E19791" s="157" t="e">
        <f>VLOOKUP(D19791,'SOAT LIQ'!$A$87:$C$3416,3,FALSE)</f>
        <v>#N/A</v>
      </c>
      <c r="F19791" t="s">
        <v>21635</v>
      </c>
    </row>
    <row r="19792" spans="1:6" x14ac:dyDescent="0.25">
      <c r="A19792" t="s">
        <v>6501</v>
      </c>
      <c r="B19792" s="100" t="s">
        <v>17977</v>
      </c>
      <c r="C19792" s="99" t="s">
        <v>17013</v>
      </c>
      <c r="D19792" s="124">
        <v>19736</v>
      </c>
      <c r="E19792" s="157" t="e">
        <f>VLOOKUP(D19792,'SOAT LIQ'!$A$87:$C$3416,3,FALSE)</f>
        <v>#N/A</v>
      </c>
      <c r="F19792" t="s">
        <v>21635</v>
      </c>
    </row>
    <row r="19793" spans="1:6" x14ac:dyDescent="0.25">
      <c r="A19793" t="s">
        <v>6498</v>
      </c>
      <c r="B19793" s="100" t="s">
        <v>17978</v>
      </c>
      <c r="C19793" s="99" t="s">
        <v>17013</v>
      </c>
      <c r="D19793" s="124">
        <v>19736</v>
      </c>
      <c r="E19793" s="157" t="e">
        <f>VLOOKUP(D19793,'SOAT LIQ'!$A$87:$C$3416,3,FALSE)</f>
        <v>#N/A</v>
      </c>
      <c r="F19793" t="s">
        <v>21635</v>
      </c>
    </row>
    <row r="19794" spans="1:6" x14ac:dyDescent="0.25">
      <c r="A19794" t="s">
        <v>6501</v>
      </c>
      <c r="B19794" s="100" t="s">
        <v>17978</v>
      </c>
      <c r="C19794" s="99" t="s">
        <v>17013</v>
      </c>
      <c r="D19794" s="124">
        <v>19736</v>
      </c>
      <c r="E19794" s="157" t="e">
        <f>VLOOKUP(D19794,'SOAT LIQ'!$A$87:$C$3416,3,FALSE)</f>
        <v>#N/A</v>
      </c>
      <c r="F19794" t="s">
        <v>21635</v>
      </c>
    </row>
    <row r="19795" spans="1:6" x14ac:dyDescent="0.25">
      <c r="A19795" t="s">
        <v>6498</v>
      </c>
      <c r="B19795" s="100" t="s">
        <v>17979</v>
      </c>
      <c r="C19795" s="99" t="s">
        <v>17013</v>
      </c>
      <c r="D19795" s="124">
        <v>19736</v>
      </c>
      <c r="E19795" s="157" t="e">
        <f>VLOOKUP(D19795,'SOAT LIQ'!$A$87:$C$3416,3,FALSE)</f>
        <v>#N/A</v>
      </c>
      <c r="F19795" t="s">
        <v>21635</v>
      </c>
    </row>
    <row r="19796" spans="1:6" x14ac:dyDescent="0.25">
      <c r="A19796" t="s">
        <v>6501</v>
      </c>
      <c r="B19796" s="100" t="s">
        <v>17979</v>
      </c>
      <c r="C19796" s="99" t="s">
        <v>17013</v>
      </c>
      <c r="D19796" s="124">
        <v>19736</v>
      </c>
      <c r="E19796" s="157" t="e">
        <f>VLOOKUP(D19796,'SOAT LIQ'!$A$87:$C$3416,3,FALSE)</f>
        <v>#N/A</v>
      </c>
      <c r="F19796" t="s">
        <v>21635</v>
      </c>
    </row>
    <row r="19797" spans="1:6" x14ac:dyDescent="0.25">
      <c r="A19797" t="s">
        <v>6498</v>
      </c>
      <c r="B19797" s="100" t="s">
        <v>17980</v>
      </c>
      <c r="C19797" s="99" t="s">
        <v>17013</v>
      </c>
      <c r="D19797" s="124">
        <v>19736</v>
      </c>
      <c r="E19797" s="157" t="e">
        <f>VLOOKUP(D19797,'SOAT LIQ'!$A$87:$C$3416,3,FALSE)</f>
        <v>#N/A</v>
      </c>
      <c r="F19797" t="s">
        <v>21635</v>
      </c>
    </row>
    <row r="19798" spans="1:6" x14ac:dyDescent="0.25">
      <c r="A19798" t="s">
        <v>6501</v>
      </c>
      <c r="B19798" s="100" t="s">
        <v>17980</v>
      </c>
      <c r="C19798" s="99" t="s">
        <v>17013</v>
      </c>
      <c r="D19798" s="124">
        <v>19736</v>
      </c>
      <c r="E19798" s="157" t="e">
        <f>VLOOKUP(D19798,'SOAT LIQ'!$A$87:$C$3416,3,FALSE)</f>
        <v>#N/A</v>
      </c>
      <c r="F19798" t="s">
        <v>21635</v>
      </c>
    </row>
    <row r="19799" spans="1:6" x14ac:dyDescent="0.25">
      <c r="A19799" t="s">
        <v>6498</v>
      </c>
      <c r="B19799" s="100" t="s">
        <v>17981</v>
      </c>
      <c r="C19799" s="99" t="s">
        <v>17013</v>
      </c>
      <c r="D19799" s="124">
        <v>19736</v>
      </c>
      <c r="E19799" s="157" t="e">
        <f>VLOOKUP(D19799,'SOAT LIQ'!$A$87:$C$3416,3,FALSE)</f>
        <v>#N/A</v>
      </c>
      <c r="F19799" t="s">
        <v>21635</v>
      </c>
    </row>
    <row r="19800" spans="1:6" x14ac:dyDescent="0.25">
      <c r="A19800" t="s">
        <v>6501</v>
      </c>
      <c r="B19800" s="100" t="s">
        <v>17981</v>
      </c>
      <c r="C19800" s="99" t="s">
        <v>17013</v>
      </c>
      <c r="D19800" s="124">
        <v>19736</v>
      </c>
      <c r="E19800" s="157" t="e">
        <f>VLOOKUP(D19800,'SOAT LIQ'!$A$87:$C$3416,3,FALSE)</f>
        <v>#N/A</v>
      </c>
      <c r="F19800" t="s">
        <v>21635</v>
      </c>
    </row>
    <row r="19801" spans="1:6" x14ac:dyDescent="0.25">
      <c r="A19801" t="s">
        <v>6498</v>
      </c>
      <c r="B19801" s="100" t="s">
        <v>17982</v>
      </c>
      <c r="C19801" s="99" t="s">
        <v>17013</v>
      </c>
      <c r="D19801" s="124">
        <v>19736</v>
      </c>
      <c r="E19801" s="157" t="e">
        <f>VLOOKUP(D19801,'SOAT LIQ'!$A$87:$C$3416,3,FALSE)</f>
        <v>#N/A</v>
      </c>
      <c r="F19801" t="s">
        <v>21635</v>
      </c>
    </row>
    <row r="19802" spans="1:6" x14ac:dyDescent="0.25">
      <c r="A19802" t="s">
        <v>6501</v>
      </c>
      <c r="B19802" s="100" t="s">
        <v>17982</v>
      </c>
      <c r="C19802" s="99" t="s">
        <v>17013</v>
      </c>
      <c r="D19802" s="124">
        <v>19736</v>
      </c>
      <c r="E19802" s="157" t="e">
        <f>VLOOKUP(D19802,'SOAT LIQ'!$A$87:$C$3416,3,FALSE)</f>
        <v>#N/A</v>
      </c>
      <c r="F19802" t="s">
        <v>21635</v>
      </c>
    </row>
    <row r="19803" spans="1:6" x14ac:dyDescent="0.25">
      <c r="A19803" t="s">
        <v>6498</v>
      </c>
      <c r="B19803" s="100" t="s">
        <v>17983</v>
      </c>
      <c r="C19803" s="99" t="s">
        <v>17013</v>
      </c>
      <c r="D19803" s="124">
        <v>19736</v>
      </c>
      <c r="E19803" s="157" t="e">
        <f>VLOOKUP(D19803,'SOAT LIQ'!$A$87:$C$3416,3,FALSE)</f>
        <v>#N/A</v>
      </c>
      <c r="F19803" t="s">
        <v>21635</v>
      </c>
    </row>
    <row r="19804" spans="1:6" x14ac:dyDescent="0.25">
      <c r="A19804" t="s">
        <v>6501</v>
      </c>
      <c r="B19804" s="100" t="s">
        <v>17983</v>
      </c>
      <c r="C19804" s="99" t="s">
        <v>17013</v>
      </c>
      <c r="D19804" s="124">
        <v>19736</v>
      </c>
      <c r="E19804" s="157" t="e">
        <f>VLOOKUP(D19804,'SOAT LIQ'!$A$87:$C$3416,3,FALSE)</f>
        <v>#N/A</v>
      </c>
      <c r="F19804" t="s">
        <v>21635</v>
      </c>
    </row>
    <row r="19805" spans="1:6" x14ac:dyDescent="0.25">
      <c r="A19805" t="s">
        <v>6498</v>
      </c>
      <c r="B19805" s="100" t="s">
        <v>17984</v>
      </c>
      <c r="C19805" s="99" t="s">
        <v>17013</v>
      </c>
      <c r="D19805" s="124">
        <v>19736</v>
      </c>
      <c r="E19805" s="157" t="e">
        <f>VLOOKUP(D19805,'SOAT LIQ'!$A$87:$C$3416,3,FALSE)</f>
        <v>#N/A</v>
      </c>
      <c r="F19805" t="s">
        <v>21635</v>
      </c>
    </row>
    <row r="19806" spans="1:6" x14ac:dyDescent="0.25">
      <c r="A19806" t="s">
        <v>6501</v>
      </c>
      <c r="B19806" s="100" t="s">
        <v>17984</v>
      </c>
      <c r="C19806" s="99" t="s">
        <v>17013</v>
      </c>
      <c r="D19806" s="124">
        <v>19736</v>
      </c>
      <c r="E19806" s="157" t="e">
        <f>VLOOKUP(D19806,'SOAT LIQ'!$A$87:$C$3416,3,FALSE)</f>
        <v>#N/A</v>
      </c>
      <c r="F19806" t="s">
        <v>21635</v>
      </c>
    </row>
    <row r="19807" spans="1:6" x14ac:dyDescent="0.25">
      <c r="A19807" t="s">
        <v>6498</v>
      </c>
      <c r="B19807" s="100" t="s">
        <v>17985</v>
      </c>
      <c r="C19807" s="99" t="s">
        <v>17964</v>
      </c>
      <c r="D19807" s="124">
        <v>19878</v>
      </c>
      <c r="E19807" s="157" t="e">
        <f>VLOOKUP(D19807,'SOAT LIQ'!$A$87:$C$3416,3,FALSE)</f>
        <v>#N/A</v>
      </c>
      <c r="F19807" t="s">
        <v>21635</v>
      </c>
    </row>
    <row r="19808" spans="1:6" x14ac:dyDescent="0.25">
      <c r="A19808" t="s">
        <v>6501</v>
      </c>
      <c r="B19808" s="100" t="s">
        <v>17985</v>
      </c>
      <c r="C19808" s="99" t="s">
        <v>17964</v>
      </c>
      <c r="D19808" s="124">
        <v>19878</v>
      </c>
      <c r="E19808" s="157" t="e">
        <f>VLOOKUP(D19808,'SOAT LIQ'!$A$87:$C$3416,3,FALSE)</f>
        <v>#N/A</v>
      </c>
      <c r="F19808" t="s">
        <v>21635</v>
      </c>
    </row>
    <row r="19809" spans="1:6" x14ac:dyDescent="0.25">
      <c r="A19809" t="s">
        <v>6498</v>
      </c>
      <c r="B19809" s="100" t="s">
        <v>17986</v>
      </c>
      <c r="C19809" s="99" t="s">
        <v>15656</v>
      </c>
      <c r="D19809" s="124">
        <v>32117</v>
      </c>
      <c r="E19809" s="157" t="e">
        <f>VLOOKUP(D19809,'SOAT LIQ'!$A$87:$C$3416,3,FALSE)</f>
        <v>#N/A</v>
      </c>
      <c r="F19809" t="s">
        <v>21635</v>
      </c>
    </row>
    <row r="19810" spans="1:6" x14ac:dyDescent="0.25">
      <c r="A19810" t="s">
        <v>6501</v>
      </c>
      <c r="B19810" s="100" t="s">
        <v>17986</v>
      </c>
      <c r="C19810" s="99" t="s">
        <v>15656</v>
      </c>
      <c r="D19810" s="124">
        <v>32117</v>
      </c>
      <c r="E19810" s="157" t="e">
        <f>VLOOKUP(D19810,'SOAT LIQ'!$A$87:$C$3416,3,FALSE)</f>
        <v>#N/A</v>
      </c>
      <c r="F19810" t="s">
        <v>21635</v>
      </c>
    </row>
    <row r="19811" spans="1:6" x14ac:dyDescent="0.25">
      <c r="A19811" t="s">
        <v>6498</v>
      </c>
      <c r="B19811" s="100" t="s">
        <v>17987</v>
      </c>
      <c r="C19811" s="99" t="s">
        <v>17013</v>
      </c>
      <c r="D19811" s="124">
        <v>19736</v>
      </c>
      <c r="E19811" s="157" t="e">
        <f>VLOOKUP(D19811,'SOAT LIQ'!$A$87:$C$3416,3,FALSE)</f>
        <v>#N/A</v>
      </c>
      <c r="F19811" t="s">
        <v>21635</v>
      </c>
    </row>
    <row r="19812" spans="1:6" x14ac:dyDescent="0.25">
      <c r="A19812" t="s">
        <v>6501</v>
      </c>
      <c r="B19812" s="100" t="s">
        <v>17987</v>
      </c>
      <c r="C19812" s="99" t="s">
        <v>17013</v>
      </c>
      <c r="D19812" s="124">
        <v>19736</v>
      </c>
      <c r="E19812" s="157" t="e">
        <f>VLOOKUP(D19812,'SOAT LIQ'!$A$87:$C$3416,3,FALSE)</f>
        <v>#N/A</v>
      </c>
      <c r="F19812" t="s">
        <v>21635</v>
      </c>
    </row>
    <row r="19813" spans="1:6" x14ac:dyDescent="0.25">
      <c r="A19813" t="s">
        <v>6498</v>
      </c>
      <c r="B19813" s="100" t="s">
        <v>17988</v>
      </c>
      <c r="C19813" s="99" t="s">
        <v>17013</v>
      </c>
      <c r="D19813" s="124">
        <v>19736</v>
      </c>
      <c r="E19813" s="157" t="e">
        <f>VLOOKUP(D19813,'SOAT LIQ'!$A$87:$C$3416,3,FALSE)</f>
        <v>#N/A</v>
      </c>
      <c r="F19813" t="s">
        <v>21635</v>
      </c>
    </row>
    <row r="19814" spans="1:6" x14ac:dyDescent="0.25">
      <c r="A19814" t="s">
        <v>6501</v>
      </c>
      <c r="B19814" s="100" t="s">
        <v>17988</v>
      </c>
      <c r="C19814" s="99" t="s">
        <v>17013</v>
      </c>
      <c r="D19814" s="124">
        <v>19736</v>
      </c>
      <c r="E19814" s="157" t="e">
        <f>VLOOKUP(D19814,'SOAT LIQ'!$A$87:$C$3416,3,FALSE)</f>
        <v>#N/A</v>
      </c>
      <c r="F19814" t="s">
        <v>21635</v>
      </c>
    </row>
    <row r="19815" spans="1:6" x14ac:dyDescent="0.25">
      <c r="A19815" t="s">
        <v>6498</v>
      </c>
      <c r="B19815" s="100" t="s">
        <v>17989</v>
      </c>
      <c r="C19815" s="99" t="s">
        <v>17013</v>
      </c>
      <c r="D19815" s="124">
        <v>19736</v>
      </c>
      <c r="E19815" s="157" t="e">
        <f>VLOOKUP(D19815,'SOAT LIQ'!$A$87:$C$3416,3,FALSE)</f>
        <v>#N/A</v>
      </c>
      <c r="F19815" t="s">
        <v>21635</v>
      </c>
    </row>
    <row r="19816" spans="1:6" x14ac:dyDescent="0.25">
      <c r="A19816" t="s">
        <v>6501</v>
      </c>
      <c r="B19816" s="100" t="s">
        <v>17989</v>
      </c>
      <c r="C19816" s="99" t="s">
        <v>17013</v>
      </c>
      <c r="D19816" s="124">
        <v>19736</v>
      </c>
      <c r="E19816" s="157" t="e">
        <f>VLOOKUP(D19816,'SOAT LIQ'!$A$87:$C$3416,3,FALSE)</f>
        <v>#N/A</v>
      </c>
      <c r="F19816" t="s">
        <v>21635</v>
      </c>
    </row>
    <row r="19817" spans="1:6" x14ac:dyDescent="0.25">
      <c r="A19817" t="s">
        <v>6498</v>
      </c>
      <c r="B19817" s="100" t="s">
        <v>17990</v>
      </c>
      <c r="C19817" s="99" t="s">
        <v>17013</v>
      </c>
      <c r="D19817" s="124">
        <v>19736</v>
      </c>
      <c r="E19817" s="157" t="e">
        <f>VLOOKUP(D19817,'SOAT LIQ'!$A$87:$C$3416,3,FALSE)</f>
        <v>#N/A</v>
      </c>
      <c r="F19817" t="s">
        <v>21635</v>
      </c>
    </row>
    <row r="19818" spans="1:6" x14ac:dyDescent="0.25">
      <c r="A19818" t="s">
        <v>6501</v>
      </c>
      <c r="B19818" s="100" t="s">
        <v>17990</v>
      </c>
      <c r="C19818" s="99" t="s">
        <v>17013</v>
      </c>
      <c r="D19818" s="124">
        <v>19736</v>
      </c>
      <c r="E19818" s="157" t="e">
        <f>VLOOKUP(D19818,'SOAT LIQ'!$A$87:$C$3416,3,FALSE)</f>
        <v>#N/A</v>
      </c>
      <c r="F19818" t="s">
        <v>21635</v>
      </c>
    </row>
    <row r="19819" spans="1:6" x14ac:dyDescent="0.25">
      <c r="A19819" t="s">
        <v>6498</v>
      </c>
      <c r="B19819" s="100" t="s">
        <v>17991</v>
      </c>
      <c r="C19819" s="99" t="s">
        <v>17013</v>
      </c>
      <c r="D19819" s="124">
        <v>19736</v>
      </c>
      <c r="E19819" s="157" t="e">
        <f>VLOOKUP(D19819,'SOAT LIQ'!$A$87:$C$3416,3,FALSE)</f>
        <v>#N/A</v>
      </c>
      <c r="F19819" t="s">
        <v>21635</v>
      </c>
    </row>
    <row r="19820" spans="1:6" x14ac:dyDescent="0.25">
      <c r="A19820" t="s">
        <v>6501</v>
      </c>
      <c r="B19820" s="100" t="s">
        <v>17991</v>
      </c>
      <c r="C19820" s="99" t="s">
        <v>17013</v>
      </c>
      <c r="D19820" s="124">
        <v>19736</v>
      </c>
      <c r="E19820" s="157" t="e">
        <f>VLOOKUP(D19820,'SOAT LIQ'!$A$87:$C$3416,3,FALSE)</f>
        <v>#N/A</v>
      </c>
      <c r="F19820" t="s">
        <v>21635</v>
      </c>
    </row>
    <row r="19821" spans="1:6" x14ac:dyDescent="0.25">
      <c r="A19821" t="s">
        <v>6498</v>
      </c>
      <c r="B19821" s="100" t="s">
        <v>17992</v>
      </c>
      <c r="C19821" s="99" t="s">
        <v>17013</v>
      </c>
      <c r="D19821" s="124">
        <v>19736</v>
      </c>
      <c r="E19821" s="157" t="e">
        <f>VLOOKUP(D19821,'SOAT LIQ'!$A$87:$C$3416,3,FALSE)</f>
        <v>#N/A</v>
      </c>
      <c r="F19821" t="s">
        <v>21635</v>
      </c>
    </row>
    <row r="19822" spans="1:6" x14ac:dyDescent="0.25">
      <c r="A19822" t="s">
        <v>6501</v>
      </c>
      <c r="B19822" s="100" t="s">
        <v>17992</v>
      </c>
      <c r="C19822" s="99" t="s">
        <v>17013</v>
      </c>
      <c r="D19822" s="124">
        <v>19736</v>
      </c>
      <c r="E19822" s="157" t="e">
        <f>VLOOKUP(D19822,'SOAT LIQ'!$A$87:$C$3416,3,FALSE)</f>
        <v>#N/A</v>
      </c>
      <c r="F19822" t="s">
        <v>21635</v>
      </c>
    </row>
    <row r="19823" spans="1:6" x14ac:dyDescent="0.25">
      <c r="A19823" t="s">
        <v>6498</v>
      </c>
      <c r="B19823" s="100" t="s">
        <v>17993</v>
      </c>
      <c r="C19823" s="99" t="s">
        <v>17013</v>
      </c>
      <c r="D19823" s="124">
        <v>19736</v>
      </c>
      <c r="E19823" s="157" t="e">
        <f>VLOOKUP(D19823,'SOAT LIQ'!$A$87:$C$3416,3,FALSE)</f>
        <v>#N/A</v>
      </c>
      <c r="F19823" t="s">
        <v>21635</v>
      </c>
    </row>
    <row r="19824" spans="1:6" x14ac:dyDescent="0.25">
      <c r="A19824" t="s">
        <v>6501</v>
      </c>
      <c r="B19824" s="100" t="s">
        <v>17993</v>
      </c>
      <c r="C19824" s="99" t="s">
        <v>17013</v>
      </c>
      <c r="D19824" s="124">
        <v>19736</v>
      </c>
      <c r="E19824" s="157" t="e">
        <f>VLOOKUP(D19824,'SOAT LIQ'!$A$87:$C$3416,3,FALSE)</f>
        <v>#N/A</v>
      </c>
      <c r="F19824" t="s">
        <v>21635</v>
      </c>
    </row>
    <row r="19825" spans="1:6" x14ac:dyDescent="0.25">
      <c r="A19825" t="s">
        <v>6498</v>
      </c>
      <c r="B19825" s="100" t="s">
        <v>17994</v>
      </c>
      <c r="C19825" s="99" t="s">
        <v>17013</v>
      </c>
      <c r="D19825" s="124">
        <v>19736</v>
      </c>
      <c r="E19825" s="157" t="e">
        <f>VLOOKUP(D19825,'SOAT LIQ'!$A$87:$C$3416,3,FALSE)</f>
        <v>#N/A</v>
      </c>
      <c r="F19825" t="s">
        <v>21635</v>
      </c>
    </row>
    <row r="19826" spans="1:6" x14ac:dyDescent="0.25">
      <c r="A19826" t="s">
        <v>6501</v>
      </c>
      <c r="B19826" s="100" t="s">
        <v>17994</v>
      </c>
      <c r="C19826" s="99" t="s">
        <v>17013</v>
      </c>
      <c r="D19826" s="124">
        <v>19736</v>
      </c>
      <c r="E19826" s="157" t="e">
        <f>VLOOKUP(D19826,'SOAT LIQ'!$A$87:$C$3416,3,FALSE)</f>
        <v>#N/A</v>
      </c>
      <c r="F19826" t="s">
        <v>21635</v>
      </c>
    </row>
    <row r="19827" spans="1:6" x14ac:dyDescent="0.25">
      <c r="A19827" t="s">
        <v>6498</v>
      </c>
      <c r="B19827" s="100" t="s">
        <v>17995</v>
      </c>
      <c r="C19827" s="99" t="s">
        <v>17013</v>
      </c>
      <c r="D19827" s="124">
        <v>19736</v>
      </c>
      <c r="E19827" s="157" t="e">
        <f>VLOOKUP(D19827,'SOAT LIQ'!$A$87:$C$3416,3,FALSE)</f>
        <v>#N/A</v>
      </c>
      <c r="F19827" t="s">
        <v>21635</v>
      </c>
    </row>
    <row r="19828" spans="1:6" x14ac:dyDescent="0.25">
      <c r="A19828" t="s">
        <v>6501</v>
      </c>
      <c r="B19828" s="100" t="s">
        <v>17995</v>
      </c>
      <c r="C19828" s="99" t="s">
        <v>17013</v>
      </c>
      <c r="D19828" s="124">
        <v>19736</v>
      </c>
      <c r="E19828" s="157" t="e">
        <f>VLOOKUP(D19828,'SOAT LIQ'!$A$87:$C$3416,3,FALSE)</f>
        <v>#N/A</v>
      </c>
      <c r="F19828" t="s">
        <v>21635</v>
      </c>
    </row>
    <row r="19829" spans="1:6" x14ac:dyDescent="0.25">
      <c r="A19829" t="s">
        <v>6498</v>
      </c>
      <c r="B19829" s="100" t="s">
        <v>17996</v>
      </c>
      <c r="C19829" s="99" t="s">
        <v>17013</v>
      </c>
      <c r="D19829" s="124">
        <v>19736</v>
      </c>
      <c r="E19829" s="157" t="e">
        <f>VLOOKUP(D19829,'SOAT LIQ'!$A$87:$C$3416,3,FALSE)</f>
        <v>#N/A</v>
      </c>
      <c r="F19829" t="s">
        <v>21635</v>
      </c>
    </row>
    <row r="19830" spans="1:6" x14ac:dyDescent="0.25">
      <c r="A19830" t="s">
        <v>6501</v>
      </c>
      <c r="B19830" s="100" t="s">
        <v>17996</v>
      </c>
      <c r="C19830" s="99" t="s">
        <v>17013</v>
      </c>
      <c r="D19830" s="124">
        <v>19736</v>
      </c>
      <c r="E19830" s="157" t="e">
        <f>VLOOKUP(D19830,'SOAT LIQ'!$A$87:$C$3416,3,FALSE)</f>
        <v>#N/A</v>
      </c>
      <c r="F19830" t="s">
        <v>21635</v>
      </c>
    </row>
    <row r="19831" spans="1:6" x14ac:dyDescent="0.25">
      <c r="A19831" t="s">
        <v>6498</v>
      </c>
      <c r="B19831" s="100" t="s">
        <v>17997</v>
      </c>
      <c r="C19831" s="99" t="s">
        <v>17013</v>
      </c>
      <c r="D19831" s="124">
        <v>19736</v>
      </c>
      <c r="E19831" s="157" t="e">
        <f>VLOOKUP(D19831,'SOAT LIQ'!$A$87:$C$3416,3,FALSE)</f>
        <v>#N/A</v>
      </c>
      <c r="F19831" t="s">
        <v>21635</v>
      </c>
    </row>
    <row r="19832" spans="1:6" x14ac:dyDescent="0.25">
      <c r="A19832" t="s">
        <v>6501</v>
      </c>
      <c r="B19832" s="100" t="s">
        <v>17997</v>
      </c>
      <c r="C19832" s="99" t="s">
        <v>17013</v>
      </c>
      <c r="D19832" s="124">
        <v>19736</v>
      </c>
      <c r="E19832" s="157" t="e">
        <f>VLOOKUP(D19832,'SOAT LIQ'!$A$87:$C$3416,3,FALSE)</f>
        <v>#N/A</v>
      </c>
      <c r="F19832" t="s">
        <v>21635</v>
      </c>
    </row>
    <row r="19833" spans="1:6" x14ac:dyDescent="0.25">
      <c r="A19833" t="s">
        <v>6498</v>
      </c>
      <c r="B19833" s="100" t="s">
        <v>17998</v>
      </c>
      <c r="C19833" s="99" t="s">
        <v>17013</v>
      </c>
      <c r="D19833" s="124">
        <v>19736</v>
      </c>
      <c r="E19833" s="157" t="e">
        <f>VLOOKUP(D19833,'SOAT LIQ'!$A$87:$C$3416,3,FALSE)</f>
        <v>#N/A</v>
      </c>
      <c r="F19833" t="s">
        <v>21635</v>
      </c>
    </row>
    <row r="19834" spans="1:6" x14ac:dyDescent="0.25">
      <c r="A19834" t="s">
        <v>6501</v>
      </c>
      <c r="B19834" s="100" t="s">
        <v>17998</v>
      </c>
      <c r="C19834" s="99" t="s">
        <v>17013</v>
      </c>
      <c r="D19834" s="124">
        <v>19736</v>
      </c>
      <c r="E19834" s="157" t="e">
        <f>VLOOKUP(D19834,'SOAT LIQ'!$A$87:$C$3416,3,FALSE)</f>
        <v>#N/A</v>
      </c>
      <c r="F19834" t="s">
        <v>21635</v>
      </c>
    </row>
    <row r="19835" spans="1:6" x14ac:dyDescent="0.25">
      <c r="A19835" t="s">
        <v>6498</v>
      </c>
      <c r="B19835" s="100" t="s">
        <v>17999</v>
      </c>
      <c r="C19835" s="99" t="s">
        <v>17013</v>
      </c>
      <c r="D19835" s="124">
        <v>19736</v>
      </c>
      <c r="E19835" s="157" t="e">
        <f>VLOOKUP(D19835,'SOAT LIQ'!$A$87:$C$3416,3,FALSE)</f>
        <v>#N/A</v>
      </c>
      <c r="F19835" t="s">
        <v>21635</v>
      </c>
    </row>
    <row r="19836" spans="1:6" x14ac:dyDescent="0.25">
      <c r="A19836" t="s">
        <v>6501</v>
      </c>
      <c r="B19836" s="100" t="s">
        <v>17999</v>
      </c>
      <c r="C19836" s="99" t="s">
        <v>17013</v>
      </c>
      <c r="D19836" s="124">
        <v>19736</v>
      </c>
      <c r="E19836" s="157" t="e">
        <f>VLOOKUP(D19836,'SOAT LIQ'!$A$87:$C$3416,3,FALSE)</f>
        <v>#N/A</v>
      </c>
      <c r="F19836" t="s">
        <v>21635</v>
      </c>
    </row>
    <row r="19837" spans="1:6" x14ac:dyDescent="0.25">
      <c r="A19837" t="s">
        <v>6498</v>
      </c>
      <c r="B19837" s="100" t="s">
        <v>18000</v>
      </c>
      <c r="C19837" s="99" t="s">
        <v>15656</v>
      </c>
      <c r="D19837" s="124">
        <v>32117</v>
      </c>
      <c r="E19837" s="157" t="e">
        <f>VLOOKUP(D19837,'SOAT LIQ'!$A$87:$C$3416,3,FALSE)</f>
        <v>#N/A</v>
      </c>
      <c r="F19837" t="s">
        <v>21635</v>
      </c>
    </row>
    <row r="19838" spans="1:6" x14ac:dyDescent="0.25">
      <c r="A19838" t="s">
        <v>6501</v>
      </c>
      <c r="B19838" s="100" t="s">
        <v>18000</v>
      </c>
      <c r="C19838" s="99" t="s">
        <v>15656</v>
      </c>
      <c r="D19838" s="124">
        <v>32117</v>
      </c>
      <c r="E19838" s="157" t="e">
        <f>VLOOKUP(D19838,'SOAT LIQ'!$A$87:$C$3416,3,FALSE)</f>
        <v>#N/A</v>
      </c>
      <c r="F19838" t="s">
        <v>21635</v>
      </c>
    </row>
    <row r="19839" spans="1:6" x14ac:dyDescent="0.25">
      <c r="A19839" t="s">
        <v>6498</v>
      </c>
      <c r="B19839" s="100" t="s">
        <v>18001</v>
      </c>
      <c r="C19839" s="99" t="s">
        <v>15656</v>
      </c>
      <c r="D19839" s="124">
        <v>32117</v>
      </c>
      <c r="E19839" s="157" t="e">
        <f>VLOOKUP(D19839,'SOAT LIQ'!$A$87:$C$3416,3,FALSE)</f>
        <v>#N/A</v>
      </c>
      <c r="F19839" t="s">
        <v>21635</v>
      </c>
    </row>
    <row r="19840" spans="1:6" x14ac:dyDescent="0.25">
      <c r="A19840" t="s">
        <v>6501</v>
      </c>
      <c r="B19840" s="100" t="s">
        <v>18001</v>
      </c>
      <c r="C19840" s="99" t="s">
        <v>15656</v>
      </c>
      <c r="D19840" s="124">
        <v>32117</v>
      </c>
      <c r="E19840" s="157" t="e">
        <f>VLOOKUP(D19840,'SOAT LIQ'!$A$87:$C$3416,3,FALSE)</f>
        <v>#N/A</v>
      </c>
      <c r="F19840" t="s">
        <v>21635</v>
      </c>
    </row>
    <row r="19841" spans="1:6" x14ac:dyDescent="0.25">
      <c r="A19841" t="s">
        <v>6498</v>
      </c>
      <c r="B19841" s="100" t="s">
        <v>18002</v>
      </c>
      <c r="C19841" s="99" t="s">
        <v>15656</v>
      </c>
      <c r="D19841" s="124">
        <v>32117</v>
      </c>
      <c r="E19841" s="157" t="e">
        <f>VLOOKUP(D19841,'SOAT LIQ'!$A$87:$C$3416,3,FALSE)</f>
        <v>#N/A</v>
      </c>
      <c r="F19841" t="s">
        <v>21635</v>
      </c>
    </row>
    <row r="19842" spans="1:6" x14ac:dyDescent="0.25">
      <c r="A19842" t="s">
        <v>6501</v>
      </c>
      <c r="B19842" s="100" t="s">
        <v>18002</v>
      </c>
      <c r="C19842" s="99" t="s">
        <v>15656</v>
      </c>
      <c r="D19842" s="124">
        <v>32117</v>
      </c>
      <c r="E19842" s="157" t="e">
        <f>VLOOKUP(D19842,'SOAT LIQ'!$A$87:$C$3416,3,FALSE)</f>
        <v>#N/A</v>
      </c>
      <c r="F19842" t="s">
        <v>21635</v>
      </c>
    </row>
    <row r="19843" spans="1:6" x14ac:dyDescent="0.25">
      <c r="A19843" t="s">
        <v>6498</v>
      </c>
      <c r="B19843" s="100" t="s">
        <v>18003</v>
      </c>
      <c r="C19843" s="99" t="s">
        <v>15656</v>
      </c>
      <c r="D19843" s="124">
        <v>32117</v>
      </c>
      <c r="E19843" s="157" t="e">
        <f>VLOOKUP(D19843,'SOAT LIQ'!$A$87:$C$3416,3,FALSE)</f>
        <v>#N/A</v>
      </c>
      <c r="F19843" t="s">
        <v>21635</v>
      </c>
    </row>
    <row r="19844" spans="1:6" x14ac:dyDescent="0.25">
      <c r="A19844" t="s">
        <v>6501</v>
      </c>
      <c r="B19844" s="100" t="s">
        <v>18003</v>
      </c>
      <c r="C19844" s="99" t="s">
        <v>15656</v>
      </c>
      <c r="D19844" s="124">
        <v>32117</v>
      </c>
      <c r="E19844" s="157" t="e">
        <f>VLOOKUP(D19844,'SOAT LIQ'!$A$87:$C$3416,3,FALSE)</f>
        <v>#N/A</v>
      </c>
      <c r="F19844" t="s">
        <v>21635</v>
      </c>
    </row>
    <row r="19845" spans="1:6" x14ac:dyDescent="0.25">
      <c r="A19845" t="s">
        <v>6501</v>
      </c>
      <c r="B19845" s="100" t="s">
        <v>18004</v>
      </c>
      <c r="C19845" s="99" t="s">
        <v>15656</v>
      </c>
      <c r="D19845" s="124">
        <v>32117</v>
      </c>
      <c r="E19845" s="157" t="e">
        <f>VLOOKUP(D19845,'SOAT LIQ'!$A$87:$C$3416,3,FALSE)</f>
        <v>#N/A</v>
      </c>
      <c r="F19845" t="s">
        <v>21635</v>
      </c>
    </row>
    <row r="19846" spans="1:6" x14ac:dyDescent="0.25">
      <c r="A19846" t="s">
        <v>6498</v>
      </c>
      <c r="B19846" s="100" t="s">
        <v>18004</v>
      </c>
      <c r="C19846" s="99" t="s">
        <v>15656</v>
      </c>
      <c r="D19846" s="124">
        <v>32117</v>
      </c>
      <c r="E19846" s="157" t="e">
        <f>VLOOKUP(D19846,'SOAT LIQ'!$A$87:$C$3416,3,FALSE)</f>
        <v>#N/A</v>
      </c>
      <c r="F19846" t="s">
        <v>21635</v>
      </c>
    </row>
    <row r="19847" spans="1:6" x14ac:dyDescent="0.25">
      <c r="A19847" t="s">
        <v>6501</v>
      </c>
      <c r="B19847" s="100" t="s">
        <v>18005</v>
      </c>
      <c r="C19847" s="100"/>
      <c r="D19847" s="124"/>
      <c r="E19847" s="157" t="e">
        <f>VLOOKUP(D19847,'SOAT LIQ'!$A$87:$C$3416,3,FALSE)</f>
        <v>#N/A</v>
      </c>
      <c r="F19847" t="s">
        <v>21635</v>
      </c>
    </row>
    <row r="19848" spans="1:6" x14ac:dyDescent="0.25">
      <c r="A19848" t="s">
        <v>6498</v>
      </c>
      <c r="B19848" s="100" t="s">
        <v>18005</v>
      </c>
      <c r="C19848" s="100"/>
      <c r="D19848" s="124"/>
      <c r="E19848" s="157" t="e">
        <f>VLOOKUP(D19848,'SOAT LIQ'!$A$87:$C$3416,3,FALSE)</f>
        <v>#N/A</v>
      </c>
      <c r="F19848" t="s">
        <v>21635</v>
      </c>
    </row>
    <row r="19849" spans="1:6" x14ac:dyDescent="0.25">
      <c r="A19849" t="s">
        <v>6501</v>
      </c>
      <c r="B19849" s="100" t="s">
        <v>18006</v>
      </c>
      <c r="C19849" s="100"/>
      <c r="D19849" s="124"/>
      <c r="E19849" s="157" t="e">
        <f>VLOOKUP(D19849,'SOAT LIQ'!$A$87:$C$3416,3,FALSE)</f>
        <v>#N/A</v>
      </c>
      <c r="F19849" t="s">
        <v>21635</v>
      </c>
    </row>
    <row r="19850" spans="1:6" x14ac:dyDescent="0.25">
      <c r="A19850" t="s">
        <v>6498</v>
      </c>
      <c r="B19850" s="100" t="s">
        <v>18006</v>
      </c>
      <c r="C19850" s="100"/>
      <c r="D19850" s="124"/>
      <c r="E19850" s="157" t="e">
        <f>VLOOKUP(D19850,'SOAT LIQ'!$A$87:$C$3416,3,FALSE)</f>
        <v>#N/A</v>
      </c>
      <c r="F19850" t="s">
        <v>21635</v>
      </c>
    </row>
    <row r="19851" spans="1:6" x14ac:dyDescent="0.25">
      <c r="A19851" t="s">
        <v>6498</v>
      </c>
      <c r="B19851" s="100" t="s">
        <v>18007</v>
      </c>
      <c r="C19851" s="99" t="s">
        <v>18008</v>
      </c>
      <c r="D19851" s="124">
        <v>19127</v>
      </c>
      <c r="E19851" s="157" t="e">
        <f>VLOOKUP(D19851,'SOAT LIQ'!$A$87:$C$3416,3,FALSE)</f>
        <v>#N/A</v>
      </c>
      <c r="F19851" t="s">
        <v>21635</v>
      </c>
    </row>
    <row r="19852" spans="1:6" x14ac:dyDescent="0.25">
      <c r="A19852" t="s">
        <v>6501</v>
      </c>
      <c r="B19852" s="100" t="s">
        <v>18007</v>
      </c>
      <c r="C19852" s="99" t="s">
        <v>18008</v>
      </c>
      <c r="D19852" s="124">
        <v>19127</v>
      </c>
      <c r="E19852" s="157" t="e">
        <f>VLOOKUP(D19852,'SOAT LIQ'!$A$87:$C$3416,3,FALSE)</f>
        <v>#N/A</v>
      </c>
      <c r="F19852" t="s">
        <v>21635</v>
      </c>
    </row>
    <row r="19853" spans="1:6" x14ac:dyDescent="0.25">
      <c r="A19853" t="s">
        <v>8491</v>
      </c>
      <c r="B19853" s="100" t="s">
        <v>18007</v>
      </c>
      <c r="C19853" s="99" t="s">
        <v>18008</v>
      </c>
      <c r="D19853" s="124">
        <v>19127</v>
      </c>
      <c r="E19853" s="157" t="e">
        <f>VLOOKUP(D19853,'SOAT LIQ'!$A$87:$C$3416,3,FALSE)</f>
        <v>#N/A</v>
      </c>
    </row>
    <row r="19854" spans="1:6" x14ac:dyDescent="0.25">
      <c r="A19854" t="s">
        <v>6498</v>
      </c>
      <c r="B19854" s="100" t="s">
        <v>18009</v>
      </c>
      <c r="C19854" s="99" t="s">
        <v>18010</v>
      </c>
      <c r="D19854" s="124">
        <v>19842</v>
      </c>
      <c r="E19854" s="157" t="e">
        <f>VLOOKUP(D19854,'SOAT LIQ'!$A$87:$C$3416,3,FALSE)</f>
        <v>#N/A</v>
      </c>
      <c r="F19854" t="s">
        <v>21635</v>
      </c>
    </row>
    <row r="19855" spans="1:6" x14ac:dyDescent="0.25">
      <c r="A19855" t="s">
        <v>6501</v>
      </c>
      <c r="B19855" s="100" t="s">
        <v>18009</v>
      </c>
      <c r="C19855" s="99" t="s">
        <v>18010</v>
      </c>
      <c r="D19855" s="124">
        <v>19842</v>
      </c>
      <c r="E19855" s="157" t="e">
        <f>VLOOKUP(D19855,'SOAT LIQ'!$A$87:$C$3416,3,FALSE)</f>
        <v>#N/A</v>
      </c>
      <c r="F19855" t="s">
        <v>21635</v>
      </c>
    </row>
    <row r="19856" spans="1:6" x14ac:dyDescent="0.25">
      <c r="A19856" t="s">
        <v>8491</v>
      </c>
      <c r="B19856" s="100" t="s">
        <v>18009</v>
      </c>
      <c r="C19856" s="99" t="s">
        <v>18010</v>
      </c>
      <c r="D19856" s="124">
        <v>19842</v>
      </c>
      <c r="E19856" s="157" t="e">
        <f>VLOOKUP(D19856,'SOAT LIQ'!$A$87:$C$3416,3,FALSE)</f>
        <v>#N/A</v>
      </c>
    </row>
    <row r="19857" spans="1:6" x14ac:dyDescent="0.25">
      <c r="A19857" t="s">
        <v>6498</v>
      </c>
      <c r="B19857" s="100" t="s">
        <v>18011</v>
      </c>
      <c r="C19857" s="99" t="s">
        <v>18010</v>
      </c>
      <c r="D19857" s="124">
        <v>19842</v>
      </c>
      <c r="E19857" s="157" t="e">
        <f>VLOOKUP(D19857,'SOAT LIQ'!$A$87:$C$3416,3,FALSE)</f>
        <v>#N/A</v>
      </c>
      <c r="F19857" t="s">
        <v>21635</v>
      </c>
    </row>
    <row r="19858" spans="1:6" x14ac:dyDescent="0.25">
      <c r="A19858" t="s">
        <v>6501</v>
      </c>
      <c r="B19858" s="100" t="s">
        <v>18011</v>
      </c>
      <c r="C19858" s="99" t="s">
        <v>18010</v>
      </c>
      <c r="D19858" s="124">
        <v>19842</v>
      </c>
      <c r="E19858" s="157" t="e">
        <f>VLOOKUP(D19858,'SOAT LIQ'!$A$87:$C$3416,3,FALSE)</f>
        <v>#N/A</v>
      </c>
      <c r="F19858" t="s">
        <v>21635</v>
      </c>
    </row>
    <row r="19859" spans="1:6" x14ac:dyDescent="0.25">
      <c r="A19859" t="s">
        <v>8491</v>
      </c>
      <c r="B19859" s="100" t="s">
        <v>18011</v>
      </c>
      <c r="C19859" s="99" t="s">
        <v>18010</v>
      </c>
      <c r="D19859" s="124">
        <v>19842</v>
      </c>
      <c r="E19859" s="157" t="e">
        <f>VLOOKUP(D19859,'SOAT LIQ'!$A$87:$C$3416,3,FALSE)</f>
        <v>#N/A</v>
      </c>
    </row>
    <row r="19860" spans="1:6" x14ac:dyDescent="0.25">
      <c r="A19860" t="s">
        <v>6498</v>
      </c>
      <c r="B19860" s="100" t="s">
        <v>18012</v>
      </c>
      <c r="C19860" s="99" t="s">
        <v>18010</v>
      </c>
      <c r="D19860" s="124">
        <v>19593</v>
      </c>
      <c r="E19860" s="157" t="e">
        <f>VLOOKUP(D19860,'SOAT LIQ'!$A$87:$C$3416,3,FALSE)</f>
        <v>#N/A</v>
      </c>
      <c r="F19860" t="s">
        <v>21635</v>
      </c>
    </row>
    <row r="19861" spans="1:6" x14ac:dyDescent="0.25">
      <c r="A19861" t="s">
        <v>6501</v>
      </c>
      <c r="B19861" s="100" t="s">
        <v>18012</v>
      </c>
      <c r="C19861" s="99" t="s">
        <v>18010</v>
      </c>
      <c r="D19861" s="124">
        <v>19593</v>
      </c>
      <c r="E19861" s="157" t="e">
        <f>VLOOKUP(D19861,'SOAT LIQ'!$A$87:$C$3416,3,FALSE)</f>
        <v>#N/A</v>
      </c>
      <c r="F19861" t="s">
        <v>21635</v>
      </c>
    </row>
    <row r="19862" spans="1:6" x14ac:dyDescent="0.25">
      <c r="A19862" t="s">
        <v>8491</v>
      </c>
      <c r="B19862" s="100" t="s">
        <v>18012</v>
      </c>
      <c r="C19862" s="99" t="s">
        <v>18010</v>
      </c>
      <c r="D19862" s="124">
        <v>19593</v>
      </c>
      <c r="E19862" s="157" t="e">
        <f>VLOOKUP(D19862,'SOAT LIQ'!$A$87:$C$3416,3,FALSE)</f>
        <v>#N/A</v>
      </c>
    </row>
    <row r="19863" spans="1:6" x14ac:dyDescent="0.25">
      <c r="A19863" t="s">
        <v>6498</v>
      </c>
      <c r="B19863" s="100" t="s">
        <v>18013</v>
      </c>
      <c r="C19863" s="99" t="s">
        <v>18008</v>
      </c>
      <c r="D19863" s="124">
        <v>19593</v>
      </c>
      <c r="E19863" s="157" t="e">
        <f>VLOOKUP(D19863,'SOAT LIQ'!$A$87:$C$3416,3,FALSE)</f>
        <v>#N/A</v>
      </c>
      <c r="F19863" t="s">
        <v>21635</v>
      </c>
    </row>
    <row r="19864" spans="1:6" x14ac:dyDescent="0.25">
      <c r="A19864" t="s">
        <v>6501</v>
      </c>
      <c r="B19864" s="100" t="s">
        <v>18013</v>
      </c>
      <c r="C19864" s="99" t="s">
        <v>18008</v>
      </c>
      <c r="D19864" s="124">
        <v>19593</v>
      </c>
      <c r="E19864" s="157" t="e">
        <f>VLOOKUP(D19864,'SOAT LIQ'!$A$87:$C$3416,3,FALSE)</f>
        <v>#N/A</v>
      </c>
      <c r="F19864" t="s">
        <v>21635</v>
      </c>
    </row>
    <row r="19865" spans="1:6" x14ac:dyDescent="0.25">
      <c r="A19865" t="s">
        <v>8491</v>
      </c>
      <c r="B19865" s="100" t="s">
        <v>18013</v>
      </c>
      <c r="C19865" s="99" t="s">
        <v>18008</v>
      </c>
      <c r="D19865" s="124">
        <v>19593</v>
      </c>
      <c r="E19865" s="157" t="e">
        <f>VLOOKUP(D19865,'SOAT LIQ'!$A$87:$C$3416,3,FALSE)</f>
        <v>#N/A</v>
      </c>
    </row>
    <row r="19866" spans="1:6" x14ac:dyDescent="0.25">
      <c r="A19866" t="s">
        <v>6498</v>
      </c>
      <c r="B19866" s="100" t="s">
        <v>18014</v>
      </c>
      <c r="C19866" s="99" t="s">
        <v>18010</v>
      </c>
      <c r="D19866" s="124">
        <v>19593</v>
      </c>
      <c r="E19866" s="157" t="e">
        <f>VLOOKUP(D19866,'SOAT LIQ'!$A$87:$C$3416,3,FALSE)</f>
        <v>#N/A</v>
      </c>
      <c r="F19866" t="s">
        <v>21635</v>
      </c>
    </row>
    <row r="19867" spans="1:6" x14ac:dyDescent="0.25">
      <c r="A19867" t="s">
        <v>6501</v>
      </c>
      <c r="B19867" s="100" t="s">
        <v>18014</v>
      </c>
      <c r="C19867" s="99" t="s">
        <v>18010</v>
      </c>
      <c r="D19867" s="124">
        <v>19593</v>
      </c>
      <c r="E19867" s="157" t="e">
        <f>VLOOKUP(D19867,'SOAT LIQ'!$A$87:$C$3416,3,FALSE)</f>
        <v>#N/A</v>
      </c>
      <c r="F19867" t="s">
        <v>21635</v>
      </c>
    </row>
    <row r="19868" spans="1:6" x14ac:dyDescent="0.25">
      <c r="A19868" t="s">
        <v>8491</v>
      </c>
      <c r="B19868" s="100" t="s">
        <v>18014</v>
      </c>
      <c r="C19868" s="99" t="s">
        <v>18010</v>
      </c>
      <c r="D19868" s="124">
        <v>19593</v>
      </c>
      <c r="E19868" s="157" t="e">
        <f>VLOOKUP(D19868,'SOAT LIQ'!$A$87:$C$3416,3,FALSE)</f>
        <v>#N/A</v>
      </c>
    </row>
    <row r="19869" spans="1:6" x14ac:dyDescent="0.25">
      <c r="A19869" t="s">
        <v>6498</v>
      </c>
      <c r="B19869" s="100" t="s">
        <v>18015</v>
      </c>
      <c r="C19869" s="99" t="s">
        <v>18016</v>
      </c>
      <c r="D19869" s="124">
        <v>19260</v>
      </c>
      <c r="E19869" s="157" t="e">
        <f>VLOOKUP(D19869,'SOAT LIQ'!$A$87:$C$3416,3,FALSE)</f>
        <v>#N/A</v>
      </c>
      <c r="F19869" t="s">
        <v>21635</v>
      </c>
    </row>
    <row r="19870" spans="1:6" x14ac:dyDescent="0.25">
      <c r="A19870" t="s">
        <v>6501</v>
      </c>
      <c r="B19870" s="100" t="s">
        <v>18015</v>
      </c>
      <c r="C19870" s="99" t="s">
        <v>18016</v>
      </c>
      <c r="D19870" s="124">
        <v>19260</v>
      </c>
      <c r="E19870" s="157" t="e">
        <f>VLOOKUP(D19870,'SOAT LIQ'!$A$87:$C$3416,3,FALSE)</f>
        <v>#N/A</v>
      </c>
      <c r="F19870" t="s">
        <v>21635</v>
      </c>
    </row>
    <row r="19871" spans="1:6" x14ac:dyDescent="0.25">
      <c r="A19871" t="s">
        <v>8491</v>
      </c>
      <c r="B19871" s="100" t="s">
        <v>18015</v>
      </c>
      <c r="C19871" s="99" t="s">
        <v>18016</v>
      </c>
      <c r="D19871" s="124">
        <v>19260</v>
      </c>
      <c r="E19871" s="157" t="e">
        <f>VLOOKUP(D19871,'SOAT LIQ'!$A$87:$C$3416,3,FALSE)</f>
        <v>#N/A</v>
      </c>
    </row>
    <row r="19872" spans="1:6" x14ac:dyDescent="0.25">
      <c r="A19872" t="s">
        <v>6498</v>
      </c>
      <c r="B19872" s="100" t="s">
        <v>18017</v>
      </c>
      <c r="C19872" s="99" t="s">
        <v>18016</v>
      </c>
      <c r="D19872" s="124">
        <v>19260</v>
      </c>
      <c r="E19872" s="157" t="e">
        <f>VLOOKUP(D19872,'SOAT LIQ'!$A$87:$C$3416,3,FALSE)</f>
        <v>#N/A</v>
      </c>
      <c r="F19872" t="s">
        <v>21635</v>
      </c>
    </row>
    <row r="19873" spans="1:6" x14ac:dyDescent="0.25">
      <c r="A19873" t="s">
        <v>6501</v>
      </c>
      <c r="B19873" s="100" t="s">
        <v>18017</v>
      </c>
      <c r="C19873" s="99" t="s">
        <v>18016</v>
      </c>
      <c r="D19873" s="124">
        <v>19260</v>
      </c>
      <c r="E19873" s="157" t="e">
        <f>VLOOKUP(D19873,'SOAT LIQ'!$A$87:$C$3416,3,FALSE)</f>
        <v>#N/A</v>
      </c>
      <c r="F19873" t="s">
        <v>21635</v>
      </c>
    </row>
    <row r="19874" spans="1:6" x14ac:dyDescent="0.25">
      <c r="A19874" t="s">
        <v>8491</v>
      </c>
      <c r="B19874" s="100" t="s">
        <v>18017</v>
      </c>
      <c r="C19874" s="99" t="s">
        <v>18016</v>
      </c>
      <c r="D19874" s="124">
        <v>19260</v>
      </c>
      <c r="E19874" s="157" t="e">
        <f>VLOOKUP(D19874,'SOAT LIQ'!$A$87:$C$3416,3,FALSE)</f>
        <v>#N/A</v>
      </c>
    </row>
    <row r="19875" spans="1:6" x14ac:dyDescent="0.25">
      <c r="A19875" t="s">
        <v>6498</v>
      </c>
      <c r="B19875" s="100" t="s">
        <v>18018</v>
      </c>
      <c r="C19875" s="99" t="s">
        <v>18019</v>
      </c>
      <c r="D19875" s="124">
        <v>19260</v>
      </c>
      <c r="E19875" s="157" t="e">
        <f>VLOOKUP(D19875,'SOAT LIQ'!$A$87:$C$3416,3,FALSE)</f>
        <v>#N/A</v>
      </c>
      <c r="F19875" t="s">
        <v>21635</v>
      </c>
    </row>
    <row r="19876" spans="1:6" x14ac:dyDescent="0.25">
      <c r="A19876" t="s">
        <v>6501</v>
      </c>
      <c r="B19876" s="100" t="s">
        <v>18018</v>
      </c>
      <c r="C19876" s="99" t="s">
        <v>18019</v>
      </c>
      <c r="D19876" s="124">
        <v>19260</v>
      </c>
      <c r="E19876" s="157" t="e">
        <f>VLOOKUP(D19876,'SOAT LIQ'!$A$87:$C$3416,3,FALSE)</f>
        <v>#N/A</v>
      </c>
      <c r="F19876" t="s">
        <v>21635</v>
      </c>
    </row>
    <row r="19877" spans="1:6" x14ac:dyDescent="0.25">
      <c r="A19877" t="s">
        <v>8491</v>
      </c>
      <c r="B19877" s="100" t="s">
        <v>18018</v>
      </c>
      <c r="C19877" s="99" t="s">
        <v>18019</v>
      </c>
      <c r="D19877" s="124">
        <v>19260</v>
      </c>
      <c r="E19877" s="157" t="e">
        <f>VLOOKUP(D19877,'SOAT LIQ'!$A$87:$C$3416,3,FALSE)</f>
        <v>#N/A</v>
      </c>
    </row>
    <row r="19878" spans="1:6" x14ac:dyDescent="0.25">
      <c r="A19878" t="s">
        <v>6498</v>
      </c>
      <c r="B19878" s="100" t="s">
        <v>18020</v>
      </c>
      <c r="C19878" s="100"/>
      <c r="D19878" s="124"/>
      <c r="E19878" s="157" t="e">
        <f>VLOOKUP(D19878,'SOAT LIQ'!$A$87:$C$3416,3,FALSE)</f>
        <v>#N/A</v>
      </c>
      <c r="F19878" t="s">
        <v>21635</v>
      </c>
    </row>
    <row r="19879" spans="1:6" x14ac:dyDescent="0.25">
      <c r="A19879" t="s">
        <v>6501</v>
      </c>
      <c r="B19879" s="100" t="s">
        <v>18020</v>
      </c>
      <c r="C19879" s="100"/>
      <c r="D19879" s="124"/>
      <c r="E19879" s="157" t="e">
        <f>VLOOKUP(D19879,'SOAT LIQ'!$A$87:$C$3416,3,FALSE)</f>
        <v>#N/A</v>
      </c>
      <c r="F19879" t="s">
        <v>21635</v>
      </c>
    </row>
    <row r="19880" spans="1:6" x14ac:dyDescent="0.25">
      <c r="A19880" t="s">
        <v>6498</v>
      </c>
      <c r="B19880" s="100" t="s">
        <v>18021</v>
      </c>
      <c r="C19880" s="99" t="s">
        <v>18019</v>
      </c>
      <c r="D19880" s="124">
        <v>19260</v>
      </c>
      <c r="E19880" s="157" t="e">
        <f>VLOOKUP(D19880,'SOAT LIQ'!$A$87:$C$3416,3,FALSE)</f>
        <v>#N/A</v>
      </c>
      <c r="F19880" t="s">
        <v>21635</v>
      </c>
    </row>
    <row r="19881" spans="1:6" x14ac:dyDescent="0.25">
      <c r="A19881" t="s">
        <v>6501</v>
      </c>
      <c r="B19881" s="100" t="s">
        <v>18021</v>
      </c>
      <c r="C19881" s="99" t="s">
        <v>18019</v>
      </c>
      <c r="D19881" s="124">
        <v>19260</v>
      </c>
      <c r="E19881" s="157" t="e">
        <f>VLOOKUP(D19881,'SOAT LIQ'!$A$87:$C$3416,3,FALSE)</f>
        <v>#N/A</v>
      </c>
      <c r="F19881" t="s">
        <v>21635</v>
      </c>
    </row>
    <row r="19882" spans="1:6" x14ac:dyDescent="0.25">
      <c r="A19882" t="s">
        <v>8491</v>
      </c>
      <c r="B19882" s="100" t="s">
        <v>18021</v>
      </c>
      <c r="C19882" s="99" t="s">
        <v>18019</v>
      </c>
      <c r="D19882" s="124">
        <v>19260</v>
      </c>
      <c r="E19882" s="157" t="e">
        <f>VLOOKUP(D19882,'SOAT LIQ'!$A$87:$C$3416,3,FALSE)</f>
        <v>#N/A</v>
      </c>
    </row>
    <row r="19883" spans="1:6" x14ac:dyDescent="0.25">
      <c r="A19883" t="s">
        <v>8491</v>
      </c>
      <c r="B19883" s="100" t="s">
        <v>18022</v>
      </c>
      <c r="C19883" s="100"/>
      <c r="D19883" s="124"/>
      <c r="E19883" s="157" t="e">
        <f>VLOOKUP(D19883,'SOAT LIQ'!$A$87:$C$3416,3,FALSE)</f>
        <v>#N/A</v>
      </c>
    </row>
    <row r="19884" spans="1:6" x14ac:dyDescent="0.25">
      <c r="A19884" t="s">
        <v>6498</v>
      </c>
      <c r="B19884" s="100" t="s">
        <v>18022</v>
      </c>
      <c r="C19884" s="100"/>
      <c r="D19884" s="124"/>
      <c r="E19884" s="157" t="e">
        <f>VLOOKUP(D19884,'SOAT LIQ'!$A$87:$C$3416,3,FALSE)</f>
        <v>#N/A</v>
      </c>
      <c r="F19884" t="s">
        <v>21635</v>
      </c>
    </row>
    <row r="19885" spans="1:6" x14ac:dyDescent="0.25">
      <c r="A19885" t="s">
        <v>6501</v>
      </c>
      <c r="B19885" s="100" t="s">
        <v>18022</v>
      </c>
      <c r="C19885" s="100"/>
      <c r="D19885" s="124"/>
      <c r="E19885" s="157" t="e">
        <f>VLOOKUP(D19885,'SOAT LIQ'!$A$87:$C$3416,3,FALSE)</f>
        <v>#N/A</v>
      </c>
      <c r="F19885" t="s">
        <v>21635</v>
      </c>
    </row>
    <row r="19886" spans="1:6" x14ac:dyDescent="0.25">
      <c r="A19886" t="s">
        <v>8491</v>
      </c>
      <c r="B19886" s="100" t="s">
        <v>18023</v>
      </c>
      <c r="C19886" s="100"/>
      <c r="D19886" s="124"/>
      <c r="E19886" s="157" t="e">
        <f>VLOOKUP(D19886,'SOAT LIQ'!$A$87:$C$3416,3,FALSE)</f>
        <v>#N/A</v>
      </c>
    </row>
    <row r="19887" spans="1:6" x14ac:dyDescent="0.25">
      <c r="A19887" t="s">
        <v>6498</v>
      </c>
      <c r="B19887" s="100" t="s">
        <v>18023</v>
      </c>
      <c r="C19887" s="100"/>
      <c r="D19887" s="124"/>
      <c r="E19887" s="157" t="e">
        <f>VLOOKUP(D19887,'SOAT LIQ'!$A$87:$C$3416,3,FALSE)</f>
        <v>#N/A</v>
      </c>
      <c r="F19887" t="s">
        <v>21635</v>
      </c>
    </row>
    <row r="19888" spans="1:6" x14ac:dyDescent="0.25">
      <c r="A19888" t="s">
        <v>6501</v>
      </c>
      <c r="B19888" s="100" t="s">
        <v>18023</v>
      </c>
      <c r="C19888" s="100"/>
      <c r="D19888" s="124"/>
      <c r="E19888" s="157" t="e">
        <f>VLOOKUP(D19888,'SOAT LIQ'!$A$87:$C$3416,3,FALSE)</f>
        <v>#N/A</v>
      </c>
      <c r="F19888" t="s">
        <v>21635</v>
      </c>
    </row>
    <row r="19889" spans="1:6" x14ac:dyDescent="0.25">
      <c r="A19889" t="s">
        <v>6498</v>
      </c>
      <c r="B19889" s="100" t="s">
        <v>18025</v>
      </c>
      <c r="C19889" s="99" t="s">
        <v>18024</v>
      </c>
      <c r="D19889" s="124">
        <v>19400</v>
      </c>
      <c r="E19889" s="157" t="e">
        <f>VLOOKUP(D19889,'SOAT LIQ'!$A$87:$C$3416,3,FALSE)</f>
        <v>#N/A</v>
      </c>
      <c r="F19889" t="s">
        <v>21635</v>
      </c>
    </row>
    <row r="19890" spans="1:6" x14ac:dyDescent="0.25">
      <c r="A19890" t="s">
        <v>6501</v>
      </c>
      <c r="B19890" s="100" t="s">
        <v>18025</v>
      </c>
      <c r="C19890" s="99" t="s">
        <v>18024</v>
      </c>
      <c r="D19890" s="124">
        <v>19400</v>
      </c>
      <c r="E19890" s="157" t="e">
        <f>VLOOKUP(D19890,'SOAT LIQ'!$A$87:$C$3416,3,FALSE)</f>
        <v>#N/A</v>
      </c>
      <c r="F19890" t="s">
        <v>21635</v>
      </c>
    </row>
    <row r="19891" spans="1:6" x14ac:dyDescent="0.25">
      <c r="A19891" t="s">
        <v>8491</v>
      </c>
      <c r="B19891" s="100" t="s">
        <v>18025</v>
      </c>
      <c r="C19891" s="99" t="s">
        <v>18024</v>
      </c>
      <c r="D19891" s="124">
        <v>19400</v>
      </c>
      <c r="E19891" s="157" t="e">
        <f>VLOOKUP(D19891,'SOAT LIQ'!$A$87:$C$3416,3,FALSE)</f>
        <v>#N/A</v>
      </c>
    </row>
    <row r="19892" spans="1:6" x14ac:dyDescent="0.25">
      <c r="A19892" t="s">
        <v>6498</v>
      </c>
      <c r="B19892" s="100" t="s">
        <v>18027</v>
      </c>
      <c r="C19892" s="99" t="s">
        <v>18026</v>
      </c>
      <c r="D19892" s="124">
        <v>19400</v>
      </c>
      <c r="E19892" s="157" t="e">
        <f>VLOOKUP(D19892,'SOAT LIQ'!$A$87:$C$3416,3,FALSE)</f>
        <v>#N/A</v>
      </c>
      <c r="F19892" t="s">
        <v>21635</v>
      </c>
    </row>
    <row r="19893" spans="1:6" x14ac:dyDescent="0.25">
      <c r="A19893" t="s">
        <v>6501</v>
      </c>
      <c r="B19893" s="100" t="s">
        <v>18027</v>
      </c>
      <c r="C19893" s="99" t="s">
        <v>18026</v>
      </c>
      <c r="D19893" s="124">
        <v>19400</v>
      </c>
      <c r="E19893" s="157" t="e">
        <f>VLOOKUP(D19893,'SOAT LIQ'!$A$87:$C$3416,3,FALSE)</f>
        <v>#N/A</v>
      </c>
      <c r="F19893" t="s">
        <v>21635</v>
      </c>
    </row>
    <row r="19894" spans="1:6" x14ac:dyDescent="0.25">
      <c r="A19894" t="s">
        <v>8491</v>
      </c>
      <c r="B19894" s="100" t="s">
        <v>18027</v>
      </c>
      <c r="C19894" s="99" t="s">
        <v>18026</v>
      </c>
      <c r="D19894" s="124">
        <v>19400</v>
      </c>
      <c r="E19894" s="157" t="e">
        <f>VLOOKUP(D19894,'SOAT LIQ'!$A$87:$C$3416,3,FALSE)</f>
        <v>#N/A</v>
      </c>
    </row>
    <row r="19895" spans="1:6" x14ac:dyDescent="0.25">
      <c r="A19895" t="s">
        <v>6498</v>
      </c>
      <c r="B19895" s="100" t="s">
        <v>18028</v>
      </c>
      <c r="C19895" s="99" t="s">
        <v>18029</v>
      </c>
      <c r="D19895" s="124">
        <v>19399</v>
      </c>
      <c r="E19895" s="157" t="e">
        <f>VLOOKUP(D19895,'SOAT LIQ'!$A$87:$C$3416,3,FALSE)</f>
        <v>#N/A</v>
      </c>
      <c r="F19895" t="s">
        <v>21635</v>
      </c>
    </row>
    <row r="19896" spans="1:6" x14ac:dyDescent="0.25">
      <c r="A19896" t="s">
        <v>6501</v>
      </c>
      <c r="B19896" s="100" t="s">
        <v>18028</v>
      </c>
      <c r="C19896" s="99" t="s">
        <v>18029</v>
      </c>
      <c r="D19896" s="124">
        <v>19399</v>
      </c>
      <c r="E19896" s="157" t="e">
        <f>VLOOKUP(D19896,'SOAT LIQ'!$A$87:$C$3416,3,FALSE)</f>
        <v>#N/A</v>
      </c>
      <c r="F19896" t="s">
        <v>21635</v>
      </c>
    </row>
    <row r="19897" spans="1:6" x14ac:dyDescent="0.25">
      <c r="A19897" t="s">
        <v>8491</v>
      </c>
      <c r="B19897" s="100" t="s">
        <v>18028</v>
      </c>
      <c r="C19897" s="99" t="s">
        <v>18029</v>
      </c>
      <c r="D19897" s="124">
        <v>19399</v>
      </c>
      <c r="E19897" s="157" t="e">
        <f>VLOOKUP(D19897,'SOAT LIQ'!$A$87:$C$3416,3,FALSE)</f>
        <v>#N/A</v>
      </c>
    </row>
    <row r="19898" spans="1:6" x14ac:dyDescent="0.25">
      <c r="A19898" t="s">
        <v>6498</v>
      </c>
      <c r="B19898" s="100" t="s">
        <v>18030</v>
      </c>
      <c r="C19898" s="99" t="s">
        <v>18029</v>
      </c>
      <c r="D19898" s="124">
        <v>19399</v>
      </c>
      <c r="E19898" s="157" t="e">
        <f>VLOOKUP(D19898,'SOAT LIQ'!$A$87:$C$3416,3,FALSE)</f>
        <v>#N/A</v>
      </c>
      <c r="F19898" t="s">
        <v>21635</v>
      </c>
    </row>
    <row r="19899" spans="1:6" x14ac:dyDescent="0.25">
      <c r="A19899" t="s">
        <v>6501</v>
      </c>
      <c r="B19899" s="100" t="s">
        <v>18030</v>
      </c>
      <c r="C19899" s="99" t="s">
        <v>18029</v>
      </c>
      <c r="D19899" s="124">
        <v>19399</v>
      </c>
      <c r="E19899" s="157" t="e">
        <f>VLOOKUP(D19899,'SOAT LIQ'!$A$87:$C$3416,3,FALSE)</f>
        <v>#N/A</v>
      </c>
      <c r="F19899" t="s">
        <v>21635</v>
      </c>
    </row>
    <row r="19900" spans="1:6" x14ac:dyDescent="0.25">
      <c r="A19900" t="s">
        <v>8491</v>
      </c>
      <c r="B19900" s="100" t="s">
        <v>18030</v>
      </c>
      <c r="C19900" s="99" t="s">
        <v>18029</v>
      </c>
      <c r="D19900" s="124">
        <v>19399</v>
      </c>
      <c r="E19900" s="157" t="e">
        <f>VLOOKUP(D19900,'SOAT LIQ'!$A$87:$C$3416,3,FALSE)</f>
        <v>#N/A</v>
      </c>
    </row>
    <row r="19901" spans="1:6" x14ac:dyDescent="0.25">
      <c r="A19901" t="s">
        <v>6498</v>
      </c>
      <c r="B19901" s="100" t="s">
        <v>18031</v>
      </c>
      <c r="C19901" s="99" t="s">
        <v>18032</v>
      </c>
      <c r="D19901" s="124">
        <v>19510</v>
      </c>
      <c r="E19901" s="157" t="e">
        <f>VLOOKUP(D19901,'SOAT LIQ'!$A$87:$C$3416,3,FALSE)</f>
        <v>#N/A</v>
      </c>
      <c r="F19901" t="s">
        <v>21635</v>
      </c>
    </row>
    <row r="19902" spans="1:6" x14ac:dyDescent="0.25">
      <c r="A19902" t="s">
        <v>6501</v>
      </c>
      <c r="B19902" s="100" t="s">
        <v>18031</v>
      </c>
      <c r="C19902" s="99" t="s">
        <v>18032</v>
      </c>
      <c r="D19902" s="124">
        <v>19510</v>
      </c>
      <c r="E19902" s="157" t="e">
        <f>VLOOKUP(D19902,'SOAT LIQ'!$A$87:$C$3416,3,FALSE)</f>
        <v>#N/A</v>
      </c>
      <c r="F19902" t="s">
        <v>21635</v>
      </c>
    </row>
    <row r="19903" spans="1:6" x14ac:dyDescent="0.25">
      <c r="A19903" t="s">
        <v>8491</v>
      </c>
      <c r="B19903" s="100" t="s">
        <v>18031</v>
      </c>
      <c r="C19903" s="99" t="s">
        <v>18032</v>
      </c>
      <c r="D19903" s="124">
        <v>19510</v>
      </c>
      <c r="E19903" s="157" t="e">
        <f>VLOOKUP(D19903,'SOAT LIQ'!$A$87:$C$3416,3,FALSE)</f>
        <v>#N/A</v>
      </c>
    </row>
    <row r="19904" spans="1:6" x14ac:dyDescent="0.25">
      <c r="A19904" t="s">
        <v>6498</v>
      </c>
      <c r="B19904" s="100" t="s">
        <v>18033</v>
      </c>
      <c r="C19904" s="99" t="s">
        <v>18032</v>
      </c>
      <c r="D19904" s="124">
        <v>19510</v>
      </c>
      <c r="E19904" s="157" t="e">
        <f>VLOOKUP(D19904,'SOAT LIQ'!$A$87:$C$3416,3,FALSE)</f>
        <v>#N/A</v>
      </c>
      <c r="F19904" t="s">
        <v>21635</v>
      </c>
    </row>
    <row r="19905" spans="1:6" x14ac:dyDescent="0.25">
      <c r="A19905" t="s">
        <v>6501</v>
      </c>
      <c r="B19905" s="100" t="s">
        <v>18033</v>
      </c>
      <c r="C19905" s="99" t="s">
        <v>18032</v>
      </c>
      <c r="D19905" s="124">
        <v>19510</v>
      </c>
      <c r="E19905" s="157" t="e">
        <f>VLOOKUP(D19905,'SOAT LIQ'!$A$87:$C$3416,3,FALSE)</f>
        <v>#N/A</v>
      </c>
      <c r="F19905" t="s">
        <v>21635</v>
      </c>
    </row>
    <row r="19906" spans="1:6" x14ac:dyDescent="0.25">
      <c r="A19906" t="s">
        <v>8491</v>
      </c>
      <c r="B19906" s="100" t="s">
        <v>18033</v>
      </c>
      <c r="C19906" s="99" t="s">
        <v>18032</v>
      </c>
      <c r="D19906" s="124">
        <v>19510</v>
      </c>
      <c r="E19906" s="157" t="e">
        <f>VLOOKUP(D19906,'SOAT LIQ'!$A$87:$C$3416,3,FALSE)</f>
        <v>#N/A</v>
      </c>
    </row>
    <row r="19907" spans="1:6" x14ac:dyDescent="0.25">
      <c r="A19907" t="s">
        <v>6498</v>
      </c>
      <c r="B19907" s="100" t="s">
        <v>18034</v>
      </c>
      <c r="C19907" s="99" t="s">
        <v>18035</v>
      </c>
      <c r="D19907" s="124">
        <v>19511</v>
      </c>
      <c r="E19907" s="157" t="e">
        <f>VLOOKUP(D19907,'SOAT LIQ'!$A$87:$C$3416,3,FALSE)</f>
        <v>#N/A</v>
      </c>
      <c r="F19907" t="s">
        <v>21635</v>
      </c>
    </row>
    <row r="19908" spans="1:6" x14ac:dyDescent="0.25">
      <c r="A19908" t="s">
        <v>6501</v>
      </c>
      <c r="B19908" s="100" t="s">
        <v>18034</v>
      </c>
      <c r="C19908" s="99" t="s">
        <v>18035</v>
      </c>
      <c r="D19908" s="124">
        <v>19511</v>
      </c>
      <c r="E19908" s="157" t="e">
        <f>VLOOKUP(D19908,'SOAT LIQ'!$A$87:$C$3416,3,FALSE)</f>
        <v>#N/A</v>
      </c>
      <c r="F19908" t="s">
        <v>21635</v>
      </c>
    </row>
    <row r="19909" spans="1:6" x14ac:dyDescent="0.25">
      <c r="A19909" t="s">
        <v>8491</v>
      </c>
      <c r="B19909" s="100" t="s">
        <v>18034</v>
      </c>
      <c r="C19909" s="99" t="s">
        <v>18035</v>
      </c>
      <c r="D19909" s="124">
        <v>19511</v>
      </c>
      <c r="E19909" s="157" t="e">
        <f>VLOOKUP(D19909,'SOAT LIQ'!$A$87:$C$3416,3,FALSE)</f>
        <v>#N/A</v>
      </c>
    </row>
    <row r="19910" spans="1:6" x14ac:dyDescent="0.25">
      <c r="A19910" t="s">
        <v>6498</v>
      </c>
      <c r="B19910" s="100" t="s">
        <v>18036</v>
      </c>
      <c r="C19910" s="99" t="s">
        <v>18035</v>
      </c>
      <c r="D19910" s="124">
        <v>19511</v>
      </c>
      <c r="E19910" s="157" t="e">
        <f>VLOOKUP(D19910,'SOAT LIQ'!$A$87:$C$3416,3,FALSE)</f>
        <v>#N/A</v>
      </c>
      <c r="F19910" t="s">
        <v>21635</v>
      </c>
    </row>
    <row r="19911" spans="1:6" x14ac:dyDescent="0.25">
      <c r="A19911" t="s">
        <v>6501</v>
      </c>
      <c r="B19911" s="100" t="s">
        <v>18036</v>
      </c>
      <c r="C19911" s="99" t="s">
        <v>18035</v>
      </c>
      <c r="D19911" s="124">
        <v>19511</v>
      </c>
      <c r="E19911" s="157" t="e">
        <f>VLOOKUP(D19911,'SOAT LIQ'!$A$87:$C$3416,3,FALSE)</f>
        <v>#N/A</v>
      </c>
      <c r="F19911" t="s">
        <v>21635</v>
      </c>
    </row>
    <row r="19912" spans="1:6" x14ac:dyDescent="0.25">
      <c r="A19912" t="s">
        <v>8491</v>
      </c>
      <c r="B19912" s="100" t="s">
        <v>18036</v>
      </c>
      <c r="C19912" s="99" t="s">
        <v>18035</v>
      </c>
      <c r="D19912" s="124">
        <v>19511</v>
      </c>
      <c r="E19912" s="157" t="e">
        <f>VLOOKUP(D19912,'SOAT LIQ'!$A$87:$C$3416,3,FALSE)</f>
        <v>#N/A</v>
      </c>
    </row>
    <row r="19913" spans="1:6" x14ac:dyDescent="0.25">
      <c r="A19913" t="s">
        <v>6498</v>
      </c>
      <c r="B19913" s="100" t="s">
        <v>18037</v>
      </c>
      <c r="C19913" s="99" t="s">
        <v>18038</v>
      </c>
      <c r="D19913" s="124">
        <v>19829</v>
      </c>
      <c r="E19913" s="157" t="e">
        <f>VLOOKUP(D19913,'SOAT LIQ'!$A$87:$C$3416,3,FALSE)</f>
        <v>#N/A</v>
      </c>
      <c r="F19913" t="s">
        <v>21635</v>
      </c>
    </row>
    <row r="19914" spans="1:6" x14ac:dyDescent="0.25">
      <c r="A19914" t="s">
        <v>6501</v>
      </c>
      <c r="B19914" s="100" t="s">
        <v>18037</v>
      </c>
      <c r="C19914" s="99" t="s">
        <v>18038</v>
      </c>
      <c r="D19914" s="124">
        <v>19829</v>
      </c>
      <c r="E19914" s="157" t="e">
        <f>VLOOKUP(D19914,'SOAT LIQ'!$A$87:$C$3416,3,FALSE)</f>
        <v>#N/A</v>
      </c>
      <c r="F19914" t="s">
        <v>21635</v>
      </c>
    </row>
    <row r="19915" spans="1:6" x14ac:dyDescent="0.25">
      <c r="A19915" t="s">
        <v>8491</v>
      </c>
      <c r="B19915" s="100" t="s">
        <v>18037</v>
      </c>
      <c r="C19915" s="99" t="s">
        <v>18038</v>
      </c>
      <c r="D19915" s="124">
        <v>19829</v>
      </c>
      <c r="E19915" s="157" t="e">
        <f>VLOOKUP(D19915,'SOAT LIQ'!$A$87:$C$3416,3,FALSE)</f>
        <v>#N/A</v>
      </c>
    </row>
    <row r="19916" spans="1:6" x14ac:dyDescent="0.25">
      <c r="A19916" t="s">
        <v>6498</v>
      </c>
      <c r="B19916" s="100" t="s">
        <v>18039</v>
      </c>
      <c r="C19916" s="99" t="s">
        <v>18038</v>
      </c>
      <c r="D19916" s="124">
        <v>19828</v>
      </c>
      <c r="E19916" s="157" t="e">
        <f>VLOOKUP(D19916,'SOAT LIQ'!$A$87:$C$3416,3,FALSE)</f>
        <v>#N/A</v>
      </c>
      <c r="F19916" t="s">
        <v>21635</v>
      </c>
    </row>
    <row r="19917" spans="1:6" x14ac:dyDescent="0.25">
      <c r="A19917" t="s">
        <v>6501</v>
      </c>
      <c r="B19917" s="100" t="s">
        <v>18039</v>
      </c>
      <c r="C19917" s="99" t="s">
        <v>18038</v>
      </c>
      <c r="D19917" s="124">
        <v>19828</v>
      </c>
      <c r="E19917" s="157" t="e">
        <f>VLOOKUP(D19917,'SOAT LIQ'!$A$87:$C$3416,3,FALSE)</f>
        <v>#N/A</v>
      </c>
      <c r="F19917" t="s">
        <v>21635</v>
      </c>
    </row>
    <row r="19918" spans="1:6" x14ac:dyDescent="0.25">
      <c r="A19918" t="s">
        <v>8491</v>
      </c>
      <c r="B19918" s="100" t="s">
        <v>18039</v>
      </c>
      <c r="C19918" s="99" t="s">
        <v>18038</v>
      </c>
      <c r="D19918" s="124">
        <v>19828</v>
      </c>
      <c r="E19918" s="157" t="e">
        <f>VLOOKUP(D19918,'SOAT LIQ'!$A$87:$C$3416,3,FALSE)</f>
        <v>#N/A</v>
      </c>
    </row>
    <row r="19919" spans="1:6" x14ac:dyDescent="0.25">
      <c r="A19919" t="s">
        <v>6498</v>
      </c>
      <c r="B19919" s="100" t="s">
        <v>18040</v>
      </c>
      <c r="C19919" s="100"/>
      <c r="D19919" s="124"/>
      <c r="E19919" s="157" t="e">
        <f>VLOOKUP(D19919,'SOAT LIQ'!$A$87:$C$3416,3,FALSE)</f>
        <v>#N/A</v>
      </c>
      <c r="F19919" t="s">
        <v>21635</v>
      </c>
    </row>
    <row r="19920" spans="1:6" x14ac:dyDescent="0.25">
      <c r="A19920" t="s">
        <v>6501</v>
      </c>
      <c r="B19920" s="100" t="s">
        <v>18040</v>
      </c>
      <c r="C19920" s="100"/>
      <c r="D19920" s="124"/>
      <c r="E19920" s="157" t="e">
        <f>VLOOKUP(D19920,'SOAT LIQ'!$A$87:$C$3416,3,FALSE)</f>
        <v>#N/A</v>
      </c>
      <c r="F19920" t="s">
        <v>21635</v>
      </c>
    </row>
    <row r="19921" spans="1:6" x14ac:dyDescent="0.25">
      <c r="A19921" t="s">
        <v>8491</v>
      </c>
      <c r="B19921" s="100" t="s">
        <v>18040</v>
      </c>
      <c r="C19921" s="100"/>
      <c r="D19921" s="124"/>
      <c r="E19921" s="157" t="e">
        <f>VLOOKUP(D19921,'SOAT LIQ'!$A$87:$C$3416,3,FALSE)</f>
        <v>#N/A</v>
      </c>
    </row>
    <row r="19922" spans="1:6" x14ac:dyDescent="0.25">
      <c r="A19922" t="s">
        <v>6498</v>
      </c>
      <c r="B19922" s="100" t="s">
        <v>18041</v>
      </c>
      <c r="C19922" s="100"/>
      <c r="D19922" s="124">
        <v>19399</v>
      </c>
      <c r="E19922" s="157" t="e">
        <f>VLOOKUP(D19922,'SOAT LIQ'!$A$87:$C$3416,3,FALSE)</f>
        <v>#N/A</v>
      </c>
      <c r="F19922" t="s">
        <v>21635</v>
      </c>
    </row>
    <row r="19923" spans="1:6" x14ac:dyDescent="0.25">
      <c r="A19923" t="s">
        <v>6501</v>
      </c>
      <c r="B19923" s="100" t="s">
        <v>18041</v>
      </c>
      <c r="C19923" s="100"/>
      <c r="D19923" s="124">
        <v>19399</v>
      </c>
      <c r="E19923" s="157" t="e">
        <f>VLOOKUP(D19923,'SOAT LIQ'!$A$87:$C$3416,3,FALSE)</f>
        <v>#N/A</v>
      </c>
      <c r="F19923" t="s">
        <v>21635</v>
      </c>
    </row>
    <row r="19924" spans="1:6" x14ac:dyDescent="0.25">
      <c r="A19924" t="s">
        <v>8491</v>
      </c>
      <c r="B19924" s="100" t="s">
        <v>18041</v>
      </c>
      <c r="C19924" s="100"/>
      <c r="D19924" s="124">
        <v>19399</v>
      </c>
      <c r="E19924" s="157" t="e">
        <f>VLOOKUP(D19924,'SOAT LIQ'!$A$87:$C$3416,3,FALSE)</f>
        <v>#N/A</v>
      </c>
    </row>
    <row r="19925" spans="1:6" x14ac:dyDescent="0.25">
      <c r="A19925" t="s">
        <v>6498</v>
      </c>
      <c r="B19925" s="100" t="s">
        <v>18042</v>
      </c>
      <c r="C19925" s="100"/>
      <c r="D19925" s="124">
        <v>19419</v>
      </c>
      <c r="E19925" s="157" t="e">
        <f>VLOOKUP(D19925,'SOAT LIQ'!$A$87:$C$3416,3,FALSE)</f>
        <v>#N/A</v>
      </c>
      <c r="F19925" t="s">
        <v>21635</v>
      </c>
    </row>
    <row r="19926" spans="1:6" x14ac:dyDescent="0.25">
      <c r="A19926" t="s">
        <v>6501</v>
      </c>
      <c r="B19926" s="100" t="s">
        <v>18042</v>
      </c>
      <c r="C19926" s="100"/>
      <c r="D19926" s="124">
        <v>19419</v>
      </c>
      <c r="E19926" s="157" t="e">
        <f>VLOOKUP(D19926,'SOAT LIQ'!$A$87:$C$3416,3,FALSE)</f>
        <v>#N/A</v>
      </c>
      <c r="F19926" t="s">
        <v>21635</v>
      </c>
    </row>
    <row r="19927" spans="1:6" x14ac:dyDescent="0.25">
      <c r="A19927" t="s">
        <v>8491</v>
      </c>
      <c r="B19927" s="100" t="s">
        <v>18042</v>
      </c>
      <c r="C19927" s="100"/>
      <c r="D19927" s="124">
        <v>19419</v>
      </c>
      <c r="E19927" s="157" t="e">
        <f>VLOOKUP(D19927,'SOAT LIQ'!$A$87:$C$3416,3,FALSE)</f>
        <v>#N/A</v>
      </c>
    </row>
    <row r="19928" spans="1:6" x14ac:dyDescent="0.25">
      <c r="A19928" t="s">
        <v>6498</v>
      </c>
      <c r="B19928" s="100" t="s">
        <v>18044</v>
      </c>
      <c r="C19928" s="99" t="s">
        <v>18043</v>
      </c>
      <c r="D19928" s="124">
        <v>19419</v>
      </c>
      <c r="E19928" s="157" t="e">
        <f>VLOOKUP(D19928,'SOAT LIQ'!$A$87:$C$3416,3,FALSE)</f>
        <v>#N/A</v>
      </c>
      <c r="F19928" t="s">
        <v>21635</v>
      </c>
    </row>
    <row r="19929" spans="1:6" x14ac:dyDescent="0.25">
      <c r="A19929" t="s">
        <v>6501</v>
      </c>
      <c r="B19929" s="100" t="s">
        <v>18044</v>
      </c>
      <c r="C19929" s="99" t="s">
        <v>18043</v>
      </c>
      <c r="D19929" s="124">
        <v>19419</v>
      </c>
      <c r="E19929" s="157" t="e">
        <f>VLOOKUP(D19929,'SOAT LIQ'!$A$87:$C$3416,3,FALSE)</f>
        <v>#N/A</v>
      </c>
      <c r="F19929" t="s">
        <v>21635</v>
      </c>
    </row>
    <row r="19930" spans="1:6" x14ac:dyDescent="0.25">
      <c r="A19930" t="s">
        <v>8491</v>
      </c>
      <c r="B19930" s="100" t="s">
        <v>18044</v>
      </c>
      <c r="C19930" s="99" t="s">
        <v>18043</v>
      </c>
      <c r="D19930" s="124">
        <v>19419</v>
      </c>
      <c r="E19930" s="157" t="e">
        <f>VLOOKUP(D19930,'SOAT LIQ'!$A$87:$C$3416,3,FALSE)</f>
        <v>#N/A</v>
      </c>
    </row>
    <row r="19931" spans="1:6" x14ac:dyDescent="0.25">
      <c r="A19931" t="s">
        <v>6498</v>
      </c>
      <c r="B19931" s="100" t="s">
        <v>18045</v>
      </c>
      <c r="C19931" s="100"/>
      <c r="D19931" s="124"/>
      <c r="E19931" s="157" t="e">
        <f>VLOOKUP(D19931,'SOAT LIQ'!$A$87:$C$3416,3,FALSE)</f>
        <v>#N/A</v>
      </c>
      <c r="F19931" t="s">
        <v>21635</v>
      </c>
    </row>
    <row r="19932" spans="1:6" x14ac:dyDescent="0.25">
      <c r="A19932" t="s">
        <v>6501</v>
      </c>
      <c r="B19932" s="100" t="s">
        <v>18045</v>
      </c>
      <c r="C19932" s="100"/>
      <c r="D19932" s="124"/>
      <c r="E19932" s="157" t="e">
        <f>VLOOKUP(D19932,'SOAT LIQ'!$A$87:$C$3416,3,FALSE)</f>
        <v>#N/A</v>
      </c>
      <c r="F19932" t="s">
        <v>21635</v>
      </c>
    </row>
    <row r="19933" spans="1:6" x14ac:dyDescent="0.25">
      <c r="A19933" t="s">
        <v>6498</v>
      </c>
      <c r="B19933" s="100" t="s">
        <v>18046</v>
      </c>
      <c r="C19933" s="100"/>
      <c r="D19933" s="124"/>
      <c r="E19933" s="157" t="e">
        <f>VLOOKUP(D19933,'SOAT LIQ'!$A$87:$C$3416,3,FALSE)</f>
        <v>#N/A</v>
      </c>
      <c r="F19933" t="s">
        <v>21635</v>
      </c>
    </row>
    <row r="19934" spans="1:6" x14ac:dyDescent="0.25">
      <c r="A19934" t="s">
        <v>6501</v>
      </c>
      <c r="B19934" s="100" t="s">
        <v>18046</v>
      </c>
      <c r="C19934" s="100"/>
      <c r="D19934" s="124"/>
      <c r="E19934" s="157" t="e">
        <f>VLOOKUP(D19934,'SOAT LIQ'!$A$87:$C$3416,3,FALSE)</f>
        <v>#N/A</v>
      </c>
      <c r="F19934" t="s">
        <v>21635</v>
      </c>
    </row>
    <row r="19935" spans="1:6" x14ac:dyDescent="0.25">
      <c r="A19935" t="s">
        <v>6498</v>
      </c>
      <c r="B19935" s="100" t="s">
        <v>18047</v>
      </c>
      <c r="C19935" s="100"/>
      <c r="D19935" s="124"/>
      <c r="E19935" s="157" t="e">
        <f>VLOOKUP(D19935,'SOAT LIQ'!$A$87:$C$3416,3,FALSE)</f>
        <v>#N/A</v>
      </c>
      <c r="F19935" t="s">
        <v>21635</v>
      </c>
    </row>
    <row r="19936" spans="1:6" x14ac:dyDescent="0.25">
      <c r="A19936" t="s">
        <v>6501</v>
      </c>
      <c r="B19936" s="100" t="s">
        <v>18047</v>
      </c>
      <c r="C19936" s="100"/>
      <c r="D19936" s="124"/>
      <c r="E19936" s="157" t="e">
        <f>VLOOKUP(D19936,'SOAT LIQ'!$A$87:$C$3416,3,FALSE)</f>
        <v>#N/A</v>
      </c>
      <c r="F19936" t="s">
        <v>21635</v>
      </c>
    </row>
    <row r="19937" spans="1:6" x14ac:dyDescent="0.25">
      <c r="A19937" t="s">
        <v>6498</v>
      </c>
      <c r="B19937" s="100" t="s">
        <v>18048</v>
      </c>
      <c r="C19937" s="100"/>
      <c r="D19937" s="124"/>
      <c r="E19937" s="157" t="e">
        <f>VLOOKUP(D19937,'SOAT LIQ'!$A$87:$C$3416,3,FALSE)</f>
        <v>#N/A</v>
      </c>
      <c r="F19937" t="s">
        <v>21635</v>
      </c>
    </row>
    <row r="19938" spans="1:6" x14ac:dyDescent="0.25">
      <c r="A19938" t="s">
        <v>6501</v>
      </c>
      <c r="B19938" s="100" t="s">
        <v>18048</v>
      </c>
      <c r="C19938" s="100"/>
      <c r="D19938" s="124"/>
      <c r="E19938" s="157" t="e">
        <f>VLOOKUP(D19938,'SOAT LIQ'!$A$87:$C$3416,3,FALSE)</f>
        <v>#N/A</v>
      </c>
      <c r="F19938" t="s">
        <v>21635</v>
      </c>
    </row>
    <row r="19939" spans="1:6" x14ac:dyDescent="0.25">
      <c r="A19939" t="s">
        <v>6498</v>
      </c>
      <c r="B19939" s="100" t="s">
        <v>18049</v>
      </c>
      <c r="C19939" s="99" t="s">
        <v>18038</v>
      </c>
      <c r="D19939" s="124">
        <v>19829</v>
      </c>
      <c r="E19939" s="157" t="e">
        <f>VLOOKUP(D19939,'SOAT LIQ'!$A$87:$C$3416,3,FALSE)</f>
        <v>#N/A</v>
      </c>
      <c r="F19939" t="s">
        <v>21635</v>
      </c>
    </row>
    <row r="19940" spans="1:6" x14ac:dyDescent="0.25">
      <c r="A19940" t="s">
        <v>6501</v>
      </c>
      <c r="B19940" s="100" t="s">
        <v>18049</v>
      </c>
      <c r="C19940" s="99" t="s">
        <v>18038</v>
      </c>
      <c r="D19940" s="124">
        <v>19829</v>
      </c>
      <c r="E19940" s="157" t="e">
        <f>VLOOKUP(D19940,'SOAT LIQ'!$A$87:$C$3416,3,FALSE)</f>
        <v>#N/A</v>
      </c>
      <c r="F19940" t="s">
        <v>21635</v>
      </c>
    </row>
    <row r="19941" spans="1:6" x14ac:dyDescent="0.25">
      <c r="A19941" t="s">
        <v>8491</v>
      </c>
      <c r="B19941" s="100" t="s">
        <v>18049</v>
      </c>
      <c r="C19941" s="99" t="s">
        <v>18038</v>
      </c>
      <c r="D19941" s="124">
        <v>19829</v>
      </c>
      <c r="E19941" s="157" t="e">
        <f>VLOOKUP(D19941,'SOAT LIQ'!$A$87:$C$3416,3,FALSE)</f>
        <v>#N/A</v>
      </c>
    </row>
    <row r="19942" spans="1:6" x14ac:dyDescent="0.25">
      <c r="A19942" t="s">
        <v>8491</v>
      </c>
      <c r="B19942" s="100" t="s">
        <v>18050</v>
      </c>
      <c r="C19942" s="99" t="s">
        <v>18010</v>
      </c>
      <c r="D19942" s="124">
        <v>19828</v>
      </c>
      <c r="E19942" s="157" t="e">
        <f>VLOOKUP(D19942,'SOAT LIQ'!$A$87:$C$3416,3,FALSE)</f>
        <v>#N/A</v>
      </c>
    </row>
    <row r="19943" spans="1:6" x14ac:dyDescent="0.25">
      <c r="A19943" t="s">
        <v>6498</v>
      </c>
      <c r="B19943" s="100" t="s">
        <v>18050</v>
      </c>
      <c r="C19943" s="99" t="s">
        <v>18010</v>
      </c>
      <c r="D19943" s="124">
        <v>19828</v>
      </c>
      <c r="E19943" s="157" t="e">
        <f>VLOOKUP(D19943,'SOAT LIQ'!$A$87:$C$3416,3,FALSE)</f>
        <v>#N/A</v>
      </c>
      <c r="F19943" t="s">
        <v>21635</v>
      </c>
    </row>
    <row r="19944" spans="1:6" x14ac:dyDescent="0.25">
      <c r="A19944" t="s">
        <v>6501</v>
      </c>
      <c r="B19944" s="100" t="s">
        <v>18050</v>
      </c>
      <c r="C19944" s="99" t="s">
        <v>18010</v>
      </c>
      <c r="D19944" s="124">
        <v>19828</v>
      </c>
      <c r="E19944" s="157" t="e">
        <f>VLOOKUP(D19944,'SOAT LIQ'!$A$87:$C$3416,3,FALSE)</f>
        <v>#N/A</v>
      </c>
      <c r="F19944" t="s">
        <v>21635</v>
      </c>
    </row>
    <row r="19945" spans="1:6" x14ac:dyDescent="0.25">
      <c r="A19945" t="s">
        <v>8491</v>
      </c>
      <c r="B19945" s="100" t="s">
        <v>18051</v>
      </c>
      <c r="C19945" s="99" t="s">
        <v>18010</v>
      </c>
      <c r="D19945" s="124">
        <v>19829</v>
      </c>
      <c r="E19945" s="157" t="e">
        <f>VLOOKUP(D19945,'SOAT LIQ'!$A$87:$C$3416,3,FALSE)</f>
        <v>#N/A</v>
      </c>
    </row>
    <row r="19946" spans="1:6" x14ac:dyDescent="0.25">
      <c r="A19946" t="s">
        <v>6498</v>
      </c>
      <c r="B19946" s="100" t="s">
        <v>18051</v>
      </c>
      <c r="C19946" s="99" t="s">
        <v>18010</v>
      </c>
      <c r="D19946" s="124">
        <v>19829</v>
      </c>
      <c r="E19946" s="157" t="e">
        <f>VLOOKUP(D19946,'SOAT LIQ'!$A$87:$C$3416,3,FALSE)</f>
        <v>#N/A</v>
      </c>
      <c r="F19946" t="s">
        <v>21635</v>
      </c>
    </row>
    <row r="19947" spans="1:6" x14ac:dyDescent="0.25">
      <c r="A19947" t="s">
        <v>6501</v>
      </c>
      <c r="B19947" s="100" t="s">
        <v>18051</v>
      </c>
      <c r="C19947" s="99" t="s">
        <v>18010</v>
      </c>
      <c r="D19947" s="124">
        <v>19829</v>
      </c>
      <c r="E19947" s="157" t="e">
        <f>VLOOKUP(D19947,'SOAT LIQ'!$A$87:$C$3416,3,FALSE)</f>
        <v>#N/A</v>
      </c>
      <c r="F19947" t="s">
        <v>21635</v>
      </c>
    </row>
    <row r="19948" spans="1:6" x14ac:dyDescent="0.25">
      <c r="A19948" t="s">
        <v>6498</v>
      </c>
      <c r="B19948" s="100" t="s">
        <v>18052</v>
      </c>
      <c r="C19948" s="99" t="s">
        <v>18053</v>
      </c>
      <c r="D19948" s="124">
        <v>19614</v>
      </c>
      <c r="E19948" s="157" t="e">
        <f>VLOOKUP(D19948,'SOAT LIQ'!$A$87:$C$3416,3,FALSE)</f>
        <v>#N/A</v>
      </c>
      <c r="F19948" t="s">
        <v>21635</v>
      </c>
    </row>
    <row r="19949" spans="1:6" x14ac:dyDescent="0.25">
      <c r="A19949" t="s">
        <v>6501</v>
      </c>
      <c r="B19949" s="100" t="s">
        <v>18052</v>
      </c>
      <c r="C19949" s="99" t="s">
        <v>18053</v>
      </c>
      <c r="D19949" s="124">
        <v>19614</v>
      </c>
      <c r="E19949" s="157" t="e">
        <f>VLOOKUP(D19949,'SOAT LIQ'!$A$87:$C$3416,3,FALSE)</f>
        <v>#N/A</v>
      </c>
      <c r="F19949" t="s">
        <v>21635</v>
      </c>
    </row>
    <row r="19950" spans="1:6" x14ac:dyDescent="0.25">
      <c r="A19950" t="s">
        <v>8491</v>
      </c>
      <c r="B19950" s="100" t="s">
        <v>18052</v>
      </c>
      <c r="C19950" s="99" t="s">
        <v>18053</v>
      </c>
      <c r="D19950" s="124">
        <v>19614</v>
      </c>
      <c r="E19950" s="157" t="e">
        <f>VLOOKUP(D19950,'SOAT LIQ'!$A$87:$C$3416,3,FALSE)</f>
        <v>#N/A</v>
      </c>
    </row>
    <row r="19951" spans="1:6" x14ac:dyDescent="0.25">
      <c r="A19951" t="s">
        <v>6498</v>
      </c>
      <c r="B19951" s="100" t="s">
        <v>18054</v>
      </c>
      <c r="C19951" s="99" t="s">
        <v>18053</v>
      </c>
      <c r="D19951" s="124">
        <v>19614</v>
      </c>
      <c r="E19951" s="157" t="e">
        <f>VLOOKUP(D19951,'SOAT LIQ'!$A$87:$C$3416,3,FALSE)</f>
        <v>#N/A</v>
      </c>
      <c r="F19951" t="s">
        <v>21635</v>
      </c>
    </row>
    <row r="19952" spans="1:6" x14ac:dyDescent="0.25">
      <c r="A19952" t="s">
        <v>6501</v>
      </c>
      <c r="B19952" s="100" t="s">
        <v>18054</v>
      </c>
      <c r="C19952" s="99" t="s">
        <v>18053</v>
      </c>
      <c r="D19952" s="124">
        <v>19614</v>
      </c>
      <c r="E19952" s="157" t="e">
        <f>VLOOKUP(D19952,'SOAT LIQ'!$A$87:$C$3416,3,FALSE)</f>
        <v>#N/A</v>
      </c>
      <c r="F19952" t="s">
        <v>21635</v>
      </c>
    </row>
    <row r="19953" spans="1:6" x14ac:dyDescent="0.25">
      <c r="A19953" t="s">
        <v>8491</v>
      </c>
      <c r="B19953" s="100" t="s">
        <v>18054</v>
      </c>
      <c r="C19953" s="99" t="s">
        <v>18053</v>
      </c>
      <c r="D19953" s="124">
        <v>19614</v>
      </c>
      <c r="E19953" s="157" t="e">
        <f>VLOOKUP(D19953,'SOAT LIQ'!$A$87:$C$3416,3,FALSE)</f>
        <v>#N/A</v>
      </c>
    </row>
    <row r="19954" spans="1:6" x14ac:dyDescent="0.25">
      <c r="A19954" t="s">
        <v>6498</v>
      </c>
      <c r="B19954" s="100" t="s">
        <v>18055</v>
      </c>
      <c r="C19954" s="99" t="s">
        <v>18053</v>
      </c>
      <c r="D19954" s="124">
        <v>19614</v>
      </c>
      <c r="E19954" s="157" t="e">
        <f>VLOOKUP(D19954,'SOAT LIQ'!$A$87:$C$3416,3,FALSE)</f>
        <v>#N/A</v>
      </c>
      <c r="F19954" t="s">
        <v>21635</v>
      </c>
    </row>
    <row r="19955" spans="1:6" x14ac:dyDescent="0.25">
      <c r="A19955" t="s">
        <v>6501</v>
      </c>
      <c r="B19955" s="100" t="s">
        <v>18055</v>
      </c>
      <c r="C19955" s="99" t="s">
        <v>18053</v>
      </c>
      <c r="D19955" s="124">
        <v>19614</v>
      </c>
      <c r="E19955" s="157" t="e">
        <f>VLOOKUP(D19955,'SOAT LIQ'!$A$87:$C$3416,3,FALSE)</f>
        <v>#N/A</v>
      </c>
      <c r="F19955" t="s">
        <v>21635</v>
      </c>
    </row>
    <row r="19956" spans="1:6" x14ac:dyDescent="0.25">
      <c r="A19956" t="s">
        <v>8491</v>
      </c>
      <c r="B19956" s="100" t="s">
        <v>18055</v>
      </c>
      <c r="C19956" s="99" t="s">
        <v>18053</v>
      </c>
      <c r="D19956" s="124">
        <v>19614</v>
      </c>
      <c r="E19956" s="157" t="e">
        <f>VLOOKUP(D19956,'SOAT LIQ'!$A$87:$C$3416,3,FALSE)</f>
        <v>#N/A</v>
      </c>
    </row>
    <row r="19957" spans="1:6" x14ac:dyDescent="0.25">
      <c r="A19957" t="s">
        <v>6498</v>
      </c>
      <c r="B19957" s="100" t="s">
        <v>18056</v>
      </c>
      <c r="C19957" s="99" t="s">
        <v>18053</v>
      </c>
      <c r="D19957" s="124">
        <v>19614</v>
      </c>
      <c r="E19957" s="157" t="e">
        <f>VLOOKUP(D19957,'SOAT LIQ'!$A$87:$C$3416,3,FALSE)</f>
        <v>#N/A</v>
      </c>
      <c r="F19957" t="s">
        <v>21635</v>
      </c>
    </row>
    <row r="19958" spans="1:6" x14ac:dyDescent="0.25">
      <c r="A19958" t="s">
        <v>6501</v>
      </c>
      <c r="B19958" s="100" t="s">
        <v>18056</v>
      </c>
      <c r="C19958" s="99" t="s">
        <v>18053</v>
      </c>
      <c r="D19958" s="124">
        <v>19614</v>
      </c>
      <c r="E19958" s="157" t="e">
        <f>VLOOKUP(D19958,'SOAT LIQ'!$A$87:$C$3416,3,FALSE)</f>
        <v>#N/A</v>
      </c>
      <c r="F19958" t="s">
        <v>21635</v>
      </c>
    </row>
    <row r="19959" spans="1:6" x14ac:dyDescent="0.25">
      <c r="A19959" t="s">
        <v>8491</v>
      </c>
      <c r="B19959" s="100" t="s">
        <v>18056</v>
      </c>
      <c r="C19959" s="99" t="s">
        <v>18053</v>
      </c>
      <c r="D19959" s="124">
        <v>19614</v>
      </c>
      <c r="E19959" s="157" t="e">
        <f>VLOOKUP(D19959,'SOAT LIQ'!$A$87:$C$3416,3,FALSE)</f>
        <v>#N/A</v>
      </c>
    </row>
    <row r="19960" spans="1:6" x14ac:dyDescent="0.25">
      <c r="A19960" t="s">
        <v>6498</v>
      </c>
      <c r="B19960" s="100" t="s">
        <v>18057</v>
      </c>
      <c r="C19960" s="100"/>
      <c r="D19960" s="124"/>
      <c r="E19960" s="157" t="e">
        <f>VLOOKUP(D19960,'SOAT LIQ'!$A$87:$C$3416,3,FALSE)</f>
        <v>#N/A</v>
      </c>
      <c r="F19960" t="s">
        <v>21635</v>
      </c>
    </row>
    <row r="19961" spans="1:6" x14ac:dyDescent="0.25">
      <c r="A19961" t="s">
        <v>6501</v>
      </c>
      <c r="B19961" s="100" t="s">
        <v>18057</v>
      </c>
      <c r="C19961" s="100"/>
      <c r="D19961" s="124"/>
      <c r="E19961" s="157" t="e">
        <f>VLOOKUP(D19961,'SOAT LIQ'!$A$87:$C$3416,3,FALSE)</f>
        <v>#N/A</v>
      </c>
      <c r="F19961" t="s">
        <v>21635</v>
      </c>
    </row>
    <row r="19962" spans="1:6" x14ac:dyDescent="0.25">
      <c r="A19962" t="s">
        <v>6501</v>
      </c>
      <c r="B19962" s="100" t="s">
        <v>18058</v>
      </c>
      <c r="C19962" s="100"/>
      <c r="D19962" s="124"/>
      <c r="E19962" s="157" t="e">
        <f>VLOOKUP(D19962,'SOAT LIQ'!$A$87:$C$3416,3,FALSE)</f>
        <v>#N/A</v>
      </c>
      <c r="F19962" t="s">
        <v>21635</v>
      </c>
    </row>
    <row r="19963" spans="1:6" x14ac:dyDescent="0.25">
      <c r="A19963" t="s">
        <v>6498</v>
      </c>
      <c r="B19963" s="100" t="s">
        <v>18058</v>
      </c>
      <c r="C19963" s="100"/>
      <c r="D19963" s="124"/>
      <c r="E19963" s="157" t="e">
        <f>VLOOKUP(D19963,'SOAT LIQ'!$A$87:$C$3416,3,FALSE)</f>
        <v>#N/A</v>
      </c>
      <c r="F19963" t="s">
        <v>21635</v>
      </c>
    </row>
    <row r="19964" spans="1:6" x14ac:dyDescent="0.25">
      <c r="A19964" t="s">
        <v>6501</v>
      </c>
      <c r="B19964" s="100" t="s">
        <v>18059</v>
      </c>
      <c r="C19964" s="100"/>
      <c r="D19964" s="124"/>
      <c r="E19964" s="157" t="e">
        <f>VLOOKUP(D19964,'SOAT LIQ'!$A$87:$C$3416,3,FALSE)</f>
        <v>#N/A</v>
      </c>
      <c r="F19964" t="s">
        <v>21635</v>
      </c>
    </row>
    <row r="19965" spans="1:6" x14ac:dyDescent="0.25">
      <c r="A19965" t="s">
        <v>6498</v>
      </c>
      <c r="B19965" s="100" t="s">
        <v>18059</v>
      </c>
      <c r="C19965" s="100"/>
      <c r="D19965" s="124"/>
      <c r="E19965" s="157" t="e">
        <f>VLOOKUP(D19965,'SOAT LIQ'!$A$87:$C$3416,3,FALSE)</f>
        <v>#N/A</v>
      </c>
      <c r="F19965" t="s">
        <v>21635</v>
      </c>
    </row>
    <row r="19966" spans="1:6" x14ac:dyDescent="0.25">
      <c r="A19966" t="s">
        <v>8491</v>
      </c>
      <c r="B19966" s="100" t="s">
        <v>4280</v>
      </c>
      <c r="C19966" s="99" t="s">
        <v>18060</v>
      </c>
      <c r="D19966" s="124">
        <v>30108</v>
      </c>
      <c r="E19966" s="157" t="e">
        <f>VLOOKUP(D19966,'SOAT LIQ'!$A$87:$C$3416,3,FALSE)</f>
        <v>#N/A</v>
      </c>
    </row>
    <row r="19967" spans="1:6" x14ac:dyDescent="0.25">
      <c r="A19967" t="s">
        <v>8491</v>
      </c>
      <c r="B19967" s="100" t="s">
        <v>18062</v>
      </c>
      <c r="C19967" s="99" t="s">
        <v>18061</v>
      </c>
      <c r="D19967" s="124">
        <v>30102</v>
      </c>
      <c r="E19967" s="157" t="e">
        <f>VLOOKUP(D19967,'SOAT LIQ'!$A$87:$C$3416,3,FALSE)</f>
        <v>#N/A</v>
      </c>
    </row>
    <row r="19968" spans="1:6" x14ac:dyDescent="0.25">
      <c r="A19968" t="s">
        <v>8491</v>
      </c>
      <c r="B19968" s="100" t="s">
        <v>18064</v>
      </c>
      <c r="C19968" s="99" t="s">
        <v>18063</v>
      </c>
      <c r="D19968" s="124">
        <v>30102</v>
      </c>
      <c r="E19968" s="157" t="e">
        <f>VLOOKUP(D19968,'SOAT LIQ'!$A$87:$C$3416,3,FALSE)</f>
        <v>#N/A</v>
      </c>
    </row>
    <row r="19969" spans="1:5" x14ac:dyDescent="0.25">
      <c r="A19969" t="s">
        <v>8491</v>
      </c>
      <c r="B19969" s="100" t="s">
        <v>4279</v>
      </c>
      <c r="C19969" s="99" t="s">
        <v>18065</v>
      </c>
      <c r="D19969" s="124">
        <v>30101</v>
      </c>
      <c r="E19969" s="157" t="e">
        <f>VLOOKUP(D19969,'SOAT LIQ'!$A$87:$C$3416,3,FALSE)</f>
        <v>#N/A</v>
      </c>
    </row>
    <row r="19970" spans="1:5" x14ac:dyDescent="0.25">
      <c r="A19970" t="s">
        <v>8491</v>
      </c>
      <c r="B19970" s="100" t="s">
        <v>18067</v>
      </c>
      <c r="C19970" s="99" t="s">
        <v>18066</v>
      </c>
      <c r="D19970" s="124">
        <v>30104</v>
      </c>
      <c r="E19970" s="157" t="e">
        <f>VLOOKUP(D19970,'SOAT LIQ'!$A$87:$C$3416,3,FALSE)</f>
        <v>#N/A</v>
      </c>
    </row>
    <row r="19971" spans="1:5" x14ac:dyDescent="0.25">
      <c r="A19971" t="s">
        <v>8491</v>
      </c>
      <c r="B19971" s="100" t="s">
        <v>18069</v>
      </c>
      <c r="C19971" s="99" t="s">
        <v>18068</v>
      </c>
      <c r="D19971" s="124">
        <v>30105</v>
      </c>
      <c r="E19971" s="157" t="e">
        <f>VLOOKUP(D19971,'SOAT LIQ'!$A$87:$C$3416,3,FALSE)</f>
        <v>#N/A</v>
      </c>
    </row>
    <row r="19972" spans="1:5" x14ac:dyDescent="0.25">
      <c r="A19972" t="s">
        <v>8491</v>
      </c>
      <c r="B19972" s="100" t="s">
        <v>18071</v>
      </c>
      <c r="C19972" s="99" t="s">
        <v>18070</v>
      </c>
      <c r="D19972" s="124">
        <v>30111</v>
      </c>
      <c r="E19972" s="157" t="e">
        <f>VLOOKUP(D19972,'SOAT LIQ'!$A$87:$C$3416,3,FALSE)</f>
        <v>#N/A</v>
      </c>
    </row>
    <row r="19973" spans="1:5" x14ac:dyDescent="0.25">
      <c r="A19973" t="s">
        <v>8491</v>
      </c>
      <c r="B19973" s="100" t="s">
        <v>18073</v>
      </c>
      <c r="C19973" s="99" t="s">
        <v>18072</v>
      </c>
      <c r="D19973" s="124">
        <v>30103</v>
      </c>
      <c r="E19973" s="157" t="e">
        <f>VLOOKUP(D19973,'SOAT LIQ'!$A$87:$C$3416,3,FALSE)</f>
        <v>#N/A</v>
      </c>
    </row>
    <row r="19974" spans="1:5" x14ac:dyDescent="0.25">
      <c r="A19974" t="s">
        <v>8491</v>
      </c>
      <c r="B19974" s="100" t="s">
        <v>4281</v>
      </c>
      <c r="C19974" s="99" t="s">
        <v>18074</v>
      </c>
      <c r="D19974" s="124">
        <v>30106</v>
      </c>
      <c r="E19974" s="157" t="e">
        <f>VLOOKUP(D19974,'SOAT LIQ'!$A$87:$C$3416,3,FALSE)</f>
        <v>#N/A</v>
      </c>
    </row>
    <row r="19975" spans="1:5" x14ac:dyDescent="0.25">
      <c r="A19975" t="s">
        <v>8491</v>
      </c>
      <c r="B19975" s="100" t="s">
        <v>18075</v>
      </c>
      <c r="C19975" s="99" t="s">
        <v>18076</v>
      </c>
      <c r="D19975" s="124">
        <v>30111</v>
      </c>
      <c r="E19975" s="157" t="e">
        <f>VLOOKUP(D19975,'SOAT LIQ'!$A$87:$C$3416,3,FALSE)</f>
        <v>#N/A</v>
      </c>
    </row>
    <row r="19976" spans="1:5" x14ac:dyDescent="0.25">
      <c r="A19976" t="s">
        <v>8491</v>
      </c>
      <c r="B19976" s="100" t="s">
        <v>18077</v>
      </c>
      <c r="C19976" s="99" t="s">
        <v>18063</v>
      </c>
      <c r="D19976" s="124">
        <v>30102</v>
      </c>
      <c r="E19976" s="157" t="e">
        <f>VLOOKUP(D19976,'SOAT LIQ'!$A$87:$C$3416,3,FALSE)</f>
        <v>#N/A</v>
      </c>
    </row>
    <row r="19977" spans="1:5" x14ac:dyDescent="0.25">
      <c r="A19977" t="s">
        <v>8491</v>
      </c>
      <c r="B19977" s="100" t="s">
        <v>18078</v>
      </c>
      <c r="C19977" s="99" t="s">
        <v>18063</v>
      </c>
      <c r="D19977" s="124">
        <v>30102</v>
      </c>
      <c r="E19977" s="157" t="e">
        <f>VLOOKUP(D19977,'SOAT LIQ'!$A$87:$C$3416,3,FALSE)</f>
        <v>#N/A</v>
      </c>
    </row>
    <row r="19978" spans="1:5" x14ac:dyDescent="0.25">
      <c r="A19978" t="s">
        <v>8491</v>
      </c>
      <c r="B19978" s="100" t="s">
        <v>18079</v>
      </c>
      <c r="C19978" s="99" t="s">
        <v>18063</v>
      </c>
      <c r="D19978" s="124">
        <v>30106</v>
      </c>
      <c r="E19978" s="157" t="e">
        <f>VLOOKUP(D19978,'SOAT LIQ'!$A$87:$C$3416,3,FALSE)</f>
        <v>#N/A</v>
      </c>
    </row>
    <row r="19979" spans="1:5" x14ac:dyDescent="0.25">
      <c r="A19979" t="s">
        <v>8491</v>
      </c>
      <c r="B19979" s="100" t="s">
        <v>18080</v>
      </c>
      <c r="C19979" s="99" t="s">
        <v>18066</v>
      </c>
      <c r="D19979" s="124">
        <v>30104</v>
      </c>
      <c r="E19979" s="157" t="e">
        <f>VLOOKUP(D19979,'SOAT LIQ'!$A$87:$C$3416,3,FALSE)</f>
        <v>#N/A</v>
      </c>
    </row>
    <row r="19980" spans="1:5" x14ac:dyDescent="0.25">
      <c r="A19980" t="s">
        <v>8491</v>
      </c>
      <c r="B19980" s="100" t="s">
        <v>18081</v>
      </c>
      <c r="C19980" s="99" t="s">
        <v>18066</v>
      </c>
      <c r="D19980" s="124">
        <v>30104</v>
      </c>
      <c r="E19980" s="157" t="e">
        <f>VLOOKUP(D19980,'SOAT LIQ'!$A$87:$C$3416,3,FALSE)</f>
        <v>#N/A</v>
      </c>
    </row>
    <row r="19981" spans="1:5" x14ac:dyDescent="0.25">
      <c r="A19981" t="s">
        <v>8464</v>
      </c>
      <c r="B19981" s="100" t="s">
        <v>18082</v>
      </c>
      <c r="C19981" s="100"/>
      <c r="D19981" s="124"/>
      <c r="E19981" s="157" t="e">
        <f>VLOOKUP(D19981,'SOAT LIQ'!$A$87:$C$3416,3,FALSE)</f>
        <v>#N/A</v>
      </c>
    </row>
    <row r="19982" spans="1:5" x14ac:dyDescent="0.25">
      <c r="A19982" t="s">
        <v>8491</v>
      </c>
      <c r="B19982" s="100" t="s">
        <v>18083</v>
      </c>
      <c r="C19982" s="99" t="s">
        <v>18084</v>
      </c>
      <c r="D19982" s="124">
        <v>30107</v>
      </c>
      <c r="E19982" s="157" t="e">
        <f>VLOOKUP(D19982,'SOAT LIQ'!$A$87:$C$3416,3,FALSE)</f>
        <v>#N/A</v>
      </c>
    </row>
    <row r="19983" spans="1:5" x14ac:dyDescent="0.25">
      <c r="A19983" t="s">
        <v>8491</v>
      </c>
      <c r="B19983" s="100" t="s">
        <v>18085</v>
      </c>
      <c r="C19983" s="100"/>
      <c r="D19983" s="124"/>
      <c r="E19983" s="157" t="e">
        <f>VLOOKUP(D19983,'SOAT LIQ'!$A$87:$C$3416,3,FALSE)</f>
        <v>#N/A</v>
      </c>
    </row>
    <row r="19984" spans="1:5" x14ac:dyDescent="0.25">
      <c r="A19984" t="s">
        <v>8491</v>
      </c>
      <c r="B19984" s="100" t="s">
        <v>18086</v>
      </c>
      <c r="C19984" s="100"/>
      <c r="D19984" s="124"/>
      <c r="E19984" s="157" t="e">
        <f>VLOOKUP(D19984,'SOAT LIQ'!$A$87:$C$3416,3,FALSE)</f>
        <v>#N/A</v>
      </c>
    </row>
    <row r="19985" spans="1:5" x14ac:dyDescent="0.25">
      <c r="A19985" t="s">
        <v>8491</v>
      </c>
      <c r="B19985" s="100" t="s">
        <v>18087</v>
      </c>
      <c r="C19985" s="100"/>
      <c r="D19985" s="124"/>
      <c r="E19985" s="157" t="e">
        <f>VLOOKUP(D19985,'SOAT LIQ'!$A$87:$C$3416,3,FALSE)</f>
        <v>#N/A</v>
      </c>
    </row>
    <row r="19986" spans="1:5" x14ac:dyDescent="0.25">
      <c r="A19986" t="s">
        <v>8491</v>
      </c>
      <c r="B19986" s="100" t="s">
        <v>18088</v>
      </c>
      <c r="C19986" s="100"/>
      <c r="D19986" s="124"/>
      <c r="E19986" s="157" t="e">
        <f>VLOOKUP(D19986,'SOAT LIQ'!$A$87:$C$3416,3,FALSE)</f>
        <v>#N/A</v>
      </c>
    </row>
    <row r="19987" spans="1:5" x14ac:dyDescent="0.25">
      <c r="A19987" t="s">
        <v>8491</v>
      </c>
      <c r="B19987" s="100" t="s">
        <v>18089</v>
      </c>
      <c r="C19987" s="100"/>
      <c r="D19987" s="124"/>
      <c r="E19987" s="157" t="e">
        <f>VLOOKUP(D19987,'SOAT LIQ'!$A$87:$C$3416,3,FALSE)</f>
        <v>#N/A</v>
      </c>
    </row>
    <row r="19988" spans="1:5" x14ac:dyDescent="0.25">
      <c r="A19988" t="s">
        <v>8491</v>
      </c>
      <c r="B19988" s="100" t="s">
        <v>18091</v>
      </c>
      <c r="C19988" s="99" t="s">
        <v>18090</v>
      </c>
      <c r="D19988" s="124">
        <v>30107</v>
      </c>
      <c r="E19988" s="157" t="e">
        <f>VLOOKUP(D19988,'SOAT LIQ'!$A$87:$C$3416,3,FALSE)</f>
        <v>#N/A</v>
      </c>
    </row>
    <row r="19989" spans="1:5" x14ac:dyDescent="0.25">
      <c r="A19989" t="s">
        <v>8491</v>
      </c>
      <c r="B19989" s="100" t="s">
        <v>18093</v>
      </c>
      <c r="C19989" s="99" t="s">
        <v>18092</v>
      </c>
      <c r="D19989" s="124">
        <v>30112</v>
      </c>
      <c r="E19989" s="157" t="e">
        <f>VLOOKUP(D19989,'SOAT LIQ'!$A$87:$C$3416,3,FALSE)</f>
        <v>#N/A</v>
      </c>
    </row>
    <row r="19990" spans="1:5" x14ac:dyDescent="0.25">
      <c r="A19990" t="s">
        <v>8491</v>
      </c>
      <c r="B19990" s="100" t="s">
        <v>18094</v>
      </c>
      <c r="C19990" s="99" t="s">
        <v>18092</v>
      </c>
      <c r="D19990" s="124">
        <v>30107</v>
      </c>
      <c r="E19990" s="157" t="e">
        <f>VLOOKUP(D19990,'SOAT LIQ'!$A$87:$C$3416,3,FALSE)</f>
        <v>#N/A</v>
      </c>
    </row>
    <row r="19991" spans="1:5" x14ac:dyDescent="0.25">
      <c r="A19991" t="s">
        <v>8464</v>
      </c>
      <c r="B19991" s="100" t="s">
        <v>3970</v>
      </c>
      <c r="C19991" s="99" t="s">
        <v>18095</v>
      </c>
      <c r="D19991" s="124">
        <v>30107</v>
      </c>
      <c r="E19991" s="157" t="e">
        <f>VLOOKUP(D19991,'SOAT LIQ'!$A$87:$C$3416,3,FALSE)</f>
        <v>#N/A</v>
      </c>
    </row>
    <row r="19992" spans="1:5" x14ac:dyDescent="0.25">
      <c r="A19992" t="s">
        <v>8491</v>
      </c>
      <c r="B19992" s="100" t="s">
        <v>18096</v>
      </c>
      <c r="C19992" s="99" t="s">
        <v>18092</v>
      </c>
      <c r="D19992" s="124">
        <v>30107</v>
      </c>
      <c r="E19992" s="157" t="e">
        <f>VLOOKUP(D19992,'SOAT LIQ'!$A$87:$C$3416,3,FALSE)</f>
        <v>#N/A</v>
      </c>
    </row>
    <row r="19993" spans="1:5" x14ac:dyDescent="0.25">
      <c r="A19993" t="s">
        <v>8491</v>
      </c>
      <c r="B19993" s="100" t="s">
        <v>18097</v>
      </c>
      <c r="C19993" s="99" t="s">
        <v>18084</v>
      </c>
      <c r="D19993" s="124">
        <v>30107</v>
      </c>
      <c r="E19993" s="157" t="e">
        <f>VLOOKUP(D19993,'SOAT LIQ'!$A$87:$C$3416,3,FALSE)</f>
        <v>#N/A</v>
      </c>
    </row>
    <row r="19994" spans="1:5" x14ac:dyDescent="0.25">
      <c r="A19994" t="s">
        <v>8491</v>
      </c>
      <c r="B19994" s="100" t="s">
        <v>18099</v>
      </c>
      <c r="C19994" s="99" t="s">
        <v>18098</v>
      </c>
      <c r="D19994" s="124">
        <v>30107</v>
      </c>
      <c r="E19994" s="157" t="e">
        <f>VLOOKUP(D19994,'SOAT LIQ'!$A$87:$C$3416,3,FALSE)</f>
        <v>#N/A</v>
      </c>
    </row>
    <row r="19995" spans="1:5" x14ac:dyDescent="0.25">
      <c r="A19995" t="s">
        <v>8491</v>
      </c>
      <c r="B19995" s="100" t="s">
        <v>18100</v>
      </c>
      <c r="C19995" s="99" t="s">
        <v>15656</v>
      </c>
      <c r="D19995" s="124">
        <v>32117</v>
      </c>
      <c r="E19995" s="157" t="e">
        <f>VLOOKUP(D19995,'SOAT LIQ'!$A$87:$C$3416,3,FALSE)</f>
        <v>#N/A</v>
      </c>
    </row>
    <row r="19996" spans="1:5" x14ac:dyDescent="0.25">
      <c r="A19996" t="s">
        <v>8491</v>
      </c>
      <c r="B19996" s="100" t="s">
        <v>18101</v>
      </c>
      <c r="C19996" s="99" t="s">
        <v>15656</v>
      </c>
      <c r="D19996" s="124">
        <v>32117</v>
      </c>
      <c r="E19996" s="157" t="e">
        <f>VLOOKUP(D19996,'SOAT LIQ'!$A$87:$C$3416,3,FALSE)</f>
        <v>#N/A</v>
      </c>
    </row>
    <row r="19997" spans="1:5" x14ac:dyDescent="0.25">
      <c r="A19997" t="s">
        <v>8491</v>
      </c>
      <c r="B19997" s="100" t="s">
        <v>18103</v>
      </c>
      <c r="C19997" s="99" t="s">
        <v>18102</v>
      </c>
      <c r="D19997" s="124">
        <v>30201</v>
      </c>
      <c r="E19997" s="157" t="e">
        <f>VLOOKUP(D19997,'SOAT LIQ'!$A$87:$C$3416,3,FALSE)</f>
        <v>#N/A</v>
      </c>
    </row>
    <row r="19998" spans="1:5" x14ac:dyDescent="0.25">
      <c r="A19998" t="s">
        <v>8491</v>
      </c>
      <c r="B19998" s="100" t="s">
        <v>18105</v>
      </c>
      <c r="C19998" s="99" t="s">
        <v>18104</v>
      </c>
      <c r="D19998" s="124">
        <v>30202</v>
      </c>
      <c r="E19998" s="157" t="e">
        <f>VLOOKUP(D19998,'SOAT LIQ'!$A$87:$C$3416,3,FALSE)</f>
        <v>#N/A</v>
      </c>
    </row>
    <row r="19999" spans="1:5" x14ac:dyDescent="0.25">
      <c r="A19999" t="s">
        <v>8491</v>
      </c>
      <c r="B19999" s="100" t="s">
        <v>18107</v>
      </c>
      <c r="C19999" s="99" t="s">
        <v>18106</v>
      </c>
      <c r="D19999" s="124">
        <v>30201</v>
      </c>
      <c r="E19999" s="157" t="e">
        <f>VLOOKUP(D19999,'SOAT LIQ'!$A$87:$C$3416,3,FALSE)</f>
        <v>#N/A</v>
      </c>
    </row>
    <row r="20000" spans="1:5" x14ac:dyDescent="0.25">
      <c r="A20000" t="s">
        <v>8491</v>
      </c>
      <c r="B20000" s="100" t="s">
        <v>18109</v>
      </c>
      <c r="C20000" s="99" t="s">
        <v>18108</v>
      </c>
      <c r="D20000" s="124">
        <v>30203</v>
      </c>
      <c r="E20000" s="157" t="e">
        <f>VLOOKUP(D20000,'SOAT LIQ'!$A$87:$C$3416,3,FALSE)</f>
        <v>#N/A</v>
      </c>
    </row>
    <row r="20001" spans="1:6" x14ac:dyDescent="0.25">
      <c r="A20001" t="s">
        <v>8491</v>
      </c>
      <c r="B20001" s="100" t="s">
        <v>18111</v>
      </c>
      <c r="C20001" s="99" t="s">
        <v>18110</v>
      </c>
      <c r="D20001" s="124">
        <v>30201</v>
      </c>
      <c r="E20001" s="157" t="e">
        <f>VLOOKUP(D20001,'SOAT LIQ'!$A$87:$C$3416,3,FALSE)</f>
        <v>#N/A</v>
      </c>
    </row>
    <row r="20002" spans="1:6" x14ac:dyDescent="0.25">
      <c r="A20002" t="s">
        <v>8491</v>
      </c>
      <c r="B20002" s="100" t="s">
        <v>18113</v>
      </c>
      <c r="C20002" s="99" t="s">
        <v>18112</v>
      </c>
      <c r="D20002" s="124">
        <v>30205</v>
      </c>
      <c r="E20002" s="157" t="e">
        <f>VLOOKUP(D20002,'SOAT LIQ'!$A$87:$C$3416,3,FALSE)</f>
        <v>#N/A</v>
      </c>
    </row>
    <row r="20003" spans="1:6" x14ac:dyDescent="0.25">
      <c r="A20003" t="s">
        <v>8477</v>
      </c>
      <c r="B20003" s="100" t="s">
        <v>18113</v>
      </c>
      <c r="C20003" s="99" t="s">
        <v>18112</v>
      </c>
      <c r="D20003" s="124">
        <v>30205</v>
      </c>
      <c r="E20003" s="157" t="e">
        <f>VLOOKUP(D20003,'SOAT LIQ'!$A$87:$C$3416,3,FALSE)</f>
        <v>#N/A</v>
      </c>
    </row>
    <row r="20004" spans="1:6" x14ac:dyDescent="0.25">
      <c r="A20004" t="s">
        <v>8491</v>
      </c>
      <c r="B20004" s="100" t="s">
        <v>18115</v>
      </c>
      <c r="C20004" s="99" t="s">
        <v>18114</v>
      </c>
      <c r="D20004" s="124">
        <v>30108</v>
      </c>
      <c r="E20004" s="157" t="e">
        <f>VLOOKUP(D20004,'SOAT LIQ'!$A$87:$C$3416,3,FALSE)</f>
        <v>#N/A</v>
      </c>
    </row>
    <row r="20005" spans="1:6" x14ac:dyDescent="0.25">
      <c r="A20005" t="s">
        <v>5508</v>
      </c>
      <c r="B20005" s="100" t="s">
        <v>18115</v>
      </c>
      <c r="C20005" s="99" t="s">
        <v>18114</v>
      </c>
      <c r="D20005" s="124">
        <v>30108</v>
      </c>
      <c r="E20005" s="157" t="e">
        <f>VLOOKUP(D20005,'SOAT LIQ'!$A$87:$C$3416,3,FALSE)</f>
        <v>#N/A</v>
      </c>
      <c r="F20005" t="s">
        <v>21632</v>
      </c>
    </row>
    <row r="20006" spans="1:6" x14ac:dyDescent="0.25">
      <c r="A20006" t="s">
        <v>4339</v>
      </c>
      <c r="B20006" s="100" t="s">
        <v>18115</v>
      </c>
      <c r="C20006" s="99" t="s">
        <v>18114</v>
      </c>
      <c r="D20006" s="124">
        <v>30108</v>
      </c>
      <c r="E20006" s="157" t="e">
        <f>VLOOKUP(D20006,'SOAT LIQ'!$A$87:$C$3416,3,FALSE)</f>
        <v>#N/A</v>
      </c>
      <c r="F20006" t="s">
        <v>21632</v>
      </c>
    </row>
    <row r="20007" spans="1:6" x14ac:dyDescent="0.25">
      <c r="A20007" t="s">
        <v>5965</v>
      </c>
      <c r="B20007" s="100" t="s">
        <v>18115</v>
      </c>
      <c r="C20007" s="99" t="s">
        <v>18114</v>
      </c>
      <c r="D20007" s="124">
        <v>30108</v>
      </c>
      <c r="E20007" s="157" t="e">
        <f>VLOOKUP(D20007,'SOAT LIQ'!$A$87:$C$3416,3,FALSE)</f>
        <v>#N/A</v>
      </c>
      <c r="F20007" t="s">
        <v>21632</v>
      </c>
    </row>
    <row r="20008" spans="1:6" x14ac:dyDescent="0.25">
      <c r="A20008" t="s">
        <v>5922</v>
      </c>
      <c r="B20008" s="100" t="s">
        <v>18115</v>
      </c>
      <c r="C20008" s="99" t="s">
        <v>18114</v>
      </c>
      <c r="D20008" s="124">
        <v>30108</v>
      </c>
      <c r="E20008" s="157" t="e">
        <f>VLOOKUP(D20008,'SOAT LIQ'!$A$87:$C$3416,3,FALSE)</f>
        <v>#N/A</v>
      </c>
      <c r="F20008" t="s">
        <v>21632</v>
      </c>
    </row>
    <row r="20009" spans="1:6" x14ac:dyDescent="0.25">
      <c r="A20009" t="s">
        <v>5750</v>
      </c>
      <c r="B20009" s="100" t="s">
        <v>18115</v>
      </c>
      <c r="C20009" s="99" t="s">
        <v>18114</v>
      </c>
      <c r="D20009" s="124">
        <v>30108</v>
      </c>
      <c r="E20009" s="157" t="e">
        <f>VLOOKUP(D20009,'SOAT LIQ'!$A$87:$C$3416,3,FALSE)</f>
        <v>#N/A</v>
      </c>
      <c r="F20009" t="s">
        <v>21632</v>
      </c>
    </row>
    <row r="20010" spans="1:6" x14ac:dyDescent="0.25">
      <c r="A20010" t="s">
        <v>8459</v>
      </c>
      <c r="B20010" s="100" t="s">
        <v>18115</v>
      </c>
      <c r="C20010" s="99" t="s">
        <v>18114</v>
      </c>
      <c r="D20010" s="124">
        <v>30108</v>
      </c>
      <c r="E20010" s="157" t="e">
        <f>VLOOKUP(D20010,'SOAT LIQ'!$A$87:$C$3416,3,FALSE)</f>
        <v>#N/A</v>
      </c>
    </row>
    <row r="20011" spans="1:6" x14ac:dyDescent="0.25">
      <c r="A20011" t="s">
        <v>4132</v>
      </c>
      <c r="B20011" s="100" t="s">
        <v>18115</v>
      </c>
      <c r="C20011" s="99" t="s">
        <v>18114</v>
      </c>
      <c r="D20011" s="124">
        <v>30108</v>
      </c>
      <c r="E20011" s="157" t="e">
        <f>VLOOKUP(D20011,'SOAT LIQ'!$A$87:$C$3416,3,FALSE)</f>
        <v>#N/A</v>
      </c>
    </row>
    <row r="20012" spans="1:6" x14ac:dyDescent="0.25">
      <c r="A20012" t="s">
        <v>8460</v>
      </c>
      <c r="B20012" s="100" t="s">
        <v>18115</v>
      </c>
      <c r="C20012" s="99" t="s">
        <v>18114</v>
      </c>
      <c r="D20012" s="124">
        <v>30108</v>
      </c>
      <c r="E20012" s="157" t="e">
        <f>VLOOKUP(D20012,'SOAT LIQ'!$A$87:$C$3416,3,FALSE)</f>
        <v>#N/A</v>
      </c>
    </row>
    <row r="20013" spans="1:6" x14ac:dyDescent="0.25">
      <c r="A20013" t="s">
        <v>7606</v>
      </c>
      <c r="B20013" s="100" t="s">
        <v>18115</v>
      </c>
      <c r="C20013" s="99" t="s">
        <v>18114</v>
      </c>
      <c r="D20013" s="124">
        <v>30108</v>
      </c>
      <c r="E20013" s="157" t="e">
        <f>VLOOKUP(D20013,'SOAT LIQ'!$A$87:$C$3416,3,FALSE)</f>
        <v>#N/A</v>
      </c>
    </row>
    <row r="20014" spans="1:6" x14ac:dyDescent="0.25">
      <c r="A20014" t="s">
        <v>8461</v>
      </c>
      <c r="B20014" s="100" t="s">
        <v>18115</v>
      </c>
      <c r="C20014" s="99" t="s">
        <v>18114</v>
      </c>
      <c r="D20014" s="124">
        <v>30108</v>
      </c>
      <c r="E20014" s="157" t="e">
        <f>VLOOKUP(D20014,'SOAT LIQ'!$A$87:$C$3416,3,FALSE)</f>
        <v>#N/A</v>
      </c>
    </row>
    <row r="20015" spans="1:6" x14ac:dyDescent="0.25">
      <c r="A20015" t="s">
        <v>5923</v>
      </c>
      <c r="B20015" s="100" t="s">
        <v>18115</v>
      </c>
      <c r="C20015" s="99" t="s">
        <v>18114</v>
      </c>
      <c r="D20015" s="124">
        <v>30108</v>
      </c>
      <c r="E20015" s="157" t="e">
        <f>VLOOKUP(D20015,'SOAT LIQ'!$A$87:$C$3416,3,FALSE)</f>
        <v>#N/A</v>
      </c>
      <c r="F20015" t="s">
        <v>21632</v>
      </c>
    </row>
    <row r="20016" spans="1:6" x14ac:dyDescent="0.25">
      <c r="A20016" t="s">
        <v>6023</v>
      </c>
      <c r="B20016" s="100" t="s">
        <v>18115</v>
      </c>
      <c r="C20016" s="99" t="s">
        <v>18114</v>
      </c>
      <c r="D20016" s="124">
        <v>30108</v>
      </c>
      <c r="E20016" s="157" t="e">
        <f>VLOOKUP(D20016,'SOAT LIQ'!$A$87:$C$3416,3,FALSE)</f>
        <v>#N/A</v>
      </c>
      <c r="F20016" t="s">
        <v>21632</v>
      </c>
    </row>
    <row r="20017" spans="1:6" x14ac:dyDescent="0.25">
      <c r="A20017" t="s">
        <v>8462</v>
      </c>
      <c r="B20017" s="100" t="s">
        <v>18115</v>
      </c>
      <c r="C20017" s="99" t="s">
        <v>18114</v>
      </c>
      <c r="D20017" s="124">
        <v>30108</v>
      </c>
      <c r="E20017" s="157" t="e">
        <f>VLOOKUP(D20017,'SOAT LIQ'!$A$87:$C$3416,3,FALSE)</f>
        <v>#N/A</v>
      </c>
    </row>
    <row r="20018" spans="1:6" x14ac:dyDescent="0.25">
      <c r="A20018" t="s">
        <v>8463</v>
      </c>
      <c r="B20018" s="100" t="s">
        <v>18115</v>
      </c>
      <c r="C20018" s="99" t="s">
        <v>18114</v>
      </c>
      <c r="D20018" s="124">
        <v>30108</v>
      </c>
      <c r="E20018" s="157" t="e">
        <f>VLOOKUP(D20018,'SOAT LIQ'!$A$87:$C$3416,3,FALSE)</f>
        <v>#N/A</v>
      </c>
    </row>
    <row r="20019" spans="1:6" x14ac:dyDescent="0.25">
      <c r="A20019" t="s">
        <v>6318</v>
      </c>
      <c r="B20019" s="100" t="s">
        <v>18115</v>
      </c>
      <c r="C20019" s="99" t="s">
        <v>18114</v>
      </c>
      <c r="D20019" s="124">
        <v>30108</v>
      </c>
      <c r="E20019" s="157" t="e">
        <f>VLOOKUP(D20019,'SOAT LIQ'!$A$87:$C$3416,3,FALSE)</f>
        <v>#N/A</v>
      </c>
    </row>
    <row r="20020" spans="1:6" x14ac:dyDescent="0.25">
      <c r="A20020" t="s">
        <v>5401</v>
      </c>
      <c r="B20020" s="100" t="s">
        <v>18115</v>
      </c>
      <c r="C20020" s="99" t="s">
        <v>18114</v>
      </c>
      <c r="D20020" s="124">
        <v>30108</v>
      </c>
      <c r="E20020" s="157" t="e">
        <f>VLOOKUP(D20020,'SOAT LIQ'!$A$87:$C$3416,3,FALSE)</f>
        <v>#N/A</v>
      </c>
    </row>
    <row r="20021" spans="1:6" x14ac:dyDescent="0.25">
      <c r="A20021" t="s">
        <v>8464</v>
      </c>
      <c r="B20021" s="100" t="s">
        <v>18115</v>
      </c>
      <c r="C20021" s="99" t="s">
        <v>18114</v>
      </c>
      <c r="D20021" s="124">
        <v>30108</v>
      </c>
      <c r="E20021" s="157" t="e">
        <f>VLOOKUP(D20021,'SOAT LIQ'!$A$87:$C$3416,3,FALSE)</f>
        <v>#N/A</v>
      </c>
    </row>
    <row r="20022" spans="1:6" x14ac:dyDescent="0.25">
      <c r="A20022" t="s">
        <v>8465</v>
      </c>
      <c r="B20022" s="100" t="s">
        <v>18115</v>
      </c>
      <c r="C20022" s="99" t="s">
        <v>18114</v>
      </c>
      <c r="D20022" s="124">
        <v>30108</v>
      </c>
      <c r="E20022" s="157" t="e">
        <f>VLOOKUP(D20022,'SOAT LIQ'!$A$87:$C$3416,3,FALSE)</f>
        <v>#N/A</v>
      </c>
    </row>
    <row r="20023" spans="1:6" x14ac:dyDescent="0.25">
      <c r="A20023" t="s">
        <v>8152</v>
      </c>
      <c r="B20023" s="100" t="s">
        <v>18115</v>
      </c>
      <c r="C20023" s="99" t="s">
        <v>18114</v>
      </c>
      <c r="D20023" s="124">
        <v>30108</v>
      </c>
      <c r="E20023" s="157" t="e">
        <f>VLOOKUP(D20023,'SOAT LIQ'!$A$87:$C$3416,3,FALSE)</f>
        <v>#N/A</v>
      </c>
    </row>
    <row r="20024" spans="1:6" x14ac:dyDescent="0.25">
      <c r="A20024" t="s">
        <v>5142</v>
      </c>
      <c r="B20024" s="100" t="s">
        <v>18115</v>
      </c>
      <c r="C20024" s="99" t="s">
        <v>18114</v>
      </c>
      <c r="D20024" s="124">
        <v>30108</v>
      </c>
      <c r="E20024" s="157" t="e">
        <f>VLOOKUP(D20024,'SOAT LIQ'!$A$87:$C$3416,3,FALSE)</f>
        <v>#N/A</v>
      </c>
      <c r="F20024" t="s">
        <v>21632</v>
      </c>
    </row>
    <row r="20025" spans="1:6" x14ac:dyDescent="0.25">
      <c r="A20025" t="s">
        <v>5796</v>
      </c>
      <c r="B20025" s="100" t="s">
        <v>18115</v>
      </c>
      <c r="C20025" s="99" t="s">
        <v>18114</v>
      </c>
      <c r="D20025" s="124">
        <v>30108</v>
      </c>
      <c r="E20025" s="157" t="e">
        <f>VLOOKUP(D20025,'SOAT LIQ'!$A$87:$C$3416,3,FALSE)</f>
        <v>#N/A</v>
      </c>
      <c r="F20025" t="s">
        <v>21632</v>
      </c>
    </row>
    <row r="20026" spans="1:6" x14ac:dyDescent="0.25">
      <c r="A20026" t="s">
        <v>5969</v>
      </c>
      <c r="B20026" s="100" t="s">
        <v>18115</v>
      </c>
      <c r="C20026" s="99" t="s">
        <v>18114</v>
      </c>
      <c r="D20026" s="124">
        <v>30108</v>
      </c>
      <c r="E20026" s="157" t="e">
        <f>VLOOKUP(D20026,'SOAT LIQ'!$A$87:$C$3416,3,FALSE)</f>
        <v>#N/A</v>
      </c>
      <c r="F20026" t="s">
        <v>21632</v>
      </c>
    </row>
    <row r="20027" spans="1:6" x14ac:dyDescent="0.25">
      <c r="A20027" t="s">
        <v>5482</v>
      </c>
      <c r="B20027" s="100" t="s">
        <v>18115</v>
      </c>
      <c r="C20027" s="99" t="s">
        <v>18114</v>
      </c>
      <c r="D20027" s="124">
        <v>30108</v>
      </c>
      <c r="E20027" s="157" t="e">
        <f>VLOOKUP(D20027,'SOAT LIQ'!$A$87:$C$3416,3,FALSE)</f>
        <v>#N/A</v>
      </c>
      <c r="F20027" t="s">
        <v>21632</v>
      </c>
    </row>
    <row r="20028" spans="1:6" x14ac:dyDescent="0.25">
      <c r="A20028" t="s">
        <v>5936</v>
      </c>
      <c r="B20028" s="100" t="s">
        <v>18115</v>
      </c>
      <c r="C20028" s="99" t="s">
        <v>18114</v>
      </c>
      <c r="D20028" s="124">
        <v>30108</v>
      </c>
      <c r="E20028" s="157" t="e">
        <f>VLOOKUP(D20028,'SOAT LIQ'!$A$87:$C$3416,3,FALSE)</f>
        <v>#N/A</v>
      </c>
      <c r="F20028" t="s">
        <v>21632</v>
      </c>
    </row>
    <row r="20029" spans="1:6" x14ac:dyDescent="0.25">
      <c r="A20029" t="s">
        <v>5523</v>
      </c>
      <c r="B20029" s="100" t="s">
        <v>18115</v>
      </c>
      <c r="C20029" s="99" t="s">
        <v>18114</v>
      </c>
      <c r="D20029" s="124">
        <v>30108</v>
      </c>
      <c r="E20029" s="157" t="e">
        <f>VLOOKUP(D20029,'SOAT LIQ'!$A$87:$C$3416,3,FALSE)</f>
        <v>#N/A</v>
      </c>
      <c r="F20029" t="s">
        <v>21632</v>
      </c>
    </row>
    <row r="20030" spans="1:6" x14ac:dyDescent="0.25">
      <c r="A20030" t="s">
        <v>8491</v>
      </c>
      <c r="B20030" s="100" t="s">
        <v>18117</v>
      </c>
      <c r="C20030" s="99" t="s">
        <v>18116</v>
      </c>
      <c r="D20030" s="124">
        <v>30108</v>
      </c>
      <c r="E20030" s="157" t="e">
        <f>VLOOKUP(D20030,'SOAT LIQ'!$A$87:$C$3416,3,FALSE)</f>
        <v>#N/A</v>
      </c>
    </row>
    <row r="20031" spans="1:6" x14ac:dyDescent="0.25">
      <c r="A20031" t="s">
        <v>8491</v>
      </c>
      <c r="B20031" s="100" t="s">
        <v>18118</v>
      </c>
      <c r="C20031" s="99" t="s">
        <v>18110</v>
      </c>
      <c r="D20031" s="124">
        <v>30201</v>
      </c>
      <c r="E20031" s="157" t="e">
        <f>VLOOKUP(D20031,'SOAT LIQ'!$A$87:$C$3416,3,FALSE)</f>
        <v>#N/A</v>
      </c>
    </row>
    <row r="20032" spans="1:6" x14ac:dyDescent="0.25">
      <c r="A20032" t="s">
        <v>5965</v>
      </c>
      <c r="B20032" s="100" t="s">
        <v>18118</v>
      </c>
      <c r="C20032" s="99" t="s">
        <v>18110</v>
      </c>
      <c r="D20032" s="124">
        <v>30201</v>
      </c>
      <c r="E20032" s="157" t="e">
        <f>VLOOKUP(D20032,'SOAT LIQ'!$A$87:$C$3416,3,FALSE)</f>
        <v>#N/A</v>
      </c>
      <c r="F20032" t="s">
        <v>21632</v>
      </c>
    </row>
    <row r="20033" spans="1:6" x14ac:dyDescent="0.25">
      <c r="A20033" t="s">
        <v>5142</v>
      </c>
      <c r="B20033" s="100" t="s">
        <v>18118</v>
      </c>
      <c r="C20033" s="99" t="s">
        <v>18110</v>
      </c>
      <c r="D20033" s="124">
        <v>30201</v>
      </c>
      <c r="E20033" s="157" t="e">
        <f>VLOOKUP(D20033,'SOAT LIQ'!$A$87:$C$3416,3,FALSE)</f>
        <v>#N/A</v>
      </c>
      <c r="F20033" t="s">
        <v>21632</v>
      </c>
    </row>
    <row r="20034" spans="1:6" x14ac:dyDescent="0.25">
      <c r="A20034" t="s">
        <v>5922</v>
      </c>
      <c r="B20034" s="100" t="s">
        <v>18118</v>
      </c>
      <c r="C20034" s="99" t="s">
        <v>18110</v>
      </c>
      <c r="D20034" s="124">
        <v>30201</v>
      </c>
      <c r="E20034" s="157" t="e">
        <f>VLOOKUP(D20034,'SOAT LIQ'!$A$87:$C$3416,3,FALSE)</f>
        <v>#N/A</v>
      </c>
      <c r="F20034" t="s">
        <v>21632</v>
      </c>
    </row>
    <row r="20035" spans="1:6" x14ac:dyDescent="0.25">
      <c r="A20035" t="s">
        <v>5750</v>
      </c>
      <c r="B20035" s="100" t="s">
        <v>18118</v>
      </c>
      <c r="C20035" s="99" t="s">
        <v>18110</v>
      </c>
      <c r="D20035" s="124">
        <v>30201</v>
      </c>
      <c r="E20035" s="157" t="e">
        <f>VLOOKUP(D20035,'SOAT LIQ'!$A$87:$C$3416,3,FALSE)</f>
        <v>#N/A</v>
      </c>
      <c r="F20035" t="s">
        <v>21632</v>
      </c>
    </row>
    <row r="20036" spans="1:6" x14ac:dyDescent="0.25">
      <c r="A20036" t="s">
        <v>8459</v>
      </c>
      <c r="B20036" s="100" t="s">
        <v>18118</v>
      </c>
      <c r="C20036" s="99" t="s">
        <v>18110</v>
      </c>
      <c r="D20036" s="124">
        <v>30201</v>
      </c>
      <c r="E20036" s="157" t="e">
        <f>VLOOKUP(D20036,'SOAT LIQ'!$A$87:$C$3416,3,FALSE)</f>
        <v>#N/A</v>
      </c>
    </row>
    <row r="20037" spans="1:6" x14ac:dyDescent="0.25">
      <c r="A20037" t="s">
        <v>4132</v>
      </c>
      <c r="B20037" s="100" t="s">
        <v>18118</v>
      </c>
      <c r="C20037" s="99" t="s">
        <v>18110</v>
      </c>
      <c r="D20037" s="124">
        <v>30201</v>
      </c>
      <c r="E20037" s="157" t="e">
        <f>VLOOKUP(D20037,'SOAT LIQ'!$A$87:$C$3416,3,FALSE)</f>
        <v>#N/A</v>
      </c>
    </row>
    <row r="20038" spans="1:6" x14ac:dyDescent="0.25">
      <c r="A20038" t="s">
        <v>8460</v>
      </c>
      <c r="B20038" s="100" t="s">
        <v>18118</v>
      </c>
      <c r="C20038" s="99" t="s">
        <v>18110</v>
      </c>
      <c r="D20038" s="124">
        <v>30201</v>
      </c>
      <c r="E20038" s="157" t="e">
        <f>VLOOKUP(D20038,'SOAT LIQ'!$A$87:$C$3416,3,FALSE)</f>
        <v>#N/A</v>
      </c>
    </row>
    <row r="20039" spans="1:6" x14ac:dyDescent="0.25">
      <c r="A20039" t="s">
        <v>7606</v>
      </c>
      <c r="B20039" s="100" t="s">
        <v>18118</v>
      </c>
      <c r="C20039" s="99" t="s">
        <v>18110</v>
      </c>
      <c r="D20039" s="124">
        <v>30201</v>
      </c>
      <c r="E20039" s="157" t="e">
        <f>VLOOKUP(D20039,'SOAT LIQ'!$A$87:$C$3416,3,FALSE)</f>
        <v>#N/A</v>
      </c>
    </row>
    <row r="20040" spans="1:6" x14ac:dyDescent="0.25">
      <c r="A20040" t="s">
        <v>8461</v>
      </c>
      <c r="B20040" s="100" t="s">
        <v>18118</v>
      </c>
      <c r="C20040" s="99" t="s">
        <v>18110</v>
      </c>
      <c r="D20040" s="124">
        <v>30201</v>
      </c>
      <c r="E20040" s="157" t="e">
        <f>VLOOKUP(D20040,'SOAT LIQ'!$A$87:$C$3416,3,FALSE)</f>
        <v>#N/A</v>
      </c>
    </row>
    <row r="20041" spans="1:6" x14ac:dyDescent="0.25">
      <c r="A20041" t="s">
        <v>5923</v>
      </c>
      <c r="B20041" s="100" t="s">
        <v>18118</v>
      </c>
      <c r="C20041" s="99" t="s">
        <v>18110</v>
      </c>
      <c r="D20041" s="124">
        <v>30201</v>
      </c>
      <c r="E20041" s="157" t="e">
        <f>VLOOKUP(D20041,'SOAT LIQ'!$A$87:$C$3416,3,FALSE)</f>
        <v>#N/A</v>
      </c>
      <c r="F20041" t="s">
        <v>21632</v>
      </c>
    </row>
    <row r="20042" spans="1:6" x14ac:dyDescent="0.25">
      <c r="A20042" t="s">
        <v>8469</v>
      </c>
      <c r="B20042" s="100" t="s">
        <v>18118</v>
      </c>
      <c r="C20042" s="99" t="s">
        <v>18110</v>
      </c>
      <c r="D20042" s="124">
        <v>30201</v>
      </c>
      <c r="E20042" s="157" t="e">
        <f>VLOOKUP(D20042,'SOAT LIQ'!$A$87:$C$3416,3,FALSE)</f>
        <v>#N/A</v>
      </c>
      <c r="F20042" t="s">
        <v>21632</v>
      </c>
    </row>
    <row r="20043" spans="1:6" x14ac:dyDescent="0.25">
      <c r="A20043" t="s">
        <v>6023</v>
      </c>
      <c r="B20043" s="100" t="s">
        <v>18118</v>
      </c>
      <c r="C20043" s="99" t="s">
        <v>18110</v>
      </c>
      <c r="D20043" s="124">
        <v>30201</v>
      </c>
      <c r="E20043" s="157" t="e">
        <f>VLOOKUP(D20043,'SOAT LIQ'!$A$87:$C$3416,3,FALSE)</f>
        <v>#N/A</v>
      </c>
      <c r="F20043" t="s">
        <v>21632</v>
      </c>
    </row>
    <row r="20044" spans="1:6" x14ac:dyDescent="0.25">
      <c r="A20044" t="s">
        <v>5924</v>
      </c>
      <c r="B20044" s="100" t="s">
        <v>18118</v>
      </c>
      <c r="C20044" s="99" t="s">
        <v>18110</v>
      </c>
      <c r="D20044" s="124">
        <v>30201</v>
      </c>
      <c r="E20044" s="157" t="e">
        <f>VLOOKUP(D20044,'SOAT LIQ'!$A$87:$C$3416,3,FALSE)</f>
        <v>#N/A</v>
      </c>
      <c r="F20044" t="s">
        <v>21632</v>
      </c>
    </row>
    <row r="20045" spans="1:6" x14ac:dyDescent="0.25">
      <c r="A20045" t="s">
        <v>8462</v>
      </c>
      <c r="B20045" s="100" t="s">
        <v>18118</v>
      </c>
      <c r="C20045" s="99" t="s">
        <v>18110</v>
      </c>
      <c r="D20045" s="124">
        <v>30201</v>
      </c>
      <c r="E20045" s="157" t="e">
        <f>VLOOKUP(D20045,'SOAT LIQ'!$A$87:$C$3416,3,FALSE)</f>
        <v>#N/A</v>
      </c>
    </row>
    <row r="20046" spans="1:6" x14ac:dyDescent="0.25">
      <c r="A20046" t="s">
        <v>8463</v>
      </c>
      <c r="B20046" s="100" t="s">
        <v>18118</v>
      </c>
      <c r="C20046" s="99" t="s">
        <v>18110</v>
      </c>
      <c r="D20046" s="124">
        <v>30201</v>
      </c>
      <c r="E20046" s="157" t="e">
        <f>VLOOKUP(D20046,'SOAT LIQ'!$A$87:$C$3416,3,FALSE)</f>
        <v>#N/A</v>
      </c>
    </row>
    <row r="20047" spans="1:6" x14ac:dyDescent="0.25">
      <c r="A20047" t="s">
        <v>6318</v>
      </c>
      <c r="B20047" s="100" t="s">
        <v>18118</v>
      </c>
      <c r="C20047" s="99" t="s">
        <v>18110</v>
      </c>
      <c r="D20047" s="124">
        <v>30201</v>
      </c>
      <c r="E20047" s="157" t="e">
        <f>VLOOKUP(D20047,'SOAT LIQ'!$A$87:$C$3416,3,FALSE)</f>
        <v>#N/A</v>
      </c>
    </row>
    <row r="20048" spans="1:6" x14ac:dyDescent="0.25">
      <c r="A20048" t="s">
        <v>5401</v>
      </c>
      <c r="B20048" s="100" t="s">
        <v>18118</v>
      </c>
      <c r="C20048" s="99" t="s">
        <v>18110</v>
      </c>
      <c r="D20048" s="124">
        <v>30201</v>
      </c>
      <c r="E20048" s="157" t="e">
        <f>VLOOKUP(D20048,'SOAT LIQ'!$A$87:$C$3416,3,FALSE)</f>
        <v>#N/A</v>
      </c>
    </row>
    <row r="20049" spans="1:6" x14ac:dyDescent="0.25">
      <c r="A20049" t="s">
        <v>8464</v>
      </c>
      <c r="B20049" s="100" t="s">
        <v>18118</v>
      </c>
      <c r="C20049" s="99" t="s">
        <v>18110</v>
      </c>
      <c r="D20049" s="124">
        <v>30201</v>
      </c>
      <c r="E20049" s="157" t="e">
        <f>VLOOKUP(D20049,'SOAT LIQ'!$A$87:$C$3416,3,FALSE)</f>
        <v>#N/A</v>
      </c>
    </row>
    <row r="20050" spans="1:6" x14ac:dyDescent="0.25">
      <c r="A20050" t="s">
        <v>8465</v>
      </c>
      <c r="B20050" s="100" t="s">
        <v>18118</v>
      </c>
      <c r="C20050" s="99" t="s">
        <v>18110</v>
      </c>
      <c r="D20050" s="124">
        <v>30201</v>
      </c>
      <c r="E20050" s="157" t="e">
        <f>VLOOKUP(D20050,'SOAT LIQ'!$A$87:$C$3416,3,FALSE)</f>
        <v>#N/A</v>
      </c>
    </row>
    <row r="20051" spans="1:6" x14ac:dyDescent="0.25">
      <c r="A20051" t="s">
        <v>8152</v>
      </c>
      <c r="B20051" s="100" t="s">
        <v>18118</v>
      </c>
      <c r="C20051" s="99" t="s">
        <v>18110</v>
      </c>
      <c r="D20051" s="124">
        <v>30201</v>
      </c>
      <c r="E20051" s="157" t="e">
        <f>VLOOKUP(D20051,'SOAT LIQ'!$A$87:$C$3416,3,FALSE)</f>
        <v>#N/A</v>
      </c>
    </row>
    <row r="20052" spans="1:6" x14ac:dyDescent="0.25">
      <c r="A20052" t="s">
        <v>5748</v>
      </c>
      <c r="B20052" s="100" t="s">
        <v>18118</v>
      </c>
      <c r="C20052" s="99" t="s">
        <v>18110</v>
      </c>
      <c r="D20052" s="124">
        <v>30201</v>
      </c>
      <c r="E20052" s="157" t="e">
        <f>VLOOKUP(D20052,'SOAT LIQ'!$A$87:$C$3416,3,FALSE)</f>
        <v>#N/A</v>
      </c>
      <c r="F20052" t="s">
        <v>21632</v>
      </c>
    </row>
    <row r="20053" spans="1:6" x14ac:dyDescent="0.25">
      <c r="A20053" t="s">
        <v>5508</v>
      </c>
      <c r="B20053" s="100" t="s">
        <v>18118</v>
      </c>
      <c r="C20053" s="99" t="s">
        <v>18110</v>
      </c>
      <c r="D20053" s="124">
        <v>30201</v>
      </c>
      <c r="E20053" s="157" t="e">
        <f>VLOOKUP(D20053,'SOAT LIQ'!$A$87:$C$3416,3,FALSE)</f>
        <v>#N/A</v>
      </c>
      <c r="F20053" t="s">
        <v>21632</v>
      </c>
    </row>
    <row r="20054" spans="1:6" x14ac:dyDescent="0.25">
      <c r="A20054" t="s">
        <v>4339</v>
      </c>
      <c r="B20054" s="100" t="s">
        <v>18118</v>
      </c>
      <c r="C20054" s="99" t="s">
        <v>18110</v>
      </c>
      <c r="D20054" s="124">
        <v>30201</v>
      </c>
      <c r="E20054" s="157" t="e">
        <f>VLOOKUP(D20054,'SOAT LIQ'!$A$87:$C$3416,3,FALSE)</f>
        <v>#N/A</v>
      </c>
      <c r="F20054" t="s">
        <v>21632</v>
      </c>
    </row>
    <row r="20055" spans="1:6" x14ac:dyDescent="0.25">
      <c r="A20055" t="s">
        <v>5809</v>
      </c>
      <c r="B20055" s="100" t="s">
        <v>18118</v>
      </c>
      <c r="C20055" s="99" t="s">
        <v>18110</v>
      </c>
      <c r="D20055" s="124">
        <v>30201</v>
      </c>
      <c r="E20055" s="157" t="e">
        <f>VLOOKUP(D20055,'SOAT LIQ'!$A$87:$C$3416,3,FALSE)</f>
        <v>#N/A</v>
      </c>
      <c r="F20055" t="s">
        <v>21632</v>
      </c>
    </row>
    <row r="20056" spans="1:6" x14ac:dyDescent="0.25">
      <c r="A20056" t="s">
        <v>5745</v>
      </c>
      <c r="B20056" s="100" t="s">
        <v>18118</v>
      </c>
      <c r="C20056" s="99" t="s">
        <v>18110</v>
      </c>
      <c r="D20056" s="124">
        <v>30201</v>
      </c>
      <c r="E20056" s="157" t="e">
        <f>VLOOKUP(D20056,'SOAT LIQ'!$A$87:$C$3416,3,FALSE)</f>
        <v>#N/A</v>
      </c>
      <c r="F20056" t="s">
        <v>21632</v>
      </c>
    </row>
    <row r="20057" spans="1:6" x14ac:dyDescent="0.25">
      <c r="A20057" t="s">
        <v>5773</v>
      </c>
      <c r="B20057" s="100" t="s">
        <v>18118</v>
      </c>
      <c r="C20057" s="99" t="s">
        <v>18110</v>
      </c>
      <c r="D20057" s="124">
        <v>30201</v>
      </c>
      <c r="E20057" s="157" t="e">
        <f>VLOOKUP(D20057,'SOAT LIQ'!$A$87:$C$3416,3,FALSE)</f>
        <v>#N/A</v>
      </c>
      <c r="F20057" t="s">
        <v>21632</v>
      </c>
    </row>
    <row r="20058" spans="1:6" x14ac:dyDescent="0.25">
      <c r="A20058" t="s">
        <v>5796</v>
      </c>
      <c r="B20058" s="100" t="s">
        <v>18118</v>
      </c>
      <c r="C20058" s="99" t="s">
        <v>18110</v>
      </c>
      <c r="D20058" s="124">
        <v>30201</v>
      </c>
      <c r="E20058" s="157" t="e">
        <f>VLOOKUP(D20058,'SOAT LIQ'!$A$87:$C$3416,3,FALSE)</f>
        <v>#N/A</v>
      </c>
      <c r="F20058" t="s">
        <v>21632</v>
      </c>
    </row>
    <row r="20059" spans="1:6" x14ac:dyDescent="0.25">
      <c r="A20059" t="s">
        <v>5969</v>
      </c>
      <c r="B20059" s="100" t="s">
        <v>18118</v>
      </c>
      <c r="C20059" s="99" t="s">
        <v>18110</v>
      </c>
      <c r="D20059" s="124">
        <v>30201</v>
      </c>
      <c r="E20059" s="157" t="e">
        <f>VLOOKUP(D20059,'SOAT LIQ'!$A$87:$C$3416,3,FALSE)</f>
        <v>#N/A</v>
      </c>
      <c r="F20059" t="s">
        <v>21632</v>
      </c>
    </row>
    <row r="20060" spans="1:6" x14ac:dyDescent="0.25">
      <c r="A20060" t="s">
        <v>5482</v>
      </c>
      <c r="B20060" s="100" t="s">
        <v>18118</v>
      </c>
      <c r="C20060" s="99" t="s">
        <v>18110</v>
      </c>
      <c r="D20060" s="124">
        <v>30201</v>
      </c>
      <c r="E20060" s="157" t="e">
        <f>VLOOKUP(D20060,'SOAT LIQ'!$A$87:$C$3416,3,FALSE)</f>
        <v>#N/A</v>
      </c>
      <c r="F20060" t="s">
        <v>21632</v>
      </c>
    </row>
    <row r="20061" spans="1:6" x14ac:dyDescent="0.25">
      <c r="A20061" t="s">
        <v>5936</v>
      </c>
      <c r="B20061" s="100" t="s">
        <v>18118</v>
      </c>
      <c r="C20061" s="99" t="s">
        <v>18110</v>
      </c>
      <c r="D20061" s="124">
        <v>30201</v>
      </c>
      <c r="E20061" s="157" t="e">
        <f>VLOOKUP(D20061,'SOAT LIQ'!$A$87:$C$3416,3,FALSE)</f>
        <v>#N/A</v>
      </c>
      <c r="F20061" t="s">
        <v>21632</v>
      </c>
    </row>
    <row r="20062" spans="1:6" x14ac:dyDescent="0.25">
      <c r="A20062" t="s">
        <v>5523</v>
      </c>
      <c r="B20062" s="100" t="s">
        <v>18118</v>
      </c>
      <c r="C20062" s="99" t="s">
        <v>18110</v>
      </c>
      <c r="D20062" s="124">
        <v>30201</v>
      </c>
      <c r="E20062" s="157" t="e">
        <f>VLOOKUP(D20062,'SOAT LIQ'!$A$87:$C$3416,3,FALSE)</f>
        <v>#N/A</v>
      </c>
      <c r="F20062" t="s">
        <v>21632</v>
      </c>
    </row>
    <row r="20063" spans="1:6" x14ac:dyDescent="0.25">
      <c r="A20063" t="s">
        <v>5578</v>
      </c>
      <c r="B20063" s="100" t="s">
        <v>18118</v>
      </c>
      <c r="C20063" s="99" t="s">
        <v>18110</v>
      </c>
      <c r="D20063" s="124">
        <v>30201</v>
      </c>
      <c r="E20063" s="157" t="e">
        <f>VLOOKUP(D20063,'SOAT LIQ'!$A$87:$C$3416,3,FALSE)</f>
        <v>#N/A</v>
      </c>
    </row>
    <row r="20064" spans="1:6" x14ac:dyDescent="0.25">
      <c r="A20064" t="s">
        <v>5579</v>
      </c>
      <c r="B20064" s="100" t="s">
        <v>18118</v>
      </c>
      <c r="C20064" s="99" t="s">
        <v>18110</v>
      </c>
      <c r="D20064" s="124">
        <v>30201</v>
      </c>
      <c r="E20064" s="157" t="e">
        <f>VLOOKUP(D20064,'SOAT LIQ'!$A$87:$C$3416,3,FALSE)</f>
        <v>#N/A</v>
      </c>
    </row>
    <row r="20065" spans="1:5" x14ac:dyDescent="0.25">
      <c r="A20065" t="s">
        <v>8464</v>
      </c>
      <c r="B20065" s="100" t="s">
        <v>18119</v>
      </c>
      <c r="C20065" s="100"/>
      <c r="D20065" s="124"/>
      <c r="E20065" s="157" t="e">
        <f>VLOOKUP(D20065,'SOAT LIQ'!$A$87:$C$3416,3,FALSE)</f>
        <v>#N/A</v>
      </c>
    </row>
    <row r="20066" spans="1:5" x14ac:dyDescent="0.25">
      <c r="A20066" t="s">
        <v>4295</v>
      </c>
      <c r="B20066" s="100" t="s">
        <v>4311</v>
      </c>
      <c r="C20066" s="99" t="s">
        <v>18120</v>
      </c>
      <c r="D20066" s="124">
        <v>22401</v>
      </c>
      <c r="E20066" s="157" t="e">
        <f>VLOOKUP(D20066,'SOAT LIQ'!$A$87:$C$3416,3,FALSE)</f>
        <v>#N/A</v>
      </c>
    </row>
    <row r="20067" spans="1:5" x14ac:dyDescent="0.25">
      <c r="A20067" t="s">
        <v>4295</v>
      </c>
      <c r="B20067" s="100" t="s">
        <v>4312</v>
      </c>
      <c r="C20067" s="99" t="s">
        <v>18121</v>
      </c>
      <c r="D20067" s="124">
        <v>22402</v>
      </c>
      <c r="E20067" s="157" t="e">
        <f>VLOOKUP(D20067,'SOAT LIQ'!$A$87:$C$3416,3,FALSE)</f>
        <v>#N/A</v>
      </c>
    </row>
    <row r="20068" spans="1:5" x14ac:dyDescent="0.25">
      <c r="A20068" t="s">
        <v>4295</v>
      </c>
      <c r="B20068" s="100" t="s">
        <v>4313</v>
      </c>
      <c r="C20068" s="99" t="s">
        <v>18122</v>
      </c>
      <c r="D20068" s="124">
        <v>22403</v>
      </c>
      <c r="E20068" s="157" t="e">
        <f>VLOOKUP(D20068,'SOAT LIQ'!$A$87:$C$3416,3,FALSE)</f>
        <v>#N/A</v>
      </c>
    </row>
    <row r="20069" spans="1:5" x14ac:dyDescent="0.25">
      <c r="A20069" t="s">
        <v>4295</v>
      </c>
      <c r="B20069" s="100" t="s">
        <v>18124</v>
      </c>
      <c r="C20069" s="99" t="s">
        <v>18123</v>
      </c>
      <c r="D20069" s="124">
        <v>22404</v>
      </c>
      <c r="E20069" s="157" t="e">
        <f>VLOOKUP(D20069,'SOAT LIQ'!$A$87:$C$3416,3,FALSE)</f>
        <v>#N/A</v>
      </c>
    </row>
    <row r="20070" spans="1:5" x14ac:dyDescent="0.25">
      <c r="A20070" t="s">
        <v>4295</v>
      </c>
      <c r="B20070" s="100" t="s">
        <v>4314</v>
      </c>
      <c r="C20070" s="99" t="s">
        <v>18125</v>
      </c>
      <c r="D20070" s="124">
        <v>22405</v>
      </c>
      <c r="E20070" s="157" t="e">
        <f>VLOOKUP(D20070,'SOAT LIQ'!$A$87:$C$3416,3,FALSE)</f>
        <v>#N/A</v>
      </c>
    </row>
    <row r="20071" spans="1:5" x14ac:dyDescent="0.25">
      <c r="A20071" t="s">
        <v>4295</v>
      </c>
      <c r="B20071" s="100" t="s">
        <v>4314</v>
      </c>
      <c r="C20071" s="99" t="s">
        <v>18125</v>
      </c>
      <c r="D20071" s="124">
        <v>22405</v>
      </c>
      <c r="E20071" s="157" t="e">
        <f>VLOOKUP(D20071,'SOAT LIQ'!$A$87:$C$3416,3,FALSE)</f>
        <v>#N/A</v>
      </c>
    </row>
    <row r="20072" spans="1:5" x14ac:dyDescent="0.25">
      <c r="A20072" t="s">
        <v>4295</v>
      </c>
      <c r="B20072" s="100" t="s">
        <v>18126</v>
      </c>
      <c r="C20072" s="99" t="s">
        <v>18125</v>
      </c>
      <c r="D20072" s="124">
        <v>22405</v>
      </c>
      <c r="E20072" s="157" t="e">
        <f>VLOOKUP(D20072,'SOAT LIQ'!$A$87:$C$3416,3,FALSE)</f>
        <v>#N/A</v>
      </c>
    </row>
    <row r="20073" spans="1:5" x14ac:dyDescent="0.25">
      <c r="A20073" t="s">
        <v>4295</v>
      </c>
      <c r="B20073" s="100" t="s">
        <v>18128</v>
      </c>
      <c r="C20073" s="99" t="s">
        <v>18127</v>
      </c>
      <c r="D20073" s="124">
        <v>22101</v>
      </c>
      <c r="E20073" s="157" t="e">
        <f>VLOOKUP(D20073,'SOAT LIQ'!$A$87:$C$3416,3,FALSE)</f>
        <v>#N/A</v>
      </c>
    </row>
    <row r="20074" spans="1:5" x14ac:dyDescent="0.25">
      <c r="A20074" t="s">
        <v>4295</v>
      </c>
      <c r="B20074" s="100" t="s">
        <v>18128</v>
      </c>
      <c r="C20074" s="99" t="s">
        <v>18127</v>
      </c>
      <c r="D20074" s="124">
        <v>22101</v>
      </c>
      <c r="E20074" s="157" t="e">
        <f>VLOOKUP(D20074,'SOAT LIQ'!$A$87:$C$3416,3,FALSE)</f>
        <v>#N/A</v>
      </c>
    </row>
    <row r="20075" spans="1:5" x14ac:dyDescent="0.25">
      <c r="A20075" t="s">
        <v>4295</v>
      </c>
      <c r="B20075" s="100" t="s">
        <v>4296</v>
      </c>
      <c r="C20075" s="99" t="s">
        <v>18129</v>
      </c>
      <c r="D20075" s="124">
        <v>22102</v>
      </c>
      <c r="E20075" s="157" t="e">
        <f>VLOOKUP(D20075,'SOAT LIQ'!$A$87:$C$3416,3,FALSE)</f>
        <v>#N/A</v>
      </c>
    </row>
    <row r="20076" spans="1:5" x14ac:dyDescent="0.25">
      <c r="A20076" t="s">
        <v>4295</v>
      </c>
      <c r="B20076" s="100" t="s">
        <v>4296</v>
      </c>
      <c r="C20076" s="99" t="s">
        <v>18129</v>
      </c>
      <c r="D20076" s="124">
        <v>22102</v>
      </c>
      <c r="E20076" s="157" t="e">
        <f>VLOOKUP(D20076,'SOAT LIQ'!$A$87:$C$3416,3,FALSE)</f>
        <v>#N/A</v>
      </c>
    </row>
    <row r="20077" spans="1:5" x14ac:dyDescent="0.25">
      <c r="A20077" t="s">
        <v>4295</v>
      </c>
      <c r="B20077" s="100" t="s">
        <v>4297</v>
      </c>
      <c r="C20077" s="99" t="s">
        <v>18130</v>
      </c>
      <c r="D20077" s="124">
        <v>22103</v>
      </c>
      <c r="E20077" s="157" t="e">
        <f>VLOOKUP(D20077,'SOAT LIQ'!$A$87:$C$3416,3,FALSE)</f>
        <v>#N/A</v>
      </c>
    </row>
    <row r="20078" spans="1:5" x14ac:dyDescent="0.25">
      <c r="A20078" t="s">
        <v>4295</v>
      </c>
      <c r="B20078" s="100" t="s">
        <v>4297</v>
      </c>
      <c r="C20078" s="99" t="s">
        <v>18130</v>
      </c>
      <c r="D20078" s="124">
        <v>22103</v>
      </c>
      <c r="E20078" s="157" t="e">
        <f>VLOOKUP(D20078,'SOAT LIQ'!$A$87:$C$3416,3,FALSE)</f>
        <v>#N/A</v>
      </c>
    </row>
    <row r="20079" spans="1:5" x14ac:dyDescent="0.25">
      <c r="A20079" t="s">
        <v>4295</v>
      </c>
      <c r="B20079" s="100" t="s">
        <v>18132</v>
      </c>
      <c r="C20079" s="99" t="s">
        <v>18131</v>
      </c>
      <c r="D20079" s="124">
        <v>22104</v>
      </c>
      <c r="E20079" s="157" t="e">
        <f>VLOOKUP(D20079,'SOAT LIQ'!$A$87:$C$3416,3,FALSE)</f>
        <v>#N/A</v>
      </c>
    </row>
    <row r="20080" spans="1:5" x14ac:dyDescent="0.25">
      <c r="A20080" t="s">
        <v>4295</v>
      </c>
      <c r="B20080" s="100" t="s">
        <v>18132</v>
      </c>
      <c r="C20080" s="99" t="s">
        <v>18131</v>
      </c>
      <c r="D20080" s="124">
        <v>22104</v>
      </c>
      <c r="E20080" s="157" t="e">
        <f>VLOOKUP(D20080,'SOAT LIQ'!$A$87:$C$3416,3,FALSE)</f>
        <v>#N/A</v>
      </c>
    </row>
    <row r="20081" spans="1:6" x14ac:dyDescent="0.25">
      <c r="A20081" t="s">
        <v>4295</v>
      </c>
      <c r="B20081" s="100" t="s">
        <v>18134</v>
      </c>
      <c r="C20081" s="99" t="s">
        <v>18133</v>
      </c>
      <c r="D20081" s="124">
        <v>22107</v>
      </c>
      <c r="E20081" s="157" t="e">
        <f>VLOOKUP(D20081,'SOAT LIQ'!$A$87:$C$3416,3,FALSE)</f>
        <v>#N/A</v>
      </c>
    </row>
    <row r="20082" spans="1:6" x14ac:dyDescent="0.25">
      <c r="A20082" t="s">
        <v>4295</v>
      </c>
      <c r="B20082" s="100" t="s">
        <v>18134</v>
      </c>
      <c r="C20082" s="99" t="s">
        <v>18133</v>
      </c>
      <c r="D20082" s="124">
        <v>22107</v>
      </c>
      <c r="E20082" s="157" t="e">
        <f>VLOOKUP(D20082,'SOAT LIQ'!$A$87:$C$3416,3,FALSE)</f>
        <v>#N/A</v>
      </c>
    </row>
    <row r="20083" spans="1:6" x14ac:dyDescent="0.25">
      <c r="A20083" t="s">
        <v>4295</v>
      </c>
      <c r="B20083" s="100" t="s">
        <v>4298</v>
      </c>
      <c r="C20083" s="99" t="s">
        <v>18135</v>
      </c>
      <c r="D20083" s="124">
        <v>22108</v>
      </c>
      <c r="E20083" s="157" t="e">
        <f>VLOOKUP(D20083,'SOAT LIQ'!$A$87:$C$3416,3,FALSE)</f>
        <v>#N/A</v>
      </c>
    </row>
    <row r="20084" spans="1:6" x14ac:dyDescent="0.25">
      <c r="A20084" t="s">
        <v>6498</v>
      </c>
      <c r="B20084" s="100" t="s">
        <v>4298</v>
      </c>
      <c r="C20084" s="99" t="s">
        <v>18135</v>
      </c>
      <c r="D20084" s="124">
        <v>22108</v>
      </c>
      <c r="E20084" s="157" t="e">
        <f>VLOOKUP(D20084,'SOAT LIQ'!$A$87:$C$3416,3,FALSE)</f>
        <v>#N/A</v>
      </c>
      <c r="F20084" t="s">
        <v>21635</v>
      </c>
    </row>
    <row r="20085" spans="1:6" x14ac:dyDescent="0.25">
      <c r="A20085" t="s">
        <v>4295</v>
      </c>
      <c r="B20085" s="100" t="s">
        <v>4299</v>
      </c>
      <c r="C20085" s="99" t="s">
        <v>18136</v>
      </c>
      <c r="D20085" s="124">
        <v>22109</v>
      </c>
      <c r="E20085" s="157" t="e">
        <f>VLOOKUP(D20085,'SOAT LIQ'!$A$87:$C$3416,3,FALSE)</f>
        <v>#N/A</v>
      </c>
    </row>
    <row r="20086" spans="1:6" x14ac:dyDescent="0.25">
      <c r="A20086" t="s">
        <v>4295</v>
      </c>
      <c r="B20086" s="100" t="s">
        <v>4300</v>
      </c>
      <c r="C20086" s="99" t="s">
        <v>18137</v>
      </c>
      <c r="D20086" s="124">
        <v>22110</v>
      </c>
      <c r="E20086" s="157" t="e">
        <f>VLOOKUP(D20086,'SOAT LIQ'!$A$87:$C$3416,3,FALSE)</f>
        <v>#N/A</v>
      </c>
    </row>
    <row r="20087" spans="1:6" x14ac:dyDescent="0.25">
      <c r="A20087" t="s">
        <v>4295</v>
      </c>
      <c r="B20087" s="100" t="s">
        <v>4302</v>
      </c>
      <c r="C20087" s="99" t="s">
        <v>18138</v>
      </c>
      <c r="D20087" s="124">
        <v>22110</v>
      </c>
      <c r="E20087" s="157" t="e">
        <f>VLOOKUP(D20087,'SOAT LIQ'!$A$87:$C$3416,3,FALSE)</f>
        <v>#N/A</v>
      </c>
    </row>
    <row r="20088" spans="1:6" x14ac:dyDescent="0.25">
      <c r="A20088" t="s">
        <v>4295</v>
      </c>
      <c r="B20088" s="100" t="s">
        <v>4302</v>
      </c>
      <c r="C20088" s="99" t="s">
        <v>18138</v>
      </c>
      <c r="D20088" s="124">
        <v>22110</v>
      </c>
      <c r="E20088" s="157" t="e">
        <f>VLOOKUP(D20088,'SOAT LIQ'!$A$87:$C$3416,3,FALSE)</f>
        <v>#N/A</v>
      </c>
    </row>
    <row r="20089" spans="1:6" x14ac:dyDescent="0.25">
      <c r="A20089" t="s">
        <v>4295</v>
      </c>
      <c r="B20089" s="100" t="s">
        <v>18139</v>
      </c>
      <c r="C20089" s="99" t="s">
        <v>18138</v>
      </c>
      <c r="D20089" s="124">
        <v>22902</v>
      </c>
      <c r="E20089" s="157" t="e">
        <f>VLOOKUP(D20089,'SOAT LIQ'!$A$87:$C$3416,3,FALSE)</f>
        <v>#N/A</v>
      </c>
    </row>
    <row r="20090" spans="1:6" x14ac:dyDescent="0.25">
      <c r="A20090" t="s">
        <v>4295</v>
      </c>
      <c r="B20090" s="100" t="s">
        <v>18141</v>
      </c>
      <c r="C20090" s="99" t="s">
        <v>18140</v>
      </c>
      <c r="D20090" s="124">
        <v>22601</v>
      </c>
      <c r="E20090" s="157" t="e">
        <f>VLOOKUP(D20090,'SOAT LIQ'!$A$87:$C$3416,3,FALSE)</f>
        <v>#N/A</v>
      </c>
    </row>
    <row r="20091" spans="1:6" x14ac:dyDescent="0.25">
      <c r="A20091" t="s">
        <v>4295</v>
      </c>
      <c r="B20091" s="100" t="s">
        <v>18143</v>
      </c>
      <c r="C20091" s="99" t="s">
        <v>18142</v>
      </c>
      <c r="D20091" s="124">
        <v>22602</v>
      </c>
      <c r="E20091" s="157" t="e">
        <f>VLOOKUP(D20091,'SOAT LIQ'!$A$87:$C$3416,3,FALSE)</f>
        <v>#N/A</v>
      </c>
    </row>
    <row r="20092" spans="1:6" x14ac:dyDescent="0.25">
      <c r="A20092" t="s">
        <v>4295</v>
      </c>
      <c r="B20092" s="100" t="s">
        <v>4324</v>
      </c>
      <c r="C20092" s="99" t="s">
        <v>18144</v>
      </c>
      <c r="D20092" s="124">
        <v>22603</v>
      </c>
      <c r="E20092" s="157" t="e">
        <f>VLOOKUP(D20092,'SOAT LIQ'!$A$87:$C$3416,3,FALSE)</f>
        <v>#N/A</v>
      </c>
    </row>
    <row r="20093" spans="1:6" x14ac:dyDescent="0.25">
      <c r="A20093" t="s">
        <v>7342</v>
      </c>
      <c r="B20093" s="100" t="s">
        <v>4324</v>
      </c>
      <c r="C20093" s="99" t="s">
        <v>18144</v>
      </c>
      <c r="D20093" s="124">
        <v>22603</v>
      </c>
      <c r="E20093" s="157" t="e">
        <f>VLOOKUP(D20093,'SOAT LIQ'!$A$87:$C$3416,3,FALSE)</f>
        <v>#N/A</v>
      </c>
    </row>
    <row r="20094" spans="1:6" x14ac:dyDescent="0.25">
      <c r="A20094" t="s">
        <v>4295</v>
      </c>
      <c r="B20094" s="100" t="s">
        <v>18146</v>
      </c>
      <c r="C20094" s="99" t="s">
        <v>18145</v>
      </c>
      <c r="D20094" s="124">
        <v>22604</v>
      </c>
      <c r="E20094" s="157" t="e">
        <f>VLOOKUP(D20094,'SOAT LIQ'!$A$87:$C$3416,3,FALSE)</f>
        <v>#N/A</v>
      </c>
    </row>
    <row r="20095" spans="1:6" x14ac:dyDescent="0.25">
      <c r="A20095" t="s">
        <v>4295</v>
      </c>
      <c r="B20095" s="100" t="s">
        <v>18146</v>
      </c>
      <c r="C20095" s="99" t="s">
        <v>18145</v>
      </c>
      <c r="D20095" s="124">
        <v>22604</v>
      </c>
      <c r="E20095" s="157" t="e">
        <f>VLOOKUP(D20095,'SOAT LIQ'!$A$87:$C$3416,3,FALSE)</f>
        <v>#N/A</v>
      </c>
    </row>
    <row r="20096" spans="1:6" x14ac:dyDescent="0.25">
      <c r="A20096" t="s">
        <v>4295</v>
      </c>
      <c r="B20096" s="100" t="s">
        <v>18148</v>
      </c>
      <c r="C20096" s="99" t="s">
        <v>18147</v>
      </c>
      <c r="D20096" s="124">
        <v>22604</v>
      </c>
      <c r="E20096" s="157" t="e">
        <f>VLOOKUP(D20096,'SOAT LIQ'!$A$87:$C$3416,3,FALSE)</f>
        <v>#N/A</v>
      </c>
    </row>
    <row r="20097" spans="1:5" x14ac:dyDescent="0.25">
      <c r="A20097" t="s">
        <v>4295</v>
      </c>
      <c r="B20097" s="100" t="s">
        <v>18150</v>
      </c>
      <c r="C20097" s="99" t="s">
        <v>18149</v>
      </c>
      <c r="D20097" s="124">
        <v>22604</v>
      </c>
      <c r="E20097" s="157" t="e">
        <f>VLOOKUP(D20097,'SOAT LIQ'!$A$87:$C$3416,3,FALSE)</f>
        <v>#N/A</v>
      </c>
    </row>
    <row r="20098" spans="1:5" x14ac:dyDescent="0.25">
      <c r="A20098" t="s">
        <v>4295</v>
      </c>
      <c r="B20098" s="100" t="s">
        <v>4337</v>
      </c>
      <c r="C20098" s="99" t="s">
        <v>18151</v>
      </c>
      <c r="D20098" s="124">
        <v>22305</v>
      </c>
      <c r="E20098" s="157" t="e">
        <f>VLOOKUP(D20098,'SOAT LIQ'!$A$87:$C$3416,3,FALSE)</f>
        <v>#N/A</v>
      </c>
    </row>
    <row r="20099" spans="1:5" x14ac:dyDescent="0.25">
      <c r="A20099" t="s">
        <v>4295</v>
      </c>
      <c r="B20099" s="100" t="s">
        <v>18152</v>
      </c>
      <c r="C20099" s="99" t="s">
        <v>18140</v>
      </c>
      <c r="D20099" s="124">
        <v>22604</v>
      </c>
      <c r="E20099" s="157" t="e">
        <f>VLOOKUP(D20099,'SOAT LIQ'!$A$87:$C$3416,3,FALSE)</f>
        <v>#N/A</v>
      </c>
    </row>
    <row r="20100" spans="1:5" x14ac:dyDescent="0.25">
      <c r="A20100" t="s">
        <v>4295</v>
      </c>
      <c r="B20100" s="100" t="s">
        <v>4317</v>
      </c>
      <c r="C20100" s="99" t="s">
        <v>18153</v>
      </c>
      <c r="D20100" s="124">
        <v>22503</v>
      </c>
      <c r="E20100" s="157" t="e">
        <f>VLOOKUP(D20100,'SOAT LIQ'!$A$87:$C$3416,3,FALSE)</f>
        <v>#N/A</v>
      </c>
    </row>
    <row r="20101" spans="1:5" x14ac:dyDescent="0.25">
      <c r="A20101" t="s">
        <v>4295</v>
      </c>
      <c r="B20101" s="100" t="s">
        <v>4316</v>
      </c>
      <c r="C20101" s="99" t="s">
        <v>18154</v>
      </c>
      <c r="D20101" s="124">
        <v>22502</v>
      </c>
      <c r="E20101" s="157" t="e">
        <f>VLOOKUP(D20101,'SOAT LIQ'!$A$87:$C$3416,3,FALSE)</f>
        <v>#N/A</v>
      </c>
    </row>
    <row r="20102" spans="1:5" x14ac:dyDescent="0.25">
      <c r="A20102" t="s">
        <v>4295</v>
      </c>
      <c r="B20102" s="100" t="s">
        <v>4318</v>
      </c>
      <c r="C20102" s="99" t="s">
        <v>18155</v>
      </c>
      <c r="D20102" s="124">
        <v>22504</v>
      </c>
      <c r="E20102" s="157" t="e">
        <f>VLOOKUP(D20102,'SOAT LIQ'!$A$87:$C$3416,3,FALSE)</f>
        <v>#N/A</v>
      </c>
    </row>
    <row r="20103" spans="1:5" x14ac:dyDescent="0.25">
      <c r="A20103" t="s">
        <v>4295</v>
      </c>
      <c r="B20103" s="100" t="s">
        <v>4319</v>
      </c>
      <c r="C20103" s="99" t="s">
        <v>18156</v>
      </c>
      <c r="D20103" s="124">
        <v>22505</v>
      </c>
      <c r="E20103" s="157" t="e">
        <f>VLOOKUP(D20103,'SOAT LIQ'!$A$87:$C$3416,3,FALSE)</f>
        <v>#N/A</v>
      </c>
    </row>
    <row r="20104" spans="1:5" x14ac:dyDescent="0.25">
      <c r="A20104" t="s">
        <v>4295</v>
      </c>
      <c r="B20104" s="100" t="s">
        <v>3971</v>
      </c>
      <c r="C20104" s="99" t="s">
        <v>18157</v>
      </c>
      <c r="D20104" s="124">
        <v>22506</v>
      </c>
      <c r="E20104" s="157" t="e">
        <f>VLOOKUP(D20104,'SOAT LIQ'!$A$87:$C$3416,3,FALSE)</f>
        <v>#N/A</v>
      </c>
    </row>
    <row r="20105" spans="1:5" x14ac:dyDescent="0.25">
      <c r="A20105" t="s">
        <v>4295</v>
      </c>
      <c r="B20105" s="100" t="s">
        <v>4320</v>
      </c>
      <c r="C20105" s="99" t="s">
        <v>18158</v>
      </c>
      <c r="D20105" s="124">
        <v>22507</v>
      </c>
      <c r="E20105" s="157" t="e">
        <f>VLOOKUP(D20105,'SOAT LIQ'!$A$87:$C$3416,3,FALSE)</f>
        <v>#N/A</v>
      </c>
    </row>
    <row r="20106" spans="1:5" x14ac:dyDescent="0.25">
      <c r="A20106" t="s">
        <v>4295</v>
      </c>
      <c r="B20106" s="100" t="s">
        <v>18160</v>
      </c>
      <c r="C20106" s="99" t="s">
        <v>18159</v>
      </c>
      <c r="D20106" s="124">
        <v>22508</v>
      </c>
      <c r="E20106" s="157" t="e">
        <f>VLOOKUP(D20106,'SOAT LIQ'!$A$87:$C$3416,3,FALSE)</f>
        <v>#N/A</v>
      </c>
    </row>
    <row r="20107" spans="1:5" x14ac:dyDescent="0.25">
      <c r="A20107" t="s">
        <v>4295</v>
      </c>
      <c r="B20107" s="100" t="s">
        <v>4321</v>
      </c>
      <c r="C20107" s="99" t="s">
        <v>18161</v>
      </c>
      <c r="D20107" s="124">
        <v>22508</v>
      </c>
      <c r="E20107" s="157" t="e">
        <f>VLOOKUP(D20107,'SOAT LIQ'!$A$87:$C$3416,3,FALSE)</f>
        <v>#N/A</v>
      </c>
    </row>
    <row r="20108" spans="1:5" x14ac:dyDescent="0.25">
      <c r="A20108" t="s">
        <v>4295</v>
      </c>
      <c r="B20108" s="100" t="s">
        <v>4322</v>
      </c>
      <c r="C20108" s="99" t="s">
        <v>18162</v>
      </c>
      <c r="D20108" s="124">
        <v>22509</v>
      </c>
      <c r="E20108" s="157" t="e">
        <f>VLOOKUP(D20108,'SOAT LIQ'!$A$87:$C$3416,3,FALSE)</f>
        <v>#N/A</v>
      </c>
    </row>
    <row r="20109" spans="1:5" x14ac:dyDescent="0.25">
      <c r="A20109" t="s">
        <v>4295</v>
      </c>
      <c r="B20109" s="100" t="s">
        <v>18164</v>
      </c>
      <c r="C20109" s="99" t="s">
        <v>18163</v>
      </c>
      <c r="D20109" s="124">
        <v>22510</v>
      </c>
      <c r="E20109" s="157" t="e">
        <f>VLOOKUP(D20109,'SOAT LIQ'!$A$87:$C$3416,3,FALSE)</f>
        <v>#N/A</v>
      </c>
    </row>
    <row r="20110" spans="1:5" x14ac:dyDescent="0.25">
      <c r="A20110" t="s">
        <v>4295</v>
      </c>
      <c r="B20110" s="100" t="s">
        <v>4323</v>
      </c>
      <c r="C20110" s="99" t="s">
        <v>18165</v>
      </c>
      <c r="D20110" s="124">
        <v>22511</v>
      </c>
      <c r="E20110" s="157" t="e">
        <f>VLOOKUP(D20110,'SOAT LIQ'!$A$87:$C$3416,3,FALSE)</f>
        <v>#N/A</v>
      </c>
    </row>
    <row r="20111" spans="1:5" x14ac:dyDescent="0.25">
      <c r="A20111" t="s">
        <v>4295</v>
      </c>
      <c r="B20111" s="100" t="s">
        <v>18167</v>
      </c>
      <c r="C20111" s="99" t="s">
        <v>18166</v>
      </c>
      <c r="D20111" s="124">
        <v>22509</v>
      </c>
      <c r="E20111" s="157" t="e">
        <f>VLOOKUP(D20111,'SOAT LIQ'!$A$87:$C$3416,3,FALSE)</f>
        <v>#N/A</v>
      </c>
    </row>
    <row r="20112" spans="1:5" x14ac:dyDescent="0.25">
      <c r="A20112" t="s">
        <v>4295</v>
      </c>
      <c r="B20112" s="100" t="s">
        <v>18169</v>
      </c>
      <c r="C20112" s="99" t="s">
        <v>18168</v>
      </c>
      <c r="D20112" s="124">
        <v>22509</v>
      </c>
      <c r="E20112" s="157" t="e">
        <f>VLOOKUP(D20112,'SOAT LIQ'!$A$87:$C$3416,3,FALSE)</f>
        <v>#N/A</v>
      </c>
    </row>
    <row r="20113" spans="1:5" x14ac:dyDescent="0.25">
      <c r="A20113" t="s">
        <v>4295</v>
      </c>
      <c r="B20113" s="100" t="s">
        <v>18169</v>
      </c>
      <c r="C20113" s="99" t="s">
        <v>18168</v>
      </c>
      <c r="D20113" s="124">
        <v>22509</v>
      </c>
      <c r="E20113" s="157" t="e">
        <f>VLOOKUP(D20113,'SOAT LIQ'!$A$87:$C$3416,3,FALSE)</f>
        <v>#N/A</v>
      </c>
    </row>
    <row r="20114" spans="1:5" x14ac:dyDescent="0.25">
      <c r="A20114" t="s">
        <v>4295</v>
      </c>
      <c r="B20114" s="100" t="s">
        <v>18171</v>
      </c>
      <c r="C20114" s="99" t="s">
        <v>18170</v>
      </c>
      <c r="D20114" s="124">
        <v>22509</v>
      </c>
      <c r="E20114" s="157" t="e">
        <f>VLOOKUP(D20114,'SOAT LIQ'!$A$87:$C$3416,3,FALSE)</f>
        <v>#N/A</v>
      </c>
    </row>
    <row r="20115" spans="1:5" x14ac:dyDescent="0.25">
      <c r="A20115" t="s">
        <v>4295</v>
      </c>
      <c r="B20115" s="100" t="s">
        <v>4305</v>
      </c>
      <c r="C20115" s="99" t="s">
        <v>18172</v>
      </c>
      <c r="D20115" s="124">
        <v>22207</v>
      </c>
      <c r="E20115" s="157" t="e">
        <f>VLOOKUP(D20115,'SOAT LIQ'!$A$87:$C$3416,3,FALSE)</f>
        <v>#N/A</v>
      </c>
    </row>
    <row r="20116" spans="1:5" x14ac:dyDescent="0.25">
      <c r="A20116" t="s">
        <v>4295</v>
      </c>
      <c r="B20116" s="100" t="s">
        <v>4305</v>
      </c>
      <c r="C20116" s="99" t="s">
        <v>18172</v>
      </c>
      <c r="D20116" s="124">
        <v>22207</v>
      </c>
      <c r="E20116" s="157" t="e">
        <f>VLOOKUP(D20116,'SOAT LIQ'!$A$87:$C$3416,3,FALSE)</f>
        <v>#N/A</v>
      </c>
    </row>
    <row r="20117" spans="1:5" x14ac:dyDescent="0.25">
      <c r="A20117" t="s">
        <v>4295</v>
      </c>
      <c r="B20117" s="100" t="s">
        <v>4307</v>
      </c>
      <c r="C20117" s="99" t="s">
        <v>18173</v>
      </c>
      <c r="D20117" s="124">
        <v>22210</v>
      </c>
      <c r="E20117" s="157" t="e">
        <f>VLOOKUP(D20117,'SOAT LIQ'!$A$87:$C$3416,3,FALSE)</f>
        <v>#N/A</v>
      </c>
    </row>
    <row r="20118" spans="1:5" x14ac:dyDescent="0.25">
      <c r="A20118" t="s">
        <v>4295</v>
      </c>
      <c r="B20118" s="100" t="s">
        <v>4306</v>
      </c>
      <c r="C20118" s="99" t="s">
        <v>18174</v>
      </c>
      <c r="D20118" s="124">
        <v>22209</v>
      </c>
      <c r="E20118" s="157" t="e">
        <f>VLOOKUP(D20118,'SOAT LIQ'!$A$87:$C$3416,3,FALSE)</f>
        <v>#N/A</v>
      </c>
    </row>
    <row r="20119" spans="1:5" x14ac:dyDescent="0.25">
      <c r="A20119" t="s">
        <v>4295</v>
      </c>
      <c r="B20119" s="100" t="s">
        <v>4306</v>
      </c>
      <c r="C20119" s="99" t="s">
        <v>18174</v>
      </c>
      <c r="D20119" s="124">
        <v>22209</v>
      </c>
      <c r="E20119" s="157" t="e">
        <f>VLOOKUP(D20119,'SOAT LIQ'!$A$87:$C$3416,3,FALSE)</f>
        <v>#N/A</v>
      </c>
    </row>
    <row r="20120" spans="1:5" x14ac:dyDescent="0.25">
      <c r="A20120" t="s">
        <v>4295</v>
      </c>
      <c r="B20120" s="100" t="s">
        <v>18176</v>
      </c>
      <c r="C20120" s="99" t="s">
        <v>18175</v>
      </c>
      <c r="D20120" s="124">
        <v>22206</v>
      </c>
      <c r="E20120" s="157" t="e">
        <f>VLOOKUP(D20120,'SOAT LIQ'!$A$87:$C$3416,3,FALSE)</f>
        <v>#N/A</v>
      </c>
    </row>
    <row r="20121" spans="1:5" x14ac:dyDescent="0.25">
      <c r="A20121" t="s">
        <v>4295</v>
      </c>
      <c r="B20121" s="100" t="s">
        <v>18178</v>
      </c>
      <c r="C20121" s="99" t="s">
        <v>18177</v>
      </c>
      <c r="D20121" s="124">
        <v>22209</v>
      </c>
      <c r="E20121" s="157" t="e">
        <f>VLOOKUP(D20121,'SOAT LIQ'!$A$87:$C$3416,3,FALSE)</f>
        <v>#N/A</v>
      </c>
    </row>
    <row r="20122" spans="1:5" x14ac:dyDescent="0.25">
      <c r="A20122" t="s">
        <v>4295</v>
      </c>
      <c r="B20122" s="100" t="s">
        <v>18180</v>
      </c>
      <c r="C20122" s="99" t="s">
        <v>18179</v>
      </c>
      <c r="D20122" s="124">
        <v>22212</v>
      </c>
      <c r="E20122" s="157" t="e">
        <f>VLOOKUP(D20122,'SOAT LIQ'!$A$87:$C$3416,3,FALSE)</f>
        <v>#N/A</v>
      </c>
    </row>
    <row r="20123" spans="1:5" x14ac:dyDescent="0.25">
      <c r="A20123" t="s">
        <v>4295</v>
      </c>
      <c r="B20123" s="100" t="s">
        <v>18182</v>
      </c>
      <c r="C20123" s="99" t="s">
        <v>18181</v>
      </c>
      <c r="D20123" s="124">
        <v>22209</v>
      </c>
      <c r="E20123" s="157" t="e">
        <f>VLOOKUP(D20123,'SOAT LIQ'!$A$87:$C$3416,3,FALSE)</f>
        <v>#N/A</v>
      </c>
    </row>
    <row r="20124" spans="1:5" x14ac:dyDescent="0.25">
      <c r="A20124" t="s">
        <v>4295</v>
      </c>
      <c r="B20124" s="100" t="s">
        <v>4303</v>
      </c>
      <c r="C20124" s="99" t="s">
        <v>18183</v>
      </c>
      <c r="D20124" s="124">
        <v>22204</v>
      </c>
      <c r="E20124" s="157" t="e">
        <f>VLOOKUP(D20124,'SOAT LIQ'!$A$87:$C$3416,3,FALSE)</f>
        <v>#N/A</v>
      </c>
    </row>
    <row r="20125" spans="1:5" x14ac:dyDescent="0.25">
      <c r="A20125" t="s">
        <v>4295</v>
      </c>
      <c r="B20125" s="100" t="s">
        <v>4304</v>
      </c>
      <c r="C20125" s="99" t="s">
        <v>18184</v>
      </c>
      <c r="D20125" s="124">
        <v>22205</v>
      </c>
      <c r="E20125" s="157" t="e">
        <f>VLOOKUP(D20125,'SOAT LIQ'!$A$87:$C$3416,3,FALSE)</f>
        <v>#N/A</v>
      </c>
    </row>
    <row r="20126" spans="1:5" x14ac:dyDescent="0.25">
      <c r="A20126" t="s">
        <v>4295</v>
      </c>
      <c r="B20126" s="100" t="s">
        <v>4315</v>
      </c>
      <c r="C20126" s="99" t="s">
        <v>18185</v>
      </c>
      <c r="D20126" s="124">
        <v>22501</v>
      </c>
      <c r="E20126" s="157" t="e">
        <f>VLOOKUP(D20126,'SOAT LIQ'!$A$87:$C$3416,3,FALSE)</f>
        <v>#N/A</v>
      </c>
    </row>
    <row r="20127" spans="1:5" x14ac:dyDescent="0.25">
      <c r="A20127" t="s">
        <v>4295</v>
      </c>
      <c r="B20127" s="100" t="s">
        <v>4308</v>
      </c>
      <c r="C20127" s="99" t="s">
        <v>18186</v>
      </c>
      <c r="D20127" s="124">
        <v>22203</v>
      </c>
      <c r="E20127" s="157" t="e">
        <f>VLOOKUP(D20127,'SOAT LIQ'!$A$87:$C$3416,3,FALSE)</f>
        <v>#N/A</v>
      </c>
    </row>
    <row r="20128" spans="1:5" x14ac:dyDescent="0.25">
      <c r="A20128" t="s">
        <v>4295</v>
      </c>
      <c r="B20128" s="100" t="s">
        <v>18187</v>
      </c>
      <c r="C20128" s="100"/>
      <c r="D20128" s="124"/>
      <c r="E20128" s="157" t="e">
        <f>VLOOKUP(D20128,'SOAT LIQ'!$A$87:$C$3416,3,FALSE)</f>
        <v>#N/A</v>
      </c>
    </row>
    <row r="20129" spans="1:5" x14ac:dyDescent="0.25">
      <c r="A20129" t="s">
        <v>4295</v>
      </c>
      <c r="B20129" s="100" t="s">
        <v>18189</v>
      </c>
      <c r="C20129" s="99" t="s">
        <v>18188</v>
      </c>
      <c r="D20129" s="124">
        <v>22305</v>
      </c>
      <c r="E20129" s="157" t="e">
        <f>VLOOKUP(D20129,'SOAT LIQ'!$A$87:$C$3416,3,FALSE)</f>
        <v>#N/A</v>
      </c>
    </row>
    <row r="20130" spans="1:5" x14ac:dyDescent="0.25">
      <c r="A20130" t="s">
        <v>4295</v>
      </c>
      <c r="B20130" s="100" t="s">
        <v>18189</v>
      </c>
      <c r="C20130" s="99" t="s">
        <v>18188</v>
      </c>
      <c r="D20130" s="124">
        <v>22305</v>
      </c>
      <c r="E20130" s="157" t="e">
        <f>VLOOKUP(D20130,'SOAT LIQ'!$A$87:$C$3416,3,FALSE)</f>
        <v>#N/A</v>
      </c>
    </row>
    <row r="20131" spans="1:5" x14ac:dyDescent="0.25">
      <c r="A20131" t="s">
        <v>4295</v>
      </c>
      <c r="B20131" s="100" t="s">
        <v>18191</v>
      </c>
      <c r="C20131" s="99" t="s">
        <v>18190</v>
      </c>
      <c r="D20131" s="124">
        <v>22304</v>
      </c>
      <c r="E20131" s="157" t="e">
        <f>VLOOKUP(D20131,'SOAT LIQ'!$A$87:$C$3416,3,FALSE)</f>
        <v>#N/A</v>
      </c>
    </row>
    <row r="20132" spans="1:5" x14ac:dyDescent="0.25">
      <c r="A20132" t="s">
        <v>4295</v>
      </c>
      <c r="B20132" s="100" t="s">
        <v>18191</v>
      </c>
      <c r="C20132" s="99" t="s">
        <v>18190</v>
      </c>
      <c r="D20132" s="124">
        <v>22304</v>
      </c>
      <c r="E20132" s="157" t="e">
        <f>VLOOKUP(D20132,'SOAT LIQ'!$A$87:$C$3416,3,FALSE)</f>
        <v>#N/A</v>
      </c>
    </row>
    <row r="20133" spans="1:5" x14ac:dyDescent="0.25">
      <c r="A20133" t="s">
        <v>4295</v>
      </c>
      <c r="B20133" s="100" t="s">
        <v>18193</v>
      </c>
      <c r="C20133" s="99" t="s">
        <v>18192</v>
      </c>
      <c r="D20133" s="124">
        <v>22304</v>
      </c>
      <c r="E20133" s="157" t="e">
        <f>VLOOKUP(D20133,'SOAT LIQ'!$A$87:$C$3416,3,FALSE)</f>
        <v>#N/A</v>
      </c>
    </row>
    <row r="20134" spans="1:5" x14ac:dyDescent="0.25">
      <c r="A20134" t="s">
        <v>4295</v>
      </c>
      <c r="B20134" s="100" t="s">
        <v>18195</v>
      </c>
      <c r="C20134" s="99" t="s">
        <v>18194</v>
      </c>
      <c r="D20134" s="124">
        <v>22306</v>
      </c>
      <c r="E20134" s="157" t="e">
        <f>VLOOKUP(D20134,'SOAT LIQ'!$A$87:$C$3416,3,FALSE)</f>
        <v>#N/A</v>
      </c>
    </row>
    <row r="20135" spans="1:5" x14ac:dyDescent="0.25">
      <c r="A20135" t="s">
        <v>4295</v>
      </c>
      <c r="B20135" s="100" t="s">
        <v>18197</v>
      </c>
      <c r="C20135" s="99" t="s">
        <v>18196</v>
      </c>
      <c r="D20135" s="124">
        <v>22309</v>
      </c>
      <c r="E20135" s="157" t="e">
        <f>VLOOKUP(D20135,'SOAT LIQ'!$A$87:$C$3416,3,FALSE)</f>
        <v>#N/A</v>
      </c>
    </row>
    <row r="20136" spans="1:5" x14ac:dyDescent="0.25">
      <c r="A20136" t="s">
        <v>4295</v>
      </c>
      <c r="B20136" s="100" t="s">
        <v>18197</v>
      </c>
      <c r="C20136" s="99" t="s">
        <v>18196</v>
      </c>
      <c r="D20136" s="124">
        <v>22309</v>
      </c>
      <c r="E20136" s="157" t="e">
        <f>VLOOKUP(D20136,'SOAT LIQ'!$A$87:$C$3416,3,FALSE)</f>
        <v>#N/A</v>
      </c>
    </row>
    <row r="20137" spans="1:5" x14ac:dyDescent="0.25">
      <c r="A20137" t="s">
        <v>4295</v>
      </c>
      <c r="B20137" s="100" t="s">
        <v>18199</v>
      </c>
      <c r="C20137" s="99" t="s">
        <v>18198</v>
      </c>
      <c r="D20137" s="124">
        <v>22307</v>
      </c>
      <c r="E20137" s="157" t="e">
        <f>VLOOKUP(D20137,'SOAT LIQ'!$A$87:$C$3416,3,FALSE)</f>
        <v>#N/A</v>
      </c>
    </row>
    <row r="20138" spans="1:5" x14ac:dyDescent="0.25">
      <c r="A20138" t="s">
        <v>4295</v>
      </c>
      <c r="B20138" s="100" t="s">
        <v>18199</v>
      </c>
      <c r="C20138" s="99" t="s">
        <v>18198</v>
      </c>
      <c r="D20138" s="124">
        <v>22307</v>
      </c>
      <c r="E20138" s="157" t="e">
        <f>VLOOKUP(D20138,'SOAT LIQ'!$A$87:$C$3416,3,FALSE)</f>
        <v>#N/A</v>
      </c>
    </row>
    <row r="20139" spans="1:5" x14ac:dyDescent="0.25">
      <c r="A20139" t="s">
        <v>4295</v>
      </c>
      <c r="B20139" s="100" t="s">
        <v>18201</v>
      </c>
      <c r="C20139" s="99" t="s">
        <v>18200</v>
      </c>
      <c r="D20139" s="124">
        <v>22308</v>
      </c>
      <c r="E20139" s="157" t="e">
        <f>VLOOKUP(D20139,'SOAT LIQ'!$A$87:$C$3416,3,FALSE)</f>
        <v>#N/A</v>
      </c>
    </row>
    <row r="20140" spans="1:5" x14ac:dyDescent="0.25">
      <c r="A20140" t="s">
        <v>4295</v>
      </c>
      <c r="B20140" s="100" t="s">
        <v>18201</v>
      </c>
      <c r="C20140" s="99" t="s">
        <v>18200</v>
      </c>
      <c r="D20140" s="124">
        <v>22308</v>
      </c>
      <c r="E20140" s="157" t="e">
        <f>VLOOKUP(D20140,'SOAT LIQ'!$A$87:$C$3416,3,FALSE)</f>
        <v>#N/A</v>
      </c>
    </row>
    <row r="20141" spans="1:5" x14ac:dyDescent="0.25">
      <c r="A20141" t="s">
        <v>4295</v>
      </c>
      <c r="B20141" s="100" t="s">
        <v>18203</v>
      </c>
      <c r="C20141" s="99" t="s">
        <v>18202</v>
      </c>
      <c r="D20141" s="124">
        <v>22308</v>
      </c>
      <c r="E20141" s="157" t="e">
        <f>VLOOKUP(D20141,'SOAT LIQ'!$A$87:$C$3416,3,FALSE)</f>
        <v>#N/A</v>
      </c>
    </row>
    <row r="20142" spans="1:5" x14ac:dyDescent="0.25">
      <c r="A20142" t="s">
        <v>4295</v>
      </c>
      <c r="B20142" s="100" t="s">
        <v>18203</v>
      </c>
      <c r="C20142" s="99" t="s">
        <v>18202</v>
      </c>
      <c r="D20142" s="124">
        <v>22308</v>
      </c>
      <c r="E20142" s="157" t="e">
        <f>VLOOKUP(D20142,'SOAT LIQ'!$A$87:$C$3416,3,FALSE)</f>
        <v>#N/A</v>
      </c>
    </row>
    <row r="20143" spans="1:5" x14ac:dyDescent="0.25">
      <c r="A20143" t="s">
        <v>4295</v>
      </c>
      <c r="B20143" s="100" t="s">
        <v>18204</v>
      </c>
      <c r="C20143" s="99" t="s">
        <v>18202</v>
      </c>
      <c r="D20143" s="124">
        <v>22308</v>
      </c>
      <c r="E20143" s="157" t="e">
        <f>VLOOKUP(D20143,'SOAT LIQ'!$A$87:$C$3416,3,FALSE)</f>
        <v>#N/A</v>
      </c>
    </row>
    <row r="20144" spans="1:5" x14ac:dyDescent="0.25">
      <c r="A20144" t="s">
        <v>4295</v>
      </c>
      <c r="B20144" s="100" t="s">
        <v>4309</v>
      </c>
      <c r="C20144" s="99" t="s">
        <v>18205</v>
      </c>
      <c r="D20144" s="124">
        <v>22301</v>
      </c>
      <c r="E20144" s="157" t="e">
        <f>VLOOKUP(D20144,'SOAT LIQ'!$A$87:$C$3416,3,FALSE)</f>
        <v>#N/A</v>
      </c>
    </row>
    <row r="20145" spans="1:5" x14ac:dyDescent="0.25">
      <c r="A20145" t="s">
        <v>4295</v>
      </c>
      <c r="B20145" s="100" t="s">
        <v>4309</v>
      </c>
      <c r="C20145" s="99" t="s">
        <v>18205</v>
      </c>
      <c r="D20145" s="124">
        <v>22301</v>
      </c>
      <c r="E20145" s="157" t="e">
        <f>VLOOKUP(D20145,'SOAT LIQ'!$A$87:$C$3416,3,FALSE)</f>
        <v>#N/A</v>
      </c>
    </row>
    <row r="20146" spans="1:5" x14ac:dyDescent="0.25">
      <c r="A20146" t="s">
        <v>4295</v>
      </c>
      <c r="B20146" s="100" t="s">
        <v>4310</v>
      </c>
      <c r="C20146" s="99" t="s">
        <v>18206</v>
      </c>
      <c r="D20146" s="124">
        <v>22303</v>
      </c>
      <c r="E20146" s="157" t="e">
        <f>VLOOKUP(D20146,'SOAT LIQ'!$A$87:$C$3416,3,FALSE)</f>
        <v>#N/A</v>
      </c>
    </row>
    <row r="20147" spans="1:5" x14ac:dyDescent="0.25">
      <c r="A20147" t="s">
        <v>4295</v>
      </c>
      <c r="B20147" s="100" t="s">
        <v>4310</v>
      </c>
      <c r="C20147" s="99" t="s">
        <v>18206</v>
      </c>
      <c r="D20147" s="124">
        <v>22303</v>
      </c>
      <c r="E20147" s="157" t="e">
        <f>VLOOKUP(D20147,'SOAT LIQ'!$A$87:$C$3416,3,FALSE)</f>
        <v>#N/A</v>
      </c>
    </row>
    <row r="20148" spans="1:5" x14ac:dyDescent="0.25">
      <c r="A20148" t="s">
        <v>4295</v>
      </c>
      <c r="B20148" s="100" t="s">
        <v>18207</v>
      </c>
      <c r="C20148" s="99" t="s">
        <v>18206</v>
      </c>
      <c r="D20148" s="124">
        <v>22303</v>
      </c>
      <c r="E20148" s="157" t="e">
        <f>VLOOKUP(D20148,'SOAT LIQ'!$A$87:$C$3416,3,FALSE)</f>
        <v>#N/A</v>
      </c>
    </row>
    <row r="20149" spans="1:5" x14ac:dyDescent="0.25">
      <c r="A20149" t="s">
        <v>4295</v>
      </c>
      <c r="B20149" s="100" t="s">
        <v>18208</v>
      </c>
      <c r="C20149" s="99" t="s">
        <v>18206</v>
      </c>
      <c r="D20149" s="124">
        <v>22303</v>
      </c>
      <c r="E20149" s="157" t="e">
        <f>VLOOKUP(D20149,'SOAT LIQ'!$A$87:$C$3416,3,FALSE)</f>
        <v>#N/A</v>
      </c>
    </row>
    <row r="20150" spans="1:5" x14ac:dyDescent="0.25">
      <c r="A20150" t="s">
        <v>4295</v>
      </c>
      <c r="B20150" s="100" t="s">
        <v>18209</v>
      </c>
      <c r="C20150" s="99" t="s">
        <v>18206</v>
      </c>
      <c r="D20150" s="124">
        <v>22301</v>
      </c>
      <c r="E20150" s="157" t="e">
        <f>VLOOKUP(D20150,'SOAT LIQ'!$A$87:$C$3416,3,FALSE)</f>
        <v>#N/A</v>
      </c>
    </row>
    <row r="20151" spans="1:5" x14ac:dyDescent="0.25">
      <c r="A20151" t="s">
        <v>4295</v>
      </c>
      <c r="B20151" s="100" t="s">
        <v>18211</v>
      </c>
      <c r="C20151" s="99" t="s">
        <v>18210</v>
      </c>
      <c r="D20151" s="124">
        <v>22302</v>
      </c>
      <c r="E20151" s="157" t="e">
        <f>VLOOKUP(D20151,'SOAT LIQ'!$A$87:$C$3416,3,FALSE)</f>
        <v>#N/A</v>
      </c>
    </row>
    <row r="20152" spans="1:5" x14ac:dyDescent="0.25">
      <c r="A20152" t="s">
        <v>4295</v>
      </c>
      <c r="B20152" s="100" t="s">
        <v>18213</v>
      </c>
      <c r="C20152" s="99" t="s">
        <v>18212</v>
      </c>
      <c r="D20152" s="124">
        <v>22310</v>
      </c>
      <c r="E20152" s="157" t="e">
        <f>VLOOKUP(D20152,'SOAT LIQ'!$A$87:$C$3416,3,FALSE)</f>
        <v>#N/A</v>
      </c>
    </row>
    <row r="20153" spans="1:5" x14ac:dyDescent="0.25">
      <c r="A20153" t="s">
        <v>4295</v>
      </c>
      <c r="B20153" s="100" t="s">
        <v>4325</v>
      </c>
      <c r="C20153" s="99" t="s">
        <v>18214</v>
      </c>
      <c r="D20153" s="124">
        <v>22701</v>
      </c>
      <c r="E20153" s="157" t="e">
        <f>VLOOKUP(D20153,'SOAT LIQ'!$A$87:$C$3416,3,FALSE)</f>
        <v>#N/A</v>
      </c>
    </row>
    <row r="20154" spans="1:5" x14ac:dyDescent="0.25">
      <c r="A20154" t="s">
        <v>4295</v>
      </c>
      <c r="B20154" s="100" t="s">
        <v>4326</v>
      </c>
      <c r="C20154" s="99" t="s">
        <v>18215</v>
      </c>
      <c r="D20154" s="124">
        <v>22702</v>
      </c>
      <c r="E20154" s="157" t="e">
        <f>VLOOKUP(D20154,'SOAT LIQ'!$A$87:$C$3416,3,FALSE)</f>
        <v>#N/A</v>
      </c>
    </row>
    <row r="20155" spans="1:5" x14ac:dyDescent="0.25">
      <c r="A20155" t="s">
        <v>4295</v>
      </c>
      <c r="B20155" s="100" t="s">
        <v>18217</v>
      </c>
      <c r="C20155" s="99" t="s">
        <v>18216</v>
      </c>
      <c r="D20155" s="124">
        <v>22703</v>
      </c>
      <c r="E20155" s="157" t="e">
        <f>VLOOKUP(D20155,'SOAT LIQ'!$A$87:$C$3416,3,FALSE)</f>
        <v>#N/A</v>
      </c>
    </row>
    <row r="20156" spans="1:5" x14ac:dyDescent="0.25">
      <c r="A20156" t="s">
        <v>4295</v>
      </c>
      <c r="B20156" s="100" t="s">
        <v>18219</v>
      </c>
      <c r="C20156" s="99" t="s">
        <v>18218</v>
      </c>
      <c r="D20156" s="124">
        <v>22704</v>
      </c>
      <c r="E20156" s="157" t="e">
        <f>VLOOKUP(D20156,'SOAT LIQ'!$A$87:$C$3416,3,FALSE)</f>
        <v>#N/A</v>
      </c>
    </row>
    <row r="20157" spans="1:5" x14ac:dyDescent="0.25">
      <c r="A20157" t="s">
        <v>4295</v>
      </c>
      <c r="B20157" s="100" t="s">
        <v>18221</v>
      </c>
      <c r="C20157" s="99" t="s">
        <v>18220</v>
      </c>
      <c r="D20157" s="124">
        <v>22705</v>
      </c>
      <c r="E20157" s="157" t="e">
        <f>VLOOKUP(D20157,'SOAT LIQ'!$A$87:$C$3416,3,FALSE)</f>
        <v>#N/A</v>
      </c>
    </row>
    <row r="20158" spans="1:5" x14ac:dyDescent="0.25">
      <c r="A20158" t="s">
        <v>4295</v>
      </c>
      <c r="B20158" s="100" t="s">
        <v>18223</v>
      </c>
      <c r="C20158" s="99" t="s">
        <v>18222</v>
      </c>
      <c r="D20158" s="124">
        <v>22706</v>
      </c>
      <c r="E20158" s="157" t="e">
        <f>VLOOKUP(D20158,'SOAT LIQ'!$A$87:$C$3416,3,FALSE)</f>
        <v>#N/A</v>
      </c>
    </row>
    <row r="20159" spans="1:5" x14ac:dyDescent="0.25">
      <c r="A20159" t="s">
        <v>4295</v>
      </c>
      <c r="B20159" s="100" t="s">
        <v>18223</v>
      </c>
      <c r="C20159" s="99" t="s">
        <v>18222</v>
      </c>
      <c r="D20159" s="124">
        <v>22706</v>
      </c>
      <c r="E20159" s="157" t="e">
        <f>VLOOKUP(D20159,'SOAT LIQ'!$A$87:$C$3416,3,FALSE)</f>
        <v>#N/A</v>
      </c>
    </row>
    <row r="20160" spans="1:5" x14ac:dyDescent="0.25">
      <c r="A20160" t="s">
        <v>4295</v>
      </c>
      <c r="B20160" s="100" t="s">
        <v>4327</v>
      </c>
      <c r="C20160" s="99" t="s">
        <v>18224</v>
      </c>
      <c r="D20160" s="124">
        <v>22707</v>
      </c>
      <c r="E20160" s="157" t="e">
        <f>VLOOKUP(D20160,'SOAT LIQ'!$A$87:$C$3416,3,FALSE)</f>
        <v>#N/A</v>
      </c>
    </row>
    <row r="20161" spans="1:5" x14ac:dyDescent="0.25">
      <c r="A20161" t="s">
        <v>4295</v>
      </c>
      <c r="B20161" s="100" t="s">
        <v>4327</v>
      </c>
      <c r="C20161" s="99" t="s">
        <v>18224</v>
      </c>
      <c r="D20161" s="124">
        <v>22707</v>
      </c>
      <c r="E20161" s="157" t="e">
        <f>VLOOKUP(D20161,'SOAT LIQ'!$A$87:$C$3416,3,FALSE)</f>
        <v>#N/A</v>
      </c>
    </row>
    <row r="20162" spans="1:5" x14ac:dyDescent="0.25">
      <c r="A20162" t="s">
        <v>4295</v>
      </c>
      <c r="B20162" s="100" t="s">
        <v>4328</v>
      </c>
      <c r="C20162" s="99" t="s">
        <v>18225</v>
      </c>
      <c r="D20162" s="124">
        <v>22708</v>
      </c>
      <c r="E20162" s="157" t="e">
        <f>VLOOKUP(D20162,'SOAT LIQ'!$A$87:$C$3416,3,FALSE)</f>
        <v>#N/A</v>
      </c>
    </row>
    <row r="20163" spans="1:5" x14ac:dyDescent="0.25">
      <c r="A20163" t="s">
        <v>4295</v>
      </c>
      <c r="B20163" s="100" t="s">
        <v>4328</v>
      </c>
      <c r="C20163" s="99" t="s">
        <v>18225</v>
      </c>
      <c r="D20163" s="124">
        <v>22708</v>
      </c>
      <c r="E20163" s="157" t="e">
        <f>VLOOKUP(D20163,'SOAT LIQ'!$A$87:$C$3416,3,FALSE)</f>
        <v>#N/A</v>
      </c>
    </row>
    <row r="20164" spans="1:5" x14ac:dyDescent="0.25">
      <c r="A20164" t="s">
        <v>4295</v>
      </c>
      <c r="B20164" s="100" t="s">
        <v>4329</v>
      </c>
      <c r="C20164" s="99" t="s">
        <v>18226</v>
      </c>
      <c r="D20164" s="124">
        <v>22709</v>
      </c>
      <c r="E20164" s="157" t="e">
        <f>VLOOKUP(D20164,'SOAT LIQ'!$A$87:$C$3416,3,FALSE)</f>
        <v>#N/A</v>
      </c>
    </row>
    <row r="20165" spans="1:5" x14ac:dyDescent="0.25">
      <c r="A20165" t="s">
        <v>4295</v>
      </c>
      <c r="B20165" s="100" t="s">
        <v>4329</v>
      </c>
      <c r="C20165" s="99" t="s">
        <v>18226</v>
      </c>
      <c r="D20165" s="124">
        <v>22709</v>
      </c>
      <c r="E20165" s="157" t="e">
        <f>VLOOKUP(D20165,'SOAT LIQ'!$A$87:$C$3416,3,FALSE)</f>
        <v>#N/A</v>
      </c>
    </row>
    <row r="20166" spans="1:5" x14ac:dyDescent="0.25">
      <c r="A20166" t="s">
        <v>4295</v>
      </c>
      <c r="B20166" s="100" t="s">
        <v>4330</v>
      </c>
      <c r="C20166" s="99" t="s">
        <v>10043</v>
      </c>
      <c r="D20166" s="124">
        <v>22710</v>
      </c>
      <c r="E20166" s="157" t="e">
        <f>VLOOKUP(D20166,'SOAT LIQ'!$A$87:$C$3416,3,FALSE)</f>
        <v>#N/A</v>
      </c>
    </row>
    <row r="20167" spans="1:5" x14ac:dyDescent="0.25">
      <c r="A20167" t="s">
        <v>4295</v>
      </c>
      <c r="B20167" s="100" t="s">
        <v>4331</v>
      </c>
      <c r="C20167" s="99" t="s">
        <v>18227</v>
      </c>
      <c r="D20167" s="124">
        <v>22710</v>
      </c>
      <c r="E20167" s="157" t="e">
        <f>VLOOKUP(D20167,'SOAT LIQ'!$A$87:$C$3416,3,FALSE)</f>
        <v>#N/A</v>
      </c>
    </row>
    <row r="20168" spans="1:5" x14ac:dyDescent="0.25">
      <c r="A20168" t="s">
        <v>4295</v>
      </c>
      <c r="B20168" s="100" t="s">
        <v>4331</v>
      </c>
      <c r="C20168" s="99" t="s">
        <v>18227</v>
      </c>
      <c r="D20168" s="124">
        <v>22710</v>
      </c>
      <c r="E20168" s="157" t="e">
        <f>VLOOKUP(D20168,'SOAT LIQ'!$A$87:$C$3416,3,FALSE)</f>
        <v>#N/A</v>
      </c>
    </row>
    <row r="20169" spans="1:5" x14ac:dyDescent="0.25">
      <c r="A20169" t="s">
        <v>4295</v>
      </c>
      <c r="B20169" s="100" t="s">
        <v>4332</v>
      </c>
      <c r="C20169" s="99" t="s">
        <v>18228</v>
      </c>
      <c r="D20169" s="124">
        <v>22702</v>
      </c>
      <c r="E20169" s="157" t="e">
        <f>VLOOKUP(D20169,'SOAT LIQ'!$A$87:$C$3416,3,FALSE)</f>
        <v>#N/A</v>
      </c>
    </row>
    <row r="20170" spans="1:5" x14ac:dyDescent="0.25">
      <c r="A20170" t="s">
        <v>4295</v>
      </c>
      <c r="B20170" s="100" t="s">
        <v>18230</v>
      </c>
      <c r="C20170" s="99" t="s">
        <v>18229</v>
      </c>
      <c r="D20170" s="124">
        <v>22709</v>
      </c>
      <c r="E20170" s="157" t="e">
        <f>VLOOKUP(D20170,'SOAT LIQ'!$A$87:$C$3416,3,FALSE)</f>
        <v>#N/A</v>
      </c>
    </row>
    <row r="20171" spans="1:5" x14ac:dyDescent="0.25">
      <c r="A20171" t="s">
        <v>4295</v>
      </c>
      <c r="B20171" s="100" t="s">
        <v>4333</v>
      </c>
      <c r="C20171" s="99" t="s">
        <v>18231</v>
      </c>
      <c r="D20171" s="124">
        <v>22801</v>
      </c>
      <c r="E20171" s="157" t="e">
        <f>VLOOKUP(D20171,'SOAT LIQ'!$A$87:$C$3416,3,FALSE)</f>
        <v>#N/A</v>
      </c>
    </row>
    <row r="20172" spans="1:5" x14ac:dyDescent="0.25">
      <c r="A20172" t="s">
        <v>4295</v>
      </c>
      <c r="B20172" s="100" t="s">
        <v>4334</v>
      </c>
      <c r="C20172" s="99" t="s">
        <v>18232</v>
      </c>
      <c r="D20172" s="124">
        <v>22802</v>
      </c>
      <c r="E20172" s="157" t="e">
        <f>VLOOKUP(D20172,'SOAT LIQ'!$A$87:$C$3416,3,FALSE)</f>
        <v>#N/A</v>
      </c>
    </row>
    <row r="20173" spans="1:5" x14ac:dyDescent="0.25">
      <c r="A20173" t="s">
        <v>4295</v>
      </c>
      <c r="B20173" s="100" t="s">
        <v>4335</v>
      </c>
      <c r="C20173" s="99" t="s">
        <v>18233</v>
      </c>
      <c r="D20173" s="124">
        <v>22802</v>
      </c>
      <c r="E20173" s="157" t="e">
        <f>VLOOKUP(D20173,'SOAT LIQ'!$A$87:$C$3416,3,FALSE)</f>
        <v>#N/A</v>
      </c>
    </row>
    <row r="20174" spans="1:5" x14ac:dyDescent="0.25">
      <c r="A20174" t="s">
        <v>4295</v>
      </c>
      <c r="B20174" s="100" t="s">
        <v>18234</v>
      </c>
      <c r="C20174" s="99" t="s">
        <v>18233</v>
      </c>
      <c r="D20174" s="124">
        <v>22802</v>
      </c>
      <c r="E20174" s="157" t="e">
        <f>VLOOKUP(D20174,'SOAT LIQ'!$A$87:$C$3416,3,FALSE)</f>
        <v>#N/A</v>
      </c>
    </row>
    <row r="20175" spans="1:5" x14ac:dyDescent="0.25">
      <c r="A20175" t="s">
        <v>4295</v>
      </c>
      <c r="B20175" s="100" t="s">
        <v>18236</v>
      </c>
      <c r="C20175" s="99" t="s">
        <v>18235</v>
      </c>
      <c r="D20175" s="124">
        <v>22901</v>
      </c>
      <c r="E20175" s="157" t="e">
        <f>VLOOKUP(D20175,'SOAT LIQ'!$A$87:$C$3416,3,FALSE)</f>
        <v>#N/A</v>
      </c>
    </row>
    <row r="20176" spans="1:5" x14ac:dyDescent="0.25">
      <c r="A20176" t="s">
        <v>4295</v>
      </c>
      <c r="B20176" s="100" t="s">
        <v>18238</v>
      </c>
      <c r="C20176" s="99" t="s">
        <v>18237</v>
      </c>
      <c r="D20176" s="124">
        <v>22902</v>
      </c>
      <c r="E20176" s="157" t="e">
        <f>VLOOKUP(D20176,'SOAT LIQ'!$A$87:$C$3416,3,FALSE)</f>
        <v>#N/A</v>
      </c>
    </row>
    <row r="20177" spans="1:5" x14ac:dyDescent="0.25">
      <c r="A20177" t="s">
        <v>4295</v>
      </c>
      <c r="B20177" s="100" t="s">
        <v>18238</v>
      </c>
      <c r="C20177" s="99" t="s">
        <v>18237</v>
      </c>
      <c r="D20177" s="124">
        <v>22902</v>
      </c>
      <c r="E20177" s="157" t="e">
        <f>VLOOKUP(D20177,'SOAT LIQ'!$A$87:$C$3416,3,FALSE)</f>
        <v>#N/A</v>
      </c>
    </row>
    <row r="20178" spans="1:5" x14ac:dyDescent="0.25">
      <c r="A20178" t="s">
        <v>4295</v>
      </c>
      <c r="B20178" s="100" t="s">
        <v>18240</v>
      </c>
      <c r="C20178" s="99" t="s">
        <v>18239</v>
      </c>
      <c r="D20178" s="124">
        <v>22902</v>
      </c>
      <c r="E20178" s="157" t="e">
        <f>VLOOKUP(D20178,'SOAT LIQ'!$A$87:$C$3416,3,FALSE)</f>
        <v>#N/A</v>
      </c>
    </row>
    <row r="20179" spans="1:5" x14ac:dyDescent="0.25">
      <c r="A20179" t="s">
        <v>4295</v>
      </c>
      <c r="B20179" s="100" t="s">
        <v>18240</v>
      </c>
      <c r="C20179" s="99" t="s">
        <v>18239</v>
      </c>
      <c r="D20179" s="124">
        <v>22902</v>
      </c>
      <c r="E20179" s="157" t="e">
        <f>VLOOKUP(D20179,'SOAT LIQ'!$A$87:$C$3416,3,FALSE)</f>
        <v>#N/A</v>
      </c>
    </row>
    <row r="20180" spans="1:5" x14ac:dyDescent="0.25">
      <c r="A20180" t="s">
        <v>4295</v>
      </c>
      <c r="B20180" s="100" t="s">
        <v>18241</v>
      </c>
      <c r="C20180" s="99" t="s">
        <v>18166</v>
      </c>
      <c r="D20180" s="124">
        <v>22902</v>
      </c>
      <c r="E20180" s="157" t="e">
        <f>VLOOKUP(D20180,'SOAT LIQ'!$A$87:$C$3416,3,FALSE)</f>
        <v>#N/A</v>
      </c>
    </row>
    <row r="20181" spans="1:5" x14ac:dyDescent="0.25">
      <c r="A20181" t="s">
        <v>4295</v>
      </c>
      <c r="B20181" s="100" t="s">
        <v>18242</v>
      </c>
      <c r="C20181" s="99" t="s">
        <v>18239</v>
      </c>
      <c r="D20181" s="124">
        <v>22902</v>
      </c>
      <c r="E20181" s="157" t="e">
        <f>VLOOKUP(D20181,'SOAT LIQ'!$A$87:$C$3416,3,FALSE)</f>
        <v>#N/A</v>
      </c>
    </row>
    <row r="20182" spans="1:5" x14ac:dyDescent="0.25">
      <c r="A20182" t="s">
        <v>4295</v>
      </c>
      <c r="B20182" s="100" t="s">
        <v>18244</v>
      </c>
      <c r="C20182" s="99" t="s">
        <v>18243</v>
      </c>
      <c r="D20182" s="124">
        <v>22209</v>
      </c>
      <c r="E20182" s="157" t="e">
        <f>VLOOKUP(D20182,'SOAT LIQ'!$A$87:$C$3416,3,FALSE)</f>
        <v>#N/A</v>
      </c>
    </row>
    <row r="20183" spans="1:5" x14ac:dyDescent="0.25">
      <c r="A20183" t="s">
        <v>4295</v>
      </c>
      <c r="B20183" s="100" t="s">
        <v>18245</v>
      </c>
      <c r="C20183" s="99" t="s">
        <v>18226</v>
      </c>
      <c r="D20183" s="124">
        <v>22709</v>
      </c>
      <c r="E20183" s="157" t="e">
        <f>VLOOKUP(D20183,'SOAT LIQ'!$A$87:$C$3416,3,FALSE)</f>
        <v>#N/A</v>
      </c>
    </row>
    <row r="20184" spans="1:5" x14ac:dyDescent="0.25">
      <c r="A20184" t="s">
        <v>4295</v>
      </c>
      <c r="B20184" s="100" t="s">
        <v>18246</v>
      </c>
      <c r="C20184" s="100"/>
      <c r="D20184" s="124"/>
      <c r="E20184" s="157" t="e">
        <f>VLOOKUP(D20184,'SOAT LIQ'!$A$87:$C$3416,3,FALSE)</f>
        <v>#N/A</v>
      </c>
    </row>
    <row r="20185" spans="1:5" x14ac:dyDescent="0.25">
      <c r="A20185" t="s">
        <v>3972</v>
      </c>
      <c r="B20185" s="100" t="s">
        <v>18247</v>
      </c>
      <c r="C20185" s="99" t="s">
        <v>18248</v>
      </c>
      <c r="D20185" s="124">
        <v>33201</v>
      </c>
      <c r="E20185" s="157" t="e">
        <f>VLOOKUP(D20185,'SOAT LIQ'!$A$87:$C$3416,3,FALSE)</f>
        <v>#N/A</v>
      </c>
    </row>
    <row r="20186" spans="1:5" x14ac:dyDescent="0.25">
      <c r="A20186" t="s">
        <v>3972</v>
      </c>
      <c r="B20186" s="100" t="s">
        <v>18249</v>
      </c>
      <c r="C20186" s="99" t="s">
        <v>18250</v>
      </c>
      <c r="D20186" s="124">
        <v>33101</v>
      </c>
      <c r="E20186" s="157" t="e">
        <f>VLOOKUP(D20186,'SOAT LIQ'!$A$87:$C$3416,3,FALSE)</f>
        <v>#N/A</v>
      </c>
    </row>
    <row r="20187" spans="1:5" x14ac:dyDescent="0.25">
      <c r="A20187" t="s">
        <v>3972</v>
      </c>
      <c r="B20187" s="100" t="s">
        <v>18251</v>
      </c>
      <c r="C20187" s="99" t="s">
        <v>18250</v>
      </c>
      <c r="D20187" s="124">
        <v>33101</v>
      </c>
      <c r="E20187" s="157" t="e">
        <f>VLOOKUP(D20187,'SOAT LIQ'!$A$87:$C$3416,3,FALSE)</f>
        <v>#N/A</v>
      </c>
    </row>
    <row r="20188" spans="1:5" x14ac:dyDescent="0.25">
      <c r="A20188" t="s">
        <v>3972</v>
      </c>
      <c r="B20188" s="100" t="s">
        <v>18252</v>
      </c>
      <c r="C20188" s="99" t="s">
        <v>18253</v>
      </c>
      <c r="D20188" s="124">
        <v>33101</v>
      </c>
      <c r="E20188" s="157" t="e">
        <f>VLOOKUP(D20188,'SOAT LIQ'!$A$87:$C$3416,3,FALSE)</f>
        <v>#N/A</v>
      </c>
    </row>
    <row r="20189" spans="1:5" x14ac:dyDescent="0.25">
      <c r="A20189" t="s">
        <v>3972</v>
      </c>
      <c r="B20189" s="100" t="s">
        <v>18254</v>
      </c>
      <c r="C20189" s="99" t="s">
        <v>18253</v>
      </c>
      <c r="D20189" s="124">
        <v>33101</v>
      </c>
      <c r="E20189" s="157" t="e">
        <f>VLOOKUP(D20189,'SOAT LIQ'!$A$87:$C$3416,3,FALSE)</f>
        <v>#N/A</v>
      </c>
    </row>
    <row r="20190" spans="1:5" x14ac:dyDescent="0.25">
      <c r="A20190" t="s">
        <v>3972</v>
      </c>
      <c r="B20190" s="100" t="s">
        <v>18255</v>
      </c>
      <c r="C20190" s="99" t="s">
        <v>18256</v>
      </c>
      <c r="D20190" s="124">
        <v>33104</v>
      </c>
      <c r="E20190" s="157" t="e">
        <f>VLOOKUP(D20190,'SOAT LIQ'!$A$87:$C$3416,3,FALSE)</f>
        <v>#N/A</v>
      </c>
    </row>
    <row r="20191" spans="1:5" x14ac:dyDescent="0.25">
      <c r="A20191" t="s">
        <v>3972</v>
      </c>
      <c r="B20191" s="100" t="s">
        <v>18257</v>
      </c>
      <c r="C20191" s="100"/>
      <c r="D20191" s="124"/>
      <c r="E20191" s="157" t="e">
        <f>VLOOKUP(D20191,'SOAT LIQ'!$A$87:$C$3416,3,FALSE)</f>
        <v>#N/A</v>
      </c>
    </row>
    <row r="20192" spans="1:5" x14ac:dyDescent="0.25">
      <c r="A20192" t="s">
        <v>3972</v>
      </c>
      <c r="B20192" s="100" t="s">
        <v>18258</v>
      </c>
      <c r="C20192" s="100"/>
      <c r="D20192" s="124"/>
      <c r="E20192" s="157" t="e">
        <f>VLOOKUP(D20192,'SOAT LIQ'!$A$87:$C$3416,3,FALSE)</f>
        <v>#N/A</v>
      </c>
    </row>
    <row r="20193" spans="1:5" x14ac:dyDescent="0.25">
      <c r="A20193" t="s">
        <v>3972</v>
      </c>
      <c r="B20193" s="100" t="s">
        <v>18259</v>
      </c>
      <c r="C20193" s="100"/>
      <c r="D20193" s="124"/>
      <c r="E20193" s="157" t="e">
        <f>VLOOKUP(D20193,'SOAT LIQ'!$A$87:$C$3416,3,FALSE)</f>
        <v>#N/A</v>
      </c>
    </row>
    <row r="20194" spans="1:5" x14ac:dyDescent="0.25">
      <c r="A20194" t="s">
        <v>3972</v>
      </c>
      <c r="B20194" s="100" t="s">
        <v>18260</v>
      </c>
      <c r="C20194" s="99" t="s">
        <v>18256</v>
      </c>
      <c r="D20194" s="124">
        <v>33101</v>
      </c>
      <c r="E20194" s="157" t="e">
        <f>VLOOKUP(D20194,'SOAT LIQ'!$A$87:$C$3416,3,FALSE)</f>
        <v>#N/A</v>
      </c>
    </row>
    <row r="20195" spans="1:5" x14ac:dyDescent="0.25">
      <c r="A20195" t="s">
        <v>3972</v>
      </c>
      <c r="B20195" s="100" t="s">
        <v>18261</v>
      </c>
      <c r="C20195" s="100"/>
      <c r="D20195" s="124"/>
      <c r="E20195" s="157" t="e">
        <f>VLOOKUP(D20195,'SOAT LIQ'!$A$87:$C$3416,3,FALSE)</f>
        <v>#N/A</v>
      </c>
    </row>
    <row r="20196" spans="1:5" x14ac:dyDescent="0.25">
      <c r="A20196" t="s">
        <v>3972</v>
      </c>
      <c r="B20196" s="100" t="s">
        <v>18262</v>
      </c>
      <c r="C20196" s="100"/>
      <c r="D20196" s="124"/>
      <c r="E20196" s="157" t="e">
        <f>VLOOKUP(D20196,'SOAT LIQ'!$A$87:$C$3416,3,FALSE)</f>
        <v>#N/A</v>
      </c>
    </row>
    <row r="20197" spans="1:5" x14ac:dyDescent="0.25">
      <c r="A20197" t="s">
        <v>3972</v>
      </c>
      <c r="B20197" s="100" t="s">
        <v>18263</v>
      </c>
      <c r="C20197" s="99" t="s">
        <v>18256</v>
      </c>
      <c r="D20197" s="124">
        <v>33502</v>
      </c>
      <c r="E20197" s="157" t="e">
        <f>VLOOKUP(D20197,'SOAT LIQ'!$A$87:$C$3416,3,FALSE)</f>
        <v>#N/A</v>
      </c>
    </row>
    <row r="20198" spans="1:5" x14ac:dyDescent="0.25">
      <c r="A20198" t="s">
        <v>3972</v>
      </c>
      <c r="B20198" s="100" t="s">
        <v>18264</v>
      </c>
      <c r="C20198" s="99" t="s">
        <v>18256</v>
      </c>
      <c r="D20198" s="124">
        <v>33502</v>
      </c>
      <c r="E20198" s="157" t="e">
        <f>VLOOKUP(D20198,'SOAT LIQ'!$A$87:$C$3416,3,FALSE)</f>
        <v>#N/A</v>
      </c>
    </row>
    <row r="20199" spans="1:5" x14ac:dyDescent="0.25">
      <c r="A20199" t="s">
        <v>3972</v>
      </c>
      <c r="B20199" s="100" t="s">
        <v>18265</v>
      </c>
      <c r="C20199" s="99" t="s">
        <v>18256</v>
      </c>
      <c r="D20199" s="124">
        <v>33502</v>
      </c>
      <c r="E20199" s="157" t="e">
        <f>VLOOKUP(D20199,'SOAT LIQ'!$A$87:$C$3416,3,FALSE)</f>
        <v>#N/A</v>
      </c>
    </row>
    <row r="20200" spans="1:5" x14ac:dyDescent="0.25">
      <c r="A20200" t="s">
        <v>3972</v>
      </c>
      <c r="B20200" s="100" t="s">
        <v>18267</v>
      </c>
      <c r="C20200" s="99" t="s">
        <v>18266</v>
      </c>
      <c r="D20200" s="124">
        <v>33401</v>
      </c>
      <c r="E20200" s="157" t="e">
        <f>VLOOKUP(D20200,'SOAT LIQ'!$A$87:$C$3416,3,FALSE)</f>
        <v>#N/A</v>
      </c>
    </row>
    <row r="20201" spans="1:5" x14ac:dyDescent="0.25">
      <c r="A20201" t="s">
        <v>3972</v>
      </c>
      <c r="B20201" s="100" t="s">
        <v>18269</v>
      </c>
      <c r="C20201" s="99" t="s">
        <v>18268</v>
      </c>
      <c r="D20201" s="124">
        <v>33304</v>
      </c>
      <c r="E20201" s="157" t="e">
        <f>VLOOKUP(D20201,'SOAT LIQ'!$A$87:$C$3416,3,FALSE)</f>
        <v>#N/A</v>
      </c>
    </row>
    <row r="20202" spans="1:5" x14ac:dyDescent="0.25">
      <c r="A20202" t="s">
        <v>3972</v>
      </c>
      <c r="B20202" s="100" t="s">
        <v>18271</v>
      </c>
      <c r="C20202" s="99" t="s">
        <v>18270</v>
      </c>
      <c r="D20202" s="124">
        <v>33301</v>
      </c>
      <c r="E20202" s="157" t="e">
        <f>VLOOKUP(D20202,'SOAT LIQ'!$A$87:$C$3416,3,FALSE)</f>
        <v>#N/A</v>
      </c>
    </row>
    <row r="20203" spans="1:5" x14ac:dyDescent="0.25">
      <c r="A20203" t="s">
        <v>3972</v>
      </c>
      <c r="B20203" s="100" t="s">
        <v>18273</v>
      </c>
      <c r="C20203" s="99" t="s">
        <v>18272</v>
      </c>
      <c r="D20203" s="124">
        <v>33304</v>
      </c>
      <c r="E20203" s="157" t="e">
        <f>VLOOKUP(D20203,'SOAT LIQ'!$A$87:$C$3416,3,FALSE)</f>
        <v>#N/A</v>
      </c>
    </row>
    <row r="20204" spans="1:5" x14ac:dyDescent="0.25">
      <c r="A20204" t="s">
        <v>3972</v>
      </c>
      <c r="B20204" s="100" t="s">
        <v>18273</v>
      </c>
      <c r="C20204" s="99" t="s">
        <v>18272</v>
      </c>
      <c r="D20204" s="124">
        <v>33304</v>
      </c>
      <c r="E20204" s="157" t="e">
        <f>VLOOKUP(D20204,'SOAT LIQ'!$A$87:$C$3416,3,FALSE)</f>
        <v>#N/A</v>
      </c>
    </row>
    <row r="20205" spans="1:5" x14ac:dyDescent="0.25">
      <c r="A20205" t="s">
        <v>3972</v>
      </c>
      <c r="B20205" s="100" t="s">
        <v>18275</v>
      </c>
      <c r="C20205" s="99" t="s">
        <v>18274</v>
      </c>
      <c r="D20205" s="124">
        <v>33301</v>
      </c>
      <c r="E20205" s="157" t="e">
        <f>VLOOKUP(D20205,'SOAT LIQ'!$A$87:$C$3416,3,FALSE)</f>
        <v>#N/A</v>
      </c>
    </row>
    <row r="20206" spans="1:5" x14ac:dyDescent="0.25">
      <c r="A20206" t="s">
        <v>3972</v>
      </c>
      <c r="B20206" s="100" t="s">
        <v>18276</v>
      </c>
      <c r="C20206" s="99" t="s">
        <v>18272</v>
      </c>
      <c r="D20206" s="124">
        <v>33304</v>
      </c>
      <c r="E20206" s="157" t="e">
        <f>VLOOKUP(D20206,'SOAT LIQ'!$A$87:$C$3416,3,FALSE)</f>
        <v>#N/A</v>
      </c>
    </row>
    <row r="20207" spans="1:5" x14ac:dyDescent="0.25">
      <c r="A20207" t="s">
        <v>3972</v>
      </c>
      <c r="B20207" s="100" t="s">
        <v>18277</v>
      </c>
      <c r="C20207" s="99" t="s">
        <v>18274</v>
      </c>
      <c r="D20207" s="124">
        <v>33301</v>
      </c>
      <c r="E20207" s="157" t="e">
        <f>VLOOKUP(D20207,'SOAT LIQ'!$A$87:$C$3416,3,FALSE)</f>
        <v>#N/A</v>
      </c>
    </row>
    <row r="20208" spans="1:5" x14ac:dyDescent="0.25">
      <c r="A20208" t="s">
        <v>3972</v>
      </c>
      <c r="B20208" s="100" t="s">
        <v>18278</v>
      </c>
      <c r="C20208" s="99" t="s">
        <v>18268</v>
      </c>
      <c r="D20208" s="124">
        <v>33304</v>
      </c>
      <c r="E20208" s="157" t="e">
        <f>VLOOKUP(D20208,'SOAT LIQ'!$A$87:$C$3416,3,FALSE)</f>
        <v>#N/A</v>
      </c>
    </row>
    <row r="20209" spans="1:6" x14ac:dyDescent="0.25">
      <c r="A20209" t="s">
        <v>3972</v>
      </c>
      <c r="B20209" s="100" t="s">
        <v>18279</v>
      </c>
      <c r="C20209" s="99" t="s">
        <v>18272</v>
      </c>
      <c r="D20209" s="124">
        <v>33304</v>
      </c>
      <c r="E20209" s="157" t="e">
        <f>VLOOKUP(D20209,'SOAT LIQ'!$A$87:$C$3416,3,FALSE)</f>
        <v>#N/A</v>
      </c>
    </row>
    <row r="20210" spans="1:6" x14ac:dyDescent="0.25">
      <c r="A20210" t="s">
        <v>3972</v>
      </c>
      <c r="B20210" s="100" t="s">
        <v>18280</v>
      </c>
      <c r="C20210" s="99" t="s">
        <v>18272</v>
      </c>
      <c r="D20210" s="124">
        <v>33304</v>
      </c>
      <c r="E20210" s="157" t="e">
        <f>VLOOKUP(D20210,'SOAT LIQ'!$A$87:$C$3416,3,FALSE)</f>
        <v>#N/A</v>
      </c>
    </row>
    <row r="20211" spans="1:6" x14ac:dyDescent="0.25">
      <c r="A20211" t="s">
        <v>3972</v>
      </c>
      <c r="B20211" s="100" t="s">
        <v>18281</v>
      </c>
      <c r="C20211" s="99" t="s">
        <v>18282</v>
      </c>
      <c r="D20211" s="124">
        <v>33406</v>
      </c>
      <c r="E20211" s="157" t="e">
        <f>VLOOKUP(D20211,'SOAT LIQ'!$A$87:$C$3416,3,FALSE)</f>
        <v>#N/A</v>
      </c>
    </row>
    <row r="20212" spans="1:6" x14ac:dyDescent="0.25">
      <c r="A20212" t="s">
        <v>3972</v>
      </c>
      <c r="B20212" s="100" t="s">
        <v>18283</v>
      </c>
      <c r="C20212" s="99" t="s">
        <v>18284</v>
      </c>
      <c r="D20212" s="124">
        <v>33501</v>
      </c>
      <c r="E20212" s="157" t="e">
        <f>VLOOKUP(D20212,'SOAT LIQ'!$A$87:$C$3416,3,FALSE)</f>
        <v>#N/A</v>
      </c>
    </row>
    <row r="20213" spans="1:6" x14ac:dyDescent="0.25">
      <c r="A20213" t="s">
        <v>3972</v>
      </c>
      <c r="B20213" s="100" t="s">
        <v>18285</v>
      </c>
      <c r="C20213" s="99" t="s">
        <v>18282</v>
      </c>
      <c r="D20213" s="124">
        <v>33403</v>
      </c>
      <c r="E20213" s="157" t="e">
        <f>VLOOKUP(D20213,'SOAT LIQ'!$A$87:$C$3416,3,FALSE)</f>
        <v>#N/A</v>
      </c>
    </row>
    <row r="20214" spans="1:6" x14ac:dyDescent="0.25">
      <c r="A20214" t="s">
        <v>3972</v>
      </c>
      <c r="B20214" s="100" t="s">
        <v>18286</v>
      </c>
      <c r="C20214" s="99" t="s">
        <v>18282</v>
      </c>
      <c r="D20214" s="124">
        <v>33406</v>
      </c>
      <c r="E20214" s="157" t="e">
        <f>VLOOKUP(D20214,'SOAT LIQ'!$A$87:$C$3416,3,FALSE)</f>
        <v>#N/A</v>
      </c>
    </row>
    <row r="20215" spans="1:6" x14ac:dyDescent="0.25">
      <c r="A20215" t="s">
        <v>4295</v>
      </c>
      <c r="B20215" s="100" t="s">
        <v>4056</v>
      </c>
      <c r="C20215" s="99" t="s">
        <v>18287</v>
      </c>
      <c r="D20215" s="124">
        <v>22105</v>
      </c>
      <c r="E20215" s="157" t="e">
        <f>VLOOKUP(D20215,'SOAT LIQ'!$A$87:$C$3416,3,FALSE)</f>
        <v>#N/A</v>
      </c>
    </row>
    <row r="20216" spans="1:6" x14ac:dyDescent="0.25">
      <c r="A20216" t="s">
        <v>4295</v>
      </c>
      <c r="B20216" s="100" t="s">
        <v>4336</v>
      </c>
      <c r="C20216" s="99" t="s">
        <v>18288</v>
      </c>
      <c r="D20216" s="124">
        <v>22106</v>
      </c>
      <c r="E20216" s="157" t="e">
        <f>VLOOKUP(D20216,'SOAT LIQ'!$A$87:$C$3416,3,FALSE)</f>
        <v>#N/A</v>
      </c>
    </row>
    <row r="20217" spans="1:6" x14ac:dyDescent="0.25">
      <c r="A20217" t="s">
        <v>4295</v>
      </c>
      <c r="B20217" s="100" t="s">
        <v>4301</v>
      </c>
      <c r="C20217" s="99" t="s">
        <v>18289</v>
      </c>
      <c r="D20217" s="124">
        <v>22106</v>
      </c>
      <c r="E20217" s="157" t="e">
        <f>VLOOKUP(D20217,'SOAT LIQ'!$A$87:$C$3416,3,FALSE)</f>
        <v>#N/A</v>
      </c>
    </row>
    <row r="20218" spans="1:6" x14ac:dyDescent="0.25">
      <c r="A20218" t="s">
        <v>4295</v>
      </c>
      <c r="B20218" s="100" t="s">
        <v>18291</v>
      </c>
      <c r="C20218" s="99" t="s">
        <v>18290</v>
      </c>
      <c r="D20218" s="124">
        <v>22106</v>
      </c>
      <c r="E20218" s="157" t="e">
        <f>VLOOKUP(D20218,'SOAT LIQ'!$A$87:$C$3416,3,FALSE)</f>
        <v>#N/A</v>
      </c>
    </row>
    <row r="20219" spans="1:6" x14ac:dyDescent="0.25">
      <c r="A20219" t="s">
        <v>5142</v>
      </c>
      <c r="B20219" s="100" t="s">
        <v>18292</v>
      </c>
      <c r="C20219" s="99" t="s">
        <v>18293</v>
      </c>
      <c r="D20219" s="124">
        <v>1151</v>
      </c>
      <c r="E20219" s="157">
        <f>VLOOKUP(D20219,'SOAT LIQ'!$A$87:$C$3416,3,FALSE)</f>
        <v>22</v>
      </c>
      <c r="F20219" t="s">
        <v>21632</v>
      </c>
    </row>
    <row r="20220" spans="1:6" x14ac:dyDescent="0.25">
      <c r="A20220" t="s">
        <v>3972</v>
      </c>
      <c r="B20220" s="100" t="s">
        <v>18292</v>
      </c>
      <c r="C20220" s="99" t="s">
        <v>18293</v>
      </c>
      <c r="D20220" s="124">
        <v>1151</v>
      </c>
      <c r="E20220" s="157">
        <f>VLOOKUP(D20220,'SOAT LIQ'!$A$87:$C$3416,3,FALSE)</f>
        <v>22</v>
      </c>
      <c r="F20220" t="s">
        <v>21632</v>
      </c>
    </row>
    <row r="20221" spans="1:6" x14ac:dyDescent="0.25">
      <c r="A20221" t="s">
        <v>5142</v>
      </c>
      <c r="B20221" s="100" t="s">
        <v>18294</v>
      </c>
      <c r="C20221" s="100"/>
      <c r="D20221" s="124">
        <v>1151</v>
      </c>
      <c r="E20221" s="157">
        <f>VLOOKUP(D20221,'SOAT LIQ'!$A$87:$C$3416,3,FALSE)</f>
        <v>22</v>
      </c>
      <c r="F20221" t="s">
        <v>21632</v>
      </c>
    </row>
    <row r="20222" spans="1:6" x14ac:dyDescent="0.25">
      <c r="A20222" t="s">
        <v>3972</v>
      </c>
      <c r="B20222" s="100" t="s">
        <v>18294</v>
      </c>
      <c r="C20222" s="100"/>
      <c r="D20222" s="124">
        <v>1151</v>
      </c>
      <c r="E20222" s="157">
        <f>VLOOKUP(D20222,'SOAT LIQ'!$A$87:$C$3416,3,FALSE)</f>
        <v>22</v>
      </c>
      <c r="F20222" t="s">
        <v>21632</v>
      </c>
    </row>
    <row r="20223" spans="1:6" x14ac:dyDescent="0.25">
      <c r="A20223" t="s">
        <v>5142</v>
      </c>
      <c r="B20223" s="100" t="s">
        <v>18295</v>
      </c>
      <c r="C20223" s="99" t="s">
        <v>18293</v>
      </c>
      <c r="D20223" s="124">
        <v>1151</v>
      </c>
      <c r="E20223" s="157">
        <f>VLOOKUP(D20223,'SOAT LIQ'!$A$87:$C$3416,3,FALSE)</f>
        <v>22</v>
      </c>
      <c r="F20223" t="s">
        <v>21632</v>
      </c>
    </row>
    <row r="20224" spans="1:6" x14ac:dyDescent="0.25">
      <c r="A20224" t="s">
        <v>3972</v>
      </c>
      <c r="B20224" s="100" t="s">
        <v>18295</v>
      </c>
      <c r="C20224" s="99" t="s">
        <v>18293</v>
      </c>
      <c r="D20224" s="124">
        <v>1151</v>
      </c>
      <c r="E20224" s="157">
        <f>VLOOKUP(D20224,'SOAT LIQ'!$A$87:$C$3416,3,FALSE)</f>
        <v>22</v>
      </c>
      <c r="F20224" t="s">
        <v>21632</v>
      </c>
    </row>
    <row r="20225" spans="1:5" x14ac:dyDescent="0.25">
      <c r="A20225" t="s">
        <v>14979</v>
      </c>
      <c r="B20225" s="100" t="s">
        <v>18296</v>
      </c>
      <c r="C20225" s="99" t="s">
        <v>14987</v>
      </c>
      <c r="D20225" s="124">
        <v>29114</v>
      </c>
      <c r="E20225" s="157" t="e">
        <f>VLOOKUP(D20225,'SOAT LIQ'!$A$87:$C$3416,3,FALSE)</f>
        <v>#N/A</v>
      </c>
    </row>
    <row r="20226" spans="1:5" x14ac:dyDescent="0.25">
      <c r="A20226" t="s">
        <v>4085</v>
      </c>
      <c r="B20226" s="100" t="s">
        <v>18296</v>
      </c>
      <c r="C20226" s="99" t="s">
        <v>14987</v>
      </c>
      <c r="D20226" s="124">
        <v>29114</v>
      </c>
      <c r="E20226" s="157" t="e">
        <f>VLOOKUP(D20226,'SOAT LIQ'!$A$87:$C$3416,3,FALSE)</f>
        <v>#N/A</v>
      </c>
    </row>
    <row r="20227" spans="1:5" x14ac:dyDescent="0.25">
      <c r="A20227" t="s">
        <v>14979</v>
      </c>
      <c r="B20227" s="100" t="s">
        <v>18297</v>
      </c>
      <c r="C20227" s="99" t="s">
        <v>14987</v>
      </c>
      <c r="D20227" s="124">
        <v>35114</v>
      </c>
      <c r="E20227" s="157" t="e">
        <f>VLOOKUP(D20227,'SOAT LIQ'!$A$87:$C$3416,3,FALSE)</f>
        <v>#N/A</v>
      </c>
    </row>
    <row r="20228" spans="1:5" x14ac:dyDescent="0.25">
      <c r="A20228" t="s">
        <v>14979</v>
      </c>
      <c r="B20228" s="100" t="s">
        <v>18298</v>
      </c>
      <c r="C20228" s="100"/>
      <c r="D20228" s="124">
        <v>35102</v>
      </c>
      <c r="E20228" s="157" t="e">
        <f>VLOOKUP(D20228,'SOAT LIQ'!$A$87:$C$3416,3,FALSE)</f>
        <v>#N/A</v>
      </c>
    </row>
    <row r="20229" spans="1:5" x14ac:dyDescent="0.25">
      <c r="A20229" t="s">
        <v>4085</v>
      </c>
      <c r="B20229" s="100" t="s">
        <v>18299</v>
      </c>
      <c r="C20229" s="99" t="s">
        <v>14987</v>
      </c>
      <c r="D20229" s="124">
        <v>39141</v>
      </c>
      <c r="E20229" s="157" t="e">
        <f>VLOOKUP(D20229,'SOAT LIQ'!$A$87:$C$3416,3,FALSE)</f>
        <v>#N/A</v>
      </c>
    </row>
    <row r="20230" spans="1:5" x14ac:dyDescent="0.25">
      <c r="A20230" t="s">
        <v>5925</v>
      </c>
      <c r="B20230" s="100" t="s">
        <v>18299</v>
      </c>
      <c r="C20230" s="99" t="s">
        <v>14987</v>
      </c>
      <c r="D20230" s="124">
        <v>39141</v>
      </c>
      <c r="E20230" s="157" t="e">
        <f>VLOOKUP(D20230,'SOAT LIQ'!$A$87:$C$3416,3,FALSE)</f>
        <v>#N/A</v>
      </c>
    </row>
    <row r="20231" spans="1:5" x14ac:dyDescent="0.25">
      <c r="A20231" t="s">
        <v>14985</v>
      </c>
      <c r="B20231" s="100" t="s">
        <v>18300</v>
      </c>
      <c r="C20231" s="99" t="s">
        <v>14987</v>
      </c>
      <c r="D20231" s="124">
        <v>29114</v>
      </c>
      <c r="E20231" s="157" t="e">
        <f>VLOOKUP(D20231,'SOAT LIQ'!$A$87:$C$3416,3,FALSE)</f>
        <v>#N/A</v>
      </c>
    </row>
    <row r="20232" spans="1:5" x14ac:dyDescent="0.25">
      <c r="A20232" t="s">
        <v>14985</v>
      </c>
      <c r="B20232" s="100" t="s">
        <v>18301</v>
      </c>
      <c r="C20232" s="99" t="s">
        <v>14987</v>
      </c>
      <c r="D20232" s="124">
        <v>29114</v>
      </c>
      <c r="E20232" s="157" t="e">
        <f>VLOOKUP(D20232,'SOAT LIQ'!$A$87:$C$3416,3,FALSE)</f>
        <v>#N/A</v>
      </c>
    </row>
    <row r="20233" spans="1:5" x14ac:dyDescent="0.25">
      <c r="A20233" t="s">
        <v>14985</v>
      </c>
      <c r="B20233" s="100" t="s">
        <v>18302</v>
      </c>
      <c r="C20233" s="99" t="s">
        <v>14987</v>
      </c>
      <c r="D20233" s="124">
        <v>29114</v>
      </c>
      <c r="E20233" s="157" t="e">
        <f>VLOOKUP(D20233,'SOAT LIQ'!$A$87:$C$3416,3,FALSE)</f>
        <v>#N/A</v>
      </c>
    </row>
    <row r="20234" spans="1:5" x14ac:dyDescent="0.25">
      <c r="A20234" t="s">
        <v>14985</v>
      </c>
      <c r="B20234" s="100" t="s">
        <v>18303</v>
      </c>
      <c r="C20234" s="99" t="s">
        <v>14987</v>
      </c>
      <c r="D20234" s="124">
        <v>29114</v>
      </c>
      <c r="E20234" s="157" t="e">
        <f>VLOOKUP(D20234,'SOAT LIQ'!$A$87:$C$3416,3,FALSE)</f>
        <v>#N/A</v>
      </c>
    </row>
    <row r="20235" spans="1:5" x14ac:dyDescent="0.25">
      <c r="A20235" t="s">
        <v>14985</v>
      </c>
      <c r="B20235" s="100" t="s">
        <v>18304</v>
      </c>
      <c r="C20235" s="99" t="s">
        <v>14987</v>
      </c>
      <c r="D20235" s="124">
        <v>29114</v>
      </c>
      <c r="E20235" s="157" t="e">
        <f>VLOOKUP(D20235,'SOAT LIQ'!$A$87:$C$3416,3,FALSE)</f>
        <v>#N/A</v>
      </c>
    </row>
    <row r="20236" spans="1:5" x14ac:dyDescent="0.25">
      <c r="A20236" t="s">
        <v>14985</v>
      </c>
      <c r="B20236" s="100" t="s">
        <v>18305</v>
      </c>
      <c r="C20236" s="99" t="s">
        <v>14987</v>
      </c>
      <c r="D20236" s="124">
        <v>29114</v>
      </c>
      <c r="E20236" s="157" t="e">
        <f>VLOOKUP(D20236,'SOAT LIQ'!$A$87:$C$3416,3,FALSE)</f>
        <v>#N/A</v>
      </c>
    </row>
    <row r="20237" spans="1:5" x14ac:dyDescent="0.25">
      <c r="A20237" t="s">
        <v>8470</v>
      </c>
      <c r="B20237" s="100" t="s">
        <v>18306</v>
      </c>
      <c r="C20237" s="100"/>
      <c r="D20237" s="124"/>
      <c r="E20237" s="157" t="e">
        <f>VLOOKUP(D20237,'SOAT LIQ'!$A$87:$C$3416,3,FALSE)</f>
        <v>#N/A</v>
      </c>
    </row>
    <row r="20238" spans="1:5" x14ac:dyDescent="0.25">
      <c r="A20238" t="s">
        <v>8472</v>
      </c>
      <c r="B20238" s="100" t="s">
        <v>18306</v>
      </c>
      <c r="C20238" s="100"/>
      <c r="D20238" s="124"/>
      <c r="E20238" s="157" t="e">
        <f>VLOOKUP(D20238,'SOAT LIQ'!$A$87:$C$3416,3,FALSE)</f>
        <v>#N/A</v>
      </c>
    </row>
    <row r="20239" spans="1:5" x14ac:dyDescent="0.25">
      <c r="A20239" t="s">
        <v>5925</v>
      </c>
      <c r="B20239" s="100" t="s">
        <v>18307</v>
      </c>
      <c r="C20239" s="99" t="s">
        <v>14989</v>
      </c>
      <c r="D20239" s="124">
        <v>29112</v>
      </c>
      <c r="E20239" s="157" t="e">
        <f>VLOOKUP(D20239,'SOAT LIQ'!$A$87:$C$3416,3,FALSE)</f>
        <v>#N/A</v>
      </c>
    </row>
    <row r="20240" spans="1:5" x14ac:dyDescent="0.25">
      <c r="A20240" t="s">
        <v>5930</v>
      </c>
      <c r="B20240" s="100" t="s">
        <v>18307</v>
      </c>
      <c r="C20240" s="99" t="s">
        <v>14989</v>
      </c>
      <c r="D20240" s="124">
        <v>29112</v>
      </c>
      <c r="E20240" s="157" t="e">
        <f>VLOOKUP(D20240,'SOAT LIQ'!$A$87:$C$3416,3,FALSE)</f>
        <v>#N/A</v>
      </c>
    </row>
    <row r="20241" spans="1:6" x14ac:dyDescent="0.25">
      <c r="A20241" t="s">
        <v>5930</v>
      </c>
      <c r="B20241" s="100" t="s">
        <v>18308</v>
      </c>
      <c r="C20241" s="99" t="s">
        <v>14989</v>
      </c>
      <c r="D20241" s="124">
        <v>29112</v>
      </c>
      <c r="E20241" s="157" t="e">
        <f>VLOOKUP(D20241,'SOAT LIQ'!$A$87:$C$3416,3,FALSE)</f>
        <v>#N/A</v>
      </c>
    </row>
    <row r="20242" spans="1:6" x14ac:dyDescent="0.25">
      <c r="A20242" t="s">
        <v>9395</v>
      </c>
      <c r="B20242" s="100" t="s">
        <v>18309</v>
      </c>
      <c r="C20242" s="100"/>
      <c r="D20242" s="124"/>
      <c r="E20242" s="157" t="e">
        <f>VLOOKUP(D20242,'SOAT LIQ'!$A$87:$C$3416,3,FALSE)</f>
        <v>#N/A</v>
      </c>
    </row>
    <row r="20243" spans="1:6" x14ac:dyDescent="0.25">
      <c r="A20243" t="s">
        <v>5925</v>
      </c>
      <c r="B20243" s="100" t="s">
        <v>18310</v>
      </c>
      <c r="C20243" s="99" t="s">
        <v>14989</v>
      </c>
      <c r="D20243" s="124">
        <v>29112</v>
      </c>
      <c r="E20243" s="157" t="e">
        <f>VLOOKUP(D20243,'SOAT LIQ'!$A$87:$C$3416,3,FALSE)</f>
        <v>#N/A</v>
      </c>
    </row>
    <row r="20244" spans="1:6" x14ac:dyDescent="0.25">
      <c r="A20244" t="s">
        <v>5142</v>
      </c>
      <c r="B20244" s="100" t="s">
        <v>18310</v>
      </c>
      <c r="C20244" s="99" t="s">
        <v>14989</v>
      </c>
      <c r="D20244" s="124">
        <v>29112</v>
      </c>
      <c r="E20244" s="157" t="e">
        <f>VLOOKUP(D20244,'SOAT LIQ'!$A$87:$C$3416,3,FALSE)</f>
        <v>#N/A</v>
      </c>
      <c r="F20244" t="s">
        <v>21632</v>
      </c>
    </row>
    <row r="20245" spans="1:6" x14ac:dyDescent="0.25">
      <c r="A20245" t="s">
        <v>13964</v>
      </c>
      <c r="B20245" s="100" t="s">
        <v>18310</v>
      </c>
      <c r="C20245" s="99" t="s">
        <v>14989</v>
      </c>
      <c r="D20245" s="124">
        <v>29112</v>
      </c>
      <c r="E20245" s="157" t="e">
        <f>VLOOKUP(D20245,'SOAT LIQ'!$A$87:$C$3416,3,FALSE)</f>
        <v>#N/A</v>
      </c>
    </row>
    <row r="20246" spans="1:6" x14ac:dyDescent="0.25">
      <c r="A20246" t="s">
        <v>14242</v>
      </c>
      <c r="B20246" s="100" t="s">
        <v>18310</v>
      </c>
      <c r="C20246" s="99" t="s">
        <v>14989</v>
      </c>
      <c r="D20246" s="124">
        <v>29112</v>
      </c>
      <c r="E20246" s="157" t="e">
        <f>VLOOKUP(D20246,'SOAT LIQ'!$A$87:$C$3416,3,FALSE)</f>
        <v>#N/A</v>
      </c>
      <c r="F20246" t="s">
        <v>21632</v>
      </c>
    </row>
    <row r="20247" spans="1:6" x14ac:dyDescent="0.25">
      <c r="A20247" t="s">
        <v>15002</v>
      </c>
      <c r="B20247" s="100" t="s">
        <v>18310</v>
      </c>
      <c r="C20247" s="99" t="s">
        <v>14989</v>
      </c>
      <c r="D20247" s="124">
        <v>29112</v>
      </c>
      <c r="E20247" s="157" t="e">
        <f>VLOOKUP(D20247,'SOAT LIQ'!$A$87:$C$3416,3,FALSE)</f>
        <v>#N/A</v>
      </c>
    </row>
    <row r="20248" spans="1:6" x14ac:dyDescent="0.25">
      <c r="A20248" t="s">
        <v>5925</v>
      </c>
      <c r="B20248" s="100" t="s">
        <v>18311</v>
      </c>
      <c r="C20248" s="99" t="s">
        <v>14989</v>
      </c>
      <c r="D20248" s="124">
        <v>29112</v>
      </c>
      <c r="E20248" s="157" t="e">
        <f>VLOOKUP(D20248,'SOAT LIQ'!$A$87:$C$3416,3,FALSE)</f>
        <v>#N/A</v>
      </c>
    </row>
    <row r="20249" spans="1:6" x14ac:dyDescent="0.25">
      <c r="A20249" t="s">
        <v>5142</v>
      </c>
      <c r="B20249" s="100" t="s">
        <v>18311</v>
      </c>
      <c r="C20249" s="99" t="s">
        <v>14989</v>
      </c>
      <c r="D20249" s="124">
        <v>29112</v>
      </c>
      <c r="E20249" s="157" t="e">
        <f>VLOOKUP(D20249,'SOAT LIQ'!$A$87:$C$3416,3,FALSE)</f>
        <v>#N/A</v>
      </c>
      <c r="F20249" t="s">
        <v>21632</v>
      </c>
    </row>
    <row r="20250" spans="1:6" x14ac:dyDescent="0.25">
      <c r="A20250" t="s">
        <v>13964</v>
      </c>
      <c r="B20250" s="100" t="s">
        <v>18311</v>
      </c>
      <c r="C20250" s="99" t="s">
        <v>14989</v>
      </c>
      <c r="D20250" s="124">
        <v>29112</v>
      </c>
      <c r="E20250" s="157" t="e">
        <f>VLOOKUP(D20250,'SOAT LIQ'!$A$87:$C$3416,3,FALSE)</f>
        <v>#N/A</v>
      </c>
    </row>
    <row r="20251" spans="1:6" x14ac:dyDescent="0.25">
      <c r="A20251" t="s">
        <v>14242</v>
      </c>
      <c r="B20251" s="100" t="s">
        <v>18311</v>
      </c>
      <c r="C20251" s="99" t="s">
        <v>14989</v>
      </c>
      <c r="D20251" s="124">
        <v>29112</v>
      </c>
      <c r="E20251" s="157" t="e">
        <f>VLOOKUP(D20251,'SOAT LIQ'!$A$87:$C$3416,3,FALSE)</f>
        <v>#N/A</v>
      </c>
      <c r="F20251" t="s">
        <v>21632</v>
      </c>
    </row>
    <row r="20252" spans="1:6" x14ac:dyDescent="0.25">
      <c r="A20252" t="s">
        <v>15002</v>
      </c>
      <c r="B20252" s="100" t="s">
        <v>18311</v>
      </c>
      <c r="C20252" s="99" t="s">
        <v>14989</v>
      </c>
      <c r="D20252" s="124">
        <v>29112</v>
      </c>
      <c r="E20252" s="157" t="e">
        <f>VLOOKUP(D20252,'SOAT LIQ'!$A$87:$C$3416,3,FALSE)</f>
        <v>#N/A</v>
      </c>
    </row>
    <row r="20253" spans="1:6" x14ac:dyDescent="0.25">
      <c r="A20253" t="s">
        <v>5925</v>
      </c>
      <c r="B20253" s="100" t="s">
        <v>18312</v>
      </c>
      <c r="C20253" s="99" t="s">
        <v>14989</v>
      </c>
      <c r="D20253" s="124">
        <v>29112</v>
      </c>
      <c r="E20253" s="157" t="e">
        <f>VLOOKUP(D20253,'SOAT LIQ'!$A$87:$C$3416,3,FALSE)</f>
        <v>#N/A</v>
      </c>
    </row>
    <row r="20254" spans="1:6" x14ac:dyDescent="0.25">
      <c r="A20254" t="s">
        <v>5142</v>
      </c>
      <c r="B20254" s="100" t="s">
        <v>18312</v>
      </c>
      <c r="C20254" s="99" t="s">
        <v>14989</v>
      </c>
      <c r="D20254" s="124">
        <v>29112</v>
      </c>
      <c r="E20254" s="157" t="e">
        <f>VLOOKUP(D20254,'SOAT LIQ'!$A$87:$C$3416,3,FALSE)</f>
        <v>#N/A</v>
      </c>
      <c r="F20254" t="s">
        <v>21632</v>
      </c>
    </row>
    <row r="20255" spans="1:6" x14ac:dyDescent="0.25">
      <c r="A20255" t="s">
        <v>13964</v>
      </c>
      <c r="B20255" s="100" t="s">
        <v>18312</v>
      </c>
      <c r="C20255" s="99" t="s">
        <v>14989</v>
      </c>
      <c r="D20255" s="124">
        <v>29112</v>
      </c>
      <c r="E20255" s="157" t="e">
        <f>VLOOKUP(D20255,'SOAT LIQ'!$A$87:$C$3416,3,FALSE)</f>
        <v>#N/A</v>
      </c>
    </row>
    <row r="20256" spans="1:6" x14ac:dyDescent="0.25">
      <c r="A20256" t="s">
        <v>14242</v>
      </c>
      <c r="B20256" s="100" t="s">
        <v>18312</v>
      </c>
      <c r="C20256" s="99" t="s">
        <v>14989</v>
      </c>
      <c r="D20256" s="124">
        <v>29112</v>
      </c>
      <c r="E20256" s="157" t="e">
        <f>VLOOKUP(D20256,'SOAT LIQ'!$A$87:$C$3416,3,FALSE)</f>
        <v>#N/A</v>
      </c>
      <c r="F20256" t="s">
        <v>21632</v>
      </c>
    </row>
    <row r="20257" spans="1:5" x14ac:dyDescent="0.25">
      <c r="A20257" t="s">
        <v>15002</v>
      </c>
      <c r="B20257" s="100" t="s">
        <v>18312</v>
      </c>
      <c r="C20257" s="99" t="s">
        <v>14989</v>
      </c>
      <c r="D20257" s="124">
        <v>29112</v>
      </c>
      <c r="E20257" s="157" t="e">
        <f>VLOOKUP(D20257,'SOAT LIQ'!$A$87:$C$3416,3,FALSE)</f>
        <v>#N/A</v>
      </c>
    </row>
    <row r="20258" spans="1:5" x14ac:dyDescent="0.25">
      <c r="A20258" t="s">
        <v>5733</v>
      </c>
      <c r="B20258" s="100" t="s">
        <v>18314</v>
      </c>
      <c r="C20258" s="99" t="s">
        <v>18313</v>
      </c>
      <c r="D20258" s="124">
        <v>29108</v>
      </c>
      <c r="E20258" s="157" t="e">
        <f>VLOOKUP(D20258,'SOAT LIQ'!$A$87:$C$3416,3,FALSE)</f>
        <v>#N/A</v>
      </c>
    </row>
    <row r="20259" spans="1:5" x14ac:dyDescent="0.25">
      <c r="A20259" t="s">
        <v>5733</v>
      </c>
      <c r="B20259" s="100" t="s">
        <v>18315</v>
      </c>
      <c r="C20259" s="99" t="s">
        <v>18313</v>
      </c>
      <c r="D20259" s="124">
        <v>29108</v>
      </c>
      <c r="E20259" s="157" t="e">
        <f>VLOOKUP(D20259,'SOAT LIQ'!$A$87:$C$3416,3,FALSE)</f>
        <v>#N/A</v>
      </c>
    </row>
    <row r="20260" spans="1:5" x14ac:dyDescent="0.25">
      <c r="A20260" t="s">
        <v>5925</v>
      </c>
      <c r="B20260" s="100" t="s">
        <v>18315</v>
      </c>
      <c r="C20260" s="99" t="s">
        <v>18313</v>
      </c>
      <c r="D20260" s="124">
        <v>29108</v>
      </c>
      <c r="E20260" s="157" t="e">
        <f>VLOOKUP(D20260,'SOAT LIQ'!$A$87:$C$3416,3,FALSE)</f>
        <v>#N/A</v>
      </c>
    </row>
    <row r="20261" spans="1:5" x14ac:dyDescent="0.25">
      <c r="A20261" t="s">
        <v>5733</v>
      </c>
      <c r="B20261" s="100" t="s">
        <v>18316</v>
      </c>
      <c r="C20261" s="99" t="s">
        <v>18313</v>
      </c>
      <c r="D20261" s="124">
        <v>29108</v>
      </c>
      <c r="E20261" s="157" t="e">
        <f>VLOOKUP(D20261,'SOAT LIQ'!$A$87:$C$3416,3,FALSE)</f>
        <v>#N/A</v>
      </c>
    </row>
    <row r="20262" spans="1:5" x14ac:dyDescent="0.25">
      <c r="A20262" t="s">
        <v>5925</v>
      </c>
      <c r="B20262" s="100" t="s">
        <v>18316</v>
      </c>
      <c r="C20262" s="99" t="s">
        <v>18313</v>
      </c>
      <c r="D20262" s="124">
        <v>29108</v>
      </c>
      <c r="E20262" s="157" t="e">
        <f>VLOOKUP(D20262,'SOAT LIQ'!$A$87:$C$3416,3,FALSE)</f>
        <v>#N/A</v>
      </c>
    </row>
    <row r="20263" spans="1:5" x14ac:dyDescent="0.25">
      <c r="A20263" t="s">
        <v>5733</v>
      </c>
      <c r="B20263" s="100" t="s">
        <v>18317</v>
      </c>
      <c r="C20263" s="99" t="s">
        <v>18313</v>
      </c>
      <c r="D20263" s="124">
        <v>29108</v>
      </c>
      <c r="E20263" s="157" t="e">
        <f>VLOOKUP(D20263,'SOAT LIQ'!$A$87:$C$3416,3,FALSE)</f>
        <v>#N/A</v>
      </c>
    </row>
    <row r="20264" spans="1:5" x14ac:dyDescent="0.25">
      <c r="A20264" t="s">
        <v>5925</v>
      </c>
      <c r="B20264" s="100" t="s">
        <v>18317</v>
      </c>
      <c r="C20264" s="99" t="s">
        <v>18313</v>
      </c>
      <c r="D20264" s="124">
        <v>29108</v>
      </c>
      <c r="E20264" s="157" t="e">
        <f>VLOOKUP(D20264,'SOAT LIQ'!$A$87:$C$3416,3,FALSE)</f>
        <v>#N/A</v>
      </c>
    </row>
    <row r="20265" spans="1:5" x14ac:dyDescent="0.25">
      <c r="A20265" t="s">
        <v>5733</v>
      </c>
      <c r="B20265" s="100" t="s">
        <v>18318</v>
      </c>
      <c r="C20265" s="99" t="s">
        <v>18313</v>
      </c>
      <c r="D20265" s="124">
        <v>29108</v>
      </c>
      <c r="E20265" s="157" t="e">
        <f>VLOOKUP(D20265,'SOAT LIQ'!$A$87:$C$3416,3,FALSE)</f>
        <v>#N/A</v>
      </c>
    </row>
    <row r="20266" spans="1:5" x14ac:dyDescent="0.25">
      <c r="A20266" t="s">
        <v>5925</v>
      </c>
      <c r="B20266" s="100" t="s">
        <v>18318</v>
      </c>
      <c r="C20266" s="99" t="s">
        <v>18313</v>
      </c>
      <c r="D20266" s="124">
        <v>29108</v>
      </c>
      <c r="E20266" s="157" t="e">
        <f>VLOOKUP(D20266,'SOAT LIQ'!$A$87:$C$3416,3,FALSE)</f>
        <v>#N/A</v>
      </c>
    </row>
    <row r="20267" spans="1:5" x14ac:dyDescent="0.25">
      <c r="A20267" t="s">
        <v>5733</v>
      </c>
      <c r="B20267" s="100" t="s">
        <v>18319</v>
      </c>
      <c r="C20267" s="100"/>
      <c r="D20267" s="124">
        <v>29101</v>
      </c>
      <c r="E20267" s="157" t="e">
        <f>VLOOKUP(D20267,'SOAT LIQ'!$A$87:$C$3416,3,FALSE)</f>
        <v>#N/A</v>
      </c>
    </row>
    <row r="20268" spans="1:5" x14ac:dyDescent="0.25">
      <c r="A20268" t="s">
        <v>5925</v>
      </c>
      <c r="B20268" s="100" t="s">
        <v>18319</v>
      </c>
      <c r="C20268" s="100"/>
      <c r="D20268" s="124">
        <v>29101</v>
      </c>
      <c r="E20268" s="157" t="e">
        <f>VLOOKUP(D20268,'SOAT LIQ'!$A$87:$C$3416,3,FALSE)</f>
        <v>#N/A</v>
      </c>
    </row>
    <row r="20269" spans="1:5" x14ac:dyDescent="0.25">
      <c r="A20269" t="s">
        <v>5925</v>
      </c>
      <c r="B20269" s="100" t="s">
        <v>18321</v>
      </c>
      <c r="C20269" s="99" t="s">
        <v>18320</v>
      </c>
      <c r="D20269" s="124">
        <v>29120</v>
      </c>
      <c r="E20269" s="157" t="e">
        <f>VLOOKUP(D20269,'SOAT LIQ'!$A$87:$C$3416,3,FALSE)</f>
        <v>#N/A</v>
      </c>
    </row>
    <row r="20270" spans="1:5" x14ac:dyDescent="0.25">
      <c r="A20270" t="s">
        <v>5733</v>
      </c>
      <c r="B20270" s="100" t="s">
        <v>18321</v>
      </c>
      <c r="C20270" s="99" t="s">
        <v>18320</v>
      </c>
      <c r="D20270" s="124">
        <v>29120</v>
      </c>
      <c r="E20270" s="157" t="e">
        <f>VLOOKUP(D20270,'SOAT LIQ'!$A$87:$C$3416,3,FALSE)</f>
        <v>#N/A</v>
      </c>
    </row>
    <row r="20271" spans="1:5" x14ac:dyDescent="0.25">
      <c r="A20271" t="s">
        <v>5733</v>
      </c>
      <c r="B20271" s="100" t="s">
        <v>18323</v>
      </c>
      <c r="C20271" s="99" t="s">
        <v>18322</v>
      </c>
      <c r="D20271" s="124">
        <v>29105</v>
      </c>
      <c r="E20271" s="157" t="e">
        <f>VLOOKUP(D20271,'SOAT LIQ'!$A$87:$C$3416,3,FALSE)</f>
        <v>#N/A</v>
      </c>
    </row>
    <row r="20272" spans="1:5" x14ac:dyDescent="0.25">
      <c r="A20272" t="s">
        <v>5733</v>
      </c>
      <c r="B20272" s="100" t="s">
        <v>18324</v>
      </c>
      <c r="C20272" s="100"/>
      <c r="D20272" s="124"/>
      <c r="E20272" s="157" t="e">
        <f>VLOOKUP(D20272,'SOAT LIQ'!$A$87:$C$3416,3,FALSE)</f>
        <v>#N/A</v>
      </c>
    </row>
    <row r="20273" spans="1:5" x14ac:dyDescent="0.25">
      <c r="A20273" t="s">
        <v>5925</v>
      </c>
      <c r="B20273" s="100" t="s">
        <v>18325</v>
      </c>
      <c r="C20273" s="99" t="s">
        <v>15465</v>
      </c>
      <c r="D20273" s="124">
        <v>29101</v>
      </c>
      <c r="E20273" s="157" t="e">
        <f>VLOOKUP(D20273,'SOAT LIQ'!$A$87:$C$3416,3,FALSE)</f>
        <v>#N/A</v>
      </c>
    </row>
    <row r="20274" spans="1:5" x14ac:dyDescent="0.25">
      <c r="A20274" t="s">
        <v>5733</v>
      </c>
      <c r="B20274" s="100" t="s">
        <v>18325</v>
      </c>
      <c r="C20274" s="99" t="s">
        <v>15465</v>
      </c>
      <c r="D20274" s="124">
        <v>29101</v>
      </c>
      <c r="E20274" s="157" t="e">
        <f>VLOOKUP(D20274,'SOAT LIQ'!$A$87:$C$3416,3,FALSE)</f>
        <v>#N/A</v>
      </c>
    </row>
    <row r="20275" spans="1:5" x14ac:dyDescent="0.25">
      <c r="A20275" t="s">
        <v>5733</v>
      </c>
      <c r="B20275" s="100" t="s">
        <v>18326</v>
      </c>
      <c r="C20275" s="100"/>
      <c r="D20275" s="124"/>
      <c r="E20275" s="157" t="e">
        <f>VLOOKUP(D20275,'SOAT LIQ'!$A$87:$C$3416,3,FALSE)</f>
        <v>#N/A</v>
      </c>
    </row>
    <row r="20276" spans="1:5" x14ac:dyDescent="0.25">
      <c r="A20276" t="s">
        <v>5733</v>
      </c>
      <c r="B20276" s="100" t="s">
        <v>18327</v>
      </c>
      <c r="C20276" s="100"/>
      <c r="D20276" s="124"/>
      <c r="E20276" s="157" t="e">
        <f>VLOOKUP(D20276,'SOAT LIQ'!$A$87:$C$3416,3,FALSE)</f>
        <v>#N/A</v>
      </c>
    </row>
    <row r="20277" spans="1:5" x14ac:dyDescent="0.25">
      <c r="A20277" t="s">
        <v>5733</v>
      </c>
      <c r="B20277" s="100" t="s">
        <v>18328</v>
      </c>
      <c r="C20277" s="100"/>
      <c r="D20277" s="124"/>
      <c r="E20277" s="157" t="e">
        <f>VLOOKUP(D20277,'SOAT LIQ'!$A$87:$C$3416,3,FALSE)</f>
        <v>#N/A</v>
      </c>
    </row>
    <row r="20278" spans="1:5" x14ac:dyDescent="0.25">
      <c r="A20278" t="s">
        <v>5733</v>
      </c>
      <c r="B20278" s="100" t="s">
        <v>18329</v>
      </c>
      <c r="C20278" s="100"/>
      <c r="D20278" s="124"/>
      <c r="E20278" s="157" t="e">
        <f>VLOOKUP(D20278,'SOAT LIQ'!$A$87:$C$3416,3,FALSE)</f>
        <v>#N/A</v>
      </c>
    </row>
    <row r="20279" spans="1:5" x14ac:dyDescent="0.25">
      <c r="A20279" t="s">
        <v>5733</v>
      </c>
      <c r="B20279" s="100" t="s">
        <v>18330</v>
      </c>
      <c r="C20279" s="100"/>
      <c r="D20279" s="124"/>
      <c r="E20279" s="157" t="e">
        <f>VLOOKUP(D20279,'SOAT LIQ'!$A$87:$C$3416,3,FALSE)</f>
        <v>#N/A</v>
      </c>
    </row>
    <row r="20280" spans="1:5" x14ac:dyDescent="0.25">
      <c r="A20280" t="s">
        <v>5733</v>
      </c>
      <c r="B20280" s="100" t="s">
        <v>18331</v>
      </c>
      <c r="C20280" s="100"/>
      <c r="D20280" s="124"/>
      <c r="E20280" s="157" t="e">
        <f>VLOOKUP(D20280,'SOAT LIQ'!$A$87:$C$3416,3,FALSE)</f>
        <v>#N/A</v>
      </c>
    </row>
    <row r="20281" spans="1:5" x14ac:dyDescent="0.25">
      <c r="A20281" t="s">
        <v>5930</v>
      </c>
      <c r="B20281" s="100" t="s">
        <v>18332</v>
      </c>
      <c r="C20281" s="100"/>
      <c r="D20281" s="124"/>
      <c r="E20281" s="157" t="e">
        <f>VLOOKUP(D20281,'SOAT LIQ'!$A$87:$C$3416,3,FALSE)</f>
        <v>#N/A</v>
      </c>
    </row>
    <row r="20282" spans="1:5" x14ac:dyDescent="0.25">
      <c r="A20282" t="s">
        <v>5733</v>
      </c>
      <c r="B20282" s="100" t="s">
        <v>18332</v>
      </c>
      <c r="C20282" s="100"/>
      <c r="D20282" s="124"/>
      <c r="E20282" s="157" t="e">
        <f>VLOOKUP(D20282,'SOAT LIQ'!$A$87:$C$3416,3,FALSE)</f>
        <v>#N/A</v>
      </c>
    </row>
    <row r="20283" spans="1:5" x14ac:dyDescent="0.25">
      <c r="A20283" t="s">
        <v>4085</v>
      </c>
      <c r="B20283" s="100" t="s">
        <v>18332</v>
      </c>
      <c r="C20283" s="100"/>
      <c r="D20283" s="124"/>
      <c r="E20283" s="157" t="e">
        <f>VLOOKUP(D20283,'SOAT LIQ'!$A$87:$C$3416,3,FALSE)</f>
        <v>#N/A</v>
      </c>
    </row>
    <row r="20284" spans="1:5" x14ac:dyDescent="0.25">
      <c r="A20284" t="s">
        <v>5925</v>
      </c>
      <c r="B20284" s="100" t="s">
        <v>18333</v>
      </c>
      <c r="C20284" s="99" t="s">
        <v>14989</v>
      </c>
      <c r="D20284" s="124">
        <v>29112</v>
      </c>
      <c r="E20284" s="157" t="e">
        <f>VLOOKUP(D20284,'SOAT LIQ'!$A$87:$C$3416,3,FALSE)</f>
        <v>#N/A</v>
      </c>
    </row>
    <row r="20285" spans="1:5" x14ac:dyDescent="0.25">
      <c r="A20285" t="s">
        <v>9395</v>
      </c>
      <c r="B20285" s="100" t="s">
        <v>18333</v>
      </c>
      <c r="C20285" s="99" t="s">
        <v>14989</v>
      </c>
      <c r="D20285" s="124">
        <v>29112</v>
      </c>
      <c r="E20285" s="157" t="e">
        <f>VLOOKUP(D20285,'SOAT LIQ'!$A$87:$C$3416,3,FALSE)</f>
        <v>#N/A</v>
      </c>
    </row>
    <row r="20286" spans="1:5" x14ac:dyDescent="0.25">
      <c r="A20286" t="s">
        <v>8498</v>
      </c>
      <c r="B20286" s="100" t="s">
        <v>18333</v>
      </c>
      <c r="C20286" s="99" t="s">
        <v>14989</v>
      </c>
      <c r="D20286" s="124">
        <v>29112</v>
      </c>
      <c r="E20286" s="157" t="e">
        <f>VLOOKUP(D20286,'SOAT LIQ'!$A$87:$C$3416,3,FALSE)</f>
        <v>#N/A</v>
      </c>
    </row>
    <row r="20287" spans="1:5" x14ac:dyDescent="0.25">
      <c r="A20287" t="s">
        <v>8497</v>
      </c>
      <c r="B20287" s="100" t="s">
        <v>18333</v>
      </c>
      <c r="C20287" s="99" t="s">
        <v>14989</v>
      </c>
      <c r="D20287" s="124">
        <v>29112</v>
      </c>
      <c r="E20287" s="157" t="e">
        <f>VLOOKUP(D20287,'SOAT LIQ'!$A$87:$C$3416,3,FALSE)</f>
        <v>#N/A</v>
      </c>
    </row>
    <row r="20288" spans="1:5" x14ac:dyDescent="0.25">
      <c r="A20288" t="s">
        <v>8496</v>
      </c>
      <c r="B20288" s="100" t="s">
        <v>18333</v>
      </c>
      <c r="C20288" s="99" t="s">
        <v>14989</v>
      </c>
      <c r="D20288" s="124">
        <v>29112</v>
      </c>
      <c r="E20288" s="157" t="e">
        <f>VLOOKUP(D20288,'SOAT LIQ'!$A$87:$C$3416,3,FALSE)</f>
        <v>#N/A</v>
      </c>
    </row>
    <row r="20289" spans="1:5" x14ac:dyDescent="0.25">
      <c r="A20289" t="s">
        <v>8495</v>
      </c>
      <c r="B20289" s="100" t="s">
        <v>18333</v>
      </c>
      <c r="C20289" s="99" t="s">
        <v>14989</v>
      </c>
      <c r="D20289" s="124">
        <v>29112</v>
      </c>
      <c r="E20289" s="157" t="e">
        <f>VLOOKUP(D20289,'SOAT LIQ'!$A$87:$C$3416,3,FALSE)</f>
        <v>#N/A</v>
      </c>
    </row>
    <row r="20290" spans="1:5" x14ac:dyDescent="0.25">
      <c r="A20290" t="s">
        <v>8501</v>
      </c>
      <c r="B20290" s="100" t="s">
        <v>18333</v>
      </c>
      <c r="C20290" s="99" t="s">
        <v>14989</v>
      </c>
      <c r="D20290" s="124">
        <v>29112</v>
      </c>
      <c r="E20290" s="157" t="e">
        <f>VLOOKUP(D20290,'SOAT LIQ'!$A$87:$C$3416,3,FALSE)</f>
        <v>#N/A</v>
      </c>
    </row>
    <row r="20291" spans="1:5" x14ac:dyDescent="0.25">
      <c r="A20291" t="s">
        <v>8500</v>
      </c>
      <c r="B20291" s="100" t="s">
        <v>18333</v>
      </c>
      <c r="C20291" s="99" t="s">
        <v>14989</v>
      </c>
      <c r="D20291" s="124">
        <v>29112</v>
      </c>
      <c r="E20291" s="157" t="e">
        <f>VLOOKUP(D20291,'SOAT LIQ'!$A$87:$C$3416,3,FALSE)</f>
        <v>#N/A</v>
      </c>
    </row>
    <row r="20292" spans="1:5" x14ac:dyDescent="0.25">
      <c r="A20292" t="s">
        <v>8494</v>
      </c>
      <c r="B20292" s="100" t="s">
        <v>18333</v>
      </c>
      <c r="C20292" s="99" t="s">
        <v>14989</v>
      </c>
      <c r="D20292" s="124">
        <v>29112</v>
      </c>
      <c r="E20292" s="157" t="e">
        <f>VLOOKUP(D20292,'SOAT LIQ'!$A$87:$C$3416,3,FALSE)</f>
        <v>#N/A</v>
      </c>
    </row>
    <row r="20293" spans="1:5" x14ac:dyDescent="0.25">
      <c r="A20293" t="s">
        <v>15399</v>
      </c>
      <c r="B20293" s="100" t="s">
        <v>18333</v>
      </c>
      <c r="C20293" s="99" t="s">
        <v>14989</v>
      </c>
      <c r="D20293" s="124">
        <v>29112</v>
      </c>
      <c r="E20293" s="157" t="e">
        <f>VLOOKUP(D20293,'SOAT LIQ'!$A$87:$C$3416,3,FALSE)</f>
        <v>#N/A</v>
      </c>
    </row>
    <row r="20294" spans="1:5" x14ac:dyDescent="0.25">
      <c r="A20294" t="s">
        <v>8499</v>
      </c>
      <c r="B20294" s="100" t="s">
        <v>18333</v>
      </c>
      <c r="C20294" s="99" t="s">
        <v>14989</v>
      </c>
      <c r="D20294" s="124">
        <v>29112</v>
      </c>
      <c r="E20294" s="157" t="e">
        <f>VLOOKUP(D20294,'SOAT LIQ'!$A$87:$C$3416,3,FALSE)</f>
        <v>#N/A</v>
      </c>
    </row>
    <row r="20295" spans="1:5" x14ac:dyDescent="0.25">
      <c r="A20295" t="s">
        <v>5576</v>
      </c>
      <c r="B20295" s="100" t="s">
        <v>18333</v>
      </c>
      <c r="C20295" s="99" t="s">
        <v>14989</v>
      </c>
      <c r="D20295" s="124">
        <v>29112</v>
      </c>
      <c r="E20295" s="157" t="e">
        <f>VLOOKUP(D20295,'SOAT LIQ'!$A$87:$C$3416,3,FALSE)</f>
        <v>#N/A</v>
      </c>
    </row>
    <row r="20296" spans="1:5" x14ac:dyDescent="0.25">
      <c r="A20296" t="s">
        <v>5577</v>
      </c>
      <c r="B20296" s="100" t="s">
        <v>18333</v>
      </c>
      <c r="C20296" s="99" t="s">
        <v>14989</v>
      </c>
      <c r="D20296" s="124">
        <v>29112</v>
      </c>
      <c r="E20296" s="157" t="e">
        <f>VLOOKUP(D20296,'SOAT LIQ'!$A$87:$C$3416,3,FALSE)</f>
        <v>#N/A</v>
      </c>
    </row>
    <row r="20297" spans="1:5" x14ac:dyDescent="0.25">
      <c r="A20297" t="s">
        <v>5578</v>
      </c>
      <c r="B20297" s="100" t="s">
        <v>18333</v>
      </c>
      <c r="C20297" s="99" t="s">
        <v>14989</v>
      </c>
      <c r="D20297" s="124">
        <v>29112</v>
      </c>
      <c r="E20297" s="157" t="e">
        <f>VLOOKUP(D20297,'SOAT LIQ'!$A$87:$C$3416,3,FALSE)</f>
        <v>#N/A</v>
      </c>
    </row>
    <row r="20298" spans="1:5" x14ac:dyDescent="0.25">
      <c r="A20298" t="s">
        <v>5579</v>
      </c>
      <c r="B20298" s="100" t="s">
        <v>18333</v>
      </c>
      <c r="C20298" s="99" t="s">
        <v>14989</v>
      </c>
      <c r="D20298" s="124">
        <v>29112</v>
      </c>
      <c r="E20298" s="157" t="e">
        <f>VLOOKUP(D20298,'SOAT LIQ'!$A$87:$C$3416,3,FALSE)</f>
        <v>#N/A</v>
      </c>
    </row>
    <row r="20299" spans="1:5" x14ac:dyDescent="0.25">
      <c r="A20299" t="s">
        <v>4229</v>
      </c>
      <c r="B20299" s="100" t="s">
        <v>18333</v>
      </c>
      <c r="C20299" s="99" t="s">
        <v>14989</v>
      </c>
      <c r="D20299" s="124">
        <v>29112</v>
      </c>
      <c r="E20299" s="157" t="e">
        <f>VLOOKUP(D20299,'SOAT LIQ'!$A$87:$C$3416,3,FALSE)</f>
        <v>#N/A</v>
      </c>
    </row>
    <row r="20300" spans="1:5" x14ac:dyDescent="0.25">
      <c r="A20300" t="s">
        <v>5580</v>
      </c>
      <c r="B20300" s="100" t="s">
        <v>18333</v>
      </c>
      <c r="C20300" s="99" t="s">
        <v>14989</v>
      </c>
      <c r="D20300" s="124">
        <v>29112</v>
      </c>
      <c r="E20300" s="157" t="e">
        <f>VLOOKUP(D20300,'SOAT LIQ'!$A$87:$C$3416,3,FALSE)</f>
        <v>#N/A</v>
      </c>
    </row>
    <row r="20301" spans="1:5" x14ac:dyDescent="0.25">
      <c r="A20301" t="s">
        <v>8478</v>
      </c>
      <c r="B20301" s="100" t="s">
        <v>18333</v>
      </c>
      <c r="C20301" s="99" t="s">
        <v>14989</v>
      </c>
      <c r="D20301" s="124">
        <v>29112</v>
      </c>
      <c r="E20301" s="157" t="e">
        <f>VLOOKUP(D20301,'SOAT LIQ'!$A$87:$C$3416,3,FALSE)</f>
        <v>#N/A</v>
      </c>
    </row>
    <row r="20302" spans="1:5" x14ac:dyDescent="0.25">
      <c r="A20302" t="s">
        <v>8471</v>
      </c>
      <c r="B20302" s="100" t="s">
        <v>18333</v>
      </c>
      <c r="C20302" s="99" t="s">
        <v>14989</v>
      </c>
      <c r="D20302" s="124">
        <v>29112</v>
      </c>
      <c r="E20302" s="157" t="e">
        <f>VLOOKUP(D20302,'SOAT LIQ'!$A$87:$C$3416,3,FALSE)</f>
        <v>#N/A</v>
      </c>
    </row>
    <row r="20303" spans="1:5" x14ac:dyDescent="0.25">
      <c r="A20303" t="s">
        <v>8470</v>
      </c>
      <c r="B20303" s="100" t="s">
        <v>18333</v>
      </c>
      <c r="C20303" s="99" t="s">
        <v>14989</v>
      </c>
      <c r="D20303" s="124">
        <v>29112</v>
      </c>
      <c r="E20303" s="157" t="e">
        <f>VLOOKUP(D20303,'SOAT LIQ'!$A$87:$C$3416,3,FALSE)</f>
        <v>#N/A</v>
      </c>
    </row>
    <row r="20304" spans="1:5" x14ac:dyDescent="0.25">
      <c r="A20304" t="s">
        <v>8472</v>
      </c>
      <c r="B20304" s="100" t="s">
        <v>18333</v>
      </c>
      <c r="C20304" s="99" t="s">
        <v>14989</v>
      </c>
      <c r="D20304" s="124">
        <v>29112</v>
      </c>
      <c r="E20304" s="157" t="e">
        <f>VLOOKUP(D20304,'SOAT LIQ'!$A$87:$C$3416,3,FALSE)</f>
        <v>#N/A</v>
      </c>
    </row>
    <row r="20305" spans="1:5" x14ac:dyDescent="0.25">
      <c r="A20305" t="s">
        <v>8502</v>
      </c>
      <c r="B20305" s="100" t="s">
        <v>18333</v>
      </c>
      <c r="C20305" s="99" t="s">
        <v>14989</v>
      </c>
      <c r="D20305" s="124">
        <v>29112</v>
      </c>
      <c r="E20305" s="157" t="e">
        <f>VLOOKUP(D20305,'SOAT LIQ'!$A$87:$C$3416,3,FALSE)</f>
        <v>#N/A</v>
      </c>
    </row>
    <row r="20306" spans="1:5" x14ac:dyDescent="0.25">
      <c r="A20306" t="s">
        <v>8503</v>
      </c>
      <c r="B20306" s="100" t="s">
        <v>18333</v>
      </c>
      <c r="C20306" s="99" t="s">
        <v>14989</v>
      </c>
      <c r="D20306" s="124">
        <v>29112</v>
      </c>
      <c r="E20306" s="157" t="e">
        <f>VLOOKUP(D20306,'SOAT LIQ'!$A$87:$C$3416,3,FALSE)</f>
        <v>#N/A</v>
      </c>
    </row>
    <row r="20307" spans="1:5" x14ac:dyDescent="0.25">
      <c r="A20307" t="s">
        <v>8504</v>
      </c>
      <c r="B20307" s="100" t="s">
        <v>18333</v>
      </c>
      <c r="C20307" s="99" t="s">
        <v>14989</v>
      </c>
      <c r="D20307" s="124">
        <v>29112</v>
      </c>
      <c r="E20307" s="157" t="e">
        <f>VLOOKUP(D20307,'SOAT LIQ'!$A$87:$C$3416,3,FALSE)</f>
        <v>#N/A</v>
      </c>
    </row>
    <row r="20308" spans="1:5" x14ac:dyDescent="0.25">
      <c r="A20308" t="s">
        <v>5925</v>
      </c>
      <c r="B20308" s="100" t="s">
        <v>18334</v>
      </c>
      <c r="C20308" s="100"/>
      <c r="D20308" s="124">
        <v>29112</v>
      </c>
      <c r="E20308" s="157" t="e">
        <f>VLOOKUP(D20308,'SOAT LIQ'!$A$87:$C$3416,3,FALSE)</f>
        <v>#N/A</v>
      </c>
    </row>
    <row r="20309" spans="1:5" x14ac:dyDescent="0.25">
      <c r="A20309" t="s">
        <v>9395</v>
      </c>
      <c r="B20309" s="100" t="s">
        <v>18334</v>
      </c>
      <c r="C20309" s="100"/>
      <c r="D20309" s="124">
        <v>29112</v>
      </c>
      <c r="E20309" s="157" t="e">
        <f>VLOOKUP(D20309,'SOAT LIQ'!$A$87:$C$3416,3,FALSE)</f>
        <v>#N/A</v>
      </c>
    </row>
    <row r="20310" spans="1:5" x14ac:dyDescent="0.25">
      <c r="A20310" t="s">
        <v>9395</v>
      </c>
      <c r="B20310" s="100" t="s">
        <v>18335</v>
      </c>
      <c r="C20310" s="99" t="s">
        <v>14989</v>
      </c>
      <c r="D20310" s="124">
        <v>29110</v>
      </c>
      <c r="E20310" s="157" t="e">
        <f>VLOOKUP(D20310,'SOAT LIQ'!$A$87:$C$3416,3,FALSE)</f>
        <v>#N/A</v>
      </c>
    </row>
    <row r="20311" spans="1:5" x14ac:dyDescent="0.25">
      <c r="A20311" t="s">
        <v>5733</v>
      </c>
      <c r="B20311" s="100" t="s">
        <v>18335</v>
      </c>
      <c r="C20311" s="99" t="s">
        <v>14989</v>
      </c>
      <c r="D20311" s="124">
        <v>29110</v>
      </c>
      <c r="E20311" s="157" t="e">
        <f>VLOOKUP(D20311,'SOAT LIQ'!$A$87:$C$3416,3,FALSE)</f>
        <v>#N/A</v>
      </c>
    </row>
    <row r="20312" spans="1:5" x14ac:dyDescent="0.25">
      <c r="A20312" t="s">
        <v>5733</v>
      </c>
      <c r="B20312" s="100" t="s">
        <v>18336</v>
      </c>
      <c r="C20312" s="99" t="s">
        <v>14989</v>
      </c>
      <c r="D20312" s="124">
        <v>29110</v>
      </c>
      <c r="E20312" s="157" t="e">
        <f>VLOOKUP(D20312,'SOAT LIQ'!$A$87:$C$3416,3,FALSE)</f>
        <v>#N/A</v>
      </c>
    </row>
    <row r="20313" spans="1:5" x14ac:dyDescent="0.25">
      <c r="A20313" t="s">
        <v>5925</v>
      </c>
      <c r="B20313" s="100" t="s">
        <v>18336</v>
      </c>
      <c r="C20313" s="99" t="s">
        <v>14989</v>
      </c>
      <c r="D20313" s="124">
        <v>29110</v>
      </c>
      <c r="E20313" s="157" t="e">
        <f>VLOOKUP(D20313,'SOAT LIQ'!$A$87:$C$3416,3,FALSE)</f>
        <v>#N/A</v>
      </c>
    </row>
    <row r="20314" spans="1:5" x14ac:dyDescent="0.25">
      <c r="A20314" t="s">
        <v>9395</v>
      </c>
      <c r="B20314" s="100" t="s">
        <v>18336</v>
      </c>
      <c r="C20314" s="99" t="s">
        <v>14989</v>
      </c>
      <c r="D20314" s="124">
        <v>29110</v>
      </c>
      <c r="E20314" s="157" t="e">
        <f>VLOOKUP(D20314,'SOAT LIQ'!$A$87:$C$3416,3,FALSE)</f>
        <v>#N/A</v>
      </c>
    </row>
    <row r="20315" spans="1:5" x14ac:dyDescent="0.25">
      <c r="A20315" t="s">
        <v>5733</v>
      </c>
      <c r="B20315" s="100" t="s">
        <v>18337</v>
      </c>
      <c r="C20315" s="99" t="s">
        <v>14989</v>
      </c>
      <c r="D20315" s="124">
        <v>29110</v>
      </c>
      <c r="E20315" s="157" t="e">
        <f>VLOOKUP(D20315,'SOAT LIQ'!$A$87:$C$3416,3,FALSE)</f>
        <v>#N/A</v>
      </c>
    </row>
    <row r="20316" spans="1:5" x14ac:dyDescent="0.25">
      <c r="A20316" t="s">
        <v>5925</v>
      </c>
      <c r="B20316" s="100" t="s">
        <v>18337</v>
      </c>
      <c r="C20316" s="99" t="s">
        <v>14989</v>
      </c>
      <c r="D20316" s="124">
        <v>29110</v>
      </c>
      <c r="E20316" s="157" t="e">
        <f>VLOOKUP(D20316,'SOAT LIQ'!$A$87:$C$3416,3,FALSE)</f>
        <v>#N/A</v>
      </c>
    </row>
    <row r="20317" spans="1:5" x14ac:dyDescent="0.25">
      <c r="A20317" t="s">
        <v>9395</v>
      </c>
      <c r="B20317" s="100" t="s">
        <v>18337</v>
      </c>
      <c r="C20317" s="99" t="s">
        <v>14989</v>
      </c>
      <c r="D20317" s="124">
        <v>29110</v>
      </c>
      <c r="E20317" s="157" t="e">
        <f>VLOOKUP(D20317,'SOAT LIQ'!$A$87:$C$3416,3,FALSE)</f>
        <v>#N/A</v>
      </c>
    </row>
    <row r="20318" spans="1:5" x14ac:dyDescent="0.25">
      <c r="A20318" t="s">
        <v>9395</v>
      </c>
      <c r="B20318" s="100" t="s">
        <v>18338</v>
      </c>
      <c r="C20318" s="100"/>
      <c r="D20318" s="124"/>
      <c r="E20318" s="157" t="e">
        <f>VLOOKUP(D20318,'SOAT LIQ'!$A$87:$C$3416,3,FALSE)</f>
        <v>#N/A</v>
      </c>
    </row>
    <row r="20319" spans="1:5" x14ac:dyDescent="0.25">
      <c r="A20319" t="s">
        <v>5925</v>
      </c>
      <c r="B20319" s="100" t="s">
        <v>18338</v>
      </c>
      <c r="C20319" s="100"/>
      <c r="D20319" s="124"/>
      <c r="E20319" s="157" t="e">
        <f>VLOOKUP(D20319,'SOAT LIQ'!$A$87:$C$3416,3,FALSE)</f>
        <v>#N/A</v>
      </c>
    </row>
    <row r="20320" spans="1:5" x14ac:dyDescent="0.25">
      <c r="A20320" t="s">
        <v>9395</v>
      </c>
      <c r="B20320" s="100" t="s">
        <v>18339</v>
      </c>
      <c r="C20320" s="100"/>
      <c r="D20320" s="124"/>
      <c r="E20320" s="157" t="e">
        <f>VLOOKUP(D20320,'SOAT LIQ'!$A$87:$C$3416,3,FALSE)</f>
        <v>#N/A</v>
      </c>
    </row>
    <row r="20321" spans="1:5" x14ac:dyDescent="0.25">
      <c r="A20321" t="s">
        <v>5925</v>
      </c>
      <c r="B20321" s="100" t="s">
        <v>18339</v>
      </c>
      <c r="C20321" s="100"/>
      <c r="D20321" s="124"/>
      <c r="E20321" s="157" t="e">
        <f>VLOOKUP(D20321,'SOAT LIQ'!$A$87:$C$3416,3,FALSE)</f>
        <v>#N/A</v>
      </c>
    </row>
    <row r="20322" spans="1:5" x14ac:dyDescent="0.25">
      <c r="A20322" t="s">
        <v>9395</v>
      </c>
      <c r="B20322" s="100" t="s">
        <v>18340</v>
      </c>
      <c r="C20322" s="100"/>
      <c r="D20322" s="124"/>
      <c r="E20322" s="157" t="e">
        <f>VLOOKUP(D20322,'SOAT LIQ'!$A$87:$C$3416,3,FALSE)</f>
        <v>#N/A</v>
      </c>
    </row>
    <row r="20323" spans="1:5" x14ac:dyDescent="0.25">
      <c r="A20323" t="s">
        <v>5925</v>
      </c>
      <c r="B20323" s="100" t="s">
        <v>18340</v>
      </c>
      <c r="C20323" s="100"/>
      <c r="D20323" s="124"/>
      <c r="E20323" s="157" t="e">
        <f>VLOOKUP(D20323,'SOAT LIQ'!$A$87:$C$3416,3,FALSE)</f>
        <v>#N/A</v>
      </c>
    </row>
    <row r="20324" spans="1:5" x14ac:dyDescent="0.25">
      <c r="A20324" t="s">
        <v>9395</v>
      </c>
      <c r="B20324" s="100" t="s">
        <v>18341</v>
      </c>
      <c r="C20324" s="100"/>
      <c r="D20324" s="124"/>
      <c r="E20324" s="157" t="e">
        <f>VLOOKUP(D20324,'SOAT LIQ'!$A$87:$C$3416,3,FALSE)</f>
        <v>#N/A</v>
      </c>
    </row>
    <row r="20325" spans="1:5" x14ac:dyDescent="0.25">
      <c r="A20325" t="s">
        <v>5925</v>
      </c>
      <c r="B20325" s="100" t="s">
        <v>18341</v>
      </c>
      <c r="C20325" s="100"/>
      <c r="D20325" s="124"/>
      <c r="E20325" s="157" t="e">
        <f>VLOOKUP(D20325,'SOAT LIQ'!$A$87:$C$3416,3,FALSE)</f>
        <v>#N/A</v>
      </c>
    </row>
    <row r="20326" spans="1:5" x14ac:dyDescent="0.25">
      <c r="A20326" t="s">
        <v>9395</v>
      </c>
      <c r="B20326" s="100" t="s">
        <v>18342</v>
      </c>
      <c r="C20326" s="100"/>
      <c r="D20326" s="124"/>
      <c r="E20326" s="157" t="e">
        <f>VLOOKUP(D20326,'SOAT LIQ'!$A$87:$C$3416,3,FALSE)</f>
        <v>#N/A</v>
      </c>
    </row>
    <row r="20327" spans="1:5" x14ac:dyDescent="0.25">
      <c r="A20327" t="s">
        <v>5925</v>
      </c>
      <c r="B20327" s="100" t="s">
        <v>18342</v>
      </c>
      <c r="C20327" s="100"/>
      <c r="D20327" s="124"/>
      <c r="E20327" s="157" t="e">
        <f>VLOOKUP(D20327,'SOAT LIQ'!$A$87:$C$3416,3,FALSE)</f>
        <v>#N/A</v>
      </c>
    </row>
    <row r="20328" spans="1:5" x14ac:dyDescent="0.25">
      <c r="A20328" t="s">
        <v>5925</v>
      </c>
      <c r="B20328" s="100" t="s">
        <v>18343</v>
      </c>
      <c r="C20328" s="99" t="s">
        <v>18344</v>
      </c>
      <c r="D20328" s="124">
        <v>29115</v>
      </c>
      <c r="E20328" s="157" t="e">
        <f>VLOOKUP(D20328,'SOAT LIQ'!$A$87:$C$3416,3,FALSE)</f>
        <v>#N/A</v>
      </c>
    </row>
    <row r="20329" spans="1:5" x14ac:dyDescent="0.25">
      <c r="A20329" t="s">
        <v>9395</v>
      </c>
      <c r="B20329" s="100" t="s">
        <v>18343</v>
      </c>
      <c r="C20329" s="99" t="s">
        <v>18344</v>
      </c>
      <c r="D20329" s="124">
        <v>29115</v>
      </c>
      <c r="E20329" s="157" t="e">
        <f>VLOOKUP(D20329,'SOAT LIQ'!$A$87:$C$3416,3,FALSE)</f>
        <v>#N/A</v>
      </c>
    </row>
    <row r="20330" spans="1:5" x14ac:dyDescent="0.25">
      <c r="A20330" t="s">
        <v>9395</v>
      </c>
      <c r="B20330" s="100" t="s">
        <v>18345</v>
      </c>
      <c r="C20330" s="99" t="s">
        <v>18344</v>
      </c>
      <c r="D20330" s="124">
        <v>29115</v>
      </c>
      <c r="E20330" s="157" t="e">
        <f>VLOOKUP(D20330,'SOAT LIQ'!$A$87:$C$3416,3,FALSE)</f>
        <v>#N/A</v>
      </c>
    </row>
    <row r="20331" spans="1:5" x14ac:dyDescent="0.25">
      <c r="A20331" t="s">
        <v>14997</v>
      </c>
      <c r="B20331" s="100" t="s">
        <v>18345</v>
      </c>
      <c r="C20331" s="99" t="s">
        <v>18344</v>
      </c>
      <c r="D20331" s="124">
        <v>29115</v>
      </c>
      <c r="E20331" s="157" t="e">
        <f>VLOOKUP(D20331,'SOAT LIQ'!$A$87:$C$3416,3,FALSE)</f>
        <v>#N/A</v>
      </c>
    </row>
    <row r="20332" spans="1:5" x14ac:dyDescent="0.25">
      <c r="A20332" t="s">
        <v>14998</v>
      </c>
      <c r="B20332" s="100" t="s">
        <v>18345</v>
      </c>
      <c r="C20332" s="99" t="s">
        <v>18344</v>
      </c>
      <c r="D20332" s="124">
        <v>29115</v>
      </c>
      <c r="E20332" s="157" t="e">
        <f>VLOOKUP(D20332,'SOAT LIQ'!$A$87:$C$3416,3,FALSE)</f>
        <v>#N/A</v>
      </c>
    </row>
    <row r="20333" spans="1:5" x14ac:dyDescent="0.25">
      <c r="A20333" t="s">
        <v>14999</v>
      </c>
      <c r="B20333" s="100" t="s">
        <v>18345</v>
      </c>
      <c r="C20333" s="99" t="s">
        <v>18344</v>
      </c>
      <c r="D20333" s="124">
        <v>29115</v>
      </c>
      <c r="E20333" s="157" t="e">
        <f>VLOOKUP(D20333,'SOAT LIQ'!$A$87:$C$3416,3,FALSE)</f>
        <v>#N/A</v>
      </c>
    </row>
    <row r="20334" spans="1:5" x14ac:dyDescent="0.25">
      <c r="A20334" t="s">
        <v>15000</v>
      </c>
      <c r="B20334" s="100" t="s">
        <v>18345</v>
      </c>
      <c r="C20334" s="99" t="s">
        <v>18344</v>
      </c>
      <c r="D20334" s="124">
        <v>29115</v>
      </c>
      <c r="E20334" s="157" t="e">
        <f>VLOOKUP(D20334,'SOAT LIQ'!$A$87:$C$3416,3,FALSE)</f>
        <v>#N/A</v>
      </c>
    </row>
    <row r="20335" spans="1:5" x14ac:dyDescent="0.25">
      <c r="A20335" t="s">
        <v>9395</v>
      </c>
      <c r="B20335" s="100" t="s">
        <v>18346</v>
      </c>
      <c r="C20335" s="100"/>
      <c r="D20335" s="124">
        <v>29121</v>
      </c>
      <c r="E20335" s="157" t="e">
        <f>VLOOKUP(D20335,'SOAT LIQ'!$A$87:$C$3416,3,FALSE)</f>
        <v>#N/A</v>
      </c>
    </row>
    <row r="20336" spans="1:5" x14ac:dyDescent="0.25">
      <c r="A20336" t="s">
        <v>14985</v>
      </c>
      <c r="B20336" s="100" t="s">
        <v>18346</v>
      </c>
      <c r="C20336" s="100"/>
      <c r="D20336" s="124">
        <v>29121</v>
      </c>
      <c r="E20336" s="157" t="e">
        <f>VLOOKUP(D20336,'SOAT LIQ'!$A$87:$C$3416,3,FALSE)</f>
        <v>#N/A</v>
      </c>
    </row>
    <row r="20337" spans="1:6" x14ac:dyDescent="0.25">
      <c r="A20337" t="s">
        <v>5925</v>
      </c>
      <c r="B20337" s="100" t="s">
        <v>18347</v>
      </c>
      <c r="C20337" s="99" t="s">
        <v>18344</v>
      </c>
      <c r="D20337" s="124">
        <v>29115</v>
      </c>
      <c r="E20337" s="157" t="e">
        <f>VLOOKUP(D20337,'SOAT LIQ'!$A$87:$C$3416,3,FALSE)</f>
        <v>#N/A</v>
      </c>
    </row>
    <row r="20338" spans="1:6" x14ac:dyDescent="0.25">
      <c r="A20338" t="s">
        <v>9395</v>
      </c>
      <c r="B20338" s="100" t="s">
        <v>18347</v>
      </c>
      <c r="C20338" s="99" t="s">
        <v>18344</v>
      </c>
      <c r="D20338" s="124">
        <v>29115</v>
      </c>
      <c r="E20338" s="157" t="e">
        <f>VLOOKUP(D20338,'SOAT LIQ'!$A$87:$C$3416,3,FALSE)</f>
        <v>#N/A</v>
      </c>
    </row>
    <row r="20339" spans="1:6" x14ac:dyDescent="0.25">
      <c r="A20339" t="s">
        <v>14241</v>
      </c>
      <c r="B20339" s="100" t="s">
        <v>18348</v>
      </c>
      <c r="C20339" s="99" t="s">
        <v>18344</v>
      </c>
      <c r="D20339" s="124">
        <v>29115</v>
      </c>
      <c r="E20339" s="157" t="e">
        <f>VLOOKUP(D20339,'SOAT LIQ'!$A$87:$C$3416,3,FALSE)</f>
        <v>#N/A</v>
      </c>
    </row>
    <row r="20340" spans="1:6" x14ac:dyDescent="0.25">
      <c r="A20340" t="s">
        <v>5925</v>
      </c>
      <c r="B20340" s="100" t="s">
        <v>18348</v>
      </c>
      <c r="C20340" s="99" t="s">
        <v>18344</v>
      </c>
      <c r="D20340" s="124">
        <v>29115</v>
      </c>
      <c r="E20340" s="157" t="e">
        <f>VLOOKUP(D20340,'SOAT LIQ'!$A$87:$C$3416,3,FALSE)</f>
        <v>#N/A</v>
      </c>
    </row>
    <row r="20341" spans="1:6" x14ac:dyDescent="0.25">
      <c r="A20341" t="s">
        <v>9395</v>
      </c>
      <c r="B20341" s="100" t="s">
        <v>18348</v>
      </c>
      <c r="C20341" s="99" t="s">
        <v>18344</v>
      </c>
      <c r="D20341" s="124">
        <v>29115</v>
      </c>
      <c r="E20341" s="157" t="e">
        <f>VLOOKUP(D20341,'SOAT LIQ'!$A$87:$C$3416,3,FALSE)</f>
        <v>#N/A</v>
      </c>
    </row>
    <row r="20342" spans="1:6" x14ac:dyDescent="0.25">
      <c r="A20342" t="s">
        <v>5925</v>
      </c>
      <c r="B20342" s="100" t="s">
        <v>18349</v>
      </c>
      <c r="C20342" s="99" t="s">
        <v>18344</v>
      </c>
      <c r="D20342" s="124">
        <v>29115</v>
      </c>
      <c r="E20342" s="157" t="e">
        <f>VLOOKUP(D20342,'SOAT LIQ'!$A$87:$C$3416,3,FALSE)</f>
        <v>#N/A</v>
      </c>
    </row>
    <row r="20343" spans="1:6" x14ac:dyDescent="0.25">
      <c r="A20343" t="s">
        <v>9395</v>
      </c>
      <c r="B20343" s="100" t="s">
        <v>18349</v>
      </c>
      <c r="C20343" s="99" t="s">
        <v>18344</v>
      </c>
      <c r="D20343" s="124">
        <v>29115</v>
      </c>
      <c r="E20343" s="157" t="e">
        <f>VLOOKUP(D20343,'SOAT LIQ'!$A$87:$C$3416,3,FALSE)</f>
        <v>#N/A</v>
      </c>
    </row>
    <row r="20344" spans="1:6" x14ac:dyDescent="0.25">
      <c r="A20344" t="s">
        <v>5925</v>
      </c>
      <c r="B20344" s="100" t="s">
        <v>18350</v>
      </c>
      <c r="C20344" s="100"/>
      <c r="D20344" s="124"/>
      <c r="E20344" s="157" t="e">
        <f>VLOOKUP(D20344,'SOAT LIQ'!$A$87:$C$3416,3,FALSE)</f>
        <v>#N/A</v>
      </c>
    </row>
    <row r="20345" spans="1:6" x14ac:dyDescent="0.25">
      <c r="A20345" t="s">
        <v>11104</v>
      </c>
      <c r="B20345" s="100" t="s">
        <v>18352</v>
      </c>
      <c r="C20345" s="99" t="s">
        <v>18351</v>
      </c>
      <c r="D20345" s="124">
        <v>39360</v>
      </c>
      <c r="E20345" s="157" t="e">
        <f>VLOOKUP(D20345,'SOAT LIQ'!$A$87:$C$3416,3,FALSE)</f>
        <v>#N/A</v>
      </c>
    </row>
    <row r="20346" spans="1:6" x14ac:dyDescent="0.25">
      <c r="A20346" t="s">
        <v>14964</v>
      </c>
      <c r="B20346" s="100" t="s">
        <v>18352</v>
      </c>
      <c r="C20346" s="99" t="s">
        <v>18351</v>
      </c>
      <c r="D20346" s="124">
        <v>39360</v>
      </c>
      <c r="E20346" s="157" t="e">
        <f>VLOOKUP(D20346,'SOAT LIQ'!$A$87:$C$3416,3,FALSE)</f>
        <v>#N/A</v>
      </c>
    </row>
    <row r="20347" spans="1:6" x14ac:dyDescent="0.25">
      <c r="A20347" t="s">
        <v>5142</v>
      </c>
      <c r="B20347" s="100" t="s">
        <v>18353</v>
      </c>
      <c r="C20347" s="99" t="s">
        <v>12203</v>
      </c>
      <c r="D20347" s="124">
        <v>13650</v>
      </c>
      <c r="E20347" s="157">
        <f>VLOOKUP(D20347,'SOAT LIQ'!$A$87:$C$3416,3,FALSE)</f>
        <v>7</v>
      </c>
      <c r="F20347" t="s">
        <v>21632</v>
      </c>
    </row>
    <row r="20348" spans="1:6" x14ac:dyDescent="0.25">
      <c r="A20348" t="s">
        <v>5523</v>
      </c>
      <c r="B20348" s="100" t="s">
        <v>18353</v>
      </c>
      <c r="C20348" s="99" t="s">
        <v>12203</v>
      </c>
      <c r="D20348" s="124">
        <v>13650</v>
      </c>
      <c r="E20348" s="157">
        <f>VLOOKUP(D20348,'SOAT LIQ'!$A$87:$C$3416,3,FALSE)</f>
        <v>7</v>
      </c>
      <c r="F20348" t="s">
        <v>21632</v>
      </c>
    </row>
    <row r="20349" spans="1:6" x14ac:dyDescent="0.25">
      <c r="A20349" t="s">
        <v>5523</v>
      </c>
      <c r="B20349" s="100" t="s">
        <v>18354</v>
      </c>
      <c r="C20349" s="99" t="s">
        <v>18355</v>
      </c>
      <c r="D20349" s="124">
        <v>13651</v>
      </c>
      <c r="E20349" s="157">
        <f>VLOOKUP(D20349,'SOAT LIQ'!$A$87:$C$3416,3,FALSE)</f>
        <v>7</v>
      </c>
      <c r="F20349" t="s">
        <v>21632</v>
      </c>
    </row>
    <row r="20350" spans="1:6" x14ac:dyDescent="0.25">
      <c r="A20350" t="s">
        <v>5523</v>
      </c>
      <c r="B20350" s="100" t="s">
        <v>18356</v>
      </c>
      <c r="C20350" s="99" t="s">
        <v>12382</v>
      </c>
      <c r="D20350" s="124">
        <v>13450</v>
      </c>
      <c r="E20350" s="157">
        <f>VLOOKUP(D20350,'SOAT LIQ'!$A$87:$C$3416,3,FALSE)</f>
        <v>8</v>
      </c>
      <c r="F20350" t="s">
        <v>21632</v>
      </c>
    </row>
    <row r="20351" spans="1:6" x14ac:dyDescent="0.25">
      <c r="A20351" t="s">
        <v>5523</v>
      </c>
      <c r="B20351" s="100" t="s">
        <v>18357</v>
      </c>
      <c r="C20351" s="99" t="s">
        <v>4344</v>
      </c>
      <c r="D20351" s="124">
        <v>37401</v>
      </c>
      <c r="E20351" s="157" t="e">
        <f>VLOOKUP(D20351,'SOAT LIQ'!$A$87:$C$3416,3,FALSE)</f>
        <v>#N/A</v>
      </c>
      <c r="F20351" t="s">
        <v>21632</v>
      </c>
    </row>
    <row r="20352" spans="1:6" x14ac:dyDescent="0.25">
      <c r="A20352" t="s">
        <v>4339</v>
      </c>
      <c r="B20352" s="100" t="s">
        <v>18358</v>
      </c>
      <c r="C20352" s="99" t="s">
        <v>4344</v>
      </c>
      <c r="D20352" s="124">
        <v>37401</v>
      </c>
      <c r="E20352" s="157" t="e">
        <f>VLOOKUP(D20352,'SOAT LIQ'!$A$87:$C$3416,3,FALSE)</f>
        <v>#N/A</v>
      </c>
      <c r="F20352" t="s">
        <v>21632</v>
      </c>
    </row>
    <row r="20353" spans="1:6" x14ac:dyDescent="0.25">
      <c r="A20353" t="s">
        <v>5965</v>
      </c>
      <c r="B20353" s="100" t="s">
        <v>18358</v>
      </c>
      <c r="C20353" s="99" t="s">
        <v>4344</v>
      </c>
      <c r="D20353" s="124">
        <v>37401</v>
      </c>
      <c r="E20353" s="157" t="e">
        <f>VLOOKUP(D20353,'SOAT LIQ'!$A$87:$C$3416,3,FALSE)</f>
        <v>#N/A</v>
      </c>
      <c r="F20353" t="s">
        <v>21632</v>
      </c>
    </row>
    <row r="20354" spans="1:6" x14ac:dyDescent="0.25">
      <c r="A20354" t="s">
        <v>5922</v>
      </c>
      <c r="B20354" s="100" t="s">
        <v>18358</v>
      </c>
      <c r="C20354" s="99" t="s">
        <v>4344</v>
      </c>
      <c r="D20354" s="124">
        <v>37401</v>
      </c>
      <c r="E20354" s="157" t="e">
        <f>VLOOKUP(D20354,'SOAT LIQ'!$A$87:$C$3416,3,FALSE)</f>
        <v>#N/A</v>
      </c>
      <c r="F20354" t="s">
        <v>21632</v>
      </c>
    </row>
    <row r="20355" spans="1:6" x14ac:dyDescent="0.25">
      <c r="A20355" t="s">
        <v>5750</v>
      </c>
      <c r="B20355" s="100" t="s">
        <v>18358</v>
      </c>
      <c r="C20355" s="99" t="s">
        <v>4344</v>
      </c>
      <c r="D20355" s="124">
        <v>37401</v>
      </c>
      <c r="E20355" s="157" t="e">
        <f>VLOOKUP(D20355,'SOAT LIQ'!$A$87:$C$3416,3,FALSE)</f>
        <v>#N/A</v>
      </c>
      <c r="F20355" t="s">
        <v>21632</v>
      </c>
    </row>
    <row r="20356" spans="1:6" x14ac:dyDescent="0.25">
      <c r="A20356" t="s">
        <v>8459</v>
      </c>
      <c r="B20356" s="100" t="s">
        <v>18358</v>
      </c>
      <c r="C20356" s="99" t="s">
        <v>4344</v>
      </c>
      <c r="D20356" s="124">
        <v>37401</v>
      </c>
      <c r="E20356" s="157" t="e">
        <f>VLOOKUP(D20356,'SOAT LIQ'!$A$87:$C$3416,3,FALSE)</f>
        <v>#N/A</v>
      </c>
    </row>
    <row r="20357" spans="1:6" x14ac:dyDescent="0.25">
      <c r="A20357" t="s">
        <v>4132</v>
      </c>
      <c r="B20357" s="100" t="s">
        <v>18358</v>
      </c>
      <c r="C20357" s="99" t="s">
        <v>4344</v>
      </c>
      <c r="D20357" s="124">
        <v>37401</v>
      </c>
      <c r="E20357" s="157" t="e">
        <f>VLOOKUP(D20357,'SOAT LIQ'!$A$87:$C$3416,3,FALSE)</f>
        <v>#N/A</v>
      </c>
    </row>
    <row r="20358" spans="1:6" x14ac:dyDescent="0.25">
      <c r="A20358" t="s">
        <v>8460</v>
      </c>
      <c r="B20358" s="100" t="s">
        <v>18358</v>
      </c>
      <c r="C20358" s="99" t="s">
        <v>4344</v>
      </c>
      <c r="D20358" s="124">
        <v>37401</v>
      </c>
      <c r="E20358" s="157" t="e">
        <f>VLOOKUP(D20358,'SOAT LIQ'!$A$87:$C$3416,3,FALSE)</f>
        <v>#N/A</v>
      </c>
    </row>
    <row r="20359" spans="1:6" x14ac:dyDescent="0.25">
      <c r="A20359" t="s">
        <v>7606</v>
      </c>
      <c r="B20359" s="100" t="s">
        <v>18358</v>
      </c>
      <c r="C20359" s="99" t="s">
        <v>4344</v>
      </c>
      <c r="D20359" s="124">
        <v>37401</v>
      </c>
      <c r="E20359" s="157" t="e">
        <f>VLOOKUP(D20359,'SOAT LIQ'!$A$87:$C$3416,3,FALSE)</f>
        <v>#N/A</v>
      </c>
    </row>
    <row r="20360" spans="1:6" x14ac:dyDescent="0.25">
      <c r="A20360" t="s">
        <v>8461</v>
      </c>
      <c r="B20360" s="100" t="s">
        <v>18358</v>
      </c>
      <c r="C20360" s="99" t="s">
        <v>4344</v>
      </c>
      <c r="D20360" s="124">
        <v>37401</v>
      </c>
      <c r="E20360" s="157" t="e">
        <f>VLOOKUP(D20360,'SOAT LIQ'!$A$87:$C$3416,3,FALSE)</f>
        <v>#N/A</v>
      </c>
    </row>
    <row r="20361" spans="1:6" x14ac:dyDescent="0.25">
      <c r="A20361" t="s">
        <v>5923</v>
      </c>
      <c r="B20361" s="100" t="s">
        <v>18358</v>
      </c>
      <c r="C20361" s="99" t="s">
        <v>4344</v>
      </c>
      <c r="D20361" s="124">
        <v>37401</v>
      </c>
      <c r="E20361" s="157" t="e">
        <f>VLOOKUP(D20361,'SOAT LIQ'!$A$87:$C$3416,3,FALSE)</f>
        <v>#N/A</v>
      </c>
      <c r="F20361" t="s">
        <v>21632</v>
      </c>
    </row>
    <row r="20362" spans="1:6" x14ac:dyDescent="0.25">
      <c r="A20362" t="s">
        <v>8469</v>
      </c>
      <c r="B20362" s="100" t="s">
        <v>18358</v>
      </c>
      <c r="C20362" s="99" t="s">
        <v>4344</v>
      </c>
      <c r="D20362" s="124">
        <v>37401</v>
      </c>
      <c r="E20362" s="157" t="e">
        <f>VLOOKUP(D20362,'SOAT LIQ'!$A$87:$C$3416,3,FALSE)</f>
        <v>#N/A</v>
      </c>
      <c r="F20362" t="s">
        <v>21632</v>
      </c>
    </row>
    <row r="20363" spans="1:6" x14ac:dyDescent="0.25">
      <c r="A20363" t="s">
        <v>6023</v>
      </c>
      <c r="B20363" s="100" t="s">
        <v>18358</v>
      </c>
      <c r="C20363" s="99" t="s">
        <v>4344</v>
      </c>
      <c r="D20363" s="124">
        <v>37401</v>
      </c>
      <c r="E20363" s="157" t="e">
        <f>VLOOKUP(D20363,'SOAT LIQ'!$A$87:$C$3416,3,FALSE)</f>
        <v>#N/A</v>
      </c>
      <c r="F20363" t="s">
        <v>21632</v>
      </c>
    </row>
    <row r="20364" spans="1:6" x14ac:dyDescent="0.25">
      <c r="A20364" t="s">
        <v>5924</v>
      </c>
      <c r="B20364" s="100" t="s">
        <v>18358</v>
      </c>
      <c r="C20364" s="99" t="s">
        <v>4344</v>
      </c>
      <c r="D20364" s="124">
        <v>37401</v>
      </c>
      <c r="E20364" s="157" t="e">
        <f>VLOOKUP(D20364,'SOAT LIQ'!$A$87:$C$3416,3,FALSE)</f>
        <v>#N/A</v>
      </c>
      <c r="F20364" t="s">
        <v>21632</v>
      </c>
    </row>
    <row r="20365" spans="1:6" x14ac:dyDescent="0.25">
      <c r="A20365" t="s">
        <v>8462</v>
      </c>
      <c r="B20365" s="100" t="s">
        <v>18358</v>
      </c>
      <c r="C20365" s="99" t="s">
        <v>4344</v>
      </c>
      <c r="D20365" s="124">
        <v>37401</v>
      </c>
      <c r="E20365" s="157" t="e">
        <f>VLOOKUP(D20365,'SOAT LIQ'!$A$87:$C$3416,3,FALSE)</f>
        <v>#N/A</v>
      </c>
    </row>
    <row r="20366" spans="1:6" x14ac:dyDescent="0.25">
      <c r="A20366" t="s">
        <v>8463</v>
      </c>
      <c r="B20366" s="100" t="s">
        <v>18358</v>
      </c>
      <c r="C20366" s="99" t="s">
        <v>4344</v>
      </c>
      <c r="D20366" s="124">
        <v>37401</v>
      </c>
      <c r="E20366" s="157" t="e">
        <f>VLOOKUP(D20366,'SOAT LIQ'!$A$87:$C$3416,3,FALSE)</f>
        <v>#N/A</v>
      </c>
    </row>
    <row r="20367" spans="1:6" x14ac:dyDescent="0.25">
      <c r="A20367" t="s">
        <v>6318</v>
      </c>
      <c r="B20367" s="100" t="s">
        <v>18358</v>
      </c>
      <c r="C20367" s="99" t="s">
        <v>4344</v>
      </c>
      <c r="D20367" s="124">
        <v>37401</v>
      </c>
      <c r="E20367" s="157" t="e">
        <f>VLOOKUP(D20367,'SOAT LIQ'!$A$87:$C$3416,3,FALSE)</f>
        <v>#N/A</v>
      </c>
    </row>
    <row r="20368" spans="1:6" x14ac:dyDescent="0.25">
      <c r="A20368" t="s">
        <v>5401</v>
      </c>
      <c r="B20368" s="100" t="s">
        <v>18358</v>
      </c>
      <c r="C20368" s="99" t="s">
        <v>4344</v>
      </c>
      <c r="D20368" s="124">
        <v>37401</v>
      </c>
      <c r="E20368" s="157" t="e">
        <f>VLOOKUP(D20368,'SOAT LIQ'!$A$87:$C$3416,3,FALSE)</f>
        <v>#N/A</v>
      </c>
    </row>
    <row r="20369" spans="1:6" x14ac:dyDescent="0.25">
      <c r="A20369" t="s">
        <v>8464</v>
      </c>
      <c r="B20369" s="100" t="s">
        <v>18358</v>
      </c>
      <c r="C20369" s="99" t="s">
        <v>4344</v>
      </c>
      <c r="D20369" s="124">
        <v>37401</v>
      </c>
      <c r="E20369" s="157" t="e">
        <f>VLOOKUP(D20369,'SOAT LIQ'!$A$87:$C$3416,3,FALSE)</f>
        <v>#N/A</v>
      </c>
    </row>
    <row r="20370" spans="1:6" x14ac:dyDescent="0.25">
      <c r="A20370" t="s">
        <v>8465</v>
      </c>
      <c r="B20370" s="100" t="s">
        <v>18358</v>
      </c>
      <c r="C20370" s="99" t="s">
        <v>4344</v>
      </c>
      <c r="D20370" s="124">
        <v>37401</v>
      </c>
      <c r="E20370" s="157" t="e">
        <f>VLOOKUP(D20370,'SOAT LIQ'!$A$87:$C$3416,3,FALSE)</f>
        <v>#N/A</v>
      </c>
    </row>
    <row r="20371" spans="1:6" x14ac:dyDescent="0.25">
      <c r="A20371" t="s">
        <v>8152</v>
      </c>
      <c r="B20371" s="100" t="s">
        <v>18358</v>
      </c>
      <c r="C20371" s="99" t="s">
        <v>4344</v>
      </c>
      <c r="D20371" s="124">
        <v>37401</v>
      </c>
      <c r="E20371" s="157" t="e">
        <f>VLOOKUP(D20371,'SOAT LIQ'!$A$87:$C$3416,3,FALSE)</f>
        <v>#N/A</v>
      </c>
    </row>
    <row r="20372" spans="1:6" x14ac:dyDescent="0.25">
      <c r="A20372" t="s">
        <v>4546</v>
      </c>
      <c r="B20372" s="100" t="s">
        <v>18358</v>
      </c>
      <c r="C20372" s="99" t="s">
        <v>4344</v>
      </c>
      <c r="D20372" s="124">
        <v>37401</v>
      </c>
      <c r="E20372" s="157" t="e">
        <f>VLOOKUP(D20372,'SOAT LIQ'!$A$87:$C$3416,3,FALSE)</f>
        <v>#N/A</v>
      </c>
    </row>
    <row r="20373" spans="1:6" x14ac:dyDescent="0.25">
      <c r="A20373" t="s">
        <v>3972</v>
      </c>
      <c r="B20373" s="100" t="s">
        <v>18358</v>
      </c>
      <c r="C20373" s="99" t="s">
        <v>4344</v>
      </c>
      <c r="D20373" s="124">
        <v>37401</v>
      </c>
      <c r="E20373" s="157" t="e">
        <f>VLOOKUP(D20373,'SOAT LIQ'!$A$87:$C$3416,3,FALSE)</f>
        <v>#N/A</v>
      </c>
    </row>
    <row r="20374" spans="1:6" x14ac:dyDescent="0.25">
      <c r="A20374" t="s">
        <v>7772</v>
      </c>
      <c r="B20374" s="100" t="s">
        <v>18358</v>
      </c>
      <c r="C20374" s="99" t="s">
        <v>4344</v>
      </c>
      <c r="D20374" s="124">
        <v>37401</v>
      </c>
      <c r="E20374" s="157" t="e">
        <f>VLOOKUP(D20374,'SOAT LIQ'!$A$87:$C$3416,3,FALSE)</f>
        <v>#N/A</v>
      </c>
    </row>
    <row r="20375" spans="1:6" x14ac:dyDescent="0.25">
      <c r="A20375" t="s">
        <v>6113</v>
      </c>
      <c r="B20375" s="100" t="s">
        <v>18358</v>
      </c>
      <c r="C20375" s="99" t="s">
        <v>4344</v>
      </c>
      <c r="D20375" s="124">
        <v>37401</v>
      </c>
      <c r="E20375" s="157" t="e">
        <f>VLOOKUP(D20375,'SOAT LIQ'!$A$87:$C$3416,3,FALSE)</f>
        <v>#N/A</v>
      </c>
      <c r="F20375" t="s">
        <v>21632</v>
      </c>
    </row>
    <row r="20376" spans="1:6" x14ac:dyDescent="0.25">
      <c r="A20376" t="s">
        <v>5748</v>
      </c>
      <c r="B20376" s="100" t="s">
        <v>18358</v>
      </c>
      <c r="C20376" s="99" t="s">
        <v>4344</v>
      </c>
      <c r="D20376" s="124">
        <v>37401</v>
      </c>
      <c r="E20376" s="157" t="e">
        <f>VLOOKUP(D20376,'SOAT LIQ'!$A$87:$C$3416,3,FALSE)</f>
        <v>#N/A</v>
      </c>
      <c r="F20376" t="s">
        <v>21632</v>
      </c>
    </row>
    <row r="20377" spans="1:6" x14ac:dyDescent="0.25">
      <c r="A20377" t="s">
        <v>5809</v>
      </c>
      <c r="B20377" s="100" t="s">
        <v>18358</v>
      </c>
      <c r="C20377" s="99" t="s">
        <v>4344</v>
      </c>
      <c r="D20377" s="124">
        <v>37401</v>
      </c>
      <c r="E20377" s="157" t="e">
        <f>VLOOKUP(D20377,'SOAT LIQ'!$A$87:$C$3416,3,FALSE)</f>
        <v>#N/A</v>
      </c>
      <c r="F20377" t="s">
        <v>21632</v>
      </c>
    </row>
    <row r="20378" spans="1:6" x14ac:dyDescent="0.25">
      <c r="A20378" t="s">
        <v>5142</v>
      </c>
      <c r="B20378" s="100" t="s">
        <v>18358</v>
      </c>
      <c r="C20378" s="99" t="s">
        <v>4344</v>
      </c>
      <c r="D20378" s="124">
        <v>37401</v>
      </c>
      <c r="E20378" s="157" t="e">
        <f>VLOOKUP(D20378,'SOAT LIQ'!$A$87:$C$3416,3,FALSE)</f>
        <v>#N/A</v>
      </c>
      <c r="F20378" t="s">
        <v>21632</v>
      </c>
    </row>
    <row r="20379" spans="1:6" x14ac:dyDescent="0.25">
      <c r="A20379" t="s">
        <v>5745</v>
      </c>
      <c r="B20379" s="100" t="s">
        <v>18358</v>
      </c>
      <c r="C20379" s="99" t="s">
        <v>4344</v>
      </c>
      <c r="D20379" s="124">
        <v>37401</v>
      </c>
      <c r="E20379" s="157" t="e">
        <f>VLOOKUP(D20379,'SOAT LIQ'!$A$87:$C$3416,3,FALSE)</f>
        <v>#N/A</v>
      </c>
      <c r="F20379" t="s">
        <v>21632</v>
      </c>
    </row>
    <row r="20380" spans="1:6" x14ac:dyDescent="0.25">
      <c r="A20380" t="s">
        <v>5773</v>
      </c>
      <c r="B20380" s="100" t="s">
        <v>18358</v>
      </c>
      <c r="C20380" s="99" t="s">
        <v>4344</v>
      </c>
      <c r="D20380" s="124">
        <v>37401</v>
      </c>
      <c r="E20380" s="157" t="e">
        <f>VLOOKUP(D20380,'SOAT LIQ'!$A$87:$C$3416,3,FALSE)</f>
        <v>#N/A</v>
      </c>
      <c r="F20380" t="s">
        <v>21632</v>
      </c>
    </row>
    <row r="20381" spans="1:6" x14ac:dyDescent="0.25">
      <c r="A20381" t="s">
        <v>5796</v>
      </c>
      <c r="B20381" s="100" t="s">
        <v>18358</v>
      </c>
      <c r="C20381" s="99" t="s">
        <v>4344</v>
      </c>
      <c r="D20381" s="124">
        <v>37401</v>
      </c>
      <c r="E20381" s="157" t="e">
        <f>VLOOKUP(D20381,'SOAT LIQ'!$A$87:$C$3416,3,FALSE)</f>
        <v>#N/A</v>
      </c>
      <c r="F20381" t="s">
        <v>21632</v>
      </c>
    </row>
    <row r="20382" spans="1:6" x14ac:dyDescent="0.25">
      <c r="A20382" t="s">
        <v>5969</v>
      </c>
      <c r="B20382" s="100" t="s">
        <v>18358</v>
      </c>
      <c r="C20382" s="99" t="s">
        <v>4344</v>
      </c>
      <c r="D20382" s="124">
        <v>37401</v>
      </c>
      <c r="E20382" s="157" t="e">
        <f>VLOOKUP(D20382,'SOAT LIQ'!$A$87:$C$3416,3,FALSE)</f>
        <v>#N/A</v>
      </c>
      <c r="F20382" t="s">
        <v>21632</v>
      </c>
    </row>
    <row r="20383" spans="1:6" x14ac:dyDescent="0.25">
      <c r="A20383" t="s">
        <v>5482</v>
      </c>
      <c r="B20383" s="100" t="s">
        <v>18358</v>
      </c>
      <c r="C20383" s="99" t="s">
        <v>4344</v>
      </c>
      <c r="D20383" s="124">
        <v>37401</v>
      </c>
      <c r="E20383" s="157" t="e">
        <f>VLOOKUP(D20383,'SOAT LIQ'!$A$87:$C$3416,3,FALSE)</f>
        <v>#N/A</v>
      </c>
      <c r="F20383" t="s">
        <v>21632</v>
      </c>
    </row>
    <row r="20384" spans="1:6" x14ac:dyDescent="0.25">
      <c r="A20384" t="s">
        <v>5782</v>
      </c>
      <c r="B20384" s="100" t="s">
        <v>18358</v>
      </c>
      <c r="C20384" s="99" t="s">
        <v>4344</v>
      </c>
      <c r="D20384" s="124">
        <v>37401</v>
      </c>
      <c r="E20384" s="157" t="e">
        <f>VLOOKUP(D20384,'SOAT LIQ'!$A$87:$C$3416,3,FALSE)</f>
        <v>#N/A</v>
      </c>
      <c r="F20384" t="s">
        <v>21632</v>
      </c>
    </row>
    <row r="20385" spans="1:6" x14ac:dyDescent="0.25">
      <c r="A20385" t="s">
        <v>5904</v>
      </c>
      <c r="B20385" s="100" t="s">
        <v>18358</v>
      </c>
      <c r="C20385" s="99" t="s">
        <v>4344</v>
      </c>
      <c r="D20385" s="124">
        <v>37401</v>
      </c>
      <c r="E20385" s="157" t="e">
        <f>VLOOKUP(D20385,'SOAT LIQ'!$A$87:$C$3416,3,FALSE)</f>
        <v>#N/A</v>
      </c>
      <c r="F20385" t="s">
        <v>21632</v>
      </c>
    </row>
    <row r="20386" spans="1:6" x14ac:dyDescent="0.25">
      <c r="A20386" t="s">
        <v>5936</v>
      </c>
      <c r="B20386" s="100" t="s">
        <v>18358</v>
      </c>
      <c r="C20386" s="99" t="s">
        <v>4344</v>
      </c>
      <c r="D20386" s="124">
        <v>37401</v>
      </c>
      <c r="E20386" s="157" t="e">
        <f>VLOOKUP(D20386,'SOAT LIQ'!$A$87:$C$3416,3,FALSE)</f>
        <v>#N/A</v>
      </c>
      <c r="F20386" t="s">
        <v>21632</v>
      </c>
    </row>
    <row r="20387" spans="1:6" x14ac:dyDescent="0.25">
      <c r="A20387" t="s">
        <v>5031</v>
      </c>
      <c r="B20387" s="100" t="s">
        <v>18358</v>
      </c>
      <c r="C20387" s="99" t="s">
        <v>4344</v>
      </c>
      <c r="D20387" s="124">
        <v>37401</v>
      </c>
      <c r="E20387" s="157" t="e">
        <f>VLOOKUP(D20387,'SOAT LIQ'!$A$87:$C$3416,3,FALSE)</f>
        <v>#N/A</v>
      </c>
      <c r="F20387" t="s">
        <v>21632</v>
      </c>
    </row>
    <row r="20388" spans="1:6" x14ac:dyDescent="0.25">
      <c r="A20388" t="s">
        <v>6570</v>
      </c>
      <c r="B20388" s="100" t="s">
        <v>18358</v>
      </c>
      <c r="C20388" s="99" t="s">
        <v>4344</v>
      </c>
      <c r="D20388" s="124">
        <v>37401</v>
      </c>
      <c r="E20388" s="157" t="e">
        <f>VLOOKUP(D20388,'SOAT LIQ'!$A$87:$C$3416,3,FALSE)</f>
        <v>#N/A</v>
      </c>
    </row>
    <row r="20389" spans="1:6" x14ac:dyDescent="0.25">
      <c r="A20389" t="s">
        <v>5930</v>
      </c>
      <c r="B20389" s="100" t="s">
        <v>18358</v>
      </c>
      <c r="C20389" s="99" t="s">
        <v>4344</v>
      </c>
      <c r="D20389" s="124">
        <v>37401</v>
      </c>
      <c r="E20389" s="157" t="e">
        <f>VLOOKUP(D20389,'SOAT LIQ'!$A$87:$C$3416,3,FALSE)</f>
        <v>#N/A</v>
      </c>
    </row>
    <row r="20390" spans="1:6" x14ac:dyDescent="0.25">
      <c r="A20390" t="s">
        <v>6183</v>
      </c>
      <c r="B20390" s="100" t="s">
        <v>18358</v>
      </c>
      <c r="C20390" s="99" t="s">
        <v>4344</v>
      </c>
      <c r="D20390" s="124">
        <v>37401</v>
      </c>
      <c r="E20390" s="157" t="e">
        <f>VLOOKUP(D20390,'SOAT LIQ'!$A$87:$C$3416,3,FALSE)</f>
        <v>#N/A</v>
      </c>
    </row>
    <row r="20391" spans="1:6" x14ac:dyDescent="0.25">
      <c r="A20391" t="s">
        <v>8089</v>
      </c>
      <c r="B20391" s="100" t="s">
        <v>18358</v>
      </c>
      <c r="C20391" s="99" t="s">
        <v>4344</v>
      </c>
      <c r="D20391" s="124">
        <v>37401</v>
      </c>
      <c r="E20391" s="157" t="e">
        <f>VLOOKUP(D20391,'SOAT LIQ'!$A$87:$C$3416,3,FALSE)</f>
        <v>#N/A</v>
      </c>
    </row>
    <row r="20392" spans="1:6" x14ac:dyDescent="0.25">
      <c r="A20392" t="s">
        <v>5509</v>
      </c>
      <c r="B20392" s="100" t="s">
        <v>18358</v>
      </c>
      <c r="C20392" s="99" t="s">
        <v>4344</v>
      </c>
      <c r="D20392" s="124">
        <v>37401</v>
      </c>
      <c r="E20392" s="157" t="e">
        <f>VLOOKUP(D20392,'SOAT LIQ'!$A$87:$C$3416,3,FALSE)</f>
        <v>#N/A</v>
      </c>
      <c r="F20392" t="s">
        <v>5509</v>
      </c>
    </row>
    <row r="20393" spans="1:6" x14ac:dyDescent="0.25">
      <c r="A20393" t="s">
        <v>5733</v>
      </c>
      <c r="B20393" s="100" t="s">
        <v>18358</v>
      </c>
      <c r="C20393" s="99" t="s">
        <v>4344</v>
      </c>
      <c r="D20393" s="124">
        <v>37401</v>
      </c>
      <c r="E20393" s="157" t="e">
        <f>VLOOKUP(D20393,'SOAT LIQ'!$A$87:$C$3416,3,FALSE)</f>
        <v>#N/A</v>
      </c>
    </row>
    <row r="20394" spans="1:6" x14ac:dyDescent="0.25">
      <c r="A20394" t="s">
        <v>8466</v>
      </c>
      <c r="B20394" s="100" t="s">
        <v>18358</v>
      </c>
      <c r="C20394" s="99" t="s">
        <v>4344</v>
      </c>
      <c r="D20394" s="124">
        <v>37401</v>
      </c>
      <c r="E20394" s="157" t="e">
        <f>VLOOKUP(D20394,'SOAT LIQ'!$A$87:$C$3416,3,FALSE)</f>
        <v>#N/A</v>
      </c>
    </row>
    <row r="20395" spans="1:6" x14ac:dyDescent="0.25">
      <c r="A20395" t="s">
        <v>8475</v>
      </c>
      <c r="B20395" s="100" t="s">
        <v>18358</v>
      </c>
      <c r="C20395" s="99" t="s">
        <v>4344</v>
      </c>
      <c r="D20395" s="124">
        <v>37401</v>
      </c>
      <c r="E20395" s="157" t="e">
        <f>VLOOKUP(D20395,'SOAT LIQ'!$A$87:$C$3416,3,FALSE)</f>
        <v>#N/A</v>
      </c>
    </row>
    <row r="20396" spans="1:6" x14ac:dyDescent="0.25">
      <c r="A20396" t="s">
        <v>8492</v>
      </c>
      <c r="B20396" s="100" t="s">
        <v>18358</v>
      </c>
      <c r="C20396" s="99" t="s">
        <v>4344</v>
      </c>
      <c r="D20396" s="124">
        <v>37401</v>
      </c>
      <c r="E20396" s="157" t="e">
        <f>VLOOKUP(D20396,'SOAT LIQ'!$A$87:$C$3416,3,FALSE)</f>
        <v>#N/A</v>
      </c>
    </row>
    <row r="20397" spans="1:6" x14ac:dyDescent="0.25">
      <c r="A20397" t="s">
        <v>5523</v>
      </c>
      <c r="B20397" s="100" t="s">
        <v>18358</v>
      </c>
      <c r="C20397" s="99" t="s">
        <v>4344</v>
      </c>
      <c r="D20397" s="124">
        <v>37401</v>
      </c>
      <c r="E20397" s="157" t="e">
        <f>VLOOKUP(D20397,'SOAT LIQ'!$A$87:$C$3416,3,FALSE)</f>
        <v>#N/A</v>
      </c>
      <c r="F20397" t="s">
        <v>21632</v>
      </c>
    </row>
    <row r="20398" spans="1:6" x14ac:dyDescent="0.25">
      <c r="A20398" t="s">
        <v>8470</v>
      </c>
      <c r="B20398" s="100" t="s">
        <v>18358</v>
      </c>
      <c r="C20398" s="99" t="s">
        <v>4344</v>
      </c>
      <c r="D20398" s="124">
        <v>37401</v>
      </c>
      <c r="E20398" s="157" t="e">
        <f>VLOOKUP(D20398,'SOAT LIQ'!$A$87:$C$3416,3,FALSE)</f>
        <v>#N/A</v>
      </c>
    </row>
    <row r="20399" spans="1:6" x14ac:dyDescent="0.25">
      <c r="A20399" t="s">
        <v>5576</v>
      </c>
      <c r="B20399" s="100" t="s">
        <v>18358</v>
      </c>
      <c r="C20399" s="99" t="s">
        <v>4344</v>
      </c>
      <c r="D20399" s="124">
        <v>37401</v>
      </c>
      <c r="E20399" s="157" t="e">
        <f>VLOOKUP(D20399,'SOAT LIQ'!$A$87:$C$3416,3,FALSE)</f>
        <v>#N/A</v>
      </c>
    </row>
    <row r="20400" spans="1:6" x14ac:dyDescent="0.25">
      <c r="A20400" t="s">
        <v>8477</v>
      </c>
      <c r="B20400" s="100" t="s">
        <v>18358</v>
      </c>
      <c r="C20400" s="99" t="s">
        <v>4344</v>
      </c>
      <c r="D20400" s="124">
        <v>37401</v>
      </c>
      <c r="E20400" s="157" t="e">
        <f>VLOOKUP(D20400,'SOAT LIQ'!$A$87:$C$3416,3,FALSE)</f>
        <v>#N/A</v>
      </c>
    </row>
    <row r="20401" spans="1:5" x14ac:dyDescent="0.25">
      <c r="A20401" t="s">
        <v>5578</v>
      </c>
      <c r="B20401" s="100" t="s">
        <v>18358</v>
      </c>
      <c r="C20401" s="99" t="s">
        <v>4344</v>
      </c>
      <c r="D20401" s="124">
        <v>37401</v>
      </c>
      <c r="E20401" s="157" t="e">
        <f>VLOOKUP(D20401,'SOAT LIQ'!$A$87:$C$3416,3,FALSE)</f>
        <v>#N/A</v>
      </c>
    </row>
    <row r="20402" spans="1:5" x14ac:dyDescent="0.25">
      <c r="A20402" t="s">
        <v>8471</v>
      </c>
      <c r="B20402" s="100" t="s">
        <v>18358</v>
      </c>
      <c r="C20402" s="99" t="s">
        <v>4344</v>
      </c>
      <c r="D20402" s="124">
        <v>37401</v>
      </c>
      <c r="E20402" s="157" t="e">
        <f>VLOOKUP(D20402,'SOAT LIQ'!$A$87:$C$3416,3,FALSE)</f>
        <v>#N/A</v>
      </c>
    </row>
    <row r="20403" spans="1:5" x14ac:dyDescent="0.25">
      <c r="A20403" t="s">
        <v>8494</v>
      </c>
      <c r="B20403" s="100" t="s">
        <v>18358</v>
      </c>
      <c r="C20403" s="99" t="s">
        <v>4344</v>
      </c>
      <c r="D20403" s="124">
        <v>37401</v>
      </c>
      <c r="E20403" s="157" t="e">
        <f>VLOOKUP(D20403,'SOAT LIQ'!$A$87:$C$3416,3,FALSE)</f>
        <v>#N/A</v>
      </c>
    </row>
    <row r="20404" spans="1:5" x14ac:dyDescent="0.25">
      <c r="A20404" t="s">
        <v>8495</v>
      </c>
      <c r="B20404" s="100" t="s">
        <v>18358</v>
      </c>
      <c r="C20404" s="99" t="s">
        <v>4344</v>
      </c>
      <c r="D20404" s="124">
        <v>37401</v>
      </c>
      <c r="E20404" s="157" t="e">
        <f>VLOOKUP(D20404,'SOAT LIQ'!$A$87:$C$3416,3,FALSE)</f>
        <v>#N/A</v>
      </c>
    </row>
    <row r="20405" spans="1:5" x14ac:dyDescent="0.25">
      <c r="A20405" t="s">
        <v>8496</v>
      </c>
      <c r="B20405" s="100" t="s">
        <v>18358</v>
      </c>
      <c r="C20405" s="99" t="s">
        <v>4344</v>
      </c>
      <c r="D20405" s="124">
        <v>37401</v>
      </c>
      <c r="E20405" s="157" t="e">
        <f>VLOOKUP(D20405,'SOAT LIQ'!$A$87:$C$3416,3,FALSE)</f>
        <v>#N/A</v>
      </c>
    </row>
    <row r="20406" spans="1:5" x14ac:dyDescent="0.25">
      <c r="A20406" t="s">
        <v>8472</v>
      </c>
      <c r="B20406" s="100" t="s">
        <v>18358</v>
      </c>
      <c r="C20406" s="99" t="s">
        <v>4344</v>
      </c>
      <c r="D20406" s="124">
        <v>37401</v>
      </c>
      <c r="E20406" s="157" t="e">
        <f>VLOOKUP(D20406,'SOAT LIQ'!$A$87:$C$3416,3,FALSE)</f>
        <v>#N/A</v>
      </c>
    </row>
    <row r="20407" spans="1:5" x14ac:dyDescent="0.25">
      <c r="A20407" t="s">
        <v>8497</v>
      </c>
      <c r="B20407" s="100" t="s">
        <v>18358</v>
      </c>
      <c r="C20407" s="99" t="s">
        <v>4344</v>
      </c>
      <c r="D20407" s="124">
        <v>37401</v>
      </c>
      <c r="E20407" s="157" t="e">
        <f>VLOOKUP(D20407,'SOAT LIQ'!$A$87:$C$3416,3,FALSE)</f>
        <v>#N/A</v>
      </c>
    </row>
    <row r="20408" spans="1:5" x14ac:dyDescent="0.25">
      <c r="A20408" t="s">
        <v>5577</v>
      </c>
      <c r="B20408" s="100" t="s">
        <v>18358</v>
      </c>
      <c r="C20408" s="99" t="s">
        <v>4344</v>
      </c>
      <c r="D20408" s="124">
        <v>37401</v>
      </c>
      <c r="E20408" s="157" t="e">
        <f>VLOOKUP(D20408,'SOAT LIQ'!$A$87:$C$3416,3,FALSE)</f>
        <v>#N/A</v>
      </c>
    </row>
    <row r="20409" spans="1:5" x14ac:dyDescent="0.25">
      <c r="A20409" t="s">
        <v>5579</v>
      </c>
      <c r="B20409" s="100" t="s">
        <v>18358</v>
      </c>
      <c r="C20409" s="99" t="s">
        <v>4344</v>
      </c>
      <c r="D20409" s="124">
        <v>37401</v>
      </c>
      <c r="E20409" s="157" t="e">
        <f>VLOOKUP(D20409,'SOAT LIQ'!$A$87:$C$3416,3,FALSE)</f>
        <v>#N/A</v>
      </c>
    </row>
    <row r="20410" spans="1:5" x14ac:dyDescent="0.25">
      <c r="A20410" t="s">
        <v>5580</v>
      </c>
      <c r="B20410" s="100" t="s">
        <v>18358</v>
      </c>
      <c r="C20410" s="99" t="s">
        <v>4344</v>
      </c>
      <c r="D20410" s="124">
        <v>37401</v>
      </c>
      <c r="E20410" s="157" t="e">
        <f>VLOOKUP(D20410,'SOAT LIQ'!$A$87:$C$3416,3,FALSE)</f>
        <v>#N/A</v>
      </c>
    </row>
    <row r="20411" spans="1:5" x14ac:dyDescent="0.25">
      <c r="A20411" t="s">
        <v>8498</v>
      </c>
      <c r="B20411" s="100" t="s">
        <v>18358</v>
      </c>
      <c r="C20411" s="99" t="s">
        <v>4344</v>
      </c>
      <c r="D20411" s="124">
        <v>37401</v>
      </c>
      <c r="E20411" s="157" t="e">
        <f>VLOOKUP(D20411,'SOAT LIQ'!$A$87:$C$3416,3,FALSE)</f>
        <v>#N/A</v>
      </c>
    </row>
    <row r="20412" spans="1:5" x14ac:dyDescent="0.25">
      <c r="A20412" t="s">
        <v>8499</v>
      </c>
      <c r="B20412" s="100" t="s">
        <v>18358</v>
      </c>
      <c r="C20412" s="99" t="s">
        <v>4344</v>
      </c>
      <c r="D20412" s="124">
        <v>37401</v>
      </c>
      <c r="E20412" s="157" t="e">
        <f>VLOOKUP(D20412,'SOAT LIQ'!$A$87:$C$3416,3,FALSE)</f>
        <v>#N/A</v>
      </c>
    </row>
    <row r="20413" spans="1:5" x14ac:dyDescent="0.25">
      <c r="A20413" t="s">
        <v>8478</v>
      </c>
      <c r="B20413" s="100" t="s">
        <v>18358</v>
      </c>
      <c r="C20413" s="99" t="s">
        <v>4344</v>
      </c>
      <c r="D20413" s="124">
        <v>37401</v>
      </c>
      <c r="E20413" s="157" t="e">
        <f>VLOOKUP(D20413,'SOAT LIQ'!$A$87:$C$3416,3,FALSE)</f>
        <v>#N/A</v>
      </c>
    </row>
    <row r="20414" spans="1:5" x14ac:dyDescent="0.25">
      <c r="A20414" t="s">
        <v>8500</v>
      </c>
      <c r="B20414" s="100" t="s">
        <v>18358</v>
      </c>
      <c r="C20414" s="99" t="s">
        <v>4344</v>
      </c>
      <c r="D20414" s="124">
        <v>37401</v>
      </c>
      <c r="E20414" s="157" t="e">
        <f>VLOOKUP(D20414,'SOAT LIQ'!$A$87:$C$3416,3,FALSE)</f>
        <v>#N/A</v>
      </c>
    </row>
    <row r="20415" spans="1:5" x14ac:dyDescent="0.25">
      <c r="A20415" t="s">
        <v>4229</v>
      </c>
      <c r="B20415" s="100" t="s">
        <v>18358</v>
      </c>
      <c r="C20415" s="99" t="s">
        <v>4344</v>
      </c>
      <c r="D20415" s="124">
        <v>37401</v>
      </c>
      <c r="E20415" s="157" t="e">
        <f>VLOOKUP(D20415,'SOAT LIQ'!$A$87:$C$3416,3,FALSE)</f>
        <v>#N/A</v>
      </c>
    </row>
    <row r="20416" spans="1:5" x14ac:dyDescent="0.25">
      <c r="A20416" t="s">
        <v>8501</v>
      </c>
      <c r="B20416" s="100" t="s">
        <v>18358</v>
      </c>
      <c r="C20416" s="99" t="s">
        <v>4344</v>
      </c>
      <c r="D20416" s="124">
        <v>37401</v>
      </c>
      <c r="E20416" s="157" t="e">
        <f>VLOOKUP(D20416,'SOAT LIQ'!$A$87:$C$3416,3,FALSE)</f>
        <v>#N/A</v>
      </c>
    </row>
    <row r="20417" spans="1:6" x14ac:dyDescent="0.25">
      <c r="A20417" t="s">
        <v>8502</v>
      </c>
      <c r="B20417" s="100" t="s">
        <v>18358</v>
      </c>
      <c r="C20417" s="99" t="s">
        <v>4344</v>
      </c>
      <c r="D20417" s="124">
        <v>37401</v>
      </c>
      <c r="E20417" s="157" t="e">
        <f>VLOOKUP(D20417,'SOAT LIQ'!$A$87:$C$3416,3,FALSE)</f>
        <v>#N/A</v>
      </c>
    </row>
    <row r="20418" spans="1:6" x14ac:dyDescent="0.25">
      <c r="A20418" t="s">
        <v>8503</v>
      </c>
      <c r="B20418" s="100" t="s">
        <v>18358</v>
      </c>
      <c r="C20418" s="99" t="s">
        <v>4344</v>
      </c>
      <c r="D20418" s="124">
        <v>37401</v>
      </c>
      <c r="E20418" s="157" t="e">
        <f>VLOOKUP(D20418,'SOAT LIQ'!$A$87:$C$3416,3,FALSE)</f>
        <v>#N/A</v>
      </c>
    </row>
    <row r="20419" spans="1:6" x14ac:dyDescent="0.25">
      <c r="A20419" t="s">
        <v>8504</v>
      </c>
      <c r="B20419" s="100" t="s">
        <v>18358</v>
      </c>
      <c r="C20419" s="99" t="s">
        <v>4344</v>
      </c>
      <c r="D20419" s="124">
        <v>37401</v>
      </c>
      <c r="E20419" s="157" t="e">
        <f>VLOOKUP(D20419,'SOAT LIQ'!$A$87:$C$3416,3,FALSE)</f>
        <v>#N/A</v>
      </c>
    </row>
    <row r="20420" spans="1:6" x14ac:dyDescent="0.25">
      <c r="A20420" t="s">
        <v>6570</v>
      </c>
      <c r="B20420" s="100" t="s">
        <v>18359</v>
      </c>
      <c r="C20420" s="99" t="s">
        <v>18360</v>
      </c>
      <c r="D20420" s="124">
        <v>37206</v>
      </c>
      <c r="E20420" s="157" t="e">
        <f>VLOOKUP(D20420,'SOAT LIQ'!$A$87:$C$3416,3,FALSE)</f>
        <v>#N/A</v>
      </c>
    </row>
    <row r="20421" spans="1:6" x14ac:dyDescent="0.25">
      <c r="A20421" t="s">
        <v>5523</v>
      </c>
      <c r="B20421" s="100" t="s">
        <v>18359</v>
      </c>
      <c r="C20421" s="99" t="s">
        <v>18360</v>
      </c>
      <c r="D20421" s="124">
        <v>37206</v>
      </c>
      <c r="E20421" s="157" t="e">
        <f>VLOOKUP(D20421,'SOAT LIQ'!$A$87:$C$3416,3,FALSE)</f>
        <v>#N/A</v>
      </c>
      <c r="F20421" t="s">
        <v>21632</v>
      </c>
    </row>
    <row r="20422" spans="1:6" x14ac:dyDescent="0.25">
      <c r="A20422" t="s">
        <v>6183</v>
      </c>
      <c r="B20422" s="100" t="s">
        <v>18359</v>
      </c>
      <c r="C20422" s="99" t="s">
        <v>18360</v>
      </c>
      <c r="D20422" s="124">
        <v>37206</v>
      </c>
      <c r="E20422" s="157" t="e">
        <f>VLOOKUP(D20422,'SOAT LIQ'!$A$87:$C$3416,3,FALSE)</f>
        <v>#N/A</v>
      </c>
    </row>
    <row r="20423" spans="1:6" x14ac:dyDescent="0.25">
      <c r="A20423" t="s">
        <v>5930</v>
      </c>
      <c r="B20423" s="100" t="s">
        <v>18359</v>
      </c>
      <c r="C20423" s="99" t="s">
        <v>18360</v>
      </c>
      <c r="D20423" s="124">
        <v>37206</v>
      </c>
      <c r="E20423" s="157" t="e">
        <f>VLOOKUP(D20423,'SOAT LIQ'!$A$87:$C$3416,3,FALSE)</f>
        <v>#N/A</v>
      </c>
    </row>
    <row r="20424" spans="1:6" x14ac:dyDescent="0.25">
      <c r="A20424" t="s">
        <v>5930</v>
      </c>
      <c r="B20424" s="100" t="s">
        <v>18361</v>
      </c>
      <c r="C20424" s="99" t="s">
        <v>18360</v>
      </c>
      <c r="D20424" s="124">
        <v>37207</v>
      </c>
      <c r="E20424" s="157" t="e">
        <f>VLOOKUP(D20424,'SOAT LIQ'!$A$87:$C$3416,3,FALSE)</f>
        <v>#N/A</v>
      </c>
    </row>
    <row r="20425" spans="1:6" x14ac:dyDescent="0.25">
      <c r="A20425" t="s">
        <v>6183</v>
      </c>
      <c r="B20425" s="100" t="s">
        <v>18361</v>
      </c>
      <c r="C20425" s="99" t="s">
        <v>18360</v>
      </c>
      <c r="D20425" s="124">
        <v>37207</v>
      </c>
      <c r="E20425" s="157" t="e">
        <f>VLOOKUP(D20425,'SOAT LIQ'!$A$87:$C$3416,3,FALSE)</f>
        <v>#N/A</v>
      </c>
    </row>
    <row r="20426" spans="1:6" x14ac:dyDescent="0.25">
      <c r="A20426" t="s">
        <v>5930</v>
      </c>
      <c r="B20426" s="100" t="s">
        <v>18362</v>
      </c>
      <c r="C20426" s="99" t="s">
        <v>18360</v>
      </c>
      <c r="D20426" s="124">
        <v>37207</v>
      </c>
      <c r="E20426" s="157" t="e">
        <f>VLOOKUP(D20426,'SOAT LIQ'!$A$87:$C$3416,3,FALSE)</f>
        <v>#N/A</v>
      </c>
    </row>
    <row r="20427" spans="1:6" x14ac:dyDescent="0.25">
      <c r="A20427" t="s">
        <v>6183</v>
      </c>
      <c r="B20427" s="100" t="s">
        <v>18362</v>
      </c>
      <c r="C20427" s="99" t="s">
        <v>18360</v>
      </c>
      <c r="D20427" s="124">
        <v>37207</v>
      </c>
      <c r="E20427" s="157" t="e">
        <f>VLOOKUP(D20427,'SOAT LIQ'!$A$87:$C$3416,3,FALSE)</f>
        <v>#N/A</v>
      </c>
    </row>
    <row r="20428" spans="1:6" x14ac:dyDescent="0.25">
      <c r="A20428" t="s">
        <v>5930</v>
      </c>
      <c r="B20428" s="100" t="s">
        <v>18363</v>
      </c>
      <c r="C20428" s="99" t="s">
        <v>18360</v>
      </c>
      <c r="D20428" s="124">
        <v>37207</v>
      </c>
      <c r="E20428" s="157" t="e">
        <f>VLOOKUP(D20428,'SOAT LIQ'!$A$87:$C$3416,3,FALSE)</f>
        <v>#N/A</v>
      </c>
    </row>
    <row r="20429" spans="1:6" x14ac:dyDescent="0.25">
      <c r="A20429" t="s">
        <v>5523</v>
      </c>
      <c r="B20429" s="100" t="s">
        <v>18363</v>
      </c>
      <c r="C20429" s="99" t="s">
        <v>18360</v>
      </c>
      <c r="D20429" s="124">
        <v>37207</v>
      </c>
      <c r="E20429" s="157" t="e">
        <f>VLOOKUP(D20429,'SOAT LIQ'!$A$87:$C$3416,3,FALSE)</f>
        <v>#N/A</v>
      </c>
      <c r="F20429" t="s">
        <v>21632</v>
      </c>
    </row>
    <row r="20430" spans="1:6" x14ac:dyDescent="0.25">
      <c r="A20430" t="s">
        <v>6570</v>
      </c>
      <c r="B20430" s="100" t="s">
        <v>18363</v>
      </c>
      <c r="C20430" s="99" t="s">
        <v>18360</v>
      </c>
      <c r="D20430" s="124">
        <v>37207</v>
      </c>
      <c r="E20430" s="157" t="e">
        <f>VLOOKUP(D20430,'SOAT LIQ'!$A$87:$C$3416,3,FALSE)</f>
        <v>#N/A</v>
      </c>
    </row>
    <row r="20431" spans="1:6" x14ac:dyDescent="0.25">
      <c r="A20431" t="s">
        <v>5930</v>
      </c>
      <c r="B20431" s="100" t="s">
        <v>18365</v>
      </c>
      <c r="C20431" s="99" t="s">
        <v>18364</v>
      </c>
      <c r="D20431" s="124">
        <v>37207</v>
      </c>
      <c r="E20431" s="157" t="e">
        <f>VLOOKUP(D20431,'SOAT LIQ'!$A$87:$C$3416,3,FALSE)</f>
        <v>#N/A</v>
      </c>
    </row>
    <row r="20432" spans="1:6" x14ac:dyDescent="0.25">
      <c r="A20432" t="s">
        <v>5523</v>
      </c>
      <c r="B20432" s="100" t="s">
        <v>18365</v>
      </c>
      <c r="C20432" s="99" t="s">
        <v>18364</v>
      </c>
      <c r="D20432" s="124">
        <v>37207</v>
      </c>
      <c r="E20432" s="157" t="e">
        <f>VLOOKUP(D20432,'SOAT LIQ'!$A$87:$C$3416,3,FALSE)</f>
        <v>#N/A</v>
      </c>
      <c r="F20432" t="s">
        <v>21632</v>
      </c>
    </row>
    <row r="20433" spans="1:6" x14ac:dyDescent="0.25">
      <c r="A20433" t="s">
        <v>6183</v>
      </c>
      <c r="B20433" s="100" t="s">
        <v>18365</v>
      </c>
      <c r="C20433" s="99" t="s">
        <v>18364</v>
      </c>
      <c r="D20433" s="124">
        <v>37207</v>
      </c>
      <c r="E20433" s="157" t="e">
        <f>VLOOKUP(D20433,'SOAT LIQ'!$A$87:$C$3416,3,FALSE)</f>
        <v>#N/A</v>
      </c>
    </row>
    <row r="20434" spans="1:6" x14ac:dyDescent="0.25">
      <c r="A20434" t="s">
        <v>5930</v>
      </c>
      <c r="B20434" s="100" t="s">
        <v>18367</v>
      </c>
      <c r="C20434" s="99" t="s">
        <v>18366</v>
      </c>
      <c r="D20434" s="124">
        <v>37209</v>
      </c>
      <c r="E20434" s="157" t="e">
        <f>VLOOKUP(D20434,'SOAT LIQ'!$A$87:$C$3416,3,FALSE)</f>
        <v>#N/A</v>
      </c>
    </row>
    <row r="20435" spans="1:6" x14ac:dyDescent="0.25">
      <c r="A20435" t="s">
        <v>5523</v>
      </c>
      <c r="B20435" s="100" t="s">
        <v>18367</v>
      </c>
      <c r="C20435" s="99" t="s">
        <v>18366</v>
      </c>
      <c r="D20435" s="124">
        <v>37209</v>
      </c>
      <c r="E20435" s="157" t="e">
        <f>VLOOKUP(D20435,'SOAT LIQ'!$A$87:$C$3416,3,FALSE)</f>
        <v>#N/A</v>
      </c>
      <c r="F20435" t="s">
        <v>21632</v>
      </c>
    </row>
    <row r="20436" spans="1:6" x14ac:dyDescent="0.25">
      <c r="A20436" t="s">
        <v>6183</v>
      </c>
      <c r="B20436" s="100" t="s">
        <v>18367</v>
      </c>
      <c r="C20436" s="99" t="s">
        <v>18366</v>
      </c>
      <c r="D20436" s="124">
        <v>37209</v>
      </c>
      <c r="E20436" s="157" t="e">
        <f>VLOOKUP(D20436,'SOAT LIQ'!$A$87:$C$3416,3,FALSE)</f>
        <v>#N/A</v>
      </c>
    </row>
    <row r="20437" spans="1:6" x14ac:dyDescent="0.25">
      <c r="A20437" t="s">
        <v>5930</v>
      </c>
      <c r="B20437" s="100" t="s">
        <v>18369</v>
      </c>
      <c r="C20437" s="99" t="s">
        <v>18368</v>
      </c>
      <c r="D20437" s="124">
        <v>37208</v>
      </c>
      <c r="E20437" s="157" t="e">
        <f>VLOOKUP(D20437,'SOAT LIQ'!$A$87:$C$3416,3,FALSE)</f>
        <v>#N/A</v>
      </c>
    </row>
    <row r="20438" spans="1:6" x14ac:dyDescent="0.25">
      <c r="A20438" t="s">
        <v>5523</v>
      </c>
      <c r="B20438" s="100" t="s">
        <v>18369</v>
      </c>
      <c r="C20438" s="99" t="s">
        <v>18368</v>
      </c>
      <c r="D20438" s="124">
        <v>37208</v>
      </c>
      <c r="E20438" s="157" t="e">
        <f>VLOOKUP(D20438,'SOAT LIQ'!$A$87:$C$3416,3,FALSE)</f>
        <v>#N/A</v>
      </c>
      <c r="F20438" t="s">
        <v>21632</v>
      </c>
    </row>
    <row r="20439" spans="1:6" x14ac:dyDescent="0.25">
      <c r="A20439" t="s">
        <v>6570</v>
      </c>
      <c r="B20439" s="100" t="s">
        <v>18369</v>
      </c>
      <c r="C20439" s="99" t="s">
        <v>18368</v>
      </c>
      <c r="D20439" s="124">
        <v>37208</v>
      </c>
      <c r="E20439" s="157" t="e">
        <f>VLOOKUP(D20439,'SOAT LIQ'!$A$87:$C$3416,3,FALSE)</f>
        <v>#N/A</v>
      </c>
    </row>
    <row r="20440" spans="1:6" x14ac:dyDescent="0.25">
      <c r="A20440" t="s">
        <v>5930</v>
      </c>
      <c r="B20440" s="100" t="s">
        <v>18371</v>
      </c>
      <c r="C20440" s="99" t="s">
        <v>18370</v>
      </c>
      <c r="D20440" s="124">
        <v>37207</v>
      </c>
      <c r="E20440" s="157" t="e">
        <f>VLOOKUP(D20440,'SOAT LIQ'!$A$87:$C$3416,3,FALSE)</f>
        <v>#N/A</v>
      </c>
    </row>
    <row r="20441" spans="1:6" x14ac:dyDescent="0.25">
      <c r="A20441" t="s">
        <v>5523</v>
      </c>
      <c r="B20441" s="100" t="s">
        <v>18371</v>
      </c>
      <c r="C20441" s="99" t="s">
        <v>18370</v>
      </c>
      <c r="D20441" s="124">
        <v>37207</v>
      </c>
      <c r="E20441" s="157" t="e">
        <f>VLOOKUP(D20441,'SOAT LIQ'!$A$87:$C$3416,3,FALSE)</f>
        <v>#N/A</v>
      </c>
      <c r="F20441" t="s">
        <v>21632</v>
      </c>
    </row>
    <row r="20442" spans="1:6" x14ac:dyDescent="0.25">
      <c r="A20442" t="s">
        <v>6183</v>
      </c>
      <c r="B20442" s="100" t="s">
        <v>18371</v>
      </c>
      <c r="C20442" s="99" t="s">
        <v>18370</v>
      </c>
      <c r="D20442" s="124">
        <v>37207</v>
      </c>
      <c r="E20442" s="157" t="e">
        <f>VLOOKUP(D20442,'SOAT LIQ'!$A$87:$C$3416,3,FALSE)</f>
        <v>#N/A</v>
      </c>
    </row>
    <row r="20443" spans="1:6" x14ac:dyDescent="0.25">
      <c r="A20443" t="s">
        <v>5523</v>
      </c>
      <c r="B20443" s="100" t="s">
        <v>18373</v>
      </c>
      <c r="C20443" s="99" t="s">
        <v>18372</v>
      </c>
      <c r="D20443" s="124">
        <v>37209</v>
      </c>
      <c r="E20443" s="157" t="e">
        <f>VLOOKUP(D20443,'SOAT LIQ'!$A$87:$C$3416,3,FALSE)</f>
        <v>#N/A</v>
      </c>
      <c r="F20443" t="s">
        <v>21632</v>
      </c>
    </row>
    <row r="20444" spans="1:6" x14ac:dyDescent="0.25">
      <c r="A20444" t="s">
        <v>5930</v>
      </c>
      <c r="B20444" s="100" t="s">
        <v>18373</v>
      </c>
      <c r="C20444" s="99" t="s">
        <v>18372</v>
      </c>
      <c r="D20444" s="124">
        <v>37209</v>
      </c>
      <c r="E20444" s="157" t="e">
        <f>VLOOKUP(D20444,'SOAT LIQ'!$A$87:$C$3416,3,FALSE)</f>
        <v>#N/A</v>
      </c>
    </row>
    <row r="20445" spans="1:6" x14ac:dyDescent="0.25">
      <c r="A20445" t="s">
        <v>6183</v>
      </c>
      <c r="B20445" s="100" t="s">
        <v>18373</v>
      </c>
      <c r="C20445" s="99" t="s">
        <v>18372</v>
      </c>
      <c r="D20445" s="124">
        <v>37209</v>
      </c>
      <c r="E20445" s="157" t="e">
        <f>VLOOKUP(D20445,'SOAT LIQ'!$A$87:$C$3416,3,FALSE)</f>
        <v>#N/A</v>
      </c>
    </row>
    <row r="20446" spans="1:6" x14ac:dyDescent="0.25">
      <c r="A20446" t="s">
        <v>5523</v>
      </c>
      <c r="B20446" s="100" t="s">
        <v>18375</v>
      </c>
      <c r="C20446" s="99" t="s">
        <v>18374</v>
      </c>
      <c r="D20446" s="124">
        <v>37205</v>
      </c>
      <c r="E20446" s="157" t="e">
        <f>VLOOKUP(D20446,'SOAT LIQ'!$A$87:$C$3416,3,FALSE)</f>
        <v>#N/A</v>
      </c>
      <c r="F20446" t="s">
        <v>21632</v>
      </c>
    </row>
    <row r="20447" spans="1:6" x14ac:dyDescent="0.25">
      <c r="A20447" t="s">
        <v>5930</v>
      </c>
      <c r="B20447" s="100" t="s">
        <v>18375</v>
      </c>
      <c r="C20447" s="99" t="s">
        <v>18374</v>
      </c>
      <c r="D20447" s="124">
        <v>37205</v>
      </c>
      <c r="E20447" s="157" t="e">
        <f>VLOOKUP(D20447,'SOAT LIQ'!$A$87:$C$3416,3,FALSE)</f>
        <v>#N/A</v>
      </c>
    </row>
    <row r="20448" spans="1:6" x14ac:dyDescent="0.25">
      <c r="A20448" t="s">
        <v>6183</v>
      </c>
      <c r="B20448" s="100" t="s">
        <v>18375</v>
      </c>
      <c r="C20448" s="99" t="s">
        <v>18374</v>
      </c>
      <c r="D20448" s="124">
        <v>37205</v>
      </c>
      <c r="E20448" s="157" t="e">
        <f>VLOOKUP(D20448,'SOAT LIQ'!$A$87:$C$3416,3,FALSE)</f>
        <v>#N/A</v>
      </c>
    </row>
    <row r="20449" spans="1:6" x14ac:dyDescent="0.25">
      <c r="A20449" t="s">
        <v>5930</v>
      </c>
      <c r="B20449" s="100" t="s">
        <v>18376</v>
      </c>
      <c r="C20449" s="99" t="s">
        <v>18370</v>
      </c>
      <c r="D20449" s="124">
        <v>37207</v>
      </c>
      <c r="E20449" s="157" t="e">
        <f>VLOOKUP(D20449,'SOAT LIQ'!$A$87:$C$3416,3,FALSE)</f>
        <v>#N/A</v>
      </c>
    </row>
    <row r="20450" spans="1:6" x14ac:dyDescent="0.25">
      <c r="A20450" t="s">
        <v>5523</v>
      </c>
      <c r="B20450" s="100" t="s">
        <v>18376</v>
      </c>
      <c r="C20450" s="99" t="s">
        <v>18370</v>
      </c>
      <c r="D20450" s="124">
        <v>37207</v>
      </c>
      <c r="E20450" s="157" t="e">
        <f>VLOOKUP(D20450,'SOAT LIQ'!$A$87:$C$3416,3,FALSE)</f>
        <v>#N/A</v>
      </c>
      <c r="F20450" t="s">
        <v>21632</v>
      </c>
    </row>
    <row r="20451" spans="1:6" x14ac:dyDescent="0.25">
      <c r="A20451" t="s">
        <v>6570</v>
      </c>
      <c r="B20451" s="100" t="s">
        <v>18378</v>
      </c>
      <c r="C20451" s="99" t="s">
        <v>18377</v>
      </c>
      <c r="D20451" s="124">
        <v>37301</v>
      </c>
      <c r="E20451" s="157" t="e">
        <f>VLOOKUP(D20451,'SOAT LIQ'!$A$87:$C$3416,3,FALSE)</f>
        <v>#N/A</v>
      </c>
    </row>
    <row r="20452" spans="1:6" x14ac:dyDescent="0.25">
      <c r="A20452" t="s">
        <v>5523</v>
      </c>
      <c r="B20452" s="100" t="s">
        <v>18378</v>
      </c>
      <c r="C20452" s="99" t="s">
        <v>18377</v>
      </c>
      <c r="D20452" s="124">
        <v>37301</v>
      </c>
      <c r="E20452" s="157" t="e">
        <f>VLOOKUP(D20452,'SOAT LIQ'!$A$87:$C$3416,3,FALSE)</f>
        <v>#N/A</v>
      </c>
      <c r="F20452" t="s">
        <v>21632</v>
      </c>
    </row>
    <row r="20453" spans="1:6" x14ac:dyDescent="0.25">
      <c r="A20453" t="s">
        <v>6183</v>
      </c>
      <c r="B20453" s="100" t="s">
        <v>18378</v>
      </c>
      <c r="C20453" s="99" t="s">
        <v>18377</v>
      </c>
      <c r="D20453" s="124">
        <v>37301</v>
      </c>
      <c r="E20453" s="157" t="e">
        <f>VLOOKUP(D20453,'SOAT LIQ'!$A$87:$C$3416,3,FALSE)</f>
        <v>#N/A</v>
      </c>
    </row>
    <row r="20454" spans="1:6" x14ac:dyDescent="0.25">
      <c r="A20454" t="s">
        <v>5930</v>
      </c>
      <c r="B20454" s="100" t="s">
        <v>18378</v>
      </c>
      <c r="C20454" s="99" t="s">
        <v>18377</v>
      </c>
      <c r="D20454" s="124">
        <v>37301</v>
      </c>
      <c r="E20454" s="157" t="e">
        <f>VLOOKUP(D20454,'SOAT LIQ'!$A$87:$C$3416,3,FALSE)</f>
        <v>#N/A</v>
      </c>
    </row>
    <row r="20455" spans="1:6" x14ac:dyDescent="0.25">
      <c r="A20455" t="s">
        <v>7102</v>
      </c>
      <c r="B20455" s="100" t="s">
        <v>18379</v>
      </c>
      <c r="C20455" s="100"/>
      <c r="D20455" s="124"/>
      <c r="E20455" s="157" t="e">
        <f>VLOOKUP(D20455,'SOAT LIQ'!$A$87:$C$3416,3,FALSE)</f>
        <v>#N/A</v>
      </c>
    </row>
    <row r="20456" spans="1:6" x14ac:dyDescent="0.25">
      <c r="A20456" t="s">
        <v>8490</v>
      </c>
      <c r="B20456" s="100" t="s">
        <v>18380</v>
      </c>
      <c r="C20456" s="100"/>
      <c r="D20456" s="124"/>
      <c r="E20456" s="157" t="e">
        <f>VLOOKUP(D20456,'SOAT LIQ'!$A$87:$C$3416,3,FALSE)</f>
        <v>#N/A</v>
      </c>
    </row>
    <row r="20457" spans="1:6" x14ac:dyDescent="0.25">
      <c r="A20457" t="s">
        <v>4339</v>
      </c>
      <c r="B20457" s="100" t="s">
        <v>18380</v>
      </c>
      <c r="C20457" s="100"/>
      <c r="D20457" s="124"/>
      <c r="E20457" s="157" t="e">
        <f>VLOOKUP(D20457,'SOAT LIQ'!$A$87:$C$3416,3,FALSE)</f>
        <v>#N/A</v>
      </c>
      <c r="F20457" t="s">
        <v>21632</v>
      </c>
    </row>
    <row r="20458" spans="1:6" x14ac:dyDescent="0.25">
      <c r="A20458" t="s">
        <v>6570</v>
      </c>
      <c r="B20458" s="100" t="s">
        <v>18380</v>
      </c>
      <c r="C20458" s="100"/>
      <c r="D20458" s="124"/>
      <c r="E20458" s="157" t="e">
        <f>VLOOKUP(D20458,'SOAT LIQ'!$A$87:$C$3416,3,FALSE)</f>
        <v>#N/A</v>
      </c>
    </row>
    <row r="20459" spans="1:6" x14ac:dyDescent="0.25">
      <c r="A20459" t="s">
        <v>5930</v>
      </c>
      <c r="B20459" s="100" t="s">
        <v>18380</v>
      </c>
      <c r="C20459" s="100"/>
      <c r="D20459" s="124"/>
      <c r="E20459" s="157" t="e">
        <f>VLOOKUP(D20459,'SOAT LIQ'!$A$87:$C$3416,3,FALSE)</f>
        <v>#N/A</v>
      </c>
    </row>
    <row r="20460" spans="1:6" x14ac:dyDescent="0.25">
      <c r="A20460" t="s">
        <v>6183</v>
      </c>
      <c r="B20460" s="100" t="s">
        <v>18380</v>
      </c>
      <c r="C20460" s="100"/>
      <c r="D20460" s="124"/>
      <c r="E20460" s="157" t="e">
        <f>VLOOKUP(D20460,'SOAT LIQ'!$A$87:$C$3416,3,FALSE)</f>
        <v>#N/A</v>
      </c>
    </row>
    <row r="20461" spans="1:6" x14ac:dyDescent="0.25">
      <c r="A20461" t="s">
        <v>8490</v>
      </c>
      <c r="B20461" s="100" t="s">
        <v>18381</v>
      </c>
      <c r="C20461" s="99" t="s">
        <v>18377</v>
      </c>
      <c r="D20461" s="124">
        <v>37206</v>
      </c>
      <c r="E20461" s="157" t="e">
        <f>VLOOKUP(D20461,'SOAT LIQ'!$A$87:$C$3416,3,FALSE)</f>
        <v>#N/A</v>
      </c>
    </row>
    <row r="20462" spans="1:6" x14ac:dyDescent="0.25">
      <c r="A20462" t="s">
        <v>4339</v>
      </c>
      <c r="B20462" s="100" t="s">
        <v>18381</v>
      </c>
      <c r="C20462" s="99" t="s">
        <v>18377</v>
      </c>
      <c r="D20462" s="124">
        <v>37206</v>
      </c>
      <c r="E20462" s="157" t="e">
        <f>VLOOKUP(D20462,'SOAT LIQ'!$A$87:$C$3416,3,FALSE)</f>
        <v>#N/A</v>
      </c>
      <c r="F20462" t="s">
        <v>21632</v>
      </c>
    </row>
    <row r="20463" spans="1:6" x14ac:dyDescent="0.25">
      <c r="A20463" t="s">
        <v>6570</v>
      </c>
      <c r="B20463" s="100" t="s">
        <v>18381</v>
      </c>
      <c r="C20463" s="99" t="s">
        <v>18377</v>
      </c>
      <c r="D20463" s="124">
        <v>37206</v>
      </c>
      <c r="E20463" s="157" t="e">
        <f>VLOOKUP(D20463,'SOAT LIQ'!$A$87:$C$3416,3,FALSE)</f>
        <v>#N/A</v>
      </c>
    </row>
    <row r="20464" spans="1:6" x14ac:dyDescent="0.25">
      <c r="A20464" t="s">
        <v>5930</v>
      </c>
      <c r="B20464" s="100" t="s">
        <v>18381</v>
      </c>
      <c r="C20464" s="99" t="s">
        <v>18377</v>
      </c>
      <c r="D20464" s="124">
        <v>37206</v>
      </c>
      <c r="E20464" s="157" t="e">
        <f>VLOOKUP(D20464,'SOAT LIQ'!$A$87:$C$3416,3,FALSE)</f>
        <v>#N/A</v>
      </c>
    </row>
    <row r="20465" spans="1:6" x14ac:dyDescent="0.25">
      <c r="A20465" t="s">
        <v>6183</v>
      </c>
      <c r="B20465" s="100" t="s">
        <v>18381</v>
      </c>
      <c r="C20465" s="99" t="s">
        <v>18377</v>
      </c>
      <c r="D20465" s="124">
        <v>37206</v>
      </c>
      <c r="E20465" s="157" t="e">
        <f>VLOOKUP(D20465,'SOAT LIQ'!$A$87:$C$3416,3,FALSE)</f>
        <v>#N/A</v>
      </c>
    </row>
    <row r="20466" spans="1:6" x14ac:dyDescent="0.25">
      <c r="A20466" t="s">
        <v>8492</v>
      </c>
      <c r="B20466" s="100" t="s">
        <v>18381</v>
      </c>
      <c r="C20466" s="99" t="s">
        <v>18377</v>
      </c>
      <c r="D20466" s="124">
        <v>37206</v>
      </c>
      <c r="E20466" s="157" t="e">
        <f>VLOOKUP(D20466,'SOAT LIQ'!$A$87:$C$3416,3,FALSE)</f>
        <v>#N/A</v>
      </c>
    </row>
    <row r="20467" spans="1:6" x14ac:dyDescent="0.25">
      <c r="A20467" t="s">
        <v>6570</v>
      </c>
      <c r="B20467" s="100" t="s">
        <v>18382</v>
      </c>
      <c r="C20467" s="99" t="s">
        <v>18377</v>
      </c>
      <c r="D20467" s="124">
        <v>37206</v>
      </c>
      <c r="E20467" s="157" t="e">
        <f>VLOOKUP(D20467,'SOAT LIQ'!$A$87:$C$3416,3,FALSE)</f>
        <v>#N/A</v>
      </c>
    </row>
    <row r="20468" spans="1:6" x14ac:dyDescent="0.25">
      <c r="A20468" t="s">
        <v>5523</v>
      </c>
      <c r="B20468" s="100" t="s">
        <v>18382</v>
      </c>
      <c r="C20468" s="99" t="s">
        <v>18377</v>
      </c>
      <c r="D20468" s="124">
        <v>37206</v>
      </c>
      <c r="E20468" s="157" t="e">
        <f>VLOOKUP(D20468,'SOAT LIQ'!$A$87:$C$3416,3,FALSE)</f>
        <v>#N/A</v>
      </c>
      <c r="F20468" t="s">
        <v>21632</v>
      </c>
    </row>
    <row r="20469" spans="1:6" x14ac:dyDescent="0.25">
      <c r="A20469" t="s">
        <v>5930</v>
      </c>
      <c r="B20469" s="100" t="s">
        <v>18382</v>
      </c>
      <c r="C20469" s="99" t="s">
        <v>18377</v>
      </c>
      <c r="D20469" s="124">
        <v>37206</v>
      </c>
      <c r="E20469" s="157" t="e">
        <f>VLOOKUP(D20469,'SOAT LIQ'!$A$87:$C$3416,3,FALSE)</f>
        <v>#N/A</v>
      </c>
    </row>
    <row r="20470" spans="1:6" x14ac:dyDescent="0.25">
      <c r="A20470" t="s">
        <v>6183</v>
      </c>
      <c r="B20470" s="100" t="s">
        <v>18382</v>
      </c>
      <c r="C20470" s="99" t="s">
        <v>18377</v>
      </c>
      <c r="D20470" s="124">
        <v>37206</v>
      </c>
      <c r="E20470" s="157" t="e">
        <f>VLOOKUP(D20470,'SOAT LIQ'!$A$87:$C$3416,3,FALSE)</f>
        <v>#N/A</v>
      </c>
    </row>
    <row r="20471" spans="1:6" x14ac:dyDescent="0.25">
      <c r="A20471" t="s">
        <v>5925</v>
      </c>
      <c r="B20471" s="100" t="s">
        <v>18383</v>
      </c>
      <c r="C20471" s="99" t="s">
        <v>18384</v>
      </c>
      <c r="D20471" s="124">
        <v>13726</v>
      </c>
      <c r="E20471" s="157">
        <f>VLOOKUP(D20471,'SOAT LIQ'!$A$87:$C$3416,3,FALSE)</f>
        <v>3</v>
      </c>
      <c r="F20471" t="s">
        <v>21632</v>
      </c>
    </row>
    <row r="20472" spans="1:6" x14ac:dyDescent="0.25">
      <c r="A20472" t="s">
        <v>5523</v>
      </c>
      <c r="B20472" s="100" t="s">
        <v>18383</v>
      </c>
      <c r="C20472" s="99" t="s">
        <v>18384</v>
      </c>
      <c r="D20472" s="124">
        <v>13726</v>
      </c>
      <c r="E20472" s="157">
        <f>VLOOKUP(D20472,'SOAT LIQ'!$A$87:$C$3416,3,FALSE)</f>
        <v>3</v>
      </c>
      <c r="F20472" t="s">
        <v>21632</v>
      </c>
    </row>
    <row r="20473" spans="1:6" x14ac:dyDescent="0.25">
      <c r="A20473" t="s">
        <v>9395</v>
      </c>
      <c r="B20473" s="100" t="s">
        <v>18383</v>
      </c>
      <c r="C20473" s="99" t="s">
        <v>18384</v>
      </c>
      <c r="D20473" s="124">
        <v>13726</v>
      </c>
      <c r="E20473" s="157">
        <f>VLOOKUP(D20473,'SOAT LIQ'!$A$87:$C$3416,3,FALSE)</f>
        <v>3</v>
      </c>
      <c r="F20473" t="s">
        <v>21632</v>
      </c>
    </row>
    <row r="20474" spans="1:6" x14ac:dyDescent="0.25">
      <c r="A20474" t="s">
        <v>5925</v>
      </c>
      <c r="B20474" s="100" t="s">
        <v>18385</v>
      </c>
      <c r="C20474" s="99" t="s">
        <v>18384</v>
      </c>
      <c r="D20474" s="124">
        <v>13726</v>
      </c>
      <c r="E20474" s="157">
        <f>VLOOKUP(D20474,'SOAT LIQ'!$A$87:$C$3416,3,FALSE)</f>
        <v>3</v>
      </c>
      <c r="F20474" t="s">
        <v>21632</v>
      </c>
    </row>
    <row r="20475" spans="1:6" x14ac:dyDescent="0.25">
      <c r="A20475" t="s">
        <v>9395</v>
      </c>
      <c r="B20475" s="100" t="s">
        <v>18385</v>
      </c>
      <c r="C20475" s="99" t="s">
        <v>18384</v>
      </c>
      <c r="D20475" s="124">
        <v>13726</v>
      </c>
      <c r="E20475" s="157">
        <f>VLOOKUP(D20475,'SOAT LIQ'!$A$87:$C$3416,3,FALSE)</f>
        <v>3</v>
      </c>
      <c r="F20475" t="s">
        <v>21632</v>
      </c>
    </row>
    <row r="20476" spans="1:6" x14ac:dyDescent="0.25">
      <c r="A20476" t="s">
        <v>5925</v>
      </c>
      <c r="B20476" s="100" t="s">
        <v>18386</v>
      </c>
      <c r="C20476" s="99" t="s">
        <v>18384</v>
      </c>
      <c r="D20476" s="124">
        <v>13726</v>
      </c>
      <c r="E20476" s="157">
        <f>VLOOKUP(D20476,'SOAT LIQ'!$A$87:$C$3416,3,FALSE)</f>
        <v>3</v>
      </c>
      <c r="F20476" t="s">
        <v>21632</v>
      </c>
    </row>
    <row r="20477" spans="1:6" x14ac:dyDescent="0.25">
      <c r="A20477" t="s">
        <v>9395</v>
      </c>
      <c r="B20477" s="100" t="s">
        <v>18386</v>
      </c>
      <c r="C20477" s="99" t="s">
        <v>18384</v>
      </c>
      <c r="D20477" s="124">
        <v>13726</v>
      </c>
      <c r="E20477" s="157">
        <f>VLOOKUP(D20477,'SOAT LIQ'!$A$87:$C$3416,3,FALSE)</f>
        <v>3</v>
      </c>
      <c r="F20477" t="s">
        <v>21632</v>
      </c>
    </row>
    <row r="20478" spans="1:6" x14ac:dyDescent="0.25">
      <c r="A20478" t="s">
        <v>5925</v>
      </c>
      <c r="B20478" s="100" t="s">
        <v>18387</v>
      </c>
      <c r="C20478" s="99" t="s">
        <v>18384</v>
      </c>
      <c r="D20478" s="124">
        <v>13726</v>
      </c>
      <c r="E20478" s="157">
        <f>VLOOKUP(D20478,'SOAT LIQ'!$A$87:$C$3416,3,FALSE)</f>
        <v>3</v>
      </c>
      <c r="F20478" t="s">
        <v>21632</v>
      </c>
    </row>
    <row r="20479" spans="1:6" x14ac:dyDescent="0.25">
      <c r="A20479" t="s">
        <v>9395</v>
      </c>
      <c r="B20479" s="100" t="s">
        <v>18387</v>
      </c>
      <c r="C20479" s="99" t="s">
        <v>18384</v>
      </c>
      <c r="D20479" s="124">
        <v>13726</v>
      </c>
      <c r="E20479" s="157">
        <f>VLOOKUP(D20479,'SOAT LIQ'!$A$87:$C$3416,3,FALSE)</f>
        <v>3</v>
      </c>
      <c r="F20479" t="s">
        <v>21632</v>
      </c>
    </row>
    <row r="20480" spans="1:6" x14ac:dyDescent="0.25">
      <c r="A20480" t="s">
        <v>5925</v>
      </c>
      <c r="B20480" s="100" t="s">
        <v>18388</v>
      </c>
      <c r="C20480" s="99" t="s">
        <v>18384</v>
      </c>
      <c r="D20480" s="124">
        <v>13726</v>
      </c>
      <c r="E20480" s="157">
        <f>VLOOKUP(D20480,'SOAT LIQ'!$A$87:$C$3416,3,FALSE)</f>
        <v>3</v>
      </c>
      <c r="F20480" t="s">
        <v>21632</v>
      </c>
    </row>
    <row r="20481" spans="1:6" x14ac:dyDescent="0.25">
      <c r="A20481" t="s">
        <v>9395</v>
      </c>
      <c r="B20481" s="100" t="s">
        <v>18388</v>
      </c>
      <c r="C20481" s="99" t="s">
        <v>18384</v>
      </c>
      <c r="D20481" s="124">
        <v>13726</v>
      </c>
      <c r="E20481" s="157">
        <f>VLOOKUP(D20481,'SOAT LIQ'!$A$87:$C$3416,3,FALSE)</f>
        <v>3</v>
      </c>
      <c r="F20481" t="s">
        <v>21632</v>
      </c>
    </row>
    <row r="20482" spans="1:6" x14ac:dyDescent="0.25">
      <c r="A20482" t="s">
        <v>5925</v>
      </c>
      <c r="B20482" s="100" t="s">
        <v>18389</v>
      </c>
      <c r="C20482" s="99" t="s">
        <v>18384</v>
      </c>
      <c r="D20482" s="124">
        <v>13726</v>
      </c>
      <c r="E20482" s="157">
        <f>VLOOKUP(D20482,'SOAT LIQ'!$A$87:$C$3416,3,FALSE)</f>
        <v>3</v>
      </c>
      <c r="F20482" t="s">
        <v>21632</v>
      </c>
    </row>
    <row r="20483" spans="1:6" x14ac:dyDescent="0.25">
      <c r="A20483" t="s">
        <v>9395</v>
      </c>
      <c r="B20483" s="100" t="s">
        <v>18389</v>
      </c>
      <c r="C20483" s="99" t="s">
        <v>18384</v>
      </c>
      <c r="D20483" s="124">
        <v>13726</v>
      </c>
      <c r="E20483" s="157">
        <f>VLOOKUP(D20483,'SOAT LIQ'!$A$87:$C$3416,3,FALSE)</f>
        <v>3</v>
      </c>
      <c r="F20483" t="s">
        <v>21632</v>
      </c>
    </row>
    <row r="20484" spans="1:6" x14ac:dyDescent="0.25">
      <c r="A20484" t="s">
        <v>8490</v>
      </c>
      <c r="B20484" s="100" t="s">
        <v>18390</v>
      </c>
      <c r="C20484" s="99" t="s">
        <v>18384</v>
      </c>
      <c r="D20484" s="124">
        <v>37202</v>
      </c>
      <c r="E20484" s="157" t="e">
        <f>VLOOKUP(D20484,'SOAT LIQ'!$A$87:$C$3416,3,FALSE)</f>
        <v>#N/A</v>
      </c>
    </row>
    <row r="20485" spans="1:6" x14ac:dyDescent="0.25">
      <c r="A20485" t="s">
        <v>5523</v>
      </c>
      <c r="B20485" s="100" t="s">
        <v>18390</v>
      </c>
      <c r="C20485" s="99" t="s">
        <v>18384</v>
      </c>
      <c r="D20485" s="124">
        <v>37202</v>
      </c>
      <c r="E20485" s="157" t="e">
        <f>VLOOKUP(D20485,'SOAT LIQ'!$A$87:$C$3416,3,FALSE)</f>
        <v>#N/A</v>
      </c>
      <c r="F20485" t="s">
        <v>21632</v>
      </c>
    </row>
    <row r="20486" spans="1:6" x14ac:dyDescent="0.25">
      <c r="A20486" t="s">
        <v>6183</v>
      </c>
      <c r="B20486" s="100" t="s">
        <v>18390</v>
      </c>
      <c r="C20486" s="99" t="s">
        <v>18384</v>
      </c>
      <c r="D20486" s="124">
        <v>37202</v>
      </c>
      <c r="E20486" s="157" t="e">
        <f>VLOOKUP(D20486,'SOAT LIQ'!$A$87:$C$3416,3,FALSE)</f>
        <v>#N/A</v>
      </c>
    </row>
    <row r="20487" spans="1:6" x14ac:dyDescent="0.25">
      <c r="A20487" t="s">
        <v>6570</v>
      </c>
      <c r="B20487" s="100" t="s">
        <v>18390</v>
      </c>
      <c r="C20487" s="99" t="s">
        <v>18384</v>
      </c>
      <c r="D20487" s="124">
        <v>37202</v>
      </c>
      <c r="E20487" s="157" t="e">
        <f>VLOOKUP(D20487,'SOAT LIQ'!$A$87:$C$3416,3,FALSE)</f>
        <v>#N/A</v>
      </c>
    </row>
    <row r="20488" spans="1:6" x14ac:dyDescent="0.25">
      <c r="A20488" t="s">
        <v>5930</v>
      </c>
      <c r="B20488" s="100" t="s">
        <v>18390</v>
      </c>
      <c r="C20488" s="99" t="s">
        <v>18384</v>
      </c>
      <c r="D20488" s="124">
        <v>37202</v>
      </c>
      <c r="E20488" s="157" t="e">
        <f>VLOOKUP(D20488,'SOAT LIQ'!$A$87:$C$3416,3,FALSE)</f>
        <v>#N/A</v>
      </c>
    </row>
    <row r="20489" spans="1:6" x14ac:dyDescent="0.25">
      <c r="A20489" t="s">
        <v>9395</v>
      </c>
      <c r="B20489" s="100" t="s">
        <v>18390</v>
      </c>
      <c r="C20489" s="99" t="s">
        <v>18384</v>
      </c>
      <c r="D20489" s="124">
        <v>37202</v>
      </c>
      <c r="E20489" s="157" t="e">
        <f>VLOOKUP(D20489,'SOAT LIQ'!$A$87:$C$3416,3,FALSE)</f>
        <v>#N/A</v>
      </c>
    </row>
    <row r="20490" spans="1:6" x14ac:dyDescent="0.25">
      <c r="A20490" t="s">
        <v>14985</v>
      </c>
      <c r="B20490" s="100" t="s">
        <v>18391</v>
      </c>
      <c r="C20490" s="99" t="s">
        <v>14987</v>
      </c>
      <c r="D20490" s="124">
        <v>29114</v>
      </c>
      <c r="E20490" s="157" t="e">
        <f>VLOOKUP(D20490,'SOAT LIQ'!$A$87:$C$3416,3,FALSE)</f>
        <v>#N/A</v>
      </c>
    </row>
    <row r="20491" spans="1:6" x14ac:dyDescent="0.25">
      <c r="A20491" t="s">
        <v>5576</v>
      </c>
      <c r="B20491" s="100" t="s">
        <v>18391</v>
      </c>
      <c r="C20491" s="99" t="s">
        <v>14987</v>
      </c>
      <c r="D20491" s="124">
        <v>29114</v>
      </c>
      <c r="E20491" s="157" t="e">
        <f>VLOOKUP(D20491,'SOAT LIQ'!$A$87:$C$3416,3,FALSE)</f>
        <v>#N/A</v>
      </c>
    </row>
    <row r="20492" spans="1:6" x14ac:dyDescent="0.25">
      <c r="A20492" t="s">
        <v>5577</v>
      </c>
      <c r="B20492" s="100" t="s">
        <v>18391</v>
      </c>
      <c r="C20492" s="99" t="s">
        <v>14987</v>
      </c>
      <c r="D20492" s="124">
        <v>29114</v>
      </c>
      <c r="E20492" s="157" t="e">
        <f>VLOOKUP(D20492,'SOAT LIQ'!$A$87:$C$3416,3,FALSE)</f>
        <v>#N/A</v>
      </c>
    </row>
    <row r="20493" spans="1:6" x14ac:dyDescent="0.25">
      <c r="A20493" t="s">
        <v>5578</v>
      </c>
      <c r="B20493" s="100" t="s">
        <v>18391</v>
      </c>
      <c r="C20493" s="99" t="s">
        <v>14987</v>
      </c>
      <c r="D20493" s="124">
        <v>29114</v>
      </c>
      <c r="E20493" s="157" t="e">
        <f>VLOOKUP(D20493,'SOAT LIQ'!$A$87:$C$3416,3,FALSE)</f>
        <v>#N/A</v>
      </c>
    </row>
    <row r="20494" spans="1:6" x14ac:dyDescent="0.25">
      <c r="A20494" t="s">
        <v>5579</v>
      </c>
      <c r="B20494" s="100" t="s">
        <v>18391</v>
      </c>
      <c r="C20494" s="99" t="s">
        <v>14987</v>
      </c>
      <c r="D20494" s="124">
        <v>29114</v>
      </c>
      <c r="E20494" s="157" t="e">
        <f>VLOOKUP(D20494,'SOAT LIQ'!$A$87:$C$3416,3,FALSE)</f>
        <v>#N/A</v>
      </c>
    </row>
    <row r="20495" spans="1:6" x14ac:dyDescent="0.25">
      <c r="A20495" t="s">
        <v>4229</v>
      </c>
      <c r="B20495" s="100" t="s">
        <v>18391</v>
      </c>
      <c r="C20495" s="99" t="s">
        <v>14987</v>
      </c>
      <c r="D20495" s="124">
        <v>29114</v>
      </c>
      <c r="E20495" s="157" t="e">
        <f>VLOOKUP(D20495,'SOAT LIQ'!$A$87:$C$3416,3,FALSE)</f>
        <v>#N/A</v>
      </c>
    </row>
    <row r="20496" spans="1:6" x14ac:dyDescent="0.25">
      <c r="A20496" t="s">
        <v>5580</v>
      </c>
      <c r="B20496" s="100" t="s">
        <v>18391</v>
      </c>
      <c r="C20496" s="99" t="s">
        <v>14987</v>
      </c>
      <c r="D20496" s="124">
        <v>29114</v>
      </c>
      <c r="E20496" s="157" t="e">
        <f>VLOOKUP(D20496,'SOAT LIQ'!$A$87:$C$3416,3,FALSE)</f>
        <v>#N/A</v>
      </c>
    </row>
    <row r="20497" spans="1:5" x14ac:dyDescent="0.25">
      <c r="A20497" t="s">
        <v>8478</v>
      </c>
      <c r="B20497" s="100" t="s">
        <v>18391</v>
      </c>
      <c r="C20497" s="99" t="s">
        <v>14987</v>
      </c>
      <c r="D20497" s="124">
        <v>29114</v>
      </c>
      <c r="E20497" s="157" t="e">
        <f>VLOOKUP(D20497,'SOAT LIQ'!$A$87:$C$3416,3,FALSE)</f>
        <v>#N/A</v>
      </c>
    </row>
    <row r="20498" spans="1:5" x14ac:dyDescent="0.25">
      <c r="A20498" t="s">
        <v>8471</v>
      </c>
      <c r="B20498" s="100" t="s">
        <v>18391</v>
      </c>
      <c r="C20498" s="99" t="s">
        <v>14987</v>
      </c>
      <c r="D20498" s="124">
        <v>29114</v>
      </c>
      <c r="E20498" s="157" t="e">
        <f>VLOOKUP(D20498,'SOAT LIQ'!$A$87:$C$3416,3,FALSE)</f>
        <v>#N/A</v>
      </c>
    </row>
    <row r="20499" spans="1:5" x14ac:dyDescent="0.25">
      <c r="A20499" t="s">
        <v>8470</v>
      </c>
      <c r="B20499" s="100" t="s">
        <v>18391</v>
      </c>
      <c r="C20499" s="99" t="s">
        <v>14987</v>
      </c>
      <c r="D20499" s="124">
        <v>29114</v>
      </c>
      <c r="E20499" s="157" t="e">
        <f>VLOOKUP(D20499,'SOAT LIQ'!$A$87:$C$3416,3,FALSE)</f>
        <v>#N/A</v>
      </c>
    </row>
    <row r="20500" spans="1:5" x14ac:dyDescent="0.25">
      <c r="A20500" t="s">
        <v>8472</v>
      </c>
      <c r="B20500" s="100" t="s">
        <v>18391</v>
      </c>
      <c r="C20500" s="99" t="s">
        <v>14987</v>
      </c>
      <c r="D20500" s="124">
        <v>29114</v>
      </c>
      <c r="E20500" s="157" t="e">
        <f>VLOOKUP(D20500,'SOAT LIQ'!$A$87:$C$3416,3,FALSE)</f>
        <v>#N/A</v>
      </c>
    </row>
    <row r="20501" spans="1:5" x14ac:dyDescent="0.25">
      <c r="A20501" t="s">
        <v>8502</v>
      </c>
      <c r="B20501" s="100" t="s">
        <v>18391</v>
      </c>
      <c r="C20501" s="99" t="s">
        <v>14987</v>
      </c>
      <c r="D20501" s="124">
        <v>29114</v>
      </c>
      <c r="E20501" s="157" t="e">
        <f>VLOOKUP(D20501,'SOAT LIQ'!$A$87:$C$3416,3,FALSE)</f>
        <v>#N/A</v>
      </c>
    </row>
    <row r="20502" spans="1:5" x14ac:dyDescent="0.25">
      <c r="A20502" t="s">
        <v>8503</v>
      </c>
      <c r="B20502" s="100" t="s">
        <v>18391</v>
      </c>
      <c r="C20502" s="99" t="s">
        <v>14987</v>
      </c>
      <c r="D20502" s="124">
        <v>29114</v>
      </c>
      <c r="E20502" s="157" t="e">
        <f>VLOOKUP(D20502,'SOAT LIQ'!$A$87:$C$3416,3,FALSE)</f>
        <v>#N/A</v>
      </c>
    </row>
    <row r="20503" spans="1:5" x14ac:dyDescent="0.25">
      <c r="A20503" t="s">
        <v>8504</v>
      </c>
      <c r="B20503" s="100" t="s">
        <v>18391</v>
      </c>
      <c r="C20503" s="99" t="s">
        <v>14987</v>
      </c>
      <c r="D20503" s="124">
        <v>29114</v>
      </c>
      <c r="E20503" s="157" t="e">
        <f>VLOOKUP(D20503,'SOAT LIQ'!$A$87:$C$3416,3,FALSE)</f>
        <v>#N/A</v>
      </c>
    </row>
    <row r="20504" spans="1:5" x14ac:dyDescent="0.25">
      <c r="A20504" t="s">
        <v>8470</v>
      </c>
      <c r="B20504" s="100" t="s">
        <v>18392</v>
      </c>
      <c r="C20504" s="100"/>
      <c r="D20504" s="124"/>
      <c r="E20504" s="157" t="e">
        <f>VLOOKUP(D20504,'SOAT LIQ'!$A$87:$C$3416,3,FALSE)</f>
        <v>#N/A</v>
      </c>
    </row>
    <row r="20505" spans="1:5" x14ac:dyDescent="0.25">
      <c r="A20505" t="s">
        <v>8472</v>
      </c>
      <c r="B20505" s="100" t="s">
        <v>18392</v>
      </c>
      <c r="C20505" s="100"/>
      <c r="D20505" s="124"/>
      <c r="E20505" s="157" t="e">
        <f>VLOOKUP(D20505,'SOAT LIQ'!$A$87:$C$3416,3,FALSE)</f>
        <v>#N/A</v>
      </c>
    </row>
    <row r="20506" spans="1:5" x14ac:dyDescent="0.25">
      <c r="A20506" t="s">
        <v>14985</v>
      </c>
      <c r="B20506" s="100" t="s">
        <v>18393</v>
      </c>
      <c r="C20506" s="99" t="s">
        <v>14987</v>
      </c>
      <c r="D20506" s="124">
        <v>29114</v>
      </c>
      <c r="E20506" s="157" t="e">
        <f>VLOOKUP(D20506,'SOAT LIQ'!$A$87:$C$3416,3,FALSE)</f>
        <v>#N/A</v>
      </c>
    </row>
    <row r="20507" spans="1:5" x14ac:dyDescent="0.25">
      <c r="A20507" t="s">
        <v>14985</v>
      </c>
      <c r="B20507" s="100" t="s">
        <v>18394</v>
      </c>
      <c r="C20507" s="99" t="s">
        <v>14987</v>
      </c>
      <c r="D20507" s="124">
        <v>29114</v>
      </c>
      <c r="E20507" s="157" t="e">
        <f>VLOOKUP(D20507,'SOAT LIQ'!$A$87:$C$3416,3,FALSE)</f>
        <v>#N/A</v>
      </c>
    </row>
    <row r="20508" spans="1:5" x14ac:dyDescent="0.25">
      <c r="A20508" t="s">
        <v>14985</v>
      </c>
      <c r="B20508" s="100" t="s">
        <v>18395</v>
      </c>
      <c r="C20508" s="99" t="s">
        <v>14987</v>
      </c>
      <c r="D20508" s="124">
        <v>29114</v>
      </c>
      <c r="E20508" s="157" t="e">
        <f>VLOOKUP(D20508,'SOAT LIQ'!$A$87:$C$3416,3,FALSE)</f>
        <v>#N/A</v>
      </c>
    </row>
    <row r="20509" spans="1:5" x14ac:dyDescent="0.25">
      <c r="A20509" t="s">
        <v>14985</v>
      </c>
      <c r="B20509" s="100" t="s">
        <v>18396</v>
      </c>
      <c r="C20509" s="99" t="s">
        <v>14987</v>
      </c>
      <c r="D20509" s="124">
        <v>29114</v>
      </c>
      <c r="E20509" s="157" t="e">
        <f>VLOOKUP(D20509,'SOAT LIQ'!$A$87:$C$3416,3,FALSE)</f>
        <v>#N/A</v>
      </c>
    </row>
    <row r="20510" spans="1:5" x14ac:dyDescent="0.25">
      <c r="A20510" t="s">
        <v>8470</v>
      </c>
      <c r="B20510" s="100" t="s">
        <v>18397</v>
      </c>
      <c r="C20510" s="100"/>
      <c r="D20510" s="124"/>
      <c r="E20510" s="157" t="e">
        <f>VLOOKUP(D20510,'SOAT LIQ'!$A$87:$C$3416,3,FALSE)</f>
        <v>#N/A</v>
      </c>
    </row>
    <row r="20511" spans="1:5" x14ac:dyDescent="0.25">
      <c r="A20511" t="s">
        <v>8472</v>
      </c>
      <c r="B20511" s="100" t="s">
        <v>18397</v>
      </c>
      <c r="C20511" s="100"/>
      <c r="D20511" s="124"/>
      <c r="E20511" s="157" t="e">
        <f>VLOOKUP(D20511,'SOAT LIQ'!$A$87:$C$3416,3,FALSE)</f>
        <v>#N/A</v>
      </c>
    </row>
    <row r="20512" spans="1:5" x14ac:dyDescent="0.25">
      <c r="A20512" t="s">
        <v>14985</v>
      </c>
      <c r="B20512" s="100" t="s">
        <v>18398</v>
      </c>
      <c r="C20512" s="99" t="s">
        <v>14987</v>
      </c>
      <c r="D20512" s="124">
        <v>29114</v>
      </c>
      <c r="E20512" s="157" t="e">
        <f>VLOOKUP(D20512,'SOAT LIQ'!$A$87:$C$3416,3,FALSE)</f>
        <v>#N/A</v>
      </c>
    </row>
    <row r="20513" spans="1:5" x14ac:dyDescent="0.25">
      <c r="A20513" t="s">
        <v>14985</v>
      </c>
      <c r="B20513" s="100" t="s">
        <v>18399</v>
      </c>
      <c r="C20513" s="99" t="s">
        <v>14987</v>
      </c>
      <c r="D20513" s="124">
        <v>29114</v>
      </c>
      <c r="E20513" s="157" t="e">
        <f>VLOOKUP(D20513,'SOAT LIQ'!$A$87:$C$3416,3,FALSE)</f>
        <v>#N/A</v>
      </c>
    </row>
    <row r="20514" spans="1:5" x14ac:dyDescent="0.25">
      <c r="A20514" t="s">
        <v>14985</v>
      </c>
      <c r="B20514" s="100" t="s">
        <v>18400</v>
      </c>
      <c r="C20514" s="99" t="s">
        <v>14987</v>
      </c>
      <c r="D20514" s="124">
        <v>29114</v>
      </c>
      <c r="E20514" s="157" t="e">
        <f>VLOOKUP(D20514,'SOAT LIQ'!$A$87:$C$3416,3,FALSE)</f>
        <v>#N/A</v>
      </c>
    </row>
    <row r="20515" spans="1:5" x14ac:dyDescent="0.25">
      <c r="A20515" t="s">
        <v>14985</v>
      </c>
      <c r="B20515" s="100" t="s">
        <v>18401</v>
      </c>
      <c r="C20515" s="99" t="s">
        <v>14987</v>
      </c>
      <c r="D20515" s="124">
        <v>29114</v>
      </c>
      <c r="E20515" s="157" t="e">
        <f>VLOOKUP(D20515,'SOAT LIQ'!$A$87:$C$3416,3,FALSE)</f>
        <v>#N/A</v>
      </c>
    </row>
    <row r="20516" spans="1:5" x14ac:dyDescent="0.25">
      <c r="A20516" t="s">
        <v>4085</v>
      </c>
      <c r="B20516" s="100" t="s">
        <v>18402</v>
      </c>
      <c r="C20516" s="99" t="s">
        <v>14994</v>
      </c>
      <c r="D20516" s="124">
        <v>29113</v>
      </c>
      <c r="E20516" s="157" t="e">
        <f>VLOOKUP(D20516,'SOAT LIQ'!$A$87:$C$3416,3,FALSE)</f>
        <v>#N/A</v>
      </c>
    </row>
    <row r="20517" spans="1:5" x14ac:dyDescent="0.25">
      <c r="A20517" t="s">
        <v>9395</v>
      </c>
      <c r="B20517" s="100" t="s">
        <v>18402</v>
      </c>
      <c r="C20517" s="99" t="s">
        <v>14994</v>
      </c>
      <c r="D20517" s="124">
        <v>29113</v>
      </c>
      <c r="E20517" s="157" t="e">
        <f>VLOOKUP(D20517,'SOAT LIQ'!$A$87:$C$3416,3,FALSE)</f>
        <v>#N/A</v>
      </c>
    </row>
    <row r="20518" spans="1:5" x14ac:dyDescent="0.25">
      <c r="A20518" t="s">
        <v>4085</v>
      </c>
      <c r="B20518" s="100" t="s">
        <v>18403</v>
      </c>
      <c r="C20518" s="99" t="s">
        <v>14994</v>
      </c>
      <c r="D20518" s="124">
        <v>29113</v>
      </c>
      <c r="E20518" s="157" t="e">
        <f>VLOOKUP(D20518,'SOAT LIQ'!$A$87:$C$3416,3,FALSE)</f>
        <v>#N/A</v>
      </c>
    </row>
    <row r="20519" spans="1:5" x14ac:dyDescent="0.25">
      <c r="A20519" t="s">
        <v>15083</v>
      </c>
      <c r="B20519" s="100" t="s">
        <v>18403</v>
      </c>
      <c r="C20519" s="99" t="s">
        <v>14994</v>
      </c>
      <c r="D20519" s="124">
        <v>29113</v>
      </c>
      <c r="E20519" s="157" t="e">
        <f>VLOOKUP(D20519,'SOAT LIQ'!$A$87:$C$3416,3,FALSE)</f>
        <v>#N/A</v>
      </c>
    </row>
    <row r="20520" spans="1:5" x14ac:dyDescent="0.25">
      <c r="A20520" t="s">
        <v>4085</v>
      </c>
      <c r="B20520" s="100" t="s">
        <v>18404</v>
      </c>
      <c r="C20520" s="99" t="s">
        <v>14994</v>
      </c>
      <c r="D20520" s="124">
        <v>29113</v>
      </c>
      <c r="E20520" s="157" t="e">
        <f>VLOOKUP(D20520,'SOAT LIQ'!$A$87:$C$3416,3,FALSE)</f>
        <v>#N/A</v>
      </c>
    </row>
    <row r="20521" spans="1:5" x14ac:dyDescent="0.25">
      <c r="A20521" t="s">
        <v>8489</v>
      </c>
      <c r="B20521" s="100" t="s">
        <v>18404</v>
      </c>
      <c r="C20521" s="99" t="s">
        <v>14994</v>
      </c>
      <c r="D20521" s="124">
        <v>29113</v>
      </c>
      <c r="E20521" s="157" t="e">
        <f>VLOOKUP(D20521,'SOAT LIQ'!$A$87:$C$3416,3,FALSE)</f>
        <v>#N/A</v>
      </c>
    </row>
    <row r="20522" spans="1:5" x14ac:dyDescent="0.25">
      <c r="A20522" t="s">
        <v>14969</v>
      </c>
      <c r="B20522" s="100" t="s">
        <v>18404</v>
      </c>
      <c r="C20522" s="99" t="s">
        <v>14994</v>
      </c>
      <c r="D20522" s="124">
        <v>29113</v>
      </c>
      <c r="E20522" s="157" t="e">
        <f>VLOOKUP(D20522,'SOAT LIQ'!$A$87:$C$3416,3,FALSE)</f>
        <v>#N/A</v>
      </c>
    </row>
    <row r="20523" spans="1:5" x14ac:dyDescent="0.25">
      <c r="A20523" t="s">
        <v>8498</v>
      </c>
      <c r="B20523" s="100" t="s">
        <v>18404</v>
      </c>
      <c r="C20523" s="99" t="s">
        <v>14994</v>
      </c>
      <c r="D20523" s="124">
        <v>29113</v>
      </c>
      <c r="E20523" s="157" t="e">
        <f>VLOOKUP(D20523,'SOAT LIQ'!$A$87:$C$3416,3,FALSE)</f>
        <v>#N/A</v>
      </c>
    </row>
    <row r="20524" spans="1:5" x14ac:dyDescent="0.25">
      <c r="A20524" t="s">
        <v>8497</v>
      </c>
      <c r="B20524" s="100" t="s">
        <v>18404</v>
      </c>
      <c r="C20524" s="99" t="s">
        <v>14994</v>
      </c>
      <c r="D20524" s="124">
        <v>29113</v>
      </c>
      <c r="E20524" s="157" t="e">
        <f>VLOOKUP(D20524,'SOAT LIQ'!$A$87:$C$3416,3,FALSE)</f>
        <v>#N/A</v>
      </c>
    </row>
    <row r="20525" spans="1:5" x14ac:dyDescent="0.25">
      <c r="A20525" t="s">
        <v>8496</v>
      </c>
      <c r="B20525" s="100" t="s">
        <v>18404</v>
      </c>
      <c r="C20525" s="99" t="s">
        <v>14994</v>
      </c>
      <c r="D20525" s="124">
        <v>29113</v>
      </c>
      <c r="E20525" s="157" t="e">
        <f>VLOOKUP(D20525,'SOAT LIQ'!$A$87:$C$3416,3,FALSE)</f>
        <v>#N/A</v>
      </c>
    </row>
    <row r="20526" spans="1:5" x14ac:dyDescent="0.25">
      <c r="A20526" t="s">
        <v>8495</v>
      </c>
      <c r="B20526" s="100" t="s">
        <v>18404</v>
      </c>
      <c r="C20526" s="99" t="s">
        <v>14994</v>
      </c>
      <c r="D20526" s="124">
        <v>29113</v>
      </c>
      <c r="E20526" s="157" t="e">
        <f>VLOOKUP(D20526,'SOAT LIQ'!$A$87:$C$3416,3,FALSE)</f>
        <v>#N/A</v>
      </c>
    </row>
    <row r="20527" spans="1:5" x14ac:dyDescent="0.25">
      <c r="A20527" t="s">
        <v>8501</v>
      </c>
      <c r="B20527" s="100" t="s">
        <v>18404</v>
      </c>
      <c r="C20527" s="99" t="s">
        <v>14994</v>
      </c>
      <c r="D20527" s="124">
        <v>29113</v>
      </c>
      <c r="E20527" s="157" t="e">
        <f>VLOOKUP(D20527,'SOAT LIQ'!$A$87:$C$3416,3,FALSE)</f>
        <v>#N/A</v>
      </c>
    </row>
    <row r="20528" spans="1:5" x14ac:dyDescent="0.25">
      <c r="A20528" t="s">
        <v>8500</v>
      </c>
      <c r="B20528" s="100" t="s">
        <v>18404</v>
      </c>
      <c r="C20528" s="99" t="s">
        <v>14994</v>
      </c>
      <c r="D20528" s="124">
        <v>29113</v>
      </c>
      <c r="E20528" s="157" t="e">
        <f>VLOOKUP(D20528,'SOAT LIQ'!$A$87:$C$3416,3,FALSE)</f>
        <v>#N/A</v>
      </c>
    </row>
    <row r="20529" spans="1:5" x14ac:dyDescent="0.25">
      <c r="A20529" t="s">
        <v>8494</v>
      </c>
      <c r="B20529" s="100" t="s">
        <v>18404</v>
      </c>
      <c r="C20529" s="99" t="s">
        <v>14994</v>
      </c>
      <c r="D20529" s="124">
        <v>29113</v>
      </c>
      <c r="E20529" s="157" t="e">
        <f>VLOOKUP(D20529,'SOAT LIQ'!$A$87:$C$3416,3,FALSE)</f>
        <v>#N/A</v>
      </c>
    </row>
    <row r="20530" spans="1:5" x14ac:dyDescent="0.25">
      <c r="A20530" t="s">
        <v>15399</v>
      </c>
      <c r="B20530" s="100" t="s">
        <v>18404</v>
      </c>
      <c r="C20530" s="99" t="s">
        <v>14994</v>
      </c>
      <c r="D20530" s="124">
        <v>29113</v>
      </c>
      <c r="E20530" s="157" t="e">
        <f>VLOOKUP(D20530,'SOAT LIQ'!$A$87:$C$3416,3,FALSE)</f>
        <v>#N/A</v>
      </c>
    </row>
    <row r="20531" spans="1:5" x14ac:dyDescent="0.25">
      <c r="A20531" t="s">
        <v>8499</v>
      </c>
      <c r="B20531" s="100" t="s">
        <v>18404</v>
      </c>
      <c r="C20531" s="99" t="s">
        <v>14994</v>
      </c>
      <c r="D20531" s="124">
        <v>29113</v>
      </c>
      <c r="E20531" s="157" t="e">
        <f>VLOOKUP(D20531,'SOAT LIQ'!$A$87:$C$3416,3,FALSE)</f>
        <v>#N/A</v>
      </c>
    </row>
    <row r="20532" spans="1:5" x14ac:dyDescent="0.25">
      <c r="A20532" t="s">
        <v>5576</v>
      </c>
      <c r="B20532" s="100" t="s">
        <v>18404</v>
      </c>
      <c r="C20532" s="99" t="s">
        <v>14994</v>
      </c>
      <c r="D20532" s="124">
        <v>29113</v>
      </c>
      <c r="E20532" s="157" t="e">
        <f>VLOOKUP(D20532,'SOAT LIQ'!$A$87:$C$3416,3,FALSE)</f>
        <v>#N/A</v>
      </c>
    </row>
    <row r="20533" spans="1:5" x14ac:dyDescent="0.25">
      <c r="A20533" t="s">
        <v>5577</v>
      </c>
      <c r="B20533" s="100" t="s">
        <v>18404</v>
      </c>
      <c r="C20533" s="99" t="s">
        <v>14994</v>
      </c>
      <c r="D20533" s="124">
        <v>29113</v>
      </c>
      <c r="E20533" s="157" t="e">
        <f>VLOOKUP(D20533,'SOAT LIQ'!$A$87:$C$3416,3,FALSE)</f>
        <v>#N/A</v>
      </c>
    </row>
    <row r="20534" spans="1:5" x14ac:dyDescent="0.25">
      <c r="A20534" t="s">
        <v>5578</v>
      </c>
      <c r="B20534" s="100" t="s">
        <v>18404</v>
      </c>
      <c r="C20534" s="99" t="s">
        <v>14994</v>
      </c>
      <c r="D20534" s="124">
        <v>29113</v>
      </c>
      <c r="E20534" s="157" t="e">
        <f>VLOOKUP(D20534,'SOAT LIQ'!$A$87:$C$3416,3,FALSE)</f>
        <v>#N/A</v>
      </c>
    </row>
    <row r="20535" spans="1:5" x14ac:dyDescent="0.25">
      <c r="A20535" t="s">
        <v>5579</v>
      </c>
      <c r="B20535" s="100" t="s">
        <v>18404</v>
      </c>
      <c r="C20535" s="99" t="s">
        <v>14994</v>
      </c>
      <c r="D20535" s="124">
        <v>29113</v>
      </c>
      <c r="E20535" s="157" t="e">
        <f>VLOOKUP(D20535,'SOAT LIQ'!$A$87:$C$3416,3,FALSE)</f>
        <v>#N/A</v>
      </c>
    </row>
    <row r="20536" spans="1:5" x14ac:dyDescent="0.25">
      <c r="A20536" t="s">
        <v>4229</v>
      </c>
      <c r="B20536" s="100" t="s">
        <v>18404</v>
      </c>
      <c r="C20536" s="99" t="s">
        <v>14994</v>
      </c>
      <c r="D20536" s="124">
        <v>29113</v>
      </c>
      <c r="E20536" s="157" t="e">
        <f>VLOOKUP(D20536,'SOAT LIQ'!$A$87:$C$3416,3,FALSE)</f>
        <v>#N/A</v>
      </c>
    </row>
    <row r="20537" spans="1:5" x14ac:dyDescent="0.25">
      <c r="A20537" t="s">
        <v>5580</v>
      </c>
      <c r="B20537" s="100" t="s">
        <v>18404</v>
      </c>
      <c r="C20537" s="99" t="s">
        <v>14994</v>
      </c>
      <c r="D20537" s="124">
        <v>29113</v>
      </c>
      <c r="E20537" s="157" t="e">
        <f>VLOOKUP(D20537,'SOAT LIQ'!$A$87:$C$3416,3,FALSE)</f>
        <v>#N/A</v>
      </c>
    </row>
    <row r="20538" spans="1:5" x14ac:dyDescent="0.25">
      <c r="A20538" t="s">
        <v>8478</v>
      </c>
      <c r="B20538" s="100" t="s">
        <v>18404</v>
      </c>
      <c r="C20538" s="99" t="s">
        <v>14994</v>
      </c>
      <c r="D20538" s="124">
        <v>29113</v>
      </c>
      <c r="E20538" s="157" t="e">
        <f>VLOOKUP(D20538,'SOAT LIQ'!$A$87:$C$3416,3,FALSE)</f>
        <v>#N/A</v>
      </c>
    </row>
    <row r="20539" spans="1:5" x14ac:dyDescent="0.25">
      <c r="A20539" t="s">
        <v>8471</v>
      </c>
      <c r="B20539" s="100" t="s">
        <v>18404</v>
      </c>
      <c r="C20539" s="99" t="s">
        <v>14994</v>
      </c>
      <c r="D20539" s="124">
        <v>29113</v>
      </c>
      <c r="E20539" s="157" t="e">
        <f>VLOOKUP(D20539,'SOAT LIQ'!$A$87:$C$3416,3,FALSE)</f>
        <v>#N/A</v>
      </c>
    </row>
    <row r="20540" spans="1:5" x14ac:dyDescent="0.25">
      <c r="A20540" t="s">
        <v>8470</v>
      </c>
      <c r="B20540" s="100" t="s">
        <v>18404</v>
      </c>
      <c r="C20540" s="99" t="s">
        <v>14994</v>
      </c>
      <c r="D20540" s="124">
        <v>29113</v>
      </c>
      <c r="E20540" s="157" t="e">
        <f>VLOOKUP(D20540,'SOAT LIQ'!$A$87:$C$3416,3,FALSE)</f>
        <v>#N/A</v>
      </c>
    </row>
    <row r="20541" spans="1:5" x14ac:dyDescent="0.25">
      <c r="A20541" t="s">
        <v>8472</v>
      </c>
      <c r="B20541" s="100" t="s">
        <v>18404</v>
      </c>
      <c r="C20541" s="99" t="s">
        <v>14994</v>
      </c>
      <c r="D20541" s="124">
        <v>29113</v>
      </c>
      <c r="E20541" s="157" t="e">
        <f>VLOOKUP(D20541,'SOAT LIQ'!$A$87:$C$3416,3,FALSE)</f>
        <v>#N/A</v>
      </c>
    </row>
    <row r="20542" spans="1:5" x14ac:dyDescent="0.25">
      <c r="A20542" t="s">
        <v>8502</v>
      </c>
      <c r="B20542" s="100" t="s">
        <v>18404</v>
      </c>
      <c r="C20542" s="99" t="s">
        <v>14994</v>
      </c>
      <c r="D20542" s="124">
        <v>29113</v>
      </c>
      <c r="E20542" s="157" t="e">
        <f>VLOOKUP(D20542,'SOAT LIQ'!$A$87:$C$3416,3,FALSE)</f>
        <v>#N/A</v>
      </c>
    </row>
    <row r="20543" spans="1:5" x14ac:dyDescent="0.25">
      <c r="A20543" t="s">
        <v>8503</v>
      </c>
      <c r="B20543" s="100" t="s">
        <v>18404</v>
      </c>
      <c r="C20543" s="99" t="s">
        <v>14994</v>
      </c>
      <c r="D20543" s="124">
        <v>29113</v>
      </c>
      <c r="E20543" s="157" t="e">
        <f>VLOOKUP(D20543,'SOAT LIQ'!$A$87:$C$3416,3,FALSE)</f>
        <v>#N/A</v>
      </c>
    </row>
    <row r="20544" spans="1:5" x14ac:dyDescent="0.25">
      <c r="A20544" t="s">
        <v>8504</v>
      </c>
      <c r="B20544" s="100" t="s">
        <v>18404</v>
      </c>
      <c r="C20544" s="99" t="s">
        <v>14994</v>
      </c>
      <c r="D20544" s="124">
        <v>29113</v>
      </c>
      <c r="E20544" s="157" t="e">
        <f>VLOOKUP(D20544,'SOAT LIQ'!$A$87:$C$3416,3,FALSE)</f>
        <v>#N/A</v>
      </c>
    </row>
    <row r="20545" spans="1:5" x14ac:dyDescent="0.25">
      <c r="A20545" t="s">
        <v>4085</v>
      </c>
      <c r="B20545" s="100" t="s">
        <v>18405</v>
      </c>
      <c r="C20545" s="99" t="s">
        <v>14994</v>
      </c>
      <c r="D20545" s="124">
        <v>29113</v>
      </c>
      <c r="E20545" s="157" t="e">
        <f>VLOOKUP(D20545,'SOAT LIQ'!$A$87:$C$3416,3,FALSE)</f>
        <v>#N/A</v>
      </c>
    </row>
    <row r="20546" spans="1:5" x14ac:dyDescent="0.25">
      <c r="A20546" t="s">
        <v>9395</v>
      </c>
      <c r="B20546" s="100" t="s">
        <v>18405</v>
      </c>
      <c r="C20546" s="99" t="s">
        <v>14994</v>
      </c>
      <c r="D20546" s="124">
        <v>29113</v>
      </c>
      <c r="E20546" s="157" t="e">
        <f>VLOOKUP(D20546,'SOAT LIQ'!$A$87:$C$3416,3,FALSE)</f>
        <v>#N/A</v>
      </c>
    </row>
    <row r="20547" spans="1:5" x14ac:dyDescent="0.25">
      <c r="A20547" t="s">
        <v>14979</v>
      </c>
      <c r="B20547" s="100" t="s">
        <v>18406</v>
      </c>
      <c r="C20547" s="100"/>
      <c r="D20547" s="124">
        <v>29121</v>
      </c>
      <c r="E20547" s="157" t="e">
        <f>VLOOKUP(D20547,'SOAT LIQ'!$A$87:$C$3416,3,FALSE)</f>
        <v>#N/A</v>
      </c>
    </row>
    <row r="20548" spans="1:5" x14ac:dyDescent="0.25">
      <c r="A20548" t="s">
        <v>4085</v>
      </c>
      <c r="B20548" s="100" t="s">
        <v>18406</v>
      </c>
      <c r="C20548" s="100"/>
      <c r="D20548" s="124">
        <v>29121</v>
      </c>
      <c r="E20548" s="157" t="e">
        <f>VLOOKUP(D20548,'SOAT LIQ'!$A$87:$C$3416,3,FALSE)</f>
        <v>#N/A</v>
      </c>
    </row>
    <row r="20549" spans="1:5" x14ac:dyDescent="0.25">
      <c r="A20549" t="s">
        <v>14979</v>
      </c>
      <c r="B20549" s="100" t="s">
        <v>18407</v>
      </c>
      <c r="C20549" s="99" t="s">
        <v>14994</v>
      </c>
      <c r="D20549" s="124">
        <v>29113</v>
      </c>
      <c r="E20549" s="157" t="e">
        <f>VLOOKUP(D20549,'SOAT LIQ'!$A$87:$C$3416,3,FALSE)</f>
        <v>#N/A</v>
      </c>
    </row>
    <row r="20550" spans="1:5" x14ac:dyDescent="0.25">
      <c r="A20550" t="s">
        <v>4085</v>
      </c>
      <c r="B20550" s="100" t="s">
        <v>18407</v>
      </c>
      <c r="C20550" s="99" t="s">
        <v>14994</v>
      </c>
      <c r="D20550" s="124">
        <v>29113</v>
      </c>
      <c r="E20550" s="157" t="e">
        <f>VLOOKUP(D20550,'SOAT LIQ'!$A$87:$C$3416,3,FALSE)</f>
        <v>#N/A</v>
      </c>
    </row>
    <row r="20551" spans="1:5" x14ac:dyDescent="0.25">
      <c r="A20551" t="s">
        <v>14979</v>
      </c>
      <c r="B20551" s="100" t="s">
        <v>18408</v>
      </c>
      <c r="C20551" s="99" t="s">
        <v>14994</v>
      </c>
      <c r="D20551" s="124">
        <v>29113</v>
      </c>
      <c r="E20551" s="157" t="e">
        <f>VLOOKUP(D20551,'SOAT LIQ'!$A$87:$C$3416,3,FALSE)</f>
        <v>#N/A</v>
      </c>
    </row>
    <row r="20552" spans="1:5" x14ac:dyDescent="0.25">
      <c r="A20552" t="s">
        <v>5925</v>
      </c>
      <c r="B20552" s="100" t="s">
        <v>18408</v>
      </c>
      <c r="C20552" s="99" t="s">
        <v>14994</v>
      </c>
      <c r="D20552" s="124">
        <v>29113</v>
      </c>
      <c r="E20552" s="157" t="e">
        <f>VLOOKUP(D20552,'SOAT LIQ'!$A$87:$C$3416,3,FALSE)</f>
        <v>#N/A</v>
      </c>
    </row>
    <row r="20553" spans="1:5" x14ac:dyDescent="0.25">
      <c r="A20553" t="s">
        <v>4085</v>
      </c>
      <c r="B20553" s="100" t="s">
        <v>18408</v>
      </c>
      <c r="C20553" s="99" t="s">
        <v>14994</v>
      </c>
      <c r="D20553" s="124">
        <v>29113</v>
      </c>
      <c r="E20553" s="157" t="e">
        <f>VLOOKUP(D20553,'SOAT LIQ'!$A$87:$C$3416,3,FALSE)</f>
        <v>#N/A</v>
      </c>
    </row>
    <row r="20554" spans="1:5" x14ac:dyDescent="0.25">
      <c r="A20554" t="s">
        <v>14979</v>
      </c>
      <c r="B20554" s="100" t="s">
        <v>18409</v>
      </c>
      <c r="C20554" s="99" t="s">
        <v>14994</v>
      </c>
      <c r="D20554" s="124">
        <v>29113</v>
      </c>
      <c r="E20554" s="157" t="e">
        <f>VLOOKUP(D20554,'SOAT LIQ'!$A$87:$C$3416,3,FALSE)</f>
        <v>#N/A</v>
      </c>
    </row>
    <row r="20555" spans="1:5" x14ac:dyDescent="0.25">
      <c r="A20555" t="s">
        <v>4085</v>
      </c>
      <c r="B20555" s="100" t="s">
        <v>18409</v>
      </c>
      <c r="C20555" s="99" t="s">
        <v>14994</v>
      </c>
      <c r="D20555" s="124">
        <v>29113</v>
      </c>
      <c r="E20555" s="157" t="e">
        <f>VLOOKUP(D20555,'SOAT LIQ'!$A$87:$C$3416,3,FALSE)</f>
        <v>#N/A</v>
      </c>
    </row>
    <row r="20556" spans="1:5" x14ac:dyDescent="0.25">
      <c r="A20556" t="s">
        <v>14979</v>
      </c>
      <c r="B20556" s="100" t="s">
        <v>18410</v>
      </c>
      <c r="C20556" s="99" t="s">
        <v>14994</v>
      </c>
      <c r="D20556" s="124">
        <v>29113</v>
      </c>
      <c r="E20556" s="157" t="e">
        <f>VLOOKUP(D20556,'SOAT LIQ'!$A$87:$C$3416,3,FALSE)</f>
        <v>#N/A</v>
      </c>
    </row>
    <row r="20557" spans="1:5" x14ac:dyDescent="0.25">
      <c r="A20557" t="s">
        <v>4085</v>
      </c>
      <c r="B20557" s="100" t="s">
        <v>18410</v>
      </c>
      <c r="C20557" s="99" t="s">
        <v>14994</v>
      </c>
      <c r="D20557" s="124">
        <v>29113</v>
      </c>
      <c r="E20557" s="157" t="e">
        <f>VLOOKUP(D20557,'SOAT LIQ'!$A$87:$C$3416,3,FALSE)</f>
        <v>#N/A</v>
      </c>
    </row>
    <row r="20558" spans="1:5" x14ac:dyDescent="0.25">
      <c r="A20558" t="s">
        <v>14979</v>
      </c>
      <c r="B20558" s="100" t="s">
        <v>18411</v>
      </c>
      <c r="C20558" s="99" t="s">
        <v>14994</v>
      </c>
      <c r="D20558" s="124">
        <v>29113</v>
      </c>
      <c r="E20558" s="157" t="e">
        <f>VLOOKUP(D20558,'SOAT LIQ'!$A$87:$C$3416,3,FALSE)</f>
        <v>#N/A</v>
      </c>
    </row>
    <row r="20559" spans="1:5" x14ac:dyDescent="0.25">
      <c r="A20559" t="s">
        <v>4085</v>
      </c>
      <c r="B20559" s="100" t="s">
        <v>18411</v>
      </c>
      <c r="C20559" s="99" t="s">
        <v>14994</v>
      </c>
      <c r="D20559" s="124">
        <v>29113</v>
      </c>
      <c r="E20559" s="157" t="e">
        <f>VLOOKUP(D20559,'SOAT LIQ'!$A$87:$C$3416,3,FALSE)</f>
        <v>#N/A</v>
      </c>
    </row>
    <row r="20560" spans="1:5" x14ac:dyDescent="0.25">
      <c r="A20560" t="s">
        <v>14979</v>
      </c>
      <c r="B20560" s="100" t="s">
        <v>18412</v>
      </c>
      <c r="C20560" s="99" t="s">
        <v>14994</v>
      </c>
      <c r="D20560" s="124">
        <v>29113</v>
      </c>
      <c r="E20560" s="157" t="e">
        <f>VLOOKUP(D20560,'SOAT LIQ'!$A$87:$C$3416,3,FALSE)</f>
        <v>#N/A</v>
      </c>
    </row>
    <row r="20561" spans="1:6" x14ac:dyDescent="0.25">
      <c r="A20561" t="s">
        <v>13964</v>
      </c>
      <c r="B20561" s="100" t="s">
        <v>18412</v>
      </c>
      <c r="C20561" s="99" t="s">
        <v>14994</v>
      </c>
      <c r="D20561" s="124">
        <v>29113</v>
      </c>
      <c r="E20561" s="157" t="e">
        <f>VLOOKUP(D20561,'SOAT LIQ'!$A$87:$C$3416,3,FALSE)</f>
        <v>#N/A</v>
      </c>
    </row>
    <row r="20562" spans="1:6" x14ac:dyDescent="0.25">
      <c r="A20562" t="s">
        <v>15470</v>
      </c>
      <c r="B20562" s="100" t="s">
        <v>18413</v>
      </c>
      <c r="C20562" s="100"/>
      <c r="D20562" s="124"/>
      <c r="E20562" s="157" t="e">
        <f>VLOOKUP(D20562,'SOAT LIQ'!$A$87:$C$3416,3,FALSE)</f>
        <v>#N/A</v>
      </c>
      <c r="F20562" t="s">
        <v>21635</v>
      </c>
    </row>
    <row r="20563" spans="1:6" x14ac:dyDescent="0.25">
      <c r="A20563" t="s">
        <v>14990</v>
      </c>
      <c r="B20563" s="100" t="s">
        <v>18414</v>
      </c>
      <c r="C20563" s="100"/>
      <c r="D20563" s="124">
        <v>29118</v>
      </c>
      <c r="E20563" s="157" t="e">
        <f>VLOOKUP(D20563,'SOAT LIQ'!$A$87:$C$3416,3,FALSE)</f>
        <v>#N/A</v>
      </c>
    </row>
    <row r="20564" spans="1:6" x14ac:dyDescent="0.25">
      <c r="A20564" t="s">
        <v>6183</v>
      </c>
      <c r="B20564" s="100" t="s">
        <v>18414</v>
      </c>
      <c r="C20564" s="100"/>
      <c r="D20564" s="124">
        <v>29118</v>
      </c>
      <c r="E20564" s="157" t="e">
        <f>VLOOKUP(D20564,'SOAT LIQ'!$A$87:$C$3416,3,FALSE)</f>
        <v>#N/A</v>
      </c>
    </row>
    <row r="20565" spans="1:6" x14ac:dyDescent="0.25">
      <c r="A20565" t="s">
        <v>15470</v>
      </c>
      <c r="B20565" s="100" t="s">
        <v>18414</v>
      </c>
      <c r="C20565" s="100"/>
      <c r="D20565" s="124">
        <v>29118</v>
      </c>
      <c r="E20565" s="157" t="e">
        <f>VLOOKUP(D20565,'SOAT LIQ'!$A$87:$C$3416,3,FALSE)</f>
        <v>#N/A</v>
      </c>
      <c r="F20565" t="s">
        <v>21635</v>
      </c>
    </row>
    <row r="20566" spans="1:6" x14ac:dyDescent="0.25">
      <c r="A20566" t="s">
        <v>6183</v>
      </c>
      <c r="B20566" s="100" t="s">
        <v>18415</v>
      </c>
      <c r="C20566" s="100"/>
      <c r="D20566" s="124"/>
      <c r="E20566" s="157" t="e">
        <f>VLOOKUP(D20566,'SOAT LIQ'!$A$87:$C$3416,3,FALSE)</f>
        <v>#N/A</v>
      </c>
    </row>
    <row r="20567" spans="1:6" x14ac:dyDescent="0.25">
      <c r="A20567" t="s">
        <v>8470</v>
      </c>
      <c r="B20567" s="100" t="s">
        <v>18415</v>
      </c>
      <c r="C20567" s="100"/>
      <c r="D20567" s="124"/>
      <c r="E20567" s="157" t="e">
        <f>VLOOKUP(D20567,'SOAT LIQ'!$A$87:$C$3416,3,FALSE)</f>
        <v>#N/A</v>
      </c>
    </row>
    <row r="20568" spans="1:6" x14ac:dyDescent="0.25">
      <c r="A20568" t="s">
        <v>8476</v>
      </c>
      <c r="B20568" s="100" t="s">
        <v>18415</v>
      </c>
      <c r="C20568" s="100"/>
      <c r="D20568" s="124"/>
      <c r="E20568" s="157" t="e">
        <f>VLOOKUP(D20568,'SOAT LIQ'!$A$87:$C$3416,3,FALSE)</f>
        <v>#N/A</v>
      </c>
    </row>
    <row r="20569" spans="1:6" x14ac:dyDescent="0.25">
      <c r="A20569" t="s">
        <v>5576</v>
      </c>
      <c r="B20569" s="100" t="s">
        <v>18415</v>
      </c>
      <c r="C20569" s="100"/>
      <c r="D20569" s="124"/>
      <c r="E20569" s="157" t="e">
        <f>VLOOKUP(D20569,'SOAT LIQ'!$A$87:$C$3416,3,FALSE)</f>
        <v>#N/A</v>
      </c>
    </row>
    <row r="20570" spans="1:6" x14ac:dyDescent="0.25">
      <c r="A20570" t="s">
        <v>8477</v>
      </c>
      <c r="B20570" s="100" t="s">
        <v>18415</v>
      </c>
      <c r="C20570" s="100"/>
      <c r="D20570" s="124"/>
      <c r="E20570" s="157" t="e">
        <f>VLOOKUP(D20570,'SOAT LIQ'!$A$87:$C$3416,3,FALSE)</f>
        <v>#N/A</v>
      </c>
    </row>
    <row r="20571" spans="1:6" x14ac:dyDescent="0.25">
      <c r="A20571" t="s">
        <v>5578</v>
      </c>
      <c r="B20571" s="100" t="s">
        <v>18415</v>
      </c>
      <c r="C20571" s="100"/>
      <c r="D20571" s="124"/>
      <c r="E20571" s="157" t="e">
        <f>VLOOKUP(D20571,'SOAT LIQ'!$A$87:$C$3416,3,FALSE)</f>
        <v>#N/A</v>
      </c>
    </row>
    <row r="20572" spans="1:6" x14ac:dyDescent="0.25">
      <c r="A20572" t="s">
        <v>8471</v>
      </c>
      <c r="B20572" s="100" t="s">
        <v>18415</v>
      </c>
      <c r="C20572" s="100"/>
      <c r="D20572" s="124"/>
      <c r="E20572" s="157" t="e">
        <f>VLOOKUP(D20572,'SOAT LIQ'!$A$87:$C$3416,3,FALSE)</f>
        <v>#N/A</v>
      </c>
    </row>
    <row r="20573" spans="1:6" x14ac:dyDescent="0.25">
      <c r="A20573" t="s">
        <v>4229</v>
      </c>
      <c r="B20573" s="100" t="s">
        <v>18415</v>
      </c>
      <c r="C20573" s="100"/>
      <c r="D20573" s="124"/>
      <c r="E20573" s="157" t="e">
        <f>VLOOKUP(D20573,'SOAT LIQ'!$A$87:$C$3416,3,FALSE)</f>
        <v>#N/A</v>
      </c>
    </row>
    <row r="20574" spans="1:6" x14ac:dyDescent="0.25">
      <c r="A20574" t="s">
        <v>8472</v>
      </c>
      <c r="B20574" s="100" t="s">
        <v>18415</v>
      </c>
      <c r="C20574" s="100"/>
      <c r="D20574" s="124"/>
      <c r="E20574" s="157" t="e">
        <f>VLOOKUP(D20574,'SOAT LIQ'!$A$87:$C$3416,3,FALSE)</f>
        <v>#N/A</v>
      </c>
    </row>
    <row r="20575" spans="1:6" x14ac:dyDescent="0.25">
      <c r="A20575" t="s">
        <v>5577</v>
      </c>
      <c r="B20575" s="100" t="s">
        <v>18415</v>
      </c>
      <c r="C20575" s="100"/>
      <c r="D20575" s="124"/>
      <c r="E20575" s="157" t="e">
        <f>VLOOKUP(D20575,'SOAT LIQ'!$A$87:$C$3416,3,FALSE)</f>
        <v>#N/A</v>
      </c>
    </row>
    <row r="20576" spans="1:6" x14ac:dyDescent="0.25">
      <c r="A20576" t="s">
        <v>5579</v>
      </c>
      <c r="B20576" s="100" t="s">
        <v>18415</v>
      </c>
      <c r="C20576" s="100"/>
      <c r="D20576" s="124"/>
      <c r="E20576" s="157" t="e">
        <f>VLOOKUP(D20576,'SOAT LIQ'!$A$87:$C$3416,3,FALSE)</f>
        <v>#N/A</v>
      </c>
    </row>
    <row r="20577" spans="1:5" x14ac:dyDescent="0.25">
      <c r="A20577" t="s">
        <v>5580</v>
      </c>
      <c r="B20577" s="100" t="s">
        <v>18415</v>
      </c>
      <c r="C20577" s="100"/>
      <c r="D20577" s="124"/>
      <c r="E20577" s="157" t="e">
        <f>VLOOKUP(D20577,'SOAT LIQ'!$A$87:$C$3416,3,FALSE)</f>
        <v>#N/A</v>
      </c>
    </row>
    <row r="20578" spans="1:5" x14ac:dyDescent="0.25">
      <c r="A20578" t="s">
        <v>8472</v>
      </c>
      <c r="B20578" s="100" t="s">
        <v>18416</v>
      </c>
      <c r="C20578" s="99" t="s">
        <v>18417</v>
      </c>
      <c r="D20578" s="124">
        <v>29118</v>
      </c>
      <c r="E20578" s="157" t="e">
        <f>VLOOKUP(D20578,'SOAT LIQ'!$A$87:$C$3416,3,FALSE)</f>
        <v>#N/A</v>
      </c>
    </row>
    <row r="20579" spans="1:5" x14ac:dyDescent="0.25">
      <c r="A20579" t="s">
        <v>8470</v>
      </c>
      <c r="B20579" s="100" t="s">
        <v>18416</v>
      </c>
      <c r="C20579" s="99" t="s">
        <v>18417</v>
      </c>
      <c r="D20579" s="124">
        <v>29118</v>
      </c>
      <c r="E20579" s="157" t="e">
        <f>VLOOKUP(D20579,'SOAT LIQ'!$A$87:$C$3416,3,FALSE)</f>
        <v>#N/A</v>
      </c>
    </row>
    <row r="20580" spans="1:5" x14ac:dyDescent="0.25">
      <c r="A20580" t="s">
        <v>5576</v>
      </c>
      <c r="B20580" s="100" t="s">
        <v>18416</v>
      </c>
      <c r="C20580" s="99" t="s">
        <v>18417</v>
      </c>
      <c r="D20580" s="124">
        <v>29118</v>
      </c>
      <c r="E20580" s="157" t="e">
        <f>VLOOKUP(D20580,'SOAT LIQ'!$A$87:$C$3416,3,FALSE)</f>
        <v>#N/A</v>
      </c>
    </row>
    <row r="20581" spans="1:5" x14ac:dyDescent="0.25">
      <c r="A20581" t="s">
        <v>5577</v>
      </c>
      <c r="B20581" s="100" t="s">
        <v>18416</v>
      </c>
      <c r="C20581" s="99" t="s">
        <v>18417</v>
      </c>
      <c r="D20581" s="124">
        <v>29118</v>
      </c>
      <c r="E20581" s="157" t="e">
        <f>VLOOKUP(D20581,'SOAT LIQ'!$A$87:$C$3416,3,FALSE)</f>
        <v>#N/A</v>
      </c>
    </row>
    <row r="20582" spans="1:5" x14ac:dyDescent="0.25">
      <c r="A20582" t="s">
        <v>5578</v>
      </c>
      <c r="B20582" s="100" t="s">
        <v>18416</v>
      </c>
      <c r="C20582" s="99" t="s">
        <v>18417</v>
      </c>
      <c r="D20582" s="124">
        <v>29118</v>
      </c>
      <c r="E20582" s="157" t="e">
        <f>VLOOKUP(D20582,'SOAT LIQ'!$A$87:$C$3416,3,FALSE)</f>
        <v>#N/A</v>
      </c>
    </row>
    <row r="20583" spans="1:5" x14ac:dyDescent="0.25">
      <c r="A20583" t="s">
        <v>5579</v>
      </c>
      <c r="B20583" s="100" t="s">
        <v>18416</v>
      </c>
      <c r="C20583" s="99" t="s">
        <v>18417</v>
      </c>
      <c r="D20583" s="124">
        <v>29118</v>
      </c>
      <c r="E20583" s="157" t="e">
        <f>VLOOKUP(D20583,'SOAT LIQ'!$A$87:$C$3416,3,FALSE)</f>
        <v>#N/A</v>
      </c>
    </row>
    <row r="20584" spans="1:5" x14ac:dyDescent="0.25">
      <c r="A20584" t="s">
        <v>5580</v>
      </c>
      <c r="B20584" s="100" t="s">
        <v>18416</v>
      </c>
      <c r="C20584" s="99" t="s">
        <v>18417</v>
      </c>
      <c r="D20584" s="124">
        <v>29118</v>
      </c>
      <c r="E20584" s="157" t="e">
        <f>VLOOKUP(D20584,'SOAT LIQ'!$A$87:$C$3416,3,FALSE)</f>
        <v>#N/A</v>
      </c>
    </row>
    <row r="20585" spans="1:5" x14ac:dyDescent="0.25">
      <c r="A20585" t="s">
        <v>8471</v>
      </c>
      <c r="B20585" s="100" t="s">
        <v>18416</v>
      </c>
      <c r="C20585" s="99" t="s">
        <v>18417</v>
      </c>
      <c r="D20585" s="124">
        <v>29118</v>
      </c>
      <c r="E20585" s="157" t="e">
        <f>VLOOKUP(D20585,'SOAT LIQ'!$A$87:$C$3416,3,FALSE)</f>
        <v>#N/A</v>
      </c>
    </row>
    <row r="20586" spans="1:5" x14ac:dyDescent="0.25">
      <c r="A20586" t="s">
        <v>8478</v>
      </c>
      <c r="B20586" s="100" t="s">
        <v>18416</v>
      </c>
      <c r="C20586" s="99" t="s">
        <v>18417</v>
      </c>
      <c r="D20586" s="124">
        <v>29118</v>
      </c>
      <c r="E20586" s="157" t="e">
        <f>VLOOKUP(D20586,'SOAT LIQ'!$A$87:$C$3416,3,FALSE)</f>
        <v>#N/A</v>
      </c>
    </row>
    <row r="20587" spans="1:5" x14ac:dyDescent="0.25">
      <c r="A20587" t="s">
        <v>4229</v>
      </c>
      <c r="B20587" s="100" t="s">
        <v>18416</v>
      </c>
      <c r="C20587" s="99" t="s">
        <v>18417</v>
      </c>
      <c r="D20587" s="124">
        <v>29118</v>
      </c>
      <c r="E20587" s="157" t="e">
        <f>VLOOKUP(D20587,'SOAT LIQ'!$A$87:$C$3416,3,FALSE)</f>
        <v>#N/A</v>
      </c>
    </row>
    <row r="20588" spans="1:5" x14ac:dyDescent="0.25">
      <c r="A20588" t="s">
        <v>6183</v>
      </c>
      <c r="B20588" s="100" t="s">
        <v>18416</v>
      </c>
      <c r="C20588" s="99" t="s">
        <v>18417</v>
      </c>
      <c r="D20588" s="124">
        <v>29118</v>
      </c>
      <c r="E20588" s="157" t="e">
        <f>VLOOKUP(D20588,'SOAT LIQ'!$A$87:$C$3416,3,FALSE)</f>
        <v>#N/A</v>
      </c>
    </row>
    <row r="20589" spans="1:5" x14ac:dyDescent="0.25">
      <c r="A20589" t="s">
        <v>14990</v>
      </c>
      <c r="B20589" s="100" t="s">
        <v>18416</v>
      </c>
      <c r="C20589" s="99" t="s">
        <v>18417</v>
      </c>
      <c r="D20589" s="124">
        <v>29118</v>
      </c>
      <c r="E20589" s="157" t="e">
        <f>VLOOKUP(D20589,'SOAT LIQ'!$A$87:$C$3416,3,FALSE)</f>
        <v>#N/A</v>
      </c>
    </row>
    <row r="20590" spans="1:5" x14ac:dyDescent="0.25">
      <c r="A20590" t="s">
        <v>8502</v>
      </c>
      <c r="B20590" s="100" t="s">
        <v>18416</v>
      </c>
      <c r="C20590" s="99" t="s">
        <v>18417</v>
      </c>
      <c r="D20590" s="124">
        <v>29118</v>
      </c>
      <c r="E20590" s="157" t="e">
        <f>VLOOKUP(D20590,'SOAT LIQ'!$A$87:$C$3416,3,FALSE)</f>
        <v>#N/A</v>
      </c>
    </row>
    <row r="20591" spans="1:5" x14ac:dyDescent="0.25">
      <c r="A20591" t="s">
        <v>8503</v>
      </c>
      <c r="B20591" s="100" t="s">
        <v>18416</v>
      </c>
      <c r="C20591" s="99" t="s">
        <v>18417</v>
      </c>
      <c r="D20591" s="124">
        <v>29118</v>
      </c>
      <c r="E20591" s="157" t="e">
        <f>VLOOKUP(D20591,'SOAT LIQ'!$A$87:$C$3416,3,FALSE)</f>
        <v>#N/A</v>
      </c>
    </row>
    <row r="20592" spans="1:5" x14ac:dyDescent="0.25">
      <c r="A20592" t="s">
        <v>8504</v>
      </c>
      <c r="B20592" s="100" t="s">
        <v>18416</v>
      </c>
      <c r="C20592" s="99" t="s">
        <v>18417</v>
      </c>
      <c r="D20592" s="124">
        <v>29118</v>
      </c>
      <c r="E20592" s="157" t="e">
        <f>VLOOKUP(D20592,'SOAT LIQ'!$A$87:$C$3416,3,FALSE)</f>
        <v>#N/A</v>
      </c>
    </row>
    <row r="20593" spans="1:5" x14ac:dyDescent="0.25">
      <c r="A20593" t="s">
        <v>8472</v>
      </c>
      <c r="B20593" s="100" t="s">
        <v>18418</v>
      </c>
      <c r="C20593" s="99" t="s">
        <v>18417</v>
      </c>
      <c r="D20593" s="124">
        <v>27111</v>
      </c>
      <c r="E20593" s="157" t="e">
        <f>VLOOKUP(D20593,'SOAT LIQ'!$A$87:$C$3416,3,FALSE)</f>
        <v>#N/A</v>
      </c>
    </row>
    <row r="20594" spans="1:5" x14ac:dyDescent="0.25">
      <c r="A20594" t="s">
        <v>8490</v>
      </c>
      <c r="B20594" s="100" t="s">
        <v>18418</v>
      </c>
      <c r="C20594" s="99" t="s">
        <v>18417</v>
      </c>
      <c r="D20594" s="124">
        <v>27111</v>
      </c>
      <c r="E20594" s="157" t="e">
        <f>VLOOKUP(D20594,'SOAT LIQ'!$A$87:$C$3416,3,FALSE)</f>
        <v>#N/A</v>
      </c>
    </row>
    <row r="20595" spans="1:5" x14ac:dyDescent="0.25">
      <c r="A20595" t="s">
        <v>6183</v>
      </c>
      <c r="B20595" s="100" t="s">
        <v>18418</v>
      </c>
      <c r="C20595" s="99" t="s">
        <v>18417</v>
      </c>
      <c r="D20595" s="124">
        <v>27111</v>
      </c>
      <c r="E20595" s="157" t="e">
        <f>VLOOKUP(D20595,'SOAT LIQ'!$A$87:$C$3416,3,FALSE)</f>
        <v>#N/A</v>
      </c>
    </row>
    <row r="20596" spans="1:5" x14ac:dyDescent="0.25">
      <c r="A20596" t="s">
        <v>14990</v>
      </c>
      <c r="B20596" s="100" t="s">
        <v>18418</v>
      </c>
      <c r="C20596" s="99" t="s">
        <v>18417</v>
      </c>
      <c r="D20596" s="124">
        <v>27111</v>
      </c>
      <c r="E20596" s="157" t="e">
        <f>VLOOKUP(D20596,'SOAT LIQ'!$A$87:$C$3416,3,FALSE)</f>
        <v>#N/A</v>
      </c>
    </row>
    <row r="20597" spans="1:5" x14ac:dyDescent="0.25">
      <c r="A20597" t="s">
        <v>8502</v>
      </c>
      <c r="B20597" s="100" t="s">
        <v>18418</v>
      </c>
      <c r="C20597" s="99" t="s">
        <v>18417</v>
      </c>
      <c r="D20597" s="124">
        <v>27111</v>
      </c>
      <c r="E20597" s="157" t="e">
        <f>VLOOKUP(D20597,'SOAT LIQ'!$A$87:$C$3416,3,FALSE)</f>
        <v>#N/A</v>
      </c>
    </row>
    <row r="20598" spans="1:5" x14ac:dyDescent="0.25">
      <c r="A20598" t="s">
        <v>8503</v>
      </c>
      <c r="B20598" s="100" t="s">
        <v>18418</v>
      </c>
      <c r="C20598" s="99" t="s">
        <v>18417</v>
      </c>
      <c r="D20598" s="124">
        <v>27111</v>
      </c>
      <c r="E20598" s="157" t="e">
        <f>VLOOKUP(D20598,'SOAT LIQ'!$A$87:$C$3416,3,FALSE)</f>
        <v>#N/A</v>
      </c>
    </row>
    <row r="20599" spans="1:5" x14ac:dyDescent="0.25">
      <c r="A20599" t="s">
        <v>8504</v>
      </c>
      <c r="B20599" s="100" t="s">
        <v>18418</v>
      </c>
      <c r="C20599" s="99" t="s">
        <v>18417</v>
      </c>
      <c r="D20599" s="124">
        <v>27111</v>
      </c>
      <c r="E20599" s="157" t="e">
        <f>VLOOKUP(D20599,'SOAT LIQ'!$A$87:$C$3416,3,FALSE)</f>
        <v>#N/A</v>
      </c>
    </row>
    <row r="20600" spans="1:5" x14ac:dyDescent="0.25">
      <c r="A20600" t="s">
        <v>8470</v>
      </c>
      <c r="B20600" s="100" t="s">
        <v>18418</v>
      </c>
      <c r="C20600" s="99" t="s">
        <v>18417</v>
      </c>
      <c r="D20600" s="124">
        <v>27111</v>
      </c>
      <c r="E20600" s="157" t="e">
        <f>VLOOKUP(D20600,'SOAT LIQ'!$A$87:$C$3416,3,FALSE)</f>
        <v>#N/A</v>
      </c>
    </row>
    <row r="20601" spans="1:5" x14ac:dyDescent="0.25">
      <c r="A20601" t="s">
        <v>5576</v>
      </c>
      <c r="B20601" s="100" t="s">
        <v>18418</v>
      </c>
      <c r="C20601" s="99" t="s">
        <v>18417</v>
      </c>
      <c r="D20601" s="124">
        <v>27111</v>
      </c>
      <c r="E20601" s="157" t="e">
        <f>VLOOKUP(D20601,'SOAT LIQ'!$A$87:$C$3416,3,FALSE)</f>
        <v>#N/A</v>
      </c>
    </row>
    <row r="20602" spans="1:5" x14ac:dyDescent="0.25">
      <c r="A20602" t="s">
        <v>5577</v>
      </c>
      <c r="B20602" s="100" t="s">
        <v>18418</v>
      </c>
      <c r="C20602" s="99" t="s">
        <v>18417</v>
      </c>
      <c r="D20602" s="124">
        <v>27111</v>
      </c>
      <c r="E20602" s="157" t="e">
        <f>VLOOKUP(D20602,'SOAT LIQ'!$A$87:$C$3416,3,FALSE)</f>
        <v>#N/A</v>
      </c>
    </row>
    <row r="20603" spans="1:5" x14ac:dyDescent="0.25">
      <c r="A20603" t="s">
        <v>5578</v>
      </c>
      <c r="B20603" s="100" t="s">
        <v>18418</v>
      </c>
      <c r="C20603" s="99" t="s">
        <v>18417</v>
      </c>
      <c r="D20603" s="124">
        <v>27111</v>
      </c>
      <c r="E20603" s="157" t="e">
        <f>VLOOKUP(D20603,'SOAT LIQ'!$A$87:$C$3416,3,FALSE)</f>
        <v>#N/A</v>
      </c>
    </row>
    <row r="20604" spans="1:5" x14ac:dyDescent="0.25">
      <c r="A20604" t="s">
        <v>5579</v>
      </c>
      <c r="B20604" s="100" t="s">
        <v>18418</v>
      </c>
      <c r="C20604" s="99" t="s">
        <v>18417</v>
      </c>
      <c r="D20604" s="124">
        <v>27111</v>
      </c>
      <c r="E20604" s="157" t="e">
        <f>VLOOKUP(D20604,'SOAT LIQ'!$A$87:$C$3416,3,FALSE)</f>
        <v>#N/A</v>
      </c>
    </row>
    <row r="20605" spans="1:5" x14ac:dyDescent="0.25">
      <c r="A20605" t="s">
        <v>5580</v>
      </c>
      <c r="B20605" s="100" t="s">
        <v>18418</v>
      </c>
      <c r="C20605" s="99" t="s">
        <v>18417</v>
      </c>
      <c r="D20605" s="124">
        <v>27111</v>
      </c>
      <c r="E20605" s="157" t="e">
        <f>VLOOKUP(D20605,'SOAT LIQ'!$A$87:$C$3416,3,FALSE)</f>
        <v>#N/A</v>
      </c>
    </row>
    <row r="20606" spans="1:5" x14ac:dyDescent="0.25">
      <c r="A20606" t="s">
        <v>8471</v>
      </c>
      <c r="B20606" s="100" t="s">
        <v>18418</v>
      </c>
      <c r="C20606" s="99" t="s">
        <v>18417</v>
      </c>
      <c r="D20606" s="124">
        <v>27111</v>
      </c>
      <c r="E20606" s="157" t="e">
        <f>VLOOKUP(D20606,'SOAT LIQ'!$A$87:$C$3416,3,FALSE)</f>
        <v>#N/A</v>
      </c>
    </row>
    <row r="20607" spans="1:5" x14ac:dyDescent="0.25">
      <c r="A20607" t="s">
        <v>8478</v>
      </c>
      <c r="B20607" s="100" t="s">
        <v>18418</v>
      </c>
      <c r="C20607" s="99" t="s">
        <v>18417</v>
      </c>
      <c r="D20607" s="124">
        <v>27111</v>
      </c>
      <c r="E20607" s="157" t="e">
        <f>VLOOKUP(D20607,'SOAT LIQ'!$A$87:$C$3416,3,FALSE)</f>
        <v>#N/A</v>
      </c>
    </row>
    <row r="20608" spans="1:5" x14ac:dyDescent="0.25">
      <c r="A20608" t="s">
        <v>4229</v>
      </c>
      <c r="B20608" s="100" t="s">
        <v>18418</v>
      </c>
      <c r="C20608" s="99" t="s">
        <v>18417</v>
      </c>
      <c r="D20608" s="124">
        <v>27111</v>
      </c>
      <c r="E20608" s="157" t="e">
        <f>VLOOKUP(D20608,'SOAT LIQ'!$A$87:$C$3416,3,FALSE)</f>
        <v>#N/A</v>
      </c>
    </row>
    <row r="20609" spans="1:5" x14ac:dyDescent="0.25">
      <c r="A20609" t="s">
        <v>6183</v>
      </c>
      <c r="B20609" s="100" t="s">
        <v>18419</v>
      </c>
      <c r="C20609" s="99" t="s">
        <v>14992</v>
      </c>
      <c r="D20609" s="124">
        <v>29117</v>
      </c>
      <c r="E20609" s="157" t="e">
        <f>VLOOKUP(D20609,'SOAT LIQ'!$A$87:$C$3416,3,FALSE)</f>
        <v>#N/A</v>
      </c>
    </row>
    <row r="20610" spans="1:5" x14ac:dyDescent="0.25">
      <c r="A20610" t="s">
        <v>14990</v>
      </c>
      <c r="B20610" s="100" t="s">
        <v>18419</v>
      </c>
      <c r="C20610" s="99" t="s">
        <v>14992</v>
      </c>
      <c r="D20610" s="124">
        <v>29117</v>
      </c>
      <c r="E20610" s="157" t="e">
        <f>VLOOKUP(D20610,'SOAT LIQ'!$A$87:$C$3416,3,FALSE)</f>
        <v>#N/A</v>
      </c>
    </row>
    <row r="20611" spans="1:5" x14ac:dyDescent="0.25">
      <c r="A20611" t="s">
        <v>8476</v>
      </c>
      <c r="B20611" s="100" t="s">
        <v>18419</v>
      </c>
      <c r="C20611" s="99" t="s">
        <v>14992</v>
      </c>
      <c r="D20611" s="124">
        <v>29117</v>
      </c>
      <c r="E20611" s="157" t="e">
        <f>VLOOKUP(D20611,'SOAT LIQ'!$A$87:$C$3416,3,FALSE)</f>
        <v>#N/A</v>
      </c>
    </row>
    <row r="20612" spans="1:5" x14ac:dyDescent="0.25">
      <c r="A20612" t="s">
        <v>5576</v>
      </c>
      <c r="B20612" s="100" t="s">
        <v>18419</v>
      </c>
      <c r="C20612" s="99" t="s">
        <v>14992</v>
      </c>
      <c r="D20612" s="124">
        <v>29117</v>
      </c>
      <c r="E20612" s="157" t="e">
        <f>VLOOKUP(D20612,'SOAT LIQ'!$A$87:$C$3416,3,FALSE)</f>
        <v>#N/A</v>
      </c>
    </row>
    <row r="20613" spans="1:5" x14ac:dyDescent="0.25">
      <c r="A20613" t="s">
        <v>5577</v>
      </c>
      <c r="B20613" s="100" t="s">
        <v>18419</v>
      </c>
      <c r="C20613" s="99" t="s">
        <v>14992</v>
      </c>
      <c r="D20613" s="124">
        <v>29117</v>
      </c>
      <c r="E20613" s="157" t="e">
        <f>VLOOKUP(D20613,'SOAT LIQ'!$A$87:$C$3416,3,FALSE)</f>
        <v>#N/A</v>
      </c>
    </row>
    <row r="20614" spans="1:5" x14ac:dyDescent="0.25">
      <c r="A20614" t="s">
        <v>8477</v>
      </c>
      <c r="B20614" s="100" t="s">
        <v>18419</v>
      </c>
      <c r="C20614" s="99" t="s">
        <v>14992</v>
      </c>
      <c r="D20614" s="124">
        <v>29117</v>
      </c>
      <c r="E20614" s="157" t="e">
        <f>VLOOKUP(D20614,'SOAT LIQ'!$A$87:$C$3416,3,FALSE)</f>
        <v>#N/A</v>
      </c>
    </row>
    <row r="20615" spans="1:5" x14ac:dyDescent="0.25">
      <c r="A20615" t="s">
        <v>5578</v>
      </c>
      <c r="B20615" s="100" t="s">
        <v>18419</v>
      </c>
      <c r="C20615" s="99" t="s">
        <v>14992</v>
      </c>
      <c r="D20615" s="124">
        <v>29117</v>
      </c>
      <c r="E20615" s="157" t="e">
        <f>VLOOKUP(D20615,'SOAT LIQ'!$A$87:$C$3416,3,FALSE)</f>
        <v>#N/A</v>
      </c>
    </row>
    <row r="20616" spans="1:5" x14ac:dyDescent="0.25">
      <c r="A20616" t="s">
        <v>5579</v>
      </c>
      <c r="B20616" s="100" t="s">
        <v>18419</v>
      </c>
      <c r="C20616" s="99" t="s">
        <v>14992</v>
      </c>
      <c r="D20616" s="124">
        <v>29117</v>
      </c>
      <c r="E20616" s="157" t="e">
        <f>VLOOKUP(D20616,'SOAT LIQ'!$A$87:$C$3416,3,FALSE)</f>
        <v>#N/A</v>
      </c>
    </row>
    <row r="20617" spans="1:5" x14ac:dyDescent="0.25">
      <c r="A20617" t="s">
        <v>8493</v>
      </c>
      <c r="B20617" s="100" t="s">
        <v>18419</v>
      </c>
      <c r="C20617" s="99" t="s">
        <v>14992</v>
      </c>
      <c r="D20617" s="124">
        <v>29117</v>
      </c>
      <c r="E20617" s="157" t="e">
        <f>VLOOKUP(D20617,'SOAT LIQ'!$A$87:$C$3416,3,FALSE)</f>
        <v>#N/A</v>
      </c>
    </row>
    <row r="20618" spans="1:5" x14ac:dyDescent="0.25">
      <c r="A20618" t="s">
        <v>4229</v>
      </c>
      <c r="B20618" s="100" t="s">
        <v>18419</v>
      </c>
      <c r="C20618" s="99" t="s">
        <v>14992</v>
      </c>
      <c r="D20618" s="124">
        <v>29117</v>
      </c>
      <c r="E20618" s="157" t="e">
        <f>VLOOKUP(D20618,'SOAT LIQ'!$A$87:$C$3416,3,FALSE)</f>
        <v>#N/A</v>
      </c>
    </row>
    <row r="20619" spans="1:5" x14ac:dyDescent="0.25">
      <c r="A20619" t="s">
        <v>5580</v>
      </c>
      <c r="B20619" s="100" t="s">
        <v>18419</v>
      </c>
      <c r="C20619" s="99" t="s">
        <v>14992</v>
      </c>
      <c r="D20619" s="124">
        <v>29117</v>
      </c>
      <c r="E20619" s="157" t="e">
        <f>VLOOKUP(D20619,'SOAT LIQ'!$A$87:$C$3416,3,FALSE)</f>
        <v>#N/A</v>
      </c>
    </row>
    <row r="20620" spans="1:5" x14ac:dyDescent="0.25">
      <c r="A20620" t="s">
        <v>8478</v>
      </c>
      <c r="B20620" s="100" t="s">
        <v>18419</v>
      </c>
      <c r="C20620" s="99" t="s">
        <v>14992</v>
      </c>
      <c r="D20620" s="124">
        <v>29117</v>
      </c>
      <c r="E20620" s="157" t="e">
        <f>VLOOKUP(D20620,'SOAT LIQ'!$A$87:$C$3416,3,FALSE)</f>
        <v>#N/A</v>
      </c>
    </row>
    <row r="20621" spans="1:5" x14ac:dyDescent="0.25">
      <c r="A20621" t="s">
        <v>8471</v>
      </c>
      <c r="B20621" s="100" t="s">
        <v>18419</v>
      </c>
      <c r="C20621" s="99" t="s">
        <v>14992</v>
      </c>
      <c r="D20621" s="124">
        <v>29117</v>
      </c>
      <c r="E20621" s="157" t="e">
        <f>VLOOKUP(D20621,'SOAT LIQ'!$A$87:$C$3416,3,FALSE)</f>
        <v>#N/A</v>
      </c>
    </row>
    <row r="20622" spans="1:5" x14ac:dyDescent="0.25">
      <c r="A20622" t="s">
        <v>8470</v>
      </c>
      <c r="B20622" s="100" t="s">
        <v>18419</v>
      </c>
      <c r="C20622" s="99" t="s">
        <v>14992</v>
      </c>
      <c r="D20622" s="124">
        <v>29117</v>
      </c>
      <c r="E20622" s="157" t="e">
        <f>VLOOKUP(D20622,'SOAT LIQ'!$A$87:$C$3416,3,FALSE)</f>
        <v>#N/A</v>
      </c>
    </row>
    <row r="20623" spans="1:5" x14ac:dyDescent="0.25">
      <c r="A20623" t="s">
        <v>8472</v>
      </c>
      <c r="B20623" s="100" t="s">
        <v>18419</v>
      </c>
      <c r="C20623" s="99" t="s">
        <v>14992</v>
      </c>
      <c r="D20623" s="124">
        <v>29117</v>
      </c>
      <c r="E20623" s="157" t="e">
        <f>VLOOKUP(D20623,'SOAT LIQ'!$A$87:$C$3416,3,FALSE)</f>
        <v>#N/A</v>
      </c>
    </row>
    <row r="20624" spans="1:5" x14ac:dyDescent="0.25">
      <c r="A20624" t="s">
        <v>8502</v>
      </c>
      <c r="B20624" s="100" t="s">
        <v>18419</v>
      </c>
      <c r="C20624" s="99" t="s">
        <v>14992</v>
      </c>
      <c r="D20624" s="124">
        <v>29117</v>
      </c>
      <c r="E20624" s="157" t="e">
        <f>VLOOKUP(D20624,'SOAT LIQ'!$A$87:$C$3416,3,FALSE)</f>
        <v>#N/A</v>
      </c>
    </row>
    <row r="20625" spans="1:5" x14ac:dyDescent="0.25">
      <c r="A20625" t="s">
        <v>8503</v>
      </c>
      <c r="B20625" s="100" t="s">
        <v>18419</v>
      </c>
      <c r="C20625" s="99" t="s">
        <v>14992</v>
      </c>
      <c r="D20625" s="124">
        <v>29117</v>
      </c>
      <c r="E20625" s="157" t="e">
        <f>VLOOKUP(D20625,'SOAT LIQ'!$A$87:$C$3416,3,FALSE)</f>
        <v>#N/A</v>
      </c>
    </row>
    <row r="20626" spans="1:5" x14ac:dyDescent="0.25">
      <c r="A20626" t="s">
        <v>8504</v>
      </c>
      <c r="B20626" s="100" t="s">
        <v>18419</v>
      </c>
      <c r="C20626" s="99" t="s">
        <v>14992</v>
      </c>
      <c r="D20626" s="124">
        <v>29117</v>
      </c>
      <c r="E20626" s="157" t="e">
        <f>VLOOKUP(D20626,'SOAT LIQ'!$A$87:$C$3416,3,FALSE)</f>
        <v>#N/A</v>
      </c>
    </row>
    <row r="20627" spans="1:5" x14ac:dyDescent="0.25">
      <c r="A20627" t="s">
        <v>14990</v>
      </c>
      <c r="B20627" s="100" t="s">
        <v>18420</v>
      </c>
      <c r="C20627" s="100"/>
      <c r="D20627" s="124">
        <v>37805</v>
      </c>
      <c r="E20627" s="157" t="e">
        <f>VLOOKUP(D20627,'SOAT LIQ'!$A$87:$C$3416,3,FALSE)</f>
        <v>#N/A</v>
      </c>
    </row>
    <row r="20628" spans="1:5" x14ac:dyDescent="0.25">
      <c r="A20628" t="s">
        <v>14997</v>
      </c>
      <c r="B20628" s="100" t="s">
        <v>18421</v>
      </c>
      <c r="C20628" s="100"/>
      <c r="D20628" s="124"/>
      <c r="E20628" s="157" t="e">
        <f>VLOOKUP(D20628,'SOAT LIQ'!$A$87:$C$3416,3,FALSE)</f>
        <v>#N/A</v>
      </c>
    </row>
    <row r="20629" spans="1:5" x14ac:dyDescent="0.25">
      <c r="A20629" t="s">
        <v>14998</v>
      </c>
      <c r="B20629" s="100" t="s">
        <v>18421</v>
      </c>
      <c r="C20629" s="100"/>
      <c r="D20629" s="124"/>
      <c r="E20629" s="157" t="e">
        <f>VLOOKUP(D20629,'SOAT LIQ'!$A$87:$C$3416,3,FALSE)</f>
        <v>#N/A</v>
      </c>
    </row>
    <row r="20630" spans="1:5" x14ac:dyDescent="0.25">
      <c r="A20630" t="s">
        <v>14999</v>
      </c>
      <c r="B20630" s="100" t="s">
        <v>18421</v>
      </c>
      <c r="C20630" s="100"/>
      <c r="D20630" s="124"/>
      <c r="E20630" s="157" t="e">
        <f>VLOOKUP(D20630,'SOAT LIQ'!$A$87:$C$3416,3,FALSE)</f>
        <v>#N/A</v>
      </c>
    </row>
    <row r="20631" spans="1:5" x14ac:dyDescent="0.25">
      <c r="A20631" t="s">
        <v>15000</v>
      </c>
      <c r="B20631" s="100" t="s">
        <v>18421</v>
      </c>
      <c r="C20631" s="100"/>
      <c r="D20631" s="124"/>
      <c r="E20631" s="157" t="e">
        <f>VLOOKUP(D20631,'SOAT LIQ'!$A$87:$C$3416,3,FALSE)</f>
        <v>#N/A</v>
      </c>
    </row>
    <row r="20632" spans="1:5" x14ac:dyDescent="0.25">
      <c r="A20632" t="s">
        <v>14997</v>
      </c>
      <c r="B20632" s="100" t="s">
        <v>18422</v>
      </c>
      <c r="C20632" s="100"/>
      <c r="D20632" s="124"/>
      <c r="E20632" s="157" t="e">
        <f>VLOOKUP(D20632,'SOAT LIQ'!$A$87:$C$3416,3,FALSE)</f>
        <v>#N/A</v>
      </c>
    </row>
    <row r="20633" spans="1:5" x14ac:dyDescent="0.25">
      <c r="A20633" t="s">
        <v>14998</v>
      </c>
      <c r="B20633" s="100" t="s">
        <v>18422</v>
      </c>
      <c r="C20633" s="100"/>
      <c r="D20633" s="124"/>
      <c r="E20633" s="157" t="e">
        <f>VLOOKUP(D20633,'SOAT LIQ'!$A$87:$C$3416,3,FALSE)</f>
        <v>#N/A</v>
      </c>
    </row>
    <row r="20634" spans="1:5" x14ac:dyDescent="0.25">
      <c r="A20634" t="s">
        <v>14999</v>
      </c>
      <c r="B20634" s="100" t="s">
        <v>18422</v>
      </c>
      <c r="C20634" s="100"/>
      <c r="D20634" s="124"/>
      <c r="E20634" s="157" t="e">
        <f>VLOOKUP(D20634,'SOAT LIQ'!$A$87:$C$3416,3,FALSE)</f>
        <v>#N/A</v>
      </c>
    </row>
    <row r="20635" spans="1:5" x14ac:dyDescent="0.25">
      <c r="A20635" t="s">
        <v>15000</v>
      </c>
      <c r="B20635" s="100" t="s">
        <v>18422</v>
      </c>
      <c r="C20635" s="100"/>
      <c r="D20635" s="124"/>
      <c r="E20635" s="157" t="e">
        <f>VLOOKUP(D20635,'SOAT LIQ'!$A$87:$C$3416,3,FALSE)</f>
        <v>#N/A</v>
      </c>
    </row>
    <row r="20636" spans="1:5" x14ac:dyDescent="0.25">
      <c r="A20636" t="s">
        <v>14997</v>
      </c>
      <c r="B20636" s="100" t="s">
        <v>18423</v>
      </c>
      <c r="C20636" s="100"/>
      <c r="D20636" s="124"/>
      <c r="E20636" s="157" t="e">
        <f>VLOOKUP(D20636,'SOAT LIQ'!$A$87:$C$3416,3,FALSE)</f>
        <v>#N/A</v>
      </c>
    </row>
    <row r="20637" spans="1:5" x14ac:dyDescent="0.25">
      <c r="A20637" t="s">
        <v>14998</v>
      </c>
      <c r="B20637" s="100" t="s">
        <v>18423</v>
      </c>
      <c r="C20637" s="100"/>
      <c r="D20637" s="124"/>
      <c r="E20637" s="157" t="e">
        <f>VLOOKUP(D20637,'SOAT LIQ'!$A$87:$C$3416,3,FALSE)</f>
        <v>#N/A</v>
      </c>
    </row>
    <row r="20638" spans="1:5" x14ac:dyDescent="0.25">
      <c r="A20638" t="s">
        <v>14999</v>
      </c>
      <c r="B20638" s="100" t="s">
        <v>18423</v>
      </c>
      <c r="C20638" s="100"/>
      <c r="D20638" s="124"/>
      <c r="E20638" s="157" t="e">
        <f>VLOOKUP(D20638,'SOAT LIQ'!$A$87:$C$3416,3,FALSE)</f>
        <v>#N/A</v>
      </c>
    </row>
    <row r="20639" spans="1:5" x14ac:dyDescent="0.25">
      <c r="A20639" t="s">
        <v>15000</v>
      </c>
      <c r="B20639" s="100" t="s">
        <v>18423</v>
      </c>
      <c r="C20639" s="100"/>
      <c r="D20639" s="124"/>
      <c r="E20639" s="157" t="e">
        <f>VLOOKUP(D20639,'SOAT LIQ'!$A$87:$C$3416,3,FALSE)</f>
        <v>#N/A</v>
      </c>
    </row>
    <row r="20640" spans="1:5" x14ac:dyDescent="0.25">
      <c r="A20640" t="s">
        <v>14979</v>
      </c>
      <c r="B20640" s="100" t="s">
        <v>18424</v>
      </c>
      <c r="C20640" s="100"/>
      <c r="D20640" s="124">
        <v>35114</v>
      </c>
      <c r="E20640" s="157" t="e">
        <f>VLOOKUP(D20640,'SOAT LIQ'!$A$87:$C$3416,3,FALSE)</f>
        <v>#N/A</v>
      </c>
    </row>
    <row r="20641" spans="1:5" x14ac:dyDescent="0.25">
      <c r="A20641" t="s">
        <v>14979</v>
      </c>
      <c r="B20641" s="100" t="s">
        <v>18425</v>
      </c>
      <c r="C20641" s="100"/>
      <c r="D20641" s="124">
        <v>35111</v>
      </c>
      <c r="E20641" s="157" t="e">
        <f>VLOOKUP(D20641,'SOAT LIQ'!$A$87:$C$3416,3,FALSE)</f>
        <v>#N/A</v>
      </c>
    </row>
    <row r="20642" spans="1:5" x14ac:dyDescent="0.25">
      <c r="A20642" t="s">
        <v>14979</v>
      </c>
      <c r="B20642" s="100" t="s">
        <v>18426</v>
      </c>
      <c r="C20642" s="99" t="s">
        <v>18427</v>
      </c>
      <c r="D20642" s="124">
        <v>35111</v>
      </c>
      <c r="E20642" s="157" t="e">
        <f>VLOOKUP(D20642,'SOAT LIQ'!$A$87:$C$3416,3,FALSE)</f>
        <v>#N/A</v>
      </c>
    </row>
    <row r="20643" spans="1:5" x14ac:dyDescent="0.25">
      <c r="A20643" t="s">
        <v>8489</v>
      </c>
      <c r="B20643" s="100" t="s">
        <v>18426</v>
      </c>
      <c r="C20643" s="99" t="s">
        <v>18427</v>
      </c>
      <c r="D20643" s="124">
        <v>35111</v>
      </c>
      <c r="E20643" s="157" t="e">
        <f>VLOOKUP(D20643,'SOAT LIQ'!$A$87:$C$3416,3,FALSE)</f>
        <v>#N/A</v>
      </c>
    </row>
    <row r="20644" spans="1:5" x14ac:dyDescent="0.25">
      <c r="A20644" t="s">
        <v>8497</v>
      </c>
      <c r="B20644" s="100" t="s">
        <v>18426</v>
      </c>
      <c r="C20644" s="99" t="s">
        <v>18427</v>
      </c>
      <c r="D20644" s="124">
        <v>35111</v>
      </c>
      <c r="E20644" s="157" t="e">
        <f>VLOOKUP(D20644,'SOAT LIQ'!$A$87:$C$3416,3,FALSE)</f>
        <v>#N/A</v>
      </c>
    </row>
    <row r="20645" spans="1:5" x14ac:dyDescent="0.25">
      <c r="A20645" t="s">
        <v>8498</v>
      </c>
      <c r="B20645" s="100" t="s">
        <v>18426</v>
      </c>
      <c r="C20645" s="99" t="s">
        <v>18427</v>
      </c>
      <c r="D20645" s="124">
        <v>35111</v>
      </c>
      <c r="E20645" s="157" t="e">
        <f>VLOOKUP(D20645,'SOAT LIQ'!$A$87:$C$3416,3,FALSE)</f>
        <v>#N/A</v>
      </c>
    </row>
    <row r="20646" spans="1:5" x14ac:dyDescent="0.25">
      <c r="A20646" t="s">
        <v>8499</v>
      </c>
      <c r="B20646" s="100" t="s">
        <v>18426</v>
      </c>
      <c r="C20646" s="99" t="s">
        <v>18427</v>
      </c>
      <c r="D20646" s="124">
        <v>35111</v>
      </c>
      <c r="E20646" s="157" t="e">
        <f>VLOOKUP(D20646,'SOAT LIQ'!$A$87:$C$3416,3,FALSE)</f>
        <v>#N/A</v>
      </c>
    </row>
    <row r="20647" spans="1:5" x14ac:dyDescent="0.25">
      <c r="A20647" t="s">
        <v>8494</v>
      </c>
      <c r="B20647" s="100" t="s">
        <v>18426</v>
      </c>
      <c r="C20647" s="99" t="s">
        <v>18427</v>
      </c>
      <c r="D20647" s="124">
        <v>35111</v>
      </c>
      <c r="E20647" s="157" t="e">
        <f>VLOOKUP(D20647,'SOAT LIQ'!$A$87:$C$3416,3,FALSE)</f>
        <v>#N/A</v>
      </c>
    </row>
    <row r="20648" spans="1:5" x14ac:dyDescent="0.25">
      <c r="A20648" t="s">
        <v>8501</v>
      </c>
      <c r="B20648" s="100" t="s">
        <v>18426</v>
      </c>
      <c r="C20648" s="99" t="s">
        <v>18427</v>
      </c>
      <c r="D20648" s="124">
        <v>35111</v>
      </c>
      <c r="E20648" s="157" t="e">
        <f>VLOOKUP(D20648,'SOAT LIQ'!$A$87:$C$3416,3,FALSE)</f>
        <v>#N/A</v>
      </c>
    </row>
    <row r="20649" spans="1:5" x14ac:dyDescent="0.25">
      <c r="A20649" t="s">
        <v>8495</v>
      </c>
      <c r="B20649" s="100" t="s">
        <v>18426</v>
      </c>
      <c r="C20649" s="99" t="s">
        <v>18427</v>
      </c>
      <c r="D20649" s="124">
        <v>35111</v>
      </c>
      <c r="E20649" s="157" t="e">
        <f>VLOOKUP(D20649,'SOAT LIQ'!$A$87:$C$3416,3,FALSE)</f>
        <v>#N/A</v>
      </c>
    </row>
    <row r="20650" spans="1:5" x14ac:dyDescent="0.25">
      <c r="A20650" t="s">
        <v>8496</v>
      </c>
      <c r="B20650" s="100" t="s">
        <v>18426</v>
      </c>
      <c r="C20650" s="99" t="s">
        <v>18427</v>
      </c>
      <c r="D20650" s="124">
        <v>35111</v>
      </c>
      <c r="E20650" s="157" t="e">
        <f>VLOOKUP(D20650,'SOAT LIQ'!$A$87:$C$3416,3,FALSE)</f>
        <v>#N/A</v>
      </c>
    </row>
    <row r="20651" spans="1:5" x14ac:dyDescent="0.25">
      <c r="A20651" t="s">
        <v>14979</v>
      </c>
      <c r="B20651" s="100" t="s">
        <v>18428</v>
      </c>
      <c r="C20651" s="100"/>
      <c r="D20651" s="124">
        <v>35113</v>
      </c>
      <c r="E20651" s="157" t="e">
        <f>VLOOKUP(D20651,'SOAT LIQ'!$A$87:$C$3416,3,FALSE)</f>
        <v>#N/A</v>
      </c>
    </row>
    <row r="20652" spans="1:5" x14ac:dyDescent="0.25">
      <c r="A20652" t="s">
        <v>8489</v>
      </c>
      <c r="B20652" s="100" t="s">
        <v>18428</v>
      </c>
      <c r="C20652" s="100"/>
      <c r="D20652" s="124">
        <v>35113</v>
      </c>
      <c r="E20652" s="157" t="e">
        <f>VLOOKUP(D20652,'SOAT LIQ'!$A$87:$C$3416,3,FALSE)</f>
        <v>#N/A</v>
      </c>
    </row>
    <row r="20653" spans="1:5" x14ac:dyDescent="0.25">
      <c r="A20653" t="s">
        <v>8497</v>
      </c>
      <c r="B20653" s="100" t="s">
        <v>18428</v>
      </c>
      <c r="C20653" s="100"/>
      <c r="D20653" s="124">
        <v>35113</v>
      </c>
      <c r="E20653" s="157" t="e">
        <f>VLOOKUP(D20653,'SOAT LIQ'!$A$87:$C$3416,3,FALSE)</f>
        <v>#N/A</v>
      </c>
    </row>
    <row r="20654" spans="1:5" x14ac:dyDescent="0.25">
      <c r="A20654" t="s">
        <v>8498</v>
      </c>
      <c r="B20654" s="100" t="s">
        <v>18428</v>
      </c>
      <c r="C20654" s="100"/>
      <c r="D20654" s="124">
        <v>35113</v>
      </c>
      <c r="E20654" s="157" t="e">
        <f>VLOOKUP(D20654,'SOAT LIQ'!$A$87:$C$3416,3,FALSE)</f>
        <v>#N/A</v>
      </c>
    </row>
    <row r="20655" spans="1:5" x14ac:dyDescent="0.25">
      <c r="A20655" t="s">
        <v>8499</v>
      </c>
      <c r="B20655" s="100" t="s">
        <v>18428</v>
      </c>
      <c r="C20655" s="100"/>
      <c r="D20655" s="124">
        <v>35113</v>
      </c>
      <c r="E20655" s="157" t="e">
        <f>VLOOKUP(D20655,'SOAT LIQ'!$A$87:$C$3416,3,FALSE)</f>
        <v>#N/A</v>
      </c>
    </row>
    <row r="20656" spans="1:5" x14ac:dyDescent="0.25">
      <c r="A20656" t="s">
        <v>8494</v>
      </c>
      <c r="B20656" s="100" t="s">
        <v>18428</v>
      </c>
      <c r="C20656" s="100"/>
      <c r="D20656" s="124">
        <v>35113</v>
      </c>
      <c r="E20656" s="157" t="e">
        <f>VLOOKUP(D20656,'SOAT LIQ'!$A$87:$C$3416,3,FALSE)</f>
        <v>#N/A</v>
      </c>
    </row>
    <row r="20657" spans="1:5" x14ac:dyDescent="0.25">
      <c r="A20657" t="s">
        <v>8501</v>
      </c>
      <c r="B20657" s="100" t="s">
        <v>18428</v>
      </c>
      <c r="C20657" s="100"/>
      <c r="D20657" s="124">
        <v>35113</v>
      </c>
      <c r="E20657" s="157" t="e">
        <f>VLOOKUP(D20657,'SOAT LIQ'!$A$87:$C$3416,3,FALSE)</f>
        <v>#N/A</v>
      </c>
    </row>
    <row r="20658" spans="1:5" x14ac:dyDescent="0.25">
      <c r="A20658" t="s">
        <v>8495</v>
      </c>
      <c r="B20658" s="100" t="s">
        <v>18428</v>
      </c>
      <c r="C20658" s="100"/>
      <c r="D20658" s="124">
        <v>35113</v>
      </c>
      <c r="E20658" s="157" t="e">
        <f>VLOOKUP(D20658,'SOAT LIQ'!$A$87:$C$3416,3,FALSE)</f>
        <v>#N/A</v>
      </c>
    </row>
    <row r="20659" spans="1:5" x14ac:dyDescent="0.25">
      <c r="A20659" t="s">
        <v>8496</v>
      </c>
      <c r="B20659" s="100" t="s">
        <v>18428</v>
      </c>
      <c r="C20659" s="100"/>
      <c r="D20659" s="124">
        <v>35113</v>
      </c>
      <c r="E20659" s="157" t="e">
        <f>VLOOKUP(D20659,'SOAT LIQ'!$A$87:$C$3416,3,FALSE)</f>
        <v>#N/A</v>
      </c>
    </row>
    <row r="20660" spans="1:5" x14ac:dyDescent="0.25">
      <c r="A20660" t="s">
        <v>14979</v>
      </c>
      <c r="B20660" s="100" t="s">
        <v>18429</v>
      </c>
      <c r="C20660" s="99" t="s">
        <v>18427</v>
      </c>
      <c r="D20660" s="124">
        <v>35111</v>
      </c>
      <c r="E20660" s="157" t="e">
        <f>VLOOKUP(D20660,'SOAT LIQ'!$A$87:$C$3416,3,FALSE)</f>
        <v>#N/A</v>
      </c>
    </row>
    <row r="20661" spans="1:5" x14ac:dyDescent="0.25">
      <c r="A20661" t="s">
        <v>14979</v>
      </c>
      <c r="B20661" s="100" t="s">
        <v>18430</v>
      </c>
      <c r="C20661" s="99" t="s">
        <v>18431</v>
      </c>
      <c r="D20661" s="124">
        <v>35102</v>
      </c>
      <c r="E20661" s="157" t="e">
        <f>VLOOKUP(D20661,'SOAT LIQ'!$A$87:$C$3416,3,FALSE)</f>
        <v>#N/A</v>
      </c>
    </row>
    <row r="20662" spans="1:5" x14ac:dyDescent="0.25">
      <c r="A20662" t="s">
        <v>15083</v>
      </c>
      <c r="B20662" s="100" t="s">
        <v>18432</v>
      </c>
      <c r="C20662" s="100"/>
      <c r="D20662" s="124">
        <v>39143</v>
      </c>
      <c r="E20662" s="157" t="e">
        <f>VLOOKUP(D20662,'SOAT LIQ'!$A$87:$C$3416,3,FALSE)</f>
        <v>#N/A</v>
      </c>
    </row>
    <row r="20663" spans="1:5" x14ac:dyDescent="0.25">
      <c r="A20663" t="s">
        <v>8497</v>
      </c>
      <c r="B20663" s="100" t="s">
        <v>18432</v>
      </c>
      <c r="C20663" s="100"/>
      <c r="D20663" s="124">
        <v>39143</v>
      </c>
      <c r="E20663" s="157" t="e">
        <f>VLOOKUP(D20663,'SOAT LIQ'!$A$87:$C$3416,3,FALSE)</f>
        <v>#N/A</v>
      </c>
    </row>
    <row r="20664" spans="1:5" x14ac:dyDescent="0.25">
      <c r="A20664" t="s">
        <v>8498</v>
      </c>
      <c r="B20664" s="100" t="s">
        <v>18432</v>
      </c>
      <c r="C20664" s="100"/>
      <c r="D20664" s="124">
        <v>39143</v>
      </c>
      <c r="E20664" s="157" t="e">
        <f>VLOOKUP(D20664,'SOAT LIQ'!$A$87:$C$3416,3,FALSE)</f>
        <v>#N/A</v>
      </c>
    </row>
    <row r="20665" spans="1:5" x14ac:dyDescent="0.25">
      <c r="A20665" t="s">
        <v>8499</v>
      </c>
      <c r="B20665" s="100" t="s">
        <v>18432</v>
      </c>
      <c r="C20665" s="100"/>
      <c r="D20665" s="124">
        <v>39143</v>
      </c>
      <c r="E20665" s="157" t="e">
        <f>VLOOKUP(D20665,'SOAT LIQ'!$A$87:$C$3416,3,FALSE)</f>
        <v>#N/A</v>
      </c>
    </row>
    <row r="20666" spans="1:5" x14ac:dyDescent="0.25">
      <c r="A20666" t="s">
        <v>8494</v>
      </c>
      <c r="B20666" s="100" t="s">
        <v>18432</v>
      </c>
      <c r="C20666" s="100"/>
      <c r="D20666" s="124">
        <v>39143</v>
      </c>
      <c r="E20666" s="157" t="e">
        <f>VLOOKUP(D20666,'SOAT LIQ'!$A$87:$C$3416,3,FALSE)</f>
        <v>#N/A</v>
      </c>
    </row>
    <row r="20667" spans="1:5" x14ac:dyDescent="0.25">
      <c r="A20667" t="s">
        <v>8501</v>
      </c>
      <c r="B20667" s="100" t="s">
        <v>18432</v>
      </c>
      <c r="C20667" s="100"/>
      <c r="D20667" s="124">
        <v>39143</v>
      </c>
      <c r="E20667" s="157" t="e">
        <f>VLOOKUP(D20667,'SOAT LIQ'!$A$87:$C$3416,3,FALSE)</f>
        <v>#N/A</v>
      </c>
    </row>
    <row r="20668" spans="1:5" x14ac:dyDescent="0.25">
      <c r="A20668" t="s">
        <v>8495</v>
      </c>
      <c r="B20668" s="100" t="s">
        <v>18432</v>
      </c>
      <c r="C20668" s="100"/>
      <c r="D20668" s="124">
        <v>39143</v>
      </c>
      <c r="E20668" s="157" t="e">
        <f>VLOOKUP(D20668,'SOAT LIQ'!$A$87:$C$3416,3,FALSE)</f>
        <v>#N/A</v>
      </c>
    </row>
    <row r="20669" spans="1:5" x14ac:dyDescent="0.25">
      <c r="A20669" t="s">
        <v>8496</v>
      </c>
      <c r="B20669" s="100" t="s">
        <v>18432</v>
      </c>
      <c r="C20669" s="100"/>
      <c r="D20669" s="124">
        <v>39143</v>
      </c>
      <c r="E20669" s="157" t="e">
        <f>VLOOKUP(D20669,'SOAT LIQ'!$A$87:$C$3416,3,FALSE)</f>
        <v>#N/A</v>
      </c>
    </row>
    <row r="20670" spans="1:5" x14ac:dyDescent="0.25">
      <c r="A20670" t="s">
        <v>15083</v>
      </c>
      <c r="B20670" s="100" t="s">
        <v>18433</v>
      </c>
      <c r="C20670" s="99" t="s">
        <v>18434</v>
      </c>
      <c r="D20670" s="124">
        <v>35103</v>
      </c>
      <c r="E20670" s="157" t="e">
        <f>VLOOKUP(D20670,'SOAT LIQ'!$A$87:$C$3416,3,FALSE)</f>
        <v>#N/A</v>
      </c>
    </row>
    <row r="20671" spans="1:5" x14ac:dyDescent="0.25">
      <c r="A20671" t="s">
        <v>15083</v>
      </c>
      <c r="B20671" s="100" t="s">
        <v>18435</v>
      </c>
      <c r="C20671" s="99" t="s">
        <v>18436</v>
      </c>
      <c r="D20671" s="124">
        <v>39360</v>
      </c>
      <c r="E20671" s="157" t="e">
        <f>VLOOKUP(D20671,'SOAT LIQ'!$A$87:$C$3416,3,FALSE)</f>
        <v>#N/A</v>
      </c>
    </row>
    <row r="20672" spans="1:5" x14ac:dyDescent="0.25">
      <c r="A20672" t="s">
        <v>14979</v>
      </c>
      <c r="B20672" s="100" t="s">
        <v>18435</v>
      </c>
      <c r="C20672" s="99" t="s">
        <v>18436</v>
      </c>
      <c r="D20672" s="124">
        <v>39360</v>
      </c>
      <c r="E20672" s="157" t="e">
        <f>VLOOKUP(D20672,'SOAT LIQ'!$A$87:$C$3416,3,FALSE)</f>
        <v>#N/A</v>
      </c>
    </row>
    <row r="20673" spans="1:5" x14ac:dyDescent="0.25">
      <c r="A20673" t="s">
        <v>8497</v>
      </c>
      <c r="B20673" s="100" t="s">
        <v>18438</v>
      </c>
      <c r="C20673" s="99" t="s">
        <v>18437</v>
      </c>
      <c r="D20673" s="124">
        <v>39150</v>
      </c>
      <c r="E20673" s="157" t="e">
        <f>VLOOKUP(D20673,'SOAT LIQ'!$A$87:$C$3416,3,FALSE)</f>
        <v>#N/A</v>
      </c>
    </row>
    <row r="20674" spans="1:5" x14ac:dyDescent="0.25">
      <c r="A20674" t="s">
        <v>15083</v>
      </c>
      <c r="B20674" s="100" t="s">
        <v>18438</v>
      </c>
      <c r="C20674" s="99" t="s">
        <v>18437</v>
      </c>
      <c r="D20674" s="124">
        <v>39150</v>
      </c>
      <c r="E20674" s="157" t="e">
        <f>VLOOKUP(D20674,'SOAT LIQ'!$A$87:$C$3416,3,FALSE)</f>
        <v>#N/A</v>
      </c>
    </row>
    <row r="20675" spans="1:5" x14ac:dyDescent="0.25">
      <c r="A20675" t="s">
        <v>8498</v>
      </c>
      <c r="B20675" s="100" t="s">
        <v>18438</v>
      </c>
      <c r="C20675" s="99" t="s">
        <v>18437</v>
      </c>
      <c r="D20675" s="124">
        <v>39150</v>
      </c>
      <c r="E20675" s="157" t="e">
        <f>VLOOKUP(D20675,'SOAT LIQ'!$A$87:$C$3416,3,FALSE)</f>
        <v>#N/A</v>
      </c>
    </row>
    <row r="20676" spans="1:5" x14ac:dyDescent="0.25">
      <c r="A20676" t="s">
        <v>8499</v>
      </c>
      <c r="B20676" s="100" t="s">
        <v>18438</v>
      </c>
      <c r="C20676" s="99" t="s">
        <v>18437</v>
      </c>
      <c r="D20676" s="124">
        <v>39150</v>
      </c>
      <c r="E20676" s="157" t="e">
        <f>VLOOKUP(D20676,'SOAT LIQ'!$A$87:$C$3416,3,FALSE)</f>
        <v>#N/A</v>
      </c>
    </row>
    <row r="20677" spans="1:5" x14ac:dyDescent="0.25">
      <c r="A20677" t="s">
        <v>15399</v>
      </c>
      <c r="B20677" s="100" t="s">
        <v>18438</v>
      </c>
      <c r="C20677" s="99" t="s">
        <v>18437</v>
      </c>
      <c r="D20677" s="124">
        <v>39150</v>
      </c>
      <c r="E20677" s="157" t="e">
        <f>VLOOKUP(D20677,'SOAT LIQ'!$A$87:$C$3416,3,FALSE)</f>
        <v>#N/A</v>
      </c>
    </row>
    <row r="20678" spans="1:5" x14ac:dyDescent="0.25">
      <c r="A20678" t="s">
        <v>8501</v>
      </c>
      <c r="B20678" s="100" t="s">
        <v>18438</v>
      </c>
      <c r="C20678" s="99" t="s">
        <v>18437</v>
      </c>
      <c r="D20678" s="124">
        <v>39150</v>
      </c>
      <c r="E20678" s="157" t="e">
        <f>VLOOKUP(D20678,'SOAT LIQ'!$A$87:$C$3416,3,FALSE)</f>
        <v>#N/A</v>
      </c>
    </row>
    <row r="20679" spans="1:5" x14ac:dyDescent="0.25">
      <c r="A20679" t="s">
        <v>15083</v>
      </c>
      <c r="B20679" s="100" t="s">
        <v>18439</v>
      </c>
      <c r="C20679" s="99" t="s">
        <v>18434</v>
      </c>
      <c r="D20679" s="124">
        <v>35103</v>
      </c>
      <c r="E20679" s="157" t="e">
        <f>VLOOKUP(D20679,'SOAT LIQ'!$A$87:$C$3416,3,FALSE)</f>
        <v>#N/A</v>
      </c>
    </row>
    <row r="20680" spans="1:5" x14ac:dyDescent="0.25">
      <c r="A20680" t="s">
        <v>8498</v>
      </c>
      <c r="B20680" s="100" t="s">
        <v>18439</v>
      </c>
      <c r="C20680" s="99" t="s">
        <v>18434</v>
      </c>
      <c r="D20680" s="124">
        <v>35103</v>
      </c>
      <c r="E20680" s="157" t="e">
        <f>VLOOKUP(D20680,'SOAT LIQ'!$A$87:$C$3416,3,FALSE)</f>
        <v>#N/A</v>
      </c>
    </row>
    <row r="20681" spans="1:5" x14ac:dyDescent="0.25">
      <c r="A20681" t="s">
        <v>14979</v>
      </c>
      <c r="B20681" s="100" t="s">
        <v>18441</v>
      </c>
      <c r="C20681" s="99" t="s">
        <v>18440</v>
      </c>
      <c r="D20681" s="124">
        <v>35104</v>
      </c>
      <c r="E20681" s="157" t="e">
        <f>VLOOKUP(D20681,'SOAT LIQ'!$A$87:$C$3416,3,FALSE)</f>
        <v>#N/A</v>
      </c>
    </row>
    <row r="20682" spans="1:5" x14ac:dyDescent="0.25">
      <c r="A20682" t="s">
        <v>14979</v>
      </c>
      <c r="B20682" s="100" t="s">
        <v>18442</v>
      </c>
      <c r="C20682" s="99" t="s">
        <v>18434</v>
      </c>
      <c r="D20682" s="124">
        <v>35103</v>
      </c>
      <c r="E20682" s="157" t="e">
        <f>VLOOKUP(D20682,'SOAT LIQ'!$A$87:$C$3416,3,FALSE)</f>
        <v>#N/A</v>
      </c>
    </row>
    <row r="20683" spans="1:5" x14ac:dyDescent="0.25">
      <c r="A20683" t="s">
        <v>15083</v>
      </c>
      <c r="B20683" s="100" t="s">
        <v>18442</v>
      </c>
      <c r="C20683" s="99" t="s">
        <v>18434</v>
      </c>
      <c r="D20683" s="124">
        <v>35103</v>
      </c>
      <c r="E20683" s="157" t="e">
        <f>VLOOKUP(D20683,'SOAT LIQ'!$A$87:$C$3416,3,FALSE)</f>
        <v>#N/A</v>
      </c>
    </row>
    <row r="20684" spans="1:5" x14ac:dyDescent="0.25">
      <c r="A20684" t="s">
        <v>8489</v>
      </c>
      <c r="B20684" s="100" t="s">
        <v>18442</v>
      </c>
      <c r="C20684" s="99" t="s">
        <v>18434</v>
      </c>
      <c r="D20684" s="124">
        <v>35103</v>
      </c>
      <c r="E20684" s="157" t="e">
        <f>VLOOKUP(D20684,'SOAT LIQ'!$A$87:$C$3416,3,FALSE)</f>
        <v>#N/A</v>
      </c>
    </row>
    <row r="20685" spans="1:5" x14ac:dyDescent="0.25">
      <c r="A20685" t="s">
        <v>8497</v>
      </c>
      <c r="B20685" s="100" t="s">
        <v>18442</v>
      </c>
      <c r="C20685" s="99" t="s">
        <v>18434</v>
      </c>
      <c r="D20685" s="124">
        <v>35103</v>
      </c>
      <c r="E20685" s="157" t="e">
        <f>VLOOKUP(D20685,'SOAT LIQ'!$A$87:$C$3416,3,FALSE)</f>
        <v>#N/A</v>
      </c>
    </row>
    <row r="20686" spans="1:5" x14ac:dyDescent="0.25">
      <c r="A20686" t="s">
        <v>8498</v>
      </c>
      <c r="B20686" s="100" t="s">
        <v>18442</v>
      </c>
      <c r="C20686" s="99" t="s">
        <v>18434</v>
      </c>
      <c r="D20686" s="124">
        <v>35103</v>
      </c>
      <c r="E20686" s="157" t="e">
        <f>VLOOKUP(D20686,'SOAT LIQ'!$A$87:$C$3416,3,FALSE)</f>
        <v>#N/A</v>
      </c>
    </row>
    <row r="20687" spans="1:5" x14ac:dyDescent="0.25">
      <c r="A20687" t="s">
        <v>8499</v>
      </c>
      <c r="B20687" s="100" t="s">
        <v>18442</v>
      </c>
      <c r="C20687" s="99" t="s">
        <v>18434</v>
      </c>
      <c r="D20687" s="124">
        <v>35103</v>
      </c>
      <c r="E20687" s="157" t="e">
        <f>VLOOKUP(D20687,'SOAT LIQ'!$A$87:$C$3416,3,FALSE)</f>
        <v>#N/A</v>
      </c>
    </row>
    <row r="20688" spans="1:5" x14ac:dyDescent="0.25">
      <c r="A20688" t="s">
        <v>8494</v>
      </c>
      <c r="B20688" s="100" t="s">
        <v>18442</v>
      </c>
      <c r="C20688" s="99" t="s">
        <v>18434</v>
      </c>
      <c r="D20688" s="124">
        <v>35103</v>
      </c>
      <c r="E20688" s="157" t="e">
        <f>VLOOKUP(D20688,'SOAT LIQ'!$A$87:$C$3416,3,FALSE)</f>
        <v>#N/A</v>
      </c>
    </row>
    <row r="20689" spans="1:5" x14ac:dyDescent="0.25">
      <c r="A20689" t="s">
        <v>8501</v>
      </c>
      <c r="B20689" s="100" t="s">
        <v>18442</v>
      </c>
      <c r="C20689" s="99" t="s">
        <v>18434</v>
      </c>
      <c r="D20689" s="124">
        <v>35103</v>
      </c>
      <c r="E20689" s="157" t="e">
        <f>VLOOKUP(D20689,'SOAT LIQ'!$A$87:$C$3416,3,FALSE)</f>
        <v>#N/A</v>
      </c>
    </row>
    <row r="20690" spans="1:5" x14ac:dyDescent="0.25">
      <c r="A20690" t="s">
        <v>8495</v>
      </c>
      <c r="B20690" s="100" t="s">
        <v>18442</v>
      </c>
      <c r="C20690" s="99" t="s">
        <v>18434</v>
      </c>
      <c r="D20690" s="124">
        <v>35103</v>
      </c>
      <c r="E20690" s="157" t="e">
        <f>VLOOKUP(D20690,'SOAT LIQ'!$A$87:$C$3416,3,FALSE)</f>
        <v>#N/A</v>
      </c>
    </row>
    <row r="20691" spans="1:5" x14ac:dyDescent="0.25">
      <c r="A20691" t="s">
        <v>8496</v>
      </c>
      <c r="B20691" s="100" t="s">
        <v>18442</v>
      </c>
      <c r="C20691" s="99" t="s">
        <v>18434</v>
      </c>
      <c r="D20691" s="124">
        <v>35103</v>
      </c>
      <c r="E20691" s="157" t="e">
        <f>VLOOKUP(D20691,'SOAT LIQ'!$A$87:$C$3416,3,FALSE)</f>
        <v>#N/A</v>
      </c>
    </row>
    <row r="20692" spans="1:5" x14ac:dyDescent="0.25">
      <c r="A20692" t="s">
        <v>15083</v>
      </c>
      <c r="B20692" s="100" t="s">
        <v>18444</v>
      </c>
      <c r="C20692" s="99" t="s">
        <v>18443</v>
      </c>
      <c r="D20692" s="124">
        <v>35107</v>
      </c>
      <c r="E20692" s="157" t="e">
        <f>VLOOKUP(D20692,'SOAT LIQ'!$A$87:$C$3416,3,FALSE)</f>
        <v>#N/A</v>
      </c>
    </row>
    <row r="20693" spans="1:5" x14ac:dyDescent="0.25">
      <c r="A20693" t="s">
        <v>14979</v>
      </c>
      <c r="B20693" s="100" t="s">
        <v>18446</v>
      </c>
      <c r="C20693" s="99" t="s">
        <v>18445</v>
      </c>
      <c r="D20693" s="124">
        <v>35108</v>
      </c>
      <c r="E20693" s="157" t="e">
        <f>VLOOKUP(D20693,'SOAT LIQ'!$A$87:$C$3416,3,FALSE)</f>
        <v>#N/A</v>
      </c>
    </row>
    <row r="20694" spans="1:5" x14ac:dyDescent="0.25">
      <c r="A20694" t="s">
        <v>15083</v>
      </c>
      <c r="B20694" s="100" t="s">
        <v>18448</v>
      </c>
      <c r="C20694" s="99" t="s">
        <v>18447</v>
      </c>
      <c r="D20694" s="124">
        <v>35109</v>
      </c>
      <c r="E20694" s="157" t="e">
        <f>VLOOKUP(D20694,'SOAT LIQ'!$A$87:$C$3416,3,FALSE)</f>
        <v>#N/A</v>
      </c>
    </row>
    <row r="20695" spans="1:5" x14ac:dyDescent="0.25">
      <c r="A20695" t="s">
        <v>14979</v>
      </c>
      <c r="B20695" s="100" t="s">
        <v>18448</v>
      </c>
      <c r="C20695" s="99" t="s">
        <v>18447</v>
      </c>
      <c r="D20695" s="124">
        <v>35109</v>
      </c>
      <c r="E20695" s="157" t="e">
        <f>VLOOKUP(D20695,'SOAT LIQ'!$A$87:$C$3416,3,FALSE)</f>
        <v>#N/A</v>
      </c>
    </row>
    <row r="20696" spans="1:5" x14ac:dyDescent="0.25">
      <c r="A20696" t="s">
        <v>14979</v>
      </c>
      <c r="B20696" s="100" t="s">
        <v>18450</v>
      </c>
      <c r="C20696" s="99" t="s">
        <v>18449</v>
      </c>
      <c r="D20696" s="124">
        <v>35109</v>
      </c>
      <c r="E20696" s="157" t="e">
        <f>VLOOKUP(D20696,'SOAT LIQ'!$A$87:$C$3416,3,FALSE)</f>
        <v>#N/A</v>
      </c>
    </row>
    <row r="20697" spans="1:5" x14ac:dyDescent="0.25">
      <c r="A20697" t="s">
        <v>14969</v>
      </c>
      <c r="B20697" s="100" t="s">
        <v>18450</v>
      </c>
      <c r="C20697" s="99" t="s">
        <v>18449</v>
      </c>
      <c r="D20697" s="124">
        <v>35109</v>
      </c>
      <c r="E20697" s="157" t="e">
        <f>VLOOKUP(D20697,'SOAT LIQ'!$A$87:$C$3416,3,FALSE)</f>
        <v>#N/A</v>
      </c>
    </row>
    <row r="20698" spans="1:5" x14ac:dyDescent="0.25">
      <c r="A20698" t="s">
        <v>8489</v>
      </c>
      <c r="B20698" s="100" t="s">
        <v>18450</v>
      </c>
      <c r="C20698" s="99" t="s">
        <v>18449</v>
      </c>
      <c r="D20698" s="124">
        <v>35109</v>
      </c>
      <c r="E20698" s="157" t="e">
        <f>VLOOKUP(D20698,'SOAT LIQ'!$A$87:$C$3416,3,FALSE)</f>
        <v>#N/A</v>
      </c>
    </row>
    <row r="20699" spans="1:5" x14ac:dyDescent="0.25">
      <c r="A20699" t="s">
        <v>15083</v>
      </c>
      <c r="B20699" s="100" t="s">
        <v>18452</v>
      </c>
      <c r="C20699" s="99" t="s">
        <v>18451</v>
      </c>
      <c r="D20699" s="124">
        <v>35105</v>
      </c>
      <c r="E20699" s="157" t="e">
        <f>VLOOKUP(D20699,'SOAT LIQ'!$A$87:$C$3416,3,FALSE)</f>
        <v>#N/A</v>
      </c>
    </row>
    <row r="20700" spans="1:5" x14ac:dyDescent="0.25">
      <c r="A20700" t="s">
        <v>14979</v>
      </c>
      <c r="B20700" s="100" t="s">
        <v>18452</v>
      </c>
      <c r="C20700" s="99" t="s">
        <v>18451</v>
      </c>
      <c r="D20700" s="124">
        <v>35105</v>
      </c>
      <c r="E20700" s="157" t="e">
        <f>VLOOKUP(D20700,'SOAT LIQ'!$A$87:$C$3416,3,FALSE)</f>
        <v>#N/A</v>
      </c>
    </row>
    <row r="20701" spans="1:5" x14ac:dyDescent="0.25">
      <c r="A20701" t="s">
        <v>14979</v>
      </c>
      <c r="B20701" s="100" t="s">
        <v>18454</v>
      </c>
      <c r="C20701" s="99" t="s">
        <v>18453</v>
      </c>
      <c r="D20701" s="124">
        <v>35106</v>
      </c>
      <c r="E20701" s="157" t="e">
        <f>VLOOKUP(D20701,'SOAT LIQ'!$A$87:$C$3416,3,FALSE)</f>
        <v>#N/A</v>
      </c>
    </row>
    <row r="20702" spans="1:5" x14ac:dyDescent="0.25">
      <c r="A20702" t="s">
        <v>14979</v>
      </c>
      <c r="B20702" s="100" t="s">
        <v>18455</v>
      </c>
      <c r="C20702" s="99" t="s">
        <v>4185</v>
      </c>
      <c r="D20702" s="124">
        <v>35104</v>
      </c>
      <c r="E20702" s="157" t="e">
        <f>VLOOKUP(D20702,'SOAT LIQ'!$A$87:$C$3416,3,FALSE)</f>
        <v>#N/A</v>
      </c>
    </row>
    <row r="20703" spans="1:5" x14ac:dyDescent="0.25">
      <c r="A20703" t="s">
        <v>13964</v>
      </c>
      <c r="B20703" s="100" t="s">
        <v>18455</v>
      </c>
      <c r="C20703" s="99" t="s">
        <v>4185</v>
      </c>
      <c r="D20703" s="124">
        <v>35104</v>
      </c>
      <c r="E20703" s="157" t="e">
        <f>VLOOKUP(D20703,'SOAT LIQ'!$A$87:$C$3416,3,FALSE)</f>
        <v>#N/A</v>
      </c>
    </row>
    <row r="20704" spans="1:5" x14ac:dyDescent="0.25">
      <c r="A20704" t="s">
        <v>6570</v>
      </c>
      <c r="B20704" s="100" t="s">
        <v>18456</v>
      </c>
      <c r="C20704" s="99" t="s">
        <v>18457</v>
      </c>
      <c r="D20704" s="124">
        <v>39360</v>
      </c>
      <c r="E20704" s="157" t="e">
        <f>VLOOKUP(D20704,'SOAT LIQ'!$A$87:$C$3416,3,FALSE)</f>
        <v>#N/A</v>
      </c>
    </row>
    <row r="20705" spans="1:5" x14ac:dyDescent="0.25">
      <c r="A20705" t="s">
        <v>15083</v>
      </c>
      <c r="B20705" s="100" t="s">
        <v>18458</v>
      </c>
      <c r="C20705" s="99" t="s">
        <v>18457</v>
      </c>
      <c r="D20705" s="124">
        <v>39360</v>
      </c>
      <c r="E20705" s="157" t="e">
        <f>VLOOKUP(D20705,'SOAT LIQ'!$A$87:$C$3416,3,FALSE)</f>
        <v>#N/A</v>
      </c>
    </row>
    <row r="20706" spans="1:5" x14ac:dyDescent="0.25">
      <c r="A20706" t="s">
        <v>8490</v>
      </c>
      <c r="B20706" s="100" t="s">
        <v>18459</v>
      </c>
      <c r="C20706" s="99" t="s">
        <v>18457</v>
      </c>
      <c r="D20706" s="124">
        <v>39360</v>
      </c>
      <c r="E20706" s="157" t="e">
        <f>VLOOKUP(D20706,'SOAT LIQ'!$A$87:$C$3416,3,FALSE)</f>
        <v>#N/A</v>
      </c>
    </row>
    <row r="20707" spans="1:5" x14ac:dyDescent="0.25">
      <c r="A20707" t="s">
        <v>14979</v>
      </c>
      <c r="B20707" s="100" t="s">
        <v>18460</v>
      </c>
      <c r="C20707" s="99" t="s">
        <v>18457</v>
      </c>
      <c r="D20707" s="124">
        <v>39360</v>
      </c>
      <c r="E20707" s="157" t="e">
        <f>VLOOKUP(D20707,'SOAT LIQ'!$A$87:$C$3416,3,FALSE)</f>
        <v>#N/A</v>
      </c>
    </row>
    <row r="20708" spans="1:5" x14ac:dyDescent="0.25">
      <c r="A20708" t="s">
        <v>15003</v>
      </c>
      <c r="B20708" s="100" t="s">
        <v>18461</v>
      </c>
      <c r="C20708" s="99" t="s">
        <v>18457</v>
      </c>
      <c r="D20708" s="124">
        <v>39360</v>
      </c>
      <c r="E20708" s="157" t="e">
        <f>VLOOKUP(D20708,'SOAT LIQ'!$A$87:$C$3416,3,FALSE)</f>
        <v>#N/A</v>
      </c>
    </row>
    <row r="20709" spans="1:5" x14ac:dyDescent="0.25">
      <c r="A20709" t="s">
        <v>4085</v>
      </c>
      <c r="B20709" s="100" t="s">
        <v>18462</v>
      </c>
      <c r="C20709" s="99" t="s">
        <v>18457</v>
      </c>
      <c r="D20709" s="124">
        <v>39360</v>
      </c>
      <c r="E20709" s="157" t="e">
        <f>VLOOKUP(D20709,'SOAT LIQ'!$A$87:$C$3416,3,FALSE)</f>
        <v>#N/A</v>
      </c>
    </row>
    <row r="20710" spans="1:5" x14ac:dyDescent="0.25">
      <c r="A20710" t="s">
        <v>15003</v>
      </c>
      <c r="B20710" s="100" t="s">
        <v>18463</v>
      </c>
      <c r="C20710" s="99" t="s">
        <v>18457</v>
      </c>
      <c r="D20710" s="124">
        <v>39360</v>
      </c>
      <c r="E20710" s="157" t="e">
        <f>VLOOKUP(D20710,'SOAT LIQ'!$A$87:$C$3416,3,FALSE)</f>
        <v>#N/A</v>
      </c>
    </row>
    <row r="20711" spans="1:5" x14ac:dyDescent="0.25">
      <c r="A20711" t="s">
        <v>15003</v>
      </c>
      <c r="B20711" s="100" t="s">
        <v>18464</v>
      </c>
      <c r="C20711" s="99" t="s">
        <v>18436</v>
      </c>
      <c r="D20711" s="124">
        <v>39360</v>
      </c>
      <c r="E20711" s="157" t="e">
        <f>VLOOKUP(D20711,'SOAT LIQ'!$A$87:$C$3416,3,FALSE)</f>
        <v>#N/A</v>
      </c>
    </row>
    <row r="20712" spans="1:5" x14ac:dyDescent="0.25">
      <c r="A20712" t="s">
        <v>14974</v>
      </c>
      <c r="B20712" s="100" t="s">
        <v>18465</v>
      </c>
      <c r="C20712" s="99" t="s">
        <v>18466</v>
      </c>
      <c r="D20712" s="124">
        <v>28115</v>
      </c>
      <c r="E20712" s="157" t="e">
        <f>VLOOKUP(D20712,'SOAT LIQ'!$A$87:$C$3416,3,FALSE)</f>
        <v>#N/A</v>
      </c>
    </row>
    <row r="20713" spans="1:5" x14ac:dyDescent="0.25">
      <c r="A20713" t="s">
        <v>6317</v>
      </c>
      <c r="B20713" s="100" t="s">
        <v>18467</v>
      </c>
      <c r="C20713" s="99" t="s">
        <v>15154</v>
      </c>
      <c r="D20713" s="124">
        <v>39143</v>
      </c>
      <c r="E20713" s="157" t="e">
        <f>VLOOKUP(D20713,'SOAT LIQ'!$A$87:$C$3416,3,FALSE)</f>
        <v>#N/A</v>
      </c>
    </row>
    <row r="20714" spans="1:5" x14ac:dyDescent="0.25">
      <c r="A20714" t="s">
        <v>6317</v>
      </c>
      <c r="B20714" s="100" t="s">
        <v>4358</v>
      </c>
      <c r="C20714" s="99" t="s">
        <v>18468</v>
      </c>
      <c r="D20714" s="124">
        <v>28104</v>
      </c>
      <c r="E20714" s="157" t="e">
        <f>VLOOKUP(D20714,'SOAT LIQ'!$A$87:$C$3416,3,FALSE)</f>
        <v>#N/A</v>
      </c>
    </row>
    <row r="20715" spans="1:5" x14ac:dyDescent="0.25">
      <c r="A20715" t="s">
        <v>14974</v>
      </c>
      <c r="B20715" s="100" t="s">
        <v>4358</v>
      </c>
      <c r="C20715" s="99" t="s">
        <v>18468</v>
      </c>
      <c r="D20715" s="124">
        <v>28104</v>
      </c>
      <c r="E20715" s="157" t="e">
        <f>VLOOKUP(D20715,'SOAT LIQ'!$A$87:$C$3416,3,FALSE)</f>
        <v>#N/A</v>
      </c>
    </row>
    <row r="20716" spans="1:5" x14ac:dyDescent="0.25">
      <c r="A20716" t="s">
        <v>6317</v>
      </c>
      <c r="B20716" s="100" t="s">
        <v>4361</v>
      </c>
      <c r="C20716" s="99" t="s">
        <v>18469</v>
      </c>
      <c r="D20716" s="124">
        <v>28130</v>
      </c>
      <c r="E20716" s="157" t="e">
        <f>VLOOKUP(D20716,'SOAT LIQ'!$A$87:$C$3416,3,FALSE)</f>
        <v>#N/A</v>
      </c>
    </row>
    <row r="20717" spans="1:5" x14ac:dyDescent="0.25">
      <c r="A20717" t="s">
        <v>14974</v>
      </c>
      <c r="B20717" s="100" t="s">
        <v>4361</v>
      </c>
      <c r="C20717" s="99" t="s">
        <v>18469</v>
      </c>
      <c r="D20717" s="124">
        <v>28130</v>
      </c>
      <c r="E20717" s="157" t="e">
        <f>VLOOKUP(D20717,'SOAT LIQ'!$A$87:$C$3416,3,FALSE)</f>
        <v>#N/A</v>
      </c>
    </row>
    <row r="20718" spans="1:5" x14ac:dyDescent="0.25">
      <c r="A20718" t="s">
        <v>6570</v>
      </c>
      <c r="B20718" s="100" t="s">
        <v>4359</v>
      </c>
      <c r="C20718" s="99" t="s">
        <v>14976</v>
      </c>
      <c r="D20718" s="124">
        <v>39360</v>
      </c>
      <c r="E20718" s="157" t="e">
        <f>VLOOKUP(D20718,'SOAT LIQ'!$A$87:$C$3416,3,FALSE)</f>
        <v>#N/A</v>
      </c>
    </row>
    <row r="20719" spans="1:5" x14ac:dyDescent="0.25">
      <c r="A20719" t="s">
        <v>14974</v>
      </c>
      <c r="B20719" s="100" t="s">
        <v>4359</v>
      </c>
      <c r="C20719" s="99" t="s">
        <v>14976</v>
      </c>
      <c r="D20719" s="124">
        <v>39360</v>
      </c>
      <c r="E20719" s="157" t="e">
        <f>VLOOKUP(D20719,'SOAT LIQ'!$A$87:$C$3416,3,FALSE)</f>
        <v>#N/A</v>
      </c>
    </row>
    <row r="20720" spans="1:5" x14ac:dyDescent="0.25">
      <c r="A20720" t="s">
        <v>14977</v>
      </c>
      <c r="B20720" s="100" t="s">
        <v>4359</v>
      </c>
      <c r="C20720" s="99" t="s">
        <v>14976</v>
      </c>
      <c r="D20720" s="124">
        <v>39360</v>
      </c>
      <c r="E20720" s="157" t="e">
        <f>VLOOKUP(D20720,'SOAT LIQ'!$A$87:$C$3416,3,FALSE)</f>
        <v>#N/A</v>
      </c>
    </row>
    <row r="20721" spans="1:6" x14ac:dyDescent="0.25">
      <c r="A20721" t="s">
        <v>6317</v>
      </c>
      <c r="B20721" s="100" t="s">
        <v>4359</v>
      </c>
      <c r="C20721" s="99" t="s">
        <v>14976</v>
      </c>
      <c r="D20721" s="124">
        <v>39360</v>
      </c>
      <c r="E20721" s="157" t="e">
        <f>VLOOKUP(D20721,'SOAT LIQ'!$A$87:$C$3416,3,FALSE)</f>
        <v>#N/A</v>
      </c>
    </row>
    <row r="20722" spans="1:6" x14ac:dyDescent="0.25">
      <c r="A20722" t="s">
        <v>6317</v>
      </c>
      <c r="B20722" s="100" t="s">
        <v>18470</v>
      </c>
      <c r="C20722" s="99" t="s">
        <v>18471</v>
      </c>
      <c r="D20722" s="124">
        <v>28127</v>
      </c>
      <c r="E20722" s="157" t="e">
        <f>VLOOKUP(D20722,'SOAT LIQ'!$A$87:$C$3416,3,FALSE)</f>
        <v>#N/A</v>
      </c>
    </row>
    <row r="20723" spans="1:6" x14ac:dyDescent="0.25">
      <c r="A20723" t="s">
        <v>6317</v>
      </c>
      <c r="B20723" s="100" t="s">
        <v>18472</v>
      </c>
      <c r="C20723" s="100"/>
      <c r="D20723" s="124"/>
      <c r="E20723" s="157" t="e">
        <f>VLOOKUP(D20723,'SOAT LIQ'!$A$87:$C$3416,3,FALSE)</f>
        <v>#N/A</v>
      </c>
    </row>
    <row r="20724" spans="1:6" x14ac:dyDescent="0.25">
      <c r="A20724" t="s">
        <v>6113</v>
      </c>
      <c r="B20724" s="100" t="s">
        <v>18473</v>
      </c>
      <c r="C20724" s="100"/>
      <c r="D20724" s="124"/>
      <c r="E20724" s="157" t="e">
        <f>VLOOKUP(D20724,'SOAT LIQ'!$A$87:$C$3416,3,FALSE)</f>
        <v>#N/A</v>
      </c>
      <c r="F20724" t="s">
        <v>21632</v>
      </c>
    </row>
    <row r="20725" spans="1:6" x14ac:dyDescent="0.25">
      <c r="A20725" t="s">
        <v>6317</v>
      </c>
      <c r="B20725" s="100" t="s">
        <v>18473</v>
      </c>
      <c r="C20725" s="100"/>
      <c r="D20725" s="124"/>
      <c r="E20725" s="157" t="e">
        <f>VLOOKUP(D20725,'SOAT LIQ'!$A$87:$C$3416,3,FALSE)</f>
        <v>#N/A</v>
      </c>
    </row>
    <row r="20726" spans="1:6" x14ac:dyDescent="0.25">
      <c r="A20726" t="s">
        <v>6317</v>
      </c>
      <c r="B20726" s="100" t="s">
        <v>4360</v>
      </c>
      <c r="C20726" s="99" t="s">
        <v>18474</v>
      </c>
      <c r="D20726" s="124">
        <v>28119</v>
      </c>
      <c r="E20726" s="157" t="e">
        <f>VLOOKUP(D20726,'SOAT LIQ'!$A$87:$C$3416,3,FALSE)</f>
        <v>#N/A</v>
      </c>
    </row>
    <row r="20727" spans="1:6" x14ac:dyDescent="0.25">
      <c r="A20727" t="s">
        <v>6317</v>
      </c>
      <c r="B20727" s="100" t="s">
        <v>18475</v>
      </c>
      <c r="C20727" s="99" t="s">
        <v>18476</v>
      </c>
      <c r="D20727" s="124">
        <v>28129</v>
      </c>
      <c r="E20727" s="157" t="e">
        <f>VLOOKUP(D20727,'SOAT LIQ'!$A$87:$C$3416,3,FALSE)</f>
        <v>#N/A</v>
      </c>
    </row>
    <row r="20728" spans="1:6" x14ac:dyDescent="0.25">
      <c r="A20728" t="s">
        <v>6317</v>
      </c>
      <c r="B20728" s="100" t="s">
        <v>18477</v>
      </c>
      <c r="C20728" s="99" t="s">
        <v>18476</v>
      </c>
      <c r="D20728" s="124">
        <v>28129</v>
      </c>
      <c r="E20728" s="157" t="e">
        <f>VLOOKUP(D20728,'SOAT LIQ'!$A$87:$C$3416,3,FALSE)</f>
        <v>#N/A</v>
      </c>
    </row>
    <row r="20729" spans="1:6" x14ac:dyDescent="0.25">
      <c r="A20729" t="s">
        <v>6317</v>
      </c>
      <c r="B20729" s="100" t="s">
        <v>18478</v>
      </c>
      <c r="C20729" s="99" t="s">
        <v>18479</v>
      </c>
      <c r="D20729" s="124">
        <v>28102</v>
      </c>
      <c r="E20729" s="157" t="e">
        <f>VLOOKUP(D20729,'SOAT LIQ'!$A$87:$C$3416,3,FALSE)</f>
        <v>#N/A</v>
      </c>
    </row>
    <row r="20730" spans="1:6" x14ac:dyDescent="0.25">
      <c r="A20730" t="s">
        <v>6317</v>
      </c>
      <c r="B20730" s="100" t="s">
        <v>18480</v>
      </c>
      <c r="C20730" s="100"/>
      <c r="D20730" s="124">
        <v>28102</v>
      </c>
      <c r="E20730" s="157" t="e">
        <f>VLOOKUP(D20730,'SOAT LIQ'!$A$87:$C$3416,3,FALSE)</f>
        <v>#N/A</v>
      </c>
    </row>
    <row r="20731" spans="1:6" x14ac:dyDescent="0.25">
      <c r="A20731" t="s">
        <v>9851</v>
      </c>
      <c r="B20731" s="100" t="s">
        <v>18481</v>
      </c>
      <c r="C20731" s="99" t="s">
        <v>18482</v>
      </c>
      <c r="D20731" s="124">
        <v>28101</v>
      </c>
      <c r="E20731" s="157" t="e">
        <f>VLOOKUP(D20731,'SOAT LIQ'!$A$87:$C$3416,3,FALSE)</f>
        <v>#N/A</v>
      </c>
    </row>
    <row r="20732" spans="1:6" x14ac:dyDescent="0.25">
      <c r="A20732" t="s">
        <v>9851</v>
      </c>
      <c r="B20732" s="100" t="s">
        <v>18483</v>
      </c>
      <c r="C20732" s="99" t="s">
        <v>18482</v>
      </c>
      <c r="D20732" s="124">
        <v>28101</v>
      </c>
      <c r="E20732" s="157" t="e">
        <f>VLOOKUP(D20732,'SOAT LIQ'!$A$87:$C$3416,3,FALSE)</f>
        <v>#N/A</v>
      </c>
    </row>
    <row r="20733" spans="1:6" x14ac:dyDescent="0.25">
      <c r="A20733" t="s">
        <v>9851</v>
      </c>
      <c r="B20733" s="100" t="s">
        <v>18484</v>
      </c>
      <c r="C20733" s="99" t="s">
        <v>18482</v>
      </c>
      <c r="D20733" s="124">
        <v>28101</v>
      </c>
      <c r="E20733" s="157" t="e">
        <f>VLOOKUP(D20733,'SOAT LIQ'!$A$87:$C$3416,3,FALSE)</f>
        <v>#N/A</v>
      </c>
    </row>
    <row r="20734" spans="1:6" x14ac:dyDescent="0.25">
      <c r="A20734" t="s">
        <v>9851</v>
      </c>
      <c r="B20734" s="100" t="s">
        <v>18486</v>
      </c>
      <c r="C20734" s="99" t="s">
        <v>18485</v>
      </c>
      <c r="D20734" s="124">
        <v>31117</v>
      </c>
      <c r="E20734" s="157" t="e">
        <f>VLOOKUP(D20734,'SOAT LIQ'!$A$87:$C$3416,3,FALSE)</f>
        <v>#N/A</v>
      </c>
    </row>
    <row r="20735" spans="1:6" x14ac:dyDescent="0.25">
      <c r="A20735" t="s">
        <v>9851</v>
      </c>
      <c r="B20735" s="100" t="s">
        <v>18487</v>
      </c>
      <c r="C20735" s="100"/>
      <c r="D20735" s="124"/>
      <c r="E20735" s="157" t="e">
        <f>VLOOKUP(D20735,'SOAT LIQ'!$A$87:$C$3416,3,FALSE)</f>
        <v>#N/A</v>
      </c>
    </row>
    <row r="20736" spans="1:6" x14ac:dyDescent="0.25">
      <c r="A20736" t="s">
        <v>6034</v>
      </c>
      <c r="B20736" s="100" t="s">
        <v>18488</v>
      </c>
      <c r="C20736" s="99" t="s">
        <v>14571</v>
      </c>
      <c r="D20736" s="124">
        <v>21701</v>
      </c>
      <c r="E20736" s="157" t="e">
        <f>VLOOKUP(D20736,'SOAT LIQ'!$A$87:$C$3416,3,FALSE)</f>
        <v>#N/A</v>
      </c>
    </row>
    <row r="20737" spans="1:5" x14ac:dyDescent="0.25">
      <c r="A20737" t="s">
        <v>6317</v>
      </c>
      <c r="B20737" s="100" t="s">
        <v>18489</v>
      </c>
      <c r="C20737" s="99" t="s">
        <v>18490</v>
      </c>
      <c r="D20737" s="124">
        <v>28118</v>
      </c>
      <c r="E20737" s="157" t="e">
        <f>VLOOKUP(D20737,'SOAT LIQ'!$A$87:$C$3416,3,FALSE)</f>
        <v>#N/A</v>
      </c>
    </row>
    <row r="20738" spans="1:5" x14ac:dyDescent="0.25">
      <c r="A20738" t="s">
        <v>6034</v>
      </c>
      <c r="B20738" s="100" t="s">
        <v>18489</v>
      </c>
      <c r="C20738" s="99" t="s">
        <v>18490</v>
      </c>
      <c r="D20738" s="124">
        <v>28118</v>
      </c>
      <c r="E20738" s="157" t="e">
        <f>VLOOKUP(D20738,'SOAT LIQ'!$A$87:$C$3416,3,FALSE)</f>
        <v>#N/A</v>
      </c>
    </row>
    <row r="20739" spans="1:5" x14ac:dyDescent="0.25">
      <c r="A20739" t="s">
        <v>6317</v>
      </c>
      <c r="B20739" s="100" t="s">
        <v>18491</v>
      </c>
      <c r="C20739" s="99" t="s">
        <v>18490</v>
      </c>
      <c r="D20739" s="124">
        <v>28118</v>
      </c>
      <c r="E20739" s="157" t="e">
        <f>VLOOKUP(D20739,'SOAT LIQ'!$A$87:$C$3416,3,FALSE)</f>
        <v>#N/A</v>
      </c>
    </row>
    <row r="20740" spans="1:5" x14ac:dyDescent="0.25">
      <c r="A20740" t="s">
        <v>6317</v>
      </c>
      <c r="B20740" s="100" t="s">
        <v>18492</v>
      </c>
      <c r="C20740" s="99" t="s">
        <v>18490</v>
      </c>
      <c r="D20740" s="124">
        <v>28118</v>
      </c>
      <c r="E20740" s="157" t="e">
        <f>VLOOKUP(D20740,'SOAT LIQ'!$A$87:$C$3416,3,FALSE)</f>
        <v>#N/A</v>
      </c>
    </row>
    <row r="20741" spans="1:5" x14ac:dyDescent="0.25">
      <c r="A20741" t="s">
        <v>6034</v>
      </c>
      <c r="B20741" s="100" t="s">
        <v>18493</v>
      </c>
      <c r="C20741" s="100"/>
      <c r="D20741" s="124">
        <v>31202</v>
      </c>
      <c r="E20741" s="157" t="e">
        <f>VLOOKUP(D20741,'SOAT LIQ'!$A$87:$C$3416,3,FALSE)</f>
        <v>#N/A</v>
      </c>
    </row>
    <row r="20742" spans="1:5" x14ac:dyDescent="0.25">
      <c r="A20742" t="s">
        <v>5733</v>
      </c>
      <c r="B20742" s="100" t="s">
        <v>18493</v>
      </c>
      <c r="C20742" s="100"/>
      <c r="D20742" s="124">
        <v>31202</v>
      </c>
      <c r="E20742" s="157" t="e">
        <f>VLOOKUP(D20742,'SOAT LIQ'!$A$87:$C$3416,3,FALSE)</f>
        <v>#N/A</v>
      </c>
    </row>
    <row r="20743" spans="1:5" x14ac:dyDescent="0.25">
      <c r="A20743" t="s">
        <v>6317</v>
      </c>
      <c r="B20743" s="100" t="s">
        <v>18494</v>
      </c>
      <c r="C20743" s="99" t="s">
        <v>14571</v>
      </c>
      <c r="D20743" s="124">
        <v>21701</v>
      </c>
      <c r="E20743" s="157" t="e">
        <f>VLOOKUP(D20743,'SOAT LIQ'!$A$87:$C$3416,3,FALSE)</f>
        <v>#N/A</v>
      </c>
    </row>
    <row r="20744" spans="1:5" x14ac:dyDescent="0.25">
      <c r="A20744" t="s">
        <v>6034</v>
      </c>
      <c r="B20744" s="100" t="s">
        <v>18494</v>
      </c>
      <c r="C20744" s="99" t="s">
        <v>14571</v>
      </c>
      <c r="D20744" s="124">
        <v>21701</v>
      </c>
      <c r="E20744" s="157" t="e">
        <f>VLOOKUP(D20744,'SOAT LIQ'!$A$87:$C$3416,3,FALSE)</f>
        <v>#N/A</v>
      </c>
    </row>
    <row r="20745" spans="1:5" x14ac:dyDescent="0.25">
      <c r="A20745" t="s">
        <v>6317</v>
      </c>
      <c r="B20745" s="100" t="s">
        <v>18495</v>
      </c>
      <c r="C20745" s="99" t="s">
        <v>14571</v>
      </c>
      <c r="D20745" s="124">
        <v>21707</v>
      </c>
      <c r="E20745" s="157" t="e">
        <f>VLOOKUP(D20745,'SOAT LIQ'!$A$87:$C$3416,3,FALSE)</f>
        <v>#N/A</v>
      </c>
    </row>
    <row r="20746" spans="1:5" x14ac:dyDescent="0.25">
      <c r="A20746" t="s">
        <v>6034</v>
      </c>
      <c r="B20746" s="100" t="s">
        <v>18495</v>
      </c>
      <c r="C20746" s="99" t="s">
        <v>14571</v>
      </c>
      <c r="D20746" s="124">
        <v>21707</v>
      </c>
      <c r="E20746" s="157" t="e">
        <f>VLOOKUP(D20746,'SOAT LIQ'!$A$87:$C$3416,3,FALSE)</f>
        <v>#N/A</v>
      </c>
    </row>
    <row r="20747" spans="1:5" x14ac:dyDescent="0.25">
      <c r="A20747" t="s">
        <v>6317</v>
      </c>
      <c r="B20747" s="100" t="s">
        <v>18496</v>
      </c>
      <c r="C20747" s="100"/>
      <c r="D20747" s="124"/>
      <c r="E20747" s="157" t="e">
        <f>VLOOKUP(D20747,'SOAT LIQ'!$A$87:$C$3416,3,FALSE)</f>
        <v>#N/A</v>
      </c>
    </row>
    <row r="20748" spans="1:5" x14ac:dyDescent="0.25">
      <c r="A20748" t="s">
        <v>6034</v>
      </c>
      <c r="B20748" s="100" t="s">
        <v>18496</v>
      </c>
      <c r="C20748" s="100"/>
      <c r="D20748" s="124"/>
      <c r="E20748" s="157" t="e">
        <f>VLOOKUP(D20748,'SOAT LIQ'!$A$87:$C$3416,3,FALSE)</f>
        <v>#N/A</v>
      </c>
    </row>
    <row r="20749" spans="1:5" x14ac:dyDescent="0.25">
      <c r="A20749" t="s">
        <v>6317</v>
      </c>
      <c r="B20749" s="100" t="s">
        <v>18497</v>
      </c>
      <c r="C20749" s="99" t="s">
        <v>18498</v>
      </c>
      <c r="D20749" s="124">
        <v>28123</v>
      </c>
      <c r="E20749" s="157" t="e">
        <f>VLOOKUP(D20749,'SOAT LIQ'!$A$87:$C$3416,3,FALSE)</f>
        <v>#N/A</v>
      </c>
    </row>
    <row r="20750" spans="1:5" x14ac:dyDescent="0.25">
      <c r="A20750" t="s">
        <v>6317</v>
      </c>
      <c r="B20750" s="100" t="s">
        <v>18499</v>
      </c>
      <c r="C20750" s="99" t="s">
        <v>18500</v>
      </c>
      <c r="D20750" s="124">
        <v>28124</v>
      </c>
      <c r="E20750" s="157" t="e">
        <f>VLOOKUP(D20750,'SOAT LIQ'!$A$87:$C$3416,3,FALSE)</f>
        <v>#N/A</v>
      </c>
    </row>
    <row r="20751" spans="1:5" x14ac:dyDescent="0.25">
      <c r="A20751" t="s">
        <v>5733</v>
      </c>
      <c r="B20751" s="100" t="s">
        <v>18499</v>
      </c>
      <c r="C20751" s="99" t="s">
        <v>18500</v>
      </c>
      <c r="D20751" s="124">
        <v>28124</v>
      </c>
      <c r="E20751" s="157" t="e">
        <f>VLOOKUP(D20751,'SOAT LIQ'!$A$87:$C$3416,3,FALSE)</f>
        <v>#N/A</v>
      </c>
    </row>
    <row r="20752" spans="1:5" x14ac:dyDescent="0.25">
      <c r="A20752" t="s">
        <v>6317</v>
      </c>
      <c r="B20752" s="100" t="s">
        <v>18501</v>
      </c>
      <c r="C20752" s="99" t="s">
        <v>18500</v>
      </c>
      <c r="D20752" s="124">
        <v>28124</v>
      </c>
      <c r="E20752" s="157" t="e">
        <f>VLOOKUP(D20752,'SOAT LIQ'!$A$87:$C$3416,3,FALSE)</f>
        <v>#N/A</v>
      </c>
    </row>
    <row r="20753" spans="1:5" x14ac:dyDescent="0.25">
      <c r="A20753" t="s">
        <v>5733</v>
      </c>
      <c r="B20753" s="100" t="s">
        <v>18501</v>
      </c>
      <c r="C20753" s="99" t="s">
        <v>18500</v>
      </c>
      <c r="D20753" s="124">
        <v>28124</v>
      </c>
      <c r="E20753" s="157" t="e">
        <f>VLOOKUP(D20753,'SOAT LIQ'!$A$87:$C$3416,3,FALSE)</f>
        <v>#N/A</v>
      </c>
    </row>
    <row r="20754" spans="1:5" x14ac:dyDescent="0.25">
      <c r="A20754" t="s">
        <v>6317</v>
      </c>
      <c r="B20754" s="100" t="s">
        <v>18502</v>
      </c>
      <c r="C20754" s="99" t="s">
        <v>18503</v>
      </c>
      <c r="D20754" s="124">
        <v>28126</v>
      </c>
      <c r="E20754" s="157" t="e">
        <f>VLOOKUP(D20754,'SOAT LIQ'!$A$87:$C$3416,3,FALSE)</f>
        <v>#N/A</v>
      </c>
    </row>
    <row r="20755" spans="1:5" x14ac:dyDescent="0.25">
      <c r="A20755" t="s">
        <v>5733</v>
      </c>
      <c r="B20755" s="100" t="s">
        <v>18502</v>
      </c>
      <c r="C20755" s="99" t="s">
        <v>18503</v>
      </c>
      <c r="D20755" s="124">
        <v>28126</v>
      </c>
      <c r="E20755" s="157" t="e">
        <f>VLOOKUP(D20755,'SOAT LIQ'!$A$87:$C$3416,3,FALSE)</f>
        <v>#N/A</v>
      </c>
    </row>
    <row r="20756" spans="1:5" x14ac:dyDescent="0.25">
      <c r="A20756" t="s">
        <v>6317</v>
      </c>
      <c r="B20756" s="100" t="s">
        <v>18504</v>
      </c>
      <c r="C20756" s="99" t="s">
        <v>18505</v>
      </c>
      <c r="D20756" s="124">
        <v>26103</v>
      </c>
      <c r="E20756" s="157" t="e">
        <f>VLOOKUP(D20756,'SOAT LIQ'!$A$87:$C$3416,3,FALSE)</f>
        <v>#N/A</v>
      </c>
    </row>
    <row r="20757" spans="1:5" x14ac:dyDescent="0.25">
      <c r="A20757" t="s">
        <v>13964</v>
      </c>
      <c r="B20757" s="100" t="s">
        <v>18504</v>
      </c>
      <c r="C20757" s="99" t="s">
        <v>18505</v>
      </c>
      <c r="D20757" s="124">
        <v>26103</v>
      </c>
      <c r="E20757" s="157" t="e">
        <f>VLOOKUP(D20757,'SOAT LIQ'!$A$87:$C$3416,3,FALSE)</f>
        <v>#N/A</v>
      </c>
    </row>
    <row r="20758" spans="1:5" x14ac:dyDescent="0.25">
      <c r="A20758" t="s">
        <v>5733</v>
      </c>
      <c r="B20758" s="100" t="s">
        <v>18504</v>
      </c>
      <c r="C20758" s="99" t="s">
        <v>18505</v>
      </c>
      <c r="D20758" s="124">
        <v>26103</v>
      </c>
      <c r="E20758" s="157" t="e">
        <f>VLOOKUP(D20758,'SOAT LIQ'!$A$87:$C$3416,3,FALSE)</f>
        <v>#N/A</v>
      </c>
    </row>
    <row r="20759" spans="1:5" x14ac:dyDescent="0.25">
      <c r="A20759" t="s">
        <v>6317</v>
      </c>
      <c r="B20759" s="100" t="s">
        <v>18506</v>
      </c>
      <c r="C20759" s="99" t="s">
        <v>18505</v>
      </c>
      <c r="D20759" s="124">
        <v>26103</v>
      </c>
      <c r="E20759" s="157" t="e">
        <f>VLOOKUP(D20759,'SOAT LIQ'!$A$87:$C$3416,3,FALSE)</f>
        <v>#N/A</v>
      </c>
    </row>
    <row r="20760" spans="1:5" x14ac:dyDescent="0.25">
      <c r="A20760" t="s">
        <v>13964</v>
      </c>
      <c r="B20760" s="100" t="s">
        <v>18506</v>
      </c>
      <c r="C20760" s="99" t="s">
        <v>18505</v>
      </c>
      <c r="D20760" s="124">
        <v>26103</v>
      </c>
      <c r="E20760" s="157" t="e">
        <f>VLOOKUP(D20760,'SOAT LIQ'!$A$87:$C$3416,3,FALSE)</f>
        <v>#N/A</v>
      </c>
    </row>
    <row r="20761" spans="1:5" x14ac:dyDescent="0.25">
      <c r="A20761" t="s">
        <v>5733</v>
      </c>
      <c r="B20761" s="100" t="s">
        <v>18506</v>
      </c>
      <c r="C20761" s="99" t="s">
        <v>18505</v>
      </c>
      <c r="D20761" s="124">
        <v>26103</v>
      </c>
      <c r="E20761" s="157" t="e">
        <f>VLOOKUP(D20761,'SOAT LIQ'!$A$87:$C$3416,3,FALSE)</f>
        <v>#N/A</v>
      </c>
    </row>
    <row r="20762" spans="1:5" x14ac:dyDescent="0.25">
      <c r="A20762" t="s">
        <v>6317</v>
      </c>
      <c r="B20762" s="100" t="s">
        <v>18507</v>
      </c>
      <c r="C20762" s="99" t="s">
        <v>18508</v>
      </c>
      <c r="D20762" s="124">
        <v>28122</v>
      </c>
      <c r="E20762" s="157" t="e">
        <f>VLOOKUP(D20762,'SOAT LIQ'!$A$87:$C$3416,3,FALSE)</f>
        <v>#N/A</v>
      </c>
    </row>
    <row r="20763" spans="1:5" x14ac:dyDescent="0.25">
      <c r="A20763" t="s">
        <v>6317</v>
      </c>
      <c r="B20763" s="100" t="s">
        <v>4357</v>
      </c>
      <c r="C20763" s="99" t="s">
        <v>18509</v>
      </c>
      <c r="D20763" s="124">
        <v>28103</v>
      </c>
      <c r="E20763" s="157" t="e">
        <f>VLOOKUP(D20763,'SOAT LIQ'!$A$87:$C$3416,3,FALSE)</f>
        <v>#N/A</v>
      </c>
    </row>
    <row r="20764" spans="1:5" x14ac:dyDescent="0.25">
      <c r="A20764" t="s">
        <v>6317</v>
      </c>
      <c r="B20764" s="100" t="s">
        <v>18510</v>
      </c>
      <c r="C20764" s="100"/>
      <c r="D20764" s="124">
        <v>28103</v>
      </c>
      <c r="E20764" s="157" t="e">
        <f>VLOOKUP(D20764,'SOAT LIQ'!$A$87:$C$3416,3,FALSE)</f>
        <v>#N/A</v>
      </c>
    </row>
    <row r="20765" spans="1:5" x14ac:dyDescent="0.25">
      <c r="A20765" t="s">
        <v>6317</v>
      </c>
      <c r="B20765" s="100" t="s">
        <v>18511</v>
      </c>
      <c r="C20765" s="100"/>
      <c r="D20765" s="124">
        <v>28103</v>
      </c>
      <c r="E20765" s="157" t="e">
        <f>VLOOKUP(D20765,'SOAT LIQ'!$A$87:$C$3416,3,FALSE)</f>
        <v>#N/A</v>
      </c>
    </row>
    <row r="20766" spans="1:5" x14ac:dyDescent="0.25">
      <c r="A20766" t="s">
        <v>6317</v>
      </c>
      <c r="B20766" s="100" t="s">
        <v>18512</v>
      </c>
      <c r="C20766" s="100"/>
      <c r="D20766" s="124">
        <v>28103</v>
      </c>
      <c r="E20766" s="157" t="e">
        <f>VLOOKUP(D20766,'SOAT LIQ'!$A$87:$C$3416,3,FALSE)</f>
        <v>#N/A</v>
      </c>
    </row>
    <row r="20767" spans="1:5" x14ac:dyDescent="0.25">
      <c r="A20767" t="s">
        <v>6317</v>
      </c>
      <c r="B20767" s="100" t="s">
        <v>18513</v>
      </c>
      <c r="C20767" s="100"/>
      <c r="D20767" s="124">
        <v>34101</v>
      </c>
      <c r="E20767" s="157" t="e">
        <f>VLOOKUP(D20767,'SOAT LIQ'!$A$87:$C$3416,3,FALSE)</f>
        <v>#N/A</v>
      </c>
    </row>
    <row r="20768" spans="1:5" x14ac:dyDescent="0.25">
      <c r="A20768" t="s">
        <v>13930</v>
      </c>
      <c r="B20768" s="100" t="s">
        <v>18513</v>
      </c>
      <c r="C20768" s="100"/>
      <c r="D20768" s="124">
        <v>34101</v>
      </c>
      <c r="E20768" s="157" t="e">
        <f>VLOOKUP(D20768,'SOAT LIQ'!$A$87:$C$3416,3,FALSE)</f>
        <v>#N/A</v>
      </c>
    </row>
    <row r="20769" spans="1:5" x14ac:dyDescent="0.25">
      <c r="A20769" t="s">
        <v>6317</v>
      </c>
      <c r="B20769" s="100" t="s">
        <v>18514</v>
      </c>
      <c r="C20769" s="100"/>
      <c r="D20769" s="124"/>
      <c r="E20769" s="157" t="e">
        <f>VLOOKUP(D20769,'SOAT LIQ'!$A$87:$C$3416,3,FALSE)</f>
        <v>#N/A</v>
      </c>
    </row>
    <row r="20770" spans="1:5" x14ac:dyDescent="0.25">
      <c r="A20770" t="s">
        <v>14974</v>
      </c>
      <c r="B20770" s="100" t="s">
        <v>18516</v>
      </c>
      <c r="C20770" s="99" t="s">
        <v>18515</v>
      </c>
      <c r="D20770" s="124">
        <v>28116</v>
      </c>
      <c r="E20770" s="157" t="e">
        <f>VLOOKUP(D20770,'SOAT LIQ'!$A$87:$C$3416,3,FALSE)</f>
        <v>#N/A</v>
      </c>
    </row>
    <row r="20771" spans="1:5" x14ac:dyDescent="0.25">
      <c r="A20771" t="s">
        <v>14974</v>
      </c>
      <c r="B20771" s="100" t="s">
        <v>18518</v>
      </c>
      <c r="C20771" s="99" t="s">
        <v>18517</v>
      </c>
      <c r="D20771" s="124">
        <v>28117</v>
      </c>
      <c r="E20771" s="157" t="e">
        <f>VLOOKUP(D20771,'SOAT LIQ'!$A$87:$C$3416,3,FALSE)</f>
        <v>#N/A</v>
      </c>
    </row>
    <row r="20772" spans="1:5" x14ac:dyDescent="0.25">
      <c r="A20772" t="s">
        <v>14974</v>
      </c>
      <c r="B20772" s="100" t="s">
        <v>4057</v>
      </c>
      <c r="C20772" s="99" t="s">
        <v>18519</v>
      </c>
      <c r="D20772" s="124">
        <v>28120</v>
      </c>
      <c r="E20772" s="157" t="e">
        <f>VLOOKUP(D20772,'SOAT LIQ'!$A$87:$C$3416,3,FALSE)</f>
        <v>#N/A</v>
      </c>
    </row>
    <row r="20773" spans="1:5" x14ac:dyDescent="0.25">
      <c r="A20773" t="s">
        <v>6573</v>
      </c>
      <c r="B20773" s="100" t="s">
        <v>18520</v>
      </c>
      <c r="C20773" s="99" t="s">
        <v>18521</v>
      </c>
      <c r="D20773" s="124">
        <v>27103</v>
      </c>
      <c r="E20773" s="157" t="e">
        <f>VLOOKUP(D20773,'SOAT LIQ'!$A$87:$C$3416,3,FALSE)</f>
        <v>#N/A</v>
      </c>
    </row>
    <row r="20774" spans="1:5" x14ac:dyDescent="0.25">
      <c r="A20774" t="s">
        <v>14985</v>
      </c>
      <c r="B20774" s="100" t="s">
        <v>18520</v>
      </c>
      <c r="C20774" s="99" t="s">
        <v>18521</v>
      </c>
      <c r="D20774" s="124">
        <v>27103</v>
      </c>
      <c r="E20774" s="157" t="e">
        <f>VLOOKUP(D20774,'SOAT LIQ'!$A$87:$C$3416,3,FALSE)</f>
        <v>#N/A</v>
      </c>
    </row>
    <row r="20775" spans="1:5" x14ac:dyDescent="0.25">
      <c r="A20775" t="s">
        <v>14985</v>
      </c>
      <c r="B20775" s="100" t="s">
        <v>18522</v>
      </c>
      <c r="C20775" s="99" t="s">
        <v>18521</v>
      </c>
      <c r="D20775" s="124">
        <v>27103</v>
      </c>
      <c r="E20775" s="157" t="e">
        <f>VLOOKUP(D20775,'SOAT LIQ'!$A$87:$C$3416,3,FALSE)</f>
        <v>#N/A</v>
      </c>
    </row>
    <row r="20776" spans="1:5" x14ac:dyDescent="0.25">
      <c r="A20776" t="s">
        <v>14985</v>
      </c>
      <c r="B20776" s="100" t="s">
        <v>18523</v>
      </c>
      <c r="C20776" s="99" t="s">
        <v>18521</v>
      </c>
      <c r="D20776" s="124">
        <v>27101</v>
      </c>
      <c r="E20776" s="157" t="e">
        <f>VLOOKUP(D20776,'SOAT LIQ'!$A$87:$C$3416,3,FALSE)</f>
        <v>#N/A</v>
      </c>
    </row>
    <row r="20777" spans="1:5" x14ac:dyDescent="0.25">
      <c r="A20777" t="s">
        <v>14985</v>
      </c>
      <c r="B20777" s="100" t="s">
        <v>18524</v>
      </c>
      <c r="C20777" s="99" t="s">
        <v>18521</v>
      </c>
      <c r="D20777" s="124">
        <v>27103</v>
      </c>
      <c r="E20777" s="157" t="e">
        <f>VLOOKUP(D20777,'SOAT LIQ'!$A$87:$C$3416,3,FALSE)</f>
        <v>#N/A</v>
      </c>
    </row>
    <row r="20778" spans="1:5" x14ac:dyDescent="0.25">
      <c r="A20778" t="s">
        <v>14985</v>
      </c>
      <c r="B20778" s="100" t="s">
        <v>18525</v>
      </c>
      <c r="C20778" s="99" t="s">
        <v>18521</v>
      </c>
      <c r="D20778" s="124">
        <v>27103</v>
      </c>
      <c r="E20778" s="157" t="e">
        <f>VLOOKUP(D20778,'SOAT LIQ'!$A$87:$C$3416,3,FALSE)</f>
        <v>#N/A</v>
      </c>
    </row>
    <row r="20779" spans="1:5" x14ac:dyDescent="0.25">
      <c r="A20779" t="s">
        <v>5733</v>
      </c>
      <c r="B20779" s="100" t="s">
        <v>18525</v>
      </c>
      <c r="C20779" s="99" t="s">
        <v>18521</v>
      </c>
      <c r="D20779" s="124">
        <v>27103</v>
      </c>
      <c r="E20779" s="157" t="e">
        <f>VLOOKUP(D20779,'SOAT LIQ'!$A$87:$C$3416,3,FALSE)</f>
        <v>#N/A</v>
      </c>
    </row>
    <row r="20780" spans="1:5" x14ac:dyDescent="0.25">
      <c r="A20780" t="s">
        <v>14985</v>
      </c>
      <c r="B20780" s="100" t="s">
        <v>18526</v>
      </c>
      <c r="C20780" s="99" t="s">
        <v>18521</v>
      </c>
      <c r="D20780" s="124">
        <v>27103</v>
      </c>
      <c r="E20780" s="157" t="e">
        <f>VLOOKUP(D20780,'SOAT LIQ'!$A$87:$C$3416,3,FALSE)</f>
        <v>#N/A</v>
      </c>
    </row>
    <row r="20781" spans="1:5" x14ac:dyDescent="0.25">
      <c r="A20781" t="s">
        <v>14985</v>
      </c>
      <c r="B20781" s="100" t="s">
        <v>18528</v>
      </c>
      <c r="C20781" s="99" t="s">
        <v>18527</v>
      </c>
      <c r="D20781" s="124">
        <v>27102</v>
      </c>
      <c r="E20781" s="157" t="e">
        <f>VLOOKUP(D20781,'SOAT LIQ'!$A$87:$C$3416,3,FALSE)</f>
        <v>#N/A</v>
      </c>
    </row>
    <row r="20782" spans="1:5" x14ac:dyDescent="0.25">
      <c r="A20782" t="s">
        <v>5733</v>
      </c>
      <c r="B20782" s="100" t="s">
        <v>18528</v>
      </c>
      <c r="C20782" s="99" t="s">
        <v>18527</v>
      </c>
      <c r="D20782" s="124">
        <v>27102</v>
      </c>
      <c r="E20782" s="157" t="e">
        <f>VLOOKUP(D20782,'SOAT LIQ'!$A$87:$C$3416,3,FALSE)</f>
        <v>#N/A</v>
      </c>
    </row>
    <row r="20783" spans="1:5" x14ac:dyDescent="0.25">
      <c r="A20783" t="s">
        <v>14985</v>
      </c>
      <c r="B20783" s="100" t="s">
        <v>18529</v>
      </c>
      <c r="C20783" s="100"/>
      <c r="D20783" s="124"/>
      <c r="E20783" s="157" t="e">
        <f>VLOOKUP(D20783,'SOAT LIQ'!$A$87:$C$3416,3,FALSE)</f>
        <v>#N/A</v>
      </c>
    </row>
    <row r="20784" spans="1:5" x14ac:dyDescent="0.25">
      <c r="A20784" t="s">
        <v>14985</v>
      </c>
      <c r="B20784" s="100" t="s">
        <v>18531</v>
      </c>
      <c r="C20784" s="99" t="s">
        <v>18530</v>
      </c>
      <c r="D20784" s="124">
        <v>27103</v>
      </c>
      <c r="E20784" s="157" t="e">
        <f>VLOOKUP(D20784,'SOAT LIQ'!$A$87:$C$3416,3,FALSE)</f>
        <v>#N/A</v>
      </c>
    </row>
    <row r="20785" spans="1:5" x14ac:dyDescent="0.25">
      <c r="A20785" t="s">
        <v>5733</v>
      </c>
      <c r="B20785" s="100" t="s">
        <v>18531</v>
      </c>
      <c r="C20785" s="99" t="s">
        <v>18530</v>
      </c>
      <c r="D20785" s="124">
        <v>27103</v>
      </c>
      <c r="E20785" s="157" t="e">
        <f>VLOOKUP(D20785,'SOAT LIQ'!$A$87:$C$3416,3,FALSE)</f>
        <v>#N/A</v>
      </c>
    </row>
    <row r="20786" spans="1:5" x14ac:dyDescent="0.25">
      <c r="A20786" t="s">
        <v>14985</v>
      </c>
      <c r="B20786" s="100" t="s">
        <v>18533</v>
      </c>
      <c r="C20786" s="99" t="s">
        <v>18532</v>
      </c>
      <c r="D20786" s="124">
        <v>27110</v>
      </c>
      <c r="E20786" s="157" t="e">
        <f>VLOOKUP(D20786,'SOAT LIQ'!$A$87:$C$3416,3,FALSE)</f>
        <v>#N/A</v>
      </c>
    </row>
    <row r="20787" spans="1:5" x14ac:dyDescent="0.25">
      <c r="A20787" t="s">
        <v>5733</v>
      </c>
      <c r="B20787" s="100" t="s">
        <v>18533</v>
      </c>
      <c r="C20787" s="99" t="s">
        <v>18532</v>
      </c>
      <c r="D20787" s="124">
        <v>27110</v>
      </c>
      <c r="E20787" s="157" t="e">
        <f>VLOOKUP(D20787,'SOAT LIQ'!$A$87:$C$3416,3,FALSE)</f>
        <v>#N/A</v>
      </c>
    </row>
    <row r="20788" spans="1:5" x14ac:dyDescent="0.25">
      <c r="A20788" t="s">
        <v>14985</v>
      </c>
      <c r="B20788" s="100" t="s">
        <v>18534</v>
      </c>
      <c r="C20788" s="99" t="s">
        <v>18532</v>
      </c>
      <c r="D20788" s="124">
        <v>27110</v>
      </c>
      <c r="E20788" s="157" t="e">
        <f>VLOOKUP(D20788,'SOAT LIQ'!$A$87:$C$3416,3,FALSE)</f>
        <v>#N/A</v>
      </c>
    </row>
    <row r="20789" spans="1:5" x14ac:dyDescent="0.25">
      <c r="A20789" t="s">
        <v>14985</v>
      </c>
      <c r="B20789" s="100" t="s">
        <v>18535</v>
      </c>
      <c r="C20789" s="99" t="s">
        <v>4355</v>
      </c>
      <c r="D20789" s="124">
        <v>27113</v>
      </c>
      <c r="E20789" s="157" t="e">
        <f>VLOOKUP(D20789,'SOAT LIQ'!$A$87:$C$3416,3,FALSE)</f>
        <v>#N/A</v>
      </c>
    </row>
    <row r="20790" spans="1:5" x14ac:dyDescent="0.25">
      <c r="A20790" t="s">
        <v>5733</v>
      </c>
      <c r="B20790" s="100" t="s">
        <v>18535</v>
      </c>
      <c r="C20790" s="99" t="s">
        <v>4355</v>
      </c>
      <c r="D20790" s="124">
        <v>27113</v>
      </c>
      <c r="E20790" s="157" t="e">
        <f>VLOOKUP(D20790,'SOAT LIQ'!$A$87:$C$3416,3,FALSE)</f>
        <v>#N/A</v>
      </c>
    </row>
    <row r="20791" spans="1:5" x14ac:dyDescent="0.25">
      <c r="A20791" t="s">
        <v>14985</v>
      </c>
      <c r="B20791" s="100" t="s">
        <v>18536</v>
      </c>
      <c r="C20791" s="99" t="s">
        <v>18532</v>
      </c>
      <c r="D20791" s="124">
        <v>27110</v>
      </c>
      <c r="E20791" s="157" t="e">
        <f>VLOOKUP(D20791,'SOAT LIQ'!$A$87:$C$3416,3,FALSE)</f>
        <v>#N/A</v>
      </c>
    </row>
    <row r="20792" spans="1:5" x14ac:dyDescent="0.25">
      <c r="A20792" t="s">
        <v>14985</v>
      </c>
      <c r="B20792" s="100" t="s">
        <v>18537</v>
      </c>
      <c r="C20792" s="99" t="s">
        <v>18530</v>
      </c>
      <c r="D20792" s="124">
        <v>27103</v>
      </c>
      <c r="E20792" s="157" t="e">
        <f>VLOOKUP(D20792,'SOAT LIQ'!$A$87:$C$3416,3,FALSE)</f>
        <v>#N/A</v>
      </c>
    </row>
    <row r="20793" spans="1:5" x14ac:dyDescent="0.25">
      <c r="A20793" t="s">
        <v>6573</v>
      </c>
      <c r="B20793" s="100" t="s">
        <v>18538</v>
      </c>
      <c r="C20793" s="99" t="s">
        <v>18532</v>
      </c>
      <c r="D20793" s="124">
        <v>27110</v>
      </c>
      <c r="E20793" s="157" t="e">
        <f>VLOOKUP(D20793,'SOAT LIQ'!$A$87:$C$3416,3,FALSE)</f>
        <v>#N/A</v>
      </c>
    </row>
    <row r="20794" spans="1:5" x14ac:dyDescent="0.25">
      <c r="A20794" t="s">
        <v>14985</v>
      </c>
      <c r="B20794" s="100" t="s">
        <v>18538</v>
      </c>
      <c r="C20794" s="99" t="s">
        <v>18532</v>
      </c>
      <c r="D20794" s="124">
        <v>27110</v>
      </c>
      <c r="E20794" s="157" t="e">
        <f>VLOOKUP(D20794,'SOAT LIQ'!$A$87:$C$3416,3,FALSE)</f>
        <v>#N/A</v>
      </c>
    </row>
    <row r="20795" spans="1:5" x14ac:dyDescent="0.25">
      <c r="A20795" t="s">
        <v>6573</v>
      </c>
      <c r="B20795" s="100" t="s">
        <v>18539</v>
      </c>
      <c r="C20795" s="99" t="s">
        <v>18532</v>
      </c>
      <c r="D20795" s="124">
        <v>27110</v>
      </c>
      <c r="E20795" s="157" t="e">
        <f>VLOOKUP(D20795,'SOAT LIQ'!$A$87:$C$3416,3,FALSE)</f>
        <v>#N/A</v>
      </c>
    </row>
    <row r="20796" spans="1:5" x14ac:dyDescent="0.25">
      <c r="A20796" t="s">
        <v>14985</v>
      </c>
      <c r="B20796" s="100" t="s">
        <v>18539</v>
      </c>
      <c r="C20796" s="99" t="s">
        <v>18532</v>
      </c>
      <c r="D20796" s="124">
        <v>27110</v>
      </c>
      <c r="E20796" s="157" t="e">
        <f>VLOOKUP(D20796,'SOAT LIQ'!$A$87:$C$3416,3,FALSE)</f>
        <v>#N/A</v>
      </c>
    </row>
    <row r="20797" spans="1:5" x14ac:dyDescent="0.25">
      <c r="A20797" t="s">
        <v>6573</v>
      </c>
      <c r="B20797" s="100" t="s">
        <v>18540</v>
      </c>
      <c r="C20797" s="99" t="s">
        <v>18532</v>
      </c>
      <c r="D20797" s="124">
        <v>27110</v>
      </c>
      <c r="E20797" s="157" t="e">
        <f>VLOOKUP(D20797,'SOAT LIQ'!$A$87:$C$3416,3,FALSE)</f>
        <v>#N/A</v>
      </c>
    </row>
    <row r="20798" spans="1:5" x14ac:dyDescent="0.25">
      <c r="A20798" t="s">
        <v>14985</v>
      </c>
      <c r="B20798" s="100" t="s">
        <v>18540</v>
      </c>
      <c r="C20798" s="99" t="s">
        <v>18532</v>
      </c>
      <c r="D20798" s="124">
        <v>27110</v>
      </c>
      <c r="E20798" s="157" t="e">
        <f>VLOOKUP(D20798,'SOAT LIQ'!$A$87:$C$3416,3,FALSE)</f>
        <v>#N/A</v>
      </c>
    </row>
    <row r="20799" spans="1:5" x14ac:dyDescent="0.25">
      <c r="A20799" t="s">
        <v>14985</v>
      </c>
      <c r="B20799" s="100" t="s">
        <v>18542</v>
      </c>
      <c r="C20799" s="99" t="s">
        <v>18541</v>
      </c>
      <c r="D20799" s="124">
        <v>27105</v>
      </c>
      <c r="E20799" s="157" t="e">
        <f>VLOOKUP(D20799,'SOAT LIQ'!$A$87:$C$3416,3,FALSE)</f>
        <v>#N/A</v>
      </c>
    </row>
    <row r="20800" spans="1:5" x14ac:dyDescent="0.25">
      <c r="A20800" t="s">
        <v>6573</v>
      </c>
      <c r="B20800" s="100" t="s">
        <v>18542</v>
      </c>
      <c r="C20800" s="99" t="s">
        <v>18541</v>
      </c>
      <c r="D20800" s="124">
        <v>27105</v>
      </c>
      <c r="E20800" s="157" t="e">
        <f>VLOOKUP(D20800,'SOAT LIQ'!$A$87:$C$3416,3,FALSE)</f>
        <v>#N/A</v>
      </c>
    </row>
    <row r="20801" spans="1:5" x14ac:dyDescent="0.25">
      <c r="A20801" t="s">
        <v>14985</v>
      </c>
      <c r="B20801" s="100" t="s">
        <v>18544</v>
      </c>
      <c r="C20801" s="99" t="s">
        <v>18543</v>
      </c>
      <c r="D20801" s="124">
        <v>27106</v>
      </c>
      <c r="E20801" s="157" t="e">
        <f>VLOOKUP(D20801,'SOAT LIQ'!$A$87:$C$3416,3,FALSE)</f>
        <v>#N/A</v>
      </c>
    </row>
    <row r="20802" spans="1:5" x14ac:dyDescent="0.25">
      <c r="A20802" t="s">
        <v>5733</v>
      </c>
      <c r="B20802" s="100" t="s">
        <v>18544</v>
      </c>
      <c r="C20802" s="99" t="s">
        <v>18543</v>
      </c>
      <c r="D20802" s="124">
        <v>27106</v>
      </c>
      <c r="E20802" s="157" t="e">
        <f>VLOOKUP(D20802,'SOAT LIQ'!$A$87:$C$3416,3,FALSE)</f>
        <v>#N/A</v>
      </c>
    </row>
    <row r="20803" spans="1:5" x14ac:dyDescent="0.25">
      <c r="A20803" t="s">
        <v>14985</v>
      </c>
      <c r="B20803" s="100" t="s">
        <v>18545</v>
      </c>
      <c r="C20803" s="100"/>
      <c r="D20803" s="124"/>
      <c r="E20803" s="157" t="e">
        <f>VLOOKUP(D20803,'SOAT LIQ'!$A$87:$C$3416,3,FALSE)</f>
        <v>#N/A</v>
      </c>
    </row>
    <row r="20804" spans="1:5" x14ac:dyDescent="0.25">
      <c r="A20804" t="s">
        <v>6573</v>
      </c>
      <c r="B20804" s="100" t="s">
        <v>18546</v>
      </c>
      <c r="C20804" s="99" t="s">
        <v>18547</v>
      </c>
      <c r="D20804" s="124">
        <v>27127</v>
      </c>
      <c r="E20804" s="157" t="e">
        <f>VLOOKUP(D20804,'SOAT LIQ'!$A$87:$C$3416,3,FALSE)</f>
        <v>#N/A</v>
      </c>
    </row>
    <row r="20805" spans="1:5" x14ac:dyDescent="0.25">
      <c r="A20805" t="s">
        <v>14985</v>
      </c>
      <c r="B20805" s="100" t="s">
        <v>18546</v>
      </c>
      <c r="C20805" s="99" t="s">
        <v>18547</v>
      </c>
      <c r="D20805" s="124">
        <v>27127</v>
      </c>
      <c r="E20805" s="157" t="e">
        <f>VLOOKUP(D20805,'SOAT LIQ'!$A$87:$C$3416,3,FALSE)</f>
        <v>#N/A</v>
      </c>
    </row>
    <row r="20806" spans="1:5" x14ac:dyDescent="0.25">
      <c r="A20806" t="s">
        <v>5733</v>
      </c>
      <c r="B20806" s="100" t="s">
        <v>18548</v>
      </c>
      <c r="C20806" s="99" t="s">
        <v>18549</v>
      </c>
      <c r="D20806" s="124">
        <v>27107</v>
      </c>
      <c r="E20806" s="157" t="e">
        <f>VLOOKUP(D20806,'SOAT LIQ'!$A$87:$C$3416,3,FALSE)</f>
        <v>#N/A</v>
      </c>
    </row>
    <row r="20807" spans="1:5" x14ac:dyDescent="0.25">
      <c r="A20807" t="s">
        <v>6317</v>
      </c>
      <c r="B20807" s="100" t="s">
        <v>18548</v>
      </c>
      <c r="C20807" s="99" t="s">
        <v>18549</v>
      </c>
      <c r="D20807" s="124">
        <v>27107</v>
      </c>
      <c r="E20807" s="157" t="e">
        <f>VLOOKUP(D20807,'SOAT LIQ'!$A$87:$C$3416,3,FALSE)</f>
        <v>#N/A</v>
      </c>
    </row>
    <row r="20808" spans="1:5" x14ac:dyDescent="0.25">
      <c r="A20808" t="s">
        <v>14985</v>
      </c>
      <c r="B20808" s="100" t="s">
        <v>18548</v>
      </c>
      <c r="C20808" s="99" t="s">
        <v>18549</v>
      </c>
      <c r="D20808" s="124">
        <v>27107</v>
      </c>
      <c r="E20808" s="157" t="e">
        <f>VLOOKUP(D20808,'SOAT LIQ'!$A$87:$C$3416,3,FALSE)</f>
        <v>#N/A</v>
      </c>
    </row>
    <row r="20809" spans="1:5" x14ac:dyDescent="0.25">
      <c r="A20809" t="s">
        <v>5733</v>
      </c>
      <c r="B20809" s="100" t="s">
        <v>18550</v>
      </c>
      <c r="C20809" s="99" t="s">
        <v>18547</v>
      </c>
      <c r="D20809" s="124">
        <v>27127</v>
      </c>
      <c r="E20809" s="157" t="e">
        <f>VLOOKUP(D20809,'SOAT LIQ'!$A$87:$C$3416,3,FALSE)</f>
        <v>#N/A</v>
      </c>
    </row>
    <row r="20810" spans="1:5" x14ac:dyDescent="0.25">
      <c r="A20810" t="s">
        <v>14985</v>
      </c>
      <c r="B20810" s="100" t="s">
        <v>18550</v>
      </c>
      <c r="C20810" s="99" t="s">
        <v>18547</v>
      </c>
      <c r="D20810" s="124">
        <v>27127</v>
      </c>
      <c r="E20810" s="157" t="e">
        <f>VLOOKUP(D20810,'SOAT LIQ'!$A$87:$C$3416,3,FALSE)</f>
        <v>#N/A</v>
      </c>
    </row>
    <row r="20811" spans="1:5" x14ac:dyDescent="0.25">
      <c r="A20811" t="s">
        <v>5733</v>
      </c>
      <c r="B20811" s="100" t="s">
        <v>18551</v>
      </c>
      <c r="C20811" s="99" t="s">
        <v>18547</v>
      </c>
      <c r="D20811" s="124">
        <v>27127</v>
      </c>
      <c r="E20811" s="157" t="e">
        <f>VLOOKUP(D20811,'SOAT LIQ'!$A$87:$C$3416,3,FALSE)</f>
        <v>#N/A</v>
      </c>
    </row>
    <row r="20812" spans="1:5" x14ac:dyDescent="0.25">
      <c r="A20812" t="s">
        <v>14985</v>
      </c>
      <c r="B20812" s="100" t="s">
        <v>18551</v>
      </c>
      <c r="C20812" s="99" t="s">
        <v>18547</v>
      </c>
      <c r="D20812" s="124">
        <v>27127</v>
      </c>
      <c r="E20812" s="157" t="e">
        <f>VLOOKUP(D20812,'SOAT LIQ'!$A$87:$C$3416,3,FALSE)</f>
        <v>#N/A</v>
      </c>
    </row>
    <row r="20813" spans="1:5" x14ac:dyDescent="0.25">
      <c r="A20813" t="s">
        <v>5733</v>
      </c>
      <c r="B20813" s="100" t="s">
        <v>18552</v>
      </c>
      <c r="C20813" s="99" t="s">
        <v>18547</v>
      </c>
      <c r="D20813" s="124">
        <v>27127</v>
      </c>
      <c r="E20813" s="157" t="e">
        <f>VLOOKUP(D20813,'SOAT LIQ'!$A$87:$C$3416,3,FALSE)</f>
        <v>#N/A</v>
      </c>
    </row>
    <row r="20814" spans="1:5" x14ac:dyDescent="0.25">
      <c r="A20814" t="s">
        <v>14985</v>
      </c>
      <c r="B20814" s="100" t="s">
        <v>18552</v>
      </c>
      <c r="C20814" s="99" t="s">
        <v>18547</v>
      </c>
      <c r="D20814" s="124">
        <v>27127</v>
      </c>
      <c r="E20814" s="157" t="e">
        <f>VLOOKUP(D20814,'SOAT LIQ'!$A$87:$C$3416,3,FALSE)</f>
        <v>#N/A</v>
      </c>
    </row>
    <row r="20815" spans="1:5" x14ac:dyDescent="0.25">
      <c r="A20815" t="s">
        <v>6573</v>
      </c>
      <c r="B20815" s="100" t="s">
        <v>18553</v>
      </c>
      <c r="C20815" s="100"/>
      <c r="D20815" s="124"/>
      <c r="E20815" s="157" t="e">
        <f>VLOOKUP(D20815,'SOAT LIQ'!$A$87:$C$3416,3,FALSE)</f>
        <v>#N/A</v>
      </c>
    </row>
    <row r="20816" spans="1:5" x14ac:dyDescent="0.25">
      <c r="A20816" t="s">
        <v>14985</v>
      </c>
      <c r="B20816" s="100" t="s">
        <v>18553</v>
      </c>
      <c r="C20816" s="100"/>
      <c r="D20816" s="124"/>
      <c r="E20816" s="157" t="e">
        <f>VLOOKUP(D20816,'SOAT LIQ'!$A$87:$C$3416,3,FALSE)</f>
        <v>#N/A</v>
      </c>
    </row>
    <row r="20817" spans="1:6" x14ac:dyDescent="0.25">
      <c r="A20817" t="s">
        <v>5733</v>
      </c>
      <c r="B20817" s="100" t="s">
        <v>18553</v>
      </c>
      <c r="C20817" s="100"/>
      <c r="D20817" s="124"/>
      <c r="E20817" s="157" t="e">
        <f>VLOOKUP(D20817,'SOAT LIQ'!$A$87:$C$3416,3,FALSE)</f>
        <v>#N/A</v>
      </c>
    </row>
    <row r="20818" spans="1:6" x14ac:dyDescent="0.25">
      <c r="A20818" t="s">
        <v>5733</v>
      </c>
      <c r="B20818" s="100" t="s">
        <v>18555</v>
      </c>
      <c r="C20818" s="99" t="s">
        <v>18554</v>
      </c>
      <c r="D20818" s="124">
        <v>27129</v>
      </c>
      <c r="E20818" s="157" t="e">
        <f>VLOOKUP(D20818,'SOAT LIQ'!$A$87:$C$3416,3,FALSE)</f>
        <v>#N/A</v>
      </c>
    </row>
    <row r="20819" spans="1:6" x14ac:dyDescent="0.25">
      <c r="A20819" t="s">
        <v>14985</v>
      </c>
      <c r="B20819" s="100" t="s">
        <v>18555</v>
      </c>
      <c r="C20819" s="99" t="s">
        <v>18554</v>
      </c>
      <c r="D20819" s="124">
        <v>27129</v>
      </c>
      <c r="E20819" s="157" t="e">
        <f>VLOOKUP(D20819,'SOAT LIQ'!$A$87:$C$3416,3,FALSE)</f>
        <v>#N/A</v>
      </c>
    </row>
    <row r="20820" spans="1:6" x14ac:dyDescent="0.25">
      <c r="A20820" t="s">
        <v>5745</v>
      </c>
      <c r="B20820" s="100" t="s">
        <v>18557</v>
      </c>
      <c r="C20820" s="99" t="s">
        <v>18556</v>
      </c>
      <c r="D20820" s="124">
        <v>27112</v>
      </c>
      <c r="E20820" s="157" t="e">
        <f>VLOOKUP(D20820,'SOAT LIQ'!$A$87:$C$3416,3,FALSE)</f>
        <v>#N/A</v>
      </c>
      <c r="F20820" t="s">
        <v>21632</v>
      </c>
    </row>
    <row r="20821" spans="1:6" x14ac:dyDescent="0.25">
      <c r="A20821" t="s">
        <v>14985</v>
      </c>
      <c r="B20821" s="100" t="s">
        <v>18557</v>
      </c>
      <c r="C20821" s="99" t="s">
        <v>18556</v>
      </c>
      <c r="D20821" s="124">
        <v>27112</v>
      </c>
      <c r="E20821" s="157" t="e">
        <f>VLOOKUP(D20821,'SOAT LIQ'!$A$87:$C$3416,3,FALSE)</f>
        <v>#N/A</v>
      </c>
    </row>
    <row r="20822" spans="1:6" x14ac:dyDescent="0.25">
      <c r="A20822" t="s">
        <v>6573</v>
      </c>
      <c r="B20822" s="100" t="s">
        <v>18558</v>
      </c>
      <c r="C20822" s="100"/>
      <c r="D20822" s="124"/>
      <c r="E20822" s="157" t="e">
        <f>VLOOKUP(D20822,'SOAT LIQ'!$A$87:$C$3416,3,FALSE)</f>
        <v>#N/A</v>
      </c>
    </row>
    <row r="20823" spans="1:6" x14ac:dyDescent="0.25">
      <c r="A20823" t="s">
        <v>5733</v>
      </c>
      <c r="B20823" s="100" t="s">
        <v>18558</v>
      </c>
      <c r="C20823" s="100"/>
      <c r="D20823" s="124"/>
      <c r="E20823" s="157" t="e">
        <f>VLOOKUP(D20823,'SOAT LIQ'!$A$87:$C$3416,3,FALSE)</f>
        <v>#N/A</v>
      </c>
    </row>
    <row r="20824" spans="1:6" x14ac:dyDescent="0.25">
      <c r="A20824" t="s">
        <v>14985</v>
      </c>
      <c r="B20824" s="100" t="s">
        <v>18558</v>
      </c>
      <c r="C20824" s="100"/>
      <c r="D20824" s="124"/>
      <c r="E20824" s="157" t="e">
        <f>VLOOKUP(D20824,'SOAT LIQ'!$A$87:$C$3416,3,FALSE)</f>
        <v>#N/A</v>
      </c>
    </row>
    <row r="20825" spans="1:6" x14ac:dyDescent="0.25">
      <c r="A20825" t="s">
        <v>6573</v>
      </c>
      <c r="B20825" s="100" t="s">
        <v>18559</v>
      </c>
      <c r="C20825" s="100"/>
      <c r="D20825" s="124"/>
      <c r="E20825" s="157" t="e">
        <f>VLOOKUP(D20825,'SOAT LIQ'!$A$87:$C$3416,3,FALSE)</f>
        <v>#N/A</v>
      </c>
    </row>
    <row r="20826" spans="1:6" x14ac:dyDescent="0.25">
      <c r="A20826" t="s">
        <v>14985</v>
      </c>
      <c r="B20826" s="100" t="s">
        <v>18559</v>
      </c>
      <c r="C20826" s="100"/>
      <c r="D20826" s="124"/>
      <c r="E20826" s="157" t="e">
        <f>VLOOKUP(D20826,'SOAT LIQ'!$A$87:$C$3416,3,FALSE)</f>
        <v>#N/A</v>
      </c>
    </row>
    <row r="20827" spans="1:6" x14ac:dyDescent="0.25">
      <c r="A20827" t="s">
        <v>14985</v>
      </c>
      <c r="B20827" s="100" t="s">
        <v>18560</v>
      </c>
      <c r="C20827" s="99" t="s">
        <v>18561</v>
      </c>
      <c r="D20827" s="124">
        <v>27127</v>
      </c>
      <c r="E20827" s="157" t="e">
        <f>VLOOKUP(D20827,'SOAT LIQ'!$A$87:$C$3416,3,FALSE)</f>
        <v>#N/A</v>
      </c>
    </row>
    <row r="20828" spans="1:6" x14ac:dyDescent="0.25">
      <c r="A20828" t="s">
        <v>5733</v>
      </c>
      <c r="B20828" s="100" t="s">
        <v>18560</v>
      </c>
      <c r="C20828" s="99" t="s">
        <v>18561</v>
      </c>
      <c r="D20828" s="124">
        <v>27127</v>
      </c>
      <c r="E20828" s="157" t="e">
        <f>VLOOKUP(D20828,'SOAT LIQ'!$A$87:$C$3416,3,FALSE)</f>
        <v>#N/A</v>
      </c>
    </row>
    <row r="20829" spans="1:6" x14ac:dyDescent="0.25">
      <c r="A20829" t="s">
        <v>5579</v>
      </c>
      <c r="B20829" s="100" t="s">
        <v>18560</v>
      </c>
      <c r="C20829" s="99" t="s">
        <v>18561</v>
      </c>
      <c r="D20829" s="124">
        <v>27127</v>
      </c>
      <c r="E20829" s="157" t="e">
        <f>VLOOKUP(D20829,'SOAT LIQ'!$A$87:$C$3416,3,FALSE)</f>
        <v>#N/A</v>
      </c>
    </row>
    <row r="20830" spans="1:6" x14ac:dyDescent="0.25">
      <c r="A20830" t="s">
        <v>14985</v>
      </c>
      <c r="B20830" s="100" t="s">
        <v>18562</v>
      </c>
      <c r="C20830" s="99" t="s">
        <v>18561</v>
      </c>
      <c r="D20830" s="124">
        <v>27127</v>
      </c>
      <c r="E20830" s="157" t="e">
        <f>VLOOKUP(D20830,'SOAT LIQ'!$A$87:$C$3416,3,FALSE)</f>
        <v>#N/A</v>
      </c>
    </row>
    <row r="20831" spans="1:6" x14ac:dyDescent="0.25">
      <c r="A20831" t="s">
        <v>5733</v>
      </c>
      <c r="B20831" s="100" t="s">
        <v>18562</v>
      </c>
      <c r="C20831" s="99" t="s">
        <v>18561</v>
      </c>
      <c r="D20831" s="124">
        <v>27127</v>
      </c>
      <c r="E20831" s="157" t="e">
        <f>VLOOKUP(D20831,'SOAT LIQ'!$A$87:$C$3416,3,FALSE)</f>
        <v>#N/A</v>
      </c>
    </row>
    <row r="20832" spans="1:6" x14ac:dyDescent="0.25">
      <c r="A20832" t="s">
        <v>5579</v>
      </c>
      <c r="B20832" s="100" t="s">
        <v>18562</v>
      </c>
      <c r="C20832" s="99" t="s">
        <v>18561</v>
      </c>
      <c r="D20832" s="124">
        <v>27127</v>
      </c>
      <c r="E20832" s="157" t="e">
        <f>VLOOKUP(D20832,'SOAT LIQ'!$A$87:$C$3416,3,FALSE)</f>
        <v>#N/A</v>
      </c>
    </row>
    <row r="20833" spans="1:5" x14ac:dyDescent="0.25">
      <c r="A20833" t="s">
        <v>14985</v>
      </c>
      <c r="B20833" s="100" t="s">
        <v>18563</v>
      </c>
      <c r="C20833" s="99" t="s">
        <v>18561</v>
      </c>
      <c r="D20833" s="124">
        <v>29107</v>
      </c>
      <c r="E20833" s="157" t="e">
        <f>VLOOKUP(D20833,'SOAT LIQ'!$A$87:$C$3416,3,FALSE)</f>
        <v>#N/A</v>
      </c>
    </row>
    <row r="20834" spans="1:5" x14ac:dyDescent="0.25">
      <c r="A20834" t="s">
        <v>5733</v>
      </c>
      <c r="B20834" s="100" t="s">
        <v>18563</v>
      </c>
      <c r="C20834" s="99" t="s">
        <v>18561</v>
      </c>
      <c r="D20834" s="124">
        <v>29107</v>
      </c>
      <c r="E20834" s="157" t="e">
        <f>VLOOKUP(D20834,'SOAT LIQ'!$A$87:$C$3416,3,FALSE)</f>
        <v>#N/A</v>
      </c>
    </row>
    <row r="20835" spans="1:5" x14ac:dyDescent="0.25">
      <c r="A20835" t="s">
        <v>14985</v>
      </c>
      <c r="B20835" s="100" t="s">
        <v>18564</v>
      </c>
      <c r="C20835" s="99" t="s">
        <v>18561</v>
      </c>
      <c r="D20835" s="124">
        <v>29107</v>
      </c>
      <c r="E20835" s="157" t="e">
        <f>VLOOKUP(D20835,'SOAT LIQ'!$A$87:$C$3416,3,FALSE)</f>
        <v>#N/A</v>
      </c>
    </row>
    <row r="20836" spans="1:5" x14ac:dyDescent="0.25">
      <c r="A20836" t="s">
        <v>5733</v>
      </c>
      <c r="B20836" s="100" t="s">
        <v>18564</v>
      </c>
      <c r="C20836" s="99" t="s">
        <v>18561</v>
      </c>
      <c r="D20836" s="124">
        <v>29107</v>
      </c>
      <c r="E20836" s="157" t="e">
        <f>VLOOKUP(D20836,'SOAT LIQ'!$A$87:$C$3416,3,FALSE)</f>
        <v>#N/A</v>
      </c>
    </row>
    <row r="20837" spans="1:5" x14ac:dyDescent="0.25">
      <c r="A20837" t="s">
        <v>14985</v>
      </c>
      <c r="B20837" s="100" t="s">
        <v>18565</v>
      </c>
      <c r="C20837" s="99" t="s">
        <v>18561</v>
      </c>
      <c r="D20837" s="124">
        <v>29107</v>
      </c>
      <c r="E20837" s="157" t="e">
        <f>VLOOKUP(D20837,'SOAT LIQ'!$A$87:$C$3416,3,FALSE)</f>
        <v>#N/A</v>
      </c>
    </row>
    <row r="20838" spans="1:5" x14ac:dyDescent="0.25">
      <c r="A20838" t="s">
        <v>5733</v>
      </c>
      <c r="B20838" s="100" t="s">
        <v>18565</v>
      </c>
      <c r="C20838" s="99" t="s">
        <v>18561</v>
      </c>
      <c r="D20838" s="124">
        <v>29107</v>
      </c>
      <c r="E20838" s="157" t="e">
        <f>VLOOKUP(D20838,'SOAT LIQ'!$A$87:$C$3416,3,FALSE)</f>
        <v>#N/A</v>
      </c>
    </row>
    <row r="20839" spans="1:5" x14ac:dyDescent="0.25">
      <c r="A20839" t="s">
        <v>14985</v>
      </c>
      <c r="B20839" s="100" t="s">
        <v>18566</v>
      </c>
      <c r="C20839" s="99" t="s">
        <v>18561</v>
      </c>
      <c r="D20839" s="124">
        <v>29107</v>
      </c>
      <c r="E20839" s="157" t="e">
        <f>VLOOKUP(D20839,'SOAT LIQ'!$A$87:$C$3416,3,FALSE)</f>
        <v>#N/A</v>
      </c>
    </row>
    <row r="20840" spans="1:5" x14ac:dyDescent="0.25">
      <c r="A20840" t="s">
        <v>5733</v>
      </c>
      <c r="B20840" s="100" t="s">
        <v>18566</v>
      </c>
      <c r="C20840" s="99" t="s">
        <v>18561</v>
      </c>
      <c r="D20840" s="124">
        <v>29107</v>
      </c>
      <c r="E20840" s="157" t="e">
        <f>VLOOKUP(D20840,'SOAT LIQ'!$A$87:$C$3416,3,FALSE)</f>
        <v>#N/A</v>
      </c>
    </row>
    <row r="20841" spans="1:5" x14ac:dyDescent="0.25">
      <c r="A20841" t="s">
        <v>14985</v>
      </c>
      <c r="B20841" s="100" t="s">
        <v>18567</v>
      </c>
      <c r="C20841" s="99" t="s">
        <v>18561</v>
      </c>
      <c r="D20841" s="124">
        <v>29107</v>
      </c>
      <c r="E20841" s="157" t="e">
        <f>VLOOKUP(D20841,'SOAT LIQ'!$A$87:$C$3416,3,FALSE)</f>
        <v>#N/A</v>
      </c>
    </row>
    <row r="20842" spans="1:5" x14ac:dyDescent="0.25">
      <c r="A20842" t="s">
        <v>5733</v>
      </c>
      <c r="B20842" s="100" t="s">
        <v>18567</v>
      </c>
      <c r="C20842" s="99" t="s">
        <v>18561</v>
      </c>
      <c r="D20842" s="124">
        <v>29107</v>
      </c>
      <c r="E20842" s="157" t="e">
        <f>VLOOKUP(D20842,'SOAT LIQ'!$A$87:$C$3416,3,FALSE)</f>
        <v>#N/A</v>
      </c>
    </row>
    <row r="20843" spans="1:5" x14ac:dyDescent="0.25">
      <c r="A20843" t="s">
        <v>14985</v>
      </c>
      <c r="B20843" s="100" t="s">
        <v>18568</v>
      </c>
      <c r="C20843" s="99" t="s">
        <v>18561</v>
      </c>
      <c r="D20843" s="124">
        <v>29107</v>
      </c>
      <c r="E20843" s="157" t="e">
        <f>VLOOKUP(D20843,'SOAT LIQ'!$A$87:$C$3416,3,FALSE)</f>
        <v>#N/A</v>
      </c>
    </row>
    <row r="20844" spans="1:5" x14ac:dyDescent="0.25">
      <c r="A20844" t="s">
        <v>5733</v>
      </c>
      <c r="B20844" s="100" t="s">
        <v>18568</v>
      </c>
      <c r="C20844" s="99" t="s">
        <v>18561</v>
      </c>
      <c r="D20844" s="124">
        <v>29107</v>
      </c>
      <c r="E20844" s="157" t="e">
        <f>VLOOKUP(D20844,'SOAT LIQ'!$A$87:$C$3416,3,FALSE)</f>
        <v>#N/A</v>
      </c>
    </row>
    <row r="20845" spans="1:5" x14ac:dyDescent="0.25">
      <c r="A20845" t="s">
        <v>6573</v>
      </c>
      <c r="B20845" s="100" t="s">
        <v>18570</v>
      </c>
      <c r="C20845" s="99" t="s">
        <v>18569</v>
      </c>
      <c r="D20845" s="124">
        <v>27108</v>
      </c>
      <c r="E20845" s="157" t="e">
        <f>VLOOKUP(D20845,'SOAT LIQ'!$A$87:$C$3416,3,FALSE)</f>
        <v>#N/A</v>
      </c>
    </row>
    <row r="20846" spans="1:5" x14ac:dyDescent="0.25">
      <c r="A20846" t="s">
        <v>14985</v>
      </c>
      <c r="B20846" s="100" t="s">
        <v>18570</v>
      </c>
      <c r="C20846" s="99" t="s">
        <v>18569</v>
      </c>
      <c r="D20846" s="124">
        <v>27108</v>
      </c>
      <c r="E20846" s="157" t="e">
        <f>VLOOKUP(D20846,'SOAT LIQ'!$A$87:$C$3416,3,FALSE)</f>
        <v>#N/A</v>
      </c>
    </row>
    <row r="20847" spans="1:5" x14ac:dyDescent="0.25">
      <c r="A20847" t="s">
        <v>5733</v>
      </c>
      <c r="B20847" s="100" t="s">
        <v>18570</v>
      </c>
      <c r="C20847" s="99" t="s">
        <v>18569</v>
      </c>
      <c r="D20847" s="124">
        <v>27108</v>
      </c>
      <c r="E20847" s="157" t="e">
        <f>VLOOKUP(D20847,'SOAT LIQ'!$A$87:$C$3416,3,FALSE)</f>
        <v>#N/A</v>
      </c>
    </row>
    <row r="20848" spans="1:5" x14ac:dyDescent="0.25">
      <c r="A20848" t="s">
        <v>6573</v>
      </c>
      <c r="B20848" s="100" t="s">
        <v>18571</v>
      </c>
      <c r="C20848" s="99" t="s">
        <v>18569</v>
      </c>
      <c r="D20848" s="124">
        <v>27108</v>
      </c>
      <c r="E20848" s="157" t="e">
        <f>VLOOKUP(D20848,'SOAT LIQ'!$A$87:$C$3416,3,FALSE)</f>
        <v>#N/A</v>
      </c>
    </row>
    <row r="20849" spans="1:6" x14ac:dyDescent="0.25">
      <c r="A20849" t="s">
        <v>14985</v>
      </c>
      <c r="B20849" s="100" t="s">
        <v>18571</v>
      </c>
      <c r="C20849" s="99" t="s">
        <v>18569</v>
      </c>
      <c r="D20849" s="124">
        <v>27108</v>
      </c>
      <c r="E20849" s="157" t="e">
        <f>VLOOKUP(D20849,'SOAT LIQ'!$A$87:$C$3416,3,FALSE)</f>
        <v>#N/A</v>
      </c>
    </row>
    <row r="20850" spans="1:6" x14ac:dyDescent="0.25">
      <c r="A20850" t="s">
        <v>14985</v>
      </c>
      <c r="B20850" s="100" t="s">
        <v>18572</v>
      </c>
      <c r="C20850" s="99" t="s">
        <v>18561</v>
      </c>
      <c r="D20850" s="124">
        <v>29107</v>
      </c>
      <c r="E20850" s="157" t="e">
        <f>VLOOKUP(D20850,'SOAT LIQ'!$A$87:$C$3416,3,FALSE)</f>
        <v>#N/A</v>
      </c>
    </row>
    <row r="20851" spans="1:6" x14ac:dyDescent="0.25">
      <c r="A20851" t="s">
        <v>6573</v>
      </c>
      <c r="B20851" s="100" t="s">
        <v>18572</v>
      </c>
      <c r="C20851" s="99" t="s">
        <v>18561</v>
      </c>
      <c r="D20851" s="124">
        <v>29107</v>
      </c>
      <c r="E20851" s="157" t="e">
        <f>VLOOKUP(D20851,'SOAT LIQ'!$A$87:$C$3416,3,FALSE)</f>
        <v>#N/A</v>
      </c>
    </row>
    <row r="20852" spans="1:6" x14ac:dyDescent="0.25">
      <c r="A20852" t="s">
        <v>14985</v>
      </c>
      <c r="B20852" s="100" t="s">
        <v>18573</v>
      </c>
      <c r="C20852" s="100"/>
      <c r="D20852" s="124"/>
      <c r="E20852" s="157" t="e">
        <f>VLOOKUP(D20852,'SOAT LIQ'!$A$87:$C$3416,3,FALSE)</f>
        <v>#N/A</v>
      </c>
    </row>
    <row r="20853" spans="1:6" x14ac:dyDescent="0.25">
      <c r="A20853" t="s">
        <v>14985</v>
      </c>
      <c r="B20853" s="100" t="s">
        <v>18574</v>
      </c>
      <c r="C20853" s="100"/>
      <c r="D20853" s="124"/>
      <c r="E20853" s="157" t="e">
        <f>VLOOKUP(D20853,'SOAT LIQ'!$A$87:$C$3416,3,FALSE)</f>
        <v>#N/A</v>
      </c>
    </row>
    <row r="20854" spans="1:6" x14ac:dyDescent="0.25">
      <c r="A20854" t="s">
        <v>6573</v>
      </c>
      <c r="B20854" s="100" t="s">
        <v>18575</v>
      </c>
      <c r="C20854" s="100"/>
      <c r="D20854" s="124"/>
      <c r="E20854" s="157" t="e">
        <f>VLOOKUP(D20854,'SOAT LIQ'!$A$87:$C$3416,3,FALSE)</f>
        <v>#N/A</v>
      </c>
    </row>
    <row r="20855" spans="1:6" x14ac:dyDescent="0.25">
      <c r="A20855" t="s">
        <v>6034</v>
      </c>
      <c r="B20855" s="100" t="s">
        <v>18575</v>
      </c>
      <c r="C20855" s="100"/>
      <c r="D20855" s="124"/>
      <c r="E20855" s="157" t="e">
        <f>VLOOKUP(D20855,'SOAT LIQ'!$A$87:$C$3416,3,FALSE)</f>
        <v>#N/A</v>
      </c>
    </row>
    <row r="20856" spans="1:6" x14ac:dyDescent="0.25">
      <c r="A20856" t="s">
        <v>6573</v>
      </c>
      <c r="B20856" s="100" t="s">
        <v>18576</v>
      </c>
      <c r="C20856" s="100"/>
      <c r="D20856" s="124">
        <v>3311</v>
      </c>
      <c r="E20856" s="157">
        <f>VLOOKUP(D20856,'SOAT LIQ'!$A$87:$C$3416,3,FALSE)</f>
        <v>23</v>
      </c>
      <c r="F20856" t="s">
        <v>21632</v>
      </c>
    </row>
    <row r="20857" spans="1:6" x14ac:dyDescent="0.25">
      <c r="A20857" t="s">
        <v>6573</v>
      </c>
      <c r="B20857" s="100" t="s">
        <v>18577</v>
      </c>
      <c r="C20857" s="100"/>
      <c r="D20857" s="124">
        <v>3311</v>
      </c>
      <c r="E20857" s="157">
        <f>VLOOKUP(D20857,'SOAT LIQ'!$A$87:$C$3416,3,FALSE)</f>
        <v>23</v>
      </c>
      <c r="F20857" t="s">
        <v>21632</v>
      </c>
    </row>
    <row r="20858" spans="1:6" x14ac:dyDescent="0.25">
      <c r="A20858" t="s">
        <v>6183</v>
      </c>
      <c r="B20858" s="100" t="s">
        <v>18579</v>
      </c>
      <c r="C20858" s="99" t="s">
        <v>18578</v>
      </c>
      <c r="D20858" s="124">
        <v>37507</v>
      </c>
      <c r="E20858" s="157" t="e">
        <f>VLOOKUP(D20858,'SOAT LIQ'!$A$87:$C$3416,3,FALSE)</f>
        <v>#N/A</v>
      </c>
    </row>
    <row r="20859" spans="1:6" x14ac:dyDescent="0.25">
      <c r="A20859" t="s">
        <v>5965</v>
      </c>
      <c r="B20859" s="100" t="s">
        <v>18579</v>
      </c>
      <c r="C20859" s="99" t="s">
        <v>18578</v>
      </c>
      <c r="D20859" s="124">
        <v>37507</v>
      </c>
      <c r="E20859" s="157" t="e">
        <f>VLOOKUP(D20859,'SOAT LIQ'!$A$87:$C$3416,3,FALSE)</f>
        <v>#N/A</v>
      </c>
      <c r="F20859" t="s">
        <v>21632</v>
      </c>
    </row>
    <row r="20860" spans="1:6" x14ac:dyDescent="0.25">
      <c r="A20860" t="s">
        <v>5922</v>
      </c>
      <c r="B20860" s="100" t="s">
        <v>18579</v>
      </c>
      <c r="C20860" s="99" t="s">
        <v>18578</v>
      </c>
      <c r="D20860" s="124">
        <v>37507</v>
      </c>
      <c r="E20860" s="157" t="e">
        <f>VLOOKUP(D20860,'SOAT LIQ'!$A$87:$C$3416,3,FALSE)</f>
        <v>#N/A</v>
      </c>
      <c r="F20860" t="s">
        <v>21632</v>
      </c>
    </row>
    <row r="20861" spans="1:6" x14ac:dyDescent="0.25">
      <c r="A20861" t="s">
        <v>5750</v>
      </c>
      <c r="B20861" s="100" t="s">
        <v>18579</v>
      </c>
      <c r="C20861" s="99" t="s">
        <v>18578</v>
      </c>
      <c r="D20861" s="124">
        <v>37507</v>
      </c>
      <c r="E20861" s="157" t="e">
        <f>VLOOKUP(D20861,'SOAT LIQ'!$A$87:$C$3416,3,FALSE)</f>
        <v>#N/A</v>
      </c>
      <c r="F20861" t="s">
        <v>21632</v>
      </c>
    </row>
    <row r="20862" spans="1:6" x14ac:dyDescent="0.25">
      <c r="A20862" t="s">
        <v>8459</v>
      </c>
      <c r="B20862" s="100" t="s">
        <v>18579</v>
      </c>
      <c r="C20862" s="99" t="s">
        <v>18578</v>
      </c>
      <c r="D20862" s="124">
        <v>37507</v>
      </c>
      <c r="E20862" s="157" t="e">
        <f>VLOOKUP(D20862,'SOAT LIQ'!$A$87:$C$3416,3,FALSE)</f>
        <v>#N/A</v>
      </c>
    </row>
    <row r="20863" spans="1:6" x14ac:dyDescent="0.25">
      <c r="A20863" t="s">
        <v>4132</v>
      </c>
      <c r="B20863" s="100" t="s">
        <v>18579</v>
      </c>
      <c r="C20863" s="99" t="s">
        <v>18578</v>
      </c>
      <c r="D20863" s="124">
        <v>37507</v>
      </c>
      <c r="E20863" s="157" t="e">
        <f>VLOOKUP(D20863,'SOAT LIQ'!$A$87:$C$3416,3,FALSE)</f>
        <v>#N/A</v>
      </c>
    </row>
    <row r="20864" spans="1:6" x14ac:dyDescent="0.25">
      <c r="A20864" t="s">
        <v>8460</v>
      </c>
      <c r="B20864" s="100" t="s">
        <v>18579</v>
      </c>
      <c r="C20864" s="99" t="s">
        <v>18578</v>
      </c>
      <c r="D20864" s="124">
        <v>37507</v>
      </c>
      <c r="E20864" s="157" t="e">
        <f>VLOOKUP(D20864,'SOAT LIQ'!$A$87:$C$3416,3,FALSE)</f>
        <v>#N/A</v>
      </c>
    </row>
    <row r="20865" spans="1:6" x14ac:dyDescent="0.25">
      <c r="A20865" t="s">
        <v>7606</v>
      </c>
      <c r="B20865" s="100" t="s">
        <v>18579</v>
      </c>
      <c r="C20865" s="99" t="s">
        <v>18578</v>
      </c>
      <c r="D20865" s="124">
        <v>37507</v>
      </c>
      <c r="E20865" s="157" t="e">
        <f>VLOOKUP(D20865,'SOAT LIQ'!$A$87:$C$3416,3,FALSE)</f>
        <v>#N/A</v>
      </c>
    </row>
    <row r="20866" spans="1:6" x14ac:dyDescent="0.25">
      <c r="A20866" t="s">
        <v>8461</v>
      </c>
      <c r="B20866" s="100" t="s">
        <v>18579</v>
      </c>
      <c r="C20866" s="99" t="s">
        <v>18578</v>
      </c>
      <c r="D20866" s="124">
        <v>37507</v>
      </c>
      <c r="E20866" s="157" t="e">
        <f>VLOOKUP(D20866,'SOAT LIQ'!$A$87:$C$3416,3,FALSE)</f>
        <v>#N/A</v>
      </c>
    </row>
    <row r="20867" spans="1:6" x14ac:dyDescent="0.25">
      <c r="A20867" t="s">
        <v>5923</v>
      </c>
      <c r="B20867" s="100" t="s">
        <v>18579</v>
      </c>
      <c r="C20867" s="99" t="s">
        <v>18578</v>
      </c>
      <c r="D20867" s="124">
        <v>37507</v>
      </c>
      <c r="E20867" s="157" t="e">
        <f>VLOOKUP(D20867,'SOAT LIQ'!$A$87:$C$3416,3,FALSE)</f>
        <v>#N/A</v>
      </c>
      <c r="F20867" t="s">
        <v>21632</v>
      </c>
    </row>
    <row r="20868" spans="1:6" x14ac:dyDescent="0.25">
      <c r="A20868" t="s">
        <v>8469</v>
      </c>
      <c r="B20868" s="100" t="s">
        <v>18579</v>
      </c>
      <c r="C20868" s="99" t="s">
        <v>18578</v>
      </c>
      <c r="D20868" s="124">
        <v>37507</v>
      </c>
      <c r="E20868" s="157" t="e">
        <f>VLOOKUP(D20868,'SOAT LIQ'!$A$87:$C$3416,3,FALSE)</f>
        <v>#N/A</v>
      </c>
      <c r="F20868" t="s">
        <v>21632</v>
      </c>
    </row>
    <row r="20869" spans="1:6" x14ac:dyDescent="0.25">
      <c r="A20869" t="s">
        <v>6023</v>
      </c>
      <c r="B20869" s="100" t="s">
        <v>18579</v>
      </c>
      <c r="C20869" s="99" t="s">
        <v>18578</v>
      </c>
      <c r="D20869" s="124">
        <v>37507</v>
      </c>
      <c r="E20869" s="157" t="e">
        <f>VLOOKUP(D20869,'SOAT LIQ'!$A$87:$C$3416,3,FALSE)</f>
        <v>#N/A</v>
      </c>
      <c r="F20869" t="s">
        <v>21632</v>
      </c>
    </row>
    <row r="20870" spans="1:6" x14ac:dyDescent="0.25">
      <c r="A20870" t="s">
        <v>5924</v>
      </c>
      <c r="B20870" s="100" t="s">
        <v>18579</v>
      </c>
      <c r="C20870" s="99" t="s">
        <v>18578</v>
      </c>
      <c r="D20870" s="124">
        <v>37507</v>
      </c>
      <c r="E20870" s="157" t="e">
        <f>VLOOKUP(D20870,'SOAT LIQ'!$A$87:$C$3416,3,FALSE)</f>
        <v>#N/A</v>
      </c>
      <c r="F20870" t="s">
        <v>21632</v>
      </c>
    </row>
    <row r="20871" spans="1:6" x14ac:dyDescent="0.25">
      <c r="A20871" t="s">
        <v>8462</v>
      </c>
      <c r="B20871" s="100" t="s">
        <v>18579</v>
      </c>
      <c r="C20871" s="99" t="s">
        <v>18578</v>
      </c>
      <c r="D20871" s="124">
        <v>37507</v>
      </c>
      <c r="E20871" s="157" t="e">
        <f>VLOOKUP(D20871,'SOAT LIQ'!$A$87:$C$3416,3,FALSE)</f>
        <v>#N/A</v>
      </c>
    </row>
    <row r="20872" spans="1:6" x14ac:dyDescent="0.25">
      <c r="A20872" t="s">
        <v>8463</v>
      </c>
      <c r="B20872" s="100" t="s">
        <v>18579</v>
      </c>
      <c r="C20872" s="99" t="s">
        <v>18578</v>
      </c>
      <c r="D20872" s="124">
        <v>37507</v>
      </c>
      <c r="E20872" s="157" t="e">
        <f>VLOOKUP(D20872,'SOAT LIQ'!$A$87:$C$3416,3,FALSE)</f>
        <v>#N/A</v>
      </c>
    </row>
    <row r="20873" spans="1:6" x14ac:dyDescent="0.25">
      <c r="A20873" t="s">
        <v>6318</v>
      </c>
      <c r="B20873" s="100" t="s">
        <v>18579</v>
      </c>
      <c r="C20873" s="99" t="s">
        <v>18578</v>
      </c>
      <c r="D20873" s="124">
        <v>37507</v>
      </c>
      <c r="E20873" s="157" t="e">
        <f>VLOOKUP(D20873,'SOAT LIQ'!$A$87:$C$3416,3,FALSE)</f>
        <v>#N/A</v>
      </c>
    </row>
    <row r="20874" spans="1:6" x14ac:dyDescent="0.25">
      <c r="A20874" t="s">
        <v>5401</v>
      </c>
      <c r="B20874" s="100" t="s">
        <v>18579</v>
      </c>
      <c r="C20874" s="99" t="s">
        <v>18578</v>
      </c>
      <c r="D20874" s="124">
        <v>37507</v>
      </c>
      <c r="E20874" s="157" t="e">
        <f>VLOOKUP(D20874,'SOAT LIQ'!$A$87:$C$3416,3,FALSE)</f>
        <v>#N/A</v>
      </c>
    </row>
    <row r="20875" spans="1:6" x14ac:dyDescent="0.25">
      <c r="A20875" t="s">
        <v>8464</v>
      </c>
      <c r="B20875" s="100" t="s">
        <v>18579</v>
      </c>
      <c r="C20875" s="99" t="s">
        <v>18578</v>
      </c>
      <c r="D20875" s="124">
        <v>37507</v>
      </c>
      <c r="E20875" s="157" t="e">
        <f>VLOOKUP(D20875,'SOAT LIQ'!$A$87:$C$3416,3,FALSE)</f>
        <v>#N/A</v>
      </c>
    </row>
    <row r="20876" spans="1:6" x14ac:dyDescent="0.25">
      <c r="A20876" t="s">
        <v>8465</v>
      </c>
      <c r="B20876" s="100" t="s">
        <v>18579</v>
      </c>
      <c r="C20876" s="99" t="s">
        <v>18578</v>
      </c>
      <c r="D20876" s="124">
        <v>37507</v>
      </c>
      <c r="E20876" s="157" t="e">
        <f>VLOOKUP(D20876,'SOAT LIQ'!$A$87:$C$3416,3,FALSE)</f>
        <v>#N/A</v>
      </c>
    </row>
    <row r="20877" spans="1:6" x14ac:dyDescent="0.25">
      <c r="A20877" t="s">
        <v>8152</v>
      </c>
      <c r="B20877" s="100" t="s">
        <v>18579</v>
      </c>
      <c r="C20877" s="99" t="s">
        <v>18578</v>
      </c>
      <c r="D20877" s="124">
        <v>37507</v>
      </c>
      <c r="E20877" s="157" t="e">
        <f>VLOOKUP(D20877,'SOAT LIQ'!$A$87:$C$3416,3,FALSE)</f>
        <v>#N/A</v>
      </c>
    </row>
    <row r="20878" spans="1:6" x14ac:dyDescent="0.25">
      <c r="A20878" t="s">
        <v>7772</v>
      </c>
      <c r="B20878" s="100" t="s">
        <v>18579</v>
      </c>
      <c r="C20878" s="99" t="s">
        <v>18578</v>
      </c>
      <c r="D20878" s="124">
        <v>37507</v>
      </c>
      <c r="E20878" s="157" t="e">
        <f>VLOOKUP(D20878,'SOAT LIQ'!$A$87:$C$3416,3,FALSE)</f>
        <v>#N/A</v>
      </c>
    </row>
    <row r="20879" spans="1:6" x14ac:dyDescent="0.25">
      <c r="A20879" t="s">
        <v>5748</v>
      </c>
      <c r="B20879" s="100" t="s">
        <v>18579</v>
      </c>
      <c r="C20879" s="99" t="s">
        <v>18578</v>
      </c>
      <c r="D20879" s="124">
        <v>37507</v>
      </c>
      <c r="E20879" s="157" t="e">
        <f>VLOOKUP(D20879,'SOAT LIQ'!$A$87:$C$3416,3,FALSE)</f>
        <v>#N/A</v>
      </c>
      <c r="F20879" t="s">
        <v>21632</v>
      </c>
    </row>
    <row r="20880" spans="1:6" x14ac:dyDescent="0.25">
      <c r="A20880" t="s">
        <v>5508</v>
      </c>
      <c r="B20880" s="100" t="s">
        <v>18579</v>
      </c>
      <c r="C20880" s="99" t="s">
        <v>18578</v>
      </c>
      <c r="D20880" s="124">
        <v>37507</v>
      </c>
      <c r="E20880" s="157" t="e">
        <f>VLOOKUP(D20880,'SOAT LIQ'!$A$87:$C$3416,3,FALSE)</f>
        <v>#N/A</v>
      </c>
      <c r="F20880" t="s">
        <v>21632</v>
      </c>
    </row>
    <row r="20881" spans="1:6" x14ac:dyDescent="0.25">
      <c r="A20881" t="s">
        <v>4339</v>
      </c>
      <c r="B20881" s="100" t="s">
        <v>18579</v>
      </c>
      <c r="C20881" s="99" t="s">
        <v>18578</v>
      </c>
      <c r="D20881" s="124">
        <v>37507</v>
      </c>
      <c r="E20881" s="157" t="e">
        <f>VLOOKUP(D20881,'SOAT LIQ'!$A$87:$C$3416,3,FALSE)</f>
        <v>#N/A</v>
      </c>
      <c r="F20881" t="s">
        <v>21632</v>
      </c>
    </row>
    <row r="20882" spans="1:6" x14ac:dyDescent="0.25">
      <c r="A20882" t="s">
        <v>5809</v>
      </c>
      <c r="B20882" s="100" t="s">
        <v>18579</v>
      </c>
      <c r="C20882" s="99" t="s">
        <v>18578</v>
      </c>
      <c r="D20882" s="124">
        <v>37507</v>
      </c>
      <c r="E20882" s="157" t="e">
        <f>VLOOKUP(D20882,'SOAT LIQ'!$A$87:$C$3416,3,FALSE)</f>
        <v>#N/A</v>
      </c>
      <c r="F20882" t="s">
        <v>21632</v>
      </c>
    </row>
    <row r="20883" spans="1:6" x14ac:dyDescent="0.25">
      <c r="A20883" t="s">
        <v>5142</v>
      </c>
      <c r="B20883" s="100" t="s">
        <v>18579</v>
      </c>
      <c r="C20883" s="99" t="s">
        <v>18578</v>
      </c>
      <c r="D20883" s="124">
        <v>37507</v>
      </c>
      <c r="E20883" s="157" t="e">
        <f>VLOOKUP(D20883,'SOAT LIQ'!$A$87:$C$3416,3,FALSE)</f>
        <v>#N/A</v>
      </c>
      <c r="F20883" t="s">
        <v>21632</v>
      </c>
    </row>
    <row r="20884" spans="1:6" x14ac:dyDescent="0.25">
      <c r="A20884" t="s">
        <v>6113</v>
      </c>
      <c r="B20884" s="100" t="s">
        <v>18579</v>
      </c>
      <c r="C20884" s="99" t="s">
        <v>18578</v>
      </c>
      <c r="D20884" s="124">
        <v>37507</v>
      </c>
      <c r="E20884" s="157" t="e">
        <f>VLOOKUP(D20884,'SOAT LIQ'!$A$87:$C$3416,3,FALSE)</f>
        <v>#N/A</v>
      </c>
      <c r="F20884" t="s">
        <v>21632</v>
      </c>
    </row>
    <row r="20885" spans="1:6" x14ac:dyDescent="0.25">
      <c r="A20885" t="s">
        <v>5745</v>
      </c>
      <c r="B20885" s="100" t="s">
        <v>18579</v>
      </c>
      <c r="C20885" s="99" t="s">
        <v>18578</v>
      </c>
      <c r="D20885" s="124">
        <v>37507</v>
      </c>
      <c r="E20885" s="157" t="e">
        <f>VLOOKUP(D20885,'SOAT LIQ'!$A$87:$C$3416,3,FALSE)</f>
        <v>#N/A</v>
      </c>
      <c r="F20885" t="s">
        <v>21632</v>
      </c>
    </row>
    <row r="20886" spans="1:6" x14ac:dyDescent="0.25">
      <c r="A20886" t="s">
        <v>5031</v>
      </c>
      <c r="B20886" s="100" t="s">
        <v>18579</v>
      </c>
      <c r="C20886" s="99" t="s">
        <v>18578</v>
      </c>
      <c r="D20886" s="124">
        <v>37507</v>
      </c>
      <c r="E20886" s="157" t="e">
        <f>VLOOKUP(D20886,'SOAT LIQ'!$A$87:$C$3416,3,FALSE)</f>
        <v>#N/A</v>
      </c>
      <c r="F20886" t="s">
        <v>21632</v>
      </c>
    </row>
    <row r="20887" spans="1:6" x14ac:dyDescent="0.25">
      <c r="A20887" t="s">
        <v>5773</v>
      </c>
      <c r="B20887" s="100" t="s">
        <v>18579</v>
      </c>
      <c r="C20887" s="99" t="s">
        <v>18578</v>
      </c>
      <c r="D20887" s="124">
        <v>37507</v>
      </c>
      <c r="E20887" s="157" t="e">
        <f>VLOOKUP(D20887,'SOAT LIQ'!$A$87:$C$3416,3,FALSE)</f>
        <v>#N/A</v>
      </c>
      <c r="F20887" t="s">
        <v>21632</v>
      </c>
    </row>
    <row r="20888" spans="1:6" x14ac:dyDescent="0.25">
      <c r="A20888" t="s">
        <v>5796</v>
      </c>
      <c r="B20888" s="100" t="s">
        <v>18579</v>
      </c>
      <c r="C20888" s="99" t="s">
        <v>18578</v>
      </c>
      <c r="D20888" s="124">
        <v>37507</v>
      </c>
      <c r="E20888" s="157" t="e">
        <f>VLOOKUP(D20888,'SOAT LIQ'!$A$87:$C$3416,3,FALSE)</f>
        <v>#N/A</v>
      </c>
      <c r="F20888" t="s">
        <v>21632</v>
      </c>
    </row>
    <row r="20889" spans="1:6" x14ac:dyDescent="0.25">
      <c r="A20889" t="s">
        <v>5969</v>
      </c>
      <c r="B20889" s="100" t="s">
        <v>18579</v>
      </c>
      <c r="C20889" s="99" t="s">
        <v>18578</v>
      </c>
      <c r="D20889" s="124">
        <v>37507</v>
      </c>
      <c r="E20889" s="157" t="e">
        <f>VLOOKUP(D20889,'SOAT LIQ'!$A$87:$C$3416,3,FALSE)</f>
        <v>#N/A</v>
      </c>
      <c r="F20889" t="s">
        <v>21632</v>
      </c>
    </row>
    <row r="20890" spans="1:6" x14ac:dyDescent="0.25">
      <c r="A20890" t="s">
        <v>5482</v>
      </c>
      <c r="B20890" s="100" t="s">
        <v>18579</v>
      </c>
      <c r="C20890" s="99" t="s">
        <v>18578</v>
      </c>
      <c r="D20890" s="124">
        <v>37507</v>
      </c>
      <c r="E20890" s="157" t="e">
        <f>VLOOKUP(D20890,'SOAT LIQ'!$A$87:$C$3416,3,FALSE)</f>
        <v>#N/A</v>
      </c>
      <c r="F20890" t="s">
        <v>21632</v>
      </c>
    </row>
    <row r="20891" spans="1:6" x14ac:dyDescent="0.25">
      <c r="A20891" t="s">
        <v>5782</v>
      </c>
      <c r="B20891" s="100" t="s">
        <v>18579</v>
      </c>
      <c r="C20891" s="99" t="s">
        <v>18578</v>
      </c>
      <c r="D20891" s="124">
        <v>37507</v>
      </c>
      <c r="E20891" s="157" t="e">
        <f>VLOOKUP(D20891,'SOAT LIQ'!$A$87:$C$3416,3,FALSE)</f>
        <v>#N/A</v>
      </c>
      <c r="F20891" t="s">
        <v>21632</v>
      </c>
    </row>
    <row r="20892" spans="1:6" x14ac:dyDescent="0.25">
      <c r="A20892" t="s">
        <v>5904</v>
      </c>
      <c r="B20892" s="100" t="s">
        <v>18579</v>
      </c>
      <c r="C20892" s="99" t="s">
        <v>18578</v>
      </c>
      <c r="D20892" s="124">
        <v>37507</v>
      </c>
      <c r="E20892" s="157" t="e">
        <f>VLOOKUP(D20892,'SOAT LIQ'!$A$87:$C$3416,3,FALSE)</f>
        <v>#N/A</v>
      </c>
      <c r="F20892" t="s">
        <v>21632</v>
      </c>
    </row>
    <row r="20893" spans="1:6" x14ac:dyDescent="0.25">
      <c r="A20893" t="s">
        <v>5936</v>
      </c>
      <c r="B20893" s="100" t="s">
        <v>18579</v>
      </c>
      <c r="C20893" s="99" t="s">
        <v>18578</v>
      </c>
      <c r="D20893" s="124">
        <v>37507</v>
      </c>
      <c r="E20893" s="157" t="e">
        <f>VLOOKUP(D20893,'SOAT LIQ'!$A$87:$C$3416,3,FALSE)</f>
        <v>#N/A</v>
      </c>
      <c r="F20893" t="s">
        <v>21632</v>
      </c>
    </row>
    <row r="20894" spans="1:6" x14ac:dyDescent="0.25">
      <c r="A20894" t="s">
        <v>8089</v>
      </c>
      <c r="B20894" s="100" t="s">
        <v>18579</v>
      </c>
      <c r="C20894" s="99" t="s">
        <v>18578</v>
      </c>
      <c r="D20894" s="124">
        <v>37507</v>
      </c>
      <c r="E20894" s="157" t="e">
        <f>VLOOKUP(D20894,'SOAT LIQ'!$A$87:$C$3416,3,FALSE)</f>
        <v>#N/A</v>
      </c>
    </row>
    <row r="20895" spans="1:6" x14ac:dyDescent="0.25">
      <c r="A20895" t="s">
        <v>5509</v>
      </c>
      <c r="B20895" s="100" t="s">
        <v>18579</v>
      </c>
      <c r="C20895" s="99" t="s">
        <v>18578</v>
      </c>
      <c r="D20895" s="124">
        <v>37507</v>
      </c>
      <c r="E20895" s="157" t="e">
        <f>VLOOKUP(D20895,'SOAT LIQ'!$A$87:$C$3416,3,FALSE)</f>
        <v>#N/A</v>
      </c>
      <c r="F20895" t="s">
        <v>5509</v>
      </c>
    </row>
    <row r="20896" spans="1:6" x14ac:dyDescent="0.25">
      <c r="A20896" t="s">
        <v>5523</v>
      </c>
      <c r="B20896" s="100" t="s">
        <v>18579</v>
      </c>
      <c r="C20896" s="99" t="s">
        <v>18578</v>
      </c>
      <c r="D20896" s="124">
        <v>37507</v>
      </c>
      <c r="E20896" s="157" t="e">
        <f>VLOOKUP(D20896,'SOAT LIQ'!$A$87:$C$3416,3,FALSE)</f>
        <v>#N/A</v>
      </c>
      <c r="F20896" t="s">
        <v>21632</v>
      </c>
    </row>
    <row r="20897" spans="1:6" x14ac:dyDescent="0.25">
      <c r="A20897" t="s">
        <v>5578</v>
      </c>
      <c r="B20897" s="100" t="s">
        <v>18579</v>
      </c>
      <c r="C20897" s="99" t="s">
        <v>18578</v>
      </c>
      <c r="D20897" s="124">
        <v>37507</v>
      </c>
      <c r="E20897" s="157" t="e">
        <f>VLOOKUP(D20897,'SOAT LIQ'!$A$87:$C$3416,3,FALSE)</f>
        <v>#N/A</v>
      </c>
    </row>
    <row r="20898" spans="1:6" x14ac:dyDescent="0.25">
      <c r="A20898" t="s">
        <v>8472</v>
      </c>
      <c r="B20898" s="100" t="s">
        <v>18579</v>
      </c>
      <c r="C20898" s="99" t="s">
        <v>18578</v>
      </c>
      <c r="D20898" s="124">
        <v>37507</v>
      </c>
      <c r="E20898" s="157" t="e">
        <f>VLOOKUP(D20898,'SOAT LIQ'!$A$87:$C$3416,3,FALSE)</f>
        <v>#N/A</v>
      </c>
    </row>
    <row r="20899" spans="1:6" x14ac:dyDescent="0.25">
      <c r="A20899" t="s">
        <v>5577</v>
      </c>
      <c r="B20899" s="100" t="s">
        <v>18579</v>
      </c>
      <c r="C20899" s="99" t="s">
        <v>18578</v>
      </c>
      <c r="D20899" s="124">
        <v>37507</v>
      </c>
      <c r="E20899" s="157" t="e">
        <f>VLOOKUP(D20899,'SOAT LIQ'!$A$87:$C$3416,3,FALSE)</f>
        <v>#N/A</v>
      </c>
    </row>
    <row r="20900" spans="1:6" x14ac:dyDescent="0.25">
      <c r="A20900" t="s">
        <v>5579</v>
      </c>
      <c r="B20900" s="100" t="s">
        <v>18579</v>
      </c>
      <c r="C20900" s="99" t="s">
        <v>18578</v>
      </c>
      <c r="D20900" s="124">
        <v>37507</v>
      </c>
      <c r="E20900" s="157" t="e">
        <f>VLOOKUP(D20900,'SOAT LIQ'!$A$87:$C$3416,3,FALSE)</f>
        <v>#N/A</v>
      </c>
    </row>
    <row r="20901" spans="1:6" x14ac:dyDescent="0.25">
      <c r="A20901" t="s">
        <v>5580</v>
      </c>
      <c r="B20901" s="100" t="s">
        <v>18579</v>
      </c>
      <c r="C20901" s="99" t="s">
        <v>18578</v>
      </c>
      <c r="D20901" s="124">
        <v>37507</v>
      </c>
      <c r="E20901" s="157" t="e">
        <f>VLOOKUP(D20901,'SOAT LIQ'!$A$87:$C$3416,3,FALSE)</f>
        <v>#N/A</v>
      </c>
    </row>
    <row r="20902" spans="1:6" x14ac:dyDescent="0.25">
      <c r="A20902" t="s">
        <v>4229</v>
      </c>
      <c r="B20902" s="100" t="s">
        <v>18579</v>
      </c>
      <c r="C20902" s="99" t="s">
        <v>18578</v>
      </c>
      <c r="D20902" s="124">
        <v>37507</v>
      </c>
      <c r="E20902" s="157" t="e">
        <f>VLOOKUP(D20902,'SOAT LIQ'!$A$87:$C$3416,3,FALSE)</f>
        <v>#N/A</v>
      </c>
    </row>
    <row r="20903" spans="1:6" x14ac:dyDescent="0.25">
      <c r="A20903" t="s">
        <v>5713</v>
      </c>
      <c r="B20903" s="100" t="s">
        <v>18579</v>
      </c>
      <c r="C20903" s="99" t="s">
        <v>18578</v>
      </c>
      <c r="D20903" s="124">
        <v>37507</v>
      </c>
      <c r="E20903" s="157" t="e">
        <f>VLOOKUP(D20903,'SOAT LIQ'!$A$87:$C$3416,3,FALSE)</f>
        <v>#N/A</v>
      </c>
    </row>
    <row r="20904" spans="1:6" x14ac:dyDescent="0.25">
      <c r="A20904" t="s">
        <v>6573</v>
      </c>
      <c r="B20904" s="100" t="s">
        <v>18579</v>
      </c>
      <c r="C20904" s="99" t="s">
        <v>18578</v>
      </c>
      <c r="D20904" s="124">
        <v>37507</v>
      </c>
      <c r="E20904" s="157" t="e">
        <f>VLOOKUP(D20904,'SOAT LIQ'!$A$87:$C$3416,3,FALSE)</f>
        <v>#N/A</v>
      </c>
    </row>
    <row r="20905" spans="1:6" x14ac:dyDescent="0.25">
      <c r="A20905" t="s">
        <v>6183</v>
      </c>
      <c r="B20905" s="100" t="s">
        <v>18581</v>
      </c>
      <c r="C20905" s="99" t="s">
        <v>18580</v>
      </c>
      <c r="D20905" s="124">
        <v>37507</v>
      </c>
      <c r="E20905" s="157" t="e">
        <f>VLOOKUP(D20905,'SOAT LIQ'!$A$87:$C$3416,3,FALSE)</f>
        <v>#N/A</v>
      </c>
    </row>
    <row r="20906" spans="1:6" x14ac:dyDescent="0.25">
      <c r="A20906" t="s">
        <v>5965</v>
      </c>
      <c r="B20906" s="100" t="s">
        <v>18581</v>
      </c>
      <c r="C20906" s="99" t="s">
        <v>18580</v>
      </c>
      <c r="D20906" s="124">
        <v>37507</v>
      </c>
      <c r="E20906" s="157" t="e">
        <f>VLOOKUP(D20906,'SOAT LIQ'!$A$87:$C$3416,3,FALSE)</f>
        <v>#N/A</v>
      </c>
      <c r="F20906" t="s">
        <v>21632</v>
      </c>
    </row>
    <row r="20907" spans="1:6" x14ac:dyDescent="0.25">
      <c r="A20907" t="s">
        <v>5922</v>
      </c>
      <c r="B20907" s="100" t="s">
        <v>18581</v>
      </c>
      <c r="C20907" s="99" t="s">
        <v>18580</v>
      </c>
      <c r="D20907" s="124">
        <v>37507</v>
      </c>
      <c r="E20907" s="157" t="e">
        <f>VLOOKUP(D20907,'SOAT LIQ'!$A$87:$C$3416,3,FALSE)</f>
        <v>#N/A</v>
      </c>
      <c r="F20907" t="s">
        <v>21632</v>
      </c>
    </row>
    <row r="20908" spans="1:6" x14ac:dyDescent="0.25">
      <c r="A20908" t="s">
        <v>5750</v>
      </c>
      <c r="B20908" s="100" t="s">
        <v>18581</v>
      </c>
      <c r="C20908" s="99" t="s">
        <v>18580</v>
      </c>
      <c r="D20908" s="124">
        <v>37507</v>
      </c>
      <c r="E20908" s="157" t="e">
        <f>VLOOKUP(D20908,'SOAT LIQ'!$A$87:$C$3416,3,FALSE)</f>
        <v>#N/A</v>
      </c>
      <c r="F20908" t="s">
        <v>21632</v>
      </c>
    </row>
    <row r="20909" spans="1:6" x14ac:dyDescent="0.25">
      <c r="A20909" t="s">
        <v>8459</v>
      </c>
      <c r="B20909" s="100" t="s">
        <v>18581</v>
      </c>
      <c r="C20909" s="99" t="s">
        <v>18580</v>
      </c>
      <c r="D20909" s="124">
        <v>37507</v>
      </c>
      <c r="E20909" s="157" t="e">
        <f>VLOOKUP(D20909,'SOAT LIQ'!$A$87:$C$3416,3,FALSE)</f>
        <v>#N/A</v>
      </c>
    </row>
    <row r="20910" spans="1:6" x14ac:dyDescent="0.25">
      <c r="A20910" t="s">
        <v>4132</v>
      </c>
      <c r="B20910" s="100" t="s">
        <v>18581</v>
      </c>
      <c r="C20910" s="99" t="s">
        <v>18580</v>
      </c>
      <c r="D20910" s="124">
        <v>37507</v>
      </c>
      <c r="E20910" s="157" t="e">
        <f>VLOOKUP(D20910,'SOAT LIQ'!$A$87:$C$3416,3,FALSE)</f>
        <v>#N/A</v>
      </c>
    </row>
    <row r="20911" spans="1:6" x14ac:dyDescent="0.25">
      <c r="A20911" t="s">
        <v>8460</v>
      </c>
      <c r="B20911" s="100" t="s">
        <v>18581</v>
      </c>
      <c r="C20911" s="99" t="s">
        <v>18580</v>
      </c>
      <c r="D20911" s="124">
        <v>37507</v>
      </c>
      <c r="E20911" s="157" t="e">
        <f>VLOOKUP(D20911,'SOAT LIQ'!$A$87:$C$3416,3,FALSE)</f>
        <v>#N/A</v>
      </c>
    </row>
    <row r="20912" spans="1:6" x14ac:dyDescent="0.25">
      <c r="A20912" t="s">
        <v>7606</v>
      </c>
      <c r="B20912" s="100" t="s">
        <v>18581</v>
      </c>
      <c r="C20912" s="99" t="s">
        <v>18580</v>
      </c>
      <c r="D20912" s="124">
        <v>37507</v>
      </c>
      <c r="E20912" s="157" t="e">
        <f>VLOOKUP(D20912,'SOAT LIQ'!$A$87:$C$3416,3,FALSE)</f>
        <v>#N/A</v>
      </c>
    </row>
    <row r="20913" spans="1:6" x14ac:dyDescent="0.25">
      <c r="A20913" t="s">
        <v>8461</v>
      </c>
      <c r="B20913" s="100" t="s">
        <v>18581</v>
      </c>
      <c r="C20913" s="99" t="s">
        <v>18580</v>
      </c>
      <c r="D20913" s="124">
        <v>37507</v>
      </c>
      <c r="E20913" s="157" t="e">
        <f>VLOOKUP(D20913,'SOAT LIQ'!$A$87:$C$3416,3,FALSE)</f>
        <v>#N/A</v>
      </c>
    </row>
    <row r="20914" spans="1:6" x14ac:dyDescent="0.25">
      <c r="A20914" t="s">
        <v>5923</v>
      </c>
      <c r="B20914" s="100" t="s">
        <v>18581</v>
      </c>
      <c r="C20914" s="99" t="s">
        <v>18580</v>
      </c>
      <c r="D20914" s="124">
        <v>37507</v>
      </c>
      <c r="E20914" s="157" t="e">
        <f>VLOOKUP(D20914,'SOAT LIQ'!$A$87:$C$3416,3,FALSE)</f>
        <v>#N/A</v>
      </c>
      <c r="F20914" t="s">
        <v>21632</v>
      </c>
    </row>
    <row r="20915" spans="1:6" x14ac:dyDescent="0.25">
      <c r="A20915" t="s">
        <v>8469</v>
      </c>
      <c r="B20915" s="100" t="s">
        <v>18581</v>
      </c>
      <c r="C20915" s="99" t="s">
        <v>18580</v>
      </c>
      <c r="D20915" s="124">
        <v>37507</v>
      </c>
      <c r="E20915" s="157" t="e">
        <f>VLOOKUP(D20915,'SOAT LIQ'!$A$87:$C$3416,3,FALSE)</f>
        <v>#N/A</v>
      </c>
      <c r="F20915" t="s">
        <v>21632</v>
      </c>
    </row>
    <row r="20916" spans="1:6" x14ac:dyDescent="0.25">
      <c r="A20916" t="s">
        <v>6023</v>
      </c>
      <c r="B20916" s="100" t="s">
        <v>18581</v>
      </c>
      <c r="C20916" s="99" t="s">
        <v>18580</v>
      </c>
      <c r="D20916" s="124">
        <v>37507</v>
      </c>
      <c r="E20916" s="157" t="e">
        <f>VLOOKUP(D20916,'SOAT LIQ'!$A$87:$C$3416,3,FALSE)</f>
        <v>#N/A</v>
      </c>
      <c r="F20916" t="s">
        <v>21632</v>
      </c>
    </row>
    <row r="20917" spans="1:6" x14ac:dyDescent="0.25">
      <c r="A20917" t="s">
        <v>5924</v>
      </c>
      <c r="B20917" s="100" t="s">
        <v>18581</v>
      </c>
      <c r="C20917" s="99" t="s">
        <v>18580</v>
      </c>
      <c r="D20917" s="124">
        <v>37507</v>
      </c>
      <c r="E20917" s="157" t="e">
        <f>VLOOKUP(D20917,'SOAT LIQ'!$A$87:$C$3416,3,FALSE)</f>
        <v>#N/A</v>
      </c>
      <c r="F20917" t="s">
        <v>21632</v>
      </c>
    </row>
    <row r="20918" spans="1:6" x14ac:dyDescent="0.25">
      <c r="A20918" t="s">
        <v>8462</v>
      </c>
      <c r="B20918" s="100" t="s">
        <v>18581</v>
      </c>
      <c r="C20918" s="99" t="s">
        <v>18580</v>
      </c>
      <c r="D20918" s="124">
        <v>37507</v>
      </c>
      <c r="E20918" s="157" t="e">
        <f>VLOOKUP(D20918,'SOAT LIQ'!$A$87:$C$3416,3,FALSE)</f>
        <v>#N/A</v>
      </c>
    </row>
    <row r="20919" spans="1:6" x14ac:dyDescent="0.25">
      <c r="A20919" t="s">
        <v>8463</v>
      </c>
      <c r="B20919" s="100" t="s">
        <v>18581</v>
      </c>
      <c r="C20919" s="99" t="s">
        <v>18580</v>
      </c>
      <c r="D20919" s="124">
        <v>37507</v>
      </c>
      <c r="E20919" s="157" t="e">
        <f>VLOOKUP(D20919,'SOAT LIQ'!$A$87:$C$3416,3,FALSE)</f>
        <v>#N/A</v>
      </c>
    </row>
    <row r="20920" spans="1:6" x14ac:dyDescent="0.25">
      <c r="A20920" t="s">
        <v>6318</v>
      </c>
      <c r="B20920" s="100" t="s">
        <v>18581</v>
      </c>
      <c r="C20920" s="99" t="s">
        <v>18580</v>
      </c>
      <c r="D20920" s="124">
        <v>37507</v>
      </c>
      <c r="E20920" s="157" t="e">
        <f>VLOOKUP(D20920,'SOAT LIQ'!$A$87:$C$3416,3,FALSE)</f>
        <v>#N/A</v>
      </c>
    </row>
    <row r="20921" spans="1:6" x14ac:dyDescent="0.25">
      <c r="A20921" t="s">
        <v>5401</v>
      </c>
      <c r="B20921" s="100" t="s">
        <v>18581</v>
      </c>
      <c r="C20921" s="99" t="s">
        <v>18580</v>
      </c>
      <c r="D20921" s="124">
        <v>37507</v>
      </c>
      <c r="E20921" s="157" t="e">
        <f>VLOOKUP(D20921,'SOAT LIQ'!$A$87:$C$3416,3,FALSE)</f>
        <v>#N/A</v>
      </c>
    </row>
    <row r="20922" spans="1:6" x14ac:dyDescent="0.25">
      <c r="A20922" t="s">
        <v>8464</v>
      </c>
      <c r="B20922" s="100" t="s">
        <v>18581</v>
      </c>
      <c r="C20922" s="99" t="s">
        <v>18580</v>
      </c>
      <c r="D20922" s="124">
        <v>37507</v>
      </c>
      <c r="E20922" s="157" t="e">
        <f>VLOOKUP(D20922,'SOAT LIQ'!$A$87:$C$3416,3,FALSE)</f>
        <v>#N/A</v>
      </c>
    </row>
    <row r="20923" spans="1:6" x14ac:dyDescent="0.25">
      <c r="A20923" t="s">
        <v>8465</v>
      </c>
      <c r="B20923" s="100" t="s">
        <v>18581</v>
      </c>
      <c r="C20923" s="99" t="s">
        <v>18580</v>
      </c>
      <c r="D20923" s="124">
        <v>37507</v>
      </c>
      <c r="E20923" s="157" t="e">
        <f>VLOOKUP(D20923,'SOAT LIQ'!$A$87:$C$3416,3,FALSE)</f>
        <v>#N/A</v>
      </c>
    </row>
    <row r="20924" spans="1:6" x14ac:dyDescent="0.25">
      <c r="A20924" t="s">
        <v>8152</v>
      </c>
      <c r="B20924" s="100" t="s">
        <v>18581</v>
      </c>
      <c r="C20924" s="99" t="s">
        <v>18580</v>
      </c>
      <c r="D20924" s="124">
        <v>37507</v>
      </c>
      <c r="E20924" s="157" t="e">
        <f>VLOOKUP(D20924,'SOAT LIQ'!$A$87:$C$3416,3,FALSE)</f>
        <v>#N/A</v>
      </c>
    </row>
    <row r="20925" spans="1:6" x14ac:dyDescent="0.25">
      <c r="A20925" t="s">
        <v>7772</v>
      </c>
      <c r="B20925" s="100" t="s">
        <v>18581</v>
      </c>
      <c r="C20925" s="99" t="s">
        <v>18580</v>
      </c>
      <c r="D20925" s="124">
        <v>37507</v>
      </c>
      <c r="E20925" s="157" t="e">
        <f>VLOOKUP(D20925,'SOAT LIQ'!$A$87:$C$3416,3,FALSE)</f>
        <v>#N/A</v>
      </c>
    </row>
    <row r="20926" spans="1:6" x14ac:dyDescent="0.25">
      <c r="A20926" t="s">
        <v>5748</v>
      </c>
      <c r="B20926" s="100" t="s">
        <v>18581</v>
      </c>
      <c r="C20926" s="99" t="s">
        <v>18580</v>
      </c>
      <c r="D20926" s="124">
        <v>37507</v>
      </c>
      <c r="E20926" s="157" t="e">
        <f>VLOOKUP(D20926,'SOAT LIQ'!$A$87:$C$3416,3,FALSE)</f>
        <v>#N/A</v>
      </c>
      <c r="F20926" t="s">
        <v>21632</v>
      </c>
    </row>
    <row r="20927" spans="1:6" x14ac:dyDescent="0.25">
      <c r="A20927" t="s">
        <v>5508</v>
      </c>
      <c r="B20927" s="100" t="s">
        <v>18581</v>
      </c>
      <c r="C20927" s="99" t="s">
        <v>18580</v>
      </c>
      <c r="D20927" s="124">
        <v>37507</v>
      </c>
      <c r="E20927" s="157" t="e">
        <f>VLOOKUP(D20927,'SOAT LIQ'!$A$87:$C$3416,3,FALSE)</f>
        <v>#N/A</v>
      </c>
      <c r="F20927" t="s">
        <v>21632</v>
      </c>
    </row>
    <row r="20928" spans="1:6" x14ac:dyDescent="0.25">
      <c r="A20928" t="s">
        <v>4339</v>
      </c>
      <c r="B20928" s="100" t="s">
        <v>18581</v>
      </c>
      <c r="C20928" s="99" t="s">
        <v>18580</v>
      </c>
      <c r="D20928" s="124">
        <v>37507</v>
      </c>
      <c r="E20928" s="157" t="e">
        <f>VLOOKUP(D20928,'SOAT LIQ'!$A$87:$C$3416,3,FALSE)</f>
        <v>#N/A</v>
      </c>
      <c r="F20928" t="s">
        <v>21632</v>
      </c>
    </row>
    <row r="20929" spans="1:6" x14ac:dyDescent="0.25">
      <c r="A20929" t="s">
        <v>5809</v>
      </c>
      <c r="B20929" s="100" t="s">
        <v>18581</v>
      </c>
      <c r="C20929" s="99" t="s">
        <v>18580</v>
      </c>
      <c r="D20929" s="124">
        <v>37507</v>
      </c>
      <c r="E20929" s="157" t="e">
        <f>VLOOKUP(D20929,'SOAT LIQ'!$A$87:$C$3416,3,FALSE)</f>
        <v>#N/A</v>
      </c>
      <c r="F20929" t="s">
        <v>21632</v>
      </c>
    </row>
    <row r="20930" spans="1:6" x14ac:dyDescent="0.25">
      <c r="A20930" t="s">
        <v>5142</v>
      </c>
      <c r="B20930" s="100" t="s">
        <v>18581</v>
      </c>
      <c r="C20930" s="99" t="s">
        <v>18580</v>
      </c>
      <c r="D20930" s="124">
        <v>37507</v>
      </c>
      <c r="E20930" s="157" t="e">
        <f>VLOOKUP(D20930,'SOAT LIQ'!$A$87:$C$3416,3,FALSE)</f>
        <v>#N/A</v>
      </c>
      <c r="F20930" t="s">
        <v>21632</v>
      </c>
    </row>
    <row r="20931" spans="1:6" x14ac:dyDescent="0.25">
      <c r="A20931" t="s">
        <v>6113</v>
      </c>
      <c r="B20931" s="100" t="s">
        <v>18581</v>
      </c>
      <c r="C20931" s="99" t="s">
        <v>18580</v>
      </c>
      <c r="D20931" s="124">
        <v>37507</v>
      </c>
      <c r="E20931" s="157" t="e">
        <f>VLOOKUP(D20931,'SOAT LIQ'!$A$87:$C$3416,3,FALSE)</f>
        <v>#N/A</v>
      </c>
      <c r="F20931" t="s">
        <v>21632</v>
      </c>
    </row>
    <row r="20932" spans="1:6" x14ac:dyDescent="0.25">
      <c r="A20932" t="s">
        <v>5745</v>
      </c>
      <c r="B20932" s="100" t="s">
        <v>18581</v>
      </c>
      <c r="C20932" s="99" t="s">
        <v>18580</v>
      </c>
      <c r="D20932" s="124">
        <v>37507</v>
      </c>
      <c r="E20932" s="157" t="e">
        <f>VLOOKUP(D20932,'SOAT LIQ'!$A$87:$C$3416,3,FALSE)</f>
        <v>#N/A</v>
      </c>
      <c r="F20932" t="s">
        <v>21632</v>
      </c>
    </row>
    <row r="20933" spans="1:6" x14ac:dyDescent="0.25">
      <c r="A20933" t="s">
        <v>5031</v>
      </c>
      <c r="B20933" s="100" t="s">
        <v>18581</v>
      </c>
      <c r="C20933" s="99" t="s">
        <v>18580</v>
      </c>
      <c r="D20933" s="124">
        <v>37507</v>
      </c>
      <c r="E20933" s="157" t="e">
        <f>VLOOKUP(D20933,'SOAT LIQ'!$A$87:$C$3416,3,FALSE)</f>
        <v>#N/A</v>
      </c>
      <c r="F20933" t="s">
        <v>21632</v>
      </c>
    </row>
    <row r="20934" spans="1:6" x14ac:dyDescent="0.25">
      <c r="A20934" t="s">
        <v>5773</v>
      </c>
      <c r="B20934" s="100" t="s">
        <v>18581</v>
      </c>
      <c r="C20934" s="99" t="s">
        <v>18580</v>
      </c>
      <c r="D20934" s="124">
        <v>37507</v>
      </c>
      <c r="E20934" s="157" t="e">
        <f>VLOOKUP(D20934,'SOAT LIQ'!$A$87:$C$3416,3,FALSE)</f>
        <v>#N/A</v>
      </c>
      <c r="F20934" t="s">
        <v>21632</v>
      </c>
    </row>
    <row r="20935" spans="1:6" x14ac:dyDescent="0.25">
      <c r="A20935" t="s">
        <v>5796</v>
      </c>
      <c r="B20935" s="100" t="s">
        <v>18581</v>
      </c>
      <c r="C20935" s="99" t="s">
        <v>18580</v>
      </c>
      <c r="D20935" s="124">
        <v>37507</v>
      </c>
      <c r="E20935" s="157" t="e">
        <f>VLOOKUP(D20935,'SOAT LIQ'!$A$87:$C$3416,3,FALSE)</f>
        <v>#N/A</v>
      </c>
      <c r="F20935" t="s">
        <v>21632</v>
      </c>
    </row>
    <row r="20936" spans="1:6" x14ac:dyDescent="0.25">
      <c r="A20936" t="s">
        <v>5969</v>
      </c>
      <c r="B20936" s="100" t="s">
        <v>18581</v>
      </c>
      <c r="C20936" s="99" t="s">
        <v>18580</v>
      </c>
      <c r="D20936" s="124">
        <v>37507</v>
      </c>
      <c r="E20936" s="157" t="e">
        <f>VLOOKUP(D20936,'SOAT LIQ'!$A$87:$C$3416,3,FALSE)</f>
        <v>#N/A</v>
      </c>
      <c r="F20936" t="s">
        <v>21632</v>
      </c>
    </row>
    <row r="20937" spans="1:6" x14ac:dyDescent="0.25">
      <c r="A20937" t="s">
        <v>5482</v>
      </c>
      <c r="B20937" s="100" t="s">
        <v>18581</v>
      </c>
      <c r="C20937" s="99" t="s">
        <v>18580</v>
      </c>
      <c r="D20937" s="124">
        <v>37507</v>
      </c>
      <c r="E20937" s="157" t="e">
        <f>VLOOKUP(D20937,'SOAT LIQ'!$A$87:$C$3416,3,FALSE)</f>
        <v>#N/A</v>
      </c>
      <c r="F20937" t="s">
        <v>21632</v>
      </c>
    </row>
    <row r="20938" spans="1:6" x14ac:dyDescent="0.25">
      <c r="A20938" t="s">
        <v>5782</v>
      </c>
      <c r="B20938" s="100" t="s">
        <v>18581</v>
      </c>
      <c r="C20938" s="99" t="s">
        <v>18580</v>
      </c>
      <c r="D20938" s="124">
        <v>37507</v>
      </c>
      <c r="E20938" s="157" t="e">
        <f>VLOOKUP(D20938,'SOAT LIQ'!$A$87:$C$3416,3,FALSE)</f>
        <v>#N/A</v>
      </c>
      <c r="F20938" t="s">
        <v>21632</v>
      </c>
    </row>
    <row r="20939" spans="1:6" x14ac:dyDescent="0.25">
      <c r="A20939" t="s">
        <v>5904</v>
      </c>
      <c r="B20939" s="100" t="s">
        <v>18581</v>
      </c>
      <c r="C20939" s="99" t="s">
        <v>18580</v>
      </c>
      <c r="D20939" s="124">
        <v>37507</v>
      </c>
      <c r="E20939" s="157" t="e">
        <f>VLOOKUP(D20939,'SOAT LIQ'!$A$87:$C$3416,3,FALSE)</f>
        <v>#N/A</v>
      </c>
      <c r="F20939" t="s">
        <v>21632</v>
      </c>
    </row>
    <row r="20940" spans="1:6" x14ac:dyDescent="0.25">
      <c r="A20940" t="s">
        <v>5936</v>
      </c>
      <c r="B20940" s="100" t="s">
        <v>18581</v>
      </c>
      <c r="C20940" s="99" t="s">
        <v>18580</v>
      </c>
      <c r="D20940" s="124">
        <v>37507</v>
      </c>
      <c r="E20940" s="157" t="e">
        <f>VLOOKUP(D20940,'SOAT LIQ'!$A$87:$C$3416,3,FALSE)</f>
        <v>#N/A</v>
      </c>
      <c r="F20940" t="s">
        <v>21632</v>
      </c>
    </row>
    <row r="20941" spans="1:6" x14ac:dyDescent="0.25">
      <c r="A20941" t="s">
        <v>8089</v>
      </c>
      <c r="B20941" s="100" t="s">
        <v>18581</v>
      </c>
      <c r="C20941" s="99" t="s">
        <v>18580</v>
      </c>
      <c r="D20941" s="124">
        <v>37507</v>
      </c>
      <c r="E20941" s="157" t="e">
        <f>VLOOKUP(D20941,'SOAT LIQ'!$A$87:$C$3416,3,FALSE)</f>
        <v>#N/A</v>
      </c>
    </row>
    <row r="20942" spans="1:6" x14ac:dyDescent="0.25">
      <c r="A20942" t="s">
        <v>5509</v>
      </c>
      <c r="B20942" s="100" t="s">
        <v>18581</v>
      </c>
      <c r="C20942" s="99" t="s">
        <v>18580</v>
      </c>
      <c r="D20942" s="124">
        <v>37507</v>
      </c>
      <c r="E20942" s="157" t="e">
        <f>VLOOKUP(D20942,'SOAT LIQ'!$A$87:$C$3416,3,FALSE)</f>
        <v>#N/A</v>
      </c>
      <c r="F20942" t="s">
        <v>5509</v>
      </c>
    </row>
    <row r="20943" spans="1:6" x14ac:dyDescent="0.25">
      <c r="A20943" t="s">
        <v>5523</v>
      </c>
      <c r="B20943" s="100" t="s">
        <v>18581</v>
      </c>
      <c r="C20943" s="99" t="s">
        <v>18580</v>
      </c>
      <c r="D20943" s="124">
        <v>37507</v>
      </c>
      <c r="E20943" s="157" t="e">
        <f>VLOOKUP(D20943,'SOAT LIQ'!$A$87:$C$3416,3,FALSE)</f>
        <v>#N/A</v>
      </c>
      <c r="F20943" t="s">
        <v>21632</v>
      </c>
    </row>
    <row r="20944" spans="1:6" x14ac:dyDescent="0.25">
      <c r="A20944" t="s">
        <v>5578</v>
      </c>
      <c r="B20944" s="100" t="s">
        <v>18581</v>
      </c>
      <c r="C20944" s="99" t="s">
        <v>18580</v>
      </c>
      <c r="D20944" s="124">
        <v>37507</v>
      </c>
      <c r="E20944" s="157" t="e">
        <f>VLOOKUP(D20944,'SOAT LIQ'!$A$87:$C$3416,3,FALSE)</f>
        <v>#N/A</v>
      </c>
    </row>
    <row r="20945" spans="1:6" x14ac:dyDescent="0.25">
      <c r="A20945" t="s">
        <v>8472</v>
      </c>
      <c r="B20945" s="100" t="s">
        <v>18581</v>
      </c>
      <c r="C20945" s="99" t="s">
        <v>18580</v>
      </c>
      <c r="D20945" s="124">
        <v>37507</v>
      </c>
      <c r="E20945" s="157" t="e">
        <f>VLOOKUP(D20945,'SOAT LIQ'!$A$87:$C$3416,3,FALSE)</f>
        <v>#N/A</v>
      </c>
    </row>
    <row r="20946" spans="1:6" x14ac:dyDescent="0.25">
      <c r="A20946" t="s">
        <v>5577</v>
      </c>
      <c r="B20946" s="100" t="s">
        <v>18581</v>
      </c>
      <c r="C20946" s="99" t="s">
        <v>18580</v>
      </c>
      <c r="D20946" s="124">
        <v>37507</v>
      </c>
      <c r="E20946" s="157" t="e">
        <f>VLOOKUP(D20946,'SOAT LIQ'!$A$87:$C$3416,3,FALSE)</f>
        <v>#N/A</v>
      </c>
    </row>
    <row r="20947" spans="1:6" x14ac:dyDescent="0.25">
      <c r="A20947" t="s">
        <v>5579</v>
      </c>
      <c r="B20947" s="100" t="s">
        <v>18581</v>
      </c>
      <c r="C20947" s="99" t="s">
        <v>18580</v>
      </c>
      <c r="D20947" s="124">
        <v>37507</v>
      </c>
      <c r="E20947" s="157" t="e">
        <f>VLOOKUP(D20947,'SOAT LIQ'!$A$87:$C$3416,3,FALSE)</f>
        <v>#N/A</v>
      </c>
    </row>
    <row r="20948" spans="1:6" x14ac:dyDescent="0.25">
      <c r="A20948" t="s">
        <v>5580</v>
      </c>
      <c r="B20948" s="100" t="s">
        <v>18581</v>
      </c>
      <c r="C20948" s="99" t="s">
        <v>18580</v>
      </c>
      <c r="D20948" s="124">
        <v>37507</v>
      </c>
      <c r="E20948" s="157" t="e">
        <f>VLOOKUP(D20948,'SOAT LIQ'!$A$87:$C$3416,3,FALSE)</f>
        <v>#N/A</v>
      </c>
    </row>
    <row r="20949" spans="1:6" x14ac:dyDescent="0.25">
      <c r="A20949" t="s">
        <v>4229</v>
      </c>
      <c r="B20949" s="100" t="s">
        <v>18581</v>
      </c>
      <c r="C20949" s="99" t="s">
        <v>18580</v>
      </c>
      <c r="D20949" s="124">
        <v>37507</v>
      </c>
      <c r="E20949" s="157" t="e">
        <f>VLOOKUP(D20949,'SOAT LIQ'!$A$87:$C$3416,3,FALSE)</f>
        <v>#N/A</v>
      </c>
    </row>
    <row r="20950" spans="1:6" x14ac:dyDescent="0.25">
      <c r="A20950" t="s">
        <v>5713</v>
      </c>
      <c r="B20950" s="100" t="s">
        <v>18581</v>
      </c>
      <c r="C20950" s="99" t="s">
        <v>18580</v>
      </c>
      <c r="D20950" s="124">
        <v>37507</v>
      </c>
      <c r="E20950" s="157" t="e">
        <f>VLOOKUP(D20950,'SOAT LIQ'!$A$87:$C$3416,3,FALSE)</f>
        <v>#N/A</v>
      </c>
    </row>
    <row r="20951" spans="1:6" x14ac:dyDescent="0.25">
      <c r="A20951" t="s">
        <v>6573</v>
      </c>
      <c r="B20951" s="100" t="s">
        <v>18581</v>
      </c>
      <c r="C20951" s="99" t="s">
        <v>18580</v>
      </c>
      <c r="D20951" s="124">
        <v>37507</v>
      </c>
      <c r="E20951" s="157" t="e">
        <f>VLOOKUP(D20951,'SOAT LIQ'!$A$87:$C$3416,3,FALSE)</f>
        <v>#N/A</v>
      </c>
    </row>
    <row r="20952" spans="1:6" x14ac:dyDescent="0.25">
      <c r="A20952" t="s">
        <v>5750</v>
      </c>
      <c r="B20952" s="100" t="s">
        <v>18582</v>
      </c>
      <c r="C20952" s="99" t="s">
        <v>18583</v>
      </c>
      <c r="D20952" s="124">
        <v>37507</v>
      </c>
      <c r="E20952" s="157" t="e">
        <f>VLOOKUP(D20952,'SOAT LIQ'!$A$87:$C$3416,3,FALSE)</f>
        <v>#N/A</v>
      </c>
      <c r="F20952" t="s">
        <v>21632</v>
      </c>
    </row>
    <row r="20953" spans="1:6" x14ac:dyDescent="0.25">
      <c r="A20953" t="s">
        <v>6183</v>
      </c>
      <c r="B20953" s="100" t="s">
        <v>18582</v>
      </c>
      <c r="C20953" s="99" t="s">
        <v>18583</v>
      </c>
      <c r="D20953" s="124">
        <v>37507</v>
      </c>
      <c r="E20953" s="157" t="e">
        <f>VLOOKUP(D20953,'SOAT LIQ'!$A$87:$C$3416,3,FALSE)</f>
        <v>#N/A</v>
      </c>
    </row>
    <row r="20954" spans="1:6" x14ac:dyDescent="0.25">
      <c r="A20954" t="s">
        <v>6023</v>
      </c>
      <c r="B20954" s="100" t="s">
        <v>18582</v>
      </c>
      <c r="C20954" s="99" t="s">
        <v>18583</v>
      </c>
      <c r="D20954" s="124">
        <v>37507</v>
      </c>
      <c r="E20954" s="157" t="e">
        <f>VLOOKUP(D20954,'SOAT LIQ'!$A$87:$C$3416,3,FALSE)</f>
        <v>#N/A</v>
      </c>
      <c r="F20954" t="s">
        <v>21632</v>
      </c>
    </row>
    <row r="20955" spans="1:6" x14ac:dyDescent="0.25">
      <c r="A20955" t="s">
        <v>4339</v>
      </c>
      <c r="B20955" s="100" t="s">
        <v>18582</v>
      </c>
      <c r="C20955" s="99" t="s">
        <v>18583</v>
      </c>
      <c r="D20955" s="124">
        <v>37507</v>
      </c>
      <c r="E20955" s="157" t="e">
        <f>VLOOKUP(D20955,'SOAT LIQ'!$A$87:$C$3416,3,FALSE)</f>
        <v>#N/A</v>
      </c>
      <c r="F20955" t="s">
        <v>21632</v>
      </c>
    </row>
    <row r="20956" spans="1:6" x14ac:dyDescent="0.25">
      <c r="A20956" t="s">
        <v>5713</v>
      </c>
      <c r="B20956" s="100" t="s">
        <v>18582</v>
      </c>
      <c r="C20956" s="99" t="s">
        <v>18583</v>
      </c>
      <c r="D20956" s="124">
        <v>37507</v>
      </c>
      <c r="E20956" s="157" t="e">
        <f>VLOOKUP(D20956,'SOAT LIQ'!$A$87:$C$3416,3,FALSE)</f>
        <v>#N/A</v>
      </c>
    </row>
    <row r="20957" spans="1:6" x14ac:dyDescent="0.25">
      <c r="A20957" t="s">
        <v>6573</v>
      </c>
      <c r="B20957" s="100" t="s">
        <v>18582</v>
      </c>
      <c r="C20957" s="99" t="s">
        <v>18583</v>
      </c>
      <c r="D20957" s="124">
        <v>37507</v>
      </c>
      <c r="E20957" s="157" t="e">
        <f>VLOOKUP(D20957,'SOAT LIQ'!$A$87:$C$3416,3,FALSE)</f>
        <v>#N/A</v>
      </c>
    </row>
    <row r="20958" spans="1:6" x14ac:dyDescent="0.25">
      <c r="A20958" t="s">
        <v>7772</v>
      </c>
      <c r="B20958" s="100" t="s">
        <v>18584</v>
      </c>
      <c r="C20958" s="99" t="s">
        <v>18583</v>
      </c>
      <c r="D20958" s="124">
        <v>37507</v>
      </c>
      <c r="E20958" s="157" t="e">
        <f>VLOOKUP(D20958,'SOAT LIQ'!$A$87:$C$3416,3,FALSE)</f>
        <v>#N/A</v>
      </c>
    </row>
    <row r="20959" spans="1:6" x14ac:dyDescent="0.25">
      <c r="A20959" t="s">
        <v>6183</v>
      </c>
      <c r="B20959" s="100" t="s">
        <v>18584</v>
      </c>
      <c r="C20959" s="99" t="s">
        <v>18583</v>
      </c>
      <c r="D20959" s="124">
        <v>37507</v>
      </c>
      <c r="E20959" s="157" t="e">
        <f>VLOOKUP(D20959,'SOAT LIQ'!$A$87:$C$3416,3,FALSE)</f>
        <v>#N/A</v>
      </c>
    </row>
    <row r="20960" spans="1:6" x14ac:dyDescent="0.25">
      <c r="A20960" t="s">
        <v>8089</v>
      </c>
      <c r="B20960" s="100" t="s">
        <v>18584</v>
      </c>
      <c r="C20960" s="99" t="s">
        <v>18583</v>
      </c>
      <c r="D20960" s="124">
        <v>37507</v>
      </c>
      <c r="E20960" s="157" t="e">
        <f>VLOOKUP(D20960,'SOAT LIQ'!$A$87:$C$3416,3,FALSE)</f>
        <v>#N/A</v>
      </c>
    </row>
    <row r="20961" spans="1:6" x14ac:dyDescent="0.25">
      <c r="A20961" t="s">
        <v>5509</v>
      </c>
      <c r="B20961" s="100" t="s">
        <v>18584</v>
      </c>
      <c r="C20961" s="99" t="s">
        <v>18583</v>
      </c>
      <c r="D20961" s="124">
        <v>37507</v>
      </c>
      <c r="E20961" s="157" t="e">
        <f>VLOOKUP(D20961,'SOAT LIQ'!$A$87:$C$3416,3,FALSE)</f>
        <v>#N/A</v>
      </c>
      <c r="F20961" t="s">
        <v>5509</v>
      </c>
    </row>
    <row r="20962" spans="1:6" x14ac:dyDescent="0.25">
      <c r="A20962" t="s">
        <v>5713</v>
      </c>
      <c r="B20962" s="100" t="s">
        <v>18584</v>
      </c>
      <c r="C20962" s="99" t="s">
        <v>18583</v>
      </c>
      <c r="D20962" s="124">
        <v>37507</v>
      </c>
      <c r="E20962" s="157" t="e">
        <f>VLOOKUP(D20962,'SOAT LIQ'!$A$87:$C$3416,3,FALSE)</f>
        <v>#N/A</v>
      </c>
    </row>
    <row r="20963" spans="1:6" x14ac:dyDescent="0.25">
      <c r="A20963" t="s">
        <v>4339</v>
      </c>
      <c r="B20963" s="100" t="s">
        <v>18584</v>
      </c>
      <c r="C20963" s="99" t="s">
        <v>18583</v>
      </c>
      <c r="D20963" s="124">
        <v>37507</v>
      </c>
      <c r="E20963" s="157" t="e">
        <f>VLOOKUP(D20963,'SOAT LIQ'!$A$87:$C$3416,3,FALSE)</f>
        <v>#N/A</v>
      </c>
      <c r="F20963" t="s">
        <v>21632</v>
      </c>
    </row>
    <row r="20964" spans="1:6" x14ac:dyDescent="0.25">
      <c r="A20964" t="s">
        <v>6183</v>
      </c>
      <c r="B20964" s="100" t="s">
        <v>18586</v>
      </c>
      <c r="C20964" s="99" t="s">
        <v>18585</v>
      </c>
      <c r="D20964" s="124">
        <v>37507</v>
      </c>
      <c r="E20964" s="157" t="e">
        <f>VLOOKUP(D20964,'SOAT LIQ'!$A$87:$C$3416,3,FALSE)</f>
        <v>#N/A</v>
      </c>
    </row>
    <row r="20965" spans="1:6" x14ac:dyDescent="0.25">
      <c r="A20965" t="s">
        <v>5965</v>
      </c>
      <c r="B20965" s="100" t="s">
        <v>18586</v>
      </c>
      <c r="C20965" s="99" t="s">
        <v>18585</v>
      </c>
      <c r="D20965" s="124">
        <v>37507</v>
      </c>
      <c r="E20965" s="157" t="e">
        <f>VLOOKUP(D20965,'SOAT LIQ'!$A$87:$C$3416,3,FALSE)</f>
        <v>#N/A</v>
      </c>
      <c r="F20965" t="s">
        <v>21632</v>
      </c>
    </row>
    <row r="20966" spans="1:6" x14ac:dyDescent="0.25">
      <c r="A20966" t="s">
        <v>5922</v>
      </c>
      <c r="B20966" s="100" t="s">
        <v>18586</v>
      </c>
      <c r="C20966" s="99" t="s">
        <v>18585</v>
      </c>
      <c r="D20966" s="124">
        <v>37507</v>
      </c>
      <c r="E20966" s="157" t="e">
        <f>VLOOKUP(D20966,'SOAT LIQ'!$A$87:$C$3416,3,FALSE)</f>
        <v>#N/A</v>
      </c>
      <c r="F20966" t="s">
        <v>21632</v>
      </c>
    </row>
    <row r="20967" spans="1:6" x14ac:dyDescent="0.25">
      <c r="A20967" t="s">
        <v>5750</v>
      </c>
      <c r="B20967" s="100" t="s">
        <v>18586</v>
      </c>
      <c r="C20967" s="99" t="s">
        <v>18585</v>
      </c>
      <c r="D20967" s="124">
        <v>37507</v>
      </c>
      <c r="E20967" s="157" t="e">
        <f>VLOOKUP(D20967,'SOAT LIQ'!$A$87:$C$3416,3,FALSE)</f>
        <v>#N/A</v>
      </c>
      <c r="F20967" t="s">
        <v>21632</v>
      </c>
    </row>
    <row r="20968" spans="1:6" x14ac:dyDescent="0.25">
      <c r="A20968" t="s">
        <v>8459</v>
      </c>
      <c r="B20968" s="100" t="s">
        <v>18586</v>
      </c>
      <c r="C20968" s="99" t="s">
        <v>18585</v>
      </c>
      <c r="D20968" s="124">
        <v>37507</v>
      </c>
      <c r="E20968" s="157" t="e">
        <f>VLOOKUP(D20968,'SOAT LIQ'!$A$87:$C$3416,3,FALSE)</f>
        <v>#N/A</v>
      </c>
    </row>
    <row r="20969" spans="1:6" x14ac:dyDescent="0.25">
      <c r="A20969" t="s">
        <v>4132</v>
      </c>
      <c r="B20969" s="100" t="s">
        <v>18586</v>
      </c>
      <c r="C20969" s="99" t="s">
        <v>18585</v>
      </c>
      <c r="D20969" s="124">
        <v>37507</v>
      </c>
      <c r="E20969" s="157" t="e">
        <f>VLOOKUP(D20969,'SOAT LIQ'!$A$87:$C$3416,3,FALSE)</f>
        <v>#N/A</v>
      </c>
    </row>
    <row r="20970" spans="1:6" x14ac:dyDescent="0.25">
      <c r="A20970" t="s">
        <v>8460</v>
      </c>
      <c r="B20970" s="100" t="s">
        <v>18586</v>
      </c>
      <c r="C20970" s="99" t="s">
        <v>18585</v>
      </c>
      <c r="D20970" s="124">
        <v>37507</v>
      </c>
      <c r="E20970" s="157" t="e">
        <f>VLOOKUP(D20970,'SOAT LIQ'!$A$87:$C$3416,3,FALSE)</f>
        <v>#N/A</v>
      </c>
    </row>
    <row r="20971" spans="1:6" x14ac:dyDescent="0.25">
      <c r="A20971" t="s">
        <v>7606</v>
      </c>
      <c r="B20971" s="100" t="s">
        <v>18586</v>
      </c>
      <c r="C20971" s="99" t="s">
        <v>18585</v>
      </c>
      <c r="D20971" s="124">
        <v>37507</v>
      </c>
      <c r="E20971" s="157" t="e">
        <f>VLOOKUP(D20971,'SOAT LIQ'!$A$87:$C$3416,3,FALSE)</f>
        <v>#N/A</v>
      </c>
    </row>
    <row r="20972" spans="1:6" x14ac:dyDescent="0.25">
      <c r="A20972" t="s">
        <v>8461</v>
      </c>
      <c r="B20972" s="100" t="s">
        <v>18586</v>
      </c>
      <c r="C20972" s="99" t="s">
        <v>18585</v>
      </c>
      <c r="D20972" s="124">
        <v>37507</v>
      </c>
      <c r="E20972" s="157" t="e">
        <f>VLOOKUP(D20972,'SOAT LIQ'!$A$87:$C$3416,3,FALSE)</f>
        <v>#N/A</v>
      </c>
    </row>
    <row r="20973" spans="1:6" x14ac:dyDescent="0.25">
      <c r="A20973" t="s">
        <v>5923</v>
      </c>
      <c r="B20973" s="100" t="s">
        <v>18586</v>
      </c>
      <c r="C20973" s="99" t="s">
        <v>18585</v>
      </c>
      <c r="D20973" s="124">
        <v>37507</v>
      </c>
      <c r="E20973" s="157" t="e">
        <f>VLOOKUP(D20973,'SOAT LIQ'!$A$87:$C$3416,3,FALSE)</f>
        <v>#N/A</v>
      </c>
      <c r="F20973" t="s">
        <v>21632</v>
      </c>
    </row>
    <row r="20974" spans="1:6" x14ac:dyDescent="0.25">
      <c r="A20974" t="s">
        <v>8469</v>
      </c>
      <c r="B20974" s="100" t="s">
        <v>18586</v>
      </c>
      <c r="C20974" s="99" t="s">
        <v>18585</v>
      </c>
      <c r="D20974" s="124">
        <v>37507</v>
      </c>
      <c r="E20974" s="157" t="e">
        <f>VLOOKUP(D20974,'SOAT LIQ'!$A$87:$C$3416,3,FALSE)</f>
        <v>#N/A</v>
      </c>
      <c r="F20974" t="s">
        <v>21632</v>
      </c>
    </row>
    <row r="20975" spans="1:6" x14ac:dyDescent="0.25">
      <c r="A20975" t="s">
        <v>6023</v>
      </c>
      <c r="B20975" s="100" t="s">
        <v>18586</v>
      </c>
      <c r="C20975" s="99" t="s">
        <v>18585</v>
      </c>
      <c r="D20975" s="124">
        <v>37507</v>
      </c>
      <c r="E20975" s="157" t="e">
        <f>VLOOKUP(D20975,'SOAT LIQ'!$A$87:$C$3416,3,FALSE)</f>
        <v>#N/A</v>
      </c>
      <c r="F20975" t="s">
        <v>21632</v>
      </c>
    </row>
    <row r="20976" spans="1:6" x14ac:dyDescent="0.25">
      <c r="A20976" t="s">
        <v>5924</v>
      </c>
      <c r="B20976" s="100" t="s">
        <v>18586</v>
      </c>
      <c r="C20976" s="99" t="s">
        <v>18585</v>
      </c>
      <c r="D20976" s="124">
        <v>37507</v>
      </c>
      <c r="E20976" s="157" t="e">
        <f>VLOOKUP(D20976,'SOAT LIQ'!$A$87:$C$3416,3,FALSE)</f>
        <v>#N/A</v>
      </c>
      <c r="F20976" t="s">
        <v>21632</v>
      </c>
    </row>
    <row r="20977" spans="1:6" x14ac:dyDescent="0.25">
      <c r="A20977" t="s">
        <v>8462</v>
      </c>
      <c r="B20977" s="100" t="s">
        <v>18586</v>
      </c>
      <c r="C20977" s="99" t="s">
        <v>18585</v>
      </c>
      <c r="D20977" s="124">
        <v>37507</v>
      </c>
      <c r="E20977" s="157" t="e">
        <f>VLOOKUP(D20977,'SOAT LIQ'!$A$87:$C$3416,3,FALSE)</f>
        <v>#N/A</v>
      </c>
    </row>
    <row r="20978" spans="1:6" x14ac:dyDescent="0.25">
      <c r="A20978" t="s">
        <v>8463</v>
      </c>
      <c r="B20978" s="100" t="s">
        <v>18586</v>
      </c>
      <c r="C20978" s="99" t="s">
        <v>18585</v>
      </c>
      <c r="D20978" s="124">
        <v>37507</v>
      </c>
      <c r="E20978" s="157" t="e">
        <f>VLOOKUP(D20978,'SOAT LIQ'!$A$87:$C$3416,3,FALSE)</f>
        <v>#N/A</v>
      </c>
    </row>
    <row r="20979" spans="1:6" x14ac:dyDescent="0.25">
      <c r="A20979" t="s">
        <v>6318</v>
      </c>
      <c r="B20979" s="100" t="s">
        <v>18586</v>
      </c>
      <c r="C20979" s="99" t="s">
        <v>18585</v>
      </c>
      <c r="D20979" s="124">
        <v>37507</v>
      </c>
      <c r="E20979" s="157" t="e">
        <f>VLOOKUP(D20979,'SOAT LIQ'!$A$87:$C$3416,3,FALSE)</f>
        <v>#N/A</v>
      </c>
    </row>
    <row r="20980" spans="1:6" x14ac:dyDescent="0.25">
      <c r="A20980" t="s">
        <v>5401</v>
      </c>
      <c r="B20980" s="100" t="s">
        <v>18586</v>
      </c>
      <c r="C20980" s="99" t="s">
        <v>18585</v>
      </c>
      <c r="D20980" s="124">
        <v>37507</v>
      </c>
      <c r="E20980" s="157" t="e">
        <f>VLOOKUP(D20980,'SOAT LIQ'!$A$87:$C$3416,3,FALSE)</f>
        <v>#N/A</v>
      </c>
    </row>
    <row r="20981" spans="1:6" x14ac:dyDescent="0.25">
      <c r="A20981" t="s">
        <v>8464</v>
      </c>
      <c r="B20981" s="100" t="s">
        <v>18586</v>
      </c>
      <c r="C20981" s="99" t="s">
        <v>18585</v>
      </c>
      <c r="D20981" s="124">
        <v>37507</v>
      </c>
      <c r="E20981" s="157" t="e">
        <f>VLOOKUP(D20981,'SOAT LIQ'!$A$87:$C$3416,3,FALSE)</f>
        <v>#N/A</v>
      </c>
    </row>
    <row r="20982" spans="1:6" x14ac:dyDescent="0.25">
      <c r="A20982" t="s">
        <v>8465</v>
      </c>
      <c r="B20982" s="100" t="s">
        <v>18586</v>
      </c>
      <c r="C20982" s="99" t="s">
        <v>18585</v>
      </c>
      <c r="D20982" s="124">
        <v>37507</v>
      </c>
      <c r="E20982" s="157" t="e">
        <f>VLOOKUP(D20982,'SOAT LIQ'!$A$87:$C$3416,3,FALSE)</f>
        <v>#N/A</v>
      </c>
    </row>
    <row r="20983" spans="1:6" x14ac:dyDescent="0.25">
      <c r="A20983" t="s">
        <v>8152</v>
      </c>
      <c r="B20983" s="100" t="s">
        <v>18586</v>
      </c>
      <c r="C20983" s="99" t="s">
        <v>18585</v>
      </c>
      <c r="D20983" s="124">
        <v>37507</v>
      </c>
      <c r="E20983" s="157" t="e">
        <f>VLOOKUP(D20983,'SOAT LIQ'!$A$87:$C$3416,3,FALSE)</f>
        <v>#N/A</v>
      </c>
    </row>
    <row r="20984" spans="1:6" x14ac:dyDescent="0.25">
      <c r="A20984" t="s">
        <v>7772</v>
      </c>
      <c r="B20984" s="100" t="s">
        <v>18586</v>
      </c>
      <c r="C20984" s="99" t="s">
        <v>18585</v>
      </c>
      <c r="D20984" s="124">
        <v>37507</v>
      </c>
      <c r="E20984" s="157" t="e">
        <f>VLOOKUP(D20984,'SOAT LIQ'!$A$87:$C$3416,3,FALSE)</f>
        <v>#N/A</v>
      </c>
    </row>
    <row r="20985" spans="1:6" x14ac:dyDescent="0.25">
      <c r="A20985" t="s">
        <v>5748</v>
      </c>
      <c r="B20985" s="100" t="s">
        <v>18586</v>
      </c>
      <c r="C20985" s="99" t="s">
        <v>18585</v>
      </c>
      <c r="D20985" s="124">
        <v>37507</v>
      </c>
      <c r="E20985" s="157" t="e">
        <f>VLOOKUP(D20985,'SOAT LIQ'!$A$87:$C$3416,3,FALSE)</f>
        <v>#N/A</v>
      </c>
      <c r="F20985" t="s">
        <v>21632</v>
      </c>
    </row>
    <row r="20986" spans="1:6" x14ac:dyDescent="0.25">
      <c r="A20986" t="s">
        <v>5508</v>
      </c>
      <c r="B20986" s="100" t="s">
        <v>18586</v>
      </c>
      <c r="C20986" s="99" t="s">
        <v>18585</v>
      </c>
      <c r="D20986" s="124">
        <v>37507</v>
      </c>
      <c r="E20986" s="157" t="e">
        <f>VLOOKUP(D20986,'SOAT LIQ'!$A$87:$C$3416,3,FALSE)</f>
        <v>#N/A</v>
      </c>
      <c r="F20986" t="s">
        <v>21632</v>
      </c>
    </row>
    <row r="20987" spans="1:6" x14ac:dyDescent="0.25">
      <c r="A20987" t="s">
        <v>4339</v>
      </c>
      <c r="B20987" s="100" t="s">
        <v>18586</v>
      </c>
      <c r="C20987" s="99" t="s">
        <v>18585</v>
      </c>
      <c r="D20987" s="124">
        <v>37507</v>
      </c>
      <c r="E20987" s="157" t="e">
        <f>VLOOKUP(D20987,'SOAT LIQ'!$A$87:$C$3416,3,FALSE)</f>
        <v>#N/A</v>
      </c>
      <c r="F20987" t="s">
        <v>21632</v>
      </c>
    </row>
    <row r="20988" spans="1:6" x14ac:dyDescent="0.25">
      <c r="A20988" t="s">
        <v>5809</v>
      </c>
      <c r="B20988" s="100" t="s">
        <v>18586</v>
      </c>
      <c r="C20988" s="99" t="s">
        <v>18585</v>
      </c>
      <c r="D20988" s="124">
        <v>37507</v>
      </c>
      <c r="E20988" s="157" t="e">
        <f>VLOOKUP(D20988,'SOAT LIQ'!$A$87:$C$3416,3,FALSE)</f>
        <v>#N/A</v>
      </c>
      <c r="F20988" t="s">
        <v>21632</v>
      </c>
    </row>
    <row r="20989" spans="1:6" x14ac:dyDescent="0.25">
      <c r="A20989" t="s">
        <v>5142</v>
      </c>
      <c r="B20989" s="100" t="s">
        <v>18586</v>
      </c>
      <c r="C20989" s="99" t="s">
        <v>18585</v>
      </c>
      <c r="D20989" s="124">
        <v>37507</v>
      </c>
      <c r="E20989" s="157" t="e">
        <f>VLOOKUP(D20989,'SOAT LIQ'!$A$87:$C$3416,3,FALSE)</f>
        <v>#N/A</v>
      </c>
      <c r="F20989" t="s">
        <v>21632</v>
      </c>
    </row>
    <row r="20990" spans="1:6" x14ac:dyDescent="0.25">
      <c r="A20990" t="s">
        <v>6113</v>
      </c>
      <c r="B20990" s="100" t="s">
        <v>18586</v>
      </c>
      <c r="C20990" s="99" t="s">
        <v>18585</v>
      </c>
      <c r="D20990" s="124">
        <v>37507</v>
      </c>
      <c r="E20990" s="157" t="e">
        <f>VLOOKUP(D20990,'SOAT LIQ'!$A$87:$C$3416,3,FALSE)</f>
        <v>#N/A</v>
      </c>
      <c r="F20990" t="s">
        <v>21632</v>
      </c>
    </row>
    <row r="20991" spans="1:6" x14ac:dyDescent="0.25">
      <c r="A20991" t="s">
        <v>5745</v>
      </c>
      <c r="B20991" s="100" t="s">
        <v>18586</v>
      </c>
      <c r="C20991" s="99" t="s">
        <v>18585</v>
      </c>
      <c r="D20991" s="124">
        <v>37507</v>
      </c>
      <c r="E20991" s="157" t="e">
        <f>VLOOKUP(D20991,'SOAT LIQ'!$A$87:$C$3416,3,FALSE)</f>
        <v>#N/A</v>
      </c>
      <c r="F20991" t="s">
        <v>21632</v>
      </c>
    </row>
    <row r="20992" spans="1:6" x14ac:dyDescent="0.25">
      <c r="A20992" t="s">
        <v>5031</v>
      </c>
      <c r="B20992" s="100" t="s">
        <v>18586</v>
      </c>
      <c r="C20992" s="99" t="s">
        <v>18585</v>
      </c>
      <c r="D20992" s="124">
        <v>37507</v>
      </c>
      <c r="E20992" s="157" t="e">
        <f>VLOOKUP(D20992,'SOAT LIQ'!$A$87:$C$3416,3,FALSE)</f>
        <v>#N/A</v>
      </c>
      <c r="F20992" t="s">
        <v>21632</v>
      </c>
    </row>
    <row r="20993" spans="1:6" x14ac:dyDescent="0.25">
      <c r="A20993" t="s">
        <v>5773</v>
      </c>
      <c r="B20993" s="100" t="s">
        <v>18586</v>
      </c>
      <c r="C20993" s="99" t="s">
        <v>18585</v>
      </c>
      <c r="D20993" s="124">
        <v>37507</v>
      </c>
      <c r="E20993" s="157" t="e">
        <f>VLOOKUP(D20993,'SOAT LIQ'!$A$87:$C$3416,3,FALSE)</f>
        <v>#N/A</v>
      </c>
      <c r="F20993" t="s">
        <v>21632</v>
      </c>
    </row>
    <row r="20994" spans="1:6" x14ac:dyDescent="0.25">
      <c r="A20994" t="s">
        <v>5796</v>
      </c>
      <c r="B20994" s="100" t="s">
        <v>18586</v>
      </c>
      <c r="C20994" s="99" t="s">
        <v>18585</v>
      </c>
      <c r="D20994" s="124">
        <v>37507</v>
      </c>
      <c r="E20994" s="157" t="e">
        <f>VLOOKUP(D20994,'SOAT LIQ'!$A$87:$C$3416,3,FALSE)</f>
        <v>#N/A</v>
      </c>
      <c r="F20994" t="s">
        <v>21632</v>
      </c>
    </row>
    <row r="20995" spans="1:6" x14ac:dyDescent="0.25">
      <c r="A20995" t="s">
        <v>5969</v>
      </c>
      <c r="B20995" s="100" t="s">
        <v>18586</v>
      </c>
      <c r="C20995" s="99" t="s">
        <v>18585</v>
      </c>
      <c r="D20995" s="124">
        <v>37507</v>
      </c>
      <c r="E20995" s="157" t="e">
        <f>VLOOKUP(D20995,'SOAT LIQ'!$A$87:$C$3416,3,FALSE)</f>
        <v>#N/A</v>
      </c>
      <c r="F20995" t="s">
        <v>21632</v>
      </c>
    </row>
    <row r="20996" spans="1:6" x14ac:dyDescent="0.25">
      <c r="A20996" t="s">
        <v>5482</v>
      </c>
      <c r="B20996" s="100" t="s">
        <v>18586</v>
      </c>
      <c r="C20996" s="99" t="s">
        <v>18585</v>
      </c>
      <c r="D20996" s="124">
        <v>37507</v>
      </c>
      <c r="E20996" s="157" t="e">
        <f>VLOOKUP(D20996,'SOAT LIQ'!$A$87:$C$3416,3,FALSE)</f>
        <v>#N/A</v>
      </c>
      <c r="F20996" t="s">
        <v>21632</v>
      </c>
    </row>
    <row r="20997" spans="1:6" x14ac:dyDescent="0.25">
      <c r="A20997" t="s">
        <v>5782</v>
      </c>
      <c r="B20997" s="100" t="s">
        <v>18586</v>
      </c>
      <c r="C20997" s="99" t="s">
        <v>18585</v>
      </c>
      <c r="D20997" s="124">
        <v>37507</v>
      </c>
      <c r="E20997" s="157" t="e">
        <f>VLOOKUP(D20997,'SOAT LIQ'!$A$87:$C$3416,3,FALSE)</f>
        <v>#N/A</v>
      </c>
      <c r="F20997" t="s">
        <v>21632</v>
      </c>
    </row>
    <row r="20998" spans="1:6" x14ac:dyDescent="0.25">
      <c r="A20998" t="s">
        <v>5904</v>
      </c>
      <c r="B20998" s="100" t="s">
        <v>18586</v>
      </c>
      <c r="C20998" s="99" t="s">
        <v>18585</v>
      </c>
      <c r="D20998" s="124">
        <v>37507</v>
      </c>
      <c r="E20998" s="157" t="e">
        <f>VLOOKUP(D20998,'SOAT LIQ'!$A$87:$C$3416,3,FALSE)</f>
        <v>#N/A</v>
      </c>
      <c r="F20998" t="s">
        <v>21632</v>
      </c>
    </row>
    <row r="20999" spans="1:6" x14ac:dyDescent="0.25">
      <c r="A20999" t="s">
        <v>5936</v>
      </c>
      <c r="B20999" s="100" t="s">
        <v>18586</v>
      </c>
      <c r="C20999" s="99" t="s">
        <v>18585</v>
      </c>
      <c r="D20999" s="124">
        <v>37507</v>
      </c>
      <c r="E20999" s="157" t="e">
        <f>VLOOKUP(D20999,'SOAT LIQ'!$A$87:$C$3416,3,FALSE)</f>
        <v>#N/A</v>
      </c>
      <c r="F20999" t="s">
        <v>21632</v>
      </c>
    </row>
    <row r="21000" spans="1:6" x14ac:dyDescent="0.25">
      <c r="A21000" t="s">
        <v>8089</v>
      </c>
      <c r="B21000" s="100" t="s">
        <v>18586</v>
      </c>
      <c r="C21000" s="99" t="s">
        <v>18585</v>
      </c>
      <c r="D21000" s="124">
        <v>37507</v>
      </c>
      <c r="E21000" s="157" t="e">
        <f>VLOOKUP(D21000,'SOAT LIQ'!$A$87:$C$3416,3,FALSE)</f>
        <v>#N/A</v>
      </c>
    </row>
    <row r="21001" spans="1:6" x14ac:dyDescent="0.25">
      <c r="A21001" t="s">
        <v>5509</v>
      </c>
      <c r="B21001" s="100" t="s">
        <v>18586</v>
      </c>
      <c r="C21001" s="99" t="s">
        <v>18585</v>
      </c>
      <c r="D21001" s="124">
        <v>37507</v>
      </c>
      <c r="E21001" s="157" t="e">
        <f>VLOOKUP(D21001,'SOAT LIQ'!$A$87:$C$3416,3,FALSE)</f>
        <v>#N/A</v>
      </c>
      <c r="F21001" t="s">
        <v>5509</v>
      </c>
    </row>
    <row r="21002" spans="1:6" x14ac:dyDescent="0.25">
      <c r="A21002" t="s">
        <v>5523</v>
      </c>
      <c r="B21002" s="100" t="s">
        <v>18586</v>
      </c>
      <c r="C21002" s="99" t="s">
        <v>18585</v>
      </c>
      <c r="D21002" s="124">
        <v>37507</v>
      </c>
      <c r="E21002" s="157" t="e">
        <f>VLOOKUP(D21002,'SOAT LIQ'!$A$87:$C$3416,3,FALSE)</f>
        <v>#N/A</v>
      </c>
      <c r="F21002" t="s">
        <v>21632</v>
      </c>
    </row>
    <row r="21003" spans="1:6" x14ac:dyDescent="0.25">
      <c r="A21003" t="s">
        <v>8476</v>
      </c>
      <c r="B21003" s="100" t="s">
        <v>18586</v>
      </c>
      <c r="C21003" s="99" t="s">
        <v>18585</v>
      </c>
      <c r="D21003" s="124">
        <v>37507</v>
      </c>
      <c r="E21003" s="157" t="e">
        <f>VLOOKUP(D21003,'SOAT LIQ'!$A$87:$C$3416,3,FALSE)</f>
        <v>#N/A</v>
      </c>
    </row>
    <row r="21004" spans="1:6" x14ac:dyDescent="0.25">
      <c r="A21004" t="s">
        <v>8477</v>
      </c>
      <c r="B21004" s="100" t="s">
        <v>18586</v>
      </c>
      <c r="C21004" s="99" t="s">
        <v>18585</v>
      </c>
      <c r="D21004" s="124">
        <v>37507</v>
      </c>
      <c r="E21004" s="157" t="e">
        <f>VLOOKUP(D21004,'SOAT LIQ'!$A$87:$C$3416,3,FALSE)</f>
        <v>#N/A</v>
      </c>
    </row>
    <row r="21005" spans="1:6" x14ac:dyDescent="0.25">
      <c r="A21005" t="s">
        <v>5578</v>
      </c>
      <c r="B21005" s="100" t="s">
        <v>18586</v>
      </c>
      <c r="C21005" s="99" t="s">
        <v>18585</v>
      </c>
      <c r="D21005" s="124">
        <v>37507</v>
      </c>
      <c r="E21005" s="157" t="e">
        <f>VLOOKUP(D21005,'SOAT LIQ'!$A$87:$C$3416,3,FALSE)</f>
        <v>#N/A</v>
      </c>
    </row>
    <row r="21006" spans="1:6" x14ac:dyDescent="0.25">
      <c r="A21006" t="s">
        <v>5577</v>
      </c>
      <c r="B21006" s="100" t="s">
        <v>18586</v>
      </c>
      <c r="C21006" s="99" t="s">
        <v>18585</v>
      </c>
      <c r="D21006" s="124">
        <v>37507</v>
      </c>
      <c r="E21006" s="157" t="e">
        <f>VLOOKUP(D21006,'SOAT LIQ'!$A$87:$C$3416,3,FALSE)</f>
        <v>#N/A</v>
      </c>
    </row>
    <row r="21007" spans="1:6" x14ac:dyDescent="0.25">
      <c r="A21007" t="s">
        <v>5579</v>
      </c>
      <c r="B21007" s="100" t="s">
        <v>18586</v>
      </c>
      <c r="C21007" s="99" t="s">
        <v>18585</v>
      </c>
      <c r="D21007" s="124">
        <v>37507</v>
      </c>
      <c r="E21007" s="157" t="e">
        <f>VLOOKUP(D21007,'SOAT LIQ'!$A$87:$C$3416,3,FALSE)</f>
        <v>#N/A</v>
      </c>
    </row>
    <row r="21008" spans="1:6" x14ac:dyDescent="0.25">
      <c r="A21008" t="s">
        <v>5580</v>
      </c>
      <c r="B21008" s="100" t="s">
        <v>18586</v>
      </c>
      <c r="C21008" s="99" t="s">
        <v>18585</v>
      </c>
      <c r="D21008" s="124">
        <v>37507</v>
      </c>
      <c r="E21008" s="157" t="e">
        <f>VLOOKUP(D21008,'SOAT LIQ'!$A$87:$C$3416,3,FALSE)</f>
        <v>#N/A</v>
      </c>
    </row>
    <row r="21009" spans="1:6" x14ac:dyDescent="0.25">
      <c r="A21009" t="s">
        <v>4229</v>
      </c>
      <c r="B21009" s="100" t="s">
        <v>18586</v>
      </c>
      <c r="C21009" s="99" t="s">
        <v>18585</v>
      </c>
      <c r="D21009" s="124">
        <v>37507</v>
      </c>
      <c r="E21009" s="157" t="e">
        <f>VLOOKUP(D21009,'SOAT LIQ'!$A$87:$C$3416,3,FALSE)</f>
        <v>#N/A</v>
      </c>
    </row>
    <row r="21010" spans="1:6" x14ac:dyDescent="0.25">
      <c r="A21010" t="s">
        <v>5713</v>
      </c>
      <c r="B21010" s="100" t="s">
        <v>18586</v>
      </c>
      <c r="C21010" s="99" t="s">
        <v>18585</v>
      </c>
      <c r="D21010" s="124">
        <v>37507</v>
      </c>
      <c r="E21010" s="157" t="e">
        <f>VLOOKUP(D21010,'SOAT LIQ'!$A$87:$C$3416,3,FALSE)</f>
        <v>#N/A</v>
      </c>
    </row>
    <row r="21011" spans="1:6" x14ac:dyDescent="0.25">
      <c r="A21011" t="s">
        <v>4339</v>
      </c>
      <c r="B21011" s="100" t="s">
        <v>18586</v>
      </c>
      <c r="C21011" s="99" t="s">
        <v>18585</v>
      </c>
      <c r="D21011" s="124">
        <v>37507</v>
      </c>
      <c r="E21011" s="157" t="e">
        <f>VLOOKUP(D21011,'SOAT LIQ'!$A$87:$C$3416,3,FALSE)</f>
        <v>#N/A</v>
      </c>
      <c r="F21011" t="s">
        <v>21632</v>
      </c>
    </row>
    <row r="21012" spans="1:6" x14ac:dyDescent="0.25">
      <c r="A21012" t="s">
        <v>6183</v>
      </c>
      <c r="B21012" s="100" t="s">
        <v>18587</v>
      </c>
      <c r="C21012" s="99" t="s">
        <v>18585</v>
      </c>
      <c r="D21012" s="124">
        <v>37507</v>
      </c>
      <c r="E21012" s="157" t="e">
        <f>VLOOKUP(D21012,'SOAT LIQ'!$A$87:$C$3416,3,FALSE)</f>
        <v>#N/A</v>
      </c>
    </row>
    <row r="21013" spans="1:6" x14ac:dyDescent="0.25">
      <c r="A21013" t="s">
        <v>5965</v>
      </c>
      <c r="B21013" s="100" t="s">
        <v>18587</v>
      </c>
      <c r="C21013" s="99" t="s">
        <v>18585</v>
      </c>
      <c r="D21013" s="124">
        <v>37507</v>
      </c>
      <c r="E21013" s="157" t="e">
        <f>VLOOKUP(D21013,'SOAT LIQ'!$A$87:$C$3416,3,FALSE)</f>
        <v>#N/A</v>
      </c>
      <c r="F21013" t="s">
        <v>21632</v>
      </c>
    </row>
    <row r="21014" spans="1:6" x14ac:dyDescent="0.25">
      <c r="A21014" t="s">
        <v>5922</v>
      </c>
      <c r="B21014" s="100" t="s">
        <v>18587</v>
      </c>
      <c r="C21014" s="99" t="s">
        <v>18585</v>
      </c>
      <c r="D21014" s="124">
        <v>37507</v>
      </c>
      <c r="E21014" s="157" t="e">
        <f>VLOOKUP(D21014,'SOAT LIQ'!$A$87:$C$3416,3,FALSE)</f>
        <v>#N/A</v>
      </c>
      <c r="F21014" t="s">
        <v>21632</v>
      </c>
    </row>
    <row r="21015" spans="1:6" x14ac:dyDescent="0.25">
      <c r="A21015" t="s">
        <v>5750</v>
      </c>
      <c r="B21015" s="100" t="s">
        <v>18587</v>
      </c>
      <c r="C21015" s="99" t="s">
        <v>18585</v>
      </c>
      <c r="D21015" s="124">
        <v>37507</v>
      </c>
      <c r="E21015" s="157" t="e">
        <f>VLOOKUP(D21015,'SOAT LIQ'!$A$87:$C$3416,3,FALSE)</f>
        <v>#N/A</v>
      </c>
      <c r="F21015" t="s">
        <v>21632</v>
      </c>
    </row>
    <row r="21016" spans="1:6" x14ac:dyDescent="0.25">
      <c r="A21016" t="s">
        <v>8459</v>
      </c>
      <c r="B21016" s="100" t="s">
        <v>18587</v>
      </c>
      <c r="C21016" s="99" t="s">
        <v>18585</v>
      </c>
      <c r="D21016" s="124">
        <v>37507</v>
      </c>
      <c r="E21016" s="157" t="e">
        <f>VLOOKUP(D21016,'SOAT LIQ'!$A$87:$C$3416,3,FALSE)</f>
        <v>#N/A</v>
      </c>
    </row>
    <row r="21017" spans="1:6" x14ac:dyDescent="0.25">
      <c r="A21017" t="s">
        <v>4132</v>
      </c>
      <c r="B21017" s="100" t="s">
        <v>18587</v>
      </c>
      <c r="C21017" s="99" t="s">
        <v>18585</v>
      </c>
      <c r="D21017" s="124">
        <v>37507</v>
      </c>
      <c r="E21017" s="157" t="e">
        <f>VLOOKUP(D21017,'SOAT LIQ'!$A$87:$C$3416,3,FALSE)</f>
        <v>#N/A</v>
      </c>
    </row>
    <row r="21018" spans="1:6" x14ac:dyDescent="0.25">
      <c r="A21018" t="s">
        <v>8460</v>
      </c>
      <c r="B21018" s="100" t="s">
        <v>18587</v>
      </c>
      <c r="C21018" s="99" t="s">
        <v>18585</v>
      </c>
      <c r="D21018" s="124">
        <v>37507</v>
      </c>
      <c r="E21018" s="157" t="e">
        <f>VLOOKUP(D21018,'SOAT LIQ'!$A$87:$C$3416,3,FALSE)</f>
        <v>#N/A</v>
      </c>
    </row>
    <row r="21019" spans="1:6" x14ac:dyDescent="0.25">
      <c r="A21019" t="s">
        <v>7606</v>
      </c>
      <c r="B21019" s="100" t="s">
        <v>18587</v>
      </c>
      <c r="C21019" s="99" t="s">
        <v>18585</v>
      </c>
      <c r="D21019" s="124">
        <v>37507</v>
      </c>
      <c r="E21019" s="157" t="e">
        <f>VLOOKUP(D21019,'SOAT LIQ'!$A$87:$C$3416,3,FALSE)</f>
        <v>#N/A</v>
      </c>
    </row>
    <row r="21020" spans="1:6" x14ac:dyDescent="0.25">
      <c r="A21020" t="s">
        <v>8461</v>
      </c>
      <c r="B21020" s="100" t="s">
        <v>18587</v>
      </c>
      <c r="C21020" s="99" t="s">
        <v>18585</v>
      </c>
      <c r="D21020" s="124">
        <v>37507</v>
      </c>
      <c r="E21020" s="157" t="e">
        <f>VLOOKUP(D21020,'SOAT LIQ'!$A$87:$C$3416,3,FALSE)</f>
        <v>#N/A</v>
      </c>
    </row>
    <row r="21021" spans="1:6" x14ac:dyDescent="0.25">
      <c r="A21021" t="s">
        <v>5923</v>
      </c>
      <c r="B21021" s="100" t="s">
        <v>18587</v>
      </c>
      <c r="C21021" s="99" t="s">
        <v>18585</v>
      </c>
      <c r="D21021" s="124">
        <v>37507</v>
      </c>
      <c r="E21021" s="157" t="e">
        <f>VLOOKUP(D21021,'SOAT LIQ'!$A$87:$C$3416,3,FALSE)</f>
        <v>#N/A</v>
      </c>
      <c r="F21021" t="s">
        <v>21632</v>
      </c>
    </row>
    <row r="21022" spans="1:6" x14ac:dyDescent="0.25">
      <c r="A21022" t="s">
        <v>8469</v>
      </c>
      <c r="B21022" s="100" t="s">
        <v>18587</v>
      </c>
      <c r="C21022" s="99" t="s">
        <v>18585</v>
      </c>
      <c r="D21022" s="124">
        <v>37507</v>
      </c>
      <c r="E21022" s="157" t="e">
        <f>VLOOKUP(D21022,'SOAT LIQ'!$A$87:$C$3416,3,FALSE)</f>
        <v>#N/A</v>
      </c>
      <c r="F21022" t="s">
        <v>21632</v>
      </c>
    </row>
    <row r="21023" spans="1:6" x14ac:dyDescent="0.25">
      <c r="A21023" t="s">
        <v>6023</v>
      </c>
      <c r="B21023" s="100" t="s">
        <v>18587</v>
      </c>
      <c r="C21023" s="99" t="s">
        <v>18585</v>
      </c>
      <c r="D21023" s="124">
        <v>37507</v>
      </c>
      <c r="E21023" s="157" t="e">
        <f>VLOOKUP(D21023,'SOAT LIQ'!$A$87:$C$3416,3,FALSE)</f>
        <v>#N/A</v>
      </c>
      <c r="F21023" t="s">
        <v>21632</v>
      </c>
    </row>
    <row r="21024" spans="1:6" x14ac:dyDescent="0.25">
      <c r="A21024" t="s">
        <v>5924</v>
      </c>
      <c r="B21024" s="100" t="s">
        <v>18587</v>
      </c>
      <c r="C21024" s="99" t="s">
        <v>18585</v>
      </c>
      <c r="D21024" s="124">
        <v>37507</v>
      </c>
      <c r="E21024" s="157" t="e">
        <f>VLOOKUP(D21024,'SOAT LIQ'!$A$87:$C$3416,3,FALSE)</f>
        <v>#N/A</v>
      </c>
      <c r="F21024" t="s">
        <v>21632</v>
      </c>
    </row>
    <row r="21025" spans="1:6" x14ac:dyDescent="0.25">
      <c r="A21025" t="s">
        <v>8462</v>
      </c>
      <c r="B21025" s="100" t="s">
        <v>18587</v>
      </c>
      <c r="C21025" s="99" t="s">
        <v>18585</v>
      </c>
      <c r="D21025" s="124">
        <v>37507</v>
      </c>
      <c r="E21025" s="157" t="e">
        <f>VLOOKUP(D21025,'SOAT LIQ'!$A$87:$C$3416,3,FALSE)</f>
        <v>#N/A</v>
      </c>
    </row>
    <row r="21026" spans="1:6" x14ac:dyDescent="0.25">
      <c r="A21026" t="s">
        <v>8463</v>
      </c>
      <c r="B21026" s="100" t="s">
        <v>18587</v>
      </c>
      <c r="C21026" s="99" t="s">
        <v>18585</v>
      </c>
      <c r="D21026" s="124">
        <v>37507</v>
      </c>
      <c r="E21026" s="157" t="e">
        <f>VLOOKUP(D21026,'SOAT LIQ'!$A$87:$C$3416,3,FALSE)</f>
        <v>#N/A</v>
      </c>
    </row>
    <row r="21027" spans="1:6" x14ac:dyDescent="0.25">
      <c r="A21027" t="s">
        <v>6318</v>
      </c>
      <c r="B21027" s="100" t="s">
        <v>18587</v>
      </c>
      <c r="C21027" s="99" t="s">
        <v>18585</v>
      </c>
      <c r="D21027" s="124">
        <v>37507</v>
      </c>
      <c r="E21027" s="157" t="e">
        <f>VLOOKUP(D21027,'SOAT LIQ'!$A$87:$C$3416,3,FALSE)</f>
        <v>#N/A</v>
      </c>
    </row>
    <row r="21028" spans="1:6" x14ac:dyDescent="0.25">
      <c r="A21028" t="s">
        <v>5401</v>
      </c>
      <c r="B21028" s="100" t="s">
        <v>18587</v>
      </c>
      <c r="C21028" s="99" t="s">
        <v>18585</v>
      </c>
      <c r="D21028" s="124">
        <v>37507</v>
      </c>
      <c r="E21028" s="157" t="e">
        <f>VLOOKUP(D21028,'SOAT LIQ'!$A$87:$C$3416,3,FALSE)</f>
        <v>#N/A</v>
      </c>
    </row>
    <row r="21029" spans="1:6" x14ac:dyDescent="0.25">
      <c r="A21029" t="s">
        <v>8464</v>
      </c>
      <c r="B21029" s="100" t="s">
        <v>18587</v>
      </c>
      <c r="C21029" s="99" t="s">
        <v>18585</v>
      </c>
      <c r="D21029" s="124">
        <v>37507</v>
      </c>
      <c r="E21029" s="157" t="e">
        <f>VLOOKUP(D21029,'SOAT LIQ'!$A$87:$C$3416,3,FALSE)</f>
        <v>#N/A</v>
      </c>
    </row>
    <row r="21030" spans="1:6" x14ac:dyDescent="0.25">
      <c r="A21030" t="s">
        <v>8465</v>
      </c>
      <c r="B21030" s="100" t="s">
        <v>18587</v>
      </c>
      <c r="C21030" s="99" t="s">
        <v>18585</v>
      </c>
      <c r="D21030" s="124">
        <v>37507</v>
      </c>
      <c r="E21030" s="157" t="e">
        <f>VLOOKUP(D21030,'SOAT LIQ'!$A$87:$C$3416,3,FALSE)</f>
        <v>#N/A</v>
      </c>
    </row>
    <row r="21031" spans="1:6" x14ac:dyDescent="0.25">
      <c r="A21031" t="s">
        <v>8152</v>
      </c>
      <c r="B21031" s="100" t="s">
        <v>18587</v>
      </c>
      <c r="C21031" s="99" t="s">
        <v>18585</v>
      </c>
      <c r="D21031" s="124">
        <v>37507</v>
      </c>
      <c r="E21031" s="157" t="e">
        <f>VLOOKUP(D21031,'SOAT LIQ'!$A$87:$C$3416,3,FALSE)</f>
        <v>#N/A</v>
      </c>
    </row>
    <row r="21032" spans="1:6" x14ac:dyDescent="0.25">
      <c r="A21032" t="s">
        <v>7772</v>
      </c>
      <c r="B21032" s="100" t="s">
        <v>18587</v>
      </c>
      <c r="C21032" s="99" t="s">
        <v>18585</v>
      </c>
      <c r="D21032" s="124">
        <v>37507</v>
      </c>
      <c r="E21032" s="157" t="e">
        <f>VLOOKUP(D21032,'SOAT LIQ'!$A$87:$C$3416,3,FALSE)</f>
        <v>#N/A</v>
      </c>
    </row>
    <row r="21033" spans="1:6" x14ac:dyDescent="0.25">
      <c r="A21033" t="s">
        <v>5748</v>
      </c>
      <c r="B21033" s="100" t="s">
        <v>18587</v>
      </c>
      <c r="C21033" s="99" t="s">
        <v>18585</v>
      </c>
      <c r="D21033" s="124">
        <v>37507</v>
      </c>
      <c r="E21033" s="157" t="e">
        <f>VLOOKUP(D21033,'SOAT LIQ'!$A$87:$C$3416,3,FALSE)</f>
        <v>#N/A</v>
      </c>
      <c r="F21033" t="s">
        <v>21632</v>
      </c>
    </row>
    <row r="21034" spans="1:6" x14ac:dyDescent="0.25">
      <c r="A21034" t="s">
        <v>5508</v>
      </c>
      <c r="B21034" s="100" t="s">
        <v>18587</v>
      </c>
      <c r="C21034" s="99" t="s">
        <v>18585</v>
      </c>
      <c r="D21034" s="124">
        <v>37507</v>
      </c>
      <c r="E21034" s="157" t="e">
        <f>VLOOKUP(D21034,'SOAT LIQ'!$A$87:$C$3416,3,FALSE)</f>
        <v>#N/A</v>
      </c>
      <c r="F21034" t="s">
        <v>21632</v>
      </c>
    </row>
    <row r="21035" spans="1:6" x14ac:dyDescent="0.25">
      <c r="A21035" t="s">
        <v>4339</v>
      </c>
      <c r="B21035" s="100" t="s">
        <v>18587</v>
      </c>
      <c r="C21035" s="99" t="s">
        <v>18585</v>
      </c>
      <c r="D21035" s="124">
        <v>37507</v>
      </c>
      <c r="E21035" s="157" t="e">
        <f>VLOOKUP(D21035,'SOAT LIQ'!$A$87:$C$3416,3,FALSE)</f>
        <v>#N/A</v>
      </c>
      <c r="F21035" t="s">
        <v>21632</v>
      </c>
    </row>
    <row r="21036" spans="1:6" x14ac:dyDescent="0.25">
      <c r="A21036" t="s">
        <v>5809</v>
      </c>
      <c r="B21036" s="100" t="s">
        <v>18587</v>
      </c>
      <c r="C21036" s="99" t="s">
        <v>18585</v>
      </c>
      <c r="D21036" s="124">
        <v>37507</v>
      </c>
      <c r="E21036" s="157" t="e">
        <f>VLOOKUP(D21036,'SOAT LIQ'!$A$87:$C$3416,3,FALSE)</f>
        <v>#N/A</v>
      </c>
      <c r="F21036" t="s">
        <v>21632</v>
      </c>
    </row>
    <row r="21037" spans="1:6" x14ac:dyDescent="0.25">
      <c r="A21037" t="s">
        <v>5142</v>
      </c>
      <c r="B21037" s="100" t="s">
        <v>18587</v>
      </c>
      <c r="C21037" s="99" t="s">
        <v>18585</v>
      </c>
      <c r="D21037" s="124">
        <v>37507</v>
      </c>
      <c r="E21037" s="157" t="e">
        <f>VLOOKUP(D21037,'SOAT LIQ'!$A$87:$C$3416,3,FALSE)</f>
        <v>#N/A</v>
      </c>
      <c r="F21037" t="s">
        <v>21632</v>
      </c>
    </row>
    <row r="21038" spans="1:6" x14ac:dyDescent="0.25">
      <c r="A21038" t="s">
        <v>6113</v>
      </c>
      <c r="B21038" s="100" t="s">
        <v>18587</v>
      </c>
      <c r="C21038" s="99" t="s">
        <v>18585</v>
      </c>
      <c r="D21038" s="124">
        <v>37507</v>
      </c>
      <c r="E21038" s="157" t="e">
        <f>VLOOKUP(D21038,'SOAT LIQ'!$A$87:$C$3416,3,FALSE)</f>
        <v>#N/A</v>
      </c>
      <c r="F21038" t="s">
        <v>21632</v>
      </c>
    </row>
    <row r="21039" spans="1:6" x14ac:dyDescent="0.25">
      <c r="A21039" t="s">
        <v>5745</v>
      </c>
      <c r="B21039" s="100" t="s">
        <v>18587</v>
      </c>
      <c r="C21039" s="99" t="s">
        <v>18585</v>
      </c>
      <c r="D21039" s="124">
        <v>37507</v>
      </c>
      <c r="E21039" s="157" t="e">
        <f>VLOOKUP(D21039,'SOAT LIQ'!$A$87:$C$3416,3,FALSE)</f>
        <v>#N/A</v>
      </c>
      <c r="F21039" t="s">
        <v>21632</v>
      </c>
    </row>
    <row r="21040" spans="1:6" x14ac:dyDescent="0.25">
      <c r="A21040" t="s">
        <v>5031</v>
      </c>
      <c r="B21040" s="100" t="s">
        <v>18587</v>
      </c>
      <c r="C21040" s="99" t="s">
        <v>18585</v>
      </c>
      <c r="D21040" s="124">
        <v>37507</v>
      </c>
      <c r="E21040" s="157" t="e">
        <f>VLOOKUP(D21040,'SOAT LIQ'!$A$87:$C$3416,3,FALSE)</f>
        <v>#N/A</v>
      </c>
      <c r="F21040" t="s">
        <v>21632</v>
      </c>
    </row>
    <row r="21041" spans="1:6" x14ac:dyDescent="0.25">
      <c r="A21041" t="s">
        <v>5773</v>
      </c>
      <c r="B21041" s="100" t="s">
        <v>18587</v>
      </c>
      <c r="C21041" s="99" t="s">
        <v>18585</v>
      </c>
      <c r="D21041" s="124">
        <v>37507</v>
      </c>
      <c r="E21041" s="157" t="e">
        <f>VLOOKUP(D21041,'SOAT LIQ'!$A$87:$C$3416,3,FALSE)</f>
        <v>#N/A</v>
      </c>
      <c r="F21041" t="s">
        <v>21632</v>
      </c>
    </row>
    <row r="21042" spans="1:6" x14ac:dyDescent="0.25">
      <c r="A21042" t="s">
        <v>5796</v>
      </c>
      <c r="B21042" s="100" t="s">
        <v>18587</v>
      </c>
      <c r="C21042" s="99" t="s">
        <v>18585</v>
      </c>
      <c r="D21042" s="124">
        <v>37507</v>
      </c>
      <c r="E21042" s="157" t="e">
        <f>VLOOKUP(D21042,'SOAT LIQ'!$A$87:$C$3416,3,FALSE)</f>
        <v>#N/A</v>
      </c>
      <c r="F21042" t="s">
        <v>21632</v>
      </c>
    </row>
    <row r="21043" spans="1:6" x14ac:dyDescent="0.25">
      <c r="A21043" t="s">
        <v>5969</v>
      </c>
      <c r="B21043" s="100" t="s">
        <v>18587</v>
      </c>
      <c r="C21043" s="99" t="s">
        <v>18585</v>
      </c>
      <c r="D21043" s="124">
        <v>37507</v>
      </c>
      <c r="E21043" s="157" t="e">
        <f>VLOOKUP(D21043,'SOAT LIQ'!$A$87:$C$3416,3,FALSE)</f>
        <v>#N/A</v>
      </c>
      <c r="F21043" t="s">
        <v>21632</v>
      </c>
    </row>
    <row r="21044" spans="1:6" x14ac:dyDescent="0.25">
      <c r="A21044" t="s">
        <v>5482</v>
      </c>
      <c r="B21044" s="100" t="s">
        <v>18587</v>
      </c>
      <c r="C21044" s="99" t="s">
        <v>18585</v>
      </c>
      <c r="D21044" s="124">
        <v>37507</v>
      </c>
      <c r="E21044" s="157" t="e">
        <f>VLOOKUP(D21044,'SOAT LIQ'!$A$87:$C$3416,3,FALSE)</f>
        <v>#N/A</v>
      </c>
      <c r="F21044" t="s">
        <v>21632</v>
      </c>
    </row>
    <row r="21045" spans="1:6" x14ac:dyDescent="0.25">
      <c r="A21045" t="s">
        <v>5782</v>
      </c>
      <c r="B21045" s="100" t="s">
        <v>18587</v>
      </c>
      <c r="C21045" s="99" t="s">
        <v>18585</v>
      </c>
      <c r="D21045" s="124">
        <v>37507</v>
      </c>
      <c r="E21045" s="157" t="e">
        <f>VLOOKUP(D21045,'SOAT LIQ'!$A$87:$C$3416,3,FALSE)</f>
        <v>#N/A</v>
      </c>
      <c r="F21045" t="s">
        <v>21632</v>
      </c>
    </row>
    <row r="21046" spans="1:6" x14ac:dyDescent="0.25">
      <c r="A21046" t="s">
        <v>5904</v>
      </c>
      <c r="B21046" s="100" t="s">
        <v>18587</v>
      </c>
      <c r="C21046" s="99" t="s">
        <v>18585</v>
      </c>
      <c r="D21046" s="124">
        <v>37507</v>
      </c>
      <c r="E21046" s="157" t="e">
        <f>VLOOKUP(D21046,'SOAT LIQ'!$A$87:$C$3416,3,FALSE)</f>
        <v>#N/A</v>
      </c>
      <c r="F21046" t="s">
        <v>21632</v>
      </c>
    </row>
    <row r="21047" spans="1:6" x14ac:dyDescent="0.25">
      <c r="A21047" t="s">
        <v>5936</v>
      </c>
      <c r="B21047" s="100" t="s">
        <v>18587</v>
      </c>
      <c r="C21047" s="99" t="s">
        <v>18585</v>
      </c>
      <c r="D21047" s="124">
        <v>37507</v>
      </c>
      <c r="E21047" s="157" t="e">
        <f>VLOOKUP(D21047,'SOAT LIQ'!$A$87:$C$3416,3,FALSE)</f>
        <v>#N/A</v>
      </c>
      <c r="F21047" t="s">
        <v>21632</v>
      </c>
    </row>
    <row r="21048" spans="1:6" x14ac:dyDescent="0.25">
      <c r="A21048" t="s">
        <v>8089</v>
      </c>
      <c r="B21048" s="100" t="s">
        <v>18587</v>
      </c>
      <c r="C21048" s="99" t="s">
        <v>18585</v>
      </c>
      <c r="D21048" s="124">
        <v>37507</v>
      </c>
      <c r="E21048" s="157" t="e">
        <f>VLOOKUP(D21048,'SOAT LIQ'!$A$87:$C$3416,3,FALSE)</f>
        <v>#N/A</v>
      </c>
    </row>
    <row r="21049" spans="1:6" x14ac:dyDescent="0.25">
      <c r="A21049" t="s">
        <v>5509</v>
      </c>
      <c r="B21049" s="100" t="s">
        <v>18587</v>
      </c>
      <c r="C21049" s="99" t="s">
        <v>18585</v>
      </c>
      <c r="D21049" s="124">
        <v>37507</v>
      </c>
      <c r="E21049" s="157" t="e">
        <f>VLOOKUP(D21049,'SOAT LIQ'!$A$87:$C$3416,3,FALSE)</f>
        <v>#N/A</v>
      </c>
      <c r="F21049" t="s">
        <v>5509</v>
      </c>
    </row>
    <row r="21050" spans="1:6" x14ac:dyDescent="0.25">
      <c r="A21050" t="s">
        <v>5523</v>
      </c>
      <c r="B21050" s="100" t="s">
        <v>18587</v>
      </c>
      <c r="C21050" s="99" t="s">
        <v>18585</v>
      </c>
      <c r="D21050" s="124">
        <v>37507</v>
      </c>
      <c r="E21050" s="157" t="e">
        <f>VLOOKUP(D21050,'SOAT LIQ'!$A$87:$C$3416,3,FALSE)</f>
        <v>#N/A</v>
      </c>
      <c r="F21050" t="s">
        <v>21632</v>
      </c>
    </row>
    <row r="21051" spans="1:6" x14ac:dyDescent="0.25">
      <c r="A21051" t="s">
        <v>8476</v>
      </c>
      <c r="B21051" s="100" t="s">
        <v>18587</v>
      </c>
      <c r="C21051" s="99" t="s">
        <v>18585</v>
      </c>
      <c r="D21051" s="124">
        <v>37507</v>
      </c>
      <c r="E21051" s="157" t="e">
        <f>VLOOKUP(D21051,'SOAT LIQ'!$A$87:$C$3416,3,FALSE)</f>
        <v>#N/A</v>
      </c>
    </row>
    <row r="21052" spans="1:6" x14ac:dyDescent="0.25">
      <c r="A21052" t="s">
        <v>8477</v>
      </c>
      <c r="B21052" s="100" t="s">
        <v>18587</v>
      </c>
      <c r="C21052" s="99" t="s">
        <v>18585</v>
      </c>
      <c r="D21052" s="124">
        <v>37507</v>
      </c>
      <c r="E21052" s="157" t="e">
        <f>VLOOKUP(D21052,'SOAT LIQ'!$A$87:$C$3416,3,FALSE)</f>
        <v>#N/A</v>
      </c>
    </row>
    <row r="21053" spans="1:6" x14ac:dyDescent="0.25">
      <c r="A21053" t="s">
        <v>5578</v>
      </c>
      <c r="B21053" s="100" t="s">
        <v>18587</v>
      </c>
      <c r="C21053" s="99" t="s">
        <v>18585</v>
      </c>
      <c r="D21053" s="124">
        <v>37507</v>
      </c>
      <c r="E21053" s="157" t="e">
        <f>VLOOKUP(D21053,'SOAT LIQ'!$A$87:$C$3416,3,FALSE)</f>
        <v>#N/A</v>
      </c>
    </row>
    <row r="21054" spans="1:6" x14ac:dyDescent="0.25">
      <c r="A21054" t="s">
        <v>5577</v>
      </c>
      <c r="B21054" s="100" t="s">
        <v>18587</v>
      </c>
      <c r="C21054" s="99" t="s">
        <v>18585</v>
      </c>
      <c r="D21054" s="124">
        <v>37507</v>
      </c>
      <c r="E21054" s="157" t="e">
        <f>VLOOKUP(D21054,'SOAT LIQ'!$A$87:$C$3416,3,FALSE)</f>
        <v>#N/A</v>
      </c>
    </row>
    <row r="21055" spans="1:6" x14ac:dyDescent="0.25">
      <c r="A21055" t="s">
        <v>5579</v>
      </c>
      <c r="B21055" s="100" t="s">
        <v>18587</v>
      </c>
      <c r="C21055" s="99" t="s">
        <v>18585</v>
      </c>
      <c r="D21055" s="124">
        <v>37507</v>
      </c>
      <c r="E21055" s="157" t="e">
        <f>VLOOKUP(D21055,'SOAT LIQ'!$A$87:$C$3416,3,FALSE)</f>
        <v>#N/A</v>
      </c>
    </row>
    <row r="21056" spans="1:6" x14ac:dyDescent="0.25">
      <c r="A21056" t="s">
        <v>5580</v>
      </c>
      <c r="B21056" s="100" t="s">
        <v>18587</v>
      </c>
      <c r="C21056" s="99" t="s">
        <v>18585</v>
      </c>
      <c r="D21056" s="124">
        <v>37507</v>
      </c>
      <c r="E21056" s="157" t="e">
        <f>VLOOKUP(D21056,'SOAT LIQ'!$A$87:$C$3416,3,FALSE)</f>
        <v>#N/A</v>
      </c>
    </row>
    <row r="21057" spans="1:6" x14ac:dyDescent="0.25">
      <c r="A21057" t="s">
        <v>4229</v>
      </c>
      <c r="B21057" s="100" t="s">
        <v>18587</v>
      </c>
      <c r="C21057" s="99" t="s">
        <v>18585</v>
      </c>
      <c r="D21057" s="124">
        <v>37507</v>
      </c>
      <c r="E21057" s="157" t="e">
        <f>VLOOKUP(D21057,'SOAT LIQ'!$A$87:$C$3416,3,FALSE)</f>
        <v>#N/A</v>
      </c>
    </row>
    <row r="21058" spans="1:6" x14ac:dyDescent="0.25">
      <c r="A21058" t="s">
        <v>5713</v>
      </c>
      <c r="B21058" s="100" t="s">
        <v>18587</v>
      </c>
      <c r="C21058" s="99" t="s">
        <v>18585</v>
      </c>
      <c r="D21058" s="124">
        <v>37507</v>
      </c>
      <c r="E21058" s="157" t="e">
        <f>VLOOKUP(D21058,'SOAT LIQ'!$A$87:$C$3416,3,FALSE)</f>
        <v>#N/A</v>
      </c>
    </row>
    <row r="21059" spans="1:6" x14ac:dyDescent="0.25">
      <c r="A21059" t="s">
        <v>4339</v>
      </c>
      <c r="B21059" s="100" t="s">
        <v>18587</v>
      </c>
      <c r="C21059" s="99" t="s">
        <v>18585</v>
      </c>
      <c r="D21059" s="124">
        <v>37507</v>
      </c>
      <c r="E21059" s="157" t="e">
        <f>VLOOKUP(D21059,'SOAT LIQ'!$A$87:$C$3416,3,FALSE)</f>
        <v>#N/A</v>
      </c>
      <c r="F21059" t="s">
        <v>21632</v>
      </c>
    </row>
    <row r="21060" spans="1:6" x14ac:dyDescent="0.25">
      <c r="A21060" t="s">
        <v>6183</v>
      </c>
      <c r="B21060" s="100" t="s">
        <v>18588</v>
      </c>
      <c r="C21060" s="99" t="s">
        <v>18585</v>
      </c>
      <c r="D21060" s="124">
        <v>37507</v>
      </c>
      <c r="E21060" s="157" t="e">
        <f>VLOOKUP(D21060,'SOAT LIQ'!$A$87:$C$3416,3,FALSE)</f>
        <v>#N/A</v>
      </c>
    </row>
    <row r="21061" spans="1:6" x14ac:dyDescent="0.25">
      <c r="A21061" t="s">
        <v>5965</v>
      </c>
      <c r="B21061" s="100" t="s">
        <v>18588</v>
      </c>
      <c r="C21061" s="99" t="s">
        <v>18585</v>
      </c>
      <c r="D21061" s="124">
        <v>37507</v>
      </c>
      <c r="E21061" s="157" t="e">
        <f>VLOOKUP(D21061,'SOAT LIQ'!$A$87:$C$3416,3,FALSE)</f>
        <v>#N/A</v>
      </c>
      <c r="F21061" t="s">
        <v>21632</v>
      </c>
    </row>
    <row r="21062" spans="1:6" x14ac:dyDescent="0.25">
      <c r="A21062" t="s">
        <v>5922</v>
      </c>
      <c r="B21062" s="100" t="s">
        <v>18588</v>
      </c>
      <c r="C21062" s="99" t="s">
        <v>18585</v>
      </c>
      <c r="D21062" s="124">
        <v>37507</v>
      </c>
      <c r="E21062" s="157" t="e">
        <f>VLOOKUP(D21062,'SOAT LIQ'!$A$87:$C$3416,3,FALSE)</f>
        <v>#N/A</v>
      </c>
      <c r="F21062" t="s">
        <v>21632</v>
      </c>
    </row>
    <row r="21063" spans="1:6" x14ac:dyDescent="0.25">
      <c r="A21063" t="s">
        <v>5750</v>
      </c>
      <c r="B21063" s="100" t="s">
        <v>18588</v>
      </c>
      <c r="C21063" s="99" t="s">
        <v>18585</v>
      </c>
      <c r="D21063" s="124">
        <v>37507</v>
      </c>
      <c r="E21063" s="157" t="e">
        <f>VLOOKUP(D21063,'SOAT LIQ'!$A$87:$C$3416,3,FALSE)</f>
        <v>#N/A</v>
      </c>
      <c r="F21063" t="s">
        <v>21632</v>
      </c>
    </row>
    <row r="21064" spans="1:6" x14ac:dyDescent="0.25">
      <c r="A21064" t="s">
        <v>8459</v>
      </c>
      <c r="B21064" s="100" t="s">
        <v>18588</v>
      </c>
      <c r="C21064" s="99" t="s">
        <v>18585</v>
      </c>
      <c r="D21064" s="124">
        <v>37507</v>
      </c>
      <c r="E21064" s="157" t="e">
        <f>VLOOKUP(D21064,'SOAT LIQ'!$A$87:$C$3416,3,FALSE)</f>
        <v>#N/A</v>
      </c>
    </row>
    <row r="21065" spans="1:6" x14ac:dyDescent="0.25">
      <c r="A21065" t="s">
        <v>4132</v>
      </c>
      <c r="B21065" s="100" t="s">
        <v>18588</v>
      </c>
      <c r="C21065" s="99" t="s">
        <v>18585</v>
      </c>
      <c r="D21065" s="124">
        <v>37507</v>
      </c>
      <c r="E21065" s="157" t="e">
        <f>VLOOKUP(D21065,'SOAT LIQ'!$A$87:$C$3416,3,FALSE)</f>
        <v>#N/A</v>
      </c>
    </row>
    <row r="21066" spans="1:6" x14ac:dyDescent="0.25">
      <c r="A21066" t="s">
        <v>8460</v>
      </c>
      <c r="B21066" s="100" t="s">
        <v>18588</v>
      </c>
      <c r="C21066" s="99" t="s">
        <v>18585</v>
      </c>
      <c r="D21066" s="124">
        <v>37507</v>
      </c>
      <c r="E21066" s="157" t="e">
        <f>VLOOKUP(D21066,'SOAT LIQ'!$A$87:$C$3416,3,FALSE)</f>
        <v>#N/A</v>
      </c>
    </row>
    <row r="21067" spans="1:6" x14ac:dyDescent="0.25">
      <c r="A21067" t="s">
        <v>7606</v>
      </c>
      <c r="B21067" s="100" t="s">
        <v>18588</v>
      </c>
      <c r="C21067" s="99" t="s">
        <v>18585</v>
      </c>
      <c r="D21067" s="124">
        <v>37507</v>
      </c>
      <c r="E21067" s="157" t="e">
        <f>VLOOKUP(D21067,'SOAT LIQ'!$A$87:$C$3416,3,FALSE)</f>
        <v>#N/A</v>
      </c>
    </row>
    <row r="21068" spans="1:6" x14ac:dyDescent="0.25">
      <c r="A21068" t="s">
        <v>8461</v>
      </c>
      <c r="B21068" s="100" t="s">
        <v>18588</v>
      </c>
      <c r="C21068" s="99" t="s">
        <v>18585</v>
      </c>
      <c r="D21068" s="124">
        <v>37507</v>
      </c>
      <c r="E21068" s="157" t="e">
        <f>VLOOKUP(D21068,'SOAT LIQ'!$A$87:$C$3416,3,FALSE)</f>
        <v>#N/A</v>
      </c>
    </row>
    <row r="21069" spans="1:6" x14ac:dyDescent="0.25">
      <c r="A21069" t="s">
        <v>5923</v>
      </c>
      <c r="B21069" s="100" t="s">
        <v>18588</v>
      </c>
      <c r="C21069" s="99" t="s">
        <v>18585</v>
      </c>
      <c r="D21069" s="124">
        <v>37507</v>
      </c>
      <c r="E21069" s="157" t="e">
        <f>VLOOKUP(D21069,'SOAT LIQ'!$A$87:$C$3416,3,FALSE)</f>
        <v>#N/A</v>
      </c>
      <c r="F21069" t="s">
        <v>21632</v>
      </c>
    </row>
    <row r="21070" spans="1:6" x14ac:dyDescent="0.25">
      <c r="A21070" t="s">
        <v>8469</v>
      </c>
      <c r="B21070" s="100" t="s">
        <v>18588</v>
      </c>
      <c r="C21070" s="99" t="s">
        <v>18585</v>
      </c>
      <c r="D21070" s="124">
        <v>37507</v>
      </c>
      <c r="E21070" s="157" t="e">
        <f>VLOOKUP(D21070,'SOAT LIQ'!$A$87:$C$3416,3,FALSE)</f>
        <v>#N/A</v>
      </c>
      <c r="F21070" t="s">
        <v>21632</v>
      </c>
    </row>
    <row r="21071" spans="1:6" x14ac:dyDescent="0.25">
      <c r="A21071" t="s">
        <v>6023</v>
      </c>
      <c r="B21071" s="100" t="s">
        <v>18588</v>
      </c>
      <c r="C21071" s="99" t="s">
        <v>18585</v>
      </c>
      <c r="D21071" s="124">
        <v>37507</v>
      </c>
      <c r="E21071" s="157" t="e">
        <f>VLOOKUP(D21071,'SOAT LIQ'!$A$87:$C$3416,3,FALSE)</f>
        <v>#N/A</v>
      </c>
      <c r="F21071" t="s">
        <v>21632</v>
      </c>
    </row>
    <row r="21072" spans="1:6" x14ac:dyDescent="0.25">
      <c r="A21072" t="s">
        <v>5924</v>
      </c>
      <c r="B21072" s="100" t="s">
        <v>18588</v>
      </c>
      <c r="C21072" s="99" t="s">
        <v>18585</v>
      </c>
      <c r="D21072" s="124">
        <v>37507</v>
      </c>
      <c r="E21072" s="157" t="e">
        <f>VLOOKUP(D21072,'SOAT LIQ'!$A$87:$C$3416,3,FALSE)</f>
        <v>#N/A</v>
      </c>
      <c r="F21072" t="s">
        <v>21632</v>
      </c>
    </row>
    <row r="21073" spans="1:6" x14ac:dyDescent="0.25">
      <c r="A21073" t="s">
        <v>8462</v>
      </c>
      <c r="B21073" s="100" t="s">
        <v>18588</v>
      </c>
      <c r="C21073" s="99" t="s">
        <v>18585</v>
      </c>
      <c r="D21073" s="124">
        <v>37507</v>
      </c>
      <c r="E21073" s="157" t="e">
        <f>VLOOKUP(D21073,'SOAT LIQ'!$A$87:$C$3416,3,FALSE)</f>
        <v>#N/A</v>
      </c>
    </row>
    <row r="21074" spans="1:6" x14ac:dyDescent="0.25">
      <c r="A21074" t="s">
        <v>8463</v>
      </c>
      <c r="B21074" s="100" t="s">
        <v>18588</v>
      </c>
      <c r="C21074" s="99" t="s">
        <v>18585</v>
      </c>
      <c r="D21074" s="124">
        <v>37507</v>
      </c>
      <c r="E21074" s="157" t="e">
        <f>VLOOKUP(D21074,'SOAT LIQ'!$A$87:$C$3416,3,FALSE)</f>
        <v>#N/A</v>
      </c>
    </row>
    <row r="21075" spans="1:6" x14ac:dyDescent="0.25">
      <c r="A21075" t="s">
        <v>6318</v>
      </c>
      <c r="B21075" s="100" t="s">
        <v>18588</v>
      </c>
      <c r="C21075" s="99" t="s">
        <v>18585</v>
      </c>
      <c r="D21075" s="124">
        <v>37507</v>
      </c>
      <c r="E21075" s="157" t="e">
        <f>VLOOKUP(D21075,'SOAT LIQ'!$A$87:$C$3416,3,FALSE)</f>
        <v>#N/A</v>
      </c>
    </row>
    <row r="21076" spans="1:6" x14ac:dyDescent="0.25">
      <c r="A21076" t="s">
        <v>5401</v>
      </c>
      <c r="B21076" s="100" t="s">
        <v>18588</v>
      </c>
      <c r="C21076" s="99" t="s">
        <v>18585</v>
      </c>
      <c r="D21076" s="124">
        <v>37507</v>
      </c>
      <c r="E21076" s="157" t="e">
        <f>VLOOKUP(D21076,'SOAT LIQ'!$A$87:$C$3416,3,FALSE)</f>
        <v>#N/A</v>
      </c>
    </row>
    <row r="21077" spans="1:6" x14ac:dyDescent="0.25">
      <c r="A21077" t="s">
        <v>8464</v>
      </c>
      <c r="B21077" s="100" t="s">
        <v>18588</v>
      </c>
      <c r="C21077" s="99" t="s">
        <v>18585</v>
      </c>
      <c r="D21077" s="124">
        <v>37507</v>
      </c>
      <c r="E21077" s="157" t="e">
        <f>VLOOKUP(D21077,'SOAT LIQ'!$A$87:$C$3416,3,FALSE)</f>
        <v>#N/A</v>
      </c>
    </row>
    <row r="21078" spans="1:6" x14ac:dyDescent="0.25">
      <c r="A21078" t="s">
        <v>8465</v>
      </c>
      <c r="B21078" s="100" t="s">
        <v>18588</v>
      </c>
      <c r="C21078" s="99" t="s">
        <v>18585</v>
      </c>
      <c r="D21078" s="124">
        <v>37507</v>
      </c>
      <c r="E21078" s="157" t="e">
        <f>VLOOKUP(D21078,'SOAT LIQ'!$A$87:$C$3416,3,FALSE)</f>
        <v>#N/A</v>
      </c>
    </row>
    <row r="21079" spans="1:6" x14ac:dyDescent="0.25">
      <c r="A21079" t="s">
        <v>8152</v>
      </c>
      <c r="B21079" s="100" t="s">
        <v>18588</v>
      </c>
      <c r="C21079" s="99" t="s">
        <v>18585</v>
      </c>
      <c r="D21079" s="124">
        <v>37507</v>
      </c>
      <c r="E21079" s="157" t="e">
        <f>VLOOKUP(D21079,'SOAT LIQ'!$A$87:$C$3416,3,FALSE)</f>
        <v>#N/A</v>
      </c>
    </row>
    <row r="21080" spans="1:6" x14ac:dyDescent="0.25">
      <c r="A21080" t="s">
        <v>7772</v>
      </c>
      <c r="B21080" s="100" t="s">
        <v>18588</v>
      </c>
      <c r="C21080" s="99" t="s">
        <v>18585</v>
      </c>
      <c r="D21080" s="124">
        <v>37507</v>
      </c>
      <c r="E21080" s="157" t="e">
        <f>VLOOKUP(D21080,'SOAT LIQ'!$A$87:$C$3416,3,FALSE)</f>
        <v>#N/A</v>
      </c>
    </row>
    <row r="21081" spans="1:6" x14ac:dyDescent="0.25">
      <c r="A21081" t="s">
        <v>5748</v>
      </c>
      <c r="B21081" s="100" t="s">
        <v>18588</v>
      </c>
      <c r="C21081" s="99" t="s">
        <v>18585</v>
      </c>
      <c r="D21081" s="124">
        <v>37507</v>
      </c>
      <c r="E21081" s="157" t="e">
        <f>VLOOKUP(D21081,'SOAT LIQ'!$A$87:$C$3416,3,FALSE)</f>
        <v>#N/A</v>
      </c>
      <c r="F21081" t="s">
        <v>21632</v>
      </c>
    </row>
    <row r="21082" spans="1:6" x14ac:dyDescent="0.25">
      <c r="A21082" t="s">
        <v>5508</v>
      </c>
      <c r="B21082" s="100" t="s">
        <v>18588</v>
      </c>
      <c r="C21082" s="99" t="s">
        <v>18585</v>
      </c>
      <c r="D21082" s="124">
        <v>37507</v>
      </c>
      <c r="E21082" s="157" t="e">
        <f>VLOOKUP(D21082,'SOAT LIQ'!$A$87:$C$3416,3,FALSE)</f>
        <v>#N/A</v>
      </c>
      <c r="F21082" t="s">
        <v>21632</v>
      </c>
    </row>
    <row r="21083" spans="1:6" x14ac:dyDescent="0.25">
      <c r="A21083" t="s">
        <v>4339</v>
      </c>
      <c r="B21083" s="100" t="s">
        <v>18588</v>
      </c>
      <c r="C21083" s="99" t="s">
        <v>18585</v>
      </c>
      <c r="D21083" s="124">
        <v>37507</v>
      </c>
      <c r="E21083" s="157" t="e">
        <f>VLOOKUP(D21083,'SOAT LIQ'!$A$87:$C$3416,3,FALSE)</f>
        <v>#N/A</v>
      </c>
      <c r="F21083" t="s">
        <v>21632</v>
      </c>
    </row>
    <row r="21084" spans="1:6" x14ac:dyDescent="0.25">
      <c r="A21084" t="s">
        <v>5809</v>
      </c>
      <c r="B21084" s="100" t="s">
        <v>18588</v>
      </c>
      <c r="C21084" s="99" t="s">
        <v>18585</v>
      </c>
      <c r="D21084" s="124">
        <v>37507</v>
      </c>
      <c r="E21084" s="157" t="e">
        <f>VLOOKUP(D21084,'SOAT LIQ'!$A$87:$C$3416,3,FALSE)</f>
        <v>#N/A</v>
      </c>
      <c r="F21084" t="s">
        <v>21632</v>
      </c>
    </row>
    <row r="21085" spans="1:6" x14ac:dyDescent="0.25">
      <c r="A21085" t="s">
        <v>5142</v>
      </c>
      <c r="B21085" s="100" t="s">
        <v>18588</v>
      </c>
      <c r="C21085" s="99" t="s">
        <v>18585</v>
      </c>
      <c r="D21085" s="124">
        <v>37507</v>
      </c>
      <c r="E21085" s="157" t="e">
        <f>VLOOKUP(D21085,'SOAT LIQ'!$A$87:$C$3416,3,FALSE)</f>
        <v>#N/A</v>
      </c>
      <c r="F21085" t="s">
        <v>21632</v>
      </c>
    </row>
    <row r="21086" spans="1:6" x14ac:dyDescent="0.25">
      <c r="A21086" t="s">
        <v>6113</v>
      </c>
      <c r="B21086" s="100" t="s">
        <v>18588</v>
      </c>
      <c r="C21086" s="99" t="s">
        <v>18585</v>
      </c>
      <c r="D21086" s="124">
        <v>37507</v>
      </c>
      <c r="E21086" s="157" t="e">
        <f>VLOOKUP(D21086,'SOAT LIQ'!$A$87:$C$3416,3,FALSE)</f>
        <v>#N/A</v>
      </c>
      <c r="F21086" t="s">
        <v>21632</v>
      </c>
    </row>
    <row r="21087" spans="1:6" x14ac:dyDescent="0.25">
      <c r="A21087" t="s">
        <v>5031</v>
      </c>
      <c r="B21087" s="100" t="s">
        <v>18588</v>
      </c>
      <c r="C21087" s="99" t="s">
        <v>18585</v>
      </c>
      <c r="D21087" s="124">
        <v>37507</v>
      </c>
      <c r="E21087" s="157" t="e">
        <f>VLOOKUP(D21087,'SOAT LIQ'!$A$87:$C$3416,3,FALSE)</f>
        <v>#N/A</v>
      </c>
      <c r="F21087" t="s">
        <v>21632</v>
      </c>
    </row>
    <row r="21088" spans="1:6" x14ac:dyDescent="0.25">
      <c r="A21088" t="s">
        <v>5773</v>
      </c>
      <c r="B21088" s="100" t="s">
        <v>18588</v>
      </c>
      <c r="C21088" s="99" t="s">
        <v>18585</v>
      </c>
      <c r="D21088" s="124">
        <v>37507</v>
      </c>
      <c r="E21088" s="157" t="e">
        <f>VLOOKUP(D21088,'SOAT LIQ'!$A$87:$C$3416,3,FALSE)</f>
        <v>#N/A</v>
      </c>
      <c r="F21088" t="s">
        <v>21632</v>
      </c>
    </row>
    <row r="21089" spans="1:6" x14ac:dyDescent="0.25">
      <c r="A21089" t="s">
        <v>5796</v>
      </c>
      <c r="B21089" s="100" t="s">
        <v>18588</v>
      </c>
      <c r="C21089" s="99" t="s">
        <v>18585</v>
      </c>
      <c r="D21089" s="124">
        <v>37507</v>
      </c>
      <c r="E21089" s="157" t="e">
        <f>VLOOKUP(D21089,'SOAT LIQ'!$A$87:$C$3416,3,FALSE)</f>
        <v>#N/A</v>
      </c>
      <c r="F21089" t="s">
        <v>21632</v>
      </c>
    </row>
    <row r="21090" spans="1:6" x14ac:dyDescent="0.25">
      <c r="A21090" t="s">
        <v>5969</v>
      </c>
      <c r="B21090" s="100" t="s">
        <v>18588</v>
      </c>
      <c r="C21090" s="99" t="s">
        <v>18585</v>
      </c>
      <c r="D21090" s="124">
        <v>37507</v>
      </c>
      <c r="E21090" s="157" t="e">
        <f>VLOOKUP(D21090,'SOAT LIQ'!$A$87:$C$3416,3,FALSE)</f>
        <v>#N/A</v>
      </c>
      <c r="F21090" t="s">
        <v>21632</v>
      </c>
    </row>
    <row r="21091" spans="1:6" x14ac:dyDescent="0.25">
      <c r="A21091" t="s">
        <v>5482</v>
      </c>
      <c r="B21091" s="100" t="s">
        <v>18588</v>
      </c>
      <c r="C21091" s="99" t="s">
        <v>18585</v>
      </c>
      <c r="D21091" s="124">
        <v>37507</v>
      </c>
      <c r="E21091" s="157" t="e">
        <f>VLOOKUP(D21091,'SOAT LIQ'!$A$87:$C$3416,3,FALSE)</f>
        <v>#N/A</v>
      </c>
      <c r="F21091" t="s">
        <v>21632</v>
      </c>
    </row>
    <row r="21092" spans="1:6" x14ac:dyDescent="0.25">
      <c r="A21092" t="s">
        <v>5782</v>
      </c>
      <c r="B21092" s="100" t="s">
        <v>18588</v>
      </c>
      <c r="C21092" s="99" t="s">
        <v>18585</v>
      </c>
      <c r="D21092" s="124">
        <v>37507</v>
      </c>
      <c r="E21092" s="157" t="e">
        <f>VLOOKUP(D21092,'SOAT LIQ'!$A$87:$C$3416,3,FALSE)</f>
        <v>#N/A</v>
      </c>
      <c r="F21092" t="s">
        <v>21632</v>
      </c>
    </row>
    <row r="21093" spans="1:6" x14ac:dyDescent="0.25">
      <c r="A21093" t="s">
        <v>5904</v>
      </c>
      <c r="B21093" s="100" t="s">
        <v>18588</v>
      </c>
      <c r="C21093" s="99" t="s">
        <v>18585</v>
      </c>
      <c r="D21093" s="124">
        <v>37507</v>
      </c>
      <c r="E21093" s="157" t="e">
        <f>VLOOKUP(D21093,'SOAT LIQ'!$A$87:$C$3416,3,FALSE)</f>
        <v>#N/A</v>
      </c>
      <c r="F21093" t="s">
        <v>21632</v>
      </c>
    </row>
    <row r="21094" spans="1:6" x14ac:dyDescent="0.25">
      <c r="A21094" t="s">
        <v>5936</v>
      </c>
      <c r="B21094" s="100" t="s">
        <v>18588</v>
      </c>
      <c r="C21094" s="99" t="s">
        <v>18585</v>
      </c>
      <c r="D21094" s="124">
        <v>37507</v>
      </c>
      <c r="E21094" s="157" t="e">
        <f>VLOOKUP(D21094,'SOAT LIQ'!$A$87:$C$3416,3,FALSE)</f>
        <v>#N/A</v>
      </c>
      <c r="F21094" t="s">
        <v>21632</v>
      </c>
    </row>
    <row r="21095" spans="1:6" x14ac:dyDescent="0.25">
      <c r="A21095" t="s">
        <v>8089</v>
      </c>
      <c r="B21095" s="100" t="s">
        <v>18588</v>
      </c>
      <c r="C21095" s="99" t="s">
        <v>18585</v>
      </c>
      <c r="D21095" s="124">
        <v>37507</v>
      </c>
      <c r="E21095" s="157" t="e">
        <f>VLOOKUP(D21095,'SOAT LIQ'!$A$87:$C$3416,3,FALSE)</f>
        <v>#N/A</v>
      </c>
    </row>
    <row r="21096" spans="1:6" x14ac:dyDescent="0.25">
      <c r="A21096" t="s">
        <v>5509</v>
      </c>
      <c r="B21096" s="100" t="s">
        <v>18588</v>
      </c>
      <c r="C21096" s="99" t="s">
        <v>18585</v>
      </c>
      <c r="D21096" s="124">
        <v>37507</v>
      </c>
      <c r="E21096" s="157" t="e">
        <f>VLOOKUP(D21096,'SOAT LIQ'!$A$87:$C$3416,3,FALSE)</f>
        <v>#N/A</v>
      </c>
      <c r="F21096" t="s">
        <v>5509</v>
      </c>
    </row>
    <row r="21097" spans="1:6" x14ac:dyDescent="0.25">
      <c r="A21097" t="s">
        <v>5523</v>
      </c>
      <c r="B21097" s="100" t="s">
        <v>18588</v>
      </c>
      <c r="C21097" s="99" t="s">
        <v>18585</v>
      </c>
      <c r="D21097" s="124">
        <v>37507</v>
      </c>
      <c r="E21097" s="157" t="e">
        <f>VLOOKUP(D21097,'SOAT LIQ'!$A$87:$C$3416,3,FALSE)</f>
        <v>#N/A</v>
      </c>
      <c r="F21097" t="s">
        <v>21632</v>
      </c>
    </row>
    <row r="21098" spans="1:6" x14ac:dyDescent="0.25">
      <c r="A21098" t="s">
        <v>8476</v>
      </c>
      <c r="B21098" s="100" t="s">
        <v>18588</v>
      </c>
      <c r="C21098" s="99" t="s">
        <v>18585</v>
      </c>
      <c r="D21098" s="124">
        <v>37507</v>
      </c>
      <c r="E21098" s="157" t="e">
        <f>VLOOKUP(D21098,'SOAT LIQ'!$A$87:$C$3416,3,FALSE)</f>
        <v>#N/A</v>
      </c>
    </row>
    <row r="21099" spans="1:6" x14ac:dyDescent="0.25">
      <c r="A21099" t="s">
        <v>8477</v>
      </c>
      <c r="B21099" s="100" t="s">
        <v>18588</v>
      </c>
      <c r="C21099" s="99" t="s">
        <v>18585</v>
      </c>
      <c r="D21099" s="124">
        <v>37507</v>
      </c>
      <c r="E21099" s="157" t="e">
        <f>VLOOKUP(D21099,'SOAT LIQ'!$A$87:$C$3416,3,FALSE)</f>
        <v>#N/A</v>
      </c>
    </row>
    <row r="21100" spans="1:6" x14ac:dyDescent="0.25">
      <c r="A21100" t="s">
        <v>5578</v>
      </c>
      <c r="B21100" s="100" t="s">
        <v>18588</v>
      </c>
      <c r="C21100" s="99" t="s">
        <v>18585</v>
      </c>
      <c r="D21100" s="124">
        <v>37507</v>
      </c>
      <c r="E21100" s="157" t="e">
        <f>VLOOKUP(D21100,'SOAT LIQ'!$A$87:$C$3416,3,FALSE)</f>
        <v>#N/A</v>
      </c>
    </row>
    <row r="21101" spans="1:6" x14ac:dyDescent="0.25">
      <c r="A21101" t="s">
        <v>5577</v>
      </c>
      <c r="B21101" s="100" t="s">
        <v>18588</v>
      </c>
      <c r="C21101" s="99" t="s">
        <v>18585</v>
      </c>
      <c r="D21101" s="124">
        <v>37507</v>
      </c>
      <c r="E21101" s="157" t="e">
        <f>VLOOKUP(D21101,'SOAT LIQ'!$A$87:$C$3416,3,FALSE)</f>
        <v>#N/A</v>
      </c>
    </row>
    <row r="21102" spans="1:6" x14ac:dyDescent="0.25">
      <c r="A21102" t="s">
        <v>5579</v>
      </c>
      <c r="B21102" s="100" t="s">
        <v>18588</v>
      </c>
      <c r="C21102" s="99" t="s">
        <v>18585</v>
      </c>
      <c r="D21102" s="124">
        <v>37507</v>
      </c>
      <c r="E21102" s="157" t="e">
        <f>VLOOKUP(D21102,'SOAT LIQ'!$A$87:$C$3416,3,FALSE)</f>
        <v>#N/A</v>
      </c>
    </row>
    <row r="21103" spans="1:6" x14ac:dyDescent="0.25">
      <c r="A21103" t="s">
        <v>5580</v>
      </c>
      <c r="B21103" s="100" t="s">
        <v>18588</v>
      </c>
      <c r="C21103" s="99" t="s">
        <v>18585</v>
      </c>
      <c r="D21103" s="124">
        <v>37507</v>
      </c>
      <c r="E21103" s="157" t="e">
        <f>VLOOKUP(D21103,'SOAT LIQ'!$A$87:$C$3416,3,FALSE)</f>
        <v>#N/A</v>
      </c>
    </row>
    <row r="21104" spans="1:6" x14ac:dyDescent="0.25">
      <c r="A21104" t="s">
        <v>4229</v>
      </c>
      <c r="B21104" s="100" t="s">
        <v>18588</v>
      </c>
      <c r="C21104" s="99" t="s">
        <v>18585</v>
      </c>
      <c r="D21104" s="124">
        <v>37507</v>
      </c>
      <c r="E21104" s="157" t="e">
        <f>VLOOKUP(D21104,'SOAT LIQ'!$A$87:$C$3416,3,FALSE)</f>
        <v>#N/A</v>
      </c>
    </row>
    <row r="21105" spans="1:6" x14ac:dyDescent="0.25">
      <c r="A21105" t="s">
        <v>5713</v>
      </c>
      <c r="B21105" s="100" t="s">
        <v>18588</v>
      </c>
      <c r="C21105" s="99" t="s">
        <v>18585</v>
      </c>
      <c r="D21105" s="124">
        <v>37507</v>
      </c>
      <c r="E21105" s="157" t="e">
        <f>VLOOKUP(D21105,'SOAT LIQ'!$A$87:$C$3416,3,FALSE)</f>
        <v>#N/A</v>
      </c>
    </row>
    <row r="21106" spans="1:6" x14ac:dyDescent="0.25">
      <c r="A21106" t="s">
        <v>4339</v>
      </c>
      <c r="B21106" s="100" t="s">
        <v>18588</v>
      </c>
      <c r="C21106" s="99" t="s">
        <v>18585</v>
      </c>
      <c r="D21106" s="124">
        <v>37507</v>
      </c>
      <c r="E21106" s="157" t="e">
        <f>VLOOKUP(D21106,'SOAT LIQ'!$A$87:$C$3416,3,FALSE)</f>
        <v>#N/A</v>
      </c>
      <c r="F21106" t="s">
        <v>21632</v>
      </c>
    </row>
    <row r="21107" spans="1:6" x14ac:dyDescent="0.25">
      <c r="A21107" t="s">
        <v>4339</v>
      </c>
      <c r="B21107" s="100" t="s">
        <v>18589</v>
      </c>
      <c r="C21107" s="99" t="s">
        <v>18585</v>
      </c>
      <c r="D21107" s="124">
        <v>37507</v>
      </c>
      <c r="E21107" s="157" t="e">
        <f>VLOOKUP(D21107,'SOAT LIQ'!$A$87:$C$3416,3,FALSE)</f>
        <v>#N/A</v>
      </c>
      <c r="F21107" t="s">
        <v>21632</v>
      </c>
    </row>
    <row r="21108" spans="1:6" x14ac:dyDescent="0.25">
      <c r="A21108" t="s">
        <v>5750</v>
      </c>
      <c r="B21108" s="100" t="s">
        <v>18589</v>
      </c>
      <c r="C21108" s="99" t="s">
        <v>18585</v>
      </c>
      <c r="D21108" s="124">
        <v>37507</v>
      </c>
      <c r="E21108" s="157" t="e">
        <f>VLOOKUP(D21108,'SOAT LIQ'!$A$87:$C$3416,3,FALSE)</f>
        <v>#N/A</v>
      </c>
      <c r="F21108" t="s">
        <v>21632</v>
      </c>
    </row>
    <row r="21109" spans="1:6" x14ac:dyDescent="0.25">
      <c r="A21109" t="s">
        <v>6183</v>
      </c>
      <c r="B21109" s="100" t="s">
        <v>18589</v>
      </c>
      <c r="C21109" s="99" t="s">
        <v>18585</v>
      </c>
      <c r="D21109" s="124">
        <v>37507</v>
      </c>
      <c r="E21109" s="157" t="e">
        <f>VLOOKUP(D21109,'SOAT LIQ'!$A$87:$C$3416,3,FALSE)</f>
        <v>#N/A</v>
      </c>
    </row>
    <row r="21110" spans="1:6" x14ac:dyDescent="0.25">
      <c r="A21110" t="s">
        <v>8477</v>
      </c>
      <c r="B21110" s="100" t="s">
        <v>18589</v>
      </c>
      <c r="C21110" s="99" t="s">
        <v>18585</v>
      </c>
      <c r="D21110" s="124">
        <v>37507</v>
      </c>
      <c r="E21110" s="157" t="e">
        <f>VLOOKUP(D21110,'SOAT LIQ'!$A$87:$C$3416,3,FALSE)</f>
        <v>#N/A</v>
      </c>
    </row>
    <row r="21111" spans="1:6" x14ac:dyDescent="0.25">
      <c r="A21111" t="s">
        <v>5578</v>
      </c>
      <c r="B21111" s="100" t="s">
        <v>18589</v>
      </c>
      <c r="C21111" s="99" t="s">
        <v>18585</v>
      </c>
      <c r="D21111" s="124">
        <v>37507</v>
      </c>
      <c r="E21111" s="157" t="e">
        <f>VLOOKUP(D21111,'SOAT LIQ'!$A$87:$C$3416,3,FALSE)</f>
        <v>#N/A</v>
      </c>
    </row>
    <row r="21112" spans="1:6" x14ac:dyDescent="0.25">
      <c r="A21112" t="s">
        <v>5579</v>
      </c>
      <c r="B21112" s="100" t="s">
        <v>18589</v>
      </c>
      <c r="C21112" s="99" t="s">
        <v>18585</v>
      </c>
      <c r="D21112" s="124">
        <v>37507</v>
      </c>
      <c r="E21112" s="157" t="e">
        <f>VLOOKUP(D21112,'SOAT LIQ'!$A$87:$C$3416,3,FALSE)</f>
        <v>#N/A</v>
      </c>
    </row>
    <row r="21113" spans="1:6" x14ac:dyDescent="0.25">
      <c r="A21113" t="s">
        <v>5580</v>
      </c>
      <c r="B21113" s="100" t="s">
        <v>18589</v>
      </c>
      <c r="C21113" s="99" t="s">
        <v>18585</v>
      </c>
      <c r="D21113" s="124">
        <v>37507</v>
      </c>
      <c r="E21113" s="157" t="e">
        <f>VLOOKUP(D21113,'SOAT LIQ'!$A$87:$C$3416,3,FALSE)</f>
        <v>#N/A</v>
      </c>
    </row>
    <row r="21114" spans="1:6" x14ac:dyDescent="0.25">
      <c r="A21114" t="s">
        <v>4229</v>
      </c>
      <c r="B21114" s="100" t="s">
        <v>18589</v>
      </c>
      <c r="C21114" s="99" t="s">
        <v>18585</v>
      </c>
      <c r="D21114" s="124">
        <v>37507</v>
      </c>
      <c r="E21114" s="157" t="e">
        <f>VLOOKUP(D21114,'SOAT LIQ'!$A$87:$C$3416,3,FALSE)</f>
        <v>#N/A</v>
      </c>
    </row>
    <row r="21115" spans="1:6" x14ac:dyDescent="0.25">
      <c r="A21115" t="s">
        <v>5713</v>
      </c>
      <c r="B21115" s="100" t="s">
        <v>18589</v>
      </c>
      <c r="C21115" s="99" t="s">
        <v>18585</v>
      </c>
      <c r="D21115" s="124">
        <v>37507</v>
      </c>
      <c r="E21115" s="157" t="e">
        <f>VLOOKUP(D21115,'SOAT LIQ'!$A$87:$C$3416,3,FALSE)</f>
        <v>#N/A</v>
      </c>
    </row>
    <row r="21116" spans="1:6" x14ac:dyDescent="0.25">
      <c r="A21116" t="s">
        <v>4339</v>
      </c>
      <c r="B21116" s="100" t="s">
        <v>18589</v>
      </c>
      <c r="C21116" s="99" t="s">
        <v>18585</v>
      </c>
      <c r="D21116" s="124">
        <v>37507</v>
      </c>
      <c r="E21116" s="157" t="e">
        <f>VLOOKUP(D21116,'SOAT LIQ'!$A$87:$C$3416,3,FALSE)</f>
        <v>#N/A</v>
      </c>
      <c r="F21116" t="s">
        <v>21632</v>
      </c>
    </row>
    <row r="21117" spans="1:6" x14ac:dyDescent="0.25">
      <c r="A21117" t="s">
        <v>5745</v>
      </c>
      <c r="B21117" s="100" t="s">
        <v>18590</v>
      </c>
      <c r="C21117" s="100"/>
      <c r="D21117" s="124">
        <v>37507</v>
      </c>
      <c r="E21117" s="157" t="e">
        <f>VLOOKUP(D21117,'SOAT LIQ'!$A$87:$C$3416,3,FALSE)</f>
        <v>#N/A</v>
      </c>
      <c r="F21117" t="s">
        <v>21632</v>
      </c>
    </row>
    <row r="21118" spans="1:6" x14ac:dyDescent="0.25">
      <c r="A21118" t="s">
        <v>5748</v>
      </c>
      <c r="B21118" s="100" t="s">
        <v>18590</v>
      </c>
      <c r="C21118" s="100"/>
      <c r="D21118" s="124">
        <v>37507</v>
      </c>
      <c r="E21118" s="157" t="e">
        <f>VLOOKUP(D21118,'SOAT LIQ'!$A$87:$C$3416,3,FALSE)</f>
        <v>#N/A</v>
      </c>
      <c r="F21118" t="s">
        <v>21632</v>
      </c>
    </row>
    <row r="21119" spans="1:6" x14ac:dyDescent="0.25">
      <c r="A21119" t="s">
        <v>5508</v>
      </c>
      <c r="B21119" s="100" t="s">
        <v>18590</v>
      </c>
      <c r="C21119" s="100"/>
      <c r="D21119" s="124">
        <v>37507</v>
      </c>
      <c r="E21119" s="157" t="e">
        <f>VLOOKUP(D21119,'SOAT LIQ'!$A$87:$C$3416,3,FALSE)</f>
        <v>#N/A</v>
      </c>
      <c r="F21119" t="s">
        <v>21632</v>
      </c>
    </row>
    <row r="21120" spans="1:6" x14ac:dyDescent="0.25">
      <c r="A21120" t="s">
        <v>4339</v>
      </c>
      <c r="B21120" s="100" t="s">
        <v>18590</v>
      </c>
      <c r="C21120" s="100"/>
      <c r="D21120" s="124">
        <v>37507</v>
      </c>
      <c r="E21120" s="157" t="e">
        <f>VLOOKUP(D21120,'SOAT LIQ'!$A$87:$C$3416,3,FALSE)</f>
        <v>#N/A</v>
      </c>
      <c r="F21120" t="s">
        <v>21632</v>
      </c>
    </row>
    <row r="21121" spans="1:6" x14ac:dyDescent="0.25">
      <c r="A21121" t="s">
        <v>5965</v>
      </c>
      <c r="B21121" s="100" t="s">
        <v>18590</v>
      </c>
      <c r="C21121" s="100"/>
      <c r="D21121" s="124">
        <v>37507</v>
      </c>
      <c r="E21121" s="157" t="e">
        <f>VLOOKUP(D21121,'SOAT LIQ'!$A$87:$C$3416,3,FALSE)</f>
        <v>#N/A</v>
      </c>
      <c r="F21121" t="s">
        <v>21632</v>
      </c>
    </row>
    <row r="21122" spans="1:6" x14ac:dyDescent="0.25">
      <c r="A21122" t="s">
        <v>5809</v>
      </c>
      <c r="B21122" s="100" t="s">
        <v>18590</v>
      </c>
      <c r="C21122" s="100"/>
      <c r="D21122" s="124">
        <v>37507</v>
      </c>
      <c r="E21122" s="157" t="e">
        <f>VLOOKUP(D21122,'SOAT LIQ'!$A$87:$C$3416,3,FALSE)</f>
        <v>#N/A</v>
      </c>
      <c r="F21122" t="s">
        <v>21632</v>
      </c>
    </row>
    <row r="21123" spans="1:6" x14ac:dyDescent="0.25">
      <c r="A21123" t="s">
        <v>5142</v>
      </c>
      <c r="B21123" s="100" t="s">
        <v>18590</v>
      </c>
      <c r="C21123" s="100"/>
      <c r="D21123" s="124">
        <v>37507</v>
      </c>
      <c r="E21123" s="157" t="e">
        <f>VLOOKUP(D21123,'SOAT LIQ'!$A$87:$C$3416,3,FALSE)</f>
        <v>#N/A</v>
      </c>
      <c r="F21123" t="s">
        <v>21632</v>
      </c>
    </row>
    <row r="21124" spans="1:6" x14ac:dyDescent="0.25">
      <c r="A21124" t="s">
        <v>5523</v>
      </c>
      <c r="B21124" s="100" t="s">
        <v>18590</v>
      </c>
      <c r="C21124" s="100"/>
      <c r="D21124" s="124">
        <v>37507</v>
      </c>
      <c r="E21124" s="157" t="e">
        <f>VLOOKUP(D21124,'SOAT LIQ'!$A$87:$C$3416,3,FALSE)</f>
        <v>#N/A</v>
      </c>
      <c r="F21124" t="s">
        <v>21632</v>
      </c>
    </row>
    <row r="21125" spans="1:6" x14ac:dyDescent="0.25">
      <c r="A21125" t="s">
        <v>6113</v>
      </c>
      <c r="B21125" s="100" t="s">
        <v>18590</v>
      </c>
      <c r="C21125" s="100"/>
      <c r="D21125" s="124">
        <v>37507</v>
      </c>
      <c r="E21125" s="157" t="e">
        <f>VLOOKUP(D21125,'SOAT LIQ'!$A$87:$C$3416,3,FALSE)</f>
        <v>#N/A</v>
      </c>
      <c r="F21125" t="s">
        <v>21632</v>
      </c>
    </row>
    <row r="21126" spans="1:6" x14ac:dyDescent="0.25">
      <c r="A21126" t="s">
        <v>5922</v>
      </c>
      <c r="B21126" s="100" t="s">
        <v>18590</v>
      </c>
      <c r="C21126" s="100"/>
      <c r="D21126" s="124">
        <v>37507</v>
      </c>
      <c r="E21126" s="157" t="e">
        <f>VLOOKUP(D21126,'SOAT LIQ'!$A$87:$C$3416,3,FALSE)</f>
        <v>#N/A</v>
      </c>
      <c r="F21126" t="s">
        <v>21632</v>
      </c>
    </row>
    <row r="21127" spans="1:6" x14ac:dyDescent="0.25">
      <c r="A21127" t="s">
        <v>5031</v>
      </c>
      <c r="B21127" s="100" t="s">
        <v>18590</v>
      </c>
      <c r="C21127" s="100"/>
      <c r="D21127" s="124">
        <v>37507</v>
      </c>
      <c r="E21127" s="157" t="e">
        <f>VLOOKUP(D21127,'SOAT LIQ'!$A$87:$C$3416,3,FALSE)</f>
        <v>#N/A</v>
      </c>
      <c r="F21127" t="s">
        <v>21632</v>
      </c>
    </row>
    <row r="21128" spans="1:6" x14ac:dyDescent="0.25">
      <c r="A21128" t="s">
        <v>5750</v>
      </c>
      <c r="B21128" s="100" t="s">
        <v>18590</v>
      </c>
      <c r="C21128" s="100"/>
      <c r="D21128" s="124">
        <v>37507</v>
      </c>
      <c r="E21128" s="157" t="e">
        <f>VLOOKUP(D21128,'SOAT LIQ'!$A$87:$C$3416,3,FALSE)</f>
        <v>#N/A</v>
      </c>
      <c r="F21128" t="s">
        <v>21632</v>
      </c>
    </row>
    <row r="21129" spans="1:6" x14ac:dyDescent="0.25">
      <c r="A21129" t="s">
        <v>5773</v>
      </c>
      <c r="B21129" s="100" t="s">
        <v>18590</v>
      </c>
      <c r="C21129" s="100"/>
      <c r="D21129" s="124">
        <v>37507</v>
      </c>
      <c r="E21129" s="157" t="e">
        <f>VLOOKUP(D21129,'SOAT LIQ'!$A$87:$C$3416,3,FALSE)</f>
        <v>#N/A</v>
      </c>
      <c r="F21129" t="s">
        <v>21632</v>
      </c>
    </row>
    <row r="21130" spans="1:6" x14ac:dyDescent="0.25">
      <c r="A21130" t="s">
        <v>5796</v>
      </c>
      <c r="B21130" s="100" t="s">
        <v>18590</v>
      </c>
      <c r="C21130" s="100"/>
      <c r="D21130" s="124">
        <v>37507</v>
      </c>
      <c r="E21130" s="157" t="e">
        <f>VLOOKUP(D21130,'SOAT LIQ'!$A$87:$C$3416,3,FALSE)</f>
        <v>#N/A</v>
      </c>
      <c r="F21130" t="s">
        <v>21632</v>
      </c>
    </row>
    <row r="21131" spans="1:6" x14ac:dyDescent="0.25">
      <c r="A21131" t="s">
        <v>5969</v>
      </c>
      <c r="B21131" s="100" t="s">
        <v>18590</v>
      </c>
      <c r="C21131" s="100"/>
      <c r="D21131" s="124">
        <v>37507</v>
      </c>
      <c r="E21131" s="157" t="e">
        <f>VLOOKUP(D21131,'SOAT LIQ'!$A$87:$C$3416,3,FALSE)</f>
        <v>#N/A</v>
      </c>
      <c r="F21131" t="s">
        <v>21632</v>
      </c>
    </row>
    <row r="21132" spans="1:6" x14ac:dyDescent="0.25">
      <c r="A21132" t="s">
        <v>5482</v>
      </c>
      <c r="B21132" s="100" t="s">
        <v>18590</v>
      </c>
      <c r="C21132" s="100"/>
      <c r="D21132" s="124">
        <v>37507</v>
      </c>
      <c r="E21132" s="157" t="e">
        <f>VLOOKUP(D21132,'SOAT LIQ'!$A$87:$C$3416,3,FALSE)</f>
        <v>#N/A</v>
      </c>
      <c r="F21132" t="s">
        <v>21632</v>
      </c>
    </row>
    <row r="21133" spans="1:6" x14ac:dyDescent="0.25">
      <c r="A21133" t="s">
        <v>8459</v>
      </c>
      <c r="B21133" s="100" t="s">
        <v>18590</v>
      </c>
      <c r="C21133" s="100"/>
      <c r="D21133" s="124">
        <v>37507</v>
      </c>
      <c r="E21133" s="157" t="e">
        <f>VLOOKUP(D21133,'SOAT LIQ'!$A$87:$C$3416,3,FALSE)</f>
        <v>#N/A</v>
      </c>
    </row>
    <row r="21134" spans="1:6" x14ac:dyDescent="0.25">
      <c r="A21134" t="s">
        <v>4132</v>
      </c>
      <c r="B21134" s="100" t="s">
        <v>18590</v>
      </c>
      <c r="C21134" s="100"/>
      <c r="D21134" s="124">
        <v>37507</v>
      </c>
      <c r="E21134" s="157" t="e">
        <f>VLOOKUP(D21134,'SOAT LIQ'!$A$87:$C$3416,3,FALSE)</f>
        <v>#N/A</v>
      </c>
    </row>
    <row r="21135" spans="1:6" x14ac:dyDescent="0.25">
      <c r="A21135" t="s">
        <v>8460</v>
      </c>
      <c r="B21135" s="100" t="s">
        <v>18590</v>
      </c>
      <c r="C21135" s="100"/>
      <c r="D21135" s="124">
        <v>37507</v>
      </c>
      <c r="E21135" s="157" t="e">
        <f>VLOOKUP(D21135,'SOAT LIQ'!$A$87:$C$3416,3,FALSE)</f>
        <v>#N/A</v>
      </c>
    </row>
    <row r="21136" spans="1:6" x14ac:dyDescent="0.25">
      <c r="A21136" t="s">
        <v>7606</v>
      </c>
      <c r="B21136" s="100" t="s">
        <v>18590</v>
      </c>
      <c r="C21136" s="100"/>
      <c r="D21136" s="124">
        <v>37507</v>
      </c>
      <c r="E21136" s="157" t="e">
        <f>VLOOKUP(D21136,'SOAT LIQ'!$A$87:$C$3416,3,FALSE)</f>
        <v>#N/A</v>
      </c>
    </row>
    <row r="21137" spans="1:6" x14ac:dyDescent="0.25">
      <c r="A21137" t="s">
        <v>8461</v>
      </c>
      <c r="B21137" s="100" t="s">
        <v>18590</v>
      </c>
      <c r="C21137" s="100"/>
      <c r="D21137" s="124">
        <v>37507</v>
      </c>
      <c r="E21137" s="157" t="e">
        <f>VLOOKUP(D21137,'SOAT LIQ'!$A$87:$C$3416,3,FALSE)</f>
        <v>#N/A</v>
      </c>
    </row>
    <row r="21138" spans="1:6" x14ac:dyDescent="0.25">
      <c r="A21138" t="s">
        <v>5923</v>
      </c>
      <c r="B21138" s="100" t="s">
        <v>18590</v>
      </c>
      <c r="C21138" s="100"/>
      <c r="D21138" s="124">
        <v>37507</v>
      </c>
      <c r="E21138" s="157" t="e">
        <f>VLOOKUP(D21138,'SOAT LIQ'!$A$87:$C$3416,3,FALSE)</f>
        <v>#N/A</v>
      </c>
      <c r="F21138" t="s">
        <v>21632</v>
      </c>
    </row>
    <row r="21139" spans="1:6" x14ac:dyDescent="0.25">
      <c r="A21139" t="s">
        <v>5782</v>
      </c>
      <c r="B21139" s="100" t="s">
        <v>18590</v>
      </c>
      <c r="C21139" s="100"/>
      <c r="D21139" s="124">
        <v>37507</v>
      </c>
      <c r="E21139" s="157" t="e">
        <f>VLOOKUP(D21139,'SOAT LIQ'!$A$87:$C$3416,3,FALSE)</f>
        <v>#N/A</v>
      </c>
      <c r="F21139" t="s">
        <v>21632</v>
      </c>
    </row>
    <row r="21140" spans="1:6" x14ac:dyDescent="0.25">
      <c r="A21140" t="s">
        <v>8469</v>
      </c>
      <c r="B21140" s="100" t="s">
        <v>18590</v>
      </c>
      <c r="C21140" s="100"/>
      <c r="D21140" s="124">
        <v>37507</v>
      </c>
      <c r="E21140" s="157" t="e">
        <f>VLOOKUP(D21140,'SOAT LIQ'!$A$87:$C$3416,3,FALSE)</f>
        <v>#N/A</v>
      </c>
      <c r="F21140" t="s">
        <v>21632</v>
      </c>
    </row>
    <row r="21141" spans="1:6" x14ac:dyDescent="0.25">
      <c r="A21141" t="s">
        <v>5904</v>
      </c>
      <c r="B21141" s="100" t="s">
        <v>18590</v>
      </c>
      <c r="C21141" s="100"/>
      <c r="D21141" s="124">
        <v>37507</v>
      </c>
      <c r="E21141" s="157" t="e">
        <f>VLOOKUP(D21141,'SOAT LIQ'!$A$87:$C$3416,3,FALSE)</f>
        <v>#N/A</v>
      </c>
      <c r="F21141" t="s">
        <v>21632</v>
      </c>
    </row>
    <row r="21142" spans="1:6" x14ac:dyDescent="0.25">
      <c r="A21142" t="s">
        <v>5936</v>
      </c>
      <c r="B21142" s="100" t="s">
        <v>18590</v>
      </c>
      <c r="C21142" s="100"/>
      <c r="D21142" s="124">
        <v>37507</v>
      </c>
      <c r="E21142" s="157" t="e">
        <f>VLOOKUP(D21142,'SOAT LIQ'!$A$87:$C$3416,3,FALSE)</f>
        <v>#N/A</v>
      </c>
      <c r="F21142" t="s">
        <v>21632</v>
      </c>
    </row>
    <row r="21143" spans="1:6" x14ac:dyDescent="0.25">
      <c r="A21143" t="s">
        <v>6023</v>
      </c>
      <c r="B21143" s="100" t="s">
        <v>18590</v>
      </c>
      <c r="C21143" s="100"/>
      <c r="D21143" s="124">
        <v>37507</v>
      </c>
      <c r="E21143" s="157" t="e">
        <f>VLOOKUP(D21143,'SOAT LIQ'!$A$87:$C$3416,3,FALSE)</f>
        <v>#N/A</v>
      </c>
      <c r="F21143" t="s">
        <v>21632</v>
      </c>
    </row>
    <row r="21144" spans="1:6" x14ac:dyDescent="0.25">
      <c r="A21144" t="s">
        <v>5924</v>
      </c>
      <c r="B21144" s="100" t="s">
        <v>18590</v>
      </c>
      <c r="C21144" s="100"/>
      <c r="D21144" s="124">
        <v>37507</v>
      </c>
      <c r="E21144" s="157" t="e">
        <f>VLOOKUP(D21144,'SOAT LIQ'!$A$87:$C$3416,3,FALSE)</f>
        <v>#N/A</v>
      </c>
      <c r="F21144" t="s">
        <v>21632</v>
      </c>
    </row>
    <row r="21145" spans="1:6" x14ac:dyDescent="0.25">
      <c r="A21145" t="s">
        <v>8462</v>
      </c>
      <c r="B21145" s="100" t="s">
        <v>18590</v>
      </c>
      <c r="C21145" s="100"/>
      <c r="D21145" s="124">
        <v>37507</v>
      </c>
      <c r="E21145" s="157" t="e">
        <f>VLOOKUP(D21145,'SOAT LIQ'!$A$87:$C$3416,3,FALSE)</f>
        <v>#N/A</v>
      </c>
    </row>
    <row r="21146" spans="1:6" x14ac:dyDescent="0.25">
      <c r="A21146" t="s">
        <v>8463</v>
      </c>
      <c r="B21146" s="100" t="s">
        <v>18590</v>
      </c>
      <c r="C21146" s="100"/>
      <c r="D21146" s="124">
        <v>37507</v>
      </c>
      <c r="E21146" s="157" t="e">
        <f>VLOOKUP(D21146,'SOAT LIQ'!$A$87:$C$3416,3,FALSE)</f>
        <v>#N/A</v>
      </c>
    </row>
    <row r="21147" spans="1:6" x14ac:dyDescent="0.25">
      <c r="A21147" t="s">
        <v>6318</v>
      </c>
      <c r="B21147" s="100" t="s">
        <v>18590</v>
      </c>
      <c r="C21147" s="100"/>
      <c r="D21147" s="124">
        <v>37507</v>
      </c>
      <c r="E21147" s="157" t="e">
        <f>VLOOKUP(D21147,'SOAT LIQ'!$A$87:$C$3416,3,FALSE)</f>
        <v>#N/A</v>
      </c>
    </row>
    <row r="21148" spans="1:6" x14ac:dyDescent="0.25">
      <c r="A21148" t="s">
        <v>5401</v>
      </c>
      <c r="B21148" s="100" t="s">
        <v>18590</v>
      </c>
      <c r="C21148" s="100"/>
      <c r="D21148" s="124">
        <v>37507</v>
      </c>
      <c r="E21148" s="157" t="e">
        <f>VLOOKUP(D21148,'SOAT LIQ'!$A$87:$C$3416,3,FALSE)</f>
        <v>#N/A</v>
      </c>
    </row>
    <row r="21149" spans="1:6" x14ac:dyDescent="0.25">
      <c r="A21149" t="s">
        <v>8464</v>
      </c>
      <c r="B21149" s="100" t="s">
        <v>18590</v>
      </c>
      <c r="C21149" s="100"/>
      <c r="D21149" s="124">
        <v>37507</v>
      </c>
      <c r="E21149" s="157" t="e">
        <f>VLOOKUP(D21149,'SOAT LIQ'!$A$87:$C$3416,3,FALSE)</f>
        <v>#N/A</v>
      </c>
    </row>
    <row r="21150" spans="1:6" x14ac:dyDescent="0.25">
      <c r="A21150" t="s">
        <v>8465</v>
      </c>
      <c r="B21150" s="100" t="s">
        <v>18590</v>
      </c>
      <c r="C21150" s="100"/>
      <c r="D21150" s="124">
        <v>37507</v>
      </c>
      <c r="E21150" s="157" t="e">
        <f>VLOOKUP(D21150,'SOAT LIQ'!$A$87:$C$3416,3,FALSE)</f>
        <v>#N/A</v>
      </c>
    </row>
    <row r="21151" spans="1:6" x14ac:dyDescent="0.25">
      <c r="A21151" t="s">
        <v>8152</v>
      </c>
      <c r="B21151" s="100" t="s">
        <v>18590</v>
      </c>
      <c r="C21151" s="100"/>
      <c r="D21151" s="124">
        <v>37507</v>
      </c>
      <c r="E21151" s="157" t="e">
        <f>VLOOKUP(D21151,'SOAT LIQ'!$A$87:$C$3416,3,FALSE)</f>
        <v>#N/A</v>
      </c>
    </row>
    <row r="21152" spans="1:6" x14ac:dyDescent="0.25">
      <c r="A21152" t="s">
        <v>6183</v>
      </c>
      <c r="B21152" s="100" t="s">
        <v>18590</v>
      </c>
      <c r="C21152" s="100"/>
      <c r="D21152" s="124">
        <v>37507</v>
      </c>
      <c r="E21152" s="157" t="e">
        <f>VLOOKUP(D21152,'SOAT LIQ'!$A$87:$C$3416,3,FALSE)</f>
        <v>#N/A</v>
      </c>
    </row>
    <row r="21153" spans="1:6" x14ac:dyDescent="0.25">
      <c r="A21153" t="s">
        <v>8089</v>
      </c>
      <c r="B21153" s="100" t="s">
        <v>18590</v>
      </c>
      <c r="C21153" s="100"/>
      <c r="D21153" s="124">
        <v>37507</v>
      </c>
      <c r="E21153" s="157" t="e">
        <f>VLOOKUP(D21153,'SOAT LIQ'!$A$87:$C$3416,3,FALSE)</f>
        <v>#N/A</v>
      </c>
    </row>
    <row r="21154" spans="1:6" x14ac:dyDescent="0.25">
      <c r="A21154" t="s">
        <v>5509</v>
      </c>
      <c r="B21154" s="100" t="s">
        <v>18590</v>
      </c>
      <c r="C21154" s="100"/>
      <c r="D21154" s="124">
        <v>37507</v>
      </c>
      <c r="E21154" s="157" t="e">
        <f>VLOOKUP(D21154,'SOAT LIQ'!$A$87:$C$3416,3,FALSE)</f>
        <v>#N/A</v>
      </c>
      <c r="F21154" t="s">
        <v>5509</v>
      </c>
    </row>
    <row r="21155" spans="1:6" x14ac:dyDescent="0.25">
      <c r="A21155" t="s">
        <v>7772</v>
      </c>
      <c r="B21155" s="100" t="s">
        <v>18590</v>
      </c>
      <c r="C21155" s="100"/>
      <c r="D21155" s="124">
        <v>37507</v>
      </c>
      <c r="E21155" s="157" t="e">
        <f>VLOOKUP(D21155,'SOAT LIQ'!$A$87:$C$3416,3,FALSE)</f>
        <v>#N/A</v>
      </c>
    </row>
    <row r="21156" spans="1:6" x14ac:dyDescent="0.25">
      <c r="A21156" t="s">
        <v>8476</v>
      </c>
      <c r="B21156" s="100" t="s">
        <v>18590</v>
      </c>
      <c r="C21156" s="100"/>
      <c r="D21156" s="124">
        <v>37507</v>
      </c>
      <c r="E21156" s="157" t="e">
        <f>VLOOKUP(D21156,'SOAT LIQ'!$A$87:$C$3416,3,FALSE)</f>
        <v>#N/A</v>
      </c>
    </row>
    <row r="21157" spans="1:6" x14ac:dyDescent="0.25">
      <c r="A21157" t="s">
        <v>5577</v>
      </c>
      <c r="B21157" s="100" t="s">
        <v>18590</v>
      </c>
      <c r="C21157" s="100"/>
      <c r="D21157" s="124">
        <v>37507</v>
      </c>
      <c r="E21157" s="157" t="e">
        <f>VLOOKUP(D21157,'SOAT LIQ'!$A$87:$C$3416,3,FALSE)</f>
        <v>#N/A</v>
      </c>
    </row>
    <row r="21158" spans="1:6" x14ac:dyDescent="0.25">
      <c r="A21158" t="s">
        <v>8477</v>
      </c>
      <c r="B21158" s="100" t="s">
        <v>18590</v>
      </c>
      <c r="C21158" s="100"/>
      <c r="D21158" s="124">
        <v>37507</v>
      </c>
      <c r="E21158" s="157" t="e">
        <f>VLOOKUP(D21158,'SOAT LIQ'!$A$87:$C$3416,3,FALSE)</f>
        <v>#N/A</v>
      </c>
    </row>
    <row r="21159" spans="1:6" x14ac:dyDescent="0.25">
      <c r="A21159" t="s">
        <v>5578</v>
      </c>
      <c r="B21159" s="100" t="s">
        <v>18590</v>
      </c>
      <c r="C21159" s="100"/>
      <c r="D21159" s="124">
        <v>37507</v>
      </c>
      <c r="E21159" s="157" t="e">
        <f>VLOOKUP(D21159,'SOAT LIQ'!$A$87:$C$3416,3,FALSE)</f>
        <v>#N/A</v>
      </c>
    </row>
    <row r="21160" spans="1:6" x14ac:dyDescent="0.25">
      <c r="A21160" t="s">
        <v>5579</v>
      </c>
      <c r="B21160" s="100" t="s">
        <v>18590</v>
      </c>
      <c r="C21160" s="100"/>
      <c r="D21160" s="124">
        <v>37507</v>
      </c>
      <c r="E21160" s="157" t="e">
        <f>VLOOKUP(D21160,'SOAT LIQ'!$A$87:$C$3416,3,FALSE)</f>
        <v>#N/A</v>
      </c>
    </row>
    <row r="21161" spans="1:6" x14ac:dyDescent="0.25">
      <c r="A21161" t="s">
        <v>5580</v>
      </c>
      <c r="B21161" s="100" t="s">
        <v>18590</v>
      </c>
      <c r="C21161" s="100"/>
      <c r="D21161" s="124">
        <v>37507</v>
      </c>
      <c r="E21161" s="157" t="e">
        <f>VLOOKUP(D21161,'SOAT LIQ'!$A$87:$C$3416,3,FALSE)</f>
        <v>#N/A</v>
      </c>
    </row>
    <row r="21162" spans="1:6" x14ac:dyDescent="0.25">
      <c r="A21162" t="s">
        <v>4229</v>
      </c>
      <c r="B21162" s="100" t="s">
        <v>18590</v>
      </c>
      <c r="C21162" s="100"/>
      <c r="D21162" s="124">
        <v>37507</v>
      </c>
      <c r="E21162" s="157" t="e">
        <f>VLOOKUP(D21162,'SOAT LIQ'!$A$87:$C$3416,3,FALSE)</f>
        <v>#N/A</v>
      </c>
    </row>
    <row r="21163" spans="1:6" x14ac:dyDescent="0.25">
      <c r="A21163" t="s">
        <v>5750</v>
      </c>
      <c r="B21163" s="100" t="s">
        <v>18591</v>
      </c>
      <c r="C21163" s="99" t="s">
        <v>18592</v>
      </c>
      <c r="D21163" s="124">
        <v>21511</v>
      </c>
      <c r="E21163" s="157" t="e">
        <f>VLOOKUP(D21163,'SOAT LIQ'!$A$87:$C$3416,3,FALSE)</f>
        <v>#N/A</v>
      </c>
      <c r="F21163" t="s">
        <v>21632</v>
      </c>
    </row>
    <row r="21164" spans="1:6" x14ac:dyDescent="0.25">
      <c r="A21164" t="s">
        <v>4271</v>
      </c>
      <c r="B21164" s="100" t="s">
        <v>18591</v>
      </c>
      <c r="C21164" s="99" t="s">
        <v>18592</v>
      </c>
      <c r="D21164" s="124">
        <v>21511</v>
      </c>
      <c r="E21164" s="157" t="e">
        <f>VLOOKUP(D21164,'SOAT LIQ'!$A$87:$C$3416,3,FALSE)</f>
        <v>#N/A</v>
      </c>
    </row>
    <row r="21165" spans="1:6" x14ac:dyDescent="0.25">
      <c r="A21165" t="s">
        <v>6183</v>
      </c>
      <c r="B21165" s="100" t="s">
        <v>18591</v>
      </c>
      <c r="C21165" s="99" t="s">
        <v>18592</v>
      </c>
      <c r="D21165" s="124">
        <v>21511</v>
      </c>
      <c r="E21165" s="157" t="e">
        <f>VLOOKUP(D21165,'SOAT LIQ'!$A$87:$C$3416,3,FALSE)</f>
        <v>#N/A</v>
      </c>
    </row>
    <row r="21166" spans="1:6" x14ac:dyDescent="0.25">
      <c r="A21166" t="s">
        <v>6023</v>
      </c>
      <c r="B21166" s="100" t="s">
        <v>18591</v>
      </c>
      <c r="C21166" s="99" t="s">
        <v>18592</v>
      </c>
      <c r="D21166" s="124">
        <v>21511</v>
      </c>
      <c r="E21166" s="157" t="e">
        <f>VLOOKUP(D21166,'SOAT LIQ'!$A$87:$C$3416,3,FALSE)</f>
        <v>#N/A</v>
      </c>
      <c r="F21166" t="s">
        <v>21632</v>
      </c>
    </row>
    <row r="21167" spans="1:6" x14ac:dyDescent="0.25">
      <c r="A21167" t="s">
        <v>4339</v>
      </c>
      <c r="B21167" s="100" t="s">
        <v>18591</v>
      </c>
      <c r="C21167" s="99" t="s">
        <v>18592</v>
      </c>
      <c r="D21167" s="124">
        <v>21511</v>
      </c>
      <c r="E21167" s="157" t="e">
        <f>VLOOKUP(D21167,'SOAT LIQ'!$A$87:$C$3416,3,FALSE)</f>
        <v>#N/A</v>
      </c>
      <c r="F21167" t="s">
        <v>21632</v>
      </c>
    </row>
    <row r="21168" spans="1:6" x14ac:dyDescent="0.25">
      <c r="A21168" t="s">
        <v>4339</v>
      </c>
      <c r="B21168" s="100" t="s">
        <v>18593</v>
      </c>
      <c r="C21168" s="99" t="s">
        <v>18592</v>
      </c>
      <c r="D21168" s="124">
        <v>21511</v>
      </c>
      <c r="E21168" s="157" t="e">
        <f>VLOOKUP(D21168,'SOAT LIQ'!$A$87:$C$3416,3,FALSE)</f>
        <v>#N/A</v>
      </c>
      <c r="F21168" t="s">
        <v>21632</v>
      </c>
    </row>
    <row r="21169" spans="1:6" x14ac:dyDescent="0.25">
      <c r="A21169" t="s">
        <v>4271</v>
      </c>
      <c r="B21169" s="100" t="s">
        <v>18593</v>
      </c>
      <c r="C21169" s="99" t="s">
        <v>18592</v>
      </c>
      <c r="D21169" s="124">
        <v>21511</v>
      </c>
      <c r="E21169" s="157" t="e">
        <f>VLOOKUP(D21169,'SOAT LIQ'!$A$87:$C$3416,3,FALSE)</f>
        <v>#N/A</v>
      </c>
    </row>
    <row r="21170" spans="1:6" x14ac:dyDescent="0.25">
      <c r="A21170" t="s">
        <v>6183</v>
      </c>
      <c r="B21170" s="100" t="s">
        <v>18593</v>
      </c>
      <c r="C21170" s="99" t="s">
        <v>18592</v>
      </c>
      <c r="D21170" s="124">
        <v>21511</v>
      </c>
      <c r="E21170" s="157" t="e">
        <f>VLOOKUP(D21170,'SOAT LIQ'!$A$87:$C$3416,3,FALSE)</f>
        <v>#N/A</v>
      </c>
    </row>
    <row r="21171" spans="1:6" x14ac:dyDescent="0.25">
      <c r="A21171" t="s">
        <v>6787</v>
      </c>
      <c r="B21171" s="100" t="s">
        <v>18593</v>
      </c>
      <c r="C21171" s="99" t="s">
        <v>18592</v>
      </c>
      <c r="D21171" s="124">
        <v>21511</v>
      </c>
      <c r="E21171" s="157" t="e">
        <f>VLOOKUP(D21171,'SOAT LIQ'!$A$87:$C$3416,3,FALSE)</f>
        <v>#N/A</v>
      </c>
    </row>
    <row r="21172" spans="1:6" x14ac:dyDescent="0.25">
      <c r="A21172" t="s">
        <v>8470</v>
      </c>
      <c r="B21172" s="100" t="s">
        <v>18593</v>
      </c>
      <c r="C21172" s="99" t="s">
        <v>18592</v>
      </c>
      <c r="D21172" s="124">
        <v>21511</v>
      </c>
      <c r="E21172" s="157" t="e">
        <f>VLOOKUP(D21172,'SOAT LIQ'!$A$87:$C$3416,3,FALSE)</f>
        <v>#N/A</v>
      </c>
    </row>
    <row r="21173" spans="1:6" x14ac:dyDescent="0.25">
      <c r="A21173" t="s">
        <v>8476</v>
      </c>
      <c r="B21173" s="100" t="s">
        <v>18593</v>
      </c>
      <c r="C21173" s="99" t="s">
        <v>18592</v>
      </c>
      <c r="D21173" s="124">
        <v>21511</v>
      </c>
      <c r="E21173" s="157" t="e">
        <f>VLOOKUP(D21173,'SOAT LIQ'!$A$87:$C$3416,3,FALSE)</f>
        <v>#N/A</v>
      </c>
    </row>
    <row r="21174" spans="1:6" x14ac:dyDescent="0.25">
      <c r="A21174" t="s">
        <v>5576</v>
      </c>
      <c r="B21174" s="100" t="s">
        <v>18593</v>
      </c>
      <c r="C21174" s="99" t="s">
        <v>18592</v>
      </c>
      <c r="D21174" s="124">
        <v>21511</v>
      </c>
      <c r="E21174" s="157" t="e">
        <f>VLOOKUP(D21174,'SOAT LIQ'!$A$87:$C$3416,3,FALSE)</f>
        <v>#N/A</v>
      </c>
    </row>
    <row r="21175" spans="1:6" x14ac:dyDescent="0.25">
      <c r="A21175" t="s">
        <v>8477</v>
      </c>
      <c r="B21175" s="100" t="s">
        <v>18593</v>
      </c>
      <c r="C21175" s="99" t="s">
        <v>18592</v>
      </c>
      <c r="D21175" s="124">
        <v>21511</v>
      </c>
      <c r="E21175" s="157" t="e">
        <f>VLOOKUP(D21175,'SOAT LIQ'!$A$87:$C$3416,3,FALSE)</f>
        <v>#N/A</v>
      </c>
    </row>
    <row r="21176" spans="1:6" x14ac:dyDescent="0.25">
      <c r="A21176" t="s">
        <v>5578</v>
      </c>
      <c r="B21176" s="100" t="s">
        <v>18593</v>
      </c>
      <c r="C21176" s="99" t="s">
        <v>18592</v>
      </c>
      <c r="D21176" s="124">
        <v>21511</v>
      </c>
      <c r="E21176" s="157" t="e">
        <f>VLOOKUP(D21176,'SOAT LIQ'!$A$87:$C$3416,3,FALSE)</f>
        <v>#N/A</v>
      </c>
    </row>
    <row r="21177" spans="1:6" x14ac:dyDescent="0.25">
      <c r="A21177" t="s">
        <v>8472</v>
      </c>
      <c r="B21177" s="100" t="s">
        <v>18593</v>
      </c>
      <c r="C21177" s="99" t="s">
        <v>18592</v>
      </c>
      <c r="D21177" s="124">
        <v>21511</v>
      </c>
      <c r="E21177" s="157" t="e">
        <f>VLOOKUP(D21177,'SOAT LIQ'!$A$87:$C$3416,3,FALSE)</f>
        <v>#N/A</v>
      </c>
    </row>
    <row r="21178" spans="1:6" x14ac:dyDescent="0.25">
      <c r="A21178" t="s">
        <v>5577</v>
      </c>
      <c r="B21178" s="100" t="s">
        <v>18593</v>
      </c>
      <c r="C21178" s="99" t="s">
        <v>18592</v>
      </c>
      <c r="D21178" s="124">
        <v>21511</v>
      </c>
      <c r="E21178" s="157" t="e">
        <f>VLOOKUP(D21178,'SOAT LIQ'!$A$87:$C$3416,3,FALSE)</f>
        <v>#N/A</v>
      </c>
    </row>
    <row r="21179" spans="1:6" x14ac:dyDescent="0.25">
      <c r="A21179" t="s">
        <v>5579</v>
      </c>
      <c r="B21179" s="100" t="s">
        <v>18593</v>
      </c>
      <c r="C21179" s="99" t="s">
        <v>18592</v>
      </c>
      <c r="D21179" s="124">
        <v>21511</v>
      </c>
      <c r="E21179" s="157" t="e">
        <f>VLOOKUP(D21179,'SOAT LIQ'!$A$87:$C$3416,3,FALSE)</f>
        <v>#N/A</v>
      </c>
    </row>
    <row r="21180" spans="1:6" x14ac:dyDescent="0.25">
      <c r="A21180" t="s">
        <v>5580</v>
      </c>
      <c r="B21180" s="100" t="s">
        <v>18593</v>
      </c>
      <c r="C21180" s="99" t="s">
        <v>18592</v>
      </c>
      <c r="D21180" s="124">
        <v>21511</v>
      </c>
      <c r="E21180" s="157" t="e">
        <f>VLOOKUP(D21180,'SOAT LIQ'!$A$87:$C$3416,3,FALSE)</f>
        <v>#N/A</v>
      </c>
    </row>
    <row r="21181" spans="1:6" x14ac:dyDescent="0.25">
      <c r="A21181" t="s">
        <v>4229</v>
      </c>
      <c r="B21181" s="100" t="s">
        <v>18593</v>
      </c>
      <c r="C21181" s="99" t="s">
        <v>18592</v>
      </c>
      <c r="D21181" s="124">
        <v>21511</v>
      </c>
      <c r="E21181" s="157" t="e">
        <f>VLOOKUP(D21181,'SOAT LIQ'!$A$87:$C$3416,3,FALSE)</f>
        <v>#N/A</v>
      </c>
    </row>
    <row r="21182" spans="1:6" x14ac:dyDescent="0.25">
      <c r="A21182" t="s">
        <v>4339</v>
      </c>
      <c r="B21182" s="100" t="s">
        <v>18593</v>
      </c>
      <c r="C21182" s="99" t="s">
        <v>18592</v>
      </c>
      <c r="D21182" s="124">
        <v>21511</v>
      </c>
      <c r="E21182" s="157" t="e">
        <f>VLOOKUP(D21182,'SOAT LIQ'!$A$87:$C$3416,3,FALSE)</f>
        <v>#N/A</v>
      </c>
      <c r="F21182" t="s">
        <v>21632</v>
      </c>
    </row>
    <row r="21183" spans="1:6" x14ac:dyDescent="0.25">
      <c r="A21183" t="s">
        <v>8502</v>
      </c>
      <c r="B21183" s="100" t="s">
        <v>18593</v>
      </c>
      <c r="C21183" s="99" t="s">
        <v>18592</v>
      </c>
      <c r="D21183" s="124">
        <v>21511</v>
      </c>
      <c r="E21183" s="157" t="e">
        <f>VLOOKUP(D21183,'SOAT LIQ'!$A$87:$C$3416,3,FALSE)</f>
        <v>#N/A</v>
      </c>
    </row>
    <row r="21184" spans="1:6" x14ac:dyDescent="0.25">
      <c r="A21184" t="s">
        <v>8503</v>
      </c>
      <c r="B21184" s="100" t="s">
        <v>18593</v>
      </c>
      <c r="C21184" s="99" t="s">
        <v>18592</v>
      </c>
      <c r="D21184" s="124">
        <v>21511</v>
      </c>
      <c r="E21184" s="157" t="e">
        <f>VLOOKUP(D21184,'SOAT LIQ'!$A$87:$C$3416,3,FALSE)</f>
        <v>#N/A</v>
      </c>
    </row>
    <row r="21185" spans="1:6" x14ac:dyDescent="0.25">
      <c r="A21185" t="s">
        <v>8504</v>
      </c>
      <c r="B21185" s="100" t="s">
        <v>18593</v>
      </c>
      <c r="C21185" s="99" t="s">
        <v>18592</v>
      </c>
      <c r="D21185" s="124">
        <v>21511</v>
      </c>
      <c r="E21185" s="157" t="e">
        <f>VLOOKUP(D21185,'SOAT LIQ'!$A$87:$C$3416,3,FALSE)</f>
        <v>#N/A</v>
      </c>
    </row>
    <row r="21186" spans="1:6" x14ac:dyDescent="0.25">
      <c r="A21186" t="s">
        <v>6787</v>
      </c>
      <c r="B21186" s="100" t="s">
        <v>18594</v>
      </c>
      <c r="C21186" s="99" t="s">
        <v>18592</v>
      </c>
      <c r="D21186" s="124">
        <v>21511</v>
      </c>
      <c r="E21186" s="157" t="e">
        <f>VLOOKUP(D21186,'SOAT LIQ'!$A$87:$C$3416,3,FALSE)</f>
        <v>#N/A</v>
      </c>
    </row>
    <row r="21187" spans="1:6" x14ac:dyDescent="0.25">
      <c r="A21187" t="s">
        <v>4339</v>
      </c>
      <c r="B21187" s="100" t="s">
        <v>18594</v>
      </c>
      <c r="C21187" s="99" t="s">
        <v>18592</v>
      </c>
      <c r="D21187" s="124">
        <v>21511</v>
      </c>
      <c r="E21187" s="157" t="e">
        <f>VLOOKUP(D21187,'SOAT LIQ'!$A$87:$C$3416,3,FALSE)</f>
        <v>#N/A</v>
      </c>
      <c r="F21187" t="s">
        <v>21632</v>
      </c>
    </row>
    <row r="21188" spans="1:6" x14ac:dyDescent="0.25">
      <c r="A21188" t="s">
        <v>4339</v>
      </c>
      <c r="B21188" s="100" t="s">
        <v>18594</v>
      </c>
      <c r="C21188" s="99" t="s">
        <v>18592</v>
      </c>
      <c r="D21188" s="124">
        <v>21511</v>
      </c>
      <c r="E21188" s="157" t="e">
        <f>VLOOKUP(D21188,'SOAT LIQ'!$A$87:$C$3416,3,FALSE)</f>
        <v>#N/A</v>
      </c>
      <c r="F21188" t="s">
        <v>21632</v>
      </c>
    </row>
    <row r="21189" spans="1:6" x14ac:dyDescent="0.25">
      <c r="A21189" t="s">
        <v>4339</v>
      </c>
      <c r="B21189" s="100" t="s">
        <v>18595</v>
      </c>
      <c r="C21189" s="99" t="s">
        <v>18592</v>
      </c>
      <c r="D21189" s="124">
        <v>21511</v>
      </c>
      <c r="E21189" s="157" t="e">
        <f>VLOOKUP(D21189,'SOAT LIQ'!$A$87:$C$3416,3,FALSE)</f>
        <v>#N/A</v>
      </c>
      <c r="F21189" t="s">
        <v>21632</v>
      </c>
    </row>
    <row r="21190" spans="1:6" x14ac:dyDescent="0.25">
      <c r="A21190" t="s">
        <v>6183</v>
      </c>
      <c r="B21190" s="100" t="s">
        <v>18595</v>
      </c>
      <c r="C21190" s="99" t="s">
        <v>18592</v>
      </c>
      <c r="D21190" s="124">
        <v>21511</v>
      </c>
      <c r="E21190" s="157" t="e">
        <f>VLOOKUP(D21190,'SOAT LIQ'!$A$87:$C$3416,3,FALSE)</f>
        <v>#N/A</v>
      </c>
    </row>
    <row r="21191" spans="1:6" x14ac:dyDescent="0.25">
      <c r="A21191" t="s">
        <v>8470</v>
      </c>
      <c r="B21191" s="100" t="s">
        <v>18595</v>
      </c>
      <c r="C21191" s="99" t="s">
        <v>18592</v>
      </c>
      <c r="D21191" s="124">
        <v>21511</v>
      </c>
      <c r="E21191" s="157" t="e">
        <f>VLOOKUP(D21191,'SOAT LIQ'!$A$87:$C$3416,3,FALSE)</f>
        <v>#N/A</v>
      </c>
    </row>
    <row r="21192" spans="1:6" x14ac:dyDescent="0.25">
      <c r="A21192" t="s">
        <v>5576</v>
      </c>
      <c r="B21192" s="100" t="s">
        <v>18595</v>
      </c>
      <c r="C21192" s="99" t="s">
        <v>18592</v>
      </c>
      <c r="D21192" s="124">
        <v>21511</v>
      </c>
      <c r="E21192" s="157" t="e">
        <f>VLOOKUP(D21192,'SOAT LIQ'!$A$87:$C$3416,3,FALSE)</f>
        <v>#N/A</v>
      </c>
    </row>
    <row r="21193" spans="1:6" x14ac:dyDescent="0.25">
      <c r="A21193" t="s">
        <v>5578</v>
      </c>
      <c r="B21193" s="100" t="s">
        <v>18595</v>
      </c>
      <c r="C21193" s="99" t="s">
        <v>18592</v>
      </c>
      <c r="D21193" s="124">
        <v>21511</v>
      </c>
      <c r="E21193" s="157" t="e">
        <f>VLOOKUP(D21193,'SOAT LIQ'!$A$87:$C$3416,3,FALSE)</f>
        <v>#N/A</v>
      </c>
    </row>
    <row r="21194" spans="1:6" x14ac:dyDescent="0.25">
      <c r="A21194" t="s">
        <v>8471</v>
      </c>
      <c r="B21194" s="100" t="s">
        <v>18595</v>
      </c>
      <c r="C21194" s="99" t="s">
        <v>18592</v>
      </c>
      <c r="D21194" s="124">
        <v>21511</v>
      </c>
      <c r="E21194" s="157" t="e">
        <f>VLOOKUP(D21194,'SOAT LIQ'!$A$87:$C$3416,3,FALSE)</f>
        <v>#N/A</v>
      </c>
    </row>
    <row r="21195" spans="1:6" x14ac:dyDescent="0.25">
      <c r="A21195" t="s">
        <v>4229</v>
      </c>
      <c r="B21195" s="100" t="s">
        <v>18595</v>
      </c>
      <c r="C21195" s="99" t="s">
        <v>18592</v>
      </c>
      <c r="D21195" s="124">
        <v>21511</v>
      </c>
      <c r="E21195" s="157" t="e">
        <f>VLOOKUP(D21195,'SOAT LIQ'!$A$87:$C$3416,3,FALSE)</f>
        <v>#N/A</v>
      </c>
    </row>
    <row r="21196" spans="1:6" x14ac:dyDescent="0.25">
      <c r="A21196" t="s">
        <v>8472</v>
      </c>
      <c r="B21196" s="100" t="s">
        <v>18595</v>
      </c>
      <c r="C21196" s="99" t="s">
        <v>18592</v>
      </c>
      <c r="D21196" s="124">
        <v>21511</v>
      </c>
      <c r="E21196" s="157" t="e">
        <f>VLOOKUP(D21196,'SOAT LIQ'!$A$87:$C$3416,3,FALSE)</f>
        <v>#N/A</v>
      </c>
    </row>
    <row r="21197" spans="1:6" x14ac:dyDescent="0.25">
      <c r="A21197" t="s">
        <v>5577</v>
      </c>
      <c r="B21197" s="100" t="s">
        <v>18595</v>
      </c>
      <c r="C21197" s="99" t="s">
        <v>18592</v>
      </c>
      <c r="D21197" s="124">
        <v>21511</v>
      </c>
      <c r="E21197" s="157" t="e">
        <f>VLOOKUP(D21197,'SOAT LIQ'!$A$87:$C$3416,3,FALSE)</f>
        <v>#N/A</v>
      </c>
    </row>
    <row r="21198" spans="1:6" x14ac:dyDescent="0.25">
      <c r="A21198" t="s">
        <v>5579</v>
      </c>
      <c r="B21198" s="100" t="s">
        <v>18595</v>
      </c>
      <c r="C21198" s="99" t="s">
        <v>18592</v>
      </c>
      <c r="D21198" s="124">
        <v>21511</v>
      </c>
      <c r="E21198" s="157" t="e">
        <f>VLOOKUP(D21198,'SOAT LIQ'!$A$87:$C$3416,3,FALSE)</f>
        <v>#N/A</v>
      </c>
    </row>
    <row r="21199" spans="1:6" x14ac:dyDescent="0.25">
      <c r="A21199" t="s">
        <v>5580</v>
      </c>
      <c r="B21199" s="100" t="s">
        <v>18595</v>
      </c>
      <c r="C21199" s="99" t="s">
        <v>18592</v>
      </c>
      <c r="D21199" s="124">
        <v>21511</v>
      </c>
      <c r="E21199" s="157" t="e">
        <f>VLOOKUP(D21199,'SOAT LIQ'!$A$87:$C$3416,3,FALSE)</f>
        <v>#N/A</v>
      </c>
    </row>
    <row r="21200" spans="1:6" x14ac:dyDescent="0.25">
      <c r="A21200" t="s">
        <v>8478</v>
      </c>
      <c r="B21200" s="100" t="s">
        <v>18595</v>
      </c>
      <c r="C21200" s="99" t="s">
        <v>18592</v>
      </c>
      <c r="D21200" s="124">
        <v>21511</v>
      </c>
      <c r="E21200" s="157" t="e">
        <f>VLOOKUP(D21200,'SOAT LIQ'!$A$87:$C$3416,3,FALSE)</f>
        <v>#N/A</v>
      </c>
    </row>
    <row r="21201" spans="1:5" x14ac:dyDescent="0.25">
      <c r="A21201" t="s">
        <v>8502</v>
      </c>
      <c r="B21201" s="100" t="s">
        <v>18595</v>
      </c>
      <c r="C21201" s="99" t="s">
        <v>18592</v>
      </c>
      <c r="D21201" s="124">
        <v>21511</v>
      </c>
      <c r="E21201" s="157" t="e">
        <f>VLOOKUP(D21201,'SOAT LIQ'!$A$87:$C$3416,3,FALSE)</f>
        <v>#N/A</v>
      </c>
    </row>
    <row r="21202" spans="1:5" x14ac:dyDescent="0.25">
      <c r="A21202" t="s">
        <v>8503</v>
      </c>
      <c r="B21202" s="100" t="s">
        <v>18595</v>
      </c>
      <c r="C21202" s="99" t="s">
        <v>18592</v>
      </c>
      <c r="D21202" s="124">
        <v>21511</v>
      </c>
      <c r="E21202" s="157" t="e">
        <f>VLOOKUP(D21202,'SOAT LIQ'!$A$87:$C$3416,3,FALSE)</f>
        <v>#N/A</v>
      </c>
    </row>
    <row r="21203" spans="1:5" x14ac:dyDescent="0.25">
      <c r="A21203" t="s">
        <v>8504</v>
      </c>
      <c r="B21203" s="100" t="s">
        <v>18595</v>
      </c>
      <c r="C21203" s="99" t="s">
        <v>18592</v>
      </c>
      <c r="D21203" s="124">
        <v>21511</v>
      </c>
      <c r="E21203" s="157" t="e">
        <f>VLOOKUP(D21203,'SOAT LIQ'!$A$87:$C$3416,3,FALSE)</f>
        <v>#N/A</v>
      </c>
    </row>
    <row r="21204" spans="1:5" x14ac:dyDescent="0.25">
      <c r="A21204" t="s">
        <v>7102</v>
      </c>
      <c r="B21204" s="100" t="s">
        <v>18596</v>
      </c>
      <c r="C21204" s="100"/>
      <c r="D21204" s="124">
        <v>36707</v>
      </c>
      <c r="E21204" s="157" t="e">
        <f>VLOOKUP(D21204,'SOAT LIQ'!$A$87:$C$3416,3,FALSE)</f>
        <v>#N/A</v>
      </c>
    </row>
    <row r="21205" spans="1:5" x14ac:dyDescent="0.25">
      <c r="A21205" t="s">
        <v>5841</v>
      </c>
      <c r="B21205" s="100" t="s">
        <v>18596</v>
      </c>
      <c r="C21205" s="100"/>
      <c r="D21205" s="124">
        <v>36707</v>
      </c>
      <c r="E21205" s="157" t="e">
        <f>VLOOKUP(D21205,'SOAT LIQ'!$A$87:$C$3416,3,FALSE)</f>
        <v>#N/A</v>
      </c>
    </row>
    <row r="21206" spans="1:5" x14ac:dyDescent="0.25">
      <c r="A21206" t="s">
        <v>7102</v>
      </c>
      <c r="B21206" s="100" t="s">
        <v>18597</v>
      </c>
      <c r="C21206" s="100"/>
      <c r="D21206" s="124"/>
      <c r="E21206" s="157" t="e">
        <f>VLOOKUP(D21206,'SOAT LIQ'!$A$87:$C$3416,3,FALSE)</f>
        <v>#N/A</v>
      </c>
    </row>
    <row r="21207" spans="1:5" x14ac:dyDescent="0.25">
      <c r="A21207" t="s">
        <v>7102</v>
      </c>
      <c r="B21207" s="100" t="s">
        <v>18598</v>
      </c>
      <c r="C21207" s="100"/>
      <c r="D21207" s="124"/>
      <c r="E21207" s="157" t="e">
        <f>VLOOKUP(D21207,'SOAT LIQ'!$A$87:$C$3416,3,FALSE)</f>
        <v>#N/A</v>
      </c>
    </row>
    <row r="21208" spans="1:5" x14ac:dyDescent="0.25">
      <c r="A21208" t="s">
        <v>7102</v>
      </c>
      <c r="B21208" s="100" t="s">
        <v>18599</v>
      </c>
      <c r="C21208" s="100"/>
      <c r="D21208" s="124"/>
      <c r="E21208" s="157" t="e">
        <f>VLOOKUP(D21208,'SOAT LIQ'!$A$87:$C$3416,3,FALSE)</f>
        <v>#N/A</v>
      </c>
    </row>
    <row r="21209" spans="1:5" x14ac:dyDescent="0.25">
      <c r="A21209" t="s">
        <v>7102</v>
      </c>
      <c r="B21209" s="100" t="s">
        <v>18600</v>
      </c>
      <c r="C21209" s="100"/>
      <c r="D21209" s="124"/>
      <c r="E21209" s="157" t="e">
        <f>VLOOKUP(D21209,'SOAT LIQ'!$A$87:$C$3416,3,FALSE)</f>
        <v>#N/A</v>
      </c>
    </row>
    <row r="21210" spans="1:5" x14ac:dyDescent="0.25">
      <c r="A21210" t="s">
        <v>7102</v>
      </c>
      <c r="B21210" s="100" t="s">
        <v>18601</v>
      </c>
      <c r="C21210" s="100"/>
      <c r="D21210" s="124"/>
      <c r="E21210" s="157" t="e">
        <f>VLOOKUP(D21210,'SOAT LIQ'!$A$87:$C$3416,3,FALSE)</f>
        <v>#N/A</v>
      </c>
    </row>
    <row r="21211" spans="1:5" x14ac:dyDescent="0.25">
      <c r="A21211" t="s">
        <v>7102</v>
      </c>
      <c r="B21211" s="100" t="s">
        <v>18602</v>
      </c>
      <c r="C21211" s="100"/>
      <c r="D21211" s="124"/>
      <c r="E21211" s="157" t="e">
        <f>VLOOKUP(D21211,'SOAT LIQ'!$A$87:$C$3416,3,FALSE)</f>
        <v>#N/A</v>
      </c>
    </row>
    <row r="21212" spans="1:5" x14ac:dyDescent="0.25">
      <c r="A21212" t="s">
        <v>7102</v>
      </c>
      <c r="B21212" s="100" t="s">
        <v>18603</v>
      </c>
      <c r="C21212" s="100"/>
      <c r="D21212" s="124"/>
      <c r="E21212" s="157" t="e">
        <f>VLOOKUP(D21212,'SOAT LIQ'!$A$87:$C$3416,3,FALSE)</f>
        <v>#N/A</v>
      </c>
    </row>
    <row r="21213" spans="1:5" x14ac:dyDescent="0.25">
      <c r="A21213" t="s">
        <v>7102</v>
      </c>
      <c r="B21213" s="100" t="s">
        <v>18604</v>
      </c>
      <c r="C21213" s="100"/>
      <c r="D21213" s="124"/>
      <c r="E21213" s="157" t="e">
        <f>VLOOKUP(D21213,'SOAT LIQ'!$A$87:$C$3416,3,FALSE)</f>
        <v>#N/A</v>
      </c>
    </row>
    <row r="21214" spans="1:5" x14ac:dyDescent="0.25">
      <c r="A21214" t="s">
        <v>7102</v>
      </c>
      <c r="B21214" s="100" t="s">
        <v>18605</v>
      </c>
      <c r="C21214" s="100"/>
      <c r="D21214" s="124"/>
      <c r="E21214" s="157" t="e">
        <f>VLOOKUP(D21214,'SOAT LIQ'!$A$87:$C$3416,3,FALSE)</f>
        <v>#N/A</v>
      </c>
    </row>
    <row r="21215" spans="1:5" x14ac:dyDescent="0.25">
      <c r="A21215" t="s">
        <v>7102</v>
      </c>
      <c r="B21215" s="100" t="s">
        <v>18606</v>
      </c>
      <c r="C21215" s="100"/>
      <c r="D21215" s="124"/>
      <c r="E21215" s="157" t="e">
        <f>VLOOKUP(D21215,'SOAT LIQ'!$A$87:$C$3416,3,FALSE)</f>
        <v>#N/A</v>
      </c>
    </row>
    <row r="21216" spans="1:5" x14ac:dyDescent="0.25">
      <c r="A21216" t="s">
        <v>7102</v>
      </c>
      <c r="B21216" s="100" t="s">
        <v>18607</v>
      </c>
      <c r="C21216" s="100"/>
      <c r="D21216" s="124"/>
      <c r="E21216" s="157" t="e">
        <f>VLOOKUP(D21216,'SOAT LIQ'!$A$87:$C$3416,3,FALSE)</f>
        <v>#N/A</v>
      </c>
    </row>
    <row r="21217" spans="1:5" x14ac:dyDescent="0.25">
      <c r="A21217" t="s">
        <v>7102</v>
      </c>
      <c r="B21217" s="100" t="s">
        <v>18608</v>
      </c>
      <c r="C21217" s="100"/>
      <c r="D21217" s="124"/>
      <c r="E21217" s="157" t="e">
        <f>VLOOKUP(D21217,'SOAT LIQ'!$A$87:$C$3416,3,FALSE)</f>
        <v>#N/A</v>
      </c>
    </row>
    <row r="21218" spans="1:5" x14ac:dyDescent="0.25">
      <c r="A21218" t="s">
        <v>7102</v>
      </c>
      <c r="B21218" s="100" t="s">
        <v>18609</v>
      </c>
      <c r="C21218" s="100"/>
      <c r="D21218" s="124"/>
      <c r="E21218" s="157" t="e">
        <f>VLOOKUP(D21218,'SOAT LIQ'!$A$87:$C$3416,3,FALSE)</f>
        <v>#N/A</v>
      </c>
    </row>
    <row r="21219" spans="1:5" x14ac:dyDescent="0.25">
      <c r="A21219" t="s">
        <v>7102</v>
      </c>
      <c r="B21219" s="100" t="s">
        <v>18610</v>
      </c>
      <c r="C21219" s="100"/>
      <c r="D21219" s="124"/>
      <c r="E21219" s="157" t="e">
        <f>VLOOKUP(D21219,'SOAT LIQ'!$A$87:$C$3416,3,FALSE)</f>
        <v>#N/A</v>
      </c>
    </row>
    <row r="21220" spans="1:5" x14ac:dyDescent="0.25">
      <c r="A21220" t="s">
        <v>7102</v>
      </c>
      <c r="B21220" s="100" t="s">
        <v>18611</v>
      </c>
      <c r="C21220" s="100"/>
      <c r="D21220" s="124"/>
      <c r="E21220" s="157" t="e">
        <f>VLOOKUP(D21220,'SOAT LIQ'!$A$87:$C$3416,3,FALSE)</f>
        <v>#N/A</v>
      </c>
    </row>
    <row r="21221" spans="1:5" x14ac:dyDescent="0.25">
      <c r="A21221" t="s">
        <v>7102</v>
      </c>
      <c r="B21221" s="100" t="s">
        <v>18612</v>
      </c>
      <c r="C21221" s="100"/>
      <c r="D21221" s="124"/>
      <c r="E21221" s="157" t="e">
        <f>VLOOKUP(D21221,'SOAT LIQ'!$A$87:$C$3416,3,FALSE)</f>
        <v>#N/A</v>
      </c>
    </row>
    <row r="21222" spans="1:5" x14ac:dyDescent="0.25">
      <c r="A21222" t="s">
        <v>7102</v>
      </c>
      <c r="B21222" s="100" t="s">
        <v>18613</v>
      </c>
      <c r="C21222" s="100"/>
      <c r="D21222" s="124"/>
      <c r="E21222" s="157" t="e">
        <f>VLOOKUP(D21222,'SOAT LIQ'!$A$87:$C$3416,3,FALSE)</f>
        <v>#N/A</v>
      </c>
    </row>
    <row r="21223" spans="1:5" x14ac:dyDescent="0.25">
      <c r="A21223" t="s">
        <v>7102</v>
      </c>
      <c r="B21223" s="100" t="s">
        <v>18614</v>
      </c>
      <c r="C21223" s="100"/>
      <c r="D21223" s="124"/>
      <c r="E21223" s="157" t="e">
        <f>VLOOKUP(D21223,'SOAT LIQ'!$A$87:$C$3416,3,FALSE)</f>
        <v>#N/A</v>
      </c>
    </row>
    <row r="21224" spans="1:5" x14ac:dyDescent="0.25">
      <c r="A21224" t="s">
        <v>7102</v>
      </c>
      <c r="B21224" s="100" t="s">
        <v>18615</v>
      </c>
      <c r="C21224" s="100"/>
      <c r="D21224" s="124"/>
      <c r="E21224" s="157" t="e">
        <f>VLOOKUP(D21224,'SOAT LIQ'!$A$87:$C$3416,3,FALSE)</f>
        <v>#N/A</v>
      </c>
    </row>
    <row r="21225" spans="1:5" x14ac:dyDescent="0.25">
      <c r="A21225" t="s">
        <v>7102</v>
      </c>
      <c r="B21225" s="100" t="s">
        <v>18616</v>
      </c>
      <c r="C21225" s="100"/>
      <c r="D21225" s="124"/>
      <c r="E21225" s="157" t="e">
        <f>VLOOKUP(D21225,'SOAT LIQ'!$A$87:$C$3416,3,FALSE)</f>
        <v>#N/A</v>
      </c>
    </row>
    <row r="21226" spans="1:5" x14ac:dyDescent="0.25">
      <c r="A21226" t="s">
        <v>7102</v>
      </c>
      <c r="B21226" s="100" t="s">
        <v>18617</v>
      </c>
      <c r="C21226" s="100"/>
      <c r="D21226" s="124"/>
      <c r="E21226" s="157" t="e">
        <f>VLOOKUP(D21226,'SOAT LIQ'!$A$87:$C$3416,3,FALSE)</f>
        <v>#N/A</v>
      </c>
    </row>
    <row r="21227" spans="1:5" x14ac:dyDescent="0.25">
      <c r="A21227" t="s">
        <v>7102</v>
      </c>
      <c r="B21227" s="100" t="s">
        <v>18618</v>
      </c>
      <c r="C21227" s="100"/>
      <c r="D21227" s="124"/>
      <c r="E21227" s="157" t="e">
        <f>VLOOKUP(D21227,'SOAT LIQ'!$A$87:$C$3416,3,FALSE)</f>
        <v>#N/A</v>
      </c>
    </row>
    <row r="21228" spans="1:5" x14ac:dyDescent="0.25">
      <c r="A21228" t="s">
        <v>7102</v>
      </c>
      <c r="B21228" s="100" t="s">
        <v>18619</v>
      </c>
      <c r="C21228" s="100"/>
      <c r="D21228" s="124"/>
      <c r="E21228" s="157" t="e">
        <f>VLOOKUP(D21228,'SOAT LIQ'!$A$87:$C$3416,3,FALSE)</f>
        <v>#N/A</v>
      </c>
    </row>
    <row r="21229" spans="1:5" x14ac:dyDescent="0.25">
      <c r="A21229" t="s">
        <v>7102</v>
      </c>
      <c r="B21229" s="100" t="s">
        <v>18620</v>
      </c>
      <c r="C21229" s="100"/>
      <c r="D21229" s="124"/>
      <c r="E21229" s="157" t="e">
        <f>VLOOKUP(D21229,'SOAT LIQ'!$A$87:$C$3416,3,FALSE)</f>
        <v>#N/A</v>
      </c>
    </row>
    <row r="21230" spans="1:5" x14ac:dyDescent="0.25">
      <c r="A21230" t="s">
        <v>7102</v>
      </c>
      <c r="B21230" s="100" t="s">
        <v>18621</v>
      </c>
      <c r="C21230" s="100"/>
      <c r="D21230" s="124"/>
      <c r="E21230" s="157" t="e">
        <f>VLOOKUP(D21230,'SOAT LIQ'!$A$87:$C$3416,3,FALSE)</f>
        <v>#N/A</v>
      </c>
    </row>
    <row r="21231" spans="1:5" x14ac:dyDescent="0.25">
      <c r="A21231" t="s">
        <v>7102</v>
      </c>
      <c r="B21231" s="100" t="s">
        <v>18622</v>
      </c>
      <c r="C21231" s="100"/>
      <c r="D21231" s="124"/>
      <c r="E21231" s="157" t="e">
        <f>VLOOKUP(D21231,'SOAT LIQ'!$A$87:$C$3416,3,FALSE)</f>
        <v>#N/A</v>
      </c>
    </row>
    <row r="21232" spans="1:5" x14ac:dyDescent="0.25">
      <c r="A21232" t="s">
        <v>7102</v>
      </c>
      <c r="B21232" s="100" t="s">
        <v>18623</v>
      </c>
      <c r="C21232" s="100"/>
      <c r="D21232" s="124"/>
      <c r="E21232" s="157" t="e">
        <f>VLOOKUP(D21232,'SOAT LIQ'!$A$87:$C$3416,3,FALSE)</f>
        <v>#N/A</v>
      </c>
    </row>
    <row r="21233" spans="1:5" x14ac:dyDescent="0.25">
      <c r="A21233" t="s">
        <v>7102</v>
      </c>
      <c r="B21233" s="100" t="s">
        <v>18624</v>
      </c>
      <c r="C21233" s="100"/>
      <c r="D21233" s="124"/>
      <c r="E21233" s="157" t="e">
        <f>VLOOKUP(D21233,'SOAT LIQ'!$A$87:$C$3416,3,FALSE)</f>
        <v>#N/A</v>
      </c>
    </row>
    <row r="21234" spans="1:5" x14ac:dyDescent="0.25">
      <c r="A21234" t="s">
        <v>7102</v>
      </c>
      <c r="B21234" s="100" t="s">
        <v>18625</v>
      </c>
      <c r="C21234" s="100"/>
      <c r="D21234" s="124"/>
      <c r="E21234" s="157" t="e">
        <f>VLOOKUP(D21234,'SOAT LIQ'!$A$87:$C$3416,3,FALSE)</f>
        <v>#N/A</v>
      </c>
    </row>
    <row r="21235" spans="1:5" x14ac:dyDescent="0.25">
      <c r="A21235" t="s">
        <v>7102</v>
      </c>
      <c r="B21235" s="100" t="s">
        <v>18626</v>
      </c>
      <c r="C21235" s="100"/>
      <c r="D21235" s="124"/>
      <c r="E21235" s="157" t="e">
        <f>VLOOKUP(D21235,'SOAT LIQ'!$A$87:$C$3416,3,FALSE)</f>
        <v>#N/A</v>
      </c>
    </row>
    <row r="21236" spans="1:5" x14ac:dyDescent="0.25">
      <c r="A21236" t="s">
        <v>7102</v>
      </c>
      <c r="B21236" s="100" t="s">
        <v>18627</v>
      </c>
      <c r="C21236" s="100"/>
      <c r="D21236" s="124"/>
      <c r="E21236" s="157" t="e">
        <f>VLOOKUP(D21236,'SOAT LIQ'!$A$87:$C$3416,3,FALSE)</f>
        <v>#N/A</v>
      </c>
    </row>
    <row r="21237" spans="1:5" x14ac:dyDescent="0.25">
      <c r="A21237" t="s">
        <v>7102</v>
      </c>
      <c r="B21237" s="100" t="s">
        <v>18628</v>
      </c>
      <c r="C21237" s="100"/>
      <c r="D21237" s="124"/>
      <c r="E21237" s="157" t="e">
        <f>VLOOKUP(D21237,'SOAT LIQ'!$A$87:$C$3416,3,FALSE)</f>
        <v>#N/A</v>
      </c>
    </row>
    <row r="21238" spans="1:5" x14ac:dyDescent="0.25">
      <c r="A21238" t="s">
        <v>7102</v>
      </c>
      <c r="B21238" s="100" t="s">
        <v>18629</v>
      </c>
      <c r="C21238" s="100"/>
      <c r="D21238" s="124"/>
      <c r="E21238" s="157" t="e">
        <f>VLOOKUP(D21238,'SOAT LIQ'!$A$87:$C$3416,3,FALSE)</f>
        <v>#N/A</v>
      </c>
    </row>
    <row r="21239" spans="1:5" x14ac:dyDescent="0.25">
      <c r="A21239" t="s">
        <v>7102</v>
      </c>
      <c r="B21239" s="100" t="s">
        <v>18630</v>
      </c>
      <c r="C21239" s="100"/>
      <c r="D21239" s="124"/>
      <c r="E21239" s="157" t="e">
        <f>VLOOKUP(D21239,'SOAT LIQ'!$A$87:$C$3416,3,FALSE)</f>
        <v>#N/A</v>
      </c>
    </row>
    <row r="21240" spans="1:5" x14ac:dyDescent="0.25">
      <c r="A21240" t="s">
        <v>7102</v>
      </c>
      <c r="B21240" s="100" t="s">
        <v>18631</v>
      </c>
      <c r="C21240" s="100"/>
      <c r="D21240" s="124"/>
      <c r="E21240" s="157" t="e">
        <f>VLOOKUP(D21240,'SOAT LIQ'!$A$87:$C$3416,3,FALSE)</f>
        <v>#N/A</v>
      </c>
    </row>
    <row r="21241" spans="1:5" x14ac:dyDescent="0.25">
      <c r="A21241" t="s">
        <v>7102</v>
      </c>
      <c r="B21241" s="100" t="s">
        <v>18632</v>
      </c>
      <c r="C21241" s="100"/>
      <c r="D21241" s="124"/>
      <c r="E21241" s="157" t="e">
        <f>VLOOKUP(D21241,'SOAT LIQ'!$A$87:$C$3416,3,FALSE)</f>
        <v>#N/A</v>
      </c>
    </row>
    <row r="21242" spans="1:5" x14ac:dyDescent="0.25">
      <c r="A21242" t="s">
        <v>7102</v>
      </c>
      <c r="B21242" s="100" t="s">
        <v>18633</v>
      </c>
      <c r="C21242" s="100"/>
      <c r="D21242" s="124"/>
      <c r="E21242" s="157" t="e">
        <f>VLOOKUP(D21242,'SOAT LIQ'!$A$87:$C$3416,3,FALSE)</f>
        <v>#N/A</v>
      </c>
    </row>
    <row r="21243" spans="1:5" x14ac:dyDescent="0.25">
      <c r="A21243" t="s">
        <v>7102</v>
      </c>
      <c r="B21243" s="100" t="s">
        <v>18634</v>
      </c>
      <c r="C21243" s="100"/>
      <c r="D21243" s="124"/>
      <c r="E21243" s="157" t="e">
        <f>VLOOKUP(D21243,'SOAT LIQ'!$A$87:$C$3416,3,FALSE)</f>
        <v>#N/A</v>
      </c>
    </row>
    <row r="21244" spans="1:5" x14ac:dyDescent="0.25">
      <c r="A21244" t="s">
        <v>7102</v>
      </c>
      <c r="B21244" s="100" t="s">
        <v>18635</v>
      </c>
      <c r="C21244" s="100"/>
      <c r="D21244" s="124"/>
      <c r="E21244" s="157" t="e">
        <f>VLOOKUP(D21244,'SOAT LIQ'!$A$87:$C$3416,3,FALSE)</f>
        <v>#N/A</v>
      </c>
    </row>
    <row r="21245" spans="1:5" x14ac:dyDescent="0.25">
      <c r="A21245" t="s">
        <v>7102</v>
      </c>
      <c r="B21245" s="100" t="s">
        <v>18636</v>
      </c>
      <c r="C21245" s="100"/>
      <c r="D21245" s="124"/>
      <c r="E21245" s="157" t="e">
        <f>VLOOKUP(D21245,'SOAT LIQ'!$A$87:$C$3416,3,FALSE)</f>
        <v>#N/A</v>
      </c>
    </row>
    <row r="21246" spans="1:5" x14ac:dyDescent="0.25">
      <c r="A21246" t="s">
        <v>5841</v>
      </c>
      <c r="B21246" s="100" t="s">
        <v>18637</v>
      </c>
      <c r="C21246" s="100"/>
      <c r="D21246" s="124"/>
      <c r="E21246" s="157" t="e">
        <f>VLOOKUP(D21246,'SOAT LIQ'!$A$87:$C$3416,3,FALSE)</f>
        <v>#N/A</v>
      </c>
    </row>
    <row r="21247" spans="1:5" x14ac:dyDescent="0.25">
      <c r="A21247" t="s">
        <v>7102</v>
      </c>
      <c r="B21247" s="100" t="s">
        <v>18638</v>
      </c>
      <c r="C21247" s="100"/>
      <c r="D21247" s="124"/>
      <c r="E21247" s="157" t="e">
        <f>VLOOKUP(D21247,'SOAT LIQ'!$A$87:$C$3416,3,FALSE)</f>
        <v>#N/A</v>
      </c>
    </row>
    <row r="21248" spans="1:5" x14ac:dyDescent="0.25">
      <c r="A21248" t="s">
        <v>7102</v>
      </c>
      <c r="B21248" s="100" t="s">
        <v>18639</v>
      </c>
      <c r="C21248" s="100"/>
      <c r="D21248" s="124"/>
      <c r="E21248" s="157" t="e">
        <f>VLOOKUP(D21248,'SOAT LIQ'!$A$87:$C$3416,3,FALSE)</f>
        <v>#N/A</v>
      </c>
    </row>
    <row r="21249" spans="1:5" x14ac:dyDescent="0.25">
      <c r="A21249" t="s">
        <v>7102</v>
      </c>
      <c r="B21249" s="100" t="s">
        <v>18640</v>
      </c>
      <c r="C21249" s="100"/>
      <c r="D21249" s="124"/>
      <c r="E21249" s="157" t="e">
        <f>VLOOKUP(D21249,'SOAT LIQ'!$A$87:$C$3416,3,FALSE)</f>
        <v>#N/A</v>
      </c>
    </row>
    <row r="21250" spans="1:5" x14ac:dyDescent="0.25">
      <c r="A21250" t="s">
        <v>7102</v>
      </c>
      <c r="B21250" s="100" t="s">
        <v>18641</v>
      </c>
      <c r="C21250" s="100"/>
      <c r="D21250" s="124"/>
      <c r="E21250" s="157" t="e">
        <f>VLOOKUP(D21250,'SOAT LIQ'!$A$87:$C$3416,3,FALSE)</f>
        <v>#N/A</v>
      </c>
    </row>
    <row r="21251" spans="1:5" x14ac:dyDescent="0.25">
      <c r="A21251" t="s">
        <v>7102</v>
      </c>
      <c r="B21251" s="100" t="s">
        <v>18642</v>
      </c>
      <c r="C21251" s="100"/>
      <c r="D21251" s="124"/>
      <c r="E21251" s="157" t="e">
        <f>VLOOKUP(D21251,'SOAT LIQ'!$A$87:$C$3416,3,FALSE)</f>
        <v>#N/A</v>
      </c>
    </row>
    <row r="21252" spans="1:5" x14ac:dyDescent="0.25">
      <c r="A21252" t="s">
        <v>7102</v>
      </c>
      <c r="B21252" s="100" t="s">
        <v>18643</v>
      </c>
      <c r="C21252" s="100"/>
      <c r="D21252" s="124"/>
      <c r="E21252" s="157" t="e">
        <f>VLOOKUP(D21252,'SOAT LIQ'!$A$87:$C$3416,3,FALSE)</f>
        <v>#N/A</v>
      </c>
    </row>
    <row r="21253" spans="1:5" x14ac:dyDescent="0.25">
      <c r="A21253" t="s">
        <v>7102</v>
      </c>
      <c r="B21253" s="100" t="s">
        <v>18644</v>
      </c>
      <c r="C21253" s="100"/>
      <c r="D21253" s="124"/>
      <c r="E21253" s="157" t="e">
        <f>VLOOKUP(D21253,'SOAT LIQ'!$A$87:$C$3416,3,FALSE)</f>
        <v>#N/A</v>
      </c>
    </row>
    <row r="21254" spans="1:5" x14ac:dyDescent="0.25">
      <c r="A21254" t="s">
        <v>7102</v>
      </c>
      <c r="B21254" s="100" t="s">
        <v>18645</v>
      </c>
      <c r="C21254" s="100"/>
      <c r="D21254" s="124"/>
      <c r="E21254" s="157" t="e">
        <f>VLOOKUP(D21254,'SOAT LIQ'!$A$87:$C$3416,3,FALSE)</f>
        <v>#N/A</v>
      </c>
    </row>
    <row r="21255" spans="1:5" x14ac:dyDescent="0.25">
      <c r="A21255" t="s">
        <v>7102</v>
      </c>
      <c r="B21255" s="100" t="s">
        <v>18646</v>
      </c>
      <c r="C21255" s="100"/>
      <c r="D21255" s="124"/>
      <c r="E21255" s="157" t="e">
        <f>VLOOKUP(D21255,'SOAT LIQ'!$A$87:$C$3416,3,FALSE)</f>
        <v>#N/A</v>
      </c>
    </row>
    <row r="21256" spans="1:5" x14ac:dyDescent="0.25">
      <c r="A21256" t="s">
        <v>7102</v>
      </c>
      <c r="B21256" s="100" t="s">
        <v>18647</v>
      </c>
      <c r="C21256" s="100"/>
      <c r="D21256" s="124"/>
      <c r="E21256" s="157" t="e">
        <f>VLOOKUP(D21256,'SOAT LIQ'!$A$87:$C$3416,3,FALSE)</f>
        <v>#N/A</v>
      </c>
    </row>
    <row r="21257" spans="1:5" x14ac:dyDescent="0.25">
      <c r="A21257" t="s">
        <v>7102</v>
      </c>
      <c r="B21257" s="100" t="s">
        <v>18648</v>
      </c>
      <c r="C21257" s="100"/>
      <c r="D21257" s="124"/>
      <c r="E21257" s="157" t="e">
        <f>VLOOKUP(D21257,'SOAT LIQ'!$A$87:$C$3416,3,FALSE)</f>
        <v>#N/A</v>
      </c>
    </row>
    <row r="21258" spans="1:5" x14ac:dyDescent="0.25">
      <c r="A21258" t="s">
        <v>7102</v>
      </c>
      <c r="B21258" s="100" t="s">
        <v>18649</v>
      </c>
      <c r="C21258" s="100"/>
      <c r="D21258" s="124"/>
      <c r="E21258" s="157" t="e">
        <f>VLOOKUP(D21258,'SOAT LIQ'!$A$87:$C$3416,3,FALSE)</f>
        <v>#N/A</v>
      </c>
    </row>
    <row r="21259" spans="1:5" x14ac:dyDescent="0.25">
      <c r="A21259" t="s">
        <v>7102</v>
      </c>
      <c r="B21259" s="100" t="s">
        <v>18650</v>
      </c>
      <c r="C21259" s="100"/>
      <c r="D21259" s="124"/>
      <c r="E21259" s="157" t="e">
        <f>VLOOKUP(D21259,'SOAT LIQ'!$A$87:$C$3416,3,FALSE)</f>
        <v>#N/A</v>
      </c>
    </row>
    <row r="21260" spans="1:5" x14ac:dyDescent="0.25">
      <c r="A21260" t="s">
        <v>7102</v>
      </c>
      <c r="B21260" s="100" t="s">
        <v>18651</v>
      </c>
      <c r="C21260" s="100"/>
      <c r="D21260" s="124"/>
      <c r="E21260" s="157" t="e">
        <f>VLOOKUP(D21260,'SOAT LIQ'!$A$87:$C$3416,3,FALSE)</f>
        <v>#N/A</v>
      </c>
    </row>
    <row r="21261" spans="1:5" x14ac:dyDescent="0.25">
      <c r="A21261" t="s">
        <v>7102</v>
      </c>
      <c r="B21261" s="100" t="s">
        <v>18652</v>
      </c>
      <c r="C21261" s="100"/>
      <c r="D21261" s="124"/>
      <c r="E21261" s="157" t="e">
        <f>VLOOKUP(D21261,'SOAT LIQ'!$A$87:$C$3416,3,FALSE)</f>
        <v>#N/A</v>
      </c>
    </row>
    <row r="21262" spans="1:5" x14ac:dyDescent="0.25">
      <c r="A21262" t="s">
        <v>7102</v>
      </c>
      <c r="B21262" s="100" t="s">
        <v>18653</v>
      </c>
      <c r="C21262" s="100"/>
      <c r="D21262" s="124"/>
      <c r="E21262" s="157" t="e">
        <f>VLOOKUP(D21262,'SOAT LIQ'!$A$87:$C$3416,3,FALSE)</f>
        <v>#N/A</v>
      </c>
    </row>
    <row r="21263" spans="1:5" x14ac:dyDescent="0.25">
      <c r="A21263" t="s">
        <v>7102</v>
      </c>
      <c r="B21263" s="100" t="s">
        <v>18654</v>
      </c>
      <c r="C21263" s="100"/>
      <c r="D21263" s="124"/>
      <c r="E21263" s="157" t="e">
        <f>VLOOKUP(D21263,'SOAT LIQ'!$A$87:$C$3416,3,FALSE)</f>
        <v>#N/A</v>
      </c>
    </row>
    <row r="21264" spans="1:5" x14ac:dyDescent="0.25">
      <c r="A21264" t="s">
        <v>5841</v>
      </c>
      <c r="B21264" s="100" t="s">
        <v>18655</v>
      </c>
      <c r="C21264" s="100"/>
      <c r="D21264" s="124"/>
      <c r="E21264" s="157" t="e">
        <f>VLOOKUP(D21264,'SOAT LIQ'!$A$87:$C$3416,3,FALSE)</f>
        <v>#N/A</v>
      </c>
    </row>
    <row r="21265" spans="1:6" x14ac:dyDescent="0.25">
      <c r="A21265" t="s">
        <v>5841</v>
      </c>
      <c r="B21265" s="100" t="s">
        <v>18656</v>
      </c>
      <c r="C21265" s="100"/>
      <c r="D21265" s="124"/>
      <c r="E21265" s="157" t="e">
        <f>VLOOKUP(D21265,'SOAT LIQ'!$A$87:$C$3416,3,FALSE)</f>
        <v>#N/A</v>
      </c>
    </row>
    <row r="21266" spans="1:6" x14ac:dyDescent="0.25">
      <c r="A21266" t="s">
        <v>5841</v>
      </c>
      <c r="B21266" s="100" t="s">
        <v>18657</v>
      </c>
      <c r="C21266" s="100"/>
      <c r="D21266" s="124"/>
      <c r="E21266" s="157" t="e">
        <f>VLOOKUP(D21266,'SOAT LIQ'!$A$87:$C$3416,3,FALSE)</f>
        <v>#N/A</v>
      </c>
    </row>
    <row r="21267" spans="1:6" x14ac:dyDescent="0.25">
      <c r="A21267" t="s">
        <v>5841</v>
      </c>
      <c r="B21267" s="100" t="s">
        <v>18658</v>
      </c>
      <c r="C21267" s="100"/>
      <c r="D21267" s="124"/>
      <c r="E21267" s="157" t="e">
        <f>VLOOKUP(D21267,'SOAT LIQ'!$A$87:$C$3416,3,FALSE)</f>
        <v>#N/A</v>
      </c>
    </row>
    <row r="21268" spans="1:6" x14ac:dyDescent="0.25">
      <c r="A21268" t="s">
        <v>5841</v>
      </c>
      <c r="B21268" s="100" t="s">
        <v>18659</v>
      </c>
      <c r="C21268" s="100"/>
      <c r="D21268" s="124"/>
      <c r="E21268" s="157" t="e">
        <f>VLOOKUP(D21268,'SOAT LIQ'!$A$87:$C$3416,3,FALSE)</f>
        <v>#N/A</v>
      </c>
    </row>
    <row r="21269" spans="1:6" x14ac:dyDescent="0.25">
      <c r="A21269" t="s">
        <v>5841</v>
      </c>
      <c r="B21269" s="100" t="s">
        <v>18660</v>
      </c>
      <c r="C21269" s="100"/>
      <c r="D21269" s="124"/>
      <c r="E21269" s="157" t="e">
        <f>VLOOKUP(D21269,'SOAT LIQ'!$A$87:$C$3416,3,FALSE)</f>
        <v>#N/A</v>
      </c>
    </row>
    <row r="21270" spans="1:6" x14ac:dyDescent="0.25">
      <c r="A21270" t="s">
        <v>5841</v>
      </c>
      <c r="B21270" s="100" t="s">
        <v>18661</v>
      </c>
      <c r="C21270" s="100"/>
      <c r="D21270" s="124"/>
      <c r="E21270" s="157" t="e">
        <f>VLOOKUP(D21270,'SOAT LIQ'!$A$87:$C$3416,3,FALSE)</f>
        <v>#N/A</v>
      </c>
    </row>
    <row r="21271" spans="1:6" x14ac:dyDescent="0.25">
      <c r="A21271" t="s">
        <v>5841</v>
      </c>
      <c r="B21271" s="100" t="s">
        <v>18662</v>
      </c>
      <c r="C21271" s="100"/>
      <c r="D21271" s="124"/>
      <c r="E21271" s="157" t="e">
        <f>VLOOKUP(D21271,'SOAT LIQ'!$A$87:$C$3416,3,FALSE)</f>
        <v>#N/A</v>
      </c>
    </row>
    <row r="21272" spans="1:6" x14ac:dyDescent="0.25">
      <c r="A21272" t="s">
        <v>5841</v>
      </c>
      <c r="B21272" s="100" t="s">
        <v>18663</v>
      </c>
      <c r="C21272" s="100"/>
      <c r="D21272" s="124"/>
      <c r="E21272" s="157" t="e">
        <f>VLOOKUP(D21272,'SOAT LIQ'!$A$87:$C$3416,3,FALSE)</f>
        <v>#N/A</v>
      </c>
    </row>
    <row r="21273" spans="1:6" x14ac:dyDescent="0.25">
      <c r="A21273" t="s">
        <v>5965</v>
      </c>
      <c r="B21273" s="100" t="s">
        <v>4256</v>
      </c>
      <c r="C21273" s="99" t="s">
        <v>18664</v>
      </c>
      <c r="D21273" s="124">
        <v>37109</v>
      </c>
      <c r="E21273" s="157" t="e">
        <f>VLOOKUP(D21273,'SOAT LIQ'!$A$87:$C$3416,3,FALSE)</f>
        <v>#N/A</v>
      </c>
      <c r="F21273" t="s">
        <v>21632</v>
      </c>
    </row>
    <row r="21274" spans="1:6" x14ac:dyDescent="0.25">
      <c r="A21274" t="s">
        <v>10820</v>
      </c>
      <c r="B21274" s="100" t="s">
        <v>4256</v>
      </c>
      <c r="C21274" s="99" t="s">
        <v>18664</v>
      </c>
      <c r="D21274" s="124">
        <v>37109</v>
      </c>
      <c r="E21274" s="157" t="e">
        <f>VLOOKUP(D21274,'SOAT LIQ'!$A$87:$C$3416,3,FALSE)</f>
        <v>#N/A</v>
      </c>
    </row>
    <row r="21275" spans="1:6" x14ac:dyDescent="0.25">
      <c r="A21275" t="s">
        <v>6183</v>
      </c>
      <c r="B21275" s="100" t="s">
        <v>18666</v>
      </c>
      <c r="C21275" s="99" t="s">
        <v>18665</v>
      </c>
      <c r="D21275" s="124">
        <v>23116</v>
      </c>
      <c r="E21275" s="157" t="e">
        <f>VLOOKUP(D21275,'SOAT LIQ'!$A$87:$C$3416,3,FALSE)</f>
        <v>#N/A</v>
      </c>
    </row>
    <row r="21276" spans="1:6" x14ac:dyDescent="0.25">
      <c r="A21276" t="s">
        <v>10065</v>
      </c>
      <c r="B21276" s="100" t="s">
        <v>18666</v>
      </c>
      <c r="C21276" s="99" t="s">
        <v>18665</v>
      </c>
      <c r="D21276" s="124">
        <v>23116</v>
      </c>
      <c r="E21276" s="157" t="e">
        <f>VLOOKUP(D21276,'SOAT LIQ'!$A$87:$C$3416,3,FALSE)</f>
        <v>#N/A</v>
      </c>
    </row>
    <row r="21277" spans="1:6" x14ac:dyDescent="0.25">
      <c r="A21277" t="s">
        <v>8490</v>
      </c>
      <c r="B21277" s="100" t="s">
        <v>18666</v>
      </c>
      <c r="C21277" s="99" t="s">
        <v>18665</v>
      </c>
      <c r="D21277" s="124">
        <v>23116</v>
      </c>
      <c r="E21277" s="157" t="e">
        <f>VLOOKUP(D21277,'SOAT LIQ'!$A$87:$C$3416,3,FALSE)</f>
        <v>#N/A</v>
      </c>
    </row>
    <row r="21278" spans="1:6" x14ac:dyDescent="0.25">
      <c r="A21278" t="s">
        <v>6570</v>
      </c>
      <c r="B21278" s="100" t="s">
        <v>18666</v>
      </c>
      <c r="C21278" s="99" t="s">
        <v>18665</v>
      </c>
      <c r="D21278" s="124">
        <v>23116</v>
      </c>
      <c r="E21278" s="157" t="e">
        <f>VLOOKUP(D21278,'SOAT LIQ'!$A$87:$C$3416,3,FALSE)</f>
        <v>#N/A</v>
      </c>
    </row>
    <row r="21279" spans="1:6" x14ac:dyDescent="0.25">
      <c r="A21279" t="s">
        <v>8470</v>
      </c>
      <c r="B21279" s="100" t="s">
        <v>18666</v>
      </c>
      <c r="C21279" s="99" t="s">
        <v>18665</v>
      </c>
      <c r="D21279" s="124">
        <v>23116</v>
      </c>
      <c r="E21279" s="157" t="e">
        <f>VLOOKUP(D21279,'SOAT LIQ'!$A$87:$C$3416,3,FALSE)</f>
        <v>#N/A</v>
      </c>
    </row>
    <row r="21280" spans="1:6" x14ac:dyDescent="0.25">
      <c r="A21280" t="s">
        <v>8472</v>
      </c>
      <c r="B21280" s="100" t="s">
        <v>18666</v>
      </c>
      <c r="C21280" s="99" t="s">
        <v>18665</v>
      </c>
      <c r="D21280" s="124">
        <v>23116</v>
      </c>
      <c r="E21280" s="157" t="e">
        <f>VLOOKUP(D21280,'SOAT LIQ'!$A$87:$C$3416,3,FALSE)</f>
        <v>#N/A</v>
      </c>
    </row>
    <row r="21281" spans="1:6" x14ac:dyDescent="0.25">
      <c r="A21281" t="s">
        <v>8476</v>
      </c>
      <c r="B21281" s="100" t="s">
        <v>18666</v>
      </c>
      <c r="C21281" s="99" t="s">
        <v>18665</v>
      </c>
      <c r="D21281" s="124">
        <v>23116</v>
      </c>
      <c r="E21281" s="157" t="e">
        <f>VLOOKUP(D21281,'SOAT LIQ'!$A$87:$C$3416,3,FALSE)</f>
        <v>#N/A</v>
      </c>
    </row>
    <row r="21282" spans="1:6" x14ac:dyDescent="0.25">
      <c r="A21282" t="s">
        <v>5576</v>
      </c>
      <c r="B21282" s="100" t="s">
        <v>18666</v>
      </c>
      <c r="C21282" s="99" t="s">
        <v>18665</v>
      </c>
      <c r="D21282" s="124">
        <v>23116</v>
      </c>
      <c r="E21282" s="157" t="e">
        <f>VLOOKUP(D21282,'SOAT LIQ'!$A$87:$C$3416,3,FALSE)</f>
        <v>#N/A</v>
      </c>
    </row>
    <row r="21283" spans="1:6" x14ac:dyDescent="0.25">
      <c r="A21283" t="s">
        <v>5577</v>
      </c>
      <c r="B21283" s="100" t="s">
        <v>18666</v>
      </c>
      <c r="C21283" s="99" t="s">
        <v>18665</v>
      </c>
      <c r="D21283" s="124">
        <v>23116</v>
      </c>
      <c r="E21283" s="157" t="e">
        <f>VLOOKUP(D21283,'SOAT LIQ'!$A$87:$C$3416,3,FALSE)</f>
        <v>#N/A</v>
      </c>
    </row>
    <row r="21284" spans="1:6" x14ac:dyDescent="0.25">
      <c r="A21284" t="s">
        <v>5578</v>
      </c>
      <c r="B21284" s="100" t="s">
        <v>18666</v>
      </c>
      <c r="C21284" s="99" t="s">
        <v>18665</v>
      </c>
      <c r="D21284" s="124">
        <v>23116</v>
      </c>
      <c r="E21284" s="157" t="e">
        <f>VLOOKUP(D21284,'SOAT LIQ'!$A$87:$C$3416,3,FALSE)</f>
        <v>#N/A</v>
      </c>
    </row>
    <row r="21285" spans="1:6" x14ac:dyDescent="0.25">
      <c r="A21285" t="s">
        <v>5579</v>
      </c>
      <c r="B21285" s="100" t="s">
        <v>18666</v>
      </c>
      <c r="C21285" s="99" t="s">
        <v>18665</v>
      </c>
      <c r="D21285" s="124">
        <v>23116</v>
      </c>
      <c r="E21285" s="157" t="e">
        <f>VLOOKUP(D21285,'SOAT LIQ'!$A$87:$C$3416,3,FALSE)</f>
        <v>#N/A</v>
      </c>
    </row>
    <row r="21286" spans="1:6" x14ac:dyDescent="0.25">
      <c r="A21286" t="s">
        <v>5580</v>
      </c>
      <c r="B21286" s="100" t="s">
        <v>18666</v>
      </c>
      <c r="C21286" s="99" t="s">
        <v>18665</v>
      </c>
      <c r="D21286" s="124">
        <v>23116</v>
      </c>
      <c r="E21286" s="157" t="e">
        <f>VLOOKUP(D21286,'SOAT LIQ'!$A$87:$C$3416,3,FALSE)</f>
        <v>#N/A</v>
      </c>
    </row>
    <row r="21287" spans="1:6" x14ac:dyDescent="0.25">
      <c r="A21287" t="s">
        <v>8471</v>
      </c>
      <c r="B21287" s="100" t="s">
        <v>18666</v>
      </c>
      <c r="C21287" s="99" t="s">
        <v>18665</v>
      </c>
      <c r="D21287" s="124">
        <v>23116</v>
      </c>
      <c r="E21287" s="157" t="e">
        <f>VLOOKUP(D21287,'SOAT LIQ'!$A$87:$C$3416,3,FALSE)</f>
        <v>#N/A</v>
      </c>
    </row>
    <row r="21288" spans="1:6" x14ac:dyDescent="0.25">
      <c r="A21288" t="s">
        <v>8478</v>
      </c>
      <c r="B21288" s="100" t="s">
        <v>18666</v>
      </c>
      <c r="C21288" s="99" t="s">
        <v>18665</v>
      </c>
      <c r="D21288" s="124">
        <v>23116</v>
      </c>
      <c r="E21288" s="157" t="e">
        <f>VLOOKUP(D21288,'SOAT LIQ'!$A$87:$C$3416,3,FALSE)</f>
        <v>#N/A</v>
      </c>
    </row>
    <row r="21289" spans="1:6" x14ac:dyDescent="0.25">
      <c r="A21289" t="s">
        <v>4229</v>
      </c>
      <c r="B21289" s="100" t="s">
        <v>18666</v>
      </c>
      <c r="C21289" s="99" t="s">
        <v>18665</v>
      </c>
      <c r="D21289" s="124">
        <v>23116</v>
      </c>
      <c r="E21289" s="157" t="e">
        <f>VLOOKUP(D21289,'SOAT LIQ'!$A$87:$C$3416,3,FALSE)</f>
        <v>#N/A</v>
      </c>
    </row>
    <row r="21290" spans="1:6" x14ac:dyDescent="0.25">
      <c r="A21290" t="s">
        <v>8502</v>
      </c>
      <c r="B21290" s="100" t="s">
        <v>18666</v>
      </c>
      <c r="C21290" s="99" t="s">
        <v>18665</v>
      </c>
      <c r="D21290" s="124">
        <v>23116</v>
      </c>
      <c r="E21290" s="157" t="e">
        <f>VLOOKUP(D21290,'SOAT LIQ'!$A$87:$C$3416,3,FALSE)</f>
        <v>#N/A</v>
      </c>
    </row>
    <row r="21291" spans="1:6" x14ac:dyDescent="0.25">
      <c r="A21291" t="s">
        <v>8503</v>
      </c>
      <c r="B21291" s="100" t="s">
        <v>18666</v>
      </c>
      <c r="C21291" s="99" t="s">
        <v>18665</v>
      </c>
      <c r="D21291" s="124">
        <v>23116</v>
      </c>
      <c r="E21291" s="157" t="e">
        <f>VLOOKUP(D21291,'SOAT LIQ'!$A$87:$C$3416,3,FALSE)</f>
        <v>#N/A</v>
      </c>
    </row>
    <row r="21292" spans="1:6" x14ac:dyDescent="0.25">
      <c r="A21292" t="s">
        <v>8504</v>
      </c>
      <c r="B21292" s="100" t="s">
        <v>18666</v>
      </c>
      <c r="C21292" s="99" t="s">
        <v>18665</v>
      </c>
      <c r="D21292" s="124">
        <v>23116</v>
      </c>
      <c r="E21292" s="157" t="e">
        <f>VLOOKUP(D21292,'SOAT LIQ'!$A$87:$C$3416,3,FALSE)</f>
        <v>#N/A</v>
      </c>
    </row>
    <row r="21293" spans="1:6" x14ac:dyDescent="0.25">
      <c r="A21293" t="s">
        <v>4339</v>
      </c>
      <c r="B21293" s="100" t="s">
        <v>18667</v>
      </c>
      <c r="C21293" s="99" t="s">
        <v>4736</v>
      </c>
      <c r="D21293" s="124">
        <v>8250</v>
      </c>
      <c r="E21293" s="157">
        <f>VLOOKUP(D21293,'SOAT LIQ'!$A$87:$C$3416,3,FALSE)</f>
        <v>3</v>
      </c>
      <c r="F21293" t="s">
        <v>21632</v>
      </c>
    </row>
    <row r="21294" spans="1:6" x14ac:dyDescent="0.25">
      <c r="A21294" t="s">
        <v>5750</v>
      </c>
      <c r="B21294" s="100" t="s">
        <v>18667</v>
      </c>
      <c r="C21294" s="99" t="s">
        <v>4736</v>
      </c>
      <c r="D21294" s="124">
        <v>8250</v>
      </c>
      <c r="E21294" s="157">
        <f>VLOOKUP(D21294,'SOAT LIQ'!$A$87:$C$3416,3,FALSE)</f>
        <v>3</v>
      </c>
      <c r="F21294" t="s">
        <v>21632</v>
      </c>
    </row>
    <row r="21295" spans="1:6" x14ac:dyDescent="0.25">
      <c r="A21295" t="s">
        <v>6023</v>
      </c>
      <c r="B21295" s="100" t="s">
        <v>18667</v>
      </c>
      <c r="C21295" s="99" t="s">
        <v>4736</v>
      </c>
      <c r="D21295" s="124">
        <v>8250</v>
      </c>
      <c r="E21295" s="157">
        <f>VLOOKUP(D21295,'SOAT LIQ'!$A$87:$C$3416,3,FALSE)</f>
        <v>3</v>
      </c>
      <c r="F21295" t="s">
        <v>21632</v>
      </c>
    </row>
    <row r="21296" spans="1:6" x14ac:dyDescent="0.25">
      <c r="A21296" t="s">
        <v>9312</v>
      </c>
      <c r="B21296" s="100" t="s">
        <v>18667</v>
      </c>
      <c r="C21296" s="99" t="s">
        <v>4736</v>
      </c>
      <c r="D21296" s="124">
        <v>8250</v>
      </c>
      <c r="E21296" s="157">
        <f>VLOOKUP(D21296,'SOAT LIQ'!$A$87:$C$3416,3,FALSE)</f>
        <v>3</v>
      </c>
      <c r="F21296" t="s">
        <v>21632</v>
      </c>
    </row>
    <row r="21297" spans="1:6" x14ac:dyDescent="0.25">
      <c r="A21297" t="s">
        <v>4271</v>
      </c>
      <c r="B21297" s="100" t="s">
        <v>18667</v>
      </c>
      <c r="C21297" s="99" t="s">
        <v>4736</v>
      </c>
      <c r="D21297" s="124">
        <v>8250</v>
      </c>
      <c r="E21297" s="157">
        <f>VLOOKUP(D21297,'SOAT LIQ'!$A$87:$C$3416,3,FALSE)</f>
        <v>3</v>
      </c>
      <c r="F21297" t="s">
        <v>21632</v>
      </c>
    </row>
    <row r="21298" spans="1:6" x14ac:dyDescent="0.25">
      <c r="A21298" t="s">
        <v>4339</v>
      </c>
      <c r="B21298" s="100" t="s">
        <v>18668</v>
      </c>
      <c r="C21298" s="99" t="s">
        <v>4736</v>
      </c>
      <c r="D21298" s="124">
        <v>8250</v>
      </c>
      <c r="E21298" s="157">
        <f>VLOOKUP(D21298,'SOAT LIQ'!$A$87:$C$3416,3,FALSE)</f>
        <v>3</v>
      </c>
      <c r="F21298" t="s">
        <v>21632</v>
      </c>
    </row>
    <row r="21299" spans="1:6" x14ac:dyDescent="0.25">
      <c r="A21299" t="s">
        <v>5750</v>
      </c>
      <c r="B21299" s="100" t="s">
        <v>18668</v>
      </c>
      <c r="C21299" s="99" t="s">
        <v>4736</v>
      </c>
      <c r="D21299" s="124">
        <v>8250</v>
      </c>
      <c r="E21299" s="157">
        <f>VLOOKUP(D21299,'SOAT LIQ'!$A$87:$C$3416,3,FALSE)</f>
        <v>3</v>
      </c>
      <c r="F21299" t="s">
        <v>21632</v>
      </c>
    </row>
    <row r="21300" spans="1:6" x14ac:dyDescent="0.25">
      <c r="A21300" t="s">
        <v>6023</v>
      </c>
      <c r="B21300" s="100" t="s">
        <v>18668</v>
      </c>
      <c r="C21300" s="99" t="s">
        <v>4736</v>
      </c>
      <c r="D21300" s="124">
        <v>8250</v>
      </c>
      <c r="E21300" s="157">
        <f>VLOOKUP(D21300,'SOAT LIQ'!$A$87:$C$3416,3,FALSE)</f>
        <v>3</v>
      </c>
      <c r="F21300" t="s">
        <v>21632</v>
      </c>
    </row>
    <row r="21301" spans="1:6" x14ac:dyDescent="0.25">
      <c r="A21301" t="s">
        <v>9312</v>
      </c>
      <c r="B21301" s="100" t="s">
        <v>18668</v>
      </c>
      <c r="C21301" s="99" t="s">
        <v>4736</v>
      </c>
      <c r="D21301" s="124">
        <v>8250</v>
      </c>
      <c r="E21301" s="157">
        <f>VLOOKUP(D21301,'SOAT LIQ'!$A$87:$C$3416,3,FALSE)</f>
        <v>3</v>
      </c>
      <c r="F21301" t="s">
        <v>21632</v>
      </c>
    </row>
    <row r="21302" spans="1:6" x14ac:dyDescent="0.25">
      <c r="A21302" t="s">
        <v>4271</v>
      </c>
      <c r="B21302" s="100" t="s">
        <v>18668</v>
      </c>
      <c r="C21302" s="99" t="s">
        <v>4736</v>
      </c>
      <c r="D21302" s="124">
        <v>8250</v>
      </c>
      <c r="E21302" s="157">
        <f>VLOOKUP(D21302,'SOAT LIQ'!$A$87:$C$3416,3,FALSE)</f>
        <v>3</v>
      </c>
      <c r="F21302" t="s">
        <v>21632</v>
      </c>
    </row>
    <row r="21303" spans="1:6" x14ac:dyDescent="0.25">
      <c r="A21303" t="s">
        <v>5965</v>
      </c>
      <c r="B21303" s="100" t="s">
        <v>18670</v>
      </c>
      <c r="C21303" s="99" t="s">
        <v>18669</v>
      </c>
      <c r="D21303" s="124">
        <v>37104</v>
      </c>
      <c r="E21303" s="157" t="e">
        <f>VLOOKUP(D21303,'SOAT LIQ'!$A$87:$C$3416,3,FALSE)</f>
        <v>#N/A</v>
      </c>
      <c r="F21303" t="s">
        <v>21632</v>
      </c>
    </row>
    <row r="21304" spans="1:6" x14ac:dyDescent="0.25">
      <c r="A21304" t="s">
        <v>4339</v>
      </c>
      <c r="B21304" s="100" t="s">
        <v>18672</v>
      </c>
      <c r="C21304" s="99" t="s">
        <v>18671</v>
      </c>
      <c r="D21304" s="124">
        <v>39300</v>
      </c>
      <c r="E21304" s="157" t="e">
        <f>VLOOKUP(D21304,'SOAT LIQ'!$A$87:$C$3416,3,FALSE)</f>
        <v>#N/A</v>
      </c>
      <c r="F21304" t="s">
        <v>21632</v>
      </c>
    </row>
    <row r="21305" spans="1:6" x14ac:dyDescent="0.25">
      <c r="A21305" t="s">
        <v>4339</v>
      </c>
      <c r="B21305" s="100" t="s">
        <v>18672</v>
      </c>
      <c r="C21305" s="99" t="s">
        <v>18671</v>
      </c>
      <c r="D21305" s="124">
        <v>39300</v>
      </c>
      <c r="E21305" s="157" t="e">
        <f>VLOOKUP(D21305,'SOAT LIQ'!$A$87:$C$3416,3,FALSE)</f>
        <v>#N/A</v>
      </c>
      <c r="F21305" t="s">
        <v>21632</v>
      </c>
    </row>
    <row r="21306" spans="1:6" x14ac:dyDescent="0.25">
      <c r="A21306" t="s">
        <v>5750</v>
      </c>
      <c r="B21306" s="100" t="s">
        <v>18672</v>
      </c>
      <c r="C21306" s="99" t="s">
        <v>18671</v>
      </c>
      <c r="D21306" s="124">
        <v>39300</v>
      </c>
      <c r="E21306" s="157" t="e">
        <f>VLOOKUP(D21306,'SOAT LIQ'!$A$87:$C$3416,3,FALSE)</f>
        <v>#N/A</v>
      </c>
      <c r="F21306" t="s">
        <v>21632</v>
      </c>
    </row>
    <row r="21307" spans="1:6" x14ac:dyDescent="0.25">
      <c r="A21307" t="s">
        <v>6023</v>
      </c>
      <c r="B21307" s="100" t="s">
        <v>18672</v>
      </c>
      <c r="C21307" s="99" t="s">
        <v>18671</v>
      </c>
      <c r="D21307" s="124">
        <v>39300</v>
      </c>
      <c r="E21307" s="157" t="e">
        <f>VLOOKUP(D21307,'SOAT LIQ'!$A$87:$C$3416,3,FALSE)</f>
        <v>#N/A</v>
      </c>
      <c r="F21307" t="s">
        <v>21632</v>
      </c>
    </row>
    <row r="21308" spans="1:6" x14ac:dyDescent="0.25">
      <c r="A21308" t="s">
        <v>9312</v>
      </c>
      <c r="B21308" s="100" t="s">
        <v>18672</v>
      </c>
      <c r="C21308" s="99" t="s">
        <v>18671</v>
      </c>
      <c r="D21308" s="124">
        <v>39300</v>
      </c>
      <c r="E21308" s="157" t="e">
        <f>VLOOKUP(D21308,'SOAT LIQ'!$A$87:$C$3416,3,FALSE)</f>
        <v>#N/A</v>
      </c>
    </row>
    <row r="21309" spans="1:6" x14ac:dyDescent="0.25">
      <c r="A21309" t="s">
        <v>4339</v>
      </c>
      <c r="B21309" s="100" t="s">
        <v>18673</v>
      </c>
      <c r="C21309" s="100"/>
      <c r="D21309" s="124">
        <v>8140</v>
      </c>
      <c r="E21309" s="157">
        <f>VLOOKUP(D21309,'SOAT LIQ'!$A$87:$C$3416,3,FALSE)</f>
        <v>8</v>
      </c>
      <c r="F21309" t="s">
        <v>21632</v>
      </c>
    </row>
    <row r="21310" spans="1:6" x14ac:dyDescent="0.25">
      <c r="A21310" t="s">
        <v>5750</v>
      </c>
      <c r="B21310" s="100" t="s">
        <v>18673</v>
      </c>
      <c r="C21310" s="100"/>
      <c r="D21310" s="124">
        <v>8140</v>
      </c>
      <c r="E21310" s="157">
        <f>VLOOKUP(D21310,'SOAT LIQ'!$A$87:$C$3416,3,FALSE)</f>
        <v>8</v>
      </c>
      <c r="F21310" t="s">
        <v>21632</v>
      </c>
    </row>
    <row r="21311" spans="1:6" x14ac:dyDescent="0.25">
      <c r="A21311" t="s">
        <v>6023</v>
      </c>
      <c r="B21311" s="100" t="s">
        <v>18673</v>
      </c>
      <c r="C21311" s="100"/>
      <c r="D21311" s="124">
        <v>8140</v>
      </c>
      <c r="E21311" s="157">
        <f>VLOOKUP(D21311,'SOAT LIQ'!$A$87:$C$3416,3,FALSE)</f>
        <v>8</v>
      </c>
      <c r="F21311" t="s">
        <v>21632</v>
      </c>
    </row>
    <row r="21312" spans="1:6" x14ac:dyDescent="0.25">
      <c r="A21312" t="s">
        <v>9312</v>
      </c>
      <c r="B21312" s="100" t="s">
        <v>18673</v>
      </c>
      <c r="C21312" s="100"/>
      <c r="D21312" s="124">
        <v>8140</v>
      </c>
      <c r="E21312" s="157">
        <f>VLOOKUP(D21312,'SOAT LIQ'!$A$87:$C$3416,3,FALSE)</f>
        <v>8</v>
      </c>
      <c r="F21312" t="s">
        <v>21632</v>
      </c>
    </row>
    <row r="21313" spans="1:6" x14ac:dyDescent="0.25">
      <c r="A21313" t="s">
        <v>4339</v>
      </c>
      <c r="B21313" s="100" t="s">
        <v>18674</v>
      </c>
      <c r="C21313" s="100"/>
      <c r="D21313" s="124"/>
      <c r="E21313" s="157" t="e">
        <f>VLOOKUP(D21313,'SOAT LIQ'!$A$87:$C$3416,3,FALSE)</f>
        <v>#N/A</v>
      </c>
      <c r="F21313" t="s">
        <v>21632</v>
      </c>
    </row>
    <row r="21314" spans="1:6" x14ac:dyDescent="0.25">
      <c r="A21314" t="s">
        <v>4339</v>
      </c>
      <c r="B21314" s="100" t="s">
        <v>18674</v>
      </c>
      <c r="C21314" s="100"/>
      <c r="D21314" s="124"/>
      <c r="E21314" s="157" t="e">
        <f>VLOOKUP(D21314,'SOAT LIQ'!$A$87:$C$3416,3,FALSE)</f>
        <v>#N/A</v>
      </c>
      <c r="F21314" t="s">
        <v>21632</v>
      </c>
    </row>
    <row r="21315" spans="1:6" x14ac:dyDescent="0.25">
      <c r="A21315" t="s">
        <v>5750</v>
      </c>
      <c r="B21315" s="100" t="s">
        <v>18674</v>
      </c>
      <c r="C21315" s="100"/>
      <c r="D21315" s="124"/>
      <c r="E21315" s="157" t="e">
        <f>VLOOKUP(D21315,'SOAT LIQ'!$A$87:$C$3416,3,FALSE)</f>
        <v>#N/A</v>
      </c>
      <c r="F21315" t="s">
        <v>21632</v>
      </c>
    </row>
    <row r="21316" spans="1:6" x14ac:dyDescent="0.25">
      <c r="A21316" t="s">
        <v>6023</v>
      </c>
      <c r="B21316" s="100" t="s">
        <v>18674</v>
      </c>
      <c r="C21316" s="100"/>
      <c r="D21316" s="124"/>
      <c r="E21316" s="157" t="e">
        <f>VLOOKUP(D21316,'SOAT LIQ'!$A$87:$C$3416,3,FALSE)</f>
        <v>#N/A</v>
      </c>
      <c r="F21316" t="s">
        <v>21632</v>
      </c>
    </row>
    <row r="21317" spans="1:6" x14ac:dyDescent="0.25">
      <c r="A21317" t="s">
        <v>5750</v>
      </c>
      <c r="B21317" s="100" t="s">
        <v>4340</v>
      </c>
      <c r="C21317" s="99" t="s">
        <v>18675</v>
      </c>
      <c r="D21317" s="124">
        <v>37503</v>
      </c>
      <c r="E21317" s="157" t="e">
        <f>VLOOKUP(D21317,'SOAT LIQ'!$A$87:$C$3416,3,FALSE)</f>
        <v>#N/A</v>
      </c>
      <c r="F21317" t="s">
        <v>21632</v>
      </c>
    </row>
    <row r="21318" spans="1:6" x14ac:dyDescent="0.25">
      <c r="A21318" t="s">
        <v>6023</v>
      </c>
      <c r="B21318" s="100" t="s">
        <v>4340</v>
      </c>
      <c r="C21318" s="99" t="s">
        <v>18675</v>
      </c>
      <c r="D21318" s="124">
        <v>37503</v>
      </c>
      <c r="E21318" s="157" t="e">
        <f>VLOOKUP(D21318,'SOAT LIQ'!$A$87:$C$3416,3,FALSE)</f>
        <v>#N/A</v>
      </c>
      <c r="F21318" t="s">
        <v>21632</v>
      </c>
    </row>
    <row r="21319" spans="1:6" x14ac:dyDescent="0.25">
      <c r="A21319" t="s">
        <v>6183</v>
      </c>
      <c r="B21319" s="100" t="s">
        <v>4340</v>
      </c>
      <c r="C21319" s="99" t="s">
        <v>18675</v>
      </c>
      <c r="D21319" s="124">
        <v>37503</v>
      </c>
      <c r="E21319" s="157" t="e">
        <f>VLOOKUP(D21319,'SOAT LIQ'!$A$87:$C$3416,3,FALSE)</f>
        <v>#N/A</v>
      </c>
    </row>
    <row r="21320" spans="1:6" x14ac:dyDescent="0.25">
      <c r="A21320" t="s">
        <v>4339</v>
      </c>
      <c r="B21320" s="100" t="s">
        <v>4340</v>
      </c>
      <c r="C21320" s="99" t="s">
        <v>18675</v>
      </c>
      <c r="D21320" s="124">
        <v>37503</v>
      </c>
      <c r="E21320" s="157" t="e">
        <f>VLOOKUP(D21320,'SOAT LIQ'!$A$87:$C$3416,3,FALSE)</f>
        <v>#N/A</v>
      </c>
      <c r="F21320" t="s">
        <v>21632</v>
      </c>
    </row>
    <row r="21321" spans="1:6" x14ac:dyDescent="0.25">
      <c r="A21321" t="s">
        <v>4339</v>
      </c>
      <c r="B21321" s="100" t="s">
        <v>4340</v>
      </c>
      <c r="C21321" s="99" t="s">
        <v>18675</v>
      </c>
      <c r="D21321" s="124">
        <v>37503</v>
      </c>
      <c r="E21321" s="157" t="e">
        <f>VLOOKUP(D21321,'SOAT LIQ'!$A$87:$C$3416,3,FALSE)</f>
        <v>#N/A</v>
      </c>
      <c r="F21321" t="s">
        <v>21632</v>
      </c>
    </row>
    <row r="21322" spans="1:6" x14ac:dyDescent="0.25">
      <c r="A21322" t="s">
        <v>6183</v>
      </c>
      <c r="B21322" s="100" t="s">
        <v>4341</v>
      </c>
      <c r="C21322" s="99" t="s">
        <v>18676</v>
      </c>
      <c r="D21322" s="124">
        <v>37503</v>
      </c>
      <c r="E21322" s="157" t="e">
        <f>VLOOKUP(D21322,'SOAT LIQ'!$A$87:$C$3416,3,FALSE)</f>
        <v>#N/A</v>
      </c>
    </row>
    <row r="21323" spans="1:6" x14ac:dyDescent="0.25">
      <c r="A21323" t="s">
        <v>6787</v>
      </c>
      <c r="B21323" s="100" t="s">
        <v>4341</v>
      </c>
      <c r="C21323" s="99" t="s">
        <v>18676</v>
      </c>
      <c r="D21323" s="124">
        <v>37503</v>
      </c>
      <c r="E21323" s="157" t="e">
        <f>VLOOKUP(D21323,'SOAT LIQ'!$A$87:$C$3416,3,FALSE)</f>
        <v>#N/A</v>
      </c>
    </row>
    <row r="21324" spans="1:6" x14ac:dyDescent="0.25">
      <c r="A21324" t="s">
        <v>8492</v>
      </c>
      <c r="B21324" s="100" t="s">
        <v>4341</v>
      </c>
      <c r="C21324" s="99" t="s">
        <v>18676</v>
      </c>
      <c r="D21324" s="124">
        <v>37503</v>
      </c>
      <c r="E21324" s="157" t="e">
        <f>VLOOKUP(D21324,'SOAT LIQ'!$A$87:$C$3416,3,FALSE)</f>
        <v>#N/A</v>
      </c>
    </row>
    <row r="21325" spans="1:6" x14ac:dyDescent="0.25">
      <c r="A21325" t="s">
        <v>8470</v>
      </c>
      <c r="B21325" s="100" t="s">
        <v>4341</v>
      </c>
      <c r="C21325" s="99" t="s">
        <v>18676</v>
      </c>
      <c r="D21325" s="124">
        <v>37503</v>
      </c>
      <c r="E21325" s="157" t="e">
        <f>VLOOKUP(D21325,'SOAT LIQ'!$A$87:$C$3416,3,FALSE)</f>
        <v>#N/A</v>
      </c>
    </row>
    <row r="21326" spans="1:6" x14ac:dyDescent="0.25">
      <c r="A21326" t="s">
        <v>5576</v>
      </c>
      <c r="B21326" s="100" t="s">
        <v>4341</v>
      </c>
      <c r="C21326" s="99" t="s">
        <v>18676</v>
      </c>
      <c r="D21326" s="124">
        <v>37503</v>
      </c>
      <c r="E21326" s="157" t="e">
        <f>VLOOKUP(D21326,'SOAT LIQ'!$A$87:$C$3416,3,FALSE)</f>
        <v>#N/A</v>
      </c>
    </row>
    <row r="21327" spans="1:6" x14ac:dyDescent="0.25">
      <c r="A21327" t="s">
        <v>5578</v>
      </c>
      <c r="B21327" s="100" t="s">
        <v>4341</v>
      </c>
      <c r="C21327" s="99" t="s">
        <v>18676</v>
      </c>
      <c r="D21327" s="124">
        <v>37503</v>
      </c>
      <c r="E21327" s="157" t="e">
        <f>VLOOKUP(D21327,'SOAT LIQ'!$A$87:$C$3416,3,FALSE)</f>
        <v>#N/A</v>
      </c>
    </row>
    <row r="21328" spans="1:6" x14ac:dyDescent="0.25">
      <c r="A21328" t="s">
        <v>8471</v>
      </c>
      <c r="B21328" s="100" t="s">
        <v>4341</v>
      </c>
      <c r="C21328" s="99" t="s">
        <v>18676</v>
      </c>
      <c r="D21328" s="124">
        <v>37503</v>
      </c>
      <c r="E21328" s="157" t="e">
        <f>VLOOKUP(D21328,'SOAT LIQ'!$A$87:$C$3416,3,FALSE)</f>
        <v>#N/A</v>
      </c>
    </row>
    <row r="21329" spans="1:6" x14ac:dyDescent="0.25">
      <c r="A21329" t="s">
        <v>8472</v>
      </c>
      <c r="B21329" s="100" t="s">
        <v>4341</v>
      </c>
      <c r="C21329" s="99" t="s">
        <v>18676</v>
      </c>
      <c r="D21329" s="124">
        <v>37503</v>
      </c>
      <c r="E21329" s="157" t="e">
        <f>VLOOKUP(D21329,'SOAT LIQ'!$A$87:$C$3416,3,FALSE)</f>
        <v>#N/A</v>
      </c>
    </row>
    <row r="21330" spans="1:6" x14ac:dyDescent="0.25">
      <c r="A21330" t="s">
        <v>8497</v>
      </c>
      <c r="B21330" s="100" t="s">
        <v>4341</v>
      </c>
      <c r="C21330" s="99" t="s">
        <v>18676</v>
      </c>
      <c r="D21330" s="124">
        <v>37503</v>
      </c>
      <c r="E21330" s="157" t="e">
        <f>VLOOKUP(D21330,'SOAT LIQ'!$A$87:$C$3416,3,FALSE)</f>
        <v>#N/A</v>
      </c>
    </row>
    <row r="21331" spans="1:6" x14ac:dyDescent="0.25">
      <c r="A21331" t="s">
        <v>5577</v>
      </c>
      <c r="B21331" s="100" t="s">
        <v>4341</v>
      </c>
      <c r="C21331" s="99" t="s">
        <v>18676</v>
      </c>
      <c r="D21331" s="124">
        <v>37503</v>
      </c>
      <c r="E21331" s="157" t="e">
        <f>VLOOKUP(D21331,'SOAT LIQ'!$A$87:$C$3416,3,FALSE)</f>
        <v>#N/A</v>
      </c>
    </row>
    <row r="21332" spans="1:6" x14ac:dyDescent="0.25">
      <c r="A21332" t="s">
        <v>5579</v>
      </c>
      <c r="B21332" s="100" t="s">
        <v>4341</v>
      </c>
      <c r="C21332" s="99" t="s">
        <v>18676</v>
      </c>
      <c r="D21332" s="124">
        <v>37503</v>
      </c>
      <c r="E21332" s="157" t="e">
        <f>VLOOKUP(D21332,'SOAT LIQ'!$A$87:$C$3416,3,FALSE)</f>
        <v>#N/A</v>
      </c>
    </row>
    <row r="21333" spans="1:6" x14ac:dyDescent="0.25">
      <c r="A21333" t="s">
        <v>5580</v>
      </c>
      <c r="B21333" s="100" t="s">
        <v>4341</v>
      </c>
      <c r="C21333" s="99" t="s">
        <v>18676</v>
      </c>
      <c r="D21333" s="124">
        <v>37503</v>
      </c>
      <c r="E21333" s="157" t="e">
        <f>VLOOKUP(D21333,'SOAT LIQ'!$A$87:$C$3416,3,FALSE)</f>
        <v>#N/A</v>
      </c>
    </row>
    <row r="21334" spans="1:6" x14ac:dyDescent="0.25">
      <c r="A21334" t="s">
        <v>8499</v>
      </c>
      <c r="B21334" s="100" t="s">
        <v>4341</v>
      </c>
      <c r="C21334" s="99" t="s">
        <v>18676</v>
      </c>
      <c r="D21334" s="124">
        <v>37503</v>
      </c>
      <c r="E21334" s="157" t="e">
        <f>VLOOKUP(D21334,'SOAT LIQ'!$A$87:$C$3416,3,FALSE)</f>
        <v>#N/A</v>
      </c>
    </row>
    <row r="21335" spans="1:6" x14ac:dyDescent="0.25">
      <c r="A21335" t="s">
        <v>8478</v>
      </c>
      <c r="B21335" s="100" t="s">
        <v>4341</v>
      </c>
      <c r="C21335" s="99" t="s">
        <v>18676</v>
      </c>
      <c r="D21335" s="124">
        <v>37503</v>
      </c>
      <c r="E21335" s="157" t="e">
        <f>VLOOKUP(D21335,'SOAT LIQ'!$A$87:$C$3416,3,FALSE)</f>
        <v>#N/A</v>
      </c>
    </row>
    <row r="21336" spans="1:6" x14ac:dyDescent="0.25">
      <c r="A21336" t="s">
        <v>4229</v>
      </c>
      <c r="B21336" s="100" t="s">
        <v>4341</v>
      </c>
      <c r="C21336" s="99" t="s">
        <v>18676</v>
      </c>
      <c r="D21336" s="124">
        <v>37503</v>
      </c>
      <c r="E21336" s="157" t="e">
        <f>VLOOKUP(D21336,'SOAT LIQ'!$A$87:$C$3416,3,FALSE)</f>
        <v>#N/A</v>
      </c>
    </row>
    <row r="21337" spans="1:6" x14ac:dyDescent="0.25">
      <c r="A21337" t="s">
        <v>4339</v>
      </c>
      <c r="B21337" s="100" t="s">
        <v>4341</v>
      </c>
      <c r="C21337" s="99" t="s">
        <v>18676</v>
      </c>
      <c r="D21337" s="124">
        <v>37503</v>
      </c>
      <c r="E21337" s="157" t="e">
        <f>VLOOKUP(D21337,'SOAT LIQ'!$A$87:$C$3416,3,FALSE)</f>
        <v>#N/A</v>
      </c>
      <c r="F21337" t="s">
        <v>21632</v>
      </c>
    </row>
    <row r="21338" spans="1:6" x14ac:dyDescent="0.25">
      <c r="A21338" t="s">
        <v>4339</v>
      </c>
      <c r="B21338" s="100" t="s">
        <v>4341</v>
      </c>
      <c r="C21338" s="99" t="s">
        <v>18676</v>
      </c>
      <c r="D21338" s="124">
        <v>37503</v>
      </c>
      <c r="E21338" s="157" t="e">
        <f>VLOOKUP(D21338,'SOAT LIQ'!$A$87:$C$3416,3,FALSE)</f>
        <v>#N/A</v>
      </c>
      <c r="F21338" t="s">
        <v>21632</v>
      </c>
    </row>
    <row r="21339" spans="1:6" x14ac:dyDescent="0.25">
      <c r="A21339" t="s">
        <v>8502</v>
      </c>
      <c r="B21339" s="100" t="s">
        <v>4341</v>
      </c>
      <c r="C21339" s="99" t="s">
        <v>18676</v>
      </c>
      <c r="D21339" s="124">
        <v>37503</v>
      </c>
      <c r="E21339" s="157" t="e">
        <f>VLOOKUP(D21339,'SOAT LIQ'!$A$87:$C$3416,3,FALSE)</f>
        <v>#N/A</v>
      </c>
    </row>
    <row r="21340" spans="1:6" x14ac:dyDescent="0.25">
      <c r="A21340" t="s">
        <v>8503</v>
      </c>
      <c r="B21340" s="100" t="s">
        <v>4341</v>
      </c>
      <c r="C21340" s="99" t="s">
        <v>18676</v>
      </c>
      <c r="D21340" s="124">
        <v>37503</v>
      </c>
      <c r="E21340" s="157" t="e">
        <f>VLOOKUP(D21340,'SOAT LIQ'!$A$87:$C$3416,3,FALSE)</f>
        <v>#N/A</v>
      </c>
    </row>
    <row r="21341" spans="1:6" x14ac:dyDescent="0.25">
      <c r="A21341" t="s">
        <v>8504</v>
      </c>
      <c r="B21341" s="100" t="s">
        <v>4341</v>
      </c>
      <c r="C21341" s="99" t="s">
        <v>18676</v>
      </c>
      <c r="D21341" s="124">
        <v>37503</v>
      </c>
      <c r="E21341" s="157" t="e">
        <f>VLOOKUP(D21341,'SOAT LIQ'!$A$87:$C$3416,3,FALSE)</f>
        <v>#N/A</v>
      </c>
    </row>
    <row r="21342" spans="1:6" x14ac:dyDescent="0.25">
      <c r="A21342" t="s">
        <v>6023</v>
      </c>
      <c r="B21342" s="100" t="s">
        <v>4727</v>
      </c>
      <c r="C21342" s="99" t="s">
        <v>18677</v>
      </c>
      <c r="D21342" s="124">
        <v>8250</v>
      </c>
      <c r="E21342" s="157">
        <f>VLOOKUP(D21342,'SOAT LIQ'!$A$87:$C$3416,3,FALSE)</f>
        <v>3</v>
      </c>
      <c r="F21342" t="s">
        <v>21632</v>
      </c>
    </row>
    <row r="21343" spans="1:6" x14ac:dyDescent="0.25">
      <c r="A21343" t="s">
        <v>9312</v>
      </c>
      <c r="B21343" s="100" t="s">
        <v>4727</v>
      </c>
      <c r="C21343" s="99" t="s">
        <v>18677</v>
      </c>
      <c r="D21343" s="124">
        <v>8250</v>
      </c>
      <c r="E21343" s="157">
        <f>VLOOKUP(D21343,'SOAT LIQ'!$A$87:$C$3416,3,FALSE)</f>
        <v>3</v>
      </c>
      <c r="F21343" t="s">
        <v>21632</v>
      </c>
    </row>
    <row r="21344" spans="1:6" x14ac:dyDescent="0.25">
      <c r="A21344" t="s">
        <v>6183</v>
      </c>
      <c r="B21344" s="100" t="s">
        <v>4727</v>
      </c>
      <c r="C21344" s="99" t="s">
        <v>18677</v>
      </c>
      <c r="D21344" s="124">
        <v>8250</v>
      </c>
      <c r="E21344" s="157">
        <f>VLOOKUP(D21344,'SOAT LIQ'!$A$87:$C$3416,3,FALSE)</f>
        <v>3</v>
      </c>
      <c r="F21344" t="s">
        <v>21632</v>
      </c>
    </row>
    <row r="21345" spans="1:6" x14ac:dyDescent="0.25">
      <c r="A21345" t="s">
        <v>4339</v>
      </c>
      <c r="B21345" s="100" t="s">
        <v>4727</v>
      </c>
      <c r="C21345" s="99" t="s">
        <v>18677</v>
      </c>
      <c r="D21345" s="124">
        <v>8250</v>
      </c>
      <c r="E21345" s="157">
        <f>VLOOKUP(D21345,'SOAT LIQ'!$A$87:$C$3416,3,FALSE)</f>
        <v>3</v>
      </c>
      <c r="F21345" t="s">
        <v>21632</v>
      </c>
    </row>
    <row r="21346" spans="1:6" x14ac:dyDescent="0.25">
      <c r="A21346" t="s">
        <v>8490</v>
      </c>
      <c r="B21346" s="100" t="s">
        <v>18678</v>
      </c>
      <c r="C21346" s="99" t="s">
        <v>18679</v>
      </c>
      <c r="D21346" s="124">
        <v>39300</v>
      </c>
      <c r="E21346" s="157" t="e">
        <f>VLOOKUP(D21346,'SOAT LIQ'!$A$87:$C$3416,3,FALSE)</f>
        <v>#N/A</v>
      </c>
    </row>
    <row r="21347" spans="1:6" x14ac:dyDescent="0.25">
      <c r="A21347" t="s">
        <v>6183</v>
      </c>
      <c r="B21347" s="100" t="s">
        <v>18678</v>
      </c>
      <c r="C21347" s="99" t="s">
        <v>18679</v>
      </c>
      <c r="D21347" s="124">
        <v>39300</v>
      </c>
      <c r="E21347" s="157" t="e">
        <f>VLOOKUP(D21347,'SOAT LIQ'!$A$87:$C$3416,3,FALSE)</f>
        <v>#N/A</v>
      </c>
    </row>
    <row r="21348" spans="1:6" x14ac:dyDescent="0.25">
      <c r="A21348" t="s">
        <v>8492</v>
      </c>
      <c r="B21348" s="100" t="s">
        <v>18678</v>
      </c>
      <c r="C21348" s="99" t="s">
        <v>18679</v>
      </c>
      <c r="D21348" s="124">
        <v>39300</v>
      </c>
      <c r="E21348" s="157" t="e">
        <f>VLOOKUP(D21348,'SOAT LIQ'!$A$87:$C$3416,3,FALSE)</f>
        <v>#N/A</v>
      </c>
    </row>
    <row r="21349" spans="1:6" x14ac:dyDescent="0.25">
      <c r="A21349" t="s">
        <v>8470</v>
      </c>
      <c r="B21349" s="100" t="s">
        <v>18678</v>
      </c>
      <c r="C21349" s="99" t="s">
        <v>18679</v>
      </c>
      <c r="D21349" s="124">
        <v>39300</v>
      </c>
      <c r="E21349" s="157" t="e">
        <f>VLOOKUP(D21349,'SOAT LIQ'!$A$87:$C$3416,3,FALSE)</f>
        <v>#N/A</v>
      </c>
    </row>
    <row r="21350" spans="1:6" x14ac:dyDescent="0.25">
      <c r="A21350" t="s">
        <v>5576</v>
      </c>
      <c r="B21350" s="100" t="s">
        <v>18678</v>
      </c>
      <c r="C21350" s="99" t="s">
        <v>18679</v>
      </c>
      <c r="D21350" s="124">
        <v>39300</v>
      </c>
      <c r="E21350" s="157" t="e">
        <f>VLOOKUP(D21350,'SOAT LIQ'!$A$87:$C$3416,3,FALSE)</f>
        <v>#N/A</v>
      </c>
    </row>
    <row r="21351" spans="1:6" x14ac:dyDescent="0.25">
      <c r="A21351" t="s">
        <v>5578</v>
      </c>
      <c r="B21351" s="100" t="s">
        <v>18678</v>
      </c>
      <c r="C21351" s="99" t="s">
        <v>18679</v>
      </c>
      <c r="D21351" s="124">
        <v>39300</v>
      </c>
      <c r="E21351" s="157" t="e">
        <f>VLOOKUP(D21351,'SOAT LIQ'!$A$87:$C$3416,3,FALSE)</f>
        <v>#N/A</v>
      </c>
    </row>
    <row r="21352" spans="1:6" x14ac:dyDescent="0.25">
      <c r="A21352" t="s">
        <v>8471</v>
      </c>
      <c r="B21352" s="100" t="s">
        <v>18678</v>
      </c>
      <c r="C21352" s="99" t="s">
        <v>18679</v>
      </c>
      <c r="D21352" s="124">
        <v>39300</v>
      </c>
      <c r="E21352" s="157" t="e">
        <f>VLOOKUP(D21352,'SOAT LIQ'!$A$87:$C$3416,3,FALSE)</f>
        <v>#N/A</v>
      </c>
    </row>
    <row r="21353" spans="1:6" x14ac:dyDescent="0.25">
      <c r="A21353" t="s">
        <v>8472</v>
      </c>
      <c r="B21353" s="100" t="s">
        <v>18678</v>
      </c>
      <c r="C21353" s="99" t="s">
        <v>18679</v>
      </c>
      <c r="D21353" s="124">
        <v>39300</v>
      </c>
      <c r="E21353" s="157" t="e">
        <f>VLOOKUP(D21353,'SOAT LIQ'!$A$87:$C$3416,3,FALSE)</f>
        <v>#N/A</v>
      </c>
    </row>
    <row r="21354" spans="1:6" x14ac:dyDescent="0.25">
      <c r="A21354" t="s">
        <v>8497</v>
      </c>
      <c r="B21354" s="100" t="s">
        <v>18678</v>
      </c>
      <c r="C21354" s="99" t="s">
        <v>18679</v>
      </c>
      <c r="D21354" s="124">
        <v>39300</v>
      </c>
      <c r="E21354" s="157" t="e">
        <f>VLOOKUP(D21354,'SOAT LIQ'!$A$87:$C$3416,3,FALSE)</f>
        <v>#N/A</v>
      </c>
    </row>
    <row r="21355" spans="1:6" x14ac:dyDescent="0.25">
      <c r="A21355" t="s">
        <v>5577</v>
      </c>
      <c r="B21355" s="100" t="s">
        <v>18678</v>
      </c>
      <c r="C21355" s="99" t="s">
        <v>18679</v>
      </c>
      <c r="D21355" s="124">
        <v>39300</v>
      </c>
      <c r="E21355" s="157" t="e">
        <f>VLOOKUP(D21355,'SOAT LIQ'!$A$87:$C$3416,3,FALSE)</f>
        <v>#N/A</v>
      </c>
    </row>
    <row r="21356" spans="1:6" x14ac:dyDescent="0.25">
      <c r="A21356" t="s">
        <v>5579</v>
      </c>
      <c r="B21356" s="100" t="s">
        <v>18678</v>
      </c>
      <c r="C21356" s="99" t="s">
        <v>18679</v>
      </c>
      <c r="D21356" s="124">
        <v>39300</v>
      </c>
      <c r="E21356" s="157" t="e">
        <f>VLOOKUP(D21356,'SOAT LIQ'!$A$87:$C$3416,3,FALSE)</f>
        <v>#N/A</v>
      </c>
    </row>
    <row r="21357" spans="1:6" x14ac:dyDescent="0.25">
      <c r="A21357" t="s">
        <v>5580</v>
      </c>
      <c r="B21357" s="100" t="s">
        <v>18678</v>
      </c>
      <c r="C21357" s="99" t="s">
        <v>18679</v>
      </c>
      <c r="D21357" s="124">
        <v>39300</v>
      </c>
      <c r="E21357" s="157" t="e">
        <f>VLOOKUP(D21357,'SOAT LIQ'!$A$87:$C$3416,3,FALSE)</f>
        <v>#N/A</v>
      </c>
    </row>
    <row r="21358" spans="1:6" x14ac:dyDescent="0.25">
      <c r="A21358" t="s">
        <v>8499</v>
      </c>
      <c r="B21358" s="100" t="s">
        <v>18678</v>
      </c>
      <c r="C21358" s="99" t="s">
        <v>18679</v>
      </c>
      <c r="D21358" s="124">
        <v>39300</v>
      </c>
      <c r="E21358" s="157" t="e">
        <f>VLOOKUP(D21358,'SOAT LIQ'!$A$87:$C$3416,3,FALSE)</f>
        <v>#N/A</v>
      </c>
    </row>
    <row r="21359" spans="1:6" x14ac:dyDescent="0.25">
      <c r="A21359" t="s">
        <v>8478</v>
      </c>
      <c r="B21359" s="100" t="s">
        <v>18678</v>
      </c>
      <c r="C21359" s="99" t="s">
        <v>18679</v>
      </c>
      <c r="D21359" s="124">
        <v>39300</v>
      </c>
      <c r="E21359" s="157" t="e">
        <f>VLOOKUP(D21359,'SOAT LIQ'!$A$87:$C$3416,3,FALSE)</f>
        <v>#N/A</v>
      </c>
    </row>
    <row r="21360" spans="1:6" x14ac:dyDescent="0.25">
      <c r="A21360" t="s">
        <v>4229</v>
      </c>
      <c r="B21360" s="100" t="s">
        <v>18678</v>
      </c>
      <c r="C21360" s="99" t="s">
        <v>18679</v>
      </c>
      <c r="D21360" s="124">
        <v>39300</v>
      </c>
      <c r="E21360" s="157" t="e">
        <f>VLOOKUP(D21360,'SOAT LIQ'!$A$87:$C$3416,3,FALSE)</f>
        <v>#N/A</v>
      </c>
    </row>
    <row r="21361" spans="1:6" x14ac:dyDescent="0.25">
      <c r="A21361" t="s">
        <v>8502</v>
      </c>
      <c r="B21361" s="100" t="s">
        <v>18678</v>
      </c>
      <c r="C21361" s="99" t="s">
        <v>18679</v>
      </c>
      <c r="D21361" s="124">
        <v>39300</v>
      </c>
      <c r="E21361" s="157" t="e">
        <f>VLOOKUP(D21361,'SOAT LIQ'!$A$87:$C$3416,3,FALSE)</f>
        <v>#N/A</v>
      </c>
    </row>
    <row r="21362" spans="1:6" x14ac:dyDescent="0.25">
      <c r="A21362" t="s">
        <v>8503</v>
      </c>
      <c r="B21362" s="100" t="s">
        <v>18678</v>
      </c>
      <c r="C21362" s="99" t="s">
        <v>18679</v>
      </c>
      <c r="D21362" s="124">
        <v>39300</v>
      </c>
      <c r="E21362" s="157" t="e">
        <f>VLOOKUP(D21362,'SOAT LIQ'!$A$87:$C$3416,3,FALSE)</f>
        <v>#N/A</v>
      </c>
    </row>
    <row r="21363" spans="1:6" x14ac:dyDescent="0.25">
      <c r="A21363" t="s">
        <v>8504</v>
      </c>
      <c r="B21363" s="100" t="s">
        <v>18678</v>
      </c>
      <c r="C21363" s="99" t="s">
        <v>18679</v>
      </c>
      <c r="D21363" s="124">
        <v>39300</v>
      </c>
      <c r="E21363" s="157" t="e">
        <f>VLOOKUP(D21363,'SOAT LIQ'!$A$87:$C$3416,3,FALSE)</f>
        <v>#N/A</v>
      </c>
    </row>
    <row r="21364" spans="1:6" x14ac:dyDescent="0.25">
      <c r="A21364" t="s">
        <v>4339</v>
      </c>
      <c r="B21364" s="100" t="s">
        <v>18680</v>
      </c>
      <c r="C21364" s="99" t="s">
        <v>18592</v>
      </c>
      <c r="D21364" s="124">
        <v>21511</v>
      </c>
      <c r="E21364" s="157" t="e">
        <f>VLOOKUP(D21364,'SOAT LIQ'!$A$87:$C$3416,3,FALSE)</f>
        <v>#N/A</v>
      </c>
      <c r="F21364" t="s">
        <v>21632</v>
      </c>
    </row>
    <row r="21365" spans="1:6" x14ac:dyDescent="0.25">
      <c r="A21365" t="s">
        <v>5750</v>
      </c>
      <c r="B21365" s="100" t="s">
        <v>18680</v>
      </c>
      <c r="C21365" s="99" t="s">
        <v>18592</v>
      </c>
      <c r="D21365" s="124">
        <v>21511</v>
      </c>
      <c r="E21365" s="157" t="e">
        <f>VLOOKUP(D21365,'SOAT LIQ'!$A$87:$C$3416,3,FALSE)</f>
        <v>#N/A</v>
      </c>
      <c r="F21365" t="s">
        <v>21632</v>
      </c>
    </row>
    <row r="21366" spans="1:6" x14ac:dyDescent="0.25">
      <c r="A21366" t="s">
        <v>6023</v>
      </c>
      <c r="B21366" s="100" t="s">
        <v>18680</v>
      </c>
      <c r="C21366" s="99" t="s">
        <v>18592</v>
      </c>
      <c r="D21366" s="124">
        <v>21511</v>
      </c>
      <c r="E21366" s="157" t="e">
        <f>VLOOKUP(D21366,'SOAT LIQ'!$A$87:$C$3416,3,FALSE)</f>
        <v>#N/A</v>
      </c>
      <c r="F21366" t="s">
        <v>21632</v>
      </c>
    </row>
    <row r="21367" spans="1:6" x14ac:dyDescent="0.25">
      <c r="A21367" t="s">
        <v>4339</v>
      </c>
      <c r="B21367" s="100" t="s">
        <v>18680</v>
      </c>
      <c r="C21367" s="99" t="s">
        <v>18592</v>
      </c>
      <c r="D21367" s="124">
        <v>21511</v>
      </c>
      <c r="E21367" s="157" t="e">
        <f>VLOOKUP(D21367,'SOAT LIQ'!$A$87:$C$3416,3,FALSE)</f>
        <v>#N/A</v>
      </c>
      <c r="F21367" t="s">
        <v>21632</v>
      </c>
    </row>
    <row r="21368" spans="1:6" x14ac:dyDescent="0.25">
      <c r="A21368" t="s">
        <v>8490</v>
      </c>
      <c r="B21368" s="100" t="s">
        <v>4462</v>
      </c>
      <c r="C21368" s="99" t="s">
        <v>18681</v>
      </c>
      <c r="D21368" s="124">
        <v>23117</v>
      </c>
      <c r="E21368" s="157" t="e">
        <f>VLOOKUP(D21368,'SOAT LIQ'!$A$87:$C$3416,3,FALSE)</f>
        <v>#N/A</v>
      </c>
    </row>
    <row r="21369" spans="1:6" x14ac:dyDescent="0.25">
      <c r="A21369" t="s">
        <v>5969</v>
      </c>
      <c r="B21369" s="100" t="s">
        <v>4462</v>
      </c>
      <c r="C21369" s="99" t="s">
        <v>18681</v>
      </c>
      <c r="D21369" s="124">
        <v>23117</v>
      </c>
      <c r="E21369" s="157" t="e">
        <f>VLOOKUP(D21369,'SOAT LIQ'!$A$87:$C$3416,3,FALSE)</f>
        <v>#N/A</v>
      </c>
      <c r="F21369" t="s">
        <v>21632</v>
      </c>
    </row>
    <row r="21370" spans="1:6" x14ac:dyDescent="0.25">
      <c r="A21370" t="s">
        <v>10065</v>
      </c>
      <c r="B21370" s="100" t="s">
        <v>4462</v>
      </c>
      <c r="C21370" s="99" t="s">
        <v>18681</v>
      </c>
      <c r="D21370" s="124">
        <v>23117</v>
      </c>
      <c r="E21370" s="157" t="e">
        <f>VLOOKUP(D21370,'SOAT LIQ'!$A$87:$C$3416,3,FALSE)</f>
        <v>#N/A</v>
      </c>
    </row>
    <row r="21371" spans="1:6" x14ac:dyDescent="0.25">
      <c r="A21371" t="s">
        <v>6317</v>
      </c>
      <c r="B21371" s="100" t="s">
        <v>18682</v>
      </c>
      <c r="C21371" s="99" t="s">
        <v>18679</v>
      </c>
      <c r="D21371" s="124">
        <v>28112</v>
      </c>
      <c r="E21371" s="157" t="e">
        <f>VLOOKUP(D21371,'SOAT LIQ'!$A$87:$C$3416,3,FALSE)</f>
        <v>#N/A</v>
      </c>
    </row>
    <row r="21372" spans="1:6" x14ac:dyDescent="0.25">
      <c r="A21372" t="s">
        <v>6183</v>
      </c>
      <c r="B21372" s="100" t="s">
        <v>18682</v>
      </c>
      <c r="C21372" s="99" t="s">
        <v>18679</v>
      </c>
      <c r="D21372" s="124">
        <v>28112</v>
      </c>
      <c r="E21372" s="157" t="e">
        <f>VLOOKUP(D21372,'SOAT LIQ'!$A$87:$C$3416,3,FALSE)</f>
        <v>#N/A</v>
      </c>
    </row>
    <row r="21373" spans="1:6" x14ac:dyDescent="0.25">
      <c r="A21373" t="s">
        <v>8490</v>
      </c>
      <c r="B21373" s="100" t="s">
        <v>18682</v>
      </c>
      <c r="C21373" s="99" t="s">
        <v>18679</v>
      </c>
      <c r="D21373" s="124">
        <v>28112</v>
      </c>
      <c r="E21373" s="157" t="e">
        <f>VLOOKUP(D21373,'SOAT LIQ'!$A$87:$C$3416,3,FALSE)</f>
        <v>#N/A</v>
      </c>
    </row>
    <row r="21374" spans="1:6" x14ac:dyDescent="0.25">
      <c r="A21374" t="s">
        <v>6570</v>
      </c>
      <c r="B21374" s="100" t="s">
        <v>18682</v>
      </c>
      <c r="C21374" s="99" t="s">
        <v>18679</v>
      </c>
      <c r="D21374" s="124">
        <v>28112</v>
      </c>
      <c r="E21374" s="157" t="e">
        <f>VLOOKUP(D21374,'SOAT LIQ'!$A$87:$C$3416,3,FALSE)</f>
        <v>#N/A</v>
      </c>
    </row>
    <row r="21375" spans="1:6" x14ac:dyDescent="0.25">
      <c r="A21375" t="s">
        <v>8490</v>
      </c>
      <c r="B21375" s="100" t="s">
        <v>18683</v>
      </c>
      <c r="C21375" s="99" t="s">
        <v>18684</v>
      </c>
      <c r="D21375" s="124">
        <v>27115</v>
      </c>
      <c r="E21375" s="157" t="e">
        <f>VLOOKUP(D21375,'SOAT LIQ'!$A$87:$C$3416,3,FALSE)</f>
        <v>#N/A</v>
      </c>
    </row>
    <row r="21376" spans="1:6" x14ac:dyDescent="0.25">
      <c r="A21376" t="s">
        <v>6183</v>
      </c>
      <c r="B21376" s="100" t="s">
        <v>18683</v>
      </c>
      <c r="C21376" s="99" t="s">
        <v>18684</v>
      </c>
      <c r="D21376" s="124">
        <v>27115</v>
      </c>
      <c r="E21376" s="157" t="e">
        <f>VLOOKUP(D21376,'SOAT LIQ'!$A$87:$C$3416,3,FALSE)</f>
        <v>#N/A</v>
      </c>
    </row>
    <row r="21377" spans="1:6" x14ac:dyDescent="0.25">
      <c r="A21377" t="s">
        <v>6570</v>
      </c>
      <c r="B21377" s="100" t="s">
        <v>18683</v>
      </c>
      <c r="C21377" s="99" t="s">
        <v>18684</v>
      </c>
      <c r="D21377" s="124">
        <v>27115</v>
      </c>
      <c r="E21377" s="157" t="e">
        <f>VLOOKUP(D21377,'SOAT LIQ'!$A$87:$C$3416,3,FALSE)</f>
        <v>#N/A</v>
      </c>
    </row>
    <row r="21378" spans="1:6" x14ac:dyDescent="0.25">
      <c r="A21378" t="s">
        <v>6573</v>
      </c>
      <c r="B21378" s="100" t="s">
        <v>18683</v>
      </c>
      <c r="C21378" s="99" t="s">
        <v>18684</v>
      </c>
      <c r="D21378" s="124">
        <v>27115</v>
      </c>
      <c r="E21378" s="157" t="e">
        <f>VLOOKUP(D21378,'SOAT LIQ'!$A$87:$C$3416,3,FALSE)</f>
        <v>#N/A</v>
      </c>
    </row>
    <row r="21379" spans="1:6" x14ac:dyDescent="0.25">
      <c r="A21379" t="s">
        <v>8490</v>
      </c>
      <c r="B21379" s="100" t="s">
        <v>18685</v>
      </c>
      <c r="C21379" s="99" t="s">
        <v>6581</v>
      </c>
      <c r="D21379" s="124">
        <v>27116</v>
      </c>
      <c r="E21379" s="157" t="e">
        <f>VLOOKUP(D21379,'SOAT LIQ'!$A$87:$C$3416,3,FALSE)</f>
        <v>#N/A</v>
      </c>
    </row>
    <row r="21380" spans="1:6" x14ac:dyDescent="0.25">
      <c r="A21380" t="s">
        <v>5745</v>
      </c>
      <c r="B21380" s="100" t="s">
        <v>18685</v>
      </c>
      <c r="C21380" s="99" t="s">
        <v>6581</v>
      </c>
      <c r="D21380" s="124">
        <v>27116</v>
      </c>
      <c r="E21380" s="157" t="e">
        <f>VLOOKUP(D21380,'SOAT LIQ'!$A$87:$C$3416,3,FALSE)</f>
        <v>#N/A</v>
      </c>
      <c r="F21380" t="s">
        <v>21632</v>
      </c>
    </row>
    <row r="21381" spans="1:6" x14ac:dyDescent="0.25">
      <c r="A21381" t="s">
        <v>6570</v>
      </c>
      <c r="B21381" s="100" t="s">
        <v>18685</v>
      </c>
      <c r="C21381" s="99" t="s">
        <v>6581</v>
      </c>
      <c r="D21381" s="124">
        <v>27116</v>
      </c>
      <c r="E21381" s="157" t="e">
        <f>VLOOKUP(D21381,'SOAT LIQ'!$A$87:$C$3416,3,FALSE)</f>
        <v>#N/A</v>
      </c>
    </row>
    <row r="21382" spans="1:6" x14ac:dyDescent="0.25">
      <c r="A21382" t="s">
        <v>6573</v>
      </c>
      <c r="B21382" s="100" t="s">
        <v>18685</v>
      </c>
      <c r="C21382" s="99" t="s">
        <v>6581</v>
      </c>
      <c r="D21382" s="124">
        <v>27116</v>
      </c>
      <c r="E21382" s="157" t="e">
        <f>VLOOKUP(D21382,'SOAT LIQ'!$A$87:$C$3416,3,FALSE)</f>
        <v>#N/A</v>
      </c>
    </row>
    <row r="21383" spans="1:6" x14ac:dyDescent="0.25">
      <c r="A21383" t="s">
        <v>6183</v>
      </c>
      <c r="B21383" s="100" t="s">
        <v>18685</v>
      </c>
      <c r="C21383" s="99" t="s">
        <v>6581</v>
      </c>
      <c r="D21383" s="124">
        <v>27116</v>
      </c>
      <c r="E21383" s="157" t="e">
        <f>VLOOKUP(D21383,'SOAT LIQ'!$A$87:$C$3416,3,FALSE)</f>
        <v>#N/A</v>
      </c>
    </row>
    <row r="21384" spans="1:6" x14ac:dyDescent="0.25">
      <c r="A21384" t="s">
        <v>5745</v>
      </c>
      <c r="B21384" s="100" t="s">
        <v>18686</v>
      </c>
      <c r="C21384" s="99" t="s">
        <v>6581</v>
      </c>
      <c r="D21384" s="124">
        <v>27116</v>
      </c>
      <c r="E21384" s="157" t="e">
        <f>VLOOKUP(D21384,'SOAT LIQ'!$A$87:$C$3416,3,FALSE)</f>
        <v>#N/A</v>
      </c>
      <c r="F21384" t="s">
        <v>21632</v>
      </c>
    </row>
    <row r="21385" spans="1:6" x14ac:dyDescent="0.25">
      <c r="A21385" t="s">
        <v>6573</v>
      </c>
      <c r="B21385" s="100" t="s">
        <v>18686</v>
      </c>
      <c r="C21385" s="99" t="s">
        <v>6581</v>
      </c>
      <c r="D21385" s="124">
        <v>27116</v>
      </c>
      <c r="E21385" s="157" t="e">
        <f>VLOOKUP(D21385,'SOAT LIQ'!$A$87:$C$3416,3,FALSE)</f>
        <v>#N/A</v>
      </c>
    </row>
    <row r="21386" spans="1:6" x14ac:dyDescent="0.25">
      <c r="A21386" t="s">
        <v>5745</v>
      </c>
      <c r="B21386" s="100" t="s">
        <v>4275</v>
      </c>
      <c r="C21386" s="99" t="s">
        <v>18687</v>
      </c>
      <c r="D21386" s="124">
        <v>27125</v>
      </c>
      <c r="E21386" s="157" t="e">
        <f>VLOOKUP(D21386,'SOAT LIQ'!$A$87:$C$3416,3,FALSE)</f>
        <v>#N/A</v>
      </c>
      <c r="F21386" t="s">
        <v>21632</v>
      </c>
    </row>
    <row r="21387" spans="1:6" x14ac:dyDescent="0.25">
      <c r="A21387" t="s">
        <v>6570</v>
      </c>
      <c r="B21387" s="100" t="s">
        <v>4275</v>
      </c>
      <c r="C21387" s="99" t="s">
        <v>18687</v>
      </c>
      <c r="D21387" s="124">
        <v>27125</v>
      </c>
      <c r="E21387" s="157" t="e">
        <f>VLOOKUP(D21387,'SOAT LIQ'!$A$87:$C$3416,3,FALSE)</f>
        <v>#N/A</v>
      </c>
    </row>
    <row r="21388" spans="1:6" x14ac:dyDescent="0.25">
      <c r="A21388" t="s">
        <v>6573</v>
      </c>
      <c r="B21388" s="100" t="s">
        <v>4275</v>
      </c>
      <c r="C21388" s="99" t="s">
        <v>18687</v>
      </c>
      <c r="D21388" s="124">
        <v>27125</v>
      </c>
      <c r="E21388" s="157" t="e">
        <f>VLOOKUP(D21388,'SOAT LIQ'!$A$87:$C$3416,3,FALSE)</f>
        <v>#N/A</v>
      </c>
    </row>
    <row r="21389" spans="1:6" x14ac:dyDescent="0.25">
      <c r="A21389" t="s">
        <v>8490</v>
      </c>
      <c r="B21389" s="100" t="s">
        <v>4275</v>
      </c>
      <c r="C21389" s="99" t="s">
        <v>18687</v>
      </c>
      <c r="D21389" s="124">
        <v>27125</v>
      </c>
      <c r="E21389" s="157" t="e">
        <f>VLOOKUP(D21389,'SOAT LIQ'!$A$87:$C$3416,3,FALSE)</f>
        <v>#N/A</v>
      </c>
    </row>
    <row r="21390" spans="1:6" x14ac:dyDescent="0.25">
      <c r="A21390" t="s">
        <v>6183</v>
      </c>
      <c r="B21390" s="100" t="s">
        <v>4275</v>
      </c>
      <c r="C21390" s="99" t="s">
        <v>18687</v>
      </c>
      <c r="D21390" s="124">
        <v>27125</v>
      </c>
      <c r="E21390" s="157" t="e">
        <f>VLOOKUP(D21390,'SOAT LIQ'!$A$87:$C$3416,3,FALSE)</f>
        <v>#N/A</v>
      </c>
    </row>
    <row r="21391" spans="1:6" x14ac:dyDescent="0.25">
      <c r="A21391" t="s">
        <v>8492</v>
      </c>
      <c r="B21391" s="100" t="s">
        <v>4275</v>
      </c>
      <c r="C21391" s="99" t="s">
        <v>18687</v>
      </c>
      <c r="D21391" s="124">
        <v>27125</v>
      </c>
      <c r="E21391" s="157" t="e">
        <f>VLOOKUP(D21391,'SOAT LIQ'!$A$87:$C$3416,3,FALSE)</f>
        <v>#N/A</v>
      </c>
    </row>
    <row r="21392" spans="1:6" x14ac:dyDescent="0.25">
      <c r="A21392" t="s">
        <v>8470</v>
      </c>
      <c r="B21392" s="100" t="s">
        <v>4275</v>
      </c>
      <c r="C21392" s="99" t="s">
        <v>18687</v>
      </c>
      <c r="D21392" s="124">
        <v>27125</v>
      </c>
      <c r="E21392" s="157" t="e">
        <f>VLOOKUP(D21392,'SOAT LIQ'!$A$87:$C$3416,3,FALSE)</f>
        <v>#N/A</v>
      </c>
    </row>
    <row r="21393" spans="1:6" x14ac:dyDescent="0.25">
      <c r="A21393" t="s">
        <v>5576</v>
      </c>
      <c r="B21393" s="100" t="s">
        <v>4275</v>
      </c>
      <c r="C21393" s="99" t="s">
        <v>18687</v>
      </c>
      <c r="D21393" s="124">
        <v>27125</v>
      </c>
      <c r="E21393" s="157" t="e">
        <f>VLOOKUP(D21393,'SOAT LIQ'!$A$87:$C$3416,3,FALSE)</f>
        <v>#N/A</v>
      </c>
    </row>
    <row r="21394" spans="1:6" x14ac:dyDescent="0.25">
      <c r="A21394" t="s">
        <v>5578</v>
      </c>
      <c r="B21394" s="100" t="s">
        <v>4275</v>
      </c>
      <c r="C21394" s="99" t="s">
        <v>18687</v>
      </c>
      <c r="D21394" s="124">
        <v>27125</v>
      </c>
      <c r="E21394" s="157" t="e">
        <f>VLOOKUP(D21394,'SOAT LIQ'!$A$87:$C$3416,3,FALSE)</f>
        <v>#N/A</v>
      </c>
    </row>
    <row r="21395" spans="1:6" x14ac:dyDescent="0.25">
      <c r="A21395" t="s">
        <v>8471</v>
      </c>
      <c r="B21395" s="100" t="s">
        <v>4275</v>
      </c>
      <c r="C21395" s="99" t="s">
        <v>18687</v>
      </c>
      <c r="D21395" s="124">
        <v>27125</v>
      </c>
      <c r="E21395" s="157" t="e">
        <f>VLOOKUP(D21395,'SOAT LIQ'!$A$87:$C$3416,3,FALSE)</f>
        <v>#N/A</v>
      </c>
    </row>
    <row r="21396" spans="1:6" x14ac:dyDescent="0.25">
      <c r="A21396" t="s">
        <v>8472</v>
      </c>
      <c r="B21396" s="100" t="s">
        <v>4275</v>
      </c>
      <c r="C21396" s="99" t="s">
        <v>18687</v>
      </c>
      <c r="D21396" s="124">
        <v>27125</v>
      </c>
      <c r="E21396" s="157" t="e">
        <f>VLOOKUP(D21396,'SOAT LIQ'!$A$87:$C$3416,3,FALSE)</f>
        <v>#N/A</v>
      </c>
    </row>
    <row r="21397" spans="1:6" x14ac:dyDescent="0.25">
      <c r="A21397" t="s">
        <v>8497</v>
      </c>
      <c r="B21397" s="100" t="s">
        <v>4275</v>
      </c>
      <c r="C21397" s="99" t="s">
        <v>18687</v>
      </c>
      <c r="D21397" s="124">
        <v>27125</v>
      </c>
      <c r="E21397" s="157" t="e">
        <f>VLOOKUP(D21397,'SOAT LIQ'!$A$87:$C$3416,3,FALSE)</f>
        <v>#N/A</v>
      </c>
    </row>
    <row r="21398" spans="1:6" x14ac:dyDescent="0.25">
      <c r="A21398" t="s">
        <v>5577</v>
      </c>
      <c r="B21398" s="100" t="s">
        <v>4275</v>
      </c>
      <c r="C21398" s="99" t="s">
        <v>18687</v>
      </c>
      <c r="D21398" s="124">
        <v>27125</v>
      </c>
      <c r="E21398" s="157" t="e">
        <f>VLOOKUP(D21398,'SOAT LIQ'!$A$87:$C$3416,3,FALSE)</f>
        <v>#N/A</v>
      </c>
    </row>
    <row r="21399" spans="1:6" x14ac:dyDescent="0.25">
      <c r="A21399" t="s">
        <v>5579</v>
      </c>
      <c r="B21399" s="100" t="s">
        <v>4275</v>
      </c>
      <c r="C21399" s="99" t="s">
        <v>18687</v>
      </c>
      <c r="D21399" s="124">
        <v>27125</v>
      </c>
      <c r="E21399" s="157" t="e">
        <f>VLOOKUP(D21399,'SOAT LIQ'!$A$87:$C$3416,3,FALSE)</f>
        <v>#N/A</v>
      </c>
    </row>
    <row r="21400" spans="1:6" x14ac:dyDescent="0.25">
      <c r="A21400" t="s">
        <v>5580</v>
      </c>
      <c r="B21400" s="100" t="s">
        <v>4275</v>
      </c>
      <c r="C21400" s="99" t="s">
        <v>18687</v>
      </c>
      <c r="D21400" s="124">
        <v>27125</v>
      </c>
      <c r="E21400" s="157" t="e">
        <f>VLOOKUP(D21400,'SOAT LIQ'!$A$87:$C$3416,3,FALSE)</f>
        <v>#N/A</v>
      </c>
    </row>
    <row r="21401" spans="1:6" x14ac:dyDescent="0.25">
      <c r="A21401" t="s">
        <v>8499</v>
      </c>
      <c r="B21401" s="100" t="s">
        <v>4275</v>
      </c>
      <c r="C21401" s="99" t="s">
        <v>18687</v>
      </c>
      <c r="D21401" s="124">
        <v>27125</v>
      </c>
      <c r="E21401" s="157" t="e">
        <f>VLOOKUP(D21401,'SOAT LIQ'!$A$87:$C$3416,3,FALSE)</f>
        <v>#N/A</v>
      </c>
    </row>
    <row r="21402" spans="1:6" x14ac:dyDescent="0.25">
      <c r="A21402" t="s">
        <v>8478</v>
      </c>
      <c r="B21402" s="100" t="s">
        <v>4275</v>
      </c>
      <c r="C21402" s="99" t="s">
        <v>18687</v>
      </c>
      <c r="D21402" s="124">
        <v>27125</v>
      </c>
      <c r="E21402" s="157" t="e">
        <f>VLOOKUP(D21402,'SOAT LIQ'!$A$87:$C$3416,3,FALSE)</f>
        <v>#N/A</v>
      </c>
    </row>
    <row r="21403" spans="1:6" x14ac:dyDescent="0.25">
      <c r="A21403" t="s">
        <v>4229</v>
      </c>
      <c r="B21403" s="100" t="s">
        <v>4275</v>
      </c>
      <c r="C21403" s="99" t="s">
        <v>18687</v>
      </c>
      <c r="D21403" s="124">
        <v>27125</v>
      </c>
      <c r="E21403" s="157" t="e">
        <f>VLOOKUP(D21403,'SOAT LIQ'!$A$87:$C$3416,3,FALSE)</f>
        <v>#N/A</v>
      </c>
    </row>
    <row r="21404" spans="1:6" x14ac:dyDescent="0.25">
      <c r="A21404" t="s">
        <v>8502</v>
      </c>
      <c r="B21404" s="100" t="s">
        <v>4275</v>
      </c>
      <c r="C21404" s="99" t="s">
        <v>18687</v>
      </c>
      <c r="D21404" s="124">
        <v>27125</v>
      </c>
      <c r="E21404" s="157" t="e">
        <f>VLOOKUP(D21404,'SOAT LIQ'!$A$87:$C$3416,3,FALSE)</f>
        <v>#N/A</v>
      </c>
    </row>
    <row r="21405" spans="1:6" x14ac:dyDescent="0.25">
      <c r="A21405" t="s">
        <v>8503</v>
      </c>
      <c r="B21405" s="100" t="s">
        <v>4275</v>
      </c>
      <c r="C21405" s="99" t="s">
        <v>18687</v>
      </c>
      <c r="D21405" s="124">
        <v>27125</v>
      </c>
      <c r="E21405" s="157" t="e">
        <f>VLOOKUP(D21405,'SOAT LIQ'!$A$87:$C$3416,3,FALSE)</f>
        <v>#N/A</v>
      </c>
    </row>
    <row r="21406" spans="1:6" x14ac:dyDescent="0.25">
      <c r="A21406" t="s">
        <v>8504</v>
      </c>
      <c r="B21406" s="100" t="s">
        <v>4275</v>
      </c>
      <c r="C21406" s="99" t="s">
        <v>18687</v>
      </c>
      <c r="D21406" s="124">
        <v>27125</v>
      </c>
      <c r="E21406" s="157" t="e">
        <f>VLOOKUP(D21406,'SOAT LIQ'!$A$87:$C$3416,3,FALSE)</f>
        <v>#N/A</v>
      </c>
    </row>
    <row r="21407" spans="1:6" x14ac:dyDescent="0.25">
      <c r="A21407" t="s">
        <v>5745</v>
      </c>
      <c r="B21407" s="100" t="s">
        <v>18688</v>
      </c>
      <c r="C21407" s="99" t="s">
        <v>14243</v>
      </c>
      <c r="D21407" s="124">
        <v>39300</v>
      </c>
      <c r="E21407" s="157" t="e">
        <f>VLOOKUP(D21407,'SOAT LIQ'!$A$87:$C$3416,3,FALSE)</f>
        <v>#N/A</v>
      </c>
      <c r="F21407" t="s">
        <v>21632</v>
      </c>
    </row>
    <row r="21408" spans="1:6" x14ac:dyDescent="0.25">
      <c r="A21408" t="s">
        <v>8490</v>
      </c>
      <c r="B21408" s="100" t="s">
        <v>18688</v>
      </c>
      <c r="C21408" s="99" t="s">
        <v>14243</v>
      </c>
      <c r="D21408" s="124">
        <v>39300</v>
      </c>
      <c r="E21408" s="157" t="e">
        <f>VLOOKUP(D21408,'SOAT LIQ'!$A$87:$C$3416,3,FALSE)</f>
        <v>#N/A</v>
      </c>
    </row>
    <row r="21409" spans="1:6" x14ac:dyDescent="0.25">
      <c r="A21409" t="s">
        <v>6183</v>
      </c>
      <c r="B21409" s="100" t="s">
        <v>18688</v>
      </c>
      <c r="C21409" s="99" t="s">
        <v>14243</v>
      </c>
      <c r="D21409" s="124">
        <v>39300</v>
      </c>
      <c r="E21409" s="157" t="e">
        <f>VLOOKUP(D21409,'SOAT LIQ'!$A$87:$C$3416,3,FALSE)</f>
        <v>#N/A</v>
      </c>
    </row>
    <row r="21410" spans="1:6" x14ac:dyDescent="0.25">
      <c r="A21410" t="s">
        <v>14990</v>
      </c>
      <c r="B21410" s="100" t="s">
        <v>18688</v>
      </c>
      <c r="C21410" s="99" t="s">
        <v>14243</v>
      </c>
      <c r="D21410" s="124">
        <v>39300</v>
      </c>
      <c r="E21410" s="157" t="e">
        <f>VLOOKUP(D21410,'SOAT LIQ'!$A$87:$C$3416,3,FALSE)</f>
        <v>#N/A</v>
      </c>
    </row>
    <row r="21411" spans="1:6" x14ac:dyDescent="0.25">
      <c r="A21411" t="s">
        <v>8470</v>
      </c>
      <c r="B21411" s="100" t="s">
        <v>18688</v>
      </c>
      <c r="C21411" s="99" t="s">
        <v>14243</v>
      </c>
      <c r="D21411" s="124">
        <v>39300</v>
      </c>
      <c r="E21411" s="157" t="e">
        <f>VLOOKUP(D21411,'SOAT LIQ'!$A$87:$C$3416,3,FALSE)</f>
        <v>#N/A</v>
      </c>
    </row>
    <row r="21412" spans="1:6" x14ac:dyDescent="0.25">
      <c r="A21412" t="s">
        <v>5576</v>
      </c>
      <c r="B21412" s="100" t="s">
        <v>18688</v>
      </c>
      <c r="C21412" s="99" t="s">
        <v>14243</v>
      </c>
      <c r="D21412" s="124">
        <v>39300</v>
      </c>
      <c r="E21412" s="157" t="e">
        <f>VLOOKUP(D21412,'SOAT LIQ'!$A$87:$C$3416,3,FALSE)</f>
        <v>#N/A</v>
      </c>
    </row>
    <row r="21413" spans="1:6" x14ac:dyDescent="0.25">
      <c r="A21413" t="s">
        <v>5578</v>
      </c>
      <c r="B21413" s="100" t="s">
        <v>18688</v>
      </c>
      <c r="C21413" s="99" t="s">
        <v>14243</v>
      </c>
      <c r="D21413" s="124">
        <v>39300</v>
      </c>
      <c r="E21413" s="157" t="e">
        <f>VLOOKUP(D21413,'SOAT LIQ'!$A$87:$C$3416,3,FALSE)</f>
        <v>#N/A</v>
      </c>
    </row>
    <row r="21414" spans="1:6" x14ac:dyDescent="0.25">
      <c r="A21414" t="s">
        <v>8471</v>
      </c>
      <c r="B21414" s="100" t="s">
        <v>18688</v>
      </c>
      <c r="C21414" s="99" t="s">
        <v>14243</v>
      </c>
      <c r="D21414" s="124">
        <v>39300</v>
      </c>
      <c r="E21414" s="157" t="e">
        <f>VLOOKUP(D21414,'SOAT LIQ'!$A$87:$C$3416,3,FALSE)</f>
        <v>#N/A</v>
      </c>
    </row>
    <row r="21415" spans="1:6" x14ac:dyDescent="0.25">
      <c r="A21415" t="s">
        <v>8472</v>
      </c>
      <c r="B21415" s="100" t="s">
        <v>18688</v>
      </c>
      <c r="C21415" s="99" t="s">
        <v>14243</v>
      </c>
      <c r="D21415" s="124">
        <v>39300</v>
      </c>
      <c r="E21415" s="157" t="e">
        <f>VLOOKUP(D21415,'SOAT LIQ'!$A$87:$C$3416,3,FALSE)</f>
        <v>#N/A</v>
      </c>
    </row>
    <row r="21416" spans="1:6" x14ac:dyDescent="0.25">
      <c r="A21416" t="s">
        <v>5577</v>
      </c>
      <c r="B21416" s="100" t="s">
        <v>18688</v>
      </c>
      <c r="C21416" s="99" t="s">
        <v>14243</v>
      </c>
      <c r="D21416" s="124">
        <v>39300</v>
      </c>
      <c r="E21416" s="157" t="e">
        <f>VLOOKUP(D21416,'SOAT LIQ'!$A$87:$C$3416,3,FALSE)</f>
        <v>#N/A</v>
      </c>
    </row>
    <row r="21417" spans="1:6" x14ac:dyDescent="0.25">
      <c r="A21417" t="s">
        <v>5579</v>
      </c>
      <c r="B21417" s="100" t="s">
        <v>18688</v>
      </c>
      <c r="C21417" s="99" t="s">
        <v>14243</v>
      </c>
      <c r="D21417" s="124">
        <v>39300</v>
      </c>
      <c r="E21417" s="157" t="e">
        <f>VLOOKUP(D21417,'SOAT LIQ'!$A$87:$C$3416,3,FALSE)</f>
        <v>#N/A</v>
      </c>
    </row>
    <row r="21418" spans="1:6" x14ac:dyDescent="0.25">
      <c r="A21418" t="s">
        <v>5580</v>
      </c>
      <c r="B21418" s="100" t="s">
        <v>18688</v>
      </c>
      <c r="C21418" s="99" t="s">
        <v>14243</v>
      </c>
      <c r="D21418" s="124">
        <v>39300</v>
      </c>
      <c r="E21418" s="157" t="e">
        <f>VLOOKUP(D21418,'SOAT LIQ'!$A$87:$C$3416,3,FALSE)</f>
        <v>#N/A</v>
      </c>
    </row>
    <row r="21419" spans="1:6" x14ac:dyDescent="0.25">
      <c r="A21419" t="s">
        <v>8499</v>
      </c>
      <c r="B21419" s="100" t="s">
        <v>18688</v>
      </c>
      <c r="C21419" s="99" t="s">
        <v>14243</v>
      </c>
      <c r="D21419" s="124">
        <v>39300</v>
      </c>
      <c r="E21419" s="157" t="e">
        <f>VLOOKUP(D21419,'SOAT LIQ'!$A$87:$C$3416,3,FALSE)</f>
        <v>#N/A</v>
      </c>
    </row>
    <row r="21420" spans="1:6" x14ac:dyDescent="0.25">
      <c r="A21420" t="s">
        <v>4229</v>
      </c>
      <c r="B21420" s="100" t="s">
        <v>18688</v>
      </c>
      <c r="C21420" s="99" t="s">
        <v>14243</v>
      </c>
      <c r="D21420" s="124">
        <v>39300</v>
      </c>
      <c r="E21420" s="157" t="e">
        <f>VLOOKUP(D21420,'SOAT LIQ'!$A$87:$C$3416,3,FALSE)</f>
        <v>#N/A</v>
      </c>
    </row>
    <row r="21421" spans="1:6" x14ac:dyDescent="0.25">
      <c r="A21421" t="s">
        <v>4339</v>
      </c>
      <c r="B21421" s="100" t="s">
        <v>18688</v>
      </c>
      <c r="C21421" s="99" t="s">
        <v>14243</v>
      </c>
      <c r="D21421" s="124">
        <v>39300</v>
      </c>
      <c r="E21421" s="157" t="e">
        <f>VLOOKUP(D21421,'SOAT LIQ'!$A$87:$C$3416,3,FALSE)</f>
        <v>#N/A</v>
      </c>
      <c r="F21421" t="s">
        <v>21632</v>
      </c>
    </row>
    <row r="21422" spans="1:6" x14ac:dyDescent="0.25">
      <c r="A21422" t="s">
        <v>8502</v>
      </c>
      <c r="B21422" s="100" t="s">
        <v>18688</v>
      </c>
      <c r="C21422" s="99" t="s">
        <v>14243</v>
      </c>
      <c r="D21422" s="124">
        <v>39300</v>
      </c>
      <c r="E21422" s="157" t="e">
        <f>VLOOKUP(D21422,'SOAT LIQ'!$A$87:$C$3416,3,FALSE)</f>
        <v>#N/A</v>
      </c>
    </row>
    <row r="21423" spans="1:6" x14ac:dyDescent="0.25">
      <c r="A21423" t="s">
        <v>8503</v>
      </c>
      <c r="B21423" s="100" t="s">
        <v>18688</v>
      </c>
      <c r="C21423" s="99" t="s">
        <v>14243</v>
      </c>
      <c r="D21423" s="124">
        <v>39300</v>
      </c>
      <c r="E21423" s="157" t="e">
        <f>VLOOKUP(D21423,'SOAT LIQ'!$A$87:$C$3416,3,FALSE)</f>
        <v>#N/A</v>
      </c>
    </row>
    <row r="21424" spans="1:6" x14ac:dyDescent="0.25">
      <c r="A21424" t="s">
        <v>8504</v>
      </c>
      <c r="B21424" s="100" t="s">
        <v>18688</v>
      </c>
      <c r="C21424" s="99" t="s">
        <v>14243</v>
      </c>
      <c r="D21424" s="124">
        <v>39300</v>
      </c>
      <c r="E21424" s="157" t="e">
        <f>VLOOKUP(D21424,'SOAT LIQ'!$A$87:$C$3416,3,FALSE)</f>
        <v>#N/A</v>
      </c>
    </row>
    <row r="21425" spans="1:6" x14ac:dyDescent="0.25">
      <c r="A21425" t="s">
        <v>4339</v>
      </c>
      <c r="B21425" s="100" t="s">
        <v>18690</v>
      </c>
      <c r="C21425" s="99" t="s">
        <v>18689</v>
      </c>
      <c r="D21425" s="124">
        <v>39300</v>
      </c>
      <c r="E21425" s="157" t="e">
        <f>VLOOKUP(D21425,'SOAT LIQ'!$A$87:$C$3416,3,FALSE)</f>
        <v>#N/A</v>
      </c>
      <c r="F21425" t="s">
        <v>21632</v>
      </c>
    </row>
    <row r="21426" spans="1:6" x14ac:dyDescent="0.25">
      <c r="A21426" t="s">
        <v>5773</v>
      </c>
      <c r="B21426" s="100" t="s">
        <v>18690</v>
      </c>
      <c r="C21426" s="99" t="s">
        <v>18689</v>
      </c>
      <c r="D21426" s="124">
        <v>39300</v>
      </c>
      <c r="E21426" s="157" t="e">
        <f>VLOOKUP(D21426,'SOAT LIQ'!$A$87:$C$3416,3,FALSE)</f>
        <v>#N/A</v>
      </c>
      <c r="F21426" t="s">
        <v>21632</v>
      </c>
    </row>
    <row r="21427" spans="1:6" x14ac:dyDescent="0.25">
      <c r="A21427" t="s">
        <v>5904</v>
      </c>
      <c r="B21427" s="100" t="s">
        <v>18690</v>
      </c>
      <c r="C21427" s="99" t="s">
        <v>18689</v>
      </c>
      <c r="D21427" s="124">
        <v>39300</v>
      </c>
      <c r="E21427" s="157" t="e">
        <f>VLOOKUP(D21427,'SOAT LIQ'!$A$87:$C$3416,3,FALSE)</f>
        <v>#N/A</v>
      </c>
      <c r="F21427" t="s">
        <v>21632</v>
      </c>
    </row>
    <row r="21428" spans="1:6" x14ac:dyDescent="0.25">
      <c r="A21428" t="s">
        <v>5924</v>
      </c>
      <c r="B21428" s="100" t="s">
        <v>18690</v>
      </c>
      <c r="C21428" s="99" t="s">
        <v>18689</v>
      </c>
      <c r="D21428" s="124">
        <v>39300</v>
      </c>
      <c r="E21428" s="157" t="e">
        <f>VLOOKUP(D21428,'SOAT LIQ'!$A$87:$C$3416,3,FALSE)</f>
        <v>#N/A</v>
      </c>
      <c r="F21428" t="s">
        <v>21632</v>
      </c>
    </row>
    <row r="21429" spans="1:6" x14ac:dyDescent="0.25">
      <c r="A21429" t="s">
        <v>8490</v>
      </c>
      <c r="B21429" s="100" t="s">
        <v>18690</v>
      </c>
      <c r="C21429" s="99" t="s">
        <v>18689</v>
      </c>
      <c r="D21429" s="124">
        <v>39300</v>
      </c>
      <c r="E21429" s="157" t="e">
        <f>VLOOKUP(D21429,'SOAT LIQ'!$A$87:$C$3416,3,FALSE)</f>
        <v>#N/A</v>
      </c>
    </row>
    <row r="21430" spans="1:6" x14ac:dyDescent="0.25">
      <c r="A21430" t="s">
        <v>4546</v>
      </c>
      <c r="B21430" s="100" t="s">
        <v>18690</v>
      </c>
      <c r="C21430" s="99" t="s">
        <v>18689</v>
      </c>
      <c r="D21430" s="124">
        <v>39300</v>
      </c>
      <c r="E21430" s="157" t="e">
        <f>VLOOKUP(D21430,'SOAT LIQ'!$A$87:$C$3416,3,FALSE)</f>
        <v>#N/A</v>
      </c>
    </row>
    <row r="21431" spans="1:6" x14ac:dyDescent="0.25">
      <c r="A21431" t="s">
        <v>3972</v>
      </c>
      <c r="B21431" s="100" t="s">
        <v>18690</v>
      </c>
      <c r="C21431" s="99" t="s">
        <v>18689</v>
      </c>
      <c r="D21431" s="124">
        <v>39300</v>
      </c>
      <c r="E21431" s="157" t="e">
        <f>VLOOKUP(D21431,'SOAT LIQ'!$A$87:$C$3416,3,FALSE)</f>
        <v>#N/A</v>
      </c>
    </row>
    <row r="21432" spans="1:6" x14ac:dyDescent="0.25">
      <c r="A21432" t="s">
        <v>7772</v>
      </c>
      <c r="B21432" s="100" t="s">
        <v>18690</v>
      </c>
      <c r="C21432" s="99" t="s">
        <v>18689</v>
      </c>
      <c r="D21432" s="124">
        <v>39300</v>
      </c>
      <c r="E21432" s="157" t="e">
        <f>VLOOKUP(D21432,'SOAT LIQ'!$A$87:$C$3416,3,FALSE)</f>
        <v>#N/A</v>
      </c>
    </row>
    <row r="21433" spans="1:6" x14ac:dyDescent="0.25">
      <c r="A21433" t="s">
        <v>8489</v>
      </c>
      <c r="B21433" s="100" t="s">
        <v>18690</v>
      </c>
      <c r="C21433" s="99" t="s">
        <v>18689</v>
      </c>
      <c r="D21433" s="124">
        <v>39300</v>
      </c>
      <c r="E21433" s="157" t="e">
        <f>VLOOKUP(D21433,'SOAT LIQ'!$A$87:$C$3416,3,FALSE)</f>
        <v>#N/A</v>
      </c>
    </row>
    <row r="21434" spans="1:6" x14ac:dyDescent="0.25">
      <c r="A21434" t="s">
        <v>6183</v>
      </c>
      <c r="B21434" s="100" t="s">
        <v>18690</v>
      </c>
      <c r="C21434" s="99" t="s">
        <v>18689</v>
      </c>
      <c r="D21434" s="124">
        <v>39300</v>
      </c>
      <c r="E21434" s="157" t="e">
        <f>VLOOKUP(D21434,'SOAT LIQ'!$A$87:$C$3416,3,FALSE)</f>
        <v>#N/A</v>
      </c>
    </row>
    <row r="21435" spans="1:6" x14ac:dyDescent="0.25">
      <c r="A21435" t="s">
        <v>8089</v>
      </c>
      <c r="B21435" s="100" t="s">
        <v>18690</v>
      </c>
      <c r="C21435" s="99" t="s">
        <v>18689</v>
      </c>
      <c r="D21435" s="124">
        <v>39300</v>
      </c>
      <c r="E21435" s="157" t="e">
        <f>VLOOKUP(D21435,'SOAT LIQ'!$A$87:$C$3416,3,FALSE)</f>
        <v>#N/A</v>
      </c>
    </row>
    <row r="21436" spans="1:6" x14ac:dyDescent="0.25">
      <c r="A21436" t="s">
        <v>5733</v>
      </c>
      <c r="B21436" s="100" t="s">
        <v>18690</v>
      </c>
      <c r="C21436" s="99" t="s">
        <v>18689</v>
      </c>
      <c r="D21436" s="124">
        <v>39300</v>
      </c>
      <c r="E21436" s="157" t="e">
        <f>VLOOKUP(D21436,'SOAT LIQ'!$A$87:$C$3416,3,FALSE)</f>
        <v>#N/A</v>
      </c>
    </row>
    <row r="21437" spans="1:6" x14ac:dyDescent="0.25">
      <c r="A21437" t="s">
        <v>8466</v>
      </c>
      <c r="B21437" s="100" t="s">
        <v>18690</v>
      </c>
      <c r="C21437" s="99" t="s">
        <v>18689</v>
      </c>
      <c r="D21437" s="124">
        <v>39300</v>
      </c>
      <c r="E21437" s="157" t="e">
        <f>VLOOKUP(D21437,'SOAT LIQ'!$A$87:$C$3416,3,FALSE)</f>
        <v>#N/A</v>
      </c>
    </row>
    <row r="21438" spans="1:6" x14ac:dyDescent="0.25">
      <c r="A21438" t="s">
        <v>8475</v>
      </c>
      <c r="B21438" s="100" t="s">
        <v>18690</v>
      </c>
      <c r="C21438" s="99" t="s">
        <v>18689</v>
      </c>
      <c r="D21438" s="124">
        <v>39300</v>
      </c>
      <c r="E21438" s="157" t="e">
        <f>VLOOKUP(D21438,'SOAT LIQ'!$A$87:$C$3416,3,FALSE)</f>
        <v>#N/A</v>
      </c>
    </row>
    <row r="21439" spans="1:6" x14ac:dyDescent="0.25">
      <c r="A21439" t="s">
        <v>8492</v>
      </c>
      <c r="B21439" s="100" t="s">
        <v>18690</v>
      </c>
      <c r="C21439" s="99" t="s">
        <v>18689</v>
      </c>
      <c r="D21439" s="124">
        <v>39300</v>
      </c>
      <c r="E21439" s="157" t="e">
        <f>VLOOKUP(D21439,'SOAT LIQ'!$A$87:$C$3416,3,FALSE)</f>
        <v>#N/A</v>
      </c>
    </row>
    <row r="21440" spans="1:6" x14ac:dyDescent="0.25">
      <c r="A21440" t="s">
        <v>14969</v>
      </c>
      <c r="B21440" s="100" t="s">
        <v>18690</v>
      </c>
      <c r="C21440" s="99" t="s">
        <v>18689</v>
      </c>
      <c r="D21440" s="124">
        <v>39300</v>
      </c>
      <c r="E21440" s="157" t="e">
        <f>VLOOKUP(D21440,'SOAT LIQ'!$A$87:$C$3416,3,FALSE)</f>
        <v>#N/A</v>
      </c>
    </row>
    <row r="21441" spans="1:5" x14ac:dyDescent="0.25">
      <c r="A21441" t="s">
        <v>8470</v>
      </c>
      <c r="B21441" s="100" t="s">
        <v>18690</v>
      </c>
      <c r="C21441" s="99" t="s">
        <v>18689</v>
      </c>
      <c r="D21441" s="124">
        <v>39300</v>
      </c>
      <c r="E21441" s="157" t="e">
        <f>VLOOKUP(D21441,'SOAT LIQ'!$A$87:$C$3416,3,FALSE)</f>
        <v>#N/A</v>
      </c>
    </row>
    <row r="21442" spans="1:5" x14ac:dyDescent="0.25">
      <c r="A21442" t="s">
        <v>5576</v>
      </c>
      <c r="B21442" s="100" t="s">
        <v>18690</v>
      </c>
      <c r="C21442" s="99" t="s">
        <v>18689</v>
      </c>
      <c r="D21442" s="124">
        <v>39300</v>
      </c>
      <c r="E21442" s="157" t="e">
        <f>VLOOKUP(D21442,'SOAT LIQ'!$A$87:$C$3416,3,FALSE)</f>
        <v>#N/A</v>
      </c>
    </row>
    <row r="21443" spans="1:5" x14ac:dyDescent="0.25">
      <c r="A21443" t="s">
        <v>5578</v>
      </c>
      <c r="B21443" s="100" t="s">
        <v>18690</v>
      </c>
      <c r="C21443" s="99" t="s">
        <v>18689</v>
      </c>
      <c r="D21443" s="124">
        <v>39300</v>
      </c>
      <c r="E21443" s="157" t="e">
        <f>VLOOKUP(D21443,'SOAT LIQ'!$A$87:$C$3416,3,FALSE)</f>
        <v>#N/A</v>
      </c>
    </row>
    <row r="21444" spans="1:5" x14ac:dyDescent="0.25">
      <c r="A21444" t="s">
        <v>8471</v>
      </c>
      <c r="B21444" s="100" t="s">
        <v>18690</v>
      </c>
      <c r="C21444" s="99" t="s">
        <v>18689</v>
      </c>
      <c r="D21444" s="124">
        <v>39300</v>
      </c>
      <c r="E21444" s="157" t="e">
        <f>VLOOKUP(D21444,'SOAT LIQ'!$A$87:$C$3416,3,FALSE)</f>
        <v>#N/A</v>
      </c>
    </row>
    <row r="21445" spans="1:5" x14ac:dyDescent="0.25">
      <c r="A21445" t="s">
        <v>8494</v>
      </c>
      <c r="B21445" s="100" t="s">
        <v>18690</v>
      </c>
      <c r="C21445" s="99" t="s">
        <v>18689</v>
      </c>
      <c r="D21445" s="124">
        <v>39300</v>
      </c>
      <c r="E21445" s="157" t="e">
        <f>VLOOKUP(D21445,'SOAT LIQ'!$A$87:$C$3416,3,FALSE)</f>
        <v>#N/A</v>
      </c>
    </row>
    <row r="21446" spans="1:5" x14ac:dyDescent="0.25">
      <c r="A21446" t="s">
        <v>4229</v>
      </c>
      <c r="B21446" s="100" t="s">
        <v>18690</v>
      </c>
      <c r="C21446" s="99" t="s">
        <v>18689</v>
      </c>
      <c r="D21446" s="124">
        <v>39300</v>
      </c>
      <c r="E21446" s="157" t="e">
        <f>VLOOKUP(D21446,'SOAT LIQ'!$A$87:$C$3416,3,FALSE)</f>
        <v>#N/A</v>
      </c>
    </row>
    <row r="21447" spans="1:5" x14ac:dyDescent="0.25">
      <c r="A21447" t="s">
        <v>8495</v>
      </c>
      <c r="B21447" s="100" t="s">
        <v>18690</v>
      </c>
      <c r="C21447" s="99" t="s">
        <v>18689</v>
      </c>
      <c r="D21447" s="124">
        <v>39300</v>
      </c>
      <c r="E21447" s="157" t="e">
        <f>VLOOKUP(D21447,'SOAT LIQ'!$A$87:$C$3416,3,FALSE)</f>
        <v>#N/A</v>
      </c>
    </row>
    <row r="21448" spans="1:5" x14ac:dyDescent="0.25">
      <c r="A21448" t="s">
        <v>8496</v>
      </c>
      <c r="B21448" s="100" t="s">
        <v>18690</v>
      </c>
      <c r="C21448" s="99" t="s">
        <v>18689</v>
      </c>
      <c r="D21448" s="124">
        <v>39300</v>
      </c>
      <c r="E21448" s="157" t="e">
        <f>VLOOKUP(D21448,'SOAT LIQ'!$A$87:$C$3416,3,FALSE)</f>
        <v>#N/A</v>
      </c>
    </row>
    <row r="21449" spans="1:5" x14ac:dyDescent="0.25">
      <c r="A21449" t="s">
        <v>8472</v>
      </c>
      <c r="B21449" s="100" t="s">
        <v>18690</v>
      </c>
      <c r="C21449" s="99" t="s">
        <v>18689</v>
      </c>
      <c r="D21449" s="124">
        <v>39300</v>
      </c>
      <c r="E21449" s="157" t="e">
        <f>VLOOKUP(D21449,'SOAT LIQ'!$A$87:$C$3416,3,FALSE)</f>
        <v>#N/A</v>
      </c>
    </row>
    <row r="21450" spans="1:5" x14ac:dyDescent="0.25">
      <c r="A21450" t="s">
        <v>8497</v>
      </c>
      <c r="B21450" s="100" t="s">
        <v>18690</v>
      </c>
      <c r="C21450" s="99" t="s">
        <v>18689</v>
      </c>
      <c r="D21450" s="124">
        <v>39300</v>
      </c>
      <c r="E21450" s="157" t="e">
        <f>VLOOKUP(D21450,'SOAT LIQ'!$A$87:$C$3416,3,FALSE)</f>
        <v>#N/A</v>
      </c>
    </row>
    <row r="21451" spans="1:5" x14ac:dyDescent="0.25">
      <c r="A21451" t="s">
        <v>5577</v>
      </c>
      <c r="B21451" s="100" t="s">
        <v>18690</v>
      </c>
      <c r="C21451" s="99" t="s">
        <v>18689</v>
      </c>
      <c r="D21451" s="124">
        <v>39300</v>
      </c>
      <c r="E21451" s="157" t="e">
        <f>VLOOKUP(D21451,'SOAT LIQ'!$A$87:$C$3416,3,FALSE)</f>
        <v>#N/A</v>
      </c>
    </row>
    <row r="21452" spans="1:5" x14ac:dyDescent="0.25">
      <c r="A21452" t="s">
        <v>5579</v>
      </c>
      <c r="B21452" s="100" t="s">
        <v>18690</v>
      </c>
      <c r="C21452" s="99" t="s">
        <v>18689</v>
      </c>
      <c r="D21452" s="124">
        <v>39300</v>
      </c>
      <c r="E21452" s="157" t="e">
        <f>VLOOKUP(D21452,'SOAT LIQ'!$A$87:$C$3416,3,FALSE)</f>
        <v>#N/A</v>
      </c>
    </row>
    <row r="21453" spans="1:5" x14ac:dyDescent="0.25">
      <c r="A21453" t="s">
        <v>5580</v>
      </c>
      <c r="B21453" s="100" t="s">
        <v>18690</v>
      </c>
      <c r="C21453" s="99" t="s">
        <v>18689</v>
      </c>
      <c r="D21453" s="124">
        <v>39300</v>
      </c>
      <c r="E21453" s="157" t="e">
        <f>VLOOKUP(D21453,'SOAT LIQ'!$A$87:$C$3416,3,FALSE)</f>
        <v>#N/A</v>
      </c>
    </row>
    <row r="21454" spans="1:5" x14ac:dyDescent="0.25">
      <c r="A21454" t="s">
        <v>8498</v>
      </c>
      <c r="B21454" s="100" t="s">
        <v>18690</v>
      </c>
      <c r="C21454" s="99" t="s">
        <v>18689</v>
      </c>
      <c r="D21454" s="124">
        <v>39300</v>
      </c>
      <c r="E21454" s="157" t="e">
        <f>VLOOKUP(D21454,'SOAT LIQ'!$A$87:$C$3416,3,FALSE)</f>
        <v>#N/A</v>
      </c>
    </row>
    <row r="21455" spans="1:5" x14ac:dyDescent="0.25">
      <c r="A21455" t="s">
        <v>8499</v>
      </c>
      <c r="B21455" s="100" t="s">
        <v>18690</v>
      </c>
      <c r="C21455" s="99" t="s">
        <v>18689</v>
      </c>
      <c r="D21455" s="124">
        <v>39300</v>
      </c>
      <c r="E21455" s="157" t="e">
        <f>VLOOKUP(D21455,'SOAT LIQ'!$A$87:$C$3416,3,FALSE)</f>
        <v>#N/A</v>
      </c>
    </row>
    <row r="21456" spans="1:5" x14ac:dyDescent="0.25">
      <c r="A21456" t="s">
        <v>8478</v>
      </c>
      <c r="B21456" s="100" t="s">
        <v>18690</v>
      </c>
      <c r="C21456" s="99" t="s">
        <v>18689</v>
      </c>
      <c r="D21456" s="124">
        <v>39300</v>
      </c>
      <c r="E21456" s="157" t="e">
        <f>VLOOKUP(D21456,'SOAT LIQ'!$A$87:$C$3416,3,FALSE)</f>
        <v>#N/A</v>
      </c>
    </row>
    <row r="21457" spans="1:5" x14ac:dyDescent="0.25">
      <c r="A21457" t="s">
        <v>8500</v>
      </c>
      <c r="B21457" s="100" t="s">
        <v>18690</v>
      </c>
      <c r="C21457" s="99" t="s">
        <v>18689</v>
      </c>
      <c r="D21457" s="124">
        <v>39300</v>
      </c>
      <c r="E21457" s="157" t="e">
        <f>VLOOKUP(D21457,'SOAT LIQ'!$A$87:$C$3416,3,FALSE)</f>
        <v>#N/A</v>
      </c>
    </row>
    <row r="21458" spans="1:5" x14ac:dyDescent="0.25">
      <c r="A21458" t="s">
        <v>8501</v>
      </c>
      <c r="B21458" s="100" t="s">
        <v>18690</v>
      </c>
      <c r="C21458" s="99" t="s">
        <v>18689</v>
      </c>
      <c r="D21458" s="124">
        <v>39300</v>
      </c>
      <c r="E21458" s="157" t="e">
        <f>VLOOKUP(D21458,'SOAT LIQ'!$A$87:$C$3416,3,FALSE)</f>
        <v>#N/A</v>
      </c>
    </row>
    <row r="21459" spans="1:5" x14ac:dyDescent="0.25">
      <c r="A21459" t="s">
        <v>8502</v>
      </c>
      <c r="B21459" s="100" t="s">
        <v>18690</v>
      </c>
      <c r="C21459" s="99" t="s">
        <v>18689</v>
      </c>
      <c r="D21459" s="124">
        <v>39300</v>
      </c>
      <c r="E21459" s="157" t="e">
        <f>VLOOKUP(D21459,'SOAT LIQ'!$A$87:$C$3416,3,FALSE)</f>
        <v>#N/A</v>
      </c>
    </row>
    <row r="21460" spans="1:5" x14ac:dyDescent="0.25">
      <c r="A21460" t="s">
        <v>8503</v>
      </c>
      <c r="B21460" s="100" t="s">
        <v>18690</v>
      </c>
      <c r="C21460" s="99" t="s">
        <v>18689</v>
      </c>
      <c r="D21460" s="124">
        <v>39300</v>
      </c>
      <c r="E21460" s="157" t="e">
        <f>VLOOKUP(D21460,'SOAT LIQ'!$A$87:$C$3416,3,FALSE)</f>
        <v>#N/A</v>
      </c>
    </row>
    <row r="21461" spans="1:5" x14ac:dyDescent="0.25">
      <c r="A21461" t="s">
        <v>8504</v>
      </c>
      <c r="B21461" s="100" t="s">
        <v>18690</v>
      </c>
      <c r="C21461" s="99" t="s">
        <v>18689</v>
      </c>
      <c r="D21461" s="124">
        <v>39300</v>
      </c>
      <c r="E21461" s="157" t="e">
        <f>VLOOKUP(D21461,'SOAT LIQ'!$A$87:$C$3416,3,FALSE)</f>
        <v>#N/A</v>
      </c>
    </row>
    <row r="21462" spans="1:5" x14ac:dyDescent="0.25">
      <c r="A21462" t="s">
        <v>8490</v>
      </c>
      <c r="B21462" s="100" t="s">
        <v>18691</v>
      </c>
      <c r="C21462" s="99" t="s">
        <v>18679</v>
      </c>
      <c r="D21462" s="124">
        <v>39300</v>
      </c>
      <c r="E21462" s="157" t="e">
        <f>VLOOKUP(D21462,'SOAT LIQ'!$A$87:$C$3416,3,FALSE)</f>
        <v>#N/A</v>
      </c>
    </row>
    <row r="21463" spans="1:5" x14ac:dyDescent="0.25">
      <c r="A21463" t="s">
        <v>6570</v>
      </c>
      <c r="B21463" s="100" t="s">
        <v>18691</v>
      </c>
      <c r="C21463" s="99" t="s">
        <v>18679</v>
      </c>
      <c r="D21463" s="124">
        <v>39300</v>
      </c>
      <c r="E21463" s="157" t="e">
        <f>VLOOKUP(D21463,'SOAT LIQ'!$A$87:$C$3416,3,FALSE)</f>
        <v>#N/A</v>
      </c>
    </row>
    <row r="21464" spans="1:5" x14ac:dyDescent="0.25">
      <c r="A21464" t="s">
        <v>6183</v>
      </c>
      <c r="B21464" s="100" t="s">
        <v>18691</v>
      </c>
      <c r="C21464" s="99" t="s">
        <v>18679</v>
      </c>
      <c r="D21464" s="124">
        <v>39300</v>
      </c>
      <c r="E21464" s="157" t="e">
        <f>VLOOKUP(D21464,'SOAT LIQ'!$A$87:$C$3416,3,FALSE)</f>
        <v>#N/A</v>
      </c>
    </row>
    <row r="21465" spans="1:5" x14ac:dyDescent="0.25">
      <c r="A21465" t="s">
        <v>8470</v>
      </c>
      <c r="B21465" s="100" t="s">
        <v>18691</v>
      </c>
      <c r="C21465" s="99" t="s">
        <v>18679</v>
      </c>
      <c r="D21465" s="124">
        <v>39300</v>
      </c>
      <c r="E21465" s="157" t="e">
        <f>VLOOKUP(D21465,'SOAT LIQ'!$A$87:$C$3416,3,FALSE)</f>
        <v>#N/A</v>
      </c>
    </row>
    <row r="21466" spans="1:5" x14ac:dyDescent="0.25">
      <c r="A21466" t="s">
        <v>5576</v>
      </c>
      <c r="B21466" s="100" t="s">
        <v>18691</v>
      </c>
      <c r="C21466" s="99" t="s">
        <v>18679</v>
      </c>
      <c r="D21466" s="124">
        <v>39300</v>
      </c>
      <c r="E21466" s="157" t="e">
        <f>VLOOKUP(D21466,'SOAT LIQ'!$A$87:$C$3416,3,FALSE)</f>
        <v>#N/A</v>
      </c>
    </row>
    <row r="21467" spans="1:5" x14ac:dyDescent="0.25">
      <c r="A21467" t="s">
        <v>5578</v>
      </c>
      <c r="B21467" s="100" t="s">
        <v>18691</v>
      </c>
      <c r="C21467" s="99" t="s">
        <v>18679</v>
      </c>
      <c r="D21467" s="124">
        <v>39300</v>
      </c>
      <c r="E21467" s="157" t="e">
        <f>VLOOKUP(D21467,'SOAT LIQ'!$A$87:$C$3416,3,FALSE)</f>
        <v>#N/A</v>
      </c>
    </row>
    <row r="21468" spans="1:5" x14ac:dyDescent="0.25">
      <c r="A21468" t="s">
        <v>8471</v>
      </c>
      <c r="B21468" s="100" t="s">
        <v>18691</v>
      </c>
      <c r="C21468" s="99" t="s">
        <v>18679</v>
      </c>
      <c r="D21468" s="124">
        <v>39300</v>
      </c>
      <c r="E21468" s="157" t="e">
        <f>VLOOKUP(D21468,'SOAT LIQ'!$A$87:$C$3416,3,FALSE)</f>
        <v>#N/A</v>
      </c>
    </row>
    <row r="21469" spans="1:5" x14ac:dyDescent="0.25">
      <c r="A21469" t="s">
        <v>4229</v>
      </c>
      <c r="B21469" s="100" t="s">
        <v>18691</v>
      </c>
      <c r="C21469" s="99" t="s">
        <v>18679</v>
      </c>
      <c r="D21469" s="124">
        <v>39300</v>
      </c>
      <c r="E21469" s="157" t="e">
        <f>VLOOKUP(D21469,'SOAT LIQ'!$A$87:$C$3416,3,FALSE)</f>
        <v>#N/A</v>
      </c>
    </row>
    <row r="21470" spans="1:5" x14ac:dyDescent="0.25">
      <c r="A21470" t="s">
        <v>8472</v>
      </c>
      <c r="B21470" s="100" t="s">
        <v>18691</v>
      </c>
      <c r="C21470" s="99" t="s">
        <v>18679</v>
      </c>
      <c r="D21470" s="124">
        <v>39300</v>
      </c>
      <c r="E21470" s="157" t="e">
        <f>VLOOKUP(D21470,'SOAT LIQ'!$A$87:$C$3416,3,FALSE)</f>
        <v>#N/A</v>
      </c>
    </row>
    <row r="21471" spans="1:5" x14ac:dyDescent="0.25">
      <c r="A21471" t="s">
        <v>5577</v>
      </c>
      <c r="B21471" s="100" t="s">
        <v>18691</v>
      </c>
      <c r="C21471" s="99" t="s">
        <v>18679</v>
      </c>
      <c r="D21471" s="124">
        <v>39300</v>
      </c>
      <c r="E21471" s="157" t="e">
        <f>VLOOKUP(D21471,'SOAT LIQ'!$A$87:$C$3416,3,FALSE)</f>
        <v>#N/A</v>
      </c>
    </row>
    <row r="21472" spans="1:5" x14ac:dyDescent="0.25">
      <c r="A21472" t="s">
        <v>5579</v>
      </c>
      <c r="B21472" s="100" t="s">
        <v>18691</v>
      </c>
      <c r="C21472" s="99" t="s">
        <v>18679</v>
      </c>
      <c r="D21472" s="124">
        <v>39300</v>
      </c>
      <c r="E21472" s="157" t="e">
        <f>VLOOKUP(D21472,'SOAT LIQ'!$A$87:$C$3416,3,FALSE)</f>
        <v>#N/A</v>
      </c>
    </row>
    <row r="21473" spans="1:6" x14ac:dyDescent="0.25">
      <c r="A21473" t="s">
        <v>5580</v>
      </c>
      <c r="B21473" s="100" t="s">
        <v>18691</v>
      </c>
      <c r="C21473" s="99" t="s">
        <v>18679</v>
      </c>
      <c r="D21473" s="124">
        <v>39300</v>
      </c>
      <c r="E21473" s="157" t="e">
        <f>VLOOKUP(D21473,'SOAT LIQ'!$A$87:$C$3416,3,FALSE)</f>
        <v>#N/A</v>
      </c>
    </row>
    <row r="21474" spans="1:6" x14ac:dyDescent="0.25">
      <c r="A21474" t="s">
        <v>8499</v>
      </c>
      <c r="B21474" s="100" t="s">
        <v>18691</v>
      </c>
      <c r="C21474" s="99" t="s">
        <v>18679</v>
      </c>
      <c r="D21474" s="124">
        <v>39300</v>
      </c>
      <c r="E21474" s="157" t="e">
        <f>VLOOKUP(D21474,'SOAT LIQ'!$A$87:$C$3416,3,FALSE)</f>
        <v>#N/A</v>
      </c>
    </row>
    <row r="21475" spans="1:6" x14ac:dyDescent="0.25">
      <c r="A21475" t="s">
        <v>4339</v>
      </c>
      <c r="B21475" s="100" t="s">
        <v>18691</v>
      </c>
      <c r="C21475" s="99" t="s">
        <v>18679</v>
      </c>
      <c r="D21475" s="124">
        <v>39300</v>
      </c>
      <c r="E21475" s="157" t="e">
        <f>VLOOKUP(D21475,'SOAT LIQ'!$A$87:$C$3416,3,FALSE)</f>
        <v>#N/A</v>
      </c>
      <c r="F21475" t="s">
        <v>21632</v>
      </c>
    </row>
    <row r="21476" spans="1:6" x14ac:dyDescent="0.25">
      <c r="A21476" t="s">
        <v>5773</v>
      </c>
      <c r="B21476" s="100" t="s">
        <v>18691</v>
      </c>
      <c r="C21476" s="99" t="s">
        <v>18679</v>
      </c>
      <c r="D21476" s="124">
        <v>39300</v>
      </c>
      <c r="E21476" s="157" t="e">
        <f>VLOOKUP(D21476,'SOAT LIQ'!$A$87:$C$3416,3,FALSE)</f>
        <v>#N/A</v>
      </c>
      <c r="F21476" t="s">
        <v>21632</v>
      </c>
    </row>
    <row r="21477" spans="1:6" x14ac:dyDescent="0.25">
      <c r="A21477" t="s">
        <v>11061</v>
      </c>
      <c r="B21477" s="100" t="s">
        <v>18691</v>
      </c>
      <c r="C21477" s="99" t="s">
        <v>18679</v>
      </c>
      <c r="D21477" s="124">
        <v>39300</v>
      </c>
      <c r="E21477" s="157" t="e">
        <f>VLOOKUP(D21477,'SOAT LIQ'!$A$87:$C$3416,3,FALSE)</f>
        <v>#N/A</v>
      </c>
    </row>
    <row r="21478" spans="1:6" x14ac:dyDescent="0.25">
      <c r="A21478" t="s">
        <v>8502</v>
      </c>
      <c r="B21478" s="100" t="s">
        <v>18691</v>
      </c>
      <c r="C21478" s="99" t="s">
        <v>18679</v>
      </c>
      <c r="D21478" s="124">
        <v>39300</v>
      </c>
      <c r="E21478" s="157" t="e">
        <f>VLOOKUP(D21478,'SOAT LIQ'!$A$87:$C$3416,3,FALSE)</f>
        <v>#N/A</v>
      </c>
    </row>
    <row r="21479" spans="1:6" x14ac:dyDescent="0.25">
      <c r="A21479" t="s">
        <v>8503</v>
      </c>
      <c r="B21479" s="100" t="s">
        <v>18691</v>
      </c>
      <c r="C21479" s="99" t="s">
        <v>18679</v>
      </c>
      <c r="D21479" s="124">
        <v>39300</v>
      </c>
      <c r="E21479" s="157" t="e">
        <f>VLOOKUP(D21479,'SOAT LIQ'!$A$87:$C$3416,3,FALSE)</f>
        <v>#N/A</v>
      </c>
    </row>
    <row r="21480" spans="1:6" x14ac:dyDescent="0.25">
      <c r="A21480" t="s">
        <v>8504</v>
      </c>
      <c r="B21480" s="100" t="s">
        <v>18691</v>
      </c>
      <c r="C21480" s="99" t="s">
        <v>18679</v>
      </c>
      <c r="D21480" s="124">
        <v>39300</v>
      </c>
      <c r="E21480" s="157" t="e">
        <f>VLOOKUP(D21480,'SOAT LIQ'!$A$87:$C$3416,3,FALSE)</f>
        <v>#N/A</v>
      </c>
    </row>
    <row r="21481" spans="1:6" x14ac:dyDescent="0.25">
      <c r="A21481" t="s">
        <v>6183</v>
      </c>
      <c r="B21481" s="100" t="s">
        <v>18692</v>
      </c>
      <c r="C21481" s="99" t="s">
        <v>4477</v>
      </c>
      <c r="D21481" s="124">
        <v>37602</v>
      </c>
      <c r="E21481" s="157" t="e">
        <f>VLOOKUP(D21481,'SOAT LIQ'!$A$87:$C$3416,3,FALSE)</f>
        <v>#N/A</v>
      </c>
    </row>
    <row r="21482" spans="1:6" x14ac:dyDescent="0.25">
      <c r="A21482" t="s">
        <v>8470</v>
      </c>
      <c r="B21482" s="100" t="s">
        <v>18692</v>
      </c>
      <c r="C21482" s="99" t="s">
        <v>4477</v>
      </c>
      <c r="D21482" s="124">
        <v>37602</v>
      </c>
      <c r="E21482" s="157" t="e">
        <f>VLOOKUP(D21482,'SOAT LIQ'!$A$87:$C$3416,3,FALSE)</f>
        <v>#N/A</v>
      </c>
    </row>
    <row r="21483" spans="1:6" x14ac:dyDescent="0.25">
      <c r="A21483" t="s">
        <v>8476</v>
      </c>
      <c r="B21483" s="100" t="s">
        <v>18692</v>
      </c>
      <c r="C21483" s="99" t="s">
        <v>4477</v>
      </c>
      <c r="D21483" s="124">
        <v>37602</v>
      </c>
      <c r="E21483" s="157" t="e">
        <f>VLOOKUP(D21483,'SOAT LIQ'!$A$87:$C$3416,3,FALSE)</f>
        <v>#N/A</v>
      </c>
    </row>
    <row r="21484" spans="1:6" x14ac:dyDescent="0.25">
      <c r="A21484" t="s">
        <v>5576</v>
      </c>
      <c r="B21484" s="100" t="s">
        <v>18692</v>
      </c>
      <c r="C21484" s="99" t="s">
        <v>4477</v>
      </c>
      <c r="D21484" s="124">
        <v>37602</v>
      </c>
      <c r="E21484" s="157" t="e">
        <f>VLOOKUP(D21484,'SOAT LIQ'!$A$87:$C$3416,3,FALSE)</f>
        <v>#N/A</v>
      </c>
    </row>
    <row r="21485" spans="1:6" x14ac:dyDescent="0.25">
      <c r="A21485" t="s">
        <v>8477</v>
      </c>
      <c r="B21485" s="100" t="s">
        <v>18692</v>
      </c>
      <c r="C21485" s="99" t="s">
        <v>4477</v>
      </c>
      <c r="D21485" s="124">
        <v>37602</v>
      </c>
      <c r="E21485" s="157" t="e">
        <f>VLOOKUP(D21485,'SOAT LIQ'!$A$87:$C$3416,3,FALSE)</f>
        <v>#N/A</v>
      </c>
    </row>
    <row r="21486" spans="1:6" x14ac:dyDescent="0.25">
      <c r="A21486" t="s">
        <v>5578</v>
      </c>
      <c r="B21486" s="100" t="s">
        <v>18692</v>
      </c>
      <c r="C21486" s="99" t="s">
        <v>4477</v>
      </c>
      <c r="D21486" s="124">
        <v>37602</v>
      </c>
      <c r="E21486" s="157" t="e">
        <f>VLOOKUP(D21486,'SOAT LIQ'!$A$87:$C$3416,3,FALSE)</f>
        <v>#N/A</v>
      </c>
    </row>
    <row r="21487" spans="1:6" x14ac:dyDescent="0.25">
      <c r="A21487" t="s">
        <v>8471</v>
      </c>
      <c r="B21487" s="100" t="s">
        <v>18692</v>
      </c>
      <c r="C21487" s="99" t="s">
        <v>4477</v>
      </c>
      <c r="D21487" s="124">
        <v>37602</v>
      </c>
      <c r="E21487" s="157" t="e">
        <f>VLOOKUP(D21487,'SOAT LIQ'!$A$87:$C$3416,3,FALSE)</f>
        <v>#N/A</v>
      </c>
    </row>
    <row r="21488" spans="1:6" x14ac:dyDescent="0.25">
      <c r="A21488" t="s">
        <v>8472</v>
      </c>
      <c r="B21488" s="100" t="s">
        <v>18692</v>
      </c>
      <c r="C21488" s="99" t="s">
        <v>4477</v>
      </c>
      <c r="D21488" s="124">
        <v>37602</v>
      </c>
      <c r="E21488" s="157" t="e">
        <f>VLOOKUP(D21488,'SOAT LIQ'!$A$87:$C$3416,3,FALSE)</f>
        <v>#N/A</v>
      </c>
    </row>
    <row r="21489" spans="1:6" x14ac:dyDescent="0.25">
      <c r="A21489" t="s">
        <v>5577</v>
      </c>
      <c r="B21489" s="100" t="s">
        <v>18692</v>
      </c>
      <c r="C21489" s="99" t="s">
        <v>4477</v>
      </c>
      <c r="D21489" s="124">
        <v>37602</v>
      </c>
      <c r="E21489" s="157" t="e">
        <f>VLOOKUP(D21489,'SOAT LIQ'!$A$87:$C$3416,3,FALSE)</f>
        <v>#N/A</v>
      </c>
    </row>
    <row r="21490" spans="1:6" x14ac:dyDescent="0.25">
      <c r="A21490" t="s">
        <v>5579</v>
      </c>
      <c r="B21490" s="100" t="s">
        <v>18692</v>
      </c>
      <c r="C21490" s="99" t="s">
        <v>4477</v>
      </c>
      <c r="D21490" s="124">
        <v>37602</v>
      </c>
      <c r="E21490" s="157" t="e">
        <f>VLOOKUP(D21490,'SOAT LIQ'!$A$87:$C$3416,3,FALSE)</f>
        <v>#N/A</v>
      </c>
    </row>
    <row r="21491" spans="1:6" x14ac:dyDescent="0.25">
      <c r="A21491" t="s">
        <v>5580</v>
      </c>
      <c r="B21491" s="100" t="s">
        <v>18692</v>
      </c>
      <c r="C21491" s="99" t="s">
        <v>4477</v>
      </c>
      <c r="D21491" s="124">
        <v>37602</v>
      </c>
      <c r="E21491" s="157" t="e">
        <f>VLOOKUP(D21491,'SOAT LIQ'!$A$87:$C$3416,3,FALSE)</f>
        <v>#N/A</v>
      </c>
    </row>
    <row r="21492" spans="1:6" x14ac:dyDescent="0.25">
      <c r="A21492" t="s">
        <v>8478</v>
      </c>
      <c r="B21492" s="100" t="s">
        <v>18692</v>
      </c>
      <c r="C21492" s="99" t="s">
        <v>4477</v>
      </c>
      <c r="D21492" s="124">
        <v>37602</v>
      </c>
      <c r="E21492" s="157" t="e">
        <f>VLOOKUP(D21492,'SOAT LIQ'!$A$87:$C$3416,3,FALSE)</f>
        <v>#N/A</v>
      </c>
    </row>
    <row r="21493" spans="1:6" x14ac:dyDescent="0.25">
      <c r="A21493" t="s">
        <v>4229</v>
      </c>
      <c r="B21493" s="100" t="s">
        <v>18692</v>
      </c>
      <c r="C21493" s="99" t="s">
        <v>4477</v>
      </c>
      <c r="D21493" s="124">
        <v>37602</v>
      </c>
      <c r="E21493" s="157" t="e">
        <f>VLOOKUP(D21493,'SOAT LIQ'!$A$87:$C$3416,3,FALSE)</f>
        <v>#N/A</v>
      </c>
    </row>
    <row r="21494" spans="1:6" x14ac:dyDescent="0.25">
      <c r="A21494" t="s">
        <v>8502</v>
      </c>
      <c r="B21494" s="100" t="s">
        <v>18692</v>
      </c>
      <c r="C21494" s="99" t="s">
        <v>4477</v>
      </c>
      <c r="D21494" s="124">
        <v>37602</v>
      </c>
      <c r="E21494" s="157" t="e">
        <f>VLOOKUP(D21494,'SOAT LIQ'!$A$87:$C$3416,3,FALSE)</f>
        <v>#N/A</v>
      </c>
    </row>
    <row r="21495" spans="1:6" x14ac:dyDescent="0.25">
      <c r="A21495" t="s">
        <v>8503</v>
      </c>
      <c r="B21495" s="100" t="s">
        <v>18692</v>
      </c>
      <c r="C21495" s="99" t="s">
        <v>4477</v>
      </c>
      <c r="D21495" s="124">
        <v>37602</v>
      </c>
      <c r="E21495" s="157" t="e">
        <f>VLOOKUP(D21495,'SOAT LIQ'!$A$87:$C$3416,3,FALSE)</f>
        <v>#N/A</v>
      </c>
    </row>
    <row r="21496" spans="1:6" x14ac:dyDescent="0.25">
      <c r="A21496" t="s">
        <v>8504</v>
      </c>
      <c r="B21496" s="100" t="s">
        <v>18692</v>
      </c>
      <c r="C21496" s="99" t="s">
        <v>4477</v>
      </c>
      <c r="D21496" s="124">
        <v>37602</v>
      </c>
      <c r="E21496" s="157" t="e">
        <f>VLOOKUP(D21496,'SOAT LIQ'!$A$87:$C$3416,3,FALSE)</f>
        <v>#N/A</v>
      </c>
    </row>
    <row r="21497" spans="1:6" x14ac:dyDescent="0.25">
      <c r="A21497" t="s">
        <v>5965</v>
      </c>
      <c r="B21497" s="100" t="s">
        <v>18693</v>
      </c>
      <c r="C21497" s="100"/>
      <c r="D21497" s="124"/>
      <c r="E21497" s="157" t="e">
        <f>VLOOKUP(D21497,'SOAT LIQ'!$A$87:$C$3416,3,FALSE)</f>
        <v>#N/A</v>
      </c>
      <c r="F21497" t="s">
        <v>21632</v>
      </c>
    </row>
    <row r="21498" spans="1:6" x14ac:dyDescent="0.25">
      <c r="A21498" t="s">
        <v>5965</v>
      </c>
      <c r="B21498" s="100" t="s">
        <v>18694</v>
      </c>
      <c r="C21498" s="100"/>
      <c r="D21498" s="124"/>
      <c r="E21498" s="157" t="e">
        <f>VLOOKUP(D21498,'SOAT LIQ'!$A$87:$C$3416,3,FALSE)</f>
        <v>#N/A</v>
      </c>
      <c r="F21498" t="s">
        <v>21632</v>
      </c>
    </row>
    <row r="21499" spans="1:6" x14ac:dyDescent="0.25">
      <c r="A21499" t="s">
        <v>5965</v>
      </c>
      <c r="B21499" s="100" t="s">
        <v>18695</v>
      </c>
      <c r="C21499" s="100"/>
      <c r="D21499" s="124"/>
      <c r="E21499" s="157" t="e">
        <f>VLOOKUP(D21499,'SOAT LIQ'!$A$87:$C$3416,3,FALSE)</f>
        <v>#N/A</v>
      </c>
      <c r="F21499" t="s">
        <v>21632</v>
      </c>
    </row>
    <row r="21500" spans="1:6" x14ac:dyDescent="0.25">
      <c r="A21500" t="s">
        <v>4339</v>
      </c>
      <c r="B21500" s="100" t="s">
        <v>4197</v>
      </c>
      <c r="C21500" s="99" t="s">
        <v>18592</v>
      </c>
      <c r="D21500" s="124">
        <v>21511</v>
      </c>
      <c r="E21500" s="157" t="e">
        <f>VLOOKUP(D21500,'SOAT LIQ'!$A$87:$C$3416,3,FALSE)</f>
        <v>#N/A</v>
      </c>
      <c r="F21500" t="s">
        <v>21632</v>
      </c>
    </row>
    <row r="21501" spans="1:6" x14ac:dyDescent="0.25">
      <c r="A21501" t="s">
        <v>4271</v>
      </c>
      <c r="B21501" s="100" t="s">
        <v>4197</v>
      </c>
      <c r="C21501" s="99" t="s">
        <v>18592</v>
      </c>
      <c r="D21501" s="124">
        <v>21511</v>
      </c>
      <c r="E21501" s="157" t="e">
        <f>VLOOKUP(D21501,'SOAT LIQ'!$A$87:$C$3416,3,FALSE)</f>
        <v>#N/A</v>
      </c>
    </row>
    <row r="21502" spans="1:6" x14ac:dyDescent="0.25">
      <c r="A21502" t="s">
        <v>8490</v>
      </c>
      <c r="B21502" s="100" t="s">
        <v>4197</v>
      </c>
      <c r="C21502" s="99" t="s">
        <v>18592</v>
      </c>
      <c r="D21502" s="124">
        <v>21511</v>
      </c>
      <c r="E21502" s="157" t="e">
        <f>VLOOKUP(D21502,'SOAT LIQ'!$A$87:$C$3416,3,FALSE)</f>
        <v>#N/A</v>
      </c>
    </row>
    <row r="21503" spans="1:6" x14ac:dyDescent="0.25">
      <c r="A21503" t="s">
        <v>6183</v>
      </c>
      <c r="B21503" s="100" t="s">
        <v>4197</v>
      </c>
      <c r="C21503" s="99" t="s">
        <v>18592</v>
      </c>
      <c r="D21503" s="124">
        <v>21511</v>
      </c>
      <c r="E21503" s="157" t="e">
        <f>VLOOKUP(D21503,'SOAT LIQ'!$A$87:$C$3416,3,FALSE)</f>
        <v>#N/A</v>
      </c>
    </row>
    <row r="21504" spans="1:6" x14ac:dyDescent="0.25">
      <c r="A21504" t="s">
        <v>8470</v>
      </c>
      <c r="B21504" s="100" t="s">
        <v>4197</v>
      </c>
      <c r="C21504" s="99" t="s">
        <v>18592</v>
      </c>
      <c r="D21504" s="124">
        <v>21511</v>
      </c>
      <c r="E21504" s="157" t="e">
        <f>VLOOKUP(D21504,'SOAT LIQ'!$A$87:$C$3416,3,FALSE)</f>
        <v>#N/A</v>
      </c>
    </row>
    <row r="21505" spans="1:6" x14ac:dyDescent="0.25">
      <c r="A21505" t="s">
        <v>8476</v>
      </c>
      <c r="B21505" s="100" t="s">
        <v>4197</v>
      </c>
      <c r="C21505" s="99" t="s">
        <v>18592</v>
      </c>
      <c r="D21505" s="124">
        <v>21511</v>
      </c>
      <c r="E21505" s="157" t="e">
        <f>VLOOKUP(D21505,'SOAT LIQ'!$A$87:$C$3416,3,FALSE)</f>
        <v>#N/A</v>
      </c>
    </row>
    <row r="21506" spans="1:6" x14ac:dyDescent="0.25">
      <c r="A21506" t="s">
        <v>5576</v>
      </c>
      <c r="B21506" s="100" t="s">
        <v>4197</v>
      </c>
      <c r="C21506" s="99" t="s">
        <v>18592</v>
      </c>
      <c r="D21506" s="124">
        <v>21511</v>
      </c>
      <c r="E21506" s="157" t="e">
        <f>VLOOKUP(D21506,'SOAT LIQ'!$A$87:$C$3416,3,FALSE)</f>
        <v>#N/A</v>
      </c>
    </row>
    <row r="21507" spans="1:6" x14ac:dyDescent="0.25">
      <c r="A21507" t="s">
        <v>8477</v>
      </c>
      <c r="B21507" s="100" t="s">
        <v>4197</v>
      </c>
      <c r="C21507" s="99" t="s">
        <v>18592</v>
      </c>
      <c r="D21507" s="124">
        <v>21511</v>
      </c>
      <c r="E21507" s="157" t="e">
        <f>VLOOKUP(D21507,'SOAT LIQ'!$A$87:$C$3416,3,FALSE)</f>
        <v>#N/A</v>
      </c>
    </row>
    <row r="21508" spans="1:6" x14ac:dyDescent="0.25">
      <c r="A21508" t="s">
        <v>5578</v>
      </c>
      <c r="B21508" s="100" t="s">
        <v>4197</v>
      </c>
      <c r="C21508" s="99" t="s">
        <v>18592</v>
      </c>
      <c r="D21508" s="124">
        <v>21511</v>
      </c>
      <c r="E21508" s="157" t="e">
        <f>VLOOKUP(D21508,'SOAT LIQ'!$A$87:$C$3416,3,FALSE)</f>
        <v>#N/A</v>
      </c>
    </row>
    <row r="21509" spans="1:6" x14ac:dyDescent="0.25">
      <c r="A21509" t="s">
        <v>8471</v>
      </c>
      <c r="B21509" s="100" t="s">
        <v>4197</v>
      </c>
      <c r="C21509" s="99" t="s">
        <v>18592</v>
      </c>
      <c r="D21509" s="124">
        <v>21511</v>
      </c>
      <c r="E21509" s="157" t="e">
        <f>VLOOKUP(D21509,'SOAT LIQ'!$A$87:$C$3416,3,FALSE)</f>
        <v>#N/A</v>
      </c>
    </row>
    <row r="21510" spans="1:6" x14ac:dyDescent="0.25">
      <c r="A21510" t="s">
        <v>8472</v>
      </c>
      <c r="B21510" s="100" t="s">
        <v>4197</v>
      </c>
      <c r="C21510" s="99" t="s">
        <v>18592</v>
      </c>
      <c r="D21510" s="124">
        <v>21511</v>
      </c>
      <c r="E21510" s="157" t="e">
        <f>VLOOKUP(D21510,'SOAT LIQ'!$A$87:$C$3416,3,FALSE)</f>
        <v>#N/A</v>
      </c>
    </row>
    <row r="21511" spans="1:6" x14ac:dyDescent="0.25">
      <c r="A21511" t="s">
        <v>5577</v>
      </c>
      <c r="B21511" s="100" t="s">
        <v>4197</v>
      </c>
      <c r="C21511" s="99" t="s">
        <v>18592</v>
      </c>
      <c r="D21511" s="124">
        <v>21511</v>
      </c>
      <c r="E21511" s="157" t="e">
        <f>VLOOKUP(D21511,'SOAT LIQ'!$A$87:$C$3416,3,FALSE)</f>
        <v>#N/A</v>
      </c>
    </row>
    <row r="21512" spans="1:6" x14ac:dyDescent="0.25">
      <c r="A21512" t="s">
        <v>5579</v>
      </c>
      <c r="B21512" s="100" t="s">
        <v>4197</v>
      </c>
      <c r="C21512" s="99" t="s">
        <v>18592</v>
      </c>
      <c r="D21512" s="124">
        <v>21511</v>
      </c>
      <c r="E21512" s="157" t="e">
        <f>VLOOKUP(D21512,'SOAT LIQ'!$A$87:$C$3416,3,FALSE)</f>
        <v>#N/A</v>
      </c>
    </row>
    <row r="21513" spans="1:6" x14ac:dyDescent="0.25">
      <c r="A21513" t="s">
        <v>5580</v>
      </c>
      <c r="B21513" s="100" t="s">
        <v>4197</v>
      </c>
      <c r="C21513" s="99" t="s">
        <v>18592</v>
      </c>
      <c r="D21513" s="124">
        <v>21511</v>
      </c>
      <c r="E21513" s="157" t="e">
        <f>VLOOKUP(D21513,'SOAT LIQ'!$A$87:$C$3416,3,FALSE)</f>
        <v>#N/A</v>
      </c>
    </row>
    <row r="21514" spans="1:6" x14ac:dyDescent="0.25">
      <c r="A21514" t="s">
        <v>8478</v>
      </c>
      <c r="B21514" s="100" t="s">
        <v>4197</v>
      </c>
      <c r="C21514" s="99" t="s">
        <v>18592</v>
      </c>
      <c r="D21514" s="124">
        <v>21511</v>
      </c>
      <c r="E21514" s="157" t="e">
        <f>VLOOKUP(D21514,'SOAT LIQ'!$A$87:$C$3416,3,FALSE)</f>
        <v>#N/A</v>
      </c>
    </row>
    <row r="21515" spans="1:6" x14ac:dyDescent="0.25">
      <c r="A21515" t="s">
        <v>4229</v>
      </c>
      <c r="B21515" s="100" t="s">
        <v>4197</v>
      </c>
      <c r="C21515" s="99" t="s">
        <v>18592</v>
      </c>
      <c r="D21515" s="124">
        <v>21511</v>
      </c>
      <c r="E21515" s="157" t="e">
        <f>VLOOKUP(D21515,'SOAT LIQ'!$A$87:$C$3416,3,FALSE)</f>
        <v>#N/A</v>
      </c>
    </row>
    <row r="21516" spans="1:6" x14ac:dyDescent="0.25">
      <c r="A21516" t="s">
        <v>5750</v>
      </c>
      <c r="B21516" s="100" t="s">
        <v>4198</v>
      </c>
      <c r="C21516" s="99" t="s">
        <v>18696</v>
      </c>
      <c r="D21516" s="124">
        <v>21511</v>
      </c>
      <c r="E21516" s="157" t="e">
        <f>VLOOKUP(D21516,'SOAT LIQ'!$A$87:$C$3416,3,FALSE)</f>
        <v>#N/A</v>
      </c>
      <c r="F21516" t="s">
        <v>21632</v>
      </c>
    </row>
    <row r="21517" spans="1:6" x14ac:dyDescent="0.25">
      <c r="A21517" t="s">
        <v>4271</v>
      </c>
      <c r="B21517" s="100" t="s">
        <v>4198</v>
      </c>
      <c r="C21517" s="99" t="s">
        <v>18696</v>
      </c>
      <c r="D21517" s="124">
        <v>21511</v>
      </c>
      <c r="E21517" s="157" t="e">
        <f>VLOOKUP(D21517,'SOAT LIQ'!$A$87:$C$3416,3,FALSE)</f>
        <v>#N/A</v>
      </c>
    </row>
    <row r="21518" spans="1:6" x14ac:dyDescent="0.25">
      <c r="A21518" t="s">
        <v>6787</v>
      </c>
      <c r="B21518" s="100" t="s">
        <v>4198</v>
      </c>
      <c r="C21518" s="99" t="s">
        <v>18696</v>
      </c>
      <c r="D21518" s="124">
        <v>21511</v>
      </c>
      <c r="E21518" s="157" t="e">
        <f>VLOOKUP(D21518,'SOAT LIQ'!$A$87:$C$3416,3,FALSE)</f>
        <v>#N/A</v>
      </c>
    </row>
    <row r="21519" spans="1:6" x14ac:dyDescent="0.25">
      <c r="A21519" t="s">
        <v>6023</v>
      </c>
      <c r="B21519" s="100" t="s">
        <v>4198</v>
      </c>
      <c r="C21519" s="99" t="s">
        <v>18696</v>
      </c>
      <c r="D21519" s="124">
        <v>21511</v>
      </c>
      <c r="E21519" s="157" t="e">
        <f>VLOOKUP(D21519,'SOAT LIQ'!$A$87:$C$3416,3,FALSE)</f>
        <v>#N/A</v>
      </c>
      <c r="F21519" t="s">
        <v>21632</v>
      </c>
    </row>
    <row r="21520" spans="1:6" x14ac:dyDescent="0.25">
      <c r="A21520" t="s">
        <v>4339</v>
      </c>
      <c r="B21520" s="100" t="s">
        <v>4198</v>
      </c>
      <c r="C21520" s="99" t="s">
        <v>18696</v>
      </c>
      <c r="D21520" s="124">
        <v>21511</v>
      </c>
      <c r="E21520" s="157" t="e">
        <f>VLOOKUP(D21520,'SOAT LIQ'!$A$87:$C$3416,3,FALSE)</f>
        <v>#N/A</v>
      </c>
      <c r="F21520" t="s">
        <v>21632</v>
      </c>
    </row>
    <row r="21521" spans="1:6" x14ac:dyDescent="0.25">
      <c r="A21521" t="s">
        <v>4339</v>
      </c>
      <c r="B21521" s="100" t="s">
        <v>4198</v>
      </c>
      <c r="C21521" s="99" t="s">
        <v>18696</v>
      </c>
      <c r="D21521" s="124">
        <v>21511</v>
      </c>
      <c r="E21521" s="157" t="e">
        <f>VLOOKUP(D21521,'SOAT LIQ'!$A$87:$C$3416,3,FALSE)</f>
        <v>#N/A</v>
      </c>
      <c r="F21521" t="s">
        <v>21632</v>
      </c>
    </row>
    <row r="21522" spans="1:6" x14ac:dyDescent="0.25">
      <c r="A21522" t="s">
        <v>4339</v>
      </c>
      <c r="B21522" s="100" t="s">
        <v>4036</v>
      </c>
      <c r="C21522" s="99" t="s">
        <v>18697</v>
      </c>
      <c r="D21522" s="124">
        <v>21511</v>
      </c>
      <c r="E21522" s="157" t="e">
        <f>VLOOKUP(D21522,'SOAT LIQ'!$A$87:$C$3416,3,FALSE)</f>
        <v>#N/A</v>
      </c>
      <c r="F21522" t="s">
        <v>21632</v>
      </c>
    </row>
    <row r="21523" spans="1:6" x14ac:dyDescent="0.25">
      <c r="A21523" t="s">
        <v>4271</v>
      </c>
      <c r="B21523" s="100" t="s">
        <v>4036</v>
      </c>
      <c r="C21523" s="99" t="s">
        <v>18697</v>
      </c>
      <c r="D21523" s="124">
        <v>21511</v>
      </c>
      <c r="E21523" s="157" t="e">
        <f>VLOOKUP(D21523,'SOAT LIQ'!$A$87:$C$3416,3,FALSE)</f>
        <v>#N/A</v>
      </c>
    </row>
    <row r="21524" spans="1:6" x14ac:dyDescent="0.25">
      <c r="A21524" t="s">
        <v>5750</v>
      </c>
      <c r="B21524" s="100" t="s">
        <v>4036</v>
      </c>
      <c r="C21524" s="99" t="s">
        <v>18697</v>
      </c>
      <c r="D21524" s="124">
        <v>21511</v>
      </c>
      <c r="E21524" s="157" t="e">
        <f>VLOOKUP(D21524,'SOAT LIQ'!$A$87:$C$3416,3,FALSE)</f>
        <v>#N/A</v>
      </c>
      <c r="F21524" t="s">
        <v>21632</v>
      </c>
    </row>
    <row r="21525" spans="1:6" x14ac:dyDescent="0.25">
      <c r="A21525" t="s">
        <v>6023</v>
      </c>
      <c r="B21525" s="100" t="s">
        <v>4036</v>
      </c>
      <c r="C21525" s="99" t="s">
        <v>18697</v>
      </c>
      <c r="D21525" s="124">
        <v>21511</v>
      </c>
      <c r="E21525" s="157" t="e">
        <f>VLOOKUP(D21525,'SOAT LIQ'!$A$87:$C$3416,3,FALSE)</f>
        <v>#N/A</v>
      </c>
      <c r="F21525" t="s">
        <v>21632</v>
      </c>
    </row>
    <row r="21526" spans="1:6" x14ac:dyDescent="0.25">
      <c r="A21526" t="s">
        <v>4339</v>
      </c>
      <c r="B21526" s="100" t="s">
        <v>4036</v>
      </c>
      <c r="C21526" s="99" t="s">
        <v>18697</v>
      </c>
      <c r="D21526" s="124">
        <v>21511</v>
      </c>
      <c r="E21526" s="157" t="e">
        <f>VLOOKUP(D21526,'SOAT LIQ'!$A$87:$C$3416,3,FALSE)</f>
        <v>#N/A</v>
      </c>
      <c r="F21526" t="s">
        <v>21632</v>
      </c>
    </row>
    <row r="21527" spans="1:6" x14ac:dyDescent="0.25">
      <c r="A21527" t="s">
        <v>4339</v>
      </c>
      <c r="B21527" s="100" t="s">
        <v>4037</v>
      </c>
      <c r="C21527" s="99" t="s">
        <v>18698</v>
      </c>
      <c r="D21527" s="124">
        <v>21511</v>
      </c>
      <c r="E21527" s="157" t="e">
        <f>VLOOKUP(D21527,'SOAT LIQ'!$A$87:$C$3416,3,FALSE)</f>
        <v>#N/A</v>
      </c>
      <c r="F21527" t="s">
        <v>21632</v>
      </c>
    </row>
    <row r="21528" spans="1:6" x14ac:dyDescent="0.25">
      <c r="A21528" t="s">
        <v>5750</v>
      </c>
      <c r="B21528" s="100" t="s">
        <v>4037</v>
      </c>
      <c r="C21528" s="99" t="s">
        <v>18698</v>
      </c>
      <c r="D21528" s="124">
        <v>21511</v>
      </c>
      <c r="E21528" s="157" t="e">
        <f>VLOOKUP(D21528,'SOAT LIQ'!$A$87:$C$3416,3,FALSE)</f>
        <v>#N/A</v>
      </c>
      <c r="F21528" t="s">
        <v>21632</v>
      </c>
    </row>
    <row r="21529" spans="1:6" x14ac:dyDescent="0.25">
      <c r="A21529" t="s">
        <v>6023</v>
      </c>
      <c r="B21529" s="100" t="s">
        <v>4037</v>
      </c>
      <c r="C21529" s="99" t="s">
        <v>18698</v>
      </c>
      <c r="D21529" s="124">
        <v>21511</v>
      </c>
      <c r="E21529" s="157" t="e">
        <f>VLOOKUP(D21529,'SOAT LIQ'!$A$87:$C$3416,3,FALSE)</f>
        <v>#N/A</v>
      </c>
      <c r="F21529" t="s">
        <v>21632</v>
      </c>
    </row>
    <row r="21530" spans="1:6" x14ac:dyDescent="0.25">
      <c r="A21530" t="s">
        <v>9312</v>
      </c>
      <c r="B21530" s="100" t="s">
        <v>4037</v>
      </c>
      <c r="C21530" s="99" t="s">
        <v>18698</v>
      </c>
      <c r="D21530" s="124">
        <v>21511</v>
      </c>
      <c r="E21530" s="157" t="e">
        <f>VLOOKUP(D21530,'SOAT LIQ'!$A$87:$C$3416,3,FALSE)</f>
        <v>#N/A</v>
      </c>
    </row>
    <row r="21531" spans="1:6" x14ac:dyDescent="0.25">
      <c r="A21531" t="s">
        <v>4339</v>
      </c>
      <c r="B21531" s="100" t="s">
        <v>4038</v>
      </c>
      <c r="C21531" s="99" t="s">
        <v>18699</v>
      </c>
      <c r="D21531" s="124">
        <v>21511</v>
      </c>
      <c r="E21531" s="157" t="e">
        <f>VLOOKUP(D21531,'SOAT LIQ'!$A$87:$C$3416,3,FALSE)</f>
        <v>#N/A</v>
      </c>
      <c r="F21531" t="s">
        <v>21632</v>
      </c>
    </row>
    <row r="21532" spans="1:6" x14ac:dyDescent="0.25">
      <c r="A21532" t="s">
        <v>4271</v>
      </c>
      <c r="B21532" s="100" t="s">
        <v>4038</v>
      </c>
      <c r="C21532" s="99" t="s">
        <v>18699</v>
      </c>
      <c r="D21532" s="124">
        <v>21511</v>
      </c>
      <c r="E21532" s="157" t="e">
        <f>VLOOKUP(D21532,'SOAT LIQ'!$A$87:$C$3416,3,FALSE)</f>
        <v>#N/A</v>
      </c>
    </row>
    <row r="21533" spans="1:6" x14ac:dyDescent="0.25">
      <c r="A21533" t="s">
        <v>5750</v>
      </c>
      <c r="B21533" s="100" t="s">
        <v>4038</v>
      </c>
      <c r="C21533" s="99" t="s">
        <v>18699</v>
      </c>
      <c r="D21533" s="124">
        <v>21511</v>
      </c>
      <c r="E21533" s="157" t="e">
        <f>VLOOKUP(D21533,'SOAT LIQ'!$A$87:$C$3416,3,FALSE)</f>
        <v>#N/A</v>
      </c>
      <c r="F21533" t="s">
        <v>21632</v>
      </c>
    </row>
    <row r="21534" spans="1:6" x14ac:dyDescent="0.25">
      <c r="A21534" t="s">
        <v>6023</v>
      </c>
      <c r="B21534" s="100" t="s">
        <v>4038</v>
      </c>
      <c r="C21534" s="99" t="s">
        <v>18699</v>
      </c>
      <c r="D21534" s="124">
        <v>21511</v>
      </c>
      <c r="E21534" s="157" t="e">
        <f>VLOOKUP(D21534,'SOAT LIQ'!$A$87:$C$3416,3,FALSE)</f>
        <v>#N/A</v>
      </c>
      <c r="F21534" t="s">
        <v>21632</v>
      </c>
    </row>
    <row r="21535" spans="1:6" x14ac:dyDescent="0.25">
      <c r="A21535" t="s">
        <v>4339</v>
      </c>
      <c r="B21535" s="100" t="s">
        <v>4038</v>
      </c>
      <c r="C21535" s="99" t="s">
        <v>18699</v>
      </c>
      <c r="D21535" s="124">
        <v>21511</v>
      </c>
      <c r="E21535" s="157" t="e">
        <f>VLOOKUP(D21535,'SOAT LIQ'!$A$87:$C$3416,3,FALSE)</f>
        <v>#N/A</v>
      </c>
      <c r="F21535" t="s">
        <v>21632</v>
      </c>
    </row>
    <row r="21536" spans="1:6" x14ac:dyDescent="0.25">
      <c r="A21536" t="s">
        <v>5930</v>
      </c>
      <c r="B21536" s="100" t="s">
        <v>4260</v>
      </c>
      <c r="C21536" s="99" t="s">
        <v>18700</v>
      </c>
      <c r="D21536" s="124">
        <v>37206</v>
      </c>
      <c r="E21536" s="157" t="e">
        <f>VLOOKUP(D21536,'SOAT LIQ'!$A$87:$C$3416,3,FALSE)</f>
        <v>#N/A</v>
      </c>
    </row>
    <row r="21537" spans="1:6" x14ac:dyDescent="0.25">
      <c r="A21537" t="s">
        <v>5930</v>
      </c>
      <c r="B21537" s="100" t="s">
        <v>4338</v>
      </c>
      <c r="C21537" s="99" t="s">
        <v>18701</v>
      </c>
      <c r="D21537" s="124">
        <v>37206</v>
      </c>
      <c r="E21537" s="157" t="e">
        <f>VLOOKUP(D21537,'SOAT LIQ'!$A$87:$C$3416,3,FALSE)</f>
        <v>#N/A</v>
      </c>
    </row>
    <row r="21538" spans="1:6" x14ac:dyDescent="0.25">
      <c r="A21538" t="s">
        <v>5523</v>
      </c>
      <c r="B21538" s="100" t="s">
        <v>4338</v>
      </c>
      <c r="C21538" s="99" t="s">
        <v>18701</v>
      </c>
      <c r="D21538" s="124">
        <v>37206</v>
      </c>
      <c r="E21538" s="157" t="e">
        <f>VLOOKUP(D21538,'SOAT LIQ'!$A$87:$C$3416,3,FALSE)</f>
        <v>#N/A</v>
      </c>
      <c r="F21538" t="s">
        <v>21632</v>
      </c>
    </row>
    <row r="21539" spans="1:6" x14ac:dyDescent="0.25">
      <c r="A21539" t="s">
        <v>5930</v>
      </c>
      <c r="B21539" s="100" t="s">
        <v>4039</v>
      </c>
      <c r="C21539" s="99" t="s">
        <v>18702</v>
      </c>
      <c r="D21539" s="124">
        <v>37209</v>
      </c>
      <c r="E21539" s="157" t="e">
        <f>VLOOKUP(D21539,'SOAT LIQ'!$A$87:$C$3416,3,FALSE)</f>
        <v>#N/A</v>
      </c>
    </row>
    <row r="21540" spans="1:6" x14ac:dyDescent="0.25">
      <c r="A21540" t="s">
        <v>5523</v>
      </c>
      <c r="B21540" s="100" t="s">
        <v>4039</v>
      </c>
      <c r="C21540" s="99" t="s">
        <v>18702</v>
      </c>
      <c r="D21540" s="124">
        <v>37209</v>
      </c>
      <c r="E21540" s="157" t="e">
        <f>VLOOKUP(D21540,'SOAT LIQ'!$A$87:$C$3416,3,FALSE)</f>
        <v>#N/A</v>
      </c>
      <c r="F21540" t="s">
        <v>21632</v>
      </c>
    </row>
    <row r="21541" spans="1:6" x14ac:dyDescent="0.25">
      <c r="A21541" t="s">
        <v>4339</v>
      </c>
      <c r="B21541" s="100" t="s">
        <v>18703</v>
      </c>
      <c r="C21541" s="99" t="s">
        <v>4675</v>
      </c>
      <c r="D21541" s="124">
        <v>21511</v>
      </c>
      <c r="E21541" s="157" t="e">
        <f>VLOOKUP(D21541,'SOAT LIQ'!$A$87:$C$3416,3,FALSE)</f>
        <v>#N/A</v>
      </c>
      <c r="F21541" t="s">
        <v>21632</v>
      </c>
    </row>
    <row r="21542" spans="1:6" x14ac:dyDescent="0.25">
      <c r="A21542" t="s">
        <v>8490</v>
      </c>
      <c r="B21542" s="100" t="s">
        <v>18703</v>
      </c>
      <c r="C21542" s="99" t="s">
        <v>4675</v>
      </c>
      <c r="D21542" s="124">
        <v>21511</v>
      </c>
      <c r="E21542" s="157" t="e">
        <f>VLOOKUP(D21542,'SOAT LIQ'!$A$87:$C$3416,3,FALSE)</f>
        <v>#N/A</v>
      </c>
    </row>
    <row r="21543" spans="1:6" x14ac:dyDescent="0.25">
      <c r="A21543" t="s">
        <v>6183</v>
      </c>
      <c r="B21543" s="100" t="s">
        <v>18703</v>
      </c>
      <c r="C21543" s="99" t="s">
        <v>4675</v>
      </c>
      <c r="D21543" s="124">
        <v>21511</v>
      </c>
      <c r="E21543" s="157" t="e">
        <f>VLOOKUP(D21543,'SOAT LIQ'!$A$87:$C$3416,3,FALSE)</f>
        <v>#N/A</v>
      </c>
    </row>
    <row r="21544" spans="1:6" x14ac:dyDescent="0.25">
      <c r="A21544" t="s">
        <v>8470</v>
      </c>
      <c r="B21544" s="100" t="s">
        <v>18703</v>
      </c>
      <c r="C21544" s="99" t="s">
        <v>4675</v>
      </c>
      <c r="D21544" s="124">
        <v>21511</v>
      </c>
      <c r="E21544" s="157" t="e">
        <f>VLOOKUP(D21544,'SOAT LIQ'!$A$87:$C$3416,3,FALSE)</f>
        <v>#N/A</v>
      </c>
    </row>
    <row r="21545" spans="1:6" x14ac:dyDescent="0.25">
      <c r="A21545" t="s">
        <v>5576</v>
      </c>
      <c r="B21545" s="100" t="s">
        <v>18703</v>
      </c>
      <c r="C21545" s="99" t="s">
        <v>4675</v>
      </c>
      <c r="D21545" s="124">
        <v>21511</v>
      </c>
      <c r="E21545" s="157" t="e">
        <f>VLOOKUP(D21545,'SOAT LIQ'!$A$87:$C$3416,3,FALSE)</f>
        <v>#N/A</v>
      </c>
    </row>
    <row r="21546" spans="1:6" x14ac:dyDescent="0.25">
      <c r="A21546" t="s">
        <v>5578</v>
      </c>
      <c r="B21546" s="100" t="s">
        <v>18703</v>
      </c>
      <c r="C21546" s="99" t="s">
        <v>4675</v>
      </c>
      <c r="D21546" s="124">
        <v>21511</v>
      </c>
      <c r="E21546" s="157" t="e">
        <f>VLOOKUP(D21546,'SOAT LIQ'!$A$87:$C$3416,3,FALSE)</f>
        <v>#N/A</v>
      </c>
    </row>
    <row r="21547" spans="1:6" x14ac:dyDescent="0.25">
      <c r="A21547" t="s">
        <v>8471</v>
      </c>
      <c r="B21547" s="100" t="s">
        <v>18703</v>
      </c>
      <c r="C21547" s="99" t="s">
        <v>4675</v>
      </c>
      <c r="D21547" s="124">
        <v>21511</v>
      </c>
      <c r="E21547" s="157" t="e">
        <f>VLOOKUP(D21547,'SOAT LIQ'!$A$87:$C$3416,3,FALSE)</f>
        <v>#N/A</v>
      </c>
    </row>
    <row r="21548" spans="1:6" x14ac:dyDescent="0.25">
      <c r="A21548" t="s">
        <v>4229</v>
      </c>
      <c r="B21548" s="100" t="s">
        <v>18703</v>
      </c>
      <c r="C21548" s="99" t="s">
        <v>4675</v>
      </c>
      <c r="D21548" s="124">
        <v>21511</v>
      </c>
      <c r="E21548" s="157" t="e">
        <f>VLOOKUP(D21548,'SOAT LIQ'!$A$87:$C$3416,3,FALSE)</f>
        <v>#N/A</v>
      </c>
    </row>
    <row r="21549" spans="1:6" x14ac:dyDescent="0.25">
      <c r="A21549" t="s">
        <v>8472</v>
      </c>
      <c r="B21549" s="100" t="s">
        <v>18703</v>
      </c>
      <c r="C21549" s="99" t="s">
        <v>4675</v>
      </c>
      <c r="D21549" s="124">
        <v>21511</v>
      </c>
      <c r="E21549" s="157" t="e">
        <f>VLOOKUP(D21549,'SOAT LIQ'!$A$87:$C$3416,3,FALSE)</f>
        <v>#N/A</v>
      </c>
    </row>
    <row r="21550" spans="1:6" x14ac:dyDescent="0.25">
      <c r="A21550" t="s">
        <v>5577</v>
      </c>
      <c r="B21550" s="100" t="s">
        <v>18703</v>
      </c>
      <c r="C21550" s="99" t="s">
        <v>4675</v>
      </c>
      <c r="D21550" s="124">
        <v>21511</v>
      </c>
      <c r="E21550" s="157" t="e">
        <f>VLOOKUP(D21550,'SOAT LIQ'!$A$87:$C$3416,3,FALSE)</f>
        <v>#N/A</v>
      </c>
    </row>
    <row r="21551" spans="1:6" x14ac:dyDescent="0.25">
      <c r="A21551" t="s">
        <v>5579</v>
      </c>
      <c r="B21551" s="100" t="s">
        <v>18703</v>
      </c>
      <c r="C21551" s="99" t="s">
        <v>4675</v>
      </c>
      <c r="D21551" s="124">
        <v>21511</v>
      </c>
      <c r="E21551" s="157" t="e">
        <f>VLOOKUP(D21551,'SOAT LIQ'!$A$87:$C$3416,3,FALSE)</f>
        <v>#N/A</v>
      </c>
    </row>
    <row r="21552" spans="1:6" x14ac:dyDescent="0.25">
      <c r="A21552" t="s">
        <v>5580</v>
      </c>
      <c r="B21552" s="100" t="s">
        <v>18703</v>
      </c>
      <c r="C21552" s="99" t="s">
        <v>4675</v>
      </c>
      <c r="D21552" s="124">
        <v>21511</v>
      </c>
      <c r="E21552" s="157" t="e">
        <f>VLOOKUP(D21552,'SOAT LIQ'!$A$87:$C$3416,3,FALSE)</f>
        <v>#N/A</v>
      </c>
    </row>
    <row r="21553" spans="1:6" x14ac:dyDescent="0.25">
      <c r="A21553" t="s">
        <v>8478</v>
      </c>
      <c r="B21553" s="100" t="s">
        <v>18703</v>
      </c>
      <c r="C21553" s="99" t="s">
        <v>4675</v>
      </c>
      <c r="D21553" s="124">
        <v>21511</v>
      </c>
      <c r="E21553" s="157" t="e">
        <f>VLOOKUP(D21553,'SOAT LIQ'!$A$87:$C$3416,3,FALSE)</f>
        <v>#N/A</v>
      </c>
    </row>
    <row r="21554" spans="1:6" x14ac:dyDescent="0.25">
      <c r="A21554" t="s">
        <v>6183</v>
      </c>
      <c r="B21554" s="100" t="s">
        <v>18704</v>
      </c>
      <c r="C21554" s="99" t="s">
        <v>4675</v>
      </c>
      <c r="D21554" s="124">
        <v>37404</v>
      </c>
      <c r="E21554" s="157" t="e">
        <f>VLOOKUP(D21554,'SOAT LIQ'!$A$87:$C$3416,3,FALSE)</f>
        <v>#N/A</v>
      </c>
    </row>
    <row r="21555" spans="1:6" x14ac:dyDescent="0.25">
      <c r="A21555" t="s">
        <v>4339</v>
      </c>
      <c r="B21555" s="100" t="s">
        <v>18704</v>
      </c>
      <c r="C21555" s="99" t="s">
        <v>4675</v>
      </c>
      <c r="D21555" s="124">
        <v>37404</v>
      </c>
      <c r="E21555" s="157" t="e">
        <f>VLOOKUP(D21555,'SOAT LIQ'!$A$87:$C$3416,3,FALSE)</f>
        <v>#N/A</v>
      </c>
      <c r="F21555" t="s">
        <v>21632</v>
      </c>
    </row>
    <row r="21556" spans="1:6" x14ac:dyDescent="0.25">
      <c r="A21556" t="s">
        <v>8490</v>
      </c>
      <c r="B21556" s="100" t="s">
        <v>18704</v>
      </c>
      <c r="C21556" s="99" t="s">
        <v>4675</v>
      </c>
      <c r="D21556" s="124">
        <v>37404</v>
      </c>
      <c r="E21556" s="157" t="e">
        <f>VLOOKUP(D21556,'SOAT LIQ'!$A$87:$C$3416,3,FALSE)</f>
        <v>#N/A</v>
      </c>
    </row>
    <row r="21557" spans="1:6" x14ac:dyDescent="0.25">
      <c r="A21557" t="s">
        <v>6573</v>
      </c>
      <c r="B21557" s="100" t="s">
        <v>18705</v>
      </c>
      <c r="C21557" s="99" t="s">
        <v>18706</v>
      </c>
      <c r="D21557" s="124">
        <v>27121</v>
      </c>
      <c r="E21557" s="157" t="e">
        <f>VLOOKUP(D21557,'SOAT LIQ'!$A$87:$C$3416,3,FALSE)</f>
        <v>#N/A</v>
      </c>
    </row>
    <row r="21558" spans="1:6" x14ac:dyDescent="0.25">
      <c r="A21558" t="s">
        <v>5745</v>
      </c>
      <c r="B21558" s="100" t="s">
        <v>18705</v>
      </c>
      <c r="C21558" s="99" t="s">
        <v>18706</v>
      </c>
      <c r="D21558" s="124">
        <v>27121</v>
      </c>
      <c r="E21558" s="157" t="e">
        <f>VLOOKUP(D21558,'SOAT LIQ'!$A$87:$C$3416,3,FALSE)</f>
        <v>#N/A</v>
      </c>
      <c r="F21558" t="s">
        <v>21632</v>
      </c>
    </row>
    <row r="21559" spans="1:6" x14ac:dyDescent="0.25">
      <c r="A21559" t="s">
        <v>6183</v>
      </c>
      <c r="B21559" s="100" t="s">
        <v>18705</v>
      </c>
      <c r="C21559" s="99" t="s">
        <v>18706</v>
      </c>
      <c r="D21559" s="124">
        <v>27121</v>
      </c>
      <c r="E21559" s="157" t="e">
        <f>VLOOKUP(D21559,'SOAT LIQ'!$A$87:$C$3416,3,FALSE)</f>
        <v>#N/A</v>
      </c>
    </row>
    <row r="21560" spans="1:6" x14ac:dyDescent="0.25">
      <c r="A21560" t="s">
        <v>5841</v>
      </c>
      <c r="B21560" s="100" t="s">
        <v>18707</v>
      </c>
      <c r="C21560" s="99" t="s">
        <v>6998</v>
      </c>
      <c r="D21560" s="124">
        <v>36401</v>
      </c>
      <c r="E21560" s="157" t="e">
        <f>VLOOKUP(D21560,'SOAT LIQ'!$A$87:$C$3416,3,FALSE)</f>
        <v>#N/A</v>
      </c>
    </row>
    <row r="21561" spans="1:6" x14ac:dyDescent="0.25">
      <c r="A21561" t="s">
        <v>5750</v>
      </c>
      <c r="B21561" s="100" t="s">
        <v>4268</v>
      </c>
      <c r="C21561" s="99" t="s">
        <v>18708</v>
      </c>
      <c r="D21561" s="124">
        <v>21511</v>
      </c>
      <c r="E21561" s="157" t="e">
        <f>VLOOKUP(D21561,'SOAT LIQ'!$A$87:$C$3416,3,FALSE)</f>
        <v>#N/A</v>
      </c>
      <c r="F21561" t="s">
        <v>21632</v>
      </c>
    </row>
    <row r="21562" spans="1:6" x14ac:dyDescent="0.25">
      <c r="A21562" t="s">
        <v>4339</v>
      </c>
      <c r="B21562" s="100" t="s">
        <v>4268</v>
      </c>
      <c r="C21562" s="99" t="s">
        <v>18708</v>
      </c>
      <c r="D21562" s="124">
        <v>21511</v>
      </c>
      <c r="E21562" s="157" t="e">
        <f>VLOOKUP(D21562,'SOAT LIQ'!$A$87:$C$3416,3,FALSE)</f>
        <v>#N/A</v>
      </c>
      <c r="F21562" t="s">
        <v>21632</v>
      </c>
    </row>
    <row r="21563" spans="1:6" x14ac:dyDescent="0.25">
      <c r="A21563" t="s">
        <v>6183</v>
      </c>
      <c r="B21563" s="100" t="s">
        <v>4268</v>
      </c>
      <c r="C21563" s="99" t="s">
        <v>18708</v>
      </c>
      <c r="D21563" s="124">
        <v>21511</v>
      </c>
      <c r="E21563" s="157" t="e">
        <f>VLOOKUP(D21563,'SOAT LIQ'!$A$87:$C$3416,3,FALSE)</f>
        <v>#N/A</v>
      </c>
    </row>
    <row r="21564" spans="1:6" x14ac:dyDescent="0.25">
      <c r="A21564" t="s">
        <v>5579</v>
      </c>
      <c r="B21564" s="100" t="s">
        <v>4268</v>
      </c>
      <c r="C21564" s="99" t="s">
        <v>18708</v>
      </c>
      <c r="D21564" s="124">
        <v>21511</v>
      </c>
      <c r="E21564" s="157" t="e">
        <f>VLOOKUP(D21564,'SOAT LIQ'!$A$87:$C$3416,3,FALSE)</f>
        <v>#N/A</v>
      </c>
    </row>
    <row r="21565" spans="1:6" x14ac:dyDescent="0.25">
      <c r="A21565" t="s">
        <v>5965</v>
      </c>
      <c r="B21565" s="100" t="s">
        <v>18709</v>
      </c>
      <c r="C21565" s="99" t="s">
        <v>18710</v>
      </c>
      <c r="D21565" s="124">
        <v>37109</v>
      </c>
      <c r="E21565" s="157" t="e">
        <f>VLOOKUP(D21565,'SOAT LIQ'!$A$87:$C$3416,3,FALSE)</f>
        <v>#N/A</v>
      </c>
      <c r="F21565" t="s">
        <v>21632</v>
      </c>
    </row>
    <row r="21566" spans="1:6" x14ac:dyDescent="0.25">
      <c r="A21566" t="s">
        <v>10820</v>
      </c>
      <c r="B21566" s="100" t="s">
        <v>18709</v>
      </c>
      <c r="C21566" s="99" t="s">
        <v>18710</v>
      </c>
      <c r="D21566" s="124">
        <v>37109</v>
      </c>
      <c r="E21566" s="157" t="e">
        <f>VLOOKUP(D21566,'SOAT LIQ'!$A$87:$C$3416,3,FALSE)</f>
        <v>#N/A</v>
      </c>
    </row>
    <row r="21567" spans="1:6" x14ac:dyDescent="0.25">
      <c r="A21567" t="s">
        <v>5965</v>
      </c>
      <c r="B21567" s="100" t="s">
        <v>4274</v>
      </c>
      <c r="C21567" s="99" t="s">
        <v>18710</v>
      </c>
      <c r="D21567" s="124">
        <v>37109</v>
      </c>
      <c r="E21567" s="157" t="e">
        <f>VLOOKUP(D21567,'SOAT LIQ'!$A$87:$C$3416,3,FALSE)</f>
        <v>#N/A</v>
      </c>
      <c r="F21567" t="s">
        <v>21632</v>
      </c>
    </row>
    <row r="21568" spans="1:6" x14ac:dyDescent="0.25">
      <c r="A21568" t="s">
        <v>10820</v>
      </c>
      <c r="B21568" s="100" t="s">
        <v>4274</v>
      </c>
      <c r="C21568" s="99" t="s">
        <v>18710</v>
      </c>
      <c r="D21568" s="124">
        <v>37109</v>
      </c>
      <c r="E21568" s="157" t="e">
        <f>VLOOKUP(D21568,'SOAT LIQ'!$A$87:$C$3416,3,FALSE)</f>
        <v>#N/A</v>
      </c>
    </row>
    <row r="21569" spans="1:6" x14ac:dyDescent="0.25">
      <c r="A21569" t="s">
        <v>6113</v>
      </c>
      <c r="B21569" s="100" t="s">
        <v>18711</v>
      </c>
      <c r="C21569" s="99" t="s">
        <v>6503</v>
      </c>
      <c r="D21569" s="124">
        <v>2403</v>
      </c>
      <c r="E21569" s="157">
        <f>VLOOKUP(D21569,'SOAT LIQ'!$A$87:$C$3416,3,FALSE)</f>
        <v>10</v>
      </c>
      <c r="F21569" t="s">
        <v>21632</v>
      </c>
    </row>
    <row r="21570" spans="1:6" x14ac:dyDescent="0.25">
      <c r="A21570" t="s">
        <v>6317</v>
      </c>
      <c r="B21570" s="100" t="s">
        <v>18711</v>
      </c>
      <c r="C21570" s="99" t="s">
        <v>6503</v>
      </c>
      <c r="D21570" s="124">
        <v>2403</v>
      </c>
      <c r="E21570" s="157">
        <f>VLOOKUP(D21570,'SOAT LIQ'!$A$87:$C$3416,3,FALSE)</f>
        <v>10</v>
      </c>
      <c r="F21570" t="s">
        <v>21632</v>
      </c>
    </row>
    <row r="21571" spans="1:6" x14ac:dyDescent="0.25">
      <c r="A21571" t="s">
        <v>6573</v>
      </c>
      <c r="B21571" s="100" t="s">
        <v>18712</v>
      </c>
      <c r="C21571" s="99" t="s">
        <v>6698</v>
      </c>
      <c r="D21571" s="124">
        <v>27120</v>
      </c>
      <c r="E21571" s="157" t="e">
        <f>VLOOKUP(D21571,'SOAT LIQ'!$A$87:$C$3416,3,FALSE)</f>
        <v>#N/A</v>
      </c>
    </row>
    <row r="21572" spans="1:6" x14ac:dyDescent="0.25">
      <c r="A21572" t="s">
        <v>5745</v>
      </c>
      <c r="B21572" s="100" t="s">
        <v>18712</v>
      </c>
      <c r="C21572" s="99" t="s">
        <v>6698</v>
      </c>
      <c r="D21572" s="124">
        <v>27120</v>
      </c>
      <c r="E21572" s="157" t="e">
        <f>VLOOKUP(D21572,'SOAT LIQ'!$A$87:$C$3416,3,FALSE)</f>
        <v>#N/A</v>
      </c>
      <c r="F21572" t="s">
        <v>21632</v>
      </c>
    </row>
    <row r="21573" spans="1:6" x14ac:dyDescent="0.25">
      <c r="A21573" t="s">
        <v>5841</v>
      </c>
      <c r="B21573" s="100" t="s">
        <v>18713</v>
      </c>
      <c r="C21573" s="100"/>
      <c r="D21573" s="124"/>
      <c r="E21573" s="157" t="e">
        <f>VLOOKUP(D21573,'SOAT LIQ'!$A$87:$C$3416,3,FALSE)</f>
        <v>#N/A</v>
      </c>
    </row>
    <row r="21574" spans="1:6" x14ac:dyDescent="0.25">
      <c r="A21574" t="s">
        <v>7102</v>
      </c>
      <c r="B21574" s="100" t="s">
        <v>18714</v>
      </c>
      <c r="C21574" s="100"/>
      <c r="D21574" s="124"/>
      <c r="E21574" s="157" t="e">
        <f>VLOOKUP(D21574,'SOAT LIQ'!$A$87:$C$3416,3,FALSE)</f>
        <v>#N/A</v>
      </c>
    </row>
    <row r="21575" spans="1:6" x14ac:dyDescent="0.25">
      <c r="A21575" t="s">
        <v>6918</v>
      </c>
      <c r="B21575" s="100" t="s">
        <v>18715</v>
      </c>
      <c r="C21575" s="100"/>
      <c r="D21575" s="124"/>
      <c r="E21575" s="157" t="e">
        <f>VLOOKUP(D21575,'SOAT LIQ'!$A$87:$C$3416,3,FALSE)</f>
        <v>#N/A</v>
      </c>
    </row>
    <row r="21576" spans="1:6" x14ac:dyDescent="0.25">
      <c r="A21576" t="s">
        <v>5841</v>
      </c>
      <c r="B21576" s="100" t="s">
        <v>18715</v>
      </c>
      <c r="C21576" s="100"/>
      <c r="D21576" s="124"/>
      <c r="E21576" s="157" t="e">
        <f>VLOOKUP(D21576,'SOAT LIQ'!$A$87:$C$3416,3,FALSE)</f>
        <v>#N/A</v>
      </c>
    </row>
    <row r="21577" spans="1:6" x14ac:dyDescent="0.25">
      <c r="A21577" t="s">
        <v>5750</v>
      </c>
      <c r="B21577" s="100" t="s">
        <v>4269</v>
      </c>
      <c r="C21577" s="99" t="s">
        <v>18716</v>
      </c>
      <c r="D21577" s="124">
        <v>21511</v>
      </c>
      <c r="E21577" s="157" t="e">
        <f>VLOOKUP(D21577,'SOAT LIQ'!$A$87:$C$3416,3,FALSE)</f>
        <v>#N/A</v>
      </c>
      <c r="F21577" t="s">
        <v>21632</v>
      </c>
    </row>
    <row r="21578" spans="1:6" x14ac:dyDescent="0.25">
      <c r="A21578" t="s">
        <v>4339</v>
      </c>
      <c r="B21578" s="100" t="s">
        <v>4269</v>
      </c>
      <c r="C21578" s="99" t="s">
        <v>18716</v>
      </c>
      <c r="D21578" s="124">
        <v>21511</v>
      </c>
      <c r="E21578" s="157" t="e">
        <f>VLOOKUP(D21578,'SOAT LIQ'!$A$87:$C$3416,3,FALSE)</f>
        <v>#N/A</v>
      </c>
      <c r="F21578" t="s">
        <v>21632</v>
      </c>
    </row>
    <row r="21579" spans="1:6" x14ac:dyDescent="0.25">
      <c r="A21579" t="s">
        <v>6570</v>
      </c>
      <c r="B21579" s="100" t="s">
        <v>4269</v>
      </c>
      <c r="C21579" s="99" t="s">
        <v>18716</v>
      </c>
      <c r="D21579" s="124">
        <v>21511</v>
      </c>
      <c r="E21579" s="157" t="e">
        <f>VLOOKUP(D21579,'SOAT LIQ'!$A$87:$C$3416,3,FALSE)</f>
        <v>#N/A</v>
      </c>
    </row>
    <row r="21580" spans="1:6" x14ac:dyDescent="0.25">
      <c r="A21580" t="s">
        <v>5579</v>
      </c>
      <c r="B21580" s="100" t="s">
        <v>4269</v>
      </c>
      <c r="C21580" s="99" t="s">
        <v>18716</v>
      </c>
      <c r="D21580" s="124">
        <v>21511</v>
      </c>
      <c r="E21580" s="157" t="e">
        <f>VLOOKUP(D21580,'SOAT LIQ'!$A$87:$C$3416,3,FALSE)</f>
        <v>#N/A</v>
      </c>
    </row>
    <row r="21581" spans="1:6" x14ac:dyDescent="0.25">
      <c r="A21581" t="s">
        <v>4339</v>
      </c>
      <c r="B21581" s="100" t="s">
        <v>18717</v>
      </c>
      <c r="C21581" s="99" t="s">
        <v>4191</v>
      </c>
      <c r="D21581" s="124">
        <v>39202</v>
      </c>
      <c r="E21581" s="157" t="e">
        <f>VLOOKUP(D21581,'SOAT LIQ'!$A$87:$C$3416,3,FALSE)</f>
        <v>#N/A</v>
      </c>
      <c r="F21581" t="s">
        <v>21632</v>
      </c>
    </row>
    <row r="21582" spans="1:6" x14ac:dyDescent="0.25">
      <c r="A21582" t="s">
        <v>8490</v>
      </c>
      <c r="B21582" s="100" t="s">
        <v>18717</v>
      </c>
      <c r="C21582" s="99" t="s">
        <v>4191</v>
      </c>
      <c r="D21582" s="124">
        <v>39202</v>
      </c>
      <c r="E21582" s="157" t="e">
        <f>VLOOKUP(D21582,'SOAT LIQ'!$A$87:$C$3416,3,FALSE)</f>
        <v>#N/A</v>
      </c>
    </row>
    <row r="21583" spans="1:6" x14ac:dyDescent="0.25">
      <c r="A21583" t="s">
        <v>5750</v>
      </c>
      <c r="B21583" s="100" t="s">
        <v>18717</v>
      </c>
      <c r="C21583" s="99" t="s">
        <v>4191</v>
      </c>
      <c r="D21583" s="124">
        <v>39202</v>
      </c>
      <c r="E21583" s="157" t="e">
        <f>VLOOKUP(D21583,'SOAT LIQ'!$A$87:$C$3416,3,FALSE)</f>
        <v>#N/A</v>
      </c>
      <c r="F21583" t="s">
        <v>21632</v>
      </c>
    </row>
    <row r="21584" spans="1:6" x14ac:dyDescent="0.25">
      <c r="A21584" t="s">
        <v>5924</v>
      </c>
      <c r="B21584" s="100" t="s">
        <v>18717</v>
      </c>
      <c r="C21584" s="99" t="s">
        <v>4191</v>
      </c>
      <c r="D21584" s="124">
        <v>39202</v>
      </c>
      <c r="E21584" s="157" t="e">
        <f>VLOOKUP(D21584,'SOAT LIQ'!$A$87:$C$3416,3,FALSE)</f>
        <v>#N/A</v>
      </c>
      <c r="F21584" t="s">
        <v>21632</v>
      </c>
    </row>
    <row r="21585" spans="1:6" x14ac:dyDescent="0.25">
      <c r="A21585" t="s">
        <v>8411</v>
      </c>
      <c r="B21585" s="100" t="s">
        <v>18717</v>
      </c>
      <c r="C21585" s="99" t="s">
        <v>4191</v>
      </c>
      <c r="D21585" s="124">
        <v>39202</v>
      </c>
      <c r="E21585" s="157" t="e">
        <f>VLOOKUP(D21585,'SOAT LIQ'!$A$87:$C$3416,3,FALSE)</f>
        <v>#N/A</v>
      </c>
      <c r="F21585" t="s">
        <v>21632</v>
      </c>
    </row>
    <row r="21586" spans="1:6" x14ac:dyDescent="0.25">
      <c r="A21586" t="s">
        <v>5922</v>
      </c>
      <c r="B21586" s="100" t="s">
        <v>18717</v>
      </c>
      <c r="C21586" s="99" t="s">
        <v>4191</v>
      </c>
      <c r="D21586" s="124">
        <v>39202</v>
      </c>
      <c r="E21586" s="157" t="e">
        <f>VLOOKUP(D21586,'SOAT LIQ'!$A$87:$C$3416,3,FALSE)</f>
        <v>#N/A</v>
      </c>
      <c r="F21586" t="s">
        <v>21632</v>
      </c>
    </row>
    <row r="21587" spans="1:6" x14ac:dyDescent="0.25">
      <c r="A21587" t="s">
        <v>5923</v>
      </c>
      <c r="B21587" s="100" t="s">
        <v>18717</v>
      </c>
      <c r="C21587" s="99" t="s">
        <v>4191</v>
      </c>
      <c r="D21587" s="124">
        <v>39202</v>
      </c>
      <c r="E21587" s="157" t="e">
        <f>VLOOKUP(D21587,'SOAT LIQ'!$A$87:$C$3416,3,FALSE)</f>
        <v>#N/A</v>
      </c>
      <c r="F21587" t="s">
        <v>21632</v>
      </c>
    </row>
    <row r="21588" spans="1:6" x14ac:dyDescent="0.25">
      <c r="A21588" t="s">
        <v>11061</v>
      </c>
      <c r="B21588" s="100" t="s">
        <v>18717</v>
      </c>
      <c r="C21588" s="99" t="s">
        <v>4191</v>
      </c>
      <c r="D21588" s="124">
        <v>39202</v>
      </c>
      <c r="E21588" s="157" t="e">
        <f>VLOOKUP(D21588,'SOAT LIQ'!$A$87:$C$3416,3,FALSE)</f>
        <v>#N/A</v>
      </c>
    </row>
    <row r="21589" spans="1:6" x14ac:dyDescent="0.25">
      <c r="A21589" t="s">
        <v>15002</v>
      </c>
      <c r="B21589" s="100" t="s">
        <v>18717</v>
      </c>
      <c r="C21589" s="99" t="s">
        <v>4191</v>
      </c>
      <c r="D21589" s="124">
        <v>39202</v>
      </c>
      <c r="E21589" s="157" t="e">
        <f>VLOOKUP(D21589,'SOAT LIQ'!$A$87:$C$3416,3,FALSE)</f>
        <v>#N/A</v>
      </c>
    </row>
    <row r="21590" spans="1:6" x14ac:dyDescent="0.25">
      <c r="A21590" t="s">
        <v>4339</v>
      </c>
      <c r="B21590" s="100" t="s">
        <v>18717</v>
      </c>
      <c r="C21590" s="99" t="s">
        <v>4191</v>
      </c>
      <c r="D21590" s="124">
        <v>39202</v>
      </c>
      <c r="E21590" s="157" t="e">
        <f>VLOOKUP(D21590,'SOAT LIQ'!$A$87:$C$3416,3,FALSE)</f>
        <v>#N/A</v>
      </c>
      <c r="F21590" t="s">
        <v>21632</v>
      </c>
    </row>
    <row r="21591" spans="1:6" x14ac:dyDescent="0.25">
      <c r="A21591" t="s">
        <v>5142</v>
      </c>
      <c r="B21591" s="100" t="s">
        <v>18717</v>
      </c>
      <c r="C21591" s="99" t="s">
        <v>4191</v>
      </c>
      <c r="D21591" s="124">
        <v>39202</v>
      </c>
      <c r="E21591" s="157" t="e">
        <f>VLOOKUP(D21591,'SOAT LIQ'!$A$87:$C$3416,3,FALSE)</f>
        <v>#N/A</v>
      </c>
      <c r="F21591" t="s">
        <v>21632</v>
      </c>
    </row>
    <row r="21592" spans="1:6" x14ac:dyDescent="0.25">
      <c r="A21592" t="s">
        <v>6570</v>
      </c>
      <c r="B21592" s="100" t="s">
        <v>18717</v>
      </c>
      <c r="C21592" s="99" t="s">
        <v>4191</v>
      </c>
      <c r="D21592" s="124">
        <v>39202</v>
      </c>
      <c r="E21592" s="157" t="e">
        <f>VLOOKUP(D21592,'SOAT LIQ'!$A$87:$C$3416,3,FALSE)</f>
        <v>#N/A</v>
      </c>
    </row>
    <row r="21593" spans="1:6" x14ac:dyDescent="0.25">
      <c r="A21593" t="s">
        <v>5748</v>
      </c>
      <c r="B21593" s="100" t="s">
        <v>18717</v>
      </c>
      <c r="C21593" s="99" t="s">
        <v>4191</v>
      </c>
      <c r="D21593" s="124">
        <v>39202</v>
      </c>
      <c r="E21593" s="157" t="e">
        <f>VLOOKUP(D21593,'SOAT LIQ'!$A$87:$C$3416,3,FALSE)</f>
        <v>#N/A</v>
      </c>
      <c r="F21593" t="s">
        <v>21632</v>
      </c>
    </row>
    <row r="21594" spans="1:6" x14ac:dyDescent="0.25">
      <c r="A21594" t="s">
        <v>5773</v>
      </c>
      <c r="B21594" s="100" t="s">
        <v>18717</v>
      </c>
      <c r="C21594" s="99" t="s">
        <v>4191</v>
      </c>
      <c r="D21594" s="124">
        <v>39202</v>
      </c>
      <c r="E21594" s="157" t="e">
        <f>VLOOKUP(D21594,'SOAT LIQ'!$A$87:$C$3416,3,FALSE)</f>
        <v>#N/A</v>
      </c>
      <c r="F21594" t="s">
        <v>21632</v>
      </c>
    </row>
    <row r="21595" spans="1:6" x14ac:dyDescent="0.25">
      <c r="A21595" t="s">
        <v>14242</v>
      </c>
      <c r="B21595" s="100" t="s">
        <v>18717</v>
      </c>
      <c r="C21595" s="99" t="s">
        <v>4191</v>
      </c>
      <c r="D21595" s="124">
        <v>39202</v>
      </c>
      <c r="E21595" s="157" t="e">
        <f>VLOOKUP(D21595,'SOAT LIQ'!$A$87:$C$3416,3,FALSE)</f>
        <v>#N/A</v>
      </c>
      <c r="F21595" t="s">
        <v>21632</v>
      </c>
    </row>
    <row r="21596" spans="1:6" x14ac:dyDescent="0.25">
      <c r="A21596" t="s">
        <v>5031</v>
      </c>
      <c r="B21596" s="100" t="s">
        <v>18717</v>
      </c>
      <c r="C21596" s="99" t="s">
        <v>4191</v>
      </c>
      <c r="D21596" s="124">
        <v>39202</v>
      </c>
      <c r="E21596" s="157" t="e">
        <f>VLOOKUP(D21596,'SOAT LIQ'!$A$87:$C$3416,3,FALSE)</f>
        <v>#N/A</v>
      </c>
      <c r="F21596" t="s">
        <v>21632</v>
      </c>
    </row>
    <row r="21597" spans="1:6" x14ac:dyDescent="0.25">
      <c r="A21597" t="s">
        <v>5809</v>
      </c>
      <c r="B21597" s="100" t="s">
        <v>18717</v>
      </c>
      <c r="C21597" s="99" t="s">
        <v>4191</v>
      </c>
      <c r="D21597" s="124">
        <v>39202</v>
      </c>
      <c r="E21597" s="157" t="e">
        <f>VLOOKUP(D21597,'SOAT LIQ'!$A$87:$C$3416,3,FALSE)</f>
        <v>#N/A</v>
      </c>
      <c r="F21597" t="s">
        <v>21632</v>
      </c>
    </row>
    <row r="21598" spans="1:6" x14ac:dyDescent="0.25">
      <c r="A21598" t="s">
        <v>6183</v>
      </c>
      <c r="B21598" s="100" t="s">
        <v>18717</v>
      </c>
      <c r="C21598" s="99" t="s">
        <v>4191</v>
      </c>
      <c r="D21598" s="124">
        <v>39202</v>
      </c>
      <c r="E21598" s="157" t="e">
        <f>VLOOKUP(D21598,'SOAT LIQ'!$A$87:$C$3416,3,FALSE)</f>
        <v>#N/A</v>
      </c>
    </row>
    <row r="21599" spans="1:6" x14ac:dyDescent="0.25">
      <c r="A21599" t="s">
        <v>8470</v>
      </c>
      <c r="B21599" s="100" t="s">
        <v>18717</v>
      </c>
      <c r="C21599" s="99" t="s">
        <v>4191</v>
      </c>
      <c r="D21599" s="124">
        <v>39202</v>
      </c>
      <c r="E21599" s="157" t="e">
        <f>VLOOKUP(D21599,'SOAT LIQ'!$A$87:$C$3416,3,FALSE)</f>
        <v>#N/A</v>
      </c>
    </row>
    <row r="21600" spans="1:6" x14ac:dyDescent="0.25">
      <c r="A21600" t="s">
        <v>5576</v>
      </c>
      <c r="B21600" s="100" t="s">
        <v>18717</v>
      </c>
      <c r="C21600" s="99" t="s">
        <v>4191</v>
      </c>
      <c r="D21600" s="124">
        <v>39202</v>
      </c>
      <c r="E21600" s="157" t="e">
        <f>VLOOKUP(D21600,'SOAT LIQ'!$A$87:$C$3416,3,FALSE)</f>
        <v>#N/A</v>
      </c>
    </row>
    <row r="21601" spans="1:6" x14ac:dyDescent="0.25">
      <c r="A21601" t="s">
        <v>5578</v>
      </c>
      <c r="B21601" s="100" t="s">
        <v>18717</v>
      </c>
      <c r="C21601" s="99" t="s">
        <v>4191</v>
      </c>
      <c r="D21601" s="124">
        <v>39202</v>
      </c>
      <c r="E21601" s="157" t="e">
        <f>VLOOKUP(D21601,'SOAT LIQ'!$A$87:$C$3416,3,FALSE)</f>
        <v>#N/A</v>
      </c>
    </row>
    <row r="21602" spans="1:6" x14ac:dyDescent="0.25">
      <c r="A21602" t="s">
        <v>8472</v>
      </c>
      <c r="B21602" s="100" t="s">
        <v>18717</v>
      </c>
      <c r="C21602" s="99" t="s">
        <v>4191</v>
      </c>
      <c r="D21602" s="124">
        <v>39202</v>
      </c>
      <c r="E21602" s="157" t="e">
        <f>VLOOKUP(D21602,'SOAT LIQ'!$A$87:$C$3416,3,FALSE)</f>
        <v>#N/A</v>
      </c>
    </row>
    <row r="21603" spans="1:6" x14ac:dyDescent="0.25">
      <c r="A21603" t="s">
        <v>5577</v>
      </c>
      <c r="B21603" s="100" t="s">
        <v>18717</v>
      </c>
      <c r="C21603" s="99" t="s">
        <v>4191</v>
      </c>
      <c r="D21603" s="124">
        <v>39202</v>
      </c>
      <c r="E21603" s="157" t="e">
        <f>VLOOKUP(D21603,'SOAT LIQ'!$A$87:$C$3416,3,FALSE)</f>
        <v>#N/A</v>
      </c>
    </row>
    <row r="21604" spans="1:6" x14ac:dyDescent="0.25">
      <c r="A21604" t="s">
        <v>5579</v>
      </c>
      <c r="B21604" s="100" t="s">
        <v>18717</v>
      </c>
      <c r="C21604" s="99" t="s">
        <v>4191</v>
      </c>
      <c r="D21604" s="124">
        <v>39202</v>
      </c>
      <c r="E21604" s="157" t="e">
        <f>VLOOKUP(D21604,'SOAT LIQ'!$A$87:$C$3416,3,FALSE)</f>
        <v>#N/A</v>
      </c>
    </row>
    <row r="21605" spans="1:6" x14ac:dyDescent="0.25">
      <c r="A21605" t="s">
        <v>5580</v>
      </c>
      <c r="B21605" s="100" t="s">
        <v>18717</v>
      </c>
      <c r="C21605" s="99" t="s">
        <v>4191</v>
      </c>
      <c r="D21605" s="124">
        <v>39202</v>
      </c>
      <c r="E21605" s="157" t="e">
        <f>VLOOKUP(D21605,'SOAT LIQ'!$A$87:$C$3416,3,FALSE)</f>
        <v>#N/A</v>
      </c>
    </row>
    <row r="21606" spans="1:6" x14ac:dyDescent="0.25">
      <c r="A21606" t="s">
        <v>4229</v>
      </c>
      <c r="B21606" s="100" t="s">
        <v>18717</v>
      </c>
      <c r="C21606" s="99" t="s">
        <v>4191</v>
      </c>
      <c r="D21606" s="124">
        <v>39202</v>
      </c>
      <c r="E21606" s="157" t="e">
        <f>VLOOKUP(D21606,'SOAT LIQ'!$A$87:$C$3416,3,FALSE)</f>
        <v>#N/A</v>
      </c>
    </row>
    <row r="21607" spans="1:6" x14ac:dyDescent="0.25">
      <c r="A21607" t="s">
        <v>8502</v>
      </c>
      <c r="B21607" s="100" t="s">
        <v>18717</v>
      </c>
      <c r="C21607" s="99" t="s">
        <v>4191</v>
      </c>
      <c r="D21607" s="124">
        <v>39202</v>
      </c>
      <c r="E21607" s="157" t="e">
        <f>VLOOKUP(D21607,'SOAT LIQ'!$A$87:$C$3416,3,FALSE)</f>
        <v>#N/A</v>
      </c>
    </row>
    <row r="21608" spans="1:6" x14ac:dyDescent="0.25">
      <c r="A21608" t="s">
        <v>8503</v>
      </c>
      <c r="B21608" s="100" t="s">
        <v>18717</v>
      </c>
      <c r="C21608" s="99" t="s">
        <v>4191</v>
      </c>
      <c r="D21608" s="124">
        <v>39202</v>
      </c>
      <c r="E21608" s="157" t="e">
        <f>VLOOKUP(D21608,'SOAT LIQ'!$A$87:$C$3416,3,FALSE)</f>
        <v>#N/A</v>
      </c>
    </row>
    <row r="21609" spans="1:6" x14ac:dyDescent="0.25">
      <c r="A21609" t="s">
        <v>8504</v>
      </c>
      <c r="B21609" s="100" t="s">
        <v>18717</v>
      </c>
      <c r="C21609" s="99" t="s">
        <v>4191</v>
      </c>
      <c r="D21609" s="124">
        <v>39202</v>
      </c>
      <c r="E21609" s="157" t="e">
        <f>VLOOKUP(D21609,'SOAT LIQ'!$A$87:$C$3416,3,FALSE)</f>
        <v>#N/A</v>
      </c>
    </row>
    <row r="21610" spans="1:6" x14ac:dyDescent="0.25">
      <c r="A21610" t="s">
        <v>5750</v>
      </c>
      <c r="B21610" s="100" t="s">
        <v>18718</v>
      </c>
      <c r="C21610" s="99" t="s">
        <v>4675</v>
      </c>
      <c r="D21610" s="124">
        <v>21511</v>
      </c>
      <c r="E21610" s="157" t="e">
        <f>VLOOKUP(D21610,'SOAT LIQ'!$A$87:$C$3416,3,FALSE)</f>
        <v>#N/A</v>
      </c>
      <c r="F21610" t="s">
        <v>21632</v>
      </c>
    </row>
    <row r="21611" spans="1:6" x14ac:dyDescent="0.25">
      <c r="A21611" t="s">
        <v>4339</v>
      </c>
      <c r="B21611" s="100" t="s">
        <v>18718</v>
      </c>
      <c r="C21611" s="99" t="s">
        <v>4675</v>
      </c>
      <c r="D21611" s="124">
        <v>21511</v>
      </c>
      <c r="E21611" s="157" t="e">
        <f>VLOOKUP(D21611,'SOAT LIQ'!$A$87:$C$3416,3,FALSE)</f>
        <v>#N/A</v>
      </c>
      <c r="F21611" t="s">
        <v>21632</v>
      </c>
    </row>
    <row r="21612" spans="1:6" x14ac:dyDescent="0.25">
      <c r="A21612" t="s">
        <v>5936</v>
      </c>
      <c r="B21612" s="100" t="s">
        <v>18718</v>
      </c>
      <c r="C21612" s="99" t="s">
        <v>4675</v>
      </c>
      <c r="D21612" s="124">
        <v>21511</v>
      </c>
      <c r="E21612" s="157" t="e">
        <f>VLOOKUP(D21612,'SOAT LIQ'!$A$87:$C$3416,3,FALSE)</f>
        <v>#N/A</v>
      </c>
      <c r="F21612" t="s">
        <v>21632</v>
      </c>
    </row>
    <row r="21613" spans="1:6" x14ac:dyDescent="0.25">
      <c r="A21613" t="s">
        <v>4339</v>
      </c>
      <c r="B21613" s="100" t="s">
        <v>18719</v>
      </c>
      <c r="C21613" s="99" t="s">
        <v>4675</v>
      </c>
      <c r="D21613" s="124">
        <v>21511</v>
      </c>
      <c r="E21613" s="157" t="e">
        <f>VLOOKUP(D21613,'SOAT LIQ'!$A$87:$C$3416,3,FALSE)</f>
        <v>#N/A</v>
      </c>
      <c r="F21613" t="s">
        <v>21632</v>
      </c>
    </row>
    <row r="21614" spans="1:6" x14ac:dyDescent="0.25">
      <c r="A21614" t="s">
        <v>8472</v>
      </c>
      <c r="B21614" s="100" t="s">
        <v>18719</v>
      </c>
      <c r="C21614" s="99" t="s">
        <v>4675</v>
      </c>
      <c r="D21614" s="124">
        <v>21511</v>
      </c>
      <c r="E21614" s="157" t="e">
        <f>VLOOKUP(D21614,'SOAT LIQ'!$A$87:$C$3416,3,FALSE)</f>
        <v>#N/A</v>
      </c>
    </row>
    <row r="21615" spans="1:6" x14ac:dyDescent="0.25">
      <c r="A21615" t="s">
        <v>8470</v>
      </c>
      <c r="B21615" s="100" t="s">
        <v>18719</v>
      </c>
      <c r="C21615" s="99" t="s">
        <v>4675</v>
      </c>
      <c r="D21615" s="124">
        <v>21511</v>
      </c>
      <c r="E21615" s="157" t="e">
        <f>VLOOKUP(D21615,'SOAT LIQ'!$A$87:$C$3416,3,FALSE)</f>
        <v>#N/A</v>
      </c>
    </row>
    <row r="21616" spans="1:6" x14ac:dyDescent="0.25">
      <c r="A21616" t="s">
        <v>5576</v>
      </c>
      <c r="B21616" s="100" t="s">
        <v>18719</v>
      </c>
      <c r="C21616" s="99" t="s">
        <v>4675</v>
      </c>
      <c r="D21616" s="124">
        <v>21511</v>
      </c>
      <c r="E21616" s="157" t="e">
        <f>VLOOKUP(D21616,'SOAT LIQ'!$A$87:$C$3416,3,FALSE)</f>
        <v>#N/A</v>
      </c>
    </row>
    <row r="21617" spans="1:6" x14ac:dyDescent="0.25">
      <c r="A21617" t="s">
        <v>5578</v>
      </c>
      <c r="B21617" s="100" t="s">
        <v>18719</v>
      </c>
      <c r="C21617" s="99" t="s">
        <v>4675</v>
      </c>
      <c r="D21617" s="124">
        <v>21511</v>
      </c>
      <c r="E21617" s="157" t="e">
        <f>VLOOKUP(D21617,'SOAT LIQ'!$A$87:$C$3416,3,FALSE)</f>
        <v>#N/A</v>
      </c>
    </row>
    <row r="21618" spans="1:6" x14ac:dyDescent="0.25">
      <c r="A21618" t="s">
        <v>4229</v>
      </c>
      <c r="B21618" s="100" t="s">
        <v>18719</v>
      </c>
      <c r="C21618" s="99" t="s">
        <v>4675</v>
      </c>
      <c r="D21618" s="124">
        <v>21511</v>
      </c>
      <c r="E21618" s="157" t="e">
        <f>VLOOKUP(D21618,'SOAT LIQ'!$A$87:$C$3416,3,FALSE)</f>
        <v>#N/A</v>
      </c>
    </row>
    <row r="21619" spans="1:6" x14ac:dyDescent="0.25">
      <c r="A21619" t="s">
        <v>5577</v>
      </c>
      <c r="B21619" s="100" t="s">
        <v>18719</v>
      </c>
      <c r="C21619" s="99" t="s">
        <v>4675</v>
      </c>
      <c r="D21619" s="124">
        <v>21511</v>
      </c>
      <c r="E21619" s="157" t="e">
        <f>VLOOKUP(D21619,'SOAT LIQ'!$A$87:$C$3416,3,FALSE)</f>
        <v>#N/A</v>
      </c>
    </row>
    <row r="21620" spans="1:6" x14ac:dyDescent="0.25">
      <c r="A21620" t="s">
        <v>5579</v>
      </c>
      <c r="B21620" s="100" t="s">
        <v>18719</v>
      </c>
      <c r="C21620" s="99" t="s">
        <v>4675</v>
      </c>
      <c r="D21620" s="124">
        <v>21511</v>
      </c>
      <c r="E21620" s="157" t="e">
        <f>VLOOKUP(D21620,'SOAT LIQ'!$A$87:$C$3416,3,FALSE)</f>
        <v>#N/A</v>
      </c>
    </row>
    <row r="21621" spans="1:6" x14ac:dyDescent="0.25">
      <c r="A21621" t="s">
        <v>5580</v>
      </c>
      <c r="B21621" s="100" t="s">
        <v>18719</v>
      </c>
      <c r="C21621" s="99" t="s">
        <v>4675</v>
      </c>
      <c r="D21621" s="124">
        <v>21511</v>
      </c>
      <c r="E21621" s="157" t="e">
        <f>VLOOKUP(D21621,'SOAT LIQ'!$A$87:$C$3416,3,FALSE)</f>
        <v>#N/A</v>
      </c>
    </row>
    <row r="21622" spans="1:6" x14ac:dyDescent="0.25">
      <c r="A21622" t="s">
        <v>4339</v>
      </c>
      <c r="B21622" s="100" t="s">
        <v>18721</v>
      </c>
      <c r="C21622" s="99" t="s">
        <v>18720</v>
      </c>
      <c r="D21622" s="124">
        <v>39202</v>
      </c>
      <c r="E21622" s="157" t="e">
        <f>VLOOKUP(D21622,'SOAT LIQ'!$A$87:$C$3416,3,FALSE)</f>
        <v>#N/A</v>
      </c>
      <c r="F21622" t="s">
        <v>21632</v>
      </c>
    </row>
    <row r="21623" spans="1:6" x14ac:dyDescent="0.25">
      <c r="A21623" t="s">
        <v>8490</v>
      </c>
      <c r="B21623" s="100" t="s">
        <v>18721</v>
      </c>
      <c r="C21623" s="99" t="s">
        <v>18720</v>
      </c>
      <c r="D21623" s="124">
        <v>39202</v>
      </c>
      <c r="E21623" s="157" t="e">
        <f>VLOOKUP(D21623,'SOAT LIQ'!$A$87:$C$3416,3,FALSE)</f>
        <v>#N/A</v>
      </c>
    </row>
    <row r="21624" spans="1:6" x14ac:dyDescent="0.25">
      <c r="A21624" t="s">
        <v>5750</v>
      </c>
      <c r="B21624" s="100" t="s">
        <v>18721</v>
      </c>
      <c r="C21624" s="99" t="s">
        <v>18720</v>
      </c>
      <c r="D21624" s="124">
        <v>39202</v>
      </c>
      <c r="E21624" s="157" t="e">
        <f>VLOOKUP(D21624,'SOAT LIQ'!$A$87:$C$3416,3,FALSE)</f>
        <v>#N/A</v>
      </c>
      <c r="F21624" t="s">
        <v>21632</v>
      </c>
    </row>
    <row r="21625" spans="1:6" x14ac:dyDescent="0.25">
      <c r="A21625" t="s">
        <v>5924</v>
      </c>
      <c r="B21625" s="100" t="s">
        <v>18721</v>
      </c>
      <c r="C21625" s="99" t="s">
        <v>18720</v>
      </c>
      <c r="D21625" s="124">
        <v>39202</v>
      </c>
      <c r="E21625" s="157" t="e">
        <f>VLOOKUP(D21625,'SOAT LIQ'!$A$87:$C$3416,3,FALSE)</f>
        <v>#N/A</v>
      </c>
      <c r="F21625" t="s">
        <v>21632</v>
      </c>
    </row>
    <row r="21626" spans="1:6" x14ac:dyDescent="0.25">
      <c r="A21626" t="s">
        <v>8411</v>
      </c>
      <c r="B21626" s="100" t="s">
        <v>18721</v>
      </c>
      <c r="C21626" s="99" t="s">
        <v>18720</v>
      </c>
      <c r="D21626" s="124">
        <v>39202</v>
      </c>
      <c r="E21626" s="157" t="e">
        <f>VLOOKUP(D21626,'SOAT LIQ'!$A$87:$C$3416,3,FALSE)</f>
        <v>#N/A</v>
      </c>
      <c r="F21626" t="s">
        <v>21632</v>
      </c>
    </row>
    <row r="21627" spans="1:6" x14ac:dyDescent="0.25">
      <c r="A21627" t="s">
        <v>5922</v>
      </c>
      <c r="B21627" s="100" t="s">
        <v>18721</v>
      </c>
      <c r="C21627" s="99" t="s">
        <v>18720</v>
      </c>
      <c r="D21627" s="124">
        <v>39202</v>
      </c>
      <c r="E21627" s="157" t="e">
        <f>VLOOKUP(D21627,'SOAT LIQ'!$A$87:$C$3416,3,FALSE)</f>
        <v>#N/A</v>
      </c>
      <c r="F21627" t="s">
        <v>21632</v>
      </c>
    </row>
    <row r="21628" spans="1:6" x14ac:dyDescent="0.25">
      <c r="A21628" t="s">
        <v>5923</v>
      </c>
      <c r="B21628" s="100" t="s">
        <v>18721</v>
      </c>
      <c r="C21628" s="99" t="s">
        <v>18720</v>
      </c>
      <c r="D21628" s="124">
        <v>39202</v>
      </c>
      <c r="E21628" s="157" t="e">
        <f>VLOOKUP(D21628,'SOAT LIQ'!$A$87:$C$3416,3,FALSE)</f>
        <v>#N/A</v>
      </c>
      <c r="F21628" t="s">
        <v>21632</v>
      </c>
    </row>
    <row r="21629" spans="1:6" x14ac:dyDescent="0.25">
      <c r="A21629" t="s">
        <v>11061</v>
      </c>
      <c r="B21629" s="100" t="s">
        <v>18721</v>
      </c>
      <c r="C21629" s="99" t="s">
        <v>18720</v>
      </c>
      <c r="D21629" s="124">
        <v>39202</v>
      </c>
      <c r="E21629" s="157" t="e">
        <f>VLOOKUP(D21629,'SOAT LIQ'!$A$87:$C$3416,3,FALSE)</f>
        <v>#N/A</v>
      </c>
    </row>
    <row r="21630" spans="1:6" x14ac:dyDescent="0.25">
      <c r="A21630" t="s">
        <v>4339</v>
      </c>
      <c r="B21630" s="100" t="s">
        <v>18721</v>
      </c>
      <c r="C21630" s="99" t="s">
        <v>18720</v>
      </c>
      <c r="D21630" s="124">
        <v>39202</v>
      </c>
      <c r="E21630" s="157" t="e">
        <f>VLOOKUP(D21630,'SOAT LIQ'!$A$87:$C$3416,3,FALSE)</f>
        <v>#N/A</v>
      </c>
      <c r="F21630" t="s">
        <v>21632</v>
      </c>
    </row>
    <row r="21631" spans="1:6" x14ac:dyDescent="0.25">
      <c r="A21631" t="s">
        <v>6570</v>
      </c>
      <c r="B21631" s="100" t="s">
        <v>18721</v>
      </c>
      <c r="C21631" s="99" t="s">
        <v>18720</v>
      </c>
      <c r="D21631" s="124">
        <v>39202</v>
      </c>
      <c r="E21631" s="157" t="e">
        <f>VLOOKUP(D21631,'SOAT LIQ'!$A$87:$C$3416,3,FALSE)</f>
        <v>#N/A</v>
      </c>
    </row>
    <row r="21632" spans="1:6" x14ac:dyDescent="0.25">
      <c r="A21632" t="s">
        <v>5773</v>
      </c>
      <c r="B21632" s="100" t="s">
        <v>18721</v>
      </c>
      <c r="C21632" s="99" t="s">
        <v>18720</v>
      </c>
      <c r="D21632" s="124">
        <v>39202</v>
      </c>
      <c r="E21632" s="157" t="e">
        <f>VLOOKUP(D21632,'SOAT LIQ'!$A$87:$C$3416,3,FALSE)</f>
        <v>#N/A</v>
      </c>
      <c r="F21632" t="s">
        <v>21632</v>
      </c>
    </row>
    <row r="21633" spans="1:6" x14ac:dyDescent="0.25">
      <c r="A21633" t="s">
        <v>6183</v>
      </c>
      <c r="B21633" s="100" t="s">
        <v>18721</v>
      </c>
      <c r="C21633" s="99" t="s">
        <v>18720</v>
      </c>
      <c r="D21633" s="124">
        <v>39202</v>
      </c>
      <c r="E21633" s="157" t="e">
        <f>VLOOKUP(D21633,'SOAT LIQ'!$A$87:$C$3416,3,FALSE)</f>
        <v>#N/A</v>
      </c>
    </row>
    <row r="21634" spans="1:6" x14ac:dyDescent="0.25">
      <c r="A21634" t="s">
        <v>8470</v>
      </c>
      <c r="B21634" s="100" t="s">
        <v>18721</v>
      </c>
      <c r="C21634" s="99" t="s">
        <v>18720</v>
      </c>
      <c r="D21634" s="124">
        <v>39202</v>
      </c>
      <c r="E21634" s="157" t="e">
        <f>VLOOKUP(D21634,'SOAT LIQ'!$A$87:$C$3416,3,FALSE)</f>
        <v>#N/A</v>
      </c>
    </row>
    <row r="21635" spans="1:6" x14ac:dyDescent="0.25">
      <c r="A21635" t="s">
        <v>5576</v>
      </c>
      <c r="B21635" s="100" t="s">
        <v>18721</v>
      </c>
      <c r="C21635" s="99" t="s">
        <v>18720</v>
      </c>
      <c r="D21635" s="124">
        <v>39202</v>
      </c>
      <c r="E21635" s="157" t="e">
        <f>VLOOKUP(D21635,'SOAT LIQ'!$A$87:$C$3416,3,FALSE)</f>
        <v>#N/A</v>
      </c>
    </row>
    <row r="21636" spans="1:6" x14ac:dyDescent="0.25">
      <c r="A21636" t="s">
        <v>5578</v>
      </c>
      <c r="B21636" s="100" t="s">
        <v>18721</v>
      </c>
      <c r="C21636" s="99" t="s">
        <v>18720</v>
      </c>
      <c r="D21636" s="124">
        <v>39202</v>
      </c>
      <c r="E21636" s="157" t="e">
        <f>VLOOKUP(D21636,'SOAT LIQ'!$A$87:$C$3416,3,FALSE)</f>
        <v>#N/A</v>
      </c>
    </row>
    <row r="21637" spans="1:6" x14ac:dyDescent="0.25">
      <c r="A21637" t="s">
        <v>8472</v>
      </c>
      <c r="B21637" s="100" t="s">
        <v>18721</v>
      </c>
      <c r="C21637" s="99" t="s">
        <v>18720</v>
      </c>
      <c r="D21637" s="124">
        <v>39202</v>
      </c>
      <c r="E21637" s="157" t="e">
        <f>VLOOKUP(D21637,'SOAT LIQ'!$A$87:$C$3416,3,FALSE)</f>
        <v>#N/A</v>
      </c>
    </row>
    <row r="21638" spans="1:6" x14ac:dyDescent="0.25">
      <c r="A21638" t="s">
        <v>5577</v>
      </c>
      <c r="B21638" s="100" t="s">
        <v>18721</v>
      </c>
      <c r="C21638" s="99" t="s">
        <v>18720</v>
      </c>
      <c r="D21638" s="124">
        <v>39202</v>
      </c>
      <c r="E21638" s="157" t="e">
        <f>VLOOKUP(D21638,'SOAT LIQ'!$A$87:$C$3416,3,FALSE)</f>
        <v>#N/A</v>
      </c>
    </row>
    <row r="21639" spans="1:6" x14ac:dyDescent="0.25">
      <c r="A21639" t="s">
        <v>5579</v>
      </c>
      <c r="B21639" s="100" t="s">
        <v>18721</v>
      </c>
      <c r="C21639" s="99" t="s">
        <v>18720</v>
      </c>
      <c r="D21639" s="124">
        <v>39202</v>
      </c>
      <c r="E21639" s="157" t="e">
        <f>VLOOKUP(D21639,'SOAT LIQ'!$A$87:$C$3416,3,FALSE)</f>
        <v>#N/A</v>
      </c>
    </row>
    <row r="21640" spans="1:6" x14ac:dyDescent="0.25">
      <c r="A21640" t="s">
        <v>5580</v>
      </c>
      <c r="B21640" s="100" t="s">
        <v>18721</v>
      </c>
      <c r="C21640" s="99" t="s">
        <v>18720</v>
      </c>
      <c r="D21640" s="124">
        <v>39202</v>
      </c>
      <c r="E21640" s="157" t="e">
        <f>VLOOKUP(D21640,'SOAT LIQ'!$A$87:$C$3416,3,FALSE)</f>
        <v>#N/A</v>
      </c>
    </row>
    <row r="21641" spans="1:6" x14ac:dyDescent="0.25">
      <c r="A21641" t="s">
        <v>4229</v>
      </c>
      <c r="B21641" s="100" t="s">
        <v>18721</v>
      </c>
      <c r="C21641" s="99" t="s">
        <v>18720</v>
      </c>
      <c r="D21641" s="124">
        <v>39202</v>
      </c>
      <c r="E21641" s="157" t="e">
        <f>VLOOKUP(D21641,'SOAT LIQ'!$A$87:$C$3416,3,FALSE)</f>
        <v>#N/A</v>
      </c>
    </row>
    <row r="21642" spans="1:6" x14ac:dyDescent="0.25">
      <c r="A21642" t="s">
        <v>4339</v>
      </c>
      <c r="B21642" s="100" t="s">
        <v>18722</v>
      </c>
      <c r="C21642" s="99" t="s">
        <v>4675</v>
      </c>
      <c r="D21642" s="124">
        <v>21511</v>
      </c>
      <c r="E21642" s="157" t="e">
        <f>VLOOKUP(D21642,'SOAT LIQ'!$A$87:$C$3416,3,FALSE)</f>
        <v>#N/A</v>
      </c>
      <c r="F21642" t="s">
        <v>21632</v>
      </c>
    </row>
    <row r="21643" spans="1:6" x14ac:dyDescent="0.25">
      <c r="A21643" t="s">
        <v>4271</v>
      </c>
      <c r="B21643" s="100" t="s">
        <v>18722</v>
      </c>
      <c r="C21643" s="99" t="s">
        <v>4675</v>
      </c>
      <c r="D21643" s="124">
        <v>21511</v>
      </c>
      <c r="E21643" s="157" t="e">
        <f>VLOOKUP(D21643,'SOAT LIQ'!$A$87:$C$3416,3,FALSE)</f>
        <v>#N/A</v>
      </c>
    </row>
    <row r="21644" spans="1:6" x14ac:dyDescent="0.25">
      <c r="A21644" t="s">
        <v>6787</v>
      </c>
      <c r="B21644" s="100" t="s">
        <v>18722</v>
      </c>
      <c r="C21644" s="99" t="s">
        <v>4675</v>
      </c>
      <c r="D21644" s="124">
        <v>21511</v>
      </c>
      <c r="E21644" s="157" t="e">
        <f>VLOOKUP(D21644,'SOAT LIQ'!$A$87:$C$3416,3,FALSE)</f>
        <v>#N/A</v>
      </c>
    </row>
    <row r="21645" spans="1:6" x14ac:dyDescent="0.25">
      <c r="A21645" t="s">
        <v>5750</v>
      </c>
      <c r="B21645" s="100" t="s">
        <v>18722</v>
      </c>
      <c r="C21645" s="99" t="s">
        <v>4675</v>
      </c>
      <c r="D21645" s="124">
        <v>21511</v>
      </c>
      <c r="E21645" s="157" t="e">
        <f>VLOOKUP(D21645,'SOAT LIQ'!$A$87:$C$3416,3,FALSE)</f>
        <v>#N/A</v>
      </c>
      <c r="F21645" t="s">
        <v>21632</v>
      </c>
    </row>
    <row r="21646" spans="1:6" x14ac:dyDescent="0.25">
      <c r="A21646" t="s">
        <v>6023</v>
      </c>
      <c r="B21646" s="100" t="s">
        <v>18722</v>
      </c>
      <c r="C21646" s="99" t="s">
        <v>4675</v>
      </c>
      <c r="D21646" s="124">
        <v>21511</v>
      </c>
      <c r="E21646" s="157" t="e">
        <f>VLOOKUP(D21646,'SOAT LIQ'!$A$87:$C$3416,3,FALSE)</f>
        <v>#N/A</v>
      </c>
      <c r="F21646" t="s">
        <v>21632</v>
      </c>
    </row>
    <row r="21647" spans="1:6" x14ac:dyDescent="0.25">
      <c r="A21647" t="s">
        <v>4339</v>
      </c>
      <c r="B21647" s="100" t="s">
        <v>18723</v>
      </c>
      <c r="C21647" s="99" t="s">
        <v>4675</v>
      </c>
      <c r="D21647" s="124">
        <v>21511</v>
      </c>
      <c r="E21647" s="157" t="e">
        <f>VLOOKUP(D21647,'SOAT LIQ'!$A$87:$C$3416,3,FALSE)</f>
        <v>#N/A</v>
      </c>
      <c r="F21647" t="s">
        <v>21632</v>
      </c>
    </row>
    <row r="21648" spans="1:6" x14ac:dyDescent="0.25">
      <c r="A21648" t="s">
        <v>4271</v>
      </c>
      <c r="B21648" s="100" t="s">
        <v>18723</v>
      </c>
      <c r="C21648" s="99" t="s">
        <v>4675</v>
      </c>
      <c r="D21648" s="124">
        <v>21511</v>
      </c>
      <c r="E21648" s="157" t="e">
        <f>VLOOKUP(D21648,'SOAT LIQ'!$A$87:$C$3416,3,FALSE)</f>
        <v>#N/A</v>
      </c>
    </row>
    <row r="21649" spans="1:6" x14ac:dyDescent="0.25">
      <c r="A21649" t="s">
        <v>5750</v>
      </c>
      <c r="B21649" s="100" t="s">
        <v>18723</v>
      </c>
      <c r="C21649" s="99" t="s">
        <v>4675</v>
      </c>
      <c r="D21649" s="124">
        <v>21511</v>
      </c>
      <c r="E21649" s="157" t="e">
        <f>VLOOKUP(D21649,'SOAT LIQ'!$A$87:$C$3416,3,FALSE)</f>
        <v>#N/A</v>
      </c>
      <c r="F21649" t="s">
        <v>21632</v>
      </c>
    </row>
    <row r="21650" spans="1:6" x14ac:dyDescent="0.25">
      <c r="A21650" t="s">
        <v>6023</v>
      </c>
      <c r="B21650" s="100" t="s">
        <v>18723</v>
      </c>
      <c r="C21650" s="99" t="s">
        <v>4675</v>
      </c>
      <c r="D21650" s="124">
        <v>21511</v>
      </c>
      <c r="E21650" s="157" t="e">
        <f>VLOOKUP(D21650,'SOAT LIQ'!$A$87:$C$3416,3,FALSE)</f>
        <v>#N/A</v>
      </c>
      <c r="F21650" t="s">
        <v>21632</v>
      </c>
    </row>
    <row r="21651" spans="1:6" x14ac:dyDescent="0.25">
      <c r="A21651" t="s">
        <v>6023</v>
      </c>
      <c r="B21651" s="100" t="s">
        <v>18724</v>
      </c>
      <c r="C21651" s="99" t="s">
        <v>4675</v>
      </c>
      <c r="D21651" s="124">
        <v>21511</v>
      </c>
      <c r="E21651" s="157" t="e">
        <f>VLOOKUP(D21651,'SOAT LIQ'!$A$87:$C$3416,3,FALSE)</f>
        <v>#N/A</v>
      </c>
      <c r="F21651" t="s">
        <v>21632</v>
      </c>
    </row>
    <row r="21652" spans="1:6" x14ac:dyDescent="0.25">
      <c r="A21652" t="s">
        <v>4339</v>
      </c>
      <c r="B21652" s="100" t="s">
        <v>18724</v>
      </c>
      <c r="C21652" s="99" t="s">
        <v>4675</v>
      </c>
      <c r="D21652" s="124">
        <v>21511</v>
      </c>
      <c r="E21652" s="157" t="e">
        <f>VLOOKUP(D21652,'SOAT LIQ'!$A$87:$C$3416,3,FALSE)</f>
        <v>#N/A</v>
      </c>
      <c r="F21652" t="s">
        <v>21632</v>
      </c>
    </row>
    <row r="21653" spans="1:6" x14ac:dyDescent="0.25">
      <c r="A21653" t="s">
        <v>4339</v>
      </c>
      <c r="B21653" s="100" t="s">
        <v>18725</v>
      </c>
      <c r="C21653" s="99" t="s">
        <v>4675</v>
      </c>
      <c r="D21653" s="124">
        <v>21511</v>
      </c>
      <c r="E21653" s="157" t="e">
        <f>VLOOKUP(D21653,'SOAT LIQ'!$A$87:$C$3416,3,FALSE)</f>
        <v>#N/A</v>
      </c>
      <c r="F21653" t="s">
        <v>21632</v>
      </c>
    </row>
    <row r="21654" spans="1:6" x14ac:dyDescent="0.25">
      <c r="A21654" t="s">
        <v>5750</v>
      </c>
      <c r="B21654" s="100" t="s">
        <v>18725</v>
      </c>
      <c r="C21654" s="99" t="s">
        <v>4675</v>
      </c>
      <c r="D21654" s="124">
        <v>21511</v>
      </c>
      <c r="E21654" s="157" t="e">
        <f>VLOOKUP(D21654,'SOAT LIQ'!$A$87:$C$3416,3,FALSE)</f>
        <v>#N/A</v>
      </c>
      <c r="F21654" t="s">
        <v>21632</v>
      </c>
    </row>
    <row r="21655" spans="1:6" x14ac:dyDescent="0.25">
      <c r="A21655" t="s">
        <v>6023</v>
      </c>
      <c r="B21655" s="100" t="s">
        <v>18725</v>
      </c>
      <c r="C21655" s="99" t="s">
        <v>4675</v>
      </c>
      <c r="D21655" s="124">
        <v>21511</v>
      </c>
      <c r="E21655" s="157" t="e">
        <f>VLOOKUP(D21655,'SOAT LIQ'!$A$87:$C$3416,3,FALSE)</f>
        <v>#N/A</v>
      </c>
      <c r="F21655" t="s">
        <v>21632</v>
      </c>
    </row>
    <row r="21656" spans="1:6" x14ac:dyDescent="0.25">
      <c r="A21656" t="s">
        <v>4339</v>
      </c>
      <c r="B21656" s="100" t="s">
        <v>18726</v>
      </c>
      <c r="C21656" s="99" t="s">
        <v>4675</v>
      </c>
      <c r="D21656" s="124">
        <v>21511</v>
      </c>
      <c r="E21656" s="157" t="e">
        <f>VLOOKUP(D21656,'SOAT LIQ'!$A$87:$C$3416,3,FALSE)</f>
        <v>#N/A</v>
      </c>
      <c r="F21656" t="s">
        <v>21632</v>
      </c>
    </row>
    <row r="21657" spans="1:6" x14ac:dyDescent="0.25">
      <c r="A21657" t="s">
        <v>5750</v>
      </c>
      <c r="B21657" s="100" t="s">
        <v>18726</v>
      </c>
      <c r="C21657" s="99" t="s">
        <v>4675</v>
      </c>
      <c r="D21657" s="124">
        <v>21511</v>
      </c>
      <c r="E21657" s="157" t="e">
        <f>VLOOKUP(D21657,'SOAT LIQ'!$A$87:$C$3416,3,FALSE)</f>
        <v>#N/A</v>
      </c>
      <c r="F21657" t="s">
        <v>21632</v>
      </c>
    </row>
    <row r="21658" spans="1:6" x14ac:dyDescent="0.25">
      <c r="A21658" t="s">
        <v>6023</v>
      </c>
      <c r="B21658" s="100" t="s">
        <v>18726</v>
      </c>
      <c r="C21658" s="99" t="s">
        <v>4675</v>
      </c>
      <c r="D21658" s="124">
        <v>21511</v>
      </c>
      <c r="E21658" s="157" t="e">
        <f>VLOOKUP(D21658,'SOAT LIQ'!$A$87:$C$3416,3,FALSE)</f>
        <v>#N/A</v>
      </c>
      <c r="F21658" t="s">
        <v>21632</v>
      </c>
    </row>
    <row r="21659" spans="1:6" x14ac:dyDescent="0.25">
      <c r="A21659" t="s">
        <v>4271</v>
      </c>
      <c r="B21659" s="100" t="s">
        <v>18726</v>
      </c>
      <c r="C21659" s="99" t="s">
        <v>4675</v>
      </c>
      <c r="D21659" s="124">
        <v>21511</v>
      </c>
      <c r="E21659" s="157" t="e">
        <f>VLOOKUP(D21659,'SOAT LIQ'!$A$87:$C$3416,3,FALSE)</f>
        <v>#N/A</v>
      </c>
    </row>
    <row r="21660" spans="1:6" x14ac:dyDescent="0.25">
      <c r="A21660" t="s">
        <v>4339</v>
      </c>
      <c r="B21660" s="100" t="s">
        <v>18727</v>
      </c>
      <c r="C21660" s="99" t="s">
        <v>4675</v>
      </c>
      <c r="D21660" s="124">
        <v>21511</v>
      </c>
      <c r="E21660" s="157" t="e">
        <f>VLOOKUP(D21660,'SOAT LIQ'!$A$87:$C$3416,3,FALSE)</f>
        <v>#N/A</v>
      </c>
      <c r="F21660" t="s">
        <v>21632</v>
      </c>
    </row>
    <row r="21661" spans="1:6" x14ac:dyDescent="0.25">
      <c r="A21661" t="s">
        <v>5750</v>
      </c>
      <c r="B21661" s="100" t="s">
        <v>18727</v>
      </c>
      <c r="C21661" s="99" t="s">
        <v>4675</v>
      </c>
      <c r="D21661" s="124">
        <v>21511</v>
      </c>
      <c r="E21661" s="157" t="e">
        <f>VLOOKUP(D21661,'SOAT LIQ'!$A$87:$C$3416,3,FALSE)</f>
        <v>#N/A</v>
      </c>
      <c r="F21661" t="s">
        <v>21632</v>
      </c>
    </row>
    <row r="21662" spans="1:6" x14ac:dyDescent="0.25">
      <c r="A21662" t="s">
        <v>6023</v>
      </c>
      <c r="B21662" s="100" t="s">
        <v>18727</v>
      </c>
      <c r="C21662" s="99" t="s">
        <v>4675</v>
      </c>
      <c r="D21662" s="124">
        <v>21511</v>
      </c>
      <c r="E21662" s="157" t="e">
        <f>VLOOKUP(D21662,'SOAT LIQ'!$A$87:$C$3416,3,FALSE)</f>
        <v>#N/A</v>
      </c>
      <c r="F21662" t="s">
        <v>21632</v>
      </c>
    </row>
    <row r="21663" spans="1:6" x14ac:dyDescent="0.25">
      <c r="A21663" t="s">
        <v>4339</v>
      </c>
      <c r="B21663" s="100" t="s">
        <v>18728</v>
      </c>
      <c r="C21663" s="99" t="s">
        <v>4675</v>
      </c>
      <c r="D21663" s="124">
        <v>21511</v>
      </c>
      <c r="E21663" s="157" t="e">
        <f>VLOOKUP(D21663,'SOAT LIQ'!$A$87:$C$3416,3,FALSE)</f>
        <v>#N/A</v>
      </c>
      <c r="F21663" t="s">
        <v>21632</v>
      </c>
    </row>
    <row r="21664" spans="1:6" x14ac:dyDescent="0.25">
      <c r="A21664" t="s">
        <v>5750</v>
      </c>
      <c r="B21664" s="100" t="s">
        <v>18728</v>
      </c>
      <c r="C21664" s="99" t="s">
        <v>4675</v>
      </c>
      <c r="D21664" s="124">
        <v>21511</v>
      </c>
      <c r="E21664" s="157" t="e">
        <f>VLOOKUP(D21664,'SOAT LIQ'!$A$87:$C$3416,3,FALSE)</f>
        <v>#N/A</v>
      </c>
      <c r="F21664" t="s">
        <v>21632</v>
      </c>
    </row>
    <row r="21665" spans="1:6" x14ac:dyDescent="0.25">
      <c r="A21665" t="s">
        <v>6023</v>
      </c>
      <c r="B21665" s="100" t="s">
        <v>18728</v>
      </c>
      <c r="C21665" s="99" t="s">
        <v>4675</v>
      </c>
      <c r="D21665" s="124">
        <v>21511</v>
      </c>
      <c r="E21665" s="157" t="e">
        <f>VLOOKUP(D21665,'SOAT LIQ'!$A$87:$C$3416,3,FALSE)</f>
        <v>#N/A</v>
      </c>
      <c r="F21665" t="s">
        <v>21632</v>
      </c>
    </row>
    <row r="21666" spans="1:6" x14ac:dyDescent="0.25">
      <c r="A21666" t="s">
        <v>4271</v>
      </c>
      <c r="B21666" s="100" t="s">
        <v>18728</v>
      </c>
      <c r="C21666" s="99" t="s">
        <v>4675</v>
      </c>
      <c r="D21666" s="124">
        <v>21511</v>
      </c>
      <c r="E21666" s="157" t="e">
        <f>VLOOKUP(D21666,'SOAT LIQ'!$A$87:$C$3416,3,FALSE)</f>
        <v>#N/A</v>
      </c>
    </row>
    <row r="21667" spans="1:6" x14ac:dyDescent="0.25">
      <c r="A21667" t="s">
        <v>4339</v>
      </c>
      <c r="B21667" s="100" t="s">
        <v>18729</v>
      </c>
      <c r="C21667" s="99" t="s">
        <v>4675</v>
      </c>
      <c r="D21667" s="124">
        <v>21511</v>
      </c>
      <c r="E21667" s="157" t="e">
        <f>VLOOKUP(D21667,'SOAT LIQ'!$A$87:$C$3416,3,FALSE)</f>
        <v>#N/A</v>
      </c>
      <c r="F21667" t="s">
        <v>21632</v>
      </c>
    </row>
    <row r="21668" spans="1:6" x14ac:dyDescent="0.25">
      <c r="A21668" t="s">
        <v>5969</v>
      </c>
      <c r="B21668" s="100" t="s">
        <v>18729</v>
      </c>
      <c r="C21668" s="99" t="s">
        <v>4675</v>
      </c>
      <c r="D21668" s="124">
        <v>21511</v>
      </c>
      <c r="E21668" s="157" t="e">
        <f>VLOOKUP(D21668,'SOAT LIQ'!$A$87:$C$3416,3,FALSE)</f>
        <v>#N/A</v>
      </c>
      <c r="F21668" t="s">
        <v>21632</v>
      </c>
    </row>
    <row r="21669" spans="1:6" x14ac:dyDescent="0.25">
      <c r="A21669" t="s">
        <v>5750</v>
      </c>
      <c r="B21669" s="100" t="s">
        <v>18729</v>
      </c>
      <c r="C21669" s="99" t="s">
        <v>4675</v>
      </c>
      <c r="D21669" s="124">
        <v>21511</v>
      </c>
      <c r="E21669" s="157" t="e">
        <f>VLOOKUP(D21669,'SOAT LIQ'!$A$87:$C$3416,3,FALSE)</f>
        <v>#N/A</v>
      </c>
      <c r="F21669" t="s">
        <v>21632</v>
      </c>
    </row>
    <row r="21670" spans="1:6" x14ac:dyDescent="0.25">
      <c r="A21670" t="s">
        <v>10065</v>
      </c>
      <c r="B21670" s="100" t="s">
        <v>18729</v>
      </c>
      <c r="C21670" s="99" t="s">
        <v>4675</v>
      </c>
      <c r="D21670" s="124">
        <v>21511</v>
      </c>
      <c r="E21670" s="157" t="e">
        <f>VLOOKUP(D21670,'SOAT LIQ'!$A$87:$C$3416,3,FALSE)</f>
        <v>#N/A</v>
      </c>
    </row>
    <row r="21671" spans="1:6" x14ac:dyDescent="0.25">
      <c r="A21671" t="s">
        <v>4339</v>
      </c>
      <c r="B21671" s="100" t="s">
        <v>18730</v>
      </c>
      <c r="C21671" s="99" t="s">
        <v>4675</v>
      </c>
      <c r="D21671" s="124">
        <v>21511</v>
      </c>
      <c r="E21671" s="157" t="e">
        <f>VLOOKUP(D21671,'SOAT LIQ'!$A$87:$C$3416,3,FALSE)</f>
        <v>#N/A</v>
      </c>
      <c r="F21671" t="s">
        <v>21632</v>
      </c>
    </row>
    <row r="21672" spans="1:6" x14ac:dyDescent="0.25">
      <c r="A21672" t="s">
        <v>5969</v>
      </c>
      <c r="B21672" s="100" t="s">
        <v>18730</v>
      </c>
      <c r="C21672" s="99" t="s">
        <v>4675</v>
      </c>
      <c r="D21672" s="124">
        <v>21511</v>
      </c>
      <c r="E21672" s="157" t="e">
        <f>VLOOKUP(D21672,'SOAT LIQ'!$A$87:$C$3416,3,FALSE)</f>
        <v>#N/A</v>
      </c>
      <c r="F21672" t="s">
        <v>21632</v>
      </c>
    </row>
    <row r="21673" spans="1:6" x14ac:dyDescent="0.25">
      <c r="A21673" t="s">
        <v>5509</v>
      </c>
      <c r="B21673" s="100" t="s">
        <v>18730</v>
      </c>
      <c r="C21673" s="99" t="s">
        <v>4675</v>
      </c>
      <c r="D21673" s="124">
        <v>21511</v>
      </c>
      <c r="E21673" s="157" t="e">
        <f>VLOOKUP(D21673,'SOAT LIQ'!$A$87:$C$3416,3,FALSE)</f>
        <v>#N/A</v>
      </c>
      <c r="F21673" t="s">
        <v>5509</v>
      </c>
    </row>
    <row r="21674" spans="1:6" x14ac:dyDescent="0.25">
      <c r="A21674" t="s">
        <v>5750</v>
      </c>
      <c r="B21674" s="100" t="s">
        <v>18730</v>
      </c>
      <c r="C21674" s="99" t="s">
        <v>4675</v>
      </c>
      <c r="D21674" s="124">
        <v>21511</v>
      </c>
      <c r="E21674" s="157" t="e">
        <f>VLOOKUP(D21674,'SOAT LIQ'!$A$87:$C$3416,3,FALSE)</f>
        <v>#N/A</v>
      </c>
      <c r="F21674" t="s">
        <v>21632</v>
      </c>
    </row>
    <row r="21675" spans="1:6" x14ac:dyDescent="0.25">
      <c r="A21675" t="s">
        <v>10065</v>
      </c>
      <c r="B21675" s="100" t="s">
        <v>18730</v>
      </c>
      <c r="C21675" s="99" t="s">
        <v>4675</v>
      </c>
      <c r="D21675" s="124">
        <v>21511</v>
      </c>
      <c r="E21675" s="157" t="e">
        <f>VLOOKUP(D21675,'SOAT LIQ'!$A$87:$C$3416,3,FALSE)</f>
        <v>#N/A</v>
      </c>
    </row>
    <row r="21676" spans="1:6" x14ac:dyDescent="0.25">
      <c r="A21676" t="s">
        <v>5969</v>
      </c>
      <c r="B21676" s="100" t="s">
        <v>18731</v>
      </c>
      <c r="C21676" s="99" t="s">
        <v>4675</v>
      </c>
      <c r="D21676" s="124">
        <v>21511</v>
      </c>
      <c r="E21676" s="157" t="e">
        <f>VLOOKUP(D21676,'SOAT LIQ'!$A$87:$C$3416,3,FALSE)</f>
        <v>#N/A</v>
      </c>
      <c r="F21676" t="s">
        <v>21632</v>
      </c>
    </row>
    <row r="21677" spans="1:6" x14ac:dyDescent="0.25">
      <c r="A21677" t="s">
        <v>10065</v>
      </c>
      <c r="B21677" s="100" t="s">
        <v>18731</v>
      </c>
      <c r="C21677" s="99" t="s">
        <v>4675</v>
      </c>
      <c r="D21677" s="124">
        <v>21511</v>
      </c>
      <c r="E21677" s="157" t="e">
        <f>VLOOKUP(D21677,'SOAT LIQ'!$A$87:$C$3416,3,FALSE)</f>
        <v>#N/A</v>
      </c>
    </row>
    <row r="21678" spans="1:6" x14ac:dyDescent="0.25">
      <c r="A21678" t="s">
        <v>5969</v>
      </c>
      <c r="B21678" s="100" t="s">
        <v>18732</v>
      </c>
      <c r="C21678" s="99" t="s">
        <v>4675</v>
      </c>
      <c r="D21678" s="124">
        <v>21511</v>
      </c>
      <c r="E21678" s="157" t="e">
        <f>VLOOKUP(D21678,'SOAT LIQ'!$A$87:$C$3416,3,FALSE)</f>
        <v>#N/A</v>
      </c>
      <c r="F21678" t="s">
        <v>21632</v>
      </c>
    </row>
    <row r="21679" spans="1:6" x14ac:dyDescent="0.25">
      <c r="A21679" t="s">
        <v>5969</v>
      </c>
      <c r="B21679" s="100" t="s">
        <v>18733</v>
      </c>
      <c r="C21679" s="99" t="s">
        <v>4675</v>
      </c>
      <c r="D21679" s="124">
        <v>21511</v>
      </c>
      <c r="E21679" s="157" t="e">
        <f>VLOOKUP(D21679,'SOAT LIQ'!$A$87:$C$3416,3,FALSE)</f>
        <v>#N/A</v>
      </c>
      <c r="F21679" t="s">
        <v>21632</v>
      </c>
    </row>
    <row r="21680" spans="1:6" x14ac:dyDescent="0.25">
      <c r="A21680" t="s">
        <v>5969</v>
      </c>
      <c r="B21680" s="100" t="s">
        <v>18734</v>
      </c>
      <c r="C21680" s="99" t="s">
        <v>4675</v>
      </c>
      <c r="D21680" s="124">
        <v>21511</v>
      </c>
      <c r="E21680" s="157" t="e">
        <f>VLOOKUP(D21680,'SOAT LIQ'!$A$87:$C$3416,3,FALSE)</f>
        <v>#N/A</v>
      </c>
      <c r="F21680" t="s">
        <v>21632</v>
      </c>
    </row>
    <row r="21681" spans="1:6" x14ac:dyDescent="0.25">
      <c r="A21681" t="s">
        <v>10065</v>
      </c>
      <c r="B21681" s="100" t="s">
        <v>18734</v>
      </c>
      <c r="C21681" s="99" t="s">
        <v>4675</v>
      </c>
      <c r="D21681" s="124">
        <v>21511</v>
      </c>
      <c r="E21681" s="157" t="e">
        <f>VLOOKUP(D21681,'SOAT LIQ'!$A$87:$C$3416,3,FALSE)</f>
        <v>#N/A</v>
      </c>
    </row>
    <row r="21682" spans="1:6" x14ac:dyDescent="0.25">
      <c r="A21682" t="s">
        <v>5969</v>
      </c>
      <c r="B21682" s="100" t="s">
        <v>18735</v>
      </c>
      <c r="C21682" s="99" t="s">
        <v>4675</v>
      </c>
      <c r="D21682" s="124">
        <v>23105</v>
      </c>
      <c r="E21682" s="157" t="e">
        <f>VLOOKUP(D21682,'SOAT LIQ'!$A$87:$C$3416,3,FALSE)</f>
        <v>#N/A</v>
      </c>
      <c r="F21682" t="s">
        <v>21632</v>
      </c>
    </row>
    <row r="21683" spans="1:6" x14ac:dyDescent="0.25">
      <c r="A21683" t="s">
        <v>8490</v>
      </c>
      <c r="B21683" s="100" t="s">
        <v>18735</v>
      </c>
      <c r="C21683" s="99" t="s">
        <v>4675</v>
      </c>
      <c r="D21683" s="124">
        <v>23105</v>
      </c>
      <c r="E21683" s="157" t="e">
        <f>VLOOKUP(D21683,'SOAT LIQ'!$A$87:$C$3416,3,FALSE)</f>
        <v>#N/A</v>
      </c>
    </row>
    <row r="21684" spans="1:6" x14ac:dyDescent="0.25">
      <c r="A21684" t="s">
        <v>6570</v>
      </c>
      <c r="B21684" s="100" t="s">
        <v>18735</v>
      </c>
      <c r="C21684" s="99" t="s">
        <v>4675</v>
      </c>
      <c r="D21684" s="124">
        <v>23105</v>
      </c>
      <c r="E21684" s="157" t="e">
        <f>VLOOKUP(D21684,'SOAT LIQ'!$A$87:$C$3416,3,FALSE)</f>
        <v>#N/A</v>
      </c>
    </row>
    <row r="21685" spans="1:6" x14ac:dyDescent="0.25">
      <c r="A21685" t="s">
        <v>8487</v>
      </c>
      <c r="B21685" s="100" t="s">
        <v>18735</v>
      </c>
      <c r="C21685" s="99" t="s">
        <v>4675</v>
      </c>
      <c r="D21685" s="124">
        <v>23105</v>
      </c>
      <c r="E21685" s="157" t="e">
        <f>VLOOKUP(D21685,'SOAT LIQ'!$A$87:$C$3416,3,FALSE)</f>
        <v>#N/A</v>
      </c>
    </row>
    <row r="21686" spans="1:6" x14ac:dyDescent="0.25">
      <c r="A21686" t="s">
        <v>10065</v>
      </c>
      <c r="B21686" s="100" t="s">
        <v>18735</v>
      </c>
      <c r="C21686" s="99" t="s">
        <v>4675</v>
      </c>
      <c r="D21686" s="124">
        <v>23105</v>
      </c>
      <c r="E21686" s="157" t="e">
        <f>VLOOKUP(D21686,'SOAT LIQ'!$A$87:$C$3416,3,FALSE)</f>
        <v>#N/A</v>
      </c>
    </row>
    <row r="21687" spans="1:6" x14ac:dyDescent="0.25">
      <c r="A21687" t="s">
        <v>6183</v>
      </c>
      <c r="B21687" s="100" t="s">
        <v>18735</v>
      </c>
      <c r="C21687" s="99" t="s">
        <v>4675</v>
      </c>
      <c r="D21687" s="124">
        <v>23105</v>
      </c>
      <c r="E21687" s="157" t="e">
        <f>VLOOKUP(D21687,'SOAT LIQ'!$A$87:$C$3416,3,FALSE)</f>
        <v>#N/A</v>
      </c>
    </row>
    <row r="21688" spans="1:6" x14ac:dyDescent="0.25">
      <c r="A21688" t="s">
        <v>8470</v>
      </c>
      <c r="B21688" s="100" t="s">
        <v>18735</v>
      </c>
      <c r="C21688" s="99" t="s">
        <v>4675</v>
      </c>
      <c r="D21688" s="124">
        <v>23105</v>
      </c>
      <c r="E21688" s="157" t="e">
        <f>VLOOKUP(D21688,'SOAT LIQ'!$A$87:$C$3416,3,FALSE)</f>
        <v>#N/A</v>
      </c>
    </row>
    <row r="21689" spans="1:6" x14ac:dyDescent="0.25">
      <c r="A21689" t="s">
        <v>5576</v>
      </c>
      <c r="B21689" s="100" t="s">
        <v>18735</v>
      </c>
      <c r="C21689" s="99" t="s">
        <v>4675</v>
      </c>
      <c r="D21689" s="124">
        <v>23105</v>
      </c>
      <c r="E21689" s="157" t="e">
        <f>VLOOKUP(D21689,'SOAT LIQ'!$A$87:$C$3416,3,FALSE)</f>
        <v>#N/A</v>
      </c>
    </row>
    <row r="21690" spans="1:6" x14ac:dyDescent="0.25">
      <c r="A21690" t="s">
        <v>5578</v>
      </c>
      <c r="B21690" s="100" t="s">
        <v>18735</v>
      </c>
      <c r="C21690" s="99" t="s">
        <v>4675</v>
      </c>
      <c r="D21690" s="124">
        <v>23105</v>
      </c>
      <c r="E21690" s="157" t="e">
        <f>VLOOKUP(D21690,'SOAT LIQ'!$A$87:$C$3416,3,FALSE)</f>
        <v>#N/A</v>
      </c>
    </row>
    <row r="21691" spans="1:6" x14ac:dyDescent="0.25">
      <c r="A21691" t="s">
        <v>8471</v>
      </c>
      <c r="B21691" s="100" t="s">
        <v>18735</v>
      </c>
      <c r="C21691" s="99" t="s">
        <v>4675</v>
      </c>
      <c r="D21691" s="124">
        <v>23105</v>
      </c>
      <c r="E21691" s="157" t="e">
        <f>VLOOKUP(D21691,'SOAT LIQ'!$A$87:$C$3416,3,FALSE)</f>
        <v>#N/A</v>
      </c>
    </row>
    <row r="21692" spans="1:6" x14ac:dyDescent="0.25">
      <c r="A21692" t="s">
        <v>8472</v>
      </c>
      <c r="B21692" s="100" t="s">
        <v>18735</v>
      </c>
      <c r="C21692" s="99" t="s">
        <v>4675</v>
      </c>
      <c r="D21692" s="124">
        <v>23105</v>
      </c>
      <c r="E21692" s="157" t="e">
        <f>VLOOKUP(D21692,'SOAT LIQ'!$A$87:$C$3416,3,FALSE)</f>
        <v>#N/A</v>
      </c>
    </row>
    <row r="21693" spans="1:6" x14ac:dyDescent="0.25">
      <c r="A21693" t="s">
        <v>5577</v>
      </c>
      <c r="B21693" s="100" t="s">
        <v>18735</v>
      </c>
      <c r="C21693" s="99" t="s">
        <v>4675</v>
      </c>
      <c r="D21693" s="124">
        <v>23105</v>
      </c>
      <c r="E21693" s="157" t="e">
        <f>VLOOKUP(D21693,'SOAT LIQ'!$A$87:$C$3416,3,FALSE)</f>
        <v>#N/A</v>
      </c>
    </row>
    <row r="21694" spans="1:6" x14ac:dyDescent="0.25">
      <c r="A21694" t="s">
        <v>5579</v>
      </c>
      <c r="B21694" s="100" t="s">
        <v>18735</v>
      </c>
      <c r="C21694" s="99" t="s">
        <v>4675</v>
      </c>
      <c r="D21694" s="124">
        <v>23105</v>
      </c>
      <c r="E21694" s="157" t="e">
        <f>VLOOKUP(D21694,'SOAT LIQ'!$A$87:$C$3416,3,FALSE)</f>
        <v>#N/A</v>
      </c>
    </row>
    <row r="21695" spans="1:6" x14ac:dyDescent="0.25">
      <c r="A21695" t="s">
        <v>5580</v>
      </c>
      <c r="B21695" s="100" t="s">
        <v>18735</v>
      </c>
      <c r="C21695" s="99" t="s">
        <v>4675</v>
      </c>
      <c r="D21695" s="124">
        <v>23105</v>
      </c>
      <c r="E21695" s="157" t="e">
        <f>VLOOKUP(D21695,'SOAT LIQ'!$A$87:$C$3416,3,FALSE)</f>
        <v>#N/A</v>
      </c>
    </row>
    <row r="21696" spans="1:6" x14ac:dyDescent="0.25">
      <c r="A21696" t="s">
        <v>8478</v>
      </c>
      <c r="B21696" s="100" t="s">
        <v>18735</v>
      </c>
      <c r="C21696" s="99" t="s">
        <v>4675</v>
      </c>
      <c r="D21696" s="124">
        <v>23105</v>
      </c>
      <c r="E21696" s="157" t="e">
        <f>VLOOKUP(D21696,'SOAT LIQ'!$A$87:$C$3416,3,FALSE)</f>
        <v>#N/A</v>
      </c>
    </row>
    <row r="21697" spans="1:6" x14ac:dyDescent="0.25">
      <c r="A21697" t="s">
        <v>4229</v>
      </c>
      <c r="B21697" s="100" t="s">
        <v>18735</v>
      </c>
      <c r="C21697" s="99" t="s">
        <v>4675</v>
      </c>
      <c r="D21697" s="124">
        <v>23105</v>
      </c>
      <c r="E21697" s="157" t="e">
        <f>VLOOKUP(D21697,'SOAT LIQ'!$A$87:$C$3416,3,FALSE)</f>
        <v>#N/A</v>
      </c>
    </row>
    <row r="21698" spans="1:6" x14ac:dyDescent="0.25">
      <c r="A21698" t="s">
        <v>4339</v>
      </c>
      <c r="B21698" s="100" t="s">
        <v>18735</v>
      </c>
      <c r="C21698" s="99" t="s">
        <v>4675</v>
      </c>
      <c r="D21698" s="124">
        <v>23105</v>
      </c>
      <c r="E21698" s="157" t="e">
        <f>VLOOKUP(D21698,'SOAT LIQ'!$A$87:$C$3416,3,FALSE)</f>
        <v>#N/A</v>
      </c>
      <c r="F21698" t="s">
        <v>21632</v>
      </c>
    </row>
    <row r="21699" spans="1:6" x14ac:dyDescent="0.25">
      <c r="A21699" t="s">
        <v>8502</v>
      </c>
      <c r="B21699" s="100" t="s">
        <v>18735</v>
      </c>
      <c r="C21699" s="99" t="s">
        <v>4675</v>
      </c>
      <c r="D21699" s="124">
        <v>23105</v>
      </c>
      <c r="E21699" s="157" t="e">
        <f>VLOOKUP(D21699,'SOAT LIQ'!$A$87:$C$3416,3,FALSE)</f>
        <v>#N/A</v>
      </c>
    </row>
    <row r="21700" spans="1:6" x14ac:dyDescent="0.25">
      <c r="A21700" t="s">
        <v>8503</v>
      </c>
      <c r="B21700" s="100" t="s">
        <v>18735</v>
      </c>
      <c r="C21700" s="99" t="s">
        <v>4675</v>
      </c>
      <c r="D21700" s="124">
        <v>23105</v>
      </c>
      <c r="E21700" s="157" t="e">
        <f>VLOOKUP(D21700,'SOAT LIQ'!$A$87:$C$3416,3,FALSE)</f>
        <v>#N/A</v>
      </c>
    </row>
    <row r="21701" spans="1:6" x14ac:dyDescent="0.25">
      <c r="A21701" t="s">
        <v>8504</v>
      </c>
      <c r="B21701" s="100" t="s">
        <v>18735</v>
      </c>
      <c r="C21701" s="99" t="s">
        <v>4675</v>
      </c>
      <c r="D21701" s="124">
        <v>23105</v>
      </c>
      <c r="E21701" s="157" t="e">
        <f>VLOOKUP(D21701,'SOAT LIQ'!$A$87:$C$3416,3,FALSE)</f>
        <v>#N/A</v>
      </c>
    </row>
    <row r="21702" spans="1:6" x14ac:dyDescent="0.25">
      <c r="A21702" t="s">
        <v>5965</v>
      </c>
      <c r="B21702" s="100" t="s">
        <v>4255</v>
      </c>
      <c r="C21702" s="99" t="s">
        <v>10969</v>
      </c>
      <c r="D21702" s="124">
        <v>39201</v>
      </c>
      <c r="E21702" s="157" t="e">
        <f>VLOOKUP(D21702,'SOAT LIQ'!$A$87:$C$3416,3,FALSE)</f>
        <v>#N/A</v>
      </c>
      <c r="F21702" t="s">
        <v>21632</v>
      </c>
    </row>
    <row r="21703" spans="1:6" x14ac:dyDescent="0.25">
      <c r="A21703" t="s">
        <v>8490</v>
      </c>
      <c r="B21703" s="100" t="s">
        <v>4255</v>
      </c>
      <c r="C21703" s="99" t="s">
        <v>10969</v>
      </c>
      <c r="D21703" s="124">
        <v>39201</v>
      </c>
      <c r="E21703" s="157" t="e">
        <f>VLOOKUP(D21703,'SOAT LIQ'!$A$87:$C$3416,3,FALSE)</f>
        <v>#N/A</v>
      </c>
    </row>
    <row r="21704" spans="1:6" x14ac:dyDescent="0.25">
      <c r="A21704" t="s">
        <v>10820</v>
      </c>
      <c r="B21704" s="100" t="s">
        <v>4255</v>
      </c>
      <c r="C21704" s="99" t="s">
        <v>10969</v>
      </c>
      <c r="D21704" s="124">
        <v>39201</v>
      </c>
      <c r="E21704" s="157" t="e">
        <f>VLOOKUP(D21704,'SOAT LIQ'!$A$87:$C$3416,3,FALSE)</f>
        <v>#N/A</v>
      </c>
    </row>
    <row r="21705" spans="1:6" x14ac:dyDescent="0.25">
      <c r="A21705" t="s">
        <v>6570</v>
      </c>
      <c r="B21705" s="100" t="s">
        <v>4255</v>
      </c>
      <c r="C21705" s="99" t="s">
        <v>10969</v>
      </c>
      <c r="D21705" s="124">
        <v>39201</v>
      </c>
      <c r="E21705" s="157" t="e">
        <f>VLOOKUP(D21705,'SOAT LIQ'!$A$87:$C$3416,3,FALSE)</f>
        <v>#N/A</v>
      </c>
    </row>
    <row r="21706" spans="1:6" x14ac:dyDescent="0.25">
      <c r="A21706" t="s">
        <v>5965</v>
      </c>
      <c r="B21706" s="100" t="s">
        <v>18736</v>
      </c>
      <c r="C21706" s="99" t="s">
        <v>11100</v>
      </c>
      <c r="D21706" s="124">
        <v>37108</v>
      </c>
      <c r="E21706" s="157" t="e">
        <f>VLOOKUP(D21706,'SOAT LIQ'!$A$87:$C$3416,3,FALSE)</f>
        <v>#N/A</v>
      </c>
      <c r="F21706" t="s">
        <v>21632</v>
      </c>
    </row>
    <row r="21707" spans="1:6" x14ac:dyDescent="0.25">
      <c r="A21707" t="s">
        <v>10820</v>
      </c>
      <c r="B21707" s="100" t="s">
        <v>18736</v>
      </c>
      <c r="C21707" s="99" t="s">
        <v>11100</v>
      </c>
      <c r="D21707" s="124">
        <v>37108</v>
      </c>
      <c r="E21707" s="157" t="e">
        <f>VLOOKUP(D21707,'SOAT LIQ'!$A$87:$C$3416,3,FALSE)</f>
        <v>#N/A</v>
      </c>
    </row>
    <row r="21708" spans="1:6" x14ac:dyDescent="0.25">
      <c r="A21708" t="s">
        <v>5965</v>
      </c>
      <c r="B21708" s="100" t="s">
        <v>18737</v>
      </c>
      <c r="C21708" s="99" t="s">
        <v>11100</v>
      </c>
      <c r="D21708" s="124">
        <v>37108</v>
      </c>
      <c r="E21708" s="157" t="e">
        <f>VLOOKUP(D21708,'SOAT LIQ'!$A$87:$C$3416,3,FALSE)</f>
        <v>#N/A</v>
      </c>
      <c r="F21708" t="s">
        <v>21632</v>
      </c>
    </row>
    <row r="21709" spans="1:6" x14ac:dyDescent="0.25">
      <c r="A21709" t="s">
        <v>10820</v>
      </c>
      <c r="B21709" s="100" t="s">
        <v>18737</v>
      </c>
      <c r="C21709" s="99" t="s">
        <v>11100</v>
      </c>
      <c r="D21709" s="124">
        <v>37108</v>
      </c>
      <c r="E21709" s="157" t="e">
        <f>VLOOKUP(D21709,'SOAT LIQ'!$A$87:$C$3416,3,FALSE)</f>
        <v>#N/A</v>
      </c>
    </row>
    <row r="21710" spans="1:6" x14ac:dyDescent="0.25">
      <c r="A21710" t="s">
        <v>5965</v>
      </c>
      <c r="B21710" s="100" t="s">
        <v>18738</v>
      </c>
      <c r="C21710" s="99" t="s">
        <v>11100</v>
      </c>
      <c r="D21710" s="124">
        <v>11412</v>
      </c>
      <c r="E21710" s="157">
        <f>VLOOKUP(D21710,'SOAT LIQ'!$A$87:$C$3416,3,FALSE)</f>
        <v>3</v>
      </c>
      <c r="F21710" t="s">
        <v>21632</v>
      </c>
    </row>
    <row r="21711" spans="1:6" x14ac:dyDescent="0.25">
      <c r="A21711" t="s">
        <v>10820</v>
      </c>
      <c r="B21711" s="100" t="s">
        <v>18738</v>
      </c>
      <c r="C21711" s="99" t="s">
        <v>11100</v>
      </c>
      <c r="D21711" s="124">
        <v>11412</v>
      </c>
      <c r="E21711" s="157">
        <f>VLOOKUP(D21711,'SOAT LIQ'!$A$87:$C$3416,3,FALSE)</f>
        <v>3</v>
      </c>
      <c r="F21711" t="s">
        <v>21632</v>
      </c>
    </row>
    <row r="21712" spans="1:6" x14ac:dyDescent="0.25">
      <c r="A21712" t="s">
        <v>8490</v>
      </c>
      <c r="B21712" s="100" t="s">
        <v>18738</v>
      </c>
      <c r="C21712" s="99" t="s">
        <v>11100</v>
      </c>
      <c r="D21712" s="124">
        <v>11412</v>
      </c>
      <c r="E21712" s="157">
        <f>VLOOKUP(D21712,'SOAT LIQ'!$A$87:$C$3416,3,FALSE)</f>
        <v>3</v>
      </c>
      <c r="F21712" t="s">
        <v>21632</v>
      </c>
    </row>
    <row r="21713" spans="1:6" x14ac:dyDescent="0.25">
      <c r="A21713" t="s">
        <v>4339</v>
      </c>
      <c r="B21713" s="100" t="s">
        <v>18739</v>
      </c>
      <c r="C21713" s="99" t="s">
        <v>9907</v>
      </c>
      <c r="D21713" s="124">
        <v>9180</v>
      </c>
      <c r="E21713" s="157">
        <f>VLOOKUP(D21713,'SOAT LIQ'!$A$87:$C$3416,3,FALSE)</f>
        <v>9</v>
      </c>
      <c r="F21713" t="s">
        <v>21632</v>
      </c>
    </row>
    <row r="21714" spans="1:6" x14ac:dyDescent="0.25">
      <c r="A21714" t="s">
        <v>5750</v>
      </c>
      <c r="B21714" s="100" t="s">
        <v>18739</v>
      </c>
      <c r="C21714" s="99" t="s">
        <v>9907</v>
      </c>
      <c r="D21714" s="124">
        <v>9180</v>
      </c>
      <c r="E21714" s="157">
        <f>VLOOKUP(D21714,'SOAT LIQ'!$A$87:$C$3416,3,FALSE)</f>
        <v>9</v>
      </c>
      <c r="F21714" t="s">
        <v>21632</v>
      </c>
    </row>
    <row r="21715" spans="1:6" x14ac:dyDescent="0.25">
      <c r="A21715" t="s">
        <v>6023</v>
      </c>
      <c r="B21715" s="100" t="s">
        <v>18739</v>
      </c>
      <c r="C21715" s="99" t="s">
        <v>9907</v>
      </c>
      <c r="D21715" s="124">
        <v>9180</v>
      </c>
      <c r="E21715" s="157">
        <f>VLOOKUP(D21715,'SOAT LIQ'!$A$87:$C$3416,3,FALSE)</f>
        <v>9</v>
      </c>
      <c r="F21715" t="s">
        <v>21632</v>
      </c>
    </row>
    <row r="21716" spans="1:6" x14ac:dyDescent="0.25">
      <c r="A21716" t="s">
        <v>4339</v>
      </c>
      <c r="B21716" s="100" t="s">
        <v>18740</v>
      </c>
      <c r="C21716" s="99" t="s">
        <v>9907</v>
      </c>
      <c r="D21716" s="124">
        <v>9180</v>
      </c>
      <c r="E21716" s="157">
        <f>VLOOKUP(D21716,'SOAT LIQ'!$A$87:$C$3416,3,FALSE)</f>
        <v>9</v>
      </c>
      <c r="F21716" t="s">
        <v>21632</v>
      </c>
    </row>
    <row r="21717" spans="1:6" x14ac:dyDescent="0.25">
      <c r="A21717" t="s">
        <v>5750</v>
      </c>
      <c r="B21717" s="100" t="s">
        <v>18740</v>
      </c>
      <c r="C21717" s="99" t="s">
        <v>9907</v>
      </c>
      <c r="D21717" s="124">
        <v>9180</v>
      </c>
      <c r="E21717" s="157">
        <f>VLOOKUP(D21717,'SOAT LIQ'!$A$87:$C$3416,3,FALSE)</f>
        <v>9</v>
      </c>
      <c r="F21717" t="s">
        <v>21632</v>
      </c>
    </row>
    <row r="21718" spans="1:6" x14ac:dyDescent="0.25">
      <c r="A21718" t="s">
        <v>6023</v>
      </c>
      <c r="B21718" s="100" t="s">
        <v>18740</v>
      </c>
      <c r="C21718" s="99" t="s">
        <v>9907</v>
      </c>
      <c r="D21718" s="124">
        <v>9180</v>
      </c>
      <c r="E21718" s="157">
        <f>VLOOKUP(D21718,'SOAT LIQ'!$A$87:$C$3416,3,FALSE)</f>
        <v>9</v>
      </c>
      <c r="F21718" t="s">
        <v>21632</v>
      </c>
    </row>
    <row r="21719" spans="1:6" x14ac:dyDescent="0.25">
      <c r="A21719" t="s">
        <v>4339</v>
      </c>
      <c r="B21719" s="100" t="s">
        <v>18741</v>
      </c>
      <c r="C21719" s="99" t="s">
        <v>4190</v>
      </c>
      <c r="D21719" s="124">
        <v>39202</v>
      </c>
      <c r="E21719" s="157" t="e">
        <f>VLOOKUP(D21719,'SOAT LIQ'!$A$87:$C$3416,3,FALSE)</f>
        <v>#N/A</v>
      </c>
      <c r="F21719" t="s">
        <v>21632</v>
      </c>
    </row>
    <row r="21720" spans="1:6" x14ac:dyDescent="0.25">
      <c r="A21720" t="s">
        <v>5750</v>
      </c>
      <c r="B21720" s="100" t="s">
        <v>18741</v>
      </c>
      <c r="C21720" s="99" t="s">
        <v>4190</v>
      </c>
      <c r="D21720" s="124">
        <v>39202</v>
      </c>
      <c r="E21720" s="157" t="e">
        <f>VLOOKUP(D21720,'SOAT LIQ'!$A$87:$C$3416,3,FALSE)</f>
        <v>#N/A</v>
      </c>
      <c r="F21720" t="s">
        <v>21632</v>
      </c>
    </row>
    <row r="21721" spans="1:6" x14ac:dyDescent="0.25">
      <c r="A21721" t="s">
        <v>6023</v>
      </c>
      <c r="B21721" s="100" t="s">
        <v>18741</v>
      </c>
      <c r="C21721" s="99" t="s">
        <v>4190</v>
      </c>
      <c r="D21721" s="124">
        <v>39202</v>
      </c>
      <c r="E21721" s="157" t="e">
        <f>VLOOKUP(D21721,'SOAT LIQ'!$A$87:$C$3416,3,FALSE)</f>
        <v>#N/A</v>
      </c>
      <c r="F21721" t="s">
        <v>21632</v>
      </c>
    </row>
    <row r="21722" spans="1:6" x14ac:dyDescent="0.25">
      <c r="A21722" t="s">
        <v>5930</v>
      </c>
      <c r="B21722" s="100" t="s">
        <v>18742</v>
      </c>
      <c r="C21722" s="99" t="s">
        <v>13722</v>
      </c>
      <c r="D21722" s="124">
        <v>13112</v>
      </c>
      <c r="E21722" s="157">
        <f>VLOOKUP(D21722,'SOAT LIQ'!$A$87:$C$3416,3,FALSE)</f>
        <v>3</v>
      </c>
      <c r="F21722" t="s">
        <v>21632</v>
      </c>
    </row>
    <row r="21723" spans="1:6" x14ac:dyDescent="0.25">
      <c r="A21723" t="s">
        <v>5523</v>
      </c>
      <c r="B21723" s="100" t="s">
        <v>18742</v>
      </c>
      <c r="C21723" s="99" t="s">
        <v>13722</v>
      </c>
      <c r="D21723" s="124">
        <v>13112</v>
      </c>
      <c r="E21723" s="157">
        <f>VLOOKUP(D21723,'SOAT LIQ'!$A$87:$C$3416,3,FALSE)</f>
        <v>3</v>
      </c>
      <c r="F21723" t="s">
        <v>21632</v>
      </c>
    </row>
    <row r="21724" spans="1:6" x14ac:dyDescent="0.25">
      <c r="A21724" t="s">
        <v>6573</v>
      </c>
      <c r="B21724" s="100" t="s">
        <v>18744</v>
      </c>
      <c r="C21724" s="99" t="s">
        <v>18743</v>
      </c>
      <c r="D21724" s="124">
        <v>27119</v>
      </c>
      <c r="E21724" s="157" t="e">
        <f>VLOOKUP(D21724,'SOAT LIQ'!$A$87:$C$3416,3,FALSE)</f>
        <v>#N/A</v>
      </c>
    </row>
    <row r="21725" spans="1:6" x14ac:dyDescent="0.25">
      <c r="A21725" t="s">
        <v>5745</v>
      </c>
      <c r="B21725" s="100" t="s">
        <v>18744</v>
      </c>
      <c r="C21725" s="99" t="s">
        <v>18743</v>
      </c>
      <c r="D21725" s="124">
        <v>27119</v>
      </c>
      <c r="E21725" s="157" t="e">
        <f>VLOOKUP(D21725,'SOAT LIQ'!$A$87:$C$3416,3,FALSE)</f>
        <v>#N/A</v>
      </c>
      <c r="F21725" t="s">
        <v>21632</v>
      </c>
    </row>
    <row r="21726" spans="1:6" x14ac:dyDescent="0.25">
      <c r="A21726" t="s">
        <v>6183</v>
      </c>
      <c r="B21726" s="100" t="s">
        <v>18744</v>
      </c>
      <c r="C21726" s="99" t="s">
        <v>18743</v>
      </c>
      <c r="D21726" s="124">
        <v>27119</v>
      </c>
      <c r="E21726" s="157" t="e">
        <f>VLOOKUP(D21726,'SOAT LIQ'!$A$87:$C$3416,3,FALSE)</f>
        <v>#N/A</v>
      </c>
    </row>
    <row r="21727" spans="1:6" x14ac:dyDescent="0.25">
      <c r="A21727" t="s">
        <v>6573</v>
      </c>
      <c r="B21727" s="100" t="s">
        <v>18745</v>
      </c>
      <c r="C21727" s="99" t="s">
        <v>6698</v>
      </c>
      <c r="D21727" s="124">
        <v>27120</v>
      </c>
      <c r="E21727" s="157" t="e">
        <f>VLOOKUP(D21727,'SOAT LIQ'!$A$87:$C$3416,3,FALSE)</f>
        <v>#N/A</v>
      </c>
    </row>
    <row r="21728" spans="1:6" x14ac:dyDescent="0.25">
      <c r="A21728" t="s">
        <v>5745</v>
      </c>
      <c r="B21728" s="100" t="s">
        <v>18745</v>
      </c>
      <c r="C21728" s="99" t="s">
        <v>6698</v>
      </c>
      <c r="D21728" s="124">
        <v>27120</v>
      </c>
      <c r="E21728" s="157" t="e">
        <f>VLOOKUP(D21728,'SOAT LIQ'!$A$87:$C$3416,3,FALSE)</f>
        <v>#N/A</v>
      </c>
      <c r="F21728" t="s">
        <v>21632</v>
      </c>
    </row>
    <row r="21729" spans="1:6" x14ac:dyDescent="0.25">
      <c r="A21729" t="s">
        <v>6570</v>
      </c>
      <c r="B21729" s="100" t="s">
        <v>18745</v>
      </c>
      <c r="C21729" s="99" t="s">
        <v>6698</v>
      </c>
      <c r="D21729" s="124">
        <v>27120</v>
      </c>
      <c r="E21729" s="157" t="e">
        <f>VLOOKUP(D21729,'SOAT LIQ'!$A$87:$C$3416,3,FALSE)</f>
        <v>#N/A</v>
      </c>
    </row>
    <row r="21730" spans="1:6" x14ac:dyDescent="0.25">
      <c r="A21730" t="s">
        <v>6183</v>
      </c>
      <c r="B21730" s="100" t="s">
        <v>18745</v>
      </c>
      <c r="C21730" s="99" t="s">
        <v>6698</v>
      </c>
      <c r="D21730" s="124">
        <v>27120</v>
      </c>
      <c r="E21730" s="157" t="e">
        <f>VLOOKUP(D21730,'SOAT LIQ'!$A$87:$C$3416,3,FALSE)</f>
        <v>#N/A</v>
      </c>
    </row>
    <row r="21731" spans="1:6" x14ac:dyDescent="0.25">
      <c r="A21731" t="s">
        <v>6573</v>
      </c>
      <c r="B21731" s="100" t="s">
        <v>18746</v>
      </c>
      <c r="C21731" s="99" t="s">
        <v>6698</v>
      </c>
      <c r="D21731" s="124">
        <v>27120</v>
      </c>
      <c r="E21731" s="157" t="e">
        <f>VLOOKUP(D21731,'SOAT LIQ'!$A$87:$C$3416,3,FALSE)</f>
        <v>#N/A</v>
      </c>
    </row>
    <row r="21732" spans="1:6" x14ac:dyDescent="0.25">
      <c r="A21732" t="s">
        <v>5745</v>
      </c>
      <c r="B21732" s="100" t="s">
        <v>18746</v>
      </c>
      <c r="C21732" s="99" t="s">
        <v>6698</v>
      </c>
      <c r="D21732" s="124">
        <v>27120</v>
      </c>
      <c r="E21732" s="157" t="e">
        <f>VLOOKUP(D21732,'SOAT LIQ'!$A$87:$C$3416,3,FALSE)</f>
        <v>#N/A</v>
      </c>
      <c r="F21732" t="s">
        <v>21632</v>
      </c>
    </row>
    <row r="21733" spans="1:6" x14ac:dyDescent="0.25">
      <c r="A21733" t="s">
        <v>6573</v>
      </c>
      <c r="B21733" s="100" t="s">
        <v>18747</v>
      </c>
      <c r="C21733" s="99" t="s">
        <v>7334</v>
      </c>
      <c r="D21733" s="124">
        <v>3631</v>
      </c>
      <c r="E21733" s="157">
        <f>VLOOKUP(D21733,'SOAT LIQ'!$A$87:$C$3416,3,FALSE)</f>
        <v>3</v>
      </c>
      <c r="F21733" t="s">
        <v>21632</v>
      </c>
    </row>
    <row r="21734" spans="1:6" x14ac:dyDescent="0.25">
      <c r="A21734" t="s">
        <v>5745</v>
      </c>
      <c r="B21734" s="100" t="s">
        <v>18747</v>
      </c>
      <c r="C21734" s="99" t="s">
        <v>7334</v>
      </c>
      <c r="D21734" s="124">
        <v>3631</v>
      </c>
      <c r="E21734" s="157">
        <f>VLOOKUP(D21734,'SOAT LIQ'!$A$87:$C$3416,3,FALSE)</f>
        <v>3</v>
      </c>
      <c r="F21734" t="s">
        <v>21632</v>
      </c>
    </row>
    <row r="21735" spans="1:6" x14ac:dyDescent="0.25">
      <c r="A21735" t="s">
        <v>6570</v>
      </c>
      <c r="B21735" s="100" t="s">
        <v>18747</v>
      </c>
      <c r="C21735" s="99" t="s">
        <v>7334</v>
      </c>
      <c r="D21735" s="124">
        <v>3631</v>
      </c>
      <c r="E21735" s="157">
        <f>VLOOKUP(D21735,'SOAT LIQ'!$A$87:$C$3416,3,FALSE)</f>
        <v>3</v>
      </c>
      <c r="F21735" t="s">
        <v>21632</v>
      </c>
    </row>
    <row r="21736" spans="1:6" x14ac:dyDescent="0.25">
      <c r="A21736" t="s">
        <v>6183</v>
      </c>
      <c r="B21736" s="100" t="s">
        <v>18747</v>
      </c>
      <c r="C21736" s="99" t="s">
        <v>7334</v>
      </c>
      <c r="D21736" s="124">
        <v>3631</v>
      </c>
      <c r="E21736" s="157">
        <f>VLOOKUP(D21736,'SOAT LIQ'!$A$87:$C$3416,3,FALSE)</f>
        <v>3</v>
      </c>
      <c r="F21736" t="s">
        <v>21632</v>
      </c>
    </row>
    <row r="21737" spans="1:6" x14ac:dyDescent="0.25">
      <c r="A21737" t="s">
        <v>5750</v>
      </c>
      <c r="B21737" s="100" t="s">
        <v>18748</v>
      </c>
      <c r="C21737" s="99" t="s">
        <v>7514</v>
      </c>
      <c r="D21737" s="124">
        <v>27119</v>
      </c>
      <c r="E21737" s="157" t="e">
        <f>VLOOKUP(D21737,'SOAT LIQ'!$A$87:$C$3416,3,FALSE)</f>
        <v>#N/A</v>
      </c>
      <c r="F21737" t="s">
        <v>21632</v>
      </c>
    </row>
    <row r="21738" spans="1:6" x14ac:dyDescent="0.25">
      <c r="A21738" t="s">
        <v>5745</v>
      </c>
      <c r="B21738" s="100" t="s">
        <v>18748</v>
      </c>
      <c r="C21738" s="99" t="s">
        <v>7514</v>
      </c>
      <c r="D21738" s="124">
        <v>27119</v>
      </c>
      <c r="E21738" s="157" t="e">
        <f>VLOOKUP(D21738,'SOAT LIQ'!$A$87:$C$3416,3,FALSE)</f>
        <v>#N/A</v>
      </c>
      <c r="F21738" t="s">
        <v>21632</v>
      </c>
    </row>
    <row r="21739" spans="1:6" x14ac:dyDescent="0.25">
      <c r="A21739" t="s">
        <v>6573</v>
      </c>
      <c r="B21739" s="100" t="s">
        <v>18748</v>
      </c>
      <c r="C21739" s="99" t="s">
        <v>7514</v>
      </c>
      <c r="D21739" s="124">
        <v>27119</v>
      </c>
      <c r="E21739" s="157" t="e">
        <f>VLOOKUP(D21739,'SOAT LIQ'!$A$87:$C$3416,3,FALSE)</f>
        <v>#N/A</v>
      </c>
    </row>
    <row r="21740" spans="1:6" x14ac:dyDescent="0.25">
      <c r="A21740" t="s">
        <v>13932</v>
      </c>
      <c r="B21740" s="100" t="s">
        <v>18748</v>
      </c>
      <c r="C21740" s="99" t="s">
        <v>7514</v>
      </c>
      <c r="D21740" s="124">
        <v>27119</v>
      </c>
      <c r="E21740" s="157" t="e">
        <f>VLOOKUP(D21740,'SOAT LIQ'!$A$87:$C$3416,3,FALSE)</f>
        <v>#N/A</v>
      </c>
    </row>
    <row r="21741" spans="1:6" x14ac:dyDescent="0.25">
      <c r="A21741" t="s">
        <v>4339</v>
      </c>
      <c r="B21741" s="100" t="s">
        <v>18749</v>
      </c>
      <c r="C21741" s="99" t="s">
        <v>7514</v>
      </c>
      <c r="D21741" s="124">
        <v>18120</v>
      </c>
      <c r="E21741" s="157">
        <f>VLOOKUP(D21741,'SOAT LIQ'!$A$87:$C$3416,3,FALSE)</f>
        <v>8</v>
      </c>
      <c r="F21741" t="s">
        <v>21632</v>
      </c>
    </row>
    <row r="21742" spans="1:6" x14ac:dyDescent="0.25">
      <c r="A21742" t="s">
        <v>5745</v>
      </c>
      <c r="B21742" s="100" t="s">
        <v>18749</v>
      </c>
      <c r="C21742" s="99" t="s">
        <v>7514</v>
      </c>
      <c r="D21742" s="124">
        <v>18120</v>
      </c>
      <c r="E21742" s="157">
        <f>VLOOKUP(D21742,'SOAT LIQ'!$A$87:$C$3416,3,FALSE)</f>
        <v>8</v>
      </c>
      <c r="F21742" t="s">
        <v>21632</v>
      </c>
    </row>
    <row r="21743" spans="1:6" x14ac:dyDescent="0.25">
      <c r="A21743" t="s">
        <v>6573</v>
      </c>
      <c r="B21743" s="100" t="s">
        <v>18749</v>
      </c>
      <c r="C21743" s="99" t="s">
        <v>7514</v>
      </c>
      <c r="D21743" s="124">
        <v>18120</v>
      </c>
      <c r="E21743" s="157">
        <f>VLOOKUP(D21743,'SOAT LIQ'!$A$87:$C$3416,3,FALSE)</f>
        <v>8</v>
      </c>
      <c r="F21743" t="s">
        <v>21632</v>
      </c>
    </row>
    <row r="21744" spans="1:6" x14ac:dyDescent="0.25">
      <c r="A21744" t="s">
        <v>5750</v>
      </c>
      <c r="B21744" s="100" t="s">
        <v>18749</v>
      </c>
      <c r="C21744" s="99" t="s">
        <v>7514</v>
      </c>
      <c r="D21744" s="124">
        <v>18120</v>
      </c>
      <c r="E21744" s="157">
        <f>VLOOKUP(D21744,'SOAT LIQ'!$A$87:$C$3416,3,FALSE)</f>
        <v>8</v>
      </c>
      <c r="F21744" t="s">
        <v>21632</v>
      </c>
    </row>
    <row r="21745" spans="1:6" x14ac:dyDescent="0.25">
      <c r="A21745" t="s">
        <v>5936</v>
      </c>
      <c r="B21745" s="100" t="s">
        <v>18749</v>
      </c>
      <c r="C21745" s="99" t="s">
        <v>7514</v>
      </c>
      <c r="D21745" s="124">
        <v>18120</v>
      </c>
      <c r="E21745" s="157">
        <f>VLOOKUP(D21745,'SOAT LIQ'!$A$87:$C$3416,3,FALSE)</f>
        <v>8</v>
      </c>
      <c r="F21745" t="s">
        <v>21632</v>
      </c>
    </row>
    <row r="21746" spans="1:6" x14ac:dyDescent="0.25">
      <c r="A21746" t="s">
        <v>5965</v>
      </c>
      <c r="B21746" s="100" t="s">
        <v>18750</v>
      </c>
      <c r="C21746" s="99" t="s">
        <v>10870</v>
      </c>
      <c r="D21746" s="124">
        <v>11412</v>
      </c>
      <c r="E21746" s="157">
        <f>VLOOKUP(D21746,'SOAT LIQ'!$A$87:$C$3416,3,FALSE)</f>
        <v>3</v>
      </c>
      <c r="F21746" t="s">
        <v>21632</v>
      </c>
    </row>
    <row r="21747" spans="1:6" x14ac:dyDescent="0.25">
      <c r="A21747" t="s">
        <v>10820</v>
      </c>
      <c r="B21747" s="100" t="s">
        <v>18750</v>
      </c>
      <c r="C21747" s="99" t="s">
        <v>10870</v>
      </c>
      <c r="D21747" s="124">
        <v>11412</v>
      </c>
      <c r="E21747" s="157">
        <f>VLOOKUP(D21747,'SOAT LIQ'!$A$87:$C$3416,3,FALSE)</f>
        <v>3</v>
      </c>
      <c r="F21747" t="s">
        <v>21632</v>
      </c>
    </row>
    <row r="21748" spans="1:6" x14ac:dyDescent="0.25">
      <c r="A21748" t="s">
        <v>5965</v>
      </c>
      <c r="B21748" s="100" t="s">
        <v>18751</v>
      </c>
      <c r="C21748" s="99" t="s">
        <v>10993</v>
      </c>
      <c r="D21748" s="124">
        <v>11603</v>
      </c>
      <c r="E21748" s="157">
        <f>VLOOKUP(D21748,'SOAT LIQ'!$A$87:$C$3416,3,FALSE)</f>
        <v>3</v>
      </c>
      <c r="F21748" t="s">
        <v>21632</v>
      </c>
    </row>
    <row r="21749" spans="1:6" x14ac:dyDescent="0.25">
      <c r="A21749" t="s">
        <v>10820</v>
      </c>
      <c r="B21749" s="100" t="s">
        <v>18751</v>
      </c>
      <c r="C21749" s="99" t="s">
        <v>10993</v>
      </c>
      <c r="D21749" s="124">
        <v>11603</v>
      </c>
      <c r="E21749" s="157">
        <f>VLOOKUP(D21749,'SOAT LIQ'!$A$87:$C$3416,3,FALSE)</f>
        <v>3</v>
      </c>
      <c r="F21749" t="s">
        <v>21632</v>
      </c>
    </row>
    <row r="21750" spans="1:6" x14ac:dyDescent="0.25">
      <c r="A21750" t="s">
        <v>6183</v>
      </c>
      <c r="B21750" s="100" t="s">
        <v>18751</v>
      </c>
      <c r="C21750" s="99" t="s">
        <v>10993</v>
      </c>
      <c r="D21750" s="124">
        <v>11603</v>
      </c>
      <c r="E21750" s="157">
        <f>VLOOKUP(D21750,'SOAT LIQ'!$A$87:$C$3416,3,FALSE)</f>
        <v>3</v>
      </c>
      <c r="F21750" t="s">
        <v>21632</v>
      </c>
    </row>
    <row r="21751" spans="1:6" x14ac:dyDescent="0.25">
      <c r="A21751" t="s">
        <v>4339</v>
      </c>
      <c r="B21751" s="100" t="s">
        <v>18752</v>
      </c>
      <c r="C21751" s="99" t="s">
        <v>18671</v>
      </c>
      <c r="D21751" s="124">
        <v>8102</v>
      </c>
      <c r="E21751" s="157">
        <f>VLOOKUP(D21751,'SOAT LIQ'!$A$87:$C$3416,3,FALSE)</f>
        <v>9</v>
      </c>
      <c r="F21751" t="s">
        <v>21632</v>
      </c>
    </row>
    <row r="21752" spans="1:6" x14ac:dyDescent="0.25">
      <c r="A21752" t="s">
        <v>4339</v>
      </c>
      <c r="B21752" s="100" t="s">
        <v>18752</v>
      </c>
      <c r="C21752" s="99" t="s">
        <v>18671</v>
      </c>
      <c r="D21752" s="124">
        <v>8102</v>
      </c>
      <c r="E21752" s="157">
        <f>VLOOKUP(D21752,'SOAT LIQ'!$A$87:$C$3416,3,FALSE)</f>
        <v>9</v>
      </c>
      <c r="F21752" t="s">
        <v>21632</v>
      </c>
    </row>
    <row r="21753" spans="1:6" x14ac:dyDescent="0.25">
      <c r="A21753" t="s">
        <v>5750</v>
      </c>
      <c r="B21753" s="100" t="s">
        <v>18752</v>
      </c>
      <c r="C21753" s="99" t="s">
        <v>18671</v>
      </c>
      <c r="D21753" s="124">
        <v>8102</v>
      </c>
      <c r="E21753" s="157">
        <f>VLOOKUP(D21753,'SOAT LIQ'!$A$87:$C$3416,3,FALSE)</f>
        <v>9</v>
      </c>
      <c r="F21753" t="s">
        <v>21632</v>
      </c>
    </row>
    <row r="21754" spans="1:6" x14ac:dyDescent="0.25">
      <c r="A21754" t="s">
        <v>6023</v>
      </c>
      <c r="B21754" s="100" t="s">
        <v>18752</v>
      </c>
      <c r="C21754" s="99" t="s">
        <v>18671</v>
      </c>
      <c r="D21754" s="124">
        <v>8102</v>
      </c>
      <c r="E21754" s="157">
        <f>VLOOKUP(D21754,'SOAT LIQ'!$A$87:$C$3416,3,FALSE)</f>
        <v>9</v>
      </c>
      <c r="F21754" t="s">
        <v>21632</v>
      </c>
    </row>
    <row r="21755" spans="1:6" x14ac:dyDescent="0.25">
      <c r="A21755" t="s">
        <v>6183</v>
      </c>
      <c r="B21755" s="100" t="s">
        <v>18752</v>
      </c>
      <c r="C21755" s="99" t="s">
        <v>18671</v>
      </c>
      <c r="D21755" s="124">
        <v>8102</v>
      </c>
      <c r="E21755" s="157">
        <f>VLOOKUP(D21755,'SOAT LIQ'!$A$87:$C$3416,3,FALSE)</f>
        <v>9</v>
      </c>
      <c r="F21755" t="s">
        <v>21632</v>
      </c>
    </row>
    <row r="21756" spans="1:6" x14ac:dyDescent="0.25">
      <c r="A21756" t="s">
        <v>5969</v>
      </c>
      <c r="B21756" s="100" t="s">
        <v>18753</v>
      </c>
      <c r="C21756" s="99" t="s">
        <v>10263</v>
      </c>
      <c r="D21756" s="124">
        <v>18810</v>
      </c>
      <c r="E21756" s="157">
        <f>VLOOKUP(D21756,'SOAT LIQ'!$A$87:$C$3416,3,FALSE)</f>
        <v>10</v>
      </c>
      <c r="F21756" t="s">
        <v>21632</v>
      </c>
    </row>
    <row r="21757" spans="1:6" x14ac:dyDescent="0.25">
      <c r="A21757" t="s">
        <v>4339</v>
      </c>
      <c r="B21757" s="100" t="s">
        <v>18753</v>
      </c>
      <c r="C21757" s="99" t="s">
        <v>10263</v>
      </c>
      <c r="D21757" s="124">
        <v>18810</v>
      </c>
      <c r="E21757" s="157">
        <f>VLOOKUP(D21757,'SOAT LIQ'!$A$87:$C$3416,3,FALSE)</f>
        <v>10</v>
      </c>
      <c r="F21757" t="s">
        <v>21632</v>
      </c>
    </row>
    <row r="21758" spans="1:6" x14ac:dyDescent="0.25">
      <c r="A21758" t="s">
        <v>10065</v>
      </c>
      <c r="B21758" s="100" t="s">
        <v>18753</v>
      </c>
      <c r="C21758" s="99" t="s">
        <v>10263</v>
      </c>
      <c r="D21758" s="124">
        <v>18810</v>
      </c>
      <c r="E21758" s="157">
        <f>VLOOKUP(D21758,'SOAT LIQ'!$A$87:$C$3416,3,FALSE)</f>
        <v>10</v>
      </c>
      <c r="F21758" t="s">
        <v>21632</v>
      </c>
    </row>
    <row r="21759" spans="1:6" x14ac:dyDescent="0.25">
      <c r="A21759" t="s">
        <v>6183</v>
      </c>
      <c r="B21759" s="100" t="s">
        <v>18753</v>
      </c>
      <c r="C21759" s="99" t="s">
        <v>10263</v>
      </c>
      <c r="D21759" s="124">
        <v>18810</v>
      </c>
      <c r="E21759" s="157">
        <f>VLOOKUP(D21759,'SOAT LIQ'!$A$87:$C$3416,3,FALSE)</f>
        <v>10</v>
      </c>
      <c r="F21759" t="s">
        <v>21632</v>
      </c>
    </row>
    <row r="21760" spans="1:6" x14ac:dyDescent="0.25">
      <c r="A21760" t="s">
        <v>5969</v>
      </c>
      <c r="B21760" s="100" t="s">
        <v>18755</v>
      </c>
      <c r="C21760" s="99" t="s">
        <v>18754</v>
      </c>
      <c r="D21760" s="124">
        <v>18810</v>
      </c>
      <c r="E21760" s="157">
        <f>VLOOKUP(D21760,'SOAT LIQ'!$A$87:$C$3416,3,FALSE)</f>
        <v>10</v>
      </c>
      <c r="F21760" t="s">
        <v>21632</v>
      </c>
    </row>
    <row r="21761" spans="1:6" x14ac:dyDescent="0.25">
      <c r="A21761" t="s">
        <v>4339</v>
      </c>
      <c r="B21761" s="100" t="s">
        <v>18756</v>
      </c>
      <c r="C21761" s="99" t="s">
        <v>18757</v>
      </c>
      <c r="D21761" s="124">
        <v>27119</v>
      </c>
      <c r="E21761" s="157" t="e">
        <f>VLOOKUP(D21761,'SOAT LIQ'!$A$87:$C$3416,3,FALSE)</f>
        <v>#N/A</v>
      </c>
      <c r="F21761" t="s">
        <v>21632</v>
      </c>
    </row>
    <row r="21762" spans="1:6" x14ac:dyDescent="0.25">
      <c r="A21762" t="s">
        <v>4339</v>
      </c>
      <c r="B21762" s="100" t="s">
        <v>18756</v>
      </c>
      <c r="C21762" s="99" t="s">
        <v>18757</v>
      </c>
      <c r="D21762" s="124">
        <v>27119</v>
      </c>
      <c r="E21762" s="157" t="e">
        <f>VLOOKUP(D21762,'SOAT LIQ'!$A$87:$C$3416,3,FALSE)</f>
        <v>#N/A</v>
      </c>
      <c r="F21762" t="s">
        <v>21632</v>
      </c>
    </row>
    <row r="21763" spans="1:6" x14ac:dyDescent="0.25">
      <c r="A21763" t="s">
        <v>5750</v>
      </c>
      <c r="B21763" s="100" t="s">
        <v>18756</v>
      </c>
      <c r="C21763" s="99" t="s">
        <v>18757</v>
      </c>
      <c r="D21763" s="124">
        <v>27119</v>
      </c>
      <c r="E21763" s="157" t="e">
        <f>VLOOKUP(D21763,'SOAT LIQ'!$A$87:$C$3416,3,FALSE)</f>
        <v>#N/A</v>
      </c>
      <c r="F21763" t="s">
        <v>21632</v>
      </c>
    </row>
    <row r="21764" spans="1:6" x14ac:dyDescent="0.25">
      <c r="A21764" t="s">
        <v>6023</v>
      </c>
      <c r="B21764" s="100" t="s">
        <v>18756</v>
      </c>
      <c r="C21764" s="99" t="s">
        <v>18757</v>
      </c>
      <c r="D21764" s="124">
        <v>27119</v>
      </c>
      <c r="E21764" s="157" t="e">
        <f>VLOOKUP(D21764,'SOAT LIQ'!$A$87:$C$3416,3,FALSE)</f>
        <v>#N/A</v>
      </c>
      <c r="F21764" t="s">
        <v>21632</v>
      </c>
    </row>
    <row r="21765" spans="1:6" x14ac:dyDescent="0.25">
      <c r="A21765" t="s">
        <v>6183</v>
      </c>
      <c r="B21765" s="100" t="s">
        <v>18756</v>
      </c>
      <c r="C21765" s="99" t="s">
        <v>18757</v>
      </c>
      <c r="D21765" s="124">
        <v>27119</v>
      </c>
      <c r="E21765" s="157" t="e">
        <f>VLOOKUP(D21765,'SOAT LIQ'!$A$87:$C$3416,3,FALSE)</f>
        <v>#N/A</v>
      </c>
    </row>
    <row r="21766" spans="1:6" x14ac:dyDescent="0.25">
      <c r="A21766" t="s">
        <v>6113</v>
      </c>
      <c r="B21766" s="100" t="s">
        <v>18759</v>
      </c>
      <c r="C21766" s="99" t="s">
        <v>18758</v>
      </c>
      <c r="D21766" s="124">
        <v>28108</v>
      </c>
      <c r="E21766" s="157" t="e">
        <f>VLOOKUP(D21766,'SOAT LIQ'!$A$87:$C$3416,3,FALSE)</f>
        <v>#N/A</v>
      </c>
      <c r="F21766" t="s">
        <v>21632</v>
      </c>
    </row>
    <row r="21767" spans="1:6" x14ac:dyDescent="0.25">
      <c r="A21767" t="s">
        <v>6317</v>
      </c>
      <c r="B21767" s="100" t="s">
        <v>18759</v>
      </c>
      <c r="C21767" s="99" t="s">
        <v>18758</v>
      </c>
      <c r="D21767" s="124">
        <v>28108</v>
      </c>
      <c r="E21767" s="157" t="e">
        <f>VLOOKUP(D21767,'SOAT LIQ'!$A$87:$C$3416,3,FALSE)</f>
        <v>#N/A</v>
      </c>
    </row>
    <row r="21768" spans="1:6" x14ac:dyDescent="0.25">
      <c r="A21768" t="s">
        <v>6183</v>
      </c>
      <c r="B21768" s="100" t="s">
        <v>18759</v>
      </c>
      <c r="C21768" s="99" t="s">
        <v>18758</v>
      </c>
      <c r="D21768" s="124">
        <v>28108</v>
      </c>
      <c r="E21768" s="157" t="e">
        <f>VLOOKUP(D21768,'SOAT LIQ'!$A$87:$C$3416,3,FALSE)</f>
        <v>#N/A</v>
      </c>
    </row>
    <row r="21769" spans="1:6" x14ac:dyDescent="0.25">
      <c r="A21769" t="s">
        <v>6113</v>
      </c>
      <c r="B21769" s="100" t="s">
        <v>18760</v>
      </c>
      <c r="C21769" s="99" t="s">
        <v>6283</v>
      </c>
      <c r="D21769" s="124">
        <v>28112</v>
      </c>
      <c r="E21769" s="157" t="e">
        <f>VLOOKUP(D21769,'SOAT LIQ'!$A$87:$C$3416,3,FALSE)</f>
        <v>#N/A</v>
      </c>
      <c r="F21769" t="s">
        <v>21632</v>
      </c>
    </row>
    <row r="21770" spans="1:6" x14ac:dyDescent="0.25">
      <c r="A21770" t="s">
        <v>6317</v>
      </c>
      <c r="B21770" s="100" t="s">
        <v>18760</v>
      </c>
      <c r="C21770" s="99" t="s">
        <v>6283</v>
      </c>
      <c r="D21770" s="124">
        <v>28112</v>
      </c>
      <c r="E21770" s="157" t="e">
        <f>VLOOKUP(D21770,'SOAT LIQ'!$A$87:$C$3416,3,FALSE)</f>
        <v>#N/A</v>
      </c>
    </row>
    <row r="21771" spans="1:6" x14ac:dyDescent="0.25">
      <c r="A21771" t="s">
        <v>5748</v>
      </c>
      <c r="B21771" s="100" t="s">
        <v>18761</v>
      </c>
      <c r="C21771" s="99" t="s">
        <v>18757</v>
      </c>
      <c r="D21771" s="124">
        <v>11603</v>
      </c>
      <c r="E21771" s="157">
        <f>VLOOKUP(D21771,'SOAT LIQ'!$A$87:$C$3416,3,FALSE)</f>
        <v>3</v>
      </c>
      <c r="F21771" t="s">
        <v>21632</v>
      </c>
    </row>
    <row r="21772" spans="1:6" x14ac:dyDescent="0.25">
      <c r="A21772" t="s">
        <v>4339</v>
      </c>
      <c r="B21772" s="100" t="s">
        <v>18761</v>
      </c>
      <c r="C21772" s="99" t="s">
        <v>18757</v>
      </c>
      <c r="D21772" s="124">
        <v>11603</v>
      </c>
      <c r="E21772" s="157">
        <f>VLOOKUP(D21772,'SOAT LIQ'!$A$87:$C$3416,3,FALSE)</f>
        <v>3</v>
      </c>
      <c r="F21772" t="s">
        <v>21632</v>
      </c>
    </row>
    <row r="21773" spans="1:6" x14ac:dyDescent="0.25">
      <c r="A21773" t="s">
        <v>4339</v>
      </c>
      <c r="B21773" s="100" t="s">
        <v>18761</v>
      </c>
      <c r="C21773" s="99" t="s">
        <v>18757</v>
      </c>
      <c r="D21773" s="124">
        <v>11603</v>
      </c>
      <c r="E21773" s="157">
        <f>VLOOKUP(D21773,'SOAT LIQ'!$A$87:$C$3416,3,FALSE)</f>
        <v>3</v>
      </c>
      <c r="F21773" t="s">
        <v>21632</v>
      </c>
    </row>
    <row r="21774" spans="1:6" x14ac:dyDescent="0.25">
      <c r="A21774" t="s">
        <v>6183</v>
      </c>
      <c r="B21774" s="100" t="s">
        <v>18761</v>
      </c>
      <c r="C21774" s="99" t="s">
        <v>18757</v>
      </c>
      <c r="D21774" s="124">
        <v>11603</v>
      </c>
      <c r="E21774" s="157">
        <f>VLOOKUP(D21774,'SOAT LIQ'!$A$87:$C$3416,3,FALSE)</f>
        <v>3</v>
      </c>
      <c r="F21774" t="s">
        <v>21632</v>
      </c>
    </row>
    <row r="21775" spans="1:6" x14ac:dyDescent="0.25">
      <c r="A21775" t="s">
        <v>5969</v>
      </c>
      <c r="B21775" s="100" t="s">
        <v>18762</v>
      </c>
      <c r="C21775" s="99" t="s">
        <v>18757</v>
      </c>
      <c r="D21775" s="124">
        <v>9660</v>
      </c>
      <c r="E21775" s="157">
        <f>VLOOKUP(D21775,'SOAT LIQ'!$A$87:$C$3416,3,FALSE)</f>
        <v>5</v>
      </c>
      <c r="F21775" t="s">
        <v>21632</v>
      </c>
    </row>
    <row r="21776" spans="1:6" x14ac:dyDescent="0.25">
      <c r="A21776" t="s">
        <v>6570</v>
      </c>
      <c r="B21776" s="100" t="s">
        <v>18762</v>
      </c>
      <c r="C21776" s="99" t="s">
        <v>18757</v>
      </c>
      <c r="D21776" s="124">
        <v>9660</v>
      </c>
      <c r="E21776" s="157">
        <f>VLOOKUP(D21776,'SOAT LIQ'!$A$87:$C$3416,3,FALSE)</f>
        <v>5</v>
      </c>
      <c r="F21776" t="s">
        <v>21632</v>
      </c>
    </row>
    <row r="21777" spans="1:6" x14ac:dyDescent="0.25">
      <c r="A21777" t="s">
        <v>10065</v>
      </c>
      <c r="B21777" s="100" t="s">
        <v>18762</v>
      </c>
      <c r="C21777" s="99" t="s">
        <v>18757</v>
      </c>
      <c r="D21777" s="124">
        <v>9660</v>
      </c>
      <c r="E21777" s="157">
        <f>VLOOKUP(D21777,'SOAT LIQ'!$A$87:$C$3416,3,FALSE)</f>
        <v>5</v>
      </c>
      <c r="F21777" t="s">
        <v>21632</v>
      </c>
    </row>
    <row r="21778" spans="1:6" x14ac:dyDescent="0.25">
      <c r="A21778" t="s">
        <v>6183</v>
      </c>
      <c r="B21778" s="100" t="s">
        <v>18762</v>
      </c>
      <c r="C21778" s="99" t="s">
        <v>18757</v>
      </c>
      <c r="D21778" s="124">
        <v>9660</v>
      </c>
      <c r="E21778" s="157">
        <f>VLOOKUP(D21778,'SOAT LIQ'!$A$87:$C$3416,3,FALSE)</f>
        <v>5</v>
      </c>
      <c r="F21778" t="s">
        <v>21632</v>
      </c>
    </row>
    <row r="21779" spans="1:6" x14ac:dyDescent="0.25">
      <c r="A21779" t="s">
        <v>5750</v>
      </c>
      <c r="B21779" s="100" t="s">
        <v>18762</v>
      </c>
      <c r="C21779" s="99" t="s">
        <v>18757</v>
      </c>
      <c r="D21779" s="124">
        <v>9660</v>
      </c>
      <c r="E21779" s="157">
        <f>VLOOKUP(D21779,'SOAT LIQ'!$A$87:$C$3416,3,FALSE)</f>
        <v>5</v>
      </c>
      <c r="F21779" t="s">
        <v>21632</v>
      </c>
    </row>
    <row r="21780" spans="1:6" x14ac:dyDescent="0.25">
      <c r="A21780" t="s">
        <v>6183</v>
      </c>
      <c r="B21780" s="100" t="s">
        <v>18763</v>
      </c>
      <c r="C21780" s="99" t="s">
        <v>18757</v>
      </c>
      <c r="D21780" s="124">
        <v>11603</v>
      </c>
      <c r="E21780" s="157">
        <f>VLOOKUP(D21780,'SOAT LIQ'!$A$87:$C$3416,3,FALSE)</f>
        <v>3</v>
      </c>
      <c r="F21780" t="s">
        <v>21632</v>
      </c>
    </row>
    <row r="21781" spans="1:6" x14ac:dyDescent="0.25">
      <c r="A21781" t="s">
        <v>6570</v>
      </c>
      <c r="B21781" s="100" t="s">
        <v>18763</v>
      </c>
      <c r="C21781" s="99" t="s">
        <v>18757</v>
      </c>
      <c r="D21781" s="124">
        <v>11603</v>
      </c>
      <c r="E21781" s="157">
        <f>VLOOKUP(D21781,'SOAT LIQ'!$A$87:$C$3416,3,FALSE)</f>
        <v>3</v>
      </c>
      <c r="F21781" t="s">
        <v>21632</v>
      </c>
    </row>
    <row r="21782" spans="1:6" x14ac:dyDescent="0.25">
      <c r="A21782" t="s">
        <v>10065</v>
      </c>
      <c r="B21782" s="100" t="s">
        <v>18763</v>
      </c>
      <c r="C21782" s="99" t="s">
        <v>18757</v>
      </c>
      <c r="D21782" s="124">
        <v>11603</v>
      </c>
      <c r="E21782" s="157">
        <f>VLOOKUP(D21782,'SOAT LIQ'!$A$87:$C$3416,3,FALSE)</f>
        <v>3</v>
      </c>
      <c r="F21782" t="s">
        <v>21632</v>
      </c>
    </row>
    <row r="21783" spans="1:6" x14ac:dyDescent="0.25">
      <c r="A21783" t="s">
        <v>6183</v>
      </c>
      <c r="B21783" s="100" t="s">
        <v>18764</v>
      </c>
      <c r="C21783" s="99" t="s">
        <v>18757</v>
      </c>
      <c r="D21783" s="124">
        <v>14110</v>
      </c>
      <c r="E21783" s="157">
        <f>VLOOKUP(D21783,'SOAT LIQ'!$A$87:$C$3416,3,FALSE)</f>
        <v>7</v>
      </c>
      <c r="F21783" t="s">
        <v>21632</v>
      </c>
    </row>
    <row r="21784" spans="1:6" x14ac:dyDescent="0.25">
      <c r="A21784" t="s">
        <v>5782</v>
      </c>
      <c r="B21784" s="100" t="s">
        <v>18764</v>
      </c>
      <c r="C21784" s="99" t="s">
        <v>18757</v>
      </c>
      <c r="D21784" s="124">
        <v>14110</v>
      </c>
      <c r="E21784" s="157">
        <f>VLOOKUP(D21784,'SOAT LIQ'!$A$87:$C$3416,3,FALSE)</f>
        <v>7</v>
      </c>
      <c r="F21784" t="s">
        <v>21632</v>
      </c>
    </row>
    <row r="21785" spans="1:6" x14ac:dyDescent="0.25">
      <c r="A21785" t="s">
        <v>13419</v>
      </c>
      <c r="B21785" s="100" t="s">
        <v>18764</v>
      </c>
      <c r="C21785" s="99" t="s">
        <v>18757</v>
      </c>
      <c r="D21785" s="124">
        <v>14110</v>
      </c>
      <c r="E21785" s="157">
        <f>VLOOKUP(D21785,'SOAT LIQ'!$A$87:$C$3416,3,FALSE)</f>
        <v>7</v>
      </c>
      <c r="F21785" t="s">
        <v>21632</v>
      </c>
    </row>
    <row r="21786" spans="1:6" x14ac:dyDescent="0.25">
      <c r="A21786" t="s">
        <v>6183</v>
      </c>
      <c r="B21786" s="100" t="s">
        <v>18765</v>
      </c>
      <c r="C21786" s="99" t="s">
        <v>18757</v>
      </c>
      <c r="D21786" s="124">
        <v>13211</v>
      </c>
      <c r="E21786" s="157">
        <f>VLOOKUP(D21786,'SOAT LIQ'!$A$87:$C$3416,3,FALSE)</f>
        <v>3</v>
      </c>
      <c r="F21786" t="s">
        <v>21632</v>
      </c>
    </row>
    <row r="21787" spans="1:6" x14ac:dyDescent="0.25">
      <c r="A21787" t="s">
        <v>4339</v>
      </c>
      <c r="B21787" s="100" t="s">
        <v>18765</v>
      </c>
      <c r="C21787" s="99" t="s">
        <v>18757</v>
      </c>
      <c r="D21787" s="124">
        <v>13211</v>
      </c>
      <c r="E21787" s="157">
        <f>VLOOKUP(D21787,'SOAT LIQ'!$A$87:$C$3416,3,FALSE)</f>
        <v>3</v>
      </c>
      <c r="F21787" t="s">
        <v>21632</v>
      </c>
    </row>
    <row r="21788" spans="1:6" x14ac:dyDescent="0.25">
      <c r="A21788" t="s">
        <v>5523</v>
      </c>
      <c r="B21788" s="100" t="s">
        <v>18765</v>
      </c>
      <c r="C21788" s="99" t="s">
        <v>18757</v>
      </c>
      <c r="D21788" s="124">
        <v>13211</v>
      </c>
      <c r="E21788" s="157">
        <f>VLOOKUP(D21788,'SOAT LIQ'!$A$87:$C$3416,3,FALSE)</f>
        <v>3</v>
      </c>
      <c r="F21788" t="s">
        <v>21632</v>
      </c>
    </row>
    <row r="21789" spans="1:6" x14ac:dyDescent="0.25">
      <c r="A21789" t="s">
        <v>5930</v>
      </c>
      <c r="B21789" s="100" t="s">
        <v>18765</v>
      </c>
      <c r="C21789" s="99" t="s">
        <v>18757</v>
      </c>
      <c r="D21789" s="124">
        <v>13211</v>
      </c>
      <c r="E21789" s="157">
        <f>VLOOKUP(D21789,'SOAT LIQ'!$A$87:$C$3416,3,FALSE)</f>
        <v>3</v>
      </c>
      <c r="F21789" t="s">
        <v>21632</v>
      </c>
    </row>
    <row r="21790" spans="1:6" x14ac:dyDescent="0.25">
      <c r="A21790" t="s">
        <v>6183</v>
      </c>
      <c r="B21790" s="100" t="s">
        <v>18767</v>
      </c>
      <c r="C21790" s="99" t="s">
        <v>18766</v>
      </c>
      <c r="D21790" s="124">
        <v>13512</v>
      </c>
      <c r="E21790" s="157">
        <f>VLOOKUP(D21790,'SOAT LIQ'!$A$87:$C$3416,3,FALSE)</f>
        <v>3</v>
      </c>
      <c r="F21790" t="s">
        <v>21632</v>
      </c>
    </row>
    <row r="21791" spans="1:6" x14ac:dyDescent="0.25">
      <c r="A21791" t="s">
        <v>5523</v>
      </c>
      <c r="B21791" s="100" t="s">
        <v>18767</v>
      </c>
      <c r="C21791" s="99" t="s">
        <v>18766</v>
      </c>
      <c r="D21791" s="124">
        <v>13512</v>
      </c>
      <c r="E21791" s="157">
        <f>VLOOKUP(D21791,'SOAT LIQ'!$A$87:$C$3416,3,FALSE)</f>
        <v>3</v>
      </c>
      <c r="F21791" t="s">
        <v>21632</v>
      </c>
    </row>
    <row r="21792" spans="1:6" x14ac:dyDescent="0.25">
      <c r="A21792" t="s">
        <v>5930</v>
      </c>
      <c r="B21792" s="100" t="s">
        <v>18767</v>
      </c>
      <c r="C21792" s="99" t="s">
        <v>18766</v>
      </c>
      <c r="D21792" s="124">
        <v>13512</v>
      </c>
      <c r="E21792" s="157">
        <f>VLOOKUP(D21792,'SOAT LIQ'!$A$87:$C$3416,3,FALSE)</f>
        <v>3</v>
      </c>
      <c r="F21792" t="s">
        <v>21632</v>
      </c>
    </row>
    <row r="21793" spans="1:6" x14ac:dyDescent="0.25">
      <c r="A21793" t="s">
        <v>6183</v>
      </c>
      <c r="B21793" s="100" t="s">
        <v>18769</v>
      </c>
      <c r="C21793" s="99" t="s">
        <v>18768</v>
      </c>
      <c r="D21793" s="124">
        <v>13412</v>
      </c>
      <c r="E21793" s="157">
        <f>VLOOKUP(D21793,'SOAT LIQ'!$A$87:$C$3416,3,FALSE)</f>
        <v>3</v>
      </c>
      <c r="F21793" t="s">
        <v>21632</v>
      </c>
    </row>
    <row r="21794" spans="1:6" x14ac:dyDescent="0.25">
      <c r="A21794" t="s">
        <v>5523</v>
      </c>
      <c r="B21794" s="100" t="s">
        <v>18769</v>
      </c>
      <c r="C21794" s="99" t="s">
        <v>18768</v>
      </c>
      <c r="D21794" s="124">
        <v>13412</v>
      </c>
      <c r="E21794" s="157">
        <f>VLOOKUP(D21794,'SOAT LIQ'!$A$87:$C$3416,3,FALSE)</f>
        <v>3</v>
      </c>
      <c r="F21794" t="s">
        <v>21632</v>
      </c>
    </row>
    <row r="21795" spans="1:6" x14ac:dyDescent="0.25">
      <c r="A21795" t="s">
        <v>5930</v>
      </c>
      <c r="B21795" s="100" t="s">
        <v>18769</v>
      </c>
      <c r="C21795" s="99" t="s">
        <v>18768</v>
      </c>
      <c r="D21795" s="124">
        <v>13412</v>
      </c>
      <c r="E21795" s="157">
        <f>VLOOKUP(D21795,'SOAT LIQ'!$A$87:$C$3416,3,FALSE)</f>
        <v>3</v>
      </c>
      <c r="F21795" t="s">
        <v>21632</v>
      </c>
    </row>
    <row r="21796" spans="1:6" x14ac:dyDescent="0.25">
      <c r="A21796" t="s">
        <v>4339</v>
      </c>
      <c r="B21796" s="100" t="s">
        <v>18770</v>
      </c>
      <c r="C21796" s="99" t="s">
        <v>18771</v>
      </c>
      <c r="D21796" s="124">
        <v>21514</v>
      </c>
      <c r="E21796" s="157" t="e">
        <f>VLOOKUP(D21796,'SOAT LIQ'!$A$87:$C$3416,3,FALSE)</f>
        <v>#N/A</v>
      </c>
      <c r="F21796" t="s">
        <v>21632</v>
      </c>
    </row>
    <row r="21797" spans="1:6" x14ac:dyDescent="0.25">
      <c r="A21797" t="s">
        <v>5750</v>
      </c>
      <c r="B21797" s="100" t="s">
        <v>18770</v>
      </c>
      <c r="C21797" s="99" t="s">
        <v>18771</v>
      </c>
      <c r="D21797" s="124">
        <v>21514</v>
      </c>
      <c r="E21797" s="157" t="e">
        <f>VLOOKUP(D21797,'SOAT LIQ'!$A$87:$C$3416,3,FALSE)</f>
        <v>#N/A</v>
      </c>
      <c r="F21797" t="s">
        <v>21632</v>
      </c>
    </row>
    <row r="21798" spans="1:6" x14ac:dyDescent="0.25">
      <c r="A21798" t="s">
        <v>6023</v>
      </c>
      <c r="B21798" s="100" t="s">
        <v>18770</v>
      </c>
      <c r="C21798" s="99" t="s">
        <v>18771</v>
      </c>
      <c r="D21798" s="124">
        <v>21514</v>
      </c>
      <c r="E21798" s="157" t="e">
        <f>VLOOKUP(D21798,'SOAT LIQ'!$A$87:$C$3416,3,FALSE)</f>
        <v>#N/A</v>
      </c>
      <c r="F21798" t="s">
        <v>21632</v>
      </c>
    </row>
    <row r="21799" spans="1:6" x14ac:dyDescent="0.25">
      <c r="A21799" t="s">
        <v>5969</v>
      </c>
      <c r="B21799" s="100" t="s">
        <v>18770</v>
      </c>
      <c r="C21799" s="99" t="s">
        <v>18771</v>
      </c>
      <c r="D21799" s="124">
        <v>21514</v>
      </c>
      <c r="E21799" s="157" t="e">
        <f>VLOOKUP(D21799,'SOAT LIQ'!$A$87:$C$3416,3,FALSE)</f>
        <v>#N/A</v>
      </c>
      <c r="F21799" t="s">
        <v>21632</v>
      </c>
    </row>
    <row r="21800" spans="1:6" x14ac:dyDescent="0.25">
      <c r="A21800" t="s">
        <v>14970</v>
      </c>
      <c r="B21800" s="100" t="s">
        <v>18773</v>
      </c>
      <c r="C21800" s="99" t="s">
        <v>18772</v>
      </c>
      <c r="D21800" s="124">
        <v>39360</v>
      </c>
      <c r="E21800" s="157" t="e">
        <f>VLOOKUP(D21800,'SOAT LIQ'!$A$87:$C$3416,3,FALSE)</f>
        <v>#N/A</v>
      </c>
    </row>
    <row r="21801" spans="1:6" x14ac:dyDescent="0.25">
      <c r="A21801" t="s">
        <v>6570</v>
      </c>
      <c r="B21801" s="100" t="s">
        <v>18773</v>
      </c>
      <c r="C21801" s="99" t="s">
        <v>18772</v>
      </c>
      <c r="D21801" s="124">
        <v>39360</v>
      </c>
      <c r="E21801" s="157" t="e">
        <f>VLOOKUP(D21801,'SOAT LIQ'!$A$87:$C$3416,3,FALSE)</f>
        <v>#N/A</v>
      </c>
    </row>
    <row r="21802" spans="1:6" x14ac:dyDescent="0.25">
      <c r="A21802" t="s">
        <v>14955</v>
      </c>
      <c r="B21802" s="100" t="s">
        <v>18773</v>
      </c>
      <c r="C21802" s="99" t="s">
        <v>18772</v>
      </c>
      <c r="D21802" s="124">
        <v>39360</v>
      </c>
      <c r="E21802" s="157" t="e">
        <f>VLOOKUP(D21802,'SOAT LIQ'!$A$87:$C$3416,3,FALSE)</f>
        <v>#N/A</v>
      </c>
    </row>
    <row r="21803" spans="1:6" x14ac:dyDescent="0.25">
      <c r="A21803" t="s">
        <v>14969</v>
      </c>
      <c r="B21803" s="100" t="s">
        <v>18773</v>
      </c>
      <c r="C21803" s="99" t="s">
        <v>18772</v>
      </c>
      <c r="D21803" s="124">
        <v>39360</v>
      </c>
      <c r="E21803" s="157" t="e">
        <f>VLOOKUP(D21803,'SOAT LIQ'!$A$87:$C$3416,3,FALSE)</f>
        <v>#N/A</v>
      </c>
    </row>
    <row r="21804" spans="1:6" x14ac:dyDescent="0.25">
      <c r="A21804" t="s">
        <v>11104</v>
      </c>
      <c r="B21804" s="100" t="s">
        <v>18774</v>
      </c>
      <c r="C21804" s="99" t="s">
        <v>18772</v>
      </c>
      <c r="D21804" s="124">
        <v>40106</v>
      </c>
      <c r="E21804" s="157" t="e">
        <f>VLOOKUP(D21804,'SOAT LIQ'!$A$87:$C$3416,3,FALSE)</f>
        <v>#N/A</v>
      </c>
    </row>
    <row r="21805" spans="1:6" x14ac:dyDescent="0.25">
      <c r="A21805" t="s">
        <v>8489</v>
      </c>
      <c r="B21805" s="100" t="s">
        <v>18774</v>
      </c>
      <c r="C21805" s="99" t="s">
        <v>18772</v>
      </c>
      <c r="D21805" s="124">
        <v>40106</v>
      </c>
      <c r="E21805" s="157" t="e">
        <f>VLOOKUP(D21805,'SOAT LIQ'!$A$87:$C$3416,3,FALSE)</f>
        <v>#N/A</v>
      </c>
    </row>
    <row r="21806" spans="1:6" x14ac:dyDescent="0.25">
      <c r="A21806" t="s">
        <v>14970</v>
      </c>
      <c r="B21806" s="100" t="s">
        <v>18774</v>
      </c>
      <c r="C21806" s="99" t="s">
        <v>18772</v>
      </c>
      <c r="D21806" s="124">
        <v>40106</v>
      </c>
      <c r="E21806" s="157" t="e">
        <f>VLOOKUP(D21806,'SOAT LIQ'!$A$87:$C$3416,3,FALSE)</f>
        <v>#N/A</v>
      </c>
    </row>
    <row r="21807" spans="1:6" x14ac:dyDescent="0.25">
      <c r="A21807" t="s">
        <v>14955</v>
      </c>
      <c r="B21807" s="100" t="s">
        <v>18774</v>
      </c>
      <c r="C21807" s="99" t="s">
        <v>18772</v>
      </c>
      <c r="D21807" s="124">
        <v>40106</v>
      </c>
      <c r="E21807" s="157" t="e">
        <f>VLOOKUP(D21807,'SOAT LIQ'!$A$87:$C$3416,3,FALSE)</f>
        <v>#N/A</v>
      </c>
    </row>
    <row r="21808" spans="1:6" x14ac:dyDescent="0.25">
      <c r="A21808" t="s">
        <v>14957</v>
      </c>
      <c r="B21808" s="100" t="s">
        <v>18774</v>
      </c>
      <c r="C21808" s="99" t="s">
        <v>18772</v>
      </c>
      <c r="D21808" s="124">
        <v>40106</v>
      </c>
      <c r="E21808" s="157" t="e">
        <f>VLOOKUP(D21808,'SOAT LIQ'!$A$87:$C$3416,3,FALSE)</f>
        <v>#N/A</v>
      </c>
    </row>
    <row r="21809" spans="1:5" x14ac:dyDescent="0.25">
      <c r="A21809" t="s">
        <v>14964</v>
      </c>
      <c r="B21809" s="100" t="s">
        <v>18774</v>
      </c>
      <c r="C21809" s="99" t="s">
        <v>18772</v>
      </c>
      <c r="D21809" s="124">
        <v>40106</v>
      </c>
      <c r="E21809" s="157" t="e">
        <f>VLOOKUP(D21809,'SOAT LIQ'!$A$87:$C$3416,3,FALSE)</f>
        <v>#N/A</v>
      </c>
    </row>
    <row r="21810" spans="1:5" x14ac:dyDescent="0.25">
      <c r="A21810" t="s">
        <v>14958</v>
      </c>
      <c r="B21810" s="100" t="s">
        <v>18774</v>
      </c>
      <c r="C21810" s="99" t="s">
        <v>18772</v>
      </c>
      <c r="D21810" s="124">
        <v>40106</v>
      </c>
      <c r="E21810" s="157" t="e">
        <f>VLOOKUP(D21810,'SOAT LIQ'!$A$87:$C$3416,3,FALSE)</f>
        <v>#N/A</v>
      </c>
    </row>
    <row r="21811" spans="1:5" x14ac:dyDescent="0.25">
      <c r="A21811" t="s">
        <v>10986</v>
      </c>
      <c r="B21811" s="100" t="s">
        <v>18774</v>
      </c>
      <c r="C21811" s="99" t="s">
        <v>18772</v>
      </c>
      <c r="D21811" s="124">
        <v>40106</v>
      </c>
      <c r="E21811" s="157" t="e">
        <f>VLOOKUP(D21811,'SOAT LIQ'!$A$87:$C$3416,3,FALSE)</f>
        <v>#N/A</v>
      </c>
    </row>
    <row r="21812" spans="1:5" x14ac:dyDescent="0.25">
      <c r="A21812" t="s">
        <v>14486</v>
      </c>
      <c r="B21812" s="100" t="s">
        <v>18774</v>
      </c>
      <c r="C21812" s="99" t="s">
        <v>18772</v>
      </c>
      <c r="D21812" s="124">
        <v>40106</v>
      </c>
      <c r="E21812" s="157" t="e">
        <f>VLOOKUP(D21812,'SOAT LIQ'!$A$87:$C$3416,3,FALSE)</f>
        <v>#N/A</v>
      </c>
    </row>
    <row r="21813" spans="1:5" x14ac:dyDescent="0.25">
      <c r="A21813" t="s">
        <v>14977</v>
      </c>
      <c r="B21813" s="100" t="s">
        <v>18774</v>
      </c>
      <c r="C21813" s="99" t="s">
        <v>18772</v>
      </c>
      <c r="D21813" s="124">
        <v>40106</v>
      </c>
      <c r="E21813" s="157" t="e">
        <f>VLOOKUP(D21813,'SOAT LIQ'!$A$87:$C$3416,3,FALSE)</f>
        <v>#N/A</v>
      </c>
    </row>
    <row r="21814" spans="1:5" x14ac:dyDescent="0.25">
      <c r="A21814" t="s">
        <v>10954</v>
      </c>
      <c r="B21814" s="100" t="s">
        <v>18774</v>
      </c>
      <c r="C21814" s="99" t="s">
        <v>18772</v>
      </c>
      <c r="D21814" s="124">
        <v>40106</v>
      </c>
      <c r="E21814" s="157" t="e">
        <f>VLOOKUP(D21814,'SOAT LIQ'!$A$87:$C$3416,3,FALSE)</f>
        <v>#N/A</v>
      </c>
    </row>
    <row r="21815" spans="1:5" x14ac:dyDescent="0.25">
      <c r="A21815" t="s">
        <v>14969</v>
      </c>
      <c r="B21815" s="100" t="s">
        <v>18774</v>
      </c>
      <c r="C21815" s="99" t="s">
        <v>18772</v>
      </c>
      <c r="D21815" s="124">
        <v>40106</v>
      </c>
      <c r="E21815" s="157" t="e">
        <f>VLOOKUP(D21815,'SOAT LIQ'!$A$87:$C$3416,3,FALSE)</f>
        <v>#N/A</v>
      </c>
    </row>
    <row r="21816" spans="1:5" x14ac:dyDescent="0.25">
      <c r="A21816" t="s">
        <v>7025</v>
      </c>
      <c r="B21816" s="100" t="s">
        <v>18776</v>
      </c>
      <c r="C21816" s="99" t="s">
        <v>18775</v>
      </c>
      <c r="D21816" s="124">
        <v>39360</v>
      </c>
      <c r="E21816" s="157" t="e">
        <f>VLOOKUP(D21816,'SOAT LIQ'!$A$87:$C$3416,3,FALSE)</f>
        <v>#N/A</v>
      </c>
    </row>
    <row r="21817" spans="1:5" x14ac:dyDescent="0.25">
      <c r="A21817" t="s">
        <v>5841</v>
      </c>
      <c r="B21817" s="100" t="s">
        <v>18776</v>
      </c>
      <c r="C21817" s="99" t="s">
        <v>18775</v>
      </c>
      <c r="D21817" s="124">
        <v>39360</v>
      </c>
      <c r="E21817" s="157" t="e">
        <f>VLOOKUP(D21817,'SOAT LIQ'!$A$87:$C$3416,3,FALSE)</f>
        <v>#N/A</v>
      </c>
    </row>
    <row r="21818" spans="1:5" x14ac:dyDescent="0.25">
      <c r="A21818" t="s">
        <v>8490</v>
      </c>
      <c r="B21818" s="100" t="s">
        <v>18777</v>
      </c>
      <c r="C21818" s="99" t="s">
        <v>15594</v>
      </c>
      <c r="D21818" s="124">
        <v>39360</v>
      </c>
      <c r="E21818" s="157" t="e">
        <f>VLOOKUP(D21818,'SOAT LIQ'!$A$87:$C$3416,3,FALSE)</f>
        <v>#N/A</v>
      </c>
    </row>
    <row r="21819" spans="1:5" x14ac:dyDescent="0.25">
      <c r="A21819" t="s">
        <v>14969</v>
      </c>
      <c r="B21819" s="100" t="s">
        <v>18777</v>
      </c>
      <c r="C21819" s="99" t="s">
        <v>15594</v>
      </c>
      <c r="D21819" s="124">
        <v>39360</v>
      </c>
      <c r="E21819" s="157" t="e">
        <f>VLOOKUP(D21819,'SOAT LIQ'!$A$87:$C$3416,3,FALSE)</f>
        <v>#N/A</v>
      </c>
    </row>
    <row r="21820" spans="1:5" x14ac:dyDescent="0.25">
      <c r="A21820" t="s">
        <v>14955</v>
      </c>
      <c r="B21820" s="100" t="s">
        <v>18779</v>
      </c>
      <c r="C21820" s="99" t="s">
        <v>18778</v>
      </c>
      <c r="D21820" s="124">
        <v>39360</v>
      </c>
      <c r="E21820" s="157" t="e">
        <f>VLOOKUP(D21820,'SOAT LIQ'!$A$87:$C$3416,3,FALSE)</f>
        <v>#N/A</v>
      </c>
    </row>
    <row r="21821" spans="1:5" x14ac:dyDescent="0.25">
      <c r="A21821" t="s">
        <v>14941</v>
      </c>
      <c r="B21821" s="100" t="s">
        <v>18779</v>
      </c>
      <c r="C21821" s="99" t="s">
        <v>18778</v>
      </c>
      <c r="D21821" s="124">
        <v>39360</v>
      </c>
      <c r="E21821" s="157" t="e">
        <f>VLOOKUP(D21821,'SOAT LIQ'!$A$87:$C$3416,3,FALSE)</f>
        <v>#N/A</v>
      </c>
    </row>
    <row r="21822" spans="1:5" x14ac:dyDescent="0.25">
      <c r="A21822" t="s">
        <v>14957</v>
      </c>
      <c r="B21822" s="100" t="s">
        <v>18779</v>
      </c>
      <c r="C21822" s="99" t="s">
        <v>18778</v>
      </c>
      <c r="D21822" s="124">
        <v>39360</v>
      </c>
      <c r="E21822" s="157" t="e">
        <f>VLOOKUP(D21822,'SOAT LIQ'!$A$87:$C$3416,3,FALSE)</f>
        <v>#N/A</v>
      </c>
    </row>
    <row r="21823" spans="1:5" x14ac:dyDescent="0.25">
      <c r="A21823" t="s">
        <v>14964</v>
      </c>
      <c r="B21823" s="100" t="s">
        <v>18779</v>
      </c>
      <c r="C21823" s="99" t="s">
        <v>18778</v>
      </c>
      <c r="D21823" s="124">
        <v>39360</v>
      </c>
      <c r="E21823" s="157" t="e">
        <f>VLOOKUP(D21823,'SOAT LIQ'!$A$87:$C$3416,3,FALSE)</f>
        <v>#N/A</v>
      </c>
    </row>
    <row r="21824" spans="1:5" x14ac:dyDescent="0.25">
      <c r="A21824" t="s">
        <v>14958</v>
      </c>
      <c r="B21824" s="100" t="s">
        <v>18779</v>
      </c>
      <c r="C21824" s="99" t="s">
        <v>18778</v>
      </c>
      <c r="D21824" s="124">
        <v>39360</v>
      </c>
      <c r="E21824" s="157" t="e">
        <f>VLOOKUP(D21824,'SOAT LIQ'!$A$87:$C$3416,3,FALSE)</f>
        <v>#N/A</v>
      </c>
    </row>
    <row r="21825" spans="1:5" x14ac:dyDescent="0.25">
      <c r="A21825" t="s">
        <v>14969</v>
      </c>
      <c r="B21825" s="100" t="s">
        <v>18779</v>
      </c>
      <c r="C21825" s="99" t="s">
        <v>18778</v>
      </c>
      <c r="D21825" s="124">
        <v>39360</v>
      </c>
      <c r="E21825" s="157" t="e">
        <f>VLOOKUP(D21825,'SOAT LIQ'!$A$87:$C$3416,3,FALSE)</f>
        <v>#N/A</v>
      </c>
    </row>
    <row r="21826" spans="1:5" x14ac:dyDescent="0.25">
      <c r="A21826" t="s">
        <v>14957</v>
      </c>
      <c r="B21826" s="100" t="s">
        <v>18781</v>
      </c>
      <c r="C21826" s="99" t="s">
        <v>18780</v>
      </c>
      <c r="D21826" s="124">
        <v>39360</v>
      </c>
      <c r="E21826" s="157" t="e">
        <f>VLOOKUP(D21826,'SOAT LIQ'!$A$87:$C$3416,3,FALSE)</f>
        <v>#N/A</v>
      </c>
    </row>
    <row r="21827" spans="1:5" x14ac:dyDescent="0.25">
      <c r="A21827" t="s">
        <v>14979</v>
      </c>
      <c r="B21827" s="100" t="s">
        <v>18781</v>
      </c>
      <c r="C21827" s="99" t="s">
        <v>18780</v>
      </c>
      <c r="D21827" s="124">
        <v>39360</v>
      </c>
      <c r="E21827" s="157" t="e">
        <f>VLOOKUP(D21827,'SOAT LIQ'!$A$87:$C$3416,3,FALSE)</f>
        <v>#N/A</v>
      </c>
    </row>
    <row r="21828" spans="1:5" x14ac:dyDescent="0.25">
      <c r="A21828" t="s">
        <v>14969</v>
      </c>
      <c r="B21828" s="100" t="s">
        <v>18781</v>
      </c>
      <c r="C21828" s="99" t="s">
        <v>18780</v>
      </c>
      <c r="D21828" s="124">
        <v>39360</v>
      </c>
      <c r="E21828" s="157" t="e">
        <f>VLOOKUP(D21828,'SOAT LIQ'!$A$87:$C$3416,3,FALSE)</f>
        <v>#N/A</v>
      </c>
    </row>
    <row r="21829" spans="1:5" x14ac:dyDescent="0.25">
      <c r="A21829" t="s">
        <v>10954</v>
      </c>
      <c r="B21829" s="100" t="s">
        <v>18781</v>
      </c>
      <c r="C21829" s="99" t="s">
        <v>18780</v>
      </c>
      <c r="D21829" s="124">
        <v>39360</v>
      </c>
      <c r="E21829" s="157" t="e">
        <f>VLOOKUP(D21829,'SOAT LIQ'!$A$87:$C$3416,3,FALSE)</f>
        <v>#N/A</v>
      </c>
    </row>
    <row r="21830" spans="1:5" x14ac:dyDescent="0.25">
      <c r="A21830" t="s">
        <v>8489</v>
      </c>
      <c r="B21830" s="100" t="s">
        <v>18783</v>
      </c>
      <c r="C21830" s="99" t="s">
        <v>18782</v>
      </c>
      <c r="D21830" s="124">
        <v>37704</v>
      </c>
      <c r="E21830" s="157" t="e">
        <f>VLOOKUP(D21830,'SOAT LIQ'!$A$87:$C$3416,3,FALSE)</f>
        <v>#N/A</v>
      </c>
    </row>
    <row r="21831" spans="1:5" x14ac:dyDescent="0.25">
      <c r="A21831" t="s">
        <v>14969</v>
      </c>
      <c r="B21831" s="100" t="s">
        <v>18783</v>
      </c>
      <c r="C21831" s="99" t="s">
        <v>18782</v>
      </c>
      <c r="D21831" s="124">
        <v>37704</v>
      </c>
      <c r="E21831" s="157" t="e">
        <f>VLOOKUP(D21831,'SOAT LIQ'!$A$87:$C$3416,3,FALSE)</f>
        <v>#N/A</v>
      </c>
    </row>
    <row r="21832" spans="1:5" x14ac:dyDescent="0.25">
      <c r="A21832" t="s">
        <v>14957</v>
      </c>
      <c r="B21832" s="100" t="s">
        <v>18784</v>
      </c>
      <c r="C21832" s="99" t="s">
        <v>18782</v>
      </c>
      <c r="D21832" s="124">
        <v>39360</v>
      </c>
      <c r="E21832" s="157" t="e">
        <f>VLOOKUP(D21832,'SOAT LIQ'!$A$87:$C$3416,3,FALSE)</f>
        <v>#N/A</v>
      </c>
    </row>
    <row r="21833" spans="1:5" x14ac:dyDescent="0.25">
      <c r="A21833" t="s">
        <v>14958</v>
      </c>
      <c r="B21833" s="100" t="s">
        <v>18784</v>
      </c>
      <c r="C21833" s="99" t="s">
        <v>18782</v>
      </c>
      <c r="D21833" s="124">
        <v>39360</v>
      </c>
      <c r="E21833" s="157" t="e">
        <f>VLOOKUP(D21833,'SOAT LIQ'!$A$87:$C$3416,3,FALSE)</f>
        <v>#N/A</v>
      </c>
    </row>
    <row r="21834" spans="1:5" x14ac:dyDescent="0.25">
      <c r="A21834" t="s">
        <v>4085</v>
      </c>
      <c r="B21834" s="100" t="s">
        <v>18785</v>
      </c>
      <c r="C21834" s="99" t="s">
        <v>18782</v>
      </c>
      <c r="D21834" s="124">
        <v>39360</v>
      </c>
      <c r="E21834" s="157" t="e">
        <f>VLOOKUP(D21834,'SOAT LIQ'!$A$87:$C$3416,3,FALSE)</f>
        <v>#N/A</v>
      </c>
    </row>
    <row r="21835" spans="1:5" x14ac:dyDescent="0.25">
      <c r="A21835" t="s">
        <v>14957</v>
      </c>
      <c r="B21835" s="100" t="s">
        <v>18786</v>
      </c>
      <c r="C21835" s="99" t="s">
        <v>18782</v>
      </c>
      <c r="D21835" s="124">
        <v>39360</v>
      </c>
      <c r="E21835" s="157" t="e">
        <f>VLOOKUP(D21835,'SOAT LIQ'!$A$87:$C$3416,3,FALSE)</f>
        <v>#N/A</v>
      </c>
    </row>
    <row r="21836" spans="1:5" x14ac:dyDescent="0.25">
      <c r="A21836" t="s">
        <v>14985</v>
      </c>
      <c r="B21836" s="100" t="s">
        <v>18786</v>
      </c>
      <c r="C21836" s="99" t="s">
        <v>18782</v>
      </c>
      <c r="D21836" s="124">
        <v>39360</v>
      </c>
      <c r="E21836" s="157" t="e">
        <f>VLOOKUP(D21836,'SOAT LIQ'!$A$87:$C$3416,3,FALSE)</f>
        <v>#N/A</v>
      </c>
    </row>
    <row r="21837" spans="1:5" x14ac:dyDescent="0.25">
      <c r="A21837" t="s">
        <v>11104</v>
      </c>
      <c r="B21837" s="100" t="s">
        <v>18787</v>
      </c>
      <c r="C21837" s="99" t="s">
        <v>18782</v>
      </c>
      <c r="D21837" s="124">
        <v>39360</v>
      </c>
      <c r="E21837" s="157" t="e">
        <f>VLOOKUP(D21837,'SOAT LIQ'!$A$87:$C$3416,3,FALSE)</f>
        <v>#N/A</v>
      </c>
    </row>
    <row r="21838" spans="1:5" x14ac:dyDescent="0.25">
      <c r="A21838" t="s">
        <v>7025</v>
      </c>
      <c r="B21838" s="100" t="s">
        <v>18787</v>
      </c>
      <c r="C21838" s="99" t="s">
        <v>18782</v>
      </c>
      <c r="D21838" s="124">
        <v>39360</v>
      </c>
      <c r="E21838" s="157" t="e">
        <f>VLOOKUP(D21838,'SOAT LIQ'!$A$87:$C$3416,3,FALSE)</f>
        <v>#N/A</v>
      </c>
    </row>
    <row r="21839" spans="1:5" x14ac:dyDescent="0.25">
      <c r="A21839" t="s">
        <v>10954</v>
      </c>
      <c r="B21839" s="100" t="s">
        <v>18787</v>
      </c>
      <c r="C21839" s="99" t="s">
        <v>18782</v>
      </c>
      <c r="D21839" s="124">
        <v>39360</v>
      </c>
      <c r="E21839" s="157" t="e">
        <f>VLOOKUP(D21839,'SOAT LIQ'!$A$87:$C$3416,3,FALSE)</f>
        <v>#N/A</v>
      </c>
    </row>
    <row r="21840" spans="1:5" x14ac:dyDescent="0.25">
      <c r="A21840" t="s">
        <v>14969</v>
      </c>
      <c r="B21840" s="100" t="s">
        <v>18787</v>
      </c>
      <c r="C21840" s="99" t="s">
        <v>18782</v>
      </c>
      <c r="D21840" s="124">
        <v>39360</v>
      </c>
      <c r="E21840" s="157" t="e">
        <f>VLOOKUP(D21840,'SOAT LIQ'!$A$87:$C$3416,3,FALSE)</f>
        <v>#N/A</v>
      </c>
    </row>
    <row r="21841" spans="1:5" x14ac:dyDescent="0.25">
      <c r="A21841" t="s">
        <v>7025</v>
      </c>
      <c r="B21841" s="100" t="s">
        <v>18789</v>
      </c>
      <c r="C21841" s="99" t="s">
        <v>18788</v>
      </c>
      <c r="D21841" s="124">
        <v>36903</v>
      </c>
      <c r="E21841" s="157" t="e">
        <f>VLOOKUP(D21841,'SOAT LIQ'!$A$87:$C$3416,3,FALSE)</f>
        <v>#N/A</v>
      </c>
    </row>
    <row r="21842" spans="1:5" x14ac:dyDescent="0.25">
      <c r="A21842" t="s">
        <v>4085</v>
      </c>
      <c r="B21842" s="100" t="s">
        <v>18790</v>
      </c>
      <c r="C21842" s="99" t="s">
        <v>18436</v>
      </c>
      <c r="D21842" s="124">
        <v>39360</v>
      </c>
      <c r="E21842" s="157" t="e">
        <f>VLOOKUP(D21842,'SOAT LIQ'!$A$87:$C$3416,3,FALSE)</f>
        <v>#N/A</v>
      </c>
    </row>
    <row r="21843" spans="1:5" x14ac:dyDescent="0.25">
      <c r="A21843" t="s">
        <v>14957</v>
      </c>
      <c r="B21843" s="100" t="s">
        <v>18790</v>
      </c>
      <c r="C21843" s="99" t="s">
        <v>18436</v>
      </c>
      <c r="D21843" s="124">
        <v>39360</v>
      </c>
      <c r="E21843" s="157" t="e">
        <f>VLOOKUP(D21843,'SOAT LIQ'!$A$87:$C$3416,3,FALSE)</f>
        <v>#N/A</v>
      </c>
    </row>
    <row r="21844" spans="1:5" x14ac:dyDescent="0.25">
      <c r="A21844" t="s">
        <v>14955</v>
      </c>
      <c r="B21844" s="100" t="s">
        <v>18791</v>
      </c>
      <c r="C21844" s="99" t="s">
        <v>18457</v>
      </c>
      <c r="D21844" s="124">
        <v>40106</v>
      </c>
      <c r="E21844" s="157" t="e">
        <f>VLOOKUP(D21844,'SOAT LIQ'!$A$87:$C$3416,3,FALSE)</f>
        <v>#N/A</v>
      </c>
    </row>
    <row r="21845" spans="1:5" x14ac:dyDescent="0.25">
      <c r="A21845" t="s">
        <v>6570</v>
      </c>
      <c r="B21845" s="100" t="s">
        <v>18791</v>
      </c>
      <c r="C21845" s="99" t="s">
        <v>18457</v>
      </c>
      <c r="D21845" s="124">
        <v>40106</v>
      </c>
      <c r="E21845" s="157" t="e">
        <f>VLOOKUP(D21845,'SOAT LIQ'!$A$87:$C$3416,3,FALSE)</f>
        <v>#N/A</v>
      </c>
    </row>
    <row r="21846" spans="1:5" x14ac:dyDescent="0.25">
      <c r="A21846" t="s">
        <v>14964</v>
      </c>
      <c r="B21846" s="100" t="s">
        <v>18791</v>
      </c>
      <c r="C21846" s="99" t="s">
        <v>18457</v>
      </c>
      <c r="D21846" s="124">
        <v>40106</v>
      </c>
      <c r="E21846" s="157" t="e">
        <f>VLOOKUP(D21846,'SOAT LIQ'!$A$87:$C$3416,3,FALSE)</f>
        <v>#N/A</v>
      </c>
    </row>
    <row r="21847" spans="1:5" x14ac:dyDescent="0.25">
      <c r="A21847" t="s">
        <v>14958</v>
      </c>
      <c r="B21847" s="100" t="s">
        <v>18791</v>
      </c>
      <c r="C21847" s="99" t="s">
        <v>18457</v>
      </c>
      <c r="D21847" s="124">
        <v>40106</v>
      </c>
      <c r="E21847" s="157" t="e">
        <f>VLOOKUP(D21847,'SOAT LIQ'!$A$87:$C$3416,3,FALSE)</f>
        <v>#N/A</v>
      </c>
    </row>
    <row r="21848" spans="1:5" x14ac:dyDescent="0.25">
      <c r="A21848" t="s">
        <v>10986</v>
      </c>
      <c r="B21848" s="100" t="s">
        <v>18791</v>
      </c>
      <c r="C21848" s="99" t="s">
        <v>18457</v>
      </c>
      <c r="D21848" s="124">
        <v>40106</v>
      </c>
      <c r="E21848" s="157" t="e">
        <f>VLOOKUP(D21848,'SOAT LIQ'!$A$87:$C$3416,3,FALSE)</f>
        <v>#N/A</v>
      </c>
    </row>
    <row r="21849" spans="1:5" x14ac:dyDescent="0.25">
      <c r="A21849" t="s">
        <v>14486</v>
      </c>
      <c r="B21849" s="100" t="s">
        <v>18791</v>
      </c>
      <c r="C21849" s="99" t="s">
        <v>18457</v>
      </c>
      <c r="D21849" s="124">
        <v>40106</v>
      </c>
      <c r="E21849" s="157" t="e">
        <f>VLOOKUP(D21849,'SOAT LIQ'!$A$87:$C$3416,3,FALSE)</f>
        <v>#N/A</v>
      </c>
    </row>
    <row r="21850" spans="1:5" x14ac:dyDescent="0.25">
      <c r="A21850" t="s">
        <v>14977</v>
      </c>
      <c r="B21850" s="100" t="s">
        <v>18791</v>
      </c>
      <c r="C21850" s="99" t="s">
        <v>18457</v>
      </c>
      <c r="D21850" s="124">
        <v>40106</v>
      </c>
      <c r="E21850" s="157" t="e">
        <f>VLOOKUP(D21850,'SOAT LIQ'!$A$87:$C$3416,3,FALSE)</f>
        <v>#N/A</v>
      </c>
    </row>
    <row r="21851" spans="1:5" x14ac:dyDescent="0.25">
      <c r="A21851" t="s">
        <v>10954</v>
      </c>
      <c r="B21851" s="100" t="s">
        <v>18791</v>
      </c>
      <c r="C21851" s="99" t="s">
        <v>18457</v>
      </c>
      <c r="D21851" s="124">
        <v>40106</v>
      </c>
      <c r="E21851" s="157" t="e">
        <f>VLOOKUP(D21851,'SOAT LIQ'!$A$87:$C$3416,3,FALSE)</f>
        <v>#N/A</v>
      </c>
    </row>
    <row r="21852" spans="1:5" x14ac:dyDescent="0.25">
      <c r="A21852" t="s">
        <v>14955</v>
      </c>
      <c r="B21852" s="100" t="s">
        <v>18792</v>
      </c>
      <c r="C21852" s="99" t="s">
        <v>18457</v>
      </c>
      <c r="D21852" s="124">
        <v>40106</v>
      </c>
      <c r="E21852" s="157" t="e">
        <f>VLOOKUP(D21852,'SOAT LIQ'!$A$87:$C$3416,3,FALSE)</f>
        <v>#N/A</v>
      </c>
    </row>
    <row r="21853" spans="1:5" x14ac:dyDescent="0.25">
      <c r="A21853" t="s">
        <v>14957</v>
      </c>
      <c r="B21853" s="100" t="s">
        <v>18792</v>
      </c>
      <c r="C21853" s="99" t="s">
        <v>18457</v>
      </c>
      <c r="D21853" s="124">
        <v>40106</v>
      </c>
      <c r="E21853" s="157" t="e">
        <f>VLOOKUP(D21853,'SOAT LIQ'!$A$87:$C$3416,3,FALSE)</f>
        <v>#N/A</v>
      </c>
    </row>
    <row r="21854" spans="1:5" x14ac:dyDescent="0.25">
      <c r="A21854" t="s">
        <v>14964</v>
      </c>
      <c r="B21854" s="100" t="s">
        <v>18792</v>
      </c>
      <c r="C21854" s="99" t="s">
        <v>18457</v>
      </c>
      <c r="D21854" s="124">
        <v>40106</v>
      </c>
      <c r="E21854" s="157" t="e">
        <f>VLOOKUP(D21854,'SOAT LIQ'!$A$87:$C$3416,3,FALSE)</f>
        <v>#N/A</v>
      </c>
    </row>
    <row r="21855" spans="1:5" x14ac:dyDescent="0.25">
      <c r="A21855" t="s">
        <v>14958</v>
      </c>
      <c r="B21855" s="100" t="s">
        <v>18792</v>
      </c>
      <c r="C21855" s="99" t="s">
        <v>18457</v>
      </c>
      <c r="D21855" s="124">
        <v>40106</v>
      </c>
      <c r="E21855" s="157" t="e">
        <f>VLOOKUP(D21855,'SOAT LIQ'!$A$87:$C$3416,3,FALSE)</f>
        <v>#N/A</v>
      </c>
    </row>
    <row r="21856" spans="1:5" x14ac:dyDescent="0.25">
      <c r="A21856" t="s">
        <v>14977</v>
      </c>
      <c r="B21856" s="100" t="s">
        <v>18792</v>
      </c>
      <c r="C21856" s="99" t="s">
        <v>18457</v>
      </c>
      <c r="D21856" s="124">
        <v>40106</v>
      </c>
      <c r="E21856" s="157" t="e">
        <f>VLOOKUP(D21856,'SOAT LIQ'!$A$87:$C$3416,3,FALSE)</f>
        <v>#N/A</v>
      </c>
    </row>
    <row r="21857" spans="1:5" x14ac:dyDescent="0.25">
      <c r="A21857" t="s">
        <v>10954</v>
      </c>
      <c r="B21857" s="100" t="s">
        <v>18792</v>
      </c>
      <c r="C21857" s="99" t="s">
        <v>18457</v>
      </c>
      <c r="D21857" s="124">
        <v>40106</v>
      </c>
      <c r="E21857" s="157" t="e">
        <f>VLOOKUP(D21857,'SOAT LIQ'!$A$87:$C$3416,3,FALSE)</f>
        <v>#N/A</v>
      </c>
    </row>
    <row r="21858" spans="1:5" x14ac:dyDescent="0.25">
      <c r="A21858" t="s">
        <v>14964</v>
      </c>
      <c r="B21858" s="100" t="s">
        <v>18793</v>
      </c>
      <c r="C21858" s="99" t="s">
        <v>18457</v>
      </c>
      <c r="D21858" s="124">
        <v>36903</v>
      </c>
      <c r="E21858" s="157" t="e">
        <f>VLOOKUP(D21858,'SOAT LIQ'!$A$87:$C$3416,3,FALSE)</f>
        <v>#N/A</v>
      </c>
    </row>
    <row r="21859" spans="1:5" x14ac:dyDescent="0.25">
      <c r="A21859" t="s">
        <v>5841</v>
      </c>
      <c r="B21859" s="100" t="s">
        <v>18793</v>
      </c>
      <c r="C21859" s="99" t="s">
        <v>18457</v>
      </c>
      <c r="D21859" s="124">
        <v>36903</v>
      </c>
      <c r="E21859" s="157" t="e">
        <f>VLOOKUP(D21859,'SOAT LIQ'!$A$87:$C$3416,3,FALSE)</f>
        <v>#N/A</v>
      </c>
    </row>
    <row r="21860" spans="1:5" x14ac:dyDescent="0.25">
      <c r="A21860" t="s">
        <v>7025</v>
      </c>
      <c r="B21860" s="100" t="s">
        <v>18793</v>
      </c>
      <c r="C21860" s="99" t="s">
        <v>18457</v>
      </c>
      <c r="D21860" s="124">
        <v>36903</v>
      </c>
      <c r="E21860" s="157" t="e">
        <f>VLOOKUP(D21860,'SOAT LIQ'!$A$87:$C$3416,3,FALSE)</f>
        <v>#N/A</v>
      </c>
    </row>
    <row r="21861" spans="1:5" x14ac:dyDescent="0.25">
      <c r="A21861" t="s">
        <v>11104</v>
      </c>
      <c r="B21861" s="100" t="s">
        <v>18794</v>
      </c>
      <c r="C21861" s="99" t="s">
        <v>18457</v>
      </c>
      <c r="D21861" s="124">
        <v>39360</v>
      </c>
      <c r="E21861" s="157" t="e">
        <f>VLOOKUP(D21861,'SOAT LIQ'!$A$87:$C$3416,3,FALSE)</f>
        <v>#N/A</v>
      </c>
    </row>
    <row r="21862" spans="1:5" x14ac:dyDescent="0.25">
      <c r="A21862" t="s">
        <v>8490</v>
      </c>
      <c r="B21862" s="100" t="s">
        <v>18794</v>
      </c>
      <c r="C21862" s="99" t="s">
        <v>18457</v>
      </c>
      <c r="D21862" s="124">
        <v>39360</v>
      </c>
      <c r="E21862" s="157" t="e">
        <f>VLOOKUP(D21862,'SOAT LIQ'!$A$87:$C$3416,3,FALSE)</f>
        <v>#N/A</v>
      </c>
    </row>
    <row r="21863" spans="1:5" x14ac:dyDescent="0.25">
      <c r="A21863" t="s">
        <v>14970</v>
      </c>
      <c r="B21863" s="100" t="s">
        <v>18794</v>
      </c>
      <c r="C21863" s="99" t="s">
        <v>18457</v>
      </c>
      <c r="D21863" s="124">
        <v>39360</v>
      </c>
      <c r="E21863" s="157" t="e">
        <f>VLOOKUP(D21863,'SOAT LIQ'!$A$87:$C$3416,3,FALSE)</f>
        <v>#N/A</v>
      </c>
    </row>
    <row r="21864" spans="1:5" x14ac:dyDescent="0.25">
      <c r="A21864" t="s">
        <v>14955</v>
      </c>
      <c r="B21864" s="100" t="s">
        <v>18794</v>
      </c>
      <c r="C21864" s="99" t="s">
        <v>18457</v>
      </c>
      <c r="D21864" s="124">
        <v>39360</v>
      </c>
      <c r="E21864" s="157" t="e">
        <f>VLOOKUP(D21864,'SOAT LIQ'!$A$87:$C$3416,3,FALSE)</f>
        <v>#N/A</v>
      </c>
    </row>
    <row r="21865" spans="1:5" x14ac:dyDescent="0.25">
      <c r="A21865" t="s">
        <v>14964</v>
      </c>
      <c r="B21865" s="100" t="s">
        <v>18794</v>
      </c>
      <c r="C21865" s="99" t="s">
        <v>18457</v>
      </c>
      <c r="D21865" s="124">
        <v>39360</v>
      </c>
      <c r="E21865" s="157" t="e">
        <f>VLOOKUP(D21865,'SOAT LIQ'!$A$87:$C$3416,3,FALSE)</f>
        <v>#N/A</v>
      </c>
    </row>
    <row r="21866" spans="1:5" x14ac:dyDescent="0.25">
      <c r="A21866" t="s">
        <v>14958</v>
      </c>
      <c r="B21866" s="100" t="s">
        <v>18794</v>
      </c>
      <c r="C21866" s="99" t="s">
        <v>18457</v>
      </c>
      <c r="D21866" s="124">
        <v>39360</v>
      </c>
      <c r="E21866" s="157" t="e">
        <f>VLOOKUP(D21866,'SOAT LIQ'!$A$87:$C$3416,3,FALSE)</f>
        <v>#N/A</v>
      </c>
    </row>
    <row r="21867" spans="1:5" x14ac:dyDescent="0.25">
      <c r="A21867" t="s">
        <v>10986</v>
      </c>
      <c r="B21867" s="100" t="s">
        <v>18794</v>
      </c>
      <c r="C21867" s="99" t="s">
        <v>18457</v>
      </c>
      <c r="D21867" s="124">
        <v>39360</v>
      </c>
      <c r="E21867" s="157" t="e">
        <f>VLOOKUP(D21867,'SOAT LIQ'!$A$87:$C$3416,3,FALSE)</f>
        <v>#N/A</v>
      </c>
    </row>
    <row r="21868" spans="1:5" x14ac:dyDescent="0.25">
      <c r="A21868" t="s">
        <v>14486</v>
      </c>
      <c r="B21868" s="100" t="s">
        <v>18794</v>
      </c>
      <c r="C21868" s="99" t="s">
        <v>18457</v>
      </c>
      <c r="D21868" s="124">
        <v>39360</v>
      </c>
      <c r="E21868" s="157" t="e">
        <f>VLOOKUP(D21868,'SOAT LIQ'!$A$87:$C$3416,3,FALSE)</f>
        <v>#N/A</v>
      </c>
    </row>
    <row r="21869" spans="1:5" x14ac:dyDescent="0.25">
      <c r="A21869" t="s">
        <v>14977</v>
      </c>
      <c r="B21869" s="100" t="s">
        <v>18794</v>
      </c>
      <c r="C21869" s="99" t="s">
        <v>18457</v>
      </c>
      <c r="D21869" s="124">
        <v>39360</v>
      </c>
      <c r="E21869" s="157" t="e">
        <f>VLOOKUP(D21869,'SOAT LIQ'!$A$87:$C$3416,3,FALSE)</f>
        <v>#N/A</v>
      </c>
    </row>
    <row r="21870" spans="1:5" x14ac:dyDescent="0.25">
      <c r="A21870" t="s">
        <v>14971</v>
      </c>
      <c r="B21870" s="100" t="s">
        <v>18794</v>
      </c>
      <c r="C21870" s="99" t="s">
        <v>18457</v>
      </c>
      <c r="D21870" s="124">
        <v>39360</v>
      </c>
      <c r="E21870" s="157" t="e">
        <f>VLOOKUP(D21870,'SOAT LIQ'!$A$87:$C$3416,3,FALSE)</f>
        <v>#N/A</v>
      </c>
    </row>
    <row r="21871" spans="1:5" x14ac:dyDescent="0.25">
      <c r="A21871" t="s">
        <v>10954</v>
      </c>
      <c r="B21871" s="100" t="s">
        <v>18794</v>
      </c>
      <c r="C21871" s="99" t="s">
        <v>18457</v>
      </c>
      <c r="D21871" s="124">
        <v>39360</v>
      </c>
      <c r="E21871" s="157" t="e">
        <f>VLOOKUP(D21871,'SOAT LIQ'!$A$87:$C$3416,3,FALSE)</f>
        <v>#N/A</v>
      </c>
    </row>
    <row r="21872" spans="1:5" x14ac:dyDescent="0.25">
      <c r="A21872" t="s">
        <v>14957</v>
      </c>
      <c r="B21872" s="100" t="s">
        <v>18795</v>
      </c>
      <c r="C21872" s="99" t="s">
        <v>18457</v>
      </c>
      <c r="D21872" s="124">
        <v>39360</v>
      </c>
      <c r="E21872" s="157" t="e">
        <f>VLOOKUP(D21872,'SOAT LIQ'!$A$87:$C$3416,3,FALSE)</f>
        <v>#N/A</v>
      </c>
    </row>
    <row r="21873" spans="1:5" x14ac:dyDescent="0.25">
      <c r="A21873" t="s">
        <v>14941</v>
      </c>
      <c r="B21873" s="100" t="s">
        <v>18795</v>
      </c>
      <c r="C21873" s="99" t="s">
        <v>18457</v>
      </c>
      <c r="D21873" s="124">
        <v>39360</v>
      </c>
      <c r="E21873" s="157" t="e">
        <f>VLOOKUP(D21873,'SOAT LIQ'!$A$87:$C$3416,3,FALSE)</f>
        <v>#N/A</v>
      </c>
    </row>
    <row r="21874" spans="1:5" x14ac:dyDescent="0.25">
      <c r="A21874" t="s">
        <v>14957</v>
      </c>
      <c r="B21874" s="100" t="s">
        <v>18796</v>
      </c>
      <c r="C21874" s="99" t="s">
        <v>18457</v>
      </c>
      <c r="D21874" s="124">
        <v>39360</v>
      </c>
      <c r="E21874" s="157" t="e">
        <f>VLOOKUP(D21874,'SOAT LIQ'!$A$87:$C$3416,3,FALSE)</f>
        <v>#N/A</v>
      </c>
    </row>
    <row r="21875" spans="1:5" x14ac:dyDescent="0.25">
      <c r="A21875" t="s">
        <v>14979</v>
      </c>
      <c r="B21875" s="100" t="s">
        <v>18796</v>
      </c>
      <c r="C21875" s="99" t="s">
        <v>18457</v>
      </c>
      <c r="D21875" s="124">
        <v>39360</v>
      </c>
      <c r="E21875" s="157" t="e">
        <f>VLOOKUP(D21875,'SOAT LIQ'!$A$87:$C$3416,3,FALSE)</f>
        <v>#N/A</v>
      </c>
    </row>
    <row r="21876" spans="1:5" x14ac:dyDescent="0.25">
      <c r="A21876" t="s">
        <v>14969</v>
      </c>
      <c r="B21876" s="100" t="s">
        <v>18796</v>
      </c>
      <c r="C21876" s="99" t="s">
        <v>18457</v>
      </c>
      <c r="D21876" s="124">
        <v>39360</v>
      </c>
      <c r="E21876" s="157" t="e">
        <f>VLOOKUP(D21876,'SOAT LIQ'!$A$87:$C$3416,3,FALSE)</f>
        <v>#N/A</v>
      </c>
    </row>
    <row r="21877" spans="1:5" x14ac:dyDescent="0.25">
      <c r="A21877" t="s">
        <v>14958</v>
      </c>
      <c r="B21877" s="100" t="s">
        <v>18796</v>
      </c>
      <c r="C21877" s="99" t="s">
        <v>18457</v>
      </c>
      <c r="D21877" s="124">
        <v>39360</v>
      </c>
      <c r="E21877" s="157" t="e">
        <f>VLOOKUP(D21877,'SOAT LIQ'!$A$87:$C$3416,3,FALSE)</f>
        <v>#N/A</v>
      </c>
    </row>
    <row r="21878" spans="1:5" x14ac:dyDescent="0.25">
      <c r="A21878" t="s">
        <v>14957</v>
      </c>
      <c r="B21878" s="100" t="s">
        <v>18797</v>
      </c>
      <c r="C21878" s="99" t="s">
        <v>18457</v>
      </c>
      <c r="D21878" s="124">
        <v>39360</v>
      </c>
      <c r="E21878" s="157" t="e">
        <f>VLOOKUP(D21878,'SOAT LIQ'!$A$87:$C$3416,3,FALSE)</f>
        <v>#N/A</v>
      </c>
    </row>
    <row r="21879" spans="1:5" x14ac:dyDescent="0.25">
      <c r="A21879" t="s">
        <v>14958</v>
      </c>
      <c r="B21879" s="100" t="s">
        <v>18797</v>
      </c>
      <c r="C21879" s="99" t="s">
        <v>18457</v>
      </c>
      <c r="D21879" s="124">
        <v>39360</v>
      </c>
      <c r="E21879" s="157" t="e">
        <f>VLOOKUP(D21879,'SOAT LIQ'!$A$87:$C$3416,3,FALSE)</f>
        <v>#N/A</v>
      </c>
    </row>
    <row r="21880" spans="1:5" x14ac:dyDescent="0.25">
      <c r="A21880" t="s">
        <v>14957</v>
      </c>
      <c r="B21880" s="100" t="s">
        <v>18798</v>
      </c>
      <c r="C21880" s="99" t="s">
        <v>18457</v>
      </c>
      <c r="D21880" s="124">
        <v>39360</v>
      </c>
      <c r="E21880" s="157" t="e">
        <f>VLOOKUP(D21880,'SOAT LIQ'!$A$87:$C$3416,3,FALSE)</f>
        <v>#N/A</v>
      </c>
    </row>
    <row r="21881" spans="1:5" x14ac:dyDescent="0.25">
      <c r="A21881" t="s">
        <v>9395</v>
      </c>
      <c r="B21881" s="100" t="s">
        <v>18798</v>
      </c>
      <c r="C21881" s="99" t="s">
        <v>18457</v>
      </c>
      <c r="D21881" s="124">
        <v>39360</v>
      </c>
      <c r="E21881" s="157" t="e">
        <f>VLOOKUP(D21881,'SOAT LIQ'!$A$87:$C$3416,3,FALSE)</f>
        <v>#N/A</v>
      </c>
    </row>
    <row r="21882" spans="1:5" x14ac:dyDescent="0.25">
      <c r="A21882" t="s">
        <v>4085</v>
      </c>
      <c r="B21882" s="100" t="s">
        <v>18799</v>
      </c>
      <c r="C21882" s="99" t="s">
        <v>18457</v>
      </c>
      <c r="D21882" s="124">
        <v>39360</v>
      </c>
      <c r="E21882" s="157" t="e">
        <f>VLOOKUP(D21882,'SOAT LIQ'!$A$87:$C$3416,3,FALSE)</f>
        <v>#N/A</v>
      </c>
    </row>
    <row r="21883" spans="1:5" x14ac:dyDescent="0.25">
      <c r="A21883" t="s">
        <v>14957</v>
      </c>
      <c r="B21883" s="100" t="s">
        <v>18799</v>
      </c>
      <c r="C21883" s="99" t="s">
        <v>18457</v>
      </c>
      <c r="D21883" s="124">
        <v>39360</v>
      </c>
      <c r="E21883" s="157" t="e">
        <f>VLOOKUP(D21883,'SOAT LIQ'!$A$87:$C$3416,3,FALSE)</f>
        <v>#N/A</v>
      </c>
    </row>
    <row r="21884" spans="1:5" x14ac:dyDescent="0.25">
      <c r="A21884" t="s">
        <v>14958</v>
      </c>
      <c r="B21884" s="100" t="s">
        <v>18799</v>
      </c>
      <c r="C21884" s="99" t="s">
        <v>18457</v>
      </c>
      <c r="D21884" s="124">
        <v>39360</v>
      </c>
      <c r="E21884" s="157" t="e">
        <f>VLOOKUP(D21884,'SOAT LIQ'!$A$87:$C$3416,3,FALSE)</f>
        <v>#N/A</v>
      </c>
    </row>
    <row r="21885" spans="1:5" x14ac:dyDescent="0.25">
      <c r="A21885" t="s">
        <v>14957</v>
      </c>
      <c r="B21885" s="100" t="s">
        <v>18800</v>
      </c>
      <c r="C21885" s="99" t="s">
        <v>18457</v>
      </c>
      <c r="D21885" s="124">
        <v>39360</v>
      </c>
      <c r="E21885" s="157" t="e">
        <f>VLOOKUP(D21885,'SOAT LIQ'!$A$87:$C$3416,3,FALSE)</f>
        <v>#N/A</v>
      </c>
    </row>
    <row r="21886" spans="1:5" x14ac:dyDescent="0.25">
      <c r="A21886" t="s">
        <v>14964</v>
      </c>
      <c r="B21886" s="100" t="s">
        <v>18801</v>
      </c>
      <c r="C21886" s="99" t="s">
        <v>18457</v>
      </c>
      <c r="D21886" s="124">
        <v>39360</v>
      </c>
      <c r="E21886" s="157" t="e">
        <f>VLOOKUP(D21886,'SOAT LIQ'!$A$87:$C$3416,3,FALSE)</f>
        <v>#N/A</v>
      </c>
    </row>
    <row r="21887" spans="1:5" x14ac:dyDescent="0.25">
      <c r="A21887" t="s">
        <v>14958</v>
      </c>
      <c r="B21887" s="100" t="s">
        <v>18801</v>
      </c>
      <c r="C21887" s="99" t="s">
        <v>18457</v>
      </c>
      <c r="D21887" s="124">
        <v>39360</v>
      </c>
      <c r="E21887" s="157" t="e">
        <f>VLOOKUP(D21887,'SOAT LIQ'!$A$87:$C$3416,3,FALSE)</f>
        <v>#N/A</v>
      </c>
    </row>
    <row r="21888" spans="1:5" x14ac:dyDescent="0.25">
      <c r="A21888" t="s">
        <v>10986</v>
      </c>
      <c r="B21888" s="100" t="s">
        <v>18801</v>
      </c>
      <c r="C21888" s="99" t="s">
        <v>18457</v>
      </c>
      <c r="D21888" s="124">
        <v>39360</v>
      </c>
      <c r="E21888" s="157" t="e">
        <f>VLOOKUP(D21888,'SOAT LIQ'!$A$87:$C$3416,3,FALSE)</f>
        <v>#N/A</v>
      </c>
    </row>
    <row r="21889" spans="1:5" x14ac:dyDescent="0.25">
      <c r="A21889" t="s">
        <v>7025</v>
      </c>
      <c r="B21889" s="100" t="s">
        <v>18801</v>
      </c>
      <c r="C21889" s="99" t="s">
        <v>18457</v>
      </c>
      <c r="D21889" s="124">
        <v>39360</v>
      </c>
      <c r="E21889" s="157" t="e">
        <f>VLOOKUP(D21889,'SOAT LIQ'!$A$87:$C$3416,3,FALSE)</f>
        <v>#N/A</v>
      </c>
    </row>
    <row r="21890" spans="1:5" x14ac:dyDescent="0.25">
      <c r="A21890" t="s">
        <v>14964</v>
      </c>
      <c r="B21890" s="100" t="s">
        <v>18803</v>
      </c>
      <c r="C21890" s="99" t="s">
        <v>18802</v>
      </c>
      <c r="D21890" s="124">
        <v>36903</v>
      </c>
      <c r="E21890" s="157" t="e">
        <f>VLOOKUP(D21890,'SOAT LIQ'!$A$87:$C$3416,3,FALSE)</f>
        <v>#N/A</v>
      </c>
    </row>
    <row r="21891" spans="1:5" x14ac:dyDescent="0.25">
      <c r="A21891" t="s">
        <v>7025</v>
      </c>
      <c r="B21891" s="100" t="s">
        <v>18803</v>
      </c>
      <c r="C21891" s="99" t="s">
        <v>18802</v>
      </c>
      <c r="D21891" s="124">
        <v>36903</v>
      </c>
      <c r="E21891" s="157" t="e">
        <f>VLOOKUP(D21891,'SOAT LIQ'!$A$87:$C$3416,3,FALSE)</f>
        <v>#N/A</v>
      </c>
    </row>
    <row r="21892" spans="1:5" x14ac:dyDescent="0.25">
      <c r="A21892" t="s">
        <v>14957</v>
      </c>
      <c r="B21892" s="100" t="s">
        <v>18804</v>
      </c>
      <c r="C21892" s="99" t="s">
        <v>18457</v>
      </c>
      <c r="D21892" s="124">
        <v>39360</v>
      </c>
      <c r="E21892" s="157" t="e">
        <f>VLOOKUP(D21892,'SOAT LIQ'!$A$87:$C$3416,3,FALSE)</f>
        <v>#N/A</v>
      </c>
    </row>
    <row r="21893" spans="1:5" x14ac:dyDescent="0.25">
      <c r="A21893" t="s">
        <v>14955</v>
      </c>
      <c r="B21893" s="100" t="s">
        <v>18805</v>
      </c>
      <c r="C21893" s="99" t="s">
        <v>18457</v>
      </c>
      <c r="D21893" s="124">
        <v>39360</v>
      </c>
      <c r="E21893" s="157" t="e">
        <f>VLOOKUP(D21893,'SOAT LIQ'!$A$87:$C$3416,3,FALSE)</f>
        <v>#N/A</v>
      </c>
    </row>
    <row r="21894" spans="1:5" x14ac:dyDescent="0.25">
      <c r="A21894" t="s">
        <v>14957</v>
      </c>
      <c r="B21894" s="100" t="s">
        <v>18806</v>
      </c>
      <c r="C21894" s="99" t="s">
        <v>18457</v>
      </c>
      <c r="D21894" s="124">
        <v>39360</v>
      </c>
      <c r="E21894" s="157" t="e">
        <f>VLOOKUP(D21894,'SOAT LIQ'!$A$87:$C$3416,3,FALSE)</f>
        <v>#N/A</v>
      </c>
    </row>
    <row r="21895" spans="1:5" x14ac:dyDescent="0.25">
      <c r="A21895" t="s">
        <v>10954</v>
      </c>
      <c r="B21895" s="100" t="s">
        <v>18806</v>
      </c>
      <c r="C21895" s="99" t="s">
        <v>18457</v>
      </c>
      <c r="D21895" s="124">
        <v>39360</v>
      </c>
      <c r="E21895" s="157" t="e">
        <f>VLOOKUP(D21895,'SOAT LIQ'!$A$87:$C$3416,3,FALSE)</f>
        <v>#N/A</v>
      </c>
    </row>
    <row r="21896" spans="1:5" x14ac:dyDescent="0.25">
      <c r="A21896" t="s">
        <v>14964</v>
      </c>
      <c r="B21896" s="100" t="s">
        <v>18807</v>
      </c>
      <c r="C21896" s="99" t="s">
        <v>18457</v>
      </c>
      <c r="D21896" s="124">
        <v>39360</v>
      </c>
      <c r="E21896" s="157" t="e">
        <f>VLOOKUP(D21896,'SOAT LIQ'!$A$87:$C$3416,3,FALSE)</f>
        <v>#N/A</v>
      </c>
    </row>
    <row r="21897" spans="1:5" x14ac:dyDescent="0.25">
      <c r="A21897" t="s">
        <v>14970</v>
      </c>
      <c r="B21897" s="100" t="s">
        <v>18807</v>
      </c>
      <c r="C21897" s="99" t="s">
        <v>18457</v>
      </c>
      <c r="D21897" s="124">
        <v>39360</v>
      </c>
      <c r="E21897" s="157" t="e">
        <f>VLOOKUP(D21897,'SOAT LIQ'!$A$87:$C$3416,3,FALSE)</f>
        <v>#N/A</v>
      </c>
    </row>
    <row r="21898" spans="1:5" x14ac:dyDescent="0.25">
      <c r="A21898" t="s">
        <v>14958</v>
      </c>
      <c r="B21898" s="100" t="s">
        <v>18808</v>
      </c>
      <c r="C21898" s="99" t="s">
        <v>18457</v>
      </c>
      <c r="D21898" s="124">
        <v>39360</v>
      </c>
      <c r="E21898" s="157" t="e">
        <f>VLOOKUP(D21898,'SOAT LIQ'!$A$87:$C$3416,3,FALSE)</f>
        <v>#N/A</v>
      </c>
    </row>
    <row r="21899" spans="1:5" x14ac:dyDescent="0.25">
      <c r="A21899" t="s">
        <v>6183</v>
      </c>
      <c r="B21899" s="100" t="s">
        <v>18809</v>
      </c>
      <c r="C21899" s="99" t="s">
        <v>4418</v>
      </c>
      <c r="D21899" s="124">
        <v>38915</v>
      </c>
      <c r="E21899" s="157" t="e">
        <f>VLOOKUP(D21899,'SOAT LIQ'!$A$87:$C$3416,3,FALSE)</f>
        <v>#N/A</v>
      </c>
    </row>
    <row r="21900" spans="1:5" x14ac:dyDescent="0.25">
      <c r="A21900" t="s">
        <v>6570</v>
      </c>
      <c r="B21900" s="100" t="s">
        <v>18809</v>
      </c>
      <c r="C21900" s="99" t="s">
        <v>4418</v>
      </c>
      <c r="D21900" s="124">
        <v>38915</v>
      </c>
      <c r="E21900" s="157" t="e">
        <f>VLOOKUP(D21900,'SOAT LIQ'!$A$87:$C$3416,3,FALSE)</f>
        <v>#N/A</v>
      </c>
    </row>
    <row r="21901" spans="1:5" x14ac:dyDescent="0.25">
      <c r="A21901" t="s">
        <v>8282</v>
      </c>
      <c r="B21901" s="100" t="s">
        <v>18810</v>
      </c>
      <c r="C21901" s="99" t="s">
        <v>18811</v>
      </c>
      <c r="D21901" s="124">
        <v>34103</v>
      </c>
      <c r="E21901" s="157" t="e">
        <f>VLOOKUP(D21901,'SOAT LIQ'!$A$87:$C$3416,3,FALSE)</f>
        <v>#N/A</v>
      </c>
    </row>
    <row r="21902" spans="1:5" x14ac:dyDescent="0.25">
      <c r="A21902" t="s">
        <v>13930</v>
      </c>
      <c r="B21902" s="100" t="s">
        <v>18810</v>
      </c>
      <c r="C21902" s="99" t="s">
        <v>18811</v>
      </c>
      <c r="D21902" s="124">
        <v>34103</v>
      </c>
      <c r="E21902" s="157" t="e">
        <f>VLOOKUP(D21902,'SOAT LIQ'!$A$87:$C$3416,3,FALSE)</f>
        <v>#N/A</v>
      </c>
    </row>
    <row r="21903" spans="1:5" x14ac:dyDescent="0.25">
      <c r="A21903" t="s">
        <v>8282</v>
      </c>
      <c r="B21903" s="100" t="s">
        <v>18812</v>
      </c>
      <c r="C21903" s="99" t="s">
        <v>18811</v>
      </c>
      <c r="D21903" s="124">
        <v>34103</v>
      </c>
      <c r="E21903" s="157" t="e">
        <f>VLOOKUP(D21903,'SOAT LIQ'!$A$87:$C$3416,3,FALSE)</f>
        <v>#N/A</v>
      </c>
    </row>
    <row r="21904" spans="1:5" x14ac:dyDescent="0.25">
      <c r="A21904" t="s">
        <v>13930</v>
      </c>
      <c r="B21904" s="100" t="s">
        <v>18812</v>
      </c>
      <c r="C21904" s="99" t="s">
        <v>18811</v>
      </c>
      <c r="D21904" s="124">
        <v>34103</v>
      </c>
      <c r="E21904" s="157" t="e">
        <f>VLOOKUP(D21904,'SOAT LIQ'!$A$87:$C$3416,3,FALSE)</f>
        <v>#N/A</v>
      </c>
    </row>
    <row r="21905" spans="1:5" x14ac:dyDescent="0.25">
      <c r="A21905" t="s">
        <v>8282</v>
      </c>
      <c r="B21905" s="100" t="s">
        <v>18813</v>
      </c>
      <c r="C21905" s="99" t="s">
        <v>18811</v>
      </c>
      <c r="D21905" s="124">
        <v>34103</v>
      </c>
      <c r="E21905" s="157" t="e">
        <f>VLOOKUP(D21905,'SOAT LIQ'!$A$87:$C$3416,3,FALSE)</f>
        <v>#N/A</v>
      </c>
    </row>
    <row r="21906" spans="1:5" x14ac:dyDescent="0.25">
      <c r="A21906" t="s">
        <v>13930</v>
      </c>
      <c r="B21906" s="100" t="s">
        <v>18813</v>
      </c>
      <c r="C21906" s="99" t="s">
        <v>18811</v>
      </c>
      <c r="D21906" s="124">
        <v>34103</v>
      </c>
      <c r="E21906" s="157" t="e">
        <f>VLOOKUP(D21906,'SOAT LIQ'!$A$87:$C$3416,3,FALSE)</f>
        <v>#N/A</v>
      </c>
    </row>
    <row r="21907" spans="1:5" x14ac:dyDescent="0.25">
      <c r="A21907" t="s">
        <v>6183</v>
      </c>
      <c r="B21907" s="100" t="s">
        <v>18814</v>
      </c>
      <c r="C21907" s="99" t="s">
        <v>4418</v>
      </c>
      <c r="D21907" s="124">
        <v>38915</v>
      </c>
      <c r="E21907" s="157" t="e">
        <f>VLOOKUP(D21907,'SOAT LIQ'!$A$87:$C$3416,3,FALSE)</f>
        <v>#N/A</v>
      </c>
    </row>
    <row r="21908" spans="1:5" x14ac:dyDescent="0.25">
      <c r="A21908" t="s">
        <v>8472</v>
      </c>
      <c r="B21908" s="100" t="s">
        <v>18814</v>
      </c>
      <c r="C21908" s="99" t="s">
        <v>4418</v>
      </c>
      <c r="D21908" s="124">
        <v>38915</v>
      </c>
      <c r="E21908" s="157" t="e">
        <f>VLOOKUP(D21908,'SOAT LIQ'!$A$87:$C$3416,3,FALSE)</f>
        <v>#N/A</v>
      </c>
    </row>
    <row r="21909" spans="1:5" x14ac:dyDescent="0.25">
      <c r="A21909" t="s">
        <v>8470</v>
      </c>
      <c r="B21909" s="100" t="s">
        <v>18814</v>
      </c>
      <c r="C21909" s="99" t="s">
        <v>4418</v>
      </c>
      <c r="D21909" s="124">
        <v>38915</v>
      </c>
      <c r="E21909" s="157" t="e">
        <f>VLOOKUP(D21909,'SOAT LIQ'!$A$87:$C$3416,3,FALSE)</f>
        <v>#N/A</v>
      </c>
    </row>
    <row r="21910" spans="1:5" x14ac:dyDescent="0.25">
      <c r="A21910" t="s">
        <v>8476</v>
      </c>
      <c r="B21910" s="100" t="s">
        <v>18814</v>
      </c>
      <c r="C21910" s="99" t="s">
        <v>4418</v>
      </c>
      <c r="D21910" s="124">
        <v>38915</v>
      </c>
      <c r="E21910" s="157" t="e">
        <f>VLOOKUP(D21910,'SOAT LIQ'!$A$87:$C$3416,3,FALSE)</f>
        <v>#N/A</v>
      </c>
    </row>
    <row r="21911" spans="1:5" x14ac:dyDescent="0.25">
      <c r="A21911" t="s">
        <v>5576</v>
      </c>
      <c r="B21911" s="100" t="s">
        <v>18814</v>
      </c>
      <c r="C21911" s="99" t="s">
        <v>4418</v>
      </c>
      <c r="D21911" s="124">
        <v>38915</v>
      </c>
      <c r="E21911" s="157" t="e">
        <f>VLOOKUP(D21911,'SOAT LIQ'!$A$87:$C$3416,3,FALSE)</f>
        <v>#N/A</v>
      </c>
    </row>
    <row r="21912" spans="1:5" x14ac:dyDescent="0.25">
      <c r="A21912" t="s">
        <v>5577</v>
      </c>
      <c r="B21912" s="100" t="s">
        <v>18814</v>
      </c>
      <c r="C21912" s="99" t="s">
        <v>4418</v>
      </c>
      <c r="D21912" s="124">
        <v>38915</v>
      </c>
      <c r="E21912" s="157" t="e">
        <f>VLOOKUP(D21912,'SOAT LIQ'!$A$87:$C$3416,3,FALSE)</f>
        <v>#N/A</v>
      </c>
    </row>
    <row r="21913" spans="1:5" x14ac:dyDescent="0.25">
      <c r="A21913" t="s">
        <v>8477</v>
      </c>
      <c r="B21913" s="100" t="s">
        <v>18814</v>
      </c>
      <c r="C21913" s="99" t="s">
        <v>4418</v>
      </c>
      <c r="D21913" s="124">
        <v>38915</v>
      </c>
      <c r="E21913" s="157" t="e">
        <f>VLOOKUP(D21913,'SOAT LIQ'!$A$87:$C$3416,3,FALSE)</f>
        <v>#N/A</v>
      </c>
    </row>
    <row r="21914" spans="1:5" x14ac:dyDescent="0.25">
      <c r="A21914" t="s">
        <v>5578</v>
      </c>
      <c r="B21914" s="100" t="s">
        <v>18814</v>
      </c>
      <c r="C21914" s="99" t="s">
        <v>4418</v>
      </c>
      <c r="D21914" s="124">
        <v>38915</v>
      </c>
      <c r="E21914" s="157" t="e">
        <f>VLOOKUP(D21914,'SOAT LIQ'!$A$87:$C$3416,3,FALSE)</f>
        <v>#N/A</v>
      </c>
    </row>
    <row r="21915" spans="1:5" x14ac:dyDescent="0.25">
      <c r="A21915" t="s">
        <v>5579</v>
      </c>
      <c r="B21915" s="100" t="s">
        <v>18814</v>
      </c>
      <c r="C21915" s="99" t="s">
        <v>4418</v>
      </c>
      <c r="D21915" s="124">
        <v>38915</v>
      </c>
      <c r="E21915" s="157" t="e">
        <f>VLOOKUP(D21915,'SOAT LIQ'!$A$87:$C$3416,3,FALSE)</f>
        <v>#N/A</v>
      </c>
    </row>
    <row r="21916" spans="1:5" x14ac:dyDescent="0.25">
      <c r="A21916" t="s">
        <v>6183</v>
      </c>
      <c r="B21916" s="100" t="s">
        <v>18815</v>
      </c>
      <c r="C21916" s="99" t="s">
        <v>4418</v>
      </c>
      <c r="D21916" s="124">
        <v>38915</v>
      </c>
      <c r="E21916" s="157" t="e">
        <f>VLOOKUP(D21916,'SOAT LIQ'!$A$87:$C$3416,3,FALSE)</f>
        <v>#N/A</v>
      </c>
    </row>
    <row r="21917" spans="1:5" x14ac:dyDescent="0.25">
      <c r="A21917" t="s">
        <v>6183</v>
      </c>
      <c r="B21917" s="100" t="s">
        <v>18816</v>
      </c>
      <c r="C21917" s="99" t="s">
        <v>4418</v>
      </c>
      <c r="D21917" s="124">
        <v>38915</v>
      </c>
      <c r="E21917" s="157" t="e">
        <f>VLOOKUP(D21917,'SOAT LIQ'!$A$87:$C$3416,3,FALSE)</f>
        <v>#N/A</v>
      </c>
    </row>
    <row r="21918" spans="1:5" x14ac:dyDescent="0.25">
      <c r="A21918" t="s">
        <v>8470</v>
      </c>
      <c r="B21918" s="100" t="s">
        <v>18817</v>
      </c>
      <c r="C21918" s="99" t="s">
        <v>4418</v>
      </c>
      <c r="D21918" s="124">
        <v>37602</v>
      </c>
      <c r="E21918" s="157" t="e">
        <f>VLOOKUP(D21918,'SOAT LIQ'!$A$87:$C$3416,3,FALSE)</f>
        <v>#N/A</v>
      </c>
    </row>
    <row r="21919" spans="1:5" x14ac:dyDescent="0.25">
      <c r="A21919" t="s">
        <v>8476</v>
      </c>
      <c r="B21919" s="100" t="s">
        <v>18817</v>
      </c>
      <c r="C21919" s="99" t="s">
        <v>4418</v>
      </c>
      <c r="D21919" s="124">
        <v>37602</v>
      </c>
      <c r="E21919" s="157" t="e">
        <f>VLOOKUP(D21919,'SOAT LIQ'!$A$87:$C$3416,3,FALSE)</f>
        <v>#N/A</v>
      </c>
    </row>
    <row r="21920" spans="1:5" x14ac:dyDescent="0.25">
      <c r="A21920" t="s">
        <v>5576</v>
      </c>
      <c r="B21920" s="100" t="s">
        <v>18817</v>
      </c>
      <c r="C21920" s="99" t="s">
        <v>4418</v>
      </c>
      <c r="D21920" s="124">
        <v>37602</v>
      </c>
      <c r="E21920" s="157" t="e">
        <f>VLOOKUP(D21920,'SOAT LIQ'!$A$87:$C$3416,3,FALSE)</f>
        <v>#N/A</v>
      </c>
    </row>
    <row r="21921" spans="1:6" x14ac:dyDescent="0.25">
      <c r="A21921" t="s">
        <v>8477</v>
      </c>
      <c r="B21921" s="100" t="s">
        <v>18817</v>
      </c>
      <c r="C21921" s="99" t="s">
        <v>4418</v>
      </c>
      <c r="D21921" s="124">
        <v>37602</v>
      </c>
      <c r="E21921" s="157" t="e">
        <f>VLOOKUP(D21921,'SOAT LIQ'!$A$87:$C$3416,3,FALSE)</f>
        <v>#N/A</v>
      </c>
    </row>
    <row r="21922" spans="1:6" x14ac:dyDescent="0.25">
      <c r="A21922" t="s">
        <v>5578</v>
      </c>
      <c r="B21922" s="100" t="s">
        <v>18817</v>
      </c>
      <c r="C21922" s="99" t="s">
        <v>4418</v>
      </c>
      <c r="D21922" s="124">
        <v>37602</v>
      </c>
      <c r="E21922" s="157" t="e">
        <f>VLOOKUP(D21922,'SOAT LIQ'!$A$87:$C$3416,3,FALSE)</f>
        <v>#N/A</v>
      </c>
    </row>
    <row r="21923" spans="1:6" x14ac:dyDescent="0.25">
      <c r="A21923" t="s">
        <v>8471</v>
      </c>
      <c r="B21923" s="100" t="s">
        <v>18817</v>
      </c>
      <c r="C21923" s="99" t="s">
        <v>4418</v>
      </c>
      <c r="D21923" s="124">
        <v>37602</v>
      </c>
      <c r="E21923" s="157" t="e">
        <f>VLOOKUP(D21923,'SOAT LIQ'!$A$87:$C$3416,3,FALSE)</f>
        <v>#N/A</v>
      </c>
    </row>
    <row r="21924" spans="1:6" x14ac:dyDescent="0.25">
      <c r="A21924" t="s">
        <v>8472</v>
      </c>
      <c r="B21924" s="100" t="s">
        <v>18817</v>
      </c>
      <c r="C21924" s="99" t="s">
        <v>4418</v>
      </c>
      <c r="D21924" s="124">
        <v>37602</v>
      </c>
      <c r="E21924" s="157" t="e">
        <f>VLOOKUP(D21924,'SOAT LIQ'!$A$87:$C$3416,3,FALSE)</f>
        <v>#N/A</v>
      </c>
    </row>
    <row r="21925" spans="1:6" x14ac:dyDescent="0.25">
      <c r="A21925" t="s">
        <v>5577</v>
      </c>
      <c r="B21925" s="100" t="s">
        <v>18817</v>
      </c>
      <c r="C21925" s="99" t="s">
        <v>4418</v>
      </c>
      <c r="D21925" s="124">
        <v>37602</v>
      </c>
      <c r="E21925" s="157" t="e">
        <f>VLOOKUP(D21925,'SOAT LIQ'!$A$87:$C$3416,3,FALSE)</f>
        <v>#N/A</v>
      </c>
    </row>
    <row r="21926" spans="1:6" x14ac:dyDescent="0.25">
      <c r="A21926" t="s">
        <v>5579</v>
      </c>
      <c r="B21926" s="100" t="s">
        <v>18817</v>
      </c>
      <c r="C21926" s="99" t="s">
        <v>4418</v>
      </c>
      <c r="D21926" s="124">
        <v>37602</v>
      </c>
      <c r="E21926" s="157" t="e">
        <f>VLOOKUP(D21926,'SOAT LIQ'!$A$87:$C$3416,3,FALSE)</f>
        <v>#N/A</v>
      </c>
    </row>
    <row r="21927" spans="1:6" x14ac:dyDescent="0.25">
      <c r="A21927" t="s">
        <v>5580</v>
      </c>
      <c r="B21927" s="100" t="s">
        <v>18817</v>
      </c>
      <c r="C21927" s="99" t="s">
        <v>4418</v>
      </c>
      <c r="D21927" s="124">
        <v>37602</v>
      </c>
      <c r="E21927" s="157" t="e">
        <f>VLOOKUP(D21927,'SOAT LIQ'!$A$87:$C$3416,3,FALSE)</f>
        <v>#N/A</v>
      </c>
    </row>
    <row r="21928" spans="1:6" x14ac:dyDescent="0.25">
      <c r="A21928" t="s">
        <v>8478</v>
      </c>
      <c r="B21928" s="100" t="s">
        <v>18817</v>
      </c>
      <c r="C21928" s="99" t="s">
        <v>4418</v>
      </c>
      <c r="D21928" s="124">
        <v>37602</v>
      </c>
      <c r="E21928" s="157" t="e">
        <f>VLOOKUP(D21928,'SOAT LIQ'!$A$87:$C$3416,3,FALSE)</f>
        <v>#N/A</v>
      </c>
    </row>
    <row r="21929" spans="1:6" x14ac:dyDescent="0.25">
      <c r="A21929" t="s">
        <v>4229</v>
      </c>
      <c r="B21929" s="100" t="s">
        <v>18817</v>
      </c>
      <c r="C21929" s="99" t="s">
        <v>4418</v>
      </c>
      <c r="D21929" s="124">
        <v>37602</v>
      </c>
      <c r="E21929" s="157" t="e">
        <f>VLOOKUP(D21929,'SOAT LIQ'!$A$87:$C$3416,3,FALSE)</f>
        <v>#N/A</v>
      </c>
    </row>
    <row r="21930" spans="1:6" x14ac:dyDescent="0.25">
      <c r="A21930" t="s">
        <v>8502</v>
      </c>
      <c r="B21930" s="100" t="s">
        <v>18817</v>
      </c>
      <c r="C21930" s="99" t="s">
        <v>4418</v>
      </c>
      <c r="D21930" s="124">
        <v>37602</v>
      </c>
      <c r="E21930" s="157" t="e">
        <f>VLOOKUP(D21930,'SOAT LIQ'!$A$87:$C$3416,3,FALSE)</f>
        <v>#N/A</v>
      </c>
    </row>
    <row r="21931" spans="1:6" x14ac:dyDescent="0.25">
      <c r="A21931" t="s">
        <v>8503</v>
      </c>
      <c r="B21931" s="100" t="s">
        <v>18817</v>
      </c>
      <c r="C21931" s="99" t="s">
        <v>4418</v>
      </c>
      <c r="D21931" s="124">
        <v>37602</v>
      </c>
      <c r="E21931" s="157" t="e">
        <f>VLOOKUP(D21931,'SOAT LIQ'!$A$87:$C$3416,3,FALSE)</f>
        <v>#N/A</v>
      </c>
    </row>
    <row r="21932" spans="1:6" x14ac:dyDescent="0.25">
      <c r="A21932" t="s">
        <v>8504</v>
      </c>
      <c r="B21932" s="100" t="s">
        <v>18817</v>
      </c>
      <c r="C21932" s="99" t="s">
        <v>4418</v>
      </c>
      <c r="D21932" s="124">
        <v>37602</v>
      </c>
      <c r="E21932" s="157" t="e">
        <f>VLOOKUP(D21932,'SOAT LIQ'!$A$87:$C$3416,3,FALSE)</f>
        <v>#N/A</v>
      </c>
    </row>
    <row r="21933" spans="1:6" x14ac:dyDescent="0.25">
      <c r="A21933" t="s">
        <v>6183</v>
      </c>
      <c r="B21933" s="100" t="s">
        <v>18818</v>
      </c>
      <c r="C21933" s="99" t="s">
        <v>4418</v>
      </c>
      <c r="D21933" s="124">
        <v>38915</v>
      </c>
      <c r="E21933" s="157" t="e">
        <f>VLOOKUP(D21933,'SOAT LIQ'!$A$87:$C$3416,3,FALSE)</f>
        <v>#N/A</v>
      </c>
    </row>
    <row r="21934" spans="1:6" x14ac:dyDescent="0.25">
      <c r="A21934" t="s">
        <v>8490</v>
      </c>
      <c r="B21934" s="100" t="s">
        <v>18818</v>
      </c>
      <c r="C21934" s="99" t="s">
        <v>4418</v>
      </c>
      <c r="D21934" s="124">
        <v>38915</v>
      </c>
      <c r="E21934" s="157" t="e">
        <f>VLOOKUP(D21934,'SOAT LIQ'!$A$87:$C$3416,3,FALSE)</f>
        <v>#N/A</v>
      </c>
    </row>
    <row r="21935" spans="1:6" x14ac:dyDescent="0.25">
      <c r="A21935" t="s">
        <v>6183</v>
      </c>
      <c r="B21935" s="100" t="s">
        <v>18819</v>
      </c>
      <c r="C21935" s="99" t="s">
        <v>4418</v>
      </c>
      <c r="D21935" s="124">
        <v>38915</v>
      </c>
      <c r="E21935" s="157" t="e">
        <f>VLOOKUP(D21935,'SOAT LIQ'!$A$87:$C$3416,3,FALSE)</f>
        <v>#N/A</v>
      </c>
    </row>
    <row r="21936" spans="1:6" x14ac:dyDescent="0.25">
      <c r="A21936" t="s">
        <v>5965</v>
      </c>
      <c r="B21936" s="100" t="s">
        <v>18819</v>
      </c>
      <c r="C21936" s="99" t="s">
        <v>4418</v>
      </c>
      <c r="D21936" s="124">
        <v>38915</v>
      </c>
      <c r="E21936" s="157" t="e">
        <f>VLOOKUP(D21936,'SOAT LIQ'!$A$87:$C$3416,3,FALSE)</f>
        <v>#N/A</v>
      </c>
      <c r="F21936" t="s">
        <v>21632</v>
      </c>
    </row>
    <row r="21937" spans="1:6" x14ac:dyDescent="0.25">
      <c r="A21937" t="s">
        <v>5922</v>
      </c>
      <c r="B21937" s="100" t="s">
        <v>18819</v>
      </c>
      <c r="C21937" s="99" t="s">
        <v>4418</v>
      </c>
      <c r="D21937" s="124">
        <v>38915</v>
      </c>
      <c r="E21937" s="157" t="e">
        <f>VLOOKUP(D21937,'SOAT LIQ'!$A$87:$C$3416,3,FALSE)</f>
        <v>#N/A</v>
      </c>
      <c r="F21937" t="s">
        <v>21632</v>
      </c>
    </row>
    <row r="21938" spans="1:6" x14ac:dyDescent="0.25">
      <c r="A21938" t="s">
        <v>5750</v>
      </c>
      <c r="B21938" s="100" t="s">
        <v>18819</v>
      </c>
      <c r="C21938" s="99" t="s">
        <v>4418</v>
      </c>
      <c r="D21938" s="124">
        <v>38915</v>
      </c>
      <c r="E21938" s="157" t="e">
        <f>VLOOKUP(D21938,'SOAT LIQ'!$A$87:$C$3416,3,FALSE)</f>
        <v>#N/A</v>
      </c>
      <c r="F21938" t="s">
        <v>21632</v>
      </c>
    </row>
    <row r="21939" spans="1:6" x14ac:dyDescent="0.25">
      <c r="A21939" t="s">
        <v>8459</v>
      </c>
      <c r="B21939" s="100" t="s">
        <v>18819</v>
      </c>
      <c r="C21939" s="99" t="s">
        <v>4418</v>
      </c>
      <c r="D21939" s="124">
        <v>38915</v>
      </c>
      <c r="E21939" s="157" t="e">
        <f>VLOOKUP(D21939,'SOAT LIQ'!$A$87:$C$3416,3,FALSE)</f>
        <v>#N/A</v>
      </c>
    </row>
    <row r="21940" spans="1:6" x14ac:dyDescent="0.25">
      <c r="A21940" t="s">
        <v>4132</v>
      </c>
      <c r="B21940" s="100" t="s">
        <v>18819</v>
      </c>
      <c r="C21940" s="99" t="s">
        <v>4418</v>
      </c>
      <c r="D21940" s="124">
        <v>38915</v>
      </c>
      <c r="E21940" s="157" t="e">
        <f>VLOOKUP(D21940,'SOAT LIQ'!$A$87:$C$3416,3,FALSE)</f>
        <v>#N/A</v>
      </c>
    </row>
    <row r="21941" spans="1:6" x14ac:dyDescent="0.25">
      <c r="A21941" t="s">
        <v>8460</v>
      </c>
      <c r="B21941" s="100" t="s">
        <v>18819</v>
      </c>
      <c r="C21941" s="99" t="s">
        <v>4418</v>
      </c>
      <c r="D21941" s="124">
        <v>38915</v>
      </c>
      <c r="E21941" s="157" t="e">
        <f>VLOOKUP(D21941,'SOAT LIQ'!$A$87:$C$3416,3,FALSE)</f>
        <v>#N/A</v>
      </c>
    </row>
    <row r="21942" spans="1:6" x14ac:dyDescent="0.25">
      <c r="A21942" t="s">
        <v>7606</v>
      </c>
      <c r="B21942" s="100" t="s">
        <v>18819</v>
      </c>
      <c r="C21942" s="99" t="s">
        <v>4418</v>
      </c>
      <c r="D21942" s="124">
        <v>38915</v>
      </c>
      <c r="E21942" s="157" t="e">
        <f>VLOOKUP(D21942,'SOAT LIQ'!$A$87:$C$3416,3,FALSE)</f>
        <v>#N/A</v>
      </c>
    </row>
    <row r="21943" spans="1:6" x14ac:dyDescent="0.25">
      <c r="A21943" t="s">
        <v>8461</v>
      </c>
      <c r="B21943" s="100" t="s">
        <v>18819</v>
      </c>
      <c r="C21943" s="99" t="s">
        <v>4418</v>
      </c>
      <c r="D21943" s="124">
        <v>38915</v>
      </c>
      <c r="E21943" s="157" t="e">
        <f>VLOOKUP(D21943,'SOAT LIQ'!$A$87:$C$3416,3,FALSE)</f>
        <v>#N/A</v>
      </c>
    </row>
    <row r="21944" spans="1:6" x14ac:dyDescent="0.25">
      <c r="A21944" t="s">
        <v>5923</v>
      </c>
      <c r="B21944" s="100" t="s">
        <v>18819</v>
      </c>
      <c r="C21944" s="99" t="s">
        <v>4418</v>
      </c>
      <c r="D21944" s="124">
        <v>38915</v>
      </c>
      <c r="E21944" s="157" t="e">
        <f>VLOOKUP(D21944,'SOAT LIQ'!$A$87:$C$3416,3,FALSE)</f>
        <v>#N/A</v>
      </c>
      <c r="F21944" t="s">
        <v>21632</v>
      </c>
    </row>
    <row r="21945" spans="1:6" x14ac:dyDescent="0.25">
      <c r="A21945" t="s">
        <v>8469</v>
      </c>
      <c r="B21945" s="100" t="s">
        <v>18819</v>
      </c>
      <c r="C21945" s="99" t="s">
        <v>4418</v>
      </c>
      <c r="D21945" s="124">
        <v>38915</v>
      </c>
      <c r="E21945" s="157" t="e">
        <f>VLOOKUP(D21945,'SOAT LIQ'!$A$87:$C$3416,3,FALSE)</f>
        <v>#N/A</v>
      </c>
      <c r="F21945" t="s">
        <v>21632</v>
      </c>
    </row>
    <row r="21946" spans="1:6" x14ac:dyDescent="0.25">
      <c r="A21946" t="s">
        <v>6023</v>
      </c>
      <c r="B21946" s="100" t="s">
        <v>18819</v>
      </c>
      <c r="C21946" s="99" t="s">
        <v>4418</v>
      </c>
      <c r="D21946" s="124">
        <v>38915</v>
      </c>
      <c r="E21946" s="157" t="e">
        <f>VLOOKUP(D21946,'SOAT LIQ'!$A$87:$C$3416,3,FALSE)</f>
        <v>#N/A</v>
      </c>
      <c r="F21946" t="s">
        <v>21632</v>
      </c>
    </row>
    <row r="21947" spans="1:6" x14ac:dyDescent="0.25">
      <c r="A21947" t="s">
        <v>5924</v>
      </c>
      <c r="B21947" s="100" t="s">
        <v>18819</v>
      </c>
      <c r="C21947" s="99" t="s">
        <v>4418</v>
      </c>
      <c r="D21947" s="124">
        <v>38915</v>
      </c>
      <c r="E21947" s="157" t="e">
        <f>VLOOKUP(D21947,'SOAT LIQ'!$A$87:$C$3416,3,FALSE)</f>
        <v>#N/A</v>
      </c>
      <c r="F21947" t="s">
        <v>21632</v>
      </c>
    </row>
    <row r="21948" spans="1:6" x14ac:dyDescent="0.25">
      <c r="A21948" t="s">
        <v>8462</v>
      </c>
      <c r="B21948" s="100" t="s">
        <v>18819</v>
      </c>
      <c r="C21948" s="99" t="s">
        <v>4418</v>
      </c>
      <c r="D21948" s="124">
        <v>38915</v>
      </c>
      <c r="E21948" s="157" t="e">
        <f>VLOOKUP(D21948,'SOAT LIQ'!$A$87:$C$3416,3,FALSE)</f>
        <v>#N/A</v>
      </c>
    </row>
    <row r="21949" spans="1:6" x14ac:dyDescent="0.25">
      <c r="A21949" t="s">
        <v>8463</v>
      </c>
      <c r="B21949" s="100" t="s">
        <v>18819</v>
      </c>
      <c r="C21949" s="99" t="s">
        <v>4418</v>
      </c>
      <c r="D21949" s="124">
        <v>38915</v>
      </c>
      <c r="E21949" s="157" t="e">
        <f>VLOOKUP(D21949,'SOAT LIQ'!$A$87:$C$3416,3,FALSE)</f>
        <v>#N/A</v>
      </c>
    </row>
    <row r="21950" spans="1:6" x14ac:dyDescent="0.25">
      <c r="A21950" t="s">
        <v>6318</v>
      </c>
      <c r="B21950" s="100" t="s">
        <v>18819</v>
      </c>
      <c r="C21950" s="99" t="s">
        <v>4418</v>
      </c>
      <c r="D21950" s="124">
        <v>38915</v>
      </c>
      <c r="E21950" s="157" t="e">
        <f>VLOOKUP(D21950,'SOAT LIQ'!$A$87:$C$3416,3,FALSE)</f>
        <v>#N/A</v>
      </c>
    </row>
    <row r="21951" spans="1:6" x14ac:dyDescent="0.25">
      <c r="A21951" t="s">
        <v>5401</v>
      </c>
      <c r="B21951" s="100" t="s">
        <v>18819</v>
      </c>
      <c r="C21951" s="99" t="s">
        <v>4418</v>
      </c>
      <c r="D21951" s="124">
        <v>38915</v>
      </c>
      <c r="E21951" s="157" t="e">
        <f>VLOOKUP(D21951,'SOAT LIQ'!$A$87:$C$3416,3,FALSE)</f>
        <v>#N/A</v>
      </c>
    </row>
    <row r="21952" spans="1:6" x14ac:dyDescent="0.25">
      <c r="A21952" t="s">
        <v>8464</v>
      </c>
      <c r="B21952" s="100" t="s">
        <v>18819</v>
      </c>
      <c r="C21952" s="99" t="s">
        <v>4418</v>
      </c>
      <c r="D21952" s="124">
        <v>38915</v>
      </c>
      <c r="E21952" s="157" t="e">
        <f>VLOOKUP(D21952,'SOAT LIQ'!$A$87:$C$3416,3,FALSE)</f>
        <v>#N/A</v>
      </c>
    </row>
    <row r="21953" spans="1:6" x14ac:dyDescent="0.25">
      <c r="A21953" t="s">
        <v>8465</v>
      </c>
      <c r="B21953" s="100" t="s">
        <v>18819</v>
      </c>
      <c r="C21953" s="99" t="s">
        <v>4418</v>
      </c>
      <c r="D21953" s="124">
        <v>38915</v>
      </c>
      <c r="E21953" s="157" t="e">
        <f>VLOOKUP(D21953,'SOAT LIQ'!$A$87:$C$3416,3,FALSE)</f>
        <v>#N/A</v>
      </c>
    </row>
    <row r="21954" spans="1:6" x14ac:dyDescent="0.25">
      <c r="A21954" t="s">
        <v>8152</v>
      </c>
      <c r="B21954" s="100" t="s">
        <v>18819</v>
      </c>
      <c r="C21954" s="99" t="s">
        <v>4418</v>
      </c>
      <c r="D21954" s="124">
        <v>38915</v>
      </c>
      <c r="E21954" s="157" t="e">
        <f>VLOOKUP(D21954,'SOAT LIQ'!$A$87:$C$3416,3,FALSE)</f>
        <v>#N/A</v>
      </c>
    </row>
    <row r="21955" spans="1:6" x14ac:dyDescent="0.25">
      <c r="A21955" t="s">
        <v>8487</v>
      </c>
      <c r="B21955" s="100" t="s">
        <v>18819</v>
      </c>
      <c r="C21955" s="99" t="s">
        <v>4418</v>
      </c>
      <c r="D21955" s="124">
        <v>38915</v>
      </c>
      <c r="E21955" s="157" t="e">
        <f>VLOOKUP(D21955,'SOAT LIQ'!$A$87:$C$3416,3,FALSE)</f>
        <v>#N/A</v>
      </c>
    </row>
    <row r="21956" spans="1:6" x14ac:dyDescent="0.25">
      <c r="A21956" t="s">
        <v>4546</v>
      </c>
      <c r="B21956" s="100" t="s">
        <v>18819</v>
      </c>
      <c r="C21956" s="99" t="s">
        <v>4418</v>
      </c>
      <c r="D21956" s="124">
        <v>38915</v>
      </c>
      <c r="E21956" s="157" t="e">
        <f>VLOOKUP(D21956,'SOAT LIQ'!$A$87:$C$3416,3,FALSE)</f>
        <v>#N/A</v>
      </c>
    </row>
    <row r="21957" spans="1:6" x14ac:dyDescent="0.25">
      <c r="A21957" t="s">
        <v>3972</v>
      </c>
      <c r="B21957" s="100" t="s">
        <v>18819</v>
      </c>
      <c r="C21957" s="99" t="s">
        <v>4418</v>
      </c>
      <c r="D21957" s="124">
        <v>38915</v>
      </c>
      <c r="E21957" s="157" t="e">
        <f>VLOOKUP(D21957,'SOAT LIQ'!$A$87:$C$3416,3,FALSE)</f>
        <v>#N/A</v>
      </c>
    </row>
    <row r="21958" spans="1:6" x14ac:dyDescent="0.25">
      <c r="A21958" t="s">
        <v>8488</v>
      </c>
      <c r="B21958" s="100" t="s">
        <v>18819</v>
      </c>
      <c r="C21958" s="99" t="s">
        <v>4418</v>
      </c>
      <c r="D21958" s="124">
        <v>38915</v>
      </c>
      <c r="E21958" s="157" t="e">
        <f>VLOOKUP(D21958,'SOAT LIQ'!$A$87:$C$3416,3,FALSE)</f>
        <v>#N/A</v>
      </c>
    </row>
    <row r="21959" spans="1:6" x14ac:dyDescent="0.25">
      <c r="A21959" t="s">
        <v>7772</v>
      </c>
      <c r="B21959" s="100" t="s">
        <v>18819</v>
      </c>
      <c r="C21959" s="99" t="s">
        <v>4418</v>
      </c>
      <c r="D21959" s="124">
        <v>38915</v>
      </c>
      <c r="E21959" s="157" t="e">
        <f>VLOOKUP(D21959,'SOAT LIQ'!$A$87:$C$3416,3,FALSE)</f>
        <v>#N/A</v>
      </c>
    </row>
    <row r="21960" spans="1:6" x14ac:dyDescent="0.25">
      <c r="A21960" t="s">
        <v>6113</v>
      </c>
      <c r="B21960" s="100" t="s">
        <v>18819</v>
      </c>
      <c r="C21960" s="99" t="s">
        <v>4418</v>
      </c>
      <c r="D21960" s="124">
        <v>38915</v>
      </c>
      <c r="E21960" s="157" t="e">
        <f>VLOOKUP(D21960,'SOAT LIQ'!$A$87:$C$3416,3,FALSE)</f>
        <v>#N/A</v>
      </c>
      <c r="F21960" t="s">
        <v>21632</v>
      </c>
    </row>
    <row r="21961" spans="1:6" x14ac:dyDescent="0.25">
      <c r="A21961" t="s">
        <v>5748</v>
      </c>
      <c r="B21961" s="100" t="s">
        <v>18819</v>
      </c>
      <c r="C21961" s="99" t="s">
        <v>4418</v>
      </c>
      <c r="D21961" s="124">
        <v>38915</v>
      </c>
      <c r="E21961" s="157" t="e">
        <f>VLOOKUP(D21961,'SOAT LIQ'!$A$87:$C$3416,3,FALSE)</f>
        <v>#N/A</v>
      </c>
      <c r="F21961" t="s">
        <v>21632</v>
      </c>
    </row>
    <row r="21962" spans="1:6" x14ac:dyDescent="0.25">
      <c r="A21962" t="s">
        <v>5508</v>
      </c>
      <c r="B21962" s="100" t="s">
        <v>18819</v>
      </c>
      <c r="C21962" s="99" t="s">
        <v>4418</v>
      </c>
      <c r="D21962" s="124">
        <v>38915</v>
      </c>
      <c r="E21962" s="157" t="e">
        <f>VLOOKUP(D21962,'SOAT LIQ'!$A$87:$C$3416,3,FALSE)</f>
        <v>#N/A</v>
      </c>
      <c r="F21962" t="s">
        <v>21632</v>
      </c>
    </row>
    <row r="21963" spans="1:6" x14ac:dyDescent="0.25">
      <c r="A21963" t="s">
        <v>4339</v>
      </c>
      <c r="B21963" s="100" t="s">
        <v>18819</v>
      </c>
      <c r="C21963" s="99" t="s">
        <v>4418</v>
      </c>
      <c r="D21963" s="124">
        <v>38915</v>
      </c>
      <c r="E21963" s="157" t="e">
        <f>VLOOKUP(D21963,'SOAT LIQ'!$A$87:$C$3416,3,FALSE)</f>
        <v>#N/A</v>
      </c>
      <c r="F21963" t="s">
        <v>21632</v>
      </c>
    </row>
    <row r="21964" spans="1:6" x14ac:dyDescent="0.25">
      <c r="A21964" t="s">
        <v>5809</v>
      </c>
      <c r="B21964" s="100" t="s">
        <v>18819</v>
      </c>
      <c r="C21964" s="99" t="s">
        <v>4418</v>
      </c>
      <c r="D21964" s="124">
        <v>38915</v>
      </c>
      <c r="E21964" s="157" t="e">
        <f>VLOOKUP(D21964,'SOAT LIQ'!$A$87:$C$3416,3,FALSE)</f>
        <v>#N/A</v>
      </c>
      <c r="F21964" t="s">
        <v>21632</v>
      </c>
    </row>
    <row r="21965" spans="1:6" x14ac:dyDescent="0.25">
      <c r="A21965" t="s">
        <v>5142</v>
      </c>
      <c r="B21965" s="100" t="s">
        <v>18819</v>
      </c>
      <c r="C21965" s="99" t="s">
        <v>4418</v>
      </c>
      <c r="D21965" s="124">
        <v>38915</v>
      </c>
      <c r="E21965" s="157" t="e">
        <f>VLOOKUP(D21965,'SOAT LIQ'!$A$87:$C$3416,3,FALSE)</f>
        <v>#N/A</v>
      </c>
      <c r="F21965" t="s">
        <v>21632</v>
      </c>
    </row>
    <row r="21966" spans="1:6" x14ac:dyDescent="0.25">
      <c r="A21966" t="s">
        <v>5031</v>
      </c>
      <c r="B21966" s="100" t="s">
        <v>18819</v>
      </c>
      <c r="C21966" s="99" t="s">
        <v>4418</v>
      </c>
      <c r="D21966" s="124">
        <v>38915</v>
      </c>
      <c r="E21966" s="157" t="e">
        <f>VLOOKUP(D21966,'SOAT LIQ'!$A$87:$C$3416,3,FALSE)</f>
        <v>#N/A</v>
      </c>
      <c r="F21966" t="s">
        <v>21632</v>
      </c>
    </row>
    <row r="21967" spans="1:6" x14ac:dyDescent="0.25">
      <c r="A21967" t="s">
        <v>5773</v>
      </c>
      <c r="B21967" s="100" t="s">
        <v>18819</v>
      </c>
      <c r="C21967" s="99" t="s">
        <v>4418</v>
      </c>
      <c r="D21967" s="124">
        <v>38915</v>
      </c>
      <c r="E21967" s="157" t="e">
        <f>VLOOKUP(D21967,'SOAT LIQ'!$A$87:$C$3416,3,FALSE)</f>
        <v>#N/A</v>
      </c>
      <c r="F21967" t="s">
        <v>21632</v>
      </c>
    </row>
    <row r="21968" spans="1:6" x14ac:dyDescent="0.25">
      <c r="A21968" t="s">
        <v>5796</v>
      </c>
      <c r="B21968" s="100" t="s">
        <v>18819</v>
      </c>
      <c r="C21968" s="99" t="s">
        <v>4418</v>
      </c>
      <c r="D21968" s="124">
        <v>38915</v>
      </c>
      <c r="E21968" s="157" t="e">
        <f>VLOOKUP(D21968,'SOAT LIQ'!$A$87:$C$3416,3,FALSE)</f>
        <v>#N/A</v>
      </c>
      <c r="F21968" t="s">
        <v>21632</v>
      </c>
    </row>
    <row r="21969" spans="1:6" x14ac:dyDescent="0.25">
      <c r="A21969" t="s">
        <v>5969</v>
      </c>
      <c r="B21969" s="100" t="s">
        <v>18819</v>
      </c>
      <c r="C21969" s="99" t="s">
        <v>4418</v>
      </c>
      <c r="D21969" s="124">
        <v>38915</v>
      </c>
      <c r="E21969" s="157" t="e">
        <f>VLOOKUP(D21969,'SOAT LIQ'!$A$87:$C$3416,3,FALSE)</f>
        <v>#N/A</v>
      </c>
      <c r="F21969" t="s">
        <v>21632</v>
      </c>
    </row>
    <row r="21970" spans="1:6" x14ac:dyDescent="0.25">
      <c r="A21970" t="s">
        <v>5482</v>
      </c>
      <c r="B21970" s="100" t="s">
        <v>18819</v>
      </c>
      <c r="C21970" s="99" t="s">
        <v>4418</v>
      </c>
      <c r="D21970" s="124">
        <v>38915</v>
      </c>
      <c r="E21970" s="157" t="e">
        <f>VLOOKUP(D21970,'SOAT LIQ'!$A$87:$C$3416,3,FALSE)</f>
        <v>#N/A</v>
      </c>
      <c r="F21970" t="s">
        <v>21632</v>
      </c>
    </row>
    <row r="21971" spans="1:6" x14ac:dyDescent="0.25">
      <c r="A21971" t="s">
        <v>5782</v>
      </c>
      <c r="B21971" s="100" t="s">
        <v>18819</v>
      </c>
      <c r="C21971" s="99" t="s">
        <v>4418</v>
      </c>
      <c r="D21971" s="124">
        <v>38915</v>
      </c>
      <c r="E21971" s="157" t="e">
        <f>VLOOKUP(D21971,'SOAT LIQ'!$A$87:$C$3416,3,FALSE)</f>
        <v>#N/A</v>
      </c>
      <c r="F21971" t="s">
        <v>21632</v>
      </c>
    </row>
    <row r="21972" spans="1:6" x14ac:dyDescent="0.25">
      <c r="A21972" t="s">
        <v>5904</v>
      </c>
      <c r="B21972" s="100" t="s">
        <v>18819</v>
      </c>
      <c r="C21972" s="99" t="s">
        <v>4418</v>
      </c>
      <c r="D21972" s="124">
        <v>38915</v>
      </c>
      <c r="E21972" s="157" t="e">
        <f>VLOOKUP(D21972,'SOAT LIQ'!$A$87:$C$3416,3,FALSE)</f>
        <v>#N/A</v>
      </c>
      <c r="F21972" t="s">
        <v>21632</v>
      </c>
    </row>
    <row r="21973" spans="1:6" x14ac:dyDescent="0.25">
      <c r="A21973" t="s">
        <v>5936</v>
      </c>
      <c r="B21973" s="100" t="s">
        <v>18819</v>
      </c>
      <c r="C21973" s="99" t="s">
        <v>4418</v>
      </c>
      <c r="D21973" s="124">
        <v>38915</v>
      </c>
      <c r="E21973" s="157" t="e">
        <f>VLOOKUP(D21973,'SOAT LIQ'!$A$87:$C$3416,3,FALSE)</f>
        <v>#N/A</v>
      </c>
      <c r="F21973" t="s">
        <v>21632</v>
      </c>
    </row>
    <row r="21974" spans="1:6" x14ac:dyDescent="0.25">
      <c r="A21974" t="s">
        <v>8089</v>
      </c>
      <c r="B21974" s="100" t="s">
        <v>18819</v>
      </c>
      <c r="C21974" s="99" t="s">
        <v>4418</v>
      </c>
      <c r="D21974" s="124">
        <v>38915</v>
      </c>
      <c r="E21974" s="157" t="e">
        <f>VLOOKUP(D21974,'SOAT LIQ'!$A$87:$C$3416,3,FALSE)</f>
        <v>#N/A</v>
      </c>
    </row>
    <row r="21975" spans="1:6" x14ac:dyDescent="0.25">
      <c r="A21975" t="s">
        <v>6787</v>
      </c>
      <c r="B21975" s="100" t="s">
        <v>18819</v>
      </c>
      <c r="C21975" s="99" t="s">
        <v>4418</v>
      </c>
      <c r="D21975" s="124">
        <v>38915</v>
      </c>
      <c r="E21975" s="157" t="e">
        <f>VLOOKUP(D21975,'SOAT LIQ'!$A$87:$C$3416,3,FALSE)</f>
        <v>#N/A</v>
      </c>
    </row>
    <row r="21976" spans="1:6" x14ac:dyDescent="0.25">
      <c r="A21976" t="s">
        <v>7342</v>
      </c>
      <c r="B21976" s="100" t="s">
        <v>18819</v>
      </c>
      <c r="C21976" s="99" t="s">
        <v>4418</v>
      </c>
      <c r="D21976" s="124">
        <v>38915</v>
      </c>
      <c r="E21976" s="157" t="e">
        <f>VLOOKUP(D21976,'SOAT LIQ'!$A$87:$C$3416,3,FALSE)</f>
        <v>#N/A</v>
      </c>
    </row>
    <row r="21977" spans="1:6" x14ac:dyDescent="0.25">
      <c r="A21977" t="s">
        <v>5509</v>
      </c>
      <c r="B21977" s="100" t="s">
        <v>18819</v>
      </c>
      <c r="C21977" s="99" t="s">
        <v>4418</v>
      </c>
      <c r="D21977" s="124">
        <v>38915</v>
      </c>
      <c r="E21977" s="157" t="e">
        <f>VLOOKUP(D21977,'SOAT LIQ'!$A$87:$C$3416,3,FALSE)</f>
        <v>#N/A</v>
      </c>
      <c r="F21977" t="s">
        <v>5509</v>
      </c>
    </row>
    <row r="21978" spans="1:6" x14ac:dyDescent="0.25">
      <c r="A21978" t="s">
        <v>8491</v>
      </c>
      <c r="B21978" s="100" t="s">
        <v>18819</v>
      </c>
      <c r="C21978" s="99" t="s">
        <v>4418</v>
      </c>
      <c r="D21978" s="124">
        <v>38915</v>
      </c>
      <c r="E21978" s="157" t="e">
        <f>VLOOKUP(D21978,'SOAT LIQ'!$A$87:$C$3416,3,FALSE)</f>
        <v>#N/A</v>
      </c>
    </row>
    <row r="21979" spans="1:6" x14ac:dyDescent="0.25">
      <c r="A21979" t="s">
        <v>4295</v>
      </c>
      <c r="B21979" s="100" t="s">
        <v>18819</v>
      </c>
      <c r="C21979" s="99" t="s">
        <v>4418</v>
      </c>
      <c r="D21979" s="124">
        <v>38915</v>
      </c>
      <c r="E21979" s="157" t="e">
        <f>VLOOKUP(D21979,'SOAT LIQ'!$A$87:$C$3416,3,FALSE)</f>
        <v>#N/A</v>
      </c>
    </row>
    <row r="21980" spans="1:6" x14ac:dyDescent="0.25">
      <c r="A21980" t="s">
        <v>9851</v>
      </c>
      <c r="B21980" s="100" t="s">
        <v>18819</v>
      </c>
      <c r="C21980" s="99" t="s">
        <v>4418</v>
      </c>
      <c r="D21980" s="124">
        <v>38915</v>
      </c>
      <c r="E21980" s="157" t="e">
        <f>VLOOKUP(D21980,'SOAT LIQ'!$A$87:$C$3416,3,FALSE)</f>
        <v>#N/A</v>
      </c>
    </row>
    <row r="21981" spans="1:6" x14ac:dyDescent="0.25">
      <c r="A21981" t="s">
        <v>5733</v>
      </c>
      <c r="B21981" s="100" t="s">
        <v>18819</v>
      </c>
      <c r="C21981" s="99" t="s">
        <v>4418</v>
      </c>
      <c r="D21981" s="124">
        <v>38915</v>
      </c>
      <c r="E21981" s="157" t="e">
        <f>VLOOKUP(D21981,'SOAT LIQ'!$A$87:$C$3416,3,FALSE)</f>
        <v>#N/A</v>
      </c>
    </row>
    <row r="21982" spans="1:6" x14ac:dyDescent="0.25">
      <c r="A21982" t="s">
        <v>15470</v>
      </c>
      <c r="B21982" s="100" t="s">
        <v>18819</v>
      </c>
      <c r="C21982" s="99" t="s">
        <v>4418</v>
      </c>
      <c r="D21982" s="124">
        <v>38915</v>
      </c>
      <c r="E21982" s="157" t="e">
        <f>VLOOKUP(D21982,'SOAT LIQ'!$A$87:$C$3416,3,FALSE)</f>
        <v>#N/A</v>
      </c>
      <c r="F21982" t="s">
        <v>21635</v>
      </c>
    </row>
    <row r="21983" spans="1:6" x14ac:dyDescent="0.25">
      <c r="A21983" t="s">
        <v>8466</v>
      </c>
      <c r="B21983" s="100" t="s">
        <v>18819</v>
      </c>
      <c r="C21983" s="99" t="s">
        <v>4418</v>
      </c>
      <c r="D21983" s="124">
        <v>38915</v>
      </c>
      <c r="E21983" s="157" t="e">
        <f>VLOOKUP(D21983,'SOAT LIQ'!$A$87:$C$3416,3,FALSE)</f>
        <v>#N/A</v>
      </c>
    </row>
    <row r="21984" spans="1:6" x14ac:dyDescent="0.25">
      <c r="A21984" t="s">
        <v>8475</v>
      </c>
      <c r="B21984" s="100" t="s">
        <v>18819</v>
      </c>
      <c r="C21984" s="99" t="s">
        <v>4418</v>
      </c>
      <c r="D21984" s="124">
        <v>38915</v>
      </c>
      <c r="E21984" s="157" t="e">
        <f>VLOOKUP(D21984,'SOAT LIQ'!$A$87:$C$3416,3,FALSE)</f>
        <v>#N/A</v>
      </c>
    </row>
    <row r="21985" spans="1:6" x14ac:dyDescent="0.25">
      <c r="A21985" t="s">
        <v>8492</v>
      </c>
      <c r="B21985" s="100" t="s">
        <v>18819</v>
      </c>
      <c r="C21985" s="99" t="s">
        <v>4418</v>
      </c>
      <c r="D21985" s="124">
        <v>38915</v>
      </c>
      <c r="E21985" s="157" t="e">
        <f>VLOOKUP(D21985,'SOAT LIQ'!$A$87:$C$3416,3,FALSE)</f>
        <v>#N/A</v>
      </c>
    </row>
    <row r="21986" spans="1:6" x14ac:dyDescent="0.25">
      <c r="A21986" t="s">
        <v>5523</v>
      </c>
      <c r="B21986" s="100" t="s">
        <v>18819</v>
      </c>
      <c r="C21986" s="99" t="s">
        <v>4418</v>
      </c>
      <c r="D21986" s="124">
        <v>38915</v>
      </c>
      <c r="E21986" s="157" t="e">
        <f>VLOOKUP(D21986,'SOAT LIQ'!$A$87:$C$3416,3,FALSE)</f>
        <v>#N/A</v>
      </c>
      <c r="F21986" t="s">
        <v>21632</v>
      </c>
    </row>
    <row r="21987" spans="1:6" x14ac:dyDescent="0.25">
      <c r="A21987" t="s">
        <v>8470</v>
      </c>
      <c r="B21987" s="100" t="s">
        <v>18819</v>
      </c>
      <c r="C21987" s="99" t="s">
        <v>4418</v>
      </c>
      <c r="D21987" s="124">
        <v>38915</v>
      </c>
      <c r="E21987" s="157" t="e">
        <f>VLOOKUP(D21987,'SOAT LIQ'!$A$87:$C$3416,3,FALSE)</f>
        <v>#N/A</v>
      </c>
    </row>
    <row r="21988" spans="1:6" x14ac:dyDescent="0.25">
      <c r="A21988" t="s">
        <v>8476</v>
      </c>
      <c r="B21988" s="100" t="s">
        <v>18819</v>
      </c>
      <c r="C21988" s="99" t="s">
        <v>4418</v>
      </c>
      <c r="D21988" s="124">
        <v>38915</v>
      </c>
      <c r="E21988" s="157" t="e">
        <f>VLOOKUP(D21988,'SOAT LIQ'!$A$87:$C$3416,3,FALSE)</f>
        <v>#N/A</v>
      </c>
    </row>
    <row r="21989" spans="1:6" x14ac:dyDescent="0.25">
      <c r="A21989" t="s">
        <v>5576</v>
      </c>
      <c r="B21989" s="100" t="s">
        <v>18819</v>
      </c>
      <c r="C21989" s="99" t="s">
        <v>4418</v>
      </c>
      <c r="D21989" s="124">
        <v>38915</v>
      </c>
      <c r="E21989" s="157" t="e">
        <f>VLOOKUP(D21989,'SOAT LIQ'!$A$87:$C$3416,3,FALSE)</f>
        <v>#N/A</v>
      </c>
    </row>
    <row r="21990" spans="1:6" x14ac:dyDescent="0.25">
      <c r="A21990" t="s">
        <v>8477</v>
      </c>
      <c r="B21990" s="100" t="s">
        <v>18819</v>
      </c>
      <c r="C21990" s="99" t="s">
        <v>4418</v>
      </c>
      <c r="D21990" s="124">
        <v>38915</v>
      </c>
      <c r="E21990" s="157" t="e">
        <f>VLOOKUP(D21990,'SOAT LIQ'!$A$87:$C$3416,3,FALSE)</f>
        <v>#N/A</v>
      </c>
    </row>
    <row r="21991" spans="1:6" x14ac:dyDescent="0.25">
      <c r="A21991" t="s">
        <v>5578</v>
      </c>
      <c r="B21991" s="100" t="s">
        <v>18819</v>
      </c>
      <c r="C21991" s="99" t="s">
        <v>4418</v>
      </c>
      <c r="D21991" s="124">
        <v>38915</v>
      </c>
      <c r="E21991" s="157" t="e">
        <f>VLOOKUP(D21991,'SOAT LIQ'!$A$87:$C$3416,3,FALSE)</f>
        <v>#N/A</v>
      </c>
    </row>
    <row r="21992" spans="1:6" x14ac:dyDescent="0.25">
      <c r="A21992" t="s">
        <v>8471</v>
      </c>
      <c r="B21992" s="100" t="s">
        <v>18819</v>
      </c>
      <c r="C21992" s="99" t="s">
        <v>4418</v>
      </c>
      <c r="D21992" s="124">
        <v>38915</v>
      </c>
      <c r="E21992" s="157" t="e">
        <f>VLOOKUP(D21992,'SOAT LIQ'!$A$87:$C$3416,3,FALSE)</f>
        <v>#N/A</v>
      </c>
    </row>
    <row r="21993" spans="1:6" x14ac:dyDescent="0.25">
      <c r="A21993" t="s">
        <v>8493</v>
      </c>
      <c r="B21993" s="100" t="s">
        <v>18819</v>
      </c>
      <c r="C21993" s="99" t="s">
        <v>4418</v>
      </c>
      <c r="D21993" s="124">
        <v>38915</v>
      </c>
      <c r="E21993" s="157" t="e">
        <f>VLOOKUP(D21993,'SOAT LIQ'!$A$87:$C$3416,3,FALSE)</f>
        <v>#N/A</v>
      </c>
    </row>
    <row r="21994" spans="1:6" x14ac:dyDescent="0.25">
      <c r="A21994" t="s">
        <v>8494</v>
      </c>
      <c r="B21994" s="100" t="s">
        <v>18819</v>
      </c>
      <c r="C21994" s="99" t="s">
        <v>4418</v>
      </c>
      <c r="D21994" s="124">
        <v>38915</v>
      </c>
      <c r="E21994" s="157" t="e">
        <f>VLOOKUP(D21994,'SOAT LIQ'!$A$87:$C$3416,3,FALSE)</f>
        <v>#N/A</v>
      </c>
    </row>
    <row r="21995" spans="1:6" x14ac:dyDescent="0.25">
      <c r="A21995" t="s">
        <v>8495</v>
      </c>
      <c r="B21995" s="100" t="s">
        <v>18819</v>
      </c>
      <c r="C21995" s="99" t="s">
        <v>4418</v>
      </c>
      <c r="D21995" s="124">
        <v>38915</v>
      </c>
      <c r="E21995" s="157" t="e">
        <f>VLOOKUP(D21995,'SOAT LIQ'!$A$87:$C$3416,3,FALSE)</f>
        <v>#N/A</v>
      </c>
    </row>
    <row r="21996" spans="1:6" x14ac:dyDescent="0.25">
      <c r="A21996" t="s">
        <v>8496</v>
      </c>
      <c r="B21996" s="100" t="s">
        <v>18819</v>
      </c>
      <c r="C21996" s="99" t="s">
        <v>4418</v>
      </c>
      <c r="D21996" s="124">
        <v>38915</v>
      </c>
      <c r="E21996" s="157" t="e">
        <f>VLOOKUP(D21996,'SOAT LIQ'!$A$87:$C$3416,3,FALSE)</f>
        <v>#N/A</v>
      </c>
    </row>
    <row r="21997" spans="1:6" x14ac:dyDescent="0.25">
      <c r="A21997" t="s">
        <v>8472</v>
      </c>
      <c r="B21997" s="100" t="s">
        <v>18819</v>
      </c>
      <c r="C21997" s="99" t="s">
        <v>4418</v>
      </c>
      <c r="D21997" s="124">
        <v>38915</v>
      </c>
      <c r="E21997" s="157" t="e">
        <f>VLOOKUP(D21997,'SOAT LIQ'!$A$87:$C$3416,3,FALSE)</f>
        <v>#N/A</v>
      </c>
    </row>
    <row r="21998" spans="1:6" x14ac:dyDescent="0.25">
      <c r="A21998" t="s">
        <v>8497</v>
      </c>
      <c r="B21998" s="100" t="s">
        <v>18819</v>
      </c>
      <c r="C21998" s="99" t="s">
        <v>4418</v>
      </c>
      <c r="D21998" s="124">
        <v>38915</v>
      </c>
      <c r="E21998" s="157" t="e">
        <f>VLOOKUP(D21998,'SOAT LIQ'!$A$87:$C$3416,3,FALSE)</f>
        <v>#N/A</v>
      </c>
    </row>
    <row r="21999" spans="1:6" x14ac:dyDescent="0.25">
      <c r="A21999" t="s">
        <v>5577</v>
      </c>
      <c r="B21999" s="100" t="s">
        <v>18819</v>
      </c>
      <c r="C21999" s="99" t="s">
        <v>4418</v>
      </c>
      <c r="D21999" s="124">
        <v>38915</v>
      </c>
      <c r="E21999" s="157" t="e">
        <f>VLOOKUP(D21999,'SOAT LIQ'!$A$87:$C$3416,3,FALSE)</f>
        <v>#N/A</v>
      </c>
    </row>
    <row r="22000" spans="1:6" x14ac:dyDescent="0.25">
      <c r="A22000" t="s">
        <v>5579</v>
      </c>
      <c r="B22000" s="100" t="s">
        <v>18819</v>
      </c>
      <c r="C22000" s="99" t="s">
        <v>4418</v>
      </c>
      <c r="D22000" s="124">
        <v>38915</v>
      </c>
      <c r="E22000" s="157" t="e">
        <f>VLOOKUP(D22000,'SOAT LIQ'!$A$87:$C$3416,3,FALSE)</f>
        <v>#N/A</v>
      </c>
    </row>
    <row r="22001" spans="1:6" x14ac:dyDescent="0.25">
      <c r="A22001" t="s">
        <v>5580</v>
      </c>
      <c r="B22001" s="100" t="s">
        <v>18819</v>
      </c>
      <c r="C22001" s="99" t="s">
        <v>4418</v>
      </c>
      <c r="D22001" s="124">
        <v>38915</v>
      </c>
      <c r="E22001" s="157" t="e">
        <f>VLOOKUP(D22001,'SOAT LIQ'!$A$87:$C$3416,3,FALSE)</f>
        <v>#N/A</v>
      </c>
    </row>
    <row r="22002" spans="1:6" x14ac:dyDescent="0.25">
      <c r="A22002" t="s">
        <v>8498</v>
      </c>
      <c r="B22002" s="100" t="s">
        <v>18819</v>
      </c>
      <c r="C22002" s="99" t="s">
        <v>4418</v>
      </c>
      <c r="D22002" s="124">
        <v>38915</v>
      </c>
      <c r="E22002" s="157" t="e">
        <f>VLOOKUP(D22002,'SOAT LIQ'!$A$87:$C$3416,3,FALSE)</f>
        <v>#N/A</v>
      </c>
    </row>
    <row r="22003" spans="1:6" x14ac:dyDescent="0.25">
      <c r="A22003" t="s">
        <v>8499</v>
      </c>
      <c r="B22003" s="100" t="s">
        <v>18819</v>
      </c>
      <c r="C22003" s="99" t="s">
        <v>4418</v>
      </c>
      <c r="D22003" s="124">
        <v>38915</v>
      </c>
      <c r="E22003" s="157" t="e">
        <f>VLOOKUP(D22003,'SOAT LIQ'!$A$87:$C$3416,3,FALSE)</f>
        <v>#N/A</v>
      </c>
    </row>
    <row r="22004" spans="1:6" x14ac:dyDescent="0.25">
      <c r="A22004" t="s">
        <v>8478</v>
      </c>
      <c r="B22004" s="100" t="s">
        <v>18819</v>
      </c>
      <c r="C22004" s="99" t="s">
        <v>4418</v>
      </c>
      <c r="D22004" s="124">
        <v>38915</v>
      </c>
      <c r="E22004" s="157" t="e">
        <f>VLOOKUP(D22004,'SOAT LIQ'!$A$87:$C$3416,3,FALSE)</f>
        <v>#N/A</v>
      </c>
    </row>
    <row r="22005" spans="1:6" x14ac:dyDescent="0.25">
      <c r="A22005" t="s">
        <v>8500</v>
      </c>
      <c r="B22005" s="100" t="s">
        <v>18819</v>
      </c>
      <c r="C22005" s="99" t="s">
        <v>4418</v>
      </c>
      <c r="D22005" s="124">
        <v>38915</v>
      </c>
      <c r="E22005" s="157" t="e">
        <f>VLOOKUP(D22005,'SOAT LIQ'!$A$87:$C$3416,3,FALSE)</f>
        <v>#N/A</v>
      </c>
    </row>
    <row r="22006" spans="1:6" x14ac:dyDescent="0.25">
      <c r="A22006" t="s">
        <v>4229</v>
      </c>
      <c r="B22006" s="100" t="s">
        <v>18819</v>
      </c>
      <c r="C22006" s="99" t="s">
        <v>4418</v>
      </c>
      <c r="D22006" s="124">
        <v>38915</v>
      </c>
      <c r="E22006" s="157" t="e">
        <f>VLOOKUP(D22006,'SOAT LIQ'!$A$87:$C$3416,3,FALSE)</f>
        <v>#N/A</v>
      </c>
    </row>
    <row r="22007" spans="1:6" x14ac:dyDescent="0.25">
      <c r="A22007" t="s">
        <v>8501</v>
      </c>
      <c r="B22007" s="100" t="s">
        <v>18819</v>
      </c>
      <c r="C22007" s="99" t="s">
        <v>4418</v>
      </c>
      <c r="D22007" s="124">
        <v>38915</v>
      </c>
      <c r="E22007" s="157" t="e">
        <f>VLOOKUP(D22007,'SOAT LIQ'!$A$87:$C$3416,3,FALSE)</f>
        <v>#N/A</v>
      </c>
    </row>
    <row r="22008" spans="1:6" x14ac:dyDescent="0.25">
      <c r="A22008" t="s">
        <v>8490</v>
      </c>
      <c r="B22008" s="100" t="s">
        <v>18819</v>
      </c>
      <c r="C22008" s="99" t="s">
        <v>4418</v>
      </c>
      <c r="D22008" s="124">
        <v>38915</v>
      </c>
      <c r="E22008" s="157" t="e">
        <f>VLOOKUP(D22008,'SOAT LIQ'!$A$87:$C$3416,3,FALSE)</f>
        <v>#N/A</v>
      </c>
    </row>
    <row r="22009" spans="1:6" x14ac:dyDescent="0.25">
      <c r="A22009" t="s">
        <v>11061</v>
      </c>
      <c r="B22009" s="100" t="s">
        <v>18819</v>
      </c>
      <c r="C22009" s="99" t="s">
        <v>4418</v>
      </c>
      <c r="D22009" s="124">
        <v>38915</v>
      </c>
      <c r="E22009" s="157" t="e">
        <f>VLOOKUP(D22009,'SOAT LIQ'!$A$87:$C$3416,3,FALSE)</f>
        <v>#N/A</v>
      </c>
    </row>
    <row r="22010" spans="1:6" x14ac:dyDescent="0.25">
      <c r="A22010" t="s">
        <v>8502</v>
      </c>
      <c r="B22010" s="100" t="s">
        <v>18819</v>
      </c>
      <c r="C22010" s="99" t="s">
        <v>4418</v>
      </c>
      <c r="D22010" s="124">
        <v>38915</v>
      </c>
      <c r="E22010" s="157" t="e">
        <f>VLOOKUP(D22010,'SOAT LIQ'!$A$87:$C$3416,3,FALSE)</f>
        <v>#N/A</v>
      </c>
    </row>
    <row r="22011" spans="1:6" x14ac:dyDescent="0.25">
      <c r="A22011" t="s">
        <v>8503</v>
      </c>
      <c r="B22011" s="100" t="s">
        <v>18819</v>
      </c>
      <c r="C22011" s="99" t="s">
        <v>4418</v>
      </c>
      <c r="D22011" s="124">
        <v>38915</v>
      </c>
      <c r="E22011" s="157" t="e">
        <f>VLOOKUP(D22011,'SOAT LIQ'!$A$87:$C$3416,3,FALSE)</f>
        <v>#N/A</v>
      </c>
    </row>
    <row r="22012" spans="1:6" x14ac:dyDescent="0.25">
      <c r="A22012" t="s">
        <v>8504</v>
      </c>
      <c r="B22012" s="100" t="s">
        <v>18819</v>
      </c>
      <c r="C22012" s="99" t="s">
        <v>4418</v>
      </c>
      <c r="D22012" s="124">
        <v>38915</v>
      </c>
      <c r="E22012" s="157" t="e">
        <f>VLOOKUP(D22012,'SOAT LIQ'!$A$87:$C$3416,3,FALSE)</f>
        <v>#N/A</v>
      </c>
    </row>
    <row r="22013" spans="1:6" x14ac:dyDescent="0.25">
      <c r="A22013" t="s">
        <v>5773</v>
      </c>
      <c r="B22013" s="100" t="s">
        <v>18820</v>
      </c>
      <c r="C22013" s="99" t="s">
        <v>14243</v>
      </c>
      <c r="D22013" s="124">
        <v>39202</v>
      </c>
      <c r="E22013" s="157" t="e">
        <f>VLOOKUP(D22013,'SOAT LIQ'!$A$87:$C$3416,3,FALSE)</f>
        <v>#N/A</v>
      </c>
      <c r="F22013" t="s">
        <v>21632</v>
      </c>
    </row>
    <row r="22014" spans="1:6" x14ac:dyDescent="0.25">
      <c r="A22014" t="s">
        <v>4339</v>
      </c>
      <c r="B22014" s="100" t="s">
        <v>18820</v>
      </c>
      <c r="C22014" s="99" t="s">
        <v>14243</v>
      </c>
      <c r="D22014" s="124">
        <v>39202</v>
      </c>
      <c r="E22014" s="157" t="e">
        <f>VLOOKUP(D22014,'SOAT LIQ'!$A$87:$C$3416,3,FALSE)</f>
        <v>#N/A</v>
      </c>
      <c r="F22014" t="s">
        <v>21632</v>
      </c>
    </row>
    <row r="22015" spans="1:6" x14ac:dyDescent="0.25">
      <c r="A22015" t="s">
        <v>8490</v>
      </c>
      <c r="B22015" s="100" t="s">
        <v>18820</v>
      </c>
      <c r="C22015" s="99" t="s">
        <v>14243</v>
      </c>
      <c r="D22015" s="124">
        <v>39202</v>
      </c>
      <c r="E22015" s="157" t="e">
        <f>VLOOKUP(D22015,'SOAT LIQ'!$A$87:$C$3416,3,FALSE)</f>
        <v>#N/A</v>
      </c>
    </row>
    <row r="22016" spans="1:6" x14ac:dyDescent="0.25">
      <c r="A22016" t="s">
        <v>6183</v>
      </c>
      <c r="B22016" s="100" t="s">
        <v>18820</v>
      </c>
      <c r="C22016" s="99" t="s">
        <v>14243</v>
      </c>
      <c r="D22016" s="124">
        <v>39202</v>
      </c>
      <c r="E22016" s="157" t="e">
        <f>VLOOKUP(D22016,'SOAT LIQ'!$A$87:$C$3416,3,FALSE)</f>
        <v>#N/A</v>
      </c>
    </row>
    <row r="22017" spans="1:6" x14ac:dyDescent="0.25">
      <c r="A22017" t="s">
        <v>5904</v>
      </c>
      <c r="B22017" s="100" t="s">
        <v>18820</v>
      </c>
      <c r="C22017" s="99" t="s">
        <v>14243</v>
      </c>
      <c r="D22017" s="124">
        <v>39202</v>
      </c>
      <c r="E22017" s="157" t="e">
        <f>VLOOKUP(D22017,'SOAT LIQ'!$A$87:$C$3416,3,FALSE)</f>
        <v>#N/A</v>
      </c>
      <c r="F22017" t="s">
        <v>21632</v>
      </c>
    </row>
    <row r="22018" spans="1:6" x14ac:dyDescent="0.25">
      <c r="A22018" t="s">
        <v>6183</v>
      </c>
      <c r="B22018" s="100" t="s">
        <v>18821</v>
      </c>
      <c r="C22018" s="99" t="s">
        <v>4418</v>
      </c>
      <c r="D22018" s="124">
        <v>38915</v>
      </c>
      <c r="E22018" s="157" t="e">
        <f>VLOOKUP(D22018,'SOAT LIQ'!$A$87:$C$3416,3,FALSE)</f>
        <v>#N/A</v>
      </c>
    </row>
    <row r="22019" spans="1:6" x14ac:dyDescent="0.25">
      <c r="A22019" t="s">
        <v>5965</v>
      </c>
      <c r="B22019" s="100" t="s">
        <v>18821</v>
      </c>
      <c r="C22019" s="99" t="s">
        <v>4418</v>
      </c>
      <c r="D22019" s="124">
        <v>38915</v>
      </c>
      <c r="E22019" s="157" t="e">
        <f>VLOOKUP(D22019,'SOAT LIQ'!$A$87:$C$3416,3,FALSE)</f>
        <v>#N/A</v>
      </c>
      <c r="F22019" t="s">
        <v>21632</v>
      </c>
    </row>
    <row r="22020" spans="1:6" x14ac:dyDescent="0.25">
      <c r="A22020" t="s">
        <v>5922</v>
      </c>
      <c r="B22020" s="100" t="s">
        <v>18821</v>
      </c>
      <c r="C22020" s="99" t="s">
        <v>4418</v>
      </c>
      <c r="D22020" s="124">
        <v>38915</v>
      </c>
      <c r="E22020" s="157" t="e">
        <f>VLOOKUP(D22020,'SOAT LIQ'!$A$87:$C$3416,3,FALSE)</f>
        <v>#N/A</v>
      </c>
      <c r="F22020" t="s">
        <v>21632</v>
      </c>
    </row>
    <row r="22021" spans="1:6" x14ac:dyDescent="0.25">
      <c r="A22021" t="s">
        <v>5750</v>
      </c>
      <c r="B22021" s="100" t="s">
        <v>18821</v>
      </c>
      <c r="C22021" s="99" t="s">
        <v>4418</v>
      </c>
      <c r="D22021" s="124">
        <v>38915</v>
      </c>
      <c r="E22021" s="157" t="e">
        <f>VLOOKUP(D22021,'SOAT LIQ'!$A$87:$C$3416,3,FALSE)</f>
        <v>#N/A</v>
      </c>
      <c r="F22021" t="s">
        <v>21632</v>
      </c>
    </row>
    <row r="22022" spans="1:6" x14ac:dyDescent="0.25">
      <c r="A22022" t="s">
        <v>5796</v>
      </c>
      <c r="B22022" s="100" t="s">
        <v>18821</v>
      </c>
      <c r="C22022" s="99" t="s">
        <v>4418</v>
      </c>
      <c r="D22022" s="124">
        <v>38915</v>
      </c>
      <c r="E22022" s="157" t="e">
        <f>VLOOKUP(D22022,'SOAT LIQ'!$A$87:$C$3416,3,FALSE)</f>
        <v>#N/A</v>
      </c>
      <c r="F22022" t="s">
        <v>21632</v>
      </c>
    </row>
    <row r="22023" spans="1:6" x14ac:dyDescent="0.25">
      <c r="A22023" t="s">
        <v>5969</v>
      </c>
      <c r="B22023" s="100" t="s">
        <v>18821</v>
      </c>
      <c r="C22023" s="99" t="s">
        <v>4418</v>
      </c>
      <c r="D22023" s="124">
        <v>38915</v>
      </c>
      <c r="E22023" s="157" t="e">
        <f>VLOOKUP(D22023,'SOAT LIQ'!$A$87:$C$3416,3,FALSE)</f>
        <v>#N/A</v>
      </c>
      <c r="F22023" t="s">
        <v>21632</v>
      </c>
    </row>
    <row r="22024" spans="1:6" x14ac:dyDescent="0.25">
      <c r="A22024" t="s">
        <v>8459</v>
      </c>
      <c r="B22024" s="100" t="s">
        <v>18821</v>
      </c>
      <c r="C22024" s="99" t="s">
        <v>4418</v>
      </c>
      <c r="D22024" s="124">
        <v>38915</v>
      </c>
      <c r="E22024" s="157" t="e">
        <f>VLOOKUP(D22024,'SOAT LIQ'!$A$87:$C$3416,3,FALSE)</f>
        <v>#N/A</v>
      </c>
    </row>
    <row r="22025" spans="1:6" x14ac:dyDescent="0.25">
      <c r="A22025" t="s">
        <v>4132</v>
      </c>
      <c r="B22025" s="100" t="s">
        <v>18821</v>
      </c>
      <c r="C22025" s="99" t="s">
        <v>4418</v>
      </c>
      <c r="D22025" s="124">
        <v>38915</v>
      </c>
      <c r="E22025" s="157" t="e">
        <f>VLOOKUP(D22025,'SOAT LIQ'!$A$87:$C$3416,3,FALSE)</f>
        <v>#N/A</v>
      </c>
    </row>
    <row r="22026" spans="1:6" x14ac:dyDescent="0.25">
      <c r="A22026" t="s">
        <v>8460</v>
      </c>
      <c r="B22026" s="100" t="s">
        <v>18821</v>
      </c>
      <c r="C22026" s="99" t="s">
        <v>4418</v>
      </c>
      <c r="D22026" s="124">
        <v>38915</v>
      </c>
      <c r="E22026" s="157" t="e">
        <f>VLOOKUP(D22026,'SOAT LIQ'!$A$87:$C$3416,3,FALSE)</f>
        <v>#N/A</v>
      </c>
    </row>
    <row r="22027" spans="1:6" x14ac:dyDescent="0.25">
      <c r="A22027" t="s">
        <v>7606</v>
      </c>
      <c r="B22027" s="100" t="s">
        <v>18821</v>
      </c>
      <c r="C22027" s="99" t="s">
        <v>4418</v>
      </c>
      <c r="D22027" s="124">
        <v>38915</v>
      </c>
      <c r="E22027" s="157" t="e">
        <f>VLOOKUP(D22027,'SOAT LIQ'!$A$87:$C$3416,3,FALSE)</f>
        <v>#N/A</v>
      </c>
    </row>
    <row r="22028" spans="1:6" x14ac:dyDescent="0.25">
      <c r="A22028" t="s">
        <v>8461</v>
      </c>
      <c r="B22028" s="100" t="s">
        <v>18821</v>
      </c>
      <c r="C22028" s="99" t="s">
        <v>4418</v>
      </c>
      <c r="D22028" s="124">
        <v>38915</v>
      </c>
      <c r="E22028" s="157" t="e">
        <f>VLOOKUP(D22028,'SOAT LIQ'!$A$87:$C$3416,3,FALSE)</f>
        <v>#N/A</v>
      </c>
    </row>
    <row r="22029" spans="1:6" x14ac:dyDescent="0.25">
      <c r="A22029" t="s">
        <v>5923</v>
      </c>
      <c r="B22029" s="100" t="s">
        <v>18821</v>
      </c>
      <c r="C22029" s="99" t="s">
        <v>4418</v>
      </c>
      <c r="D22029" s="124">
        <v>38915</v>
      </c>
      <c r="E22029" s="157" t="e">
        <f>VLOOKUP(D22029,'SOAT LIQ'!$A$87:$C$3416,3,FALSE)</f>
        <v>#N/A</v>
      </c>
      <c r="F22029" t="s">
        <v>21632</v>
      </c>
    </row>
    <row r="22030" spans="1:6" x14ac:dyDescent="0.25">
      <c r="A22030" t="s">
        <v>8469</v>
      </c>
      <c r="B22030" s="100" t="s">
        <v>18821</v>
      </c>
      <c r="C22030" s="99" t="s">
        <v>4418</v>
      </c>
      <c r="D22030" s="124">
        <v>38915</v>
      </c>
      <c r="E22030" s="157" t="e">
        <f>VLOOKUP(D22030,'SOAT LIQ'!$A$87:$C$3416,3,FALSE)</f>
        <v>#N/A</v>
      </c>
      <c r="F22030" t="s">
        <v>21632</v>
      </c>
    </row>
    <row r="22031" spans="1:6" x14ac:dyDescent="0.25">
      <c r="A22031" t="s">
        <v>6023</v>
      </c>
      <c r="B22031" s="100" t="s">
        <v>18821</v>
      </c>
      <c r="C22031" s="99" t="s">
        <v>4418</v>
      </c>
      <c r="D22031" s="124">
        <v>38915</v>
      </c>
      <c r="E22031" s="157" t="e">
        <f>VLOOKUP(D22031,'SOAT LIQ'!$A$87:$C$3416,3,FALSE)</f>
        <v>#N/A</v>
      </c>
      <c r="F22031" t="s">
        <v>21632</v>
      </c>
    </row>
    <row r="22032" spans="1:6" x14ac:dyDescent="0.25">
      <c r="A22032" t="s">
        <v>5924</v>
      </c>
      <c r="B22032" s="100" t="s">
        <v>18821</v>
      </c>
      <c r="C22032" s="99" t="s">
        <v>4418</v>
      </c>
      <c r="D22032" s="124">
        <v>38915</v>
      </c>
      <c r="E22032" s="157" t="e">
        <f>VLOOKUP(D22032,'SOAT LIQ'!$A$87:$C$3416,3,FALSE)</f>
        <v>#N/A</v>
      </c>
      <c r="F22032" t="s">
        <v>21632</v>
      </c>
    </row>
    <row r="22033" spans="1:6" x14ac:dyDescent="0.25">
      <c r="A22033" t="s">
        <v>8462</v>
      </c>
      <c r="B22033" s="100" t="s">
        <v>18821</v>
      </c>
      <c r="C22033" s="99" t="s">
        <v>4418</v>
      </c>
      <c r="D22033" s="124">
        <v>38915</v>
      </c>
      <c r="E22033" s="157" t="e">
        <f>VLOOKUP(D22033,'SOAT LIQ'!$A$87:$C$3416,3,FALSE)</f>
        <v>#N/A</v>
      </c>
    </row>
    <row r="22034" spans="1:6" x14ac:dyDescent="0.25">
      <c r="A22034" t="s">
        <v>8463</v>
      </c>
      <c r="B22034" s="100" t="s">
        <v>18821</v>
      </c>
      <c r="C22034" s="99" t="s">
        <v>4418</v>
      </c>
      <c r="D22034" s="124">
        <v>38915</v>
      </c>
      <c r="E22034" s="157" t="e">
        <f>VLOOKUP(D22034,'SOAT LIQ'!$A$87:$C$3416,3,FALSE)</f>
        <v>#N/A</v>
      </c>
    </row>
    <row r="22035" spans="1:6" x14ac:dyDescent="0.25">
      <c r="A22035" t="s">
        <v>6318</v>
      </c>
      <c r="B22035" s="100" t="s">
        <v>18821</v>
      </c>
      <c r="C22035" s="99" t="s">
        <v>4418</v>
      </c>
      <c r="D22035" s="124">
        <v>38915</v>
      </c>
      <c r="E22035" s="157" t="e">
        <f>VLOOKUP(D22035,'SOAT LIQ'!$A$87:$C$3416,3,FALSE)</f>
        <v>#N/A</v>
      </c>
    </row>
    <row r="22036" spans="1:6" x14ac:dyDescent="0.25">
      <c r="A22036" t="s">
        <v>5401</v>
      </c>
      <c r="B22036" s="100" t="s">
        <v>18821</v>
      </c>
      <c r="C22036" s="99" t="s">
        <v>4418</v>
      </c>
      <c r="D22036" s="124">
        <v>38915</v>
      </c>
      <c r="E22036" s="157" t="e">
        <f>VLOOKUP(D22036,'SOAT LIQ'!$A$87:$C$3416,3,FALSE)</f>
        <v>#N/A</v>
      </c>
    </row>
    <row r="22037" spans="1:6" x14ac:dyDescent="0.25">
      <c r="A22037" t="s">
        <v>8464</v>
      </c>
      <c r="B22037" s="100" t="s">
        <v>18821</v>
      </c>
      <c r="C22037" s="99" t="s">
        <v>4418</v>
      </c>
      <c r="D22037" s="124">
        <v>38915</v>
      </c>
      <c r="E22037" s="157" t="e">
        <f>VLOOKUP(D22037,'SOAT LIQ'!$A$87:$C$3416,3,FALSE)</f>
        <v>#N/A</v>
      </c>
    </row>
    <row r="22038" spans="1:6" x14ac:dyDescent="0.25">
      <c r="A22038" t="s">
        <v>8465</v>
      </c>
      <c r="B22038" s="100" t="s">
        <v>18821</v>
      </c>
      <c r="C22038" s="99" t="s">
        <v>4418</v>
      </c>
      <c r="D22038" s="124">
        <v>38915</v>
      </c>
      <c r="E22038" s="157" t="e">
        <f>VLOOKUP(D22038,'SOAT LIQ'!$A$87:$C$3416,3,FALSE)</f>
        <v>#N/A</v>
      </c>
    </row>
    <row r="22039" spans="1:6" x14ac:dyDescent="0.25">
      <c r="A22039" t="s">
        <v>8152</v>
      </c>
      <c r="B22039" s="100" t="s">
        <v>18821</v>
      </c>
      <c r="C22039" s="99" t="s">
        <v>4418</v>
      </c>
      <c r="D22039" s="124">
        <v>38915</v>
      </c>
      <c r="E22039" s="157" t="e">
        <f>VLOOKUP(D22039,'SOAT LIQ'!$A$87:$C$3416,3,FALSE)</f>
        <v>#N/A</v>
      </c>
    </row>
    <row r="22040" spans="1:6" x14ac:dyDescent="0.25">
      <c r="A22040" t="s">
        <v>5748</v>
      </c>
      <c r="B22040" s="100" t="s">
        <v>18821</v>
      </c>
      <c r="C22040" s="99" t="s">
        <v>4418</v>
      </c>
      <c r="D22040" s="124">
        <v>38915</v>
      </c>
      <c r="E22040" s="157" t="e">
        <f>VLOOKUP(D22040,'SOAT LIQ'!$A$87:$C$3416,3,FALSE)</f>
        <v>#N/A</v>
      </c>
      <c r="F22040" t="s">
        <v>21632</v>
      </c>
    </row>
    <row r="22041" spans="1:6" x14ac:dyDescent="0.25">
      <c r="A22041" t="s">
        <v>5508</v>
      </c>
      <c r="B22041" s="100" t="s">
        <v>18821</v>
      </c>
      <c r="C22041" s="99" t="s">
        <v>4418</v>
      </c>
      <c r="D22041" s="124">
        <v>38915</v>
      </c>
      <c r="E22041" s="157" t="e">
        <f>VLOOKUP(D22041,'SOAT LIQ'!$A$87:$C$3416,3,FALSE)</f>
        <v>#N/A</v>
      </c>
      <c r="F22041" t="s">
        <v>21632</v>
      </c>
    </row>
    <row r="22042" spans="1:6" x14ac:dyDescent="0.25">
      <c r="A22042" t="s">
        <v>4339</v>
      </c>
      <c r="B22042" s="100" t="s">
        <v>18821</v>
      </c>
      <c r="C22042" s="99" t="s">
        <v>4418</v>
      </c>
      <c r="D22042" s="124">
        <v>38915</v>
      </c>
      <c r="E22042" s="157" t="e">
        <f>VLOOKUP(D22042,'SOAT LIQ'!$A$87:$C$3416,3,FALSE)</f>
        <v>#N/A</v>
      </c>
      <c r="F22042" t="s">
        <v>21632</v>
      </c>
    </row>
    <row r="22043" spans="1:6" x14ac:dyDescent="0.25">
      <c r="A22043" t="s">
        <v>5809</v>
      </c>
      <c r="B22043" s="100" t="s">
        <v>18821</v>
      </c>
      <c r="C22043" s="99" t="s">
        <v>4418</v>
      </c>
      <c r="D22043" s="124">
        <v>38915</v>
      </c>
      <c r="E22043" s="157" t="e">
        <f>VLOOKUP(D22043,'SOAT LIQ'!$A$87:$C$3416,3,FALSE)</f>
        <v>#N/A</v>
      </c>
      <c r="F22043" t="s">
        <v>21632</v>
      </c>
    </row>
    <row r="22044" spans="1:6" x14ac:dyDescent="0.25">
      <c r="A22044" t="s">
        <v>5142</v>
      </c>
      <c r="B22044" s="100" t="s">
        <v>18821</v>
      </c>
      <c r="C22044" s="99" t="s">
        <v>4418</v>
      </c>
      <c r="D22044" s="124">
        <v>38915</v>
      </c>
      <c r="E22044" s="157" t="e">
        <f>VLOOKUP(D22044,'SOAT LIQ'!$A$87:$C$3416,3,FALSE)</f>
        <v>#N/A</v>
      </c>
      <c r="F22044" t="s">
        <v>21632</v>
      </c>
    </row>
    <row r="22045" spans="1:6" x14ac:dyDescent="0.25">
      <c r="A22045" t="s">
        <v>6113</v>
      </c>
      <c r="B22045" s="100" t="s">
        <v>18821</v>
      </c>
      <c r="C22045" s="99" t="s">
        <v>4418</v>
      </c>
      <c r="D22045" s="124">
        <v>38915</v>
      </c>
      <c r="E22045" s="157" t="e">
        <f>VLOOKUP(D22045,'SOAT LIQ'!$A$87:$C$3416,3,FALSE)</f>
        <v>#N/A</v>
      </c>
      <c r="F22045" t="s">
        <v>21632</v>
      </c>
    </row>
    <row r="22046" spans="1:6" x14ac:dyDescent="0.25">
      <c r="A22046" t="s">
        <v>5031</v>
      </c>
      <c r="B22046" s="100" t="s">
        <v>18821</v>
      </c>
      <c r="C22046" s="99" t="s">
        <v>4418</v>
      </c>
      <c r="D22046" s="124">
        <v>38915</v>
      </c>
      <c r="E22046" s="157" t="e">
        <f>VLOOKUP(D22046,'SOAT LIQ'!$A$87:$C$3416,3,FALSE)</f>
        <v>#N/A</v>
      </c>
      <c r="F22046" t="s">
        <v>21632</v>
      </c>
    </row>
    <row r="22047" spans="1:6" x14ac:dyDescent="0.25">
      <c r="A22047" t="s">
        <v>5773</v>
      </c>
      <c r="B22047" s="100" t="s">
        <v>18821</v>
      </c>
      <c r="C22047" s="99" t="s">
        <v>4418</v>
      </c>
      <c r="D22047" s="124">
        <v>38915</v>
      </c>
      <c r="E22047" s="157" t="e">
        <f>VLOOKUP(D22047,'SOAT LIQ'!$A$87:$C$3416,3,FALSE)</f>
        <v>#N/A</v>
      </c>
      <c r="F22047" t="s">
        <v>21632</v>
      </c>
    </row>
    <row r="22048" spans="1:6" x14ac:dyDescent="0.25">
      <c r="A22048" t="s">
        <v>5482</v>
      </c>
      <c r="B22048" s="100" t="s">
        <v>18821</v>
      </c>
      <c r="C22048" s="99" t="s">
        <v>4418</v>
      </c>
      <c r="D22048" s="124">
        <v>38915</v>
      </c>
      <c r="E22048" s="157" t="e">
        <f>VLOOKUP(D22048,'SOAT LIQ'!$A$87:$C$3416,3,FALSE)</f>
        <v>#N/A</v>
      </c>
      <c r="F22048" t="s">
        <v>21632</v>
      </c>
    </row>
    <row r="22049" spans="1:6" x14ac:dyDescent="0.25">
      <c r="A22049" t="s">
        <v>5782</v>
      </c>
      <c r="B22049" s="100" t="s">
        <v>18821</v>
      </c>
      <c r="C22049" s="99" t="s">
        <v>4418</v>
      </c>
      <c r="D22049" s="124">
        <v>38915</v>
      </c>
      <c r="E22049" s="157" t="e">
        <f>VLOOKUP(D22049,'SOAT LIQ'!$A$87:$C$3416,3,FALSE)</f>
        <v>#N/A</v>
      </c>
      <c r="F22049" t="s">
        <v>21632</v>
      </c>
    </row>
    <row r="22050" spans="1:6" x14ac:dyDescent="0.25">
      <c r="A22050" t="s">
        <v>5904</v>
      </c>
      <c r="B22050" s="100" t="s">
        <v>18821</v>
      </c>
      <c r="C22050" s="99" t="s">
        <v>4418</v>
      </c>
      <c r="D22050" s="124">
        <v>38915</v>
      </c>
      <c r="E22050" s="157" t="e">
        <f>VLOOKUP(D22050,'SOAT LIQ'!$A$87:$C$3416,3,FALSE)</f>
        <v>#N/A</v>
      </c>
      <c r="F22050" t="s">
        <v>21632</v>
      </c>
    </row>
    <row r="22051" spans="1:6" x14ac:dyDescent="0.25">
      <c r="A22051" t="s">
        <v>5936</v>
      </c>
      <c r="B22051" s="100" t="s">
        <v>18821</v>
      </c>
      <c r="C22051" s="99" t="s">
        <v>4418</v>
      </c>
      <c r="D22051" s="124">
        <v>38915</v>
      </c>
      <c r="E22051" s="157" t="e">
        <f>VLOOKUP(D22051,'SOAT LIQ'!$A$87:$C$3416,3,FALSE)</f>
        <v>#N/A</v>
      </c>
      <c r="F22051" t="s">
        <v>21632</v>
      </c>
    </row>
    <row r="22052" spans="1:6" x14ac:dyDescent="0.25">
      <c r="A22052" t="s">
        <v>8490</v>
      </c>
      <c r="B22052" s="100" t="s">
        <v>18821</v>
      </c>
      <c r="C22052" s="99" t="s">
        <v>4418</v>
      </c>
      <c r="D22052" s="124">
        <v>38915</v>
      </c>
      <c r="E22052" s="157" t="e">
        <f>VLOOKUP(D22052,'SOAT LIQ'!$A$87:$C$3416,3,FALSE)</f>
        <v>#N/A</v>
      </c>
    </row>
    <row r="22053" spans="1:6" x14ac:dyDescent="0.25">
      <c r="A22053" t="s">
        <v>6570</v>
      </c>
      <c r="B22053" s="100" t="s">
        <v>18821</v>
      </c>
      <c r="C22053" s="99" t="s">
        <v>4418</v>
      </c>
      <c r="D22053" s="124">
        <v>38915</v>
      </c>
      <c r="E22053" s="157" t="e">
        <f>VLOOKUP(D22053,'SOAT LIQ'!$A$87:$C$3416,3,FALSE)</f>
        <v>#N/A</v>
      </c>
    </row>
    <row r="22054" spans="1:6" x14ac:dyDescent="0.25">
      <c r="A22054" t="s">
        <v>5523</v>
      </c>
      <c r="B22054" s="100" t="s">
        <v>18821</v>
      </c>
      <c r="C22054" s="99" t="s">
        <v>4418</v>
      </c>
      <c r="D22054" s="124">
        <v>38915</v>
      </c>
      <c r="E22054" s="157" t="e">
        <f>VLOOKUP(D22054,'SOAT LIQ'!$A$87:$C$3416,3,FALSE)</f>
        <v>#N/A</v>
      </c>
      <c r="F22054" t="s">
        <v>21632</v>
      </c>
    </row>
    <row r="22055" spans="1:6" x14ac:dyDescent="0.25">
      <c r="A22055" t="s">
        <v>8470</v>
      </c>
      <c r="B22055" s="100" t="s">
        <v>18821</v>
      </c>
      <c r="C22055" s="99" t="s">
        <v>4418</v>
      </c>
      <c r="D22055" s="124">
        <v>38915</v>
      </c>
      <c r="E22055" s="157" t="e">
        <f>VLOOKUP(D22055,'SOAT LIQ'!$A$87:$C$3416,3,FALSE)</f>
        <v>#N/A</v>
      </c>
    </row>
    <row r="22056" spans="1:6" x14ac:dyDescent="0.25">
      <c r="A22056" t="s">
        <v>8476</v>
      </c>
      <c r="B22056" s="100" t="s">
        <v>18821</v>
      </c>
      <c r="C22056" s="99" t="s">
        <v>4418</v>
      </c>
      <c r="D22056" s="124">
        <v>38915</v>
      </c>
      <c r="E22056" s="157" t="e">
        <f>VLOOKUP(D22056,'SOAT LIQ'!$A$87:$C$3416,3,FALSE)</f>
        <v>#N/A</v>
      </c>
    </row>
    <row r="22057" spans="1:6" x14ac:dyDescent="0.25">
      <c r="A22057" t="s">
        <v>5576</v>
      </c>
      <c r="B22057" s="100" t="s">
        <v>18821</v>
      </c>
      <c r="C22057" s="99" t="s">
        <v>4418</v>
      </c>
      <c r="D22057" s="124">
        <v>38915</v>
      </c>
      <c r="E22057" s="157" t="e">
        <f>VLOOKUP(D22057,'SOAT LIQ'!$A$87:$C$3416,3,FALSE)</f>
        <v>#N/A</v>
      </c>
    </row>
    <row r="22058" spans="1:6" x14ac:dyDescent="0.25">
      <c r="A22058" t="s">
        <v>8477</v>
      </c>
      <c r="B22058" s="100" t="s">
        <v>18821</v>
      </c>
      <c r="C22058" s="99" t="s">
        <v>4418</v>
      </c>
      <c r="D22058" s="124">
        <v>38915</v>
      </c>
      <c r="E22058" s="157" t="e">
        <f>VLOOKUP(D22058,'SOAT LIQ'!$A$87:$C$3416,3,FALSE)</f>
        <v>#N/A</v>
      </c>
    </row>
    <row r="22059" spans="1:6" x14ac:dyDescent="0.25">
      <c r="A22059" t="s">
        <v>5578</v>
      </c>
      <c r="B22059" s="100" t="s">
        <v>18821</v>
      </c>
      <c r="C22059" s="99" t="s">
        <v>4418</v>
      </c>
      <c r="D22059" s="124">
        <v>38915</v>
      </c>
      <c r="E22059" s="157" t="e">
        <f>VLOOKUP(D22059,'SOAT LIQ'!$A$87:$C$3416,3,FALSE)</f>
        <v>#N/A</v>
      </c>
    </row>
    <row r="22060" spans="1:6" x14ac:dyDescent="0.25">
      <c r="A22060" t="s">
        <v>8471</v>
      </c>
      <c r="B22060" s="100" t="s">
        <v>18821</v>
      </c>
      <c r="C22060" s="99" t="s">
        <v>4418</v>
      </c>
      <c r="D22060" s="124">
        <v>38915</v>
      </c>
      <c r="E22060" s="157" t="e">
        <f>VLOOKUP(D22060,'SOAT LIQ'!$A$87:$C$3416,3,FALSE)</f>
        <v>#N/A</v>
      </c>
    </row>
    <row r="22061" spans="1:6" x14ac:dyDescent="0.25">
      <c r="A22061" t="s">
        <v>8493</v>
      </c>
      <c r="B22061" s="100" t="s">
        <v>18821</v>
      </c>
      <c r="C22061" s="99" t="s">
        <v>4418</v>
      </c>
      <c r="D22061" s="124">
        <v>38915</v>
      </c>
      <c r="E22061" s="157" t="e">
        <f>VLOOKUP(D22061,'SOAT LIQ'!$A$87:$C$3416,3,FALSE)</f>
        <v>#N/A</v>
      </c>
    </row>
    <row r="22062" spans="1:6" x14ac:dyDescent="0.25">
      <c r="A22062" t="s">
        <v>8494</v>
      </c>
      <c r="B22062" s="100" t="s">
        <v>18821</v>
      </c>
      <c r="C22062" s="99" t="s">
        <v>4418</v>
      </c>
      <c r="D22062" s="124">
        <v>38915</v>
      </c>
      <c r="E22062" s="157" t="e">
        <f>VLOOKUP(D22062,'SOAT LIQ'!$A$87:$C$3416,3,FALSE)</f>
        <v>#N/A</v>
      </c>
    </row>
    <row r="22063" spans="1:6" x14ac:dyDescent="0.25">
      <c r="A22063" t="s">
        <v>8495</v>
      </c>
      <c r="B22063" s="100" t="s">
        <v>18821</v>
      </c>
      <c r="C22063" s="99" t="s">
        <v>4418</v>
      </c>
      <c r="D22063" s="124">
        <v>38915</v>
      </c>
      <c r="E22063" s="157" t="e">
        <f>VLOOKUP(D22063,'SOAT LIQ'!$A$87:$C$3416,3,FALSE)</f>
        <v>#N/A</v>
      </c>
    </row>
    <row r="22064" spans="1:6" x14ac:dyDescent="0.25">
      <c r="A22064" t="s">
        <v>8496</v>
      </c>
      <c r="B22064" s="100" t="s">
        <v>18821</v>
      </c>
      <c r="C22064" s="99" t="s">
        <v>4418</v>
      </c>
      <c r="D22064" s="124">
        <v>38915</v>
      </c>
      <c r="E22064" s="157" t="e">
        <f>VLOOKUP(D22064,'SOAT LIQ'!$A$87:$C$3416,3,FALSE)</f>
        <v>#N/A</v>
      </c>
    </row>
    <row r="22065" spans="1:5" x14ac:dyDescent="0.25">
      <c r="A22065" t="s">
        <v>8472</v>
      </c>
      <c r="B22065" s="100" t="s">
        <v>18821</v>
      </c>
      <c r="C22065" s="99" t="s">
        <v>4418</v>
      </c>
      <c r="D22065" s="124">
        <v>38915</v>
      </c>
      <c r="E22065" s="157" t="e">
        <f>VLOOKUP(D22065,'SOAT LIQ'!$A$87:$C$3416,3,FALSE)</f>
        <v>#N/A</v>
      </c>
    </row>
    <row r="22066" spans="1:5" x14ac:dyDescent="0.25">
      <c r="A22066" t="s">
        <v>8497</v>
      </c>
      <c r="B22066" s="100" t="s">
        <v>18821</v>
      </c>
      <c r="C22066" s="99" t="s">
        <v>4418</v>
      </c>
      <c r="D22066" s="124">
        <v>38915</v>
      </c>
      <c r="E22066" s="157" t="e">
        <f>VLOOKUP(D22066,'SOAT LIQ'!$A$87:$C$3416,3,FALSE)</f>
        <v>#N/A</v>
      </c>
    </row>
    <row r="22067" spans="1:5" x14ac:dyDescent="0.25">
      <c r="A22067" t="s">
        <v>5577</v>
      </c>
      <c r="B22067" s="100" t="s">
        <v>18821</v>
      </c>
      <c r="C22067" s="99" t="s">
        <v>4418</v>
      </c>
      <c r="D22067" s="124">
        <v>38915</v>
      </c>
      <c r="E22067" s="157" t="e">
        <f>VLOOKUP(D22067,'SOAT LIQ'!$A$87:$C$3416,3,FALSE)</f>
        <v>#N/A</v>
      </c>
    </row>
    <row r="22068" spans="1:5" x14ac:dyDescent="0.25">
      <c r="A22068" t="s">
        <v>5579</v>
      </c>
      <c r="B22068" s="100" t="s">
        <v>18821</v>
      </c>
      <c r="C22068" s="99" t="s">
        <v>4418</v>
      </c>
      <c r="D22068" s="124">
        <v>38915</v>
      </c>
      <c r="E22068" s="157" t="e">
        <f>VLOOKUP(D22068,'SOAT LIQ'!$A$87:$C$3416,3,FALSE)</f>
        <v>#N/A</v>
      </c>
    </row>
    <row r="22069" spans="1:5" x14ac:dyDescent="0.25">
      <c r="A22069" t="s">
        <v>5580</v>
      </c>
      <c r="B22069" s="100" t="s">
        <v>18821</v>
      </c>
      <c r="C22069" s="99" t="s">
        <v>4418</v>
      </c>
      <c r="D22069" s="124">
        <v>38915</v>
      </c>
      <c r="E22069" s="157" t="e">
        <f>VLOOKUP(D22069,'SOAT LIQ'!$A$87:$C$3416,3,FALSE)</f>
        <v>#N/A</v>
      </c>
    </row>
    <row r="22070" spans="1:5" x14ac:dyDescent="0.25">
      <c r="A22070" t="s">
        <v>8498</v>
      </c>
      <c r="B22070" s="100" t="s">
        <v>18821</v>
      </c>
      <c r="C22070" s="99" t="s">
        <v>4418</v>
      </c>
      <c r="D22070" s="124">
        <v>38915</v>
      </c>
      <c r="E22070" s="157" t="e">
        <f>VLOOKUP(D22070,'SOAT LIQ'!$A$87:$C$3416,3,FALSE)</f>
        <v>#N/A</v>
      </c>
    </row>
    <row r="22071" spans="1:5" x14ac:dyDescent="0.25">
      <c r="A22071" t="s">
        <v>8499</v>
      </c>
      <c r="B22071" s="100" t="s">
        <v>18821</v>
      </c>
      <c r="C22071" s="99" t="s">
        <v>4418</v>
      </c>
      <c r="D22071" s="124">
        <v>38915</v>
      </c>
      <c r="E22071" s="157" t="e">
        <f>VLOOKUP(D22071,'SOAT LIQ'!$A$87:$C$3416,3,FALSE)</f>
        <v>#N/A</v>
      </c>
    </row>
    <row r="22072" spans="1:5" x14ac:dyDescent="0.25">
      <c r="A22072" t="s">
        <v>8478</v>
      </c>
      <c r="B22072" s="100" t="s">
        <v>18821</v>
      </c>
      <c r="C22072" s="99" t="s">
        <v>4418</v>
      </c>
      <c r="D22072" s="124">
        <v>38915</v>
      </c>
      <c r="E22072" s="157" t="e">
        <f>VLOOKUP(D22072,'SOAT LIQ'!$A$87:$C$3416,3,FALSE)</f>
        <v>#N/A</v>
      </c>
    </row>
    <row r="22073" spans="1:5" x14ac:dyDescent="0.25">
      <c r="A22073" t="s">
        <v>8500</v>
      </c>
      <c r="B22073" s="100" t="s">
        <v>18821</v>
      </c>
      <c r="C22073" s="99" t="s">
        <v>4418</v>
      </c>
      <c r="D22073" s="124">
        <v>38915</v>
      </c>
      <c r="E22073" s="157" t="e">
        <f>VLOOKUP(D22073,'SOAT LIQ'!$A$87:$C$3416,3,FALSE)</f>
        <v>#N/A</v>
      </c>
    </row>
    <row r="22074" spans="1:5" x14ac:dyDescent="0.25">
      <c r="A22074" t="s">
        <v>4229</v>
      </c>
      <c r="B22074" s="100" t="s">
        <v>18821</v>
      </c>
      <c r="C22074" s="99" t="s">
        <v>4418</v>
      </c>
      <c r="D22074" s="124">
        <v>38915</v>
      </c>
      <c r="E22074" s="157" t="e">
        <f>VLOOKUP(D22074,'SOAT LIQ'!$A$87:$C$3416,3,FALSE)</f>
        <v>#N/A</v>
      </c>
    </row>
    <row r="22075" spans="1:5" x14ac:dyDescent="0.25">
      <c r="A22075" t="s">
        <v>8501</v>
      </c>
      <c r="B22075" s="100" t="s">
        <v>18821</v>
      </c>
      <c r="C22075" s="99" t="s">
        <v>4418</v>
      </c>
      <c r="D22075" s="124">
        <v>38915</v>
      </c>
      <c r="E22075" s="157" t="e">
        <f>VLOOKUP(D22075,'SOAT LIQ'!$A$87:$C$3416,3,FALSE)</f>
        <v>#N/A</v>
      </c>
    </row>
    <row r="22076" spans="1:5" x14ac:dyDescent="0.25">
      <c r="A22076" t="s">
        <v>8502</v>
      </c>
      <c r="B22076" s="100" t="s">
        <v>18821</v>
      </c>
      <c r="C22076" s="99" t="s">
        <v>4418</v>
      </c>
      <c r="D22076" s="124">
        <v>38915</v>
      </c>
      <c r="E22076" s="157" t="e">
        <f>VLOOKUP(D22076,'SOAT LIQ'!$A$87:$C$3416,3,FALSE)</f>
        <v>#N/A</v>
      </c>
    </row>
    <row r="22077" spans="1:5" x14ac:dyDescent="0.25">
      <c r="A22077" t="s">
        <v>8503</v>
      </c>
      <c r="B22077" s="100" t="s">
        <v>18821</v>
      </c>
      <c r="C22077" s="99" t="s">
        <v>4418</v>
      </c>
      <c r="D22077" s="124">
        <v>38915</v>
      </c>
      <c r="E22077" s="157" t="e">
        <f>VLOOKUP(D22077,'SOAT LIQ'!$A$87:$C$3416,3,FALSE)</f>
        <v>#N/A</v>
      </c>
    </row>
    <row r="22078" spans="1:5" x14ac:dyDescent="0.25">
      <c r="A22078" t="s">
        <v>8504</v>
      </c>
      <c r="B22078" s="100" t="s">
        <v>18821</v>
      </c>
      <c r="C22078" s="99" t="s">
        <v>4418</v>
      </c>
      <c r="D22078" s="124">
        <v>38915</v>
      </c>
      <c r="E22078" s="157" t="e">
        <f>VLOOKUP(D22078,'SOAT LIQ'!$A$87:$C$3416,3,FALSE)</f>
        <v>#N/A</v>
      </c>
    </row>
    <row r="22079" spans="1:5" x14ac:dyDescent="0.25">
      <c r="A22079" t="s">
        <v>15033</v>
      </c>
      <c r="B22079" s="100" t="s">
        <v>18822</v>
      </c>
      <c r="C22079" s="99" t="s">
        <v>18823</v>
      </c>
      <c r="D22079" s="124">
        <v>38915</v>
      </c>
      <c r="E22079" s="157" t="e">
        <f>VLOOKUP(D22079,'SOAT LIQ'!$A$87:$C$3416,3,FALSE)</f>
        <v>#N/A</v>
      </c>
    </row>
    <row r="22080" spans="1:5" x14ac:dyDescent="0.25">
      <c r="A22080" t="s">
        <v>8490</v>
      </c>
      <c r="B22080" s="100" t="s">
        <v>18822</v>
      </c>
      <c r="C22080" s="99" t="s">
        <v>18823</v>
      </c>
      <c r="D22080" s="124">
        <v>38915</v>
      </c>
      <c r="E22080" s="157" t="e">
        <f>VLOOKUP(D22080,'SOAT LIQ'!$A$87:$C$3416,3,FALSE)</f>
        <v>#N/A</v>
      </c>
    </row>
    <row r="22081" spans="1:5" x14ac:dyDescent="0.25">
      <c r="A22081" t="s">
        <v>6570</v>
      </c>
      <c r="B22081" s="100" t="s">
        <v>18822</v>
      </c>
      <c r="C22081" s="99" t="s">
        <v>18823</v>
      </c>
      <c r="D22081" s="124">
        <v>38915</v>
      </c>
      <c r="E22081" s="157" t="e">
        <f>VLOOKUP(D22081,'SOAT LIQ'!$A$87:$C$3416,3,FALSE)</f>
        <v>#N/A</v>
      </c>
    </row>
    <row r="22082" spans="1:5" x14ac:dyDescent="0.25">
      <c r="A22082" t="s">
        <v>4546</v>
      </c>
      <c r="B22082" s="100" t="s">
        <v>18822</v>
      </c>
      <c r="C22082" s="99" t="s">
        <v>18823</v>
      </c>
      <c r="D22082" s="124">
        <v>38915</v>
      </c>
      <c r="E22082" s="157" t="e">
        <f>VLOOKUP(D22082,'SOAT LIQ'!$A$87:$C$3416,3,FALSE)</f>
        <v>#N/A</v>
      </c>
    </row>
    <row r="22083" spans="1:5" x14ac:dyDescent="0.25">
      <c r="A22083" t="s">
        <v>5704</v>
      </c>
      <c r="B22083" s="100" t="s">
        <v>18822</v>
      </c>
      <c r="C22083" s="99" t="s">
        <v>18823</v>
      </c>
      <c r="D22083" s="124">
        <v>38915</v>
      </c>
      <c r="E22083" s="157" t="e">
        <f>VLOOKUP(D22083,'SOAT LIQ'!$A$87:$C$3416,3,FALSE)</f>
        <v>#N/A</v>
      </c>
    </row>
    <row r="22084" spans="1:5" x14ac:dyDescent="0.25">
      <c r="A22084" t="s">
        <v>6183</v>
      </c>
      <c r="B22084" s="100" t="s">
        <v>18822</v>
      </c>
      <c r="C22084" s="99" t="s">
        <v>18823</v>
      </c>
      <c r="D22084" s="124">
        <v>38915</v>
      </c>
      <c r="E22084" s="157" t="e">
        <f>VLOOKUP(D22084,'SOAT LIQ'!$A$87:$C$3416,3,FALSE)</f>
        <v>#N/A</v>
      </c>
    </row>
    <row r="22085" spans="1:5" x14ac:dyDescent="0.25">
      <c r="A22085" t="s">
        <v>8472</v>
      </c>
      <c r="B22085" s="100" t="s">
        <v>18822</v>
      </c>
      <c r="C22085" s="99" t="s">
        <v>18823</v>
      </c>
      <c r="D22085" s="124">
        <v>38915</v>
      </c>
      <c r="E22085" s="157" t="e">
        <f>VLOOKUP(D22085,'SOAT LIQ'!$A$87:$C$3416,3,FALSE)</f>
        <v>#N/A</v>
      </c>
    </row>
    <row r="22086" spans="1:5" x14ac:dyDescent="0.25">
      <c r="A22086" t="s">
        <v>8470</v>
      </c>
      <c r="B22086" s="100" t="s">
        <v>18822</v>
      </c>
      <c r="C22086" s="99" t="s">
        <v>18823</v>
      </c>
      <c r="D22086" s="124">
        <v>38915</v>
      </c>
      <c r="E22086" s="157" t="e">
        <f>VLOOKUP(D22086,'SOAT LIQ'!$A$87:$C$3416,3,FALSE)</f>
        <v>#N/A</v>
      </c>
    </row>
    <row r="22087" spans="1:5" x14ac:dyDescent="0.25">
      <c r="A22087" t="s">
        <v>8476</v>
      </c>
      <c r="B22087" s="100" t="s">
        <v>18822</v>
      </c>
      <c r="C22087" s="99" t="s">
        <v>18823</v>
      </c>
      <c r="D22087" s="124">
        <v>38915</v>
      </c>
      <c r="E22087" s="157" t="e">
        <f>VLOOKUP(D22087,'SOAT LIQ'!$A$87:$C$3416,3,FALSE)</f>
        <v>#N/A</v>
      </c>
    </row>
    <row r="22088" spans="1:5" x14ac:dyDescent="0.25">
      <c r="A22088" t="s">
        <v>5576</v>
      </c>
      <c r="B22088" s="100" t="s">
        <v>18822</v>
      </c>
      <c r="C22088" s="99" t="s">
        <v>18823</v>
      </c>
      <c r="D22088" s="124">
        <v>38915</v>
      </c>
      <c r="E22088" s="157" t="e">
        <f>VLOOKUP(D22088,'SOAT LIQ'!$A$87:$C$3416,3,FALSE)</f>
        <v>#N/A</v>
      </c>
    </row>
    <row r="22089" spans="1:5" x14ac:dyDescent="0.25">
      <c r="A22089" t="s">
        <v>5577</v>
      </c>
      <c r="B22089" s="100" t="s">
        <v>18822</v>
      </c>
      <c r="C22089" s="99" t="s">
        <v>18823</v>
      </c>
      <c r="D22089" s="124">
        <v>38915</v>
      </c>
      <c r="E22089" s="157" t="e">
        <f>VLOOKUP(D22089,'SOAT LIQ'!$A$87:$C$3416,3,FALSE)</f>
        <v>#N/A</v>
      </c>
    </row>
    <row r="22090" spans="1:5" x14ac:dyDescent="0.25">
      <c r="A22090" t="s">
        <v>5578</v>
      </c>
      <c r="B22090" s="100" t="s">
        <v>18822</v>
      </c>
      <c r="C22090" s="99" t="s">
        <v>18823</v>
      </c>
      <c r="D22090" s="124">
        <v>38915</v>
      </c>
      <c r="E22090" s="157" t="e">
        <f>VLOOKUP(D22090,'SOAT LIQ'!$A$87:$C$3416,3,FALSE)</f>
        <v>#N/A</v>
      </c>
    </row>
    <row r="22091" spans="1:5" x14ac:dyDescent="0.25">
      <c r="A22091" t="s">
        <v>5579</v>
      </c>
      <c r="B22091" s="100" t="s">
        <v>18822</v>
      </c>
      <c r="C22091" s="99" t="s">
        <v>18823</v>
      </c>
      <c r="D22091" s="124">
        <v>38915</v>
      </c>
      <c r="E22091" s="157" t="e">
        <f>VLOOKUP(D22091,'SOAT LIQ'!$A$87:$C$3416,3,FALSE)</f>
        <v>#N/A</v>
      </c>
    </row>
    <row r="22092" spans="1:5" x14ac:dyDescent="0.25">
      <c r="A22092" t="s">
        <v>5580</v>
      </c>
      <c r="B22092" s="100" t="s">
        <v>18822</v>
      </c>
      <c r="C22092" s="99" t="s">
        <v>18823</v>
      </c>
      <c r="D22092" s="124">
        <v>38915</v>
      </c>
      <c r="E22092" s="157" t="e">
        <f>VLOOKUP(D22092,'SOAT LIQ'!$A$87:$C$3416,3,FALSE)</f>
        <v>#N/A</v>
      </c>
    </row>
    <row r="22093" spans="1:5" x14ac:dyDescent="0.25">
      <c r="A22093" t="s">
        <v>8471</v>
      </c>
      <c r="B22093" s="100" t="s">
        <v>18822</v>
      </c>
      <c r="C22093" s="99" t="s">
        <v>18823</v>
      </c>
      <c r="D22093" s="124">
        <v>38915</v>
      </c>
      <c r="E22093" s="157" t="e">
        <f>VLOOKUP(D22093,'SOAT LIQ'!$A$87:$C$3416,3,FALSE)</f>
        <v>#N/A</v>
      </c>
    </row>
    <row r="22094" spans="1:5" x14ac:dyDescent="0.25">
      <c r="A22094" t="s">
        <v>8498</v>
      </c>
      <c r="B22094" s="100" t="s">
        <v>18822</v>
      </c>
      <c r="C22094" s="99" t="s">
        <v>18823</v>
      </c>
      <c r="D22094" s="124">
        <v>38915</v>
      </c>
      <c r="E22094" s="157" t="e">
        <f>VLOOKUP(D22094,'SOAT LIQ'!$A$87:$C$3416,3,FALSE)</f>
        <v>#N/A</v>
      </c>
    </row>
    <row r="22095" spans="1:5" x14ac:dyDescent="0.25">
      <c r="A22095" t="s">
        <v>8499</v>
      </c>
      <c r="B22095" s="100" t="s">
        <v>18822</v>
      </c>
      <c r="C22095" s="99" t="s">
        <v>18823</v>
      </c>
      <c r="D22095" s="124">
        <v>38915</v>
      </c>
      <c r="E22095" s="157" t="e">
        <f>VLOOKUP(D22095,'SOAT LIQ'!$A$87:$C$3416,3,FALSE)</f>
        <v>#N/A</v>
      </c>
    </row>
    <row r="22096" spans="1:5" x14ac:dyDescent="0.25">
      <c r="A22096" t="s">
        <v>8493</v>
      </c>
      <c r="B22096" s="100" t="s">
        <v>18822</v>
      </c>
      <c r="C22096" s="99" t="s">
        <v>18823</v>
      </c>
      <c r="D22096" s="124">
        <v>38915</v>
      </c>
      <c r="E22096" s="157" t="e">
        <f>VLOOKUP(D22096,'SOAT LIQ'!$A$87:$C$3416,3,FALSE)</f>
        <v>#N/A</v>
      </c>
    </row>
    <row r="22097" spans="1:6" x14ac:dyDescent="0.25">
      <c r="A22097" t="s">
        <v>8478</v>
      </c>
      <c r="B22097" s="100" t="s">
        <v>18822</v>
      </c>
      <c r="C22097" s="99" t="s">
        <v>18823</v>
      </c>
      <c r="D22097" s="124">
        <v>38915</v>
      </c>
      <c r="E22097" s="157" t="e">
        <f>VLOOKUP(D22097,'SOAT LIQ'!$A$87:$C$3416,3,FALSE)</f>
        <v>#N/A</v>
      </c>
    </row>
    <row r="22098" spans="1:6" x14ac:dyDescent="0.25">
      <c r="A22098" t="s">
        <v>8494</v>
      </c>
      <c r="B22098" s="100" t="s">
        <v>18822</v>
      </c>
      <c r="C22098" s="99" t="s">
        <v>18823</v>
      </c>
      <c r="D22098" s="124">
        <v>38915</v>
      </c>
      <c r="E22098" s="157" t="e">
        <f>VLOOKUP(D22098,'SOAT LIQ'!$A$87:$C$3416,3,FALSE)</f>
        <v>#N/A</v>
      </c>
    </row>
    <row r="22099" spans="1:6" x14ac:dyDescent="0.25">
      <c r="A22099" t="s">
        <v>8500</v>
      </c>
      <c r="B22099" s="100" t="s">
        <v>18822</v>
      </c>
      <c r="C22099" s="99" t="s">
        <v>18823</v>
      </c>
      <c r="D22099" s="124">
        <v>38915</v>
      </c>
      <c r="E22099" s="157" t="e">
        <f>VLOOKUP(D22099,'SOAT LIQ'!$A$87:$C$3416,3,FALSE)</f>
        <v>#N/A</v>
      </c>
    </row>
    <row r="22100" spans="1:6" x14ac:dyDescent="0.25">
      <c r="A22100" t="s">
        <v>4229</v>
      </c>
      <c r="B22100" s="100" t="s">
        <v>18822</v>
      </c>
      <c r="C22100" s="99" t="s">
        <v>18823</v>
      </c>
      <c r="D22100" s="124">
        <v>38915</v>
      </c>
      <c r="E22100" s="157" t="e">
        <f>VLOOKUP(D22100,'SOAT LIQ'!$A$87:$C$3416,3,FALSE)</f>
        <v>#N/A</v>
      </c>
    </row>
    <row r="22101" spans="1:6" x14ac:dyDescent="0.25">
      <c r="A22101" t="s">
        <v>8501</v>
      </c>
      <c r="B22101" s="100" t="s">
        <v>18822</v>
      </c>
      <c r="C22101" s="99" t="s">
        <v>18823</v>
      </c>
      <c r="D22101" s="124">
        <v>38915</v>
      </c>
      <c r="E22101" s="157" t="e">
        <f>VLOOKUP(D22101,'SOAT LIQ'!$A$87:$C$3416,3,FALSE)</f>
        <v>#N/A</v>
      </c>
    </row>
    <row r="22102" spans="1:6" x14ac:dyDescent="0.25">
      <c r="A22102" t="s">
        <v>8495</v>
      </c>
      <c r="B22102" s="100" t="s">
        <v>18822</v>
      </c>
      <c r="C22102" s="99" t="s">
        <v>18823</v>
      </c>
      <c r="D22102" s="124">
        <v>38915</v>
      </c>
      <c r="E22102" s="157" t="e">
        <f>VLOOKUP(D22102,'SOAT LIQ'!$A$87:$C$3416,3,FALSE)</f>
        <v>#N/A</v>
      </c>
    </row>
    <row r="22103" spans="1:6" x14ac:dyDescent="0.25">
      <c r="A22103" t="s">
        <v>8496</v>
      </c>
      <c r="B22103" s="100" t="s">
        <v>18822</v>
      </c>
      <c r="C22103" s="99" t="s">
        <v>18823</v>
      </c>
      <c r="D22103" s="124">
        <v>38915</v>
      </c>
      <c r="E22103" s="157" t="e">
        <f>VLOOKUP(D22103,'SOAT LIQ'!$A$87:$C$3416,3,FALSE)</f>
        <v>#N/A</v>
      </c>
    </row>
    <row r="22104" spans="1:6" x14ac:dyDescent="0.25">
      <c r="A22104" t="s">
        <v>11209</v>
      </c>
      <c r="B22104" s="100" t="s">
        <v>18824</v>
      </c>
      <c r="C22104" s="99" t="s">
        <v>4418</v>
      </c>
      <c r="D22104" s="124">
        <v>37203</v>
      </c>
      <c r="E22104" s="157" t="e">
        <f>VLOOKUP(D22104,'SOAT LIQ'!$A$87:$C$3416,3,FALSE)</f>
        <v>#N/A</v>
      </c>
    </row>
    <row r="22105" spans="1:6" x14ac:dyDescent="0.25">
      <c r="A22105" t="s">
        <v>4339</v>
      </c>
      <c r="B22105" s="100" t="s">
        <v>18824</v>
      </c>
      <c r="C22105" s="99" t="s">
        <v>4418</v>
      </c>
      <c r="D22105" s="124">
        <v>37203</v>
      </c>
      <c r="E22105" s="157" t="e">
        <f>VLOOKUP(D22105,'SOAT LIQ'!$A$87:$C$3416,3,FALSE)</f>
        <v>#N/A</v>
      </c>
      <c r="F22105" t="s">
        <v>21632</v>
      </c>
    </row>
    <row r="22106" spans="1:6" x14ac:dyDescent="0.25">
      <c r="A22106" t="s">
        <v>5142</v>
      </c>
      <c r="B22106" s="100" t="s">
        <v>18824</v>
      </c>
      <c r="C22106" s="99" t="s">
        <v>4418</v>
      </c>
      <c r="D22106" s="124">
        <v>37203</v>
      </c>
      <c r="E22106" s="157" t="e">
        <f>VLOOKUP(D22106,'SOAT LIQ'!$A$87:$C$3416,3,FALSE)</f>
        <v>#N/A</v>
      </c>
      <c r="F22106" t="s">
        <v>21632</v>
      </c>
    </row>
    <row r="22107" spans="1:6" x14ac:dyDescent="0.25">
      <c r="A22107" t="s">
        <v>5523</v>
      </c>
      <c r="B22107" s="100" t="s">
        <v>18824</v>
      </c>
      <c r="C22107" s="99" t="s">
        <v>4418</v>
      </c>
      <c r="D22107" s="124">
        <v>37203</v>
      </c>
      <c r="E22107" s="157" t="e">
        <f>VLOOKUP(D22107,'SOAT LIQ'!$A$87:$C$3416,3,FALSE)</f>
        <v>#N/A</v>
      </c>
      <c r="F22107" t="s">
        <v>21632</v>
      </c>
    </row>
    <row r="22108" spans="1:6" x14ac:dyDescent="0.25">
      <c r="A22108" t="s">
        <v>6113</v>
      </c>
      <c r="B22108" s="100" t="s">
        <v>18824</v>
      </c>
      <c r="C22108" s="99" t="s">
        <v>4418</v>
      </c>
      <c r="D22108" s="124">
        <v>37203</v>
      </c>
      <c r="E22108" s="157" t="e">
        <f>VLOOKUP(D22108,'SOAT LIQ'!$A$87:$C$3416,3,FALSE)</f>
        <v>#N/A</v>
      </c>
      <c r="F22108" t="s">
        <v>21632</v>
      </c>
    </row>
    <row r="22109" spans="1:6" x14ac:dyDescent="0.25">
      <c r="A22109" t="s">
        <v>5904</v>
      </c>
      <c r="B22109" s="100" t="s">
        <v>18824</v>
      </c>
      <c r="C22109" s="99" t="s">
        <v>4418</v>
      </c>
      <c r="D22109" s="124">
        <v>37203</v>
      </c>
      <c r="E22109" s="157" t="e">
        <f>VLOOKUP(D22109,'SOAT LIQ'!$A$87:$C$3416,3,FALSE)</f>
        <v>#N/A</v>
      </c>
      <c r="F22109" t="s">
        <v>21632</v>
      </c>
    </row>
    <row r="22110" spans="1:6" x14ac:dyDescent="0.25">
      <c r="A22110" t="s">
        <v>11060</v>
      </c>
      <c r="B22110" s="100" t="s">
        <v>18824</v>
      </c>
      <c r="C22110" s="99" t="s">
        <v>4418</v>
      </c>
      <c r="D22110" s="124">
        <v>37203</v>
      </c>
      <c r="E22110" s="157" t="e">
        <f>VLOOKUP(D22110,'SOAT LIQ'!$A$87:$C$3416,3,FALSE)</f>
        <v>#N/A</v>
      </c>
    </row>
    <row r="22111" spans="1:6" x14ac:dyDescent="0.25">
      <c r="A22111" t="s">
        <v>8490</v>
      </c>
      <c r="B22111" s="100" t="s">
        <v>18824</v>
      </c>
      <c r="C22111" s="99" t="s">
        <v>4418</v>
      </c>
      <c r="D22111" s="124">
        <v>37203</v>
      </c>
      <c r="E22111" s="157" t="e">
        <f>VLOOKUP(D22111,'SOAT LIQ'!$A$87:$C$3416,3,FALSE)</f>
        <v>#N/A</v>
      </c>
    </row>
    <row r="22112" spans="1:6" x14ac:dyDescent="0.25">
      <c r="A22112" t="s">
        <v>5841</v>
      </c>
      <c r="B22112" s="100" t="s">
        <v>18824</v>
      </c>
      <c r="C22112" s="99" t="s">
        <v>4418</v>
      </c>
      <c r="D22112" s="124">
        <v>37203</v>
      </c>
      <c r="E22112" s="157" t="e">
        <f>VLOOKUP(D22112,'SOAT LIQ'!$A$87:$C$3416,3,FALSE)</f>
        <v>#N/A</v>
      </c>
    </row>
    <row r="22113" spans="1:6" x14ac:dyDescent="0.25">
      <c r="A22113" t="s">
        <v>5930</v>
      </c>
      <c r="B22113" s="100" t="s">
        <v>18824</v>
      </c>
      <c r="C22113" s="99" t="s">
        <v>4418</v>
      </c>
      <c r="D22113" s="124">
        <v>37203</v>
      </c>
      <c r="E22113" s="157" t="e">
        <f>VLOOKUP(D22113,'SOAT LIQ'!$A$87:$C$3416,3,FALSE)</f>
        <v>#N/A</v>
      </c>
    </row>
    <row r="22114" spans="1:6" x14ac:dyDescent="0.25">
      <c r="A22114" t="s">
        <v>5904</v>
      </c>
      <c r="B22114" s="100" t="s">
        <v>18824</v>
      </c>
      <c r="C22114" s="99" t="s">
        <v>4418</v>
      </c>
      <c r="D22114" s="124">
        <v>37203</v>
      </c>
      <c r="E22114" s="157" t="e">
        <f>VLOOKUP(D22114,'SOAT LIQ'!$A$87:$C$3416,3,FALSE)</f>
        <v>#N/A</v>
      </c>
      <c r="F22114" t="s">
        <v>21632</v>
      </c>
    </row>
    <row r="22115" spans="1:6" x14ac:dyDescent="0.25">
      <c r="A22115" t="s">
        <v>11061</v>
      </c>
      <c r="B22115" s="100" t="s">
        <v>18824</v>
      </c>
      <c r="C22115" s="99" t="s">
        <v>4418</v>
      </c>
      <c r="D22115" s="124">
        <v>37203</v>
      </c>
      <c r="E22115" s="157" t="e">
        <f>VLOOKUP(D22115,'SOAT LIQ'!$A$87:$C$3416,3,FALSE)</f>
        <v>#N/A</v>
      </c>
    </row>
    <row r="22116" spans="1:6" x14ac:dyDescent="0.25">
      <c r="A22116" t="s">
        <v>14239</v>
      </c>
      <c r="B22116" s="100" t="s">
        <v>18824</v>
      </c>
      <c r="C22116" s="99" t="s">
        <v>4418</v>
      </c>
      <c r="D22116" s="124">
        <v>37203</v>
      </c>
      <c r="E22116" s="157" t="e">
        <f>VLOOKUP(D22116,'SOAT LIQ'!$A$87:$C$3416,3,FALSE)</f>
        <v>#N/A</v>
      </c>
    </row>
    <row r="22117" spans="1:6" x14ac:dyDescent="0.25">
      <c r="A22117" t="s">
        <v>13507</v>
      </c>
      <c r="B22117" s="100" t="s">
        <v>18824</v>
      </c>
      <c r="C22117" s="99" t="s">
        <v>4418</v>
      </c>
      <c r="D22117" s="124">
        <v>37203</v>
      </c>
      <c r="E22117" s="157" t="e">
        <f>VLOOKUP(D22117,'SOAT LIQ'!$A$87:$C$3416,3,FALSE)</f>
        <v>#N/A</v>
      </c>
    </row>
    <row r="22118" spans="1:6" x14ac:dyDescent="0.25">
      <c r="A22118" t="s">
        <v>4546</v>
      </c>
      <c r="B22118" s="100" t="s">
        <v>18826</v>
      </c>
      <c r="C22118" s="99" t="s">
        <v>18825</v>
      </c>
      <c r="D22118" s="124">
        <v>33601</v>
      </c>
      <c r="E22118" s="157" t="e">
        <f>VLOOKUP(D22118,'SOAT LIQ'!$A$87:$C$3416,3,FALSE)</f>
        <v>#N/A</v>
      </c>
    </row>
    <row r="22119" spans="1:6" x14ac:dyDescent="0.25">
      <c r="A22119" t="s">
        <v>18827</v>
      </c>
      <c r="B22119" s="100" t="s">
        <v>18828</v>
      </c>
      <c r="C22119" s="100"/>
      <c r="D22119" s="124"/>
      <c r="E22119" s="157" t="e">
        <f>VLOOKUP(D22119,'SOAT LIQ'!$A$87:$C$3416,3,FALSE)</f>
        <v>#N/A</v>
      </c>
    </row>
    <row r="22120" spans="1:6" x14ac:dyDescent="0.25">
      <c r="A22120" t="s">
        <v>18827</v>
      </c>
      <c r="B22120" s="100" t="s">
        <v>18829</v>
      </c>
      <c r="C22120" s="100"/>
      <c r="D22120" s="124"/>
      <c r="E22120" s="157" t="e">
        <f>VLOOKUP(D22120,'SOAT LIQ'!$A$87:$C$3416,3,FALSE)</f>
        <v>#N/A</v>
      </c>
    </row>
    <row r="22121" spans="1:6" x14ac:dyDescent="0.25">
      <c r="A22121" t="s">
        <v>18827</v>
      </c>
      <c r="B22121" s="100" t="s">
        <v>18830</v>
      </c>
      <c r="C22121" s="100"/>
      <c r="D22121" s="124"/>
      <c r="E22121" s="157" t="e">
        <f>VLOOKUP(D22121,'SOAT LIQ'!$A$87:$C$3416,3,FALSE)</f>
        <v>#N/A</v>
      </c>
    </row>
    <row r="22122" spans="1:6" x14ac:dyDescent="0.25">
      <c r="A22122" t="s">
        <v>18827</v>
      </c>
      <c r="B22122" s="100" t="s">
        <v>18831</v>
      </c>
      <c r="C22122" s="100"/>
      <c r="D22122" s="124"/>
      <c r="E22122" s="157" t="e">
        <f>VLOOKUP(D22122,'SOAT LIQ'!$A$87:$C$3416,3,FALSE)</f>
        <v>#N/A</v>
      </c>
    </row>
    <row r="22123" spans="1:6" x14ac:dyDescent="0.25">
      <c r="A22123" t="s">
        <v>18827</v>
      </c>
      <c r="B22123" s="100" t="s">
        <v>18832</v>
      </c>
      <c r="C22123" s="100"/>
      <c r="D22123" s="124"/>
      <c r="E22123" s="157" t="e">
        <f>VLOOKUP(D22123,'SOAT LIQ'!$A$87:$C$3416,3,FALSE)</f>
        <v>#N/A</v>
      </c>
    </row>
    <row r="22124" spans="1:6" x14ac:dyDescent="0.25">
      <c r="A22124" t="s">
        <v>18827</v>
      </c>
      <c r="B22124" s="100" t="s">
        <v>18833</v>
      </c>
      <c r="C22124" s="100"/>
      <c r="D22124" s="124"/>
      <c r="E22124" s="157" t="e">
        <f>VLOOKUP(D22124,'SOAT LIQ'!$A$87:$C$3416,3,FALSE)</f>
        <v>#N/A</v>
      </c>
    </row>
    <row r="22125" spans="1:6" x14ac:dyDescent="0.25">
      <c r="A22125" t="s">
        <v>18827</v>
      </c>
      <c r="B22125" s="100" t="s">
        <v>18834</v>
      </c>
      <c r="C22125" s="100"/>
      <c r="D22125" s="124"/>
      <c r="E22125" s="157" t="e">
        <f>VLOOKUP(D22125,'SOAT LIQ'!$A$87:$C$3416,3,FALSE)</f>
        <v>#N/A</v>
      </c>
    </row>
    <row r="22126" spans="1:6" x14ac:dyDescent="0.25">
      <c r="A22126" t="s">
        <v>18827</v>
      </c>
      <c r="B22126" s="100" t="s">
        <v>18835</v>
      </c>
      <c r="C22126" s="100"/>
      <c r="D22126" s="124"/>
      <c r="E22126" s="157" t="e">
        <f>VLOOKUP(D22126,'SOAT LIQ'!$A$87:$C$3416,3,FALSE)</f>
        <v>#N/A</v>
      </c>
    </row>
    <row r="22127" spans="1:6" x14ac:dyDescent="0.25">
      <c r="A22127" t="s">
        <v>18827</v>
      </c>
      <c r="B22127" s="100" t="s">
        <v>18836</v>
      </c>
      <c r="C22127" s="100"/>
      <c r="D22127" s="124"/>
      <c r="E22127" s="157" t="e">
        <f>VLOOKUP(D22127,'SOAT LIQ'!$A$87:$C$3416,3,FALSE)</f>
        <v>#N/A</v>
      </c>
    </row>
    <row r="22128" spans="1:6" x14ac:dyDescent="0.25">
      <c r="A22128" t="s">
        <v>18827</v>
      </c>
      <c r="B22128" s="100" t="s">
        <v>18837</v>
      </c>
      <c r="C22128" s="100"/>
      <c r="D22128" s="124"/>
      <c r="E22128" s="157" t="e">
        <f>VLOOKUP(D22128,'SOAT LIQ'!$A$87:$C$3416,3,FALSE)</f>
        <v>#N/A</v>
      </c>
    </row>
    <row r="22129" spans="1:5" x14ac:dyDescent="0.25">
      <c r="A22129" t="s">
        <v>18827</v>
      </c>
      <c r="B22129" s="100" t="s">
        <v>18838</v>
      </c>
      <c r="C22129" s="100"/>
      <c r="D22129" s="124"/>
      <c r="E22129" s="157" t="e">
        <f>VLOOKUP(D22129,'SOAT LIQ'!$A$87:$C$3416,3,FALSE)</f>
        <v>#N/A</v>
      </c>
    </row>
    <row r="22130" spans="1:5" x14ac:dyDescent="0.25">
      <c r="A22130" t="s">
        <v>4546</v>
      </c>
      <c r="B22130" s="100" t="s">
        <v>18840</v>
      </c>
      <c r="C22130" s="99" t="s">
        <v>18839</v>
      </c>
      <c r="D22130" s="124">
        <v>33600</v>
      </c>
      <c r="E22130" s="157" t="e">
        <f>VLOOKUP(D22130,'SOAT LIQ'!$A$87:$C$3416,3,FALSE)</f>
        <v>#N/A</v>
      </c>
    </row>
    <row r="22131" spans="1:5" x14ac:dyDescent="0.25">
      <c r="A22131" t="s">
        <v>4546</v>
      </c>
      <c r="B22131" s="100" t="s">
        <v>18842</v>
      </c>
      <c r="C22131" s="99" t="s">
        <v>18841</v>
      </c>
      <c r="D22131" s="124">
        <v>33602</v>
      </c>
      <c r="E22131" s="157" t="e">
        <f>VLOOKUP(D22131,'SOAT LIQ'!$A$87:$C$3416,3,FALSE)</f>
        <v>#N/A</v>
      </c>
    </row>
    <row r="22132" spans="1:5" x14ac:dyDescent="0.25">
      <c r="A22132" t="s">
        <v>4546</v>
      </c>
      <c r="B22132" s="100" t="s">
        <v>18844</v>
      </c>
      <c r="C22132" s="99" t="s">
        <v>18843</v>
      </c>
      <c r="D22132" s="124">
        <v>33602</v>
      </c>
      <c r="E22132" s="157" t="e">
        <f>VLOOKUP(D22132,'SOAT LIQ'!$A$87:$C$3416,3,FALSE)</f>
        <v>#N/A</v>
      </c>
    </row>
    <row r="22133" spans="1:5" x14ac:dyDescent="0.25">
      <c r="A22133" t="s">
        <v>4546</v>
      </c>
      <c r="B22133" s="100" t="s">
        <v>18845</v>
      </c>
      <c r="C22133" s="99" t="s">
        <v>18843</v>
      </c>
      <c r="D22133" s="124">
        <v>33602</v>
      </c>
      <c r="E22133" s="157" t="e">
        <f>VLOOKUP(D22133,'SOAT LIQ'!$A$87:$C$3416,3,FALSE)</f>
        <v>#N/A</v>
      </c>
    </row>
    <row r="22134" spans="1:5" x14ac:dyDescent="0.25">
      <c r="A22134" t="s">
        <v>4546</v>
      </c>
      <c r="B22134" s="100" t="s">
        <v>18846</v>
      </c>
      <c r="C22134" s="99" t="s">
        <v>18843</v>
      </c>
      <c r="D22134" s="124">
        <v>33602</v>
      </c>
      <c r="E22134" s="157" t="e">
        <f>VLOOKUP(D22134,'SOAT LIQ'!$A$87:$C$3416,3,FALSE)</f>
        <v>#N/A</v>
      </c>
    </row>
    <row r="22135" spans="1:5" x14ac:dyDescent="0.25">
      <c r="A22135" t="s">
        <v>4546</v>
      </c>
      <c r="B22135" s="100" t="s">
        <v>18847</v>
      </c>
      <c r="C22135" s="99" t="s">
        <v>18843</v>
      </c>
      <c r="D22135" s="124">
        <v>33602</v>
      </c>
      <c r="E22135" s="157" t="e">
        <f>VLOOKUP(D22135,'SOAT LIQ'!$A$87:$C$3416,3,FALSE)</f>
        <v>#N/A</v>
      </c>
    </row>
    <row r="22136" spans="1:5" x14ac:dyDescent="0.25">
      <c r="A22136" t="s">
        <v>4546</v>
      </c>
      <c r="B22136" s="100" t="s">
        <v>18848</v>
      </c>
      <c r="C22136" s="99" t="s">
        <v>18823</v>
      </c>
      <c r="D22136" s="124">
        <v>33601</v>
      </c>
      <c r="E22136" s="157" t="e">
        <f>VLOOKUP(D22136,'SOAT LIQ'!$A$87:$C$3416,3,FALSE)</f>
        <v>#N/A</v>
      </c>
    </row>
    <row r="22137" spans="1:5" x14ac:dyDescent="0.25">
      <c r="A22137" t="s">
        <v>4546</v>
      </c>
      <c r="B22137" s="100" t="s">
        <v>18849</v>
      </c>
      <c r="C22137" s="99" t="s">
        <v>18823</v>
      </c>
      <c r="D22137" s="124">
        <v>33601</v>
      </c>
      <c r="E22137" s="157" t="e">
        <f>VLOOKUP(D22137,'SOAT LIQ'!$A$87:$C$3416,3,FALSE)</f>
        <v>#N/A</v>
      </c>
    </row>
    <row r="22138" spans="1:5" x14ac:dyDescent="0.25">
      <c r="A22138" t="s">
        <v>5704</v>
      </c>
      <c r="B22138" s="100" t="s">
        <v>18850</v>
      </c>
      <c r="C22138" s="99" t="s">
        <v>18823</v>
      </c>
      <c r="D22138" s="124">
        <v>33600</v>
      </c>
      <c r="E22138" s="157" t="e">
        <f>VLOOKUP(D22138,'SOAT LIQ'!$A$87:$C$3416,3,FALSE)</f>
        <v>#N/A</v>
      </c>
    </row>
    <row r="22139" spans="1:5" x14ac:dyDescent="0.25">
      <c r="A22139" t="s">
        <v>4546</v>
      </c>
      <c r="B22139" s="100" t="s">
        <v>18850</v>
      </c>
      <c r="C22139" s="99" t="s">
        <v>18823</v>
      </c>
      <c r="D22139" s="124">
        <v>33600</v>
      </c>
      <c r="E22139" s="157" t="e">
        <f>VLOOKUP(D22139,'SOAT LIQ'!$A$87:$C$3416,3,FALSE)</f>
        <v>#N/A</v>
      </c>
    </row>
    <row r="22140" spans="1:5" x14ac:dyDescent="0.25">
      <c r="A22140" t="s">
        <v>8490</v>
      </c>
      <c r="B22140" s="100" t="s">
        <v>18850</v>
      </c>
      <c r="C22140" s="99" t="s">
        <v>18823</v>
      </c>
      <c r="D22140" s="124">
        <v>33600</v>
      </c>
      <c r="E22140" s="157" t="e">
        <f>VLOOKUP(D22140,'SOAT LIQ'!$A$87:$C$3416,3,FALSE)</f>
        <v>#N/A</v>
      </c>
    </row>
    <row r="22141" spans="1:5" x14ac:dyDescent="0.25">
      <c r="A22141" t="s">
        <v>14970</v>
      </c>
      <c r="B22141" s="100" t="s">
        <v>18851</v>
      </c>
      <c r="C22141" s="99" t="s">
        <v>4418</v>
      </c>
      <c r="D22141" s="124">
        <v>40124</v>
      </c>
      <c r="E22141" s="157" t="e">
        <f>VLOOKUP(D22141,'SOAT LIQ'!$A$87:$C$3416,3,FALSE)</f>
        <v>#N/A</v>
      </c>
    </row>
    <row r="22142" spans="1:5" x14ac:dyDescent="0.25">
      <c r="A22142" t="s">
        <v>8471</v>
      </c>
      <c r="B22142" s="100" t="s">
        <v>18851</v>
      </c>
      <c r="C22142" s="99" t="s">
        <v>4418</v>
      </c>
      <c r="D22142" s="124">
        <v>40124</v>
      </c>
      <c r="E22142" s="157" t="e">
        <f>VLOOKUP(D22142,'SOAT LIQ'!$A$87:$C$3416,3,FALSE)</f>
        <v>#N/A</v>
      </c>
    </row>
    <row r="22143" spans="1:5" x14ac:dyDescent="0.25">
      <c r="A22143" t="s">
        <v>8490</v>
      </c>
      <c r="B22143" s="100" t="s">
        <v>18851</v>
      </c>
      <c r="C22143" s="99" t="s">
        <v>4418</v>
      </c>
      <c r="D22143" s="124">
        <v>40124</v>
      </c>
      <c r="E22143" s="157" t="e">
        <f>VLOOKUP(D22143,'SOAT LIQ'!$A$87:$C$3416,3,FALSE)</f>
        <v>#N/A</v>
      </c>
    </row>
    <row r="22144" spans="1:5" x14ac:dyDescent="0.25">
      <c r="A22144" t="s">
        <v>6183</v>
      </c>
      <c r="B22144" s="100" t="s">
        <v>18851</v>
      </c>
      <c r="C22144" s="99" t="s">
        <v>4418</v>
      </c>
      <c r="D22144" s="124">
        <v>40124</v>
      </c>
      <c r="E22144" s="157" t="e">
        <f>VLOOKUP(D22144,'SOAT LIQ'!$A$87:$C$3416,3,FALSE)</f>
        <v>#N/A</v>
      </c>
    </row>
    <row r="22145" spans="1:6" x14ac:dyDescent="0.25">
      <c r="A22145" t="s">
        <v>5704</v>
      </c>
      <c r="B22145" s="100" t="s">
        <v>18852</v>
      </c>
      <c r="C22145" s="99" t="s">
        <v>4418</v>
      </c>
      <c r="D22145" s="124">
        <v>40124</v>
      </c>
      <c r="E22145" s="157" t="e">
        <f>VLOOKUP(D22145,'SOAT LIQ'!$A$87:$C$3416,3,FALSE)</f>
        <v>#N/A</v>
      </c>
    </row>
    <row r="22146" spans="1:6" x14ac:dyDescent="0.25">
      <c r="A22146" t="s">
        <v>4546</v>
      </c>
      <c r="B22146" s="100" t="s">
        <v>18852</v>
      </c>
      <c r="C22146" s="99" t="s">
        <v>4418</v>
      </c>
      <c r="D22146" s="124">
        <v>40124</v>
      </c>
      <c r="E22146" s="157" t="e">
        <f>VLOOKUP(D22146,'SOAT LIQ'!$A$87:$C$3416,3,FALSE)</f>
        <v>#N/A</v>
      </c>
    </row>
    <row r="22147" spans="1:6" x14ac:dyDescent="0.25">
      <c r="A22147" t="s">
        <v>6183</v>
      </c>
      <c r="B22147" s="100" t="s">
        <v>18852</v>
      </c>
      <c r="C22147" s="99" t="s">
        <v>4418</v>
      </c>
      <c r="D22147" s="124">
        <v>40124</v>
      </c>
      <c r="E22147" s="157" t="e">
        <f>VLOOKUP(D22147,'SOAT LIQ'!$A$87:$C$3416,3,FALSE)</f>
        <v>#N/A</v>
      </c>
    </row>
    <row r="22148" spans="1:6" x14ac:dyDescent="0.25">
      <c r="A22148" t="s">
        <v>8472</v>
      </c>
      <c r="B22148" s="100" t="s">
        <v>18852</v>
      </c>
      <c r="C22148" s="99" t="s">
        <v>4418</v>
      </c>
      <c r="D22148" s="124">
        <v>40124</v>
      </c>
      <c r="E22148" s="157" t="e">
        <f>VLOOKUP(D22148,'SOAT LIQ'!$A$87:$C$3416,3,FALSE)</f>
        <v>#N/A</v>
      </c>
    </row>
    <row r="22149" spans="1:6" x14ac:dyDescent="0.25">
      <c r="A22149" t="s">
        <v>8470</v>
      </c>
      <c r="B22149" s="100" t="s">
        <v>18852</v>
      </c>
      <c r="C22149" s="99" t="s">
        <v>4418</v>
      </c>
      <c r="D22149" s="124">
        <v>40124</v>
      </c>
      <c r="E22149" s="157" t="e">
        <f>VLOOKUP(D22149,'SOAT LIQ'!$A$87:$C$3416,3,FALSE)</f>
        <v>#N/A</v>
      </c>
    </row>
    <row r="22150" spans="1:6" x14ac:dyDescent="0.25">
      <c r="A22150" t="s">
        <v>5523</v>
      </c>
      <c r="B22150" s="100" t="s">
        <v>18852</v>
      </c>
      <c r="C22150" s="99" t="s">
        <v>4418</v>
      </c>
      <c r="D22150" s="124">
        <v>40124</v>
      </c>
      <c r="E22150" s="157" t="e">
        <f>VLOOKUP(D22150,'SOAT LIQ'!$A$87:$C$3416,3,FALSE)</f>
        <v>#N/A</v>
      </c>
      <c r="F22150" t="s">
        <v>21632</v>
      </c>
    </row>
    <row r="22151" spans="1:6" x14ac:dyDescent="0.25">
      <c r="A22151" t="s">
        <v>5904</v>
      </c>
      <c r="B22151" s="100" t="s">
        <v>18852</v>
      </c>
      <c r="C22151" s="99" t="s">
        <v>4418</v>
      </c>
      <c r="D22151" s="124">
        <v>40124</v>
      </c>
      <c r="E22151" s="157" t="e">
        <f>VLOOKUP(D22151,'SOAT LIQ'!$A$87:$C$3416,3,FALSE)</f>
        <v>#N/A</v>
      </c>
      <c r="F22151" t="s">
        <v>21632</v>
      </c>
    </row>
    <row r="22152" spans="1:6" x14ac:dyDescent="0.25">
      <c r="A22152" t="s">
        <v>8490</v>
      </c>
      <c r="B22152" s="100" t="s">
        <v>18852</v>
      </c>
      <c r="C22152" s="99" t="s">
        <v>4418</v>
      </c>
      <c r="D22152" s="124">
        <v>40124</v>
      </c>
      <c r="E22152" s="157" t="e">
        <f>VLOOKUP(D22152,'SOAT LIQ'!$A$87:$C$3416,3,FALSE)</f>
        <v>#N/A</v>
      </c>
    </row>
    <row r="22153" spans="1:6" x14ac:dyDescent="0.25">
      <c r="A22153" t="s">
        <v>5930</v>
      </c>
      <c r="B22153" s="100" t="s">
        <v>18852</v>
      </c>
      <c r="C22153" s="99" t="s">
        <v>4418</v>
      </c>
      <c r="D22153" s="124">
        <v>40124</v>
      </c>
      <c r="E22153" s="157" t="e">
        <f>VLOOKUP(D22153,'SOAT LIQ'!$A$87:$C$3416,3,FALSE)</f>
        <v>#N/A</v>
      </c>
    </row>
    <row r="22154" spans="1:6" x14ac:dyDescent="0.25">
      <c r="A22154" t="s">
        <v>11061</v>
      </c>
      <c r="B22154" s="100" t="s">
        <v>18852</v>
      </c>
      <c r="C22154" s="99" t="s">
        <v>4418</v>
      </c>
      <c r="D22154" s="124">
        <v>40124</v>
      </c>
      <c r="E22154" s="157" t="e">
        <f>VLOOKUP(D22154,'SOAT LIQ'!$A$87:$C$3416,3,FALSE)</f>
        <v>#N/A</v>
      </c>
    </row>
    <row r="22155" spans="1:6" x14ac:dyDescent="0.25">
      <c r="A22155" t="s">
        <v>8502</v>
      </c>
      <c r="B22155" s="100" t="s">
        <v>18852</v>
      </c>
      <c r="C22155" s="99" t="s">
        <v>4418</v>
      </c>
      <c r="D22155" s="124">
        <v>40124</v>
      </c>
      <c r="E22155" s="157" t="e">
        <f>VLOOKUP(D22155,'SOAT LIQ'!$A$87:$C$3416,3,FALSE)</f>
        <v>#N/A</v>
      </c>
    </row>
    <row r="22156" spans="1:6" x14ac:dyDescent="0.25">
      <c r="A22156" t="s">
        <v>8503</v>
      </c>
      <c r="B22156" s="100" t="s">
        <v>18852</v>
      </c>
      <c r="C22156" s="99" t="s">
        <v>4418</v>
      </c>
      <c r="D22156" s="124">
        <v>40124</v>
      </c>
      <c r="E22156" s="157" t="e">
        <f>VLOOKUP(D22156,'SOAT LIQ'!$A$87:$C$3416,3,FALSE)</f>
        <v>#N/A</v>
      </c>
    </row>
    <row r="22157" spans="1:6" x14ac:dyDescent="0.25">
      <c r="A22157" t="s">
        <v>8504</v>
      </c>
      <c r="B22157" s="100" t="s">
        <v>18852</v>
      </c>
      <c r="C22157" s="99" t="s">
        <v>4418</v>
      </c>
      <c r="D22157" s="124">
        <v>40124</v>
      </c>
      <c r="E22157" s="157" t="e">
        <f>VLOOKUP(D22157,'SOAT LIQ'!$A$87:$C$3416,3,FALSE)</f>
        <v>#N/A</v>
      </c>
    </row>
    <row r="22158" spans="1:6" x14ac:dyDescent="0.25">
      <c r="A22158" t="s">
        <v>14971</v>
      </c>
      <c r="B22158" s="100" t="s">
        <v>18853</v>
      </c>
      <c r="C22158" s="99" t="s">
        <v>18854</v>
      </c>
      <c r="D22158" s="124">
        <v>40114</v>
      </c>
      <c r="E22158" s="157" t="e">
        <f>VLOOKUP(D22158,'SOAT LIQ'!$A$87:$C$3416,3,FALSE)</f>
        <v>#N/A</v>
      </c>
    </row>
    <row r="22159" spans="1:6" x14ac:dyDescent="0.25">
      <c r="A22159" t="s">
        <v>14970</v>
      </c>
      <c r="B22159" s="100" t="s">
        <v>18855</v>
      </c>
      <c r="C22159" s="99" t="s">
        <v>18854</v>
      </c>
      <c r="D22159" s="124">
        <v>40114</v>
      </c>
      <c r="E22159" s="157" t="e">
        <f>VLOOKUP(D22159,'SOAT LIQ'!$A$87:$C$3416,3,FALSE)</f>
        <v>#N/A</v>
      </c>
    </row>
    <row r="22160" spans="1:6" x14ac:dyDescent="0.25">
      <c r="A22160" t="s">
        <v>14971</v>
      </c>
      <c r="B22160" s="100" t="s">
        <v>18855</v>
      </c>
      <c r="C22160" s="99" t="s">
        <v>18854</v>
      </c>
      <c r="D22160" s="124">
        <v>40114</v>
      </c>
      <c r="E22160" s="157" t="e">
        <f>VLOOKUP(D22160,'SOAT LIQ'!$A$87:$C$3416,3,FALSE)</f>
        <v>#N/A</v>
      </c>
    </row>
    <row r="22161" spans="1:5" x14ac:dyDescent="0.25">
      <c r="A22161" t="s">
        <v>14971</v>
      </c>
      <c r="B22161" s="100" t="s">
        <v>18856</v>
      </c>
      <c r="C22161" s="99" t="s">
        <v>18854</v>
      </c>
      <c r="D22161" s="124">
        <v>40114</v>
      </c>
      <c r="E22161" s="157" t="e">
        <f>VLOOKUP(D22161,'SOAT LIQ'!$A$87:$C$3416,3,FALSE)</f>
        <v>#N/A</v>
      </c>
    </row>
    <row r="22162" spans="1:5" x14ac:dyDescent="0.25">
      <c r="A22162" t="s">
        <v>14971</v>
      </c>
      <c r="B22162" s="100" t="s">
        <v>18858</v>
      </c>
      <c r="C22162" s="99" t="s">
        <v>18857</v>
      </c>
      <c r="D22162" s="124">
        <v>40114</v>
      </c>
      <c r="E22162" s="157" t="e">
        <f>VLOOKUP(D22162,'SOAT LIQ'!$A$87:$C$3416,3,FALSE)</f>
        <v>#N/A</v>
      </c>
    </row>
    <row r="22163" spans="1:5" x14ac:dyDescent="0.25">
      <c r="A22163" t="s">
        <v>14971</v>
      </c>
      <c r="B22163" s="100" t="s">
        <v>4199</v>
      </c>
      <c r="C22163" s="99" t="s">
        <v>18859</v>
      </c>
      <c r="D22163" s="124">
        <v>40114</v>
      </c>
      <c r="E22163" s="157" t="e">
        <f>VLOOKUP(D22163,'SOAT LIQ'!$A$87:$C$3416,3,FALSE)</f>
        <v>#N/A</v>
      </c>
    </row>
    <row r="22164" spans="1:5" x14ac:dyDescent="0.25">
      <c r="A22164" t="s">
        <v>8472</v>
      </c>
      <c r="B22164" s="100" t="s">
        <v>4199</v>
      </c>
      <c r="C22164" s="99" t="s">
        <v>18859</v>
      </c>
      <c r="D22164" s="124">
        <v>40114</v>
      </c>
      <c r="E22164" s="157" t="e">
        <f>VLOOKUP(D22164,'SOAT LIQ'!$A$87:$C$3416,3,FALSE)</f>
        <v>#N/A</v>
      </c>
    </row>
    <row r="22165" spans="1:5" x14ac:dyDescent="0.25">
      <c r="A22165" t="s">
        <v>14971</v>
      </c>
      <c r="B22165" s="100" t="s">
        <v>18860</v>
      </c>
      <c r="C22165" s="99" t="s">
        <v>18859</v>
      </c>
      <c r="D22165" s="124">
        <v>40114</v>
      </c>
      <c r="E22165" s="157" t="e">
        <f>VLOOKUP(D22165,'SOAT LIQ'!$A$87:$C$3416,3,FALSE)</f>
        <v>#N/A</v>
      </c>
    </row>
    <row r="22166" spans="1:5" x14ac:dyDescent="0.25">
      <c r="A22166" t="s">
        <v>14964</v>
      </c>
      <c r="B22166" s="100" t="s">
        <v>18861</v>
      </c>
      <c r="C22166" s="99" t="s">
        <v>18859</v>
      </c>
      <c r="D22166" s="124">
        <v>40114</v>
      </c>
      <c r="E22166" s="157" t="e">
        <f>VLOOKUP(D22166,'SOAT LIQ'!$A$87:$C$3416,3,FALSE)</f>
        <v>#N/A</v>
      </c>
    </row>
    <row r="22167" spans="1:5" x14ac:dyDescent="0.25">
      <c r="A22167" t="s">
        <v>14971</v>
      </c>
      <c r="B22167" s="100" t="s">
        <v>18861</v>
      </c>
      <c r="C22167" s="99" t="s">
        <v>18859</v>
      </c>
      <c r="D22167" s="124">
        <v>40114</v>
      </c>
      <c r="E22167" s="157" t="e">
        <f>VLOOKUP(D22167,'SOAT LIQ'!$A$87:$C$3416,3,FALSE)</f>
        <v>#N/A</v>
      </c>
    </row>
    <row r="22168" spans="1:5" x14ac:dyDescent="0.25">
      <c r="A22168" t="s">
        <v>6183</v>
      </c>
      <c r="B22168" s="100" t="s">
        <v>18861</v>
      </c>
      <c r="C22168" s="99" t="s">
        <v>18859</v>
      </c>
      <c r="D22168" s="124">
        <v>40114</v>
      </c>
      <c r="E22168" s="157" t="e">
        <f>VLOOKUP(D22168,'SOAT LIQ'!$A$87:$C$3416,3,FALSE)</f>
        <v>#N/A</v>
      </c>
    </row>
    <row r="22169" spans="1:5" x14ac:dyDescent="0.25">
      <c r="A22169" t="s">
        <v>8472</v>
      </c>
      <c r="B22169" s="100" t="s">
        <v>18861</v>
      </c>
      <c r="C22169" s="99" t="s">
        <v>18859</v>
      </c>
      <c r="D22169" s="124">
        <v>40114</v>
      </c>
      <c r="E22169" s="157" t="e">
        <f>VLOOKUP(D22169,'SOAT LIQ'!$A$87:$C$3416,3,FALSE)</f>
        <v>#N/A</v>
      </c>
    </row>
    <row r="22170" spans="1:5" x14ac:dyDescent="0.25">
      <c r="A22170" t="s">
        <v>14955</v>
      </c>
      <c r="B22170" s="100" t="s">
        <v>18862</v>
      </c>
      <c r="C22170" s="99" t="s">
        <v>18859</v>
      </c>
      <c r="D22170" s="124">
        <v>40114</v>
      </c>
      <c r="E22170" s="157" t="e">
        <f>VLOOKUP(D22170,'SOAT LIQ'!$A$87:$C$3416,3,FALSE)</f>
        <v>#N/A</v>
      </c>
    </row>
    <row r="22171" spans="1:5" x14ac:dyDescent="0.25">
      <c r="A22171" t="s">
        <v>14971</v>
      </c>
      <c r="B22171" s="100" t="s">
        <v>18862</v>
      </c>
      <c r="C22171" s="99" t="s">
        <v>18859</v>
      </c>
      <c r="D22171" s="124">
        <v>40114</v>
      </c>
      <c r="E22171" s="157" t="e">
        <f>VLOOKUP(D22171,'SOAT LIQ'!$A$87:$C$3416,3,FALSE)</f>
        <v>#N/A</v>
      </c>
    </row>
    <row r="22172" spans="1:5" x14ac:dyDescent="0.25">
      <c r="A22172" t="s">
        <v>14971</v>
      </c>
      <c r="B22172" s="100" t="s">
        <v>18863</v>
      </c>
      <c r="C22172" s="99" t="s">
        <v>18859</v>
      </c>
      <c r="D22172" s="124">
        <v>40114</v>
      </c>
      <c r="E22172" s="157" t="e">
        <f>VLOOKUP(D22172,'SOAT LIQ'!$A$87:$C$3416,3,FALSE)</f>
        <v>#N/A</v>
      </c>
    </row>
    <row r="22173" spans="1:5" x14ac:dyDescent="0.25">
      <c r="A22173" t="s">
        <v>14955</v>
      </c>
      <c r="B22173" s="100" t="s">
        <v>18865</v>
      </c>
      <c r="C22173" s="99" t="s">
        <v>18864</v>
      </c>
      <c r="D22173" s="124">
        <v>40114</v>
      </c>
      <c r="E22173" s="157" t="e">
        <f>VLOOKUP(D22173,'SOAT LIQ'!$A$87:$C$3416,3,FALSE)</f>
        <v>#N/A</v>
      </c>
    </row>
    <row r="22174" spans="1:5" x14ac:dyDescent="0.25">
      <c r="A22174" t="s">
        <v>14971</v>
      </c>
      <c r="B22174" s="100" t="s">
        <v>18865</v>
      </c>
      <c r="C22174" s="99" t="s">
        <v>18864</v>
      </c>
      <c r="D22174" s="124">
        <v>40114</v>
      </c>
      <c r="E22174" s="157" t="e">
        <f>VLOOKUP(D22174,'SOAT LIQ'!$A$87:$C$3416,3,FALSE)</f>
        <v>#N/A</v>
      </c>
    </row>
    <row r="22175" spans="1:5" x14ac:dyDescent="0.25">
      <c r="A22175" t="s">
        <v>14964</v>
      </c>
      <c r="B22175" s="100" t="s">
        <v>18865</v>
      </c>
      <c r="C22175" s="99" t="s">
        <v>18864</v>
      </c>
      <c r="D22175" s="124">
        <v>40114</v>
      </c>
      <c r="E22175" s="157" t="e">
        <f>VLOOKUP(D22175,'SOAT LIQ'!$A$87:$C$3416,3,FALSE)</f>
        <v>#N/A</v>
      </c>
    </row>
    <row r="22176" spans="1:5" x14ac:dyDescent="0.25">
      <c r="A22176" t="s">
        <v>14971</v>
      </c>
      <c r="B22176" s="100" t="s">
        <v>18866</v>
      </c>
      <c r="C22176" s="99" t="s">
        <v>18864</v>
      </c>
      <c r="D22176" s="124">
        <v>40114</v>
      </c>
      <c r="E22176" s="157" t="e">
        <f>VLOOKUP(D22176,'SOAT LIQ'!$A$87:$C$3416,3,FALSE)</f>
        <v>#N/A</v>
      </c>
    </row>
    <row r="22177" spans="1:5" x14ac:dyDescent="0.25">
      <c r="A22177" t="s">
        <v>14971</v>
      </c>
      <c r="B22177" s="100" t="s">
        <v>18867</v>
      </c>
      <c r="C22177" s="99" t="s">
        <v>18864</v>
      </c>
      <c r="D22177" s="124">
        <v>40114</v>
      </c>
      <c r="E22177" s="157" t="e">
        <f>VLOOKUP(D22177,'SOAT LIQ'!$A$87:$C$3416,3,FALSE)</f>
        <v>#N/A</v>
      </c>
    </row>
    <row r="22178" spans="1:5" x14ac:dyDescent="0.25">
      <c r="A22178" t="s">
        <v>14971</v>
      </c>
      <c r="B22178" s="100" t="s">
        <v>18868</v>
      </c>
      <c r="C22178" s="99" t="s">
        <v>18864</v>
      </c>
      <c r="D22178" s="124">
        <v>40114</v>
      </c>
      <c r="E22178" s="157" t="e">
        <f>VLOOKUP(D22178,'SOAT LIQ'!$A$87:$C$3416,3,FALSE)</f>
        <v>#N/A</v>
      </c>
    </row>
    <row r="22179" spans="1:5" x14ac:dyDescent="0.25">
      <c r="A22179" t="s">
        <v>14971</v>
      </c>
      <c r="B22179" s="100" t="s">
        <v>18869</v>
      </c>
      <c r="C22179" s="99" t="s">
        <v>18864</v>
      </c>
      <c r="D22179" s="124">
        <v>40114</v>
      </c>
      <c r="E22179" s="157" t="e">
        <f>VLOOKUP(D22179,'SOAT LIQ'!$A$87:$C$3416,3,FALSE)</f>
        <v>#N/A</v>
      </c>
    </row>
    <row r="22180" spans="1:5" x14ac:dyDescent="0.25">
      <c r="A22180" t="s">
        <v>14971</v>
      </c>
      <c r="B22180" s="100" t="s">
        <v>18870</v>
      </c>
      <c r="C22180" s="99" t="s">
        <v>18864</v>
      </c>
      <c r="D22180" s="124">
        <v>40114</v>
      </c>
      <c r="E22180" s="157" t="e">
        <f>VLOOKUP(D22180,'SOAT LIQ'!$A$87:$C$3416,3,FALSE)</f>
        <v>#N/A</v>
      </c>
    </row>
    <row r="22181" spans="1:5" x14ac:dyDescent="0.25">
      <c r="A22181" t="s">
        <v>14955</v>
      </c>
      <c r="B22181" s="100" t="s">
        <v>18872</v>
      </c>
      <c r="C22181" s="99" t="s">
        <v>18871</v>
      </c>
      <c r="D22181" s="124">
        <v>40114</v>
      </c>
      <c r="E22181" s="157" t="e">
        <f>VLOOKUP(D22181,'SOAT LIQ'!$A$87:$C$3416,3,FALSE)</f>
        <v>#N/A</v>
      </c>
    </row>
    <row r="22182" spans="1:5" x14ac:dyDescent="0.25">
      <c r="A22182" t="s">
        <v>14971</v>
      </c>
      <c r="B22182" s="100" t="s">
        <v>18872</v>
      </c>
      <c r="C22182" s="99" t="s">
        <v>18871</v>
      </c>
      <c r="D22182" s="124">
        <v>40114</v>
      </c>
      <c r="E22182" s="157" t="e">
        <f>VLOOKUP(D22182,'SOAT LIQ'!$A$87:$C$3416,3,FALSE)</f>
        <v>#N/A</v>
      </c>
    </row>
    <row r="22183" spans="1:5" x14ac:dyDescent="0.25">
      <c r="A22183" t="s">
        <v>14971</v>
      </c>
      <c r="B22183" s="100" t="s">
        <v>18873</v>
      </c>
      <c r="C22183" s="99" t="s">
        <v>18871</v>
      </c>
      <c r="D22183" s="124">
        <v>40114</v>
      </c>
      <c r="E22183" s="157" t="e">
        <f>VLOOKUP(D22183,'SOAT LIQ'!$A$87:$C$3416,3,FALSE)</f>
        <v>#N/A</v>
      </c>
    </row>
    <row r="22184" spans="1:5" x14ac:dyDescent="0.25">
      <c r="A22184" t="s">
        <v>14970</v>
      </c>
      <c r="B22184" s="100" t="s">
        <v>18875</v>
      </c>
      <c r="C22184" s="99" t="s">
        <v>18874</v>
      </c>
      <c r="D22184" s="124">
        <v>40114</v>
      </c>
      <c r="E22184" s="157" t="e">
        <f>VLOOKUP(D22184,'SOAT LIQ'!$A$87:$C$3416,3,FALSE)</f>
        <v>#N/A</v>
      </c>
    </row>
    <row r="22185" spans="1:5" x14ac:dyDescent="0.25">
      <c r="A22185" t="s">
        <v>14971</v>
      </c>
      <c r="B22185" s="100" t="s">
        <v>18875</v>
      </c>
      <c r="C22185" s="99" t="s">
        <v>18874</v>
      </c>
      <c r="D22185" s="124">
        <v>40114</v>
      </c>
      <c r="E22185" s="157" t="e">
        <f>VLOOKUP(D22185,'SOAT LIQ'!$A$87:$C$3416,3,FALSE)</f>
        <v>#N/A</v>
      </c>
    </row>
    <row r="22186" spans="1:5" x14ac:dyDescent="0.25">
      <c r="A22186" t="s">
        <v>14955</v>
      </c>
      <c r="B22186" s="100" t="s">
        <v>18875</v>
      </c>
      <c r="C22186" s="99" t="s">
        <v>18874</v>
      </c>
      <c r="D22186" s="124">
        <v>40114</v>
      </c>
      <c r="E22186" s="157" t="e">
        <f>VLOOKUP(D22186,'SOAT LIQ'!$A$87:$C$3416,3,FALSE)</f>
        <v>#N/A</v>
      </c>
    </row>
    <row r="22187" spans="1:5" x14ac:dyDescent="0.25">
      <c r="A22187" t="s">
        <v>14955</v>
      </c>
      <c r="B22187" s="100" t="s">
        <v>4278</v>
      </c>
      <c r="C22187" s="99" t="s">
        <v>18876</v>
      </c>
      <c r="D22187" s="124">
        <v>40114</v>
      </c>
      <c r="E22187" s="157" t="e">
        <f>VLOOKUP(D22187,'SOAT LIQ'!$A$87:$C$3416,3,FALSE)</f>
        <v>#N/A</v>
      </c>
    </row>
    <row r="22188" spans="1:5" x14ac:dyDescent="0.25">
      <c r="A22188" t="s">
        <v>14971</v>
      </c>
      <c r="B22188" s="100" t="s">
        <v>4278</v>
      </c>
      <c r="C22188" s="99" t="s">
        <v>18876</v>
      </c>
      <c r="D22188" s="124">
        <v>40114</v>
      </c>
      <c r="E22188" s="157" t="e">
        <f>VLOOKUP(D22188,'SOAT LIQ'!$A$87:$C$3416,3,FALSE)</f>
        <v>#N/A</v>
      </c>
    </row>
    <row r="22189" spans="1:5" x14ac:dyDescent="0.25">
      <c r="A22189" t="s">
        <v>14971</v>
      </c>
      <c r="B22189" s="100" t="s">
        <v>4201</v>
      </c>
      <c r="C22189" s="99" t="s">
        <v>18877</v>
      </c>
      <c r="D22189" s="124">
        <v>40114</v>
      </c>
      <c r="E22189" s="157" t="e">
        <f>VLOOKUP(D22189,'SOAT LIQ'!$A$87:$C$3416,3,FALSE)</f>
        <v>#N/A</v>
      </c>
    </row>
    <row r="22190" spans="1:5" x14ac:dyDescent="0.25">
      <c r="A22190" t="s">
        <v>14955</v>
      </c>
      <c r="B22190" s="100" t="s">
        <v>3903</v>
      </c>
      <c r="C22190" s="99" t="s">
        <v>18877</v>
      </c>
      <c r="D22190" s="124">
        <v>40114</v>
      </c>
      <c r="E22190" s="157" t="e">
        <f>VLOOKUP(D22190,'SOAT LIQ'!$A$87:$C$3416,3,FALSE)</f>
        <v>#N/A</v>
      </c>
    </row>
    <row r="22191" spans="1:5" x14ac:dyDescent="0.25">
      <c r="A22191" t="s">
        <v>14971</v>
      </c>
      <c r="B22191" s="100" t="s">
        <v>3903</v>
      </c>
      <c r="C22191" s="99" t="s">
        <v>18877</v>
      </c>
      <c r="D22191" s="124">
        <v>40114</v>
      </c>
      <c r="E22191" s="157" t="e">
        <f>VLOOKUP(D22191,'SOAT LIQ'!$A$87:$C$3416,3,FALSE)</f>
        <v>#N/A</v>
      </c>
    </row>
    <row r="22192" spans="1:5" x14ac:dyDescent="0.25">
      <c r="A22192" t="s">
        <v>14971</v>
      </c>
      <c r="B22192" s="100" t="s">
        <v>18878</v>
      </c>
      <c r="C22192" s="99" t="s">
        <v>18877</v>
      </c>
      <c r="D22192" s="124">
        <v>40114</v>
      </c>
      <c r="E22192" s="157" t="e">
        <f>VLOOKUP(D22192,'SOAT LIQ'!$A$87:$C$3416,3,FALSE)</f>
        <v>#N/A</v>
      </c>
    </row>
    <row r="22193" spans="1:5" x14ac:dyDescent="0.25">
      <c r="A22193" t="s">
        <v>14971</v>
      </c>
      <c r="B22193" s="100" t="s">
        <v>18879</v>
      </c>
      <c r="C22193" s="99" t="s">
        <v>18877</v>
      </c>
      <c r="D22193" s="124">
        <v>40114</v>
      </c>
      <c r="E22193" s="157" t="e">
        <f>VLOOKUP(D22193,'SOAT LIQ'!$A$87:$C$3416,3,FALSE)</f>
        <v>#N/A</v>
      </c>
    </row>
    <row r="22194" spans="1:5" x14ac:dyDescent="0.25">
      <c r="A22194" t="s">
        <v>14971</v>
      </c>
      <c r="B22194" s="100" t="s">
        <v>18880</v>
      </c>
      <c r="C22194" s="99" t="s">
        <v>18877</v>
      </c>
      <c r="D22194" s="124">
        <v>40114</v>
      </c>
      <c r="E22194" s="157" t="e">
        <f>VLOOKUP(D22194,'SOAT LIQ'!$A$87:$C$3416,3,FALSE)</f>
        <v>#N/A</v>
      </c>
    </row>
    <row r="22195" spans="1:5" x14ac:dyDescent="0.25">
      <c r="A22195" t="s">
        <v>14955</v>
      </c>
      <c r="B22195" s="100" t="s">
        <v>18881</v>
      </c>
      <c r="C22195" s="99" t="s">
        <v>18877</v>
      </c>
      <c r="D22195" s="124">
        <v>40114</v>
      </c>
      <c r="E22195" s="157" t="e">
        <f>VLOOKUP(D22195,'SOAT LIQ'!$A$87:$C$3416,3,FALSE)</f>
        <v>#N/A</v>
      </c>
    </row>
    <row r="22196" spans="1:5" x14ac:dyDescent="0.25">
      <c r="A22196" t="s">
        <v>14971</v>
      </c>
      <c r="B22196" s="100" t="s">
        <v>18881</v>
      </c>
      <c r="C22196" s="99" t="s">
        <v>18877</v>
      </c>
      <c r="D22196" s="124">
        <v>40114</v>
      </c>
      <c r="E22196" s="157" t="e">
        <f>VLOOKUP(D22196,'SOAT LIQ'!$A$87:$C$3416,3,FALSE)</f>
        <v>#N/A</v>
      </c>
    </row>
    <row r="22197" spans="1:5" x14ac:dyDescent="0.25">
      <c r="A22197" t="s">
        <v>14964</v>
      </c>
      <c r="B22197" s="100" t="s">
        <v>18881</v>
      </c>
      <c r="C22197" s="99" t="s">
        <v>18877</v>
      </c>
      <c r="D22197" s="124">
        <v>40114</v>
      </c>
      <c r="E22197" s="157" t="e">
        <f>VLOOKUP(D22197,'SOAT LIQ'!$A$87:$C$3416,3,FALSE)</f>
        <v>#N/A</v>
      </c>
    </row>
    <row r="22198" spans="1:5" x14ac:dyDescent="0.25">
      <c r="A22198" t="s">
        <v>14955</v>
      </c>
      <c r="B22198" s="100" t="s">
        <v>18882</v>
      </c>
      <c r="C22198" s="99" t="s">
        <v>18877</v>
      </c>
      <c r="D22198" s="124">
        <v>40114</v>
      </c>
      <c r="E22198" s="157" t="e">
        <f>VLOOKUP(D22198,'SOAT LIQ'!$A$87:$C$3416,3,FALSE)</f>
        <v>#N/A</v>
      </c>
    </row>
    <row r="22199" spans="1:5" x14ac:dyDescent="0.25">
      <c r="A22199" t="s">
        <v>14971</v>
      </c>
      <c r="B22199" s="100" t="s">
        <v>18882</v>
      </c>
      <c r="C22199" s="99" t="s">
        <v>18877</v>
      </c>
      <c r="D22199" s="124">
        <v>40114</v>
      </c>
      <c r="E22199" s="157" t="e">
        <f>VLOOKUP(D22199,'SOAT LIQ'!$A$87:$C$3416,3,FALSE)</f>
        <v>#N/A</v>
      </c>
    </row>
    <row r="22200" spans="1:5" x14ac:dyDescent="0.25">
      <c r="A22200" t="s">
        <v>14971</v>
      </c>
      <c r="B22200" s="100" t="s">
        <v>18883</v>
      </c>
      <c r="C22200" s="99" t="s">
        <v>18877</v>
      </c>
      <c r="D22200" s="124">
        <v>40114</v>
      </c>
      <c r="E22200" s="157" t="e">
        <f>VLOOKUP(D22200,'SOAT LIQ'!$A$87:$C$3416,3,FALSE)</f>
        <v>#N/A</v>
      </c>
    </row>
    <row r="22201" spans="1:5" x14ac:dyDescent="0.25">
      <c r="A22201" t="s">
        <v>14971</v>
      </c>
      <c r="B22201" s="100" t="s">
        <v>18884</v>
      </c>
      <c r="C22201" s="99" t="s">
        <v>18877</v>
      </c>
      <c r="D22201" s="124">
        <v>40114</v>
      </c>
      <c r="E22201" s="157" t="e">
        <f>VLOOKUP(D22201,'SOAT LIQ'!$A$87:$C$3416,3,FALSE)</f>
        <v>#N/A</v>
      </c>
    </row>
    <row r="22202" spans="1:5" x14ac:dyDescent="0.25">
      <c r="A22202" t="s">
        <v>14971</v>
      </c>
      <c r="B22202" s="100" t="s">
        <v>18885</v>
      </c>
      <c r="C22202" s="99" t="s">
        <v>18877</v>
      </c>
      <c r="D22202" s="124">
        <v>40114</v>
      </c>
      <c r="E22202" s="157" t="e">
        <f>VLOOKUP(D22202,'SOAT LIQ'!$A$87:$C$3416,3,FALSE)</f>
        <v>#N/A</v>
      </c>
    </row>
    <row r="22203" spans="1:5" x14ac:dyDescent="0.25">
      <c r="A22203" t="s">
        <v>14955</v>
      </c>
      <c r="B22203" s="100" t="s">
        <v>18887</v>
      </c>
      <c r="C22203" s="99" t="s">
        <v>18886</v>
      </c>
      <c r="D22203" s="124">
        <v>40114</v>
      </c>
      <c r="E22203" s="157" t="e">
        <f>VLOOKUP(D22203,'SOAT LIQ'!$A$87:$C$3416,3,FALSE)</f>
        <v>#N/A</v>
      </c>
    </row>
    <row r="22204" spans="1:5" x14ac:dyDescent="0.25">
      <c r="A22204" t="s">
        <v>14971</v>
      </c>
      <c r="B22204" s="100" t="s">
        <v>18887</v>
      </c>
      <c r="C22204" s="99" t="s">
        <v>18886</v>
      </c>
      <c r="D22204" s="124">
        <v>40114</v>
      </c>
      <c r="E22204" s="157" t="e">
        <f>VLOOKUP(D22204,'SOAT LIQ'!$A$87:$C$3416,3,FALSE)</f>
        <v>#N/A</v>
      </c>
    </row>
    <row r="22205" spans="1:5" x14ac:dyDescent="0.25">
      <c r="A22205" t="s">
        <v>14964</v>
      </c>
      <c r="B22205" s="100" t="s">
        <v>18888</v>
      </c>
      <c r="C22205" s="99" t="s">
        <v>18886</v>
      </c>
      <c r="D22205" s="124">
        <v>40114</v>
      </c>
      <c r="E22205" s="157" t="e">
        <f>VLOOKUP(D22205,'SOAT LIQ'!$A$87:$C$3416,3,FALSE)</f>
        <v>#N/A</v>
      </c>
    </row>
    <row r="22206" spans="1:5" x14ac:dyDescent="0.25">
      <c r="A22206" t="s">
        <v>14971</v>
      </c>
      <c r="B22206" s="100" t="s">
        <v>18888</v>
      </c>
      <c r="C22206" s="99" t="s">
        <v>18886</v>
      </c>
      <c r="D22206" s="124">
        <v>40114</v>
      </c>
      <c r="E22206" s="157" t="e">
        <f>VLOOKUP(D22206,'SOAT LIQ'!$A$87:$C$3416,3,FALSE)</f>
        <v>#N/A</v>
      </c>
    </row>
    <row r="22207" spans="1:5" x14ac:dyDescent="0.25">
      <c r="A22207" t="s">
        <v>5578</v>
      </c>
      <c r="B22207" s="100" t="s">
        <v>18889</v>
      </c>
      <c r="C22207" s="99" t="s">
        <v>18886</v>
      </c>
      <c r="D22207" s="124">
        <v>40114</v>
      </c>
      <c r="E22207" s="157" t="e">
        <f>VLOOKUP(D22207,'SOAT LIQ'!$A$87:$C$3416,3,FALSE)</f>
        <v>#N/A</v>
      </c>
    </row>
    <row r="22208" spans="1:5" x14ac:dyDescent="0.25">
      <c r="A22208" t="s">
        <v>5579</v>
      </c>
      <c r="B22208" s="100" t="s">
        <v>18889</v>
      </c>
      <c r="C22208" s="99" t="s">
        <v>18886</v>
      </c>
      <c r="D22208" s="124">
        <v>40114</v>
      </c>
      <c r="E22208" s="157" t="e">
        <f>VLOOKUP(D22208,'SOAT LIQ'!$A$87:$C$3416,3,FALSE)</f>
        <v>#N/A</v>
      </c>
    </row>
    <row r="22209" spans="1:6" x14ac:dyDescent="0.25">
      <c r="A22209" t="s">
        <v>14971</v>
      </c>
      <c r="B22209" s="100" t="s">
        <v>18890</v>
      </c>
      <c r="C22209" s="99" t="s">
        <v>18886</v>
      </c>
      <c r="D22209" s="124">
        <v>40114</v>
      </c>
      <c r="E22209" s="157" t="e">
        <f>VLOOKUP(D22209,'SOAT LIQ'!$A$87:$C$3416,3,FALSE)</f>
        <v>#N/A</v>
      </c>
    </row>
    <row r="22210" spans="1:6" x14ac:dyDescent="0.25">
      <c r="A22210" t="s">
        <v>14971</v>
      </c>
      <c r="B22210" s="100" t="s">
        <v>18891</v>
      </c>
      <c r="C22210" s="99" t="s">
        <v>18886</v>
      </c>
      <c r="D22210" s="124">
        <v>40114</v>
      </c>
      <c r="E22210" s="157" t="e">
        <f>VLOOKUP(D22210,'SOAT LIQ'!$A$87:$C$3416,3,FALSE)</f>
        <v>#N/A</v>
      </c>
    </row>
    <row r="22211" spans="1:6" x14ac:dyDescent="0.25">
      <c r="A22211" t="s">
        <v>14971</v>
      </c>
      <c r="B22211" s="100" t="s">
        <v>18892</v>
      </c>
      <c r="C22211" s="99" t="s">
        <v>18886</v>
      </c>
      <c r="D22211" s="124">
        <v>40114</v>
      </c>
      <c r="E22211" s="157" t="e">
        <f>VLOOKUP(D22211,'SOAT LIQ'!$A$87:$C$3416,3,FALSE)</f>
        <v>#N/A</v>
      </c>
    </row>
    <row r="22212" spans="1:6" x14ac:dyDescent="0.25">
      <c r="A22212" t="s">
        <v>14971</v>
      </c>
      <c r="B22212" s="100" t="s">
        <v>18893</v>
      </c>
      <c r="C22212" s="100"/>
      <c r="D22212" s="124"/>
      <c r="E22212" s="157" t="e">
        <f>VLOOKUP(D22212,'SOAT LIQ'!$A$87:$C$3416,3,FALSE)</f>
        <v>#N/A</v>
      </c>
    </row>
    <row r="22213" spans="1:6" x14ac:dyDescent="0.25">
      <c r="A22213" t="s">
        <v>14971</v>
      </c>
      <c r="B22213" s="100" t="s">
        <v>18894</v>
      </c>
      <c r="C22213" s="100"/>
      <c r="D22213" s="124"/>
      <c r="E22213" s="157" t="e">
        <f>VLOOKUP(D22213,'SOAT LIQ'!$A$87:$C$3416,3,FALSE)</f>
        <v>#N/A</v>
      </c>
    </row>
    <row r="22214" spans="1:6" x14ac:dyDescent="0.25">
      <c r="A22214" t="s">
        <v>14971</v>
      </c>
      <c r="B22214" s="100" t="s">
        <v>18895</v>
      </c>
      <c r="C22214" s="100"/>
      <c r="D22214" s="124"/>
      <c r="E22214" s="157" t="e">
        <f>VLOOKUP(D22214,'SOAT LIQ'!$A$87:$C$3416,3,FALSE)</f>
        <v>#N/A</v>
      </c>
    </row>
    <row r="22215" spans="1:6" x14ac:dyDescent="0.25">
      <c r="A22215" t="s">
        <v>7772</v>
      </c>
      <c r="B22215" s="100" t="s">
        <v>18897</v>
      </c>
      <c r="C22215" s="99" t="s">
        <v>18896</v>
      </c>
      <c r="D22215" s="124">
        <v>25137</v>
      </c>
      <c r="E22215" s="157" t="e">
        <f>VLOOKUP(D22215,'SOAT LIQ'!$A$87:$C$3416,3,FALSE)</f>
        <v>#N/A</v>
      </c>
    </row>
    <row r="22216" spans="1:6" x14ac:dyDescent="0.25">
      <c r="A22216" t="s">
        <v>7772</v>
      </c>
      <c r="B22216" s="100" t="s">
        <v>18898</v>
      </c>
      <c r="C22216" s="99" t="s">
        <v>18896</v>
      </c>
      <c r="D22216" s="124">
        <v>25137</v>
      </c>
      <c r="E22216" s="157" t="e">
        <f>VLOOKUP(D22216,'SOAT LIQ'!$A$87:$C$3416,3,FALSE)</f>
        <v>#N/A</v>
      </c>
    </row>
    <row r="22217" spans="1:6" x14ac:dyDescent="0.25">
      <c r="A22217" t="s">
        <v>8089</v>
      </c>
      <c r="B22217" s="100" t="s">
        <v>18898</v>
      </c>
      <c r="C22217" s="99" t="s">
        <v>18896</v>
      </c>
      <c r="D22217" s="124">
        <v>25137</v>
      </c>
      <c r="E22217" s="157" t="e">
        <f>VLOOKUP(D22217,'SOAT LIQ'!$A$87:$C$3416,3,FALSE)</f>
        <v>#N/A</v>
      </c>
    </row>
    <row r="22218" spans="1:6" x14ac:dyDescent="0.25">
      <c r="A22218" t="s">
        <v>5509</v>
      </c>
      <c r="B22218" s="100" t="s">
        <v>18898</v>
      </c>
      <c r="C22218" s="99" t="s">
        <v>18896</v>
      </c>
      <c r="D22218" s="124">
        <v>25137</v>
      </c>
      <c r="E22218" s="157" t="e">
        <f>VLOOKUP(D22218,'SOAT LIQ'!$A$87:$C$3416,3,FALSE)</f>
        <v>#N/A</v>
      </c>
      <c r="F22218" t="s">
        <v>5509</v>
      </c>
    </row>
    <row r="22219" spans="1:6" x14ac:dyDescent="0.25">
      <c r="A22219" t="s">
        <v>6183</v>
      </c>
      <c r="B22219" s="100" t="s">
        <v>18898</v>
      </c>
      <c r="C22219" s="99" t="s">
        <v>18896</v>
      </c>
      <c r="D22219" s="124">
        <v>25137</v>
      </c>
      <c r="E22219" s="157" t="e">
        <f>VLOOKUP(D22219,'SOAT LIQ'!$A$87:$C$3416,3,FALSE)</f>
        <v>#N/A</v>
      </c>
    </row>
    <row r="22220" spans="1:6" x14ac:dyDescent="0.25">
      <c r="A22220" t="s">
        <v>8476</v>
      </c>
      <c r="B22220" s="100" t="s">
        <v>18898</v>
      </c>
      <c r="C22220" s="99" t="s">
        <v>18896</v>
      </c>
      <c r="D22220" s="124">
        <v>25137</v>
      </c>
      <c r="E22220" s="157" t="e">
        <f>VLOOKUP(D22220,'SOAT LIQ'!$A$87:$C$3416,3,FALSE)</f>
        <v>#N/A</v>
      </c>
    </row>
    <row r="22221" spans="1:6" x14ac:dyDescent="0.25">
      <c r="A22221" t="s">
        <v>5576</v>
      </c>
      <c r="B22221" s="100" t="s">
        <v>18898</v>
      </c>
      <c r="C22221" s="99" t="s">
        <v>18896</v>
      </c>
      <c r="D22221" s="124">
        <v>25137</v>
      </c>
      <c r="E22221" s="157" t="e">
        <f>VLOOKUP(D22221,'SOAT LIQ'!$A$87:$C$3416,3,FALSE)</f>
        <v>#N/A</v>
      </c>
    </row>
    <row r="22222" spans="1:6" x14ac:dyDescent="0.25">
      <c r="A22222" t="s">
        <v>8477</v>
      </c>
      <c r="B22222" s="100" t="s">
        <v>18898</v>
      </c>
      <c r="C22222" s="99" t="s">
        <v>18896</v>
      </c>
      <c r="D22222" s="124">
        <v>25137</v>
      </c>
      <c r="E22222" s="157" t="e">
        <f>VLOOKUP(D22222,'SOAT LIQ'!$A$87:$C$3416,3,FALSE)</f>
        <v>#N/A</v>
      </c>
    </row>
    <row r="22223" spans="1:6" x14ac:dyDescent="0.25">
      <c r="A22223" t="s">
        <v>5578</v>
      </c>
      <c r="B22223" s="100" t="s">
        <v>18898</v>
      </c>
      <c r="C22223" s="99" t="s">
        <v>18896</v>
      </c>
      <c r="D22223" s="124">
        <v>25137</v>
      </c>
      <c r="E22223" s="157" t="e">
        <f>VLOOKUP(D22223,'SOAT LIQ'!$A$87:$C$3416,3,FALSE)</f>
        <v>#N/A</v>
      </c>
    </row>
    <row r="22224" spans="1:6" x14ac:dyDescent="0.25">
      <c r="A22224" t="s">
        <v>4229</v>
      </c>
      <c r="B22224" s="100" t="s">
        <v>18898</v>
      </c>
      <c r="C22224" s="99" t="s">
        <v>18896</v>
      </c>
      <c r="D22224" s="124">
        <v>25137</v>
      </c>
      <c r="E22224" s="157" t="e">
        <f>VLOOKUP(D22224,'SOAT LIQ'!$A$87:$C$3416,3,FALSE)</f>
        <v>#N/A</v>
      </c>
    </row>
    <row r="22225" spans="1:6" x14ac:dyDescent="0.25">
      <c r="A22225" t="s">
        <v>5577</v>
      </c>
      <c r="B22225" s="100" t="s">
        <v>18898</v>
      </c>
      <c r="C22225" s="99" t="s">
        <v>18896</v>
      </c>
      <c r="D22225" s="124">
        <v>25137</v>
      </c>
      <c r="E22225" s="157" t="e">
        <f>VLOOKUP(D22225,'SOAT LIQ'!$A$87:$C$3416,3,FALSE)</f>
        <v>#N/A</v>
      </c>
    </row>
    <row r="22226" spans="1:6" x14ac:dyDescent="0.25">
      <c r="A22226" t="s">
        <v>5579</v>
      </c>
      <c r="B22226" s="100" t="s">
        <v>18898</v>
      </c>
      <c r="C22226" s="99" t="s">
        <v>18896</v>
      </c>
      <c r="D22226" s="124">
        <v>25137</v>
      </c>
      <c r="E22226" s="157" t="e">
        <f>VLOOKUP(D22226,'SOAT LIQ'!$A$87:$C$3416,3,FALSE)</f>
        <v>#N/A</v>
      </c>
    </row>
    <row r="22227" spans="1:6" x14ac:dyDescent="0.25">
      <c r="A22227" t="s">
        <v>5580</v>
      </c>
      <c r="B22227" s="100" t="s">
        <v>18898</v>
      </c>
      <c r="C22227" s="99" t="s">
        <v>18896</v>
      </c>
      <c r="D22227" s="124">
        <v>25137</v>
      </c>
      <c r="E22227" s="157" t="e">
        <f>VLOOKUP(D22227,'SOAT LIQ'!$A$87:$C$3416,3,FALSE)</f>
        <v>#N/A</v>
      </c>
    </row>
    <row r="22228" spans="1:6" x14ac:dyDescent="0.25">
      <c r="A22228" t="s">
        <v>6183</v>
      </c>
      <c r="B22228" s="100" t="s">
        <v>18899</v>
      </c>
      <c r="C22228" s="99" t="s">
        <v>18896</v>
      </c>
      <c r="D22228" s="124">
        <v>25137</v>
      </c>
      <c r="E22228" s="157" t="e">
        <f>VLOOKUP(D22228,'SOAT LIQ'!$A$87:$C$3416,3,FALSE)</f>
        <v>#N/A</v>
      </c>
    </row>
    <row r="22229" spans="1:6" x14ac:dyDescent="0.25">
      <c r="A22229" t="s">
        <v>8089</v>
      </c>
      <c r="B22229" s="100" t="s">
        <v>18899</v>
      </c>
      <c r="C22229" s="99" t="s">
        <v>18896</v>
      </c>
      <c r="D22229" s="124">
        <v>25137</v>
      </c>
      <c r="E22229" s="157" t="e">
        <f>VLOOKUP(D22229,'SOAT LIQ'!$A$87:$C$3416,3,FALSE)</f>
        <v>#N/A</v>
      </c>
    </row>
    <row r="22230" spans="1:6" x14ac:dyDescent="0.25">
      <c r="A22230" t="s">
        <v>5508</v>
      </c>
      <c r="B22230" s="100" t="s">
        <v>18900</v>
      </c>
      <c r="C22230" s="99" t="s">
        <v>18896</v>
      </c>
      <c r="D22230" s="124">
        <v>25137</v>
      </c>
      <c r="E22230" s="157" t="e">
        <f>VLOOKUP(D22230,'SOAT LIQ'!$A$87:$C$3416,3,FALSE)</f>
        <v>#N/A</v>
      </c>
      <c r="F22230" t="s">
        <v>21632</v>
      </c>
    </row>
    <row r="22231" spans="1:6" x14ac:dyDescent="0.25">
      <c r="A22231" t="s">
        <v>5796</v>
      </c>
      <c r="B22231" s="100" t="s">
        <v>18900</v>
      </c>
      <c r="C22231" s="99" t="s">
        <v>18896</v>
      </c>
      <c r="D22231" s="124">
        <v>25137</v>
      </c>
      <c r="E22231" s="157" t="e">
        <f>VLOOKUP(D22231,'SOAT LIQ'!$A$87:$C$3416,3,FALSE)</f>
        <v>#N/A</v>
      </c>
      <c r="F22231" t="s">
        <v>21632</v>
      </c>
    </row>
    <row r="22232" spans="1:6" x14ac:dyDescent="0.25">
      <c r="A22232" t="s">
        <v>6183</v>
      </c>
      <c r="B22232" s="100" t="s">
        <v>18900</v>
      </c>
      <c r="C22232" s="99" t="s">
        <v>18896</v>
      </c>
      <c r="D22232" s="124">
        <v>25137</v>
      </c>
      <c r="E22232" s="157" t="e">
        <f>VLOOKUP(D22232,'SOAT LIQ'!$A$87:$C$3416,3,FALSE)</f>
        <v>#N/A</v>
      </c>
    </row>
    <row r="22233" spans="1:6" x14ac:dyDescent="0.25">
      <c r="A22233" t="s">
        <v>5509</v>
      </c>
      <c r="B22233" s="100" t="s">
        <v>18900</v>
      </c>
      <c r="C22233" s="99" t="s">
        <v>18896</v>
      </c>
      <c r="D22233" s="124">
        <v>25137</v>
      </c>
      <c r="E22233" s="157" t="e">
        <f>VLOOKUP(D22233,'SOAT LIQ'!$A$87:$C$3416,3,FALSE)</f>
        <v>#N/A</v>
      </c>
      <c r="F22233" t="s">
        <v>5509</v>
      </c>
    </row>
    <row r="22234" spans="1:6" x14ac:dyDescent="0.25">
      <c r="A22234" t="s">
        <v>8472</v>
      </c>
      <c r="B22234" s="100" t="s">
        <v>18900</v>
      </c>
      <c r="C22234" s="99" t="s">
        <v>18896</v>
      </c>
      <c r="D22234" s="124">
        <v>25137</v>
      </c>
      <c r="E22234" s="157" t="e">
        <f>VLOOKUP(D22234,'SOAT LIQ'!$A$87:$C$3416,3,FALSE)</f>
        <v>#N/A</v>
      </c>
    </row>
    <row r="22235" spans="1:6" x14ac:dyDescent="0.25">
      <c r="A22235" t="s">
        <v>8470</v>
      </c>
      <c r="B22235" s="100" t="s">
        <v>18900</v>
      </c>
      <c r="C22235" s="99" t="s">
        <v>18896</v>
      </c>
      <c r="D22235" s="124">
        <v>25137</v>
      </c>
      <c r="E22235" s="157" t="e">
        <f>VLOOKUP(D22235,'SOAT LIQ'!$A$87:$C$3416,3,FALSE)</f>
        <v>#N/A</v>
      </c>
    </row>
    <row r="22236" spans="1:6" x14ac:dyDescent="0.25">
      <c r="A22236" t="s">
        <v>8477</v>
      </c>
      <c r="B22236" s="100" t="s">
        <v>18900</v>
      </c>
      <c r="C22236" s="99" t="s">
        <v>18896</v>
      </c>
      <c r="D22236" s="124">
        <v>25137</v>
      </c>
      <c r="E22236" s="157" t="e">
        <f>VLOOKUP(D22236,'SOAT LIQ'!$A$87:$C$3416,3,FALSE)</f>
        <v>#N/A</v>
      </c>
    </row>
    <row r="22237" spans="1:6" x14ac:dyDescent="0.25">
      <c r="A22237" t="s">
        <v>5578</v>
      </c>
      <c r="B22237" s="100" t="s">
        <v>18900</v>
      </c>
      <c r="C22237" s="99" t="s">
        <v>18896</v>
      </c>
      <c r="D22237" s="124">
        <v>25137</v>
      </c>
      <c r="E22237" s="157" t="e">
        <f>VLOOKUP(D22237,'SOAT LIQ'!$A$87:$C$3416,3,FALSE)</f>
        <v>#N/A</v>
      </c>
    </row>
    <row r="22238" spans="1:6" x14ac:dyDescent="0.25">
      <c r="A22238" t="s">
        <v>5579</v>
      </c>
      <c r="B22238" s="100" t="s">
        <v>18900</v>
      </c>
      <c r="C22238" s="99" t="s">
        <v>18896</v>
      </c>
      <c r="D22238" s="124">
        <v>25137</v>
      </c>
      <c r="E22238" s="157" t="e">
        <f>VLOOKUP(D22238,'SOAT LIQ'!$A$87:$C$3416,3,FALSE)</f>
        <v>#N/A</v>
      </c>
    </row>
    <row r="22239" spans="1:6" x14ac:dyDescent="0.25">
      <c r="A22239" t="s">
        <v>5965</v>
      </c>
      <c r="B22239" s="100" t="s">
        <v>18901</v>
      </c>
      <c r="C22239" s="99" t="s">
        <v>18896</v>
      </c>
      <c r="D22239" s="124">
        <v>25137</v>
      </c>
      <c r="E22239" s="157" t="e">
        <f>VLOOKUP(D22239,'SOAT LIQ'!$A$87:$C$3416,3,FALSE)</f>
        <v>#N/A</v>
      </c>
      <c r="F22239" t="s">
        <v>21632</v>
      </c>
    </row>
    <row r="22240" spans="1:6" x14ac:dyDescent="0.25">
      <c r="A22240" t="s">
        <v>5922</v>
      </c>
      <c r="B22240" s="100" t="s">
        <v>18901</v>
      </c>
      <c r="C22240" s="99" t="s">
        <v>18896</v>
      </c>
      <c r="D22240" s="124">
        <v>25137</v>
      </c>
      <c r="E22240" s="157" t="e">
        <f>VLOOKUP(D22240,'SOAT LIQ'!$A$87:$C$3416,3,FALSE)</f>
        <v>#N/A</v>
      </c>
      <c r="F22240" t="s">
        <v>21632</v>
      </c>
    </row>
    <row r="22241" spans="1:6" x14ac:dyDescent="0.25">
      <c r="A22241" t="s">
        <v>5750</v>
      </c>
      <c r="B22241" s="100" t="s">
        <v>18901</v>
      </c>
      <c r="C22241" s="99" t="s">
        <v>18896</v>
      </c>
      <c r="D22241" s="124">
        <v>25137</v>
      </c>
      <c r="E22241" s="157" t="e">
        <f>VLOOKUP(D22241,'SOAT LIQ'!$A$87:$C$3416,3,FALSE)</f>
        <v>#N/A</v>
      </c>
      <c r="F22241" t="s">
        <v>21632</v>
      </c>
    </row>
    <row r="22242" spans="1:6" x14ac:dyDescent="0.25">
      <c r="A22242" t="s">
        <v>8459</v>
      </c>
      <c r="B22242" s="100" t="s">
        <v>18901</v>
      </c>
      <c r="C22242" s="99" t="s">
        <v>18896</v>
      </c>
      <c r="D22242" s="124">
        <v>25137</v>
      </c>
      <c r="E22242" s="157" t="e">
        <f>VLOOKUP(D22242,'SOAT LIQ'!$A$87:$C$3416,3,FALSE)</f>
        <v>#N/A</v>
      </c>
    </row>
    <row r="22243" spans="1:6" x14ac:dyDescent="0.25">
      <c r="A22243" t="s">
        <v>4132</v>
      </c>
      <c r="B22243" s="100" t="s">
        <v>18901</v>
      </c>
      <c r="C22243" s="99" t="s">
        <v>18896</v>
      </c>
      <c r="D22243" s="124">
        <v>25137</v>
      </c>
      <c r="E22243" s="157" t="e">
        <f>VLOOKUP(D22243,'SOAT LIQ'!$A$87:$C$3416,3,FALSE)</f>
        <v>#N/A</v>
      </c>
    </row>
    <row r="22244" spans="1:6" x14ac:dyDescent="0.25">
      <c r="A22244" t="s">
        <v>8460</v>
      </c>
      <c r="B22244" s="100" t="s">
        <v>18901</v>
      </c>
      <c r="C22244" s="99" t="s">
        <v>18896</v>
      </c>
      <c r="D22244" s="124">
        <v>25137</v>
      </c>
      <c r="E22244" s="157" t="e">
        <f>VLOOKUP(D22244,'SOAT LIQ'!$A$87:$C$3416,3,FALSE)</f>
        <v>#N/A</v>
      </c>
    </row>
    <row r="22245" spans="1:6" x14ac:dyDescent="0.25">
      <c r="A22245" t="s">
        <v>7606</v>
      </c>
      <c r="B22245" s="100" t="s">
        <v>18901</v>
      </c>
      <c r="C22245" s="99" t="s">
        <v>18896</v>
      </c>
      <c r="D22245" s="124">
        <v>25137</v>
      </c>
      <c r="E22245" s="157" t="e">
        <f>VLOOKUP(D22245,'SOAT LIQ'!$A$87:$C$3416,3,FALSE)</f>
        <v>#N/A</v>
      </c>
    </row>
    <row r="22246" spans="1:6" x14ac:dyDescent="0.25">
      <c r="A22246" t="s">
        <v>8461</v>
      </c>
      <c r="B22246" s="100" t="s">
        <v>18901</v>
      </c>
      <c r="C22246" s="99" t="s">
        <v>18896</v>
      </c>
      <c r="D22246" s="124">
        <v>25137</v>
      </c>
      <c r="E22246" s="157" t="e">
        <f>VLOOKUP(D22246,'SOAT LIQ'!$A$87:$C$3416,3,FALSE)</f>
        <v>#N/A</v>
      </c>
    </row>
    <row r="22247" spans="1:6" x14ac:dyDescent="0.25">
      <c r="A22247" t="s">
        <v>5923</v>
      </c>
      <c r="B22247" s="100" t="s">
        <v>18901</v>
      </c>
      <c r="C22247" s="99" t="s">
        <v>18896</v>
      </c>
      <c r="D22247" s="124">
        <v>25137</v>
      </c>
      <c r="E22247" s="157" t="e">
        <f>VLOOKUP(D22247,'SOAT LIQ'!$A$87:$C$3416,3,FALSE)</f>
        <v>#N/A</v>
      </c>
      <c r="F22247" t="s">
        <v>21632</v>
      </c>
    </row>
    <row r="22248" spans="1:6" x14ac:dyDescent="0.25">
      <c r="A22248" t="s">
        <v>8469</v>
      </c>
      <c r="B22248" s="100" t="s">
        <v>18901</v>
      </c>
      <c r="C22248" s="99" t="s">
        <v>18896</v>
      </c>
      <c r="D22248" s="124">
        <v>25137</v>
      </c>
      <c r="E22248" s="157" t="e">
        <f>VLOOKUP(D22248,'SOAT LIQ'!$A$87:$C$3416,3,FALSE)</f>
        <v>#N/A</v>
      </c>
      <c r="F22248" t="s">
        <v>21632</v>
      </c>
    </row>
    <row r="22249" spans="1:6" x14ac:dyDescent="0.25">
      <c r="A22249" t="s">
        <v>6023</v>
      </c>
      <c r="B22249" s="100" t="s">
        <v>18901</v>
      </c>
      <c r="C22249" s="99" t="s">
        <v>18896</v>
      </c>
      <c r="D22249" s="124">
        <v>25137</v>
      </c>
      <c r="E22249" s="157" t="e">
        <f>VLOOKUP(D22249,'SOAT LIQ'!$A$87:$C$3416,3,FALSE)</f>
        <v>#N/A</v>
      </c>
      <c r="F22249" t="s">
        <v>21632</v>
      </c>
    </row>
    <row r="22250" spans="1:6" x14ac:dyDescent="0.25">
      <c r="A22250" t="s">
        <v>5924</v>
      </c>
      <c r="B22250" s="100" t="s">
        <v>18901</v>
      </c>
      <c r="C22250" s="99" t="s">
        <v>18896</v>
      </c>
      <c r="D22250" s="124">
        <v>25137</v>
      </c>
      <c r="E22250" s="157" t="e">
        <f>VLOOKUP(D22250,'SOAT LIQ'!$A$87:$C$3416,3,FALSE)</f>
        <v>#N/A</v>
      </c>
      <c r="F22250" t="s">
        <v>21632</v>
      </c>
    </row>
    <row r="22251" spans="1:6" x14ac:dyDescent="0.25">
      <c r="A22251" t="s">
        <v>8462</v>
      </c>
      <c r="B22251" s="100" t="s">
        <v>18901</v>
      </c>
      <c r="C22251" s="99" t="s">
        <v>18896</v>
      </c>
      <c r="D22251" s="124">
        <v>25137</v>
      </c>
      <c r="E22251" s="157" t="e">
        <f>VLOOKUP(D22251,'SOAT LIQ'!$A$87:$C$3416,3,FALSE)</f>
        <v>#N/A</v>
      </c>
    </row>
    <row r="22252" spans="1:6" x14ac:dyDescent="0.25">
      <c r="A22252" t="s">
        <v>8463</v>
      </c>
      <c r="B22252" s="100" t="s">
        <v>18901</v>
      </c>
      <c r="C22252" s="99" t="s">
        <v>18896</v>
      </c>
      <c r="D22252" s="124">
        <v>25137</v>
      </c>
      <c r="E22252" s="157" t="e">
        <f>VLOOKUP(D22252,'SOAT LIQ'!$A$87:$C$3416,3,FALSE)</f>
        <v>#N/A</v>
      </c>
    </row>
    <row r="22253" spans="1:6" x14ac:dyDescent="0.25">
      <c r="A22253" t="s">
        <v>6318</v>
      </c>
      <c r="B22253" s="100" t="s">
        <v>18901</v>
      </c>
      <c r="C22253" s="99" t="s">
        <v>18896</v>
      </c>
      <c r="D22253" s="124">
        <v>25137</v>
      </c>
      <c r="E22253" s="157" t="e">
        <f>VLOOKUP(D22253,'SOAT LIQ'!$A$87:$C$3416,3,FALSE)</f>
        <v>#N/A</v>
      </c>
    </row>
    <row r="22254" spans="1:6" x14ac:dyDescent="0.25">
      <c r="A22254" t="s">
        <v>5401</v>
      </c>
      <c r="B22254" s="100" t="s">
        <v>18901</v>
      </c>
      <c r="C22254" s="99" t="s">
        <v>18896</v>
      </c>
      <c r="D22254" s="124">
        <v>25137</v>
      </c>
      <c r="E22254" s="157" t="e">
        <f>VLOOKUP(D22254,'SOAT LIQ'!$A$87:$C$3416,3,FALSE)</f>
        <v>#N/A</v>
      </c>
    </row>
    <row r="22255" spans="1:6" x14ac:dyDescent="0.25">
      <c r="A22255" t="s">
        <v>8464</v>
      </c>
      <c r="B22255" s="100" t="s">
        <v>18901</v>
      </c>
      <c r="C22255" s="99" t="s">
        <v>18896</v>
      </c>
      <c r="D22255" s="124">
        <v>25137</v>
      </c>
      <c r="E22255" s="157" t="e">
        <f>VLOOKUP(D22255,'SOAT LIQ'!$A$87:$C$3416,3,FALSE)</f>
        <v>#N/A</v>
      </c>
    </row>
    <row r="22256" spans="1:6" x14ac:dyDescent="0.25">
      <c r="A22256" t="s">
        <v>8465</v>
      </c>
      <c r="B22256" s="100" t="s">
        <v>18901</v>
      </c>
      <c r="C22256" s="99" t="s">
        <v>18896</v>
      </c>
      <c r="D22256" s="124">
        <v>25137</v>
      </c>
      <c r="E22256" s="157" t="e">
        <f>VLOOKUP(D22256,'SOAT LIQ'!$A$87:$C$3416,3,FALSE)</f>
        <v>#N/A</v>
      </c>
    </row>
    <row r="22257" spans="1:6" x14ac:dyDescent="0.25">
      <c r="A22257" t="s">
        <v>8152</v>
      </c>
      <c r="B22257" s="100" t="s">
        <v>18901</v>
      </c>
      <c r="C22257" s="99" t="s">
        <v>18896</v>
      </c>
      <c r="D22257" s="124">
        <v>25137</v>
      </c>
      <c r="E22257" s="157" t="e">
        <f>VLOOKUP(D22257,'SOAT LIQ'!$A$87:$C$3416,3,FALSE)</f>
        <v>#N/A</v>
      </c>
    </row>
    <row r="22258" spans="1:6" x14ac:dyDescent="0.25">
      <c r="A22258" t="s">
        <v>6183</v>
      </c>
      <c r="B22258" s="100" t="s">
        <v>18901</v>
      </c>
      <c r="C22258" s="99" t="s">
        <v>18896</v>
      </c>
      <c r="D22258" s="124">
        <v>25137</v>
      </c>
      <c r="E22258" s="157" t="e">
        <f>VLOOKUP(D22258,'SOAT LIQ'!$A$87:$C$3416,3,FALSE)</f>
        <v>#N/A</v>
      </c>
    </row>
    <row r="22259" spans="1:6" x14ac:dyDescent="0.25">
      <c r="A22259" t="s">
        <v>8089</v>
      </c>
      <c r="B22259" s="100" t="s">
        <v>18901</v>
      </c>
      <c r="C22259" s="99" t="s">
        <v>18896</v>
      </c>
      <c r="D22259" s="124">
        <v>25137</v>
      </c>
      <c r="E22259" s="157" t="e">
        <f>VLOOKUP(D22259,'SOAT LIQ'!$A$87:$C$3416,3,FALSE)</f>
        <v>#N/A</v>
      </c>
    </row>
    <row r="22260" spans="1:6" x14ac:dyDescent="0.25">
      <c r="A22260" t="s">
        <v>5509</v>
      </c>
      <c r="B22260" s="100" t="s">
        <v>18901</v>
      </c>
      <c r="C22260" s="99" t="s">
        <v>18896</v>
      </c>
      <c r="D22260" s="124">
        <v>25137</v>
      </c>
      <c r="E22260" s="157" t="e">
        <f>VLOOKUP(D22260,'SOAT LIQ'!$A$87:$C$3416,3,FALSE)</f>
        <v>#N/A</v>
      </c>
      <c r="F22260" t="s">
        <v>5509</v>
      </c>
    </row>
    <row r="22261" spans="1:6" x14ac:dyDescent="0.25">
      <c r="A22261" t="s">
        <v>8487</v>
      </c>
      <c r="B22261" s="100" t="s">
        <v>18901</v>
      </c>
      <c r="C22261" s="99" t="s">
        <v>18896</v>
      </c>
      <c r="D22261" s="124">
        <v>25137</v>
      </c>
      <c r="E22261" s="157" t="e">
        <f>VLOOKUP(D22261,'SOAT LIQ'!$A$87:$C$3416,3,FALSE)</f>
        <v>#N/A</v>
      </c>
    </row>
    <row r="22262" spans="1:6" x14ac:dyDescent="0.25">
      <c r="A22262" t="s">
        <v>8488</v>
      </c>
      <c r="B22262" s="100" t="s">
        <v>18901</v>
      </c>
      <c r="C22262" s="99" t="s">
        <v>18896</v>
      </c>
      <c r="D22262" s="124">
        <v>25137</v>
      </c>
      <c r="E22262" s="157" t="e">
        <f>VLOOKUP(D22262,'SOAT LIQ'!$A$87:$C$3416,3,FALSE)</f>
        <v>#N/A</v>
      </c>
    </row>
    <row r="22263" spans="1:6" x14ac:dyDescent="0.25">
      <c r="A22263" t="s">
        <v>7772</v>
      </c>
      <c r="B22263" s="100" t="s">
        <v>18901</v>
      </c>
      <c r="C22263" s="99" t="s">
        <v>18896</v>
      </c>
      <c r="D22263" s="124">
        <v>25137</v>
      </c>
      <c r="E22263" s="157" t="e">
        <f>VLOOKUP(D22263,'SOAT LIQ'!$A$87:$C$3416,3,FALSE)</f>
        <v>#N/A</v>
      </c>
    </row>
    <row r="22264" spans="1:6" x14ac:dyDescent="0.25">
      <c r="A22264" t="s">
        <v>6113</v>
      </c>
      <c r="B22264" s="100" t="s">
        <v>18901</v>
      </c>
      <c r="C22264" s="99" t="s">
        <v>18896</v>
      </c>
      <c r="D22264" s="124">
        <v>25137</v>
      </c>
      <c r="E22264" s="157" t="e">
        <f>VLOOKUP(D22264,'SOAT LIQ'!$A$87:$C$3416,3,FALSE)</f>
        <v>#N/A</v>
      </c>
      <c r="F22264" t="s">
        <v>21632</v>
      </c>
    </row>
    <row r="22265" spans="1:6" x14ac:dyDescent="0.25">
      <c r="A22265" t="s">
        <v>5733</v>
      </c>
      <c r="B22265" s="100" t="s">
        <v>18901</v>
      </c>
      <c r="C22265" s="99" t="s">
        <v>18896</v>
      </c>
      <c r="D22265" s="124">
        <v>25137</v>
      </c>
      <c r="E22265" s="157" t="e">
        <f>VLOOKUP(D22265,'SOAT LIQ'!$A$87:$C$3416,3,FALSE)</f>
        <v>#N/A</v>
      </c>
    </row>
    <row r="22266" spans="1:6" x14ac:dyDescent="0.25">
      <c r="A22266" t="s">
        <v>8466</v>
      </c>
      <c r="B22266" s="100" t="s">
        <v>18901</v>
      </c>
      <c r="C22266" s="99" t="s">
        <v>18896</v>
      </c>
      <c r="D22266" s="124">
        <v>25137</v>
      </c>
      <c r="E22266" s="157" t="e">
        <f>VLOOKUP(D22266,'SOAT LIQ'!$A$87:$C$3416,3,FALSE)</f>
        <v>#N/A</v>
      </c>
    </row>
    <row r="22267" spans="1:6" x14ac:dyDescent="0.25">
      <c r="A22267" t="s">
        <v>8475</v>
      </c>
      <c r="B22267" s="100" t="s">
        <v>18901</v>
      </c>
      <c r="C22267" s="99" t="s">
        <v>18896</v>
      </c>
      <c r="D22267" s="124">
        <v>25137</v>
      </c>
      <c r="E22267" s="157" t="e">
        <f>VLOOKUP(D22267,'SOAT LIQ'!$A$87:$C$3416,3,FALSE)</f>
        <v>#N/A</v>
      </c>
    </row>
    <row r="22268" spans="1:6" x14ac:dyDescent="0.25">
      <c r="A22268" t="s">
        <v>8492</v>
      </c>
      <c r="B22268" s="100" t="s">
        <v>18901</v>
      </c>
      <c r="C22268" s="99" t="s">
        <v>18896</v>
      </c>
      <c r="D22268" s="124">
        <v>25137</v>
      </c>
      <c r="E22268" s="157" t="e">
        <f>VLOOKUP(D22268,'SOAT LIQ'!$A$87:$C$3416,3,FALSE)</f>
        <v>#N/A</v>
      </c>
    </row>
    <row r="22269" spans="1:6" x14ac:dyDescent="0.25">
      <c r="A22269" t="s">
        <v>5748</v>
      </c>
      <c r="B22269" s="100" t="s">
        <v>18901</v>
      </c>
      <c r="C22269" s="99" t="s">
        <v>18896</v>
      </c>
      <c r="D22269" s="124">
        <v>25137</v>
      </c>
      <c r="E22269" s="157" t="e">
        <f>VLOOKUP(D22269,'SOAT LIQ'!$A$87:$C$3416,3,FALSE)</f>
        <v>#N/A</v>
      </c>
      <c r="F22269" t="s">
        <v>21632</v>
      </c>
    </row>
    <row r="22270" spans="1:6" x14ac:dyDescent="0.25">
      <c r="A22270" t="s">
        <v>5508</v>
      </c>
      <c r="B22270" s="100" t="s">
        <v>18901</v>
      </c>
      <c r="C22270" s="99" t="s">
        <v>18896</v>
      </c>
      <c r="D22270" s="124">
        <v>25137</v>
      </c>
      <c r="E22270" s="157" t="e">
        <f>VLOOKUP(D22270,'SOAT LIQ'!$A$87:$C$3416,3,FALSE)</f>
        <v>#N/A</v>
      </c>
      <c r="F22270" t="s">
        <v>21632</v>
      </c>
    </row>
    <row r="22271" spans="1:6" x14ac:dyDescent="0.25">
      <c r="A22271" t="s">
        <v>4339</v>
      </c>
      <c r="B22271" s="100" t="s">
        <v>18901</v>
      </c>
      <c r="C22271" s="99" t="s">
        <v>18896</v>
      </c>
      <c r="D22271" s="124">
        <v>25137</v>
      </c>
      <c r="E22271" s="157" t="e">
        <f>VLOOKUP(D22271,'SOAT LIQ'!$A$87:$C$3416,3,FALSE)</f>
        <v>#N/A</v>
      </c>
      <c r="F22271" t="s">
        <v>21632</v>
      </c>
    </row>
    <row r="22272" spans="1:6" x14ac:dyDescent="0.25">
      <c r="A22272" t="s">
        <v>5809</v>
      </c>
      <c r="B22272" s="100" t="s">
        <v>18901</v>
      </c>
      <c r="C22272" s="99" t="s">
        <v>18896</v>
      </c>
      <c r="D22272" s="124">
        <v>25137</v>
      </c>
      <c r="E22272" s="157" t="e">
        <f>VLOOKUP(D22272,'SOAT LIQ'!$A$87:$C$3416,3,FALSE)</f>
        <v>#N/A</v>
      </c>
      <c r="F22272" t="s">
        <v>21632</v>
      </c>
    </row>
    <row r="22273" spans="1:6" x14ac:dyDescent="0.25">
      <c r="A22273" t="s">
        <v>5142</v>
      </c>
      <c r="B22273" s="100" t="s">
        <v>18901</v>
      </c>
      <c r="C22273" s="99" t="s">
        <v>18896</v>
      </c>
      <c r="D22273" s="124">
        <v>25137</v>
      </c>
      <c r="E22273" s="157" t="e">
        <f>VLOOKUP(D22273,'SOAT LIQ'!$A$87:$C$3416,3,FALSE)</f>
        <v>#N/A</v>
      </c>
      <c r="F22273" t="s">
        <v>21632</v>
      </c>
    </row>
    <row r="22274" spans="1:6" x14ac:dyDescent="0.25">
      <c r="A22274" t="s">
        <v>5773</v>
      </c>
      <c r="B22274" s="100" t="s">
        <v>18901</v>
      </c>
      <c r="C22274" s="99" t="s">
        <v>18896</v>
      </c>
      <c r="D22274" s="124">
        <v>25137</v>
      </c>
      <c r="E22274" s="157" t="e">
        <f>VLOOKUP(D22274,'SOAT LIQ'!$A$87:$C$3416,3,FALSE)</f>
        <v>#N/A</v>
      </c>
      <c r="F22274" t="s">
        <v>21632</v>
      </c>
    </row>
    <row r="22275" spans="1:6" x14ac:dyDescent="0.25">
      <c r="A22275" t="s">
        <v>5796</v>
      </c>
      <c r="B22275" s="100" t="s">
        <v>18901</v>
      </c>
      <c r="C22275" s="99" t="s">
        <v>18896</v>
      </c>
      <c r="D22275" s="124">
        <v>25137</v>
      </c>
      <c r="E22275" s="157" t="e">
        <f>VLOOKUP(D22275,'SOAT LIQ'!$A$87:$C$3416,3,FALSE)</f>
        <v>#N/A</v>
      </c>
      <c r="F22275" t="s">
        <v>21632</v>
      </c>
    </row>
    <row r="22276" spans="1:6" x14ac:dyDescent="0.25">
      <c r="A22276" t="s">
        <v>5969</v>
      </c>
      <c r="B22276" s="100" t="s">
        <v>18901</v>
      </c>
      <c r="C22276" s="99" t="s">
        <v>18896</v>
      </c>
      <c r="D22276" s="124">
        <v>25137</v>
      </c>
      <c r="E22276" s="157" t="e">
        <f>VLOOKUP(D22276,'SOAT LIQ'!$A$87:$C$3416,3,FALSE)</f>
        <v>#N/A</v>
      </c>
      <c r="F22276" t="s">
        <v>21632</v>
      </c>
    </row>
    <row r="22277" spans="1:6" x14ac:dyDescent="0.25">
      <c r="A22277" t="s">
        <v>5482</v>
      </c>
      <c r="B22277" s="100" t="s">
        <v>18901</v>
      </c>
      <c r="C22277" s="99" t="s">
        <v>18896</v>
      </c>
      <c r="D22277" s="124">
        <v>25137</v>
      </c>
      <c r="E22277" s="157" t="e">
        <f>VLOOKUP(D22277,'SOAT LIQ'!$A$87:$C$3416,3,FALSE)</f>
        <v>#N/A</v>
      </c>
      <c r="F22277" t="s">
        <v>21632</v>
      </c>
    </row>
    <row r="22278" spans="1:6" x14ac:dyDescent="0.25">
      <c r="A22278" t="s">
        <v>5782</v>
      </c>
      <c r="B22278" s="100" t="s">
        <v>18901</v>
      </c>
      <c r="C22278" s="99" t="s">
        <v>18896</v>
      </c>
      <c r="D22278" s="124">
        <v>25137</v>
      </c>
      <c r="E22278" s="157" t="e">
        <f>VLOOKUP(D22278,'SOAT LIQ'!$A$87:$C$3416,3,FALSE)</f>
        <v>#N/A</v>
      </c>
      <c r="F22278" t="s">
        <v>21632</v>
      </c>
    </row>
    <row r="22279" spans="1:6" x14ac:dyDescent="0.25">
      <c r="A22279" t="s">
        <v>5904</v>
      </c>
      <c r="B22279" s="100" t="s">
        <v>18901</v>
      </c>
      <c r="C22279" s="99" t="s">
        <v>18896</v>
      </c>
      <c r="D22279" s="124">
        <v>25137</v>
      </c>
      <c r="E22279" s="157" t="e">
        <f>VLOOKUP(D22279,'SOAT LIQ'!$A$87:$C$3416,3,FALSE)</f>
        <v>#N/A</v>
      </c>
      <c r="F22279" t="s">
        <v>21632</v>
      </c>
    </row>
    <row r="22280" spans="1:6" x14ac:dyDescent="0.25">
      <c r="A22280" t="s">
        <v>5936</v>
      </c>
      <c r="B22280" s="100" t="s">
        <v>18901</v>
      </c>
      <c r="C22280" s="99" t="s">
        <v>18896</v>
      </c>
      <c r="D22280" s="124">
        <v>25137</v>
      </c>
      <c r="E22280" s="157" t="e">
        <f>VLOOKUP(D22280,'SOAT LIQ'!$A$87:$C$3416,3,FALSE)</f>
        <v>#N/A</v>
      </c>
      <c r="F22280" t="s">
        <v>21632</v>
      </c>
    </row>
    <row r="22281" spans="1:6" x14ac:dyDescent="0.25">
      <c r="A22281" t="s">
        <v>5031</v>
      </c>
      <c r="B22281" s="100" t="s">
        <v>18901</v>
      </c>
      <c r="C22281" s="99" t="s">
        <v>18896</v>
      </c>
      <c r="D22281" s="124">
        <v>25137</v>
      </c>
      <c r="E22281" s="157" t="e">
        <f>VLOOKUP(D22281,'SOAT LIQ'!$A$87:$C$3416,3,FALSE)</f>
        <v>#N/A</v>
      </c>
      <c r="F22281" t="s">
        <v>21632</v>
      </c>
    </row>
    <row r="22282" spans="1:6" x14ac:dyDescent="0.25">
      <c r="A22282" t="s">
        <v>5523</v>
      </c>
      <c r="B22282" s="100" t="s">
        <v>18901</v>
      </c>
      <c r="C22282" s="99" t="s">
        <v>18896</v>
      </c>
      <c r="D22282" s="124">
        <v>25137</v>
      </c>
      <c r="E22282" s="157" t="e">
        <f>VLOOKUP(D22282,'SOAT LIQ'!$A$87:$C$3416,3,FALSE)</f>
        <v>#N/A</v>
      </c>
      <c r="F22282" t="s">
        <v>21632</v>
      </c>
    </row>
    <row r="22283" spans="1:6" x14ac:dyDescent="0.25">
      <c r="A22283" t="s">
        <v>8470</v>
      </c>
      <c r="B22283" s="100" t="s">
        <v>18901</v>
      </c>
      <c r="C22283" s="99" t="s">
        <v>18896</v>
      </c>
      <c r="D22283" s="124">
        <v>25137</v>
      </c>
      <c r="E22283" s="157" t="e">
        <f>VLOOKUP(D22283,'SOAT LIQ'!$A$87:$C$3416,3,FALSE)</f>
        <v>#N/A</v>
      </c>
    </row>
    <row r="22284" spans="1:6" x14ac:dyDescent="0.25">
      <c r="A22284" t="s">
        <v>8497</v>
      </c>
      <c r="B22284" s="100" t="s">
        <v>18901</v>
      </c>
      <c r="C22284" s="99" t="s">
        <v>18896</v>
      </c>
      <c r="D22284" s="124">
        <v>25137</v>
      </c>
      <c r="E22284" s="157" t="e">
        <f>VLOOKUP(D22284,'SOAT LIQ'!$A$87:$C$3416,3,FALSE)</f>
        <v>#N/A</v>
      </c>
    </row>
    <row r="22285" spans="1:6" x14ac:dyDescent="0.25">
      <c r="A22285" t="s">
        <v>8476</v>
      </c>
      <c r="B22285" s="100" t="s">
        <v>18901</v>
      </c>
      <c r="C22285" s="99" t="s">
        <v>18896</v>
      </c>
      <c r="D22285" s="124">
        <v>25137</v>
      </c>
      <c r="E22285" s="157" t="e">
        <f>VLOOKUP(D22285,'SOAT LIQ'!$A$87:$C$3416,3,FALSE)</f>
        <v>#N/A</v>
      </c>
    </row>
    <row r="22286" spans="1:6" x14ac:dyDescent="0.25">
      <c r="A22286" t="s">
        <v>5576</v>
      </c>
      <c r="B22286" s="100" t="s">
        <v>18901</v>
      </c>
      <c r="C22286" s="99" t="s">
        <v>18896</v>
      </c>
      <c r="D22286" s="124">
        <v>25137</v>
      </c>
      <c r="E22286" s="157" t="e">
        <f>VLOOKUP(D22286,'SOAT LIQ'!$A$87:$C$3416,3,FALSE)</f>
        <v>#N/A</v>
      </c>
    </row>
    <row r="22287" spans="1:6" x14ac:dyDescent="0.25">
      <c r="A22287" t="s">
        <v>8477</v>
      </c>
      <c r="B22287" s="100" t="s">
        <v>18901</v>
      </c>
      <c r="C22287" s="99" t="s">
        <v>18896</v>
      </c>
      <c r="D22287" s="124">
        <v>25137</v>
      </c>
      <c r="E22287" s="157" t="e">
        <f>VLOOKUP(D22287,'SOAT LIQ'!$A$87:$C$3416,3,FALSE)</f>
        <v>#N/A</v>
      </c>
    </row>
    <row r="22288" spans="1:6" x14ac:dyDescent="0.25">
      <c r="A22288" t="s">
        <v>5578</v>
      </c>
      <c r="B22288" s="100" t="s">
        <v>18901</v>
      </c>
      <c r="C22288" s="99" t="s">
        <v>18896</v>
      </c>
      <c r="D22288" s="124">
        <v>25137</v>
      </c>
      <c r="E22288" s="157" t="e">
        <f>VLOOKUP(D22288,'SOAT LIQ'!$A$87:$C$3416,3,FALSE)</f>
        <v>#N/A</v>
      </c>
    </row>
    <row r="22289" spans="1:6" x14ac:dyDescent="0.25">
      <c r="A22289" t="s">
        <v>8471</v>
      </c>
      <c r="B22289" s="100" t="s">
        <v>18901</v>
      </c>
      <c r="C22289" s="99" t="s">
        <v>18896</v>
      </c>
      <c r="D22289" s="124">
        <v>25137</v>
      </c>
      <c r="E22289" s="157" t="e">
        <f>VLOOKUP(D22289,'SOAT LIQ'!$A$87:$C$3416,3,FALSE)</f>
        <v>#N/A</v>
      </c>
    </row>
    <row r="22290" spans="1:6" x14ac:dyDescent="0.25">
      <c r="A22290" t="s">
        <v>8499</v>
      </c>
      <c r="B22290" s="100" t="s">
        <v>18901</v>
      </c>
      <c r="C22290" s="99" t="s">
        <v>18896</v>
      </c>
      <c r="D22290" s="124">
        <v>25137</v>
      </c>
      <c r="E22290" s="157" t="e">
        <f>VLOOKUP(D22290,'SOAT LIQ'!$A$87:$C$3416,3,FALSE)</f>
        <v>#N/A</v>
      </c>
    </row>
    <row r="22291" spans="1:6" x14ac:dyDescent="0.25">
      <c r="A22291" t="s">
        <v>8493</v>
      </c>
      <c r="B22291" s="100" t="s">
        <v>18901</v>
      </c>
      <c r="C22291" s="99" t="s">
        <v>18896</v>
      </c>
      <c r="D22291" s="124">
        <v>25137</v>
      </c>
      <c r="E22291" s="157" t="e">
        <f>VLOOKUP(D22291,'SOAT LIQ'!$A$87:$C$3416,3,FALSE)</f>
        <v>#N/A</v>
      </c>
    </row>
    <row r="22292" spans="1:6" x14ac:dyDescent="0.25">
      <c r="A22292" t="s">
        <v>4229</v>
      </c>
      <c r="B22292" s="100" t="s">
        <v>18901</v>
      </c>
      <c r="C22292" s="99" t="s">
        <v>18896</v>
      </c>
      <c r="D22292" s="124">
        <v>25137</v>
      </c>
      <c r="E22292" s="157" t="e">
        <f>VLOOKUP(D22292,'SOAT LIQ'!$A$87:$C$3416,3,FALSE)</f>
        <v>#N/A</v>
      </c>
    </row>
    <row r="22293" spans="1:6" x14ac:dyDescent="0.25">
      <c r="A22293" t="s">
        <v>8472</v>
      </c>
      <c r="B22293" s="100" t="s">
        <v>18901</v>
      </c>
      <c r="C22293" s="99" t="s">
        <v>18896</v>
      </c>
      <c r="D22293" s="124">
        <v>25137</v>
      </c>
      <c r="E22293" s="157" t="e">
        <f>VLOOKUP(D22293,'SOAT LIQ'!$A$87:$C$3416,3,FALSE)</f>
        <v>#N/A</v>
      </c>
    </row>
    <row r="22294" spans="1:6" x14ac:dyDescent="0.25">
      <c r="A22294" t="s">
        <v>5577</v>
      </c>
      <c r="B22294" s="100" t="s">
        <v>18901</v>
      </c>
      <c r="C22294" s="99" t="s">
        <v>18896</v>
      </c>
      <c r="D22294" s="124">
        <v>25137</v>
      </c>
      <c r="E22294" s="157" t="e">
        <f>VLOOKUP(D22294,'SOAT LIQ'!$A$87:$C$3416,3,FALSE)</f>
        <v>#N/A</v>
      </c>
    </row>
    <row r="22295" spans="1:6" x14ac:dyDescent="0.25">
      <c r="A22295" t="s">
        <v>5579</v>
      </c>
      <c r="B22295" s="100" t="s">
        <v>18901</v>
      </c>
      <c r="C22295" s="99" t="s">
        <v>18896</v>
      </c>
      <c r="D22295" s="124">
        <v>25137</v>
      </c>
      <c r="E22295" s="157" t="e">
        <f>VLOOKUP(D22295,'SOAT LIQ'!$A$87:$C$3416,3,FALSE)</f>
        <v>#N/A</v>
      </c>
    </row>
    <row r="22296" spans="1:6" x14ac:dyDescent="0.25">
      <c r="A22296" t="s">
        <v>5580</v>
      </c>
      <c r="B22296" s="100" t="s">
        <v>18901</v>
      </c>
      <c r="C22296" s="99" t="s">
        <v>18896</v>
      </c>
      <c r="D22296" s="124">
        <v>25137</v>
      </c>
      <c r="E22296" s="157" t="e">
        <f>VLOOKUP(D22296,'SOAT LIQ'!$A$87:$C$3416,3,FALSE)</f>
        <v>#N/A</v>
      </c>
    </row>
    <row r="22297" spans="1:6" x14ac:dyDescent="0.25">
      <c r="A22297" t="s">
        <v>8478</v>
      </c>
      <c r="B22297" s="100" t="s">
        <v>18901</v>
      </c>
      <c r="C22297" s="99" t="s">
        <v>18896</v>
      </c>
      <c r="D22297" s="124">
        <v>25137</v>
      </c>
      <c r="E22297" s="157" t="e">
        <f>VLOOKUP(D22297,'SOAT LIQ'!$A$87:$C$3416,3,FALSE)</f>
        <v>#N/A</v>
      </c>
    </row>
    <row r="22298" spans="1:6" x14ac:dyDescent="0.25">
      <c r="A22298" t="s">
        <v>5841</v>
      </c>
      <c r="B22298" s="100" t="s">
        <v>18903</v>
      </c>
      <c r="C22298" s="99" t="s">
        <v>18902</v>
      </c>
      <c r="D22298" s="124">
        <v>36907</v>
      </c>
      <c r="E22298" s="157" t="e">
        <f>VLOOKUP(D22298,'SOAT LIQ'!$A$87:$C$3416,3,FALSE)</f>
        <v>#N/A</v>
      </c>
    </row>
    <row r="22299" spans="1:6" x14ac:dyDescent="0.25">
      <c r="A22299" t="s">
        <v>5809</v>
      </c>
      <c r="B22299" s="100" t="s">
        <v>18903</v>
      </c>
      <c r="C22299" s="99" t="s">
        <v>18902</v>
      </c>
      <c r="D22299" s="124">
        <v>36907</v>
      </c>
      <c r="E22299" s="157" t="e">
        <f>VLOOKUP(D22299,'SOAT LIQ'!$A$87:$C$3416,3,FALSE)</f>
        <v>#N/A</v>
      </c>
      <c r="F22299" t="s">
        <v>21632</v>
      </c>
    </row>
    <row r="22300" spans="1:6" x14ac:dyDescent="0.25">
      <c r="A22300" t="s">
        <v>7025</v>
      </c>
      <c r="B22300" s="100" t="s">
        <v>18903</v>
      </c>
      <c r="C22300" s="99" t="s">
        <v>18902</v>
      </c>
      <c r="D22300" s="124">
        <v>36907</v>
      </c>
      <c r="E22300" s="157" t="e">
        <f>VLOOKUP(D22300,'SOAT LIQ'!$A$87:$C$3416,3,FALSE)</f>
        <v>#N/A</v>
      </c>
    </row>
    <row r="22301" spans="1:6" x14ac:dyDescent="0.25">
      <c r="A22301" t="s">
        <v>5841</v>
      </c>
      <c r="B22301" s="100" t="s">
        <v>18905</v>
      </c>
      <c r="C22301" s="99" t="s">
        <v>18904</v>
      </c>
      <c r="D22301" s="124">
        <v>36908</v>
      </c>
      <c r="E22301" s="157" t="e">
        <f>VLOOKUP(D22301,'SOAT LIQ'!$A$87:$C$3416,3,FALSE)</f>
        <v>#N/A</v>
      </c>
    </row>
    <row r="22302" spans="1:6" x14ac:dyDescent="0.25">
      <c r="A22302" t="s">
        <v>5809</v>
      </c>
      <c r="B22302" s="100" t="s">
        <v>18905</v>
      </c>
      <c r="C22302" s="99" t="s">
        <v>18904</v>
      </c>
      <c r="D22302" s="124">
        <v>36908</v>
      </c>
      <c r="E22302" s="157" t="e">
        <f>VLOOKUP(D22302,'SOAT LIQ'!$A$87:$C$3416,3,FALSE)</f>
        <v>#N/A</v>
      </c>
      <c r="F22302" t="s">
        <v>21632</v>
      </c>
    </row>
    <row r="22303" spans="1:6" x14ac:dyDescent="0.25">
      <c r="A22303" t="s">
        <v>4249</v>
      </c>
      <c r="B22303" s="100" t="s">
        <v>18905</v>
      </c>
      <c r="C22303" s="99" t="s">
        <v>18904</v>
      </c>
      <c r="D22303" s="124">
        <v>36908</v>
      </c>
      <c r="E22303" s="157" t="e">
        <f>VLOOKUP(D22303,'SOAT LIQ'!$A$87:$C$3416,3,FALSE)</f>
        <v>#N/A</v>
      </c>
    </row>
    <row r="22304" spans="1:6" x14ac:dyDescent="0.25">
      <c r="A22304" t="s">
        <v>7025</v>
      </c>
      <c r="B22304" s="100" t="s">
        <v>18905</v>
      </c>
      <c r="C22304" s="99" t="s">
        <v>18904</v>
      </c>
      <c r="D22304" s="124">
        <v>36908</v>
      </c>
      <c r="E22304" s="157" t="e">
        <f>VLOOKUP(D22304,'SOAT LIQ'!$A$87:$C$3416,3,FALSE)</f>
        <v>#N/A</v>
      </c>
    </row>
    <row r="22305" spans="1:6" x14ac:dyDescent="0.25">
      <c r="A22305" t="s">
        <v>5841</v>
      </c>
      <c r="B22305" s="100" t="s">
        <v>4253</v>
      </c>
      <c r="C22305" s="99" t="s">
        <v>18906</v>
      </c>
      <c r="D22305" s="124">
        <v>36905</v>
      </c>
      <c r="E22305" s="157" t="e">
        <f>VLOOKUP(D22305,'SOAT LIQ'!$A$87:$C$3416,3,FALSE)</f>
        <v>#N/A</v>
      </c>
    </row>
    <row r="22306" spans="1:6" x14ac:dyDescent="0.25">
      <c r="A22306" t="s">
        <v>5809</v>
      </c>
      <c r="B22306" s="100" t="s">
        <v>4253</v>
      </c>
      <c r="C22306" s="99" t="s">
        <v>18906</v>
      </c>
      <c r="D22306" s="124">
        <v>36905</v>
      </c>
      <c r="E22306" s="157" t="e">
        <f>VLOOKUP(D22306,'SOAT LIQ'!$A$87:$C$3416,3,FALSE)</f>
        <v>#N/A</v>
      </c>
      <c r="F22306" t="s">
        <v>21632</v>
      </c>
    </row>
    <row r="22307" spans="1:6" x14ac:dyDescent="0.25">
      <c r="A22307" t="s">
        <v>4249</v>
      </c>
      <c r="B22307" s="100" t="s">
        <v>4253</v>
      </c>
      <c r="C22307" s="99" t="s">
        <v>18906</v>
      </c>
      <c r="D22307" s="124">
        <v>36905</v>
      </c>
      <c r="E22307" s="157" t="e">
        <f>VLOOKUP(D22307,'SOAT LIQ'!$A$87:$C$3416,3,FALSE)</f>
        <v>#N/A</v>
      </c>
    </row>
    <row r="22308" spans="1:6" x14ac:dyDescent="0.25">
      <c r="A22308" t="s">
        <v>7025</v>
      </c>
      <c r="B22308" s="100" t="s">
        <v>4253</v>
      </c>
      <c r="C22308" s="99" t="s">
        <v>18906</v>
      </c>
      <c r="D22308" s="124">
        <v>36905</v>
      </c>
      <c r="E22308" s="157" t="e">
        <f>VLOOKUP(D22308,'SOAT LIQ'!$A$87:$C$3416,3,FALSE)</f>
        <v>#N/A</v>
      </c>
    </row>
    <row r="22309" spans="1:6" x14ac:dyDescent="0.25">
      <c r="A22309" t="s">
        <v>5841</v>
      </c>
      <c r="B22309" s="100" t="s">
        <v>4254</v>
      </c>
      <c r="C22309" s="99" t="s">
        <v>18907</v>
      </c>
      <c r="D22309" s="124">
        <v>36904</v>
      </c>
      <c r="E22309" s="157" t="e">
        <f>VLOOKUP(D22309,'SOAT LIQ'!$A$87:$C$3416,3,FALSE)</f>
        <v>#N/A</v>
      </c>
    </row>
    <row r="22310" spans="1:6" x14ac:dyDescent="0.25">
      <c r="A22310" t="s">
        <v>5809</v>
      </c>
      <c r="B22310" s="100" t="s">
        <v>4254</v>
      </c>
      <c r="C22310" s="99" t="s">
        <v>18907</v>
      </c>
      <c r="D22310" s="124">
        <v>36904</v>
      </c>
      <c r="E22310" s="157" t="e">
        <f>VLOOKUP(D22310,'SOAT LIQ'!$A$87:$C$3416,3,FALSE)</f>
        <v>#N/A</v>
      </c>
      <c r="F22310" t="s">
        <v>21632</v>
      </c>
    </row>
    <row r="22311" spans="1:6" x14ac:dyDescent="0.25">
      <c r="A22311" t="s">
        <v>7025</v>
      </c>
      <c r="B22311" s="100" t="s">
        <v>4254</v>
      </c>
      <c r="C22311" s="99" t="s">
        <v>18907</v>
      </c>
      <c r="D22311" s="124">
        <v>36904</v>
      </c>
      <c r="E22311" s="157" t="e">
        <f>VLOOKUP(D22311,'SOAT LIQ'!$A$87:$C$3416,3,FALSE)</f>
        <v>#N/A</v>
      </c>
    </row>
    <row r="22312" spans="1:6" x14ac:dyDescent="0.25">
      <c r="A22312" t="s">
        <v>5841</v>
      </c>
      <c r="B22312" s="100" t="s">
        <v>18909</v>
      </c>
      <c r="C22312" s="99" t="s">
        <v>18908</v>
      </c>
      <c r="D22312" s="124">
        <v>36806</v>
      </c>
      <c r="E22312" s="157" t="e">
        <f>VLOOKUP(D22312,'SOAT LIQ'!$A$87:$C$3416,3,FALSE)</f>
        <v>#N/A</v>
      </c>
    </row>
    <row r="22313" spans="1:6" x14ac:dyDescent="0.25">
      <c r="A22313" t="s">
        <v>5809</v>
      </c>
      <c r="B22313" s="100" t="s">
        <v>18909</v>
      </c>
      <c r="C22313" s="99" t="s">
        <v>18908</v>
      </c>
      <c r="D22313" s="124">
        <v>36806</v>
      </c>
      <c r="E22313" s="157" t="e">
        <f>VLOOKUP(D22313,'SOAT LIQ'!$A$87:$C$3416,3,FALSE)</f>
        <v>#N/A</v>
      </c>
      <c r="F22313" t="s">
        <v>21632</v>
      </c>
    </row>
    <row r="22314" spans="1:6" x14ac:dyDescent="0.25">
      <c r="A22314" t="s">
        <v>5841</v>
      </c>
      <c r="B22314" s="100" t="s">
        <v>18910</v>
      </c>
      <c r="C22314" s="99" t="s">
        <v>18907</v>
      </c>
      <c r="D22314" s="124">
        <v>36904</v>
      </c>
      <c r="E22314" s="157" t="e">
        <f>VLOOKUP(D22314,'SOAT LIQ'!$A$87:$C$3416,3,FALSE)</f>
        <v>#N/A</v>
      </c>
    </row>
    <row r="22315" spans="1:6" x14ac:dyDescent="0.25">
      <c r="A22315" t="s">
        <v>4249</v>
      </c>
      <c r="B22315" s="100" t="s">
        <v>18910</v>
      </c>
      <c r="C22315" s="99" t="s">
        <v>18907</v>
      </c>
      <c r="D22315" s="124">
        <v>36904</v>
      </c>
      <c r="E22315" s="157" t="e">
        <f>VLOOKUP(D22315,'SOAT LIQ'!$A$87:$C$3416,3,FALSE)</f>
        <v>#N/A</v>
      </c>
    </row>
    <row r="22316" spans="1:6" x14ac:dyDescent="0.25">
      <c r="A22316" t="s">
        <v>7025</v>
      </c>
      <c r="B22316" s="100" t="s">
        <v>18910</v>
      </c>
      <c r="C22316" s="99" t="s">
        <v>18907</v>
      </c>
      <c r="D22316" s="124">
        <v>36904</v>
      </c>
      <c r="E22316" s="157" t="e">
        <f>VLOOKUP(D22316,'SOAT LIQ'!$A$87:$C$3416,3,FALSE)</f>
        <v>#N/A</v>
      </c>
    </row>
    <row r="22317" spans="1:6" x14ac:dyDescent="0.25">
      <c r="A22317" t="s">
        <v>5841</v>
      </c>
      <c r="B22317" s="100" t="s">
        <v>18911</v>
      </c>
      <c r="C22317" s="99" t="s">
        <v>7024</v>
      </c>
      <c r="D22317" s="124">
        <v>36303</v>
      </c>
      <c r="E22317" s="157" t="e">
        <f>VLOOKUP(D22317,'SOAT LIQ'!$A$87:$C$3416,3,FALSE)</f>
        <v>#N/A</v>
      </c>
    </row>
    <row r="22318" spans="1:6" x14ac:dyDescent="0.25">
      <c r="A22318" t="s">
        <v>5809</v>
      </c>
      <c r="B22318" s="100" t="s">
        <v>18911</v>
      </c>
      <c r="C22318" s="99" t="s">
        <v>7024</v>
      </c>
      <c r="D22318" s="124">
        <v>36303</v>
      </c>
      <c r="E22318" s="157" t="e">
        <f>VLOOKUP(D22318,'SOAT LIQ'!$A$87:$C$3416,3,FALSE)</f>
        <v>#N/A</v>
      </c>
      <c r="F22318" t="s">
        <v>21632</v>
      </c>
    </row>
    <row r="22319" spans="1:6" x14ac:dyDescent="0.25">
      <c r="A22319" t="s">
        <v>4249</v>
      </c>
      <c r="B22319" s="100" t="s">
        <v>18911</v>
      </c>
      <c r="C22319" s="99" t="s">
        <v>7024</v>
      </c>
      <c r="D22319" s="124">
        <v>36303</v>
      </c>
      <c r="E22319" s="157" t="e">
        <f>VLOOKUP(D22319,'SOAT LIQ'!$A$87:$C$3416,3,FALSE)</f>
        <v>#N/A</v>
      </c>
    </row>
    <row r="22320" spans="1:6" x14ac:dyDescent="0.25">
      <c r="A22320" t="s">
        <v>7025</v>
      </c>
      <c r="B22320" s="100" t="s">
        <v>18911</v>
      </c>
      <c r="C22320" s="99" t="s">
        <v>7024</v>
      </c>
      <c r="D22320" s="124">
        <v>36303</v>
      </c>
      <c r="E22320" s="157" t="e">
        <f>VLOOKUP(D22320,'SOAT LIQ'!$A$87:$C$3416,3,FALSE)</f>
        <v>#N/A</v>
      </c>
    </row>
    <row r="22321" spans="1:6" x14ac:dyDescent="0.25">
      <c r="A22321" t="s">
        <v>5841</v>
      </c>
      <c r="B22321" s="100" t="s">
        <v>18913</v>
      </c>
      <c r="C22321" s="99" t="s">
        <v>18912</v>
      </c>
      <c r="D22321" s="124">
        <v>36902</v>
      </c>
      <c r="E22321" s="157" t="e">
        <f>VLOOKUP(D22321,'SOAT LIQ'!$A$87:$C$3416,3,FALSE)</f>
        <v>#N/A</v>
      </c>
    </row>
    <row r="22322" spans="1:6" x14ac:dyDescent="0.25">
      <c r="A22322" t="s">
        <v>5809</v>
      </c>
      <c r="B22322" s="100" t="s">
        <v>18913</v>
      </c>
      <c r="C22322" s="99" t="s">
        <v>18912</v>
      </c>
      <c r="D22322" s="124">
        <v>36902</v>
      </c>
      <c r="E22322" s="157" t="e">
        <f>VLOOKUP(D22322,'SOAT LIQ'!$A$87:$C$3416,3,FALSE)</f>
        <v>#N/A</v>
      </c>
      <c r="F22322" t="s">
        <v>21632</v>
      </c>
    </row>
    <row r="22323" spans="1:6" x14ac:dyDescent="0.25">
      <c r="A22323" t="s">
        <v>7025</v>
      </c>
      <c r="B22323" s="100" t="s">
        <v>18913</v>
      </c>
      <c r="C22323" s="99" t="s">
        <v>18912</v>
      </c>
      <c r="D22323" s="124">
        <v>36902</v>
      </c>
      <c r="E22323" s="157" t="e">
        <f>VLOOKUP(D22323,'SOAT LIQ'!$A$87:$C$3416,3,FALSE)</f>
        <v>#N/A</v>
      </c>
    </row>
    <row r="22324" spans="1:6" x14ac:dyDescent="0.25">
      <c r="A22324" t="s">
        <v>5965</v>
      </c>
      <c r="B22324" s="100" t="s">
        <v>18914</v>
      </c>
      <c r="C22324" s="100"/>
      <c r="D22324" s="124"/>
      <c r="E22324" s="157" t="e">
        <f>VLOOKUP(D22324,'SOAT LIQ'!$A$87:$C$3416,3,FALSE)</f>
        <v>#N/A</v>
      </c>
      <c r="F22324" t="s">
        <v>21632</v>
      </c>
    </row>
    <row r="22325" spans="1:6" x14ac:dyDescent="0.25">
      <c r="A22325" t="s">
        <v>5750</v>
      </c>
      <c r="B22325" s="100" t="s">
        <v>18914</v>
      </c>
      <c r="C22325" s="100"/>
      <c r="D22325" s="124"/>
      <c r="E22325" s="157" t="e">
        <f>VLOOKUP(D22325,'SOAT LIQ'!$A$87:$C$3416,3,FALSE)</f>
        <v>#N/A</v>
      </c>
      <c r="F22325" t="s">
        <v>21632</v>
      </c>
    </row>
    <row r="22326" spans="1:6" x14ac:dyDescent="0.25">
      <c r="A22326" t="s">
        <v>5482</v>
      </c>
      <c r="B22326" s="100" t="s">
        <v>18914</v>
      </c>
      <c r="C22326" s="100"/>
      <c r="D22326" s="124"/>
      <c r="E22326" s="157" t="e">
        <f>VLOOKUP(D22326,'SOAT LIQ'!$A$87:$C$3416,3,FALSE)</f>
        <v>#N/A</v>
      </c>
      <c r="F22326" t="s">
        <v>21632</v>
      </c>
    </row>
    <row r="22327" spans="1:6" x14ac:dyDescent="0.25">
      <c r="A22327" t="s">
        <v>8459</v>
      </c>
      <c r="B22327" s="100" t="s">
        <v>18914</v>
      </c>
      <c r="C22327" s="100"/>
      <c r="D22327" s="124"/>
      <c r="E22327" s="157" t="e">
        <f>VLOOKUP(D22327,'SOAT LIQ'!$A$87:$C$3416,3,FALSE)</f>
        <v>#N/A</v>
      </c>
    </row>
    <row r="22328" spans="1:6" x14ac:dyDescent="0.25">
      <c r="A22328" t="s">
        <v>4132</v>
      </c>
      <c r="B22328" s="100" t="s">
        <v>18914</v>
      </c>
      <c r="C22328" s="100"/>
      <c r="D22328" s="124"/>
      <c r="E22328" s="157" t="e">
        <f>VLOOKUP(D22328,'SOAT LIQ'!$A$87:$C$3416,3,FALSE)</f>
        <v>#N/A</v>
      </c>
    </row>
    <row r="22329" spans="1:6" x14ac:dyDescent="0.25">
      <c r="A22329" t="s">
        <v>8460</v>
      </c>
      <c r="B22329" s="100" t="s">
        <v>18914</v>
      </c>
      <c r="C22329" s="100"/>
      <c r="D22329" s="124"/>
      <c r="E22329" s="157" t="e">
        <f>VLOOKUP(D22329,'SOAT LIQ'!$A$87:$C$3416,3,FALSE)</f>
        <v>#N/A</v>
      </c>
    </row>
    <row r="22330" spans="1:6" x14ac:dyDescent="0.25">
      <c r="A22330" t="s">
        <v>7606</v>
      </c>
      <c r="B22330" s="100" t="s">
        <v>18914</v>
      </c>
      <c r="C22330" s="100"/>
      <c r="D22330" s="124"/>
      <c r="E22330" s="157" t="e">
        <f>VLOOKUP(D22330,'SOAT LIQ'!$A$87:$C$3416,3,FALSE)</f>
        <v>#N/A</v>
      </c>
    </row>
    <row r="22331" spans="1:6" x14ac:dyDescent="0.25">
      <c r="A22331" t="s">
        <v>8461</v>
      </c>
      <c r="B22331" s="100" t="s">
        <v>18914</v>
      </c>
      <c r="C22331" s="100"/>
      <c r="D22331" s="124"/>
      <c r="E22331" s="157" t="e">
        <f>VLOOKUP(D22331,'SOAT LIQ'!$A$87:$C$3416,3,FALSE)</f>
        <v>#N/A</v>
      </c>
    </row>
    <row r="22332" spans="1:6" x14ac:dyDescent="0.25">
      <c r="A22332" t="s">
        <v>5923</v>
      </c>
      <c r="B22332" s="100" t="s">
        <v>18914</v>
      </c>
      <c r="C22332" s="100"/>
      <c r="D22332" s="124"/>
      <c r="E22332" s="157" t="e">
        <f>VLOOKUP(D22332,'SOAT LIQ'!$A$87:$C$3416,3,FALSE)</f>
        <v>#N/A</v>
      </c>
      <c r="F22332" t="s">
        <v>21632</v>
      </c>
    </row>
    <row r="22333" spans="1:6" x14ac:dyDescent="0.25">
      <c r="A22333" t="s">
        <v>6023</v>
      </c>
      <c r="B22333" s="100" t="s">
        <v>18914</v>
      </c>
      <c r="C22333" s="100"/>
      <c r="D22333" s="124"/>
      <c r="E22333" s="157" t="e">
        <f>VLOOKUP(D22333,'SOAT LIQ'!$A$87:$C$3416,3,FALSE)</f>
        <v>#N/A</v>
      </c>
      <c r="F22333" t="s">
        <v>21632</v>
      </c>
    </row>
    <row r="22334" spans="1:6" x14ac:dyDescent="0.25">
      <c r="A22334" t="s">
        <v>8462</v>
      </c>
      <c r="B22334" s="100" t="s">
        <v>18914</v>
      </c>
      <c r="C22334" s="100"/>
      <c r="D22334" s="124"/>
      <c r="E22334" s="157" t="e">
        <f>VLOOKUP(D22334,'SOAT LIQ'!$A$87:$C$3416,3,FALSE)</f>
        <v>#N/A</v>
      </c>
    </row>
    <row r="22335" spans="1:6" x14ac:dyDescent="0.25">
      <c r="A22335" t="s">
        <v>8463</v>
      </c>
      <c r="B22335" s="100" t="s">
        <v>18914</v>
      </c>
      <c r="C22335" s="100"/>
      <c r="D22335" s="124"/>
      <c r="E22335" s="157" t="e">
        <f>VLOOKUP(D22335,'SOAT LIQ'!$A$87:$C$3416,3,FALSE)</f>
        <v>#N/A</v>
      </c>
    </row>
    <row r="22336" spans="1:6" x14ac:dyDescent="0.25">
      <c r="A22336" t="s">
        <v>5401</v>
      </c>
      <c r="B22336" s="100" t="s">
        <v>18914</v>
      </c>
      <c r="C22336" s="100"/>
      <c r="D22336" s="124"/>
      <c r="E22336" s="157" t="e">
        <f>VLOOKUP(D22336,'SOAT LIQ'!$A$87:$C$3416,3,FALSE)</f>
        <v>#N/A</v>
      </c>
    </row>
    <row r="22337" spans="1:6" x14ac:dyDescent="0.25">
      <c r="A22337" t="s">
        <v>8152</v>
      </c>
      <c r="B22337" s="100" t="s">
        <v>18914</v>
      </c>
      <c r="C22337" s="100"/>
      <c r="D22337" s="124"/>
      <c r="E22337" s="157" t="e">
        <f>VLOOKUP(D22337,'SOAT LIQ'!$A$87:$C$3416,3,FALSE)</f>
        <v>#N/A</v>
      </c>
    </row>
    <row r="22338" spans="1:6" x14ac:dyDescent="0.25">
      <c r="A22338" t="s">
        <v>5508</v>
      </c>
      <c r="B22338" s="100" t="s">
        <v>18914</v>
      </c>
      <c r="C22338" s="100"/>
      <c r="D22338" s="124"/>
      <c r="E22338" s="157" t="e">
        <f>VLOOKUP(D22338,'SOAT LIQ'!$A$87:$C$3416,3,FALSE)</f>
        <v>#N/A</v>
      </c>
      <c r="F22338" t="s">
        <v>21632</v>
      </c>
    </row>
    <row r="22339" spans="1:6" x14ac:dyDescent="0.25">
      <c r="A22339" t="s">
        <v>4339</v>
      </c>
      <c r="B22339" s="100" t="s">
        <v>18914</v>
      </c>
      <c r="C22339" s="100"/>
      <c r="D22339" s="124"/>
      <c r="E22339" s="157" t="e">
        <f>VLOOKUP(D22339,'SOAT LIQ'!$A$87:$C$3416,3,FALSE)</f>
        <v>#N/A</v>
      </c>
      <c r="F22339" t="s">
        <v>21632</v>
      </c>
    </row>
    <row r="22340" spans="1:6" x14ac:dyDescent="0.25">
      <c r="A22340" t="s">
        <v>5142</v>
      </c>
      <c r="B22340" s="100" t="s">
        <v>18914</v>
      </c>
      <c r="C22340" s="100"/>
      <c r="D22340" s="124"/>
      <c r="E22340" s="157" t="e">
        <f>VLOOKUP(D22340,'SOAT LIQ'!$A$87:$C$3416,3,FALSE)</f>
        <v>#N/A</v>
      </c>
      <c r="F22340" t="s">
        <v>21632</v>
      </c>
    </row>
    <row r="22341" spans="1:6" x14ac:dyDescent="0.25">
      <c r="A22341" t="s">
        <v>5969</v>
      </c>
      <c r="B22341" s="100" t="s">
        <v>18914</v>
      </c>
      <c r="C22341" s="100"/>
      <c r="D22341" s="124"/>
      <c r="E22341" s="157" t="e">
        <f>VLOOKUP(D22341,'SOAT LIQ'!$A$87:$C$3416,3,FALSE)</f>
        <v>#N/A</v>
      </c>
      <c r="F22341" t="s">
        <v>21632</v>
      </c>
    </row>
    <row r="22342" spans="1:6" x14ac:dyDescent="0.25">
      <c r="A22342" t="s">
        <v>5936</v>
      </c>
      <c r="B22342" s="100" t="s">
        <v>18914</v>
      </c>
      <c r="C22342" s="100"/>
      <c r="D22342" s="124"/>
      <c r="E22342" s="157" t="e">
        <f>VLOOKUP(D22342,'SOAT LIQ'!$A$87:$C$3416,3,FALSE)</f>
        <v>#N/A</v>
      </c>
      <c r="F22342" t="s">
        <v>21632</v>
      </c>
    </row>
    <row r="22343" spans="1:6" x14ac:dyDescent="0.25">
      <c r="A22343" t="s">
        <v>5523</v>
      </c>
      <c r="B22343" s="100" t="s">
        <v>18914</v>
      </c>
      <c r="C22343" s="100"/>
      <c r="D22343" s="124"/>
      <c r="E22343" s="157" t="e">
        <f>VLOOKUP(D22343,'SOAT LIQ'!$A$87:$C$3416,3,FALSE)</f>
        <v>#N/A</v>
      </c>
      <c r="F22343" t="s">
        <v>21632</v>
      </c>
    </row>
    <row r="22344" spans="1:6" x14ac:dyDescent="0.25">
      <c r="A22344" t="s">
        <v>5965</v>
      </c>
      <c r="B22344" s="100" t="s">
        <v>18915</v>
      </c>
      <c r="C22344" s="100"/>
      <c r="D22344" s="124"/>
      <c r="E22344" s="157" t="e">
        <f>VLOOKUP(D22344,'SOAT LIQ'!$A$87:$C$3416,3,FALSE)</f>
        <v>#N/A</v>
      </c>
      <c r="F22344" t="s">
        <v>21632</v>
      </c>
    </row>
    <row r="22345" spans="1:6" x14ac:dyDescent="0.25">
      <c r="A22345" t="s">
        <v>5750</v>
      </c>
      <c r="B22345" s="100" t="s">
        <v>18915</v>
      </c>
      <c r="C22345" s="100"/>
      <c r="D22345" s="124"/>
      <c r="E22345" s="157" t="e">
        <f>VLOOKUP(D22345,'SOAT LIQ'!$A$87:$C$3416,3,FALSE)</f>
        <v>#N/A</v>
      </c>
      <c r="F22345" t="s">
        <v>21632</v>
      </c>
    </row>
    <row r="22346" spans="1:6" x14ac:dyDescent="0.25">
      <c r="A22346" t="s">
        <v>5482</v>
      </c>
      <c r="B22346" s="100" t="s">
        <v>18915</v>
      </c>
      <c r="C22346" s="100"/>
      <c r="D22346" s="124"/>
      <c r="E22346" s="157" t="e">
        <f>VLOOKUP(D22346,'SOAT LIQ'!$A$87:$C$3416,3,FALSE)</f>
        <v>#N/A</v>
      </c>
      <c r="F22346" t="s">
        <v>21632</v>
      </c>
    </row>
    <row r="22347" spans="1:6" x14ac:dyDescent="0.25">
      <c r="A22347" t="s">
        <v>8459</v>
      </c>
      <c r="B22347" s="100" t="s">
        <v>18915</v>
      </c>
      <c r="C22347" s="100"/>
      <c r="D22347" s="124"/>
      <c r="E22347" s="157" t="e">
        <f>VLOOKUP(D22347,'SOAT LIQ'!$A$87:$C$3416,3,FALSE)</f>
        <v>#N/A</v>
      </c>
    </row>
    <row r="22348" spans="1:6" x14ac:dyDescent="0.25">
      <c r="A22348" t="s">
        <v>4132</v>
      </c>
      <c r="B22348" s="100" t="s">
        <v>18915</v>
      </c>
      <c r="C22348" s="100"/>
      <c r="D22348" s="124"/>
      <c r="E22348" s="157" t="e">
        <f>VLOOKUP(D22348,'SOAT LIQ'!$A$87:$C$3416,3,FALSE)</f>
        <v>#N/A</v>
      </c>
    </row>
    <row r="22349" spans="1:6" x14ac:dyDescent="0.25">
      <c r="A22349" t="s">
        <v>8460</v>
      </c>
      <c r="B22349" s="100" t="s">
        <v>18915</v>
      </c>
      <c r="C22349" s="100"/>
      <c r="D22349" s="124"/>
      <c r="E22349" s="157" t="e">
        <f>VLOOKUP(D22349,'SOAT LIQ'!$A$87:$C$3416,3,FALSE)</f>
        <v>#N/A</v>
      </c>
    </row>
    <row r="22350" spans="1:6" x14ac:dyDescent="0.25">
      <c r="A22350" t="s">
        <v>7606</v>
      </c>
      <c r="B22350" s="100" t="s">
        <v>18915</v>
      </c>
      <c r="C22350" s="100"/>
      <c r="D22350" s="124"/>
      <c r="E22350" s="157" t="e">
        <f>VLOOKUP(D22350,'SOAT LIQ'!$A$87:$C$3416,3,FALSE)</f>
        <v>#N/A</v>
      </c>
    </row>
    <row r="22351" spans="1:6" x14ac:dyDescent="0.25">
      <c r="A22351" t="s">
        <v>8461</v>
      </c>
      <c r="B22351" s="100" t="s">
        <v>18915</v>
      </c>
      <c r="C22351" s="100"/>
      <c r="D22351" s="124"/>
      <c r="E22351" s="157" t="e">
        <f>VLOOKUP(D22351,'SOAT LIQ'!$A$87:$C$3416,3,FALSE)</f>
        <v>#N/A</v>
      </c>
    </row>
    <row r="22352" spans="1:6" x14ac:dyDescent="0.25">
      <c r="A22352" t="s">
        <v>5923</v>
      </c>
      <c r="B22352" s="100" t="s">
        <v>18915</v>
      </c>
      <c r="C22352" s="100"/>
      <c r="D22352" s="124"/>
      <c r="E22352" s="157" t="e">
        <f>VLOOKUP(D22352,'SOAT LIQ'!$A$87:$C$3416,3,FALSE)</f>
        <v>#N/A</v>
      </c>
      <c r="F22352" t="s">
        <v>21632</v>
      </c>
    </row>
    <row r="22353" spans="1:6" x14ac:dyDescent="0.25">
      <c r="A22353" t="s">
        <v>6023</v>
      </c>
      <c r="B22353" s="100" t="s">
        <v>18915</v>
      </c>
      <c r="C22353" s="100"/>
      <c r="D22353" s="124"/>
      <c r="E22353" s="157" t="e">
        <f>VLOOKUP(D22353,'SOAT LIQ'!$A$87:$C$3416,3,FALSE)</f>
        <v>#N/A</v>
      </c>
      <c r="F22353" t="s">
        <v>21632</v>
      </c>
    </row>
    <row r="22354" spans="1:6" x14ac:dyDescent="0.25">
      <c r="A22354" t="s">
        <v>8462</v>
      </c>
      <c r="B22354" s="100" t="s">
        <v>18915</v>
      </c>
      <c r="C22354" s="100"/>
      <c r="D22354" s="124"/>
      <c r="E22354" s="157" t="e">
        <f>VLOOKUP(D22354,'SOAT LIQ'!$A$87:$C$3416,3,FALSE)</f>
        <v>#N/A</v>
      </c>
    </row>
    <row r="22355" spans="1:6" x14ac:dyDescent="0.25">
      <c r="A22355" t="s">
        <v>8463</v>
      </c>
      <c r="B22355" s="100" t="s">
        <v>18915</v>
      </c>
      <c r="C22355" s="100"/>
      <c r="D22355" s="124"/>
      <c r="E22355" s="157" t="e">
        <f>VLOOKUP(D22355,'SOAT LIQ'!$A$87:$C$3416,3,FALSE)</f>
        <v>#N/A</v>
      </c>
    </row>
    <row r="22356" spans="1:6" x14ac:dyDescent="0.25">
      <c r="A22356" t="s">
        <v>5401</v>
      </c>
      <c r="B22356" s="100" t="s">
        <v>18915</v>
      </c>
      <c r="C22356" s="100"/>
      <c r="D22356" s="124"/>
      <c r="E22356" s="157" t="e">
        <f>VLOOKUP(D22356,'SOAT LIQ'!$A$87:$C$3416,3,FALSE)</f>
        <v>#N/A</v>
      </c>
    </row>
    <row r="22357" spans="1:6" x14ac:dyDescent="0.25">
      <c r="A22357" t="s">
        <v>8152</v>
      </c>
      <c r="B22357" s="100" t="s">
        <v>18915</v>
      </c>
      <c r="C22357" s="100"/>
      <c r="D22357" s="124"/>
      <c r="E22357" s="157" t="e">
        <f>VLOOKUP(D22357,'SOAT LIQ'!$A$87:$C$3416,3,FALSE)</f>
        <v>#N/A</v>
      </c>
    </row>
    <row r="22358" spans="1:6" x14ac:dyDescent="0.25">
      <c r="A22358" t="s">
        <v>5508</v>
      </c>
      <c r="B22358" s="100" t="s">
        <v>18915</v>
      </c>
      <c r="C22358" s="100"/>
      <c r="D22358" s="124"/>
      <c r="E22358" s="157" t="e">
        <f>VLOOKUP(D22358,'SOAT LIQ'!$A$87:$C$3416,3,FALSE)</f>
        <v>#N/A</v>
      </c>
      <c r="F22358" t="s">
        <v>21632</v>
      </c>
    </row>
    <row r="22359" spans="1:6" x14ac:dyDescent="0.25">
      <c r="A22359" t="s">
        <v>4339</v>
      </c>
      <c r="B22359" s="100" t="s">
        <v>18915</v>
      </c>
      <c r="C22359" s="100"/>
      <c r="D22359" s="124"/>
      <c r="E22359" s="157" t="e">
        <f>VLOOKUP(D22359,'SOAT LIQ'!$A$87:$C$3416,3,FALSE)</f>
        <v>#N/A</v>
      </c>
      <c r="F22359" t="s">
        <v>21632</v>
      </c>
    </row>
    <row r="22360" spans="1:6" x14ac:dyDescent="0.25">
      <c r="A22360" t="s">
        <v>5142</v>
      </c>
      <c r="B22360" s="100" t="s">
        <v>18915</v>
      </c>
      <c r="C22360" s="100"/>
      <c r="D22360" s="124"/>
      <c r="E22360" s="157" t="e">
        <f>VLOOKUP(D22360,'SOAT LIQ'!$A$87:$C$3416,3,FALSE)</f>
        <v>#N/A</v>
      </c>
      <c r="F22360" t="s">
        <v>21632</v>
      </c>
    </row>
    <row r="22361" spans="1:6" x14ac:dyDescent="0.25">
      <c r="A22361" t="s">
        <v>5969</v>
      </c>
      <c r="B22361" s="100" t="s">
        <v>18915</v>
      </c>
      <c r="C22361" s="100"/>
      <c r="D22361" s="124"/>
      <c r="E22361" s="157" t="e">
        <f>VLOOKUP(D22361,'SOAT LIQ'!$A$87:$C$3416,3,FALSE)</f>
        <v>#N/A</v>
      </c>
      <c r="F22361" t="s">
        <v>21632</v>
      </c>
    </row>
    <row r="22362" spans="1:6" x14ac:dyDescent="0.25">
      <c r="A22362" t="s">
        <v>5936</v>
      </c>
      <c r="B22362" s="100" t="s">
        <v>18915</v>
      </c>
      <c r="C22362" s="100"/>
      <c r="D22362" s="124"/>
      <c r="E22362" s="157" t="e">
        <f>VLOOKUP(D22362,'SOAT LIQ'!$A$87:$C$3416,3,FALSE)</f>
        <v>#N/A</v>
      </c>
      <c r="F22362" t="s">
        <v>21632</v>
      </c>
    </row>
    <row r="22363" spans="1:6" x14ac:dyDescent="0.25">
      <c r="A22363" t="s">
        <v>5523</v>
      </c>
      <c r="B22363" s="100" t="s">
        <v>18915</v>
      </c>
      <c r="C22363" s="100"/>
      <c r="D22363" s="124"/>
      <c r="E22363" s="157" t="e">
        <f>VLOOKUP(D22363,'SOAT LIQ'!$A$87:$C$3416,3,FALSE)</f>
        <v>#N/A</v>
      </c>
      <c r="F22363" t="s">
        <v>21632</v>
      </c>
    </row>
    <row r="22364" spans="1:6" x14ac:dyDescent="0.25">
      <c r="A22364" t="s">
        <v>5965</v>
      </c>
      <c r="B22364" s="100" t="s">
        <v>18916</v>
      </c>
      <c r="C22364" s="100"/>
      <c r="D22364" s="124"/>
      <c r="E22364" s="157" t="e">
        <f>VLOOKUP(D22364,'SOAT LIQ'!$A$87:$C$3416,3,FALSE)</f>
        <v>#N/A</v>
      </c>
      <c r="F22364" t="s">
        <v>21632</v>
      </c>
    </row>
    <row r="22365" spans="1:6" x14ac:dyDescent="0.25">
      <c r="A22365" t="s">
        <v>5750</v>
      </c>
      <c r="B22365" s="100" t="s">
        <v>18916</v>
      </c>
      <c r="C22365" s="100"/>
      <c r="D22365" s="124"/>
      <c r="E22365" s="157" t="e">
        <f>VLOOKUP(D22365,'SOAT LIQ'!$A$87:$C$3416,3,FALSE)</f>
        <v>#N/A</v>
      </c>
      <c r="F22365" t="s">
        <v>21632</v>
      </c>
    </row>
    <row r="22366" spans="1:6" x14ac:dyDescent="0.25">
      <c r="A22366" t="s">
        <v>5482</v>
      </c>
      <c r="B22366" s="100" t="s">
        <v>18916</v>
      </c>
      <c r="C22366" s="100"/>
      <c r="D22366" s="124"/>
      <c r="E22366" s="157" t="e">
        <f>VLOOKUP(D22366,'SOAT LIQ'!$A$87:$C$3416,3,FALSE)</f>
        <v>#N/A</v>
      </c>
      <c r="F22366" t="s">
        <v>21632</v>
      </c>
    </row>
    <row r="22367" spans="1:6" x14ac:dyDescent="0.25">
      <c r="A22367" t="s">
        <v>8459</v>
      </c>
      <c r="B22367" s="100" t="s">
        <v>18916</v>
      </c>
      <c r="C22367" s="100"/>
      <c r="D22367" s="124"/>
      <c r="E22367" s="157" t="e">
        <f>VLOOKUP(D22367,'SOAT LIQ'!$A$87:$C$3416,3,FALSE)</f>
        <v>#N/A</v>
      </c>
    </row>
    <row r="22368" spans="1:6" x14ac:dyDescent="0.25">
      <c r="A22368" t="s">
        <v>4132</v>
      </c>
      <c r="B22368" s="100" t="s">
        <v>18916</v>
      </c>
      <c r="C22368" s="100"/>
      <c r="D22368" s="124"/>
      <c r="E22368" s="157" t="e">
        <f>VLOOKUP(D22368,'SOAT LIQ'!$A$87:$C$3416,3,FALSE)</f>
        <v>#N/A</v>
      </c>
    </row>
    <row r="22369" spans="1:6" x14ac:dyDescent="0.25">
      <c r="A22369" t="s">
        <v>8460</v>
      </c>
      <c r="B22369" s="100" t="s">
        <v>18916</v>
      </c>
      <c r="C22369" s="100"/>
      <c r="D22369" s="124"/>
      <c r="E22369" s="157" t="e">
        <f>VLOOKUP(D22369,'SOAT LIQ'!$A$87:$C$3416,3,FALSE)</f>
        <v>#N/A</v>
      </c>
    </row>
    <row r="22370" spans="1:6" x14ac:dyDescent="0.25">
      <c r="A22370" t="s">
        <v>7606</v>
      </c>
      <c r="B22370" s="100" t="s">
        <v>18916</v>
      </c>
      <c r="C22370" s="100"/>
      <c r="D22370" s="124"/>
      <c r="E22370" s="157" t="e">
        <f>VLOOKUP(D22370,'SOAT LIQ'!$A$87:$C$3416,3,FALSE)</f>
        <v>#N/A</v>
      </c>
    </row>
    <row r="22371" spans="1:6" x14ac:dyDescent="0.25">
      <c r="A22371" t="s">
        <v>8461</v>
      </c>
      <c r="B22371" s="100" t="s">
        <v>18916</v>
      </c>
      <c r="C22371" s="100"/>
      <c r="D22371" s="124"/>
      <c r="E22371" s="157" t="e">
        <f>VLOOKUP(D22371,'SOAT LIQ'!$A$87:$C$3416,3,FALSE)</f>
        <v>#N/A</v>
      </c>
    </row>
    <row r="22372" spans="1:6" x14ac:dyDescent="0.25">
      <c r="A22372" t="s">
        <v>5923</v>
      </c>
      <c r="B22372" s="100" t="s">
        <v>18916</v>
      </c>
      <c r="C22372" s="100"/>
      <c r="D22372" s="124"/>
      <c r="E22372" s="157" t="e">
        <f>VLOOKUP(D22372,'SOAT LIQ'!$A$87:$C$3416,3,FALSE)</f>
        <v>#N/A</v>
      </c>
      <c r="F22372" t="s">
        <v>21632</v>
      </c>
    </row>
    <row r="22373" spans="1:6" x14ac:dyDescent="0.25">
      <c r="A22373" t="s">
        <v>6023</v>
      </c>
      <c r="B22373" s="100" t="s">
        <v>18916</v>
      </c>
      <c r="C22373" s="100"/>
      <c r="D22373" s="124"/>
      <c r="E22373" s="157" t="e">
        <f>VLOOKUP(D22373,'SOAT LIQ'!$A$87:$C$3416,3,FALSE)</f>
        <v>#N/A</v>
      </c>
      <c r="F22373" t="s">
        <v>21632</v>
      </c>
    </row>
    <row r="22374" spans="1:6" x14ac:dyDescent="0.25">
      <c r="A22374" t="s">
        <v>8462</v>
      </c>
      <c r="B22374" s="100" t="s">
        <v>18916</v>
      </c>
      <c r="C22374" s="100"/>
      <c r="D22374" s="124"/>
      <c r="E22374" s="157" t="e">
        <f>VLOOKUP(D22374,'SOAT LIQ'!$A$87:$C$3416,3,FALSE)</f>
        <v>#N/A</v>
      </c>
    </row>
    <row r="22375" spans="1:6" x14ac:dyDescent="0.25">
      <c r="A22375" t="s">
        <v>8463</v>
      </c>
      <c r="B22375" s="100" t="s">
        <v>18916</v>
      </c>
      <c r="C22375" s="100"/>
      <c r="D22375" s="124"/>
      <c r="E22375" s="157" t="e">
        <f>VLOOKUP(D22375,'SOAT LIQ'!$A$87:$C$3416,3,FALSE)</f>
        <v>#N/A</v>
      </c>
    </row>
    <row r="22376" spans="1:6" x14ac:dyDescent="0.25">
      <c r="A22376" t="s">
        <v>5401</v>
      </c>
      <c r="B22376" s="100" t="s">
        <v>18916</v>
      </c>
      <c r="C22376" s="100"/>
      <c r="D22376" s="124"/>
      <c r="E22376" s="157" t="e">
        <f>VLOOKUP(D22376,'SOAT LIQ'!$A$87:$C$3416,3,FALSE)</f>
        <v>#N/A</v>
      </c>
    </row>
    <row r="22377" spans="1:6" x14ac:dyDescent="0.25">
      <c r="A22377" t="s">
        <v>8152</v>
      </c>
      <c r="B22377" s="100" t="s">
        <v>18916</v>
      </c>
      <c r="C22377" s="100"/>
      <c r="D22377" s="124"/>
      <c r="E22377" s="157" t="e">
        <f>VLOOKUP(D22377,'SOAT LIQ'!$A$87:$C$3416,3,FALSE)</f>
        <v>#N/A</v>
      </c>
    </row>
    <row r="22378" spans="1:6" x14ac:dyDescent="0.25">
      <c r="A22378" t="s">
        <v>5508</v>
      </c>
      <c r="B22378" s="100" t="s">
        <v>18916</v>
      </c>
      <c r="C22378" s="100"/>
      <c r="D22378" s="124"/>
      <c r="E22378" s="157" t="e">
        <f>VLOOKUP(D22378,'SOAT LIQ'!$A$87:$C$3416,3,FALSE)</f>
        <v>#N/A</v>
      </c>
      <c r="F22378" t="s">
        <v>21632</v>
      </c>
    </row>
    <row r="22379" spans="1:6" x14ac:dyDescent="0.25">
      <c r="A22379" t="s">
        <v>4339</v>
      </c>
      <c r="B22379" s="100" t="s">
        <v>18916</v>
      </c>
      <c r="C22379" s="100"/>
      <c r="D22379" s="124"/>
      <c r="E22379" s="157" t="e">
        <f>VLOOKUP(D22379,'SOAT LIQ'!$A$87:$C$3416,3,FALSE)</f>
        <v>#N/A</v>
      </c>
      <c r="F22379" t="s">
        <v>21632</v>
      </c>
    </row>
    <row r="22380" spans="1:6" x14ac:dyDescent="0.25">
      <c r="A22380" t="s">
        <v>5142</v>
      </c>
      <c r="B22380" s="100" t="s">
        <v>18916</v>
      </c>
      <c r="C22380" s="100"/>
      <c r="D22380" s="124"/>
      <c r="E22380" s="157" t="e">
        <f>VLOOKUP(D22380,'SOAT LIQ'!$A$87:$C$3416,3,FALSE)</f>
        <v>#N/A</v>
      </c>
      <c r="F22380" t="s">
        <v>21632</v>
      </c>
    </row>
    <row r="22381" spans="1:6" x14ac:dyDescent="0.25">
      <c r="A22381" t="s">
        <v>5969</v>
      </c>
      <c r="B22381" s="100" t="s">
        <v>18916</v>
      </c>
      <c r="C22381" s="100"/>
      <c r="D22381" s="124"/>
      <c r="E22381" s="157" t="e">
        <f>VLOOKUP(D22381,'SOAT LIQ'!$A$87:$C$3416,3,FALSE)</f>
        <v>#N/A</v>
      </c>
      <c r="F22381" t="s">
        <v>21632</v>
      </c>
    </row>
    <row r="22382" spans="1:6" x14ac:dyDescent="0.25">
      <c r="A22382" t="s">
        <v>5936</v>
      </c>
      <c r="B22382" s="100" t="s">
        <v>18916</v>
      </c>
      <c r="C22382" s="100"/>
      <c r="D22382" s="124"/>
      <c r="E22382" s="157" t="e">
        <f>VLOOKUP(D22382,'SOAT LIQ'!$A$87:$C$3416,3,FALSE)</f>
        <v>#N/A</v>
      </c>
      <c r="F22382" t="s">
        <v>21632</v>
      </c>
    </row>
    <row r="22383" spans="1:6" x14ac:dyDescent="0.25">
      <c r="A22383" t="s">
        <v>5523</v>
      </c>
      <c r="B22383" s="100" t="s">
        <v>18916</v>
      </c>
      <c r="C22383" s="100"/>
      <c r="D22383" s="124"/>
      <c r="E22383" s="157" t="e">
        <f>VLOOKUP(D22383,'SOAT LIQ'!$A$87:$C$3416,3,FALSE)</f>
        <v>#N/A</v>
      </c>
      <c r="F22383" t="s">
        <v>21632</v>
      </c>
    </row>
    <row r="22384" spans="1:6" x14ac:dyDescent="0.25">
      <c r="A22384" t="s">
        <v>5965</v>
      </c>
      <c r="B22384" s="100" t="s">
        <v>18917</v>
      </c>
      <c r="C22384" s="100"/>
      <c r="D22384" s="124"/>
      <c r="E22384" s="157" t="e">
        <f>VLOOKUP(D22384,'SOAT LIQ'!$A$87:$C$3416,3,FALSE)</f>
        <v>#N/A</v>
      </c>
      <c r="F22384" t="s">
        <v>21632</v>
      </c>
    </row>
    <row r="22385" spans="1:6" x14ac:dyDescent="0.25">
      <c r="A22385" t="s">
        <v>5750</v>
      </c>
      <c r="B22385" s="100" t="s">
        <v>18917</v>
      </c>
      <c r="C22385" s="100"/>
      <c r="D22385" s="124"/>
      <c r="E22385" s="157" t="e">
        <f>VLOOKUP(D22385,'SOAT LIQ'!$A$87:$C$3416,3,FALSE)</f>
        <v>#N/A</v>
      </c>
      <c r="F22385" t="s">
        <v>21632</v>
      </c>
    </row>
    <row r="22386" spans="1:6" x14ac:dyDescent="0.25">
      <c r="A22386" t="s">
        <v>5482</v>
      </c>
      <c r="B22386" s="100" t="s">
        <v>18917</v>
      </c>
      <c r="C22386" s="100"/>
      <c r="D22386" s="124"/>
      <c r="E22386" s="157" t="e">
        <f>VLOOKUP(D22386,'SOAT LIQ'!$A$87:$C$3416,3,FALSE)</f>
        <v>#N/A</v>
      </c>
      <c r="F22386" t="s">
        <v>21632</v>
      </c>
    </row>
    <row r="22387" spans="1:6" x14ac:dyDescent="0.25">
      <c r="A22387" t="s">
        <v>8459</v>
      </c>
      <c r="B22387" s="100" t="s">
        <v>18917</v>
      </c>
      <c r="C22387" s="100"/>
      <c r="D22387" s="124"/>
      <c r="E22387" s="157" t="e">
        <f>VLOOKUP(D22387,'SOAT LIQ'!$A$87:$C$3416,3,FALSE)</f>
        <v>#N/A</v>
      </c>
    </row>
    <row r="22388" spans="1:6" x14ac:dyDescent="0.25">
      <c r="A22388" t="s">
        <v>4132</v>
      </c>
      <c r="B22388" s="100" t="s">
        <v>18917</v>
      </c>
      <c r="C22388" s="100"/>
      <c r="D22388" s="124"/>
      <c r="E22388" s="157" t="e">
        <f>VLOOKUP(D22388,'SOAT LIQ'!$A$87:$C$3416,3,FALSE)</f>
        <v>#N/A</v>
      </c>
    </row>
    <row r="22389" spans="1:6" x14ac:dyDescent="0.25">
      <c r="A22389" t="s">
        <v>8460</v>
      </c>
      <c r="B22389" s="100" t="s">
        <v>18917</v>
      </c>
      <c r="C22389" s="100"/>
      <c r="D22389" s="124"/>
      <c r="E22389" s="157" t="e">
        <f>VLOOKUP(D22389,'SOAT LIQ'!$A$87:$C$3416,3,FALSE)</f>
        <v>#N/A</v>
      </c>
    </row>
    <row r="22390" spans="1:6" x14ac:dyDescent="0.25">
      <c r="A22390" t="s">
        <v>7606</v>
      </c>
      <c r="B22390" s="100" t="s">
        <v>18917</v>
      </c>
      <c r="C22390" s="100"/>
      <c r="D22390" s="124"/>
      <c r="E22390" s="157" t="e">
        <f>VLOOKUP(D22390,'SOAT LIQ'!$A$87:$C$3416,3,FALSE)</f>
        <v>#N/A</v>
      </c>
    </row>
    <row r="22391" spans="1:6" x14ac:dyDescent="0.25">
      <c r="A22391" t="s">
        <v>8461</v>
      </c>
      <c r="B22391" s="100" t="s">
        <v>18917</v>
      </c>
      <c r="C22391" s="100"/>
      <c r="D22391" s="124"/>
      <c r="E22391" s="157" t="e">
        <f>VLOOKUP(D22391,'SOAT LIQ'!$A$87:$C$3416,3,FALSE)</f>
        <v>#N/A</v>
      </c>
    </row>
    <row r="22392" spans="1:6" x14ac:dyDescent="0.25">
      <c r="A22392" t="s">
        <v>5923</v>
      </c>
      <c r="B22392" s="100" t="s">
        <v>18917</v>
      </c>
      <c r="C22392" s="100"/>
      <c r="D22392" s="124"/>
      <c r="E22392" s="157" t="e">
        <f>VLOOKUP(D22392,'SOAT LIQ'!$A$87:$C$3416,3,FALSE)</f>
        <v>#N/A</v>
      </c>
      <c r="F22392" t="s">
        <v>21632</v>
      </c>
    </row>
    <row r="22393" spans="1:6" x14ac:dyDescent="0.25">
      <c r="A22393" t="s">
        <v>6023</v>
      </c>
      <c r="B22393" s="100" t="s">
        <v>18917</v>
      </c>
      <c r="C22393" s="100"/>
      <c r="D22393" s="124"/>
      <c r="E22393" s="157" t="e">
        <f>VLOOKUP(D22393,'SOAT LIQ'!$A$87:$C$3416,3,FALSE)</f>
        <v>#N/A</v>
      </c>
      <c r="F22393" t="s">
        <v>21632</v>
      </c>
    </row>
    <row r="22394" spans="1:6" x14ac:dyDescent="0.25">
      <c r="A22394" t="s">
        <v>8462</v>
      </c>
      <c r="B22394" s="100" t="s">
        <v>18917</v>
      </c>
      <c r="C22394" s="100"/>
      <c r="D22394" s="124"/>
      <c r="E22394" s="157" t="e">
        <f>VLOOKUP(D22394,'SOAT LIQ'!$A$87:$C$3416,3,FALSE)</f>
        <v>#N/A</v>
      </c>
    </row>
    <row r="22395" spans="1:6" x14ac:dyDescent="0.25">
      <c r="A22395" t="s">
        <v>8463</v>
      </c>
      <c r="B22395" s="100" t="s">
        <v>18917</v>
      </c>
      <c r="C22395" s="100"/>
      <c r="D22395" s="124"/>
      <c r="E22395" s="157" t="e">
        <f>VLOOKUP(D22395,'SOAT LIQ'!$A$87:$C$3416,3,FALSE)</f>
        <v>#N/A</v>
      </c>
    </row>
    <row r="22396" spans="1:6" x14ac:dyDescent="0.25">
      <c r="A22396" t="s">
        <v>5401</v>
      </c>
      <c r="B22396" s="100" t="s">
        <v>18917</v>
      </c>
      <c r="C22396" s="100"/>
      <c r="D22396" s="124"/>
      <c r="E22396" s="157" t="e">
        <f>VLOOKUP(D22396,'SOAT LIQ'!$A$87:$C$3416,3,FALSE)</f>
        <v>#N/A</v>
      </c>
    </row>
    <row r="22397" spans="1:6" x14ac:dyDescent="0.25">
      <c r="A22397" t="s">
        <v>8152</v>
      </c>
      <c r="B22397" s="100" t="s">
        <v>18917</v>
      </c>
      <c r="C22397" s="100"/>
      <c r="D22397" s="124"/>
      <c r="E22397" s="157" t="e">
        <f>VLOOKUP(D22397,'SOAT LIQ'!$A$87:$C$3416,3,FALSE)</f>
        <v>#N/A</v>
      </c>
    </row>
    <row r="22398" spans="1:6" x14ac:dyDescent="0.25">
      <c r="A22398" t="s">
        <v>5508</v>
      </c>
      <c r="B22398" s="100" t="s">
        <v>18917</v>
      </c>
      <c r="C22398" s="100"/>
      <c r="D22398" s="124"/>
      <c r="E22398" s="157" t="e">
        <f>VLOOKUP(D22398,'SOAT LIQ'!$A$87:$C$3416,3,FALSE)</f>
        <v>#N/A</v>
      </c>
      <c r="F22398" t="s">
        <v>21632</v>
      </c>
    </row>
    <row r="22399" spans="1:6" x14ac:dyDescent="0.25">
      <c r="A22399" t="s">
        <v>4339</v>
      </c>
      <c r="B22399" s="100" t="s">
        <v>18917</v>
      </c>
      <c r="C22399" s="100"/>
      <c r="D22399" s="124"/>
      <c r="E22399" s="157" t="e">
        <f>VLOOKUP(D22399,'SOAT LIQ'!$A$87:$C$3416,3,FALSE)</f>
        <v>#N/A</v>
      </c>
      <c r="F22399" t="s">
        <v>21632</v>
      </c>
    </row>
    <row r="22400" spans="1:6" x14ac:dyDescent="0.25">
      <c r="A22400" t="s">
        <v>5142</v>
      </c>
      <c r="B22400" s="100" t="s">
        <v>18917</v>
      </c>
      <c r="C22400" s="100"/>
      <c r="D22400" s="124"/>
      <c r="E22400" s="157" t="e">
        <f>VLOOKUP(D22400,'SOAT LIQ'!$A$87:$C$3416,3,FALSE)</f>
        <v>#N/A</v>
      </c>
      <c r="F22400" t="s">
        <v>21632</v>
      </c>
    </row>
    <row r="22401" spans="1:6" x14ac:dyDescent="0.25">
      <c r="A22401" t="s">
        <v>5969</v>
      </c>
      <c r="B22401" s="100" t="s">
        <v>18917</v>
      </c>
      <c r="C22401" s="100"/>
      <c r="D22401" s="124"/>
      <c r="E22401" s="157" t="e">
        <f>VLOOKUP(D22401,'SOAT LIQ'!$A$87:$C$3416,3,FALSE)</f>
        <v>#N/A</v>
      </c>
      <c r="F22401" t="s">
        <v>21632</v>
      </c>
    </row>
    <row r="22402" spans="1:6" x14ac:dyDescent="0.25">
      <c r="A22402" t="s">
        <v>5936</v>
      </c>
      <c r="B22402" s="100" t="s">
        <v>18917</v>
      </c>
      <c r="C22402" s="100"/>
      <c r="D22402" s="124"/>
      <c r="E22402" s="157" t="e">
        <f>VLOOKUP(D22402,'SOAT LIQ'!$A$87:$C$3416,3,FALSE)</f>
        <v>#N/A</v>
      </c>
      <c r="F22402" t="s">
        <v>21632</v>
      </c>
    </row>
    <row r="22403" spans="1:6" x14ac:dyDescent="0.25">
      <c r="A22403" t="s">
        <v>5523</v>
      </c>
      <c r="B22403" s="100" t="s">
        <v>18917</v>
      </c>
      <c r="C22403" s="100"/>
      <c r="D22403" s="124"/>
      <c r="E22403" s="157" t="e">
        <f>VLOOKUP(D22403,'SOAT LIQ'!$A$87:$C$3416,3,FALSE)</f>
        <v>#N/A</v>
      </c>
      <c r="F22403" t="s">
        <v>21632</v>
      </c>
    </row>
    <row r="22404" spans="1:6" x14ac:dyDescent="0.25">
      <c r="A22404" t="s">
        <v>5965</v>
      </c>
      <c r="B22404" s="100" t="s">
        <v>18918</v>
      </c>
      <c r="C22404" s="100"/>
      <c r="D22404" s="124"/>
      <c r="E22404" s="157" t="e">
        <f>VLOOKUP(D22404,'SOAT LIQ'!$A$87:$C$3416,3,FALSE)</f>
        <v>#N/A</v>
      </c>
      <c r="F22404" t="s">
        <v>21632</v>
      </c>
    </row>
    <row r="22405" spans="1:6" x14ac:dyDescent="0.25">
      <c r="A22405" t="s">
        <v>5922</v>
      </c>
      <c r="B22405" s="100" t="s">
        <v>18918</v>
      </c>
      <c r="C22405" s="100"/>
      <c r="D22405" s="124"/>
      <c r="E22405" s="157" t="e">
        <f>VLOOKUP(D22405,'SOAT LIQ'!$A$87:$C$3416,3,FALSE)</f>
        <v>#N/A</v>
      </c>
      <c r="F22405" t="s">
        <v>21632</v>
      </c>
    </row>
    <row r="22406" spans="1:6" x14ac:dyDescent="0.25">
      <c r="A22406" t="s">
        <v>5750</v>
      </c>
      <c r="B22406" s="100" t="s">
        <v>18918</v>
      </c>
      <c r="C22406" s="100"/>
      <c r="D22406" s="124"/>
      <c r="E22406" s="157" t="e">
        <f>VLOOKUP(D22406,'SOAT LIQ'!$A$87:$C$3416,3,FALSE)</f>
        <v>#N/A</v>
      </c>
      <c r="F22406" t="s">
        <v>21632</v>
      </c>
    </row>
    <row r="22407" spans="1:6" x14ac:dyDescent="0.25">
      <c r="A22407" t="s">
        <v>8459</v>
      </c>
      <c r="B22407" s="100" t="s">
        <v>18918</v>
      </c>
      <c r="C22407" s="100"/>
      <c r="D22407" s="124"/>
      <c r="E22407" s="157" t="e">
        <f>VLOOKUP(D22407,'SOAT LIQ'!$A$87:$C$3416,3,FALSE)</f>
        <v>#N/A</v>
      </c>
    </row>
    <row r="22408" spans="1:6" x14ac:dyDescent="0.25">
      <c r="A22408" t="s">
        <v>4132</v>
      </c>
      <c r="B22408" s="100" t="s">
        <v>18918</v>
      </c>
      <c r="C22408" s="100"/>
      <c r="D22408" s="124"/>
      <c r="E22408" s="157" t="e">
        <f>VLOOKUP(D22408,'SOAT LIQ'!$A$87:$C$3416,3,FALSE)</f>
        <v>#N/A</v>
      </c>
    </row>
    <row r="22409" spans="1:6" x14ac:dyDescent="0.25">
      <c r="A22409" t="s">
        <v>8460</v>
      </c>
      <c r="B22409" s="100" t="s">
        <v>18918</v>
      </c>
      <c r="C22409" s="100"/>
      <c r="D22409" s="124"/>
      <c r="E22409" s="157" t="e">
        <f>VLOOKUP(D22409,'SOAT LIQ'!$A$87:$C$3416,3,FALSE)</f>
        <v>#N/A</v>
      </c>
    </row>
    <row r="22410" spans="1:6" x14ac:dyDescent="0.25">
      <c r="A22410" t="s">
        <v>7606</v>
      </c>
      <c r="B22410" s="100" t="s">
        <v>18918</v>
      </c>
      <c r="C22410" s="100"/>
      <c r="D22410" s="124"/>
      <c r="E22410" s="157" t="e">
        <f>VLOOKUP(D22410,'SOAT LIQ'!$A$87:$C$3416,3,FALSE)</f>
        <v>#N/A</v>
      </c>
    </row>
    <row r="22411" spans="1:6" x14ac:dyDescent="0.25">
      <c r="A22411" t="s">
        <v>8461</v>
      </c>
      <c r="B22411" s="100" t="s">
        <v>18918</v>
      </c>
      <c r="C22411" s="100"/>
      <c r="D22411" s="124"/>
      <c r="E22411" s="157" t="e">
        <f>VLOOKUP(D22411,'SOAT LIQ'!$A$87:$C$3416,3,FALSE)</f>
        <v>#N/A</v>
      </c>
    </row>
    <row r="22412" spans="1:6" x14ac:dyDescent="0.25">
      <c r="A22412" t="s">
        <v>5923</v>
      </c>
      <c r="B22412" s="100" t="s">
        <v>18918</v>
      </c>
      <c r="C22412" s="100"/>
      <c r="D22412" s="124"/>
      <c r="E22412" s="157" t="e">
        <f>VLOOKUP(D22412,'SOAT LIQ'!$A$87:$C$3416,3,FALSE)</f>
        <v>#N/A</v>
      </c>
      <c r="F22412" t="s">
        <v>21632</v>
      </c>
    </row>
    <row r="22413" spans="1:6" x14ac:dyDescent="0.25">
      <c r="A22413" t="s">
        <v>8469</v>
      </c>
      <c r="B22413" s="100" t="s">
        <v>18918</v>
      </c>
      <c r="C22413" s="100"/>
      <c r="D22413" s="124"/>
      <c r="E22413" s="157" t="e">
        <f>VLOOKUP(D22413,'SOAT LIQ'!$A$87:$C$3416,3,FALSE)</f>
        <v>#N/A</v>
      </c>
      <c r="F22413" t="s">
        <v>21632</v>
      </c>
    </row>
    <row r="22414" spans="1:6" x14ac:dyDescent="0.25">
      <c r="A22414" t="s">
        <v>6023</v>
      </c>
      <c r="B22414" s="100" t="s">
        <v>18918</v>
      </c>
      <c r="C22414" s="100"/>
      <c r="D22414" s="124"/>
      <c r="E22414" s="157" t="e">
        <f>VLOOKUP(D22414,'SOAT LIQ'!$A$87:$C$3416,3,FALSE)</f>
        <v>#N/A</v>
      </c>
      <c r="F22414" t="s">
        <v>21632</v>
      </c>
    </row>
    <row r="22415" spans="1:6" x14ac:dyDescent="0.25">
      <c r="A22415" t="s">
        <v>5924</v>
      </c>
      <c r="B22415" s="100" t="s">
        <v>18918</v>
      </c>
      <c r="C22415" s="100"/>
      <c r="D22415" s="124"/>
      <c r="E22415" s="157" t="e">
        <f>VLOOKUP(D22415,'SOAT LIQ'!$A$87:$C$3416,3,FALSE)</f>
        <v>#N/A</v>
      </c>
      <c r="F22415" t="s">
        <v>21632</v>
      </c>
    </row>
    <row r="22416" spans="1:6" x14ac:dyDescent="0.25">
      <c r="A22416" t="s">
        <v>8462</v>
      </c>
      <c r="B22416" s="100" t="s">
        <v>18918</v>
      </c>
      <c r="C22416" s="100"/>
      <c r="D22416" s="124"/>
      <c r="E22416" s="157" t="e">
        <f>VLOOKUP(D22416,'SOAT LIQ'!$A$87:$C$3416,3,FALSE)</f>
        <v>#N/A</v>
      </c>
    </row>
    <row r="22417" spans="1:6" x14ac:dyDescent="0.25">
      <c r="A22417" t="s">
        <v>8463</v>
      </c>
      <c r="B22417" s="100" t="s">
        <v>18918</v>
      </c>
      <c r="C22417" s="100"/>
      <c r="D22417" s="124"/>
      <c r="E22417" s="157" t="e">
        <f>VLOOKUP(D22417,'SOAT LIQ'!$A$87:$C$3416,3,FALSE)</f>
        <v>#N/A</v>
      </c>
    </row>
    <row r="22418" spans="1:6" x14ac:dyDescent="0.25">
      <c r="A22418" t="s">
        <v>6318</v>
      </c>
      <c r="B22418" s="100" t="s">
        <v>18918</v>
      </c>
      <c r="C22418" s="100"/>
      <c r="D22418" s="124"/>
      <c r="E22418" s="157" t="e">
        <f>VLOOKUP(D22418,'SOAT LIQ'!$A$87:$C$3416,3,FALSE)</f>
        <v>#N/A</v>
      </c>
    </row>
    <row r="22419" spans="1:6" x14ac:dyDescent="0.25">
      <c r="A22419" t="s">
        <v>5401</v>
      </c>
      <c r="B22419" s="100" t="s">
        <v>18918</v>
      </c>
      <c r="C22419" s="100"/>
      <c r="D22419" s="124"/>
      <c r="E22419" s="157" t="e">
        <f>VLOOKUP(D22419,'SOAT LIQ'!$A$87:$C$3416,3,FALSE)</f>
        <v>#N/A</v>
      </c>
    </row>
    <row r="22420" spans="1:6" x14ac:dyDescent="0.25">
      <c r="A22420" t="s">
        <v>8464</v>
      </c>
      <c r="B22420" s="100" t="s">
        <v>18918</v>
      </c>
      <c r="C22420" s="100"/>
      <c r="D22420" s="124"/>
      <c r="E22420" s="157" t="e">
        <f>VLOOKUP(D22420,'SOAT LIQ'!$A$87:$C$3416,3,FALSE)</f>
        <v>#N/A</v>
      </c>
    </row>
    <row r="22421" spans="1:6" x14ac:dyDescent="0.25">
      <c r="A22421" t="s">
        <v>8465</v>
      </c>
      <c r="B22421" s="100" t="s">
        <v>18918</v>
      </c>
      <c r="C22421" s="100"/>
      <c r="D22421" s="124"/>
      <c r="E22421" s="157" t="e">
        <f>VLOOKUP(D22421,'SOAT LIQ'!$A$87:$C$3416,3,FALSE)</f>
        <v>#N/A</v>
      </c>
    </row>
    <row r="22422" spans="1:6" x14ac:dyDescent="0.25">
      <c r="A22422" t="s">
        <v>8152</v>
      </c>
      <c r="B22422" s="100" t="s">
        <v>18918</v>
      </c>
      <c r="C22422" s="100"/>
      <c r="D22422" s="124"/>
      <c r="E22422" s="157" t="e">
        <f>VLOOKUP(D22422,'SOAT LIQ'!$A$87:$C$3416,3,FALSE)</f>
        <v>#N/A</v>
      </c>
    </row>
    <row r="22423" spans="1:6" x14ac:dyDescent="0.25">
      <c r="A22423" t="s">
        <v>6113</v>
      </c>
      <c r="B22423" s="100" t="s">
        <v>18918</v>
      </c>
      <c r="C22423" s="100"/>
      <c r="D22423" s="124"/>
      <c r="E22423" s="157" t="e">
        <f>VLOOKUP(D22423,'SOAT LIQ'!$A$87:$C$3416,3,FALSE)</f>
        <v>#N/A</v>
      </c>
      <c r="F22423" t="s">
        <v>21632</v>
      </c>
    </row>
    <row r="22424" spans="1:6" x14ac:dyDescent="0.25">
      <c r="A22424" t="s">
        <v>5748</v>
      </c>
      <c r="B22424" s="100" t="s">
        <v>18918</v>
      </c>
      <c r="C22424" s="100"/>
      <c r="D22424" s="124"/>
      <c r="E22424" s="157" t="e">
        <f>VLOOKUP(D22424,'SOAT LIQ'!$A$87:$C$3416,3,FALSE)</f>
        <v>#N/A</v>
      </c>
      <c r="F22424" t="s">
        <v>21632</v>
      </c>
    </row>
    <row r="22425" spans="1:6" x14ac:dyDescent="0.25">
      <c r="A22425" t="s">
        <v>5508</v>
      </c>
      <c r="B22425" s="100" t="s">
        <v>18918</v>
      </c>
      <c r="C22425" s="100"/>
      <c r="D22425" s="124"/>
      <c r="E22425" s="157" t="e">
        <f>VLOOKUP(D22425,'SOAT LIQ'!$A$87:$C$3416,3,FALSE)</f>
        <v>#N/A</v>
      </c>
      <c r="F22425" t="s">
        <v>21632</v>
      </c>
    </row>
    <row r="22426" spans="1:6" x14ac:dyDescent="0.25">
      <c r="A22426" t="s">
        <v>4339</v>
      </c>
      <c r="B22426" s="100" t="s">
        <v>18918</v>
      </c>
      <c r="C22426" s="100"/>
      <c r="D22426" s="124"/>
      <c r="E22426" s="157" t="e">
        <f>VLOOKUP(D22426,'SOAT LIQ'!$A$87:$C$3416,3,FALSE)</f>
        <v>#N/A</v>
      </c>
      <c r="F22426" t="s">
        <v>21632</v>
      </c>
    </row>
    <row r="22427" spans="1:6" x14ac:dyDescent="0.25">
      <c r="A22427" t="s">
        <v>5809</v>
      </c>
      <c r="B22427" s="100" t="s">
        <v>18918</v>
      </c>
      <c r="C22427" s="100"/>
      <c r="D22427" s="124"/>
      <c r="E22427" s="157" t="e">
        <f>VLOOKUP(D22427,'SOAT LIQ'!$A$87:$C$3416,3,FALSE)</f>
        <v>#N/A</v>
      </c>
      <c r="F22427" t="s">
        <v>21632</v>
      </c>
    </row>
    <row r="22428" spans="1:6" x14ac:dyDescent="0.25">
      <c r="A22428" t="s">
        <v>5142</v>
      </c>
      <c r="B22428" s="100" t="s">
        <v>18918</v>
      </c>
      <c r="C22428" s="100"/>
      <c r="D22428" s="124"/>
      <c r="E22428" s="157" t="e">
        <f>VLOOKUP(D22428,'SOAT LIQ'!$A$87:$C$3416,3,FALSE)</f>
        <v>#N/A</v>
      </c>
      <c r="F22428" t="s">
        <v>21632</v>
      </c>
    </row>
    <row r="22429" spans="1:6" x14ac:dyDescent="0.25">
      <c r="A22429" t="s">
        <v>5745</v>
      </c>
      <c r="B22429" s="100" t="s">
        <v>18918</v>
      </c>
      <c r="C22429" s="100"/>
      <c r="D22429" s="124"/>
      <c r="E22429" s="157" t="e">
        <f>VLOOKUP(D22429,'SOAT LIQ'!$A$87:$C$3416,3,FALSE)</f>
        <v>#N/A</v>
      </c>
      <c r="F22429" t="s">
        <v>21632</v>
      </c>
    </row>
    <row r="22430" spans="1:6" x14ac:dyDescent="0.25">
      <c r="A22430" t="s">
        <v>5773</v>
      </c>
      <c r="B22430" s="100" t="s">
        <v>18918</v>
      </c>
      <c r="C22430" s="100"/>
      <c r="D22430" s="124"/>
      <c r="E22430" s="157" t="e">
        <f>VLOOKUP(D22430,'SOAT LIQ'!$A$87:$C$3416,3,FALSE)</f>
        <v>#N/A</v>
      </c>
      <c r="F22430" t="s">
        <v>21632</v>
      </c>
    </row>
    <row r="22431" spans="1:6" x14ac:dyDescent="0.25">
      <c r="A22431" t="s">
        <v>5796</v>
      </c>
      <c r="B22431" s="100" t="s">
        <v>18918</v>
      </c>
      <c r="C22431" s="100"/>
      <c r="D22431" s="124"/>
      <c r="E22431" s="157" t="e">
        <f>VLOOKUP(D22431,'SOAT LIQ'!$A$87:$C$3416,3,FALSE)</f>
        <v>#N/A</v>
      </c>
      <c r="F22431" t="s">
        <v>21632</v>
      </c>
    </row>
    <row r="22432" spans="1:6" x14ac:dyDescent="0.25">
      <c r="A22432" t="s">
        <v>5969</v>
      </c>
      <c r="B22432" s="100" t="s">
        <v>18918</v>
      </c>
      <c r="C22432" s="100"/>
      <c r="D22432" s="124"/>
      <c r="E22432" s="157" t="e">
        <f>VLOOKUP(D22432,'SOAT LIQ'!$A$87:$C$3416,3,FALSE)</f>
        <v>#N/A</v>
      </c>
      <c r="F22432" t="s">
        <v>21632</v>
      </c>
    </row>
    <row r="22433" spans="1:6" x14ac:dyDescent="0.25">
      <c r="A22433" t="s">
        <v>5482</v>
      </c>
      <c r="B22433" s="100" t="s">
        <v>18918</v>
      </c>
      <c r="C22433" s="100"/>
      <c r="D22433" s="124"/>
      <c r="E22433" s="157" t="e">
        <f>VLOOKUP(D22433,'SOAT LIQ'!$A$87:$C$3416,3,FALSE)</f>
        <v>#N/A</v>
      </c>
      <c r="F22433" t="s">
        <v>21632</v>
      </c>
    </row>
    <row r="22434" spans="1:6" x14ac:dyDescent="0.25">
      <c r="A22434" t="s">
        <v>5782</v>
      </c>
      <c r="B22434" s="100" t="s">
        <v>18918</v>
      </c>
      <c r="C22434" s="100"/>
      <c r="D22434" s="124"/>
      <c r="E22434" s="157" t="e">
        <f>VLOOKUP(D22434,'SOAT LIQ'!$A$87:$C$3416,3,FALSE)</f>
        <v>#N/A</v>
      </c>
      <c r="F22434" t="s">
        <v>21632</v>
      </c>
    </row>
    <row r="22435" spans="1:6" x14ac:dyDescent="0.25">
      <c r="A22435" t="s">
        <v>5904</v>
      </c>
      <c r="B22435" s="100" t="s">
        <v>18918</v>
      </c>
      <c r="C22435" s="100"/>
      <c r="D22435" s="124"/>
      <c r="E22435" s="157" t="e">
        <f>VLOOKUP(D22435,'SOAT LIQ'!$A$87:$C$3416,3,FALSE)</f>
        <v>#N/A</v>
      </c>
      <c r="F22435" t="s">
        <v>21632</v>
      </c>
    </row>
    <row r="22436" spans="1:6" x14ac:dyDescent="0.25">
      <c r="A22436" t="s">
        <v>5936</v>
      </c>
      <c r="B22436" s="100" t="s">
        <v>18918</v>
      </c>
      <c r="C22436" s="100"/>
      <c r="D22436" s="124"/>
      <c r="E22436" s="157" t="e">
        <f>VLOOKUP(D22436,'SOAT LIQ'!$A$87:$C$3416,3,FALSE)</f>
        <v>#N/A</v>
      </c>
      <c r="F22436" t="s">
        <v>21632</v>
      </c>
    </row>
    <row r="22437" spans="1:6" x14ac:dyDescent="0.25">
      <c r="A22437" t="s">
        <v>5031</v>
      </c>
      <c r="B22437" s="100" t="s">
        <v>18918</v>
      </c>
      <c r="C22437" s="100"/>
      <c r="D22437" s="124"/>
      <c r="E22437" s="157" t="e">
        <f>VLOOKUP(D22437,'SOAT LIQ'!$A$87:$C$3416,3,FALSE)</f>
        <v>#N/A</v>
      </c>
      <c r="F22437" t="s">
        <v>21632</v>
      </c>
    </row>
    <row r="22438" spans="1:6" x14ac:dyDescent="0.25">
      <c r="A22438" t="s">
        <v>5523</v>
      </c>
      <c r="B22438" s="100" t="s">
        <v>18918</v>
      </c>
      <c r="C22438" s="100"/>
      <c r="D22438" s="124"/>
      <c r="E22438" s="157" t="e">
        <f>VLOOKUP(D22438,'SOAT LIQ'!$A$87:$C$3416,3,FALSE)</f>
        <v>#N/A</v>
      </c>
      <c r="F22438" t="s">
        <v>21632</v>
      </c>
    </row>
    <row r="22439" spans="1:6" x14ac:dyDescent="0.25">
      <c r="A22439" t="s">
        <v>8459</v>
      </c>
      <c r="B22439" s="100" t="s">
        <v>18919</v>
      </c>
      <c r="C22439" s="100"/>
      <c r="D22439" s="124"/>
      <c r="E22439" s="157" t="e">
        <f>VLOOKUP(D22439,'SOAT LIQ'!$A$87:$C$3416,3,FALSE)</f>
        <v>#N/A</v>
      </c>
    </row>
    <row r="22440" spans="1:6" x14ac:dyDescent="0.25">
      <c r="A22440" t="s">
        <v>4132</v>
      </c>
      <c r="B22440" s="100" t="s">
        <v>18919</v>
      </c>
      <c r="C22440" s="100"/>
      <c r="D22440" s="124"/>
      <c r="E22440" s="157" t="e">
        <f>VLOOKUP(D22440,'SOAT LIQ'!$A$87:$C$3416,3,FALSE)</f>
        <v>#N/A</v>
      </c>
    </row>
    <row r="22441" spans="1:6" x14ac:dyDescent="0.25">
      <c r="A22441" t="s">
        <v>8460</v>
      </c>
      <c r="B22441" s="100" t="s">
        <v>18919</v>
      </c>
      <c r="C22441" s="100"/>
      <c r="D22441" s="124"/>
      <c r="E22441" s="157" t="e">
        <f>VLOOKUP(D22441,'SOAT LIQ'!$A$87:$C$3416,3,FALSE)</f>
        <v>#N/A</v>
      </c>
    </row>
    <row r="22442" spans="1:6" x14ac:dyDescent="0.25">
      <c r="A22442" t="s">
        <v>7606</v>
      </c>
      <c r="B22442" s="100" t="s">
        <v>18919</v>
      </c>
      <c r="C22442" s="100"/>
      <c r="D22442" s="124"/>
      <c r="E22442" s="157" t="e">
        <f>VLOOKUP(D22442,'SOAT LIQ'!$A$87:$C$3416,3,FALSE)</f>
        <v>#N/A</v>
      </c>
    </row>
    <row r="22443" spans="1:6" x14ac:dyDescent="0.25">
      <c r="A22443" t="s">
        <v>8461</v>
      </c>
      <c r="B22443" s="100" t="s">
        <v>18919</v>
      </c>
      <c r="C22443" s="100"/>
      <c r="D22443" s="124"/>
      <c r="E22443" s="157" t="e">
        <f>VLOOKUP(D22443,'SOAT LIQ'!$A$87:$C$3416,3,FALSE)</f>
        <v>#N/A</v>
      </c>
    </row>
    <row r="22444" spans="1:6" x14ac:dyDescent="0.25">
      <c r="A22444" t="s">
        <v>8462</v>
      </c>
      <c r="B22444" s="100" t="s">
        <v>18919</v>
      </c>
      <c r="C22444" s="100"/>
      <c r="D22444" s="124"/>
      <c r="E22444" s="157" t="e">
        <f>VLOOKUP(D22444,'SOAT LIQ'!$A$87:$C$3416,3,FALSE)</f>
        <v>#N/A</v>
      </c>
    </row>
    <row r="22445" spans="1:6" x14ac:dyDescent="0.25">
      <c r="A22445" t="s">
        <v>8463</v>
      </c>
      <c r="B22445" s="100" t="s">
        <v>18919</v>
      </c>
      <c r="C22445" s="100"/>
      <c r="D22445" s="124"/>
      <c r="E22445" s="157" t="e">
        <f>VLOOKUP(D22445,'SOAT LIQ'!$A$87:$C$3416,3,FALSE)</f>
        <v>#N/A</v>
      </c>
    </row>
    <row r="22446" spans="1:6" x14ac:dyDescent="0.25">
      <c r="A22446" t="s">
        <v>6318</v>
      </c>
      <c r="B22446" s="100" t="s">
        <v>18919</v>
      </c>
      <c r="C22446" s="100"/>
      <c r="D22446" s="124"/>
      <c r="E22446" s="157" t="e">
        <f>VLOOKUP(D22446,'SOAT LIQ'!$A$87:$C$3416,3,FALSE)</f>
        <v>#N/A</v>
      </c>
    </row>
    <row r="22447" spans="1:6" x14ac:dyDescent="0.25">
      <c r="A22447" t="s">
        <v>5401</v>
      </c>
      <c r="B22447" s="100" t="s">
        <v>18919</v>
      </c>
      <c r="C22447" s="100"/>
      <c r="D22447" s="124"/>
      <c r="E22447" s="157" t="e">
        <f>VLOOKUP(D22447,'SOAT LIQ'!$A$87:$C$3416,3,FALSE)</f>
        <v>#N/A</v>
      </c>
    </row>
    <row r="22448" spans="1:6" x14ac:dyDescent="0.25">
      <c r="A22448" t="s">
        <v>8464</v>
      </c>
      <c r="B22448" s="100" t="s">
        <v>18919</v>
      </c>
      <c r="C22448" s="100"/>
      <c r="D22448" s="124"/>
      <c r="E22448" s="157" t="e">
        <f>VLOOKUP(D22448,'SOAT LIQ'!$A$87:$C$3416,3,FALSE)</f>
        <v>#N/A</v>
      </c>
    </row>
    <row r="22449" spans="1:6" x14ac:dyDescent="0.25">
      <c r="A22449" t="s">
        <v>8465</v>
      </c>
      <c r="B22449" s="100" t="s">
        <v>18919</v>
      </c>
      <c r="C22449" s="100"/>
      <c r="D22449" s="124"/>
      <c r="E22449" s="157" t="e">
        <f>VLOOKUP(D22449,'SOAT LIQ'!$A$87:$C$3416,3,FALSE)</f>
        <v>#N/A</v>
      </c>
    </row>
    <row r="22450" spans="1:6" x14ac:dyDescent="0.25">
      <c r="A22450" t="s">
        <v>8152</v>
      </c>
      <c r="B22450" s="100" t="s">
        <v>18919</v>
      </c>
      <c r="C22450" s="100"/>
      <c r="D22450" s="124"/>
      <c r="E22450" s="157" t="e">
        <f>VLOOKUP(D22450,'SOAT LIQ'!$A$87:$C$3416,3,FALSE)</f>
        <v>#N/A</v>
      </c>
    </row>
    <row r="22451" spans="1:6" x14ac:dyDescent="0.25">
      <c r="A22451" t="s">
        <v>5508</v>
      </c>
      <c r="B22451" s="100" t="s">
        <v>18919</v>
      </c>
      <c r="C22451" s="100"/>
      <c r="D22451" s="124"/>
      <c r="E22451" s="157" t="e">
        <f>VLOOKUP(D22451,'SOAT LIQ'!$A$87:$C$3416,3,FALSE)</f>
        <v>#N/A</v>
      </c>
      <c r="F22451" t="s">
        <v>21632</v>
      </c>
    </row>
    <row r="22452" spans="1:6" x14ac:dyDescent="0.25">
      <c r="A22452" t="s">
        <v>4339</v>
      </c>
      <c r="B22452" s="100" t="s">
        <v>18919</v>
      </c>
      <c r="C22452" s="100"/>
      <c r="D22452" s="124"/>
      <c r="E22452" s="157" t="e">
        <f>VLOOKUP(D22452,'SOAT LIQ'!$A$87:$C$3416,3,FALSE)</f>
        <v>#N/A</v>
      </c>
      <c r="F22452" t="s">
        <v>21632</v>
      </c>
    </row>
    <row r="22453" spans="1:6" x14ac:dyDescent="0.25">
      <c r="A22453" t="s">
        <v>5142</v>
      </c>
      <c r="B22453" s="100" t="s">
        <v>18919</v>
      </c>
      <c r="C22453" s="100"/>
      <c r="D22453" s="124"/>
      <c r="E22453" s="157" t="e">
        <f>VLOOKUP(D22453,'SOAT LIQ'!$A$87:$C$3416,3,FALSE)</f>
        <v>#N/A</v>
      </c>
      <c r="F22453" t="s">
        <v>21632</v>
      </c>
    </row>
    <row r="22454" spans="1:6" x14ac:dyDescent="0.25">
      <c r="A22454" t="s">
        <v>5482</v>
      </c>
      <c r="B22454" s="100" t="s">
        <v>18919</v>
      </c>
      <c r="C22454" s="100"/>
      <c r="D22454" s="124"/>
      <c r="E22454" s="157" t="e">
        <f>VLOOKUP(D22454,'SOAT LIQ'!$A$87:$C$3416,3,FALSE)</f>
        <v>#N/A</v>
      </c>
      <c r="F22454" t="s">
        <v>21632</v>
      </c>
    </row>
    <row r="22455" spans="1:6" x14ac:dyDescent="0.25">
      <c r="A22455" t="s">
        <v>8477</v>
      </c>
      <c r="B22455" s="100" t="s">
        <v>18919</v>
      </c>
      <c r="C22455" s="100"/>
      <c r="D22455" s="124"/>
      <c r="E22455" s="157" t="e">
        <f>VLOOKUP(D22455,'SOAT LIQ'!$A$87:$C$3416,3,FALSE)</f>
        <v>#N/A</v>
      </c>
    </row>
    <row r="22456" spans="1:6" x14ac:dyDescent="0.25">
      <c r="A22456" t="s">
        <v>5578</v>
      </c>
      <c r="B22456" s="100" t="s">
        <v>18919</v>
      </c>
      <c r="C22456" s="100"/>
      <c r="D22456" s="124"/>
      <c r="E22456" s="157" t="e">
        <f>VLOOKUP(D22456,'SOAT LIQ'!$A$87:$C$3416,3,FALSE)</f>
        <v>#N/A</v>
      </c>
    </row>
    <row r="22457" spans="1:6" x14ac:dyDescent="0.25">
      <c r="A22457" t="s">
        <v>4229</v>
      </c>
      <c r="B22457" s="100" t="s">
        <v>18919</v>
      </c>
      <c r="C22457" s="100"/>
      <c r="D22457" s="124"/>
      <c r="E22457" s="157" t="e">
        <f>VLOOKUP(D22457,'SOAT LIQ'!$A$87:$C$3416,3,FALSE)</f>
        <v>#N/A</v>
      </c>
    </row>
    <row r="22458" spans="1:6" x14ac:dyDescent="0.25">
      <c r="A22458" t="s">
        <v>5579</v>
      </c>
      <c r="B22458" s="100" t="s">
        <v>18919</v>
      </c>
      <c r="C22458" s="100"/>
      <c r="D22458" s="124"/>
      <c r="E22458" s="157" t="e">
        <f>VLOOKUP(D22458,'SOAT LIQ'!$A$87:$C$3416,3,FALSE)</f>
        <v>#N/A</v>
      </c>
    </row>
    <row r="22459" spans="1:6" x14ac:dyDescent="0.25">
      <c r="A22459" t="s">
        <v>5580</v>
      </c>
      <c r="B22459" s="100" t="s">
        <v>18919</v>
      </c>
      <c r="C22459" s="100"/>
      <c r="D22459" s="124"/>
      <c r="E22459" s="157" t="e">
        <f>VLOOKUP(D22459,'SOAT LIQ'!$A$87:$C$3416,3,FALSE)</f>
        <v>#N/A</v>
      </c>
    </row>
    <row r="22460" spans="1:6" x14ac:dyDescent="0.25">
      <c r="A22460" t="s">
        <v>8459</v>
      </c>
      <c r="B22460" s="100" t="s">
        <v>18920</v>
      </c>
      <c r="C22460" s="100"/>
      <c r="D22460" s="124"/>
      <c r="E22460" s="157" t="e">
        <f>VLOOKUP(D22460,'SOAT LIQ'!$A$87:$C$3416,3,FALSE)</f>
        <v>#N/A</v>
      </c>
    </row>
    <row r="22461" spans="1:6" x14ac:dyDescent="0.25">
      <c r="A22461" t="s">
        <v>4132</v>
      </c>
      <c r="B22461" s="100" t="s">
        <v>18920</v>
      </c>
      <c r="C22461" s="100"/>
      <c r="D22461" s="124"/>
      <c r="E22461" s="157" t="e">
        <f>VLOOKUP(D22461,'SOAT LIQ'!$A$87:$C$3416,3,FALSE)</f>
        <v>#N/A</v>
      </c>
    </row>
    <row r="22462" spans="1:6" x14ac:dyDescent="0.25">
      <c r="A22462" t="s">
        <v>8460</v>
      </c>
      <c r="B22462" s="100" t="s">
        <v>18920</v>
      </c>
      <c r="C22462" s="100"/>
      <c r="D22462" s="124"/>
      <c r="E22462" s="157" t="e">
        <f>VLOOKUP(D22462,'SOAT LIQ'!$A$87:$C$3416,3,FALSE)</f>
        <v>#N/A</v>
      </c>
    </row>
    <row r="22463" spans="1:6" x14ac:dyDescent="0.25">
      <c r="A22463" t="s">
        <v>7606</v>
      </c>
      <c r="B22463" s="100" t="s">
        <v>18920</v>
      </c>
      <c r="C22463" s="100"/>
      <c r="D22463" s="124"/>
      <c r="E22463" s="157" t="e">
        <f>VLOOKUP(D22463,'SOAT LIQ'!$A$87:$C$3416,3,FALSE)</f>
        <v>#N/A</v>
      </c>
    </row>
    <row r="22464" spans="1:6" x14ac:dyDescent="0.25">
      <c r="A22464" t="s">
        <v>8461</v>
      </c>
      <c r="B22464" s="100" t="s">
        <v>18920</v>
      </c>
      <c r="C22464" s="100"/>
      <c r="D22464" s="124"/>
      <c r="E22464" s="157" t="e">
        <f>VLOOKUP(D22464,'SOAT LIQ'!$A$87:$C$3416,3,FALSE)</f>
        <v>#N/A</v>
      </c>
    </row>
    <row r="22465" spans="1:6" x14ac:dyDescent="0.25">
      <c r="A22465" t="s">
        <v>8462</v>
      </c>
      <c r="B22465" s="100" t="s">
        <v>18920</v>
      </c>
      <c r="C22465" s="100"/>
      <c r="D22465" s="124"/>
      <c r="E22465" s="157" t="e">
        <f>VLOOKUP(D22465,'SOAT LIQ'!$A$87:$C$3416,3,FALSE)</f>
        <v>#N/A</v>
      </c>
    </row>
    <row r="22466" spans="1:6" x14ac:dyDescent="0.25">
      <c r="A22466" t="s">
        <v>8463</v>
      </c>
      <c r="B22466" s="100" t="s">
        <v>18920</v>
      </c>
      <c r="C22466" s="100"/>
      <c r="D22466" s="124"/>
      <c r="E22466" s="157" t="e">
        <f>VLOOKUP(D22466,'SOAT LIQ'!$A$87:$C$3416,3,FALSE)</f>
        <v>#N/A</v>
      </c>
    </row>
    <row r="22467" spans="1:6" x14ac:dyDescent="0.25">
      <c r="A22467" t="s">
        <v>6318</v>
      </c>
      <c r="B22467" s="100" t="s">
        <v>18920</v>
      </c>
      <c r="C22467" s="100"/>
      <c r="D22467" s="124"/>
      <c r="E22467" s="157" t="e">
        <f>VLOOKUP(D22467,'SOAT LIQ'!$A$87:$C$3416,3,FALSE)</f>
        <v>#N/A</v>
      </c>
    </row>
    <row r="22468" spans="1:6" x14ac:dyDescent="0.25">
      <c r="A22468" t="s">
        <v>5401</v>
      </c>
      <c r="B22468" s="100" t="s">
        <v>18920</v>
      </c>
      <c r="C22468" s="100"/>
      <c r="D22468" s="124"/>
      <c r="E22468" s="157" t="e">
        <f>VLOOKUP(D22468,'SOAT LIQ'!$A$87:$C$3416,3,FALSE)</f>
        <v>#N/A</v>
      </c>
    </row>
    <row r="22469" spans="1:6" x14ac:dyDescent="0.25">
      <c r="A22469" t="s">
        <v>8464</v>
      </c>
      <c r="B22469" s="100" t="s">
        <v>18920</v>
      </c>
      <c r="C22469" s="100"/>
      <c r="D22469" s="124"/>
      <c r="E22469" s="157" t="e">
        <f>VLOOKUP(D22469,'SOAT LIQ'!$A$87:$C$3416,3,FALSE)</f>
        <v>#N/A</v>
      </c>
    </row>
    <row r="22470" spans="1:6" x14ac:dyDescent="0.25">
      <c r="A22470" t="s">
        <v>8465</v>
      </c>
      <c r="B22470" s="100" t="s">
        <v>18920</v>
      </c>
      <c r="C22470" s="100"/>
      <c r="D22470" s="124"/>
      <c r="E22470" s="157" t="e">
        <f>VLOOKUP(D22470,'SOAT LIQ'!$A$87:$C$3416,3,FALSE)</f>
        <v>#N/A</v>
      </c>
    </row>
    <row r="22471" spans="1:6" x14ac:dyDescent="0.25">
      <c r="A22471" t="s">
        <v>8152</v>
      </c>
      <c r="B22471" s="100" t="s">
        <v>18920</v>
      </c>
      <c r="C22471" s="100"/>
      <c r="D22471" s="124"/>
      <c r="E22471" s="157" t="e">
        <f>VLOOKUP(D22471,'SOAT LIQ'!$A$87:$C$3416,3,FALSE)</f>
        <v>#N/A</v>
      </c>
    </row>
    <row r="22472" spans="1:6" x14ac:dyDescent="0.25">
      <c r="A22472" t="s">
        <v>5508</v>
      </c>
      <c r="B22472" s="100" t="s">
        <v>18920</v>
      </c>
      <c r="C22472" s="100"/>
      <c r="D22472" s="124"/>
      <c r="E22472" s="157" t="e">
        <f>VLOOKUP(D22472,'SOAT LIQ'!$A$87:$C$3416,3,FALSE)</f>
        <v>#N/A</v>
      </c>
      <c r="F22472" t="s">
        <v>21632</v>
      </c>
    </row>
    <row r="22473" spans="1:6" x14ac:dyDescent="0.25">
      <c r="A22473" t="s">
        <v>4339</v>
      </c>
      <c r="B22473" s="100" t="s">
        <v>18920</v>
      </c>
      <c r="C22473" s="100"/>
      <c r="D22473" s="124"/>
      <c r="E22473" s="157" t="e">
        <f>VLOOKUP(D22473,'SOAT LIQ'!$A$87:$C$3416,3,FALSE)</f>
        <v>#N/A</v>
      </c>
      <c r="F22473" t="s">
        <v>21632</v>
      </c>
    </row>
    <row r="22474" spans="1:6" x14ac:dyDescent="0.25">
      <c r="A22474" t="s">
        <v>5142</v>
      </c>
      <c r="B22474" s="100" t="s">
        <v>18920</v>
      </c>
      <c r="C22474" s="100"/>
      <c r="D22474" s="124"/>
      <c r="E22474" s="157" t="e">
        <f>VLOOKUP(D22474,'SOAT LIQ'!$A$87:$C$3416,3,FALSE)</f>
        <v>#N/A</v>
      </c>
      <c r="F22474" t="s">
        <v>21632</v>
      </c>
    </row>
    <row r="22475" spans="1:6" x14ac:dyDescent="0.25">
      <c r="A22475" t="s">
        <v>5482</v>
      </c>
      <c r="B22475" s="100" t="s">
        <v>18920</v>
      </c>
      <c r="C22475" s="100"/>
      <c r="D22475" s="124"/>
      <c r="E22475" s="157" t="e">
        <f>VLOOKUP(D22475,'SOAT LIQ'!$A$87:$C$3416,3,FALSE)</f>
        <v>#N/A</v>
      </c>
      <c r="F22475" t="s">
        <v>21632</v>
      </c>
    </row>
    <row r="22476" spans="1:6" x14ac:dyDescent="0.25">
      <c r="A22476" t="s">
        <v>8477</v>
      </c>
      <c r="B22476" s="100" t="s">
        <v>18920</v>
      </c>
      <c r="C22476" s="100"/>
      <c r="D22476" s="124"/>
      <c r="E22476" s="157" t="e">
        <f>VLOOKUP(D22476,'SOAT LIQ'!$A$87:$C$3416,3,FALSE)</f>
        <v>#N/A</v>
      </c>
    </row>
    <row r="22477" spans="1:6" x14ac:dyDescent="0.25">
      <c r="A22477" t="s">
        <v>5578</v>
      </c>
      <c r="B22477" s="100" t="s">
        <v>18920</v>
      </c>
      <c r="C22477" s="100"/>
      <c r="D22477" s="124"/>
      <c r="E22477" s="157" t="e">
        <f>VLOOKUP(D22477,'SOAT LIQ'!$A$87:$C$3416,3,FALSE)</f>
        <v>#N/A</v>
      </c>
    </row>
    <row r="22478" spans="1:6" x14ac:dyDescent="0.25">
      <c r="A22478" t="s">
        <v>4229</v>
      </c>
      <c r="B22478" s="100" t="s">
        <v>18920</v>
      </c>
      <c r="C22478" s="100"/>
      <c r="D22478" s="124"/>
      <c r="E22478" s="157" t="e">
        <f>VLOOKUP(D22478,'SOAT LIQ'!$A$87:$C$3416,3,FALSE)</f>
        <v>#N/A</v>
      </c>
    </row>
    <row r="22479" spans="1:6" x14ac:dyDescent="0.25">
      <c r="A22479" t="s">
        <v>5579</v>
      </c>
      <c r="B22479" s="100" t="s">
        <v>18920</v>
      </c>
      <c r="C22479" s="100"/>
      <c r="D22479" s="124"/>
      <c r="E22479" s="157" t="e">
        <f>VLOOKUP(D22479,'SOAT LIQ'!$A$87:$C$3416,3,FALSE)</f>
        <v>#N/A</v>
      </c>
    </row>
    <row r="22480" spans="1:6" x14ac:dyDescent="0.25">
      <c r="A22480" t="s">
        <v>5580</v>
      </c>
      <c r="B22480" s="100" t="s">
        <v>18920</v>
      </c>
      <c r="C22480" s="100"/>
      <c r="D22480" s="124"/>
      <c r="E22480" s="157" t="e">
        <f>VLOOKUP(D22480,'SOAT LIQ'!$A$87:$C$3416,3,FALSE)</f>
        <v>#N/A</v>
      </c>
    </row>
    <row r="22481" spans="1:5" x14ac:dyDescent="0.25">
      <c r="A22481" t="s">
        <v>13964</v>
      </c>
      <c r="B22481" s="100" t="s">
        <v>18921</v>
      </c>
      <c r="C22481" s="99" t="s">
        <v>15444</v>
      </c>
      <c r="D22481" s="124">
        <v>26117</v>
      </c>
      <c r="E22481" s="157" t="e">
        <f>VLOOKUP(D22481,'SOAT LIQ'!$A$87:$C$3416,3,FALSE)</f>
        <v>#N/A</v>
      </c>
    </row>
    <row r="22482" spans="1:5" x14ac:dyDescent="0.25">
      <c r="A22482" t="s">
        <v>5733</v>
      </c>
      <c r="B22482" s="100" t="s">
        <v>18921</v>
      </c>
      <c r="C22482" s="99" t="s">
        <v>15444</v>
      </c>
      <c r="D22482" s="124">
        <v>26117</v>
      </c>
      <c r="E22482" s="157" t="e">
        <f>VLOOKUP(D22482,'SOAT LIQ'!$A$87:$C$3416,3,FALSE)</f>
        <v>#N/A</v>
      </c>
    </row>
    <row r="22483" spans="1:5" x14ac:dyDescent="0.25">
      <c r="A22483" t="s">
        <v>13964</v>
      </c>
      <c r="B22483" s="100" t="s">
        <v>18922</v>
      </c>
      <c r="C22483" s="100"/>
      <c r="D22483" s="124"/>
      <c r="E22483" s="157" t="e">
        <f>VLOOKUP(D22483,'SOAT LIQ'!$A$87:$C$3416,3,FALSE)</f>
        <v>#N/A</v>
      </c>
    </row>
    <row r="22484" spans="1:5" x14ac:dyDescent="0.25">
      <c r="A22484" t="s">
        <v>5733</v>
      </c>
      <c r="B22484" s="100" t="s">
        <v>18922</v>
      </c>
      <c r="C22484" s="100"/>
      <c r="D22484" s="124"/>
      <c r="E22484" s="157" t="e">
        <f>VLOOKUP(D22484,'SOAT LIQ'!$A$87:$C$3416,3,FALSE)</f>
        <v>#N/A</v>
      </c>
    </row>
    <row r="22485" spans="1:5" x14ac:dyDescent="0.25">
      <c r="A22485" t="s">
        <v>13964</v>
      </c>
      <c r="B22485" s="100" t="s">
        <v>18923</v>
      </c>
      <c r="C22485" s="100"/>
      <c r="D22485" s="124"/>
      <c r="E22485" s="157" t="e">
        <f>VLOOKUP(D22485,'SOAT LIQ'!$A$87:$C$3416,3,FALSE)</f>
        <v>#N/A</v>
      </c>
    </row>
    <row r="22486" spans="1:5" x14ac:dyDescent="0.25">
      <c r="A22486" t="s">
        <v>5733</v>
      </c>
      <c r="B22486" s="100" t="s">
        <v>18923</v>
      </c>
      <c r="C22486" s="100"/>
      <c r="D22486" s="124"/>
      <c r="E22486" s="157" t="e">
        <f>VLOOKUP(D22486,'SOAT LIQ'!$A$87:$C$3416,3,FALSE)</f>
        <v>#N/A</v>
      </c>
    </row>
    <row r="22487" spans="1:5" x14ac:dyDescent="0.25">
      <c r="A22487" t="s">
        <v>5576</v>
      </c>
      <c r="B22487" s="100" t="s">
        <v>18924</v>
      </c>
      <c r="C22487" s="100"/>
      <c r="D22487" s="124"/>
      <c r="E22487" s="157" t="e">
        <f>VLOOKUP(D22487,'SOAT LIQ'!$A$87:$C$3416,3,FALSE)</f>
        <v>#N/A</v>
      </c>
    </row>
    <row r="22488" spans="1:5" x14ac:dyDescent="0.25">
      <c r="A22488" t="s">
        <v>5577</v>
      </c>
      <c r="B22488" s="100" t="s">
        <v>18924</v>
      </c>
      <c r="C22488" s="100"/>
      <c r="D22488" s="124"/>
      <c r="E22488" s="157" t="e">
        <f>VLOOKUP(D22488,'SOAT LIQ'!$A$87:$C$3416,3,FALSE)</f>
        <v>#N/A</v>
      </c>
    </row>
    <row r="22489" spans="1:5" x14ac:dyDescent="0.25">
      <c r="A22489" t="s">
        <v>5576</v>
      </c>
      <c r="B22489" s="100" t="s">
        <v>18925</v>
      </c>
      <c r="C22489" s="100"/>
      <c r="D22489" s="124"/>
      <c r="E22489" s="157" t="e">
        <f>VLOOKUP(D22489,'SOAT LIQ'!$A$87:$C$3416,3,FALSE)</f>
        <v>#N/A</v>
      </c>
    </row>
    <row r="22490" spans="1:5" x14ac:dyDescent="0.25">
      <c r="A22490" t="s">
        <v>5577</v>
      </c>
      <c r="B22490" s="100" t="s">
        <v>18925</v>
      </c>
      <c r="C22490" s="100"/>
      <c r="D22490" s="124"/>
      <c r="E22490" s="157" t="e">
        <f>VLOOKUP(D22490,'SOAT LIQ'!$A$87:$C$3416,3,FALSE)</f>
        <v>#N/A</v>
      </c>
    </row>
    <row r="22491" spans="1:5" x14ac:dyDescent="0.25">
      <c r="A22491" t="s">
        <v>5576</v>
      </c>
      <c r="B22491" s="100" t="s">
        <v>18926</v>
      </c>
      <c r="C22491" s="100"/>
      <c r="D22491" s="124"/>
      <c r="E22491" s="157" t="e">
        <f>VLOOKUP(D22491,'SOAT LIQ'!$A$87:$C$3416,3,FALSE)</f>
        <v>#N/A</v>
      </c>
    </row>
    <row r="22492" spans="1:5" x14ac:dyDescent="0.25">
      <c r="A22492" t="s">
        <v>5577</v>
      </c>
      <c r="B22492" s="100" t="s">
        <v>18926</v>
      </c>
      <c r="C22492" s="100"/>
      <c r="D22492" s="124"/>
      <c r="E22492" s="157" t="e">
        <f>VLOOKUP(D22492,'SOAT LIQ'!$A$87:$C$3416,3,FALSE)</f>
        <v>#N/A</v>
      </c>
    </row>
    <row r="22493" spans="1:5" x14ac:dyDescent="0.25">
      <c r="A22493" t="s">
        <v>5577</v>
      </c>
      <c r="B22493" s="100" t="s">
        <v>18927</v>
      </c>
      <c r="C22493" s="100"/>
      <c r="D22493" s="124"/>
      <c r="E22493" s="157" t="e">
        <f>VLOOKUP(D22493,'SOAT LIQ'!$A$87:$C$3416,3,FALSE)</f>
        <v>#N/A</v>
      </c>
    </row>
    <row r="22494" spans="1:5" x14ac:dyDescent="0.25">
      <c r="A22494" t="s">
        <v>5578</v>
      </c>
      <c r="B22494" s="100" t="s">
        <v>18927</v>
      </c>
      <c r="C22494" s="100"/>
      <c r="D22494" s="124"/>
      <c r="E22494" s="157" t="e">
        <f>VLOOKUP(D22494,'SOAT LIQ'!$A$87:$C$3416,3,FALSE)</f>
        <v>#N/A</v>
      </c>
    </row>
    <row r="22495" spans="1:5" x14ac:dyDescent="0.25">
      <c r="A22495" t="s">
        <v>5579</v>
      </c>
      <c r="B22495" s="100" t="s">
        <v>18927</v>
      </c>
      <c r="C22495" s="100"/>
      <c r="D22495" s="124"/>
      <c r="E22495" s="157" t="e">
        <f>VLOOKUP(D22495,'SOAT LIQ'!$A$87:$C$3416,3,FALSE)</f>
        <v>#N/A</v>
      </c>
    </row>
    <row r="22496" spans="1:5" x14ac:dyDescent="0.25">
      <c r="A22496" t="s">
        <v>11060</v>
      </c>
      <c r="B22496" s="100" t="s">
        <v>18928</v>
      </c>
      <c r="C22496" s="100"/>
      <c r="D22496" s="124">
        <v>37801</v>
      </c>
      <c r="E22496" s="157" t="e">
        <f>VLOOKUP(D22496,'SOAT LIQ'!$A$87:$C$3416,3,FALSE)</f>
        <v>#N/A</v>
      </c>
    </row>
    <row r="22497" spans="1:6" x14ac:dyDescent="0.25">
      <c r="A22497" t="s">
        <v>8476</v>
      </c>
      <c r="B22497" s="100" t="s">
        <v>18928</v>
      </c>
      <c r="C22497" s="100"/>
      <c r="D22497" s="124">
        <v>37801</v>
      </c>
      <c r="E22497" s="157" t="e">
        <f>VLOOKUP(D22497,'SOAT LIQ'!$A$87:$C$3416,3,FALSE)</f>
        <v>#N/A</v>
      </c>
    </row>
    <row r="22498" spans="1:6" x14ac:dyDescent="0.25">
      <c r="A22498" t="s">
        <v>8477</v>
      </c>
      <c r="B22498" s="100" t="s">
        <v>18928</v>
      </c>
      <c r="C22498" s="100"/>
      <c r="D22498" s="124">
        <v>37801</v>
      </c>
      <c r="E22498" s="157" t="e">
        <f>VLOOKUP(D22498,'SOAT LIQ'!$A$87:$C$3416,3,FALSE)</f>
        <v>#N/A</v>
      </c>
    </row>
    <row r="22499" spans="1:6" x14ac:dyDescent="0.25">
      <c r="A22499" t="s">
        <v>8493</v>
      </c>
      <c r="B22499" s="100" t="s">
        <v>18928</v>
      </c>
      <c r="C22499" s="100"/>
      <c r="D22499" s="124">
        <v>37801</v>
      </c>
      <c r="E22499" s="157" t="e">
        <f>VLOOKUP(D22499,'SOAT LIQ'!$A$87:$C$3416,3,FALSE)</f>
        <v>#N/A</v>
      </c>
    </row>
    <row r="22500" spans="1:6" x14ac:dyDescent="0.25">
      <c r="A22500" t="s">
        <v>11060</v>
      </c>
      <c r="B22500" s="100" t="s">
        <v>18930</v>
      </c>
      <c r="C22500" s="100"/>
      <c r="D22500" s="124">
        <v>37801</v>
      </c>
      <c r="E22500" s="157" t="e">
        <f>VLOOKUP(D22500,'SOAT LIQ'!$A$87:$C$3416,3,FALSE)</f>
        <v>#N/A</v>
      </c>
    </row>
    <row r="22501" spans="1:6" x14ac:dyDescent="0.25">
      <c r="A22501" t="s">
        <v>11060</v>
      </c>
      <c r="B22501" s="100" t="s">
        <v>18931</v>
      </c>
      <c r="C22501" s="99" t="s">
        <v>18929</v>
      </c>
      <c r="D22501" s="124">
        <v>37801</v>
      </c>
      <c r="E22501" s="157" t="e">
        <f>VLOOKUP(D22501,'SOAT LIQ'!$A$87:$C$3416,3,FALSE)</f>
        <v>#N/A</v>
      </c>
    </row>
    <row r="22502" spans="1:6" x14ac:dyDescent="0.25">
      <c r="A22502" t="s">
        <v>11060</v>
      </c>
      <c r="B22502" s="100" t="s">
        <v>18932</v>
      </c>
      <c r="C22502" s="99" t="s">
        <v>18929</v>
      </c>
      <c r="D22502" s="124">
        <v>37801</v>
      </c>
      <c r="E22502" s="157" t="e">
        <f>VLOOKUP(D22502,'SOAT LIQ'!$A$87:$C$3416,3,FALSE)</f>
        <v>#N/A</v>
      </c>
    </row>
    <row r="22503" spans="1:6" x14ac:dyDescent="0.25">
      <c r="A22503" t="s">
        <v>11060</v>
      </c>
      <c r="B22503" s="100" t="s">
        <v>18933</v>
      </c>
      <c r="C22503" s="99" t="s">
        <v>18929</v>
      </c>
      <c r="D22503" s="124">
        <v>37801</v>
      </c>
      <c r="E22503" s="157" t="e">
        <f>VLOOKUP(D22503,'SOAT LIQ'!$A$87:$C$3416,3,FALSE)</f>
        <v>#N/A</v>
      </c>
    </row>
    <row r="22504" spans="1:6" x14ac:dyDescent="0.25">
      <c r="A22504" t="s">
        <v>3972</v>
      </c>
      <c r="B22504" s="100" t="s">
        <v>18934</v>
      </c>
      <c r="C22504" s="100"/>
      <c r="D22504" s="124"/>
      <c r="E22504" s="157" t="e">
        <f>VLOOKUP(D22504,'SOAT LIQ'!$A$87:$C$3416,3,FALSE)</f>
        <v>#N/A</v>
      </c>
    </row>
    <row r="22505" spans="1:6" x14ac:dyDescent="0.25">
      <c r="A22505" t="s">
        <v>5930</v>
      </c>
      <c r="B22505" s="100" t="s">
        <v>18935</v>
      </c>
      <c r="C22505" s="100"/>
      <c r="D22505" s="124"/>
      <c r="E22505" s="157" t="e">
        <f>VLOOKUP(D22505,'SOAT LIQ'!$A$87:$C$3416,3,FALSE)</f>
        <v>#N/A</v>
      </c>
    </row>
    <row r="22506" spans="1:6" x14ac:dyDescent="0.25">
      <c r="A22506" t="s">
        <v>5523</v>
      </c>
      <c r="B22506" s="100" t="s">
        <v>18935</v>
      </c>
      <c r="C22506" s="100"/>
      <c r="D22506" s="124"/>
      <c r="E22506" s="157" t="e">
        <f>VLOOKUP(D22506,'SOAT LIQ'!$A$87:$C$3416,3,FALSE)</f>
        <v>#N/A</v>
      </c>
      <c r="F22506" t="s">
        <v>21632</v>
      </c>
    </row>
    <row r="22507" spans="1:6" x14ac:dyDescent="0.25">
      <c r="A22507" t="s">
        <v>5713</v>
      </c>
      <c r="B22507" s="100" t="s">
        <v>18936</v>
      </c>
      <c r="C22507" s="99" t="s">
        <v>4285</v>
      </c>
      <c r="D22507" s="124">
        <v>39152</v>
      </c>
      <c r="E22507" s="157" t="e">
        <f>VLOOKUP(D22507,'SOAT LIQ'!$A$87:$C$3416,3,FALSE)</f>
        <v>#N/A</v>
      </c>
    </row>
    <row r="22508" spans="1:6" x14ac:dyDescent="0.25">
      <c r="A22508" t="s">
        <v>6034</v>
      </c>
      <c r="B22508" s="100" t="s">
        <v>18936</v>
      </c>
      <c r="C22508" s="99" t="s">
        <v>4285</v>
      </c>
      <c r="D22508" s="124">
        <v>39152</v>
      </c>
      <c r="E22508" s="157" t="e">
        <f>VLOOKUP(D22508,'SOAT LIQ'!$A$87:$C$3416,3,FALSE)</f>
        <v>#N/A</v>
      </c>
    </row>
    <row r="22509" spans="1:6" x14ac:dyDescent="0.25">
      <c r="A22509" t="s">
        <v>5733</v>
      </c>
      <c r="B22509" s="100" t="s">
        <v>18936</v>
      </c>
      <c r="C22509" s="99" t="s">
        <v>4285</v>
      </c>
      <c r="D22509" s="124">
        <v>39152</v>
      </c>
      <c r="E22509" s="157" t="e">
        <f>VLOOKUP(D22509,'SOAT LIQ'!$A$87:$C$3416,3,FALSE)</f>
        <v>#N/A</v>
      </c>
    </row>
    <row r="22510" spans="1:6" x14ac:dyDescent="0.25">
      <c r="A22510" t="s">
        <v>15038</v>
      </c>
      <c r="B22510" s="100" t="s">
        <v>18936</v>
      </c>
      <c r="C22510" s="99" t="s">
        <v>4285</v>
      </c>
      <c r="D22510" s="124">
        <v>39152</v>
      </c>
      <c r="E22510" s="157" t="e">
        <f>VLOOKUP(D22510,'SOAT LIQ'!$A$87:$C$3416,3,FALSE)</f>
        <v>#N/A</v>
      </c>
    </row>
    <row r="22511" spans="1:6" x14ac:dyDescent="0.25">
      <c r="A22511" t="s">
        <v>10820</v>
      </c>
      <c r="B22511" s="100" t="s">
        <v>18936</v>
      </c>
      <c r="C22511" s="99" t="s">
        <v>4285</v>
      </c>
      <c r="D22511" s="124">
        <v>39152</v>
      </c>
      <c r="E22511" s="157" t="e">
        <f>VLOOKUP(D22511,'SOAT LIQ'!$A$87:$C$3416,3,FALSE)</f>
        <v>#N/A</v>
      </c>
    </row>
    <row r="22512" spans="1:6" x14ac:dyDescent="0.25">
      <c r="A22512" t="s">
        <v>15046</v>
      </c>
      <c r="B22512" s="100" t="s">
        <v>18936</v>
      </c>
      <c r="C22512" s="99" t="s">
        <v>4285</v>
      </c>
      <c r="D22512" s="124">
        <v>39152</v>
      </c>
      <c r="E22512" s="157" t="e">
        <f>VLOOKUP(D22512,'SOAT LIQ'!$A$87:$C$3416,3,FALSE)</f>
        <v>#N/A</v>
      </c>
    </row>
    <row r="22513" spans="1:6" x14ac:dyDescent="0.25">
      <c r="A22513" t="s">
        <v>8282</v>
      </c>
      <c r="B22513" s="100" t="s">
        <v>18936</v>
      </c>
      <c r="C22513" s="99" t="s">
        <v>4285</v>
      </c>
      <c r="D22513" s="124">
        <v>39152</v>
      </c>
      <c r="E22513" s="157" t="e">
        <f>VLOOKUP(D22513,'SOAT LIQ'!$A$87:$C$3416,3,FALSE)</f>
        <v>#N/A</v>
      </c>
    </row>
    <row r="22514" spans="1:6" x14ac:dyDescent="0.25">
      <c r="A22514" t="s">
        <v>6317</v>
      </c>
      <c r="B22514" s="100" t="s">
        <v>18936</v>
      </c>
      <c r="C22514" s="99" t="s">
        <v>4285</v>
      </c>
      <c r="D22514" s="124">
        <v>39152</v>
      </c>
      <c r="E22514" s="157" t="e">
        <f>VLOOKUP(D22514,'SOAT LIQ'!$A$87:$C$3416,3,FALSE)</f>
        <v>#N/A</v>
      </c>
    </row>
    <row r="22515" spans="1:6" x14ac:dyDescent="0.25">
      <c r="A22515" t="s">
        <v>9901</v>
      </c>
      <c r="B22515" s="100" t="s">
        <v>18936</v>
      </c>
      <c r="C22515" s="99" t="s">
        <v>4285</v>
      </c>
      <c r="D22515" s="124">
        <v>39152</v>
      </c>
      <c r="E22515" s="157" t="e">
        <f>VLOOKUP(D22515,'SOAT LIQ'!$A$87:$C$3416,3,FALSE)</f>
        <v>#N/A</v>
      </c>
    </row>
    <row r="22516" spans="1:6" x14ac:dyDescent="0.25">
      <c r="A22516" t="s">
        <v>5930</v>
      </c>
      <c r="B22516" s="100" t="s">
        <v>18936</v>
      </c>
      <c r="C22516" s="99" t="s">
        <v>4285</v>
      </c>
      <c r="D22516" s="124">
        <v>39152</v>
      </c>
      <c r="E22516" s="157" t="e">
        <f>VLOOKUP(D22516,'SOAT LIQ'!$A$87:$C$3416,3,FALSE)</f>
        <v>#N/A</v>
      </c>
    </row>
    <row r="22517" spans="1:6" x14ac:dyDescent="0.25">
      <c r="A22517" t="s">
        <v>6573</v>
      </c>
      <c r="B22517" s="100" t="s">
        <v>18936</v>
      </c>
      <c r="C22517" s="99" t="s">
        <v>4285</v>
      </c>
      <c r="D22517" s="124">
        <v>39152</v>
      </c>
      <c r="E22517" s="157" t="e">
        <f>VLOOKUP(D22517,'SOAT LIQ'!$A$87:$C$3416,3,FALSE)</f>
        <v>#N/A</v>
      </c>
    </row>
    <row r="22518" spans="1:6" x14ac:dyDescent="0.25">
      <c r="A22518" t="s">
        <v>14961</v>
      </c>
      <c r="B22518" s="100" t="s">
        <v>18936</v>
      </c>
      <c r="C22518" s="99" t="s">
        <v>4285</v>
      </c>
      <c r="D22518" s="124">
        <v>39152</v>
      </c>
      <c r="E22518" s="157" t="e">
        <f>VLOOKUP(D22518,'SOAT LIQ'!$A$87:$C$3416,3,FALSE)</f>
        <v>#N/A</v>
      </c>
    </row>
    <row r="22519" spans="1:6" x14ac:dyDescent="0.25">
      <c r="A22519" t="s">
        <v>10065</v>
      </c>
      <c r="B22519" s="100" t="s">
        <v>18936</v>
      </c>
      <c r="C22519" s="99" t="s">
        <v>4285</v>
      </c>
      <c r="D22519" s="124">
        <v>39152</v>
      </c>
      <c r="E22519" s="157" t="e">
        <f>VLOOKUP(D22519,'SOAT LIQ'!$A$87:$C$3416,3,FALSE)</f>
        <v>#N/A</v>
      </c>
    </row>
    <row r="22520" spans="1:6" x14ac:dyDescent="0.25">
      <c r="A22520" t="s">
        <v>13930</v>
      </c>
      <c r="B22520" s="100" t="s">
        <v>18936</v>
      </c>
      <c r="C22520" s="99" t="s">
        <v>4285</v>
      </c>
      <c r="D22520" s="124">
        <v>39152</v>
      </c>
      <c r="E22520" s="157" t="e">
        <f>VLOOKUP(D22520,'SOAT LIQ'!$A$87:$C$3416,3,FALSE)</f>
        <v>#N/A</v>
      </c>
    </row>
    <row r="22521" spans="1:6" x14ac:dyDescent="0.25">
      <c r="A22521" t="s">
        <v>13419</v>
      </c>
      <c r="B22521" s="100" t="s">
        <v>18936</v>
      </c>
      <c r="C22521" s="99" t="s">
        <v>4285</v>
      </c>
      <c r="D22521" s="124">
        <v>39152</v>
      </c>
      <c r="E22521" s="157" t="e">
        <f>VLOOKUP(D22521,'SOAT LIQ'!$A$87:$C$3416,3,FALSE)</f>
        <v>#N/A</v>
      </c>
      <c r="F22521" t="s">
        <v>21632</v>
      </c>
    </row>
    <row r="22522" spans="1:6" x14ac:dyDescent="0.25">
      <c r="A22522" t="s">
        <v>5904</v>
      </c>
      <c r="B22522" s="100" t="s">
        <v>18936</v>
      </c>
      <c r="C22522" s="99" t="s">
        <v>4285</v>
      </c>
      <c r="D22522" s="124">
        <v>39152</v>
      </c>
      <c r="E22522" s="157" t="e">
        <f>VLOOKUP(D22522,'SOAT LIQ'!$A$87:$C$3416,3,FALSE)</f>
        <v>#N/A</v>
      </c>
      <c r="F22522" t="s">
        <v>21632</v>
      </c>
    </row>
    <row r="22523" spans="1:6" x14ac:dyDescent="0.25">
      <c r="A22523" t="s">
        <v>6023</v>
      </c>
      <c r="B22523" s="100" t="s">
        <v>18936</v>
      </c>
      <c r="C22523" s="99" t="s">
        <v>4285</v>
      </c>
      <c r="D22523" s="124">
        <v>39152</v>
      </c>
      <c r="E22523" s="157" t="e">
        <f>VLOOKUP(D22523,'SOAT LIQ'!$A$87:$C$3416,3,FALSE)</f>
        <v>#N/A</v>
      </c>
      <c r="F22523" t="s">
        <v>21632</v>
      </c>
    </row>
    <row r="22524" spans="1:6" x14ac:dyDescent="0.25">
      <c r="A22524" t="s">
        <v>10821</v>
      </c>
      <c r="B22524" s="100" t="s">
        <v>18936</v>
      </c>
      <c r="C22524" s="99" t="s">
        <v>4285</v>
      </c>
      <c r="D22524" s="124">
        <v>39152</v>
      </c>
      <c r="E22524" s="157" t="e">
        <f>VLOOKUP(D22524,'SOAT LIQ'!$A$87:$C$3416,3,FALSE)</f>
        <v>#N/A</v>
      </c>
      <c r="F22524" t="s">
        <v>21632</v>
      </c>
    </row>
    <row r="22525" spans="1:6" x14ac:dyDescent="0.25">
      <c r="A22525" t="s">
        <v>5773</v>
      </c>
      <c r="B22525" s="100" t="s">
        <v>18936</v>
      </c>
      <c r="C22525" s="99" t="s">
        <v>4285</v>
      </c>
      <c r="D22525" s="124">
        <v>39152</v>
      </c>
      <c r="E22525" s="157" t="e">
        <f>VLOOKUP(D22525,'SOAT LIQ'!$A$87:$C$3416,3,FALSE)</f>
        <v>#N/A</v>
      </c>
      <c r="F22525" t="s">
        <v>21632</v>
      </c>
    </row>
    <row r="22526" spans="1:6" x14ac:dyDescent="0.25">
      <c r="A22526" t="s">
        <v>5924</v>
      </c>
      <c r="B22526" s="100" t="s">
        <v>18936</v>
      </c>
      <c r="C22526" s="99" t="s">
        <v>4285</v>
      </c>
      <c r="D22526" s="124">
        <v>39152</v>
      </c>
      <c r="E22526" s="157" t="e">
        <f>VLOOKUP(D22526,'SOAT LIQ'!$A$87:$C$3416,3,FALSE)</f>
        <v>#N/A</v>
      </c>
      <c r="F22526" t="s">
        <v>21632</v>
      </c>
    </row>
    <row r="22527" spans="1:6" x14ac:dyDescent="0.25">
      <c r="A22527" t="s">
        <v>5923</v>
      </c>
      <c r="B22527" s="100" t="s">
        <v>18936</v>
      </c>
      <c r="C22527" s="99" t="s">
        <v>4285</v>
      </c>
      <c r="D22527" s="124">
        <v>39152</v>
      </c>
      <c r="E22527" s="157" t="e">
        <f>VLOOKUP(D22527,'SOAT LIQ'!$A$87:$C$3416,3,FALSE)</f>
        <v>#N/A</v>
      </c>
      <c r="F22527" t="s">
        <v>21632</v>
      </c>
    </row>
    <row r="22528" spans="1:6" x14ac:dyDescent="0.25">
      <c r="A22528" t="s">
        <v>11061</v>
      </c>
      <c r="B22528" s="100" t="s">
        <v>18936</v>
      </c>
      <c r="C22528" s="99" t="s">
        <v>4285</v>
      </c>
      <c r="D22528" s="124">
        <v>39152</v>
      </c>
      <c r="E22528" s="157" t="e">
        <f>VLOOKUP(D22528,'SOAT LIQ'!$A$87:$C$3416,3,FALSE)</f>
        <v>#N/A</v>
      </c>
    </row>
    <row r="22529" spans="1:6" x14ac:dyDescent="0.25">
      <c r="A22529" t="s">
        <v>10710</v>
      </c>
      <c r="B22529" s="100" t="s">
        <v>18936</v>
      </c>
      <c r="C22529" s="99" t="s">
        <v>4285</v>
      </c>
      <c r="D22529" s="124">
        <v>39152</v>
      </c>
      <c r="E22529" s="157" t="e">
        <f>VLOOKUP(D22529,'SOAT LIQ'!$A$87:$C$3416,3,FALSE)</f>
        <v>#N/A</v>
      </c>
    </row>
    <row r="22530" spans="1:6" x14ac:dyDescent="0.25">
      <c r="A22530" t="s">
        <v>15066</v>
      </c>
      <c r="B22530" s="100" t="s">
        <v>18936</v>
      </c>
      <c r="C22530" s="99" t="s">
        <v>4285</v>
      </c>
      <c r="D22530" s="124">
        <v>39152</v>
      </c>
      <c r="E22530" s="157" t="e">
        <f>VLOOKUP(D22530,'SOAT LIQ'!$A$87:$C$3416,3,FALSE)</f>
        <v>#N/A</v>
      </c>
    </row>
    <row r="22531" spans="1:6" x14ac:dyDescent="0.25">
      <c r="A22531" t="s">
        <v>14242</v>
      </c>
      <c r="B22531" s="100" t="s">
        <v>18936</v>
      </c>
      <c r="C22531" s="99" t="s">
        <v>4285</v>
      </c>
      <c r="D22531" s="124">
        <v>39152</v>
      </c>
      <c r="E22531" s="157" t="e">
        <f>VLOOKUP(D22531,'SOAT LIQ'!$A$87:$C$3416,3,FALSE)</f>
        <v>#N/A</v>
      </c>
      <c r="F22531" t="s">
        <v>21632</v>
      </c>
    </row>
    <row r="22532" spans="1:6" x14ac:dyDescent="0.25">
      <c r="A22532" t="s">
        <v>14962</v>
      </c>
      <c r="B22532" s="100" t="s">
        <v>18936</v>
      </c>
      <c r="C22532" s="99" t="s">
        <v>4285</v>
      </c>
      <c r="D22532" s="124">
        <v>39152</v>
      </c>
      <c r="E22532" s="157" t="e">
        <f>VLOOKUP(D22532,'SOAT LIQ'!$A$87:$C$3416,3,FALSE)</f>
        <v>#N/A</v>
      </c>
    </row>
    <row r="22533" spans="1:6" x14ac:dyDescent="0.25">
      <c r="A22533" t="s">
        <v>14239</v>
      </c>
      <c r="B22533" s="100" t="s">
        <v>18936</v>
      </c>
      <c r="C22533" s="99" t="s">
        <v>4285</v>
      </c>
      <c r="D22533" s="124">
        <v>39152</v>
      </c>
      <c r="E22533" s="157" t="e">
        <f>VLOOKUP(D22533,'SOAT LIQ'!$A$87:$C$3416,3,FALSE)</f>
        <v>#N/A</v>
      </c>
    </row>
    <row r="22534" spans="1:6" x14ac:dyDescent="0.25">
      <c r="A22534" t="s">
        <v>10276</v>
      </c>
      <c r="B22534" s="100" t="s">
        <v>18936</v>
      </c>
      <c r="C22534" s="99" t="s">
        <v>4285</v>
      </c>
      <c r="D22534" s="124">
        <v>39152</v>
      </c>
      <c r="E22534" s="157" t="e">
        <f>VLOOKUP(D22534,'SOAT LIQ'!$A$87:$C$3416,3,FALSE)</f>
        <v>#N/A</v>
      </c>
    </row>
    <row r="22535" spans="1:6" x14ac:dyDescent="0.25">
      <c r="A22535" t="s">
        <v>14240</v>
      </c>
      <c r="B22535" s="100" t="s">
        <v>18936</v>
      </c>
      <c r="C22535" s="99" t="s">
        <v>4285</v>
      </c>
      <c r="D22535" s="124">
        <v>39152</v>
      </c>
      <c r="E22535" s="157" t="e">
        <f>VLOOKUP(D22535,'SOAT LIQ'!$A$87:$C$3416,3,FALSE)</f>
        <v>#N/A</v>
      </c>
    </row>
    <row r="22536" spans="1:6" x14ac:dyDescent="0.25">
      <c r="A22536" t="s">
        <v>8508</v>
      </c>
      <c r="B22536" s="100" t="s">
        <v>18936</v>
      </c>
      <c r="C22536" s="99" t="s">
        <v>4285</v>
      </c>
      <c r="D22536" s="124">
        <v>39152</v>
      </c>
      <c r="E22536" s="157" t="e">
        <f>VLOOKUP(D22536,'SOAT LIQ'!$A$87:$C$3416,3,FALSE)</f>
        <v>#N/A</v>
      </c>
    </row>
    <row r="22537" spans="1:6" x14ac:dyDescent="0.25">
      <c r="A22537" t="s">
        <v>6034</v>
      </c>
      <c r="B22537" s="100" t="s">
        <v>18937</v>
      </c>
      <c r="C22537" s="99" t="s">
        <v>4285</v>
      </c>
      <c r="D22537" s="124">
        <v>39152</v>
      </c>
      <c r="E22537" s="157" t="e">
        <f>VLOOKUP(D22537,'SOAT LIQ'!$A$87:$C$3416,3,FALSE)</f>
        <v>#N/A</v>
      </c>
    </row>
    <row r="22538" spans="1:6" x14ac:dyDescent="0.25">
      <c r="A22538" t="s">
        <v>5704</v>
      </c>
      <c r="B22538" s="100" t="s">
        <v>18937</v>
      </c>
      <c r="C22538" s="99" t="s">
        <v>4285</v>
      </c>
      <c r="D22538" s="124">
        <v>39152</v>
      </c>
      <c r="E22538" s="157" t="e">
        <f>VLOOKUP(D22538,'SOAT LIQ'!$A$87:$C$3416,3,FALSE)</f>
        <v>#N/A</v>
      </c>
    </row>
    <row r="22539" spans="1:6" x14ac:dyDescent="0.25">
      <c r="A22539" t="s">
        <v>11060</v>
      </c>
      <c r="B22539" s="100" t="s">
        <v>18938</v>
      </c>
      <c r="C22539" s="100"/>
      <c r="D22539" s="124"/>
      <c r="E22539" s="157" t="e">
        <f>VLOOKUP(D22539,'SOAT LIQ'!$A$87:$C$3416,3,FALSE)</f>
        <v>#N/A</v>
      </c>
    </row>
    <row r="22540" spans="1:6" x14ac:dyDescent="0.25">
      <c r="A22540" t="s">
        <v>18939</v>
      </c>
      <c r="B22540" s="100" t="s">
        <v>18940</v>
      </c>
      <c r="C22540" s="100"/>
      <c r="D22540" s="124"/>
      <c r="E22540" s="157" t="e">
        <f>VLOOKUP(D22540,'SOAT LIQ'!$A$87:$C$3416,3,FALSE)</f>
        <v>#N/A</v>
      </c>
    </row>
    <row r="22541" spans="1:6" x14ac:dyDescent="0.25">
      <c r="A22541" t="s">
        <v>15122</v>
      </c>
      <c r="B22541" s="100" t="s">
        <v>18941</v>
      </c>
      <c r="C22541" s="99" t="s">
        <v>5958</v>
      </c>
      <c r="D22541" s="124">
        <v>26111</v>
      </c>
      <c r="E22541" s="157" t="e">
        <f>VLOOKUP(D22541,'SOAT LIQ'!$A$87:$C$3416,3,FALSE)</f>
        <v>#N/A</v>
      </c>
    </row>
    <row r="22542" spans="1:6" x14ac:dyDescent="0.25">
      <c r="A22542" t="s">
        <v>15000</v>
      </c>
      <c r="B22542" s="100" t="s">
        <v>18941</v>
      </c>
      <c r="C22542" s="99" t="s">
        <v>5958</v>
      </c>
      <c r="D22542" s="124">
        <v>26111</v>
      </c>
      <c r="E22542" s="157" t="e">
        <f>VLOOKUP(D22542,'SOAT LIQ'!$A$87:$C$3416,3,FALSE)</f>
        <v>#N/A</v>
      </c>
    </row>
    <row r="22543" spans="1:6" x14ac:dyDescent="0.25">
      <c r="A22543" t="s">
        <v>18942</v>
      </c>
      <c r="B22543" s="100" t="s">
        <v>18941</v>
      </c>
      <c r="C22543" s="99" t="s">
        <v>5958</v>
      </c>
      <c r="D22543" s="124">
        <v>26111</v>
      </c>
      <c r="E22543" s="157" t="e">
        <f>VLOOKUP(D22543,'SOAT LIQ'!$A$87:$C$3416,3,FALSE)</f>
        <v>#N/A</v>
      </c>
    </row>
    <row r="22544" spans="1:6" x14ac:dyDescent="0.25">
      <c r="A22544" t="s">
        <v>15122</v>
      </c>
      <c r="B22544" s="100" t="s">
        <v>18943</v>
      </c>
      <c r="C22544" s="99" t="s">
        <v>5958</v>
      </c>
      <c r="D22544" s="124">
        <v>26111</v>
      </c>
      <c r="E22544" s="157" t="e">
        <f>VLOOKUP(D22544,'SOAT LIQ'!$A$87:$C$3416,3,FALSE)</f>
        <v>#N/A</v>
      </c>
    </row>
    <row r="22545" spans="1:6" x14ac:dyDescent="0.25">
      <c r="A22545" t="s">
        <v>15000</v>
      </c>
      <c r="B22545" s="100" t="s">
        <v>18943</v>
      </c>
      <c r="C22545" s="99" t="s">
        <v>5958</v>
      </c>
      <c r="D22545" s="124">
        <v>26111</v>
      </c>
      <c r="E22545" s="157" t="e">
        <f>VLOOKUP(D22545,'SOAT LIQ'!$A$87:$C$3416,3,FALSE)</f>
        <v>#N/A</v>
      </c>
    </row>
    <row r="22546" spans="1:6" x14ac:dyDescent="0.25">
      <c r="A22546" t="s">
        <v>18942</v>
      </c>
      <c r="B22546" s="100" t="s">
        <v>18943</v>
      </c>
      <c r="C22546" s="99" t="s">
        <v>5958</v>
      </c>
      <c r="D22546" s="124">
        <v>26111</v>
      </c>
      <c r="E22546" s="157" t="e">
        <f>VLOOKUP(D22546,'SOAT LIQ'!$A$87:$C$3416,3,FALSE)</f>
        <v>#N/A</v>
      </c>
    </row>
    <row r="22547" spans="1:6" x14ac:dyDescent="0.25">
      <c r="A22547" t="s">
        <v>18942</v>
      </c>
      <c r="B22547" s="100" t="s">
        <v>18944</v>
      </c>
      <c r="C22547" s="99" t="s">
        <v>5958</v>
      </c>
      <c r="D22547" s="124">
        <v>26111</v>
      </c>
      <c r="E22547" s="157" t="e">
        <f>VLOOKUP(D22547,'SOAT LIQ'!$A$87:$C$3416,3,FALSE)</f>
        <v>#N/A</v>
      </c>
    </row>
    <row r="22548" spans="1:6" x14ac:dyDescent="0.25">
      <c r="A22548" t="s">
        <v>15000</v>
      </c>
      <c r="B22548" s="100" t="s">
        <v>18944</v>
      </c>
      <c r="C22548" s="99" t="s">
        <v>5958</v>
      </c>
      <c r="D22548" s="124">
        <v>26111</v>
      </c>
      <c r="E22548" s="157" t="e">
        <f>VLOOKUP(D22548,'SOAT LIQ'!$A$87:$C$3416,3,FALSE)</f>
        <v>#N/A</v>
      </c>
    </row>
    <row r="22549" spans="1:6" x14ac:dyDescent="0.25">
      <c r="A22549" t="s">
        <v>8490</v>
      </c>
      <c r="B22549" s="100" t="s">
        <v>18945</v>
      </c>
      <c r="C22549" s="100"/>
      <c r="D22549" s="124">
        <v>40114</v>
      </c>
      <c r="E22549" s="157" t="e">
        <f>VLOOKUP(D22549,'SOAT LIQ'!$A$87:$C$3416,3,FALSE)</f>
        <v>#N/A</v>
      </c>
    </row>
    <row r="22550" spans="1:6" x14ac:dyDescent="0.25">
      <c r="A22550" t="s">
        <v>14957</v>
      </c>
      <c r="B22550" s="100" t="s">
        <v>18945</v>
      </c>
      <c r="C22550" s="100"/>
      <c r="D22550" s="124">
        <v>40114</v>
      </c>
      <c r="E22550" s="157" t="e">
        <f>VLOOKUP(D22550,'SOAT LIQ'!$A$87:$C$3416,3,FALSE)</f>
        <v>#N/A</v>
      </c>
    </row>
    <row r="22551" spans="1:6" x14ac:dyDescent="0.25">
      <c r="A22551" t="s">
        <v>14955</v>
      </c>
      <c r="B22551" s="100" t="s">
        <v>18945</v>
      </c>
      <c r="C22551" s="100"/>
      <c r="D22551" s="124">
        <v>40114</v>
      </c>
      <c r="E22551" s="157" t="e">
        <f>VLOOKUP(D22551,'SOAT LIQ'!$A$87:$C$3416,3,FALSE)</f>
        <v>#N/A</v>
      </c>
    </row>
    <row r="22552" spans="1:6" x14ac:dyDescent="0.25">
      <c r="A22552" t="s">
        <v>8490</v>
      </c>
      <c r="B22552" s="100" t="s">
        <v>18946</v>
      </c>
      <c r="C22552" s="100"/>
      <c r="D22552" s="124">
        <v>40114</v>
      </c>
      <c r="E22552" s="157" t="e">
        <f>VLOOKUP(D22552,'SOAT LIQ'!$A$87:$C$3416,3,FALSE)</f>
        <v>#N/A</v>
      </c>
    </row>
    <row r="22553" spans="1:6" x14ac:dyDescent="0.25">
      <c r="A22553" t="s">
        <v>10954</v>
      </c>
      <c r="B22553" s="100" t="s">
        <v>18946</v>
      </c>
      <c r="C22553" s="100"/>
      <c r="D22553" s="124">
        <v>40114</v>
      </c>
      <c r="E22553" s="157" t="e">
        <f>VLOOKUP(D22553,'SOAT LIQ'!$A$87:$C$3416,3,FALSE)</f>
        <v>#N/A</v>
      </c>
    </row>
    <row r="22554" spans="1:6" x14ac:dyDescent="0.25">
      <c r="A22554" t="s">
        <v>8490</v>
      </c>
      <c r="B22554" s="100" t="s">
        <v>18947</v>
      </c>
      <c r="C22554" s="100"/>
      <c r="D22554" s="124">
        <v>40114</v>
      </c>
      <c r="E22554" s="157" t="e">
        <f>VLOOKUP(D22554,'SOAT LIQ'!$A$87:$C$3416,3,FALSE)</f>
        <v>#N/A</v>
      </c>
    </row>
    <row r="22555" spans="1:6" x14ac:dyDescent="0.25">
      <c r="A22555" t="s">
        <v>11104</v>
      </c>
      <c r="B22555" s="100" t="s">
        <v>18947</v>
      </c>
      <c r="C22555" s="100"/>
      <c r="D22555" s="124">
        <v>40114</v>
      </c>
      <c r="E22555" s="157" t="e">
        <f>VLOOKUP(D22555,'SOAT LIQ'!$A$87:$C$3416,3,FALSE)</f>
        <v>#N/A</v>
      </c>
    </row>
    <row r="22556" spans="1:6" x14ac:dyDescent="0.25">
      <c r="A22556" t="s">
        <v>14970</v>
      </c>
      <c r="B22556" s="100" t="s">
        <v>18947</v>
      </c>
      <c r="C22556" s="100"/>
      <c r="D22556" s="124">
        <v>40114</v>
      </c>
      <c r="E22556" s="157" t="e">
        <f>VLOOKUP(D22556,'SOAT LIQ'!$A$87:$C$3416,3,FALSE)</f>
        <v>#N/A</v>
      </c>
    </row>
    <row r="22557" spans="1:6" x14ac:dyDescent="0.25">
      <c r="A22557" t="s">
        <v>14964</v>
      </c>
      <c r="B22557" s="100" t="s">
        <v>18947</v>
      </c>
      <c r="C22557" s="100"/>
      <c r="D22557" s="124">
        <v>40114</v>
      </c>
      <c r="E22557" s="157" t="e">
        <f>VLOOKUP(D22557,'SOAT LIQ'!$A$87:$C$3416,3,FALSE)</f>
        <v>#N/A</v>
      </c>
    </row>
    <row r="22558" spans="1:6" x14ac:dyDescent="0.25">
      <c r="A22558" t="s">
        <v>8490</v>
      </c>
      <c r="B22558" s="100" t="s">
        <v>18948</v>
      </c>
      <c r="C22558" s="100"/>
      <c r="D22558" s="124">
        <v>40114</v>
      </c>
      <c r="E22558" s="157" t="e">
        <f>VLOOKUP(D22558,'SOAT LIQ'!$A$87:$C$3416,3,FALSE)</f>
        <v>#N/A</v>
      </c>
    </row>
    <row r="22559" spans="1:6" x14ac:dyDescent="0.25">
      <c r="A22559" t="s">
        <v>14958</v>
      </c>
      <c r="B22559" s="100" t="s">
        <v>18948</v>
      </c>
      <c r="C22559" s="100"/>
      <c r="D22559" s="124">
        <v>40114</v>
      </c>
      <c r="E22559" s="157" t="e">
        <f>VLOOKUP(D22559,'SOAT LIQ'!$A$87:$C$3416,3,FALSE)</f>
        <v>#N/A</v>
      </c>
    </row>
    <row r="22560" spans="1:6" x14ac:dyDescent="0.25">
      <c r="A22560" t="s">
        <v>6498</v>
      </c>
      <c r="B22560" s="100" t="s">
        <v>18949</v>
      </c>
      <c r="C22560" s="99" t="s">
        <v>17013</v>
      </c>
      <c r="D22560" s="124">
        <v>19736</v>
      </c>
      <c r="E22560" s="157" t="e">
        <f>VLOOKUP(D22560,'SOAT LIQ'!$A$87:$C$3416,3,FALSE)</f>
        <v>#N/A</v>
      </c>
      <c r="F22560" t="s">
        <v>21635</v>
      </c>
    </row>
    <row r="22561" spans="1:6" x14ac:dyDescent="0.25">
      <c r="A22561" t="s">
        <v>6501</v>
      </c>
      <c r="B22561" s="100" t="s">
        <v>18949</v>
      </c>
      <c r="C22561" s="99" t="s">
        <v>17013</v>
      </c>
      <c r="D22561" s="124">
        <v>19736</v>
      </c>
      <c r="E22561" s="157" t="e">
        <f>VLOOKUP(D22561,'SOAT LIQ'!$A$87:$C$3416,3,FALSE)</f>
        <v>#N/A</v>
      </c>
      <c r="F22561" t="s">
        <v>21635</v>
      </c>
    </row>
    <row r="22562" spans="1:6" x14ac:dyDescent="0.25">
      <c r="A22562" t="s">
        <v>6498</v>
      </c>
      <c r="B22562" s="100" t="s">
        <v>18950</v>
      </c>
      <c r="C22562" s="100"/>
      <c r="D22562" s="124">
        <v>19144</v>
      </c>
      <c r="E22562" s="157" t="e">
        <f>VLOOKUP(D22562,'SOAT LIQ'!$A$87:$C$3416,3,FALSE)</f>
        <v>#N/A</v>
      </c>
      <c r="F22562" t="s">
        <v>21635</v>
      </c>
    </row>
    <row r="22563" spans="1:6" x14ac:dyDescent="0.25">
      <c r="A22563" t="s">
        <v>6501</v>
      </c>
      <c r="B22563" s="100" t="s">
        <v>18950</v>
      </c>
      <c r="C22563" s="100"/>
      <c r="D22563" s="124">
        <v>19144</v>
      </c>
      <c r="E22563" s="157" t="e">
        <f>VLOOKUP(D22563,'SOAT LIQ'!$A$87:$C$3416,3,FALSE)</f>
        <v>#N/A</v>
      </c>
      <c r="F22563" t="s">
        <v>21635</v>
      </c>
    </row>
    <row r="22564" spans="1:6" x14ac:dyDescent="0.25">
      <c r="A22564" t="s">
        <v>6498</v>
      </c>
      <c r="B22564" s="100" t="s">
        <v>18951</v>
      </c>
      <c r="C22564" s="100"/>
      <c r="D22564" s="124">
        <v>19976</v>
      </c>
      <c r="E22564" s="157" t="e">
        <f>VLOOKUP(D22564,'SOAT LIQ'!$A$87:$C$3416,3,FALSE)</f>
        <v>#N/A</v>
      </c>
      <c r="F22564" t="s">
        <v>21635</v>
      </c>
    </row>
    <row r="22565" spans="1:6" x14ac:dyDescent="0.25">
      <c r="A22565" t="s">
        <v>6501</v>
      </c>
      <c r="B22565" s="100" t="s">
        <v>18951</v>
      </c>
      <c r="C22565" s="100"/>
      <c r="D22565" s="124">
        <v>19976</v>
      </c>
      <c r="E22565" s="157" t="e">
        <f>VLOOKUP(D22565,'SOAT LIQ'!$A$87:$C$3416,3,FALSE)</f>
        <v>#N/A</v>
      </c>
      <c r="F22565" t="s">
        <v>21635</v>
      </c>
    </row>
    <row r="22566" spans="1:6" x14ac:dyDescent="0.25">
      <c r="A22566" t="s">
        <v>6498</v>
      </c>
      <c r="B22566" s="100" t="s">
        <v>18952</v>
      </c>
      <c r="C22566" s="100"/>
      <c r="D22566" s="124">
        <v>19889</v>
      </c>
      <c r="E22566" s="157" t="e">
        <f>VLOOKUP(D22566,'SOAT LIQ'!$A$87:$C$3416,3,FALSE)</f>
        <v>#N/A</v>
      </c>
      <c r="F22566" t="s">
        <v>21635</v>
      </c>
    </row>
    <row r="22567" spans="1:6" x14ac:dyDescent="0.25">
      <c r="A22567" t="s">
        <v>6501</v>
      </c>
      <c r="B22567" s="100" t="s">
        <v>18952</v>
      </c>
      <c r="C22567" s="100"/>
      <c r="D22567" s="124">
        <v>19889</v>
      </c>
      <c r="E22567" s="157" t="e">
        <f>VLOOKUP(D22567,'SOAT LIQ'!$A$87:$C$3416,3,FALSE)</f>
        <v>#N/A</v>
      </c>
      <c r="F22567" t="s">
        <v>21635</v>
      </c>
    </row>
    <row r="22568" spans="1:6" x14ac:dyDescent="0.25">
      <c r="A22568" t="s">
        <v>6498</v>
      </c>
      <c r="B22568" s="100" t="s">
        <v>18953</v>
      </c>
      <c r="C22568" s="100"/>
      <c r="D22568" s="124">
        <v>19976</v>
      </c>
      <c r="E22568" s="157" t="e">
        <f>VLOOKUP(D22568,'SOAT LIQ'!$A$87:$C$3416,3,FALSE)</f>
        <v>#N/A</v>
      </c>
      <c r="F22568" t="s">
        <v>21635</v>
      </c>
    </row>
    <row r="22569" spans="1:6" x14ac:dyDescent="0.25">
      <c r="A22569" t="s">
        <v>6501</v>
      </c>
      <c r="B22569" s="100" t="s">
        <v>18953</v>
      </c>
      <c r="C22569" s="100"/>
      <c r="D22569" s="124">
        <v>19976</v>
      </c>
      <c r="E22569" s="157" t="e">
        <f>VLOOKUP(D22569,'SOAT LIQ'!$A$87:$C$3416,3,FALSE)</f>
        <v>#N/A</v>
      </c>
      <c r="F22569" t="s">
        <v>21635</v>
      </c>
    </row>
    <row r="22570" spans="1:6" x14ac:dyDescent="0.25">
      <c r="A22570" t="s">
        <v>6498</v>
      </c>
      <c r="B22570" s="100" t="s">
        <v>18954</v>
      </c>
      <c r="C22570" s="100"/>
      <c r="D22570" s="124">
        <v>19889</v>
      </c>
      <c r="E22570" s="157" t="e">
        <f>VLOOKUP(D22570,'SOAT LIQ'!$A$87:$C$3416,3,FALSE)</f>
        <v>#N/A</v>
      </c>
      <c r="F22570" t="s">
        <v>21635</v>
      </c>
    </row>
    <row r="22571" spans="1:6" x14ac:dyDescent="0.25">
      <c r="A22571" t="s">
        <v>6501</v>
      </c>
      <c r="B22571" s="100" t="s">
        <v>18954</v>
      </c>
      <c r="C22571" s="100"/>
      <c r="D22571" s="124">
        <v>19889</v>
      </c>
      <c r="E22571" s="157" t="e">
        <f>VLOOKUP(D22571,'SOAT LIQ'!$A$87:$C$3416,3,FALSE)</f>
        <v>#N/A</v>
      </c>
      <c r="F22571" t="s">
        <v>21635</v>
      </c>
    </row>
    <row r="22572" spans="1:6" x14ac:dyDescent="0.25">
      <c r="A22572" t="s">
        <v>6498</v>
      </c>
      <c r="B22572" s="100" t="s">
        <v>18955</v>
      </c>
      <c r="C22572" s="100"/>
      <c r="D22572" s="124">
        <v>19889</v>
      </c>
      <c r="E22572" s="157" t="e">
        <f>VLOOKUP(D22572,'SOAT LIQ'!$A$87:$C$3416,3,FALSE)</f>
        <v>#N/A</v>
      </c>
      <c r="F22572" t="s">
        <v>21635</v>
      </c>
    </row>
    <row r="22573" spans="1:6" x14ac:dyDescent="0.25">
      <c r="A22573" t="s">
        <v>6501</v>
      </c>
      <c r="B22573" s="100" t="s">
        <v>18955</v>
      </c>
      <c r="C22573" s="100"/>
      <c r="D22573" s="124">
        <v>19889</v>
      </c>
      <c r="E22573" s="157" t="e">
        <f>VLOOKUP(D22573,'SOAT LIQ'!$A$87:$C$3416,3,FALSE)</f>
        <v>#N/A</v>
      </c>
      <c r="F22573" t="s">
        <v>21635</v>
      </c>
    </row>
    <row r="22574" spans="1:6" x14ac:dyDescent="0.25">
      <c r="A22574" t="s">
        <v>6498</v>
      </c>
      <c r="B22574" s="100" t="s">
        <v>18956</v>
      </c>
      <c r="C22574" s="100"/>
      <c r="D22574" s="124">
        <v>19839</v>
      </c>
      <c r="E22574" s="157" t="e">
        <f>VLOOKUP(D22574,'SOAT LIQ'!$A$87:$C$3416,3,FALSE)</f>
        <v>#N/A</v>
      </c>
      <c r="F22574" t="s">
        <v>21635</v>
      </c>
    </row>
    <row r="22575" spans="1:6" x14ac:dyDescent="0.25">
      <c r="A22575" t="s">
        <v>6501</v>
      </c>
      <c r="B22575" s="100" t="s">
        <v>18956</v>
      </c>
      <c r="C22575" s="100"/>
      <c r="D22575" s="124">
        <v>19839</v>
      </c>
      <c r="E22575" s="157" t="e">
        <f>VLOOKUP(D22575,'SOAT LIQ'!$A$87:$C$3416,3,FALSE)</f>
        <v>#N/A</v>
      </c>
      <c r="F22575" t="s">
        <v>21635</v>
      </c>
    </row>
    <row r="22576" spans="1:6" x14ac:dyDescent="0.25">
      <c r="A22576" t="s">
        <v>6498</v>
      </c>
      <c r="B22576" s="100" t="s">
        <v>18957</v>
      </c>
      <c r="C22576" s="100"/>
      <c r="D22576" s="124">
        <v>19976</v>
      </c>
      <c r="E22576" s="157" t="e">
        <f>VLOOKUP(D22576,'SOAT LIQ'!$A$87:$C$3416,3,FALSE)</f>
        <v>#N/A</v>
      </c>
      <c r="F22576" t="s">
        <v>21635</v>
      </c>
    </row>
    <row r="22577" spans="1:6" x14ac:dyDescent="0.25">
      <c r="A22577" t="s">
        <v>6501</v>
      </c>
      <c r="B22577" s="100" t="s">
        <v>18957</v>
      </c>
      <c r="C22577" s="100"/>
      <c r="D22577" s="124">
        <v>19976</v>
      </c>
      <c r="E22577" s="157" t="e">
        <f>VLOOKUP(D22577,'SOAT LIQ'!$A$87:$C$3416,3,FALSE)</f>
        <v>#N/A</v>
      </c>
      <c r="F22577" t="s">
        <v>21635</v>
      </c>
    </row>
    <row r="22578" spans="1:6" x14ac:dyDescent="0.25">
      <c r="A22578" t="s">
        <v>6498</v>
      </c>
      <c r="B22578" s="100" t="s">
        <v>18958</v>
      </c>
      <c r="C22578" s="100"/>
      <c r="D22578" s="124">
        <v>19889</v>
      </c>
      <c r="E22578" s="157" t="e">
        <f>VLOOKUP(D22578,'SOAT LIQ'!$A$87:$C$3416,3,FALSE)</f>
        <v>#N/A</v>
      </c>
      <c r="F22578" t="s">
        <v>21635</v>
      </c>
    </row>
    <row r="22579" spans="1:6" x14ac:dyDescent="0.25">
      <c r="A22579" t="s">
        <v>6501</v>
      </c>
      <c r="B22579" s="100" t="s">
        <v>18958</v>
      </c>
      <c r="C22579" s="100"/>
      <c r="D22579" s="124">
        <v>19889</v>
      </c>
      <c r="E22579" s="157" t="e">
        <f>VLOOKUP(D22579,'SOAT LIQ'!$A$87:$C$3416,3,FALSE)</f>
        <v>#N/A</v>
      </c>
      <c r="F22579" t="s">
        <v>21635</v>
      </c>
    </row>
    <row r="22580" spans="1:6" x14ac:dyDescent="0.25">
      <c r="A22580" t="s">
        <v>6498</v>
      </c>
      <c r="B22580" s="100" t="s">
        <v>18959</v>
      </c>
      <c r="C22580" s="99" t="s">
        <v>17013</v>
      </c>
      <c r="D22580" s="124">
        <v>19736</v>
      </c>
      <c r="E22580" s="157" t="e">
        <f>VLOOKUP(D22580,'SOAT LIQ'!$A$87:$C$3416,3,FALSE)</f>
        <v>#N/A</v>
      </c>
      <c r="F22580" t="s">
        <v>21635</v>
      </c>
    </row>
    <row r="22581" spans="1:6" x14ac:dyDescent="0.25">
      <c r="A22581" t="s">
        <v>6501</v>
      </c>
      <c r="B22581" s="100" t="s">
        <v>18959</v>
      </c>
      <c r="C22581" s="99" t="s">
        <v>17013</v>
      </c>
      <c r="D22581" s="124">
        <v>19736</v>
      </c>
      <c r="E22581" s="157" t="e">
        <f>VLOOKUP(D22581,'SOAT LIQ'!$A$87:$C$3416,3,FALSE)</f>
        <v>#N/A</v>
      </c>
      <c r="F22581" t="s">
        <v>21635</v>
      </c>
    </row>
    <row r="22582" spans="1:6" x14ac:dyDescent="0.25">
      <c r="A22582" t="s">
        <v>6498</v>
      </c>
      <c r="B22582" s="100" t="s">
        <v>18960</v>
      </c>
      <c r="C22582" s="99" t="s">
        <v>17013</v>
      </c>
      <c r="D22582" s="124">
        <v>19736</v>
      </c>
      <c r="E22582" s="157" t="e">
        <f>VLOOKUP(D22582,'SOAT LIQ'!$A$87:$C$3416,3,FALSE)</f>
        <v>#N/A</v>
      </c>
      <c r="F22582" t="s">
        <v>21635</v>
      </c>
    </row>
    <row r="22583" spans="1:6" x14ac:dyDescent="0.25">
      <c r="A22583" t="s">
        <v>6501</v>
      </c>
      <c r="B22583" s="100" t="s">
        <v>18960</v>
      </c>
      <c r="C22583" s="99" t="s">
        <v>17013</v>
      </c>
      <c r="D22583" s="124">
        <v>19736</v>
      </c>
      <c r="E22583" s="157" t="e">
        <f>VLOOKUP(D22583,'SOAT LIQ'!$A$87:$C$3416,3,FALSE)</f>
        <v>#N/A</v>
      </c>
      <c r="F22583" t="s">
        <v>21635</v>
      </c>
    </row>
    <row r="22584" spans="1:6" x14ac:dyDescent="0.25">
      <c r="A22584" t="s">
        <v>6498</v>
      </c>
      <c r="B22584" s="100" t="s">
        <v>18961</v>
      </c>
      <c r="C22584" s="99" t="s">
        <v>17013</v>
      </c>
      <c r="D22584" s="124">
        <v>19736</v>
      </c>
      <c r="E22584" s="157" t="e">
        <f>VLOOKUP(D22584,'SOAT LIQ'!$A$87:$C$3416,3,FALSE)</f>
        <v>#N/A</v>
      </c>
      <c r="F22584" t="s">
        <v>21635</v>
      </c>
    </row>
    <row r="22585" spans="1:6" x14ac:dyDescent="0.25">
      <c r="A22585" t="s">
        <v>6501</v>
      </c>
      <c r="B22585" s="100" t="s">
        <v>18961</v>
      </c>
      <c r="C22585" s="99" t="s">
        <v>17013</v>
      </c>
      <c r="D22585" s="124">
        <v>19736</v>
      </c>
      <c r="E22585" s="157" t="e">
        <f>VLOOKUP(D22585,'SOAT LIQ'!$A$87:$C$3416,3,FALSE)</f>
        <v>#N/A</v>
      </c>
      <c r="F22585" t="s">
        <v>21635</v>
      </c>
    </row>
    <row r="22586" spans="1:6" x14ac:dyDescent="0.25">
      <c r="A22586" t="s">
        <v>6498</v>
      </c>
      <c r="B22586" s="100" t="s">
        <v>18962</v>
      </c>
      <c r="C22586" s="100"/>
      <c r="D22586" s="124">
        <v>19889</v>
      </c>
      <c r="E22586" s="157" t="e">
        <f>VLOOKUP(D22586,'SOAT LIQ'!$A$87:$C$3416,3,FALSE)</f>
        <v>#N/A</v>
      </c>
      <c r="F22586" t="s">
        <v>21635</v>
      </c>
    </row>
    <row r="22587" spans="1:6" x14ac:dyDescent="0.25">
      <c r="A22587" t="s">
        <v>6501</v>
      </c>
      <c r="B22587" s="100" t="s">
        <v>18962</v>
      </c>
      <c r="C22587" s="100"/>
      <c r="D22587" s="124">
        <v>19889</v>
      </c>
      <c r="E22587" s="157" t="e">
        <f>VLOOKUP(D22587,'SOAT LIQ'!$A$87:$C$3416,3,FALSE)</f>
        <v>#N/A</v>
      </c>
      <c r="F22587" t="s">
        <v>21635</v>
      </c>
    </row>
    <row r="22588" spans="1:6" x14ac:dyDescent="0.25">
      <c r="A22588" t="s">
        <v>6498</v>
      </c>
      <c r="B22588" s="100" t="s">
        <v>18963</v>
      </c>
      <c r="C22588" s="99" t="s">
        <v>17013</v>
      </c>
      <c r="D22588" s="124">
        <v>19736</v>
      </c>
      <c r="E22588" s="157" t="e">
        <f>VLOOKUP(D22588,'SOAT LIQ'!$A$87:$C$3416,3,FALSE)</f>
        <v>#N/A</v>
      </c>
      <c r="F22588" t="s">
        <v>21635</v>
      </c>
    </row>
    <row r="22589" spans="1:6" x14ac:dyDescent="0.25">
      <c r="A22589" t="s">
        <v>6501</v>
      </c>
      <c r="B22589" s="100" t="s">
        <v>18963</v>
      </c>
      <c r="C22589" s="99" t="s">
        <v>17013</v>
      </c>
      <c r="D22589" s="124">
        <v>19736</v>
      </c>
      <c r="E22589" s="157" t="e">
        <f>VLOOKUP(D22589,'SOAT LIQ'!$A$87:$C$3416,3,FALSE)</f>
        <v>#N/A</v>
      </c>
      <c r="F22589" t="s">
        <v>21635</v>
      </c>
    </row>
    <row r="22590" spans="1:6" x14ac:dyDescent="0.25">
      <c r="A22590" t="s">
        <v>6498</v>
      </c>
      <c r="B22590" s="100" t="s">
        <v>18964</v>
      </c>
      <c r="C22590" s="99" t="s">
        <v>17013</v>
      </c>
      <c r="D22590" s="124">
        <v>19736</v>
      </c>
      <c r="E22590" s="157" t="e">
        <f>VLOOKUP(D22590,'SOAT LIQ'!$A$87:$C$3416,3,FALSE)</f>
        <v>#N/A</v>
      </c>
      <c r="F22590" t="s">
        <v>21635</v>
      </c>
    </row>
    <row r="22591" spans="1:6" x14ac:dyDescent="0.25">
      <c r="A22591" t="s">
        <v>6501</v>
      </c>
      <c r="B22591" s="100" t="s">
        <v>18964</v>
      </c>
      <c r="C22591" s="99" t="s">
        <v>17013</v>
      </c>
      <c r="D22591" s="124">
        <v>19736</v>
      </c>
      <c r="E22591" s="157" t="e">
        <f>VLOOKUP(D22591,'SOAT LIQ'!$A$87:$C$3416,3,FALSE)</f>
        <v>#N/A</v>
      </c>
      <c r="F22591" t="s">
        <v>21635</v>
      </c>
    </row>
    <row r="22592" spans="1:6" x14ac:dyDescent="0.25">
      <c r="A22592" t="s">
        <v>6498</v>
      </c>
      <c r="B22592" s="100" t="s">
        <v>18965</v>
      </c>
      <c r="C22592" s="99" t="s">
        <v>17013</v>
      </c>
      <c r="D22592" s="124">
        <v>19736</v>
      </c>
      <c r="E22592" s="157" t="e">
        <f>VLOOKUP(D22592,'SOAT LIQ'!$A$87:$C$3416,3,FALSE)</f>
        <v>#N/A</v>
      </c>
      <c r="F22592" t="s">
        <v>21635</v>
      </c>
    </row>
    <row r="22593" spans="1:6" x14ac:dyDescent="0.25">
      <c r="A22593" t="s">
        <v>6501</v>
      </c>
      <c r="B22593" s="100" t="s">
        <v>18965</v>
      </c>
      <c r="C22593" s="99" t="s">
        <v>17013</v>
      </c>
      <c r="D22593" s="124">
        <v>19736</v>
      </c>
      <c r="E22593" s="157" t="e">
        <f>VLOOKUP(D22593,'SOAT LIQ'!$A$87:$C$3416,3,FALSE)</f>
        <v>#N/A</v>
      </c>
      <c r="F22593" t="s">
        <v>21635</v>
      </c>
    </row>
    <row r="22594" spans="1:6" x14ac:dyDescent="0.25">
      <c r="A22594" t="s">
        <v>6498</v>
      </c>
      <c r="B22594" s="100" t="s">
        <v>18966</v>
      </c>
      <c r="C22594" s="99" t="s">
        <v>17013</v>
      </c>
      <c r="D22594" s="124">
        <v>19736</v>
      </c>
      <c r="E22594" s="157" t="e">
        <f>VLOOKUP(D22594,'SOAT LIQ'!$A$87:$C$3416,3,FALSE)</f>
        <v>#N/A</v>
      </c>
      <c r="F22594" t="s">
        <v>21635</v>
      </c>
    </row>
    <row r="22595" spans="1:6" x14ac:dyDescent="0.25">
      <c r="A22595" t="s">
        <v>6501</v>
      </c>
      <c r="B22595" s="100" t="s">
        <v>18966</v>
      </c>
      <c r="C22595" s="99" t="s">
        <v>17013</v>
      </c>
      <c r="D22595" s="124">
        <v>19736</v>
      </c>
      <c r="E22595" s="157" t="e">
        <f>VLOOKUP(D22595,'SOAT LIQ'!$A$87:$C$3416,3,FALSE)</f>
        <v>#N/A</v>
      </c>
      <c r="F22595" t="s">
        <v>21635</v>
      </c>
    </row>
    <row r="22596" spans="1:6" x14ac:dyDescent="0.25">
      <c r="A22596" t="s">
        <v>6498</v>
      </c>
      <c r="B22596" s="100" t="s">
        <v>18967</v>
      </c>
      <c r="C22596" s="100"/>
      <c r="D22596" s="124">
        <v>19976</v>
      </c>
      <c r="E22596" s="157" t="e">
        <f>VLOOKUP(D22596,'SOAT LIQ'!$A$87:$C$3416,3,FALSE)</f>
        <v>#N/A</v>
      </c>
      <c r="F22596" t="s">
        <v>21635</v>
      </c>
    </row>
    <row r="22597" spans="1:6" x14ac:dyDescent="0.25">
      <c r="A22597" t="s">
        <v>6501</v>
      </c>
      <c r="B22597" s="100" t="s">
        <v>18967</v>
      </c>
      <c r="C22597" s="100"/>
      <c r="D22597" s="124">
        <v>19976</v>
      </c>
      <c r="E22597" s="157" t="e">
        <f>VLOOKUP(D22597,'SOAT LIQ'!$A$87:$C$3416,3,FALSE)</f>
        <v>#N/A</v>
      </c>
      <c r="F22597" t="s">
        <v>21635</v>
      </c>
    </row>
    <row r="22598" spans="1:6" x14ac:dyDescent="0.25">
      <c r="A22598" t="s">
        <v>6498</v>
      </c>
      <c r="B22598" s="100" t="s">
        <v>18968</v>
      </c>
      <c r="C22598" s="100"/>
      <c r="D22598" s="124">
        <v>19976</v>
      </c>
      <c r="E22598" s="157" t="e">
        <f>VLOOKUP(D22598,'SOAT LIQ'!$A$87:$C$3416,3,FALSE)</f>
        <v>#N/A</v>
      </c>
      <c r="F22598" t="s">
        <v>21635</v>
      </c>
    </row>
    <row r="22599" spans="1:6" x14ac:dyDescent="0.25">
      <c r="A22599" t="s">
        <v>6501</v>
      </c>
      <c r="B22599" s="100" t="s">
        <v>18968</v>
      </c>
      <c r="C22599" s="100"/>
      <c r="D22599" s="124">
        <v>19976</v>
      </c>
      <c r="E22599" s="157" t="e">
        <f>VLOOKUP(D22599,'SOAT LIQ'!$A$87:$C$3416,3,FALSE)</f>
        <v>#N/A</v>
      </c>
      <c r="F22599" t="s">
        <v>21635</v>
      </c>
    </row>
    <row r="22600" spans="1:6" x14ac:dyDescent="0.25">
      <c r="A22600" t="s">
        <v>6498</v>
      </c>
      <c r="B22600" s="100" t="s">
        <v>18969</v>
      </c>
      <c r="C22600" s="100"/>
      <c r="D22600" s="124">
        <v>19144</v>
      </c>
      <c r="E22600" s="157" t="e">
        <f>VLOOKUP(D22600,'SOAT LIQ'!$A$87:$C$3416,3,FALSE)</f>
        <v>#N/A</v>
      </c>
      <c r="F22600" t="s">
        <v>21635</v>
      </c>
    </row>
    <row r="22601" spans="1:6" x14ac:dyDescent="0.25">
      <c r="A22601" t="s">
        <v>6501</v>
      </c>
      <c r="B22601" s="100" t="s">
        <v>18969</v>
      </c>
      <c r="C22601" s="100"/>
      <c r="D22601" s="124">
        <v>19144</v>
      </c>
      <c r="E22601" s="157" t="e">
        <f>VLOOKUP(D22601,'SOAT LIQ'!$A$87:$C$3416,3,FALSE)</f>
        <v>#N/A</v>
      </c>
      <c r="F22601" t="s">
        <v>21635</v>
      </c>
    </row>
    <row r="22602" spans="1:6" x14ac:dyDescent="0.25">
      <c r="A22602" t="s">
        <v>6498</v>
      </c>
      <c r="B22602" s="100" t="s">
        <v>18970</v>
      </c>
      <c r="C22602" s="100"/>
      <c r="D22602" s="124">
        <v>19889</v>
      </c>
      <c r="E22602" s="157" t="e">
        <f>VLOOKUP(D22602,'SOAT LIQ'!$A$87:$C$3416,3,FALSE)</f>
        <v>#N/A</v>
      </c>
      <c r="F22602" t="s">
        <v>21635</v>
      </c>
    </row>
    <row r="22603" spans="1:6" x14ac:dyDescent="0.25">
      <c r="A22603" t="s">
        <v>6501</v>
      </c>
      <c r="B22603" s="100" t="s">
        <v>18970</v>
      </c>
      <c r="C22603" s="100"/>
      <c r="D22603" s="124">
        <v>19889</v>
      </c>
      <c r="E22603" s="157" t="e">
        <f>VLOOKUP(D22603,'SOAT LIQ'!$A$87:$C$3416,3,FALSE)</f>
        <v>#N/A</v>
      </c>
      <c r="F22603" t="s">
        <v>21635</v>
      </c>
    </row>
    <row r="22604" spans="1:6" x14ac:dyDescent="0.25">
      <c r="A22604" t="s">
        <v>6498</v>
      </c>
      <c r="B22604" s="100" t="s">
        <v>18971</v>
      </c>
      <c r="C22604" s="100"/>
      <c r="D22604" s="124">
        <v>19514</v>
      </c>
      <c r="E22604" s="157" t="e">
        <f>VLOOKUP(D22604,'SOAT LIQ'!$A$87:$C$3416,3,FALSE)</f>
        <v>#N/A</v>
      </c>
      <c r="F22604" t="s">
        <v>21635</v>
      </c>
    </row>
    <row r="22605" spans="1:6" x14ac:dyDescent="0.25">
      <c r="A22605" t="s">
        <v>6501</v>
      </c>
      <c r="B22605" s="100" t="s">
        <v>18971</v>
      </c>
      <c r="C22605" s="100"/>
      <c r="D22605" s="124">
        <v>19514</v>
      </c>
      <c r="E22605" s="157" t="e">
        <f>VLOOKUP(D22605,'SOAT LIQ'!$A$87:$C$3416,3,FALSE)</f>
        <v>#N/A</v>
      </c>
      <c r="F22605" t="s">
        <v>21635</v>
      </c>
    </row>
    <row r="22606" spans="1:6" x14ac:dyDescent="0.25">
      <c r="A22606" t="s">
        <v>6498</v>
      </c>
      <c r="B22606" s="100" t="s">
        <v>18972</v>
      </c>
      <c r="C22606" s="100"/>
      <c r="D22606" s="124">
        <v>19514</v>
      </c>
      <c r="E22606" s="157" t="e">
        <f>VLOOKUP(D22606,'SOAT LIQ'!$A$87:$C$3416,3,FALSE)</f>
        <v>#N/A</v>
      </c>
      <c r="F22606" t="s">
        <v>21635</v>
      </c>
    </row>
    <row r="22607" spans="1:6" x14ac:dyDescent="0.25">
      <c r="A22607" t="s">
        <v>6501</v>
      </c>
      <c r="B22607" s="100" t="s">
        <v>18972</v>
      </c>
      <c r="C22607" s="100"/>
      <c r="D22607" s="124">
        <v>19514</v>
      </c>
      <c r="E22607" s="157" t="e">
        <f>VLOOKUP(D22607,'SOAT LIQ'!$A$87:$C$3416,3,FALSE)</f>
        <v>#N/A</v>
      </c>
      <c r="F22607" t="s">
        <v>21635</v>
      </c>
    </row>
    <row r="22608" spans="1:6" x14ac:dyDescent="0.25">
      <c r="A22608" t="s">
        <v>6498</v>
      </c>
      <c r="B22608" s="100" t="s">
        <v>18973</v>
      </c>
      <c r="C22608" s="100"/>
      <c r="D22608" s="124">
        <v>19514</v>
      </c>
      <c r="E22608" s="157" t="e">
        <f>VLOOKUP(D22608,'SOAT LIQ'!$A$87:$C$3416,3,FALSE)</f>
        <v>#N/A</v>
      </c>
      <c r="F22608" t="s">
        <v>21635</v>
      </c>
    </row>
    <row r="22609" spans="1:6" x14ac:dyDescent="0.25">
      <c r="A22609" t="s">
        <v>6501</v>
      </c>
      <c r="B22609" s="100" t="s">
        <v>18973</v>
      </c>
      <c r="C22609" s="100"/>
      <c r="D22609" s="124">
        <v>19514</v>
      </c>
      <c r="E22609" s="157" t="e">
        <f>VLOOKUP(D22609,'SOAT LIQ'!$A$87:$C$3416,3,FALSE)</f>
        <v>#N/A</v>
      </c>
      <c r="F22609" t="s">
        <v>21635</v>
      </c>
    </row>
    <row r="22610" spans="1:6" x14ac:dyDescent="0.25">
      <c r="A22610" t="s">
        <v>6498</v>
      </c>
      <c r="B22610" s="100" t="s">
        <v>18974</v>
      </c>
      <c r="C22610" s="100"/>
      <c r="D22610" s="124">
        <v>19514</v>
      </c>
      <c r="E22610" s="157" t="e">
        <f>VLOOKUP(D22610,'SOAT LIQ'!$A$87:$C$3416,3,FALSE)</f>
        <v>#N/A</v>
      </c>
      <c r="F22610" t="s">
        <v>21635</v>
      </c>
    </row>
    <row r="22611" spans="1:6" x14ac:dyDescent="0.25">
      <c r="A22611" t="s">
        <v>6501</v>
      </c>
      <c r="B22611" s="100" t="s">
        <v>18974</v>
      </c>
      <c r="C22611" s="100"/>
      <c r="D22611" s="124">
        <v>19514</v>
      </c>
      <c r="E22611" s="157" t="e">
        <f>VLOOKUP(D22611,'SOAT LIQ'!$A$87:$C$3416,3,FALSE)</f>
        <v>#N/A</v>
      </c>
      <c r="F22611" t="s">
        <v>21635</v>
      </c>
    </row>
    <row r="22612" spans="1:6" x14ac:dyDescent="0.25">
      <c r="A22612" t="s">
        <v>6498</v>
      </c>
      <c r="B22612" s="100" t="s">
        <v>18975</v>
      </c>
      <c r="C22612" s="100"/>
      <c r="D22612" s="124">
        <v>19514</v>
      </c>
      <c r="E22612" s="157" t="e">
        <f>VLOOKUP(D22612,'SOAT LIQ'!$A$87:$C$3416,3,FALSE)</f>
        <v>#N/A</v>
      </c>
      <c r="F22612" t="s">
        <v>21635</v>
      </c>
    </row>
    <row r="22613" spans="1:6" x14ac:dyDescent="0.25">
      <c r="A22613" t="s">
        <v>6501</v>
      </c>
      <c r="B22613" s="100" t="s">
        <v>18975</v>
      </c>
      <c r="C22613" s="100"/>
      <c r="D22613" s="124">
        <v>19514</v>
      </c>
      <c r="E22613" s="157" t="e">
        <f>VLOOKUP(D22613,'SOAT LIQ'!$A$87:$C$3416,3,FALSE)</f>
        <v>#N/A</v>
      </c>
      <c r="F22613" t="s">
        <v>21635</v>
      </c>
    </row>
    <row r="22614" spans="1:6" x14ac:dyDescent="0.25">
      <c r="A22614" t="s">
        <v>6498</v>
      </c>
      <c r="B22614" s="100" t="s">
        <v>18976</v>
      </c>
      <c r="C22614" s="100"/>
      <c r="D22614" s="124">
        <v>19514</v>
      </c>
      <c r="E22614" s="157" t="e">
        <f>VLOOKUP(D22614,'SOAT LIQ'!$A$87:$C$3416,3,FALSE)</f>
        <v>#N/A</v>
      </c>
      <c r="F22614" t="s">
        <v>21635</v>
      </c>
    </row>
    <row r="22615" spans="1:6" x14ac:dyDescent="0.25">
      <c r="A22615" t="s">
        <v>6501</v>
      </c>
      <c r="B22615" s="100" t="s">
        <v>18976</v>
      </c>
      <c r="C22615" s="100"/>
      <c r="D22615" s="124">
        <v>19514</v>
      </c>
      <c r="E22615" s="157" t="e">
        <f>VLOOKUP(D22615,'SOAT LIQ'!$A$87:$C$3416,3,FALSE)</f>
        <v>#N/A</v>
      </c>
      <c r="F22615" t="s">
        <v>21635</v>
      </c>
    </row>
    <row r="22616" spans="1:6" x14ac:dyDescent="0.25">
      <c r="A22616" t="s">
        <v>6498</v>
      </c>
      <c r="B22616" s="100" t="s">
        <v>18977</v>
      </c>
      <c r="C22616" s="100"/>
      <c r="D22616" s="124">
        <v>19514</v>
      </c>
      <c r="E22616" s="157" t="e">
        <f>VLOOKUP(D22616,'SOAT LIQ'!$A$87:$C$3416,3,FALSE)</f>
        <v>#N/A</v>
      </c>
      <c r="F22616" t="s">
        <v>21635</v>
      </c>
    </row>
    <row r="22617" spans="1:6" x14ac:dyDescent="0.25">
      <c r="A22617" t="s">
        <v>6501</v>
      </c>
      <c r="B22617" s="100" t="s">
        <v>18977</v>
      </c>
      <c r="C22617" s="100"/>
      <c r="D22617" s="124">
        <v>19514</v>
      </c>
      <c r="E22617" s="157" t="e">
        <f>VLOOKUP(D22617,'SOAT LIQ'!$A$87:$C$3416,3,FALSE)</f>
        <v>#N/A</v>
      </c>
      <c r="F22617" t="s">
        <v>21635</v>
      </c>
    </row>
    <row r="22618" spans="1:6" x14ac:dyDescent="0.25">
      <c r="A22618" t="s">
        <v>6498</v>
      </c>
      <c r="B22618" s="100" t="s">
        <v>18978</v>
      </c>
      <c r="C22618" s="100"/>
      <c r="D22618" s="124">
        <v>19514</v>
      </c>
      <c r="E22618" s="157" t="e">
        <f>VLOOKUP(D22618,'SOAT LIQ'!$A$87:$C$3416,3,FALSE)</f>
        <v>#N/A</v>
      </c>
      <c r="F22618" t="s">
        <v>21635</v>
      </c>
    </row>
    <row r="22619" spans="1:6" x14ac:dyDescent="0.25">
      <c r="A22619" t="s">
        <v>6501</v>
      </c>
      <c r="B22619" s="100" t="s">
        <v>18978</v>
      </c>
      <c r="C22619" s="100"/>
      <c r="D22619" s="124">
        <v>19514</v>
      </c>
      <c r="E22619" s="157" t="e">
        <f>VLOOKUP(D22619,'SOAT LIQ'!$A$87:$C$3416,3,FALSE)</f>
        <v>#N/A</v>
      </c>
      <c r="F22619" t="s">
        <v>21635</v>
      </c>
    </row>
    <row r="22620" spans="1:6" x14ac:dyDescent="0.25">
      <c r="A22620" t="s">
        <v>6498</v>
      </c>
      <c r="B22620" s="100" t="s">
        <v>18979</v>
      </c>
      <c r="C22620" s="100"/>
      <c r="D22620" s="124">
        <v>19514</v>
      </c>
      <c r="E22620" s="157" t="e">
        <f>VLOOKUP(D22620,'SOAT LIQ'!$A$87:$C$3416,3,FALSE)</f>
        <v>#N/A</v>
      </c>
      <c r="F22620" t="s">
        <v>21635</v>
      </c>
    </row>
    <row r="22621" spans="1:6" x14ac:dyDescent="0.25">
      <c r="A22621" t="s">
        <v>6501</v>
      </c>
      <c r="B22621" s="100" t="s">
        <v>18979</v>
      </c>
      <c r="C22621" s="100"/>
      <c r="D22621" s="124">
        <v>19514</v>
      </c>
      <c r="E22621" s="157" t="e">
        <f>VLOOKUP(D22621,'SOAT LIQ'!$A$87:$C$3416,3,FALSE)</f>
        <v>#N/A</v>
      </c>
      <c r="F22621" t="s">
        <v>21635</v>
      </c>
    </row>
    <row r="22622" spans="1:6" x14ac:dyDescent="0.25">
      <c r="A22622" t="s">
        <v>6498</v>
      </c>
      <c r="B22622" s="100" t="s">
        <v>18980</v>
      </c>
      <c r="C22622" s="100"/>
      <c r="D22622" s="124">
        <v>19514</v>
      </c>
      <c r="E22622" s="157" t="e">
        <f>VLOOKUP(D22622,'SOAT LIQ'!$A$87:$C$3416,3,FALSE)</f>
        <v>#N/A</v>
      </c>
      <c r="F22622" t="s">
        <v>21635</v>
      </c>
    </row>
    <row r="22623" spans="1:6" x14ac:dyDescent="0.25">
      <c r="A22623" t="s">
        <v>6501</v>
      </c>
      <c r="B22623" s="100" t="s">
        <v>18980</v>
      </c>
      <c r="C22623" s="100"/>
      <c r="D22623" s="124">
        <v>19514</v>
      </c>
      <c r="E22623" s="157" t="e">
        <f>VLOOKUP(D22623,'SOAT LIQ'!$A$87:$C$3416,3,FALSE)</f>
        <v>#N/A</v>
      </c>
      <c r="F22623" t="s">
        <v>21635</v>
      </c>
    </row>
    <row r="22624" spans="1:6" x14ac:dyDescent="0.25">
      <c r="A22624" t="s">
        <v>6498</v>
      </c>
      <c r="B22624" s="100" t="s">
        <v>18981</v>
      </c>
      <c r="C22624" s="100"/>
      <c r="D22624" s="124">
        <v>19514</v>
      </c>
      <c r="E22624" s="157" t="e">
        <f>VLOOKUP(D22624,'SOAT LIQ'!$A$87:$C$3416,3,FALSE)</f>
        <v>#N/A</v>
      </c>
      <c r="F22624" t="s">
        <v>21635</v>
      </c>
    </row>
    <row r="22625" spans="1:6" x14ac:dyDescent="0.25">
      <c r="A22625" t="s">
        <v>6501</v>
      </c>
      <c r="B22625" s="100" t="s">
        <v>18981</v>
      </c>
      <c r="C22625" s="100"/>
      <c r="D22625" s="124">
        <v>19514</v>
      </c>
      <c r="E22625" s="157" t="e">
        <f>VLOOKUP(D22625,'SOAT LIQ'!$A$87:$C$3416,3,FALSE)</f>
        <v>#N/A</v>
      </c>
      <c r="F22625" t="s">
        <v>21635</v>
      </c>
    </row>
    <row r="22626" spans="1:6" x14ac:dyDescent="0.25">
      <c r="A22626" t="s">
        <v>6498</v>
      </c>
      <c r="B22626" s="100" t="s">
        <v>18982</v>
      </c>
      <c r="C22626" s="100"/>
      <c r="D22626" s="124">
        <v>19514</v>
      </c>
      <c r="E22626" s="157" t="e">
        <f>VLOOKUP(D22626,'SOAT LIQ'!$A$87:$C$3416,3,FALSE)</f>
        <v>#N/A</v>
      </c>
      <c r="F22626" t="s">
        <v>21635</v>
      </c>
    </row>
    <row r="22627" spans="1:6" x14ac:dyDescent="0.25">
      <c r="A22627" t="s">
        <v>6501</v>
      </c>
      <c r="B22627" s="100" t="s">
        <v>18982</v>
      </c>
      <c r="C22627" s="100"/>
      <c r="D22627" s="124">
        <v>19514</v>
      </c>
      <c r="E22627" s="157" t="e">
        <f>VLOOKUP(D22627,'SOAT LIQ'!$A$87:$C$3416,3,FALSE)</f>
        <v>#N/A</v>
      </c>
      <c r="F22627" t="s">
        <v>21635</v>
      </c>
    </row>
    <row r="22628" spans="1:6" x14ac:dyDescent="0.25">
      <c r="A22628" t="s">
        <v>6498</v>
      </c>
      <c r="B22628" s="100" t="s">
        <v>18983</v>
      </c>
      <c r="C22628" s="100"/>
      <c r="D22628" s="124">
        <v>19514</v>
      </c>
      <c r="E22628" s="157" t="e">
        <f>VLOOKUP(D22628,'SOAT LIQ'!$A$87:$C$3416,3,FALSE)</f>
        <v>#N/A</v>
      </c>
      <c r="F22628" t="s">
        <v>21635</v>
      </c>
    </row>
    <row r="22629" spans="1:6" x14ac:dyDescent="0.25">
      <c r="A22629" t="s">
        <v>6501</v>
      </c>
      <c r="B22629" s="100" t="s">
        <v>18983</v>
      </c>
      <c r="C22629" s="100"/>
      <c r="D22629" s="124">
        <v>19514</v>
      </c>
      <c r="E22629" s="157" t="e">
        <f>VLOOKUP(D22629,'SOAT LIQ'!$A$87:$C$3416,3,FALSE)</f>
        <v>#N/A</v>
      </c>
      <c r="F22629" t="s">
        <v>21635</v>
      </c>
    </row>
    <row r="22630" spans="1:6" x14ac:dyDescent="0.25">
      <c r="A22630" t="s">
        <v>6498</v>
      </c>
      <c r="B22630" s="100" t="s">
        <v>18984</v>
      </c>
      <c r="C22630" s="100"/>
      <c r="D22630" s="124">
        <v>19514</v>
      </c>
      <c r="E22630" s="157" t="e">
        <f>VLOOKUP(D22630,'SOAT LIQ'!$A$87:$C$3416,3,FALSE)</f>
        <v>#N/A</v>
      </c>
      <c r="F22630" t="s">
        <v>21635</v>
      </c>
    </row>
    <row r="22631" spans="1:6" x14ac:dyDescent="0.25">
      <c r="A22631" t="s">
        <v>6501</v>
      </c>
      <c r="B22631" s="100" t="s">
        <v>18984</v>
      </c>
      <c r="C22631" s="100"/>
      <c r="D22631" s="124">
        <v>19514</v>
      </c>
      <c r="E22631" s="157" t="e">
        <f>VLOOKUP(D22631,'SOAT LIQ'!$A$87:$C$3416,3,FALSE)</f>
        <v>#N/A</v>
      </c>
      <c r="F22631" t="s">
        <v>21635</v>
      </c>
    </row>
    <row r="22632" spans="1:6" x14ac:dyDescent="0.25">
      <c r="A22632" t="s">
        <v>6498</v>
      </c>
      <c r="B22632" s="100" t="s">
        <v>18985</v>
      </c>
      <c r="C22632" s="100"/>
      <c r="D22632" s="124">
        <v>19514</v>
      </c>
      <c r="E22632" s="157" t="e">
        <f>VLOOKUP(D22632,'SOAT LIQ'!$A$87:$C$3416,3,FALSE)</f>
        <v>#N/A</v>
      </c>
      <c r="F22632" t="s">
        <v>21635</v>
      </c>
    </row>
    <row r="22633" spans="1:6" x14ac:dyDescent="0.25">
      <c r="A22633" t="s">
        <v>6501</v>
      </c>
      <c r="B22633" s="100" t="s">
        <v>18985</v>
      </c>
      <c r="C22633" s="100"/>
      <c r="D22633" s="124">
        <v>19514</v>
      </c>
      <c r="E22633" s="157" t="e">
        <f>VLOOKUP(D22633,'SOAT LIQ'!$A$87:$C$3416,3,FALSE)</f>
        <v>#N/A</v>
      </c>
      <c r="F22633" t="s">
        <v>21635</v>
      </c>
    </row>
    <row r="22634" spans="1:6" x14ac:dyDescent="0.25">
      <c r="A22634" t="s">
        <v>6498</v>
      </c>
      <c r="B22634" s="100" t="s">
        <v>18986</v>
      </c>
      <c r="C22634" s="100"/>
      <c r="D22634" s="124">
        <v>19514</v>
      </c>
      <c r="E22634" s="157" t="e">
        <f>VLOOKUP(D22634,'SOAT LIQ'!$A$87:$C$3416,3,FALSE)</f>
        <v>#N/A</v>
      </c>
      <c r="F22634" t="s">
        <v>21635</v>
      </c>
    </row>
    <row r="22635" spans="1:6" x14ac:dyDescent="0.25">
      <c r="A22635" t="s">
        <v>6501</v>
      </c>
      <c r="B22635" s="100" t="s">
        <v>18986</v>
      </c>
      <c r="C22635" s="100"/>
      <c r="D22635" s="124">
        <v>19514</v>
      </c>
      <c r="E22635" s="157" t="e">
        <f>VLOOKUP(D22635,'SOAT LIQ'!$A$87:$C$3416,3,FALSE)</f>
        <v>#N/A</v>
      </c>
      <c r="F22635" t="s">
        <v>21635</v>
      </c>
    </row>
    <row r="22636" spans="1:6" x14ac:dyDescent="0.25">
      <c r="A22636" t="s">
        <v>6498</v>
      </c>
      <c r="B22636" s="100" t="s">
        <v>18987</v>
      </c>
      <c r="C22636" s="100"/>
      <c r="D22636" s="124">
        <v>19514</v>
      </c>
      <c r="E22636" s="157" t="e">
        <f>VLOOKUP(D22636,'SOAT LIQ'!$A$87:$C$3416,3,FALSE)</f>
        <v>#N/A</v>
      </c>
      <c r="F22636" t="s">
        <v>21635</v>
      </c>
    </row>
    <row r="22637" spans="1:6" x14ac:dyDescent="0.25">
      <c r="A22637" t="s">
        <v>6501</v>
      </c>
      <c r="B22637" s="100" t="s">
        <v>18987</v>
      </c>
      <c r="C22637" s="100"/>
      <c r="D22637" s="124">
        <v>19514</v>
      </c>
      <c r="E22637" s="157" t="e">
        <f>VLOOKUP(D22637,'SOAT LIQ'!$A$87:$C$3416,3,FALSE)</f>
        <v>#N/A</v>
      </c>
      <c r="F22637" t="s">
        <v>21635</v>
      </c>
    </row>
    <row r="22638" spans="1:6" x14ac:dyDescent="0.25">
      <c r="A22638" t="s">
        <v>6498</v>
      </c>
      <c r="B22638" s="100" t="s">
        <v>18988</v>
      </c>
      <c r="C22638" s="100"/>
      <c r="D22638" s="124">
        <v>19514</v>
      </c>
      <c r="E22638" s="157" t="e">
        <f>VLOOKUP(D22638,'SOAT LIQ'!$A$87:$C$3416,3,FALSE)</f>
        <v>#N/A</v>
      </c>
      <c r="F22638" t="s">
        <v>21635</v>
      </c>
    </row>
    <row r="22639" spans="1:6" x14ac:dyDescent="0.25">
      <c r="A22639" t="s">
        <v>6501</v>
      </c>
      <c r="B22639" s="100" t="s">
        <v>18988</v>
      </c>
      <c r="C22639" s="100"/>
      <c r="D22639" s="124">
        <v>19514</v>
      </c>
      <c r="E22639" s="157" t="e">
        <f>VLOOKUP(D22639,'SOAT LIQ'!$A$87:$C$3416,3,FALSE)</f>
        <v>#N/A</v>
      </c>
      <c r="F22639" t="s">
        <v>21635</v>
      </c>
    </row>
    <row r="22640" spans="1:6" x14ac:dyDescent="0.25">
      <c r="A22640" t="s">
        <v>6498</v>
      </c>
      <c r="B22640" s="100" t="s">
        <v>18989</v>
      </c>
      <c r="C22640" s="100"/>
      <c r="D22640" s="124">
        <v>19514</v>
      </c>
      <c r="E22640" s="157" t="e">
        <f>VLOOKUP(D22640,'SOAT LIQ'!$A$87:$C$3416,3,FALSE)</f>
        <v>#N/A</v>
      </c>
      <c r="F22640" t="s">
        <v>21635</v>
      </c>
    </row>
    <row r="22641" spans="1:6" x14ac:dyDescent="0.25">
      <c r="A22641" t="s">
        <v>6501</v>
      </c>
      <c r="B22641" s="100" t="s">
        <v>18989</v>
      </c>
      <c r="C22641" s="100"/>
      <c r="D22641" s="124">
        <v>19514</v>
      </c>
      <c r="E22641" s="157" t="e">
        <f>VLOOKUP(D22641,'SOAT LIQ'!$A$87:$C$3416,3,FALSE)</f>
        <v>#N/A</v>
      </c>
      <c r="F22641" t="s">
        <v>21635</v>
      </c>
    </row>
    <row r="22642" spans="1:6" x14ac:dyDescent="0.25">
      <c r="A22642" t="s">
        <v>6498</v>
      </c>
      <c r="B22642" s="100" t="s">
        <v>18990</v>
      </c>
      <c r="C22642" s="100"/>
      <c r="D22642" s="124">
        <v>19514</v>
      </c>
      <c r="E22642" s="157" t="e">
        <f>VLOOKUP(D22642,'SOAT LIQ'!$A$87:$C$3416,3,FALSE)</f>
        <v>#N/A</v>
      </c>
      <c r="F22642" t="s">
        <v>21635</v>
      </c>
    </row>
    <row r="22643" spans="1:6" x14ac:dyDescent="0.25">
      <c r="A22643" t="s">
        <v>6501</v>
      </c>
      <c r="B22643" s="100" t="s">
        <v>18990</v>
      </c>
      <c r="C22643" s="100"/>
      <c r="D22643" s="124">
        <v>19514</v>
      </c>
      <c r="E22643" s="157" t="e">
        <f>VLOOKUP(D22643,'SOAT LIQ'!$A$87:$C$3416,3,FALSE)</f>
        <v>#N/A</v>
      </c>
      <c r="F22643" t="s">
        <v>21635</v>
      </c>
    </row>
    <row r="22644" spans="1:6" x14ac:dyDescent="0.25">
      <c r="A22644" t="s">
        <v>6498</v>
      </c>
      <c r="B22644" s="100" t="s">
        <v>18991</v>
      </c>
      <c r="C22644" s="100"/>
      <c r="D22644" s="124">
        <v>19514</v>
      </c>
      <c r="E22644" s="157" t="e">
        <f>VLOOKUP(D22644,'SOAT LIQ'!$A$87:$C$3416,3,FALSE)</f>
        <v>#N/A</v>
      </c>
      <c r="F22644" t="s">
        <v>21635</v>
      </c>
    </row>
    <row r="22645" spans="1:6" x14ac:dyDescent="0.25">
      <c r="A22645" t="s">
        <v>6501</v>
      </c>
      <c r="B22645" s="100" t="s">
        <v>18991</v>
      </c>
      <c r="C22645" s="100"/>
      <c r="D22645" s="124">
        <v>19514</v>
      </c>
      <c r="E22645" s="157" t="e">
        <f>VLOOKUP(D22645,'SOAT LIQ'!$A$87:$C$3416,3,FALSE)</f>
        <v>#N/A</v>
      </c>
      <c r="F22645" t="s">
        <v>21635</v>
      </c>
    </row>
    <row r="22646" spans="1:6" x14ac:dyDescent="0.25">
      <c r="A22646" t="s">
        <v>6498</v>
      </c>
      <c r="B22646" s="100" t="s">
        <v>18992</v>
      </c>
      <c r="C22646" s="100"/>
      <c r="D22646" s="124">
        <v>19514</v>
      </c>
      <c r="E22646" s="157" t="e">
        <f>VLOOKUP(D22646,'SOAT LIQ'!$A$87:$C$3416,3,FALSE)</f>
        <v>#N/A</v>
      </c>
      <c r="F22646" t="s">
        <v>21635</v>
      </c>
    </row>
    <row r="22647" spans="1:6" x14ac:dyDescent="0.25">
      <c r="A22647" t="s">
        <v>6501</v>
      </c>
      <c r="B22647" s="100" t="s">
        <v>18992</v>
      </c>
      <c r="C22647" s="100"/>
      <c r="D22647" s="124">
        <v>19514</v>
      </c>
      <c r="E22647" s="157" t="e">
        <f>VLOOKUP(D22647,'SOAT LIQ'!$A$87:$C$3416,3,FALSE)</f>
        <v>#N/A</v>
      </c>
      <c r="F22647" t="s">
        <v>21635</v>
      </c>
    </row>
    <row r="22648" spans="1:6" x14ac:dyDescent="0.25">
      <c r="A22648" t="s">
        <v>6498</v>
      </c>
      <c r="B22648" s="100" t="s">
        <v>18993</v>
      </c>
      <c r="C22648" s="99" t="s">
        <v>17013</v>
      </c>
      <c r="D22648" s="124">
        <v>19736</v>
      </c>
      <c r="E22648" s="157" t="e">
        <f>VLOOKUP(D22648,'SOAT LIQ'!$A$87:$C$3416,3,FALSE)</f>
        <v>#N/A</v>
      </c>
      <c r="F22648" t="s">
        <v>21635</v>
      </c>
    </row>
    <row r="22649" spans="1:6" x14ac:dyDescent="0.25">
      <c r="A22649" t="s">
        <v>6501</v>
      </c>
      <c r="B22649" s="100" t="s">
        <v>18993</v>
      </c>
      <c r="C22649" s="99" t="s">
        <v>17013</v>
      </c>
      <c r="D22649" s="124">
        <v>19736</v>
      </c>
      <c r="E22649" s="157" t="e">
        <f>VLOOKUP(D22649,'SOAT LIQ'!$A$87:$C$3416,3,FALSE)</f>
        <v>#N/A</v>
      </c>
      <c r="F22649" t="s">
        <v>21635</v>
      </c>
    </row>
    <row r="22650" spans="1:6" x14ac:dyDescent="0.25">
      <c r="A22650" t="s">
        <v>6498</v>
      </c>
      <c r="B22650" s="100" t="s">
        <v>18994</v>
      </c>
      <c r="C22650" s="100"/>
      <c r="D22650" s="124">
        <v>19514</v>
      </c>
      <c r="E22650" s="157" t="e">
        <f>VLOOKUP(D22650,'SOAT LIQ'!$A$87:$C$3416,3,FALSE)</f>
        <v>#N/A</v>
      </c>
      <c r="F22650" t="s">
        <v>21635</v>
      </c>
    </row>
    <row r="22651" spans="1:6" x14ac:dyDescent="0.25">
      <c r="A22651" t="s">
        <v>6501</v>
      </c>
      <c r="B22651" s="100" t="s">
        <v>18994</v>
      </c>
      <c r="C22651" s="100"/>
      <c r="D22651" s="124">
        <v>19514</v>
      </c>
      <c r="E22651" s="157" t="e">
        <f>VLOOKUP(D22651,'SOAT LIQ'!$A$87:$C$3416,3,FALSE)</f>
        <v>#N/A</v>
      </c>
      <c r="F22651" t="s">
        <v>21635</v>
      </c>
    </row>
    <row r="22652" spans="1:6" x14ac:dyDescent="0.25">
      <c r="A22652" t="s">
        <v>6498</v>
      </c>
      <c r="B22652" s="100" t="s">
        <v>18995</v>
      </c>
      <c r="C22652" s="100"/>
      <c r="D22652" s="124">
        <v>19514</v>
      </c>
      <c r="E22652" s="157" t="e">
        <f>VLOOKUP(D22652,'SOAT LIQ'!$A$87:$C$3416,3,FALSE)</f>
        <v>#N/A</v>
      </c>
      <c r="F22652" t="s">
        <v>21635</v>
      </c>
    </row>
    <row r="22653" spans="1:6" x14ac:dyDescent="0.25">
      <c r="A22653" t="s">
        <v>6501</v>
      </c>
      <c r="B22653" s="100" t="s">
        <v>18995</v>
      </c>
      <c r="C22653" s="100"/>
      <c r="D22653" s="124">
        <v>19514</v>
      </c>
      <c r="E22653" s="157" t="e">
        <f>VLOOKUP(D22653,'SOAT LIQ'!$A$87:$C$3416,3,FALSE)</f>
        <v>#N/A</v>
      </c>
      <c r="F22653" t="s">
        <v>21635</v>
      </c>
    </row>
    <row r="22654" spans="1:6" x14ac:dyDescent="0.25">
      <c r="A22654" t="s">
        <v>6498</v>
      </c>
      <c r="B22654" s="100" t="s">
        <v>18996</v>
      </c>
      <c r="C22654" s="100"/>
      <c r="D22654" s="124">
        <v>19514</v>
      </c>
      <c r="E22654" s="157" t="e">
        <f>VLOOKUP(D22654,'SOAT LIQ'!$A$87:$C$3416,3,FALSE)</f>
        <v>#N/A</v>
      </c>
      <c r="F22654" t="s">
        <v>21635</v>
      </c>
    </row>
    <row r="22655" spans="1:6" x14ac:dyDescent="0.25">
      <c r="A22655" t="s">
        <v>6501</v>
      </c>
      <c r="B22655" s="100" t="s">
        <v>18996</v>
      </c>
      <c r="C22655" s="100"/>
      <c r="D22655" s="124">
        <v>19514</v>
      </c>
      <c r="E22655" s="157" t="e">
        <f>VLOOKUP(D22655,'SOAT LIQ'!$A$87:$C$3416,3,FALSE)</f>
        <v>#N/A</v>
      </c>
      <c r="F22655" t="s">
        <v>21635</v>
      </c>
    </row>
    <row r="22656" spans="1:6" x14ac:dyDescent="0.25">
      <c r="A22656" t="s">
        <v>6498</v>
      </c>
      <c r="B22656" s="100" t="s">
        <v>18997</v>
      </c>
      <c r="C22656" s="100"/>
      <c r="D22656" s="124"/>
      <c r="E22656" s="157" t="e">
        <f>VLOOKUP(D22656,'SOAT LIQ'!$A$87:$C$3416,3,FALSE)</f>
        <v>#N/A</v>
      </c>
      <c r="F22656" t="s">
        <v>21635</v>
      </c>
    </row>
    <row r="22657" spans="1:6" x14ac:dyDescent="0.25">
      <c r="A22657" t="s">
        <v>6501</v>
      </c>
      <c r="B22657" s="100" t="s">
        <v>18997</v>
      </c>
      <c r="C22657" s="100"/>
      <c r="D22657" s="124"/>
      <c r="E22657" s="157" t="e">
        <f>VLOOKUP(D22657,'SOAT LIQ'!$A$87:$C$3416,3,FALSE)</f>
        <v>#N/A</v>
      </c>
      <c r="F22657" t="s">
        <v>21635</v>
      </c>
    </row>
    <row r="22658" spans="1:6" x14ac:dyDescent="0.25">
      <c r="A22658" t="s">
        <v>6498</v>
      </c>
      <c r="B22658" s="100" t="s">
        <v>18998</v>
      </c>
      <c r="C22658" s="100"/>
      <c r="D22658" s="124">
        <v>19889</v>
      </c>
      <c r="E22658" s="157" t="e">
        <f>VLOOKUP(D22658,'SOAT LIQ'!$A$87:$C$3416,3,FALSE)</f>
        <v>#N/A</v>
      </c>
      <c r="F22658" t="s">
        <v>21635</v>
      </c>
    </row>
    <row r="22659" spans="1:6" x14ac:dyDescent="0.25">
      <c r="A22659" t="s">
        <v>6501</v>
      </c>
      <c r="B22659" s="100" t="s">
        <v>18998</v>
      </c>
      <c r="C22659" s="100"/>
      <c r="D22659" s="124">
        <v>19889</v>
      </c>
      <c r="E22659" s="157" t="e">
        <f>VLOOKUP(D22659,'SOAT LIQ'!$A$87:$C$3416,3,FALSE)</f>
        <v>#N/A</v>
      </c>
      <c r="F22659" t="s">
        <v>21635</v>
      </c>
    </row>
    <row r="22660" spans="1:6" x14ac:dyDescent="0.25">
      <c r="A22660" t="s">
        <v>6498</v>
      </c>
      <c r="B22660" s="100" t="s">
        <v>18999</v>
      </c>
      <c r="C22660" s="100"/>
      <c r="D22660" s="124">
        <v>19889</v>
      </c>
      <c r="E22660" s="157" t="e">
        <f>VLOOKUP(D22660,'SOAT LIQ'!$A$87:$C$3416,3,FALSE)</f>
        <v>#N/A</v>
      </c>
      <c r="F22660" t="s">
        <v>21635</v>
      </c>
    </row>
    <row r="22661" spans="1:6" x14ac:dyDescent="0.25">
      <c r="A22661" t="s">
        <v>6501</v>
      </c>
      <c r="B22661" s="100" t="s">
        <v>18999</v>
      </c>
      <c r="C22661" s="100"/>
      <c r="D22661" s="124">
        <v>19889</v>
      </c>
      <c r="E22661" s="157" t="e">
        <f>VLOOKUP(D22661,'SOAT LIQ'!$A$87:$C$3416,3,FALSE)</f>
        <v>#N/A</v>
      </c>
      <c r="F22661" t="s">
        <v>21635</v>
      </c>
    </row>
    <row r="22662" spans="1:6" x14ac:dyDescent="0.25">
      <c r="A22662" t="s">
        <v>6498</v>
      </c>
      <c r="B22662" s="100" t="s">
        <v>19000</v>
      </c>
      <c r="C22662" s="100"/>
      <c r="D22662" s="124">
        <v>19640</v>
      </c>
      <c r="E22662" s="157" t="e">
        <f>VLOOKUP(D22662,'SOAT LIQ'!$A$87:$C$3416,3,FALSE)</f>
        <v>#N/A</v>
      </c>
      <c r="F22662" t="s">
        <v>21635</v>
      </c>
    </row>
    <row r="22663" spans="1:6" x14ac:dyDescent="0.25">
      <c r="A22663" t="s">
        <v>6501</v>
      </c>
      <c r="B22663" s="100" t="s">
        <v>19000</v>
      </c>
      <c r="C22663" s="100"/>
      <c r="D22663" s="124">
        <v>19640</v>
      </c>
      <c r="E22663" s="157" t="e">
        <f>VLOOKUP(D22663,'SOAT LIQ'!$A$87:$C$3416,3,FALSE)</f>
        <v>#N/A</v>
      </c>
      <c r="F22663" t="s">
        <v>21635</v>
      </c>
    </row>
    <row r="22664" spans="1:6" x14ac:dyDescent="0.25">
      <c r="A22664" t="s">
        <v>6034</v>
      </c>
      <c r="B22664" s="100" t="s">
        <v>19001</v>
      </c>
      <c r="C22664" s="100"/>
      <c r="D22664" s="124"/>
      <c r="E22664" s="157" t="e">
        <f>VLOOKUP(D22664,'SOAT LIQ'!$A$87:$C$3416,3,FALSE)</f>
        <v>#N/A</v>
      </c>
    </row>
    <row r="22665" spans="1:6" x14ac:dyDescent="0.25">
      <c r="A22665" t="s">
        <v>6034</v>
      </c>
      <c r="B22665" s="100" t="s">
        <v>19002</v>
      </c>
      <c r="C22665" s="100"/>
      <c r="D22665" s="124"/>
      <c r="E22665" s="157" t="e">
        <f>VLOOKUP(D22665,'SOAT LIQ'!$A$87:$C$3416,3,FALSE)</f>
        <v>#N/A</v>
      </c>
    </row>
    <row r="22666" spans="1:6" x14ac:dyDescent="0.25">
      <c r="A22666" t="s">
        <v>6034</v>
      </c>
      <c r="B22666" s="100" t="s">
        <v>19003</v>
      </c>
      <c r="C22666" s="100"/>
      <c r="D22666" s="124"/>
      <c r="E22666" s="157" t="e">
        <f>VLOOKUP(D22666,'SOAT LIQ'!$A$87:$C$3416,3,FALSE)</f>
        <v>#N/A</v>
      </c>
    </row>
    <row r="22667" spans="1:6" x14ac:dyDescent="0.25">
      <c r="A22667" t="s">
        <v>6034</v>
      </c>
      <c r="B22667" s="100" t="s">
        <v>19004</v>
      </c>
      <c r="C22667" s="100"/>
      <c r="D22667" s="124"/>
      <c r="E22667" s="157" t="e">
        <f>VLOOKUP(D22667,'SOAT LIQ'!$A$87:$C$3416,3,FALSE)</f>
        <v>#N/A</v>
      </c>
    </row>
    <row r="22668" spans="1:6" x14ac:dyDescent="0.25">
      <c r="A22668" t="s">
        <v>6034</v>
      </c>
      <c r="B22668" s="100" t="s">
        <v>19005</v>
      </c>
      <c r="C22668" s="100"/>
      <c r="D22668" s="124"/>
      <c r="E22668" s="157" t="e">
        <f>VLOOKUP(D22668,'SOAT LIQ'!$A$87:$C$3416,3,FALSE)</f>
        <v>#N/A</v>
      </c>
    </row>
    <row r="22669" spans="1:6" x14ac:dyDescent="0.25">
      <c r="A22669" t="s">
        <v>6034</v>
      </c>
      <c r="B22669" s="100" t="s">
        <v>19006</v>
      </c>
      <c r="C22669" s="100"/>
      <c r="D22669" s="124"/>
      <c r="E22669" s="157" t="e">
        <f>VLOOKUP(D22669,'SOAT LIQ'!$A$87:$C$3416,3,FALSE)</f>
        <v>#N/A</v>
      </c>
    </row>
    <row r="22670" spans="1:6" x14ac:dyDescent="0.25">
      <c r="A22670" t="s">
        <v>6034</v>
      </c>
      <c r="B22670" s="100" t="s">
        <v>19007</v>
      </c>
      <c r="C22670" s="100"/>
      <c r="D22670" s="124"/>
      <c r="E22670" s="157" t="e">
        <f>VLOOKUP(D22670,'SOAT LIQ'!$A$87:$C$3416,3,FALSE)</f>
        <v>#N/A</v>
      </c>
    </row>
    <row r="22671" spans="1:6" x14ac:dyDescent="0.25">
      <c r="A22671" t="s">
        <v>6034</v>
      </c>
      <c r="B22671" s="100" t="s">
        <v>19008</v>
      </c>
      <c r="C22671" s="100"/>
      <c r="D22671" s="124"/>
      <c r="E22671" s="157" t="e">
        <f>VLOOKUP(D22671,'SOAT LIQ'!$A$87:$C$3416,3,FALSE)</f>
        <v>#N/A</v>
      </c>
    </row>
    <row r="22672" spans="1:6" x14ac:dyDescent="0.25">
      <c r="A22672" t="s">
        <v>6034</v>
      </c>
      <c r="B22672" s="100" t="s">
        <v>19009</v>
      </c>
      <c r="C22672" s="100"/>
      <c r="D22672" s="124"/>
      <c r="E22672" s="157" t="e">
        <f>VLOOKUP(D22672,'SOAT LIQ'!$A$87:$C$3416,3,FALSE)</f>
        <v>#N/A</v>
      </c>
    </row>
    <row r="22673" spans="1:6" x14ac:dyDescent="0.25">
      <c r="A22673" t="s">
        <v>6498</v>
      </c>
      <c r="B22673" s="100" t="s">
        <v>19010</v>
      </c>
      <c r="C22673" s="100"/>
      <c r="D22673" s="124"/>
      <c r="E22673" s="157" t="e">
        <f>VLOOKUP(D22673,'SOAT LIQ'!$A$87:$C$3416,3,FALSE)</f>
        <v>#N/A</v>
      </c>
      <c r="F22673" t="s">
        <v>21635</v>
      </c>
    </row>
    <row r="22674" spans="1:6" x14ac:dyDescent="0.25">
      <c r="A22674" t="s">
        <v>6501</v>
      </c>
      <c r="B22674" s="100" t="s">
        <v>19010</v>
      </c>
      <c r="C22674" s="100"/>
      <c r="D22674" s="124"/>
      <c r="E22674" s="157" t="e">
        <f>VLOOKUP(D22674,'SOAT LIQ'!$A$87:$C$3416,3,FALSE)</f>
        <v>#N/A</v>
      </c>
      <c r="F22674" t="s">
        <v>21635</v>
      </c>
    </row>
    <row r="22675" spans="1:6" x14ac:dyDescent="0.25">
      <c r="A22675" t="s">
        <v>6498</v>
      </c>
      <c r="B22675" s="100" t="s">
        <v>19011</v>
      </c>
      <c r="C22675" s="100"/>
      <c r="D22675" s="124"/>
      <c r="E22675" s="157" t="e">
        <f>VLOOKUP(D22675,'SOAT LIQ'!$A$87:$C$3416,3,FALSE)</f>
        <v>#N/A</v>
      </c>
      <c r="F22675" t="s">
        <v>21635</v>
      </c>
    </row>
    <row r="22676" spans="1:6" x14ac:dyDescent="0.25">
      <c r="A22676" t="s">
        <v>6501</v>
      </c>
      <c r="B22676" s="100" t="s">
        <v>19011</v>
      </c>
      <c r="C22676" s="100"/>
      <c r="D22676" s="124"/>
      <c r="E22676" s="157" t="e">
        <f>VLOOKUP(D22676,'SOAT LIQ'!$A$87:$C$3416,3,FALSE)</f>
        <v>#N/A</v>
      </c>
      <c r="F22676" t="s">
        <v>21635</v>
      </c>
    </row>
    <row r="22677" spans="1:6" x14ac:dyDescent="0.25">
      <c r="A22677" t="s">
        <v>6498</v>
      </c>
      <c r="B22677" s="100" t="s">
        <v>19012</v>
      </c>
      <c r="C22677" s="100"/>
      <c r="D22677" s="124"/>
      <c r="E22677" s="157" t="e">
        <f>VLOOKUP(D22677,'SOAT LIQ'!$A$87:$C$3416,3,FALSE)</f>
        <v>#N/A</v>
      </c>
      <c r="F22677" t="s">
        <v>21635</v>
      </c>
    </row>
    <row r="22678" spans="1:6" x14ac:dyDescent="0.25">
      <c r="A22678" t="s">
        <v>6501</v>
      </c>
      <c r="B22678" s="100" t="s">
        <v>19012</v>
      </c>
      <c r="C22678" s="100"/>
      <c r="D22678" s="124"/>
      <c r="E22678" s="157" t="e">
        <f>VLOOKUP(D22678,'SOAT LIQ'!$A$87:$C$3416,3,FALSE)</f>
        <v>#N/A</v>
      </c>
      <c r="F22678" t="s">
        <v>21635</v>
      </c>
    </row>
    <row r="22679" spans="1:6" x14ac:dyDescent="0.25">
      <c r="A22679" t="s">
        <v>6498</v>
      </c>
      <c r="B22679" s="100" t="s">
        <v>19013</v>
      </c>
      <c r="C22679" s="100"/>
      <c r="D22679" s="124"/>
      <c r="E22679" s="157" t="e">
        <f>VLOOKUP(D22679,'SOAT LIQ'!$A$87:$C$3416,3,FALSE)</f>
        <v>#N/A</v>
      </c>
      <c r="F22679" t="s">
        <v>21635</v>
      </c>
    </row>
    <row r="22680" spans="1:6" x14ac:dyDescent="0.25">
      <c r="A22680" t="s">
        <v>6501</v>
      </c>
      <c r="B22680" s="100" t="s">
        <v>19013</v>
      </c>
      <c r="C22680" s="100"/>
      <c r="D22680" s="124"/>
      <c r="E22680" s="157" t="e">
        <f>VLOOKUP(D22680,'SOAT LIQ'!$A$87:$C$3416,3,FALSE)</f>
        <v>#N/A</v>
      </c>
      <c r="F22680" t="s">
        <v>21635</v>
      </c>
    </row>
    <row r="22681" spans="1:6" x14ac:dyDescent="0.25">
      <c r="A22681" t="s">
        <v>6498</v>
      </c>
      <c r="B22681" s="100" t="s">
        <v>19014</v>
      </c>
      <c r="C22681" s="100"/>
      <c r="D22681" s="124"/>
      <c r="E22681" s="157" t="e">
        <f>VLOOKUP(D22681,'SOAT LIQ'!$A$87:$C$3416,3,FALSE)</f>
        <v>#N/A</v>
      </c>
      <c r="F22681" t="s">
        <v>21635</v>
      </c>
    </row>
    <row r="22682" spans="1:6" x14ac:dyDescent="0.25">
      <c r="A22682" t="s">
        <v>6501</v>
      </c>
      <c r="B22682" s="100" t="s">
        <v>19014</v>
      </c>
      <c r="C22682" s="100"/>
      <c r="D22682" s="124"/>
      <c r="E22682" s="157" t="e">
        <f>VLOOKUP(D22682,'SOAT LIQ'!$A$87:$C$3416,3,FALSE)</f>
        <v>#N/A</v>
      </c>
      <c r="F22682" t="s">
        <v>21635</v>
      </c>
    </row>
    <row r="22683" spans="1:6" x14ac:dyDescent="0.25">
      <c r="A22683" t="s">
        <v>6034</v>
      </c>
      <c r="B22683" s="100" t="s">
        <v>19015</v>
      </c>
      <c r="C22683" s="100"/>
      <c r="D22683" s="124"/>
      <c r="E22683" s="157" t="e">
        <f>VLOOKUP(D22683,'SOAT LIQ'!$A$87:$C$3416,3,FALSE)</f>
        <v>#N/A</v>
      </c>
    </row>
    <row r="22684" spans="1:6" x14ac:dyDescent="0.25">
      <c r="A22684" t="s">
        <v>6034</v>
      </c>
      <c r="B22684" s="100" t="s">
        <v>19016</v>
      </c>
      <c r="C22684" s="100"/>
      <c r="D22684" s="124"/>
      <c r="E22684" s="157" t="e">
        <f>VLOOKUP(D22684,'SOAT LIQ'!$A$87:$C$3416,3,FALSE)</f>
        <v>#N/A</v>
      </c>
    </row>
    <row r="22685" spans="1:6" x14ac:dyDescent="0.25">
      <c r="A22685" t="s">
        <v>9851</v>
      </c>
      <c r="B22685" s="100" t="s">
        <v>19017</v>
      </c>
      <c r="C22685" s="100"/>
      <c r="D22685" s="124"/>
      <c r="E22685" s="157" t="e">
        <f>VLOOKUP(D22685,'SOAT LIQ'!$A$87:$C$3416,3,FALSE)</f>
        <v>#N/A</v>
      </c>
    </row>
    <row r="22686" spans="1:6" x14ac:dyDescent="0.25">
      <c r="A22686" t="s">
        <v>6034</v>
      </c>
      <c r="B22686" s="100" t="s">
        <v>19018</v>
      </c>
      <c r="C22686" s="100"/>
      <c r="D22686" s="124"/>
      <c r="E22686" s="157" t="e">
        <f>VLOOKUP(D22686,'SOAT LIQ'!$A$87:$C$3416,3,FALSE)</f>
        <v>#N/A</v>
      </c>
    </row>
    <row r="22687" spans="1:6" x14ac:dyDescent="0.25">
      <c r="A22687" t="s">
        <v>6034</v>
      </c>
      <c r="B22687" s="100" t="s">
        <v>19019</v>
      </c>
      <c r="C22687" s="100"/>
      <c r="D22687" s="124"/>
      <c r="E22687" s="157" t="e">
        <f>VLOOKUP(D22687,'SOAT LIQ'!$A$87:$C$3416,3,FALSE)</f>
        <v>#N/A</v>
      </c>
    </row>
    <row r="22688" spans="1:6" x14ac:dyDescent="0.25">
      <c r="A22688" t="s">
        <v>6498</v>
      </c>
      <c r="B22688" s="100" t="s">
        <v>19020</v>
      </c>
      <c r="C22688" s="100"/>
      <c r="D22688" s="124"/>
      <c r="E22688" s="157" t="e">
        <f>VLOOKUP(D22688,'SOAT LIQ'!$A$87:$C$3416,3,FALSE)</f>
        <v>#N/A</v>
      </c>
      <c r="F22688" t="s">
        <v>21635</v>
      </c>
    </row>
    <row r="22689" spans="1:6" x14ac:dyDescent="0.25">
      <c r="A22689" t="s">
        <v>6501</v>
      </c>
      <c r="B22689" s="100" t="s">
        <v>19020</v>
      </c>
      <c r="C22689" s="100"/>
      <c r="D22689" s="124"/>
      <c r="E22689" s="157" t="e">
        <f>VLOOKUP(D22689,'SOAT LIQ'!$A$87:$C$3416,3,FALSE)</f>
        <v>#N/A</v>
      </c>
      <c r="F22689" t="s">
        <v>21635</v>
      </c>
    </row>
    <row r="22690" spans="1:6" x14ac:dyDescent="0.25">
      <c r="A22690" t="s">
        <v>7102</v>
      </c>
      <c r="B22690" s="100" t="s">
        <v>19021</v>
      </c>
      <c r="C22690" s="100"/>
      <c r="D22690" s="124"/>
      <c r="E22690" s="157" t="e">
        <f>VLOOKUP(D22690,'SOAT LIQ'!$A$87:$C$3416,3,FALSE)</f>
        <v>#N/A</v>
      </c>
    </row>
    <row r="22691" spans="1:6" x14ac:dyDescent="0.25">
      <c r="A22691" t="s">
        <v>6498</v>
      </c>
      <c r="B22691" s="100" t="s">
        <v>19022</v>
      </c>
      <c r="C22691" s="100"/>
      <c r="D22691" s="124"/>
      <c r="E22691" s="157" t="e">
        <f>VLOOKUP(D22691,'SOAT LIQ'!$A$87:$C$3416,3,FALSE)</f>
        <v>#N/A</v>
      </c>
      <c r="F22691" t="s">
        <v>21635</v>
      </c>
    </row>
    <row r="22692" spans="1:6" x14ac:dyDescent="0.25">
      <c r="A22692" t="s">
        <v>6501</v>
      </c>
      <c r="B22692" s="100" t="s">
        <v>19022</v>
      </c>
      <c r="C22692" s="100"/>
      <c r="D22692" s="124"/>
      <c r="E22692" s="157" t="e">
        <f>VLOOKUP(D22692,'SOAT LIQ'!$A$87:$C$3416,3,FALSE)</f>
        <v>#N/A</v>
      </c>
      <c r="F22692" t="s">
        <v>21635</v>
      </c>
    </row>
    <row r="22693" spans="1:6" x14ac:dyDescent="0.25">
      <c r="A22693" t="s">
        <v>4249</v>
      </c>
      <c r="B22693" s="100" t="s">
        <v>19023</v>
      </c>
      <c r="C22693" s="100"/>
      <c r="D22693" s="124"/>
      <c r="E22693" s="157" t="e">
        <f>VLOOKUP(D22693,'SOAT LIQ'!$A$87:$C$3416,3,FALSE)</f>
        <v>#N/A</v>
      </c>
    </row>
    <row r="22694" spans="1:6" x14ac:dyDescent="0.25">
      <c r="A22694" t="s">
        <v>6918</v>
      </c>
      <c r="B22694" s="100" t="s">
        <v>19024</v>
      </c>
      <c r="C22694" s="100"/>
      <c r="D22694" s="124"/>
      <c r="E22694" s="157" t="e">
        <f>VLOOKUP(D22694,'SOAT LIQ'!$A$87:$C$3416,3,FALSE)</f>
        <v>#N/A</v>
      </c>
    </row>
    <row r="22695" spans="1:6" x14ac:dyDescent="0.25">
      <c r="A22695" t="s">
        <v>5841</v>
      </c>
      <c r="B22695" s="100" t="s">
        <v>19025</v>
      </c>
      <c r="C22695" s="100"/>
      <c r="D22695" s="124"/>
      <c r="E22695" s="157" t="e">
        <f>VLOOKUP(D22695,'SOAT LIQ'!$A$87:$C$3416,3,FALSE)</f>
        <v>#N/A</v>
      </c>
    </row>
    <row r="22696" spans="1:6" x14ac:dyDescent="0.25">
      <c r="A22696" t="s">
        <v>5841</v>
      </c>
      <c r="B22696" s="100" t="s">
        <v>19026</v>
      </c>
      <c r="C22696" s="100"/>
      <c r="D22696" s="124"/>
      <c r="E22696" s="157" t="e">
        <f>VLOOKUP(D22696,'SOAT LIQ'!$A$87:$C$3416,3,FALSE)</f>
        <v>#N/A</v>
      </c>
    </row>
    <row r="22697" spans="1:6" x14ac:dyDescent="0.25">
      <c r="A22697" t="s">
        <v>7102</v>
      </c>
      <c r="B22697" s="100" t="s">
        <v>19027</v>
      </c>
      <c r="C22697" s="100"/>
      <c r="D22697" s="124"/>
      <c r="E22697" s="157" t="e">
        <f>VLOOKUP(D22697,'SOAT LIQ'!$A$87:$C$3416,3,FALSE)</f>
        <v>#N/A</v>
      </c>
    </row>
    <row r="22698" spans="1:6" x14ac:dyDescent="0.25">
      <c r="A22698" t="s">
        <v>4249</v>
      </c>
      <c r="B22698" s="100" t="s">
        <v>19028</v>
      </c>
      <c r="C22698" s="100"/>
      <c r="D22698" s="124"/>
      <c r="E22698" s="157" t="e">
        <f>VLOOKUP(D22698,'SOAT LIQ'!$A$87:$C$3416,3,FALSE)</f>
        <v>#N/A</v>
      </c>
    </row>
    <row r="22699" spans="1:6" x14ac:dyDescent="0.25">
      <c r="A22699" t="s">
        <v>14961</v>
      </c>
      <c r="B22699" s="100" t="s">
        <v>19029</v>
      </c>
      <c r="C22699" s="100"/>
      <c r="D22699" s="124"/>
      <c r="E22699" s="157" t="e">
        <f>VLOOKUP(D22699,'SOAT LIQ'!$A$87:$C$3416,3,FALSE)</f>
        <v>#N/A</v>
      </c>
    </row>
    <row r="22700" spans="1:6" x14ac:dyDescent="0.25">
      <c r="A22700" t="s">
        <v>4249</v>
      </c>
      <c r="B22700" s="100" t="s">
        <v>19030</v>
      </c>
      <c r="C22700" s="100"/>
      <c r="D22700" s="124"/>
      <c r="E22700" s="157" t="e">
        <f>VLOOKUP(D22700,'SOAT LIQ'!$A$87:$C$3416,3,FALSE)</f>
        <v>#N/A</v>
      </c>
    </row>
    <row r="22701" spans="1:6" x14ac:dyDescent="0.25">
      <c r="A22701" t="s">
        <v>4249</v>
      </c>
      <c r="B22701" s="100" t="s">
        <v>19031</v>
      </c>
      <c r="C22701" s="100"/>
      <c r="D22701" s="124"/>
      <c r="E22701" s="157" t="e">
        <f>VLOOKUP(D22701,'SOAT LIQ'!$A$87:$C$3416,3,FALSE)</f>
        <v>#N/A</v>
      </c>
    </row>
    <row r="22702" spans="1:6" x14ac:dyDescent="0.25">
      <c r="A22702" t="s">
        <v>6034</v>
      </c>
      <c r="B22702" s="100" t="s">
        <v>19032</v>
      </c>
      <c r="C22702" s="100"/>
      <c r="D22702" s="124"/>
      <c r="E22702" s="157" t="e">
        <f>VLOOKUP(D22702,'SOAT LIQ'!$A$87:$C$3416,3,FALSE)</f>
        <v>#N/A</v>
      </c>
    </row>
    <row r="22703" spans="1:6" x14ac:dyDescent="0.25">
      <c r="A22703" t="s">
        <v>6034</v>
      </c>
      <c r="B22703" s="100" t="s">
        <v>19033</v>
      </c>
      <c r="C22703" s="100"/>
      <c r="D22703" s="124"/>
      <c r="E22703" s="157" t="e">
        <f>VLOOKUP(D22703,'SOAT LIQ'!$A$87:$C$3416,3,FALSE)</f>
        <v>#N/A</v>
      </c>
    </row>
    <row r="22704" spans="1:6" x14ac:dyDescent="0.25">
      <c r="A22704" t="s">
        <v>11060</v>
      </c>
      <c r="B22704" s="100" t="s">
        <v>19034</v>
      </c>
      <c r="C22704" s="100"/>
      <c r="D22704" s="124"/>
      <c r="E22704" s="157" t="e">
        <f>VLOOKUP(D22704,'SOAT LIQ'!$A$87:$C$3416,3,FALSE)</f>
        <v>#N/A</v>
      </c>
    </row>
    <row r="22705" spans="1:6" x14ac:dyDescent="0.25">
      <c r="A22705" t="s">
        <v>5579</v>
      </c>
      <c r="B22705" s="100" t="s">
        <v>19035</v>
      </c>
      <c r="C22705" s="100"/>
      <c r="D22705" s="124"/>
      <c r="E22705" s="157" t="e">
        <f>VLOOKUP(D22705,'SOAT LIQ'!$A$87:$C$3416,3,FALSE)</f>
        <v>#N/A</v>
      </c>
    </row>
    <row r="22706" spans="1:6" x14ac:dyDescent="0.25">
      <c r="A22706" t="s">
        <v>5578</v>
      </c>
      <c r="B22706" s="100" t="s">
        <v>19035</v>
      </c>
      <c r="C22706" s="100"/>
      <c r="D22706" s="124"/>
      <c r="E22706" s="157" t="e">
        <f>VLOOKUP(D22706,'SOAT LIQ'!$A$87:$C$3416,3,FALSE)</f>
        <v>#N/A</v>
      </c>
    </row>
    <row r="22707" spans="1:6" x14ac:dyDescent="0.25">
      <c r="A22707" t="s">
        <v>10051</v>
      </c>
      <c r="B22707" s="100" t="s">
        <v>19036</v>
      </c>
      <c r="C22707" s="100"/>
      <c r="D22707" s="124"/>
      <c r="E22707" s="157" t="e">
        <f>VLOOKUP(D22707,'SOAT LIQ'!$A$87:$C$3416,3,FALSE)</f>
        <v>#N/A</v>
      </c>
      <c r="F22707" t="s">
        <v>21636</v>
      </c>
    </row>
    <row r="22708" spans="1:6" x14ac:dyDescent="0.25">
      <c r="A22708" t="s">
        <v>10051</v>
      </c>
      <c r="B22708" s="100" t="s">
        <v>19037</v>
      </c>
      <c r="C22708" s="100"/>
      <c r="D22708" s="124"/>
      <c r="E22708" s="157" t="e">
        <f>VLOOKUP(D22708,'SOAT LIQ'!$A$87:$C$3416,3,FALSE)</f>
        <v>#N/A</v>
      </c>
      <c r="F22708" t="s">
        <v>21636</v>
      </c>
    </row>
    <row r="22709" spans="1:6" x14ac:dyDescent="0.25">
      <c r="A22709" t="s">
        <v>10051</v>
      </c>
      <c r="B22709" s="100" t="s">
        <v>19038</v>
      </c>
      <c r="C22709" s="100"/>
      <c r="D22709" s="124"/>
      <c r="E22709" s="157" t="e">
        <f>VLOOKUP(D22709,'SOAT LIQ'!$A$87:$C$3416,3,FALSE)</f>
        <v>#N/A</v>
      </c>
      <c r="F22709" t="s">
        <v>21636</v>
      </c>
    </row>
    <row r="22710" spans="1:6" x14ac:dyDescent="0.25">
      <c r="A22710" t="s">
        <v>10051</v>
      </c>
      <c r="B22710" s="100" t="s">
        <v>19039</v>
      </c>
      <c r="C22710" s="100"/>
      <c r="D22710" s="124"/>
      <c r="E22710" s="157" t="e">
        <f>VLOOKUP(D22710,'SOAT LIQ'!$A$87:$C$3416,3,FALSE)</f>
        <v>#N/A</v>
      </c>
      <c r="F22710" t="s">
        <v>21636</v>
      </c>
    </row>
    <row r="22711" spans="1:6" x14ac:dyDescent="0.25">
      <c r="A22711" t="s">
        <v>10051</v>
      </c>
      <c r="B22711" s="100" t="s">
        <v>19040</v>
      </c>
      <c r="C22711" s="100"/>
      <c r="D22711" s="124"/>
      <c r="E22711" s="157" t="e">
        <f>VLOOKUP(D22711,'SOAT LIQ'!$A$87:$C$3416,3,FALSE)</f>
        <v>#N/A</v>
      </c>
      <c r="F22711" t="s">
        <v>21636</v>
      </c>
    </row>
    <row r="22712" spans="1:6" x14ac:dyDescent="0.25">
      <c r="A22712" t="s">
        <v>10051</v>
      </c>
      <c r="B22712" s="100" t="s">
        <v>19041</v>
      </c>
      <c r="C22712" s="100"/>
      <c r="D22712" s="124"/>
      <c r="E22712" s="157" t="e">
        <f>VLOOKUP(D22712,'SOAT LIQ'!$A$87:$C$3416,3,FALSE)</f>
        <v>#N/A</v>
      </c>
      <c r="F22712" t="s">
        <v>21636</v>
      </c>
    </row>
    <row r="22713" spans="1:6" x14ac:dyDescent="0.25">
      <c r="A22713" t="s">
        <v>10051</v>
      </c>
      <c r="B22713" s="100" t="s">
        <v>19042</v>
      </c>
      <c r="C22713" s="100"/>
      <c r="D22713" s="124"/>
      <c r="E22713" s="157" t="e">
        <f>VLOOKUP(D22713,'SOAT LIQ'!$A$87:$C$3416,3,FALSE)</f>
        <v>#N/A</v>
      </c>
      <c r="F22713" t="s">
        <v>21636</v>
      </c>
    </row>
    <row r="22714" spans="1:6" x14ac:dyDescent="0.25">
      <c r="A22714" t="s">
        <v>10051</v>
      </c>
      <c r="B22714" s="100" t="s">
        <v>19043</v>
      </c>
      <c r="C22714" s="100"/>
      <c r="D22714" s="124"/>
      <c r="E22714" s="157" t="e">
        <f>VLOOKUP(D22714,'SOAT LIQ'!$A$87:$C$3416,3,FALSE)</f>
        <v>#N/A</v>
      </c>
      <c r="F22714" t="s">
        <v>21636</v>
      </c>
    </row>
    <row r="22715" spans="1:6" x14ac:dyDescent="0.25">
      <c r="A22715" t="s">
        <v>10051</v>
      </c>
      <c r="B22715" s="100" t="s">
        <v>19044</v>
      </c>
      <c r="C22715" s="100"/>
      <c r="D22715" s="124"/>
      <c r="E22715" s="157" t="e">
        <f>VLOOKUP(D22715,'SOAT LIQ'!$A$87:$C$3416,3,FALSE)</f>
        <v>#N/A</v>
      </c>
      <c r="F22715" t="s">
        <v>21636</v>
      </c>
    </row>
    <row r="22716" spans="1:6" x14ac:dyDescent="0.25">
      <c r="A22716" t="s">
        <v>10051</v>
      </c>
      <c r="B22716" s="100" t="s">
        <v>19045</v>
      </c>
      <c r="C22716" s="100"/>
      <c r="D22716" s="124"/>
      <c r="E22716" s="157" t="e">
        <f>VLOOKUP(D22716,'SOAT LIQ'!$A$87:$C$3416,3,FALSE)</f>
        <v>#N/A</v>
      </c>
      <c r="F22716" t="s">
        <v>21636</v>
      </c>
    </row>
    <row r="22717" spans="1:6" x14ac:dyDescent="0.25">
      <c r="A22717" t="s">
        <v>10051</v>
      </c>
      <c r="B22717" s="100" t="s">
        <v>19046</v>
      </c>
      <c r="C22717" s="100"/>
      <c r="D22717" s="124"/>
      <c r="E22717" s="157" t="e">
        <f>VLOOKUP(D22717,'SOAT LIQ'!$A$87:$C$3416,3,FALSE)</f>
        <v>#N/A</v>
      </c>
      <c r="F22717" t="s">
        <v>21636</v>
      </c>
    </row>
    <row r="22718" spans="1:6" x14ac:dyDescent="0.25">
      <c r="A22718" t="s">
        <v>10051</v>
      </c>
      <c r="B22718" s="100" t="s">
        <v>19047</v>
      </c>
      <c r="C22718" s="100"/>
      <c r="D22718" s="124"/>
      <c r="E22718" s="157" t="e">
        <f>VLOOKUP(D22718,'SOAT LIQ'!$A$87:$C$3416,3,FALSE)</f>
        <v>#N/A</v>
      </c>
      <c r="F22718" t="s">
        <v>21636</v>
      </c>
    </row>
    <row r="22719" spans="1:6" x14ac:dyDescent="0.25">
      <c r="A22719" t="s">
        <v>10051</v>
      </c>
      <c r="B22719" s="100" t="s">
        <v>19048</v>
      </c>
      <c r="C22719" s="100"/>
      <c r="D22719" s="124"/>
      <c r="E22719" s="157" t="e">
        <f>VLOOKUP(D22719,'SOAT LIQ'!$A$87:$C$3416,3,FALSE)</f>
        <v>#N/A</v>
      </c>
      <c r="F22719" t="s">
        <v>21636</v>
      </c>
    </row>
    <row r="22720" spans="1:6" x14ac:dyDescent="0.25">
      <c r="A22720" t="s">
        <v>10051</v>
      </c>
      <c r="B22720" s="100" t="s">
        <v>19049</v>
      </c>
      <c r="C22720" s="100"/>
      <c r="D22720" s="124"/>
      <c r="E22720" s="157" t="e">
        <f>VLOOKUP(D22720,'SOAT LIQ'!$A$87:$C$3416,3,FALSE)</f>
        <v>#N/A</v>
      </c>
      <c r="F22720" t="s">
        <v>21636</v>
      </c>
    </row>
    <row r="22721" spans="1:6" x14ac:dyDescent="0.25">
      <c r="A22721" t="s">
        <v>10051</v>
      </c>
      <c r="B22721" s="100" t="s">
        <v>19050</v>
      </c>
      <c r="C22721" s="100"/>
      <c r="D22721" s="124"/>
      <c r="E22721" s="157" t="e">
        <f>VLOOKUP(D22721,'SOAT LIQ'!$A$87:$C$3416,3,FALSE)</f>
        <v>#N/A</v>
      </c>
      <c r="F22721" t="s">
        <v>21636</v>
      </c>
    </row>
    <row r="22722" spans="1:6" x14ac:dyDescent="0.25">
      <c r="A22722" t="s">
        <v>10051</v>
      </c>
      <c r="B22722" s="100" t="s">
        <v>19051</v>
      </c>
      <c r="C22722" s="100"/>
      <c r="D22722" s="124"/>
      <c r="E22722" s="157" t="e">
        <f>VLOOKUP(D22722,'SOAT LIQ'!$A$87:$C$3416,3,FALSE)</f>
        <v>#N/A</v>
      </c>
      <c r="F22722" t="s">
        <v>21636</v>
      </c>
    </row>
    <row r="22723" spans="1:6" x14ac:dyDescent="0.25">
      <c r="A22723" t="s">
        <v>10051</v>
      </c>
      <c r="B22723" s="100" t="s">
        <v>19052</v>
      </c>
      <c r="C22723" s="100"/>
      <c r="D22723" s="124"/>
      <c r="E22723" s="157" t="e">
        <f>VLOOKUP(D22723,'SOAT LIQ'!$A$87:$C$3416,3,FALSE)</f>
        <v>#N/A</v>
      </c>
      <c r="F22723" t="s">
        <v>21636</v>
      </c>
    </row>
    <row r="22724" spans="1:6" x14ac:dyDescent="0.25">
      <c r="A22724" t="s">
        <v>10051</v>
      </c>
      <c r="B22724" s="100" t="s">
        <v>19053</v>
      </c>
      <c r="C22724" s="100"/>
      <c r="D22724" s="124"/>
      <c r="E22724" s="157" t="e">
        <f>VLOOKUP(D22724,'SOAT LIQ'!$A$87:$C$3416,3,FALSE)</f>
        <v>#N/A</v>
      </c>
      <c r="F22724" t="s">
        <v>21636</v>
      </c>
    </row>
    <row r="22725" spans="1:6" x14ac:dyDescent="0.25">
      <c r="A22725" t="s">
        <v>10051</v>
      </c>
      <c r="B22725" s="100" t="s">
        <v>19054</v>
      </c>
      <c r="C22725" s="100"/>
      <c r="D22725" s="124"/>
      <c r="E22725" s="157" t="e">
        <f>VLOOKUP(D22725,'SOAT LIQ'!$A$87:$C$3416,3,FALSE)</f>
        <v>#N/A</v>
      </c>
      <c r="F22725" t="s">
        <v>21636</v>
      </c>
    </row>
    <row r="22726" spans="1:6" x14ac:dyDescent="0.25">
      <c r="A22726" t="s">
        <v>10051</v>
      </c>
      <c r="B22726" s="100" t="s">
        <v>19055</v>
      </c>
      <c r="C22726" s="100"/>
      <c r="D22726" s="124"/>
      <c r="E22726" s="157" t="e">
        <f>VLOOKUP(D22726,'SOAT LIQ'!$A$87:$C$3416,3,FALSE)</f>
        <v>#N/A</v>
      </c>
      <c r="F22726" t="s">
        <v>21636</v>
      </c>
    </row>
    <row r="22727" spans="1:6" x14ac:dyDescent="0.25">
      <c r="A22727" t="s">
        <v>10051</v>
      </c>
      <c r="B22727" s="100" t="s">
        <v>19056</v>
      </c>
      <c r="C22727" s="100"/>
      <c r="D22727" s="124"/>
      <c r="E22727" s="157" t="e">
        <f>VLOOKUP(D22727,'SOAT LIQ'!$A$87:$C$3416,3,FALSE)</f>
        <v>#N/A</v>
      </c>
      <c r="F22727" t="s">
        <v>21636</v>
      </c>
    </row>
    <row r="22728" spans="1:6" x14ac:dyDescent="0.25">
      <c r="A22728" t="s">
        <v>10051</v>
      </c>
      <c r="B22728" s="100" t="s">
        <v>19057</v>
      </c>
      <c r="C22728" s="100"/>
      <c r="D22728" s="124"/>
      <c r="E22728" s="157" t="e">
        <f>VLOOKUP(D22728,'SOAT LIQ'!$A$87:$C$3416,3,FALSE)</f>
        <v>#N/A</v>
      </c>
      <c r="F22728" t="s">
        <v>21636</v>
      </c>
    </row>
    <row r="22729" spans="1:6" x14ac:dyDescent="0.25">
      <c r="A22729" t="s">
        <v>10051</v>
      </c>
      <c r="B22729" s="100" t="s">
        <v>19058</v>
      </c>
      <c r="C22729" s="100"/>
      <c r="D22729" s="124"/>
      <c r="E22729" s="157" t="e">
        <f>VLOOKUP(D22729,'SOAT LIQ'!$A$87:$C$3416,3,FALSE)</f>
        <v>#N/A</v>
      </c>
      <c r="F22729" t="s">
        <v>21636</v>
      </c>
    </row>
    <row r="22730" spans="1:6" x14ac:dyDescent="0.25">
      <c r="A22730" t="s">
        <v>10051</v>
      </c>
      <c r="B22730" s="100" t="s">
        <v>19059</v>
      </c>
      <c r="C22730" s="100"/>
      <c r="D22730" s="124"/>
      <c r="E22730" s="157" t="e">
        <f>VLOOKUP(D22730,'SOAT LIQ'!$A$87:$C$3416,3,FALSE)</f>
        <v>#N/A</v>
      </c>
      <c r="F22730" t="s">
        <v>21636</v>
      </c>
    </row>
    <row r="22731" spans="1:6" x14ac:dyDescent="0.25">
      <c r="A22731" t="s">
        <v>10051</v>
      </c>
      <c r="B22731" s="100" t="s">
        <v>19060</v>
      </c>
      <c r="C22731" s="100"/>
      <c r="D22731" s="124"/>
      <c r="E22731" s="157" t="e">
        <f>VLOOKUP(D22731,'SOAT LIQ'!$A$87:$C$3416,3,FALSE)</f>
        <v>#N/A</v>
      </c>
      <c r="F22731" t="s">
        <v>21636</v>
      </c>
    </row>
    <row r="22732" spans="1:6" x14ac:dyDescent="0.25">
      <c r="A22732" t="s">
        <v>10051</v>
      </c>
      <c r="B22732" s="100" t="s">
        <v>19061</v>
      </c>
      <c r="C22732" s="100"/>
      <c r="D22732" s="124"/>
      <c r="E22732" s="157" t="e">
        <f>VLOOKUP(D22732,'SOAT LIQ'!$A$87:$C$3416,3,FALSE)</f>
        <v>#N/A</v>
      </c>
      <c r="F22732" t="s">
        <v>21636</v>
      </c>
    </row>
    <row r="22733" spans="1:6" x14ac:dyDescent="0.25">
      <c r="A22733" t="s">
        <v>10051</v>
      </c>
      <c r="B22733" s="100" t="s">
        <v>19062</v>
      </c>
      <c r="C22733" s="100"/>
      <c r="D22733" s="124"/>
      <c r="E22733" s="157" t="e">
        <f>VLOOKUP(D22733,'SOAT LIQ'!$A$87:$C$3416,3,FALSE)</f>
        <v>#N/A</v>
      </c>
      <c r="F22733" t="s">
        <v>21636</v>
      </c>
    </row>
    <row r="22734" spans="1:6" x14ac:dyDescent="0.25">
      <c r="A22734" t="s">
        <v>10051</v>
      </c>
      <c r="B22734" s="100" t="s">
        <v>19063</v>
      </c>
      <c r="C22734" s="100"/>
      <c r="D22734" s="124"/>
      <c r="E22734" s="157" t="e">
        <f>VLOOKUP(D22734,'SOAT LIQ'!$A$87:$C$3416,3,FALSE)</f>
        <v>#N/A</v>
      </c>
      <c r="F22734" t="s">
        <v>21636</v>
      </c>
    </row>
    <row r="22735" spans="1:6" x14ac:dyDescent="0.25">
      <c r="A22735" t="s">
        <v>10051</v>
      </c>
      <c r="B22735" s="100" t="s">
        <v>19064</v>
      </c>
      <c r="C22735" s="100"/>
      <c r="D22735" s="124"/>
      <c r="E22735" s="157" t="e">
        <f>VLOOKUP(D22735,'SOAT LIQ'!$A$87:$C$3416,3,FALSE)</f>
        <v>#N/A</v>
      </c>
      <c r="F22735" t="s">
        <v>21636</v>
      </c>
    </row>
    <row r="22736" spans="1:6" x14ac:dyDescent="0.25">
      <c r="A22736" t="s">
        <v>10051</v>
      </c>
      <c r="B22736" s="100" t="s">
        <v>19065</v>
      </c>
      <c r="C22736" s="100"/>
      <c r="D22736" s="124"/>
      <c r="E22736" s="157" t="e">
        <f>VLOOKUP(D22736,'SOAT LIQ'!$A$87:$C$3416,3,FALSE)</f>
        <v>#N/A</v>
      </c>
      <c r="F22736" t="s">
        <v>21636</v>
      </c>
    </row>
    <row r="22737" spans="1:6" x14ac:dyDescent="0.25">
      <c r="A22737" t="s">
        <v>10051</v>
      </c>
      <c r="B22737" s="100" t="s">
        <v>19066</v>
      </c>
      <c r="C22737" s="100"/>
      <c r="D22737" s="124"/>
      <c r="E22737" s="157" t="e">
        <f>VLOOKUP(D22737,'SOAT LIQ'!$A$87:$C$3416,3,FALSE)</f>
        <v>#N/A</v>
      </c>
      <c r="F22737" t="s">
        <v>21636</v>
      </c>
    </row>
    <row r="22738" spans="1:6" x14ac:dyDescent="0.25">
      <c r="A22738" t="s">
        <v>10051</v>
      </c>
      <c r="B22738" s="100" t="s">
        <v>19067</v>
      </c>
      <c r="C22738" s="100"/>
      <c r="D22738" s="124"/>
      <c r="E22738" s="157" t="e">
        <f>VLOOKUP(D22738,'SOAT LIQ'!$A$87:$C$3416,3,FALSE)</f>
        <v>#N/A</v>
      </c>
      <c r="F22738" t="s">
        <v>21636</v>
      </c>
    </row>
    <row r="22739" spans="1:6" x14ac:dyDescent="0.25">
      <c r="A22739" t="s">
        <v>10051</v>
      </c>
      <c r="B22739" s="100" t="s">
        <v>19068</v>
      </c>
      <c r="C22739" s="100"/>
      <c r="D22739" s="124"/>
      <c r="E22739" s="157" t="e">
        <f>VLOOKUP(D22739,'SOAT LIQ'!$A$87:$C$3416,3,FALSE)</f>
        <v>#N/A</v>
      </c>
      <c r="F22739" t="s">
        <v>21636</v>
      </c>
    </row>
    <row r="22740" spans="1:6" x14ac:dyDescent="0.25">
      <c r="A22740" t="s">
        <v>10051</v>
      </c>
      <c r="B22740" s="100" t="s">
        <v>19069</v>
      </c>
      <c r="C22740" s="100"/>
      <c r="D22740" s="124"/>
      <c r="E22740" s="157" t="e">
        <f>VLOOKUP(D22740,'SOAT LIQ'!$A$87:$C$3416,3,FALSE)</f>
        <v>#N/A</v>
      </c>
      <c r="F22740" t="s">
        <v>21636</v>
      </c>
    </row>
    <row r="22741" spans="1:6" x14ac:dyDescent="0.25">
      <c r="A22741" t="s">
        <v>10051</v>
      </c>
      <c r="B22741" s="100" t="s">
        <v>19070</v>
      </c>
      <c r="C22741" s="100"/>
      <c r="D22741" s="124"/>
      <c r="E22741" s="157" t="e">
        <f>VLOOKUP(D22741,'SOAT LIQ'!$A$87:$C$3416,3,FALSE)</f>
        <v>#N/A</v>
      </c>
      <c r="F22741" t="s">
        <v>21636</v>
      </c>
    </row>
    <row r="22742" spans="1:6" x14ac:dyDescent="0.25">
      <c r="A22742" t="s">
        <v>10051</v>
      </c>
      <c r="B22742" s="100" t="s">
        <v>19071</v>
      </c>
      <c r="C22742" s="100"/>
      <c r="D22742" s="124"/>
      <c r="E22742" s="157" t="e">
        <f>VLOOKUP(D22742,'SOAT LIQ'!$A$87:$C$3416,3,FALSE)</f>
        <v>#N/A</v>
      </c>
      <c r="F22742" t="s">
        <v>21636</v>
      </c>
    </row>
    <row r="22743" spans="1:6" x14ac:dyDescent="0.25">
      <c r="A22743" t="s">
        <v>10051</v>
      </c>
      <c r="B22743" s="100" t="s">
        <v>19072</v>
      </c>
      <c r="C22743" s="100"/>
      <c r="D22743" s="124"/>
      <c r="E22743" s="157" t="e">
        <f>VLOOKUP(D22743,'SOAT LIQ'!$A$87:$C$3416,3,FALSE)</f>
        <v>#N/A</v>
      </c>
      <c r="F22743" t="s">
        <v>21636</v>
      </c>
    </row>
    <row r="22744" spans="1:6" x14ac:dyDescent="0.25">
      <c r="A22744" t="s">
        <v>10051</v>
      </c>
      <c r="B22744" s="100" t="s">
        <v>19073</v>
      </c>
      <c r="C22744" s="100"/>
      <c r="D22744" s="124"/>
      <c r="E22744" s="157" t="e">
        <f>VLOOKUP(D22744,'SOAT LIQ'!$A$87:$C$3416,3,FALSE)</f>
        <v>#N/A</v>
      </c>
      <c r="F22744" t="s">
        <v>21636</v>
      </c>
    </row>
    <row r="22745" spans="1:6" x14ac:dyDescent="0.25">
      <c r="A22745" t="s">
        <v>10051</v>
      </c>
      <c r="B22745" s="100" t="s">
        <v>19074</v>
      </c>
      <c r="C22745" s="100"/>
      <c r="D22745" s="124"/>
      <c r="E22745" s="157" t="e">
        <f>VLOOKUP(D22745,'SOAT LIQ'!$A$87:$C$3416,3,FALSE)</f>
        <v>#N/A</v>
      </c>
      <c r="F22745" t="s">
        <v>21636</v>
      </c>
    </row>
    <row r="22746" spans="1:6" x14ac:dyDescent="0.25">
      <c r="A22746" t="s">
        <v>10051</v>
      </c>
      <c r="B22746" s="100" t="s">
        <v>19075</v>
      </c>
      <c r="C22746" s="100"/>
      <c r="D22746" s="124"/>
      <c r="E22746" s="157" t="e">
        <f>VLOOKUP(D22746,'SOAT LIQ'!$A$87:$C$3416,3,FALSE)</f>
        <v>#N/A</v>
      </c>
      <c r="F22746" t="s">
        <v>21636</v>
      </c>
    </row>
    <row r="22747" spans="1:6" x14ac:dyDescent="0.25">
      <c r="A22747" t="s">
        <v>10051</v>
      </c>
      <c r="B22747" s="100" t="s">
        <v>19076</v>
      </c>
      <c r="C22747" s="100"/>
      <c r="D22747" s="124"/>
      <c r="E22747" s="157" t="e">
        <f>VLOOKUP(D22747,'SOAT LIQ'!$A$87:$C$3416,3,FALSE)</f>
        <v>#N/A</v>
      </c>
      <c r="F22747" t="s">
        <v>21636</v>
      </c>
    </row>
    <row r="22748" spans="1:6" x14ac:dyDescent="0.25">
      <c r="A22748" t="s">
        <v>10051</v>
      </c>
      <c r="B22748" s="100" t="s">
        <v>19077</v>
      </c>
      <c r="C22748" s="100"/>
      <c r="D22748" s="124"/>
      <c r="E22748" s="157" t="e">
        <f>VLOOKUP(D22748,'SOAT LIQ'!$A$87:$C$3416,3,FALSE)</f>
        <v>#N/A</v>
      </c>
      <c r="F22748" t="s">
        <v>21636</v>
      </c>
    </row>
    <row r="22749" spans="1:6" x14ac:dyDescent="0.25">
      <c r="A22749" t="s">
        <v>10051</v>
      </c>
      <c r="B22749" s="100" t="s">
        <v>19078</v>
      </c>
      <c r="C22749" s="100"/>
      <c r="D22749" s="124"/>
      <c r="E22749" s="157" t="e">
        <f>VLOOKUP(D22749,'SOAT LIQ'!$A$87:$C$3416,3,FALSE)</f>
        <v>#N/A</v>
      </c>
      <c r="F22749" t="s">
        <v>21636</v>
      </c>
    </row>
    <row r="22750" spans="1:6" x14ac:dyDescent="0.25">
      <c r="A22750" t="s">
        <v>10051</v>
      </c>
      <c r="B22750" s="100" t="s">
        <v>19079</v>
      </c>
      <c r="C22750" s="100"/>
      <c r="D22750" s="124"/>
      <c r="E22750" s="157" t="e">
        <f>VLOOKUP(D22750,'SOAT LIQ'!$A$87:$C$3416,3,FALSE)</f>
        <v>#N/A</v>
      </c>
      <c r="F22750" t="s">
        <v>21636</v>
      </c>
    </row>
    <row r="22751" spans="1:6" x14ac:dyDescent="0.25">
      <c r="A22751" t="s">
        <v>10051</v>
      </c>
      <c r="B22751" s="100" t="s">
        <v>19080</v>
      </c>
      <c r="C22751" s="100"/>
      <c r="D22751" s="124"/>
      <c r="E22751" s="157" t="e">
        <f>VLOOKUP(D22751,'SOAT LIQ'!$A$87:$C$3416,3,FALSE)</f>
        <v>#N/A</v>
      </c>
      <c r="F22751" t="s">
        <v>21636</v>
      </c>
    </row>
    <row r="22752" spans="1:6" x14ac:dyDescent="0.25">
      <c r="A22752" t="s">
        <v>10051</v>
      </c>
      <c r="B22752" s="100" t="s">
        <v>19081</v>
      </c>
      <c r="C22752" s="100"/>
      <c r="D22752" s="124"/>
      <c r="E22752" s="157" t="e">
        <f>VLOOKUP(D22752,'SOAT LIQ'!$A$87:$C$3416,3,FALSE)</f>
        <v>#N/A</v>
      </c>
      <c r="F22752" t="s">
        <v>21636</v>
      </c>
    </row>
    <row r="22753" spans="1:6" x14ac:dyDescent="0.25">
      <c r="A22753" t="s">
        <v>10051</v>
      </c>
      <c r="B22753" s="100" t="s">
        <v>19082</v>
      </c>
      <c r="C22753" s="100"/>
      <c r="D22753" s="124"/>
      <c r="E22753" s="157" t="e">
        <f>VLOOKUP(D22753,'SOAT LIQ'!$A$87:$C$3416,3,FALSE)</f>
        <v>#N/A</v>
      </c>
      <c r="F22753" t="s">
        <v>21636</v>
      </c>
    </row>
    <row r="22754" spans="1:6" x14ac:dyDescent="0.25">
      <c r="A22754" t="s">
        <v>10051</v>
      </c>
      <c r="B22754" s="100" t="s">
        <v>19083</v>
      </c>
      <c r="C22754" s="100"/>
      <c r="D22754" s="124"/>
      <c r="E22754" s="157" t="e">
        <f>VLOOKUP(D22754,'SOAT LIQ'!$A$87:$C$3416,3,FALSE)</f>
        <v>#N/A</v>
      </c>
      <c r="F22754" t="s">
        <v>21636</v>
      </c>
    </row>
    <row r="22755" spans="1:6" x14ac:dyDescent="0.25">
      <c r="A22755" t="s">
        <v>10051</v>
      </c>
      <c r="B22755" s="100" t="s">
        <v>19084</v>
      </c>
      <c r="C22755" s="100"/>
      <c r="D22755" s="124"/>
      <c r="E22755" s="157" t="e">
        <f>VLOOKUP(D22755,'SOAT LIQ'!$A$87:$C$3416,3,FALSE)</f>
        <v>#N/A</v>
      </c>
      <c r="F22755" t="s">
        <v>21636</v>
      </c>
    </row>
    <row r="22756" spans="1:6" x14ac:dyDescent="0.25">
      <c r="A22756" t="s">
        <v>10051</v>
      </c>
      <c r="B22756" s="100" t="s">
        <v>19085</v>
      </c>
      <c r="C22756" s="100"/>
      <c r="D22756" s="124"/>
      <c r="E22756" s="157" t="e">
        <f>VLOOKUP(D22756,'SOAT LIQ'!$A$87:$C$3416,3,FALSE)</f>
        <v>#N/A</v>
      </c>
      <c r="F22756" t="s">
        <v>21636</v>
      </c>
    </row>
    <row r="22757" spans="1:6" x14ac:dyDescent="0.25">
      <c r="A22757" t="s">
        <v>10051</v>
      </c>
      <c r="B22757" s="100" t="s">
        <v>19086</v>
      </c>
      <c r="C22757" s="100"/>
      <c r="D22757" s="124"/>
      <c r="E22757" s="157" t="e">
        <f>VLOOKUP(D22757,'SOAT LIQ'!$A$87:$C$3416,3,FALSE)</f>
        <v>#N/A</v>
      </c>
      <c r="F22757" t="s">
        <v>21636</v>
      </c>
    </row>
    <row r="22758" spans="1:6" x14ac:dyDescent="0.25">
      <c r="A22758" t="s">
        <v>10051</v>
      </c>
      <c r="B22758" s="100" t="s">
        <v>19087</v>
      </c>
      <c r="C22758" s="100"/>
      <c r="D22758" s="124"/>
      <c r="E22758" s="157" t="e">
        <f>VLOOKUP(D22758,'SOAT LIQ'!$A$87:$C$3416,3,FALSE)</f>
        <v>#N/A</v>
      </c>
      <c r="F22758" t="s">
        <v>21636</v>
      </c>
    </row>
    <row r="22759" spans="1:6" x14ac:dyDescent="0.25">
      <c r="A22759" t="s">
        <v>10051</v>
      </c>
      <c r="B22759" s="100" t="s">
        <v>19088</v>
      </c>
      <c r="C22759" s="100"/>
      <c r="D22759" s="124"/>
      <c r="E22759" s="157" t="e">
        <f>VLOOKUP(D22759,'SOAT LIQ'!$A$87:$C$3416,3,FALSE)</f>
        <v>#N/A</v>
      </c>
      <c r="F22759" t="s">
        <v>21636</v>
      </c>
    </row>
    <row r="22760" spans="1:6" x14ac:dyDescent="0.25">
      <c r="A22760" t="s">
        <v>10051</v>
      </c>
      <c r="B22760" s="100" t="s">
        <v>19089</v>
      </c>
      <c r="C22760" s="100"/>
      <c r="D22760" s="124"/>
      <c r="E22760" s="157" t="e">
        <f>VLOOKUP(D22760,'SOAT LIQ'!$A$87:$C$3416,3,FALSE)</f>
        <v>#N/A</v>
      </c>
      <c r="F22760" t="s">
        <v>21636</v>
      </c>
    </row>
    <row r="22761" spans="1:6" x14ac:dyDescent="0.25">
      <c r="A22761" t="s">
        <v>10051</v>
      </c>
      <c r="B22761" s="100" t="s">
        <v>19090</v>
      </c>
      <c r="C22761" s="100"/>
      <c r="D22761" s="124"/>
      <c r="E22761" s="157" t="e">
        <f>VLOOKUP(D22761,'SOAT LIQ'!$A$87:$C$3416,3,FALSE)</f>
        <v>#N/A</v>
      </c>
      <c r="F22761" t="s">
        <v>21636</v>
      </c>
    </row>
    <row r="22762" spans="1:6" x14ac:dyDescent="0.25">
      <c r="A22762" t="s">
        <v>10051</v>
      </c>
      <c r="B22762" s="100" t="s">
        <v>19091</v>
      </c>
      <c r="C22762" s="100"/>
      <c r="D22762" s="124"/>
      <c r="E22762" s="157" t="e">
        <f>VLOOKUP(D22762,'SOAT LIQ'!$A$87:$C$3416,3,FALSE)</f>
        <v>#N/A</v>
      </c>
      <c r="F22762" t="s">
        <v>21636</v>
      </c>
    </row>
    <row r="22763" spans="1:6" x14ac:dyDescent="0.25">
      <c r="A22763" t="s">
        <v>10051</v>
      </c>
      <c r="B22763" s="100" t="s">
        <v>19092</v>
      </c>
      <c r="C22763" s="100"/>
      <c r="D22763" s="124"/>
      <c r="E22763" s="157" t="e">
        <f>VLOOKUP(D22763,'SOAT LIQ'!$A$87:$C$3416,3,FALSE)</f>
        <v>#N/A</v>
      </c>
      <c r="F22763" t="s">
        <v>21636</v>
      </c>
    </row>
    <row r="22764" spans="1:6" x14ac:dyDescent="0.25">
      <c r="A22764" t="s">
        <v>10051</v>
      </c>
      <c r="B22764" s="100" t="s">
        <v>19093</v>
      </c>
      <c r="C22764" s="100"/>
      <c r="D22764" s="124"/>
      <c r="E22764" s="157" t="e">
        <f>VLOOKUP(D22764,'SOAT LIQ'!$A$87:$C$3416,3,FALSE)</f>
        <v>#N/A</v>
      </c>
      <c r="F22764" t="s">
        <v>21636</v>
      </c>
    </row>
    <row r="22765" spans="1:6" x14ac:dyDescent="0.25">
      <c r="A22765" t="s">
        <v>10051</v>
      </c>
      <c r="B22765" s="100" t="s">
        <v>19094</v>
      </c>
      <c r="C22765" s="100"/>
      <c r="D22765" s="124"/>
      <c r="E22765" s="157" t="e">
        <f>VLOOKUP(D22765,'SOAT LIQ'!$A$87:$C$3416,3,FALSE)</f>
        <v>#N/A</v>
      </c>
      <c r="F22765" t="s">
        <v>21636</v>
      </c>
    </row>
    <row r="22766" spans="1:6" x14ac:dyDescent="0.25">
      <c r="A22766" t="s">
        <v>10051</v>
      </c>
      <c r="B22766" s="100" t="s">
        <v>19095</v>
      </c>
      <c r="C22766" s="100"/>
      <c r="D22766" s="124"/>
      <c r="E22766" s="157" t="e">
        <f>VLOOKUP(D22766,'SOAT LIQ'!$A$87:$C$3416,3,FALSE)</f>
        <v>#N/A</v>
      </c>
      <c r="F22766" t="s">
        <v>21636</v>
      </c>
    </row>
    <row r="22767" spans="1:6" x14ac:dyDescent="0.25">
      <c r="A22767" t="s">
        <v>10051</v>
      </c>
      <c r="B22767" s="100" t="s">
        <v>19096</v>
      </c>
      <c r="C22767" s="100"/>
      <c r="D22767" s="124"/>
      <c r="E22767" s="157" t="e">
        <f>VLOOKUP(D22767,'SOAT LIQ'!$A$87:$C$3416,3,FALSE)</f>
        <v>#N/A</v>
      </c>
      <c r="F22767" t="s">
        <v>21636</v>
      </c>
    </row>
    <row r="22768" spans="1:6" x14ac:dyDescent="0.25">
      <c r="A22768" t="s">
        <v>10051</v>
      </c>
      <c r="B22768" s="100" t="s">
        <v>19097</v>
      </c>
      <c r="C22768" s="100"/>
      <c r="D22768" s="124"/>
      <c r="E22768" s="157" t="e">
        <f>VLOOKUP(D22768,'SOAT LIQ'!$A$87:$C$3416,3,FALSE)</f>
        <v>#N/A</v>
      </c>
      <c r="F22768" t="s">
        <v>21636</v>
      </c>
    </row>
    <row r="22769" spans="1:6" x14ac:dyDescent="0.25">
      <c r="A22769" t="s">
        <v>10051</v>
      </c>
      <c r="B22769" s="100" t="s">
        <v>19098</v>
      </c>
      <c r="C22769" s="100"/>
      <c r="D22769" s="124"/>
      <c r="E22769" s="157" t="e">
        <f>VLOOKUP(D22769,'SOAT LIQ'!$A$87:$C$3416,3,FALSE)</f>
        <v>#N/A</v>
      </c>
      <c r="F22769" t="s">
        <v>21636</v>
      </c>
    </row>
    <row r="22770" spans="1:6" x14ac:dyDescent="0.25">
      <c r="A22770" t="s">
        <v>10051</v>
      </c>
      <c r="B22770" s="100" t="s">
        <v>19099</v>
      </c>
      <c r="C22770" s="100"/>
      <c r="D22770" s="124"/>
      <c r="E22770" s="157" t="e">
        <f>VLOOKUP(D22770,'SOAT LIQ'!$A$87:$C$3416,3,FALSE)</f>
        <v>#N/A</v>
      </c>
      <c r="F22770" t="s">
        <v>21636</v>
      </c>
    </row>
    <row r="22771" spans="1:6" x14ac:dyDescent="0.25">
      <c r="A22771" t="s">
        <v>10051</v>
      </c>
      <c r="B22771" s="100" t="s">
        <v>19100</v>
      </c>
      <c r="C22771" s="100"/>
      <c r="D22771" s="124"/>
      <c r="E22771" s="157" t="e">
        <f>VLOOKUP(D22771,'SOAT LIQ'!$A$87:$C$3416,3,FALSE)</f>
        <v>#N/A</v>
      </c>
      <c r="F22771" t="s">
        <v>21636</v>
      </c>
    </row>
    <row r="22772" spans="1:6" x14ac:dyDescent="0.25">
      <c r="A22772" t="s">
        <v>10051</v>
      </c>
      <c r="B22772" s="100" t="s">
        <v>19101</v>
      </c>
      <c r="C22772" s="100"/>
      <c r="D22772" s="124"/>
      <c r="E22772" s="157" t="e">
        <f>VLOOKUP(D22772,'SOAT LIQ'!$A$87:$C$3416,3,FALSE)</f>
        <v>#N/A</v>
      </c>
      <c r="F22772" t="s">
        <v>21636</v>
      </c>
    </row>
    <row r="22773" spans="1:6" x14ac:dyDescent="0.25">
      <c r="A22773" t="s">
        <v>10051</v>
      </c>
      <c r="B22773" s="100" t="s">
        <v>19102</v>
      </c>
      <c r="C22773" s="100"/>
      <c r="D22773" s="124"/>
      <c r="E22773" s="157" t="e">
        <f>VLOOKUP(D22773,'SOAT LIQ'!$A$87:$C$3416,3,FALSE)</f>
        <v>#N/A</v>
      </c>
      <c r="F22773" t="s">
        <v>21636</v>
      </c>
    </row>
    <row r="22774" spans="1:6" x14ac:dyDescent="0.25">
      <c r="A22774" t="s">
        <v>10051</v>
      </c>
      <c r="B22774" s="100" t="s">
        <v>19103</v>
      </c>
      <c r="C22774" s="100"/>
      <c r="D22774" s="124"/>
      <c r="E22774" s="157" t="e">
        <f>VLOOKUP(D22774,'SOAT LIQ'!$A$87:$C$3416,3,FALSE)</f>
        <v>#N/A</v>
      </c>
      <c r="F22774" t="s">
        <v>21636</v>
      </c>
    </row>
    <row r="22775" spans="1:6" x14ac:dyDescent="0.25">
      <c r="A22775" t="s">
        <v>10051</v>
      </c>
      <c r="B22775" s="100" t="s">
        <v>19104</v>
      </c>
      <c r="C22775" s="100"/>
      <c r="D22775" s="124"/>
      <c r="E22775" s="157" t="e">
        <f>VLOOKUP(D22775,'SOAT LIQ'!$A$87:$C$3416,3,FALSE)</f>
        <v>#N/A</v>
      </c>
      <c r="F22775" t="s">
        <v>21636</v>
      </c>
    </row>
    <row r="22776" spans="1:6" x14ac:dyDescent="0.25">
      <c r="A22776" t="s">
        <v>10051</v>
      </c>
      <c r="B22776" s="100" t="s">
        <v>19105</v>
      </c>
      <c r="C22776" s="100"/>
      <c r="D22776" s="124"/>
      <c r="E22776" s="157" t="e">
        <f>VLOOKUP(D22776,'SOAT LIQ'!$A$87:$C$3416,3,FALSE)</f>
        <v>#N/A</v>
      </c>
      <c r="F22776" t="s">
        <v>21636</v>
      </c>
    </row>
    <row r="22777" spans="1:6" x14ac:dyDescent="0.25">
      <c r="A22777" t="s">
        <v>10051</v>
      </c>
      <c r="B22777" s="100" t="s">
        <v>19106</v>
      </c>
      <c r="C22777" s="100"/>
      <c r="D22777" s="124"/>
      <c r="E22777" s="157" t="e">
        <f>VLOOKUP(D22777,'SOAT LIQ'!$A$87:$C$3416,3,FALSE)</f>
        <v>#N/A</v>
      </c>
      <c r="F22777" t="s">
        <v>21636</v>
      </c>
    </row>
    <row r="22778" spans="1:6" x14ac:dyDescent="0.25">
      <c r="A22778" t="s">
        <v>10051</v>
      </c>
      <c r="B22778" s="100" t="s">
        <v>19107</v>
      </c>
      <c r="C22778" s="100"/>
      <c r="D22778" s="124"/>
      <c r="E22778" s="157" t="e">
        <f>VLOOKUP(D22778,'SOAT LIQ'!$A$87:$C$3416,3,FALSE)</f>
        <v>#N/A</v>
      </c>
      <c r="F22778" t="s">
        <v>21636</v>
      </c>
    </row>
    <row r="22779" spans="1:6" x14ac:dyDescent="0.25">
      <c r="A22779" t="s">
        <v>10051</v>
      </c>
      <c r="B22779" s="100" t="s">
        <v>19108</v>
      </c>
      <c r="C22779" s="100"/>
      <c r="D22779" s="124"/>
      <c r="E22779" s="157" t="e">
        <f>VLOOKUP(D22779,'SOAT LIQ'!$A$87:$C$3416,3,FALSE)</f>
        <v>#N/A</v>
      </c>
      <c r="F22779" t="s">
        <v>21636</v>
      </c>
    </row>
    <row r="22780" spans="1:6" x14ac:dyDescent="0.25">
      <c r="A22780" t="s">
        <v>10051</v>
      </c>
      <c r="B22780" s="100" t="s">
        <v>19109</v>
      </c>
      <c r="C22780" s="100"/>
      <c r="D22780" s="124"/>
      <c r="E22780" s="157" t="e">
        <f>VLOOKUP(D22780,'SOAT LIQ'!$A$87:$C$3416,3,FALSE)</f>
        <v>#N/A</v>
      </c>
      <c r="F22780" t="s">
        <v>21636</v>
      </c>
    </row>
    <row r="22781" spans="1:6" x14ac:dyDescent="0.25">
      <c r="A22781" t="s">
        <v>10051</v>
      </c>
      <c r="B22781" s="100" t="s">
        <v>19110</v>
      </c>
      <c r="C22781" s="100"/>
      <c r="D22781" s="124"/>
      <c r="E22781" s="157" t="e">
        <f>VLOOKUP(D22781,'SOAT LIQ'!$A$87:$C$3416,3,FALSE)</f>
        <v>#N/A</v>
      </c>
      <c r="F22781" t="s">
        <v>21636</v>
      </c>
    </row>
    <row r="22782" spans="1:6" x14ac:dyDescent="0.25">
      <c r="A22782" t="s">
        <v>10051</v>
      </c>
      <c r="B22782" s="100" t="s">
        <v>19111</v>
      </c>
      <c r="C22782" s="100"/>
      <c r="D22782" s="124"/>
      <c r="E22782" s="157" t="e">
        <f>VLOOKUP(D22782,'SOAT LIQ'!$A$87:$C$3416,3,FALSE)</f>
        <v>#N/A</v>
      </c>
      <c r="F22782" t="s">
        <v>21636</v>
      </c>
    </row>
    <row r="22783" spans="1:6" x14ac:dyDescent="0.25">
      <c r="A22783" t="s">
        <v>10051</v>
      </c>
      <c r="B22783" s="100" t="s">
        <v>19112</v>
      </c>
      <c r="C22783" s="100"/>
      <c r="D22783" s="124"/>
      <c r="E22783" s="157" t="e">
        <f>VLOOKUP(D22783,'SOAT LIQ'!$A$87:$C$3416,3,FALSE)</f>
        <v>#N/A</v>
      </c>
      <c r="F22783" t="s">
        <v>21636</v>
      </c>
    </row>
    <row r="22784" spans="1:6" x14ac:dyDescent="0.25">
      <c r="A22784" t="s">
        <v>10051</v>
      </c>
      <c r="B22784" s="100" t="s">
        <v>19113</v>
      </c>
      <c r="C22784" s="100"/>
      <c r="D22784" s="124"/>
      <c r="E22784" s="157" t="e">
        <f>VLOOKUP(D22784,'SOAT LIQ'!$A$87:$C$3416,3,FALSE)</f>
        <v>#N/A</v>
      </c>
      <c r="F22784" t="s">
        <v>21636</v>
      </c>
    </row>
    <row r="22785" spans="1:6" x14ac:dyDescent="0.25">
      <c r="A22785" t="s">
        <v>10051</v>
      </c>
      <c r="B22785" s="100" t="s">
        <v>19114</v>
      </c>
      <c r="C22785" s="100"/>
      <c r="D22785" s="124"/>
      <c r="E22785" s="157" t="e">
        <f>VLOOKUP(D22785,'SOAT LIQ'!$A$87:$C$3416,3,FALSE)</f>
        <v>#N/A</v>
      </c>
      <c r="F22785" t="s">
        <v>21636</v>
      </c>
    </row>
    <row r="22786" spans="1:6" x14ac:dyDescent="0.25">
      <c r="A22786" t="s">
        <v>10051</v>
      </c>
      <c r="B22786" s="100" t="s">
        <v>19115</v>
      </c>
      <c r="C22786" s="100"/>
      <c r="D22786" s="124"/>
      <c r="E22786" s="157" t="e">
        <f>VLOOKUP(D22786,'SOAT LIQ'!$A$87:$C$3416,3,FALSE)</f>
        <v>#N/A</v>
      </c>
      <c r="F22786" t="s">
        <v>21636</v>
      </c>
    </row>
    <row r="22787" spans="1:6" x14ac:dyDescent="0.25">
      <c r="A22787" t="s">
        <v>10051</v>
      </c>
      <c r="B22787" s="100" t="s">
        <v>19116</v>
      </c>
      <c r="C22787" s="100"/>
      <c r="D22787" s="124"/>
      <c r="E22787" s="157" t="e">
        <f>VLOOKUP(D22787,'SOAT LIQ'!$A$87:$C$3416,3,FALSE)</f>
        <v>#N/A</v>
      </c>
      <c r="F22787" t="s">
        <v>21636</v>
      </c>
    </row>
    <row r="22788" spans="1:6" x14ac:dyDescent="0.25">
      <c r="A22788" t="s">
        <v>10051</v>
      </c>
      <c r="B22788" s="100" t="s">
        <v>19117</v>
      </c>
      <c r="C22788" s="100"/>
      <c r="D22788" s="124"/>
      <c r="E22788" s="157" t="e">
        <f>VLOOKUP(D22788,'SOAT LIQ'!$A$87:$C$3416,3,FALSE)</f>
        <v>#N/A</v>
      </c>
      <c r="F22788" t="s">
        <v>21636</v>
      </c>
    </row>
    <row r="22789" spans="1:6" x14ac:dyDescent="0.25">
      <c r="A22789" t="s">
        <v>10051</v>
      </c>
      <c r="B22789" s="100" t="s">
        <v>19118</v>
      </c>
      <c r="C22789" s="100"/>
      <c r="D22789" s="124"/>
      <c r="E22789" s="157" t="e">
        <f>VLOOKUP(D22789,'SOAT LIQ'!$A$87:$C$3416,3,FALSE)</f>
        <v>#N/A</v>
      </c>
      <c r="F22789" t="s">
        <v>21636</v>
      </c>
    </row>
    <row r="22790" spans="1:6" x14ac:dyDescent="0.25">
      <c r="A22790" t="s">
        <v>10051</v>
      </c>
      <c r="B22790" s="100" t="s">
        <v>19119</v>
      </c>
      <c r="C22790" s="100"/>
      <c r="D22790" s="124"/>
      <c r="E22790" s="157" t="e">
        <f>VLOOKUP(D22790,'SOAT LIQ'!$A$87:$C$3416,3,FALSE)</f>
        <v>#N/A</v>
      </c>
      <c r="F22790" t="s">
        <v>21636</v>
      </c>
    </row>
    <row r="22791" spans="1:6" x14ac:dyDescent="0.25">
      <c r="A22791" t="s">
        <v>10051</v>
      </c>
      <c r="B22791" s="100" t="s">
        <v>19120</v>
      </c>
      <c r="C22791" s="100"/>
      <c r="D22791" s="124"/>
      <c r="E22791" s="157" t="e">
        <f>VLOOKUP(D22791,'SOAT LIQ'!$A$87:$C$3416,3,FALSE)</f>
        <v>#N/A</v>
      </c>
      <c r="F22791" t="s">
        <v>21636</v>
      </c>
    </row>
    <row r="22792" spans="1:6" x14ac:dyDescent="0.25">
      <c r="A22792" t="s">
        <v>10051</v>
      </c>
      <c r="B22792" s="100" t="s">
        <v>19121</v>
      </c>
      <c r="C22792" s="100"/>
      <c r="D22792" s="124"/>
      <c r="E22792" s="157" t="e">
        <f>VLOOKUP(D22792,'SOAT LIQ'!$A$87:$C$3416,3,FALSE)</f>
        <v>#N/A</v>
      </c>
      <c r="F22792" t="s">
        <v>21636</v>
      </c>
    </row>
    <row r="22793" spans="1:6" x14ac:dyDescent="0.25">
      <c r="A22793" t="s">
        <v>10051</v>
      </c>
      <c r="B22793" s="100" t="s">
        <v>19122</v>
      </c>
      <c r="C22793" s="100"/>
      <c r="D22793" s="124"/>
      <c r="E22793" s="157" t="e">
        <f>VLOOKUP(D22793,'SOAT LIQ'!$A$87:$C$3416,3,FALSE)</f>
        <v>#N/A</v>
      </c>
      <c r="F22793" t="s">
        <v>21636</v>
      </c>
    </row>
    <row r="22794" spans="1:6" x14ac:dyDescent="0.25">
      <c r="A22794" t="s">
        <v>10059</v>
      </c>
      <c r="B22794" s="100" t="s">
        <v>19123</v>
      </c>
      <c r="C22794" s="100"/>
      <c r="D22794" s="124"/>
      <c r="E22794" s="157" t="e">
        <f>VLOOKUP(D22794,'SOAT LIQ'!$A$87:$C$3416,3,FALSE)</f>
        <v>#N/A</v>
      </c>
      <c r="F22794" t="s">
        <v>21636</v>
      </c>
    </row>
    <row r="22795" spans="1:6" x14ac:dyDescent="0.25">
      <c r="A22795" t="s">
        <v>10051</v>
      </c>
      <c r="B22795" s="100" t="s">
        <v>19124</v>
      </c>
      <c r="C22795" s="100"/>
      <c r="D22795" s="124"/>
      <c r="E22795" s="157" t="e">
        <f>VLOOKUP(D22795,'SOAT LIQ'!$A$87:$C$3416,3,FALSE)</f>
        <v>#N/A</v>
      </c>
      <c r="F22795" t="s">
        <v>21636</v>
      </c>
    </row>
    <row r="22796" spans="1:6" x14ac:dyDescent="0.25">
      <c r="A22796" t="s">
        <v>10051</v>
      </c>
      <c r="B22796" s="100" t="s">
        <v>19125</v>
      </c>
      <c r="C22796" s="100"/>
      <c r="D22796" s="124"/>
      <c r="E22796" s="157" t="e">
        <f>VLOOKUP(D22796,'SOAT LIQ'!$A$87:$C$3416,3,FALSE)</f>
        <v>#N/A</v>
      </c>
      <c r="F22796" t="s">
        <v>21636</v>
      </c>
    </row>
    <row r="22797" spans="1:6" x14ac:dyDescent="0.25">
      <c r="A22797" t="s">
        <v>10051</v>
      </c>
      <c r="B22797" s="100" t="s">
        <v>19126</v>
      </c>
      <c r="C22797" s="100"/>
      <c r="D22797" s="124"/>
      <c r="E22797" s="157" t="e">
        <f>VLOOKUP(D22797,'SOAT LIQ'!$A$87:$C$3416,3,FALSE)</f>
        <v>#N/A</v>
      </c>
      <c r="F22797" t="s">
        <v>21636</v>
      </c>
    </row>
    <row r="22798" spans="1:6" x14ac:dyDescent="0.25">
      <c r="A22798" t="s">
        <v>10051</v>
      </c>
      <c r="B22798" s="100" t="s">
        <v>19127</v>
      </c>
      <c r="C22798" s="100"/>
      <c r="D22798" s="124"/>
      <c r="E22798" s="157" t="e">
        <f>VLOOKUP(D22798,'SOAT LIQ'!$A$87:$C$3416,3,FALSE)</f>
        <v>#N/A</v>
      </c>
      <c r="F22798" t="s">
        <v>21636</v>
      </c>
    </row>
    <row r="22799" spans="1:6" x14ac:dyDescent="0.25">
      <c r="A22799" t="s">
        <v>10051</v>
      </c>
      <c r="B22799" s="100" t="s">
        <v>19128</v>
      </c>
      <c r="C22799" s="100"/>
      <c r="D22799" s="124"/>
      <c r="E22799" s="157" t="e">
        <f>VLOOKUP(D22799,'SOAT LIQ'!$A$87:$C$3416,3,FALSE)</f>
        <v>#N/A</v>
      </c>
      <c r="F22799" t="s">
        <v>21636</v>
      </c>
    </row>
    <row r="22800" spans="1:6" x14ac:dyDescent="0.25">
      <c r="A22800" t="s">
        <v>10051</v>
      </c>
      <c r="B22800" s="100" t="s">
        <v>19129</v>
      </c>
      <c r="C22800" s="100"/>
      <c r="D22800" s="124"/>
      <c r="E22800" s="157" t="e">
        <f>VLOOKUP(D22800,'SOAT LIQ'!$A$87:$C$3416,3,FALSE)</f>
        <v>#N/A</v>
      </c>
      <c r="F22800" t="s">
        <v>21636</v>
      </c>
    </row>
    <row r="22801" spans="1:6" x14ac:dyDescent="0.25">
      <c r="A22801" t="s">
        <v>10051</v>
      </c>
      <c r="B22801" s="100" t="s">
        <v>19130</v>
      </c>
      <c r="C22801" s="100"/>
      <c r="D22801" s="124"/>
      <c r="E22801" s="157" t="e">
        <f>VLOOKUP(D22801,'SOAT LIQ'!$A$87:$C$3416,3,FALSE)</f>
        <v>#N/A</v>
      </c>
      <c r="F22801" t="s">
        <v>21636</v>
      </c>
    </row>
    <row r="22802" spans="1:6" x14ac:dyDescent="0.25">
      <c r="A22802" t="s">
        <v>10051</v>
      </c>
      <c r="B22802" s="100" t="s">
        <v>19131</v>
      </c>
      <c r="C22802" s="100"/>
      <c r="D22802" s="124"/>
      <c r="E22802" s="157" t="e">
        <f>VLOOKUP(D22802,'SOAT LIQ'!$A$87:$C$3416,3,FALSE)</f>
        <v>#N/A</v>
      </c>
      <c r="F22802" t="s">
        <v>21636</v>
      </c>
    </row>
    <row r="22803" spans="1:6" x14ac:dyDescent="0.25">
      <c r="A22803" t="s">
        <v>10051</v>
      </c>
      <c r="B22803" s="100" t="s">
        <v>19132</v>
      </c>
      <c r="C22803" s="100"/>
      <c r="D22803" s="124"/>
      <c r="E22803" s="157" t="e">
        <f>VLOOKUP(D22803,'SOAT LIQ'!$A$87:$C$3416,3,FALSE)</f>
        <v>#N/A</v>
      </c>
      <c r="F22803" t="s">
        <v>21636</v>
      </c>
    </row>
    <row r="22804" spans="1:6" x14ac:dyDescent="0.25">
      <c r="A22804" t="s">
        <v>10051</v>
      </c>
      <c r="B22804" s="100" t="s">
        <v>19133</v>
      </c>
      <c r="C22804" s="100"/>
      <c r="D22804" s="124"/>
      <c r="E22804" s="157" t="e">
        <f>VLOOKUP(D22804,'SOAT LIQ'!$A$87:$C$3416,3,FALSE)</f>
        <v>#N/A</v>
      </c>
      <c r="F22804" t="s">
        <v>21636</v>
      </c>
    </row>
    <row r="22805" spans="1:6" x14ac:dyDescent="0.25">
      <c r="A22805" t="s">
        <v>10051</v>
      </c>
      <c r="B22805" s="100" t="s">
        <v>19134</v>
      </c>
      <c r="C22805" s="100"/>
      <c r="D22805" s="124"/>
      <c r="E22805" s="157" t="e">
        <f>VLOOKUP(D22805,'SOAT LIQ'!$A$87:$C$3416,3,FALSE)</f>
        <v>#N/A</v>
      </c>
      <c r="F22805" t="s">
        <v>21636</v>
      </c>
    </row>
    <row r="22806" spans="1:6" x14ac:dyDescent="0.25">
      <c r="A22806" t="s">
        <v>10051</v>
      </c>
      <c r="B22806" s="100" t="s">
        <v>19135</v>
      </c>
      <c r="C22806" s="100"/>
      <c r="D22806" s="124"/>
      <c r="E22806" s="157" t="e">
        <f>VLOOKUP(D22806,'SOAT LIQ'!$A$87:$C$3416,3,FALSE)</f>
        <v>#N/A</v>
      </c>
      <c r="F22806" t="s">
        <v>21636</v>
      </c>
    </row>
    <row r="22807" spans="1:6" x14ac:dyDescent="0.25">
      <c r="A22807" t="s">
        <v>10051</v>
      </c>
      <c r="B22807" s="100" t="s">
        <v>19136</v>
      </c>
      <c r="C22807" s="100"/>
      <c r="D22807" s="124"/>
      <c r="E22807" s="157" t="e">
        <f>VLOOKUP(D22807,'SOAT LIQ'!$A$87:$C$3416,3,FALSE)</f>
        <v>#N/A</v>
      </c>
      <c r="F22807" t="s">
        <v>21636</v>
      </c>
    </row>
    <row r="22808" spans="1:6" x14ac:dyDescent="0.25">
      <c r="A22808" t="s">
        <v>10051</v>
      </c>
      <c r="B22808" s="100" t="s">
        <v>19137</v>
      </c>
      <c r="C22808" s="100"/>
      <c r="D22808" s="124"/>
      <c r="E22808" s="157" t="e">
        <f>VLOOKUP(D22808,'SOAT LIQ'!$A$87:$C$3416,3,FALSE)</f>
        <v>#N/A</v>
      </c>
      <c r="F22808" t="s">
        <v>21636</v>
      </c>
    </row>
    <row r="22809" spans="1:6" x14ac:dyDescent="0.25">
      <c r="A22809" t="s">
        <v>10051</v>
      </c>
      <c r="B22809" s="100" t="s">
        <v>19138</v>
      </c>
      <c r="C22809" s="100"/>
      <c r="D22809" s="124"/>
      <c r="E22809" s="157" t="e">
        <f>VLOOKUP(D22809,'SOAT LIQ'!$A$87:$C$3416,3,FALSE)</f>
        <v>#N/A</v>
      </c>
      <c r="F22809" t="s">
        <v>21636</v>
      </c>
    </row>
    <row r="22810" spans="1:6" x14ac:dyDescent="0.25">
      <c r="A22810" t="s">
        <v>10051</v>
      </c>
      <c r="B22810" s="100" t="s">
        <v>19139</v>
      </c>
      <c r="C22810" s="100"/>
      <c r="D22810" s="124"/>
      <c r="E22810" s="157" t="e">
        <f>VLOOKUP(D22810,'SOAT LIQ'!$A$87:$C$3416,3,FALSE)</f>
        <v>#N/A</v>
      </c>
      <c r="F22810" t="s">
        <v>21636</v>
      </c>
    </row>
    <row r="22811" spans="1:6" x14ac:dyDescent="0.25">
      <c r="A22811" t="s">
        <v>10051</v>
      </c>
      <c r="B22811" s="100" t="s">
        <v>19140</v>
      </c>
      <c r="C22811" s="100"/>
      <c r="D22811" s="124"/>
      <c r="E22811" s="157" t="e">
        <f>VLOOKUP(D22811,'SOAT LIQ'!$A$87:$C$3416,3,FALSE)</f>
        <v>#N/A</v>
      </c>
      <c r="F22811" t="s">
        <v>21636</v>
      </c>
    </row>
    <row r="22812" spans="1:6" x14ac:dyDescent="0.25">
      <c r="A22812" t="s">
        <v>10051</v>
      </c>
      <c r="B22812" s="100" t="s">
        <v>19141</v>
      </c>
      <c r="C22812" s="100"/>
      <c r="D22812" s="124"/>
      <c r="E22812" s="157" t="e">
        <f>VLOOKUP(D22812,'SOAT LIQ'!$A$87:$C$3416,3,FALSE)</f>
        <v>#N/A</v>
      </c>
      <c r="F22812" t="s">
        <v>21636</v>
      </c>
    </row>
    <row r="22813" spans="1:6" x14ac:dyDescent="0.25">
      <c r="A22813" t="s">
        <v>10051</v>
      </c>
      <c r="B22813" s="100" t="s">
        <v>19142</v>
      </c>
      <c r="C22813" s="100"/>
      <c r="D22813" s="124"/>
      <c r="E22813" s="157" t="e">
        <f>VLOOKUP(D22813,'SOAT LIQ'!$A$87:$C$3416,3,FALSE)</f>
        <v>#N/A</v>
      </c>
      <c r="F22813" t="s">
        <v>21636</v>
      </c>
    </row>
    <row r="22814" spans="1:6" x14ac:dyDescent="0.25">
      <c r="A22814" t="s">
        <v>10051</v>
      </c>
      <c r="B22814" s="100" t="s">
        <v>19143</v>
      </c>
      <c r="C22814" s="100"/>
      <c r="D22814" s="124"/>
      <c r="E22814" s="157" t="e">
        <f>VLOOKUP(D22814,'SOAT LIQ'!$A$87:$C$3416,3,FALSE)</f>
        <v>#N/A</v>
      </c>
      <c r="F22814" t="s">
        <v>21636</v>
      </c>
    </row>
    <row r="22815" spans="1:6" x14ac:dyDescent="0.25">
      <c r="A22815" t="s">
        <v>10051</v>
      </c>
      <c r="B22815" s="100" t="s">
        <v>19144</v>
      </c>
      <c r="C22815" s="100"/>
      <c r="D22815" s="124"/>
      <c r="E22815" s="157" t="e">
        <f>VLOOKUP(D22815,'SOAT LIQ'!$A$87:$C$3416,3,FALSE)</f>
        <v>#N/A</v>
      </c>
      <c r="F22815" t="s">
        <v>21636</v>
      </c>
    </row>
    <row r="22816" spans="1:6" x14ac:dyDescent="0.25">
      <c r="A22816" t="s">
        <v>10051</v>
      </c>
      <c r="B22816" s="100" t="s">
        <v>19145</v>
      </c>
      <c r="C22816" s="100"/>
      <c r="D22816" s="124"/>
      <c r="E22816" s="157" t="e">
        <f>VLOOKUP(D22816,'SOAT LIQ'!$A$87:$C$3416,3,FALSE)</f>
        <v>#N/A</v>
      </c>
      <c r="F22816" t="s">
        <v>21636</v>
      </c>
    </row>
    <row r="22817" spans="1:6" x14ac:dyDescent="0.25">
      <c r="A22817" t="s">
        <v>10051</v>
      </c>
      <c r="B22817" s="100" t="s">
        <v>19146</v>
      </c>
      <c r="C22817" s="100"/>
      <c r="D22817" s="124"/>
      <c r="E22817" s="157" t="e">
        <f>VLOOKUP(D22817,'SOAT LIQ'!$A$87:$C$3416,3,FALSE)</f>
        <v>#N/A</v>
      </c>
      <c r="F22817" t="s">
        <v>21636</v>
      </c>
    </row>
    <row r="22818" spans="1:6" x14ac:dyDescent="0.25">
      <c r="A22818" t="s">
        <v>10051</v>
      </c>
      <c r="B22818" s="100" t="s">
        <v>19147</v>
      </c>
      <c r="C22818" s="100"/>
      <c r="D22818" s="124"/>
      <c r="E22818" s="157" t="e">
        <f>VLOOKUP(D22818,'SOAT LIQ'!$A$87:$C$3416,3,FALSE)</f>
        <v>#N/A</v>
      </c>
      <c r="F22818" t="s">
        <v>21636</v>
      </c>
    </row>
    <row r="22819" spans="1:6" x14ac:dyDescent="0.25">
      <c r="A22819" t="s">
        <v>10051</v>
      </c>
      <c r="B22819" s="100" t="s">
        <v>19148</v>
      </c>
      <c r="C22819" s="100"/>
      <c r="D22819" s="124"/>
      <c r="E22819" s="157" t="e">
        <f>VLOOKUP(D22819,'SOAT LIQ'!$A$87:$C$3416,3,FALSE)</f>
        <v>#N/A</v>
      </c>
      <c r="F22819" t="s">
        <v>21636</v>
      </c>
    </row>
    <row r="22820" spans="1:6" x14ac:dyDescent="0.25">
      <c r="A22820" t="s">
        <v>10051</v>
      </c>
      <c r="B22820" s="100" t="s">
        <v>19149</v>
      </c>
      <c r="C22820" s="100"/>
      <c r="D22820" s="124"/>
      <c r="E22820" s="157" t="e">
        <f>VLOOKUP(D22820,'SOAT LIQ'!$A$87:$C$3416,3,FALSE)</f>
        <v>#N/A</v>
      </c>
      <c r="F22820" t="s">
        <v>21636</v>
      </c>
    </row>
    <row r="22821" spans="1:6" x14ac:dyDescent="0.25">
      <c r="A22821" t="s">
        <v>10051</v>
      </c>
      <c r="B22821" s="100" t="s">
        <v>19150</v>
      </c>
      <c r="C22821" s="100"/>
      <c r="D22821" s="124"/>
      <c r="E22821" s="157" t="e">
        <f>VLOOKUP(D22821,'SOAT LIQ'!$A$87:$C$3416,3,FALSE)</f>
        <v>#N/A</v>
      </c>
      <c r="F22821" t="s">
        <v>21636</v>
      </c>
    </row>
    <row r="22822" spans="1:6" x14ac:dyDescent="0.25">
      <c r="A22822" t="s">
        <v>10051</v>
      </c>
      <c r="B22822" s="100" t="s">
        <v>19151</v>
      </c>
      <c r="C22822" s="100"/>
      <c r="D22822" s="124"/>
      <c r="E22822" s="157" t="e">
        <f>VLOOKUP(D22822,'SOAT LIQ'!$A$87:$C$3416,3,FALSE)</f>
        <v>#N/A</v>
      </c>
      <c r="F22822" t="s">
        <v>21636</v>
      </c>
    </row>
    <row r="22823" spans="1:6" x14ac:dyDescent="0.25">
      <c r="A22823" t="s">
        <v>10051</v>
      </c>
      <c r="B22823" s="100" t="s">
        <v>19152</v>
      </c>
      <c r="C22823" s="100"/>
      <c r="D22823" s="124"/>
      <c r="E22823" s="157" t="e">
        <f>VLOOKUP(D22823,'SOAT LIQ'!$A$87:$C$3416,3,FALSE)</f>
        <v>#N/A</v>
      </c>
      <c r="F22823" t="s">
        <v>21636</v>
      </c>
    </row>
    <row r="22824" spans="1:6" x14ac:dyDescent="0.25">
      <c r="A22824" t="s">
        <v>10051</v>
      </c>
      <c r="B22824" s="100" t="s">
        <v>19153</v>
      </c>
      <c r="C22824" s="100"/>
      <c r="D22824" s="124"/>
      <c r="E22824" s="157" t="e">
        <f>VLOOKUP(D22824,'SOAT LIQ'!$A$87:$C$3416,3,FALSE)</f>
        <v>#N/A</v>
      </c>
      <c r="F22824" t="s">
        <v>21636</v>
      </c>
    </row>
    <row r="22825" spans="1:6" x14ac:dyDescent="0.25">
      <c r="A22825" t="s">
        <v>10051</v>
      </c>
      <c r="B22825" s="100" t="s">
        <v>19154</v>
      </c>
      <c r="C22825" s="100"/>
      <c r="D22825" s="124"/>
      <c r="E22825" s="157" t="e">
        <f>VLOOKUP(D22825,'SOAT LIQ'!$A$87:$C$3416,3,FALSE)</f>
        <v>#N/A</v>
      </c>
      <c r="F22825" t="s">
        <v>21636</v>
      </c>
    </row>
    <row r="22826" spans="1:6" x14ac:dyDescent="0.25">
      <c r="A22826" t="s">
        <v>10051</v>
      </c>
      <c r="B22826" s="100" t="s">
        <v>19155</v>
      </c>
      <c r="C22826" s="100"/>
      <c r="D22826" s="124"/>
      <c r="E22826" s="157" t="e">
        <f>VLOOKUP(D22826,'SOAT LIQ'!$A$87:$C$3416,3,FALSE)</f>
        <v>#N/A</v>
      </c>
      <c r="F22826" t="s">
        <v>21636</v>
      </c>
    </row>
    <row r="22827" spans="1:6" x14ac:dyDescent="0.25">
      <c r="A22827" t="s">
        <v>10051</v>
      </c>
      <c r="B22827" s="100" t="s">
        <v>19156</v>
      </c>
      <c r="C22827" s="100"/>
      <c r="D22827" s="124"/>
      <c r="E22827" s="157" t="e">
        <f>VLOOKUP(D22827,'SOAT LIQ'!$A$87:$C$3416,3,FALSE)</f>
        <v>#N/A</v>
      </c>
      <c r="F22827" t="s">
        <v>21636</v>
      </c>
    </row>
    <row r="22828" spans="1:6" x14ac:dyDescent="0.25">
      <c r="A22828" t="s">
        <v>10051</v>
      </c>
      <c r="B22828" s="100" t="s">
        <v>19157</v>
      </c>
      <c r="C22828" s="100"/>
      <c r="D22828" s="124"/>
      <c r="E22828" s="157" t="e">
        <f>VLOOKUP(D22828,'SOAT LIQ'!$A$87:$C$3416,3,FALSE)</f>
        <v>#N/A</v>
      </c>
      <c r="F22828" t="s">
        <v>21636</v>
      </c>
    </row>
    <row r="22829" spans="1:6" x14ac:dyDescent="0.25">
      <c r="A22829" t="s">
        <v>10051</v>
      </c>
      <c r="B22829" s="100" t="s">
        <v>19158</v>
      </c>
      <c r="C22829" s="100"/>
      <c r="D22829" s="124"/>
      <c r="E22829" s="157" t="e">
        <f>VLOOKUP(D22829,'SOAT LIQ'!$A$87:$C$3416,3,FALSE)</f>
        <v>#N/A</v>
      </c>
      <c r="F22829" t="s">
        <v>21636</v>
      </c>
    </row>
    <row r="22830" spans="1:6" x14ac:dyDescent="0.25">
      <c r="A22830" t="s">
        <v>10051</v>
      </c>
      <c r="B22830" s="100" t="s">
        <v>19159</v>
      </c>
      <c r="C22830" s="100"/>
      <c r="D22830" s="124"/>
      <c r="E22830" s="157" t="e">
        <f>VLOOKUP(D22830,'SOAT LIQ'!$A$87:$C$3416,3,FALSE)</f>
        <v>#N/A</v>
      </c>
      <c r="F22830" t="s">
        <v>21636</v>
      </c>
    </row>
    <row r="22831" spans="1:6" x14ac:dyDescent="0.25">
      <c r="A22831" t="s">
        <v>10059</v>
      </c>
      <c r="B22831" s="100" t="s">
        <v>19160</v>
      </c>
      <c r="C22831" s="100"/>
      <c r="D22831" s="124"/>
      <c r="E22831" s="157" t="e">
        <f>VLOOKUP(D22831,'SOAT LIQ'!$A$87:$C$3416,3,FALSE)</f>
        <v>#N/A</v>
      </c>
      <c r="F22831" t="s">
        <v>21636</v>
      </c>
    </row>
    <row r="22832" spans="1:6" x14ac:dyDescent="0.25">
      <c r="A22832" t="s">
        <v>10051</v>
      </c>
      <c r="B22832" s="100" t="s">
        <v>19161</v>
      </c>
      <c r="C22832" s="100"/>
      <c r="D22832" s="124"/>
      <c r="E22832" s="157" t="e">
        <f>VLOOKUP(D22832,'SOAT LIQ'!$A$87:$C$3416,3,FALSE)</f>
        <v>#N/A</v>
      </c>
      <c r="F22832" t="s">
        <v>21636</v>
      </c>
    </row>
    <row r="22833" spans="1:6" x14ac:dyDescent="0.25">
      <c r="A22833" t="s">
        <v>10051</v>
      </c>
      <c r="B22833" s="100" t="s">
        <v>19162</v>
      </c>
      <c r="C22833" s="100"/>
      <c r="D22833" s="124"/>
      <c r="E22833" s="157" t="e">
        <f>VLOOKUP(D22833,'SOAT LIQ'!$A$87:$C$3416,3,FALSE)</f>
        <v>#N/A</v>
      </c>
      <c r="F22833" t="s">
        <v>21636</v>
      </c>
    </row>
    <row r="22834" spans="1:6" x14ac:dyDescent="0.25">
      <c r="A22834" t="s">
        <v>10051</v>
      </c>
      <c r="B22834" s="100" t="s">
        <v>19163</v>
      </c>
      <c r="C22834" s="100"/>
      <c r="D22834" s="124"/>
      <c r="E22834" s="157" t="e">
        <f>VLOOKUP(D22834,'SOAT LIQ'!$A$87:$C$3416,3,FALSE)</f>
        <v>#N/A</v>
      </c>
      <c r="F22834" t="s">
        <v>21636</v>
      </c>
    </row>
    <row r="22835" spans="1:6" x14ac:dyDescent="0.25">
      <c r="A22835" t="s">
        <v>10051</v>
      </c>
      <c r="B22835" s="100" t="s">
        <v>19164</v>
      </c>
      <c r="C22835" s="100"/>
      <c r="D22835" s="124"/>
      <c r="E22835" s="157" t="e">
        <f>VLOOKUP(D22835,'SOAT LIQ'!$A$87:$C$3416,3,FALSE)</f>
        <v>#N/A</v>
      </c>
      <c r="F22835" t="s">
        <v>21636</v>
      </c>
    </row>
    <row r="22836" spans="1:6" x14ac:dyDescent="0.25">
      <c r="A22836" t="s">
        <v>10051</v>
      </c>
      <c r="B22836" s="100" t="s">
        <v>19165</v>
      </c>
      <c r="C22836" s="100"/>
      <c r="D22836" s="124"/>
      <c r="E22836" s="157" t="e">
        <f>VLOOKUP(D22836,'SOAT LIQ'!$A$87:$C$3416,3,FALSE)</f>
        <v>#N/A</v>
      </c>
      <c r="F22836" t="s">
        <v>21636</v>
      </c>
    </row>
    <row r="22837" spans="1:6" x14ac:dyDescent="0.25">
      <c r="A22837" t="s">
        <v>10051</v>
      </c>
      <c r="B22837" s="100" t="s">
        <v>19166</v>
      </c>
      <c r="C22837" s="100"/>
      <c r="D22837" s="124"/>
      <c r="E22837" s="157" t="e">
        <f>VLOOKUP(D22837,'SOAT LIQ'!$A$87:$C$3416,3,FALSE)</f>
        <v>#N/A</v>
      </c>
      <c r="F22837" t="s">
        <v>21636</v>
      </c>
    </row>
    <row r="22838" spans="1:6" x14ac:dyDescent="0.25">
      <c r="A22838" t="s">
        <v>10051</v>
      </c>
      <c r="B22838" s="100" t="s">
        <v>19167</v>
      </c>
      <c r="C22838" s="100"/>
      <c r="D22838" s="124"/>
      <c r="E22838" s="157" t="e">
        <f>VLOOKUP(D22838,'SOAT LIQ'!$A$87:$C$3416,3,FALSE)</f>
        <v>#N/A</v>
      </c>
      <c r="F22838" t="s">
        <v>21636</v>
      </c>
    </row>
    <row r="22839" spans="1:6" x14ac:dyDescent="0.25">
      <c r="A22839" t="s">
        <v>10051</v>
      </c>
      <c r="B22839" s="100" t="s">
        <v>19168</v>
      </c>
      <c r="C22839" s="100"/>
      <c r="D22839" s="124"/>
      <c r="E22839" s="157" t="e">
        <f>VLOOKUP(D22839,'SOAT LIQ'!$A$87:$C$3416,3,FALSE)</f>
        <v>#N/A</v>
      </c>
      <c r="F22839" t="s">
        <v>21636</v>
      </c>
    </row>
    <row r="22840" spans="1:6" x14ac:dyDescent="0.25">
      <c r="A22840" t="s">
        <v>10051</v>
      </c>
      <c r="B22840" s="100" t="s">
        <v>19169</v>
      </c>
      <c r="C22840" s="100"/>
      <c r="D22840" s="124"/>
      <c r="E22840" s="157" t="e">
        <f>VLOOKUP(D22840,'SOAT LIQ'!$A$87:$C$3416,3,FALSE)</f>
        <v>#N/A</v>
      </c>
      <c r="F22840" t="s">
        <v>21636</v>
      </c>
    </row>
    <row r="22841" spans="1:6" x14ac:dyDescent="0.25">
      <c r="A22841" t="s">
        <v>10051</v>
      </c>
      <c r="B22841" s="100" t="s">
        <v>19170</v>
      </c>
      <c r="C22841" s="100"/>
      <c r="D22841" s="124"/>
      <c r="E22841" s="157" t="e">
        <f>VLOOKUP(D22841,'SOAT LIQ'!$A$87:$C$3416,3,FALSE)</f>
        <v>#N/A</v>
      </c>
      <c r="F22841" t="s">
        <v>21636</v>
      </c>
    </row>
    <row r="22842" spans="1:6" x14ac:dyDescent="0.25">
      <c r="A22842" t="s">
        <v>10051</v>
      </c>
      <c r="B22842" s="100" t="s">
        <v>19171</v>
      </c>
      <c r="C22842" s="100"/>
      <c r="D22842" s="124"/>
      <c r="E22842" s="157" t="e">
        <f>VLOOKUP(D22842,'SOAT LIQ'!$A$87:$C$3416,3,FALSE)</f>
        <v>#N/A</v>
      </c>
      <c r="F22842" t="s">
        <v>21636</v>
      </c>
    </row>
    <row r="22843" spans="1:6" x14ac:dyDescent="0.25">
      <c r="A22843" t="s">
        <v>10051</v>
      </c>
      <c r="B22843" s="100" t="s">
        <v>19172</v>
      </c>
      <c r="C22843" s="100"/>
      <c r="D22843" s="124"/>
      <c r="E22843" s="157" t="e">
        <f>VLOOKUP(D22843,'SOAT LIQ'!$A$87:$C$3416,3,FALSE)</f>
        <v>#N/A</v>
      </c>
      <c r="F22843" t="s">
        <v>21636</v>
      </c>
    </row>
    <row r="22844" spans="1:6" x14ac:dyDescent="0.25">
      <c r="A22844" t="s">
        <v>10051</v>
      </c>
      <c r="B22844" s="100" t="s">
        <v>19173</v>
      </c>
      <c r="C22844" s="100"/>
      <c r="D22844" s="124"/>
      <c r="E22844" s="157" t="e">
        <f>VLOOKUP(D22844,'SOAT LIQ'!$A$87:$C$3416,3,FALSE)</f>
        <v>#N/A</v>
      </c>
      <c r="F22844" t="s">
        <v>21636</v>
      </c>
    </row>
    <row r="22845" spans="1:6" x14ac:dyDescent="0.25">
      <c r="A22845" t="s">
        <v>10051</v>
      </c>
      <c r="B22845" s="100" t="s">
        <v>19174</v>
      </c>
      <c r="C22845" s="100"/>
      <c r="D22845" s="124"/>
      <c r="E22845" s="157" t="e">
        <f>VLOOKUP(D22845,'SOAT LIQ'!$A$87:$C$3416,3,FALSE)</f>
        <v>#N/A</v>
      </c>
      <c r="F22845" t="s">
        <v>21636</v>
      </c>
    </row>
    <row r="22846" spans="1:6" x14ac:dyDescent="0.25">
      <c r="A22846" t="s">
        <v>10051</v>
      </c>
      <c r="B22846" s="100" t="s">
        <v>19175</v>
      </c>
      <c r="C22846" s="100"/>
      <c r="D22846" s="124"/>
      <c r="E22846" s="157" t="e">
        <f>VLOOKUP(D22846,'SOAT LIQ'!$A$87:$C$3416,3,FALSE)</f>
        <v>#N/A</v>
      </c>
      <c r="F22846" t="s">
        <v>21636</v>
      </c>
    </row>
    <row r="22847" spans="1:6" x14ac:dyDescent="0.25">
      <c r="A22847" t="s">
        <v>10051</v>
      </c>
      <c r="B22847" s="100" t="s">
        <v>19176</v>
      </c>
      <c r="C22847" s="100"/>
      <c r="D22847" s="124"/>
      <c r="E22847" s="157" t="e">
        <f>VLOOKUP(D22847,'SOAT LIQ'!$A$87:$C$3416,3,FALSE)</f>
        <v>#N/A</v>
      </c>
      <c r="F22847" t="s">
        <v>21636</v>
      </c>
    </row>
    <row r="22848" spans="1:6" x14ac:dyDescent="0.25">
      <c r="A22848" t="s">
        <v>10051</v>
      </c>
      <c r="B22848" s="100" t="s">
        <v>19177</v>
      </c>
      <c r="C22848" s="100"/>
      <c r="D22848" s="124"/>
      <c r="E22848" s="157" t="e">
        <f>VLOOKUP(D22848,'SOAT LIQ'!$A$87:$C$3416,3,FALSE)</f>
        <v>#N/A</v>
      </c>
      <c r="F22848" t="s">
        <v>21636</v>
      </c>
    </row>
    <row r="22849" spans="1:6" x14ac:dyDescent="0.25">
      <c r="A22849" t="s">
        <v>10051</v>
      </c>
      <c r="B22849" s="100" t="s">
        <v>19178</v>
      </c>
      <c r="C22849" s="100"/>
      <c r="D22849" s="124"/>
      <c r="E22849" s="157" t="e">
        <f>VLOOKUP(D22849,'SOAT LIQ'!$A$87:$C$3416,3,FALSE)</f>
        <v>#N/A</v>
      </c>
      <c r="F22849" t="s">
        <v>21636</v>
      </c>
    </row>
    <row r="22850" spans="1:6" x14ac:dyDescent="0.25">
      <c r="A22850" t="s">
        <v>10051</v>
      </c>
      <c r="B22850" s="100" t="s">
        <v>19179</v>
      </c>
      <c r="C22850" s="100"/>
      <c r="D22850" s="124"/>
      <c r="E22850" s="157" t="e">
        <f>VLOOKUP(D22850,'SOAT LIQ'!$A$87:$C$3416,3,FALSE)</f>
        <v>#N/A</v>
      </c>
      <c r="F22850" t="s">
        <v>21636</v>
      </c>
    </row>
    <row r="22851" spans="1:6" x14ac:dyDescent="0.25">
      <c r="A22851" t="s">
        <v>10051</v>
      </c>
      <c r="B22851" s="100" t="s">
        <v>19180</v>
      </c>
      <c r="C22851" s="100"/>
      <c r="D22851" s="124"/>
      <c r="E22851" s="157" t="e">
        <f>VLOOKUP(D22851,'SOAT LIQ'!$A$87:$C$3416,3,FALSE)</f>
        <v>#N/A</v>
      </c>
      <c r="F22851" t="s">
        <v>21636</v>
      </c>
    </row>
    <row r="22852" spans="1:6" x14ac:dyDescent="0.25">
      <c r="A22852" t="s">
        <v>10051</v>
      </c>
      <c r="B22852" s="100" t="s">
        <v>19181</v>
      </c>
      <c r="C22852" s="100"/>
      <c r="D22852" s="124"/>
      <c r="E22852" s="157" t="e">
        <f>VLOOKUP(D22852,'SOAT LIQ'!$A$87:$C$3416,3,FALSE)</f>
        <v>#N/A</v>
      </c>
      <c r="F22852" t="s">
        <v>21636</v>
      </c>
    </row>
    <row r="22853" spans="1:6" x14ac:dyDescent="0.25">
      <c r="A22853" t="s">
        <v>10051</v>
      </c>
      <c r="B22853" s="100" t="s">
        <v>19182</v>
      </c>
      <c r="C22853" s="100"/>
      <c r="D22853" s="124"/>
      <c r="E22853" s="157" t="e">
        <f>VLOOKUP(D22853,'SOAT LIQ'!$A$87:$C$3416,3,FALSE)</f>
        <v>#N/A</v>
      </c>
      <c r="F22853" t="s">
        <v>21636</v>
      </c>
    </row>
    <row r="22854" spans="1:6" x14ac:dyDescent="0.25">
      <c r="A22854" t="s">
        <v>10051</v>
      </c>
      <c r="B22854" s="100" t="s">
        <v>19183</v>
      </c>
      <c r="C22854" s="100"/>
      <c r="D22854" s="124"/>
      <c r="E22854" s="157" t="e">
        <f>VLOOKUP(D22854,'SOAT LIQ'!$A$87:$C$3416,3,FALSE)</f>
        <v>#N/A</v>
      </c>
      <c r="F22854" t="s">
        <v>21636</v>
      </c>
    </row>
    <row r="22855" spans="1:6" x14ac:dyDescent="0.25">
      <c r="A22855" t="s">
        <v>10051</v>
      </c>
      <c r="B22855" s="100" t="s">
        <v>19184</v>
      </c>
      <c r="C22855" s="100"/>
      <c r="D22855" s="124"/>
      <c r="E22855" s="157" t="e">
        <f>VLOOKUP(D22855,'SOAT LIQ'!$A$87:$C$3416,3,FALSE)</f>
        <v>#N/A</v>
      </c>
      <c r="F22855" t="s">
        <v>21636</v>
      </c>
    </row>
    <row r="22856" spans="1:6" x14ac:dyDescent="0.25">
      <c r="A22856" t="s">
        <v>10051</v>
      </c>
      <c r="B22856" s="100" t="s">
        <v>19185</v>
      </c>
      <c r="C22856" s="100"/>
      <c r="D22856" s="124"/>
      <c r="E22856" s="157" t="e">
        <f>VLOOKUP(D22856,'SOAT LIQ'!$A$87:$C$3416,3,FALSE)</f>
        <v>#N/A</v>
      </c>
      <c r="F22856" t="s">
        <v>21636</v>
      </c>
    </row>
    <row r="22857" spans="1:6" x14ac:dyDescent="0.25">
      <c r="A22857" t="s">
        <v>10051</v>
      </c>
      <c r="B22857" s="100" t="s">
        <v>19186</v>
      </c>
      <c r="C22857" s="100"/>
      <c r="D22857" s="124"/>
      <c r="E22857" s="157" t="e">
        <f>VLOOKUP(D22857,'SOAT LIQ'!$A$87:$C$3416,3,FALSE)</f>
        <v>#N/A</v>
      </c>
      <c r="F22857" t="s">
        <v>21636</v>
      </c>
    </row>
    <row r="22858" spans="1:6" x14ac:dyDescent="0.25">
      <c r="A22858" t="s">
        <v>10051</v>
      </c>
      <c r="B22858" s="100" t="s">
        <v>19187</v>
      </c>
      <c r="C22858" s="100"/>
      <c r="D22858" s="124"/>
      <c r="E22858" s="157" t="e">
        <f>VLOOKUP(D22858,'SOAT LIQ'!$A$87:$C$3416,3,FALSE)</f>
        <v>#N/A</v>
      </c>
      <c r="F22858" t="s">
        <v>21636</v>
      </c>
    </row>
    <row r="22859" spans="1:6" x14ac:dyDescent="0.25">
      <c r="A22859" t="s">
        <v>10051</v>
      </c>
      <c r="B22859" s="100" t="s">
        <v>19188</v>
      </c>
      <c r="C22859" s="100"/>
      <c r="D22859" s="124"/>
      <c r="E22859" s="157" t="e">
        <f>VLOOKUP(D22859,'SOAT LIQ'!$A$87:$C$3416,3,FALSE)</f>
        <v>#N/A</v>
      </c>
      <c r="F22859" t="s">
        <v>21636</v>
      </c>
    </row>
    <row r="22860" spans="1:6" x14ac:dyDescent="0.25">
      <c r="A22860" t="s">
        <v>10051</v>
      </c>
      <c r="B22860" s="100" t="s">
        <v>19189</v>
      </c>
      <c r="C22860" s="100"/>
      <c r="D22860" s="124"/>
      <c r="E22860" s="157" t="e">
        <f>VLOOKUP(D22860,'SOAT LIQ'!$A$87:$C$3416,3,FALSE)</f>
        <v>#N/A</v>
      </c>
      <c r="F22860" t="s">
        <v>21636</v>
      </c>
    </row>
    <row r="22861" spans="1:6" x14ac:dyDescent="0.25">
      <c r="A22861" t="s">
        <v>10051</v>
      </c>
      <c r="B22861" s="100" t="s">
        <v>19190</v>
      </c>
      <c r="C22861" s="100"/>
      <c r="D22861" s="124"/>
      <c r="E22861" s="157" t="e">
        <f>VLOOKUP(D22861,'SOAT LIQ'!$A$87:$C$3416,3,FALSE)</f>
        <v>#N/A</v>
      </c>
      <c r="F22861" t="s">
        <v>21636</v>
      </c>
    </row>
    <row r="22862" spans="1:6" x14ac:dyDescent="0.25">
      <c r="A22862" t="s">
        <v>10051</v>
      </c>
      <c r="B22862" s="100" t="s">
        <v>19191</v>
      </c>
      <c r="C22862" s="100"/>
      <c r="D22862" s="124"/>
      <c r="E22862" s="157" t="e">
        <f>VLOOKUP(D22862,'SOAT LIQ'!$A$87:$C$3416,3,FALSE)</f>
        <v>#N/A</v>
      </c>
      <c r="F22862" t="s">
        <v>21636</v>
      </c>
    </row>
    <row r="22863" spans="1:6" x14ac:dyDescent="0.25">
      <c r="A22863" t="s">
        <v>10051</v>
      </c>
      <c r="B22863" s="100" t="s">
        <v>19192</v>
      </c>
      <c r="C22863" s="100"/>
      <c r="D22863" s="124"/>
      <c r="E22863" s="157" t="e">
        <f>VLOOKUP(D22863,'SOAT LIQ'!$A$87:$C$3416,3,FALSE)</f>
        <v>#N/A</v>
      </c>
      <c r="F22863" t="s">
        <v>21636</v>
      </c>
    </row>
    <row r="22864" spans="1:6" x14ac:dyDescent="0.25">
      <c r="A22864" t="s">
        <v>10051</v>
      </c>
      <c r="B22864" s="100" t="s">
        <v>19193</v>
      </c>
      <c r="C22864" s="100"/>
      <c r="D22864" s="124"/>
      <c r="E22864" s="157" t="e">
        <f>VLOOKUP(D22864,'SOAT LIQ'!$A$87:$C$3416,3,FALSE)</f>
        <v>#N/A</v>
      </c>
      <c r="F22864" t="s">
        <v>21636</v>
      </c>
    </row>
    <row r="22865" spans="1:6" x14ac:dyDescent="0.25">
      <c r="A22865" t="s">
        <v>10051</v>
      </c>
      <c r="B22865" s="100" t="s">
        <v>19194</v>
      </c>
      <c r="C22865" s="100"/>
      <c r="D22865" s="124"/>
      <c r="E22865" s="157" t="e">
        <f>VLOOKUP(D22865,'SOAT LIQ'!$A$87:$C$3416,3,FALSE)</f>
        <v>#N/A</v>
      </c>
      <c r="F22865" t="s">
        <v>21636</v>
      </c>
    </row>
    <row r="22866" spans="1:6" x14ac:dyDescent="0.25">
      <c r="A22866" t="s">
        <v>10051</v>
      </c>
      <c r="B22866" s="100" t="s">
        <v>19195</v>
      </c>
      <c r="C22866" s="100"/>
      <c r="D22866" s="124"/>
      <c r="E22866" s="157" t="e">
        <f>VLOOKUP(D22866,'SOAT LIQ'!$A$87:$C$3416,3,FALSE)</f>
        <v>#N/A</v>
      </c>
      <c r="F22866" t="s">
        <v>21636</v>
      </c>
    </row>
    <row r="22867" spans="1:6" x14ac:dyDescent="0.25">
      <c r="A22867" t="s">
        <v>10051</v>
      </c>
      <c r="B22867" s="100" t="s">
        <v>19196</v>
      </c>
      <c r="C22867" s="100"/>
      <c r="D22867" s="124"/>
      <c r="E22867" s="157" t="e">
        <f>VLOOKUP(D22867,'SOAT LIQ'!$A$87:$C$3416,3,FALSE)</f>
        <v>#N/A</v>
      </c>
      <c r="F22867" t="s">
        <v>21636</v>
      </c>
    </row>
    <row r="22868" spans="1:6" x14ac:dyDescent="0.25">
      <c r="A22868" t="s">
        <v>10051</v>
      </c>
      <c r="B22868" s="100" t="s">
        <v>19197</v>
      </c>
      <c r="C22868" s="100"/>
      <c r="D22868" s="124"/>
      <c r="E22868" s="157" t="e">
        <f>VLOOKUP(D22868,'SOAT LIQ'!$A$87:$C$3416,3,FALSE)</f>
        <v>#N/A</v>
      </c>
      <c r="F22868" t="s">
        <v>21636</v>
      </c>
    </row>
    <row r="22869" spans="1:6" x14ac:dyDescent="0.25">
      <c r="A22869" t="s">
        <v>10051</v>
      </c>
      <c r="B22869" s="100" t="s">
        <v>19198</v>
      </c>
      <c r="C22869" s="100"/>
      <c r="D22869" s="124"/>
      <c r="E22869" s="157" t="e">
        <f>VLOOKUP(D22869,'SOAT LIQ'!$A$87:$C$3416,3,FALSE)</f>
        <v>#N/A</v>
      </c>
      <c r="F22869" t="s">
        <v>21636</v>
      </c>
    </row>
    <row r="22870" spans="1:6" x14ac:dyDescent="0.25">
      <c r="A22870" t="s">
        <v>10051</v>
      </c>
      <c r="B22870" s="100" t="s">
        <v>19199</v>
      </c>
      <c r="C22870" s="100"/>
      <c r="D22870" s="124"/>
      <c r="E22870" s="157" t="e">
        <f>VLOOKUP(D22870,'SOAT LIQ'!$A$87:$C$3416,3,FALSE)</f>
        <v>#N/A</v>
      </c>
      <c r="F22870" t="s">
        <v>21636</v>
      </c>
    </row>
    <row r="22871" spans="1:6" x14ac:dyDescent="0.25">
      <c r="A22871" t="s">
        <v>10051</v>
      </c>
      <c r="B22871" s="100" t="s">
        <v>19200</v>
      </c>
      <c r="C22871" s="100"/>
      <c r="D22871" s="124"/>
      <c r="E22871" s="157" t="e">
        <f>VLOOKUP(D22871,'SOAT LIQ'!$A$87:$C$3416,3,FALSE)</f>
        <v>#N/A</v>
      </c>
      <c r="F22871" t="s">
        <v>21636</v>
      </c>
    </row>
    <row r="22872" spans="1:6" x14ac:dyDescent="0.25">
      <c r="A22872" t="s">
        <v>10051</v>
      </c>
      <c r="B22872" s="100" t="s">
        <v>19201</v>
      </c>
      <c r="C22872" s="100"/>
      <c r="D22872" s="124"/>
      <c r="E22872" s="157" t="e">
        <f>VLOOKUP(D22872,'SOAT LIQ'!$A$87:$C$3416,3,FALSE)</f>
        <v>#N/A</v>
      </c>
      <c r="F22872" t="s">
        <v>21636</v>
      </c>
    </row>
    <row r="22873" spans="1:6" x14ac:dyDescent="0.25">
      <c r="A22873" t="s">
        <v>10051</v>
      </c>
      <c r="B22873" s="100" t="s">
        <v>19202</v>
      </c>
      <c r="C22873" s="100"/>
      <c r="D22873" s="124"/>
      <c r="E22873" s="157" t="e">
        <f>VLOOKUP(D22873,'SOAT LIQ'!$A$87:$C$3416,3,FALSE)</f>
        <v>#N/A</v>
      </c>
      <c r="F22873" t="s">
        <v>21636</v>
      </c>
    </row>
    <row r="22874" spans="1:6" x14ac:dyDescent="0.25">
      <c r="A22874" t="s">
        <v>10051</v>
      </c>
      <c r="B22874" s="100" t="s">
        <v>19203</v>
      </c>
      <c r="C22874" s="100"/>
      <c r="D22874" s="124"/>
      <c r="E22874" s="157" t="e">
        <f>VLOOKUP(D22874,'SOAT LIQ'!$A$87:$C$3416,3,FALSE)</f>
        <v>#N/A</v>
      </c>
      <c r="F22874" t="s">
        <v>21636</v>
      </c>
    </row>
    <row r="22875" spans="1:6" x14ac:dyDescent="0.25">
      <c r="A22875" t="s">
        <v>10051</v>
      </c>
      <c r="B22875" s="100" t="s">
        <v>19204</v>
      </c>
      <c r="C22875" s="100"/>
      <c r="D22875" s="124"/>
      <c r="E22875" s="157" t="e">
        <f>VLOOKUP(D22875,'SOAT LIQ'!$A$87:$C$3416,3,FALSE)</f>
        <v>#N/A</v>
      </c>
      <c r="F22875" t="s">
        <v>21636</v>
      </c>
    </row>
    <row r="22876" spans="1:6" x14ac:dyDescent="0.25">
      <c r="A22876" t="s">
        <v>10051</v>
      </c>
      <c r="B22876" s="100" t="s">
        <v>19205</v>
      </c>
      <c r="C22876" s="100"/>
      <c r="D22876" s="124"/>
      <c r="E22876" s="157" t="e">
        <f>VLOOKUP(D22876,'SOAT LIQ'!$A$87:$C$3416,3,FALSE)</f>
        <v>#N/A</v>
      </c>
      <c r="F22876" t="s">
        <v>21636</v>
      </c>
    </row>
    <row r="22877" spans="1:6" x14ac:dyDescent="0.25">
      <c r="A22877" t="s">
        <v>10051</v>
      </c>
      <c r="B22877" s="100" t="s">
        <v>19206</v>
      </c>
      <c r="C22877" s="100"/>
      <c r="D22877" s="124"/>
      <c r="E22877" s="157" t="e">
        <f>VLOOKUP(D22877,'SOAT LIQ'!$A$87:$C$3416,3,FALSE)</f>
        <v>#N/A</v>
      </c>
      <c r="F22877" t="s">
        <v>21636</v>
      </c>
    </row>
    <row r="22878" spans="1:6" x14ac:dyDescent="0.25">
      <c r="A22878" t="s">
        <v>10051</v>
      </c>
      <c r="B22878" s="100" t="s">
        <v>19207</v>
      </c>
      <c r="C22878" s="100"/>
      <c r="D22878" s="124"/>
      <c r="E22878" s="157" t="e">
        <f>VLOOKUP(D22878,'SOAT LIQ'!$A$87:$C$3416,3,FALSE)</f>
        <v>#N/A</v>
      </c>
      <c r="F22878" t="s">
        <v>21636</v>
      </c>
    </row>
    <row r="22879" spans="1:6" x14ac:dyDescent="0.25">
      <c r="A22879" t="s">
        <v>10051</v>
      </c>
      <c r="B22879" s="100" t="s">
        <v>19208</v>
      </c>
      <c r="C22879" s="100"/>
      <c r="D22879" s="124"/>
      <c r="E22879" s="157" t="e">
        <f>VLOOKUP(D22879,'SOAT LIQ'!$A$87:$C$3416,3,FALSE)</f>
        <v>#N/A</v>
      </c>
      <c r="F22879" t="s">
        <v>21636</v>
      </c>
    </row>
    <row r="22880" spans="1:6" x14ac:dyDescent="0.25">
      <c r="A22880" t="s">
        <v>10051</v>
      </c>
      <c r="B22880" s="100" t="s">
        <v>19209</v>
      </c>
      <c r="C22880" s="100"/>
      <c r="D22880" s="124"/>
      <c r="E22880" s="157" t="e">
        <f>VLOOKUP(D22880,'SOAT LIQ'!$A$87:$C$3416,3,FALSE)</f>
        <v>#N/A</v>
      </c>
      <c r="F22880" t="s">
        <v>21636</v>
      </c>
    </row>
    <row r="22881" spans="1:6" x14ac:dyDescent="0.25">
      <c r="A22881" t="s">
        <v>10051</v>
      </c>
      <c r="B22881" s="100" t="s">
        <v>19210</v>
      </c>
      <c r="C22881" s="100"/>
      <c r="D22881" s="124"/>
      <c r="E22881" s="157" t="e">
        <f>VLOOKUP(D22881,'SOAT LIQ'!$A$87:$C$3416,3,FALSE)</f>
        <v>#N/A</v>
      </c>
      <c r="F22881" t="s">
        <v>21636</v>
      </c>
    </row>
    <row r="22882" spans="1:6" x14ac:dyDescent="0.25">
      <c r="A22882" t="s">
        <v>10051</v>
      </c>
      <c r="B22882" s="100" t="s">
        <v>19211</v>
      </c>
      <c r="C22882" s="100"/>
      <c r="D22882" s="124"/>
      <c r="E22882" s="157" t="e">
        <f>VLOOKUP(D22882,'SOAT LIQ'!$A$87:$C$3416,3,FALSE)</f>
        <v>#N/A</v>
      </c>
      <c r="F22882" t="s">
        <v>21636</v>
      </c>
    </row>
    <row r="22883" spans="1:6" x14ac:dyDescent="0.25">
      <c r="A22883" t="s">
        <v>10051</v>
      </c>
      <c r="B22883" s="100" t="s">
        <v>19212</v>
      </c>
      <c r="C22883" s="100"/>
      <c r="D22883" s="124"/>
      <c r="E22883" s="157" t="e">
        <f>VLOOKUP(D22883,'SOAT LIQ'!$A$87:$C$3416,3,FALSE)</f>
        <v>#N/A</v>
      </c>
      <c r="F22883" t="s">
        <v>21636</v>
      </c>
    </row>
    <row r="22884" spans="1:6" x14ac:dyDescent="0.25">
      <c r="A22884" t="s">
        <v>10051</v>
      </c>
      <c r="B22884" s="100" t="s">
        <v>19213</v>
      </c>
      <c r="C22884" s="100"/>
      <c r="D22884" s="124"/>
      <c r="E22884" s="157" t="e">
        <f>VLOOKUP(D22884,'SOAT LIQ'!$A$87:$C$3416,3,FALSE)</f>
        <v>#N/A</v>
      </c>
      <c r="F22884" t="s">
        <v>21636</v>
      </c>
    </row>
    <row r="22885" spans="1:6" x14ac:dyDescent="0.25">
      <c r="A22885" t="s">
        <v>10051</v>
      </c>
      <c r="B22885" s="100" t="s">
        <v>19214</v>
      </c>
      <c r="C22885" s="100"/>
      <c r="D22885" s="124"/>
      <c r="E22885" s="157" t="e">
        <f>VLOOKUP(D22885,'SOAT LIQ'!$A$87:$C$3416,3,FALSE)</f>
        <v>#N/A</v>
      </c>
      <c r="F22885" t="s">
        <v>21636</v>
      </c>
    </row>
    <row r="22886" spans="1:6" x14ac:dyDescent="0.25">
      <c r="A22886" t="s">
        <v>10051</v>
      </c>
      <c r="B22886" s="100" t="s">
        <v>19215</v>
      </c>
      <c r="C22886" s="100"/>
      <c r="D22886" s="124"/>
      <c r="E22886" s="157" t="e">
        <f>VLOOKUP(D22886,'SOAT LIQ'!$A$87:$C$3416,3,FALSE)</f>
        <v>#N/A</v>
      </c>
      <c r="F22886" t="s">
        <v>21636</v>
      </c>
    </row>
    <row r="22887" spans="1:6" x14ac:dyDescent="0.25">
      <c r="A22887" t="s">
        <v>10051</v>
      </c>
      <c r="B22887" s="100" t="s">
        <v>19216</v>
      </c>
      <c r="C22887" s="100"/>
      <c r="D22887" s="124"/>
      <c r="E22887" s="157" t="e">
        <f>VLOOKUP(D22887,'SOAT LIQ'!$A$87:$C$3416,3,FALSE)</f>
        <v>#N/A</v>
      </c>
      <c r="F22887" t="s">
        <v>21636</v>
      </c>
    </row>
    <row r="22888" spans="1:6" x14ac:dyDescent="0.25">
      <c r="A22888" t="s">
        <v>10051</v>
      </c>
      <c r="B22888" s="100" t="s">
        <v>19217</v>
      </c>
      <c r="C22888" s="100"/>
      <c r="D22888" s="124"/>
      <c r="E22888" s="157" t="e">
        <f>VLOOKUP(D22888,'SOAT LIQ'!$A$87:$C$3416,3,FALSE)</f>
        <v>#N/A</v>
      </c>
      <c r="F22888" t="s">
        <v>21636</v>
      </c>
    </row>
    <row r="22889" spans="1:6" x14ac:dyDescent="0.25">
      <c r="A22889" t="s">
        <v>10051</v>
      </c>
      <c r="B22889" s="100" t="s">
        <v>19218</v>
      </c>
      <c r="C22889" s="100"/>
      <c r="D22889" s="124"/>
      <c r="E22889" s="157" t="e">
        <f>VLOOKUP(D22889,'SOAT LIQ'!$A$87:$C$3416,3,FALSE)</f>
        <v>#N/A</v>
      </c>
      <c r="F22889" t="s">
        <v>21636</v>
      </c>
    </row>
    <row r="22890" spans="1:6" x14ac:dyDescent="0.25">
      <c r="A22890" t="s">
        <v>10051</v>
      </c>
      <c r="B22890" s="100" t="s">
        <v>19219</v>
      </c>
      <c r="C22890" s="100"/>
      <c r="D22890" s="124"/>
      <c r="E22890" s="157" t="e">
        <f>VLOOKUP(D22890,'SOAT LIQ'!$A$87:$C$3416,3,FALSE)</f>
        <v>#N/A</v>
      </c>
    </row>
    <row r="22891" spans="1:6" x14ac:dyDescent="0.25">
      <c r="A22891" t="s">
        <v>10059</v>
      </c>
      <c r="B22891" s="100" t="s">
        <v>19220</v>
      </c>
      <c r="C22891" s="100"/>
      <c r="D22891" s="124"/>
      <c r="E22891" s="157" t="e">
        <f>VLOOKUP(D22891,'SOAT LIQ'!$A$87:$C$3416,3,FALSE)</f>
        <v>#N/A</v>
      </c>
      <c r="F22891" t="s">
        <v>21636</v>
      </c>
    </row>
    <row r="22892" spans="1:6" x14ac:dyDescent="0.25">
      <c r="A22892" t="s">
        <v>10059</v>
      </c>
      <c r="B22892" s="100" t="s">
        <v>19221</v>
      </c>
      <c r="C22892" s="100"/>
      <c r="D22892" s="124"/>
      <c r="E22892" s="157" t="e">
        <f>VLOOKUP(D22892,'SOAT LIQ'!$A$87:$C$3416,3,FALSE)</f>
        <v>#N/A</v>
      </c>
      <c r="F22892" t="s">
        <v>21636</v>
      </c>
    </row>
    <row r="22893" spans="1:6" x14ac:dyDescent="0.25">
      <c r="A22893" t="s">
        <v>10059</v>
      </c>
      <c r="B22893" s="100" t="s">
        <v>19222</v>
      </c>
      <c r="C22893" s="100"/>
      <c r="D22893" s="124"/>
      <c r="E22893" s="157" t="e">
        <f>VLOOKUP(D22893,'SOAT LIQ'!$A$87:$C$3416,3,FALSE)</f>
        <v>#N/A</v>
      </c>
      <c r="F22893" t="s">
        <v>21636</v>
      </c>
    </row>
    <row r="22894" spans="1:6" x14ac:dyDescent="0.25">
      <c r="A22894" t="s">
        <v>10059</v>
      </c>
      <c r="B22894" s="100" t="s">
        <v>19223</v>
      </c>
      <c r="C22894" s="100"/>
      <c r="D22894" s="124"/>
      <c r="E22894" s="157" t="e">
        <f>VLOOKUP(D22894,'SOAT LIQ'!$A$87:$C$3416,3,FALSE)</f>
        <v>#N/A</v>
      </c>
      <c r="F22894" t="s">
        <v>21636</v>
      </c>
    </row>
    <row r="22895" spans="1:6" x14ac:dyDescent="0.25">
      <c r="A22895" t="s">
        <v>10059</v>
      </c>
      <c r="B22895" s="100" t="s">
        <v>19224</v>
      </c>
      <c r="C22895" s="100"/>
      <c r="D22895" s="124"/>
      <c r="E22895" s="157" t="e">
        <f>VLOOKUP(D22895,'SOAT LIQ'!$A$87:$C$3416,3,FALSE)</f>
        <v>#N/A</v>
      </c>
      <c r="F22895" t="s">
        <v>21636</v>
      </c>
    </row>
    <row r="22896" spans="1:6" x14ac:dyDescent="0.25">
      <c r="A22896" t="s">
        <v>10059</v>
      </c>
      <c r="B22896" s="100" t="s">
        <v>19225</v>
      </c>
      <c r="C22896" s="100"/>
      <c r="D22896" s="124"/>
      <c r="E22896" s="157" t="e">
        <f>VLOOKUP(D22896,'SOAT LIQ'!$A$87:$C$3416,3,FALSE)</f>
        <v>#N/A</v>
      </c>
      <c r="F22896" t="s">
        <v>21636</v>
      </c>
    </row>
    <row r="22897" spans="1:6" x14ac:dyDescent="0.25">
      <c r="A22897" t="s">
        <v>10059</v>
      </c>
      <c r="B22897" s="100" t="s">
        <v>19226</v>
      </c>
      <c r="C22897" s="100"/>
      <c r="D22897" s="124"/>
      <c r="E22897" s="157" t="e">
        <f>VLOOKUP(D22897,'SOAT LIQ'!$A$87:$C$3416,3,FALSE)</f>
        <v>#N/A</v>
      </c>
      <c r="F22897" t="s">
        <v>21636</v>
      </c>
    </row>
    <row r="22898" spans="1:6" x14ac:dyDescent="0.25">
      <c r="A22898" t="s">
        <v>10059</v>
      </c>
      <c r="B22898" s="100" t="s">
        <v>19227</v>
      </c>
      <c r="C22898" s="100"/>
      <c r="D22898" s="124"/>
      <c r="E22898" s="157" t="e">
        <f>VLOOKUP(D22898,'SOAT LIQ'!$A$87:$C$3416,3,FALSE)</f>
        <v>#N/A</v>
      </c>
      <c r="F22898" t="s">
        <v>21636</v>
      </c>
    </row>
    <row r="22899" spans="1:6" x14ac:dyDescent="0.25">
      <c r="A22899" t="s">
        <v>10059</v>
      </c>
      <c r="B22899" s="100" t="s">
        <v>19228</v>
      </c>
      <c r="C22899" s="100"/>
      <c r="D22899" s="124"/>
      <c r="E22899" s="157" t="e">
        <f>VLOOKUP(D22899,'SOAT LIQ'!$A$87:$C$3416,3,FALSE)</f>
        <v>#N/A</v>
      </c>
      <c r="F22899" t="s">
        <v>21636</v>
      </c>
    </row>
    <row r="22900" spans="1:6" x14ac:dyDescent="0.25">
      <c r="A22900" t="s">
        <v>10059</v>
      </c>
      <c r="B22900" s="100" t="s">
        <v>19229</v>
      </c>
      <c r="C22900" s="100"/>
      <c r="D22900" s="124"/>
      <c r="E22900" s="157" t="e">
        <f>VLOOKUP(D22900,'SOAT LIQ'!$A$87:$C$3416,3,FALSE)</f>
        <v>#N/A</v>
      </c>
      <c r="F22900" t="s">
        <v>21636</v>
      </c>
    </row>
    <row r="22901" spans="1:6" x14ac:dyDescent="0.25">
      <c r="A22901" t="s">
        <v>10059</v>
      </c>
      <c r="B22901" s="100" t="s">
        <v>19230</v>
      </c>
      <c r="C22901" s="100"/>
      <c r="D22901" s="124"/>
      <c r="E22901" s="157" t="e">
        <f>VLOOKUP(D22901,'SOAT LIQ'!$A$87:$C$3416,3,FALSE)</f>
        <v>#N/A</v>
      </c>
      <c r="F22901" t="s">
        <v>21636</v>
      </c>
    </row>
    <row r="22902" spans="1:6" x14ac:dyDescent="0.25">
      <c r="A22902" t="s">
        <v>10059</v>
      </c>
      <c r="B22902" s="100" t="s">
        <v>19231</v>
      </c>
      <c r="C22902" s="100"/>
      <c r="D22902" s="124"/>
      <c r="E22902" s="157" t="e">
        <f>VLOOKUP(D22902,'SOAT LIQ'!$A$87:$C$3416,3,FALSE)</f>
        <v>#N/A</v>
      </c>
      <c r="F22902" t="s">
        <v>21636</v>
      </c>
    </row>
    <row r="22903" spans="1:6" x14ac:dyDescent="0.25">
      <c r="A22903" t="s">
        <v>10059</v>
      </c>
      <c r="B22903" s="100" t="s">
        <v>19232</v>
      </c>
      <c r="C22903" s="100"/>
      <c r="D22903" s="124"/>
      <c r="E22903" s="157" t="e">
        <f>VLOOKUP(D22903,'SOAT LIQ'!$A$87:$C$3416,3,FALSE)</f>
        <v>#N/A</v>
      </c>
      <c r="F22903" t="s">
        <v>21636</v>
      </c>
    </row>
    <row r="22904" spans="1:6" x14ac:dyDescent="0.25">
      <c r="A22904" t="s">
        <v>10059</v>
      </c>
      <c r="B22904" s="100" t="s">
        <v>19233</v>
      </c>
      <c r="C22904" s="100"/>
      <c r="D22904" s="124"/>
      <c r="E22904" s="157" t="e">
        <f>VLOOKUP(D22904,'SOAT LIQ'!$A$87:$C$3416,3,FALSE)</f>
        <v>#N/A</v>
      </c>
      <c r="F22904" t="s">
        <v>21636</v>
      </c>
    </row>
    <row r="22905" spans="1:6" x14ac:dyDescent="0.25">
      <c r="A22905" t="s">
        <v>10059</v>
      </c>
      <c r="B22905" s="100" t="s">
        <v>19234</v>
      </c>
      <c r="C22905" s="100"/>
      <c r="D22905" s="124"/>
      <c r="E22905" s="157" t="e">
        <f>VLOOKUP(D22905,'SOAT LIQ'!$A$87:$C$3416,3,FALSE)</f>
        <v>#N/A</v>
      </c>
      <c r="F22905" t="s">
        <v>21636</v>
      </c>
    </row>
    <row r="22906" spans="1:6" x14ac:dyDescent="0.25">
      <c r="A22906" t="s">
        <v>10059</v>
      </c>
      <c r="B22906" s="100" t="s">
        <v>19235</v>
      </c>
      <c r="C22906" s="100"/>
      <c r="D22906" s="124"/>
      <c r="E22906" s="157" t="e">
        <f>VLOOKUP(D22906,'SOAT LIQ'!$A$87:$C$3416,3,FALSE)</f>
        <v>#N/A</v>
      </c>
      <c r="F22906" t="s">
        <v>21636</v>
      </c>
    </row>
    <row r="22907" spans="1:6" x14ac:dyDescent="0.25">
      <c r="A22907" t="s">
        <v>10059</v>
      </c>
      <c r="B22907" s="100" t="s">
        <v>19236</v>
      </c>
      <c r="C22907" s="100"/>
      <c r="D22907" s="124"/>
      <c r="E22907" s="157" t="e">
        <f>VLOOKUP(D22907,'SOAT LIQ'!$A$87:$C$3416,3,FALSE)</f>
        <v>#N/A</v>
      </c>
      <c r="F22907" t="s">
        <v>21636</v>
      </c>
    </row>
    <row r="22908" spans="1:6" x14ac:dyDescent="0.25">
      <c r="A22908" t="s">
        <v>10059</v>
      </c>
      <c r="B22908" s="100" t="s">
        <v>19237</v>
      </c>
      <c r="C22908" s="100"/>
      <c r="D22908" s="124"/>
      <c r="E22908" s="157" t="e">
        <f>VLOOKUP(D22908,'SOAT LIQ'!$A$87:$C$3416,3,FALSE)</f>
        <v>#N/A</v>
      </c>
      <c r="F22908" t="s">
        <v>21636</v>
      </c>
    </row>
    <row r="22909" spans="1:6" x14ac:dyDescent="0.25">
      <c r="A22909" t="s">
        <v>10059</v>
      </c>
      <c r="B22909" s="100" t="s">
        <v>19238</v>
      </c>
      <c r="C22909" s="100"/>
      <c r="D22909" s="124"/>
      <c r="E22909" s="157" t="e">
        <f>VLOOKUP(D22909,'SOAT LIQ'!$A$87:$C$3416,3,FALSE)</f>
        <v>#N/A</v>
      </c>
      <c r="F22909" t="s">
        <v>21636</v>
      </c>
    </row>
    <row r="22910" spans="1:6" x14ac:dyDescent="0.25">
      <c r="A22910" t="s">
        <v>10059</v>
      </c>
      <c r="B22910" s="100" t="s">
        <v>19239</v>
      </c>
      <c r="C22910" s="100"/>
      <c r="D22910" s="124"/>
      <c r="E22910" s="157" t="e">
        <f>VLOOKUP(D22910,'SOAT LIQ'!$A$87:$C$3416,3,FALSE)</f>
        <v>#N/A</v>
      </c>
      <c r="F22910" t="s">
        <v>21636</v>
      </c>
    </row>
    <row r="22911" spans="1:6" x14ac:dyDescent="0.25">
      <c r="A22911" t="s">
        <v>10059</v>
      </c>
      <c r="B22911" s="100" t="s">
        <v>19240</v>
      </c>
      <c r="C22911" s="100"/>
      <c r="D22911" s="124"/>
      <c r="E22911" s="157" t="e">
        <f>VLOOKUP(D22911,'SOAT LIQ'!$A$87:$C$3416,3,FALSE)</f>
        <v>#N/A</v>
      </c>
      <c r="F22911" t="s">
        <v>21636</v>
      </c>
    </row>
    <row r="22912" spans="1:6" x14ac:dyDescent="0.25">
      <c r="A22912" t="s">
        <v>10059</v>
      </c>
      <c r="B22912" s="100" t="s">
        <v>19241</v>
      </c>
      <c r="C22912" s="100"/>
      <c r="D22912" s="124"/>
      <c r="E22912" s="157" t="e">
        <f>VLOOKUP(D22912,'SOAT LIQ'!$A$87:$C$3416,3,FALSE)</f>
        <v>#N/A</v>
      </c>
      <c r="F22912" t="s">
        <v>21636</v>
      </c>
    </row>
    <row r="22913" spans="1:6" x14ac:dyDescent="0.25">
      <c r="A22913" t="s">
        <v>10059</v>
      </c>
      <c r="B22913" s="100" t="s">
        <v>19242</v>
      </c>
      <c r="C22913" s="100"/>
      <c r="D22913" s="124"/>
      <c r="E22913" s="157" t="e">
        <f>VLOOKUP(D22913,'SOAT LIQ'!$A$87:$C$3416,3,FALSE)</f>
        <v>#N/A</v>
      </c>
      <c r="F22913" t="s">
        <v>21636</v>
      </c>
    </row>
    <row r="22914" spans="1:6" x14ac:dyDescent="0.25">
      <c r="A22914" t="s">
        <v>10059</v>
      </c>
      <c r="B22914" s="100" t="s">
        <v>19243</v>
      </c>
      <c r="C22914" s="100"/>
      <c r="D22914" s="124"/>
      <c r="E22914" s="157" t="e">
        <f>VLOOKUP(D22914,'SOAT LIQ'!$A$87:$C$3416,3,FALSE)</f>
        <v>#N/A</v>
      </c>
      <c r="F22914" t="s">
        <v>21636</v>
      </c>
    </row>
    <row r="22915" spans="1:6" x14ac:dyDescent="0.25">
      <c r="A22915" t="s">
        <v>10059</v>
      </c>
      <c r="B22915" s="100" t="s">
        <v>19244</v>
      </c>
      <c r="C22915" s="100"/>
      <c r="D22915" s="124"/>
      <c r="E22915" s="157" t="e">
        <f>VLOOKUP(D22915,'SOAT LIQ'!$A$87:$C$3416,3,FALSE)</f>
        <v>#N/A</v>
      </c>
      <c r="F22915" t="s">
        <v>21636</v>
      </c>
    </row>
    <row r="22916" spans="1:6" x14ac:dyDescent="0.25">
      <c r="A22916" t="s">
        <v>10059</v>
      </c>
      <c r="B22916" s="100" t="s">
        <v>19245</v>
      </c>
      <c r="C22916" s="100"/>
      <c r="D22916" s="124"/>
      <c r="E22916" s="157" t="e">
        <f>VLOOKUP(D22916,'SOAT LIQ'!$A$87:$C$3416,3,FALSE)</f>
        <v>#N/A</v>
      </c>
      <c r="F22916" t="s">
        <v>21636</v>
      </c>
    </row>
    <row r="22917" spans="1:6" x14ac:dyDescent="0.25">
      <c r="A22917" t="s">
        <v>10059</v>
      </c>
      <c r="B22917" s="100" t="s">
        <v>19246</v>
      </c>
      <c r="C22917" s="100"/>
      <c r="D22917" s="124"/>
      <c r="E22917" s="157" t="e">
        <f>VLOOKUP(D22917,'SOAT LIQ'!$A$87:$C$3416,3,FALSE)</f>
        <v>#N/A</v>
      </c>
      <c r="F22917" t="s">
        <v>21636</v>
      </c>
    </row>
    <row r="22918" spans="1:6" x14ac:dyDescent="0.25">
      <c r="A22918" t="s">
        <v>10059</v>
      </c>
      <c r="B22918" s="100" t="s">
        <v>19247</v>
      </c>
      <c r="C22918" s="100"/>
      <c r="D22918" s="124"/>
      <c r="E22918" s="157" t="e">
        <f>VLOOKUP(D22918,'SOAT LIQ'!$A$87:$C$3416,3,FALSE)</f>
        <v>#N/A</v>
      </c>
      <c r="F22918" t="s">
        <v>21636</v>
      </c>
    </row>
    <row r="22919" spans="1:6" x14ac:dyDescent="0.25">
      <c r="A22919" t="s">
        <v>10059</v>
      </c>
      <c r="B22919" s="100" t="s">
        <v>19248</v>
      </c>
      <c r="C22919" s="100"/>
      <c r="D22919" s="124"/>
      <c r="E22919" s="157" t="e">
        <f>VLOOKUP(D22919,'SOAT LIQ'!$A$87:$C$3416,3,FALSE)</f>
        <v>#N/A</v>
      </c>
      <c r="F22919" t="s">
        <v>21636</v>
      </c>
    </row>
    <row r="22920" spans="1:6" x14ac:dyDescent="0.25">
      <c r="A22920" t="s">
        <v>10059</v>
      </c>
      <c r="B22920" s="100" t="s">
        <v>19249</v>
      </c>
      <c r="C22920" s="100"/>
      <c r="D22920" s="124"/>
      <c r="E22920" s="157" t="e">
        <f>VLOOKUP(D22920,'SOAT LIQ'!$A$87:$C$3416,3,FALSE)</f>
        <v>#N/A</v>
      </c>
      <c r="F22920" t="s">
        <v>21636</v>
      </c>
    </row>
    <row r="22921" spans="1:6" x14ac:dyDescent="0.25">
      <c r="A22921" t="s">
        <v>10059</v>
      </c>
      <c r="B22921" s="100" t="s">
        <v>19250</v>
      </c>
      <c r="C22921" s="100"/>
      <c r="D22921" s="124"/>
      <c r="E22921" s="157" t="e">
        <f>VLOOKUP(D22921,'SOAT LIQ'!$A$87:$C$3416,3,FALSE)</f>
        <v>#N/A</v>
      </c>
      <c r="F22921" t="s">
        <v>21636</v>
      </c>
    </row>
    <row r="22922" spans="1:6" x14ac:dyDescent="0.25">
      <c r="A22922" t="s">
        <v>10059</v>
      </c>
      <c r="B22922" s="100" t="s">
        <v>19251</v>
      </c>
      <c r="C22922" s="100"/>
      <c r="D22922" s="124"/>
      <c r="E22922" s="157" t="e">
        <f>VLOOKUP(D22922,'SOAT LIQ'!$A$87:$C$3416,3,FALSE)</f>
        <v>#N/A</v>
      </c>
      <c r="F22922" t="s">
        <v>21636</v>
      </c>
    </row>
    <row r="22923" spans="1:6" x14ac:dyDescent="0.25">
      <c r="A22923" t="s">
        <v>10059</v>
      </c>
      <c r="B22923" s="100" t="s">
        <v>19252</v>
      </c>
      <c r="C22923" s="100"/>
      <c r="D22923" s="124"/>
      <c r="E22923" s="157" t="e">
        <f>VLOOKUP(D22923,'SOAT LIQ'!$A$87:$C$3416,3,FALSE)</f>
        <v>#N/A</v>
      </c>
      <c r="F22923" t="s">
        <v>21636</v>
      </c>
    </row>
    <row r="22924" spans="1:6" x14ac:dyDescent="0.25">
      <c r="A22924" t="s">
        <v>10059</v>
      </c>
      <c r="B22924" s="100" t="s">
        <v>19253</v>
      </c>
      <c r="C22924" s="100"/>
      <c r="D22924" s="124"/>
      <c r="E22924" s="157" t="e">
        <f>VLOOKUP(D22924,'SOAT LIQ'!$A$87:$C$3416,3,FALSE)</f>
        <v>#N/A</v>
      </c>
      <c r="F22924" t="s">
        <v>21636</v>
      </c>
    </row>
    <row r="22925" spans="1:6" x14ac:dyDescent="0.25">
      <c r="A22925" t="s">
        <v>10051</v>
      </c>
      <c r="B22925" s="100" t="s">
        <v>19254</v>
      </c>
      <c r="C22925" s="100"/>
      <c r="D22925" s="124"/>
      <c r="E22925" s="157" t="e">
        <f>VLOOKUP(D22925,'SOAT LIQ'!$A$87:$C$3416,3,FALSE)</f>
        <v>#N/A</v>
      </c>
      <c r="F22925" t="s">
        <v>21636</v>
      </c>
    </row>
    <row r="22926" spans="1:6" x14ac:dyDescent="0.25">
      <c r="A22926" t="s">
        <v>10051</v>
      </c>
      <c r="B22926" s="100" t="s">
        <v>19255</v>
      </c>
      <c r="C22926" s="100"/>
      <c r="D22926" s="124"/>
      <c r="E22926" s="157" t="e">
        <f>VLOOKUP(D22926,'SOAT LIQ'!$A$87:$C$3416,3,FALSE)</f>
        <v>#N/A</v>
      </c>
      <c r="F22926" t="s">
        <v>21636</v>
      </c>
    </row>
    <row r="22927" spans="1:6" x14ac:dyDescent="0.25">
      <c r="A22927" t="s">
        <v>10051</v>
      </c>
      <c r="B22927" s="100" t="s">
        <v>19256</v>
      </c>
      <c r="C22927" s="100"/>
      <c r="D22927" s="124"/>
      <c r="E22927" s="157" t="e">
        <f>VLOOKUP(D22927,'SOAT LIQ'!$A$87:$C$3416,3,FALSE)</f>
        <v>#N/A</v>
      </c>
      <c r="F22927" t="s">
        <v>21636</v>
      </c>
    </row>
    <row r="22928" spans="1:6" x14ac:dyDescent="0.25">
      <c r="A22928" t="s">
        <v>10051</v>
      </c>
      <c r="B22928" s="100" t="s">
        <v>19257</v>
      </c>
      <c r="C22928" s="100"/>
      <c r="D22928" s="124"/>
      <c r="E22928" s="157" t="e">
        <f>VLOOKUP(D22928,'SOAT LIQ'!$A$87:$C$3416,3,FALSE)</f>
        <v>#N/A</v>
      </c>
      <c r="F22928" t="s">
        <v>21636</v>
      </c>
    </row>
    <row r="22929" spans="1:6" x14ac:dyDescent="0.25">
      <c r="A22929" t="s">
        <v>10051</v>
      </c>
      <c r="B22929" s="100" t="s">
        <v>19258</v>
      </c>
      <c r="C22929" s="100"/>
      <c r="D22929" s="124"/>
      <c r="E22929" s="157" t="e">
        <f>VLOOKUP(D22929,'SOAT LIQ'!$A$87:$C$3416,3,FALSE)</f>
        <v>#N/A</v>
      </c>
      <c r="F22929" t="s">
        <v>21636</v>
      </c>
    </row>
    <row r="22930" spans="1:6" x14ac:dyDescent="0.25">
      <c r="A22930" t="s">
        <v>10051</v>
      </c>
      <c r="B22930" s="100" t="s">
        <v>19259</v>
      </c>
      <c r="C22930" s="100"/>
      <c r="D22930" s="124"/>
      <c r="E22930" s="157" t="e">
        <f>VLOOKUP(D22930,'SOAT LIQ'!$A$87:$C$3416,3,FALSE)</f>
        <v>#N/A</v>
      </c>
      <c r="F22930" t="s">
        <v>21636</v>
      </c>
    </row>
    <row r="22931" spans="1:6" x14ac:dyDescent="0.25">
      <c r="A22931" t="s">
        <v>10051</v>
      </c>
      <c r="B22931" s="100" t="s">
        <v>19260</v>
      </c>
      <c r="C22931" s="100"/>
      <c r="D22931" s="124"/>
      <c r="E22931" s="157" t="e">
        <f>VLOOKUP(D22931,'SOAT LIQ'!$A$87:$C$3416,3,FALSE)</f>
        <v>#N/A</v>
      </c>
      <c r="F22931" t="s">
        <v>21636</v>
      </c>
    </row>
    <row r="22932" spans="1:6" x14ac:dyDescent="0.25">
      <c r="A22932" t="s">
        <v>10051</v>
      </c>
      <c r="B22932" s="100" t="s">
        <v>19261</v>
      </c>
      <c r="C22932" s="100"/>
      <c r="D22932" s="124"/>
      <c r="E22932" s="157" t="e">
        <f>VLOOKUP(D22932,'SOAT LIQ'!$A$87:$C$3416,3,FALSE)</f>
        <v>#N/A</v>
      </c>
      <c r="F22932" t="s">
        <v>21636</v>
      </c>
    </row>
    <row r="22933" spans="1:6" x14ac:dyDescent="0.25">
      <c r="A22933" t="s">
        <v>10051</v>
      </c>
      <c r="B22933" s="100" t="s">
        <v>19262</v>
      </c>
      <c r="C22933" s="100"/>
      <c r="D22933" s="124"/>
      <c r="E22933" s="157" t="e">
        <f>VLOOKUP(D22933,'SOAT LIQ'!$A$87:$C$3416,3,FALSE)</f>
        <v>#N/A</v>
      </c>
      <c r="F22933" t="s">
        <v>21636</v>
      </c>
    </row>
    <row r="22934" spans="1:6" x14ac:dyDescent="0.25">
      <c r="A22934" t="s">
        <v>10051</v>
      </c>
      <c r="B22934" s="100" t="s">
        <v>19263</v>
      </c>
      <c r="C22934" s="100"/>
      <c r="D22934" s="124"/>
      <c r="E22934" s="157" t="e">
        <f>VLOOKUP(D22934,'SOAT LIQ'!$A$87:$C$3416,3,FALSE)</f>
        <v>#N/A</v>
      </c>
      <c r="F22934" t="s">
        <v>21636</v>
      </c>
    </row>
    <row r="22935" spans="1:6" x14ac:dyDescent="0.25">
      <c r="A22935" t="s">
        <v>10051</v>
      </c>
      <c r="B22935" s="100" t="s">
        <v>19264</v>
      </c>
      <c r="C22935" s="100"/>
      <c r="D22935" s="124"/>
      <c r="E22935" s="157" t="e">
        <f>VLOOKUP(D22935,'SOAT LIQ'!$A$87:$C$3416,3,FALSE)</f>
        <v>#N/A</v>
      </c>
      <c r="F22935" t="s">
        <v>21636</v>
      </c>
    </row>
    <row r="22936" spans="1:6" x14ac:dyDescent="0.25">
      <c r="A22936" t="s">
        <v>10051</v>
      </c>
      <c r="B22936" s="100" t="s">
        <v>19265</v>
      </c>
      <c r="C22936" s="100"/>
      <c r="D22936" s="124"/>
      <c r="E22936" s="157" t="e">
        <f>VLOOKUP(D22936,'SOAT LIQ'!$A$87:$C$3416,3,FALSE)</f>
        <v>#N/A</v>
      </c>
      <c r="F22936" t="s">
        <v>21636</v>
      </c>
    </row>
    <row r="22937" spans="1:6" x14ac:dyDescent="0.25">
      <c r="A22937" t="s">
        <v>10051</v>
      </c>
      <c r="B22937" s="100" t="s">
        <v>19266</v>
      </c>
      <c r="C22937" s="100"/>
      <c r="D22937" s="124"/>
      <c r="E22937" s="157" t="e">
        <f>VLOOKUP(D22937,'SOAT LIQ'!$A$87:$C$3416,3,FALSE)</f>
        <v>#N/A</v>
      </c>
      <c r="F22937" t="s">
        <v>21636</v>
      </c>
    </row>
    <row r="22938" spans="1:6" x14ac:dyDescent="0.25">
      <c r="A22938" t="s">
        <v>10051</v>
      </c>
      <c r="B22938" s="100" t="s">
        <v>19267</v>
      </c>
      <c r="C22938" s="100"/>
      <c r="D22938" s="124"/>
      <c r="E22938" s="157" t="e">
        <f>VLOOKUP(D22938,'SOAT LIQ'!$A$87:$C$3416,3,FALSE)</f>
        <v>#N/A</v>
      </c>
      <c r="F22938" t="s">
        <v>21636</v>
      </c>
    </row>
    <row r="22939" spans="1:6" x14ac:dyDescent="0.25">
      <c r="A22939" t="s">
        <v>10051</v>
      </c>
      <c r="B22939" s="100" t="s">
        <v>19268</v>
      </c>
      <c r="C22939" s="100"/>
      <c r="D22939" s="124"/>
      <c r="E22939" s="157" t="e">
        <f>VLOOKUP(D22939,'SOAT LIQ'!$A$87:$C$3416,3,FALSE)</f>
        <v>#N/A</v>
      </c>
      <c r="F22939" t="s">
        <v>21636</v>
      </c>
    </row>
    <row r="22940" spans="1:6" x14ac:dyDescent="0.25">
      <c r="A22940" t="s">
        <v>10051</v>
      </c>
      <c r="B22940" s="100" t="s">
        <v>19269</v>
      </c>
      <c r="C22940" s="100"/>
      <c r="D22940" s="124"/>
      <c r="E22940" s="157" t="e">
        <f>VLOOKUP(D22940,'SOAT LIQ'!$A$87:$C$3416,3,FALSE)</f>
        <v>#N/A</v>
      </c>
      <c r="F22940" t="s">
        <v>21636</v>
      </c>
    </row>
    <row r="22941" spans="1:6" x14ac:dyDescent="0.25">
      <c r="A22941" t="s">
        <v>10051</v>
      </c>
      <c r="B22941" s="100" t="s">
        <v>19270</v>
      </c>
      <c r="C22941" s="100"/>
      <c r="D22941" s="124"/>
      <c r="E22941" s="157" t="e">
        <f>VLOOKUP(D22941,'SOAT LIQ'!$A$87:$C$3416,3,FALSE)</f>
        <v>#N/A</v>
      </c>
      <c r="F22941" t="s">
        <v>21636</v>
      </c>
    </row>
    <row r="22942" spans="1:6" x14ac:dyDescent="0.25">
      <c r="A22942" t="s">
        <v>10051</v>
      </c>
      <c r="B22942" s="100" t="s">
        <v>19271</v>
      </c>
      <c r="C22942" s="100"/>
      <c r="D22942" s="124"/>
      <c r="E22942" s="157" t="e">
        <f>VLOOKUP(D22942,'SOAT LIQ'!$A$87:$C$3416,3,FALSE)</f>
        <v>#N/A</v>
      </c>
      <c r="F22942" t="s">
        <v>21636</v>
      </c>
    </row>
    <row r="22943" spans="1:6" x14ac:dyDescent="0.25">
      <c r="A22943" t="s">
        <v>10051</v>
      </c>
      <c r="B22943" s="100" t="s">
        <v>19272</v>
      </c>
      <c r="C22943" s="100"/>
      <c r="D22943" s="124"/>
      <c r="E22943" s="157" t="e">
        <f>VLOOKUP(D22943,'SOAT LIQ'!$A$87:$C$3416,3,FALSE)</f>
        <v>#N/A</v>
      </c>
      <c r="F22943" t="s">
        <v>21636</v>
      </c>
    </row>
    <row r="22944" spans="1:6" x14ac:dyDescent="0.25">
      <c r="A22944" t="s">
        <v>10051</v>
      </c>
      <c r="B22944" s="100" t="s">
        <v>19273</v>
      </c>
      <c r="C22944" s="100"/>
      <c r="D22944" s="124"/>
      <c r="E22944" s="157" t="e">
        <f>VLOOKUP(D22944,'SOAT LIQ'!$A$87:$C$3416,3,FALSE)</f>
        <v>#N/A</v>
      </c>
      <c r="F22944" t="s">
        <v>21636</v>
      </c>
    </row>
    <row r="22945" spans="1:6" x14ac:dyDescent="0.25">
      <c r="A22945" t="s">
        <v>10051</v>
      </c>
      <c r="B22945" s="100" t="s">
        <v>19274</v>
      </c>
      <c r="C22945" s="100"/>
      <c r="D22945" s="124"/>
      <c r="E22945" s="157" t="e">
        <f>VLOOKUP(D22945,'SOAT LIQ'!$A$87:$C$3416,3,FALSE)</f>
        <v>#N/A</v>
      </c>
      <c r="F22945" t="s">
        <v>21636</v>
      </c>
    </row>
    <row r="22946" spans="1:6" x14ac:dyDescent="0.25">
      <c r="A22946" t="s">
        <v>10051</v>
      </c>
      <c r="B22946" s="100" t="s">
        <v>19275</v>
      </c>
      <c r="C22946" s="100"/>
      <c r="D22946" s="124"/>
      <c r="E22946" s="157" t="e">
        <f>VLOOKUP(D22946,'SOAT LIQ'!$A$87:$C$3416,3,FALSE)</f>
        <v>#N/A</v>
      </c>
      <c r="F22946" t="s">
        <v>21636</v>
      </c>
    </row>
    <row r="22947" spans="1:6" x14ac:dyDescent="0.25">
      <c r="A22947" t="s">
        <v>10051</v>
      </c>
      <c r="B22947" s="100" t="s">
        <v>19276</v>
      </c>
      <c r="C22947" s="100"/>
      <c r="D22947" s="124"/>
      <c r="E22947" s="157" t="e">
        <f>VLOOKUP(D22947,'SOAT LIQ'!$A$87:$C$3416,3,FALSE)</f>
        <v>#N/A</v>
      </c>
      <c r="F22947" t="s">
        <v>21636</v>
      </c>
    </row>
    <row r="22948" spans="1:6" x14ac:dyDescent="0.25">
      <c r="A22948" t="s">
        <v>10051</v>
      </c>
      <c r="B22948" s="100" t="s">
        <v>19277</v>
      </c>
      <c r="C22948" s="100"/>
      <c r="D22948" s="124"/>
      <c r="E22948" s="157" t="e">
        <f>VLOOKUP(D22948,'SOAT LIQ'!$A$87:$C$3416,3,FALSE)</f>
        <v>#N/A</v>
      </c>
      <c r="F22948" t="s">
        <v>21636</v>
      </c>
    </row>
    <row r="22949" spans="1:6" x14ac:dyDescent="0.25">
      <c r="A22949" t="s">
        <v>10051</v>
      </c>
      <c r="B22949" s="100" t="s">
        <v>19278</v>
      </c>
      <c r="C22949" s="100"/>
      <c r="D22949" s="124"/>
      <c r="E22949" s="157" t="e">
        <f>VLOOKUP(D22949,'SOAT LIQ'!$A$87:$C$3416,3,FALSE)</f>
        <v>#N/A</v>
      </c>
      <c r="F22949" t="s">
        <v>21636</v>
      </c>
    </row>
    <row r="22950" spans="1:6" x14ac:dyDescent="0.25">
      <c r="A22950" t="s">
        <v>10051</v>
      </c>
      <c r="B22950" s="100" t="s">
        <v>19279</v>
      </c>
      <c r="C22950" s="100"/>
      <c r="D22950" s="124"/>
      <c r="E22950" s="157" t="e">
        <f>VLOOKUP(D22950,'SOAT LIQ'!$A$87:$C$3416,3,FALSE)</f>
        <v>#N/A</v>
      </c>
      <c r="F22950" t="s">
        <v>21636</v>
      </c>
    </row>
    <row r="22951" spans="1:6" x14ac:dyDescent="0.25">
      <c r="A22951" t="s">
        <v>10051</v>
      </c>
      <c r="B22951" s="100" t="s">
        <v>19280</v>
      </c>
      <c r="C22951" s="100"/>
      <c r="D22951" s="124"/>
      <c r="E22951" s="157" t="e">
        <f>VLOOKUP(D22951,'SOAT LIQ'!$A$87:$C$3416,3,FALSE)</f>
        <v>#N/A</v>
      </c>
      <c r="F22951" t="s">
        <v>21636</v>
      </c>
    </row>
    <row r="22952" spans="1:6" x14ac:dyDescent="0.25">
      <c r="A22952" t="s">
        <v>10051</v>
      </c>
      <c r="B22952" s="100" t="s">
        <v>19281</v>
      </c>
      <c r="C22952" s="100"/>
      <c r="D22952" s="124"/>
      <c r="E22952" s="157" t="e">
        <f>VLOOKUP(D22952,'SOAT LIQ'!$A$87:$C$3416,3,FALSE)</f>
        <v>#N/A</v>
      </c>
      <c r="F22952" t="s">
        <v>21636</v>
      </c>
    </row>
    <row r="22953" spans="1:6" x14ac:dyDescent="0.25">
      <c r="A22953" t="s">
        <v>10051</v>
      </c>
      <c r="B22953" s="100" t="s">
        <v>19282</v>
      </c>
      <c r="C22953" s="100"/>
      <c r="D22953" s="124"/>
      <c r="E22953" s="157" t="e">
        <f>VLOOKUP(D22953,'SOAT LIQ'!$A$87:$C$3416,3,FALSE)</f>
        <v>#N/A</v>
      </c>
      <c r="F22953" t="s">
        <v>21636</v>
      </c>
    </row>
    <row r="22954" spans="1:6" x14ac:dyDescent="0.25">
      <c r="A22954" t="s">
        <v>10051</v>
      </c>
      <c r="B22954" s="100" t="s">
        <v>19283</v>
      </c>
      <c r="C22954" s="100"/>
      <c r="D22954" s="124"/>
      <c r="E22954" s="157" t="e">
        <f>VLOOKUP(D22954,'SOAT LIQ'!$A$87:$C$3416,3,FALSE)</f>
        <v>#N/A</v>
      </c>
      <c r="F22954" t="s">
        <v>21636</v>
      </c>
    </row>
    <row r="22955" spans="1:6" x14ac:dyDescent="0.25">
      <c r="A22955" t="s">
        <v>10051</v>
      </c>
      <c r="B22955" s="100" t="s">
        <v>19284</v>
      </c>
      <c r="C22955" s="100"/>
      <c r="D22955" s="124"/>
      <c r="E22955" s="157" t="e">
        <f>VLOOKUP(D22955,'SOAT LIQ'!$A$87:$C$3416,3,FALSE)</f>
        <v>#N/A</v>
      </c>
      <c r="F22955" t="s">
        <v>21636</v>
      </c>
    </row>
    <row r="22956" spans="1:6" x14ac:dyDescent="0.25">
      <c r="A22956" t="s">
        <v>10051</v>
      </c>
      <c r="B22956" s="100" t="s">
        <v>19285</v>
      </c>
      <c r="C22956" s="100"/>
      <c r="D22956" s="124"/>
      <c r="E22956" s="157" t="e">
        <f>VLOOKUP(D22956,'SOAT LIQ'!$A$87:$C$3416,3,FALSE)</f>
        <v>#N/A</v>
      </c>
      <c r="F22956" t="s">
        <v>21636</v>
      </c>
    </row>
    <row r="22957" spans="1:6" x14ac:dyDescent="0.25">
      <c r="A22957" t="s">
        <v>10051</v>
      </c>
      <c r="B22957" s="100" t="s">
        <v>19286</v>
      </c>
      <c r="C22957" s="100"/>
      <c r="D22957" s="124"/>
      <c r="E22957" s="157" t="e">
        <f>VLOOKUP(D22957,'SOAT LIQ'!$A$87:$C$3416,3,FALSE)</f>
        <v>#N/A</v>
      </c>
      <c r="F22957" t="s">
        <v>21636</v>
      </c>
    </row>
    <row r="22958" spans="1:6" x14ac:dyDescent="0.25">
      <c r="A22958" t="s">
        <v>10051</v>
      </c>
      <c r="B22958" s="100" t="s">
        <v>19287</v>
      </c>
      <c r="C22958" s="100"/>
      <c r="D22958" s="124"/>
      <c r="E22958" s="157" t="e">
        <f>VLOOKUP(D22958,'SOAT LIQ'!$A$87:$C$3416,3,FALSE)</f>
        <v>#N/A</v>
      </c>
      <c r="F22958" t="s">
        <v>21636</v>
      </c>
    </row>
    <row r="22959" spans="1:6" x14ac:dyDescent="0.25">
      <c r="A22959" t="s">
        <v>10051</v>
      </c>
      <c r="B22959" s="100" t="s">
        <v>19288</v>
      </c>
      <c r="C22959" s="100"/>
      <c r="D22959" s="124"/>
      <c r="E22959" s="157" t="e">
        <f>VLOOKUP(D22959,'SOAT LIQ'!$A$87:$C$3416,3,FALSE)</f>
        <v>#N/A</v>
      </c>
      <c r="F22959" t="s">
        <v>21636</v>
      </c>
    </row>
    <row r="22960" spans="1:6" x14ac:dyDescent="0.25">
      <c r="A22960" t="s">
        <v>10051</v>
      </c>
      <c r="B22960" s="100" t="s">
        <v>19289</v>
      </c>
      <c r="C22960" s="100"/>
      <c r="D22960" s="124"/>
      <c r="E22960" s="157" t="e">
        <f>VLOOKUP(D22960,'SOAT LIQ'!$A$87:$C$3416,3,FALSE)</f>
        <v>#N/A</v>
      </c>
      <c r="F22960" t="s">
        <v>21636</v>
      </c>
    </row>
    <row r="22961" spans="1:6" x14ac:dyDescent="0.25">
      <c r="A22961" t="s">
        <v>10051</v>
      </c>
      <c r="B22961" s="100" t="s">
        <v>19290</v>
      </c>
      <c r="C22961" s="100"/>
      <c r="D22961" s="124"/>
      <c r="E22961" s="157" t="e">
        <f>VLOOKUP(D22961,'SOAT LIQ'!$A$87:$C$3416,3,FALSE)</f>
        <v>#N/A</v>
      </c>
      <c r="F22961" t="s">
        <v>21636</v>
      </c>
    </row>
    <row r="22962" spans="1:6" x14ac:dyDescent="0.25">
      <c r="A22962" t="s">
        <v>10051</v>
      </c>
      <c r="B22962" s="100" t="s">
        <v>19291</v>
      </c>
      <c r="C22962" s="100"/>
      <c r="D22962" s="124"/>
      <c r="E22962" s="157" t="e">
        <f>VLOOKUP(D22962,'SOAT LIQ'!$A$87:$C$3416,3,FALSE)</f>
        <v>#N/A</v>
      </c>
      <c r="F22962" t="s">
        <v>21636</v>
      </c>
    </row>
    <row r="22963" spans="1:6" x14ac:dyDescent="0.25">
      <c r="A22963" t="s">
        <v>10051</v>
      </c>
      <c r="B22963" s="100" t="s">
        <v>19292</v>
      </c>
      <c r="C22963" s="100"/>
      <c r="D22963" s="124"/>
      <c r="E22963" s="157" t="e">
        <f>VLOOKUP(D22963,'SOAT LIQ'!$A$87:$C$3416,3,FALSE)</f>
        <v>#N/A</v>
      </c>
      <c r="F22963" t="s">
        <v>21636</v>
      </c>
    </row>
    <row r="22964" spans="1:6" x14ac:dyDescent="0.25">
      <c r="A22964" t="s">
        <v>10051</v>
      </c>
      <c r="B22964" s="100" t="s">
        <v>19293</v>
      </c>
      <c r="C22964" s="100"/>
      <c r="D22964" s="124"/>
      <c r="E22964" s="157" t="e">
        <f>VLOOKUP(D22964,'SOAT LIQ'!$A$87:$C$3416,3,FALSE)</f>
        <v>#N/A</v>
      </c>
      <c r="F22964" t="s">
        <v>21636</v>
      </c>
    </row>
    <row r="22965" spans="1:6" x14ac:dyDescent="0.25">
      <c r="A22965" t="s">
        <v>10051</v>
      </c>
      <c r="B22965" s="100" t="s">
        <v>19294</v>
      </c>
      <c r="C22965" s="100"/>
      <c r="D22965" s="124"/>
      <c r="E22965" s="157" t="e">
        <f>VLOOKUP(D22965,'SOAT LIQ'!$A$87:$C$3416,3,FALSE)</f>
        <v>#N/A</v>
      </c>
      <c r="F22965" t="s">
        <v>21636</v>
      </c>
    </row>
    <row r="22966" spans="1:6" x14ac:dyDescent="0.25">
      <c r="A22966" t="s">
        <v>10051</v>
      </c>
      <c r="B22966" s="100" t="s">
        <v>19295</v>
      </c>
      <c r="C22966" s="100"/>
      <c r="D22966" s="124"/>
      <c r="E22966" s="157" t="e">
        <f>VLOOKUP(D22966,'SOAT LIQ'!$A$87:$C$3416,3,FALSE)</f>
        <v>#N/A</v>
      </c>
      <c r="F22966" t="s">
        <v>21636</v>
      </c>
    </row>
    <row r="22967" spans="1:6" x14ac:dyDescent="0.25">
      <c r="A22967" t="s">
        <v>10051</v>
      </c>
      <c r="B22967" s="100" t="s">
        <v>19296</v>
      </c>
      <c r="C22967" s="100"/>
      <c r="D22967" s="124"/>
      <c r="E22967" s="157" t="e">
        <f>VLOOKUP(D22967,'SOAT LIQ'!$A$87:$C$3416,3,FALSE)</f>
        <v>#N/A</v>
      </c>
      <c r="F22967" t="s">
        <v>21636</v>
      </c>
    </row>
    <row r="22968" spans="1:6" x14ac:dyDescent="0.25">
      <c r="A22968" t="s">
        <v>10051</v>
      </c>
      <c r="B22968" s="100" t="s">
        <v>19297</v>
      </c>
      <c r="C22968" s="100"/>
      <c r="D22968" s="124"/>
      <c r="E22968" s="157" t="e">
        <f>VLOOKUP(D22968,'SOAT LIQ'!$A$87:$C$3416,3,FALSE)</f>
        <v>#N/A</v>
      </c>
      <c r="F22968" t="s">
        <v>21636</v>
      </c>
    </row>
    <row r="22969" spans="1:6" x14ac:dyDescent="0.25">
      <c r="A22969" t="s">
        <v>10051</v>
      </c>
      <c r="B22969" s="100" t="s">
        <v>19298</v>
      </c>
      <c r="C22969" s="100"/>
      <c r="D22969" s="124"/>
      <c r="E22969" s="157" t="e">
        <f>VLOOKUP(D22969,'SOAT LIQ'!$A$87:$C$3416,3,FALSE)</f>
        <v>#N/A</v>
      </c>
      <c r="F22969" t="s">
        <v>21636</v>
      </c>
    </row>
    <row r="22970" spans="1:6" x14ac:dyDescent="0.25">
      <c r="A22970" t="s">
        <v>10051</v>
      </c>
      <c r="B22970" s="100" t="s">
        <v>19299</v>
      </c>
      <c r="C22970" s="100"/>
      <c r="D22970" s="124"/>
      <c r="E22970" s="157" t="e">
        <f>VLOOKUP(D22970,'SOAT LIQ'!$A$87:$C$3416,3,FALSE)</f>
        <v>#N/A</v>
      </c>
      <c r="F22970" t="s">
        <v>21636</v>
      </c>
    </row>
    <row r="22971" spans="1:6" x14ac:dyDescent="0.25">
      <c r="A22971" t="s">
        <v>10051</v>
      </c>
      <c r="B22971" s="100" t="s">
        <v>19300</v>
      </c>
      <c r="C22971" s="100"/>
      <c r="D22971" s="124"/>
      <c r="E22971" s="157" t="e">
        <f>VLOOKUP(D22971,'SOAT LIQ'!$A$87:$C$3416,3,FALSE)</f>
        <v>#N/A</v>
      </c>
      <c r="F22971" t="s">
        <v>21636</v>
      </c>
    </row>
    <row r="22972" spans="1:6" x14ac:dyDescent="0.25">
      <c r="A22972" t="s">
        <v>10051</v>
      </c>
      <c r="B22972" s="100" t="s">
        <v>19301</v>
      </c>
      <c r="C22972" s="100"/>
      <c r="D22972" s="124"/>
      <c r="E22972" s="157" t="e">
        <f>VLOOKUP(D22972,'SOAT LIQ'!$A$87:$C$3416,3,FALSE)</f>
        <v>#N/A</v>
      </c>
      <c r="F22972" t="s">
        <v>21636</v>
      </c>
    </row>
    <row r="22973" spans="1:6" x14ac:dyDescent="0.25">
      <c r="A22973" t="s">
        <v>10051</v>
      </c>
      <c r="B22973" s="100" t="s">
        <v>19302</v>
      </c>
      <c r="C22973" s="100"/>
      <c r="D22973" s="124"/>
      <c r="E22973" s="157" t="e">
        <f>VLOOKUP(D22973,'SOAT LIQ'!$A$87:$C$3416,3,FALSE)</f>
        <v>#N/A</v>
      </c>
      <c r="F22973" t="s">
        <v>21636</v>
      </c>
    </row>
    <row r="22974" spans="1:6" x14ac:dyDescent="0.25">
      <c r="A22974" t="s">
        <v>10051</v>
      </c>
      <c r="B22974" s="100" t="s">
        <v>19303</v>
      </c>
      <c r="C22974" s="100"/>
      <c r="D22974" s="124"/>
      <c r="E22974" s="157" t="e">
        <f>VLOOKUP(D22974,'SOAT LIQ'!$A$87:$C$3416,3,FALSE)</f>
        <v>#N/A</v>
      </c>
      <c r="F22974" t="s">
        <v>21636</v>
      </c>
    </row>
    <row r="22975" spans="1:6" x14ac:dyDescent="0.25">
      <c r="A22975" t="s">
        <v>10051</v>
      </c>
      <c r="B22975" s="100" t="s">
        <v>19304</v>
      </c>
      <c r="C22975" s="100"/>
      <c r="D22975" s="124"/>
      <c r="E22975" s="157" t="e">
        <f>VLOOKUP(D22975,'SOAT LIQ'!$A$87:$C$3416,3,FALSE)</f>
        <v>#N/A</v>
      </c>
      <c r="F22975" t="s">
        <v>21636</v>
      </c>
    </row>
    <row r="22976" spans="1:6" x14ac:dyDescent="0.25">
      <c r="A22976" t="s">
        <v>10051</v>
      </c>
      <c r="B22976" s="100" t="s">
        <v>19305</v>
      </c>
      <c r="C22976" s="100"/>
      <c r="D22976" s="124"/>
      <c r="E22976" s="157" t="e">
        <f>VLOOKUP(D22976,'SOAT LIQ'!$A$87:$C$3416,3,FALSE)</f>
        <v>#N/A</v>
      </c>
      <c r="F22976" t="s">
        <v>21636</v>
      </c>
    </row>
    <row r="22977" spans="1:6" x14ac:dyDescent="0.25">
      <c r="A22977" t="s">
        <v>10051</v>
      </c>
      <c r="B22977" s="100" t="s">
        <v>19306</v>
      </c>
      <c r="C22977" s="100"/>
      <c r="D22977" s="124"/>
      <c r="E22977" s="157" t="e">
        <f>VLOOKUP(D22977,'SOAT LIQ'!$A$87:$C$3416,3,FALSE)</f>
        <v>#N/A</v>
      </c>
      <c r="F22977" t="s">
        <v>21636</v>
      </c>
    </row>
    <row r="22978" spans="1:6" x14ac:dyDescent="0.25">
      <c r="A22978" t="s">
        <v>10051</v>
      </c>
      <c r="B22978" s="100" t="s">
        <v>19307</v>
      </c>
      <c r="C22978" s="100"/>
      <c r="D22978" s="124"/>
      <c r="E22978" s="157" t="e">
        <f>VLOOKUP(D22978,'SOAT LIQ'!$A$87:$C$3416,3,FALSE)</f>
        <v>#N/A</v>
      </c>
      <c r="F22978" t="s">
        <v>21636</v>
      </c>
    </row>
    <row r="22979" spans="1:6" x14ac:dyDescent="0.25">
      <c r="A22979" t="s">
        <v>10051</v>
      </c>
      <c r="B22979" s="100" t="s">
        <v>19308</v>
      </c>
      <c r="C22979" s="100"/>
      <c r="D22979" s="124"/>
      <c r="E22979" s="157" t="e">
        <f>VLOOKUP(D22979,'SOAT LIQ'!$A$87:$C$3416,3,FALSE)</f>
        <v>#N/A</v>
      </c>
      <c r="F22979" t="s">
        <v>21636</v>
      </c>
    </row>
    <row r="22980" spans="1:6" x14ac:dyDescent="0.25">
      <c r="A22980" t="s">
        <v>10051</v>
      </c>
      <c r="B22980" s="100" t="s">
        <v>19309</v>
      </c>
      <c r="C22980" s="100"/>
      <c r="D22980" s="124"/>
      <c r="E22980" s="157" t="e">
        <f>VLOOKUP(D22980,'SOAT LIQ'!$A$87:$C$3416,3,FALSE)</f>
        <v>#N/A</v>
      </c>
      <c r="F22980" t="s">
        <v>21636</v>
      </c>
    </row>
    <row r="22981" spans="1:6" x14ac:dyDescent="0.25">
      <c r="A22981" t="s">
        <v>10051</v>
      </c>
      <c r="B22981" s="100" t="s">
        <v>19310</v>
      </c>
      <c r="C22981" s="100"/>
      <c r="D22981" s="124"/>
      <c r="E22981" s="157" t="e">
        <f>VLOOKUP(D22981,'SOAT LIQ'!$A$87:$C$3416,3,FALSE)</f>
        <v>#N/A</v>
      </c>
      <c r="F22981" t="s">
        <v>21636</v>
      </c>
    </row>
    <row r="22982" spans="1:6" x14ac:dyDescent="0.25">
      <c r="A22982" t="s">
        <v>10059</v>
      </c>
      <c r="B22982" s="100" t="s">
        <v>19311</v>
      </c>
      <c r="C22982" s="100"/>
      <c r="D22982" s="124"/>
      <c r="E22982" s="157" t="e">
        <f>VLOOKUP(D22982,'SOAT LIQ'!$A$87:$C$3416,3,FALSE)</f>
        <v>#N/A</v>
      </c>
      <c r="F22982" t="s">
        <v>21636</v>
      </c>
    </row>
    <row r="22983" spans="1:6" x14ac:dyDescent="0.25">
      <c r="A22983" t="s">
        <v>10059</v>
      </c>
      <c r="B22983" s="100" t="s">
        <v>19312</v>
      </c>
      <c r="C22983" s="100"/>
      <c r="D22983" s="124"/>
      <c r="E22983" s="157" t="e">
        <f>VLOOKUP(D22983,'SOAT LIQ'!$A$87:$C$3416,3,FALSE)</f>
        <v>#N/A</v>
      </c>
      <c r="F22983" t="s">
        <v>21636</v>
      </c>
    </row>
    <row r="22984" spans="1:6" x14ac:dyDescent="0.25">
      <c r="A22984" t="s">
        <v>10059</v>
      </c>
      <c r="B22984" s="100" t="s">
        <v>19313</v>
      </c>
      <c r="C22984" s="100"/>
      <c r="D22984" s="124"/>
      <c r="E22984" s="157" t="e">
        <f>VLOOKUP(D22984,'SOAT LIQ'!$A$87:$C$3416,3,FALSE)</f>
        <v>#N/A</v>
      </c>
      <c r="F22984" t="s">
        <v>21636</v>
      </c>
    </row>
    <row r="22985" spans="1:6" x14ac:dyDescent="0.25">
      <c r="A22985" t="s">
        <v>10059</v>
      </c>
      <c r="B22985" s="100" t="s">
        <v>19314</v>
      </c>
      <c r="C22985" s="100"/>
      <c r="D22985" s="124"/>
      <c r="E22985" s="157" t="e">
        <f>VLOOKUP(D22985,'SOAT LIQ'!$A$87:$C$3416,3,FALSE)</f>
        <v>#N/A</v>
      </c>
      <c r="F22985" t="s">
        <v>21636</v>
      </c>
    </row>
    <row r="22986" spans="1:6" x14ac:dyDescent="0.25">
      <c r="A22986" t="s">
        <v>10059</v>
      </c>
      <c r="B22986" s="100" t="s">
        <v>19315</v>
      </c>
      <c r="C22986" s="100"/>
      <c r="D22986" s="124"/>
      <c r="E22986" s="157" t="e">
        <f>VLOOKUP(D22986,'SOAT LIQ'!$A$87:$C$3416,3,FALSE)</f>
        <v>#N/A</v>
      </c>
      <c r="F22986" t="s">
        <v>21636</v>
      </c>
    </row>
    <row r="22987" spans="1:6" x14ac:dyDescent="0.25">
      <c r="A22987" t="s">
        <v>10059</v>
      </c>
      <c r="B22987" s="100" t="s">
        <v>19316</v>
      </c>
      <c r="C22987" s="100"/>
      <c r="D22987" s="124"/>
      <c r="E22987" s="157" t="e">
        <f>VLOOKUP(D22987,'SOAT LIQ'!$A$87:$C$3416,3,FALSE)</f>
        <v>#N/A</v>
      </c>
      <c r="F22987" t="s">
        <v>21636</v>
      </c>
    </row>
    <row r="22988" spans="1:6" x14ac:dyDescent="0.25">
      <c r="A22988" t="s">
        <v>10059</v>
      </c>
      <c r="B22988" s="100" t="s">
        <v>19317</v>
      </c>
      <c r="C22988" s="100"/>
      <c r="D22988" s="124"/>
      <c r="E22988" s="157" t="e">
        <f>VLOOKUP(D22988,'SOAT LIQ'!$A$87:$C$3416,3,FALSE)</f>
        <v>#N/A</v>
      </c>
      <c r="F22988" t="s">
        <v>21636</v>
      </c>
    </row>
    <row r="22989" spans="1:6" x14ac:dyDescent="0.25">
      <c r="A22989" t="s">
        <v>10059</v>
      </c>
      <c r="B22989" s="100" t="s">
        <v>19318</v>
      </c>
      <c r="C22989" s="100"/>
      <c r="D22989" s="124"/>
      <c r="E22989" s="157" t="e">
        <f>VLOOKUP(D22989,'SOAT LIQ'!$A$87:$C$3416,3,FALSE)</f>
        <v>#N/A</v>
      </c>
      <c r="F22989" t="s">
        <v>21636</v>
      </c>
    </row>
    <row r="22990" spans="1:6" x14ac:dyDescent="0.25">
      <c r="A22990" t="s">
        <v>10059</v>
      </c>
      <c r="B22990" s="100" t="s">
        <v>19319</v>
      </c>
      <c r="C22990" s="100"/>
      <c r="D22990" s="124"/>
      <c r="E22990" s="157" t="e">
        <f>VLOOKUP(D22990,'SOAT LIQ'!$A$87:$C$3416,3,FALSE)</f>
        <v>#N/A</v>
      </c>
      <c r="F22990" t="s">
        <v>21636</v>
      </c>
    </row>
    <row r="22991" spans="1:6" x14ac:dyDescent="0.25">
      <c r="A22991" t="s">
        <v>10059</v>
      </c>
      <c r="B22991" s="100" t="s">
        <v>19320</v>
      </c>
      <c r="C22991" s="100"/>
      <c r="D22991" s="124"/>
      <c r="E22991" s="157" t="e">
        <f>VLOOKUP(D22991,'SOAT LIQ'!$A$87:$C$3416,3,FALSE)</f>
        <v>#N/A</v>
      </c>
      <c r="F22991" t="s">
        <v>21636</v>
      </c>
    </row>
    <row r="22992" spans="1:6" x14ac:dyDescent="0.25">
      <c r="A22992" t="s">
        <v>10059</v>
      </c>
      <c r="B22992" s="100" t="s">
        <v>19321</v>
      </c>
      <c r="C22992" s="100"/>
      <c r="D22992" s="124"/>
      <c r="E22992" s="157" t="e">
        <f>VLOOKUP(D22992,'SOAT LIQ'!$A$87:$C$3416,3,FALSE)</f>
        <v>#N/A</v>
      </c>
      <c r="F22992" t="s">
        <v>21636</v>
      </c>
    </row>
    <row r="22993" spans="1:6" x14ac:dyDescent="0.25">
      <c r="A22993" t="s">
        <v>10059</v>
      </c>
      <c r="B22993" s="100" t="s">
        <v>19322</v>
      </c>
      <c r="C22993" s="100"/>
      <c r="D22993" s="124"/>
      <c r="E22993" s="157" t="e">
        <f>VLOOKUP(D22993,'SOAT LIQ'!$A$87:$C$3416,3,FALSE)</f>
        <v>#N/A</v>
      </c>
      <c r="F22993" t="s">
        <v>21636</v>
      </c>
    </row>
    <row r="22994" spans="1:6" x14ac:dyDescent="0.25">
      <c r="A22994" t="s">
        <v>10059</v>
      </c>
      <c r="B22994" s="100" t="s">
        <v>19323</v>
      </c>
      <c r="C22994" s="100"/>
      <c r="D22994" s="124"/>
      <c r="E22994" s="157" t="e">
        <f>VLOOKUP(D22994,'SOAT LIQ'!$A$87:$C$3416,3,FALSE)</f>
        <v>#N/A</v>
      </c>
      <c r="F22994" t="s">
        <v>21636</v>
      </c>
    </row>
    <row r="22995" spans="1:6" x14ac:dyDescent="0.25">
      <c r="A22995" t="s">
        <v>10059</v>
      </c>
      <c r="B22995" s="100" t="s">
        <v>19324</v>
      </c>
      <c r="C22995" s="100"/>
      <c r="D22995" s="124"/>
      <c r="E22995" s="157" t="e">
        <f>VLOOKUP(D22995,'SOAT LIQ'!$A$87:$C$3416,3,FALSE)</f>
        <v>#N/A</v>
      </c>
      <c r="F22995" t="s">
        <v>21636</v>
      </c>
    </row>
    <row r="22996" spans="1:6" x14ac:dyDescent="0.25">
      <c r="A22996" t="s">
        <v>10059</v>
      </c>
      <c r="B22996" s="100" t="s">
        <v>19325</v>
      </c>
      <c r="C22996" s="100"/>
      <c r="D22996" s="124"/>
      <c r="E22996" s="157" t="e">
        <f>VLOOKUP(D22996,'SOAT LIQ'!$A$87:$C$3416,3,FALSE)</f>
        <v>#N/A</v>
      </c>
      <c r="F22996" t="s">
        <v>21636</v>
      </c>
    </row>
    <row r="22997" spans="1:6" x14ac:dyDescent="0.25">
      <c r="A22997" t="s">
        <v>10059</v>
      </c>
      <c r="B22997" s="100" t="s">
        <v>19326</v>
      </c>
      <c r="C22997" s="100"/>
      <c r="D22997" s="124"/>
      <c r="E22997" s="157" t="e">
        <f>VLOOKUP(D22997,'SOAT LIQ'!$A$87:$C$3416,3,FALSE)</f>
        <v>#N/A</v>
      </c>
      <c r="F22997" t="s">
        <v>21636</v>
      </c>
    </row>
    <row r="22998" spans="1:6" x14ac:dyDescent="0.25">
      <c r="A22998" t="s">
        <v>10059</v>
      </c>
      <c r="B22998" s="100" t="s">
        <v>19327</v>
      </c>
      <c r="C22998" s="100"/>
      <c r="D22998" s="124"/>
      <c r="E22998" s="157" t="e">
        <f>VLOOKUP(D22998,'SOAT LIQ'!$A$87:$C$3416,3,FALSE)</f>
        <v>#N/A</v>
      </c>
      <c r="F22998" t="s">
        <v>21636</v>
      </c>
    </row>
    <row r="22999" spans="1:6" x14ac:dyDescent="0.25">
      <c r="A22999" t="s">
        <v>10059</v>
      </c>
      <c r="B22999" s="100" t="s">
        <v>19328</v>
      </c>
      <c r="C22999" s="100"/>
      <c r="D22999" s="124"/>
      <c r="E22999" s="157" t="e">
        <f>VLOOKUP(D22999,'SOAT LIQ'!$A$87:$C$3416,3,FALSE)</f>
        <v>#N/A</v>
      </c>
      <c r="F22999" t="s">
        <v>21636</v>
      </c>
    </row>
    <row r="23000" spans="1:6" x14ac:dyDescent="0.25">
      <c r="A23000" t="s">
        <v>10059</v>
      </c>
      <c r="B23000" s="100" t="s">
        <v>19329</v>
      </c>
      <c r="C23000" s="100"/>
      <c r="D23000" s="124"/>
      <c r="E23000" s="157" t="e">
        <f>VLOOKUP(D23000,'SOAT LIQ'!$A$87:$C$3416,3,FALSE)</f>
        <v>#N/A</v>
      </c>
      <c r="F23000" t="s">
        <v>21636</v>
      </c>
    </row>
    <row r="23001" spans="1:6" x14ac:dyDescent="0.25">
      <c r="A23001" t="s">
        <v>10059</v>
      </c>
      <c r="B23001" s="100" t="s">
        <v>19330</v>
      </c>
      <c r="C23001" s="100"/>
      <c r="D23001" s="124"/>
      <c r="E23001" s="157" t="e">
        <f>VLOOKUP(D23001,'SOAT LIQ'!$A$87:$C$3416,3,FALSE)</f>
        <v>#N/A</v>
      </c>
      <c r="F23001" t="s">
        <v>21636</v>
      </c>
    </row>
    <row r="23002" spans="1:6" x14ac:dyDescent="0.25">
      <c r="A23002" t="s">
        <v>10059</v>
      </c>
      <c r="B23002" s="100" t="s">
        <v>19331</v>
      </c>
      <c r="C23002" s="100"/>
      <c r="D23002" s="124"/>
      <c r="E23002" s="157" t="e">
        <f>VLOOKUP(D23002,'SOAT LIQ'!$A$87:$C$3416,3,FALSE)</f>
        <v>#N/A</v>
      </c>
      <c r="F23002" t="s">
        <v>21636</v>
      </c>
    </row>
    <row r="23003" spans="1:6" x14ac:dyDescent="0.25">
      <c r="A23003" t="s">
        <v>10059</v>
      </c>
      <c r="B23003" s="100" t="s">
        <v>19332</v>
      </c>
      <c r="C23003" s="100"/>
      <c r="D23003" s="124"/>
      <c r="E23003" s="157" t="e">
        <f>VLOOKUP(D23003,'SOAT LIQ'!$A$87:$C$3416,3,FALSE)</f>
        <v>#N/A</v>
      </c>
      <c r="F23003" t="s">
        <v>21636</v>
      </c>
    </row>
    <row r="23004" spans="1:6" x14ac:dyDescent="0.25">
      <c r="A23004" t="s">
        <v>10059</v>
      </c>
      <c r="B23004" s="100" t="s">
        <v>19333</v>
      </c>
      <c r="C23004" s="100"/>
      <c r="D23004" s="124"/>
      <c r="E23004" s="157" t="e">
        <f>VLOOKUP(D23004,'SOAT LIQ'!$A$87:$C$3416,3,FALSE)</f>
        <v>#N/A</v>
      </c>
      <c r="F23004" t="s">
        <v>21636</v>
      </c>
    </row>
    <row r="23005" spans="1:6" x14ac:dyDescent="0.25">
      <c r="A23005" t="s">
        <v>10059</v>
      </c>
      <c r="B23005" s="100" t="s">
        <v>19334</v>
      </c>
      <c r="C23005" s="100"/>
      <c r="D23005" s="124"/>
      <c r="E23005" s="157" t="e">
        <f>VLOOKUP(D23005,'SOAT LIQ'!$A$87:$C$3416,3,FALSE)</f>
        <v>#N/A</v>
      </c>
      <c r="F23005" t="s">
        <v>21636</v>
      </c>
    </row>
    <row r="23006" spans="1:6" x14ac:dyDescent="0.25">
      <c r="A23006" t="s">
        <v>10059</v>
      </c>
      <c r="B23006" s="100" t="s">
        <v>19335</v>
      </c>
      <c r="C23006" s="100"/>
      <c r="D23006" s="124"/>
      <c r="E23006" s="157" t="e">
        <f>VLOOKUP(D23006,'SOAT LIQ'!$A$87:$C$3416,3,FALSE)</f>
        <v>#N/A</v>
      </c>
      <c r="F23006" t="s">
        <v>21636</v>
      </c>
    </row>
    <row r="23007" spans="1:6" x14ac:dyDescent="0.25">
      <c r="A23007" t="s">
        <v>10059</v>
      </c>
      <c r="B23007" s="100" t="s">
        <v>19336</v>
      </c>
      <c r="C23007" s="100"/>
      <c r="D23007" s="124"/>
      <c r="E23007" s="157" t="e">
        <f>VLOOKUP(D23007,'SOAT LIQ'!$A$87:$C$3416,3,FALSE)</f>
        <v>#N/A</v>
      </c>
      <c r="F23007" t="s">
        <v>21636</v>
      </c>
    </row>
    <row r="23008" spans="1:6" x14ac:dyDescent="0.25">
      <c r="A23008" t="s">
        <v>10059</v>
      </c>
      <c r="B23008" s="100" t="s">
        <v>19337</v>
      </c>
      <c r="C23008" s="100"/>
      <c r="D23008" s="124"/>
      <c r="E23008" s="157" t="e">
        <f>VLOOKUP(D23008,'SOAT LIQ'!$A$87:$C$3416,3,FALSE)</f>
        <v>#N/A</v>
      </c>
      <c r="F23008" t="s">
        <v>21636</v>
      </c>
    </row>
    <row r="23009" spans="1:6" x14ac:dyDescent="0.25">
      <c r="A23009" t="s">
        <v>10059</v>
      </c>
      <c r="B23009" s="100" t="s">
        <v>19338</v>
      </c>
      <c r="C23009" s="100"/>
      <c r="D23009" s="124"/>
      <c r="E23009" s="157" t="e">
        <f>VLOOKUP(D23009,'SOAT LIQ'!$A$87:$C$3416,3,FALSE)</f>
        <v>#N/A</v>
      </c>
      <c r="F23009" t="s">
        <v>21636</v>
      </c>
    </row>
    <row r="23010" spans="1:6" x14ac:dyDescent="0.25">
      <c r="A23010" t="s">
        <v>10059</v>
      </c>
      <c r="B23010" s="100" t="s">
        <v>19339</v>
      </c>
      <c r="C23010" s="100"/>
      <c r="D23010" s="124"/>
      <c r="E23010" s="157" t="e">
        <f>VLOOKUP(D23010,'SOAT LIQ'!$A$87:$C$3416,3,FALSE)</f>
        <v>#N/A</v>
      </c>
      <c r="F23010" t="s">
        <v>21636</v>
      </c>
    </row>
    <row r="23011" spans="1:6" x14ac:dyDescent="0.25">
      <c r="A23011" t="s">
        <v>10059</v>
      </c>
      <c r="B23011" s="100" t="s">
        <v>19340</v>
      </c>
      <c r="C23011" s="100"/>
      <c r="D23011" s="124"/>
      <c r="E23011" s="157" t="e">
        <f>VLOOKUP(D23011,'SOAT LIQ'!$A$87:$C$3416,3,FALSE)</f>
        <v>#N/A</v>
      </c>
      <c r="F23011" t="s">
        <v>21636</v>
      </c>
    </row>
    <row r="23012" spans="1:6" x14ac:dyDescent="0.25">
      <c r="A23012" t="s">
        <v>10059</v>
      </c>
      <c r="B23012" s="100" t="s">
        <v>19341</v>
      </c>
      <c r="C23012" s="100"/>
      <c r="D23012" s="124"/>
      <c r="E23012" s="157" t="e">
        <f>VLOOKUP(D23012,'SOAT LIQ'!$A$87:$C$3416,3,FALSE)</f>
        <v>#N/A</v>
      </c>
      <c r="F23012" t="s">
        <v>21636</v>
      </c>
    </row>
    <row r="23013" spans="1:6" x14ac:dyDescent="0.25">
      <c r="A23013" t="s">
        <v>10059</v>
      </c>
      <c r="B23013" s="100" t="s">
        <v>19342</v>
      </c>
      <c r="C23013" s="100"/>
      <c r="D23013" s="124"/>
      <c r="E23013" s="157" t="e">
        <f>VLOOKUP(D23013,'SOAT LIQ'!$A$87:$C$3416,3,FALSE)</f>
        <v>#N/A</v>
      </c>
      <c r="F23013" t="s">
        <v>21636</v>
      </c>
    </row>
    <row r="23014" spans="1:6" x14ac:dyDescent="0.25">
      <c r="A23014" t="s">
        <v>10059</v>
      </c>
      <c r="B23014" s="100" t="s">
        <v>19343</v>
      </c>
      <c r="C23014" s="100"/>
      <c r="D23014" s="124"/>
      <c r="E23014" s="157" t="e">
        <f>VLOOKUP(D23014,'SOAT LIQ'!$A$87:$C$3416,3,FALSE)</f>
        <v>#N/A</v>
      </c>
      <c r="F23014" t="s">
        <v>21636</v>
      </c>
    </row>
    <row r="23015" spans="1:6" x14ac:dyDescent="0.25">
      <c r="A23015" t="s">
        <v>10059</v>
      </c>
      <c r="B23015" s="100" t="s">
        <v>19344</v>
      </c>
      <c r="C23015" s="100"/>
      <c r="D23015" s="124"/>
      <c r="E23015" s="157" t="e">
        <f>VLOOKUP(D23015,'SOAT LIQ'!$A$87:$C$3416,3,FALSE)</f>
        <v>#N/A</v>
      </c>
      <c r="F23015" t="s">
        <v>21636</v>
      </c>
    </row>
    <row r="23016" spans="1:6" x14ac:dyDescent="0.25">
      <c r="A23016" t="s">
        <v>10059</v>
      </c>
      <c r="B23016" s="100" t="s">
        <v>19345</v>
      </c>
      <c r="C23016" s="100"/>
      <c r="D23016" s="124"/>
      <c r="E23016" s="157" t="e">
        <f>VLOOKUP(D23016,'SOAT LIQ'!$A$87:$C$3416,3,FALSE)</f>
        <v>#N/A</v>
      </c>
      <c r="F23016" t="s">
        <v>21636</v>
      </c>
    </row>
    <row r="23017" spans="1:6" x14ac:dyDescent="0.25">
      <c r="A23017" t="s">
        <v>10059</v>
      </c>
      <c r="B23017" s="100" t="s">
        <v>19346</v>
      </c>
      <c r="C23017" s="100"/>
      <c r="D23017" s="124"/>
      <c r="E23017" s="157" t="e">
        <f>VLOOKUP(D23017,'SOAT LIQ'!$A$87:$C$3416,3,FALSE)</f>
        <v>#N/A</v>
      </c>
      <c r="F23017" t="s">
        <v>21636</v>
      </c>
    </row>
    <row r="23018" spans="1:6" x14ac:dyDescent="0.25">
      <c r="A23018" t="s">
        <v>10059</v>
      </c>
      <c r="B23018" s="100" t="s">
        <v>19347</v>
      </c>
      <c r="C23018" s="100"/>
      <c r="D23018" s="124"/>
      <c r="E23018" s="157" t="e">
        <f>VLOOKUP(D23018,'SOAT LIQ'!$A$87:$C$3416,3,FALSE)</f>
        <v>#N/A</v>
      </c>
      <c r="F23018" t="s">
        <v>21636</v>
      </c>
    </row>
    <row r="23019" spans="1:6" x14ac:dyDescent="0.25">
      <c r="A23019" t="s">
        <v>10059</v>
      </c>
      <c r="B23019" s="100" t="s">
        <v>19348</v>
      </c>
      <c r="C23019" s="100"/>
      <c r="D23019" s="124"/>
      <c r="E23019" s="157" t="e">
        <f>VLOOKUP(D23019,'SOAT LIQ'!$A$87:$C$3416,3,FALSE)</f>
        <v>#N/A</v>
      </c>
      <c r="F23019" t="s">
        <v>21636</v>
      </c>
    </row>
    <row r="23020" spans="1:6" x14ac:dyDescent="0.25">
      <c r="A23020" t="s">
        <v>10059</v>
      </c>
      <c r="B23020" s="100" t="s">
        <v>19349</v>
      </c>
      <c r="C23020" s="100"/>
      <c r="D23020" s="124"/>
      <c r="E23020" s="157" t="e">
        <f>VLOOKUP(D23020,'SOAT LIQ'!$A$87:$C$3416,3,FALSE)</f>
        <v>#N/A</v>
      </c>
      <c r="F23020" t="s">
        <v>21636</v>
      </c>
    </row>
    <row r="23021" spans="1:6" x14ac:dyDescent="0.25">
      <c r="A23021" t="s">
        <v>10059</v>
      </c>
      <c r="B23021" s="100" t="s">
        <v>19350</v>
      </c>
      <c r="C23021" s="100"/>
      <c r="D23021" s="124"/>
      <c r="E23021" s="157" t="e">
        <f>VLOOKUP(D23021,'SOAT LIQ'!$A$87:$C$3416,3,FALSE)</f>
        <v>#N/A</v>
      </c>
      <c r="F23021" t="s">
        <v>21636</v>
      </c>
    </row>
    <row r="23022" spans="1:6" x14ac:dyDescent="0.25">
      <c r="A23022" t="s">
        <v>10059</v>
      </c>
      <c r="B23022" s="100" t="s">
        <v>19351</v>
      </c>
      <c r="C23022" s="100"/>
      <c r="D23022" s="124"/>
      <c r="E23022" s="157" t="e">
        <f>VLOOKUP(D23022,'SOAT LIQ'!$A$87:$C$3416,3,FALSE)</f>
        <v>#N/A</v>
      </c>
      <c r="F23022" t="s">
        <v>21636</v>
      </c>
    </row>
    <row r="23023" spans="1:6" x14ac:dyDescent="0.25">
      <c r="A23023" t="s">
        <v>10059</v>
      </c>
      <c r="B23023" s="100" t="s">
        <v>19352</v>
      </c>
      <c r="C23023" s="100"/>
      <c r="D23023" s="124"/>
      <c r="E23023" s="157" t="e">
        <f>VLOOKUP(D23023,'SOAT LIQ'!$A$87:$C$3416,3,FALSE)</f>
        <v>#N/A</v>
      </c>
      <c r="F23023" t="s">
        <v>21636</v>
      </c>
    </row>
    <row r="23024" spans="1:6" x14ac:dyDescent="0.25">
      <c r="A23024" t="s">
        <v>10059</v>
      </c>
      <c r="B23024" s="100" t="s">
        <v>19353</v>
      </c>
      <c r="C23024" s="100"/>
      <c r="D23024" s="124"/>
      <c r="E23024" s="157" t="e">
        <f>VLOOKUP(D23024,'SOAT LIQ'!$A$87:$C$3416,3,FALSE)</f>
        <v>#N/A</v>
      </c>
      <c r="F23024" t="s">
        <v>21636</v>
      </c>
    </row>
    <row r="23025" spans="1:6" x14ac:dyDescent="0.25">
      <c r="A23025" t="s">
        <v>10059</v>
      </c>
      <c r="B23025" s="100" t="s">
        <v>19354</v>
      </c>
      <c r="C23025" s="100"/>
      <c r="D23025" s="124"/>
      <c r="E23025" s="157" t="e">
        <f>VLOOKUP(D23025,'SOAT LIQ'!$A$87:$C$3416,3,FALSE)</f>
        <v>#N/A</v>
      </c>
      <c r="F23025" t="s">
        <v>21636</v>
      </c>
    </row>
    <row r="23026" spans="1:6" x14ac:dyDescent="0.25">
      <c r="A23026" t="s">
        <v>10059</v>
      </c>
      <c r="B23026" s="100" t="s">
        <v>19355</v>
      </c>
      <c r="C23026" s="100"/>
      <c r="D23026" s="124"/>
      <c r="E23026" s="157" t="e">
        <f>VLOOKUP(D23026,'SOAT LIQ'!$A$87:$C$3416,3,FALSE)</f>
        <v>#N/A</v>
      </c>
      <c r="F23026" t="s">
        <v>21636</v>
      </c>
    </row>
    <row r="23027" spans="1:6" x14ac:dyDescent="0.25">
      <c r="A23027" t="s">
        <v>10059</v>
      </c>
      <c r="B23027" s="100" t="s">
        <v>19356</v>
      </c>
      <c r="C23027" s="100"/>
      <c r="D23027" s="124"/>
      <c r="E23027" s="157" t="e">
        <f>VLOOKUP(D23027,'SOAT LIQ'!$A$87:$C$3416,3,FALSE)</f>
        <v>#N/A</v>
      </c>
      <c r="F23027" t="s">
        <v>21636</v>
      </c>
    </row>
    <row r="23028" spans="1:6" x14ac:dyDescent="0.25">
      <c r="A23028" t="s">
        <v>10059</v>
      </c>
      <c r="B23028" s="100" t="s">
        <v>19357</v>
      </c>
      <c r="C23028" s="100"/>
      <c r="D23028" s="124"/>
      <c r="E23028" s="157" t="e">
        <f>VLOOKUP(D23028,'SOAT LIQ'!$A$87:$C$3416,3,FALSE)</f>
        <v>#N/A</v>
      </c>
      <c r="F23028" t="s">
        <v>21636</v>
      </c>
    </row>
    <row r="23029" spans="1:6" x14ac:dyDescent="0.25">
      <c r="A23029" t="s">
        <v>10059</v>
      </c>
      <c r="B23029" s="100" t="s">
        <v>19358</v>
      </c>
      <c r="C23029" s="100"/>
      <c r="D23029" s="124"/>
      <c r="E23029" s="157" t="e">
        <f>VLOOKUP(D23029,'SOAT LIQ'!$A$87:$C$3416,3,FALSE)</f>
        <v>#N/A</v>
      </c>
      <c r="F23029" t="s">
        <v>21636</v>
      </c>
    </row>
    <row r="23030" spans="1:6" x14ac:dyDescent="0.25">
      <c r="A23030" t="s">
        <v>10059</v>
      </c>
      <c r="B23030" s="100" t="s">
        <v>19359</v>
      </c>
      <c r="C23030" s="100"/>
      <c r="D23030" s="124"/>
      <c r="E23030" s="157" t="e">
        <f>VLOOKUP(D23030,'SOAT LIQ'!$A$87:$C$3416,3,FALSE)</f>
        <v>#N/A</v>
      </c>
      <c r="F23030" t="s">
        <v>21636</v>
      </c>
    </row>
    <row r="23031" spans="1:6" x14ac:dyDescent="0.25">
      <c r="A23031" t="s">
        <v>10059</v>
      </c>
      <c r="B23031" s="100" t="s">
        <v>19360</v>
      </c>
      <c r="C23031" s="100"/>
      <c r="D23031" s="124"/>
      <c r="E23031" s="157" t="e">
        <f>VLOOKUP(D23031,'SOAT LIQ'!$A$87:$C$3416,3,FALSE)</f>
        <v>#N/A</v>
      </c>
      <c r="F23031" t="s">
        <v>21636</v>
      </c>
    </row>
    <row r="23032" spans="1:6" x14ac:dyDescent="0.25">
      <c r="A23032" t="s">
        <v>10059</v>
      </c>
      <c r="B23032" s="100" t="s">
        <v>19361</v>
      </c>
      <c r="C23032" s="100"/>
      <c r="D23032" s="124"/>
      <c r="E23032" s="157" t="e">
        <f>VLOOKUP(D23032,'SOAT LIQ'!$A$87:$C$3416,3,FALSE)</f>
        <v>#N/A</v>
      </c>
      <c r="F23032" t="s">
        <v>21636</v>
      </c>
    </row>
    <row r="23033" spans="1:6" x14ac:dyDescent="0.25">
      <c r="A23033" t="s">
        <v>10059</v>
      </c>
      <c r="B23033" s="100" t="s">
        <v>19362</v>
      </c>
      <c r="C23033" s="100"/>
      <c r="D23033" s="124"/>
      <c r="E23033" s="157" t="e">
        <f>VLOOKUP(D23033,'SOAT LIQ'!$A$87:$C$3416,3,FALSE)</f>
        <v>#N/A</v>
      </c>
      <c r="F23033" t="s">
        <v>21636</v>
      </c>
    </row>
    <row r="23034" spans="1:6" x14ac:dyDescent="0.25">
      <c r="A23034" t="s">
        <v>10059</v>
      </c>
      <c r="B23034" s="100" t="s">
        <v>19363</v>
      </c>
      <c r="C23034" s="100"/>
      <c r="D23034" s="124"/>
      <c r="E23034" s="157" t="e">
        <f>VLOOKUP(D23034,'SOAT LIQ'!$A$87:$C$3416,3,FALSE)</f>
        <v>#N/A</v>
      </c>
      <c r="F23034" t="s">
        <v>21636</v>
      </c>
    </row>
    <row r="23035" spans="1:6" x14ac:dyDescent="0.25">
      <c r="A23035" t="s">
        <v>10059</v>
      </c>
      <c r="B23035" s="100" t="s">
        <v>19364</v>
      </c>
      <c r="C23035" s="100"/>
      <c r="D23035" s="124"/>
      <c r="E23035" s="157" t="e">
        <f>VLOOKUP(D23035,'SOAT LIQ'!$A$87:$C$3416,3,FALSE)</f>
        <v>#N/A</v>
      </c>
      <c r="F23035" t="s">
        <v>21636</v>
      </c>
    </row>
    <row r="23036" spans="1:6" x14ac:dyDescent="0.25">
      <c r="A23036" t="s">
        <v>10059</v>
      </c>
      <c r="B23036" s="100" t="s">
        <v>19365</v>
      </c>
      <c r="C23036" s="100"/>
      <c r="D23036" s="124"/>
      <c r="E23036" s="157" t="e">
        <f>VLOOKUP(D23036,'SOAT LIQ'!$A$87:$C$3416,3,FALSE)</f>
        <v>#N/A</v>
      </c>
      <c r="F23036" t="s">
        <v>21636</v>
      </c>
    </row>
    <row r="23037" spans="1:6" x14ac:dyDescent="0.25">
      <c r="A23037" t="s">
        <v>10059</v>
      </c>
      <c r="B23037" s="100" t="s">
        <v>19366</v>
      </c>
      <c r="C23037" s="100"/>
      <c r="D23037" s="124"/>
      <c r="E23037" s="157" t="e">
        <f>VLOOKUP(D23037,'SOAT LIQ'!$A$87:$C$3416,3,FALSE)</f>
        <v>#N/A</v>
      </c>
      <c r="F23037" t="s">
        <v>21636</v>
      </c>
    </row>
    <row r="23038" spans="1:6" x14ac:dyDescent="0.25">
      <c r="A23038" t="s">
        <v>10059</v>
      </c>
      <c r="B23038" s="100" t="s">
        <v>19367</v>
      </c>
      <c r="C23038" s="100"/>
      <c r="D23038" s="124"/>
      <c r="E23038" s="157" t="e">
        <f>VLOOKUP(D23038,'SOAT LIQ'!$A$87:$C$3416,3,FALSE)</f>
        <v>#N/A</v>
      </c>
      <c r="F23038" t="s">
        <v>21636</v>
      </c>
    </row>
    <row r="23039" spans="1:6" x14ac:dyDescent="0.25">
      <c r="A23039" t="s">
        <v>10059</v>
      </c>
      <c r="B23039" s="100" t="s">
        <v>19368</v>
      </c>
      <c r="C23039" s="100"/>
      <c r="D23039" s="124"/>
      <c r="E23039" s="157" t="e">
        <f>VLOOKUP(D23039,'SOAT LIQ'!$A$87:$C$3416,3,FALSE)</f>
        <v>#N/A</v>
      </c>
      <c r="F23039" t="s">
        <v>21636</v>
      </c>
    </row>
    <row r="23040" spans="1:6" x14ac:dyDescent="0.25">
      <c r="A23040" t="s">
        <v>10059</v>
      </c>
      <c r="B23040" s="100" t="s">
        <v>19369</v>
      </c>
      <c r="C23040" s="100"/>
      <c r="D23040" s="124"/>
      <c r="E23040" s="157" t="e">
        <f>VLOOKUP(D23040,'SOAT LIQ'!$A$87:$C$3416,3,FALSE)</f>
        <v>#N/A</v>
      </c>
      <c r="F23040" t="s">
        <v>21636</v>
      </c>
    </row>
    <row r="23041" spans="1:6" x14ac:dyDescent="0.25">
      <c r="A23041" t="s">
        <v>10059</v>
      </c>
      <c r="B23041" s="100" t="s">
        <v>19370</v>
      </c>
      <c r="C23041" s="100"/>
      <c r="D23041" s="124"/>
      <c r="E23041" s="157" t="e">
        <f>VLOOKUP(D23041,'SOAT LIQ'!$A$87:$C$3416,3,FALSE)</f>
        <v>#N/A</v>
      </c>
      <c r="F23041" t="s">
        <v>21636</v>
      </c>
    </row>
    <row r="23042" spans="1:6" x14ac:dyDescent="0.25">
      <c r="A23042" t="s">
        <v>10059</v>
      </c>
      <c r="B23042" s="100" t="s">
        <v>19371</v>
      </c>
      <c r="C23042" s="100"/>
      <c r="D23042" s="124"/>
      <c r="E23042" s="157" t="e">
        <f>VLOOKUP(D23042,'SOAT LIQ'!$A$87:$C$3416,3,FALSE)</f>
        <v>#N/A</v>
      </c>
      <c r="F23042" t="s">
        <v>21636</v>
      </c>
    </row>
    <row r="23043" spans="1:6" x14ac:dyDescent="0.25">
      <c r="A23043" t="s">
        <v>10059</v>
      </c>
      <c r="B23043" s="100" t="s">
        <v>19372</v>
      </c>
      <c r="C23043" s="100"/>
      <c r="D23043" s="124"/>
      <c r="E23043" s="157" t="e">
        <f>VLOOKUP(D23043,'SOAT LIQ'!$A$87:$C$3416,3,FALSE)</f>
        <v>#N/A</v>
      </c>
      <c r="F23043" t="s">
        <v>21636</v>
      </c>
    </row>
    <row r="23044" spans="1:6" x14ac:dyDescent="0.25">
      <c r="A23044" t="s">
        <v>10059</v>
      </c>
      <c r="B23044" s="100" t="s">
        <v>19373</v>
      </c>
      <c r="C23044" s="100"/>
      <c r="D23044" s="124"/>
      <c r="E23044" s="157" t="e">
        <f>VLOOKUP(D23044,'SOAT LIQ'!$A$87:$C$3416,3,FALSE)</f>
        <v>#N/A</v>
      </c>
      <c r="F23044" t="s">
        <v>21636</v>
      </c>
    </row>
    <row r="23045" spans="1:6" x14ac:dyDescent="0.25">
      <c r="A23045" t="s">
        <v>10059</v>
      </c>
      <c r="B23045" s="100" t="s">
        <v>19374</v>
      </c>
      <c r="C23045" s="100"/>
      <c r="D23045" s="124"/>
      <c r="E23045" s="157" t="e">
        <f>VLOOKUP(D23045,'SOAT LIQ'!$A$87:$C$3416,3,FALSE)</f>
        <v>#N/A</v>
      </c>
      <c r="F23045" t="s">
        <v>21636</v>
      </c>
    </row>
    <row r="23046" spans="1:6" x14ac:dyDescent="0.25">
      <c r="A23046" t="s">
        <v>10059</v>
      </c>
      <c r="B23046" s="100" t="s">
        <v>19375</v>
      </c>
      <c r="C23046" s="100"/>
      <c r="D23046" s="124"/>
      <c r="E23046" s="157" t="e">
        <f>VLOOKUP(D23046,'SOAT LIQ'!$A$87:$C$3416,3,FALSE)</f>
        <v>#N/A</v>
      </c>
      <c r="F23046" t="s">
        <v>21636</v>
      </c>
    </row>
    <row r="23047" spans="1:6" x14ac:dyDescent="0.25">
      <c r="A23047" t="s">
        <v>10059</v>
      </c>
      <c r="B23047" s="100" t="s">
        <v>19376</v>
      </c>
      <c r="C23047" s="100"/>
      <c r="D23047" s="124"/>
      <c r="E23047" s="157" t="e">
        <f>VLOOKUP(D23047,'SOAT LIQ'!$A$87:$C$3416,3,FALSE)</f>
        <v>#N/A</v>
      </c>
      <c r="F23047" t="s">
        <v>21636</v>
      </c>
    </row>
    <row r="23048" spans="1:6" x14ac:dyDescent="0.25">
      <c r="A23048" t="s">
        <v>10059</v>
      </c>
      <c r="B23048" s="100" t="s">
        <v>19377</v>
      </c>
      <c r="C23048" s="100"/>
      <c r="D23048" s="124"/>
      <c r="E23048" s="157" t="e">
        <f>VLOOKUP(D23048,'SOAT LIQ'!$A$87:$C$3416,3,FALSE)</f>
        <v>#N/A</v>
      </c>
      <c r="F23048" t="s">
        <v>21636</v>
      </c>
    </row>
    <row r="23049" spans="1:6" x14ac:dyDescent="0.25">
      <c r="A23049" t="s">
        <v>10059</v>
      </c>
      <c r="B23049" s="100" t="s">
        <v>19378</v>
      </c>
      <c r="C23049" s="100"/>
      <c r="D23049" s="124"/>
      <c r="E23049" s="157" t="e">
        <f>VLOOKUP(D23049,'SOAT LIQ'!$A$87:$C$3416,3,FALSE)</f>
        <v>#N/A</v>
      </c>
      <c r="F23049" t="s">
        <v>21636</v>
      </c>
    </row>
    <row r="23050" spans="1:6" x14ac:dyDescent="0.25">
      <c r="A23050" t="s">
        <v>10059</v>
      </c>
      <c r="B23050" s="100" t="s">
        <v>19379</v>
      </c>
      <c r="C23050" s="100"/>
      <c r="D23050" s="124"/>
      <c r="E23050" s="157" t="e">
        <f>VLOOKUP(D23050,'SOAT LIQ'!$A$87:$C$3416,3,FALSE)</f>
        <v>#N/A</v>
      </c>
      <c r="F23050" t="s">
        <v>21636</v>
      </c>
    </row>
    <row r="23051" spans="1:6" x14ac:dyDescent="0.25">
      <c r="A23051" t="s">
        <v>10059</v>
      </c>
      <c r="B23051" s="100" t="s">
        <v>19380</v>
      </c>
      <c r="C23051" s="100"/>
      <c r="D23051" s="124"/>
      <c r="E23051" s="157" t="e">
        <f>VLOOKUP(D23051,'SOAT LIQ'!$A$87:$C$3416,3,FALSE)</f>
        <v>#N/A</v>
      </c>
      <c r="F23051" t="s">
        <v>21636</v>
      </c>
    </row>
    <row r="23052" spans="1:6" x14ac:dyDescent="0.25">
      <c r="A23052" t="s">
        <v>10059</v>
      </c>
      <c r="B23052" s="100" t="s">
        <v>19381</v>
      </c>
      <c r="C23052" s="100"/>
      <c r="D23052" s="124"/>
      <c r="E23052" s="157" t="e">
        <f>VLOOKUP(D23052,'SOAT LIQ'!$A$87:$C$3416,3,FALSE)</f>
        <v>#N/A</v>
      </c>
      <c r="F23052" t="s">
        <v>21636</v>
      </c>
    </row>
    <row r="23053" spans="1:6" x14ac:dyDescent="0.25">
      <c r="A23053" t="s">
        <v>10059</v>
      </c>
      <c r="B23053" s="100" t="s">
        <v>19382</v>
      </c>
      <c r="C23053" s="100"/>
      <c r="D23053" s="124"/>
      <c r="E23053" s="157" t="e">
        <f>VLOOKUP(D23053,'SOAT LIQ'!$A$87:$C$3416,3,FALSE)</f>
        <v>#N/A</v>
      </c>
      <c r="F23053" t="s">
        <v>21636</v>
      </c>
    </row>
    <row r="23054" spans="1:6" x14ac:dyDescent="0.25">
      <c r="A23054" t="s">
        <v>10059</v>
      </c>
      <c r="B23054" s="100" t="s">
        <v>19383</v>
      </c>
      <c r="C23054" s="100"/>
      <c r="D23054" s="124"/>
      <c r="E23054" s="157" t="e">
        <f>VLOOKUP(D23054,'SOAT LIQ'!$A$87:$C$3416,3,FALSE)</f>
        <v>#N/A</v>
      </c>
      <c r="F23054" t="s">
        <v>21636</v>
      </c>
    </row>
    <row r="23055" spans="1:6" x14ac:dyDescent="0.25">
      <c r="A23055" t="s">
        <v>10059</v>
      </c>
      <c r="B23055" s="100" t="s">
        <v>19384</v>
      </c>
      <c r="C23055" s="100"/>
      <c r="D23055" s="124"/>
      <c r="E23055" s="157" t="e">
        <f>VLOOKUP(D23055,'SOAT LIQ'!$A$87:$C$3416,3,FALSE)</f>
        <v>#N/A</v>
      </c>
      <c r="F23055" t="s">
        <v>21636</v>
      </c>
    </row>
    <row r="23056" spans="1:6" x14ac:dyDescent="0.25">
      <c r="A23056" t="s">
        <v>10059</v>
      </c>
      <c r="B23056" s="100" t="s">
        <v>19385</v>
      </c>
      <c r="C23056" s="100"/>
      <c r="D23056" s="124"/>
      <c r="E23056" s="157" t="e">
        <f>VLOOKUP(D23056,'SOAT LIQ'!$A$87:$C$3416,3,FALSE)</f>
        <v>#N/A</v>
      </c>
      <c r="F23056" t="s">
        <v>21636</v>
      </c>
    </row>
    <row r="23057" spans="1:6" x14ac:dyDescent="0.25">
      <c r="A23057" t="s">
        <v>10059</v>
      </c>
      <c r="B23057" s="100" t="s">
        <v>19386</v>
      </c>
      <c r="C23057" s="100"/>
      <c r="D23057" s="124"/>
      <c r="E23057" s="157" t="e">
        <f>VLOOKUP(D23057,'SOAT LIQ'!$A$87:$C$3416,3,FALSE)</f>
        <v>#N/A</v>
      </c>
      <c r="F23057" t="s">
        <v>21636</v>
      </c>
    </row>
    <row r="23058" spans="1:6" x14ac:dyDescent="0.25">
      <c r="A23058" t="s">
        <v>10059</v>
      </c>
      <c r="B23058" s="100" t="s">
        <v>19387</v>
      </c>
      <c r="C23058" s="100"/>
      <c r="D23058" s="124"/>
      <c r="E23058" s="157" t="e">
        <f>VLOOKUP(D23058,'SOAT LIQ'!$A$87:$C$3416,3,FALSE)</f>
        <v>#N/A</v>
      </c>
      <c r="F23058" t="s">
        <v>21636</v>
      </c>
    </row>
    <row r="23059" spans="1:6" x14ac:dyDescent="0.25">
      <c r="A23059" t="s">
        <v>10059</v>
      </c>
      <c r="B23059" s="100" t="s">
        <v>19388</v>
      </c>
      <c r="C23059" s="100"/>
      <c r="D23059" s="124"/>
      <c r="E23059" s="157" t="e">
        <f>VLOOKUP(D23059,'SOAT LIQ'!$A$87:$C$3416,3,FALSE)</f>
        <v>#N/A</v>
      </c>
      <c r="F23059" t="s">
        <v>21636</v>
      </c>
    </row>
    <row r="23060" spans="1:6" x14ac:dyDescent="0.25">
      <c r="A23060" t="s">
        <v>10059</v>
      </c>
      <c r="B23060" s="100" t="s">
        <v>19389</v>
      </c>
      <c r="C23060" s="100"/>
      <c r="D23060" s="124"/>
      <c r="E23060" s="157" t="e">
        <f>VLOOKUP(D23060,'SOAT LIQ'!$A$87:$C$3416,3,FALSE)</f>
        <v>#N/A</v>
      </c>
      <c r="F23060" t="s">
        <v>21636</v>
      </c>
    </row>
    <row r="23061" spans="1:6" x14ac:dyDescent="0.25">
      <c r="A23061" t="s">
        <v>10059</v>
      </c>
      <c r="B23061" s="100" t="s">
        <v>19390</v>
      </c>
      <c r="C23061" s="100"/>
      <c r="D23061" s="124"/>
      <c r="E23061" s="157" t="e">
        <f>VLOOKUP(D23061,'SOAT LIQ'!$A$87:$C$3416,3,FALSE)</f>
        <v>#N/A</v>
      </c>
      <c r="F23061" t="s">
        <v>21636</v>
      </c>
    </row>
    <row r="23062" spans="1:6" x14ac:dyDescent="0.25">
      <c r="A23062" t="s">
        <v>10059</v>
      </c>
      <c r="B23062" s="100" t="s">
        <v>19391</v>
      </c>
      <c r="C23062" s="100"/>
      <c r="D23062" s="124"/>
      <c r="E23062" s="157" t="e">
        <f>VLOOKUP(D23062,'SOAT LIQ'!$A$87:$C$3416,3,FALSE)</f>
        <v>#N/A</v>
      </c>
      <c r="F23062" t="s">
        <v>21636</v>
      </c>
    </row>
    <row r="23063" spans="1:6" x14ac:dyDescent="0.25">
      <c r="A23063" t="s">
        <v>10059</v>
      </c>
      <c r="B23063" s="100" t="s">
        <v>19392</v>
      </c>
      <c r="C23063" s="100"/>
      <c r="D23063" s="124"/>
      <c r="E23063" s="157" t="e">
        <f>VLOOKUP(D23063,'SOAT LIQ'!$A$87:$C$3416,3,FALSE)</f>
        <v>#N/A</v>
      </c>
      <c r="F23063" t="s">
        <v>21636</v>
      </c>
    </row>
    <row r="23064" spans="1:6" x14ac:dyDescent="0.25">
      <c r="A23064" t="s">
        <v>10059</v>
      </c>
      <c r="B23064" s="100" t="s">
        <v>19393</v>
      </c>
      <c r="C23064" s="100"/>
      <c r="D23064" s="124"/>
      <c r="E23064" s="157" t="e">
        <f>VLOOKUP(D23064,'SOAT LIQ'!$A$87:$C$3416,3,FALSE)</f>
        <v>#N/A</v>
      </c>
      <c r="F23064" t="s">
        <v>21636</v>
      </c>
    </row>
    <row r="23065" spans="1:6" x14ac:dyDescent="0.25">
      <c r="A23065" t="s">
        <v>10059</v>
      </c>
      <c r="B23065" s="100" t="s">
        <v>19394</v>
      </c>
      <c r="C23065" s="100"/>
      <c r="D23065" s="124"/>
      <c r="E23065" s="157" t="e">
        <f>VLOOKUP(D23065,'SOAT LIQ'!$A$87:$C$3416,3,FALSE)</f>
        <v>#N/A</v>
      </c>
      <c r="F23065" t="s">
        <v>21636</v>
      </c>
    </row>
    <row r="23066" spans="1:6" x14ac:dyDescent="0.25">
      <c r="A23066" t="s">
        <v>10059</v>
      </c>
      <c r="B23066" s="100" t="s">
        <v>19395</v>
      </c>
      <c r="C23066" s="100"/>
      <c r="D23066" s="124"/>
      <c r="E23066" s="157" t="e">
        <f>VLOOKUP(D23066,'SOAT LIQ'!$A$87:$C$3416,3,FALSE)</f>
        <v>#N/A</v>
      </c>
      <c r="F23066" t="s">
        <v>21636</v>
      </c>
    </row>
    <row r="23067" spans="1:6" x14ac:dyDescent="0.25">
      <c r="A23067" t="s">
        <v>10059</v>
      </c>
      <c r="B23067" s="100" t="s">
        <v>19396</v>
      </c>
      <c r="C23067" s="100"/>
      <c r="D23067" s="124"/>
      <c r="E23067" s="157" t="e">
        <f>VLOOKUP(D23067,'SOAT LIQ'!$A$87:$C$3416,3,FALSE)</f>
        <v>#N/A</v>
      </c>
      <c r="F23067" t="s">
        <v>21636</v>
      </c>
    </row>
    <row r="23068" spans="1:6" x14ac:dyDescent="0.25">
      <c r="A23068" t="s">
        <v>10059</v>
      </c>
      <c r="B23068" s="100" t="s">
        <v>19397</v>
      </c>
      <c r="C23068" s="100"/>
      <c r="D23068" s="124"/>
      <c r="E23068" s="157" t="e">
        <f>VLOOKUP(D23068,'SOAT LIQ'!$A$87:$C$3416,3,FALSE)</f>
        <v>#N/A</v>
      </c>
      <c r="F23068" t="s">
        <v>21636</v>
      </c>
    </row>
    <row r="23069" spans="1:6" x14ac:dyDescent="0.25">
      <c r="A23069" t="s">
        <v>10059</v>
      </c>
      <c r="B23069" s="100" t="s">
        <v>19398</v>
      </c>
      <c r="C23069" s="100"/>
      <c r="D23069" s="124"/>
      <c r="E23069" s="157" t="e">
        <f>VLOOKUP(D23069,'SOAT LIQ'!$A$87:$C$3416,3,FALSE)</f>
        <v>#N/A</v>
      </c>
      <c r="F23069" t="s">
        <v>21636</v>
      </c>
    </row>
    <row r="23070" spans="1:6" x14ac:dyDescent="0.25">
      <c r="A23070" t="s">
        <v>10059</v>
      </c>
      <c r="B23070" s="100" t="s">
        <v>19399</v>
      </c>
      <c r="C23070" s="100"/>
      <c r="D23070" s="124"/>
      <c r="E23070" s="157" t="e">
        <f>VLOOKUP(D23070,'SOAT LIQ'!$A$87:$C$3416,3,FALSE)</f>
        <v>#N/A</v>
      </c>
      <c r="F23070" t="s">
        <v>21636</v>
      </c>
    </row>
    <row r="23071" spans="1:6" x14ac:dyDescent="0.25">
      <c r="A23071" t="s">
        <v>10059</v>
      </c>
      <c r="B23071" s="100" t="s">
        <v>19400</v>
      </c>
      <c r="C23071" s="100"/>
      <c r="D23071" s="124"/>
      <c r="E23071" s="157" t="e">
        <f>VLOOKUP(D23071,'SOAT LIQ'!$A$87:$C$3416,3,FALSE)</f>
        <v>#N/A</v>
      </c>
      <c r="F23071" t="s">
        <v>21636</v>
      </c>
    </row>
    <row r="23072" spans="1:6" x14ac:dyDescent="0.25">
      <c r="A23072" t="s">
        <v>10059</v>
      </c>
      <c r="B23072" s="100" t="s">
        <v>19401</v>
      </c>
      <c r="C23072" s="100"/>
      <c r="D23072" s="124"/>
      <c r="E23072" s="157" t="e">
        <f>VLOOKUP(D23072,'SOAT LIQ'!$A$87:$C$3416,3,FALSE)</f>
        <v>#N/A</v>
      </c>
      <c r="F23072" t="s">
        <v>21636</v>
      </c>
    </row>
    <row r="23073" spans="1:6" x14ac:dyDescent="0.25">
      <c r="A23073" t="s">
        <v>10059</v>
      </c>
      <c r="B23073" s="100" t="s">
        <v>19402</v>
      </c>
      <c r="C23073" s="100"/>
      <c r="D23073" s="124"/>
      <c r="E23073" s="157" t="e">
        <f>VLOOKUP(D23073,'SOAT LIQ'!$A$87:$C$3416,3,FALSE)</f>
        <v>#N/A</v>
      </c>
      <c r="F23073" t="s">
        <v>21636</v>
      </c>
    </row>
    <row r="23074" spans="1:6" x14ac:dyDescent="0.25">
      <c r="A23074" t="s">
        <v>10059</v>
      </c>
      <c r="B23074" s="100" t="s">
        <v>19403</v>
      </c>
      <c r="C23074" s="100"/>
      <c r="D23074" s="124"/>
      <c r="E23074" s="157" t="e">
        <f>VLOOKUP(D23074,'SOAT LIQ'!$A$87:$C$3416,3,FALSE)</f>
        <v>#N/A</v>
      </c>
      <c r="F23074" t="s">
        <v>21636</v>
      </c>
    </row>
    <row r="23075" spans="1:6" x14ac:dyDescent="0.25">
      <c r="A23075" t="s">
        <v>10059</v>
      </c>
      <c r="B23075" s="100" t="s">
        <v>19404</v>
      </c>
      <c r="C23075" s="100"/>
      <c r="D23075" s="124"/>
      <c r="E23075" s="157" t="e">
        <f>VLOOKUP(D23075,'SOAT LIQ'!$A$87:$C$3416,3,FALSE)</f>
        <v>#N/A</v>
      </c>
      <c r="F23075" t="s">
        <v>21636</v>
      </c>
    </row>
    <row r="23076" spans="1:6" x14ac:dyDescent="0.25">
      <c r="A23076" t="s">
        <v>10059</v>
      </c>
      <c r="B23076" s="100" t="s">
        <v>19405</v>
      </c>
      <c r="C23076" s="100"/>
      <c r="D23076" s="124"/>
      <c r="E23076" s="157" t="e">
        <f>VLOOKUP(D23076,'SOAT LIQ'!$A$87:$C$3416,3,FALSE)</f>
        <v>#N/A</v>
      </c>
      <c r="F23076" t="s">
        <v>21636</v>
      </c>
    </row>
    <row r="23077" spans="1:6" x14ac:dyDescent="0.25">
      <c r="A23077" t="s">
        <v>10059</v>
      </c>
      <c r="B23077" s="100" t="s">
        <v>19406</v>
      </c>
      <c r="C23077" s="100"/>
      <c r="D23077" s="124"/>
      <c r="E23077" s="157" t="e">
        <f>VLOOKUP(D23077,'SOAT LIQ'!$A$87:$C$3416,3,FALSE)</f>
        <v>#N/A</v>
      </c>
      <c r="F23077" t="s">
        <v>21636</v>
      </c>
    </row>
    <row r="23078" spans="1:6" x14ac:dyDescent="0.25">
      <c r="A23078" t="s">
        <v>10059</v>
      </c>
      <c r="B23078" s="100" t="s">
        <v>19407</v>
      </c>
      <c r="C23078" s="100"/>
      <c r="D23078" s="124"/>
      <c r="E23078" s="157" t="e">
        <f>VLOOKUP(D23078,'SOAT LIQ'!$A$87:$C$3416,3,FALSE)</f>
        <v>#N/A</v>
      </c>
      <c r="F23078" t="s">
        <v>21636</v>
      </c>
    </row>
    <row r="23079" spans="1:6" x14ac:dyDescent="0.25">
      <c r="A23079" t="s">
        <v>10059</v>
      </c>
      <c r="B23079" s="100" t="s">
        <v>19408</v>
      </c>
      <c r="C23079" s="100"/>
      <c r="D23079" s="124"/>
      <c r="E23079" s="157" t="e">
        <f>VLOOKUP(D23079,'SOAT LIQ'!$A$87:$C$3416,3,FALSE)</f>
        <v>#N/A</v>
      </c>
      <c r="F23079" t="s">
        <v>21636</v>
      </c>
    </row>
    <row r="23080" spans="1:6" x14ac:dyDescent="0.25">
      <c r="A23080" t="s">
        <v>10059</v>
      </c>
      <c r="B23080" s="100" t="s">
        <v>19409</v>
      </c>
      <c r="C23080" s="100"/>
      <c r="D23080" s="124"/>
      <c r="E23080" s="157" t="e">
        <f>VLOOKUP(D23080,'SOAT LIQ'!$A$87:$C$3416,3,FALSE)</f>
        <v>#N/A</v>
      </c>
      <c r="F23080" t="s">
        <v>21636</v>
      </c>
    </row>
    <row r="23081" spans="1:6" x14ac:dyDescent="0.25">
      <c r="A23081" t="s">
        <v>10059</v>
      </c>
      <c r="B23081" s="100" t="s">
        <v>19410</v>
      </c>
      <c r="C23081" s="100"/>
      <c r="D23081" s="124"/>
      <c r="E23081" s="157" t="e">
        <f>VLOOKUP(D23081,'SOAT LIQ'!$A$87:$C$3416,3,FALSE)</f>
        <v>#N/A</v>
      </c>
      <c r="F23081" t="s">
        <v>21636</v>
      </c>
    </row>
    <row r="23082" spans="1:6" x14ac:dyDescent="0.25">
      <c r="A23082" t="s">
        <v>10059</v>
      </c>
      <c r="B23082" s="100" t="s">
        <v>19411</v>
      </c>
      <c r="C23082" s="100"/>
      <c r="D23082" s="124"/>
      <c r="E23082" s="157" t="e">
        <f>VLOOKUP(D23082,'SOAT LIQ'!$A$87:$C$3416,3,FALSE)</f>
        <v>#N/A</v>
      </c>
      <c r="F23082" t="s">
        <v>21636</v>
      </c>
    </row>
    <row r="23083" spans="1:6" x14ac:dyDescent="0.25">
      <c r="A23083" t="s">
        <v>10059</v>
      </c>
      <c r="B23083" s="100" t="s">
        <v>19412</v>
      </c>
      <c r="C23083" s="100"/>
      <c r="D23083" s="124"/>
      <c r="E23083" s="157" t="e">
        <f>VLOOKUP(D23083,'SOAT LIQ'!$A$87:$C$3416,3,FALSE)</f>
        <v>#N/A</v>
      </c>
      <c r="F23083" t="s">
        <v>21636</v>
      </c>
    </row>
    <row r="23084" spans="1:6" x14ac:dyDescent="0.25">
      <c r="A23084" t="s">
        <v>10059</v>
      </c>
      <c r="B23084" s="100" t="s">
        <v>19413</v>
      </c>
      <c r="C23084" s="100"/>
      <c r="D23084" s="124"/>
      <c r="E23084" s="157" t="e">
        <f>VLOOKUP(D23084,'SOAT LIQ'!$A$87:$C$3416,3,FALSE)</f>
        <v>#N/A</v>
      </c>
      <c r="F23084" t="s">
        <v>21636</v>
      </c>
    </row>
    <row r="23085" spans="1:6" x14ac:dyDescent="0.25">
      <c r="A23085" t="s">
        <v>10059</v>
      </c>
      <c r="B23085" s="100" t="s">
        <v>19414</v>
      </c>
      <c r="C23085" s="100"/>
      <c r="D23085" s="124"/>
      <c r="E23085" s="157" t="e">
        <f>VLOOKUP(D23085,'SOAT LIQ'!$A$87:$C$3416,3,FALSE)</f>
        <v>#N/A</v>
      </c>
      <c r="F23085" t="s">
        <v>21636</v>
      </c>
    </row>
    <row r="23086" spans="1:6" x14ac:dyDescent="0.25">
      <c r="A23086" t="s">
        <v>10059</v>
      </c>
      <c r="B23086" s="100" t="s">
        <v>19415</v>
      </c>
      <c r="C23086" s="100"/>
      <c r="D23086" s="124"/>
      <c r="E23086" s="157" t="e">
        <f>VLOOKUP(D23086,'SOAT LIQ'!$A$87:$C$3416,3,FALSE)</f>
        <v>#N/A</v>
      </c>
      <c r="F23086" t="s">
        <v>21636</v>
      </c>
    </row>
    <row r="23087" spans="1:6" x14ac:dyDescent="0.25">
      <c r="A23087" t="s">
        <v>10059</v>
      </c>
      <c r="B23087" s="100" t="s">
        <v>19416</v>
      </c>
      <c r="C23087" s="100"/>
      <c r="D23087" s="124"/>
      <c r="E23087" s="157" t="e">
        <f>VLOOKUP(D23087,'SOAT LIQ'!$A$87:$C$3416,3,FALSE)</f>
        <v>#N/A</v>
      </c>
      <c r="F23087" t="s">
        <v>21636</v>
      </c>
    </row>
    <row r="23088" spans="1:6" x14ac:dyDescent="0.25">
      <c r="A23088" t="s">
        <v>10059</v>
      </c>
      <c r="B23088" s="100" t="s">
        <v>19417</v>
      </c>
      <c r="C23088" s="100"/>
      <c r="D23088" s="124"/>
      <c r="E23088" s="157" t="e">
        <f>VLOOKUP(D23088,'SOAT LIQ'!$A$87:$C$3416,3,FALSE)</f>
        <v>#N/A</v>
      </c>
      <c r="F23088" t="s">
        <v>21636</v>
      </c>
    </row>
    <row r="23089" spans="1:6" x14ac:dyDescent="0.25">
      <c r="A23089" t="s">
        <v>10059</v>
      </c>
      <c r="B23089" s="100" t="s">
        <v>19418</v>
      </c>
      <c r="C23089" s="100"/>
      <c r="D23089" s="124"/>
      <c r="E23089" s="157" t="e">
        <f>VLOOKUP(D23089,'SOAT LIQ'!$A$87:$C$3416,3,FALSE)</f>
        <v>#N/A</v>
      </c>
      <c r="F23089" t="s">
        <v>21636</v>
      </c>
    </row>
    <row r="23090" spans="1:6" x14ac:dyDescent="0.25">
      <c r="A23090" t="s">
        <v>10059</v>
      </c>
      <c r="B23090" s="100" t="s">
        <v>19419</v>
      </c>
      <c r="C23090" s="100"/>
      <c r="D23090" s="124"/>
      <c r="E23090" s="157" t="e">
        <f>VLOOKUP(D23090,'SOAT LIQ'!$A$87:$C$3416,3,FALSE)</f>
        <v>#N/A</v>
      </c>
      <c r="F23090" t="s">
        <v>21636</v>
      </c>
    </row>
    <row r="23091" spans="1:6" x14ac:dyDescent="0.25">
      <c r="A23091" t="s">
        <v>10059</v>
      </c>
      <c r="B23091" s="100" t="s">
        <v>19420</v>
      </c>
      <c r="C23091" s="100"/>
      <c r="D23091" s="124"/>
      <c r="E23091" s="157" t="e">
        <f>VLOOKUP(D23091,'SOAT LIQ'!$A$87:$C$3416,3,FALSE)</f>
        <v>#N/A</v>
      </c>
      <c r="F23091" t="s">
        <v>21636</v>
      </c>
    </row>
    <row r="23092" spans="1:6" x14ac:dyDescent="0.25">
      <c r="A23092" t="s">
        <v>10059</v>
      </c>
      <c r="B23092" s="100" t="s">
        <v>19421</v>
      </c>
      <c r="C23092" s="100"/>
      <c r="D23092" s="124"/>
      <c r="E23092" s="157" t="e">
        <f>VLOOKUP(D23092,'SOAT LIQ'!$A$87:$C$3416,3,FALSE)</f>
        <v>#N/A</v>
      </c>
      <c r="F23092" t="s">
        <v>21636</v>
      </c>
    </row>
    <row r="23093" spans="1:6" x14ac:dyDescent="0.25">
      <c r="A23093" t="s">
        <v>10059</v>
      </c>
      <c r="B23093" s="100" t="s">
        <v>19422</v>
      </c>
      <c r="C23093" s="100"/>
      <c r="D23093" s="124"/>
      <c r="E23093" s="157" t="e">
        <f>VLOOKUP(D23093,'SOAT LIQ'!$A$87:$C$3416,3,FALSE)</f>
        <v>#N/A</v>
      </c>
      <c r="F23093" t="s">
        <v>21636</v>
      </c>
    </row>
    <row r="23094" spans="1:6" x14ac:dyDescent="0.25">
      <c r="A23094" t="s">
        <v>10059</v>
      </c>
      <c r="B23094" s="100" t="s">
        <v>19423</v>
      </c>
      <c r="C23094" s="100"/>
      <c r="D23094" s="124"/>
      <c r="E23094" s="157" t="e">
        <f>VLOOKUP(D23094,'SOAT LIQ'!$A$87:$C$3416,3,FALSE)</f>
        <v>#N/A</v>
      </c>
      <c r="F23094" t="s">
        <v>21636</v>
      </c>
    </row>
    <row r="23095" spans="1:6" x14ac:dyDescent="0.25">
      <c r="A23095" t="s">
        <v>10059</v>
      </c>
      <c r="B23095" s="100" t="s">
        <v>19424</v>
      </c>
      <c r="C23095" s="100"/>
      <c r="D23095" s="124"/>
      <c r="E23095" s="157" t="e">
        <f>VLOOKUP(D23095,'SOAT LIQ'!$A$87:$C$3416,3,FALSE)</f>
        <v>#N/A</v>
      </c>
      <c r="F23095" t="s">
        <v>21636</v>
      </c>
    </row>
    <row r="23096" spans="1:6" x14ac:dyDescent="0.25">
      <c r="A23096" t="s">
        <v>10059</v>
      </c>
      <c r="B23096" s="100" t="s">
        <v>19425</v>
      </c>
      <c r="C23096" s="100"/>
      <c r="D23096" s="124"/>
      <c r="E23096" s="157" t="e">
        <f>VLOOKUP(D23096,'SOAT LIQ'!$A$87:$C$3416,3,FALSE)</f>
        <v>#N/A</v>
      </c>
      <c r="F23096" t="s">
        <v>21636</v>
      </c>
    </row>
    <row r="23097" spans="1:6" x14ac:dyDescent="0.25">
      <c r="A23097" t="s">
        <v>10059</v>
      </c>
      <c r="B23097" s="100" t="s">
        <v>19426</v>
      </c>
      <c r="C23097" s="100"/>
      <c r="D23097" s="124"/>
      <c r="E23097" s="157" t="e">
        <f>VLOOKUP(D23097,'SOAT LIQ'!$A$87:$C$3416,3,FALSE)</f>
        <v>#N/A</v>
      </c>
      <c r="F23097" t="s">
        <v>21636</v>
      </c>
    </row>
    <row r="23098" spans="1:6" x14ac:dyDescent="0.25">
      <c r="A23098" t="s">
        <v>10059</v>
      </c>
      <c r="B23098" s="100" t="s">
        <v>19427</v>
      </c>
      <c r="C23098" s="100"/>
      <c r="D23098" s="124"/>
      <c r="E23098" s="157" t="e">
        <f>VLOOKUP(D23098,'SOAT LIQ'!$A$87:$C$3416,3,FALSE)</f>
        <v>#N/A</v>
      </c>
      <c r="F23098" t="s">
        <v>21636</v>
      </c>
    </row>
    <row r="23099" spans="1:6" x14ac:dyDescent="0.25">
      <c r="A23099" t="s">
        <v>10059</v>
      </c>
      <c r="B23099" s="100" t="s">
        <v>19428</v>
      </c>
      <c r="C23099" s="100"/>
      <c r="D23099" s="124"/>
      <c r="E23099" s="157" t="e">
        <f>VLOOKUP(D23099,'SOAT LIQ'!$A$87:$C$3416,3,FALSE)</f>
        <v>#N/A</v>
      </c>
      <c r="F23099" t="s">
        <v>21636</v>
      </c>
    </row>
    <row r="23100" spans="1:6" x14ac:dyDescent="0.25">
      <c r="A23100" t="s">
        <v>10059</v>
      </c>
      <c r="B23100" s="100" t="s">
        <v>19429</v>
      </c>
      <c r="C23100" s="100"/>
      <c r="D23100" s="124"/>
      <c r="E23100" s="157" t="e">
        <f>VLOOKUP(D23100,'SOAT LIQ'!$A$87:$C$3416,3,FALSE)</f>
        <v>#N/A</v>
      </c>
      <c r="F23100" t="s">
        <v>21636</v>
      </c>
    </row>
    <row r="23101" spans="1:6" x14ac:dyDescent="0.25">
      <c r="A23101" t="s">
        <v>10059</v>
      </c>
      <c r="B23101" s="100" t="s">
        <v>19430</v>
      </c>
      <c r="C23101" s="100"/>
      <c r="D23101" s="124"/>
      <c r="E23101" s="157" t="e">
        <f>VLOOKUP(D23101,'SOAT LIQ'!$A$87:$C$3416,3,FALSE)</f>
        <v>#N/A</v>
      </c>
      <c r="F23101" t="s">
        <v>21636</v>
      </c>
    </row>
    <row r="23102" spans="1:6" x14ac:dyDescent="0.25">
      <c r="A23102" t="s">
        <v>10059</v>
      </c>
      <c r="B23102" s="100" t="s">
        <v>19431</v>
      </c>
      <c r="C23102" s="100"/>
      <c r="D23102" s="124"/>
      <c r="E23102" s="157" t="e">
        <f>VLOOKUP(D23102,'SOAT LIQ'!$A$87:$C$3416,3,FALSE)</f>
        <v>#N/A</v>
      </c>
      <c r="F23102" t="s">
        <v>21636</v>
      </c>
    </row>
    <row r="23103" spans="1:6" x14ac:dyDescent="0.25">
      <c r="A23103" t="s">
        <v>10059</v>
      </c>
      <c r="B23103" s="100" t="s">
        <v>19432</v>
      </c>
      <c r="C23103" s="100"/>
      <c r="D23103" s="124"/>
      <c r="E23103" s="157" t="e">
        <f>VLOOKUP(D23103,'SOAT LIQ'!$A$87:$C$3416,3,FALSE)</f>
        <v>#N/A</v>
      </c>
      <c r="F23103" t="s">
        <v>21636</v>
      </c>
    </row>
    <row r="23104" spans="1:6" x14ac:dyDescent="0.25">
      <c r="A23104" t="s">
        <v>10059</v>
      </c>
      <c r="B23104" s="100" t="s">
        <v>19433</v>
      </c>
      <c r="C23104" s="100"/>
      <c r="D23104" s="124"/>
      <c r="E23104" s="157" t="e">
        <f>VLOOKUP(D23104,'SOAT LIQ'!$A$87:$C$3416,3,FALSE)</f>
        <v>#N/A</v>
      </c>
      <c r="F23104" t="s">
        <v>21636</v>
      </c>
    </row>
    <row r="23105" spans="1:6" x14ac:dyDescent="0.25">
      <c r="A23105" t="s">
        <v>10059</v>
      </c>
      <c r="B23105" s="100" t="s">
        <v>19434</v>
      </c>
      <c r="C23105" s="100"/>
      <c r="D23105" s="124"/>
      <c r="E23105" s="157" t="e">
        <f>VLOOKUP(D23105,'SOAT LIQ'!$A$87:$C$3416,3,FALSE)</f>
        <v>#N/A</v>
      </c>
      <c r="F23105" t="s">
        <v>21636</v>
      </c>
    </row>
    <row r="23106" spans="1:6" x14ac:dyDescent="0.25">
      <c r="A23106" t="s">
        <v>10059</v>
      </c>
      <c r="B23106" s="100" t="s">
        <v>19435</v>
      </c>
      <c r="C23106" s="100"/>
      <c r="D23106" s="124"/>
      <c r="E23106" s="157" t="e">
        <f>VLOOKUP(D23106,'SOAT LIQ'!$A$87:$C$3416,3,FALSE)</f>
        <v>#N/A</v>
      </c>
      <c r="F23106" t="s">
        <v>21636</v>
      </c>
    </row>
    <row r="23107" spans="1:6" x14ac:dyDescent="0.25">
      <c r="A23107" t="s">
        <v>10059</v>
      </c>
      <c r="B23107" s="100" t="s">
        <v>19436</v>
      </c>
      <c r="C23107" s="100"/>
      <c r="D23107" s="124"/>
      <c r="E23107" s="157" t="e">
        <f>VLOOKUP(D23107,'SOAT LIQ'!$A$87:$C$3416,3,FALSE)</f>
        <v>#N/A</v>
      </c>
      <c r="F23107" t="s">
        <v>21636</v>
      </c>
    </row>
    <row r="23108" spans="1:6" x14ac:dyDescent="0.25">
      <c r="A23108" t="s">
        <v>10059</v>
      </c>
      <c r="B23108" s="100" t="s">
        <v>19437</v>
      </c>
      <c r="C23108" s="100"/>
      <c r="D23108" s="124"/>
      <c r="E23108" s="157" t="e">
        <f>VLOOKUP(D23108,'SOAT LIQ'!$A$87:$C$3416,3,FALSE)</f>
        <v>#N/A</v>
      </c>
      <c r="F23108" t="s">
        <v>21636</v>
      </c>
    </row>
    <row r="23109" spans="1:6" x14ac:dyDescent="0.25">
      <c r="A23109" t="s">
        <v>10059</v>
      </c>
      <c r="B23109" s="100" t="s">
        <v>19438</v>
      </c>
      <c r="C23109" s="100"/>
      <c r="D23109" s="124"/>
      <c r="E23109" s="157" t="e">
        <f>VLOOKUP(D23109,'SOAT LIQ'!$A$87:$C$3416,3,FALSE)</f>
        <v>#N/A</v>
      </c>
      <c r="F23109" t="s">
        <v>21636</v>
      </c>
    </row>
    <row r="23110" spans="1:6" x14ac:dyDescent="0.25">
      <c r="A23110" t="s">
        <v>10059</v>
      </c>
      <c r="B23110" s="100" t="s">
        <v>19439</v>
      </c>
      <c r="C23110" s="100"/>
      <c r="D23110" s="124"/>
      <c r="E23110" s="157" t="e">
        <f>VLOOKUP(D23110,'SOAT LIQ'!$A$87:$C$3416,3,FALSE)</f>
        <v>#N/A</v>
      </c>
      <c r="F23110" t="s">
        <v>21636</v>
      </c>
    </row>
    <row r="23111" spans="1:6" x14ac:dyDescent="0.25">
      <c r="A23111" t="s">
        <v>10059</v>
      </c>
      <c r="B23111" s="100" t="s">
        <v>19440</v>
      </c>
      <c r="C23111" s="100"/>
      <c r="D23111" s="124"/>
      <c r="E23111" s="157" t="e">
        <f>VLOOKUP(D23111,'SOAT LIQ'!$A$87:$C$3416,3,FALSE)</f>
        <v>#N/A</v>
      </c>
      <c r="F23111" t="s">
        <v>21636</v>
      </c>
    </row>
    <row r="23112" spans="1:6" x14ac:dyDescent="0.25">
      <c r="A23112" t="s">
        <v>10059</v>
      </c>
      <c r="B23112" s="100" t="s">
        <v>19441</v>
      </c>
      <c r="C23112" s="100"/>
      <c r="D23112" s="124"/>
      <c r="E23112" s="157" t="e">
        <f>VLOOKUP(D23112,'SOAT LIQ'!$A$87:$C$3416,3,FALSE)</f>
        <v>#N/A</v>
      </c>
      <c r="F23112" t="s">
        <v>21636</v>
      </c>
    </row>
    <row r="23113" spans="1:6" x14ac:dyDescent="0.25">
      <c r="A23113" t="s">
        <v>10051</v>
      </c>
      <c r="B23113" s="100" t="s">
        <v>19442</v>
      </c>
      <c r="C23113" s="100"/>
      <c r="D23113" s="124"/>
      <c r="E23113" s="157" t="e">
        <f>VLOOKUP(D23113,'SOAT LIQ'!$A$87:$C$3416,3,FALSE)</f>
        <v>#N/A</v>
      </c>
      <c r="F23113" t="s">
        <v>21636</v>
      </c>
    </row>
    <row r="23114" spans="1:6" x14ac:dyDescent="0.25">
      <c r="A23114" t="s">
        <v>10059</v>
      </c>
      <c r="B23114" s="100" t="s">
        <v>19443</v>
      </c>
      <c r="C23114" s="100"/>
      <c r="D23114" s="124"/>
      <c r="E23114" s="157" t="e">
        <f>VLOOKUP(D23114,'SOAT LIQ'!$A$87:$C$3416,3,FALSE)</f>
        <v>#N/A</v>
      </c>
      <c r="F23114" t="s">
        <v>21636</v>
      </c>
    </row>
    <row r="23115" spans="1:6" x14ac:dyDescent="0.25">
      <c r="A23115" t="s">
        <v>10051</v>
      </c>
      <c r="B23115" s="100" t="s">
        <v>19444</v>
      </c>
      <c r="C23115" s="100"/>
      <c r="D23115" s="124"/>
      <c r="E23115" s="157" t="e">
        <f>VLOOKUP(D23115,'SOAT LIQ'!$A$87:$C$3416,3,FALSE)</f>
        <v>#N/A</v>
      </c>
      <c r="F23115" t="s">
        <v>21636</v>
      </c>
    </row>
    <row r="23116" spans="1:6" x14ac:dyDescent="0.25">
      <c r="A23116" t="s">
        <v>10059</v>
      </c>
      <c r="B23116" s="100" t="s">
        <v>19445</v>
      </c>
      <c r="C23116" s="100"/>
      <c r="D23116" s="124"/>
      <c r="E23116" s="157" t="e">
        <f>VLOOKUP(D23116,'SOAT LIQ'!$A$87:$C$3416,3,FALSE)</f>
        <v>#N/A</v>
      </c>
      <c r="F23116" t="s">
        <v>21636</v>
      </c>
    </row>
    <row r="23117" spans="1:6" x14ac:dyDescent="0.25">
      <c r="A23117" t="s">
        <v>10059</v>
      </c>
      <c r="B23117" s="100" t="s">
        <v>19446</v>
      </c>
      <c r="C23117" s="100"/>
      <c r="D23117" s="124"/>
      <c r="E23117" s="157" t="e">
        <f>VLOOKUP(D23117,'SOAT LIQ'!$A$87:$C$3416,3,FALSE)</f>
        <v>#N/A</v>
      </c>
      <c r="F23117" t="s">
        <v>21636</v>
      </c>
    </row>
    <row r="23118" spans="1:6" x14ac:dyDescent="0.25">
      <c r="A23118" t="s">
        <v>10051</v>
      </c>
      <c r="B23118" s="100" t="s">
        <v>19447</v>
      </c>
      <c r="C23118" s="100"/>
      <c r="D23118" s="124"/>
      <c r="E23118" s="157" t="e">
        <f>VLOOKUP(D23118,'SOAT LIQ'!$A$87:$C$3416,3,FALSE)</f>
        <v>#N/A</v>
      </c>
      <c r="F23118" t="s">
        <v>21636</v>
      </c>
    </row>
    <row r="23119" spans="1:6" x14ac:dyDescent="0.25">
      <c r="A23119" t="s">
        <v>10059</v>
      </c>
      <c r="B23119" s="100" t="s">
        <v>19448</v>
      </c>
      <c r="C23119" s="100"/>
      <c r="D23119" s="124"/>
      <c r="E23119" s="157" t="e">
        <f>VLOOKUP(D23119,'SOAT LIQ'!$A$87:$C$3416,3,FALSE)</f>
        <v>#N/A</v>
      </c>
      <c r="F23119" t="s">
        <v>21636</v>
      </c>
    </row>
    <row r="23120" spans="1:6" x14ac:dyDescent="0.25">
      <c r="A23120" t="s">
        <v>10059</v>
      </c>
      <c r="B23120" s="100" t="s">
        <v>19449</v>
      </c>
      <c r="C23120" s="100"/>
      <c r="D23120" s="124"/>
      <c r="E23120" s="157" t="e">
        <f>VLOOKUP(D23120,'SOAT LIQ'!$A$87:$C$3416,3,FALSE)</f>
        <v>#N/A</v>
      </c>
      <c r="F23120" t="s">
        <v>21636</v>
      </c>
    </row>
    <row r="23121" spans="1:6" x14ac:dyDescent="0.25">
      <c r="A23121" t="s">
        <v>19450</v>
      </c>
      <c r="B23121" s="100" t="s">
        <v>19451</v>
      </c>
      <c r="C23121" s="100"/>
      <c r="D23121" s="124"/>
      <c r="E23121" s="157" t="e">
        <f>VLOOKUP(D23121,'SOAT LIQ'!$A$87:$C$3416,3,FALSE)</f>
        <v>#N/A</v>
      </c>
      <c r="F23121" t="s">
        <v>21636</v>
      </c>
    </row>
    <row r="23122" spans="1:6" x14ac:dyDescent="0.25">
      <c r="A23122" t="s">
        <v>19450</v>
      </c>
      <c r="B23122" s="100" t="s">
        <v>19452</v>
      </c>
      <c r="C23122" s="100"/>
      <c r="D23122" s="124"/>
      <c r="E23122" s="157" t="e">
        <f>VLOOKUP(D23122,'SOAT LIQ'!$A$87:$C$3416,3,FALSE)</f>
        <v>#N/A</v>
      </c>
      <c r="F23122" t="s">
        <v>21636</v>
      </c>
    </row>
    <row r="23123" spans="1:6" x14ac:dyDescent="0.25">
      <c r="A23123" t="s">
        <v>19450</v>
      </c>
      <c r="B23123" s="100" t="s">
        <v>19453</v>
      </c>
      <c r="C23123" s="100"/>
      <c r="D23123" s="124"/>
      <c r="E23123" s="157" t="e">
        <f>VLOOKUP(D23123,'SOAT LIQ'!$A$87:$C$3416,3,FALSE)</f>
        <v>#N/A</v>
      </c>
      <c r="F23123" t="s">
        <v>21636</v>
      </c>
    </row>
    <row r="23124" spans="1:6" x14ac:dyDescent="0.25">
      <c r="A23124" t="s">
        <v>19450</v>
      </c>
      <c r="B23124" s="100" t="s">
        <v>19454</v>
      </c>
      <c r="C23124" s="100"/>
      <c r="D23124" s="124"/>
      <c r="E23124" s="157" t="e">
        <f>VLOOKUP(D23124,'SOAT LIQ'!$A$87:$C$3416,3,FALSE)</f>
        <v>#N/A</v>
      </c>
      <c r="F23124" t="s">
        <v>21636</v>
      </c>
    </row>
    <row r="23125" spans="1:6" x14ac:dyDescent="0.25">
      <c r="A23125" t="s">
        <v>19450</v>
      </c>
      <c r="B23125" s="100" t="s">
        <v>19455</v>
      </c>
      <c r="C23125" s="100"/>
      <c r="D23125" s="124"/>
      <c r="E23125" s="157" t="e">
        <f>VLOOKUP(D23125,'SOAT LIQ'!$A$87:$C$3416,3,FALSE)</f>
        <v>#N/A</v>
      </c>
      <c r="F23125" t="s">
        <v>21636</v>
      </c>
    </row>
    <row r="23126" spans="1:6" x14ac:dyDescent="0.25">
      <c r="A23126" t="s">
        <v>19450</v>
      </c>
      <c r="B23126" s="100" t="s">
        <v>19456</v>
      </c>
      <c r="C23126" s="100"/>
      <c r="D23126" s="124"/>
      <c r="E23126" s="157" t="e">
        <f>VLOOKUP(D23126,'SOAT LIQ'!$A$87:$C$3416,3,FALSE)</f>
        <v>#N/A</v>
      </c>
      <c r="F23126" t="s">
        <v>21636</v>
      </c>
    </row>
    <row r="23127" spans="1:6" x14ac:dyDescent="0.25">
      <c r="A23127" t="s">
        <v>19450</v>
      </c>
      <c r="B23127" s="100" t="s">
        <v>19457</v>
      </c>
      <c r="C23127" s="100"/>
      <c r="D23127" s="124"/>
      <c r="E23127" s="157" t="e">
        <f>VLOOKUP(D23127,'SOAT LIQ'!$A$87:$C$3416,3,FALSE)</f>
        <v>#N/A</v>
      </c>
      <c r="F23127" t="s">
        <v>21636</v>
      </c>
    </row>
    <row r="23128" spans="1:6" x14ac:dyDescent="0.25">
      <c r="A23128" t="s">
        <v>19450</v>
      </c>
      <c r="B23128" s="100" t="s">
        <v>19458</v>
      </c>
      <c r="C23128" s="100"/>
      <c r="D23128" s="124"/>
      <c r="E23128" s="157" t="e">
        <f>VLOOKUP(D23128,'SOAT LIQ'!$A$87:$C$3416,3,FALSE)</f>
        <v>#N/A</v>
      </c>
      <c r="F23128" t="s">
        <v>21636</v>
      </c>
    </row>
    <row r="23129" spans="1:6" x14ac:dyDescent="0.25">
      <c r="A23129" t="s">
        <v>19450</v>
      </c>
      <c r="B23129" s="100" t="s">
        <v>19459</v>
      </c>
      <c r="C23129" s="100"/>
      <c r="D23129" s="124"/>
      <c r="E23129" s="157" t="e">
        <f>VLOOKUP(D23129,'SOAT LIQ'!$A$87:$C$3416,3,FALSE)</f>
        <v>#N/A</v>
      </c>
      <c r="F23129" t="s">
        <v>21636</v>
      </c>
    </row>
    <row r="23130" spans="1:6" x14ac:dyDescent="0.25">
      <c r="A23130" t="s">
        <v>19450</v>
      </c>
      <c r="B23130" s="100" t="s">
        <v>19460</v>
      </c>
      <c r="C23130" s="100"/>
      <c r="D23130" s="124"/>
      <c r="E23130" s="157" t="e">
        <f>VLOOKUP(D23130,'SOAT LIQ'!$A$87:$C$3416,3,FALSE)</f>
        <v>#N/A</v>
      </c>
      <c r="F23130" t="s">
        <v>21636</v>
      </c>
    </row>
    <row r="23131" spans="1:6" x14ac:dyDescent="0.25">
      <c r="A23131" t="s">
        <v>19450</v>
      </c>
      <c r="B23131" s="100" t="s">
        <v>19461</v>
      </c>
      <c r="C23131" s="100"/>
      <c r="D23131" s="124"/>
      <c r="E23131" s="157" t="e">
        <f>VLOOKUP(D23131,'SOAT LIQ'!$A$87:$C$3416,3,FALSE)</f>
        <v>#N/A</v>
      </c>
      <c r="F23131" t="s">
        <v>21636</v>
      </c>
    </row>
    <row r="23132" spans="1:6" x14ac:dyDescent="0.25">
      <c r="A23132" t="s">
        <v>19450</v>
      </c>
      <c r="B23132" s="100" t="s">
        <v>19462</v>
      </c>
      <c r="C23132" s="100"/>
      <c r="D23132" s="124"/>
      <c r="E23132" s="157" t="e">
        <f>VLOOKUP(D23132,'SOAT LIQ'!$A$87:$C$3416,3,FALSE)</f>
        <v>#N/A</v>
      </c>
      <c r="F23132" t="s">
        <v>21636</v>
      </c>
    </row>
    <row r="23133" spans="1:6" x14ac:dyDescent="0.25">
      <c r="A23133" t="s">
        <v>19450</v>
      </c>
      <c r="B23133" s="100" t="s">
        <v>19463</v>
      </c>
      <c r="C23133" s="100"/>
      <c r="D23133" s="124"/>
      <c r="E23133" s="157" t="e">
        <f>VLOOKUP(D23133,'SOAT LIQ'!$A$87:$C$3416,3,FALSE)</f>
        <v>#N/A</v>
      </c>
      <c r="F23133" t="s">
        <v>21636</v>
      </c>
    </row>
    <row r="23134" spans="1:6" x14ac:dyDescent="0.25">
      <c r="A23134" t="s">
        <v>19450</v>
      </c>
      <c r="B23134" s="100" t="s">
        <v>19464</v>
      </c>
      <c r="C23134" s="100"/>
      <c r="D23134" s="124"/>
      <c r="E23134" s="157" t="e">
        <f>VLOOKUP(D23134,'SOAT LIQ'!$A$87:$C$3416,3,FALSE)</f>
        <v>#N/A</v>
      </c>
      <c r="F23134" t="s">
        <v>21636</v>
      </c>
    </row>
    <row r="23135" spans="1:6" x14ac:dyDescent="0.25">
      <c r="A23135" t="s">
        <v>19450</v>
      </c>
      <c r="B23135" s="100" t="s">
        <v>19465</v>
      </c>
      <c r="C23135" s="100"/>
      <c r="D23135" s="124"/>
      <c r="E23135" s="157" t="e">
        <f>VLOOKUP(D23135,'SOAT LIQ'!$A$87:$C$3416,3,FALSE)</f>
        <v>#N/A</v>
      </c>
      <c r="F23135" t="s">
        <v>21636</v>
      </c>
    </row>
    <row r="23136" spans="1:6" x14ac:dyDescent="0.25">
      <c r="A23136" t="s">
        <v>19450</v>
      </c>
      <c r="B23136" s="100" t="s">
        <v>19466</v>
      </c>
      <c r="C23136" s="100"/>
      <c r="D23136" s="124"/>
      <c r="E23136" s="157" t="e">
        <f>VLOOKUP(D23136,'SOAT LIQ'!$A$87:$C$3416,3,FALSE)</f>
        <v>#N/A</v>
      </c>
      <c r="F23136" t="s">
        <v>21636</v>
      </c>
    </row>
    <row r="23137" spans="1:6" x14ac:dyDescent="0.25">
      <c r="A23137" t="s">
        <v>19450</v>
      </c>
      <c r="B23137" s="100" t="s">
        <v>19467</v>
      </c>
      <c r="C23137" s="100"/>
      <c r="D23137" s="124"/>
      <c r="E23137" s="157" t="e">
        <f>VLOOKUP(D23137,'SOAT LIQ'!$A$87:$C$3416,3,FALSE)</f>
        <v>#N/A</v>
      </c>
      <c r="F23137" t="s">
        <v>21636</v>
      </c>
    </row>
    <row r="23138" spans="1:6" x14ac:dyDescent="0.25">
      <c r="A23138" t="s">
        <v>14998</v>
      </c>
      <c r="B23138" s="100" t="s">
        <v>19468</v>
      </c>
      <c r="C23138" s="100"/>
      <c r="D23138" s="124"/>
      <c r="E23138" s="157" t="e">
        <f>VLOOKUP(D23138,'SOAT LIQ'!$A$87:$C$3416,3,FALSE)</f>
        <v>#N/A</v>
      </c>
    </row>
    <row r="23139" spans="1:6" x14ac:dyDescent="0.25">
      <c r="A23139" t="s">
        <v>14998</v>
      </c>
      <c r="B23139" s="100" t="s">
        <v>19469</v>
      </c>
      <c r="C23139" s="100"/>
      <c r="D23139" s="124"/>
      <c r="E23139" s="157" t="e">
        <f>VLOOKUP(D23139,'SOAT LIQ'!$A$87:$C$3416,3,FALSE)</f>
        <v>#N/A</v>
      </c>
    </row>
    <row r="23140" spans="1:6" x14ac:dyDescent="0.25">
      <c r="A23140" t="s">
        <v>14998</v>
      </c>
      <c r="B23140" s="100" t="s">
        <v>19470</v>
      </c>
      <c r="C23140" s="100"/>
      <c r="D23140" s="124"/>
      <c r="E23140" s="157" t="e">
        <f>VLOOKUP(D23140,'SOAT LIQ'!$A$87:$C$3416,3,FALSE)</f>
        <v>#N/A</v>
      </c>
    </row>
    <row r="23141" spans="1:6" x14ac:dyDescent="0.25">
      <c r="A23141" t="s">
        <v>14998</v>
      </c>
      <c r="B23141" s="100" t="s">
        <v>19471</v>
      </c>
      <c r="C23141" s="100"/>
      <c r="D23141" s="124"/>
      <c r="E23141" s="157" t="e">
        <f>VLOOKUP(D23141,'SOAT LIQ'!$A$87:$C$3416,3,FALSE)</f>
        <v>#N/A</v>
      </c>
    </row>
    <row r="23142" spans="1:6" x14ac:dyDescent="0.25">
      <c r="A23142" t="s">
        <v>14998</v>
      </c>
      <c r="B23142" s="100" t="s">
        <v>19472</v>
      </c>
      <c r="C23142" s="100"/>
      <c r="D23142" s="124"/>
      <c r="E23142" s="157" t="e">
        <f>VLOOKUP(D23142,'SOAT LIQ'!$A$87:$C$3416,3,FALSE)</f>
        <v>#N/A</v>
      </c>
    </row>
    <row r="23143" spans="1:6" x14ac:dyDescent="0.25">
      <c r="A23143" t="s">
        <v>10051</v>
      </c>
      <c r="B23143" s="100" t="s">
        <v>19473</v>
      </c>
      <c r="C23143" s="100"/>
      <c r="D23143" s="124"/>
      <c r="E23143" s="157" t="e">
        <f>VLOOKUP(D23143,'SOAT LIQ'!$A$87:$C$3416,3,FALSE)</f>
        <v>#N/A</v>
      </c>
    </row>
    <row r="23144" spans="1:6" x14ac:dyDescent="0.25">
      <c r="A23144" t="s">
        <v>19450</v>
      </c>
      <c r="B23144" s="100" t="s">
        <v>19474</v>
      </c>
      <c r="C23144" s="100"/>
      <c r="D23144" s="124"/>
      <c r="E23144" s="157" t="e">
        <f>VLOOKUP(D23144,'SOAT LIQ'!$A$87:$C$3416,3,FALSE)</f>
        <v>#N/A</v>
      </c>
      <c r="F23144" t="s">
        <v>21636</v>
      </c>
    </row>
    <row r="23145" spans="1:6" x14ac:dyDescent="0.25">
      <c r="A23145" t="s">
        <v>19450</v>
      </c>
      <c r="B23145" s="100" t="s">
        <v>19475</v>
      </c>
      <c r="C23145" s="100"/>
      <c r="D23145" s="124"/>
      <c r="E23145" s="157" t="e">
        <f>VLOOKUP(D23145,'SOAT LIQ'!$A$87:$C$3416,3,FALSE)</f>
        <v>#N/A</v>
      </c>
      <c r="F23145" t="s">
        <v>21636</v>
      </c>
    </row>
    <row r="23146" spans="1:6" x14ac:dyDescent="0.25">
      <c r="A23146" t="s">
        <v>19450</v>
      </c>
      <c r="B23146" s="100" t="s">
        <v>19476</v>
      </c>
      <c r="C23146" s="100"/>
      <c r="D23146" s="124"/>
      <c r="E23146" s="157" t="e">
        <f>VLOOKUP(D23146,'SOAT LIQ'!$A$87:$C$3416,3,FALSE)</f>
        <v>#N/A</v>
      </c>
      <c r="F23146" t="s">
        <v>21636</v>
      </c>
    </row>
    <row r="23147" spans="1:6" x14ac:dyDescent="0.25">
      <c r="A23147" t="s">
        <v>19450</v>
      </c>
      <c r="B23147" s="100" t="s">
        <v>19477</v>
      </c>
      <c r="C23147" s="100"/>
      <c r="D23147" s="124"/>
      <c r="E23147" s="157" t="e">
        <f>VLOOKUP(D23147,'SOAT LIQ'!$A$87:$C$3416,3,FALSE)</f>
        <v>#N/A</v>
      </c>
      <c r="F23147" t="s">
        <v>21636</v>
      </c>
    </row>
    <row r="23148" spans="1:6" x14ac:dyDescent="0.25">
      <c r="A23148" t="s">
        <v>19450</v>
      </c>
      <c r="B23148" s="100" t="s">
        <v>19478</v>
      </c>
      <c r="C23148" s="100"/>
      <c r="D23148" s="124"/>
      <c r="E23148" s="157" t="e">
        <f>VLOOKUP(D23148,'SOAT LIQ'!$A$87:$C$3416,3,FALSE)</f>
        <v>#N/A</v>
      </c>
      <c r="F23148" t="s">
        <v>21636</v>
      </c>
    </row>
    <row r="23149" spans="1:6" x14ac:dyDescent="0.25">
      <c r="A23149" t="s">
        <v>19450</v>
      </c>
      <c r="B23149" s="100" t="s">
        <v>19479</v>
      </c>
      <c r="C23149" s="100"/>
      <c r="D23149" s="124"/>
      <c r="E23149" s="157" t="e">
        <f>VLOOKUP(D23149,'SOAT LIQ'!$A$87:$C$3416,3,FALSE)</f>
        <v>#N/A</v>
      </c>
      <c r="F23149" t="s">
        <v>21636</v>
      </c>
    </row>
    <row r="23150" spans="1:6" x14ac:dyDescent="0.25">
      <c r="A23150" t="s">
        <v>19450</v>
      </c>
      <c r="B23150" s="100" t="s">
        <v>19480</v>
      </c>
      <c r="C23150" s="100"/>
      <c r="D23150" s="124"/>
      <c r="E23150" s="157" t="e">
        <f>VLOOKUP(D23150,'SOAT LIQ'!$A$87:$C$3416,3,FALSE)</f>
        <v>#N/A</v>
      </c>
      <c r="F23150" t="s">
        <v>21636</v>
      </c>
    </row>
    <row r="23151" spans="1:6" x14ac:dyDescent="0.25">
      <c r="A23151" t="s">
        <v>19450</v>
      </c>
      <c r="B23151" s="100" t="s">
        <v>19481</v>
      </c>
      <c r="C23151" s="100"/>
      <c r="D23151" s="124"/>
      <c r="E23151" s="157" t="e">
        <f>VLOOKUP(D23151,'SOAT LIQ'!$A$87:$C$3416,3,FALSE)</f>
        <v>#N/A</v>
      </c>
      <c r="F23151" t="s">
        <v>21636</v>
      </c>
    </row>
    <row r="23152" spans="1:6" x14ac:dyDescent="0.25">
      <c r="A23152" t="s">
        <v>19450</v>
      </c>
      <c r="B23152" s="100" t="s">
        <v>19482</v>
      </c>
      <c r="C23152" s="100"/>
      <c r="D23152" s="124"/>
      <c r="E23152" s="157" t="e">
        <f>VLOOKUP(D23152,'SOAT LIQ'!$A$87:$C$3416,3,FALSE)</f>
        <v>#N/A</v>
      </c>
      <c r="F23152" t="s">
        <v>21636</v>
      </c>
    </row>
    <row r="23153" spans="1:6" x14ac:dyDescent="0.25">
      <c r="A23153" t="s">
        <v>19450</v>
      </c>
      <c r="B23153" s="100" t="s">
        <v>19483</v>
      </c>
      <c r="C23153" s="100"/>
      <c r="D23153" s="124"/>
      <c r="E23153" s="157" t="e">
        <f>VLOOKUP(D23153,'SOAT LIQ'!$A$87:$C$3416,3,FALSE)</f>
        <v>#N/A</v>
      </c>
      <c r="F23153" t="s">
        <v>21636</v>
      </c>
    </row>
    <row r="23154" spans="1:6" x14ac:dyDescent="0.25">
      <c r="A23154" t="s">
        <v>19450</v>
      </c>
      <c r="B23154" s="100" t="s">
        <v>19484</v>
      </c>
      <c r="C23154" s="100"/>
      <c r="D23154" s="124"/>
      <c r="E23154" s="157" t="e">
        <f>VLOOKUP(D23154,'SOAT LIQ'!$A$87:$C$3416,3,FALSE)</f>
        <v>#N/A</v>
      </c>
      <c r="F23154" t="s">
        <v>21636</v>
      </c>
    </row>
    <row r="23155" spans="1:6" x14ac:dyDescent="0.25">
      <c r="A23155" t="s">
        <v>19450</v>
      </c>
      <c r="B23155" s="100" t="s">
        <v>19485</v>
      </c>
      <c r="C23155" s="100"/>
      <c r="D23155" s="124"/>
      <c r="E23155" s="157" t="e">
        <f>VLOOKUP(D23155,'SOAT LIQ'!$A$87:$C$3416,3,FALSE)</f>
        <v>#N/A</v>
      </c>
      <c r="F23155" t="s">
        <v>21636</v>
      </c>
    </row>
    <row r="23156" spans="1:6" x14ac:dyDescent="0.25">
      <c r="A23156" t="s">
        <v>19450</v>
      </c>
      <c r="B23156" s="100" t="s">
        <v>19486</v>
      </c>
      <c r="C23156" s="100"/>
      <c r="D23156" s="124"/>
      <c r="E23156" s="157" t="e">
        <f>VLOOKUP(D23156,'SOAT LIQ'!$A$87:$C$3416,3,FALSE)</f>
        <v>#N/A</v>
      </c>
      <c r="F23156" t="s">
        <v>21636</v>
      </c>
    </row>
    <row r="23157" spans="1:6" x14ac:dyDescent="0.25">
      <c r="A23157" t="s">
        <v>19450</v>
      </c>
      <c r="B23157" s="100" t="s">
        <v>19487</v>
      </c>
      <c r="C23157" s="100"/>
      <c r="D23157" s="124"/>
      <c r="E23157" s="157" t="e">
        <f>VLOOKUP(D23157,'SOAT LIQ'!$A$87:$C$3416,3,FALSE)</f>
        <v>#N/A</v>
      </c>
      <c r="F23157" t="s">
        <v>21636</v>
      </c>
    </row>
    <row r="23158" spans="1:6" x14ac:dyDescent="0.25">
      <c r="A23158" t="s">
        <v>19450</v>
      </c>
      <c r="B23158" s="100" t="s">
        <v>19488</v>
      </c>
      <c r="C23158" s="100"/>
      <c r="D23158" s="124"/>
      <c r="E23158" s="157" t="e">
        <f>VLOOKUP(D23158,'SOAT LIQ'!$A$87:$C$3416,3,FALSE)</f>
        <v>#N/A</v>
      </c>
      <c r="F23158" t="s">
        <v>21636</v>
      </c>
    </row>
    <row r="23159" spans="1:6" x14ac:dyDescent="0.25">
      <c r="A23159" t="s">
        <v>19450</v>
      </c>
      <c r="B23159" s="100" t="s">
        <v>19489</v>
      </c>
      <c r="C23159" s="100"/>
      <c r="D23159" s="124"/>
      <c r="E23159" s="157" t="e">
        <f>VLOOKUP(D23159,'SOAT LIQ'!$A$87:$C$3416,3,FALSE)</f>
        <v>#N/A</v>
      </c>
      <c r="F23159" t="s">
        <v>21636</v>
      </c>
    </row>
    <row r="23160" spans="1:6" x14ac:dyDescent="0.25">
      <c r="A23160" t="s">
        <v>19450</v>
      </c>
      <c r="B23160" s="100" t="s">
        <v>19490</v>
      </c>
      <c r="C23160" s="100"/>
      <c r="D23160" s="124"/>
      <c r="E23160" s="157" t="e">
        <f>VLOOKUP(D23160,'SOAT LIQ'!$A$87:$C$3416,3,FALSE)</f>
        <v>#N/A</v>
      </c>
      <c r="F23160" t="s">
        <v>21636</v>
      </c>
    </row>
    <row r="23161" spans="1:6" x14ac:dyDescent="0.25">
      <c r="A23161" t="s">
        <v>19450</v>
      </c>
      <c r="B23161" s="100" t="s">
        <v>19491</v>
      </c>
      <c r="C23161" s="100"/>
      <c r="D23161" s="124"/>
      <c r="E23161" s="157" t="e">
        <f>VLOOKUP(D23161,'SOAT LIQ'!$A$87:$C$3416,3,FALSE)</f>
        <v>#N/A</v>
      </c>
      <c r="F23161" t="s">
        <v>21636</v>
      </c>
    </row>
    <row r="23162" spans="1:6" x14ac:dyDescent="0.25">
      <c r="A23162" t="s">
        <v>19450</v>
      </c>
      <c r="B23162" s="100" t="s">
        <v>19492</v>
      </c>
      <c r="C23162" s="100"/>
      <c r="D23162" s="124"/>
      <c r="E23162" s="157" t="e">
        <f>VLOOKUP(D23162,'SOAT LIQ'!$A$87:$C$3416,3,FALSE)</f>
        <v>#N/A</v>
      </c>
      <c r="F23162" t="s">
        <v>21636</v>
      </c>
    </row>
    <row r="23163" spans="1:6" x14ac:dyDescent="0.25">
      <c r="A23163" t="s">
        <v>19450</v>
      </c>
      <c r="B23163" s="100" t="s">
        <v>19493</v>
      </c>
      <c r="C23163" s="100"/>
      <c r="D23163" s="124"/>
      <c r="E23163" s="157" t="e">
        <f>VLOOKUP(D23163,'SOAT LIQ'!$A$87:$C$3416,3,FALSE)</f>
        <v>#N/A</v>
      </c>
      <c r="F23163" t="s">
        <v>21636</v>
      </c>
    </row>
    <row r="23164" spans="1:6" x14ac:dyDescent="0.25">
      <c r="A23164" t="s">
        <v>19450</v>
      </c>
      <c r="B23164" s="100" t="s">
        <v>19494</v>
      </c>
      <c r="C23164" s="100"/>
      <c r="D23164" s="124"/>
      <c r="E23164" s="157" t="e">
        <f>VLOOKUP(D23164,'SOAT LIQ'!$A$87:$C$3416,3,FALSE)</f>
        <v>#N/A</v>
      </c>
      <c r="F23164" t="s">
        <v>21636</v>
      </c>
    </row>
    <row r="23165" spans="1:6" x14ac:dyDescent="0.25">
      <c r="A23165" t="s">
        <v>19450</v>
      </c>
      <c r="B23165" s="100" t="s">
        <v>19495</v>
      </c>
      <c r="C23165" s="100"/>
      <c r="D23165" s="124"/>
      <c r="E23165" s="157" t="e">
        <f>VLOOKUP(D23165,'SOAT LIQ'!$A$87:$C$3416,3,FALSE)</f>
        <v>#N/A</v>
      </c>
      <c r="F23165" t="s">
        <v>21636</v>
      </c>
    </row>
    <row r="23166" spans="1:6" x14ac:dyDescent="0.25">
      <c r="A23166" t="s">
        <v>19450</v>
      </c>
      <c r="B23166" s="100" t="s">
        <v>19496</v>
      </c>
      <c r="C23166" s="100"/>
      <c r="D23166" s="124"/>
      <c r="E23166" s="157" t="e">
        <f>VLOOKUP(D23166,'SOAT LIQ'!$A$87:$C$3416,3,FALSE)</f>
        <v>#N/A</v>
      </c>
      <c r="F23166" t="s">
        <v>21636</v>
      </c>
    </row>
    <row r="23167" spans="1:6" x14ac:dyDescent="0.25">
      <c r="A23167" t="s">
        <v>19450</v>
      </c>
      <c r="B23167" s="100" t="s">
        <v>19497</v>
      </c>
      <c r="C23167" s="100"/>
      <c r="D23167" s="124"/>
      <c r="E23167" s="157" t="e">
        <f>VLOOKUP(D23167,'SOAT LIQ'!$A$87:$C$3416,3,FALSE)</f>
        <v>#N/A</v>
      </c>
      <c r="F23167" t="s">
        <v>21636</v>
      </c>
    </row>
    <row r="23168" spans="1:6" x14ac:dyDescent="0.25">
      <c r="A23168" t="s">
        <v>19450</v>
      </c>
      <c r="B23168" s="100" t="s">
        <v>19498</v>
      </c>
      <c r="C23168" s="100"/>
      <c r="D23168" s="124"/>
      <c r="E23168" s="157" t="e">
        <f>VLOOKUP(D23168,'SOAT LIQ'!$A$87:$C$3416,3,FALSE)</f>
        <v>#N/A</v>
      </c>
      <c r="F23168" t="s">
        <v>21636</v>
      </c>
    </row>
    <row r="23169" spans="1:6" x14ac:dyDescent="0.25">
      <c r="A23169" t="s">
        <v>19450</v>
      </c>
      <c r="B23169" s="100" t="s">
        <v>19499</v>
      </c>
      <c r="C23169" s="100"/>
      <c r="D23169" s="124"/>
      <c r="E23169" s="157" t="e">
        <f>VLOOKUP(D23169,'SOAT LIQ'!$A$87:$C$3416,3,FALSE)</f>
        <v>#N/A</v>
      </c>
      <c r="F23169" t="s">
        <v>21636</v>
      </c>
    </row>
    <row r="23170" spans="1:6" x14ac:dyDescent="0.25">
      <c r="A23170" t="s">
        <v>19450</v>
      </c>
      <c r="B23170" s="100" t="s">
        <v>19500</v>
      </c>
      <c r="C23170" s="100"/>
      <c r="D23170" s="124"/>
      <c r="E23170" s="157" t="e">
        <f>VLOOKUP(D23170,'SOAT LIQ'!$A$87:$C$3416,3,FALSE)</f>
        <v>#N/A</v>
      </c>
      <c r="F23170" t="s">
        <v>21636</v>
      </c>
    </row>
    <row r="23171" spans="1:6" x14ac:dyDescent="0.25">
      <c r="A23171" t="s">
        <v>19450</v>
      </c>
      <c r="B23171" s="100" t="s">
        <v>19501</v>
      </c>
      <c r="C23171" s="100"/>
      <c r="D23171" s="124"/>
      <c r="E23171" s="157" t="e">
        <f>VLOOKUP(D23171,'SOAT LIQ'!$A$87:$C$3416,3,FALSE)</f>
        <v>#N/A</v>
      </c>
      <c r="F23171" t="s">
        <v>21636</v>
      </c>
    </row>
    <row r="23172" spans="1:6" x14ac:dyDescent="0.25">
      <c r="A23172" t="s">
        <v>19450</v>
      </c>
      <c r="B23172" s="100" t="s">
        <v>19502</v>
      </c>
      <c r="C23172" s="100"/>
      <c r="D23172" s="124"/>
      <c r="E23172" s="157" t="e">
        <f>VLOOKUP(D23172,'SOAT LIQ'!$A$87:$C$3416,3,FALSE)</f>
        <v>#N/A</v>
      </c>
      <c r="F23172" t="s">
        <v>21636</v>
      </c>
    </row>
    <row r="23173" spans="1:6" x14ac:dyDescent="0.25">
      <c r="A23173" t="s">
        <v>19450</v>
      </c>
      <c r="B23173" s="100" t="s">
        <v>19503</v>
      </c>
      <c r="C23173" s="100"/>
      <c r="D23173" s="124"/>
      <c r="E23173" s="157" t="e">
        <f>VLOOKUP(D23173,'SOAT LIQ'!$A$87:$C$3416,3,FALSE)</f>
        <v>#N/A</v>
      </c>
      <c r="F23173" t="s">
        <v>21636</v>
      </c>
    </row>
    <row r="23174" spans="1:6" x14ac:dyDescent="0.25">
      <c r="A23174" t="s">
        <v>19450</v>
      </c>
      <c r="B23174" s="100" t="s">
        <v>19504</v>
      </c>
      <c r="C23174" s="100"/>
      <c r="D23174" s="124"/>
      <c r="E23174" s="157" t="e">
        <f>VLOOKUP(D23174,'SOAT LIQ'!$A$87:$C$3416,3,FALSE)</f>
        <v>#N/A</v>
      </c>
      <c r="F23174" t="s">
        <v>21636</v>
      </c>
    </row>
    <row r="23175" spans="1:6" x14ac:dyDescent="0.25">
      <c r="A23175" t="s">
        <v>19450</v>
      </c>
      <c r="B23175" s="100" t="s">
        <v>19505</v>
      </c>
      <c r="C23175" s="100"/>
      <c r="D23175" s="124"/>
      <c r="E23175" s="157" t="e">
        <f>VLOOKUP(D23175,'SOAT LIQ'!$A$87:$C$3416,3,FALSE)</f>
        <v>#N/A</v>
      </c>
      <c r="F23175" t="s">
        <v>21636</v>
      </c>
    </row>
    <row r="23176" spans="1:6" x14ac:dyDescent="0.25">
      <c r="A23176" t="s">
        <v>19450</v>
      </c>
      <c r="B23176" s="100" t="s">
        <v>19506</v>
      </c>
      <c r="C23176" s="100"/>
      <c r="D23176" s="124"/>
      <c r="E23176" s="157" t="e">
        <f>VLOOKUP(D23176,'SOAT LIQ'!$A$87:$C$3416,3,FALSE)</f>
        <v>#N/A</v>
      </c>
      <c r="F23176" t="s">
        <v>21636</v>
      </c>
    </row>
    <row r="23177" spans="1:6" x14ac:dyDescent="0.25">
      <c r="A23177" t="s">
        <v>19450</v>
      </c>
      <c r="B23177" s="100" t="s">
        <v>19507</v>
      </c>
      <c r="C23177" s="100"/>
      <c r="D23177" s="124"/>
      <c r="E23177" s="157" t="e">
        <f>VLOOKUP(D23177,'SOAT LIQ'!$A$87:$C$3416,3,FALSE)</f>
        <v>#N/A</v>
      </c>
      <c r="F23177" t="s">
        <v>21636</v>
      </c>
    </row>
    <row r="23178" spans="1:6" x14ac:dyDescent="0.25">
      <c r="A23178" t="s">
        <v>19450</v>
      </c>
      <c r="B23178" s="100" t="s">
        <v>19508</v>
      </c>
      <c r="C23178" s="100"/>
      <c r="D23178" s="124"/>
      <c r="E23178" s="157" t="e">
        <f>VLOOKUP(D23178,'SOAT LIQ'!$A$87:$C$3416,3,FALSE)</f>
        <v>#N/A</v>
      </c>
      <c r="F23178" t="s">
        <v>21636</v>
      </c>
    </row>
    <row r="23179" spans="1:6" x14ac:dyDescent="0.25">
      <c r="A23179" t="s">
        <v>19450</v>
      </c>
      <c r="B23179" s="100" t="s">
        <v>19509</v>
      </c>
      <c r="C23179" s="100"/>
      <c r="D23179" s="124"/>
      <c r="E23179" s="157" t="e">
        <f>VLOOKUP(D23179,'SOAT LIQ'!$A$87:$C$3416,3,FALSE)</f>
        <v>#N/A</v>
      </c>
      <c r="F23179" t="s">
        <v>21636</v>
      </c>
    </row>
    <row r="23180" spans="1:6" x14ac:dyDescent="0.25">
      <c r="A23180" t="s">
        <v>19450</v>
      </c>
      <c r="B23180" s="100" t="s">
        <v>19510</v>
      </c>
      <c r="C23180" s="100"/>
      <c r="D23180" s="124"/>
      <c r="E23180" s="157" t="e">
        <f>VLOOKUP(D23180,'SOAT LIQ'!$A$87:$C$3416,3,FALSE)</f>
        <v>#N/A</v>
      </c>
      <c r="F23180" t="s">
        <v>21636</v>
      </c>
    </row>
    <row r="23181" spans="1:6" x14ac:dyDescent="0.25">
      <c r="A23181" t="s">
        <v>19450</v>
      </c>
      <c r="B23181" s="100" t="s">
        <v>19511</v>
      </c>
      <c r="C23181" s="100"/>
      <c r="D23181" s="124"/>
      <c r="E23181" s="157" t="e">
        <f>VLOOKUP(D23181,'SOAT LIQ'!$A$87:$C$3416,3,FALSE)</f>
        <v>#N/A</v>
      </c>
      <c r="F23181" t="s">
        <v>21636</v>
      </c>
    </row>
    <row r="23182" spans="1:6" x14ac:dyDescent="0.25">
      <c r="A23182" t="s">
        <v>19450</v>
      </c>
      <c r="B23182" s="100" t="s">
        <v>19512</v>
      </c>
      <c r="C23182" s="100"/>
      <c r="D23182" s="124"/>
      <c r="E23182" s="157" t="e">
        <f>VLOOKUP(D23182,'SOAT LIQ'!$A$87:$C$3416,3,FALSE)</f>
        <v>#N/A</v>
      </c>
      <c r="F23182" t="s">
        <v>21636</v>
      </c>
    </row>
    <row r="23183" spans="1:6" x14ac:dyDescent="0.25">
      <c r="A23183" t="s">
        <v>19450</v>
      </c>
      <c r="B23183" s="100" t="s">
        <v>19513</v>
      </c>
      <c r="C23183" s="100"/>
      <c r="D23183" s="124"/>
      <c r="E23183" s="157" t="e">
        <f>VLOOKUP(D23183,'SOAT LIQ'!$A$87:$C$3416,3,FALSE)</f>
        <v>#N/A</v>
      </c>
      <c r="F23183" t="s">
        <v>21636</v>
      </c>
    </row>
    <row r="23184" spans="1:6" x14ac:dyDescent="0.25">
      <c r="A23184" t="s">
        <v>19450</v>
      </c>
      <c r="B23184" s="100" t="s">
        <v>19514</v>
      </c>
      <c r="C23184" s="100"/>
      <c r="D23184" s="124"/>
      <c r="E23184" s="157" t="e">
        <f>VLOOKUP(D23184,'SOAT LIQ'!$A$87:$C$3416,3,FALSE)</f>
        <v>#N/A</v>
      </c>
      <c r="F23184" t="s">
        <v>21636</v>
      </c>
    </row>
    <row r="23185" spans="1:6" x14ac:dyDescent="0.25">
      <c r="A23185" t="s">
        <v>19450</v>
      </c>
      <c r="B23185" s="100" t="s">
        <v>19515</v>
      </c>
      <c r="C23185" s="100"/>
      <c r="D23185" s="124"/>
      <c r="E23185" s="157" t="e">
        <f>VLOOKUP(D23185,'SOAT LIQ'!$A$87:$C$3416,3,FALSE)</f>
        <v>#N/A</v>
      </c>
      <c r="F23185" t="s">
        <v>21636</v>
      </c>
    </row>
    <row r="23186" spans="1:6" x14ac:dyDescent="0.25">
      <c r="A23186" t="s">
        <v>19450</v>
      </c>
      <c r="B23186" s="100" t="s">
        <v>19516</v>
      </c>
      <c r="C23186" s="100"/>
      <c r="D23186" s="124"/>
      <c r="E23186" s="157" t="e">
        <f>VLOOKUP(D23186,'SOAT LIQ'!$A$87:$C$3416,3,FALSE)</f>
        <v>#N/A</v>
      </c>
      <c r="F23186" t="s">
        <v>21636</v>
      </c>
    </row>
    <row r="23187" spans="1:6" x14ac:dyDescent="0.25">
      <c r="A23187" t="s">
        <v>19450</v>
      </c>
      <c r="B23187" s="100" t="s">
        <v>19517</v>
      </c>
      <c r="C23187" s="100"/>
      <c r="D23187" s="124"/>
      <c r="E23187" s="157" t="e">
        <f>VLOOKUP(D23187,'SOAT LIQ'!$A$87:$C$3416,3,FALSE)</f>
        <v>#N/A</v>
      </c>
      <c r="F23187" t="s">
        <v>21636</v>
      </c>
    </row>
    <row r="23188" spans="1:6" x14ac:dyDescent="0.25">
      <c r="A23188" t="s">
        <v>19450</v>
      </c>
      <c r="B23188" s="100" t="s">
        <v>19518</v>
      </c>
      <c r="C23188" s="100"/>
      <c r="D23188" s="124"/>
      <c r="E23188" s="157" t="e">
        <f>VLOOKUP(D23188,'SOAT LIQ'!$A$87:$C$3416,3,FALSE)</f>
        <v>#N/A</v>
      </c>
      <c r="F23188" t="s">
        <v>21636</v>
      </c>
    </row>
    <row r="23189" spans="1:6" x14ac:dyDescent="0.25">
      <c r="A23189" t="s">
        <v>19450</v>
      </c>
      <c r="B23189" s="100" t="s">
        <v>19519</v>
      </c>
      <c r="C23189" s="100"/>
      <c r="D23189" s="124"/>
      <c r="E23189" s="157" t="e">
        <f>VLOOKUP(D23189,'SOAT LIQ'!$A$87:$C$3416,3,FALSE)</f>
        <v>#N/A</v>
      </c>
      <c r="F23189" t="s">
        <v>21636</v>
      </c>
    </row>
    <row r="23190" spans="1:6" x14ac:dyDescent="0.25">
      <c r="A23190" t="s">
        <v>19450</v>
      </c>
      <c r="B23190" s="100" t="s">
        <v>19520</v>
      </c>
      <c r="C23190" s="100"/>
      <c r="D23190" s="124"/>
      <c r="E23190" s="157" t="e">
        <f>VLOOKUP(D23190,'SOAT LIQ'!$A$87:$C$3416,3,FALSE)</f>
        <v>#N/A</v>
      </c>
      <c r="F23190" t="s">
        <v>21636</v>
      </c>
    </row>
    <row r="23191" spans="1:6" x14ac:dyDescent="0.25">
      <c r="A23191" t="s">
        <v>19450</v>
      </c>
      <c r="B23191" s="100" t="s">
        <v>19521</v>
      </c>
      <c r="C23191" s="100"/>
      <c r="D23191" s="124"/>
      <c r="E23191" s="157" t="e">
        <f>VLOOKUP(D23191,'SOAT LIQ'!$A$87:$C$3416,3,FALSE)</f>
        <v>#N/A</v>
      </c>
      <c r="F23191" t="s">
        <v>21636</v>
      </c>
    </row>
    <row r="23192" spans="1:6" x14ac:dyDescent="0.25">
      <c r="A23192" t="s">
        <v>19450</v>
      </c>
      <c r="B23192" s="100" t="s">
        <v>19522</v>
      </c>
      <c r="C23192" s="100"/>
      <c r="D23192" s="124"/>
      <c r="E23192" s="157" t="e">
        <f>VLOOKUP(D23192,'SOAT LIQ'!$A$87:$C$3416,3,FALSE)</f>
        <v>#N/A</v>
      </c>
      <c r="F23192" t="s">
        <v>21636</v>
      </c>
    </row>
    <row r="23193" spans="1:6" x14ac:dyDescent="0.25">
      <c r="A23193" t="s">
        <v>19450</v>
      </c>
      <c r="B23193" s="100" t="s">
        <v>19523</v>
      </c>
      <c r="C23193" s="100"/>
      <c r="D23193" s="124"/>
      <c r="E23193" s="157" t="e">
        <f>VLOOKUP(D23193,'SOAT LIQ'!$A$87:$C$3416,3,FALSE)</f>
        <v>#N/A</v>
      </c>
      <c r="F23193" t="s">
        <v>21636</v>
      </c>
    </row>
    <row r="23194" spans="1:6" x14ac:dyDescent="0.25">
      <c r="A23194" t="s">
        <v>19450</v>
      </c>
      <c r="B23194" s="100" t="s">
        <v>19524</v>
      </c>
      <c r="C23194" s="100"/>
      <c r="D23194" s="124"/>
      <c r="E23194" s="157" t="e">
        <f>VLOOKUP(D23194,'SOAT LIQ'!$A$87:$C$3416,3,FALSE)</f>
        <v>#N/A</v>
      </c>
      <c r="F23194" t="s">
        <v>21636</v>
      </c>
    </row>
    <row r="23195" spans="1:6" x14ac:dyDescent="0.25">
      <c r="A23195" t="s">
        <v>19450</v>
      </c>
      <c r="B23195" s="100" t="s">
        <v>19525</v>
      </c>
      <c r="C23195" s="100"/>
      <c r="D23195" s="124"/>
      <c r="E23195" s="157" t="e">
        <f>VLOOKUP(D23195,'SOAT LIQ'!$A$87:$C$3416,3,FALSE)</f>
        <v>#N/A</v>
      </c>
      <c r="F23195" t="s">
        <v>21636</v>
      </c>
    </row>
    <row r="23196" spans="1:6" x14ac:dyDescent="0.25">
      <c r="A23196" t="s">
        <v>19450</v>
      </c>
      <c r="B23196" s="100" t="s">
        <v>19526</v>
      </c>
      <c r="C23196" s="100"/>
      <c r="D23196" s="124"/>
      <c r="E23196" s="157" t="e">
        <f>VLOOKUP(D23196,'SOAT LIQ'!$A$87:$C$3416,3,FALSE)</f>
        <v>#N/A</v>
      </c>
      <c r="F23196" t="s">
        <v>21636</v>
      </c>
    </row>
    <row r="23197" spans="1:6" x14ac:dyDescent="0.25">
      <c r="A23197" t="s">
        <v>19450</v>
      </c>
      <c r="B23197" s="100" t="s">
        <v>19527</v>
      </c>
      <c r="C23197" s="100"/>
      <c r="D23197" s="124"/>
      <c r="E23197" s="157" t="e">
        <f>VLOOKUP(D23197,'SOAT LIQ'!$A$87:$C$3416,3,FALSE)</f>
        <v>#N/A</v>
      </c>
      <c r="F23197" t="s">
        <v>21636</v>
      </c>
    </row>
    <row r="23198" spans="1:6" x14ac:dyDescent="0.25">
      <c r="A23198" t="s">
        <v>19450</v>
      </c>
      <c r="B23198" s="100" t="s">
        <v>19528</v>
      </c>
      <c r="C23198" s="100"/>
      <c r="D23198" s="124"/>
      <c r="E23198" s="157" t="e">
        <f>VLOOKUP(D23198,'SOAT LIQ'!$A$87:$C$3416,3,FALSE)</f>
        <v>#N/A</v>
      </c>
      <c r="F23198" t="s">
        <v>21636</v>
      </c>
    </row>
    <row r="23199" spans="1:6" x14ac:dyDescent="0.25">
      <c r="A23199" t="s">
        <v>19450</v>
      </c>
      <c r="B23199" s="100" t="s">
        <v>19529</v>
      </c>
      <c r="C23199" s="100"/>
      <c r="D23199" s="124"/>
      <c r="E23199" s="157" t="e">
        <f>VLOOKUP(D23199,'SOAT LIQ'!$A$87:$C$3416,3,FALSE)</f>
        <v>#N/A</v>
      </c>
      <c r="F23199" t="s">
        <v>21636</v>
      </c>
    </row>
    <row r="23200" spans="1:6" x14ac:dyDescent="0.25">
      <c r="A23200" t="s">
        <v>19450</v>
      </c>
      <c r="B23200" s="100" t="s">
        <v>19530</v>
      </c>
      <c r="C23200" s="100"/>
      <c r="D23200" s="124"/>
      <c r="E23200" s="157" t="e">
        <f>VLOOKUP(D23200,'SOAT LIQ'!$A$87:$C$3416,3,FALSE)</f>
        <v>#N/A</v>
      </c>
      <c r="F23200" t="s">
        <v>21636</v>
      </c>
    </row>
    <row r="23201" spans="1:6" x14ac:dyDescent="0.25">
      <c r="A23201" t="s">
        <v>19450</v>
      </c>
      <c r="B23201" s="100" t="s">
        <v>19531</v>
      </c>
      <c r="C23201" s="100"/>
      <c r="D23201" s="124"/>
      <c r="E23201" s="157" t="e">
        <f>VLOOKUP(D23201,'SOAT LIQ'!$A$87:$C$3416,3,FALSE)</f>
        <v>#N/A</v>
      </c>
      <c r="F23201" t="s">
        <v>21636</v>
      </c>
    </row>
    <row r="23202" spans="1:6" x14ac:dyDescent="0.25">
      <c r="A23202" t="s">
        <v>19450</v>
      </c>
      <c r="B23202" s="100" t="s">
        <v>19532</v>
      </c>
      <c r="C23202" s="100"/>
      <c r="D23202" s="124"/>
      <c r="E23202" s="157" t="e">
        <f>VLOOKUP(D23202,'SOAT LIQ'!$A$87:$C$3416,3,FALSE)</f>
        <v>#N/A</v>
      </c>
      <c r="F23202" t="s">
        <v>21636</v>
      </c>
    </row>
    <row r="23203" spans="1:6" x14ac:dyDescent="0.25">
      <c r="A23203" t="s">
        <v>19450</v>
      </c>
      <c r="B23203" s="100" t="s">
        <v>19533</v>
      </c>
      <c r="C23203" s="100"/>
      <c r="D23203" s="124"/>
      <c r="E23203" s="157" t="e">
        <f>VLOOKUP(D23203,'SOAT LIQ'!$A$87:$C$3416,3,FALSE)</f>
        <v>#N/A</v>
      </c>
      <c r="F23203" t="s">
        <v>21636</v>
      </c>
    </row>
    <row r="23204" spans="1:6" x14ac:dyDescent="0.25">
      <c r="A23204" t="s">
        <v>19450</v>
      </c>
      <c r="B23204" s="100" t="s">
        <v>19534</v>
      </c>
      <c r="C23204" s="100"/>
      <c r="D23204" s="124"/>
      <c r="E23204" s="157" t="e">
        <f>VLOOKUP(D23204,'SOAT LIQ'!$A$87:$C$3416,3,FALSE)</f>
        <v>#N/A</v>
      </c>
      <c r="F23204" t="s">
        <v>21636</v>
      </c>
    </row>
    <row r="23205" spans="1:6" x14ac:dyDescent="0.25">
      <c r="A23205" t="s">
        <v>19450</v>
      </c>
      <c r="B23205" s="100" t="s">
        <v>19535</v>
      </c>
      <c r="C23205" s="100"/>
      <c r="D23205" s="124"/>
      <c r="E23205" s="157" t="e">
        <f>VLOOKUP(D23205,'SOAT LIQ'!$A$87:$C$3416,3,FALSE)</f>
        <v>#N/A</v>
      </c>
      <c r="F23205" t="s">
        <v>21636</v>
      </c>
    </row>
    <row r="23206" spans="1:6" x14ac:dyDescent="0.25">
      <c r="A23206" t="s">
        <v>19450</v>
      </c>
      <c r="B23206" s="100" t="s">
        <v>19536</v>
      </c>
      <c r="C23206" s="100"/>
      <c r="D23206" s="124"/>
      <c r="E23206" s="157" t="e">
        <f>VLOOKUP(D23206,'SOAT LIQ'!$A$87:$C$3416,3,FALSE)</f>
        <v>#N/A</v>
      </c>
      <c r="F23206" t="s">
        <v>21636</v>
      </c>
    </row>
    <row r="23207" spans="1:6" x14ac:dyDescent="0.25">
      <c r="A23207" t="s">
        <v>19450</v>
      </c>
      <c r="B23207" s="100" t="s">
        <v>19537</v>
      </c>
      <c r="C23207" s="100"/>
      <c r="D23207" s="124"/>
      <c r="E23207" s="157" t="e">
        <f>VLOOKUP(D23207,'SOAT LIQ'!$A$87:$C$3416,3,FALSE)</f>
        <v>#N/A</v>
      </c>
      <c r="F23207" t="s">
        <v>21636</v>
      </c>
    </row>
    <row r="23208" spans="1:6" x14ac:dyDescent="0.25">
      <c r="A23208" t="s">
        <v>19450</v>
      </c>
      <c r="B23208" s="100" t="s">
        <v>19538</v>
      </c>
      <c r="C23208" s="100"/>
      <c r="D23208" s="124"/>
      <c r="E23208" s="157" t="e">
        <f>VLOOKUP(D23208,'SOAT LIQ'!$A$87:$C$3416,3,FALSE)</f>
        <v>#N/A</v>
      </c>
      <c r="F23208" t="s">
        <v>21636</v>
      </c>
    </row>
    <row r="23209" spans="1:6" x14ac:dyDescent="0.25">
      <c r="A23209" t="s">
        <v>19450</v>
      </c>
      <c r="B23209" s="100" t="s">
        <v>19539</v>
      </c>
      <c r="C23209" s="100"/>
      <c r="D23209" s="124"/>
      <c r="E23209" s="157" t="e">
        <f>VLOOKUP(D23209,'SOAT LIQ'!$A$87:$C$3416,3,FALSE)</f>
        <v>#N/A</v>
      </c>
      <c r="F23209" t="s">
        <v>21636</v>
      </c>
    </row>
    <row r="23210" spans="1:6" x14ac:dyDescent="0.25">
      <c r="A23210" t="s">
        <v>19450</v>
      </c>
      <c r="B23210" s="100" t="s">
        <v>19540</v>
      </c>
      <c r="C23210" s="100"/>
      <c r="D23210" s="124"/>
      <c r="E23210" s="157" t="e">
        <f>VLOOKUP(D23210,'SOAT LIQ'!$A$87:$C$3416,3,FALSE)</f>
        <v>#N/A</v>
      </c>
      <c r="F23210" t="s">
        <v>21636</v>
      </c>
    </row>
    <row r="23211" spans="1:6" x14ac:dyDescent="0.25">
      <c r="A23211" t="s">
        <v>19450</v>
      </c>
      <c r="B23211" s="100" t="s">
        <v>19541</v>
      </c>
      <c r="C23211" s="100"/>
      <c r="D23211" s="124"/>
      <c r="E23211" s="157" t="e">
        <f>VLOOKUP(D23211,'SOAT LIQ'!$A$87:$C$3416,3,FALSE)</f>
        <v>#N/A</v>
      </c>
      <c r="F23211" t="s">
        <v>21636</v>
      </c>
    </row>
    <row r="23212" spans="1:6" x14ac:dyDescent="0.25">
      <c r="A23212" t="s">
        <v>19450</v>
      </c>
      <c r="B23212" s="100" t="s">
        <v>19542</v>
      </c>
      <c r="C23212" s="100"/>
      <c r="D23212" s="124"/>
      <c r="E23212" s="157" t="e">
        <f>VLOOKUP(D23212,'SOAT LIQ'!$A$87:$C$3416,3,FALSE)</f>
        <v>#N/A</v>
      </c>
      <c r="F23212" t="s">
        <v>21636</v>
      </c>
    </row>
    <row r="23213" spans="1:6" x14ac:dyDescent="0.25">
      <c r="A23213" t="s">
        <v>19450</v>
      </c>
      <c r="B23213" s="100" t="s">
        <v>19543</v>
      </c>
      <c r="C23213" s="100"/>
      <c r="D23213" s="124"/>
      <c r="E23213" s="157" t="e">
        <f>VLOOKUP(D23213,'SOAT LIQ'!$A$87:$C$3416,3,FALSE)</f>
        <v>#N/A</v>
      </c>
      <c r="F23213" t="s">
        <v>21636</v>
      </c>
    </row>
    <row r="23214" spans="1:6" x14ac:dyDescent="0.25">
      <c r="A23214" t="s">
        <v>19450</v>
      </c>
      <c r="B23214" s="100" t="s">
        <v>19544</v>
      </c>
      <c r="C23214" s="100"/>
      <c r="D23214" s="124"/>
      <c r="E23214" s="157" t="e">
        <f>VLOOKUP(D23214,'SOAT LIQ'!$A$87:$C$3416,3,FALSE)</f>
        <v>#N/A</v>
      </c>
      <c r="F23214" t="s">
        <v>21636</v>
      </c>
    </row>
    <row r="23215" spans="1:6" x14ac:dyDescent="0.25">
      <c r="A23215" t="s">
        <v>19450</v>
      </c>
      <c r="B23215" s="100" t="s">
        <v>19545</v>
      </c>
      <c r="C23215" s="100"/>
      <c r="D23215" s="124"/>
      <c r="E23215" s="157" t="e">
        <f>VLOOKUP(D23215,'SOAT LIQ'!$A$87:$C$3416,3,FALSE)</f>
        <v>#N/A</v>
      </c>
      <c r="F23215" t="s">
        <v>21636</v>
      </c>
    </row>
    <row r="23216" spans="1:6" x14ac:dyDescent="0.25">
      <c r="A23216" t="s">
        <v>19450</v>
      </c>
      <c r="B23216" s="100" t="s">
        <v>19546</v>
      </c>
      <c r="C23216" s="100"/>
      <c r="D23216" s="124"/>
      <c r="E23216" s="157" t="e">
        <f>VLOOKUP(D23216,'SOAT LIQ'!$A$87:$C$3416,3,FALSE)</f>
        <v>#N/A</v>
      </c>
      <c r="F23216" t="s">
        <v>21636</v>
      </c>
    </row>
    <row r="23217" spans="1:6" x14ac:dyDescent="0.25">
      <c r="A23217" t="s">
        <v>19450</v>
      </c>
      <c r="B23217" s="100" t="s">
        <v>19547</v>
      </c>
      <c r="C23217" s="100"/>
      <c r="D23217" s="124"/>
      <c r="E23217" s="157" t="e">
        <f>VLOOKUP(D23217,'SOAT LIQ'!$A$87:$C$3416,3,FALSE)</f>
        <v>#N/A</v>
      </c>
      <c r="F23217" t="s">
        <v>21636</v>
      </c>
    </row>
    <row r="23218" spans="1:6" x14ac:dyDescent="0.25">
      <c r="A23218" t="s">
        <v>19450</v>
      </c>
      <c r="B23218" s="100" t="s">
        <v>19548</v>
      </c>
      <c r="C23218" s="100"/>
      <c r="D23218" s="124"/>
      <c r="E23218" s="157" t="e">
        <f>VLOOKUP(D23218,'SOAT LIQ'!$A$87:$C$3416,3,FALSE)</f>
        <v>#N/A</v>
      </c>
      <c r="F23218" t="s">
        <v>21636</v>
      </c>
    </row>
    <row r="23219" spans="1:6" x14ac:dyDescent="0.25">
      <c r="A23219" t="s">
        <v>19450</v>
      </c>
      <c r="B23219" s="100" t="s">
        <v>19549</v>
      </c>
      <c r="C23219" s="100"/>
      <c r="D23219" s="124"/>
      <c r="E23219" s="157" t="e">
        <f>VLOOKUP(D23219,'SOAT LIQ'!$A$87:$C$3416,3,FALSE)</f>
        <v>#N/A</v>
      </c>
      <c r="F23219" t="s">
        <v>21636</v>
      </c>
    </row>
    <row r="23220" spans="1:6" x14ac:dyDescent="0.25">
      <c r="A23220" t="s">
        <v>19450</v>
      </c>
      <c r="B23220" s="100" t="s">
        <v>19550</v>
      </c>
      <c r="C23220" s="100"/>
      <c r="D23220" s="124"/>
      <c r="E23220" s="157" t="e">
        <f>VLOOKUP(D23220,'SOAT LIQ'!$A$87:$C$3416,3,FALSE)</f>
        <v>#N/A</v>
      </c>
      <c r="F23220" t="s">
        <v>21636</v>
      </c>
    </row>
    <row r="23221" spans="1:6" x14ac:dyDescent="0.25">
      <c r="A23221" t="s">
        <v>19450</v>
      </c>
      <c r="B23221" s="100" t="s">
        <v>19551</v>
      </c>
      <c r="C23221" s="100"/>
      <c r="D23221" s="124"/>
      <c r="E23221" s="157" t="e">
        <f>VLOOKUP(D23221,'SOAT LIQ'!$A$87:$C$3416,3,FALSE)</f>
        <v>#N/A</v>
      </c>
      <c r="F23221" t="s">
        <v>21636</v>
      </c>
    </row>
    <row r="23222" spans="1:6" x14ac:dyDescent="0.25">
      <c r="A23222" t="s">
        <v>19450</v>
      </c>
      <c r="B23222" s="100" t="s">
        <v>19552</v>
      </c>
      <c r="C23222" s="100"/>
      <c r="D23222" s="124"/>
      <c r="E23222" s="157" t="e">
        <f>VLOOKUP(D23222,'SOAT LIQ'!$A$87:$C$3416,3,FALSE)</f>
        <v>#N/A</v>
      </c>
      <c r="F23222" t="s">
        <v>21636</v>
      </c>
    </row>
    <row r="23223" spans="1:6" x14ac:dyDescent="0.25">
      <c r="A23223" t="s">
        <v>19450</v>
      </c>
      <c r="B23223" s="100" t="s">
        <v>19553</v>
      </c>
      <c r="C23223" s="100"/>
      <c r="D23223" s="124"/>
      <c r="E23223" s="157" t="e">
        <f>VLOOKUP(D23223,'SOAT LIQ'!$A$87:$C$3416,3,FALSE)</f>
        <v>#N/A</v>
      </c>
      <c r="F23223" t="s">
        <v>21636</v>
      </c>
    </row>
    <row r="23224" spans="1:6" x14ac:dyDescent="0.25">
      <c r="A23224" t="s">
        <v>19450</v>
      </c>
      <c r="B23224" s="100" t="s">
        <v>19554</v>
      </c>
      <c r="C23224" s="100"/>
      <c r="D23224" s="124"/>
      <c r="E23224" s="157" t="e">
        <f>VLOOKUP(D23224,'SOAT LIQ'!$A$87:$C$3416,3,FALSE)</f>
        <v>#N/A</v>
      </c>
      <c r="F23224" t="s">
        <v>21636</v>
      </c>
    </row>
    <row r="23225" spans="1:6" x14ac:dyDescent="0.25">
      <c r="A23225" t="s">
        <v>19450</v>
      </c>
      <c r="B23225" s="100" t="s">
        <v>19555</v>
      </c>
      <c r="C23225" s="100"/>
      <c r="D23225" s="124"/>
      <c r="E23225" s="157" t="e">
        <f>VLOOKUP(D23225,'SOAT LIQ'!$A$87:$C$3416,3,FALSE)</f>
        <v>#N/A</v>
      </c>
      <c r="F23225" t="s">
        <v>21636</v>
      </c>
    </row>
    <row r="23226" spans="1:6" x14ac:dyDescent="0.25">
      <c r="A23226" t="s">
        <v>19450</v>
      </c>
      <c r="B23226" s="100" t="s">
        <v>19556</v>
      </c>
      <c r="C23226" s="100"/>
      <c r="D23226" s="124"/>
      <c r="E23226" s="157" t="e">
        <f>VLOOKUP(D23226,'SOAT LIQ'!$A$87:$C$3416,3,FALSE)</f>
        <v>#N/A</v>
      </c>
      <c r="F23226" t="s">
        <v>21636</v>
      </c>
    </row>
    <row r="23227" spans="1:6" x14ac:dyDescent="0.25">
      <c r="A23227" t="s">
        <v>19450</v>
      </c>
      <c r="B23227" s="100" t="s">
        <v>19557</v>
      </c>
      <c r="C23227" s="100"/>
      <c r="D23227" s="124"/>
      <c r="E23227" s="157" t="e">
        <f>VLOOKUP(D23227,'SOAT LIQ'!$A$87:$C$3416,3,FALSE)</f>
        <v>#N/A</v>
      </c>
      <c r="F23227" t="s">
        <v>21636</v>
      </c>
    </row>
    <row r="23228" spans="1:6" x14ac:dyDescent="0.25">
      <c r="A23228" t="s">
        <v>19450</v>
      </c>
      <c r="B23228" s="100" t="s">
        <v>19558</v>
      </c>
      <c r="C23228" s="100"/>
      <c r="D23228" s="124"/>
      <c r="E23228" s="157" t="e">
        <f>VLOOKUP(D23228,'SOAT LIQ'!$A$87:$C$3416,3,FALSE)</f>
        <v>#N/A</v>
      </c>
      <c r="F23228" t="s">
        <v>21636</v>
      </c>
    </row>
    <row r="23229" spans="1:6" x14ac:dyDescent="0.25">
      <c r="A23229" t="s">
        <v>19450</v>
      </c>
      <c r="B23229" s="100" t="s">
        <v>19559</v>
      </c>
      <c r="C23229" s="100"/>
      <c r="D23229" s="124"/>
      <c r="E23229" s="157" t="e">
        <f>VLOOKUP(D23229,'SOAT LIQ'!$A$87:$C$3416,3,FALSE)</f>
        <v>#N/A</v>
      </c>
      <c r="F23229" t="s">
        <v>21636</v>
      </c>
    </row>
    <row r="23230" spans="1:6" x14ac:dyDescent="0.25">
      <c r="A23230" t="s">
        <v>19450</v>
      </c>
      <c r="B23230" s="100" t="s">
        <v>19560</v>
      </c>
      <c r="C23230" s="100"/>
      <c r="D23230" s="124"/>
      <c r="E23230" s="157" t="e">
        <f>VLOOKUP(D23230,'SOAT LIQ'!$A$87:$C$3416,3,FALSE)</f>
        <v>#N/A</v>
      </c>
      <c r="F23230" t="s">
        <v>21636</v>
      </c>
    </row>
    <row r="23231" spans="1:6" x14ac:dyDescent="0.25">
      <c r="A23231" t="s">
        <v>19450</v>
      </c>
      <c r="B23231" s="100" t="s">
        <v>19561</v>
      </c>
      <c r="C23231" s="100"/>
      <c r="D23231" s="124"/>
      <c r="E23231" s="157" t="e">
        <f>VLOOKUP(D23231,'SOAT LIQ'!$A$87:$C$3416,3,FALSE)</f>
        <v>#N/A</v>
      </c>
      <c r="F23231" t="s">
        <v>21636</v>
      </c>
    </row>
    <row r="23232" spans="1:6" x14ac:dyDescent="0.25">
      <c r="A23232" t="s">
        <v>10051</v>
      </c>
      <c r="B23232" s="100" t="s">
        <v>19562</v>
      </c>
      <c r="C23232" s="100"/>
      <c r="D23232" s="124"/>
      <c r="E23232" s="157" t="e">
        <f>VLOOKUP(D23232,'SOAT LIQ'!$A$87:$C$3416,3,FALSE)</f>
        <v>#N/A</v>
      </c>
    </row>
    <row r="23233" spans="1:6" x14ac:dyDescent="0.25">
      <c r="A23233" t="s">
        <v>19450</v>
      </c>
      <c r="B23233" s="100" t="s">
        <v>19563</v>
      </c>
      <c r="C23233" s="100"/>
      <c r="D23233" s="124"/>
      <c r="E23233" s="157" t="e">
        <f>VLOOKUP(D23233,'SOAT LIQ'!$A$87:$C$3416,3,FALSE)</f>
        <v>#N/A</v>
      </c>
      <c r="F23233" t="s">
        <v>21636</v>
      </c>
    </row>
    <row r="23234" spans="1:6" x14ac:dyDescent="0.25">
      <c r="A23234" t="s">
        <v>19450</v>
      </c>
      <c r="B23234" s="100" t="s">
        <v>19564</v>
      </c>
      <c r="C23234" s="100"/>
      <c r="D23234" s="124"/>
      <c r="E23234" s="157" t="e">
        <f>VLOOKUP(D23234,'SOAT LIQ'!$A$87:$C$3416,3,FALSE)</f>
        <v>#N/A</v>
      </c>
      <c r="F23234" t="s">
        <v>21636</v>
      </c>
    </row>
    <row r="23235" spans="1:6" x14ac:dyDescent="0.25">
      <c r="A23235" t="s">
        <v>19450</v>
      </c>
      <c r="B23235" s="100" t="s">
        <v>19565</v>
      </c>
      <c r="C23235" s="100"/>
      <c r="D23235" s="124"/>
      <c r="E23235" s="157" t="e">
        <f>VLOOKUP(D23235,'SOAT LIQ'!$A$87:$C$3416,3,FALSE)</f>
        <v>#N/A</v>
      </c>
      <c r="F23235" t="s">
        <v>21636</v>
      </c>
    </row>
    <row r="23236" spans="1:6" x14ac:dyDescent="0.25">
      <c r="A23236" t="s">
        <v>10051</v>
      </c>
      <c r="B23236" s="100" t="s">
        <v>19566</v>
      </c>
      <c r="C23236" s="100"/>
      <c r="D23236" s="124"/>
      <c r="E23236" s="157" t="e">
        <f>VLOOKUP(D23236,'SOAT LIQ'!$A$87:$C$3416,3,FALSE)</f>
        <v>#N/A</v>
      </c>
    </row>
    <row r="23237" spans="1:6" x14ac:dyDescent="0.25">
      <c r="A23237" t="s">
        <v>13930</v>
      </c>
      <c r="B23237" s="100" t="s">
        <v>19567</v>
      </c>
      <c r="C23237" s="100"/>
      <c r="D23237" s="124"/>
      <c r="E23237" s="157" t="e">
        <f>VLOOKUP(D23237,'SOAT LIQ'!$A$87:$C$3416,3,FALSE)</f>
        <v>#N/A</v>
      </c>
      <c r="F23237" t="s">
        <v>21631</v>
      </c>
    </row>
    <row r="23238" spans="1:6" x14ac:dyDescent="0.25">
      <c r="A23238" t="s">
        <v>13964</v>
      </c>
      <c r="B23238" s="100" t="s">
        <v>19567</v>
      </c>
      <c r="C23238" s="100"/>
      <c r="D23238" s="124"/>
      <c r="E23238" s="157" t="e">
        <f>VLOOKUP(D23238,'SOAT LIQ'!$A$87:$C$3416,3,FALSE)</f>
        <v>#N/A</v>
      </c>
      <c r="F23238" t="s">
        <v>21631</v>
      </c>
    </row>
    <row r="23239" spans="1:6" x14ac:dyDescent="0.25">
      <c r="A23239" t="s">
        <v>5509</v>
      </c>
      <c r="B23239" s="100" t="s">
        <v>19568</v>
      </c>
      <c r="C23239" s="100"/>
      <c r="D23239" s="124"/>
      <c r="E23239" s="157" t="e">
        <f>VLOOKUP(D23239,'SOAT LIQ'!$A$87:$C$3416,3,FALSE)</f>
        <v>#N/A</v>
      </c>
      <c r="F23239" t="s">
        <v>21631</v>
      </c>
    </row>
    <row r="23240" spans="1:6" x14ac:dyDescent="0.25">
      <c r="A23240" t="s">
        <v>13930</v>
      </c>
      <c r="B23240" s="100" t="s">
        <v>19569</v>
      </c>
      <c r="C23240" s="100"/>
      <c r="D23240" s="124"/>
      <c r="E23240" s="157" t="e">
        <f>VLOOKUP(D23240,'SOAT LIQ'!$A$87:$C$3416,3,FALSE)</f>
        <v>#N/A</v>
      </c>
      <c r="F23240" t="s">
        <v>21631</v>
      </c>
    </row>
    <row r="23241" spans="1:6" x14ac:dyDescent="0.25">
      <c r="A23241" t="s">
        <v>6183</v>
      </c>
      <c r="B23241" s="100" t="s">
        <v>19570</v>
      </c>
      <c r="C23241" s="100"/>
      <c r="D23241" s="124"/>
      <c r="E23241" s="157" t="e">
        <f>VLOOKUP(D23241,'SOAT LIQ'!$A$87:$C$3416,3,FALSE)</f>
        <v>#N/A</v>
      </c>
      <c r="F23241" t="s">
        <v>21631</v>
      </c>
    </row>
    <row r="23242" spans="1:6" x14ac:dyDescent="0.25">
      <c r="A23242" t="s">
        <v>13930</v>
      </c>
      <c r="B23242" s="100" t="s">
        <v>15150</v>
      </c>
      <c r="C23242" s="100"/>
      <c r="D23242" s="124"/>
      <c r="E23242" s="157" t="e">
        <f>VLOOKUP(D23242,'SOAT LIQ'!$A$87:$C$3416,3,FALSE)</f>
        <v>#N/A</v>
      </c>
      <c r="F23242" t="s">
        <v>21631</v>
      </c>
    </row>
    <row r="23243" spans="1:6" x14ac:dyDescent="0.25">
      <c r="A23243" t="s">
        <v>13930</v>
      </c>
      <c r="B23243" s="100" t="s">
        <v>19571</v>
      </c>
      <c r="C23243" s="100"/>
      <c r="D23243" s="124"/>
      <c r="E23243" s="157" t="e">
        <f>VLOOKUP(D23243,'SOAT LIQ'!$A$87:$C$3416,3,FALSE)</f>
        <v>#N/A</v>
      </c>
      <c r="F23243" t="s">
        <v>21631</v>
      </c>
    </row>
    <row r="23244" spans="1:6" x14ac:dyDescent="0.25">
      <c r="A23244" t="s">
        <v>8470</v>
      </c>
      <c r="B23244" s="100" t="s">
        <v>19572</v>
      </c>
      <c r="C23244" s="100"/>
      <c r="D23244" s="124"/>
      <c r="E23244" s="157" t="e">
        <f>VLOOKUP(D23244,'SOAT LIQ'!$A$87:$C$3416,3,FALSE)</f>
        <v>#N/A</v>
      </c>
      <c r="F23244" t="s">
        <v>21631</v>
      </c>
    </row>
    <row r="23245" spans="1:6" x14ac:dyDescent="0.25">
      <c r="A23245" t="s">
        <v>8472</v>
      </c>
      <c r="B23245" s="100" t="s">
        <v>19572</v>
      </c>
      <c r="C23245" s="100"/>
      <c r="D23245" s="124"/>
      <c r="E23245" s="157" t="e">
        <f>VLOOKUP(D23245,'SOAT LIQ'!$A$87:$C$3416,3,FALSE)</f>
        <v>#N/A</v>
      </c>
      <c r="F23245" t="s">
        <v>21631</v>
      </c>
    </row>
    <row r="23246" spans="1:6" x14ac:dyDescent="0.25">
      <c r="A23246" t="s">
        <v>5576</v>
      </c>
      <c r="B23246" s="100" t="s">
        <v>19572</v>
      </c>
      <c r="C23246" s="100"/>
      <c r="D23246" s="124"/>
      <c r="E23246" s="157" t="e">
        <f>VLOOKUP(D23246,'SOAT LIQ'!$A$87:$C$3416,3,FALSE)</f>
        <v>#N/A</v>
      </c>
      <c r="F23246" t="s">
        <v>21631</v>
      </c>
    </row>
    <row r="23247" spans="1:6" x14ac:dyDescent="0.25">
      <c r="A23247" t="s">
        <v>5577</v>
      </c>
      <c r="B23247" s="100" t="s">
        <v>19572</v>
      </c>
      <c r="C23247" s="100"/>
      <c r="D23247" s="124"/>
      <c r="E23247" s="157" t="e">
        <f>VLOOKUP(D23247,'SOAT LIQ'!$A$87:$C$3416,3,FALSE)</f>
        <v>#N/A</v>
      </c>
      <c r="F23247" t="s">
        <v>21631</v>
      </c>
    </row>
    <row r="23248" spans="1:6" x14ac:dyDescent="0.25">
      <c r="A23248" t="s">
        <v>8470</v>
      </c>
      <c r="B23248" s="100" t="s">
        <v>19573</v>
      </c>
      <c r="C23248" s="100"/>
      <c r="D23248" s="124"/>
      <c r="E23248" s="157" t="e">
        <f>VLOOKUP(D23248,'SOAT LIQ'!$A$87:$C$3416,3,FALSE)</f>
        <v>#N/A</v>
      </c>
      <c r="F23248" t="s">
        <v>21631</v>
      </c>
    </row>
    <row r="23249" spans="1:6" x14ac:dyDescent="0.25">
      <c r="A23249" t="s">
        <v>8472</v>
      </c>
      <c r="B23249" s="100" t="s">
        <v>19573</v>
      </c>
      <c r="C23249" s="100"/>
      <c r="D23249" s="124"/>
      <c r="E23249" s="157" t="e">
        <f>VLOOKUP(D23249,'SOAT LIQ'!$A$87:$C$3416,3,FALSE)</f>
        <v>#N/A</v>
      </c>
      <c r="F23249" t="s">
        <v>21631</v>
      </c>
    </row>
    <row r="23250" spans="1:6" x14ac:dyDescent="0.25">
      <c r="A23250" t="s">
        <v>5576</v>
      </c>
      <c r="B23250" s="100" t="s">
        <v>19573</v>
      </c>
      <c r="C23250" s="100"/>
      <c r="D23250" s="124"/>
      <c r="E23250" s="157" t="e">
        <f>VLOOKUP(D23250,'SOAT LIQ'!$A$87:$C$3416,3,FALSE)</f>
        <v>#N/A</v>
      </c>
      <c r="F23250" t="s">
        <v>21631</v>
      </c>
    </row>
    <row r="23251" spans="1:6" x14ac:dyDescent="0.25">
      <c r="A23251" t="s">
        <v>5577</v>
      </c>
      <c r="B23251" s="100" t="s">
        <v>19573</v>
      </c>
      <c r="C23251" s="100"/>
      <c r="D23251" s="124"/>
      <c r="E23251" s="157" t="e">
        <f>VLOOKUP(D23251,'SOAT LIQ'!$A$87:$C$3416,3,FALSE)</f>
        <v>#N/A</v>
      </c>
      <c r="F23251" t="s">
        <v>21631</v>
      </c>
    </row>
    <row r="23252" spans="1:6" x14ac:dyDescent="0.25">
      <c r="A23252" t="s">
        <v>8470</v>
      </c>
      <c r="B23252" s="100" t="s">
        <v>19574</v>
      </c>
      <c r="C23252" s="100"/>
      <c r="D23252" s="124"/>
      <c r="E23252" s="157" t="e">
        <f>VLOOKUP(D23252,'SOAT LIQ'!$A$87:$C$3416,3,FALSE)</f>
        <v>#N/A</v>
      </c>
      <c r="F23252" t="s">
        <v>21631</v>
      </c>
    </row>
    <row r="23253" spans="1:6" x14ac:dyDescent="0.25">
      <c r="A23253" t="s">
        <v>8472</v>
      </c>
      <c r="B23253" s="100" t="s">
        <v>19574</v>
      </c>
      <c r="C23253" s="100"/>
      <c r="D23253" s="124"/>
      <c r="E23253" s="157" t="e">
        <f>VLOOKUP(D23253,'SOAT LIQ'!$A$87:$C$3416,3,FALSE)</f>
        <v>#N/A</v>
      </c>
      <c r="F23253" t="s">
        <v>21631</v>
      </c>
    </row>
    <row r="23254" spans="1:6" x14ac:dyDescent="0.25">
      <c r="A23254" t="s">
        <v>5576</v>
      </c>
      <c r="B23254" s="100" t="s">
        <v>19574</v>
      </c>
      <c r="C23254" s="100"/>
      <c r="D23254" s="124"/>
      <c r="E23254" s="157" t="e">
        <f>VLOOKUP(D23254,'SOAT LIQ'!$A$87:$C$3416,3,FALSE)</f>
        <v>#N/A</v>
      </c>
      <c r="F23254" t="s">
        <v>21631</v>
      </c>
    </row>
    <row r="23255" spans="1:6" x14ac:dyDescent="0.25">
      <c r="A23255" t="s">
        <v>5577</v>
      </c>
      <c r="B23255" s="100" t="s">
        <v>19574</v>
      </c>
      <c r="C23255" s="100"/>
      <c r="D23255" s="124"/>
      <c r="E23255" s="157" t="e">
        <f>VLOOKUP(D23255,'SOAT LIQ'!$A$87:$C$3416,3,FALSE)</f>
        <v>#N/A</v>
      </c>
      <c r="F23255" t="s">
        <v>21631</v>
      </c>
    </row>
    <row r="23256" spans="1:6" x14ac:dyDescent="0.25">
      <c r="A23256" t="s">
        <v>4546</v>
      </c>
      <c r="B23256" s="100" t="s">
        <v>19575</v>
      </c>
      <c r="C23256" s="100"/>
      <c r="D23256" s="124"/>
      <c r="E23256" s="157" t="e">
        <f>VLOOKUP(D23256,'SOAT LIQ'!$A$87:$C$3416,3,FALSE)</f>
        <v>#N/A</v>
      </c>
      <c r="F23256" t="s">
        <v>4546</v>
      </c>
    </row>
    <row r="23257" spans="1:6" x14ac:dyDescent="0.25">
      <c r="A23257" t="s">
        <v>4546</v>
      </c>
      <c r="B23257" s="100" t="s">
        <v>19576</v>
      </c>
      <c r="C23257" s="100"/>
      <c r="D23257" s="124"/>
      <c r="E23257" s="157" t="e">
        <f>VLOOKUP(D23257,'SOAT LIQ'!$A$87:$C$3416,3,FALSE)</f>
        <v>#N/A</v>
      </c>
      <c r="F23257" t="s">
        <v>4546</v>
      </c>
    </row>
    <row r="23258" spans="1:6" x14ac:dyDescent="0.25">
      <c r="A23258" t="s">
        <v>6498</v>
      </c>
      <c r="B23258" s="100" t="s">
        <v>19577</v>
      </c>
      <c r="C23258" s="100"/>
      <c r="D23258" s="124"/>
      <c r="E23258" s="157" t="e">
        <f>VLOOKUP(D23258,'SOAT LIQ'!$A$87:$C$3416,3,FALSE)</f>
        <v>#N/A</v>
      </c>
      <c r="F23258" t="s">
        <v>21635</v>
      </c>
    </row>
    <row r="23259" spans="1:6" x14ac:dyDescent="0.25">
      <c r="A23259" t="s">
        <v>6498</v>
      </c>
      <c r="B23259" s="100" t="s">
        <v>19578</v>
      </c>
      <c r="C23259" s="100"/>
      <c r="D23259" s="124"/>
      <c r="E23259" s="157" t="e">
        <f>VLOOKUP(D23259,'SOAT LIQ'!$A$87:$C$3416,3,FALSE)</f>
        <v>#N/A</v>
      </c>
      <c r="F23259" t="s">
        <v>21635</v>
      </c>
    </row>
    <row r="23260" spans="1:6" x14ac:dyDescent="0.25">
      <c r="A23260" t="s">
        <v>6498</v>
      </c>
      <c r="B23260" s="100" t="s">
        <v>19579</v>
      </c>
      <c r="C23260" s="100"/>
      <c r="D23260" s="124"/>
      <c r="E23260" s="157" t="e">
        <f>VLOOKUP(D23260,'SOAT LIQ'!$A$87:$C$3416,3,FALSE)</f>
        <v>#N/A</v>
      </c>
      <c r="F23260" t="s">
        <v>21635</v>
      </c>
    </row>
    <row r="23261" spans="1:6" x14ac:dyDescent="0.25">
      <c r="A23261" t="s">
        <v>6498</v>
      </c>
      <c r="B23261" s="100" t="s">
        <v>19580</v>
      </c>
      <c r="C23261" s="100"/>
      <c r="D23261" s="124"/>
      <c r="E23261" s="157" t="e">
        <f>VLOOKUP(D23261,'SOAT LIQ'!$A$87:$C$3416,3,FALSE)</f>
        <v>#N/A</v>
      </c>
      <c r="F23261" t="s">
        <v>21635</v>
      </c>
    </row>
    <row r="23262" spans="1:6" x14ac:dyDescent="0.25">
      <c r="A23262" t="s">
        <v>6498</v>
      </c>
      <c r="B23262" s="100" t="s">
        <v>19581</v>
      </c>
      <c r="C23262" s="100"/>
      <c r="D23262" s="124"/>
      <c r="E23262" s="157" t="e">
        <f>VLOOKUP(D23262,'SOAT LIQ'!$A$87:$C$3416,3,FALSE)</f>
        <v>#N/A</v>
      </c>
      <c r="F23262" t="s">
        <v>21635</v>
      </c>
    </row>
    <row r="23263" spans="1:6" x14ac:dyDescent="0.25">
      <c r="A23263" t="s">
        <v>6498</v>
      </c>
      <c r="B23263" s="100" t="s">
        <v>19582</v>
      </c>
      <c r="C23263" s="100"/>
      <c r="D23263" s="124"/>
      <c r="E23263" s="157" t="e">
        <f>VLOOKUP(D23263,'SOAT LIQ'!$A$87:$C$3416,3,FALSE)</f>
        <v>#N/A</v>
      </c>
      <c r="F23263" t="s">
        <v>21635</v>
      </c>
    </row>
    <row r="23264" spans="1:6" x14ac:dyDescent="0.25">
      <c r="A23264" t="s">
        <v>6498</v>
      </c>
      <c r="B23264" s="100" t="s">
        <v>19583</v>
      </c>
      <c r="C23264" s="100"/>
      <c r="D23264" s="124"/>
      <c r="E23264" s="157" t="e">
        <f>VLOOKUP(D23264,'SOAT LIQ'!$A$87:$C$3416,3,FALSE)</f>
        <v>#N/A</v>
      </c>
      <c r="F23264" t="s">
        <v>21635</v>
      </c>
    </row>
    <row r="23265" spans="1:6" x14ac:dyDescent="0.25">
      <c r="A23265" t="s">
        <v>6498</v>
      </c>
      <c r="B23265" s="100" t="s">
        <v>19584</v>
      </c>
      <c r="C23265" s="100"/>
      <c r="D23265" s="124"/>
      <c r="E23265" s="157" t="e">
        <f>VLOOKUP(D23265,'SOAT LIQ'!$A$87:$C$3416,3,FALSE)</f>
        <v>#N/A</v>
      </c>
      <c r="F23265" t="s">
        <v>21635</v>
      </c>
    </row>
    <row r="23266" spans="1:6" x14ac:dyDescent="0.25">
      <c r="A23266" t="s">
        <v>6498</v>
      </c>
      <c r="B23266" s="100" t="s">
        <v>19585</v>
      </c>
      <c r="C23266" s="100"/>
      <c r="D23266" s="124">
        <v>31307</v>
      </c>
      <c r="E23266" s="157" t="e">
        <f>VLOOKUP(D23266,'SOAT LIQ'!$A$87:$C$3416,3,FALSE)</f>
        <v>#N/A</v>
      </c>
      <c r="F23266" t="s">
        <v>21635</v>
      </c>
    </row>
    <row r="23267" spans="1:6" x14ac:dyDescent="0.25">
      <c r="A23267" t="s">
        <v>6498</v>
      </c>
      <c r="B23267" s="100" t="s">
        <v>19586</v>
      </c>
      <c r="C23267" s="100"/>
      <c r="D23267" s="124"/>
      <c r="E23267" s="157" t="e">
        <f>VLOOKUP(D23267,'SOAT LIQ'!$A$87:$C$3416,3,FALSE)</f>
        <v>#N/A</v>
      </c>
      <c r="F23267" t="s">
        <v>21635</v>
      </c>
    </row>
    <row r="23268" spans="1:6" x14ac:dyDescent="0.25">
      <c r="A23268" t="s">
        <v>6498</v>
      </c>
      <c r="B23268" s="100" t="s">
        <v>19587</v>
      </c>
      <c r="C23268" s="100"/>
      <c r="D23268" s="124"/>
      <c r="E23268" s="157" t="e">
        <f>VLOOKUP(D23268,'SOAT LIQ'!$A$87:$C$3416,3,FALSE)</f>
        <v>#N/A</v>
      </c>
      <c r="F23268" t="s">
        <v>21635</v>
      </c>
    </row>
    <row r="23269" spans="1:6" x14ac:dyDescent="0.25">
      <c r="A23269" t="s">
        <v>6498</v>
      </c>
      <c r="B23269" s="100" t="s">
        <v>19588</v>
      </c>
      <c r="C23269" s="100"/>
      <c r="D23269" s="124"/>
      <c r="E23269" s="157" t="e">
        <f>VLOOKUP(D23269,'SOAT LIQ'!$A$87:$C$3416,3,FALSE)</f>
        <v>#N/A</v>
      </c>
      <c r="F23269" t="s">
        <v>21635</v>
      </c>
    </row>
    <row r="23270" spans="1:6" x14ac:dyDescent="0.25">
      <c r="A23270" t="s">
        <v>11060</v>
      </c>
      <c r="B23270" s="100" t="s">
        <v>19589</v>
      </c>
      <c r="C23270" s="100"/>
      <c r="D23270" s="124"/>
      <c r="E23270" s="157" t="e">
        <f>VLOOKUP(D23270,'SOAT LIQ'!$A$87:$C$3416,3,FALSE)</f>
        <v>#N/A</v>
      </c>
      <c r="F23270" t="s">
        <v>21631</v>
      </c>
    </row>
    <row r="23271" spans="1:6" x14ac:dyDescent="0.25">
      <c r="A23271" t="s">
        <v>6501</v>
      </c>
      <c r="B23271" s="100" t="s">
        <v>19577</v>
      </c>
      <c r="C23271" s="100"/>
      <c r="D23271" s="124"/>
      <c r="E23271" s="157" t="e">
        <f>VLOOKUP(D23271,'SOAT LIQ'!$A$87:$C$3416,3,FALSE)</f>
        <v>#N/A</v>
      </c>
      <c r="F23271" t="s">
        <v>21635</v>
      </c>
    </row>
    <row r="23272" spans="1:6" x14ac:dyDescent="0.25">
      <c r="A23272" t="s">
        <v>6501</v>
      </c>
      <c r="B23272" s="100" t="s">
        <v>19578</v>
      </c>
      <c r="C23272" s="100"/>
      <c r="D23272" s="124"/>
      <c r="E23272" s="157" t="e">
        <f>VLOOKUP(D23272,'SOAT LIQ'!$A$87:$C$3416,3,FALSE)</f>
        <v>#N/A</v>
      </c>
      <c r="F23272" t="s">
        <v>21635</v>
      </c>
    </row>
    <row r="23273" spans="1:6" x14ac:dyDescent="0.25">
      <c r="A23273" t="s">
        <v>6501</v>
      </c>
      <c r="B23273" s="100" t="s">
        <v>19579</v>
      </c>
      <c r="C23273" s="100"/>
      <c r="D23273" s="124"/>
      <c r="E23273" s="157" t="e">
        <f>VLOOKUP(D23273,'SOAT LIQ'!$A$87:$C$3416,3,FALSE)</f>
        <v>#N/A</v>
      </c>
      <c r="F23273" t="s">
        <v>21635</v>
      </c>
    </row>
    <row r="23274" spans="1:6" x14ac:dyDescent="0.25">
      <c r="A23274" t="s">
        <v>6501</v>
      </c>
      <c r="B23274" s="100" t="s">
        <v>19580</v>
      </c>
      <c r="C23274" s="100"/>
      <c r="D23274" s="124"/>
      <c r="E23274" s="157" t="e">
        <f>VLOOKUP(D23274,'SOAT LIQ'!$A$87:$C$3416,3,FALSE)</f>
        <v>#N/A</v>
      </c>
      <c r="F23274" t="s">
        <v>21635</v>
      </c>
    </row>
    <row r="23275" spans="1:6" x14ac:dyDescent="0.25">
      <c r="A23275" t="s">
        <v>6501</v>
      </c>
      <c r="B23275" s="100" t="s">
        <v>19581</v>
      </c>
      <c r="C23275" s="100"/>
      <c r="D23275" s="124"/>
      <c r="E23275" s="157" t="e">
        <f>VLOOKUP(D23275,'SOAT LIQ'!$A$87:$C$3416,3,FALSE)</f>
        <v>#N/A</v>
      </c>
      <c r="F23275" t="s">
        <v>21635</v>
      </c>
    </row>
    <row r="23276" spans="1:6" x14ac:dyDescent="0.25">
      <c r="A23276" t="s">
        <v>6501</v>
      </c>
      <c r="B23276" s="100" t="s">
        <v>19582</v>
      </c>
      <c r="C23276" s="100"/>
      <c r="D23276" s="124"/>
      <c r="E23276" s="157" t="e">
        <f>VLOOKUP(D23276,'SOAT LIQ'!$A$87:$C$3416,3,FALSE)</f>
        <v>#N/A</v>
      </c>
      <c r="F23276" t="s">
        <v>21635</v>
      </c>
    </row>
    <row r="23277" spans="1:6" x14ac:dyDescent="0.25">
      <c r="A23277" t="s">
        <v>6501</v>
      </c>
      <c r="B23277" s="100" t="s">
        <v>19583</v>
      </c>
      <c r="C23277" s="100"/>
      <c r="D23277" s="124"/>
      <c r="E23277" s="157" t="e">
        <f>VLOOKUP(D23277,'SOAT LIQ'!$A$87:$C$3416,3,FALSE)</f>
        <v>#N/A</v>
      </c>
      <c r="F23277" t="s">
        <v>21635</v>
      </c>
    </row>
    <row r="23278" spans="1:6" x14ac:dyDescent="0.25">
      <c r="A23278" t="s">
        <v>6501</v>
      </c>
      <c r="B23278" s="100" t="s">
        <v>19584</v>
      </c>
      <c r="C23278" s="100"/>
      <c r="D23278" s="124"/>
      <c r="E23278" s="157" t="e">
        <f>VLOOKUP(D23278,'SOAT LIQ'!$A$87:$C$3416,3,FALSE)</f>
        <v>#N/A</v>
      </c>
      <c r="F23278" t="s">
        <v>21635</v>
      </c>
    </row>
    <row r="23279" spans="1:6" x14ac:dyDescent="0.25">
      <c r="A23279" t="s">
        <v>6501</v>
      </c>
      <c r="B23279" s="100" t="s">
        <v>19585</v>
      </c>
      <c r="C23279" s="100"/>
      <c r="D23279" s="124">
        <v>31307</v>
      </c>
      <c r="E23279" s="157" t="e">
        <f>VLOOKUP(D23279,'SOAT LIQ'!$A$87:$C$3416,3,FALSE)</f>
        <v>#N/A</v>
      </c>
      <c r="F23279" t="s">
        <v>21635</v>
      </c>
    </row>
    <row r="23280" spans="1:6" x14ac:dyDescent="0.25">
      <c r="A23280" t="s">
        <v>6501</v>
      </c>
      <c r="B23280" s="100" t="s">
        <v>19586</v>
      </c>
      <c r="C23280" s="100"/>
      <c r="D23280" s="124"/>
      <c r="E23280" s="157" t="e">
        <f>VLOOKUP(D23280,'SOAT LIQ'!$A$87:$C$3416,3,FALSE)</f>
        <v>#N/A</v>
      </c>
      <c r="F23280" t="s">
        <v>21635</v>
      </c>
    </row>
    <row r="23281" spans="1:6" x14ac:dyDescent="0.25">
      <c r="A23281" t="s">
        <v>6501</v>
      </c>
      <c r="B23281" s="100" t="s">
        <v>19587</v>
      </c>
      <c r="C23281" s="100"/>
      <c r="D23281" s="124"/>
      <c r="E23281" s="157" t="e">
        <f>VLOOKUP(D23281,'SOAT LIQ'!$A$87:$C$3416,3,FALSE)</f>
        <v>#N/A</v>
      </c>
      <c r="F23281" t="s">
        <v>21635</v>
      </c>
    </row>
    <row r="23282" spans="1:6" x14ac:dyDescent="0.25">
      <c r="A23282" t="s">
        <v>6501</v>
      </c>
      <c r="B23282" s="100" t="s">
        <v>19588</v>
      </c>
      <c r="C23282" s="100"/>
      <c r="D23282" s="124"/>
      <c r="E23282" s="157" t="e">
        <f>VLOOKUP(D23282,'SOAT LIQ'!$A$87:$C$3416,3,FALSE)</f>
        <v>#N/A</v>
      </c>
      <c r="F23282" t="s">
        <v>21635</v>
      </c>
    </row>
    <row r="23283" spans="1:6" x14ac:dyDescent="0.25">
      <c r="A23283" t="s">
        <v>5745</v>
      </c>
      <c r="B23283" s="100" t="s">
        <v>19590</v>
      </c>
      <c r="C23283" s="99" t="s">
        <v>19591</v>
      </c>
      <c r="D23283" s="124">
        <v>17703</v>
      </c>
      <c r="E23283" s="157">
        <f>VLOOKUP(D23283,'SOAT LIQ'!$A$87:$C$3416,3,FALSE)</f>
        <v>7</v>
      </c>
      <c r="F23283" t="s">
        <v>21632</v>
      </c>
    </row>
    <row r="23284" spans="1:6" x14ac:dyDescent="0.25">
      <c r="A23284" t="s">
        <v>4339</v>
      </c>
      <c r="B23284" s="100" t="s">
        <v>19590</v>
      </c>
      <c r="C23284" s="99" t="s">
        <v>19591</v>
      </c>
      <c r="D23284" s="124">
        <v>17703</v>
      </c>
      <c r="E23284" s="157">
        <f>VLOOKUP(D23284,'SOAT LIQ'!$A$87:$C$3416,3,FALSE)</f>
        <v>7</v>
      </c>
      <c r="F23284" t="s">
        <v>21632</v>
      </c>
    </row>
    <row r="23285" spans="1:6" x14ac:dyDescent="0.25">
      <c r="A23285" t="s">
        <v>4339</v>
      </c>
      <c r="B23285" s="100" t="s">
        <v>19592</v>
      </c>
      <c r="C23285" s="99" t="s">
        <v>6036</v>
      </c>
      <c r="D23285" s="124">
        <v>4130</v>
      </c>
      <c r="E23285" s="157">
        <f>VLOOKUP(D23285,'SOAT LIQ'!$A$87:$C$3416,3,FALSE)</f>
        <v>13</v>
      </c>
      <c r="F23285" t="s">
        <v>21632</v>
      </c>
    </row>
    <row r="23286" spans="1:6" x14ac:dyDescent="0.25">
      <c r="A23286" t="s">
        <v>5745</v>
      </c>
      <c r="B23286" s="100" t="s">
        <v>19592</v>
      </c>
      <c r="C23286" s="99" t="s">
        <v>6036</v>
      </c>
      <c r="D23286" s="124">
        <v>4130</v>
      </c>
      <c r="E23286" s="157">
        <f>VLOOKUP(D23286,'SOAT LIQ'!$A$87:$C$3416,3,FALSE)</f>
        <v>13</v>
      </c>
      <c r="F23286" t="s">
        <v>21632</v>
      </c>
    </row>
    <row r="23287" spans="1:6" x14ac:dyDescent="0.25">
      <c r="A23287" t="s">
        <v>5748</v>
      </c>
      <c r="B23287" s="100" t="s">
        <v>19592</v>
      </c>
      <c r="C23287" s="99" t="s">
        <v>6036</v>
      </c>
      <c r="D23287" s="124">
        <v>4130</v>
      </c>
      <c r="E23287" s="157">
        <f>VLOOKUP(D23287,'SOAT LIQ'!$A$87:$C$3416,3,FALSE)</f>
        <v>13</v>
      </c>
      <c r="F23287" t="s">
        <v>21632</v>
      </c>
    </row>
    <row r="23288" spans="1:6" x14ac:dyDescent="0.25">
      <c r="A23288" t="s">
        <v>5745</v>
      </c>
      <c r="B23288" s="100" t="s">
        <v>19593</v>
      </c>
      <c r="C23288" s="99" t="s">
        <v>19594</v>
      </c>
      <c r="D23288" s="124">
        <v>4110</v>
      </c>
      <c r="E23288" s="157">
        <f>VLOOKUP(D23288,'SOAT LIQ'!$A$87:$C$3416,3,FALSE)</f>
        <v>11</v>
      </c>
      <c r="F23288" t="s">
        <v>21632</v>
      </c>
    </row>
    <row r="23289" spans="1:6" x14ac:dyDescent="0.25">
      <c r="A23289" t="s">
        <v>4339</v>
      </c>
      <c r="B23289" s="100" t="s">
        <v>19593</v>
      </c>
      <c r="C23289" s="99" t="s">
        <v>19594</v>
      </c>
      <c r="D23289" s="124">
        <v>4110</v>
      </c>
      <c r="E23289" s="157">
        <f>VLOOKUP(D23289,'SOAT LIQ'!$A$87:$C$3416,3,FALSE)</f>
        <v>11</v>
      </c>
      <c r="F23289" t="s">
        <v>21632</v>
      </c>
    </row>
    <row r="23290" spans="1:6" x14ac:dyDescent="0.25">
      <c r="A23290" t="s">
        <v>5748</v>
      </c>
      <c r="B23290" s="100" t="s">
        <v>19593</v>
      </c>
      <c r="C23290" s="99" t="s">
        <v>19594</v>
      </c>
      <c r="D23290" s="124">
        <v>4110</v>
      </c>
      <c r="E23290" s="157">
        <f>VLOOKUP(D23290,'SOAT LIQ'!$A$87:$C$3416,3,FALSE)</f>
        <v>11</v>
      </c>
      <c r="F23290" t="s">
        <v>21632</v>
      </c>
    </row>
    <row r="23291" spans="1:6" x14ac:dyDescent="0.25">
      <c r="A23291" t="s">
        <v>6498</v>
      </c>
      <c r="B23291" s="100" t="s">
        <v>19595</v>
      </c>
      <c r="C23291" s="100"/>
      <c r="D23291" s="124"/>
      <c r="E23291" s="157" t="e">
        <f>VLOOKUP(D23291,'SOAT LIQ'!$A$87:$C$3416,3,FALSE)</f>
        <v>#N/A</v>
      </c>
      <c r="F23291" t="s">
        <v>21635</v>
      </c>
    </row>
    <row r="23292" spans="1:6" x14ac:dyDescent="0.25">
      <c r="A23292" t="s">
        <v>6498</v>
      </c>
      <c r="B23292" s="100" t="s">
        <v>19596</v>
      </c>
      <c r="C23292" s="100"/>
      <c r="D23292" s="124"/>
      <c r="E23292" s="157" t="e">
        <f>VLOOKUP(D23292,'SOAT LIQ'!$A$87:$C$3416,3,FALSE)</f>
        <v>#N/A</v>
      </c>
      <c r="F23292" t="s">
        <v>21635</v>
      </c>
    </row>
    <row r="23293" spans="1:6" x14ac:dyDescent="0.25">
      <c r="A23293" t="s">
        <v>6498</v>
      </c>
      <c r="B23293" s="100" t="s">
        <v>19597</v>
      </c>
      <c r="C23293" s="99" t="s">
        <v>19598</v>
      </c>
      <c r="D23293" s="124">
        <v>19073</v>
      </c>
      <c r="E23293" s="157" t="e">
        <f>VLOOKUP(D23293,'SOAT LIQ'!$A$87:$C$3416,3,FALSE)</f>
        <v>#N/A</v>
      </c>
      <c r="F23293" t="s">
        <v>21635</v>
      </c>
    </row>
    <row r="23294" spans="1:6" x14ac:dyDescent="0.25">
      <c r="A23294" t="s">
        <v>8492</v>
      </c>
      <c r="B23294" s="100" t="s">
        <v>19599</v>
      </c>
      <c r="C23294" s="100"/>
      <c r="D23294" s="124">
        <v>39601</v>
      </c>
      <c r="E23294" s="157" t="e">
        <f>VLOOKUP(D23294,'SOAT LIQ'!$A$87:$C$3416,3,FALSE)</f>
        <v>#N/A</v>
      </c>
    </row>
    <row r="23295" spans="1:6" x14ac:dyDescent="0.25">
      <c r="A23295" t="s">
        <v>6498</v>
      </c>
      <c r="B23295" s="100" t="s">
        <v>19600</v>
      </c>
      <c r="C23295" s="100"/>
      <c r="D23295" s="124">
        <v>19171</v>
      </c>
      <c r="E23295" s="157" t="e">
        <f>VLOOKUP(D23295,'SOAT LIQ'!$A$87:$C$3416,3,FALSE)</f>
        <v>#N/A</v>
      </c>
      <c r="F23295" t="s">
        <v>21635</v>
      </c>
    </row>
    <row r="23296" spans="1:6" x14ac:dyDescent="0.25">
      <c r="A23296" t="s">
        <v>8282</v>
      </c>
      <c r="B23296" s="100" t="s">
        <v>19601</v>
      </c>
      <c r="C23296" s="99" t="s">
        <v>18811</v>
      </c>
      <c r="D23296" s="124">
        <v>34104</v>
      </c>
      <c r="E23296" s="157" t="e">
        <f>VLOOKUP(D23296,'SOAT LIQ'!$A$87:$C$3416,3,FALSE)</f>
        <v>#N/A</v>
      </c>
    </row>
    <row r="23297" spans="1:6" x14ac:dyDescent="0.25">
      <c r="A23297" t="s">
        <v>13930</v>
      </c>
      <c r="B23297" s="100" t="s">
        <v>19601</v>
      </c>
      <c r="C23297" s="99" t="s">
        <v>18811</v>
      </c>
      <c r="D23297" s="124">
        <v>34104</v>
      </c>
      <c r="E23297" s="157" t="e">
        <f>VLOOKUP(D23297,'SOAT LIQ'!$A$87:$C$3416,3,FALSE)</f>
        <v>#N/A</v>
      </c>
    </row>
    <row r="23298" spans="1:6" x14ac:dyDescent="0.25">
      <c r="A23298" t="s">
        <v>8282</v>
      </c>
      <c r="B23298" s="100" t="s">
        <v>19602</v>
      </c>
      <c r="C23298" s="99" t="s">
        <v>18811</v>
      </c>
      <c r="D23298" s="124">
        <v>34104</v>
      </c>
      <c r="E23298" s="157" t="e">
        <f>VLOOKUP(D23298,'SOAT LIQ'!$A$87:$C$3416,3,FALSE)</f>
        <v>#N/A</v>
      </c>
    </row>
    <row r="23299" spans="1:6" x14ac:dyDescent="0.25">
      <c r="A23299" t="s">
        <v>13930</v>
      </c>
      <c r="B23299" s="100" t="s">
        <v>19602</v>
      </c>
      <c r="C23299" s="99" t="s">
        <v>18811</v>
      </c>
      <c r="D23299" s="124">
        <v>34104</v>
      </c>
      <c r="E23299" s="157" t="e">
        <f>VLOOKUP(D23299,'SOAT LIQ'!$A$87:$C$3416,3,FALSE)</f>
        <v>#N/A</v>
      </c>
    </row>
    <row r="23300" spans="1:6" x14ac:dyDescent="0.25">
      <c r="A23300" t="s">
        <v>5745</v>
      </c>
      <c r="B23300" s="100" t="s">
        <v>19603</v>
      </c>
      <c r="C23300" s="100"/>
      <c r="D23300" s="124"/>
      <c r="E23300" s="157" t="e">
        <f>VLOOKUP(D23300,'SOAT LIQ'!$A$87:$C$3416,3,FALSE)</f>
        <v>#N/A</v>
      </c>
      <c r="F23300" t="s">
        <v>21632</v>
      </c>
    </row>
    <row r="23301" spans="1:6" x14ac:dyDescent="0.25">
      <c r="A23301" t="s">
        <v>5745</v>
      </c>
      <c r="B23301" s="100" t="s">
        <v>19604</v>
      </c>
      <c r="C23301" s="100"/>
      <c r="D23301" s="124"/>
      <c r="E23301" s="157" t="e">
        <f>VLOOKUP(D23301,'SOAT LIQ'!$A$87:$C$3416,3,FALSE)</f>
        <v>#N/A</v>
      </c>
      <c r="F23301" t="s">
        <v>21632</v>
      </c>
    </row>
    <row r="23302" spans="1:6" x14ac:dyDescent="0.25">
      <c r="A23302" t="s">
        <v>8472</v>
      </c>
      <c r="B23302" s="100" t="s">
        <v>19605</v>
      </c>
      <c r="C23302" s="99" t="s">
        <v>15285</v>
      </c>
      <c r="D23302" s="124">
        <v>39140</v>
      </c>
      <c r="E23302" s="157" t="e">
        <f>VLOOKUP(D23302,'SOAT LIQ'!$A$87:$C$3416,3,FALSE)</f>
        <v>#N/A</v>
      </c>
    </row>
    <row r="23303" spans="1:6" x14ac:dyDescent="0.25">
      <c r="A23303" t="s">
        <v>8470</v>
      </c>
      <c r="B23303" s="100" t="s">
        <v>19605</v>
      </c>
      <c r="C23303" s="99" t="s">
        <v>15285</v>
      </c>
      <c r="D23303" s="124">
        <v>39140</v>
      </c>
      <c r="E23303" s="157" t="e">
        <f>VLOOKUP(D23303,'SOAT LIQ'!$A$87:$C$3416,3,FALSE)</f>
        <v>#N/A</v>
      </c>
    </row>
    <row r="23304" spans="1:6" x14ac:dyDescent="0.25">
      <c r="A23304" t="s">
        <v>5576</v>
      </c>
      <c r="B23304" s="100" t="s">
        <v>19605</v>
      </c>
      <c r="C23304" s="99" t="s">
        <v>15285</v>
      </c>
      <c r="D23304" s="124">
        <v>39140</v>
      </c>
      <c r="E23304" s="157" t="e">
        <f>VLOOKUP(D23304,'SOAT LIQ'!$A$87:$C$3416,3,FALSE)</f>
        <v>#N/A</v>
      </c>
    </row>
    <row r="23305" spans="1:6" x14ac:dyDescent="0.25">
      <c r="A23305" t="s">
        <v>5577</v>
      </c>
      <c r="B23305" s="100" t="s">
        <v>19605</v>
      </c>
      <c r="C23305" s="99" t="s">
        <v>15285</v>
      </c>
      <c r="D23305" s="124">
        <v>39140</v>
      </c>
      <c r="E23305" s="157" t="e">
        <f>VLOOKUP(D23305,'SOAT LIQ'!$A$87:$C$3416,3,FALSE)</f>
        <v>#N/A</v>
      </c>
    </row>
    <row r="23306" spans="1:6" x14ac:dyDescent="0.25">
      <c r="A23306" t="s">
        <v>5578</v>
      </c>
      <c r="B23306" s="100" t="s">
        <v>19605</v>
      </c>
      <c r="C23306" s="99" t="s">
        <v>15285</v>
      </c>
      <c r="D23306" s="124">
        <v>39140</v>
      </c>
      <c r="E23306" s="157" t="e">
        <f>VLOOKUP(D23306,'SOAT LIQ'!$A$87:$C$3416,3,FALSE)</f>
        <v>#N/A</v>
      </c>
    </row>
    <row r="23307" spans="1:6" x14ac:dyDescent="0.25">
      <c r="A23307" t="s">
        <v>5579</v>
      </c>
      <c r="B23307" s="100" t="s">
        <v>19605</v>
      </c>
      <c r="C23307" s="99" t="s">
        <v>15285</v>
      </c>
      <c r="D23307" s="124">
        <v>39140</v>
      </c>
      <c r="E23307" s="157" t="e">
        <f>VLOOKUP(D23307,'SOAT LIQ'!$A$87:$C$3416,3,FALSE)</f>
        <v>#N/A</v>
      </c>
    </row>
    <row r="23308" spans="1:6" x14ac:dyDescent="0.25">
      <c r="A23308" t="s">
        <v>6498</v>
      </c>
      <c r="B23308" s="100" t="s">
        <v>19606</v>
      </c>
      <c r="C23308" s="99" t="s">
        <v>18029</v>
      </c>
      <c r="D23308" s="124">
        <v>19399</v>
      </c>
      <c r="E23308" s="157" t="e">
        <f>VLOOKUP(D23308,'SOAT LIQ'!$A$87:$C$3416,3,FALSE)</f>
        <v>#N/A</v>
      </c>
      <c r="F23308" t="s">
        <v>21635</v>
      </c>
    </row>
    <row r="23309" spans="1:6" x14ac:dyDescent="0.25">
      <c r="A23309" t="s">
        <v>8488</v>
      </c>
      <c r="B23309" s="100" t="s">
        <v>19607</v>
      </c>
      <c r="C23309" s="99" t="s">
        <v>14681</v>
      </c>
      <c r="D23309" s="124">
        <v>25109</v>
      </c>
      <c r="E23309" s="157" t="e">
        <f>VLOOKUP(D23309,'SOAT LIQ'!$A$87:$C$3416,3,FALSE)</f>
        <v>#N/A</v>
      </c>
    </row>
    <row r="23310" spans="1:6" x14ac:dyDescent="0.25">
      <c r="A23310" t="s">
        <v>9851</v>
      </c>
      <c r="B23310" s="100" t="s">
        <v>19608</v>
      </c>
      <c r="C23310" s="99" t="s">
        <v>14784</v>
      </c>
      <c r="D23310" s="124">
        <v>31201</v>
      </c>
      <c r="E23310" s="157" t="e">
        <f>VLOOKUP(D23310,'SOAT LIQ'!$A$87:$C$3416,3,FALSE)</f>
        <v>#N/A</v>
      </c>
    </row>
    <row r="23311" spans="1:6" x14ac:dyDescent="0.25">
      <c r="A23311" t="s">
        <v>9851</v>
      </c>
      <c r="B23311" s="100" t="s">
        <v>19609</v>
      </c>
      <c r="C23311" s="99" t="s">
        <v>14784</v>
      </c>
      <c r="D23311" s="124">
        <v>31201</v>
      </c>
      <c r="E23311" s="157" t="e">
        <f>VLOOKUP(D23311,'SOAT LIQ'!$A$87:$C$3416,3,FALSE)</f>
        <v>#N/A</v>
      </c>
    </row>
    <row r="23312" spans="1:6" x14ac:dyDescent="0.25">
      <c r="A23312" t="s">
        <v>5733</v>
      </c>
      <c r="B23312" s="100" t="s">
        <v>19610</v>
      </c>
      <c r="C23312" s="99" t="s">
        <v>15465</v>
      </c>
      <c r="D23312" s="124">
        <v>29101</v>
      </c>
      <c r="E23312" s="157" t="e">
        <f>VLOOKUP(D23312,'SOAT LIQ'!$A$87:$C$3416,3,FALSE)</f>
        <v>#N/A</v>
      </c>
    </row>
    <row r="23313" spans="1:6" x14ac:dyDescent="0.25">
      <c r="A23313" t="s">
        <v>5733</v>
      </c>
      <c r="B23313" s="100" t="s">
        <v>19611</v>
      </c>
      <c r="C23313" s="100"/>
      <c r="D23313" s="124"/>
      <c r="E23313" s="157" t="e">
        <f>VLOOKUP(D23313,'SOAT LIQ'!$A$87:$C$3416,3,FALSE)</f>
        <v>#N/A</v>
      </c>
    </row>
    <row r="23314" spans="1:6" x14ac:dyDescent="0.25">
      <c r="A23314" t="s">
        <v>4339</v>
      </c>
      <c r="B23314" s="100" t="s">
        <v>19612</v>
      </c>
      <c r="C23314" s="99" t="s">
        <v>13992</v>
      </c>
      <c r="D23314" s="124">
        <v>15103</v>
      </c>
      <c r="E23314" s="157">
        <f>VLOOKUP(D23314,'SOAT LIQ'!$A$87:$C$3416,3,FALSE)</f>
        <v>7</v>
      </c>
      <c r="F23314" t="s">
        <v>21632</v>
      </c>
    </row>
    <row r="23315" spans="1:6" x14ac:dyDescent="0.25">
      <c r="A23315" t="s">
        <v>5523</v>
      </c>
      <c r="B23315" s="100" t="s">
        <v>19612</v>
      </c>
      <c r="C23315" s="99" t="s">
        <v>13992</v>
      </c>
      <c r="D23315" s="124">
        <v>15103</v>
      </c>
      <c r="E23315" s="157">
        <f>VLOOKUP(D23315,'SOAT LIQ'!$A$87:$C$3416,3,FALSE)</f>
        <v>7</v>
      </c>
      <c r="F23315" t="s">
        <v>21632</v>
      </c>
    </row>
    <row r="23316" spans="1:6" x14ac:dyDescent="0.25">
      <c r="A23316" t="s">
        <v>4339</v>
      </c>
      <c r="B23316" s="100" t="s">
        <v>19613</v>
      </c>
      <c r="C23316" s="99" t="s">
        <v>13996</v>
      </c>
      <c r="D23316" s="124">
        <v>15140</v>
      </c>
      <c r="E23316" s="157">
        <f>VLOOKUP(D23316,'SOAT LIQ'!$A$87:$C$3416,3,FALSE)</f>
        <v>7</v>
      </c>
      <c r="F23316" t="s">
        <v>21632</v>
      </c>
    </row>
    <row r="23317" spans="1:6" x14ac:dyDescent="0.25">
      <c r="A23317" t="s">
        <v>5523</v>
      </c>
      <c r="B23317" s="100" t="s">
        <v>19613</v>
      </c>
      <c r="C23317" s="99" t="s">
        <v>13996</v>
      </c>
      <c r="D23317" s="124">
        <v>15140</v>
      </c>
      <c r="E23317" s="157">
        <f>VLOOKUP(D23317,'SOAT LIQ'!$A$87:$C$3416,3,FALSE)</f>
        <v>7</v>
      </c>
      <c r="F23317" t="s">
        <v>21632</v>
      </c>
    </row>
    <row r="23318" spans="1:6" x14ac:dyDescent="0.25">
      <c r="A23318" t="s">
        <v>4339</v>
      </c>
      <c r="B23318" s="100" t="s">
        <v>19614</v>
      </c>
      <c r="C23318" s="99" t="s">
        <v>13994</v>
      </c>
      <c r="D23318" s="124">
        <v>15142</v>
      </c>
      <c r="E23318" s="157">
        <f>VLOOKUP(D23318,'SOAT LIQ'!$A$87:$C$3416,3,FALSE)</f>
        <v>13</v>
      </c>
      <c r="F23318" t="s">
        <v>21632</v>
      </c>
    </row>
    <row r="23319" spans="1:6" x14ac:dyDescent="0.25">
      <c r="A23319" t="s">
        <v>5523</v>
      </c>
      <c r="B23319" s="100" t="s">
        <v>19614</v>
      </c>
      <c r="C23319" s="99" t="s">
        <v>13994</v>
      </c>
      <c r="D23319" s="124">
        <v>15142</v>
      </c>
      <c r="E23319" s="157">
        <f>VLOOKUP(D23319,'SOAT LIQ'!$A$87:$C$3416,3,FALSE)</f>
        <v>13</v>
      </c>
      <c r="F23319" t="s">
        <v>21632</v>
      </c>
    </row>
    <row r="23320" spans="1:6" x14ac:dyDescent="0.25">
      <c r="A23320" t="s">
        <v>14985</v>
      </c>
      <c r="B23320" s="100" t="s">
        <v>19615</v>
      </c>
      <c r="C23320" s="100"/>
      <c r="D23320" s="124"/>
      <c r="E23320" s="157" t="e">
        <f>VLOOKUP(D23320,'SOAT LIQ'!$A$87:$C$3416,3,FALSE)</f>
        <v>#N/A</v>
      </c>
    </row>
    <row r="23321" spans="1:6" x14ac:dyDescent="0.25">
      <c r="A23321" t="s">
        <v>14985</v>
      </c>
      <c r="B23321" s="100" t="s">
        <v>19616</v>
      </c>
      <c r="C23321" s="100"/>
      <c r="D23321" s="124"/>
      <c r="E23321" s="157" t="e">
        <f>VLOOKUP(D23321,'SOAT LIQ'!$A$87:$C$3416,3,FALSE)</f>
        <v>#N/A</v>
      </c>
    </row>
    <row r="23322" spans="1:6" x14ac:dyDescent="0.25">
      <c r="A23322" t="s">
        <v>5733</v>
      </c>
      <c r="B23322" s="100" t="s">
        <v>19617</v>
      </c>
      <c r="C23322" s="99" t="s">
        <v>19618</v>
      </c>
      <c r="D23322" s="124">
        <v>26115</v>
      </c>
      <c r="E23322" s="157" t="e">
        <f>VLOOKUP(D23322,'SOAT LIQ'!$A$87:$C$3416,3,FALSE)</f>
        <v>#N/A</v>
      </c>
    </row>
    <row r="23323" spans="1:6" x14ac:dyDescent="0.25">
      <c r="A23323" t="s">
        <v>5745</v>
      </c>
      <c r="B23323" s="100" t="s">
        <v>19619</v>
      </c>
      <c r="C23323" s="100"/>
      <c r="D23323" s="124"/>
      <c r="E23323" s="157" t="e">
        <f>VLOOKUP(D23323,'SOAT LIQ'!$A$87:$C$3416,3,FALSE)</f>
        <v>#N/A</v>
      </c>
      <c r="F23323" t="s">
        <v>21632</v>
      </c>
    </row>
    <row r="23324" spans="1:6" x14ac:dyDescent="0.25">
      <c r="A23324" t="s">
        <v>5745</v>
      </c>
      <c r="B23324" s="100" t="s">
        <v>19620</v>
      </c>
      <c r="C23324" s="100"/>
      <c r="D23324" s="124"/>
      <c r="E23324" s="157" t="e">
        <f>VLOOKUP(D23324,'SOAT LIQ'!$A$87:$C$3416,3,FALSE)</f>
        <v>#N/A</v>
      </c>
      <c r="F23324" t="s">
        <v>21632</v>
      </c>
    </row>
    <row r="23325" spans="1:6" x14ac:dyDescent="0.25">
      <c r="A23325" t="s">
        <v>6498</v>
      </c>
      <c r="B23325" s="100" t="s">
        <v>19621</v>
      </c>
      <c r="C23325" s="100"/>
      <c r="D23325" s="124"/>
      <c r="E23325" s="157" t="e">
        <f>VLOOKUP(D23325,'SOAT LIQ'!$A$87:$C$3416,3,FALSE)</f>
        <v>#N/A</v>
      </c>
      <c r="F23325" t="s">
        <v>21635</v>
      </c>
    </row>
    <row r="23326" spans="1:6" x14ac:dyDescent="0.25">
      <c r="A23326" t="s">
        <v>6498</v>
      </c>
      <c r="B23326" s="100" t="s">
        <v>19622</v>
      </c>
      <c r="C23326" s="100"/>
      <c r="D23326" s="124"/>
      <c r="E23326" s="157" t="e">
        <f>VLOOKUP(D23326,'SOAT LIQ'!$A$87:$C$3416,3,FALSE)</f>
        <v>#N/A</v>
      </c>
      <c r="F23326" t="s">
        <v>21635</v>
      </c>
    </row>
    <row r="23327" spans="1:6" x14ac:dyDescent="0.25">
      <c r="A23327" t="s">
        <v>5745</v>
      </c>
      <c r="B23327" s="100" t="s">
        <v>19623</v>
      </c>
      <c r="C23327" s="100"/>
      <c r="D23327" s="124"/>
      <c r="E23327" s="157" t="e">
        <f>VLOOKUP(D23327,'SOAT LIQ'!$A$87:$C$3416,3,FALSE)</f>
        <v>#N/A</v>
      </c>
      <c r="F23327" t="s">
        <v>21632</v>
      </c>
    </row>
    <row r="23328" spans="1:6" x14ac:dyDescent="0.25">
      <c r="A23328" t="s">
        <v>5809</v>
      </c>
      <c r="B23328" s="100" t="s">
        <v>19623</v>
      </c>
      <c r="C23328" s="100"/>
      <c r="D23328" s="124"/>
      <c r="E23328" s="157" t="e">
        <f>VLOOKUP(D23328,'SOAT LIQ'!$A$87:$C$3416,3,FALSE)</f>
        <v>#N/A</v>
      </c>
      <c r="F23328" t="s">
        <v>21632</v>
      </c>
    </row>
    <row r="23329" spans="1:6" x14ac:dyDescent="0.25">
      <c r="A23329" t="s">
        <v>5745</v>
      </c>
      <c r="B23329" s="100" t="s">
        <v>19624</v>
      </c>
      <c r="C23329" s="100"/>
      <c r="D23329" s="124"/>
      <c r="E23329" s="157" t="e">
        <f>VLOOKUP(D23329,'SOAT LIQ'!$A$87:$C$3416,3,FALSE)</f>
        <v>#N/A</v>
      </c>
      <c r="F23329" t="s">
        <v>21632</v>
      </c>
    </row>
    <row r="23330" spans="1:6" x14ac:dyDescent="0.25">
      <c r="A23330" t="s">
        <v>5809</v>
      </c>
      <c r="B23330" s="100" t="s">
        <v>19624</v>
      </c>
      <c r="C23330" s="100"/>
      <c r="D23330" s="124"/>
      <c r="E23330" s="157" t="e">
        <f>VLOOKUP(D23330,'SOAT LIQ'!$A$87:$C$3416,3,FALSE)</f>
        <v>#N/A</v>
      </c>
      <c r="F23330" t="s">
        <v>21632</v>
      </c>
    </row>
    <row r="23331" spans="1:6" x14ac:dyDescent="0.25">
      <c r="A23331" t="s">
        <v>8472</v>
      </c>
      <c r="B23331" s="100" t="s">
        <v>19625</v>
      </c>
      <c r="C23331" s="99" t="s">
        <v>4213</v>
      </c>
      <c r="D23331" s="124">
        <v>38134</v>
      </c>
      <c r="E23331" s="157" t="e">
        <f>VLOOKUP(D23331,'SOAT LIQ'!$A$87:$C$3416,3,FALSE)</f>
        <v>#N/A</v>
      </c>
      <c r="F23331" t="s">
        <v>21633</v>
      </c>
    </row>
    <row r="23332" spans="1:6" x14ac:dyDescent="0.25">
      <c r="A23332" t="s">
        <v>8472</v>
      </c>
      <c r="B23332" s="100" t="s">
        <v>19626</v>
      </c>
      <c r="C23332" s="99" t="s">
        <v>4211</v>
      </c>
      <c r="D23332" s="124">
        <v>38132</v>
      </c>
      <c r="E23332" s="157" t="e">
        <f>VLOOKUP(D23332,'SOAT LIQ'!$A$87:$C$3416,3,FALSE)</f>
        <v>#N/A</v>
      </c>
      <c r="F23332" t="s">
        <v>21633</v>
      </c>
    </row>
    <row r="23333" spans="1:6" x14ac:dyDescent="0.25">
      <c r="A23333" t="s">
        <v>8472</v>
      </c>
      <c r="B23333" s="100" t="s">
        <v>19627</v>
      </c>
      <c r="C23333" s="99" t="s">
        <v>4210</v>
      </c>
      <c r="D23333" s="124">
        <v>38131</v>
      </c>
      <c r="E23333" s="157" t="e">
        <f>VLOOKUP(D23333,'SOAT LIQ'!$A$87:$C$3416,3,FALSE)</f>
        <v>#N/A</v>
      </c>
      <c r="F23333" t="s">
        <v>21633</v>
      </c>
    </row>
    <row r="23334" spans="1:6" x14ac:dyDescent="0.25">
      <c r="A23334" t="s">
        <v>8472</v>
      </c>
      <c r="B23334" s="100" t="s">
        <v>19628</v>
      </c>
      <c r="C23334" s="99" t="s">
        <v>4212</v>
      </c>
      <c r="D23334" s="124">
        <v>38133</v>
      </c>
      <c r="E23334" s="157" t="e">
        <f>VLOOKUP(D23334,'SOAT LIQ'!$A$87:$C$3416,3,FALSE)</f>
        <v>#N/A</v>
      </c>
      <c r="F23334" t="s">
        <v>21633</v>
      </c>
    </row>
    <row r="23335" spans="1:6" x14ac:dyDescent="0.25">
      <c r="A23335" t="s">
        <v>8470</v>
      </c>
      <c r="B23335" s="100" t="s">
        <v>19625</v>
      </c>
      <c r="C23335" s="99" t="s">
        <v>4213</v>
      </c>
      <c r="D23335" s="124">
        <v>38134</v>
      </c>
      <c r="E23335" s="157" t="e">
        <f>VLOOKUP(D23335,'SOAT LIQ'!$A$87:$C$3416,3,FALSE)</f>
        <v>#N/A</v>
      </c>
      <c r="F23335" t="s">
        <v>21633</v>
      </c>
    </row>
    <row r="23336" spans="1:6" x14ac:dyDescent="0.25">
      <c r="A23336" t="s">
        <v>8470</v>
      </c>
      <c r="B23336" s="100" t="s">
        <v>19626</v>
      </c>
      <c r="C23336" s="99" t="s">
        <v>4211</v>
      </c>
      <c r="D23336" s="124">
        <v>38132</v>
      </c>
      <c r="E23336" s="157" t="e">
        <f>VLOOKUP(D23336,'SOAT LIQ'!$A$87:$C$3416,3,FALSE)</f>
        <v>#N/A</v>
      </c>
      <c r="F23336" t="s">
        <v>21633</v>
      </c>
    </row>
    <row r="23337" spans="1:6" x14ac:dyDescent="0.25">
      <c r="A23337" t="s">
        <v>8470</v>
      </c>
      <c r="B23337" s="100" t="s">
        <v>19627</v>
      </c>
      <c r="C23337" s="99" t="s">
        <v>4210</v>
      </c>
      <c r="D23337" s="124">
        <v>38131</v>
      </c>
      <c r="E23337" s="157" t="e">
        <f>VLOOKUP(D23337,'SOAT LIQ'!$A$87:$C$3416,3,FALSE)</f>
        <v>#N/A</v>
      </c>
      <c r="F23337" t="s">
        <v>21633</v>
      </c>
    </row>
    <row r="23338" spans="1:6" x14ac:dyDescent="0.25">
      <c r="A23338" t="s">
        <v>8470</v>
      </c>
      <c r="B23338" s="100" t="s">
        <v>19628</v>
      </c>
      <c r="C23338" s="99" t="s">
        <v>4212</v>
      </c>
      <c r="D23338" s="124">
        <v>38133</v>
      </c>
      <c r="E23338" s="157" t="e">
        <f>VLOOKUP(D23338,'SOAT LIQ'!$A$87:$C$3416,3,FALSE)</f>
        <v>#N/A</v>
      </c>
      <c r="F23338" t="s">
        <v>21633</v>
      </c>
    </row>
    <row r="23339" spans="1:6" x14ac:dyDescent="0.25">
      <c r="A23339" t="s">
        <v>8471</v>
      </c>
      <c r="B23339" s="100" t="s">
        <v>19625</v>
      </c>
      <c r="C23339" s="99" t="s">
        <v>4213</v>
      </c>
      <c r="D23339" s="124">
        <v>38134</v>
      </c>
      <c r="E23339" s="157" t="e">
        <f>VLOOKUP(D23339,'SOAT LIQ'!$A$87:$C$3416,3,FALSE)</f>
        <v>#N/A</v>
      </c>
      <c r="F23339" t="s">
        <v>21633</v>
      </c>
    </row>
    <row r="23340" spans="1:6" x14ac:dyDescent="0.25">
      <c r="A23340" t="s">
        <v>8471</v>
      </c>
      <c r="B23340" s="100" t="s">
        <v>19626</v>
      </c>
      <c r="C23340" s="99" t="s">
        <v>4211</v>
      </c>
      <c r="D23340" s="124">
        <v>38132</v>
      </c>
      <c r="E23340" s="157" t="e">
        <f>VLOOKUP(D23340,'SOAT LIQ'!$A$87:$C$3416,3,FALSE)</f>
        <v>#N/A</v>
      </c>
      <c r="F23340" t="s">
        <v>21633</v>
      </c>
    </row>
    <row r="23341" spans="1:6" x14ac:dyDescent="0.25">
      <c r="A23341" t="s">
        <v>8471</v>
      </c>
      <c r="B23341" s="100" t="s">
        <v>19627</v>
      </c>
      <c r="C23341" s="99" t="s">
        <v>4210</v>
      </c>
      <c r="D23341" s="124">
        <v>38131</v>
      </c>
      <c r="E23341" s="157" t="e">
        <f>VLOOKUP(D23341,'SOAT LIQ'!$A$87:$C$3416,3,FALSE)</f>
        <v>#N/A</v>
      </c>
      <c r="F23341" t="s">
        <v>21633</v>
      </c>
    </row>
    <row r="23342" spans="1:6" x14ac:dyDescent="0.25">
      <c r="A23342" t="s">
        <v>8471</v>
      </c>
      <c r="B23342" s="100" t="s">
        <v>19628</v>
      </c>
      <c r="C23342" s="99" t="s">
        <v>4212</v>
      </c>
      <c r="D23342" s="124">
        <v>38133</v>
      </c>
      <c r="E23342" s="157" t="e">
        <f>VLOOKUP(D23342,'SOAT LIQ'!$A$87:$C$3416,3,FALSE)</f>
        <v>#N/A</v>
      </c>
      <c r="F23342" t="s">
        <v>21633</v>
      </c>
    </row>
    <row r="23343" spans="1:6" x14ac:dyDescent="0.25">
      <c r="A23343" t="s">
        <v>8470</v>
      </c>
      <c r="B23343" s="100" t="s">
        <v>19629</v>
      </c>
      <c r="C23343" s="99" t="s">
        <v>4205</v>
      </c>
      <c r="D23343" s="124">
        <v>38114</v>
      </c>
      <c r="E23343" s="157" t="e">
        <f>VLOOKUP(D23343,'SOAT LIQ'!$A$87:$C$3416,3,FALSE)</f>
        <v>#N/A</v>
      </c>
      <c r="F23343" t="s">
        <v>21633</v>
      </c>
    </row>
    <row r="23344" spans="1:6" x14ac:dyDescent="0.25">
      <c r="A23344" t="s">
        <v>8470</v>
      </c>
      <c r="B23344" s="100" t="s">
        <v>19630</v>
      </c>
      <c r="C23344" s="99" t="s">
        <v>4203</v>
      </c>
      <c r="D23344" s="124">
        <v>38112</v>
      </c>
      <c r="E23344" s="157" t="e">
        <f>VLOOKUP(D23344,'SOAT LIQ'!$A$87:$C$3416,3,FALSE)</f>
        <v>#N/A</v>
      </c>
      <c r="F23344" t="s">
        <v>21633</v>
      </c>
    </row>
    <row r="23345" spans="1:6" x14ac:dyDescent="0.25">
      <c r="A23345" t="s">
        <v>8470</v>
      </c>
      <c r="B23345" s="100" t="s">
        <v>19631</v>
      </c>
      <c r="C23345" s="99" t="s">
        <v>4202</v>
      </c>
      <c r="D23345" s="124">
        <v>38111</v>
      </c>
      <c r="E23345" s="157" t="e">
        <f>VLOOKUP(D23345,'SOAT LIQ'!$A$87:$C$3416,3,FALSE)</f>
        <v>#N/A</v>
      </c>
      <c r="F23345" t="s">
        <v>21633</v>
      </c>
    </row>
    <row r="23346" spans="1:6" x14ac:dyDescent="0.25">
      <c r="A23346" t="s">
        <v>8470</v>
      </c>
      <c r="B23346" s="100" t="s">
        <v>19632</v>
      </c>
      <c r="C23346" s="99" t="s">
        <v>4204</v>
      </c>
      <c r="D23346" s="124">
        <v>38113</v>
      </c>
      <c r="E23346" s="157" t="e">
        <f>VLOOKUP(D23346,'SOAT LIQ'!$A$87:$C$3416,3,FALSE)</f>
        <v>#N/A</v>
      </c>
      <c r="F23346" t="s">
        <v>21633</v>
      </c>
    </row>
    <row r="23347" spans="1:6" x14ac:dyDescent="0.25">
      <c r="A23347" t="s">
        <v>8472</v>
      </c>
      <c r="B23347" s="100" t="s">
        <v>19629</v>
      </c>
      <c r="C23347" s="99" t="s">
        <v>4205</v>
      </c>
      <c r="D23347" s="124">
        <v>38114</v>
      </c>
      <c r="E23347" s="157" t="e">
        <f>VLOOKUP(D23347,'SOAT LIQ'!$A$87:$C$3416,3,FALSE)</f>
        <v>#N/A</v>
      </c>
      <c r="F23347" t="s">
        <v>21633</v>
      </c>
    </row>
    <row r="23348" spans="1:6" x14ac:dyDescent="0.25">
      <c r="A23348" t="s">
        <v>8472</v>
      </c>
      <c r="B23348" s="100" t="s">
        <v>19630</v>
      </c>
      <c r="C23348" s="99" t="s">
        <v>4203</v>
      </c>
      <c r="D23348" s="124">
        <v>38112</v>
      </c>
      <c r="E23348" s="157" t="e">
        <f>VLOOKUP(D23348,'SOAT LIQ'!$A$87:$C$3416,3,FALSE)</f>
        <v>#N/A</v>
      </c>
      <c r="F23348" t="s">
        <v>21633</v>
      </c>
    </row>
    <row r="23349" spans="1:6" x14ac:dyDescent="0.25">
      <c r="A23349" t="s">
        <v>8472</v>
      </c>
      <c r="B23349" s="100" t="s">
        <v>19631</v>
      </c>
      <c r="C23349" s="99" t="s">
        <v>4202</v>
      </c>
      <c r="D23349" s="124">
        <v>38111</v>
      </c>
      <c r="E23349" s="157" t="e">
        <f>VLOOKUP(D23349,'SOAT LIQ'!$A$87:$C$3416,3,FALSE)</f>
        <v>#N/A</v>
      </c>
      <c r="F23349" t="s">
        <v>21633</v>
      </c>
    </row>
    <row r="23350" spans="1:6" x14ac:dyDescent="0.25">
      <c r="A23350" t="s">
        <v>8472</v>
      </c>
      <c r="B23350" s="100" t="s">
        <v>19632</v>
      </c>
      <c r="C23350" s="99" t="s">
        <v>4204</v>
      </c>
      <c r="D23350" s="124">
        <v>38113</v>
      </c>
      <c r="E23350" s="157" t="e">
        <f>VLOOKUP(D23350,'SOAT LIQ'!$A$87:$C$3416,3,FALSE)</f>
        <v>#N/A</v>
      </c>
      <c r="F23350" t="s">
        <v>21633</v>
      </c>
    </row>
    <row r="23351" spans="1:6" x14ac:dyDescent="0.25">
      <c r="A23351" t="s">
        <v>8471</v>
      </c>
      <c r="B23351" s="100" t="s">
        <v>19629</v>
      </c>
      <c r="C23351" s="99" t="s">
        <v>4205</v>
      </c>
      <c r="D23351" s="124">
        <v>38114</v>
      </c>
      <c r="E23351" s="157" t="e">
        <f>VLOOKUP(D23351,'SOAT LIQ'!$A$87:$C$3416,3,FALSE)</f>
        <v>#N/A</v>
      </c>
      <c r="F23351" t="s">
        <v>21633</v>
      </c>
    </row>
    <row r="23352" spans="1:6" x14ac:dyDescent="0.25">
      <c r="A23352" t="s">
        <v>8471</v>
      </c>
      <c r="B23352" s="100" t="s">
        <v>19630</v>
      </c>
      <c r="C23352" s="99" t="s">
        <v>4203</v>
      </c>
      <c r="D23352" s="124">
        <v>38112</v>
      </c>
      <c r="E23352" s="157" t="e">
        <f>VLOOKUP(D23352,'SOAT LIQ'!$A$87:$C$3416,3,FALSE)</f>
        <v>#N/A</v>
      </c>
      <c r="F23352" t="s">
        <v>21633</v>
      </c>
    </row>
    <row r="23353" spans="1:6" x14ac:dyDescent="0.25">
      <c r="A23353" t="s">
        <v>8471</v>
      </c>
      <c r="B23353" s="100" t="s">
        <v>19631</v>
      </c>
      <c r="C23353" s="99" t="s">
        <v>4202</v>
      </c>
      <c r="D23353" s="124">
        <v>38111</v>
      </c>
      <c r="E23353" s="157" t="e">
        <f>VLOOKUP(D23353,'SOAT LIQ'!$A$87:$C$3416,3,FALSE)</f>
        <v>#N/A</v>
      </c>
      <c r="F23353" t="s">
        <v>21633</v>
      </c>
    </row>
    <row r="23354" spans="1:6" x14ac:dyDescent="0.25">
      <c r="A23354" t="s">
        <v>8471</v>
      </c>
      <c r="B23354" s="100" t="s">
        <v>19632</v>
      </c>
      <c r="C23354" s="99" t="s">
        <v>4204</v>
      </c>
      <c r="D23354" s="124">
        <v>38113</v>
      </c>
      <c r="E23354" s="157" t="e">
        <f>VLOOKUP(D23354,'SOAT LIQ'!$A$87:$C$3416,3,FALSE)</f>
        <v>#N/A</v>
      </c>
      <c r="F23354" t="s">
        <v>21633</v>
      </c>
    </row>
    <row r="23355" spans="1:6" x14ac:dyDescent="0.25">
      <c r="A23355" t="s">
        <v>8470</v>
      </c>
      <c r="B23355" s="100" t="s">
        <v>19633</v>
      </c>
      <c r="C23355" s="99" t="s">
        <v>4207</v>
      </c>
      <c r="D23355" s="124">
        <v>38122</v>
      </c>
      <c r="E23355" s="157" t="e">
        <f>VLOOKUP(D23355,'SOAT LIQ'!$A$87:$C$3416,3,FALSE)</f>
        <v>#N/A</v>
      </c>
      <c r="F23355" t="s">
        <v>21633</v>
      </c>
    </row>
    <row r="23356" spans="1:6" x14ac:dyDescent="0.25">
      <c r="A23356" t="s">
        <v>8470</v>
      </c>
      <c r="B23356" s="100" t="s">
        <v>19634</v>
      </c>
      <c r="C23356" s="99" t="s">
        <v>4209</v>
      </c>
      <c r="D23356" s="124">
        <v>38124</v>
      </c>
      <c r="E23356" s="157" t="e">
        <f>VLOOKUP(D23356,'SOAT LIQ'!$A$87:$C$3416,3,FALSE)</f>
        <v>#N/A</v>
      </c>
      <c r="F23356" t="s">
        <v>21633</v>
      </c>
    </row>
    <row r="23357" spans="1:6" x14ac:dyDescent="0.25">
      <c r="A23357" t="s">
        <v>8470</v>
      </c>
      <c r="B23357" s="100" t="s">
        <v>19635</v>
      </c>
      <c r="C23357" s="99" t="s">
        <v>4208</v>
      </c>
      <c r="D23357" s="124">
        <v>38123</v>
      </c>
      <c r="E23357" s="157" t="e">
        <f>VLOOKUP(D23357,'SOAT LIQ'!$A$87:$C$3416,3,FALSE)</f>
        <v>#N/A</v>
      </c>
      <c r="F23357" t="s">
        <v>21633</v>
      </c>
    </row>
    <row r="23358" spans="1:6" x14ac:dyDescent="0.25">
      <c r="A23358" t="s">
        <v>8470</v>
      </c>
      <c r="B23358" s="100" t="s">
        <v>19636</v>
      </c>
      <c r="C23358" s="99" t="s">
        <v>4206</v>
      </c>
      <c r="D23358" s="124">
        <v>38121</v>
      </c>
      <c r="E23358" s="157" t="e">
        <f>VLOOKUP(D23358,'SOAT LIQ'!$A$87:$C$3416,3,FALSE)</f>
        <v>#N/A</v>
      </c>
      <c r="F23358" t="s">
        <v>21633</v>
      </c>
    </row>
    <row r="23359" spans="1:6" x14ac:dyDescent="0.25">
      <c r="A23359" t="s">
        <v>8472</v>
      </c>
      <c r="B23359" s="100" t="s">
        <v>19633</v>
      </c>
      <c r="C23359" s="99" t="s">
        <v>4207</v>
      </c>
      <c r="D23359" s="124">
        <v>38122</v>
      </c>
      <c r="E23359" s="157" t="e">
        <f>VLOOKUP(D23359,'SOAT LIQ'!$A$87:$C$3416,3,FALSE)</f>
        <v>#N/A</v>
      </c>
      <c r="F23359" t="s">
        <v>21633</v>
      </c>
    </row>
    <row r="23360" spans="1:6" x14ac:dyDescent="0.25">
      <c r="A23360" t="s">
        <v>8472</v>
      </c>
      <c r="B23360" s="100" t="s">
        <v>19634</v>
      </c>
      <c r="C23360" s="99" t="s">
        <v>4209</v>
      </c>
      <c r="D23360" s="124">
        <v>38124</v>
      </c>
      <c r="E23360" s="157" t="e">
        <f>VLOOKUP(D23360,'SOAT LIQ'!$A$87:$C$3416,3,FALSE)</f>
        <v>#N/A</v>
      </c>
      <c r="F23360" t="s">
        <v>21633</v>
      </c>
    </row>
    <row r="23361" spans="1:6" x14ac:dyDescent="0.25">
      <c r="A23361" t="s">
        <v>8472</v>
      </c>
      <c r="B23361" s="100" t="s">
        <v>19635</v>
      </c>
      <c r="C23361" s="99" t="s">
        <v>4208</v>
      </c>
      <c r="D23361" s="124">
        <v>38123</v>
      </c>
      <c r="E23361" s="157" t="e">
        <f>VLOOKUP(D23361,'SOAT LIQ'!$A$87:$C$3416,3,FALSE)</f>
        <v>#N/A</v>
      </c>
      <c r="F23361" t="s">
        <v>21633</v>
      </c>
    </row>
    <row r="23362" spans="1:6" x14ac:dyDescent="0.25">
      <c r="A23362" t="s">
        <v>8472</v>
      </c>
      <c r="B23362" s="100" t="s">
        <v>19636</v>
      </c>
      <c r="C23362" s="99" t="s">
        <v>4206</v>
      </c>
      <c r="D23362" s="124">
        <v>38121</v>
      </c>
      <c r="E23362" s="157" t="e">
        <f>VLOOKUP(D23362,'SOAT LIQ'!$A$87:$C$3416,3,FALSE)</f>
        <v>#N/A</v>
      </c>
      <c r="F23362" t="s">
        <v>21633</v>
      </c>
    </row>
    <row r="23363" spans="1:6" x14ac:dyDescent="0.25">
      <c r="A23363" t="s">
        <v>8471</v>
      </c>
      <c r="B23363" s="100" t="s">
        <v>19633</v>
      </c>
      <c r="C23363" s="99" t="s">
        <v>4207</v>
      </c>
      <c r="D23363" s="124">
        <v>38122</v>
      </c>
      <c r="E23363" s="157" t="e">
        <f>VLOOKUP(D23363,'SOAT LIQ'!$A$87:$C$3416,3,FALSE)</f>
        <v>#N/A</v>
      </c>
      <c r="F23363" t="s">
        <v>21633</v>
      </c>
    </row>
    <row r="23364" spans="1:6" x14ac:dyDescent="0.25">
      <c r="A23364" t="s">
        <v>8471</v>
      </c>
      <c r="B23364" s="100" t="s">
        <v>19634</v>
      </c>
      <c r="C23364" s="99" t="s">
        <v>4209</v>
      </c>
      <c r="D23364" s="124">
        <v>38124</v>
      </c>
      <c r="E23364" s="157" t="e">
        <f>VLOOKUP(D23364,'SOAT LIQ'!$A$87:$C$3416,3,FALSE)</f>
        <v>#N/A</v>
      </c>
      <c r="F23364" t="s">
        <v>21633</v>
      </c>
    </row>
    <row r="23365" spans="1:6" x14ac:dyDescent="0.25">
      <c r="A23365" t="s">
        <v>8471</v>
      </c>
      <c r="B23365" s="100" t="s">
        <v>19635</v>
      </c>
      <c r="C23365" s="99" t="s">
        <v>4208</v>
      </c>
      <c r="D23365" s="124">
        <v>38123</v>
      </c>
      <c r="E23365" s="157" t="e">
        <f>VLOOKUP(D23365,'SOAT LIQ'!$A$87:$C$3416,3,FALSE)</f>
        <v>#N/A</v>
      </c>
      <c r="F23365" t="s">
        <v>21633</v>
      </c>
    </row>
    <row r="23366" spans="1:6" x14ac:dyDescent="0.25">
      <c r="A23366" t="s">
        <v>8471</v>
      </c>
      <c r="B23366" s="100" t="s">
        <v>19636</v>
      </c>
      <c r="C23366" s="99" t="s">
        <v>4206</v>
      </c>
      <c r="D23366" s="124">
        <v>38121</v>
      </c>
      <c r="E23366" s="157" t="e">
        <f>VLOOKUP(D23366,'SOAT LIQ'!$A$87:$C$3416,3,FALSE)</f>
        <v>#N/A</v>
      </c>
      <c r="F23366" t="s">
        <v>21633</v>
      </c>
    </row>
    <row r="23367" spans="1:6" x14ac:dyDescent="0.25">
      <c r="A23367" t="s">
        <v>8478</v>
      </c>
      <c r="B23367" s="100" t="s">
        <v>19637</v>
      </c>
      <c r="C23367" s="99" t="s">
        <v>4222</v>
      </c>
      <c r="D23367" s="124">
        <v>38325</v>
      </c>
      <c r="E23367" s="157" t="e">
        <f>VLOOKUP(D23367,'SOAT LIQ'!$A$87:$C$3416,3,FALSE)</f>
        <v>#N/A</v>
      </c>
      <c r="F23367" t="s">
        <v>21633</v>
      </c>
    </row>
    <row r="23368" spans="1:6" x14ac:dyDescent="0.25">
      <c r="A23368" t="s">
        <v>8478</v>
      </c>
      <c r="B23368" s="100" t="s">
        <v>19638</v>
      </c>
      <c r="C23368" s="99" t="s">
        <v>4222</v>
      </c>
      <c r="D23368" s="124">
        <v>38325</v>
      </c>
      <c r="E23368" s="157" t="e">
        <f>VLOOKUP(D23368,'SOAT LIQ'!$A$87:$C$3416,3,FALSE)</f>
        <v>#N/A</v>
      </c>
      <c r="F23368" t="s">
        <v>21633</v>
      </c>
    </row>
    <row r="23369" spans="1:6" x14ac:dyDescent="0.25">
      <c r="A23369" t="s">
        <v>8478</v>
      </c>
      <c r="B23369" s="100" t="s">
        <v>19639</v>
      </c>
      <c r="C23369" s="99" t="s">
        <v>4222</v>
      </c>
      <c r="D23369" s="124">
        <v>38325</v>
      </c>
      <c r="E23369" s="157" t="e">
        <f>VLOOKUP(D23369,'SOAT LIQ'!$A$87:$C$3416,3,FALSE)</f>
        <v>#N/A</v>
      </c>
      <c r="F23369" t="s">
        <v>21633</v>
      </c>
    </row>
    <row r="23370" spans="1:6" x14ac:dyDescent="0.25">
      <c r="A23370" t="s">
        <v>8493</v>
      </c>
      <c r="B23370" s="100" t="s">
        <v>19640</v>
      </c>
      <c r="C23370" s="99" t="s">
        <v>4230</v>
      </c>
      <c r="D23370" s="124">
        <v>38715</v>
      </c>
      <c r="E23370" s="157" t="e">
        <f>VLOOKUP(D23370,'SOAT LIQ'!$A$87:$C$3416,3,FALSE)</f>
        <v>#N/A</v>
      </c>
      <c r="F23370" t="s">
        <v>21633</v>
      </c>
    </row>
    <row r="23371" spans="1:6" x14ac:dyDescent="0.25">
      <c r="A23371" t="s">
        <v>5579</v>
      </c>
      <c r="B23371" s="100" t="s">
        <v>19641</v>
      </c>
      <c r="C23371" s="99" t="s">
        <v>4225</v>
      </c>
      <c r="D23371" s="124">
        <v>38525</v>
      </c>
      <c r="E23371" s="157" t="e">
        <f>VLOOKUP(D23371,'SOAT LIQ'!$A$87:$C$3416,3,FALSE)</f>
        <v>#N/A</v>
      </c>
    </row>
    <row r="23372" spans="1:6" x14ac:dyDescent="0.25">
      <c r="A23372" t="s">
        <v>8477</v>
      </c>
      <c r="B23372" s="100" t="s">
        <v>19642</v>
      </c>
      <c r="C23372" s="99" t="s">
        <v>4223</v>
      </c>
      <c r="D23372" s="124">
        <v>38525</v>
      </c>
      <c r="E23372" s="157" t="e">
        <f>VLOOKUP(D23372,'SOAT LIQ'!$A$87:$C$3416,3,FALSE)</f>
        <v>#N/A</v>
      </c>
    </row>
    <row r="23373" spans="1:6" x14ac:dyDescent="0.25">
      <c r="A23373" t="s">
        <v>5580</v>
      </c>
      <c r="B23373" s="100" t="s">
        <v>19643</v>
      </c>
      <c r="C23373" s="99" t="s">
        <v>4225</v>
      </c>
      <c r="D23373" s="124">
        <v>38635</v>
      </c>
      <c r="E23373" s="157" t="e">
        <f>VLOOKUP(D23373,'SOAT LIQ'!$A$87:$C$3416,3,FALSE)</f>
        <v>#N/A</v>
      </c>
    </row>
    <row r="23374" spans="1:6" x14ac:dyDescent="0.25">
      <c r="A23374" t="s">
        <v>4229</v>
      </c>
      <c r="B23374" s="100" t="s">
        <v>19644</v>
      </c>
      <c r="C23374" s="99" t="s">
        <v>4224</v>
      </c>
      <c r="D23374" s="124">
        <v>38635</v>
      </c>
      <c r="E23374" s="157" t="e">
        <f>VLOOKUP(D23374,'SOAT LIQ'!$A$87:$C$3416,3,FALSE)</f>
        <v>#N/A</v>
      </c>
    </row>
    <row r="23375" spans="1:6" x14ac:dyDescent="0.25">
      <c r="A23375" t="s">
        <v>5578</v>
      </c>
      <c r="B23375" s="100" t="s">
        <v>19645</v>
      </c>
      <c r="C23375" s="99" t="s">
        <v>4224</v>
      </c>
      <c r="D23375" s="124">
        <v>38525</v>
      </c>
      <c r="E23375" s="157" t="e">
        <f>VLOOKUP(D23375,'SOAT LIQ'!$A$87:$C$3416,3,FALSE)</f>
        <v>#N/A</v>
      </c>
    </row>
    <row r="23376" spans="1:6" x14ac:dyDescent="0.25">
      <c r="A23376" t="s">
        <v>5577</v>
      </c>
      <c r="B23376" s="100" t="s">
        <v>19646</v>
      </c>
      <c r="C23376" s="99" t="s">
        <v>4228</v>
      </c>
      <c r="D23376" s="124">
        <v>38825</v>
      </c>
      <c r="E23376" s="157" t="e">
        <f>VLOOKUP(D23376,'SOAT LIQ'!$A$87:$C$3416,3,FALSE)</f>
        <v>#N/A</v>
      </c>
    </row>
    <row r="23377" spans="1:6" x14ac:dyDescent="0.25">
      <c r="A23377" t="s">
        <v>8476</v>
      </c>
      <c r="B23377" s="100" t="s">
        <v>19647</v>
      </c>
      <c r="C23377" s="99" t="s">
        <v>4226</v>
      </c>
      <c r="D23377" s="124">
        <v>38825</v>
      </c>
      <c r="E23377" s="157" t="e">
        <f>VLOOKUP(D23377,'SOAT LIQ'!$A$87:$C$3416,3,FALSE)</f>
        <v>#N/A</v>
      </c>
    </row>
    <row r="23378" spans="1:6" x14ac:dyDescent="0.25">
      <c r="A23378" t="s">
        <v>5580</v>
      </c>
      <c r="B23378" s="100" t="s">
        <v>19648</v>
      </c>
      <c r="C23378" s="99" t="s">
        <v>4228</v>
      </c>
      <c r="D23378" s="124">
        <v>38625</v>
      </c>
      <c r="E23378" s="157" t="e">
        <f>VLOOKUP(D23378,'SOAT LIQ'!$A$87:$C$3416,3,FALSE)</f>
        <v>#N/A</v>
      </c>
    </row>
    <row r="23379" spans="1:6" x14ac:dyDescent="0.25">
      <c r="A23379" t="s">
        <v>4229</v>
      </c>
      <c r="B23379" s="100" t="s">
        <v>19649</v>
      </c>
      <c r="C23379" s="99" t="s">
        <v>4227</v>
      </c>
      <c r="D23379" s="124">
        <v>38625</v>
      </c>
      <c r="E23379" s="157" t="e">
        <f>VLOOKUP(D23379,'SOAT LIQ'!$A$87:$C$3416,3,FALSE)</f>
        <v>#N/A</v>
      </c>
    </row>
    <row r="23380" spans="1:6" x14ac:dyDescent="0.25">
      <c r="A23380" t="s">
        <v>5576</v>
      </c>
      <c r="B23380" s="100" t="s">
        <v>19650</v>
      </c>
      <c r="C23380" s="99" t="s">
        <v>4227</v>
      </c>
      <c r="D23380" s="124">
        <v>38825</v>
      </c>
      <c r="E23380" s="157" t="e">
        <f>VLOOKUP(D23380,'SOAT LIQ'!$A$87:$C$3416,3,FALSE)</f>
        <v>#N/A</v>
      </c>
    </row>
    <row r="23381" spans="1:6" x14ac:dyDescent="0.25">
      <c r="A23381" t="s">
        <v>8497</v>
      </c>
      <c r="B23381" s="100" t="s">
        <v>19651</v>
      </c>
      <c r="C23381" s="99" t="s">
        <v>4219</v>
      </c>
      <c r="D23381" s="124">
        <v>38232</v>
      </c>
      <c r="E23381" s="157" t="e">
        <f>VLOOKUP(D23381,'SOAT LIQ'!$A$87:$C$3416,3,FALSE)</f>
        <v>#N/A</v>
      </c>
      <c r="F23381" t="s">
        <v>21633</v>
      </c>
    </row>
    <row r="23382" spans="1:6" x14ac:dyDescent="0.25">
      <c r="A23382" t="s">
        <v>8497</v>
      </c>
      <c r="B23382" s="100" t="s">
        <v>19652</v>
      </c>
      <c r="C23382" s="99" t="s">
        <v>4221</v>
      </c>
      <c r="D23382" s="124">
        <v>38234</v>
      </c>
      <c r="E23382" s="157" t="e">
        <f>VLOOKUP(D23382,'SOAT LIQ'!$A$87:$C$3416,3,FALSE)</f>
        <v>#N/A</v>
      </c>
      <c r="F23382" t="s">
        <v>21633</v>
      </c>
    </row>
    <row r="23383" spans="1:6" x14ac:dyDescent="0.25">
      <c r="A23383" t="s">
        <v>8497</v>
      </c>
      <c r="B23383" s="100" t="s">
        <v>19653</v>
      </c>
      <c r="C23383" s="99" t="s">
        <v>4220</v>
      </c>
      <c r="D23383" s="124">
        <v>38233</v>
      </c>
      <c r="E23383" s="157" t="e">
        <f>VLOOKUP(D23383,'SOAT LIQ'!$A$87:$C$3416,3,FALSE)</f>
        <v>#N/A</v>
      </c>
      <c r="F23383" t="s">
        <v>21633</v>
      </c>
    </row>
    <row r="23384" spans="1:6" x14ac:dyDescent="0.25">
      <c r="A23384" t="s">
        <v>8497</v>
      </c>
      <c r="B23384" s="100" t="s">
        <v>19654</v>
      </c>
      <c r="C23384" s="99" t="s">
        <v>4218</v>
      </c>
      <c r="D23384" s="124">
        <v>38231</v>
      </c>
      <c r="E23384" s="157" t="e">
        <f>VLOOKUP(D23384,'SOAT LIQ'!$A$87:$C$3416,3,FALSE)</f>
        <v>#N/A</v>
      </c>
      <c r="F23384" t="s">
        <v>21633</v>
      </c>
    </row>
    <row r="23385" spans="1:6" x14ac:dyDescent="0.25">
      <c r="A23385" t="s">
        <v>8498</v>
      </c>
      <c r="B23385" s="100" t="s">
        <v>19651</v>
      </c>
      <c r="C23385" s="99" t="s">
        <v>4219</v>
      </c>
      <c r="D23385" s="124">
        <v>38232</v>
      </c>
      <c r="E23385" s="157" t="e">
        <f>VLOOKUP(D23385,'SOAT LIQ'!$A$87:$C$3416,3,FALSE)</f>
        <v>#N/A</v>
      </c>
      <c r="F23385" t="s">
        <v>21633</v>
      </c>
    </row>
    <row r="23386" spans="1:6" x14ac:dyDescent="0.25">
      <c r="A23386" t="s">
        <v>8498</v>
      </c>
      <c r="B23386" s="100" t="s">
        <v>19652</v>
      </c>
      <c r="C23386" s="99" t="s">
        <v>4221</v>
      </c>
      <c r="D23386" s="124">
        <v>38234</v>
      </c>
      <c r="E23386" s="157" t="e">
        <f>VLOOKUP(D23386,'SOAT LIQ'!$A$87:$C$3416,3,FALSE)</f>
        <v>#N/A</v>
      </c>
      <c r="F23386" t="s">
        <v>21633</v>
      </c>
    </row>
    <row r="23387" spans="1:6" x14ac:dyDescent="0.25">
      <c r="A23387" t="s">
        <v>8498</v>
      </c>
      <c r="B23387" s="100" t="s">
        <v>19653</v>
      </c>
      <c r="C23387" s="99" t="s">
        <v>4220</v>
      </c>
      <c r="D23387" s="124">
        <v>38233</v>
      </c>
      <c r="E23387" s="157" t="e">
        <f>VLOOKUP(D23387,'SOAT LIQ'!$A$87:$C$3416,3,FALSE)</f>
        <v>#N/A</v>
      </c>
      <c r="F23387" t="s">
        <v>21633</v>
      </c>
    </row>
    <row r="23388" spans="1:6" x14ac:dyDescent="0.25">
      <c r="A23388" t="s">
        <v>8498</v>
      </c>
      <c r="B23388" s="100" t="s">
        <v>19654</v>
      </c>
      <c r="C23388" s="99" t="s">
        <v>4218</v>
      </c>
      <c r="D23388" s="124">
        <v>38231</v>
      </c>
      <c r="E23388" s="157" t="e">
        <f>VLOOKUP(D23388,'SOAT LIQ'!$A$87:$C$3416,3,FALSE)</f>
        <v>#N/A</v>
      </c>
      <c r="F23388" t="s">
        <v>21633</v>
      </c>
    </row>
    <row r="23389" spans="1:6" x14ac:dyDescent="0.25">
      <c r="A23389" t="s">
        <v>8499</v>
      </c>
      <c r="B23389" s="100" t="s">
        <v>19651</v>
      </c>
      <c r="C23389" s="99" t="s">
        <v>4219</v>
      </c>
      <c r="D23389" s="124">
        <v>38232</v>
      </c>
      <c r="E23389" s="157" t="e">
        <f>VLOOKUP(D23389,'SOAT LIQ'!$A$87:$C$3416,3,FALSE)</f>
        <v>#N/A</v>
      </c>
      <c r="F23389" t="s">
        <v>21633</v>
      </c>
    </row>
    <row r="23390" spans="1:6" x14ac:dyDescent="0.25">
      <c r="A23390" t="s">
        <v>8499</v>
      </c>
      <c r="B23390" s="100" t="s">
        <v>19652</v>
      </c>
      <c r="C23390" s="99" t="s">
        <v>4221</v>
      </c>
      <c r="D23390" s="124">
        <v>38234</v>
      </c>
      <c r="E23390" s="157" t="e">
        <f>VLOOKUP(D23390,'SOAT LIQ'!$A$87:$C$3416,3,FALSE)</f>
        <v>#N/A</v>
      </c>
      <c r="F23390" t="s">
        <v>21633</v>
      </c>
    </row>
    <row r="23391" spans="1:6" x14ac:dyDescent="0.25">
      <c r="A23391" t="s">
        <v>8499</v>
      </c>
      <c r="B23391" s="100" t="s">
        <v>19653</v>
      </c>
      <c r="C23391" s="99" t="s">
        <v>4220</v>
      </c>
      <c r="D23391" s="124">
        <v>38233</v>
      </c>
      <c r="E23391" s="157" t="e">
        <f>VLOOKUP(D23391,'SOAT LIQ'!$A$87:$C$3416,3,FALSE)</f>
        <v>#N/A</v>
      </c>
      <c r="F23391" t="s">
        <v>21633</v>
      </c>
    </row>
    <row r="23392" spans="1:6" x14ac:dyDescent="0.25">
      <c r="A23392" t="s">
        <v>8499</v>
      </c>
      <c r="B23392" s="100" t="s">
        <v>19654</v>
      </c>
      <c r="C23392" s="99" t="s">
        <v>4218</v>
      </c>
      <c r="D23392" s="124">
        <v>38231</v>
      </c>
      <c r="E23392" s="157" t="e">
        <f>VLOOKUP(D23392,'SOAT LIQ'!$A$87:$C$3416,3,FALSE)</f>
        <v>#N/A</v>
      </c>
      <c r="F23392" t="s">
        <v>21633</v>
      </c>
    </row>
    <row r="23393" spans="1:6" x14ac:dyDescent="0.25">
      <c r="A23393" t="s">
        <v>15399</v>
      </c>
      <c r="B23393" s="100" t="s">
        <v>19651</v>
      </c>
      <c r="C23393" s="99" t="s">
        <v>4219</v>
      </c>
      <c r="D23393" s="124">
        <v>38232</v>
      </c>
      <c r="E23393" s="157" t="e">
        <f>VLOOKUP(D23393,'SOAT LIQ'!$A$87:$C$3416,3,FALSE)</f>
        <v>#N/A</v>
      </c>
      <c r="F23393" t="s">
        <v>21633</v>
      </c>
    </row>
    <row r="23394" spans="1:6" x14ac:dyDescent="0.25">
      <c r="A23394" t="s">
        <v>15399</v>
      </c>
      <c r="B23394" s="100" t="s">
        <v>19652</v>
      </c>
      <c r="C23394" s="99" t="s">
        <v>4221</v>
      </c>
      <c r="D23394" s="124">
        <v>38234</v>
      </c>
      <c r="E23394" s="157" t="e">
        <f>VLOOKUP(D23394,'SOAT LIQ'!$A$87:$C$3416,3,FALSE)</f>
        <v>#N/A</v>
      </c>
      <c r="F23394" t="s">
        <v>21633</v>
      </c>
    </row>
    <row r="23395" spans="1:6" x14ac:dyDescent="0.25">
      <c r="A23395" t="s">
        <v>15399</v>
      </c>
      <c r="B23395" s="100" t="s">
        <v>19653</v>
      </c>
      <c r="C23395" s="99" t="s">
        <v>4220</v>
      </c>
      <c r="D23395" s="124">
        <v>38233</v>
      </c>
      <c r="E23395" s="157" t="e">
        <f>VLOOKUP(D23395,'SOAT LIQ'!$A$87:$C$3416,3,FALSE)</f>
        <v>#N/A</v>
      </c>
      <c r="F23395" t="s">
        <v>21633</v>
      </c>
    </row>
    <row r="23396" spans="1:6" x14ac:dyDescent="0.25">
      <c r="A23396" t="s">
        <v>15399</v>
      </c>
      <c r="B23396" s="100" t="s">
        <v>19654</v>
      </c>
      <c r="C23396" s="99" t="s">
        <v>4218</v>
      </c>
      <c r="D23396" s="124">
        <v>38231</v>
      </c>
      <c r="E23396" s="157" t="e">
        <f>VLOOKUP(D23396,'SOAT LIQ'!$A$87:$C$3416,3,FALSE)</f>
        <v>#N/A</v>
      </c>
      <c r="F23396" t="s">
        <v>21633</v>
      </c>
    </row>
    <row r="23397" spans="1:6" x14ac:dyDescent="0.25">
      <c r="A23397" t="s">
        <v>8494</v>
      </c>
      <c r="B23397" s="100" t="s">
        <v>19651</v>
      </c>
      <c r="C23397" s="99" t="s">
        <v>4219</v>
      </c>
      <c r="D23397" s="124">
        <v>38232</v>
      </c>
      <c r="E23397" s="157" t="e">
        <f>VLOOKUP(D23397,'SOAT LIQ'!$A$87:$C$3416,3,FALSE)</f>
        <v>#N/A</v>
      </c>
      <c r="F23397" t="s">
        <v>21633</v>
      </c>
    </row>
    <row r="23398" spans="1:6" x14ac:dyDescent="0.25">
      <c r="A23398" t="s">
        <v>8494</v>
      </c>
      <c r="B23398" s="100" t="s">
        <v>19652</v>
      </c>
      <c r="C23398" s="99" t="s">
        <v>4221</v>
      </c>
      <c r="D23398" s="124">
        <v>38234</v>
      </c>
      <c r="E23398" s="157" t="e">
        <f>VLOOKUP(D23398,'SOAT LIQ'!$A$87:$C$3416,3,FALSE)</f>
        <v>#N/A</v>
      </c>
      <c r="F23398" t="s">
        <v>21633</v>
      </c>
    </row>
    <row r="23399" spans="1:6" x14ac:dyDescent="0.25">
      <c r="A23399" t="s">
        <v>8494</v>
      </c>
      <c r="B23399" s="100" t="s">
        <v>19653</v>
      </c>
      <c r="C23399" s="99" t="s">
        <v>4220</v>
      </c>
      <c r="D23399" s="124">
        <v>38233</v>
      </c>
      <c r="E23399" s="157" t="e">
        <f>VLOOKUP(D23399,'SOAT LIQ'!$A$87:$C$3416,3,FALSE)</f>
        <v>#N/A</v>
      </c>
      <c r="F23399" t="s">
        <v>21633</v>
      </c>
    </row>
    <row r="23400" spans="1:6" x14ac:dyDescent="0.25">
      <c r="A23400" t="s">
        <v>8494</v>
      </c>
      <c r="B23400" s="100" t="s">
        <v>19654</v>
      </c>
      <c r="C23400" s="99" t="s">
        <v>4218</v>
      </c>
      <c r="D23400" s="124">
        <v>38231</v>
      </c>
      <c r="E23400" s="157" t="e">
        <f>VLOOKUP(D23400,'SOAT LIQ'!$A$87:$C$3416,3,FALSE)</f>
        <v>#N/A</v>
      </c>
      <c r="F23400" t="s">
        <v>21633</v>
      </c>
    </row>
    <row r="23401" spans="1:6" x14ac:dyDescent="0.25">
      <c r="A23401" t="s">
        <v>8501</v>
      </c>
      <c r="B23401" s="100" t="s">
        <v>19651</v>
      </c>
      <c r="C23401" s="99" t="s">
        <v>4219</v>
      </c>
      <c r="D23401" s="124">
        <v>38232</v>
      </c>
      <c r="E23401" s="157" t="e">
        <f>VLOOKUP(D23401,'SOAT LIQ'!$A$87:$C$3416,3,FALSE)</f>
        <v>#N/A</v>
      </c>
    </row>
    <row r="23402" spans="1:6" x14ac:dyDescent="0.25">
      <c r="A23402" t="s">
        <v>8501</v>
      </c>
      <c r="B23402" s="100" t="s">
        <v>19652</v>
      </c>
      <c r="C23402" s="99" t="s">
        <v>4221</v>
      </c>
      <c r="D23402" s="124">
        <v>38234</v>
      </c>
      <c r="E23402" s="157" t="e">
        <f>VLOOKUP(D23402,'SOAT LIQ'!$A$87:$C$3416,3,FALSE)</f>
        <v>#N/A</v>
      </c>
    </row>
    <row r="23403" spans="1:6" x14ac:dyDescent="0.25">
      <c r="A23403" t="s">
        <v>8501</v>
      </c>
      <c r="B23403" s="100" t="s">
        <v>19653</v>
      </c>
      <c r="C23403" s="99" t="s">
        <v>4220</v>
      </c>
      <c r="D23403" s="124">
        <v>38233</v>
      </c>
      <c r="E23403" s="157" t="e">
        <f>VLOOKUP(D23403,'SOAT LIQ'!$A$87:$C$3416,3,FALSE)</f>
        <v>#N/A</v>
      </c>
    </row>
    <row r="23404" spans="1:6" x14ac:dyDescent="0.25">
      <c r="A23404" t="s">
        <v>8501</v>
      </c>
      <c r="B23404" s="100" t="s">
        <v>19654</v>
      </c>
      <c r="C23404" s="99" t="s">
        <v>4218</v>
      </c>
      <c r="D23404" s="124">
        <v>38231</v>
      </c>
      <c r="E23404" s="157" t="e">
        <f>VLOOKUP(D23404,'SOAT LIQ'!$A$87:$C$3416,3,FALSE)</f>
        <v>#N/A</v>
      </c>
    </row>
    <row r="23405" spans="1:6" x14ac:dyDescent="0.25">
      <c r="A23405" t="s">
        <v>8495</v>
      </c>
      <c r="B23405" s="100" t="s">
        <v>19651</v>
      </c>
      <c r="C23405" s="99" t="s">
        <v>4219</v>
      </c>
      <c r="D23405" s="124">
        <v>38232</v>
      </c>
      <c r="E23405" s="157" t="e">
        <f>VLOOKUP(D23405,'SOAT LIQ'!$A$87:$C$3416,3,FALSE)</f>
        <v>#N/A</v>
      </c>
      <c r="F23405" t="s">
        <v>21633</v>
      </c>
    </row>
    <row r="23406" spans="1:6" x14ac:dyDescent="0.25">
      <c r="A23406" t="s">
        <v>8495</v>
      </c>
      <c r="B23406" s="100" t="s">
        <v>19652</v>
      </c>
      <c r="C23406" s="99" t="s">
        <v>4221</v>
      </c>
      <c r="D23406" s="124">
        <v>38234</v>
      </c>
      <c r="E23406" s="157" t="e">
        <f>VLOOKUP(D23406,'SOAT LIQ'!$A$87:$C$3416,3,FALSE)</f>
        <v>#N/A</v>
      </c>
      <c r="F23406" t="s">
        <v>21633</v>
      </c>
    </row>
    <row r="23407" spans="1:6" x14ac:dyDescent="0.25">
      <c r="A23407" t="s">
        <v>8495</v>
      </c>
      <c r="B23407" s="100" t="s">
        <v>19653</v>
      </c>
      <c r="C23407" s="99" t="s">
        <v>4220</v>
      </c>
      <c r="D23407" s="124">
        <v>38233</v>
      </c>
      <c r="E23407" s="157" t="e">
        <f>VLOOKUP(D23407,'SOAT LIQ'!$A$87:$C$3416,3,FALSE)</f>
        <v>#N/A</v>
      </c>
      <c r="F23407" t="s">
        <v>21633</v>
      </c>
    </row>
    <row r="23408" spans="1:6" x14ac:dyDescent="0.25">
      <c r="A23408" t="s">
        <v>8495</v>
      </c>
      <c r="B23408" s="100" t="s">
        <v>19654</v>
      </c>
      <c r="C23408" s="99" t="s">
        <v>4218</v>
      </c>
      <c r="D23408" s="124">
        <v>38231</v>
      </c>
      <c r="E23408" s="157" t="e">
        <f>VLOOKUP(D23408,'SOAT LIQ'!$A$87:$C$3416,3,FALSE)</f>
        <v>#N/A</v>
      </c>
      <c r="F23408" t="s">
        <v>21633</v>
      </c>
    </row>
    <row r="23409" spans="1:6" x14ac:dyDescent="0.25">
      <c r="A23409" t="s">
        <v>8497</v>
      </c>
      <c r="B23409" s="100" t="s">
        <v>19655</v>
      </c>
      <c r="C23409" s="99" t="s">
        <v>4215</v>
      </c>
      <c r="D23409" s="124">
        <v>38222</v>
      </c>
      <c r="E23409" s="157" t="e">
        <f>VLOOKUP(D23409,'SOAT LIQ'!$A$87:$C$3416,3,FALSE)</f>
        <v>#N/A</v>
      </c>
      <c r="F23409" t="s">
        <v>21633</v>
      </c>
    </row>
    <row r="23410" spans="1:6" x14ac:dyDescent="0.25">
      <c r="A23410" t="s">
        <v>8497</v>
      </c>
      <c r="B23410" s="100" t="s">
        <v>19656</v>
      </c>
      <c r="C23410" s="99" t="s">
        <v>4217</v>
      </c>
      <c r="D23410" s="124">
        <v>38224</v>
      </c>
      <c r="E23410" s="157" t="e">
        <f>VLOOKUP(D23410,'SOAT LIQ'!$A$87:$C$3416,3,FALSE)</f>
        <v>#N/A</v>
      </c>
      <c r="F23410" t="s">
        <v>21633</v>
      </c>
    </row>
    <row r="23411" spans="1:6" x14ac:dyDescent="0.25">
      <c r="A23411" t="s">
        <v>8497</v>
      </c>
      <c r="B23411" s="100" t="s">
        <v>19657</v>
      </c>
      <c r="C23411" s="99" t="s">
        <v>4216</v>
      </c>
      <c r="D23411" s="124">
        <v>38223</v>
      </c>
      <c r="E23411" s="157" t="e">
        <f>VLOOKUP(D23411,'SOAT LIQ'!$A$87:$C$3416,3,FALSE)</f>
        <v>#N/A</v>
      </c>
      <c r="F23411" t="s">
        <v>21633</v>
      </c>
    </row>
    <row r="23412" spans="1:6" x14ac:dyDescent="0.25">
      <c r="A23412" t="s">
        <v>8497</v>
      </c>
      <c r="B23412" s="100" t="s">
        <v>19658</v>
      </c>
      <c r="C23412" s="99" t="s">
        <v>4214</v>
      </c>
      <c r="D23412" s="124">
        <v>38221</v>
      </c>
      <c r="E23412" s="157" t="e">
        <f>VLOOKUP(D23412,'SOAT LIQ'!$A$87:$C$3416,3,FALSE)</f>
        <v>#N/A</v>
      </c>
      <c r="F23412" t="s">
        <v>21633</v>
      </c>
    </row>
    <row r="23413" spans="1:6" x14ac:dyDescent="0.25">
      <c r="A23413" t="s">
        <v>8498</v>
      </c>
      <c r="B23413" s="100" t="s">
        <v>19655</v>
      </c>
      <c r="C23413" s="99" t="s">
        <v>4215</v>
      </c>
      <c r="D23413" s="124">
        <v>38222</v>
      </c>
      <c r="E23413" s="157" t="e">
        <f>VLOOKUP(D23413,'SOAT LIQ'!$A$87:$C$3416,3,FALSE)</f>
        <v>#N/A</v>
      </c>
      <c r="F23413" t="s">
        <v>21633</v>
      </c>
    </row>
    <row r="23414" spans="1:6" x14ac:dyDescent="0.25">
      <c r="A23414" t="s">
        <v>8498</v>
      </c>
      <c r="B23414" s="100" t="s">
        <v>19656</v>
      </c>
      <c r="C23414" s="99" t="s">
        <v>4217</v>
      </c>
      <c r="D23414" s="124">
        <v>38224</v>
      </c>
      <c r="E23414" s="157" t="e">
        <f>VLOOKUP(D23414,'SOAT LIQ'!$A$87:$C$3416,3,FALSE)</f>
        <v>#N/A</v>
      </c>
      <c r="F23414" t="s">
        <v>21633</v>
      </c>
    </row>
    <row r="23415" spans="1:6" x14ac:dyDescent="0.25">
      <c r="A23415" t="s">
        <v>8498</v>
      </c>
      <c r="B23415" s="100" t="s">
        <v>19657</v>
      </c>
      <c r="C23415" s="99" t="s">
        <v>4216</v>
      </c>
      <c r="D23415" s="124">
        <v>38223</v>
      </c>
      <c r="E23415" s="157" t="e">
        <f>VLOOKUP(D23415,'SOAT LIQ'!$A$87:$C$3416,3,FALSE)</f>
        <v>#N/A</v>
      </c>
      <c r="F23415" t="s">
        <v>21633</v>
      </c>
    </row>
    <row r="23416" spans="1:6" x14ac:dyDescent="0.25">
      <c r="A23416" t="s">
        <v>8498</v>
      </c>
      <c r="B23416" s="100" t="s">
        <v>19658</v>
      </c>
      <c r="C23416" s="99" t="s">
        <v>4214</v>
      </c>
      <c r="D23416" s="124">
        <v>38221</v>
      </c>
      <c r="E23416" s="157" t="e">
        <f>VLOOKUP(D23416,'SOAT LIQ'!$A$87:$C$3416,3,FALSE)</f>
        <v>#N/A</v>
      </c>
      <c r="F23416" t="s">
        <v>21633</v>
      </c>
    </row>
    <row r="23417" spans="1:6" x14ac:dyDescent="0.25">
      <c r="A23417" t="s">
        <v>8499</v>
      </c>
      <c r="B23417" s="100" t="s">
        <v>19655</v>
      </c>
      <c r="C23417" s="99" t="s">
        <v>4215</v>
      </c>
      <c r="D23417" s="124">
        <v>38222</v>
      </c>
      <c r="E23417" s="157" t="e">
        <f>VLOOKUP(D23417,'SOAT LIQ'!$A$87:$C$3416,3,FALSE)</f>
        <v>#N/A</v>
      </c>
      <c r="F23417" t="s">
        <v>21633</v>
      </c>
    </row>
    <row r="23418" spans="1:6" x14ac:dyDescent="0.25">
      <c r="A23418" t="s">
        <v>8499</v>
      </c>
      <c r="B23418" s="100" t="s">
        <v>19656</v>
      </c>
      <c r="C23418" s="99" t="s">
        <v>4217</v>
      </c>
      <c r="D23418" s="124">
        <v>38224</v>
      </c>
      <c r="E23418" s="157" t="e">
        <f>VLOOKUP(D23418,'SOAT LIQ'!$A$87:$C$3416,3,FALSE)</f>
        <v>#N/A</v>
      </c>
      <c r="F23418" t="s">
        <v>21633</v>
      </c>
    </row>
    <row r="23419" spans="1:6" x14ac:dyDescent="0.25">
      <c r="A23419" t="s">
        <v>8499</v>
      </c>
      <c r="B23419" s="100" t="s">
        <v>19657</v>
      </c>
      <c r="C23419" s="99" t="s">
        <v>4216</v>
      </c>
      <c r="D23419" s="124">
        <v>38223</v>
      </c>
      <c r="E23419" s="157" t="e">
        <f>VLOOKUP(D23419,'SOAT LIQ'!$A$87:$C$3416,3,FALSE)</f>
        <v>#N/A</v>
      </c>
      <c r="F23419" t="s">
        <v>21633</v>
      </c>
    </row>
    <row r="23420" spans="1:6" x14ac:dyDescent="0.25">
      <c r="A23420" t="s">
        <v>8499</v>
      </c>
      <c r="B23420" s="100" t="s">
        <v>19658</v>
      </c>
      <c r="C23420" s="99" t="s">
        <v>4214</v>
      </c>
      <c r="D23420" s="124">
        <v>38221</v>
      </c>
      <c r="E23420" s="157" t="e">
        <f>VLOOKUP(D23420,'SOAT LIQ'!$A$87:$C$3416,3,FALSE)</f>
        <v>#N/A</v>
      </c>
      <c r="F23420" t="s">
        <v>21633</v>
      </c>
    </row>
    <row r="23421" spans="1:6" x14ac:dyDescent="0.25">
      <c r="A23421" t="s">
        <v>15399</v>
      </c>
      <c r="B23421" s="100" t="s">
        <v>19655</v>
      </c>
      <c r="C23421" s="99" t="s">
        <v>4215</v>
      </c>
      <c r="D23421" s="124">
        <v>38222</v>
      </c>
      <c r="E23421" s="157" t="e">
        <f>VLOOKUP(D23421,'SOAT LIQ'!$A$87:$C$3416,3,FALSE)</f>
        <v>#N/A</v>
      </c>
      <c r="F23421" t="s">
        <v>21633</v>
      </c>
    </row>
    <row r="23422" spans="1:6" x14ac:dyDescent="0.25">
      <c r="A23422" t="s">
        <v>15399</v>
      </c>
      <c r="B23422" s="100" t="s">
        <v>19656</v>
      </c>
      <c r="C23422" s="99" t="s">
        <v>4217</v>
      </c>
      <c r="D23422" s="124">
        <v>38224</v>
      </c>
      <c r="E23422" s="157" t="e">
        <f>VLOOKUP(D23422,'SOAT LIQ'!$A$87:$C$3416,3,FALSE)</f>
        <v>#N/A</v>
      </c>
      <c r="F23422" t="s">
        <v>21633</v>
      </c>
    </row>
    <row r="23423" spans="1:6" x14ac:dyDescent="0.25">
      <c r="A23423" t="s">
        <v>15399</v>
      </c>
      <c r="B23423" s="100" t="s">
        <v>19657</v>
      </c>
      <c r="C23423" s="99" t="s">
        <v>4216</v>
      </c>
      <c r="D23423" s="124">
        <v>38223</v>
      </c>
      <c r="E23423" s="157" t="e">
        <f>VLOOKUP(D23423,'SOAT LIQ'!$A$87:$C$3416,3,FALSE)</f>
        <v>#N/A</v>
      </c>
      <c r="F23423" t="s">
        <v>21633</v>
      </c>
    </row>
    <row r="23424" spans="1:6" x14ac:dyDescent="0.25">
      <c r="A23424" t="s">
        <v>15399</v>
      </c>
      <c r="B23424" s="100" t="s">
        <v>19658</v>
      </c>
      <c r="C23424" s="99" t="s">
        <v>4214</v>
      </c>
      <c r="D23424" s="124">
        <v>38221</v>
      </c>
      <c r="E23424" s="157" t="e">
        <f>VLOOKUP(D23424,'SOAT LIQ'!$A$87:$C$3416,3,FALSE)</f>
        <v>#N/A</v>
      </c>
      <c r="F23424" t="s">
        <v>21633</v>
      </c>
    </row>
    <row r="23425" spans="1:6" x14ac:dyDescent="0.25">
      <c r="A23425" t="s">
        <v>8494</v>
      </c>
      <c r="B23425" s="100" t="s">
        <v>19655</v>
      </c>
      <c r="C23425" s="99" t="s">
        <v>4215</v>
      </c>
      <c r="D23425" s="124">
        <v>38222</v>
      </c>
      <c r="E23425" s="157" t="e">
        <f>VLOOKUP(D23425,'SOAT LIQ'!$A$87:$C$3416,3,FALSE)</f>
        <v>#N/A</v>
      </c>
      <c r="F23425" t="s">
        <v>21633</v>
      </c>
    </row>
    <row r="23426" spans="1:6" x14ac:dyDescent="0.25">
      <c r="A23426" t="s">
        <v>8494</v>
      </c>
      <c r="B23426" s="100" t="s">
        <v>19656</v>
      </c>
      <c r="C23426" s="99" t="s">
        <v>4217</v>
      </c>
      <c r="D23426" s="124">
        <v>38224</v>
      </c>
      <c r="E23426" s="157" t="e">
        <f>VLOOKUP(D23426,'SOAT LIQ'!$A$87:$C$3416,3,FALSE)</f>
        <v>#N/A</v>
      </c>
      <c r="F23426" t="s">
        <v>21633</v>
      </c>
    </row>
    <row r="23427" spans="1:6" x14ac:dyDescent="0.25">
      <c r="A23427" t="s">
        <v>8494</v>
      </c>
      <c r="B23427" s="100" t="s">
        <v>19657</v>
      </c>
      <c r="C23427" s="99" t="s">
        <v>4216</v>
      </c>
      <c r="D23427" s="124">
        <v>38223</v>
      </c>
      <c r="E23427" s="157" t="e">
        <f>VLOOKUP(D23427,'SOAT LIQ'!$A$87:$C$3416,3,FALSE)</f>
        <v>#N/A</v>
      </c>
      <c r="F23427" t="s">
        <v>21633</v>
      </c>
    </row>
    <row r="23428" spans="1:6" x14ac:dyDescent="0.25">
      <c r="A23428" t="s">
        <v>8494</v>
      </c>
      <c r="B23428" s="100" t="s">
        <v>19658</v>
      </c>
      <c r="C23428" s="99" t="s">
        <v>4214</v>
      </c>
      <c r="D23428" s="124">
        <v>38221</v>
      </c>
      <c r="E23428" s="157" t="e">
        <f>VLOOKUP(D23428,'SOAT LIQ'!$A$87:$C$3416,3,FALSE)</f>
        <v>#N/A</v>
      </c>
      <c r="F23428" t="s">
        <v>21633</v>
      </c>
    </row>
    <row r="23429" spans="1:6" x14ac:dyDescent="0.25">
      <c r="A23429" t="s">
        <v>8501</v>
      </c>
      <c r="B23429" s="100" t="s">
        <v>19655</v>
      </c>
      <c r="C23429" s="99" t="s">
        <v>4215</v>
      </c>
      <c r="D23429" s="124">
        <v>38222</v>
      </c>
      <c r="E23429" s="157" t="e">
        <f>VLOOKUP(D23429,'SOAT LIQ'!$A$87:$C$3416,3,FALSE)</f>
        <v>#N/A</v>
      </c>
    </row>
    <row r="23430" spans="1:6" x14ac:dyDescent="0.25">
      <c r="A23430" t="s">
        <v>8501</v>
      </c>
      <c r="B23430" s="100" t="s">
        <v>19656</v>
      </c>
      <c r="C23430" s="99" t="s">
        <v>4217</v>
      </c>
      <c r="D23430" s="124">
        <v>38224</v>
      </c>
      <c r="E23430" s="157" t="e">
        <f>VLOOKUP(D23430,'SOAT LIQ'!$A$87:$C$3416,3,FALSE)</f>
        <v>#N/A</v>
      </c>
    </row>
    <row r="23431" spans="1:6" x14ac:dyDescent="0.25">
      <c r="A23431" t="s">
        <v>8501</v>
      </c>
      <c r="B23431" s="100" t="s">
        <v>19657</v>
      </c>
      <c r="C23431" s="99" t="s">
        <v>4216</v>
      </c>
      <c r="D23431" s="124">
        <v>38223</v>
      </c>
      <c r="E23431" s="157" t="e">
        <f>VLOOKUP(D23431,'SOAT LIQ'!$A$87:$C$3416,3,FALSE)</f>
        <v>#N/A</v>
      </c>
    </row>
    <row r="23432" spans="1:6" x14ac:dyDescent="0.25">
      <c r="A23432" t="s">
        <v>8501</v>
      </c>
      <c r="B23432" s="100" t="s">
        <v>19658</v>
      </c>
      <c r="C23432" s="99" t="s">
        <v>4214</v>
      </c>
      <c r="D23432" s="124">
        <v>38221</v>
      </c>
      <c r="E23432" s="157" t="e">
        <f>VLOOKUP(D23432,'SOAT LIQ'!$A$87:$C$3416,3,FALSE)</f>
        <v>#N/A</v>
      </c>
    </row>
    <row r="23433" spans="1:6" x14ac:dyDescent="0.25">
      <c r="A23433" t="s">
        <v>8495</v>
      </c>
      <c r="B23433" s="100" t="s">
        <v>19655</v>
      </c>
      <c r="C23433" s="99" t="s">
        <v>4215</v>
      </c>
      <c r="D23433" s="124">
        <v>38222</v>
      </c>
      <c r="E23433" s="157" t="e">
        <f>VLOOKUP(D23433,'SOAT LIQ'!$A$87:$C$3416,3,FALSE)</f>
        <v>#N/A</v>
      </c>
      <c r="F23433" t="s">
        <v>21633</v>
      </c>
    </row>
    <row r="23434" spans="1:6" x14ac:dyDescent="0.25">
      <c r="A23434" t="s">
        <v>8495</v>
      </c>
      <c r="B23434" s="100" t="s">
        <v>19656</v>
      </c>
      <c r="C23434" s="99" t="s">
        <v>4217</v>
      </c>
      <c r="D23434" s="124">
        <v>38224</v>
      </c>
      <c r="E23434" s="157" t="e">
        <f>VLOOKUP(D23434,'SOAT LIQ'!$A$87:$C$3416,3,FALSE)</f>
        <v>#N/A</v>
      </c>
      <c r="F23434" t="s">
        <v>21633</v>
      </c>
    </row>
    <row r="23435" spans="1:6" x14ac:dyDescent="0.25">
      <c r="A23435" t="s">
        <v>8495</v>
      </c>
      <c r="B23435" s="100" t="s">
        <v>19657</v>
      </c>
      <c r="C23435" s="99" t="s">
        <v>4216</v>
      </c>
      <c r="D23435" s="124">
        <v>38223</v>
      </c>
      <c r="E23435" s="157" t="e">
        <f>VLOOKUP(D23435,'SOAT LIQ'!$A$87:$C$3416,3,FALSE)</f>
        <v>#N/A</v>
      </c>
      <c r="F23435" t="s">
        <v>21633</v>
      </c>
    </row>
    <row r="23436" spans="1:6" x14ac:dyDescent="0.25">
      <c r="A23436" t="s">
        <v>8495</v>
      </c>
      <c r="B23436" s="100" t="s">
        <v>19658</v>
      </c>
      <c r="C23436" s="99" t="s">
        <v>4214</v>
      </c>
      <c r="D23436" s="124">
        <v>38221</v>
      </c>
      <c r="E23436" s="157" t="e">
        <f>VLOOKUP(D23436,'SOAT LIQ'!$A$87:$C$3416,3,FALSE)</f>
        <v>#N/A</v>
      </c>
      <c r="F23436" t="s">
        <v>21633</v>
      </c>
    </row>
    <row r="23437" spans="1:6" x14ac:dyDescent="0.25">
      <c r="A23437" t="s">
        <v>8470</v>
      </c>
      <c r="B23437" s="100" t="s">
        <v>19659</v>
      </c>
      <c r="C23437" s="99" t="s">
        <v>4210</v>
      </c>
      <c r="D23437" s="124">
        <v>38435</v>
      </c>
      <c r="E23437" s="157" t="e">
        <f>VLOOKUP(D23437,'SOAT LIQ'!$A$87:$C$3416,3,FALSE)</f>
        <v>#N/A</v>
      </c>
      <c r="F23437" t="s">
        <v>21633</v>
      </c>
    </row>
    <row r="23438" spans="1:6" x14ac:dyDescent="0.25">
      <c r="A23438" t="s">
        <v>8472</v>
      </c>
      <c r="B23438" s="100" t="s">
        <v>19659</v>
      </c>
      <c r="C23438" s="99" t="s">
        <v>4210</v>
      </c>
      <c r="D23438" s="124">
        <v>38435</v>
      </c>
      <c r="E23438" s="157" t="e">
        <f>VLOOKUP(D23438,'SOAT LIQ'!$A$87:$C$3416,3,FALSE)</f>
        <v>#N/A</v>
      </c>
      <c r="F23438" t="s">
        <v>21633</v>
      </c>
    </row>
    <row r="23439" spans="1:6" x14ac:dyDescent="0.25">
      <c r="A23439" t="s">
        <v>8500</v>
      </c>
      <c r="B23439" s="100" t="s">
        <v>19660</v>
      </c>
      <c r="C23439" s="99" t="s">
        <v>4217</v>
      </c>
      <c r="D23439" s="124">
        <v>38225</v>
      </c>
      <c r="E23439" s="157" t="e">
        <f>VLOOKUP(D23439,'SOAT LIQ'!$A$87:$C$3416,3,FALSE)</f>
        <v>#N/A</v>
      </c>
      <c r="F23439" t="s">
        <v>21633</v>
      </c>
    </row>
    <row r="23440" spans="1:6" x14ac:dyDescent="0.25">
      <c r="A23440" t="s">
        <v>8496</v>
      </c>
      <c r="B23440" s="100" t="s">
        <v>19660</v>
      </c>
      <c r="C23440" s="99" t="s">
        <v>4217</v>
      </c>
      <c r="D23440" s="124">
        <v>38225</v>
      </c>
      <c r="E23440" s="157" t="e">
        <f>VLOOKUP(D23440,'SOAT LIQ'!$A$87:$C$3416,3,FALSE)</f>
        <v>#N/A</v>
      </c>
      <c r="F23440" t="s">
        <v>21633</v>
      </c>
    </row>
    <row r="23441" spans="1:6" x14ac:dyDescent="0.25">
      <c r="A23441" t="s">
        <v>8496</v>
      </c>
      <c r="B23441" s="100" t="s">
        <v>19661</v>
      </c>
      <c r="C23441" s="99" t="s">
        <v>4217</v>
      </c>
      <c r="D23441" s="124">
        <v>38235</v>
      </c>
      <c r="E23441" s="157" t="e">
        <f>VLOOKUP(D23441,'SOAT LIQ'!$A$87:$C$3416,3,FALSE)</f>
        <v>#N/A</v>
      </c>
      <c r="F23441" t="s">
        <v>21633</v>
      </c>
    </row>
    <row r="23442" spans="1:6" x14ac:dyDescent="0.25">
      <c r="A23442" t="s">
        <v>6034</v>
      </c>
      <c r="B23442" s="100" t="s">
        <v>19662</v>
      </c>
      <c r="C23442" s="99" t="s">
        <v>14712</v>
      </c>
      <c r="D23442" s="124">
        <v>31110</v>
      </c>
      <c r="E23442" s="157" t="e">
        <f>VLOOKUP(D23442,'SOAT LIQ'!$A$87:$C$3416,3,FALSE)</f>
        <v>#N/A</v>
      </c>
    </row>
    <row r="23443" spans="1:6" x14ac:dyDescent="0.25">
      <c r="A23443" t="s">
        <v>15470</v>
      </c>
      <c r="B23443" s="100" t="s">
        <v>19663</v>
      </c>
      <c r="C23443" s="100"/>
      <c r="D23443" s="124"/>
      <c r="E23443" s="157" t="e">
        <f>VLOOKUP(D23443,'SOAT LIQ'!$A$87:$C$3416,3,FALSE)</f>
        <v>#N/A</v>
      </c>
      <c r="F23443" t="s">
        <v>21635</v>
      </c>
    </row>
    <row r="23444" spans="1:6" x14ac:dyDescent="0.25">
      <c r="A23444" t="s">
        <v>8089</v>
      </c>
      <c r="B23444" s="100" t="s">
        <v>19664</v>
      </c>
      <c r="C23444" s="100"/>
      <c r="D23444" s="124"/>
      <c r="E23444" s="157" t="e">
        <f>VLOOKUP(D23444,'SOAT LIQ'!$A$87:$C$3416,3,FALSE)</f>
        <v>#N/A</v>
      </c>
    </row>
    <row r="23445" spans="1:6" x14ac:dyDescent="0.25">
      <c r="A23445" t="s">
        <v>5733</v>
      </c>
      <c r="B23445" s="100" t="s">
        <v>19665</v>
      </c>
      <c r="C23445" s="100"/>
      <c r="D23445" s="124"/>
      <c r="E23445" s="157" t="e">
        <f>VLOOKUP(D23445,'SOAT LIQ'!$A$87:$C$3416,3,FALSE)</f>
        <v>#N/A</v>
      </c>
    </row>
    <row r="23446" spans="1:6" x14ac:dyDescent="0.25">
      <c r="A23446" t="s">
        <v>5733</v>
      </c>
      <c r="B23446" s="100" t="s">
        <v>19666</v>
      </c>
      <c r="C23446" s="99" t="s">
        <v>19618</v>
      </c>
      <c r="D23446" s="124">
        <v>26115</v>
      </c>
      <c r="E23446" s="157" t="e">
        <f>VLOOKUP(D23446,'SOAT LIQ'!$A$87:$C$3416,3,FALSE)</f>
        <v>#N/A</v>
      </c>
    </row>
    <row r="23447" spans="1:6" x14ac:dyDescent="0.25">
      <c r="A23447" t="s">
        <v>5733</v>
      </c>
      <c r="B23447" s="100" t="s">
        <v>19667</v>
      </c>
      <c r="C23447" s="99" t="s">
        <v>19618</v>
      </c>
      <c r="D23447" s="124">
        <v>26115</v>
      </c>
      <c r="E23447" s="157" t="e">
        <f>VLOOKUP(D23447,'SOAT LIQ'!$A$87:$C$3416,3,FALSE)</f>
        <v>#N/A</v>
      </c>
    </row>
    <row r="23448" spans="1:6" x14ac:dyDescent="0.25">
      <c r="A23448" t="s">
        <v>5733</v>
      </c>
      <c r="B23448" s="100" t="s">
        <v>19668</v>
      </c>
      <c r="C23448" s="99" t="s">
        <v>15475</v>
      </c>
      <c r="D23448" s="124">
        <v>26117</v>
      </c>
      <c r="E23448" s="157" t="e">
        <f>VLOOKUP(D23448,'SOAT LIQ'!$A$87:$C$3416,3,FALSE)</f>
        <v>#N/A</v>
      </c>
    </row>
    <row r="23449" spans="1:6" x14ac:dyDescent="0.25">
      <c r="A23449" t="s">
        <v>5733</v>
      </c>
      <c r="B23449" s="100" t="s">
        <v>19669</v>
      </c>
      <c r="C23449" s="99" t="s">
        <v>15475</v>
      </c>
      <c r="D23449" s="124">
        <v>26117</v>
      </c>
      <c r="E23449" s="157" t="e">
        <f>VLOOKUP(D23449,'SOAT LIQ'!$A$87:$C$3416,3,FALSE)</f>
        <v>#N/A</v>
      </c>
    </row>
    <row r="23450" spans="1:6" x14ac:dyDescent="0.25">
      <c r="A23450" t="s">
        <v>5733</v>
      </c>
      <c r="B23450" s="100" t="s">
        <v>19670</v>
      </c>
      <c r="C23450" s="99" t="s">
        <v>15475</v>
      </c>
      <c r="D23450" s="124">
        <v>26117</v>
      </c>
      <c r="E23450" s="157" t="e">
        <f>VLOOKUP(D23450,'SOAT LIQ'!$A$87:$C$3416,3,FALSE)</f>
        <v>#N/A</v>
      </c>
    </row>
    <row r="23451" spans="1:6" x14ac:dyDescent="0.25">
      <c r="A23451" t="s">
        <v>5733</v>
      </c>
      <c r="B23451" s="100" t="s">
        <v>19671</v>
      </c>
      <c r="C23451" s="99" t="s">
        <v>15475</v>
      </c>
      <c r="D23451" s="124">
        <v>26117</v>
      </c>
      <c r="E23451" s="157" t="e">
        <f>VLOOKUP(D23451,'SOAT LIQ'!$A$87:$C$3416,3,FALSE)</f>
        <v>#N/A</v>
      </c>
    </row>
    <row r="23452" spans="1:6" x14ac:dyDescent="0.25">
      <c r="A23452" t="s">
        <v>5733</v>
      </c>
      <c r="B23452" s="100" t="s">
        <v>19672</v>
      </c>
      <c r="C23452" s="99" t="s">
        <v>15475</v>
      </c>
      <c r="D23452" s="124">
        <v>26117</v>
      </c>
      <c r="E23452" s="157" t="e">
        <f>VLOOKUP(D23452,'SOAT LIQ'!$A$87:$C$3416,3,FALSE)</f>
        <v>#N/A</v>
      </c>
    </row>
    <row r="23453" spans="1:6" x14ac:dyDescent="0.25">
      <c r="A23453" t="s">
        <v>5733</v>
      </c>
      <c r="B23453" s="100" t="s">
        <v>19673</v>
      </c>
      <c r="C23453" s="99" t="s">
        <v>15475</v>
      </c>
      <c r="D23453" s="124">
        <v>26117</v>
      </c>
      <c r="E23453" s="157" t="e">
        <f>VLOOKUP(D23453,'SOAT LIQ'!$A$87:$C$3416,3,FALSE)</f>
        <v>#N/A</v>
      </c>
    </row>
    <row r="23454" spans="1:6" x14ac:dyDescent="0.25">
      <c r="A23454" t="s">
        <v>5733</v>
      </c>
      <c r="B23454" s="100" t="s">
        <v>19674</v>
      </c>
      <c r="C23454" s="99" t="s">
        <v>15450</v>
      </c>
      <c r="D23454" s="124">
        <v>29106</v>
      </c>
      <c r="E23454" s="157" t="e">
        <f>VLOOKUP(D23454,'SOAT LIQ'!$A$87:$C$3416,3,FALSE)</f>
        <v>#N/A</v>
      </c>
    </row>
    <row r="23455" spans="1:6" x14ac:dyDescent="0.25">
      <c r="A23455" t="s">
        <v>5773</v>
      </c>
      <c r="B23455" s="100" t="s">
        <v>19675</v>
      </c>
      <c r="C23455" s="100"/>
      <c r="D23455" s="124"/>
      <c r="E23455" s="157" t="e">
        <f>VLOOKUP(D23455,'SOAT LIQ'!$A$87:$C$3416,3,FALSE)</f>
        <v>#N/A</v>
      </c>
      <c r="F23455" t="s">
        <v>21632</v>
      </c>
    </row>
    <row r="23456" spans="1:6" x14ac:dyDescent="0.25">
      <c r="A23456" t="s">
        <v>5773</v>
      </c>
      <c r="B23456" s="100" t="s">
        <v>19676</v>
      </c>
      <c r="C23456" s="100"/>
      <c r="D23456" s="124"/>
      <c r="E23456" s="157" t="e">
        <f>VLOOKUP(D23456,'SOAT LIQ'!$A$87:$C$3416,3,FALSE)</f>
        <v>#N/A</v>
      </c>
      <c r="F23456" t="s">
        <v>21632</v>
      </c>
    </row>
    <row r="23457" spans="1:6" x14ac:dyDescent="0.25">
      <c r="A23457" t="s">
        <v>5773</v>
      </c>
      <c r="B23457" s="100" t="s">
        <v>19677</v>
      </c>
      <c r="C23457" s="100"/>
      <c r="D23457" s="124"/>
      <c r="E23457" s="157" t="e">
        <f>VLOOKUP(D23457,'SOAT LIQ'!$A$87:$C$3416,3,FALSE)</f>
        <v>#N/A</v>
      </c>
      <c r="F23457" t="s">
        <v>21632</v>
      </c>
    </row>
    <row r="23458" spans="1:6" x14ac:dyDescent="0.25">
      <c r="A23458" t="s">
        <v>5773</v>
      </c>
      <c r="B23458" s="100" t="s">
        <v>19678</v>
      </c>
      <c r="C23458" s="100"/>
      <c r="D23458" s="124"/>
      <c r="E23458" s="157" t="e">
        <f>VLOOKUP(D23458,'SOAT LIQ'!$A$87:$C$3416,3,FALSE)</f>
        <v>#N/A</v>
      </c>
      <c r="F23458" t="s">
        <v>21632</v>
      </c>
    </row>
    <row r="23459" spans="1:6" x14ac:dyDescent="0.25">
      <c r="A23459" t="s">
        <v>5773</v>
      </c>
      <c r="B23459" s="100" t="s">
        <v>19679</v>
      </c>
      <c r="C23459" s="100"/>
      <c r="D23459" s="124"/>
      <c r="E23459" s="157" t="e">
        <f>VLOOKUP(D23459,'SOAT LIQ'!$A$87:$C$3416,3,FALSE)</f>
        <v>#N/A</v>
      </c>
      <c r="F23459" t="s">
        <v>21632</v>
      </c>
    </row>
    <row r="23460" spans="1:6" x14ac:dyDescent="0.25">
      <c r="A23460" t="s">
        <v>6498</v>
      </c>
      <c r="B23460" s="100" t="s">
        <v>19680</v>
      </c>
      <c r="C23460" s="100"/>
      <c r="D23460" s="124">
        <v>19835</v>
      </c>
      <c r="E23460" s="157" t="e">
        <f>VLOOKUP(D23460,'SOAT LIQ'!$A$87:$C$3416,3,FALSE)</f>
        <v>#N/A</v>
      </c>
      <c r="F23460" t="s">
        <v>21635</v>
      </c>
    </row>
    <row r="23461" spans="1:6" x14ac:dyDescent="0.25">
      <c r="A23461" t="s">
        <v>5773</v>
      </c>
      <c r="B23461" s="100" t="s">
        <v>19681</v>
      </c>
      <c r="C23461" s="100"/>
      <c r="D23461" s="124"/>
      <c r="E23461" s="157" t="e">
        <f>VLOOKUP(D23461,'SOAT LIQ'!$A$87:$C$3416,3,FALSE)</f>
        <v>#N/A</v>
      </c>
      <c r="F23461" t="s">
        <v>21632</v>
      </c>
    </row>
    <row r="23462" spans="1:6" x14ac:dyDescent="0.25">
      <c r="A23462" t="s">
        <v>5773</v>
      </c>
      <c r="B23462" s="100" t="s">
        <v>19682</v>
      </c>
      <c r="C23462" s="100"/>
      <c r="D23462" s="124"/>
      <c r="E23462" s="157" t="e">
        <f>VLOOKUP(D23462,'SOAT LIQ'!$A$87:$C$3416,3,FALSE)</f>
        <v>#N/A</v>
      </c>
      <c r="F23462" t="s">
        <v>21632</v>
      </c>
    </row>
    <row r="23463" spans="1:6" x14ac:dyDescent="0.25">
      <c r="A23463" t="s">
        <v>5773</v>
      </c>
      <c r="B23463" s="100" t="s">
        <v>19683</v>
      </c>
      <c r="C23463" s="100"/>
      <c r="D23463" s="124"/>
      <c r="E23463" s="157" t="e">
        <f>VLOOKUP(D23463,'SOAT LIQ'!$A$87:$C$3416,3,FALSE)</f>
        <v>#N/A</v>
      </c>
      <c r="F23463" t="s">
        <v>21632</v>
      </c>
    </row>
    <row r="23464" spans="1:6" x14ac:dyDescent="0.25">
      <c r="A23464" t="s">
        <v>5773</v>
      </c>
      <c r="B23464" s="100" t="s">
        <v>19684</v>
      </c>
      <c r="C23464" s="100"/>
      <c r="D23464" s="124"/>
      <c r="E23464" s="157" t="e">
        <f>VLOOKUP(D23464,'SOAT LIQ'!$A$87:$C$3416,3,FALSE)</f>
        <v>#N/A</v>
      </c>
      <c r="F23464" t="s">
        <v>21632</v>
      </c>
    </row>
    <row r="23465" spans="1:6" x14ac:dyDescent="0.25">
      <c r="A23465" t="s">
        <v>5773</v>
      </c>
      <c r="B23465" s="100" t="s">
        <v>19685</v>
      </c>
      <c r="C23465" s="100"/>
      <c r="D23465" s="124"/>
      <c r="E23465" s="157" t="e">
        <f>VLOOKUP(D23465,'SOAT LIQ'!$A$87:$C$3416,3,FALSE)</f>
        <v>#N/A</v>
      </c>
      <c r="F23465" t="s">
        <v>21632</v>
      </c>
    </row>
    <row r="23466" spans="1:6" x14ac:dyDescent="0.25">
      <c r="A23466" t="s">
        <v>5733</v>
      </c>
      <c r="B23466" s="100" t="s">
        <v>19686</v>
      </c>
      <c r="C23466" s="99" t="s">
        <v>15450</v>
      </c>
      <c r="D23466" s="124">
        <v>29106</v>
      </c>
      <c r="E23466" s="157" t="e">
        <f>VLOOKUP(D23466,'SOAT LIQ'!$A$87:$C$3416,3,FALSE)</f>
        <v>#N/A</v>
      </c>
    </row>
    <row r="23467" spans="1:6" x14ac:dyDescent="0.25">
      <c r="A23467" t="s">
        <v>5733</v>
      </c>
      <c r="B23467" s="100" t="s">
        <v>19687</v>
      </c>
      <c r="C23467" s="100"/>
      <c r="D23467" s="124"/>
      <c r="E23467" s="157" t="e">
        <f>VLOOKUP(D23467,'SOAT LIQ'!$A$87:$C$3416,3,FALSE)</f>
        <v>#N/A</v>
      </c>
    </row>
    <row r="23468" spans="1:6" x14ac:dyDescent="0.25">
      <c r="A23468" t="s">
        <v>13964</v>
      </c>
      <c r="B23468" s="100" t="s">
        <v>19687</v>
      </c>
      <c r="C23468" s="100"/>
      <c r="D23468" s="124"/>
      <c r="E23468" s="157" t="e">
        <f>VLOOKUP(D23468,'SOAT LIQ'!$A$87:$C$3416,3,FALSE)</f>
        <v>#N/A</v>
      </c>
    </row>
    <row r="23469" spans="1:6" x14ac:dyDescent="0.25">
      <c r="A23469" t="s">
        <v>14990</v>
      </c>
      <c r="B23469" s="100" t="s">
        <v>19688</v>
      </c>
      <c r="C23469" s="99" t="s">
        <v>18344</v>
      </c>
      <c r="D23469" s="124">
        <v>29115</v>
      </c>
      <c r="E23469" s="157" t="e">
        <f>VLOOKUP(D23469,'SOAT LIQ'!$A$87:$C$3416,3,FALSE)</f>
        <v>#N/A</v>
      </c>
    </row>
    <row r="23470" spans="1:6" x14ac:dyDescent="0.25">
      <c r="A23470" t="s">
        <v>19450</v>
      </c>
      <c r="B23470" s="100" t="s">
        <v>19689</v>
      </c>
      <c r="C23470" s="100"/>
      <c r="D23470" s="124"/>
      <c r="E23470" s="157" t="e">
        <f>VLOOKUP(D23470,'SOAT LIQ'!$A$87:$C$3416,3,FALSE)</f>
        <v>#N/A</v>
      </c>
    </row>
    <row r="23471" spans="1:6" x14ac:dyDescent="0.25">
      <c r="A23471" t="s">
        <v>19450</v>
      </c>
      <c r="B23471" s="100" t="s">
        <v>19690</v>
      </c>
      <c r="C23471" s="100"/>
      <c r="D23471" s="124"/>
      <c r="E23471" s="157" t="e">
        <f>VLOOKUP(D23471,'SOAT LIQ'!$A$87:$C$3416,3,FALSE)</f>
        <v>#N/A</v>
      </c>
    </row>
    <row r="23472" spans="1:6" x14ac:dyDescent="0.25">
      <c r="A23472" t="s">
        <v>19450</v>
      </c>
      <c r="B23472" s="100" t="s">
        <v>19691</v>
      </c>
      <c r="C23472" s="100"/>
      <c r="D23472" s="124"/>
      <c r="E23472" s="157" t="e">
        <f>VLOOKUP(D23472,'SOAT LIQ'!$A$87:$C$3416,3,FALSE)</f>
        <v>#N/A</v>
      </c>
    </row>
    <row r="23473" spans="1:6" x14ac:dyDescent="0.25">
      <c r="A23473" t="s">
        <v>19450</v>
      </c>
      <c r="B23473" s="100" t="s">
        <v>19692</v>
      </c>
      <c r="C23473" s="100"/>
      <c r="D23473" s="124"/>
      <c r="E23473" s="157" t="e">
        <f>VLOOKUP(D23473,'SOAT LIQ'!$A$87:$C$3416,3,FALSE)</f>
        <v>#N/A</v>
      </c>
    </row>
    <row r="23474" spans="1:6" x14ac:dyDescent="0.25">
      <c r="A23474" t="s">
        <v>10051</v>
      </c>
      <c r="B23474" s="100" t="s">
        <v>19693</v>
      </c>
      <c r="C23474" s="100"/>
      <c r="D23474" s="124"/>
      <c r="E23474" s="157" t="e">
        <f>VLOOKUP(D23474,'SOAT LIQ'!$A$87:$C$3416,3,FALSE)</f>
        <v>#N/A</v>
      </c>
    </row>
    <row r="23475" spans="1:6" x14ac:dyDescent="0.25">
      <c r="A23475" t="s">
        <v>10051</v>
      </c>
      <c r="B23475" s="100" t="s">
        <v>19694</v>
      </c>
      <c r="C23475" s="100"/>
      <c r="D23475" s="124"/>
      <c r="E23475" s="157" t="e">
        <f>VLOOKUP(D23475,'SOAT LIQ'!$A$87:$C$3416,3,FALSE)</f>
        <v>#N/A</v>
      </c>
    </row>
    <row r="23476" spans="1:6" x14ac:dyDescent="0.25">
      <c r="A23476" t="s">
        <v>10051</v>
      </c>
      <c r="B23476" s="100" t="s">
        <v>19695</v>
      </c>
      <c r="C23476" s="99" t="s">
        <v>5097</v>
      </c>
      <c r="D23476" s="124">
        <v>39601</v>
      </c>
      <c r="E23476" s="157" t="e">
        <f>VLOOKUP(D23476,'SOAT LIQ'!$A$87:$C$3416,3,FALSE)</f>
        <v>#N/A</v>
      </c>
    </row>
    <row r="23477" spans="1:6" x14ac:dyDescent="0.25">
      <c r="A23477" t="s">
        <v>10051</v>
      </c>
      <c r="B23477" s="100" t="s">
        <v>19696</v>
      </c>
      <c r="C23477" s="99" t="s">
        <v>5097</v>
      </c>
      <c r="D23477" s="124">
        <v>39601</v>
      </c>
      <c r="E23477" s="157" t="e">
        <f>VLOOKUP(D23477,'SOAT LIQ'!$A$87:$C$3416,3,FALSE)</f>
        <v>#N/A</v>
      </c>
    </row>
    <row r="23478" spans="1:6" x14ac:dyDescent="0.25">
      <c r="A23478" t="s">
        <v>10059</v>
      </c>
      <c r="B23478" s="100" t="s">
        <v>19697</v>
      </c>
      <c r="C23478" s="100"/>
      <c r="D23478" s="124"/>
      <c r="E23478" s="157" t="e">
        <f>VLOOKUP(D23478,'SOAT LIQ'!$A$87:$C$3416,3,FALSE)</f>
        <v>#N/A</v>
      </c>
    </row>
    <row r="23479" spans="1:6" x14ac:dyDescent="0.25">
      <c r="A23479" t="s">
        <v>10059</v>
      </c>
      <c r="B23479" s="100" t="s">
        <v>19698</v>
      </c>
      <c r="C23479" s="100"/>
      <c r="D23479" s="124"/>
      <c r="E23479" s="157" t="e">
        <f>VLOOKUP(D23479,'SOAT LIQ'!$A$87:$C$3416,3,FALSE)</f>
        <v>#N/A</v>
      </c>
    </row>
    <row r="23480" spans="1:6" x14ac:dyDescent="0.25">
      <c r="A23480" t="s">
        <v>10059</v>
      </c>
      <c r="B23480" s="100" t="s">
        <v>19699</v>
      </c>
      <c r="C23480" s="100"/>
      <c r="D23480" s="124"/>
      <c r="E23480" s="157" t="e">
        <f>VLOOKUP(D23480,'SOAT LIQ'!$A$87:$C$3416,3,FALSE)</f>
        <v>#N/A</v>
      </c>
    </row>
    <row r="23481" spans="1:6" x14ac:dyDescent="0.25">
      <c r="A23481" t="s">
        <v>10059</v>
      </c>
      <c r="B23481" s="100" t="s">
        <v>19700</v>
      </c>
      <c r="C23481" s="100"/>
      <c r="D23481" s="124"/>
      <c r="E23481" s="157" t="e">
        <f>VLOOKUP(D23481,'SOAT LIQ'!$A$87:$C$3416,3,FALSE)</f>
        <v>#N/A</v>
      </c>
    </row>
    <row r="23482" spans="1:6" x14ac:dyDescent="0.25">
      <c r="A23482" t="s">
        <v>10059</v>
      </c>
      <c r="B23482" s="100" t="s">
        <v>19701</v>
      </c>
      <c r="C23482" s="99" t="s">
        <v>5103</v>
      </c>
      <c r="D23482" s="124">
        <v>39601</v>
      </c>
      <c r="E23482" s="157" t="e">
        <f>VLOOKUP(D23482,'SOAT LIQ'!$A$87:$C$3416,3,FALSE)</f>
        <v>#N/A</v>
      </c>
    </row>
    <row r="23483" spans="1:6" x14ac:dyDescent="0.25">
      <c r="A23483" t="s">
        <v>10059</v>
      </c>
      <c r="B23483" s="100" t="s">
        <v>19702</v>
      </c>
      <c r="C23483" s="99" t="s">
        <v>5103</v>
      </c>
      <c r="D23483" s="124">
        <v>39601</v>
      </c>
      <c r="E23483" s="157" t="e">
        <f>VLOOKUP(D23483,'SOAT LIQ'!$A$87:$C$3416,3,FALSE)</f>
        <v>#N/A</v>
      </c>
    </row>
    <row r="23484" spans="1:6" x14ac:dyDescent="0.25">
      <c r="A23484" t="s">
        <v>6498</v>
      </c>
      <c r="B23484" s="100" t="s">
        <v>19703</v>
      </c>
      <c r="C23484" s="100"/>
      <c r="D23484" s="124"/>
      <c r="E23484" s="157" t="e">
        <f>VLOOKUP(D23484,'SOAT LIQ'!$A$87:$C$3416,3,FALSE)</f>
        <v>#N/A</v>
      </c>
      <c r="F23484" t="s">
        <v>21635</v>
      </c>
    </row>
    <row r="23485" spans="1:6" x14ac:dyDescent="0.25">
      <c r="A23485" t="s">
        <v>6183</v>
      </c>
      <c r="B23485" s="100" t="s">
        <v>19704</v>
      </c>
      <c r="C23485" s="99" t="s">
        <v>18583</v>
      </c>
      <c r="D23485" s="124">
        <v>37507</v>
      </c>
      <c r="E23485" s="157" t="e">
        <f>VLOOKUP(D23485,'SOAT LIQ'!$A$87:$C$3416,3,FALSE)</f>
        <v>#N/A</v>
      </c>
    </row>
    <row r="23486" spans="1:6" x14ac:dyDescent="0.25">
      <c r="A23486" t="s">
        <v>5965</v>
      </c>
      <c r="B23486" s="100" t="s">
        <v>19704</v>
      </c>
      <c r="C23486" s="99" t="s">
        <v>18583</v>
      </c>
      <c r="D23486" s="124">
        <v>37507</v>
      </c>
      <c r="E23486" s="157" t="e">
        <f>VLOOKUP(D23486,'SOAT LIQ'!$A$87:$C$3416,3,FALSE)</f>
        <v>#N/A</v>
      </c>
      <c r="F23486" t="s">
        <v>21632</v>
      </c>
    </row>
    <row r="23487" spans="1:6" x14ac:dyDescent="0.25">
      <c r="A23487" t="s">
        <v>5922</v>
      </c>
      <c r="B23487" s="100" t="s">
        <v>19704</v>
      </c>
      <c r="C23487" s="99" t="s">
        <v>18583</v>
      </c>
      <c r="D23487" s="124">
        <v>37507</v>
      </c>
      <c r="E23487" s="157" t="e">
        <f>VLOOKUP(D23487,'SOAT LIQ'!$A$87:$C$3416,3,FALSE)</f>
        <v>#N/A</v>
      </c>
      <c r="F23487" t="s">
        <v>21632</v>
      </c>
    </row>
    <row r="23488" spans="1:6" x14ac:dyDescent="0.25">
      <c r="A23488" t="s">
        <v>5750</v>
      </c>
      <c r="B23488" s="100" t="s">
        <v>19704</v>
      </c>
      <c r="C23488" s="99" t="s">
        <v>18583</v>
      </c>
      <c r="D23488" s="124">
        <v>37507</v>
      </c>
      <c r="E23488" s="157" t="e">
        <f>VLOOKUP(D23488,'SOAT LIQ'!$A$87:$C$3416,3,FALSE)</f>
        <v>#N/A</v>
      </c>
      <c r="F23488" t="s">
        <v>21632</v>
      </c>
    </row>
    <row r="23489" spans="1:6" x14ac:dyDescent="0.25">
      <c r="A23489" t="s">
        <v>8459</v>
      </c>
      <c r="B23489" s="100" t="s">
        <v>19704</v>
      </c>
      <c r="C23489" s="99" t="s">
        <v>18583</v>
      </c>
      <c r="D23489" s="124">
        <v>37507</v>
      </c>
      <c r="E23489" s="157" t="e">
        <f>VLOOKUP(D23489,'SOAT LIQ'!$A$87:$C$3416,3,FALSE)</f>
        <v>#N/A</v>
      </c>
    </row>
    <row r="23490" spans="1:6" x14ac:dyDescent="0.25">
      <c r="A23490" t="s">
        <v>4132</v>
      </c>
      <c r="B23490" s="100" t="s">
        <v>19704</v>
      </c>
      <c r="C23490" s="99" t="s">
        <v>18583</v>
      </c>
      <c r="D23490" s="124">
        <v>37507</v>
      </c>
      <c r="E23490" s="157" t="e">
        <f>VLOOKUP(D23490,'SOAT LIQ'!$A$87:$C$3416,3,FALSE)</f>
        <v>#N/A</v>
      </c>
    </row>
    <row r="23491" spans="1:6" x14ac:dyDescent="0.25">
      <c r="A23491" t="s">
        <v>8460</v>
      </c>
      <c r="B23491" s="100" t="s">
        <v>19704</v>
      </c>
      <c r="C23491" s="99" t="s">
        <v>18583</v>
      </c>
      <c r="D23491" s="124">
        <v>37507</v>
      </c>
      <c r="E23491" s="157" t="e">
        <f>VLOOKUP(D23491,'SOAT LIQ'!$A$87:$C$3416,3,FALSE)</f>
        <v>#N/A</v>
      </c>
    </row>
    <row r="23492" spans="1:6" x14ac:dyDescent="0.25">
      <c r="A23492" t="s">
        <v>7606</v>
      </c>
      <c r="B23492" s="100" t="s">
        <v>19704</v>
      </c>
      <c r="C23492" s="99" t="s">
        <v>18583</v>
      </c>
      <c r="D23492" s="124">
        <v>37507</v>
      </c>
      <c r="E23492" s="157" t="e">
        <f>VLOOKUP(D23492,'SOAT LIQ'!$A$87:$C$3416,3,FALSE)</f>
        <v>#N/A</v>
      </c>
    </row>
    <row r="23493" spans="1:6" x14ac:dyDescent="0.25">
      <c r="A23493" t="s">
        <v>8461</v>
      </c>
      <c r="B23493" s="100" t="s">
        <v>19704</v>
      </c>
      <c r="C23493" s="99" t="s">
        <v>18583</v>
      </c>
      <c r="D23493" s="124">
        <v>37507</v>
      </c>
      <c r="E23493" s="157" t="e">
        <f>VLOOKUP(D23493,'SOAT LIQ'!$A$87:$C$3416,3,FALSE)</f>
        <v>#N/A</v>
      </c>
    </row>
    <row r="23494" spans="1:6" x14ac:dyDescent="0.25">
      <c r="A23494" t="s">
        <v>5923</v>
      </c>
      <c r="B23494" s="100" t="s">
        <v>19704</v>
      </c>
      <c r="C23494" s="99" t="s">
        <v>18583</v>
      </c>
      <c r="D23494" s="124">
        <v>37507</v>
      </c>
      <c r="E23494" s="157" t="e">
        <f>VLOOKUP(D23494,'SOAT LIQ'!$A$87:$C$3416,3,FALSE)</f>
        <v>#N/A</v>
      </c>
      <c r="F23494" t="s">
        <v>21632</v>
      </c>
    </row>
    <row r="23495" spans="1:6" x14ac:dyDescent="0.25">
      <c r="A23495" t="s">
        <v>8469</v>
      </c>
      <c r="B23495" s="100" t="s">
        <v>19704</v>
      </c>
      <c r="C23495" s="99" t="s">
        <v>18583</v>
      </c>
      <c r="D23495" s="124">
        <v>37507</v>
      </c>
      <c r="E23495" s="157" t="e">
        <f>VLOOKUP(D23495,'SOAT LIQ'!$A$87:$C$3416,3,FALSE)</f>
        <v>#N/A</v>
      </c>
      <c r="F23495" t="s">
        <v>21632</v>
      </c>
    </row>
    <row r="23496" spans="1:6" x14ac:dyDescent="0.25">
      <c r="A23496" t="s">
        <v>6023</v>
      </c>
      <c r="B23496" s="100" t="s">
        <v>19704</v>
      </c>
      <c r="C23496" s="99" t="s">
        <v>18583</v>
      </c>
      <c r="D23496" s="124">
        <v>37507</v>
      </c>
      <c r="E23496" s="157" t="e">
        <f>VLOOKUP(D23496,'SOAT LIQ'!$A$87:$C$3416,3,FALSE)</f>
        <v>#N/A</v>
      </c>
      <c r="F23496" t="s">
        <v>21632</v>
      </c>
    </row>
    <row r="23497" spans="1:6" x14ac:dyDescent="0.25">
      <c r="A23497" t="s">
        <v>5924</v>
      </c>
      <c r="B23497" s="100" t="s">
        <v>19704</v>
      </c>
      <c r="C23497" s="99" t="s">
        <v>18583</v>
      </c>
      <c r="D23497" s="124">
        <v>37507</v>
      </c>
      <c r="E23497" s="157" t="e">
        <f>VLOOKUP(D23497,'SOAT LIQ'!$A$87:$C$3416,3,FALSE)</f>
        <v>#N/A</v>
      </c>
      <c r="F23497" t="s">
        <v>21632</v>
      </c>
    </row>
    <row r="23498" spans="1:6" x14ac:dyDescent="0.25">
      <c r="A23498" t="s">
        <v>8462</v>
      </c>
      <c r="B23498" s="100" t="s">
        <v>19704</v>
      </c>
      <c r="C23498" s="99" t="s">
        <v>18583</v>
      </c>
      <c r="D23498" s="124">
        <v>37507</v>
      </c>
      <c r="E23498" s="157" t="e">
        <f>VLOOKUP(D23498,'SOAT LIQ'!$A$87:$C$3416,3,FALSE)</f>
        <v>#N/A</v>
      </c>
    </row>
    <row r="23499" spans="1:6" x14ac:dyDescent="0.25">
      <c r="A23499" t="s">
        <v>8463</v>
      </c>
      <c r="B23499" s="100" t="s">
        <v>19704</v>
      </c>
      <c r="C23499" s="99" t="s">
        <v>18583</v>
      </c>
      <c r="D23499" s="124">
        <v>37507</v>
      </c>
      <c r="E23499" s="157" t="e">
        <f>VLOOKUP(D23499,'SOAT LIQ'!$A$87:$C$3416,3,FALSE)</f>
        <v>#N/A</v>
      </c>
    </row>
    <row r="23500" spans="1:6" x14ac:dyDescent="0.25">
      <c r="A23500" t="s">
        <v>6318</v>
      </c>
      <c r="B23500" s="100" t="s">
        <v>19704</v>
      </c>
      <c r="C23500" s="99" t="s">
        <v>18583</v>
      </c>
      <c r="D23500" s="124">
        <v>37507</v>
      </c>
      <c r="E23500" s="157" t="e">
        <f>VLOOKUP(D23500,'SOAT LIQ'!$A$87:$C$3416,3,FALSE)</f>
        <v>#N/A</v>
      </c>
    </row>
    <row r="23501" spans="1:6" x14ac:dyDescent="0.25">
      <c r="A23501" t="s">
        <v>5401</v>
      </c>
      <c r="B23501" s="100" t="s">
        <v>19704</v>
      </c>
      <c r="C23501" s="99" t="s">
        <v>18583</v>
      </c>
      <c r="D23501" s="124">
        <v>37507</v>
      </c>
      <c r="E23501" s="157" t="e">
        <f>VLOOKUP(D23501,'SOAT LIQ'!$A$87:$C$3416,3,FALSE)</f>
        <v>#N/A</v>
      </c>
    </row>
    <row r="23502" spans="1:6" x14ac:dyDescent="0.25">
      <c r="A23502" t="s">
        <v>8464</v>
      </c>
      <c r="B23502" s="100" t="s">
        <v>19704</v>
      </c>
      <c r="C23502" s="99" t="s">
        <v>18583</v>
      </c>
      <c r="D23502" s="124">
        <v>37507</v>
      </c>
      <c r="E23502" s="157" t="e">
        <f>VLOOKUP(D23502,'SOAT LIQ'!$A$87:$C$3416,3,FALSE)</f>
        <v>#N/A</v>
      </c>
    </row>
    <row r="23503" spans="1:6" x14ac:dyDescent="0.25">
      <c r="A23503" t="s">
        <v>8465</v>
      </c>
      <c r="B23503" s="100" t="s">
        <v>19704</v>
      </c>
      <c r="C23503" s="99" t="s">
        <v>18583</v>
      </c>
      <c r="D23503" s="124">
        <v>37507</v>
      </c>
      <c r="E23503" s="157" t="e">
        <f>VLOOKUP(D23503,'SOAT LIQ'!$A$87:$C$3416,3,FALSE)</f>
        <v>#N/A</v>
      </c>
    </row>
    <row r="23504" spans="1:6" x14ac:dyDescent="0.25">
      <c r="A23504" t="s">
        <v>8152</v>
      </c>
      <c r="B23504" s="100" t="s">
        <v>19704</v>
      </c>
      <c r="C23504" s="99" t="s">
        <v>18583</v>
      </c>
      <c r="D23504" s="124">
        <v>37507</v>
      </c>
      <c r="E23504" s="157" t="e">
        <f>VLOOKUP(D23504,'SOAT LIQ'!$A$87:$C$3416,3,FALSE)</f>
        <v>#N/A</v>
      </c>
    </row>
    <row r="23505" spans="1:6" x14ac:dyDescent="0.25">
      <c r="A23505" t="s">
        <v>7772</v>
      </c>
      <c r="B23505" s="100" t="s">
        <v>19704</v>
      </c>
      <c r="C23505" s="99" t="s">
        <v>18583</v>
      </c>
      <c r="D23505" s="124">
        <v>37507</v>
      </c>
      <c r="E23505" s="157" t="e">
        <f>VLOOKUP(D23505,'SOAT LIQ'!$A$87:$C$3416,3,FALSE)</f>
        <v>#N/A</v>
      </c>
    </row>
    <row r="23506" spans="1:6" x14ac:dyDescent="0.25">
      <c r="A23506" t="s">
        <v>5748</v>
      </c>
      <c r="B23506" s="100" t="s">
        <v>19704</v>
      </c>
      <c r="C23506" s="99" t="s">
        <v>18583</v>
      </c>
      <c r="D23506" s="124">
        <v>37507</v>
      </c>
      <c r="E23506" s="157" t="e">
        <f>VLOOKUP(D23506,'SOAT LIQ'!$A$87:$C$3416,3,FALSE)</f>
        <v>#N/A</v>
      </c>
      <c r="F23506" t="s">
        <v>21632</v>
      </c>
    </row>
    <row r="23507" spans="1:6" x14ac:dyDescent="0.25">
      <c r="A23507" t="s">
        <v>5508</v>
      </c>
      <c r="B23507" s="100" t="s">
        <v>19704</v>
      </c>
      <c r="C23507" s="99" t="s">
        <v>18583</v>
      </c>
      <c r="D23507" s="124">
        <v>37507</v>
      </c>
      <c r="E23507" s="157" t="e">
        <f>VLOOKUP(D23507,'SOAT LIQ'!$A$87:$C$3416,3,FALSE)</f>
        <v>#N/A</v>
      </c>
      <c r="F23507" t="s">
        <v>21632</v>
      </c>
    </row>
    <row r="23508" spans="1:6" x14ac:dyDescent="0.25">
      <c r="A23508" t="s">
        <v>4339</v>
      </c>
      <c r="B23508" s="100" t="s">
        <v>19704</v>
      </c>
      <c r="C23508" s="99" t="s">
        <v>18583</v>
      </c>
      <c r="D23508" s="124">
        <v>37507</v>
      </c>
      <c r="E23508" s="157" t="e">
        <f>VLOOKUP(D23508,'SOAT LIQ'!$A$87:$C$3416,3,FALSE)</f>
        <v>#N/A</v>
      </c>
      <c r="F23508" t="s">
        <v>21632</v>
      </c>
    </row>
    <row r="23509" spans="1:6" x14ac:dyDescent="0.25">
      <c r="A23509" t="s">
        <v>5809</v>
      </c>
      <c r="B23509" s="100" t="s">
        <v>19704</v>
      </c>
      <c r="C23509" s="99" t="s">
        <v>18583</v>
      </c>
      <c r="D23509" s="124">
        <v>37507</v>
      </c>
      <c r="E23509" s="157" t="e">
        <f>VLOOKUP(D23509,'SOAT LIQ'!$A$87:$C$3416,3,FALSE)</f>
        <v>#N/A</v>
      </c>
      <c r="F23509" t="s">
        <v>21632</v>
      </c>
    </row>
    <row r="23510" spans="1:6" x14ac:dyDescent="0.25">
      <c r="A23510" t="s">
        <v>5142</v>
      </c>
      <c r="B23510" s="100" t="s">
        <v>19704</v>
      </c>
      <c r="C23510" s="99" t="s">
        <v>18583</v>
      </c>
      <c r="D23510" s="124">
        <v>37507</v>
      </c>
      <c r="E23510" s="157" t="e">
        <f>VLOOKUP(D23510,'SOAT LIQ'!$A$87:$C$3416,3,FALSE)</f>
        <v>#N/A</v>
      </c>
      <c r="F23510" t="s">
        <v>21632</v>
      </c>
    </row>
    <row r="23511" spans="1:6" x14ac:dyDescent="0.25">
      <c r="A23511" t="s">
        <v>6113</v>
      </c>
      <c r="B23511" s="100" t="s">
        <v>19704</v>
      </c>
      <c r="C23511" s="99" t="s">
        <v>18583</v>
      </c>
      <c r="D23511" s="124">
        <v>37507</v>
      </c>
      <c r="E23511" s="157" t="e">
        <f>VLOOKUP(D23511,'SOAT LIQ'!$A$87:$C$3416,3,FALSE)</f>
        <v>#N/A</v>
      </c>
      <c r="F23511" t="s">
        <v>21632</v>
      </c>
    </row>
    <row r="23512" spans="1:6" x14ac:dyDescent="0.25">
      <c r="A23512" t="s">
        <v>5745</v>
      </c>
      <c r="B23512" s="100" t="s">
        <v>19704</v>
      </c>
      <c r="C23512" s="99" t="s">
        <v>18583</v>
      </c>
      <c r="D23512" s="124">
        <v>37507</v>
      </c>
      <c r="E23512" s="157" t="e">
        <f>VLOOKUP(D23512,'SOAT LIQ'!$A$87:$C$3416,3,FALSE)</f>
        <v>#N/A</v>
      </c>
      <c r="F23512" t="s">
        <v>21632</v>
      </c>
    </row>
    <row r="23513" spans="1:6" x14ac:dyDescent="0.25">
      <c r="A23513" t="s">
        <v>5031</v>
      </c>
      <c r="B23513" s="100" t="s">
        <v>19704</v>
      </c>
      <c r="C23513" s="99" t="s">
        <v>18583</v>
      </c>
      <c r="D23513" s="124">
        <v>37507</v>
      </c>
      <c r="E23513" s="157" t="e">
        <f>VLOOKUP(D23513,'SOAT LIQ'!$A$87:$C$3416,3,FALSE)</f>
        <v>#N/A</v>
      </c>
      <c r="F23513" t="s">
        <v>21632</v>
      </c>
    </row>
    <row r="23514" spans="1:6" x14ac:dyDescent="0.25">
      <c r="A23514" t="s">
        <v>5773</v>
      </c>
      <c r="B23514" s="100" t="s">
        <v>19704</v>
      </c>
      <c r="C23514" s="99" t="s">
        <v>18583</v>
      </c>
      <c r="D23514" s="124">
        <v>37507</v>
      </c>
      <c r="E23514" s="157" t="e">
        <f>VLOOKUP(D23514,'SOAT LIQ'!$A$87:$C$3416,3,FALSE)</f>
        <v>#N/A</v>
      </c>
      <c r="F23514" t="s">
        <v>21632</v>
      </c>
    </row>
    <row r="23515" spans="1:6" x14ac:dyDescent="0.25">
      <c r="A23515" t="s">
        <v>5796</v>
      </c>
      <c r="B23515" s="100" t="s">
        <v>19704</v>
      </c>
      <c r="C23515" s="99" t="s">
        <v>18583</v>
      </c>
      <c r="D23515" s="124">
        <v>37507</v>
      </c>
      <c r="E23515" s="157" t="e">
        <f>VLOOKUP(D23515,'SOAT LIQ'!$A$87:$C$3416,3,FALSE)</f>
        <v>#N/A</v>
      </c>
      <c r="F23515" t="s">
        <v>21632</v>
      </c>
    </row>
    <row r="23516" spans="1:6" x14ac:dyDescent="0.25">
      <c r="A23516" t="s">
        <v>5969</v>
      </c>
      <c r="B23516" s="100" t="s">
        <v>19704</v>
      </c>
      <c r="C23516" s="99" t="s">
        <v>18583</v>
      </c>
      <c r="D23516" s="124">
        <v>37507</v>
      </c>
      <c r="E23516" s="157" t="e">
        <f>VLOOKUP(D23516,'SOAT LIQ'!$A$87:$C$3416,3,FALSE)</f>
        <v>#N/A</v>
      </c>
      <c r="F23516" t="s">
        <v>21632</v>
      </c>
    </row>
    <row r="23517" spans="1:6" x14ac:dyDescent="0.25">
      <c r="A23517" t="s">
        <v>5482</v>
      </c>
      <c r="B23517" s="100" t="s">
        <v>19704</v>
      </c>
      <c r="C23517" s="99" t="s">
        <v>18583</v>
      </c>
      <c r="D23517" s="124">
        <v>37507</v>
      </c>
      <c r="E23517" s="157" t="e">
        <f>VLOOKUP(D23517,'SOAT LIQ'!$A$87:$C$3416,3,FALSE)</f>
        <v>#N/A</v>
      </c>
      <c r="F23517" t="s">
        <v>21632</v>
      </c>
    </row>
    <row r="23518" spans="1:6" x14ac:dyDescent="0.25">
      <c r="A23518" t="s">
        <v>5782</v>
      </c>
      <c r="B23518" s="100" t="s">
        <v>19704</v>
      </c>
      <c r="C23518" s="99" t="s">
        <v>18583</v>
      </c>
      <c r="D23518" s="124">
        <v>37507</v>
      </c>
      <c r="E23518" s="157" t="e">
        <f>VLOOKUP(D23518,'SOAT LIQ'!$A$87:$C$3416,3,FALSE)</f>
        <v>#N/A</v>
      </c>
      <c r="F23518" t="s">
        <v>21632</v>
      </c>
    </row>
    <row r="23519" spans="1:6" x14ac:dyDescent="0.25">
      <c r="A23519" t="s">
        <v>5904</v>
      </c>
      <c r="B23519" s="100" t="s">
        <v>19704</v>
      </c>
      <c r="C23519" s="99" t="s">
        <v>18583</v>
      </c>
      <c r="D23519" s="124">
        <v>37507</v>
      </c>
      <c r="E23519" s="157" t="e">
        <f>VLOOKUP(D23519,'SOAT LIQ'!$A$87:$C$3416,3,FALSE)</f>
        <v>#N/A</v>
      </c>
      <c r="F23519" t="s">
        <v>21632</v>
      </c>
    </row>
    <row r="23520" spans="1:6" x14ac:dyDescent="0.25">
      <c r="A23520" t="s">
        <v>5936</v>
      </c>
      <c r="B23520" s="100" t="s">
        <v>19704</v>
      </c>
      <c r="C23520" s="99" t="s">
        <v>18583</v>
      </c>
      <c r="D23520" s="124">
        <v>37507</v>
      </c>
      <c r="E23520" s="157" t="e">
        <f>VLOOKUP(D23520,'SOAT LIQ'!$A$87:$C$3416,3,FALSE)</f>
        <v>#N/A</v>
      </c>
      <c r="F23520" t="s">
        <v>21632</v>
      </c>
    </row>
    <row r="23521" spans="1:6" x14ac:dyDescent="0.25">
      <c r="A23521" t="s">
        <v>8089</v>
      </c>
      <c r="B23521" s="100" t="s">
        <v>19704</v>
      </c>
      <c r="C23521" s="99" t="s">
        <v>18583</v>
      </c>
      <c r="D23521" s="124">
        <v>37507</v>
      </c>
      <c r="E23521" s="157" t="e">
        <f>VLOOKUP(D23521,'SOAT LIQ'!$A$87:$C$3416,3,FALSE)</f>
        <v>#N/A</v>
      </c>
    </row>
    <row r="23522" spans="1:6" x14ac:dyDescent="0.25">
      <c r="A23522" t="s">
        <v>5509</v>
      </c>
      <c r="B23522" s="100" t="s">
        <v>19704</v>
      </c>
      <c r="C23522" s="99" t="s">
        <v>18583</v>
      </c>
      <c r="D23522" s="124">
        <v>37507</v>
      </c>
      <c r="E23522" s="157" t="e">
        <f>VLOOKUP(D23522,'SOAT LIQ'!$A$87:$C$3416,3,FALSE)</f>
        <v>#N/A</v>
      </c>
      <c r="F23522" t="s">
        <v>5509</v>
      </c>
    </row>
    <row r="23523" spans="1:6" x14ac:dyDescent="0.25">
      <c r="A23523" t="s">
        <v>5523</v>
      </c>
      <c r="B23523" s="100" t="s">
        <v>19704</v>
      </c>
      <c r="C23523" s="99" t="s">
        <v>18583</v>
      </c>
      <c r="D23523" s="124">
        <v>37507</v>
      </c>
      <c r="E23523" s="157" t="e">
        <f>VLOOKUP(D23523,'SOAT LIQ'!$A$87:$C$3416,3,FALSE)</f>
        <v>#N/A</v>
      </c>
      <c r="F23523" t="s">
        <v>21632</v>
      </c>
    </row>
    <row r="23524" spans="1:6" x14ac:dyDescent="0.25">
      <c r="A23524" t="s">
        <v>8476</v>
      </c>
      <c r="B23524" s="100" t="s">
        <v>19704</v>
      </c>
      <c r="C23524" s="99" t="s">
        <v>18583</v>
      </c>
      <c r="D23524" s="124">
        <v>37507</v>
      </c>
      <c r="E23524" s="157" t="e">
        <f>VLOOKUP(D23524,'SOAT LIQ'!$A$87:$C$3416,3,FALSE)</f>
        <v>#N/A</v>
      </c>
    </row>
    <row r="23525" spans="1:6" x14ac:dyDescent="0.25">
      <c r="A23525" t="s">
        <v>8477</v>
      </c>
      <c r="B23525" s="100" t="s">
        <v>19704</v>
      </c>
      <c r="C23525" s="99" t="s">
        <v>18583</v>
      </c>
      <c r="D23525" s="124">
        <v>37507</v>
      </c>
      <c r="E23525" s="157" t="e">
        <f>VLOOKUP(D23525,'SOAT LIQ'!$A$87:$C$3416,3,FALSE)</f>
        <v>#N/A</v>
      </c>
    </row>
    <row r="23526" spans="1:6" x14ac:dyDescent="0.25">
      <c r="A23526" t="s">
        <v>5578</v>
      </c>
      <c r="B23526" s="100" t="s">
        <v>19704</v>
      </c>
      <c r="C23526" s="99" t="s">
        <v>18583</v>
      </c>
      <c r="D23526" s="124">
        <v>37507</v>
      </c>
      <c r="E23526" s="157" t="e">
        <f>VLOOKUP(D23526,'SOAT LIQ'!$A$87:$C$3416,3,FALSE)</f>
        <v>#N/A</v>
      </c>
    </row>
    <row r="23527" spans="1:6" x14ac:dyDescent="0.25">
      <c r="A23527" t="s">
        <v>5577</v>
      </c>
      <c r="B23527" s="100" t="s">
        <v>19704</v>
      </c>
      <c r="C23527" s="99" t="s">
        <v>18583</v>
      </c>
      <c r="D23527" s="124">
        <v>37507</v>
      </c>
      <c r="E23527" s="157" t="e">
        <f>VLOOKUP(D23527,'SOAT LIQ'!$A$87:$C$3416,3,FALSE)</f>
        <v>#N/A</v>
      </c>
    </row>
    <row r="23528" spans="1:6" x14ac:dyDescent="0.25">
      <c r="A23528" t="s">
        <v>5579</v>
      </c>
      <c r="B23528" s="100" t="s">
        <v>19704</v>
      </c>
      <c r="C23528" s="99" t="s">
        <v>18583</v>
      </c>
      <c r="D23528" s="124">
        <v>37507</v>
      </c>
      <c r="E23528" s="157" t="e">
        <f>VLOOKUP(D23528,'SOAT LIQ'!$A$87:$C$3416,3,FALSE)</f>
        <v>#N/A</v>
      </c>
    </row>
    <row r="23529" spans="1:6" x14ac:dyDescent="0.25">
      <c r="A23529" t="s">
        <v>5580</v>
      </c>
      <c r="B23529" s="100" t="s">
        <v>19704</v>
      </c>
      <c r="C23529" s="99" t="s">
        <v>18583</v>
      </c>
      <c r="D23529" s="124">
        <v>37507</v>
      </c>
      <c r="E23529" s="157" t="e">
        <f>VLOOKUP(D23529,'SOAT LIQ'!$A$87:$C$3416,3,FALSE)</f>
        <v>#N/A</v>
      </c>
    </row>
    <row r="23530" spans="1:6" x14ac:dyDescent="0.25">
      <c r="A23530" t="s">
        <v>4229</v>
      </c>
      <c r="B23530" s="100" t="s">
        <v>19704</v>
      </c>
      <c r="C23530" s="99" t="s">
        <v>18583</v>
      </c>
      <c r="D23530" s="124">
        <v>37507</v>
      </c>
      <c r="E23530" s="157" t="e">
        <f>VLOOKUP(D23530,'SOAT LIQ'!$A$87:$C$3416,3,FALSE)</f>
        <v>#N/A</v>
      </c>
    </row>
    <row r="23531" spans="1:6" x14ac:dyDescent="0.25">
      <c r="A23531" t="s">
        <v>5713</v>
      </c>
      <c r="B23531" s="100" t="s">
        <v>19704</v>
      </c>
      <c r="C23531" s="99" t="s">
        <v>18583</v>
      </c>
      <c r="D23531" s="124">
        <v>37507</v>
      </c>
      <c r="E23531" s="157" t="e">
        <f>VLOOKUP(D23531,'SOAT LIQ'!$A$87:$C$3416,3,FALSE)</f>
        <v>#N/A</v>
      </c>
    </row>
    <row r="23532" spans="1:6" x14ac:dyDescent="0.25">
      <c r="A23532" t="s">
        <v>4339</v>
      </c>
      <c r="B23532" s="100" t="s">
        <v>19704</v>
      </c>
      <c r="C23532" s="99" t="s">
        <v>18583</v>
      </c>
      <c r="D23532" s="124">
        <v>37507</v>
      </c>
      <c r="E23532" s="157" t="e">
        <f>VLOOKUP(D23532,'SOAT LIQ'!$A$87:$C$3416,3,FALSE)</f>
        <v>#N/A</v>
      </c>
      <c r="F23532" t="s">
        <v>21632</v>
      </c>
    </row>
    <row r="23533" spans="1:6" x14ac:dyDescent="0.25">
      <c r="A23533" t="s">
        <v>6501</v>
      </c>
      <c r="B23533" s="100" t="s">
        <v>19595</v>
      </c>
      <c r="C23533" s="100"/>
      <c r="D23533" s="124"/>
      <c r="E23533" s="157" t="e">
        <f>VLOOKUP(D23533,'SOAT LIQ'!$A$87:$C$3416,3,FALSE)</f>
        <v>#N/A</v>
      </c>
      <c r="F23533" t="s">
        <v>21635</v>
      </c>
    </row>
    <row r="23534" spans="1:6" x14ac:dyDescent="0.25">
      <c r="A23534" t="s">
        <v>6501</v>
      </c>
      <c r="B23534" s="100" t="s">
        <v>19596</v>
      </c>
      <c r="C23534" s="100"/>
      <c r="D23534" s="124"/>
      <c r="E23534" s="157" t="e">
        <f>VLOOKUP(D23534,'SOAT LIQ'!$A$87:$C$3416,3,FALSE)</f>
        <v>#N/A</v>
      </c>
      <c r="F23534" t="s">
        <v>21635</v>
      </c>
    </row>
    <row r="23535" spans="1:6" x14ac:dyDescent="0.25">
      <c r="A23535" t="s">
        <v>6501</v>
      </c>
      <c r="B23535" s="100" t="s">
        <v>19597</v>
      </c>
      <c r="C23535" s="99" t="s">
        <v>19598</v>
      </c>
      <c r="D23535" s="124">
        <v>19073</v>
      </c>
      <c r="E23535" s="157" t="e">
        <f>VLOOKUP(D23535,'SOAT LIQ'!$A$87:$C$3416,3,FALSE)</f>
        <v>#N/A</v>
      </c>
      <c r="F23535" t="s">
        <v>21635</v>
      </c>
    </row>
    <row r="23536" spans="1:6" x14ac:dyDescent="0.25">
      <c r="A23536" t="s">
        <v>6501</v>
      </c>
      <c r="B23536" s="100" t="s">
        <v>19600</v>
      </c>
      <c r="C23536" s="100"/>
      <c r="D23536" s="124">
        <v>19171</v>
      </c>
      <c r="E23536" s="157" t="e">
        <f>VLOOKUP(D23536,'SOAT LIQ'!$A$87:$C$3416,3,FALSE)</f>
        <v>#N/A</v>
      </c>
      <c r="F23536" t="s">
        <v>21635</v>
      </c>
    </row>
    <row r="23537" spans="1:6" x14ac:dyDescent="0.25">
      <c r="A23537" t="s">
        <v>6501</v>
      </c>
      <c r="B23537" s="100" t="s">
        <v>19606</v>
      </c>
      <c r="C23537" s="99" t="s">
        <v>18029</v>
      </c>
      <c r="D23537" s="124">
        <v>19399</v>
      </c>
      <c r="E23537" s="157" t="e">
        <f>VLOOKUP(D23537,'SOAT LIQ'!$A$87:$C$3416,3,FALSE)</f>
        <v>#N/A</v>
      </c>
      <c r="F23537" t="s">
        <v>21635</v>
      </c>
    </row>
    <row r="23538" spans="1:6" x14ac:dyDescent="0.25">
      <c r="A23538" t="s">
        <v>6501</v>
      </c>
      <c r="B23538" s="100" t="s">
        <v>19621</v>
      </c>
      <c r="C23538" s="100"/>
      <c r="D23538" s="124"/>
      <c r="E23538" s="157" t="e">
        <f>VLOOKUP(D23538,'SOAT LIQ'!$A$87:$C$3416,3,FALSE)</f>
        <v>#N/A</v>
      </c>
      <c r="F23538" t="s">
        <v>21635</v>
      </c>
    </row>
    <row r="23539" spans="1:6" x14ac:dyDescent="0.25">
      <c r="A23539" t="s">
        <v>6501</v>
      </c>
      <c r="B23539" s="100" t="s">
        <v>19622</v>
      </c>
      <c r="C23539" s="100"/>
      <c r="D23539" s="124"/>
      <c r="E23539" s="157" t="e">
        <f>VLOOKUP(D23539,'SOAT LIQ'!$A$87:$C$3416,3,FALSE)</f>
        <v>#N/A</v>
      </c>
      <c r="F23539" t="s">
        <v>21635</v>
      </c>
    </row>
    <row r="23540" spans="1:6" x14ac:dyDescent="0.25">
      <c r="A23540" t="s">
        <v>6501</v>
      </c>
      <c r="B23540" s="100" t="s">
        <v>19680</v>
      </c>
      <c r="C23540" s="100"/>
      <c r="D23540" s="124">
        <v>19835</v>
      </c>
      <c r="E23540" s="157" t="e">
        <f>VLOOKUP(D23540,'SOAT LIQ'!$A$87:$C$3416,3,FALSE)</f>
        <v>#N/A</v>
      </c>
      <c r="F23540" t="s">
        <v>21635</v>
      </c>
    </row>
    <row r="23541" spans="1:6" x14ac:dyDescent="0.25">
      <c r="A23541" t="s">
        <v>6501</v>
      </c>
      <c r="B23541" s="100" t="s">
        <v>19703</v>
      </c>
      <c r="C23541" s="100"/>
      <c r="D23541" s="124"/>
      <c r="E23541" s="157" t="e">
        <f>VLOOKUP(D23541,'SOAT LIQ'!$A$87:$C$3416,3,FALSE)</f>
        <v>#N/A</v>
      </c>
      <c r="F23541" t="s">
        <v>21635</v>
      </c>
    </row>
    <row r="23542" spans="1:6" x14ac:dyDescent="0.25">
      <c r="A23542" t="s">
        <v>6501</v>
      </c>
      <c r="B23542" s="100" t="s">
        <v>19705</v>
      </c>
      <c r="C23542" s="100"/>
      <c r="D23542" s="124"/>
      <c r="E23542" s="157" t="e">
        <f>VLOOKUP(D23542,'SOAT LIQ'!$A$87:$C$3416,3,FALSE)</f>
        <v>#N/A</v>
      </c>
      <c r="F23542" t="s">
        <v>21635</v>
      </c>
    </row>
    <row r="23543" spans="1:6" x14ac:dyDescent="0.25">
      <c r="A23543" t="s">
        <v>6501</v>
      </c>
      <c r="B23543" s="100" t="s">
        <v>19706</v>
      </c>
      <c r="C23543" s="100"/>
      <c r="D23543" s="124"/>
      <c r="E23543" s="157" t="e">
        <f>VLOOKUP(D23543,'SOAT LIQ'!$A$87:$C$3416,3,FALSE)</f>
        <v>#N/A</v>
      </c>
      <c r="F23543" t="s">
        <v>21635</v>
      </c>
    </row>
    <row r="23544" spans="1:6" x14ac:dyDescent="0.25">
      <c r="A23544" t="s">
        <v>6501</v>
      </c>
      <c r="B23544" s="100" t="s">
        <v>19707</v>
      </c>
      <c r="C23544" s="100"/>
      <c r="D23544" s="124"/>
      <c r="E23544" s="157" t="e">
        <f>VLOOKUP(D23544,'SOAT LIQ'!$A$87:$C$3416,3,FALSE)</f>
        <v>#N/A</v>
      </c>
      <c r="F23544" t="s">
        <v>21635</v>
      </c>
    </row>
    <row r="23545" spans="1:6" x14ac:dyDescent="0.25">
      <c r="A23545" t="s">
        <v>6501</v>
      </c>
      <c r="B23545" s="100" t="s">
        <v>19708</v>
      </c>
      <c r="C23545" s="100"/>
      <c r="D23545" s="124"/>
      <c r="E23545" s="157" t="e">
        <f>VLOOKUP(D23545,'SOAT LIQ'!$A$87:$C$3416,3,FALSE)</f>
        <v>#N/A</v>
      </c>
      <c r="F23545" t="s">
        <v>21635</v>
      </c>
    </row>
    <row r="23546" spans="1:6" x14ac:dyDescent="0.25">
      <c r="A23546" t="s">
        <v>6498</v>
      </c>
      <c r="B23546" s="100" t="s">
        <v>19705</v>
      </c>
      <c r="C23546" s="100"/>
      <c r="D23546" s="124"/>
      <c r="E23546" s="157" t="e">
        <f>VLOOKUP(D23546,'SOAT LIQ'!$A$87:$C$3416,3,FALSE)</f>
        <v>#N/A</v>
      </c>
      <c r="F23546" t="s">
        <v>21635</v>
      </c>
    </row>
    <row r="23547" spans="1:6" x14ac:dyDescent="0.25">
      <c r="A23547" t="s">
        <v>6498</v>
      </c>
      <c r="B23547" s="100" t="s">
        <v>19706</v>
      </c>
      <c r="C23547" s="100"/>
      <c r="D23547" s="124"/>
      <c r="E23547" s="157" t="e">
        <f>VLOOKUP(D23547,'SOAT LIQ'!$A$87:$C$3416,3,FALSE)</f>
        <v>#N/A</v>
      </c>
      <c r="F23547" t="s">
        <v>21635</v>
      </c>
    </row>
    <row r="23548" spans="1:6" x14ac:dyDescent="0.25">
      <c r="A23548" t="s">
        <v>6498</v>
      </c>
      <c r="B23548" s="100" t="s">
        <v>19707</v>
      </c>
      <c r="C23548" s="100"/>
      <c r="D23548" s="124"/>
      <c r="E23548" s="157" t="e">
        <f>VLOOKUP(D23548,'SOAT LIQ'!$A$87:$C$3416,3,FALSE)</f>
        <v>#N/A</v>
      </c>
      <c r="F23548" t="s">
        <v>21635</v>
      </c>
    </row>
    <row r="23549" spans="1:6" x14ac:dyDescent="0.25">
      <c r="A23549" t="s">
        <v>6498</v>
      </c>
      <c r="B23549" s="100" t="s">
        <v>19708</v>
      </c>
      <c r="C23549" s="100"/>
      <c r="D23549" s="124"/>
      <c r="E23549" s="157" t="e">
        <f>VLOOKUP(D23549,'SOAT LIQ'!$A$87:$C$3416,3,FALSE)</f>
        <v>#N/A</v>
      </c>
      <c r="F23549" t="s">
        <v>21635</v>
      </c>
    </row>
    <row r="23550" spans="1:6" x14ac:dyDescent="0.25">
      <c r="A23550" t="s">
        <v>5142</v>
      </c>
      <c r="B23550" s="100" t="s">
        <v>19709</v>
      </c>
      <c r="C23550" s="100"/>
      <c r="D23550" s="124"/>
      <c r="E23550" s="157" t="e">
        <f>VLOOKUP(D23550,'SOAT LIQ'!$A$87:$C$3416,3,FALSE)</f>
        <v>#N/A</v>
      </c>
      <c r="F23550" t="s">
        <v>21632</v>
      </c>
    </row>
    <row r="23551" spans="1:6" x14ac:dyDescent="0.25">
      <c r="A23551" t="s">
        <v>5142</v>
      </c>
      <c r="B23551" s="100" t="s">
        <v>19710</v>
      </c>
      <c r="C23551" s="100"/>
      <c r="D23551" s="124"/>
      <c r="E23551" s="157" t="e">
        <f>VLOOKUP(D23551,'SOAT LIQ'!$A$87:$C$3416,3,FALSE)</f>
        <v>#N/A</v>
      </c>
      <c r="F23551" t="s">
        <v>21632</v>
      </c>
    </row>
    <row r="23552" spans="1:6" x14ac:dyDescent="0.25">
      <c r="A23552" t="s">
        <v>5142</v>
      </c>
      <c r="B23552" s="100" t="s">
        <v>19711</v>
      </c>
      <c r="C23552" s="100"/>
      <c r="D23552" s="124"/>
      <c r="E23552" s="157" t="e">
        <f>VLOOKUP(D23552,'SOAT LIQ'!$A$87:$C$3416,3,FALSE)</f>
        <v>#N/A</v>
      </c>
      <c r="F23552" t="s">
        <v>21632</v>
      </c>
    </row>
    <row r="23553" spans="1:6" x14ac:dyDescent="0.25">
      <c r="A23553" t="s">
        <v>5142</v>
      </c>
      <c r="B23553" s="100" t="s">
        <v>19712</v>
      </c>
      <c r="C23553" s="100"/>
      <c r="D23553" s="124"/>
      <c r="E23553" s="157" t="e">
        <f>VLOOKUP(D23553,'SOAT LIQ'!$A$87:$C$3416,3,FALSE)</f>
        <v>#N/A</v>
      </c>
      <c r="F23553" t="s">
        <v>21632</v>
      </c>
    </row>
    <row r="23554" spans="1:6" x14ac:dyDescent="0.25">
      <c r="A23554" t="s">
        <v>5142</v>
      </c>
      <c r="B23554" s="100" t="s">
        <v>19713</v>
      </c>
      <c r="C23554" s="100"/>
      <c r="D23554" s="124"/>
      <c r="E23554" s="157" t="e">
        <f>VLOOKUP(D23554,'SOAT LIQ'!$A$87:$C$3416,3,FALSE)</f>
        <v>#N/A</v>
      </c>
      <c r="F23554" t="s">
        <v>21632</v>
      </c>
    </row>
    <row r="23555" spans="1:6" x14ac:dyDescent="0.25">
      <c r="A23555" t="s">
        <v>5142</v>
      </c>
      <c r="B23555" s="100" t="s">
        <v>19714</v>
      </c>
      <c r="C23555" s="100"/>
      <c r="D23555" s="124"/>
      <c r="E23555" s="157" t="e">
        <f>VLOOKUP(D23555,'SOAT LIQ'!$A$87:$C$3416,3,FALSE)</f>
        <v>#N/A</v>
      </c>
      <c r="F23555" t="s">
        <v>21632</v>
      </c>
    </row>
    <row r="23556" spans="1:6" x14ac:dyDescent="0.25">
      <c r="A23556" t="s">
        <v>5142</v>
      </c>
      <c r="B23556" s="100" t="s">
        <v>19715</v>
      </c>
      <c r="C23556" s="100"/>
      <c r="D23556" s="124"/>
      <c r="E23556" s="157" t="e">
        <f>VLOOKUP(D23556,'SOAT LIQ'!$A$87:$C$3416,3,FALSE)</f>
        <v>#N/A</v>
      </c>
      <c r="F23556" t="s">
        <v>21632</v>
      </c>
    </row>
    <row r="23557" spans="1:6" x14ac:dyDescent="0.25">
      <c r="A23557" t="s">
        <v>5936</v>
      </c>
      <c r="B23557" s="100" t="s">
        <v>19716</v>
      </c>
      <c r="C23557" s="100"/>
      <c r="D23557" s="124"/>
      <c r="E23557" s="157" t="e">
        <f>VLOOKUP(D23557,'SOAT LIQ'!$A$87:$C$3416,3,FALSE)</f>
        <v>#N/A</v>
      </c>
      <c r="F23557" t="s">
        <v>21632</v>
      </c>
    </row>
    <row r="23558" spans="1:6" x14ac:dyDescent="0.25">
      <c r="A23558" t="s">
        <v>5936</v>
      </c>
      <c r="B23558" s="100" t="s">
        <v>19717</v>
      </c>
      <c r="C23558" s="100"/>
      <c r="D23558" s="124"/>
      <c r="E23558" s="157" t="e">
        <f>VLOOKUP(D23558,'SOAT LIQ'!$A$87:$C$3416,3,FALSE)</f>
        <v>#N/A</v>
      </c>
      <c r="F23558" t="s">
        <v>21632</v>
      </c>
    </row>
    <row r="23559" spans="1:6" x14ac:dyDescent="0.25">
      <c r="A23559" t="s">
        <v>5704</v>
      </c>
      <c r="B23559" s="100" t="s">
        <v>19718</v>
      </c>
      <c r="C23559" s="100"/>
      <c r="D23559" s="124"/>
      <c r="E23559" s="157" t="e">
        <f>VLOOKUP(D23559,'SOAT LIQ'!$A$87:$C$3416,3,FALSE)</f>
        <v>#N/A</v>
      </c>
    </row>
    <row r="23560" spans="1:6" x14ac:dyDescent="0.25">
      <c r="A23560" t="s">
        <v>5713</v>
      </c>
      <c r="B23560" s="100" t="s">
        <v>19718</v>
      </c>
      <c r="C23560" s="100"/>
      <c r="D23560" s="124"/>
      <c r="E23560" s="157" t="e">
        <f>VLOOKUP(D23560,'SOAT LIQ'!$A$87:$C$3416,3,FALSE)</f>
        <v>#N/A</v>
      </c>
    </row>
    <row r="23561" spans="1:6" x14ac:dyDescent="0.25">
      <c r="A23561" t="s">
        <v>5704</v>
      </c>
      <c r="B23561" s="100" t="s">
        <v>19719</v>
      </c>
      <c r="C23561" s="100"/>
      <c r="D23561" s="124"/>
      <c r="E23561" s="157" t="e">
        <f>VLOOKUP(D23561,'SOAT LIQ'!$A$87:$C$3416,3,FALSE)</f>
        <v>#N/A</v>
      </c>
    </row>
    <row r="23562" spans="1:6" x14ac:dyDescent="0.25">
      <c r="A23562" t="s">
        <v>5713</v>
      </c>
      <c r="B23562" s="100" t="s">
        <v>19719</v>
      </c>
      <c r="C23562" s="100"/>
      <c r="D23562" s="124"/>
      <c r="E23562" s="157" t="e">
        <f>VLOOKUP(D23562,'SOAT LIQ'!$A$87:$C$3416,3,FALSE)</f>
        <v>#N/A</v>
      </c>
    </row>
    <row r="23563" spans="1:6" x14ac:dyDescent="0.25">
      <c r="A23563" t="s">
        <v>5704</v>
      </c>
      <c r="B23563" s="100" t="s">
        <v>19720</v>
      </c>
      <c r="C23563" s="100"/>
      <c r="D23563" s="124"/>
      <c r="E23563" s="157" t="e">
        <f>VLOOKUP(D23563,'SOAT LIQ'!$A$87:$C$3416,3,FALSE)</f>
        <v>#N/A</v>
      </c>
    </row>
    <row r="23564" spans="1:6" x14ac:dyDescent="0.25">
      <c r="A23564" t="s">
        <v>5713</v>
      </c>
      <c r="B23564" s="100" t="s">
        <v>19720</v>
      </c>
      <c r="C23564" s="100"/>
      <c r="D23564" s="124"/>
      <c r="E23564" s="157" t="e">
        <f>VLOOKUP(D23564,'SOAT LIQ'!$A$87:$C$3416,3,FALSE)</f>
        <v>#N/A</v>
      </c>
    </row>
    <row r="23565" spans="1:6" x14ac:dyDescent="0.25">
      <c r="A23565" t="s">
        <v>5704</v>
      </c>
      <c r="B23565" s="100" t="s">
        <v>19721</v>
      </c>
      <c r="C23565" s="100"/>
      <c r="D23565" s="124"/>
      <c r="E23565" s="157" t="e">
        <f>VLOOKUP(D23565,'SOAT LIQ'!$A$87:$C$3416,3,FALSE)</f>
        <v>#N/A</v>
      </c>
    </row>
    <row r="23566" spans="1:6" x14ac:dyDescent="0.25">
      <c r="A23566" t="s">
        <v>5713</v>
      </c>
      <c r="B23566" s="100" t="s">
        <v>19721</v>
      </c>
      <c r="C23566" s="100"/>
      <c r="D23566" s="124"/>
      <c r="E23566" s="157" t="e">
        <f>VLOOKUP(D23566,'SOAT LIQ'!$A$87:$C$3416,3,FALSE)</f>
        <v>#N/A</v>
      </c>
    </row>
    <row r="23567" spans="1:6" x14ac:dyDescent="0.25">
      <c r="A23567" t="s">
        <v>5704</v>
      </c>
      <c r="B23567" s="100" t="s">
        <v>19722</v>
      </c>
      <c r="C23567" s="100"/>
      <c r="D23567" s="124"/>
      <c r="E23567" s="157" t="e">
        <f>VLOOKUP(D23567,'SOAT LIQ'!$A$87:$C$3416,3,FALSE)</f>
        <v>#N/A</v>
      </c>
    </row>
    <row r="23568" spans="1:6" x14ac:dyDescent="0.25">
      <c r="A23568" t="s">
        <v>5713</v>
      </c>
      <c r="B23568" s="100" t="s">
        <v>19722</v>
      </c>
      <c r="C23568" s="100"/>
      <c r="D23568" s="124"/>
      <c r="E23568" s="157" t="e">
        <f>VLOOKUP(D23568,'SOAT LIQ'!$A$87:$C$3416,3,FALSE)</f>
        <v>#N/A</v>
      </c>
    </row>
    <row r="23569" spans="1:6" x14ac:dyDescent="0.25">
      <c r="A23569" t="s">
        <v>5704</v>
      </c>
      <c r="B23569" s="100" t="s">
        <v>19723</v>
      </c>
      <c r="C23569" s="100"/>
      <c r="D23569" s="124"/>
      <c r="E23569" s="157" t="e">
        <f>VLOOKUP(D23569,'SOAT LIQ'!$A$87:$C$3416,3,FALSE)</f>
        <v>#N/A</v>
      </c>
    </row>
    <row r="23570" spans="1:6" x14ac:dyDescent="0.25">
      <c r="A23570" t="s">
        <v>5713</v>
      </c>
      <c r="B23570" s="100" t="s">
        <v>19723</v>
      </c>
      <c r="C23570" s="100"/>
      <c r="D23570" s="124"/>
      <c r="E23570" s="157" t="e">
        <f>VLOOKUP(D23570,'SOAT LIQ'!$A$87:$C$3416,3,FALSE)</f>
        <v>#N/A</v>
      </c>
    </row>
    <row r="23571" spans="1:6" x14ac:dyDescent="0.25">
      <c r="A23571" t="s">
        <v>5704</v>
      </c>
      <c r="B23571" s="100" t="s">
        <v>19724</v>
      </c>
      <c r="C23571" s="100"/>
      <c r="D23571" s="124"/>
      <c r="E23571" s="157" t="e">
        <f>VLOOKUP(D23571,'SOAT LIQ'!$A$87:$C$3416,3,FALSE)</f>
        <v>#N/A</v>
      </c>
    </row>
    <row r="23572" spans="1:6" x14ac:dyDescent="0.25">
      <c r="A23572" t="s">
        <v>5713</v>
      </c>
      <c r="B23572" s="100" t="s">
        <v>19724</v>
      </c>
      <c r="C23572" s="100"/>
      <c r="D23572" s="124"/>
      <c r="E23572" s="157" t="e">
        <f>VLOOKUP(D23572,'SOAT LIQ'!$A$87:$C$3416,3,FALSE)</f>
        <v>#N/A</v>
      </c>
    </row>
    <row r="23573" spans="1:6" x14ac:dyDescent="0.25">
      <c r="A23573" t="s">
        <v>5773</v>
      </c>
      <c r="B23573" s="100" t="s">
        <v>19725</v>
      </c>
      <c r="C23573" s="100"/>
      <c r="D23573" s="124"/>
      <c r="E23573" s="157" t="e">
        <f>VLOOKUP(D23573,'SOAT LIQ'!$A$87:$C$3416,3,FALSE)</f>
        <v>#N/A</v>
      </c>
      <c r="F23573" t="s">
        <v>21632</v>
      </c>
    </row>
    <row r="23574" spans="1:6" x14ac:dyDescent="0.25">
      <c r="A23574" t="s">
        <v>5523</v>
      </c>
      <c r="B23574" s="100" t="s">
        <v>19725</v>
      </c>
      <c r="C23574" s="100"/>
      <c r="D23574" s="124"/>
      <c r="E23574" s="157" t="e">
        <f>VLOOKUP(D23574,'SOAT LIQ'!$A$87:$C$3416,3,FALSE)</f>
        <v>#N/A</v>
      </c>
      <c r="F23574" t="s">
        <v>21632</v>
      </c>
    </row>
    <row r="23575" spans="1:6" x14ac:dyDescent="0.25">
      <c r="A23575" t="s">
        <v>5748</v>
      </c>
      <c r="B23575" s="100" t="s">
        <v>19726</v>
      </c>
      <c r="C23575" s="100"/>
      <c r="D23575" s="124"/>
      <c r="E23575" s="157" t="e">
        <f>VLOOKUP(D23575,'SOAT LIQ'!$A$87:$C$3416,3,FALSE)</f>
        <v>#N/A</v>
      </c>
      <c r="F23575" t="s">
        <v>21632</v>
      </c>
    </row>
    <row r="23576" spans="1:6" x14ac:dyDescent="0.25">
      <c r="A23576" t="s">
        <v>4339</v>
      </c>
      <c r="B23576" s="100" t="s">
        <v>19726</v>
      </c>
      <c r="C23576" s="100"/>
      <c r="D23576" s="124"/>
      <c r="E23576" s="157" t="e">
        <f>VLOOKUP(D23576,'SOAT LIQ'!$A$87:$C$3416,3,FALSE)</f>
        <v>#N/A</v>
      </c>
      <c r="F23576" t="s">
        <v>21632</v>
      </c>
    </row>
    <row r="23577" spans="1:6" x14ac:dyDescent="0.25">
      <c r="A23577" t="s">
        <v>5745</v>
      </c>
      <c r="B23577" s="100" t="s">
        <v>19726</v>
      </c>
      <c r="C23577" s="100"/>
      <c r="D23577" s="124"/>
      <c r="E23577" s="157" t="e">
        <f>VLOOKUP(D23577,'SOAT LIQ'!$A$87:$C$3416,3,FALSE)</f>
        <v>#N/A</v>
      </c>
      <c r="F23577" t="s">
        <v>21632</v>
      </c>
    </row>
    <row r="23578" spans="1:6" x14ac:dyDescent="0.25">
      <c r="A23578" t="s">
        <v>6113</v>
      </c>
      <c r="B23578" s="100" t="s">
        <v>19727</v>
      </c>
      <c r="C23578" s="100"/>
      <c r="D23578" s="124"/>
      <c r="E23578" s="157" t="e">
        <f>VLOOKUP(D23578,'SOAT LIQ'!$A$87:$C$3416,3,FALSE)</f>
        <v>#N/A</v>
      </c>
      <c r="F23578" t="s">
        <v>21632</v>
      </c>
    </row>
    <row r="23579" spans="1:6" x14ac:dyDescent="0.25">
      <c r="A23579" t="s">
        <v>5773</v>
      </c>
      <c r="B23579" s="100" t="s">
        <v>19727</v>
      </c>
      <c r="C23579" s="100"/>
      <c r="D23579" s="124"/>
      <c r="E23579" s="157" t="e">
        <f>VLOOKUP(D23579,'SOAT LIQ'!$A$87:$C$3416,3,FALSE)</f>
        <v>#N/A</v>
      </c>
      <c r="F23579" t="s">
        <v>21632</v>
      </c>
    </row>
    <row r="23580" spans="1:6" x14ac:dyDescent="0.25">
      <c r="A23580" t="s">
        <v>5773</v>
      </c>
      <c r="B23580" s="100" t="s">
        <v>19728</v>
      </c>
      <c r="C23580" s="100"/>
      <c r="D23580" s="124"/>
      <c r="E23580" s="157" t="e">
        <f>VLOOKUP(D23580,'SOAT LIQ'!$A$87:$C$3416,3,FALSE)</f>
        <v>#N/A</v>
      </c>
      <c r="F23580" t="s">
        <v>21632</v>
      </c>
    </row>
    <row r="23581" spans="1:6" x14ac:dyDescent="0.25">
      <c r="A23581" t="s">
        <v>6113</v>
      </c>
      <c r="B23581" s="100" t="s">
        <v>19728</v>
      </c>
      <c r="C23581" s="100"/>
      <c r="D23581" s="124"/>
      <c r="E23581" s="157" t="e">
        <f>VLOOKUP(D23581,'SOAT LIQ'!$A$87:$C$3416,3,FALSE)</f>
        <v>#N/A</v>
      </c>
      <c r="F23581" t="s">
        <v>21632</v>
      </c>
    </row>
    <row r="23582" spans="1:6" x14ac:dyDescent="0.25">
      <c r="A23582" t="s">
        <v>6113</v>
      </c>
      <c r="B23582" s="100" t="s">
        <v>19729</v>
      </c>
      <c r="C23582" s="100"/>
      <c r="D23582" s="124"/>
      <c r="E23582" s="157" t="e">
        <f>VLOOKUP(D23582,'SOAT LIQ'!$A$87:$C$3416,3,FALSE)</f>
        <v>#N/A</v>
      </c>
      <c r="F23582" t="s">
        <v>21632</v>
      </c>
    </row>
    <row r="23583" spans="1:6" x14ac:dyDescent="0.25">
      <c r="A23583" t="s">
        <v>5773</v>
      </c>
      <c r="B23583" s="100" t="s">
        <v>19729</v>
      </c>
      <c r="C23583" s="100"/>
      <c r="D23583" s="124"/>
      <c r="E23583" s="157" t="e">
        <f>VLOOKUP(D23583,'SOAT LIQ'!$A$87:$C$3416,3,FALSE)</f>
        <v>#N/A</v>
      </c>
      <c r="F23583" t="s">
        <v>21632</v>
      </c>
    </row>
    <row r="23584" spans="1:6" x14ac:dyDescent="0.25">
      <c r="A23584" t="s">
        <v>6113</v>
      </c>
      <c r="B23584" s="100" t="s">
        <v>19730</v>
      </c>
      <c r="C23584" s="100"/>
      <c r="D23584" s="124"/>
      <c r="E23584" s="157" t="e">
        <f>VLOOKUP(D23584,'SOAT LIQ'!$A$87:$C$3416,3,FALSE)</f>
        <v>#N/A</v>
      </c>
      <c r="F23584" t="s">
        <v>21632</v>
      </c>
    </row>
    <row r="23585" spans="1:6" x14ac:dyDescent="0.25">
      <c r="A23585" t="s">
        <v>6113</v>
      </c>
      <c r="B23585" s="100" t="s">
        <v>19731</v>
      </c>
      <c r="C23585" s="100"/>
      <c r="D23585" s="124"/>
      <c r="E23585" s="157" t="e">
        <f>VLOOKUP(D23585,'SOAT LIQ'!$A$87:$C$3416,3,FALSE)</f>
        <v>#N/A</v>
      </c>
      <c r="F23585" t="s">
        <v>21632</v>
      </c>
    </row>
    <row r="23586" spans="1:6" x14ac:dyDescent="0.25">
      <c r="A23586" t="s">
        <v>6113</v>
      </c>
      <c r="B23586" s="100" t="s">
        <v>19732</v>
      </c>
      <c r="C23586" s="100"/>
      <c r="D23586" s="124"/>
      <c r="E23586" s="157" t="e">
        <f>VLOOKUP(D23586,'SOAT LIQ'!$A$87:$C$3416,3,FALSE)</f>
        <v>#N/A</v>
      </c>
      <c r="F23586" t="s">
        <v>21632</v>
      </c>
    </row>
    <row r="23587" spans="1:6" x14ac:dyDescent="0.25">
      <c r="A23587" t="s">
        <v>6113</v>
      </c>
      <c r="B23587" s="100" t="s">
        <v>19733</v>
      </c>
      <c r="C23587" s="100"/>
      <c r="D23587" s="124"/>
      <c r="E23587" s="157" t="e">
        <f>VLOOKUP(D23587,'SOAT LIQ'!$A$87:$C$3416,3,FALSE)</f>
        <v>#N/A</v>
      </c>
      <c r="F23587" t="s">
        <v>21632</v>
      </c>
    </row>
    <row r="23588" spans="1:6" x14ac:dyDescent="0.25">
      <c r="A23588" t="s">
        <v>6113</v>
      </c>
      <c r="B23588" s="100" t="s">
        <v>19734</v>
      </c>
      <c r="C23588" s="100"/>
      <c r="D23588" s="124"/>
      <c r="E23588" s="157" t="e">
        <f>VLOOKUP(D23588,'SOAT LIQ'!$A$87:$C$3416,3,FALSE)</f>
        <v>#N/A</v>
      </c>
      <c r="F23588" t="s">
        <v>21632</v>
      </c>
    </row>
    <row r="23589" spans="1:6" x14ac:dyDescent="0.25">
      <c r="A23589" t="s">
        <v>6113</v>
      </c>
      <c r="B23589" s="100" t="s">
        <v>19735</v>
      </c>
      <c r="C23589" s="100"/>
      <c r="D23589" s="124"/>
      <c r="E23589" s="157" t="e">
        <f>VLOOKUP(D23589,'SOAT LIQ'!$A$87:$C$3416,3,FALSE)</f>
        <v>#N/A</v>
      </c>
      <c r="F23589" t="s">
        <v>21632</v>
      </c>
    </row>
    <row r="23590" spans="1:6" x14ac:dyDescent="0.25">
      <c r="A23590" t="s">
        <v>6113</v>
      </c>
      <c r="B23590" s="100" t="s">
        <v>19736</v>
      </c>
      <c r="C23590" s="100"/>
      <c r="D23590" s="124"/>
      <c r="E23590" s="157" t="e">
        <f>VLOOKUP(D23590,'SOAT LIQ'!$A$87:$C$3416,3,FALSE)</f>
        <v>#N/A</v>
      </c>
      <c r="F23590" t="s">
        <v>21632</v>
      </c>
    </row>
    <row r="23591" spans="1:6" x14ac:dyDescent="0.25">
      <c r="A23591" t="s">
        <v>6113</v>
      </c>
      <c r="B23591" s="100" t="s">
        <v>19737</v>
      </c>
      <c r="C23591" s="100"/>
      <c r="D23591" s="124"/>
      <c r="E23591" s="157" t="e">
        <f>VLOOKUP(D23591,'SOAT LIQ'!$A$87:$C$3416,3,FALSE)</f>
        <v>#N/A</v>
      </c>
      <c r="F23591" t="s">
        <v>21632</v>
      </c>
    </row>
    <row r="23592" spans="1:6" x14ac:dyDescent="0.25">
      <c r="A23592" t="s">
        <v>6113</v>
      </c>
      <c r="B23592" s="100" t="s">
        <v>19738</v>
      </c>
      <c r="C23592" s="100"/>
      <c r="D23592" s="127">
        <v>2901</v>
      </c>
      <c r="E23592" s="157">
        <f>VLOOKUP(D23592,'SOAT LIQ'!$A$87:$C$3416,3,FALSE)</f>
        <v>21</v>
      </c>
      <c r="F23592" t="s">
        <v>21632</v>
      </c>
    </row>
    <row r="23593" spans="1:6" x14ac:dyDescent="0.25">
      <c r="A23593" t="s">
        <v>6113</v>
      </c>
      <c r="B23593" s="100" t="s">
        <v>19739</v>
      </c>
      <c r="C23593" s="99" t="s">
        <v>19740</v>
      </c>
      <c r="D23593" s="128">
        <v>2908</v>
      </c>
      <c r="E23593" s="157">
        <f>VLOOKUP(D23593,'SOAT LIQ'!$A$87:$C$3416,3,FALSE)</f>
        <v>21</v>
      </c>
      <c r="F23593" t="s">
        <v>21632</v>
      </c>
    </row>
    <row r="23594" spans="1:6" x14ac:dyDescent="0.25">
      <c r="A23594" t="s">
        <v>6113</v>
      </c>
      <c r="B23594" s="100" t="s">
        <v>19741</v>
      </c>
      <c r="C23594" s="100"/>
      <c r="D23594" s="124"/>
      <c r="E23594" s="157" t="e">
        <f>VLOOKUP(D23594,'SOAT LIQ'!$A$87:$C$3416,3,FALSE)</f>
        <v>#N/A</v>
      </c>
      <c r="F23594" t="s">
        <v>21632</v>
      </c>
    </row>
    <row r="23595" spans="1:6" x14ac:dyDescent="0.25">
      <c r="A23595" t="s">
        <v>6113</v>
      </c>
      <c r="B23595" s="100" t="s">
        <v>19742</v>
      </c>
      <c r="C23595" s="100"/>
      <c r="D23595" s="124"/>
      <c r="E23595" s="157" t="e">
        <f>VLOOKUP(D23595,'SOAT LIQ'!$A$87:$C$3416,3,FALSE)</f>
        <v>#N/A</v>
      </c>
      <c r="F23595" t="s">
        <v>21632</v>
      </c>
    </row>
    <row r="23596" spans="1:6" x14ac:dyDescent="0.25">
      <c r="A23596" t="s">
        <v>6113</v>
      </c>
      <c r="B23596" s="100" t="s">
        <v>19743</v>
      </c>
      <c r="C23596" s="102" t="s">
        <v>6484</v>
      </c>
      <c r="D23596" s="124"/>
      <c r="E23596" s="157" t="e">
        <f>VLOOKUP(D23596,'SOAT LIQ'!$A$87:$C$3416,3,FALSE)</f>
        <v>#N/A</v>
      </c>
      <c r="F23596" t="s">
        <v>21632</v>
      </c>
    </row>
    <row r="23597" spans="1:6" x14ac:dyDescent="0.25">
      <c r="A23597" t="s">
        <v>6113</v>
      </c>
      <c r="B23597" s="100" t="s">
        <v>19744</v>
      </c>
      <c r="C23597" s="100"/>
      <c r="D23597" s="124"/>
      <c r="E23597" s="157" t="e">
        <f>VLOOKUP(D23597,'SOAT LIQ'!$A$87:$C$3416,3,FALSE)</f>
        <v>#N/A</v>
      </c>
      <c r="F23597" t="s">
        <v>21632</v>
      </c>
    </row>
    <row r="23598" spans="1:6" x14ac:dyDescent="0.25">
      <c r="A23598" t="s">
        <v>6113</v>
      </c>
      <c r="B23598" s="100" t="s">
        <v>19745</v>
      </c>
      <c r="C23598" s="99" t="s">
        <v>6486</v>
      </c>
      <c r="D23598" s="124"/>
      <c r="E23598" s="157" t="e">
        <f>VLOOKUP(D23598,'SOAT LIQ'!$A$87:$C$3416,3,FALSE)</f>
        <v>#N/A</v>
      </c>
      <c r="F23598" t="s">
        <v>21632</v>
      </c>
    </row>
    <row r="23599" spans="1:6" x14ac:dyDescent="0.25">
      <c r="A23599" t="s">
        <v>6113</v>
      </c>
      <c r="B23599" s="100" t="s">
        <v>19746</v>
      </c>
      <c r="C23599" s="100"/>
      <c r="D23599" s="124"/>
      <c r="E23599" s="157" t="e">
        <f>VLOOKUP(D23599,'SOAT LIQ'!$A$87:$C$3416,3,FALSE)</f>
        <v>#N/A</v>
      </c>
      <c r="F23599" t="s">
        <v>21632</v>
      </c>
    </row>
    <row r="23600" spans="1:6" x14ac:dyDescent="0.25">
      <c r="A23600" t="s">
        <v>6113</v>
      </c>
      <c r="B23600" s="100" t="s">
        <v>19747</v>
      </c>
      <c r="C23600" s="102" t="s">
        <v>6484</v>
      </c>
      <c r="D23600" s="124"/>
      <c r="E23600" s="157" t="e">
        <f>VLOOKUP(D23600,'SOAT LIQ'!$A$87:$C$3416,3,FALSE)</f>
        <v>#N/A</v>
      </c>
      <c r="F23600" t="s">
        <v>21632</v>
      </c>
    </row>
    <row r="23601" spans="1:6" x14ac:dyDescent="0.25">
      <c r="A23601" t="s">
        <v>6113</v>
      </c>
      <c r="B23601" s="100" t="s">
        <v>19748</v>
      </c>
      <c r="C23601" s="100"/>
      <c r="D23601" s="124"/>
      <c r="E23601" s="157" t="e">
        <f>VLOOKUP(D23601,'SOAT LIQ'!$A$87:$C$3416,3,FALSE)</f>
        <v>#N/A</v>
      </c>
      <c r="F23601" t="s">
        <v>21632</v>
      </c>
    </row>
    <row r="23602" spans="1:6" x14ac:dyDescent="0.25">
      <c r="A23602" t="s">
        <v>6113</v>
      </c>
      <c r="B23602" s="100" t="s">
        <v>19749</v>
      </c>
      <c r="C23602" s="99" t="s">
        <v>6486</v>
      </c>
      <c r="D23602" s="124"/>
      <c r="E23602" s="157" t="e">
        <f>VLOOKUP(D23602,'SOAT LIQ'!$A$87:$C$3416,3,FALSE)</f>
        <v>#N/A</v>
      </c>
      <c r="F23602" t="s">
        <v>21632</v>
      </c>
    </row>
    <row r="23603" spans="1:6" x14ac:dyDescent="0.25">
      <c r="A23603" t="s">
        <v>6113</v>
      </c>
      <c r="B23603" s="100" t="s">
        <v>19750</v>
      </c>
      <c r="C23603" s="100"/>
      <c r="D23603" s="124"/>
      <c r="E23603" s="157" t="e">
        <f>VLOOKUP(D23603,'SOAT LIQ'!$A$87:$C$3416,3,FALSE)</f>
        <v>#N/A</v>
      </c>
      <c r="F23603" t="s">
        <v>21632</v>
      </c>
    </row>
    <row r="23604" spans="1:6" x14ac:dyDescent="0.25">
      <c r="A23604" t="s">
        <v>6113</v>
      </c>
      <c r="B23604" s="100" t="s">
        <v>19751</v>
      </c>
      <c r="C23604" s="100"/>
      <c r="D23604" s="124"/>
      <c r="E23604" s="157" t="e">
        <f>VLOOKUP(D23604,'SOAT LIQ'!$A$87:$C$3416,3,FALSE)</f>
        <v>#N/A</v>
      </c>
      <c r="F23604" t="s">
        <v>21632</v>
      </c>
    </row>
    <row r="23605" spans="1:6" x14ac:dyDescent="0.25">
      <c r="A23605" t="s">
        <v>6113</v>
      </c>
      <c r="B23605" s="100" t="s">
        <v>19752</v>
      </c>
      <c r="C23605" s="100"/>
      <c r="D23605" s="124"/>
      <c r="E23605" s="157" t="e">
        <f>VLOOKUP(D23605,'SOAT LIQ'!$A$87:$C$3416,3,FALSE)</f>
        <v>#N/A</v>
      </c>
      <c r="F23605" t="s">
        <v>21632</v>
      </c>
    </row>
    <row r="23606" spans="1:6" x14ac:dyDescent="0.25">
      <c r="A23606" t="s">
        <v>6113</v>
      </c>
      <c r="B23606" s="100" t="s">
        <v>19753</v>
      </c>
      <c r="C23606" s="100"/>
      <c r="D23606" s="124"/>
      <c r="E23606" s="157" t="e">
        <f>VLOOKUP(D23606,'SOAT LIQ'!$A$87:$C$3416,3,FALSE)</f>
        <v>#N/A</v>
      </c>
      <c r="F23606" t="s">
        <v>21632</v>
      </c>
    </row>
    <row r="23607" spans="1:6" x14ac:dyDescent="0.25">
      <c r="A23607" t="s">
        <v>6113</v>
      </c>
      <c r="B23607" s="100" t="s">
        <v>19754</v>
      </c>
      <c r="C23607" s="100"/>
      <c r="D23607" s="124"/>
      <c r="E23607" s="157" t="e">
        <f>VLOOKUP(D23607,'SOAT LIQ'!$A$87:$C$3416,3,FALSE)</f>
        <v>#N/A</v>
      </c>
      <c r="F23607" t="s">
        <v>21632</v>
      </c>
    </row>
    <row r="23608" spans="1:6" x14ac:dyDescent="0.25">
      <c r="A23608" t="s">
        <v>6113</v>
      </c>
      <c r="B23608" s="100" t="s">
        <v>19755</v>
      </c>
      <c r="C23608" s="102" t="s">
        <v>6484</v>
      </c>
      <c r="D23608" s="124"/>
      <c r="E23608" s="157" t="e">
        <f>VLOOKUP(D23608,'SOAT LIQ'!$A$87:$C$3416,3,FALSE)</f>
        <v>#N/A</v>
      </c>
      <c r="F23608" t="s">
        <v>21632</v>
      </c>
    </row>
    <row r="23609" spans="1:6" x14ac:dyDescent="0.25">
      <c r="A23609" t="s">
        <v>6113</v>
      </c>
      <c r="B23609" s="100" t="s">
        <v>19756</v>
      </c>
      <c r="C23609" s="100"/>
      <c r="D23609" s="124"/>
      <c r="E23609" s="157" t="e">
        <f>VLOOKUP(D23609,'SOAT LIQ'!$A$87:$C$3416,3,FALSE)</f>
        <v>#N/A</v>
      </c>
      <c r="F23609" t="s">
        <v>21632</v>
      </c>
    </row>
    <row r="23610" spans="1:6" x14ac:dyDescent="0.25">
      <c r="A23610" t="s">
        <v>6113</v>
      </c>
      <c r="B23610" s="100" t="s">
        <v>19757</v>
      </c>
      <c r="C23610" s="100"/>
      <c r="D23610" s="124"/>
      <c r="E23610" s="157" t="e">
        <f>VLOOKUP(D23610,'SOAT LIQ'!$A$87:$C$3416,3,FALSE)</f>
        <v>#N/A</v>
      </c>
      <c r="F23610" t="s">
        <v>21632</v>
      </c>
    </row>
    <row r="23611" spans="1:6" x14ac:dyDescent="0.25">
      <c r="A23611" t="s">
        <v>5809</v>
      </c>
      <c r="B23611" s="100" t="s">
        <v>19758</v>
      </c>
      <c r="C23611" s="100"/>
      <c r="D23611" s="124"/>
      <c r="E23611" s="157" t="e">
        <f>VLOOKUP(D23611,'SOAT LIQ'!$A$87:$C$3416,3,FALSE)</f>
        <v>#N/A</v>
      </c>
      <c r="F23611" t="s">
        <v>21632</v>
      </c>
    </row>
    <row r="23612" spans="1:6" x14ac:dyDescent="0.25">
      <c r="A23612" t="s">
        <v>5773</v>
      </c>
      <c r="B23612" s="100" t="s">
        <v>19758</v>
      </c>
      <c r="C23612" s="100"/>
      <c r="D23612" s="124"/>
      <c r="E23612" s="157" t="e">
        <f>VLOOKUP(D23612,'SOAT LIQ'!$A$87:$C$3416,3,FALSE)</f>
        <v>#N/A</v>
      </c>
      <c r="F23612" t="s">
        <v>21632</v>
      </c>
    </row>
    <row r="23613" spans="1:6" x14ac:dyDescent="0.25">
      <c r="A23613" t="s">
        <v>6113</v>
      </c>
      <c r="B23613" s="100" t="s">
        <v>19759</v>
      </c>
      <c r="C23613" s="100"/>
      <c r="D23613" s="124"/>
      <c r="E23613" s="157" t="e">
        <f>VLOOKUP(D23613,'SOAT LIQ'!$A$87:$C$3416,3,FALSE)</f>
        <v>#N/A</v>
      </c>
      <c r="F23613" t="s">
        <v>21632</v>
      </c>
    </row>
    <row r="23614" spans="1:6" x14ac:dyDescent="0.25">
      <c r="A23614" t="s">
        <v>5745</v>
      </c>
      <c r="B23614" s="100" t="s">
        <v>19760</v>
      </c>
      <c r="C23614" s="100"/>
      <c r="D23614" s="124"/>
      <c r="E23614" s="157" t="e">
        <f>VLOOKUP(D23614,'SOAT LIQ'!$A$87:$C$3416,3,FALSE)</f>
        <v>#N/A</v>
      </c>
      <c r="F23614" t="s">
        <v>21632</v>
      </c>
    </row>
    <row r="23615" spans="1:6" x14ac:dyDescent="0.25">
      <c r="A23615" t="s">
        <v>5745</v>
      </c>
      <c r="B23615" s="100" t="s">
        <v>19761</v>
      </c>
      <c r="C23615" s="100"/>
      <c r="D23615" s="124"/>
      <c r="E23615" s="157" t="e">
        <f>VLOOKUP(D23615,'SOAT LIQ'!$A$87:$C$3416,3,FALSE)</f>
        <v>#N/A</v>
      </c>
      <c r="F23615" t="s">
        <v>21632</v>
      </c>
    </row>
    <row r="23616" spans="1:6" x14ac:dyDescent="0.25">
      <c r="A23616" t="s">
        <v>5745</v>
      </c>
      <c r="B23616" s="100" t="s">
        <v>19762</v>
      </c>
      <c r="C23616" s="100"/>
      <c r="D23616" s="124"/>
      <c r="E23616" s="157" t="e">
        <f>VLOOKUP(D23616,'SOAT LIQ'!$A$87:$C$3416,3,FALSE)</f>
        <v>#N/A</v>
      </c>
      <c r="F23616" t="s">
        <v>21632</v>
      </c>
    </row>
    <row r="23617" spans="1:6" x14ac:dyDescent="0.25">
      <c r="A23617" t="s">
        <v>5841</v>
      </c>
      <c r="B23617" s="100" t="s">
        <v>19763</v>
      </c>
      <c r="C23617" s="100"/>
      <c r="D23617" s="124"/>
      <c r="E23617" s="157" t="e">
        <f>VLOOKUP(D23617,'SOAT LIQ'!$A$87:$C$3416,3,FALSE)</f>
        <v>#N/A</v>
      </c>
    </row>
    <row r="23618" spans="1:6" x14ac:dyDescent="0.25">
      <c r="A23618" t="s">
        <v>8460</v>
      </c>
      <c r="B23618" s="100" t="s">
        <v>19764</v>
      </c>
      <c r="C23618" s="100"/>
      <c r="D23618" s="124"/>
      <c r="E23618" s="157" t="e">
        <f>VLOOKUP(D23618,'SOAT LIQ'!$A$87:$C$3416,3,FALSE)</f>
        <v>#N/A</v>
      </c>
    </row>
    <row r="23619" spans="1:6" x14ac:dyDescent="0.25">
      <c r="A23619" t="s">
        <v>8460</v>
      </c>
      <c r="B23619" s="100" t="s">
        <v>19765</v>
      </c>
      <c r="C23619" s="100"/>
      <c r="D23619" s="124"/>
      <c r="E23619" s="157" t="e">
        <f>VLOOKUP(D23619,'SOAT LIQ'!$A$87:$C$3416,3,FALSE)</f>
        <v>#N/A</v>
      </c>
    </row>
    <row r="23620" spans="1:6" x14ac:dyDescent="0.25">
      <c r="A23620" t="s">
        <v>8459</v>
      </c>
      <c r="B23620" s="100" t="s">
        <v>19766</v>
      </c>
      <c r="C23620" s="100"/>
      <c r="D23620" s="124"/>
      <c r="E23620" s="157" t="e">
        <f>VLOOKUP(D23620,'SOAT LIQ'!$A$87:$C$3416,3,FALSE)</f>
        <v>#N/A</v>
      </c>
    </row>
    <row r="23621" spans="1:6" x14ac:dyDescent="0.25">
      <c r="A23621" t="s">
        <v>8459</v>
      </c>
      <c r="B23621" s="100" t="s">
        <v>19767</v>
      </c>
      <c r="C23621" s="100"/>
      <c r="D23621" s="124"/>
      <c r="E23621" s="157" t="e">
        <f>VLOOKUP(D23621,'SOAT LIQ'!$A$87:$C$3416,3,FALSE)</f>
        <v>#N/A</v>
      </c>
    </row>
    <row r="23622" spans="1:6" x14ac:dyDescent="0.25">
      <c r="A23622" t="s">
        <v>8460</v>
      </c>
      <c r="B23622" s="100" t="s">
        <v>19768</v>
      </c>
      <c r="C23622" s="100"/>
      <c r="D23622" s="124"/>
      <c r="E23622" s="157" t="e">
        <f>VLOOKUP(D23622,'SOAT LIQ'!$A$87:$C$3416,3,FALSE)</f>
        <v>#N/A</v>
      </c>
    </row>
    <row r="23623" spans="1:6" x14ac:dyDescent="0.25">
      <c r="A23623" t="s">
        <v>8460</v>
      </c>
      <c r="B23623" s="100" t="s">
        <v>19769</v>
      </c>
      <c r="C23623" s="100"/>
      <c r="D23623" s="124"/>
      <c r="E23623" s="157" t="e">
        <f>VLOOKUP(D23623,'SOAT LIQ'!$A$87:$C$3416,3,FALSE)</f>
        <v>#N/A</v>
      </c>
    </row>
    <row r="23624" spans="1:6" x14ac:dyDescent="0.25">
      <c r="A23624" t="s">
        <v>5033</v>
      </c>
      <c r="B23624" s="100" t="s">
        <v>19770</v>
      </c>
      <c r="C23624" s="100"/>
      <c r="D23624" s="124"/>
      <c r="E23624" s="157" t="e">
        <f>VLOOKUP(D23624,'SOAT LIQ'!$A$87:$C$3416,3,FALSE)</f>
        <v>#N/A</v>
      </c>
    </row>
    <row r="23625" spans="1:6" x14ac:dyDescent="0.25">
      <c r="A23625" t="s">
        <v>5523</v>
      </c>
      <c r="B23625" s="100" t="s">
        <v>19770</v>
      </c>
      <c r="C23625" s="100"/>
      <c r="D23625" s="124"/>
      <c r="E23625" s="157" t="e">
        <f>VLOOKUP(D23625,'SOAT LIQ'!$A$87:$C$3416,3,FALSE)</f>
        <v>#N/A</v>
      </c>
      <c r="F23625" t="s">
        <v>21632</v>
      </c>
    </row>
    <row r="23626" spans="1:6" x14ac:dyDescent="0.25">
      <c r="A23626" t="s">
        <v>5841</v>
      </c>
      <c r="B23626" s="100" t="s">
        <v>19771</v>
      </c>
      <c r="C23626" s="100"/>
      <c r="D23626" s="124"/>
      <c r="E23626" s="157" t="e">
        <f>VLOOKUP(D23626,'SOAT LIQ'!$A$87:$C$3416,3,FALSE)</f>
        <v>#N/A</v>
      </c>
    </row>
    <row r="23627" spans="1:6" x14ac:dyDescent="0.25">
      <c r="A23627" t="s">
        <v>5033</v>
      </c>
      <c r="B23627" s="100" t="s">
        <v>19771</v>
      </c>
      <c r="C23627" s="100"/>
      <c r="D23627" s="124"/>
      <c r="E23627" s="157" t="e">
        <f>VLOOKUP(D23627,'SOAT LIQ'!$A$87:$C$3416,3,FALSE)</f>
        <v>#N/A</v>
      </c>
    </row>
    <row r="23628" spans="1:6" x14ac:dyDescent="0.25">
      <c r="A23628" t="s">
        <v>4249</v>
      </c>
      <c r="B23628" s="100" t="s">
        <v>19772</v>
      </c>
      <c r="C23628" s="100"/>
      <c r="D23628" s="124"/>
      <c r="E23628" s="157" t="e">
        <f>VLOOKUP(D23628,'SOAT LIQ'!$A$87:$C$3416,3,FALSE)</f>
        <v>#N/A</v>
      </c>
    </row>
    <row r="23629" spans="1:6" x14ac:dyDescent="0.25">
      <c r="A23629" t="s">
        <v>4339</v>
      </c>
      <c r="B23629" s="100" t="s">
        <v>19772</v>
      </c>
      <c r="C23629" s="100"/>
      <c r="D23629" s="124"/>
      <c r="E23629" s="157" t="e">
        <f>VLOOKUP(D23629,'SOAT LIQ'!$A$87:$C$3416,3,FALSE)</f>
        <v>#N/A</v>
      </c>
      <c r="F23629" t="s">
        <v>21632</v>
      </c>
    </row>
    <row r="23630" spans="1:6" x14ac:dyDescent="0.25">
      <c r="A23630" t="s">
        <v>5809</v>
      </c>
      <c r="B23630" s="100" t="s">
        <v>19772</v>
      </c>
      <c r="C23630" s="100"/>
      <c r="D23630" s="124"/>
      <c r="E23630" s="157" t="e">
        <f>VLOOKUP(D23630,'SOAT LIQ'!$A$87:$C$3416,3,FALSE)</f>
        <v>#N/A</v>
      </c>
      <c r="F23630" t="s">
        <v>21632</v>
      </c>
    </row>
    <row r="23631" spans="1:6" x14ac:dyDescent="0.25">
      <c r="A23631" t="s">
        <v>5031</v>
      </c>
      <c r="B23631" s="100" t="s">
        <v>19772</v>
      </c>
      <c r="C23631" s="100"/>
      <c r="D23631" s="124"/>
      <c r="E23631" s="157" t="e">
        <f>VLOOKUP(D23631,'SOAT LIQ'!$A$87:$C$3416,3,FALSE)</f>
        <v>#N/A</v>
      </c>
      <c r="F23631" t="s">
        <v>21632</v>
      </c>
    </row>
    <row r="23632" spans="1:6" x14ac:dyDescent="0.25">
      <c r="A23632" t="s">
        <v>5773</v>
      </c>
      <c r="B23632" s="100" t="s">
        <v>19772</v>
      </c>
      <c r="C23632" s="100"/>
      <c r="D23632" s="124"/>
      <c r="E23632" s="157" t="e">
        <f>VLOOKUP(D23632,'SOAT LIQ'!$A$87:$C$3416,3,FALSE)</f>
        <v>#N/A</v>
      </c>
      <c r="F23632" t="s">
        <v>21632</v>
      </c>
    </row>
    <row r="23633" spans="1:6" x14ac:dyDescent="0.25">
      <c r="A23633" t="s">
        <v>7033</v>
      </c>
      <c r="B23633" s="100" t="s">
        <v>19772</v>
      </c>
      <c r="C23633" s="100"/>
      <c r="D23633" s="124"/>
      <c r="E23633" s="157" t="e">
        <f>VLOOKUP(D23633,'SOAT LIQ'!$A$87:$C$3416,3,FALSE)</f>
        <v>#N/A</v>
      </c>
    </row>
    <row r="23634" spans="1:6" x14ac:dyDescent="0.25">
      <c r="A23634" t="s">
        <v>4339</v>
      </c>
      <c r="B23634" s="100" t="s">
        <v>19773</v>
      </c>
      <c r="C23634" s="99" t="s">
        <v>19774</v>
      </c>
      <c r="D23634" s="127">
        <v>3602</v>
      </c>
      <c r="E23634" s="157">
        <f>VLOOKUP(D23634,'SOAT LIQ'!$A$87:$C$3416,3,FALSE)</f>
        <v>8</v>
      </c>
      <c r="F23634" t="s">
        <v>21632</v>
      </c>
    </row>
    <row r="23635" spans="1:6" x14ac:dyDescent="0.25">
      <c r="A23635" t="s">
        <v>5745</v>
      </c>
      <c r="B23635" s="100" t="s">
        <v>19773</v>
      </c>
      <c r="C23635" s="99" t="s">
        <v>19774</v>
      </c>
      <c r="D23635" s="127">
        <v>3602</v>
      </c>
      <c r="E23635" s="157">
        <f>VLOOKUP(D23635,'SOAT LIQ'!$A$87:$C$3416,3,FALSE)</f>
        <v>8</v>
      </c>
      <c r="F23635" t="s">
        <v>21632</v>
      </c>
    </row>
    <row r="23636" spans="1:6" x14ac:dyDescent="0.25">
      <c r="A23636" t="s">
        <v>5748</v>
      </c>
      <c r="B23636" s="100" t="s">
        <v>19775</v>
      </c>
      <c r="C23636" s="100"/>
      <c r="D23636" s="124"/>
      <c r="E23636" s="157" t="e">
        <f>VLOOKUP(D23636,'SOAT LIQ'!$A$87:$C$3416,3,FALSE)</f>
        <v>#N/A</v>
      </c>
      <c r="F23636" t="s">
        <v>21632</v>
      </c>
    </row>
    <row r="23637" spans="1:6" x14ac:dyDescent="0.25">
      <c r="A23637" t="s">
        <v>4339</v>
      </c>
      <c r="B23637" s="100" t="s">
        <v>19775</v>
      </c>
      <c r="C23637" s="100"/>
      <c r="D23637" s="124"/>
      <c r="E23637" s="157" t="e">
        <f>VLOOKUP(D23637,'SOAT LIQ'!$A$87:$C$3416,3,FALSE)</f>
        <v>#N/A</v>
      </c>
      <c r="F23637" t="s">
        <v>21632</v>
      </c>
    </row>
    <row r="23638" spans="1:6" x14ac:dyDescent="0.25">
      <c r="A23638" t="s">
        <v>5745</v>
      </c>
      <c r="B23638" s="100" t="s">
        <v>19775</v>
      </c>
      <c r="C23638" s="100"/>
      <c r="D23638" s="124"/>
      <c r="E23638" s="157" t="e">
        <f>VLOOKUP(D23638,'SOAT LIQ'!$A$87:$C$3416,3,FALSE)</f>
        <v>#N/A</v>
      </c>
      <c r="F23638" t="s">
        <v>21632</v>
      </c>
    </row>
    <row r="23639" spans="1:6" x14ac:dyDescent="0.25">
      <c r="A23639" t="s">
        <v>5750</v>
      </c>
      <c r="B23639" s="100" t="s">
        <v>19776</v>
      </c>
      <c r="C23639" s="100"/>
      <c r="D23639" s="124"/>
      <c r="E23639" s="157" t="e">
        <f>VLOOKUP(D23639,'SOAT LIQ'!$A$87:$C$3416,3,FALSE)</f>
        <v>#N/A</v>
      </c>
      <c r="F23639" t="s">
        <v>21632</v>
      </c>
    </row>
    <row r="23640" spans="1:6" x14ac:dyDescent="0.25">
      <c r="A23640" t="s">
        <v>4339</v>
      </c>
      <c r="B23640" s="100" t="s">
        <v>19776</v>
      </c>
      <c r="C23640" s="100"/>
      <c r="D23640" s="124"/>
      <c r="E23640" s="157" t="e">
        <f>VLOOKUP(D23640,'SOAT LIQ'!$A$87:$C$3416,3,FALSE)</f>
        <v>#N/A</v>
      </c>
      <c r="F23640" t="s">
        <v>21632</v>
      </c>
    </row>
    <row r="23641" spans="1:6" x14ac:dyDescent="0.25">
      <c r="A23641" t="s">
        <v>5745</v>
      </c>
      <c r="B23641" s="100" t="s">
        <v>19776</v>
      </c>
      <c r="C23641" s="100"/>
      <c r="D23641" s="124"/>
      <c r="E23641" s="157" t="e">
        <f>VLOOKUP(D23641,'SOAT LIQ'!$A$87:$C$3416,3,FALSE)</f>
        <v>#N/A</v>
      </c>
      <c r="F23641" t="s">
        <v>21632</v>
      </c>
    </row>
    <row r="23642" spans="1:6" x14ac:dyDescent="0.25">
      <c r="A23642" t="s">
        <v>5936</v>
      </c>
      <c r="B23642" s="100" t="s">
        <v>19777</v>
      </c>
      <c r="C23642" s="100"/>
      <c r="D23642" s="124"/>
      <c r="E23642" s="157" t="e">
        <f>VLOOKUP(D23642,'SOAT LIQ'!$A$87:$C$3416,3,FALSE)</f>
        <v>#N/A</v>
      </c>
      <c r="F23642" t="s">
        <v>21632</v>
      </c>
    </row>
    <row r="23643" spans="1:6" x14ac:dyDescent="0.25">
      <c r="A23643" t="s">
        <v>5745</v>
      </c>
      <c r="B23643" s="100" t="s">
        <v>19777</v>
      </c>
      <c r="C23643" s="100"/>
      <c r="D23643" s="124"/>
      <c r="E23643" s="157" t="e">
        <f>VLOOKUP(D23643,'SOAT LIQ'!$A$87:$C$3416,3,FALSE)</f>
        <v>#N/A</v>
      </c>
      <c r="F23643" t="s">
        <v>21632</v>
      </c>
    </row>
    <row r="23644" spans="1:6" x14ac:dyDescent="0.25">
      <c r="A23644" t="s">
        <v>5936</v>
      </c>
      <c r="B23644" s="100" t="s">
        <v>19778</v>
      </c>
      <c r="C23644" s="100"/>
      <c r="D23644" s="124"/>
      <c r="E23644" s="157" t="e">
        <f>VLOOKUP(D23644,'SOAT LIQ'!$A$87:$C$3416,3,FALSE)</f>
        <v>#N/A</v>
      </c>
      <c r="F23644" t="s">
        <v>21632</v>
      </c>
    </row>
    <row r="23645" spans="1:6" x14ac:dyDescent="0.25">
      <c r="A23645" t="s">
        <v>5936</v>
      </c>
      <c r="B23645" s="100" t="s">
        <v>19779</v>
      </c>
      <c r="C23645" s="100"/>
      <c r="D23645" s="124"/>
      <c r="E23645" s="157" t="e">
        <f>VLOOKUP(D23645,'SOAT LIQ'!$A$87:$C$3416,3,FALSE)</f>
        <v>#N/A</v>
      </c>
      <c r="F23645" t="s">
        <v>21632</v>
      </c>
    </row>
    <row r="23646" spans="1:6" x14ac:dyDescent="0.25">
      <c r="A23646" t="s">
        <v>5745</v>
      </c>
      <c r="B23646" s="100" t="s">
        <v>19780</v>
      </c>
      <c r="C23646" s="100"/>
      <c r="D23646" s="124"/>
      <c r="E23646" s="157" t="e">
        <f>VLOOKUP(D23646,'SOAT LIQ'!$A$87:$C$3416,3,FALSE)</f>
        <v>#N/A</v>
      </c>
      <c r="F23646" t="s">
        <v>21632</v>
      </c>
    </row>
    <row r="23647" spans="1:6" x14ac:dyDescent="0.25">
      <c r="A23647" t="s">
        <v>5936</v>
      </c>
      <c r="B23647" s="100" t="s">
        <v>19780</v>
      </c>
      <c r="C23647" s="100"/>
      <c r="D23647" s="124"/>
      <c r="E23647" s="157" t="e">
        <f>VLOOKUP(D23647,'SOAT LIQ'!$A$87:$C$3416,3,FALSE)</f>
        <v>#N/A</v>
      </c>
      <c r="F23647" t="s">
        <v>21632</v>
      </c>
    </row>
    <row r="23648" spans="1:6" x14ac:dyDescent="0.25">
      <c r="A23648" t="s">
        <v>5745</v>
      </c>
      <c r="B23648" s="100" t="s">
        <v>19781</v>
      </c>
      <c r="C23648" s="100"/>
      <c r="D23648" s="124"/>
      <c r="E23648" s="157" t="e">
        <f>VLOOKUP(D23648,'SOAT LIQ'!$A$87:$C$3416,3,FALSE)</f>
        <v>#N/A</v>
      </c>
      <c r="F23648" t="s">
        <v>21632</v>
      </c>
    </row>
    <row r="23649" spans="1:6" x14ac:dyDescent="0.25">
      <c r="A23649" t="s">
        <v>5936</v>
      </c>
      <c r="B23649" s="100" t="s">
        <v>19781</v>
      </c>
      <c r="C23649" s="100"/>
      <c r="D23649" s="124"/>
      <c r="E23649" s="157" t="e">
        <f>VLOOKUP(D23649,'SOAT LIQ'!$A$87:$C$3416,3,FALSE)</f>
        <v>#N/A</v>
      </c>
      <c r="F23649" t="s">
        <v>21632</v>
      </c>
    </row>
    <row r="23650" spans="1:6" x14ac:dyDescent="0.25">
      <c r="A23650" t="s">
        <v>7342</v>
      </c>
      <c r="B23650" s="100" t="s">
        <v>19782</v>
      </c>
      <c r="C23650" s="100"/>
      <c r="D23650" s="124"/>
      <c r="E23650" s="157" t="e">
        <f>VLOOKUP(D23650,'SOAT LIQ'!$A$87:$C$3416,3,FALSE)</f>
        <v>#N/A</v>
      </c>
      <c r="F23650" t="s">
        <v>21632</v>
      </c>
    </row>
    <row r="23651" spans="1:6" x14ac:dyDescent="0.25">
      <c r="A23651" t="s">
        <v>5936</v>
      </c>
      <c r="B23651" s="100" t="s">
        <v>19782</v>
      </c>
      <c r="C23651" s="100"/>
      <c r="D23651" s="124"/>
      <c r="E23651" s="157" t="e">
        <f>VLOOKUP(D23651,'SOAT LIQ'!$A$87:$C$3416,3,FALSE)</f>
        <v>#N/A</v>
      </c>
      <c r="F23651" t="s">
        <v>21632</v>
      </c>
    </row>
    <row r="23652" spans="1:6" x14ac:dyDescent="0.25">
      <c r="A23652" t="s">
        <v>5936</v>
      </c>
      <c r="B23652" s="100" t="s">
        <v>19783</v>
      </c>
      <c r="C23652" s="100"/>
      <c r="D23652" s="124"/>
      <c r="E23652" s="157" t="e">
        <f>VLOOKUP(D23652,'SOAT LIQ'!$A$87:$C$3416,3,FALSE)</f>
        <v>#N/A</v>
      </c>
      <c r="F23652" t="s">
        <v>21632</v>
      </c>
    </row>
    <row r="23653" spans="1:6" x14ac:dyDescent="0.25">
      <c r="A23653" t="s">
        <v>5936</v>
      </c>
      <c r="B23653" s="100" t="s">
        <v>19784</v>
      </c>
      <c r="C23653" s="100"/>
      <c r="D23653" s="124"/>
      <c r="E23653" s="157" t="e">
        <f>VLOOKUP(D23653,'SOAT LIQ'!$A$87:$C$3416,3,FALSE)</f>
        <v>#N/A</v>
      </c>
      <c r="F23653" t="s">
        <v>21632</v>
      </c>
    </row>
    <row r="23654" spans="1:6" x14ac:dyDescent="0.25">
      <c r="A23654" t="s">
        <v>5936</v>
      </c>
      <c r="B23654" s="100" t="s">
        <v>19785</v>
      </c>
      <c r="C23654" s="100"/>
      <c r="D23654" s="124"/>
      <c r="E23654" s="157" t="e">
        <f>VLOOKUP(D23654,'SOAT LIQ'!$A$87:$C$3416,3,FALSE)</f>
        <v>#N/A</v>
      </c>
      <c r="F23654" t="s">
        <v>21632</v>
      </c>
    </row>
    <row r="23655" spans="1:6" x14ac:dyDescent="0.25">
      <c r="A23655" t="s">
        <v>5936</v>
      </c>
      <c r="B23655" s="100" t="s">
        <v>19786</v>
      </c>
      <c r="C23655" s="100"/>
      <c r="D23655" s="124"/>
      <c r="E23655" s="157" t="e">
        <f>VLOOKUP(D23655,'SOAT LIQ'!$A$87:$C$3416,3,FALSE)</f>
        <v>#N/A</v>
      </c>
      <c r="F23655" t="s">
        <v>21632</v>
      </c>
    </row>
    <row r="23656" spans="1:6" x14ac:dyDescent="0.25">
      <c r="A23656" t="s">
        <v>5936</v>
      </c>
      <c r="B23656" s="100" t="s">
        <v>19787</v>
      </c>
      <c r="C23656" s="100"/>
      <c r="D23656" s="124"/>
      <c r="E23656" s="157" t="e">
        <f>VLOOKUP(D23656,'SOAT LIQ'!$A$87:$C$3416,3,FALSE)</f>
        <v>#N/A</v>
      </c>
      <c r="F23656" t="s">
        <v>21632</v>
      </c>
    </row>
    <row r="23657" spans="1:6" x14ac:dyDescent="0.25">
      <c r="A23657" t="s">
        <v>5936</v>
      </c>
      <c r="B23657" s="100" t="s">
        <v>19788</v>
      </c>
      <c r="C23657" s="100"/>
      <c r="D23657" s="124"/>
      <c r="E23657" s="157" t="e">
        <f>VLOOKUP(D23657,'SOAT LIQ'!$A$87:$C$3416,3,FALSE)</f>
        <v>#N/A</v>
      </c>
      <c r="F23657" t="s">
        <v>21632</v>
      </c>
    </row>
    <row r="23658" spans="1:6" x14ac:dyDescent="0.25">
      <c r="A23658" t="s">
        <v>4339</v>
      </c>
      <c r="B23658" s="100" t="s">
        <v>19789</v>
      </c>
      <c r="C23658" s="100"/>
      <c r="D23658" s="124"/>
      <c r="E23658" s="157" t="e">
        <f>VLOOKUP(D23658,'SOAT LIQ'!$A$87:$C$3416,3,FALSE)</f>
        <v>#N/A</v>
      </c>
      <c r="F23658" t="s">
        <v>21632</v>
      </c>
    </row>
    <row r="23659" spans="1:6" x14ac:dyDescent="0.25">
      <c r="A23659" t="s">
        <v>5936</v>
      </c>
      <c r="B23659" s="100" t="s">
        <v>19789</v>
      </c>
      <c r="C23659" s="100"/>
      <c r="D23659" s="124"/>
      <c r="E23659" s="157" t="e">
        <f>VLOOKUP(D23659,'SOAT LIQ'!$A$87:$C$3416,3,FALSE)</f>
        <v>#N/A</v>
      </c>
      <c r="F23659" t="s">
        <v>21632</v>
      </c>
    </row>
    <row r="23660" spans="1:6" x14ac:dyDescent="0.25">
      <c r="A23660" t="s">
        <v>5936</v>
      </c>
      <c r="B23660" s="100" t="s">
        <v>19790</v>
      </c>
      <c r="C23660" s="100"/>
      <c r="D23660" s="124"/>
      <c r="E23660" s="157" t="e">
        <f>VLOOKUP(D23660,'SOAT LIQ'!$A$87:$C$3416,3,FALSE)</f>
        <v>#N/A</v>
      </c>
      <c r="F23660" t="s">
        <v>21632</v>
      </c>
    </row>
    <row r="23661" spans="1:6" x14ac:dyDescent="0.25">
      <c r="A23661" t="s">
        <v>4339</v>
      </c>
      <c r="B23661" s="100" t="s">
        <v>19790</v>
      </c>
      <c r="C23661" s="100"/>
      <c r="D23661" s="124"/>
      <c r="E23661" s="157" t="e">
        <f>VLOOKUP(D23661,'SOAT LIQ'!$A$87:$C$3416,3,FALSE)</f>
        <v>#N/A</v>
      </c>
      <c r="F23661" t="s">
        <v>21632</v>
      </c>
    </row>
    <row r="23662" spans="1:6" x14ac:dyDescent="0.25">
      <c r="A23662" t="s">
        <v>5936</v>
      </c>
      <c r="B23662" s="100" t="s">
        <v>19791</v>
      </c>
      <c r="C23662" s="100"/>
      <c r="D23662" s="124"/>
      <c r="E23662" s="157" t="e">
        <f>VLOOKUP(D23662,'SOAT LIQ'!$A$87:$C$3416,3,FALSE)</f>
        <v>#N/A</v>
      </c>
      <c r="F23662" t="s">
        <v>21632</v>
      </c>
    </row>
    <row r="23663" spans="1:6" x14ac:dyDescent="0.25">
      <c r="A23663" t="s">
        <v>5936</v>
      </c>
      <c r="B23663" s="100" t="s">
        <v>19792</v>
      </c>
      <c r="C23663" s="100"/>
      <c r="D23663" s="124"/>
      <c r="E23663" s="157" t="e">
        <f>VLOOKUP(D23663,'SOAT LIQ'!$A$87:$C$3416,3,FALSE)</f>
        <v>#N/A</v>
      </c>
      <c r="F23663" t="s">
        <v>21632</v>
      </c>
    </row>
    <row r="23664" spans="1:6" x14ac:dyDescent="0.25">
      <c r="A23664" t="s">
        <v>4339</v>
      </c>
      <c r="B23664" s="100" t="s">
        <v>19792</v>
      </c>
      <c r="C23664" s="100"/>
      <c r="D23664" s="124"/>
      <c r="E23664" s="157" t="e">
        <f>VLOOKUP(D23664,'SOAT LIQ'!$A$87:$C$3416,3,FALSE)</f>
        <v>#N/A</v>
      </c>
      <c r="F23664" t="s">
        <v>21632</v>
      </c>
    </row>
    <row r="23665" spans="1:6" x14ac:dyDescent="0.25">
      <c r="A23665" t="s">
        <v>5508</v>
      </c>
      <c r="B23665" s="100" t="s">
        <v>19793</v>
      </c>
      <c r="C23665" s="100"/>
      <c r="D23665" s="124"/>
      <c r="E23665" s="157" t="e">
        <f>VLOOKUP(D23665,'SOAT LIQ'!$A$87:$C$3416,3,FALSE)</f>
        <v>#N/A</v>
      </c>
      <c r="F23665" t="s">
        <v>21632</v>
      </c>
    </row>
    <row r="23666" spans="1:6" x14ac:dyDescent="0.25">
      <c r="A23666" t="s">
        <v>5508</v>
      </c>
      <c r="B23666" s="100" t="s">
        <v>19794</v>
      </c>
      <c r="C23666" s="100"/>
      <c r="D23666" s="124"/>
      <c r="E23666" s="157" t="e">
        <f>VLOOKUP(D23666,'SOAT LIQ'!$A$87:$C$3416,3,FALSE)</f>
        <v>#N/A</v>
      </c>
      <c r="F23666" t="s">
        <v>21632</v>
      </c>
    </row>
    <row r="23667" spans="1:6" x14ac:dyDescent="0.25">
      <c r="A23667" t="s">
        <v>5508</v>
      </c>
      <c r="B23667" s="100" t="s">
        <v>19795</v>
      </c>
      <c r="C23667" s="100"/>
      <c r="D23667" s="124"/>
      <c r="E23667" s="157" t="e">
        <f>VLOOKUP(D23667,'SOAT LIQ'!$A$87:$C$3416,3,FALSE)</f>
        <v>#N/A</v>
      </c>
      <c r="F23667" t="s">
        <v>21632</v>
      </c>
    </row>
    <row r="23668" spans="1:6" x14ac:dyDescent="0.25">
      <c r="A23668" t="s">
        <v>5508</v>
      </c>
      <c r="B23668" s="100" t="s">
        <v>19796</v>
      </c>
      <c r="C23668" s="100"/>
      <c r="D23668" s="124"/>
      <c r="E23668" s="157" t="e">
        <f>VLOOKUP(D23668,'SOAT LIQ'!$A$87:$C$3416,3,FALSE)</f>
        <v>#N/A</v>
      </c>
      <c r="F23668" t="s">
        <v>21632</v>
      </c>
    </row>
    <row r="23669" spans="1:6" x14ac:dyDescent="0.25">
      <c r="A23669" t="s">
        <v>5509</v>
      </c>
      <c r="B23669" s="100" t="s">
        <v>19797</v>
      </c>
      <c r="C23669" s="100"/>
      <c r="D23669" s="124"/>
      <c r="E23669" s="157" t="e">
        <f>VLOOKUP(D23669,'SOAT LIQ'!$A$87:$C$3416,3,FALSE)</f>
        <v>#N/A</v>
      </c>
      <c r="F23669" t="s">
        <v>5509</v>
      </c>
    </row>
    <row r="23670" spans="1:6" x14ac:dyDescent="0.25">
      <c r="A23670" t="s">
        <v>5509</v>
      </c>
      <c r="B23670" s="100" t="s">
        <v>19798</v>
      </c>
      <c r="C23670" s="100"/>
      <c r="D23670" s="124"/>
      <c r="E23670" s="157" t="e">
        <f>VLOOKUP(D23670,'SOAT LIQ'!$A$87:$C$3416,3,FALSE)</f>
        <v>#N/A</v>
      </c>
      <c r="F23670" t="s">
        <v>5509</v>
      </c>
    </row>
    <row r="23671" spans="1:6" x14ac:dyDescent="0.25">
      <c r="A23671" t="s">
        <v>7102</v>
      </c>
      <c r="B23671" s="100" t="s">
        <v>19799</v>
      </c>
      <c r="C23671" s="100"/>
      <c r="D23671" s="124"/>
      <c r="E23671" s="157" t="e">
        <f>VLOOKUP(D23671,'SOAT LIQ'!$A$87:$C$3416,3,FALSE)</f>
        <v>#N/A</v>
      </c>
    </row>
    <row r="23672" spans="1:6" x14ac:dyDescent="0.25">
      <c r="A23672" t="s">
        <v>5841</v>
      </c>
      <c r="B23672" s="100" t="s">
        <v>19799</v>
      </c>
      <c r="C23672" s="100"/>
      <c r="D23672" s="124"/>
      <c r="E23672" s="157" t="e">
        <f>VLOOKUP(D23672,'SOAT LIQ'!$A$87:$C$3416,3,FALSE)</f>
        <v>#N/A</v>
      </c>
    </row>
    <row r="23673" spans="1:6" x14ac:dyDescent="0.25">
      <c r="A23673" t="s">
        <v>7102</v>
      </c>
      <c r="B23673" s="100" t="s">
        <v>19800</v>
      </c>
      <c r="C23673" s="100"/>
      <c r="D23673" s="124"/>
      <c r="E23673" s="157" t="e">
        <f>VLOOKUP(D23673,'SOAT LIQ'!$A$87:$C$3416,3,FALSE)</f>
        <v>#N/A</v>
      </c>
    </row>
    <row r="23674" spans="1:6" x14ac:dyDescent="0.25">
      <c r="A23674" t="s">
        <v>5841</v>
      </c>
      <c r="B23674" s="100" t="s">
        <v>19800</v>
      </c>
      <c r="C23674" s="100"/>
      <c r="D23674" s="124"/>
      <c r="E23674" s="157" t="e">
        <f>VLOOKUP(D23674,'SOAT LIQ'!$A$87:$C$3416,3,FALSE)</f>
        <v>#N/A</v>
      </c>
    </row>
    <row r="23675" spans="1:6" x14ac:dyDescent="0.25">
      <c r="A23675" t="s">
        <v>7102</v>
      </c>
      <c r="B23675" s="100" t="s">
        <v>19801</v>
      </c>
      <c r="C23675" s="100"/>
      <c r="D23675" s="124"/>
      <c r="E23675" s="157" t="e">
        <f>VLOOKUP(D23675,'SOAT LIQ'!$A$87:$C$3416,3,FALSE)</f>
        <v>#N/A</v>
      </c>
    </row>
    <row r="23676" spans="1:6" x14ac:dyDescent="0.25">
      <c r="A23676" t="s">
        <v>5841</v>
      </c>
      <c r="B23676" s="100" t="s">
        <v>19801</v>
      </c>
      <c r="C23676" s="100"/>
      <c r="D23676" s="124"/>
      <c r="E23676" s="157" t="e">
        <f>VLOOKUP(D23676,'SOAT LIQ'!$A$87:$C$3416,3,FALSE)</f>
        <v>#N/A</v>
      </c>
    </row>
    <row r="23677" spans="1:6" x14ac:dyDescent="0.25">
      <c r="A23677" t="s">
        <v>7772</v>
      </c>
      <c r="B23677" s="100" t="s">
        <v>19802</v>
      </c>
      <c r="C23677" s="100"/>
      <c r="D23677" s="124"/>
      <c r="E23677" s="157" t="e">
        <f>VLOOKUP(D23677,'SOAT LIQ'!$A$87:$C$3416,3,FALSE)</f>
        <v>#N/A</v>
      </c>
    </row>
    <row r="23678" spans="1:6" x14ac:dyDescent="0.25">
      <c r="A23678" t="s">
        <v>8089</v>
      </c>
      <c r="B23678" s="100" t="s">
        <v>19803</v>
      </c>
      <c r="C23678" s="100"/>
      <c r="D23678" s="124"/>
      <c r="E23678" s="157" t="e">
        <f>VLOOKUP(D23678,'SOAT LIQ'!$A$87:$C$3416,3,FALSE)</f>
        <v>#N/A</v>
      </c>
    </row>
    <row r="23679" spans="1:6" x14ac:dyDescent="0.25">
      <c r="A23679" t="s">
        <v>7772</v>
      </c>
      <c r="B23679" s="100" t="s">
        <v>19804</v>
      </c>
      <c r="C23679" s="100"/>
      <c r="D23679" s="124"/>
      <c r="E23679" s="157" t="e">
        <f>VLOOKUP(D23679,'SOAT LIQ'!$A$87:$C$3416,3,FALSE)</f>
        <v>#N/A</v>
      </c>
    </row>
    <row r="23680" spans="1:6" x14ac:dyDescent="0.25">
      <c r="A23680" t="s">
        <v>7772</v>
      </c>
      <c r="B23680" s="100" t="s">
        <v>19805</v>
      </c>
      <c r="C23680" s="100"/>
      <c r="D23680" s="124"/>
      <c r="E23680" s="157" t="e">
        <f>VLOOKUP(D23680,'SOAT LIQ'!$A$87:$C$3416,3,FALSE)</f>
        <v>#N/A</v>
      </c>
    </row>
    <row r="23681" spans="1:6" x14ac:dyDescent="0.25">
      <c r="A23681" t="s">
        <v>5508</v>
      </c>
      <c r="B23681" s="100" t="s">
        <v>19806</v>
      </c>
      <c r="C23681" s="100"/>
      <c r="D23681" s="124"/>
      <c r="E23681" s="157" t="e">
        <f>VLOOKUP(D23681,'SOAT LIQ'!$A$87:$C$3416,3,FALSE)</f>
        <v>#N/A</v>
      </c>
      <c r="F23681" t="s">
        <v>21632</v>
      </c>
    </row>
    <row r="23682" spans="1:6" x14ac:dyDescent="0.25">
      <c r="A23682" t="s">
        <v>7772</v>
      </c>
      <c r="B23682" s="100" t="s">
        <v>19807</v>
      </c>
      <c r="C23682" s="100"/>
      <c r="D23682" s="124"/>
      <c r="E23682" s="157" t="e">
        <f>VLOOKUP(D23682,'SOAT LIQ'!$A$87:$C$3416,3,FALSE)</f>
        <v>#N/A</v>
      </c>
    </row>
    <row r="23683" spans="1:6" x14ac:dyDescent="0.25">
      <c r="A23683" t="s">
        <v>5509</v>
      </c>
      <c r="B23683" s="100" t="s">
        <v>19808</v>
      </c>
      <c r="C23683" s="100"/>
      <c r="D23683" s="124"/>
      <c r="E23683" s="157" t="e">
        <f>VLOOKUP(D23683,'SOAT LIQ'!$A$87:$C$3416,3,FALSE)</f>
        <v>#N/A</v>
      </c>
      <c r="F23683" t="s">
        <v>5509</v>
      </c>
    </row>
    <row r="23684" spans="1:6" x14ac:dyDescent="0.25">
      <c r="A23684" t="s">
        <v>5508</v>
      </c>
      <c r="B23684" s="100" t="s">
        <v>19808</v>
      </c>
      <c r="C23684" s="100"/>
      <c r="D23684" s="124"/>
      <c r="E23684" s="157" t="e">
        <f>VLOOKUP(D23684,'SOAT LIQ'!$A$87:$C$3416,3,FALSE)</f>
        <v>#N/A</v>
      </c>
      <c r="F23684" t="s">
        <v>21632</v>
      </c>
    </row>
    <row r="23685" spans="1:6" x14ac:dyDescent="0.25">
      <c r="A23685" t="s">
        <v>5796</v>
      </c>
      <c r="B23685" s="100" t="s">
        <v>19808</v>
      </c>
      <c r="C23685" s="100"/>
      <c r="D23685" s="124"/>
      <c r="E23685" s="157" t="e">
        <f>VLOOKUP(D23685,'SOAT LIQ'!$A$87:$C$3416,3,FALSE)</f>
        <v>#N/A</v>
      </c>
      <c r="F23685" t="s">
        <v>21632</v>
      </c>
    </row>
    <row r="23686" spans="1:6" x14ac:dyDescent="0.25">
      <c r="A23686" t="s">
        <v>5509</v>
      </c>
      <c r="B23686" s="100" t="s">
        <v>19809</v>
      </c>
      <c r="C23686" s="100"/>
      <c r="D23686" s="124"/>
      <c r="E23686" s="157" t="e">
        <f>VLOOKUP(D23686,'SOAT LIQ'!$A$87:$C$3416,3,FALSE)</f>
        <v>#N/A</v>
      </c>
      <c r="F23686" t="s">
        <v>5509</v>
      </c>
    </row>
    <row r="23687" spans="1:6" x14ac:dyDescent="0.25">
      <c r="A23687" t="s">
        <v>5796</v>
      </c>
      <c r="B23687" s="100" t="s">
        <v>19809</v>
      </c>
      <c r="C23687" s="100"/>
      <c r="D23687" s="124"/>
      <c r="E23687" s="157" t="e">
        <f>VLOOKUP(D23687,'SOAT LIQ'!$A$87:$C$3416,3,FALSE)</f>
        <v>#N/A</v>
      </c>
      <c r="F23687" t="s">
        <v>21632</v>
      </c>
    </row>
    <row r="23688" spans="1:6" x14ac:dyDescent="0.25">
      <c r="A23688" t="s">
        <v>5508</v>
      </c>
      <c r="B23688" s="100" t="s">
        <v>19810</v>
      </c>
      <c r="C23688" s="100"/>
      <c r="D23688" s="124"/>
      <c r="E23688" s="157" t="e">
        <f>VLOOKUP(D23688,'SOAT LIQ'!$A$87:$C$3416,3,FALSE)</f>
        <v>#N/A</v>
      </c>
      <c r="F23688" t="s">
        <v>21632</v>
      </c>
    </row>
    <row r="23689" spans="1:6" x14ac:dyDescent="0.25">
      <c r="A23689" t="s">
        <v>5796</v>
      </c>
      <c r="B23689" s="100" t="s">
        <v>19810</v>
      </c>
      <c r="C23689" s="100"/>
      <c r="D23689" s="124"/>
      <c r="E23689" s="157" t="e">
        <f>VLOOKUP(D23689,'SOAT LIQ'!$A$87:$C$3416,3,FALSE)</f>
        <v>#N/A</v>
      </c>
      <c r="F23689" t="s">
        <v>21632</v>
      </c>
    </row>
    <row r="23690" spans="1:6" x14ac:dyDescent="0.25">
      <c r="A23690" t="s">
        <v>5508</v>
      </c>
      <c r="B23690" s="100" t="s">
        <v>19811</v>
      </c>
      <c r="C23690" s="100"/>
      <c r="D23690" s="124"/>
      <c r="E23690" s="157" t="e">
        <f>VLOOKUP(D23690,'SOAT LIQ'!$A$87:$C$3416,3,FALSE)</f>
        <v>#N/A</v>
      </c>
      <c r="F23690" t="s">
        <v>21632</v>
      </c>
    </row>
    <row r="23691" spans="1:6" x14ac:dyDescent="0.25">
      <c r="A23691" t="s">
        <v>5796</v>
      </c>
      <c r="B23691" s="100" t="s">
        <v>19811</v>
      </c>
      <c r="C23691" s="100"/>
      <c r="D23691" s="124"/>
      <c r="E23691" s="157" t="e">
        <f>VLOOKUP(D23691,'SOAT LIQ'!$A$87:$C$3416,3,FALSE)</f>
        <v>#N/A</v>
      </c>
      <c r="F23691" t="s">
        <v>21632</v>
      </c>
    </row>
    <row r="23692" spans="1:6" x14ac:dyDescent="0.25">
      <c r="A23692" t="s">
        <v>5796</v>
      </c>
      <c r="B23692" s="100" t="s">
        <v>19812</v>
      </c>
      <c r="C23692" s="100"/>
      <c r="D23692" s="124"/>
      <c r="E23692" s="157" t="e">
        <f>VLOOKUP(D23692,'SOAT LIQ'!$A$87:$C$3416,3,FALSE)</f>
        <v>#N/A</v>
      </c>
      <c r="F23692" t="s">
        <v>21632</v>
      </c>
    </row>
    <row r="23693" spans="1:6" x14ac:dyDescent="0.25">
      <c r="A23693" t="s">
        <v>5796</v>
      </c>
      <c r="B23693" s="100" t="s">
        <v>19813</v>
      </c>
      <c r="C23693" s="100"/>
      <c r="D23693" s="124"/>
      <c r="E23693" s="157" t="e">
        <f>VLOOKUP(D23693,'SOAT LIQ'!$A$87:$C$3416,3,FALSE)</f>
        <v>#N/A</v>
      </c>
      <c r="F23693" t="s">
        <v>21632</v>
      </c>
    </row>
    <row r="23694" spans="1:6" x14ac:dyDescent="0.25">
      <c r="A23694" t="s">
        <v>5508</v>
      </c>
      <c r="B23694" s="100" t="s">
        <v>19814</v>
      </c>
      <c r="C23694" s="100"/>
      <c r="D23694" s="124"/>
      <c r="E23694" s="157" t="e">
        <f>VLOOKUP(D23694,'SOAT LIQ'!$A$87:$C$3416,3,FALSE)</f>
        <v>#N/A</v>
      </c>
      <c r="F23694" t="s">
        <v>21632</v>
      </c>
    </row>
    <row r="23695" spans="1:6" x14ac:dyDescent="0.25">
      <c r="A23695" t="s">
        <v>5796</v>
      </c>
      <c r="B23695" s="100" t="s">
        <v>19814</v>
      </c>
      <c r="C23695" s="100"/>
      <c r="D23695" s="124"/>
      <c r="E23695" s="157" t="e">
        <f>VLOOKUP(D23695,'SOAT LIQ'!$A$87:$C$3416,3,FALSE)</f>
        <v>#N/A</v>
      </c>
      <c r="F23695" t="s">
        <v>21632</v>
      </c>
    </row>
    <row r="23696" spans="1:6" x14ac:dyDescent="0.25">
      <c r="A23696" t="s">
        <v>5922</v>
      </c>
      <c r="B23696" s="100" t="s">
        <v>19815</v>
      </c>
      <c r="C23696" s="100"/>
      <c r="D23696" s="124"/>
      <c r="E23696" s="157" t="e">
        <f>VLOOKUP(D23696,'SOAT LIQ'!$A$87:$C$3416,3,FALSE)</f>
        <v>#N/A</v>
      </c>
      <c r="F23696" t="s">
        <v>21632</v>
      </c>
    </row>
    <row r="23697" spans="1:6" x14ac:dyDescent="0.25">
      <c r="A23697" t="s">
        <v>5796</v>
      </c>
      <c r="B23697" s="100" t="s">
        <v>19815</v>
      </c>
      <c r="C23697" s="100"/>
      <c r="D23697" s="124"/>
      <c r="E23697" s="157" t="e">
        <f>VLOOKUP(D23697,'SOAT LIQ'!$A$87:$C$3416,3,FALSE)</f>
        <v>#N/A</v>
      </c>
      <c r="F23697" t="s">
        <v>21632</v>
      </c>
    </row>
    <row r="23698" spans="1:6" x14ac:dyDescent="0.25">
      <c r="A23698" t="s">
        <v>5796</v>
      </c>
      <c r="B23698" s="100" t="s">
        <v>19816</v>
      </c>
      <c r="C23698" s="100"/>
      <c r="D23698" s="124"/>
      <c r="E23698" s="157" t="e">
        <f>VLOOKUP(D23698,'SOAT LIQ'!$A$87:$C$3416,3,FALSE)</f>
        <v>#N/A</v>
      </c>
      <c r="F23698" t="s">
        <v>21632</v>
      </c>
    </row>
    <row r="23699" spans="1:6" x14ac:dyDescent="0.25">
      <c r="A23699" t="s">
        <v>5796</v>
      </c>
      <c r="B23699" s="100" t="s">
        <v>19817</v>
      </c>
      <c r="C23699" s="100"/>
      <c r="D23699" s="124"/>
      <c r="E23699" s="157" t="e">
        <f>VLOOKUP(D23699,'SOAT LIQ'!$A$87:$C$3416,3,FALSE)</f>
        <v>#N/A</v>
      </c>
      <c r="F23699" t="s">
        <v>21632</v>
      </c>
    </row>
    <row r="23700" spans="1:6" x14ac:dyDescent="0.25">
      <c r="A23700" t="s">
        <v>5796</v>
      </c>
      <c r="B23700" s="100" t="s">
        <v>19818</v>
      </c>
      <c r="C23700" s="100"/>
      <c r="D23700" s="124"/>
      <c r="E23700" s="157" t="e">
        <f>VLOOKUP(D23700,'SOAT LIQ'!$A$87:$C$3416,3,FALSE)</f>
        <v>#N/A</v>
      </c>
      <c r="F23700" t="s">
        <v>21632</v>
      </c>
    </row>
    <row r="23701" spans="1:6" x14ac:dyDescent="0.25">
      <c r="A23701" t="s">
        <v>5796</v>
      </c>
      <c r="B23701" s="100" t="s">
        <v>19819</v>
      </c>
      <c r="C23701" s="100"/>
      <c r="D23701" s="124"/>
      <c r="E23701" s="157" t="e">
        <f>VLOOKUP(D23701,'SOAT LIQ'!$A$87:$C$3416,3,FALSE)</f>
        <v>#N/A</v>
      </c>
      <c r="F23701" t="s">
        <v>21632</v>
      </c>
    </row>
    <row r="23702" spans="1:6" x14ac:dyDescent="0.25">
      <c r="A23702" t="s">
        <v>5796</v>
      </c>
      <c r="B23702" s="100" t="s">
        <v>19820</v>
      </c>
      <c r="C23702" s="100"/>
      <c r="D23702" s="124"/>
      <c r="E23702" s="157" t="e">
        <f>VLOOKUP(D23702,'SOAT LIQ'!$A$87:$C$3416,3,FALSE)</f>
        <v>#N/A</v>
      </c>
      <c r="F23702" t="s">
        <v>21632</v>
      </c>
    </row>
    <row r="23703" spans="1:6" x14ac:dyDescent="0.25">
      <c r="A23703" t="s">
        <v>5796</v>
      </c>
      <c r="B23703" s="100" t="s">
        <v>19821</v>
      </c>
      <c r="C23703" s="100"/>
      <c r="D23703" s="124"/>
      <c r="E23703" s="157" t="e">
        <f>VLOOKUP(D23703,'SOAT LIQ'!$A$87:$C$3416,3,FALSE)</f>
        <v>#N/A</v>
      </c>
      <c r="F23703" t="s">
        <v>21632</v>
      </c>
    </row>
    <row r="23704" spans="1:6" x14ac:dyDescent="0.25">
      <c r="A23704" t="s">
        <v>5796</v>
      </c>
      <c r="B23704" s="100" t="s">
        <v>19822</v>
      </c>
      <c r="C23704" s="100"/>
      <c r="D23704" s="124"/>
      <c r="E23704" s="157" t="e">
        <f>VLOOKUP(D23704,'SOAT LIQ'!$A$87:$C$3416,3,FALSE)</f>
        <v>#N/A</v>
      </c>
      <c r="F23704" t="s">
        <v>21632</v>
      </c>
    </row>
    <row r="23705" spans="1:6" x14ac:dyDescent="0.25">
      <c r="A23705" t="s">
        <v>4339</v>
      </c>
      <c r="B23705" s="100" t="s">
        <v>19823</v>
      </c>
      <c r="C23705" s="100"/>
      <c r="D23705" s="124"/>
      <c r="E23705" s="157" t="e">
        <f>VLOOKUP(D23705,'SOAT LIQ'!$A$87:$C$3416,3,FALSE)</f>
        <v>#N/A</v>
      </c>
      <c r="F23705" t="s">
        <v>21632</v>
      </c>
    </row>
    <row r="23706" spans="1:6" x14ac:dyDescent="0.25">
      <c r="A23706" t="s">
        <v>5509</v>
      </c>
      <c r="B23706" s="100" t="s">
        <v>19823</v>
      </c>
      <c r="C23706" s="100"/>
      <c r="D23706" s="124"/>
      <c r="E23706" s="157" t="e">
        <f>VLOOKUP(D23706,'SOAT LIQ'!$A$87:$C$3416,3,FALSE)</f>
        <v>#N/A</v>
      </c>
      <c r="F23706" t="s">
        <v>5509</v>
      </c>
    </row>
    <row r="23707" spans="1:6" x14ac:dyDescent="0.25">
      <c r="A23707" t="s">
        <v>5482</v>
      </c>
      <c r="B23707" s="100" t="s">
        <v>19824</v>
      </c>
      <c r="C23707" s="100"/>
      <c r="D23707" s="124"/>
      <c r="E23707" s="157" t="e">
        <f>VLOOKUP(D23707,'SOAT LIQ'!$A$87:$C$3416,3,FALSE)</f>
        <v>#N/A</v>
      </c>
      <c r="F23707" t="s">
        <v>21632</v>
      </c>
    </row>
    <row r="23708" spans="1:6" x14ac:dyDescent="0.25">
      <c r="A23708" t="s">
        <v>5509</v>
      </c>
      <c r="B23708" s="100" t="s">
        <v>19824</v>
      </c>
      <c r="C23708" s="100"/>
      <c r="D23708" s="124"/>
      <c r="E23708" s="157" t="e">
        <f>VLOOKUP(D23708,'SOAT LIQ'!$A$87:$C$3416,3,FALSE)</f>
        <v>#N/A</v>
      </c>
      <c r="F23708" t="s">
        <v>5509</v>
      </c>
    </row>
    <row r="23709" spans="1:6" x14ac:dyDescent="0.25">
      <c r="A23709" t="s">
        <v>5748</v>
      </c>
      <c r="B23709" s="100" t="s">
        <v>19825</v>
      </c>
      <c r="C23709" s="100"/>
      <c r="D23709" s="124"/>
      <c r="E23709" s="157" t="e">
        <f>VLOOKUP(D23709,'SOAT LIQ'!$A$87:$C$3416,3,FALSE)</f>
        <v>#N/A</v>
      </c>
      <c r="F23709" t="s">
        <v>21632</v>
      </c>
    </row>
    <row r="23710" spans="1:6" x14ac:dyDescent="0.25">
      <c r="A23710" t="s">
        <v>5508</v>
      </c>
      <c r="B23710" s="100" t="s">
        <v>19825</v>
      </c>
      <c r="C23710" s="100"/>
      <c r="D23710" s="124"/>
      <c r="E23710" s="157" t="e">
        <f>VLOOKUP(D23710,'SOAT LIQ'!$A$87:$C$3416,3,FALSE)</f>
        <v>#N/A</v>
      </c>
      <c r="F23710" t="s">
        <v>21632</v>
      </c>
    </row>
    <row r="23711" spans="1:6" x14ac:dyDescent="0.25">
      <c r="A23711" t="s">
        <v>5796</v>
      </c>
      <c r="B23711" s="100" t="s">
        <v>19825</v>
      </c>
      <c r="C23711" s="100"/>
      <c r="D23711" s="124"/>
      <c r="E23711" s="157" t="e">
        <f>VLOOKUP(D23711,'SOAT LIQ'!$A$87:$C$3416,3,FALSE)</f>
        <v>#N/A</v>
      </c>
      <c r="F23711" t="s">
        <v>21632</v>
      </c>
    </row>
    <row r="23712" spans="1:6" x14ac:dyDescent="0.25">
      <c r="A23712" t="s">
        <v>8466</v>
      </c>
      <c r="B23712" s="100" t="s">
        <v>19826</v>
      </c>
      <c r="C23712" s="100"/>
      <c r="D23712" s="124"/>
      <c r="E23712" s="157" t="e">
        <f>VLOOKUP(D23712,'SOAT LIQ'!$A$87:$C$3416,3,FALSE)</f>
        <v>#N/A</v>
      </c>
    </row>
    <row r="23713" spans="1:6" x14ac:dyDescent="0.25">
      <c r="A23713" t="s">
        <v>5748</v>
      </c>
      <c r="B23713" s="100" t="s">
        <v>19827</v>
      </c>
      <c r="C23713" s="100"/>
      <c r="D23713" s="124"/>
      <c r="E23713" s="157" t="e">
        <f>VLOOKUP(D23713,'SOAT LIQ'!$A$87:$C$3416,3,FALSE)</f>
        <v>#N/A</v>
      </c>
      <c r="F23713" t="s">
        <v>21632</v>
      </c>
    </row>
    <row r="23714" spans="1:6" x14ac:dyDescent="0.25">
      <c r="A23714" t="s">
        <v>5748</v>
      </c>
      <c r="B23714" s="100" t="s">
        <v>19828</v>
      </c>
      <c r="C23714" s="100"/>
      <c r="D23714" s="124"/>
      <c r="E23714" s="157" t="e">
        <f>VLOOKUP(D23714,'SOAT LIQ'!$A$87:$C$3416,3,FALSE)</f>
        <v>#N/A</v>
      </c>
      <c r="F23714" t="s">
        <v>21632</v>
      </c>
    </row>
    <row r="23715" spans="1:6" x14ac:dyDescent="0.25">
      <c r="A23715" t="s">
        <v>5796</v>
      </c>
      <c r="B23715" s="100" t="s">
        <v>19828</v>
      </c>
      <c r="C23715" s="100"/>
      <c r="D23715" s="124"/>
      <c r="E23715" s="157" t="e">
        <f>VLOOKUP(D23715,'SOAT LIQ'!$A$87:$C$3416,3,FALSE)</f>
        <v>#N/A</v>
      </c>
      <c r="F23715" t="s">
        <v>21632</v>
      </c>
    </row>
    <row r="23716" spans="1:6" x14ac:dyDescent="0.25">
      <c r="A23716" t="s">
        <v>5748</v>
      </c>
      <c r="B23716" s="100" t="s">
        <v>19829</v>
      </c>
      <c r="C23716" s="100"/>
      <c r="D23716" s="124"/>
      <c r="E23716" s="157" t="e">
        <f>VLOOKUP(D23716,'SOAT LIQ'!$A$87:$C$3416,3,FALSE)</f>
        <v>#N/A</v>
      </c>
      <c r="F23716" t="s">
        <v>21632</v>
      </c>
    </row>
    <row r="23717" spans="1:6" x14ac:dyDescent="0.25">
      <c r="A23717" t="s">
        <v>4339</v>
      </c>
      <c r="B23717" s="100" t="s">
        <v>19829</v>
      </c>
      <c r="C23717" s="100"/>
      <c r="D23717" s="124"/>
      <c r="E23717" s="157" t="e">
        <f>VLOOKUP(D23717,'SOAT LIQ'!$A$87:$C$3416,3,FALSE)</f>
        <v>#N/A</v>
      </c>
      <c r="F23717" t="s">
        <v>21632</v>
      </c>
    </row>
    <row r="23718" spans="1:6" x14ac:dyDescent="0.25">
      <c r="A23718" t="s">
        <v>8464</v>
      </c>
      <c r="B23718" s="100" t="s">
        <v>19830</v>
      </c>
      <c r="C23718" s="100"/>
      <c r="D23718" s="124"/>
      <c r="E23718" s="157" t="e">
        <f>VLOOKUP(D23718,'SOAT LIQ'!$A$87:$C$3416,3,FALSE)</f>
        <v>#N/A</v>
      </c>
    </row>
    <row r="23719" spans="1:6" x14ac:dyDescent="0.25">
      <c r="A23719" t="s">
        <v>8464</v>
      </c>
      <c r="B23719" s="100" t="s">
        <v>19831</v>
      </c>
      <c r="C23719" s="100"/>
      <c r="D23719" s="124"/>
      <c r="E23719" s="157" t="e">
        <f>VLOOKUP(D23719,'SOAT LIQ'!$A$87:$C$3416,3,FALSE)</f>
        <v>#N/A</v>
      </c>
    </row>
    <row r="23720" spans="1:6" x14ac:dyDescent="0.25">
      <c r="A23720" t="s">
        <v>8464</v>
      </c>
      <c r="B23720" s="100" t="s">
        <v>19832</v>
      </c>
      <c r="C23720" s="100"/>
      <c r="D23720" s="124"/>
      <c r="E23720" s="157" t="e">
        <f>VLOOKUP(D23720,'SOAT LIQ'!$A$87:$C$3416,3,FALSE)</f>
        <v>#N/A</v>
      </c>
    </row>
    <row r="23721" spans="1:6" x14ac:dyDescent="0.25">
      <c r="A23721" t="s">
        <v>8464</v>
      </c>
      <c r="B23721" s="100" t="s">
        <v>19833</v>
      </c>
      <c r="C23721" s="100"/>
      <c r="D23721" s="124"/>
      <c r="E23721" s="157" t="e">
        <f>VLOOKUP(D23721,'SOAT LIQ'!$A$87:$C$3416,3,FALSE)</f>
        <v>#N/A</v>
      </c>
    </row>
    <row r="23722" spans="1:6" x14ac:dyDescent="0.25">
      <c r="A23722" t="s">
        <v>8464</v>
      </c>
      <c r="B23722" s="100" t="s">
        <v>19834</v>
      </c>
      <c r="C23722" s="100"/>
      <c r="D23722" s="124"/>
      <c r="E23722" s="157" t="e">
        <f>VLOOKUP(D23722,'SOAT LIQ'!$A$87:$C$3416,3,FALSE)</f>
        <v>#N/A</v>
      </c>
    </row>
    <row r="23723" spans="1:6" x14ac:dyDescent="0.25">
      <c r="A23723" t="s">
        <v>8464</v>
      </c>
      <c r="B23723" s="100" t="s">
        <v>19835</v>
      </c>
      <c r="C23723" s="100"/>
      <c r="D23723" s="124"/>
      <c r="E23723" s="157" t="e">
        <f>VLOOKUP(D23723,'SOAT LIQ'!$A$87:$C$3416,3,FALSE)</f>
        <v>#N/A</v>
      </c>
    </row>
    <row r="23724" spans="1:6" x14ac:dyDescent="0.25">
      <c r="A23724" t="s">
        <v>8464</v>
      </c>
      <c r="B23724" s="100" t="s">
        <v>19836</v>
      </c>
      <c r="C23724" s="100"/>
      <c r="D23724" s="124"/>
      <c r="E23724" s="157" t="e">
        <f>VLOOKUP(D23724,'SOAT LIQ'!$A$87:$C$3416,3,FALSE)</f>
        <v>#N/A</v>
      </c>
    </row>
    <row r="23725" spans="1:6" x14ac:dyDescent="0.25">
      <c r="A23725" t="s">
        <v>8464</v>
      </c>
      <c r="B23725" s="100" t="s">
        <v>19837</v>
      </c>
      <c r="C23725" s="100"/>
      <c r="D23725" s="124"/>
      <c r="E23725" s="157" t="e">
        <f>VLOOKUP(D23725,'SOAT LIQ'!$A$87:$C$3416,3,FALSE)</f>
        <v>#N/A</v>
      </c>
    </row>
    <row r="23726" spans="1:6" x14ac:dyDescent="0.25">
      <c r="A23726" t="s">
        <v>6787</v>
      </c>
      <c r="B23726" s="100" t="s">
        <v>19838</v>
      </c>
      <c r="C23726" s="100"/>
      <c r="D23726" s="124"/>
      <c r="E23726" s="157" t="e">
        <f>VLOOKUP(D23726,'SOAT LIQ'!$A$87:$C$3416,3,FALSE)</f>
        <v>#N/A</v>
      </c>
    </row>
    <row r="23727" spans="1:6" x14ac:dyDescent="0.25">
      <c r="A23727" t="s">
        <v>4339</v>
      </c>
      <c r="B23727" s="100" t="s">
        <v>19839</v>
      </c>
      <c r="C23727" s="100"/>
      <c r="D23727" s="124"/>
      <c r="E23727" s="157" t="e">
        <f>VLOOKUP(D23727,'SOAT LIQ'!$A$87:$C$3416,3,FALSE)</f>
        <v>#N/A</v>
      </c>
      <c r="F23727" t="s">
        <v>21632</v>
      </c>
    </row>
    <row r="23728" spans="1:6" x14ac:dyDescent="0.25">
      <c r="A23728" t="s">
        <v>6023</v>
      </c>
      <c r="B23728" s="100" t="s">
        <v>19839</v>
      </c>
      <c r="C23728" s="100"/>
      <c r="D23728" s="124"/>
      <c r="E23728" s="157" t="e">
        <f>VLOOKUP(D23728,'SOAT LIQ'!$A$87:$C$3416,3,FALSE)</f>
        <v>#N/A</v>
      </c>
      <c r="F23728" t="s">
        <v>21632</v>
      </c>
    </row>
    <row r="23729" spans="1:6" x14ac:dyDescent="0.25">
      <c r="A23729" t="s">
        <v>6787</v>
      </c>
      <c r="B23729" s="100" t="s">
        <v>19840</v>
      </c>
      <c r="C23729" s="100"/>
      <c r="D23729" s="124"/>
      <c r="E23729" s="157" t="e">
        <f>VLOOKUP(D23729,'SOAT LIQ'!$A$87:$C$3416,3,FALSE)</f>
        <v>#N/A</v>
      </c>
    </row>
    <row r="23730" spans="1:6" x14ac:dyDescent="0.25">
      <c r="A23730" t="s">
        <v>6787</v>
      </c>
      <c r="B23730" s="100" t="s">
        <v>19841</v>
      </c>
      <c r="C23730" s="100"/>
      <c r="D23730" s="124"/>
      <c r="E23730" s="157" t="e">
        <f>VLOOKUP(D23730,'SOAT LIQ'!$A$87:$C$3416,3,FALSE)</f>
        <v>#N/A</v>
      </c>
    </row>
    <row r="23731" spans="1:6" x14ac:dyDescent="0.25">
      <c r="A23731" t="s">
        <v>6787</v>
      </c>
      <c r="B23731" s="100" t="s">
        <v>9026</v>
      </c>
      <c r="C23731" s="100"/>
      <c r="D23731" s="124"/>
      <c r="E23731" s="157" t="e">
        <f>VLOOKUP(D23731,'SOAT LIQ'!$A$87:$C$3416,3,FALSE)</f>
        <v>#N/A</v>
      </c>
    </row>
    <row r="23732" spans="1:6" x14ac:dyDescent="0.25">
      <c r="A23732" t="s">
        <v>6023</v>
      </c>
      <c r="B23732" s="100" t="s">
        <v>19842</v>
      </c>
      <c r="C23732" s="100"/>
      <c r="D23732" s="124"/>
      <c r="E23732" s="157" t="e">
        <f>VLOOKUP(D23732,'SOAT LIQ'!$A$87:$C$3416,3,FALSE)</f>
        <v>#N/A</v>
      </c>
      <c r="F23732" t="s">
        <v>21632</v>
      </c>
    </row>
    <row r="23733" spans="1:6" x14ac:dyDescent="0.25">
      <c r="A23733" t="s">
        <v>4339</v>
      </c>
      <c r="B23733" s="100" t="s">
        <v>19842</v>
      </c>
      <c r="C23733" s="100"/>
      <c r="D23733" s="124"/>
      <c r="E23733" s="157" t="e">
        <f>VLOOKUP(D23733,'SOAT LIQ'!$A$87:$C$3416,3,FALSE)</f>
        <v>#N/A</v>
      </c>
      <c r="F23733" t="s">
        <v>21632</v>
      </c>
    </row>
    <row r="23734" spans="1:6" x14ac:dyDescent="0.25">
      <c r="A23734" t="s">
        <v>6787</v>
      </c>
      <c r="B23734" s="100" t="s">
        <v>19843</v>
      </c>
      <c r="C23734" s="100"/>
      <c r="D23734" s="124"/>
      <c r="E23734" s="157" t="e">
        <f>VLOOKUP(D23734,'SOAT LIQ'!$A$87:$C$3416,3,FALSE)</f>
        <v>#N/A</v>
      </c>
    </row>
    <row r="23735" spans="1:6" x14ac:dyDescent="0.25">
      <c r="A23735" t="s">
        <v>6023</v>
      </c>
      <c r="B23735" s="100" t="s">
        <v>19843</v>
      </c>
      <c r="C23735" s="100"/>
      <c r="D23735" s="124"/>
      <c r="E23735" s="157" t="e">
        <f>VLOOKUP(D23735,'SOAT LIQ'!$A$87:$C$3416,3,FALSE)</f>
        <v>#N/A</v>
      </c>
      <c r="F23735" t="s">
        <v>21632</v>
      </c>
    </row>
    <row r="23736" spans="1:6" x14ac:dyDescent="0.25">
      <c r="A23736" t="s">
        <v>6787</v>
      </c>
      <c r="B23736" s="100" t="s">
        <v>19844</v>
      </c>
      <c r="C23736" s="100"/>
      <c r="D23736" s="124"/>
      <c r="E23736" s="157" t="e">
        <f>VLOOKUP(D23736,'SOAT LIQ'!$A$87:$C$3416,3,FALSE)</f>
        <v>#N/A</v>
      </c>
    </row>
    <row r="23737" spans="1:6" x14ac:dyDescent="0.25">
      <c r="A23737" t="s">
        <v>6787</v>
      </c>
      <c r="B23737" s="100" t="s">
        <v>19845</v>
      </c>
      <c r="C23737" s="100"/>
      <c r="D23737" s="124"/>
      <c r="E23737" s="157" t="e">
        <f>VLOOKUP(D23737,'SOAT LIQ'!$A$87:$C$3416,3,FALSE)</f>
        <v>#N/A</v>
      </c>
    </row>
    <row r="23738" spans="1:6" x14ac:dyDescent="0.25">
      <c r="A23738" t="s">
        <v>6787</v>
      </c>
      <c r="B23738" s="100" t="s">
        <v>19846</v>
      </c>
      <c r="C23738" s="100"/>
      <c r="D23738" s="124"/>
      <c r="E23738" s="157" t="e">
        <f>VLOOKUP(D23738,'SOAT LIQ'!$A$87:$C$3416,3,FALSE)</f>
        <v>#N/A</v>
      </c>
    </row>
    <row r="23739" spans="1:6" x14ac:dyDescent="0.25">
      <c r="A23739" t="s">
        <v>6787</v>
      </c>
      <c r="B23739" s="100" t="s">
        <v>19847</v>
      </c>
      <c r="C23739" s="100"/>
      <c r="D23739" s="124"/>
      <c r="E23739" s="157" t="e">
        <f>VLOOKUP(D23739,'SOAT LIQ'!$A$87:$C$3416,3,FALSE)</f>
        <v>#N/A</v>
      </c>
    </row>
    <row r="23740" spans="1:6" x14ac:dyDescent="0.25">
      <c r="A23740" t="s">
        <v>6787</v>
      </c>
      <c r="B23740" s="100" t="s">
        <v>19848</v>
      </c>
      <c r="C23740" s="100"/>
      <c r="D23740" s="124"/>
      <c r="E23740" s="157" t="e">
        <f>VLOOKUP(D23740,'SOAT LIQ'!$A$87:$C$3416,3,FALSE)</f>
        <v>#N/A</v>
      </c>
    </row>
    <row r="23741" spans="1:6" x14ac:dyDescent="0.25">
      <c r="A23741" t="s">
        <v>4339</v>
      </c>
      <c r="B23741" s="100" t="s">
        <v>19849</v>
      </c>
      <c r="C23741" s="100"/>
      <c r="D23741" s="124"/>
      <c r="E23741" s="157" t="e">
        <f>VLOOKUP(D23741,'SOAT LIQ'!$A$87:$C$3416,3,FALSE)</f>
        <v>#N/A</v>
      </c>
      <c r="F23741" t="s">
        <v>21632</v>
      </c>
    </row>
    <row r="23742" spans="1:6" x14ac:dyDescent="0.25">
      <c r="A23742" t="s">
        <v>6023</v>
      </c>
      <c r="B23742" s="100" t="s">
        <v>19849</v>
      </c>
      <c r="C23742" s="100"/>
      <c r="D23742" s="124"/>
      <c r="E23742" s="157" t="e">
        <f>VLOOKUP(D23742,'SOAT LIQ'!$A$87:$C$3416,3,FALSE)</f>
        <v>#N/A</v>
      </c>
      <c r="F23742" t="s">
        <v>21632</v>
      </c>
    </row>
    <row r="23743" spans="1:6" x14ac:dyDescent="0.25">
      <c r="A23743" t="s">
        <v>4339</v>
      </c>
      <c r="B23743" s="100" t="s">
        <v>19850</v>
      </c>
      <c r="C23743" s="100"/>
      <c r="D23743" s="124"/>
      <c r="E23743" s="157" t="e">
        <f>VLOOKUP(D23743,'SOAT LIQ'!$A$87:$C$3416,3,FALSE)</f>
        <v>#N/A</v>
      </c>
      <c r="F23743" t="s">
        <v>21632</v>
      </c>
    </row>
    <row r="23744" spans="1:6" x14ac:dyDescent="0.25">
      <c r="A23744" t="s">
        <v>6023</v>
      </c>
      <c r="B23744" s="100" t="s">
        <v>19850</v>
      </c>
      <c r="C23744" s="100"/>
      <c r="D23744" s="124"/>
      <c r="E23744" s="157" t="e">
        <f>VLOOKUP(D23744,'SOAT LIQ'!$A$87:$C$3416,3,FALSE)</f>
        <v>#N/A</v>
      </c>
      <c r="F23744" t="s">
        <v>21632</v>
      </c>
    </row>
    <row r="23745" spans="1:6" x14ac:dyDescent="0.25">
      <c r="A23745" t="s">
        <v>6787</v>
      </c>
      <c r="B23745" s="100" t="s">
        <v>19851</v>
      </c>
      <c r="C23745" s="100"/>
      <c r="D23745" s="124"/>
      <c r="E23745" s="157" t="e">
        <f>VLOOKUP(D23745,'SOAT LIQ'!$A$87:$C$3416,3,FALSE)</f>
        <v>#N/A</v>
      </c>
    </row>
    <row r="23746" spans="1:6" x14ac:dyDescent="0.25">
      <c r="A23746" t="s">
        <v>5750</v>
      </c>
      <c r="B23746" s="100" t="s">
        <v>19852</v>
      </c>
      <c r="C23746" s="100"/>
      <c r="D23746" s="124"/>
      <c r="E23746" s="157" t="e">
        <f>VLOOKUP(D23746,'SOAT LIQ'!$A$87:$C$3416,3,FALSE)</f>
        <v>#N/A</v>
      </c>
      <c r="F23746" t="s">
        <v>21632</v>
      </c>
    </row>
    <row r="23747" spans="1:6" x14ac:dyDescent="0.25">
      <c r="A23747" t="s">
        <v>6787</v>
      </c>
      <c r="B23747" s="100" t="s">
        <v>19852</v>
      </c>
      <c r="C23747" s="100"/>
      <c r="D23747" s="124"/>
      <c r="E23747" s="157" t="e">
        <f>VLOOKUP(D23747,'SOAT LIQ'!$A$87:$C$3416,3,FALSE)</f>
        <v>#N/A</v>
      </c>
    </row>
    <row r="23748" spans="1:6" x14ac:dyDescent="0.25">
      <c r="A23748" t="s">
        <v>6023</v>
      </c>
      <c r="B23748" s="100" t="s">
        <v>19853</v>
      </c>
      <c r="C23748" s="100"/>
      <c r="D23748" s="124"/>
      <c r="E23748" s="157" t="e">
        <f>VLOOKUP(D23748,'SOAT LIQ'!$A$87:$C$3416,3,FALSE)</f>
        <v>#N/A</v>
      </c>
      <c r="F23748" t="s">
        <v>21632</v>
      </c>
    </row>
    <row r="23749" spans="1:6" x14ac:dyDescent="0.25">
      <c r="A23749" t="s">
        <v>6023</v>
      </c>
      <c r="B23749" s="100" t="s">
        <v>19854</v>
      </c>
      <c r="C23749" s="100"/>
      <c r="D23749" s="124"/>
      <c r="E23749" s="157" t="e">
        <f>VLOOKUP(D23749,'SOAT LIQ'!$A$87:$C$3416,3,FALSE)</f>
        <v>#N/A</v>
      </c>
      <c r="F23749" t="s">
        <v>21632</v>
      </c>
    </row>
    <row r="23750" spans="1:6" x14ac:dyDescent="0.25">
      <c r="A23750" t="s">
        <v>5509</v>
      </c>
      <c r="B23750" s="100" t="s">
        <v>19855</v>
      </c>
      <c r="C23750" s="100"/>
      <c r="D23750" s="124"/>
      <c r="E23750" s="157" t="e">
        <f>VLOOKUP(D23750,'SOAT LIQ'!$A$87:$C$3416,3,FALSE)</f>
        <v>#N/A</v>
      </c>
      <c r="F23750" t="s">
        <v>5509</v>
      </c>
    </row>
    <row r="23751" spans="1:6" x14ac:dyDescent="0.25">
      <c r="A23751" t="s">
        <v>6034</v>
      </c>
      <c r="B23751" s="100" t="s">
        <v>19855</v>
      </c>
      <c r="C23751" s="100"/>
      <c r="D23751" s="124"/>
      <c r="E23751" s="157" t="e">
        <f>VLOOKUP(D23751,'SOAT LIQ'!$A$87:$C$3416,3,FALSE)</f>
        <v>#N/A</v>
      </c>
    </row>
    <row r="23752" spans="1:6" x14ac:dyDescent="0.25">
      <c r="A23752" t="s">
        <v>8460</v>
      </c>
      <c r="B23752" s="100" t="s">
        <v>19856</v>
      </c>
      <c r="C23752" s="100"/>
      <c r="D23752" s="124"/>
      <c r="E23752" s="157" t="e">
        <f>VLOOKUP(D23752,'SOAT LIQ'!$A$87:$C$3416,3,FALSE)</f>
        <v>#N/A</v>
      </c>
    </row>
    <row r="23753" spans="1:6" x14ac:dyDescent="0.25">
      <c r="A23753" t="s">
        <v>4339</v>
      </c>
      <c r="B23753" s="100" t="s">
        <v>19857</v>
      </c>
      <c r="C23753" s="100"/>
      <c r="D23753" s="124"/>
      <c r="E23753" s="157" t="e">
        <f>VLOOKUP(D23753,'SOAT LIQ'!$A$87:$C$3416,3,FALSE)</f>
        <v>#N/A</v>
      </c>
      <c r="F23753" t="s">
        <v>21632</v>
      </c>
    </row>
    <row r="23754" spans="1:6" x14ac:dyDescent="0.25">
      <c r="A23754" t="s">
        <v>6023</v>
      </c>
      <c r="B23754" s="100" t="s">
        <v>19857</v>
      </c>
      <c r="C23754" s="100"/>
      <c r="D23754" s="124"/>
      <c r="E23754" s="157" t="e">
        <f>VLOOKUP(D23754,'SOAT LIQ'!$A$87:$C$3416,3,FALSE)</f>
        <v>#N/A</v>
      </c>
      <c r="F23754" t="s">
        <v>21632</v>
      </c>
    </row>
    <row r="23755" spans="1:6" x14ac:dyDescent="0.25">
      <c r="A23755" t="s">
        <v>4339</v>
      </c>
      <c r="B23755" s="100" t="s">
        <v>19858</v>
      </c>
      <c r="C23755" s="100"/>
      <c r="D23755" s="124"/>
      <c r="E23755" s="157" t="e">
        <f>VLOOKUP(D23755,'SOAT LIQ'!$A$87:$C$3416,3,FALSE)</f>
        <v>#N/A</v>
      </c>
      <c r="F23755" t="s">
        <v>21632</v>
      </c>
    </row>
    <row r="23756" spans="1:6" x14ac:dyDescent="0.25">
      <c r="A23756" t="s">
        <v>6023</v>
      </c>
      <c r="B23756" s="100" t="s">
        <v>19858</v>
      </c>
      <c r="C23756" s="100"/>
      <c r="D23756" s="124"/>
      <c r="E23756" s="157" t="e">
        <f>VLOOKUP(D23756,'SOAT LIQ'!$A$87:$C$3416,3,FALSE)</f>
        <v>#N/A</v>
      </c>
      <c r="F23756" t="s">
        <v>21632</v>
      </c>
    </row>
    <row r="23757" spans="1:6" x14ac:dyDescent="0.25">
      <c r="A23757" t="s">
        <v>4339</v>
      </c>
      <c r="B23757" s="100" t="s">
        <v>19859</v>
      </c>
      <c r="C23757" s="100"/>
      <c r="D23757" s="124"/>
      <c r="E23757" s="157" t="e">
        <f>VLOOKUP(D23757,'SOAT LIQ'!$A$87:$C$3416,3,FALSE)</f>
        <v>#N/A</v>
      </c>
      <c r="F23757" t="s">
        <v>21632</v>
      </c>
    </row>
    <row r="23758" spans="1:6" x14ac:dyDescent="0.25">
      <c r="A23758" t="s">
        <v>6023</v>
      </c>
      <c r="B23758" s="100" t="s">
        <v>19859</v>
      </c>
      <c r="C23758" s="100"/>
      <c r="D23758" s="124"/>
      <c r="E23758" s="157" t="e">
        <f>VLOOKUP(D23758,'SOAT LIQ'!$A$87:$C$3416,3,FALSE)</f>
        <v>#N/A</v>
      </c>
      <c r="F23758" t="s">
        <v>21632</v>
      </c>
    </row>
    <row r="23759" spans="1:6" x14ac:dyDescent="0.25">
      <c r="A23759" t="s">
        <v>4339</v>
      </c>
      <c r="B23759" s="100" t="s">
        <v>19860</v>
      </c>
      <c r="C23759" s="100"/>
      <c r="D23759" s="124"/>
      <c r="E23759" s="157" t="e">
        <f>VLOOKUP(D23759,'SOAT LIQ'!$A$87:$C$3416,3,FALSE)</f>
        <v>#N/A</v>
      </c>
      <c r="F23759" t="s">
        <v>21632</v>
      </c>
    </row>
    <row r="23760" spans="1:6" x14ac:dyDescent="0.25">
      <c r="A23760" t="s">
        <v>6023</v>
      </c>
      <c r="B23760" s="100" t="s">
        <v>19860</v>
      </c>
      <c r="C23760" s="100"/>
      <c r="D23760" s="124"/>
      <c r="E23760" s="157" t="e">
        <f>VLOOKUP(D23760,'SOAT LIQ'!$A$87:$C$3416,3,FALSE)</f>
        <v>#N/A</v>
      </c>
      <c r="F23760" t="s">
        <v>21632</v>
      </c>
    </row>
    <row r="23761" spans="1:6" x14ac:dyDescent="0.25">
      <c r="A23761" t="s">
        <v>6023</v>
      </c>
      <c r="B23761" s="100" t="s">
        <v>19861</v>
      </c>
      <c r="C23761" s="100"/>
      <c r="D23761" s="124"/>
      <c r="E23761" s="157" t="e">
        <f>VLOOKUP(D23761,'SOAT LIQ'!$A$87:$C$3416,3,FALSE)</f>
        <v>#N/A</v>
      </c>
      <c r="F23761" t="s">
        <v>21632</v>
      </c>
    </row>
    <row r="23762" spans="1:6" x14ac:dyDescent="0.25">
      <c r="A23762" t="s">
        <v>5922</v>
      </c>
      <c r="B23762" s="100" t="s">
        <v>19861</v>
      </c>
      <c r="C23762" s="100"/>
      <c r="D23762" s="124"/>
      <c r="E23762" s="157" t="e">
        <f>VLOOKUP(D23762,'SOAT LIQ'!$A$87:$C$3416,3,FALSE)</f>
        <v>#N/A</v>
      </c>
      <c r="F23762" t="s">
        <v>21632</v>
      </c>
    </row>
    <row r="23763" spans="1:6" x14ac:dyDescent="0.25">
      <c r="A23763" t="s">
        <v>5923</v>
      </c>
      <c r="B23763" s="100" t="s">
        <v>19861</v>
      </c>
      <c r="C23763" s="100"/>
      <c r="D23763" s="124"/>
      <c r="E23763" s="157" t="e">
        <f>VLOOKUP(D23763,'SOAT LIQ'!$A$87:$C$3416,3,FALSE)</f>
        <v>#N/A</v>
      </c>
      <c r="F23763" t="s">
        <v>21632</v>
      </c>
    </row>
    <row r="23764" spans="1:6" x14ac:dyDescent="0.25">
      <c r="A23764" t="s">
        <v>4339</v>
      </c>
      <c r="B23764" s="100" t="s">
        <v>19862</v>
      </c>
      <c r="C23764" s="100"/>
      <c r="D23764" s="124"/>
      <c r="E23764" s="157" t="e">
        <f>VLOOKUP(D23764,'SOAT LIQ'!$A$87:$C$3416,3,FALSE)</f>
        <v>#N/A</v>
      </c>
      <c r="F23764" t="s">
        <v>21632</v>
      </c>
    </row>
    <row r="23765" spans="1:6" x14ac:dyDescent="0.25">
      <c r="A23765" t="s">
        <v>6023</v>
      </c>
      <c r="B23765" s="100" t="s">
        <v>19862</v>
      </c>
      <c r="C23765" s="100"/>
      <c r="D23765" s="124"/>
      <c r="E23765" s="157" t="e">
        <f>VLOOKUP(D23765,'SOAT LIQ'!$A$87:$C$3416,3,FALSE)</f>
        <v>#N/A</v>
      </c>
      <c r="F23765" t="s">
        <v>21632</v>
      </c>
    </row>
    <row r="23766" spans="1:6" x14ac:dyDescent="0.25">
      <c r="A23766" t="s">
        <v>4339</v>
      </c>
      <c r="B23766" s="100" t="s">
        <v>19863</v>
      </c>
      <c r="C23766" s="100"/>
      <c r="D23766" s="124"/>
      <c r="E23766" s="157" t="e">
        <f>VLOOKUP(D23766,'SOAT LIQ'!$A$87:$C$3416,3,FALSE)</f>
        <v>#N/A</v>
      </c>
      <c r="F23766" t="s">
        <v>21632</v>
      </c>
    </row>
    <row r="23767" spans="1:6" x14ac:dyDescent="0.25">
      <c r="A23767" t="s">
        <v>8475</v>
      </c>
      <c r="B23767" s="100" t="s">
        <v>19864</v>
      </c>
      <c r="C23767" s="100"/>
      <c r="D23767" s="124"/>
      <c r="E23767" s="157" t="e">
        <f>VLOOKUP(D23767,'SOAT LIQ'!$A$87:$C$3416,3,FALSE)</f>
        <v>#N/A</v>
      </c>
    </row>
    <row r="23768" spans="1:6" x14ac:dyDescent="0.25">
      <c r="A23768" t="s">
        <v>8475</v>
      </c>
      <c r="B23768" s="100" t="s">
        <v>19865</v>
      </c>
      <c r="C23768" s="100"/>
      <c r="D23768" s="124"/>
      <c r="E23768" s="157" t="e">
        <f>VLOOKUP(D23768,'SOAT LIQ'!$A$87:$C$3416,3,FALSE)</f>
        <v>#N/A</v>
      </c>
    </row>
    <row r="23769" spans="1:6" x14ac:dyDescent="0.25">
      <c r="A23769" t="s">
        <v>8475</v>
      </c>
      <c r="B23769" s="100" t="s">
        <v>19866</v>
      </c>
      <c r="C23769" s="100"/>
      <c r="D23769" s="124"/>
      <c r="E23769" s="157" t="e">
        <f>VLOOKUP(D23769,'SOAT LIQ'!$A$87:$C$3416,3,FALSE)</f>
        <v>#N/A</v>
      </c>
    </row>
    <row r="23770" spans="1:6" x14ac:dyDescent="0.25">
      <c r="A23770" t="s">
        <v>6034</v>
      </c>
      <c r="B23770" s="100" t="s">
        <v>19867</v>
      </c>
      <c r="C23770" s="100"/>
      <c r="D23770" s="124"/>
      <c r="E23770" s="157" t="e">
        <f>VLOOKUP(D23770,'SOAT LIQ'!$A$87:$C$3416,3,FALSE)</f>
        <v>#N/A</v>
      </c>
    </row>
    <row r="23771" spans="1:6" x14ac:dyDescent="0.25">
      <c r="A23771" t="s">
        <v>5509</v>
      </c>
      <c r="B23771" s="100" t="s">
        <v>19867</v>
      </c>
      <c r="C23771" s="100"/>
      <c r="D23771" s="124"/>
      <c r="E23771" s="157" t="e">
        <f>VLOOKUP(D23771,'SOAT LIQ'!$A$87:$C$3416,3,FALSE)</f>
        <v>#N/A</v>
      </c>
      <c r="F23771" t="s">
        <v>5509</v>
      </c>
    </row>
    <row r="23772" spans="1:6" x14ac:dyDescent="0.25">
      <c r="A23772" t="s">
        <v>8459</v>
      </c>
      <c r="B23772" s="100" t="s">
        <v>19868</v>
      </c>
      <c r="C23772" s="100"/>
      <c r="D23772" s="124"/>
      <c r="E23772" s="157" t="e">
        <f>VLOOKUP(D23772,'SOAT LIQ'!$A$87:$C$3416,3,FALSE)</f>
        <v>#N/A</v>
      </c>
    </row>
    <row r="23773" spans="1:6" x14ac:dyDescent="0.25">
      <c r="A23773" t="s">
        <v>8459</v>
      </c>
      <c r="B23773" s="100" t="s">
        <v>19869</v>
      </c>
      <c r="C23773" s="100"/>
      <c r="D23773" s="124"/>
      <c r="E23773" s="157" t="e">
        <f>VLOOKUP(D23773,'SOAT LIQ'!$A$87:$C$3416,3,FALSE)</f>
        <v>#N/A</v>
      </c>
    </row>
    <row r="23774" spans="1:6" x14ac:dyDescent="0.25">
      <c r="A23774" t="s">
        <v>8461</v>
      </c>
      <c r="B23774" s="100" t="s">
        <v>19869</v>
      </c>
      <c r="C23774" s="100"/>
      <c r="D23774" s="124"/>
      <c r="E23774" s="157" t="e">
        <f>VLOOKUP(D23774,'SOAT LIQ'!$A$87:$C$3416,3,FALSE)</f>
        <v>#N/A</v>
      </c>
    </row>
    <row r="23775" spans="1:6" x14ac:dyDescent="0.25">
      <c r="A23775" t="s">
        <v>5969</v>
      </c>
      <c r="B23775" s="100" t="s">
        <v>19870</v>
      </c>
      <c r="C23775" s="100"/>
      <c r="D23775" s="124"/>
      <c r="E23775" s="157" t="e">
        <f>VLOOKUP(D23775,'SOAT LIQ'!$A$87:$C$3416,3,FALSE)</f>
        <v>#N/A</v>
      </c>
      <c r="F23775" t="s">
        <v>21632</v>
      </c>
    </row>
    <row r="23776" spans="1:6" x14ac:dyDescent="0.25">
      <c r="A23776" t="s">
        <v>5969</v>
      </c>
      <c r="B23776" s="100" t="s">
        <v>19871</v>
      </c>
      <c r="C23776" s="100"/>
      <c r="D23776" s="124"/>
      <c r="E23776" s="157" t="e">
        <f>VLOOKUP(D23776,'SOAT LIQ'!$A$87:$C$3416,3,FALSE)</f>
        <v>#N/A</v>
      </c>
      <c r="F23776" t="s">
        <v>21632</v>
      </c>
    </row>
    <row r="23777" spans="1:6" x14ac:dyDescent="0.25">
      <c r="A23777" t="s">
        <v>5969</v>
      </c>
      <c r="B23777" s="100" t="s">
        <v>19872</v>
      </c>
      <c r="C23777" s="100"/>
      <c r="D23777" s="124"/>
      <c r="E23777" s="157" t="e">
        <f>VLOOKUP(D23777,'SOAT LIQ'!$A$87:$C$3416,3,FALSE)</f>
        <v>#N/A</v>
      </c>
      <c r="F23777" t="s">
        <v>21632</v>
      </c>
    </row>
    <row r="23778" spans="1:6" x14ac:dyDescent="0.25">
      <c r="A23778" t="s">
        <v>5969</v>
      </c>
      <c r="B23778" s="100" t="s">
        <v>19873</v>
      </c>
      <c r="C23778" s="100"/>
      <c r="D23778" s="124"/>
      <c r="E23778" s="157" t="e">
        <f>VLOOKUP(D23778,'SOAT LIQ'!$A$87:$C$3416,3,FALSE)</f>
        <v>#N/A</v>
      </c>
      <c r="F23778" t="s">
        <v>21632</v>
      </c>
    </row>
    <row r="23779" spans="1:6" x14ac:dyDescent="0.25">
      <c r="A23779" t="s">
        <v>5969</v>
      </c>
      <c r="B23779" s="100" t="s">
        <v>19874</v>
      </c>
      <c r="C23779" s="100"/>
      <c r="D23779" s="124"/>
      <c r="E23779" s="157" t="e">
        <f>VLOOKUP(D23779,'SOAT LIQ'!$A$87:$C$3416,3,FALSE)</f>
        <v>#N/A</v>
      </c>
      <c r="F23779" t="s">
        <v>21632</v>
      </c>
    </row>
    <row r="23780" spans="1:6" x14ac:dyDescent="0.25">
      <c r="A23780" t="s">
        <v>5969</v>
      </c>
      <c r="B23780" s="100" t="s">
        <v>19875</v>
      </c>
      <c r="C23780" s="100"/>
      <c r="D23780" s="124"/>
      <c r="E23780" s="157" t="e">
        <f>VLOOKUP(D23780,'SOAT LIQ'!$A$87:$C$3416,3,FALSE)</f>
        <v>#N/A</v>
      </c>
      <c r="F23780" t="s">
        <v>21632</v>
      </c>
    </row>
    <row r="23781" spans="1:6" x14ac:dyDescent="0.25">
      <c r="A23781" t="s">
        <v>19876</v>
      </c>
      <c r="B23781" s="100" t="s">
        <v>19877</v>
      </c>
      <c r="C23781" s="100"/>
      <c r="D23781" s="124"/>
      <c r="E23781" s="157" t="e">
        <f>VLOOKUP(D23781,'SOAT LIQ'!$A$87:$C$3416,3,FALSE)</f>
        <v>#N/A</v>
      </c>
    </row>
    <row r="23782" spans="1:6" x14ac:dyDescent="0.25">
      <c r="A23782" t="s">
        <v>19876</v>
      </c>
      <c r="B23782" s="100" t="s">
        <v>19878</v>
      </c>
      <c r="C23782" s="100"/>
      <c r="D23782" s="124"/>
      <c r="E23782" s="157" t="e">
        <f>VLOOKUP(D23782,'SOAT LIQ'!$A$87:$C$3416,3,FALSE)</f>
        <v>#N/A</v>
      </c>
    </row>
    <row r="23783" spans="1:6" x14ac:dyDescent="0.25">
      <c r="A23783" t="s">
        <v>5969</v>
      </c>
      <c r="B23783" s="100" t="s">
        <v>19879</v>
      </c>
      <c r="C23783" s="100"/>
      <c r="D23783" s="124"/>
      <c r="E23783" s="157" t="e">
        <f>VLOOKUP(D23783,'SOAT LIQ'!$A$87:$C$3416,3,FALSE)</f>
        <v>#N/A</v>
      </c>
      <c r="F23783" t="s">
        <v>21632</v>
      </c>
    </row>
    <row r="23784" spans="1:6" x14ac:dyDescent="0.25">
      <c r="A23784" t="s">
        <v>14250</v>
      </c>
      <c r="B23784" s="100" t="s">
        <v>19880</v>
      </c>
      <c r="C23784" s="100"/>
      <c r="D23784" s="124"/>
      <c r="E23784" s="157" t="e">
        <f>VLOOKUP(D23784,'SOAT LIQ'!$A$87:$C$3416,3,FALSE)</f>
        <v>#N/A</v>
      </c>
    </row>
    <row r="23785" spans="1:6" x14ac:dyDescent="0.25">
      <c r="A23785" t="s">
        <v>14250</v>
      </c>
      <c r="B23785" s="100" t="s">
        <v>19881</v>
      </c>
      <c r="C23785" s="100"/>
      <c r="D23785" s="124"/>
      <c r="E23785" s="157" t="e">
        <f>VLOOKUP(D23785,'SOAT LIQ'!$A$87:$C$3416,3,FALSE)</f>
        <v>#N/A</v>
      </c>
    </row>
    <row r="23786" spans="1:6" x14ac:dyDescent="0.25">
      <c r="A23786" t="s">
        <v>14250</v>
      </c>
      <c r="B23786" s="100" t="s">
        <v>19882</v>
      </c>
      <c r="C23786" s="100"/>
      <c r="D23786" s="124"/>
      <c r="E23786" s="157" t="e">
        <f>VLOOKUP(D23786,'SOAT LIQ'!$A$87:$C$3416,3,FALSE)</f>
        <v>#N/A</v>
      </c>
    </row>
    <row r="23787" spans="1:6" x14ac:dyDescent="0.25">
      <c r="A23787" t="s">
        <v>5969</v>
      </c>
      <c r="B23787" s="100" t="s">
        <v>19883</v>
      </c>
      <c r="C23787" s="100"/>
      <c r="D23787" s="124"/>
      <c r="E23787" s="157" t="e">
        <f>VLOOKUP(D23787,'SOAT LIQ'!$A$87:$C$3416,3,FALSE)</f>
        <v>#N/A</v>
      </c>
      <c r="F23787" t="s">
        <v>21632</v>
      </c>
    </row>
    <row r="23788" spans="1:6" x14ac:dyDescent="0.25">
      <c r="A23788" t="s">
        <v>5969</v>
      </c>
      <c r="B23788" s="100" t="s">
        <v>19884</v>
      </c>
      <c r="C23788" s="100"/>
      <c r="D23788" s="124"/>
      <c r="E23788" s="157" t="e">
        <f>VLOOKUP(D23788,'SOAT LIQ'!$A$87:$C$3416,3,FALSE)</f>
        <v>#N/A</v>
      </c>
      <c r="F23788" t="s">
        <v>21632</v>
      </c>
    </row>
    <row r="23789" spans="1:6" x14ac:dyDescent="0.25">
      <c r="A23789" t="s">
        <v>5969</v>
      </c>
      <c r="B23789" s="100" t="s">
        <v>19885</v>
      </c>
      <c r="C23789" s="100"/>
      <c r="D23789" s="127">
        <v>18706</v>
      </c>
      <c r="E23789" s="157">
        <f>VLOOKUP(D23789,'SOAT LIQ'!$A$87:$C$3416,3,FALSE)</f>
        <v>9</v>
      </c>
      <c r="F23789" t="s">
        <v>21632</v>
      </c>
    </row>
    <row r="23790" spans="1:6" x14ac:dyDescent="0.25">
      <c r="A23790" t="s">
        <v>5750</v>
      </c>
      <c r="B23790" s="100" t="s">
        <v>19886</v>
      </c>
      <c r="C23790" s="100"/>
      <c r="D23790" s="124"/>
      <c r="E23790" s="157" t="e">
        <f>VLOOKUP(D23790,'SOAT LIQ'!$A$87:$C$3416,3,FALSE)</f>
        <v>#N/A</v>
      </c>
      <c r="F23790" t="s">
        <v>21632</v>
      </c>
    </row>
    <row r="23791" spans="1:6" x14ac:dyDescent="0.25">
      <c r="A23791" t="s">
        <v>5969</v>
      </c>
      <c r="B23791" s="100" t="s">
        <v>19886</v>
      </c>
      <c r="C23791" s="100"/>
      <c r="D23791" s="124"/>
      <c r="E23791" s="157" t="e">
        <f>VLOOKUP(D23791,'SOAT LIQ'!$A$87:$C$3416,3,FALSE)</f>
        <v>#N/A</v>
      </c>
      <c r="F23791" t="s">
        <v>21632</v>
      </c>
    </row>
    <row r="23792" spans="1:6" x14ac:dyDescent="0.25">
      <c r="A23792" t="s">
        <v>5969</v>
      </c>
      <c r="B23792" s="100" t="s">
        <v>19887</v>
      </c>
      <c r="C23792" s="100"/>
      <c r="D23792" s="124"/>
      <c r="E23792" s="157" t="e">
        <f>VLOOKUP(D23792,'SOAT LIQ'!$A$87:$C$3416,3,FALSE)</f>
        <v>#N/A</v>
      </c>
      <c r="F23792" t="s">
        <v>21632</v>
      </c>
    </row>
    <row r="23793" spans="1:6" x14ac:dyDescent="0.25">
      <c r="A23793" t="s">
        <v>5969</v>
      </c>
      <c r="B23793" s="100" t="s">
        <v>19888</v>
      </c>
      <c r="C23793" s="100"/>
      <c r="D23793" s="124"/>
      <c r="E23793" s="157" t="e">
        <f>VLOOKUP(D23793,'SOAT LIQ'!$A$87:$C$3416,3,FALSE)</f>
        <v>#N/A</v>
      </c>
      <c r="F23793" t="s">
        <v>21632</v>
      </c>
    </row>
    <row r="23794" spans="1:6" x14ac:dyDescent="0.25">
      <c r="A23794" t="s">
        <v>5750</v>
      </c>
      <c r="B23794" s="100" t="s">
        <v>19889</v>
      </c>
      <c r="C23794" s="100"/>
      <c r="D23794" s="124"/>
      <c r="E23794" s="157" t="e">
        <f>VLOOKUP(D23794,'SOAT LIQ'!$A$87:$C$3416,3,FALSE)</f>
        <v>#N/A</v>
      </c>
      <c r="F23794" t="s">
        <v>21632</v>
      </c>
    </row>
    <row r="23795" spans="1:6" x14ac:dyDescent="0.25">
      <c r="A23795" t="s">
        <v>5969</v>
      </c>
      <c r="B23795" s="100" t="s">
        <v>19889</v>
      </c>
      <c r="C23795" s="100"/>
      <c r="D23795" s="124"/>
      <c r="E23795" s="157" t="e">
        <f>VLOOKUP(D23795,'SOAT LIQ'!$A$87:$C$3416,3,FALSE)</f>
        <v>#N/A</v>
      </c>
      <c r="F23795" t="s">
        <v>21632</v>
      </c>
    </row>
    <row r="23796" spans="1:6" x14ac:dyDescent="0.25">
      <c r="A23796" t="s">
        <v>5969</v>
      </c>
      <c r="B23796" s="100" t="s">
        <v>19890</v>
      </c>
      <c r="C23796" s="100"/>
      <c r="D23796" s="124"/>
      <c r="E23796" s="157" t="e">
        <f>VLOOKUP(D23796,'SOAT LIQ'!$A$87:$C$3416,3,FALSE)</f>
        <v>#N/A</v>
      </c>
      <c r="F23796" t="s">
        <v>21632</v>
      </c>
    </row>
    <row r="23797" spans="1:6" x14ac:dyDescent="0.25">
      <c r="A23797" t="s">
        <v>5969</v>
      </c>
      <c r="B23797" s="100" t="s">
        <v>19891</v>
      </c>
      <c r="C23797" s="100"/>
      <c r="D23797" s="124"/>
      <c r="E23797" s="157" t="e">
        <f>VLOOKUP(D23797,'SOAT LIQ'!$A$87:$C$3416,3,FALSE)</f>
        <v>#N/A</v>
      </c>
      <c r="F23797" t="s">
        <v>21632</v>
      </c>
    </row>
    <row r="23798" spans="1:6" x14ac:dyDescent="0.25">
      <c r="A23798" t="s">
        <v>5969</v>
      </c>
      <c r="B23798" s="100" t="s">
        <v>19892</v>
      </c>
      <c r="C23798" s="100"/>
      <c r="D23798" s="124"/>
      <c r="E23798" s="157" t="e">
        <f>VLOOKUP(D23798,'SOAT LIQ'!$A$87:$C$3416,3,FALSE)</f>
        <v>#N/A</v>
      </c>
      <c r="F23798" t="s">
        <v>21632</v>
      </c>
    </row>
    <row r="23799" spans="1:6" x14ac:dyDescent="0.25">
      <c r="A23799" t="s">
        <v>5969</v>
      </c>
      <c r="B23799" s="100" t="s">
        <v>19893</v>
      </c>
      <c r="C23799" s="100"/>
      <c r="D23799" s="124"/>
      <c r="E23799" s="157" t="e">
        <f>VLOOKUP(D23799,'SOAT LIQ'!$A$87:$C$3416,3,FALSE)</f>
        <v>#N/A</v>
      </c>
      <c r="F23799" t="s">
        <v>21632</v>
      </c>
    </row>
    <row r="23800" spans="1:6" x14ac:dyDescent="0.25">
      <c r="A23800" t="s">
        <v>5969</v>
      </c>
      <c r="B23800" s="100" t="s">
        <v>19894</v>
      </c>
      <c r="C23800" s="100"/>
      <c r="D23800" s="124"/>
      <c r="E23800" s="157" t="e">
        <f>VLOOKUP(D23800,'SOAT LIQ'!$A$87:$C$3416,3,FALSE)</f>
        <v>#N/A</v>
      </c>
      <c r="F23800" t="s">
        <v>21632</v>
      </c>
    </row>
    <row r="23801" spans="1:6" x14ac:dyDescent="0.25">
      <c r="A23801" t="s">
        <v>8487</v>
      </c>
      <c r="B23801" s="100" t="s">
        <v>19895</v>
      </c>
      <c r="C23801" s="100"/>
      <c r="D23801" s="124"/>
      <c r="E23801" s="157" t="e">
        <f>VLOOKUP(D23801,'SOAT LIQ'!$A$87:$C$3416,3,FALSE)</f>
        <v>#N/A</v>
      </c>
    </row>
    <row r="23802" spans="1:6" x14ac:dyDescent="0.25">
      <c r="A23802" t="s">
        <v>5969</v>
      </c>
      <c r="B23802" s="100" t="s">
        <v>19895</v>
      </c>
      <c r="C23802" s="100"/>
      <c r="D23802" s="124"/>
      <c r="E23802" s="157" t="e">
        <f>VLOOKUP(D23802,'SOAT LIQ'!$A$87:$C$3416,3,FALSE)</f>
        <v>#N/A</v>
      </c>
      <c r="F23802" t="s">
        <v>21632</v>
      </c>
    </row>
    <row r="23803" spans="1:6" x14ac:dyDescent="0.25">
      <c r="A23803" t="s">
        <v>5969</v>
      </c>
      <c r="B23803" s="100" t="s">
        <v>19896</v>
      </c>
      <c r="C23803" s="100"/>
      <c r="D23803" s="124"/>
      <c r="E23803" s="157" t="e">
        <f>VLOOKUP(D23803,'SOAT LIQ'!$A$87:$C$3416,3,FALSE)</f>
        <v>#N/A</v>
      </c>
      <c r="F23803" t="s">
        <v>21632</v>
      </c>
    </row>
    <row r="23804" spans="1:6" x14ac:dyDescent="0.25">
      <c r="A23804" t="s">
        <v>5969</v>
      </c>
      <c r="B23804" s="100" t="s">
        <v>19897</v>
      </c>
      <c r="C23804" s="100"/>
      <c r="D23804" s="124"/>
      <c r="E23804" s="157" t="e">
        <f>VLOOKUP(D23804,'SOAT LIQ'!$A$87:$C$3416,3,FALSE)</f>
        <v>#N/A</v>
      </c>
      <c r="F23804" t="s">
        <v>21632</v>
      </c>
    </row>
    <row r="23805" spans="1:6" x14ac:dyDescent="0.25">
      <c r="A23805" t="s">
        <v>5969</v>
      </c>
      <c r="B23805" s="100" t="s">
        <v>19898</v>
      </c>
      <c r="C23805" s="100"/>
      <c r="D23805" s="124"/>
      <c r="E23805" s="157" t="e">
        <f>VLOOKUP(D23805,'SOAT LIQ'!$A$87:$C$3416,3,FALSE)</f>
        <v>#N/A</v>
      </c>
      <c r="F23805" t="s">
        <v>21632</v>
      </c>
    </row>
    <row r="23806" spans="1:6" x14ac:dyDescent="0.25">
      <c r="A23806" t="s">
        <v>19876</v>
      </c>
      <c r="B23806" s="100" t="s">
        <v>19899</v>
      </c>
      <c r="C23806" s="100"/>
      <c r="D23806" s="124"/>
      <c r="E23806" s="157" t="e">
        <f>VLOOKUP(D23806,'SOAT LIQ'!$A$87:$C$3416,3,FALSE)</f>
        <v>#N/A</v>
      </c>
    </row>
    <row r="23807" spans="1:6" x14ac:dyDescent="0.25">
      <c r="A23807" t="s">
        <v>19876</v>
      </c>
      <c r="B23807" s="100" t="s">
        <v>19900</v>
      </c>
      <c r="C23807" s="100"/>
      <c r="D23807" s="124"/>
      <c r="E23807" s="157" t="e">
        <f>VLOOKUP(D23807,'SOAT LIQ'!$A$87:$C$3416,3,FALSE)</f>
        <v>#N/A</v>
      </c>
    </row>
    <row r="23808" spans="1:6" x14ac:dyDescent="0.25">
      <c r="A23808" t="s">
        <v>5965</v>
      </c>
      <c r="B23808" s="100" t="s">
        <v>19901</v>
      </c>
      <c r="C23808" s="100"/>
      <c r="D23808" s="124"/>
      <c r="E23808" s="157" t="e">
        <f>VLOOKUP(D23808,'SOAT LIQ'!$A$87:$C$3416,3,FALSE)</f>
        <v>#N/A</v>
      </c>
      <c r="F23808" t="s">
        <v>21632</v>
      </c>
    </row>
    <row r="23809" spans="1:6" x14ac:dyDescent="0.25">
      <c r="A23809" t="s">
        <v>5965</v>
      </c>
      <c r="B23809" s="100" t="s">
        <v>19902</v>
      </c>
      <c r="C23809" s="100"/>
      <c r="D23809" s="124"/>
      <c r="E23809" s="157" t="e">
        <f>VLOOKUP(D23809,'SOAT LIQ'!$A$87:$C$3416,3,FALSE)</f>
        <v>#N/A</v>
      </c>
      <c r="F23809" t="s">
        <v>21632</v>
      </c>
    </row>
    <row r="23810" spans="1:6" x14ac:dyDescent="0.25">
      <c r="A23810" t="s">
        <v>5965</v>
      </c>
      <c r="B23810" s="100" t="s">
        <v>19903</v>
      </c>
      <c r="C23810" s="100"/>
      <c r="D23810" s="124"/>
      <c r="E23810" s="157" t="e">
        <f>VLOOKUP(D23810,'SOAT LIQ'!$A$87:$C$3416,3,FALSE)</f>
        <v>#N/A</v>
      </c>
      <c r="F23810" t="s">
        <v>21632</v>
      </c>
    </row>
    <row r="23811" spans="1:6" x14ac:dyDescent="0.25">
      <c r="A23811" t="s">
        <v>5965</v>
      </c>
      <c r="B23811" s="100" t="s">
        <v>19904</v>
      </c>
      <c r="C23811" s="100"/>
      <c r="D23811" s="124"/>
      <c r="E23811" s="157" t="e">
        <f>VLOOKUP(D23811,'SOAT LIQ'!$A$87:$C$3416,3,FALSE)</f>
        <v>#N/A</v>
      </c>
      <c r="F23811" t="s">
        <v>21632</v>
      </c>
    </row>
    <row r="23812" spans="1:6" x14ac:dyDescent="0.25">
      <c r="A23812" t="s">
        <v>5965</v>
      </c>
      <c r="B23812" s="100" t="s">
        <v>19905</v>
      </c>
      <c r="C23812" s="100"/>
      <c r="D23812" s="124"/>
      <c r="E23812" s="157" t="e">
        <f>VLOOKUP(D23812,'SOAT LIQ'!$A$87:$C$3416,3,FALSE)</f>
        <v>#N/A</v>
      </c>
      <c r="F23812" t="s">
        <v>21631</v>
      </c>
    </row>
    <row r="23813" spans="1:6" x14ac:dyDescent="0.25">
      <c r="A23813" t="s">
        <v>5965</v>
      </c>
      <c r="B23813" s="100" t="s">
        <v>19906</v>
      </c>
      <c r="C23813" s="100"/>
      <c r="D23813" s="124"/>
      <c r="E23813" s="157" t="e">
        <f>VLOOKUP(D23813,'SOAT LIQ'!$A$87:$C$3416,3,FALSE)</f>
        <v>#N/A</v>
      </c>
      <c r="F23813" t="s">
        <v>21632</v>
      </c>
    </row>
    <row r="23814" spans="1:6" x14ac:dyDescent="0.25">
      <c r="A23814" t="s">
        <v>10820</v>
      </c>
      <c r="B23814" s="100" t="s">
        <v>19906</v>
      </c>
      <c r="C23814" s="100"/>
      <c r="D23814" s="124"/>
      <c r="E23814" s="157" t="e">
        <f>VLOOKUP(D23814,'SOAT LIQ'!$A$87:$C$3416,3,FALSE)</f>
        <v>#N/A</v>
      </c>
    </row>
    <row r="23815" spans="1:6" x14ac:dyDescent="0.25">
      <c r="A23815" t="s">
        <v>5965</v>
      </c>
      <c r="B23815" s="100" t="s">
        <v>19907</v>
      </c>
      <c r="C23815" s="100"/>
      <c r="D23815" s="124"/>
      <c r="E23815" s="157" t="e">
        <f>VLOOKUP(D23815,'SOAT LIQ'!$A$87:$C$3416,3,FALSE)</f>
        <v>#N/A</v>
      </c>
      <c r="F23815" t="s">
        <v>21632</v>
      </c>
    </row>
    <row r="23816" spans="1:6" x14ac:dyDescent="0.25">
      <c r="A23816" t="s">
        <v>5965</v>
      </c>
      <c r="B23816" s="100" t="s">
        <v>19908</v>
      </c>
      <c r="C23816" s="100"/>
      <c r="D23816" s="124"/>
      <c r="E23816" s="157" t="e">
        <f>VLOOKUP(D23816,'SOAT LIQ'!$A$87:$C$3416,3,FALSE)</f>
        <v>#N/A</v>
      </c>
      <c r="F23816" t="s">
        <v>21632</v>
      </c>
    </row>
    <row r="23817" spans="1:6" x14ac:dyDescent="0.25">
      <c r="A23817" t="s">
        <v>5965</v>
      </c>
      <c r="B23817" s="100" t="s">
        <v>19909</v>
      </c>
      <c r="C23817" s="100"/>
      <c r="D23817" s="124"/>
      <c r="E23817" s="157" t="e">
        <f>VLOOKUP(D23817,'SOAT LIQ'!$A$87:$C$3416,3,FALSE)</f>
        <v>#N/A</v>
      </c>
      <c r="F23817" t="s">
        <v>21632</v>
      </c>
    </row>
    <row r="23818" spans="1:6" x14ac:dyDescent="0.25">
      <c r="A23818" t="s">
        <v>5965</v>
      </c>
      <c r="B23818" s="100" t="s">
        <v>19910</v>
      </c>
      <c r="C23818" s="100"/>
      <c r="D23818" s="124"/>
      <c r="E23818" s="157" t="e">
        <f>VLOOKUP(D23818,'SOAT LIQ'!$A$87:$C$3416,3,FALSE)</f>
        <v>#N/A</v>
      </c>
      <c r="F23818" t="s">
        <v>21632</v>
      </c>
    </row>
    <row r="23819" spans="1:6" x14ac:dyDescent="0.25">
      <c r="A23819" t="s">
        <v>5965</v>
      </c>
      <c r="B23819" s="100" t="s">
        <v>19911</v>
      </c>
      <c r="C23819" s="100"/>
      <c r="D23819" s="124"/>
      <c r="E23819" s="157" t="e">
        <f>VLOOKUP(D23819,'SOAT LIQ'!$A$87:$C$3416,3,FALSE)</f>
        <v>#N/A</v>
      </c>
      <c r="F23819" t="s">
        <v>21632</v>
      </c>
    </row>
    <row r="23820" spans="1:6" x14ac:dyDescent="0.25">
      <c r="A23820" t="s">
        <v>5809</v>
      </c>
      <c r="B23820" s="100" t="s">
        <v>19912</v>
      </c>
      <c r="C23820" s="100"/>
      <c r="D23820" s="124"/>
      <c r="E23820" s="157" t="e">
        <f>VLOOKUP(D23820,'SOAT LIQ'!$A$87:$C$3416,3,FALSE)</f>
        <v>#N/A</v>
      </c>
      <c r="F23820" t="s">
        <v>21632</v>
      </c>
    </row>
    <row r="23821" spans="1:6" x14ac:dyDescent="0.25">
      <c r="A23821" t="s">
        <v>5523</v>
      </c>
      <c r="B23821" s="100" t="s">
        <v>19913</v>
      </c>
      <c r="C23821" s="100"/>
      <c r="D23821" s="124"/>
      <c r="E23821" s="157" t="e">
        <f>VLOOKUP(D23821,'SOAT LIQ'!$A$87:$C$3416,3,FALSE)</f>
        <v>#N/A</v>
      </c>
      <c r="F23821" t="s">
        <v>21632</v>
      </c>
    </row>
    <row r="23822" spans="1:6" x14ac:dyDescent="0.25">
      <c r="A23822" t="s">
        <v>5523</v>
      </c>
      <c r="B23822" s="100" t="s">
        <v>19914</v>
      </c>
      <c r="C23822" s="100"/>
      <c r="D23822" s="124"/>
      <c r="E23822" s="157" t="e">
        <f>VLOOKUP(D23822,'SOAT LIQ'!$A$87:$C$3416,3,FALSE)</f>
        <v>#N/A</v>
      </c>
      <c r="F23822" t="s">
        <v>21632</v>
      </c>
    </row>
    <row r="23823" spans="1:6" x14ac:dyDescent="0.25">
      <c r="A23823" t="s">
        <v>5523</v>
      </c>
      <c r="B23823" s="100" t="s">
        <v>19915</v>
      </c>
      <c r="C23823" s="100"/>
      <c r="D23823" s="124"/>
      <c r="E23823" s="157" t="e">
        <f>VLOOKUP(D23823,'SOAT LIQ'!$A$87:$C$3416,3,FALSE)</f>
        <v>#N/A</v>
      </c>
      <c r="F23823" t="s">
        <v>21632</v>
      </c>
    </row>
    <row r="23824" spans="1:6" x14ac:dyDescent="0.25">
      <c r="A23824" t="s">
        <v>5523</v>
      </c>
      <c r="B23824" s="100" t="s">
        <v>19916</v>
      </c>
      <c r="C23824" s="100"/>
      <c r="D23824" s="124"/>
      <c r="E23824" s="157" t="e">
        <f>VLOOKUP(D23824,'SOAT LIQ'!$A$87:$C$3416,3,FALSE)</f>
        <v>#N/A</v>
      </c>
      <c r="F23824" t="s">
        <v>21632</v>
      </c>
    </row>
    <row r="23825" spans="1:6" x14ac:dyDescent="0.25">
      <c r="A23825" t="s">
        <v>5773</v>
      </c>
      <c r="B23825" s="100" t="s">
        <v>19916</v>
      </c>
      <c r="C23825" s="100"/>
      <c r="D23825" s="124"/>
      <c r="E23825" s="157" t="e">
        <f>VLOOKUP(D23825,'SOAT LIQ'!$A$87:$C$3416,3,FALSE)</f>
        <v>#N/A</v>
      </c>
      <c r="F23825" t="s">
        <v>21632</v>
      </c>
    </row>
    <row r="23826" spans="1:6" x14ac:dyDescent="0.25">
      <c r="A23826" t="s">
        <v>5782</v>
      </c>
      <c r="B23826" s="100" t="s">
        <v>19916</v>
      </c>
      <c r="C23826" s="100"/>
      <c r="D23826" s="124"/>
      <c r="E23826" s="157" t="e">
        <f>VLOOKUP(D23826,'SOAT LIQ'!$A$87:$C$3416,3,FALSE)</f>
        <v>#N/A</v>
      </c>
      <c r="F23826" t="s">
        <v>21632</v>
      </c>
    </row>
    <row r="23827" spans="1:6" x14ac:dyDescent="0.25">
      <c r="A23827" t="s">
        <v>5523</v>
      </c>
      <c r="B23827" s="100" t="s">
        <v>19917</v>
      </c>
      <c r="C23827" s="100"/>
      <c r="D23827" s="124"/>
      <c r="E23827" s="157" t="e">
        <f>VLOOKUP(D23827,'SOAT LIQ'!$A$87:$C$3416,3,FALSE)</f>
        <v>#N/A</v>
      </c>
      <c r="F23827" t="s">
        <v>21632</v>
      </c>
    </row>
    <row r="23828" spans="1:6" x14ac:dyDescent="0.25">
      <c r="A23828" t="s">
        <v>5773</v>
      </c>
      <c r="B23828" s="100" t="s">
        <v>19918</v>
      </c>
      <c r="C23828" s="100"/>
      <c r="D23828" s="124"/>
      <c r="E23828" s="157" t="e">
        <f>VLOOKUP(D23828,'SOAT LIQ'!$A$87:$C$3416,3,FALSE)</f>
        <v>#N/A</v>
      </c>
      <c r="F23828" t="s">
        <v>21632</v>
      </c>
    </row>
    <row r="23829" spans="1:6" x14ac:dyDescent="0.25">
      <c r="A23829" t="s">
        <v>5782</v>
      </c>
      <c r="B23829" s="100" t="s">
        <v>19918</v>
      </c>
      <c r="C23829" s="100"/>
      <c r="D23829" s="124"/>
      <c r="E23829" s="157" t="e">
        <f>VLOOKUP(D23829,'SOAT LIQ'!$A$87:$C$3416,3,FALSE)</f>
        <v>#N/A</v>
      </c>
      <c r="F23829" t="s">
        <v>21632</v>
      </c>
    </row>
    <row r="23830" spans="1:6" x14ac:dyDescent="0.25">
      <c r="A23830" t="s">
        <v>6034</v>
      </c>
      <c r="B23830" s="100" t="s">
        <v>19919</v>
      </c>
      <c r="C23830" s="100"/>
      <c r="D23830" s="124"/>
      <c r="E23830" s="157" t="e">
        <f>VLOOKUP(D23830,'SOAT LIQ'!$A$87:$C$3416,3,FALSE)</f>
        <v>#N/A</v>
      </c>
    </row>
    <row r="23831" spans="1:6" x14ac:dyDescent="0.25">
      <c r="A23831" t="s">
        <v>6034</v>
      </c>
      <c r="B23831" s="100" t="s">
        <v>19920</v>
      </c>
      <c r="C23831" s="100"/>
      <c r="D23831" s="124"/>
      <c r="E23831" s="157" t="e">
        <f>VLOOKUP(D23831,'SOAT LIQ'!$A$87:$C$3416,3,FALSE)</f>
        <v>#N/A</v>
      </c>
    </row>
    <row r="23832" spans="1:6" x14ac:dyDescent="0.25">
      <c r="A23832" t="s">
        <v>5142</v>
      </c>
      <c r="B23832" s="100" t="s">
        <v>19921</v>
      </c>
      <c r="C23832" s="100"/>
      <c r="D23832" s="124"/>
      <c r="E23832" s="157" t="e">
        <f>VLOOKUP(D23832,'SOAT LIQ'!$A$87:$C$3416,3,FALSE)</f>
        <v>#N/A</v>
      </c>
      <c r="F23832" t="s">
        <v>21632</v>
      </c>
    </row>
    <row r="23833" spans="1:6" x14ac:dyDescent="0.25">
      <c r="A23833" t="s">
        <v>5523</v>
      </c>
      <c r="B23833" s="100" t="s">
        <v>19921</v>
      </c>
      <c r="C23833" s="100"/>
      <c r="D23833" s="124"/>
      <c r="E23833" s="157" t="e">
        <f>VLOOKUP(D23833,'SOAT LIQ'!$A$87:$C$3416,3,FALSE)</f>
        <v>#N/A</v>
      </c>
      <c r="F23833" t="s">
        <v>21632</v>
      </c>
    </row>
    <row r="23834" spans="1:6" x14ac:dyDescent="0.25">
      <c r="A23834" t="s">
        <v>5523</v>
      </c>
      <c r="B23834" s="100" t="s">
        <v>19922</v>
      </c>
      <c r="C23834" s="100"/>
      <c r="D23834" s="124"/>
      <c r="E23834" s="157" t="e">
        <f>VLOOKUP(D23834,'SOAT LIQ'!$A$87:$C$3416,3,FALSE)</f>
        <v>#N/A</v>
      </c>
      <c r="F23834" t="s">
        <v>21632</v>
      </c>
    </row>
    <row r="23835" spans="1:6" x14ac:dyDescent="0.25">
      <c r="A23835" t="s">
        <v>5523</v>
      </c>
      <c r="B23835" s="100" t="s">
        <v>19923</v>
      </c>
      <c r="C23835" s="100"/>
      <c r="D23835" s="124"/>
      <c r="E23835" s="157" t="e">
        <f>VLOOKUP(D23835,'SOAT LIQ'!$A$87:$C$3416,3,FALSE)</f>
        <v>#N/A</v>
      </c>
      <c r="F23835" t="s">
        <v>21632</v>
      </c>
    </row>
    <row r="23836" spans="1:6" x14ac:dyDescent="0.25">
      <c r="A23836" t="s">
        <v>5523</v>
      </c>
      <c r="B23836" s="100" t="s">
        <v>19924</v>
      </c>
      <c r="C23836" s="100"/>
      <c r="D23836" s="124"/>
      <c r="E23836" s="157" t="e">
        <f>VLOOKUP(D23836,'SOAT LIQ'!$A$87:$C$3416,3,FALSE)</f>
        <v>#N/A</v>
      </c>
      <c r="F23836" t="s">
        <v>21632</v>
      </c>
    </row>
    <row r="23837" spans="1:6" x14ac:dyDescent="0.25">
      <c r="A23837" t="s">
        <v>5773</v>
      </c>
      <c r="B23837" s="100" t="s">
        <v>19924</v>
      </c>
      <c r="C23837" s="100"/>
      <c r="D23837" s="124"/>
      <c r="E23837" s="157" t="e">
        <f>VLOOKUP(D23837,'SOAT LIQ'!$A$87:$C$3416,3,FALSE)</f>
        <v>#N/A</v>
      </c>
      <c r="F23837" t="s">
        <v>21632</v>
      </c>
    </row>
    <row r="23838" spans="1:6" x14ac:dyDescent="0.25">
      <c r="A23838" t="s">
        <v>5782</v>
      </c>
      <c r="B23838" s="100" t="s">
        <v>19924</v>
      </c>
      <c r="C23838" s="100"/>
      <c r="D23838" s="124"/>
      <c r="E23838" s="157" t="e">
        <f>VLOOKUP(D23838,'SOAT LIQ'!$A$87:$C$3416,3,FALSE)</f>
        <v>#N/A</v>
      </c>
      <c r="F23838" t="s">
        <v>21632</v>
      </c>
    </row>
    <row r="23839" spans="1:6" x14ac:dyDescent="0.25">
      <c r="A23839" t="s">
        <v>5773</v>
      </c>
      <c r="B23839" s="100" t="s">
        <v>19925</v>
      </c>
      <c r="C23839" s="100"/>
      <c r="D23839" s="124"/>
      <c r="E23839" s="157" t="e">
        <f>VLOOKUP(D23839,'SOAT LIQ'!$A$87:$C$3416,3,FALSE)</f>
        <v>#N/A</v>
      </c>
      <c r="F23839" t="s">
        <v>21632</v>
      </c>
    </row>
    <row r="23840" spans="1:6" x14ac:dyDescent="0.25">
      <c r="A23840" t="s">
        <v>5523</v>
      </c>
      <c r="B23840" s="100" t="s">
        <v>19925</v>
      </c>
      <c r="C23840" s="100"/>
      <c r="D23840" s="124"/>
      <c r="E23840" s="157" t="e">
        <f>VLOOKUP(D23840,'SOAT LIQ'!$A$87:$C$3416,3,FALSE)</f>
        <v>#N/A</v>
      </c>
      <c r="F23840" t="s">
        <v>21632</v>
      </c>
    </row>
    <row r="23841" spans="1:6" x14ac:dyDescent="0.25">
      <c r="A23841" t="s">
        <v>5523</v>
      </c>
      <c r="B23841" s="100" t="s">
        <v>19926</v>
      </c>
      <c r="C23841" s="100"/>
      <c r="D23841" s="124"/>
      <c r="E23841" s="157" t="e">
        <f>VLOOKUP(D23841,'SOAT LIQ'!$A$87:$C$3416,3,FALSE)</f>
        <v>#N/A</v>
      </c>
      <c r="F23841" t="s">
        <v>21632</v>
      </c>
    </row>
    <row r="23842" spans="1:6" x14ac:dyDescent="0.25">
      <c r="A23842" t="s">
        <v>5773</v>
      </c>
      <c r="B23842" s="100" t="s">
        <v>19926</v>
      </c>
      <c r="C23842" s="100"/>
      <c r="D23842" s="124"/>
      <c r="E23842" s="157" t="e">
        <f>VLOOKUP(D23842,'SOAT LIQ'!$A$87:$C$3416,3,FALSE)</f>
        <v>#N/A</v>
      </c>
      <c r="F23842" t="s">
        <v>21632</v>
      </c>
    </row>
    <row r="23843" spans="1:6" x14ac:dyDescent="0.25">
      <c r="A23843" t="s">
        <v>5523</v>
      </c>
      <c r="B23843" s="100" t="s">
        <v>19927</v>
      </c>
      <c r="C23843" s="100"/>
      <c r="D23843" s="124"/>
      <c r="E23843" s="157" t="e">
        <f>VLOOKUP(D23843,'SOAT LIQ'!$A$87:$C$3416,3,FALSE)</f>
        <v>#N/A</v>
      </c>
      <c r="F23843" t="s">
        <v>21632</v>
      </c>
    </row>
    <row r="23844" spans="1:6" x14ac:dyDescent="0.25">
      <c r="A23844" t="s">
        <v>5523</v>
      </c>
      <c r="B23844" s="100" t="s">
        <v>19928</v>
      </c>
      <c r="C23844" s="100"/>
      <c r="D23844" s="124"/>
      <c r="E23844" s="157" t="e">
        <f>VLOOKUP(D23844,'SOAT LIQ'!$A$87:$C$3416,3,FALSE)</f>
        <v>#N/A</v>
      </c>
      <c r="F23844" t="s">
        <v>21632</v>
      </c>
    </row>
    <row r="23845" spans="1:6" x14ac:dyDescent="0.25">
      <c r="A23845" t="s">
        <v>5782</v>
      </c>
      <c r="B23845" s="100" t="s">
        <v>19928</v>
      </c>
      <c r="C23845" s="100"/>
      <c r="D23845" s="124"/>
      <c r="E23845" s="157" t="e">
        <f>VLOOKUP(D23845,'SOAT LIQ'!$A$87:$C$3416,3,FALSE)</f>
        <v>#N/A</v>
      </c>
      <c r="F23845" t="s">
        <v>21632</v>
      </c>
    </row>
    <row r="23846" spans="1:6" x14ac:dyDescent="0.25">
      <c r="A23846" t="s">
        <v>5773</v>
      </c>
      <c r="B23846" s="100" t="s">
        <v>19928</v>
      </c>
      <c r="C23846" s="100"/>
      <c r="D23846" s="124"/>
      <c r="E23846" s="157" t="e">
        <f>VLOOKUP(D23846,'SOAT LIQ'!$A$87:$C$3416,3,FALSE)</f>
        <v>#N/A</v>
      </c>
      <c r="F23846" t="s">
        <v>21632</v>
      </c>
    </row>
    <row r="23847" spans="1:6" x14ac:dyDescent="0.25">
      <c r="A23847" t="s">
        <v>5523</v>
      </c>
      <c r="B23847" s="100" t="s">
        <v>19929</v>
      </c>
      <c r="C23847" s="100"/>
      <c r="D23847" s="124"/>
      <c r="E23847" s="157" t="e">
        <f>VLOOKUP(D23847,'SOAT LIQ'!$A$87:$C$3416,3,FALSE)</f>
        <v>#N/A</v>
      </c>
      <c r="F23847" t="s">
        <v>21632</v>
      </c>
    </row>
    <row r="23848" spans="1:6" x14ac:dyDescent="0.25">
      <c r="A23848" t="s">
        <v>5773</v>
      </c>
      <c r="B23848" s="100" t="s">
        <v>19929</v>
      </c>
      <c r="C23848" s="100"/>
      <c r="D23848" s="124"/>
      <c r="E23848" s="157" t="e">
        <f>VLOOKUP(D23848,'SOAT LIQ'!$A$87:$C$3416,3,FALSE)</f>
        <v>#N/A</v>
      </c>
      <c r="F23848" t="s">
        <v>21632</v>
      </c>
    </row>
    <row r="23849" spans="1:6" x14ac:dyDescent="0.25">
      <c r="A23849" t="s">
        <v>5782</v>
      </c>
      <c r="B23849" s="100" t="s">
        <v>19929</v>
      </c>
      <c r="C23849" s="100"/>
      <c r="D23849" s="124"/>
      <c r="E23849" s="157" t="e">
        <f>VLOOKUP(D23849,'SOAT LIQ'!$A$87:$C$3416,3,FALSE)</f>
        <v>#N/A</v>
      </c>
      <c r="F23849" t="s">
        <v>21632</v>
      </c>
    </row>
    <row r="23850" spans="1:6" x14ac:dyDescent="0.25">
      <c r="A23850" t="s">
        <v>5523</v>
      </c>
      <c r="B23850" s="100" t="s">
        <v>19930</v>
      </c>
      <c r="C23850" s="100"/>
      <c r="D23850" s="124"/>
      <c r="E23850" s="157" t="e">
        <f>VLOOKUP(D23850,'SOAT LIQ'!$A$87:$C$3416,3,FALSE)</f>
        <v>#N/A</v>
      </c>
      <c r="F23850" t="s">
        <v>21632</v>
      </c>
    </row>
    <row r="23851" spans="1:6" x14ac:dyDescent="0.25">
      <c r="A23851" t="s">
        <v>5773</v>
      </c>
      <c r="B23851" s="100" t="s">
        <v>19930</v>
      </c>
      <c r="C23851" s="100"/>
      <c r="D23851" s="124"/>
      <c r="E23851" s="157" t="e">
        <f>VLOOKUP(D23851,'SOAT LIQ'!$A$87:$C$3416,3,FALSE)</f>
        <v>#N/A</v>
      </c>
      <c r="F23851" t="s">
        <v>21632</v>
      </c>
    </row>
    <row r="23852" spans="1:6" x14ac:dyDescent="0.25">
      <c r="A23852" t="s">
        <v>5782</v>
      </c>
      <c r="B23852" s="100" t="s">
        <v>19930</v>
      </c>
      <c r="C23852" s="100"/>
      <c r="D23852" s="124"/>
      <c r="E23852" s="157" t="e">
        <f>VLOOKUP(D23852,'SOAT LIQ'!$A$87:$C$3416,3,FALSE)</f>
        <v>#N/A</v>
      </c>
      <c r="F23852" t="s">
        <v>21632</v>
      </c>
    </row>
    <row r="23853" spans="1:6" x14ac:dyDescent="0.25">
      <c r="A23853" t="s">
        <v>5523</v>
      </c>
      <c r="B23853" s="100" t="s">
        <v>19931</v>
      </c>
      <c r="C23853" s="100"/>
      <c r="D23853" s="124"/>
      <c r="E23853" s="157" t="e">
        <f>VLOOKUP(D23853,'SOAT LIQ'!$A$87:$C$3416,3,FALSE)</f>
        <v>#N/A</v>
      </c>
      <c r="F23853" t="s">
        <v>21632</v>
      </c>
    </row>
    <row r="23854" spans="1:6" x14ac:dyDescent="0.25">
      <c r="A23854" t="s">
        <v>5773</v>
      </c>
      <c r="B23854" s="100" t="s">
        <v>19931</v>
      </c>
      <c r="C23854" s="100"/>
      <c r="D23854" s="124"/>
      <c r="E23854" s="157" t="e">
        <f>VLOOKUP(D23854,'SOAT LIQ'!$A$87:$C$3416,3,FALSE)</f>
        <v>#N/A</v>
      </c>
      <c r="F23854" t="s">
        <v>21632</v>
      </c>
    </row>
    <row r="23855" spans="1:6" x14ac:dyDescent="0.25">
      <c r="A23855" t="s">
        <v>5782</v>
      </c>
      <c r="B23855" s="100" t="s">
        <v>19931</v>
      </c>
      <c r="C23855" s="100"/>
      <c r="D23855" s="124"/>
      <c r="E23855" s="157" t="e">
        <f>VLOOKUP(D23855,'SOAT LIQ'!$A$87:$C$3416,3,FALSE)</f>
        <v>#N/A</v>
      </c>
      <c r="F23855" t="s">
        <v>21632</v>
      </c>
    </row>
    <row r="23856" spans="1:6" x14ac:dyDescent="0.25">
      <c r="A23856" t="s">
        <v>5523</v>
      </c>
      <c r="B23856" s="100" t="s">
        <v>19932</v>
      </c>
      <c r="C23856" s="100"/>
      <c r="D23856" s="124"/>
      <c r="E23856" s="157" t="e">
        <f>VLOOKUP(D23856,'SOAT LIQ'!$A$87:$C$3416,3,FALSE)</f>
        <v>#N/A</v>
      </c>
      <c r="F23856" t="s">
        <v>21632</v>
      </c>
    </row>
    <row r="23857" spans="1:6" x14ac:dyDescent="0.25">
      <c r="A23857" t="s">
        <v>5773</v>
      </c>
      <c r="B23857" s="100" t="s">
        <v>19932</v>
      </c>
      <c r="C23857" s="100"/>
      <c r="D23857" s="124"/>
      <c r="E23857" s="157" t="e">
        <f>VLOOKUP(D23857,'SOAT LIQ'!$A$87:$C$3416,3,FALSE)</f>
        <v>#N/A</v>
      </c>
      <c r="F23857" t="s">
        <v>21632</v>
      </c>
    </row>
    <row r="23858" spans="1:6" x14ac:dyDescent="0.25">
      <c r="A23858" t="s">
        <v>5782</v>
      </c>
      <c r="B23858" s="100" t="s">
        <v>19932</v>
      </c>
      <c r="C23858" s="100"/>
      <c r="D23858" s="124"/>
      <c r="E23858" s="157" t="e">
        <f>VLOOKUP(D23858,'SOAT LIQ'!$A$87:$C$3416,3,FALSE)</f>
        <v>#N/A</v>
      </c>
      <c r="F23858" t="s">
        <v>21632</v>
      </c>
    </row>
    <row r="23859" spans="1:6" x14ac:dyDescent="0.25">
      <c r="A23859" t="s">
        <v>5523</v>
      </c>
      <c r="B23859" s="100" t="s">
        <v>19933</v>
      </c>
      <c r="C23859" s="100"/>
      <c r="D23859" s="124"/>
      <c r="E23859" s="157" t="e">
        <f>VLOOKUP(D23859,'SOAT LIQ'!$A$87:$C$3416,3,FALSE)</f>
        <v>#N/A</v>
      </c>
      <c r="F23859" t="s">
        <v>21632</v>
      </c>
    </row>
    <row r="23860" spans="1:6" x14ac:dyDescent="0.25">
      <c r="A23860" t="s">
        <v>5773</v>
      </c>
      <c r="B23860" s="100" t="s">
        <v>19933</v>
      </c>
      <c r="C23860" s="100"/>
      <c r="D23860" s="124"/>
      <c r="E23860" s="157" t="e">
        <f>VLOOKUP(D23860,'SOAT LIQ'!$A$87:$C$3416,3,FALSE)</f>
        <v>#N/A</v>
      </c>
      <c r="F23860" t="s">
        <v>21632</v>
      </c>
    </row>
    <row r="23861" spans="1:6" x14ac:dyDescent="0.25">
      <c r="A23861" t="s">
        <v>5782</v>
      </c>
      <c r="B23861" s="100" t="s">
        <v>19933</v>
      </c>
      <c r="C23861" s="100"/>
      <c r="D23861" s="124"/>
      <c r="E23861" s="157" t="e">
        <f>VLOOKUP(D23861,'SOAT LIQ'!$A$87:$C$3416,3,FALSE)</f>
        <v>#N/A</v>
      </c>
      <c r="F23861" t="s">
        <v>21632</v>
      </c>
    </row>
    <row r="23862" spans="1:6" x14ac:dyDescent="0.25">
      <c r="A23862" t="s">
        <v>5523</v>
      </c>
      <c r="B23862" s="100" t="s">
        <v>19934</v>
      </c>
      <c r="C23862" s="100"/>
      <c r="D23862" s="124"/>
      <c r="E23862" s="157" t="e">
        <f>VLOOKUP(D23862,'SOAT LIQ'!$A$87:$C$3416,3,FALSE)</f>
        <v>#N/A</v>
      </c>
      <c r="F23862" t="s">
        <v>21632</v>
      </c>
    </row>
    <row r="23863" spans="1:6" x14ac:dyDescent="0.25">
      <c r="A23863" t="s">
        <v>5773</v>
      </c>
      <c r="B23863" s="100" t="s">
        <v>19934</v>
      </c>
      <c r="C23863" s="100"/>
      <c r="D23863" s="124"/>
      <c r="E23863" s="157" t="e">
        <f>VLOOKUP(D23863,'SOAT LIQ'!$A$87:$C$3416,3,FALSE)</f>
        <v>#N/A</v>
      </c>
      <c r="F23863" t="s">
        <v>21632</v>
      </c>
    </row>
    <row r="23864" spans="1:6" x14ac:dyDescent="0.25">
      <c r="A23864" t="s">
        <v>5782</v>
      </c>
      <c r="B23864" s="100" t="s">
        <v>19934</v>
      </c>
      <c r="C23864" s="100"/>
      <c r="D23864" s="124"/>
      <c r="E23864" s="157" t="e">
        <f>VLOOKUP(D23864,'SOAT LIQ'!$A$87:$C$3416,3,FALSE)</f>
        <v>#N/A</v>
      </c>
      <c r="F23864" t="s">
        <v>21632</v>
      </c>
    </row>
    <row r="23865" spans="1:6" x14ac:dyDescent="0.25">
      <c r="A23865" t="s">
        <v>5523</v>
      </c>
      <c r="B23865" s="100" t="s">
        <v>19935</v>
      </c>
      <c r="C23865" s="100"/>
      <c r="D23865" s="124"/>
      <c r="E23865" s="157" t="e">
        <f>VLOOKUP(D23865,'SOAT LIQ'!$A$87:$C$3416,3,FALSE)</f>
        <v>#N/A</v>
      </c>
      <c r="F23865" t="s">
        <v>21632</v>
      </c>
    </row>
    <row r="23866" spans="1:6" x14ac:dyDescent="0.25">
      <c r="A23866" t="s">
        <v>5523</v>
      </c>
      <c r="B23866" s="100" t="s">
        <v>19936</v>
      </c>
      <c r="C23866" s="100"/>
      <c r="D23866" s="124"/>
      <c r="E23866" s="157" t="e">
        <f>VLOOKUP(D23866,'SOAT LIQ'!$A$87:$C$3416,3,FALSE)</f>
        <v>#N/A</v>
      </c>
      <c r="F23866" t="s">
        <v>21632</v>
      </c>
    </row>
    <row r="23867" spans="1:6" x14ac:dyDescent="0.25">
      <c r="A23867" t="s">
        <v>5523</v>
      </c>
      <c r="B23867" s="100" t="s">
        <v>19937</v>
      </c>
      <c r="C23867" s="100"/>
      <c r="D23867" s="124"/>
      <c r="E23867" s="157" t="e">
        <f>VLOOKUP(D23867,'SOAT LIQ'!$A$87:$C$3416,3,FALSE)</f>
        <v>#N/A</v>
      </c>
      <c r="F23867" t="s">
        <v>21632</v>
      </c>
    </row>
    <row r="23868" spans="1:6" x14ac:dyDescent="0.25">
      <c r="A23868" t="s">
        <v>5523</v>
      </c>
      <c r="B23868" s="100" t="s">
        <v>19938</v>
      </c>
      <c r="C23868" s="100"/>
      <c r="D23868" s="124"/>
      <c r="E23868" s="157" t="e">
        <f>VLOOKUP(D23868,'SOAT LIQ'!$A$87:$C$3416,3,FALSE)</f>
        <v>#N/A</v>
      </c>
      <c r="F23868" t="s">
        <v>21632</v>
      </c>
    </row>
    <row r="23869" spans="1:6" x14ac:dyDescent="0.25">
      <c r="A23869" t="s">
        <v>5523</v>
      </c>
      <c r="B23869" s="100" t="s">
        <v>19939</v>
      </c>
      <c r="C23869" s="100"/>
      <c r="D23869" s="124"/>
      <c r="E23869" s="157" t="e">
        <f>VLOOKUP(D23869,'SOAT LIQ'!$A$87:$C$3416,3,FALSE)</f>
        <v>#N/A</v>
      </c>
      <c r="F23869" t="s">
        <v>21632</v>
      </c>
    </row>
    <row r="23870" spans="1:6" x14ac:dyDescent="0.25">
      <c r="A23870" t="s">
        <v>5523</v>
      </c>
      <c r="B23870" s="100" t="s">
        <v>19940</v>
      </c>
      <c r="C23870" s="100"/>
      <c r="D23870" s="124"/>
      <c r="E23870" s="157" t="e">
        <f>VLOOKUP(D23870,'SOAT LIQ'!$A$87:$C$3416,3,FALSE)</f>
        <v>#N/A</v>
      </c>
      <c r="F23870" t="s">
        <v>21632</v>
      </c>
    </row>
    <row r="23871" spans="1:6" x14ac:dyDescent="0.25">
      <c r="A23871" t="s">
        <v>5523</v>
      </c>
      <c r="B23871" s="100" t="s">
        <v>19941</v>
      </c>
      <c r="C23871" s="100"/>
      <c r="D23871" s="124"/>
      <c r="E23871" s="157" t="e">
        <f>VLOOKUP(D23871,'SOAT LIQ'!$A$87:$C$3416,3,FALSE)</f>
        <v>#N/A</v>
      </c>
      <c r="F23871" t="s">
        <v>21632</v>
      </c>
    </row>
    <row r="23872" spans="1:6" x14ac:dyDescent="0.25">
      <c r="A23872" t="s">
        <v>5773</v>
      </c>
      <c r="B23872" s="100" t="s">
        <v>19942</v>
      </c>
      <c r="C23872" s="100"/>
      <c r="D23872" s="124"/>
      <c r="E23872" s="157" t="e">
        <f>VLOOKUP(D23872,'SOAT LIQ'!$A$87:$C$3416,3,FALSE)</f>
        <v>#N/A</v>
      </c>
      <c r="F23872" t="s">
        <v>21632</v>
      </c>
    </row>
    <row r="23873" spans="1:6" x14ac:dyDescent="0.25">
      <c r="A23873" t="s">
        <v>8469</v>
      </c>
      <c r="B23873" s="100" t="s">
        <v>19942</v>
      </c>
      <c r="C23873" s="100"/>
      <c r="D23873" s="124"/>
      <c r="E23873" s="157" t="e">
        <f>VLOOKUP(D23873,'SOAT LIQ'!$A$87:$C$3416,3,FALSE)</f>
        <v>#N/A</v>
      </c>
      <c r="F23873" t="s">
        <v>21632</v>
      </c>
    </row>
    <row r="23874" spans="1:6" x14ac:dyDescent="0.25">
      <c r="A23874" t="s">
        <v>5924</v>
      </c>
      <c r="B23874" s="100" t="s">
        <v>19942</v>
      </c>
      <c r="C23874" s="100"/>
      <c r="D23874" s="124"/>
      <c r="E23874" s="157" t="e">
        <f>VLOOKUP(D23874,'SOAT LIQ'!$A$87:$C$3416,3,FALSE)</f>
        <v>#N/A</v>
      </c>
      <c r="F23874" t="s">
        <v>21632</v>
      </c>
    </row>
    <row r="23875" spans="1:6" x14ac:dyDescent="0.25">
      <c r="A23875" t="s">
        <v>5773</v>
      </c>
      <c r="B23875" s="100" t="s">
        <v>19943</v>
      </c>
      <c r="C23875" s="100"/>
      <c r="D23875" s="124"/>
      <c r="E23875" s="157" t="e">
        <f>VLOOKUP(D23875,'SOAT LIQ'!$A$87:$C$3416,3,FALSE)</f>
        <v>#N/A</v>
      </c>
      <c r="F23875" t="s">
        <v>21632</v>
      </c>
    </row>
    <row r="23876" spans="1:6" x14ac:dyDescent="0.25">
      <c r="A23876" t="s">
        <v>8469</v>
      </c>
      <c r="B23876" s="100" t="s">
        <v>19943</v>
      </c>
      <c r="C23876" s="100"/>
      <c r="D23876" s="124"/>
      <c r="E23876" s="157" t="e">
        <f>VLOOKUP(D23876,'SOAT LIQ'!$A$87:$C$3416,3,FALSE)</f>
        <v>#N/A</v>
      </c>
      <c r="F23876" t="s">
        <v>21632</v>
      </c>
    </row>
    <row r="23877" spans="1:6" x14ac:dyDescent="0.25">
      <c r="A23877" t="s">
        <v>5773</v>
      </c>
      <c r="B23877" s="100" t="s">
        <v>19944</v>
      </c>
      <c r="C23877" s="100"/>
      <c r="D23877" s="124"/>
      <c r="E23877" s="157" t="e">
        <f>VLOOKUP(D23877,'SOAT LIQ'!$A$87:$C$3416,3,FALSE)</f>
        <v>#N/A</v>
      </c>
      <c r="F23877" t="s">
        <v>21632</v>
      </c>
    </row>
    <row r="23878" spans="1:6" x14ac:dyDescent="0.25">
      <c r="A23878" t="s">
        <v>8469</v>
      </c>
      <c r="B23878" s="100" t="s">
        <v>19944</v>
      </c>
      <c r="C23878" s="100"/>
      <c r="D23878" s="124"/>
      <c r="E23878" s="157" t="e">
        <f>VLOOKUP(D23878,'SOAT LIQ'!$A$87:$C$3416,3,FALSE)</f>
        <v>#N/A</v>
      </c>
      <c r="F23878" t="s">
        <v>21632</v>
      </c>
    </row>
    <row r="23879" spans="1:6" x14ac:dyDescent="0.25">
      <c r="A23879" t="s">
        <v>5924</v>
      </c>
      <c r="B23879" s="100" t="s">
        <v>19944</v>
      </c>
      <c r="C23879" s="100"/>
      <c r="D23879" s="124"/>
      <c r="E23879" s="157" t="e">
        <f>VLOOKUP(D23879,'SOAT LIQ'!$A$87:$C$3416,3,FALSE)</f>
        <v>#N/A</v>
      </c>
      <c r="F23879" t="s">
        <v>21632</v>
      </c>
    </row>
    <row r="23880" spans="1:6" x14ac:dyDescent="0.25">
      <c r="A23880" t="s">
        <v>5704</v>
      </c>
      <c r="B23880" s="100" t="s">
        <v>19945</v>
      </c>
      <c r="C23880" s="100"/>
      <c r="D23880" s="124"/>
      <c r="E23880" s="157" t="e">
        <f>VLOOKUP(D23880,'SOAT LIQ'!$A$87:$C$3416,3,FALSE)</f>
        <v>#N/A</v>
      </c>
    </row>
    <row r="23881" spans="1:6" x14ac:dyDescent="0.25">
      <c r="A23881" t="s">
        <v>5142</v>
      </c>
      <c r="B23881" s="100" t="s">
        <v>19945</v>
      </c>
      <c r="C23881" s="100"/>
      <c r="D23881" s="124"/>
      <c r="E23881" s="157" t="e">
        <f>VLOOKUP(D23881,'SOAT LIQ'!$A$87:$C$3416,3,FALSE)</f>
        <v>#N/A</v>
      </c>
      <c r="F23881" t="s">
        <v>21632</v>
      </c>
    </row>
    <row r="23882" spans="1:6" x14ac:dyDescent="0.25">
      <c r="A23882" t="s">
        <v>5773</v>
      </c>
      <c r="B23882" s="100" t="s">
        <v>19946</v>
      </c>
      <c r="C23882" s="100"/>
      <c r="D23882" s="124"/>
      <c r="E23882" s="157" t="e">
        <f>VLOOKUP(D23882,'SOAT LIQ'!$A$87:$C$3416,3,FALSE)</f>
        <v>#N/A</v>
      </c>
      <c r="F23882" t="s">
        <v>21632</v>
      </c>
    </row>
    <row r="23883" spans="1:6" x14ac:dyDescent="0.25">
      <c r="A23883" t="s">
        <v>5904</v>
      </c>
      <c r="B23883" s="100" t="s">
        <v>19947</v>
      </c>
      <c r="C23883" s="100"/>
      <c r="D23883" s="124"/>
      <c r="E23883" s="157" t="e">
        <f>VLOOKUP(D23883,'SOAT LIQ'!$A$87:$C$3416,3,FALSE)</f>
        <v>#N/A</v>
      </c>
      <c r="F23883" t="s">
        <v>21632</v>
      </c>
    </row>
    <row r="23884" spans="1:6" x14ac:dyDescent="0.25">
      <c r="A23884" t="s">
        <v>5773</v>
      </c>
      <c r="B23884" s="100" t="s">
        <v>19947</v>
      </c>
      <c r="C23884" s="100"/>
      <c r="D23884" s="124"/>
      <c r="E23884" s="157" t="e">
        <f>VLOOKUP(D23884,'SOAT LIQ'!$A$87:$C$3416,3,FALSE)</f>
        <v>#N/A</v>
      </c>
      <c r="F23884" t="s">
        <v>21632</v>
      </c>
    </row>
    <row r="23885" spans="1:6" x14ac:dyDescent="0.25">
      <c r="A23885" t="s">
        <v>5773</v>
      </c>
      <c r="B23885" s="100" t="s">
        <v>19948</v>
      </c>
      <c r="C23885" s="100"/>
      <c r="D23885" s="124"/>
      <c r="E23885" s="157" t="e">
        <f>VLOOKUP(D23885,'SOAT LIQ'!$A$87:$C$3416,3,FALSE)</f>
        <v>#N/A</v>
      </c>
      <c r="F23885" t="s">
        <v>21632</v>
      </c>
    </row>
    <row r="23886" spans="1:6" x14ac:dyDescent="0.25">
      <c r="A23886" t="s">
        <v>5904</v>
      </c>
      <c r="B23886" s="100" t="s">
        <v>19948</v>
      </c>
      <c r="C23886" s="100"/>
      <c r="D23886" s="124"/>
      <c r="E23886" s="157" t="e">
        <f>VLOOKUP(D23886,'SOAT LIQ'!$A$87:$C$3416,3,FALSE)</f>
        <v>#N/A</v>
      </c>
      <c r="F23886" t="s">
        <v>21632</v>
      </c>
    </row>
    <row r="23887" spans="1:6" x14ac:dyDescent="0.25">
      <c r="A23887" t="s">
        <v>11060</v>
      </c>
      <c r="B23887" s="100" t="s">
        <v>19948</v>
      </c>
      <c r="C23887" s="100"/>
      <c r="D23887" s="124"/>
      <c r="E23887" s="157" t="e">
        <f>VLOOKUP(D23887,'SOAT LIQ'!$A$87:$C$3416,3,FALSE)</f>
        <v>#N/A</v>
      </c>
    </row>
    <row r="23888" spans="1:6" x14ac:dyDescent="0.25">
      <c r="A23888" t="s">
        <v>5904</v>
      </c>
      <c r="B23888" s="100" t="s">
        <v>19948</v>
      </c>
      <c r="C23888" s="100"/>
      <c r="D23888" s="124"/>
      <c r="E23888" s="157" t="e">
        <f>VLOOKUP(D23888,'SOAT LIQ'!$A$87:$C$3416,3,FALSE)</f>
        <v>#N/A</v>
      </c>
      <c r="F23888" t="s">
        <v>21632</v>
      </c>
    </row>
    <row r="23889" spans="1:6" x14ac:dyDescent="0.25">
      <c r="A23889" t="s">
        <v>11061</v>
      </c>
      <c r="B23889" s="100" t="s">
        <v>19948</v>
      </c>
      <c r="C23889" s="100"/>
      <c r="D23889" s="124"/>
      <c r="E23889" s="157" t="e">
        <f>VLOOKUP(D23889,'SOAT LIQ'!$A$87:$C$3416,3,FALSE)</f>
        <v>#N/A</v>
      </c>
    </row>
    <row r="23890" spans="1:6" x14ac:dyDescent="0.25">
      <c r="A23890" t="s">
        <v>5773</v>
      </c>
      <c r="B23890" s="100" t="s">
        <v>19949</v>
      </c>
      <c r="C23890" s="100"/>
      <c r="D23890" s="124"/>
      <c r="E23890" s="157" t="e">
        <f>VLOOKUP(D23890,'SOAT LIQ'!$A$87:$C$3416,3,FALSE)</f>
        <v>#N/A</v>
      </c>
      <c r="F23890" t="s">
        <v>21632</v>
      </c>
    </row>
    <row r="23891" spans="1:6" x14ac:dyDescent="0.25">
      <c r="A23891" t="s">
        <v>5922</v>
      </c>
      <c r="B23891" s="100" t="s">
        <v>19949</v>
      </c>
      <c r="C23891" s="100"/>
      <c r="D23891" s="124"/>
      <c r="E23891" s="157" t="e">
        <f>VLOOKUP(D23891,'SOAT LIQ'!$A$87:$C$3416,3,FALSE)</f>
        <v>#N/A</v>
      </c>
      <c r="F23891" t="s">
        <v>21632</v>
      </c>
    </row>
    <row r="23892" spans="1:6" x14ac:dyDescent="0.25">
      <c r="A23892" t="s">
        <v>5773</v>
      </c>
      <c r="B23892" s="100" t="s">
        <v>19950</v>
      </c>
      <c r="C23892" s="100"/>
      <c r="D23892" s="124"/>
      <c r="E23892" s="157" t="e">
        <f>VLOOKUP(D23892,'SOAT LIQ'!$A$87:$C$3416,3,FALSE)</f>
        <v>#N/A</v>
      </c>
      <c r="F23892" t="s">
        <v>21632</v>
      </c>
    </row>
    <row r="23893" spans="1:6" x14ac:dyDescent="0.25">
      <c r="A23893" t="s">
        <v>5922</v>
      </c>
      <c r="B23893" s="100" t="s">
        <v>19950</v>
      </c>
      <c r="C23893" s="100"/>
      <c r="D23893" s="124"/>
      <c r="E23893" s="157" t="e">
        <f>VLOOKUP(D23893,'SOAT LIQ'!$A$87:$C$3416,3,FALSE)</f>
        <v>#N/A</v>
      </c>
      <c r="F23893" t="s">
        <v>21632</v>
      </c>
    </row>
    <row r="23894" spans="1:6" x14ac:dyDescent="0.25">
      <c r="A23894" t="s">
        <v>5773</v>
      </c>
      <c r="B23894" s="100" t="s">
        <v>19951</v>
      </c>
      <c r="C23894" s="100"/>
      <c r="D23894" s="124"/>
      <c r="E23894" s="157" t="e">
        <f>VLOOKUP(D23894,'SOAT LIQ'!$A$87:$C$3416,3,FALSE)</f>
        <v>#N/A</v>
      </c>
      <c r="F23894" t="s">
        <v>21632</v>
      </c>
    </row>
    <row r="23895" spans="1:6" x14ac:dyDescent="0.25">
      <c r="A23895" t="s">
        <v>5922</v>
      </c>
      <c r="B23895" s="100" t="s">
        <v>19951</v>
      </c>
      <c r="C23895" s="100"/>
      <c r="D23895" s="124"/>
      <c r="E23895" s="157" t="e">
        <f>VLOOKUP(D23895,'SOAT LIQ'!$A$87:$C$3416,3,FALSE)</f>
        <v>#N/A</v>
      </c>
      <c r="F23895" t="s">
        <v>21632</v>
      </c>
    </row>
    <row r="23896" spans="1:6" x14ac:dyDescent="0.25">
      <c r="A23896" t="s">
        <v>5773</v>
      </c>
      <c r="B23896" s="100" t="s">
        <v>19952</v>
      </c>
      <c r="C23896" s="100"/>
      <c r="D23896" s="124"/>
      <c r="E23896" s="157" t="e">
        <f>VLOOKUP(D23896,'SOAT LIQ'!$A$87:$C$3416,3,FALSE)</f>
        <v>#N/A</v>
      </c>
      <c r="F23896" t="s">
        <v>21632</v>
      </c>
    </row>
    <row r="23897" spans="1:6" x14ac:dyDescent="0.25">
      <c r="A23897" t="s">
        <v>5922</v>
      </c>
      <c r="B23897" s="100" t="s">
        <v>19952</v>
      </c>
      <c r="C23897" s="100"/>
      <c r="D23897" s="124"/>
      <c r="E23897" s="157" t="e">
        <f>VLOOKUP(D23897,'SOAT LIQ'!$A$87:$C$3416,3,FALSE)</f>
        <v>#N/A</v>
      </c>
      <c r="F23897" t="s">
        <v>21632</v>
      </c>
    </row>
    <row r="23898" spans="1:6" x14ac:dyDescent="0.25">
      <c r="A23898" t="s">
        <v>5773</v>
      </c>
      <c r="B23898" s="100" t="s">
        <v>19953</v>
      </c>
      <c r="C23898" s="100"/>
      <c r="D23898" s="124"/>
      <c r="E23898" s="157" t="e">
        <f>VLOOKUP(D23898,'SOAT LIQ'!$A$87:$C$3416,3,FALSE)</f>
        <v>#N/A</v>
      </c>
      <c r="F23898" t="s">
        <v>21632</v>
      </c>
    </row>
    <row r="23899" spans="1:6" x14ac:dyDescent="0.25">
      <c r="A23899" t="s">
        <v>5922</v>
      </c>
      <c r="B23899" s="100" t="s">
        <v>19953</v>
      </c>
      <c r="C23899" s="100"/>
      <c r="D23899" s="124"/>
      <c r="E23899" s="157" t="e">
        <f>VLOOKUP(D23899,'SOAT LIQ'!$A$87:$C$3416,3,FALSE)</f>
        <v>#N/A</v>
      </c>
      <c r="F23899" t="s">
        <v>21632</v>
      </c>
    </row>
    <row r="23900" spans="1:6" x14ac:dyDescent="0.25">
      <c r="A23900" t="s">
        <v>5773</v>
      </c>
      <c r="B23900" s="100" t="s">
        <v>19954</v>
      </c>
      <c r="C23900" s="100"/>
      <c r="D23900" s="124"/>
      <c r="E23900" s="157" t="e">
        <f>VLOOKUP(D23900,'SOAT LIQ'!$A$87:$C$3416,3,FALSE)</f>
        <v>#N/A</v>
      </c>
      <c r="F23900" t="s">
        <v>21632</v>
      </c>
    </row>
    <row r="23901" spans="1:6" x14ac:dyDescent="0.25">
      <c r="A23901" t="s">
        <v>5922</v>
      </c>
      <c r="B23901" s="100" t="s">
        <v>19954</v>
      </c>
      <c r="C23901" s="100"/>
      <c r="D23901" s="124"/>
      <c r="E23901" s="157" t="e">
        <f>VLOOKUP(D23901,'SOAT LIQ'!$A$87:$C$3416,3,FALSE)</f>
        <v>#N/A</v>
      </c>
      <c r="F23901" t="s">
        <v>21632</v>
      </c>
    </row>
    <row r="23902" spans="1:6" x14ac:dyDescent="0.25">
      <c r="A23902" t="s">
        <v>5773</v>
      </c>
      <c r="B23902" s="100" t="s">
        <v>19955</v>
      </c>
      <c r="C23902" s="100"/>
      <c r="D23902" s="124"/>
      <c r="E23902" s="157" t="e">
        <f>VLOOKUP(D23902,'SOAT LIQ'!$A$87:$C$3416,3,FALSE)</f>
        <v>#N/A</v>
      </c>
      <c r="F23902" t="s">
        <v>21632</v>
      </c>
    </row>
    <row r="23903" spans="1:6" x14ac:dyDescent="0.25">
      <c r="A23903" t="s">
        <v>5922</v>
      </c>
      <c r="B23903" s="100" t="s">
        <v>19955</v>
      </c>
      <c r="C23903" s="100"/>
      <c r="D23903" s="124"/>
      <c r="E23903" s="157" t="e">
        <f>VLOOKUP(D23903,'SOAT LIQ'!$A$87:$C$3416,3,FALSE)</f>
        <v>#N/A</v>
      </c>
      <c r="F23903" t="s">
        <v>21632</v>
      </c>
    </row>
    <row r="23904" spans="1:6" x14ac:dyDescent="0.25">
      <c r="A23904" t="s">
        <v>5773</v>
      </c>
      <c r="B23904" s="100" t="s">
        <v>19956</v>
      </c>
      <c r="C23904" s="100"/>
      <c r="D23904" s="124"/>
      <c r="E23904" s="157" t="e">
        <f>VLOOKUP(D23904,'SOAT LIQ'!$A$87:$C$3416,3,FALSE)</f>
        <v>#N/A</v>
      </c>
      <c r="F23904" t="s">
        <v>21632</v>
      </c>
    </row>
    <row r="23905" spans="1:6" x14ac:dyDescent="0.25">
      <c r="A23905" t="s">
        <v>5922</v>
      </c>
      <c r="B23905" s="100" t="s">
        <v>19956</v>
      </c>
      <c r="C23905" s="100"/>
      <c r="D23905" s="124"/>
      <c r="E23905" s="157" t="e">
        <f>VLOOKUP(D23905,'SOAT LIQ'!$A$87:$C$3416,3,FALSE)</f>
        <v>#N/A</v>
      </c>
      <c r="F23905" t="s">
        <v>21632</v>
      </c>
    </row>
    <row r="23906" spans="1:6" x14ac:dyDescent="0.25">
      <c r="A23906" t="s">
        <v>5773</v>
      </c>
      <c r="B23906" s="100" t="s">
        <v>19957</v>
      </c>
      <c r="C23906" s="100"/>
      <c r="D23906" s="124"/>
      <c r="E23906" s="157" t="e">
        <f>VLOOKUP(D23906,'SOAT LIQ'!$A$87:$C$3416,3,FALSE)</f>
        <v>#N/A</v>
      </c>
      <c r="F23906" t="s">
        <v>21632</v>
      </c>
    </row>
    <row r="23907" spans="1:6" x14ac:dyDescent="0.25">
      <c r="A23907" t="s">
        <v>5922</v>
      </c>
      <c r="B23907" s="100" t="s">
        <v>19957</v>
      </c>
      <c r="C23907" s="100"/>
      <c r="D23907" s="124"/>
      <c r="E23907" s="157" t="e">
        <f>VLOOKUP(D23907,'SOAT LIQ'!$A$87:$C$3416,3,FALSE)</f>
        <v>#N/A</v>
      </c>
      <c r="F23907" t="s">
        <v>21632</v>
      </c>
    </row>
    <row r="23908" spans="1:6" x14ac:dyDescent="0.25">
      <c r="A23908" t="s">
        <v>5773</v>
      </c>
      <c r="B23908" s="100" t="s">
        <v>19958</v>
      </c>
      <c r="C23908" s="100"/>
      <c r="D23908" s="124"/>
      <c r="E23908" s="157" t="e">
        <f>VLOOKUP(D23908,'SOAT LIQ'!$A$87:$C$3416,3,FALSE)</f>
        <v>#N/A</v>
      </c>
      <c r="F23908" t="s">
        <v>21632</v>
      </c>
    </row>
    <row r="23909" spans="1:6" x14ac:dyDescent="0.25">
      <c r="A23909" t="s">
        <v>5922</v>
      </c>
      <c r="B23909" s="100" t="s">
        <v>19958</v>
      </c>
      <c r="C23909" s="100"/>
      <c r="D23909" s="124"/>
      <c r="E23909" s="157" t="e">
        <f>VLOOKUP(D23909,'SOAT LIQ'!$A$87:$C$3416,3,FALSE)</f>
        <v>#N/A</v>
      </c>
      <c r="F23909" t="s">
        <v>21632</v>
      </c>
    </row>
    <row r="23910" spans="1:6" x14ac:dyDescent="0.25">
      <c r="A23910" t="s">
        <v>5773</v>
      </c>
      <c r="B23910" s="100" t="s">
        <v>19959</v>
      </c>
      <c r="C23910" s="100"/>
      <c r="D23910" s="124"/>
      <c r="E23910" s="157" t="e">
        <f>VLOOKUP(D23910,'SOAT LIQ'!$A$87:$C$3416,3,FALSE)</f>
        <v>#N/A</v>
      </c>
      <c r="F23910" t="s">
        <v>21632</v>
      </c>
    </row>
    <row r="23911" spans="1:6" x14ac:dyDescent="0.25">
      <c r="A23911" t="s">
        <v>5922</v>
      </c>
      <c r="B23911" s="100" t="s">
        <v>19959</v>
      </c>
      <c r="C23911" s="100"/>
      <c r="D23911" s="124"/>
      <c r="E23911" s="157" t="e">
        <f>VLOOKUP(D23911,'SOAT LIQ'!$A$87:$C$3416,3,FALSE)</f>
        <v>#N/A</v>
      </c>
      <c r="F23911" t="s">
        <v>21632</v>
      </c>
    </row>
    <row r="23912" spans="1:6" x14ac:dyDescent="0.25">
      <c r="A23912" t="s">
        <v>11060</v>
      </c>
      <c r="B23912" s="100" t="s">
        <v>19959</v>
      </c>
      <c r="C23912" s="100"/>
      <c r="D23912" s="124"/>
      <c r="E23912" s="157" t="e">
        <f>VLOOKUP(D23912,'SOAT LIQ'!$A$87:$C$3416,3,FALSE)</f>
        <v>#N/A</v>
      </c>
    </row>
    <row r="23913" spans="1:6" x14ac:dyDescent="0.25">
      <c r="A23913" t="s">
        <v>11061</v>
      </c>
      <c r="B23913" s="100" t="s">
        <v>19959</v>
      </c>
      <c r="C23913" s="100"/>
      <c r="D23913" s="124"/>
      <c r="E23913" s="157" t="e">
        <f>VLOOKUP(D23913,'SOAT LIQ'!$A$87:$C$3416,3,FALSE)</f>
        <v>#N/A</v>
      </c>
    </row>
    <row r="23914" spans="1:6" x14ac:dyDescent="0.25">
      <c r="A23914" t="s">
        <v>5773</v>
      </c>
      <c r="B23914" s="100" t="s">
        <v>19960</v>
      </c>
      <c r="C23914" s="100"/>
      <c r="D23914" s="124"/>
      <c r="E23914" s="157" t="e">
        <f>VLOOKUP(D23914,'SOAT LIQ'!$A$87:$C$3416,3,FALSE)</f>
        <v>#N/A</v>
      </c>
      <c r="F23914" t="s">
        <v>21632</v>
      </c>
    </row>
    <row r="23915" spans="1:6" x14ac:dyDescent="0.25">
      <c r="A23915" t="s">
        <v>5922</v>
      </c>
      <c r="B23915" s="100" t="s">
        <v>19960</v>
      </c>
      <c r="C23915" s="100"/>
      <c r="D23915" s="124"/>
      <c r="E23915" s="157" t="e">
        <f>VLOOKUP(D23915,'SOAT LIQ'!$A$87:$C$3416,3,FALSE)</f>
        <v>#N/A</v>
      </c>
      <c r="F23915" t="s">
        <v>21632</v>
      </c>
    </row>
    <row r="23916" spans="1:6" x14ac:dyDescent="0.25">
      <c r="A23916" t="s">
        <v>5773</v>
      </c>
      <c r="B23916" s="100" t="s">
        <v>19961</v>
      </c>
      <c r="C23916" s="100"/>
      <c r="D23916" s="124"/>
      <c r="E23916" s="157" t="e">
        <f>VLOOKUP(D23916,'SOAT LIQ'!$A$87:$C$3416,3,FALSE)</f>
        <v>#N/A</v>
      </c>
      <c r="F23916" t="s">
        <v>21632</v>
      </c>
    </row>
    <row r="23917" spans="1:6" x14ac:dyDescent="0.25">
      <c r="A23917" t="s">
        <v>5922</v>
      </c>
      <c r="B23917" s="100" t="s">
        <v>19961</v>
      </c>
      <c r="C23917" s="100"/>
      <c r="D23917" s="124"/>
      <c r="E23917" s="157" t="e">
        <f>VLOOKUP(D23917,'SOAT LIQ'!$A$87:$C$3416,3,FALSE)</f>
        <v>#N/A</v>
      </c>
      <c r="F23917" t="s">
        <v>21632</v>
      </c>
    </row>
    <row r="23918" spans="1:6" x14ac:dyDescent="0.25">
      <c r="A23918" t="s">
        <v>5773</v>
      </c>
      <c r="B23918" s="100" t="s">
        <v>19962</v>
      </c>
      <c r="C23918" s="100"/>
      <c r="D23918" s="124"/>
      <c r="E23918" s="157" t="e">
        <f>VLOOKUP(D23918,'SOAT LIQ'!$A$87:$C$3416,3,FALSE)</f>
        <v>#N/A</v>
      </c>
      <c r="F23918" t="s">
        <v>21632</v>
      </c>
    </row>
    <row r="23919" spans="1:6" x14ac:dyDescent="0.25">
      <c r="A23919" t="s">
        <v>5922</v>
      </c>
      <c r="B23919" s="100" t="s">
        <v>19962</v>
      </c>
      <c r="C23919" s="100"/>
      <c r="D23919" s="124"/>
      <c r="E23919" s="157" t="e">
        <f>VLOOKUP(D23919,'SOAT LIQ'!$A$87:$C$3416,3,FALSE)</f>
        <v>#N/A</v>
      </c>
      <c r="F23919" t="s">
        <v>21632</v>
      </c>
    </row>
    <row r="23920" spans="1:6" x14ac:dyDescent="0.25">
      <c r="A23920" t="s">
        <v>5773</v>
      </c>
      <c r="B23920" s="100" t="s">
        <v>19963</v>
      </c>
      <c r="C23920" s="100"/>
      <c r="D23920" s="124"/>
      <c r="E23920" s="157" t="e">
        <f>VLOOKUP(D23920,'SOAT LIQ'!$A$87:$C$3416,3,FALSE)</f>
        <v>#N/A</v>
      </c>
      <c r="F23920" t="s">
        <v>21632</v>
      </c>
    </row>
    <row r="23921" spans="1:6" x14ac:dyDescent="0.25">
      <c r="A23921" t="s">
        <v>5922</v>
      </c>
      <c r="B23921" s="100" t="s">
        <v>19963</v>
      </c>
      <c r="C23921" s="100"/>
      <c r="D23921" s="124"/>
      <c r="E23921" s="157" t="e">
        <f>VLOOKUP(D23921,'SOAT LIQ'!$A$87:$C$3416,3,FALSE)</f>
        <v>#N/A</v>
      </c>
      <c r="F23921" t="s">
        <v>21632</v>
      </c>
    </row>
    <row r="23922" spans="1:6" x14ac:dyDescent="0.25">
      <c r="A23922" t="s">
        <v>5773</v>
      </c>
      <c r="B23922" s="100" t="s">
        <v>19964</v>
      </c>
      <c r="C23922" s="100"/>
      <c r="D23922" s="124"/>
      <c r="E23922" s="157" t="e">
        <f>VLOOKUP(D23922,'SOAT LIQ'!$A$87:$C$3416,3,FALSE)</f>
        <v>#N/A</v>
      </c>
      <c r="F23922" t="s">
        <v>21632</v>
      </c>
    </row>
    <row r="23923" spans="1:6" x14ac:dyDescent="0.25">
      <c r="A23923" t="s">
        <v>5922</v>
      </c>
      <c r="B23923" s="100" t="s">
        <v>19964</v>
      </c>
      <c r="C23923" s="100"/>
      <c r="D23923" s="124"/>
      <c r="E23923" s="157" t="e">
        <f>VLOOKUP(D23923,'SOAT LIQ'!$A$87:$C$3416,3,FALSE)</f>
        <v>#N/A</v>
      </c>
      <c r="F23923" t="s">
        <v>21632</v>
      </c>
    </row>
    <row r="23924" spans="1:6" x14ac:dyDescent="0.25">
      <c r="A23924" t="s">
        <v>5773</v>
      </c>
      <c r="B23924" s="100" t="s">
        <v>19965</v>
      </c>
      <c r="C23924" s="100"/>
      <c r="D23924" s="124"/>
      <c r="E23924" s="157" t="e">
        <f>VLOOKUP(D23924,'SOAT LIQ'!$A$87:$C$3416,3,FALSE)</f>
        <v>#N/A</v>
      </c>
      <c r="F23924" t="s">
        <v>21632</v>
      </c>
    </row>
    <row r="23925" spans="1:6" x14ac:dyDescent="0.25">
      <c r="A23925" t="s">
        <v>5922</v>
      </c>
      <c r="B23925" s="100" t="s">
        <v>19965</v>
      </c>
      <c r="C23925" s="100"/>
      <c r="D23925" s="124"/>
      <c r="E23925" s="157" t="e">
        <f>VLOOKUP(D23925,'SOAT LIQ'!$A$87:$C$3416,3,FALSE)</f>
        <v>#N/A</v>
      </c>
      <c r="F23925" t="s">
        <v>21632</v>
      </c>
    </row>
    <row r="23926" spans="1:6" x14ac:dyDescent="0.25">
      <c r="A23926" t="s">
        <v>5773</v>
      </c>
      <c r="B23926" s="100" t="s">
        <v>19966</v>
      </c>
      <c r="C23926" s="100"/>
      <c r="D23926" s="124"/>
      <c r="E23926" s="157" t="e">
        <f>VLOOKUP(D23926,'SOAT LIQ'!$A$87:$C$3416,3,FALSE)</f>
        <v>#N/A</v>
      </c>
      <c r="F23926" t="s">
        <v>21632</v>
      </c>
    </row>
    <row r="23927" spans="1:6" x14ac:dyDescent="0.25">
      <c r="A23927" t="s">
        <v>5922</v>
      </c>
      <c r="B23927" s="100" t="s">
        <v>19966</v>
      </c>
      <c r="C23927" s="100"/>
      <c r="D23927" s="124"/>
      <c r="E23927" s="157" t="e">
        <f>VLOOKUP(D23927,'SOAT LIQ'!$A$87:$C$3416,3,FALSE)</f>
        <v>#N/A</v>
      </c>
      <c r="F23927" t="s">
        <v>21632</v>
      </c>
    </row>
    <row r="23928" spans="1:6" x14ac:dyDescent="0.25">
      <c r="A23928" t="s">
        <v>5773</v>
      </c>
      <c r="B23928" s="100" t="s">
        <v>19967</v>
      </c>
      <c r="C23928" s="100"/>
      <c r="D23928" s="124"/>
      <c r="E23928" s="157" t="e">
        <f>VLOOKUP(D23928,'SOAT LIQ'!$A$87:$C$3416,3,FALSE)</f>
        <v>#N/A</v>
      </c>
      <c r="F23928" t="s">
        <v>21632</v>
      </c>
    </row>
    <row r="23929" spans="1:6" x14ac:dyDescent="0.25">
      <c r="A23929" t="s">
        <v>5922</v>
      </c>
      <c r="B23929" s="100" t="s">
        <v>19967</v>
      </c>
      <c r="C23929" s="100"/>
      <c r="D23929" s="124"/>
      <c r="E23929" s="157" t="e">
        <f>VLOOKUP(D23929,'SOAT LIQ'!$A$87:$C$3416,3,FALSE)</f>
        <v>#N/A</v>
      </c>
      <c r="F23929" t="s">
        <v>21632</v>
      </c>
    </row>
    <row r="23930" spans="1:6" x14ac:dyDescent="0.25">
      <c r="A23930" t="s">
        <v>5773</v>
      </c>
      <c r="B23930" s="100" t="s">
        <v>19968</v>
      </c>
      <c r="C23930" s="100"/>
      <c r="D23930" s="124"/>
      <c r="E23930" s="157" t="e">
        <f>VLOOKUP(D23930,'SOAT LIQ'!$A$87:$C$3416,3,FALSE)</f>
        <v>#N/A</v>
      </c>
      <c r="F23930" t="s">
        <v>21632</v>
      </c>
    </row>
    <row r="23931" spans="1:6" x14ac:dyDescent="0.25">
      <c r="A23931" t="s">
        <v>5922</v>
      </c>
      <c r="B23931" s="100" t="s">
        <v>19968</v>
      </c>
      <c r="C23931" s="100"/>
      <c r="D23931" s="124"/>
      <c r="E23931" s="157" t="e">
        <f>VLOOKUP(D23931,'SOAT LIQ'!$A$87:$C$3416,3,FALSE)</f>
        <v>#N/A</v>
      </c>
      <c r="F23931" t="s">
        <v>21632</v>
      </c>
    </row>
    <row r="23932" spans="1:6" x14ac:dyDescent="0.25">
      <c r="A23932" t="s">
        <v>5773</v>
      </c>
      <c r="B23932" s="100" t="s">
        <v>19969</v>
      </c>
      <c r="C23932" s="100"/>
      <c r="D23932" s="124"/>
      <c r="E23932" s="157" t="e">
        <f>VLOOKUP(D23932,'SOAT LIQ'!$A$87:$C$3416,3,FALSE)</f>
        <v>#N/A</v>
      </c>
      <c r="F23932" t="s">
        <v>21632</v>
      </c>
    </row>
    <row r="23933" spans="1:6" x14ac:dyDescent="0.25">
      <c r="A23933" t="s">
        <v>4339</v>
      </c>
      <c r="B23933" s="100" t="s">
        <v>19969</v>
      </c>
      <c r="C23933" s="100"/>
      <c r="D23933" s="124"/>
      <c r="E23933" s="157" t="e">
        <f>VLOOKUP(D23933,'SOAT LIQ'!$A$87:$C$3416,3,FALSE)</f>
        <v>#N/A</v>
      </c>
      <c r="F23933" t="s">
        <v>21632</v>
      </c>
    </row>
    <row r="23934" spans="1:6" x14ac:dyDescent="0.25">
      <c r="A23934" t="s">
        <v>6183</v>
      </c>
      <c r="B23934" s="100" t="s">
        <v>19969</v>
      </c>
      <c r="C23934" s="100"/>
      <c r="D23934" s="124"/>
      <c r="E23934" s="157" t="e">
        <f>VLOOKUP(D23934,'SOAT LIQ'!$A$87:$C$3416,3,FALSE)</f>
        <v>#N/A</v>
      </c>
    </row>
    <row r="23935" spans="1:6" x14ac:dyDescent="0.25">
      <c r="A23935" t="s">
        <v>5773</v>
      </c>
      <c r="B23935" s="100" t="s">
        <v>19970</v>
      </c>
      <c r="C23935" s="100"/>
      <c r="D23935" s="124"/>
      <c r="E23935" s="157" t="e">
        <f>VLOOKUP(D23935,'SOAT LIQ'!$A$87:$C$3416,3,FALSE)</f>
        <v>#N/A</v>
      </c>
      <c r="F23935" t="s">
        <v>21632</v>
      </c>
    </row>
    <row r="23936" spans="1:6" x14ac:dyDescent="0.25">
      <c r="A23936" t="s">
        <v>5773</v>
      </c>
      <c r="B23936" s="100" t="s">
        <v>19971</v>
      </c>
      <c r="C23936" s="100"/>
      <c r="D23936" s="124"/>
      <c r="E23936" s="157" t="e">
        <f>VLOOKUP(D23936,'SOAT LIQ'!$A$87:$C$3416,3,FALSE)</f>
        <v>#N/A</v>
      </c>
      <c r="F23936" t="s">
        <v>21632</v>
      </c>
    </row>
    <row r="23937" spans="1:6" x14ac:dyDescent="0.25">
      <c r="A23937" t="s">
        <v>5904</v>
      </c>
      <c r="B23937" s="100" t="s">
        <v>19971</v>
      </c>
      <c r="C23937" s="100"/>
      <c r="D23937" s="124"/>
      <c r="E23937" s="157" t="e">
        <f>VLOOKUP(D23937,'SOAT LIQ'!$A$87:$C$3416,3,FALSE)</f>
        <v>#N/A</v>
      </c>
      <c r="F23937" t="s">
        <v>21632</v>
      </c>
    </row>
    <row r="23938" spans="1:6" x14ac:dyDescent="0.25">
      <c r="A23938" t="s">
        <v>5924</v>
      </c>
      <c r="B23938" s="100" t="s">
        <v>19971</v>
      </c>
      <c r="C23938" s="100"/>
      <c r="D23938" s="124"/>
      <c r="E23938" s="157" t="e">
        <f>VLOOKUP(D23938,'SOAT LIQ'!$A$87:$C$3416,3,FALSE)</f>
        <v>#N/A</v>
      </c>
      <c r="F23938" t="s">
        <v>21632</v>
      </c>
    </row>
    <row r="23939" spans="1:6" x14ac:dyDescent="0.25">
      <c r="A23939" t="s">
        <v>5773</v>
      </c>
      <c r="B23939" s="100" t="s">
        <v>19972</v>
      </c>
      <c r="C23939" s="100"/>
      <c r="D23939" s="124"/>
      <c r="E23939" s="157" t="e">
        <f>VLOOKUP(D23939,'SOAT LIQ'!$A$87:$C$3416,3,FALSE)</f>
        <v>#N/A</v>
      </c>
      <c r="F23939" t="s">
        <v>21632</v>
      </c>
    </row>
    <row r="23940" spans="1:6" x14ac:dyDescent="0.25">
      <c r="A23940" t="s">
        <v>5904</v>
      </c>
      <c r="B23940" s="100" t="s">
        <v>19972</v>
      </c>
      <c r="C23940" s="100"/>
      <c r="D23940" s="124"/>
      <c r="E23940" s="157" t="e">
        <f>VLOOKUP(D23940,'SOAT LIQ'!$A$87:$C$3416,3,FALSE)</f>
        <v>#N/A</v>
      </c>
      <c r="F23940" t="s">
        <v>21632</v>
      </c>
    </row>
    <row r="23941" spans="1:6" x14ac:dyDescent="0.25">
      <c r="A23941" t="s">
        <v>5773</v>
      </c>
      <c r="B23941" s="100" t="s">
        <v>19973</v>
      </c>
      <c r="C23941" s="100"/>
      <c r="D23941" s="124"/>
      <c r="E23941" s="157" t="e">
        <f>VLOOKUP(D23941,'SOAT LIQ'!$A$87:$C$3416,3,FALSE)</f>
        <v>#N/A</v>
      </c>
      <c r="F23941" t="s">
        <v>21632</v>
      </c>
    </row>
    <row r="23942" spans="1:6" x14ac:dyDescent="0.25">
      <c r="A23942" t="s">
        <v>5904</v>
      </c>
      <c r="B23942" s="100" t="s">
        <v>19973</v>
      </c>
      <c r="C23942" s="100"/>
      <c r="D23942" s="124"/>
      <c r="E23942" s="157" t="e">
        <f>VLOOKUP(D23942,'SOAT LIQ'!$A$87:$C$3416,3,FALSE)</f>
        <v>#N/A</v>
      </c>
      <c r="F23942" t="s">
        <v>21632</v>
      </c>
    </row>
    <row r="23943" spans="1:6" x14ac:dyDescent="0.25">
      <c r="A23943" t="s">
        <v>5773</v>
      </c>
      <c r="B23943" s="100" t="s">
        <v>19974</v>
      </c>
      <c r="C23943" s="100"/>
      <c r="D23943" s="124"/>
      <c r="E23943" s="157" t="e">
        <f>VLOOKUP(D23943,'SOAT LIQ'!$A$87:$C$3416,3,FALSE)</f>
        <v>#N/A</v>
      </c>
      <c r="F23943" t="s">
        <v>21632</v>
      </c>
    </row>
    <row r="23944" spans="1:6" x14ac:dyDescent="0.25">
      <c r="A23944" t="s">
        <v>5904</v>
      </c>
      <c r="B23944" s="100" t="s">
        <v>19974</v>
      </c>
      <c r="C23944" s="100"/>
      <c r="D23944" s="124"/>
      <c r="E23944" s="157" t="e">
        <f>VLOOKUP(D23944,'SOAT LIQ'!$A$87:$C$3416,3,FALSE)</f>
        <v>#N/A</v>
      </c>
      <c r="F23944" t="s">
        <v>21632</v>
      </c>
    </row>
    <row r="23945" spans="1:6" x14ac:dyDescent="0.25">
      <c r="A23945" t="s">
        <v>5773</v>
      </c>
      <c r="B23945" s="100" t="s">
        <v>19975</v>
      </c>
      <c r="C23945" s="100"/>
      <c r="D23945" s="124"/>
      <c r="E23945" s="157" t="e">
        <f>VLOOKUP(D23945,'SOAT LIQ'!$A$87:$C$3416,3,FALSE)</f>
        <v>#N/A</v>
      </c>
      <c r="F23945" t="s">
        <v>21632</v>
      </c>
    </row>
    <row r="23946" spans="1:6" x14ac:dyDescent="0.25">
      <c r="A23946" t="s">
        <v>5904</v>
      </c>
      <c r="B23946" s="100" t="s">
        <v>19975</v>
      </c>
      <c r="C23946" s="100"/>
      <c r="D23946" s="124"/>
      <c r="E23946" s="157" t="e">
        <f>VLOOKUP(D23946,'SOAT LIQ'!$A$87:$C$3416,3,FALSE)</f>
        <v>#N/A</v>
      </c>
      <c r="F23946" t="s">
        <v>21632</v>
      </c>
    </row>
    <row r="23947" spans="1:6" x14ac:dyDescent="0.25">
      <c r="A23947" t="s">
        <v>5773</v>
      </c>
      <c r="B23947" s="100" t="s">
        <v>19976</v>
      </c>
      <c r="C23947" s="100"/>
      <c r="D23947" s="124"/>
      <c r="E23947" s="157" t="e">
        <f>VLOOKUP(D23947,'SOAT LIQ'!$A$87:$C$3416,3,FALSE)</f>
        <v>#N/A</v>
      </c>
      <c r="F23947" t="s">
        <v>21632</v>
      </c>
    </row>
    <row r="23948" spans="1:6" x14ac:dyDescent="0.25">
      <c r="A23948" t="s">
        <v>5904</v>
      </c>
      <c r="B23948" s="100" t="s">
        <v>19976</v>
      </c>
      <c r="C23948" s="100"/>
      <c r="D23948" s="124"/>
      <c r="E23948" s="157" t="e">
        <f>VLOOKUP(D23948,'SOAT LIQ'!$A$87:$C$3416,3,FALSE)</f>
        <v>#N/A</v>
      </c>
      <c r="F23948" t="s">
        <v>21632</v>
      </c>
    </row>
    <row r="23949" spans="1:6" x14ac:dyDescent="0.25">
      <c r="A23949" t="s">
        <v>5773</v>
      </c>
      <c r="B23949" s="100" t="s">
        <v>19977</v>
      </c>
      <c r="C23949" s="100"/>
      <c r="D23949" s="124"/>
      <c r="E23949" s="157" t="e">
        <f>VLOOKUP(D23949,'SOAT LIQ'!$A$87:$C$3416,3,FALSE)</f>
        <v>#N/A</v>
      </c>
      <c r="F23949" t="s">
        <v>21632</v>
      </c>
    </row>
    <row r="23950" spans="1:6" x14ac:dyDescent="0.25">
      <c r="A23950" t="s">
        <v>5904</v>
      </c>
      <c r="B23950" s="100" t="s">
        <v>19977</v>
      </c>
      <c r="C23950" s="100"/>
      <c r="D23950" s="124"/>
      <c r="E23950" s="157" t="e">
        <f>VLOOKUP(D23950,'SOAT LIQ'!$A$87:$C$3416,3,FALSE)</f>
        <v>#N/A</v>
      </c>
      <c r="F23950" t="s">
        <v>21632</v>
      </c>
    </row>
    <row r="23951" spans="1:6" x14ac:dyDescent="0.25">
      <c r="A23951" t="s">
        <v>5773</v>
      </c>
      <c r="B23951" s="100" t="s">
        <v>19978</v>
      </c>
      <c r="C23951" s="100"/>
      <c r="D23951" s="124"/>
      <c r="E23951" s="157" t="e">
        <f>VLOOKUP(D23951,'SOAT LIQ'!$A$87:$C$3416,3,FALSE)</f>
        <v>#N/A</v>
      </c>
      <c r="F23951" t="s">
        <v>21632</v>
      </c>
    </row>
    <row r="23952" spans="1:6" x14ac:dyDescent="0.25">
      <c r="A23952" t="s">
        <v>5773</v>
      </c>
      <c r="B23952" s="100" t="s">
        <v>19979</v>
      </c>
      <c r="C23952" s="100"/>
      <c r="D23952" s="124"/>
      <c r="E23952" s="157" t="e">
        <f>VLOOKUP(D23952,'SOAT LIQ'!$A$87:$C$3416,3,FALSE)</f>
        <v>#N/A</v>
      </c>
      <c r="F23952" t="s">
        <v>21632</v>
      </c>
    </row>
    <row r="23953" spans="1:6" x14ac:dyDescent="0.25">
      <c r="A23953" t="s">
        <v>5773</v>
      </c>
      <c r="B23953" s="100" t="s">
        <v>19980</v>
      </c>
      <c r="C23953" s="100"/>
      <c r="D23953" s="124"/>
      <c r="E23953" s="157" t="e">
        <f>VLOOKUP(D23953,'SOAT LIQ'!$A$87:$C$3416,3,FALSE)</f>
        <v>#N/A</v>
      </c>
      <c r="F23953" t="s">
        <v>21632</v>
      </c>
    </row>
    <row r="23954" spans="1:6" x14ac:dyDescent="0.25">
      <c r="A23954" t="s">
        <v>5773</v>
      </c>
      <c r="B23954" s="100" t="s">
        <v>19981</v>
      </c>
      <c r="C23954" s="100"/>
      <c r="D23954" s="124"/>
      <c r="E23954" s="157" t="e">
        <f>VLOOKUP(D23954,'SOAT LIQ'!$A$87:$C$3416,3,FALSE)</f>
        <v>#N/A</v>
      </c>
      <c r="F23954" t="s">
        <v>21632</v>
      </c>
    </row>
    <row r="23955" spans="1:6" x14ac:dyDescent="0.25">
      <c r="A23955" t="s">
        <v>5773</v>
      </c>
      <c r="B23955" s="100" t="s">
        <v>19982</v>
      </c>
      <c r="C23955" s="100"/>
      <c r="D23955" s="124"/>
      <c r="E23955" s="157" t="e">
        <f>VLOOKUP(D23955,'SOAT LIQ'!$A$87:$C$3416,3,FALSE)</f>
        <v>#N/A</v>
      </c>
      <c r="F23955" t="s">
        <v>21632</v>
      </c>
    </row>
    <row r="23956" spans="1:6" x14ac:dyDescent="0.25">
      <c r="A23956" t="s">
        <v>5773</v>
      </c>
      <c r="B23956" s="100" t="s">
        <v>19983</v>
      </c>
      <c r="C23956" s="100"/>
      <c r="D23956" s="124"/>
      <c r="E23956" s="157" t="e">
        <f>VLOOKUP(D23956,'SOAT LIQ'!$A$87:$C$3416,3,FALSE)</f>
        <v>#N/A</v>
      </c>
      <c r="F23956" t="s">
        <v>21632</v>
      </c>
    </row>
    <row r="23957" spans="1:6" x14ac:dyDescent="0.25">
      <c r="A23957" t="s">
        <v>8490</v>
      </c>
      <c r="B23957" s="100" t="s">
        <v>19984</v>
      </c>
      <c r="C23957" s="100"/>
      <c r="D23957" s="124"/>
      <c r="E23957" s="157" t="e">
        <f>VLOOKUP(D23957,'SOAT LIQ'!$A$87:$C$3416,3,FALSE)</f>
        <v>#N/A</v>
      </c>
    </row>
    <row r="23958" spans="1:6" x14ac:dyDescent="0.25">
      <c r="A23958" t="s">
        <v>8502</v>
      </c>
      <c r="B23958" s="100" t="s">
        <v>19984</v>
      </c>
      <c r="C23958" s="100"/>
      <c r="D23958" s="124"/>
      <c r="E23958" s="157" t="e">
        <f>VLOOKUP(D23958,'SOAT LIQ'!$A$87:$C$3416,3,FALSE)</f>
        <v>#N/A</v>
      </c>
    </row>
    <row r="23959" spans="1:6" x14ac:dyDescent="0.25">
      <c r="A23959" t="s">
        <v>8503</v>
      </c>
      <c r="B23959" s="100" t="s">
        <v>19984</v>
      </c>
      <c r="C23959" s="100"/>
      <c r="D23959" s="124"/>
      <c r="E23959" s="157" t="e">
        <f>VLOOKUP(D23959,'SOAT LIQ'!$A$87:$C$3416,3,FALSE)</f>
        <v>#N/A</v>
      </c>
    </row>
    <row r="23960" spans="1:6" x14ac:dyDescent="0.25">
      <c r="A23960" t="s">
        <v>8504</v>
      </c>
      <c r="B23960" s="100" t="s">
        <v>19984</v>
      </c>
      <c r="C23960" s="100"/>
      <c r="D23960" s="124"/>
      <c r="E23960" s="157" t="e">
        <f>VLOOKUP(D23960,'SOAT LIQ'!$A$87:$C$3416,3,FALSE)</f>
        <v>#N/A</v>
      </c>
    </row>
    <row r="23961" spans="1:6" x14ac:dyDescent="0.25">
      <c r="A23961" t="s">
        <v>8490</v>
      </c>
      <c r="B23961" s="100" t="s">
        <v>19985</v>
      </c>
      <c r="C23961" s="100"/>
      <c r="D23961" s="124"/>
      <c r="E23961" s="157" t="e">
        <f>VLOOKUP(D23961,'SOAT LIQ'!$A$87:$C$3416,3,FALSE)</f>
        <v>#N/A</v>
      </c>
    </row>
    <row r="23962" spans="1:6" x14ac:dyDescent="0.25">
      <c r="A23962" t="s">
        <v>8502</v>
      </c>
      <c r="B23962" s="100" t="s">
        <v>19985</v>
      </c>
      <c r="C23962" s="100"/>
      <c r="D23962" s="124"/>
      <c r="E23962" s="157" t="e">
        <f>VLOOKUP(D23962,'SOAT LIQ'!$A$87:$C$3416,3,FALSE)</f>
        <v>#N/A</v>
      </c>
    </row>
    <row r="23963" spans="1:6" x14ac:dyDescent="0.25">
      <c r="A23963" t="s">
        <v>8503</v>
      </c>
      <c r="B23963" s="100" t="s">
        <v>19985</v>
      </c>
      <c r="C23963" s="100"/>
      <c r="D23963" s="124"/>
      <c r="E23963" s="157" t="e">
        <f>VLOOKUP(D23963,'SOAT LIQ'!$A$87:$C$3416,3,FALSE)</f>
        <v>#N/A</v>
      </c>
    </row>
    <row r="23964" spans="1:6" x14ac:dyDescent="0.25">
      <c r="A23964" t="s">
        <v>8504</v>
      </c>
      <c r="B23964" s="100" t="s">
        <v>19985</v>
      </c>
      <c r="C23964" s="100"/>
      <c r="D23964" s="124"/>
      <c r="E23964" s="157" t="e">
        <f>VLOOKUP(D23964,'SOAT LIQ'!$A$87:$C$3416,3,FALSE)</f>
        <v>#N/A</v>
      </c>
    </row>
    <row r="23965" spans="1:6" x14ac:dyDescent="0.25">
      <c r="A23965" t="s">
        <v>5773</v>
      </c>
      <c r="B23965" s="100" t="s">
        <v>19986</v>
      </c>
      <c r="C23965" s="100"/>
      <c r="D23965" s="124"/>
      <c r="E23965" s="157" t="e">
        <f>VLOOKUP(D23965,'SOAT LIQ'!$A$87:$C$3416,3,FALSE)</f>
        <v>#N/A</v>
      </c>
      <c r="F23965" t="s">
        <v>21632</v>
      </c>
    </row>
    <row r="23966" spans="1:6" x14ac:dyDescent="0.25">
      <c r="A23966" t="s">
        <v>5922</v>
      </c>
      <c r="B23966" s="100" t="s">
        <v>19986</v>
      </c>
      <c r="C23966" s="100"/>
      <c r="D23966" s="124"/>
      <c r="E23966" s="157" t="e">
        <f>VLOOKUP(D23966,'SOAT LIQ'!$A$87:$C$3416,3,FALSE)</f>
        <v>#N/A</v>
      </c>
      <c r="F23966" t="s">
        <v>21632</v>
      </c>
    </row>
    <row r="23967" spans="1:6" x14ac:dyDescent="0.25">
      <c r="A23967" t="s">
        <v>5773</v>
      </c>
      <c r="B23967" s="100" t="s">
        <v>19987</v>
      </c>
      <c r="C23967" s="100"/>
      <c r="D23967" s="124"/>
      <c r="E23967" s="157" t="e">
        <f>VLOOKUP(D23967,'SOAT LIQ'!$A$87:$C$3416,3,FALSE)</f>
        <v>#N/A</v>
      </c>
      <c r="F23967" t="s">
        <v>21632</v>
      </c>
    </row>
    <row r="23968" spans="1:6" x14ac:dyDescent="0.25">
      <c r="A23968" t="s">
        <v>5922</v>
      </c>
      <c r="B23968" s="100" t="s">
        <v>19987</v>
      </c>
      <c r="C23968" s="100"/>
      <c r="D23968" s="124"/>
      <c r="E23968" s="157" t="e">
        <f>VLOOKUP(D23968,'SOAT LIQ'!$A$87:$C$3416,3,FALSE)</f>
        <v>#N/A</v>
      </c>
      <c r="F23968" t="s">
        <v>21632</v>
      </c>
    </row>
    <row r="23969" spans="1:6" x14ac:dyDescent="0.25">
      <c r="A23969" t="s">
        <v>5773</v>
      </c>
      <c r="B23969" s="100" t="s">
        <v>19988</v>
      </c>
      <c r="C23969" s="100"/>
      <c r="D23969" s="124"/>
      <c r="E23969" s="157" t="e">
        <f>VLOOKUP(D23969,'SOAT LIQ'!$A$87:$C$3416,3,FALSE)</f>
        <v>#N/A</v>
      </c>
      <c r="F23969" t="s">
        <v>21632</v>
      </c>
    </row>
    <row r="23970" spans="1:6" x14ac:dyDescent="0.25">
      <c r="A23970" t="s">
        <v>5922</v>
      </c>
      <c r="B23970" s="100" t="s">
        <v>19988</v>
      </c>
      <c r="C23970" s="100"/>
      <c r="D23970" s="124"/>
      <c r="E23970" s="157" t="e">
        <f>VLOOKUP(D23970,'SOAT LIQ'!$A$87:$C$3416,3,FALSE)</f>
        <v>#N/A</v>
      </c>
      <c r="F23970" t="s">
        <v>21632</v>
      </c>
    </row>
    <row r="23971" spans="1:6" x14ac:dyDescent="0.25">
      <c r="A23971" t="s">
        <v>5773</v>
      </c>
      <c r="B23971" s="100" t="s">
        <v>19989</v>
      </c>
      <c r="C23971" s="100"/>
      <c r="D23971" s="124"/>
      <c r="E23971" s="157" t="e">
        <f>VLOOKUP(D23971,'SOAT LIQ'!$A$87:$C$3416,3,FALSE)</f>
        <v>#N/A</v>
      </c>
      <c r="F23971" t="s">
        <v>21632</v>
      </c>
    </row>
    <row r="23972" spans="1:6" x14ac:dyDescent="0.25">
      <c r="A23972" t="s">
        <v>5922</v>
      </c>
      <c r="B23972" s="100" t="s">
        <v>19989</v>
      </c>
      <c r="C23972" s="100"/>
      <c r="D23972" s="124"/>
      <c r="E23972" s="157" t="e">
        <f>VLOOKUP(D23972,'SOAT LIQ'!$A$87:$C$3416,3,FALSE)</f>
        <v>#N/A</v>
      </c>
      <c r="F23972" t="s">
        <v>21632</v>
      </c>
    </row>
    <row r="23973" spans="1:6" x14ac:dyDescent="0.25">
      <c r="A23973" t="s">
        <v>5773</v>
      </c>
      <c r="B23973" s="100" t="s">
        <v>19990</v>
      </c>
      <c r="C23973" s="100"/>
      <c r="D23973" s="124"/>
      <c r="E23973" s="157" t="e">
        <f>VLOOKUP(D23973,'SOAT LIQ'!$A$87:$C$3416,3,FALSE)</f>
        <v>#N/A</v>
      </c>
      <c r="F23973" t="s">
        <v>21632</v>
      </c>
    </row>
    <row r="23974" spans="1:6" x14ac:dyDescent="0.25">
      <c r="A23974" t="s">
        <v>5922</v>
      </c>
      <c r="B23974" s="100" t="s">
        <v>19990</v>
      </c>
      <c r="C23974" s="100"/>
      <c r="D23974" s="124"/>
      <c r="E23974" s="157" t="e">
        <f>VLOOKUP(D23974,'SOAT LIQ'!$A$87:$C$3416,3,FALSE)</f>
        <v>#N/A</v>
      </c>
      <c r="F23974" t="s">
        <v>21632</v>
      </c>
    </row>
    <row r="23975" spans="1:6" x14ac:dyDescent="0.25">
      <c r="A23975" t="s">
        <v>5773</v>
      </c>
      <c r="B23975" s="100" t="s">
        <v>19991</v>
      </c>
      <c r="C23975" s="100"/>
      <c r="D23975" s="124"/>
      <c r="E23975" s="157" t="e">
        <f>VLOOKUP(D23975,'SOAT LIQ'!$A$87:$C$3416,3,FALSE)</f>
        <v>#N/A</v>
      </c>
      <c r="F23975" t="s">
        <v>21632</v>
      </c>
    </row>
    <row r="23976" spans="1:6" x14ac:dyDescent="0.25">
      <c r="A23976" t="s">
        <v>5922</v>
      </c>
      <c r="B23976" s="100" t="s">
        <v>19991</v>
      </c>
      <c r="C23976" s="100"/>
      <c r="D23976" s="124"/>
      <c r="E23976" s="157" t="e">
        <f>VLOOKUP(D23976,'SOAT LIQ'!$A$87:$C$3416,3,FALSE)</f>
        <v>#N/A</v>
      </c>
      <c r="F23976" t="s">
        <v>21632</v>
      </c>
    </row>
    <row r="23977" spans="1:6" x14ac:dyDescent="0.25">
      <c r="A23977" t="s">
        <v>5773</v>
      </c>
      <c r="B23977" s="100" t="s">
        <v>19992</v>
      </c>
      <c r="C23977" s="100"/>
      <c r="D23977" s="124"/>
      <c r="E23977" s="157" t="e">
        <f>VLOOKUP(D23977,'SOAT LIQ'!$A$87:$C$3416,3,FALSE)</f>
        <v>#N/A</v>
      </c>
      <c r="F23977" t="s">
        <v>21632</v>
      </c>
    </row>
    <row r="23978" spans="1:6" x14ac:dyDescent="0.25">
      <c r="A23978" t="s">
        <v>5922</v>
      </c>
      <c r="B23978" s="100" t="s">
        <v>19992</v>
      </c>
      <c r="C23978" s="100"/>
      <c r="D23978" s="124"/>
      <c r="E23978" s="157" t="e">
        <f>VLOOKUP(D23978,'SOAT LIQ'!$A$87:$C$3416,3,FALSE)</f>
        <v>#N/A</v>
      </c>
      <c r="F23978" t="s">
        <v>21632</v>
      </c>
    </row>
    <row r="23979" spans="1:6" x14ac:dyDescent="0.25">
      <c r="A23979" t="s">
        <v>5773</v>
      </c>
      <c r="B23979" s="100" t="s">
        <v>19993</v>
      </c>
      <c r="C23979" s="100"/>
      <c r="D23979" s="124"/>
      <c r="E23979" s="157" t="e">
        <f>VLOOKUP(D23979,'SOAT LIQ'!$A$87:$C$3416,3,FALSE)</f>
        <v>#N/A</v>
      </c>
      <c r="F23979" t="s">
        <v>21632</v>
      </c>
    </row>
    <row r="23980" spans="1:6" x14ac:dyDescent="0.25">
      <c r="A23980" t="s">
        <v>5922</v>
      </c>
      <c r="B23980" s="100" t="s">
        <v>19993</v>
      </c>
      <c r="C23980" s="100"/>
      <c r="D23980" s="124"/>
      <c r="E23980" s="157" t="e">
        <f>VLOOKUP(D23980,'SOAT LIQ'!$A$87:$C$3416,3,FALSE)</f>
        <v>#N/A</v>
      </c>
      <c r="F23980" t="s">
        <v>21632</v>
      </c>
    </row>
    <row r="23981" spans="1:6" x14ac:dyDescent="0.25">
      <c r="A23981" t="s">
        <v>5773</v>
      </c>
      <c r="B23981" s="100" t="s">
        <v>19994</v>
      </c>
      <c r="C23981" s="100"/>
      <c r="D23981" s="124"/>
      <c r="E23981" s="157" t="e">
        <f>VLOOKUP(D23981,'SOAT LIQ'!$A$87:$C$3416,3,FALSE)</f>
        <v>#N/A</v>
      </c>
      <c r="F23981" t="s">
        <v>21632</v>
      </c>
    </row>
    <row r="23982" spans="1:6" x14ac:dyDescent="0.25">
      <c r="A23982" t="s">
        <v>5922</v>
      </c>
      <c r="B23982" s="100" t="s">
        <v>19994</v>
      </c>
      <c r="C23982" s="100"/>
      <c r="D23982" s="124"/>
      <c r="E23982" s="157" t="e">
        <f>VLOOKUP(D23982,'SOAT LIQ'!$A$87:$C$3416,3,FALSE)</f>
        <v>#N/A</v>
      </c>
      <c r="F23982" t="s">
        <v>21632</v>
      </c>
    </row>
    <row r="23983" spans="1:6" x14ac:dyDescent="0.25">
      <c r="A23983" t="s">
        <v>5773</v>
      </c>
      <c r="B23983" s="100" t="s">
        <v>19995</v>
      </c>
      <c r="C23983" s="100"/>
      <c r="D23983" s="124"/>
      <c r="E23983" s="157" t="e">
        <f>VLOOKUP(D23983,'SOAT LIQ'!$A$87:$C$3416,3,FALSE)</f>
        <v>#N/A</v>
      </c>
      <c r="F23983" t="s">
        <v>21632</v>
      </c>
    </row>
    <row r="23984" spans="1:6" x14ac:dyDescent="0.25">
      <c r="A23984" t="s">
        <v>5922</v>
      </c>
      <c r="B23984" s="100" t="s">
        <v>19995</v>
      </c>
      <c r="C23984" s="100"/>
      <c r="D23984" s="124"/>
      <c r="E23984" s="157" t="e">
        <f>VLOOKUP(D23984,'SOAT LIQ'!$A$87:$C$3416,3,FALSE)</f>
        <v>#N/A</v>
      </c>
      <c r="F23984" t="s">
        <v>21632</v>
      </c>
    </row>
    <row r="23985" spans="1:6" x14ac:dyDescent="0.25">
      <c r="A23985" t="s">
        <v>5773</v>
      </c>
      <c r="B23985" s="100" t="s">
        <v>19996</v>
      </c>
      <c r="C23985" s="100"/>
      <c r="D23985" s="124"/>
      <c r="E23985" s="157" t="e">
        <f>VLOOKUP(D23985,'SOAT LIQ'!$A$87:$C$3416,3,FALSE)</f>
        <v>#N/A</v>
      </c>
      <c r="F23985" t="s">
        <v>21632</v>
      </c>
    </row>
    <row r="23986" spans="1:6" x14ac:dyDescent="0.25">
      <c r="A23986" t="s">
        <v>5922</v>
      </c>
      <c r="B23986" s="100" t="s">
        <v>19996</v>
      </c>
      <c r="C23986" s="100"/>
      <c r="D23986" s="124"/>
      <c r="E23986" s="157" t="e">
        <f>VLOOKUP(D23986,'SOAT LIQ'!$A$87:$C$3416,3,FALSE)</f>
        <v>#N/A</v>
      </c>
      <c r="F23986" t="s">
        <v>21632</v>
      </c>
    </row>
    <row r="23987" spans="1:6" x14ac:dyDescent="0.25">
      <c r="A23987" t="s">
        <v>5773</v>
      </c>
      <c r="B23987" s="100" t="s">
        <v>19997</v>
      </c>
      <c r="C23987" s="100"/>
      <c r="D23987" s="124"/>
      <c r="E23987" s="157" t="e">
        <f>VLOOKUP(D23987,'SOAT LIQ'!$A$87:$C$3416,3,FALSE)</f>
        <v>#N/A</v>
      </c>
      <c r="F23987" t="s">
        <v>21632</v>
      </c>
    </row>
    <row r="23988" spans="1:6" x14ac:dyDescent="0.25">
      <c r="A23988" t="s">
        <v>5922</v>
      </c>
      <c r="B23988" s="100" t="s">
        <v>19997</v>
      </c>
      <c r="C23988" s="100"/>
      <c r="D23988" s="124"/>
      <c r="E23988" s="157" t="e">
        <f>VLOOKUP(D23988,'SOAT LIQ'!$A$87:$C$3416,3,FALSE)</f>
        <v>#N/A</v>
      </c>
      <c r="F23988" t="s">
        <v>21632</v>
      </c>
    </row>
    <row r="23989" spans="1:6" x14ac:dyDescent="0.25">
      <c r="A23989" t="s">
        <v>5773</v>
      </c>
      <c r="B23989" s="100" t="s">
        <v>19998</v>
      </c>
      <c r="C23989" s="100"/>
      <c r="D23989" s="124"/>
      <c r="E23989" s="157" t="e">
        <f>VLOOKUP(D23989,'SOAT LIQ'!$A$87:$C$3416,3,FALSE)</f>
        <v>#N/A</v>
      </c>
      <c r="F23989" t="s">
        <v>21632</v>
      </c>
    </row>
    <row r="23990" spans="1:6" x14ac:dyDescent="0.25">
      <c r="A23990" t="s">
        <v>5922</v>
      </c>
      <c r="B23990" s="100" t="s">
        <v>19998</v>
      </c>
      <c r="C23990" s="100"/>
      <c r="D23990" s="124"/>
      <c r="E23990" s="157" t="e">
        <f>VLOOKUP(D23990,'SOAT LIQ'!$A$87:$C$3416,3,FALSE)</f>
        <v>#N/A</v>
      </c>
      <c r="F23990" t="s">
        <v>21632</v>
      </c>
    </row>
    <row r="23991" spans="1:6" x14ac:dyDescent="0.25">
      <c r="A23991" t="s">
        <v>5773</v>
      </c>
      <c r="B23991" s="100" t="s">
        <v>19999</v>
      </c>
      <c r="C23991" s="100"/>
      <c r="D23991" s="124"/>
      <c r="E23991" s="157" t="e">
        <f>VLOOKUP(D23991,'SOAT LIQ'!$A$87:$C$3416,3,FALSE)</f>
        <v>#N/A</v>
      </c>
      <c r="F23991" t="s">
        <v>21632</v>
      </c>
    </row>
    <row r="23992" spans="1:6" x14ac:dyDescent="0.25">
      <c r="A23992" t="s">
        <v>5922</v>
      </c>
      <c r="B23992" s="100" t="s">
        <v>19999</v>
      </c>
      <c r="C23992" s="100"/>
      <c r="D23992" s="124"/>
      <c r="E23992" s="157" t="e">
        <f>VLOOKUP(D23992,'SOAT LIQ'!$A$87:$C$3416,3,FALSE)</f>
        <v>#N/A</v>
      </c>
      <c r="F23992" t="s">
        <v>21632</v>
      </c>
    </row>
    <row r="23993" spans="1:6" x14ac:dyDescent="0.25">
      <c r="A23993" t="s">
        <v>5773</v>
      </c>
      <c r="B23993" s="100" t="s">
        <v>20000</v>
      </c>
      <c r="C23993" s="100"/>
      <c r="D23993" s="124"/>
      <c r="E23993" s="157" t="e">
        <f>VLOOKUP(D23993,'SOAT LIQ'!$A$87:$C$3416,3,FALSE)</f>
        <v>#N/A</v>
      </c>
      <c r="F23993" t="s">
        <v>21632</v>
      </c>
    </row>
    <row r="23994" spans="1:6" x14ac:dyDescent="0.25">
      <c r="A23994" t="s">
        <v>5922</v>
      </c>
      <c r="B23994" s="100" t="s">
        <v>20000</v>
      </c>
      <c r="C23994" s="100"/>
      <c r="D23994" s="124"/>
      <c r="E23994" s="157" t="e">
        <f>VLOOKUP(D23994,'SOAT LIQ'!$A$87:$C$3416,3,FALSE)</f>
        <v>#N/A</v>
      </c>
      <c r="F23994" t="s">
        <v>21632</v>
      </c>
    </row>
    <row r="23995" spans="1:6" x14ac:dyDescent="0.25">
      <c r="A23995" t="s">
        <v>5773</v>
      </c>
      <c r="B23995" s="100" t="s">
        <v>20001</v>
      </c>
      <c r="C23995" s="100"/>
      <c r="D23995" s="124"/>
      <c r="E23995" s="157" t="e">
        <f>VLOOKUP(D23995,'SOAT LIQ'!$A$87:$C$3416,3,FALSE)</f>
        <v>#N/A</v>
      </c>
      <c r="F23995" t="s">
        <v>21632</v>
      </c>
    </row>
    <row r="23996" spans="1:6" x14ac:dyDescent="0.25">
      <c r="A23996" t="s">
        <v>5922</v>
      </c>
      <c r="B23996" s="100" t="s">
        <v>20001</v>
      </c>
      <c r="C23996" s="100"/>
      <c r="D23996" s="124"/>
      <c r="E23996" s="157" t="e">
        <f>VLOOKUP(D23996,'SOAT LIQ'!$A$87:$C$3416,3,FALSE)</f>
        <v>#N/A</v>
      </c>
      <c r="F23996" t="s">
        <v>21632</v>
      </c>
    </row>
    <row r="23997" spans="1:6" x14ac:dyDescent="0.25">
      <c r="A23997" t="s">
        <v>5773</v>
      </c>
      <c r="B23997" s="100" t="s">
        <v>20002</v>
      </c>
      <c r="C23997" s="100"/>
      <c r="D23997" s="124"/>
      <c r="E23997" s="157" t="e">
        <f>VLOOKUP(D23997,'SOAT LIQ'!$A$87:$C$3416,3,FALSE)</f>
        <v>#N/A</v>
      </c>
      <c r="F23997" t="s">
        <v>21632</v>
      </c>
    </row>
    <row r="23998" spans="1:6" x14ac:dyDescent="0.25">
      <c r="A23998" t="s">
        <v>5922</v>
      </c>
      <c r="B23998" s="100" t="s">
        <v>20002</v>
      </c>
      <c r="C23998" s="100"/>
      <c r="D23998" s="124"/>
      <c r="E23998" s="157" t="e">
        <f>VLOOKUP(D23998,'SOAT LIQ'!$A$87:$C$3416,3,FALSE)</f>
        <v>#N/A</v>
      </c>
      <c r="F23998" t="s">
        <v>21632</v>
      </c>
    </row>
    <row r="23999" spans="1:6" x14ac:dyDescent="0.25">
      <c r="A23999" t="s">
        <v>5773</v>
      </c>
      <c r="B23999" s="100" t="s">
        <v>20003</v>
      </c>
      <c r="C23999" s="100"/>
      <c r="D23999" s="124"/>
      <c r="E23999" s="157" t="e">
        <f>VLOOKUP(D23999,'SOAT LIQ'!$A$87:$C$3416,3,FALSE)</f>
        <v>#N/A</v>
      </c>
      <c r="F23999" t="s">
        <v>21632</v>
      </c>
    </row>
    <row r="24000" spans="1:6" x14ac:dyDescent="0.25">
      <c r="A24000" t="s">
        <v>5922</v>
      </c>
      <c r="B24000" s="100" t="s">
        <v>20003</v>
      </c>
      <c r="C24000" s="100"/>
      <c r="D24000" s="124"/>
      <c r="E24000" s="157" t="e">
        <f>VLOOKUP(D24000,'SOAT LIQ'!$A$87:$C$3416,3,FALSE)</f>
        <v>#N/A</v>
      </c>
      <c r="F24000" t="s">
        <v>21632</v>
      </c>
    </row>
    <row r="24001" spans="1:6" x14ac:dyDescent="0.25">
      <c r="A24001" t="s">
        <v>5773</v>
      </c>
      <c r="B24001" s="100" t="s">
        <v>20004</v>
      </c>
      <c r="C24001" s="100"/>
      <c r="D24001" s="124"/>
      <c r="E24001" s="157" t="e">
        <f>VLOOKUP(D24001,'SOAT LIQ'!$A$87:$C$3416,3,FALSE)</f>
        <v>#N/A</v>
      </c>
      <c r="F24001" t="s">
        <v>21632</v>
      </c>
    </row>
    <row r="24002" spans="1:6" x14ac:dyDescent="0.25">
      <c r="A24002" t="s">
        <v>5922</v>
      </c>
      <c r="B24002" s="100" t="s">
        <v>20004</v>
      </c>
      <c r="C24002" s="100"/>
      <c r="D24002" s="124"/>
      <c r="E24002" s="157" t="e">
        <f>VLOOKUP(D24002,'SOAT LIQ'!$A$87:$C$3416,3,FALSE)</f>
        <v>#N/A</v>
      </c>
      <c r="F24002" t="s">
        <v>21632</v>
      </c>
    </row>
    <row r="24003" spans="1:6" x14ac:dyDescent="0.25">
      <c r="A24003" t="s">
        <v>5773</v>
      </c>
      <c r="B24003" s="100" t="s">
        <v>20005</v>
      </c>
      <c r="C24003" s="100"/>
      <c r="D24003" s="124"/>
      <c r="E24003" s="157" t="e">
        <f>VLOOKUP(D24003,'SOAT LIQ'!$A$87:$C$3416,3,FALSE)</f>
        <v>#N/A</v>
      </c>
      <c r="F24003" t="s">
        <v>21632</v>
      </c>
    </row>
    <row r="24004" spans="1:6" x14ac:dyDescent="0.25">
      <c r="A24004" t="s">
        <v>5922</v>
      </c>
      <c r="B24004" s="100" t="s">
        <v>20005</v>
      </c>
      <c r="C24004" s="100"/>
      <c r="D24004" s="124"/>
      <c r="E24004" s="157" t="e">
        <f>VLOOKUP(D24004,'SOAT LIQ'!$A$87:$C$3416,3,FALSE)</f>
        <v>#N/A</v>
      </c>
      <c r="F24004" t="s">
        <v>21632</v>
      </c>
    </row>
    <row r="24005" spans="1:6" x14ac:dyDescent="0.25">
      <c r="A24005" t="s">
        <v>5509</v>
      </c>
      <c r="B24005" s="100" t="s">
        <v>20006</v>
      </c>
      <c r="C24005" s="100"/>
      <c r="D24005" s="124"/>
      <c r="E24005" s="157" t="e">
        <f>VLOOKUP(D24005,'SOAT LIQ'!$A$87:$C$3416,3,FALSE)</f>
        <v>#N/A</v>
      </c>
      <c r="F24005" t="s">
        <v>5509</v>
      </c>
    </row>
    <row r="24006" spans="1:6" x14ac:dyDescent="0.25">
      <c r="A24006" t="s">
        <v>5508</v>
      </c>
      <c r="B24006" s="100" t="s">
        <v>20006</v>
      </c>
      <c r="C24006" s="100"/>
      <c r="D24006" s="124"/>
      <c r="E24006" s="157" t="e">
        <f>VLOOKUP(D24006,'SOAT LIQ'!$A$87:$C$3416,3,FALSE)</f>
        <v>#N/A</v>
      </c>
      <c r="F24006" t="s">
        <v>21632</v>
      </c>
    </row>
    <row r="24007" spans="1:6" x14ac:dyDescent="0.25">
      <c r="A24007" t="s">
        <v>5509</v>
      </c>
      <c r="B24007" s="100" t="s">
        <v>20007</v>
      </c>
      <c r="C24007" s="100"/>
      <c r="D24007" s="124"/>
      <c r="E24007" s="157" t="e">
        <f>VLOOKUP(D24007,'SOAT LIQ'!$A$87:$C$3416,3,FALSE)</f>
        <v>#N/A</v>
      </c>
      <c r="F24007" t="s">
        <v>5509</v>
      </c>
    </row>
    <row r="24008" spans="1:6" x14ac:dyDescent="0.25">
      <c r="A24008" t="s">
        <v>6034</v>
      </c>
      <c r="B24008" s="100" t="s">
        <v>20008</v>
      </c>
      <c r="C24008" s="100"/>
      <c r="D24008" s="127">
        <v>21702</v>
      </c>
      <c r="E24008" s="157" t="e">
        <f>VLOOKUP(D24008,'SOAT LIQ'!$A$87:$C$3416,3,FALSE)</f>
        <v>#N/A</v>
      </c>
    </row>
    <row r="24009" spans="1:6" x14ac:dyDescent="0.25">
      <c r="A24009" t="s">
        <v>6034</v>
      </c>
      <c r="B24009" s="100" t="s">
        <v>20010</v>
      </c>
      <c r="C24009" s="99" t="s">
        <v>20009</v>
      </c>
      <c r="D24009" s="127">
        <v>21703</v>
      </c>
      <c r="E24009" s="157" t="e">
        <f>VLOOKUP(D24009,'SOAT LIQ'!$A$87:$C$3416,3,FALSE)</f>
        <v>#N/A</v>
      </c>
    </row>
    <row r="24010" spans="1:6" x14ac:dyDescent="0.25">
      <c r="A24010" t="s">
        <v>6034</v>
      </c>
      <c r="B24010" s="100" t="s">
        <v>20011</v>
      </c>
      <c r="C24010" s="100"/>
      <c r="D24010" s="124"/>
      <c r="E24010" s="157" t="e">
        <f>VLOOKUP(D24010,'SOAT LIQ'!$A$87:$C$3416,3,FALSE)</f>
        <v>#N/A</v>
      </c>
    </row>
    <row r="24011" spans="1:6" x14ac:dyDescent="0.25">
      <c r="A24011" t="s">
        <v>6034</v>
      </c>
      <c r="B24011" s="100" t="s">
        <v>20012</v>
      </c>
      <c r="C24011" s="100"/>
      <c r="D24011" s="124"/>
      <c r="E24011" s="157" t="e">
        <f>VLOOKUP(D24011,'SOAT LIQ'!$A$87:$C$3416,3,FALSE)</f>
        <v>#N/A</v>
      </c>
    </row>
    <row r="24012" spans="1:6" x14ac:dyDescent="0.25">
      <c r="A24012" t="s">
        <v>6034</v>
      </c>
      <c r="B24012" s="100" t="s">
        <v>20013</v>
      </c>
      <c r="C24012" s="100"/>
      <c r="D24012" s="124"/>
      <c r="E24012" s="157" t="e">
        <f>VLOOKUP(D24012,'SOAT LIQ'!$A$87:$C$3416,3,FALSE)</f>
        <v>#N/A</v>
      </c>
    </row>
    <row r="24013" spans="1:6" x14ac:dyDescent="0.25">
      <c r="A24013" t="s">
        <v>6034</v>
      </c>
      <c r="B24013" s="100" t="s">
        <v>20014</v>
      </c>
      <c r="C24013" s="100"/>
      <c r="D24013" s="124"/>
      <c r="E24013" s="157" t="e">
        <f>VLOOKUP(D24013,'SOAT LIQ'!$A$87:$C$3416,3,FALSE)</f>
        <v>#N/A</v>
      </c>
    </row>
    <row r="24014" spans="1:6" x14ac:dyDescent="0.25">
      <c r="A24014" t="s">
        <v>6034</v>
      </c>
      <c r="B24014" s="100" t="s">
        <v>20015</v>
      </c>
      <c r="C24014" s="100"/>
      <c r="D24014" s="124"/>
      <c r="E24014" s="157" t="e">
        <f>VLOOKUP(D24014,'SOAT LIQ'!$A$87:$C$3416,3,FALSE)</f>
        <v>#N/A</v>
      </c>
    </row>
    <row r="24015" spans="1:6" x14ac:dyDescent="0.25">
      <c r="A24015" t="s">
        <v>6034</v>
      </c>
      <c r="B24015" s="100" t="s">
        <v>20016</v>
      </c>
      <c r="C24015" s="100"/>
      <c r="D24015" s="124"/>
      <c r="E24015" s="157" t="e">
        <f>VLOOKUP(D24015,'SOAT LIQ'!$A$87:$C$3416,3,FALSE)</f>
        <v>#N/A</v>
      </c>
    </row>
    <row r="24016" spans="1:6" x14ac:dyDescent="0.25">
      <c r="A24016" t="s">
        <v>6034</v>
      </c>
      <c r="B24016" s="100" t="s">
        <v>20017</v>
      </c>
      <c r="C24016" s="100"/>
      <c r="D24016" s="124"/>
      <c r="E24016" s="157" t="e">
        <f>VLOOKUP(D24016,'SOAT LIQ'!$A$87:$C$3416,3,FALSE)</f>
        <v>#N/A</v>
      </c>
    </row>
    <row r="24017" spans="1:5" x14ac:dyDescent="0.25">
      <c r="A24017" t="s">
        <v>6034</v>
      </c>
      <c r="B24017" s="100" t="s">
        <v>20018</v>
      </c>
      <c r="C24017" s="100"/>
      <c r="D24017" s="124"/>
      <c r="E24017" s="157" t="e">
        <f>VLOOKUP(D24017,'SOAT LIQ'!$A$87:$C$3416,3,FALSE)</f>
        <v>#N/A</v>
      </c>
    </row>
    <row r="24018" spans="1:5" x14ac:dyDescent="0.25">
      <c r="A24018" t="s">
        <v>6034</v>
      </c>
      <c r="B24018" s="100" t="s">
        <v>20019</v>
      </c>
      <c r="C24018" s="100"/>
      <c r="D24018" s="124"/>
      <c r="E24018" s="157" t="e">
        <f>VLOOKUP(D24018,'SOAT LIQ'!$A$87:$C$3416,3,FALSE)</f>
        <v>#N/A</v>
      </c>
    </row>
    <row r="24019" spans="1:5" x14ac:dyDescent="0.25">
      <c r="A24019" t="s">
        <v>6034</v>
      </c>
      <c r="B24019" s="100" t="s">
        <v>20020</v>
      </c>
      <c r="C24019" s="100"/>
      <c r="D24019" s="124"/>
      <c r="E24019" s="157" t="e">
        <f>VLOOKUP(D24019,'SOAT LIQ'!$A$87:$C$3416,3,FALSE)</f>
        <v>#N/A</v>
      </c>
    </row>
    <row r="24020" spans="1:5" x14ac:dyDescent="0.25">
      <c r="A24020" t="s">
        <v>6034</v>
      </c>
      <c r="B24020" s="100" t="s">
        <v>20021</v>
      </c>
      <c r="C24020" s="100"/>
      <c r="D24020" s="124"/>
      <c r="E24020" s="157" t="e">
        <f>VLOOKUP(D24020,'SOAT LIQ'!$A$87:$C$3416,3,FALSE)</f>
        <v>#N/A</v>
      </c>
    </row>
    <row r="24021" spans="1:5" x14ac:dyDescent="0.25">
      <c r="A24021" t="s">
        <v>6034</v>
      </c>
      <c r="B24021" s="100" t="s">
        <v>20022</v>
      </c>
      <c r="C24021" s="100"/>
      <c r="D24021" s="124"/>
      <c r="E24021" s="157" t="e">
        <f>VLOOKUP(D24021,'SOAT LIQ'!$A$87:$C$3416,3,FALSE)</f>
        <v>#N/A</v>
      </c>
    </row>
    <row r="24022" spans="1:5" x14ac:dyDescent="0.25">
      <c r="A24022" t="s">
        <v>6034</v>
      </c>
      <c r="B24022" s="100" t="s">
        <v>20023</v>
      </c>
      <c r="C24022" s="100"/>
      <c r="D24022" s="124"/>
      <c r="E24022" s="157" t="e">
        <f>VLOOKUP(D24022,'SOAT LIQ'!$A$87:$C$3416,3,FALSE)</f>
        <v>#N/A</v>
      </c>
    </row>
    <row r="24023" spans="1:5" x14ac:dyDescent="0.25">
      <c r="A24023" t="s">
        <v>6034</v>
      </c>
      <c r="B24023" s="100" t="s">
        <v>20024</v>
      </c>
      <c r="C24023" s="100"/>
      <c r="D24023" s="124"/>
      <c r="E24023" s="157" t="e">
        <f>VLOOKUP(D24023,'SOAT LIQ'!$A$87:$C$3416,3,FALSE)</f>
        <v>#N/A</v>
      </c>
    </row>
    <row r="24024" spans="1:5" x14ac:dyDescent="0.25">
      <c r="A24024" t="s">
        <v>6034</v>
      </c>
      <c r="B24024" s="100" t="s">
        <v>20025</v>
      </c>
      <c r="C24024" s="100"/>
      <c r="D24024" s="124"/>
      <c r="E24024" s="157" t="e">
        <f>VLOOKUP(D24024,'SOAT LIQ'!$A$87:$C$3416,3,FALSE)</f>
        <v>#N/A</v>
      </c>
    </row>
    <row r="24025" spans="1:5" x14ac:dyDescent="0.25">
      <c r="A24025" t="s">
        <v>6034</v>
      </c>
      <c r="B24025" s="100" t="s">
        <v>20026</v>
      </c>
      <c r="C24025" s="100"/>
      <c r="D24025" s="124"/>
      <c r="E24025" s="157" t="e">
        <f>VLOOKUP(D24025,'SOAT LIQ'!$A$87:$C$3416,3,FALSE)</f>
        <v>#N/A</v>
      </c>
    </row>
    <row r="24026" spans="1:5" x14ac:dyDescent="0.25">
      <c r="A24026" t="s">
        <v>6034</v>
      </c>
      <c r="B24026" s="100" t="s">
        <v>20027</v>
      </c>
      <c r="C24026" s="100"/>
      <c r="D24026" s="124"/>
      <c r="E24026" s="157" t="e">
        <f>VLOOKUP(D24026,'SOAT LIQ'!$A$87:$C$3416,3,FALSE)</f>
        <v>#N/A</v>
      </c>
    </row>
    <row r="24027" spans="1:5" x14ac:dyDescent="0.25">
      <c r="A24027" t="s">
        <v>6034</v>
      </c>
      <c r="B24027" s="100" t="s">
        <v>20028</v>
      </c>
      <c r="C24027" s="100"/>
      <c r="D24027" s="124"/>
      <c r="E24027" s="157" t="e">
        <f>VLOOKUP(D24027,'SOAT LIQ'!$A$87:$C$3416,3,FALSE)</f>
        <v>#N/A</v>
      </c>
    </row>
    <row r="24028" spans="1:5" x14ac:dyDescent="0.25">
      <c r="A24028" t="s">
        <v>6034</v>
      </c>
      <c r="B24028" s="100" t="s">
        <v>20029</v>
      </c>
      <c r="C24028" s="100"/>
      <c r="D24028" s="124"/>
      <c r="E24028" s="157" t="e">
        <f>VLOOKUP(D24028,'SOAT LIQ'!$A$87:$C$3416,3,FALSE)</f>
        <v>#N/A</v>
      </c>
    </row>
    <row r="24029" spans="1:5" x14ac:dyDescent="0.25">
      <c r="A24029" t="s">
        <v>6034</v>
      </c>
      <c r="B24029" s="100" t="s">
        <v>20030</v>
      </c>
      <c r="C24029" s="100"/>
      <c r="D24029" s="124"/>
      <c r="E24029" s="157" t="e">
        <f>VLOOKUP(D24029,'SOAT LIQ'!$A$87:$C$3416,3,FALSE)</f>
        <v>#N/A</v>
      </c>
    </row>
    <row r="24030" spans="1:5" x14ac:dyDescent="0.25">
      <c r="A24030" t="s">
        <v>6034</v>
      </c>
      <c r="B24030" s="100" t="s">
        <v>20031</v>
      </c>
      <c r="C24030" s="100"/>
      <c r="D24030" s="124"/>
      <c r="E24030" s="157" t="e">
        <f>VLOOKUP(D24030,'SOAT LIQ'!$A$87:$C$3416,3,FALSE)</f>
        <v>#N/A</v>
      </c>
    </row>
    <row r="24031" spans="1:5" x14ac:dyDescent="0.25">
      <c r="A24031" t="s">
        <v>6034</v>
      </c>
      <c r="B24031" s="100" t="s">
        <v>20032</v>
      </c>
      <c r="C24031" s="100"/>
      <c r="D24031" s="124"/>
      <c r="E24031" s="157" t="e">
        <f>VLOOKUP(D24031,'SOAT LIQ'!$A$87:$C$3416,3,FALSE)</f>
        <v>#N/A</v>
      </c>
    </row>
    <row r="24032" spans="1:5" x14ac:dyDescent="0.25">
      <c r="A24032" t="s">
        <v>6034</v>
      </c>
      <c r="B24032" s="100" t="s">
        <v>20033</v>
      </c>
      <c r="C24032" s="100"/>
      <c r="D24032" s="124"/>
      <c r="E24032" s="157" t="e">
        <f>VLOOKUP(D24032,'SOAT LIQ'!$A$87:$C$3416,3,FALSE)</f>
        <v>#N/A</v>
      </c>
    </row>
    <row r="24033" spans="1:5" x14ac:dyDescent="0.25">
      <c r="A24033" t="s">
        <v>6034</v>
      </c>
      <c r="B24033" s="100" t="s">
        <v>20034</v>
      </c>
      <c r="C24033" s="100"/>
      <c r="D24033" s="124"/>
      <c r="E24033" s="157" t="e">
        <f>VLOOKUP(D24033,'SOAT LIQ'!$A$87:$C$3416,3,FALSE)</f>
        <v>#N/A</v>
      </c>
    </row>
    <row r="24034" spans="1:5" x14ac:dyDescent="0.25">
      <c r="A24034" t="s">
        <v>6034</v>
      </c>
      <c r="B24034" s="100" t="s">
        <v>20035</v>
      </c>
      <c r="C24034" s="100"/>
      <c r="D24034" s="124"/>
      <c r="E24034" s="157" t="e">
        <f>VLOOKUP(D24034,'SOAT LIQ'!$A$87:$C$3416,3,FALSE)</f>
        <v>#N/A</v>
      </c>
    </row>
    <row r="24035" spans="1:5" x14ac:dyDescent="0.25">
      <c r="A24035" t="s">
        <v>6034</v>
      </c>
      <c r="B24035" s="100" t="s">
        <v>20036</v>
      </c>
      <c r="C24035" s="100"/>
      <c r="D24035" s="124"/>
      <c r="E24035" s="157" t="e">
        <f>VLOOKUP(D24035,'SOAT LIQ'!$A$87:$C$3416,3,FALSE)</f>
        <v>#N/A</v>
      </c>
    </row>
    <row r="24036" spans="1:5" x14ac:dyDescent="0.25">
      <c r="A24036" t="s">
        <v>6034</v>
      </c>
      <c r="B24036" s="100" t="s">
        <v>20037</v>
      </c>
      <c r="C24036" s="100"/>
      <c r="D24036" s="124"/>
      <c r="E24036" s="157" t="e">
        <f>VLOOKUP(D24036,'SOAT LIQ'!$A$87:$C$3416,3,FALSE)</f>
        <v>#N/A</v>
      </c>
    </row>
    <row r="24037" spans="1:5" x14ac:dyDescent="0.25">
      <c r="A24037" t="s">
        <v>6034</v>
      </c>
      <c r="B24037" s="100" t="s">
        <v>20038</v>
      </c>
      <c r="C24037" s="100"/>
      <c r="D24037" s="124"/>
      <c r="E24037" s="157" t="e">
        <f>VLOOKUP(D24037,'SOAT LIQ'!$A$87:$C$3416,3,FALSE)</f>
        <v>#N/A</v>
      </c>
    </row>
    <row r="24038" spans="1:5" x14ac:dyDescent="0.25">
      <c r="A24038" t="s">
        <v>6034</v>
      </c>
      <c r="B24038" s="100" t="s">
        <v>20039</v>
      </c>
      <c r="C24038" s="100"/>
      <c r="D24038" s="124"/>
      <c r="E24038" s="157" t="e">
        <f>VLOOKUP(D24038,'SOAT LIQ'!$A$87:$C$3416,3,FALSE)</f>
        <v>#N/A</v>
      </c>
    </row>
    <row r="24039" spans="1:5" x14ac:dyDescent="0.25">
      <c r="A24039" t="s">
        <v>6034</v>
      </c>
      <c r="B24039" s="100" t="s">
        <v>20040</v>
      </c>
      <c r="C24039" s="100"/>
      <c r="D24039" s="124"/>
      <c r="E24039" s="157" t="e">
        <f>VLOOKUP(D24039,'SOAT LIQ'!$A$87:$C$3416,3,FALSE)</f>
        <v>#N/A</v>
      </c>
    </row>
    <row r="24040" spans="1:5" x14ac:dyDescent="0.25">
      <c r="A24040" t="s">
        <v>6034</v>
      </c>
      <c r="B24040" s="100" t="s">
        <v>20041</v>
      </c>
      <c r="C24040" s="100"/>
      <c r="D24040" s="124"/>
      <c r="E24040" s="157" t="e">
        <f>VLOOKUP(D24040,'SOAT LIQ'!$A$87:$C$3416,3,FALSE)</f>
        <v>#N/A</v>
      </c>
    </row>
    <row r="24041" spans="1:5" x14ac:dyDescent="0.25">
      <c r="A24041" t="s">
        <v>6034</v>
      </c>
      <c r="B24041" s="100" t="s">
        <v>20042</v>
      </c>
      <c r="C24041" s="100"/>
      <c r="D24041" s="124"/>
      <c r="E24041" s="157" t="e">
        <f>VLOOKUP(D24041,'SOAT LIQ'!$A$87:$C$3416,3,FALSE)</f>
        <v>#N/A</v>
      </c>
    </row>
    <row r="24042" spans="1:5" x14ac:dyDescent="0.25">
      <c r="A24042" t="s">
        <v>6034</v>
      </c>
      <c r="B24042" s="100" t="s">
        <v>20043</v>
      </c>
      <c r="C24042" s="100"/>
      <c r="D24042" s="124"/>
      <c r="E24042" s="157" t="e">
        <f>VLOOKUP(D24042,'SOAT LIQ'!$A$87:$C$3416,3,FALSE)</f>
        <v>#N/A</v>
      </c>
    </row>
    <row r="24043" spans="1:5" x14ac:dyDescent="0.25">
      <c r="A24043" t="s">
        <v>6034</v>
      </c>
      <c r="B24043" s="100" t="s">
        <v>20044</v>
      </c>
      <c r="C24043" s="100"/>
      <c r="D24043" s="124"/>
      <c r="E24043" s="157" t="e">
        <f>VLOOKUP(D24043,'SOAT LIQ'!$A$87:$C$3416,3,FALSE)</f>
        <v>#N/A</v>
      </c>
    </row>
    <row r="24044" spans="1:5" x14ac:dyDescent="0.25">
      <c r="A24044" t="s">
        <v>6034</v>
      </c>
      <c r="B24044" s="100" t="s">
        <v>20045</v>
      </c>
      <c r="C24044" s="100"/>
      <c r="D24044" s="124"/>
      <c r="E24044" s="157" t="e">
        <f>VLOOKUP(D24044,'SOAT LIQ'!$A$87:$C$3416,3,FALSE)</f>
        <v>#N/A</v>
      </c>
    </row>
    <row r="24045" spans="1:5" x14ac:dyDescent="0.25">
      <c r="A24045" t="s">
        <v>6034</v>
      </c>
      <c r="B24045" s="100" t="s">
        <v>20046</v>
      </c>
      <c r="C24045" s="100"/>
      <c r="D24045" s="124"/>
      <c r="E24045" s="157" t="e">
        <f>VLOOKUP(D24045,'SOAT LIQ'!$A$87:$C$3416,3,FALSE)</f>
        <v>#N/A</v>
      </c>
    </row>
    <row r="24046" spans="1:5" x14ac:dyDescent="0.25">
      <c r="A24046" t="s">
        <v>6034</v>
      </c>
      <c r="B24046" s="100" t="s">
        <v>20047</v>
      </c>
      <c r="C24046" s="100"/>
      <c r="D24046" s="124"/>
      <c r="E24046" s="157" t="e">
        <f>VLOOKUP(D24046,'SOAT LIQ'!$A$87:$C$3416,3,FALSE)</f>
        <v>#N/A</v>
      </c>
    </row>
    <row r="24047" spans="1:5" x14ac:dyDescent="0.25">
      <c r="A24047" t="s">
        <v>6034</v>
      </c>
      <c r="B24047" s="100" t="s">
        <v>20048</v>
      </c>
      <c r="C24047" s="100"/>
      <c r="D24047" s="124"/>
      <c r="E24047" s="157" t="e">
        <f>VLOOKUP(D24047,'SOAT LIQ'!$A$87:$C$3416,3,FALSE)</f>
        <v>#N/A</v>
      </c>
    </row>
    <row r="24048" spans="1:5" x14ac:dyDescent="0.25">
      <c r="A24048" t="s">
        <v>6034</v>
      </c>
      <c r="B24048" s="100" t="s">
        <v>20049</v>
      </c>
      <c r="C24048" s="100"/>
      <c r="D24048" s="124"/>
      <c r="E24048" s="157" t="e">
        <f>VLOOKUP(D24048,'SOAT LIQ'!$A$87:$C$3416,3,FALSE)</f>
        <v>#N/A</v>
      </c>
    </row>
    <row r="24049" spans="1:6" x14ac:dyDescent="0.25">
      <c r="A24049" t="s">
        <v>6034</v>
      </c>
      <c r="B24049" s="100" t="s">
        <v>20050</v>
      </c>
      <c r="C24049" s="100"/>
      <c r="D24049" s="124"/>
      <c r="E24049" s="157" t="e">
        <f>VLOOKUP(D24049,'SOAT LIQ'!$A$87:$C$3416,3,FALSE)</f>
        <v>#N/A</v>
      </c>
    </row>
    <row r="24050" spans="1:6" x14ac:dyDescent="0.25">
      <c r="A24050" t="s">
        <v>6034</v>
      </c>
      <c r="B24050" s="100" t="s">
        <v>20051</v>
      </c>
      <c r="C24050" s="100"/>
      <c r="D24050" s="124"/>
      <c r="E24050" s="157" t="e">
        <f>VLOOKUP(D24050,'SOAT LIQ'!$A$87:$C$3416,3,FALSE)</f>
        <v>#N/A</v>
      </c>
    </row>
    <row r="24051" spans="1:6" x14ac:dyDescent="0.25">
      <c r="A24051" t="s">
        <v>6034</v>
      </c>
      <c r="B24051" s="100" t="s">
        <v>20052</v>
      </c>
      <c r="C24051" s="100"/>
      <c r="D24051" s="124"/>
      <c r="E24051" s="157" t="e">
        <f>VLOOKUP(D24051,'SOAT LIQ'!$A$87:$C$3416,3,FALSE)</f>
        <v>#N/A</v>
      </c>
    </row>
    <row r="24052" spans="1:6" x14ac:dyDescent="0.25">
      <c r="A24052" t="s">
        <v>6034</v>
      </c>
      <c r="B24052" s="100" t="s">
        <v>20053</v>
      </c>
      <c r="C24052" s="100"/>
      <c r="D24052" s="124"/>
      <c r="E24052" s="157" t="e">
        <f>VLOOKUP(D24052,'SOAT LIQ'!$A$87:$C$3416,3,FALSE)</f>
        <v>#N/A</v>
      </c>
    </row>
    <row r="24053" spans="1:6" x14ac:dyDescent="0.25">
      <c r="A24053" t="s">
        <v>6034</v>
      </c>
      <c r="B24053" s="100" t="s">
        <v>20054</v>
      </c>
      <c r="C24053" s="100"/>
      <c r="D24053" s="124"/>
      <c r="E24053" s="157" t="e">
        <f>VLOOKUP(D24053,'SOAT LIQ'!$A$87:$C$3416,3,FALSE)</f>
        <v>#N/A</v>
      </c>
    </row>
    <row r="24054" spans="1:6" x14ac:dyDescent="0.25">
      <c r="A24054" t="s">
        <v>6034</v>
      </c>
      <c r="B24054" s="100" t="s">
        <v>20055</v>
      </c>
      <c r="C24054" s="100"/>
      <c r="D24054" s="124"/>
      <c r="E24054" s="157" t="e">
        <f>VLOOKUP(D24054,'SOAT LIQ'!$A$87:$C$3416,3,FALSE)</f>
        <v>#N/A</v>
      </c>
    </row>
    <row r="24055" spans="1:6" x14ac:dyDescent="0.25">
      <c r="A24055" t="s">
        <v>9851</v>
      </c>
      <c r="B24055" s="100" t="s">
        <v>20056</v>
      </c>
      <c r="C24055" s="100"/>
      <c r="D24055" s="124"/>
      <c r="E24055" s="157" t="e">
        <f>VLOOKUP(D24055,'SOAT LIQ'!$A$87:$C$3416,3,FALSE)</f>
        <v>#N/A</v>
      </c>
    </row>
    <row r="24056" spans="1:6" x14ac:dyDescent="0.25">
      <c r="A24056" t="s">
        <v>9851</v>
      </c>
      <c r="B24056" s="100" t="s">
        <v>20057</v>
      </c>
      <c r="C24056" s="100"/>
      <c r="D24056" s="124"/>
      <c r="E24056" s="157" t="e">
        <f>VLOOKUP(D24056,'SOAT LIQ'!$A$87:$C$3416,3,FALSE)</f>
        <v>#N/A</v>
      </c>
    </row>
    <row r="24057" spans="1:6" x14ac:dyDescent="0.25">
      <c r="A24057" t="s">
        <v>8488</v>
      </c>
      <c r="B24057" s="100" t="s">
        <v>20058</v>
      </c>
      <c r="C24057" s="100"/>
      <c r="D24057" s="124"/>
      <c r="E24057" s="157" t="e">
        <f>VLOOKUP(D24057,'SOAT LIQ'!$A$87:$C$3416,3,FALSE)</f>
        <v>#N/A</v>
      </c>
    </row>
    <row r="24058" spans="1:6" x14ac:dyDescent="0.25">
      <c r="A24058" t="s">
        <v>6787</v>
      </c>
      <c r="B24058" s="100" t="s">
        <v>20059</v>
      </c>
      <c r="C24058" s="100"/>
      <c r="D24058" s="124"/>
      <c r="E24058" s="157" t="e">
        <f>VLOOKUP(D24058,'SOAT LIQ'!$A$87:$C$3416,3,FALSE)</f>
        <v>#N/A</v>
      </c>
    </row>
    <row r="24059" spans="1:6" x14ac:dyDescent="0.25">
      <c r="A24059" t="s">
        <v>6023</v>
      </c>
      <c r="B24059" s="100" t="s">
        <v>20059</v>
      </c>
      <c r="C24059" s="100"/>
      <c r="D24059" s="124"/>
      <c r="E24059" s="157" t="e">
        <f>VLOOKUP(D24059,'SOAT LIQ'!$A$87:$C$3416,3,FALSE)</f>
        <v>#N/A</v>
      </c>
      <c r="F24059" t="s">
        <v>21632</v>
      </c>
    </row>
    <row r="24060" spans="1:6" x14ac:dyDescent="0.25">
      <c r="A24060" t="s">
        <v>6023</v>
      </c>
      <c r="B24060" s="100" t="s">
        <v>20060</v>
      </c>
      <c r="C24060" s="100"/>
      <c r="D24060" s="124"/>
      <c r="E24060" s="157" t="e">
        <f>VLOOKUP(D24060,'SOAT LIQ'!$A$87:$C$3416,3,FALSE)</f>
        <v>#N/A</v>
      </c>
      <c r="F24060" t="s">
        <v>21632</v>
      </c>
    </row>
    <row r="24061" spans="1:6" x14ac:dyDescent="0.25">
      <c r="A24061" t="s">
        <v>6787</v>
      </c>
      <c r="B24061" s="100" t="s">
        <v>20060</v>
      </c>
      <c r="C24061" s="100"/>
      <c r="D24061" s="124"/>
      <c r="E24061" s="157" t="e">
        <f>VLOOKUP(D24061,'SOAT LIQ'!$A$87:$C$3416,3,FALSE)</f>
        <v>#N/A</v>
      </c>
    </row>
    <row r="24062" spans="1:6" x14ac:dyDescent="0.25">
      <c r="A24062" t="s">
        <v>6787</v>
      </c>
      <c r="B24062" s="100" t="s">
        <v>20061</v>
      </c>
      <c r="C24062" s="100"/>
      <c r="D24062" s="124"/>
      <c r="E24062" s="157" t="e">
        <f>VLOOKUP(D24062,'SOAT LIQ'!$A$87:$C$3416,3,FALSE)</f>
        <v>#N/A</v>
      </c>
    </row>
    <row r="24063" spans="1:6" x14ac:dyDescent="0.25">
      <c r="A24063" t="s">
        <v>6023</v>
      </c>
      <c r="B24063" s="100" t="s">
        <v>20061</v>
      </c>
      <c r="C24063" s="100"/>
      <c r="D24063" s="124"/>
      <c r="E24063" s="157" t="e">
        <f>VLOOKUP(D24063,'SOAT LIQ'!$A$87:$C$3416,3,FALSE)</f>
        <v>#N/A</v>
      </c>
      <c r="F24063" t="s">
        <v>21632</v>
      </c>
    </row>
    <row r="24064" spans="1:6" x14ac:dyDescent="0.25">
      <c r="A24064" t="s">
        <v>6023</v>
      </c>
      <c r="B24064" s="100" t="s">
        <v>20062</v>
      </c>
      <c r="C24064" s="100"/>
      <c r="D24064" s="124"/>
      <c r="E24064" s="157" t="e">
        <f>VLOOKUP(D24064,'SOAT LIQ'!$A$87:$C$3416,3,FALSE)</f>
        <v>#N/A</v>
      </c>
      <c r="F24064" t="s">
        <v>21632</v>
      </c>
    </row>
    <row r="24065" spans="1:5" x14ac:dyDescent="0.25">
      <c r="A24065" t="s">
        <v>6787</v>
      </c>
      <c r="B24065" s="100" t="s">
        <v>20062</v>
      </c>
      <c r="C24065" s="100"/>
      <c r="D24065" s="124"/>
      <c r="E24065" s="157" t="e">
        <f>VLOOKUP(D24065,'SOAT LIQ'!$A$87:$C$3416,3,FALSE)</f>
        <v>#N/A</v>
      </c>
    </row>
    <row r="24066" spans="1:5" x14ac:dyDescent="0.25">
      <c r="A24066" t="s">
        <v>9851</v>
      </c>
      <c r="B24066" s="100" t="s">
        <v>20063</v>
      </c>
      <c r="C24066" s="100"/>
      <c r="D24066" s="124"/>
      <c r="E24066" s="157" t="e">
        <f>VLOOKUP(D24066,'SOAT LIQ'!$A$87:$C$3416,3,FALSE)</f>
        <v>#N/A</v>
      </c>
    </row>
    <row r="24067" spans="1:5" x14ac:dyDescent="0.25">
      <c r="A24067" t="s">
        <v>6034</v>
      </c>
      <c r="B24067" s="100" t="s">
        <v>20064</v>
      </c>
      <c r="C24067" s="100"/>
      <c r="D24067" s="124"/>
      <c r="E24067" s="157" t="e">
        <f>VLOOKUP(D24067,'SOAT LIQ'!$A$87:$C$3416,3,FALSE)</f>
        <v>#N/A</v>
      </c>
    </row>
    <row r="24068" spans="1:5" x14ac:dyDescent="0.25">
      <c r="A24068" t="s">
        <v>6034</v>
      </c>
      <c r="B24068" s="100" t="s">
        <v>20065</v>
      </c>
      <c r="C24068" s="100"/>
      <c r="D24068" s="124"/>
      <c r="E24068" s="157" t="e">
        <f>VLOOKUP(D24068,'SOAT LIQ'!$A$87:$C$3416,3,FALSE)</f>
        <v>#N/A</v>
      </c>
    </row>
    <row r="24069" spans="1:5" x14ac:dyDescent="0.25">
      <c r="A24069" t="s">
        <v>6034</v>
      </c>
      <c r="B24069" s="100" t="s">
        <v>20066</v>
      </c>
      <c r="C24069" s="100"/>
      <c r="D24069" s="124"/>
      <c r="E24069" s="157" t="e">
        <f>VLOOKUP(D24069,'SOAT LIQ'!$A$87:$C$3416,3,FALSE)</f>
        <v>#N/A</v>
      </c>
    </row>
    <row r="24070" spans="1:5" x14ac:dyDescent="0.25">
      <c r="A24070" t="s">
        <v>6034</v>
      </c>
      <c r="B24070" s="100" t="s">
        <v>20067</v>
      </c>
      <c r="C24070" s="100"/>
      <c r="D24070" s="124"/>
      <c r="E24070" s="157" t="e">
        <f>VLOOKUP(D24070,'SOAT LIQ'!$A$87:$C$3416,3,FALSE)</f>
        <v>#N/A</v>
      </c>
    </row>
    <row r="24071" spans="1:5" x14ac:dyDescent="0.25">
      <c r="A24071" t="s">
        <v>6034</v>
      </c>
      <c r="B24071" s="100" t="s">
        <v>20068</v>
      </c>
      <c r="C24071" s="100"/>
      <c r="D24071" s="124"/>
      <c r="E24071" s="157" t="e">
        <f>VLOOKUP(D24071,'SOAT LIQ'!$A$87:$C$3416,3,FALSE)</f>
        <v>#N/A</v>
      </c>
    </row>
    <row r="24072" spans="1:5" x14ac:dyDescent="0.25">
      <c r="A24072" t="s">
        <v>6034</v>
      </c>
      <c r="B24072" s="100" t="s">
        <v>20069</v>
      </c>
      <c r="C24072" s="100"/>
      <c r="D24072" s="124"/>
      <c r="E24072" s="157" t="e">
        <f>VLOOKUP(D24072,'SOAT LIQ'!$A$87:$C$3416,3,FALSE)</f>
        <v>#N/A</v>
      </c>
    </row>
    <row r="24073" spans="1:5" x14ac:dyDescent="0.25">
      <c r="A24073" t="s">
        <v>6034</v>
      </c>
      <c r="B24073" s="100" t="s">
        <v>20070</v>
      </c>
      <c r="C24073" s="100"/>
      <c r="D24073" s="124"/>
      <c r="E24073" s="157" t="e">
        <f>VLOOKUP(D24073,'SOAT LIQ'!$A$87:$C$3416,3,FALSE)</f>
        <v>#N/A</v>
      </c>
    </row>
    <row r="24074" spans="1:5" x14ac:dyDescent="0.25">
      <c r="A24074" t="s">
        <v>6034</v>
      </c>
      <c r="B24074" s="100" t="s">
        <v>20071</v>
      </c>
      <c r="C24074" s="100"/>
      <c r="D24074" s="127">
        <v>31303</v>
      </c>
      <c r="E24074" s="157" t="e">
        <f>VLOOKUP(D24074,'SOAT LIQ'!$A$87:$C$3416,3,FALSE)</f>
        <v>#N/A</v>
      </c>
    </row>
    <row r="24075" spans="1:5" x14ac:dyDescent="0.25">
      <c r="A24075" t="s">
        <v>6034</v>
      </c>
      <c r="B24075" s="100" t="s">
        <v>20072</v>
      </c>
      <c r="C24075" s="100"/>
      <c r="D24075" s="127">
        <v>31303</v>
      </c>
      <c r="E24075" s="157" t="e">
        <f>VLOOKUP(D24075,'SOAT LIQ'!$A$87:$C$3416,3,FALSE)</f>
        <v>#N/A</v>
      </c>
    </row>
    <row r="24076" spans="1:5" x14ac:dyDescent="0.25">
      <c r="A24076" t="s">
        <v>6034</v>
      </c>
      <c r="B24076" s="100" t="s">
        <v>20073</v>
      </c>
      <c r="C24076" s="100"/>
      <c r="D24076" s="127">
        <v>31303</v>
      </c>
      <c r="E24076" s="157" t="e">
        <f>VLOOKUP(D24076,'SOAT LIQ'!$A$87:$C$3416,3,FALSE)</f>
        <v>#N/A</v>
      </c>
    </row>
    <row r="24077" spans="1:5" x14ac:dyDescent="0.25">
      <c r="A24077" t="s">
        <v>6034</v>
      </c>
      <c r="B24077" s="100" t="s">
        <v>20074</v>
      </c>
      <c r="C24077" s="100"/>
      <c r="D24077" s="127">
        <v>31303</v>
      </c>
      <c r="E24077" s="157" t="e">
        <f>VLOOKUP(D24077,'SOAT LIQ'!$A$87:$C$3416,3,FALSE)</f>
        <v>#N/A</v>
      </c>
    </row>
    <row r="24078" spans="1:5" x14ac:dyDescent="0.25">
      <c r="A24078" t="s">
        <v>6034</v>
      </c>
      <c r="B24078" s="100" t="s">
        <v>20075</v>
      </c>
      <c r="C24078" s="100"/>
      <c r="D24078" s="127">
        <v>31303</v>
      </c>
      <c r="E24078" s="157" t="e">
        <f>VLOOKUP(D24078,'SOAT LIQ'!$A$87:$C$3416,3,FALSE)</f>
        <v>#N/A</v>
      </c>
    </row>
    <row r="24079" spans="1:5" x14ac:dyDescent="0.25">
      <c r="A24079" t="s">
        <v>6034</v>
      </c>
      <c r="B24079" s="100" t="s">
        <v>20076</v>
      </c>
      <c r="C24079" s="100"/>
      <c r="D24079" s="124"/>
      <c r="E24079" s="157" t="e">
        <f>VLOOKUP(D24079,'SOAT LIQ'!$A$87:$C$3416,3,FALSE)</f>
        <v>#N/A</v>
      </c>
    </row>
    <row r="24080" spans="1:5" x14ac:dyDescent="0.25">
      <c r="A24080" t="s">
        <v>6034</v>
      </c>
      <c r="B24080" s="100" t="s">
        <v>20077</v>
      </c>
      <c r="C24080" s="100"/>
      <c r="D24080" s="124"/>
      <c r="E24080" s="157" t="e">
        <f>VLOOKUP(D24080,'SOAT LIQ'!$A$87:$C$3416,3,FALSE)</f>
        <v>#N/A</v>
      </c>
    </row>
    <row r="24081" spans="1:6" x14ac:dyDescent="0.25">
      <c r="A24081" t="s">
        <v>6034</v>
      </c>
      <c r="B24081" s="100" t="s">
        <v>20078</v>
      </c>
      <c r="C24081" s="100"/>
      <c r="D24081" s="124"/>
      <c r="E24081" s="157" t="e">
        <f>VLOOKUP(D24081,'SOAT LIQ'!$A$87:$C$3416,3,FALSE)</f>
        <v>#N/A</v>
      </c>
    </row>
    <row r="24082" spans="1:6" x14ac:dyDescent="0.25">
      <c r="A24082" t="s">
        <v>6034</v>
      </c>
      <c r="B24082" s="100" t="s">
        <v>20079</v>
      </c>
      <c r="C24082" s="100"/>
      <c r="D24082" s="124"/>
      <c r="E24082" s="157" t="e">
        <f>VLOOKUP(D24082,'SOAT LIQ'!$A$87:$C$3416,3,FALSE)</f>
        <v>#N/A</v>
      </c>
    </row>
    <row r="24083" spans="1:6" x14ac:dyDescent="0.25">
      <c r="A24083" t="s">
        <v>6034</v>
      </c>
      <c r="B24083" s="100" t="s">
        <v>20080</v>
      </c>
      <c r="C24083" s="100"/>
      <c r="D24083" s="124"/>
      <c r="E24083" s="157" t="e">
        <f>VLOOKUP(D24083,'SOAT LIQ'!$A$87:$C$3416,3,FALSE)</f>
        <v>#N/A</v>
      </c>
    </row>
    <row r="24084" spans="1:6" x14ac:dyDescent="0.25">
      <c r="A24084" t="s">
        <v>6034</v>
      </c>
      <c r="B24084" s="100" t="s">
        <v>20081</v>
      </c>
      <c r="C24084" s="100"/>
      <c r="D24084" s="124"/>
      <c r="E24084" s="157" t="e">
        <f>VLOOKUP(D24084,'SOAT LIQ'!$A$87:$C$3416,3,FALSE)</f>
        <v>#N/A</v>
      </c>
    </row>
    <row r="24085" spans="1:6" x14ac:dyDescent="0.25">
      <c r="A24085" t="s">
        <v>6034</v>
      </c>
      <c r="B24085" s="100" t="s">
        <v>20082</v>
      </c>
      <c r="C24085" s="100"/>
      <c r="D24085" s="124"/>
      <c r="E24085" s="157" t="e">
        <f>VLOOKUP(D24085,'SOAT LIQ'!$A$87:$C$3416,3,FALSE)</f>
        <v>#N/A</v>
      </c>
    </row>
    <row r="24086" spans="1:6" x14ac:dyDescent="0.25">
      <c r="A24086" t="s">
        <v>6034</v>
      </c>
      <c r="B24086" s="100" t="s">
        <v>20083</v>
      </c>
      <c r="C24086" s="100"/>
      <c r="D24086" s="124"/>
      <c r="E24086" s="157" t="e">
        <f>VLOOKUP(D24086,'SOAT LIQ'!$A$87:$C$3416,3,FALSE)</f>
        <v>#N/A</v>
      </c>
    </row>
    <row r="24087" spans="1:6" x14ac:dyDescent="0.25">
      <c r="A24087" t="s">
        <v>6034</v>
      </c>
      <c r="B24087" s="100" t="s">
        <v>20084</v>
      </c>
      <c r="C24087" s="100"/>
      <c r="D24087" s="124"/>
      <c r="E24087" s="157" t="e">
        <f>VLOOKUP(D24087,'SOAT LIQ'!$A$87:$C$3416,3,FALSE)</f>
        <v>#N/A</v>
      </c>
    </row>
    <row r="24088" spans="1:6" x14ac:dyDescent="0.25">
      <c r="A24088" t="s">
        <v>6034</v>
      </c>
      <c r="B24088" s="100" t="s">
        <v>20085</v>
      </c>
      <c r="C24088" s="100"/>
      <c r="D24088" s="124"/>
      <c r="E24088" s="157" t="e">
        <f>VLOOKUP(D24088,'SOAT LIQ'!$A$87:$C$3416,3,FALSE)</f>
        <v>#N/A</v>
      </c>
    </row>
    <row r="24089" spans="1:6" x14ac:dyDescent="0.25">
      <c r="A24089" t="s">
        <v>6034</v>
      </c>
      <c r="B24089" s="100" t="s">
        <v>20086</v>
      </c>
      <c r="C24089" s="100"/>
      <c r="D24089" s="124"/>
      <c r="E24089" s="157" t="e">
        <f>VLOOKUP(D24089,'SOAT LIQ'!$A$87:$C$3416,3,FALSE)</f>
        <v>#N/A</v>
      </c>
    </row>
    <row r="24090" spans="1:6" x14ac:dyDescent="0.25">
      <c r="A24090" t="s">
        <v>9851</v>
      </c>
      <c r="B24090" s="100" t="s">
        <v>20087</v>
      </c>
      <c r="C24090" s="100"/>
      <c r="D24090" s="124"/>
      <c r="E24090" s="157" t="e">
        <f>VLOOKUP(D24090,'SOAT LIQ'!$A$87:$C$3416,3,FALSE)</f>
        <v>#N/A</v>
      </c>
    </row>
    <row r="24091" spans="1:6" x14ac:dyDescent="0.25">
      <c r="A24091" t="s">
        <v>5773</v>
      </c>
      <c r="B24091" s="100" t="s">
        <v>20088</v>
      </c>
      <c r="C24091" s="100"/>
      <c r="D24091" s="124"/>
      <c r="E24091" s="157" t="e">
        <f>VLOOKUP(D24091,'SOAT LIQ'!$A$87:$C$3416,3,FALSE)</f>
        <v>#N/A</v>
      </c>
      <c r="F24091" t="s">
        <v>21632</v>
      </c>
    </row>
    <row r="24092" spans="1:6" x14ac:dyDescent="0.25">
      <c r="A24092" t="s">
        <v>5922</v>
      </c>
      <c r="B24092" s="100" t="s">
        <v>20088</v>
      </c>
      <c r="C24092" s="100"/>
      <c r="D24092" s="124"/>
      <c r="E24092" s="157" t="e">
        <f>VLOOKUP(D24092,'SOAT LIQ'!$A$87:$C$3416,3,FALSE)</f>
        <v>#N/A</v>
      </c>
      <c r="F24092" t="s">
        <v>21632</v>
      </c>
    </row>
    <row r="24093" spans="1:6" x14ac:dyDescent="0.25">
      <c r="A24093" t="s">
        <v>5773</v>
      </c>
      <c r="B24093" s="100" t="s">
        <v>20089</v>
      </c>
      <c r="C24093" s="100"/>
      <c r="D24093" s="124"/>
      <c r="E24093" s="157" t="e">
        <f>VLOOKUP(D24093,'SOAT LIQ'!$A$87:$C$3416,3,FALSE)</f>
        <v>#N/A</v>
      </c>
      <c r="F24093" t="s">
        <v>21632</v>
      </c>
    </row>
    <row r="24094" spans="1:6" x14ac:dyDescent="0.25">
      <c r="A24094" t="s">
        <v>5922</v>
      </c>
      <c r="B24094" s="100" t="s">
        <v>20089</v>
      </c>
      <c r="C24094" s="100"/>
      <c r="D24094" s="124"/>
      <c r="E24094" s="157" t="e">
        <f>VLOOKUP(D24094,'SOAT LIQ'!$A$87:$C$3416,3,FALSE)</f>
        <v>#N/A</v>
      </c>
      <c r="F24094" t="s">
        <v>21632</v>
      </c>
    </row>
    <row r="24095" spans="1:6" x14ac:dyDescent="0.25">
      <c r="A24095" t="s">
        <v>5773</v>
      </c>
      <c r="B24095" s="100" t="s">
        <v>20090</v>
      </c>
      <c r="C24095" s="100"/>
      <c r="D24095" s="124"/>
      <c r="E24095" s="157" t="e">
        <f>VLOOKUP(D24095,'SOAT LIQ'!$A$87:$C$3416,3,FALSE)</f>
        <v>#N/A</v>
      </c>
      <c r="F24095" t="s">
        <v>21632</v>
      </c>
    </row>
    <row r="24096" spans="1:6" x14ac:dyDescent="0.25">
      <c r="A24096" t="s">
        <v>5922</v>
      </c>
      <c r="B24096" s="100" t="s">
        <v>20090</v>
      </c>
      <c r="C24096" s="100"/>
      <c r="D24096" s="124"/>
      <c r="E24096" s="157" t="e">
        <f>VLOOKUP(D24096,'SOAT LIQ'!$A$87:$C$3416,3,FALSE)</f>
        <v>#N/A</v>
      </c>
      <c r="F24096" t="s">
        <v>21632</v>
      </c>
    </row>
    <row r="24097" spans="1:6" x14ac:dyDescent="0.25">
      <c r="A24097" t="s">
        <v>5773</v>
      </c>
      <c r="B24097" s="100" t="s">
        <v>20091</v>
      </c>
      <c r="C24097" s="100"/>
      <c r="D24097" s="124"/>
      <c r="E24097" s="157" t="e">
        <f>VLOOKUP(D24097,'SOAT LIQ'!$A$87:$C$3416,3,FALSE)</f>
        <v>#N/A</v>
      </c>
      <c r="F24097" t="s">
        <v>21632</v>
      </c>
    </row>
    <row r="24098" spans="1:6" x14ac:dyDescent="0.25">
      <c r="A24098" t="s">
        <v>5922</v>
      </c>
      <c r="B24098" s="100" t="s">
        <v>20091</v>
      </c>
      <c r="C24098" s="100"/>
      <c r="D24098" s="124"/>
      <c r="E24098" s="157" t="e">
        <f>VLOOKUP(D24098,'SOAT LIQ'!$A$87:$C$3416,3,FALSE)</f>
        <v>#N/A</v>
      </c>
      <c r="F24098" t="s">
        <v>21632</v>
      </c>
    </row>
    <row r="24099" spans="1:6" x14ac:dyDescent="0.25">
      <c r="A24099" t="s">
        <v>5773</v>
      </c>
      <c r="B24099" s="100" t="s">
        <v>20092</v>
      </c>
      <c r="C24099" s="100"/>
      <c r="D24099" s="124"/>
      <c r="E24099" s="157" t="e">
        <f>VLOOKUP(D24099,'SOAT LIQ'!$A$87:$C$3416,3,FALSE)</f>
        <v>#N/A</v>
      </c>
      <c r="F24099" t="s">
        <v>21632</v>
      </c>
    </row>
    <row r="24100" spans="1:6" x14ac:dyDescent="0.25">
      <c r="A24100" t="s">
        <v>5922</v>
      </c>
      <c r="B24100" s="100" t="s">
        <v>20092</v>
      </c>
      <c r="C24100" s="100"/>
      <c r="D24100" s="124"/>
      <c r="E24100" s="157" t="e">
        <f>VLOOKUP(D24100,'SOAT LIQ'!$A$87:$C$3416,3,FALSE)</f>
        <v>#N/A</v>
      </c>
      <c r="F24100" t="s">
        <v>21632</v>
      </c>
    </row>
    <row r="24101" spans="1:6" x14ac:dyDescent="0.25">
      <c r="A24101" t="s">
        <v>5773</v>
      </c>
      <c r="B24101" s="100" t="s">
        <v>20093</v>
      </c>
      <c r="C24101" s="100"/>
      <c r="D24101" s="124"/>
      <c r="E24101" s="157" t="e">
        <f>VLOOKUP(D24101,'SOAT LIQ'!$A$87:$C$3416,3,FALSE)</f>
        <v>#N/A</v>
      </c>
      <c r="F24101" t="s">
        <v>21632</v>
      </c>
    </row>
    <row r="24102" spans="1:6" x14ac:dyDescent="0.25">
      <c r="A24102" t="s">
        <v>5922</v>
      </c>
      <c r="B24102" s="100" t="s">
        <v>20093</v>
      </c>
      <c r="C24102" s="100"/>
      <c r="D24102" s="124"/>
      <c r="E24102" s="157" t="e">
        <f>VLOOKUP(D24102,'SOAT LIQ'!$A$87:$C$3416,3,FALSE)</f>
        <v>#N/A</v>
      </c>
      <c r="F24102" t="s">
        <v>21632</v>
      </c>
    </row>
    <row r="24103" spans="1:6" x14ac:dyDescent="0.25">
      <c r="A24103" t="s">
        <v>5773</v>
      </c>
      <c r="B24103" s="100" t="s">
        <v>20094</v>
      </c>
      <c r="C24103" s="100"/>
      <c r="D24103" s="124"/>
      <c r="E24103" s="157" t="e">
        <f>VLOOKUP(D24103,'SOAT LIQ'!$A$87:$C$3416,3,FALSE)</f>
        <v>#N/A</v>
      </c>
      <c r="F24103" t="s">
        <v>21632</v>
      </c>
    </row>
    <row r="24104" spans="1:6" x14ac:dyDescent="0.25">
      <c r="A24104" t="s">
        <v>5922</v>
      </c>
      <c r="B24104" s="100" t="s">
        <v>20094</v>
      </c>
      <c r="C24104" s="100"/>
      <c r="D24104" s="124"/>
      <c r="E24104" s="157" t="e">
        <f>VLOOKUP(D24104,'SOAT LIQ'!$A$87:$C$3416,3,FALSE)</f>
        <v>#N/A</v>
      </c>
      <c r="F24104" t="s">
        <v>21632</v>
      </c>
    </row>
    <row r="24105" spans="1:6" x14ac:dyDescent="0.25">
      <c r="A24105" t="s">
        <v>5773</v>
      </c>
      <c r="B24105" s="100" t="s">
        <v>20095</v>
      </c>
      <c r="C24105" s="100"/>
      <c r="D24105" s="124"/>
      <c r="E24105" s="157" t="e">
        <f>VLOOKUP(D24105,'SOAT LIQ'!$A$87:$C$3416,3,FALSE)</f>
        <v>#N/A</v>
      </c>
      <c r="F24105" t="s">
        <v>21632</v>
      </c>
    </row>
    <row r="24106" spans="1:6" x14ac:dyDescent="0.25">
      <c r="A24106" t="s">
        <v>5922</v>
      </c>
      <c r="B24106" s="100" t="s">
        <v>20095</v>
      </c>
      <c r="C24106" s="100"/>
      <c r="D24106" s="124"/>
      <c r="E24106" s="157" t="e">
        <f>VLOOKUP(D24106,'SOAT LIQ'!$A$87:$C$3416,3,FALSE)</f>
        <v>#N/A</v>
      </c>
      <c r="F24106" t="s">
        <v>21632</v>
      </c>
    </row>
    <row r="24107" spans="1:6" x14ac:dyDescent="0.25">
      <c r="A24107" t="s">
        <v>5773</v>
      </c>
      <c r="B24107" s="100" t="s">
        <v>20096</v>
      </c>
      <c r="C24107" s="100"/>
      <c r="D24107" s="124"/>
      <c r="E24107" s="157" t="e">
        <f>VLOOKUP(D24107,'SOAT LIQ'!$A$87:$C$3416,3,FALSE)</f>
        <v>#N/A</v>
      </c>
      <c r="F24107" t="s">
        <v>21632</v>
      </c>
    </row>
    <row r="24108" spans="1:6" x14ac:dyDescent="0.25">
      <c r="A24108" t="s">
        <v>5922</v>
      </c>
      <c r="B24108" s="100" t="s">
        <v>20096</v>
      </c>
      <c r="C24108" s="100"/>
      <c r="D24108" s="124"/>
      <c r="E24108" s="157" t="e">
        <f>VLOOKUP(D24108,'SOAT LIQ'!$A$87:$C$3416,3,FALSE)</f>
        <v>#N/A</v>
      </c>
      <c r="F24108" t="s">
        <v>21632</v>
      </c>
    </row>
    <row r="24109" spans="1:6" x14ac:dyDescent="0.25">
      <c r="A24109" t="s">
        <v>5773</v>
      </c>
      <c r="B24109" s="100" t="s">
        <v>20097</v>
      </c>
      <c r="C24109" s="100"/>
      <c r="D24109" s="124"/>
      <c r="E24109" s="157" t="e">
        <f>VLOOKUP(D24109,'SOAT LIQ'!$A$87:$C$3416,3,FALSE)</f>
        <v>#N/A</v>
      </c>
      <c r="F24109" t="s">
        <v>21632</v>
      </c>
    </row>
    <row r="24110" spans="1:6" x14ac:dyDescent="0.25">
      <c r="A24110" t="s">
        <v>5922</v>
      </c>
      <c r="B24110" s="100" t="s">
        <v>20097</v>
      </c>
      <c r="C24110" s="100"/>
      <c r="D24110" s="124"/>
      <c r="E24110" s="157" t="e">
        <f>VLOOKUP(D24110,'SOAT LIQ'!$A$87:$C$3416,3,FALSE)</f>
        <v>#N/A</v>
      </c>
      <c r="F24110" t="s">
        <v>21632</v>
      </c>
    </row>
    <row r="24111" spans="1:6" x14ac:dyDescent="0.25">
      <c r="A24111" t="s">
        <v>5773</v>
      </c>
      <c r="B24111" s="100" t="s">
        <v>20098</v>
      </c>
      <c r="C24111" s="100"/>
      <c r="D24111" s="124"/>
      <c r="E24111" s="157" t="e">
        <f>VLOOKUP(D24111,'SOAT LIQ'!$A$87:$C$3416,3,FALSE)</f>
        <v>#N/A</v>
      </c>
      <c r="F24111" t="s">
        <v>21632</v>
      </c>
    </row>
    <row r="24112" spans="1:6" x14ac:dyDescent="0.25">
      <c r="A24112" t="s">
        <v>5922</v>
      </c>
      <c r="B24112" s="100" t="s">
        <v>20098</v>
      </c>
      <c r="C24112" s="100"/>
      <c r="D24112" s="124"/>
      <c r="E24112" s="157" t="e">
        <f>VLOOKUP(D24112,'SOAT LIQ'!$A$87:$C$3416,3,FALSE)</f>
        <v>#N/A</v>
      </c>
      <c r="F24112" t="s">
        <v>21632</v>
      </c>
    </row>
    <row r="24113" spans="1:6" x14ac:dyDescent="0.25">
      <c r="A24113" t="s">
        <v>5773</v>
      </c>
      <c r="B24113" s="100" t="s">
        <v>20099</v>
      </c>
      <c r="C24113" s="100"/>
      <c r="D24113" s="124"/>
      <c r="E24113" s="157" t="e">
        <f>VLOOKUP(D24113,'SOAT LIQ'!$A$87:$C$3416,3,FALSE)</f>
        <v>#N/A</v>
      </c>
      <c r="F24113" t="s">
        <v>21632</v>
      </c>
    </row>
    <row r="24114" spans="1:6" x14ac:dyDescent="0.25">
      <c r="A24114" t="s">
        <v>5922</v>
      </c>
      <c r="B24114" s="100" t="s">
        <v>20099</v>
      </c>
      <c r="C24114" s="100"/>
      <c r="D24114" s="124"/>
      <c r="E24114" s="157" t="e">
        <f>VLOOKUP(D24114,'SOAT LIQ'!$A$87:$C$3416,3,FALSE)</f>
        <v>#N/A</v>
      </c>
      <c r="F24114" t="s">
        <v>21632</v>
      </c>
    </row>
    <row r="24115" spans="1:6" x14ac:dyDescent="0.25">
      <c r="A24115" t="s">
        <v>5773</v>
      </c>
      <c r="B24115" s="100" t="s">
        <v>20100</v>
      </c>
      <c r="C24115" s="100"/>
      <c r="D24115" s="124"/>
      <c r="E24115" s="157" t="e">
        <f>VLOOKUP(D24115,'SOAT LIQ'!$A$87:$C$3416,3,FALSE)</f>
        <v>#N/A</v>
      </c>
      <c r="F24115" t="s">
        <v>21632</v>
      </c>
    </row>
    <row r="24116" spans="1:6" x14ac:dyDescent="0.25">
      <c r="A24116" t="s">
        <v>5922</v>
      </c>
      <c r="B24116" s="100" t="s">
        <v>20100</v>
      </c>
      <c r="C24116" s="100"/>
      <c r="D24116" s="124"/>
      <c r="E24116" s="157" t="e">
        <f>VLOOKUP(D24116,'SOAT LIQ'!$A$87:$C$3416,3,FALSE)</f>
        <v>#N/A</v>
      </c>
      <c r="F24116" t="s">
        <v>21632</v>
      </c>
    </row>
    <row r="24117" spans="1:6" x14ac:dyDescent="0.25">
      <c r="A24117" t="s">
        <v>5773</v>
      </c>
      <c r="B24117" s="100" t="s">
        <v>20101</v>
      </c>
      <c r="C24117" s="100"/>
      <c r="D24117" s="124"/>
      <c r="E24117" s="157" t="e">
        <f>VLOOKUP(D24117,'SOAT LIQ'!$A$87:$C$3416,3,FALSE)</f>
        <v>#N/A</v>
      </c>
      <c r="F24117" t="s">
        <v>21632</v>
      </c>
    </row>
    <row r="24118" spans="1:6" x14ac:dyDescent="0.25">
      <c r="A24118" t="s">
        <v>5922</v>
      </c>
      <c r="B24118" s="100" t="s">
        <v>20101</v>
      </c>
      <c r="C24118" s="100"/>
      <c r="D24118" s="124"/>
      <c r="E24118" s="157" t="e">
        <f>VLOOKUP(D24118,'SOAT LIQ'!$A$87:$C$3416,3,FALSE)</f>
        <v>#N/A</v>
      </c>
      <c r="F24118" t="s">
        <v>21632</v>
      </c>
    </row>
    <row r="24119" spans="1:6" x14ac:dyDescent="0.25">
      <c r="A24119" t="s">
        <v>8459</v>
      </c>
      <c r="B24119" s="100" t="s">
        <v>20102</v>
      </c>
      <c r="C24119" s="100"/>
      <c r="D24119" s="124"/>
      <c r="E24119" s="157" t="e">
        <f>VLOOKUP(D24119,'SOAT LIQ'!$A$87:$C$3416,3,FALSE)</f>
        <v>#N/A</v>
      </c>
    </row>
    <row r="24120" spans="1:6" x14ac:dyDescent="0.25">
      <c r="A24120" t="s">
        <v>15091</v>
      </c>
      <c r="B24120" s="100" t="s">
        <v>20103</v>
      </c>
      <c r="C24120" s="100"/>
      <c r="D24120" s="124"/>
      <c r="E24120" s="157" t="e">
        <f>VLOOKUP(D24120,'SOAT LIQ'!$A$87:$C$3416,3,FALSE)</f>
        <v>#N/A</v>
      </c>
    </row>
    <row r="24121" spans="1:6" x14ac:dyDescent="0.25">
      <c r="A24121" t="s">
        <v>14969</v>
      </c>
      <c r="B24121" s="100" t="s">
        <v>20103</v>
      </c>
      <c r="C24121" s="100"/>
      <c r="D24121" s="124"/>
      <c r="E24121" s="157" t="e">
        <f>VLOOKUP(D24121,'SOAT LIQ'!$A$87:$C$3416,3,FALSE)</f>
        <v>#N/A</v>
      </c>
    </row>
    <row r="24122" spans="1:6" x14ac:dyDescent="0.25">
      <c r="A24122" t="s">
        <v>5968</v>
      </c>
      <c r="B24122" s="100" t="s">
        <v>20104</v>
      </c>
      <c r="C24122" s="100"/>
      <c r="D24122" s="124"/>
      <c r="E24122" s="157" t="e">
        <f>VLOOKUP(D24122,'SOAT LIQ'!$A$87:$C$3416,3,FALSE)</f>
        <v>#N/A</v>
      </c>
    </row>
    <row r="24123" spans="1:6" x14ac:dyDescent="0.25">
      <c r="A24123" t="s">
        <v>5968</v>
      </c>
      <c r="B24123" s="100" t="s">
        <v>20105</v>
      </c>
      <c r="C24123" s="100"/>
      <c r="D24123" s="124"/>
      <c r="E24123" s="157" t="e">
        <f>VLOOKUP(D24123,'SOAT LIQ'!$A$87:$C$3416,3,FALSE)</f>
        <v>#N/A</v>
      </c>
    </row>
    <row r="24124" spans="1:6" x14ac:dyDescent="0.25">
      <c r="A24124" t="s">
        <v>5968</v>
      </c>
      <c r="B24124" s="100" t="s">
        <v>20106</v>
      </c>
      <c r="C24124" s="100"/>
      <c r="D24124" s="124"/>
      <c r="E24124" s="157" t="e">
        <f>VLOOKUP(D24124,'SOAT LIQ'!$A$87:$C$3416,3,FALSE)</f>
        <v>#N/A</v>
      </c>
    </row>
    <row r="24125" spans="1:6" x14ac:dyDescent="0.25">
      <c r="A24125" t="s">
        <v>5968</v>
      </c>
      <c r="B24125" s="100" t="s">
        <v>20107</v>
      </c>
      <c r="C24125" s="100"/>
      <c r="D24125" s="124"/>
      <c r="E24125" s="157" t="e">
        <f>VLOOKUP(D24125,'SOAT LIQ'!$A$87:$C$3416,3,FALSE)</f>
        <v>#N/A</v>
      </c>
    </row>
    <row r="24126" spans="1:6" x14ac:dyDescent="0.25">
      <c r="A24126" t="s">
        <v>5968</v>
      </c>
      <c r="B24126" s="100" t="s">
        <v>20108</v>
      </c>
      <c r="C24126" s="100"/>
      <c r="D24126" s="124"/>
      <c r="E24126" s="157" t="e">
        <f>VLOOKUP(D24126,'SOAT LIQ'!$A$87:$C$3416,3,FALSE)</f>
        <v>#N/A</v>
      </c>
    </row>
    <row r="24127" spans="1:6" x14ac:dyDescent="0.25">
      <c r="A24127" t="s">
        <v>8494</v>
      </c>
      <c r="B24127" s="100" t="s">
        <v>20109</v>
      </c>
      <c r="C24127" s="100"/>
      <c r="D24127" s="124"/>
      <c r="E24127" s="157" t="e">
        <f>VLOOKUP(D24127,'SOAT LIQ'!$A$87:$C$3416,3,FALSE)</f>
        <v>#N/A</v>
      </c>
    </row>
    <row r="24128" spans="1:6" x14ac:dyDescent="0.25">
      <c r="A24128" t="s">
        <v>8495</v>
      </c>
      <c r="B24128" s="100" t="s">
        <v>20109</v>
      </c>
      <c r="C24128" s="100"/>
      <c r="D24128" s="124"/>
      <c r="E24128" s="157" t="e">
        <f>VLOOKUP(D24128,'SOAT LIQ'!$A$87:$C$3416,3,FALSE)</f>
        <v>#N/A</v>
      </c>
    </row>
    <row r="24129" spans="1:6" x14ac:dyDescent="0.25">
      <c r="A24129" t="s">
        <v>8496</v>
      </c>
      <c r="B24129" s="100" t="s">
        <v>20109</v>
      </c>
      <c r="C24129" s="100"/>
      <c r="D24129" s="124"/>
      <c r="E24129" s="157" t="e">
        <f>VLOOKUP(D24129,'SOAT LIQ'!$A$87:$C$3416,3,FALSE)</f>
        <v>#N/A</v>
      </c>
    </row>
    <row r="24130" spans="1:6" x14ac:dyDescent="0.25">
      <c r="A24130" t="s">
        <v>8494</v>
      </c>
      <c r="B24130" s="100" t="s">
        <v>20110</v>
      </c>
      <c r="C24130" s="100"/>
      <c r="D24130" s="124"/>
      <c r="E24130" s="157" t="e">
        <f>VLOOKUP(D24130,'SOAT LIQ'!$A$87:$C$3416,3,FALSE)</f>
        <v>#N/A</v>
      </c>
    </row>
    <row r="24131" spans="1:6" x14ac:dyDescent="0.25">
      <c r="A24131" t="s">
        <v>8495</v>
      </c>
      <c r="B24131" s="100" t="s">
        <v>20110</v>
      </c>
      <c r="C24131" s="100"/>
      <c r="D24131" s="124"/>
      <c r="E24131" s="157" t="e">
        <f>VLOOKUP(D24131,'SOAT LIQ'!$A$87:$C$3416,3,FALSE)</f>
        <v>#N/A</v>
      </c>
    </row>
    <row r="24132" spans="1:6" x14ac:dyDescent="0.25">
      <c r="A24132" t="s">
        <v>8496</v>
      </c>
      <c r="B24132" s="100" t="s">
        <v>20110</v>
      </c>
      <c r="C24132" s="100"/>
      <c r="D24132" s="124"/>
      <c r="E24132" s="157" t="e">
        <f>VLOOKUP(D24132,'SOAT LIQ'!$A$87:$C$3416,3,FALSE)</f>
        <v>#N/A</v>
      </c>
    </row>
    <row r="24133" spans="1:6" x14ac:dyDescent="0.25">
      <c r="A24133" t="s">
        <v>8494</v>
      </c>
      <c r="B24133" s="100" t="s">
        <v>20111</v>
      </c>
      <c r="C24133" s="100"/>
      <c r="D24133" s="124"/>
      <c r="E24133" s="157" t="e">
        <f>VLOOKUP(D24133,'SOAT LIQ'!$A$87:$C$3416,3,FALSE)</f>
        <v>#N/A</v>
      </c>
    </row>
    <row r="24134" spans="1:6" x14ac:dyDescent="0.25">
      <c r="A24134" t="s">
        <v>8495</v>
      </c>
      <c r="B24134" s="100" t="s">
        <v>20111</v>
      </c>
      <c r="C24134" s="100"/>
      <c r="D24134" s="124"/>
      <c r="E24134" s="157" t="e">
        <f>VLOOKUP(D24134,'SOAT LIQ'!$A$87:$C$3416,3,FALSE)</f>
        <v>#N/A</v>
      </c>
    </row>
    <row r="24135" spans="1:6" x14ac:dyDescent="0.25">
      <c r="A24135" t="s">
        <v>8496</v>
      </c>
      <c r="B24135" s="100" t="s">
        <v>20111</v>
      </c>
      <c r="C24135" s="100"/>
      <c r="D24135" s="124"/>
      <c r="E24135" s="157" t="e">
        <f>VLOOKUP(D24135,'SOAT LIQ'!$A$87:$C$3416,3,FALSE)</f>
        <v>#N/A</v>
      </c>
    </row>
    <row r="24136" spans="1:6" x14ac:dyDescent="0.25">
      <c r="A24136" t="s">
        <v>10820</v>
      </c>
      <c r="B24136" s="100" t="s">
        <v>20112</v>
      </c>
      <c r="C24136" s="100"/>
      <c r="D24136" s="124"/>
      <c r="E24136" s="157" t="e">
        <f>VLOOKUP(D24136,'SOAT LIQ'!$A$87:$C$3416,3,FALSE)</f>
        <v>#N/A</v>
      </c>
    </row>
    <row r="24137" spans="1:6" x14ac:dyDescent="0.25">
      <c r="A24137" t="s">
        <v>10820</v>
      </c>
      <c r="B24137" s="100" t="s">
        <v>20113</v>
      </c>
      <c r="C24137" s="100"/>
      <c r="D24137" s="124"/>
      <c r="E24137" s="157" t="e">
        <f>VLOOKUP(D24137,'SOAT LIQ'!$A$87:$C$3416,3,FALSE)</f>
        <v>#N/A</v>
      </c>
    </row>
    <row r="24138" spans="1:6" x14ac:dyDescent="0.25">
      <c r="A24138" t="s">
        <v>15068</v>
      </c>
      <c r="B24138" s="100" t="s">
        <v>20114</v>
      </c>
      <c r="C24138" s="100"/>
      <c r="D24138" s="124"/>
      <c r="E24138" s="157" t="e">
        <f>VLOOKUP(D24138,'SOAT LIQ'!$A$87:$C$3416,3,FALSE)</f>
        <v>#N/A</v>
      </c>
      <c r="F24138" t="s">
        <v>21631</v>
      </c>
    </row>
    <row r="24139" spans="1:6" x14ac:dyDescent="0.25">
      <c r="A24139" t="s">
        <v>15060</v>
      </c>
      <c r="B24139" s="100" t="s">
        <v>20115</v>
      </c>
      <c r="C24139" s="100"/>
      <c r="D24139" s="124"/>
      <c r="E24139" s="157" t="e">
        <f>VLOOKUP(D24139,'SOAT LIQ'!$A$87:$C$3416,3,FALSE)</f>
        <v>#N/A</v>
      </c>
    </row>
    <row r="24140" spans="1:6" x14ac:dyDescent="0.25">
      <c r="A24140" t="s">
        <v>15017</v>
      </c>
      <c r="B24140" s="100" t="s">
        <v>20115</v>
      </c>
      <c r="C24140" s="100"/>
      <c r="D24140" s="124"/>
      <c r="E24140" s="157" t="e">
        <f>VLOOKUP(D24140,'SOAT LIQ'!$A$87:$C$3416,3,FALSE)</f>
        <v>#N/A</v>
      </c>
    </row>
    <row r="24141" spans="1:6" x14ac:dyDescent="0.25">
      <c r="A24141" t="s">
        <v>15060</v>
      </c>
      <c r="B24141" s="100" t="s">
        <v>20116</v>
      </c>
      <c r="C24141" s="100"/>
      <c r="D24141" s="124"/>
      <c r="E24141" s="157" t="e">
        <f>VLOOKUP(D24141,'SOAT LIQ'!$A$87:$C$3416,3,FALSE)</f>
        <v>#N/A</v>
      </c>
    </row>
    <row r="24142" spans="1:6" x14ac:dyDescent="0.25">
      <c r="A24142" t="s">
        <v>14241</v>
      </c>
      <c r="B24142" s="100" t="s">
        <v>20116</v>
      </c>
      <c r="C24142" s="100"/>
      <c r="D24142" s="124"/>
      <c r="E24142" s="157" t="e">
        <f>VLOOKUP(D24142,'SOAT LIQ'!$A$87:$C$3416,3,FALSE)</f>
        <v>#N/A</v>
      </c>
    </row>
    <row r="24143" spans="1:6" x14ac:dyDescent="0.25">
      <c r="A24143" t="s">
        <v>5508</v>
      </c>
      <c r="B24143" s="100" t="s">
        <v>20116</v>
      </c>
      <c r="C24143" s="100"/>
      <c r="D24143" s="124"/>
      <c r="E24143" s="157" t="e">
        <f>VLOOKUP(D24143,'SOAT LIQ'!$A$87:$C$3416,3,FALSE)</f>
        <v>#N/A</v>
      </c>
      <c r="F24143" t="s">
        <v>21632</v>
      </c>
    </row>
    <row r="24144" spans="1:6" x14ac:dyDescent="0.25">
      <c r="A24144" t="s">
        <v>8411</v>
      </c>
      <c r="B24144" s="100" t="s">
        <v>20116</v>
      </c>
      <c r="C24144" s="100"/>
      <c r="D24144" s="124"/>
      <c r="E24144" s="157" t="e">
        <f>VLOOKUP(D24144,'SOAT LIQ'!$A$87:$C$3416,3,FALSE)</f>
        <v>#N/A</v>
      </c>
      <c r="F24144" t="s">
        <v>21632</v>
      </c>
    </row>
    <row r="24145" spans="1:6" x14ac:dyDescent="0.25">
      <c r="A24145" t="s">
        <v>8089</v>
      </c>
      <c r="B24145" s="100" t="s">
        <v>20116</v>
      </c>
      <c r="C24145" s="100"/>
      <c r="D24145" s="124"/>
      <c r="E24145" s="157" t="e">
        <f>VLOOKUP(D24145,'SOAT LIQ'!$A$87:$C$3416,3,FALSE)</f>
        <v>#N/A</v>
      </c>
    </row>
    <row r="24146" spans="1:6" x14ac:dyDescent="0.25">
      <c r="A24146" t="s">
        <v>15060</v>
      </c>
      <c r="B24146" s="100" t="s">
        <v>20117</v>
      </c>
      <c r="C24146" s="100"/>
      <c r="D24146" s="124"/>
      <c r="E24146" s="157" t="e">
        <f>VLOOKUP(D24146,'SOAT LIQ'!$A$87:$C$3416,3,FALSE)</f>
        <v>#N/A</v>
      </c>
    </row>
    <row r="24147" spans="1:6" x14ac:dyDescent="0.25">
      <c r="A24147" t="s">
        <v>14241</v>
      </c>
      <c r="B24147" s="100" t="s">
        <v>20117</v>
      </c>
      <c r="C24147" s="100"/>
      <c r="D24147" s="124"/>
      <c r="E24147" s="157" t="e">
        <f>VLOOKUP(D24147,'SOAT LIQ'!$A$87:$C$3416,3,FALSE)</f>
        <v>#N/A</v>
      </c>
    </row>
    <row r="24148" spans="1:6" x14ac:dyDescent="0.25">
      <c r="A24148" t="s">
        <v>5508</v>
      </c>
      <c r="B24148" s="100" t="s">
        <v>20117</v>
      </c>
      <c r="C24148" s="100"/>
      <c r="D24148" s="124"/>
      <c r="E24148" s="157" t="e">
        <f>VLOOKUP(D24148,'SOAT LIQ'!$A$87:$C$3416,3,FALSE)</f>
        <v>#N/A</v>
      </c>
      <c r="F24148" t="s">
        <v>21632</v>
      </c>
    </row>
    <row r="24149" spans="1:6" x14ac:dyDescent="0.25">
      <c r="A24149" t="s">
        <v>8411</v>
      </c>
      <c r="B24149" s="100" t="s">
        <v>20117</v>
      </c>
      <c r="C24149" s="100"/>
      <c r="D24149" s="124"/>
      <c r="E24149" s="157" t="e">
        <f>VLOOKUP(D24149,'SOAT LIQ'!$A$87:$C$3416,3,FALSE)</f>
        <v>#N/A</v>
      </c>
      <c r="F24149" t="s">
        <v>21632</v>
      </c>
    </row>
    <row r="24150" spans="1:6" x14ac:dyDescent="0.25">
      <c r="A24150" t="s">
        <v>8089</v>
      </c>
      <c r="B24150" s="100" t="s">
        <v>20117</v>
      </c>
      <c r="C24150" s="100"/>
      <c r="D24150" s="124"/>
      <c r="E24150" s="157" t="e">
        <f>VLOOKUP(D24150,'SOAT LIQ'!$A$87:$C$3416,3,FALSE)</f>
        <v>#N/A</v>
      </c>
    </row>
    <row r="24151" spans="1:6" x14ac:dyDescent="0.25">
      <c r="A24151" t="s">
        <v>15060</v>
      </c>
      <c r="B24151" s="100" t="s">
        <v>20118</v>
      </c>
      <c r="C24151" s="100"/>
      <c r="D24151" s="124"/>
      <c r="E24151" s="157" t="e">
        <f>VLOOKUP(D24151,'SOAT LIQ'!$A$87:$C$3416,3,FALSE)</f>
        <v>#N/A</v>
      </c>
    </row>
    <row r="24152" spans="1:6" x14ac:dyDescent="0.25">
      <c r="A24152" t="s">
        <v>14241</v>
      </c>
      <c r="B24152" s="100" t="s">
        <v>20118</v>
      </c>
      <c r="C24152" s="100"/>
      <c r="D24152" s="124"/>
      <c r="E24152" s="157" t="e">
        <f>VLOOKUP(D24152,'SOAT LIQ'!$A$87:$C$3416,3,FALSE)</f>
        <v>#N/A</v>
      </c>
    </row>
    <row r="24153" spans="1:6" x14ac:dyDescent="0.25">
      <c r="A24153" t="s">
        <v>5508</v>
      </c>
      <c r="B24153" s="100" t="s">
        <v>20118</v>
      </c>
      <c r="C24153" s="100"/>
      <c r="D24153" s="124"/>
      <c r="E24153" s="157" t="e">
        <f>VLOOKUP(D24153,'SOAT LIQ'!$A$87:$C$3416,3,FALSE)</f>
        <v>#N/A</v>
      </c>
      <c r="F24153" t="s">
        <v>21632</v>
      </c>
    </row>
    <row r="24154" spans="1:6" x14ac:dyDescent="0.25">
      <c r="A24154" t="s">
        <v>8411</v>
      </c>
      <c r="B24154" s="100" t="s">
        <v>20118</v>
      </c>
      <c r="C24154" s="100"/>
      <c r="D24154" s="124"/>
      <c r="E24154" s="157" t="e">
        <f>VLOOKUP(D24154,'SOAT LIQ'!$A$87:$C$3416,3,FALSE)</f>
        <v>#N/A</v>
      </c>
      <c r="F24154" t="s">
        <v>21632</v>
      </c>
    </row>
    <row r="24155" spans="1:6" x14ac:dyDescent="0.25">
      <c r="A24155" t="s">
        <v>8089</v>
      </c>
      <c r="B24155" s="100" t="s">
        <v>20118</v>
      </c>
      <c r="C24155" s="100"/>
      <c r="D24155" s="124"/>
      <c r="E24155" s="157" t="e">
        <f>VLOOKUP(D24155,'SOAT LIQ'!$A$87:$C$3416,3,FALSE)</f>
        <v>#N/A</v>
      </c>
    </row>
    <row r="24156" spans="1:6" x14ac:dyDescent="0.25">
      <c r="A24156" t="s">
        <v>15060</v>
      </c>
      <c r="B24156" s="100" t="s">
        <v>20119</v>
      </c>
      <c r="C24156" s="100"/>
      <c r="D24156" s="124"/>
      <c r="E24156" s="157" t="e">
        <f>VLOOKUP(D24156,'SOAT LIQ'!$A$87:$C$3416,3,FALSE)</f>
        <v>#N/A</v>
      </c>
    </row>
    <row r="24157" spans="1:6" x14ac:dyDescent="0.25">
      <c r="A24157" t="s">
        <v>15033</v>
      </c>
      <c r="B24157" s="100" t="s">
        <v>20119</v>
      </c>
      <c r="C24157" s="100"/>
      <c r="D24157" s="124"/>
      <c r="E24157" s="157" t="e">
        <f>VLOOKUP(D24157,'SOAT LIQ'!$A$87:$C$3416,3,FALSE)</f>
        <v>#N/A</v>
      </c>
    </row>
    <row r="24158" spans="1:6" x14ac:dyDescent="0.25">
      <c r="A24158" t="s">
        <v>15068</v>
      </c>
      <c r="B24158" s="100" t="s">
        <v>20120</v>
      </c>
      <c r="C24158" s="100"/>
      <c r="D24158" s="124"/>
      <c r="E24158" s="157" t="e">
        <f>VLOOKUP(D24158,'SOAT LIQ'!$A$87:$C$3416,3,FALSE)</f>
        <v>#N/A</v>
      </c>
    </row>
    <row r="24159" spans="1:6" x14ac:dyDescent="0.25">
      <c r="A24159" t="s">
        <v>15470</v>
      </c>
      <c r="B24159" s="100" t="s">
        <v>20120</v>
      </c>
      <c r="C24159" s="100"/>
      <c r="D24159" s="124"/>
      <c r="E24159" s="157" t="e">
        <f>VLOOKUP(D24159,'SOAT LIQ'!$A$87:$C$3416,3,FALSE)</f>
        <v>#N/A</v>
      </c>
      <c r="F24159" t="s">
        <v>21635</v>
      </c>
    </row>
    <row r="24160" spans="1:6" x14ac:dyDescent="0.25">
      <c r="A24160" t="s">
        <v>15060</v>
      </c>
      <c r="B24160" s="100" t="s">
        <v>20121</v>
      </c>
      <c r="C24160" s="100"/>
      <c r="D24160" s="124"/>
      <c r="E24160" s="157" t="e">
        <f>VLOOKUP(D24160,'SOAT LIQ'!$A$87:$C$3416,3,FALSE)</f>
        <v>#N/A</v>
      </c>
    </row>
    <row r="24161" spans="1:6" x14ac:dyDescent="0.25">
      <c r="A24161" t="s">
        <v>14241</v>
      </c>
      <c r="B24161" s="100" t="s">
        <v>20121</v>
      </c>
      <c r="C24161" s="100"/>
      <c r="D24161" s="124"/>
      <c r="E24161" s="157" t="e">
        <f>VLOOKUP(D24161,'SOAT LIQ'!$A$87:$C$3416,3,FALSE)</f>
        <v>#N/A</v>
      </c>
    </row>
    <row r="24162" spans="1:6" x14ac:dyDescent="0.25">
      <c r="A24162" t="s">
        <v>5508</v>
      </c>
      <c r="B24162" s="100" t="s">
        <v>20121</v>
      </c>
      <c r="C24162" s="100"/>
      <c r="D24162" s="124"/>
      <c r="E24162" s="157" t="e">
        <f>VLOOKUP(D24162,'SOAT LIQ'!$A$87:$C$3416,3,FALSE)</f>
        <v>#N/A</v>
      </c>
      <c r="F24162" t="s">
        <v>21632</v>
      </c>
    </row>
    <row r="24163" spans="1:6" x14ac:dyDescent="0.25">
      <c r="A24163" t="s">
        <v>8411</v>
      </c>
      <c r="B24163" s="100" t="s">
        <v>20121</v>
      </c>
      <c r="C24163" s="100"/>
      <c r="D24163" s="124"/>
      <c r="E24163" s="157" t="e">
        <f>VLOOKUP(D24163,'SOAT LIQ'!$A$87:$C$3416,3,FALSE)</f>
        <v>#N/A</v>
      </c>
      <c r="F24163" t="s">
        <v>21632</v>
      </c>
    </row>
    <row r="24164" spans="1:6" x14ac:dyDescent="0.25">
      <c r="A24164" t="s">
        <v>8089</v>
      </c>
      <c r="B24164" s="100" t="s">
        <v>20121</v>
      </c>
      <c r="C24164" s="100"/>
      <c r="D24164" s="124"/>
      <c r="E24164" s="157" t="e">
        <f>VLOOKUP(D24164,'SOAT LIQ'!$A$87:$C$3416,3,FALSE)</f>
        <v>#N/A</v>
      </c>
    </row>
    <row r="24165" spans="1:6" x14ac:dyDescent="0.25">
      <c r="A24165" t="s">
        <v>15033</v>
      </c>
      <c r="B24165" s="100" t="s">
        <v>20122</v>
      </c>
      <c r="C24165" s="100"/>
      <c r="D24165" s="124"/>
      <c r="E24165" s="157" t="e">
        <f>VLOOKUP(D24165,'SOAT LIQ'!$A$87:$C$3416,3,FALSE)</f>
        <v>#N/A</v>
      </c>
    </row>
    <row r="24166" spans="1:6" x14ac:dyDescent="0.25">
      <c r="A24166" t="s">
        <v>6570</v>
      </c>
      <c r="B24166" s="100" t="s">
        <v>20122</v>
      </c>
      <c r="C24166" s="100"/>
      <c r="D24166" s="124"/>
      <c r="E24166" s="157" t="e">
        <f>VLOOKUP(D24166,'SOAT LIQ'!$A$87:$C$3416,3,FALSE)</f>
        <v>#N/A</v>
      </c>
    </row>
    <row r="24167" spans="1:6" x14ac:dyDescent="0.25">
      <c r="A24167" t="s">
        <v>15033</v>
      </c>
      <c r="B24167" s="100" t="s">
        <v>20123</v>
      </c>
      <c r="C24167" s="100"/>
      <c r="D24167" s="124"/>
      <c r="E24167" s="157" t="e">
        <f>VLOOKUP(D24167,'SOAT LIQ'!$A$87:$C$3416,3,FALSE)</f>
        <v>#N/A</v>
      </c>
    </row>
    <row r="24168" spans="1:6" x14ac:dyDescent="0.25">
      <c r="A24168" t="s">
        <v>6570</v>
      </c>
      <c r="B24168" s="100" t="s">
        <v>20123</v>
      </c>
      <c r="C24168" s="100"/>
      <c r="D24168" s="124"/>
      <c r="E24168" s="157" t="e">
        <f>VLOOKUP(D24168,'SOAT LIQ'!$A$87:$C$3416,3,FALSE)</f>
        <v>#N/A</v>
      </c>
    </row>
    <row r="24169" spans="1:6" x14ac:dyDescent="0.25">
      <c r="A24169" t="s">
        <v>15068</v>
      </c>
      <c r="B24169" s="100" t="s">
        <v>20124</v>
      </c>
      <c r="C24169" s="100"/>
      <c r="D24169" s="124"/>
      <c r="E24169" s="157" t="e">
        <f>VLOOKUP(D24169,'SOAT LIQ'!$A$87:$C$3416,3,FALSE)</f>
        <v>#N/A</v>
      </c>
    </row>
    <row r="24170" spans="1:6" x14ac:dyDescent="0.25">
      <c r="A24170" t="s">
        <v>11060</v>
      </c>
      <c r="B24170" s="100" t="s">
        <v>20124</v>
      </c>
      <c r="C24170" s="100"/>
      <c r="D24170" s="124"/>
      <c r="E24170" s="157" t="e">
        <f>VLOOKUP(D24170,'SOAT LIQ'!$A$87:$C$3416,3,FALSE)</f>
        <v>#N/A</v>
      </c>
    </row>
    <row r="24171" spans="1:6" x14ac:dyDescent="0.25">
      <c r="A24171" t="s">
        <v>15068</v>
      </c>
      <c r="B24171" s="100" t="s">
        <v>20125</v>
      </c>
      <c r="C24171" s="100"/>
      <c r="D24171" s="124"/>
      <c r="E24171" s="157" t="e">
        <f>VLOOKUP(D24171,'SOAT LIQ'!$A$87:$C$3416,3,FALSE)</f>
        <v>#N/A</v>
      </c>
    </row>
    <row r="24172" spans="1:6" x14ac:dyDescent="0.25">
      <c r="A24172" t="s">
        <v>11060</v>
      </c>
      <c r="B24172" s="100" t="s">
        <v>20125</v>
      </c>
      <c r="C24172" s="100"/>
      <c r="D24172" s="124"/>
      <c r="E24172" s="157" t="e">
        <f>VLOOKUP(D24172,'SOAT LIQ'!$A$87:$C$3416,3,FALSE)</f>
        <v>#N/A</v>
      </c>
    </row>
    <row r="24173" spans="1:6" x14ac:dyDescent="0.25">
      <c r="A24173" t="s">
        <v>15068</v>
      </c>
      <c r="B24173" s="100" t="s">
        <v>20126</v>
      </c>
      <c r="C24173" s="100"/>
      <c r="D24173" s="124"/>
      <c r="E24173" s="157" t="e">
        <f>VLOOKUP(D24173,'SOAT LIQ'!$A$87:$C$3416,3,FALSE)</f>
        <v>#N/A</v>
      </c>
    </row>
    <row r="24174" spans="1:6" x14ac:dyDescent="0.25">
      <c r="A24174" t="s">
        <v>11060</v>
      </c>
      <c r="B24174" s="100" t="s">
        <v>20126</v>
      </c>
      <c r="C24174" s="100"/>
      <c r="D24174" s="124"/>
      <c r="E24174" s="157" t="e">
        <f>VLOOKUP(D24174,'SOAT LIQ'!$A$87:$C$3416,3,FALSE)</f>
        <v>#N/A</v>
      </c>
    </row>
    <row r="24175" spans="1:6" x14ac:dyDescent="0.25">
      <c r="A24175" t="s">
        <v>15068</v>
      </c>
      <c r="B24175" s="100" t="s">
        <v>20127</v>
      </c>
      <c r="C24175" s="100"/>
      <c r="D24175" s="124"/>
      <c r="E24175" s="157" t="e">
        <f>VLOOKUP(D24175,'SOAT LIQ'!$A$87:$C$3416,3,FALSE)</f>
        <v>#N/A</v>
      </c>
    </row>
    <row r="24176" spans="1:6" x14ac:dyDescent="0.25">
      <c r="A24176" t="s">
        <v>11060</v>
      </c>
      <c r="B24176" s="100" t="s">
        <v>20127</v>
      </c>
      <c r="C24176" s="100"/>
      <c r="D24176" s="124"/>
      <c r="E24176" s="157" t="e">
        <f>VLOOKUP(D24176,'SOAT LIQ'!$A$87:$C$3416,3,FALSE)</f>
        <v>#N/A</v>
      </c>
    </row>
    <row r="24177" spans="1:6" x14ac:dyDescent="0.25">
      <c r="A24177" t="s">
        <v>15046</v>
      </c>
      <c r="B24177" s="100" t="s">
        <v>20128</v>
      </c>
      <c r="C24177" s="100"/>
      <c r="D24177" s="124"/>
      <c r="E24177" s="157" t="e">
        <f>VLOOKUP(D24177,'SOAT LIQ'!$A$87:$C$3416,3,FALSE)</f>
        <v>#N/A</v>
      </c>
    </row>
    <row r="24178" spans="1:6" x14ac:dyDescent="0.25">
      <c r="A24178" t="s">
        <v>15046</v>
      </c>
      <c r="B24178" s="100" t="s">
        <v>20129</v>
      </c>
      <c r="C24178" s="100"/>
      <c r="D24178" s="124"/>
      <c r="E24178" s="157" t="e">
        <f>VLOOKUP(D24178,'SOAT LIQ'!$A$87:$C$3416,3,FALSE)</f>
        <v>#N/A</v>
      </c>
    </row>
    <row r="24179" spans="1:6" x14ac:dyDescent="0.25">
      <c r="A24179" t="s">
        <v>15046</v>
      </c>
      <c r="B24179" s="100" t="s">
        <v>20130</v>
      </c>
      <c r="C24179" s="100"/>
      <c r="D24179" s="124"/>
      <c r="E24179" s="157" t="e">
        <f>VLOOKUP(D24179,'SOAT LIQ'!$A$87:$C$3416,3,FALSE)</f>
        <v>#N/A</v>
      </c>
    </row>
    <row r="24180" spans="1:6" x14ac:dyDescent="0.25">
      <c r="A24180" t="s">
        <v>15046</v>
      </c>
      <c r="B24180" s="100" t="s">
        <v>20131</v>
      </c>
      <c r="C24180" s="100"/>
      <c r="D24180" s="124"/>
      <c r="E24180" s="157" t="e">
        <f>VLOOKUP(D24180,'SOAT LIQ'!$A$87:$C$3416,3,FALSE)</f>
        <v>#N/A</v>
      </c>
    </row>
    <row r="24181" spans="1:6" x14ac:dyDescent="0.25">
      <c r="A24181" t="s">
        <v>15046</v>
      </c>
      <c r="B24181" s="100" t="s">
        <v>20132</v>
      </c>
      <c r="C24181" s="100"/>
      <c r="D24181" s="124"/>
      <c r="E24181" s="157" t="e">
        <f>VLOOKUP(D24181,'SOAT LIQ'!$A$87:$C$3416,3,FALSE)</f>
        <v>#N/A</v>
      </c>
    </row>
    <row r="24182" spans="1:6" x14ac:dyDescent="0.25">
      <c r="A24182" t="s">
        <v>8469</v>
      </c>
      <c r="B24182" s="100" t="s">
        <v>20133</v>
      </c>
      <c r="C24182" s="100"/>
      <c r="D24182" s="124"/>
      <c r="E24182" s="157" t="e">
        <f>VLOOKUP(D24182,'SOAT LIQ'!$A$87:$C$3416,3,FALSE)</f>
        <v>#N/A</v>
      </c>
      <c r="F24182" t="s">
        <v>21632</v>
      </c>
    </row>
    <row r="24183" spans="1:6" x14ac:dyDescent="0.25">
      <c r="A24183" t="s">
        <v>8469</v>
      </c>
      <c r="B24183" s="100" t="s">
        <v>20133</v>
      </c>
      <c r="C24183" s="100"/>
      <c r="D24183" s="124"/>
      <c r="E24183" s="157" t="e">
        <f>VLOOKUP(D24183,'SOAT LIQ'!$A$87:$C$3416,3,FALSE)</f>
        <v>#N/A</v>
      </c>
      <c r="F24183" t="s">
        <v>21632</v>
      </c>
    </row>
    <row r="24184" spans="1:6" x14ac:dyDescent="0.25">
      <c r="A24184" t="s">
        <v>8469</v>
      </c>
      <c r="B24184" s="100" t="s">
        <v>20134</v>
      </c>
      <c r="C24184" s="100"/>
      <c r="D24184" s="124"/>
      <c r="E24184" s="157" t="e">
        <f>VLOOKUP(D24184,'SOAT LIQ'!$A$87:$C$3416,3,FALSE)</f>
        <v>#N/A</v>
      </c>
      <c r="F24184" t="s">
        <v>21632</v>
      </c>
    </row>
    <row r="24185" spans="1:6" x14ac:dyDescent="0.25">
      <c r="A24185" t="s">
        <v>8469</v>
      </c>
      <c r="B24185" s="100" t="s">
        <v>20134</v>
      </c>
      <c r="C24185" s="100"/>
      <c r="D24185" s="124"/>
      <c r="E24185" s="157" t="e">
        <f>VLOOKUP(D24185,'SOAT LIQ'!$A$87:$C$3416,3,FALSE)</f>
        <v>#N/A</v>
      </c>
      <c r="F24185" t="s">
        <v>21632</v>
      </c>
    </row>
    <row r="24186" spans="1:6" x14ac:dyDescent="0.25">
      <c r="A24186" t="s">
        <v>8469</v>
      </c>
      <c r="B24186" s="100" t="s">
        <v>20135</v>
      </c>
      <c r="C24186" s="100"/>
      <c r="D24186" s="124"/>
      <c r="E24186" s="157" t="e">
        <f>VLOOKUP(D24186,'SOAT LIQ'!$A$87:$C$3416,3,FALSE)</f>
        <v>#N/A</v>
      </c>
      <c r="F24186" t="s">
        <v>21632</v>
      </c>
    </row>
    <row r="24187" spans="1:6" x14ac:dyDescent="0.25">
      <c r="A24187" t="s">
        <v>8469</v>
      </c>
      <c r="B24187" s="100" t="s">
        <v>20135</v>
      </c>
      <c r="C24187" s="100"/>
      <c r="D24187" s="124"/>
      <c r="E24187" s="157" t="e">
        <f>VLOOKUP(D24187,'SOAT LIQ'!$A$87:$C$3416,3,FALSE)</f>
        <v>#N/A</v>
      </c>
      <c r="F24187" t="s">
        <v>21632</v>
      </c>
    </row>
    <row r="24188" spans="1:6" x14ac:dyDescent="0.25">
      <c r="A24188" t="s">
        <v>8469</v>
      </c>
      <c r="B24188" s="100" t="s">
        <v>20136</v>
      </c>
      <c r="C24188" s="100"/>
      <c r="D24188" s="124"/>
      <c r="E24188" s="157" t="e">
        <f>VLOOKUP(D24188,'SOAT LIQ'!$A$87:$C$3416,3,FALSE)</f>
        <v>#N/A</v>
      </c>
      <c r="F24188" t="s">
        <v>21632</v>
      </c>
    </row>
    <row r="24189" spans="1:6" x14ac:dyDescent="0.25">
      <c r="A24189" t="s">
        <v>8469</v>
      </c>
      <c r="B24189" s="100" t="s">
        <v>20136</v>
      </c>
      <c r="C24189" s="100"/>
      <c r="D24189" s="124"/>
      <c r="E24189" s="157" t="e">
        <f>VLOOKUP(D24189,'SOAT LIQ'!$A$87:$C$3416,3,FALSE)</f>
        <v>#N/A</v>
      </c>
      <c r="F24189" t="s">
        <v>21632</v>
      </c>
    </row>
    <row r="24190" spans="1:6" x14ac:dyDescent="0.25">
      <c r="A24190" t="s">
        <v>8783</v>
      </c>
      <c r="B24190" s="100" t="s">
        <v>20137</v>
      </c>
      <c r="C24190" s="100"/>
      <c r="D24190" s="124"/>
      <c r="E24190" s="157" t="e">
        <f>VLOOKUP(D24190,'SOAT LIQ'!$A$87:$C$3416,3,FALSE)</f>
        <v>#N/A</v>
      </c>
    </row>
    <row r="24191" spans="1:6" x14ac:dyDescent="0.25">
      <c r="A24191" t="s">
        <v>8783</v>
      </c>
      <c r="B24191" s="100" t="s">
        <v>20138</v>
      </c>
      <c r="C24191" s="100"/>
      <c r="D24191" s="124"/>
      <c r="E24191" s="157" t="e">
        <f>VLOOKUP(D24191,'SOAT LIQ'!$A$87:$C$3416,3,FALSE)</f>
        <v>#N/A</v>
      </c>
    </row>
    <row r="24192" spans="1:6" x14ac:dyDescent="0.25">
      <c r="A24192" t="s">
        <v>8783</v>
      </c>
      <c r="B24192" s="100" t="s">
        <v>20139</v>
      </c>
      <c r="C24192" s="100"/>
      <c r="D24192" s="124"/>
      <c r="E24192" s="157" t="e">
        <f>VLOOKUP(D24192,'SOAT LIQ'!$A$87:$C$3416,3,FALSE)</f>
        <v>#N/A</v>
      </c>
    </row>
    <row r="24193" spans="1:6" x14ac:dyDescent="0.25">
      <c r="A24193" t="s">
        <v>8783</v>
      </c>
      <c r="B24193" s="100" t="s">
        <v>20140</v>
      </c>
      <c r="C24193" s="100"/>
      <c r="D24193" s="124"/>
      <c r="E24193" s="157" t="e">
        <f>VLOOKUP(D24193,'SOAT LIQ'!$A$87:$C$3416,3,FALSE)</f>
        <v>#N/A</v>
      </c>
    </row>
    <row r="24194" spans="1:6" x14ac:dyDescent="0.25">
      <c r="A24194" t="s">
        <v>8783</v>
      </c>
      <c r="B24194" s="100" t="s">
        <v>20141</v>
      </c>
      <c r="C24194" s="100"/>
      <c r="D24194" s="124"/>
      <c r="E24194" s="157" t="e">
        <f>VLOOKUP(D24194,'SOAT LIQ'!$A$87:$C$3416,3,FALSE)</f>
        <v>#N/A</v>
      </c>
    </row>
    <row r="24195" spans="1:6" x14ac:dyDescent="0.25">
      <c r="A24195" t="s">
        <v>8459</v>
      </c>
      <c r="B24195" s="100" t="s">
        <v>20142</v>
      </c>
      <c r="C24195" s="100"/>
      <c r="D24195" s="124"/>
      <c r="E24195" s="157" t="e">
        <f>VLOOKUP(D24195,'SOAT LIQ'!$A$87:$C$3416,3,FALSE)</f>
        <v>#N/A</v>
      </c>
    </row>
    <row r="24196" spans="1:6" x14ac:dyDescent="0.25">
      <c r="A24196" t="s">
        <v>8459</v>
      </c>
      <c r="B24196" s="100" t="s">
        <v>20143</v>
      </c>
      <c r="C24196" s="100"/>
      <c r="D24196" s="124"/>
      <c r="E24196" s="157" t="e">
        <f>VLOOKUP(D24196,'SOAT LIQ'!$A$87:$C$3416,3,FALSE)</f>
        <v>#N/A</v>
      </c>
    </row>
    <row r="24197" spans="1:6" x14ac:dyDescent="0.25">
      <c r="A24197" t="s">
        <v>15060</v>
      </c>
      <c r="B24197" s="100" t="s">
        <v>20144</v>
      </c>
      <c r="C24197" s="100"/>
      <c r="D24197" s="124"/>
      <c r="E24197" s="157" t="e">
        <f>VLOOKUP(D24197,'SOAT LIQ'!$A$87:$C$3416,3,FALSE)</f>
        <v>#N/A</v>
      </c>
    </row>
    <row r="24198" spans="1:6" x14ac:dyDescent="0.25">
      <c r="A24198" t="s">
        <v>8411</v>
      </c>
      <c r="B24198" s="100" t="s">
        <v>20145</v>
      </c>
      <c r="C24198" s="100"/>
      <c r="D24198" s="124"/>
      <c r="E24198" s="157" t="e">
        <f>VLOOKUP(D24198,'SOAT LIQ'!$A$87:$C$3416,3,FALSE)</f>
        <v>#N/A</v>
      </c>
      <c r="F24198" t="s">
        <v>21632</v>
      </c>
    </row>
    <row r="24199" spans="1:6" x14ac:dyDescent="0.25">
      <c r="A24199" t="s">
        <v>8411</v>
      </c>
      <c r="B24199" s="100" t="s">
        <v>20146</v>
      </c>
      <c r="C24199" s="100"/>
      <c r="D24199" s="124"/>
      <c r="E24199" s="157" t="e">
        <f>VLOOKUP(D24199,'SOAT LIQ'!$A$87:$C$3416,3,FALSE)</f>
        <v>#N/A</v>
      </c>
      <c r="F24199" t="s">
        <v>21632</v>
      </c>
    </row>
    <row r="24200" spans="1:6" x14ac:dyDescent="0.25">
      <c r="A24200" t="s">
        <v>8490</v>
      </c>
      <c r="B24200" s="100" t="s">
        <v>20147</v>
      </c>
      <c r="C24200" s="100"/>
      <c r="D24200" s="124"/>
      <c r="E24200" s="157" t="e">
        <f>VLOOKUP(D24200,'SOAT LIQ'!$A$87:$C$3416,3,FALSE)</f>
        <v>#N/A</v>
      </c>
      <c r="F24200" t="s">
        <v>21631</v>
      </c>
    </row>
    <row r="24201" spans="1:6" x14ac:dyDescent="0.25">
      <c r="A24201" t="s">
        <v>8490</v>
      </c>
      <c r="B24201" s="100" t="s">
        <v>20148</v>
      </c>
      <c r="C24201" s="100"/>
      <c r="D24201" s="124"/>
      <c r="E24201" s="157" t="e">
        <f>VLOOKUP(D24201,'SOAT LIQ'!$A$87:$C$3416,3,FALSE)</f>
        <v>#N/A</v>
      </c>
    </row>
    <row r="24202" spans="1:6" x14ac:dyDescent="0.25">
      <c r="A24202" t="s">
        <v>8470</v>
      </c>
      <c r="B24202" s="100" t="s">
        <v>20149</v>
      </c>
      <c r="C24202" s="100"/>
      <c r="D24202" s="124"/>
      <c r="E24202" s="157" t="e">
        <f>VLOOKUP(D24202,'SOAT LIQ'!$A$87:$C$3416,3,FALSE)</f>
        <v>#N/A</v>
      </c>
    </row>
    <row r="24203" spans="1:6" x14ac:dyDescent="0.25">
      <c r="A24203" t="s">
        <v>8472</v>
      </c>
      <c r="B24203" s="100" t="s">
        <v>20149</v>
      </c>
      <c r="C24203" s="100"/>
      <c r="D24203" s="124"/>
      <c r="E24203" s="157" t="e">
        <f>VLOOKUP(D24203,'SOAT LIQ'!$A$87:$C$3416,3,FALSE)</f>
        <v>#N/A</v>
      </c>
    </row>
    <row r="24204" spans="1:6" x14ac:dyDescent="0.25">
      <c r="A24204" t="s">
        <v>8459</v>
      </c>
      <c r="B24204" s="100" t="s">
        <v>20150</v>
      </c>
      <c r="C24204" s="100"/>
      <c r="D24204" s="124"/>
      <c r="E24204" s="157" t="e">
        <f>VLOOKUP(D24204,'SOAT LIQ'!$A$87:$C$3416,3,FALSE)</f>
        <v>#N/A</v>
      </c>
    </row>
    <row r="24205" spans="1:6" x14ac:dyDescent="0.25">
      <c r="A24205" t="s">
        <v>8461</v>
      </c>
      <c r="B24205" s="100" t="s">
        <v>20151</v>
      </c>
      <c r="C24205" s="100"/>
      <c r="D24205" s="124"/>
      <c r="E24205" s="157" t="e">
        <f>VLOOKUP(D24205,'SOAT LIQ'!$A$87:$C$3416,3,FALSE)</f>
        <v>#N/A</v>
      </c>
    </row>
    <row r="24206" spans="1:6" x14ac:dyDescent="0.25">
      <c r="A24206" t="s">
        <v>14957</v>
      </c>
      <c r="B24206" s="100" t="s">
        <v>20152</v>
      </c>
      <c r="C24206" s="100"/>
      <c r="D24206" s="124"/>
      <c r="E24206" s="157" t="e">
        <f>VLOOKUP(D24206,'SOAT LIQ'!$A$87:$C$3416,3,FALSE)</f>
        <v>#N/A</v>
      </c>
    </row>
    <row r="24207" spans="1:6" x14ac:dyDescent="0.25">
      <c r="A24207" t="s">
        <v>6498</v>
      </c>
      <c r="B24207" s="100" t="s">
        <v>20152</v>
      </c>
      <c r="C24207" s="100"/>
      <c r="D24207" s="124"/>
      <c r="E24207" s="157" t="e">
        <f>VLOOKUP(D24207,'SOAT LIQ'!$A$87:$C$3416,3,FALSE)</f>
        <v>#N/A</v>
      </c>
      <c r="F24207" t="s">
        <v>21635</v>
      </c>
    </row>
    <row r="24208" spans="1:6" x14ac:dyDescent="0.25">
      <c r="A24208" t="s">
        <v>6501</v>
      </c>
      <c r="B24208" s="100" t="s">
        <v>20152</v>
      </c>
      <c r="C24208" s="100"/>
      <c r="D24208" s="124"/>
      <c r="E24208" s="157" t="e">
        <f>VLOOKUP(D24208,'SOAT LIQ'!$A$87:$C$3416,3,FALSE)</f>
        <v>#N/A</v>
      </c>
      <c r="F24208" t="s">
        <v>21635</v>
      </c>
    </row>
    <row r="24209" spans="1:6" x14ac:dyDescent="0.25">
      <c r="A24209" t="s">
        <v>6498</v>
      </c>
      <c r="B24209" s="100" t="s">
        <v>20153</v>
      </c>
      <c r="C24209" s="100"/>
      <c r="D24209" s="124"/>
      <c r="E24209" s="157" t="e">
        <f>VLOOKUP(D24209,'SOAT LIQ'!$A$87:$C$3416,3,FALSE)</f>
        <v>#N/A</v>
      </c>
      <c r="F24209" t="s">
        <v>21635</v>
      </c>
    </row>
    <row r="24210" spans="1:6" x14ac:dyDescent="0.25">
      <c r="A24210" t="s">
        <v>5925</v>
      </c>
      <c r="B24210" s="100" t="s">
        <v>20154</v>
      </c>
      <c r="C24210" s="100"/>
      <c r="D24210" s="124"/>
      <c r="E24210" s="157" t="e">
        <f>VLOOKUP(D24210,'SOAT LIQ'!$A$87:$C$3416,3,FALSE)</f>
        <v>#N/A</v>
      </c>
    </row>
    <row r="24211" spans="1:6" x14ac:dyDescent="0.25">
      <c r="A24211" t="s">
        <v>9395</v>
      </c>
      <c r="B24211" s="100" t="s">
        <v>20154</v>
      </c>
      <c r="C24211" s="100"/>
      <c r="D24211" s="124"/>
      <c r="E24211" s="157" t="e">
        <f>VLOOKUP(D24211,'SOAT LIQ'!$A$87:$C$3416,3,FALSE)</f>
        <v>#N/A</v>
      </c>
    </row>
    <row r="24212" spans="1:6" x14ac:dyDescent="0.25">
      <c r="A24212" t="s">
        <v>9395</v>
      </c>
      <c r="B24212" s="100" t="s">
        <v>20155</v>
      </c>
      <c r="C24212" s="100"/>
      <c r="D24212" s="124"/>
      <c r="E24212" s="157" t="e">
        <f>VLOOKUP(D24212,'SOAT LIQ'!$A$87:$C$3416,3,FALSE)</f>
        <v>#N/A</v>
      </c>
    </row>
    <row r="24213" spans="1:6" x14ac:dyDescent="0.25">
      <c r="A24213" t="s">
        <v>14979</v>
      </c>
      <c r="B24213" s="100" t="s">
        <v>20156</v>
      </c>
      <c r="C24213" s="100"/>
      <c r="D24213" s="124"/>
      <c r="E24213" s="157" t="e">
        <f>VLOOKUP(D24213,'SOAT LIQ'!$A$87:$C$3416,3,FALSE)</f>
        <v>#N/A</v>
      </c>
    </row>
    <row r="24214" spans="1:6" x14ac:dyDescent="0.25">
      <c r="A24214" t="s">
        <v>14974</v>
      </c>
      <c r="B24214" s="100" t="s">
        <v>20157</v>
      </c>
      <c r="C24214" s="100"/>
      <c r="D24214" s="124"/>
      <c r="E24214" s="157" t="e">
        <f>VLOOKUP(D24214,'SOAT LIQ'!$A$87:$C$3416,3,FALSE)</f>
        <v>#N/A</v>
      </c>
    </row>
    <row r="24215" spans="1:6" x14ac:dyDescent="0.25">
      <c r="A24215" t="s">
        <v>14974</v>
      </c>
      <c r="B24215" s="100" t="s">
        <v>20158</v>
      </c>
      <c r="C24215" s="100"/>
      <c r="D24215" s="124"/>
      <c r="E24215" s="157" t="e">
        <f>VLOOKUP(D24215,'SOAT LIQ'!$A$87:$C$3416,3,FALSE)</f>
        <v>#N/A</v>
      </c>
    </row>
    <row r="24216" spans="1:6" x14ac:dyDescent="0.25">
      <c r="A24216" t="s">
        <v>7102</v>
      </c>
      <c r="B24216" s="100" t="s">
        <v>20159</v>
      </c>
      <c r="C24216" s="100"/>
      <c r="D24216" s="124"/>
      <c r="E24216" s="157" t="e">
        <f>VLOOKUP(D24216,'SOAT LIQ'!$A$87:$C$3416,3,FALSE)</f>
        <v>#N/A</v>
      </c>
    </row>
    <row r="24217" spans="1:6" x14ac:dyDescent="0.25">
      <c r="A24217" t="s">
        <v>5841</v>
      </c>
      <c r="B24217" s="100" t="s">
        <v>20160</v>
      </c>
      <c r="C24217" s="100"/>
      <c r="D24217" s="124"/>
      <c r="E24217" s="157" t="e">
        <f>VLOOKUP(D24217,'SOAT LIQ'!$A$87:$C$3416,3,FALSE)</f>
        <v>#N/A</v>
      </c>
    </row>
    <row r="24218" spans="1:6" x14ac:dyDescent="0.25">
      <c r="A24218" t="s">
        <v>5841</v>
      </c>
      <c r="B24218" s="100" t="s">
        <v>20161</v>
      </c>
      <c r="C24218" s="100"/>
      <c r="D24218" s="124"/>
      <c r="E24218" s="157" t="e">
        <f>VLOOKUP(D24218,'SOAT LIQ'!$A$87:$C$3416,3,FALSE)</f>
        <v>#N/A</v>
      </c>
    </row>
    <row r="24219" spans="1:6" x14ac:dyDescent="0.25">
      <c r="A24219" t="s">
        <v>8490</v>
      </c>
      <c r="B24219" s="100" t="s">
        <v>20162</v>
      </c>
      <c r="C24219" s="100"/>
      <c r="D24219" s="124"/>
      <c r="E24219" s="157" t="e">
        <f>VLOOKUP(D24219,'SOAT LIQ'!$A$87:$C$3416,3,FALSE)</f>
        <v>#N/A</v>
      </c>
    </row>
    <row r="24220" spans="1:6" x14ac:dyDescent="0.25">
      <c r="A24220" t="s">
        <v>5904</v>
      </c>
      <c r="B24220" s="100" t="s">
        <v>20162</v>
      </c>
      <c r="C24220" s="100"/>
      <c r="D24220" s="124"/>
      <c r="E24220" s="157" t="e">
        <f>VLOOKUP(D24220,'SOAT LIQ'!$A$87:$C$3416,3,FALSE)</f>
        <v>#N/A</v>
      </c>
      <c r="F24220" t="s">
        <v>21632</v>
      </c>
    </row>
    <row r="24221" spans="1:6" x14ac:dyDescent="0.25">
      <c r="A24221" t="s">
        <v>11060</v>
      </c>
      <c r="B24221" s="100" t="s">
        <v>20162</v>
      </c>
      <c r="C24221" s="100"/>
      <c r="D24221" s="124"/>
      <c r="E24221" s="157" t="e">
        <f>VLOOKUP(D24221,'SOAT LIQ'!$A$87:$C$3416,3,FALSE)</f>
        <v>#N/A</v>
      </c>
    </row>
    <row r="24222" spans="1:6" x14ac:dyDescent="0.25">
      <c r="A24222" t="s">
        <v>6570</v>
      </c>
      <c r="B24222" s="100" t="s">
        <v>20162</v>
      </c>
      <c r="C24222" s="100"/>
      <c r="D24222" s="124"/>
      <c r="E24222" s="157" t="e">
        <f>VLOOKUP(D24222,'SOAT LIQ'!$A$87:$C$3416,3,FALSE)</f>
        <v>#N/A</v>
      </c>
    </row>
    <row r="24223" spans="1:6" x14ac:dyDescent="0.25">
      <c r="A24223" t="s">
        <v>5904</v>
      </c>
      <c r="B24223" s="100" t="s">
        <v>20162</v>
      </c>
      <c r="C24223" s="100"/>
      <c r="D24223" s="124"/>
      <c r="E24223" s="157" t="e">
        <f>VLOOKUP(D24223,'SOAT LIQ'!$A$87:$C$3416,3,FALSE)</f>
        <v>#N/A</v>
      </c>
      <c r="F24223" t="s">
        <v>21632</v>
      </c>
    </row>
    <row r="24224" spans="1:6" x14ac:dyDescent="0.25">
      <c r="A24224" t="s">
        <v>11061</v>
      </c>
      <c r="B24224" s="100" t="s">
        <v>20162</v>
      </c>
      <c r="C24224" s="100"/>
      <c r="D24224" s="124"/>
      <c r="E24224" s="157" t="e">
        <f>VLOOKUP(D24224,'SOAT LIQ'!$A$87:$C$3416,3,FALSE)</f>
        <v>#N/A</v>
      </c>
    </row>
    <row r="24225" spans="1:6" x14ac:dyDescent="0.25">
      <c r="A24225" t="s">
        <v>8783</v>
      </c>
      <c r="B24225" s="100" t="s">
        <v>20163</v>
      </c>
      <c r="C24225" s="100"/>
      <c r="D24225" s="124"/>
      <c r="E24225" s="157" t="e">
        <f>VLOOKUP(D24225,'SOAT LIQ'!$A$87:$C$3416,3,FALSE)</f>
        <v>#N/A</v>
      </c>
    </row>
    <row r="24226" spans="1:6" x14ac:dyDescent="0.25">
      <c r="A24226" t="s">
        <v>4546</v>
      </c>
      <c r="B24226" s="100" t="s">
        <v>20164</v>
      </c>
      <c r="C24226" s="100"/>
      <c r="D24226" s="124"/>
      <c r="E24226" s="157" t="e">
        <f>VLOOKUP(D24226,'SOAT LIQ'!$A$87:$C$3416,3,FALSE)</f>
        <v>#N/A</v>
      </c>
      <c r="F24226" t="s">
        <v>4546</v>
      </c>
    </row>
    <row r="24227" spans="1:6" x14ac:dyDescent="0.25">
      <c r="A24227" t="s">
        <v>4546</v>
      </c>
      <c r="B24227" s="100" t="s">
        <v>20165</v>
      </c>
      <c r="C24227" s="100"/>
      <c r="D24227" s="124"/>
      <c r="E24227" s="157" t="e">
        <f>VLOOKUP(D24227,'SOAT LIQ'!$A$87:$C$3416,3,FALSE)</f>
        <v>#N/A</v>
      </c>
      <c r="F24227" t="s">
        <v>4546</v>
      </c>
    </row>
    <row r="24228" spans="1:6" x14ac:dyDescent="0.25">
      <c r="A24228" t="s">
        <v>4546</v>
      </c>
      <c r="B24228" s="100" t="s">
        <v>20166</v>
      </c>
      <c r="C24228" s="100"/>
      <c r="D24228" s="124"/>
      <c r="E24228" s="157" t="e">
        <f>VLOOKUP(D24228,'SOAT LIQ'!$A$87:$C$3416,3,FALSE)</f>
        <v>#N/A</v>
      </c>
      <c r="F24228" t="s">
        <v>4546</v>
      </c>
    </row>
    <row r="24229" spans="1:6" x14ac:dyDescent="0.25">
      <c r="A24229" t="s">
        <v>5713</v>
      </c>
      <c r="B24229" s="100" t="s">
        <v>20167</v>
      </c>
      <c r="C24229" s="100"/>
      <c r="D24229" s="124"/>
      <c r="E24229" s="157" t="e">
        <f>VLOOKUP(D24229,'SOAT LIQ'!$A$87:$C$3416,3,FALSE)</f>
        <v>#N/A</v>
      </c>
    </row>
    <row r="24230" spans="1:6" x14ac:dyDescent="0.25">
      <c r="A24230" t="s">
        <v>5713</v>
      </c>
      <c r="B24230" s="100" t="s">
        <v>20168</v>
      </c>
      <c r="C24230" s="100"/>
      <c r="D24230" s="124"/>
      <c r="E24230" s="157" t="e">
        <f>VLOOKUP(D24230,'SOAT LIQ'!$A$87:$C$3416,3,FALSE)</f>
        <v>#N/A</v>
      </c>
    </row>
    <row r="24231" spans="1:6" x14ac:dyDescent="0.25">
      <c r="A24231" t="s">
        <v>5809</v>
      </c>
      <c r="B24231" s="100" t="s">
        <v>20169</v>
      </c>
      <c r="C24231" s="100"/>
      <c r="D24231" s="124"/>
      <c r="E24231" s="157" t="e">
        <f>VLOOKUP(D24231,'SOAT LIQ'!$A$87:$C$3416,3,FALSE)</f>
        <v>#N/A</v>
      </c>
      <c r="F24231" t="s">
        <v>21632</v>
      </c>
    </row>
    <row r="24232" spans="1:6" x14ac:dyDescent="0.25">
      <c r="A24232" t="s">
        <v>14250</v>
      </c>
      <c r="B24232" s="100" t="s">
        <v>20170</v>
      </c>
      <c r="C24232" s="100"/>
      <c r="D24232" s="124"/>
      <c r="E24232" s="157" t="e">
        <f>VLOOKUP(D24232,'SOAT LIQ'!$A$87:$C$3416,3,FALSE)</f>
        <v>#N/A</v>
      </c>
    </row>
    <row r="24233" spans="1:6" x14ac:dyDescent="0.25">
      <c r="A24233" t="s">
        <v>14250</v>
      </c>
      <c r="B24233" s="100" t="s">
        <v>20171</v>
      </c>
      <c r="C24233" s="100"/>
      <c r="D24233" s="124"/>
      <c r="E24233" s="157" t="e">
        <f>VLOOKUP(D24233,'SOAT LIQ'!$A$87:$C$3416,3,FALSE)</f>
        <v>#N/A</v>
      </c>
    </row>
    <row r="24234" spans="1:6" x14ac:dyDescent="0.25">
      <c r="A24234" t="s">
        <v>14250</v>
      </c>
      <c r="B24234" s="100" t="s">
        <v>20172</v>
      </c>
      <c r="C24234" s="100"/>
      <c r="D24234" s="124"/>
      <c r="E24234" s="157" t="e">
        <f>VLOOKUP(D24234,'SOAT LIQ'!$A$87:$C$3416,3,FALSE)</f>
        <v>#N/A</v>
      </c>
    </row>
    <row r="24235" spans="1:6" x14ac:dyDescent="0.25">
      <c r="A24235" t="s">
        <v>13932</v>
      </c>
      <c r="B24235" s="100" t="s">
        <v>20173</v>
      </c>
      <c r="C24235" s="100"/>
      <c r="D24235" s="124"/>
      <c r="E24235" s="157" t="e">
        <f>VLOOKUP(D24235,'SOAT LIQ'!$A$87:$C$3416,3,FALSE)</f>
        <v>#N/A</v>
      </c>
    </row>
    <row r="24236" spans="1:6" x14ac:dyDescent="0.25">
      <c r="A24236" t="s">
        <v>14970</v>
      </c>
      <c r="B24236" s="100" t="s">
        <v>20173</v>
      </c>
      <c r="C24236" s="100"/>
      <c r="D24236" s="124"/>
      <c r="E24236" s="157" t="e">
        <f>VLOOKUP(D24236,'SOAT LIQ'!$A$87:$C$3416,3,FALSE)</f>
        <v>#N/A</v>
      </c>
    </row>
    <row r="24237" spans="1:6" x14ac:dyDescent="0.25">
      <c r="A24237" t="s">
        <v>13932</v>
      </c>
      <c r="B24237" s="100" t="s">
        <v>20174</v>
      </c>
      <c r="C24237" s="100"/>
      <c r="D24237" s="124"/>
      <c r="E24237" s="157" t="e">
        <f>VLOOKUP(D24237,'SOAT LIQ'!$A$87:$C$3416,3,FALSE)</f>
        <v>#N/A</v>
      </c>
    </row>
    <row r="24238" spans="1:6" x14ac:dyDescent="0.25">
      <c r="A24238" t="s">
        <v>14970</v>
      </c>
      <c r="B24238" s="100" t="s">
        <v>20174</v>
      </c>
      <c r="C24238" s="100"/>
      <c r="D24238" s="124"/>
      <c r="E24238" s="157" t="e">
        <f>VLOOKUP(D24238,'SOAT LIQ'!$A$87:$C$3416,3,FALSE)</f>
        <v>#N/A</v>
      </c>
    </row>
    <row r="24239" spans="1:6" x14ac:dyDescent="0.25">
      <c r="A24239" t="s">
        <v>13932</v>
      </c>
      <c r="B24239" s="100" t="s">
        <v>20175</v>
      </c>
      <c r="C24239" s="100"/>
      <c r="D24239" s="124"/>
      <c r="E24239" s="157" t="e">
        <f>VLOOKUP(D24239,'SOAT LIQ'!$A$87:$C$3416,3,FALSE)</f>
        <v>#N/A</v>
      </c>
    </row>
    <row r="24240" spans="1:6" x14ac:dyDescent="0.25">
      <c r="A24240" t="s">
        <v>14970</v>
      </c>
      <c r="B24240" s="100" t="s">
        <v>20175</v>
      </c>
      <c r="C24240" s="100"/>
      <c r="D24240" s="124"/>
      <c r="E24240" s="157" t="e">
        <f>VLOOKUP(D24240,'SOAT LIQ'!$A$87:$C$3416,3,FALSE)</f>
        <v>#N/A</v>
      </c>
    </row>
    <row r="24241" spans="1:6" x14ac:dyDescent="0.25">
      <c r="A24241" t="s">
        <v>13932</v>
      </c>
      <c r="B24241" s="100" t="s">
        <v>20176</v>
      </c>
      <c r="C24241" s="100"/>
      <c r="D24241" s="124"/>
      <c r="E24241" s="157" t="e">
        <f>VLOOKUP(D24241,'SOAT LIQ'!$A$87:$C$3416,3,FALSE)</f>
        <v>#N/A</v>
      </c>
    </row>
    <row r="24242" spans="1:6" x14ac:dyDescent="0.25">
      <c r="A24242" t="s">
        <v>14970</v>
      </c>
      <c r="B24242" s="100" t="s">
        <v>20176</v>
      </c>
      <c r="C24242" s="100"/>
      <c r="D24242" s="124"/>
      <c r="E24242" s="157" t="e">
        <f>VLOOKUP(D24242,'SOAT LIQ'!$A$87:$C$3416,3,FALSE)</f>
        <v>#N/A</v>
      </c>
    </row>
    <row r="24243" spans="1:6" x14ac:dyDescent="0.25">
      <c r="A24243" t="s">
        <v>13932</v>
      </c>
      <c r="B24243" s="100" t="s">
        <v>20177</v>
      </c>
      <c r="C24243" s="100"/>
      <c r="D24243" s="124"/>
      <c r="E24243" s="157" t="e">
        <f>VLOOKUP(D24243,'SOAT LIQ'!$A$87:$C$3416,3,FALSE)</f>
        <v>#N/A</v>
      </c>
    </row>
    <row r="24244" spans="1:6" x14ac:dyDescent="0.25">
      <c r="A24244" t="s">
        <v>14970</v>
      </c>
      <c r="B24244" s="100" t="s">
        <v>20177</v>
      </c>
      <c r="C24244" s="100"/>
      <c r="D24244" s="124"/>
      <c r="E24244" s="157" t="e">
        <f>VLOOKUP(D24244,'SOAT LIQ'!$A$87:$C$3416,3,FALSE)</f>
        <v>#N/A</v>
      </c>
    </row>
    <row r="24245" spans="1:6" x14ac:dyDescent="0.25">
      <c r="A24245" t="s">
        <v>13932</v>
      </c>
      <c r="B24245" s="100" t="s">
        <v>20178</v>
      </c>
      <c r="C24245" s="100"/>
      <c r="D24245" s="124"/>
      <c r="E24245" s="157" t="e">
        <f>VLOOKUP(D24245,'SOAT LIQ'!$A$87:$C$3416,3,FALSE)</f>
        <v>#N/A</v>
      </c>
    </row>
    <row r="24246" spans="1:6" x14ac:dyDescent="0.25">
      <c r="A24246" t="s">
        <v>14970</v>
      </c>
      <c r="B24246" s="100" t="s">
        <v>20178</v>
      </c>
      <c r="C24246" s="100"/>
      <c r="D24246" s="124"/>
      <c r="E24246" s="157" t="e">
        <f>VLOOKUP(D24246,'SOAT LIQ'!$A$87:$C$3416,3,FALSE)</f>
        <v>#N/A</v>
      </c>
    </row>
    <row r="24247" spans="1:6" x14ac:dyDescent="0.25">
      <c r="A24247" t="s">
        <v>5965</v>
      </c>
      <c r="B24247" s="100" t="s">
        <v>20179</v>
      </c>
      <c r="C24247" s="100"/>
      <c r="D24247" s="124"/>
      <c r="E24247" s="157" t="e">
        <f>VLOOKUP(D24247,'SOAT LIQ'!$A$87:$C$3416,3,FALSE)</f>
        <v>#N/A</v>
      </c>
      <c r="F24247" t="s">
        <v>21632</v>
      </c>
    </row>
    <row r="24248" spans="1:6" x14ac:dyDescent="0.25">
      <c r="A24248" t="s">
        <v>5965</v>
      </c>
      <c r="B24248" s="100" t="s">
        <v>20180</v>
      </c>
      <c r="C24248" s="100"/>
      <c r="D24248" s="124"/>
      <c r="E24248" s="157" t="e">
        <f>VLOOKUP(D24248,'SOAT LIQ'!$A$87:$C$3416,3,FALSE)</f>
        <v>#N/A</v>
      </c>
      <c r="F24248" t="s">
        <v>21632</v>
      </c>
    </row>
    <row r="24249" spans="1:6" x14ac:dyDescent="0.25">
      <c r="A24249" t="s">
        <v>4339</v>
      </c>
      <c r="B24249" s="100" t="s">
        <v>20181</v>
      </c>
      <c r="C24249" s="100"/>
      <c r="D24249" s="124"/>
      <c r="E24249" s="157" t="e">
        <f>VLOOKUP(D24249,'SOAT LIQ'!$A$87:$C$3416,3,FALSE)</f>
        <v>#N/A</v>
      </c>
      <c r="F24249" t="s">
        <v>21632</v>
      </c>
    </row>
    <row r="24250" spans="1:6" x14ac:dyDescent="0.25">
      <c r="A24250" t="s">
        <v>6023</v>
      </c>
      <c r="B24250" s="100" t="s">
        <v>20181</v>
      </c>
      <c r="C24250" s="100"/>
      <c r="D24250" s="124"/>
      <c r="E24250" s="157" t="e">
        <f>VLOOKUP(D24250,'SOAT LIQ'!$A$87:$C$3416,3,FALSE)</f>
        <v>#N/A</v>
      </c>
      <c r="F24250" t="s">
        <v>21632</v>
      </c>
    </row>
    <row r="24251" spans="1:6" x14ac:dyDescent="0.25">
      <c r="A24251" t="s">
        <v>13932</v>
      </c>
      <c r="B24251" s="100" t="s">
        <v>20182</v>
      </c>
      <c r="C24251" s="100"/>
      <c r="D24251" s="124"/>
      <c r="E24251" s="157" t="e">
        <f>VLOOKUP(D24251,'SOAT LIQ'!$A$87:$C$3416,3,FALSE)</f>
        <v>#N/A</v>
      </c>
    </row>
    <row r="24252" spans="1:6" x14ac:dyDescent="0.25">
      <c r="A24252" t="s">
        <v>13932</v>
      </c>
      <c r="B24252" s="100" t="s">
        <v>20183</v>
      </c>
      <c r="C24252" s="100"/>
      <c r="D24252" s="124"/>
      <c r="E24252" s="157" t="e">
        <f>VLOOKUP(D24252,'SOAT LIQ'!$A$87:$C$3416,3,FALSE)</f>
        <v>#N/A</v>
      </c>
    </row>
    <row r="24253" spans="1:6" x14ac:dyDescent="0.25">
      <c r="A24253" t="s">
        <v>5773</v>
      </c>
      <c r="B24253" s="100" t="s">
        <v>20184</v>
      </c>
      <c r="C24253" s="100"/>
      <c r="D24253" s="124"/>
      <c r="E24253" s="157" t="e">
        <f>VLOOKUP(D24253,'SOAT LIQ'!$A$87:$C$3416,3,FALSE)</f>
        <v>#N/A</v>
      </c>
      <c r="F24253" t="s">
        <v>21632</v>
      </c>
    </row>
    <row r="24254" spans="1:6" x14ac:dyDescent="0.25">
      <c r="A24254" t="s">
        <v>3972</v>
      </c>
      <c r="B24254" s="100" t="s">
        <v>20185</v>
      </c>
      <c r="C24254" s="100"/>
      <c r="D24254" s="124"/>
      <c r="E24254" s="157" t="e">
        <f>VLOOKUP(D24254,'SOAT LIQ'!$A$87:$C$3416,3,FALSE)</f>
        <v>#N/A</v>
      </c>
    </row>
    <row r="24255" spans="1:6" x14ac:dyDescent="0.25">
      <c r="A24255" t="s">
        <v>6918</v>
      </c>
      <c r="B24255" s="100" t="s">
        <v>20186</v>
      </c>
      <c r="C24255" s="100"/>
      <c r="D24255" s="124"/>
      <c r="E24255" s="157" t="e">
        <f>VLOOKUP(D24255,'SOAT LIQ'!$A$87:$C$3416,3,FALSE)</f>
        <v>#N/A</v>
      </c>
    </row>
    <row r="24256" spans="1:6" x14ac:dyDescent="0.25">
      <c r="A24256" t="s">
        <v>15060</v>
      </c>
      <c r="B24256" s="100" t="s">
        <v>20187</v>
      </c>
      <c r="C24256" s="100"/>
      <c r="D24256" s="124"/>
      <c r="E24256" s="157" t="e">
        <f>VLOOKUP(D24256,'SOAT LIQ'!$A$87:$C$3416,3,FALSE)</f>
        <v>#N/A</v>
      </c>
    </row>
    <row r="24257" spans="1:6" x14ac:dyDescent="0.25">
      <c r="A24257" t="s">
        <v>14241</v>
      </c>
      <c r="B24257" s="100" t="s">
        <v>20187</v>
      </c>
      <c r="C24257" s="100"/>
      <c r="D24257" s="124"/>
      <c r="E24257" s="157" t="e">
        <f>VLOOKUP(D24257,'SOAT LIQ'!$A$87:$C$3416,3,FALSE)</f>
        <v>#N/A</v>
      </c>
    </row>
    <row r="24258" spans="1:6" x14ac:dyDescent="0.25">
      <c r="A24258" t="s">
        <v>5508</v>
      </c>
      <c r="B24258" s="100" t="s">
        <v>20187</v>
      </c>
      <c r="C24258" s="100"/>
      <c r="D24258" s="124"/>
      <c r="E24258" s="157" t="e">
        <f>VLOOKUP(D24258,'SOAT LIQ'!$A$87:$C$3416,3,FALSE)</f>
        <v>#N/A</v>
      </c>
      <c r="F24258" t="s">
        <v>21632</v>
      </c>
    </row>
    <row r="24259" spans="1:6" x14ac:dyDescent="0.25">
      <c r="A24259" t="s">
        <v>8411</v>
      </c>
      <c r="B24259" s="100" t="s">
        <v>20187</v>
      </c>
      <c r="C24259" s="100"/>
      <c r="D24259" s="124"/>
      <c r="E24259" s="157" t="e">
        <f>VLOOKUP(D24259,'SOAT LIQ'!$A$87:$C$3416,3,FALSE)</f>
        <v>#N/A</v>
      </c>
      <c r="F24259" t="s">
        <v>21632</v>
      </c>
    </row>
    <row r="24260" spans="1:6" x14ac:dyDescent="0.25">
      <c r="A24260" t="s">
        <v>8089</v>
      </c>
      <c r="B24260" s="100" t="s">
        <v>20187</v>
      </c>
      <c r="C24260" s="100"/>
      <c r="D24260" s="124"/>
      <c r="E24260" s="157" t="e">
        <f>VLOOKUP(D24260,'SOAT LIQ'!$A$87:$C$3416,3,FALSE)</f>
        <v>#N/A</v>
      </c>
    </row>
    <row r="24261" spans="1:6" x14ac:dyDescent="0.25">
      <c r="A24261" t="s">
        <v>19876</v>
      </c>
      <c r="B24261" s="100" t="s">
        <v>20188</v>
      </c>
      <c r="C24261" s="100"/>
      <c r="D24261" s="124"/>
      <c r="E24261" s="157" t="e">
        <f>VLOOKUP(D24261,'SOAT LIQ'!$A$87:$C$3416,3,FALSE)</f>
        <v>#N/A</v>
      </c>
    </row>
    <row r="24262" spans="1:6" x14ac:dyDescent="0.25">
      <c r="A24262" t="s">
        <v>19876</v>
      </c>
      <c r="B24262" s="100" t="s">
        <v>20189</v>
      </c>
      <c r="C24262" s="100"/>
      <c r="D24262" s="124"/>
      <c r="E24262" s="157" t="e">
        <f>VLOOKUP(D24262,'SOAT LIQ'!$A$87:$C$3416,3,FALSE)</f>
        <v>#N/A</v>
      </c>
    </row>
    <row r="24263" spans="1:6" x14ac:dyDescent="0.25">
      <c r="A24263" t="s">
        <v>8497</v>
      </c>
      <c r="B24263" s="100" t="s">
        <v>20190</v>
      </c>
      <c r="C24263" s="100"/>
      <c r="D24263" s="124"/>
      <c r="E24263" s="157" t="e">
        <f>VLOOKUP(D24263,'SOAT LIQ'!$A$87:$C$3416,3,FALSE)</f>
        <v>#N/A</v>
      </c>
    </row>
    <row r="24264" spans="1:6" x14ac:dyDescent="0.25">
      <c r="A24264" t="s">
        <v>8495</v>
      </c>
      <c r="B24264" s="100" t="s">
        <v>20191</v>
      </c>
      <c r="C24264" s="100"/>
      <c r="D24264" s="124"/>
      <c r="E24264" s="157" t="e">
        <f>VLOOKUP(D24264,'SOAT LIQ'!$A$87:$C$3416,3,FALSE)</f>
        <v>#N/A</v>
      </c>
    </row>
    <row r="24265" spans="1:6" x14ac:dyDescent="0.25">
      <c r="A24265" t="s">
        <v>8496</v>
      </c>
      <c r="B24265" s="100" t="s">
        <v>20191</v>
      </c>
      <c r="C24265" s="100"/>
      <c r="D24265" s="124"/>
      <c r="E24265" s="157" t="e">
        <f>VLOOKUP(D24265,'SOAT LIQ'!$A$87:$C$3416,3,FALSE)</f>
        <v>#N/A</v>
      </c>
    </row>
    <row r="24266" spans="1:6" x14ac:dyDescent="0.25">
      <c r="A24266" t="s">
        <v>8494</v>
      </c>
      <c r="B24266" s="100" t="s">
        <v>20191</v>
      </c>
      <c r="C24266" s="100"/>
      <c r="D24266" s="124"/>
      <c r="E24266" s="157" t="e">
        <f>VLOOKUP(D24266,'SOAT LIQ'!$A$87:$C$3416,3,FALSE)</f>
        <v>#N/A</v>
      </c>
    </row>
    <row r="24267" spans="1:6" x14ac:dyDescent="0.25">
      <c r="A24267" t="s">
        <v>8497</v>
      </c>
      <c r="B24267" s="100" t="s">
        <v>20192</v>
      </c>
      <c r="C24267" s="100"/>
      <c r="D24267" s="124"/>
      <c r="E24267" s="157" t="e">
        <f>VLOOKUP(D24267,'SOAT LIQ'!$A$87:$C$3416,3,FALSE)</f>
        <v>#N/A</v>
      </c>
    </row>
    <row r="24268" spans="1:6" x14ac:dyDescent="0.25">
      <c r="A24268" t="s">
        <v>8472</v>
      </c>
      <c r="B24268" s="100" t="s">
        <v>20192</v>
      </c>
      <c r="C24268" s="100"/>
      <c r="D24268" s="124"/>
      <c r="E24268" s="157" t="e">
        <f>VLOOKUP(D24268,'SOAT LIQ'!$A$87:$C$3416,3,FALSE)</f>
        <v>#N/A</v>
      </c>
    </row>
    <row r="24269" spans="1:6" x14ac:dyDescent="0.25">
      <c r="A24269" t="s">
        <v>5922</v>
      </c>
      <c r="B24269" s="100" t="s">
        <v>20193</v>
      </c>
      <c r="C24269" s="100"/>
      <c r="D24269" s="124"/>
      <c r="E24269" s="157" t="e">
        <f>VLOOKUP(D24269,'SOAT LIQ'!$A$87:$C$3416,3,FALSE)</f>
        <v>#N/A</v>
      </c>
      <c r="F24269" t="s">
        <v>21632</v>
      </c>
    </row>
    <row r="24270" spans="1:6" x14ac:dyDescent="0.25">
      <c r="A24270" t="s">
        <v>5924</v>
      </c>
      <c r="B24270" s="100" t="s">
        <v>20193</v>
      </c>
      <c r="C24270" s="100"/>
      <c r="D24270" s="124"/>
      <c r="E24270" s="157" t="e">
        <f>VLOOKUP(D24270,'SOAT LIQ'!$A$87:$C$3416,3,FALSE)</f>
        <v>#N/A</v>
      </c>
      <c r="F24270" t="s">
        <v>21632</v>
      </c>
    </row>
    <row r="24271" spans="1:6" x14ac:dyDescent="0.25">
      <c r="A24271" t="s">
        <v>5965</v>
      </c>
      <c r="B24271" s="100" t="s">
        <v>20194</v>
      </c>
      <c r="C24271" s="100"/>
      <c r="D24271" s="124"/>
      <c r="E24271" s="157" t="e">
        <f>VLOOKUP(D24271,'SOAT LIQ'!$A$87:$C$3416,3,FALSE)</f>
        <v>#N/A</v>
      </c>
      <c r="F24271" t="s">
        <v>21632</v>
      </c>
    </row>
    <row r="24272" spans="1:6" x14ac:dyDescent="0.25">
      <c r="A24272" t="s">
        <v>15046</v>
      </c>
      <c r="B24272" s="100" t="s">
        <v>20195</v>
      </c>
      <c r="C24272" s="100"/>
      <c r="D24272" s="124"/>
      <c r="E24272" s="157" t="e">
        <f>VLOOKUP(D24272,'SOAT LIQ'!$A$87:$C$3416,3,FALSE)</f>
        <v>#N/A</v>
      </c>
    </row>
    <row r="24273" spans="1:6" x14ac:dyDescent="0.25">
      <c r="A24273" t="s">
        <v>8089</v>
      </c>
      <c r="B24273" s="100" t="s">
        <v>14676</v>
      </c>
      <c r="C24273" s="99" t="s">
        <v>14677</v>
      </c>
      <c r="D24273" s="124">
        <v>25109</v>
      </c>
      <c r="E24273" s="157" t="e">
        <f>VLOOKUP(D24273,'SOAT LIQ'!$A$87:$C$3416,3,FALSE)</f>
        <v>#N/A</v>
      </c>
    </row>
    <row r="24274" spans="1:6" x14ac:dyDescent="0.25">
      <c r="A24274" t="s">
        <v>6034</v>
      </c>
      <c r="B24274" s="100" t="s">
        <v>13841</v>
      </c>
      <c r="C24274" s="99" t="s">
        <v>13840</v>
      </c>
      <c r="D24274" s="124">
        <v>17910</v>
      </c>
      <c r="E24274" s="157">
        <f>VLOOKUP(D24274,'SOAT LIQ'!$A$87:$C$3416,3,FALSE)</f>
        <v>4</v>
      </c>
      <c r="F24274" t="s">
        <v>21632</v>
      </c>
    </row>
    <row r="24275" spans="1:6" x14ac:dyDescent="0.25">
      <c r="A24275" t="s">
        <v>5773</v>
      </c>
      <c r="B24275" s="100" t="s">
        <v>13855</v>
      </c>
      <c r="C24275" s="99" t="s">
        <v>13856</v>
      </c>
      <c r="D24275" s="124">
        <v>10116</v>
      </c>
      <c r="E24275" s="157">
        <f>VLOOKUP(D24275,'SOAT LIQ'!$A$87:$C$3416,3,FALSE)</f>
        <v>9</v>
      </c>
      <c r="F24275" t="s">
        <v>21632</v>
      </c>
    </row>
    <row r="24276" spans="1:6" x14ac:dyDescent="0.25">
      <c r="A24276" t="s">
        <v>5904</v>
      </c>
      <c r="B24276" s="100" t="s">
        <v>14051</v>
      </c>
      <c r="C24276" s="99" t="s">
        <v>14050</v>
      </c>
      <c r="D24276" s="124">
        <v>37407</v>
      </c>
      <c r="E24276" s="157" t="e">
        <f>VLOOKUP(D24276,'SOAT LIQ'!$A$87:$C$3416,3,FALSE)</f>
        <v>#N/A</v>
      </c>
      <c r="F24276" t="s">
        <v>21632</v>
      </c>
    </row>
    <row r="24277" spans="1:6" x14ac:dyDescent="0.25">
      <c r="A24277" t="s">
        <v>8089</v>
      </c>
      <c r="B24277" s="100" t="s">
        <v>15538</v>
      </c>
      <c r="C24277" s="99" t="s">
        <v>15537</v>
      </c>
      <c r="D24277" s="124">
        <v>24123</v>
      </c>
      <c r="E24277" s="157" t="e">
        <f>VLOOKUP(D24277,'SOAT LIQ'!$A$87:$C$3416,3,FALSE)</f>
        <v>#N/A</v>
      </c>
    </row>
    <row r="24278" spans="1:6" x14ac:dyDescent="0.25">
      <c r="A24278" t="s">
        <v>5750</v>
      </c>
      <c r="B24278" s="100" t="s">
        <v>10620</v>
      </c>
      <c r="C24278" s="99" t="s">
        <v>10619</v>
      </c>
      <c r="D24278" s="124">
        <v>9803</v>
      </c>
      <c r="E24278" s="157">
        <f>VLOOKUP(D24278,'SOAT LIQ'!$A$87:$C$3416,3,FALSE)</f>
        <v>6</v>
      </c>
      <c r="F24278" t="s">
        <v>21632</v>
      </c>
    </row>
    <row r="24279" spans="1:6" x14ac:dyDescent="0.25">
      <c r="A24279" t="s">
        <v>5523</v>
      </c>
      <c r="B24279" s="100" t="s">
        <v>5869</v>
      </c>
      <c r="C24279" s="99" t="s">
        <v>5870</v>
      </c>
      <c r="D24279" s="124">
        <v>13841</v>
      </c>
      <c r="E24279" s="157">
        <f>VLOOKUP(D24279,'SOAT LIQ'!$A$87:$C$3416,3,FALSE)</f>
        <v>7</v>
      </c>
      <c r="F24279" t="s">
        <v>21632</v>
      </c>
    </row>
    <row r="24280" spans="1:6" x14ac:dyDescent="0.25">
      <c r="A24280" t="s">
        <v>5704</v>
      </c>
      <c r="B24280" s="100" t="s">
        <v>5977</v>
      </c>
      <c r="C24280" s="99" t="s">
        <v>5976</v>
      </c>
      <c r="D24280" s="124">
        <v>26109</v>
      </c>
      <c r="E24280" s="157" t="e">
        <f>VLOOKUP(D24280,'SOAT LIQ'!$A$87:$C$3416,3,FALSE)</f>
        <v>#N/A</v>
      </c>
    </row>
    <row r="24281" spans="1:6" x14ac:dyDescent="0.25">
      <c r="A24281" t="s">
        <v>6501</v>
      </c>
      <c r="B24281" s="100" t="s">
        <v>20196</v>
      </c>
      <c r="C24281" s="100"/>
      <c r="D24281" s="124"/>
      <c r="E24281" s="157" t="e">
        <f>VLOOKUP(D24281,'SOAT LIQ'!$A$87:$C$3416,3,FALSE)</f>
        <v>#N/A</v>
      </c>
      <c r="F24281" t="s">
        <v>21635</v>
      </c>
    </row>
    <row r="24282" spans="1:6" x14ac:dyDescent="0.25">
      <c r="A24282" t="s">
        <v>6498</v>
      </c>
      <c r="B24282" s="100" t="s">
        <v>20196</v>
      </c>
      <c r="C24282" s="100"/>
      <c r="D24282" s="124"/>
      <c r="E24282" s="157" t="e">
        <f>VLOOKUP(D24282,'SOAT LIQ'!$A$87:$C$3416,3,FALSE)</f>
        <v>#N/A</v>
      </c>
      <c r="F24282" t="s">
        <v>21635</v>
      </c>
    </row>
    <row r="24283" spans="1:6" x14ac:dyDescent="0.25">
      <c r="A24283" t="s">
        <v>13932</v>
      </c>
      <c r="B24283" s="100" t="s">
        <v>15170</v>
      </c>
      <c r="C24283" s="99" t="s">
        <v>6679</v>
      </c>
      <c r="D24283" s="124">
        <v>39144</v>
      </c>
      <c r="E24283" s="157" t="e">
        <f>VLOOKUP(D24283,'SOAT LIQ'!$A$87:$C$3416,3,FALSE)</f>
        <v>#N/A</v>
      </c>
      <c r="F24283" t="s">
        <v>21631</v>
      </c>
    </row>
    <row r="24284" spans="1:6" x14ac:dyDescent="0.25">
      <c r="A24284" t="s">
        <v>18827</v>
      </c>
      <c r="B24284" s="100" t="s">
        <v>8815</v>
      </c>
      <c r="C24284" s="100"/>
      <c r="D24284" s="124"/>
      <c r="E24284" s="157" t="e">
        <f>VLOOKUP(D24284,'SOAT LIQ'!$A$87:$C$3416,3,FALSE)</f>
        <v>#N/A</v>
      </c>
    </row>
    <row r="24285" spans="1:6" x14ac:dyDescent="0.25">
      <c r="A24285" t="s">
        <v>18827</v>
      </c>
      <c r="B24285" s="100" t="s">
        <v>8817</v>
      </c>
      <c r="C24285" s="100"/>
      <c r="D24285" s="124"/>
      <c r="E24285" s="157" t="e">
        <f>VLOOKUP(D24285,'SOAT LIQ'!$A$87:$C$3416,3,FALSE)</f>
        <v>#N/A</v>
      </c>
    </row>
    <row r="24286" spans="1:6" x14ac:dyDescent="0.25">
      <c r="A24286" t="s">
        <v>18827</v>
      </c>
      <c r="B24286" s="100" t="s">
        <v>8819</v>
      </c>
      <c r="C24286" s="100"/>
      <c r="D24286" s="124"/>
      <c r="E24286" s="157" t="e">
        <f>VLOOKUP(D24286,'SOAT LIQ'!$A$87:$C$3416,3,FALSE)</f>
        <v>#N/A</v>
      </c>
    </row>
    <row r="24287" spans="1:6" x14ac:dyDescent="0.25">
      <c r="A24287" t="s">
        <v>18827</v>
      </c>
      <c r="B24287" s="100" t="s">
        <v>8820</v>
      </c>
      <c r="C24287" s="100"/>
      <c r="D24287" s="124"/>
      <c r="E24287" s="157" t="e">
        <f>VLOOKUP(D24287,'SOAT LIQ'!$A$87:$C$3416,3,FALSE)</f>
        <v>#N/A</v>
      </c>
    </row>
    <row r="24288" spans="1:6" x14ac:dyDescent="0.25">
      <c r="A24288" t="s">
        <v>18827</v>
      </c>
      <c r="B24288" s="100" t="s">
        <v>8821</v>
      </c>
      <c r="C24288" s="100"/>
      <c r="D24288" s="124"/>
      <c r="E24288" s="157" t="e">
        <f>VLOOKUP(D24288,'SOAT LIQ'!$A$87:$C$3416,3,FALSE)</f>
        <v>#N/A</v>
      </c>
    </row>
    <row r="24289" spans="1:6" x14ac:dyDescent="0.25">
      <c r="A24289" t="s">
        <v>14250</v>
      </c>
      <c r="B24289" s="100" t="s">
        <v>14579</v>
      </c>
      <c r="C24289" s="99" t="s">
        <v>14580</v>
      </c>
      <c r="D24289" s="124">
        <v>21706</v>
      </c>
      <c r="E24289" s="157" t="e">
        <f>VLOOKUP(D24289,'SOAT LIQ'!$A$87:$C$3416,3,FALSE)</f>
        <v>#N/A</v>
      </c>
    </row>
    <row r="24290" spans="1:6" x14ac:dyDescent="0.25">
      <c r="A24290" t="s">
        <v>5750</v>
      </c>
      <c r="B24290" s="100" t="s">
        <v>20197</v>
      </c>
      <c r="C24290" s="100"/>
      <c r="D24290" s="124"/>
      <c r="E24290" s="157" t="e">
        <f>VLOOKUP(D24290,'SOAT LIQ'!$A$87:$C$3416,3,FALSE)</f>
        <v>#N/A</v>
      </c>
      <c r="F24290" t="s">
        <v>21632</v>
      </c>
    </row>
    <row r="24291" spans="1:6" x14ac:dyDescent="0.25">
      <c r="A24291" t="s">
        <v>5142</v>
      </c>
      <c r="B24291" s="100" t="s">
        <v>20197</v>
      </c>
      <c r="C24291" s="100"/>
      <c r="D24291" s="124"/>
      <c r="E24291" s="157" t="e">
        <f>VLOOKUP(D24291,'SOAT LIQ'!$A$87:$C$3416,3,FALSE)</f>
        <v>#N/A</v>
      </c>
      <c r="F24291" t="s">
        <v>21632</v>
      </c>
    </row>
    <row r="24292" spans="1:6" x14ac:dyDescent="0.25">
      <c r="A24292" t="s">
        <v>8472</v>
      </c>
      <c r="B24292" s="100" t="s">
        <v>5574</v>
      </c>
      <c r="C24292" s="99" t="s">
        <v>5575</v>
      </c>
      <c r="D24292" s="124">
        <v>26104</v>
      </c>
      <c r="E24292" s="157" t="e">
        <f>VLOOKUP(D24292,'SOAT LIQ'!$A$87:$C$3416,3,FALSE)</f>
        <v>#N/A</v>
      </c>
    </row>
    <row r="24293" spans="1:6" x14ac:dyDescent="0.25">
      <c r="A24293" t="s">
        <v>5523</v>
      </c>
      <c r="B24293" s="100" t="s">
        <v>5820</v>
      </c>
      <c r="C24293" s="99" t="s">
        <v>5821</v>
      </c>
      <c r="D24293" s="124">
        <v>14430</v>
      </c>
      <c r="E24293" s="157">
        <f>VLOOKUP(D24293,'SOAT LIQ'!$A$87:$C$3416,3,FALSE)</f>
        <v>8</v>
      </c>
      <c r="F24293" t="s">
        <v>21632</v>
      </c>
    </row>
    <row r="24294" spans="1:6" x14ac:dyDescent="0.25">
      <c r="A24294" t="s">
        <v>5523</v>
      </c>
      <c r="B24294" s="100" t="s">
        <v>5848</v>
      </c>
      <c r="C24294" s="99" t="s">
        <v>5847</v>
      </c>
      <c r="D24294" s="124">
        <v>14422</v>
      </c>
      <c r="E24294" s="157">
        <f>VLOOKUP(D24294,'SOAT LIQ'!$A$87:$C$3416,3,FALSE)</f>
        <v>6</v>
      </c>
      <c r="F24294" t="s">
        <v>21632</v>
      </c>
    </row>
    <row r="24295" spans="1:6" x14ac:dyDescent="0.25">
      <c r="A24295" t="s">
        <v>5523</v>
      </c>
      <c r="B24295" s="100" t="s">
        <v>5871</v>
      </c>
      <c r="C24295" s="99" t="s">
        <v>5870</v>
      </c>
      <c r="D24295" s="124">
        <v>13841</v>
      </c>
      <c r="E24295" s="157">
        <f>VLOOKUP(D24295,'SOAT LIQ'!$A$87:$C$3416,3,FALSE)</f>
        <v>7</v>
      </c>
      <c r="F24295" t="s">
        <v>21632</v>
      </c>
    </row>
    <row r="24296" spans="1:6" x14ac:dyDescent="0.25">
      <c r="A24296" t="s">
        <v>5523</v>
      </c>
      <c r="B24296" s="100" t="s">
        <v>5917</v>
      </c>
      <c r="C24296" s="99" t="s">
        <v>5916</v>
      </c>
      <c r="D24296" s="124">
        <v>26105</v>
      </c>
      <c r="E24296" s="157" t="e">
        <f>VLOOKUP(D24296,'SOAT LIQ'!$A$87:$C$3416,3,FALSE)</f>
        <v>#N/A</v>
      </c>
      <c r="F24296" t="s">
        <v>21632</v>
      </c>
    </row>
    <row r="24297" spans="1:6" x14ac:dyDescent="0.25">
      <c r="A24297" t="s">
        <v>5523</v>
      </c>
      <c r="B24297" s="100" t="s">
        <v>5951</v>
      </c>
      <c r="C24297" s="99" t="s">
        <v>5950</v>
      </c>
      <c r="D24297" s="124">
        <v>26106</v>
      </c>
      <c r="E24297" s="157" t="e">
        <f>VLOOKUP(D24297,'SOAT LIQ'!$A$87:$C$3416,3,FALSE)</f>
        <v>#N/A</v>
      </c>
      <c r="F24297" t="s">
        <v>21632</v>
      </c>
    </row>
    <row r="24298" spans="1:6" x14ac:dyDescent="0.25">
      <c r="A24298" t="s">
        <v>5523</v>
      </c>
      <c r="B24298" s="100" t="s">
        <v>5957</v>
      </c>
      <c r="C24298" s="99" t="s">
        <v>5956</v>
      </c>
      <c r="D24298" s="124">
        <v>26107</v>
      </c>
      <c r="E24298" s="157" t="e">
        <f>VLOOKUP(D24298,'SOAT LIQ'!$A$87:$C$3416,3,FALSE)</f>
        <v>#N/A</v>
      </c>
      <c r="F24298" t="s">
        <v>21632</v>
      </c>
    </row>
    <row r="24299" spans="1:6" x14ac:dyDescent="0.25">
      <c r="A24299" t="s">
        <v>5523</v>
      </c>
      <c r="B24299" s="100" t="s">
        <v>5961</v>
      </c>
      <c r="C24299" s="99" t="s">
        <v>5960</v>
      </c>
      <c r="D24299" s="124">
        <v>26112</v>
      </c>
      <c r="E24299" s="157" t="e">
        <f>VLOOKUP(D24299,'SOAT LIQ'!$A$87:$C$3416,3,FALSE)</f>
        <v>#N/A</v>
      </c>
      <c r="F24299" t="s">
        <v>21632</v>
      </c>
    </row>
    <row r="24300" spans="1:6" x14ac:dyDescent="0.25">
      <c r="A24300" t="s">
        <v>5523</v>
      </c>
      <c r="B24300" s="100" t="s">
        <v>5971</v>
      </c>
      <c r="C24300" s="99" t="s">
        <v>5970</v>
      </c>
      <c r="D24300" s="124">
        <v>26108</v>
      </c>
      <c r="E24300" s="157" t="e">
        <f>VLOOKUP(D24300,'SOAT LIQ'!$A$87:$C$3416,3,FALSE)</f>
        <v>#N/A</v>
      </c>
      <c r="F24300" t="s">
        <v>21632</v>
      </c>
    </row>
    <row r="24301" spans="1:6" x14ac:dyDescent="0.25">
      <c r="A24301" t="s">
        <v>5523</v>
      </c>
      <c r="B24301" s="100" t="s">
        <v>5977</v>
      </c>
      <c r="C24301" s="99" t="s">
        <v>5976</v>
      </c>
      <c r="D24301" s="124">
        <v>26109</v>
      </c>
      <c r="E24301" s="157" t="e">
        <f>VLOOKUP(D24301,'SOAT LIQ'!$A$87:$C$3416,3,FALSE)</f>
        <v>#N/A</v>
      </c>
      <c r="F24301" t="s">
        <v>21632</v>
      </c>
    </row>
    <row r="24302" spans="1:6" x14ac:dyDescent="0.25">
      <c r="A24302" t="s">
        <v>4339</v>
      </c>
      <c r="B24302" s="100" t="s">
        <v>6021</v>
      </c>
      <c r="C24302" s="99" t="s">
        <v>6019</v>
      </c>
      <c r="D24302" s="124">
        <v>4101</v>
      </c>
      <c r="E24302" s="157">
        <f>VLOOKUP(D24302,'SOAT LIQ'!$A$87:$C$3416,3,FALSE)</f>
        <v>4</v>
      </c>
      <c r="F24302" t="s">
        <v>21632</v>
      </c>
    </row>
    <row r="24303" spans="1:6" x14ac:dyDescent="0.25">
      <c r="A24303" t="s">
        <v>5922</v>
      </c>
      <c r="B24303" s="100" t="s">
        <v>6123</v>
      </c>
      <c r="C24303" s="99" t="s">
        <v>6122</v>
      </c>
      <c r="D24303" s="124">
        <v>2221</v>
      </c>
      <c r="E24303" s="157">
        <f>VLOOKUP(D24303,'SOAT LIQ'!$A$87:$C$3416,3,FALSE)</f>
        <v>5</v>
      </c>
      <c r="F24303" t="s">
        <v>21632</v>
      </c>
    </row>
    <row r="24304" spans="1:6" x14ac:dyDescent="0.25">
      <c r="A24304" t="s">
        <v>5922</v>
      </c>
      <c r="B24304" s="100" t="s">
        <v>6125</v>
      </c>
      <c r="C24304" s="99" t="s">
        <v>6124</v>
      </c>
      <c r="D24304" s="124">
        <v>2222</v>
      </c>
      <c r="E24304" s="157">
        <f>VLOOKUP(D24304,'SOAT LIQ'!$A$87:$C$3416,3,FALSE)</f>
        <v>8</v>
      </c>
      <c r="F24304" t="s">
        <v>21632</v>
      </c>
    </row>
    <row r="24305" spans="1:6" x14ac:dyDescent="0.25">
      <c r="A24305" t="s">
        <v>5922</v>
      </c>
      <c r="B24305" s="100" t="s">
        <v>6542</v>
      </c>
      <c r="C24305" s="99" t="s">
        <v>6541</v>
      </c>
      <c r="D24305" s="124">
        <v>2410</v>
      </c>
      <c r="E24305" s="157">
        <f>VLOOKUP(D24305,'SOAT LIQ'!$A$87:$C$3416,3,FALSE)</f>
        <v>11</v>
      </c>
      <c r="F24305" t="s">
        <v>21632</v>
      </c>
    </row>
    <row r="24306" spans="1:6" x14ac:dyDescent="0.25">
      <c r="A24306" t="s">
        <v>5773</v>
      </c>
      <c r="B24306" s="100" t="s">
        <v>6582</v>
      </c>
      <c r="C24306" s="99" t="s">
        <v>6581</v>
      </c>
      <c r="D24306" s="124">
        <v>37403</v>
      </c>
      <c r="E24306" s="157" t="e">
        <f>VLOOKUP(D24306,'SOAT LIQ'!$A$87:$C$3416,3,FALSE)</f>
        <v>#N/A</v>
      </c>
      <c r="F24306" t="s">
        <v>21632</v>
      </c>
    </row>
    <row r="24307" spans="1:6" x14ac:dyDescent="0.25">
      <c r="A24307" t="s">
        <v>5745</v>
      </c>
      <c r="B24307" s="100" t="s">
        <v>6641</v>
      </c>
      <c r="C24307" s="99" t="s">
        <v>6640</v>
      </c>
      <c r="D24307" s="124">
        <v>3101</v>
      </c>
      <c r="E24307" s="157">
        <f>VLOOKUP(D24307,'SOAT LIQ'!$A$87:$C$3416,3,FALSE)</f>
        <v>5</v>
      </c>
      <c r="F24307" t="s">
        <v>21632</v>
      </c>
    </row>
    <row r="24308" spans="1:6" x14ac:dyDescent="0.25">
      <c r="A24308" t="s">
        <v>5745</v>
      </c>
      <c r="B24308" s="100" t="s">
        <v>6643</v>
      </c>
      <c r="C24308" s="99" t="s">
        <v>6642</v>
      </c>
      <c r="D24308" s="124">
        <v>3202</v>
      </c>
      <c r="E24308" s="157">
        <f>VLOOKUP(D24308,'SOAT LIQ'!$A$87:$C$3416,3,FALSE)</f>
        <v>3</v>
      </c>
      <c r="F24308" t="s">
        <v>21632</v>
      </c>
    </row>
    <row r="24309" spans="1:6" x14ac:dyDescent="0.25">
      <c r="A24309" t="s">
        <v>5745</v>
      </c>
      <c r="B24309" s="100" t="s">
        <v>6647</v>
      </c>
      <c r="C24309" s="99" t="s">
        <v>6636</v>
      </c>
      <c r="D24309" s="124">
        <v>3201</v>
      </c>
      <c r="E24309" s="157">
        <f>VLOOKUP(D24309,'SOAT LIQ'!$A$87:$C$3416,3,FALSE)</f>
        <v>6</v>
      </c>
      <c r="F24309" t="s">
        <v>21632</v>
      </c>
    </row>
    <row r="24310" spans="1:6" x14ac:dyDescent="0.25">
      <c r="A24310" t="s">
        <v>5745</v>
      </c>
      <c r="B24310" s="100" t="s">
        <v>6660</v>
      </c>
      <c r="C24310" s="99" t="s">
        <v>6548</v>
      </c>
      <c r="D24310" s="124">
        <v>3232</v>
      </c>
      <c r="E24310" s="157">
        <f>VLOOKUP(D24310,'SOAT LIQ'!$A$87:$C$3416,3,FALSE)</f>
        <v>13</v>
      </c>
      <c r="F24310" t="s">
        <v>21632</v>
      </c>
    </row>
    <row r="24311" spans="1:6" x14ac:dyDescent="0.25">
      <c r="A24311" t="s">
        <v>5745</v>
      </c>
      <c r="B24311" s="100" t="s">
        <v>6665</v>
      </c>
      <c r="C24311" s="99" t="s">
        <v>6664</v>
      </c>
      <c r="D24311" s="124">
        <v>3302</v>
      </c>
      <c r="E24311" s="157">
        <f>VLOOKUP(D24311,'SOAT LIQ'!$A$87:$C$3416,3,FALSE)</f>
        <v>22</v>
      </c>
      <c r="F24311" t="s">
        <v>21632</v>
      </c>
    </row>
    <row r="24312" spans="1:6" x14ac:dyDescent="0.25">
      <c r="A24312" t="s">
        <v>5745</v>
      </c>
      <c r="B24312" s="100" t="s">
        <v>6681</v>
      </c>
      <c r="C24312" s="99" t="s">
        <v>6682</v>
      </c>
      <c r="D24312" s="124">
        <v>3450</v>
      </c>
      <c r="E24312" s="157">
        <f>VLOOKUP(D24312,'SOAT LIQ'!$A$87:$C$3416,3,FALSE)</f>
        <v>12</v>
      </c>
      <c r="F24312" t="s">
        <v>21632</v>
      </c>
    </row>
    <row r="24313" spans="1:6" x14ac:dyDescent="0.25">
      <c r="A24313" t="s">
        <v>5745</v>
      </c>
      <c r="B24313" s="100" t="s">
        <v>6702</v>
      </c>
      <c r="C24313" s="99" t="s">
        <v>6701</v>
      </c>
      <c r="D24313" s="124">
        <v>3411</v>
      </c>
      <c r="E24313" s="157">
        <f>VLOOKUP(D24313,'SOAT LIQ'!$A$87:$C$3416,3,FALSE)</f>
        <v>3</v>
      </c>
      <c r="F24313" t="s">
        <v>21632</v>
      </c>
    </row>
    <row r="24314" spans="1:6" x14ac:dyDescent="0.25">
      <c r="A24314" t="s">
        <v>5745</v>
      </c>
      <c r="B24314" s="100" t="s">
        <v>6748</v>
      </c>
      <c r="C24314" s="99" t="s">
        <v>6708</v>
      </c>
      <c r="D24314" s="124">
        <v>3401</v>
      </c>
      <c r="E24314" s="157">
        <f>VLOOKUP(D24314,'SOAT LIQ'!$A$87:$C$3416,3,FALSE)</f>
        <v>10</v>
      </c>
      <c r="F24314" t="s">
        <v>21632</v>
      </c>
    </row>
    <row r="24315" spans="1:6" x14ac:dyDescent="0.25">
      <c r="A24315" t="s">
        <v>5773</v>
      </c>
      <c r="B24315" s="100" t="s">
        <v>4116</v>
      </c>
      <c r="C24315" s="99" t="s">
        <v>6766</v>
      </c>
      <c r="D24315" s="124">
        <v>3421</v>
      </c>
      <c r="E24315" s="157">
        <f>VLOOKUP(D24315,'SOAT LIQ'!$A$87:$C$3416,3,FALSE)</f>
        <v>7</v>
      </c>
      <c r="F24315" t="s">
        <v>21632</v>
      </c>
    </row>
    <row r="24316" spans="1:6" x14ac:dyDescent="0.25">
      <c r="A24316" t="s">
        <v>5773</v>
      </c>
      <c r="B24316" s="100" t="s">
        <v>6781</v>
      </c>
      <c r="C24316" s="99" t="s">
        <v>6771</v>
      </c>
      <c r="D24316" s="124">
        <v>3410</v>
      </c>
      <c r="E24316" s="157">
        <f>VLOOKUP(D24316,'SOAT LIQ'!$A$87:$C$3416,3,FALSE)</f>
        <v>12</v>
      </c>
      <c r="F24316" t="s">
        <v>21632</v>
      </c>
    </row>
    <row r="24317" spans="1:6" x14ac:dyDescent="0.25">
      <c r="A24317" t="s">
        <v>5809</v>
      </c>
      <c r="B24317" s="100" t="s">
        <v>6851</v>
      </c>
      <c r="C24317" s="99" t="s">
        <v>6850</v>
      </c>
      <c r="D24317" s="124">
        <v>3467</v>
      </c>
      <c r="E24317" s="157">
        <f>VLOOKUP(D24317,'SOAT LIQ'!$A$87:$C$3416,3,FALSE)</f>
        <v>7</v>
      </c>
      <c r="F24317" t="s">
        <v>21632</v>
      </c>
    </row>
    <row r="24318" spans="1:6" x14ac:dyDescent="0.25">
      <c r="A24318" t="s">
        <v>5809</v>
      </c>
      <c r="B24318" s="100" t="s">
        <v>6852</v>
      </c>
      <c r="C24318" s="99" t="s">
        <v>6827</v>
      </c>
      <c r="D24318" s="124">
        <v>3468</v>
      </c>
      <c r="E24318" s="157">
        <f>VLOOKUP(D24318,'SOAT LIQ'!$A$87:$C$3416,3,FALSE)</f>
        <v>9</v>
      </c>
      <c r="F24318" t="s">
        <v>21632</v>
      </c>
    </row>
    <row r="24319" spans="1:6" x14ac:dyDescent="0.25">
      <c r="A24319" t="s">
        <v>5809</v>
      </c>
      <c r="B24319" s="100" t="s">
        <v>7007</v>
      </c>
      <c r="C24319" s="99" t="s">
        <v>7006</v>
      </c>
      <c r="D24319" s="124">
        <v>36605</v>
      </c>
      <c r="E24319" s="157" t="e">
        <f>VLOOKUP(D24319,'SOAT LIQ'!$A$87:$C$3416,3,FALSE)</f>
        <v>#N/A</v>
      </c>
      <c r="F24319" t="s">
        <v>21632</v>
      </c>
    </row>
    <row r="24320" spans="1:6" x14ac:dyDescent="0.25">
      <c r="A24320" t="s">
        <v>5809</v>
      </c>
      <c r="B24320" s="100" t="s">
        <v>7008</v>
      </c>
      <c r="C24320" s="99" t="s">
        <v>7002</v>
      </c>
      <c r="D24320" s="124">
        <v>36403</v>
      </c>
      <c r="E24320" s="157" t="e">
        <f>VLOOKUP(D24320,'SOAT LIQ'!$A$87:$C$3416,3,FALSE)</f>
        <v>#N/A</v>
      </c>
      <c r="F24320" t="s">
        <v>21632</v>
      </c>
    </row>
    <row r="24321" spans="1:6" x14ac:dyDescent="0.25">
      <c r="A24321" t="s">
        <v>5031</v>
      </c>
      <c r="B24321" s="100" t="s">
        <v>7043</v>
      </c>
      <c r="C24321" s="99" t="s">
        <v>7042</v>
      </c>
      <c r="D24321" s="124">
        <v>36608</v>
      </c>
      <c r="E24321" s="157" t="e">
        <f>VLOOKUP(D24321,'SOAT LIQ'!$A$87:$C$3416,3,FALSE)</f>
        <v>#N/A</v>
      </c>
      <c r="F24321" t="s">
        <v>21632</v>
      </c>
    </row>
    <row r="24322" spans="1:6" x14ac:dyDescent="0.25">
      <c r="A24322" t="s">
        <v>5809</v>
      </c>
      <c r="B24322" s="100" t="s">
        <v>7049</v>
      </c>
      <c r="C24322" s="99" t="s">
        <v>7048</v>
      </c>
      <c r="D24322" s="124">
        <v>16505</v>
      </c>
      <c r="E24322" s="157">
        <f>VLOOKUP(D24322,'SOAT LIQ'!$A$87:$C$3416,3,FALSE)</f>
        <v>8</v>
      </c>
      <c r="F24322" t="s">
        <v>21632</v>
      </c>
    </row>
    <row r="24323" spans="1:6" x14ac:dyDescent="0.25">
      <c r="A24323" t="s">
        <v>5809</v>
      </c>
      <c r="B24323" s="100" t="s">
        <v>7051</v>
      </c>
      <c r="C24323" s="99" t="s">
        <v>7050</v>
      </c>
      <c r="D24323" s="124">
        <v>16505</v>
      </c>
      <c r="E24323" s="157">
        <f>VLOOKUP(D24323,'SOAT LIQ'!$A$87:$C$3416,3,FALSE)</f>
        <v>8</v>
      </c>
      <c r="F24323" t="s">
        <v>21632</v>
      </c>
    </row>
    <row r="24324" spans="1:6" x14ac:dyDescent="0.25">
      <c r="A24324" t="s">
        <v>5809</v>
      </c>
      <c r="B24324" s="100" t="s">
        <v>7053</v>
      </c>
      <c r="C24324" s="99" t="s">
        <v>7052</v>
      </c>
      <c r="D24324" s="124">
        <v>16505</v>
      </c>
      <c r="E24324" s="157">
        <f>VLOOKUP(D24324,'SOAT LIQ'!$A$87:$C$3416,3,FALSE)</f>
        <v>8</v>
      </c>
      <c r="F24324" t="s">
        <v>21632</v>
      </c>
    </row>
    <row r="24325" spans="1:6" x14ac:dyDescent="0.25">
      <c r="A24325" t="s">
        <v>5809</v>
      </c>
      <c r="B24325" s="100" t="s">
        <v>7055</v>
      </c>
      <c r="C24325" s="99" t="s">
        <v>7054</v>
      </c>
      <c r="D24325" s="124">
        <v>16265</v>
      </c>
      <c r="E24325" s="157">
        <f>VLOOKUP(D24325,'SOAT LIQ'!$A$87:$C$3416,3,FALSE)</f>
        <v>3</v>
      </c>
      <c r="F24325" t="s">
        <v>21632</v>
      </c>
    </row>
    <row r="24326" spans="1:6" x14ac:dyDescent="0.25">
      <c r="A24326" t="s">
        <v>5031</v>
      </c>
      <c r="B24326" s="100" t="s">
        <v>7211</v>
      </c>
      <c r="C24326" s="99" t="s">
        <v>7212</v>
      </c>
      <c r="D24326" s="124">
        <v>17301</v>
      </c>
      <c r="E24326" s="157">
        <f>VLOOKUP(D24326,'SOAT LIQ'!$A$87:$C$3416,3,FALSE)</f>
        <v>3</v>
      </c>
      <c r="F24326" t="s">
        <v>21632</v>
      </c>
    </row>
    <row r="24327" spans="1:6" x14ac:dyDescent="0.25">
      <c r="A24327" t="s">
        <v>5809</v>
      </c>
      <c r="B24327" s="100" t="s">
        <v>7250</v>
      </c>
      <c r="C24327" s="99" t="s">
        <v>7249</v>
      </c>
      <c r="D24327" s="124">
        <v>15210</v>
      </c>
      <c r="E24327" s="157">
        <f>VLOOKUP(D24327,'SOAT LIQ'!$A$87:$C$3416,3,FALSE)</f>
        <v>5</v>
      </c>
      <c r="F24327" t="s">
        <v>21632</v>
      </c>
    </row>
    <row r="24328" spans="1:6" x14ac:dyDescent="0.25">
      <c r="A24328" t="s">
        <v>5031</v>
      </c>
      <c r="B24328" s="100" t="s">
        <v>7252</v>
      </c>
      <c r="C24328" s="99" t="s">
        <v>7251</v>
      </c>
      <c r="D24328" s="124">
        <v>15211</v>
      </c>
      <c r="E24328" s="157">
        <f>VLOOKUP(D24328,'SOAT LIQ'!$A$87:$C$3416,3,FALSE)</f>
        <v>8</v>
      </c>
      <c r="F24328" t="s">
        <v>21632</v>
      </c>
    </row>
    <row r="24329" spans="1:6" x14ac:dyDescent="0.25">
      <c r="A24329" t="s">
        <v>4339</v>
      </c>
      <c r="B24329" s="100" t="s">
        <v>4950</v>
      </c>
      <c r="C24329" s="99" t="s">
        <v>7392</v>
      </c>
      <c r="D24329" s="124">
        <v>16240</v>
      </c>
      <c r="E24329" s="157">
        <f>VLOOKUP(D24329,'SOAT LIQ'!$A$87:$C$3416,3,FALSE)</f>
        <v>11</v>
      </c>
      <c r="F24329" t="s">
        <v>21632</v>
      </c>
    </row>
    <row r="24330" spans="1:6" x14ac:dyDescent="0.25">
      <c r="A24330" t="s">
        <v>4339</v>
      </c>
      <c r="B24330" s="100" t="s">
        <v>7570</v>
      </c>
      <c r="C24330" s="99" t="s">
        <v>7569</v>
      </c>
      <c r="D24330" s="124">
        <v>18120</v>
      </c>
      <c r="E24330" s="157">
        <f>VLOOKUP(D24330,'SOAT LIQ'!$A$87:$C$3416,3,FALSE)</f>
        <v>8</v>
      </c>
      <c r="F24330" t="s">
        <v>21632</v>
      </c>
    </row>
    <row r="24331" spans="1:6" x14ac:dyDescent="0.25">
      <c r="A24331" t="s">
        <v>4339</v>
      </c>
      <c r="B24331" s="100" t="s">
        <v>7581</v>
      </c>
      <c r="C24331" s="99" t="s">
        <v>7582</v>
      </c>
      <c r="D24331" s="124">
        <v>6220</v>
      </c>
      <c r="E24331" s="157">
        <f>VLOOKUP(D24331,'SOAT LIQ'!$A$87:$C$3416,3,FALSE)</f>
        <v>21</v>
      </c>
      <c r="F24331" t="s">
        <v>21632</v>
      </c>
    </row>
    <row r="24332" spans="1:6" x14ac:dyDescent="0.25">
      <c r="A24332" t="s">
        <v>4339</v>
      </c>
      <c r="B24332" s="100" t="s">
        <v>7619</v>
      </c>
      <c r="C24332" s="99" t="s">
        <v>7620</v>
      </c>
      <c r="D24332" s="124">
        <v>6313</v>
      </c>
      <c r="E24332" s="157">
        <f>VLOOKUP(D24332,'SOAT LIQ'!$A$87:$C$3416,3,FALSE)</f>
        <v>20</v>
      </c>
      <c r="F24332" t="s">
        <v>21632</v>
      </c>
    </row>
    <row r="24333" spans="1:6" x14ac:dyDescent="0.25">
      <c r="A24333" t="s">
        <v>4339</v>
      </c>
      <c r="B24333" s="100" t="s">
        <v>7622</v>
      </c>
      <c r="C24333" s="99" t="s">
        <v>7623</v>
      </c>
      <c r="D24333" s="124">
        <v>6314</v>
      </c>
      <c r="E24333" s="157">
        <f>VLOOKUP(D24333,'SOAT LIQ'!$A$87:$C$3416,3,FALSE)</f>
        <v>22</v>
      </c>
      <c r="F24333" t="s">
        <v>21632</v>
      </c>
    </row>
    <row r="24334" spans="1:6" x14ac:dyDescent="0.25">
      <c r="A24334" t="s">
        <v>4339</v>
      </c>
      <c r="B24334" s="100" t="s">
        <v>7625</v>
      </c>
      <c r="C24334" s="99" t="s">
        <v>7626</v>
      </c>
      <c r="D24334" s="124">
        <v>6314</v>
      </c>
      <c r="E24334" s="157">
        <f>VLOOKUP(D24334,'SOAT LIQ'!$A$87:$C$3416,3,FALSE)</f>
        <v>22</v>
      </c>
      <c r="F24334" t="s">
        <v>21632</v>
      </c>
    </row>
    <row r="24335" spans="1:6" x14ac:dyDescent="0.25">
      <c r="A24335" t="s">
        <v>15470</v>
      </c>
      <c r="B24335" s="100" t="s">
        <v>7641</v>
      </c>
      <c r="C24335" s="99" t="s">
        <v>7642</v>
      </c>
      <c r="D24335" s="124">
        <v>18104</v>
      </c>
      <c r="E24335" s="157">
        <f>VLOOKUP(D24335,'SOAT LIQ'!$A$87:$C$3416,3,FALSE)</f>
        <v>7</v>
      </c>
      <c r="F24335" t="s">
        <v>21632</v>
      </c>
    </row>
    <row r="24336" spans="1:6" x14ac:dyDescent="0.25">
      <c r="A24336" t="s">
        <v>15470</v>
      </c>
      <c r="B24336" s="100" t="s">
        <v>7643</v>
      </c>
      <c r="C24336" s="99" t="s">
        <v>7517</v>
      </c>
      <c r="D24336" s="124">
        <v>18120</v>
      </c>
      <c r="E24336" s="157">
        <f>VLOOKUP(D24336,'SOAT LIQ'!$A$87:$C$3416,3,FALSE)</f>
        <v>8</v>
      </c>
      <c r="F24336" t="s">
        <v>21632</v>
      </c>
    </row>
    <row r="24337" spans="1:6" x14ac:dyDescent="0.25">
      <c r="A24337" t="s">
        <v>15470</v>
      </c>
      <c r="B24337" s="100" t="s">
        <v>7646</v>
      </c>
      <c r="C24337" s="99" t="s">
        <v>7645</v>
      </c>
      <c r="D24337" s="124">
        <v>18103</v>
      </c>
      <c r="E24337" s="157">
        <f>VLOOKUP(D24337,'SOAT LIQ'!$A$87:$C$3416,3,FALSE)</f>
        <v>7</v>
      </c>
      <c r="F24337" t="s">
        <v>21632</v>
      </c>
    </row>
    <row r="24338" spans="1:6" x14ac:dyDescent="0.25">
      <c r="A24338" t="s">
        <v>15470</v>
      </c>
      <c r="B24338" s="100" t="s">
        <v>7650</v>
      </c>
      <c r="C24338" s="99" t="s">
        <v>7645</v>
      </c>
      <c r="D24338" s="124">
        <v>18103</v>
      </c>
      <c r="E24338" s="157">
        <f>VLOOKUP(D24338,'SOAT LIQ'!$A$87:$C$3416,3,FALSE)</f>
        <v>7</v>
      </c>
      <c r="F24338" t="s">
        <v>21632</v>
      </c>
    </row>
    <row r="24339" spans="1:6" x14ac:dyDescent="0.25">
      <c r="A24339" t="s">
        <v>4339</v>
      </c>
      <c r="B24339" s="100" t="s">
        <v>7651</v>
      </c>
      <c r="C24339" s="99" t="s">
        <v>7652</v>
      </c>
      <c r="D24339" s="124">
        <v>17400</v>
      </c>
      <c r="E24339" s="157">
        <f>VLOOKUP(D24339,'SOAT LIQ'!$A$87:$C$3416,3,FALSE)</f>
        <v>7</v>
      </c>
      <c r="F24339" t="s">
        <v>21632</v>
      </c>
    </row>
    <row r="24340" spans="1:6" x14ac:dyDescent="0.25">
      <c r="A24340" t="s">
        <v>15470</v>
      </c>
      <c r="B24340" s="100" t="s">
        <v>7701</v>
      </c>
      <c r="C24340" s="99" t="s">
        <v>7702</v>
      </c>
      <c r="D24340" s="124">
        <v>18107</v>
      </c>
      <c r="E24340" s="157">
        <f>VLOOKUP(D24340,'SOAT LIQ'!$A$87:$C$3416,3,FALSE)</f>
        <v>8</v>
      </c>
      <c r="F24340" t="s">
        <v>21632</v>
      </c>
    </row>
    <row r="24341" spans="1:6" x14ac:dyDescent="0.25">
      <c r="A24341" t="s">
        <v>15470</v>
      </c>
      <c r="B24341" s="100" t="s">
        <v>7714</v>
      </c>
      <c r="C24341" s="99" t="s">
        <v>7715</v>
      </c>
      <c r="D24341" s="124">
        <v>17402</v>
      </c>
      <c r="E24341" s="157">
        <f>VLOOKUP(D24341,'SOAT LIQ'!$A$87:$C$3416,3,FALSE)</f>
        <v>9</v>
      </c>
      <c r="F24341" t="s">
        <v>21632</v>
      </c>
    </row>
    <row r="24342" spans="1:6" x14ac:dyDescent="0.25">
      <c r="A24342" t="s">
        <v>4339</v>
      </c>
      <c r="B24342" s="100" t="s">
        <v>7749</v>
      </c>
      <c r="C24342" s="99" t="s">
        <v>7750</v>
      </c>
      <c r="D24342" s="124">
        <v>17405</v>
      </c>
      <c r="E24342" s="157">
        <f>VLOOKUP(D24342,'SOAT LIQ'!$A$87:$C$3416,3,FALSE)</f>
        <v>7</v>
      </c>
      <c r="F24342" t="s">
        <v>21632</v>
      </c>
    </row>
    <row r="24343" spans="1:6" x14ac:dyDescent="0.25">
      <c r="A24343" t="s">
        <v>4339</v>
      </c>
      <c r="B24343" s="100" t="s">
        <v>8375</v>
      </c>
      <c r="C24343" s="99" t="s">
        <v>8374</v>
      </c>
      <c r="D24343" s="124">
        <v>5350</v>
      </c>
      <c r="E24343" s="157">
        <f>VLOOKUP(D24343,'SOAT LIQ'!$A$87:$C$3416,3,FALSE)</f>
        <v>13</v>
      </c>
      <c r="F24343" t="s">
        <v>21632</v>
      </c>
    </row>
    <row r="24344" spans="1:6" x14ac:dyDescent="0.25">
      <c r="A24344" t="s">
        <v>4339</v>
      </c>
      <c r="B24344" s="100" t="s">
        <v>8453</v>
      </c>
      <c r="C24344" s="99" t="s">
        <v>8451</v>
      </c>
      <c r="D24344" s="124">
        <v>5132</v>
      </c>
      <c r="E24344" s="157">
        <f>VLOOKUP(D24344,'SOAT LIQ'!$A$87:$C$3416,3,FALSE)</f>
        <v>11</v>
      </c>
      <c r="F24344" t="s">
        <v>21632</v>
      </c>
    </row>
    <row r="24345" spans="1:6" x14ac:dyDescent="0.25">
      <c r="A24345" t="s">
        <v>4339</v>
      </c>
      <c r="B24345" s="100" t="s">
        <v>8633</v>
      </c>
      <c r="C24345" s="99" t="s">
        <v>8584</v>
      </c>
      <c r="D24345" s="124">
        <v>5141</v>
      </c>
      <c r="E24345" s="157">
        <f>VLOOKUP(D24345,'SOAT LIQ'!$A$87:$C$3416,3,FALSE)</f>
        <v>13</v>
      </c>
      <c r="F24345" t="s">
        <v>21632</v>
      </c>
    </row>
    <row r="24346" spans="1:6" x14ac:dyDescent="0.25">
      <c r="A24346" t="s">
        <v>4339</v>
      </c>
      <c r="B24346" s="100" t="s">
        <v>8634</v>
      </c>
      <c r="C24346" s="99" t="s">
        <v>8584</v>
      </c>
      <c r="D24346" s="124">
        <v>5141</v>
      </c>
      <c r="E24346" s="157">
        <f>VLOOKUP(D24346,'SOAT LIQ'!$A$87:$C$3416,3,FALSE)</f>
        <v>13</v>
      </c>
      <c r="F24346" t="s">
        <v>21632</v>
      </c>
    </row>
    <row r="24347" spans="1:6" x14ac:dyDescent="0.25">
      <c r="A24347" t="s">
        <v>4339</v>
      </c>
      <c r="B24347" s="100" t="s">
        <v>8636</v>
      </c>
      <c r="C24347" s="99" t="s">
        <v>8584</v>
      </c>
      <c r="D24347" s="124">
        <v>5141</v>
      </c>
      <c r="E24347" s="157">
        <f>VLOOKUP(D24347,'SOAT LIQ'!$A$87:$C$3416,3,FALSE)</f>
        <v>13</v>
      </c>
      <c r="F24347" t="s">
        <v>21632</v>
      </c>
    </row>
    <row r="24348" spans="1:6" x14ac:dyDescent="0.25">
      <c r="A24348" t="s">
        <v>4339</v>
      </c>
      <c r="B24348" s="100" t="s">
        <v>8637</v>
      </c>
      <c r="C24348" s="99" t="s">
        <v>8584</v>
      </c>
      <c r="D24348" s="124">
        <v>5141</v>
      </c>
      <c r="E24348" s="157">
        <f>VLOOKUP(D24348,'SOAT LIQ'!$A$87:$C$3416,3,FALSE)</f>
        <v>13</v>
      </c>
      <c r="F24348" t="s">
        <v>21632</v>
      </c>
    </row>
    <row r="24349" spans="1:6" x14ac:dyDescent="0.25">
      <c r="A24349" t="s">
        <v>5922</v>
      </c>
      <c r="B24349" s="100" t="s">
        <v>8737</v>
      </c>
      <c r="C24349" s="99" t="s">
        <v>8735</v>
      </c>
      <c r="D24349" s="124">
        <v>5212</v>
      </c>
      <c r="E24349" s="157">
        <f>VLOOKUP(D24349,'SOAT LIQ'!$A$87:$C$3416,3,FALSE)</f>
        <v>13</v>
      </c>
      <c r="F24349" t="s">
        <v>21632</v>
      </c>
    </row>
    <row r="24350" spans="1:6" x14ac:dyDescent="0.25">
      <c r="A24350" t="s">
        <v>5922</v>
      </c>
      <c r="B24350" s="100" t="s">
        <v>8739</v>
      </c>
      <c r="C24350" s="99" t="s">
        <v>8735</v>
      </c>
      <c r="D24350" s="124">
        <v>5212</v>
      </c>
      <c r="E24350" s="157">
        <f>VLOOKUP(D24350,'SOAT LIQ'!$A$87:$C$3416,3,FALSE)</f>
        <v>13</v>
      </c>
      <c r="F24350" t="s">
        <v>21632</v>
      </c>
    </row>
    <row r="24351" spans="1:6" x14ac:dyDescent="0.25">
      <c r="A24351" t="s">
        <v>5922</v>
      </c>
      <c r="B24351" s="100" t="s">
        <v>8744</v>
      </c>
      <c r="C24351" s="99" t="s">
        <v>8735</v>
      </c>
      <c r="D24351" s="124">
        <v>5213</v>
      </c>
      <c r="E24351" s="157">
        <f>VLOOKUP(D24351,'SOAT LIQ'!$A$87:$C$3416,3,FALSE)</f>
        <v>13</v>
      </c>
      <c r="F24351" t="s">
        <v>21632</v>
      </c>
    </row>
    <row r="24352" spans="1:6" x14ac:dyDescent="0.25">
      <c r="A24352" t="s">
        <v>6570</v>
      </c>
      <c r="B24352" s="100" t="s">
        <v>11066</v>
      </c>
      <c r="C24352" s="100"/>
      <c r="D24352" s="124">
        <v>11601</v>
      </c>
      <c r="E24352" s="157">
        <f>VLOOKUP(D24352,'SOAT LIQ'!$A$87:$C$3416,3,FALSE)</f>
        <v>2</v>
      </c>
      <c r="F24352" t="s">
        <v>21632</v>
      </c>
    </row>
    <row r="24353" spans="1:6" x14ac:dyDescent="0.25">
      <c r="A24353" t="s">
        <v>6570</v>
      </c>
      <c r="B24353" s="100" t="s">
        <v>11067</v>
      </c>
      <c r="C24353" s="99" t="s">
        <v>11068</v>
      </c>
      <c r="D24353" s="124">
        <v>11601</v>
      </c>
      <c r="E24353" s="157">
        <f>VLOOKUP(D24353,'SOAT LIQ'!$A$87:$C$3416,3,FALSE)</f>
        <v>2</v>
      </c>
      <c r="F24353" t="s">
        <v>21632</v>
      </c>
    </row>
    <row r="24354" spans="1:6" x14ac:dyDescent="0.25">
      <c r="A24354" t="s">
        <v>5924</v>
      </c>
      <c r="B24354" s="100" t="s">
        <v>4916</v>
      </c>
      <c r="C24354" s="99" t="s">
        <v>11567</v>
      </c>
      <c r="D24354" s="124">
        <v>13620</v>
      </c>
      <c r="E24354" s="157">
        <f>VLOOKUP(D24354,'SOAT LIQ'!$A$87:$C$3416,3,FALSE)</f>
        <v>6</v>
      </c>
      <c r="F24354" t="s">
        <v>21632</v>
      </c>
    </row>
    <row r="24355" spans="1:6" x14ac:dyDescent="0.25">
      <c r="A24355" t="s">
        <v>5922</v>
      </c>
      <c r="B24355" s="100" t="s">
        <v>11623</v>
      </c>
      <c r="C24355" s="99" t="s">
        <v>11622</v>
      </c>
      <c r="D24355" s="124">
        <v>13641</v>
      </c>
      <c r="E24355" s="157">
        <f>VLOOKUP(D24355,'SOAT LIQ'!$A$87:$C$3416,3,FALSE)</f>
        <v>12</v>
      </c>
      <c r="F24355" t="s">
        <v>21632</v>
      </c>
    </row>
    <row r="24356" spans="1:6" x14ac:dyDescent="0.25">
      <c r="A24356" t="s">
        <v>5523</v>
      </c>
      <c r="B24356" s="100" t="s">
        <v>11753</v>
      </c>
      <c r="C24356" s="99" t="s">
        <v>11752</v>
      </c>
      <c r="D24356" s="124">
        <v>14134</v>
      </c>
      <c r="E24356" s="157">
        <f>VLOOKUP(D24356,'SOAT LIQ'!$A$87:$C$3416,3,FALSE)</f>
        <v>7</v>
      </c>
      <c r="F24356" t="s">
        <v>21632</v>
      </c>
    </row>
    <row r="24357" spans="1:6" x14ac:dyDescent="0.25">
      <c r="A24357" t="s">
        <v>4339</v>
      </c>
      <c r="B24357" s="100" t="s">
        <v>12094</v>
      </c>
      <c r="C24357" s="99" t="s">
        <v>12093</v>
      </c>
      <c r="D24357" s="124">
        <v>13110</v>
      </c>
      <c r="E24357" s="157">
        <f>VLOOKUP(D24357,'SOAT LIQ'!$A$87:$C$3416,3,FALSE)</f>
        <v>5</v>
      </c>
      <c r="F24357" t="s">
        <v>21632</v>
      </c>
    </row>
    <row r="24358" spans="1:6" x14ac:dyDescent="0.25">
      <c r="A24358" t="s">
        <v>4339</v>
      </c>
      <c r="B24358" s="100" t="s">
        <v>12121</v>
      </c>
      <c r="C24358" s="99" t="s">
        <v>12120</v>
      </c>
      <c r="D24358" s="124">
        <v>13511</v>
      </c>
      <c r="E24358" s="157">
        <f>VLOOKUP(D24358,'SOAT LIQ'!$A$87:$C$3416,3,FALSE)</f>
        <v>5</v>
      </c>
      <c r="F24358" t="s">
        <v>21632</v>
      </c>
    </row>
    <row r="24359" spans="1:6" x14ac:dyDescent="0.25">
      <c r="A24359" t="s">
        <v>5142</v>
      </c>
      <c r="B24359" s="100" t="s">
        <v>12137</v>
      </c>
      <c r="C24359" s="99" t="s">
        <v>12136</v>
      </c>
      <c r="D24359" s="124">
        <v>13612</v>
      </c>
      <c r="E24359" s="157">
        <f>VLOOKUP(D24359,'SOAT LIQ'!$A$87:$C$3416,3,FALSE)</f>
        <v>9</v>
      </c>
      <c r="F24359" t="s">
        <v>21632</v>
      </c>
    </row>
    <row r="24360" spans="1:6" x14ac:dyDescent="0.25">
      <c r="A24360" t="s">
        <v>5523</v>
      </c>
      <c r="B24360" s="100" t="s">
        <v>12186</v>
      </c>
      <c r="C24360" s="99" t="s">
        <v>12150</v>
      </c>
      <c r="D24360" s="124">
        <v>14151</v>
      </c>
      <c r="E24360" s="157">
        <f>VLOOKUP(D24360,'SOAT LIQ'!$A$87:$C$3416,3,FALSE)</f>
        <v>5</v>
      </c>
      <c r="F24360" t="s">
        <v>21632</v>
      </c>
    </row>
    <row r="24361" spans="1:6" x14ac:dyDescent="0.25">
      <c r="A24361" t="s">
        <v>5523</v>
      </c>
      <c r="B24361" s="100" t="s">
        <v>12197</v>
      </c>
      <c r="C24361" s="99" t="s">
        <v>12196</v>
      </c>
      <c r="D24361" s="124">
        <v>14152</v>
      </c>
      <c r="E24361" s="157">
        <f>VLOOKUP(D24361,'SOAT LIQ'!$A$87:$C$3416,3,FALSE)</f>
        <v>5</v>
      </c>
      <c r="F24361" t="s">
        <v>21632</v>
      </c>
    </row>
    <row r="24362" spans="1:6" x14ac:dyDescent="0.25">
      <c r="A24362" t="s">
        <v>5523</v>
      </c>
      <c r="B24362" s="100" t="s">
        <v>12258</v>
      </c>
      <c r="C24362" s="99" t="s">
        <v>12257</v>
      </c>
      <c r="D24362" s="124">
        <v>14160</v>
      </c>
      <c r="E24362" s="157">
        <f>VLOOKUP(D24362,'SOAT LIQ'!$A$87:$C$3416,3,FALSE)</f>
        <v>10</v>
      </c>
      <c r="F24362" t="s">
        <v>21632</v>
      </c>
    </row>
    <row r="24363" spans="1:6" x14ac:dyDescent="0.25">
      <c r="A24363" t="s">
        <v>5523</v>
      </c>
      <c r="B24363" s="100" t="s">
        <v>12415</v>
      </c>
      <c r="C24363" s="99" t="s">
        <v>12414</v>
      </c>
      <c r="D24363" s="124">
        <v>15102</v>
      </c>
      <c r="E24363" s="157">
        <f>VLOOKUP(D24363,'SOAT LIQ'!$A$87:$C$3416,3,FALSE)</f>
        <v>5</v>
      </c>
      <c r="F24363" t="s">
        <v>21632</v>
      </c>
    </row>
    <row r="24364" spans="1:6" x14ac:dyDescent="0.25">
      <c r="A24364" t="s">
        <v>5523</v>
      </c>
      <c r="B24364" s="100" t="s">
        <v>12556</v>
      </c>
      <c r="C24364" s="99" t="s">
        <v>12555</v>
      </c>
      <c r="D24364" s="124">
        <v>14110</v>
      </c>
      <c r="E24364" s="157">
        <f>VLOOKUP(D24364,'SOAT LIQ'!$A$87:$C$3416,3,FALSE)</f>
        <v>7</v>
      </c>
      <c r="F24364" t="s">
        <v>21632</v>
      </c>
    </row>
    <row r="24365" spans="1:6" x14ac:dyDescent="0.25">
      <c r="A24365" t="s">
        <v>5523</v>
      </c>
      <c r="B24365" s="100" t="s">
        <v>12771</v>
      </c>
      <c r="C24365" s="99" t="s">
        <v>12770</v>
      </c>
      <c r="D24365" s="124">
        <v>15103</v>
      </c>
      <c r="E24365" s="157">
        <f>VLOOKUP(D24365,'SOAT LIQ'!$A$87:$C$3416,3,FALSE)</f>
        <v>7</v>
      </c>
      <c r="F24365" t="s">
        <v>21632</v>
      </c>
    </row>
    <row r="24366" spans="1:6" x14ac:dyDescent="0.25">
      <c r="A24366" t="s">
        <v>5523</v>
      </c>
      <c r="B24366" s="100" t="s">
        <v>13111</v>
      </c>
      <c r="C24366" s="99" t="s">
        <v>13112</v>
      </c>
      <c r="D24366" s="124">
        <v>14316</v>
      </c>
      <c r="E24366" s="157">
        <f>VLOOKUP(D24366,'SOAT LIQ'!$A$87:$C$3416,3,FALSE)</f>
        <v>8</v>
      </c>
      <c r="F24366" t="s">
        <v>21632</v>
      </c>
    </row>
    <row r="24367" spans="1:6" x14ac:dyDescent="0.25">
      <c r="A24367" t="s">
        <v>5523</v>
      </c>
      <c r="B24367" s="100" t="s">
        <v>13367</v>
      </c>
      <c r="C24367" s="99" t="s">
        <v>13366</v>
      </c>
      <c r="D24367" s="124">
        <v>14200</v>
      </c>
      <c r="E24367" s="157">
        <f>VLOOKUP(D24367,'SOAT LIQ'!$A$87:$C$3416,3,FALSE)</f>
        <v>4</v>
      </c>
      <c r="F24367" t="s">
        <v>21632</v>
      </c>
    </row>
    <row r="24368" spans="1:6" x14ac:dyDescent="0.25">
      <c r="A24368" t="s">
        <v>5523</v>
      </c>
      <c r="B24368" s="100" t="s">
        <v>13378</v>
      </c>
      <c r="C24368" s="99" t="s">
        <v>13377</v>
      </c>
      <c r="D24368" s="124">
        <v>14254</v>
      </c>
      <c r="E24368" s="157">
        <f>VLOOKUP(D24368,'SOAT LIQ'!$A$87:$C$3416,3,FALSE)</f>
        <v>4</v>
      </c>
      <c r="F24368" t="s">
        <v>21632</v>
      </c>
    </row>
    <row r="24369" spans="1:6" x14ac:dyDescent="0.25">
      <c r="A24369" t="s">
        <v>5523</v>
      </c>
      <c r="B24369" s="100" t="s">
        <v>13384</v>
      </c>
      <c r="C24369" s="99" t="s">
        <v>13383</v>
      </c>
      <c r="D24369" s="124">
        <v>13820</v>
      </c>
      <c r="E24369" s="157">
        <f>VLOOKUP(D24369,'SOAT LIQ'!$A$87:$C$3416,3,FALSE)</f>
        <v>6</v>
      </c>
      <c r="F24369" t="s">
        <v>21632</v>
      </c>
    </row>
    <row r="24370" spans="1:6" x14ac:dyDescent="0.25">
      <c r="A24370" t="s">
        <v>5523</v>
      </c>
      <c r="B24370" s="100" t="s">
        <v>13394</v>
      </c>
      <c r="C24370" s="99" t="s">
        <v>13393</v>
      </c>
      <c r="D24370" s="124">
        <v>14204</v>
      </c>
      <c r="E24370" s="157">
        <f>VLOOKUP(D24370,'SOAT LIQ'!$A$87:$C$3416,3,FALSE)</f>
        <v>6</v>
      </c>
      <c r="F24370" t="s">
        <v>21632</v>
      </c>
    </row>
    <row r="24371" spans="1:6" x14ac:dyDescent="0.25">
      <c r="A24371" t="s">
        <v>5523</v>
      </c>
      <c r="B24371" s="100" t="s">
        <v>13401</v>
      </c>
      <c r="C24371" s="99" t="s">
        <v>13400</v>
      </c>
      <c r="D24371" s="124">
        <v>14342</v>
      </c>
      <c r="E24371" s="157">
        <f>VLOOKUP(D24371,'SOAT LIQ'!$A$87:$C$3416,3,FALSE)</f>
        <v>10</v>
      </c>
      <c r="F24371" t="s">
        <v>21632</v>
      </c>
    </row>
    <row r="24372" spans="1:6" x14ac:dyDescent="0.25">
      <c r="A24372" t="s">
        <v>5523</v>
      </c>
      <c r="B24372" s="100" t="s">
        <v>13409</v>
      </c>
      <c r="C24372" s="99" t="s">
        <v>13408</v>
      </c>
      <c r="D24372" s="124">
        <v>14351</v>
      </c>
      <c r="E24372" s="157">
        <f>VLOOKUP(D24372,'SOAT LIQ'!$A$87:$C$3416,3,FALSE)</f>
        <v>12</v>
      </c>
      <c r="F24372" t="s">
        <v>21632</v>
      </c>
    </row>
    <row r="24373" spans="1:6" x14ac:dyDescent="0.25">
      <c r="A24373" t="s">
        <v>5523</v>
      </c>
      <c r="B24373" s="100" t="s">
        <v>4875</v>
      </c>
      <c r="C24373" s="99" t="s">
        <v>13422</v>
      </c>
      <c r="D24373" s="124">
        <v>14213</v>
      </c>
      <c r="E24373" s="157">
        <f>VLOOKUP(D24373,'SOAT LIQ'!$A$87:$C$3416,3,FALSE)</f>
        <v>20</v>
      </c>
      <c r="F24373" t="s">
        <v>21632</v>
      </c>
    </row>
    <row r="24374" spans="1:6" x14ac:dyDescent="0.25">
      <c r="A24374" t="s">
        <v>5523</v>
      </c>
      <c r="B24374" s="100" t="s">
        <v>13433</v>
      </c>
      <c r="C24374" s="99" t="s">
        <v>13431</v>
      </c>
      <c r="D24374" s="124">
        <v>14226</v>
      </c>
      <c r="E24374" s="157">
        <f>VLOOKUP(D24374,'SOAT LIQ'!$A$87:$C$3416,3,FALSE)</f>
        <v>12</v>
      </c>
      <c r="F24374" t="s">
        <v>21632</v>
      </c>
    </row>
    <row r="24375" spans="1:6" x14ac:dyDescent="0.25">
      <c r="A24375" t="s">
        <v>5523</v>
      </c>
      <c r="B24375" s="100" t="s">
        <v>13445</v>
      </c>
      <c r="C24375" s="99" t="s">
        <v>13444</v>
      </c>
      <c r="D24375" s="124">
        <v>14222</v>
      </c>
      <c r="E24375" s="157">
        <f>VLOOKUP(D24375,'SOAT LIQ'!$A$87:$C$3416,3,FALSE)</f>
        <v>7</v>
      </c>
      <c r="F24375" t="s">
        <v>21632</v>
      </c>
    </row>
    <row r="24376" spans="1:6" x14ac:dyDescent="0.25">
      <c r="A24376" t="s">
        <v>5523</v>
      </c>
      <c r="B24376" s="100" t="s">
        <v>4879</v>
      </c>
      <c r="C24376" s="99" t="s">
        <v>13494</v>
      </c>
      <c r="D24376" s="124">
        <v>14220</v>
      </c>
      <c r="E24376" s="157">
        <f>VLOOKUP(D24376,'SOAT LIQ'!$A$87:$C$3416,3,FALSE)</f>
        <v>6</v>
      </c>
      <c r="F24376" t="s">
        <v>21632</v>
      </c>
    </row>
    <row r="24377" spans="1:6" x14ac:dyDescent="0.25">
      <c r="A24377" t="s">
        <v>5523</v>
      </c>
      <c r="B24377" s="100" t="s">
        <v>4883</v>
      </c>
      <c r="C24377" s="99" t="s">
        <v>13509</v>
      </c>
      <c r="D24377" s="124">
        <v>14240</v>
      </c>
      <c r="E24377" s="157">
        <f>VLOOKUP(D24377,'SOAT LIQ'!$A$87:$C$3416,3,FALSE)</f>
        <v>7</v>
      </c>
      <c r="F24377" t="s">
        <v>21632</v>
      </c>
    </row>
    <row r="24378" spans="1:6" x14ac:dyDescent="0.25">
      <c r="A24378" t="s">
        <v>5523</v>
      </c>
      <c r="B24378" s="100" t="s">
        <v>4884</v>
      </c>
      <c r="C24378" s="99" t="s">
        <v>13510</v>
      </c>
      <c r="D24378" s="124">
        <v>14242</v>
      </c>
      <c r="E24378" s="157">
        <f>VLOOKUP(D24378,'SOAT LIQ'!$A$87:$C$3416,3,FALSE)</f>
        <v>10</v>
      </c>
      <c r="F24378" t="s">
        <v>21632</v>
      </c>
    </row>
    <row r="24379" spans="1:6" x14ac:dyDescent="0.25">
      <c r="A24379" t="s">
        <v>5523</v>
      </c>
      <c r="B24379" s="100" t="s">
        <v>13518</v>
      </c>
      <c r="C24379" s="99" t="s">
        <v>13519</v>
      </c>
      <c r="D24379" s="124">
        <v>14306</v>
      </c>
      <c r="E24379" s="157">
        <f>VLOOKUP(D24379,'SOAT LIQ'!$A$87:$C$3416,3,FALSE)</f>
        <v>10</v>
      </c>
      <c r="F24379" t="s">
        <v>21632</v>
      </c>
    </row>
    <row r="24380" spans="1:6" x14ac:dyDescent="0.25">
      <c r="A24380" t="s">
        <v>5523</v>
      </c>
      <c r="B24380" s="100" t="s">
        <v>13523</v>
      </c>
      <c r="C24380" s="99" t="s">
        <v>13522</v>
      </c>
      <c r="D24380" s="124">
        <v>14110</v>
      </c>
      <c r="E24380" s="157">
        <f>VLOOKUP(D24380,'SOAT LIQ'!$A$87:$C$3416,3,FALSE)</f>
        <v>7</v>
      </c>
      <c r="F24380" t="s">
        <v>21632</v>
      </c>
    </row>
    <row r="24381" spans="1:6" x14ac:dyDescent="0.25">
      <c r="A24381" t="s">
        <v>4339</v>
      </c>
      <c r="B24381" s="100" t="s">
        <v>13527</v>
      </c>
      <c r="C24381" s="99" t="s">
        <v>13526</v>
      </c>
      <c r="D24381" s="124">
        <v>14350</v>
      </c>
      <c r="E24381" s="157">
        <f>VLOOKUP(D24381,'SOAT LIQ'!$A$87:$C$3416,3,FALSE)</f>
        <v>7</v>
      </c>
      <c r="F24381" t="s">
        <v>21632</v>
      </c>
    </row>
    <row r="24382" spans="1:6" x14ac:dyDescent="0.25">
      <c r="A24382" t="s">
        <v>4339</v>
      </c>
      <c r="B24382" s="100" t="s">
        <v>13529</v>
      </c>
      <c r="C24382" s="99" t="s">
        <v>13528</v>
      </c>
      <c r="D24382" s="124">
        <v>13102</v>
      </c>
      <c r="E24382" s="157">
        <f>VLOOKUP(D24382,'SOAT LIQ'!$A$87:$C$3416,3,FALSE)</f>
        <v>5</v>
      </c>
      <c r="F24382" t="s">
        <v>21632</v>
      </c>
    </row>
    <row r="24383" spans="1:6" x14ac:dyDescent="0.25">
      <c r="A24383" t="s">
        <v>4339</v>
      </c>
      <c r="B24383" s="100" t="s">
        <v>13588</v>
      </c>
      <c r="C24383" s="99" t="s">
        <v>13589</v>
      </c>
      <c r="D24383" s="124">
        <v>17816</v>
      </c>
      <c r="E24383" s="157">
        <f>VLOOKUP(D24383,'SOAT LIQ'!$A$87:$C$3416,3,FALSE)</f>
        <v>3</v>
      </c>
      <c r="F24383" t="s">
        <v>21632</v>
      </c>
    </row>
    <row r="24384" spans="1:6" x14ac:dyDescent="0.25">
      <c r="A24384" t="s">
        <v>4339</v>
      </c>
      <c r="B24384" s="100" t="s">
        <v>13599</v>
      </c>
      <c r="C24384" s="99" t="s">
        <v>13598</v>
      </c>
      <c r="D24384" s="124">
        <v>13820</v>
      </c>
      <c r="E24384" s="157">
        <f>VLOOKUP(D24384,'SOAT LIQ'!$A$87:$C$3416,3,FALSE)</f>
        <v>6</v>
      </c>
      <c r="F24384" t="s">
        <v>21632</v>
      </c>
    </row>
    <row r="24385" spans="1:6" x14ac:dyDescent="0.25">
      <c r="A24385" t="s">
        <v>4339</v>
      </c>
      <c r="B24385" s="100" t="s">
        <v>13708</v>
      </c>
      <c r="C24385" s="99" t="s">
        <v>13707</v>
      </c>
      <c r="D24385" s="124">
        <v>37201</v>
      </c>
      <c r="E24385" s="157" t="e">
        <f>VLOOKUP(D24385,'SOAT LIQ'!$A$87:$C$3416,3,FALSE)</f>
        <v>#N/A</v>
      </c>
      <c r="F24385" t="s">
        <v>21632</v>
      </c>
    </row>
    <row r="24386" spans="1:6" x14ac:dyDescent="0.25">
      <c r="A24386" t="s">
        <v>4339</v>
      </c>
      <c r="B24386" s="100" t="s">
        <v>13710</v>
      </c>
      <c r="C24386" s="99" t="s">
        <v>13709</v>
      </c>
      <c r="D24386" s="124">
        <v>37201</v>
      </c>
      <c r="E24386" s="157" t="e">
        <f>VLOOKUP(D24386,'SOAT LIQ'!$A$87:$C$3416,3,FALSE)</f>
        <v>#N/A</v>
      </c>
      <c r="F24386" t="s">
        <v>21632</v>
      </c>
    </row>
    <row r="24387" spans="1:6" x14ac:dyDescent="0.25">
      <c r="A24387" t="s">
        <v>4339</v>
      </c>
      <c r="B24387" s="100" t="s">
        <v>13717</v>
      </c>
      <c r="C24387" s="99" t="s">
        <v>13716</v>
      </c>
      <c r="D24387" s="124">
        <v>13810</v>
      </c>
      <c r="E24387" s="157">
        <f>VLOOKUP(D24387,'SOAT LIQ'!$A$87:$C$3416,3,FALSE)</f>
        <v>6</v>
      </c>
      <c r="F24387" t="s">
        <v>21632</v>
      </c>
    </row>
    <row r="24388" spans="1:6" x14ac:dyDescent="0.25">
      <c r="A24388" t="s">
        <v>5523</v>
      </c>
      <c r="B24388" s="100" t="s">
        <v>13794</v>
      </c>
      <c r="C24388" s="99" t="s">
        <v>13793</v>
      </c>
      <c r="D24388" s="124">
        <v>14183</v>
      </c>
      <c r="E24388" s="157">
        <f>VLOOKUP(D24388,'SOAT LIQ'!$A$87:$C$3416,3,FALSE)</f>
        <v>5</v>
      </c>
      <c r="F24388" t="s">
        <v>21632</v>
      </c>
    </row>
    <row r="24389" spans="1:6" x14ac:dyDescent="0.25">
      <c r="A24389" t="s">
        <v>5924</v>
      </c>
      <c r="B24389" s="100" t="s">
        <v>13845</v>
      </c>
      <c r="C24389" s="99" t="s">
        <v>13844</v>
      </c>
      <c r="D24389" s="124">
        <v>21517</v>
      </c>
      <c r="E24389" s="157" t="e">
        <f>VLOOKUP(D24389,'SOAT LIQ'!$A$87:$C$3416,3,FALSE)</f>
        <v>#N/A</v>
      </c>
      <c r="F24389" t="s">
        <v>21632</v>
      </c>
    </row>
    <row r="24390" spans="1:6" x14ac:dyDescent="0.25">
      <c r="A24390" t="s">
        <v>5924</v>
      </c>
      <c r="B24390" s="100" t="s">
        <v>13847</v>
      </c>
      <c r="C24390" s="99" t="s">
        <v>13846</v>
      </c>
      <c r="D24390" s="124">
        <v>21518</v>
      </c>
      <c r="E24390" s="157" t="e">
        <f>VLOOKUP(D24390,'SOAT LIQ'!$A$87:$C$3416,3,FALSE)</f>
        <v>#N/A</v>
      </c>
      <c r="F24390" t="s">
        <v>21632</v>
      </c>
    </row>
    <row r="24391" spans="1:6" x14ac:dyDescent="0.25">
      <c r="A24391" t="s">
        <v>5924</v>
      </c>
      <c r="B24391" s="100" t="s">
        <v>13852</v>
      </c>
      <c r="C24391" s="99" t="s">
        <v>13851</v>
      </c>
      <c r="D24391" s="124">
        <v>10114</v>
      </c>
      <c r="E24391" s="157">
        <f>VLOOKUP(D24391,'SOAT LIQ'!$A$87:$C$3416,3,FALSE)</f>
        <v>5</v>
      </c>
      <c r="F24391" t="s">
        <v>21632</v>
      </c>
    </row>
    <row r="24392" spans="1:6" x14ac:dyDescent="0.25">
      <c r="A24392" t="s">
        <v>4339</v>
      </c>
      <c r="B24392" s="100" t="s">
        <v>13854</v>
      </c>
      <c r="C24392" s="99" t="s">
        <v>13853</v>
      </c>
      <c r="D24392" s="124">
        <v>10114</v>
      </c>
      <c r="E24392" s="157">
        <f>VLOOKUP(D24392,'SOAT LIQ'!$A$87:$C$3416,3,FALSE)</f>
        <v>5</v>
      </c>
      <c r="F24392" t="s">
        <v>21632</v>
      </c>
    </row>
    <row r="24393" spans="1:6" x14ac:dyDescent="0.25">
      <c r="A24393" t="s">
        <v>5922</v>
      </c>
      <c r="B24393" s="100" t="s">
        <v>13873</v>
      </c>
      <c r="C24393" s="99" t="s">
        <v>13867</v>
      </c>
      <c r="D24393" s="124">
        <v>15256</v>
      </c>
      <c r="E24393" s="157">
        <f>VLOOKUP(D24393,'SOAT LIQ'!$A$87:$C$3416,3,FALSE)</f>
        <v>12</v>
      </c>
      <c r="F24393" t="s">
        <v>21632</v>
      </c>
    </row>
    <row r="24394" spans="1:6" x14ac:dyDescent="0.25">
      <c r="A24394" t="s">
        <v>5922</v>
      </c>
      <c r="B24394" s="100" t="s">
        <v>13874</v>
      </c>
      <c r="C24394" s="99" t="s">
        <v>13867</v>
      </c>
      <c r="D24394" s="124">
        <v>15256</v>
      </c>
      <c r="E24394" s="157">
        <f>VLOOKUP(D24394,'SOAT LIQ'!$A$87:$C$3416,3,FALSE)</f>
        <v>12</v>
      </c>
      <c r="F24394" t="s">
        <v>21632</v>
      </c>
    </row>
    <row r="24395" spans="1:6" x14ac:dyDescent="0.25">
      <c r="A24395" t="s">
        <v>4339</v>
      </c>
      <c r="B24395" s="100" t="s">
        <v>13877</v>
      </c>
      <c r="C24395" s="99" t="s">
        <v>13878</v>
      </c>
      <c r="D24395" s="124">
        <v>10111</v>
      </c>
      <c r="E24395" s="157">
        <f>VLOOKUP(D24395,'SOAT LIQ'!$A$87:$C$3416,3,FALSE)</f>
        <v>12</v>
      </c>
      <c r="F24395" t="s">
        <v>21632</v>
      </c>
    </row>
    <row r="24396" spans="1:6" x14ac:dyDescent="0.25">
      <c r="A24396" t="s">
        <v>4339</v>
      </c>
      <c r="B24396" s="100" t="s">
        <v>13880</v>
      </c>
      <c r="C24396" s="99" t="s">
        <v>13878</v>
      </c>
      <c r="D24396" s="124">
        <v>10113</v>
      </c>
      <c r="E24396" s="157">
        <f>VLOOKUP(D24396,'SOAT LIQ'!$A$87:$C$3416,3,FALSE)</f>
        <v>12</v>
      </c>
      <c r="F24396" t="s">
        <v>21632</v>
      </c>
    </row>
    <row r="24397" spans="1:6" x14ac:dyDescent="0.25">
      <c r="A24397" t="s">
        <v>4339</v>
      </c>
      <c r="B24397" s="100" t="s">
        <v>13883</v>
      </c>
      <c r="C24397" s="99" t="s">
        <v>13882</v>
      </c>
      <c r="D24397" s="124">
        <v>10112</v>
      </c>
      <c r="E24397" s="157">
        <f>VLOOKUP(D24397,'SOAT LIQ'!$A$87:$C$3416,3,FALSE)</f>
        <v>11</v>
      </c>
      <c r="F24397" t="s">
        <v>21632</v>
      </c>
    </row>
    <row r="24398" spans="1:6" x14ac:dyDescent="0.25">
      <c r="A24398" t="s">
        <v>5924</v>
      </c>
      <c r="B24398" s="100" t="s">
        <v>13894</v>
      </c>
      <c r="C24398" s="99" t="s">
        <v>13893</v>
      </c>
      <c r="D24398" s="124">
        <v>10113</v>
      </c>
      <c r="E24398" s="157">
        <f>VLOOKUP(D24398,'SOAT LIQ'!$A$87:$C$3416,3,FALSE)</f>
        <v>12</v>
      </c>
      <c r="F24398" t="s">
        <v>21632</v>
      </c>
    </row>
    <row r="24399" spans="1:6" x14ac:dyDescent="0.25">
      <c r="A24399" t="s">
        <v>5924</v>
      </c>
      <c r="B24399" s="100" t="s">
        <v>13920</v>
      </c>
      <c r="C24399" s="99" t="s">
        <v>13921</v>
      </c>
      <c r="D24399" s="124">
        <v>10102</v>
      </c>
      <c r="E24399" s="157">
        <f>VLOOKUP(D24399,'SOAT LIQ'!$A$87:$C$3416,3,FALSE)</f>
        <v>4</v>
      </c>
      <c r="F24399" t="s">
        <v>21632</v>
      </c>
    </row>
    <row r="24400" spans="1:6" x14ac:dyDescent="0.25">
      <c r="A24400" t="s">
        <v>5924</v>
      </c>
      <c r="B24400" s="100" t="s">
        <v>13922</v>
      </c>
      <c r="C24400" s="99" t="s">
        <v>13921</v>
      </c>
      <c r="D24400" s="124">
        <v>10102</v>
      </c>
      <c r="E24400" s="157">
        <f>VLOOKUP(D24400,'SOAT LIQ'!$A$87:$C$3416,3,FALSE)</f>
        <v>4</v>
      </c>
      <c r="F24400" t="s">
        <v>21632</v>
      </c>
    </row>
    <row r="24401" spans="1:6" x14ac:dyDescent="0.25">
      <c r="A24401" t="s">
        <v>5904</v>
      </c>
      <c r="B24401" s="100" t="s">
        <v>14191</v>
      </c>
      <c r="C24401" s="99" t="s">
        <v>14190</v>
      </c>
      <c r="D24401" s="124">
        <v>15172</v>
      </c>
      <c r="E24401" s="157">
        <f>VLOOKUP(D24401,'SOAT LIQ'!$A$87:$C$3416,3,FALSE)</f>
        <v>6</v>
      </c>
      <c r="F24401" t="s">
        <v>21632</v>
      </c>
    </row>
    <row r="24402" spans="1:6" x14ac:dyDescent="0.25">
      <c r="A24402" t="s">
        <v>5904</v>
      </c>
      <c r="B24402" s="100" t="s">
        <v>14205</v>
      </c>
      <c r="C24402" s="99" t="s">
        <v>14204</v>
      </c>
      <c r="D24402" s="124">
        <v>14503</v>
      </c>
      <c r="E24402" s="157">
        <f>VLOOKUP(D24402,'SOAT LIQ'!$A$87:$C$3416,3,FALSE)</f>
        <v>8</v>
      </c>
      <c r="F24402" t="s">
        <v>21632</v>
      </c>
    </row>
    <row r="24403" spans="1:6" x14ac:dyDescent="0.25">
      <c r="A24403" t="s">
        <v>5904</v>
      </c>
      <c r="B24403" s="100" t="s">
        <v>14209</v>
      </c>
      <c r="C24403" s="99" t="s">
        <v>14208</v>
      </c>
      <c r="D24403" s="124">
        <v>14502</v>
      </c>
      <c r="E24403" s="157">
        <f>VLOOKUP(D24403,'SOAT LIQ'!$A$87:$C$3416,3,FALSE)</f>
        <v>7</v>
      </c>
      <c r="F24403" t="s">
        <v>21632</v>
      </c>
    </row>
    <row r="24404" spans="1:6" x14ac:dyDescent="0.25">
      <c r="A24404" t="s">
        <v>5904</v>
      </c>
      <c r="B24404" s="100" t="s">
        <v>14212</v>
      </c>
      <c r="C24404" s="99" t="s">
        <v>14213</v>
      </c>
      <c r="D24404" s="124">
        <v>15284</v>
      </c>
      <c r="E24404" s="157">
        <f>VLOOKUP(D24404,'SOAT LIQ'!$A$87:$C$3416,3,FALSE)</f>
        <v>2</v>
      </c>
      <c r="F24404" t="s">
        <v>21632</v>
      </c>
    </row>
    <row r="24405" spans="1:6" x14ac:dyDescent="0.25">
      <c r="A24405" t="s">
        <v>14250</v>
      </c>
      <c r="B24405" s="100" t="s">
        <v>14268</v>
      </c>
      <c r="C24405" s="99" t="s">
        <v>14267</v>
      </c>
      <c r="D24405" s="124">
        <v>21123</v>
      </c>
      <c r="E24405" s="157" t="e">
        <f>VLOOKUP(D24405,'SOAT LIQ'!$A$87:$C$3416,3,FALSE)</f>
        <v>#N/A</v>
      </c>
    </row>
    <row r="24406" spans="1:6" x14ac:dyDescent="0.25">
      <c r="A24406" t="s">
        <v>14250</v>
      </c>
      <c r="B24406" s="100" t="s">
        <v>14272</v>
      </c>
      <c r="C24406" s="99" t="s">
        <v>14271</v>
      </c>
      <c r="D24406" s="124">
        <v>36103</v>
      </c>
      <c r="E24406" s="157" t="e">
        <f>VLOOKUP(D24406,'SOAT LIQ'!$A$87:$C$3416,3,FALSE)</f>
        <v>#N/A</v>
      </c>
    </row>
    <row r="24407" spans="1:6" x14ac:dyDescent="0.25">
      <c r="A24407" t="s">
        <v>6317</v>
      </c>
      <c r="B24407" s="100" t="s">
        <v>15135</v>
      </c>
      <c r="C24407" s="100"/>
      <c r="D24407" s="124"/>
      <c r="E24407" s="157" t="e">
        <f>VLOOKUP(D24407,'SOAT LIQ'!$A$87:$C$3416,3,FALSE)</f>
        <v>#N/A</v>
      </c>
      <c r="F24407" t="s">
        <v>21631</v>
      </c>
    </row>
    <row r="24408" spans="1:6" x14ac:dyDescent="0.25">
      <c r="A24408" t="s">
        <v>6317</v>
      </c>
      <c r="B24408" s="100" t="s">
        <v>15415</v>
      </c>
      <c r="C24408" s="99" t="s">
        <v>15414</v>
      </c>
      <c r="D24408" s="124">
        <v>39145</v>
      </c>
      <c r="E24408" s="157" t="e">
        <f>VLOOKUP(D24408,'SOAT LIQ'!$A$87:$C$3416,3,FALSE)</f>
        <v>#N/A</v>
      </c>
      <c r="F24408" t="s">
        <v>21631</v>
      </c>
    </row>
    <row r="24409" spans="1:6" x14ac:dyDescent="0.25">
      <c r="A24409" t="s">
        <v>4339</v>
      </c>
      <c r="B24409" s="100" t="s">
        <v>15526</v>
      </c>
      <c r="C24409" s="99" t="s">
        <v>15285</v>
      </c>
      <c r="D24409" s="124">
        <v>39140</v>
      </c>
      <c r="E24409" s="157" t="e">
        <f>VLOOKUP(D24409,'SOAT LIQ'!$A$87:$C$3416,3,FALSE)</f>
        <v>#N/A</v>
      </c>
      <c r="F24409" t="s">
        <v>21632</v>
      </c>
    </row>
    <row r="24410" spans="1:6" x14ac:dyDescent="0.25">
      <c r="A24410" t="s">
        <v>4339</v>
      </c>
      <c r="B24410" s="100" t="s">
        <v>18357</v>
      </c>
      <c r="C24410" s="99" t="s">
        <v>4344</v>
      </c>
      <c r="D24410" s="124">
        <v>37401</v>
      </c>
      <c r="E24410" s="157" t="e">
        <f>VLOOKUP(D24410,'SOAT LIQ'!$A$87:$C$3416,3,FALSE)</f>
        <v>#N/A</v>
      </c>
      <c r="F24410" t="s">
        <v>21632</v>
      </c>
    </row>
    <row r="24411" spans="1:6" x14ac:dyDescent="0.25">
      <c r="A24411" t="s">
        <v>6570</v>
      </c>
      <c r="B24411" s="100" t="s">
        <v>18365</v>
      </c>
      <c r="C24411" s="99" t="s">
        <v>18364</v>
      </c>
      <c r="D24411" s="124">
        <v>37207</v>
      </c>
      <c r="E24411" s="157" t="e">
        <f>VLOOKUP(D24411,'SOAT LIQ'!$A$87:$C$3416,3,FALSE)</f>
        <v>#N/A</v>
      </c>
    </row>
    <row r="24412" spans="1:6" x14ac:dyDescent="0.25">
      <c r="A24412" t="s">
        <v>6570</v>
      </c>
      <c r="B24412" s="100" t="s">
        <v>18371</v>
      </c>
      <c r="C24412" s="99" t="s">
        <v>18370</v>
      </c>
      <c r="D24412" s="124">
        <v>37207</v>
      </c>
      <c r="E24412" s="157" t="e">
        <f>VLOOKUP(D24412,'SOAT LIQ'!$A$87:$C$3416,3,FALSE)</f>
        <v>#N/A</v>
      </c>
    </row>
    <row r="24413" spans="1:6" x14ac:dyDescent="0.25">
      <c r="A24413" t="s">
        <v>6570</v>
      </c>
      <c r="B24413" s="100" t="s">
        <v>18373</v>
      </c>
      <c r="C24413" s="99" t="s">
        <v>18372</v>
      </c>
      <c r="D24413" s="124">
        <v>37209</v>
      </c>
      <c r="E24413" s="157" t="e">
        <f>VLOOKUP(D24413,'SOAT LIQ'!$A$87:$C$3416,3,FALSE)</f>
        <v>#N/A</v>
      </c>
    </row>
    <row r="24414" spans="1:6" x14ac:dyDescent="0.25">
      <c r="A24414" t="s">
        <v>6113</v>
      </c>
      <c r="B24414" s="100" t="s">
        <v>19676</v>
      </c>
      <c r="C24414" s="100"/>
      <c r="D24414" s="124"/>
      <c r="E24414" s="157" t="e">
        <f>VLOOKUP(D24414,'SOAT LIQ'!$A$87:$C$3416,3,FALSE)</f>
        <v>#N/A</v>
      </c>
      <c r="F24414" t="s">
        <v>21632</v>
      </c>
    </row>
    <row r="24415" spans="1:6" x14ac:dyDescent="0.25">
      <c r="A24415" t="s">
        <v>6113</v>
      </c>
      <c r="B24415" s="100" t="s">
        <v>19677</v>
      </c>
      <c r="C24415" s="100"/>
      <c r="D24415" s="124"/>
      <c r="E24415" s="157" t="e">
        <f>VLOOKUP(D24415,'SOAT LIQ'!$A$87:$C$3416,3,FALSE)</f>
        <v>#N/A</v>
      </c>
      <c r="F24415" t="s">
        <v>21632</v>
      </c>
    </row>
    <row r="24416" spans="1:6" x14ac:dyDescent="0.25">
      <c r="A24416" t="s">
        <v>6113</v>
      </c>
      <c r="B24416" s="100" t="s">
        <v>19678</v>
      </c>
      <c r="C24416" s="100"/>
      <c r="D24416" s="124"/>
      <c r="E24416" s="157" t="e">
        <f>VLOOKUP(D24416,'SOAT LIQ'!$A$87:$C$3416,3,FALSE)</f>
        <v>#N/A</v>
      </c>
      <c r="F24416" t="s">
        <v>21632</v>
      </c>
    </row>
    <row r="24417" spans="1:6" x14ac:dyDescent="0.25">
      <c r="A24417" t="s">
        <v>6113</v>
      </c>
      <c r="B24417" s="100" t="s">
        <v>19679</v>
      </c>
      <c r="C24417" s="100"/>
      <c r="D24417" s="124"/>
      <c r="E24417" s="157" t="e">
        <f>VLOOKUP(D24417,'SOAT LIQ'!$A$87:$C$3416,3,FALSE)</f>
        <v>#N/A</v>
      </c>
      <c r="F24417" t="s">
        <v>21632</v>
      </c>
    </row>
    <row r="24418" spans="1:6" x14ac:dyDescent="0.25">
      <c r="A24418" t="s">
        <v>6498</v>
      </c>
      <c r="B24418" s="100" t="s">
        <v>20198</v>
      </c>
      <c r="C24418" s="100"/>
      <c r="D24418" s="124"/>
      <c r="E24418" s="157" t="e">
        <f>VLOOKUP(D24418,'SOAT LIQ'!$A$87:$C$3416,3,FALSE)</f>
        <v>#N/A</v>
      </c>
      <c r="F24418" t="s">
        <v>21635</v>
      </c>
    </row>
    <row r="24419" spans="1:6" x14ac:dyDescent="0.25">
      <c r="A24419" t="s">
        <v>6501</v>
      </c>
      <c r="B24419" s="100" t="s">
        <v>20198</v>
      </c>
      <c r="C24419" s="100"/>
      <c r="D24419" s="124"/>
      <c r="E24419" s="157" t="e">
        <f>VLOOKUP(D24419,'SOAT LIQ'!$A$87:$C$3416,3,FALSE)</f>
        <v>#N/A</v>
      </c>
      <c r="F24419" t="s">
        <v>21635</v>
      </c>
    </row>
    <row r="24420" spans="1:6" x14ac:dyDescent="0.25">
      <c r="A24420" t="s">
        <v>4339</v>
      </c>
      <c r="B24420" s="100" t="s">
        <v>4058</v>
      </c>
      <c r="C24420" s="99" t="s">
        <v>14139</v>
      </c>
      <c r="D24420" s="124">
        <v>15140</v>
      </c>
      <c r="E24420" s="157">
        <f>VLOOKUP(D24420,'SOAT LIQ'!$A$87:$C$3416,3,FALSE)</f>
        <v>7</v>
      </c>
      <c r="F24420" t="s">
        <v>21632</v>
      </c>
    </row>
    <row r="24421" spans="1:6" x14ac:dyDescent="0.25">
      <c r="A24421" t="s">
        <v>5142</v>
      </c>
      <c r="B24421" s="100" t="s">
        <v>20199</v>
      </c>
      <c r="C24421" s="100"/>
      <c r="D24421" s="124"/>
      <c r="E24421" s="157" t="e">
        <f>VLOOKUP(D24421,'SOAT LIQ'!$A$87:$C$3416,3,FALSE)</f>
        <v>#N/A</v>
      </c>
      <c r="F24421" t="s">
        <v>21632</v>
      </c>
    </row>
    <row r="24422" spans="1:6" x14ac:dyDescent="0.25">
      <c r="A24422" t="s">
        <v>6570</v>
      </c>
      <c r="B24422" s="100" t="s">
        <v>20200</v>
      </c>
      <c r="C24422" s="100"/>
      <c r="D24422" s="124"/>
      <c r="E24422" s="157" t="e">
        <f>VLOOKUP(D24422,'SOAT LIQ'!$A$87:$C$3416,3,FALSE)</f>
        <v>#N/A</v>
      </c>
    </row>
    <row r="24423" spans="1:6" x14ac:dyDescent="0.25">
      <c r="A24423" t="s">
        <v>10954</v>
      </c>
      <c r="B24423" s="100" t="s">
        <v>20200</v>
      </c>
      <c r="C24423" s="100"/>
      <c r="D24423" s="124"/>
      <c r="E24423" s="157" t="e">
        <f>VLOOKUP(D24423,'SOAT LIQ'!$A$87:$C$3416,3,FALSE)</f>
        <v>#N/A</v>
      </c>
    </row>
    <row r="24424" spans="1:6" x14ac:dyDescent="0.25">
      <c r="A24424" t="s">
        <v>10820</v>
      </c>
      <c r="B24424" s="100" t="s">
        <v>20201</v>
      </c>
      <c r="C24424" s="100"/>
      <c r="D24424" s="124"/>
      <c r="E24424" s="157" t="e">
        <f>VLOOKUP(D24424,'SOAT LIQ'!$A$87:$C$3416,3,FALSE)</f>
        <v>#N/A</v>
      </c>
    </row>
    <row r="24425" spans="1:6" x14ac:dyDescent="0.25">
      <c r="A24425" t="s">
        <v>5965</v>
      </c>
      <c r="B24425" s="100" t="s">
        <v>20201</v>
      </c>
      <c r="C24425" s="100"/>
      <c r="D24425" s="124"/>
      <c r="E24425" s="157" t="e">
        <f>VLOOKUP(D24425,'SOAT LIQ'!$A$87:$C$3416,3,FALSE)</f>
        <v>#N/A</v>
      </c>
      <c r="F24425" t="s">
        <v>21632</v>
      </c>
    </row>
    <row r="24426" spans="1:6" x14ac:dyDescent="0.25">
      <c r="A24426" t="s">
        <v>5965</v>
      </c>
      <c r="B24426" s="100" t="s">
        <v>20202</v>
      </c>
      <c r="C24426" s="100"/>
      <c r="D24426" s="124"/>
      <c r="E24426" s="157" t="e">
        <f>VLOOKUP(D24426,'SOAT LIQ'!$A$87:$C$3416,3,FALSE)</f>
        <v>#N/A</v>
      </c>
      <c r="F24426" t="s">
        <v>21632</v>
      </c>
    </row>
    <row r="24427" spans="1:6" x14ac:dyDescent="0.25">
      <c r="A24427" t="s">
        <v>10820</v>
      </c>
      <c r="B24427" s="100" t="s">
        <v>20203</v>
      </c>
      <c r="C24427" s="100"/>
      <c r="D24427" s="124"/>
      <c r="E24427" s="157" t="e">
        <f>VLOOKUP(D24427,'SOAT LIQ'!$A$87:$C$3416,3,FALSE)</f>
        <v>#N/A</v>
      </c>
      <c r="F24427" t="s">
        <v>21631</v>
      </c>
    </row>
    <row r="24428" spans="1:6" x14ac:dyDescent="0.25">
      <c r="A24428" t="s">
        <v>6570</v>
      </c>
      <c r="B24428" s="100" t="s">
        <v>20203</v>
      </c>
      <c r="C24428" s="100"/>
      <c r="D24428" s="124"/>
      <c r="E24428" s="157" t="e">
        <f>VLOOKUP(D24428,'SOAT LIQ'!$A$87:$C$3416,3,FALSE)</f>
        <v>#N/A</v>
      </c>
      <c r="F24428" t="s">
        <v>21631</v>
      </c>
    </row>
    <row r="24429" spans="1:6" x14ac:dyDescent="0.25">
      <c r="A24429" t="s">
        <v>6034</v>
      </c>
      <c r="B24429" s="100" t="s">
        <v>6029</v>
      </c>
      <c r="C24429" s="99" t="s">
        <v>6030</v>
      </c>
      <c r="D24429" s="124">
        <v>17312</v>
      </c>
      <c r="E24429" s="157">
        <f>VLOOKUP(D24429,'SOAT LIQ'!$A$87:$C$3416,3,FALSE)</f>
        <v>4</v>
      </c>
      <c r="F24429" t="s">
        <v>21632</v>
      </c>
    </row>
    <row r="24430" spans="1:6" x14ac:dyDescent="0.25">
      <c r="A24430" t="s">
        <v>6034</v>
      </c>
      <c r="B24430" s="100" t="s">
        <v>13842</v>
      </c>
      <c r="C24430" s="99" t="s">
        <v>13840</v>
      </c>
      <c r="D24430" s="124">
        <v>17910</v>
      </c>
      <c r="E24430" s="157">
        <f>VLOOKUP(D24430,'SOAT LIQ'!$A$87:$C$3416,3,FALSE)</f>
        <v>4</v>
      </c>
      <c r="F24430" t="s">
        <v>21632</v>
      </c>
    </row>
    <row r="24431" spans="1:6" x14ac:dyDescent="0.25">
      <c r="A24431" t="s">
        <v>5750</v>
      </c>
      <c r="B24431" s="100" t="s">
        <v>10586</v>
      </c>
      <c r="C24431" s="99" t="s">
        <v>10585</v>
      </c>
      <c r="D24431" s="124">
        <v>9601</v>
      </c>
      <c r="E24431" s="157">
        <f>VLOOKUP(D24431,'SOAT LIQ'!$A$87:$C$3416,3,FALSE)</f>
        <v>9</v>
      </c>
      <c r="F24431" t="s">
        <v>21632</v>
      </c>
    </row>
    <row r="24432" spans="1:6" x14ac:dyDescent="0.25">
      <c r="A24432" t="s">
        <v>5841</v>
      </c>
      <c r="B24432" s="100" t="s">
        <v>7055</v>
      </c>
      <c r="C24432" s="99" t="s">
        <v>7054</v>
      </c>
      <c r="D24432" s="124">
        <v>16265</v>
      </c>
      <c r="E24432" s="157">
        <f>VLOOKUP(D24432,'SOAT LIQ'!$A$87:$C$3416,3,FALSE)</f>
        <v>3</v>
      </c>
      <c r="F24432" t="s">
        <v>21632</v>
      </c>
    </row>
    <row r="24433" spans="1:6" x14ac:dyDescent="0.25">
      <c r="A24433" t="s">
        <v>5841</v>
      </c>
      <c r="B24433" s="100" t="s">
        <v>19772</v>
      </c>
      <c r="C24433" s="100"/>
      <c r="D24433" s="124"/>
      <c r="E24433" s="157" t="e">
        <f>VLOOKUP(D24433,'SOAT LIQ'!$A$87:$C$3416,3,FALSE)</f>
        <v>#N/A</v>
      </c>
    </row>
    <row r="24434" spans="1:6" x14ac:dyDescent="0.25">
      <c r="A24434" t="s">
        <v>4339</v>
      </c>
      <c r="B24434" s="100" t="s">
        <v>8718</v>
      </c>
      <c r="C24434" s="99" t="s">
        <v>8719</v>
      </c>
      <c r="D24434" s="124">
        <v>5212</v>
      </c>
      <c r="E24434" s="157">
        <f>VLOOKUP(D24434,'SOAT LIQ'!$A$87:$C$3416,3,FALSE)</f>
        <v>13</v>
      </c>
      <c r="F24434" t="s">
        <v>21632</v>
      </c>
    </row>
    <row r="24435" spans="1:6" x14ac:dyDescent="0.25">
      <c r="A24435" t="s">
        <v>4339</v>
      </c>
      <c r="B24435" s="100" t="s">
        <v>8818</v>
      </c>
      <c r="C24435" s="99" t="s">
        <v>8814</v>
      </c>
      <c r="D24435" s="124">
        <v>6401</v>
      </c>
      <c r="E24435" s="157">
        <f>VLOOKUP(D24435,'SOAT LIQ'!$A$87:$C$3416,3,FALSE)</f>
        <v>8</v>
      </c>
      <c r="F24435" t="s">
        <v>21632</v>
      </c>
    </row>
    <row r="24436" spans="1:6" x14ac:dyDescent="0.25">
      <c r="A24436" t="s">
        <v>14970</v>
      </c>
      <c r="B24436" s="100" t="s">
        <v>18777</v>
      </c>
      <c r="C24436" s="99" t="s">
        <v>15594</v>
      </c>
      <c r="D24436" s="124">
        <v>39360</v>
      </c>
      <c r="E24436" s="157" t="e">
        <f>VLOOKUP(D24436,'SOAT LIQ'!$A$87:$C$3416,3,FALSE)</f>
        <v>#N/A</v>
      </c>
    </row>
    <row r="24437" spans="1:6" x14ac:dyDescent="0.25">
      <c r="A24437" t="s">
        <v>14970</v>
      </c>
      <c r="B24437" s="100" t="s">
        <v>18777</v>
      </c>
      <c r="C24437" s="99" t="s">
        <v>15594</v>
      </c>
      <c r="D24437" s="124">
        <v>39360</v>
      </c>
      <c r="E24437" s="157" t="e">
        <f>VLOOKUP(D24437,'SOAT LIQ'!$A$87:$C$3416,3,FALSE)</f>
        <v>#N/A</v>
      </c>
    </row>
    <row r="24438" spans="1:6" x14ac:dyDescent="0.25">
      <c r="A24438" t="s">
        <v>14957</v>
      </c>
      <c r="B24438" s="100" t="s">
        <v>18777</v>
      </c>
      <c r="C24438" s="99" t="s">
        <v>15594</v>
      </c>
      <c r="D24438" s="124">
        <v>39360</v>
      </c>
      <c r="E24438" s="157" t="e">
        <f>VLOOKUP(D24438,'SOAT LIQ'!$A$87:$C$3416,3,FALSE)</f>
        <v>#N/A</v>
      </c>
    </row>
    <row r="24439" spans="1:6" x14ac:dyDescent="0.25">
      <c r="A24439" t="s">
        <v>14964</v>
      </c>
      <c r="B24439" s="100" t="s">
        <v>18777</v>
      </c>
      <c r="C24439" s="99" t="s">
        <v>15594</v>
      </c>
      <c r="D24439" s="124">
        <v>39360</v>
      </c>
      <c r="E24439" s="157" t="e">
        <f>VLOOKUP(D24439,'SOAT LIQ'!$A$87:$C$3416,3,FALSE)</f>
        <v>#N/A</v>
      </c>
    </row>
    <row r="24440" spans="1:6" x14ac:dyDescent="0.25">
      <c r="A24440" t="s">
        <v>14958</v>
      </c>
      <c r="B24440" s="100" t="s">
        <v>18777</v>
      </c>
      <c r="C24440" s="99" t="s">
        <v>15594</v>
      </c>
      <c r="D24440" s="124">
        <v>39360</v>
      </c>
      <c r="E24440" s="157" t="e">
        <f>VLOOKUP(D24440,'SOAT LIQ'!$A$87:$C$3416,3,FALSE)</f>
        <v>#N/A</v>
      </c>
    </row>
    <row r="24441" spans="1:6" x14ac:dyDescent="0.25">
      <c r="A24441" t="s">
        <v>10986</v>
      </c>
      <c r="B24441" s="100" t="s">
        <v>18777</v>
      </c>
      <c r="C24441" s="99" t="s">
        <v>15594</v>
      </c>
      <c r="D24441" s="124">
        <v>39360</v>
      </c>
      <c r="E24441" s="157" t="e">
        <f>VLOOKUP(D24441,'SOAT LIQ'!$A$87:$C$3416,3,FALSE)</f>
        <v>#N/A</v>
      </c>
    </row>
    <row r="24442" spans="1:6" x14ac:dyDescent="0.25">
      <c r="A24442" t="s">
        <v>14486</v>
      </c>
      <c r="B24442" s="100" t="s">
        <v>18777</v>
      </c>
      <c r="C24442" s="99" t="s">
        <v>15594</v>
      </c>
      <c r="D24442" s="124">
        <v>39360</v>
      </c>
      <c r="E24442" s="157" t="e">
        <f>VLOOKUP(D24442,'SOAT LIQ'!$A$87:$C$3416,3,FALSE)</f>
        <v>#N/A</v>
      </c>
    </row>
    <row r="24443" spans="1:6" x14ac:dyDescent="0.25">
      <c r="A24443" t="s">
        <v>14971</v>
      </c>
      <c r="B24443" s="100" t="s">
        <v>18777</v>
      </c>
      <c r="C24443" s="99" t="s">
        <v>15594</v>
      </c>
      <c r="D24443" s="124">
        <v>39360</v>
      </c>
      <c r="E24443" s="157" t="e">
        <f>VLOOKUP(D24443,'SOAT LIQ'!$A$87:$C$3416,3,FALSE)</f>
        <v>#N/A</v>
      </c>
    </row>
    <row r="24444" spans="1:6" x14ac:dyDescent="0.25">
      <c r="A24444" t="s">
        <v>10954</v>
      </c>
      <c r="B24444" s="100" t="s">
        <v>18777</v>
      </c>
      <c r="C24444" s="99" t="s">
        <v>15594</v>
      </c>
      <c r="D24444" s="124">
        <v>39360</v>
      </c>
      <c r="E24444" s="157" t="e">
        <f>VLOOKUP(D24444,'SOAT LIQ'!$A$87:$C$3416,3,FALSE)</f>
        <v>#N/A</v>
      </c>
    </row>
    <row r="24445" spans="1:6" x14ac:dyDescent="0.25">
      <c r="A24445" t="s">
        <v>8489</v>
      </c>
      <c r="B24445" s="100" t="s">
        <v>19655</v>
      </c>
      <c r="C24445" s="99" t="s">
        <v>4215</v>
      </c>
      <c r="D24445" s="124">
        <v>38222</v>
      </c>
      <c r="E24445" s="157" t="e">
        <f>VLOOKUP(D24445,'SOAT LIQ'!$A$87:$C$3416,3,FALSE)</f>
        <v>#N/A</v>
      </c>
    </row>
    <row r="24446" spans="1:6" x14ac:dyDescent="0.25">
      <c r="A24446" t="s">
        <v>8489</v>
      </c>
      <c r="B24446" s="100" t="s">
        <v>19656</v>
      </c>
      <c r="C24446" s="99" t="s">
        <v>4217</v>
      </c>
      <c r="D24446" s="124">
        <v>38224</v>
      </c>
      <c r="E24446" s="157" t="e">
        <f>VLOOKUP(D24446,'SOAT LIQ'!$A$87:$C$3416,3,FALSE)</f>
        <v>#N/A</v>
      </c>
    </row>
    <row r="24447" spans="1:6" x14ac:dyDescent="0.25">
      <c r="A24447" t="s">
        <v>8489</v>
      </c>
      <c r="B24447" s="100" t="s">
        <v>19657</v>
      </c>
      <c r="C24447" s="99" t="s">
        <v>4216</v>
      </c>
      <c r="D24447" s="124">
        <v>38223</v>
      </c>
      <c r="E24447" s="157" t="e">
        <f>VLOOKUP(D24447,'SOAT LIQ'!$A$87:$C$3416,3,FALSE)</f>
        <v>#N/A</v>
      </c>
    </row>
    <row r="24448" spans="1:6" x14ac:dyDescent="0.25">
      <c r="A24448" t="s">
        <v>8489</v>
      </c>
      <c r="B24448" s="100" t="s">
        <v>19658</v>
      </c>
      <c r="C24448" s="99" t="s">
        <v>4214</v>
      </c>
      <c r="D24448" s="124">
        <v>38221</v>
      </c>
      <c r="E24448" s="157" t="e">
        <f>VLOOKUP(D24448,'SOAT LIQ'!$A$87:$C$3416,3,FALSE)</f>
        <v>#N/A</v>
      </c>
    </row>
    <row r="24449" spans="1:6" x14ac:dyDescent="0.25">
      <c r="A24449" t="s">
        <v>8489</v>
      </c>
      <c r="B24449" s="100" t="s">
        <v>19651</v>
      </c>
      <c r="C24449" s="99" t="s">
        <v>4219</v>
      </c>
      <c r="D24449" s="124">
        <v>38232</v>
      </c>
      <c r="E24449" s="157" t="e">
        <f>VLOOKUP(D24449,'SOAT LIQ'!$A$87:$C$3416,3,FALSE)</f>
        <v>#N/A</v>
      </c>
    </row>
    <row r="24450" spans="1:6" x14ac:dyDescent="0.25">
      <c r="A24450" t="s">
        <v>8489</v>
      </c>
      <c r="B24450" s="100" t="s">
        <v>19652</v>
      </c>
      <c r="C24450" s="99" t="s">
        <v>4221</v>
      </c>
      <c r="D24450" s="124">
        <v>38234</v>
      </c>
      <c r="E24450" s="157" t="e">
        <f>VLOOKUP(D24450,'SOAT LIQ'!$A$87:$C$3416,3,FALSE)</f>
        <v>#N/A</v>
      </c>
    </row>
    <row r="24451" spans="1:6" x14ac:dyDescent="0.25">
      <c r="A24451" t="s">
        <v>8489</v>
      </c>
      <c r="B24451" s="100" t="s">
        <v>19653</v>
      </c>
      <c r="C24451" s="99" t="s">
        <v>4220</v>
      </c>
      <c r="D24451" s="124">
        <v>38233</v>
      </c>
      <c r="E24451" s="157" t="e">
        <f>VLOOKUP(D24451,'SOAT LIQ'!$A$87:$C$3416,3,FALSE)</f>
        <v>#N/A</v>
      </c>
    </row>
    <row r="24452" spans="1:6" x14ac:dyDescent="0.25">
      <c r="A24452" t="s">
        <v>8489</v>
      </c>
      <c r="B24452" s="100" t="s">
        <v>19654</v>
      </c>
      <c r="C24452" s="99" t="s">
        <v>4218</v>
      </c>
      <c r="D24452" s="124">
        <v>38231</v>
      </c>
      <c r="E24452" s="157" t="e">
        <f>VLOOKUP(D24452,'SOAT LIQ'!$A$87:$C$3416,3,FALSE)</f>
        <v>#N/A</v>
      </c>
    </row>
    <row r="24453" spans="1:6" x14ac:dyDescent="0.25">
      <c r="A24453" t="s">
        <v>5704</v>
      </c>
      <c r="B24453" s="100" t="s">
        <v>18824</v>
      </c>
      <c r="C24453" s="99" t="s">
        <v>4418</v>
      </c>
      <c r="D24453" s="124">
        <v>37203</v>
      </c>
      <c r="E24453" s="157" t="e">
        <f>VLOOKUP(D24453,'SOAT LIQ'!$A$87:$C$3416,3,FALSE)</f>
        <v>#N/A</v>
      </c>
    </row>
    <row r="24454" spans="1:6" x14ac:dyDescent="0.25">
      <c r="A24454" t="s">
        <v>5578</v>
      </c>
      <c r="B24454" s="100" t="s">
        <v>18584</v>
      </c>
      <c r="C24454" s="99" t="s">
        <v>18583</v>
      </c>
      <c r="D24454" s="124">
        <v>37507</v>
      </c>
      <c r="E24454" s="157" t="e">
        <f>VLOOKUP(D24454,'SOAT LIQ'!$A$87:$C$3416,3,FALSE)</f>
        <v>#N/A</v>
      </c>
    </row>
    <row r="24455" spans="1:6" x14ac:dyDescent="0.25">
      <c r="A24455" t="s">
        <v>5579</v>
      </c>
      <c r="B24455" s="100" t="s">
        <v>18584</v>
      </c>
      <c r="C24455" s="99" t="s">
        <v>18583</v>
      </c>
      <c r="D24455" s="124">
        <v>37507</v>
      </c>
      <c r="E24455" s="157" t="e">
        <f>VLOOKUP(D24455,'SOAT LIQ'!$A$87:$C$3416,3,FALSE)</f>
        <v>#N/A</v>
      </c>
    </row>
    <row r="24456" spans="1:6" x14ac:dyDescent="0.25">
      <c r="A24456" t="s">
        <v>5809</v>
      </c>
      <c r="B24456" s="100" t="s">
        <v>15514</v>
      </c>
      <c r="C24456" s="99" t="s">
        <v>15513</v>
      </c>
      <c r="D24456" s="124">
        <v>36111</v>
      </c>
      <c r="E24456" s="157" t="e">
        <f>VLOOKUP(D24456,'SOAT LIQ'!$A$87:$C$3416,3,FALSE)</f>
        <v>#N/A</v>
      </c>
      <c r="F24456" t="s">
        <v>21632</v>
      </c>
    </row>
    <row r="24457" spans="1:6" x14ac:dyDescent="0.25">
      <c r="A24457" t="s">
        <v>8489</v>
      </c>
      <c r="B24457" s="100" t="s">
        <v>15396</v>
      </c>
      <c r="C24457" s="99" t="s">
        <v>15395</v>
      </c>
      <c r="D24457" s="124">
        <v>39144</v>
      </c>
      <c r="E24457" s="157" t="e">
        <f>VLOOKUP(D24457,'SOAT LIQ'!$A$87:$C$3416,3,FALSE)</f>
        <v>#N/A</v>
      </c>
    </row>
    <row r="24458" spans="1:6" x14ac:dyDescent="0.25">
      <c r="A24458" t="s">
        <v>8489</v>
      </c>
      <c r="B24458" s="100" t="s">
        <v>20109</v>
      </c>
      <c r="C24458" s="100"/>
      <c r="D24458" s="124"/>
      <c r="E24458" s="157" t="e">
        <f>VLOOKUP(D24458,'SOAT LIQ'!$A$87:$C$3416,3,FALSE)</f>
        <v>#N/A</v>
      </c>
    </row>
    <row r="24459" spans="1:6" x14ac:dyDescent="0.25">
      <c r="A24459" t="s">
        <v>8489</v>
      </c>
      <c r="B24459" s="100" t="s">
        <v>20110</v>
      </c>
      <c r="C24459" s="100"/>
      <c r="D24459" s="124"/>
      <c r="E24459" s="157" t="e">
        <f>VLOOKUP(D24459,'SOAT LIQ'!$A$87:$C$3416,3,FALSE)</f>
        <v>#N/A</v>
      </c>
    </row>
    <row r="24460" spans="1:6" x14ac:dyDescent="0.25">
      <c r="A24460" t="s">
        <v>8489</v>
      </c>
      <c r="B24460" s="100" t="s">
        <v>20111</v>
      </c>
      <c r="C24460" s="100"/>
      <c r="D24460" s="124"/>
      <c r="E24460" s="157" t="e">
        <f>VLOOKUP(D24460,'SOAT LIQ'!$A$87:$C$3416,3,FALSE)</f>
        <v>#N/A</v>
      </c>
    </row>
    <row r="24461" spans="1:6" x14ac:dyDescent="0.25">
      <c r="A24461" t="s">
        <v>6034</v>
      </c>
      <c r="B24461" s="100" t="s">
        <v>14511</v>
      </c>
      <c r="C24461" s="99" t="s">
        <v>14512</v>
      </c>
      <c r="D24461" s="124">
        <v>21323</v>
      </c>
      <c r="E24461" s="157" t="e">
        <f>VLOOKUP(D24461,'SOAT LIQ'!$A$87:$C$3416,3,FALSE)</f>
        <v>#N/A</v>
      </c>
    </row>
    <row r="24462" spans="1:6" x14ac:dyDescent="0.25">
      <c r="A24462" t="s">
        <v>11060</v>
      </c>
      <c r="B24462" s="100" t="s">
        <v>14118</v>
      </c>
      <c r="C24462" s="100"/>
      <c r="D24462" s="124">
        <v>15230</v>
      </c>
      <c r="E24462" s="157">
        <f>VLOOKUP(D24462,'SOAT LIQ'!$A$87:$C$3416,3,FALSE)</f>
        <v>6</v>
      </c>
      <c r="F24462" t="s">
        <v>21632</v>
      </c>
    </row>
    <row r="24463" spans="1:6" x14ac:dyDescent="0.25">
      <c r="A24463" t="s">
        <v>11060</v>
      </c>
      <c r="B24463" s="100" t="s">
        <v>14115</v>
      </c>
      <c r="C24463" s="99" t="s">
        <v>14116</v>
      </c>
      <c r="D24463" s="124">
        <v>15230</v>
      </c>
      <c r="E24463" s="157">
        <f>VLOOKUP(D24463,'SOAT LIQ'!$A$87:$C$3416,3,FALSE)</f>
        <v>6</v>
      </c>
      <c r="F24463" t="s">
        <v>21632</v>
      </c>
    </row>
    <row r="24464" spans="1:6" x14ac:dyDescent="0.25">
      <c r="A24464" t="s">
        <v>11060</v>
      </c>
      <c r="B24464" s="100" t="s">
        <v>14120</v>
      </c>
      <c r="C24464" s="99" t="s">
        <v>14119</v>
      </c>
      <c r="D24464" s="124">
        <v>15130</v>
      </c>
      <c r="E24464" s="157">
        <f>VLOOKUP(D24464,'SOAT LIQ'!$A$87:$C$3416,3,FALSE)</f>
        <v>8</v>
      </c>
      <c r="F24464" t="s">
        <v>21632</v>
      </c>
    </row>
    <row r="24465" spans="1:6" x14ac:dyDescent="0.25">
      <c r="A24465" t="s">
        <v>11060</v>
      </c>
      <c r="B24465" s="100" t="s">
        <v>14122</v>
      </c>
      <c r="C24465" s="99" t="s">
        <v>14121</v>
      </c>
      <c r="D24465" s="124">
        <v>15132</v>
      </c>
      <c r="E24465" s="157">
        <f>VLOOKUP(D24465,'SOAT LIQ'!$A$87:$C$3416,3,FALSE)</f>
        <v>13</v>
      </c>
      <c r="F24465" t="s">
        <v>21632</v>
      </c>
    </row>
    <row r="24466" spans="1:6" x14ac:dyDescent="0.25">
      <c r="A24466" t="s">
        <v>11060</v>
      </c>
      <c r="B24466" s="100" t="s">
        <v>14124</v>
      </c>
      <c r="C24466" s="99" t="s">
        <v>14123</v>
      </c>
      <c r="D24466" s="124">
        <v>15132</v>
      </c>
      <c r="E24466" s="157">
        <f>VLOOKUP(D24466,'SOAT LIQ'!$A$87:$C$3416,3,FALSE)</f>
        <v>13</v>
      </c>
      <c r="F24466" t="s">
        <v>21632</v>
      </c>
    </row>
    <row r="24467" spans="1:6" x14ac:dyDescent="0.25">
      <c r="A24467" t="s">
        <v>11060</v>
      </c>
      <c r="B24467" s="100" t="s">
        <v>14126</v>
      </c>
      <c r="C24467" s="99" t="s">
        <v>14125</v>
      </c>
      <c r="D24467" s="124">
        <v>15132</v>
      </c>
      <c r="E24467" s="157">
        <f>VLOOKUP(D24467,'SOAT LIQ'!$A$87:$C$3416,3,FALSE)</f>
        <v>13</v>
      </c>
      <c r="F24467" t="s">
        <v>21632</v>
      </c>
    </row>
    <row r="24468" spans="1:6" x14ac:dyDescent="0.25">
      <c r="A24468" t="s">
        <v>11060</v>
      </c>
      <c r="B24468" s="100" t="s">
        <v>14191</v>
      </c>
      <c r="C24468" s="99" t="s">
        <v>14190</v>
      </c>
      <c r="D24468" s="124">
        <v>15172</v>
      </c>
      <c r="E24468" s="157">
        <f>VLOOKUP(D24468,'SOAT LIQ'!$A$87:$C$3416,3,FALSE)</f>
        <v>6</v>
      </c>
      <c r="F24468" t="s">
        <v>21632</v>
      </c>
    </row>
    <row r="24469" spans="1:6" x14ac:dyDescent="0.25">
      <c r="A24469" t="s">
        <v>11060</v>
      </c>
      <c r="B24469" s="100" t="s">
        <v>14165</v>
      </c>
      <c r="C24469" s="99" t="s">
        <v>14164</v>
      </c>
      <c r="D24469" s="124">
        <v>37402</v>
      </c>
      <c r="E24469" s="157" t="e">
        <f>VLOOKUP(D24469,'SOAT LIQ'!$A$87:$C$3416,3,FALSE)</f>
        <v>#N/A</v>
      </c>
      <c r="F24469" t="s">
        <v>21632</v>
      </c>
    </row>
    <row r="24470" spans="1:6" x14ac:dyDescent="0.25">
      <c r="A24470" t="s">
        <v>5704</v>
      </c>
      <c r="B24470" s="100" t="s">
        <v>13970</v>
      </c>
      <c r="C24470" s="99" t="s">
        <v>13954</v>
      </c>
      <c r="D24470" s="124">
        <v>15109</v>
      </c>
      <c r="E24470" s="157">
        <f>VLOOKUP(D24470,'SOAT LIQ'!$A$87:$C$3416,3,FALSE)</f>
        <v>3</v>
      </c>
      <c r="F24470" t="s">
        <v>21632</v>
      </c>
    </row>
    <row r="24471" spans="1:6" x14ac:dyDescent="0.25">
      <c r="A24471" t="s">
        <v>5704</v>
      </c>
      <c r="B24471" s="100" t="s">
        <v>13969</v>
      </c>
      <c r="C24471" s="99" t="s">
        <v>13954</v>
      </c>
      <c r="D24471" s="124">
        <v>15109</v>
      </c>
      <c r="E24471" s="157">
        <f>VLOOKUP(D24471,'SOAT LIQ'!$A$87:$C$3416,3,FALSE)</f>
        <v>3</v>
      </c>
      <c r="F24471" t="s">
        <v>21632</v>
      </c>
    </row>
    <row r="24472" spans="1:6" x14ac:dyDescent="0.25">
      <c r="A24472" t="s">
        <v>6113</v>
      </c>
      <c r="B24472" s="100" t="s">
        <v>13963</v>
      </c>
      <c r="C24472" s="99" t="s">
        <v>13962</v>
      </c>
      <c r="D24472" s="124">
        <v>37804</v>
      </c>
      <c r="E24472" s="157" t="e">
        <f>VLOOKUP(D24472,'SOAT LIQ'!$A$87:$C$3416,3,FALSE)</f>
        <v>#N/A</v>
      </c>
      <c r="F24472" t="s">
        <v>21632</v>
      </c>
    </row>
    <row r="24473" spans="1:6" x14ac:dyDescent="0.25">
      <c r="A24473" t="s">
        <v>6034</v>
      </c>
      <c r="B24473" s="100" t="s">
        <v>13950</v>
      </c>
      <c r="C24473" s="99" t="s">
        <v>13949</v>
      </c>
      <c r="D24473" s="124">
        <v>15101</v>
      </c>
      <c r="E24473" s="157">
        <f>VLOOKUP(D24473,'SOAT LIQ'!$A$87:$C$3416,3,FALSE)</f>
        <v>4</v>
      </c>
      <c r="F24473" t="s">
        <v>21632</v>
      </c>
    </row>
    <row r="24474" spans="1:6" x14ac:dyDescent="0.25">
      <c r="A24474" t="s">
        <v>6034</v>
      </c>
      <c r="B24474" s="100" t="s">
        <v>13948</v>
      </c>
      <c r="C24474" s="99" t="s">
        <v>13947</v>
      </c>
      <c r="D24474" s="124">
        <v>37404</v>
      </c>
      <c r="E24474" s="157" t="e">
        <f>VLOOKUP(D24474,'SOAT LIQ'!$A$87:$C$3416,3,FALSE)</f>
        <v>#N/A</v>
      </c>
    </row>
    <row r="24475" spans="1:6" x14ac:dyDescent="0.25">
      <c r="A24475" t="s">
        <v>5773</v>
      </c>
      <c r="B24475" s="100" t="s">
        <v>13922</v>
      </c>
      <c r="C24475" s="99" t="s">
        <v>13921</v>
      </c>
      <c r="D24475" s="124">
        <v>10102</v>
      </c>
      <c r="E24475" s="157">
        <f>VLOOKUP(D24475,'SOAT LIQ'!$A$87:$C$3416,3,FALSE)</f>
        <v>4</v>
      </c>
      <c r="F24475" t="s">
        <v>21632</v>
      </c>
    </row>
    <row r="24476" spans="1:6" x14ac:dyDescent="0.25">
      <c r="A24476" t="s">
        <v>5773</v>
      </c>
      <c r="B24476" s="100" t="s">
        <v>13920</v>
      </c>
      <c r="C24476" s="99" t="s">
        <v>13921</v>
      </c>
      <c r="D24476" s="124">
        <v>10102</v>
      </c>
      <c r="E24476" s="157">
        <f>VLOOKUP(D24476,'SOAT LIQ'!$A$87:$C$3416,3,FALSE)</f>
        <v>4</v>
      </c>
      <c r="F24476" t="s">
        <v>21632</v>
      </c>
    </row>
    <row r="24477" spans="1:6" x14ac:dyDescent="0.25">
      <c r="A24477" t="s">
        <v>5773</v>
      </c>
      <c r="B24477" s="100" t="s">
        <v>13911</v>
      </c>
      <c r="C24477" s="99" t="s">
        <v>13908</v>
      </c>
      <c r="D24477" s="124">
        <v>15140</v>
      </c>
      <c r="E24477" s="157">
        <f>VLOOKUP(D24477,'SOAT LIQ'!$A$87:$C$3416,3,FALSE)</f>
        <v>7</v>
      </c>
      <c r="F24477" t="s">
        <v>21632</v>
      </c>
    </row>
    <row r="24478" spans="1:6" x14ac:dyDescent="0.25">
      <c r="A24478" t="s">
        <v>5904</v>
      </c>
      <c r="B24478" s="100" t="s">
        <v>13911</v>
      </c>
      <c r="C24478" s="99" t="s">
        <v>13908</v>
      </c>
      <c r="D24478" s="124">
        <v>15140</v>
      </c>
      <c r="E24478" s="157">
        <f>VLOOKUP(D24478,'SOAT LIQ'!$A$87:$C$3416,3,FALSE)</f>
        <v>7</v>
      </c>
      <c r="F24478" t="s">
        <v>21632</v>
      </c>
    </row>
    <row r="24479" spans="1:6" x14ac:dyDescent="0.25">
      <c r="A24479" t="s">
        <v>5904</v>
      </c>
      <c r="B24479" s="100" t="s">
        <v>13910</v>
      </c>
      <c r="C24479" s="99" t="s">
        <v>13908</v>
      </c>
      <c r="D24479" s="124">
        <v>15140</v>
      </c>
      <c r="E24479" s="157">
        <f>VLOOKUP(D24479,'SOAT LIQ'!$A$87:$C$3416,3,FALSE)</f>
        <v>7</v>
      </c>
      <c r="F24479" t="s">
        <v>21632</v>
      </c>
    </row>
    <row r="24480" spans="1:6" x14ac:dyDescent="0.25">
      <c r="A24480" t="s">
        <v>5773</v>
      </c>
      <c r="B24480" s="100" t="s">
        <v>13895</v>
      </c>
      <c r="C24480" s="99" t="s">
        <v>13896</v>
      </c>
      <c r="D24480" s="124">
        <v>10112</v>
      </c>
      <c r="E24480" s="157">
        <f>VLOOKUP(D24480,'SOAT LIQ'!$A$87:$C$3416,3,FALSE)</f>
        <v>11</v>
      </c>
      <c r="F24480" t="s">
        <v>21632</v>
      </c>
    </row>
    <row r="24481" spans="1:6" x14ac:dyDescent="0.25">
      <c r="A24481" t="s">
        <v>5773</v>
      </c>
      <c r="B24481" s="100" t="s">
        <v>13894</v>
      </c>
      <c r="C24481" s="99" t="s">
        <v>13893</v>
      </c>
      <c r="D24481" s="124">
        <v>10113</v>
      </c>
      <c r="E24481" s="157">
        <f>VLOOKUP(D24481,'SOAT LIQ'!$A$87:$C$3416,3,FALSE)</f>
        <v>12</v>
      </c>
      <c r="F24481" t="s">
        <v>21632</v>
      </c>
    </row>
    <row r="24482" spans="1:6" x14ac:dyDescent="0.25">
      <c r="A24482" t="s">
        <v>15060</v>
      </c>
      <c r="B24482" s="100" t="s">
        <v>20204</v>
      </c>
      <c r="C24482" s="100"/>
      <c r="D24482" s="124"/>
      <c r="E24482" s="157" t="e">
        <f>VLOOKUP(D24482,'SOAT LIQ'!$A$87:$C$3416,3,FALSE)</f>
        <v>#N/A</v>
      </c>
    </row>
    <row r="24483" spans="1:6" x14ac:dyDescent="0.25">
      <c r="A24483" t="s">
        <v>15033</v>
      </c>
      <c r="B24483" s="100" t="s">
        <v>20204</v>
      </c>
      <c r="C24483" s="100"/>
      <c r="D24483" s="124"/>
      <c r="E24483" s="157" t="e">
        <f>VLOOKUP(D24483,'SOAT LIQ'!$A$87:$C$3416,3,FALSE)</f>
        <v>#N/A</v>
      </c>
    </row>
    <row r="24484" spans="1:6" x14ac:dyDescent="0.25">
      <c r="A24484" t="s">
        <v>5968</v>
      </c>
      <c r="B24484" s="100" t="s">
        <v>15247</v>
      </c>
      <c r="C24484" s="99" t="s">
        <v>6679</v>
      </c>
      <c r="D24484" s="124">
        <v>39143</v>
      </c>
      <c r="E24484" s="157" t="e">
        <f>VLOOKUP(D24484,'SOAT LIQ'!$A$87:$C$3416,3,FALSE)</f>
        <v>#N/A</v>
      </c>
      <c r="F24484" t="s">
        <v>21631</v>
      </c>
    </row>
    <row r="24485" spans="1:6" x14ac:dyDescent="0.25">
      <c r="A24485" t="s">
        <v>15064</v>
      </c>
      <c r="B24485" s="100" t="s">
        <v>15247</v>
      </c>
      <c r="C24485" s="99" t="s">
        <v>6679</v>
      </c>
      <c r="D24485" s="124">
        <v>39143</v>
      </c>
      <c r="E24485" s="157" t="e">
        <f>VLOOKUP(D24485,'SOAT LIQ'!$A$87:$C$3416,3,FALSE)</f>
        <v>#N/A</v>
      </c>
      <c r="F24485" t="s">
        <v>21631</v>
      </c>
    </row>
    <row r="24486" spans="1:6" x14ac:dyDescent="0.25">
      <c r="A24486" t="s">
        <v>5509</v>
      </c>
      <c r="B24486" s="100" t="s">
        <v>20205</v>
      </c>
      <c r="C24486" s="99" t="s">
        <v>4178</v>
      </c>
      <c r="D24486" s="124"/>
      <c r="E24486" s="157" t="e">
        <f>VLOOKUP(D24486,'SOAT LIQ'!$A$87:$C$3416,3,FALSE)</f>
        <v>#N/A</v>
      </c>
      <c r="F24486" t="s">
        <v>5509</v>
      </c>
    </row>
    <row r="24487" spans="1:6" x14ac:dyDescent="0.25">
      <c r="A24487" t="s">
        <v>5508</v>
      </c>
      <c r="B24487" s="100" t="s">
        <v>20205</v>
      </c>
      <c r="C24487" s="99" t="s">
        <v>4178</v>
      </c>
      <c r="D24487" s="124"/>
      <c r="E24487" s="157" t="e">
        <f>VLOOKUP(D24487,'SOAT LIQ'!$A$87:$C$3416,3,FALSE)</f>
        <v>#N/A</v>
      </c>
      <c r="F24487" t="s">
        <v>21632</v>
      </c>
    </row>
    <row r="24488" spans="1:6" x14ac:dyDescent="0.25">
      <c r="A24488" t="s">
        <v>5924</v>
      </c>
      <c r="B24488" s="100" t="s">
        <v>20206</v>
      </c>
      <c r="C24488" s="100"/>
      <c r="D24488" s="124"/>
      <c r="E24488" s="157" t="e">
        <f>VLOOKUP(D24488,'SOAT LIQ'!$A$87:$C$3416,3,FALSE)</f>
        <v>#N/A</v>
      </c>
      <c r="F24488" t="s">
        <v>21632</v>
      </c>
    </row>
    <row r="24489" spans="1:6" x14ac:dyDescent="0.25">
      <c r="A24489" t="s">
        <v>5773</v>
      </c>
      <c r="B24489" s="100" t="s">
        <v>20206</v>
      </c>
      <c r="C24489" s="100"/>
      <c r="D24489" s="124"/>
      <c r="E24489" s="157" t="e">
        <f>VLOOKUP(D24489,'SOAT LIQ'!$A$87:$C$3416,3,FALSE)</f>
        <v>#N/A</v>
      </c>
      <c r="F24489" t="s">
        <v>21632</v>
      </c>
    </row>
    <row r="24490" spans="1:6" x14ac:dyDescent="0.25">
      <c r="A24490" t="s">
        <v>5904</v>
      </c>
      <c r="B24490" s="100" t="s">
        <v>20206</v>
      </c>
      <c r="C24490" s="100"/>
      <c r="D24490" s="124"/>
      <c r="E24490" s="157" t="e">
        <f>VLOOKUP(D24490,'SOAT LIQ'!$A$87:$C$3416,3,FALSE)</f>
        <v>#N/A</v>
      </c>
      <c r="F24490" t="s">
        <v>21632</v>
      </c>
    </row>
    <row r="24491" spans="1:6" x14ac:dyDescent="0.25">
      <c r="A24491" t="s">
        <v>5773</v>
      </c>
      <c r="B24491" s="100" t="s">
        <v>13891</v>
      </c>
      <c r="C24491" s="99" t="s">
        <v>13892</v>
      </c>
      <c r="D24491" s="124">
        <v>10112</v>
      </c>
      <c r="E24491" s="157">
        <f>VLOOKUP(D24491,'SOAT LIQ'!$A$87:$C$3416,3,FALSE)</f>
        <v>11</v>
      </c>
      <c r="F24491" t="s">
        <v>21632</v>
      </c>
    </row>
    <row r="24492" spans="1:6" x14ac:dyDescent="0.25">
      <c r="A24492" t="s">
        <v>5773</v>
      </c>
      <c r="B24492" s="100" t="s">
        <v>4940</v>
      </c>
      <c r="C24492" s="99" t="s">
        <v>13890</v>
      </c>
      <c r="D24492" s="124">
        <v>10112</v>
      </c>
      <c r="E24492" s="157">
        <f>VLOOKUP(D24492,'SOAT LIQ'!$A$87:$C$3416,3,FALSE)</f>
        <v>11</v>
      </c>
      <c r="F24492" t="s">
        <v>21632</v>
      </c>
    </row>
    <row r="24493" spans="1:6" x14ac:dyDescent="0.25">
      <c r="A24493" t="s">
        <v>5773</v>
      </c>
      <c r="B24493" s="100" t="s">
        <v>20193</v>
      </c>
      <c r="C24493" s="100"/>
      <c r="D24493" s="124"/>
      <c r="E24493" s="157" t="e">
        <f>VLOOKUP(D24493,'SOAT LIQ'!$A$87:$C$3416,3,FALSE)</f>
        <v>#N/A</v>
      </c>
      <c r="F24493" t="s">
        <v>21632</v>
      </c>
    </row>
    <row r="24494" spans="1:6" x14ac:dyDescent="0.25">
      <c r="A24494" t="s">
        <v>5773</v>
      </c>
      <c r="B24494" s="100" t="s">
        <v>13887</v>
      </c>
      <c r="C24494" s="99" t="s">
        <v>13882</v>
      </c>
      <c r="D24494" s="124">
        <v>10112</v>
      </c>
      <c r="E24494" s="157">
        <f>VLOOKUP(D24494,'SOAT LIQ'!$A$87:$C$3416,3,FALSE)</f>
        <v>11</v>
      </c>
      <c r="F24494" t="s">
        <v>21632</v>
      </c>
    </row>
    <row r="24495" spans="1:6" x14ac:dyDescent="0.25">
      <c r="A24495" t="s">
        <v>5773</v>
      </c>
      <c r="B24495" s="100" t="s">
        <v>13886</v>
      </c>
      <c r="C24495" s="99" t="s">
        <v>13885</v>
      </c>
      <c r="D24495" s="124">
        <v>10112</v>
      </c>
      <c r="E24495" s="157">
        <f>VLOOKUP(D24495,'SOAT LIQ'!$A$87:$C$3416,3,FALSE)</f>
        <v>11</v>
      </c>
      <c r="F24495" t="s">
        <v>21632</v>
      </c>
    </row>
    <row r="24496" spans="1:6" x14ac:dyDescent="0.25">
      <c r="A24496" t="s">
        <v>5922</v>
      </c>
      <c r="B24496" s="100" t="s">
        <v>13884</v>
      </c>
      <c r="C24496" s="99" t="s">
        <v>13882</v>
      </c>
      <c r="D24496" s="124">
        <v>10112</v>
      </c>
      <c r="E24496" s="157">
        <f>VLOOKUP(D24496,'SOAT LIQ'!$A$87:$C$3416,3,FALSE)</f>
        <v>11</v>
      </c>
      <c r="F24496" t="s">
        <v>21632</v>
      </c>
    </row>
    <row r="24497" spans="1:6" x14ac:dyDescent="0.25">
      <c r="A24497" t="s">
        <v>5773</v>
      </c>
      <c r="B24497" s="100" t="s">
        <v>13884</v>
      </c>
      <c r="C24497" s="99" t="s">
        <v>13882</v>
      </c>
      <c r="D24497" s="124">
        <v>10112</v>
      </c>
      <c r="E24497" s="157">
        <f>VLOOKUP(D24497,'SOAT LIQ'!$A$87:$C$3416,3,FALSE)</f>
        <v>11</v>
      </c>
      <c r="F24497" t="s">
        <v>21632</v>
      </c>
    </row>
    <row r="24498" spans="1:6" x14ac:dyDescent="0.25">
      <c r="A24498" t="s">
        <v>5773</v>
      </c>
      <c r="B24498" s="100" t="s">
        <v>13883</v>
      </c>
      <c r="C24498" s="99" t="s">
        <v>13882</v>
      </c>
      <c r="D24498" s="124">
        <v>10112</v>
      </c>
      <c r="E24498" s="157">
        <f>VLOOKUP(D24498,'SOAT LIQ'!$A$87:$C$3416,3,FALSE)</f>
        <v>11</v>
      </c>
      <c r="F24498" t="s">
        <v>21632</v>
      </c>
    </row>
    <row r="24499" spans="1:6" x14ac:dyDescent="0.25">
      <c r="A24499" t="s">
        <v>5773</v>
      </c>
      <c r="B24499" s="100" t="s">
        <v>13881</v>
      </c>
      <c r="C24499" s="99" t="s">
        <v>13882</v>
      </c>
      <c r="D24499" s="124">
        <v>10112</v>
      </c>
      <c r="E24499" s="157">
        <f>VLOOKUP(D24499,'SOAT LIQ'!$A$87:$C$3416,3,FALSE)</f>
        <v>11</v>
      </c>
      <c r="F24499" t="s">
        <v>21632</v>
      </c>
    </row>
    <row r="24500" spans="1:6" x14ac:dyDescent="0.25">
      <c r="A24500" t="s">
        <v>5773</v>
      </c>
      <c r="B24500" s="100" t="s">
        <v>13880</v>
      </c>
      <c r="C24500" s="99" t="s">
        <v>13878</v>
      </c>
      <c r="D24500" s="124">
        <v>10113</v>
      </c>
      <c r="E24500" s="157">
        <f>VLOOKUP(D24500,'SOAT LIQ'!$A$87:$C$3416,3,FALSE)</f>
        <v>12</v>
      </c>
      <c r="F24500" t="s">
        <v>21632</v>
      </c>
    </row>
    <row r="24501" spans="1:6" x14ac:dyDescent="0.25">
      <c r="A24501" t="s">
        <v>5773</v>
      </c>
      <c r="B24501" s="100" t="s">
        <v>13879</v>
      </c>
      <c r="C24501" s="99" t="s">
        <v>13878</v>
      </c>
      <c r="D24501" s="124">
        <v>10112</v>
      </c>
      <c r="E24501" s="157">
        <f>VLOOKUP(D24501,'SOAT LIQ'!$A$87:$C$3416,3,FALSE)</f>
        <v>11</v>
      </c>
      <c r="F24501" t="s">
        <v>21632</v>
      </c>
    </row>
    <row r="24502" spans="1:6" x14ac:dyDescent="0.25">
      <c r="A24502" t="s">
        <v>4339</v>
      </c>
      <c r="B24502" s="100" t="s">
        <v>13879</v>
      </c>
      <c r="C24502" s="99" t="s">
        <v>13878</v>
      </c>
      <c r="D24502" s="124">
        <v>10112</v>
      </c>
      <c r="E24502" s="157">
        <f>VLOOKUP(D24502,'SOAT LIQ'!$A$87:$C$3416,3,FALSE)</f>
        <v>11</v>
      </c>
      <c r="F24502" t="s">
        <v>21632</v>
      </c>
    </row>
    <row r="24503" spans="1:6" x14ac:dyDescent="0.25">
      <c r="A24503" t="s">
        <v>5773</v>
      </c>
      <c r="B24503" s="100" t="s">
        <v>13877</v>
      </c>
      <c r="C24503" s="99" t="s">
        <v>13878</v>
      </c>
      <c r="D24503" s="124">
        <v>10111</v>
      </c>
      <c r="E24503" s="157">
        <f>VLOOKUP(D24503,'SOAT LIQ'!$A$87:$C$3416,3,FALSE)</f>
        <v>12</v>
      </c>
      <c r="F24503" t="s">
        <v>21632</v>
      </c>
    </row>
    <row r="24504" spans="1:6" x14ac:dyDescent="0.25">
      <c r="A24504" t="s">
        <v>5773</v>
      </c>
      <c r="B24504" s="100" t="s">
        <v>4939</v>
      </c>
      <c r="C24504" s="99" t="s">
        <v>13875</v>
      </c>
      <c r="D24504" s="124">
        <v>10112</v>
      </c>
      <c r="E24504" s="157">
        <f>VLOOKUP(D24504,'SOAT LIQ'!$A$87:$C$3416,3,FALSE)</f>
        <v>11</v>
      </c>
      <c r="F24504" t="s">
        <v>21632</v>
      </c>
    </row>
    <row r="24505" spans="1:6" x14ac:dyDescent="0.25">
      <c r="A24505" t="s">
        <v>5773</v>
      </c>
      <c r="B24505" s="100" t="s">
        <v>13874</v>
      </c>
      <c r="C24505" s="99" t="s">
        <v>13867</v>
      </c>
      <c r="D24505" s="124">
        <v>15256</v>
      </c>
      <c r="E24505" s="157">
        <f>VLOOKUP(D24505,'SOAT LIQ'!$A$87:$C$3416,3,FALSE)</f>
        <v>12</v>
      </c>
      <c r="F24505" t="s">
        <v>21632</v>
      </c>
    </row>
    <row r="24506" spans="1:6" x14ac:dyDescent="0.25">
      <c r="A24506" t="s">
        <v>5773</v>
      </c>
      <c r="B24506" s="100" t="s">
        <v>13873</v>
      </c>
      <c r="C24506" s="99" t="s">
        <v>13867</v>
      </c>
      <c r="D24506" s="124">
        <v>15256</v>
      </c>
      <c r="E24506" s="157">
        <f>VLOOKUP(D24506,'SOAT LIQ'!$A$87:$C$3416,3,FALSE)</f>
        <v>12</v>
      </c>
      <c r="F24506" t="s">
        <v>21632</v>
      </c>
    </row>
    <row r="24507" spans="1:6" x14ac:dyDescent="0.25">
      <c r="A24507" t="s">
        <v>15470</v>
      </c>
      <c r="B24507" s="100" t="s">
        <v>7637</v>
      </c>
      <c r="C24507" s="99" t="s">
        <v>7522</v>
      </c>
      <c r="D24507" s="124">
        <v>18105</v>
      </c>
      <c r="E24507" s="157">
        <f>VLOOKUP(D24507,'SOAT LIQ'!$A$87:$C$3416,3,FALSE)</f>
        <v>6</v>
      </c>
      <c r="F24507" t="s">
        <v>21632</v>
      </c>
    </row>
    <row r="24508" spans="1:6" x14ac:dyDescent="0.25">
      <c r="A24508" t="s">
        <v>15470</v>
      </c>
      <c r="B24508" s="100" t="s">
        <v>7638</v>
      </c>
      <c r="C24508" s="99" t="s">
        <v>7522</v>
      </c>
      <c r="D24508" s="124">
        <v>18104</v>
      </c>
      <c r="E24508" s="157">
        <f>VLOOKUP(D24508,'SOAT LIQ'!$A$87:$C$3416,3,FALSE)</f>
        <v>7</v>
      </c>
      <c r="F24508" t="s">
        <v>21632</v>
      </c>
    </row>
    <row r="24509" spans="1:6" x14ac:dyDescent="0.25">
      <c r="A24509" t="s">
        <v>15470</v>
      </c>
      <c r="B24509" s="100" t="s">
        <v>7639</v>
      </c>
      <c r="C24509" s="99" t="s">
        <v>7522</v>
      </c>
      <c r="D24509" s="124">
        <v>18105</v>
      </c>
      <c r="E24509" s="157">
        <f>VLOOKUP(D24509,'SOAT LIQ'!$A$87:$C$3416,3,FALSE)</f>
        <v>6</v>
      </c>
      <c r="F24509" t="s">
        <v>21632</v>
      </c>
    </row>
    <row r="24510" spans="1:6" x14ac:dyDescent="0.25">
      <c r="A24510" t="s">
        <v>15470</v>
      </c>
      <c r="B24510" s="100" t="s">
        <v>7640</v>
      </c>
      <c r="C24510" s="99" t="s">
        <v>7522</v>
      </c>
      <c r="D24510" s="124">
        <v>18104</v>
      </c>
      <c r="E24510" s="157">
        <f>VLOOKUP(D24510,'SOAT LIQ'!$A$87:$C$3416,3,FALSE)</f>
        <v>7</v>
      </c>
      <c r="F24510" t="s">
        <v>21632</v>
      </c>
    </row>
    <row r="24511" spans="1:6" x14ac:dyDescent="0.25">
      <c r="A24511" t="s">
        <v>15470</v>
      </c>
      <c r="B24511" s="100" t="s">
        <v>7644</v>
      </c>
      <c r="C24511" s="99" t="s">
        <v>7645</v>
      </c>
      <c r="D24511" s="124">
        <v>18103</v>
      </c>
      <c r="E24511" s="157">
        <f>VLOOKUP(D24511,'SOAT LIQ'!$A$87:$C$3416,3,FALSE)</f>
        <v>7</v>
      </c>
      <c r="F24511" t="s">
        <v>21632</v>
      </c>
    </row>
    <row r="24512" spans="1:6" x14ac:dyDescent="0.25">
      <c r="A24512" t="s">
        <v>15470</v>
      </c>
      <c r="B24512" s="100" t="s">
        <v>7647</v>
      </c>
      <c r="C24512" s="100"/>
      <c r="D24512" s="124">
        <v>18104</v>
      </c>
      <c r="E24512" s="157">
        <f>VLOOKUP(D24512,'SOAT LIQ'!$A$87:$C$3416,3,FALSE)</f>
        <v>7</v>
      </c>
      <c r="F24512" t="s">
        <v>21632</v>
      </c>
    </row>
    <row r="24513" spans="1:6" x14ac:dyDescent="0.25">
      <c r="A24513" t="s">
        <v>15470</v>
      </c>
      <c r="B24513" s="100" t="s">
        <v>7648</v>
      </c>
      <c r="C24513" s="100"/>
      <c r="D24513" s="124">
        <v>18103</v>
      </c>
      <c r="E24513" s="157">
        <f>VLOOKUP(D24513,'SOAT LIQ'!$A$87:$C$3416,3,FALSE)</f>
        <v>7</v>
      </c>
      <c r="F24513" t="s">
        <v>21632</v>
      </c>
    </row>
    <row r="24514" spans="1:6" x14ac:dyDescent="0.25">
      <c r="A24514" t="s">
        <v>15470</v>
      </c>
      <c r="B24514" s="100" t="s">
        <v>7649</v>
      </c>
      <c r="C24514" s="100"/>
      <c r="D24514" s="124">
        <v>18104</v>
      </c>
      <c r="E24514" s="157">
        <f>VLOOKUP(D24514,'SOAT LIQ'!$A$87:$C$3416,3,FALSE)</f>
        <v>7</v>
      </c>
      <c r="F24514" t="s">
        <v>21632</v>
      </c>
    </row>
    <row r="24515" spans="1:6" x14ac:dyDescent="0.25">
      <c r="A24515" t="s">
        <v>15470</v>
      </c>
      <c r="B24515" s="100" t="s">
        <v>7719</v>
      </c>
      <c r="C24515" s="99" t="s">
        <v>7645</v>
      </c>
      <c r="D24515" s="124">
        <v>17402</v>
      </c>
      <c r="E24515" s="157">
        <f>VLOOKUP(D24515,'SOAT LIQ'!$A$87:$C$3416,3,FALSE)</f>
        <v>9</v>
      </c>
      <c r="F24515" t="s">
        <v>21632</v>
      </c>
    </row>
    <row r="24516" spans="1:6" x14ac:dyDescent="0.25">
      <c r="A24516" t="s">
        <v>15470</v>
      </c>
      <c r="B24516" s="100" t="s">
        <v>19777</v>
      </c>
      <c r="C24516" s="100"/>
      <c r="D24516" s="124"/>
      <c r="E24516" s="157" t="e">
        <f>VLOOKUP(D24516,'SOAT LIQ'!$A$87:$C$3416,3,FALSE)</f>
        <v>#N/A</v>
      </c>
      <c r="F24516" t="s">
        <v>21635</v>
      </c>
    </row>
    <row r="24517" spans="1:6" x14ac:dyDescent="0.25">
      <c r="A24517" t="s">
        <v>15470</v>
      </c>
      <c r="B24517" s="100" t="s">
        <v>19782</v>
      </c>
      <c r="C24517" s="100"/>
      <c r="D24517" s="124"/>
      <c r="E24517" s="157" t="e">
        <f>VLOOKUP(D24517,'SOAT LIQ'!$A$87:$C$3416,3,FALSE)</f>
        <v>#N/A</v>
      </c>
      <c r="F24517" t="s">
        <v>21635</v>
      </c>
    </row>
    <row r="24518" spans="1:6" x14ac:dyDescent="0.25">
      <c r="A24518" t="s">
        <v>4339</v>
      </c>
      <c r="B24518" s="100" t="s">
        <v>20207</v>
      </c>
      <c r="C24518" s="99" t="s">
        <v>9892</v>
      </c>
      <c r="D24518" s="124">
        <v>7180</v>
      </c>
      <c r="E24518" s="157">
        <f>VLOOKUP(D24518,'SOAT LIQ'!$A$87:$C$3416,3,FALSE)</f>
        <v>11</v>
      </c>
      <c r="F24518" t="s">
        <v>21632</v>
      </c>
    </row>
    <row r="24519" spans="1:6" x14ac:dyDescent="0.25">
      <c r="A24519" t="s">
        <v>5773</v>
      </c>
      <c r="B24519" s="100" t="s">
        <v>20207</v>
      </c>
      <c r="C24519" s="99" t="s">
        <v>9892</v>
      </c>
      <c r="D24519" s="124">
        <v>7180</v>
      </c>
      <c r="E24519" s="157">
        <f>VLOOKUP(D24519,'SOAT LIQ'!$A$87:$C$3416,3,FALSE)</f>
        <v>11</v>
      </c>
      <c r="F24519" t="s">
        <v>21632</v>
      </c>
    </row>
    <row r="24520" spans="1:6" x14ac:dyDescent="0.25">
      <c r="A24520" t="s">
        <v>8089</v>
      </c>
      <c r="B24520" s="100" t="s">
        <v>18897</v>
      </c>
      <c r="C24520" s="99" t="s">
        <v>18896</v>
      </c>
      <c r="D24520" s="124">
        <v>25137</v>
      </c>
      <c r="E24520" s="157" t="e">
        <f>VLOOKUP(D24520,'SOAT LIQ'!$A$87:$C$3416,3,FALSE)</f>
        <v>#N/A</v>
      </c>
    </row>
    <row r="24521" spans="1:6" x14ac:dyDescent="0.25">
      <c r="A24521" t="s">
        <v>14250</v>
      </c>
      <c r="B24521" s="100" t="s">
        <v>4387</v>
      </c>
      <c r="C24521" s="99" t="s">
        <v>14259</v>
      </c>
      <c r="D24521" s="124">
        <v>21121</v>
      </c>
      <c r="E24521" s="157" t="e">
        <f>VLOOKUP(D24521,'SOAT LIQ'!$A$87:$C$3416,3,FALSE)</f>
        <v>#N/A</v>
      </c>
    </row>
    <row r="24522" spans="1:6" x14ac:dyDescent="0.25">
      <c r="A24522" t="s">
        <v>5032</v>
      </c>
      <c r="B24522" s="100" t="s">
        <v>15396</v>
      </c>
      <c r="C24522" s="99" t="s">
        <v>15395</v>
      </c>
      <c r="D24522" s="124">
        <v>39144</v>
      </c>
      <c r="E24522" s="157" t="e">
        <f>VLOOKUP(D24522,'SOAT LIQ'!$A$87:$C$3416,3,FALSE)</f>
        <v>#N/A</v>
      </c>
    </row>
    <row r="24523" spans="1:6" x14ac:dyDescent="0.25">
      <c r="A24523" t="s">
        <v>5841</v>
      </c>
      <c r="B24523" s="100" t="s">
        <v>15396</v>
      </c>
      <c r="C24523" s="99" t="s">
        <v>15395</v>
      </c>
      <c r="D24523" s="124">
        <v>39144</v>
      </c>
      <c r="E24523" s="157" t="e">
        <f>VLOOKUP(D24523,'SOAT LIQ'!$A$87:$C$3416,3,FALSE)</f>
        <v>#N/A</v>
      </c>
    </row>
    <row r="24524" spans="1:6" x14ac:dyDescent="0.25">
      <c r="A24524" t="s">
        <v>7102</v>
      </c>
      <c r="B24524" s="100" t="s">
        <v>15396</v>
      </c>
      <c r="C24524" s="99" t="s">
        <v>15395</v>
      </c>
      <c r="D24524" s="124">
        <v>39144</v>
      </c>
      <c r="E24524" s="157" t="e">
        <f>VLOOKUP(D24524,'SOAT LIQ'!$A$87:$C$3416,3,FALSE)</f>
        <v>#N/A</v>
      </c>
    </row>
    <row r="24525" spans="1:6" x14ac:dyDescent="0.25">
      <c r="A24525" t="s">
        <v>5033</v>
      </c>
      <c r="B24525" s="100" t="s">
        <v>15396</v>
      </c>
      <c r="C24525" s="99" t="s">
        <v>15395</v>
      </c>
      <c r="D24525" s="124">
        <v>39144</v>
      </c>
      <c r="E24525" s="157" t="e">
        <f>VLOOKUP(D24525,'SOAT LIQ'!$A$87:$C$3416,3,FALSE)</f>
        <v>#N/A</v>
      </c>
    </row>
    <row r="24526" spans="1:6" x14ac:dyDescent="0.25">
      <c r="A24526" t="s">
        <v>6918</v>
      </c>
      <c r="B24526" s="100" t="s">
        <v>15396</v>
      </c>
      <c r="C24526" s="99" t="s">
        <v>15395</v>
      </c>
      <c r="D24526" s="124">
        <v>39144</v>
      </c>
      <c r="E24526" s="157" t="e">
        <f>VLOOKUP(D24526,'SOAT LIQ'!$A$87:$C$3416,3,FALSE)</f>
        <v>#N/A</v>
      </c>
    </row>
    <row r="24527" spans="1:6" x14ac:dyDescent="0.25">
      <c r="A24527" t="s">
        <v>5031</v>
      </c>
      <c r="B24527" s="100" t="s">
        <v>15396</v>
      </c>
      <c r="C24527" s="99" t="s">
        <v>15395</v>
      </c>
      <c r="D24527" s="124">
        <v>39144</v>
      </c>
      <c r="E24527" s="157" t="e">
        <f>VLOOKUP(D24527,'SOAT LIQ'!$A$87:$C$3416,3,FALSE)</f>
        <v>#N/A</v>
      </c>
      <c r="F24527" t="s">
        <v>21632</v>
      </c>
    </row>
    <row r="24528" spans="1:6" x14ac:dyDescent="0.25">
      <c r="A24528" t="s">
        <v>5809</v>
      </c>
      <c r="B24528" s="100" t="s">
        <v>15396</v>
      </c>
      <c r="C24528" s="99" t="s">
        <v>15395</v>
      </c>
      <c r="D24528" s="124">
        <v>39144</v>
      </c>
      <c r="E24528" s="157" t="e">
        <f>VLOOKUP(D24528,'SOAT LIQ'!$A$87:$C$3416,3,FALSE)</f>
        <v>#N/A</v>
      </c>
      <c r="F24528" t="s">
        <v>21632</v>
      </c>
    </row>
    <row r="24529" spans="1:6" x14ac:dyDescent="0.25">
      <c r="A24529" t="s">
        <v>5032</v>
      </c>
      <c r="B24529" s="100" t="s">
        <v>4244</v>
      </c>
      <c r="C24529" s="99" t="s">
        <v>6878</v>
      </c>
      <c r="D24529" s="124">
        <v>36601</v>
      </c>
      <c r="E24529" s="157" t="e">
        <f>VLOOKUP(D24529,'SOAT LIQ'!$A$87:$C$3416,3,FALSE)</f>
        <v>#N/A</v>
      </c>
    </row>
    <row r="24530" spans="1:6" x14ac:dyDescent="0.25">
      <c r="A24530" t="s">
        <v>5032</v>
      </c>
      <c r="B24530" s="100" t="s">
        <v>6880</v>
      </c>
      <c r="C24530" s="99" t="s">
        <v>6879</v>
      </c>
      <c r="D24530" s="124">
        <v>36602</v>
      </c>
      <c r="E24530" s="157" t="e">
        <f>VLOOKUP(D24530,'SOAT LIQ'!$A$87:$C$3416,3,FALSE)</f>
        <v>#N/A</v>
      </c>
    </row>
    <row r="24531" spans="1:6" x14ac:dyDescent="0.25">
      <c r="A24531" t="s">
        <v>5032</v>
      </c>
      <c r="B24531" s="100" t="s">
        <v>4251</v>
      </c>
      <c r="C24531" s="99" t="s">
        <v>6882</v>
      </c>
      <c r="D24531" s="124">
        <v>36804</v>
      </c>
      <c r="E24531" s="157" t="e">
        <f>VLOOKUP(D24531,'SOAT LIQ'!$A$87:$C$3416,3,FALSE)</f>
        <v>#N/A</v>
      </c>
    </row>
    <row r="24532" spans="1:6" x14ac:dyDescent="0.25">
      <c r="A24532" t="s">
        <v>5032</v>
      </c>
      <c r="B24532" s="100" t="s">
        <v>4252</v>
      </c>
      <c r="C24532" s="99" t="s">
        <v>6883</v>
      </c>
      <c r="D24532" s="124">
        <v>36804</v>
      </c>
      <c r="E24532" s="157" t="e">
        <f>VLOOKUP(D24532,'SOAT LIQ'!$A$87:$C$3416,3,FALSE)</f>
        <v>#N/A</v>
      </c>
    </row>
    <row r="24533" spans="1:6" x14ac:dyDescent="0.25">
      <c r="A24533" t="s">
        <v>5032</v>
      </c>
      <c r="B24533" s="100" t="s">
        <v>4245</v>
      </c>
      <c r="C24533" s="99" t="s">
        <v>6885</v>
      </c>
      <c r="D24533" s="124">
        <v>36603</v>
      </c>
      <c r="E24533" s="157" t="e">
        <f>VLOOKUP(D24533,'SOAT LIQ'!$A$87:$C$3416,3,FALSE)</f>
        <v>#N/A</v>
      </c>
    </row>
    <row r="24534" spans="1:6" x14ac:dyDescent="0.25">
      <c r="A24534" t="s">
        <v>5032</v>
      </c>
      <c r="B24534" s="100" t="s">
        <v>6887</v>
      </c>
      <c r="C24534" s="99" t="s">
        <v>6886</v>
      </c>
      <c r="D24534" s="124">
        <v>36604</v>
      </c>
      <c r="E24534" s="157" t="e">
        <f>VLOOKUP(D24534,'SOAT LIQ'!$A$87:$C$3416,3,FALSE)</f>
        <v>#N/A</v>
      </c>
    </row>
    <row r="24535" spans="1:6" x14ac:dyDescent="0.25">
      <c r="A24535" t="s">
        <v>5032</v>
      </c>
      <c r="B24535" s="100" t="s">
        <v>6889</v>
      </c>
      <c r="C24535" s="99" t="s">
        <v>6888</v>
      </c>
      <c r="D24535" s="124">
        <v>36604</v>
      </c>
      <c r="E24535" s="157" t="e">
        <f>VLOOKUP(D24535,'SOAT LIQ'!$A$87:$C$3416,3,FALSE)</f>
        <v>#N/A</v>
      </c>
    </row>
    <row r="24536" spans="1:6" x14ac:dyDescent="0.25">
      <c r="A24536" t="s">
        <v>5032</v>
      </c>
      <c r="B24536" s="100" t="s">
        <v>6891</v>
      </c>
      <c r="C24536" s="99" t="s">
        <v>6890</v>
      </c>
      <c r="D24536" s="124">
        <v>16503</v>
      </c>
      <c r="E24536" s="157">
        <f>VLOOKUP(D24536,'SOAT LIQ'!$A$87:$C$3416,3,FALSE)</f>
        <v>7</v>
      </c>
      <c r="F24536" t="s">
        <v>21632</v>
      </c>
    </row>
    <row r="24537" spans="1:6" x14ac:dyDescent="0.25">
      <c r="A24537" t="s">
        <v>5032</v>
      </c>
      <c r="B24537" s="100" t="s">
        <v>6892</v>
      </c>
      <c r="C24537" s="99" t="s">
        <v>6893</v>
      </c>
      <c r="D24537" s="124">
        <v>36604</v>
      </c>
      <c r="E24537" s="157" t="e">
        <f>VLOOKUP(D24537,'SOAT LIQ'!$A$87:$C$3416,3,FALSE)</f>
        <v>#N/A</v>
      </c>
    </row>
    <row r="24538" spans="1:6" x14ac:dyDescent="0.25">
      <c r="A24538" t="s">
        <v>5032</v>
      </c>
      <c r="B24538" s="100" t="s">
        <v>6895</v>
      </c>
      <c r="C24538" s="99" t="s">
        <v>6894</v>
      </c>
      <c r="D24538" s="124">
        <v>36604</v>
      </c>
      <c r="E24538" s="157" t="e">
        <f>VLOOKUP(D24538,'SOAT LIQ'!$A$87:$C$3416,3,FALSE)</f>
        <v>#N/A</v>
      </c>
    </row>
    <row r="24539" spans="1:6" x14ac:dyDescent="0.25">
      <c r="A24539" t="s">
        <v>5032</v>
      </c>
      <c r="B24539" s="100" t="s">
        <v>6897</v>
      </c>
      <c r="C24539" s="99" t="s">
        <v>6896</v>
      </c>
      <c r="D24539" s="124">
        <v>16332</v>
      </c>
      <c r="E24539" s="157">
        <f>VLOOKUP(D24539,'SOAT LIQ'!$A$87:$C$3416,3,FALSE)</f>
        <v>7</v>
      </c>
      <c r="F24539" t="s">
        <v>21632</v>
      </c>
    </row>
    <row r="24540" spans="1:6" x14ac:dyDescent="0.25">
      <c r="A24540" t="s">
        <v>5032</v>
      </c>
      <c r="B24540" s="100" t="s">
        <v>6899</v>
      </c>
      <c r="C24540" s="99" t="s">
        <v>6898</v>
      </c>
      <c r="D24540" s="124">
        <v>36201</v>
      </c>
      <c r="E24540" s="157" t="e">
        <f>VLOOKUP(D24540,'SOAT LIQ'!$A$87:$C$3416,3,FALSE)</f>
        <v>#N/A</v>
      </c>
    </row>
    <row r="24541" spans="1:6" x14ac:dyDescent="0.25">
      <c r="A24541" t="s">
        <v>5032</v>
      </c>
      <c r="B24541" s="100" t="s">
        <v>6901</v>
      </c>
      <c r="C24541" s="99" t="s">
        <v>6900</v>
      </c>
      <c r="D24541" s="124">
        <v>36203</v>
      </c>
      <c r="E24541" s="157" t="e">
        <f>VLOOKUP(D24541,'SOAT LIQ'!$A$87:$C$3416,3,FALSE)</f>
        <v>#N/A</v>
      </c>
    </row>
    <row r="24542" spans="1:6" x14ac:dyDescent="0.25">
      <c r="A24542" t="s">
        <v>5032</v>
      </c>
      <c r="B24542" s="100" t="s">
        <v>6903</v>
      </c>
      <c r="C24542" s="99" t="s">
        <v>6902</v>
      </c>
      <c r="D24542" s="124">
        <v>36205</v>
      </c>
      <c r="E24542" s="157" t="e">
        <f>VLOOKUP(D24542,'SOAT LIQ'!$A$87:$C$3416,3,FALSE)</f>
        <v>#N/A</v>
      </c>
    </row>
    <row r="24543" spans="1:6" x14ac:dyDescent="0.25">
      <c r="A24543" t="s">
        <v>5032</v>
      </c>
      <c r="B24543" s="100" t="s">
        <v>6914</v>
      </c>
      <c r="C24543" s="99" t="s">
        <v>6913</v>
      </c>
      <c r="D24543" s="124">
        <v>36208</v>
      </c>
      <c r="E24543" s="157" t="e">
        <f>VLOOKUP(D24543,'SOAT LIQ'!$A$87:$C$3416,3,FALSE)</f>
        <v>#N/A</v>
      </c>
    </row>
    <row r="24544" spans="1:6" x14ac:dyDescent="0.25">
      <c r="A24544" t="s">
        <v>5032</v>
      </c>
      <c r="B24544" s="100" t="s">
        <v>6915</v>
      </c>
      <c r="C24544" s="99" t="s">
        <v>6916</v>
      </c>
      <c r="D24544" s="124">
        <v>36209</v>
      </c>
      <c r="E24544" s="157" t="e">
        <f>VLOOKUP(D24544,'SOAT LIQ'!$A$87:$C$3416,3,FALSE)</f>
        <v>#N/A</v>
      </c>
    </row>
    <row r="24545" spans="1:6" x14ac:dyDescent="0.25">
      <c r="A24545" t="s">
        <v>5032</v>
      </c>
      <c r="B24545" s="100" t="s">
        <v>6917</v>
      </c>
      <c r="C24545" s="99" t="s">
        <v>6916</v>
      </c>
      <c r="D24545" s="124">
        <v>36210</v>
      </c>
      <c r="E24545" s="157" t="e">
        <f>VLOOKUP(D24545,'SOAT LIQ'!$A$87:$C$3416,3,FALSE)</f>
        <v>#N/A</v>
      </c>
    </row>
    <row r="24546" spans="1:6" x14ac:dyDescent="0.25">
      <c r="A24546" t="s">
        <v>5032</v>
      </c>
      <c r="B24546" s="100" t="s">
        <v>6920</v>
      </c>
      <c r="C24546" s="99" t="s">
        <v>6916</v>
      </c>
      <c r="D24546" s="124">
        <v>36209</v>
      </c>
      <c r="E24546" s="157" t="e">
        <f>VLOOKUP(D24546,'SOAT LIQ'!$A$87:$C$3416,3,FALSE)</f>
        <v>#N/A</v>
      </c>
    </row>
    <row r="24547" spans="1:6" x14ac:dyDescent="0.25">
      <c r="A24547" t="s">
        <v>5032</v>
      </c>
      <c r="B24547" s="100" t="s">
        <v>6925</v>
      </c>
      <c r="C24547" s="99" t="s">
        <v>6924</v>
      </c>
      <c r="D24547" s="124">
        <v>36801</v>
      </c>
      <c r="E24547" s="157" t="e">
        <f>VLOOKUP(D24547,'SOAT LIQ'!$A$87:$C$3416,3,FALSE)</f>
        <v>#N/A</v>
      </c>
    </row>
    <row r="24548" spans="1:6" x14ac:dyDescent="0.25">
      <c r="A24548" t="s">
        <v>5032</v>
      </c>
      <c r="B24548" s="100" t="s">
        <v>6929</v>
      </c>
      <c r="C24548" s="99" t="s">
        <v>6928</v>
      </c>
      <c r="D24548" s="124">
        <v>36207</v>
      </c>
      <c r="E24548" s="157" t="e">
        <f>VLOOKUP(D24548,'SOAT LIQ'!$A$87:$C$3416,3,FALSE)</f>
        <v>#N/A</v>
      </c>
    </row>
    <row r="24549" spans="1:6" x14ac:dyDescent="0.25">
      <c r="A24549" t="s">
        <v>5032</v>
      </c>
      <c r="B24549" s="100" t="s">
        <v>6931</v>
      </c>
      <c r="C24549" s="99" t="s">
        <v>6930</v>
      </c>
      <c r="D24549" s="124">
        <v>36207</v>
      </c>
      <c r="E24549" s="157" t="e">
        <f>VLOOKUP(D24549,'SOAT LIQ'!$A$87:$C$3416,3,FALSE)</f>
        <v>#N/A</v>
      </c>
    </row>
    <row r="24550" spans="1:6" x14ac:dyDescent="0.25">
      <c r="A24550" t="s">
        <v>5032</v>
      </c>
      <c r="B24550" s="100" t="s">
        <v>6934</v>
      </c>
      <c r="C24550" s="99" t="s">
        <v>6935</v>
      </c>
      <c r="D24550" s="124">
        <v>36703</v>
      </c>
      <c r="E24550" s="157" t="e">
        <f>VLOOKUP(D24550,'SOAT LIQ'!$A$87:$C$3416,3,FALSE)</f>
        <v>#N/A</v>
      </c>
    </row>
    <row r="24551" spans="1:6" x14ac:dyDescent="0.25">
      <c r="A24551" t="s">
        <v>5032</v>
      </c>
      <c r="B24551" s="100" t="s">
        <v>6936</v>
      </c>
      <c r="C24551" s="99" t="s">
        <v>6935</v>
      </c>
      <c r="D24551" s="124">
        <v>36706</v>
      </c>
      <c r="E24551" s="157" t="e">
        <f>VLOOKUP(D24551,'SOAT LIQ'!$A$87:$C$3416,3,FALSE)</f>
        <v>#N/A</v>
      </c>
    </row>
    <row r="24552" spans="1:6" x14ac:dyDescent="0.25">
      <c r="A24552" t="s">
        <v>5032</v>
      </c>
      <c r="B24552" s="100" t="s">
        <v>6938</v>
      </c>
      <c r="C24552" s="99" t="s">
        <v>6937</v>
      </c>
      <c r="D24552" s="124">
        <v>36706</v>
      </c>
      <c r="E24552" s="157" t="e">
        <f>VLOOKUP(D24552,'SOAT LIQ'!$A$87:$C$3416,3,FALSE)</f>
        <v>#N/A</v>
      </c>
    </row>
    <row r="24553" spans="1:6" x14ac:dyDescent="0.25">
      <c r="A24553" t="s">
        <v>5032</v>
      </c>
      <c r="B24553" s="100" t="s">
        <v>6940</v>
      </c>
      <c r="C24553" s="99" t="s">
        <v>6939</v>
      </c>
      <c r="D24553" s="124">
        <v>36710</v>
      </c>
      <c r="E24553" s="157" t="e">
        <f>VLOOKUP(D24553,'SOAT LIQ'!$A$87:$C$3416,3,FALSE)</f>
        <v>#N/A</v>
      </c>
    </row>
    <row r="24554" spans="1:6" x14ac:dyDescent="0.25">
      <c r="A24554" t="s">
        <v>5032</v>
      </c>
      <c r="B24554" s="100" t="s">
        <v>6966</v>
      </c>
      <c r="C24554" s="99" t="s">
        <v>6939</v>
      </c>
      <c r="D24554" s="124">
        <v>36702</v>
      </c>
      <c r="E24554" s="157" t="e">
        <f>VLOOKUP(D24554,'SOAT LIQ'!$A$87:$C$3416,3,FALSE)</f>
        <v>#N/A</v>
      </c>
    </row>
    <row r="24555" spans="1:6" x14ac:dyDescent="0.25">
      <c r="A24555" t="s">
        <v>5032</v>
      </c>
      <c r="B24555" s="100" t="s">
        <v>6967</v>
      </c>
      <c r="C24555" s="99" t="s">
        <v>6939</v>
      </c>
      <c r="D24555" s="124">
        <v>36710</v>
      </c>
      <c r="E24555" s="157" t="e">
        <f>VLOOKUP(D24555,'SOAT LIQ'!$A$87:$C$3416,3,FALSE)</f>
        <v>#N/A</v>
      </c>
    </row>
    <row r="24556" spans="1:6" x14ac:dyDescent="0.25">
      <c r="A24556" t="s">
        <v>5032</v>
      </c>
      <c r="B24556" s="100" t="s">
        <v>6977</v>
      </c>
      <c r="C24556" s="99" t="s">
        <v>6976</v>
      </c>
      <c r="D24556" s="124">
        <v>36701</v>
      </c>
      <c r="E24556" s="157" t="e">
        <f>VLOOKUP(D24556,'SOAT LIQ'!$A$87:$C$3416,3,FALSE)</f>
        <v>#N/A</v>
      </c>
    </row>
    <row r="24557" spans="1:6" x14ac:dyDescent="0.25">
      <c r="A24557" t="s">
        <v>5032</v>
      </c>
      <c r="B24557" s="100" t="s">
        <v>6979</v>
      </c>
      <c r="C24557" s="99" t="s">
        <v>6978</v>
      </c>
      <c r="D24557" s="124">
        <v>36701</v>
      </c>
      <c r="E24557" s="157" t="e">
        <f>VLOOKUP(D24557,'SOAT LIQ'!$A$87:$C$3416,3,FALSE)</f>
        <v>#N/A</v>
      </c>
    </row>
    <row r="24558" spans="1:6" x14ac:dyDescent="0.25">
      <c r="A24558" t="s">
        <v>5032</v>
      </c>
      <c r="B24558" s="100" t="s">
        <v>4247</v>
      </c>
      <c r="C24558" s="99" t="s">
        <v>6986</v>
      </c>
      <c r="D24558" s="124">
        <v>36614</v>
      </c>
      <c r="E24558" s="157" t="e">
        <f>VLOOKUP(D24558,'SOAT LIQ'!$A$87:$C$3416,3,FALSE)</f>
        <v>#N/A</v>
      </c>
    </row>
    <row r="24559" spans="1:6" x14ac:dyDescent="0.25">
      <c r="A24559" t="s">
        <v>5032</v>
      </c>
      <c r="B24559" s="100" t="s">
        <v>6987</v>
      </c>
      <c r="C24559" s="99" t="s">
        <v>6986</v>
      </c>
      <c r="D24559" s="124">
        <v>36614</v>
      </c>
      <c r="E24559" s="157" t="e">
        <f>VLOOKUP(D24559,'SOAT LIQ'!$A$87:$C$3416,3,FALSE)</f>
        <v>#N/A</v>
      </c>
    </row>
    <row r="24560" spans="1:6" x14ac:dyDescent="0.25">
      <c r="A24560" t="s">
        <v>5032</v>
      </c>
      <c r="B24560" s="100" t="s">
        <v>4831</v>
      </c>
      <c r="C24560" s="99" t="s">
        <v>6992</v>
      </c>
      <c r="D24560" s="124">
        <v>16347</v>
      </c>
      <c r="E24560" s="157">
        <f>VLOOKUP(D24560,'SOAT LIQ'!$A$87:$C$3416,3,FALSE)</f>
        <v>9</v>
      </c>
      <c r="F24560" t="s">
        <v>21632</v>
      </c>
    </row>
    <row r="24561" spans="1:6" x14ac:dyDescent="0.25">
      <c r="A24561" t="s">
        <v>5032</v>
      </c>
      <c r="B24561" s="100" t="s">
        <v>7007</v>
      </c>
      <c r="C24561" s="99" t="s">
        <v>7006</v>
      </c>
      <c r="D24561" s="124">
        <v>36605</v>
      </c>
      <c r="E24561" s="157" t="e">
        <f>VLOOKUP(D24561,'SOAT LIQ'!$A$87:$C$3416,3,FALSE)</f>
        <v>#N/A</v>
      </c>
    </row>
    <row r="24562" spans="1:6" x14ac:dyDescent="0.25">
      <c r="A24562" t="s">
        <v>5032</v>
      </c>
      <c r="B24562" s="100" t="s">
        <v>7008</v>
      </c>
      <c r="C24562" s="99" t="s">
        <v>7002</v>
      </c>
      <c r="D24562" s="124">
        <v>36403</v>
      </c>
      <c r="E24562" s="157" t="e">
        <f>VLOOKUP(D24562,'SOAT LIQ'!$A$87:$C$3416,3,FALSE)</f>
        <v>#N/A</v>
      </c>
    </row>
    <row r="24563" spans="1:6" x14ac:dyDescent="0.25">
      <c r="A24563" t="s">
        <v>5032</v>
      </c>
      <c r="B24563" s="100" t="s">
        <v>7013</v>
      </c>
      <c r="C24563" s="99" t="s">
        <v>7006</v>
      </c>
      <c r="D24563" s="124">
        <v>36608</v>
      </c>
      <c r="E24563" s="157" t="e">
        <f>VLOOKUP(D24563,'SOAT LIQ'!$A$87:$C$3416,3,FALSE)</f>
        <v>#N/A</v>
      </c>
    </row>
    <row r="24564" spans="1:6" x14ac:dyDescent="0.25">
      <c r="A24564" t="s">
        <v>5032</v>
      </c>
      <c r="B24564" s="100" t="s">
        <v>7014</v>
      </c>
      <c r="C24564" s="99" t="s">
        <v>7006</v>
      </c>
      <c r="D24564" s="124">
        <v>36608</v>
      </c>
      <c r="E24564" s="157" t="e">
        <f>VLOOKUP(D24564,'SOAT LIQ'!$A$87:$C$3416,3,FALSE)</f>
        <v>#N/A</v>
      </c>
    </row>
    <row r="24565" spans="1:6" x14ac:dyDescent="0.25">
      <c r="A24565" t="s">
        <v>5032</v>
      </c>
      <c r="B24565" s="100" t="s">
        <v>7019</v>
      </c>
      <c r="C24565" s="99" t="s">
        <v>7018</v>
      </c>
      <c r="D24565" s="124">
        <v>16551</v>
      </c>
      <c r="E24565" s="157">
        <f>VLOOKUP(D24565,'SOAT LIQ'!$A$87:$C$3416,3,FALSE)</f>
        <v>9</v>
      </c>
      <c r="F24565" t="s">
        <v>21632</v>
      </c>
    </row>
    <row r="24566" spans="1:6" x14ac:dyDescent="0.25">
      <c r="A24566" t="s">
        <v>5032</v>
      </c>
      <c r="B24566" s="100" t="s">
        <v>7023</v>
      </c>
      <c r="C24566" s="99" t="s">
        <v>7024</v>
      </c>
      <c r="D24566" s="124">
        <v>36303</v>
      </c>
      <c r="E24566" s="157" t="e">
        <f>VLOOKUP(D24566,'SOAT LIQ'!$A$87:$C$3416,3,FALSE)</f>
        <v>#N/A</v>
      </c>
    </row>
    <row r="24567" spans="1:6" x14ac:dyDescent="0.25">
      <c r="A24567" t="s">
        <v>5032</v>
      </c>
      <c r="B24567" s="100" t="s">
        <v>7027</v>
      </c>
      <c r="C24567" s="99" t="s">
        <v>7026</v>
      </c>
      <c r="D24567" s="124">
        <v>36307</v>
      </c>
      <c r="E24567" s="157" t="e">
        <f>VLOOKUP(D24567,'SOAT LIQ'!$A$87:$C$3416,3,FALSE)</f>
        <v>#N/A</v>
      </c>
    </row>
    <row r="24568" spans="1:6" x14ac:dyDescent="0.25">
      <c r="A24568" t="s">
        <v>5032</v>
      </c>
      <c r="B24568" s="100" t="s">
        <v>7038</v>
      </c>
      <c r="C24568" s="99" t="s">
        <v>7039</v>
      </c>
      <c r="D24568" s="124">
        <v>36305</v>
      </c>
      <c r="E24568" s="157" t="e">
        <f>VLOOKUP(D24568,'SOAT LIQ'!$A$87:$C$3416,3,FALSE)</f>
        <v>#N/A</v>
      </c>
    </row>
    <row r="24569" spans="1:6" x14ac:dyDescent="0.25">
      <c r="A24569" t="s">
        <v>5032</v>
      </c>
      <c r="B24569" s="100" t="s">
        <v>7041</v>
      </c>
      <c r="C24569" s="99" t="s">
        <v>7039</v>
      </c>
      <c r="D24569" s="124">
        <v>36308</v>
      </c>
      <c r="E24569" s="157" t="e">
        <f>VLOOKUP(D24569,'SOAT LIQ'!$A$87:$C$3416,3,FALSE)</f>
        <v>#N/A</v>
      </c>
    </row>
    <row r="24570" spans="1:6" x14ac:dyDescent="0.25">
      <c r="A24570" t="s">
        <v>5032</v>
      </c>
      <c r="B24570" s="100" t="s">
        <v>7043</v>
      </c>
      <c r="C24570" s="99" t="s">
        <v>7042</v>
      </c>
      <c r="D24570" s="124">
        <v>36608</v>
      </c>
      <c r="E24570" s="157" t="e">
        <f>VLOOKUP(D24570,'SOAT LIQ'!$A$87:$C$3416,3,FALSE)</f>
        <v>#N/A</v>
      </c>
      <c r="F24570" t="s">
        <v>21632</v>
      </c>
    </row>
    <row r="24571" spans="1:6" x14ac:dyDescent="0.25">
      <c r="A24571" t="s">
        <v>5032</v>
      </c>
      <c r="B24571" s="100" t="s">
        <v>7044</v>
      </c>
      <c r="C24571" s="99" t="s">
        <v>7039</v>
      </c>
      <c r="D24571" s="124">
        <v>36304</v>
      </c>
      <c r="E24571" s="157" t="e">
        <f>VLOOKUP(D24571,'SOAT LIQ'!$A$87:$C$3416,3,FALSE)</f>
        <v>#N/A</v>
      </c>
    </row>
    <row r="24572" spans="1:6" x14ac:dyDescent="0.25">
      <c r="A24572" t="s">
        <v>5032</v>
      </c>
      <c r="B24572" s="100" t="s">
        <v>7045</v>
      </c>
      <c r="C24572" s="99" t="s">
        <v>7039</v>
      </c>
      <c r="D24572" s="124">
        <v>36304</v>
      </c>
      <c r="E24572" s="157" t="e">
        <f>VLOOKUP(D24572,'SOAT LIQ'!$A$87:$C$3416,3,FALSE)</f>
        <v>#N/A</v>
      </c>
    </row>
    <row r="24573" spans="1:6" x14ac:dyDescent="0.25">
      <c r="A24573" t="s">
        <v>5032</v>
      </c>
      <c r="B24573" s="100" t="s">
        <v>7046</v>
      </c>
      <c r="C24573" s="99" t="s">
        <v>7039</v>
      </c>
      <c r="D24573" s="124">
        <v>36304</v>
      </c>
      <c r="E24573" s="157" t="e">
        <f>VLOOKUP(D24573,'SOAT LIQ'!$A$87:$C$3416,3,FALSE)</f>
        <v>#N/A</v>
      </c>
    </row>
    <row r="24574" spans="1:6" x14ac:dyDescent="0.25">
      <c r="A24574" t="s">
        <v>5032</v>
      </c>
      <c r="B24574" s="100" t="s">
        <v>7047</v>
      </c>
      <c r="C24574" s="99" t="s">
        <v>7039</v>
      </c>
      <c r="D24574" s="124">
        <v>36304</v>
      </c>
      <c r="E24574" s="157" t="e">
        <f>VLOOKUP(D24574,'SOAT LIQ'!$A$87:$C$3416,3,FALSE)</f>
        <v>#N/A</v>
      </c>
    </row>
    <row r="24575" spans="1:6" x14ac:dyDescent="0.25">
      <c r="A24575" t="s">
        <v>5032</v>
      </c>
      <c r="B24575" s="100" t="s">
        <v>7068</v>
      </c>
      <c r="C24575" s="99" t="s">
        <v>7067</v>
      </c>
      <c r="D24575" s="124">
        <v>15110</v>
      </c>
      <c r="E24575" s="157">
        <f>VLOOKUP(D24575,'SOAT LIQ'!$A$87:$C$3416,3,FALSE)</f>
        <v>5</v>
      </c>
      <c r="F24575" t="s">
        <v>21632</v>
      </c>
    </row>
    <row r="24576" spans="1:6" x14ac:dyDescent="0.25">
      <c r="A24576" t="s">
        <v>5032</v>
      </c>
      <c r="B24576" s="100" t="s">
        <v>7070</v>
      </c>
      <c r="C24576" s="99" t="s">
        <v>7069</v>
      </c>
      <c r="D24576" s="124">
        <v>15110</v>
      </c>
      <c r="E24576" s="157">
        <f>VLOOKUP(D24576,'SOAT LIQ'!$A$87:$C$3416,3,FALSE)</f>
        <v>5</v>
      </c>
      <c r="F24576" t="s">
        <v>21632</v>
      </c>
    </row>
    <row r="24577" spans="1:6" x14ac:dyDescent="0.25">
      <c r="A24577" t="s">
        <v>5032</v>
      </c>
      <c r="B24577" s="100" t="s">
        <v>7078</v>
      </c>
      <c r="C24577" s="99" t="s">
        <v>7077</v>
      </c>
      <c r="D24577" s="124">
        <v>36306</v>
      </c>
      <c r="E24577" s="157" t="e">
        <f>VLOOKUP(D24577,'SOAT LIQ'!$A$87:$C$3416,3,FALSE)</f>
        <v>#N/A</v>
      </c>
    </row>
    <row r="24578" spans="1:6" x14ac:dyDescent="0.25">
      <c r="A24578" t="s">
        <v>5032</v>
      </c>
      <c r="B24578" s="100" t="s">
        <v>7079</v>
      </c>
      <c r="C24578" s="99" t="s">
        <v>7080</v>
      </c>
      <c r="D24578" s="124">
        <v>36616</v>
      </c>
      <c r="E24578" s="157" t="e">
        <f>VLOOKUP(D24578,'SOAT LIQ'!$A$87:$C$3416,3,FALSE)</f>
        <v>#N/A</v>
      </c>
    </row>
    <row r="24579" spans="1:6" x14ac:dyDescent="0.25">
      <c r="A24579" t="s">
        <v>5032</v>
      </c>
      <c r="B24579" s="100" t="s">
        <v>7081</v>
      </c>
      <c r="C24579" s="99" t="s">
        <v>7080</v>
      </c>
      <c r="D24579" s="124">
        <v>36616</v>
      </c>
      <c r="E24579" s="157" t="e">
        <f>VLOOKUP(D24579,'SOAT LIQ'!$A$87:$C$3416,3,FALSE)</f>
        <v>#N/A</v>
      </c>
    </row>
    <row r="24580" spans="1:6" x14ac:dyDescent="0.25">
      <c r="A24580" t="s">
        <v>5032</v>
      </c>
      <c r="B24580" s="100" t="s">
        <v>7099</v>
      </c>
      <c r="C24580" s="99" t="s">
        <v>6916</v>
      </c>
      <c r="D24580" s="124">
        <v>36607</v>
      </c>
      <c r="E24580" s="157" t="e">
        <f>VLOOKUP(D24580,'SOAT LIQ'!$A$87:$C$3416,3,FALSE)</f>
        <v>#N/A</v>
      </c>
    </row>
    <row r="24581" spans="1:6" x14ac:dyDescent="0.25">
      <c r="A24581" t="s">
        <v>5032</v>
      </c>
      <c r="B24581" s="100" t="s">
        <v>7118</v>
      </c>
      <c r="C24581" s="99" t="s">
        <v>7117</v>
      </c>
      <c r="D24581" s="124">
        <v>36704</v>
      </c>
      <c r="E24581" s="157" t="e">
        <f>VLOOKUP(D24581,'SOAT LIQ'!$A$87:$C$3416,3,FALSE)</f>
        <v>#N/A</v>
      </c>
    </row>
    <row r="24582" spans="1:6" x14ac:dyDescent="0.25">
      <c r="A24582" t="s">
        <v>5032</v>
      </c>
      <c r="B24582" s="100" t="s">
        <v>7120</v>
      </c>
      <c r="C24582" s="99" t="s">
        <v>7119</v>
      </c>
      <c r="D24582" s="124">
        <v>36705</v>
      </c>
      <c r="E24582" s="157" t="e">
        <f>VLOOKUP(D24582,'SOAT LIQ'!$A$87:$C$3416,3,FALSE)</f>
        <v>#N/A</v>
      </c>
    </row>
    <row r="24583" spans="1:6" x14ac:dyDescent="0.25">
      <c r="A24583" t="s">
        <v>5032</v>
      </c>
      <c r="B24583" s="100" t="s">
        <v>7121</v>
      </c>
      <c r="C24583" s="99" t="s">
        <v>7119</v>
      </c>
      <c r="D24583" s="124">
        <v>36704</v>
      </c>
      <c r="E24583" s="157" t="e">
        <f>VLOOKUP(D24583,'SOAT LIQ'!$A$87:$C$3416,3,FALSE)</f>
        <v>#N/A</v>
      </c>
    </row>
    <row r="24584" spans="1:6" x14ac:dyDescent="0.25">
      <c r="A24584" t="s">
        <v>5032</v>
      </c>
      <c r="B24584" s="100" t="s">
        <v>7124</v>
      </c>
      <c r="C24584" s="99" t="s">
        <v>7125</v>
      </c>
      <c r="D24584" s="124">
        <v>36509</v>
      </c>
      <c r="E24584" s="157" t="e">
        <f>VLOOKUP(D24584,'SOAT LIQ'!$A$87:$C$3416,3,FALSE)</f>
        <v>#N/A</v>
      </c>
    </row>
    <row r="24585" spans="1:6" x14ac:dyDescent="0.25">
      <c r="A24585" t="s">
        <v>5032</v>
      </c>
      <c r="B24585" s="100" t="s">
        <v>7128</v>
      </c>
      <c r="C24585" s="99" t="s">
        <v>7125</v>
      </c>
      <c r="D24585" s="124">
        <v>36515</v>
      </c>
      <c r="E24585" s="157" t="e">
        <f>VLOOKUP(D24585,'SOAT LIQ'!$A$87:$C$3416,3,FALSE)</f>
        <v>#N/A</v>
      </c>
    </row>
    <row r="24586" spans="1:6" x14ac:dyDescent="0.25">
      <c r="A24586" t="s">
        <v>5032</v>
      </c>
      <c r="B24586" s="100" t="s">
        <v>4246</v>
      </c>
      <c r="C24586" s="99" t="s">
        <v>7129</v>
      </c>
      <c r="D24586" s="124">
        <v>36613</v>
      </c>
      <c r="E24586" s="157" t="e">
        <f>VLOOKUP(D24586,'SOAT LIQ'!$A$87:$C$3416,3,FALSE)</f>
        <v>#N/A</v>
      </c>
    </row>
    <row r="24587" spans="1:6" x14ac:dyDescent="0.25">
      <c r="A24587" t="s">
        <v>5032</v>
      </c>
      <c r="B24587" s="100" t="s">
        <v>7158</v>
      </c>
      <c r="C24587" s="99" t="s">
        <v>7159</v>
      </c>
      <c r="D24587" s="124">
        <v>16111</v>
      </c>
      <c r="E24587" s="157">
        <f>VLOOKUP(D24587,'SOAT LIQ'!$A$87:$C$3416,3,FALSE)</f>
        <v>7</v>
      </c>
      <c r="F24587" t="s">
        <v>21632</v>
      </c>
    </row>
    <row r="24588" spans="1:6" x14ac:dyDescent="0.25">
      <c r="A24588" t="s">
        <v>5032</v>
      </c>
      <c r="B24588" s="100" t="s">
        <v>7160</v>
      </c>
      <c r="C24588" s="99" t="s">
        <v>7161</v>
      </c>
      <c r="D24588" s="124">
        <v>16108</v>
      </c>
      <c r="E24588" s="157">
        <f>VLOOKUP(D24588,'SOAT LIQ'!$A$87:$C$3416,3,FALSE)</f>
        <v>6</v>
      </c>
      <c r="F24588" t="s">
        <v>21632</v>
      </c>
    </row>
    <row r="24589" spans="1:6" x14ac:dyDescent="0.25">
      <c r="A24589" t="s">
        <v>5032</v>
      </c>
      <c r="B24589" s="100" t="s">
        <v>7165</v>
      </c>
      <c r="C24589" s="99" t="s">
        <v>7166</v>
      </c>
      <c r="D24589" s="124">
        <v>16100</v>
      </c>
      <c r="E24589" s="157">
        <f>VLOOKUP(D24589,'SOAT LIQ'!$A$87:$C$3416,3,FALSE)</f>
        <v>4</v>
      </c>
      <c r="F24589" t="s">
        <v>21632</v>
      </c>
    </row>
    <row r="24590" spans="1:6" x14ac:dyDescent="0.25">
      <c r="A24590" t="s">
        <v>5032</v>
      </c>
      <c r="B24590" s="100" t="s">
        <v>7173</v>
      </c>
      <c r="C24590" s="99" t="s">
        <v>7174</v>
      </c>
      <c r="D24590" s="124">
        <v>16104</v>
      </c>
      <c r="E24590" s="157">
        <f>VLOOKUP(D24590,'SOAT LIQ'!$A$87:$C$3416,3,FALSE)</f>
        <v>5</v>
      </c>
      <c r="F24590" t="s">
        <v>21632</v>
      </c>
    </row>
    <row r="24591" spans="1:6" x14ac:dyDescent="0.25">
      <c r="A24591" t="s">
        <v>5032</v>
      </c>
      <c r="B24591" s="100" t="s">
        <v>7175</v>
      </c>
      <c r="C24591" s="99" t="s">
        <v>7176</v>
      </c>
      <c r="D24591" s="124">
        <v>16104</v>
      </c>
      <c r="E24591" s="157">
        <f>VLOOKUP(D24591,'SOAT LIQ'!$A$87:$C$3416,3,FALSE)</f>
        <v>5</v>
      </c>
      <c r="F24591" t="s">
        <v>21632</v>
      </c>
    </row>
    <row r="24592" spans="1:6" x14ac:dyDescent="0.25">
      <c r="A24592" t="s">
        <v>5032</v>
      </c>
      <c r="B24592" s="100" t="s">
        <v>7178</v>
      </c>
      <c r="C24592" s="99" t="s">
        <v>7179</v>
      </c>
      <c r="D24592" s="124">
        <v>16101</v>
      </c>
      <c r="E24592" s="157">
        <f>VLOOKUP(D24592,'SOAT LIQ'!$A$87:$C$3416,3,FALSE)</f>
        <v>7</v>
      </c>
      <c r="F24592" t="s">
        <v>21632</v>
      </c>
    </row>
    <row r="24593" spans="1:6" x14ac:dyDescent="0.25">
      <c r="A24593" t="s">
        <v>5032</v>
      </c>
      <c r="B24593" s="100" t="s">
        <v>7182</v>
      </c>
      <c r="C24593" s="99" t="s">
        <v>7181</v>
      </c>
      <c r="D24593" s="124">
        <v>16101</v>
      </c>
      <c r="E24593" s="157">
        <f>VLOOKUP(D24593,'SOAT LIQ'!$A$87:$C$3416,3,FALSE)</f>
        <v>7</v>
      </c>
      <c r="F24593" t="s">
        <v>21632</v>
      </c>
    </row>
    <row r="24594" spans="1:6" x14ac:dyDescent="0.25">
      <c r="A24594" t="s">
        <v>5032</v>
      </c>
      <c r="B24594" s="100" t="s">
        <v>7184</v>
      </c>
      <c r="C24594" s="99" t="s">
        <v>7183</v>
      </c>
      <c r="D24594" s="124">
        <v>16101</v>
      </c>
      <c r="E24594" s="157">
        <f>VLOOKUP(D24594,'SOAT LIQ'!$A$87:$C$3416,3,FALSE)</f>
        <v>7</v>
      </c>
      <c r="F24594" t="s">
        <v>21632</v>
      </c>
    </row>
    <row r="24595" spans="1:6" x14ac:dyDescent="0.25">
      <c r="A24595" t="s">
        <v>5032</v>
      </c>
      <c r="B24595" s="100" t="s">
        <v>7194</v>
      </c>
      <c r="C24595" s="99" t="s">
        <v>7189</v>
      </c>
      <c r="D24595" s="124">
        <v>16109</v>
      </c>
      <c r="E24595" s="157">
        <f>VLOOKUP(D24595,'SOAT LIQ'!$A$87:$C$3416,3,FALSE)</f>
        <v>7</v>
      </c>
      <c r="F24595" t="s">
        <v>21632</v>
      </c>
    </row>
    <row r="24596" spans="1:6" x14ac:dyDescent="0.25">
      <c r="A24596" t="s">
        <v>5032</v>
      </c>
      <c r="B24596" s="100" t="s">
        <v>7198</v>
      </c>
      <c r="C24596" s="99" t="s">
        <v>7197</v>
      </c>
      <c r="D24596" s="124">
        <v>16201</v>
      </c>
      <c r="E24596" s="157">
        <f>VLOOKUP(D24596,'SOAT LIQ'!$A$87:$C$3416,3,FALSE)</f>
        <v>5</v>
      </c>
      <c r="F24596" t="s">
        <v>21632</v>
      </c>
    </row>
    <row r="24597" spans="1:6" x14ac:dyDescent="0.25">
      <c r="A24597" t="s">
        <v>5032</v>
      </c>
      <c r="B24597" s="100" t="s">
        <v>7200</v>
      </c>
      <c r="C24597" s="99" t="s">
        <v>7199</v>
      </c>
      <c r="D24597" s="124">
        <v>16202</v>
      </c>
      <c r="E24597" s="157">
        <f>VLOOKUP(D24597,'SOAT LIQ'!$A$87:$C$3416,3,FALSE)</f>
        <v>7</v>
      </c>
      <c r="F24597" t="s">
        <v>21632</v>
      </c>
    </row>
    <row r="24598" spans="1:6" x14ac:dyDescent="0.25">
      <c r="A24598" t="s">
        <v>5032</v>
      </c>
      <c r="B24598" s="100" t="s">
        <v>7202</v>
      </c>
      <c r="C24598" s="99" t="s">
        <v>7203</v>
      </c>
      <c r="D24598" s="124">
        <v>16201</v>
      </c>
      <c r="E24598" s="157">
        <f>VLOOKUP(D24598,'SOAT LIQ'!$A$87:$C$3416,3,FALSE)</f>
        <v>5</v>
      </c>
      <c r="F24598" t="s">
        <v>21632</v>
      </c>
    </row>
    <row r="24599" spans="1:6" x14ac:dyDescent="0.25">
      <c r="A24599" t="s">
        <v>5032</v>
      </c>
      <c r="B24599" s="100" t="s">
        <v>7219</v>
      </c>
      <c r="C24599" s="99" t="s">
        <v>7218</v>
      </c>
      <c r="D24599" s="124">
        <v>16244</v>
      </c>
      <c r="E24599" s="157">
        <f>VLOOKUP(D24599,'SOAT LIQ'!$A$87:$C$3416,3,FALSE)</f>
        <v>6</v>
      </c>
      <c r="F24599" t="s">
        <v>21632</v>
      </c>
    </row>
    <row r="24600" spans="1:6" x14ac:dyDescent="0.25">
      <c r="A24600" t="s">
        <v>5032</v>
      </c>
      <c r="B24600" s="100" t="s">
        <v>7227</v>
      </c>
      <c r="C24600" s="99" t="s">
        <v>7228</v>
      </c>
      <c r="D24600" s="124">
        <v>15225</v>
      </c>
      <c r="E24600" s="157">
        <f>VLOOKUP(D24600,'SOAT LIQ'!$A$87:$C$3416,3,FALSE)</f>
        <v>7</v>
      </c>
      <c r="F24600" t="s">
        <v>21632</v>
      </c>
    </row>
    <row r="24601" spans="1:6" x14ac:dyDescent="0.25">
      <c r="A24601" t="s">
        <v>5032</v>
      </c>
      <c r="B24601" s="100" t="s">
        <v>7230</v>
      </c>
      <c r="C24601" s="99" t="s">
        <v>7229</v>
      </c>
      <c r="D24601" s="124">
        <v>15203</v>
      </c>
      <c r="E24601" s="157">
        <f>VLOOKUP(D24601,'SOAT LIQ'!$A$87:$C$3416,3,FALSE)</f>
        <v>8</v>
      </c>
      <c r="F24601" t="s">
        <v>21632</v>
      </c>
    </row>
    <row r="24602" spans="1:6" x14ac:dyDescent="0.25">
      <c r="A24602" t="s">
        <v>5032</v>
      </c>
      <c r="B24602" s="100" t="s">
        <v>7232</v>
      </c>
      <c r="C24602" s="99" t="s">
        <v>7231</v>
      </c>
      <c r="D24602" s="124">
        <v>15108</v>
      </c>
      <c r="E24602" s="157">
        <f>VLOOKUP(D24602,'SOAT LIQ'!$A$87:$C$3416,3,FALSE)</f>
        <v>8</v>
      </c>
      <c r="F24602" t="s">
        <v>21632</v>
      </c>
    </row>
    <row r="24603" spans="1:6" x14ac:dyDescent="0.25">
      <c r="A24603" t="s">
        <v>5032</v>
      </c>
      <c r="B24603" s="100" t="s">
        <v>7234</v>
      </c>
      <c r="C24603" s="99" t="s">
        <v>7233</v>
      </c>
      <c r="D24603" s="124">
        <v>15203</v>
      </c>
      <c r="E24603" s="157">
        <f>VLOOKUP(D24603,'SOAT LIQ'!$A$87:$C$3416,3,FALSE)</f>
        <v>8</v>
      </c>
      <c r="F24603" t="s">
        <v>21632</v>
      </c>
    </row>
    <row r="24604" spans="1:6" x14ac:dyDescent="0.25">
      <c r="A24604" t="s">
        <v>5032</v>
      </c>
      <c r="B24604" s="100" t="s">
        <v>7236</v>
      </c>
      <c r="C24604" s="99" t="s">
        <v>7235</v>
      </c>
      <c r="D24604" s="124">
        <v>16262</v>
      </c>
      <c r="E24604" s="157">
        <f>VLOOKUP(D24604,'SOAT LIQ'!$A$87:$C$3416,3,FALSE)</f>
        <v>4</v>
      </c>
      <c r="F24604" t="s">
        <v>21632</v>
      </c>
    </row>
    <row r="24605" spans="1:6" x14ac:dyDescent="0.25">
      <c r="A24605" t="s">
        <v>5032</v>
      </c>
      <c r="B24605" s="100" t="s">
        <v>7238</v>
      </c>
      <c r="C24605" s="99" t="s">
        <v>7237</v>
      </c>
      <c r="D24605" s="124">
        <v>16263</v>
      </c>
      <c r="E24605" s="157">
        <f>VLOOKUP(D24605,'SOAT LIQ'!$A$87:$C$3416,3,FALSE)</f>
        <v>5</v>
      </c>
      <c r="F24605" t="s">
        <v>21632</v>
      </c>
    </row>
    <row r="24606" spans="1:6" x14ac:dyDescent="0.25">
      <c r="A24606" t="s">
        <v>5032</v>
      </c>
      <c r="B24606" s="100" t="s">
        <v>7246</v>
      </c>
      <c r="C24606" s="99" t="s">
        <v>7245</v>
      </c>
      <c r="D24606" s="124">
        <v>16265</v>
      </c>
      <c r="E24606" s="157">
        <f>VLOOKUP(D24606,'SOAT LIQ'!$A$87:$C$3416,3,FALSE)</f>
        <v>3</v>
      </c>
      <c r="F24606" t="s">
        <v>21632</v>
      </c>
    </row>
    <row r="24607" spans="1:6" x14ac:dyDescent="0.25">
      <c r="A24607" t="s">
        <v>5032</v>
      </c>
      <c r="B24607" s="100" t="s">
        <v>7250</v>
      </c>
      <c r="C24607" s="99" t="s">
        <v>7249</v>
      </c>
      <c r="D24607" s="124">
        <v>15210</v>
      </c>
      <c r="E24607" s="157">
        <f>VLOOKUP(D24607,'SOAT LIQ'!$A$87:$C$3416,3,FALSE)</f>
        <v>5</v>
      </c>
      <c r="F24607" t="s">
        <v>21632</v>
      </c>
    </row>
    <row r="24608" spans="1:6" x14ac:dyDescent="0.25">
      <c r="A24608" t="s">
        <v>5032</v>
      </c>
      <c r="B24608" s="100" t="s">
        <v>7252</v>
      </c>
      <c r="C24608" s="99" t="s">
        <v>7251</v>
      </c>
      <c r="D24608" s="124">
        <v>15211</v>
      </c>
      <c r="E24608" s="157">
        <f>VLOOKUP(D24608,'SOAT LIQ'!$A$87:$C$3416,3,FALSE)</f>
        <v>8</v>
      </c>
      <c r="F24608" t="s">
        <v>21632</v>
      </c>
    </row>
    <row r="24609" spans="1:6" x14ac:dyDescent="0.25">
      <c r="A24609" t="s">
        <v>5032</v>
      </c>
      <c r="B24609" s="100" t="s">
        <v>4151</v>
      </c>
      <c r="C24609" s="99" t="s">
        <v>7255</v>
      </c>
      <c r="D24609" s="124">
        <v>16261</v>
      </c>
      <c r="E24609" s="157">
        <f>VLOOKUP(D24609,'SOAT LIQ'!$A$87:$C$3416,3,FALSE)</f>
        <v>3</v>
      </c>
      <c r="F24609" t="s">
        <v>21632</v>
      </c>
    </row>
    <row r="24610" spans="1:6" x14ac:dyDescent="0.25">
      <c r="A24610" t="s">
        <v>5032</v>
      </c>
      <c r="B24610" s="100" t="s">
        <v>4152</v>
      </c>
      <c r="C24610" s="99" t="s">
        <v>7256</v>
      </c>
      <c r="D24610" s="124">
        <v>16261</v>
      </c>
      <c r="E24610" s="157">
        <f>VLOOKUP(D24610,'SOAT LIQ'!$A$87:$C$3416,3,FALSE)</f>
        <v>3</v>
      </c>
      <c r="F24610" t="s">
        <v>21632</v>
      </c>
    </row>
    <row r="24611" spans="1:6" x14ac:dyDescent="0.25">
      <c r="A24611" t="s">
        <v>5032</v>
      </c>
      <c r="B24611" s="100" t="s">
        <v>7263</v>
      </c>
      <c r="C24611" s="99" t="s">
        <v>7262</v>
      </c>
      <c r="D24611" s="124">
        <v>16270</v>
      </c>
      <c r="E24611" s="157">
        <f>VLOOKUP(D24611,'SOAT LIQ'!$A$87:$C$3416,3,FALSE)</f>
        <v>8</v>
      </c>
      <c r="F24611" t="s">
        <v>21632</v>
      </c>
    </row>
    <row r="24612" spans="1:6" x14ac:dyDescent="0.25">
      <c r="A24612" t="s">
        <v>5032</v>
      </c>
      <c r="B24612" s="100" t="s">
        <v>11338</v>
      </c>
      <c r="C24612" s="99" t="s">
        <v>11337</v>
      </c>
      <c r="D24612" s="124">
        <v>16352</v>
      </c>
      <c r="E24612" s="157">
        <f>VLOOKUP(D24612,'SOAT LIQ'!$A$87:$C$3416,3,FALSE)</f>
        <v>8</v>
      </c>
      <c r="F24612" t="s">
        <v>21632</v>
      </c>
    </row>
    <row r="24613" spans="1:6" x14ac:dyDescent="0.25">
      <c r="A24613" t="s">
        <v>5032</v>
      </c>
      <c r="B24613" s="100" t="s">
        <v>11340</v>
      </c>
      <c r="C24613" s="99" t="s">
        <v>11339</v>
      </c>
      <c r="D24613" s="124">
        <v>16363</v>
      </c>
      <c r="E24613" s="157">
        <f>VLOOKUP(D24613,'SOAT LIQ'!$A$87:$C$3416,3,FALSE)</f>
        <v>10</v>
      </c>
      <c r="F24613" t="s">
        <v>21632</v>
      </c>
    </row>
    <row r="24614" spans="1:6" x14ac:dyDescent="0.25">
      <c r="A24614" t="s">
        <v>5032</v>
      </c>
      <c r="B24614" s="100" t="s">
        <v>11371</v>
      </c>
      <c r="C24614" s="99" t="s">
        <v>11370</v>
      </c>
      <c r="D24614" s="124">
        <v>16302</v>
      </c>
      <c r="E24614" s="157">
        <f>VLOOKUP(D24614,'SOAT LIQ'!$A$87:$C$3416,3,FALSE)</f>
        <v>8</v>
      </c>
      <c r="F24614" t="s">
        <v>21632</v>
      </c>
    </row>
    <row r="24615" spans="1:6" x14ac:dyDescent="0.25">
      <c r="A24615" t="s">
        <v>5032</v>
      </c>
      <c r="B24615" s="100" t="s">
        <v>11373</v>
      </c>
      <c r="C24615" s="99" t="s">
        <v>11372</v>
      </c>
      <c r="D24615" s="124">
        <v>16302</v>
      </c>
      <c r="E24615" s="157">
        <f>VLOOKUP(D24615,'SOAT LIQ'!$A$87:$C$3416,3,FALSE)</f>
        <v>8</v>
      </c>
      <c r="F24615" t="s">
        <v>21632</v>
      </c>
    </row>
    <row r="24616" spans="1:6" x14ac:dyDescent="0.25">
      <c r="A24616" t="s">
        <v>5032</v>
      </c>
      <c r="B24616" s="100" t="s">
        <v>15509</v>
      </c>
      <c r="C24616" s="99" t="s">
        <v>15508</v>
      </c>
      <c r="D24616" s="124">
        <v>36108</v>
      </c>
      <c r="E24616" s="157" t="e">
        <f>VLOOKUP(D24616,'SOAT LIQ'!$A$87:$C$3416,3,FALSE)</f>
        <v>#N/A</v>
      </c>
    </row>
    <row r="24617" spans="1:6" x14ac:dyDescent="0.25">
      <c r="A24617" t="s">
        <v>5032</v>
      </c>
      <c r="B24617" s="100" t="s">
        <v>15511</v>
      </c>
      <c r="C24617" s="99" t="s">
        <v>15510</v>
      </c>
      <c r="D24617" s="124">
        <v>36109</v>
      </c>
      <c r="E24617" s="157" t="e">
        <f>VLOOKUP(D24617,'SOAT LIQ'!$A$87:$C$3416,3,FALSE)</f>
        <v>#N/A</v>
      </c>
    </row>
    <row r="24618" spans="1:6" x14ac:dyDescent="0.25">
      <c r="A24618" t="s">
        <v>5032</v>
      </c>
      <c r="B24618" s="100" t="s">
        <v>15514</v>
      </c>
      <c r="C24618" s="99" t="s">
        <v>15513</v>
      </c>
      <c r="D24618" s="124">
        <v>36111</v>
      </c>
      <c r="E24618" s="157" t="e">
        <f>VLOOKUP(D24618,'SOAT LIQ'!$A$87:$C$3416,3,FALSE)</f>
        <v>#N/A</v>
      </c>
    </row>
    <row r="24619" spans="1:6" x14ac:dyDescent="0.25">
      <c r="A24619" t="s">
        <v>5032</v>
      </c>
      <c r="B24619" s="100" t="s">
        <v>15515</v>
      </c>
      <c r="C24619" s="100"/>
      <c r="D24619" s="124">
        <v>16509</v>
      </c>
      <c r="E24619" s="157">
        <f>VLOOKUP(D24619,'SOAT LIQ'!$A$87:$C$3416,3,FALSE)</f>
        <v>4</v>
      </c>
      <c r="F24619" t="s">
        <v>21632</v>
      </c>
    </row>
    <row r="24620" spans="1:6" x14ac:dyDescent="0.25">
      <c r="A24620" t="s">
        <v>5032</v>
      </c>
      <c r="B24620" s="100" t="s">
        <v>15520</v>
      </c>
      <c r="C24620" s="99" t="s">
        <v>15519</v>
      </c>
      <c r="D24620" s="124">
        <v>36100</v>
      </c>
      <c r="E24620" s="157" t="e">
        <f>VLOOKUP(D24620,'SOAT LIQ'!$A$87:$C$3416,3,FALSE)</f>
        <v>#N/A</v>
      </c>
    </row>
    <row r="24621" spans="1:6" x14ac:dyDescent="0.25">
      <c r="A24621" t="s">
        <v>5032</v>
      </c>
      <c r="B24621" s="100" t="s">
        <v>18903</v>
      </c>
      <c r="C24621" s="99" t="s">
        <v>18902</v>
      </c>
      <c r="D24621" s="124">
        <v>36907</v>
      </c>
      <c r="E24621" s="157" t="e">
        <f>VLOOKUP(D24621,'SOAT LIQ'!$A$87:$C$3416,3,FALSE)</f>
        <v>#N/A</v>
      </c>
    </row>
    <row r="24622" spans="1:6" x14ac:dyDescent="0.25">
      <c r="A24622" t="s">
        <v>5032</v>
      </c>
      <c r="B24622" s="100" t="s">
        <v>18905</v>
      </c>
      <c r="C24622" s="99" t="s">
        <v>18904</v>
      </c>
      <c r="D24622" s="124">
        <v>36908</v>
      </c>
      <c r="E24622" s="157" t="e">
        <f>VLOOKUP(D24622,'SOAT LIQ'!$A$87:$C$3416,3,FALSE)</f>
        <v>#N/A</v>
      </c>
    </row>
    <row r="24623" spans="1:6" x14ac:dyDescent="0.25">
      <c r="A24623" t="s">
        <v>5032</v>
      </c>
      <c r="B24623" s="100" t="s">
        <v>4253</v>
      </c>
      <c r="C24623" s="99" t="s">
        <v>18906</v>
      </c>
      <c r="D24623" s="124">
        <v>36905</v>
      </c>
      <c r="E24623" s="157" t="e">
        <f>VLOOKUP(D24623,'SOAT LIQ'!$A$87:$C$3416,3,FALSE)</f>
        <v>#N/A</v>
      </c>
    </row>
    <row r="24624" spans="1:6" x14ac:dyDescent="0.25">
      <c r="A24624" t="s">
        <v>5032</v>
      </c>
      <c r="B24624" s="100" t="s">
        <v>4254</v>
      </c>
      <c r="C24624" s="99" t="s">
        <v>18907</v>
      </c>
      <c r="D24624" s="124">
        <v>36904</v>
      </c>
      <c r="E24624" s="157" t="e">
        <f>VLOOKUP(D24624,'SOAT LIQ'!$A$87:$C$3416,3,FALSE)</f>
        <v>#N/A</v>
      </c>
    </row>
    <row r="24625" spans="1:5" x14ac:dyDescent="0.25">
      <c r="A24625" t="s">
        <v>5032</v>
      </c>
      <c r="B24625" s="100" t="s">
        <v>18909</v>
      </c>
      <c r="C24625" s="99" t="s">
        <v>18908</v>
      </c>
      <c r="D24625" s="124">
        <v>36806</v>
      </c>
      <c r="E24625" s="157" t="e">
        <f>VLOOKUP(D24625,'SOAT LIQ'!$A$87:$C$3416,3,FALSE)</f>
        <v>#N/A</v>
      </c>
    </row>
    <row r="24626" spans="1:5" x14ac:dyDescent="0.25">
      <c r="A24626" t="s">
        <v>5032</v>
      </c>
      <c r="B24626" s="100" t="s">
        <v>18910</v>
      </c>
      <c r="C24626" s="99" t="s">
        <v>18907</v>
      </c>
      <c r="D24626" s="124">
        <v>36904</v>
      </c>
      <c r="E24626" s="157" t="e">
        <f>VLOOKUP(D24626,'SOAT LIQ'!$A$87:$C$3416,3,FALSE)</f>
        <v>#N/A</v>
      </c>
    </row>
    <row r="24627" spans="1:5" x14ac:dyDescent="0.25">
      <c r="A24627" t="s">
        <v>5032</v>
      </c>
      <c r="B24627" s="100" t="s">
        <v>18911</v>
      </c>
      <c r="C24627" s="99" t="s">
        <v>7024</v>
      </c>
      <c r="D24627" s="124">
        <v>36303</v>
      </c>
      <c r="E24627" s="157" t="e">
        <f>VLOOKUP(D24627,'SOAT LIQ'!$A$87:$C$3416,3,FALSE)</f>
        <v>#N/A</v>
      </c>
    </row>
    <row r="24628" spans="1:5" x14ac:dyDescent="0.25">
      <c r="A24628" t="s">
        <v>5032</v>
      </c>
      <c r="B24628" s="100" t="s">
        <v>18913</v>
      </c>
      <c r="C24628" s="99" t="s">
        <v>18912</v>
      </c>
      <c r="D24628" s="124">
        <v>36902</v>
      </c>
      <c r="E24628" s="157" t="e">
        <f>VLOOKUP(D24628,'SOAT LIQ'!$A$87:$C$3416,3,FALSE)</f>
        <v>#N/A</v>
      </c>
    </row>
    <row r="24629" spans="1:5" x14ac:dyDescent="0.25">
      <c r="A24629" t="s">
        <v>5032</v>
      </c>
      <c r="B24629" s="100" t="s">
        <v>6905</v>
      </c>
      <c r="C24629" s="100"/>
      <c r="D24629" s="124">
        <v>36204</v>
      </c>
      <c r="E24629" s="157" t="e">
        <f>VLOOKUP(D24629,'SOAT LIQ'!$A$87:$C$3416,3,FALSE)</f>
        <v>#N/A</v>
      </c>
    </row>
    <row r="24630" spans="1:5" x14ac:dyDescent="0.25">
      <c r="A24630" t="s">
        <v>5032</v>
      </c>
      <c r="B24630" s="100" t="s">
        <v>6908</v>
      </c>
      <c r="C24630" s="100"/>
      <c r="D24630" s="124">
        <v>36206</v>
      </c>
      <c r="E24630" s="157" t="e">
        <f>VLOOKUP(D24630,'SOAT LIQ'!$A$87:$C$3416,3,FALSE)</f>
        <v>#N/A</v>
      </c>
    </row>
    <row r="24631" spans="1:5" x14ac:dyDescent="0.25">
      <c r="A24631" t="s">
        <v>5032</v>
      </c>
      <c r="B24631" s="100" t="s">
        <v>6911</v>
      </c>
      <c r="C24631" s="100"/>
      <c r="D24631" s="124">
        <v>36202</v>
      </c>
      <c r="E24631" s="157" t="e">
        <f>VLOOKUP(D24631,'SOAT LIQ'!$A$87:$C$3416,3,FALSE)</f>
        <v>#N/A</v>
      </c>
    </row>
    <row r="24632" spans="1:5" x14ac:dyDescent="0.25">
      <c r="A24632" t="s">
        <v>5032</v>
      </c>
      <c r="B24632" s="100" t="s">
        <v>6922</v>
      </c>
      <c r="C24632" s="100"/>
      <c r="D24632" s="124"/>
      <c r="E24632" s="157" t="e">
        <f>VLOOKUP(D24632,'SOAT LIQ'!$A$87:$C$3416,3,FALSE)</f>
        <v>#N/A</v>
      </c>
    </row>
    <row r="24633" spans="1:5" x14ac:dyDescent="0.25">
      <c r="A24633" t="s">
        <v>5032</v>
      </c>
      <c r="B24633" s="100" t="s">
        <v>6923</v>
      </c>
      <c r="C24633" s="100"/>
      <c r="D24633" s="124"/>
      <c r="E24633" s="157" t="e">
        <f>VLOOKUP(D24633,'SOAT LIQ'!$A$87:$C$3416,3,FALSE)</f>
        <v>#N/A</v>
      </c>
    </row>
    <row r="24634" spans="1:5" x14ac:dyDescent="0.25">
      <c r="A24634" t="s">
        <v>5032</v>
      </c>
      <c r="B24634" s="100" t="s">
        <v>6947</v>
      </c>
      <c r="C24634" s="100"/>
      <c r="D24634" s="124"/>
      <c r="E24634" s="157" t="e">
        <f>VLOOKUP(D24634,'SOAT LIQ'!$A$87:$C$3416,3,FALSE)</f>
        <v>#N/A</v>
      </c>
    </row>
    <row r="24635" spans="1:5" x14ac:dyDescent="0.25">
      <c r="A24635" t="s">
        <v>5032</v>
      </c>
      <c r="B24635" s="100" t="s">
        <v>6948</v>
      </c>
      <c r="C24635" s="100"/>
      <c r="D24635" s="124"/>
      <c r="E24635" s="157" t="e">
        <f>VLOOKUP(D24635,'SOAT LIQ'!$A$87:$C$3416,3,FALSE)</f>
        <v>#N/A</v>
      </c>
    </row>
    <row r="24636" spans="1:5" x14ac:dyDescent="0.25">
      <c r="A24636" t="s">
        <v>5032</v>
      </c>
      <c r="B24636" s="100" t="s">
        <v>6949</v>
      </c>
      <c r="C24636" s="100"/>
      <c r="D24636" s="124"/>
      <c r="E24636" s="157" t="e">
        <f>VLOOKUP(D24636,'SOAT LIQ'!$A$87:$C$3416,3,FALSE)</f>
        <v>#N/A</v>
      </c>
    </row>
    <row r="24637" spans="1:5" x14ac:dyDescent="0.25">
      <c r="A24637" t="s">
        <v>5032</v>
      </c>
      <c r="B24637" s="100" t="s">
        <v>6950</v>
      </c>
      <c r="C24637" s="100"/>
      <c r="D24637" s="124"/>
      <c r="E24637" s="157" t="e">
        <f>VLOOKUP(D24637,'SOAT LIQ'!$A$87:$C$3416,3,FALSE)</f>
        <v>#N/A</v>
      </c>
    </row>
    <row r="24638" spans="1:5" x14ac:dyDescent="0.25">
      <c r="A24638" t="s">
        <v>5032</v>
      </c>
      <c r="B24638" s="100" t="s">
        <v>6951</v>
      </c>
      <c r="C24638" s="100"/>
      <c r="D24638" s="124"/>
      <c r="E24638" s="157" t="e">
        <f>VLOOKUP(D24638,'SOAT LIQ'!$A$87:$C$3416,3,FALSE)</f>
        <v>#N/A</v>
      </c>
    </row>
    <row r="24639" spans="1:5" x14ac:dyDescent="0.25">
      <c r="A24639" t="s">
        <v>5032</v>
      </c>
      <c r="B24639" s="100" t="s">
        <v>6952</v>
      </c>
      <c r="C24639" s="100"/>
      <c r="D24639" s="124"/>
      <c r="E24639" s="157" t="e">
        <f>VLOOKUP(D24639,'SOAT LIQ'!$A$87:$C$3416,3,FALSE)</f>
        <v>#N/A</v>
      </c>
    </row>
    <row r="24640" spans="1:5" x14ac:dyDescent="0.25">
      <c r="A24640" t="s">
        <v>5032</v>
      </c>
      <c r="B24640" s="100" t="s">
        <v>6953</v>
      </c>
      <c r="C24640" s="100"/>
      <c r="D24640" s="124"/>
      <c r="E24640" s="157" t="e">
        <f>VLOOKUP(D24640,'SOAT LIQ'!$A$87:$C$3416,3,FALSE)</f>
        <v>#N/A</v>
      </c>
    </row>
    <row r="24641" spans="1:5" x14ac:dyDescent="0.25">
      <c r="A24641" t="s">
        <v>5032</v>
      </c>
      <c r="B24641" s="100" t="s">
        <v>6954</v>
      </c>
      <c r="C24641" s="100"/>
      <c r="D24641" s="124"/>
      <c r="E24641" s="157" t="e">
        <f>VLOOKUP(D24641,'SOAT LIQ'!$A$87:$C$3416,3,FALSE)</f>
        <v>#N/A</v>
      </c>
    </row>
    <row r="24642" spans="1:5" x14ac:dyDescent="0.25">
      <c r="A24642" t="s">
        <v>5032</v>
      </c>
      <c r="B24642" s="100" t="s">
        <v>6955</v>
      </c>
      <c r="C24642" s="100"/>
      <c r="D24642" s="124"/>
      <c r="E24642" s="157" t="e">
        <f>VLOOKUP(D24642,'SOAT LIQ'!$A$87:$C$3416,3,FALSE)</f>
        <v>#N/A</v>
      </c>
    </row>
    <row r="24643" spans="1:5" x14ac:dyDescent="0.25">
      <c r="A24643" t="s">
        <v>5032</v>
      </c>
      <c r="B24643" s="100" t="s">
        <v>6956</v>
      </c>
      <c r="C24643" s="100"/>
      <c r="D24643" s="124"/>
      <c r="E24643" s="157" t="e">
        <f>VLOOKUP(D24643,'SOAT LIQ'!$A$87:$C$3416,3,FALSE)</f>
        <v>#N/A</v>
      </c>
    </row>
    <row r="24644" spans="1:5" x14ac:dyDescent="0.25">
      <c r="A24644" t="s">
        <v>5032</v>
      </c>
      <c r="B24644" s="100" t="s">
        <v>6957</v>
      </c>
      <c r="C24644" s="100"/>
      <c r="D24644" s="124"/>
      <c r="E24644" s="157" t="e">
        <f>VLOOKUP(D24644,'SOAT LIQ'!$A$87:$C$3416,3,FALSE)</f>
        <v>#N/A</v>
      </c>
    </row>
    <row r="24645" spans="1:5" x14ac:dyDescent="0.25">
      <c r="A24645" t="s">
        <v>5032</v>
      </c>
      <c r="B24645" s="100" t="s">
        <v>6958</v>
      </c>
      <c r="C24645" s="100"/>
      <c r="D24645" s="124"/>
      <c r="E24645" s="157" t="e">
        <f>VLOOKUP(D24645,'SOAT LIQ'!$A$87:$C$3416,3,FALSE)</f>
        <v>#N/A</v>
      </c>
    </row>
    <row r="24646" spans="1:5" x14ac:dyDescent="0.25">
      <c r="A24646" t="s">
        <v>5032</v>
      </c>
      <c r="B24646" s="100" t="s">
        <v>6959</v>
      </c>
      <c r="C24646" s="100"/>
      <c r="D24646" s="124"/>
      <c r="E24646" s="157" t="e">
        <f>VLOOKUP(D24646,'SOAT LIQ'!$A$87:$C$3416,3,FALSE)</f>
        <v>#N/A</v>
      </c>
    </row>
    <row r="24647" spans="1:5" x14ac:dyDescent="0.25">
      <c r="A24647" t="s">
        <v>5032</v>
      </c>
      <c r="B24647" s="100" t="s">
        <v>6960</v>
      </c>
      <c r="C24647" s="100"/>
      <c r="D24647" s="124"/>
      <c r="E24647" s="157" t="e">
        <f>VLOOKUP(D24647,'SOAT LIQ'!$A$87:$C$3416,3,FALSE)</f>
        <v>#N/A</v>
      </c>
    </row>
    <row r="24648" spans="1:5" x14ac:dyDescent="0.25">
      <c r="A24648" t="s">
        <v>5032</v>
      </c>
      <c r="B24648" s="100" t="s">
        <v>6961</v>
      </c>
      <c r="C24648" s="100"/>
      <c r="D24648" s="124"/>
      <c r="E24648" s="157" t="e">
        <f>VLOOKUP(D24648,'SOAT LIQ'!$A$87:$C$3416,3,FALSE)</f>
        <v>#N/A</v>
      </c>
    </row>
    <row r="24649" spans="1:5" x14ac:dyDescent="0.25">
      <c r="A24649" t="s">
        <v>5032</v>
      </c>
      <c r="B24649" s="100" t="s">
        <v>6962</v>
      </c>
      <c r="C24649" s="100"/>
      <c r="D24649" s="124"/>
      <c r="E24649" s="157" t="e">
        <f>VLOOKUP(D24649,'SOAT LIQ'!$A$87:$C$3416,3,FALSE)</f>
        <v>#N/A</v>
      </c>
    </row>
    <row r="24650" spans="1:5" x14ac:dyDescent="0.25">
      <c r="A24650" t="s">
        <v>5032</v>
      </c>
      <c r="B24650" s="100" t="s">
        <v>6963</v>
      </c>
      <c r="C24650" s="100"/>
      <c r="D24650" s="124"/>
      <c r="E24650" s="157" t="e">
        <f>VLOOKUP(D24650,'SOAT LIQ'!$A$87:$C$3416,3,FALSE)</f>
        <v>#N/A</v>
      </c>
    </row>
    <row r="24651" spans="1:5" x14ac:dyDescent="0.25">
      <c r="A24651" t="s">
        <v>5032</v>
      </c>
      <c r="B24651" s="100" t="s">
        <v>6971</v>
      </c>
      <c r="C24651" s="100"/>
      <c r="D24651" s="124"/>
      <c r="E24651" s="157" t="e">
        <f>VLOOKUP(D24651,'SOAT LIQ'!$A$87:$C$3416,3,FALSE)</f>
        <v>#N/A</v>
      </c>
    </row>
    <row r="24652" spans="1:5" x14ac:dyDescent="0.25">
      <c r="A24652" t="s">
        <v>5032</v>
      </c>
      <c r="B24652" s="100" t="s">
        <v>6972</v>
      </c>
      <c r="C24652" s="100"/>
      <c r="D24652" s="124"/>
      <c r="E24652" s="157" t="e">
        <f>VLOOKUP(D24652,'SOAT LIQ'!$A$87:$C$3416,3,FALSE)</f>
        <v>#N/A</v>
      </c>
    </row>
    <row r="24653" spans="1:5" x14ac:dyDescent="0.25">
      <c r="A24653" t="s">
        <v>5032</v>
      </c>
      <c r="B24653" s="100" t="s">
        <v>6973</v>
      </c>
      <c r="C24653" s="100"/>
      <c r="D24653" s="124"/>
      <c r="E24653" s="157" t="e">
        <f>VLOOKUP(D24653,'SOAT LIQ'!$A$87:$C$3416,3,FALSE)</f>
        <v>#N/A</v>
      </c>
    </row>
    <row r="24654" spans="1:5" x14ac:dyDescent="0.25">
      <c r="A24654" t="s">
        <v>5032</v>
      </c>
      <c r="B24654" s="100" t="s">
        <v>6974</v>
      </c>
      <c r="C24654" s="100"/>
      <c r="D24654" s="124"/>
      <c r="E24654" s="157" t="e">
        <f>VLOOKUP(D24654,'SOAT LIQ'!$A$87:$C$3416,3,FALSE)</f>
        <v>#N/A</v>
      </c>
    </row>
    <row r="24655" spans="1:5" x14ac:dyDescent="0.25">
      <c r="A24655" t="s">
        <v>5032</v>
      </c>
      <c r="B24655" s="100" t="s">
        <v>6975</v>
      </c>
      <c r="C24655" s="100"/>
      <c r="D24655" s="124"/>
      <c r="E24655" s="157" t="e">
        <f>VLOOKUP(D24655,'SOAT LIQ'!$A$87:$C$3416,3,FALSE)</f>
        <v>#N/A</v>
      </c>
    </row>
    <row r="24656" spans="1:5" x14ac:dyDescent="0.25">
      <c r="A24656" t="s">
        <v>5032</v>
      </c>
      <c r="B24656" s="100" t="s">
        <v>6981</v>
      </c>
      <c r="C24656" s="100"/>
      <c r="D24656" s="124"/>
      <c r="E24656" s="157" t="e">
        <f>VLOOKUP(D24656,'SOAT LIQ'!$A$87:$C$3416,3,FALSE)</f>
        <v>#N/A</v>
      </c>
    </row>
    <row r="24657" spans="1:6" x14ac:dyDescent="0.25">
      <c r="A24657" t="s">
        <v>5032</v>
      </c>
      <c r="B24657" s="100" t="s">
        <v>6984</v>
      </c>
      <c r="C24657" s="100"/>
      <c r="D24657" s="124"/>
      <c r="E24657" s="157" t="e">
        <f>VLOOKUP(D24657,'SOAT LIQ'!$A$87:$C$3416,3,FALSE)</f>
        <v>#N/A</v>
      </c>
    </row>
    <row r="24658" spans="1:6" x14ac:dyDescent="0.25">
      <c r="A24658" t="s">
        <v>5032</v>
      </c>
      <c r="B24658" s="100" t="s">
        <v>6985</v>
      </c>
      <c r="C24658" s="100"/>
      <c r="D24658" s="124"/>
      <c r="E24658" s="157" t="e">
        <f>VLOOKUP(D24658,'SOAT LIQ'!$A$87:$C$3416,3,FALSE)</f>
        <v>#N/A</v>
      </c>
    </row>
    <row r="24659" spans="1:6" x14ac:dyDescent="0.25">
      <c r="A24659" t="s">
        <v>5032</v>
      </c>
      <c r="B24659" s="100" t="s">
        <v>7110</v>
      </c>
      <c r="C24659" s="100"/>
      <c r="D24659" s="124"/>
      <c r="E24659" s="157" t="e">
        <f>VLOOKUP(D24659,'SOAT LIQ'!$A$87:$C$3416,3,FALSE)</f>
        <v>#N/A</v>
      </c>
    </row>
    <row r="24660" spans="1:6" x14ac:dyDescent="0.25">
      <c r="A24660" t="s">
        <v>5032</v>
      </c>
      <c r="B24660" s="100" t="s">
        <v>7116</v>
      </c>
      <c r="C24660" s="100"/>
      <c r="D24660" s="124"/>
      <c r="E24660" s="157" t="e">
        <f>VLOOKUP(D24660,'SOAT LIQ'!$A$87:$C$3416,3,FALSE)</f>
        <v>#N/A</v>
      </c>
    </row>
    <row r="24661" spans="1:6" x14ac:dyDescent="0.25">
      <c r="A24661" t="s">
        <v>5032</v>
      </c>
      <c r="B24661" s="100" t="s">
        <v>7127</v>
      </c>
      <c r="C24661" s="100"/>
      <c r="D24661" s="124"/>
      <c r="E24661" s="157" t="e">
        <f>VLOOKUP(D24661,'SOAT LIQ'!$A$87:$C$3416,3,FALSE)</f>
        <v>#N/A</v>
      </c>
    </row>
    <row r="24662" spans="1:6" x14ac:dyDescent="0.25">
      <c r="A24662" t="s">
        <v>5032</v>
      </c>
      <c r="B24662" s="100" t="s">
        <v>15529</v>
      </c>
      <c r="C24662" s="100"/>
      <c r="D24662" s="124"/>
      <c r="E24662" s="157" t="e">
        <f>VLOOKUP(D24662,'SOAT LIQ'!$A$87:$C$3416,3,FALSE)</f>
        <v>#N/A</v>
      </c>
    </row>
    <row r="24663" spans="1:6" x14ac:dyDescent="0.25">
      <c r="A24663" t="s">
        <v>5032</v>
      </c>
      <c r="B24663" s="100" t="s">
        <v>19023</v>
      </c>
      <c r="C24663" s="100"/>
      <c r="D24663" s="124"/>
      <c r="E24663" s="157" t="e">
        <f>VLOOKUP(D24663,'SOAT LIQ'!$A$87:$C$3416,3,FALSE)</f>
        <v>#N/A</v>
      </c>
    </row>
    <row r="24664" spans="1:6" x14ac:dyDescent="0.25">
      <c r="A24664" t="s">
        <v>5032</v>
      </c>
      <c r="B24664" s="100" t="s">
        <v>19027</v>
      </c>
      <c r="C24664" s="100"/>
      <c r="D24664" s="124"/>
      <c r="E24664" s="157" t="e">
        <f>VLOOKUP(D24664,'SOAT LIQ'!$A$87:$C$3416,3,FALSE)</f>
        <v>#N/A</v>
      </c>
    </row>
    <row r="24665" spans="1:6" x14ac:dyDescent="0.25">
      <c r="A24665" t="s">
        <v>7033</v>
      </c>
      <c r="B24665" s="100" t="s">
        <v>4244</v>
      </c>
      <c r="C24665" s="99" t="s">
        <v>6878</v>
      </c>
      <c r="D24665" s="124">
        <v>36601</v>
      </c>
      <c r="E24665" s="157" t="e">
        <f>VLOOKUP(D24665,'SOAT LIQ'!$A$87:$C$3416,3,FALSE)</f>
        <v>#N/A</v>
      </c>
    </row>
    <row r="24666" spans="1:6" x14ac:dyDescent="0.25">
      <c r="A24666" t="s">
        <v>7033</v>
      </c>
      <c r="B24666" s="100" t="s">
        <v>6880</v>
      </c>
      <c r="C24666" s="99" t="s">
        <v>6879</v>
      </c>
      <c r="D24666" s="124">
        <v>36602</v>
      </c>
      <c r="E24666" s="157" t="e">
        <f>VLOOKUP(D24666,'SOAT LIQ'!$A$87:$C$3416,3,FALSE)</f>
        <v>#N/A</v>
      </c>
    </row>
    <row r="24667" spans="1:6" x14ac:dyDescent="0.25">
      <c r="A24667" t="s">
        <v>7033</v>
      </c>
      <c r="B24667" s="100" t="s">
        <v>4251</v>
      </c>
      <c r="C24667" s="99" t="s">
        <v>6882</v>
      </c>
      <c r="D24667" s="124">
        <v>36804</v>
      </c>
      <c r="E24667" s="157" t="e">
        <f>VLOOKUP(D24667,'SOAT LIQ'!$A$87:$C$3416,3,FALSE)</f>
        <v>#N/A</v>
      </c>
    </row>
    <row r="24668" spans="1:6" x14ac:dyDescent="0.25">
      <c r="A24668" t="s">
        <v>7033</v>
      </c>
      <c r="B24668" s="100" t="s">
        <v>4252</v>
      </c>
      <c r="C24668" s="99" t="s">
        <v>6883</v>
      </c>
      <c r="D24668" s="124">
        <v>36804</v>
      </c>
      <c r="E24668" s="157" t="e">
        <f>VLOOKUP(D24668,'SOAT LIQ'!$A$87:$C$3416,3,FALSE)</f>
        <v>#N/A</v>
      </c>
    </row>
    <row r="24669" spans="1:6" x14ac:dyDescent="0.25">
      <c r="A24669" t="s">
        <v>7033</v>
      </c>
      <c r="B24669" s="100" t="s">
        <v>4245</v>
      </c>
      <c r="C24669" s="99" t="s">
        <v>6885</v>
      </c>
      <c r="D24669" s="124">
        <v>36603</v>
      </c>
      <c r="E24669" s="157" t="e">
        <f>VLOOKUP(D24669,'SOAT LIQ'!$A$87:$C$3416,3,FALSE)</f>
        <v>#N/A</v>
      </c>
    </row>
    <row r="24670" spans="1:6" x14ac:dyDescent="0.25">
      <c r="A24670" t="s">
        <v>7033</v>
      </c>
      <c r="B24670" s="100" t="s">
        <v>6887</v>
      </c>
      <c r="C24670" s="99" t="s">
        <v>6886</v>
      </c>
      <c r="D24670" s="124">
        <v>36604</v>
      </c>
      <c r="E24670" s="157" t="e">
        <f>VLOOKUP(D24670,'SOAT LIQ'!$A$87:$C$3416,3,FALSE)</f>
        <v>#N/A</v>
      </c>
    </row>
    <row r="24671" spans="1:6" x14ac:dyDescent="0.25">
      <c r="A24671" t="s">
        <v>7033</v>
      </c>
      <c r="B24671" s="100" t="s">
        <v>6889</v>
      </c>
      <c r="C24671" s="99" t="s">
        <v>6888</v>
      </c>
      <c r="D24671" s="124">
        <v>36604</v>
      </c>
      <c r="E24671" s="157" t="e">
        <f>VLOOKUP(D24671,'SOAT LIQ'!$A$87:$C$3416,3,FALSE)</f>
        <v>#N/A</v>
      </c>
    </row>
    <row r="24672" spans="1:6" x14ac:dyDescent="0.25">
      <c r="A24672" t="s">
        <v>7033</v>
      </c>
      <c r="B24672" s="100" t="s">
        <v>6891</v>
      </c>
      <c r="C24672" s="99" t="s">
        <v>6890</v>
      </c>
      <c r="D24672" s="124">
        <v>16503</v>
      </c>
      <c r="E24672" s="157">
        <f>VLOOKUP(D24672,'SOAT LIQ'!$A$87:$C$3416,3,FALSE)</f>
        <v>7</v>
      </c>
      <c r="F24672" t="s">
        <v>21632</v>
      </c>
    </row>
    <row r="24673" spans="1:6" x14ac:dyDescent="0.25">
      <c r="A24673" t="s">
        <v>7033</v>
      </c>
      <c r="B24673" s="100" t="s">
        <v>6892</v>
      </c>
      <c r="C24673" s="99" t="s">
        <v>6893</v>
      </c>
      <c r="D24673" s="124">
        <v>36604</v>
      </c>
      <c r="E24673" s="157" t="e">
        <f>VLOOKUP(D24673,'SOAT LIQ'!$A$87:$C$3416,3,FALSE)</f>
        <v>#N/A</v>
      </c>
    </row>
    <row r="24674" spans="1:6" x14ac:dyDescent="0.25">
      <c r="A24674" t="s">
        <v>7033</v>
      </c>
      <c r="B24674" s="100" t="s">
        <v>6895</v>
      </c>
      <c r="C24674" s="99" t="s">
        <v>6894</v>
      </c>
      <c r="D24674" s="124">
        <v>36604</v>
      </c>
      <c r="E24674" s="157" t="e">
        <f>VLOOKUP(D24674,'SOAT LIQ'!$A$87:$C$3416,3,FALSE)</f>
        <v>#N/A</v>
      </c>
    </row>
    <row r="24675" spans="1:6" x14ac:dyDescent="0.25">
      <c r="A24675" t="s">
        <v>7033</v>
      </c>
      <c r="B24675" s="100" t="s">
        <v>6897</v>
      </c>
      <c r="C24675" s="99" t="s">
        <v>6896</v>
      </c>
      <c r="D24675" s="124">
        <v>16332</v>
      </c>
      <c r="E24675" s="157">
        <f>VLOOKUP(D24675,'SOAT LIQ'!$A$87:$C$3416,3,FALSE)</f>
        <v>7</v>
      </c>
      <c r="F24675" t="s">
        <v>21632</v>
      </c>
    </row>
    <row r="24676" spans="1:6" x14ac:dyDescent="0.25">
      <c r="A24676" t="s">
        <v>7033</v>
      </c>
      <c r="B24676" s="100" t="s">
        <v>6899</v>
      </c>
      <c r="C24676" s="99" t="s">
        <v>6898</v>
      </c>
      <c r="D24676" s="124">
        <v>36201</v>
      </c>
      <c r="E24676" s="157" t="e">
        <f>VLOOKUP(D24676,'SOAT LIQ'!$A$87:$C$3416,3,FALSE)</f>
        <v>#N/A</v>
      </c>
    </row>
    <row r="24677" spans="1:6" x14ac:dyDescent="0.25">
      <c r="A24677" t="s">
        <v>7033</v>
      </c>
      <c r="B24677" s="100" t="s">
        <v>6901</v>
      </c>
      <c r="C24677" s="99" t="s">
        <v>6900</v>
      </c>
      <c r="D24677" s="124">
        <v>36203</v>
      </c>
      <c r="E24677" s="157" t="e">
        <f>VLOOKUP(D24677,'SOAT LIQ'!$A$87:$C$3416,3,FALSE)</f>
        <v>#N/A</v>
      </c>
    </row>
    <row r="24678" spans="1:6" x14ac:dyDescent="0.25">
      <c r="A24678" t="s">
        <v>7033</v>
      </c>
      <c r="B24678" s="100" t="s">
        <v>6903</v>
      </c>
      <c r="C24678" s="99" t="s">
        <v>6902</v>
      </c>
      <c r="D24678" s="124">
        <v>36205</v>
      </c>
      <c r="E24678" s="157" t="e">
        <f>VLOOKUP(D24678,'SOAT LIQ'!$A$87:$C$3416,3,FALSE)</f>
        <v>#N/A</v>
      </c>
    </row>
    <row r="24679" spans="1:6" x14ac:dyDescent="0.25">
      <c r="A24679" t="s">
        <v>7033</v>
      </c>
      <c r="B24679" s="100" t="s">
        <v>6914</v>
      </c>
      <c r="C24679" s="99" t="s">
        <v>6913</v>
      </c>
      <c r="D24679" s="124">
        <v>36208</v>
      </c>
      <c r="E24679" s="157" t="e">
        <f>VLOOKUP(D24679,'SOAT LIQ'!$A$87:$C$3416,3,FALSE)</f>
        <v>#N/A</v>
      </c>
    </row>
    <row r="24680" spans="1:6" x14ac:dyDescent="0.25">
      <c r="A24680" t="s">
        <v>7033</v>
      </c>
      <c r="B24680" s="100" t="s">
        <v>6915</v>
      </c>
      <c r="C24680" s="99" t="s">
        <v>6916</v>
      </c>
      <c r="D24680" s="124">
        <v>36209</v>
      </c>
      <c r="E24680" s="157" t="e">
        <f>VLOOKUP(D24680,'SOAT LIQ'!$A$87:$C$3416,3,FALSE)</f>
        <v>#N/A</v>
      </c>
    </row>
    <row r="24681" spans="1:6" x14ac:dyDescent="0.25">
      <c r="A24681" t="s">
        <v>7033</v>
      </c>
      <c r="B24681" s="100" t="s">
        <v>6917</v>
      </c>
      <c r="C24681" s="99" t="s">
        <v>6916</v>
      </c>
      <c r="D24681" s="124">
        <v>36210</v>
      </c>
      <c r="E24681" s="157" t="e">
        <f>VLOOKUP(D24681,'SOAT LIQ'!$A$87:$C$3416,3,FALSE)</f>
        <v>#N/A</v>
      </c>
    </row>
    <row r="24682" spans="1:6" x14ac:dyDescent="0.25">
      <c r="A24682" t="s">
        <v>7033</v>
      </c>
      <c r="B24682" s="100" t="s">
        <v>6920</v>
      </c>
      <c r="C24682" s="99" t="s">
        <v>6916</v>
      </c>
      <c r="D24682" s="124">
        <v>36209</v>
      </c>
      <c r="E24682" s="157" t="e">
        <f>VLOOKUP(D24682,'SOAT LIQ'!$A$87:$C$3416,3,FALSE)</f>
        <v>#N/A</v>
      </c>
    </row>
    <row r="24683" spans="1:6" x14ac:dyDescent="0.25">
      <c r="A24683" t="s">
        <v>7033</v>
      </c>
      <c r="B24683" s="100" t="s">
        <v>6925</v>
      </c>
      <c r="C24683" s="99" t="s">
        <v>6924</v>
      </c>
      <c r="D24683" s="124">
        <v>36801</v>
      </c>
      <c r="E24683" s="157" t="e">
        <f>VLOOKUP(D24683,'SOAT LIQ'!$A$87:$C$3416,3,FALSE)</f>
        <v>#N/A</v>
      </c>
    </row>
    <row r="24684" spans="1:6" x14ac:dyDescent="0.25">
      <c r="A24684" t="s">
        <v>7033</v>
      </c>
      <c r="B24684" s="100" t="s">
        <v>6929</v>
      </c>
      <c r="C24684" s="99" t="s">
        <v>6928</v>
      </c>
      <c r="D24684" s="124">
        <v>36207</v>
      </c>
      <c r="E24684" s="157" t="e">
        <f>VLOOKUP(D24684,'SOAT LIQ'!$A$87:$C$3416,3,FALSE)</f>
        <v>#N/A</v>
      </c>
    </row>
    <row r="24685" spans="1:6" x14ac:dyDescent="0.25">
      <c r="A24685" t="s">
        <v>7033</v>
      </c>
      <c r="B24685" s="100" t="s">
        <v>6931</v>
      </c>
      <c r="C24685" s="99" t="s">
        <v>6930</v>
      </c>
      <c r="D24685" s="124">
        <v>36207</v>
      </c>
      <c r="E24685" s="157" t="e">
        <f>VLOOKUP(D24685,'SOAT LIQ'!$A$87:$C$3416,3,FALSE)</f>
        <v>#N/A</v>
      </c>
    </row>
    <row r="24686" spans="1:6" x14ac:dyDescent="0.25">
      <c r="A24686" t="s">
        <v>7033</v>
      </c>
      <c r="B24686" s="100" t="s">
        <v>6934</v>
      </c>
      <c r="C24686" s="99" t="s">
        <v>6935</v>
      </c>
      <c r="D24686" s="124">
        <v>36703</v>
      </c>
      <c r="E24686" s="157" t="e">
        <f>VLOOKUP(D24686,'SOAT LIQ'!$A$87:$C$3416,3,FALSE)</f>
        <v>#N/A</v>
      </c>
    </row>
    <row r="24687" spans="1:6" x14ac:dyDescent="0.25">
      <c r="A24687" t="s">
        <v>7033</v>
      </c>
      <c r="B24687" s="100" t="s">
        <v>6936</v>
      </c>
      <c r="C24687" s="99" t="s">
        <v>6935</v>
      </c>
      <c r="D24687" s="124">
        <v>36706</v>
      </c>
      <c r="E24687" s="157" t="e">
        <f>VLOOKUP(D24687,'SOAT LIQ'!$A$87:$C$3416,3,FALSE)</f>
        <v>#N/A</v>
      </c>
    </row>
    <row r="24688" spans="1:6" x14ac:dyDescent="0.25">
      <c r="A24688" t="s">
        <v>7033</v>
      </c>
      <c r="B24688" s="100" t="s">
        <v>6938</v>
      </c>
      <c r="C24688" s="99" t="s">
        <v>6937</v>
      </c>
      <c r="D24688" s="124">
        <v>36706</v>
      </c>
      <c r="E24688" s="157" t="e">
        <f>VLOOKUP(D24688,'SOAT LIQ'!$A$87:$C$3416,3,FALSE)</f>
        <v>#N/A</v>
      </c>
    </row>
    <row r="24689" spans="1:6" x14ac:dyDescent="0.25">
      <c r="A24689" t="s">
        <v>7033</v>
      </c>
      <c r="B24689" s="100" t="s">
        <v>6940</v>
      </c>
      <c r="C24689" s="99" t="s">
        <v>6939</v>
      </c>
      <c r="D24689" s="124">
        <v>36710</v>
      </c>
      <c r="E24689" s="157" t="e">
        <f>VLOOKUP(D24689,'SOAT LIQ'!$A$87:$C$3416,3,FALSE)</f>
        <v>#N/A</v>
      </c>
    </row>
    <row r="24690" spans="1:6" x14ac:dyDescent="0.25">
      <c r="A24690" t="s">
        <v>7033</v>
      </c>
      <c r="B24690" s="100" t="s">
        <v>6966</v>
      </c>
      <c r="C24690" s="99" t="s">
        <v>6939</v>
      </c>
      <c r="D24690" s="124">
        <v>36702</v>
      </c>
      <c r="E24690" s="157" t="e">
        <f>VLOOKUP(D24690,'SOAT LIQ'!$A$87:$C$3416,3,FALSE)</f>
        <v>#N/A</v>
      </c>
    </row>
    <row r="24691" spans="1:6" x14ac:dyDescent="0.25">
      <c r="A24691" t="s">
        <v>7033</v>
      </c>
      <c r="B24691" s="100" t="s">
        <v>6967</v>
      </c>
      <c r="C24691" s="99" t="s">
        <v>6939</v>
      </c>
      <c r="D24691" s="124">
        <v>36710</v>
      </c>
      <c r="E24691" s="157" t="e">
        <f>VLOOKUP(D24691,'SOAT LIQ'!$A$87:$C$3416,3,FALSE)</f>
        <v>#N/A</v>
      </c>
    </row>
    <row r="24692" spans="1:6" x14ac:dyDescent="0.25">
      <c r="A24692" t="s">
        <v>7033</v>
      </c>
      <c r="B24692" s="100" t="s">
        <v>6977</v>
      </c>
      <c r="C24692" s="99" t="s">
        <v>6976</v>
      </c>
      <c r="D24692" s="124">
        <v>36701</v>
      </c>
      <c r="E24692" s="157" t="e">
        <f>VLOOKUP(D24692,'SOAT LIQ'!$A$87:$C$3416,3,FALSE)</f>
        <v>#N/A</v>
      </c>
    </row>
    <row r="24693" spans="1:6" x14ac:dyDescent="0.25">
      <c r="A24693" t="s">
        <v>7033</v>
      </c>
      <c r="B24693" s="100" t="s">
        <v>6979</v>
      </c>
      <c r="C24693" s="99" t="s">
        <v>6978</v>
      </c>
      <c r="D24693" s="124">
        <v>36701</v>
      </c>
      <c r="E24693" s="157" t="e">
        <f>VLOOKUP(D24693,'SOAT LIQ'!$A$87:$C$3416,3,FALSE)</f>
        <v>#N/A</v>
      </c>
    </row>
    <row r="24694" spans="1:6" x14ac:dyDescent="0.25">
      <c r="A24694" t="s">
        <v>7033</v>
      </c>
      <c r="B24694" s="100" t="s">
        <v>4247</v>
      </c>
      <c r="C24694" s="99" t="s">
        <v>6986</v>
      </c>
      <c r="D24694" s="124">
        <v>36614</v>
      </c>
      <c r="E24694" s="157" t="e">
        <f>VLOOKUP(D24694,'SOAT LIQ'!$A$87:$C$3416,3,FALSE)</f>
        <v>#N/A</v>
      </c>
    </row>
    <row r="24695" spans="1:6" x14ac:dyDescent="0.25">
      <c r="A24695" t="s">
        <v>7033</v>
      </c>
      <c r="B24695" s="100" t="s">
        <v>4831</v>
      </c>
      <c r="C24695" s="99" t="s">
        <v>6992</v>
      </c>
      <c r="D24695" s="124">
        <v>16347</v>
      </c>
      <c r="E24695" s="157">
        <f>VLOOKUP(D24695,'SOAT LIQ'!$A$87:$C$3416,3,FALSE)</f>
        <v>9</v>
      </c>
      <c r="F24695" t="s">
        <v>21632</v>
      </c>
    </row>
    <row r="24696" spans="1:6" x14ac:dyDescent="0.25">
      <c r="A24696" t="s">
        <v>7033</v>
      </c>
      <c r="B24696" s="100" t="s">
        <v>7017</v>
      </c>
      <c r="C24696" s="99" t="s">
        <v>7006</v>
      </c>
      <c r="D24696" s="124">
        <v>36608</v>
      </c>
      <c r="E24696" s="157" t="e">
        <f>VLOOKUP(D24696,'SOAT LIQ'!$A$87:$C$3416,3,FALSE)</f>
        <v>#N/A</v>
      </c>
    </row>
    <row r="24697" spans="1:6" x14ac:dyDescent="0.25">
      <c r="A24697" t="s">
        <v>7033</v>
      </c>
      <c r="B24697" s="100" t="s">
        <v>7023</v>
      </c>
      <c r="C24697" s="99" t="s">
        <v>7024</v>
      </c>
      <c r="D24697" s="124">
        <v>36303</v>
      </c>
      <c r="E24697" s="157" t="e">
        <f>VLOOKUP(D24697,'SOAT LIQ'!$A$87:$C$3416,3,FALSE)</f>
        <v>#N/A</v>
      </c>
    </row>
    <row r="24698" spans="1:6" x14ac:dyDescent="0.25">
      <c r="A24698" t="s">
        <v>7033</v>
      </c>
      <c r="B24698" s="100" t="s">
        <v>7027</v>
      </c>
      <c r="C24698" s="99" t="s">
        <v>7026</v>
      </c>
      <c r="D24698" s="124">
        <v>36307</v>
      </c>
      <c r="E24698" s="157" t="e">
        <f>VLOOKUP(D24698,'SOAT LIQ'!$A$87:$C$3416,3,FALSE)</f>
        <v>#N/A</v>
      </c>
    </row>
    <row r="24699" spans="1:6" x14ac:dyDescent="0.25">
      <c r="A24699" t="s">
        <v>7033</v>
      </c>
      <c r="B24699" s="100" t="s">
        <v>7030</v>
      </c>
      <c r="C24699" s="99" t="s">
        <v>7029</v>
      </c>
      <c r="D24699" s="124">
        <v>17302</v>
      </c>
      <c r="E24699" s="157">
        <f>VLOOKUP(D24699,'SOAT LIQ'!$A$87:$C$3416,3,FALSE)</f>
        <v>2</v>
      </c>
      <c r="F24699" t="s">
        <v>21632</v>
      </c>
    </row>
    <row r="24700" spans="1:6" x14ac:dyDescent="0.25">
      <c r="A24700" t="s">
        <v>7033</v>
      </c>
      <c r="B24700" s="100" t="s">
        <v>7038</v>
      </c>
      <c r="C24700" s="99" t="s">
        <v>7039</v>
      </c>
      <c r="D24700" s="124">
        <v>36305</v>
      </c>
      <c r="E24700" s="157" t="e">
        <f>VLOOKUP(D24700,'SOAT LIQ'!$A$87:$C$3416,3,FALSE)</f>
        <v>#N/A</v>
      </c>
    </row>
    <row r="24701" spans="1:6" x14ac:dyDescent="0.25">
      <c r="A24701" t="s">
        <v>7033</v>
      </c>
      <c r="B24701" s="100" t="s">
        <v>7041</v>
      </c>
      <c r="C24701" s="99" t="s">
        <v>7039</v>
      </c>
      <c r="D24701" s="124">
        <v>36308</v>
      </c>
      <c r="E24701" s="157" t="e">
        <f>VLOOKUP(D24701,'SOAT LIQ'!$A$87:$C$3416,3,FALSE)</f>
        <v>#N/A</v>
      </c>
    </row>
    <row r="24702" spans="1:6" x14ac:dyDescent="0.25">
      <c r="A24702" t="s">
        <v>7033</v>
      </c>
      <c r="B24702" s="100" t="s">
        <v>7043</v>
      </c>
      <c r="C24702" s="99" t="s">
        <v>7042</v>
      </c>
      <c r="D24702" s="124">
        <v>36608</v>
      </c>
      <c r="E24702" s="157" t="e">
        <f>VLOOKUP(D24702,'SOAT LIQ'!$A$87:$C$3416,3,FALSE)</f>
        <v>#N/A</v>
      </c>
      <c r="F24702" t="s">
        <v>21632</v>
      </c>
    </row>
    <row r="24703" spans="1:6" x14ac:dyDescent="0.25">
      <c r="A24703" t="s">
        <v>7033</v>
      </c>
      <c r="B24703" s="100" t="s">
        <v>7044</v>
      </c>
      <c r="C24703" s="99" t="s">
        <v>7039</v>
      </c>
      <c r="D24703" s="124">
        <v>36304</v>
      </c>
      <c r="E24703" s="157" t="e">
        <f>VLOOKUP(D24703,'SOAT LIQ'!$A$87:$C$3416,3,FALSE)</f>
        <v>#N/A</v>
      </c>
    </row>
    <row r="24704" spans="1:6" x14ac:dyDescent="0.25">
      <c r="A24704" t="s">
        <v>7033</v>
      </c>
      <c r="B24704" s="100" t="s">
        <v>7045</v>
      </c>
      <c r="C24704" s="99" t="s">
        <v>7039</v>
      </c>
      <c r="D24704" s="124">
        <v>36304</v>
      </c>
      <c r="E24704" s="157" t="e">
        <f>VLOOKUP(D24704,'SOAT LIQ'!$A$87:$C$3416,3,FALSE)</f>
        <v>#N/A</v>
      </c>
    </row>
    <row r="24705" spans="1:6" x14ac:dyDescent="0.25">
      <c r="A24705" t="s">
        <v>7033</v>
      </c>
      <c r="B24705" s="100" t="s">
        <v>7046</v>
      </c>
      <c r="C24705" s="99" t="s">
        <v>7039</v>
      </c>
      <c r="D24705" s="124">
        <v>36304</v>
      </c>
      <c r="E24705" s="157" t="e">
        <f>VLOOKUP(D24705,'SOAT LIQ'!$A$87:$C$3416,3,FALSE)</f>
        <v>#N/A</v>
      </c>
    </row>
    <row r="24706" spans="1:6" x14ac:dyDescent="0.25">
      <c r="A24706" t="s">
        <v>7033</v>
      </c>
      <c r="B24706" s="100" t="s">
        <v>7047</v>
      </c>
      <c r="C24706" s="99" t="s">
        <v>7039</v>
      </c>
      <c r="D24706" s="124">
        <v>36304</v>
      </c>
      <c r="E24706" s="157" t="e">
        <f>VLOOKUP(D24706,'SOAT LIQ'!$A$87:$C$3416,3,FALSE)</f>
        <v>#N/A</v>
      </c>
    </row>
    <row r="24707" spans="1:6" x14ac:dyDescent="0.25">
      <c r="A24707" t="s">
        <v>7033</v>
      </c>
      <c r="B24707" s="100" t="s">
        <v>7049</v>
      </c>
      <c r="C24707" s="99" t="s">
        <v>7048</v>
      </c>
      <c r="D24707" s="124">
        <v>16505</v>
      </c>
      <c r="E24707" s="157">
        <f>VLOOKUP(D24707,'SOAT LIQ'!$A$87:$C$3416,3,FALSE)</f>
        <v>8</v>
      </c>
      <c r="F24707" t="s">
        <v>21632</v>
      </c>
    </row>
    <row r="24708" spans="1:6" x14ac:dyDescent="0.25">
      <c r="A24708" t="s">
        <v>7033</v>
      </c>
      <c r="B24708" s="100" t="s">
        <v>7051</v>
      </c>
      <c r="C24708" s="99" t="s">
        <v>7050</v>
      </c>
      <c r="D24708" s="124">
        <v>16505</v>
      </c>
      <c r="E24708" s="157">
        <f>VLOOKUP(D24708,'SOAT LIQ'!$A$87:$C$3416,3,FALSE)</f>
        <v>8</v>
      </c>
      <c r="F24708" t="s">
        <v>21632</v>
      </c>
    </row>
    <row r="24709" spans="1:6" x14ac:dyDescent="0.25">
      <c r="A24709" t="s">
        <v>7033</v>
      </c>
      <c r="B24709" s="100" t="s">
        <v>7053</v>
      </c>
      <c r="C24709" s="99" t="s">
        <v>7052</v>
      </c>
      <c r="D24709" s="124">
        <v>16505</v>
      </c>
      <c r="E24709" s="157">
        <f>VLOOKUP(D24709,'SOAT LIQ'!$A$87:$C$3416,3,FALSE)</f>
        <v>8</v>
      </c>
      <c r="F24709" t="s">
        <v>21632</v>
      </c>
    </row>
    <row r="24710" spans="1:6" x14ac:dyDescent="0.25">
      <c r="A24710" t="s">
        <v>7033</v>
      </c>
      <c r="B24710" s="100" t="s">
        <v>7055</v>
      </c>
      <c r="C24710" s="99" t="s">
        <v>7054</v>
      </c>
      <c r="D24710" s="124">
        <v>16265</v>
      </c>
      <c r="E24710" s="157">
        <f>VLOOKUP(D24710,'SOAT LIQ'!$A$87:$C$3416,3,FALSE)</f>
        <v>3</v>
      </c>
      <c r="F24710" t="s">
        <v>21632</v>
      </c>
    </row>
    <row r="24711" spans="1:6" x14ac:dyDescent="0.25">
      <c r="A24711" t="s">
        <v>7033</v>
      </c>
      <c r="B24711" s="100" t="s">
        <v>7057</v>
      </c>
      <c r="C24711" s="99" t="s">
        <v>7056</v>
      </c>
      <c r="D24711" s="124">
        <v>16500</v>
      </c>
      <c r="E24711" s="157">
        <f>VLOOKUP(D24711,'SOAT LIQ'!$A$87:$C$3416,3,FALSE)</f>
        <v>4</v>
      </c>
      <c r="F24711" t="s">
        <v>21632</v>
      </c>
    </row>
    <row r="24712" spans="1:6" x14ac:dyDescent="0.25">
      <c r="A24712" t="s">
        <v>7033</v>
      </c>
      <c r="B24712" s="100" t="s">
        <v>7059</v>
      </c>
      <c r="C24712" s="99" t="s">
        <v>7058</v>
      </c>
      <c r="D24712" s="124">
        <v>16501</v>
      </c>
      <c r="E24712" s="157">
        <f>VLOOKUP(D24712,'SOAT LIQ'!$A$87:$C$3416,3,FALSE)</f>
        <v>12</v>
      </c>
      <c r="F24712" t="s">
        <v>21632</v>
      </c>
    </row>
    <row r="24713" spans="1:6" x14ac:dyDescent="0.25">
      <c r="A24713" t="s">
        <v>7033</v>
      </c>
      <c r="B24713" s="100" t="s">
        <v>7061</v>
      </c>
      <c r="C24713" s="99" t="s">
        <v>7060</v>
      </c>
      <c r="D24713" s="124">
        <v>16501</v>
      </c>
      <c r="E24713" s="157">
        <f>VLOOKUP(D24713,'SOAT LIQ'!$A$87:$C$3416,3,FALSE)</f>
        <v>12</v>
      </c>
      <c r="F24713" t="s">
        <v>21632</v>
      </c>
    </row>
    <row r="24714" spans="1:6" x14ac:dyDescent="0.25">
      <c r="A24714" t="s">
        <v>7033</v>
      </c>
      <c r="B24714" s="100" t="s">
        <v>7063</v>
      </c>
      <c r="C24714" s="99" t="s">
        <v>7062</v>
      </c>
      <c r="D24714" s="124">
        <v>16501</v>
      </c>
      <c r="E24714" s="157">
        <f>VLOOKUP(D24714,'SOAT LIQ'!$A$87:$C$3416,3,FALSE)</f>
        <v>12</v>
      </c>
      <c r="F24714" t="s">
        <v>21632</v>
      </c>
    </row>
    <row r="24715" spans="1:6" x14ac:dyDescent="0.25">
      <c r="A24715" t="s">
        <v>7033</v>
      </c>
      <c r="B24715" s="100" t="s">
        <v>7065</v>
      </c>
      <c r="C24715" s="99" t="s">
        <v>7064</v>
      </c>
      <c r="D24715" s="124">
        <v>16501</v>
      </c>
      <c r="E24715" s="157">
        <f>VLOOKUP(D24715,'SOAT LIQ'!$A$87:$C$3416,3,FALSE)</f>
        <v>12</v>
      </c>
      <c r="F24715" t="s">
        <v>21632</v>
      </c>
    </row>
    <row r="24716" spans="1:6" x14ac:dyDescent="0.25">
      <c r="A24716" t="s">
        <v>7033</v>
      </c>
      <c r="B24716" s="100" t="s">
        <v>7068</v>
      </c>
      <c r="C24716" s="99" t="s">
        <v>7067</v>
      </c>
      <c r="D24716" s="124">
        <v>15110</v>
      </c>
      <c r="E24716" s="157">
        <f>VLOOKUP(D24716,'SOAT LIQ'!$A$87:$C$3416,3,FALSE)</f>
        <v>5</v>
      </c>
      <c r="F24716" t="s">
        <v>21632</v>
      </c>
    </row>
    <row r="24717" spans="1:6" x14ac:dyDescent="0.25">
      <c r="A24717" t="s">
        <v>7033</v>
      </c>
      <c r="B24717" s="100" t="s">
        <v>7070</v>
      </c>
      <c r="C24717" s="99" t="s">
        <v>7069</v>
      </c>
      <c r="D24717" s="124">
        <v>15110</v>
      </c>
      <c r="E24717" s="157">
        <f>VLOOKUP(D24717,'SOAT LIQ'!$A$87:$C$3416,3,FALSE)</f>
        <v>5</v>
      </c>
      <c r="F24717" t="s">
        <v>21632</v>
      </c>
    </row>
    <row r="24718" spans="1:6" x14ac:dyDescent="0.25">
      <c r="A24718" t="s">
        <v>7033</v>
      </c>
      <c r="B24718" s="100" t="s">
        <v>7073</v>
      </c>
      <c r="C24718" s="99" t="s">
        <v>7072</v>
      </c>
      <c r="D24718" s="124">
        <v>16513</v>
      </c>
      <c r="E24718" s="157">
        <f>VLOOKUP(D24718,'SOAT LIQ'!$A$87:$C$3416,3,FALSE)</f>
        <v>7</v>
      </c>
      <c r="F24718" t="s">
        <v>21632</v>
      </c>
    </row>
    <row r="24719" spans="1:6" x14ac:dyDescent="0.25">
      <c r="A24719" t="s">
        <v>7033</v>
      </c>
      <c r="B24719" s="100" t="s">
        <v>7075</v>
      </c>
      <c r="C24719" s="99" t="s">
        <v>7074</v>
      </c>
      <c r="D24719" s="124">
        <v>16514</v>
      </c>
      <c r="E24719" s="157">
        <f>VLOOKUP(D24719,'SOAT LIQ'!$A$87:$C$3416,3,FALSE)</f>
        <v>9</v>
      </c>
      <c r="F24719" t="s">
        <v>21632</v>
      </c>
    </row>
    <row r="24720" spans="1:6" x14ac:dyDescent="0.25">
      <c r="A24720" t="s">
        <v>7033</v>
      </c>
      <c r="B24720" s="100" t="s">
        <v>7078</v>
      </c>
      <c r="C24720" s="99" t="s">
        <v>7077</v>
      </c>
      <c r="D24720" s="124">
        <v>36306</v>
      </c>
      <c r="E24720" s="157" t="e">
        <f>VLOOKUP(D24720,'SOAT LIQ'!$A$87:$C$3416,3,FALSE)</f>
        <v>#N/A</v>
      </c>
    </row>
    <row r="24721" spans="1:6" x14ac:dyDescent="0.25">
      <c r="A24721" t="s">
        <v>7033</v>
      </c>
      <c r="B24721" s="100" t="s">
        <v>7079</v>
      </c>
      <c r="C24721" s="99" t="s">
        <v>7080</v>
      </c>
      <c r="D24721" s="124">
        <v>36616</v>
      </c>
      <c r="E24721" s="157" t="e">
        <f>VLOOKUP(D24721,'SOAT LIQ'!$A$87:$C$3416,3,FALSE)</f>
        <v>#N/A</v>
      </c>
    </row>
    <row r="24722" spans="1:6" x14ac:dyDescent="0.25">
      <c r="A24722" t="s">
        <v>7033</v>
      </c>
      <c r="B24722" s="100" t="s">
        <v>7083</v>
      </c>
      <c r="C24722" s="99" t="s">
        <v>7082</v>
      </c>
      <c r="D24722" s="124">
        <v>16510</v>
      </c>
      <c r="E24722" s="157">
        <f>VLOOKUP(D24722,'SOAT LIQ'!$A$87:$C$3416,3,FALSE)</f>
        <v>7</v>
      </c>
      <c r="F24722" t="s">
        <v>21632</v>
      </c>
    </row>
    <row r="24723" spans="1:6" x14ac:dyDescent="0.25">
      <c r="A24723" t="s">
        <v>7033</v>
      </c>
      <c r="B24723" s="100" t="s">
        <v>7085</v>
      </c>
      <c r="C24723" s="99" t="s">
        <v>7084</v>
      </c>
      <c r="D24723" s="124">
        <v>16510</v>
      </c>
      <c r="E24723" s="157">
        <f>VLOOKUP(D24723,'SOAT LIQ'!$A$87:$C$3416,3,FALSE)</f>
        <v>7</v>
      </c>
      <c r="F24723" t="s">
        <v>21632</v>
      </c>
    </row>
    <row r="24724" spans="1:6" x14ac:dyDescent="0.25">
      <c r="A24724" t="s">
        <v>7033</v>
      </c>
      <c r="B24724" s="100" t="s">
        <v>7087</v>
      </c>
      <c r="C24724" s="99" t="s">
        <v>7086</v>
      </c>
      <c r="D24724" s="124">
        <v>16512</v>
      </c>
      <c r="E24724" s="157">
        <f>VLOOKUP(D24724,'SOAT LIQ'!$A$87:$C$3416,3,FALSE)</f>
        <v>9</v>
      </c>
      <c r="F24724" t="s">
        <v>21632</v>
      </c>
    </row>
    <row r="24725" spans="1:6" x14ac:dyDescent="0.25">
      <c r="A24725" t="s">
        <v>7033</v>
      </c>
      <c r="B24725" s="100" t="s">
        <v>7089</v>
      </c>
      <c r="C24725" s="99" t="s">
        <v>7088</v>
      </c>
      <c r="D24725" s="124">
        <v>16518</v>
      </c>
      <c r="E24725" s="157">
        <f>VLOOKUP(D24725,'SOAT LIQ'!$A$87:$C$3416,3,FALSE)</f>
        <v>10</v>
      </c>
      <c r="F24725" t="s">
        <v>21632</v>
      </c>
    </row>
    <row r="24726" spans="1:6" x14ac:dyDescent="0.25">
      <c r="A24726" t="s">
        <v>7033</v>
      </c>
      <c r="B24726" s="100" t="s">
        <v>7091</v>
      </c>
      <c r="C24726" s="99" t="s">
        <v>7090</v>
      </c>
      <c r="D24726" s="124">
        <v>16518</v>
      </c>
      <c r="E24726" s="157">
        <f>VLOOKUP(D24726,'SOAT LIQ'!$A$87:$C$3416,3,FALSE)</f>
        <v>10</v>
      </c>
      <c r="F24726" t="s">
        <v>21632</v>
      </c>
    </row>
    <row r="24727" spans="1:6" x14ac:dyDescent="0.25">
      <c r="A24727" t="s">
        <v>7033</v>
      </c>
      <c r="B24727" s="100" t="s">
        <v>7093</v>
      </c>
      <c r="C24727" s="99" t="s">
        <v>7092</v>
      </c>
      <c r="D24727" s="124">
        <v>16518</v>
      </c>
      <c r="E24727" s="157">
        <f>VLOOKUP(D24727,'SOAT LIQ'!$A$87:$C$3416,3,FALSE)</f>
        <v>10</v>
      </c>
      <c r="F24727" t="s">
        <v>21632</v>
      </c>
    </row>
    <row r="24728" spans="1:6" x14ac:dyDescent="0.25">
      <c r="A24728" t="s">
        <v>7033</v>
      </c>
      <c r="B24728" s="100" t="s">
        <v>7095</v>
      </c>
      <c r="C24728" s="99" t="s">
        <v>7094</v>
      </c>
      <c r="D24728" s="124">
        <v>16518</v>
      </c>
      <c r="E24728" s="157">
        <f>VLOOKUP(D24728,'SOAT LIQ'!$A$87:$C$3416,3,FALSE)</f>
        <v>10</v>
      </c>
      <c r="F24728" t="s">
        <v>21632</v>
      </c>
    </row>
    <row r="24729" spans="1:6" x14ac:dyDescent="0.25">
      <c r="A24729" t="s">
        <v>7033</v>
      </c>
      <c r="B24729" s="100" t="s">
        <v>7097</v>
      </c>
      <c r="C24729" s="99" t="s">
        <v>7096</v>
      </c>
      <c r="D24729" s="124">
        <v>16511</v>
      </c>
      <c r="E24729" s="157">
        <f>VLOOKUP(D24729,'SOAT LIQ'!$A$87:$C$3416,3,FALSE)</f>
        <v>5</v>
      </c>
      <c r="F24729" t="s">
        <v>21632</v>
      </c>
    </row>
    <row r="24730" spans="1:6" x14ac:dyDescent="0.25">
      <c r="A24730" t="s">
        <v>7033</v>
      </c>
      <c r="B24730" s="100" t="s">
        <v>7099</v>
      </c>
      <c r="C24730" s="99" t="s">
        <v>6916</v>
      </c>
      <c r="D24730" s="124">
        <v>36607</v>
      </c>
      <c r="E24730" s="157" t="e">
        <f>VLOOKUP(D24730,'SOAT LIQ'!$A$87:$C$3416,3,FALSE)</f>
        <v>#N/A</v>
      </c>
    </row>
    <row r="24731" spans="1:6" x14ac:dyDescent="0.25">
      <c r="A24731" t="s">
        <v>7033</v>
      </c>
      <c r="B24731" s="100" t="s">
        <v>7120</v>
      </c>
      <c r="C24731" s="99" t="s">
        <v>7119</v>
      </c>
      <c r="D24731" s="124">
        <v>36705</v>
      </c>
      <c r="E24731" s="157" t="e">
        <f>VLOOKUP(D24731,'SOAT LIQ'!$A$87:$C$3416,3,FALSE)</f>
        <v>#N/A</v>
      </c>
    </row>
    <row r="24732" spans="1:6" x14ac:dyDescent="0.25">
      <c r="A24732" t="s">
        <v>7033</v>
      </c>
      <c r="B24732" s="100" t="s">
        <v>7121</v>
      </c>
      <c r="C24732" s="99" t="s">
        <v>7119</v>
      </c>
      <c r="D24732" s="124">
        <v>36704</v>
      </c>
      <c r="E24732" s="157" t="e">
        <f>VLOOKUP(D24732,'SOAT LIQ'!$A$87:$C$3416,3,FALSE)</f>
        <v>#N/A</v>
      </c>
    </row>
    <row r="24733" spans="1:6" x14ac:dyDescent="0.25">
      <c r="A24733" t="s">
        <v>7033</v>
      </c>
      <c r="B24733" s="100" t="s">
        <v>7124</v>
      </c>
      <c r="C24733" s="99" t="s">
        <v>7125</v>
      </c>
      <c r="D24733" s="124">
        <v>36509</v>
      </c>
      <c r="E24733" s="157" t="e">
        <f>VLOOKUP(D24733,'SOAT LIQ'!$A$87:$C$3416,3,FALSE)</f>
        <v>#N/A</v>
      </c>
    </row>
    <row r="24734" spans="1:6" x14ac:dyDescent="0.25">
      <c r="A24734" t="s">
        <v>7033</v>
      </c>
      <c r="B24734" s="100" t="s">
        <v>7230</v>
      </c>
      <c r="C24734" s="99" t="s">
        <v>7229</v>
      </c>
      <c r="D24734" s="124">
        <v>15203</v>
      </c>
      <c r="E24734" s="157">
        <f>VLOOKUP(D24734,'SOAT LIQ'!$A$87:$C$3416,3,FALSE)</f>
        <v>8</v>
      </c>
      <c r="F24734" t="s">
        <v>21632</v>
      </c>
    </row>
    <row r="24735" spans="1:6" x14ac:dyDescent="0.25">
      <c r="A24735" t="s">
        <v>7033</v>
      </c>
      <c r="B24735" s="100" t="s">
        <v>7234</v>
      </c>
      <c r="C24735" s="99" t="s">
        <v>7233</v>
      </c>
      <c r="D24735" s="124">
        <v>15203</v>
      </c>
      <c r="E24735" s="157">
        <f>VLOOKUP(D24735,'SOAT LIQ'!$A$87:$C$3416,3,FALSE)</f>
        <v>8</v>
      </c>
      <c r="F24735" t="s">
        <v>21632</v>
      </c>
    </row>
    <row r="24736" spans="1:6" x14ac:dyDescent="0.25">
      <c r="A24736" t="s">
        <v>7033</v>
      </c>
      <c r="B24736" s="100" t="s">
        <v>7250</v>
      </c>
      <c r="C24736" s="99" t="s">
        <v>7249</v>
      </c>
      <c r="D24736" s="124">
        <v>15210</v>
      </c>
      <c r="E24736" s="157">
        <f>VLOOKUP(D24736,'SOAT LIQ'!$A$87:$C$3416,3,FALSE)</f>
        <v>5</v>
      </c>
      <c r="F24736" t="s">
        <v>21632</v>
      </c>
    </row>
    <row r="24737" spans="1:6" x14ac:dyDescent="0.25">
      <c r="A24737" t="s">
        <v>7033</v>
      </c>
      <c r="B24737" s="100" t="s">
        <v>7252</v>
      </c>
      <c r="C24737" s="99" t="s">
        <v>7251</v>
      </c>
      <c r="D24737" s="124">
        <v>15211</v>
      </c>
      <c r="E24737" s="157">
        <f>VLOOKUP(D24737,'SOAT LIQ'!$A$87:$C$3416,3,FALSE)</f>
        <v>8</v>
      </c>
      <c r="F24737" t="s">
        <v>21632</v>
      </c>
    </row>
    <row r="24738" spans="1:6" x14ac:dyDescent="0.25">
      <c r="A24738" t="s">
        <v>7033</v>
      </c>
      <c r="B24738" s="100" t="s">
        <v>11338</v>
      </c>
      <c r="C24738" s="99" t="s">
        <v>11337</v>
      </c>
      <c r="D24738" s="124">
        <v>16352</v>
      </c>
      <c r="E24738" s="157">
        <f>VLOOKUP(D24738,'SOAT LIQ'!$A$87:$C$3416,3,FALSE)</f>
        <v>8</v>
      </c>
      <c r="F24738" t="s">
        <v>21632</v>
      </c>
    </row>
    <row r="24739" spans="1:6" x14ac:dyDescent="0.25">
      <c r="A24739" t="s">
        <v>7033</v>
      </c>
      <c r="B24739" s="100" t="s">
        <v>11340</v>
      </c>
      <c r="C24739" s="99" t="s">
        <v>11339</v>
      </c>
      <c r="D24739" s="124">
        <v>16363</v>
      </c>
      <c r="E24739" s="157">
        <f>VLOOKUP(D24739,'SOAT LIQ'!$A$87:$C$3416,3,FALSE)</f>
        <v>10</v>
      </c>
      <c r="F24739" t="s">
        <v>21632</v>
      </c>
    </row>
    <row r="24740" spans="1:6" x14ac:dyDescent="0.25">
      <c r="A24740" t="s">
        <v>7033</v>
      </c>
      <c r="B24740" s="100" t="s">
        <v>11371</v>
      </c>
      <c r="C24740" s="99" t="s">
        <v>11370</v>
      </c>
      <c r="D24740" s="124">
        <v>16302</v>
      </c>
      <c r="E24740" s="157">
        <f>VLOOKUP(D24740,'SOAT LIQ'!$A$87:$C$3416,3,FALSE)</f>
        <v>8</v>
      </c>
      <c r="F24740" t="s">
        <v>21632</v>
      </c>
    </row>
    <row r="24741" spans="1:6" x14ac:dyDescent="0.25">
      <c r="A24741" t="s">
        <v>7033</v>
      </c>
      <c r="B24741" s="100" t="s">
        <v>11373</v>
      </c>
      <c r="C24741" s="99" t="s">
        <v>11372</v>
      </c>
      <c r="D24741" s="124">
        <v>16302</v>
      </c>
      <c r="E24741" s="157">
        <f>VLOOKUP(D24741,'SOAT LIQ'!$A$87:$C$3416,3,FALSE)</f>
        <v>8</v>
      </c>
      <c r="F24741" t="s">
        <v>21632</v>
      </c>
    </row>
    <row r="24742" spans="1:6" x14ac:dyDescent="0.25">
      <c r="A24742" t="s">
        <v>7033</v>
      </c>
      <c r="B24742" s="100" t="s">
        <v>15509</v>
      </c>
      <c r="C24742" s="99" t="s">
        <v>15508</v>
      </c>
      <c r="D24742" s="124">
        <v>36108</v>
      </c>
      <c r="E24742" s="157" t="e">
        <f>VLOOKUP(D24742,'SOAT LIQ'!$A$87:$C$3416,3,FALSE)</f>
        <v>#N/A</v>
      </c>
    </row>
    <row r="24743" spans="1:6" x14ac:dyDescent="0.25">
      <c r="A24743" t="s">
        <v>7033</v>
      </c>
      <c r="B24743" s="100" t="s">
        <v>18905</v>
      </c>
      <c r="C24743" s="99" t="s">
        <v>18904</v>
      </c>
      <c r="D24743" s="124">
        <v>36908</v>
      </c>
      <c r="E24743" s="157" t="e">
        <f>VLOOKUP(D24743,'SOAT LIQ'!$A$87:$C$3416,3,FALSE)</f>
        <v>#N/A</v>
      </c>
    </row>
    <row r="24744" spans="1:6" x14ac:dyDescent="0.25">
      <c r="A24744" t="s">
        <v>7033</v>
      </c>
      <c r="B24744" s="100" t="s">
        <v>4253</v>
      </c>
      <c r="C24744" s="99" t="s">
        <v>18906</v>
      </c>
      <c r="D24744" s="124">
        <v>36905</v>
      </c>
      <c r="E24744" s="157" t="e">
        <f>VLOOKUP(D24744,'SOAT LIQ'!$A$87:$C$3416,3,FALSE)</f>
        <v>#N/A</v>
      </c>
    </row>
    <row r="24745" spans="1:6" x14ac:dyDescent="0.25">
      <c r="A24745" t="s">
        <v>7033</v>
      </c>
      <c r="B24745" s="100" t="s">
        <v>18909</v>
      </c>
      <c r="C24745" s="99" t="s">
        <v>18908</v>
      </c>
      <c r="D24745" s="124">
        <v>36806</v>
      </c>
      <c r="E24745" s="157" t="e">
        <f>VLOOKUP(D24745,'SOAT LIQ'!$A$87:$C$3416,3,FALSE)</f>
        <v>#N/A</v>
      </c>
    </row>
    <row r="24746" spans="1:6" x14ac:dyDescent="0.25">
      <c r="A24746" t="s">
        <v>7033</v>
      </c>
      <c r="B24746" s="100" t="s">
        <v>18910</v>
      </c>
      <c r="C24746" s="99" t="s">
        <v>18907</v>
      </c>
      <c r="D24746" s="124">
        <v>36904</v>
      </c>
      <c r="E24746" s="157" t="e">
        <f>VLOOKUP(D24746,'SOAT LIQ'!$A$87:$C$3416,3,FALSE)</f>
        <v>#N/A</v>
      </c>
    </row>
    <row r="24747" spans="1:6" x14ac:dyDescent="0.25">
      <c r="A24747" t="s">
        <v>7033</v>
      </c>
      <c r="B24747" s="100" t="s">
        <v>18911</v>
      </c>
      <c r="C24747" s="99" t="s">
        <v>7024</v>
      </c>
      <c r="D24747" s="124">
        <v>36303</v>
      </c>
      <c r="E24747" s="157" t="e">
        <f>VLOOKUP(D24747,'SOAT LIQ'!$A$87:$C$3416,3,FALSE)</f>
        <v>#N/A</v>
      </c>
    </row>
    <row r="24748" spans="1:6" x14ac:dyDescent="0.25">
      <c r="A24748" t="s">
        <v>7033</v>
      </c>
      <c r="B24748" s="100" t="s">
        <v>18913</v>
      </c>
      <c r="C24748" s="99" t="s">
        <v>18912</v>
      </c>
      <c r="D24748" s="124">
        <v>36902</v>
      </c>
      <c r="E24748" s="157" t="e">
        <f>VLOOKUP(D24748,'SOAT LIQ'!$A$87:$C$3416,3,FALSE)</f>
        <v>#N/A</v>
      </c>
    </row>
    <row r="24749" spans="1:6" x14ac:dyDescent="0.25">
      <c r="A24749" t="s">
        <v>7033</v>
      </c>
      <c r="B24749" s="100" t="s">
        <v>6911</v>
      </c>
      <c r="C24749" s="100"/>
      <c r="D24749" s="124">
        <v>36202</v>
      </c>
      <c r="E24749" s="157" t="e">
        <f>VLOOKUP(D24749,'SOAT LIQ'!$A$87:$C$3416,3,FALSE)</f>
        <v>#N/A</v>
      </c>
    </row>
    <row r="24750" spans="1:6" x14ac:dyDescent="0.25">
      <c r="A24750" t="s">
        <v>7033</v>
      </c>
      <c r="B24750" s="100" t="s">
        <v>6922</v>
      </c>
      <c r="C24750" s="100"/>
      <c r="D24750" s="124"/>
      <c r="E24750" s="157" t="e">
        <f>VLOOKUP(D24750,'SOAT LIQ'!$A$87:$C$3416,3,FALSE)</f>
        <v>#N/A</v>
      </c>
    </row>
    <row r="24751" spans="1:6" x14ac:dyDescent="0.25">
      <c r="A24751" t="s">
        <v>7033</v>
      </c>
      <c r="B24751" s="100" t="s">
        <v>6923</v>
      </c>
      <c r="C24751" s="100"/>
      <c r="D24751" s="124"/>
      <c r="E24751" s="157" t="e">
        <f>VLOOKUP(D24751,'SOAT LIQ'!$A$87:$C$3416,3,FALSE)</f>
        <v>#N/A</v>
      </c>
    </row>
    <row r="24752" spans="1:6" x14ac:dyDescent="0.25">
      <c r="A24752" t="s">
        <v>7033</v>
      </c>
      <c r="B24752" s="100" t="s">
        <v>6947</v>
      </c>
      <c r="C24752" s="100"/>
      <c r="D24752" s="124"/>
      <c r="E24752" s="157" t="e">
        <f>VLOOKUP(D24752,'SOAT LIQ'!$A$87:$C$3416,3,FALSE)</f>
        <v>#N/A</v>
      </c>
    </row>
    <row r="24753" spans="1:5" x14ac:dyDescent="0.25">
      <c r="A24753" t="s">
        <v>7033</v>
      </c>
      <c r="B24753" s="100" t="s">
        <v>6948</v>
      </c>
      <c r="C24753" s="100"/>
      <c r="D24753" s="124"/>
      <c r="E24753" s="157" t="e">
        <f>VLOOKUP(D24753,'SOAT LIQ'!$A$87:$C$3416,3,FALSE)</f>
        <v>#N/A</v>
      </c>
    </row>
    <row r="24754" spans="1:5" x14ac:dyDescent="0.25">
      <c r="A24754" t="s">
        <v>7033</v>
      </c>
      <c r="B24754" s="100" t="s">
        <v>6949</v>
      </c>
      <c r="C24754" s="100"/>
      <c r="D24754" s="124"/>
      <c r="E24754" s="157" t="e">
        <f>VLOOKUP(D24754,'SOAT LIQ'!$A$87:$C$3416,3,FALSE)</f>
        <v>#N/A</v>
      </c>
    </row>
    <row r="24755" spans="1:5" x14ac:dyDescent="0.25">
      <c r="A24755" t="s">
        <v>7033</v>
      </c>
      <c r="B24755" s="100" t="s">
        <v>6950</v>
      </c>
      <c r="C24755" s="100"/>
      <c r="D24755" s="124"/>
      <c r="E24755" s="157" t="e">
        <f>VLOOKUP(D24755,'SOAT LIQ'!$A$87:$C$3416,3,FALSE)</f>
        <v>#N/A</v>
      </c>
    </row>
    <row r="24756" spans="1:5" x14ac:dyDescent="0.25">
      <c r="A24756" t="s">
        <v>7033</v>
      </c>
      <c r="B24756" s="100" t="s">
        <v>6951</v>
      </c>
      <c r="C24756" s="100"/>
      <c r="D24756" s="124"/>
      <c r="E24756" s="157" t="e">
        <f>VLOOKUP(D24756,'SOAT LIQ'!$A$87:$C$3416,3,FALSE)</f>
        <v>#N/A</v>
      </c>
    </row>
    <row r="24757" spans="1:5" x14ac:dyDescent="0.25">
      <c r="A24757" t="s">
        <v>7033</v>
      </c>
      <c r="B24757" s="100" t="s">
        <v>6952</v>
      </c>
      <c r="C24757" s="100"/>
      <c r="D24757" s="124"/>
      <c r="E24757" s="157" t="e">
        <f>VLOOKUP(D24757,'SOAT LIQ'!$A$87:$C$3416,3,FALSE)</f>
        <v>#N/A</v>
      </c>
    </row>
    <row r="24758" spans="1:5" x14ac:dyDescent="0.25">
      <c r="A24758" t="s">
        <v>7033</v>
      </c>
      <c r="B24758" s="100" t="s">
        <v>6953</v>
      </c>
      <c r="C24758" s="100"/>
      <c r="D24758" s="124"/>
      <c r="E24758" s="157" t="e">
        <f>VLOOKUP(D24758,'SOAT LIQ'!$A$87:$C$3416,3,FALSE)</f>
        <v>#N/A</v>
      </c>
    </row>
    <row r="24759" spans="1:5" x14ac:dyDescent="0.25">
      <c r="A24759" t="s">
        <v>7033</v>
      </c>
      <c r="B24759" s="100" t="s">
        <v>6954</v>
      </c>
      <c r="C24759" s="100"/>
      <c r="D24759" s="124"/>
      <c r="E24759" s="157" t="e">
        <f>VLOOKUP(D24759,'SOAT LIQ'!$A$87:$C$3416,3,FALSE)</f>
        <v>#N/A</v>
      </c>
    </row>
    <row r="24760" spans="1:5" x14ac:dyDescent="0.25">
      <c r="A24760" t="s">
        <v>7033</v>
      </c>
      <c r="B24760" s="100" t="s">
        <v>6955</v>
      </c>
      <c r="C24760" s="100"/>
      <c r="D24760" s="124"/>
      <c r="E24760" s="157" t="e">
        <f>VLOOKUP(D24760,'SOAT LIQ'!$A$87:$C$3416,3,FALSE)</f>
        <v>#N/A</v>
      </c>
    </row>
    <row r="24761" spans="1:5" x14ac:dyDescent="0.25">
      <c r="A24761" t="s">
        <v>7033</v>
      </c>
      <c r="B24761" s="100" t="s">
        <v>6956</v>
      </c>
      <c r="C24761" s="100"/>
      <c r="D24761" s="124"/>
      <c r="E24761" s="157" t="e">
        <f>VLOOKUP(D24761,'SOAT LIQ'!$A$87:$C$3416,3,FALSE)</f>
        <v>#N/A</v>
      </c>
    </row>
    <row r="24762" spans="1:5" x14ac:dyDescent="0.25">
      <c r="A24762" t="s">
        <v>7033</v>
      </c>
      <c r="B24762" s="100" t="s">
        <v>6957</v>
      </c>
      <c r="C24762" s="100"/>
      <c r="D24762" s="124"/>
      <c r="E24762" s="157" t="e">
        <f>VLOOKUP(D24762,'SOAT LIQ'!$A$87:$C$3416,3,FALSE)</f>
        <v>#N/A</v>
      </c>
    </row>
    <row r="24763" spans="1:5" x14ac:dyDescent="0.25">
      <c r="A24763" t="s">
        <v>7033</v>
      </c>
      <c r="B24763" s="100" t="s">
        <v>6958</v>
      </c>
      <c r="C24763" s="100"/>
      <c r="D24763" s="124"/>
      <c r="E24763" s="157" t="e">
        <f>VLOOKUP(D24763,'SOAT LIQ'!$A$87:$C$3416,3,FALSE)</f>
        <v>#N/A</v>
      </c>
    </row>
    <row r="24764" spans="1:5" x14ac:dyDescent="0.25">
      <c r="A24764" t="s">
        <v>7033</v>
      </c>
      <c r="B24764" s="100" t="s">
        <v>6959</v>
      </c>
      <c r="C24764" s="100"/>
      <c r="D24764" s="124"/>
      <c r="E24764" s="157" t="e">
        <f>VLOOKUP(D24764,'SOAT LIQ'!$A$87:$C$3416,3,FALSE)</f>
        <v>#N/A</v>
      </c>
    </row>
    <row r="24765" spans="1:5" x14ac:dyDescent="0.25">
      <c r="A24765" t="s">
        <v>7033</v>
      </c>
      <c r="B24765" s="100" t="s">
        <v>6960</v>
      </c>
      <c r="C24765" s="100"/>
      <c r="D24765" s="124"/>
      <c r="E24765" s="157" t="e">
        <f>VLOOKUP(D24765,'SOAT LIQ'!$A$87:$C$3416,3,FALSE)</f>
        <v>#N/A</v>
      </c>
    </row>
    <row r="24766" spans="1:5" x14ac:dyDescent="0.25">
      <c r="A24766" t="s">
        <v>7033</v>
      </c>
      <c r="B24766" s="100" t="s">
        <v>6961</v>
      </c>
      <c r="C24766" s="100"/>
      <c r="D24766" s="124"/>
      <c r="E24766" s="157" t="e">
        <f>VLOOKUP(D24766,'SOAT LIQ'!$A$87:$C$3416,3,FALSE)</f>
        <v>#N/A</v>
      </c>
    </row>
    <row r="24767" spans="1:5" x14ac:dyDescent="0.25">
      <c r="A24767" t="s">
        <v>7033</v>
      </c>
      <c r="B24767" s="100" t="s">
        <v>6962</v>
      </c>
      <c r="C24767" s="100"/>
      <c r="D24767" s="124"/>
      <c r="E24767" s="157" t="e">
        <f>VLOOKUP(D24767,'SOAT LIQ'!$A$87:$C$3416,3,FALSE)</f>
        <v>#N/A</v>
      </c>
    </row>
    <row r="24768" spans="1:5" x14ac:dyDescent="0.25">
      <c r="A24768" t="s">
        <v>7033</v>
      </c>
      <c r="B24768" s="100" t="s">
        <v>6963</v>
      </c>
      <c r="C24768" s="100"/>
      <c r="D24768" s="124"/>
      <c r="E24768" s="157" t="e">
        <f>VLOOKUP(D24768,'SOAT LIQ'!$A$87:$C$3416,3,FALSE)</f>
        <v>#N/A</v>
      </c>
    </row>
    <row r="24769" spans="1:6" x14ac:dyDescent="0.25">
      <c r="A24769" t="s">
        <v>7033</v>
      </c>
      <c r="B24769" s="100" t="s">
        <v>6971</v>
      </c>
      <c r="C24769" s="100"/>
      <c r="D24769" s="124"/>
      <c r="E24769" s="157" t="e">
        <f>VLOOKUP(D24769,'SOAT LIQ'!$A$87:$C$3416,3,FALSE)</f>
        <v>#N/A</v>
      </c>
    </row>
    <row r="24770" spans="1:6" x14ac:dyDescent="0.25">
      <c r="A24770" t="s">
        <v>7033</v>
      </c>
      <c r="B24770" s="100" t="s">
        <v>6972</v>
      </c>
      <c r="C24770" s="100"/>
      <c r="D24770" s="124"/>
      <c r="E24770" s="157" t="e">
        <f>VLOOKUP(D24770,'SOAT LIQ'!$A$87:$C$3416,3,FALSE)</f>
        <v>#N/A</v>
      </c>
    </row>
    <row r="24771" spans="1:6" x14ac:dyDescent="0.25">
      <c r="A24771" t="s">
        <v>7033</v>
      </c>
      <c r="B24771" s="100" t="s">
        <v>6973</v>
      </c>
      <c r="C24771" s="100"/>
      <c r="D24771" s="124"/>
      <c r="E24771" s="157" t="e">
        <f>VLOOKUP(D24771,'SOAT LIQ'!$A$87:$C$3416,3,FALSE)</f>
        <v>#N/A</v>
      </c>
    </row>
    <row r="24772" spans="1:6" x14ac:dyDescent="0.25">
      <c r="A24772" t="s">
        <v>7033</v>
      </c>
      <c r="B24772" s="100" t="s">
        <v>6974</v>
      </c>
      <c r="C24772" s="100"/>
      <c r="D24772" s="124"/>
      <c r="E24772" s="157" t="e">
        <f>VLOOKUP(D24772,'SOAT LIQ'!$A$87:$C$3416,3,FALSE)</f>
        <v>#N/A</v>
      </c>
    </row>
    <row r="24773" spans="1:6" x14ac:dyDescent="0.25">
      <c r="A24773" t="s">
        <v>7033</v>
      </c>
      <c r="B24773" s="100" t="s">
        <v>6975</v>
      </c>
      <c r="C24773" s="100"/>
      <c r="D24773" s="124"/>
      <c r="E24773" s="157" t="e">
        <f>VLOOKUP(D24773,'SOAT LIQ'!$A$87:$C$3416,3,FALSE)</f>
        <v>#N/A</v>
      </c>
    </row>
    <row r="24774" spans="1:6" x14ac:dyDescent="0.25">
      <c r="A24774" t="s">
        <v>7033</v>
      </c>
      <c r="B24774" s="100" t="s">
        <v>6981</v>
      </c>
      <c r="C24774" s="100"/>
      <c r="D24774" s="124"/>
      <c r="E24774" s="157" t="e">
        <f>VLOOKUP(D24774,'SOAT LIQ'!$A$87:$C$3416,3,FALSE)</f>
        <v>#N/A</v>
      </c>
    </row>
    <row r="24775" spans="1:6" x14ac:dyDescent="0.25">
      <c r="A24775" t="s">
        <v>7033</v>
      </c>
      <c r="B24775" s="100" t="s">
        <v>6984</v>
      </c>
      <c r="C24775" s="100"/>
      <c r="D24775" s="124"/>
      <c r="E24775" s="157" t="e">
        <f>VLOOKUP(D24775,'SOAT LIQ'!$A$87:$C$3416,3,FALSE)</f>
        <v>#N/A</v>
      </c>
    </row>
    <row r="24776" spans="1:6" x14ac:dyDescent="0.25">
      <c r="A24776" t="s">
        <v>7033</v>
      </c>
      <c r="B24776" s="100" t="s">
        <v>6985</v>
      </c>
      <c r="C24776" s="100"/>
      <c r="D24776" s="124"/>
      <c r="E24776" s="157" t="e">
        <f>VLOOKUP(D24776,'SOAT LIQ'!$A$87:$C$3416,3,FALSE)</f>
        <v>#N/A</v>
      </c>
    </row>
    <row r="24777" spans="1:6" x14ac:dyDescent="0.25">
      <c r="A24777" t="s">
        <v>7033</v>
      </c>
      <c r="B24777" s="100" t="s">
        <v>7020</v>
      </c>
      <c r="C24777" s="100"/>
      <c r="D24777" s="124"/>
      <c r="E24777" s="157" t="e">
        <f>VLOOKUP(D24777,'SOAT LIQ'!$A$87:$C$3416,3,FALSE)</f>
        <v>#N/A</v>
      </c>
    </row>
    <row r="24778" spans="1:6" x14ac:dyDescent="0.25">
      <c r="A24778" t="s">
        <v>7033</v>
      </c>
      <c r="B24778" s="100" t="s">
        <v>7116</v>
      </c>
      <c r="C24778" s="100"/>
      <c r="D24778" s="124"/>
      <c r="E24778" s="157" t="e">
        <f>VLOOKUP(D24778,'SOAT LIQ'!$A$87:$C$3416,3,FALSE)</f>
        <v>#N/A</v>
      </c>
    </row>
    <row r="24779" spans="1:6" x14ac:dyDescent="0.25">
      <c r="A24779" t="s">
        <v>7033</v>
      </c>
      <c r="B24779" s="100" t="s">
        <v>7127</v>
      </c>
      <c r="C24779" s="100"/>
      <c r="D24779" s="124"/>
      <c r="E24779" s="157" t="e">
        <f>VLOOKUP(D24779,'SOAT LIQ'!$A$87:$C$3416,3,FALSE)</f>
        <v>#N/A</v>
      </c>
    </row>
    <row r="24780" spans="1:6" x14ac:dyDescent="0.25">
      <c r="A24780" t="s">
        <v>7033</v>
      </c>
      <c r="B24780" s="100" t="s">
        <v>19023</v>
      </c>
      <c r="C24780" s="100"/>
      <c r="D24780" s="124"/>
      <c r="E24780" s="157" t="e">
        <f>VLOOKUP(D24780,'SOAT LIQ'!$A$87:$C$3416,3,FALSE)</f>
        <v>#N/A</v>
      </c>
    </row>
    <row r="24781" spans="1:6" x14ac:dyDescent="0.25">
      <c r="A24781" t="s">
        <v>7033</v>
      </c>
      <c r="B24781" s="100" t="s">
        <v>19027</v>
      </c>
      <c r="C24781" s="100"/>
      <c r="D24781" s="124"/>
      <c r="E24781" s="157" t="e">
        <f>VLOOKUP(D24781,'SOAT LIQ'!$A$87:$C$3416,3,FALSE)</f>
        <v>#N/A</v>
      </c>
    </row>
    <row r="24782" spans="1:6" x14ac:dyDescent="0.25">
      <c r="A24782" t="s">
        <v>5841</v>
      </c>
      <c r="B24782" s="100" t="s">
        <v>4831</v>
      </c>
      <c r="C24782" s="99" t="s">
        <v>6992</v>
      </c>
      <c r="D24782" s="124">
        <v>16347</v>
      </c>
      <c r="E24782" s="157">
        <f>VLOOKUP(D24782,'SOAT LIQ'!$A$87:$C$3416,3,FALSE)</f>
        <v>9</v>
      </c>
      <c r="F24782" t="s">
        <v>21632</v>
      </c>
    </row>
    <row r="24783" spans="1:6" x14ac:dyDescent="0.25">
      <c r="A24783" t="s">
        <v>5841</v>
      </c>
      <c r="B24783" s="100" t="s">
        <v>7007</v>
      </c>
      <c r="C24783" s="99" t="s">
        <v>7006</v>
      </c>
      <c r="D24783" s="124">
        <v>36605</v>
      </c>
      <c r="E24783" s="157" t="e">
        <f>VLOOKUP(D24783,'SOAT LIQ'!$A$87:$C$3416,3,FALSE)</f>
        <v>#N/A</v>
      </c>
    </row>
    <row r="24784" spans="1:6" x14ac:dyDescent="0.25">
      <c r="A24784" t="s">
        <v>5841</v>
      </c>
      <c r="B24784" s="100" t="s">
        <v>7008</v>
      </c>
      <c r="C24784" s="99" t="s">
        <v>7002</v>
      </c>
      <c r="D24784" s="124">
        <v>36403</v>
      </c>
      <c r="E24784" s="157" t="e">
        <f>VLOOKUP(D24784,'SOAT LIQ'!$A$87:$C$3416,3,FALSE)</f>
        <v>#N/A</v>
      </c>
    </row>
    <row r="24785" spans="1:6" x14ac:dyDescent="0.25">
      <c r="A24785" t="s">
        <v>5841</v>
      </c>
      <c r="B24785" s="100" t="s">
        <v>7010</v>
      </c>
      <c r="C24785" s="99" t="s">
        <v>7006</v>
      </c>
      <c r="D24785" s="124">
        <v>36403</v>
      </c>
      <c r="E24785" s="157" t="e">
        <f>VLOOKUP(D24785,'SOAT LIQ'!$A$87:$C$3416,3,FALSE)</f>
        <v>#N/A</v>
      </c>
    </row>
    <row r="24786" spans="1:6" x14ac:dyDescent="0.25">
      <c r="A24786" t="s">
        <v>5841</v>
      </c>
      <c r="B24786" s="100" t="s">
        <v>7011</v>
      </c>
      <c r="C24786" s="99" t="s">
        <v>7006</v>
      </c>
      <c r="D24786" s="124">
        <v>36403</v>
      </c>
      <c r="E24786" s="157" t="e">
        <f>VLOOKUP(D24786,'SOAT LIQ'!$A$87:$C$3416,3,FALSE)</f>
        <v>#N/A</v>
      </c>
    </row>
    <row r="24787" spans="1:6" x14ac:dyDescent="0.25">
      <c r="A24787" t="s">
        <v>5841</v>
      </c>
      <c r="B24787" s="100" t="s">
        <v>7012</v>
      </c>
      <c r="C24787" s="99" t="s">
        <v>7006</v>
      </c>
      <c r="D24787" s="124">
        <v>36403</v>
      </c>
      <c r="E24787" s="157" t="e">
        <f>VLOOKUP(D24787,'SOAT LIQ'!$A$87:$C$3416,3,FALSE)</f>
        <v>#N/A</v>
      </c>
    </row>
    <row r="24788" spans="1:6" x14ac:dyDescent="0.25">
      <c r="A24788" t="s">
        <v>5841</v>
      </c>
      <c r="B24788" s="100" t="s">
        <v>7038</v>
      </c>
      <c r="C24788" s="99" t="s">
        <v>7039</v>
      </c>
      <c r="D24788" s="124">
        <v>36305</v>
      </c>
      <c r="E24788" s="157" t="e">
        <f>VLOOKUP(D24788,'SOAT LIQ'!$A$87:$C$3416,3,FALSE)</f>
        <v>#N/A</v>
      </c>
    </row>
    <row r="24789" spans="1:6" x14ac:dyDescent="0.25">
      <c r="A24789" t="s">
        <v>5841</v>
      </c>
      <c r="B24789" s="100" t="s">
        <v>7041</v>
      </c>
      <c r="C24789" s="99" t="s">
        <v>7039</v>
      </c>
      <c r="D24789" s="124">
        <v>36308</v>
      </c>
      <c r="E24789" s="157" t="e">
        <f>VLOOKUP(D24789,'SOAT LIQ'!$A$87:$C$3416,3,FALSE)</f>
        <v>#N/A</v>
      </c>
    </row>
    <row r="24790" spans="1:6" x14ac:dyDescent="0.25">
      <c r="A24790" t="s">
        <v>5841</v>
      </c>
      <c r="B24790" s="100" t="s">
        <v>7043</v>
      </c>
      <c r="C24790" s="99" t="s">
        <v>7042</v>
      </c>
      <c r="D24790" s="124">
        <v>36608</v>
      </c>
      <c r="E24790" s="157" t="e">
        <f>VLOOKUP(D24790,'SOAT LIQ'!$A$87:$C$3416,3,FALSE)</f>
        <v>#N/A</v>
      </c>
      <c r="F24790" t="s">
        <v>21632</v>
      </c>
    </row>
    <row r="24791" spans="1:6" x14ac:dyDescent="0.25">
      <c r="A24791" t="s">
        <v>5841</v>
      </c>
      <c r="B24791" s="100" t="s">
        <v>7044</v>
      </c>
      <c r="C24791" s="99" t="s">
        <v>7039</v>
      </c>
      <c r="D24791" s="124">
        <v>36304</v>
      </c>
      <c r="E24791" s="157" t="e">
        <f>VLOOKUP(D24791,'SOAT LIQ'!$A$87:$C$3416,3,FALSE)</f>
        <v>#N/A</v>
      </c>
    </row>
    <row r="24792" spans="1:6" x14ac:dyDescent="0.25">
      <c r="A24792" t="s">
        <v>5841</v>
      </c>
      <c r="B24792" s="100" t="s">
        <v>7045</v>
      </c>
      <c r="C24792" s="99" t="s">
        <v>7039</v>
      </c>
      <c r="D24792" s="124">
        <v>36304</v>
      </c>
      <c r="E24792" s="157" t="e">
        <f>VLOOKUP(D24792,'SOAT LIQ'!$A$87:$C$3416,3,FALSE)</f>
        <v>#N/A</v>
      </c>
    </row>
    <row r="24793" spans="1:6" x14ac:dyDescent="0.25">
      <c r="A24793" t="s">
        <v>5841</v>
      </c>
      <c r="B24793" s="100" t="s">
        <v>7046</v>
      </c>
      <c r="C24793" s="99" t="s">
        <v>7039</v>
      </c>
      <c r="D24793" s="124">
        <v>36304</v>
      </c>
      <c r="E24793" s="157" t="e">
        <f>VLOOKUP(D24793,'SOAT LIQ'!$A$87:$C$3416,3,FALSE)</f>
        <v>#N/A</v>
      </c>
    </row>
    <row r="24794" spans="1:6" x14ac:dyDescent="0.25">
      <c r="A24794" t="s">
        <v>5841</v>
      </c>
      <c r="B24794" s="100" t="s">
        <v>7047</v>
      </c>
      <c r="C24794" s="99" t="s">
        <v>7039</v>
      </c>
      <c r="D24794" s="124">
        <v>36304</v>
      </c>
      <c r="E24794" s="157" t="e">
        <f>VLOOKUP(D24794,'SOAT LIQ'!$A$87:$C$3416,3,FALSE)</f>
        <v>#N/A</v>
      </c>
    </row>
    <row r="24795" spans="1:6" x14ac:dyDescent="0.25">
      <c r="A24795" t="s">
        <v>5841</v>
      </c>
      <c r="B24795" s="100" t="s">
        <v>7078</v>
      </c>
      <c r="C24795" s="99" t="s">
        <v>7077</v>
      </c>
      <c r="D24795" s="124">
        <v>36306</v>
      </c>
      <c r="E24795" s="157" t="e">
        <f>VLOOKUP(D24795,'SOAT LIQ'!$A$87:$C$3416,3,FALSE)</f>
        <v>#N/A</v>
      </c>
    </row>
    <row r="24796" spans="1:6" x14ac:dyDescent="0.25">
      <c r="A24796" t="s">
        <v>5841</v>
      </c>
      <c r="B24796" s="100" t="s">
        <v>7124</v>
      </c>
      <c r="C24796" s="99" t="s">
        <v>7125</v>
      </c>
      <c r="D24796" s="124">
        <v>36509</v>
      </c>
      <c r="E24796" s="157" t="e">
        <f>VLOOKUP(D24796,'SOAT LIQ'!$A$87:$C$3416,3,FALSE)</f>
        <v>#N/A</v>
      </c>
    </row>
    <row r="24797" spans="1:6" x14ac:dyDescent="0.25">
      <c r="A24797" t="s">
        <v>5841</v>
      </c>
      <c r="B24797" s="100" t="s">
        <v>7134</v>
      </c>
      <c r="C24797" s="99" t="s">
        <v>7135</v>
      </c>
      <c r="D24797" s="124">
        <v>16211</v>
      </c>
      <c r="E24797" s="157">
        <f>VLOOKUP(D24797,'SOAT LIQ'!$A$87:$C$3416,3,FALSE)</f>
        <v>10</v>
      </c>
      <c r="F24797" t="s">
        <v>21632</v>
      </c>
    </row>
    <row r="24798" spans="1:6" x14ac:dyDescent="0.25">
      <c r="A24798" t="s">
        <v>5841</v>
      </c>
      <c r="B24798" s="100" t="s">
        <v>7152</v>
      </c>
      <c r="C24798" s="99" t="s">
        <v>7153</v>
      </c>
      <c r="D24798" s="124">
        <v>16212</v>
      </c>
      <c r="E24798" s="157">
        <f>VLOOKUP(D24798,'SOAT LIQ'!$A$87:$C$3416,3,FALSE)</f>
        <v>4</v>
      </c>
      <c r="F24798" t="s">
        <v>21632</v>
      </c>
    </row>
    <row r="24799" spans="1:6" x14ac:dyDescent="0.25">
      <c r="A24799" t="s">
        <v>5841</v>
      </c>
      <c r="B24799" s="100" t="s">
        <v>7158</v>
      </c>
      <c r="C24799" s="99" t="s">
        <v>7159</v>
      </c>
      <c r="D24799" s="124">
        <v>16111</v>
      </c>
      <c r="E24799" s="157">
        <f>VLOOKUP(D24799,'SOAT LIQ'!$A$87:$C$3416,3,FALSE)</f>
        <v>7</v>
      </c>
      <c r="F24799" t="s">
        <v>21632</v>
      </c>
    </row>
    <row r="24800" spans="1:6" x14ac:dyDescent="0.25">
      <c r="A24800" t="s">
        <v>5841</v>
      </c>
      <c r="B24800" s="100" t="s">
        <v>7160</v>
      </c>
      <c r="C24800" s="99" t="s">
        <v>7161</v>
      </c>
      <c r="D24800" s="124">
        <v>16108</v>
      </c>
      <c r="E24800" s="157">
        <f>VLOOKUP(D24800,'SOAT LIQ'!$A$87:$C$3416,3,FALSE)</f>
        <v>6</v>
      </c>
      <c r="F24800" t="s">
        <v>21632</v>
      </c>
    </row>
    <row r="24801" spans="1:6" x14ac:dyDescent="0.25">
      <c r="A24801" t="s">
        <v>5841</v>
      </c>
      <c r="B24801" s="100" t="s">
        <v>7165</v>
      </c>
      <c r="C24801" s="99" t="s">
        <v>7166</v>
      </c>
      <c r="D24801" s="124">
        <v>16100</v>
      </c>
      <c r="E24801" s="157">
        <f>VLOOKUP(D24801,'SOAT LIQ'!$A$87:$C$3416,3,FALSE)</f>
        <v>4</v>
      </c>
      <c r="F24801" t="s">
        <v>21632</v>
      </c>
    </row>
    <row r="24802" spans="1:6" x14ac:dyDescent="0.25">
      <c r="A24802" t="s">
        <v>5841</v>
      </c>
      <c r="B24802" s="100" t="s">
        <v>7173</v>
      </c>
      <c r="C24802" s="99" t="s">
        <v>7174</v>
      </c>
      <c r="D24802" s="124">
        <v>16104</v>
      </c>
      <c r="E24802" s="157">
        <f>VLOOKUP(D24802,'SOAT LIQ'!$A$87:$C$3416,3,FALSE)</f>
        <v>5</v>
      </c>
      <c r="F24802" t="s">
        <v>21632</v>
      </c>
    </row>
    <row r="24803" spans="1:6" x14ac:dyDescent="0.25">
      <c r="A24803" t="s">
        <v>5841</v>
      </c>
      <c r="B24803" s="100" t="s">
        <v>7175</v>
      </c>
      <c r="C24803" s="99" t="s">
        <v>7176</v>
      </c>
      <c r="D24803" s="124">
        <v>16104</v>
      </c>
      <c r="E24803" s="157">
        <f>VLOOKUP(D24803,'SOAT LIQ'!$A$87:$C$3416,3,FALSE)</f>
        <v>5</v>
      </c>
      <c r="F24803" t="s">
        <v>21632</v>
      </c>
    </row>
    <row r="24804" spans="1:6" x14ac:dyDescent="0.25">
      <c r="A24804" t="s">
        <v>5841</v>
      </c>
      <c r="B24804" s="100" t="s">
        <v>7178</v>
      </c>
      <c r="C24804" s="99" t="s">
        <v>7179</v>
      </c>
      <c r="D24804" s="124">
        <v>16101</v>
      </c>
      <c r="E24804" s="157">
        <f>VLOOKUP(D24804,'SOAT LIQ'!$A$87:$C$3416,3,FALSE)</f>
        <v>7</v>
      </c>
      <c r="F24804" t="s">
        <v>21632</v>
      </c>
    </row>
    <row r="24805" spans="1:6" x14ac:dyDescent="0.25">
      <c r="A24805" t="s">
        <v>5841</v>
      </c>
      <c r="B24805" s="100" t="s">
        <v>7182</v>
      </c>
      <c r="C24805" s="99" t="s">
        <v>7181</v>
      </c>
      <c r="D24805" s="124">
        <v>16101</v>
      </c>
      <c r="E24805" s="157">
        <f>VLOOKUP(D24805,'SOAT LIQ'!$A$87:$C$3416,3,FALSE)</f>
        <v>7</v>
      </c>
      <c r="F24805" t="s">
        <v>21632</v>
      </c>
    </row>
    <row r="24806" spans="1:6" x14ac:dyDescent="0.25">
      <c r="A24806" t="s">
        <v>5841</v>
      </c>
      <c r="B24806" s="100" t="s">
        <v>7184</v>
      </c>
      <c r="C24806" s="99" t="s">
        <v>7183</v>
      </c>
      <c r="D24806" s="124">
        <v>16101</v>
      </c>
      <c r="E24806" s="157">
        <f>VLOOKUP(D24806,'SOAT LIQ'!$A$87:$C$3416,3,FALSE)</f>
        <v>7</v>
      </c>
      <c r="F24806" t="s">
        <v>21632</v>
      </c>
    </row>
    <row r="24807" spans="1:6" x14ac:dyDescent="0.25">
      <c r="A24807" t="s">
        <v>5841</v>
      </c>
      <c r="B24807" s="100" t="s">
        <v>7194</v>
      </c>
      <c r="C24807" s="99" t="s">
        <v>7189</v>
      </c>
      <c r="D24807" s="124">
        <v>16109</v>
      </c>
      <c r="E24807" s="157">
        <f>VLOOKUP(D24807,'SOAT LIQ'!$A$87:$C$3416,3,FALSE)</f>
        <v>7</v>
      </c>
      <c r="F24807" t="s">
        <v>21632</v>
      </c>
    </row>
    <row r="24808" spans="1:6" x14ac:dyDescent="0.25">
      <c r="A24808" t="s">
        <v>5841</v>
      </c>
      <c r="B24808" s="100" t="s">
        <v>7200</v>
      </c>
      <c r="C24808" s="99" t="s">
        <v>7199</v>
      </c>
      <c r="D24808" s="124">
        <v>16202</v>
      </c>
      <c r="E24808" s="157">
        <f>VLOOKUP(D24808,'SOAT LIQ'!$A$87:$C$3416,3,FALSE)</f>
        <v>7</v>
      </c>
      <c r="F24808" t="s">
        <v>21632</v>
      </c>
    </row>
    <row r="24809" spans="1:6" x14ac:dyDescent="0.25">
      <c r="A24809" t="s">
        <v>5841</v>
      </c>
      <c r="B24809" s="100" t="s">
        <v>7202</v>
      </c>
      <c r="C24809" s="99" t="s">
        <v>7203</v>
      </c>
      <c r="D24809" s="124">
        <v>16201</v>
      </c>
      <c r="E24809" s="157">
        <f>VLOOKUP(D24809,'SOAT LIQ'!$A$87:$C$3416,3,FALSE)</f>
        <v>5</v>
      </c>
      <c r="F24809" t="s">
        <v>21632</v>
      </c>
    </row>
    <row r="24810" spans="1:6" x14ac:dyDescent="0.25">
      <c r="A24810" t="s">
        <v>5841</v>
      </c>
      <c r="B24810" s="100" t="s">
        <v>7219</v>
      </c>
      <c r="C24810" s="99" t="s">
        <v>7218</v>
      </c>
      <c r="D24810" s="124">
        <v>16244</v>
      </c>
      <c r="E24810" s="157">
        <f>VLOOKUP(D24810,'SOAT LIQ'!$A$87:$C$3416,3,FALSE)</f>
        <v>6</v>
      </c>
      <c r="F24810" t="s">
        <v>21632</v>
      </c>
    </row>
    <row r="24811" spans="1:6" x14ac:dyDescent="0.25">
      <c r="A24811" t="s">
        <v>5841</v>
      </c>
      <c r="B24811" s="100" t="s">
        <v>7227</v>
      </c>
      <c r="C24811" s="99" t="s">
        <v>7228</v>
      </c>
      <c r="D24811" s="124">
        <v>15225</v>
      </c>
      <c r="E24811" s="157">
        <f>VLOOKUP(D24811,'SOAT LIQ'!$A$87:$C$3416,3,FALSE)</f>
        <v>7</v>
      </c>
      <c r="F24811" t="s">
        <v>21632</v>
      </c>
    </row>
    <row r="24812" spans="1:6" x14ac:dyDescent="0.25">
      <c r="A24812" t="s">
        <v>5841</v>
      </c>
      <c r="B24812" s="100" t="s">
        <v>7230</v>
      </c>
      <c r="C24812" s="99" t="s">
        <v>7229</v>
      </c>
      <c r="D24812" s="124">
        <v>15203</v>
      </c>
      <c r="E24812" s="157">
        <f>VLOOKUP(D24812,'SOAT LIQ'!$A$87:$C$3416,3,FALSE)</f>
        <v>8</v>
      </c>
      <c r="F24812" t="s">
        <v>21632</v>
      </c>
    </row>
    <row r="24813" spans="1:6" x14ac:dyDescent="0.25">
      <c r="A24813" t="s">
        <v>5841</v>
      </c>
      <c r="B24813" s="100" t="s">
        <v>7232</v>
      </c>
      <c r="C24813" s="99" t="s">
        <v>7231</v>
      </c>
      <c r="D24813" s="124">
        <v>15108</v>
      </c>
      <c r="E24813" s="157">
        <f>VLOOKUP(D24813,'SOAT LIQ'!$A$87:$C$3416,3,FALSE)</f>
        <v>8</v>
      </c>
      <c r="F24813" t="s">
        <v>21632</v>
      </c>
    </row>
    <row r="24814" spans="1:6" x14ac:dyDescent="0.25">
      <c r="A24814" t="s">
        <v>5841</v>
      </c>
      <c r="B24814" s="100" t="s">
        <v>7234</v>
      </c>
      <c r="C24814" s="99" t="s">
        <v>7233</v>
      </c>
      <c r="D24814" s="124">
        <v>15203</v>
      </c>
      <c r="E24814" s="157">
        <f>VLOOKUP(D24814,'SOAT LIQ'!$A$87:$C$3416,3,FALSE)</f>
        <v>8</v>
      </c>
      <c r="F24814" t="s">
        <v>21632</v>
      </c>
    </row>
    <row r="24815" spans="1:6" x14ac:dyDescent="0.25">
      <c r="A24815" t="s">
        <v>5841</v>
      </c>
      <c r="B24815" s="100" t="s">
        <v>7236</v>
      </c>
      <c r="C24815" s="99" t="s">
        <v>7235</v>
      </c>
      <c r="D24815" s="124">
        <v>16262</v>
      </c>
      <c r="E24815" s="157">
        <f>VLOOKUP(D24815,'SOAT LIQ'!$A$87:$C$3416,3,FALSE)</f>
        <v>4</v>
      </c>
      <c r="F24815" t="s">
        <v>21632</v>
      </c>
    </row>
    <row r="24816" spans="1:6" x14ac:dyDescent="0.25">
      <c r="A24816" t="s">
        <v>5841</v>
      </c>
      <c r="B24816" s="100" t="s">
        <v>7238</v>
      </c>
      <c r="C24816" s="99" t="s">
        <v>7237</v>
      </c>
      <c r="D24816" s="124">
        <v>16263</v>
      </c>
      <c r="E24816" s="157">
        <f>VLOOKUP(D24816,'SOAT LIQ'!$A$87:$C$3416,3,FALSE)</f>
        <v>5</v>
      </c>
      <c r="F24816" t="s">
        <v>21632</v>
      </c>
    </row>
    <row r="24817" spans="1:6" x14ac:dyDescent="0.25">
      <c r="A24817" t="s">
        <v>5841</v>
      </c>
      <c r="B24817" s="100" t="s">
        <v>7250</v>
      </c>
      <c r="C24817" s="99" t="s">
        <v>7249</v>
      </c>
      <c r="D24817" s="124">
        <v>15210</v>
      </c>
      <c r="E24817" s="157">
        <f>VLOOKUP(D24817,'SOAT LIQ'!$A$87:$C$3416,3,FALSE)</f>
        <v>5</v>
      </c>
      <c r="F24817" t="s">
        <v>21632</v>
      </c>
    </row>
    <row r="24818" spans="1:6" x14ac:dyDescent="0.25">
      <c r="A24818" t="s">
        <v>5841</v>
      </c>
      <c r="B24818" s="100" t="s">
        <v>7252</v>
      </c>
      <c r="C24818" s="99" t="s">
        <v>7251</v>
      </c>
      <c r="D24818" s="124">
        <v>15211</v>
      </c>
      <c r="E24818" s="157">
        <f>VLOOKUP(D24818,'SOAT LIQ'!$A$87:$C$3416,3,FALSE)</f>
        <v>8</v>
      </c>
      <c r="F24818" t="s">
        <v>21632</v>
      </c>
    </row>
    <row r="24819" spans="1:6" x14ac:dyDescent="0.25">
      <c r="A24819" t="s">
        <v>5841</v>
      </c>
      <c r="B24819" s="100" t="s">
        <v>4151</v>
      </c>
      <c r="C24819" s="99" t="s">
        <v>7255</v>
      </c>
      <c r="D24819" s="124">
        <v>16261</v>
      </c>
      <c r="E24819" s="157">
        <f>VLOOKUP(D24819,'SOAT LIQ'!$A$87:$C$3416,3,FALSE)</f>
        <v>3</v>
      </c>
      <c r="F24819" t="s">
        <v>21632</v>
      </c>
    </row>
    <row r="24820" spans="1:6" x14ac:dyDescent="0.25">
      <c r="A24820" t="s">
        <v>5841</v>
      </c>
      <c r="B24820" s="100" t="s">
        <v>4152</v>
      </c>
      <c r="C24820" s="99" t="s">
        <v>7256</v>
      </c>
      <c r="D24820" s="124">
        <v>16261</v>
      </c>
      <c r="E24820" s="157">
        <f>VLOOKUP(D24820,'SOAT LIQ'!$A$87:$C$3416,3,FALSE)</f>
        <v>3</v>
      </c>
      <c r="F24820" t="s">
        <v>21632</v>
      </c>
    </row>
    <row r="24821" spans="1:6" x14ac:dyDescent="0.25">
      <c r="A24821" t="s">
        <v>5841</v>
      </c>
      <c r="B24821" s="100" t="s">
        <v>7263</v>
      </c>
      <c r="C24821" s="99" t="s">
        <v>7262</v>
      </c>
      <c r="D24821" s="124">
        <v>16270</v>
      </c>
      <c r="E24821" s="157">
        <f>VLOOKUP(D24821,'SOAT LIQ'!$A$87:$C$3416,3,FALSE)</f>
        <v>8</v>
      </c>
      <c r="F24821" t="s">
        <v>21632</v>
      </c>
    </row>
    <row r="24822" spans="1:6" x14ac:dyDescent="0.25">
      <c r="A24822" t="s">
        <v>5841</v>
      </c>
      <c r="B24822" s="100" t="s">
        <v>11338</v>
      </c>
      <c r="C24822" s="99" t="s">
        <v>11337</v>
      </c>
      <c r="D24822" s="124">
        <v>16352</v>
      </c>
      <c r="E24822" s="157">
        <f>VLOOKUP(D24822,'SOAT LIQ'!$A$87:$C$3416,3,FALSE)</f>
        <v>8</v>
      </c>
      <c r="F24822" t="s">
        <v>21632</v>
      </c>
    </row>
    <row r="24823" spans="1:6" x14ac:dyDescent="0.25">
      <c r="A24823" t="s">
        <v>5841</v>
      </c>
      <c r="B24823" s="100" t="s">
        <v>11340</v>
      </c>
      <c r="C24823" s="99" t="s">
        <v>11339</v>
      </c>
      <c r="D24823" s="124">
        <v>16363</v>
      </c>
      <c r="E24823" s="157">
        <f>VLOOKUP(D24823,'SOAT LIQ'!$A$87:$C$3416,3,FALSE)</f>
        <v>10</v>
      </c>
      <c r="F24823" t="s">
        <v>21632</v>
      </c>
    </row>
    <row r="24824" spans="1:6" x14ac:dyDescent="0.25">
      <c r="A24824" t="s">
        <v>5841</v>
      </c>
      <c r="B24824" s="100" t="s">
        <v>11371</v>
      </c>
      <c r="C24824" s="99" t="s">
        <v>11370</v>
      </c>
      <c r="D24824" s="124">
        <v>16302</v>
      </c>
      <c r="E24824" s="157">
        <f>VLOOKUP(D24824,'SOAT LIQ'!$A$87:$C$3416,3,FALSE)</f>
        <v>8</v>
      </c>
      <c r="F24824" t="s">
        <v>21632</v>
      </c>
    </row>
    <row r="24825" spans="1:6" x14ac:dyDescent="0.25">
      <c r="A24825" t="s">
        <v>5841</v>
      </c>
      <c r="B24825" s="100" t="s">
        <v>11373</v>
      </c>
      <c r="C24825" s="99" t="s">
        <v>11372</v>
      </c>
      <c r="D24825" s="124">
        <v>16302</v>
      </c>
      <c r="E24825" s="157">
        <f>VLOOKUP(D24825,'SOAT LIQ'!$A$87:$C$3416,3,FALSE)</f>
        <v>8</v>
      </c>
      <c r="F24825" t="s">
        <v>21632</v>
      </c>
    </row>
    <row r="24826" spans="1:6" x14ac:dyDescent="0.25">
      <c r="A24826" t="s">
        <v>5841</v>
      </c>
      <c r="B24826" s="100" t="s">
        <v>15511</v>
      </c>
      <c r="C24826" s="99" t="s">
        <v>15510</v>
      </c>
      <c r="D24826" s="124">
        <v>36109</v>
      </c>
      <c r="E24826" s="157" t="e">
        <f>VLOOKUP(D24826,'SOAT LIQ'!$A$87:$C$3416,3,FALSE)</f>
        <v>#N/A</v>
      </c>
    </row>
    <row r="24827" spans="1:6" x14ac:dyDescent="0.25">
      <c r="A24827" t="s">
        <v>5841</v>
      </c>
      <c r="B24827" s="100" t="s">
        <v>15514</v>
      </c>
      <c r="C24827" s="99" t="s">
        <v>15513</v>
      </c>
      <c r="D24827" s="124">
        <v>36111</v>
      </c>
      <c r="E24827" s="157" t="e">
        <f>VLOOKUP(D24827,'SOAT LIQ'!$A$87:$C$3416,3,FALSE)</f>
        <v>#N/A</v>
      </c>
    </row>
    <row r="24828" spans="1:6" x14ac:dyDescent="0.25">
      <c r="A24828" t="s">
        <v>5841</v>
      </c>
      <c r="B24828" s="100" t="s">
        <v>15520</v>
      </c>
      <c r="C24828" s="99" t="s">
        <v>15519</v>
      </c>
      <c r="D24828" s="124">
        <v>36100</v>
      </c>
      <c r="E24828" s="157" t="e">
        <f>VLOOKUP(D24828,'SOAT LIQ'!$A$87:$C$3416,3,FALSE)</f>
        <v>#N/A</v>
      </c>
    </row>
    <row r="24829" spans="1:6" x14ac:dyDescent="0.25">
      <c r="A24829" t="s">
        <v>5841</v>
      </c>
      <c r="B24829" s="100" t="s">
        <v>6922</v>
      </c>
      <c r="C24829" s="100"/>
      <c r="D24829" s="124"/>
      <c r="E24829" s="157" t="e">
        <f>VLOOKUP(D24829,'SOAT LIQ'!$A$87:$C$3416,3,FALSE)</f>
        <v>#N/A</v>
      </c>
    </row>
    <row r="24830" spans="1:6" x14ac:dyDescent="0.25">
      <c r="A24830" t="s">
        <v>5841</v>
      </c>
      <c r="B24830" s="100" t="s">
        <v>6923</v>
      </c>
      <c r="C24830" s="100"/>
      <c r="D24830" s="124"/>
      <c r="E24830" s="157" t="e">
        <f>VLOOKUP(D24830,'SOAT LIQ'!$A$87:$C$3416,3,FALSE)</f>
        <v>#N/A</v>
      </c>
    </row>
    <row r="24831" spans="1:6" x14ac:dyDescent="0.25">
      <c r="A24831" t="s">
        <v>5841</v>
      </c>
      <c r="B24831" s="100" t="s">
        <v>6947</v>
      </c>
      <c r="C24831" s="100"/>
      <c r="D24831" s="124"/>
      <c r="E24831" s="157" t="e">
        <f>VLOOKUP(D24831,'SOAT LIQ'!$A$87:$C$3416,3,FALSE)</f>
        <v>#N/A</v>
      </c>
    </row>
    <row r="24832" spans="1:6" x14ac:dyDescent="0.25">
      <c r="A24832" t="s">
        <v>5841</v>
      </c>
      <c r="B24832" s="100" t="s">
        <v>6948</v>
      </c>
      <c r="C24832" s="100"/>
      <c r="D24832" s="124"/>
      <c r="E24832" s="157" t="e">
        <f>VLOOKUP(D24832,'SOAT LIQ'!$A$87:$C$3416,3,FALSE)</f>
        <v>#N/A</v>
      </c>
    </row>
    <row r="24833" spans="1:5" x14ac:dyDescent="0.25">
      <c r="A24833" t="s">
        <v>5841</v>
      </c>
      <c r="B24833" s="100" t="s">
        <v>6949</v>
      </c>
      <c r="C24833" s="100"/>
      <c r="D24833" s="124"/>
      <c r="E24833" s="157" t="e">
        <f>VLOOKUP(D24833,'SOAT LIQ'!$A$87:$C$3416,3,FALSE)</f>
        <v>#N/A</v>
      </c>
    </row>
    <row r="24834" spans="1:5" x14ac:dyDescent="0.25">
      <c r="A24834" t="s">
        <v>5841</v>
      </c>
      <c r="B24834" s="100" t="s">
        <v>6950</v>
      </c>
      <c r="C24834" s="100"/>
      <c r="D24834" s="124"/>
      <c r="E24834" s="157" t="e">
        <f>VLOOKUP(D24834,'SOAT LIQ'!$A$87:$C$3416,3,FALSE)</f>
        <v>#N/A</v>
      </c>
    </row>
    <row r="24835" spans="1:5" x14ac:dyDescent="0.25">
      <c r="A24835" t="s">
        <v>5841</v>
      </c>
      <c r="B24835" s="100" t="s">
        <v>6951</v>
      </c>
      <c r="C24835" s="100"/>
      <c r="D24835" s="124"/>
      <c r="E24835" s="157" t="e">
        <f>VLOOKUP(D24835,'SOAT LIQ'!$A$87:$C$3416,3,FALSE)</f>
        <v>#N/A</v>
      </c>
    </row>
    <row r="24836" spans="1:5" x14ac:dyDescent="0.25">
      <c r="A24836" t="s">
        <v>5841</v>
      </c>
      <c r="B24836" s="100" t="s">
        <v>6952</v>
      </c>
      <c r="C24836" s="100"/>
      <c r="D24836" s="124"/>
      <c r="E24836" s="157" t="e">
        <f>VLOOKUP(D24836,'SOAT LIQ'!$A$87:$C$3416,3,FALSE)</f>
        <v>#N/A</v>
      </c>
    </row>
    <row r="24837" spans="1:5" x14ac:dyDescent="0.25">
      <c r="A24837" t="s">
        <v>5841</v>
      </c>
      <c r="B24837" s="100" t="s">
        <v>6953</v>
      </c>
      <c r="C24837" s="100"/>
      <c r="D24837" s="124"/>
      <c r="E24837" s="157" t="e">
        <f>VLOOKUP(D24837,'SOAT LIQ'!$A$87:$C$3416,3,FALSE)</f>
        <v>#N/A</v>
      </c>
    </row>
    <row r="24838" spans="1:5" x14ac:dyDescent="0.25">
      <c r="A24838" t="s">
        <v>5841</v>
      </c>
      <c r="B24838" s="100" t="s">
        <v>6954</v>
      </c>
      <c r="C24838" s="100"/>
      <c r="D24838" s="124"/>
      <c r="E24838" s="157" t="e">
        <f>VLOOKUP(D24838,'SOAT LIQ'!$A$87:$C$3416,3,FALSE)</f>
        <v>#N/A</v>
      </c>
    </row>
    <row r="24839" spans="1:5" x14ac:dyDescent="0.25">
      <c r="A24839" t="s">
        <v>5841</v>
      </c>
      <c r="B24839" s="100" t="s">
        <v>6955</v>
      </c>
      <c r="C24839" s="100"/>
      <c r="D24839" s="124"/>
      <c r="E24839" s="157" t="e">
        <f>VLOOKUP(D24839,'SOAT LIQ'!$A$87:$C$3416,3,FALSE)</f>
        <v>#N/A</v>
      </c>
    </row>
    <row r="24840" spans="1:5" x14ac:dyDescent="0.25">
      <c r="A24840" t="s">
        <v>5841</v>
      </c>
      <c r="B24840" s="100" t="s">
        <v>6956</v>
      </c>
      <c r="C24840" s="100"/>
      <c r="D24840" s="124"/>
      <c r="E24840" s="157" t="e">
        <f>VLOOKUP(D24840,'SOAT LIQ'!$A$87:$C$3416,3,FALSE)</f>
        <v>#N/A</v>
      </c>
    </row>
    <row r="24841" spans="1:5" x14ac:dyDescent="0.25">
      <c r="A24841" t="s">
        <v>5841</v>
      </c>
      <c r="B24841" s="100" t="s">
        <v>6957</v>
      </c>
      <c r="C24841" s="100"/>
      <c r="D24841" s="124"/>
      <c r="E24841" s="157" t="e">
        <f>VLOOKUP(D24841,'SOAT LIQ'!$A$87:$C$3416,3,FALSE)</f>
        <v>#N/A</v>
      </c>
    </row>
    <row r="24842" spans="1:5" x14ac:dyDescent="0.25">
      <c r="A24842" t="s">
        <v>5841</v>
      </c>
      <c r="B24842" s="100" t="s">
        <v>6958</v>
      </c>
      <c r="C24842" s="100"/>
      <c r="D24842" s="124"/>
      <c r="E24842" s="157" t="e">
        <f>VLOOKUP(D24842,'SOAT LIQ'!$A$87:$C$3416,3,FALSE)</f>
        <v>#N/A</v>
      </c>
    </row>
    <row r="24843" spans="1:5" x14ac:dyDescent="0.25">
      <c r="A24843" t="s">
        <v>5841</v>
      </c>
      <c r="B24843" s="100" t="s">
        <v>6959</v>
      </c>
      <c r="C24843" s="100"/>
      <c r="D24843" s="124"/>
      <c r="E24843" s="157" t="e">
        <f>VLOOKUP(D24843,'SOAT LIQ'!$A$87:$C$3416,3,FALSE)</f>
        <v>#N/A</v>
      </c>
    </row>
    <row r="24844" spans="1:5" x14ac:dyDescent="0.25">
      <c r="A24844" t="s">
        <v>5841</v>
      </c>
      <c r="B24844" s="100" t="s">
        <v>6960</v>
      </c>
      <c r="C24844" s="100"/>
      <c r="D24844" s="124"/>
      <c r="E24844" s="157" t="e">
        <f>VLOOKUP(D24844,'SOAT LIQ'!$A$87:$C$3416,3,FALSE)</f>
        <v>#N/A</v>
      </c>
    </row>
    <row r="24845" spans="1:5" x14ac:dyDescent="0.25">
      <c r="A24845" t="s">
        <v>5841</v>
      </c>
      <c r="B24845" s="100" t="s">
        <v>6961</v>
      </c>
      <c r="C24845" s="100"/>
      <c r="D24845" s="124"/>
      <c r="E24845" s="157" t="e">
        <f>VLOOKUP(D24845,'SOAT LIQ'!$A$87:$C$3416,3,FALSE)</f>
        <v>#N/A</v>
      </c>
    </row>
    <row r="24846" spans="1:5" x14ac:dyDescent="0.25">
      <c r="A24846" t="s">
        <v>5841</v>
      </c>
      <c r="B24846" s="100" t="s">
        <v>6962</v>
      </c>
      <c r="C24846" s="100"/>
      <c r="D24846" s="124"/>
      <c r="E24846" s="157" t="e">
        <f>VLOOKUP(D24846,'SOAT LIQ'!$A$87:$C$3416,3,FALSE)</f>
        <v>#N/A</v>
      </c>
    </row>
    <row r="24847" spans="1:5" x14ac:dyDescent="0.25">
      <c r="A24847" t="s">
        <v>5841</v>
      </c>
      <c r="B24847" s="100" t="s">
        <v>6963</v>
      </c>
      <c r="C24847" s="100"/>
      <c r="D24847" s="124"/>
      <c r="E24847" s="157" t="e">
        <f>VLOOKUP(D24847,'SOAT LIQ'!$A$87:$C$3416,3,FALSE)</f>
        <v>#N/A</v>
      </c>
    </row>
    <row r="24848" spans="1:5" x14ac:dyDescent="0.25">
      <c r="A24848" t="s">
        <v>5841</v>
      </c>
      <c r="B24848" s="100" t="s">
        <v>6971</v>
      </c>
      <c r="C24848" s="100"/>
      <c r="D24848" s="124"/>
      <c r="E24848" s="157" t="e">
        <f>VLOOKUP(D24848,'SOAT LIQ'!$A$87:$C$3416,3,FALSE)</f>
        <v>#N/A</v>
      </c>
    </row>
    <row r="24849" spans="1:5" x14ac:dyDescent="0.25">
      <c r="A24849" t="s">
        <v>5841</v>
      </c>
      <c r="B24849" s="100" t="s">
        <v>6972</v>
      </c>
      <c r="C24849" s="100"/>
      <c r="D24849" s="124"/>
      <c r="E24849" s="157" t="e">
        <f>VLOOKUP(D24849,'SOAT LIQ'!$A$87:$C$3416,3,FALSE)</f>
        <v>#N/A</v>
      </c>
    </row>
    <row r="24850" spans="1:5" x14ac:dyDescent="0.25">
      <c r="A24850" t="s">
        <v>5841</v>
      </c>
      <c r="B24850" s="100" t="s">
        <v>6974</v>
      </c>
      <c r="C24850" s="100"/>
      <c r="D24850" s="124"/>
      <c r="E24850" s="157" t="e">
        <f>VLOOKUP(D24850,'SOAT LIQ'!$A$87:$C$3416,3,FALSE)</f>
        <v>#N/A</v>
      </c>
    </row>
    <row r="24851" spans="1:5" x14ac:dyDescent="0.25">
      <c r="A24851" t="s">
        <v>5841</v>
      </c>
      <c r="B24851" s="100" t="s">
        <v>6975</v>
      </c>
      <c r="C24851" s="100"/>
      <c r="D24851" s="124"/>
      <c r="E24851" s="157" t="e">
        <f>VLOOKUP(D24851,'SOAT LIQ'!$A$87:$C$3416,3,FALSE)</f>
        <v>#N/A</v>
      </c>
    </row>
    <row r="24852" spans="1:5" x14ac:dyDescent="0.25">
      <c r="A24852" t="s">
        <v>5841</v>
      </c>
      <c r="B24852" s="100" t="s">
        <v>6981</v>
      </c>
      <c r="C24852" s="100"/>
      <c r="D24852" s="124"/>
      <c r="E24852" s="157" t="e">
        <f>VLOOKUP(D24852,'SOAT LIQ'!$A$87:$C$3416,3,FALSE)</f>
        <v>#N/A</v>
      </c>
    </row>
    <row r="24853" spans="1:5" x14ac:dyDescent="0.25">
      <c r="A24853" t="s">
        <v>5841</v>
      </c>
      <c r="B24853" s="100" t="s">
        <v>7110</v>
      </c>
      <c r="C24853" s="100"/>
      <c r="D24853" s="124"/>
      <c r="E24853" s="157" t="e">
        <f>VLOOKUP(D24853,'SOAT LIQ'!$A$87:$C$3416,3,FALSE)</f>
        <v>#N/A</v>
      </c>
    </row>
    <row r="24854" spans="1:5" x14ac:dyDescent="0.25">
      <c r="A24854" t="s">
        <v>5841</v>
      </c>
      <c r="B24854" s="100" t="s">
        <v>15529</v>
      </c>
      <c r="C24854" s="100"/>
      <c r="D24854" s="124"/>
      <c r="E24854" s="157" t="e">
        <f>VLOOKUP(D24854,'SOAT LIQ'!$A$87:$C$3416,3,FALSE)</f>
        <v>#N/A</v>
      </c>
    </row>
    <row r="24855" spans="1:5" x14ac:dyDescent="0.25">
      <c r="A24855" t="s">
        <v>5841</v>
      </c>
      <c r="B24855" s="100" t="s">
        <v>19023</v>
      </c>
      <c r="C24855" s="100"/>
      <c r="D24855" s="124"/>
      <c r="E24855" s="157" t="e">
        <f>VLOOKUP(D24855,'SOAT LIQ'!$A$87:$C$3416,3,FALSE)</f>
        <v>#N/A</v>
      </c>
    </row>
    <row r="24856" spans="1:5" x14ac:dyDescent="0.25">
      <c r="A24856" t="s">
        <v>5841</v>
      </c>
      <c r="B24856" s="100" t="s">
        <v>19027</v>
      </c>
      <c r="C24856" s="100"/>
      <c r="D24856" s="124"/>
      <c r="E24856" s="157" t="e">
        <f>VLOOKUP(D24856,'SOAT LIQ'!$A$87:$C$3416,3,FALSE)</f>
        <v>#N/A</v>
      </c>
    </row>
    <row r="24857" spans="1:5" x14ac:dyDescent="0.25">
      <c r="A24857" t="s">
        <v>7102</v>
      </c>
      <c r="B24857" s="100" t="s">
        <v>6914</v>
      </c>
      <c r="C24857" s="99" t="s">
        <v>6913</v>
      </c>
      <c r="D24857" s="124">
        <v>36208</v>
      </c>
      <c r="E24857" s="157" t="e">
        <f>VLOOKUP(D24857,'SOAT LIQ'!$A$87:$C$3416,3,FALSE)</f>
        <v>#N/A</v>
      </c>
    </row>
    <row r="24858" spans="1:5" x14ac:dyDescent="0.25">
      <c r="A24858" t="s">
        <v>7102</v>
      </c>
      <c r="B24858" s="100" t="s">
        <v>6940</v>
      </c>
      <c r="C24858" s="99" t="s">
        <v>6939</v>
      </c>
      <c r="D24858" s="124">
        <v>36710</v>
      </c>
      <c r="E24858" s="157" t="e">
        <f>VLOOKUP(D24858,'SOAT LIQ'!$A$87:$C$3416,3,FALSE)</f>
        <v>#N/A</v>
      </c>
    </row>
    <row r="24859" spans="1:5" x14ac:dyDescent="0.25">
      <c r="A24859" t="s">
        <v>7102</v>
      </c>
      <c r="B24859" s="100" t="s">
        <v>6966</v>
      </c>
      <c r="C24859" s="99" t="s">
        <v>6939</v>
      </c>
      <c r="D24859" s="124">
        <v>36702</v>
      </c>
      <c r="E24859" s="157" t="e">
        <f>VLOOKUP(D24859,'SOAT LIQ'!$A$87:$C$3416,3,FALSE)</f>
        <v>#N/A</v>
      </c>
    </row>
    <row r="24860" spans="1:5" x14ac:dyDescent="0.25">
      <c r="A24860" t="s">
        <v>7102</v>
      </c>
      <c r="B24860" s="100" t="s">
        <v>6967</v>
      </c>
      <c r="C24860" s="99" t="s">
        <v>6939</v>
      </c>
      <c r="D24860" s="124">
        <v>36710</v>
      </c>
      <c r="E24860" s="157" t="e">
        <f>VLOOKUP(D24860,'SOAT LIQ'!$A$87:$C$3416,3,FALSE)</f>
        <v>#N/A</v>
      </c>
    </row>
    <row r="24861" spans="1:5" x14ac:dyDescent="0.25">
      <c r="A24861" t="s">
        <v>7102</v>
      </c>
      <c r="B24861" s="100" t="s">
        <v>6977</v>
      </c>
      <c r="C24861" s="99" t="s">
        <v>6976</v>
      </c>
      <c r="D24861" s="124">
        <v>36701</v>
      </c>
      <c r="E24861" s="157" t="e">
        <f>VLOOKUP(D24861,'SOAT LIQ'!$A$87:$C$3416,3,FALSE)</f>
        <v>#N/A</v>
      </c>
    </row>
    <row r="24862" spans="1:5" x14ac:dyDescent="0.25">
      <c r="A24862" t="s">
        <v>7102</v>
      </c>
      <c r="B24862" s="100" t="s">
        <v>6979</v>
      </c>
      <c r="C24862" s="99" t="s">
        <v>6978</v>
      </c>
      <c r="D24862" s="124">
        <v>36701</v>
      </c>
      <c r="E24862" s="157" t="e">
        <f>VLOOKUP(D24862,'SOAT LIQ'!$A$87:$C$3416,3,FALSE)</f>
        <v>#N/A</v>
      </c>
    </row>
    <row r="24863" spans="1:5" x14ac:dyDescent="0.25">
      <c r="A24863" t="s">
        <v>7102</v>
      </c>
      <c r="B24863" s="100" t="s">
        <v>7099</v>
      </c>
      <c r="C24863" s="99" t="s">
        <v>6916</v>
      </c>
      <c r="D24863" s="124">
        <v>36607</v>
      </c>
      <c r="E24863" s="157" t="e">
        <f>VLOOKUP(D24863,'SOAT LIQ'!$A$87:$C$3416,3,FALSE)</f>
        <v>#N/A</v>
      </c>
    </row>
    <row r="24864" spans="1:5" x14ac:dyDescent="0.25">
      <c r="A24864" t="s">
        <v>7102</v>
      </c>
      <c r="B24864" s="100" t="s">
        <v>7121</v>
      </c>
      <c r="C24864" s="99" t="s">
        <v>7119</v>
      </c>
      <c r="D24864" s="124">
        <v>36704</v>
      </c>
      <c r="E24864" s="157" t="e">
        <f>VLOOKUP(D24864,'SOAT LIQ'!$A$87:$C$3416,3,FALSE)</f>
        <v>#N/A</v>
      </c>
    </row>
    <row r="24865" spans="1:5" x14ac:dyDescent="0.25">
      <c r="A24865" t="s">
        <v>7102</v>
      </c>
      <c r="B24865" s="100" t="s">
        <v>7124</v>
      </c>
      <c r="C24865" s="99" t="s">
        <v>7125</v>
      </c>
      <c r="D24865" s="124">
        <v>36509</v>
      </c>
      <c r="E24865" s="157" t="e">
        <f>VLOOKUP(D24865,'SOAT LIQ'!$A$87:$C$3416,3,FALSE)</f>
        <v>#N/A</v>
      </c>
    </row>
    <row r="24866" spans="1:5" x14ac:dyDescent="0.25">
      <c r="A24866" t="s">
        <v>7102</v>
      </c>
      <c r="B24866" s="100" t="s">
        <v>7128</v>
      </c>
      <c r="C24866" s="99" t="s">
        <v>7125</v>
      </c>
      <c r="D24866" s="124">
        <v>36515</v>
      </c>
      <c r="E24866" s="157" t="e">
        <f>VLOOKUP(D24866,'SOAT LIQ'!$A$87:$C$3416,3,FALSE)</f>
        <v>#N/A</v>
      </c>
    </row>
    <row r="24867" spans="1:5" x14ac:dyDescent="0.25">
      <c r="A24867" t="s">
        <v>7102</v>
      </c>
      <c r="B24867" s="100" t="s">
        <v>15511</v>
      </c>
      <c r="C24867" s="99" t="s">
        <v>15510</v>
      </c>
      <c r="D24867" s="124">
        <v>36109</v>
      </c>
      <c r="E24867" s="157" t="e">
        <f>VLOOKUP(D24867,'SOAT LIQ'!$A$87:$C$3416,3,FALSE)</f>
        <v>#N/A</v>
      </c>
    </row>
    <row r="24868" spans="1:5" x14ac:dyDescent="0.25">
      <c r="A24868" t="s">
        <v>7102</v>
      </c>
      <c r="B24868" s="100" t="s">
        <v>15514</v>
      </c>
      <c r="C24868" s="99" t="s">
        <v>15513</v>
      </c>
      <c r="D24868" s="124">
        <v>36111</v>
      </c>
      <c r="E24868" s="157" t="e">
        <f>VLOOKUP(D24868,'SOAT LIQ'!$A$87:$C$3416,3,FALSE)</f>
        <v>#N/A</v>
      </c>
    </row>
    <row r="24869" spans="1:5" x14ac:dyDescent="0.25">
      <c r="A24869" t="s">
        <v>7102</v>
      </c>
      <c r="B24869" s="100" t="s">
        <v>6922</v>
      </c>
      <c r="C24869" s="100"/>
      <c r="D24869" s="124"/>
      <c r="E24869" s="157" t="e">
        <f>VLOOKUP(D24869,'SOAT LIQ'!$A$87:$C$3416,3,FALSE)</f>
        <v>#N/A</v>
      </c>
    </row>
    <row r="24870" spans="1:5" x14ac:dyDescent="0.25">
      <c r="A24870" t="s">
        <v>7102</v>
      </c>
      <c r="B24870" s="100" t="s">
        <v>6923</v>
      </c>
      <c r="C24870" s="100"/>
      <c r="D24870" s="124"/>
      <c r="E24870" s="157" t="e">
        <f>VLOOKUP(D24870,'SOAT LIQ'!$A$87:$C$3416,3,FALSE)</f>
        <v>#N/A</v>
      </c>
    </row>
    <row r="24871" spans="1:5" x14ac:dyDescent="0.25">
      <c r="A24871" t="s">
        <v>7102</v>
      </c>
      <c r="B24871" s="100" t="s">
        <v>6947</v>
      </c>
      <c r="C24871" s="100"/>
      <c r="D24871" s="124"/>
      <c r="E24871" s="157" t="e">
        <f>VLOOKUP(D24871,'SOAT LIQ'!$A$87:$C$3416,3,FALSE)</f>
        <v>#N/A</v>
      </c>
    </row>
    <row r="24872" spans="1:5" x14ac:dyDescent="0.25">
      <c r="A24872" t="s">
        <v>7102</v>
      </c>
      <c r="B24872" s="100" t="s">
        <v>6948</v>
      </c>
      <c r="C24872" s="100"/>
      <c r="D24872" s="124"/>
      <c r="E24872" s="157" t="e">
        <f>VLOOKUP(D24872,'SOAT LIQ'!$A$87:$C$3416,3,FALSE)</f>
        <v>#N/A</v>
      </c>
    </row>
    <row r="24873" spans="1:5" x14ac:dyDescent="0.25">
      <c r="A24873" t="s">
        <v>7102</v>
      </c>
      <c r="B24873" s="100" t="s">
        <v>6949</v>
      </c>
      <c r="C24873" s="100"/>
      <c r="D24873" s="124"/>
      <c r="E24873" s="157" t="e">
        <f>VLOOKUP(D24873,'SOAT LIQ'!$A$87:$C$3416,3,FALSE)</f>
        <v>#N/A</v>
      </c>
    </row>
    <row r="24874" spans="1:5" x14ac:dyDescent="0.25">
      <c r="A24874" t="s">
        <v>7102</v>
      </c>
      <c r="B24874" s="100" t="s">
        <v>6950</v>
      </c>
      <c r="C24874" s="100"/>
      <c r="D24874" s="124"/>
      <c r="E24874" s="157" t="e">
        <f>VLOOKUP(D24874,'SOAT LIQ'!$A$87:$C$3416,3,FALSE)</f>
        <v>#N/A</v>
      </c>
    </row>
    <row r="24875" spans="1:5" x14ac:dyDescent="0.25">
      <c r="A24875" t="s">
        <v>7102</v>
      </c>
      <c r="B24875" s="100" t="s">
        <v>6951</v>
      </c>
      <c r="C24875" s="100"/>
      <c r="D24875" s="124"/>
      <c r="E24875" s="157" t="e">
        <f>VLOOKUP(D24875,'SOAT LIQ'!$A$87:$C$3416,3,FALSE)</f>
        <v>#N/A</v>
      </c>
    </row>
    <row r="24876" spans="1:5" x14ac:dyDescent="0.25">
      <c r="A24876" t="s">
        <v>7102</v>
      </c>
      <c r="B24876" s="100" t="s">
        <v>6952</v>
      </c>
      <c r="C24876" s="100"/>
      <c r="D24876" s="124"/>
      <c r="E24876" s="157" t="e">
        <f>VLOOKUP(D24876,'SOAT LIQ'!$A$87:$C$3416,3,FALSE)</f>
        <v>#N/A</v>
      </c>
    </row>
    <row r="24877" spans="1:5" x14ac:dyDescent="0.25">
      <c r="A24877" t="s">
        <v>7102</v>
      </c>
      <c r="B24877" s="100" t="s">
        <v>6953</v>
      </c>
      <c r="C24877" s="100"/>
      <c r="D24877" s="124"/>
      <c r="E24877" s="157" t="e">
        <f>VLOOKUP(D24877,'SOAT LIQ'!$A$87:$C$3416,3,FALSE)</f>
        <v>#N/A</v>
      </c>
    </row>
    <row r="24878" spans="1:5" x14ac:dyDescent="0.25">
      <c r="A24878" t="s">
        <v>7102</v>
      </c>
      <c r="B24878" s="100" t="s">
        <v>6954</v>
      </c>
      <c r="C24878" s="100"/>
      <c r="D24878" s="124"/>
      <c r="E24878" s="157" t="e">
        <f>VLOOKUP(D24878,'SOAT LIQ'!$A$87:$C$3416,3,FALSE)</f>
        <v>#N/A</v>
      </c>
    </row>
    <row r="24879" spans="1:5" x14ac:dyDescent="0.25">
      <c r="A24879" t="s">
        <v>7102</v>
      </c>
      <c r="B24879" s="100" t="s">
        <v>6955</v>
      </c>
      <c r="C24879" s="100"/>
      <c r="D24879" s="124"/>
      <c r="E24879" s="157" t="e">
        <f>VLOOKUP(D24879,'SOAT LIQ'!$A$87:$C$3416,3,FALSE)</f>
        <v>#N/A</v>
      </c>
    </row>
    <row r="24880" spans="1:5" x14ac:dyDescent="0.25">
      <c r="A24880" t="s">
        <v>7102</v>
      </c>
      <c r="B24880" s="100" t="s">
        <v>6956</v>
      </c>
      <c r="C24880" s="100"/>
      <c r="D24880" s="124"/>
      <c r="E24880" s="157" t="e">
        <f>VLOOKUP(D24880,'SOAT LIQ'!$A$87:$C$3416,3,FALSE)</f>
        <v>#N/A</v>
      </c>
    </row>
    <row r="24881" spans="1:5" x14ac:dyDescent="0.25">
      <c r="A24881" t="s">
        <v>7102</v>
      </c>
      <c r="B24881" s="100" t="s">
        <v>6957</v>
      </c>
      <c r="C24881" s="100"/>
      <c r="D24881" s="124"/>
      <c r="E24881" s="157" t="e">
        <f>VLOOKUP(D24881,'SOAT LIQ'!$A$87:$C$3416,3,FALSE)</f>
        <v>#N/A</v>
      </c>
    </row>
    <row r="24882" spans="1:5" x14ac:dyDescent="0.25">
      <c r="A24882" t="s">
        <v>7102</v>
      </c>
      <c r="B24882" s="100" t="s">
        <v>6958</v>
      </c>
      <c r="C24882" s="100"/>
      <c r="D24882" s="124"/>
      <c r="E24882" s="157" t="e">
        <f>VLOOKUP(D24882,'SOAT LIQ'!$A$87:$C$3416,3,FALSE)</f>
        <v>#N/A</v>
      </c>
    </row>
    <row r="24883" spans="1:5" x14ac:dyDescent="0.25">
      <c r="A24883" t="s">
        <v>7102</v>
      </c>
      <c r="B24883" s="100" t="s">
        <v>6959</v>
      </c>
      <c r="C24883" s="100"/>
      <c r="D24883" s="124"/>
      <c r="E24883" s="157" t="e">
        <f>VLOOKUP(D24883,'SOAT LIQ'!$A$87:$C$3416,3,FALSE)</f>
        <v>#N/A</v>
      </c>
    </row>
    <row r="24884" spans="1:5" x14ac:dyDescent="0.25">
      <c r="A24884" t="s">
        <v>7102</v>
      </c>
      <c r="B24884" s="100" t="s">
        <v>6960</v>
      </c>
      <c r="C24884" s="100"/>
      <c r="D24884" s="124"/>
      <c r="E24884" s="157" t="e">
        <f>VLOOKUP(D24884,'SOAT LIQ'!$A$87:$C$3416,3,FALSE)</f>
        <v>#N/A</v>
      </c>
    </row>
    <row r="24885" spans="1:5" x14ac:dyDescent="0.25">
      <c r="A24885" t="s">
        <v>7102</v>
      </c>
      <c r="B24885" s="100" t="s">
        <v>6961</v>
      </c>
      <c r="C24885" s="100"/>
      <c r="D24885" s="124"/>
      <c r="E24885" s="157" t="e">
        <f>VLOOKUP(D24885,'SOAT LIQ'!$A$87:$C$3416,3,FALSE)</f>
        <v>#N/A</v>
      </c>
    </row>
    <row r="24886" spans="1:5" x14ac:dyDescent="0.25">
      <c r="A24886" t="s">
        <v>7102</v>
      </c>
      <c r="B24886" s="100" t="s">
        <v>6962</v>
      </c>
      <c r="C24886" s="100"/>
      <c r="D24886" s="124"/>
      <c r="E24886" s="157" t="e">
        <f>VLOOKUP(D24886,'SOAT LIQ'!$A$87:$C$3416,3,FALSE)</f>
        <v>#N/A</v>
      </c>
    </row>
    <row r="24887" spans="1:5" x14ac:dyDescent="0.25">
      <c r="A24887" t="s">
        <v>7102</v>
      </c>
      <c r="B24887" s="100" t="s">
        <v>6963</v>
      </c>
      <c r="C24887" s="100"/>
      <c r="D24887" s="124"/>
      <c r="E24887" s="157" t="e">
        <f>VLOOKUP(D24887,'SOAT LIQ'!$A$87:$C$3416,3,FALSE)</f>
        <v>#N/A</v>
      </c>
    </row>
    <row r="24888" spans="1:5" x14ac:dyDescent="0.25">
      <c r="A24888" t="s">
        <v>7102</v>
      </c>
      <c r="B24888" s="100" t="s">
        <v>6971</v>
      </c>
      <c r="C24888" s="100"/>
      <c r="D24888" s="124"/>
      <c r="E24888" s="157" t="e">
        <f>VLOOKUP(D24888,'SOAT LIQ'!$A$87:$C$3416,3,FALSE)</f>
        <v>#N/A</v>
      </c>
    </row>
    <row r="24889" spans="1:5" x14ac:dyDescent="0.25">
      <c r="A24889" t="s">
        <v>7102</v>
      </c>
      <c r="B24889" s="100" t="s">
        <v>6972</v>
      </c>
      <c r="C24889" s="100"/>
      <c r="D24889" s="124"/>
      <c r="E24889" s="157" t="e">
        <f>VLOOKUP(D24889,'SOAT LIQ'!$A$87:$C$3416,3,FALSE)</f>
        <v>#N/A</v>
      </c>
    </row>
    <row r="24890" spans="1:5" x14ac:dyDescent="0.25">
      <c r="A24890" t="s">
        <v>7102</v>
      </c>
      <c r="B24890" s="100" t="s">
        <v>6973</v>
      </c>
      <c r="C24890" s="100"/>
      <c r="D24890" s="124"/>
      <c r="E24890" s="157" t="e">
        <f>VLOOKUP(D24890,'SOAT LIQ'!$A$87:$C$3416,3,FALSE)</f>
        <v>#N/A</v>
      </c>
    </row>
    <row r="24891" spans="1:5" x14ac:dyDescent="0.25">
      <c r="A24891" t="s">
        <v>7102</v>
      </c>
      <c r="B24891" s="100" t="s">
        <v>6974</v>
      </c>
      <c r="C24891" s="100"/>
      <c r="D24891" s="124"/>
      <c r="E24891" s="157" t="e">
        <f>VLOOKUP(D24891,'SOAT LIQ'!$A$87:$C$3416,3,FALSE)</f>
        <v>#N/A</v>
      </c>
    </row>
    <row r="24892" spans="1:5" x14ac:dyDescent="0.25">
      <c r="A24892" t="s">
        <v>7102</v>
      </c>
      <c r="B24892" s="100" t="s">
        <v>6975</v>
      </c>
      <c r="C24892" s="100"/>
      <c r="D24892" s="124"/>
      <c r="E24892" s="157" t="e">
        <f>VLOOKUP(D24892,'SOAT LIQ'!$A$87:$C$3416,3,FALSE)</f>
        <v>#N/A</v>
      </c>
    </row>
    <row r="24893" spans="1:5" x14ac:dyDescent="0.25">
      <c r="A24893" t="s">
        <v>7102</v>
      </c>
      <c r="B24893" s="100" t="s">
        <v>6981</v>
      </c>
      <c r="C24893" s="100"/>
      <c r="D24893" s="124"/>
      <c r="E24893" s="157" t="e">
        <f>VLOOKUP(D24893,'SOAT LIQ'!$A$87:$C$3416,3,FALSE)</f>
        <v>#N/A</v>
      </c>
    </row>
    <row r="24894" spans="1:5" x14ac:dyDescent="0.25">
      <c r="A24894" t="s">
        <v>7102</v>
      </c>
      <c r="B24894" s="100" t="s">
        <v>6984</v>
      </c>
      <c r="C24894" s="100"/>
      <c r="D24894" s="124"/>
      <c r="E24894" s="157" t="e">
        <f>VLOOKUP(D24894,'SOAT LIQ'!$A$87:$C$3416,3,FALSE)</f>
        <v>#N/A</v>
      </c>
    </row>
    <row r="24895" spans="1:5" x14ac:dyDescent="0.25">
      <c r="A24895" t="s">
        <v>7102</v>
      </c>
      <c r="B24895" s="100" t="s">
        <v>6985</v>
      </c>
      <c r="C24895" s="100"/>
      <c r="D24895" s="124"/>
      <c r="E24895" s="157" t="e">
        <f>VLOOKUP(D24895,'SOAT LIQ'!$A$87:$C$3416,3,FALSE)</f>
        <v>#N/A</v>
      </c>
    </row>
    <row r="24896" spans="1:5" x14ac:dyDescent="0.25">
      <c r="A24896" t="s">
        <v>7102</v>
      </c>
      <c r="B24896" s="100" t="s">
        <v>7111</v>
      </c>
      <c r="C24896" s="100"/>
      <c r="D24896" s="124"/>
      <c r="E24896" s="157" t="e">
        <f>VLOOKUP(D24896,'SOAT LIQ'!$A$87:$C$3416,3,FALSE)</f>
        <v>#N/A</v>
      </c>
    </row>
    <row r="24897" spans="1:5" x14ac:dyDescent="0.25">
      <c r="A24897" t="s">
        <v>7102</v>
      </c>
      <c r="B24897" s="100" t="s">
        <v>7112</v>
      </c>
      <c r="C24897" s="100"/>
      <c r="D24897" s="124"/>
      <c r="E24897" s="157" t="e">
        <f>VLOOKUP(D24897,'SOAT LIQ'!$A$87:$C$3416,3,FALSE)</f>
        <v>#N/A</v>
      </c>
    </row>
    <row r="24898" spans="1:5" x14ac:dyDescent="0.25">
      <c r="A24898" t="s">
        <v>7102</v>
      </c>
      <c r="B24898" s="100" t="s">
        <v>7114</v>
      </c>
      <c r="C24898" s="100"/>
      <c r="D24898" s="124"/>
      <c r="E24898" s="157" t="e">
        <f>VLOOKUP(D24898,'SOAT LIQ'!$A$87:$C$3416,3,FALSE)</f>
        <v>#N/A</v>
      </c>
    </row>
    <row r="24899" spans="1:5" x14ac:dyDescent="0.25">
      <c r="A24899" t="s">
        <v>7102</v>
      </c>
      <c r="B24899" s="100" t="s">
        <v>7116</v>
      </c>
      <c r="C24899" s="100"/>
      <c r="D24899" s="124"/>
      <c r="E24899" s="157" t="e">
        <f>VLOOKUP(D24899,'SOAT LIQ'!$A$87:$C$3416,3,FALSE)</f>
        <v>#N/A</v>
      </c>
    </row>
    <row r="24900" spans="1:5" x14ac:dyDescent="0.25">
      <c r="A24900" t="s">
        <v>7102</v>
      </c>
      <c r="B24900" s="100" t="s">
        <v>7127</v>
      </c>
      <c r="C24900" s="100"/>
      <c r="D24900" s="124"/>
      <c r="E24900" s="157" t="e">
        <f>VLOOKUP(D24900,'SOAT LIQ'!$A$87:$C$3416,3,FALSE)</f>
        <v>#N/A</v>
      </c>
    </row>
    <row r="24901" spans="1:5" x14ac:dyDescent="0.25">
      <c r="A24901" t="s">
        <v>7102</v>
      </c>
      <c r="B24901" s="100" t="s">
        <v>18655</v>
      </c>
      <c r="C24901" s="100"/>
      <c r="D24901" s="124"/>
      <c r="E24901" s="157" t="e">
        <f>VLOOKUP(D24901,'SOAT LIQ'!$A$87:$C$3416,3,FALSE)</f>
        <v>#N/A</v>
      </c>
    </row>
    <row r="24902" spans="1:5" x14ac:dyDescent="0.25">
      <c r="A24902" t="s">
        <v>7102</v>
      </c>
      <c r="B24902" s="100" t="s">
        <v>18656</v>
      </c>
      <c r="C24902" s="100"/>
      <c r="D24902" s="124"/>
      <c r="E24902" s="157" t="e">
        <f>VLOOKUP(D24902,'SOAT LIQ'!$A$87:$C$3416,3,FALSE)</f>
        <v>#N/A</v>
      </c>
    </row>
    <row r="24903" spans="1:5" x14ac:dyDescent="0.25">
      <c r="A24903" t="s">
        <v>7102</v>
      </c>
      <c r="B24903" s="100" t="s">
        <v>18657</v>
      </c>
      <c r="C24903" s="100"/>
      <c r="D24903" s="124"/>
      <c r="E24903" s="157" t="e">
        <f>VLOOKUP(D24903,'SOAT LIQ'!$A$87:$C$3416,3,FALSE)</f>
        <v>#N/A</v>
      </c>
    </row>
    <row r="24904" spans="1:5" x14ac:dyDescent="0.25">
      <c r="A24904" t="s">
        <v>7102</v>
      </c>
      <c r="B24904" s="100" t="s">
        <v>18658</v>
      </c>
      <c r="C24904" s="100"/>
      <c r="D24904" s="124"/>
      <c r="E24904" s="157" t="e">
        <f>VLOOKUP(D24904,'SOAT LIQ'!$A$87:$C$3416,3,FALSE)</f>
        <v>#N/A</v>
      </c>
    </row>
    <row r="24905" spans="1:5" x14ac:dyDescent="0.25">
      <c r="A24905" t="s">
        <v>7102</v>
      </c>
      <c r="B24905" s="100" t="s">
        <v>19023</v>
      </c>
      <c r="C24905" s="100"/>
      <c r="D24905" s="124"/>
      <c r="E24905" s="157" t="e">
        <f>VLOOKUP(D24905,'SOAT LIQ'!$A$87:$C$3416,3,FALSE)</f>
        <v>#N/A</v>
      </c>
    </row>
    <row r="24906" spans="1:5" x14ac:dyDescent="0.25">
      <c r="A24906" t="s">
        <v>5033</v>
      </c>
      <c r="B24906" s="100" t="s">
        <v>4244</v>
      </c>
      <c r="C24906" s="99" t="s">
        <v>6878</v>
      </c>
      <c r="D24906" s="124">
        <v>36601</v>
      </c>
      <c r="E24906" s="157" t="e">
        <f>VLOOKUP(D24906,'SOAT LIQ'!$A$87:$C$3416,3,FALSE)</f>
        <v>#N/A</v>
      </c>
    </row>
    <row r="24907" spans="1:5" x14ac:dyDescent="0.25">
      <c r="A24907" t="s">
        <v>5033</v>
      </c>
      <c r="B24907" s="100" t="s">
        <v>6880</v>
      </c>
      <c r="C24907" s="99" t="s">
        <v>6879</v>
      </c>
      <c r="D24907" s="124">
        <v>36602</v>
      </c>
      <c r="E24907" s="157" t="e">
        <f>VLOOKUP(D24907,'SOAT LIQ'!$A$87:$C$3416,3,FALSE)</f>
        <v>#N/A</v>
      </c>
    </row>
    <row r="24908" spans="1:5" x14ac:dyDescent="0.25">
      <c r="A24908" t="s">
        <v>5033</v>
      </c>
      <c r="B24908" s="100" t="s">
        <v>4251</v>
      </c>
      <c r="C24908" s="99" t="s">
        <v>6882</v>
      </c>
      <c r="D24908" s="124">
        <v>36804</v>
      </c>
      <c r="E24908" s="157" t="e">
        <f>VLOOKUP(D24908,'SOAT LIQ'!$A$87:$C$3416,3,FALSE)</f>
        <v>#N/A</v>
      </c>
    </row>
    <row r="24909" spans="1:5" x14ac:dyDescent="0.25">
      <c r="A24909" t="s">
        <v>5033</v>
      </c>
      <c r="B24909" s="100" t="s">
        <v>4252</v>
      </c>
      <c r="C24909" s="99" t="s">
        <v>6883</v>
      </c>
      <c r="D24909" s="124">
        <v>36804</v>
      </c>
      <c r="E24909" s="157" t="e">
        <f>VLOOKUP(D24909,'SOAT LIQ'!$A$87:$C$3416,3,FALSE)</f>
        <v>#N/A</v>
      </c>
    </row>
    <row r="24910" spans="1:5" x14ac:dyDescent="0.25">
      <c r="A24910" t="s">
        <v>5033</v>
      </c>
      <c r="B24910" s="100" t="s">
        <v>4245</v>
      </c>
      <c r="C24910" s="99" t="s">
        <v>6885</v>
      </c>
      <c r="D24910" s="124">
        <v>36603</v>
      </c>
      <c r="E24910" s="157" t="e">
        <f>VLOOKUP(D24910,'SOAT LIQ'!$A$87:$C$3416,3,FALSE)</f>
        <v>#N/A</v>
      </c>
    </row>
    <row r="24911" spans="1:5" x14ac:dyDescent="0.25">
      <c r="A24911" t="s">
        <v>5033</v>
      </c>
      <c r="B24911" s="100" t="s">
        <v>6887</v>
      </c>
      <c r="C24911" s="99" t="s">
        <v>6886</v>
      </c>
      <c r="D24911" s="124">
        <v>36604</v>
      </c>
      <c r="E24911" s="157" t="e">
        <f>VLOOKUP(D24911,'SOAT LIQ'!$A$87:$C$3416,3,FALSE)</f>
        <v>#N/A</v>
      </c>
    </row>
    <row r="24912" spans="1:5" x14ac:dyDescent="0.25">
      <c r="A24912" t="s">
        <v>5033</v>
      </c>
      <c r="B24912" s="100" t="s">
        <v>6889</v>
      </c>
      <c r="C24912" s="99" t="s">
        <v>6888</v>
      </c>
      <c r="D24912" s="124">
        <v>36604</v>
      </c>
      <c r="E24912" s="157" t="e">
        <f>VLOOKUP(D24912,'SOAT LIQ'!$A$87:$C$3416,3,FALSE)</f>
        <v>#N/A</v>
      </c>
    </row>
    <row r="24913" spans="1:6" x14ac:dyDescent="0.25">
      <c r="A24913" t="s">
        <v>5033</v>
      </c>
      <c r="B24913" s="100" t="s">
        <v>6891</v>
      </c>
      <c r="C24913" s="99" t="s">
        <v>6890</v>
      </c>
      <c r="D24913" s="124">
        <v>16503</v>
      </c>
      <c r="E24913" s="157">
        <f>VLOOKUP(D24913,'SOAT LIQ'!$A$87:$C$3416,3,FALSE)</f>
        <v>7</v>
      </c>
      <c r="F24913" t="s">
        <v>21632</v>
      </c>
    </row>
    <row r="24914" spans="1:6" x14ac:dyDescent="0.25">
      <c r="A24914" t="s">
        <v>5033</v>
      </c>
      <c r="B24914" s="100" t="s">
        <v>6892</v>
      </c>
      <c r="C24914" s="99" t="s">
        <v>6893</v>
      </c>
      <c r="D24914" s="124">
        <v>36604</v>
      </c>
      <c r="E24914" s="157" t="e">
        <f>VLOOKUP(D24914,'SOAT LIQ'!$A$87:$C$3416,3,FALSE)</f>
        <v>#N/A</v>
      </c>
    </row>
    <row r="24915" spans="1:6" x14ac:dyDescent="0.25">
      <c r="A24915" t="s">
        <v>5033</v>
      </c>
      <c r="B24915" s="100" t="s">
        <v>6895</v>
      </c>
      <c r="C24915" s="99" t="s">
        <v>6894</v>
      </c>
      <c r="D24915" s="124">
        <v>36604</v>
      </c>
      <c r="E24915" s="157" t="e">
        <f>VLOOKUP(D24915,'SOAT LIQ'!$A$87:$C$3416,3,FALSE)</f>
        <v>#N/A</v>
      </c>
    </row>
    <row r="24916" spans="1:6" x14ac:dyDescent="0.25">
      <c r="A24916" t="s">
        <v>5033</v>
      </c>
      <c r="B24916" s="100" t="s">
        <v>6897</v>
      </c>
      <c r="C24916" s="99" t="s">
        <v>6896</v>
      </c>
      <c r="D24916" s="124">
        <v>16332</v>
      </c>
      <c r="E24916" s="157">
        <f>VLOOKUP(D24916,'SOAT LIQ'!$A$87:$C$3416,3,FALSE)</f>
        <v>7</v>
      </c>
      <c r="F24916" t="s">
        <v>21632</v>
      </c>
    </row>
    <row r="24917" spans="1:6" x14ac:dyDescent="0.25">
      <c r="A24917" t="s">
        <v>5033</v>
      </c>
      <c r="B24917" s="100" t="s">
        <v>6899</v>
      </c>
      <c r="C24917" s="99" t="s">
        <v>6898</v>
      </c>
      <c r="D24917" s="124">
        <v>36201</v>
      </c>
      <c r="E24917" s="157" t="e">
        <f>VLOOKUP(D24917,'SOAT LIQ'!$A$87:$C$3416,3,FALSE)</f>
        <v>#N/A</v>
      </c>
    </row>
    <row r="24918" spans="1:6" x14ac:dyDescent="0.25">
      <c r="A24918" t="s">
        <v>5033</v>
      </c>
      <c r="B24918" s="100" t="s">
        <v>6901</v>
      </c>
      <c r="C24918" s="99" t="s">
        <v>6900</v>
      </c>
      <c r="D24918" s="124">
        <v>36203</v>
      </c>
      <c r="E24918" s="157" t="e">
        <f>VLOOKUP(D24918,'SOAT LIQ'!$A$87:$C$3416,3,FALSE)</f>
        <v>#N/A</v>
      </c>
    </row>
    <row r="24919" spans="1:6" x14ac:dyDescent="0.25">
      <c r="A24919" t="s">
        <v>5033</v>
      </c>
      <c r="B24919" s="100" t="s">
        <v>6903</v>
      </c>
      <c r="C24919" s="99" t="s">
        <v>6902</v>
      </c>
      <c r="D24919" s="124">
        <v>36205</v>
      </c>
      <c r="E24919" s="157" t="e">
        <f>VLOOKUP(D24919,'SOAT LIQ'!$A$87:$C$3416,3,FALSE)</f>
        <v>#N/A</v>
      </c>
    </row>
    <row r="24920" spans="1:6" x14ac:dyDescent="0.25">
      <c r="A24920" t="s">
        <v>5033</v>
      </c>
      <c r="B24920" s="100" t="s">
        <v>6914</v>
      </c>
      <c r="C24920" s="99" t="s">
        <v>6913</v>
      </c>
      <c r="D24920" s="124">
        <v>36208</v>
      </c>
      <c r="E24920" s="157" t="e">
        <f>VLOOKUP(D24920,'SOAT LIQ'!$A$87:$C$3416,3,FALSE)</f>
        <v>#N/A</v>
      </c>
    </row>
    <row r="24921" spans="1:6" x14ac:dyDescent="0.25">
      <c r="A24921" t="s">
        <v>5033</v>
      </c>
      <c r="B24921" s="100" t="s">
        <v>6915</v>
      </c>
      <c r="C24921" s="99" t="s">
        <v>6916</v>
      </c>
      <c r="D24921" s="124">
        <v>36209</v>
      </c>
      <c r="E24921" s="157" t="e">
        <f>VLOOKUP(D24921,'SOAT LIQ'!$A$87:$C$3416,3,FALSE)</f>
        <v>#N/A</v>
      </c>
    </row>
    <row r="24922" spans="1:6" x14ac:dyDescent="0.25">
      <c r="A24922" t="s">
        <v>5033</v>
      </c>
      <c r="B24922" s="100" t="s">
        <v>6917</v>
      </c>
      <c r="C24922" s="99" t="s">
        <v>6916</v>
      </c>
      <c r="D24922" s="124">
        <v>36210</v>
      </c>
      <c r="E24922" s="157" t="e">
        <f>VLOOKUP(D24922,'SOAT LIQ'!$A$87:$C$3416,3,FALSE)</f>
        <v>#N/A</v>
      </c>
    </row>
    <row r="24923" spans="1:6" x14ac:dyDescent="0.25">
      <c r="A24923" t="s">
        <v>5033</v>
      </c>
      <c r="B24923" s="100" t="s">
        <v>6920</v>
      </c>
      <c r="C24923" s="99" t="s">
        <v>6916</v>
      </c>
      <c r="D24923" s="124">
        <v>36209</v>
      </c>
      <c r="E24923" s="157" t="e">
        <f>VLOOKUP(D24923,'SOAT LIQ'!$A$87:$C$3416,3,FALSE)</f>
        <v>#N/A</v>
      </c>
    </row>
    <row r="24924" spans="1:6" x14ac:dyDescent="0.25">
      <c r="A24924" t="s">
        <v>5033</v>
      </c>
      <c r="B24924" s="100" t="s">
        <v>6925</v>
      </c>
      <c r="C24924" s="99" t="s">
        <v>6924</v>
      </c>
      <c r="D24924" s="124">
        <v>36801</v>
      </c>
      <c r="E24924" s="157" t="e">
        <f>VLOOKUP(D24924,'SOAT LIQ'!$A$87:$C$3416,3,FALSE)</f>
        <v>#N/A</v>
      </c>
    </row>
    <row r="24925" spans="1:6" x14ac:dyDescent="0.25">
      <c r="A24925" t="s">
        <v>5033</v>
      </c>
      <c r="B24925" s="100" t="s">
        <v>6929</v>
      </c>
      <c r="C24925" s="99" t="s">
        <v>6928</v>
      </c>
      <c r="D24925" s="124">
        <v>36207</v>
      </c>
      <c r="E24925" s="157" t="e">
        <f>VLOOKUP(D24925,'SOAT LIQ'!$A$87:$C$3416,3,FALSE)</f>
        <v>#N/A</v>
      </c>
    </row>
    <row r="24926" spans="1:6" x14ac:dyDescent="0.25">
      <c r="A24926" t="s">
        <v>5033</v>
      </c>
      <c r="B24926" s="100" t="s">
        <v>6931</v>
      </c>
      <c r="C24926" s="99" t="s">
        <v>6930</v>
      </c>
      <c r="D24926" s="124">
        <v>36207</v>
      </c>
      <c r="E24926" s="157" t="e">
        <f>VLOOKUP(D24926,'SOAT LIQ'!$A$87:$C$3416,3,FALSE)</f>
        <v>#N/A</v>
      </c>
    </row>
    <row r="24927" spans="1:6" x14ac:dyDescent="0.25">
      <c r="A24927" t="s">
        <v>5033</v>
      </c>
      <c r="B24927" s="100" t="s">
        <v>6934</v>
      </c>
      <c r="C24927" s="99" t="s">
        <v>6935</v>
      </c>
      <c r="D24927" s="124">
        <v>36703</v>
      </c>
      <c r="E24927" s="157" t="e">
        <f>VLOOKUP(D24927,'SOAT LIQ'!$A$87:$C$3416,3,FALSE)</f>
        <v>#N/A</v>
      </c>
    </row>
    <row r="24928" spans="1:6" x14ac:dyDescent="0.25">
      <c r="A24928" t="s">
        <v>5033</v>
      </c>
      <c r="B24928" s="100" t="s">
        <v>6936</v>
      </c>
      <c r="C24928" s="99" t="s">
        <v>6935</v>
      </c>
      <c r="D24928" s="124">
        <v>36706</v>
      </c>
      <c r="E24928" s="157" t="e">
        <f>VLOOKUP(D24928,'SOAT LIQ'!$A$87:$C$3416,3,FALSE)</f>
        <v>#N/A</v>
      </c>
    </row>
    <row r="24929" spans="1:6" x14ac:dyDescent="0.25">
      <c r="A24929" t="s">
        <v>5033</v>
      </c>
      <c r="B24929" s="100" t="s">
        <v>6938</v>
      </c>
      <c r="C24929" s="99" t="s">
        <v>6937</v>
      </c>
      <c r="D24929" s="124">
        <v>36706</v>
      </c>
      <c r="E24929" s="157" t="e">
        <f>VLOOKUP(D24929,'SOAT LIQ'!$A$87:$C$3416,3,FALSE)</f>
        <v>#N/A</v>
      </c>
    </row>
    <row r="24930" spans="1:6" x14ac:dyDescent="0.25">
      <c r="A24930" t="s">
        <v>5033</v>
      </c>
      <c r="B24930" s="100" t="s">
        <v>6940</v>
      </c>
      <c r="C24930" s="99" t="s">
        <v>6939</v>
      </c>
      <c r="D24930" s="124">
        <v>36710</v>
      </c>
      <c r="E24930" s="157" t="e">
        <f>VLOOKUP(D24930,'SOAT LIQ'!$A$87:$C$3416,3,FALSE)</f>
        <v>#N/A</v>
      </c>
    </row>
    <row r="24931" spans="1:6" x14ac:dyDescent="0.25">
      <c r="A24931" t="s">
        <v>5033</v>
      </c>
      <c r="B24931" s="100" t="s">
        <v>6966</v>
      </c>
      <c r="C24931" s="99" t="s">
        <v>6939</v>
      </c>
      <c r="D24931" s="124">
        <v>36702</v>
      </c>
      <c r="E24931" s="157" t="e">
        <f>VLOOKUP(D24931,'SOAT LIQ'!$A$87:$C$3416,3,FALSE)</f>
        <v>#N/A</v>
      </c>
    </row>
    <row r="24932" spans="1:6" x14ac:dyDescent="0.25">
      <c r="A24932" t="s">
        <v>5033</v>
      </c>
      <c r="B24932" s="100" t="s">
        <v>6967</v>
      </c>
      <c r="C24932" s="99" t="s">
        <v>6939</v>
      </c>
      <c r="D24932" s="124">
        <v>36710</v>
      </c>
      <c r="E24932" s="157" t="e">
        <f>VLOOKUP(D24932,'SOAT LIQ'!$A$87:$C$3416,3,FALSE)</f>
        <v>#N/A</v>
      </c>
    </row>
    <row r="24933" spans="1:6" x14ac:dyDescent="0.25">
      <c r="A24933" t="s">
        <v>5033</v>
      </c>
      <c r="B24933" s="100" t="s">
        <v>6977</v>
      </c>
      <c r="C24933" s="99" t="s">
        <v>6976</v>
      </c>
      <c r="D24933" s="124">
        <v>36701</v>
      </c>
      <c r="E24933" s="157" t="e">
        <f>VLOOKUP(D24933,'SOAT LIQ'!$A$87:$C$3416,3,FALSE)</f>
        <v>#N/A</v>
      </c>
    </row>
    <row r="24934" spans="1:6" x14ac:dyDescent="0.25">
      <c r="A24934" t="s">
        <v>5033</v>
      </c>
      <c r="B24934" s="100" t="s">
        <v>6979</v>
      </c>
      <c r="C24934" s="99" t="s">
        <v>6978</v>
      </c>
      <c r="D24934" s="124">
        <v>36701</v>
      </c>
      <c r="E24934" s="157" t="e">
        <f>VLOOKUP(D24934,'SOAT LIQ'!$A$87:$C$3416,3,FALSE)</f>
        <v>#N/A</v>
      </c>
    </row>
    <row r="24935" spans="1:6" x14ac:dyDescent="0.25">
      <c r="A24935" t="s">
        <v>5033</v>
      </c>
      <c r="B24935" s="100" t="s">
        <v>4247</v>
      </c>
      <c r="C24935" s="99" t="s">
        <v>6986</v>
      </c>
      <c r="D24935" s="124">
        <v>36614</v>
      </c>
      <c r="E24935" s="157" t="e">
        <f>VLOOKUP(D24935,'SOAT LIQ'!$A$87:$C$3416,3,FALSE)</f>
        <v>#N/A</v>
      </c>
    </row>
    <row r="24936" spans="1:6" x14ac:dyDescent="0.25">
      <c r="A24936" t="s">
        <v>5033</v>
      </c>
      <c r="B24936" s="100" t="s">
        <v>6987</v>
      </c>
      <c r="C24936" s="99" t="s">
        <v>6986</v>
      </c>
      <c r="D24936" s="124">
        <v>36614</v>
      </c>
      <c r="E24936" s="157" t="e">
        <f>VLOOKUP(D24936,'SOAT LIQ'!$A$87:$C$3416,3,FALSE)</f>
        <v>#N/A</v>
      </c>
    </row>
    <row r="24937" spans="1:6" x14ac:dyDescent="0.25">
      <c r="A24937" t="s">
        <v>5033</v>
      </c>
      <c r="B24937" s="100" t="s">
        <v>4831</v>
      </c>
      <c r="C24937" s="99" t="s">
        <v>6992</v>
      </c>
      <c r="D24937" s="124">
        <v>16347</v>
      </c>
      <c r="E24937" s="157">
        <f>VLOOKUP(D24937,'SOAT LIQ'!$A$87:$C$3416,3,FALSE)</f>
        <v>9</v>
      </c>
      <c r="F24937" t="s">
        <v>21632</v>
      </c>
    </row>
    <row r="24938" spans="1:6" x14ac:dyDescent="0.25">
      <c r="A24938" t="s">
        <v>5033</v>
      </c>
      <c r="B24938" s="100" t="s">
        <v>7017</v>
      </c>
      <c r="C24938" s="99" t="s">
        <v>7006</v>
      </c>
      <c r="D24938" s="124">
        <v>36608</v>
      </c>
      <c r="E24938" s="157" t="e">
        <f>VLOOKUP(D24938,'SOAT LIQ'!$A$87:$C$3416,3,FALSE)</f>
        <v>#N/A</v>
      </c>
    </row>
    <row r="24939" spans="1:6" x14ac:dyDescent="0.25">
      <c r="A24939" t="s">
        <v>5033</v>
      </c>
      <c r="B24939" s="100" t="s">
        <v>7019</v>
      </c>
      <c r="C24939" s="99" t="s">
        <v>7018</v>
      </c>
      <c r="D24939" s="124">
        <v>16551</v>
      </c>
      <c r="E24939" s="157">
        <f>VLOOKUP(D24939,'SOAT LIQ'!$A$87:$C$3416,3,FALSE)</f>
        <v>9</v>
      </c>
      <c r="F24939" t="s">
        <v>21632</v>
      </c>
    </row>
    <row r="24940" spans="1:6" x14ac:dyDescent="0.25">
      <c r="A24940" t="s">
        <v>5033</v>
      </c>
      <c r="B24940" s="100" t="s">
        <v>7038</v>
      </c>
      <c r="C24940" s="99" t="s">
        <v>7039</v>
      </c>
      <c r="D24940" s="124">
        <v>36305</v>
      </c>
      <c r="E24940" s="157" t="e">
        <f>VLOOKUP(D24940,'SOAT LIQ'!$A$87:$C$3416,3,FALSE)</f>
        <v>#N/A</v>
      </c>
    </row>
    <row r="24941" spans="1:6" x14ac:dyDescent="0.25">
      <c r="A24941" t="s">
        <v>5033</v>
      </c>
      <c r="B24941" s="100" t="s">
        <v>7043</v>
      </c>
      <c r="C24941" s="99" t="s">
        <v>7042</v>
      </c>
      <c r="D24941" s="124">
        <v>36608</v>
      </c>
      <c r="E24941" s="157" t="e">
        <f>VLOOKUP(D24941,'SOAT LIQ'!$A$87:$C$3416,3,FALSE)</f>
        <v>#N/A</v>
      </c>
      <c r="F24941" t="s">
        <v>21632</v>
      </c>
    </row>
    <row r="24942" spans="1:6" x14ac:dyDescent="0.25">
      <c r="A24942" t="s">
        <v>5033</v>
      </c>
      <c r="B24942" s="100" t="s">
        <v>7044</v>
      </c>
      <c r="C24942" s="99" t="s">
        <v>7039</v>
      </c>
      <c r="D24942" s="124">
        <v>36304</v>
      </c>
      <c r="E24942" s="157" t="e">
        <f>VLOOKUP(D24942,'SOAT LIQ'!$A$87:$C$3416,3,FALSE)</f>
        <v>#N/A</v>
      </c>
    </row>
    <row r="24943" spans="1:6" x14ac:dyDescent="0.25">
      <c r="A24943" t="s">
        <v>5033</v>
      </c>
      <c r="B24943" s="100" t="s">
        <v>7045</v>
      </c>
      <c r="C24943" s="99" t="s">
        <v>7039</v>
      </c>
      <c r="D24943" s="124">
        <v>36304</v>
      </c>
      <c r="E24943" s="157" t="e">
        <f>VLOOKUP(D24943,'SOAT LIQ'!$A$87:$C$3416,3,FALSE)</f>
        <v>#N/A</v>
      </c>
    </row>
    <row r="24944" spans="1:6" x14ac:dyDescent="0.25">
      <c r="A24944" t="s">
        <v>5033</v>
      </c>
      <c r="B24944" s="100" t="s">
        <v>7046</v>
      </c>
      <c r="C24944" s="99" t="s">
        <v>7039</v>
      </c>
      <c r="D24944" s="124">
        <v>36304</v>
      </c>
      <c r="E24944" s="157" t="e">
        <f>VLOOKUP(D24944,'SOAT LIQ'!$A$87:$C$3416,3,FALSE)</f>
        <v>#N/A</v>
      </c>
    </row>
    <row r="24945" spans="1:6" x14ac:dyDescent="0.25">
      <c r="A24945" t="s">
        <v>5033</v>
      </c>
      <c r="B24945" s="100" t="s">
        <v>7068</v>
      </c>
      <c r="C24945" s="99" t="s">
        <v>7067</v>
      </c>
      <c r="D24945" s="124">
        <v>15110</v>
      </c>
      <c r="E24945" s="157">
        <f>VLOOKUP(D24945,'SOAT LIQ'!$A$87:$C$3416,3,FALSE)</f>
        <v>5</v>
      </c>
      <c r="F24945" t="s">
        <v>21632</v>
      </c>
    </row>
    <row r="24946" spans="1:6" x14ac:dyDescent="0.25">
      <c r="A24946" t="s">
        <v>5033</v>
      </c>
      <c r="B24946" s="100" t="s">
        <v>7070</v>
      </c>
      <c r="C24946" s="99" t="s">
        <v>7069</v>
      </c>
      <c r="D24946" s="124">
        <v>15110</v>
      </c>
      <c r="E24946" s="157">
        <f>VLOOKUP(D24946,'SOAT LIQ'!$A$87:$C$3416,3,FALSE)</f>
        <v>5</v>
      </c>
      <c r="F24946" t="s">
        <v>21632</v>
      </c>
    </row>
    <row r="24947" spans="1:6" x14ac:dyDescent="0.25">
      <c r="A24947" t="s">
        <v>5033</v>
      </c>
      <c r="B24947" s="100" t="s">
        <v>7081</v>
      </c>
      <c r="C24947" s="99" t="s">
        <v>7080</v>
      </c>
      <c r="D24947" s="124">
        <v>36616</v>
      </c>
      <c r="E24947" s="157" t="e">
        <f>VLOOKUP(D24947,'SOAT LIQ'!$A$87:$C$3416,3,FALSE)</f>
        <v>#N/A</v>
      </c>
    </row>
    <row r="24948" spans="1:6" x14ac:dyDescent="0.25">
      <c r="A24948" t="s">
        <v>5033</v>
      </c>
      <c r="B24948" s="100" t="s">
        <v>7118</v>
      </c>
      <c r="C24948" s="99" t="s">
        <v>7117</v>
      </c>
      <c r="D24948" s="124">
        <v>36704</v>
      </c>
      <c r="E24948" s="157" t="e">
        <f>VLOOKUP(D24948,'SOAT LIQ'!$A$87:$C$3416,3,FALSE)</f>
        <v>#N/A</v>
      </c>
    </row>
    <row r="24949" spans="1:6" x14ac:dyDescent="0.25">
      <c r="A24949" t="s">
        <v>5033</v>
      </c>
      <c r="B24949" s="100" t="s">
        <v>7120</v>
      </c>
      <c r="C24949" s="99" t="s">
        <v>7119</v>
      </c>
      <c r="D24949" s="124">
        <v>36705</v>
      </c>
      <c r="E24949" s="157" t="e">
        <f>VLOOKUP(D24949,'SOAT LIQ'!$A$87:$C$3416,3,FALSE)</f>
        <v>#N/A</v>
      </c>
    </row>
    <row r="24950" spans="1:6" x14ac:dyDescent="0.25">
      <c r="A24950" t="s">
        <v>5033</v>
      </c>
      <c r="B24950" s="100" t="s">
        <v>7121</v>
      </c>
      <c r="C24950" s="99" t="s">
        <v>7119</v>
      </c>
      <c r="D24950" s="124">
        <v>36704</v>
      </c>
      <c r="E24950" s="157" t="e">
        <f>VLOOKUP(D24950,'SOAT LIQ'!$A$87:$C$3416,3,FALSE)</f>
        <v>#N/A</v>
      </c>
    </row>
    <row r="24951" spans="1:6" x14ac:dyDescent="0.25">
      <c r="A24951" t="s">
        <v>5033</v>
      </c>
      <c r="B24951" s="100" t="s">
        <v>7124</v>
      </c>
      <c r="C24951" s="99" t="s">
        <v>7125</v>
      </c>
      <c r="D24951" s="124">
        <v>36509</v>
      </c>
      <c r="E24951" s="157" t="e">
        <f>VLOOKUP(D24951,'SOAT LIQ'!$A$87:$C$3416,3,FALSE)</f>
        <v>#N/A</v>
      </c>
    </row>
    <row r="24952" spans="1:6" x14ac:dyDescent="0.25">
      <c r="A24952" t="s">
        <v>5033</v>
      </c>
      <c r="B24952" s="100" t="s">
        <v>7128</v>
      </c>
      <c r="C24952" s="99" t="s">
        <v>7125</v>
      </c>
      <c r="D24952" s="124">
        <v>36515</v>
      </c>
      <c r="E24952" s="157" t="e">
        <f>VLOOKUP(D24952,'SOAT LIQ'!$A$87:$C$3416,3,FALSE)</f>
        <v>#N/A</v>
      </c>
    </row>
    <row r="24953" spans="1:6" x14ac:dyDescent="0.25">
      <c r="A24953" t="s">
        <v>5033</v>
      </c>
      <c r="B24953" s="100" t="s">
        <v>4246</v>
      </c>
      <c r="C24953" s="99" t="s">
        <v>7129</v>
      </c>
      <c r="D24953" s="124">
        <v>36613</v>
      </c>
      <c r="E24953" s="157" t="e">
        <f>VLOOKUP(D24953,'SOAT LIQ'!$A$87:$C$3416,3,FALSE)</f>
        <v>#N/A</v>
      </c>
    </row>
    <row r="24954" spans="1:6" x14ac:dyDescent="0.25">
      <c r="A24954" t="s">
        <v>5033</v>
      </c>
      <c r="B24954" s="100" t="s">
        <v>7158</v>
      </c>
      <c r="C24954" s="99" t="s">
        <v>7159</v>
      </c>
      <c r="D24954" s="124">
        <v>16111</v>
      </c>
      <c r="E24954" s="157">
        <f>VLOOKUP(D24954,'SOAT LIQ'!$A$87:$C$3416,3,FALSE)</f>
        <v>7</v>
      </c>
      <c r="F24954" t="s">
        <v>21632</v>
      </c>
    </row>
    <row r="24955" spans="1:6" x14ac:dyDescent="0.25">
      <c r="A24955" t="s">
        <v>5033</v>
      </c>
      <c r="B24955" s="100" t="s">
        <v>7160</v>
      </c>
      <c r="C24955" s="99" t="s">
        <v>7161</v>
      </c>
      <c r="D24955" s="124">
        <v>16108</v>
      </c>
      <c r="E24955" s="157">
        <f>VLOOKUP(D24955,'SOAT LIQ'!$A$87:$C$3416,3,FALSE)</f>
        <v>6</v>
      </c>
      <c r="F24955" t="s">
        <v>21632</v>
      </c>
    </row>
    <row r="24956" spans="1:6" x14ac:dyDescent="0.25">
      <c r="A24956" t="s">
        <v>5033</v>
      </c>
      <c r="B24956" s="100" t="s">
        <v>7165</v>
      </c>
      <c r="C24956" s="99" t="s">
        <v>7166</v>
      </c>
      <c r="D24956" s="124">
        <v>16100</v>
      </c>
      <c r="E24956" s="157">
        <f>VLOOKUP(D24956,'SOAT LIQ'!$A$87:$C$3416,3,FALSE)</f>
        <v>4</v>
      </c>
      <c r="F24956" t="s">
        <v>21632</v>
      </c>
    </row>
    <row r="24957" spans="1:6" x14ac:dyDescent="0.25">
      <c r="A24957" t="s">
        <v>5033</v>
      </c>
      <c r="B24957" s="100" t="s">
        <v>7173</v>
      </c>
      <c r="C24957" s="99" t="s">
        <v>7174</v>
      </c>
      <c r="D24957" s="124">
        <v>16104</v>
      </c>
      <c r="E24957" s="157">
        <f>VLOOKUP(D24957,'SOAT LIQ'!$A$87:$C$3416,3,FALSE)</f>
        <v>5</v>
      </c>
      <c r="F24957" t="s">
        <v>21632</v>
      </c>
    </row>
    <row r="24958" spans="1:6" x14ac:dyDescent="0.25">
      <c r="A24958" t="s">
        <v>5033</v>
      </c>
      <c r="B24958" s="100" t="s">
        <v>7175</v>
      </c>
      <c r="C24958" s="99" t="s">
        <v>7176</v>
      </c>
      <c r="D24958" s="124">
        <v>16104</v>
      </c>
      <c r="E24958" s="157">
        <f>VLOOKUP(D24958,'SOAT LIQ'!$A$87:$C$3416,3,FALSE)</f>
        <v>5</v>
      </c>
      <c r="F24958" t="s">
        <v>21632</v>
      </c>
    </row>
    <row r="24959" spans="1:6" x14ac:dyDescent="0.25">
      <c r="A24959" t="s">
        <v>5033</v>
      </c>
      <c r="B24959" s="100" t="s">
        <v>7178</v>
      </c>
      <c r="C24959" s="99" t="s">
        <v>7179</v>
      </c>
      <c r="D24959" s="124">
        <v>16101</v>
      </c>
      <c r="E24959" s="157">
        <f>VLOOKUP(D24959,'SOAT LIQ'!$A$87:$C$3416,3,FALSE)</f>
        <v>7</v>
      </c>
      <c r="F24959" t="s">
        <v>21632</v>
      </c>
    </row>
    <row r="24960" spans="1:6" x14ac:dyDescent="0.25">
      <c r="A24960" t="s">
        <v>5033</v>
      </c>
      <c r="B24960" s="100" t="s">
        <v>7182</v>
      </c>
      <c r="C24960" s="99" t="s">
        <v>7181</v>
      </c>
      <c r="D24960" s="124">
        <v>16101</v>
      </c>
      <c r="E24960" s="157">
        <f>VLOOKUP(D24960,'SOAT LIQ'!$A$87:$C$3416,3,FALSE)</f>
        <v>7</v>
      </c>
      <c r="F24960" t="s">
        <v>21632</v>
      </c>
    </row>
    <row r="24961" spans="1:6" x14ac:dyDescent="0.25">
      <c r="A24961" t="s">
        <v>5033</v>
      </c>
      <c r="B24961" s="100" t="s">
        <v>7184</v>
      </c>
      <c r="C24961" s="99" t="s">
        <v>7183</v>
      </c>
      <c r="D24961" s="124">
        <v>16101</v>
      </c>
      <c r="E24961" s="157">
        <f>VLOOKUP(D24961,'SOAT LIQ'!$A$87:$C$3416,3,FALSE)</f>
        <v>7</v>
      </c>
      <c r="F24961" t="s">
        <v>21632</v>
      </c>
    </row>
    <row r="24962" spans="1:6" x14ac:dyDescent="0.25">
      <c r="A24962" t="s">
        <v>5033</v>
      </c>
      <c r="B24962" s="100" t="s">
        <v>7194</v>
      </c>
      <c r="C24962" s="99" t="s">
        <v>7189</v>
      </c>
      <c r="D24962" s="124">
        <v>16109</v>
      </c>
      <c r="E24962" s="157">
        <f>VLOOKUP(D24962,'SOAT LIQ'!$A$87:$C$3416,3,FALSE)</f>
        <v>7</v>
      </c>
      <c r="F24962" t="s">
        <v>21632</v>
      </c>
    </row>
    <row r="24963" spans="1:6" x14ac:dyDescent="0.25">
      <c r="A24963" t="s">
        <v>5033</v>
      </c>
      <c r="B24963" s="100" t="s">
        <v>7198</v>
      </c>
      <c r="C24963" s="99" t="s">
        <v>7197</v>
      </c>
      <c r="D24963" s="124">
        <v>16201</v>
      </c>
      <c r="E24963" s="157">
        <f>VLOOKUP(D24963,'SOAT LIQ'!$A$87:$C$3416,3,FALSE)</f>
        <v>5</v>
      </c>
      <c r="F24963" t="s">
        <v>21632</v>
      </c>
    </row>
    <row r="24964" spans="1:6" x14ac:dyDescent="0.25">
      <c r="A24964" t="s">
        <v>5033</v>
      </c>
      <c r="B24964" s="100" t="s">
        <v>7200</v>
      </c>
      <c r="C24964" s="99" t="s">
        <v>7199</v>
      </c>
      <c r="D24964" s="124">
        <v>16202</v>
      </c>
      <c r="E24964" s="157">
        <f>VLOOKUP(D24964,'SOAT LIQ'!$A$87:$C$3416,3,FALSE)</f>
        <v>7</v>
      </c>
      <c r="F24964" t="s">
        <v>21632</v>
      </c>
    </row>
    <row r="24965" spans="1:6" x14ac:dyDescent="0.25">
      <c r="A24965" t="s">
        <v>5033</v>
      </c>
      <c r="B24965" s="100" t="s">
        <v>7202</v>
      </c>
      <c r="C24965" s="99" t="s">
        <v>7203</v>
      </c>
      <c r="D24965" s="124">
        <v>16201</v>
      </c>
      <c r="E24965" s="157">
        <f>VLOOKUP(D24965,'SOAT LIQ'!$A$87:$C$3416,3,FALSE)</f>
        <v>5</v>
      </c>
      <c r="F24965" t="s">
        <v>21632</v>
      </c>
    </row>
    <row r="24966" spans="1:6" x14ac:dyDescent="0.25">
      <c r="A24966" t="s">
        <v>5033</v>
      </c>
      <c r="B24966" s="100" t="s">
        <v>7219</v>
      </c>
      <c r="C24966" s="99" t="s">
        <v>7218</v>
      </c>
      <c r="D24966" s="124">
        <v>16244</v>
      </c>
      <c r="E24966" s="157">
        <f>VLOOKUP(D24966,'SOAT LIQ'!$A$87:$C$3416,3,FALSE)</f>
        <v>6</v>
      </c>
      <c r="F24966" t="s">
        <v>21632</v>
      </c>
    </row>
    <row r="24967" spans="1:6" x14ac:dyDescent="0.25">
      <c r="A24967" t="s">
        <v>5033</v>
      </c>
      <c r="B24967" s="100" t="s">
        <v>7227</v>
      </c>
      <c r="C24967" s="99" t="s">
        <v>7228</v>
      </c>
      <c r="D24967" s="124">
        <v>15225</v>
      </c>
      <c r="E24967" s="157">
        <f>VLOOKUP(D24967,'SOAT LIQ'!$A$87:$C$3416,3,FALSE)</f>
        <v>7</v>
      </c>
      <c r="F24967" t="s">
        <v>21632</v>
      </c>
    </row>
    <row r="24968" spans="1:6" x14ac:dyDescent="0.25">
      <c r="A24968" t="s">
        <v>5033</v>
      </c>
      <c r="B24968" s="100" t="s">
        <v>7230</v>
      </c>
      <c r="C24968" s="99" t="s">
        <v>7229</v>
      </c>
      <c r="D24968" s="124">
        <v>15203</v>
      </c>
      <c r="E24968" s="157">
        <f>VLOOKUP(D24968,'SOAT LIQ'!$A$87:$C$3416,3,FALSE)</f>
        <v>8</v>
      </c>
      <c r="F24968" t="s">
        <v>21632</v>
      </c>
    </row>
    <row r="24969" spans="1:6" x14ac:dyDescent="0.25">
      <c r="A24969" t="s">
        <v>5033</v>
      </c>
      <c r="B24969" s="100" t="s">
        <v>7232</v>
      </c>
      <c r="C24969" s="99" t="s">
        <v>7231</v>
      </c>
      <c r="D24969" s="124">
        <v>15108</v>
      </c>
      <c r="E24969" s="157">
        <f>VLOOKUP(D24969,'SOAT LIQ'!$A$87:$C$3416,3,FALSE)</f>
        <v>8</v>
      </c>
      <c r="F24969" t="s">
        <v>21632</v>
      </c>
    </row>
    <row r="24970" spans="1:6" x14ac:dyDescent="0.25">
      <c r="A24970" t="s">
        <v>5033</v>
      </c>
      <c r="B24970" s="100" t="s">
        <v>7234</v>
      </c>
      <c r="C24970" s="99" t="s">
        <v>7233</v>
      </c>
      <c r="D24970" s="124">
        <v>15203</v>
      </c>
      <c r="E24970" s="157">
        <f>VLOOKUP(D24970,'SOAT LIQ'!$A$87:$C$3416,3,FALSE)</f>
        <v>8</v>
      </c>
      <c r="F24970" t="s">
        <v>21632</v>
      </c>
    </row>
    <row r="24971" spans="1:6" x14ac:dyDescent="0.25">
      <c r="A24971" t="s">
        <v>5033</v>
      </c>
      <c r="B24971" s="100" t="s">
        <v>7236</v>
      </c>
      <c r="C24971" s="99" t="s">
        <v>7235</v>
      </c>
      <c r="D24971" s="124">
        <v>16262</v>
      </c>
      <c r="E24971" s="157">
        <f>VLOOKUP(D24971,'SOAT LIQ'!$A$87:$C$3416,3,FALSE)</f>
        <v>4</v>
      </c>
      <c r="F24971" t="s">
        <v>21632</v>
      </c>
    </row>
    <row r="24972" spans="1:6" x14ac:dyDescent="0.25">
      <c r="A24972" t="s">
        <v>5033</v>
      </c>
      <c r="B24972" s="100" t="s">
        <v>7238</v>
      </c>
      <c r="C24972" s="99" t="s">
        <v>7237</v>
      </c>
      <c r="D24972" s="124">
        <v>16263</v>
      </c>
      <c r="E24972" s="157">
        <f>VLOOKUP(D24972,'SOAT LIQ'!$A$87:$C$3416,3,FALSE)</f>
        <v>5</v>
      </c>
      <c r="F24972" t="s">
        <v>21632</v>
      </c>
    </row>
    <row r="24973" spans="1:6" x14ac:dyDescent="0.25">
      <c r="A24973" t="s">
        <v>5033</v>
      </c>
      <c r="B24973" s="100" t="s">
        <v>7246</v>
      </c>
      <c r="C24973" s="99" t="s">
        <v>7245</v>
      </c>
      <c r="D24973" s="124">
        <v>16265</v>
      </c>
      <c r="E24973" s="157">
        <f>VLOOKUP(D24973,'SOAT LIQ'!$A$87:$C$3416,3,FALSE)</f>
        <v>3</v>
      </c>
      <c r="F24973" t="s">
        <v>21632</v>
      </c>
    </row>
    <row r="24974" spans="1:6" x14ac:dyDescent="0.25">
      <c r="A24974" t="s">
        <v>5033</v>
      </c>
      <c r="B24974" s="100" t="s">
        <v>7250</v>
      </c>
      <c r="C24974" s="99" t="s">
        <v>7249</v>
      </c>
      <c r="D24974" s="124">
        <v>15210</v>
      </c>
      <c r="E24974" s="157">
        <f>VLOOKUP(D24974,'SOAT LIQ'!$A$87:$C$3416,3,FALSE)</f>
        <v>5</v>
      </c>
      <c r="F24974" t="s">
        <v>21632</v>
      </c>
    </row>
    <row r="24975" spans="1:6" x14ac:dyDescent="0.25">
      <c r="A24975" t="s">
        <v>5033</v>
      </c>
      <c r="B24975" s="100" t="s">
        <v>7252</v>
      </c>
      <c r="C24975" s="99" t="s">
        <v>7251</v>
      </c>
      <c r="D24975" s="124">
        <v>15211</v>
      </c>
      <c r="E24975" s="157">
        <f>VLOOKUP(D24975,'SOAT LIQ'!$A$87:$C$3416,3,FALSE)</f>
        <v>8</v>
      </c>
      <c r="F24975" t="s">
        <v>21632</v>
      </c>
    </row>
    <row r="24976" spans="1:6" x14ac:dyDescent="0.25">
      <c r="A24976" t="s">
        <v>5033</v>
      </c>
      <c r="B24976" s="100" t="s">
        <v>4151</v>
      </c>
      <c r="C24976" s="99" t="s">
        <v>7255</v>
      </c>
      <c r="D24976" s="124">
        <v>16261</v>
      </c>
      <c r="E24976" s="157">
        <f>VLOOKUP(D24976,'SOAT LIQ'!$A$87:$C$3416,3,FALSE)</f>
        <v>3</v>
      </c>
      <c r="F24976" t="s">
        <v>21632</v>
      </c>
    </row>
    <row r="24977" spans="1:6" x14ac:dyDescent="0.25">
      <c r="A24977" t="s">
        <v>5033</v>
      </c>
      <c r="B24977" s="100" t="s">
        <v>4152</v>
      </c>
      <c r="C24977" s="99" t="s">
        <v>7256</v>
      </c>
      <c r="D24977" s="124">
        <v>16261</v>
      </c>
      <c r="E24977" s="157">
        <f>VLOOKUP(D24977,'SOAT LIQ'!$A$87:$C$3416,3,FALSE)</f>
        <v>3</v>
      </c>
      <c r="F24977" t="s">
        <v>21632</v>
      </c>
    </row>
    <row r="24978" spans="1:6" x14ac:dyDescent="0.25">
      <c r="A24978" t="s">
        <v>5033</v>
      </c>
      <c r="B24978" s="100" t="s">
        <v>7263</v>
      </c>
      <c r="C24978" s="99" t="s">
        <v>7262</v>
      </c>
      <c r="D24978" s="124">
        <v>16270</v>
      </c>
      <c r="E24978" s="157">
        <f>VLOOKUP(D24978,'SOAT LIQ'!$A$87:$C$3416,3,FALSE)</f>
        <v>8</v>
      </c>
      <c r="F24978" t="s">
        <v>21632</v>
      </c>
    </row>
    <row r="24979" spans="1:6" x14ac:dyDescent="0.25">
      <c r="A24979" t="s">
        <v>5033</v>
      </c>
      <c r="B24979" s="100" t="s">
        <v>11338</v>
      </c>
      <c r="C24979" s="99" t="s">
        <v>11337</v>
      </c>
      <c r="D24979" s="124">
        <v>16352</v>
      </c>
      <c r="E24979" s="157">
        <f>VLOOKUP(D24979,'SOAT LIQ'!$A$87:$C$3416,3,FALSE)</f>
        <v>8</v>
      </c>
      <c r="F24979" t="s">
        <v>21632</v>
      </c>
    </row>
    <row r="24980" spans="1:6" x14ac:dyDescent="0.25">
      <c r="A24980" t="s">
        <v>5033</v>
      </c>
      <c r="B24980" s="100" t="s">
        <v>11340</v>
      </c>
      <c r="C24980" s="99" t="s">
        <v>11339</v>
      </c>
      <c r="D24980" s="124">
        <v>16363</v>
      </c>
      <c r="E24980" s="157">
        <f>VLOOKUP(D24980,'SOAT LIQ'!$A$87:$C$3416,3,FALSE)</f>
        <v>10</v>
      </c>
      <c r="F24980" t="s">
        <v>21632</v>
      </c>
    </row>
    <row r="24981" spans="1:6" x14ac:dyDescent="0.25">
      <c r="A24981" t="s">
        <v>5033</v>
      </c>
      <c r="B24981" s="100" t="s">
        <v>11371</v>
      </c>
      <c r="C24981" s="99" t="s">
        <v>11370</v>
      </c>
      <c r="D24981" s="124">
        <v>16302</v>
      </c>
      <c r="E24981" s="157">
        <f>VLOOKUP(D24981,'SOAT LIQ'!$A$87:$C$3416,3,FALSE)</f>
        <v>8</v>
      </c>
      <c r="F24981" t="s">
        <v>21632</v>
      </c>
    </row>
    <row r="24982" spans="1:6" x14ac:dyDescent="0.25">
      <c r="A24982" t="s">
        <v>5033</v>
      </c>
      <c r="B24982" s="100" t="s">
        <v>11373</v>
      </c>
      <c r="C24982" s="99" t="s">
        <v>11372</v>
      </c>
      <c r="D24982" s="124">
        <v>16302</v>
      </c>
      <c r="E24982" s="157">
        <f>VLOOKUP(D24982,'SOAT LIQ'!$A$87:$C$3416,3,FALSE)</f>
        <v>8</v>
      </c>
      <c r="F24982" t="s">
        <v>21632</v>
      </c>
    </row>
    <row r="24983" spans="1:6" x14ac:dyDescent="0.25">
      <c r="A24983" t="s">
        <v>5033</v>
      </c>
      <c r="B24983" s="100" t="s">
        <v>15509</v>
      </c>
      <c r="C24983" s="99" t="s">
        <v>15508</v>
      </c>
      <c r="D24983" s="124">
        <v>36108</v>
      </c>
      <c r="E24983" s="157" t="e">
        <f>VLOOKUP(D24983,'SOAT LIQ'!$A$87:$C$3416,3,FALSE)</f>
        <v>#N/A</v>
      </c>
    </row>
    <row r="24984" spans="1:6" x14ac:dyDescent="0.25">
      <c r="A24984" t="s">
        <v>5033</v>
      </c>
      <c r="B24984" s="100" t="s">
        <v>15511</v>
      </c>
      <c r="C24984" s="99" t="s">
        <v>15510</v>
      </c>
      <c r="D24984" s="124">
        <v>36109</v>
      </c>
      <c r="E24984" s="157" t="e">
        <f>VLOOKUP(D24984,'SOAT LIQ'!$A$87:$C$3416,3,FALSE)</f>
        <v>#N/A</v>
      </c>
    </row>
    <row r="24985" spans="1:6" x14ac:dyDescent="0.25">
      <c r="A24985" t="s">
        <v>5033</v>
      </c>
      <c r="B24985" s="100" t="s">
        <v>15514</v>
      </c>
      <c r="C24985" s="99" t="s">
        <v>15513</v>
      </c>
      <c r="D24985" s="124">
        <v>36111</v>
      </c>
      <c r="E24985" s="157" t="e">
        <f>VLOOKUP(D24985,'SOAT LIQ'!$A$87:$C$3416,3,FALSE)</f>
        <v>#N/A</v>
      </c>
    </row>
    <row r="24986" spans="1:6" x14ac:dyDescent="0.25">
      <c r="A24986" t="s">
        <v>5033</v>
      </c>
      <c r="B24986" s="100" t="s">
        <v>15515</v>
      </c>
      <c r="C24986" s="100"/>
      <c r="D24986" s="124">
        <v>16509</v>
      </c>
      <c r="E24986" s="157">
        <f>VLOOKUP(D24986,'SOAT LIQ'!$A$87:$C$3416,3,FALSE)</f>
        <v>4</v>
      </c>
      <c r="F24986" t="s">
        <v>21632</v>
      </c>
    </row>
    <row r="24987" spans="1:6" x14ac:dyDescent="0.25">
      <c r="A24987" t="s">
        <v>5033</v>
      </c>
      <c r="B24987" s="100" t="s">
        <v>15520</v>
      </c>
      <c r="C24987" s="99" t="s">
        <v>15519</v>
      </c>
      <c r="D24987" s="124">
        <v>36100</v>
      </c>
      <c r="E24987" s="157" t="e">
        <f>VLOOKUP(D24987,'SOAT LIQ'!$A$87:$C$3416,3,FALSE)</f>
        <v>#N/A</v>
      </c>
    </row>
    <row r="24988" spans="1:6" x14ac:dyDescent="0.25">
      <c r="A24988" t="s">
        <v>5033</v>
      </c>
      <c r="B24988" s="100" t="s">
        <v>18903</v>
      </c>
      <c r="C24988" s="99" t="s">
        <v>18902</v>
      </c>
      <c r="D24988" s="124">
        <v>36907</v>
      </c>
      <c r="E24988" s="157" t="e">
        <f>VLOOKUP(D24988,'SOAT LIQ'!$A$87:$C$3416,3,FALSE)</f>
        <v>#N/A</v>
      </c>
    </row>
    <row r="24989" spans="1:6" x14ac:dyDescent="0.25">
      <c r="A24989" t="s">
        <v>5033</v>
      </c>
      <c r="B24989" s="100" t="s">
        <v>18905</v>
      </c>
      <c r="C24989" s="99" t="s">
        <v>18904</v>
      </c>
      <c r="D24989" s="124">
        <v>36908</v>
      </c>
      <c r="E24989" s="157" t="e">
        <f>VLOOKUP(D24989,'SOAT LIQ'!$A$87:$C$3416,3,FALSE)</f>
        <v>#N/A</v>
      </c>
    </row>
    <row r="24990" spans="1:6" x14ac:dyDescent="0.25">
      <c r="A24990" t="s">
        <v>5033</v>
      </c>
      <c r="B24990" s="100" t="s">
        <v>4253</v>
      </c>
      <c r="C24990" s="99" t="s">
        <v>18906</v>
      </c>
      <c r="D24990" s="124">
        <v>36905</v>
      </c>
      <c r="E24990" s="157" t="e">
        <f>VLOOKUP(D24990,'SOAT LIQ'!$A$87:$C$3416,3,FALSE)</f>
        <v>#N/A</v>
      </c>
    </row>
    <row r="24991" spans="1:6" x14ac:dyDescent="0.25">
      <c r="A24991" t="s">
        <v>5033</v>
      </c>
      <c r="B24991" s="100" t="s">
        <v>4254</v>
      </c>
      <c r="C24991" s="99" t="s">
        <v>18907</v>
      </c>
      <c r="D24991" s="124">
        <v>36904</v>
      </c>
      <c r="E24991" s="157" t="e">
        <f>VLOOKUP(D24991,'SOAT LIQ'!$A$87:$C$3416,3,FALSE)</f>
        <v>#N/A</v>
      </c>
    </row>
    <row r="24992" spans="1:6" x14ac:dyDescent="0.25">
      <c r="A24992" t="s">
        <v>5033</v>
      </c>
      <c r="B24992" s="100" t="s">
        <v>18909</v>
      </c>
      <c r="C24992" s="99" t="s">
        <v>18908</v>
      </c>
      <c r="D24992" s="124">
        <v>36806</v>
      </c>
      <c r="E24992" s="157" t="e">
        <f>VLOOKUP(D24992,'SOAT LIQ'!$A$87:$C$3416,3,FALSE)</f>
        <v>#N/A</v>
      </c>
    </row>
    <row r="24993" spans="1:5" x14ac:dyDescent="0.25">
      <c r="A24993" t="s">
        <v>5033</v>
      </c>
      <c r="B24993" s="100" t="s">
        <v>18910</v>
      </c>
      <c r="C24993" s="99" t="s">
        <v>18907</v>
      </c>
      <c r="D24993" s="124">
        <v>36904</v>
      </c>
      <c r="E24993" s="157" t="e">
        <f>VLOOKUP(D24993,'SOAT LIQ'!$A$87:$C$3416,3,FALSE)</f>
        <v>#N/A</v>
      </c>
    </row>
    <row r="24994" spans="1:5" x14ac:dyDescent="0.25">
      <c r="A24994" t="s">
        <v>5033</v>
      </c>
      <c r="B24994" s="100" t="s">
        <v>18911</v>
      </c>
      <c r="C24994" s="99" t="s">
        <v>7024</v>
      </c>
      <c r="D24994" s="124">
        <v>36303</v>
      </c>
      <c r="E24994" s="157" t="e">
        <f>VLOOKUP(D24994,'SOAT LIQ'!$A$87:$C$3416,3,FALSE)</f>
        <v>#N/A</v>
      </c>
    </row>
    <row r="24995" spans="1:5" x14ac:dyDescent="0.25">
      <c r="A24995" t="s">
        <v>5033</v>
      </c>
      <c r="B24995" s="100" t="s">
        <v>18913</v>
      </c>
      <c r="C24995" s="99" t="s">
        <v>18912</v>
      </c>
      <c r="D24995" s="124">
        <v>36902</v>
      </c>
      <c r="E24995" s="157" t="e">
        <f>VLOOKUP(D24995,'SOAT LIQ'!$A$87:$C$3416,3,FALSE)</f>
        <v>#N/A</v>
      </c>
    </row>
    <row r="24996" spans="1:5" x14ac:dyDescent="0.25">
      <c r="A24996" t="s">
        <v>5033</v>
      </c>
      <c r="B24996" s="100" t="s">
        <v>6905</v>
      </c>
      <c r="C24996" s="100"/>
      <c r="D24996" s="124">
        <v>36204</v>
      </c>
      <c r="E24996" s="157" t="e">
        <f>VLOOKUP(D24996,'SOAT LIQ'!$A$87:$C$3416,3,FALSE)</f>
        <v>#N/A</v>
      </c>
    </row>
    <row r="24997" spans="1:5" x14ac:dyDescent="0.25">
      <c r="A24997" t="s">
        <v>5033</v>
      </c>
      <c r="B24997" s="100" t="s">
        <v>6908</v>
      </c>
      <c r="C24997" s="100"/>
      <c r="D24997" s="124">
        <v>36206</v>
      </c>
      <c r="E24997" s="157" t="e">
        <f>VLOOKUP(D24997,'SOAT LIQ'!$A$87:$C$3416,3,FALSE)</f>
        <v>#N/A</v>
      </c>
    </row>
    <row r="24998" spans="1:5" x14ac:dyDescent="0.25">
      <c r="A24998" t="s">
        <v>5033</v>
      </c>
      <c r="B24998" s="100" t="s">
        <v>6911</v>
      </c>
      <c r="C24998" s="100"/>
      <c r="D24998" s="124">
        <v>36202</v>
      </c>
      <c r="E24998" s="157" t="e">
        <f>VLOOKUP(D24998,'SOAT LIQ'!$A$87:$C$3416,3,FALSE)</f>
        <v>#N/A</v>
      </c>
    </row>
    <row r="24999" spans="1:5" x14ac:dyDescent="0.25">
      <c r="A24999" t="s">
        <v>5033</v>
      </c>
      <c r="B24999" s="100" t="s">
        <v>6922</v>
      </c>
      <c r="C24999" s="100"/>
      <c r="D24999" s="124"/>
      <c r="E24999" s="157" t="e">
        <f>VLOOKUP(D24999,'SOAT LIQ'!$A$87:$C$3416,3,FALSE)</f>
        <v>#N/A</v>
      </c>
    </row>
    <row r="25000" spans="1:5" x14ac:dyDescent="0.25">
      <c r="A25000" t="s">
        <v>5033</v>
      </c>
      <c r="B25000" s="100" t="s">
        <v>6923</v>
      </c>
      <c r="C25000" s="100"/>
      <c r="D25000" s="124"/>
      <c r="E25000" s="157" t="e">
        <f>VLOOKUP(D25000,'SOAT LIQ'!$A$87:$C$3416,3,FALSE)</f>
        <v>#N/A</v>
      </c>
    </row>
    <row r="25001" spans="1:5" x14ac:dyDescent="0.25">
      <c r="A25001" t="s">
        <v>5033</v>
      </c>
      <c r="B25001" s="100" t="s">
        <v>6947</v>
      </c>
      <c r="C25001" s="100"/>
      <c r="D25001" s="124"/>
      <c r="E25001" s="157" t="e">
        <f>VLOOKUP(D25001,'SOAT LIQ'!$A$87:$C$3416,3,FALSE)</f>
        <v>#N/A</v>
      </c>
    </row>
    <row r="25002" spans="1:5" x14ac:dyDescent="0.25">
      <c r="A25002" t="s">
        <v>5033</v>
      </c>
      <c r="B25002" s="100" t="s">
        <v>6948</v>
      </c>
      <c r="C25002" s="100"/>
      <c r="D25002" s="124"/>
      <c r="E25002" s="157" t="e">
        <f>VLOOKUP(D25002,'SOAT LIQ'!$A$87:$C$3416,3,FALSE)</f>
        <v>#N/A</v>
      </c>
    </row>
    <row r="25003" spans="1:5" x14ac:dyDescent="0.25">
      <c r="A25003" t="s">
        <v>5033</v>
      </c>
      <c r="B25003" s="100" t="s">
        <v>6949</v>
      </c>
      <c r="C25003" s="100"/>
      <c r="D25003" s="124"/>
      <c r="E25003" s="157" t="e">
        <f>VLOOKUP(D25003,'SOAT LIQ'!$A$87:$C$3416,3,FALSE)</f>
        <v>#N/A</v>
      </c>
    </row>
    <row r="25004" spans="1:5" x14ac:dyDescent="0.25">
      <c r="A25004" t="s">
        <v>5033</v>
      </c>
      <c r="B25004" s="100" t="s">
        <v>6950</v>
      </c>
      <c r="C25004" s="100"/>
      <c r="D25004" s="124"/>
      <c r="E25004" s="157" t="e">
        <f>VLOOKUP(D25004,'SOAT LIQ'!$A$87:$C$3416,3,FALSE)</f>
        <v>#N/A</v>
      </c>
    </row>
    <row r="25005" spans="1:5" x14ac:dyDescent="0.25">
      <c r="A25005" t="s">
        <v>5033</v>
      </c>
      <c r="B25005" s="100" t="s">
        <v>6951</v>
      </c>
      <c r="C25005" s="100"/>
      <c r="D25005" s="124"/>
      <c r="E25005" s="157" t="e">
        <f>VLOOKUP(D25005,'SOAT LIQ'!$A$87:$C$3416,3,FALSE)</f>
        <v>#N/A</v>
      </c>
    </row>
    <row r="25006" spans="1:5" x14ac:dyDescent="0.25">
      <c r="A25006" t="s">
        <v>5033</v>
      </c>
      <c r="B25006" s="100" t="s">
        <v>6952</v>
      </c>
      <c r="C25006" s="100"/>
      <c r="D25006" s="124"/>
      <c r="E25006" s="157" t="e">
        <f>VLOOKUP(D25006,'SOAT LIQ'!$A$87:$C$3416,3,FALSE)</f>
        <v>#N/A</v>
      </c>
    </row>
    <row r="25007" spans="1:5" x14ac:dyDescent="0.25">
      <c r="A25007" t="s">
        <v>5033</v>
      </c>
      <c r="B25007" s="100" t="s">
        <v>6953</v>
      </c>
      <c r="C25007" s="100"/>
      <c r="D25007" s="124"/>
      <c r="E25007" s="157" t="e">
        <f>VLOOKUP(D25007,'SOAT LIQ'!$A$87:$C$3416,3,FALSE)</f>
        <v>#N/A</v>
      </c>
    </row>
    <row r="25008" spans="1:5" x14ac:dyDescent="0.25">
      <c r="A25008" t="s">
        <v>5033</v>
      </c>
      <c r="B25008" s="100" t="s">
        <v>6954</v>
      </c>
      <c r="C25008" s="100"/>
      <c r="D25008" s="124"/>
      <c r="E25008" s="157" t="e">
        <f>VLOOKUP(D25008,'SOAT LIQ'!$A$87:$C$3416,3,FALSE)</f>
        <v>#N/A</v>
      </c>
    </row>
    <row r="25009" spans="1:5" x14ac:dyDescent="0.25">
      <c r="A25009" t="s">
        <v>5033</v>
      </c>
      <c r="B25009" s="100" t="s">
        <v>6955</v>
      </c>
      <c r="C25009" s="100"/>
      <c r="D25009" s="124"/>
      <c r="E25009" s="157" t="e">
        <f>VLOOKUP(D25009,'SOAT LIQ'!$A$87:$C$3416,3,FALSE)</f>
        <v>#N/A</v>
      </c>
    </row>
    <row r="25010" spans="1:5" x14ac:dyDescent="0.25">
      <c r="A25010" t="s">
        <v>5033</v>
      </c>
      <c r="B25010" s="100" t="s">
        <v>6956</v>
      </c>
      <c r="C25010" s="100"/>
      <c r="D25010" s="124"/>
      <c r="E25010" s="157" t="e">
        <f>VLOOKUP(D25010,'SOAT LIQ'!$A$87:$C$3416,3,FALSE)</f>
        <v>#N/A</v>
      </c>
    </row>
    <row r="25011" spans="1:5" x14ac:dyDescent="0.25">
      <c r="A25011" t="s">
        <v>5033</v>
      </c>
      <c r="B25011" s="100" t="s">
        <v>6957</v>
      </c>
      <c r="C25011" s="100"/>
      <c r="D25011" s="124"/>
      <c r="E25011" s="157" t="e">
        <f>VLOOKUP(D25011,'SOAT LIQ'!$A$87:$C$3416,3,FALSE)</f>
        <v>#N/A</v>
      </c>
    </row>
    <row r="25012" spans="1:5" x14ac:dyDescent="0.25">
      <c r="A25012" t="s">
        <v>5033</v>
      </c>
      <c r="B25012" s="100" t="s">
        <v>6958</v>
      </c>
      <c r="C25012" s="100"/>
      <c r="D25012" s="124"/>
      <c r="E25012" s="157" t="e">
        <f>VLOOKUP(D25012,'SOAT LIQ'!$A$87:$C$3416,3,FALSE)</f>
        <v>#N/A</v>
      </c>
    </row>
    <row r="25013" spans="1:5" x14ac:dyDescent="0.25">
      <c r="A25013" t="s">
        <v>5033</v>
      </c>
      <c r="B25013" s="100" t="s">
        <v>6959</v>
      </c>
      <c r="C25013" s="100"/>
      <c r="D25013" s="124"/>
      <c r="E25013" s="157" t="e">
        <f>VLOOKUP(D25013,'SOAT LIQ'!$A$87:$C$3416,3,FALSE)</f>
        <v>#N/A</v>
      </c>
    </row>
    <row r="25014" spans="1:5" x14ac:dyDescent="0.25">
      <c r="A25014" t="s">
        <v>5033</v>
      </c>
      <c r="B25014" s="100" t="s">
        <v>6960</v>
      </c>
      <c r="C25014" s="100"/>
      <c r="D25014" s="124"/>
      <c r="E25014" s="157" t="e">
        <f>VLOOKUP(D25014,'SOAT LIQ'!$A$87:$C$3416,3,FALSE)</f>
        <v>#N/A</v>
      </c>
    </row>
    <row r="25015" spans="1:5" x14ac:dyDescent="0.25">
      <c r="A25015" t="s">
        <v>5033</v>
      </c>
      <c r="B25015" s="100" t="s">
        <v>6961</v>
      </c>
      <c r="C25015" s="100"/>
      <c r="D25015" s="124"/>
      <c r="E25015" s="157" t="e">
        <f>VLOOKUP(D25015,'SOAT LIQ'!$A$87:$C$3416,3,FALSE)</f>
        <v>#N/A</v>
      </c>
    </row>
    <row r="25016" spans="1:5" x14ac:dyDescent="0.25">
      <c r="A25016" t="s">
        <v>5033</v>
      </c>
      <c r="B25016" s="100" t="s">
        <v>6962</v>
      </c>
      <c r="C25016" s="100"/>
      <c r="D25016" s="124"/>
      <c r="E25016" s="157" t="e">
        <f>VLOOKUP(D25016,'SOAT LIQ'!$A$87:$C$3416,3,FALSE)</f>
        <v>#N/A</v>
      </c>
    </row>
    <row r="25017" spans="1:5" x14ac:dyDescent="0.25">
      <c r="A25017" t="s">
        <v>5033</v>
      </c>
      <c r="B25017" s="100" t="s">
        <v>6963</v>
      </c>
      <c r="C25017" s="100"/>
      <c r="D25017" s="124"/>
      <c r="E25017" s="157" t="e">
        <f>VLOOKUP(D25017,'SOAT LIQ'!$A$87:$C$3416,3,FALSE)</f>
        <v>#N/A</v>
      </c>
    </row>
    <row r="25018" spans="1:5" x14ac:dyDescent="0.25">
      <c r="A25018" t="s">
        <v>5033</v>
      </c>
      <c r="B25018" s="100" t="s">
        <v>6971</v>
      </c>
      <c r="C25018" s="100"/>
      <c r="D25018" s="124"/>
      <c r="E25018" s="157" t="e">
        <f>VLOOKUP(D25018,'SOAT LIQ'!$A$87:$C$3416,3,FALSE)</f>
        <v>#N/A</v>
      </c>
    </row>
    <row r="25019" spans="1:5" x14ac:dyDescent="0.25">
      <c r="A25019" t="s">
        <v>5033</v>
      </c>
      <c r="B25019" s="100" t="s">
        <v>6972</v>
      </c>
      <c r="C25019" s="100"/>
      <c r="D25019" s="124"/>
      <c r="E25019" s="157" t="e">
        <f>VLOOKUP(D25019,'SOAT LIQ'!$A$87:$C$3416,3,FALSE)</f>
        <v>#N/A</v>
      </c>
    </row>
    <row r="25020" spans="1:5" x14ac:dyDescent="0.25">
      <c r="A25020" t="s">
        <v>5033</v>
      </c>
      <c r="B25020" s="100" t="s">
        <v>6973</v>
      </c>
      <c r="C25020" s="100"/>
      <c r="D25020" s="124"/>
      <c r="E25020" s="157" t="e">
        <f>VLOOKUP(D25020,'SOAT LIQ'!$A$87:$C$3416,3,FALSE)</f>
        <v>#N/A</v>
      </c>
    </row>
    <row r="25021" spans="1:5" x14ac:dyDescent="0.25">
      <c r="A25021" t="s">
        <v>5033</v>
      </c>
      <c r="B25021" s="100" t="s">
        <v>6974</v>
      </c>
      <c r="C25021" s="100"/>
      <c r="D25021" s="124"/>
      <c r="E25021" s="157" t="e">
        <f>VLOOKUP(D25021,'SOAT LIQ'!$A$87:$C$3416,3,FALSE)</f>
        <v>#N/A</v>
      </c>
    </row>
    <row r="25022" spans="1:5" x14ac:dyDescent="0.25">
      <c r="A25022" t="s">
        <v>5033</v>
      </c>
      <c r="B25022" s="100" t="s">
        <v>6975</v>
      </c>
      <c r="C25022" s="100"/>
      <c r="D25022" s="124"/>
      <c r="E25022" s="157" t="e">
        <f>VLOOKUP(D25022,'SOAT LIQ'!$A$87:$C$3416,3,FALSE)</f>
        <v>#N/A</v>
      </c>
    </row>
    <row r="25023" spans="1:5" x14ac:dyDescent="0.25">
      <c r="A25023" t="s">
        <v>5033</v>
      </c>
      <c r="B25023" s="100" t="s">
        <v>6981</v>
      </c>
      <c r="C25023" s="100"/>
      <c r="D25023" s="124"/>
      <c r="E25023" s="157" t="e">
        <f>VLOOKUP(D25023,'SOAT LIQ'!$A$87:$C$3416,3,FALSE)</f>
        <v>#N/A</v>
      </c>
    </row>
    <row r="25024" spans="1:5" x14ac:dyDescent="0.25">
      <c r="A25024" t="s">
        <v>5033</v>
      </c>
      <c r="B25024" s="100" t="s">
        <v>6984</v>
      </c>
      <c r="C25024" s="100"/>
      <c r="D25024" s="124"/>
      <c r="E25024" s="157" t="e">
        <f>VLOOKUP(D25024,'SOAT LIQ'!$A$87:$C$3416,3,FALSE)</f>
        <v>#N/A</v>
      </c>
    </row>
    <row r="25025" spans="1:6" x14ac:dyDescent="0.25">
      <c r="A25025" t="s">
        <v>5033</v>
      </c>
      <c r="B25025" s="100" t="s">
        <v>6985</v>
      </c>
      <c r="C25025" s="100"/>
      <c r="D25025" s="124"/>
      <c r="E25025" s="157" t="e">
        <f>VLOOKUP(D25025,'SOAT LIQ'!$A$87:$C$3416,3,FALSE)</f>
        <v>#N/A</v>
      </c>
    </row>
    <row r="25026" spans="1:6" x14ac:dyDescent="0.25">
      <c r="A25026" t="s">
        <v>5033</v>
      </c>
      <c r="B25026" s="100" t="s">
        <v>7020</v>
      </c>
      <c r="C25026" s="100"/>
      <c r="D25026" s="124"/>
      <c r="E25026" s="157" t="e">
        <f>VLOOKUP(D25026,'SOAT LIQ'!$A$87:$C$3416,3,FALSE)</f>
        <v>#N/A</v>
      </c>
    </row>
    <row r="25027" spans="1:6" x14ac:dyDescent="0.25">
      <c r="A25027" t="s">
        <v>5033</v>
      </c>
      <c r="B25027" s="100" t="s">
        <v>7110</v>
      </c>
      <c r="C25027" s="100"/>
      <c r="D25027" s="124"/>
      <c r="E25027" s="157" t="e">
        <f>VLOOKUP(D25027,'SOAT LIQ'!$A$87:$C$3416,3,FALSE)</f>
        <v>#N/A</v>
      </c>
    </row>
    <row r="25028" spans="1:6" x14ac:dyDescent="0.25">
      <c r="A25028" t="s">
        <v>5033</v>
      </c>
      <c r="B25028" s="100" t="s">
        <v>7116</v>
      </c>
      <c r="C25028" s="100"/>
      <c r="D25028" s="124"/>
      <c r="E25028" s="157" t="e">
        <f>VLOOKUP(D25028,'SOAT LIQ'!$A$87:$C$3416,3,FALSE)</f>
        <v>#N/A</v>
      </c>
    </row>
    <row r="25029" spans="1:6" x14ac:dyDescent="0.25">
      <c r="A25029" t="s">
        <v>5033</v>
      </c>
      <c r="B25029" s="100" t="s">
        <v>7127</v>
      </c>
      <c r="C25029" s="100"/>
      <c r="D25029" s="124"/>
      <c r="E25029" s="157" t="e">
        <f>VLOOKUP(D25029,'SOAT LIQ'!$A$87:$C$3416,3,FALSE)</f>
        <v>#N/A</v>
      </c>
    </row>
    <row r="25030" spans="1:6" x14ac:dyDescent="0.25">
      <c r="A25030" t="s">
        <v>5033</v>
      </c>
      <c r="B25030" s="100" t="s">
        <v>15529</v>
      </c>
      <c r="C25030" s="100"/>
      <c r="D25030" s="124"/>
      <c r="E25030" s="157" t="e">
        <f>VLOOKUP(D25030,'SOAT LIQ'!$A$87:$C$3416,3,FALSE)</f>
        <v>#N/A</v>
      </c>
    </row>
    <row r="25031" spans="1:6" x14ac:dyDescent="0.25">
      <c r="A25031" t="s">
        <v>5033</v>
      </c>
      <c r="B25031" s="100" t="s">
        <v>19023</v>
      </c>
      <c r="C25031" s="100"/>
      <c r="D25031" s="124"/>
      <c r="E25031" s="157" t="e">
        <f>VLOOKUP(D25031,'SOAT LIQ'!$A$87:$C$3416,3,FALSE)</f>
        <v>#N/A</v>
      </c>
    </row>
    <row r="25032" spans="1:6" x14ac:dyDescent="0.25">
      <c r="A25032" t="s">
        <v>5033</v>
      </c>
      <c r="B25032" s="100" t="s">
        <v>19027</v>
      </c>
      <c r="C25032" s="100"/>
      <c r="D25032" s="124"/>
      <c r="E25032" s="157" t="e">
        <f>VLOOKUP(D25032,'SOAT LIQ'!$A$87:$C$3416,3,FALSE)</f>
        <v>#N/A</v>
      </c>
    </row>
    <row r="25033" spans="1:6" x14ac:dyDescent="0.25">
      <c r="A25033" t="s">
        <v>6918</v>
      </c>
      <c r="B25033" s="100" t="s">
        <v>4244</v>
      </c>
      <c r="C25033" s="99" t="s">
        <v>6878</v>
      </c>
      <c r="D25033" s="124">
        <v>36601</v>
      </c>
      <c r="E25033" s="157" t="e">
        <f>VLOOKUP(D25033,'SOAT LIQ'!$A$87:$C$3416,3,FALSE)</f>
        <v>#N/A</v>
      </c>
    </row>
    <row r="25034" spans="1:6" x14ac:dyDescent="0.25">
      <c r="A25034" t="s">
        <v>6918</v>
      </c>
      <c r="B25034" s="100" t="s">
        <v>6880</v>
      </c>
      <c r="C25034" s="99" t="s">
        <v>6879</v>
      </c>
      <c r="D25034" s="124">
        <v>36602</v>
      </c>
      <c r="E25034" s="157" t="e">
        <f>VLOOKUP(D25034,'SOAT LIQ'!$A$87:$C$3416,3,FALSE)</f>
        <v>#N/A</v>
      </c>
    </row>
    <row r="25035" spans="1:6" x14ac:dyDescent="0.25">
      <c r="A25035" t="s">
        <v>6918</v>
      </c>
      <c r="B25035" s="100" t="s">
        <v>4251</v>
      </c>
      <c r="C25035" s="99" t="s">
        <v>6882</v>
      </c>
      <c r="D25035" s="124">
        <v>36804</v>
      </c>
      <c r="E25035" s="157" t="e">
        <f>VLOOKUP(D25035,'SOAT LIQ'!$A$87:$C$3416,3,FALSE)</f>
        <v>#N/A</v>
      </c>
    </row>
    <row r="25036" spans="1:6" x14ac:dyDescent="0.25">
      <c r="A25036" t="s">
        <v>6918</v>
      </c>
      <c r="B25036" s="100" t="s">
        <v>4252</v>
      </c>
      <c r="C25036" s="99" t="s">
        <v>6883</v>
      </c>
      <c r="D25036" s="124">
        <v>36804</v>
      </c>
      <c r="E25036" s="157" t="e">
        <f>VLOOKUP(D25036,'SOAT LIQ'!$A$87:$C$3416,3,FALSE)</f>
        <v>#N/A</v>
      </c>
    </row>
    <row r="25037" spans="1:6" x14ac:dyDescent="0.25">
      <c r="A25037" t="s">
        <v>6918</v>
      </c>
      <c r="B25037" s="100" t="s">
        <v>4245</v>
      </c>
      <c r="C25037" s="99" t="s">
        <v>6885</v>
      </c>
      <c r="D25037" s="124">
        <v>36603</v>
      </c>
      <c r="E25037" s="157" t="e">
        <f>VLOOKUP(D25037,'SOAT LIQ'!$A$87:$C$3416,3,FALSE)</f>
        <v>#N/A</v>
      </c>
    </row>
    <row r="25038" spans="1:6" x14ac:dyDescent="0.25">
      <c r="A25038" t="s">
        <v>6918</v>
      </c>
      <c r="B25038" s="100" t="s">
        <v>6887</v>
      </c>
      <c r="C25038" s="99" t="s">
        <v>6886</v>
      </c>
      <c r="D25038" s="124">
        <v>36604</v>
      </c>
      <c r="E25038" s="157" t="e">
        <f>VLOOKUP(D25038,'SOAT LIQ'!$A$87:$C$3416,3,FALSE)</f>
        <v>#N/A</v>
      </c>
    </row>
    <row r="25039" spans="1:6" x14ac:dyDescent="0.25">
      <c r="A25039" t="s">
        <v>6918</v>
      </c>
      <c r="B25039" s="100" t="s">
        <v>6889</v>
      </c>
      <c r="C25039" s="99" t="s">
        <v>6888</v>
      </c>
      <c r="D25039" s="124">
        <v>36604</v>
      </c>
      <c r="E25039" s="157" t="e">
        <f>VLOOKUP(D25039,'SOAT LIQ'!$A$87:$C$3416,3,FALSE)</f>
        <v>#N/A</v>
      </c>
    </row>
    <row r="25040" spans="1:6" x14ac:dyDescent="0.25">
      <c r="A25040" t="s">
        <v>6918</v>
      </c>
      <c r="B25040" s="100" t="s">
        <v>6891</v>
      </c>
      <c r="C25040" s="99" t="s">
        <v>6890</v>
      </c>
      <c r="D25040" s="124">
        <v>16503</v>
      </c>
      <c r="E25040" s="157">
        <f>VLOOKUP(D25040,'SOAT LIQ'!$A$87:$C$3416,3,FALSE)</f>
        <v>7</v>
      </c>
      <c r="F25040" t="s">
        <v>21632</v>
      </c>
    </row>
    <row r="25041" spans="1:6" x14ac:dyDescent="0.25">
      <c r="A25041" t="s">
        <v>6918</v>
      </c>
      <c r="B25041" s="100" t="s">
        <v>6892</v>
      </c>
      <c r="C25041" s="99" t="s">
        <v>6893</v>
      </c>
      <c r="D25041" s="124">
        <v>36604</v>
      </c>
      <c r="E25041" s="157" t="e">
        <f>VLOOKUP(D25041,'SOAT LIQ'!$A$87:$C$3416,3,FALSE)</f>
        <v>#N/A</v>
      </c>
    </row>
    <row r="25042" spans="1:6" x14ac:dyDescent="0.25">
      <c r="A25042" t="s">
        <v>6918</v>
      </c>
      <c r="B25042" s="100" t="s">
        <v>6895</v>
      </c>
      <c r="C25042" s="99" t="s">
        <v>6894</v>
      </c>
      <c r="D25042" s="124">
        <v>36604</v>
      </c>
      <c r="E25042" s="157" t="e">
        <f>VLOOKUP(D25042,'SOAT LIQ'!$A$87:$C$3416,3,FALSE)</f>
        <v>#N/A</v>
      </c>
    </row>
    <row r="25043" spans="1:6" x14ac:dyDescent="0.25">
      <c r="A25043" t="s">
        <v>6918</v>
      </c>
      <c r="B25043" s="100" t="s">
        <v>6897</v>
      </c>
      <c r="C25043" s="99" t="s">
        <v>6896</v>
      </c>
      <c r="D25043" s="124">
        <v>16332</v>
      </c>
      <c r="E25043" s="157">
        <f>VLOOKUP(D25043,'SOAT LIQ'!$A$87:$C$3416,3,FALSE)</f>
        <v>7</v>
      </c>
      <c r="F25043" t="s">
        <v>21632</v>
      </c>
    </row>
    <row r="25044" spans="1:6" x14ac:dyDescent="0.25">
      <c r="A25044" t="s">
        <v>6918</v>
      </c>
      <c r="B25044" s="100" t="s">
        <v>6899</v>
      </c>
      <c r="C25044" s="99" t="s">
        <v>6898</v>
      </c>
      <c r="D25044" s="124">
        <v>36201</v>
      </c>
      <c r="E25044" s="157" t="e">
        <f>VLOOKUP(D25044,'SOAT LIQ'!$A$87:$C$3416,3,FALSE)</f>
        <v>#N/A</v>
      </c>
    </row>
    <row r="25045" spans="1:6" x14ac:dyDescent="0.25">
      <c r="A25045" t="s">
        <v>6918</v>
      </c>
      <c r="B25045" s="100" t="s">
        <v>6901</v>
      </c>
      <c r="C25045" s="99" t="s">
        <v>6900</v>
      </c>
      <c r="D25045" s="124">
        <v>36203</v>
      </c>
      <c r="E25045" s="157" t="e">
        <f>VLOOKUP(D25045,'SOAT LIQ'!$A$87:$C$3416,3,FALSE)</f>
        <v>#N/A</v>
      </c>
    </row>
    <row r="25046" spans="1:6" x14ac:dyDescent="0.25">
      <c r="A25046" t="s">
        <v>6918</v>
      </c>
      <c r="B25046" s="100" t="s">
        <v>6903</v>
      </c>
      <c r="C25046" s="99" t="s">
        <v>6902</v>
      </c>
      <c r="D25046" s="124">
        <v>36205</v>
      </c>
      <c r="E25046" s="157" t="e">
        <f>VLOOKUP(D25046,'SOAT LIQ'!$A$87:$C$3416,3,FALSE)</f>
        <v>#N/A</v>
      </c>
    </row>
    <row r="25047" spans="1:6" x14ac:dyDescent="0.25">
      <c r="A25047" t="s">
        <v>6918</v>
      </c>
      <c r="B25047" s="100" t="s">
        <v>6914</v>
      </c>
      <c r="C25047" s="99" t="s">
        <v>6913</v>
      </c>
      <c r="D25047" s="124">
        <v>36208</v>
      </c>
      <c r="E25047" s="157" t="e">
        <f>VLOOKUP(D25047,'SOAT LIQ'!$A$87:$C$3416,3,FALSE)</f>
        <v>#N/A</v>
      </c>
    </row>
    <row r="25048" spans="1:6" x14ac:dyDescent="0.25">
      <c r="A25048" t="s">
        <v>6918</v>
      </c>
      <c r="B25048" s="100" t="s">
        <v>6915</v>
      </c>
      <c r="C25048" s="99" t="s">
        <v>6916</v>
      </c>
      <c r="D25048" s="124">
        <v>36209</v>
      </c>
      <c r="E25048" s="157" t="e">
        <f>VLOOKUP(D25048,'SOAT LIQ'!$A$87:$C$3416,3,FALSE)</f>
        <v>#N/A</v>
      </c>
    </row>
    <row r="25049" spans="1:6" x14ac:dyDescent="0.25">
      <c r="A25049" t="s">
        <v>6918</v>
      </c>
      <c r="B25049" s="100" t="s">
        <v>6917</v>
      </c>
      <c r="C25049" s="99" t="s">
        <v>6916</v>
      </c>
      <c r="D25049" s="124">
        <v>36210</v>
      </c>
      <c r="E25049" s="157" t="e">
        <f>VLOOKUP(D25049,'SOAT LIQ'!$A$87:$C$3416,3,FALSE)</f>
        <v>#N/A</v>
      </c>
    </row>
    <row r="25050" spans="1:6" x14ac:dyDescent="0.25">
      <c r="A25050" t="s">
        <v>6918</v>
      </c>
      <c r="B25050" s="100" t="s">
        <v>6977</v>
      </c>
      <c r="C25050" s="99" t="s">
        <v>6976</v>
      </c>
      <c r="D25050" s="124">
        <v>36701</v>
      </c>
      <c r="E25050" s="157" t="e">
        <f>VLOOKUP(D25050,'SOAT LIQ'!$A$87:$C$3416,3,FALSE)</f>
        <v>#N/A</v>
      </c>
    </row>
    <row r="25051" spans="1:6" x14ac:dyDescent="0.25">
      <c r="A25051" t="s">
        <v>6918</v>
      </c>
      <c r="B25051" s="100" t="s">
        <v>6987</v>
      </c>
      <c r="C25051" s="99" t="s">
        <v>6986</v>
      </c>
      <c r="D25051" s="124">
        <v>36614</v>
      </c>
      <c r="E25051" s="157" t="e">
        <f>VLOOKUP(D25051,'SOAT LIQ'!$A$87:$C$3416,3,FALSE)</f>
        <v>#N/A</v>
      </c>
    </row>
    <row r="25052" spans="1:6" x14ac:dyDescent="0.25">
      <c r="A25052" t="s">
        <v>6918</v>
      </c>
      <c r="B25052" s="100" t="s">
        <v>4831</v>
      </c>
      <c r="C25052" s="99" t="s">
        <v>6992</v>
      </c>
      <c r="D25052" s="124">
        <v>16347</v>
      </c>
      <c r="E25052" s="157">
        <f>VLOOKUP(D25052,'SOAT LIQ'!$A$87:$C$3416,3,FALSE)</f>
        <v>9</v>
      </c>
      <c r="F25052" t="s">
        <v>21632</v>
      </c>
    </row>
    <row r="25053" spans="1:6" x14ac:dyDescent="0.25">
      <c r="A25053" t="s">
        <v>6918</v>
      </c>
      <c r="B25053" s="100" t="s">
        <v>7017</v>
      </c>
      <c r="C25053" s="99" t="s">
        <v>7006</v>
      </c>
      <c r="D25053" s="124">
        <v>36608</v>
      </c>
      <c r="E25053" s="157" t="e">
        <f>VLOOKUP(D25053,'SOAT LIQ'!$A$87:$C$3416,3,FALSE)</f>
        <v>#N/A</v>
      </c>
    </row>
    <row r="25054" spans="1:6" x14ac:dyDescent="0.25">
      <c r="A25054" t="s">
        <v>6918</v>
      </c>
      <c r="B25054" s="100" t="s">
        <v>7019</v>
      </c>
      <c r="C25054" s="99" t="s">
        <v>7018</v>
      </c>
      <c r="D25054" s="124">
        <v>16551</v>
      </c>
      <c r="E25054" s="157">
        <f>VLOOKUP(D25054,'SOAT LIQ'!$A$87:$C$3416,3,FALSE)</f>
        <v>9</v>
      </c>
      <c r="F25054" t="s">
        <v>21632</v>
      </c>
    </row>
    <row r="25055" spans="1:6" x14ac:dyDescent="0.25">
      <c r="A25055" t="s">
        <v>6918</v>
      </c>
      <c r="B25055" s="100" t="s">
        <v>7023</v>
      </c>
      <c r="C25055" s="99" t="s">
        <v>7024</v>
      </c>
      <c r="D25055" s="124">
        <v>36303</v>
      </c>
      <c r="E25055" s="157" t="e">
        <f>VLOOKUP(D25055,'SOAT LIQ'!$A$87:$C$3416,3,FALSE)</f>
        <v>#N/A</v>
      </c>
    </row>
    <row r="25056" spans="1:6" x14ac:dyDescent="0.25">
      <c r="A25056" t="s">
        <v>6918</v>
      </c>
      <c r="B25056" s="100" t="s">
        <v>7027</v>
      </c>
      <c r="C25056" s="99" t="s">
        <v>7026</v>
      </c>
      <c r="D25056" s="124">
        <v>36307</v>
      </c>
      <c r="E25056" s="157" t="e">
        <f>VLOOKUP(D25056,'SOAT LIQ'!$A$87:$C$3416,3,FALSE)</f>
        <v>#N/A</v>
      </c>
    </row>
    <row r="25057" spans="1:6" x14ac:dyDescent="0.25">
      <c r="A25057" t="s">
        <v>6918</v>
      </c>
      <c r="B25057" s="100" t="s">
        <v>7038</v>
      </c>
      <c r="C25057" s="99" t="s">
        <v>7039</v>
      </c>
      <c r="D25057" s="124">
        <v>36305</v>
      </c>
      <c r="E25057" s="157" t="e">
        <f>VLOOKUP(D25057,'SOAT LIQ'!$A$87:$C$3416,3,FALSE)</f>
        <v>#N/A</v>
      </c>
    </row>
    <row r="25058" spans="1:6" x14ac:dyDescent="0.25">
      <c r="A25058" t="s">
        <v>6918</v>
      </c>
      <c r="B25058" s="100" t="s">
        <v>7041</v>
      </c>
      <c r="C25058" s="99" t="s">
        <v>7039</v>
      </c>
      <c r="D25058" s="124">
        <v>36308</v>
      </c>
      <c r="E25058" s="157" t="e">
        <f>VLOOKUP(D25058,'SOAT LIQ'!$A$87:$C$3416,3,FALSE)</f>
        <v>#N/A</v>
      </c>
    </row>
    <row r="25059" spans="1:6" x14ac:dyDescent="0.25">
      <c r="A25059" t="s">
        <v>6918</v>
      </c>
      <c r="B25059" s="100" t="s">
        <v>7043</v>
      </c>
      <c r="C25059" s="99" t="s">
        <v>7042</v>
      </c>
      <c r="D25059" s="124">
        <v>36608</v>
      </c>
      <c r="E25059" s="157" t="e">
        <f>VLOOKUP(D25059,'SOAT LIQ'!$A$87:$C$3416,3,FALSE)</f>
        <v>#N/A</v>
      </c>
      <c r="F25059" t="s">
        <v>21632</v>
      </c>
    </row>
    <row r="25060" spans="1:6" x14ac:dyDescent="0.25">
      <c r="A25060" t="s">
        <v>6918</v>
      </c>
      <c r="B25060" s="100" t="s">
        <v>7044</v>
      </c>
      <c r="C25060" s="99" t="s">
        <v>7039</v>
      </c>
      <c r="D25060" s="124">
        <v>36304</v>
      </c>
      <c r="E25060" s="157" t="e">
        <f>VLOOKUP(D25060,'SOAT LIQ'!$A$87:$C$3416,3,FALSE)</f>
        <v>#N/A</v>
      </c>
    </row>
    <row r="25061" spans="1:6" x14ac:dyDescent="0.25">
      <c r="A25061" t="s">
        <v>6918</v>
      </c>
      <c r="B25061" s="100" t="s">
        <v>7045</v>
      </c>
      <c r="C25061" s="99" t="s">
        <v>7039</v>
      </c>
      <c r="D25061" s="124">
        <v>36304</v>
      </c>
      <c r="E25061" s="157" t="e">
        <f>VLOOKUP(D25061,'SOAT LIQ'!$A$87:$C$3416,3,FALSE)</f>
        <v>#N/A</v>
      </c>
    </row>
    <row r="25062" spans="1:6" x14ac:dyDescent="0.25">
      <c r="A25062" t="s">
        <v>6918</v>
      </c>
      <c r="B25062" s="100" t="s">
        <v>7047</v>
      </c>
      <c r="C25062" s="99" t="s">
        <v>7039</v>
      </c>
      <c r="D25062" s="124">
        <v>36304</v>
      </c>
      <c r="E25062" s="157" t="e">
        <f>VLOOKUP(D25062,'SOAT LIQ'!$A$87:$C$3416,3,FALSE)</f>
        <v>#N/A</v>
      </c>
    </row>
    <row r="25063" spans="1:6" x14ac:dyDescent="0.25">
      <c r="A25063" t="s">
        <v>6918</v>
      </c>
      <c r="B25063" s="100" t="s">
        <v>7068</v>
      </c>
      <c r="C25063" s="99" t="s">
        <v>7067</v>
      </c>
      <c r="D25063" s="124">
        <v>15110</v>
      </c>
      <c r="E25063" s="157">
        <f>VLOOKUP(D25063,'SOAT LIQ'!$A$87:$C$3416,3,FALSE)</f>
        <v>5</v>
      </c>
      <c r="F25063" t="s">
        <v>21632</v>
      </c>
    </row>
    <row r="25064" spans="1:6" x14ac:dyDescent="0.25">
      <c r="A25064" t="s">
        <v>6918</v>
      </c>
      <c r="B25064" s="100" t="s">
        <v>7070</v>
      </c>
      <c r="C25064" s="99" t="s">
        <v>7069</v>
      </c>
      <c r="D25064" s="124">
        <v>15110</v>
      </c>
      <c r="E25064" s="157">
        <f>VLOOKUP(D25064,'SOAT LIQ'!$A$87:$C$3416,3,FALSE)</f>
        <v>5</v>
      </c>
      <c r="F25064" t="s">
        <v>21632</v>
      </c>
    </row>
    <row r="25065" spans="1:6" x14ac:dyDescent="0.25">
      <c r="A25065" t="s">
        <v>6918</v>
      </c>
      <c r="B25065" s="100" t="s">
        <v>7078</v>
      </c>
      <c r="C25065" s="99" t="s">
        <v>7077</v>
      </c>
      <c r="D25065" s="124">
        <v>36306</v>
      </c>
      <c r="E25065" s="157" t="e">
        <f>VLOOKUP(D25065,'SOAT LIQ'!$A$87:$C$3416,3,FALSE)</f>
        <v>#N/A</v>
      </c>
    </row>
    <row r="25066" spans="1:6" x14ac:dyDescent="0.25">
      <c r="A25066" t="s">
        <v>6918</v>
      </c>
      <c r="B25066" s="100" t="s">
        <v>7079</v>
      </c>
      <c r="C25066" s="99" t="s">
        <v>7080</v>
      </c>
      <c r="D25066" s="124">
        <v>36616</v>
      </c>
      <c r="E25066" s="157" t="e">
        <f>VLOOKUP(D25066,'SOAT LIQ'!$A$87:$C$3416,3,FALSE)</f>
        <v>#N/A</v>
      </c>
    </row>
    <row r="25067" spans="1:6" x14ac:dyDescent="0.25">
      <c r="A25067" t="s">
        <v>6918</v>
      </c>
      <c r="B25067" s="100" t="s">
        <v>7081</v>
      </c>
      <c r="C25067" s="99" t="s">
        <v>7080</v>
      </c>
      <c r="D25067" s="124">
        <v>36616</v>
      </c>
      <c r="E25067" s="157" t="e">
        <f>VLOOKUP(D25067,'SOAT LIQ'!$A$87:$C$3416,3,FALSE)</f>
        <v>#N/A</v>
      </c>
    </row>
    <row r="25068" spans="1:6" x14ac:dyDescent="0.25">
      <c r="A25068" t="s">
        <v>6918</v>
      </c>
      <c r="B25068" s="100" t="s">
        <v>7099</v>
      </c>
      <c r="C25068" s="99" t="s">
        <v>6916</v>
      </c>
      <c r="D25068" s="124">
        <v>36607</v>
      </c>
      <c r="E25068" s="157" t="e">
        <f>VLOOKUP(D25068,'SOAT LIQ'!$A$87:$C$3416,3,FALSE)</f>
        <v>#N/A</v>
      </c>
    </row>
    <row r="25069" spans="1:6" x14ac:dyDescent="0.25">
      <c r="A25069" t="s">
        <v>6918</v>
      </c>
      <c r="B25069" s="100" t="s">
        <v>7113</v>
      </c>
      <c r="C25069" s="99" t="s">
        <v>7103</v>
      </c>
      <c r="D25069" s="124">
        <v>36502</v>
      </c>
      <c r="E25069" s="157" t="e">
        <f>VLOOKUP(D25069,'SOAT LIQ'!$A$87:$C$3416,3,FALSE)</f>
        <v>#N/A</v>
      </c>
    </row>
    <row r="25070" spans="1:6" x14ac:dyDescent="0.25">
      <c r="A25070" t="s">
        <v>6918</v>
      </c>
      <c r="B25070" s="100" t="s">
        <v>7118</v>
      </c>
      <c r="C25070" s="99" t="s">
        <v>7117</v>
      </c>
      <c r="D25070" s="124">
        <v>36704</v>
      </c>
      <c r="E25070" s="157" t="e">
        <f>VLOOKUP(D25070,'SOAT LIQ'!$A$87:$C$3416,3,FALSE)</f>
        <v>#N/A</v>
      </c>
    </row>
    <row r="25071" spans="1:6" x14ac:dyDescent="0.25">
      <c r="A25071" t="s">
        <v>6918</v>
      </c>
      <c r="B25071" s="100" t="s">
        <v>7120</v>
      </c>
      <c r="C25071" s="99" t="s">
        <v>7119</v>
      </c>
      <c r="D25071" s="124">
        <v>36705</v>
      </c>
      <c r="E25071" s="157" t="e">
        <f>VLOOKUP(D25071,'SOAT LIQ'!$A$87:$C$3416,3,FALSE)</f>
        <v>#N/A</v>
      </c>
    </row>
    <row r="25072" spans="1:6" x14ac:dyDescent="0.25">
      <c r="A25072" t="s">
        <v>6918</v>
      </c>
      <c r="B25072" s="100" t="s">
        <v>7121</v>
      </c>
      <c r="C25072" s="99" t="s">
        <v>7119</v>
      </c>
      <c r="D25072" s="124">
        <v>36704</v>
      </c>
      <c r="E25072" s="157" t="e">
        <f>VLOOKUP(D25072,'SOAT LIQ'!$A$87:$C$3416,3,FALSE)</f>
        <v>#N/A</v>
      </c>
    </row>
    <row r="25073" spans="1:6" x14ac:dyDescent="0.25">
      <c r="A25073" t="s">
        <v>6918</v>
      </c>
      <c r="B25073" s="100" t="s">
        <v>4246</v>
      </c>
      <c r="C25073" s="99" t="s">
        <v>7129</v>
      </c>
      <c r="D25073" s="124">
        <v>36613</v>
      </c>
      <c r="E25073" s="157" t="e">
        <f>VLOOKUP(D25073,'SOAT LIQ'!$A$87:$C$3416,3,FALSE)</f>
        <v>#N/A</v>
      </c>
    </row>
    <row r="25074" spans="1:6" x14ac:dyDescent="0.25">
      <c r="A25074" t="s">
        <v>6918</v>
      </c>
      <c r="B25074" s="100" t="s">
        <v>7158</v>
      </c>
      <c r="C25074" s="99" t="s">
        <v>7159</v>
      </c>
      <c r="D25074" s="124">
        <v>16111</v>
      </c>
      <c r="E25074" s="157">
        <f>VLOOKUP(D25074,'SOAT LIQ'!$A$87:$C$3416,3,FALSE)</f>
        <v>7</v>
      </c>
      <c r="F25074" t="s">
        <v>21632</v>
      </c>
    </row>
    <row r="25075" spans="1:6" x14ac:dyDescent="0.25">
      <c r="A25075" t="s">
        <v>6918</v>
      </c>
      <c r="B25075" s="100" t="s">
        <v>7160</v>
      </c>
      <c r="C25075" s="99" t="s">
        <v>7161</v>
      </c>
      <c r="D25075" s="124">
        <v>16108</v>
      </c>
      <c r="E25075" s="157">
        <f>VLOOKUP(D25075,'SOAT LIQ'!$A$87:$C$3416,3,FALSE)</f>
        <v>6</v>
      </c>
      <c r="F25075" t="s">
        <v>21632</v>
      </c>
    </row>
    <row r="25076" spans="1:6" x14ac:dyDescent="0.25">
      <c r="A25076" t="s">
        <v>6918</v>
      </c>
      <c r="B25076" s="100" t="s">
        <v>7165</v>
      </c>
      <c r="C25076" s="99" t="s">
        <v>7166</v>
      </c>
      <c r="D25076" s="124">
        <v>16100</v>
      </c>
      <c r="E25076" s="157">
        <f>VLOOKUP(D25076,'SOAT LIQ'!$A$87:$C$3416,3,FALSE)</f>
        <v>4</v>
      </c>
      <c r="F25076" t="s">
        <v>21632</v>
      </c>
    </row>
    <row r="25077" spans="1:6" x14ac:dyDescent="0.25">
      <c r="A25077" t="s">
        <v>6918</v>
      </c>
      <c r="B25077" s="100" t="s">
        <v>7173</v>
      </c>
      <c r="C25077" s="99" t="s">
        <v>7174</v>
      </c>
      <c r="D25077" s="124">
        <v>16104</v>
      </c>
      <c r="E25077" s="157">
        <f>VLOOKUP(D25077,'SOAT LIQ'!$A$87:$C$3416,3,FALSE)</f>
        <v>5</v>
      </c>
      <c r="F25077" t="s">
        <v>21632</v>
      </c>
    </row>
    <row r="25078" spans="1:6" x14ac:dyDescent="0.25">
      <c r="A25078" t="s">
        <v>6918</v>
      </c>
      <c r="B25078" s="100" t="s">
        <v>7175</v>
      </c>
      <c r="C25078" s="99" t="s">
        <v>7176</v>
      </c>
      <c r="D25078" s="124">
        <v>16104</v>
      </c>
      <c r="E25078" s="157">
        <f>VLOOKUP(D25078,'SOAT LIQ'!$A$87:$C$3416,3,FALSE)</f>
        <v>5</v>
      </c>
      <c r="F25078" t="s">
        <v>21632</v>
      </c>
    </row>
    <row r="25079" spans="1:6" x14ac:dyDescent="0.25">
      <c r="A25079" t="s">
        <v>6918</v>
      </c>
      <c r="B25079" s="100" t="s">
        <v>7178</v>
      </c>
      <c r="C25079" s="99" t="s">
        <v>7179</v>
      </c>
      <c r="D25079" s="124">
        <v>16101</v>
      </c>
      <c r="E25079" s="157">
        <f>VLOOKUP(D25079,'SOAT LIQ'!$A$87:$C$3416,3,FALSE)</f>
        <v>7</v>
      </c>
      <c r="F25079" t="s">
        <v>21632</v>
      </c>
    </row>
    <row r="25080" spans="1:6" x14ac:dyDescent="0.25">
      <c r="A25080" t="s">
        <v>6918</v>
      </c>
      <c r="B25080" s="100" t="s">
        <v>7182</v>
      </c>
      <c r="C25080" s="99" t="s">
        <v>7181</v>
      </c>
      <c r="D25080" s="124">
        <v>16101</v>
      </c>
      <c r="E25080" s="157">
        <f>VLOOKUP(D25080,'SOAT LIQ'!$A$87:$C$3416,3,FALSE)</f>
        <v>7</v>
      </c>
      <c r="F25080" t="s">
        <v>21632</v>
      </c>
    </row>
    <row r="25081" spans="1:6" x14ac:dyDescent="0.25">
      <c r="A25081" t="s">
        <v>6918</v>
      </c>
      <c r="B25081" s="100" t="s">
        <v>7184</v>
      </c>
      <c r="C25081" s="99" t="s">
        <v>7183</v>
      </c>
      <c r="D25081" s="124">
        <v>16101</v>
      </c>
      <c r="E25081" s="157">
        <f>VLOOKUP(D25081,'SOAT LIQ'!$A$87:$C$3416,3,FALSE)</f>
        <v>7</v>
      </c>
      <c r="F25081" t="s">
        <v>21632</v>
      </c>
    </row>
    <row r="25082" spans="1:6" x14ac:dyDescent="0.25">
      <c r="A25082" t="s">
        <v>6918</v>
      </c>
      <c r="B25082" s="100" t="s">
        <v>7194</v>
      </c>
      <c r="C25082" s="99" t="s">
        <v>7189</v>
      </c>
      <c r="D25082" s="124">
        <v>16109</v>
      </c>
      <c r="E25082" s="157">
        <f>VLOOKUP(D25082,'SOAT LIQ'!$A$87:$C$3416,3,FALSE)</f>
        <v>7</v>
      </c>
      <c r="F25082" t="s">
        <v>21632</v>
      </c>
    </row>
    <row r="25083" spans="1:6" x14ac:dyDescent="0.25">
      <c r="A25083" t="s">
        <v>6918</v>
      </c>
      <c r="B25083" s="100" t="s">
        <v>7198</v>
      </c>
      <c r="C25083" s="99" t="s">
        <v>7197</v>
      </c>
      <c r="D25083" s="124">
        <v>16201</v>
      </c>
      <c r="E25083" s="157">
        <f>VLOOKUP(D25083,'SOAT LIQ'!$A$87:$C$3416,3,FALSE)</f>
        <v>5</v>
      </c>
      <c r="F25083" t="s">
        <v>21632</v>
      </c>
    </row>
    <row r="25084" spans="1:6" x14ac:dyDescent="0.25">
      <c r="A25084" t="s">
        <v>6918</v>
      </c>
      <c r="B25084" s="100" t="s">
        <v>7200</v>
      </c>
      <c r="C25084" s="99" t="s">
        <v>7199</v>
      </c>
      <c r="D25084" s="124">
        <v>16202</v>
      </c>
      <c r="E25084" s="157">
        <f>VLOOKUP(D25084,'SOAT LIQ'!$A$87:$C$3416,3,FALSE)</f>
        <v>7</v>
      </c>
      <c r="F25084" t="s">
        <v>21632</v>
      </c>
    </row>
    <row r="25085" spans="1:6" x14ac:dyDescent="0.25">
      <c r="A25085" t="s">
        <v>6918</v>
      </c>
      <c r="B25085" s="100" t="s">
        <v>7202</v>
      </c>
      <c r="C25085" s="99" t="s">
        <v>7203</v>
      </c>
      <c r="D25085" s="124">
        <v>16201</v>
      </c>
      <c r="E25085" s="157">
        <f>VLOOKUP(D25085,'SOAT LIQ'!$A$87:$C$3416,3,FALSE)</f>
        <v>5</v>
      </c>
      <c r="F25085" t="s">
        <v>21632</v>
      </c>
    </row>
    <row r="25086" spans="1:6" x14ac:dyDescent="0.25">
      <c r="A25086" t="s">
        <v>6918</v>
      </c>
      <c r="B25086" s="100" t="s">
        <v>7219</v>
      </c>
      <c r="C25086" s="99" t="s">
        <v>7218</v>
      </c>
      <c r="D25086" s="124">
        <v>16244</v>
      </c>
      <c r="E25086" s="157">
        <f>VLOOKUP(D25086,'SOAT LIQ'!$A$87:$C$3416,3,FALSE)</f>
        <v>6</v>
      </c>
      <c r="F25086" t="s">
        <v>21632</v>
      </c>
    </row>
    <row r="25087" spans="1:6" x14ac:dyDescent="0.25">
      <c r="A25087" t="s">
        <v>6918</v>
      </c>
      <c r="B25087" s="100" t="s">
        <v>7227</v>
      </c>
      <c r="C25087" s="99" t="s">
        <v>7228</v>
      </c>
      <c r="D25087" s="124">
        <v>15225</v>
      </c>
      <c r="E25087" s="157">
        <f>VLOOKUP(D25087,'SOAT LIQ'!$A$87:$C$3416,3,FALSE)</f>
        <v>7</v>
      </c>
      <c r="F25087" t="s">
        <v>21632</v>
      </c>
    </row>
    <row r="25088" spans="1:6" x14ac:dyDescent="0.25">
      <c r="A25088" t="s">
        <v>6918</v>
      </c>
      <c r="B25088" s="100" t="s">
        <v>7230</v>
      </c>
      <c r="C25088" s="99" t="s">
        <v>7229</v>
      </c>
      <c r="D25088" s="124">
        <v>15203</v>
      </c>
      <c r="E25088" s="157">
        <f>VLOOKUP(D25088,'SOAT LIQ'!$A$87:$C$3416,3,FALSE)</f>
        <v>8</v>
      </c>
      <c r="F25088" t="s">
        <v>21632</v>
      </c>
    </row>
    <row r="25089" spans="1:6" x14ac:dyDescent="0.25">
      <c r="A25089" t="s">
        <v>6918</v>
      </c>
      <c r="B25089" s="100" t="s">
        <v>7232</v>
      </c>
      <c r="C25089" s="99" t="s">
        <v>7231</v>
      </c>
      <c r="D25089" s="124">
        <v>15108</v>
      </c>
      <c r="E25089" s="157">
        <f>VLOOKUP(D25089,'SOAT LIQ'!$A$87:$C$3416,3,FALSE)</f>
        <v>8</v>
      </c>
      <c r="F25089" t="s">
        <v>21632</v>
      </c>
    </row>
    <row r="25090" spans="1:6" x14ac:dyDescent="0.25">
      <c r="A25090" t="s">
        <v>6918</v>
      </c>
      <c r="B25090" s="100" t="s">
        <v>7234</v>
      </c>
      <c r="C25090" s="99" t="s">
        <v>7233</v>
      </c>
      <c r="D25090" s="124">
        <v>15203</v>
      </c>
      <c r="E25090" s="157">
        <f>VLOOKUP(D25090,'SOAT LIQ'!$A$87:$C$3416,3,FALSE)</f>
        <v>8</v>
      </c>
      <c r="F25090" t="s">
        <v>21632</v>
      </c>
    </row>
    <row r="25091" spans="1:6" x14ac:dyDescent="0.25">
      <c r="A25091" t="s">
        <v>6918</v>
      </c>
      <c r="B25091" s="100" t="s">
        <v>7236</v>
      </c>
      <c r="C25091" s="99" t="s">
        <v>7235</v>
      </c>
      <c r="D25091" s="124">
        <v>16262</v>
      </c>
      <c r="E25091" s="157">
        <f>VLOOKUP(D25091,'SOAT LIQ'!$A$87:$C$3416,3,FALSE)</f>
        <v>4</v>
      </c>
      <c r="F25091" t="s">
        <v>21632</v>
      </c>
    </row>
    <row r="25092" spans="1:6" x14ac:dyDescent="0.25">
      <c r="A25092" t="s">
        <v>6918</v>
      </c>
      <c r="B25092" s="100" t="s">
        <v>7238</v>
      </c>
      <c r="C25092" s="99" t="s">
        <v>7237</v>
      </c>
      <c r="D25092" s="124">
        <v>16263</v>
      </c>
      <c r="E25092" s="157">
        <f>VLOOKUP(D25092,'SOAT LIQ'!$A$87:$C$3416,3,FALSE)</f>
        <v>5</v>
      </c>
      <c r="F25092" t="s">
        <v>21632</v>
      </c>
    </row>
    <row r="25093" spans="1:6" x14ac:dyDescent="0.25">
      <c r="A25093" t="s">
        <v>6918</v>
      </c>
      <c r="B25093" s="100" t="s">
        <v>7246</v>
      </c>
      <c r="C25093" s="99" t="s">
        <v>7245</v>
      </c>
      <c r="D25093" s="124">
        <v>16265</v>
      </c>
      <c r="E25093" s="157">
        <f>VLOOKUP(D25093,'SOAT LIQ'!$A$87:$C$3416,3,FALSE)</f>
        <v>3</v>
      </c>
      <c r="F25093" t="s">
        <v>21632</v>
      </c>
    </row>
    <row r="25094" spans="1:6" x14ac:dyDescent="0.25">
      <c r="A25094" t="s">
        <v>6918</v>
      </c>
      <c r="B25094" s="100" t="s">
        <v>7250</v>
      </c>
      <c r="C25094" s="99" t="s">
        <v>7249</v>
      </c>
      <c r="D25094" s="124">
        <v>15210</v>
      </c>
      <c r="E25094" s="157">
        <f>VLOOKUP(D25094,'SOAT LIQ'!$A$87:$C$3416,3,FALSE)</f>
        <v>5</v>
      </c>
      <c r="F25094" t="s">
        <v>21632</v>
      </c>
    </row>
    <row r="25095" spans="1:6" x14ac:dyDescent="0.25">
      <c r="A25095" t="s">
        <v>6918</v>
      </c>
      <c r="B25095" s="100" t="s">
        <v>7252</v>
      </c>
      <c r="C25095" s="99" t="s">
        <v>7251</v>
      </c>
      <c r="D25095" s="124">
        <v>15211</v>
      </c>
      <c r="E25095" s="157">
        <f>VLOOKUP(D25095,'SOAT LIQ'!$A$87:$C$3416,3,FALSE)</f>
        <v>8</v>
      </c>
      <c r="F25095" t="s">
        <v>21632</v>
      </c>
    </row>
    <row r="25096" spans="1:6" x14ac:dyDescent="0.25">
      <c r="A25096" t="s">
        <v>6918</v>
      </c>
      <c r="B25096" s="100" t="s">
        <v>4151</v>
      </c>
      <c r="C25096" s="99" t="s">
        <v>7255</v>
      </c>
      <c r="D25096" s="124">
        <v>16261</v>
      </c>
      <c r="E25096" s="157">
        <f>VLOOKUP(D25096,'SOAT LIQ'!$A$87:$C$3416,3,FALSE)</f>
        <v>3</v>
      </c>
      <c r="F25096" t="s">
        <v>21632</v>
      </c>
    </row>
    <row r="25097" spans="1:6" x14ac:dyDescent="0.25">
      <c r="A25097" t="s">
        <v>6918</v>
      </c>
      <c r="B25097" s="100" t="s">
        <v>4152</v>
      </c>
      <c r="C25097" s="99" t="s">
        <v>7256</v>
      </c>
      <c r="D25097" s="124">
        <v>16261</v>
      </c>
      <c r="E25097" s="157">
        <f>VLOOKUP(D25097,'SOAT LIQ'!$A$87:$C$3416,3,FALSE)</f>
        <v>3</v>
      </c>
      <c r="F25097" t="s">
        <v>21632</v>
      </c>
    </row>
    <row r="25098" spans="1:6" x14ac:dyDescent="0.25">
      <c r="A25098" t="s">
        <v>6918</v>
      </c>
      <c r="B25098" s="100" t="s">
        <v>7263</v>
      </c>
      <c r="C25098" s="99" t="s">
        <v>7262</v>
      </c>
      <c r="D25098" s="124">
        <v>16270</v>
      </c>
      <c r="E25098" s="157">
        <f>VLOOKUP(D25098,'SOAT LIQ'!$A$87:$C$3416,3,FALSE)</f>
        <v>8</v>
      </c>
      <c r="F25098" t="s">
        <v>21632</v>
      </c>
    </row>
    <row r="25099" spans="1:6" x14ac:dyDescent="0.25">
      <c r="A25099" t="s">
        <v>6918</v>
      </c>
      <c r="B25099" s="100" t="s">
        <v>11340</v>
      </c>
      <c r="C25099" s="99" t="s">
        <v>11339</v>
      </c>
      <c r="D25099" s="124">
        <v>16363</v>
      </c>
      <c r="E25099" s="157">
        <f>VLOOKUP(D25099,'SOAT LIQ'!$A$87:$C$3416,3,FALSE)</f>
        <v>10</v>
      </c>
      <c r="F25099" t="s">
        <v>21632</v>
      </c>
    </row>
    <row r="25100" spans="1:6" x14ac:dyDescent="0.25">
      <c r="A25100" t="s">
        <v>6918</v>
      </c>
      <c r="B25100" s="100" t="s">
        <v>11371</v>
      </c>
      <c r="C25100" s="99" t="s">
        <v>11370</v>
      </c>
      <c r="D25100" s="124">
        <v>16302</v>
      </c>
      <c r="E25100" s="157">
        <f>VLOOKUP(D25100,'SOAT LIQ'!$A$87:$C$3416,3,FALSE)</f>
        <v>8</v>
      </c>
      <c r="F25100" t="s">
        <v>21632</v>
      </c>
    </row>
    <row r="25101" spans="1:6" x14ac:dyDescent="0.25">
      <c r="A25101" t="s">
        <v>6918</v>
      </c>
      <c r="B25101" s="100" t="s">
        <v>11373</v>
      </c>
      <c r="C25101" s="99" t="s">
        <v>11372</v>
      </c>
      <c r="D25101" s="124">
        <v>16302</v>
      </c>
      <c r="E25101" s="157">
        <f>VLOOKUP(D25101,'SOAT LIQ'!$A$87:$C$3416,3,FALSE)</f>
        <v>8</v>
      </c>
      <c r="F25101" t="s">
        <v>21632</v>
      </c>
    </row>
    <row r="25102" spans="1:6" x14ac:dyDescent="0.25">
      <c r="A25102" t="s">
        <v>6918</v>
      </c>
      <c r="B25102" s="100" t="s">
        <v>15509</v>
      </c>
      <c r="C25102" s="99" t="s">
        <v>15508</v>
      </c>
      <c r="D25102" s="124">
        <v>36108</v>
      </c>
      <c r="E25102" s="157" t="e">
        <f>VLOOKUP(D25102,'SOAT LIQ'!$A$87:$C$3416,3,FALSE)</f>
        <v>#N/A</v>
      </c>
    </row>
    <row r="25103" spans="1:6" x14ac:dyDescent="0.25">
      <c r="A25103" t="s">
        <v>6918</v>
      </c>
      <c r="B25103" s="100" t="s">
        <v>15511</v>
      </c>
      <c r="C25103" s="99" t="s">
        <v>15510</v>
      </c>
      <c r="D25103" s="124">
        <v>36109</v>
      </c>
      <c r="E25103" s="157" t="e">
        <f>VLOOKUP(D25103,'SOAT LIQ'!$A$87:$C$3416,3,FALSE)</f>
        <v>#N/A</v>
      </c>
    </row>
    <row r="25104" spans="1:6" x14ac:dyDescent="0.25">
      <c r="A25104" t="s">
        <v>6918</v>
      </c>
      <c r="B25104" s="100" t="s">
        <v>15514</v>
      </c>
      <c r="C25104" s="99" t="s">
        <v>15513</v>
      </c>
      <c r="D25104" s="124">
        <v>36111</v>
      </c>
      <c r="E25104" s="157" t="e">
        <f>VLOOKUP(D25104,'SOAT LIQ'!$A$87:$C$3416,3,FALSE)</f>
        <v>#N/A</v>
      </c>
    </row>
    <row r="25105" spans="1:5" x14ac:dyDescent="0.25">
      <c r="A25105" t="s">
        <v>6918</v>
      </c>
      <c r="B25105" s="100" t="s">
        <v>15518</v>
      </c>
      <c r="C25105" s="99" t="s">
        <v>7125</v>
      </c>
      <c r="D25105" s="124">
        <v>36709</v>
      </c>
      <c r="E25105" s="157" t="e">
        <f>VLOOKUP(D25105,'SOAT LIQ'!$A$87:$C$3416,3,FALSE)</f>
        <v>#N/A</v>
      </c>
    </row>
    <row r="25106" spans="1:5" x14ac:dyDescent="0.25">
      <c r="A25106" t="s">
        <v>6918</v>
      </c>
      <c r="B25106" s="100" t="s">
        <v>15520</v>
      </c>
      <c r="C25106" s="99" t="s">
        <v>15519</v>
      </c>
      <c r="D25106" s="124">
        <v>36100</v>
      </c>
      <c r="E25106" s="157" t="e">
        <f>VLOOKUP(D25106,'SOAT LIQ'!$A$87:$C$3416,3,FALSE)</f>
        <v>#N/A</v>
      </c>
    </row>
    <row r="25107" spans="1:5" x14ac:dyDescent="0.25">
      <c r="A25107" t="s">
        <v>6918</v>
      </c>
      <c r="B25107" s="100" t="s">
        <v>18903</v>
      </c>
      <c r="C25107" s="99" t="s">
        <v>18902</v>
      </c>
      <c r="D25107" s="124">
        <v>36907</v>
      </c>
      <c r="E25107" s="157" t="e">
        <f>VLOOKUP(D25107,'SOAT LIQ'!$A$87:$C$3416,3,FALSE)</f>
        <v>#N/A</v>
      </c>
    </row>
    <row r="25108" spans="1:5" x14ac:dyDescent="0.25">
      <c r="A25108" t="s">
        <v>6918</v>
      </c>
      <c r="B25108" s="100" t="s">
        <v>18905</v>
      </c>
      <c r="C25108" s="99" t="s">
        <v>18904</v>
      </c>
      <c r="D25108" s="124">
        <v>36908</v>
      </c>
      <c r="E25108" s="157" t="e">
        <f>VLOOKUP(D25108,'SOAT LIQ'!$A$87:$C$3416,3,FALSE)</f>
        <v>#N/A</v>
      </c>
    </row>
    <row r="25109" spans="1:5" x14ac:dyDescent="0.25">
      <c r="A25109" t="s">
        <v>6918</v>
      </c>
      <c r="B25109" s="100" t="s">
        <v>4253</v>
      </c>
      <c r="C25109" s="99" t="s">
        <v>18906</v>
      </c>
      <c r="D25109" s="124">
        <v>36905</v>
      </c>
      <c r="E25109" s="157" t="e">
        <f>VLOOKUP(D25109,'SOAT LIQ'!$A$87:$C$3416,3,FALSE)</f>
        <v>#N/A</v>
      </c>
    </row>
    <row r="25110" spans="1:5" x14ac:dyDescent="0.25">
      <c r="A25110" t="s">
        <v>6918</v>
      </c>
      <c r="B25110" s="100" t="s">
        <v>4254</v>
      </c>
      <c r="C25110" s="99" t="s">
        <v>18907</v>
      </c>
      <c r="D25110" s="124">
        <v>36904</v>
      </c>
      <c r="E25110" s="157" t="e">
        <f>VLOOKUP(D25110,'SOAT LIQ'!$A$87:$C$3416,3,FALSE)</f>
        <v>#N/A</v>
      </c>
    </row>
    <row r="25111" spans="1:5" x14ac:dyDescent="0.25">
      <c r="A25111" t="s">
        <v>6918</v>
      </c>
      <c r="B25111" s="100" t="s">
        <v>18909</v>
      </c>
      <c r="C25111" s="99" t="s">
        <v>18908</v>
      </c>
      <c r="D25111" s="124">
        <v>36806</v>
      </c>
      <c r="E25111" s="157" t="e">
        <f>VLOOKUP(D25111,'SOAT LIQ'!$A$87:$C$3416,3,FALSE)</f>
        <v>#N/A</v>
      </c>
    </row>
    <row r="25112" spans="1:5" x14ac:dyDescent="0.25">
      <c r="A25112" t="s">
        <v>6918</v>
      </c>
      <c r="B25112" s="100" t="s">
        <v>18910</v>
      </c>
      <c r="C25112" s="99" t="s">
        <v>18907</v>
      </c>
      <c r="D25112" s="124">
        <v>36904</v>
      </c>
      <c r="E25112" s="157" t="e">
        <f>VLOOKUP(D25112,'SOAT LIQ'!$A$87:$C$3416,3,FALSE)</f>
        <v>#N/A</v>
      </c>
    </row>
    <row r="25113" spans="1:5" x14ac:dyDescent="0.25">
      <c r="A25113" t="s">
        <v>6918</v>
      </c>
      <c r="B25113" s="100" t="s">
        <v>18911</v>
      </c>
      <c r="C25113" s="99" t="s">
        <v>7024</v>
      </c>
      <c r="D25113" s="124">
        <v>36303</v>
      </c>
      <c r="E25113" s="157" t="e">
        <f>VLOOKUP(D25113,'SOAT LIQ'!$A$87:$C$3416,3,FALSE)</f>
        <v>#N/A</v>
      </c>
    </row>
    <row r="25114" spans="1:5" x14ac:dyDescent="0.25">
      <c r="A25114" t="s">
        <v>6918</v>
      </c>
      <c r="B25114" s="100" t="s">
        <v>18913</v>
      </c>
      <c r="C25114" s="99" t="s">
        <v>18912</v>
      </c>
      <c r="D25114" s="124">
        <v>36902</v>
      </c>
      <c r="E25114" s="157" t="e">
        <f>VLOOKUP(D25114,'SOAT LIQ'!$A$87:$C$3416,3,FALSE)</f>
        <v>#N/A</v>
      </c>
    </row>
    <row r="25115" spans="1:5" x14ac:dyDescent="0.25">
      <c r="A25115" t="s">
        <v>6918</v>
      </c>
      <c r="B25115" s="100" t="s">
        <v>6905</v>
      </c>
      <c r="C25115" s="100"/>
      <c r="D25115" s="124">
        <v>36204</v>
      </c>
      <c r="E25115" s="157" t="e">
        <f>VLOOKUP(D25115,'SOAT LIQ'!$A$87:$C$3416,3,FALSE)</f>
        <v>#N/A</v>
      </c>
    </row>
    <row r="25116" spans="1:5" x14ac:dyDescent="0.25">
      <c r="A25116" t="s">
        <v>6918</v>
      </c>
      <c r="B25116" s="100" t="s">
        <v>6908</v>
      </c>
      <c r="C25116" s="100"/>
      <c r="D25116" s="124">
        <v>36206</v>
      </c>
      <c r="E25116" s="157" t="e">
        <f>VLOOKUP(D25116,'SOAT LIQ'!$A$87:$C$3416,3,FALSE)</f>
        <v>#N/A</v>
      </c>
    </row>
    <row r="25117" spans="1:5" x14ac:dyDescent="0.25">
      <c r="A25117" t="s">
        <v>6918</v>
      </c>
      <c r="B25117" s="100" t="s">
        <v>6911</v>
      </c>
      <c r="C25117" s="100"/>
      <c r="D25117" s="124">
        <v>36202</v>
      </c>
      <c r="E25117" s="157" t="e">
        <f>VLOOKUP(D25117,'SOAT LIQ'!$A$87:$C$3416,3,FALSE)</f>
        <v>#N/A</v>
      </c>
    </row>
    <row r="25118" spans="1:5" x14ac:dyDescent="0.25">
      <c r="A25118" t="s">
        <v>6918</v>
      </c>
      <c r="B25118" s="100" t="s">
        <v>6933</v>
      </c>
      <c r="C25118" s="100"/>
      <c r="D25118" s="124"/>
      <c r="E25118" s="157" t="e">
        <f>VLOOKUP(D25118,'SOAT LIQ'!$A$87:$C$3416,3,FALSE)</f>
        <v>#N/A</v>
      </c>
    </row>
    <row r="25119" spans="1:5" x14ac:dyDescent="0.25">
      <c r="A25119" t="s">
        <v>6918</v>
      </c>
      <c r="B25119" s="100" t="s">
        <v>6941</v>
      </c>
      <c r="C25119" s="100"/>
      <c r="D25119" s="124"/>
      <c r="E25119" s="157" t="e">
        <f>VLOOKUP(D25119,'SOAT LIQ'!$A$87:$C$3416,3,FALSE)</f>
        <v>#N/A</v>
      </c>
    </row>
    <row r="25120" spans="1:5" x14ac:dyDescent="0.25">
      <c r="A25120" t="s">
        <v>6918</v>
      </c>
      <c r="B25120" s="100" t="s">
        <v>6942</v>
      </c>
      <c r="C25120" s="100"/>
      <c r="D25120" s="124"/>
      <c r="E25120" s="157" t="e">
        <f>VLOOKUP(D25120,'SOAT LIQ'!$A$87:$C$3416,3,FALSE)</f>
        <v>#N/A</v>
      </c>
    </row>
    <row r="25121" spans="1:5" x14ac:dyDescent="0.25">
      <c r="A25121" t="s">
        <v>6918</v>
      </c>
      <c r="B25121" s="100" t="s">
        <v>6943</v>
      </c>
      <c r="C25121" s="100"/>
      <c r="D25121" s="124"/>
      <c r="E25121" s="157" t="e">
        <f>VLOOKUP(D25121,'SOAT LIQ'!$A$87:$C$3416,3,FALSE)</f>
        <v>#N/A</v>
      </c>
    </row>
    <row r="25122" spans="1:5" x14ac:dyDescent="0.25">
      <c r="A25122" t="s">
        <v>6918</v>
      </c>
      <c r="B25122" s="100" t="s">
        <v>6944</v>
      </c>
      <c r="C25122" s="100"/>
      <c r="D25122" s="124"/>
      <c r="E25122" s="157" t="e">
        <f>VLOOKUP(D25122,'SOAT LIQ'!$A$87:$C$3416,3,FALSE)</f>
        <v>#N/A</v>
      </c>
    </row>
    <row r="25123" spans="1:5" x14ac:dyDescent="0.25">
      <c r="A25123" t="s">
        <v>6918</v>
      </c>
      <c r="B25123" s="100" t="s">
        <v>6945</v>
      </c>
      <c r="C25123" s="100"/>
      <c r="D25123" s="124"/>
      <c r="E25123" s="157" t="e">
        <f>VLOOKUP(D25123,'SOAT LIQ'!$A$87:$C$3416,3,FALSE)</f>
        <v>#N/A</v>
      </c>
    </row>
    <row r="25124" spans="1:5" x14ac:dyDescent="0.25">
      <c r="A25124" t="s">
        <v>6918</v>
      </c>
      <c r="B25124" s="100" t="s">
        <v>6946</v>
      </c>
      <c r="C25124" s="100"/>
      <c r="D25124" s="124"/>
      <c r="E25124" s="157" t="e">
        <f>VLOOKUP(D25124,'SOAT LIQ'!$A$87:$C$3416,3,FALSE)</f>
        <v>#N/A</v>
      </c>
    </row>
    <row r="25125" spans="1:5" x14ac:dyDescent="0.25">
      <c r="A25125" t="s">
        <v>6918</v>
      </c>
      <c r="B25125" s="100" t="s">
        <v>6968</v>
      </c>
      <c r="C25125" s="100"/>
      <c r="D25125" s="124"/>
      <c r="E25125" s="157" t="e">
        <f>VLOOKUP(D25125,'SOAT LIQ'!$A$87:$C$3416,3,FALSE)</f>
        <v>#N/A</v>
      </c>
    </row>
    <row r="25126" spans="1:5" x14ac:dyDescent="0.25">
      <c r="A25126" t="s">
        <v>6918</v>
      </c>
      <c r="B25126" s="100" t="s">
        <v>6969</v>
      </c>
      <c r="C25126" s="100"/>
      <c r="D25126" s="124"/>
      <c r="E25126" s="157" t="e">
        <f>VLOOKUP(D25126,'SOAT LIQ'!$A$87:$C$3416,3,FALSE)</f>
        <v>#N/A</v>
      </c>
    </row>
    <row r="25127" spans="1:5" x14ac:dyDescent="0.25">
      <c r="A25127" t="s">
        <v>6918</v>
      </c>
      <c r="B25127" s="100" t="s">
        <v>6970</v>
      </c>
      <c r="C25127" s="100"/>
      <c r="D25127" s="124"/>
      <c r="E25127" s="157" t="e">
        <f>VLOOKUP(D25127,'SOAT LIQ'!$A$87:$C$3416,3,FALSE)</f>
        <v>#N/A</v>
      </c>
    </row>
    <row r="25128" spans="1:5" x14ac:dyDescent="0.25">
      <c r="A25128" t="s">
        <v>6918</v>
      </c>
      <c r="B25128" s="100" t="s">
        <v>6973</v>
      </c>
      <c r="C25128" s="100"/>
      <c r="D25128" s="124"/>
      <c r="E25128" s="157" t="e">
        <f>VLOOKUP(D25128,'SOAT LIQ'!$A$87:$C$3416,3,FALSE)</f>
        <v>#N/A</v>
      </c>
    </row>
    <row r="25129" spans="1:5" x14ac:dyDescent="0.25">
      <c r="A25129" t="s">
        <v>6918</v>
      </c>
      <c r="B25129" s="100" t="s">
        <v>6980</v>
      </c>
      <c r="C25129" s="100"/>
      <c r="D25129" s="124"/>
      <c r="E25129" s="157" t="e">
        <f>VLOOKUP(D25129,'SOAT LIQ'!$A$87:$C$3416,3,FALSE)</f>
        <v>#N/A</v>
      </c>
    </row>
    <row r="25130" spans="1:5" x14ac:dyDescent="0.25">
      <c r="A25130" t="s">
        <v>6918</v>
      </c>
      <c r="B25130" s="100" t="s">
        <v>7020</v>
      </c>
      <c r="C25130" s="100"/>
      <c r="D25130" s="124"/>
      <c r="E25130" s="157" t="e">
        <f>VLOOKUP(D25130,'SOAT LIQ'!$A$87:$C$3416,3,FALSE)</f>
        <v>#N/A</v>
      </c>
    </row>
    <row r="25131" spans="1:5" x14ac:dyDescent="0.25">
      <c r="A25131" t="s">
        <v>6918</v>
      </c>
      <c r="B25131" s="100" t="s">
        <v>7110</v>
      </c>
      <c r="C25131" s="100"/>
      <c r="D25131" s="124"/>
      <c r="E25131" s="157" t="e">
        <f>VLOOKUP(D25131,'SOAT LIQ'!$A$87:$C$3416,3,FALSE)</f>
        <v>#N/A</v>
      </c>
    </row>
    <row r="25132" spans="1:5" x14ac:dyDescent="0.25">
      <c r="A25132" t="s">
        <v>6918</v>
      </c>
      <c r="B25132" s="100" t="s">
        <v>7112</v>
      </c>
      <c r="C25132" s="100"/>
      <c r="D25132" s="124"/>
      <c r="E25132" s="157" t="e">
        <f>VLOOKUP(D25132,'SOAT LIQ'!$A$87:$C$3416,3,FALSE)</f>
        <v>#N/A</v>
      </c>
    </row>
    <row r="25133" spans="1:5" x14ac:dyDescent="0.25">
      <c r="A25133" t="s">
        <v>6918</v>
      </c>
      <c r="B25133" s="100" t="s">
        <v>7114</v>
      </c>
      <c r="C25133" s="100"/>
      <c r="D25133" s="124"/>
      <c r="E25133" s="157" t="e">
        <f>VLOOKUP(D25133,'SOAT LIQ'!$A$87:$C$3416,3,FALSE)</f>
        <v>#N/A</v>
      </c>
    </row>
    <row r="25134" spans="1:5" x14ac:dyDescent="0.25">
      <c r="A25134" t="s">
        <v>6918</v>
      </c>
      <c r="B25134" s="100" t="s">
        <v>7115</v>
      </c>
      <c r="C25134" s="100"/>
      <c r="D25134" s="124"/>
      <c r="E25134" s="157" t="e">
        <f>VLOOKUP(D25134,'SOAT LIQ'!$A$87:$C$3416,3,FALSE)</f>
        <v>#N/A</v>
      </c>
    </row>
    <row r="25135" spans="1:5" x14ac:dyDescent="0.25">
      <c r="A25135" t="s">
        <v>6918</v>
      </c>
      <c r="B25135" s="100" t="s">
        <v>7116</v>
      </c>
      <c r="C25135" s="100"/>
      <c r="D25135" s="124"/>
      <c r="E25135" s="157" t="e">
        <f>VLOOKUP(D25135,'SOAT LIQ'!$A$87:$C$3416,3,FALSE)</f>
        <v>#N/A</v>
      </c>
    </row>
    <row r="25136" spans="1:5" x14ac:dyDescent="0.25">
      <c r="A25136" t="s">
        <v>6918</v>
      </c>
      <c r="B25136" s="100" t="s">
        <v>7127</v>
      </c>
      <c r="C25136" s="100"/>
      <c r="D25136" s="124"/>
      <c r="E25136" s="157" t="e">
        <f>VLOOKUP(D25136,'SOAT LIQ'!$A$87:$C$3416,3,FALSE)</f>
        <v>#N/A</v>
      </c>
    </row>
    <row r="25137" spans="1:6" x14ac:dyDescent="0.25">
      <c r="A25137" t="s">
        <v>6918</v>
      </c>
      <c r="B25137" s="100" t="s">
        <v>15529</v>
      </c>
      <c r="C25137" s="100"/>
      <c r="D25137" s="124"/>
      <c r="E25137" s="157" t="e">
        <f>VLOOKUP(D25137,'SOAT LIQ'!$A$87:$C$3416,3,FALSE)</f>
        <v>#N/A</v>
      </c>
    </row>
    <row r="25138" spans="1:6" x14ac:dyDescent="0.25">
      <c r="A25138" t="s">
        <v>6918</v>
      </c>
      <c r="B25138" s="100" t="s">
        <v>19023</v>
      </c>
      <c r="C25138" s="100"/>
      <c r="D25138" s="124"/>
      <c r="E25138" s="157" t="e">
        <f>VLOOKUP(D25138,'SOAT LIQ'!$A$87:$C$3416,3,FALSE)</f>
        <v>#N/A</v>
      </c>
    </row>
    <row r="25139" spans="1:6" x14ac:dyDescent="0.25">
      <c r="A25139" t="s">
        <v>6918</v>
      </c>
      <c r="B25139" s="100" t="s">
        <v>19027</v>
      </c>
      <c r="C25139" s="100"/>
      <c r="D25139" s="124"/>
      <c r="E25139" s="157" t="e">
        <f>VLOOKUP(D25139,'SOAT LIQ'!$A$87:$C$3416,3,FALSE)</f>
        <v>#N/A</v>
      </c>
    </row>
    <row r="25140" spans="1:6" x14ac:dyDescent="0.25">
      <c r="A25140" t="s">
        <v>4249</v>
      </c>
      <c r="B25140" s="100" t="s">
        <v>4251</v>
      </c>
      <c r="C25140" s="99" t="s">
        <v>6882</v>
      </c>
      <c r="D25140" s="124">
        <v>36804</v>
      </c>
      <c r="E25140" s="157" t="e">
        <f>VLOOKUP(D25140,'SOAT LIQ'!$A$87:$C$3416,3,FALSE)</f>
        <v>#N/A</v>
      </c>
    </row>
    <row r="25141" spans="1:6" x14ac:dyDescent="0.25">
      <c r="A25141" t="s">
        <v>4249</v>
      </c>
      <c r="B25141" s="100" t="s">
        <v>4245</v>
      </c>
      <c r="C25141" s="99" t="s">
        <v>6885</v>
      </c>
      <c r="D25141" s="124">
        <v>36603</v>
      </c>
      <c r="E25141" s="157" t="e">
        <f>VLOOKUP(D25141,'SOAT LIQ'!$A$87:$C$3416,3,FALSE)</f>
        <v>#N/A</v>
      </c>
    </row>
    <row r="25142" spans="1:6" x14ac:dyDescent="0.25">
      <c r="A25142" t="s">
        <v>4249</v>
      </c>
      <c r="B25142" s="100" t="s">
        <v>6887</v>
      </c>
      <c r="C25142" s="99" t="s">
        <v>6886</v>
      </c>
      <c r="D25142" s="124">
        <v>36604</v>
      </c>
      <c r="E25142" s="157" t="e">
        <f>VLOOKUP(D25142,'SOAT LIQ'!$A$87:$C$3416,3,FALSE)</f>
        <v>#N/A</v>
      </c>
    </row>
    <row r="25143" spans="1:6" x14ac:dyDescent="0.25">
      <c r="A25143" t="s">
        <v>4249</v>
      </c>
      <c r="B25143" s="100" t="s">
        <v>6889</v>
      </c>
      <c r="C25143" s="99" t="s">
        <v>6888</v>
      </c>
      <c r="D25143" s="124">
        <v>36604</v>
      </c>
      <c r="E25143" s="157" t="e">
        <f>VLOOKUP(D25143,'SOAT LIQ'!$A$87:$C$3416,3,FALSE)</f>
        <v>#N/A</v>
      </c>
    </row>
    <row r="25144" spans="1:6" x14ac:dyDescent="0.25">
      <c r="A25144" t="s">
        <v>4249</v>
      </c>
      <c r="B25144" s="100" t="s">
        <v>6891</v>
      </c>
      <c r="C25144" s="99" t="s">
        <v>6890</v>
      </c>
      <c r="D25144" s="124">
        <v>16503</v>
      </c>
      <c r="E25144" s="157">
        <f>VLOOKUP(D25144,'SOAT LIQ'!$A$87:$C$3416,3,FALSE)</f>
        <v>7</v>
      </c>
      <c r="F25144" t="s">
        <v>21632</v>
      </c>
    </row>
    <row r="25145" spans="1:6" x14ac:dyDescent="0.25">
      <c r="A25145" t="s">
        <v>4249</v>
      </c>
      <c r="B25145" s="100" t="s">
        <v>6892</v>
      </c>
      <c r="C25145" s="99" t="s">
        <v>6893</v>
      </c>
      <c r="D25145" s="124">
        <v>36604</v>
      </c>
      <c r="E25145" s="157" t="e">
        <f>VLOOKUP(D25145,'SOAT LIQ'!$A$87:$C$3416,3,FALSE)</f>
        <v>#N/A</v>
      </c>
    </row>
    <row r="25146" spans="1:6" x14ac:dyDescent="0.25">
      <c r="A25146" t="s">
        <v>4249</v>
      </c>
      <c r="B25146" s="100" t="s">
        <v>6895</v>
      </c>
      <c r="C25146" s="99" t="s">
        <v>6894</v>
      </c>
      <c r="D25146" s="124">
        <v>36604</v>
      </c>
      <c r="E25146" s="157" t="e">
        <f>VLOOKUP(D25146,'SOAT LIQ'!$A$87:$C$3416,3,FALSE)</f>
        <v>#N/A</v>
      </c>
    </row>
    <row r="25147" spans="1:6" x14ac:dyDescent="0.25">
      <c r="A25147" t="s">
        <v>4249</v>
      </c>
      <c r="B25147" s="100" t="s">
        <v>6897</v>
      </c>
      <c r="C25147" s="99" t="s">
        <v>6896</v>
      </c>
      <c r="D25147" s="124">
        <v>16332</v>
      </c>
      <c r="E25147" s="157">
        <f>VLOOKUP(D25147,'SOAT LIQ'!$A$87:$C$3416,3,FALSE)</f>
        <v>7</v>
      </c>
      <c r="F25147" t="s">
        <v>21632</v>
      </c>
    </row>
    <row r="25148" spans="1:6" x14ac:dyDescent="0.25">
      <c r="A25148" t="s">
        <v>4249</v>
      </c>
      <c r="B25148" s="100" t="s">
        <v>6914</v>
      </c>
      <c r="C25148" s="99" t="s">
        <v>6913</v>
      </c>
      <c r="D25148" s="124">
        <v>36208</v>
      </c>
      <c r="E25148" s="157" t="e">
        <f>VLOOKUP(D25148,'SOAT LIQ'!$A$87:$C$3416,3,FALSE)</f>
        <v>#N/A</v>
      </c>
    </row>
    <row r="25149" spans="1:6" x14ac:dyDescent="0.25">
      <c r="A25149" t="s">
        <v>4249</v>
      </c>
      <c r="B25149" s="100" t="s">
        <v>6915</v>
      </c>
      <c r="C25149" s="99" t="s">
        <v>6916</v>
      </c>
      <c r="D25149" s="124">
        <v>36209</v>
      </c>
      <c r="E25149" s="157" t="e">
        <f>VLOOKUP(D25149,'SOAT LIQ'!$A$87:$C$3416,3,FALSE)</f>
        <v>#N/A</v>
      </c>
    </row>
    <row r="25150" spans="1:6" x14ac:dyDescent="0.25">
      <c r="A25150" t="s">
        <v>4249</v>
      </c>
      <c r="B25150" s="100" t="s">
        <v>6917</v>
      </c>
      <c r="C25150" s="99" t="s">
        <v>6916</v>
      </c>
      <c r="D25150" s="124">
        <v>36210</v>
      </c>
      <c r="E25150" s="157" t="e">
        <f>VLOOKUP(D25150,'SOAT LIQ'!$A$87:$C$3416,3,FALSE)</f>
        <v>#N/A</v>
      </c>
    </row>
    <row r="25151" spans="1:6" x14ac:dyDescent="0.25">
      <c r="A25151" t="s">
        <v>4249</v>
      </c>
      <c r="B25151" s="100" t="s">
        <v>6920</v>
      </c>
      <c r="C25151" s="99" t="s">
        <v>6916</v>
      </c>
      <c r="D25151" s="124">
        <v>36209</v>
      </c>
      <c r="E25151" s="157" t="e">
        <f>VLOOKUP(D25151,'SOAT LIQ'!$A$87:$C$3416,3,FALSE)</f>
        <v>#N/A</v>
      </c>
    </row>
    <row r="25152" spans="1:6" x14ac:dyDescent="0.25">
      <c r="A25152" t="s">
        <v>4249</v>
      </c>
      <c r="B25152" s="100" t="s">
        <v>6925</v>
      </c>
      <c r="C25152" s="99" t="s">
        <v>6924</v>
      </c>
      <c r="D25152" s="124">
        <v>36801</v>
      </c>
      <c r="E25152" s="157" t="e">
        <f>VLOOKUP(D25152,'SOAT LIQ'!$A$87:$C$3416,3,FALSE)</f>
        <v>#N/A</v>
      </c>
    </row>
    <row r="25153" spans="1:6" x14ac:dyDescent="0.25">
      <c r="A25153" t="s">
        <v>4249</v>
      </c>
      <c r="B25153" s="100" t="s">
        <v>6929</v>
      </c>
      <c r="C25153" s="99" t="s">
        <v>6928</v>
      </c>
      <c r="D25153" s="124">
        <v>36207</v>
      </c>
      <c r="E25153" s="157" t="e">
        <f>VLOOKUP(D25153,'SOAT LIQ'!$A$87:$C$3416,3,FALSE)</f>
        <v>#N/A</v>
      </c>
    </row>
    <row r="25154" spans="1:6" x14ac:dyDescent="0.25">
      <c r="A25154" t="s">
        <v>4249</v>
      </c>
      <c r="B25154" s="100" t="s">
        <v>6931</v>
      </c>
      <c r="C25154" s="99" t="s">
        <v>6930</v>
      </c>
      <c r="D25154" s="124">
        <v>36207</v>
      </c>
      <c r="E25154" s="157" t="e">
        <f>VLOOKUP(D25154,'SOAT LIQ'!$A$87:$C$3416,3,FALSE)</f>
        <v>#N/A</v>
      </c>
    </row>
    <row r="25155" spans="1:6" x14ac:dyDescent="0.25">
      <c r="A25155" t="s">
        <v>4249</v>
      </c>
      <c r="B25155" s="100" t="s">
        <v>6934</v>
      </c>
      <c r="C25155" s="99" t="s">
        <v>6935</v>
      </c>
      <c r="D25155" s="124">
        <v>36703</v>
      </c>
      <c r="E25155" s="157" t="e">
        <f>VLOOKUP(D25155,'SOAT LIQ'!$A$87:$C$3416,3,FALSE)</f>
        <v>#N/A</v>
      </c>
    </row>
    <row r="25156" spans="1:6" x14ac:dyDescent="0.25">
      <c r="A25156" t="s">
        <v>4249</v>
      </c>
      <c r="B25156" s="100" t="s">
        <v>6936</v>
      </c>
      <c r="C25156" s="99" t="s">
        <v>6935</v>
      </c>
      <c r="D25156" s="124">
        <v>36706</v>
      </c>
      <c r="E25156" s="157" t="e">
        <f>VLOOKUP(D25156,'SOAT LIQ'!$A$87:$C$3416,3,FALSE)</f>
        <v>#N/A</v>
      </c>
    </row>
    <row r="25157" spans="1:6" x14ac:dyDescent="0.25">
      <c r="A25157" t="s">
        <v>4249</v>
      </c>
      <c r="B25157" s="100" t="s">
        <v>6938</v>
      </c>
      <c r="C25157" s="99" t="s">
        <v>6937</v>
      </c>
      <c r="D25157" s="124">
        <v>36706</v>
      </c>
      <c r="E25157" s="157" t="e">
        <f>VLOOKUP(D25157,'SOAT LIQ'!$A$87:$C$3416,3,FALSE)</f>
        <v>#N/A</v>
      </c>
    </row>
    <row r="25158" spans="1:6" x14ac:dyDescent="0.25">
      <c r="A25158" t="s">
        <v>4249</v>
      </c>
      <c r="B25158" s="100" t="s">
        <v>6940</v>
      </c>
      <c r="C25158" s="99" t="s">
        <v>6939</v>
      </c>
      <c r="D25158" s="124">
        <v>36710</v>
      </c>
      <c r="E25158" s="157" t="e">
        <f>VLOOKUP(D25158,'SOAT LIQ'!$A$87:$C$3416,3,FALSE)</f>
        <v>#N/A</v>
      </c>
    </row>
    <row r="25159" spans="1:6" x14ac:dyDescent="0.25">
      <c r="A25159" t="s">
        <v>4249</v>
      </c>
      <c r="B25159" s="100" t="s">
        <v>6966</v>
      </c>
      <c r="C25159" s="99" t="s">
        <v>6939</v>
      </c>
      <c r="D25159" s="124">
        <v>36702</v>
      </c>
      <c r="E25159" s="157" t="e">
        <f>VLOOKUP(D25159,'SOAT LIQ'!$A$87:$C$3416,3,FALSE)</f>
        <v>#N/A</v>
      </c>
    </row>
    <row r="25160" spans="1:6" x14ac:dyDescent="0.25">
      <c r="A25160" t="s">
        <v>4249</v>
      </c>
      <c r="B25160" s="100" t="s">
        <v>6967</v>
      </c>
      <c r="C25160" s="99" t="s">
        <v>6939</v>
      </c>
      <c r="D25160" s="124">
        <v>36710</v>
      </c>
      <c r="E25160" s="157" t="e">
        <f>VLOOKUP(D25160,'SOAT LIQ'!$A$87:$C$3416,3,FALSE)</f>
        <v>#N/A</v>
      </c>
    </row>
    <row r="25161" spans="1:6" x14ac:dyDescent="0.25">
      <c r="A25161" t="s">
        <v>4249</v>
      </c>
      <c r="B25161" s="100" t="s">
        <v>6977</v>
      </c>
      <c r="C25161" s="99" t="s">
        <v>6976</v>
      </c>
      <c r="D25161" s="124">
        <v>36701</v>
      </c>
      <c r="E25161" s="157" t="e">
        <f>VLOOKUP(D25161,'SOAT LIQ'!$A$87:$C$3416,3,FALSE)</f>
        <v>#N/A</v>
      </c>
    </row>
    <row r="25162" spans="1:6" x14ac:dyDescent="0.25">
      <c r="A25162" t="s">
        <v>4249</v>
      </c>
      <c r="B25162" s="100" t="s">
        <v>6979</v>
      </c>
      <c r="C25162" s="99" t="s">
        <v>6978</v>
      </c>
      <c r="D25162" s="124">
        <v>36701</v>
      </c>
      <c r="E25162" s="157" t="e">
        <f>VLOOKUP(D25162,'SOAT LIQ'!$A$87:$C$3416,3,FALSE)</f>
        <v>#N/A</v>
      </c>
    </row>
    <row r="25163" spans="1:6" x14ac:dyDescent="0.25">
      <c r="A25163" t="s">
        <v>4249</v>
      </c>
      <c r="B25163" s="100" t="s">
        <v>4247</v>
      </c>
      <c r="C25163" s="99" t="s">
        <v>6986</v>
      </c>
      <c r="D25163" s="124">
        <v>36614</v>
      </c>
      <c r="E25163" s="157" t="e">
        <f>VLOOKUP(D25163,'SOAT LIQ'!$A$87:$C$3416,3,FALSE)</f>
        <v>#N/A</v>
      </c>
    </row>
    <row r="25164" spans="1:6" x14ac:dyDescent="0.25">
      <c r="A25164" t="s">
        <v>4249</v>
      </c>
      <c r="B25164" s="100" t="s">
        <v>6987</v>
      </c>
      <c r="C25164" s="99" t="s">
        <v>6986</v>
      </c>
      <c r="D25164" s="124">
        <v>36614</v>
      </c>
      <c r="E25164" s="157" t="e">
        <f>VLOOKUP(D25164,'SOAT LIQ'!$A$87:$C$3416,3,FALSE)</f>
        <v>#N/A</v>
      </c>
    </row>
    <row r="25165" spans="1:6" x14ac:dyDescent="0.25">
      <c r="A25165" t="s">
        <v>4249</v>
      </c>
      <c r="B25165" s="100" t="s">
        <v>4831</v>
      </c>
      <c r="C25165" s="99" t="s">
        <v>6992</v>
      </c>
      <c r="D25165" s="124">
        <v>16347</v>
      </c>
      <c r="E25165" s="157">
        <f>VLOOKUP(D25165,'SOAT LIQ'!$A$87:$C$3416,3,FALSE)</f>
        <v>9</v>
      </c>
      <c r="F25165" t="s">
        <v>21632</v>
      </c>
    </row>
    <row r="25166" spans="1:6" x14ac:dyDescent="0.25">
      <c r="A25166" t="s">
        <v>4249</v>
      </c>
      <c r="B25166" s="100" t="s">
        <v>6997</v>
      </c>
      <c r="C25166" s="99" t="s">
        <v>6996</v>
      </c>
      <c r="D25166" s="124">
        <v>36401</v>
      </c>
      <c r="E25166" s="157" t="e">
        <f>VLOOKUP(D25166,'SOAT LIQ'!$A$87:$C$3416,3,FALSE)</f>
        <v>#N/A</v>
      </c>
    </row>
    <row r="25167" spans="1:6" x14ac:dyDescent="0.25">
      <c r="A25167" t="s">
        <v>4249</v>
      </c>
      <c r="B25167" s="100" t="s">
        <v>4240</v>
      </c>
      <c r="C25167" s="99" t="s">
        <v>6998</v>
      </c>
      <c r="D25167" s="124">
        <v>36401</v>
      </c>
      <c r="E25167" s="157" t="e">
        <f>VLOOKUP(D25167,'SOAT LIQ'!$A$87:$C$3416,3,FALSE)</f>
        <v>#N/A</v>
      </c>
    </row>
    <row r="25168" spans="1:6" x14ac:dyDescent="0.25">
      <c r="A25168" t="s">
        <v>4249</v>
      </c>
      <c r="B25168" s="100" t="s">
        <v>4241</v>
      </c>
      <c r="C25168" s="99" t="s">
        <v>6999</v>
      </c>
      <c r="D25168" s="124">
        <v>36402</v>
      </c>
      <c r="E25168" s="157" t="e">
        <f>VLOOKUP(D25168,'SOAT LIQ'!$A$87:$C$3416,3,FALSE)</f>
        <v>#N/A</v>
      </c>
    </row>
    <row r="25169" spans="1:6" x14ac:dyDescent="0.25">
      <c r="A25169" t="s">
        <v>4249</v>
      </c>
      <c r="B25169" s="100" t="s">
        <v>4242</v>
      </c>
      <c r="C25169" s="99" t="s">
        <v>7000</v>
      </c>
      <c r="D25169" s="124">
        <v>36403</v>
      </c>
      <c r="E25169" s="157" t="e">
        <f>VLOOKUP(D25169,'SOAT LIQ'!$A$87:$C$3416,3,FALSE)</f>
        <v>#N/A</v>
      </c>
    </row>
    <row r="25170" spans="1:6" x14ac:dyDescent="0.25">
      <c r="A25170" t="s">
        <v>4249</v>
      </c>
      <c r="B25170" s="100" t="s">
        <v>4150</v>
      </c>
      <c r="C25170" s="99" t="s">
        <v>7001</v>
      </c>
      <c r="D25170" s="124">
        <v>36803</v>
      </c>
      <c r="E25170" s="157" t="e">
        <f>VLOOKUP(D25170,'SOAT LIQ'!$A$87:$C$3416,3,FALSE)</f>
        <v>#N/A</v>
      </c>
    </row>
    <row r="25171" spans="1:6" x14ac:dyDescent="0.25">
      <c r="A25171" t="s">
        <v>4249</v>
      </c>
      <c r="B25171" s="100" t="s">
        <v>4250</v>
      </c>
      <c r="C25171" s="99" t="s">
        <v>7002</v>
      </c>
      <c r="D25171" s="124">
        <v>36803</v>
      </c>
      <c r="E25171" s="157" t="e">
        <f>VLOOKUP(D25171,'SOAT LIQ'!$A$87:$C$3416,3,FALSE)</f>
        <v>#N/A</v>
      </c>
    </row>
    <row r="25172" spans="1:6" x14ac:dyDescent="0.25">
      <c r="A25172" t="s">
        <v>4249</v>
      </c>
      <c r="B25172" s="100" t="s">
        <v>7007</v>
      </c>
      <c r="C25172" s="99" t="s">
        <v>7006</v>
      </c>
      <c r="D25172" s="124">
        <v>36605</v>
      </c>
      <c r="E25172" s="157" t="e">
        <f>VLOOKUP(D25172,'SOAT LIQ'!$A$87:$C$3416,3,FALSE)</f>
        <v>#N/A</v>
      </c>
    </row>
    <row r="25173" spans="1:6" x14ac:dyDescent="0.25">
      <c r="A25173" t="s">
        <v>4249</v>
      </c>
      <c r="B25173" s="100" t="s">
        <v>7008</v>
      </c>
      <c r="C25173" s="99" t="s">
        <v>7002</v>
      </c>
      <c r="D25173" s="124">
        <v>36403</v>
      </c>
      <c r="E25173" s="157" t="e">
        <f>VLOOKUP(D25173,'SOAT LIQ'!$A$87:$C$3416,3,FALSE)</f>
        <v>#N/A</v>
      </c>
    </row>
    <row r="25174" spans="1:6" x14ac:dyDescent="0.25">
      <c r="A25174" t="s">
        <v>4249</v>
      </c>
      <c r="B25174" s="100" t="s">
        <v>7010</v>
      </c>
      <c r="C25174" s="99" t="s">
        <v>7006</v>
      </c>
      <c r="D25174" s="124">
        <v>36403</v>
      </c>
      <c r="E25174" s="157" t="e">
        <f>VLOOKUP(D25174,'SOAT LIQ'!$A$87:$C$3416,3,FALSE)</f>
        <v>#N/A</v>
      </c>
    </row>
    <row r="25175" spans="1:6" x14ac:dyDescent="0.25">
      <c r="A25175" t="s">
        <v>4249</v>
      </c>
      <c r="B25175" s="100" t="s">
        <v>7011</v>
      </c>
      <c r="C25175" s="99" t="s">
        <v>7006</v>
      </c>
      <c r="D25175" s="124">
        <v>36403</v>
      </c>
      <c r="E25175" s="157" t="e">
        <f>VLOOKUP(D25175,'SOAT LIQ'!$A$87:$C$3416,3,FALSE)</f>
        <v>#N/A</v>
      </c>
    </row>
    <row r="25176" spans="1:6" x14ac:dyDescent="0.25">
      <c r="A25176" t="s">
        <v>4249</v>
      </c>
      <c r="B25176" s="100" t="s">
        <v>7012</v>
      </c>
      <c r="C25176" s="99" t="s">
        <v>7006</v>
      </c>
      <c r="D25176" s="124">
        <v>36403</v>
      </c>
      <c r="E25176" s="157" t="e">
        <f>VLOOKUP(D25176,'SOAT LIQ'!$A$87:$C$3416,3,FALSE)</f>
        <v>#N/A</v>
      </c>
    </row>
    <row r="25177" spans="1:6" x14ac:dyDescent="0.25">
      <c r="A25177" t="s">
        <v>4249</v>
      </c>
      <c r="B25177" s="100" t="s">
        <v>7013</v>
      </c>
      <c r="C25177" s="99" t="s">
        <v>7006</v>
      </c>
      <c r="D25177" s="124">
        <v>36608</v>
      </c>
      <c r="E25177" s="157" t="e">
        <f>VLOOKUP(D25177,'SOAT LIQ'!$A$87:$C$3416,3,FALSE)</f>
        <v>#N/A</v>
      </c>
    </row>
    <row r="25178" spans="1:6" x14ac:dyDescent="0.25">
      <c r="A25178" t="s">
        <v>4249</v>
      </c>
      <c r="B25178" s="100" t="s">
        <v>7014</v>
      </c>
      <c r="C25178" s="99" t="s">
        <v>7006</v>
      </c>
      <c r="D25178" s="124">
        <v>36608</v>
      </c>
      <c r="E25178" s="157" t="e">
        <f>VLOOKUP(D25178,'SOAT LIQ'!$A$87:$C$3416,3,FALSE)</f>
        <v>#N/A</v>
      </c>
    </row>
    <row r="25179" spans="1:6" x14ac:dyDescent="0.25">
      <c r="A25179" t="s">
        <v>4249</v>
      </c>
      <c r="B25179" s="100" t="s">
        <v>7017</v>
      </c>
      <c r="C25179" s="99" t="s">
        <v>7006</v>
      </c>
      <c r="D25179" s="124">
        <v>36608</v>
      </c>
      <c r="E25179" s="157" t="e">
        <f>VLOOKUP(D25179,'SOAT LIQ'!$A$87:$C$3416,3,FALSE)</f>
        <v>#N/A</v>
      </c>
    </row>
    <row r="25180" spans="1:6" x14ac:dyDescent="0.25">
      <c r="A25180" t="s">
        <v>4249</v>
      </c>
      <c r="B25180" s="100" t="s">
        <v>7019</v>
      </c>
      <c r="C25180" s="99" t="s">
        <v>7018</v>
      </c>
      <c r="D25180" s="124">
        <v>16551</v>
      </c>
      <c r="E25180" s="157">
        <f>VLOOKUP(D25180,'SOAT LIQ'!$A$87:$C$3416,3,FALSE)</f>
        <v>9</v>
      </c>
      <c r="F25180" t="s">
        <v>21632</v>
      </c>
    </row>
    <row r="25181" spans="1:6" x14ac:dyDescent="0.25">
      <c r="A25181" t="s">
        <v>4249</v>
      </c>
      <c r="B25181" s="100" t="s">
        <v>7027</v>
      </c>
      <c r="C25181" s="99" t="s">
        <v>7026</v>
      </c>
      <c r="D25181" s="124">
        <v>36307</v>
      </c>
      <c r="E25181" s="157" t="e">
        <f>VLOOKUP(D25181,'SOAT LIQ'!$A$87:$C$3416,3,FALSE)</f>
        <v>#N/A</v>
      </c>
    </row>
    <row r="25182" spans="1:6" x14ac:dyDescent="0.25">
      <c r="A25182" t="s">
        <v>4249</v>
      </c>
      <c r="B25182" s="100" t="s">
        <v>7030</v>
      </c>
      <c r="C25182" s="99" t="s">
        <v>7029</v>
      </c>
      <c r="D25182" s="124">
        <v>17302</v>
      </c>
      <c r="E25182" s="157">
        <f>VLOOKUP(D25182,'SOAT LIQ'!$A$87:$C$3416,3,FALSE)</f>
        <v>2</v>
      </c>
      <c r="F25182" t="s">
        <v>21632</v>
      </c>
    </row>
    <row r="25183" spans="1:6" x14ac:dyDescent="0.25">
      <c r="A25183" t="s">
        <v>4249</v>
      </c>
      <c r="B25183" s="100" t="s">
        <v>7038</v>
      </c>
      <c r="C25183" s="99" t="s">
        <v>7039</v>
      </c>
      <c r="D25183" s="124">
        <v>36305</v>
      </c>
      <c r="E25183" s="157" t="e">
        <f>VLOOKUP(D25183,'SOAT LIQ'!$A$87:$C$3416,3,FALSE)</f>
        <v>#N/A</v>
      </c>
    </row>
    <row r="25184" spans="1:6" x14ac:dyDescent="0.25">
      <c r="A25184" t="s">
        <v>4249</v>
      </c>
      <c r="B25184" s="100" t="s">
        <v>7041</v>
      </c>
      <c r="C25184" s="99" t="s">
        <v>7039</v>
      </c>
      <c r="D25184" s="124">
        <v>36308</v>
      </c>
      <c r="E25184" s="157" t="e">
        <f>VLOOKUP(D25184,'SOAT LIQ'!$A$87:$C$3416,3,FALSE)</f>
        <v>#N/A</v>
      </c>
    </row>
    <row r="25185" spans="1:6" x14ac:dyDescent="0.25">
      <c r="A25185" t="s">
        <v>4249</v>
      </c>
      <c r="B25185" s="100" t="s">
        <v>7043</v>
      </c>
      <c r="C25185" s="99" t="s">
        <v>7042</v>
      </c>
      <c r="D25185" s="124">
        <v>36608</v>
      </c>
      <c r="E25185" s="157" t="e">
        <f>VLOOKUP(D25185,'SOAT LIQ'!$A$87:$C$3416,3,FALSE)</f>
        <v>#N/A</v>
      </c>
      <c r="F25185" t="s">
        <v>21632</v>
      </c>
    </row>
    <row r="25186" spans="1:6" x14ac:dyDescent="0.25">
      <c r="A25186" t="s">
        <v>4249</v>
      </c>
      <c r="B25186" s="100" t="s">
        <v>7044</v>
      </c>
      <c r="C25186" s="99" t="s">
        <v>7039</v>
      </c>
      <c r="D25186" s="124">
        <v>36304</v>
      </c>
      <c r="E25186" s="157" t="e">
        <f>VLOOKUP(D25186,'SOAT LIQ'!$A$87:$C$3416,3,FALSE)</f>
        <v>#N/A</v>
      </c>
    </row>
    <row r="25187" spans="1:6" x14ac:dyDescent="0.25">
      <c r="A25187" t="s">
        <v>4249</v>
      </c>
      <c r="B25187" s="100" t="s">
        <v>7045</v>
      </c>
      <c r="C25187" s="99" t="s">
        <v>7039</v>
      </c>
      <c r="D25187" s="124">
        <v>36304</v>
      </c>
      <c r="E25187" s="157" t="e">
        <f>VLOOKUP(D25187,'SOAT LIQ'!$A$87:$C$3416,3,FALSE)</f>
        <v>#N/A</v>
      </c>
    </row>
    <row r="25188" spans="1:6" x14ac:dyDescent="0.25">
      <c r="A25188" t="s">
        <v>4249</v>
      </c>
      <c r="B25188" s="100" t="s">
        <v>7046</v>
      </c>
      <c r="C25188" s="99" t="s">
        <v>7039</v>
      </c>
      <c r="D25188" s="124">
        <v>36304</v>
      </c>
      <c r="E25188" s="157" t="e">
        <f>VLOOKUP(D25188,'SOAT LIQ'!$A$87:$C$3416,3,FALSE)</f>
        <v>#N/A</v>
      </c>
    </row>
    <row r="25189" spans="1:6" x14ac:dyDescent="0.25">
      <c r="A25189" t="s">
        <v>4249</v>
      </c>
      <c r="B25189" s="100" t="s">
        <v>7047</v>
      </c>
      <c r="C25189" s="99" t="s">
        <v>7039</v>
      </c>
      <c r="D25189" s="124">
        <v>36304</v>
      </c>
      <c r="E25189" s="157" t="e">
        <f>VLOOKUP(D25189,'SOAT LIQ'!$A$87:$C$3416,3,FALSE)</f>
        <v>#N/A</v>
      </c>
    </row>
    <row r="25190" spans="1:6" x14ac:dyDescent="0.25">
      <c r="A25190" t="s">
        <v>4249</v>
      </c>
      <c r="B25190" s="100" t="s">
        <v>7068</v>
      </c>
      <c r="C25190" s="99" t="s">
        <v>7067</v>
      </c>
      <c r="D25190" s="124">
        <v>15110</v>
      </c>
      <c r="E25190" s="157">
        <f>VLOOKUP(D25190,'SOAT LIQ'!$A$87:$C$3416,3,FALSE)</f>
        <v>5</v>
      </c>
      <c r="F25190" t="s">
        <v>21632</v>
      </c>
    </row>
    <row r="25191" spans="1:6" x14ac:dyDescent="0.25">
      <c r="A25191" t="s">
        <v>4249</v>
      </c>
      <c r="B25191" s="100" t="s">
        <v>7070</v>
      </c>
      <c r="C25191" s="99" t="s">
        <v>7069</v>
      </c>
      <c r="D25191" s="124">
        <v>15110</v>
      </c>
      <c r="E25191" s="157">
        <f>VLOOKUP(D25191,'SOAT LIQ'!$A$87:$C$3416,3,FALSE)</f>
        <v>5</v>
      </c>
      <c r="F25191" t="s">
        <v>21632</v>
      </c>
    </row>
    <row r="25192" spans="1:6" x14ac:dyDescent="0.25">
      <c r="A25192" t="s">
        <v>4249</v>
      </c>
      <c r="B25192" s="100" t="s">
        <v>7078</v>
      </c>
      <c r="C25192" s="99" t="s">
        <v>7077</v>
      </c>
      <c r="D25192" s="124">
        <v>36306</v>
      </c>
      <c r="E25192" s="157" t="e">
        <f>VLOOKUP(D25192,'SOAT LIQ'!$A$87:$C$3416,3,FALSE)</f>
        <v>#N/A</v>
      </c>
    </row>
    <row r="25193" spans="1:6" x14ac:dyDescent="0.25">
      <c r="A25193" t="s">
        <v>4249</v>
      </c>
      <c r="B25193" s="100" t="s">
        <v>7079</v>
      </c>
      <c r="C25193" s="99" t="s">
        <v>7080</v>
      </c>
      <c r="D25193" s="124">
        <v>36616</v>
      </c>
      <c r="E25193" s="157" t="e">
        <f>VLOOKUP(D25193,'SOAT LIQ'!$A$87:$C$3416,3,FALSE)</f>
        <v>#N/A</v>
      </c>
    </row>
    <row r="25194" spans="1:6" x14ac:dyDescent="0.25">
      <c r="A25194" t="s">
        <v>4249</v>
      </c>
      <c r="B25194" s="100" t="s">
        <v>7081</v>
      </c>
      <c r="C25194" s="99" t="s">
        <v>7080</v>
      </c>
      <c r="D25194" s="124">
        <v>36616</v>
      </c>
      <c r="E25194" s="157" t="e">
        <f>VLOOKUP(D25194,'SOAT LIQ'!$A$87:$C$3416,3,FALSE)</f>
        <v>#N/A</v>
      </c>
    </row>
    <row r="25195" spans="1:6" x14ac:dyDescent="0.25">
      <c r="A25195" t="s">
        <v>4249</v>
      </c>
      <c r="B25195" s="100" t="s">
        <v>7099</v>
      </c>
      <c r="C25195" s="99" t="s">
        <v>6916</v>
      </c>
      <c r="D25195" s="124">
        <v>36607</v>
      </c>
      <c r="E25195" s="157" t="e">
        <f>VLOOKUP(D25195,'SOAT LIQ'!$A$87:$C$3416,3,FALSE)</f>
        <v>#N/A</v>
      </c>
    </row>
    <row r="25196" spans="1:6" x14ac:dyDescent="0.25">
      <c r="A25196" t="s">
        <v>4249</v>
      </c>
      <c r="B25196" s="100" t="s">
        <v>7104</v>
      </c>
      <c r="C25196" s="99" t="s">
        <v>7103</v>
      </c>
      <c r="D25196" s="124">
        <v>36508</v>
      </c>
      <c r="E25196" s="157" t="e">
        <f>VLOOKUP(D25196,'SOAT LIQ'!$A$87:$C$3416,3,FALSE)</f>
        <v>#N/A</v>
      </c>
    </row>
    <row r="25197" spans="1:6" x14ac:dyDescent="0.25">
      <c r="A25197" t="s">
        <v>4249</v>
      </c>
      <c r="B25197" s="100" t="s">
        <v>7108</v>
      </c>
      <c r="C25197" s="99" t="s">
        <v>7103</v>
      </c>
      <c r="D25197" s="124">
        <v>36502</v>
      </c>
      <c r="E25197" s="157" t="e">
        <f>VLOOKUP(D25197,'SOAT LIQ'!$A$87:$C$3416,3,FALSE)</f>
        <v>#N/A</v>
      </c>
    </row>
    <row r="25198" spans="1:6" x14ac:dyDescent="0.25">
      <c r="A25198" t="s">
        <v>4249</v>
      </c>
      <c r="B25198" s="100" t="s">
        <v>7109</v>
      </c>
      <c r="C25198" s="99" t="s">
        <v>7103</v>
      </c>
      <c r="D25198" s="124">
        <v>36509</v>
      </c>
      <c r="E25198" s="157" t="e">
        <f>VLOOKUP(D25198,'SOAT LIQ'!$A$87:$C$3416,3,FALSE)</f>
        <v>#N/A</v>
      </c>
    </row>
    <row r="25199" spans="1:6" x14ac:dyDescent="0.25">
      <c r="A25199" t="s">
        <v>4249</v>
      </c>
      <c r="B25199" s="100" t="s">
        <v>7113</v>
      </c>
      <c r="C25199" s="99" t="s">
        <v>7103</v>
      </c>
      <c r="D25199" s="124">
        <v>36502</v>
      </c>
      <c r="E25199" s="157" t="e">
        <f>VLOOKUP(D25199,'SOAT LIQ'!$A$87:$C$3416,3,FALSE)</f>
        <v>#N/A</v>
      </c>
    </row>
    <row r="25200" spans="1:6" x14ac:dyDescent="0.25">
      <c r="A25200" t="s">
        <v>4249</v>
      </c>
      <c r="B25200" s="100" t="s">
        <v>7120</v>
      </c>
      <c r="C25200" s="99" t="s">
        <v>7119</v>
      </c>
      <c r="D25200" s="124">
        <v>36705</v>
      </c>
      <c r="E25200" s="157" t="e">
        <f>VLOOKUP(D25200,'SOAT LIQ'!$A$87:$C$3416,3,FALSE)</f>
        <v>#N/A</v>
      </c>
    </row>
    <row r="25201" spans="1:6" x14ac:dyDescent="0.25">
      <c r="A25201" t="s">
        <v>4249</v>
      </c>
      <c r="B25201" s="100" t="s">
        <v>7121</v>
      </c>
      <c r="C25201" s="99" t="s">
        <v>7119</v>
      </c>
      <c r="D25201" s="124">
        <v>36704</v>
      </c>
      <c r="E25201" s="157" t="e">
        <f>VLOOKUP(D25201,'SOAT LIQ'!$A$87:$C$3416,3,FALSE)</f>
        <v>#N/A</v>
      </c>
    </row>
    <row r="25202" spans="1:6" x14ac:dyDescent="0.25">
      <c r="A25202" t="s">
        <v>4249</v>
      </c>
      <c r="B25202" s="100" t="s">
        <v>7124</v>
      </c>
      <c r="C25202" s="99" t="s">
        <v>7125</v>
      </c>
      <c r="D25202" s="124">
        <v>36509</v>
      </c>
      <c r="E25202" s="157" t="e">
        <f>VLOOKUP(D25202,'SOAT LIQ'!$A$87:$C$3416,3,FALSE)</f>
        <v>#N/A</v>
      </c>
    </row>
    <row r="25203" spans="1:6" x14ac:dyDescent="0.25">
      <c r="A25203" t="s">
        <v>4249</v>
      </c>
      <c r="B25203" s="100" t="s">
        <v>7128</v>
      </c>
      <c r="C25203" s="99" t="s">
        <v>7125</v>
      </c>
      <c r="D25203" s="124">
        <v>36515</v>
      </c>
      <c r="E25203" s="157" t="e">
        <f>VLOOKUP(D25203,'SOAT LIQ'!$A$87:$C$3416,3,FALSE)</f>
        <v>#N/A</v>
      </c>
    </row>
    <row r="25204" spans="1:6" x14ac:dyDescent="0.25">
      <c r="A25204" t="s">
        <v>4249</v>
      </c>
      <c r="B25204" s="100" t="s">
        <v>4246</v>
      </c>
      <c r="C25204" s="99" t="s">
        <v>7129</v>
      </c>
      <c r="D25204" s="124">
        <v>36613</v>
      </c>
      <c r="E25204" s="157" t="e">
        <f>VLOOKUP(D25204,'SOAT LIQ'!$A$87:$C$3416,3,FALSE)</f>
        <v>#N/A</v>
      </c>
    </row>
    <row r="25205" spans="1:6" x14ac:dyDescent="0.25">
      <c r="A25205" t="s">
        <v>4249</v>
      </c>
      <c r="B25205" s="100" t="s">
        <v>7134</v>
      </c>
      <c r="C25205" s="99" t="s">
        <v>7135</v>
      </c>
      <c r="D25205" s="124">
        <v>16211</v>
      </c>
      <c r="E25205" s="157">
        <f>VLOOKUP(D25205,'SOAT LIQ'!$A$87:$C$3416,3,FALSE)</f>
        <v>10</v>
      </c>
      <c r="F25205" t="s">
        <v>21632</v>
      </c>
    </row>
    <row r="25206" spans="1:6" x14ac:dyDescent="0.25">
      <c r="A25206" t="s">
        <v>4249</v>
      </c>
      <c r="B25206" s="100" t="s">
        <v>7158</v>
      </c>
      <c r="C25206" s="99" t="s">
        <v>7159</v>
      </c>
      <c r="D25206" s="124">
        <v>16111</v>
      </c>
      <c r="E25206" s="157">
        <f>VLOOKUP(D25206,'SOAT LIQ'!$A$87:$C$3416,3,FALSE)</f>
        <v>7</v>
      </c>
      <c r="F25206" t="s">
        <v>21632</v>
      </c>
    </row>
    <row r="25207" spans="1:6" x14ac:dyDescent="0.25">
      <c r="A25207" t="s">
        <v>4249</v>
      </c>
      <c r="B25207" s="100" t="s">
        <v>7160</v>
      </c>
      <c r="C25207" s="99" t="s">
        <v>7161</v>
      </c>
      <c r="D25207" s="124">
        <v>16108</v>
      </c>
      <c r="E25207" s="157">
        <f>VLOOKUP(D25207,'SOAT LIQ'!$A$87:$C$3416,3,FALSE)</f>
        <v>6</v>
      </c>
      <c r="F25207" t="s">
        <v>21632</v>
      </c>
    </row>
    <row r="25208" spans="1:6" x14ac:dyDescent="0.25">
      <c r="A25208" t="s">
        <v>4249</v>
      </c>
      <c r="B25208" s="100" t="s">
        <v>7165</v>
      </c>
      <c r="C25208" s="99" t="s">
        <v>7166</v>
      </c>
      <c r="D25208" s="124">
        <v>16100</v>
      </c>
      <c r="E25208" s="157">
        <f>VLOOKUP(D25208,'SOAT LIQ'!$A$87:$C$3416,3,FALSE)</f>
        <v>4</v>
      </c>
      <c r="F25208" t="s">
        <v>21632</v>
      </c>
    </row>
    <row r="25209" spans="1:6" x14ac:dyDescent="0.25">
      <c r="A25209" t="s">
        <v>4249</v>
      </c>
      <c r="B25209" s="100" t="s">
        <v>7168</v>
      </c>
      <c r="C25209" s="99" t="s">
        <v>7169</v>
      </c>
      <c r="D25209" s="124">
        <v>17304</v>
      </c>
      <c r="E25209" s="157">
        <f>VLOOKUP(D25209,'SOAT LIQ'!$A$87:$C$3416,3,FALSE)</f>
        <v>4</v>
      </c>
      <c r="F25209" t="s">
        <v>21632</v>
      </c>
    </row>
    <row r="25210" spans="1:6" x14ac:dyDescent="0.25">
      <c r="A25210" t="s">
        <v>4249</v>
      </c>
      <c r="B25210" s="100" t="s">
        <v>7170</v>
      </c>
      <c r="C25210" s="99" t="s">
        <v>7171</v>
      </c>
      <c r="D25210" s="124">
        <v>17304</v>
      </c>
      <c r="E25210" s="157">
        <f>VLOOKUP(D25210,'SOAT LIQ'!$A$87:$C$3416,3,FALSE)</f>
        <v>4</v>
      </c>
      <c r="F25210" t="s">
        <v>21632</v>
      </c>
    </row>
    <row r="25211" spans="1:6" x14ac:dyDescent="0.25">
      <c r="A25211" t="s">
        <v>4249</v>
      </c>
      <c r="B25211" s="100" t="s">
        <v>7172</v>
      </c>
      <c r="C25211" s="99" t="s">
        <v>7171</v>
      </c>
      <c r="D25211" s="124">
        <v>17304</v>
      </c>
      <c r="E25211" s="157">
        <f>VLOOKUP(D25211,'SOAT LIQ'!$A$87:$C$3416,3,FALSE)</f>
        <v>4</v>
      </c>
      <c r="F25211" t="s">
        <v>21632</v>
      </c>
    </row>
    <row r="25212" spans="1:6" x14ac:dyDescent="0.25">
      <c r="A25212" t="s">
        <v>4249</v>
      </c>
      <c r="B25212" s="100" t="s">
        <v>7173</v>
      </c>
      <c r="C25212" s="99" t="s">
        <v>7174</v>
      </c>
      <c r="D25212" s="124">
        <v>16104</v>
      </c>
      <c r="E25212" s="157">
        <f>VLOOKUP(D25212,'SOAT LIQ'!$A$87:$C$3416,3,FALSE)</f>
        <v>5</v>
      </c>
      <c r="F25212" t="s">
        <v>21632</v>
      </c>
    </row>
    <row r="25213" spans="1:6" x14ac:dyDescent="0.25">
      <c r="A25213" t="s">
        <v>4249</v>
      </c>
      <c r="B25213" s="100" t="s">
        <v>7178</v>
      </c>
      <c r="C25213" s="99" t="s">
        <v>7179</v>
      </c>
      <c r="D25213" s="124">
        <v>16101</v>
      </c>
      <c r="E25213" s="157">
        <f>VLOOKUP(D25213,'SOAT LIQ'!$A$87:$C$3416,3,FALSE)</f>
        <v>7</v>
      </c>
      <c r="F25213" t="s">
        <v>21632</v>
      </c>
    </row>
    <row r="25214" spans="1:6" x14ac:dyDescent="0.25">
      <c r="A25214" t="s">
        <v>4249</v>
      </c>
      <c r="B25214" s="100" t="s">
        <v>7182</v>
      </c>
      <c r="C25214" s="99" t="s">
        <v>7181</v>
      </c>
      <c r="D25214" s="124">
        <v>16101</v>
      </c>
      <c r="E25214" s="157">
        <f>VLOOKUP(D25214,'SOAT LIQ'!$A$87:$C$3416,3,FALSE)</f>
        <v>7</v>
      </c>
      <c r="F25214" t="s">
        <v>21632</v>
      </c>
    </row>
    <row r="25215" spans="1:6" x14ac:dyDescent="0.25">
      <c r="A25215" t="s">
        <v>4249</v>
      </c>
      <c r="B25215" s="100" t="s">
        <v>7184</v>
      </c>
      <c r="C25215" s="99" t="s">
        <v>7183</v>
      </c>
      <c r="D25215" s="124">
        <v>16101</v>
      </c>
      <c r="E25215" s="157">
        <f>VLOOKUP(D25215,'SOAT LIQ'!$A$87:$C$3416,3,FALSE)</f>
        <v>7</v>
      </c>
      <c r="F25215" t="s">
        <v>21632</v>
      </c>
    </row>
    <row r="25216" spans="1:6" x14ac:dyDescent="0.25">
      <c r="A25216" t="s">
        <v>4249</v>
      </c>
      <c r="B25216" s="100" t="s">
        <v>7194</v>
      </c>
      <c r="C25216" s="99" t="s">
        <v>7189</v>
      </c>
      <c r="D25216" s="124">
        <v>16109</v>
      </c>
      <c r="E25216" s="157">
        <f>VLOOKUP(D25216,'SOAT LIQ'!$A$87:$C$3416,3,FALSE)</f>
        <v>7</v>
      </c>
      <c r="F25216" t="s">
        <v>21632</v>
      </c>
    </row>
    <row r="25217" spans="1:6" x14ac:dyDescent="0.25">
      <c r="A25217" t="s">
        <v>4249</v>
      </c>
      <c r="B25217" s="100" t="s">
        <v>7200</v>
      </c>
      <c r="C25217" s="99" t="s">
        <v>7199</v>
      </c>
      <c r="D25217" s="124">
        <v>16202</v>
      </c>
      <c r="E25217" s="157">
        <f>VLOOKUP(D25217,'SOAT LIQ'!$A$87:$C$3416,3,FALSE)</f>
        <v>7</v>
      </c>
      <c r="F25217" t="s">
        <v>21632</v>
      </c>
    </row>
    <row r="25218" spans="1:6" x14ac:dyDescent="0.25">
      <c r="A25218" t="s">
        <v>4249</v>
      </c>
      <c r="B25218" s="100" t="s">
        <v>7202</v>
      </c>
      <c r="C25218" s="99" t="s">
        <v>7203</v>
      </c>
      <c r="D25218" s="124">
        <v>16201</v>
      </c>
      <c r="E25218" s="157">
        <f>VLOOKUP(D25218,'SOAT LIQ'!$A$87:$C$3416,3,FALSE)</f>
        <v>5</v>
      </c>
      <c r="F25218" t="s">
        <v>21632</v>
      </c>
    </row>
    <row r="25219" spans="1:6" x14ac:dyDescent="0.25">
      <c r="A25219" t="s">
        <v>4249</v>
      </c>
      <c r="B25219" s="100" t="s">
        <v>4118</v>
      </c>
      <c r="C25219" s="99" t="s">
        <v>7205</v>
      </c>
      <c r="D25219" s="124">
        <v>17308</v>
      </c>
      <c r="E25219" s="157">
        <f>VLOOKUP(D25219,'SOAT LIQ'!$A$87:$C$3416,3,FALSE)</f>
        <v>3</v>
      </c>
      <c r="F25219" t="s">
        <v>21632</v>
      </c>
    </row>
    <row r="25220" spans="1:6" x14ac:dyDescent="0.25">
      <c r="A25220" t="s">
        <v>4249</v>
      </c>
      <c r="B25220" s="100" t="s">
        <v>7207</v>
      </c>
      <c r="C25220" s="99" t="s">
        <v>7206</v>
      </c>
      <c r="D25220" s="124">
        <v>17308</v>
      </c>
      <c r="E25220" s="157">
        <f>VLOOKUP(D25220,'SOAT LIQ'!$A$87:$C$3416,3,FALSE)</f>
        <v>3</v>
      </c>
      <c r="F25220" t="s">
        <v>21632</v>
      </c>
    </row>
    <row r="25221" spans="1:6" x14ac:dyDescent="0.25">
      <c r="A25221" t="s">
        <v>4249</v>
      </c>
      <c r="B25221" s="100" t="s">
        <v>4607</v>
      </c>
      <c r="C25221" s="99" t="s">
        <v>7208</v>
      </c>
      <c r="D25221" s="124">
        <v>17305</v>
      </c>
      <c r="E25221" s="157">
        <f>VLOOKUP(D25221,'SOAT LIQ'!$A$87:$C$3416,3,FALSE)</f>
        <v>2</v>
      </c>
      <c r="F25221" t="s">
        <v>21632</v>
      </c>
    </row>
    <row r="25222" spans="1:6" x14ac:dyDescent="0.25">
      <c r="A25222" t="s">
        <v>4249</v>
      </c>
      <c r="B25222" s="100" t="s">
        <v>4606</v>
      </c>
      <c r="C25222" s="99" t="s">
        <v>7210</v>
      </c>
      <c r="D25222" s="124">
        <v>17301</v>
      </c>
      <c r="E25222" s="157">
        <f>VLOOKUP(D25222,'SOAT LIQ'!$A$87:$C$3416,3,FALSE)</f>
        <v>3</v>
      </c>
      <c r="F25222" t="s">
        <v>21632</v>
      </c>
    </row>
    <row r="25223" spans="1:6" x14ac:dyDescent="0.25">
      <c r="A25223" t="s">
        <v>4249</v>
      </c>
      <c r="B25223" s="100" t="s">
        <v>7211</v>
      </c>
      <c r="C25223" s="99" t="s">
        <v>7212</v>
      </c>
      <c r="D25223" s="124">
        <v>17301</v>
      </c>
      <c r="E25223" s="157">
        <f>VLOOKUP(D25223,'SOAT LIQ'!$A$87:$C$3416,3,FALSE)</f>
        <v>3</v>
      </c>
      <c r="F25223" t="s">
        <v>21632</v>
      </c>
    </row>
    <row r="25224" spans="1:6" x14ac:dyDescent="0.25">
      <c r="A25224" t="s">
        <v>4249</v>
      </c>
      <c r="B25224" s="100" t="s">
        <v>7219</v>
      </c>
      <c r="C25224" s="99" t="s">
        <v>7218</v>
      </c>
      <c r="D25224" s="124">
        <v>16244</v>
      </c>
      <c r="E25224" s="157">
        <f>VLOOKUP(D25224,'SOAT LIQ'!$A$87:$C$3416,3,FALSE)</f>
        <v>6</v>
      </c>
      <c r="F25224" t="s">
        <v>21632</v>
      </c>
    </row>
    <row r="25225" spans="1:6" x14ac:dyDescent="0.25">
      <c r="A25225" t="s">
        <v>4249</v>
      </c>
      <c r="B25225" s="100" t="s">
        <v>7230</v>
      </c>
      <c r="C25225" s="99" t="s">
        <v>7229</v>
      </c>
      <c r="D25225" s="124">
        <v>15203</v>
      </c>
      <c r="E25225" s="157">
        <f>VLOOKUP(D25225,'SOAT LIQ'!$A$87:$C$3416,3,FALSE)</f>
        <v>8</v>
      </c>
      <c r="F25225" t="s">
        <v>21632</v>
      </c>
    </row>
    <row r="25226" spans="1:6" x14ac:dyDescent="0.25">
      <c r="A25226" t="s">
        <v>4249</v>
      </c>
      <c r="B25226" s="100" t="s">
        <v>7232</v>
      </c>
      <c r="C25226" s="99" t="s">
        <v>7231</v>
      </c>
      <c r="D25226" s="124">
        <v>15108</v>
      </c>
      <c r="E25226" s="157">
        <f>VLOOKUP(D25226,'SOAT LIQ'!$A$87:$C$3416,3,FALSE)</f>
        <v>8</v>
      </c>
      <c r="F25226" t="s">
        <v>21632</v>
      </c>
    </row>
    <row r="25227" spans="1:6" x14ac:dyDescent="0.25">
      <c r="A25227" t="s">
        <v>4249</v>
      </c>
      <c r="B25227" s="100" t="s">
        <v>7234</v>
      </c>
      <c r="C25227" s="99" t="s">
        <v>7233</v>
      </c>
      <c r="D25227" s="124">
        <v>15203</v>
      </c>
      <c r="E25227" s="157">
        <f>VLOOKUP(D25227,'SOAT LIQ'!$A$87:$C$3416,3,FALSE)</f>
        <v>8</v>
      </c>
      <c r="F25227" t="s">
        <v>21632</v>
      </c>
    </row>
    <row r="25228" spans="1:6" x14ac:dyDescent="0.25">
      <c r="A25228" t="s">
        <v>4249</v>
      </c>
      <c r="B25228" s="100" t="s">
        <v>7236</v>
      </c>
      <c r="C25228" s="99" t="s">
        <v>7235</v>
      </c>
      <c r="D25228" s="124">
        <v>16262</v>
      </c>
      <c r="E25228" s="157">
        <f>VLOOKUP(D25228,'SOAT LIQ'!$A$87:$C$3416,3,FALSE)</f>
        <v>4</v>
      </c>
      <c r="F25228" t="s">
        <v>21632</v>
      </c>
    </row>
    <row r="25229" spans="1:6" x14ac:dyDescent="0.25">
      <c r="A25229" t="s">
        <v>4249</v>
      </c>
      <c r="B25229" s="100" t="s">
        <v>7238</v>
      </c>
      <c r="C25229" s="99" t="s">
        <v>7237</v>
      </c>
      <c r="D25229" s="124">
        <v>16263</v>
      </c>
      <c r="E25229" s="157">
        <f>VLOOKUP(D25229,'SOAT LIQ'!$A$87:$C$3416,3,FALSE)</f>
        <v>5</v>
      </c>
      <c r="F25229" t="s">
        <v>21632</v>
      </c>
    </row>
    <row r="25230" spans="1:6" x14ac:dyDescent="0.25">
      <c r="A25230" t="s">
        <v>4249</v>
      </c>
      <c r="B25230" s="100" t="s">
        <v>7246</v>
      </c>
      <c r="C25230" s="99" t="s">
        <v>7245</v>
      </c>
      <c r="D25230" s="124">
        <v>16265</v>
      </c>
      <c r="E25230" s="157">
        <f>VLOOKUP(D25230,'SOAT LIQ'!$A$87:$C$3416,3,FALSE)</f>
        <v>3</v>
      </c>
      <c r="F25230" t="s">
        <v>21632</v>
      </c>
    </row>
    <row r="25231" spans="1:6" x14ac:dyDescent="0.25">
      <c r="A25231" t="s">
        <v>4249</v>
      </c>
      <c r="B25231" s="100" t="s">
        <v>7250</v>
      </c>
      <c r="C25231" s="99" t="s">
        <v>7249</v>
      </c>
      <c r="D25231" s="124">
        <v>15210</v>
      </c>
      <c r="E25231" s="157">
        <f>VLOOKUP(D25231,'SOAT LIQ'!$A$87:$C$3416,3,FALSE)</f>
        <v>5</v>
      </c>
      <c r="F25231" t="s">
        <v>21632</v>
      </c>
    </row>
    <row r="25232" spans="1:6" x14ac:dyDescent="0.25">
      <c r="A25232" t="s">
        <v>4249</v>
      </c>
      <c r="B25232" s="100" t="s">
        <v>7252</v>
      </c>
      <c r="C25232" s="99" t="s">
        <v>7251</v>
      </c>
      <c r="D25232" s="124">
        <v>15211</v>
      </c>
      <c r="E25232" s="157">
        <f>VLOOKUP(D25232,'SOAT LIQ'!$A$87:$C$3416,3,FALSE)</f>
        <v>8</v>
      </c>
      <c r="F25232" t="s">
        <v>21632</v>
      </c>
    </row>
    <row r="25233" spans="1:6" x14ac:dyDescent="0.25">
      <c r="A25233" t="s">
        <v>4249</v>
      </c>
      <c r="B25233" s="100" t="s">
        <v>4151</v>
      </c>
      <c r="C25233" s="99" t="s">
        <v>7255</v>
      </c>
      <c r="D25233" s="124">
        <v>16261</v>
      </c>
      <c r="E25233" s="157">
        <f>VLOOKUP(D25233,'SOAT LIQ'!$A$87:$C$3416,3,FALSE)</f>
        <v>3</v>
      </c>
      <c r="F25233" t="s">
        <v>21632</v>
      </c>
    </row>
    <row r="25234" spans="1:6" x14ac:dyDescent="0.25">
      <c r="A25234" t="s">
        <v>4249</v>
      </c>
      <c r="B25234" s="100" t="s">
        <v>4152</v>
      </c>
      <c r="C25234" s="99" t="s">
        <v>7256</v>
      </c>
      <c r="D25234" s="124">
        <v>16261</v>
      </c>
      <c r="E25234" s="157">
        <f>VLOOKUP(D25234,'SOAT LIQ'!$A$87:$C$3416,3,FALSE)</f>
        <v>3</v>
      </c>
      <c r="F25234" t="s">
        <v>21632</v>
      </c>
    </row>
    <row r="25235" spans="1:6" x14ac:dyDescent="0.25">
      <c r="A25235" t="s">
        <v>4249</v>
      </c>
      <c r="B25235" s="100" t="s">
        <v>7263</v>
      </c>
      <c r="C25235" s="99" t="s">
        <v>7262</v>
      </c>
      <c r="D25235" s="124">
        <v>16270</v>
      </c>
      <c r="E25235" s="157">
        <f>VLOOKUP(D25235,'SOAT LIQ'!$A$87:$C$3416,3,FALSE)</f>
        <v>8</v>
      </c>
      <c r="F25235" t="s">
        <v>21632</v>
      </c>
    </row>
    <row r="25236" spans="1:6" x14ac:dyDescent="0.25">
      <c r="A25236" t="s">
        <v>4249</v>
      </c>
      <c r="B25236" s="100" t="s">
        <v>11338</v>
      </c>
      <c r="C25236" s="99" t="s">
        <v>11337</v>
      </c>
      <c r="D25236" s="124">
        <v>16352</v>
      </c>
      <c r="E25236" s="157">
        <f>VLOOKUP(D25236,'SOAT LIQ'!$A$87:$C$3416,3,FALSE)</f>
        <v>8</v>
      </c>
      <c r="F25236" t="s">
        <v>21632</v>
      </c>
    </row>
    <row r="25237" spans="1:6" x14ac:dyDescent="0.25">
      <c r="A25237" t="s">
        <v>4249</v>
      </c>
      <c r="B25237" s="100" t="s">
        <v>11340</v>
      </c>
      <c r="C25237" s="99" t="s">
        <v>11339</v>
      </c>
      <c r="D25237" s="124">
        <v>16363</v>
      </c>
      <c r="E25237" s="157">
        <f>VLOOKUP(D25237,'SOAT LIQ'!$A$87:$C$3416,3,FALSE)</f>
        <v>10</v>
      </c>
      <c r="F25237" t="s">
        <v>21632</v>
      </c>
    </row>
    <row r="25238" spans="1:6" x14ac:dyDescent="0.25">
      <c r="A25238" t="s">
        <v>4249</v>
      </c>
      <c r="B25238" s="100" t="s">
        <v>11371</v>
      </c>
      <c r="C25238" s="99" t="s">
        <v>11370</v>
      </c>
      <c r="D25238" s="124">
        <v>16302</v>
      </c>
      <c r="E25238" s="157">
        <f>VLOOKUP(D25238,'SOAT LIQ'!$A$87:$C$3416,3,FALSE)</f>
        <v>8</v>
      </c>
      <c r="F25238" t="s">
        <v>21632</v>
      </c>
    </row>
    <row r="25239" spans="1:6" x14ac:dyDescent="0.25">
      <c r="A25239" t="s">
        <v>4249</v>
      </c>
      <c r="B25239" s="100" t="s">
        <v>11373</v>
      </c>
      <c r="C25239" s="99" t="s">
        <v>11372</v>
      </c>
      <c r="D25239" s="124">
        <v>16302</v>
      </c>
      <c r="E25239" s="157">
        <f>VLOOKUP(D25239,'SOAT LIQ'!$A$87:$C$3416,3,FALSE)</f>
        <v>8</v>
      </c>
      <c r="F25239" t="s">
        <v>21632</v>
      </c>
    </row>
    <row r="25240" spans="1:6" x14ac:dyDescent="0.25">
      <c r="A25240" t="s">
        <v>4249</v>
      </c>
      <c r="B25240" s="100" t="s">
        <v>15509</v>
      </c>
      <c r="C25240" s="99" t="s">
        <v>15508</v>
      </c>
      <c r="D25240" s="124">
        <v>36108</v>
      </c>
      <c r="E25240" s="157" t="e">
        <f>VLOOKUP(D25240,'SOAT LIQ'!$A$87:$C$3416,3,FALSE)</f>
        <v>#N/A</v>
      </c>
    </row>
    <row r="25241" spans="1:6" x14ac:dyDescent="0.25">
      <c r="A25241" t="s">
        <v>4249</v>
      </c>
      <c r="B25241" s="100" t="s">
        <v>15511</v>
      </c>
      <c r="C25241" s="99" t="s">
        <v>15510</v>
      </c>
      <c r="D25241" s="124">
        <v>36109</v>
      </c>
      <c r="E25241" s="157" t="e">
        <f>VLOOKUP(D25241,'SOAT LIQ'!$A$87:$C$3416,3,FALSE)</f>
        <v>#N/A</v>
      </c>
    </row>
    <row r="25242" spans="1:6" x14ac:dyDescent="0.25">
      <c r="A25242" t="s">
        <v>4249</v>
      </c>
      <c r="B25242" s="100" t="s">
        <v>15512</v>
      </c>
      <c r="C25242" s="100"/>
      <c r="D25242" s="124">
        <v>36110</v>
      </c>
      <c r="E25242" s="157" t="e">
        <f>VLOOKUP(D25242,'SOAT LIQ'!$A$87:$C$3416,3,FALSE)</f>
        <v>#N/A</v>
      </c>
    </row>
    <row r="25243" spans="1:6" x14ac:dyDescent="0.25">
      <c r="A25243" t="s">
        <v>4249</v>
      </c>
      <c r="B25243" s="100" t="s">
        <v>15514</v>
      </c>
      <c r="C25243" s="99" t="s">
        <v>15513</v>
      </c>
      <c r="D25243" s="124">
        <v>36111</v>
      </c>
      <c r="E25243" s="157" t="e">
        <f>VLOOKUP(D25243,'SOAT LIQ'!$A$87:$C$3416,3,FALSE)</f>
        <v>#N/A</v>
      </c>
    </row>
    <row r="25244" spans="1:6" x14ac:dyDescent="0.25">
      <c r="A25244" t="s">
        <v>4249</v>
      </c>
      <c r="B25244" s="100" t="s">
        <v>15515</v>
      </c>
      <c r="C25244" s="100"/>
      <c r="D25244" s="124">
        <v>16509</v>
      </c>
      <c r="E25244" s="157">
        <f>VLOOKUP(D25244,'SOAT LIQ'!$A$87:$C$3416,3,FALSE)</f>
        <v>4</v>
      </c>
      <c r="F25244" t="s">
        <v>21632</v>
      </c>
    </row>
    <row r="25245" spans="1:6" x14ac:dyDescent="0.25">
      <c r="A25245" t="s">
        <v>4249</v>
      </c>
      <c r="B25245" s="100" t="s">
        <v>15517</v>
      </c>
      <c r="C25245" s="99" t="s">
        <v>15516</v>
      </c>
      <c r="D25245" s="124">
        <v>36511</v>
      </c>
      <c r="E25245" s="157" t="e">
        <f>VLOOKUP(D25245,'SOAT LIQ'!$A$87:$C$3416,3,FALSE)</f>
        <v>#N/A</v>
      </c>
    </row>
    <row r="25246" spans="1:6" x14ac:dyDescent="0.25">
      <c r="A25246" t="s">
        <v>4249</v>
      </c>
      <c r="B25246" s="100" t="s">
        <v>15520</v>
      </c>
      <c r="C25246" s="99" t="s">
        <v>15519</v>
      </c>
      <c r="D25246" s="124">
        <v>36100</v>
      </c>
      <c r="E25246" s="157" t="e">
        <f>VLOOKUP(D25246,'SOAT LIQ'!$A$87:$C$3416,3,FALSE)</f>
        <v>#N/A</v>
      </c>
    </row>
    <row r="25247" spans="1:6" x14ac:dyDescent="0.25">
      <c r="A25247" t="s">
        <v>4249</v>
      </c>
      <c r="B25247" s="100" t="s">
        <v>18596</v>
      </c>
      <c r="C25247" s="100"/>
      <c r="D25247" s="124">
        <v>36707</v>
      </c>
      <c r="E25247" s="157" t="e">
        <f>VLOOKUP(D25247,'SOAT LIQ'!$A$87:$C$3416,3,FALSE)</f>
        <v>#N/A</v>
      </c>
    </row>
    <row r="25248" spans="1:6" x14ac:dyDescent="0.25">
      <c r="A25248" t="s">
        <v>4249</v>
      </c>
      <c r="B25248" s="100" t="s">
        <v>18903</v>
      </c>
      <c r="C25248" s="99" t="s">
        <v>18902</v>
      </c>
      <c r="D25248" s="124">
        <v>36907</v>
      </c>
      <c r="E25248" s="157" t="e">
        <f>VLOOKUP(D25248,'SOAT LIQ'!$A$87:$C$3416,3,FALSE)</f>
        <v>#N/A</v>
      </c>
    </row>
    <row r="25249" spans="1:5" x14ac:dyDescent="0.25">
      <c r="A25249" t="s">
        <v>4249</v>
      </c>
      <c r="B25249" s="100" t="s">
        <v>4254</v>
      </c>
      <c r="C25249" s="99" t="s">
        <v>18907</v>
      </c>
      <c r="D25249" s="124">
        <v>36904</v>
      </c>
      <c r="E25249" s="157" t="e">
        <f>VLOOKUP(D25249,'SOAT LIQ'!$A$87:$C$3416,3,FALSE)</f>
        <v>#N/A</v>
      </c>
    </row>
    <row r="25250" spans="1:5" x14ac:dyDescent="0.25">
      <c r="A25250" t="s">
        <v>4249</v>
      </c>
      <c r="B25250" s="100" t="s">
        <v>18909</v>
      </c>
      <c r="C25250" s="99" t="s">
        <v>18908</v>
      </c>
      <c r="D25250" s="124">
        <v>36806</v>
      </c>
      <c r="E25250" s="157" t="e">
        <f>VLOOKUP(D25250,'SOAT LIQ'!$A$87:$C$3416,3,FALSE)</f>
        <v>#N/A</v>
      </c>
    </row>
    <row r="25251" spans="1:5" x14ac:dyDescent="0.25">
      <c r="A25251" t="s">
        <v>4249</v>
      </c>
      <c r="B25251" s="100" t="s">
        <v>18913</v>
      </c>
      <c r="C25251" s="99" t="s">
        <v>18912</v>
      </c>
      <c r="D25251" s="124">
        <v>36902</v>
      </c>
      <c r="E25251" s="157" t="e">
        <f>VLOOKUP(D25251,'SOAT LIQ'!$A$87:$C$3416,3,FALSE)</f>
        <v>#N/A</v>
      </c>
    </row>
    <row r="25252" spans="1:5" x14ac:dyDescent="0.25">
      <c r="A25252" t="s">
        <v>4249</v>
      </c>
      <c r="B25252" s="100" t="s">
        <v>6908</v>
      </c>
      <c r="C25252" s="100"/>
      <c r="D25252" s="124">
        <v>36206</v>
      </c>
      <c r="E25252" s="157" t="e">
        <f>VLOOKUP(D25252,'SOAT LIQ'!$A$87:$C$3416,3,FALSE)</f>
        <v>#N/A</v>
      </c>
    </row>
    <row r="25253" spans="1:5" x14ac:dyDescent="0.25">
      <c r="A25253" t="s">
        <v>4249</v>
      </c>
      <c r="B25253" s="100" t="s">
        <v>6911</v>
      </c>
      <c r="C25253" s="100"/>
      <c r="D25253" s="124">
        <v>36202</v>
      </c>
      <c r="E25253" s="157" t="e">
        <f>VLOOKUP(D25253,'SOAT LIQ'!$A$87:$C$3416,3,FALSE)</f>
        <v>#N/A</v>
      </c>
    </row>
    <row r="25254" spans="1:5" x14ac:dyDescent="0.25">
      <c r="A25254" t="s">
        <v>4249</v>
      </c>
      <c r="B25254" s="100" t="s">
        <v>6922</v>
      </c>
      <c r="C25254" s="100"/>
      <c r="D25254" s="124"/>
      <c r="E25254" s="157" t="e">
        <f>VLOOKUP(D25254,'SOAT LIQ'!$A$87:$C$3416,3,FALSE)</f>
        <v>#N/A</v>
      </c>
    </row>
    <row r="25255" spans="1:5" x14ac:dyDescent="0.25">
      <c r="A25255" t="s">
        <v>4249</v>
      </c>
      <c r="B25255" s="100" t="s">
        <v>6923</v>
      </c>
      <c r="C25255" s="100"/>
      <c r="D25255" s="124"/>
      <c r="E25255" s="157" t="e">
        <f>VLOOKUP(D25255,'SOAT LIQ'!$A$87:$C$3416,3,FALSE)</f>
        <v>#N/A</v>
      </c>
    </row>
    <row r="25256" spans="1:5" x14ac:dyDescent="0.25">
      <c r="A25256" t="s">
        <v>4249</v>
      </c>
      <c r="B25256" s="100" t="s">
        <v>6933</v>
      </c>
      <c r="C25256" s="100"/>
      <c r="D25256" s="124"/>
      <c r="E25256" s="157" t="e">
        <f>VLOOKUP(D25256,'SOAT LIQ'!$A$87:$C$3416,3,FALSE)</f>
        <v>#N/A</v>
      </c>
    </row>
    <row r="25257" spans="1:5" x14ac:dyDescent="0.25">
      <c r="A25257" t="s">
        <v>4249</v>
      </c>
      <c r="B25257" s="100" t="s">
        <v>6941</v>
      </c>
      <c r="C25257" s="100"/>
      <c r="D25257" s="124"/>
      <c r="E25257" s="157" t="e">
        <f>VLOOKUP(D25257,'SOAT LIQ'!$A$87:$C$3416,3,FALSE)</f>
        <v>#N/A</v>
      </c>
    </row>
    <row r="25258" spans="1:5" x14ac:dyDescent="0.25">
      <c r="A25258" t="s">
        <v>4249</v>
      </c>
      <c r="B25258" s="100" t="s">
        <v>6942</v>
      </c>
      <c r="C25258" s="100"/>
      <c r="D25258" s="124"/>
      <c r="E25258" s="157" t="e">
        <f>VLOOKUP(D25258,'SOAT LIQ'!$A$87:$C$3416,3,FALSE)</f>
        <v>#N/A</v>
      </c>
    </row>
    <row r="25259" spans="1:5" x14ac:dyDescent="0.25">
      <c r="A25259" t="s">
        <v>4249</v>
      </c>
      <c r="B25259" s="100" t="s">
        <v>6943</v>
      </c>
      <c r="C25259" s="100"/>
      <c r="D25259" s="124"/>
      <c r="E25259" s="157" t="e">
        <f>VLOOKUP(D25259,'SOAT LIQ'!$A$87:$C$3416,3,FALSE)</f>
        <v>#N/A</v>
      </c>
    </row>
    <row r="25260" spans="1:5" x14ac:dyDescent="0.25">
      <c r="A25260" t="s">
        <v>4249</v>
      </c>
      <c r="B25260" s="100" t="s">
        <v>6944</v>
      </c>
      <c r="C25260" s="100"/>
      <c r="D25260" s="124"/>
      <c r="E25260" s="157" t="e">
        <f>VLOOKUP(D25260,'SOAT LIQ'!$A$87:$C$3416,3,FALSE)</f>
        <v>#N/A</v>
      </c>
    </row>
    <row r="25261" spans="1:5" x14ac:dyDescent="0.25">
      <c r="A25261" t="s">
        <v>4249</v>
      </c>
      <c r="B25261" s="100" t="s">
        <v>6945</v>
      </c>
      <c r="C25261" s="100"/>
      <c r="D25261" s="124"/>
      <c r="E25261" s="157" t="e">
        <f>VLOOKUP(D25261,'SOAT LIQ'!$A$87:$C$3416,3,FALSE)</f>
        <v>#N/A</v>
      </c>
    </row>
    <row r="25262" spans="1:5" x14ac:dyDescent="0.25">
      <c r="A25262" t="s">
        <v>4249</v>
      </c>
      <c r="B25262" s="100" t="s">
        <v>6946</v>
      </c>
      <c r="C25262" s="100"/>
      <c r="D25262" s="124"/>
      <c r="E25262" s="157" t="e">
        <f>VLOOKUP(D25262,'SOAT LIQ'!$A$87:$C$3416,3,FALSE)</f>
        <v>#N/A</v>
      </c>
    </row>
    <row r="25263" spans="1:5" x14ac:dyDescent="0.25">
      <c r="A25263" t="s">
        <v>4249</v>
      </c>
      <c r="B25263" s="100" t="s">
        <v>6947</v>
      </c>
      <c r="C25263" s="100"/>
      <c r="D25263" s="124"/>
      <c r="E25263" s="157" t="e">
        <f>VLOOKUP(D25263,'SOAT LIQ'!$A$87:$C$3416,3,FALSE)</f>
        <v>#N/A</v>
      </c>
    </row>
    <row r="25264" spans="1:5" x14ac:dyDescent="0.25">
      <c r="A25264" t="s">
        <v>4249</v>
      </c>
      <c r="B25264" s="100" t="s">
        <v>6948</v>
      </c>
      <c r="C25264" s="100"/>
      <c r="D25264" s="124"/>
      <c r="E25264" s="157" t="e">
        <f>VLOOKUP(D25264,'SOAT LIQ'!$A$87:$C$3416,3,FALSE)</f>
        <v>#N/A</v>
      </c>
    </row>
    <row r="25265" spans="1:5" x14ac:dyDescent="0.25">
      <c r="A25265" t="s">
        <v>4249</v>
      </c>
      <c r="B25265" s="100" t="s">
        <v>6949</v>
      </c>
      <c r="C25265" s="100"/>
      <c r="D25265" s="124"/>
      <c r="E25265" s="157" t="e">
        <f>VLOOKUP(D25265,'SOAT LIQ'!$A$87:$C$3416,3,FALSE)</f>
        <v>#N/A</v>
      </c>
    </row>
    <row r="25266" spans="1:5" x14ac:dyDescent="0.25">
      <c r="A25266" t="s">
        <v>4249</v>
      </c>
      <c r="B25266" s="100" t="s">
        <v>6950</v>
      </c>
      <c r="C25266" s="100"/>
      <c r="D25266" s="124"/>
      <c r="E25266" s="157" t="e">
        <f>VLOOKUP(D25266,'SOAT LIQ'!$A$87:$C$3416,3,FALSE)</f>
        <v>#N/A</v>
      </c>
    </row>
    <row r="25267" spans="1:5" x14ac:dyDescent="0.25">
      <c r="A25267" t="s">
        <v>4249</v>
      </c>
      <c r="B25267" s="100" t="s">
        <v>6951</v>
      </c>
      <c r="C25267" s="100"/>
      <c r="D25267" s="124"/>
      <c r="E25267" s="157" t="e">
        <f>VLOOKUP(D25267,'SOAT LIQ'!$A$87:$C$3416,3,FALSE)</f>
        <v>#N/A</v>
      </c>
    </row>
    <row r="25268" spans="1:5" x14ac:dyDescent="0.25">
      <c r="A25268" t="s">
        <v>4249</v>
      </c>
      <c r="B25268" s="100" t="s">
        <v>6952</v>
      </c>
      <c r="C25268" s="100"/>
      <c r="D25268" s="124"/>
      <c r="E25268" s="157" t="e">
        <f>VLOOKUP(D25268,'SOAT LIQ'!$A$87:$C$3416,3,FALSE)</f>
        <v>#N/A</v>
      </c>
    </row>
    <row r="25269" spans="1:5" x14ac:dyDescent="0.25">
      <c r="A25269" t="s">
        <v>4249</v>
      </c>
      <c r="B25269" s="100" t="s">
        <v>6953</v>
      </c>
      <c r="C25269" s="100"/>
      <c r="D25269" s="124"/>
      <c r="E25269" s="157" t="e">
        <f>VLOOKUP(D25269,'SOAT LIQ'!$A$87:$C$3416,3,FALSE)</f>
        <v>#N/A</v>
      </c>
    </row>
    <row r="25270" spans="1:5" x14ac:dyDescent="0.25">
      <c r="A25270" t="s">
        <v>4249</v>
      </c>
      <c r="B25270" s="100" t="s">
        <v>6954</v>
      </c>
      <c r="C25270" s="100"/>
      <c r="D25270" s="124"/>
      <c r="E25270" s="157" t="e">
        <f>VLOOKUP(D25270,'SOAT LIQ'!$A$87:$C$3416,3,FALSE)</f>
        <v>#N/A</v>
      </c>
    </row>
    <row r="25271" spans="1:5" x14ac:dyDescent="0.25">
      <c r="A25271" t="s">
        <v>4249</v>
      </c>
      <c r="B25271" s="100" t="s">
        <v>6955</v>
      </c>
      <c r="C25271" s="100"/>
      <c r="D25271" s="124"/>
      <c r="E25271" s="157" t="e">
        <f>VLOOKUP(D25271,'SOAT LIQ'!$A$87:$C$3416,3,FALSE)</f>
        <v>#N/A</v>
      </c>
    </row>
    <row r="25272" spans="1:5" x14ac:dyDescent="0.25">
      <c r="A25272" t="s">
        <v>4249</v>
      </c>
      <c r="B25272" s="100" t="s">
        <v>6956</v>
      </c>
      <c r="C25272" s="100"/>
      <c r="D25272" s="124"/>
      <c r="E25272" s="157" t="e">
        <f>VLOOKUP(D25272,'SOAT LIQ'!$A$87:$C$3416,3,FALSE)</f>
        <v>#N/A</v>
      </c>
    </row>
    <row r="25273" spans="1:5" x14ac:dyDescent="0.25">
      <c r="A25273" t="s">
        <v>4249</v>
      </c>
      <c r="B25273" s="100" t="s">
        <v>6957</v>
      </c>
      <c r="C25273" s="100"/>
      <c r="D25273" s="124"/>
      <c r="E25273" s="157" t="e">
        <f>VLOOKUP(D25273,'SOAT LIQ'!$A$87:$C$3416,3,FALSE)</f>
        <v>#N/A</v>
      </c>
    </row>
    <row r="25274" spans="1:5" x14ac:dyDescent="0.25">
      <c r="A25274" t="s">
        <v>4249</v>
      </c>
      <c r="B25274" s="100" t="s">
        <v>6958</v>
      </c>
      <c r="C25274" s="100"/>
      <c r="D25274" s="124"/>
      <c r="E25274" s="157" t="e">
        <f>VLOOKUP(D25274,'SOAT LIQ'!$A$87:$C$3416,3,FALSE)</f>
        <v>#N/A</v>
      </c>
    </row>
    <row r="25275" spans="1:5" x14ac:dyDescent="0.25">
      <c r="A25275" t="s">
        <v>4249</v>
      </c>
      <c r="B25275" s="100" t="s">
        <v>6959</v>
      </c>
      <c r="C25275" s="100"/>
      <c r="D25275" s="124"/>
      <c r="E25275" s="157" t="e">
        <f>VLOOKUP(D25275,'SOAT LIQ'!$A$87:$C$3416,3,FALSE)</f>
        <v>#N/A</v>
      </c>
    </row>
    <row r="25276" spans="1:5" x14ac:dyDescent="0.25">
      <c r="A25276" t="s">
        <v>4249</v>
      </c>
      <c r="B25276" s="100" t="s">
        <v>6960</v>
      </c>
      <c r="C25276" s="100"/>
      <c r="D25276" s="124"/>
      <c r="E25276" s="157" t="e">
        <f>VLOOKUP(D25276,'SOAT LIQ'!$A$87:$C$3416,3,FALSE)</f>
        <v>#N/A</v>
      </c>
    </row>
    <row r="25277" spans="1:5" x14ac:dyDescent="0.25">
      <c r="A25277" t="s">
        <v>4249</v>
      </c>
      <c r="B25277" s="100" t="s">
        <v>6961</v>
      </c>
      <c r="C25277" s="100"/>
      <c r="D25277" s="124"/>
      <c r="E25277" s="157" t="e">
        <f>VLOOKUP(D25277,'SOAT LIQ'!$A$87:$C$3416,3,FALSE)</f>
        <v>#N/A</v>
      </c>
    </row>
    <row r="25278" spans="1:5" x14ac:dyDescent="0.25">
      <c r="A25278" t="s">
        <v>4249</v>
      </c>
      <c r="B25278" s="100" t="s">
        <v>6962</v>
      </c>
      <c r="C25278" s="100"/>
      <c r="D25278" s="124"/>
      <c r="E25278" s="157" t="e">
        <f>VLOOKUP(D25278,'SOAT LIQ'!$A$87:$C$3416,3,FALSE)</f>
        <v>#N/A</v>
      </c>
    </row>
    <row r="25279" spans="1:5" x14ac:dyDescent="0.25">
      <c r="A25279" t="s">
        <v>4249</v>
      </c>
      <c r="B25279" s="100" t="s">
        <v>6963</v>
      </c>
      <c r="C25279" s="100"/>
      <c r="D25279" s="124"/>
      <c r="E25279" s="157" t="e">
        <f>VLOOKUP(D25279,'SOAT LIQ'!$A$87:$C$3416,3,FALSE)</f>
        <v>#N/A</v>
      </c>
    </row>
    <row r="25280" spans="1:5" x14ac:dyDescent="0.25">
      <c r="A25280" t="s">
        <v>4249</v>
      </c>
      <c r="B25280" s="100" t="s">
        <v>6971</v>
      </c>
      <c r="C25280" s="100"/>
      <c r="D25280" s="124"/>
      <c r="E25280" s="157" t="e">
        <f>VLOOKUP(D25280,'SOAT LIQ'!$A$87:$C$3416,3,FALSE)</f>
        <v>#N/A</v>
      </c>
    </row>
    <row r="25281" spans="1:5" x14ac:dyDescent="0.25">
      <c r="A25281" t="s">
        <v>4249</v>
      </c>
      <c r="B25281" s="100" t="s">
        <v>6972</v>
      </c>
      <c r="C25281" s="100"/>
      <c r="D25281" s="124"/>
      <c r="E25281" s="157" t="e">
        <f>VLOOKUP(D25281,'SOAT LIQ'!$A$87:$C$3416,3,FALSE)</f>
        <v>#N/A</v>
      </c>
    </row>
    <row r="25282" spans="1:5" x14ac:dyDescent="0.25">
      <c r="A25282" t="s">
        <v>4249</v>
      </c>
      <c r="B25282" s="100" t="s">
        <v>6973</v>
      </c>
      <c r="C25282" s="100"/>
      <c r="D25282" s="124"/>
      <c r="E25282" s="157" t="e">
        <f>VLOOKUP(D25282,'SOAT LIQ'!$A$87:$C$3416,3,FALSE)</f>
        <v>#N/A</v>
      </c>
    </row>
    <row r="25283" spans="1:5" x14ac:dyDescent="0.25">
      <c r="A25283" t="s">
        <v>4249</v>
      </c>
      <c r="B25283" s="100" t="s">
        <v>6974</v>
      </c>
      <c r="C25283" s="100"/>
      <c r="D25283" s="124"/>
      <c r="E25283" s="157" t="e">
        <f>VLOOKUP(D25283,'SOAT LIQ'!$A$87:$C$3416,3,FALSE)</f>
        <v>#N/A</v>
      </c>
    </row>
    <row r="25284" spans="1:5" x14ac:dyDescent="0.25">
      <c r="A25284" t="s">
        <v>4249</v>
      </c>
      <c r="B25284" s="100" t="s">
        <v>6975</v>
      </c>
      <c r="C25284" s="100"/>
      <c r="D25284" s="124"/>
      <c r="E25284" s="157" t="e">
        <f>VLOOKUP(D25284,'SOAT LIQ'!$A$87:$C$3416,3,FALSE)</f>
        <v>#N/A</v>
      </c>
    </row>
    <row r="25285" spans="1:5" x14ac:dyDescent="0.25">
      <c r="A25285" t="s">
        <v>4249</v>
      </c>
      <c r="B25285" s="100" t="s">
        <v>6980</v>
      </c>
      <c r="C25285" s="100"/>
      <c r="D25285" s="124"/>
      <c r="E25285" s="157" t="e">
        <f>VLOOKUP(D25285,'SOAT LIQ'!$A$87:$C$3416,3,FALSE)</f>
        <v>#N/A</v>
      </c>
    </row>
    <row r="25286" spans="1:5" x14ac:dyDescent="0.25">
      <c r="A25286" t="s">
        <v>4249</v>
      </c>
      <c r="B25286" s="100" t="s">
        <v>6981</v>
      </c>
      <c r="C25286" s="100"/>
      <c r="D25286" s="124"/>
      <c r="E25286" s="157" t="e">
        <f>VLOOKUP(D25286,'SOAT LIQ'!$A$87:$C$3416,3,FALSE)</f>
        <v>#N/A</v>
      </c>
    </row>
    <row r="25287" spans="1:5" x14ac:dyDescent="0.25">
      <c r="A25287" t="s">
        <v>4249</v>
      </c>
      <c r="B25287" s="100" t="s">
        <v>6984</v>
      </c>
      <c r="C25287" s="100"/>
      <c r="D25287" s="124"/>
      <c r="E25287" s="157" t="e">
        <f>VLOOKUP(D25287,'SOAT LIQ'!$A$87:$C$3416,3,FALSE)</f>
        <v>#N/A</v>
      </c>
    </row>
    <row r="25288" spans="1:5" x14ac:dyDescent="0.25">
      <c r="A25288" t="s">
        <v>4249</v>
      </c>
      <c r="B25288" s="100" t="s">
        <v>6985</v>
      </c>
      <c r="C25288" s="100"/>
      <c r="D25288" s="124"/>
      <c r="E25288" s="157" t="e">
        <f>VLOOKUP(D25288,'SOAT LIQ'!$A$87:$C$3416,3,FALSE)</f>
        <v>#N/A</v>
      </c>
    </row>
    <row r="25289" spans="1:5" x14ac:dyDescent="0.25">
      <c r="A25289" t="s">
        <v>4249</v>
      </c>
      <c r="B25289" s="100" t="s">
        <v>7003</v>
      </c>
      <c r="C25289" s="100"/>
      <c r="D25289" s="124"/>
      <c r="E25289" s="157" t="e">
        <f>VLOOKUP(D25289,'SOAT LIQ'!$A$87:$C$3416,3,FALSE)</f>
        <v>#N/A</v>
      </c>
    </row>
    <row r="25290" spans="1:5" x14ac:dyDescent="0.25">
      <c r="A25290" t="s">
        <v>4249</v>
      </c>
      <c r="B25290" s="100" t="s">
        <v>7004</v>
      </c>
      <c r="C25290" s="100"/>
      <c r="D25290" s="124"/>
      <c r="E25290" s="157" t="e">
        <f>VLOOKUP(D25290,'SOAT LIQ'!$A$87:$C$3416,3,FALSE)</f>
        <v>#N/A</v>
      </c>
    </row>
    <row r="25291" spans="1:5" x14ac:dyDescent="0.25">
      <c r="A25291" t="s">
        <v>4249</v>
      </c>
      <c r="B25291" s="100" t="s">
        <v>7005</v>
      </c>
      <c r="C25291" s="100"/>
      <c r="D25291" s="124"/>
      <c r="E25291" s="157" t="e">
        <f>VLOOKUP(D25291,'SOAT LIQ'!$A$87:$C$3416,3,FALSE)</f>
        <v>#N/A</v>
      </c>
    </row>
    <row r="25292" spans="1:5" x14ac:dyDescent="0.25">
      <c r="A25292" t="s">
        <v>4249</v>
      </c>
      <c r="B25292" s="100" t="s">
        <v>7020</v>
      </c>
      <c r="C25292" s="100"/>
      <c r="D25292" s="124"/>
      <c r="E25292" s="157" t="e">
        <f>VLOOKUP(D25292,'SOAT LIQ'!$A$87:$C$3416,3,FALSE)</f>
        <v>#N/A</v>
      </c>
    </row>
    <row r="25293" spans="1:5" x14ac:dyDescent="0.25">
      <c r="A25293" t="s">
        <v>4249</v>
      </c>
      <c r="B25293" s="100" t="s">
        <v>7105</v>
      </c>
      <c r="C25293" s="100"/>
      <c r="D25293" s="124"/>
      <c r="E25293" s="157" t="e">
        <f>VLOOKUP(D25293,'SOAT LIQ'!$A$87:$C$3416,3,FALSE)</f>
        <v>#N/A</v>
      </c>
    </row>
    <row r="25294" spans="1:5" x14ac:dyDescent="0.25">
      <c r="A25294" t="s">
        <v>4249</v>
      </c>
      <c r="B25294" s="100" t="s">
        <v>7106</v>
      </c>
      <c r="C25294" s="100"/>
      <c r="D25294" s="124"/>
      <c r="E25294" s="157" t="e">
        <f>VLOOKUP(D25294,'SOAT LIQ'!$A$87:$C$3416,3,FALSE)</f>
        <v>#N/A</v>
      </c>
    </row>
    <row r="25295" spans="1:5" x14ac:dyDescent="0.25">
      <c r="A25295" t="s">
        <v>4249</v>
      </c>
      <c r="B25295" s="100" t="s">
        <v>7107</v>
      </c>
      <c r="C25295" s="100"/>
      <c r="D25295" s="124"/>
      <c r="E25295" s="157" t="e">
        <f>VLOOKUP(D25295,'SOAT LIQ'!$A$87:$C$3416,3,FALSE)</f>
        <v>#N/A</v>
      </c>
    </row>
    <row r="25296" spans="1:5" x14ac:dyDescent="0.25">
      <c r="A25296" t="s">
        <v>4249</v>
      </c>
      <c r="B25296" s="100" t="s">
        <v>7110</v>
      </c>
      <c r="C25296" s="100"/>
      <c r="D25296" s="124"/>
      <c r="E25296" s="157" t="e">
        <f>VLOOKUP(D25296,'SOAT LIQ'!$A$87:$C$3416,3,FALSE)</f>
        <v>#N/A</v>
      </c>
    </row>
    <row r="25297" spans="1:5" x14ac:dyDescent="0.25">
      <c r="A25297" t="s">
        <v>4249</v>
      </c>
      <c r="B25297" s="100" t="s">
        <v>7111</v>
      </c>
      <c r="C25297" s="100"/>
      <c r="D25297" s="124"/>
      <c r="E25297" s="157" t="e">
        <f>VLOOKUP(D25297,'SOAT LIQ'!$A$87:$C$3416,3,FALSE)</f>
        <v>#N/A</v>
      </c>
    </row>
    <row r="25298" spans="1:5" x14ac:dyDescent="0.25">
      <c r="A25298" t="s">
        <v>4249</v>
      </c>
      <c r="B25298" s="100" t="s">
        <v>7112</v>
      </c>
      <c r="C25298" s="100"/>
      <c r="D25298" s="124"/>
      <c r="E25298" s="157" t="e">
        <f>VLOOKUP(D25298,'SOAT LIQ'!$A$87:$C$3416,3,FALSE)</f>
        <v>#N/A</v>
      </c>
    </row>
    <row r="25299" spans="1:5" x14ac:dyDescent="0.25">
      <c r="A25299" t="s">
        <v>4249</v>
      </c>
      <c r="B25299" s="100" t="s">
        <v>7114</v>
      </c>
      <c r="C25299" s="100"/>
      <c r="D25299" s="124"/>
      <c r="E25299" s="157" t="e">
        <f>VLOOKUP(D25299,'SOAT LIQ'!$A$87:$C$3416,3,FALSE)</f>
        <v>#N/A</v>
      </c>
    </row>
    <row r="25300" spans="1:5" x14ac:dyDescent="0.25">
      <c r="A25300" t="s">
        <v>4249</v>
      </c>
      <c r="B25300" s="100" t="s">
        <v>7115</v>
      </c>
      <c r="C25300" s="100"/>
      <c r="D25300" s="124"/>
      <c r="E25300" s="157" t="e">
        <f>VLOOKUP(D25300,'SOAT LIQ'!$A$87:$C$3416,3,FALSE)</f>
        <v>#N/A</v>
      </c>
    </row>
    <row r="25301" spans="1:5" x14ac:dyDescent="0.25">
      <c r="A25301" t="s">
        <v>4249</v>
      </c>
      <c r="B25301" s="100" t="s">
        <v>7116</v>
      </c>
      <c r="C25301" s="100"/>
      <c r="D25301" s="124"/>
      <c r="E25301" s="157" t="e">
        <f>VLOOKUP(D25301,'SOAT LIQ'!$A$87:$C$3416,3,FALSE)</f>
        <v>#N/A</v>
      </c>
    </row>
    <row r="25302" spans="1:5" x14ac:dyDescent="0.25">
      <c r="A25302" t="s">
        <v>4249</v>
      </c>
      <c r="B25302" s="100" t="s">
        <v>7127</v>
      </c>
      <c r="C25302" s="100"/>
      <c r="D25302" s="124"/>
      <c r="E25302" s="157" t="e">
        <f>VLOOKUP(D25302,'SOAT LIQ'!$A$87:$C$3416,3,FALSE)</f>
        <v>#N/A</v>
      </c>
    </row>
    <row r="25303" spans="1:5" x14ac:dyDescent="0.25">
      <c r="A25303" t="s">
        <v>4249</v>
      </c>
      <c r="B25303" s="100" t="s">
        <v>15529</v>
      </c>
      <c r="C25303" s="100"/>
      <c r="D25303" s="124"/>
      <c r="E25303" s="157" t="e">
        <f>VLOOKUP(D25303,'SOAT LIQ'!$A$87:$C$3416,3,FALSE)</f>
        <v>#N/A</v>
      </c>
    </row>
    <row r="25304" spans="1:5" x14ac:dyDescent="0.25">
      <c r="A25304" t="s">
        <v>4249</v>
      </c>
      <c r="B25304" s="100" t="s">
        <v>18597</v>
      </c>
      <c r="C25304" s="100"/>
      <c r="D25304" s="124"/>
      <c r="E25304" s="157" t="e">
        <f>VLOOKUP(D25304,'SOAT LIQ'!$A$87:$C$3416,3,FALSE)</f>
        <v>#N/A</v>
      </c>
    </row>
    <row r="25305" spans="1:5" x14ac:dyDescent="0.25">
      <c r="A25305" t="s">
        <v>4249</v>
      </c>
      <c r="B25305" s="100" t="s">
        <v>18598</v>
      </c>
      <c r="C25305" s="100"/>
      <c r="D25305" s="124"/>
      <c r="E25305" s="157" t="e">
        <f>VLOOKUP(D25305,'SOAT LIQ'!$A$87:$C$3416,3,FALSE)</f>
        <v>#N/A</v>
      </c>
    </row>
    <row r="25306" spans="1:5" x14ac:dyDescent="0.25">
      <c r="A25306" t="s">
        <v>4249</v>
      </c>
      <c r="B25306" s="100" t="s">
        <v>18599</v>
      </c>
      <c r="C25306" s="100"/>
      <c r="D25306" s="124"/>
      <c r="E25306" s="157" t="e">
        <f>VLOOKUP(D25306,'SOAT LIQ'!$A$87:$C$3416,3,FALSE)</f>
        <v>#N/A</v>
      </c>
    </row>
    <row r="25307" spans="1:5" x14ac:dyDescent="0.25">
      <c r="A25307" t="s">
        <v>4249</v>
      </c>
      <c r="B25307" s="100" t="s">
        <v>18600</v>
      </c>
      <c r="C25307" s="100"/>
      <c r="D25307" s="124"/>
      <c r="E25307" s="157" t="e">
        <f>VLOOKUP(D25307,'SOAT LIQ'!$A$87:$C$3416,3,FALSE)</f>
        <v>#N/A</v>
      </c>
    </row>
    <row r="25308" spans="1:5" x14ac:dyDescent="0.25">
      <c r="A25308" t="s">
        <v>4249</v>
      </c>
      <c r="B25308" s="100" t="s">
        <v>18601</v>
      </c>
      <c r="C25308" s="100"/>
      <c r="D25308" s="124"/>
      <c r="E25308" s="157" t="e">
        <f>VLOOKUP(D25308,'SOAT LIQ'!$A$87:$C$3416,3,FALSE)</f>
        <v>#N/A</v>
      </c>
    </row>
    <row r="25309" spans="1:5" x14ac:dyDescent="0.25">
      <c r="A25309" t="s">
        <v>4249</v>
      </c>
      <c r="B25309" s="100" t="s">
        <v>18602</v>
      </c>
      <c r="C25309" s="100"/>
      <c r="D25309" s="124"/>
      <c r="E25309" s="157" t="e">
        <f>VLOOKUP(D25309,'SOAT LIQ'!$A$87:$C$3416,3,FALSE)</f>
        <v>#N/A</v>
      </c>
    </row>
    <row r="25310" spans="1:5" x14ac:dyDescent="0.25">
      <c r="A25310" t="s">
        <v>4249</v>
      </c>
      <c r="B25310" s="100" t="s">
        <v>18603</v>
      </c>
      <c r="C25310" s="100"/>
      <c r="D25310" s="124"/>
      <c r="E25310" s="157" t="e">
        <f>VLOOKUP(D25310,'SOAT LIQ'!$A$87:$C$3416,3,FALSE)</f>
        <v>#N/A</v>
      </c>
    </row>
    <row r="25311" spans="1:5" x14ac:dyDescent="0.25">
      <c r="A25311" t="s">
        <v>4249</v>
      </c>
      <c r="B25311" s="100" t="s">
        <v>18604</v>
      </c>
      <c r="C25311" s="100"/>
      <c r="D25311" s="124"/>
      <c r="E25311" s="157" t="e">
        <f>VLOOKUP(D25311,'SOAT LIQ'!$A$87:$C$3416,3,FALSE)</f>
        <v>#N/A</v>
      </c>
    </row>
    <row r="25312" spans="1:5" x14ac:dyDescent="0.25">
      <c r="A25312" t="s">
        <v>4249</v>
      </c>
      <c r="B25312" s="100" t="s">
        <v>18605</v>
      </c>
      <c r="C25312" s="100"/>
      <c r="D25312" s="124"/>
      <c r="E25312" s="157" t="e">
        <f>VLOOKUP(D25312,'SOAT LIQ'!$A$87:$C$3416,3,FALSE)</f>
        <v>#N/A</v>
      </c>
    </row>
    <row r="25313" spans="1:5" x14ac:dyDescent="0.25">
      <c r="A25313" t="s">
        <v>4249</v>
      </c>
      <c r="B25313" s="100" t="s">
        <v>18606</v>
      </c>
      <c r="C25313" s="100"/>
      <c r="D25313" s="124"/>
      <c r="E25313" s="157" t="e">
        <f>VLOOKUP(D25313,'SOAT LIQ'!$A$87:$C$3416,3,FALSE)</f>
        <v>#N/A</v>
      </c>
    </row>
    <row r="25314" spans="1:5" x14ac:dyDescent="0.25">
      <c r="A25314" t="s">
        <v>4249</v>
      </c>
      <c r="B25314" s="100" t="s">
        <v>18607</v>
      </c>
      <c r="C25314" s="100"/>
      <c r="D25314" s="124"/>
      <c r="E25314" s="157" t="e">
        <f>VLOOKUP(D25314,'SOAT LIQ'!$A$87:$C$3416,3,FALSE)</f>
        <v>#N/A</v>
      </c>
    </row>
    <row r="25315" spans="1:5" x14ac:dyDescent="0.25">
      <c r="A25315" t="s">
        <v>4249</v>
      </c>
      <c r="B25315" s="100" t="s">
        <v>18608</v>
      </c>
      <c r="C25315" s="100"/>
      <c r="D25315" s="124"/>
      <c r="E25315" s="157" t="e">
        <f>VLOOKUP(D25315,'SOAT LIQ'!$A$87:$C$3416,3,FALSE)</f>
        <v>#N/A</v>
      </c>
    </row>
    <row r="25316" spans="1:5" x14ac:dyDescent="0.25">
      <c r="A25316" t="s">
        <v>4249</v>
      </c>
      <c r="B25316" s="100" t="s">
        <v>18609</v>
      </c>
      <c r="C25316" s="100"/>
      <c r="D25316" s="124"/>
      <c r="E25316" s="157" t="e">
        <f>VLOOKUP(D25316,'SOAT LIQ'!$A$87:$C$3416,3,FALSE)</f>
        <v>#N/A</v>
      </c>
    </row>
    <row r="25317" spans="1:5" x14ac:dyDescent="0.25">
      <c r="A25317" t="s">
        <v>4249</v>
      </c>
      <c r="B25317" s="100" t="s">
        <v>18610</v>
      </c>
      <c r="C25317" s="100"/>
      <c r="D25317" s="124"/>
      <c r="E25317" s="157" t="e">
        <f>VLOOKUP(D25317,'SOAT LIQ'!$A$87:$C$3416,3,FALSE)</f>
        <v>#N/A</v>
      </c>
    </row>
    <row r="25318" spans="1:5" x14ac:dyDescent="0.25">
      <c r="A25318" t="s">
        <v>4249</v>
      </c>
      <c r="B25318" s="100" t="s">
        <v>18611</v>
      </c>
      <c r="C25318" s="100"/>
      <c r="D25318" s="124"/>
      <c r="E25318" s="157" t="e">
        <f>VLOOKUP(D25318,'SOAT LIQ'!$A$87:$C$3416,3,FALSE)</f>
        <v>#N/A</v>
      </c>
    </row>
    <row r="25319" spans="1:5" x14ac:dyDescent="0.25">
      <c r="A25319" t="s">
        <v>4249</v>
      </c>
      <c r="B25319" s="100" t="s">
        <v>18612</v>
      </c>
      <c r="C25319" s="100"/>
      <c r="D25319" s="124"/>
      <c r="E25319" s="157" t="e">
        <f>VLOOKUP(D25319,'SOAT LIQ'!$A$87:$C$3416,3,FALSE)</f>
        <v>#N/A</v>
      </c>
    </row>
    <row r="25320" spans="1:5" x14ac:dyDescent="0.25">
      <c r="A25320" t="s">
        <v>4249</v>
      </c>
      <c r="B25320" s="100" t="s">
        <v>18613</v>
      </c>
      <c r="C25320" s="100"/>
      <c r="D25320" s="124"/>
      <c r="E25320" s="157" t="e">
        <f>VLOOKUP(D25320,'SOAT LIQ'!$A$87:$C$3416,3,FALSE)</f>
        <v>#N/A</v>
      </c>
    </row>
    <row r="25321" spans="1:5" x14ac:dyDescent="0.25">
      <c r="A25321" t="s">
        <v>4249</v>
      </c>
      <c r="B25321" s="100" t="s">
        <v>18614</v>
      </c>
      <c r="C25321" s="100"/>
      <c r="D25321" s="124"/>
      <c r="E25321" s="157" t="e">
        <f>VLOOKUP(D25321,'SOAT LIQ'!$A$87:$C$3416,3,FALSE)</f>
        <v>#N/A</v>
      </c>
    </row>
    <row r="25322" spans="1:5" x14ac:dyDescent="0.25">
      <c r="A25322" t="s">
        <v>4249</v>
      </c>
      <c r="B25322" s="100" t="s">
        <v>18615</v>
      </c>
      <c r="C25322" s="100"/>
      <c r="D25322" s="124"/>
      <c r="E25322" s="157" t="e">
        <f>VLOOKUP(D25322,'SOAT LIQ'!$A$87:$C$3416,3,FALSE)</f>
        <v>#N/A</v>
      </c>
    </row>
    <row r="25323" spans="1:5" x14ac:dyDescent="0.25">
      <c r="A25323" t="s">
        <v>4249</v>
      </c>
      <c r="B25323" s="100" t="s">
        <v>18616</v>
      </c>
      <c r="C25323" s="100"/>
      <c r="D25323" s="124"/>
      <c r="E25323" s="157" t="e">
        <f>VLOOKUP(D25323,'SOAT LIQ'!$A$87:$C$3416,3,FALSE)</f>
        <v>#N/A</v>
      </c>
    </row>
    <row r="25324" spans="1:5" x14ac:dyDescent="0.25">
      <c r="A25324" t="s">
        <v>4249</v>
      </c>
      <c r="B25324" s="100" t="s">
        <v>18617</v>
      </c>
      <c r="C25324" s="100"/>
      <c r="D25324" s="124"/>
      <c r="E25324" s="157" t="e">
        <f>VLOOKUP(D25324,'SOAT LIQ'!$A$87:$C$3416,3,FALSE)</f>
        <v>#N/A</v>
      </c>
    </row>
    <row r="25325" spans="1:5" x14ac:dyDescent="0.25">
      <c r="A25325" t="s">
        <v>4249</v>
      </c>
      <c r="B25325" s="100" t="s">
        <v>18618</v>
      </c>
      <c r="C25325" s="100"/>
      <c r="D25325" s="124"/>
      <c r="E25325" s="157" t="e">
        <f>VLOOKUP(D25325,'SOAT LIQ'!$A$87:$C$3416,3,FALSE)</f>
        <v>#N/A</v>
      </c>
    </row>
    <row r="25326" spans="1:5" x14ac:dyDescent="0.25">
      <c r="A25326" t="s">
        <v>4249</v>
      </c>
      <c r="B25326" s="100" t="s">
        <v>18619</v>
      </c>
      <c r="C25326" s="100"/>
      <c r="D25326" s="124"/>
      <c r="E25326" s="157" t="e">
        <f>VLOOKUP(D25326,'SOAT LIQ'!$A$87:$C$3416,3,FALSE)</f>
        <v>#N/A</v>
      </c>
    </row>
    <row r="25327" spans="1:5" x14ac:dyDescent="0.25">
      <c r="A25327" t="s">
        <v>4249</v>
      </c>
      <c r="B25327" s="100" t="s">
        <v>18620</v>
      </c>
      <c r="C25327" s="100"/>
      <c r="D25327" s="124"/>
      <c r="E25327" s="157" t="e">
        <f>VLOOKUP(D25327,'SOAT LIQ'!$A$87:$C$3416,3,FALSE)</f>
        <v>#N/A</v>
      </c>
    </row>
    <row r="25328" spans="1:5" x14ac:dyDescent="0.25">
      <c r="A25328" t="s">
        <v>4249</v>
      </c>
      <c r="B25328" s="100" t="s">
        <v>18621</v>
      </c>
      <c r="C25328" s="100"/>
      <c r="D25328" s="124"/>
      <c r="E25328" s="157" t="e">
        <f>VLOOKUP(D25328,'SOAT LIQ'!$A$87:$C$3416,3,FALSE)</f>
        <v>#N/A</v>
      </c>
    </row>
    <row r="25329" spans="1:5" x14ac:dyDescent="0.25">
      <c r="A25329" t="s">
        <v>4249</v>
      </c>
      <c r="B25329" s="100" t="s">
        <v>18622</v>
      </c>
      <c r="C25329" s="100"/>
      <c r="D25329" s="124"/>
      <c r="E25329" s="157" t="e">
        <f>VLOOKUP(D25329,'SOAT LIQ'!$A$87:$C$3416,3,FALSE)</f>
        <v>#N/A</v>
      </c>
    </row>
    <row r="25330" spans="1:5" x14ac:dyDescent="0.25">
      <c r="A25330" t="s">
        <v>4249</v>
      </c>
      <c r="B25330" s="100" t="s">
        <v>18623</v>
      </c>
      <c r="C25330" s="100"/>
      <c r="D25330" s="124"/>
      <c r="E25330" s="157" t="e">
        <f>VLOOKUP(D25330,'SOAT LIQ'!$A$87:$C$3416,3,FALSE)</f>
        <v>#N/A</v>
      </c>
    </row>
    <row r="25331" spans="1:5" x14ac:dyDescent="0.25">
      <c r="A25331" t="s">
        <v>4249</v>
      </c>
      <c r="B25331" s="100" t="s">
        <v>18624</v>
      </c>
      <c r="C25331" s="100"/>
      <c r="D25331" s="124"/>
      <c r="E25331" s="157" t="e">
        <f>VLOOKUP(D25331,'SOAT LIQ'!$A$87:$C$3416,3,FALSE)</f>
        <v>#N/A</v>
      </c>
    </row>
    <row r="25332" spans="1:5" x14ac:dyDescent="0.25">
      <c r="A25332" t="s">
        <v>4249</v>
      </c>
      <c r="B25332" s="100" t="s">
        <v>18625</v>
      </c>
      <c r="C25332" s="100"/>
      <c r="D25332" s="124"/>
      <c r="E25332" s="157" t="e">
        <f>VLOOKUP(D25332,'SOAT LIQ'!$A$87:$C$3416,3,FALSE)</f>
        <v>#N/A</v>
      </c>
    </row>
    <row r="25333" spans="1:5" x14ac:dyDescent="0.25">
      <c r="A25333" t="s">
        <v>4249</v>
      </c>
      <c r="B25333" s="100" t="s">
        <v>18626</v>
      </c>
      <c r="C25333" s="100"/>
      <c r="D25333" s="124"/>
      <c r="E25333" s="157" t="e">
        <f>VLOOKUP(D25333,'SOAT LIQ'!$A$87:$C$3416,3,FALSE)</f>
        <v>#N/A</v>
      </c>
    </row>
    <row r="25334" spans="1:5" x14ac:dyDescent="0.25">
      <c r="A25334" t="s">
        <v>4249</v>
      </c>
      <c r="B25334" s="100" t="s">
        <v>18627</v>
      </c>
      <c r="C25334" s="100"/>
      <c r="D25334" s="124"/>
      <c r="E25334" s="157" t="e">
        <f>VLOOKUP(D25334,'SOAT LIQ'!$A$87:$C$3416,3,FALSE)</f>
        <v>#N/A</v>
      </c>
    </row>
    <row r="25335" spans="1:5" x14ac:dyDescent="0.25">
      <c r="A25335" t="s">
        <v>4249</v>
      </c>
      <c r="B25335" s="100" t="s">
        <v>18628</v>
      </c>
      <c r="C25335" s="100"/>
      <c r="D25335" s="124"/>
      <c r="E25335" s="157" t="e">
        <f>VLOOKUP(D25335,'SOAT LIQ'!$A$87:$C$3416,3,FALSE)</f>
        <v>#N/A</v>
      </c>
    </row>
    <row r="25336" spans="1:5" x14ac:dyDescent="0.25">
      <c r="A25336" t="s">
        <v>4249</v>
      </c>
      <c r="B25336" s="100" t="s">
        <v>18629</v>
      </c>
      <c r="C25336" s="100"/>
      <c r="D25336" s="124"/>
      <c r="E25336" s="157" t="e">
        <f>VLOOKUP(D25336,'SOAT LIQ'!$A$87:$C$3416,3,FALSE)</f>
        <v>#N/A</v>
      </c>
    </row>
    <row r="25337" spans="1:5" x14ac:dyDescent="0.25">
      <c r="A25337" t="s">
        <v>4249</v>
      </c>
      <c r="B25337" s="100" t="s">
        <v>18630</v>
      </c>
      <c r="C25337" s="100"/>
      <c r="D25337" s="124"/>
      <c r="E25337" s="157" t="e">
        <f>VLOOKUP(D25337,'SOAT LIQ'!$A$87:$C$3416,3,FALSE)</f>
        <v>#N/A</v>
      </c>
    </row>
    <row r="25338" spans="1:5" x14ac:dyDescent="0.25">
      <c r="A25338" t="s">
        <v>4249</v>
      </c>
      <c r="B25338" s="100" t="s">
        <v>18631</v>
      </c>
      <c r="C25338" s="100"/>
      <c r="D25338" s="124"/>
      <c r="E25338" s="157" t="e">
        <f>VLOOKUP(D25338,'SOAT LIQ'!$A$87:$C$3416,3,FALSE)</f>
        <v>#N/A</v>
      </c>
    </row>
    <row r="25339" spans="1:5" x14ac:dyDescent="0.25">
      <c r="A25339" t="s">
        <v>4249</v>
      </c>
      <c r="B25339" s="100" t="s">
        <v>18632</v>
      </c>
      <c r="C25339" s="100"/>
      <c r="D25339" s="124"/>
      <c r="E25339" s="157" t="e">
        <f>VLOOKUP(D25339,'SOAT LIQ'!$A$87:$C$3416,3,FALSE)</f>
        <v>#N/A</v>
      </c>
    </row>
    <row r="25340" spans="1:5" x14ac:dyDescent="0.25">
      <c r="A25340" t="s">
        <v>4249</v>
      </c>
      <c r="B25340" s="100" t="s">
        <v>18633</v>
      </c>
      <c r="C25340" s="100"/>
      <c r="D25340" s="124"/>
      <c r="E25340" s="157" t="e">
        <f>VLOOKUP(D25340,'SOAT LIQ'!$A$87:$C$3416,3,FALSE)</f>
        <v>#N/A</v>
      </c>
    </row>
    <row r="25341" spans="1:5" x14ac:dyDescent="0.25">
      <c r="A25341" t="s">
        <v>4249</v>
      </c>
      <c r="B25341" s="100" t="s">
        <v>18634</v>
      </c>
      <c r="C25341" s="100"/>
      <c r="D25341" s="124"/>
      <c r="E25341" s="157" t="e">
        <f>VLOOKUP(D25341,'SOAT LIQ'!$A$87:$C$3416,3,FALSE)</f>
        <v>#N/A</v>
      </c>
    </row>
    <row r="25342" spans="1:5" x14ac:dyDescent="0.25">
      <c r="A25342" t="s">
        <v>4249</v>
      </c>
      <c r="B25342" s="100" t="s">
        <v>18635</v>
      </c>
      <c r="C25342" s="100"/>
      <c r="D25342" s="124"/>
      <c r="E25342" s="157" t="e">
        <f>VLOOKUP(D25342,'SOAT LIQ'!$A$87:$C$3416,3,FALSE)</f>
        <v>#N/A</v>
      </c>
    </row>
    <row r="25343" spans="1:5" x14ac:dyDescent="0.25">
      <c r="A25343" t="s">
        <v>4249</v>
      </c>
      <c r="B25343" s="100" t="s">
        <v>18638</v>
      </c>
      <c r="C25343" s="100"/>
      <c r="D25343" s="124"/>
      <c r="E25343" s="157" t="e">
        <f>VLOOKUP(D25343,'SOAT LIQ'!$A$87:$C$3416,3,FALSE)</f>
        <v>#N/A</v>
      </c>
    </row>
    <row r="25344" spans="1:5" x14ac:dyDescent="0.25">
      <c r="A25344" t="s">
        <v>4249</v>
      </c>
      <c r="B25344" s="100" t="s">
        <v>18639</v>
      </c>
      <c r="C25344" s="100"/>
      <c r="D25344" s="124"/>
      <c r="E25344" s="157" t="e">
        <f>VLOOKUP(D25344,'SOAT LIQ'!$A$87:$C$3416,3,FALSE)</f>
        <v>#N/A</v>
      </c>
    </row>
    <row r="25345" spans="1:5" x14ac:dyDescent="0.25">
      <c r="A25345" t="s">
        <v>4249</v>
      </c>
      <c r="B25345" s="100" t="s">
        <v>18640</v>
      </c>
      <c r="C25345" s="100"/>
      <c r="D25345" s="124"/>
      <c r="E25345" s="157" t="e">
        <f>VLOOKUP(D25345,'SOAT LIQ'!$A$87:$C$3416,3,FALSE)</f>
        <v>#N/A</v>
      </c>
    </row>
    <row r="25346" spans="1:5" x14ac:dyDescent="0.25">
      <c r="A25346" t="s">
        <v>4249</v>
      </c>
      <c r="B25346" s="100" t="s">
        <v>18641</v>
      </c>
      <c r="C25346" s="100"/>
      <c r="D25346" s="124"/>
      <c r="E25346" s="157" t="e">
        <f>VLOOKUP(D25346,'SOAT LIQ'!$A$87:$C$3416,3,FALSE)</f>
        <v>#N/A</v>
      </c>
    </row>
    <row r="25347" spans="1:5" x14ac:dyDescent="0.25">
      <c r="A25347" t="s">
        <v>4249</v>
      </c>
      <c r="B25347" s="100" t="s">
        <v>18642</v>
      </c>
      <c r="C25347" s="100"/>
      <c r="D25347" s="124"/>
      <c r="E25347" s="157" t="e">
        <f>VLOOKUP(D25347,'SOAT LIQ'!$A$87:$C$3416,3,FALSE)</f>
        <v>#N/A</v>
      </c>
    </row>
    <row r="25348" spans="1:5" x14ac:dyDescent="0.25">
      <c r="A25348" t="s">
        <v>4249</v>
      </c>
      <c r="B25348" s="100" t="s">
        <v>18643</v>
      </c>
      <c r="C25348" s="100"/>
      <c r="D25348" s="124"/>
      <c r="E25348" s="157" t="e">
        <f>VLOOKUP(D25348,'SOAT LIQ'!$A$87:$C$3416,3,FALSE)</f>
        <v>#N/A</v>
      </c>
    </row>
    <row r="25349" spans="1:5" x14ac:dyDescent="0.25">
      <c r="A25349" t="s">
        <v>4249</v>
      </c>
      <c r="B25349" s="100" t="s">
        <v>18644</v>
      </c>
      <c r="C25349" s="100"/>
      <c r="D25349" s="124"/>
      <c r="E25349" s="157" t="e">
        <f>VLOOKUP(D25349,'SOAT LIQ'!$A$87:$C$3416,3,FALSE)</f>
        <v>#N/A</v>
      </c>
    </row>
    <row r="25350" spans="1:5" x14ac:dyDescent="0.25">
      <c r="A25350" t="s">
        <v>4249</v>
      </c>
      <c r="B25350" s="100" t="s">
        <v>18645</v>
      </c>
      <c r="C25350" s="100"/>
      <c r="D25350" s="124"/>
      <c r="E25350" s="157" t="e">
        <f>VLOOKUP(D25350,'SOAT LIQ'!$A$87:$C$3416,3,FALSE)</f>
        <v>#N/A</v>
      </c>
    </row>
    <row r="25351" spans="1:5" x14ac:dyDescent="0.25">
      <c r="A25351" t="s">
        <v>4249</v>
      </c>
      <c r="B25351" s="100" t="s">
        <v>18646</v>
      </c>
      <c r="C25351" s="100"/>
      <c r="D25351" s="124"/>
      <c r="E25351" s="157" t="e">
        <f>VLOOKUP(D25351,'SOAT LIQ'!$A$87:$C$3416,3,FALSE)</f>
        <v>#N/A</v>
      </c>
    </row>
    <row r="25352" spans="1:5" x14ac:dyDescent="0.25">
      <c r="A25352" t="s">
        <v>4249</v>
      </c>
      <c r="B25352" s="100" t="s">
        <v>18647</v>
      </c>
      <c r="C25352" s="100"/>
      <c r="D25352" s="124"/>
      <c r="E25352" s="157" t="e">
        <f>VLOOKUP(D25352,'SOAT LIQ'!$A$87:$C$3416,3,FALSE)</f>
        <v>#N/A</v>
      </c>
    </row>
    <row r="25353" spans="1:5" x14ac:dyDescent="0.25">
      <c r="A25353" t="s">
        <v>4249</v>
      </c>
      <c r="B25353" s="100" t="s">
        <v>18648</v>
      </c>
      <c r="C25353" s="100"/>
      <c r="D25353" s="124"/>
      <c r="E25353" s="157" t="e">
        <f>VLOOKUP(D25353,'SOAT LIQ'!$A$87:$C$3416,3,FALSE)</f>
        <v>#N/A</v>
      </c>
    </row>
    <row r="25354" spans="1:5" x14ac:dyDescent="0.25">
      <c r="A25354" t="s">
        <v>4249</v>
      </c>
      <c r="B25354" s="100" t="s">
        <v>18649</v>
      </c>
      <c r="C25354" s="100"/>
      <c r="D25354" s="124"/>
      <c r="E25354" s="157" t="e">
        <f>VLOOKUP(D25354,'SOAT LIQ'!$A$87:$C$3416,3,FALSE)</f>
        <v>#N/A</v>
      </c>
    </row>
    <row r="25355" spans="1:5" x14ac:dyDescent="0.25">
      <c r="A25355" t="s">
        <v>4249</v>
      </c>
      <c r="B25355" s="100" t="s">
        <v>18650</v>
      </c>
      <c r="C25355" s="100"/>
      <c r="D25355" s="124"/>
      <c r="E25355" s="157" t="e">
        <f>VLOOKUP(D25355,'SOAT LIQ'!$A$87:$C$3416,3,FALSE)</f>
        <v>#N/A</v>
      </c>
    </row>
    <row r="25356" spans="1:5" x14ac:dyDescent="0.25">
      <c r="A25356" t="s">
        <v>4249</v>
      </c>
      <c r="B25356" s="100" t="s">
        <v>18651</v>
      </c>
      <c r="C25356" s="100"/>
      <c r="D25356" s="124"/>
      <c r="E25356" s="157" t="e">
        <f>VLOOKUP(D25356,'SOAT LIQ'!$A$87:$C$3416,3,FALSE)</f>
        <v>#N/A</v>
      </c>
    </row>
    <row r="25357" spans="1:5" x14ac:dyDescent="0.25">
      <c r="A25357" t="s">
        <v>4249</v>
      </c>
      <c r="B25357" s="100" t="s">
        <v>18652</v>
      </c>
      <c r="C25357" s="100"/>
      <c r="D25357" s="124"/>
      <c r="E25357" s="157" t="e">
        <f>VLOOKUP(D25357,'SOAT LIQ'!$A$87:$C$3416,3,FALSE)</f>
        <v>#N/A</v>
      </c>
    </row>
    <row r="25358" spans="1:5" x14ac:dyDescent="0.25">
      <c r="A25358" t="s">
        <v>4249</v>
      </c>
      <c r="B25358" s="100" t="s">
        <v>18653</v>
      </c>
      <c r="C25358" s="100"/>
      <c r="D25358" s="124"/>
      <c r="E25358" s="157" t="e">
        <f>VLOOKUP(D25358,'SOAT LIQ'!$A$87:$C$3416,3,FALSE)</f>
        <v>#N/A</v>
      </c>
    </row>
    <row r="25359" spans="1:5" x14ac:dyDescent="0.25">
      <c r="A25359" t="s">
        <v>4249</v>
      </c>
      <c r="B25359" s="100" t="s">
        <v>18655</v>
      </c>
      <c r="C25359" s="100"/>
      <c r="D25359" s="124"/>
      <c r="E25359" s="157" t="e">
        <f>VLOOKUP(D25359,'SOAT LIQ'!$A$87:$C$3416,3,FALSE)</f>
        <v>#N/A</v>
      </c>
    </row>
    <row r="25360" spans="1:5" x14ac:dyDescent="0.25">
      <c r="A25360" t="s">
        <v>4249</v>
      </c>
      <c r="B25360" s="100" t="s">
        <v>18656</v>
      </c>
      <c r="C25360" s="100"/>
      <c r="D25360" s="124"/>
      <c r="E25360" s="157" t="e">
        <f>VLOOKUP(D25360,'SOAT LIQ'!$A$87:$C$3416,3,FALSE)</f>
        <v>#N/A</v>
      </c>
    </row>
    <row r="25361" spans="1:6" x14ac:dyDescent="0.25">
      <c r="A25361" t="s">
        <v>4249</v>
      </c>
      <c r="B25361" s="100" t="s">
        <v>18657</v>
      </c>
      <c r="C25361" s="100"/>
      <c r="D25361" s="124"/>
      <c r="E25361" s="157" t="e">
        <f>VLOOKUP(D25361,'SOAT LIQ'!$A$87:$C$3416,3,FALSE)</f>
        <v>#N/A</v>
      </c>
    </row>
    <row r="25362" spans="1:6" x14ac:dyDescent="0.25">
      <c r="A25362" t="s">
        <v>4249</v>
      </c>
      <c r="B25362" s="100" t="s">
        <v>18658</v>
      </c>
      <c r="C25362" s="100"/>
      <c r="D25362" s="124"/>
      <c r="E25362" s="157" t="e">
        <f>VLOOKUP(D25362,'SOAT LIQ'!$A$87:$C$3416,3,FALSE)</f>
        <v>#N/A</v>
      </c>
    </row>
    <row r="25363" spans="1:6" x14ac:dyDescent="0.25">
      <c r="A25363" t="s">
        <v>4249</v>
      </c>
      <c r="B25363" s="100" t="s">
        <v>19027</v>
      </c>
      <c r="C25363" s="100"/>
      <c r="D25363" s="124"/>
      <c r="E25363" s="157" t="e">
        <f>VLOOKUP(D25363,'SOAT LIQ'!$A$87:$C$3416,3,FALSE)</f>
        <v>#N/A</v>
      </c>
    </row>
    <row r="25364" spans="1:6" x14ac:dyDescent="0.25">
      <c r="A25364" t="s">
        <v>5031</v>
      </c>
      <c r="B25364" s="100" t="s">
        <v>4244</v>
      </c>
      <c r="C25364" s="99" t="s">
        <v>6878</v>
      </c>
      <c r="D25364" s="124">
        <v>36601</v>
      </c>
      <c r="E25364" s="157" t="e">
        <f>VLOOKUP(D25364,'SOAT LIQ'!$A$87:$C$3416,3,FALSE)</f>
        <v>#N/A</v>
      </c>
      <c r="F25364" t="s">
        <v>21632</v>
      </c>
    </row>
    <row r="25365" spans="1:6" x14ac:dyDescent="0.25">
      <c r="A25365" t="s">
        <v>5031</v>
      </c>
      <c r="B25365" s="100" t="s">
        <v>6880</v>
      </c>
      <c r="C25365" s="99" t="s">
        <v>6879</v>
      </c>
      <c r="D25365" s="124">
        <v>36602</v>
      </c>
      <c r="E25365" s="157" t="e">
        <f>VLOOKUP(D25365,'SOAT LIQ'!$A$87:$C$3416,3,FALSE)</f>
        <v>#N/A</v>
      </c>
      <c r="F25365" t="s">
        <v>21632</v>
      </c>
    </row>
    <row r="25366" spans="1:6" x14ac:dyDescent="0.25">
      <c r="A25366" t="s">
        <v>5031</v>
      </c>
      <c r="B25366" s="100" t="s">
        <v>4251</v>
      </c>
      <c r="C25366" s="99" t="s">
        <v>6882</v>
      </c>
      <c r="D25366" s="124">
        <v>36804</v>
      </c>
      <c r="E25366" s="157" t="e">
        <f>VLOOKUP(D25366,'SOAT LIQ'!$A$87:$C$3416,3,FALSE)</f>
        <v>#N/A</v>
      </c>
      <c r="F25366" t="s">
        <v>21632</v>
      </c>
    </row>
    <row r="25367" spans="1:6" x14ac:dyDescent="0.25">
      <c r="A25367" t="s">
        <v>5031</v>
      </c>
      <c r="B25367" s="100" t="s">
        <v>4252</v>
      </c>
      <c r="C25367" s="99" t="s">
        <v>6883</v>
      </c>
      <c r="D25367" s="124">
        <v>36804</v>
      </c>
      <c r="E25367" s="157" t="e">
        <f>VLOOKUP(D25367,'SOAT LIQ'!$A$87:$C$3416,3,FALSE)</f>
        <v>#N/A</v>
      </c>
      <c r="F25367" t="s">
        <v>21632</v>
      </c>
    </row>
    <row r="25368" spans="1:6" x14ac:dyDescent="0.25">
      <c r="A25368" t="s">
        <v>5031</v>
      </c>
      <c r="B25368" s="100" t="s">
        <v>4245</v>
      </c>
      <c r="C25368" s="99" t="s">
        <v>6885</v>
      </c>
      <c r="D25368" s="124">
        <v>36603</v>
      </c>
      <c r="E25368" s="157" t="e">
        <f>VLOOKUP(D25368,'SOAT LIQ'!$A$87:$C$3416,3,FALSE)</f>
        <v>#N/A</v>
      </c>
      <c r="F25368" t="s">
        <v>21632</v>
      </c>
    </row>
    <row r="25369" spans="1:6" x14ac:dyDescent="0.25">
      <c r="A25369" t="s">
        <v>5031</v>
      </c>
      <c r="B25369" s="100" t="s">
        <v>6887</v>
      </c>
      <c r="C25369" s="99" t="s">
        <v>6886</v>
      </c>
      <c r="D25369" s="124">
        <v>36604</v>
      </c>
      <c r="E25369" s="157" t="e">
        <f>VLOOKUP(D25369,'SOAT LIQ'!$A$87:$C$3416,3,FALSE)</f>
        <v>#N/A</v>
      </c>
      <c r="F25369" t="s">
        <v>21632</v>
      </c>
    </row>
    <row r="25370" spans="1:6" x14ac:dyDescent="0.25">
      <c r="A25370" t="s">
        <v>5031</v>
      </c>
      <c r="B25370" s="100" t="s">
        <v>6891</v>
      </c>
      <c r="C25370" s="99" t="s">
        <v>6890</v>
      </c>
      <c r="D25370" s="124">
        <v>16503</v>
      </c>
      <c r="E25370" s="157">
        <f>VLOOKUP(D25370,'SOAT LIQ'!$A$87:$C$3416,3,FALSE)</f>
        <v>7</v>
      </c>
      <c r="F25370" t="s">
        <v>21632</v>
      </c>
    </row>
    <row r="25371" spans="1:6" x14ac:dyDescent="0.25">
      <c r="A25371" t="s">
        <v>5031</v>
      </c>
      <c r="B25371" s="100" t="s">
        <v>6892</v>
      </c>
      <c r="C25371" s="99" t="s">
        <v>6893</v>
      </c>
      <c r="D25371" s="124">
        <v>36604</v>
      </c>
      <c r="E25371" s="157" t="e">
        <f>VLOOKUP(D25371,'SOAT LIQ'!$A$87:$C$3416,3,FALSE)</f>
        <v>#N/A</v>
      </c>
      <c r="F25371" t="s">
        <v>21632</v>
      </c>
    </row>
    <row r="25372" spans="1:6" x14ac:dyDescent="0.25">
      <c r="A25372" t="s">
        <v>5031</v>
      </c>
      <c r="B25372" s="100" t="s">
        <v>6895</v>
      </c>
      <c r="C25372" s="99" t="s">
        <v>6894</v>
      </c>
      <c r="D25372" s="124">
        <v>36604</v>
      </c>
      <c r="E25372" s="157" t="e">
        <f>VLOOKUP(D25372,'SOAT LIQ'!$A$87:$C$3416,3,FALSE)</f>
        <v>#N/A</v>
      </c>
      <c r="F25372" t="s">
        <v>21632</v>
      </c>
    </row>
    <row r="25373" spans="1:6" x14ac:dyDescent="0.25">
      <c r="A25373" t="s">
        <v>5031</v>
      </c>
      <c r="B25373" s="100" t="s">
        <v>6897</v>
      </c>
      <c r="C25373" s="99" t="s">
        <v>6896</v>
      </c>
      <c r="D25373" s="124">
        <v>16332</v>
      </c>
      <c r="E25373" s="157">
        <f>VLOOKUP(D25373,'SOAT LIQ'!$A$87:$C$3416,3,FALSE)</f>
        <v>7</v>
      </c>
      <c r="F25373" t="s">
        <v>21632</v>
      </c>
    </row>
    <row r="25374" spans="1:6" x14ac:dyDescent="0.25">
      <c r="A25374" t="s">
        <v>5031</v>
      </c>
      <c r="B25374" s="100" t="s">
        <v>6899</v>
      </c>
      <c r="C25374" s="99" t="s">
        <v>6898</v>
      </c>
      <c r="D25374" s="124">
        <v>36201</v>
      </c>
      <c r="E25374" s="157" t="e">
        <f>VLOOKUP(D25374,'SOAT LIQ'!$A$87:$C$3416,3,FALSE)</f>
        <v>#N/A</v>
      </c>
      <c r="F25374" t="s">
        <v>21632</v>
      </c>
    </row>
    <row r="25375" spans="1:6" x14ac:dyDescent="0.25">
      <c r="A25375" t="s">
        <v>5031</v>
      </c>
      <c r="B25375" s="100" t="s">
        <v>6901</v>
      </c>
      <c r="C25375" s="99" t="s">
        <v>6900</v>
      </c>
      <c r="D25375" s="124">
        <v>36203</v>
      </c>
      <c r="E25375" s="157" t="e">
        <f>VLOOKUP(D25375,'SOAT LIQ'!$A$87:$C$3416,3,FALSE)</f>
        <v>#N/A</v>
      </c>
      <c r="F25375" t="s">
        <v>21632</v>
      </c>
    </row>
    <row r="25376" spans="1:6" x14ac:dyDescent="0.25">
      <c r="A25376" t="s">
        <v>5031</v>
      </c>
      <c r="B25376" s="100" t="s">
        <v>6903</v>
      </c>
      <c r="C25376" s="99" t="s">
        <v>6902</v>
      </c>
      <c r="D25376" s="124">
        <v>36205</v>
      </c>
      <c r="E25376" s="157" t="e">
        <f>VLOOKUP(D25376,'SOAT LIQ'!$A$87:$C$3416,3,FALSE)</f>
        <v>#N/A</v>
      </c>
      <c r="F25376" t="s">
        <v>21632</v>
      </c>
    </row>
    <row r="25377" spans="1:6" x14ac:dyDescent="0.25">
      <c r="A25377" t="s">
        <v>5031</v>
      </c>
      <c r="B25377" s="100" t="s">
        <v>6914</v>
      </c>
      <c r="C25377" s="99" t="s">
        <v>6913</v>
      </c>
      <c r="D25377" s="124">
        <v>36208</v>
      </c>
      <c r="E25377" s="157" t="e">
        <f>VLOOKUP(D25377,'SOAT LIQ'!$A$87:$C$3416,3,FALSE)</f>
        <v>#N/A</v>
      </c>
      <c r="F25377" t="s">
        <v>21632</v>
      </c>
    </row>
    <row r="25378" spans="1:6" x14ac:dyDescent="0.25">
      <c r="A25378" t="s">
        <v>5031</v>
      </c>
      <c r="B25378" s="100" t="s">
        <v>6915</v>
      </c>
      <c r="C25378" s="99" t="s">
        <v>6916</v>
      </c>
      <c r="D25378" s="124">
        <v>36209</v>
      </c>
      <c r="E25378" s="157" t="e">
        <f>VLOOKUP(D25378,'SOAT LIQ'!$A$87:$C$3416,3,FALSE)</f>
        <v>#N/A</v>
      </c>
      <c r="F25378" t="s">
        <v>21632</v>
      </c>
    </row>
    <row r="25379" spans="1:6" x14ac:dyDescent="0.25">
      <c r="A25379" t="s">
        <v>5031</v>
      </c>
      <c r="B25379" s="100" t="s">
        <v>6917</v>
      </c>
      <c r="C25379" s="99" t="s">
        <v>6916</v>
      </c>
      <c r="D25379" s="124">
        <v>36210</v>
      </c>
      <c r="E25379" s="157" t="e">
        <f>VLOOKUP(D25379,'SOAT LIQ'!$A$87:$C$3416,3,FALSE)</f>
        <v>#N/A</v>
      </c>
      <c r="F25379" t="s">
        <v>21632</v>
      </c>
    </row>
    <row r="25380" spans="1:6" x14ac:dyDescent="0.25">
      <c r="A25380" t="s">
        <v>5031</v>
      </c>
      <c r="B25380" s="100" t="s">
        <v>6920</v>
      </c>
      <c r="C25380" s="99" t="s">
        <v>6916</v>
      </c>
      <c r="D25380" s="124">
        <v>36209</v>
      </c>
      <c r="E25380" s="157" t="e">
        <f>VLOOKUP(D25380,'SOAT LIQ'!$A$87:$C$3416,3,FALSE)</f>
        <v>#N/A</v>
      </c>
      <c r="F25380" t="s">
        <v>21632</v>
      </c>
    </row>
    <row r="25381" spans="1:6" x14ac:dyDescent="0.25">
      <c r="A25381" t="s">
        <v>5031</v>
      </c>
      <c r="B25381" s="100" t="s">
        <v>6925</v>
      </c>
      <c r="C25381" s="99" t="s">
        <v>6924</v>
      </c>
      <c r="D25381" s="124">
        <v>36801</v>
      </c>
      <c r="E25381" s="157" t="e">
        <f>VLOOKUP(D25381,'SOAT LIQ'!$A$87:$C$3416,3,FALSE)</f>
        <v>#N/A</v>
      </c>
      <c r="F25381" t="s">
        <v>21632</v>
      </c>
    </row>
    <row r="25382" spans="1:6" x14ac:dyDescent="0.25">
      <c r="A25382" t="s">
        <v>5031</v>
      </c>
      <c r="B25382" s="100" t="s">
        <v>6929</v>
      </c>
      <c r="C25382" s="99" t="s">
        <v>6928</v>
      </c>
      <c r="D25382" s="124">
        <v>36207</v>
      </c>
      <c r="E25382" s="157" t="e">
        <f>VLOOKUP(D25382,'SOAT LIQ'!$A$87:$C$3416,3,FALSE)</f>
        <v>#N/A</v>
      </c>
      <c r="F25382" t="s">
        <v>21632</v>
      </c>
    </row>
    <row r="25383" spans="1:6" x14ac:dyDescent="0.25">
      <c r="A25383" t="s">
        <v>5031</v>
      </c>
      <c r="B25383" s="100" t="s">
        <v>6931</v>
      </c>
      <c r="C25383" s="99" t="s">
        <v>6930</v>
      </c>
      <c r="D25383" s="124">
        <v>36207</v>
      </c>
      <c r="E25383" s="157" t="e">
        <f>VLOOKUP(D25383,'SOAT LIQ'!$A$87:$C$3416,3,FALSE)</f>
        <v>#N/A</v>
      </c>
      <c r="F25383" t="s">
        <v>21632</v>
      </c>
    </row>
    <row r="25384" spans="1:6" x14ac:dyDescent="0.25">
      <c r="A25384" t="s">
        <v>5031</v>
      </c>
      <c r="B25384" s="100" t="s">
        <v>6934</v>
      </c>
      <c r="C25384" s="99" t="s">
        <v>6935</v>
      </c>
      <c r="D25384" s="124">
        <v>36703</v>
      </c>
      <c r="E25384" s="157" t="e">
        <f>VLOOKUP(D25384,'SOAT LIQ'!$A$87:$C$3416,3,FALSE)</f>
        <v>#N/A</v>
      </c>
      <c r="F25384" t="s">
        <v>21632</v>
      </c>
    </row>
    <row r="25385" spans="1:6" x14ac:dyDescent="0.25">
      <c r="A25385" t="s">
        <v>5031</v>
      </c>
      <c r="B25385" s="100" t="s">
        <v>6936</v>
      </c>
      <c r="C25385" s="99" t="s">
        <v>6935</v>
      </c>
      <c r="D25385" s="124">
        <v>36706</v>
      </c>
      <c r="E25385" s="157" t="e">
        <f>VLOOKUP(D25385,'SOAT LIQ'!$A$87:$C$3416,3,FALSE)</f>
        <v>#N/A</v>
      </c>
      <c r="F25385" t="s">
        <v>21632</v>
      </c>
    </row>
    <row r="25386" spans="1:6" x14ac:dyDescent="0.25">
      <c r="A25386" t="s">
        <v>5031</v>
      </c>
      <c r="B25386" s="100" t="s">
        <v>6938</v>
      </c>
      <c r="C25386" s="99" t="s">
        <v>6937</v>
      </c>
      <c r="D25386" s="124">
        <v>36706</v>
      </c>
      <c r="E25386" s="157" t="e">
        <f>VLOOKUP(D25386,'SOAT LIQ'!$A$87:$C$3416,3,FALSE)</f>
        <v>#N/A</v>
      </c>
      <c r="F25386" t="s">
        <v>21632</v>
      </c>
    </row>
    <row r="25387" spans="1:6" x14ac:dyDescent="0.25">
      <c r="A25387" t="s">
        <v>5031</v>
      </c>
      <c r="B25387" s="100" t="s">
        <v>6940</v>
      </c>
      <c r="C25387" s="99" t="s">
        <v>6939</v>
      </c>
      <c r="D25387" s="124">
        <v>36710</v>
      </c>
      <c r="E25387" s="157" t="e">
        <f>VLOOKUP(D25387,'SOAT LIQ'!$A$87:$C$3416,3,FALSE)</f>
        <v>#N/A</v>
      </c>
      <c r="F25387" t="s">
        <v>21632</v>
      </c>
    </row>
    <row r="25388" spans="1:6" x14ac:dyDescent="0.25">
      <c r="A25388" t="s">
        <v>5031</v>
      </c>
      <c r="B25388" s="100" t="s">
        <v>6966</v>
      </c>
      <c r="C25388" s="99" t="s">
        <v>6939</v>
      </c>
      <c r="D25388" s="124">
        <v>36702</v>
      </c>
      <c r="E25388" s="157" t="e">
        <f>VLOOKUP(D25388,'SOAT LIQ'!$A$87:$C$3416,3,FALSE)</f>
        <v>#N/A</v>
      </c>
      <c r="F25388" t="s">
        <v>21632</v>
      </c>
    </row>
    <row r="25389" spans="1:6" x14ac:dyDescent="0.25">
      <c r="A25389" t="s">
        <v>5031</v>
      </c>
      <c r="B25389" s="100" t="s">
        <v>6967</v>
      </c>
      <c r="C25389" s="99" t="s">
        <v>6939</v>
      </c>
      <c r="D25389" s="124">
        <v>36710</v>
      </c>
      <c r="E25389" s="157" t="e">
        <f>VLOOKUP(D25389,'SOAT LIQ'!$A$87:$C$3416,3,FALSE)</f>
        <v>#N/A</v>
      </c>
      <c r="F25389" t="s">
        <v>21632</v>
      </c>
    </row>
    <row r="25390" spans="1:6" x14ac:dyDescent="0.25">
      <c r="A25390" t="s">
        <v>5031</v>
      </c>
      <c r="B25390" s="100" t="s">
        <v>6977</v>
      </c>
      <c r="C25390" s="99" t="s">
        <v>6976</v>
      </c>
      <c r="D25390" s="124">
        <v>36701</v>
      </c>
      <c r="E25390" s="157" t="e">
        <f>VLOOKUP(D25390,'SOAT LIQ'!$A$87:$C$3416,3,FALSE)</f>
        <v>#N/A</v>
      </c>
      <c r="F25390" t="s">
        <v>21632</v>
      </c>
    </row>
    <row r="25391" spans="1:6" x14ac:dyDescent="0.25">
      <c r="A25391" t="s">
        <v>5031</v>
      </c>
      <c r="B25391" s="100" t="s">
        <v>6979</v>
      </c>
      <c r="C25391" s="99" t="s">
        <v>6978</v>
      </c>
      <c r="D25391" s="124">
        <v>36701</v>
      </c>
      <c r="E25391" s="157" t="e">
        <f>VLOOKUP(D25391,'SOAT LIQ'!$A$87:$C$3416,3,FALSE)</f>
        <v>#N/A</v>
      </c>
      <c r="F25391" t="s">
        <v>21632</v>
      </c>
    </row>
    <row r="25392" spans="1:6" x14ac:dyDescent="0.25">
      <c r="A25392" t="s">
        <v>5031</v>
      </c>
      <c r="B25392" s="100" t="s">
        <v>6987</v>
      </c>
      <c r="C25392" s="99" t="s">
        <v>6986</v>
      </c>
      <c r="D25392" s="124">
        <v>36614</v>
      </c>
      <c r="E25392" s="157" t="e">
        <f>VLOOKUP(D25392,'SOAT LIQ'!$A$87:$C$3416,3,FALSE)</f>
        <v>#N/A</v>
      </c>
      <c r="F25392" t="s">
        <v>21632</v>
      </c>
    </row>
    <row r="25393" spans="1:6" x14ac:dyDescent="0.25">
      <c r="A25393" t="s">
        <v>5031</v>
      </c>
      <c r="B25393" s="100" t="s">
        <v>7017</v>
      </c>
      <c r="C25393" s="99" t="s">
        <v>7006</v>
      </c>
      <c r="D25393" s="124">
        <v>36608</v>
      </c>
      <c r="E25393" s="157" t="e">
        <f>VLOOKUP(D25393,'SOAT LIQ'!$A$87:$C$3416,3,FALSE)</f>
        <v>#N/A</v>
      </c>
      <c r="F25393" t="s">
        <v>21632</v>
      </c>
    </row>
    <row r="25394" spans="1:6" x14ac:dyDescent="0.25">
      <c r="A25394" t="s">
        <v>5031</v>
      </c>
      <c r="B25394" s="100" t="s">
        <v>7019</v>
      </c>
      <c r="C25394" s="99" t="s">
        <v>7018</v>
      </c>
      <c r="D25394" s="124">
        <v>16551</v>
      </c>
      <c r="E25394" s="157">
        <f>VLOOKUP(D25394,'SOAT LIQ'!$A$87:$C$3416,3,FALSE)</f>
        <v>9</v>
      </c>
      <c r="F25394" t="s">
        <v>21632</v>
      </c>
    </row>
    <row r="25395" spans="1:6" x14ac:dyDescent="0.25">
      <c r="A25395" t="s">
        <v>5031</v>
      </c>
      <c r="B25395" s="100" t="s">
        <v>7030</v>
      </c>
      <c r="C25395" s="99" t="s">
        <v>7029</v>
      </c>
      <c r="D25395" s="124">
        <v>17302</v>
      </c>
      <c r="E25395" s="157">
        <f>VLOOKUP(D25395,'SOAT LIQ'!$A$87:$C$3416,3,FALSE)</f>
        <v>2</v>
      </c>
      <c r="F25395" t="s">
        <v>21632</v>
      </c>
    </row>
    <row r="25396" spans="1:6" x14ac:dyDescent="0.25">
      <c r="A25396" t="s">
        <v>5031</v>
      </c>
      <c r="B25396" s="100" t="s">
        <v>7038</v>
      </c>
      <c r="C25396" s="99" t="s">
        <v>7039</v>
      </c>
      <c r="D25396" s="124">
        <v>36305</v>
      </c>
      <c r="E25396" s="157" t="e">
        <f>VLOOKUP(D25396,'SOAT LIQ'!$A$87:$C$3416,3,FALSE)</f>
        <v>#N/A</v>
      </c>
      <c r="F25396" t="s">
        <v>21632</v>
      </c>
    </row>
    <row r="25397" spans="1:6" x14ac:dyDescent="0.25">
      <c r="A25397" t="s">
        <v>5031</v>
      </c>
      <c r="B25397" s="100" t="s">
        <v>7041</v>
      </c>
      <c r="C25397" s="99" t="s">
        <v>7039</v>
      </c>
      <c r="D25397" s="124">
        <v>36308</v>
      </c>
      <c r="E25397" s="157" t="e">
        <f>VLOOKUP(D25397,'SOAT LIQ'!$A$87:$C$3416,3,FALSE)</f>
        <v>#N/A</v>
      </c>
      <c r="F25397" t="s">
        <v>21632</v>
      </c>
    </row>
    <row r="25398" spans="1:6" x14ac:dyDescent="0.25">
      <c r="A25398" t="s">
        <v>5031</v>
      </c>
      <c r="B25398" s="100" t="s">
        <v>7044</v>
      </c>
      <c r="C25398" s="99" t="s">
        <v>7039</v>
      </c>
      <c r="D25398" s="124">
        <v>36304</v>
      </c>
      <c r="E25398" s="157" t="e">
        <f>VLOOKUP(D25398,'SOAT LIQ'!$A$87:$C$3416,3,FALSE)</f>
        <v>#N/A</v>
      </c>
      <c r="F25398" t="s">
        <v>21632</v>
      </c>
    </row>
    <row r="25399" spans="1:6" x14ac:dyDescent="0.25">
      <c r="A25399" t="s">
        <v>5031</v>
      </c>
      <c r="B25399" s="100" t="s">
        <v>7045</v>
      </c>
      <c r="C25399" s="99" t="s">
        <v>7039</v>
      </c>
      <c r="D25399" s="124">
        <v>36304</v>
      </c>
      <c r="E25399" s="157" t="e">
        <f>VLOOKUP(D25399,'SOAT LIQ'!$A$87:$C$3416,3,FALSE)</f>
        <v>#N/A</v>
      </c>
      <c r="F25399" t="s">
        <v>21632</v>
      </c>
    </row>
    <row r="25400" spans="1:6" x14ac:dyDescent="0.25">
      <c r="A25400" t="s">
        <v>5031</v>
      </c>
      <c r="B25400" s="100" t="s">
        <v>7047</v>
      </c>
      <c r="C25400" s="99" t="s">
        <v>7039</v>
      </c>
      <c r="D25400" s="124">
        <v>36304</v>
      </c>
      <c r="E25400" s="157" t="e">
        <f>VLOOKUP(D25400,'SOAT LIQ'!$A$87:$C$3416,3,FALSE)</f>
        <v>#N/A</v>
      </c>
      <c r="F25400" t="s">
        <v>21632</v>
      </c>
    </row>
    <row r="25401" spans="1:6" x14ac:dyDescent="0.25">
      <c r="A25401" t="s">
        <v>5031</v>
      </c>
      <c r="B25401" s="100" t="s">
        <v>7049</v>
      </c>
      <c r="C25401" s="99" t="s">
        <v>7048</v>
      </c>
      <c r="D25401" s="124">
        <v>16505</v>
      </c>
      <c r="E25401" s="157">
        <f>VLOOKUP(D25401,'SOAT LIQ'!$A$87:$C$3416,3,FALSE)</f>
        <v>8</v>
      </c>
      <c r="F25401" t="s">
        <v>21632</v>
      </c>
    </row>
    <row r="25402" spans="1:6" x14ac:dyDescent="0.25">
      <c r="A25402" t="s">
        <v>5031</v>
      </c>
      <c r="B25402" s="100" t="s">
        <v>7051</v>
      </c>
      <c r="C25402" s="99" t="s">
        <v>7050</v>
      </c>
      <c r="D25402" s="124">
        <v>16505</v>
      </c>
      <c r="E25402" s="157">
        <f>VLOOKUP(D25402,'SOAT LIQ'!$A$87:$C$3416,3,FALSE)</f>
        <v>8</v>
      </c>
      <c r="F25402" t="s">
        <v>21632</v>
      </c>
    </row>
    <row r="25403" spans="1:6" x14ac:dyDescent="0.25">
      <c r="A25403" t="s">
        <v>5031</v>
      </c>
      <c r="B25403" s="100" t="s">
        <v>7053</v>
      </c>
      <c r="C25403" s="99" t="s">
        <v>7052</v>
      </c>
      <c r="D25403" s="124">
        <v>16505</v>
      </c>
      <c r="E25403" s="157">
        <f>VLOOKUP(D25403,'SOAT LIQ'!$A$87:$C$3416,3,FALSE)</f>
        <v>8</v>
      </c>
      <c r="F25403" t="s">
        <v>21632</v>
      </c>
    </row>
    <row r="25404" spans="1:6" x14ac:dyDescent="0.25">
      <c r="A25404" t="s">
        <v>5031</v>
      </c>
      <c r="B25404" s="100" t="s">
        <v>7055</v>
      </c>
      <c r="C25404" s="99" t="s">
        <v>7054</v>
      </c>
      <c r="D25404" s="124">
        <v>16265</v>
      </c>
      <c r="E25404" s="157">
        <f>VLOOKUP(D25404,'SOAT LIQ'!$A$87:$C$3416,3,FALSE)</f>
        <v>3</v>
      </c>
      <c r="F25404" t="s">
        <v>21632</v>
      </c>
    </row>
    <row r="25405" spans="1:6" x14ac:dyDescent="0.25">
      <c r="A25405" t="s">
        <v>5031</v>
      </c>
      <c r="B25405" s="100" t="s">
        <v>7057</v>
      </c>
      <c r="C25405" s="99" t="s">
        <v>7056</v>
      </c>
      <c r="D25405" s="124">
        <v>16500</v>
      </c>
      <c r="E25405" s="157">
        <f>VLOOKUP(D25405,'SOAT LIQ'!$A$87:$C$3416,3,FALSE)</f>
        <v>4</v>
      </c>
      <c r="F25405" t="s">
        <v>21632</v>
      </c>
    </row>
    <row r="25406" spans="1:6" x14ac:dyDescent="0.25">
      <c r="A25406" t="s">
        <v>5031</v>
      </c>
      <c r="B25406" s="100" t="s">
        <v>7059</v>
      </c>
      <c r="C25406" s="99" t="s">
        <v>7058</v>
      </c>
      <c r="D25406" s="124">
        <v>16501</v>
      </c>
      <c r="E25406" s="157">
        <f>VLOOKUP(D25406,'SOAT LIQ'!$A$87:$C$3416,3,FALSE)</f>
        <v>12</v>
      </c>
      <c r="F25406" t="s">
        <v>21632</v>
      </c>
    </row>
    <row r="25407" spans="1:6" x14ac:dyDescent="0.25">
      <c r="A25407" t="s">
        <v>5031</v>
      </c>
      <c r="B25407" s="100" t="s">
        <v>7061</v>
      </c>
      <c r="C25407" s="99" t="s">
        <v>7060</v>
      </c>
      <c r="D25407" s="124">
        <v>16501</v>
      </c>
      <c r="E25407" s="157">
        <f>VLOOKUP(D25407,'SOAT LIQ'!$A$87:$C$3416,3,FALSE)</f>
        <v>12</v>
      </c>
      <c r="F25407" t="s">
        <v>21632</v>
      </c>
    </row>
    <row r="25408" spans="1:6" x14ac:dyDescent="0.25">
      <c r="A25408" t="s">
        <v>5031</v>
      </c>
      <c r="B25408" s="100" t="s">
        <v>7063</v>
      </c>
      <c r="C25408" s="99" t="s">
        <v>7062</v>
      </c>
      <c r="D25408" s="124">
        <v>16501</v>
      </c>
      <c r="E25408" s="157">
        <f>VLOOKUP(D25408,'SOAT LIQ'!$A$87:$C$3416,3,FALSE)</f>
        <v>12</v>
      </c>
      <c r="F25408" t="s">
        <v>21632</v>
      </c>
    </row>
    <row r="25409" spans="1:6" x14ac:dyDescent="0.25">
      <c r="A25409" t="s">
        <v>5031</v>
      </c>
      <c r="B25409" s="100" t="s">
        <v>7065</v>
      </c>
      <c r="C25409" s="99" t="s">
        <v>7064</v>
      </c>
      <c r="D25409" s="124">
        <v>16501</v>
      </c>
      <c r="E25409" s="157">
        <f>VLOOKUP(D25409,'SOAT LIQ'!$A$87:$C$3416,3,FALSE)</f>
        <v>12</v>
      </c>
      <c r="F25409" t="s">
        <v>21632</v>
      </c>
    </row>
    <row r="25410" spans="1:6" x14ac:dyDescent="0.25">
      <c r="A25410" t="s">
        <v>5031</v>
      </c>
      <c r="B25410" s="100" t="s">
        <v>7073</v>
      </c>
      <c r="C25410" s="99" t="s">
        <v>7072</v>
      </c>
      <c r="D25410" s="124">
        <v>16513</v>
      </c>
      <c r="E25410" s="157">
        <f>VLOOKUP(D25410,'SOAT LIQ'!$A$87:$C$3416,3,FALSE)</f>
        <v>7</v>
      </c>
      <c r="F25410" t="s">
        <v>21632</v>
      </c>
    </row>
    <row r="25411" spans="1:6" x14ac:dyDescent="0.25">
      <c r="A25411" t="s">
        <v>5031</v>
      </c>
      <c r="B25411" s="100" t="s">
        <v>7075</v>
      </c>
      <c r="C25411" s="99" t="s">
        <v>7074</v>
      </c>
      <c r="D25411" s="124">
        <v>16514</v>
      </c>
      <c r="E25411" s="157">
        <f>VLOOKUP(D25411,'SOAT LIQ'!$A$87:$C$3416,3,FALSE)</f>
        <v>9</v>
      </c>
      <c r="F25411" t="s">
        <v>21632</v>
      </c>
    </row>
    <row r="25412" spans="1:6" x14ac:dyDescent="0.25">
      <c r="A25412" t="s">
        <v>5031</v>
      </c>
      <c r="B25412" s="100" t="s">
        <v>7079</v>
      </c>
      <c r="C25412" s="99" t="s">
        <v>7080</v>
      </c>
      <c r="D25412" s="124">
        <v>36616</v>
      </c>
      <c r="E25412" s="157" t="e">
        <f>VLOOKUP(D25412,'SOAT LIQ'!$A$87:$C$3416,3,FALSE)</f>
        <v>#N/A</v>
      </c>
      <c r="F25412" t="s">
        <v>21632</v>
      </c>
    </row>
    <row r="25413" spans="1:6" x14ac:dyDescent="0.25">
      <c r="A25413" t="s">
        <v>5031</v>
      </c>
      <c r="B25413" s="100" t="s">
        <v>7081</v>
      </c>
      <c r="C25413" s="99" t="s">
        <v>7080</v>
      </c>
      <c r="D25413" s="124">
        <v>36616</v>
      </c>
      <c r="E25413" s="157" t="e">
        <f>VLOOKUP(D25413,'SOAT LIQ'!$A$87:$C$3416,3,FALSE)</f>
        <v>#N/A</v>
      </c>
      <c r="F25413" t="s">
        <v>21632</v>
      </c>
    </row>
    <row r="25414" spans="1:6" x14ac:dyDescent="0.25">
      <c r="A25414" t="s">
        <v>5031</v>
      </c>
      <c r="B25414" s="100" t="s">
        <v>7083</v>
      </c>
      <c r="C25414" s="99" t="s">
        <v>7082</v>
      </c>
      <c r="D25414" s="124">
        <v>16510</v>
      </c>
      <c r="E25414" s="157">
        <f>VLOOKUP(D25414,'SOAT LIQ'!$A$87:$C$3416,3,FALSE)</f>
        <v>7</v>
      </c>
      <c r="F25414" t="s">
        <v>21632</v>
      </c>
    </row>
    <row r="25415" spans="1:6" x14ac:dyDescent="0.25">
      <c r="A25415" t="s">
        <v>5031</v>
      </c>
      <c r="B25415" s="100" t="s">
        <v>7085</v>
      </c>
      <c r="C25415" s="99" t="s">
        <v>7084</v>
      </c>
      <c r="D25415" s="124">
        <v>16510</v>
      </c>
      <c r="E25415" s="157">
        <f>VLOOKUP(D25415,'SOAT LIQ'!$A$87:$C$3416,3,FALSE)</f>
        <v>7</v>
      </c>
      <c r="F25415" t="s">
        <v>21632</v>
      </c>
    </row>
    <row r="25416" spans="1:6" x14ac:dyDescent="0.25">
      <c r="A25416" t="s">
        <v>5031</v>
      </c>
      <c r="B25416" s="100" t="s">
        <v>7087</v>
      </c>
      <c r="C25416" s="99" t="s">
        <v>7086</v>
      </c>
      <c r="D25416" s="124">
        <v>16512</v>
      </c>
      <c r="E25416" s="157">
        <f>VLOOKUP(D25416,'SOAT LIQ'!$A$87:$C$3416,3,FALSE)</f>
        <v>9</v>
      </c>
      <c r="F25416" t="s">
        <v>21632</v>
      </c>
    </row>
    <row r="25417" spans="1:6" x14ac:dyDescent="0.25">
      <c r="A25417" t="s">
        <v>5031</v>
      </c>
      <c r="B25417" s="100" t="s">
        <v>7089</v>
      </c>
      <c r="C25417" s="99" t="s">
        <v>7088</v>
      </c>
      <c r="D25417" s="124">
        <v>16518</v>
      </c>
      <c r="E25417" s="157">
        <f>VLOOKUP(D25417,'SOAT LIQ'!$A$87:$C$3416,3,FALSE)</f>
        <v>10</v>
      </c>
      <c r="F25417" t="s">
        <v>21632</v>
      </c>
    </row>
    <row r="25418" spans="1:6" x14ac:dyDescent="0.25">
      <c r="A25418" t="s">
        <v>5031</v>
      </c>
      <c r="B25418" s="100" t="s">
        <v>7091</v>
      </c>
      <c r="C25418" s="99" t="s">
        <v>7090</v>
      </c>
      <c r="D25418" s="124">
        <v>16518</v>
      </c>
      <c r="E25418" s="157">
        <f>VLOOKUP(D25418,'SOAT LIQ'!$A$87:$C$3416,3,FALSE)</f>
        <v>10</v>
      </c>
      <c r="F25418" t="s">
        <v>21632</v>
      </c>
    </row>
    <row r="25419" spans="1:6" x14ac:dyDescent="0.25">
      <c r="A25419" t="s">
        <v>5031</v>
      </c>
      <c r="B25419" s="100" t="s">
        <v>7093</v>
      </c>
      <c r="C25419" s="99" t="s">
        <v>7092</v>
      </c>
      <c r="D25419" s="124">
        <v>16518</v>
      </c>
      <c r="E25419" s="157">
        <f>VLOOKUP(D25419,'SOAT LIQ'!$A$87:$C$3416,3,FALSE)</f>
        <v>10</v>
      </c>
      <c r="F25419" t="s">
        <v>21632</v>
      </c>
    </row>
    <row r="25420" spans="1:6" x14ac:dyDescent="0.25">
      <c r="A25420" t="s">
        <v>5031</v>
      </c>
      <c r="B25420" s="100" t="s">
        <v>7095</v>
      </c>
      <c r="C25420" s="99" t="s">
        <v>7094</v>
      </c>
      <c r="D25420" s="124">
        <v>16518</v>
      </c>
      <c r="E25420" s="157">
        <f>VLOOKUP(D25420,'SOAT LIQ'!$A$87:$C$3416,3,FALSE)</f>
        <v>10</v>
      </c>
      <c r="F25420" t="s">
        <v>21632</v>
      </c>
    </row>
    <row r="25421" spans="1:6" x14ac:dyDescent="0.25">
      <c r="A25421" t="s">
        <v>5031</v>
      </c>
      <c r="B25421" s="100" t="s">
        <v>7097</v>
      </c>
      <c r="C25421" s="99" t="s">
        <v>7096</v>
      </c>
      <c r="D25421" s="124">
        <v>16511</v>
      </c>
      <c r="E25421" s="157">
        <f>VLOOKUP(D25421,'SOAT LIQ'!$A$87:$C$3416,3,FALSE)</f>
        <v>5</v>
      </c>
      <c r="F25421" t="s">
        <v>21632</v>
      </c>
    </row>
    <row r="25422" spans="1:6" x14ac:dyDescent="0.25">
      <c r="A25422" t="s">
        <v>5031</v>
      </c>
      <c r="B25422" s="100" t="s">
        <v>7099</v>
      </c>
      <c r="C25422" s="99" t="s">
        <v>6916</v>
      </c>
      <c r="D25422" s="124">
        <v>36607</v>
      </c>
      <c r="E25422" s="157" t="e">
        <f>VLOOKUP(D25422,'SOAT LIQ'!$A$87:$C$3416,3,FALSE)</f>
        <v>#N/A</v>
      </c>
      <c r="F25422" t="s">
        <v>21632</v>
      </c>
    </row>
    <row r="25423" spans="1:6" x14ac:dyDescent="0.25">
      <c r="A25423" t="s">
        <v>5031</v>
      </c>
      <c r="B25423" s="100" t="s">
        <v>7113</v>
      </c>
      <c r="C25423" s="99" t="s">
        <v>7103</v>
      </c>
      <c r="D25423" s="124">
        <v>36502</v>
      </c>
      <c r="E25423" s="157" t="e">
        <f>VLOOKUP(D25423,'SOAT LIQ'!$A$87:$C$3416,3,FALSE)</f>
        <v>#N/A</v>
      </c>
      <c r="F25423" t="s">
        <v>21632</v>
      </c>
    </row>
    <row r="25424" spans="1:6" x14ac:dyDescent="0.25">
      <c r="A25424" t="s">
        <v>5031</v>
      </c>
      <c r="B25424" s="100" t="s">
        <v>7118</v>
      </c>
      <c r="C25424" s="99" t="s">
        <v>7117</v>
      </c>
      <c r="D25424" s="124">
        <v>36704</v>
      </c>
      <c r="E25424" s="157" t="e">
        <f>VLOOKUP(D25424,'SOAT LIQ'!$A$87:$C$3416,3,FALSE)</f>
        <v>#N/A</v>
      </c>
      <c r="F25424" t="s">
        <v>21632</v>
      </c>
    </row>
    <row r="25425" spans="1:6" x14ac:dyDescent="0.25">
      <c r="A25425" t="s">
        <v>5031</v>
      </c>
      <c r="B25425" s="100" t="s">
        <v>7120</v>
      </c>
      <c r="C25425" s="99" t="s">
        <v>7119</v>
      </c>
      <c r="D25425" s="124">
        <v>36705</v>
      </c>
      <c r="E25425" s="157" t="e">
        <f>VLOOKUP(D25425,'SOAT LIQ'!$A$87:$C$3416,3,FALSE)</f>
        <v>#N/A</v>
      </c>
      <c r="F25425" t="s">
        <v>21632</v>
      </c>
    </row>
    <row r="25426" spans="1:6" x14ac:dyDescent="0.25">
      <c r="A25426" t="s">
        <v>5031</v>
      </c>
      <c r="B25426" s="100" t="s">
        <v>7121</v>
      </c>
      <c r="C25426" s="99" t="s">
        <v>7119</v>
      </c>
      <c r="D25426" s="124">
        <v>36704</v>
      </c>
      <c r="E25426" s="157" t="e">
        <f>VLOOKUP(D25426,'SOAT LIQ'!$A$87:$C$3416,3,FALSE)</f>
        <v>#N/A</v>
      </c>
      <c r="F25426" t="s">
        <v>21632</v>
      </c>
    </row>
    <row r="25427" spans="1:6" x14ac:dyDescent="0.25">
      <c r="A25427" t="s">
        <v>5031</v>
      </c>
      <c r="B25427" s="100" t="s">
        <v>7124</v>
      </c>
      <c r="C25427" s="99" t="s">
        <v>7125</v>
      </c>
      <c r="D25427" s="124">
        <v>36509</v>
      </c>
      <c r="E25427" s="157" t="e">
        <f>VLOOKUP(D25427,'SOAT LIQ'!$A$87:$C$3416,3,FALSE)</f>
        <v>#N/A</v>
      </c>
      <c r="F25427" t="s">
        <v>21632</v>
      </c>
    </row>
    <row r="25428" spans="1:6" x14ac:dyDescent="0.25">
      <c r="A25428" t="s">
        <v>5031</v>
      </c>
      <c r="B25428" s="100" t="s">
        <v>7128</v>
      </c>
      <c r="C25428" s="99" t="s">
        <v>7125</v>
      </c>
      <c r="D25428" s="124">
        <v>36515</v>
      </c>
      <c r="E25428" s="157" t="e">
        <f>VLOOKUP(D25428,'SOAT LIQ'!$A$87:$C$3416,3,FALSE)</f>
        <v>#N/A</v>
      </c>
      <c r="F25428" t="s">
        <v>21632</v>
      </c>
    </row>
    <row r="25429" spans="1:6" x14ac:dyDescent="0.25">
      <c r="A25429" t="s">
        <v>5031</v>
      </c>
      <c r="B25429" s="100" t="s">
        <v>7134</v>
      </c>
      <c r="C25429" s="99" t="s">
        <v>7135</v>
      </c>
      <c r="D25429" s="124">
        <v>16211</v>
      </c>
      <c r="E25429" s="157">
        <f>VLOOKUP(D25429,'SOAT LIQ'!$A$87:$C$3416,3,FALSE)</f>
        <v>10</v>
      </c>
      <c r="F25429" t="s">
        <v>21632</v>
      </c>
    </row>
    <row r="25430" spans="1:6" x14ac:dyDescent="0.25">
      <c r="A25430" t="s">
        <v>5031</v>
      </c>
      <c r="B25430" s="100" t="s">
        <v>7158</v>
      </c>
      <c r="C25430" s="99" t="s">
        <v>7159</v>
      </c>
      <c r="D25430" s="124">
        <v>16111</v>
      </c>
      <c r="E25430" s="157">
        <f>VLOOKUP(D25430,'SOAT LIQ'!$A$87:$C$3416,3,FALSE)</f>
        <v>7</v>
      </c>
      <c r="F25430" t="s">
        <v>21632</v>
      </c>
    </row>
    <row r="25431" spans="1:6" x14ac:dyDescent="0.25">
      <c r="A25431" t="s">
        <v>5031</v>
      </c>
      <c r="B25431" s="100" t="s">
        <v>7160</v>
      </c>
      <c r="C25431" s="99" t="s">
        <v>7161</v>
      </c>
      <c r="D25431" s="124">
        <v>16108</v>
      </c>
      <c r="E25431" s="157">
        <f>VLOOKUP(D25431,'SOAT LIQ'!$A$87:$C$3416,3,FALSE)</f>
        <v>6</v>
      </c>
      <c r="F25431" t="s">
        <v>21632</v>
      </c>
    </row>
    <row r="25432" spans="1:6" x14ac:dyDescent="0.25">
      <c r="A25432" t="s">
        <v>5031</v>
      </c>
      <c r="B25432" s="100" t="s">
        <v>7165</v>
      </c>
      <c r="C25432" s="99" t="s">
        <v>7166</v>
      </c>
      <c r="D25432" s="124">
        <v>16100</v>
      </c>
      <c r="E25432" s="157">
        <f>VLOOKUP(D25432,'SOAT LIQ'!$A$87:$C$3416,3,FALSE)</f>
        <v>4</v>
      </c>
      <c r="F25432" t="s">
        <v>21632</v>
      </c>
    </row>
    <row r="25433" spans="1:6" x14ac:dyDescent="0.25">
      <c r="A25433" t="s">
        <v>5031</v>
      </c>
      <c r="B25433" s="100" t="s">
        <v>7170</v>
      </c>
      <c r="C25433" s="99" t="s">
        <v>7171</v>
      </c>
      <c r="D25433" s="124">
        <v>17304</v>
      </c>
      <c r="E25433" s="157">
        <f>VLOOKUP(D25433,'SOAT LIQ'!$A$87:$C$3416,3,FALSE)</f>
        <v>4</v>
      </c>
      <c r="F25433" t="s">
        <v>21632</v>
      </c>
    </row>
    <row r="25434" spans="1:6" x14ac:dyDescent="0.25">
      <c r="A25434" t="s">
        <v>5031</v>
      </c>
      <c r="B25434" s="100" t="s">
        <v>7172</v>
      </c>
      <c r="C25434" s="99" t="s">
        <v>7171</v>
      </c>
      <c r="D25434" s="124">
        <v>17304</v>
      </c>
      <c r="E25434" s="157">
        <f>VLOOKUP(D25434,'SOAT LIQ'!$A$87:$C$3416,3,FALSE)</f>
        <v>4</v>
      </c>
      <c r="F25434" t="s">
        <v>21632</v>
      </c>
    </row>
    <row r="25435" spans="1:6" x14ac:dyDescent="0.25">
      <c r="A25435" t="s">
        <v>5031</v>
      </c>
      <c r="B25435" s="100" t="s">
        <v>7178</v>
      </c>
      <c r="C25435" s="99" t="s">
        <v>7179</v>
      </c>
      <c r="D25435" s="124">
        <v>16101</v>
      </c>
      <c r="E25435" s="157">
        <f>VLOOKUP(D25435,'SOAT LIQ'!$A$87:$C$3416,3,FALSE)</f>
        <v>7</v>
      </c>
      <c r="F25435" t="s">
        <v>21632</v>
      </c>
    </row>
    <row r="25436" spans="1:6" x14ac:dyDescent="0.25">
      <c r="A25436" t="s">
        <v>5031</v>
      </c>
      <c r="B25436" s="100" t="s">
        <v>7182</v>
      </c>
      <c r="C25436" s="99" t="s">
        <v>7181</v>
      </c>
      <c r="D25436" s="124">
        <v>16101</v>
      </c>
      <c r="E25436" s="157">
        <f>VLOOKUP(D25436,'SOAT LIQ'!$A$87:$C$3416,3,FALSE)</f>
        <v>7</v>
      </c>
      <c r="F25436" t="s">
        <v>21632</v>
      </c>
    </row>
    <row r="25437" spans="1:6" x14ac:dyDescent="0.25">
      <c r="A25437" t="s">
        <v>5031</v>
      </c>
      <c r="B25437" s="100" t="s">
        <v>7184</v>
      </c>
      <c r="C25437" s="99" t="s">
        <v>7183</v>
      </c>
      <c r="D25437" s="124">
        <v>16101</v>
      </c>
      <c r="E25437" s="157">
        <f>VLOOKUP(D25437,'SOAT LIQ'!$A$87:$C$3416,3,FALSE)</f>
        <v>7</v>
      </c>
      <c r="F25437" t="s">
        <v>21632</v>
      </c>
    </row>
    <row r="25438" spans="1:6" x14ac:dyDescent="0.25">
      <c r="A25438" t="s">
        <v>5031</v>
      </c>
      <c r="B25438" s="100" t="s">
        <v>7194</v>
      </c>
      <c r="C25438" s="99" t="s">
        <v>7189</v>
      </c>
      <c r="D25438" s="124">
        <v>16109</v>
      </c>
      <c r="E25438" s="157">
        <f>VLOOKUP(D25438,'SOAT LIQ'!$A$87:$C$3416,3,FALSE)</f>
        <v>7</v>
      </c>
      <c r="F25438" t="s">
        <v>21632</v>
      </c>
    </row>
    <row r="25439" spans="1:6" x14ac:dyDescent="0.25">
      <c r="A25439" t="s">
        <v>5031</v>
      </c>
      <c r="B25439" s="100" t="s">
        <v>7198</v>
      </c>
      <c r="C25439" s="99" t="s">
        <v>7197</v>
      </c>
      <c r="D25439" s="124">
        <v>16201</v>
      </c>
      <c r="E25439" s="157">
        <f>VLOOKUP(D25439,'SOAT LIQ'!$A$87:$C$3416,3,FALSE)</f>
        <v>5</v>
      </c>
      <c r="F25439" t="s">
        <v>21632</v>
      </c>
    </row>
    <row r="25440" spans="1:6" x14ac:dyDescent="0.25">
      <c r="A25440" t="s">
        <v>5031</v>
      </c>
      <c r="B25440" s="100" t="s">
        <v>4118</v>
      </c>
      <c r="C25440" s="99" t="s">
        <v>7205</v>
      </c>
      <c r="D25440" s="124">
        <v>17308</v>
      </c>
      <c r="E25440" s="157">
        <f>VLOOKUP(D25440,'SOAT LIQ'!$A$87:$C$3416,3,FALSE)</f>
        <v>3</v>
      </c>
      <c r="F25440" t="s">
        <v>21632</v>
      </c>
    </row>
    <row r="25441" spans="1:6" x14ac:dyDescent="0.25">
      <c r="A25441" t="s">
        <v>5031</v>
      </c>
      <c r="B25441" s="100" t="s">
        <v>7207</v>
      </c>
      <c r="C25441" s="99" t="s">
        <v>7206</v>
      </c>
      <c r="D25441" s="124">
        <v>17308</v>
      </c>
      <c r="E25441" s="157">
        <f>VLOOKUP(D25441,'SOAT LIQ'!$A$87:$C$3416,3,FALSE)</f>
        <v>3</v>
      </c>
      <c r="F25441" t="s">
        <v>21632</v>
      </c>
    </row>
    <row r="25442" spans="1:6" x14ac:dyDescent="0.25">
      <c r="A25442" t="s">
        <v>5031</v>
      </c>
      <c r="B25442" s="100" t="s">
        <v>7236</v>
      </c>
      <c r="C25442" s="99" t="s">
        <v>7235</v>
      </c>
      <c r="D25442" s="124">
        <v>16262</v>
      </c>
      <c r="E25442" s="157">
        <f>VLOOKUP(D25442,'SOAT LIQ'!$A$87:$C$3416,3,FALSE)</f>
        <v>4</v>
      </c>
      <c r="F25442" t="s">
        <v>21632</v>
      </c>
    </row>
    <row r="25443" spans="1:6" x14ac:dyDescent="0.25">
      <c r="A25443" t="s">
        <v>5031</v>
      </c>
      <c r="B25443" s="100" t="s">
        <v>7246</v>
      </c>
      <c r="C25443" s="99" t="s">
        <v>7245</v>
      </c>
      <c r="D25443" s="124">
        <v>16265</v>
      </c>
      <c r="E25443" s="157">
        <f>VLOOKUP(D25443,'SOAT LIQ'!$A$87:$C$3416,3,FALSE)</f>
        <v>3</v>
      </c>
      <c r="F25443" t="s">
        <v>21632</v>
      </c>
    </row>
    <row r="25444" spans="1:6" x14ac:dyDescent="0.25">
      <c r="A25444" t="s">
        <v>5031</v>
      </c>
      <c r="B25444" s="100" t="s">
        <v>7250</v>
      </c>
      <c r="C25444" s="99" t="s">
        <v>7249</v>
      </c>
      <c r="D25444" s="124">
        <v>15210</v>
      </c>
      <c r="E25444" s="157">
        <f>VLOOKUP(D25444,'SOAT LIQ'!$A$87:$C$3416,3,FALSE)</f>
        <v>5</v>
      </c>
      <c r="F25444" t="s">
        <v>21632</v>
      </c>
    </row>
    <row r="25445" spans="1:6" x14ac:dyDescent="0.25">
      <c r="A25445" t="s">
        <v>5031</v>
      </c>
      <c r="B25445" s="100" t="s">
        <v>4151</v>
      </c>
      <c r="C25445" s="99" t="s">
        <v>7255</v>
      </c>
      <c r="D25445" s="124">
        <v>16261</v>
      </c>
      <c r="E25445" s="157">
        <f>VLOOKUP(D25445,'SOAT LIQ'!$A$87:$C$3416,3,FALSE)</f>
        <v>3</v>
      </c>
      <c r="F25445" t="s">
        <v>21632</v>
      </c>
    </row>
    <row r="25446" spans="1:6" x14ac:dyDescent="0.25">
      <c r="A25446" t="s">
        <v>5031</v>
      </c>
      <c r="B25446" s="100" t="s">
        <v>4152</v>
      </c>
      <c r="C25446" s="99" t="s">
        <v>7256</v>
      </c>
      <c r="D25446" s="124">
        <v>16261</v>
      </c>
      <c r="E25446" s="157">
        <f>VLOOKUP(D25446,'SOAT LIQ'!$A$87:$C$3416,3,FALSE)</f>
        <v>3</v>
      </c>
      <c r="F25446" t="s">
        <v>21632</v>
      </c>
    </row>
    <row r="25447" spans="1:6" x14ac:dyDescent="0.25">
      <c r="A25447" t="s">
        <v>5031</v>
      </c>
      <c r="B25447" s="100" t="s">
        <v>11371</v>
      </c>
      <c r="C25447" s="99" t="s">
        <v>11370</v>
      </c>
      <c r="D25447" s="124">
        <v>16302</v>
      </c>
      <c r="E25447" s="157">
        <f>VLOOKUP(D25447,'SOAT LIQ'!$A$87:$C$3416,3,FALSE)</f>
        <v>8</v>
      </c>
      <c r="F25447" t="s">
        <v>21632</v>
      </c>
    </row>
    <row r="25448" spans="1:6" x14ac:dyDescent="0.25">
      <c r="A25448" t="s">
        <v>5031</v>
      </c>
      <c r="B25448" s="100" t="s">
        <v>11373</v>
      </c>
      <c r="C25448" s="99" t="s">
        <v>11372</v>
      </c>
      <c r="D25448" s="124">
        <v>16302</v>
      </c>
      <c r="E25448" s="157">
        <f>VLOOKUP(D25448,'SOAT LIQ'!$A$87:$C$3416,3,FALSE)</f>
        <v>8</v>
      </c>
      <c r="F25448" t="s">
        <v>21632</v>
      </c>
    </row>
    <row r="25449" spans="1:6" x14ac:dyDescent="0.25">
      <c r="A25449" t="s">
        <v>5031</v>
      </c>
      <c r="B25449" s="100" t="s">
        <v>15509</v>
      </c>
      <c r="C25449" s="99" t="s">
        <v>15508</v>
      </c>
      <c r="D25449" s="124">
        <v>36108</v>
      </c>
      <c r="E25449" s="157" t="e">
        <f>VLOOKUP(D25449,'SOAT LIQ'!$A$87:$C$3416,3,FALSE)</f>
        <v>#N/A</v>
      </c>
      <c r="F25449" t="s">
        <v>21632</v>
      </c>
    </row>
    <row r="25450" spans="1:6" x14ac:dyDescent="0.25">
      <c r="A25450" t="s">
        <v>5031</v>
      </c>
      <c r="B25450" s="100" t="s">
        <v>15511</v>
      </c>
      <c r="C25450" s="99" t="s">
        <v>15510</v>
      </c>
      <c r="D25450" s="124">
        <v>36109</v>
      </c>
      <c r="E25450" s="157" t="e">
        <f>VLOOKUP(D25450,'SOAT LIQ'!$A$87:$C$3416,3,FALSE)</f>
        <v>#N/A</v>
      </c>
      <c r="F25450" t="s">
        <v>21632</v>
      </c>
    </row>
    <row r="25451" spans="1:6" x14ac:dyDescent="0.25">
      <c r="A25451" t="s">
        <v>5031</v>
      </c>
      <c r="B25451" s="100" t="s">
        <v>15514</v>
      </c>
      <c r="C25451" s="99" t="s">
        <v>15513</v>
      </c>
      <c r="D25451" s="124">
        <v>36111</v>
      </c>
      <c r="E25451" s="157" t="e">
        <f>VLOOKUP(D25451,'SOAT LIQ'!$A$87:$C$3416,3,FALSE)</f>
        <v>#N/A</v>
      </c>
      <c r="F25451" t="s">
        <v>21632</v>
      </c>
    </row>
    <row r="25452" spans="1:6" x14ac:dyDescent="0.25">
      <c r="A25452" t="s">
        <v>5031</v>
      </c>
      <c r="B25452" s="100" t="s">
        <v>15515</v>
      </c>
      <c r="C25452" s="100"/>
      <c r="D25452" s="124">
        <v>16509</v>
      </c>
      <c r="E25452" s="157">
        <f>VLOOKUP(D25452,'SOAT LIQ'!$A$87:$C$3416,3,FALSE)</f>
        <v>4</v>
      </c>
      <c r="F25452" t="s">
        <v>21632</v>
      </c>
    </row>
    <row r="25453" spans="1:6" x14ac:dyDescent="0.25">
      <c r="A25453" t="s">
        <v>5031</v>
      </c>
      <c r="B25453" s="100" t="s">
        <v>18903</v>
      </c>
      <c r="C25453" s="99" t="s">
        <v>18902</v>
      </c>
      <c r="D25453" s="124">
        <v>36907</v>
      </c>
      <c r="E25453" s="157" t="e">
        <f>VLOOKUP(D25453,'SOAT LIQ'!$A$87:$C$3416,3,FALSE)</f>
        <v>#N/A</v>
      </c>
      <c r="F25453" t="s">
        <v>21632</v>
      </c>
    </row>
    <row r="25454" spans="1:6" x14ac:dyDescent="0.25">
      <c r="A25454" t="s">
        <v>5031</v>
      </c>
      <c r="B25454" s="100" t="s">
        <v>18905</v>
      </c>
      <c r="C25454" s="99" t="s">
        <v>18904</v>
      </c>
      <c r="D25454" s="124">
        <v>36908</v>
      </c>
      <c r="E25454" s="157" t="e">
        <f>VLOOKUP(D25454,'SOAT LIQ'!$A$87:$C$3416,3,FALSE)</f>
        <v>#N/A</v>
      </c>
      <c r="F25454" t="s">
        <v>21632</v>
      </c>
    </row>
    <row r="25455" spans="1:6" x14ac:dyDescent="0.25">
      <c r="A25455" t="s">
        <v>5031</v>
      </c>
      <c r="B25455" s="100" t="s">
        <v>4253</v>
      </c>
      <c r="C25455" s="99" t="s">
        <v>18906</v>
      </c>
      <c r="D25455" s="124">
        <v>36905</v>
      </c>
      <c r="E25455" s="157" t="e">
        <f>VLOOKUP(D25455,'SOAT LIQ'!$A$87:$C$3416,3,FALSE)</f>
        <v>#N/A</v>
      </c>
      <c r="F25455" t="s">
        <v>21632</v>
      </c>
    </row>
    <row r="25456" spans="1:6" x14ac:dyDescent="0.25">
      <c r="A25456" t="s">
        <v>5031</v>
      </c>
      <c r="B25456" s="100" t="s">
        <v>4254</v>
      </c>
      <c r="C25456" s="99" t="s">
        <v>18907</v>
      </c>
      <c r="D25456" s="124">
        <v>36904</v>
      </c>
      <c r="E25456" s="157" t="e">
        <f>VLOOKUP(D25456,'SOAT LIQ'!$A$87:$C$3416,3,FALSE)</f>
        <v>#N/A</v>
      </c>
      <c r="F25456" t="s">
        <v>21632</v>
      </c>
    </row>
    <row r="25457" spans="1:6" x14ac:dyDescent="0.25">
      <c r="A25457" t="s">
        <v>5031</v>
      </c>
      <c r="B25457" s="100" t="s">
        <v>18909</v>
      </c>
      <c r="C25457" s="99" t="s">
        <v>18908</v>
      </c>
      <c r="D25457" s="124">
        <v>36806</v>
      </c>
      <c r="E25457" s="157" t="e">
        <f>VLOOKUP(D25457,'SOAT LIQ'!$A$87:$C$3416,3,FALSE)</f>
        <v>#N/A</v>
      </c>
      <c r="F25457" t="s">
        <v>21632</v>
      </c>
    </row>
    <row r="25458" spans="1:6" x14ac:dyDescent="0.25">
      <c r="A25458" t="s">
        <v>5031</v>
      </c>
      <c r="B25458" s="100" t="s">
        <v>18910</v>
      </c>
      <c r="C25458" s="99" t="s">
        <v>18907</v>
      </c>
      <c r="D25458" s="124">
        <v>36904</v>
      </c>
      <c r="E25458" s="157" t="e">
        <f>VLOOKUP(D25458,'SOAT LIQ'!$A$87:$C$3416,3,FALSE)</f>
        <v>#N/A</v>
      </c>
      <c r="F25458" t="s">
        <v>21632</v>
      </c>
    </row>
    <row r="25459" spans="1:6" x14ac:dyDescent="0.25">
      <c r="A25459" t="s">
        <v>5031</v>
      </c>
      <c r="B25459" s="100" t="s">
        <v>18911</v>
      </c>
      <c r="C25459" s="99" t="s">
        <v>7024</v>
      </c>
      <c r="D25459" s="124">
        <v>36303</v>
      </c>
      <c r="E25459" s="157" t="e">
        <f>VLOOKUP(D25459,'SOAT LIQ'!$A$87:$C$3416,3,FALSE)</f>
        <v>#N/A</v>
      </c>
      <c r="F25459" t="s">
        <v>21632</v>
      </c>
    </row>
    <row r="25460" spans="1:6" x14ac:dyDescent="0.25">
      <c r="A25460" t="s">
        <v>5031</v>
      </c>
      <c r="B25460" s="100" t="s">
        <v>18913</v>
      </c>
      <c r="C25460" s="99" t="s">
        <v>18912</v>
      </c>
      <c r="D25460" s="124">
        <v>36902</v>
      </c>
      <c r="E25460" s="157" t="e">
        <f>VLOOKUP(D25460,'SOAT LIQ'!$A$87:$C$3416,3,FALSE)</f>
        <v>#N/A</v>
      </c>
      <c r="F25460" t="s">
        <v>21632</v>
      </c>
    </row>
    <row r="25461" spans="1:6" x14ac:dyDescent="0.25">
      <c r="A25461" t="s">
        <v>5031</v>
      </c>
      <c r="B25461" s="100" t="s">
        <v>6905</v>
      </c>
      <c r="C25461" s="100"/>
      <c r="D25461" s="124">
        <v>36204</v>
      </c>
      <c r="E25461" s="157" t="e">
        <f>VLOOKUP(D25461,'SOAT LIQ'!$A$87:$C$3416,3,FALSE)</f>
        <v>#N/A</v>
      </c>
      <c r="F25461" t="s">
        <v>21632</v>
      </c>
    </row>
    <row r="25462" spans="1:6" x14ac:dyDescent="0.25">
      <c r="A25462" t="s">
        <v>5031</v>
      </c>
      <c r="B25462" s="100" t="s">
        <v>6908</v>
      </c>
      <c r="C25462" s="100"/>
      <c r="D25462" s="124">
        <v>36206</v>
      </c>
      <c r="E25462" s="157" t="e">
        <f>VLOOKUP(D25462,'SOAT LIQ'!$A$87:$C$3416,3,FALSE)</f>
        <v>#N/A</v>
      </c>
      <c r="F25462" t="s">
        <v>21632</v>
      </c>
    </row>
    <row r="25463" spans="1:6" x14ac:dyDescent="0.25">
      <c r="A25463" t="s">
        <v>5031</v>
      </c>
      <c r="B25463" s="100" t="s">
        <v>6911</v>
      </c>
      <c r="C25463" s="100"/>
      <c r="D25463" s="124">
        <v>36202</v>
      </c>
      <c r="E25463" s="157" t="e">
        <f>VLOOKUP(D25463,'SOAT LIQ'!$A$87:$C$3416,3,FALSE)</f>
        <v>#N/A</v>
      </c>
      <c r="F25463" t="s">
        <v>21632</v>
      </c>
    </row>
    <row r="25464" spans="1:6" x14ac:dyDescent="0.25">
      <c r="A25464" t="s">
        <v>5031</v>
      </c>
      <c r="B25464" s="100" t="s">
        <v>6922</v>
      </c>
      <c r="C25464" s="100"/>
      <c r="D25464" s="124"/>
      <c r="E25464" s="157" t="e">
        <f>VLOOKUP(D25464,'SOAT LIQ'!$A$87:$C$3416,3,FALSE)</f>
        <v>#N/A</v>
      </c>
      <c r="F25464" t="s">
        <v>21632</v>
      </c>
    </row>
    <row r="25465" spans="1:6" x14ac:dyDescent="0.25">
      <c r="A25465" t="s">
        <v>5031</v>
      </c>
      <c r="B25465" s="100" t="s">
        <v>6923</v>
      </c>
      <c r="C25465" s="100"/>
      <c r="D25465" s="124"/>
      <c r="E25465" s="157" t="e">
        <f>VLOOKUP(D25465,'SOAT LIQ'!$A$87:$C$3416,3,FALSE)</f>
        <v>#N/A</v>
      </c>
      <c r="F25465" t="s">
        <v>21632</v>
      </c>
    </row>
    <row r="25466" spans="1:6" x14ac:dyDescent="0.25">
      <c r="A25466" t="s">
        <v>5031</v>
      </c>
      <c r="B25466" s="100" t="s">
        <v>6947</v>
      </c>
      <c r="C25466" s="100"/>
      <c r="D25466" s="124"/>
      <c r="E25466" s="157" t="e">
        <f>VLOOKUP(D25466,'SOAT LIQ'!$A$87:$C$3416,3,FALSE)</f>
        <v>#N/A</v>
      </c>
      <c r="F25466" t="s">
        <v>21632</v>
      </c>
    </row>
    <row r="25467" spans="1:6" x14ac:dyDescent="0.25">
      <c r="A25467" t="s">
        <v>5031</v>
      </c>
      <c r="B25467" s="100" t="s">
        <v>6948</v>
      </c>
      <c r="C25467" s="100"/>
      <c r="D25467" s="124"/>
      <c r="E25467" s="157" t="e">
        <f>VLOOKUP(D25467,'SOAT LIQ'!$A$87:$C$3416,3,FALSE)</f>
        <v>#N/A</v>
      </c>
      <c r="F25467" t="s">
        <v>21632</v>
      </c>
    </row>
    <row r="25468" spans="1:6" x14ac:dyDescent="0.25">
      <c r="A25468" t="s">
        <v>5031</v>
      </c>
      <c r="B25468" s="100" t="s">
        <v>6949</v>
      </c>
      <c r="C25468" s="100"/>
      <c r="D25468" s="124"/>
      <c r="E25468" s="157" t="e">
        <f>VLOOKUP(D25468,'SOAT LIQ'!$A$87:$C$3416,3,FALSE)</f>
        <v>#N/A</v>
      </c>
      <c r="F25468" t="s">
        <v>21632</v>
      </c>
    </row>
    <row r="25469" spans="1:6" x14ac:dyDescent="0.25">
      <c r="A25469" t="s">
        <v>5031</v>
      </c>
      <c r="B25469" s="100" t="s">
        <v>6950</v>
      </c>
      <c r="C25469" s="100"/>
      <c r="D25469" s="124"/>
      <c r="E25469" s="157" t="e">
        <f>VLOOKUP(D25469,'SOAT LIQ'!$A$87:$C$3416,3,FALSE)</f>
        <v>#N/A</v>
      </c>
      <c r="F25469" t="s">
        <v>21632</v>
      </c>
    </row>
    <row r="25470" spans="1:6" x14ac:dyDescent="0.25">
      <c r="A25470" t="s">
        <v>5031</v>
      </c>
      <c r="B25470" s="100" t="s">
        <v>6951</v>
      </c>
      <c r="C25470" s="100"/>
      <c r="D25470" s="124"/>
      <c r="E25470" s="157" t="e">
        <f>VLOOKUP(D25470,'SOAT LIQ'!$A$87:$C$3416,3,FALSE)</f>
        <v>#N/A</v>
      </c>
      <c r="F25470" t="s">
        <v>21632</v>
      </c>
    </row>
    <row r="25471" spans="1:6" x14ac:dyDescent="0.25">
      <c r="A25471" t="s">
        <v>5031</v>
      </c>
      <c r="B25471" s="100" t="s">
        <v>6952</v>
      </c>
      <c r="C25471" s="100"/>
      <c r="D25471" s="124"/>
      <c r="E25471" s="157" t="e">
        <f>VLOOKUP(D25471,'SOAT LIQ'!$A$87:$C$3416,3,FALSE)</f>
        <v>#N/A</v>
      </c>
      <c r="F25471" t="s">
        <v>21632</v>
      </c>
    </row>
    <row r="25472" spans="1:6" x14ac:dyDescent="0.25">
      <c r="A25472" t="s">
        <v>5031</v>
      </c>
      <c r="B25472" s="100" t="s">
        <v>6953</v>
      </c>
      <c r="C25472" s="100"/>
      <c r="D25472" s="124"/>
      <c r="E25472" s="157" t="e">
        <f>VLOOKUP(D25472,'SOAT LIQ'!$A$87:$C$3416,3,FALSE)</f>
        <v>#N/A</v>
      </c>
      <c r="F25472" t="s">
        <v>21632</v>
      </c>
    </row>
    <row r="25473" spans="1:6" x14ac:dyDescent="0.25">
      <c r="A25473" t="s">
        <v>5031</v>
      </c>
      <c r="B25473" s="100" t="s">
        <v>6954</v>
      </c>
      <c r="C25473" s="100"/>
      <c r="D25473" s="124"/>
      <c r="E25473" s="157" t="e">
        <f>VLOOKUP(D25473,'SOAT LIQ'!$A$87:$C$3416,3,FALSE)</f>
        <v>#N/A</v>
      </c>
      <c r="F25473" t="s">
        <v>21632</v>
      </c>
    </row>
    <row r="25474" spans="1:6" x14ac:dyDescent="0.25">
      <c r="A25474" t="s">
        <v>5031</v>
      </c>
      <c r="B25474" s="100" t="s">
        <v>6955</v>
      </c>
      <c r="C25474" s="100"/>
      <c r="D25474" s="124"/>
      <c r="E25474" s="157" t="e">
        <f>VLOOKUP(D25474,'SOAT LIQ'!$A$87:$C$3416,3,FALSE)</f>
        <v>#N/A</v>
      </c>
      <c r="F25474" t="s">
        <v>21632</v>
      </c>
    </row>
    <row r="25475" spans="1:6" x14ac:dyDescent="0.25">
      <c r="A25475" t="s">
        <v>5031</v>
      </c>
      <c r="B25475" s="100" t="s">
        <v>6956</v>
      </c>
      <c r="C25475" s="100"/>
      <c r="D25475" s="124"/>
      <c r="E25475" s="157" t="e">
        <f>VLOOKUP(D25475,'SOAT LIQ'!$A$87:$C$3416,3,FALSE)</f>
        <v>#N/A</v>
      </c>
      <c r="F25475" t="s">
        <v>21632</v>
      </c>
    </row>
    <row r="25476" spans="1:6" x14ac:dyDescent="0.25">
      <c r="A25476" t="s">
        <v>5031</v>
      </c>
      <c r="B25476" s="100" t="s">
        <v>6957</v>
      </c>
      <c r="C25476" s="100"/>
      <c r="D25476" s="124"/>
      <c r="E25476" s="157" t="e">
        <f>VLOOKUP(D25476,'SOAT LIQ'!$A$87:$C$3416,3,FALSE)</f>
        <v>#N/A</v>
      </c>
      <c r="F25476" t="s">
        <v>21632</v>
      </c>
    </row>
    <row r="25477" spans="1:6" x14ac:dyDescent="0.25">
      <c r="A25477" t="s">
        <v>5031</v>
      </c>
      <c r="B25477" s="100" t="s">
        <v>6958</v>
      </c>
      <c r="C25477" s="100"/>
      <c r="D25477" s="124"/>
      <c r="E25477" s="157" t="e">
        <f>VLOOKUP(D25477,'SOAT LIQ'!$A$87:$C$3416,3,FALSE)</f>
        <v>#N/A</v>
      </c>
      <c r="F25477" t="s">
        <v>21632</v>
      </c>
    </row>
    <row r="25478" spans="1:6" x14ac:dyDescent="0.25">
      <c r="A25478" t="s">
        <v>5031</v>
      </c>
      <c r="B25478" s="100" t="s">
        <v>6959</v>
      </c>
      <c r="C25478" s="100"/>
      <c r="D25478" s="124"/>
      <c r="E25478" s="157" t="e">
        <f>VLOOKUP(D25478,'SOAT LIQ'!$A$87:$C$3416,3,FALSE)</f>
        <v>#N/A</v>
      </c>
      <c r="F25478" t="s">
        <v>21632</v>
      </c>
    </row>
    <row r="25479" spans="1:6" x14ac:dyDescent="0.25">
      <c r="A25479" t="s">
        <v>5031</v>
      </c>
      <c r="B25479" s="100" t="s">
        <v>6960</v>
      </c>
      <c r="C25479" s="100"/>
      <c r="D25479" s="124"/>
      <c r="E25479" s="157" t="e">
        <f>VLOOKUP(D25479,'SOAT LIQ'!$A$87:$C$3416,3,FALSE)</f>
        <v>#N/A</v>
      </c>
      <c r="F25479" t="s">
        <v>21632</v>
      </c>
    </row>
    <row r="25480" spans="1:6" x14ac:dyDescent="0.25">
      <c r="A25480" t="s">
        <v>5031</v>
      </c>
      <c r="B25480" s="100" t="s">
        <v>6961</v>
      </c>
      <c r="C25480" s="100"/>
      <c r="D25480" s="124"/>
      <c r="E25480" s="157" t="e">
        <f>VLOOKUP(D25480,'SOAT LIQ'!$A$87:$C$3416,3,FALSE)</f>
        <v>#N/A</v>
      </c>
      <c r="F25480" t="s">
        <v>21632</v>
      </c>
    </row>
    <row r="25481" spans="1:6" x14ac:dyDescent="0.25">
      <c r="A25481" t="s">
        <v>5031</v>
      </c>
      <c r="B25481" s="100" t="s">
        <v>6962</v>
      </c>
      <c r="C25481" s="100"/>
      <c r="D25481" s="124"/>
      <c r="E25481" s="157" t="e">
        <f>VLOOKUP(D25481,'SOAT LIQ'!$A$87:$C$3416,3,FALSE)</f>
        <v>#N/A</v>
      </c>
      <c r="F25481" t="s">
        <v>21632</v>
      </c>
    </row>
    <row r="25482" spans="1:6" x14ac:dyDescent="0.25">
      <c r="A25482" t="s">
        <v>5031</v>
      </c>
      <c r="B25482" s="100" t="s">
        <v>6963</v>
      </c>
      <c r="C25482" s="100"/>
      <c r="D25482" s="124"/>
      <c r="E25482" s="157" t="e">
        <f>VLOOKUP(D25482,'SOAT LIQ'!$A$87:$C$3416,3,FALSE)</f>
        <v>#N/A</v>
      </c>
      <c r="F25482" t="s">
        <v>21632</v>
      </c>
    </row>
    <row r="25483" spans="1:6" x14ac:dyDescent="0.25">
      <c r="A25483" t="s">
        <v>5031</v>
      </c>
      <c r="B25483" s="100" t="s">
        <v>6971</v>
      </c>
      <c r="C25483" s="100"/>
      <c r="D25483" s="124"/>
      <c r="E25483" s="157" t="e">
        <f>VLOOKUP(D25483,'SOAT LIQ'!$A$87:$C$3416,3,FALSE)</f>
        <v>#N/A</v>
      </c>
      <c r="F25483" t="s">
        <v>21632</v>
      </c>
    </row>
    <row r="25484" spans="1:6" x14ac:dyDescent="0.25">
      <c r="A25484" t="s">
        <v>5031</v>
      </c>
      <c r="B25484" s="100" t="s">
        <v>6972</v>
      </c>
      <c r="C25484" s="100"/>
      <c r="D25484" s="124"/>
      <c r="E25484" s="157" t="e">
        <f>VLOOKUP(D25484,'SOAT LIQ'!$A$87:$C$3416,3,FALSE)</f>
        <v>#N/A</v>
      </c>
      <c r="F25484" t="s">
        <v>21632</v>
      </c>
    </row>
    <row r="25485" spans="1:6" x14ac:dyDescent="0.25">
      <c r="A25485" t="s">
        <v>5031</v>
      </c>
      <c r="B25485" s="100" t="s">
        <v>6973</v>
      </c>
      <c r="C25485" s="100"/>
      <c r="D25485" s="124"/>
      <c r="E25485" s="157" t="e">
        <f>VLOOKUP(D25485,'SOAT LIQ'!$A$87:$C$3416,3,FALSE)</f>
        <v>#N/A</v>
      </c>
      <c r="F25485" t="s">
        <v>21632</v>
      </c>
    </row>
    <row r="25486" spans="1:6" x14ac:dyDescent="0.25">
      <c r="A25486" t="s">
        <v>5031</v>
      </c>
      <c r="B25486" s="100" t="s">
        <v>6974</v>
      </c>
      <c r="C25486" s="100"/>
      <c r="D25486" s="124"/>
      <c r="E25486" s="157" t="e">
        <f>VLOOKUP(D25486,'SOAT LIQ'!$A$87:$C$3416,3,FALSE)</f>
        <v>#N/A</v>
      </c>
      <c r="F25486" t="s">
        <v>21632</v>
      </c>
    </row>
    <row r="25487" spans="1:6" x14ac:dyDescent="0.25">
      <c r="A25487" t="s">
        <v>5031</v>
      </c>
      <c r="B25487" s="100" t="s">
        <v>6975</v>
      </c>
      <c r="C25487" s="100"/>
      <c r="D25487" s="124"/>
      <c r="E25487" s="157" t="e">
        <f>VLOOKUP(D25487,'SOAT LIQ'!$A$87:$C$3416,3,FALSE)</f>
        <v>#N/A</v>
      </c>
      <c r="F25487" t="s">
        <v>21632</v>
      </c>
    </row>
    <row r="25488" spans="1:6" x14ac:dyDescent="0.25">
      <c r="A25488" t="s">
        <v>5031</v>
      </c>
      <c r="B25488" s="100" t="s">
        <v>6981</v>
      </c>
      <c r="C25488" s="100"/>
      <c r="D25488" s="124"/>
      <c r="E25488" s="157" t="e">
        <f>VLOOKUP(D25488,'SOAT LIQ'!$A$87:$C$3416,3,FALSE)</f>
        <v>#N/A</v>
      </c>
      <c r="F25488" t="s">
        <v>21632</v>
      </c>
    </row>
    <row r="25489" spans="1:6" x14ac:dyDescent="0.25">
      <c r="A25489" t="s">
        <v>5031</v>
      </c>
      <c r="B25489" s="100" t="s">
        <v>6984</v>
      </c>
      <c r="C25489" s="100"/>
      <c r="D25489" s="124"/>
      <c r="E25489" s="157" t="e">
        <f>VLOOKUP(D25489,'SOAT LIQ'!$A$87:$C$3416,3,FALSE)</f>
        <v>#N/A</v>
      </c>
      <c r="F25489" t="s">
        <v>21632</v>
      </c>
    </row>
    <row r="25490" spans="1:6" x14ac:dyDescent="0.25">
      <c r="A25490" t="s">
        <v>5031</v>
      </c>
      <c r="B25490" s="100" t="s">
        <v>6985</v>
      </c>
      <c r="C25490" s="100"/>
      <c r="D25490" s="124"/>
      <c r="E25490" s="157" t="e">
        <f>VLOOKUP(D25490,'SOAT LIQ'!$A$87:$C$3416,3,FALSE)</f>
        <v>#N/A</v>
      </c>
      <c r="F25490" t="s">
        <v>21632</v>
      </c>
    </row>
    <row r="25491" spans="1:6" x14ac:dyDescent="0.25">
      <c r="A25491" t="s">
        <v>5031</v>
      </c>
      <c r="B25491" s="100" t="s">
        <v>7020</v>
      </c>
      <c r="C25491" s="100"/>
      <c r="D25491" s="124"/>
      <c r="E25491" s="157" t="e">
        <f>VLOOKUP(D25491,'SOAT LIQ'!$A$87:$C$3416,3,FALSE)</f>
        <v>#N/A</v>
      </c>
      <c r="F25491" t="s">
        <v>21632</v>
      </c>
    </row>
    <row r="25492" spans="1:6" x14ac:dyDescent="0.25">
      <c r="A25492" t="s">
        <v>5031</v>
      </c>
      <c r="B25492" s="100" t="s">
        <v>7110</v>
      </c>
      <c r="C25492" s="100"/>
      <c r="D25492" s="124"/>
      <c r="E25492" s="157" t="e">
        <f>VLOOKUP(D25492,'SOAT LIQ'!$A$87:$C$3416,3,FALSE)</f>
        <v>#N/A</v>
      </c>
      <c r="F25492" t="s">
        <v>21632</v>
      </c>
    </row>
    <row r="25493" spans="1:6" x14ac:dyDescent="0.25">
      <c r="A25493" t="s">
        <v>5031</v>
      </c>
      <c r="B25493" s="100" t="s">
        <v>7116</v>
      </c>
      <c r="C25493" s="100"/>
      <c r="D25493" s="124"/>
      <c r="E25493" s="157" t="e">
        <f>VLOOKUP(D25493,'SOAT LIQ'!$A$87:$C$3416,3,FALSE)</f>
        <v>#N/A</v>
      </c>
      <c r="F25493" t="s">
        <v>21632</v>
      </c>
    </row>
    <row r="25494" spans="1:6" x14ac:dyDescent="0.25">
      <c r="A25494" t="s">
        <v>5031</v>
      </c>
      <c r="B25494" s="100" t="s">
        <v>7127</v>
      </c>
      <c r="C25494" s="100"/>
      <c r="D25494" s="124"/>
      <c r="E25494" s="157" t="e">
        <f>VLOOKUP(D25494,'SOAT LIQ'!$A$87:$C$3416,3,FALSE)</f>
        <v>#N/A</v>
      </c>
      <c r="F25494" t="s">
        <v>21632</v>
      </c>
    </row>
    <row r="25495" spans="1:6" x14ac:dyDescent="0.25">
      <c r="A25495" t="s">
        <v>5031</v>
      </c>
      <c r="B25495" s="100" t="s">
        <v>15529</v>
      </c>
      <c r="C25495" s="100"/>
      <c r="D25495" s="124"/>
      <c r="E25495" s="157" t="e">
        <f>VLOOKUP(D25495,'SOAT LIQ'!$A$87:$C$3416,3,FALSE)</f>
        <v>#N/A</v>
      </c>
      <c r="F25495" t="s">
        <v>21632</v>
      </c>
    </row>
    <row r="25496" spans="1:6" x14ac:dyDescent="0.25">
      <c r="A25496" t="s">
        <v>5031</v>
      </c>
      <c r="B25496" s="100" t="s">
        <v>19023</v>
      </c>
      <c r="C25496" s="100"/>
      <c r="D25496" s="124"/>
      <c r="E25496" s="157" t="e">
        <f>VLOOKUP(D25496,'SOAT LIQ'!$A$87:$C$3416,3,FALSE)</f>
        <v>#N/A</v>
      </c>
      <c r="F25496" t="s">
        <v>21632</v>
      </c>
    </row>
    <row r="25497" spans="1:6" x14ac:dyDescent="0.25">
      <c r="A25497" t="s">
        <v>5031</v>
      </c>
      <c r="B25497" s="100" t="s">
        <v>19027</v>
      </c>
      <c r="C25497" s="100"/>
      <c r="D25497" s="124"/>
      <c r="E25497" s="157" t="e">
        <f>VLOOKUP(D25497,'SOAT LIQ'!$A$87:$C$3416,3,FALSE)</f>
        <v>#N/A</v>
      </c>
      <c r="F25497" t="s">
        <v>21632</v>
      </c>
    </row>
    <row r="25498" spans="1:6" x14ac:dyDescent="0.25">
      <c r="A25498" t="s">
        <v>5809</v>
      </c>
      <c r="B25498" s="100" t="s">
        <v>4244</v>
      </c>
      <c r="C25498" s="99" t="s">
        <v>6878</v>
      </c>
      <c r="D25498" s="124">
        <v>36601</v>
      </c>
      <c r="E25498" s="157" t="e">
        <f>VLOOKUP(D25498,'SOAT LIQ'!$A$87:$C$3416,3,FALSE)</f>
        <v>#N/A</v>
      </c>
      <c r="F25498" t="s">
        <v>21632</v>
      </c>
    </row>
    <row r="25499" spans="1:6" x14ac:dyDescent="0.25">
      <c r="A25499" t="s">
        <v>5809</v>
      </c>
      <c r="B25499" s="100" t="s">
        <v>6880</v>
      </c>
      <c r="C25499" s="99" t="s">
        <v>6879</v>
      </c>
      <c r="D25499" s="124">
        <v>36602</v>
      </c>
      <c r="E25499" s="157" t="e">
        <f>VLOOKUP(D25499,'SOAT LIQ'!$A$87:$C$3416,3,FALSE)</f>
        <v>#N/A</v>
      </c>
      <c r="F25499" t="s">
        <v>21632</v>
      </c>
    </row>
    <row r="25500" spans="1:6" x14ac:dyDescent="0.25">
      <c r="A25500" t="s">
        <v>5809</v>
      </c>
      <c r="B25500" s="100" t="s">
        <v>4251</v>
      </c>
      <c r="C25500" s="99" t="s">
        <v>6882</v>
      </c>
      <c r="D25500" s="124">
        <v>36804</v>
      </c>
      <c r="E25500" s="157" t="e">
        <f>VLOOKUP(D25500,'SOAT LIQ'!$A$87:$C$3416,3,FALSE)</f>
        <v>#N/A</v>
      </c>
      <c r="F25500" t="s">
        <v>21632</v>
      </c>
    </row>
    <row r="25501" spans="1:6" x14ac:dyDescent="0.25">
      <c r="A25501" t="s">
        <v>5809</v>
      </c>
      <c r="B25501" s="100" t="s">
        <v>4252</v>
      </c>
      <c r="C25501" s="99" t="s">
        <v>6883</v>
      </c>
      <c r="D25501" s="124">
        <v>36804</v>
      </c>
      <c r="E25501" s="157" t="e">
        <f>VLOOKUP(D25501,'SOAT LIQ'!$A$87:$C$3416,3,FALSE)</f>
        <v>#N/A</v>
      </c>
      <c r="F25501" t="s">
        <v>21632</v>
      </c>
    </row>
    <row r="25502" spans="1:6" x14ac:dyDescent="0.25">
      <c r="A25502" t="s">
        <v>5809</v>
      </c>
      <c r="B25502" s="100" t="s">
        <v>4245</v>
      </c>
      <c r="C25502" s="99" t="s">
        <v>6885</v>
      </c>
      <c r="D25502" s="124">
        <v>36603</v>
      </c>
      <c r="E25502" s="157" t="e">
        <f>VLOOKUP(D25502,'SOAT LIQ'!$A$87:$C$3416,3,FALSE)</f>
        <v>#N/A</v>
      </c>
      <c r="F25502" t="s">
        <v>21632</v>
      </c>
    </row>
    <row r="25503" spans="1:6" x14ac:dyDescent="0.25">
      <c r="A25503" t="s">
        <v>5809</v>
      </c>
      <c r="B25503" s="100" t="s">
        <v>6887</v>
      </c>
      <c r="C25503" s="99" t="s">
        <v>6886</v>
      </c>
      <c r="D25503" s="124">
        <v>36604</v>
      </c>
      <c r="E25503" s="157" t="e">
        <f>VLOOKUP(D25503,'SOAT LIQ'!$A$87:$C$3416,3,FALSE)</f>
        <v>#N/A</v>
      </c>
      <c r="F25503" t="s">
        <v>21632</v>
      </c>
    </row>
    <row r="25504" spans="1:6" x14ac:dyDescent="0.25">
      <c r="A25504" t="s">
        <v>5809</v>
      </c>
      <c r="B25504" s="100" t="s">
        <v>6889</v>
      </c>
      <c r="C25504" s="99" t="s">
        <v>6888</v>
      </c>
      <c r="D25504" s="124">
        <v>36604</v>
      </c>
      <c r="E25504" s="157" t="e">
        <f>VLOOKUP(D25504,'SOAT LIQ'!$A$87:$C$3416,3,FALSE)</f>
        <v>#N/A</v>
      </c>
      <c r="F25504" t="s">
        <v>21632</v>
      </c>
    </row>
    <row r="25505" spans="1:6" x14ac:dyDescent="0.25">
      <c r="A25505" t="s">
        <v>5809</v>
      </c>
      <c r="B25505" s="100" t="s">
        <v>6891</v>
      </c>
      <c r="C25505" s="99" t="s">
        <v>6890</v>
      </c>
      <c r="D25505" s="124">
        <v>16503</v>
      </c>
      <c r="E25505" s="157">
        <f>VLOOKUP(D25505,'SOAT LIQ'!$A$87:$C$3416,3,FALSE)</f>
        <v>7</v>
      </c>
      <c r="F25505" t="s">
        <v>21632</v>
      </c>
    </row>
    <row r="25506" spans="1:6" x14ac:dyDescent="0.25">
      <c r="A25506" t="s">
        <v>5809</v>
      </c>
      <c r="B25506" s="100" t="s">
        <v>6892</v>
      </c>
      <c r="C25506" s="99" t="s">
        <v>6893</v>
      </c>
      <c r="D25506" s="124">
        <v>36604</v>
      </c>
      <c r="E25506" s="157" t="e">
        <f>VLOOKUP(D25506,'SOAT LIQ'!$A$87:$C$3416,3,FALSE)</f>
        <v>#N/A</v>
      </c>
      <c r="F25506" t="s">
        <v>21632</v>
      </c>
    </row>
    <row r="25507" spans="1:6" x14ac:dyDescent="0.25">
      <c r="A25507" t="s">
        <v>5809</v>
      </c>
      <c r="B25507" s="100" t="s">
        <v>6895</v>
      </c>
      <c r="C25507" s="99" t="s">
        <v>6894</v>
      </c>
      <c r="D25507" s="124">
        <v>36604</v>
      </c>
      <c r="E25507" s="157" t="e">
        <f>VLOOKUP(D25507,'SOAT LIQ'!$A$87:$C$3416,3,FALSE)</f>
        <v>#N/A</v>
      </c>
      <c r="F25507" t="s">
        <v>21632</v>
      </c>
    </row>
    <row r="25508" spans="1:6" x14ac:dyDescent="0.25">
      <c r="A25508" t="s">
        <v>5809</v>
      </c>
      <c r="B25508" s="100" t="s">
        <v>6897</v>
      </c>
      <c r="C25508" s="99" t="s">
        <v>6896</v>
      </c>
      <c r="D25508" s="124">
        <v>16332</v>
      </c>
      <c r="E25508" s="157">
        <f>VLOOKUP(D25508,'SOAT LIQ'!$A$87:$C$3416,3,FALSE)</f>
        <v>7</v>
      </c>
      <c r="F25508" t="s">
        <v>21632</v>
      </c>
    </row>
    <row r="25509" spans="1:6" x14ac:dyDescent="0.25">
      <c r="A25509" t="s">
        <v>5809</v>
      </c>
      <c r="B25509" s="100" t="s">
        <v>6899</v>
      </c>
      <c r="C25509" s="99" t="s">
        <v>6898</v>
      </c>
      <c r="D25509" s="124">
        <v>36201</v>
      </c>
      <c r="E25509" s="157" t="e">
        <f>VLOOKUP(D25509,'SOAT LIQ'!$A$87:$C$3416,3,FALSE)</f>
        <v>#N/A</v>
      </c>
      <c r="F25509" t="s">
        <v>21632</v>
      </c>
    </row>
    <row r="25510" spans="1:6" x14ac:dyDescent="0.25">
      <c r="A25510" t="s">
        <v>5809</v>
      </c>
      <c r="B25510" s="100" t="s">
        <v>6901</v>
      </c>
      <c r="C25510" s="99" t="s">
        <v>6900</v>
      </c>
      <c r="D25510" s="124">
        <v>36203</v>
      </c>
      <c r="E25510" s="157" t="e">
        <f>VLOOKUP(D25510,'SOAT LIQ'!$A$87:$C$3416,3,FALSE)</f>
        <v>#N/A</v>
      </c>
      <c r="F25510" t="s">
        <v>21632</v>
      </c>
    </row>
    <row r="25511" spans="1:6" x14ac:dyDescent="0.25">
      <c r="A25511" t="s">
        <v>5809</v>
      </c>
      <c r="B25511" s="100" t="s">
        <v>6903</v>
      </c>
      <c r="C25511" s="99" t="s">
        <v>6902</v>
      </c>
      <c r="D25511" s="124">
        <v>36205</v>
      </c>
      <c r="E25511" s="157" t="e">
        <f>VLOOKUP(D25511,'SOAT LIQ'!$A$87:$C$3416,3,FALSE)</f>
        <v>#N/A</v>
      </c>
      <c r="F25511" t="s">
        <v>21632</v>
      </c>
    </row>
    <row r="25512" spans="1:6" x14ac:dyDescent="0.25">
      <c r="A25512" t="s">
        <v>5809</v>
      </c>
      <c r="B25512" s="100" t="s">
        <v>6914</v>
      </c>
      <c r="C25512" s="99" t="s">
        <v>6913</v>
      </c>
      <c r="D25512" s="124">
        <v>36208</v>
      </c>
      <c r="E25512" s="157" t="e">
        <f>VLOOKUP(D25512,'SOAT LIQ'!$A$87:$C$3416,3,FALSE)</f>
        <v>#N/A</v>
      </c>
      <c r="F25512" t="s">
        <v>21632</v>
      </c>
    </row>
    <row r="25513" spans="1:6" x14ac:dyDescent="0.25">
      <c r="A25513" t="s">
        <v>5809</v>
      </c>
      <c r="B25513" s="100" t="s">
        <v>6915</v>
      </c>
      <c r="C25513" s="99" t="s">
        <v>6916</v>
      </c>
      <c r="D25513" s="124">
        <v>36209</v>
      </c>
      <c r="E25513" s="157" t="e">
        <f>VLOOKUP(D25513,'SOAT LIQ'!$A$87:$C$3416,3,FALSE)</f>
        <v>#N/A</v>
      </c>
      <c r="F25513" t="s">
        <v>21632</v>
      </c>
    </row>
    <row r="25514" spans="1:6" x14ac:dyDescent="0.25">
      <c r="A25514" t="s">
        <v>5809</v>
      </c>
      <c r="B25514" s="100" t="s">
        <v>6917</v>
      </c>
      <c r="C25514" s="99" t="s">
        <v>6916</v>
      </c>
      <c r="D25514" s="124">
        <v>36210</v>
      </c>
      <c r="E25514" s="157" t="e">
        <f>VLOOKUP(D25514,'SOAT LIQ'!$A$87:$C$3416,3,FALSE)</f>
        <v>#N/A</v>
      </c>
      <c r="F25514" t="s">
        <v>21632</v>
      </c>
    </row>
    <row r="25515" spans="1:6" x14ac:dyDescent="0.25">
      <c r="A25515" t="s">
        <v>5809</v>
      </c>
      <c r="B25515" s="100" t="s">
        <v>6920</v>
      </c>
      <c r="C25515" s="99" t="s">
        <v>6916</v>
      </c>
      <c r="D25515" s="124">
        <v>36209</v>
      </c>
      <c r="E25515" s="157" t="e">
        <f>VLOOKUP(D25515,'SOAT LIQ'!$A$87:$C$3416,3,FALSE)</f>
        <v>#N/A</v>
      </c>
      <c r="F25515" t="s">
        <v>21632</v>
      </c>
    </row>
    <row r="25516" spans="1:6" x14ac:dyDescent="0.25">
      <c r="A25516" t="s">
        <v>5809</v>
      </c>
      <c r="B25516" s="100" t="s">
        <v>6925</v>
      </c>
      <c r="C25516" s="99" t="s">
        <v>6924</v>
      </c>
      <c r="D25516" s="124">
        <v>36801</v>
      </c>
      <c r="E25516" s="157" t="e">
        <f>VLOOKUP(D25516,'SOAT LIQ'!$A$87:$C$3416,3,FALSE)</f>
        <v>#N/A</v>
      </c>
      <c r="F25516" t="s">
        <v>21632</v>
      </c>
    </row>
    <row r="25517" spans="1:6" x14ac:dyDescent="0.25">
      <c r="A25517" t="s">
        <v>5809</v>
      </c>
      <c r="B25517" s="100" t="s">
        <v>6929</v>
      </c>
      <c r="C25517" s="99" t="s">
        <v>6928</v>
      </c>
      <c r="D25517" s="124">
        <v>36207</v>
      </c>
      <c r="E25517" s="157" t="e">
        <f>VLOOKUP(D25517,'SOAT LIQ'!$A$87:$C$3416,3,FALSE)</f>
        <v>#N/A</v>
      </c>
      <c r="F25517" t="s">
        <v>21632</v>
      </c>
    </row>
    <row r="25518" spans="1:6" x14ac:dyDescent="0.25">
      <c r="A25518" t="s">
        <v>5809</v>
      </c>
      <c r="B25518" s="100" t="s">
        <v>6931</v>
      </c>
      <c r="C25518" s="99" t="s">
        <v>6930</v>
      </c>
      <c r="D25518" s="124">
        <v>36207</v>
      </c>
      <c r="E25518" s="157" t="e">
        <f>VLOOKUP(D25518,'SOAT LIQ'!$A$87:$C$3416,3,FALSE)</f>
        <v>#N/A</v>
      </c>
      <c r="F25518" t="s">
        <v>21632</v>
      </c>
    </row>
    <row r="25519" spans="1:6" x14ac:dyDescent="0.25">
      <c r="A25519" t="s">
        <v>5809</v>
      </c>
      <c r="B25519" s="100" t="s">
        <v>6936</v>
      </c>
      <c r="C25519" s="99" t="s">
        <v>6935</v>
      </c>
      <c r="D25519" s="124">
        <v>36706</v>
      </c>
      <c r="E25519" s="157" t="e">
        <f>VLOOKUP(D25519,'SOAT LIQ'!$A$87:$C$3416,3,FALSE)</f>
        <v>#N/A</v>
      </c>
      <c r="F25519" t="s">
        <v>21632</v>
      </c>
    </row>
    <row r="25520" spans="1:6" x14ac:dyDescent="0.25">
      <c r="A25520" t="s">
        <v>5809</v>
      </c>
      <c r="B25520" s="100" t="s">
        <v>6938</v>
      </c>
      <c r="C25520" s="99" t="s">
        <v>6937</v>
      </c>
      <c r="D25520" s="124">
        <v>36706</v>
      </c>
      <c r="E25520" s="157" t="e">
        <f>VLOOKUP(D25520,'SOAT LIQ'!$A$87:$C$3416,3,FALSE)</f>
        <v>#N/A</v>
      </c>
      <c r="F25520" t="s">
        <v>21632</v>
      </c>
    </row>
    <row r="25521" spans="1:6" x14ac:dyDescent="0.25">
      <c r="A25521" t="s">
        <v>5809</v>
      </c>
      <c r="B25521" s="100" t="s">
        <v>6940</v>
      </c>
      <c r="C25521" s="99" t="s">
        <v>6939</v>
      </c>
      <c r="D25521" s="124">
        <v>36710</v>
      </c>
      <c r="E25521" s="157" t="e">
        <f>VLOOKUP(D25521,'SOAT LIQ'!$A$87:$C$3416,3,FALSE)</f>
        <v>#N/A</v>
      </c>
      <c r="F25521" t="s">
        <v>21632</v>
      </c>
    </row>
    <row r="25522" spans="1:6" x14ac:dyDescent="0.25">
      <c r="A25522" t="s">
        <v>5809</v>
      </c>
      <c r="B25522" s="100" t="s">
        <v>6966</v>
      </c>
      <c r="C25522" s="99" t="s">
        <v>6939</v>
      </c>
      <c r="D25522" s="124">
        <v>36702</v>
      </c>
      <c r="E25522" s="157" t="e">
        <f>VLOOKUP(D25522,'SOAT LIQ'!$A$87:$C$3416,3,FALSE)</f>
        <v>#N/A</v>
      </c>
      <c r="F25522" t="s">
        <v>21632</v>
      </c>
    </row>
    <row r="25523" spans="1:6" x14ac:dyDescent="0.25">
      <c r="A25523" t="s">
        <v>5809</v>
      </c>
      <c r="B25523" s="100" t="s">
        <v>6967</v>
      </c>
      <c r="C25523" s="99" t="s">
        <v>6939</v>
      </c>
      <c r="D25523" s="124">
        <v>36710</v>
      </c>
      <c r="E25523" s="157" t="e">
        <f>VLOOKUP(D25523,'SOAT LIQ'!$A$87:$C$3416,3,FALSE)</f>
        <v>#N/A</v>
      </c>
      <c r="F25523" t="s">
        <v>21632</v>
      </c>
    </row>
    <row r="25524" spans="1:6" x14ac:dyDescent="0.25">
      <c r="A25524" t="s">
        <v>5809</v>
      </c>
      <c r="B25524" s="100" t="s">
        <v>6977</v>
      </c>
      <c r="C25524" s="99" t="s">
        <v>6976</v>
      </c>
      <c r="D25524" s="124">
        <v>36701</v>
      </c>
      <c r="E25524" s="157" t="e">
        <f>VLOOKUP(D25524,'SOAT LIQ'!$A$87:$C$3416,3,FALSE)</f>
        <v>#N/A</v>
      </c>
      <c r="F25524" t="s">
        <v>21632</v>
      </c>
    </row>
    <row r="25525" spans="1:6" x14ac:dyDescent="0.25">
      <c r="A25525" t="s">
        <v>5809</v>
      </c>
      <c r="B25525" s="100" t="s">
        <v>6979</v>
      </c>
      <c r="C25525" s="99" t="s">
        <v>6978</v>
      </c>
      <c r="D25525" s="124">
        <v>36701</v>
      </c>
      <c r="E25525" s="157" t="e">
        <f>VLOOKUP(D25525,'SOAT LIQ'!$A$87:$C$3416,3,FALSE)</f>
        <v>#N/A</v>
      </c>
      <c r="F25525" t="s">
        <v>21632</v>
      </c>
    </row>
    <row r="25526" spans="1:6" x14ac:dyDescent="0.25">
      <c r="A25526" t="s">
        <v>5809</v>
      </c>
      <c r="B25526" s="100" t="s">
        <v>4247</v>
      </c>
      <c r="C25526" s="99" t="s">
        <v>6986</v>
      </c>
      <c r="D25526" s="124">
        <v>36614</v>
      </c>
      <c r="E25526" s="157" t="e">
        <f>VLOOKUP(D25526,'SOAT LIQ'!$A$87:$C$3416,3,FALSE)</f>
        <v>#N/A</v>
      </c>
      <c r="F25526" t="s">
        <v>21632</v>
      </c>
    </row>
    <row r="25527" spans="1:6" x14ac:dyDescent="0.25">
      <c r="A25527" t="s">
        <v>5809</v>
      </c>
      <c r="B25527" s="100" t="s">
        <v>6987</v>
      </c>
      <c r="C25527" s="99" t="s">
        <v>6986</v>
      </c>
      <c r="D25527" s="124">
        <v>36614</v>
      </c>
      <c r="E25527" s="157" t="e">
        <f>VLOOKUP(D25527,'SOAT LIQ'!$A$87:$C$3416,3,FALSE)</f>
        <v>#N/A</v>
      </c>
      <c r="F25527" t="s">
        <v>21632</v>
      </c>
    </row>
    <row r="25528" spans="1:6" x14ac:dyDescent="0.25">
      <c r="A25528" t="s">
        <v>5809</v>
      </c>
      <c r="B25528" s="100" t="s">
        <v>4831</v>
      </c>
      <c r="C25528" s="99" t="s">
        <v>6992</v>
      </c>
      <c r="D25528" s="124">
        <v>16347</v>
      </c>
      <c r="E25528" s="157">
        <f>VLOOKUP(D25528,'SOAT LIQ'!$A$87:$C$3416,3,FALSE)</f>
        <v>9</v>
      </c>
      <c r="F25528" t="s">
        <v>21632</v>
      </c>
    </row>
    <row r="25529" spans="1:6" x14ac:dyDescent="0.25">
      <c r="A25529" t="s">
        <v>5809</v>
      </c>
      <c r="B25529" s="100" t="s">
        <v>7017</v>
      </c>
      <c r="C25529" s="99" t="s">
        <v>7006</v>
      </c>
      <c r="D25529" s="124">
        <v>36608</v>
      </c>
      <c r="E25529" s="157" t="e">
        <f>VLOOKUP(D25529,'SOAT LIQ'!$A$87:$C$3416,3,FALSE)</f>
        <v>#N/A</v>
      </c>
      <c r="F25529" t="s">
        <v>21632</v>
      </c>
    </row>
    <row r="25530" spans="1:6" x14ac:dyDescent="0.25">
      <c r="A25530" t="s">
        <v>5809</v>
      </c>
      <c r="B25530" s="100" t="s">
        <v>7019</v>
      </c>
      <c r="C25530" s="99" t="s">
        <v>7018</v>
      </c>
      <c r="D25530" s="124">
        <v>16551</v>
      </c>
      <c r="E25530" s="157">
        <f>VLOOKUP(D25530,'SOAT LIQ'!$A$87:$C$3416,3,FALSE)</f>
        <v>9</v>
      </c>
      <c r="F25530" t="s">
        <v>21632</v>
      </c>
    </row>
    <row r="25531" spans="1:6" x14ac:dyDescent="0.25">
      <c r="A25531" t="s">
        <v>5809</v>
      </c>
      <c r="B25531" s="100" t="s">
        <v>7030</v>
      </c>
      <c r="C25531" s="99" t="s">
        <v>7029</v>
      </c>
      <c r="D25531" s="124">
        <v>17302</v>
      </c>
      <c r="E25531" s="157">
        <f>VLOOKUP(D25531,'SOAT LIQ'!$A$87:$C$3416,3,FALSE)</f>
        <v>2</v>
      </c>
      <c r="F25531" t="s">
        <v>21632</v>
      </c>
    </row>
    <row r="25532" spans="1:6" x14ac:dyDescent="0.25">
      <c r="A25532" t="s">
        <v>5809</v>
      </c>
      <c r="B25532" s="100" t="s">
        <v>7038</v>
      </c>
      <c r="C25532" s="99" t="s">
        <v>7039</v>
      </c>
      <c r="D25532" s="124">
        <v>36305</v>
      </c>
      <c r="E25532" s="157" t="e">
        <f>VLOOKUP(D25532,'SOAT LIQ'!$A$87:$C$3416,3,FALSE)</f>
        <v>#N/A</v>
      </c>
      <c r="F25532" t="s">
        <v>21632</v>
      </c>
    </row>
    <row r="25533" spans="1:6" x14ac:dyDescent="0.25">
      <c r="A25533" t="s">
        <v>5809</v>
      </c>
      <c r="B25533" s="100" t="s">
        <v>7041</v>
      </c>
      <c r="C25533" s="99" t="s">
        <v>7039</v>
      </c>
      <c r="D25533" s="124">
        <v>36308</v>
      </c>
      <c r="E25533" s="157" t="e">
        <f>VLOOKUP(D25533,'SOAT LIQ'!$A$87:$C$3416,3,FALSE)</f>
        <v>#N/A</v>
      </c>
      <c r="F25533" t="s">
        <v>21632</v>
      </c>
    </row>
    <row r="25534" spans="1:6" x14ac:dyDescent="0.25">
      <c r="A25534" t="s">
        <v>5809</v>
      </c>
      <c r="B25534" s="100" t="s">
        <v>7043</v>
      </c>
      <c r="C25534" s="99" t="s">
        <v>7042</v>
      </c>
      <c r="D25534" s="124">
        <v>36608</v>
      </c>
      <c r="E25534" s="157" t="e">
        <f>VLOOKUP(D25534,'SOAT LIQ'!$A$87:$C$3416,3,FALSE)</f>
        <v>#N/A</v>
      </c>
      <c r="F25534" t="s">
        <v>21632</v>
      </c>
    </row>
    <row r="25535" spans="1:6" x14ac:dyDescent="0.25">
      <c r="A25535" t="s">
        <v>5809</v>
      </c>
      <c r="B25535" s="100" t="s">
        <v>7044</v>
      </c>
      <c r="C25535" s="99" t="s">
        <v>7039</v>
      </c>
      <c r="D25535" s="124">
        <v>36304</v>
      </c>
      <c r="E25535" s="157" t="e">
        <f>VLOOKUP(D25535,'SOAT LIQ'!$A$87:$C$3416,3,FALSE)</f>
        <v>#N/A</v>
      </c>
      <c r="F25535" t="s">
        <v>21632</v>
      </c>
    </row>
    <row r="25536" spans="1:6" x14ac:dyDescent="0.25">
      <c r="A25536" t="s">
        <v>5809</v>
      </c>
      <c r="B25536" s="100" t="s">
        <v>7045</v>
      </c>
      <c r="C25536" s="99" t="s">
        <v>7039</v>
      </c>
      <c r="D25536" s="124">
        <v>36304</v>
      </c>
      <c r="E25536" s="157" t="e">
        <f>VLOOKUP(D25536,'SOAT LIQ'!$A$87:$C$3416,3,FALSE)</f>
        <v>#N/A</v>
      </c>
      <c r="F25536" t="s">
        <v>21632</v>
      </c>
    </row>
    <row r="25537" spans="1:6" x14ac:dyDescent="0.25">
      <c r="A25537" t="s">
        <v>5809</v>
      </c>
      <c r="B25537" s="100" t="s">
        <v>7047</v>
      </c>
      <c r="C25537" s="99" t="s">
        <v>7039</v>
      </c>
      <c r="D25537" s="124">
        <v>36304</v>
      </c>
      <c r="E25537" s="157" t="e">
        <f>VLOOKUP(D25537,'SOAT LIQ'!$A$87:$C$3416,3,FALSE)</f>
        <v>#N/A</v>
      </c>
      <c r="F25537" t="s">
        <v>21632</v>
      </c>
    </row>
    <row r="25538" spans="1:6" x14ac:dyDescent="0.25">
      <c r="A25538" t="s">
        <v>5809</v>
      </c>
      <c r="B25538" s="100" t="s">
        <v>7049</v>
      </c>
      <c r="C25538" s="99" t="s">
        <v>7048</v>
      </c>
      <c r="D25538" s="124">
        <v>16505</v>
      </c>
      <c r="E25538" s="157">
        <f>VLOOKUP(D25538,'SOAT LIQ'!$A$87:$C$3416,3,FALSE)</f>
        <v>8</v>
      </c>
      <c r="F25538" t="s">
        <v>21632</v>
      </c>
    </row>
    <row r="25539" spans="1:6" x14ac:dyDescent="0.25">
      <c r="A25539" t="s">
        <v>5809</v>
      </c>
      <c r="B25539" s="100" t="s">
        <v>7051</v>
      </c>
      <c r="C25539" s="99" t="s">
        <v>7050</v>
      </c>
      <c r="D25539" s="124">
        <v>16505</v>
      </c>
      <c r="E25539" s="157">
        <f>VLOOKUP(D25539,'SOAT LIQ'!$A$87:$C$3416,3,FALSE)</f>
        <v>8</v>
      </c>
      <c r="F25539" t="s">
        <v>21632</v>
      </c>
    </row>
    <row r="25540" spans="1:6" x14ac:dyDescent="0.25">
      <c r="A25540" t="s">
        <v>5809</v>
      </c>
      <c r="B25540" s="100" t="s">
        <v>7053</v>
      </c>
      <c r="C25540" s="99" t="s">
        <v>7052</v>
      </c>
      <c r="D25540" s="124">
        <v>16505</v>
      </c>
      <c r="E25540" s="157">
        <f>VLOOKUP(D25540,'SOAT LIQ'!$A$87:$C$3416,3,FALSE)</f>
        <v>8</v>
      </c>
      <c r="F25540" t="s">
        <v>21632</v>
      </c>
    </row>
    <row r="25541" spans="1:6" x14ac:dyDescent="0.25">
      <c r="A25541" t="s">
        <v>5809</v>
      </c>
      <c r="B25541" s="100" t="s">
        <v>7055</v>
      </c>
      <c r="C25541" s="99" t="s">
        <v>7054</v>
      </c>
      <c r="D25541" s="124">
        <v>16265</v>
      </c>
      <c r="E25541" s="157">
        <f>VLOOKUP(D25541,'SOAT LIQ'!$A$87:$C$3416,3,FALSE)</f>
        <v>3</v>
      </c>
      <c r="F25541" t="s">
        <v>21632</v>
      </c>
    </row>
    <row r="25542" spans="1:6" x14ac:dyDescent="0.25">
      <c r="A25542" t="s">
        <v>5809</v>
      </c>
      <c r="B25542" s="100" t="s">
        <v>7057</v>
      </c>
      <c r="C25542" s="99" t="s">
        <v>7056</v>
      </c>
      <c r="D25542" s="124">
        <v>16500</v>
      </c>
      <c r="E25542" s="157">
        <f>VLOOKUP(D25542,'SOAT LIQ'!$A$87:$C$3416,3,FALSE)</f>
        <v>4</v>
      </c>
      <c r="F25542" t="s">
        <v>21632</v>
      </c>
    </row>
    <row r="25543" spans="1:6" x14ac:dyDescent="0.25">
      <c r="A25543" t="s">
        <v>5809</v>
      </c>
      <c r="B25543" s="100" t="s">
        <v>7059</v>
      </c>
      <c r="C25543" s="99" t="s">
        <v>7058</v>
      </c>
      <c r="D25543" s="124">
        <v>16501</v>
      </c>
      <c r="E25543" s="157">
        <f>VLOOKUP(D25543,'SOAT LIQ'!$A$87:$C$3416,3,FALSE)</f>
        <v>12</v>
      </c>
      <c r="F25543" t="s">
        <v>21632</v>
      </c>
    </row>
    <row r="25544" spans="1:6" x14ac:dyDescent="0.25">
      <c r="A25544" t="s">
        <v>5809</v>
      </c>
      <c r="B25544" s="100" t="s">
        <v>7061</v>
      </c>
      <c r="C25544" s="99" t="s">
        <v>7060</v>
      </c>
      <c r="D25544" s="124">
        <v>16501</v>
      </c>
      <c r="E25544" s="157">
        <f>VLOOKUP(D25544,'SOAT LIQ'!$A$87:$C$3416,3,FALSE)</f>
        <v>12</v>
      </c>
      <c r="F25544" t="s">
        <v>21632</v>
      </c>
    </row>
    <row r="25545" spans="1:6" x14ac:dyDescent="0.25">
      <c r="A25545" t="s">
        <v>5809</v>
      </c>
      <c r="B25545" s="100" t="s">
        <v>7063</v>
      </c>
      <c r="C25545" s="99" t="s">
        <v>7062</v>
      </c>
      <c r="D25545" s="124">
        <v>16501</v>
      </c>
      <c r="E25545" s="157">
        <f>VLOOKUP(D25545,'SOAT LIQ'!$A$87:$C$3416,3,FALSE)</f>
        <v>12</v>
      </c>
      <c r="F25545" t="s">
        <v>21632</v>
      </c>
    </row>
    <row r="25546" spans="1:6" x14ac:dyDescent="0.25">
      <c r="A25546" t="s">
        <v>5809</v>
      </c>
      <c r="B25546" s="100" t="s">
        <v>7065</v>
      </c>
      <c r="C25546" s="99" t="s">
        <v>7064</v>
      </c>
      <c r="D25546" s="124">
        <v>16501</v>
      </c>
      <c r="E25546" s="157">
        <f>VLOOKUP(D25546,'SOAT LIQ'!$A$87:$C$3416,3,FALSE)</f>
        <v>12</v>
      </c>
      <c r="F25546" t="s">
        <v>21632</v>
      </c>
    </row>
    <row r="25547" spans="1:6" x14ac:dyDescent="0.25">
      <c r="A25547" t="s">
        <v>5809</v>
      </c>
      <c r="B25547" s="100" t="s">
        <v>7073</v>
      </c>
      <c r="C25547" s="99" t="s">
        <v>7072</v>
      </c>
      <c r="D25547" s="124">
        <v>16513</v>
      </c>
      <c r="E25547" s="157">
        <f>VLOOKUP(D25547,'SOAT LIQ'!$A$87:$C$3416,3,FALSE)</f>
        <v>7</v>
      </c>
      <c r="F25547" t="s">
        <v>21632</v>
      </c>
    </row>
    <row r="25548" spans="1:6" x14ac:dyDescent="0.25">
      <c r="A25548" t="s">
        <v>5809</v>
      </c>
      <c r="B25548" s="100" t="s">
        <v>7075</v>
      </c>
      <c r="C25548" s="99" t="s">
        <v>7074</v>
      </c>
      <c r="D25548" s="124">
        <v>16514</v>
      </c>
      <c r="E25548" s="157">
        <f>VLOOKUP(D25548,'SOAT LIQ'!$A$87:$C$3416,3,FALSE)</f>
        <v>9</v>
      </c>
      <c r="F25548" t="s">
        <v>21632</v>
      </c>
    </row>
    <row r="25549" spans="1:6" x14ac:dyDescent="0.25">
      <c r="A25549" t="s">
        <v>5809</v>
      </c>
      <c r="B25549" s="100" t="s">
        <v>7078</v>
      </c>
      <c r="C25549" s="99" t="s">
        <v>7077</v>
      </c>
      <c r="D25549" s="124">
        <v>36306</v>
      </c>
      <c r="E25549" s="157" t="e">
        <f>VLOOKUP(D25549,'SOAT LIQ'!$A$87:$C$3416,3,FALSE)</f>
        <v>#N/A</v>
      </c>
      <c r="F25549" t="s">
        <v>21632</v>
      </c>
    </row>
    <row r="25550" spans="1:6" x14ac:dyDescent="0.25">
      <c r="A25550" t="s">
        <v>5809</v>
      </c>
      <c r="B25550" s="100" t="s">
        <v>7079</v>
      </c>
      <c r="C25550" s="99" t="s">
        <v>7080</v>
      </c>
      <c r="D25550" s="124">
        <v>36616</v>
      </c>
      <c r="E25550" s="157" t="e">
        <f>VLOOKUP(D25550,'SOAT LIQ'!$A$87:$C$3416,3,FALSE)</f>
        <v>#N/A</v>
      </c>
      <c r="F25550" t="s">
        <v>21632</v>
      </c>
    </row>
    <row r="25551" spans="1:6" x14ac:dyDescent="0.25">
      <c r="A25551" t="s">
        <v>5809</v>
      </c>
      <c r="B25551" s="100" t="s">
        <v>7081</v>
      </c>
      <c r="C25551" s="99" t="s">
        <v>7080</v>
      </c>
      <c r="D25551" s="124">
        <v>36616</v>
      </c>
      <c r="E25551" s="157" t="e">
        <f>VLOOKUP(D25551,'SOAT LIQ'!$A$87:$C$3416,3,FALSE)</f>
        <v>#N/A</v>
      </c>
      <c r="F25551" t="s">
        <v>21632</v>
      </c>
    </row>
    <row r="25552" spans="1:6" x14ac:dyDescent="0.25">
      <c r="A25552" t="s">
        <v>5809</v>
      </c>
      <c r="B25552" s="100" t="s">
        <v>7083</v>
      </c>
      <c r="C25552" s="99" t="s">
        <v>7082</v>
      </c>
      <c r="D25552" s="124">
        <v>16510</v>
      </c>
      <c r="E25552" s="157">
        <f>VLOOKUP(D25552,'SOAT LIQ'!$A$87:$C$3416,3,FALSE)</f>
        <v>7</v>
      </c>
      <c r="F25552" t="s">
        <v>21632</v>
      </c>
    </row>
    <row r="25553" spans="1:6" x14ac:dyDescent="0.25">
      <c r="A25553" t="s">
        <v>5809</v>
      </c>
      <c r="B25553" s="100" t="s">
        <v>7085</v>
      </c>
      <c r="C25553" s="99" t="s">
        <v>7084</v>
      </c>
      <c r="D25553" s="124">
        <v>16510</v>
      </c>
      <c r="E25553" s="157">
        <f>VLOOKUP(D25553,'SOAT LIQ'!$A$87:$C$3416,3,FALSE)</f>
        <v>7</v>
      </c>
      <c r="F25553" t="s">
        <v>21632</v>
      </c>
    </row>
    <row r="25554" spans="1:6" x14ac:dyDescent="0.25">
      <c r="A25554" t="s">
        <v>5809</v>
      </c>
      <c r="B25554" s="100" t="s">
        <v>7087</v>
      </c>
      <c r="C25554" s="99" t="s">
        <v>7086</v>
      </c>
      <c r="D25554" s="124">
        <v>16512</v>
      </c>
      <c r="E25554" s="157">
        <f>VLOOKUP(D25554,'SOAT LIQ'!$A$87:$C$3416,3,FALSE)</f>
        <v>9</v>
      </c>
      <c r="F25554" t="s">
        <v>21632</v>
      </c>
    </row>
    <row r="25555" spans="1:6" x14ac:dyDescent="0.25">
      <c r="A25555" t="s">
        <v>5809</v>
      </c>
      <c r="B25555" s="100" t="s">
        <v>7089</v>
      </c>
      <c r="C25555" s="99" t="s">
        <v>7088</v>
      </c>
      <c r="D25555" s="124">
        <v>16518</v>
      </c>
      <c r="E25555" s="157">
        <f>VLOOKUP(D25555,'SOAT LIQ'!$A$87:$C$3416,3,FALSE)</f>
        <v>10</v>
      </c>
      <c r="F25555" t="s">
        <v>21632</v>
      </c>
    </row>
    <row r="25556" spans="1:6" x14ac:dyDescent="0.25">
      <c r="A25556" t="s">
        <v>5809</v>
      </c>
      <c r="B25556" s="100" t="s">
        <v>7091</v>
      </c>
      <c r="C25556" s="99" t="s">
        <v>7090</v>
      </c>
      <c r="D25556" s="124">
        <v>16518</v>
      </c>
      <c r="E25556" s="157">
        <f>VLOOKUP(D25556,'SOAT LIQ'!$A$87:$C$3416,3,FALSE)</f>
        <v>10</v>
      </c>
      <c r="F25556" t="s">
        <v>21632</v>
      </c>
    </row>
    <row r="25557" spans="1:6" x14ac:dyDescent="0.25">
      <c r="A25557" t="s">
        <v>5809</v>
      </c>
      <c r="B25557" s="100" t="s">
        <v>7093</v>
      </c>
      <c r="C25557" s="99" t="s">
        <v>7092</v>
      </c>
      <c r="D25557" s="124">
        <v>16518</v>
      </c>
      <c r="E25557" s="157">
        <f>VLOOKUP(D25557,'SOAT LIQ'!$A$87:$C$3416,3,FALSE)</f>
        <v>10</v>
      </c>
      <c r="F25557" t="s">
        <v>21632</v>
      </c>
    </row>
    <row r="25558" spans="1:6" x14ac:dyDescent="0.25">
      <c r="A25558" t="s">
        <v>5809</v>
      </c>
      <c r="B25558" s="100" t="s">
        <v>7095</v>
      </c>
      <c r="C25558" s="99" t="s">
        <v>7094</v>
      </c>
      <c r="D25558" s="124">
        <v>16518</v>
      </c>
      <c r="E25558" s="157">
        <f>VLOOKUP(D25558,'SOAT LIQ'!$A$87:$C$3416,3,FALSE)</f>
        <v>10</v>
      </c>
      <c r="F25558" t="s">
        <v>21632</v>
      </c>
    </row>
    <row r="25559" spans="1:6" x14ac:dyDescent="0.25">
      <c r="A25559" t="s">
        <v>5809</v>
      </c>
      <c r="B25559" s="100" t="s">
        <v>7113</v>
      </c>
      <c r="C25559" s="99" t="s">
        <v>7103</v>
      </c>
      <c r="D25559" s="124">
        <v>36502</v>
      </c>
      <c r="E25559" s="157" t="e">
        <f>VLOOKUP(D25559,'SOAT LIQ'!$A$87:$C$3416,3,FALSE)</f>
        <v>#N/A</v>
      </c>
      <c r="F25559" t="s">
        <v>21632</v>
      </c>
    </row>
    <row r="25560" spans="1:6" x14ac:dyDescent="0.25">
      <c r="A25560" t="s">
        <v>5809</v>
      </c>
      <c r="B25560" s="100" t="s">
        <v>7118</v>
      </c>
      <c r="C25560" s="99" t="s">
        <v>7117</v>
      </c>
      <c r="D25560" s="124">
        <v>36704</v>
      </c>
      <c r="E25560" s="157" t="e">
        <f>VLOOKUP(D25560,'SOAT LIQ'!$A$87:$C$3416,3,FALSE)</f>
        <v>#N/A</v>
      </c>
      <c r="F25560" t="s">
        <v>21632</v>
      </c>
    </row>
    <row r="25561" spans="1:6" x14ac:dyDescent="0.25">
      <c r="A25561" t="s">
        <v>5809</v>
      </c>
      <c r="B25561" s="100" t="s">
        <v>7120</v>
      </c>
      <c r="C25561" s="99" t="s">
        <v>7119</v>
      </c>
      <c r="D25561" s="124">
        <v>36705</v>
      </c>
      <c r="E25561" s="157" t="e">
        <f>VLOOKUP(D25561,'SOAT LIQ'!$A$87:$C$3416,3,FALSE)</f>
        <v>#N/A</v>
      </c>
      <c r="F25561" t="s">
        <v>21632</v>
      </c>
    </row>
    <row r="25562" spans="1:6" x14ac:dyDescent="0.25">
      <c r="A25562" t="s">
        <v>5809</v>
      </c>
      <c r="B25562" s="100" t="s">
        <v>7121</v>
      </c>
      <c r="C25562" s="99" t="s">
        <v>7119</v>
      </c>
      <c r="D25562" s="124">
        <v>36704</v>
      </c>
      <c r="E25562" s="157" t="e">
        <f>VLOOKUP(D25562,'SOAT LIQ'!$A$87:$C$3416,3,FALSE)</f>
        <v>#N/A</v>
      </c>
      <c r="F25562" t="s">
        <v>21632</v>
      </c>
    </row>
    <row r="25563" spans="1:6" x14ac:dyDescent="0.25">
      <c r="A25563" t="s">
        <v>5809</v>
      </c>
      <c r="B25563" s="100" t="s">
        <v>7124</v>
      </c>
      <c r="C25563" s="99" t="s">
        <v>7125</v>
      </c>
      <c r="D25563" s="124">
        <v>36509</v>
      </c>
      <c r="E25563" s="157" t="e">
        <f>VLOOKUP(D25563,'SOAT LIQ'!$A$87:$C$3416,3,FALSE)</f>
        <v>#N/A</v>
      </c>
      <c r="F25563" t="s">
        <v>21632</v>
      </c>
    </row>
    <row r="25564" spans="1:6" x14ac:dyDescent="0.25">
      <c r="A25564" t="s">
        <v>5809</v>
      </c>
      <c r="B25564" s="100" t="s">
        <v>7128</v>
      </c>
      <c r="C25564" s="99" t="s">
        <v>7125</v>
      </c>
      <c r="D25564" s="124">
        <v>36515</v>
      </c>
      <c r="E25564" s="157" t="e">
        <f>VLOOKUP(D25564,'SOAT LIQ'!$A$87:$C$3416,3,FALSE)</f>
        <v>#N/A</v>
      </c>
      <c r="F25564" t="s">
        <v>21632</v>
      </c>
    </row>
    <row r="25565" spans="1:6" x14ac:dyDescent="0.25">
      <c r="A25565" t="s">
        <v>5809</v>
      </c>
      <c r="B25565" s="100" t="s">
        <v>4246</v>
      </c>
      <c r="C25565" s="99" t="s">
        <v>7129</v>
      </c>
      <c r="D25565" s="124">
        <v>36613</v>
      </c>
      <c r="E25565" s="157" t="e">
        <f>VLOOKUP(D25565,'SOAT LIQ'!$A$87:$C$3416,3,FALSE)</f>
        <v>#N/A</v>
      </c>
      <c r="F25565" t="s">
        <v>21632</v>
      </c>
    </row>
    <row r="25566" spans="1:6" x14ac:dyDescent="0.25">
      <c r="A25566" t="s">
        <v>5809</v>
      </c>
      <c r="B25566" s="100" t="s">
        <v>7158</v>
      </c>
      <c r="C25566" s="99" t="s">
        <v>7159</v>
      </c>
      <c r="D25566" s="124">
        <v>16111</v>
      </c>
      <c r="E25566" s="157">
        <f>VLOOKUP(D25566,'SOAT LIQ'!$A$87:$C$3416,3,FALSE)</f>
        <v>7</v>
      </c>
      <c r="F25566" t="s">
        <v>21632</v>
      </c>
    </row>
    <row r="25567" spans="1:6" x14ac:dyDescent="0.25">
      <c r="A25567" t="s">
        <v>5809</v>
      </c>
      <c r="B25567" s="100" t="s">
        <v>7160</v>
      </c>
      <c r="C25567" s="99" t="s">
        <v>7161</v>
      </c>
      <c r="D25567" s="124">
        <v>16108</v>
      </c>
      <c r="E25567" s="157">
        <f>VLOOKUP(D25567,'SOAT LIQ'!$A$87:$C$3416,3,FALSE)</f>
        <v>6</v>
      </c>
      <c r="F25567" t="s">
        <v>21632</v>
      </c>
    </row>
    <row r="25568" spans="1:6" x14ac:dyDescent="0.25">
      <c r="A25568" t="s">
        <v>5809</v>
      </c>
      <c r="B25568" s="100" t="s">
        <v>7165</v>
      </c>
      <c r="C25568" s="99" t="s">
        <v>7166</v>
      </c>
      <c r="D25568" s="124">
        <v>16100</v>
      </c>
      <c r="E25568" s="157">
        <f>VLOOKUP(D25568,'SOAT LIQ'!$A$87:$C$3416,3,FALSE)</f>
        <v>4</v>
      </c>
      <c r="F25568" t="s">
        <v>21632</v>
      </c>
    </row>
    <row r="25569" spans="1:6" x14ac:dyDescent="0.25">
      <c r="A25569" t="s">
        <v>5809</v>
      </c>
      <c r="B25569" s="100" t="s">
        <v>7168</v>
      </c>
      <c r="C25569" s="99" t="s">
        <v>7169</v>
      </c>
      <c r="D25569" s="124">
        <v>17304</v>
      </c>
      <c r="E25569" s="157">
        <f>VLOOKUP(D25569,'SOAT LIQ'!$A$87:$C$3416,3,FALSE)</f>
        <v>4</v>
      </c>
      <c r="F25569" t="s">
        <v>21632</v>
      </c>
    </row>
    <row r="25570" spans="1:6" x14ac:dyDescent="0.25">
      <c r="A25570" t="s">
        <v>5809</v>
      </c>
      <c r="B25570" s="100" t="s">
        <v>7170</v>
      </c>
      <c r="C25570" s="99" t="s">
        <v>7171</v>
      </c>
      <c r="D25570" s="124">
        <v>17304</v>
      </c>
      <c r="E25570" s="157">
        <f>VLOOKUP(D25570,'SOAT LIQ'!$A$87:$C$3416,3,FALSE)</f>
        <v>4</v>
      </c>
      <c r="F25570" t="s">
        <v>21632</v>
      </c>
    </row>
    <row r="25571" spans="1:6" x14ac:dyDescent="0.25">
      <c r="A25571" t="s">
        <v>5809</v>
      </c>
      <c r="B25571" s="100" t="s">
        <v>7172</v>
      </c>
      <c r="C25571" s="99" t="s">
        <v>7171</v>
      </c>
      <c r="D25571" s="124">
        <v>17304</v>
      </c>
      <c r="E25571" s="157">
        <f>VLOOKUP(D25571,'SOAT LIQ'!$A$87:$C$3416,3,FALSE)</f>
        <v>4</v>
      </c>
      <c r="F25571" t="s">
        <v>21632</v>
      </c>
    </row>
    <row r="25572" spans="1:6" x14ac:dyDescent="0.25">
      <c r="A25572" t="s">
        <v>5809</v>
      </c>
      <c r="B25572" s="100" t="s">
        <v>7178</v>
      </c>
      <c r="C25572" s="99" t="s">
        <v>7179</v>
      </c>
      <c r="D25572" s="124">
        <v>16101</v>
      </c>
      <c r="E25572" s="157">
        <f>VLOOKUP(D25572,'SOAT LIQ'!$A$87:$C$3416,3,FALSE)</f>
        <v>7</v>
      </c>
      <c r="F25572" t="s">
        <v>21632</v>
      </c>
    </row>
    <row r="25573" spans="1:6" x14ac:dyDescent="0.25">
      <c r="A25573" t="s">
        <v>5809</v>
      </c>
      <c r="B25573" s="100" t="s">
        <v>7182</v>
      </c>
      <c r="C25573" s="99" t="s">
        <v>7181</v>
      </c>
      <c r="D25573" s="124">
        <v>16101</v>
      </c>
      <c r="E25573" s="157">
        <f>VLOOKUP(D25573,'SOAT LIQ'!$A$87:$C$3416,3,FALSE)</f>
        <v>7</v>
      </c>
      <c r="F25573" t="s">
        <v>21632</v>
      </c>
    </row>
    <row r="25574" spans="1:6" x14ac:dyDescent="0.25">
      <c r="A25574" t="s">
        <v>5809</v>
      </c>
      <c r="B25574" s="100" t="s">
        <v>7184</v>
      </c>
      <c r="C25574" s="99" t="s">
        <v>7183</v>
      </c>
      <c r="D25574" s="124">
        <v>16101</v>
      </c>
      <c r="E25574" s="157">
        <f>VLOOKUP(D25574,'SOAT LIQ'!$A$87:$C$3416,3,FALSE)</f>
        <v>7</v>
      </c>
      <c r="F25574" t="s">
        <v>21632</v>
      </c>
    </row>
    <row r="25575" spans="1:6" x14ac:dyDescent="0.25">
      <c r="A25575" t="s">
        <v>5809</v>
      </c>
      <c r="B25575" s="100" t="s">
        <v>7194</v>
      </c>
      <c r="C25575" s="99" t="s">
        <v>7189</v>
      </c>
      <c r="D25575" s="124">
        <v>16109</v>
      </c>
      <c r="E25575" s="157">
        <f>VLOOKUP(D25575,'SOAT LIQ'!$A$87:$C$3416,3,FALSE)</f>
        <v>7</v>
      </c>
      <c r="F25575" t="s">
        <v>21632</v>
      </c>
    </row>
    <row r="25576" spans="1:6" x14ac:dyDescent="0.25">
      <c r="A25576" t="s">
        <v>5809</v>
      </c>
      <c r="B25576" s="100" t="s">
        <v>7198</v>
      </c>
      <c r="C25576" s="99" t="s">
        <v>7197</v>
      </c>
      <c r="D25576" s="124">
        <v>16201</v>
      </c>
      <c r="E25576" s="157">
        <f>VLOOKUP(D25576,'SOAT LIQ'!$A$87:$C$3416,3,FALSE)</f>
        <v>5</v>
      </c>
      <c r="F25576" t="s">
        <v>21632</v>
      </c>
    </row>
    <row r="25577" spans="1:6" x14ac:dyDescent="0.25">
      <c r="A25577" t="s">
        <v>5809</v>
      </c>
      <c r="B25577" s="100" t="s">
        <v>7202</v>
      </c>
      <c r="C25577" s="99" t="s">
        <v>7203</v>
      </c>
      <c r="D25577" s="124">
        <v>16201</v>
      </c>
      <c r="E25577" s="157">
        <f>VLOOKUP(D25577,'SOAT LIQ'!$A$87:$C$3416,3,FALSE)</f>
        <v>5</v>
      </c>
      <c r="F25577" t="s">
        <v>21632</v>
      </c>
    </row>
    <row r="25578" spans="1:6" x14ac:dyDescent="0.25">
      <c r="A25578" t="s">
        <v>5809</v>
      </c>
      <c r="B25578" s="100" t="s">
        <v>4607</v>
      </c>
      <c r="C25578" s="99" t="s">
        <v>7208</v>
      </c>
      <c r="D25578" s="124">
        <v>17305</v>
      </c>
      <c r="E25578" s="157">
        <f>VLOOKUP(D25578,'SOAT LIQ'!$A$87:$C$3416,3,FALSE)</f>
        <v>2</v>
      </c>
      <c r="F25578" t="s">
        <v>21632</v>
      </c>
    </row>
    <row r="25579" spans="1:6" x14ac:dyDescent="0.25">
      <c r="A25579" t="s">
        <v>5809</v>
      </c>
      <c r="B25579" s="100" t="s">
        <v>4606</v>
      </c>
      <c r="C25579" s="99" t="s">
        <v>7210</v>
      </c>
      <c r="D25579" s="124">
        <v>17301</v>
      </c>
      <c r="E25579" s="157">
        <f>VLOOKUP(D25579,'SOAT LIQ'!$A$87:$C$3416,3,FALSE)</f>
        <v>3</v>
      </c>
      <c r="F25579" t="s">
        <v>21632</v>
      </c>
    </row>
    <row r="25580" spans="1:6" x14ac:dyDescent="0.25">
      <c r="A25580" t="s">
        <v>5809</v>
      </c>
      <c r="B25580" s="100" t="s">
        <v>7211</v>
      </c>
      <c r="C25580" s="99" t="s">
        <v>7212</v>
      </c>
      <c r="D25580" s="124">
        <v>17301</v>
      </c>
      <c r="E25580" s="157">
        <f>VLOOKUP(D25580,'SOAT LIQ'!$A$87:$C$3416,3,FALSE)</f>
        <v>3</v>
      </c>
      <c r="F25580" t="s">
        <v>21632</v>
      </c>
    </row>
    <row r="25581" spans="1:6" x14ac:dyDescent="0.25">
      <c r="A25581" t="s">
        <v>5809</v>
      </c>
      <c r="B25581" s="100" t="s">
        <v>7236</v>
      </c>
      <c r="C25581" s="99" t="s">
        <v>7235</v>
      </c>
      <c r="D25581" s="124">
        <v>16262</v>
      </c>
      <c r="E25581" s="157">
        <f>VLOOKUP(D25581,'SOAT LIQ'!$A$87:$C$3416,3,FALSE)</f>
        <v>4</v>
      </c>
      <c r="F25581" t="s">
        <v>21632</v>
      </c>
    </row>
    <row r="25582" spans="1:6" x14ac:dyDescent="0.25">
      <c r="A25582" t="s">
        <v>5809</v>
      </c>
      <c r="B25582" s="100" t="s">
        <v>7240</v>
      </c>
      <c r="C25582" s="99" t="s">
        <v>7239</v>
      </c>
      <c r="D25582" s="124">
        <v>16263</v>
      </c>
      <c r="E25582" s="157">
        <f>VLOOKUP(D25582,'SOAT LIQ'!$A$87:$C$3416,3,FALSE)</f>
        <v>5</v>
      </c>
      <c r="F25582" t="s">
        <v>21632</v>
      </c>
    </row>
    <row r="25583" spans="1:6" x14ac:dyDescent="0.25">
      <c r="A25583" t="s">
        <v>5809</v>
      </c>
      <c r="B25583" s="100" t="s">
        <v>7242</v>
      </c>
      <c r="C25583" s="99" t="s">
        <v>7241</v>
      </c>
      <c r="D25583" s="124">
        <v>16263</v>
      </c>
      <c r="E25583" s="157">
        <f>VLOOKUP(D25583,'SOAT LIQ'!$A$87:$C$3416,3,FALSE)</f>
        <v>5</v>
      </c>
      <c r="F25583" t="s">
        <v>21632</v>
      </c>
    </row>
    <row r="25584" spans="1:6" x14ac:dyDescent="0.25">
      <c r="A25584" t="s">
        <v>5809</v>
      </c>
      <c r="B25584" s="100" t="s">
        <v>7246</v>
      </c>
      <c r="C25584" s="99" t="s">
        <v>7245</v>
      </c>
      <c r="D25584" s="124">
        <v>16265</v>
      </c>
      <c r="E25584" s="157">
        <f>VLOOKUP(D25584,'SOAT LIQ'!$A$87:$C$3416,3,FALSE)</f>
        <v>3</v>
      </c>
      <c r="F25584" t="s">
        <v>21632</v>
      </c>
    </row>
    <row r="25585" spans="1:6" x14ac:dyDescent="0.25">
      <c r="A25585" t="s">
        <v>5809</v>
      </c>
      <c r="B25585" s="100" t="s">
        <v>7252</v>
      </c>
      <c r="C25585" s="99" t="s">
        <v>7251</v>
      </c>
      <c r="D25585" s="124">
        <v>15211</v>
      </c>
      <c r="E25585" s="157">
        <f>VLOOKUP(D25585,'SOAT LIQ'!$A$87:$C$3416,3,FALSE)</f>
        <v>8</v>
      </c>
      <c r="F25585" t="s">
        <v>21632</v>
      </c>
    </row>
    <row r="25586" spans="1:6" x14ac:dyDescent="0.25">
      <c r="A25586" t="s">
        <v>5809</v>
      </c>
      <c r="B25586" s="100" t="s">
        <v>4151</v>
      </c>
      <c r="C25586" s="99" t="s">
        <v>7255</v>
      </c>
      <c r="D25586" s="124">
        <v>16261</v>
      </c>
      <c r="E25586" s="157">
        <f>VLOOKUP(D25586,'SOAT LIQ'!$A$87:$C$3416,3,FALSE)</f>
        <v>3</v>
      </c>
      <c r="F25586" t="s">
        <v>21632</v>
      </c>
    </row>
    <row r="25587" spans="1:6" x14ac:dyDescent="0.25">
      <c r="A25587" t="s">
        <v>5809</v>
      </c>
      <c r="B25587" s="100" t="s">
        <v>4152</v>
      </c>
      <c r="C25587" s="99" t="s">
        <v>7256</v>
      </c>
      <c r="D25587" s="124">
        <v>16261</v>
      </c>
      <c r="E25587" s="157">
        <f>VLOOKUP(D25587,'SOAT LIQ'!$A$87:$C$3416,3,FALSE)</f>
        <v>3</v>
      </c>
      <c r="F25587" t="s">
        <v>21632</v>
      </c>
    </row>
    <row r="25588" spans="1:6" x14ac:dyDescent="0.25">
      <c r="A25588" t="s">
        <v>5809</v>
      </c>
      <c r="B25588" s="100" t="s">
        <v>11371</v>
      </c>
      <c r="C25588" s="99" t="s">
        <v>11370</v>
      </c>
      <c r="D25588" s="124">
        <v>16302</v>
      </c>
      <c r="E25588" s="157">
        <f>VLOOKUP(D25588,'SOAT LIQ'!$A$87:$C$3416,3,FALSE)</f>
        <v>8</v>
      </c>
      <c r="F25588" t="s">
        <v>21632</v>
      </c>
    </row>
    <row r="25589" spans="1:6" x14ac:dyDescent="0.25">
      <c r="A25589" t="s">
        <v>5809</v>
      </c>
      <c r="B25589" s="100" t="s">
        <v>11373</v>
      </c>
      <c r="C25589" s="99" t="s">
        <v>11372</v>
      </c>
      <c r="D25589" s="124">
        <v>16302</v>
      </c>
      <c r="E25589" s="157">
        <f>VLOOKUP(D25589,'SOAT LIQ'!$A$87:$C$3416,3,FALSE)</f>
        <v>8</v>
      </c>
      <c r="F25589" t="s">
        <v>21632</v>
      </c>
    </row>
    <row r="25590" spans="1:6" x14ac:dyDescent="0.25">
      <c r="A25590" t="s">
        <v>5809</v>
      </c>
      <c r="B25590" s="100" t="s">
        <v>15509</v>
      </c>
      <c r="C25590" s="99" t="s">
        <v>15508</v>
      </c>
      <c r="D25590" s="124">
        <v>36108</v>
      </c>
      <c r="E25590" s="157" t="e">
        <f>VLOOKUP(D25590,'SOAT LIQ'!$A$87:$C$3416,3,FALSE)</f>
        <v>#N/A</v>
      </c>
      <c r="F25590" t="s">
        <v>21632</v>
      </c>
    </row>
    <row r="25591" spans="1:6" x14ac:dyDescent="0.25">
      <c r="A25591" t="s">
        <v>5809</v>
      </c>
      <c r="B25591" s="100" t="s">
        <v>15511</v>
      </c>
      <c r="C25591" s="99" t="s">
        <v>15510</v>
      </c>
      <c r="D25591" s="124">
        <v>36109</v>
      </c>
      <c r="E25591" s="157" t="e">
        <f>VLOOKUP(D25591,'SOAT LIQ'!$A$87:$C$3416,3,FALSE)</f>
        <v>#N/A</v>
      </c>
      <c r="F25591" t="s">
        <v>21632</v>
      </c>
    </row>
    <row r="25592" spans="1:6" x14ac:dyDescent="0.25">
      <c r="A25592" t="s">
        <v>5809</v>
      </c>
      <c r="B25592" s="100" t="s">
        <v>15515</v>
      </c>
      <c r="C25592" s="100"/>
      <c r="D25592" s="124">
        <v>16509</v>
      </c>
      <c r="E25592" s="157">
        <f>VLOOKUP(D25592,'SOAT LIQ'!$A$87:$C$3416,3,FALSE)</f>
        <v>4</v>
      </c>
      <c r="F25592" t="s">
        <v>21632</v>
      </c>
    </row>
    <row r="25593" spans="1:6" x14ac:dyDescent="0.25">
      <c r="A25593" t="s">
        <v>5809</v>
      </c>
      <c r="B25593" s="100" t="s">
        <v>18903</v>
      </c>
      <c r="C25593" s="99" t="s">
        <v>18902</v>
      </c>
      <c r="D25593" s="124">
        <v>36907</v>
      </c>
      <c r="E25593" s="157" t="e">
        <f>VLOOKUP(D25593,'SOAT LIQ'!$A$87:$C$3416,3,FALSE)</f>
        <v>#N/A</v>
      </c>
      <c r="F25593" t="s">
        <v>21632</v>
      </c>
    </row>
    <row r="25594" spans="1:6" x14ac:dyDescent="0.25">
      <c r="A25594" t="s">
        <v>5809</v>
      </c>
      <c r="B25594" s="100" t="s">
        <v>18905</v>
      </c>
      <c r="C25594" s="99" t="s">
        <v>18904</v>
      </c>
      <c r="D25594" s="124">
        <v>36908</v>
      </c>
      <c r="E25594" s="157" t="e">
        <f>VLOOKUP(D25594,'SOAT LIQ'!$A$87:$C$3416,3,FALSE)</f>
        <v>#N/A</v>
      </c>
      <c r="F25594" t="s">
        <v>21632</v>
      </c>
    </row>
    <row r="25595" spans="1:6" x14ac:dyDescent="0.25">
      <c r="A25595" t="s">
        <v>5809</v>
      </c>
      <c r="B25595" s="100" t="s">
        <v>4253</v>
      </c>
      <c r="C25595" s="99" t="s">
        <v>18906</v>
      </c>
      <c r="D25595" s="124">
        <v>36905</v>
      </c>
      <c r="E25595" s="157" t="e">
        <f>VLOOKUP(D25595,'SOAT LIQ'!$A$87:$C$3416,3,FALSE)</f>
        <v>#N/A</v>
      </c>
      <c r="F25595" t="s">
        <v>21632</v>
      </c>
    </row>
    <row r="25596" spans="1:6" x14ac:dyDescent="0.25">
      <c r="A25596" t="s">
        <v>5809</v>
      </c>
      <c r="B25596" s="100" t="s">
        <v>4254</v>
      </c>
      <c r="C25596" s="99" t="s">
        <v>18907</v>
      </c>
      <c r="D25596" s="124">
        <v>36904</v>
      </c>
      <c r="E25596" s="157" t="e">
        <f>VLOOKUP(D25596,'SOAT LIQ'!$A$87:$C$3416,3,FALSE)</f>
        <v>#N/A</v>
      </c>
      <c r="F25596" t="s">
        <v>21632</v>
      </c>
    </row>
    <row r="25597" spans="1:6" x14ac:dyDescent="0.25">
      <c r="A25597" t="s">
        <v>5809</v>
      </c>
      <c r="B25597" s="100" t="s">
        <v>18909</v>
      </c>
      <c r="C25597" s="99" t="s">
        <v>18908</v>
      </c>
      <c r="D25597" s="124">
        <v>36806</v>
      </c>
      <c r="E25597" s="157" t="e">
        <f>VLOOKUP(D25597,'SOAT LIQ'!$A$87:$C$3416,3,FALSE)</f>
        <v>#N/A</v>
      </c>
      <c r="F25597" t="s">
        <v>21632</v>
      </c>
    </row>
    <row r="25598" spans="1:6" x14ac:dyDescent="0.25">
      <c r="A25598" t="s">
        <v>5809</v>
      </c>
      <c r="B25598" s="100" t="s">
        <v>18910</v>
      </c>
      <c r="C25598" s="99" t="s">
        <v>18907</v>
      </c>
      <c r="D25598" s="124">
        <v>36904</v>
      </c>
      <c r="E25598" s="157" t="e">
        <f>VLOOKUP(D25598,'SOAT LIQ'!$A$87:$C$3416,3,FALSE)</f>
        <v>#N/A</v>
      </c>
      <c r="F25598" t="s">
        <v>21632</v>
      </c>
    </row>
    <row r="25599" spans="1:6" x14ac:dyDescent="0.25">
      <c r="A25599" t="s">
        <v>5809</v>
      </c>
      <c r="B25599" s="100" t="s">
        <v>18911</v>
      </c>
      <c r="C25599" s="99" t="s">
        <v>7024</v>
      </c>
      <c r="D25599" s="124">
        <v>36303</v>
      </c>
      <c r="E25599" s="157" t="e">
        <f>VLOOKUP(D25599,'SOAT LIQ'!$A$87:$C$3416,3,FALSE)</f>
        <v>#N/A</v>
      </c>
      <c r="F25599" t="s">
        <v>21632</v>
      </c>
    </row>
    <row r="25600" spans="1:6" x14ac:dyDescent="0.25">
      <c r="A25600" t="s">
        <v>5809</v>
      </c>
      <c r="B25600" s="100" t="s">
        <v>18913</v>
      </c>
      <c r="C25600" s="99" t="s">
        <v>18912</v>
      </c>
      <c r="D25600" s="124">
        <v>36902</v>
      </c>
      <c r="E25600" s="157" t="e">
        <f>VLOOKUP(D25600,'SOAT LIQ'!$A$87:$C$3416,3,FALSE)</f>
        <v>#N/A</v>
      </c>
      <c r="F25600" t="s">
        <v>21632</v>
      </c>
    </row>
    <row r="25601" spans="1:6" x14ac:dyDescent="0.25">
      <c r="A25601" t="s">
        <v>5809</v>
      </c>
      <c r="B25601" s="100" t="s">
        <v>6905</v>
      </c>
      <c r="C25601" s="100"/>
      <c r="D25601" s="124">
        <v>36204</v>
      </c>
      <c r="E25601" s="157" t="e">
        <f>VLOOKUP(D25601,'SOAT LIQ'!$A$87:$C$3416,3,FALSE)</f>
        <v>#N/A</v>
      </c>
      <c r="F25601" t="s">
        <v>21632</v>
      </c>
    </row>
    <row r="25602" spans="1:6" x14ac:dyDescent="0.25">
      <c r="A25602" t="s">
        <v>5809</v>
      </c>
      <c r="B25602" s="100" t="s">
        <v>6908</v>
      </c>
      <c r="C25602" s="100"/>
      <c r="D25602" s="124">
        <v>36206</v>
      </c>
      <c r="E25602" s="157" t="e">
        <f>VLOOKUP(D25602,'SOAT LIQ'!$A$87:$C$3416,3,FALSE)</f>
        <v>#N/A</v>
      </c>
      <c r="F25602" t="s">
        <v>21632</v>
      </c>
    </row>
    <row r="25603" spans="1:6" x14ac:dyDescent="0.25">
      <c r="A25603" t="s">
        <v>5809</v>
      </c>
      <c r="B25603" s="100" t="s">
        <v>6911</v>
      </c>
      <c r="C25603" s="100"/>
      <c r="D25603" s="124">
        <v>36202</v>
      </c>
      <c r="E25603" s="157" t="e">
        <f>VLOOKUP(D25603,'SOAT LIQ'!$A$87:$C$3416,3,FALSE)</f>
        <v>#N/A</v>
      </c>
      <c r="F25603" t="s">
        <v>21632</v>
      </c>
    </row>
    <row r="25604" spans="1:6" x14ac:dyDescent="0.25">
      <c r="A25604" t="s">
        <v>5809</v>
      </c>
      <c r="B25604" s="100" t="s">
        <v>6922</v>
      </c>
      <c r="C25604" s="100"/>
      <c r="D25604" s="124"/>
      <c r="E25604" s="157" t="e">
        <f>VLOOKUP(D25604,'SOAT LIQ'!$A$87:$C$3416,3,FALSE)</f>
        <v>#N/A</v>
      </c>
      <c r="F25604" t="s">
        <v>21632</v>
      </c>
    </row>
    <row r="25605" spans="1:6" x14ac:dyDescent="0.25">
      <c r="A25605" t="s">
        <v>5809</v>
      </c>
      <c r="B25605" s="100" t="s">
        <v>6923</v>
      </c>
      <c r="C25605" s="100"/>
      <c r="D25605" s="124"/>
      <c r="E25605" s="157" t="e">
        <f>VLOOKUP(D25605,'SOAT LIQ'!$A$87:$C$3416,3,FALSE)</f>
        <v>#N/A</v>
      </c>
      <c r="F25605" t="s">
        <v>21632</v>
      </c>
    </row>
    <row r="25606" spans="1:6" x14ac:dyDescent="0.25">
      <c r="A25606" t="s">
        <v>5809</v>
      </c>
      <c r="B25606" s="100" t="s">
        <v>6947</v>
      </c>
      <c r="C25606" s="100"/>
      <c r="D25606" s="124"/>
      <c r="E25606" s="157" t="e">
        <f>VLOOKUP(D25606,'SOAT LIQ'!$A$87:$C$3416,3,FALSE)</f>
        <v>#N/A</v>
      </c>
      <c r="F25606" t="s">
        <v>21632</v>
      </c>
    </row>
    <row r="25607" spans="1:6" x14ac:dyDescent="0.25">
      <c r="A25607" t="s">
        <v>5809</v>
      </c>
      <c r="B25607" s="100" t="s">
        <v>6948</v>
      </c>
      <c r="C25607" s="100"/>
      <c r="D25607" s="124"/>
      <c r="E25607" s="157" t="e">
        <f>VLOOKUP(D25607,'SOAT LIQ'!$A$87:$C$3416,3,FALSE)</f>
        <v>#N/A</v>
      </c>
      <c r="F25607" t="s">
        <v>21632</v>
      </c>
    </row>
    <row r="25608" spans="1:6" x14ac:dyDescent="0.25">
      <c r="A25608" t="s">
        <v>5809</v>
      </c>
      <c r="B25608" s="100" t="s">
        <v>6949</v>
      </c>
      <c r="C25608" s="100"/>
      <c r="D25608" s="124"/>
      <c r="E25608" s="157" t="e">
        <f>VLOOKUP(D25608,'SOAT LIQ'!$A$87:$C$3416,3,FALSE)</f>
        <v>#N/A</v>
      </c>
      <c r="F25608" t="s">
        <v>21632</v>
      </c>
    </row>
    <row r="25609" spans="1:6" x14ac:dyDescent="0.25">
      <c r="A25609" t="s">
        <v>5809</v>
      </c>
      <c r="B25609" s="100" t="s">
        <v>6950</v>
      </c>
      <c r="C25609" s="100"/>
      <c r="D25609" s="124"/>
      <c r="E25609" s="157" t="e">
        <f>VLOOKUP(D25609,'SOAT LIQ'!$A$87:$C$3416,3,FALSE)</f>
        <v>#N/A</v>
      </c>
      <c r="F25609" t="s">
        <v>21632</v>
      </c>
    </row>
    <row r="25610" spans="1:6" x14ac:dyDescent="0.25">
      <c r="A25610" t="s">
        <v>5809</v>
      </c>
      <c r="B25610" s="100" t="s">
        <v>6951</v>
      </c>
      <c r="C25610" s="100"/>
      <c r="D25610" s="124"/>
      <c r="E25610" s="157" t="e">
        <f>VLOOKUP(D25610,'SOAT LIQ'!$A$87:$C$3416,3,FALSE)</f>
        <v>#N/A</v>
      </c>
      <c r="F25610" t="s">
        <v>21632</v>
      </c>
    </row>
    <row r="25611" spans="1:6" x14ac:dyDescent="0.25">
      <c r="A25611" t="s">
        <v>5809</v>
      </c>
      <c r="B25611" s="100" t="s">
        <v>6952</v>
      </c>
      <c r="C25611" s="100"/>
      <c r="D25611" s="124"/>
      <c r="E25611" s="157" t="e">
        <f>VLOOKUP(D25611,'SOAT LIQ'!$A$87:$C$3416,3,FALSE)</f>
        <v>#N/A</v>
      </c>
      <c r="F25611" t="s">
        <v>21632</v>
      </c>
    </row>
    <row r="25612" spans="1:6" x14ac:dyDescent="0.25">
      <c r="A25612" t="s">
        <v>5809</v>
      </c>
      <c r="B25612" s="100" t="s">
        <v>6953</v>
      </c>
      <c r="C25612" s="100"/>
      <c r="D25612" s="124"/>
      <c r="E25612" s="157" t="e">
        <f>VLOOKUP(D25612,'SOAT LIQ'!$A$87:$C$3416,3,FALSE)</f>
        <v>#N/A</v>
      </c>
      <c r="F25612" t="s">
        <v>21632</v>
      </c>
    </row>
    <row r="25613" spans="1:6" x14ac:dyDescent="0.25">
      <c r="A25613" t="s">
        <v>5809</v>
      </c>
      <c r="B25613" s="100" t="s">
        <v>6954</v>
      </c>
      <c r="C25613" s="100"/>
      <c r="D25613" s="124"/>
      <c r="E25613" s="157" t="e">
        <f>VLOOKUP(D25613,'SOAT LIQ'!$A$87:$C$3416,3,FALSE)</f>
        <v>#N/A</v>
      </c>
      <c r="F25613" t="s">
        <v>21632</v>
      </c>
    </row>
    <row r="25614" spans="1:6" x14ac:dyDescent="0.25">
      <c r="A25614" t="s">
        <v>5809</v>
      </c>
      <c r="B25614" s="100" t="s">
        <v>6955</v>
      </c>
      <c r="C25614" s="100"/>
      <c r="D25614" s="124"/>
      <c r="E25614" s="157" t="e">
        <f>VLOOKUP(D25614,'SOAT LIQ'!$A$87:$C$3416,3,FALSE)</f>
        <v>#N/A</v>
      </c>
      <c r="F25614" t="s">
        <v>21632</v>
      </c>
    </row>
    <row r="25615" spans="1:6" x14ac:dyDescent="0.25">
      <c r="A25615" t="s">
        <v>5809</v>
      </c>
      <c r="B25615" s="100" t="s">
        <v>6956</v>
      </c>
      <c r="C25615" s="100"/>
      <c r="D25615" s="124"/>
      <c r="E25615" s="157" t="e">
        <f>VLOOKUP(D25615,'SOAT LIQ'!$A$87:$C$3416,3,FALSE)</f>
        <v>#N/A</v>
      </c>
      <c r="F25615" t="s">
        <v>21632</v>
      </c>
    </row>
    <row r="25616" spans="1:6" x14ac:dyDescent="0.25">
      <c r="A25616" t="s">
        <v>5809</v>
      </c>
      <c r="B25616" s="100" t="s">
        <v>6957</v>
      </c>
      <c r="C25616" s="100"/>
      <c r="D25616" s="124"/>
      <c r="E25616" s="157" t="e">
        <f>VLOOKUP(D25616,'SOAT LIQ'!$A$87:$C$3416,3,FALSE)</f>
        <v>#N/A</v>
      </c>
      <c r="F25616" t="s">
        <v>21632</v>
      </c>
    </row>
    <row r="25617" spans="1:6" x14ac:dyDescent="0.25">
      <c r="A25617" t="s">
        <v>5809</v>
      </c>
      <c r="B25617" s="100" t="s">
        <v>6958</v>
      </c>
      <c r="C25617" s="100"/>
      <c r="D25617" s="124"/>
      <c r="E25617" s="157" t="e">
        <f>VLOOKUP(D25617,'SOAT LIQ'!$A$87:$C$3416,3,FALSE)</f>
        <v>#N/A</v>
      </c>
      <c r="F25617" t="s">
        <v>21632</v>
      </c>
    </row>
    <row r="25618" spans="1:6" x14ac:dyDescent="0.25">
      <c r="A25618" t="s">
        <v>5809</v>
      </c>
      <c r="B25618" s="100" t="s">
        <v>6959</v>
      </c>
      <c r="C25618" s="100"/>
      <c r="D25618" s="124"/>
      <c r="E25618" s="157" t="e">
        <f>VLOOKUP(D25618,'SOAT LIQ'!$A$87:$C$3416,3,FALSE)</f>
        <v>#N/A</v>
      </c>
      <c r="F25618" t="s">
        <v>21632</v>
      </c>
    </row>
    <row r="25619" spans="1:6" x14ac:dyDescent="0.25">
      <c r="A25619" t="s">
        <v>5809</v>
      </c>
      <c r="B25619" s="100" t="s">
        <v>6960</v>
      </c>
      <c r="C25619" s="100"/>
      <c r="D25619" s="124"/>
      <c r="E25619" s="157" t="e">
        <f>VLOOKUP(D25619,'SOAT LIQ'!$A$87:$C$3416,3,FALSE)</f>
        <v>#N/A</v>
      </c>
      <c r="F25619" t="s">
        <v>21632</v>
      </c>
    </row>
    <row r="25620" spans="1:6" x14ac:dyDescent="0.25">
      <c r="A25620" t="s">
        <v>5809</v>
      </c>
      <c r="B25620" s="100" t="s">
        <v>6961</v>
      </c>
      <c r="C25620" s="100"/>
      <c r="D25620" s="124"/>
      <c r="E25620" s="157" t="e">
        <f>VLOOKUP(D25620,'SOAT LIQ'!$A$87:$C$3416,3,FALSE)</f>
        <v>#N/A</v>
      </c>
      <c r="F25620" t="s">
        <v>21632</v>
      </c>
    </row>
    <row r="25621" spans="1:6" x14ac:dyDescent="0.25">
      <c r="A25621" t="s">
        <v>5809</v>
      </c>
      <c r="B25621" s="100" t="s">
        <v>6962</v>
      </c>
      <c r="C25621" s="100"/>
      <c r="D25621" s="124"/>
      <c r="E25621" s="157" t="e">
        <f>VLOOKUP(D25621,'SOAT LIQ'!$A$87:$C$3416,3,FALSE)</f>
        <v>#N/A</v>
      </c>
      <c r="F25621" t="s">
        <v>21632</v>
      </c>
    </row>
    <row r="25622" spans="1:6" x14ac:dyDescent="0.25">
      <c r="A25622" t="s">
        <v>5809</v>
      </c>
      <c r="B25622" s="100" t="s">
        <v>6963</v>
      </c>
      <c r="C25622" s="100"/>
      <c r="D25622" s="124"/>
      <c r="E25622" s="157" t="e">
        <f>VLOOKUP(D25622,'SOAT LIQ'!$A$87:$C$3416,3,FALSE)</f>
        <v>#N/A</v>
      </c>
      <c r="F25622" t="s">
        <v>21632</v>
      </c>
    </row>
    <row r="25623" spans="1:6" x14ac:dyDescent="0.25">
      <c r="A25623" t="s">
        <v>5809</v>
      </c>
      <c r="B25623" s="100" t="s">
        <v>6971</v>
      </c>
      <c r="C25623" s="100"/>
      <c r="D25623" s="124"/>
      <c r="E25623" s="157" t="e">
        <f>VLOOKUP(D25623,'SOAT LIQ'!$A$87:$C$3416,3,FALSE)</f>
        <v>#N/A</v>
      </c>
      <c r="F25623" t="s">
        <v>21632</v>
      </c>
    </row>
    <row r="25624" spans="1:6" x14ac:dyDescent="0.25">
      <c r="A25624" t="s">
        <v>5809</v>
      </c>
      <c r="B25624" s="100" t="s">
        <v>6972</v>
      </c>
      <c r="C25624" s="100"/>
      <c r="D25624" s="124"/>
      <c r="E25624" s="157" t="e">
        <f>VLOOKUP(D25624,'SOAT LIQ'!$A$87:$C$3416,3,FALSE)</f>
        <v>#N/A</v>
      </c>
      <c r="F25624" t="s">
        <v>21632</v>
      </c>
    </row>
    <row r="25625" spans="1:6" x14ac:dyDescent="0.25">
      <c r="A25625" t="s">
        <v>5809</v>
      </c>
      <c r="B25625" s="100" t="s">
        <v>6973</v>
      </c>
      <c r="C25625" s="100"/>
      <c r="D25625" s="124"/>
      <c r="E25625" s="157" t="e">
        <f>VLOOKUP(D25625,'SOAT LIQ'!$A$87:$C$3416,3,FALSE)</f>
        <v>#N/A</v>
      </c>
      <c r="F25625" t="s">
        <v>21632</v>
      </c>
    </row>
    <row r="25626" spans="1:6" x14ac:dyDescent="0.25">
      <c r="A25626" t="s">
        <v>5809</v>
      </c>
      <c r="B25626" s="100" t="s">
        <v>6974</v>
      </c>
      <c r="C25626" s="100"/>
      <c r="D25626" s="124"/>
      <c r="E25626" s="157" t="e">
        <f>VLOOKUP(D25626,'SOAT LIQ'!$A$87:$C$3416,3,FALSE)</f>
        <v>#N/A</v>
      </c>
      <c r="F25626" t="s">
        <v>21632</v>
      </c>
    </row>
    <row r="25627" spans="1:6" x14ac:dyDescent="0.25">
      <c r="A25627" t="s">
        <v>5809</v>
      </c>
      <c r="B25627" s="100" t="s">
        <v>6975</v>
      </c>
      <c r="C25627" s="100"/>
      <c r="D25627" s="124"/>
      <c r="E25627" s="157" t="e">
        <f>VLOOKUP(D25627,'SOAT LIQ'!$A$87:$C$3416,3,FALSE)</f>
        <v>#N/A</v>
      </c>
      <c r="F25627" t="s">
        <v>21632</v>
      </c>
    </row>
    <row r="25628" spans="1:6" x14ac:dyDescent="0.25">
      <c r="A25628" t="s">
        <v>5809</v>
      </c>
      <c r="B25628" s="100" t="s">
        <v>6981</v>
      </c>
      <c r="C25628" s="100"/>
      <c r="D25628" s="124"/>
      <c r="E25628" s="157" t="e">
        <f>VLOOKUP(D25628,'SOAT LIQ'!$A$87:$C$3416,3,FALSE)</f>
        <v>#N/A</v>
      </c>
      <c r="F25628" t="s">
        <v>21632</v>
      </c>
    </row>
    <row r="25629" spans="1:6" x14ac:dyDescent="0.25">
      <c r="A25629" t="s">
        <v>5809</v>
      </c>
      <c r="B25629" s="100" t="s">
        <v>6984</v>
      </c>
      <c r="C25629" s="100"/>
      <c r="D25629" s="124"/>
      <c r="E25629" s="157" t="e">
        <f>VLOOKUP(D25629,'SOAT LIQ'!$A$87:$C$3416,3,FALSE)</f>
        <v>#N/A</v>
      </c>
      <c r="F25629" t="s">
        <v>21632</v>
      </c>
    </row>
    <row r="25630" spans="1:6" x14ac:dyDescent="0.25">
      <c r="A25630" t="s">
        <v>5809</v>
      </c>
      <c r="B25630" s="100" t="s">
        <v>6985</v>
      </c>
      <c r="C25630" s="100"/>
      <c r="D25630" s="124"/>
      <c r="E25630" s="157" t="e">
        <f>VLOOKUP(D25630,'SOAT LIQ'!$A$87:$C$3416,3,FALSE)</f>
        <v>#N/A</v>
      </c>
      <c r="F25630" t="s">
        <v>21632</v>
      </c>
    </row>
    <row r="25631" spans="1:6" x14ac:dyDescent="0.25">
      <c r="A25631" t="s">
        <v>5809</v>
      </c>
      <c r="B25631" s="100" t="s">
        <v>7020</v>
      </c>
      <c r="C25631" s="100"/>
      <c r="D25631" s="124"/>
      <c r="E25631" s="157" t="e">
        <f>VLOOKUP(D25631,'SOAT LIQ'!$A$87:$C$3416,3,FALSE)</f>
        <v>#N/A</v>
      </c>
      <c r="F25631" t="s">
        <v>21632</v>
      </c>
    </row>
    <row r="25632" spans="1:6" x14ac:dyDescent="0.25">
      <c r="A25632" t="s">
        <v>5809</v>
      </c>
      <c r="B25632" s="100" t="s">
        <v>7110</v>
      </c>
      <c r="C25632" s="100"/>
      <c r="D25632" s="124"/>
      <c r="E25632" s="157" t="e">
        <f>VLOOKUP(D25632,'SOAT LIQ'!$A$87:$C$3416,3,FALSE)</f>
        <v>#N/A</v>
      </c>
      <c r="F25632" t="s">
        <v>21632</v>
      </c>
    </row>
    <row r="25633" spans="1:6" x14ac:dyDescent="0.25">
      <c r="A25633" t="s">
        <v>5809</v>
      </c>
      <c r="B25633" s="100" t="s">
        <v>7116</v>
      </c>
      <c r="C25633" s="100"/>
      <c r="D25633" s="124"/>
      <c r="E25633" s="157" t="e">
        <f>VLOOKUP(D25633,'SOAT LIQ'!$A$87:$C$3416,3,FALSE)</f>
        <v>#N/A</v>
      </c>
      <c r="F25633" t="s">
        <v>21632</v>
      </c>
    </row>
    <row r="25634" spans="1:6" x14ac:dyDescent="0.25">
      <c r="A25634" t="s">
        <v>5809</v>
      </c>
      <c r="B25634" s="100" t="s">
        <v>7127</v>
      </c>
      <c r="C25634" s="100"/>
      <c r="D25634" s="124"/>
      <c r="E25634" s="157" t="e">
        <f>VLOOKUP(D25634,'SOAT LIQ'!$A$87:$C$3416,3,FALSE)</f>
        <v>#N/A</v>
      </c>
      <c r="F25634" t="s">
        <v>21632</v>
      </c>
    </row>
    <row r="25635" spans="1:6" x14ac:dyDescent="0.25">
      <c r="A25635" t="s">
        <v>5809</v>
      </c>
      <c r="B25635" s="100" t="s">
        <v>15529</v>
      </c>
      <c r="C25635" s="100"/>
      <c r="D25635" s="124"/>
      <c r="E25635" s="157" t="e">
        <f>VLOOKUP(D25635,'SOAT LIQ'!$A$87:$C$3416,3,FALSE)</f>
        <v>#N/A</v>
      </c>
      <c r="F25635" t="s">
        <v>21632</v>
      </c>
    </row>
    <row r="25636" spans="1:6" x14ac:dyDescent="0.25">
      <c r="A25636" t="s">
        <v>5809</v>
      </c>
      <c r="B25636" s="100" t="s">
        <v>19023</v>
      </c>
      <c r="C25636" s="100"/>
      <c r="D25636" s="124"/>
      <c r="E25636" s="157" t="e">
        <f>VLOOKUP(D25636,'SOAT LIQ'!$A$87:$C$3416,3,FALSE)</f>
        <v>#N/A</v>
      </c>
      <c r="F25636" t="s">
        <v>21632</v>
      </c>
    </row>
    <row r="25637" spans="1:6" x14ac:dyDescent="0.25">
      <c r="A25637" t="s">
        <v>5809</v>
      </c>
      <c r="B25637" s="100" t="s">
        <v>19027</v>
      </c>
      <c r="C25637" s="100"/>
      <c r="D25637" s="124"/>
      <c r="E25637" s="157" t="e">
        <f>VLOOKUP(D25637,'SOAT LIQ'!$A$87:$C$3416,3,FALSE)</f>
        <v>#N/A</v>
      </c>
      <c r="F25637" t="s">
        <v>21632</v>
      </c>
    </row>
    <row r="25638" spans="1:6" x14ac:dyDescent="0.25">
      <c r="A25638" t="s">
        <v>5809</v>
      </c>
      <c r="B25638" s="100" t="s">
        <v>14049</v>
      </c>
      <c r="C25638" s="99" t="s">
        <v>14048</v>
      </c>
      <c r="D25638" s="124">
        <v>37405</v>
      </c>
      <c r="E25638" s="157" t="e">
        <f>VLOOKUP(D25638,'SOAT LIQ'!$A$87:$C$3416,3,FALSE)</f>
        <v>#N/A</v>
      </c>
      <c r="F25638" t="s">
        <v>21632</v>
      </c>
    </row>
    <row r="25639" spans="1:6" x14ac:dyDescent="0.25">
      <c r="A25639" t="s">
        <v>5809</v>
      </c>
      <c r="B25639" s="100" t="s">
        <v>14045</v>
      </c>
      <c r="C25639" s="99" t="s">
        <v>14044</v>
      </c>
      <c r="D25639" s="124">
        <v>37406</v>
      </c>
      <c r="E25639" s="157" t="e">
        <f>VLOOKUP(D25639,'SOAT LIQ'!$A$87:$C$3416,3,FALSE)</f>
        <v>#N/A</v>
      </c>
      <c r="F25639" t="s">
        <v>21632</v>
      </c>
    </row>
    <row r="25640" spans="1:6" x14ac:dyDescent="0.25">
      <c r="A25640" t="s">
        <v>5809</v>
      </c>
      <c r="B25640" s="100" t="s">
        <v>14047</v>
      </c>
      <c r="C25640" s="99" t="s">
        <v>14046</v>
      </c>
      <c r="D25640" s="124">
        <v>37406</v>
      </c>
      <c r="E25640" s="157" t="e">
        <f>VLOOKUP(D25640,'SOAT LIQ'!$A$87:$C$3416,3,FALSE)</f>
        <v>#N/A</v>
      </c>
      <c r="F25640" t="s">
        <v>21632</v>
      </c>
    </row>
    <row r="25641" spans="1:6" x14ac:dyDescent="0.25">
      <c r="A25641" t="s">
        <v>5809</v>
      </c>
      <c r="B25641" s="100" t="s">
        <v>14051</v>
      </c>
      <c r="C25641" s="99" t="s">
        <v>14050</v>
      </c>
      <c r="D25641" s="124">
        <v>37407</v>
      </c>
      <c r="E25641" s="157" t="e">
        <f>VLOOKUP(D25641,'SOAT LIQ'!$A$87:$C$3416,3,FALSE)</f>
        <v>#N/A</v>
      </c>
      <c r="F25641" t="s">
        <v>21632</v>
      </c>
    </row>
    <row r="25642" spans="1:6" x14ac:dyDescent="0.25">
      <c r="A25642" t="s">
        <v>5809</v>
      </c>
      <c r="B25642" s="100" t="s">
        <v>14053</v>
      </c>
      <c r="C25642" s="99" t="s">
        <v>14052</v>
      </c>
      <c r="D25642" s="124">
        <v>37407</v>
      </c>
      <c r="E25642" s="157" t="e">
        <f>VLOOKUP(D25642,'SOAT LIQ'!$A$87:$C$3416,3,FALSE)</f>
        <v>#N/A</v>
      </c>
      <c r="F25642" t="s">
        <v>21632</v>
      </c>
    </row>
    <row r="25643" spans="1:6" x14ac:dyDescent="0.25">
      <c r="A25643" t="s">
        <v>5809</v>
      </c>
      <c r="B25643" s="100" t="s">
        <v>14045</v>
      </c>
      <c r="C25643" s="99" t="s">
        <v>14044</v>
      </c>
      <c r="D25643" s="124">
        <v>37406</v>
      </c>
      <c r="E25643" s="157" t="e">
        <f>VLOOKUP(D25643,'SOAT LIQ'!$A$87:$C$3416,3,FALSE)</f>
        <v>#N/A</v>
      </c>
      <c r="F25643" t="s">
        <v>21632</v>
      </c>
    </row>
    <row r="25644" spans="1:6" x14ac:dyDescent="0.25">
      <c r="A25644" t="s">
        <v>5809</v>
      </c>
      <c r="B25644" s="100" t="s">
        <v>14047</v>
      </c>
      <c r="C25644" s="99" t="s">
        <v>14046</v>
      </c>
      <c r="D25644" s="124">
        <v>37406</v>
      </c>
      <c r="E25644" s="157" t="e">
        <f>VLOOKUP(D25644,'SOAT LIQ'!$A$87:$C$3416,3,FALSE)</f>
        <v>#N/A</v>
      </c>
      <c r="F25644" t="s">
        <v>21632</v>
      </c>
    </row>
    <row r="25645" spans="1:6" x14ac:dyDescent="0.25">
      <c r="A25645" t="s">
        <v>5809</v>
      </c>
      <c r="B25645" s="100" t="s">
        <v>14051</v>
      </c>
      <c r="C25645" s="99" t="s">
        <v>14050</v>
      </c>
      <c r="D25645" s="124">
        <v>37407</v>
      </c>
      <c r="E25645" s="157" t="e">
        <f>VLOOKUP(D25645,'SOAT LIQ'!$A$87:$C$3416,3,FALSE)</f>
        <v>#N/A</v>
      </c>
      <c r="F25645" t="s">
        <v>21632</v>
      </c>
    </row>
    <row r="25646" spans="1:6" x14ac:dyDescent="0.25">
      <c r="A25646" t="s">
        <v>5809</v>
      </c>
      <c r="B25646" s="100" t="s">
        <v>14053</v>
      </c>
      <c r="C25646" s="99" t="s">
        <v>14052</v>
      </c>
      <c r="D25646" s="124">
        <v>37407</v>
      </c>
      <c r="E25646" s="157" t="e">
        <f>VLOOKUP(D25646,'SOAT LIQ'!$A$87:$C$3416,3,FALSE)</f>
        <v>#N/A</v>
      </c>
      <c r="F25646" t="s">
        <v>21632</v>
      </c>
    </row>
    <row r="25647" spans="1:6" x14ac:dyDescent="0.25">
      <c r="A25647" t="s">
        <v>5809</v>
      </c>
      <c r="B25647" s="100" t="s">
        <v>14049</v>
      </c>
      <c r="C25647" s="99" t="s">
        <v>14048</v>
      </c>
      <c r="D25647" s="124">
        <v>37405</v>
      </c>
      <c r="E25647" s="157" t="e">
        <f>VLOOKUP(D25647,'SOAT LIQ'!$A$87:$C$3416,3,FALSE)</f>
        <v>#N/A</v>
      </c>
      <c r="F25647" t="s">
        <v>21632</v>
      </c>
    </row>
    <row r="25648" spans="1:6" x14ac:dyDescent="0.25">
      <c r="A25648" t="s">
        <v>7033</v>
      </c>
      <c r="B25648" s="100" t="s">
        <v>14049</v>
      </c>
      <c r="C25648" s="99" t="s">
        <v>14048</v>
      </c>
      <c r="D25648" s="124">
        <v>37405</v>
      </c>
      <c r="E25648" s="157" t="e">
        <f>VLOOKUP(D25648,'SOAT LIQ'!$A$87:$C$3416,3,FALSE)</f>
        <v>#N/A</v>
      </c>
      <c r="F25648" t="s">
        <v>21632</v>
      </c>
    </row>
    <row r="25649" spans="1:6" x14ac:dyDescent="0.25">
      <c r="A25649" t="s">
        <v>7033</v>
      </c>
      <c r="B25649" s="100" t="s">
        <v>14045</v>
      </c>
      <c r="C25649" s="99" t="s">
        <v>14044</v>
      </c>
      <c r="D25649" s="124">
        <v>37406</v>
      </c>
      <c r="E25649" s="157" t="e">
        <f>VLOOKUP(D25649,'SOAT LIQ'!$A$87:$C$3416,3,FALSE)</f>
        <v>#N/A</v>
      </c>
      <c r="F25649" t="s">
        <v>21632</v>
      </c>
    </row>
    <row r="25650" spans="1:6" x14ac:dyDescent="0.25">
      <c r="A25650" t="s">
        <v>7033</v>
      </c>
      <c r="B25650" s="100" t="s">
        <v>14047</v>
      </c>
      <c r="C25650" s="99" t="s">
        <v>14046</v>
      </c>
      <c r="D25650" s="124">
        <v>37406</v>
      </c>
      <c r="E25650" s="157" t="e">
        <f>VLOOKUP(D25650,'SOAT LIQ'!$A$87:$C$3416,3,FALSE)</f>
        <v>#N/A</v>
      </c>
      <c r="F25650" t="s">
        <v>21632</v>
      </c>
    </row>
    <row r="25651" spans="1:6" x14ac:dyDescent="0.25">
      <c r="A25651" t="s">
        <v>7033</v>
      </c>
      <c r="B25651" s="100" t="s">
        <v>14051</v>
      </c>
      <c r="C25651" s="99" t="s">
        <v>14050</v>
      </c>
      <c r="D25651" s="124">
        <v>37407</v>
      </c>
      <c r="E25651" s="157" t="e">
        <f>VLOOKUP(D25651,'SOAT LIQ'!$A$87:$C$3416,3,FALSE)</f>
        <v>#N/A</v>
      </c>
      <c r="F25651" t="s">
        <v>21632</v>
      </c>
    </row>
    <row r="25652" spans="1:6" x14ac:dyDescent="0.25">
      <c r="A25652" t="s">
        <v>7033</v>
      </c>
      <c r="B25652" s="100" t="s">
        <v>14053</v>
      </c>
      <c r="C25652" s="99" t="s">
        <v>14052</v>
      </c>
      <c r="D25652" s="124">
        <v>37407</v>
      </c>
      <c r="E25652" s="157" t="e">
        <f>VLOOKUP(D25652,'SOAT LIQ'!$A$87:$C$3416,3,FALSE)</f>
        <v>#N/A</v>
      </c>
      <c r="F25652" t="s">
        <v>21632</v>
      </c>
    </row>
    <row r="25653" spans="1:6" x14ac:dyDescent="0.25">
      <c r="A25653" t="s">
        <v>5142</v>
      </c>
      <c r="B25653" s="100" t="s">
        <v>8208</v>
      </c>
      <c r="C25653" s="99" t="s">
        <v>8207</v>
      </c>
      <c r="D25653" s="124">
        <v>5302</v>
      </c>
      <c r="E25653" s="157">
        <f>VLOOKUP(D25653,'SOAT LIQ'!$A$87:$C$3416,3,FALSE)</f>
        <v>12</v>
      </c>
      <c r="F25653" t="s">
        <v>21632</v>
      </c>
    </row>
    <row r="25654" spans="1:6" x14ac:dyDescent="0.25">
      <c r="A25654" t="s">
        <v>5142</v>
      </c>
      <c r="B25654" s="100" t="s">
        <v>8279</v>
      </c>
      <c r="C25654" s="99" t="s">
        <v>8278</v>
      </c>
      <c r="D25654" s="124">
        <v>21421</v>
      </c>
      <c r="E25654" s="157" t="e">
        <f>VLOOKUP(D25654,'SOAT LIQ'!$A$87:$C$3416,3,FALSE)</f>
        <v>#N/A</v>
      </c>
      <c r="F25654" t="s">
        <v>21632</v>
      </c>
    </row>
    <row r="25655" spans="1:6" x14ac:dyDescent="0.25">
      <c r="A25655" t="s">
        <v>5142</v>
      </c>
      <c r="B25655" s="100" t="s">
        <v>8373</v>
      </c>
      <c r="C25655" s="99" t="s">
        <v>8369</v>
      </c>
      <c r="D25655" s="124">
        <v>5321</v>
      </c>
      <c r="E25655" s="157">
        <f>VLOOKUP(D25655,'SOAT LIQ'!$A$87:$C$3416,3,FALSE)</f>
        <v>13</v>
      </c>
      <c r="F25655" t="s">
        <v>21632</v>
      </c>
    </row>
    <row r="25656" spans="1:6" x14ac:dyDescent="0.25">
      <c r="A25656" t="s">
        <v>5142</v>
      </c>
      <c r="B25656" s="100" t="s">
        <v>8588</v>
      </c>
      <c r="C25656" s="99" t="s">
        <v>8587</v>
      </c>
      <c r="D25656" s="124">
        <v>21445</v>
      </c>
      <c r="E25656" s="157" t="e">
        <f>VLOOKUP(D25656,'SOAT LIQ'!$A$87:$C$3416,3,FALSE)</f>
        <v>#N/A</v>
      </c>
      <c r="F25656" t="s">
        <v>21632</v>
      </c>
    </row>
    <row r="25657" spans="1:6" x14ac:dyDescent="0.25">
      <c r="A25657" t="s">
        <v>5142</v>
      </c>
      <c r="B25657" s="100" t="s">
        <v>8616</v>
      </c>
      <c r="C25657" s="100"/>
      <c r="D25657" s="124">
        <v>21445</v>
      </c>
      <c r="E25657" s="157" t="e">
        <f>VLOOKUP(D25657,'SOAT LIQ'!$A$87:$C$3416,3,FALSE)</f>
        <v>#N/A</v>
      </c>
      <c r="F25657" t="s">
        <v>21632</v>
      </c>
    </row>
    <row r="25658" spans="1:6" x14ac:dyDescent="0.25">
      <c r="A25658" t="s">
        <v>5142</v>
      </c>
      <c r="B25658" s="100" t="s">
        <v>14385</v>
      </c>
      <c r="C25658" s="99" t="s">
        <v>14384</v>
      </c>
      <c r="D25658" s="124">
        <v>21422</v>
      </c>
      <c r="E25658" s="157" t="e">
        <f>VLOOKUP(D25658,'SOAT LIQ'!$A$87:$C$3416,3,FALSE)</f>
        <v>#N/A</v>
      </c>
      <c r="F25658" t="s">
        <v>21632</v>
      </c>
    </row>
    <row r="25659" spans="1:6" x14ac:dyDescent="0.25">
      <c r="A25659" t="s">
        <v>5142</v>
      </c>
      <c r="B25659" s="100" t="s">
        <v>14389</v>
      </c>
      <c r="C25659" s="99" t="s">
        <v>14388</v>
      </c>
      <c r="D25659" s="124">
        <v>21421</v>
      </c>
      <c r="E25659" s="157" t="e">
        <f>VLOOKUP(D25659,'SOAT LIQ'!$A$87:$C$3416,3,FALSE)</f>
        <v>#N/A</v>
      </c>
      <c r="F25659" t="s">
        <v>21632</v>
      </c>
    </row>
    <row r="25660" spans="1:6" x14ac:dyDescent="0.25">
      <c r="A25660" t="s">
        <v>5142</v>
      </c>
      <c r="B25660" s="100" t="s">
        <v>14393</v>
      </c>
      <c r="C25660" s="99" t="s">
        <v>14392</v>
      </c>
      <c r="D25660" s="124">
        <v>21421</v>
      </c>
      <c r="E25660" s="157" t="e">
        <f>VLOOKUP(D25660,'SOAT LIQ'!$A$87:$C$3416,3,FALSE)</f>
        <v>#N/A</v>
      </c>
      <c r="F25660" t="s">
        <v>21632</v>
      </c>
    </row>
    <row r="25661" spans="1:6" x14ac:dyDescent="0.25">
      <c r="A25661" t="s">
        <v>5142</v>
      </c>
      <c r="B25661" s="100" t="s">
        <v>14397</v>
      </c>
      <c r="C25661" s="99" t="s">
        <v>14396</v>
      </c>
      <c r="D25661" s="124">
        <v>21421</v>
      </c>
      <c r="E25661" s="157" t="e">
        <f>VLOOKUP(D25661,'SOAT LIQ'!$A$87:$C$3416,3,FALSE)</f>
        <v>#N/A</v>
      </c>
      <c r="F25661" t="s">
        <v>21632</v>
      </c>
    </row>
    <row r="25662" spans="1:6" x14ac:dyDescent="0.25">
      <c r="A25662" t="s">
        <v>5142</v>
      </c>
      <c r="B25662" s="100" t="s">
        <v>14403</v>
      </c>
      <c r="C25662" s="99" t="s">
        <v>14402</v>
      </c>
      <c r="D25662" s="124">
        <v>21421</v>
      </c>
      <c r="E25662" s="157" t="e">
        <f>VLOOKUP(D25662,'SOAT LIQ'!$A$87:$C$3416,3,FALSE)</f>
        <v>#N/A</v>
      </c>
      <c r="F25662" t="s">
        <v>21632</v>
      </c>
    </row>
    <row r="25663" spans="1:6" x14ac:dyDescent="0.25">
      <c r="A25663" t="s">
        <v>5142</v>
      </c>
      <c r="B25663" s="100" t="s">
        <v>18927</v>
      </c>
      <c r="C25663" s="100"/>
      <c r="D25663" s="124"/>
      <c r="E25663" s="157" t="e">
        <f>VLOOKUP(D25663,'SOAT LIQ'!$A$87:$C$3416,3,FALSE)</f>
        <v>#N/A</v>
      </c>
      <c r="F25663" t="s">
        <v>21632</v>
      </c>
    </row>
    <row r="25664" spans="1:6" x14ac:dyDescent="0.25">
      <c r="A25664" t="s">
        <v>5031</v>
      </c>
      <c r="B25664" s="100" t="s">
        <v>14049</v>
      </c>
      <c r="C25664" s="99" t="s">
        <v>14048</v>
      </c>
      <c r="D25664" s="124">
        <v>37405</v>
      </c>
      <c r="E25664" s="157" t="e">
        <f>VLOOKUP(D25664,'SOAT LIQ'!$A$87:$C$3416,3,FALSE)</f>
        <v>#N/A</v>
      </c>
      <c r="F25664" t="s">
        <v>21632</v>
      </c>
    </row>
    <row r="25665" spans="1:6" x14ac:dyDescent="0.25">
      <c r="A25665" t="s">
        <v>5031</v>
      </c>
      <c r="B25665" s="100" t="s">
        <v>14045</v>
      </c>
      <c r="C25665" s="99" t="s">
        <v>14044</v>
      </c>
      <c r="D25665" s="124">
        <v>37406</v>
      </c>
      <c r="E25665" s="157" t="e">
        <f>VLOOKUP(D25665,'SOAT LIQ'!$A$87:$C$3416,3,FALSE)</f>
        <v>#N/A</v>
      </c>
      <c r="F25665" t="s">
        <v>21632</v>
      </c>
    </row>
    <row r="25666" spans="1:6" x14ac:dyDescent="0.25">
      <c r="A25666" t="s">
        <v>5031</v>
      </c>
      <c r="B25666" s="100" t="s">
        <v>14047</v>
      </c>
      <c r="C25666" s="99" t="s">
        <v>14046</v>
      </c>
      <c r="D25666" s="124">
        <v>37406</v>
      </c>
      <c r="E25666" s="157" t="e">
        <f>VLOOKUP(D25666,'SOAT LIQ'!$A$87:$C$3416,3,FALSE)</f>
        <v>#N/A</v>
      </c>
      <c r="F25666" t="s">
        <v>21632</v>
      </c>
    </row>
    <row r="25667" spans="1:6" x14ac:dyDescent="0.25">
      <c r="A25667" t="s">
        <v>5031</v>
      </c>
      <c r="B25667" s="100" t="s">
        <v>14051</v>
      </c>
      <c r="C25667" s="99" t="s">
        <v>14050</v>
      </c>
      <c r="D25667" s="124">
        <v>37407</v>
      </c>
      <c r="E25667" s="157" t="e">
        <f>VLOOKUP(D25667,'SOAT LIQ'!$A$87:$C$3416,3,FALSE)</f>
        <v>#N/A</v>
      </c>
      <c r="F25667" t="s">
        <v>21632</v>
      </c>
    </row>
    <row r="25668" spans="1:6" x14ac:dyDescent="0.25">
      <c r="A25668" t="s">
        <v>5031</v>
      </c>
      <c r="B25668" s="100" t="s">
        <v>14053</v>
      </c>
      <c r="C25668" s="99" t="s">
        <v>14052</v>
      </c>
      <c r="D25668" s="124">
        <v>37407</v>
      </c>
      <c r="E25668" s="157" t="e">
        <f>VLOOKUP(D25668,'SOAT LIQ'!$A$87:$C$3416,3,FALSE)</f>
        <v>#N/A</v>
      </c>
      <c r="F25668" t="s">
        <v>21632</v>
      </c>
    </row>
    <row r="25669" spans="1:6" x14ac:dyDescent="0.25">
      <c r="A25669" t="s">
        <v>5031</v>
      </c>
      <c r="B25669" s="100" t="s">
        <v>14045</v>
      </c>
      <c r="C25669" s="99" t="s">
        <v>14044</v>
      </c>
      <c r="D25669" s="124">
        <v>37406</v>
      </c>
      <c r="E25669" s="157" t="e">
        <f>VLOOKUP(D25669,'SOAT LIQ'!$A$87:$C$3416,3,FALSE)</f>
        <v>#N/A</v>
      </c>
      <c r="F25669" t="s">
        <v>21632</v>
      </c>
    </row>
    <row r="25670" spans="1:6" x14ac:dyDescent="0.25">
      <c r="A25670" t="s">
        <v>5031</v>
      </c>
      <c r="B25670" s="100" t="s">
        <v>14047</v>
      </c>
      <c r="C25670" s="99" t="s">
        <v>14046</v>
      </c>
      <c r="D25670" s="124">
        <v>37406</v>
      </c>
      <c r="E25670" s="157" t="e">
        <f>VLOOKUP(D25670,'SOAT LIQ'!$A$87:$C$3416,3,FALSE)</f>
        <v>#N/A</v>
      </c>
      <c r="F25670" t="s">
        <v>21632</v>
      </c>
    </row>
    <row r="25671" spans="1:6" x14ac:dyDescent="0.25">
      <c r="A25671" t="s">
        <v>5031</v>
      </c>
      <c r="B25671" s="100" t="s">
        <v>14051</v>
      </c>
      <c r="C25671" s="99" t="s">
        <v>14050</v>
      </c>
      <c r="D25671" s="124">
        <v>37407</v>
      </c>
      <c r="E25671" s="157" t="e">
        <f>VLOOKUP(D25671,'SOAT LIQ'!$A$87:$C$3416,3,FALSE)</f>
        <v>#N/A</v>
      </c>
      <c r="F25671" t="s">
        <v>21632</v>
      </c>
    </row>
    <row r="25672" spans="1:6" x14ac:dyDescent="0.25">
      <c r="A25672" t="s">
        <v>5031</v>
      </c>
      <c r="B25672" s="100" t="s">
        <v>14053</v>
      </c>
      <c r="C25672" s="99" t="s">
        <v>14052</v>
      </c>
      <c r="D25672" s="124">
        <v>37407</v>
      </c>
      <c r="E25672" s="157" t="e">
        <f>VLOOKUP(D25672,'SOAT LIQ'!$A$87:$C$3416,3,FALSE)</f>
        <v>#N/A</v>
      </c>
      <c r="F25672" t="s">
        <v>21632</v>
      </c>
    </row>
    <row r="25673" spans="1:6" x14ac:dyDescent="0.25">
      <c r="A25673" t="s">
        <v>5031</v>
      </c>
      <c r="B25673" s="100" t="s">
        <v>14049</v>
      </c>
      <c r="C25673" s="99" t="s">
        <v>14048</v>
      </c>
      <c r="D25673" s="124">
        <v>37405</v>
      </c>
      <c r="E25673" s="157" t="e">
        <f>VLOOKUP(D25673,'SOAT LIQ'!$A$87:$C$3416,3,FALSE)</f>
        <v>#N/A</v>
      </c>
      <c r="F25673" t="s">
        <v>21632</v>
      </c>
    </row>
    <row r="25674" spans="1:6" x14ac:dyDescent="0.25">
      <c r="A25674" t="s">
        <v>6498</v>
      </c>
      <c r="B25674" s="100" t="s">
        <v>20208</v>
      </c>
      <c r="C25674" s="100"/>
      <c r="D25674" s="124"/>
      <c r="E25674" s="157" t="e">
        <f>VLOOKUP(D25674,'SOAT LIQ'!$A$87:$C$3416,3,FALSE)</f>
        <v>#N/A</v>
      </c>
      <c r="F25674" t="s">
        <v>21635</v>
      </c>
    </row>
    <row r="25675" spans="1:6" x14ac:dyDescent="0.25">
      <c r="A25675" t="s">
        <v>6501</v>
      </c>
      <c r="B25675" s="100" t="s">
        <v>20208</v>
      </c>
      <c r="C25675" s="100"/>
      <c r="D25675" s="124"/>
      <c r="E25675" s="157" t="e">
        <f>VLOOKUP(D25675,'SOAT LIQ'!$A$87:$C$3416,3,FALSE)</f>
        <v>#N/A</v>
      </c>
      <c r="F25675" t="s">
        <v>21635</v>
      </c>
    </row>
    <row r="25676" spans="1:6" x14ac:dyDescent="0.25">
      <c r="A25676" t="s">
        <v>5936</v>
      </c>
      <c r="B25676" s="100" t="s">
        <v>5553</v>
      </c>
      <c r="C25676" s="99" t="s">
        <v>5552</v>
      </c>
      <c r="D25676" s="124">
        <v>13641</v>
      </c>
      <c r="E25676" s="157">
        <f>VLOOKUP(D25676,'SOAT LIQ'!$A$87:$C$3416,3,FALSE)</f>
        <v>12</v>
      </c>
      <c r="F25676" t="s">
        <v>21632</v>
      </c>
    </row>
    <row r="25677" spans="1:6" x14ac:dyDescent="0.25">
      <c r="A25677" t="s">
        <v>5809</v>
      </c>
      <c r="B25677" s="100" t="s">
        <v>6938</v>
      </c>
      <c r="C25677" s="99" t="s">
        <v>6937</v>
      </c>
      <c r="D25677" s="124">
        <v>36706</v>
      </c>
      <c r="E25677" s="157" t="e">
        <f>VLOOKUP(D25677,'SOAT LIQ'!$A$87:$C$3416,3,FALSE)</f>
        <v>#N/A</v>
      </c>
      <c r="F25677" t="s">
        <v>21632</v>
      </c>
    </row>
    <row r="25678" spans="1:6" x14ac:dyDescent="0.25">
      <c r="A25678" t="s">
        <v>5809</v>
      </c>
      <c r="B25678" s="100" t="s">
        <v>4247</v>
      </c>
      <c r="C25678" s="99" t="s">
        <v>6986</v>
      </c>
      <c r="D25678" s="124">
        <v>36614</v>
      </c>
      <c r="E25678" s="157" t="e">
        <f>VLOOKUP(D25678,'SOAT LIQ'!$A$87:$C$3416,3,FALSE)</f>
        <v>#N/A</v>
      </c>
      <c r="F25678" t="s">
        <v>21632</v>
      </c>
    </row>
    <row r="25679" spans="1:6" x14ac:dyDescent="0.25">
      <c r="A25679" t="s">
        <v>5809</v>
      </c>
      <c r="B25679" s="100" t="s">
        <v>4240</v>
      </c>
      <c r="C25679" s="99" t="s">
        <v>6998</v>
      </c>
      <c r="D25679" s="124">
        <v>36401</v>
      </c>
      <c r="E25679" s="157" t="e">
        <f>VLOOKUP(D25679,'SOAT LIQ'!$A$87:$C$3416,3,FALSE)</f>
        <v>#N/A</v>
      </c>
      <c r="F25679" t="s">
        <v>21632</v>
      </c>
    </row>
    <row r="25680" spans="1:6" x14ac:dyDescent="0.25">
      <c r="A25680" t="s">
        <v>5809</v>
      </c>
      <c r="B25680" s="100" t="s">
        <v>7019</v>
      </c>
      <c r="C25680" s="99" t="s">
        <v>7018</v>
      </c>
      <c r="D25680" s="124">
        <v>16551</v>
      </c>
      <c r="E25680" s="157">
        <f>VLOOKUP(D25680,'SOAT LIQ'!$A$87:$C$3416,3,FALSE)</f>
        <v>9</v>
      </c>
      <c r="F25680" t="s">
        <v>21632</v>
      </c>
    </row>
    <row r="25681" spans="1:6" x14ac:dyDescent="0.25">
      <c r="A25681" t="s">
        <v>5809</v>
      </c>
      <c r="B25681" s="100" t="s">
        <v>7099</v>
      </c>
      <c r="C25681" s="99" t="s">
        <v>6916</v>
      </c>
      <c r="D25681" s="124">
        <v>36607</v>
      </c>
      <c r="E25681" s="157" t="e">
        <f>VLOOKUP(D25681,'SOAT LIQ'!$A$87:$C$3416,3,FALSE)</f>
        <v>#N/A</v>
      </c>
      <c r="F25681" t="s">
        <v>21632</v>
      </c>
    </row>
    <row r="25682" spans="1:6" x14ac:dyDescent="0.25">
      <c r="A25682" t="s">
        <v>5809</v>
      </c>
      <c r="B25682" s="100" t="s">
        <v>7118</v>
      </c>
      <c r="C25682" s="99" t="s">
        <v>7117</v>
      </c>
      <c r="D25682" s="124">
        <v>36704</v>
      </c>
      <c r="E25682" s="157" t="e">
        <f>VLOOKUP(D25682,'SOAT LIQ'!$A$87:$C$3416,3,FALSE)</f>
        <v>#N/A</v>
      </c>
      <c r="F25682" t="s">
        <v>21632</v>
      </c>
    </row>
    <row r="25683" spans="1:6" x14ac:dyDescent="0.25">
      <c r="A25683" t="s">
        <v>5809</v>
      </c>
      <c r="B25683" s="100" t="s">
        <v>7120</v>
      </c>
      <c r="C25683" s="99" t="s">
        <v>7119</v>
      </c>
      <c r="D25683" s="124">
        <v>36705</v>
      </c>
      <c r="E25683" s="157" t="e">
        <f>VLOOKUP(D25683,'SOAT LIQ'!$A$87:$C$3416,3,FALSE)</f>
        <v>#N/A</v>
      </c>
      <c r="F25683" t="s">
        <v>21632</v>
      </c>
    </row>
    <row r="25684" spans="1:6" x14ac:dyDescent="0.25">
      <c r="A25684" t="s">
        <v>5809</v>
      </c>
      <c r="B25684" s="100" t="s">
        <v>4248</v>
      </c>
      <c r="C25684" s="99" t="s">
        <v>7123</v>
      </c>
      <c r="D25684" s="124">
        <v>36301</v>
      </c>
      <c r="E25684" s="157" t="e">
        <f>VLOOKUP(D25684,'SOAT LIQ'!$A$87:$C$3416,3,FALSE)</f>
        <v>#N/A</v>
      </c>
      <c r="F25684" t="s">
        <v>21632</v>
      </c>
    </row>
    <row r="25685" spans="1:6" x14ac:dyDescent="0.25">
      <c r="A25685" t="s">
        <v>5809</v>
      </c>
      <c r="B25685" s="100" t="s">
        <v>7128</v>
      </c>
      <c r="C25685" s="99" t="s">
        <v>7125</v>
      </c>
      <c r="D25685" s="124">
        <v>36515</v>
      </c>
      <c r="E25685" s="157" t="e">
        <f>VLOOKUP(D25685,'SOAT LIQ'!$A$87:$C$3416,3,FALSE)</f>
        <v>#N/A</v>
      </c>
      <c r="F25685" t="s">
        <v>21632</v>
      </c>
    </row>
    <row r="25686" spans="1:6" x14ac:dyDescent="0.25">
      <c r="A25686" t="s">
        <v>5748</v>
      </c>
      <c r="B25686" s="100" t="s">
        <v>7358</v>
      </c>
      <c r="C25686" s="99" t="s">
        <v>7359</v>
      </c>
      <c r="D25686" s="124">
        <v>3642</v>
      </c>
      <c r="E25686" s="157">
        <f>VLOOKUP(D25686,'SOAT LIQ'!$A$87:$C$3416,3,FALSE)</f>
        <v>13</v>
      </c>
      <c r="F25686" t="s">
        <v>21632</v>
      </c>
    </row>
    <row r="25687" spans="1:6" x14ac:dyDescent="0.25">
      <c r="A25687" t="s">
        <v>4339</v>
      </c>
      <c r="B25687" s="100" t="s">
        <v>7521</v>
      </c>
      <c r="C25687" s="99" t="s">
        <v>7522</v>
      </c>
      <c r="D25687" s="124">
        <v>18105</v>
      </c>
      <c r="E25687" s="157">
        <f>VLOOKUP(D25687,'SOAT LIQ'!$A$87:$C$3416,3,FALSE)</f>
        <v>6</v>
      </c>
      <c r="F25687" t="s">
        <v>21632</v>
      </c>
    </row>
    <row r="25688" spans="1:6" x14ac:dyDescent="0.25">
      <c r="A25688" t="s">
        <v>6023</v>
      </c>
      <c r="B25688" s="100" t="s">
        <v>9128</v>
      </c>
      <c r="C25688" s="99" t="s">
        <v>9127</v>
      </c>
      <c r="D25688" s="124">
        <v>18514</v>
      </c>
      <c r="E25688" s="157">
        <f>VLOOKUP(D25688,'SOAT LIQ'!$A$87:$C$3416,3,FALSE)</f>
        <v>12</v>
      </c>
      <c r="F25688" t="s">
        <v>21632</v>
      </c>
    </row>
    <row r="25689" spans="1:6" x14ac:dyDescent="0.25">
      <c r="A25689" t="s">
        <v>6023</v>
      </c>
      <c r="B25689" s="100" t="s">
        <v>9445</v>
      </c>
      <c r="C25689" s="100"/>
      <c r="D25689" s="124"/>
      <c r="E25689" s="157" t="e">
        <f>VLOOKUP(D25689,'SOAT LIQ'!$A$87:$C$3416,3,FALSE)</f>
        <v>#N/A</v>
      </c>
      <c r="F25689" t="s">
        <v>21632</v>
      </c>
    </row>
    <row r="25690" spans="1:6" x14ac:dyDescent="0.25">
      <c r="A25690" t="s">
        <v>4339</v>
      </c>
      <c r="B25690" s="100" t="s">
        <v>9972</v>
      </c>
      <c r="C25690" s="99" t="s">
        <v>9971</v>
      </c>
      <c r="D25690" s="124">
        <v>9141</v>
      </c>
      <c r="E25690" s="157">
        <f>VLOOKUP(D25690,'SOAT LIQ'!$A$87:$C$3416,3,FALSE)</f>
        <v>13</v>
      </c>
      <c r="F25690" t="s">
        <v>21632</v>
      </c>
    </row>
    <row r="25691" spans="1:6" x14ac:dyDescent="0.25">
      <c r="A25691" t="s">
        <v>4339</v>
      </c>
      <c r="B25691" s="100" t="s">
        <v>9995</v>
      </c>
      <c r="C25691" s="99" t="s">
        <v>4738</v>
      </c>
      <c r="D25691" s="124">
        <v>9143</v>
      </c>
      <c r="E25691" s="157">
        <f>VLOOKUP(D25691,'SOAT LIQ'!$A$87:$C$3416,3,FALSE)</f>
        <v>13</v>
      </c>
      <c r="F25691" t="s">
        <v>21632</v>
      </c>
    </row>
    <row r="25692" spans="1:6" x14ac:dyDescent="0.25">
      <c r="A25692" t="s">
        <v>13930</v>
      </c>
      <c r="B25692" s="100" t="s">
        <v>13935</v>
      </c>
      <c r="C25692" s="99" t="s">
        <v>13936</v>
      </c>
      <c r="D25692" s="124">
        <v>19612</v>
      </c>
      <c r="E25692" s="157" t="e">
        <f>VLOOKUP(D25692,'SOAT LIQ'!$A$87:$C$3416,3,FALSE)</f>
        <v>#N/A</v>
      </c>
    </row>
    <row r="25693" spans="1:6" x14ac:dyDescent="0.25">
      <c r="A25693" t="s">
        <v>10065</v>
      </c>
      <c r="B25693" s="100" t="s">
        <v>15507</v>
      </c>
      <c r="C25693" s="100"/>
      <c r="D25693" s="124">
        <v>23102</v>
      </c>
      <c r="E25693" s="157" t="e">
        <f>VLOOKUP(D25693,'SOAT LIQ'!$A$87:$C$3416,3,FALSE)</f>
        <v>#N/A</v>
      </c>
    </row>
    <row r="25694" spans="1:6" x14ac:dyDescent="0.25">
      <c r="A25694" t="s">
        <v>3972</v>
      </c>
      <c r="B25694" s="100" t="s">
        <v>18294</v>
      </c>
      <c r="C25694" s="100"/>
      <c r="D25694" s="124">
        <v>1151</v>
      </c>
      <c r="E25694" s="157">
        <f>VLOOKUP(D25694,'SOAT LIQ'!$A$87:$C$3416,3,FALSE)</f>
        <v>22</v>
      </c>
      <c r="F25694" t="s">
        <v>21632</v>
      </c>
    </row>
    <row r="25695" spans="1:6" x14ac:dyDescent="0.25">
      <c r="A25695" t="s">
        <v>14974</v>
      </c>
      <c r="B25695" s="100" t="s">
        <v>18467</v>
      </c>
      <c r="C25695" s="99" t="s">
        <v>15154</v>
      </c>
      <c r="D25695" s="124">
        <v>39143</v>
      </c>
      <c r="E25695" s="157" t="e">
        <f>VLOOKUP(D25695,'SOAT LIQ'!$A$87:$C$3416,3,FALSE)</f>
        <v>#N/A</v>
      </c>
    </row>
    <row r="25696" spans="1:6" x14ac:dyDescent="0.25">
      <c r="A25696" t="s">
        <v>8489</v>
      </c>
      <c r="B25696" s="100" t="s">
        <v>18804</v>
      </c>
      <c r="C25696" s="99" t="s">
        <v>18457</v>
      </c>
      <c r="D25696" s="124">
        <v>39360</v>
      </c>
      <c r="E25696" s="157" t="e">
        <f>VLOOKUP(D25696,'SOAT LIQ'!$A$87:$C$3416,3,FALSE)</f>
        <v>#N/A</v>
      </c>
    </row>
    <row r="25697" spans="1:6" x14ac:dyDescent="0.25">
      <c r="A25697" t="s">
        <v>5925</v>
      </c>
      <c r="B25697" s="100" t="s">
        <v>19674</v>
      </c>
      <c r="C25697" s="99" t="s">
        <v>15450</v>
      </c>
      <c r="D25697" s="124">
        <v>29106</v>
      </c>
      <c r="E25697" s="157" t="e">
        <f>VLOOKUP(D25697,'SOAT LIQ'!$A$87:$C$3416,3,FALSE)</f>
        <v>#N/A</v>
      </c>
    </row>
    <row r="25698" spans="1:6" x14ac:dyDescent="0.25">
      <c r="A25698" t="s">
        <v>5750</v>
      </c>
      <c r="B25698" s="100" t="s">
        <v>5959</v>
      </c>
      <c r="C25698" s="99" t="s">
        <v>5958</v>
      </c>
      <c r="D25698" s="124">
        <v>26111</v>
      </c>
      <c r="E25698" s="157" t="e">
        <f>VLOOKUP(D25698,'SOAT LIQ'!$A$87:$C$3416,3,FALSE)</f>
        <v>#N/A</v>
      </c>
      <c r="F25698" t="s">
        <v>21632</v>
      </c>
    </row>
    <row r="25699" spans="1:6" x14ac:dyDescent="0.25">
      <c r="A25699" t="s">
        <v>5750</v>
      </c>
      <c r="B25699" s="100" t="s">
        <v>6367</v>
      </c>
      <c r="C25699" s="99" t="s">
        <v>6366</v>
      </c>
      <c r="D25699" s="124">
        <v>2731</v>
      </c>
      <c r="E25699" s="157">
        <f>VLOOKUP(D25699,'SOAT LIQ'!$A$87:$C$3416,3,FALSE)</f>
        <v>6</v>
      </c>
      <c r="F25699" t="s">
        <v>21632</v>
      </c>
    </row>
    <row r="25700" spans="1:6" x14ac:dyDescent="0.25">
      <c r="A25700" t="s">
        <v>5750</v>
      </c>
      <c r="B25700" s="100" t="s">
        <v>6368</v>
      </c>
      <c r="C25700" s="99" t="s">
        <v>6366</v>
      </c>
      <c r="D25700" s="124">
        <v>2731</v>
      </c>
      <c r="E25700" s="157">
        <f>VLOOKUP(D25700,'SOAT LIQ'!$A$87:$C$3416,3,FALSE)</f>
        <v>6</v>
      </c>
      <c r="F25700" t="s">
        <v>21632</v>
      </c>
    </row>
    <row r="25701" spans="1:6" x14ac:dyDescent="0.25">
      <c r="A25701" t="s">
        <v>5750</v>
      </c>
      <c r="B25701" s="100" t="s">
        <v>9729</v>
      </c>
      <c r="C25701" s="99" t="s">
        <v>9710</v>
      </c>
      <c r="D25701" s="124">
        <v>7102</v>
      </c>
      <c r="E25701" s="157">
        <f>VLOOKUP(D25701,'SOAT LIQ'!$A$87:$C$3416,3,FALSE)</f>
        <v>7</v>
      </c>
      <c r="F25701" t="s">
        <v>21632</v>
      </c>
    </row>
    <row r="25702" spans="1:6" x14ac:dyDescent="0.25">
      <c r="A25702" t="s">
        <v>5750</v>
      </c>
      <c r="B25702" s="100" t="s">
        <v>4739</v>
      </c>
      <c r="C25702" s="99" t="s">
        <v>10025</v>
      </c>
      <c r="D25702" s="124">
        <v>9163</v>
      </c>
      <c r="E25702" s="157">
        <f>VLOOKUP(D25702,'SOAT LIQ'!$A$87:$C$3416,3,FALSE)</f>
        <v>13</v>
      </c>
      <c r="F25702" t="s">
        <v>21632</v>
      </c>
    </row>
    <row r="25703" spans="1:6" x14ac:dyDescent="0.25">
      <c r="A25703" t="s">
        <v>5750</v>
      </c>
      <c r="B25703" s="100" t="s">
        <v>10516</v>
      </c>
      <c r="C25703" s="99" t="s">
        <v>10515</v>
      </c>
      <c r="D25703" s="124">
        <v>9601</v>
      </c>
      <c r="E25703" s="157">
        <f>VLOOKUP(D25703,'SOAT LIQ'!$A$87:$C$3416,3,FALSE)</f>
        <v>9</v>
      </c>
      <c r="F25703" t="s">
        <v>21632</v>
      </c>
    </row>
    <row r="25704" spans="1:6" x14ac:dyDescent="0.25">
      <c r="A25704" t="s">
        <v>5750</v>
      </c>
      <c r="B25704" s="100" t="s">
        <v>10547</v>
      </c>
      <c r="C25704" s="99" t="s">
        <v>10546</v>
      </c>
      <c r="D25704" s="124">
        <v>9632</v>
      </c>
      <c r="E25704" s="157">
        <f>VLOOKUP(D25704,'SOAT LIQ'!$A$87:$C$3416,3,FALSE)</f>
        <v>9</v>
      </c>
      <c r="F25704" t="s">
        <v>21632</v>
      </c>
    </row>
    <row r="25705" spans="1:6" x14ac:dyDescent="0.25">
      <c r="A25705" t="s">
        <v>5750</v>
      </c>
      <c r="B25705" s="100" t="s">
        <v>10561</v>
      </c>
      <c r="C25705" s="99" t="s">
        <v>10562</v>
      </c>
      <c r="D25705" s="124">
        <v>9651</v>
      </c>
      <c r="E25705" s="157">
        <f>VLOOKUP(D25705,'SOAT LIQ'!$A$87:$C$3416,3,FALSE)</f>
        <v>10</v>
      </c>
      <c r="F25705" t="s">
        <v>21632</v>
      </c>
    </row>
    <row r="25706" spans="1:6" x14ac:dyDescent="0.25">
      <c r="A25706" t="s">
        <v>5750</v>
      </c>
      <c r="B25706" s="100" t="s">
        <v>10581</v>
      </c>
      <c r="C25706" s="99" t="s">
        <v>10580</v>
      </c>
      <c r="D25706" s="124">
        <v>9604</v>
      </c>
      <c r="E25706" s="157">
        <f>VLOOKUP(D25706,'SOAT LIQ'!$A$87:$C$3416,3,FALSE)</f>
        <v>9</v>
      </c>
      <c r="F25706" t="s">
        <v>21632</v>
      </c>
    </row>
    <row r="25707" spans="1:6" x14ac:dyDescent="0.25">
      <c r="A25707" t="s">
        <v>5750</v>
      </c>
      <c r="B25707" s="100" t="s">
        <v>10589</v>
      </c>
      <c r="C25707" s="99" t="s">
        <v>10588</v>
      </c>
      <c r="D25707" s="124">
        <v>9705</v>
      </c>
      <c r="E25707" s="157">
        <f>VLOOKUP(D25707,'SOAT LIQ'!$A$87:$C$3416,3,FALSE)</f>
        <v>9</v>
      </c>
      <c r="F25707" t="s">
        <v>21632</v>
      </c>
    </row>
    <row r="25708" spans="1:6" x14ac:dyDescent="0.25">
      <c r="A25708" t="s">
        <v>5750</v>
      </c>
      <c r="B25708" s="100" t="s">
        <v>10637</v>
      </c>
      <c r="C25708" s="99" t="s">
        <v>10636</v>
      </c>
      <c r="D25708" s="124">
        <v>9827</v>
      </c>
      <c r="E25708" s="157">
        <f>VLOOKUP(D25708,'SOAT LIQ'!$A$87:$C$3416,3,FALSE)</f>
        <v>13</v>
      </c>
      <c r="F25708" t="s">
        <v>21632</v>
      </c>
    </row>
    <row r="25709" spans="1:6" x14ac:dyDescent="0.25">
      <c r="A25709" t="s">
        <v>5031</v>
      </c>
      <c r="B25709" s="100" t="s">
        <v>15418</v>
      </c>
      <c r="C25709" s="99" t="s">
        <v>15417</v>
      </c>
      <c r="D25709" s="124">
        <v>36100</v>
      </c>
      <c r="E25709" s="157" t="e">
        <f>VLOOKUP(D25709,'SOAT LIQ'!$A$87:$C$3416,3,FALSE)</f>
        <v>#N/A</v>
      </c>
      <c r="F25709" t="s">
        <v>21631</v>
      </c>
    </row>
    <row r="25710" spans="1:6" x14ac:dyDescent="0.25">
      <c r="A25710" t="s">
        <v>5809</v>
      </c>
      <c r="B25710" s="100" t="s">
        <v>15418</v>
      </c>
      <c r="C25710" s="99" t="s">
        <v>15417</v>
      </c>
      <c r="D25710" s="124">
        <v>36100</v>
      </c>
      <c r="E25710" s="157" t="e">
        <f>VLOOKUP(D25710,'SOAT LIQ'!$A$87:$C$3416,3,FALSE)</f>
        <v>#N/A</v>
      </c>
      <c r="F25710" t="s">
        <v>21631</v>
      </c>
    </row>
    <row r="25711" spans="1:6" x14ac:dyDescent="0.25">
      <c r="A25711" t="s">
        <v>4249</v>
      </c>
      <c r="B25711" s="100" t="s">
        <v>15418</v>
      </c>
      <c r="C25711" s="99" t="s">
        <v>15417</v>
      </c>
      <c r="D25711" s="124">
        <v>36100</v>
      </c>
      <c r="E25711" s="157" t="e">
        <f>VLOOKUP(D25711,'SOAT LIQ'!$A$87:$C$3416,3,FALSE)</f>
        <v>#N/A</v>
      </c>
      <c r="F25711" t="s">
        <v>21631</v>
      </c>
    </row>
    <row r="25712" spans="1:6" x14ac:dyDescent="0.25">
      <c r="A25712" t="s">
        <v>5033</v>
      </c>
      <c r="B25712" s="100" t="s">
        <v>15418</v>
      </c>
      <c r="C25712" s="99" t="s">
        <v>15417</v>
      </c>
      <c r="D25712" s="124">
        <v>36100</v>
      </c>
      <c r="E25712" s="157" t="e">
        <f>VLOOKUP(D25712,'SOAT LIQ'!$A$87:$C$3416,3,FALSE)</f>
        <v>#N/A</v>
      </c>
      <c r="F25712" t="s">
        <v>21631</v>
      </c>
    </row>
    <row r="25713" spans="1:6" x14ac:dyDescent="0.25">
      <c r="A25713" t="s">
        <v>5523</v>
      </c>
      <c r="B25713" s="100" t="s">
        <v>5959</v>
      </c>
      <c r="C25713" s="99" t="s">
        <v>5958</v>
      </c>
      <c r="D25713" s="124">
        <v>26111</v>
      </c>
      <c r="E25713" s="157" t="e">
        <f>VLOOKUP(D25713,'SOAT LIQ'!$A$87:$C$3416,3,FALSE)</f>
        <v>#N/A</v>
      </c>
      <c r="F25713" t="s">
        <v>21632</v>
      </c>
    </row>
    <row r="25714" spans="1:6" x14ac:dyDescent="0.25">
      <c r="A25714" t="s">
        <v>5745</v>
      </c>
      <c r="B25714" s="100" t="s">
        <v>5959</v>
      </c>
      <c r="C25714" s="99" t="s">
        <v>5958</v>
      </c>
      <c r="D25714" s="124">
        <v>26111</v>
      </c>
      <c r="E25714" s="157" t="e">
        <f>VLOOKUP(D25714,'SOAT LIQ'!$A$87:$C$3416,3,FALSE)</f>
        <v>#N/A</v>
      </c>
      <c r="F25714" t="s">
        <v>21632</v>
      </c>
    </row>
    <row r="25715" spans="1:6" x14ac:dyDescent="0.25">
      <c r="A25715" t="s">
        <v>5904</v>
      </c>
      <c r="B25715" s="100" t="s">
        <v>5959</v>
      </c>
      <c r="C25715" s="99" t="s">
        <v>5958</v>
      </c>
      <c r="D25715" s="124">
        <v>26111</v>
      </c>
      <c r="E25715" s="157" t="e">
        <f>VLOOKUP(D25715,'SOAT LIQ'!$A$87:$C$3416,3,FALSE)</f>
        <v>#N/A</v>
      </c>
      <c r="F25715" t="s">
        <v>21632</v>
      </c>
    </row>
    <row r="25716" spans="1:6" x14ac:dyDescent="0.25">
      <c r="A25716" t="s">
        <v>5809</v>
      </c>
      <c r="B25716" s="100" t="s">
        <v>5959</v>
      </c>
      <c r="C25716" s="99" t="s">
        <v>5958</v>
      </c>
      <c r="D25716" s="124">
        <v>26111</v>
      </c>
      <c r="E25716" s="157" t="e">
        <f>VLOOKUP(D25716,'SOAT LIQ'!$A$87:$C$3416,3,FALSE)</f>
        <v>#N/A</v>
      </c>
      <c r="F25716" t="s">
        <v>21632</v>
      </c>
    </row>
    <row r="25717" spans="1:6" x14ac:dyDescent="0.25">
      <c r="A25717" t="s">
        <v>5704</v>
      </c>
      <c r="B25717" s="100" t="s">
        <v>4167</v>
      </c>
      <c r="C25717" s="99" t="s">
        <v>5559</v>
      </c>
      <c r="D25717" s="124">
        <v>1348</v>
      </c>
      <c r="E25717" s="157">
        <f>VLOOKUP(D25717,'SOAT LIQ'!$A$87:$C$3416,3,FALSE)</f>
        <v>12</v>
      </c>
      <c r="F25717" t="s">
        <v>21632</v>
      </c>
    </row>
    <row r="25718" spans="1:6" x14ac:dyDescent="0.25">
      <c r="A25718" t="s">
        <v>5704</v>
      </c>
      <c r="B25718" s="100" t="s">
        <v>5986</v>
      </c>
      <c r="C25718" s="99" t="s">
        <v>5985</v>
      </c>
      <c r="D25718" s="124">
        <v>29111</v>
      </c>
      <c r="E25718" s="157" t="e">
        <f>VLOOKUP(D25718,'SOAT LIQ'!$A$87:$C$3416,3,FALSE)</f>
        <v>#N/A</v>
      </c>
    </row>
    <row r="25719" spans="1:6" x14ac:dyDescent="0.25">
      <c r="A25719" t="s">
        <v>5704</v>
      </c>
      <c r="B25719" s="100" t="s">
        <v>5988</v>
      </c>
      <c r="C25719" s="99" t="s">
        <v>5987</v>
      </c>
      <c r="D25719" s="124">
        <v>29111</v>
      </c>
      <c r="E25719" s="157" t="e">
        <f>VLOOKUP(D25719,'SOAT LIQ'!$A$87:$C$3416,3,FALSE)</f>
        <v>#N/A</v>
      </c>
    </row>
    <row r="25720" spans="1:6" x14ac:dyDescent="0.25">
      <c r="A25720" t="s">
        <v>5704</v>
      </c>
      <c r="B25720" s="100" t="s">
        <v>5990</v>
      </c>
      <c r="C25720" s="99" t="s">
        <v>5989</v>
      </c>
      <c r="D25720" s="124">
        <v>29111</v>
      </c>
      <c r="E25720" s="157" t="e">
        <f>VLOOKUP(D25720,'SOAT LIQ'!$A$87:$C$3416,3,FALSE)</f>
        <v>#N/A</v>
      </c>
    </row>
    <row r="25721" spans="1:6" x14ac:dyDescent="0.25">
      <c r="A25721" t="s">
        <v>5704</v>
      </c>
      <c r="B25721" s="100" t="s">
        <v>5992</v>
      </c>
      <c r="C25721" s="99" t="s">
        <v>5991</v>
      </c>
      <c r="D25721" s="124">
        <v>29111</v>
      </c>
      <c r="E25721" s="157" t="e">
        <f>VLOOKUP(D25721,'SOAT LIQ'!$A$87:$C$3416,3,FALSE)</f>
        <v>#N/A</v>
      </c>
    </row>
    <row r="25722" spans="1:6" x14ac:dyDescent="0.25">
      <c r="A25722" t="s">
        <v>5704</v>
      </c>
      <c r="B25722" s="100" t="s">
        <v>5994</v>
      </c>
      <c r="C25722" s="99" t="s">
        <v>5993</v>
      </c>
      <c r="D25722" s="124">
        <v>29111</v>
      </c>
      <c r="E25722" s="157" t="e">
        <f>VLOOKUP(D25722,'SOAT LIQ'!$A$87:$C$3416,3,FALSE)</f>
        <v>#N/A</v>
      </c>
    </row>
    <row r="25723" spans="1:6" x14ac:dyDescent="0.25">
      <c r="A25723" t="s">
        <v>5704</v>
      </c>
      <c r="B25723" s="100" t="s">
        <v>5996</v>
      </c>
      <c r="C25723" s="99" t="s">
        <v>5995</v>
      </c>
      <c r="D25723" s="124">
        <v>29111</v>
      </c>
      <c r="E25723" s="157" t="e">
        <f>VLOOKUP(D25723,'SOAT LIQ'!$A$87:$C$3416,3,FALSE)</f>
        <v>#N/A</v>
      </c>
    </row>
    <row r="25724" spans="1:6" x14ac:dyDescent="0.25">
      <c r="A25724" t="s">
        <v>5704</v>
      </c>
      <c r="B25724" s="100" t="s">
        <v>5998</v>
      </c>
      <c r="C25724" s="99" t="s">
        <v>5997</v>
      </c>
      <c r="D25724" s="124">
        <v>29111</v>
      </c>
      <c r="E25724" s="157" t="e">
        <f>VLOOKUP(D25724,'SOAT LIQ'!$A$87:$C$3416,3,FALSE)</f>
        <v>#N/A</v>
      </c>
    </row>
    <row r="25725" spans="1:6" x14ac:dyDescent="0.25">
      <c r="A25725" t="s">
        <v>5704</v>
      </c>
      <c r="B25725" s="100" t="s">
        <v>5999</v>
      </c>
      <c r="C25725" s="99" t="s">
        <v>5997</v>
      </c>
      <c r="D25725" s="124">
        <v>29111</v>
      </c>
      <c r="E25725" s="157" t="e">
        <f>VLOOKUP(D25725,'SOAT LIQ'!$A$87:$C$3416,3,FALSE)</f>
        <v>#N/A</v>
      </c>
    </row>
    <row r="25726" spans="1:6" x14ac:dyDescent="0.25">
      <c r="A25726" t="s">
        <v>5704</v>
      </c>
      <c r="B25726" s="100" t="s">
        <v>6000</v>
      </c>
      <c r="C25726" s="99" t="s">
        <v>5753</v>
      </c>
      <c r="D25726" s="124">
        <v>1408</v>
      </c>
      <c r="E25726" s="157">
        <f>VLOOKUP(D25726,'SOAT LIQ'!$A$87:$C$3416,3,FALSE)</f>
        <v>20</v>
      </c>
      <c r="F25726" t="s">
        <v>21632</v>
      </c>
    </row>
    <row r="25727" spans="1:6" x14ac:dyDescent="0.25">
      <c r="A25727" t="s">
        <v>5704</v>
      </c>
      <c r="B25727" s="100" t="s">
        <v>4181</v>
      </c>
      <c r="C25727" s="99" t="s">
        <v>5753</v>
      </c>
      <c r="D25727" s="124">
        <v>1408</v>
      </c>
      <c r="E25727" s="157">
        <f>VLOOKUP(D25727,'SOAT LIQ'!$A$87:$C$3416,3,FALSE)</f>
        <v>20</v>
      </c>
      <c r="F25727" t="s">
        <v>21632</v>
      </c>
    </row>
    <row r="25728" spans="1:6" x14ac:dyDescent="0.25">
      <c r="A25728" t="s">
        <v>5704</v>
      </c>
      <c r="B25728" s="100" t="s">
        <v>6002</v>
      </c>
      <c r="C25728" s="99" t="s">
        <v>5753</v>
      </c>
      <c r="D25728" s="124">
        <v>1408</v>
      </c>
      <c r="E25728" s="157">
        <f>VLOOKUP(D25728,'SOAT LIQ'!$A$87:$C$3416,3,FALSE)</f>
        <v>20</v>
      </c>
      <c r="F25728" t="s">
        <v>21632</v>
      </c>
    </row>
    <row r="25729" spans="1:6" x14ac:dyDescent="0.25">
      <c r="A25729" t="s">
        <v>5704</v>
      </c>
      <c r="B25729" s="100" t="s">
        <v>12206</v>
      </c>
      <c r="C25729" s="99" t="s">
        <v>12207</v>
      </c>
      <c r="D25729" s="124">
        <v>13651</v>
      </c>
      <c r="E25729" s="157">
        <f>VLOOKUP(D25729,'SOAT LIQ'!$A$87:$C$3416,3,FALSE)</f>
        <v>7</v>
      </c>
      <c r="F25729" t="s">
        <v>21632</v>
      </c>
    </row>
    <row r="25730" spans="1:6" x14ac:dyDescent="0.25">
      <c r="A25730" t="s">
        <v>5704</v>
      </c>
      <c r="B25730" s="100" t="s">
        <v>19711</v>
      </c>
      <c r="C25730" s="100"/>
      <c r="D25730" s="124"/>
      <c r="E25730" s="157" t="e">
        <f>VLOOKUP(D25730,'SOAT LIQ'!$A$87:$C$3416,3,FALSE)</f>
        <v>#N/A</v>
      </c>
    </row>
    <row r="25731" spans="1:6" x14ac:dyDescent="0.25">
      <c r="A25731" t="s">
        <v>5704</v>
      </c>
      <c r="B25731" s="100" t="s">
        <v>19712</v>
      </c>
      <c r="C25731" s="100"/>
      <c r="D25731" s="124"/>
      <c r="E25731" s="157" t="e">
        <f>VLOOKUP(D25731,'SOAT LIQ'!$A$87:$C$3416,3,FALSE)</f>
        <v>#N/A</v>
      </c>
    </row>
    <row r="25732" spans="1:6" x14ac:dyDescent="0.25">
      <c r="A25732" t="s">
        <v>5704</v>
      </c>
      <c r="B25732" s="100" t="s">
        <v>19713</v>
      </c>
      <c r="C25732" s="100"/>
      <c r="D25732" s="124"/>
      <c r="E25732" s="157" t="e">
        <f>VLOOKUP(D25732,'SOAT LIQ'!$A$87:$C$3416,3,FALSE)</f>
        <v>#N/A</v>
      </c>
    </row>
    <row r="25733" spans="1:6" x14ac:dyDescent="0.25">
      <c r="A25733" t="s">
        <v>6787</v>
      </c>
      <c r="B25733" s="100" t="s">
        <v>16146</v>
      </c>
      <c r="C25733" s="99" t="s">
        <v>16145</v>
      </c>
      <c r="D25733" s="124"/>
      <c r="E25733" s="157" t="e">
        <f>VLOOKUP(D25733,'SOAT LIQ'!$A$87:$C$3416,3,FALSE)</f>
        <v>#N/A</v>
      </c>
    </row>
    <row r="25734" spans="1:6" x14ac:dyDescent="0.25">
      <c r="A25734" t="s">
        <v>4271</v>
      </c>
      <c r="B25734" s="100" t="s">
        <v>16146</v>
      </c>
      <c r="C25734" s="99" t="s">
        <v>16145</v>
      </c>
      <c r="D25734" s="124"/>
      <c r="E25734" s="157" t="e">
        <f>VLOOKUP(D25734,'SOAT LIQ'!$A$87:$C$3416,3,FALSE)</f>
        <v>#N/A</v>
      </c>
    </row>
    <row r="25735" spans="1:6" x14ac:dyDescent="0.25">
      <c r="A25735" t="s">
        <v>5968</v>
      </c>
      <c r="B25735" s="100" t="s">
        <v>15170</v>
      </c>
      <c r="C25735" s="99" t="s">
        <v>6679</v>
      </c>
      <c r="D25735" s="124">
        <v>39144</v>
      </c>
      <c r="E25735" s="157" t="e">
        <f>VLOOKUP(D25735,'SOAT LIQ'!$A$87:$C$3416,3,FALSE)</f>
        <v>#N/A</v>
      </c>
      <c r="F25735" t="s">
        <v>21631</v>
      </c>
    </row>
    <row r="25736" spans="1:6" x14ac:dyDescent="0.25">
      <c r="A25736" t="s">
        <v>15064</v>
      </c>
      <c r="B25736" s="100" t="s">
        <v>15170</v>
      </c>
      <c r="C25736" s="99" t="s">
        <v>6679</v>
      </c>
      <c r="D25736" s="124">
        <v>39144</v>
      </c>
      <c r="E25736" s="157" t="e">
        <f>VLOOKUP(D25736,'SOAT LIQ'!$A$87:$C$3416,3,FALSE)</f>
        <v>#N/A</v>
      </c>
      <c r="F25736" t="s">
        <v>21631</v>
      </c>
    </row>
    <row r="25737" spans="1:6" x14ac:dyDescent="0.25">
      <c r="A25737" t="s">
        <v>5142</v>
      </c>
      <c r="B25737" s="100" t="s">
        <v>20209</v>
      </c>
      <c r="C25737" s="100"/>
      <c r="D25737" s="124"/>
      <c r="E25737" s="157" t="e">
        <f>VLOOKUP(D25737,'SOAT LIQ'!$A$87:$C$3416,3,FALSE)</f>
        <v>#N/A</v>
      </c>
      <c r="F25737" t="s">
        <v>21632</v>
      </c>
    </row>
    <row r="25738" spans="1:6" x14ac:dyDescent="0.25">
      <c r="A25738" t="s">
        <v>5142</v>
      </c>
      <c r="B25738" s="100" t="s">
        <v>20210</v>
      </c>
      <c r="C25738" s="100"/>
      <c r="D25738" s="124"/>
      <c r="E25738" s="157" t="e">
        <f>VLOOKUP(D25738,'SOAT LIQ'!$A$87:$C$3416,3,FALSE)</f>
        <v>#N/A</v>
      </c>
      <c r="F25738" t="s">
        <v>21632</v>
      </c>
    </row>
    <row r="25739" spans="1:6" x14ac:dyDescent="0.25">
      <c r="A25739" t="s">
        <v>5142</v>
      </c>
      <c r="B25739" s="100" t="s">
        <v>20211</v>
      </c>
      <c r="C25739" s="100"/>
      <c r="D25739" s="124"/>
      <c r="E25739" s="157" t="e">
        <f>VLOOKUP(D25739,'SOAT LIQ'!$A$87:$C$3416,3,FALSE)</f>
        <v>#N/A</v>
      </c>
      <c r="F25739" t="s">
        <v>21632</v>
      </c>
    </row>
    <row r="25740" spans="1:6" x14ac:dyDescent="0.25">
      <c r="A25740" t="s">
        <v>5142</v>
      </c>
      <c r="B25740" s="100" t="s">
        <v>20212</v>
      </c>
      <c r="C25740" s="100"/>
      <c r="D25740" s="124"/>
      <c r="E25740" s="157" t="e">
        <f>VLOOKUP(D25740,'SOAT LIQ'!$A$87:$C$3416,3,FALSE)</f>
        <v>#N/A</v>
      </c>
      <c r="F25740" t="s">
        <v>21632</v>
      </c>
    </row>
    <row r="25741" spans="1:6" x14ac:dyDescent="0.25">
      <c r="A25741" t="s">
        <v>6498</v>
      </c>
      <c r="B25741" s="100" t="s">
        <v>20213</v>
      </c>
      <c r="C25741" s="100"/>
      <c r="D25741" s="124"/>
      <c r="E25741" s="157" t="e">
        <f>VLOOKUP(D25741,'SOAT LIQ'!$A$87:$C$3416,3,FALSE)</f>
        <v>#N/A</v>
      </c>
      <c r="F25741" t="s">
        <v>21635</v>
      </c>
    </row>
    <row r="25742" spans="1:6" x14ac:dyDescent="0.25">
      <c r="A25742" t="s">
        <v>6501</v>
      </c>
      <c r="B25742" s="100" t="s">
        <v>20213</v>
      </c>
      <c r="C25742" s="100"/>
      <c r="D25742" s="124"/>
      <c r="E25742" s="157" t="e">
        <f>VLOOKUP(D25742,'SOAT LIQ'!$A$87:$C$3416,3,FALSE)</f>
        <v>#N/A</v>
      </c>
      <c r="F25742" t="s">
        <v>21635</v>
      </c>
    </row>
    <row r="25743" spans="1:6" x14ac:dyDescent="0.25">
      <c r="A25743" t="s">
        <v>6034</v>
      </c>
      <c r="B25743" s="100" t="s">
        <v>6018</v>
      </c>
      <c r="C25743" s="99" t="s">
        <v>6019</v>
      </c>
      <c r="D25743" s="124">
        <v>4101</v>
      </c>
      <c r="E25743" s="157">
        <f>VLOOKUP(D25743,'SOAT LIQ'!$A$87:$C$3416,3,FALSE)</f>
        <v>4</v>
      </c>
      <c r="F25743" t="s">
        <v>21632</v>
      </c>
    </row>
    <row r="25744" spans="1:6" x14ac:dyDescent="0.25">
      <c r="A25744" t="s">
        <v>6034</v>
      </c>
      <c r="B25744" s="100" t="s">
        <v>7732</v>
      </c>
      <c r="C25744" s="99" t="s">
        <v>7733</v>
      </c>
      <c r="D25744" s="124">
        <v>24122</v>
      </c>
      <c r="E25744" s="157" t="e">
        <f>VLOOKUP(D25744,'SOAT LIQ'!$A$87:$C$3416,3,FALSE)</f>
        <v>#N/A</v>
      </c>
    </row>
    <row r="25745" spans="1:6" x14ac:dyDescent="0.25">
      <c r="A25745" t="s">
        <v>6034</v>
      </c>
      <c r="B25745" s="100" t="s">
        <v>4913</v>
      </c>
      <c r="C25745" s="99" t="s">
        <v>7734</v>
      </c>
      <c r="D25745" s="124">
        <v>6102</v>
      </c>
      <c r="E25745" s="157">
        <f>VLOOKUP(D25745,'SOAT LIQ'!$A$87:$C$3416,3,FALSE)</f>
        <v>4</v>
      </c>
      <c r="F25745" t="s">
        <v>21632</v>
      </c>
    </row>
    <row r="25746" spans="1:6" x14ac:dyDescent="0.25">
      <c r="A25746" t="s">
        <v>6034</v>
      </c>
      <c r="B25746" s="100" t="s">
        <v>8395</v>
      </c>
      <c r="C25746" s="99" t="s">
        <v>8385</v>
      </c>
      <c r="D25746" s="124">
        <v>21501</v>
      </c>
      <c r="E25746" s="157" t="e">
        <f>VLOOKUP(D25746,'SOAT LIQ'!$A$87:$C$3416,3,FALSE)</f>
        <v>#N/A</v>
      </c>
    </row>
    <row r="25747" spans="1:6" x14ac:dyDescent="0.25">
      <c r="A25747" t="s">
        <v>6034</v>
      </c>
      <c r="B25747" s="100" t="s">
        <v>8421</v>
      </c>
      <c r="C25747" s="99" t="s">
        <v>8420</v>
      </c>
      <c r="D25747" s="124">
        <v>5120</v>
      </c>
      <c r="E25747" s="157">
        <f>VLOOKUP(D25747,'SOAT LIQ'!$A$87:$C$3416,3,FALSE)</f>
        <v>9</v>
      </c>
      <c r="F25747" t="s">
        <v>21632</v>
      </c>
    </row>
    <row r="25748" spans="1:6" x14ac:dyDescent="0.25">
      <c r="A25748" t="s">
        <v>6034</v>
      </c>
      <c r="B25748" s="100" t="s">
        <v>8431</v>
      </c>
      <c r="C25748" s="99" t="s">
        <v>8430</v>
      </c>
      <c r="D25748" s="124">
        <v>5130</v>
      </c>
      <c r="E25748" s="157">
        <f>VLOOKUP(D25748,'SOAT LIQ'!$A$87:$C$3416,3,FALSE)</f>
        <v>9</v>
      </c>
      <c r="F25748" t="s">
        <v>21632</v>
      </c>
    </row>
    <row r="25749" spans="1:6" x14ac:dyDescent="0.25">
      <c r="A25749" t="s">
        <v>6034</v>
      </c>
      <c r="B25749" s="100" t="s">
        <v>4543</v>
      </c>
      <c r="C25749" s="99" t="s">
        <v>8442</v>
      </c>
      <c r="D25749" s="124">
        <v>25132</v>
      </c>
      <c r="E25749" s="157" t="e">
        <f>VLOOKUP(D25749,'SOAT LIQ'!$A$87:$C$3416,3,FALSE)</f>
        <v>#N/A</v>
      </c>
    </row>
    <row r="25750" spans="1:6" x14ac:dyDescent="0.25">
      <c r="A25750" t="s">
        <v>6034</v>
      </c>
      <c r="B25750" s="100" t="s">
        <v>8458</v>
      </c>
      <c r="C25750" s="99" t="s">
        <v>8457</v>
      </c>
      <c r="D25750" s="124">
        <v>9185</v>
      </c>
      <c r="E25750" s="157">
        <f>VLOOKUP(D25750,'SOAT LIQ'!$A$87:$C$3416,3,FALSE)</f>
        <v>7</v>
      </c>
      <c r="F25750" t="s">
        <v>21632</v>
      </c>
    </row>
    <row r="25751" spans="1:6" x14ac:dyDescent="0.25">
      <c r="A25751" t="s">
        <v>6034</v>
      </c>
      <c r="B25751" s="100" t="s">
        <v>8474</v>
      </c>
      <c r="C25751" s="99" t="s">
        <v>8473</v>
      </c>
      <c r="D25751" s="124">
        <v>37506</v>
      </c>
      <c r="E25751" s="157" t="e">
        <f>VLOOKUP(D25751,'SOAT LIQ'!$A$87:$C$3416,3,FALSE)</f>
        <v>#N/A</v>
      </c>
    </row>
    <row r="25752" spans="1:6" x14ac:dyDescent="0.25">
      <c r="A25752" t="s">
        <v>6034</v>
      </c>
      <c r="B25752" s="100" t="s">
        <v>8599</v>
      </c>
      <c r="C25752" s="99" t="s">
        <v>8598</v>
      </c>
      <c r="D25752" s="124">
        <v>25128</v>
      </c>
      <c r="E25752" s="157" t="e">
        <f>VLOOKUP(D25752,'SOAT LIQ'!$A$87:$C$3416,3,FALSE)</f>
        <v>#N/A</v>
      </c>
    </row>
    <row r="25753" spans="1:6" x14ac:dyDescent="0.25">
      <c r="A25753" t="s">
        <v>6034</v>
      </c>
      <c r="B25753" s="100" t="s">
        <v>8601</v>
      </c>
      <c r="C25753" s="99" t="s">
        <v>8600</v>
      </c>
      <c r="D25753" s="124">
        <v>25128</v>
      </c>
      <c r="E25753" s="157" t="e">
        <f>VLOOKUP(D25753,'SOAT LIQ'!$A$87:$C$3416,3,FALSE)</f>
        <v>#N/A</v>
      </c>
    </row>
    <row r="25754" spans="1:6" x14ac:dyDescent="0.25">
      <c r="A25754" t="s">
        <v>6034</v>
      </c>
      <c r="B25754" s="100" t="s">
        <v>8603</v>
      </c>
      <c r="C25754" s="99" t="s">
        <v>8602</v>
      </c>
      <c r="D25754" s="124">
        <v>25128</v>
      </c>
      <c r="E25754" s="157" t="e">
        <f>VLOOKUP(D25754,'SOAT LIQ'!$A$87:$C$3416,3,FALSE)</f>
        <v>#N/A</v>
      </c>
    </row>
    <row r="25755" spans="1:6" x14ac:dyDescent="0.25">
      <c r="A25755" t="s">
        <v>6034</v>
      </c>
      <c r="B25755" s="100" t="s">
        <v>8605</v>
      </c>
      <c r="C25755" s="99" t="s">
        <v>8604</v>
      </c>
      <c r="D25755" s="124">
        <v>25128</v>
      </c>
      <c r="E25755" s="157" t="e">
        <f>VLOOKUP(D25755,'SOAT LIQ'!$A$87:$C$3416,3,FALSE)</f>
        <v>#N/A</v>
      </c>
    </row>
    <row r="25756" spans="1:6" x14ac:dyDescent="0.25">
      <c r="A25756" t="s">
        <v>6034</v>
      </c>
      <c r="B25756" s="100" t="s">
        <v>8607</v>
      </c>
      <c r="C25756" s="99" t="s">
        <v>8604</v>
      </c>
      <c r="D25756" s="124">
        <v>5103</v>
      </c>
      <c r="E25756" s="157">
        <f>VLOOKUP(D25756,'SOAT LIQ'!$A$87:$C$3416,3,FALSE)</f>
        <v>12</v>
      </c>
      <c r="F25756" t="s">
        <v>21632</v>
      </c>
    </row>
    <row r="25757" spans="1:6" x14ac:dyDescent="0.25">
      <c r="A25757" t="s">
        <v>6034</v>
      </c>
      <c r="B25757" s="100" t="s">
        <v>8609</v>
      </c>
      <c r="C25757" s="99" t="s">
        <v>8608</v>
      </c>
      <c r="D25757" s="124">
        <v>25128</v>
      </c>
      <c r="E25757" s="157" t="e">
        <f>VLOOKUP(D25757,'SOAT LIQ'!$A$87:$C$3416,3,FALSE)</f>
        <v>#N/A</v>
      </c>
    </row>
    <row r="25758" spans="1:6" x14ac:dyDescent="0.25">
      <c r="A25758" t="s">
        <v>6034</v>
      </c>
      <c r="B25758" s="100" t="s">
        <v>8611</v>
      </c>
      <c r="C25758" s="99" t="s">
        <v>8610</v>
      </c>
      <c r="D25758" s="124">
        <v>25128</v>
      </c>
      <c r="E25758" s="157" t="e">
        <f>VLOOKUP(D25758,'SOAT LIQ'!$A$87:$C$3416,3,FALSE)</f>
        <v>#N/A</v>
      </c>
    </row>
    <row r="25759" spans="1:6" x14ac:dyDescent="0.25">
      <c r="A25759" t="s">
        <v>6034</v>
      </c>
      <c r="B25759" s="100" t="s">
        <v>4495</v>
      </c>
      <c r="C25759" s="99" t="s">
        <v>8716</v>
      </c>
      <c r="D25759" s="124">
        <v>17702</v>
      </c>
      <c r="E25759" s="157">
        <f>VLOOKUP(D25759,'SOAT LIQ'!$A$87:$C$3416,3,FALSE)</f>
        <v>4</v>
      </c>
      <c r="F25759" t="s">
        <v>21632</v>
      </c>
    </row>
    <row r="25760" spans="1:6" x14ac:dyDescent="0.25">
      <c r="A25760" t="s">
        <v>6034</v>
      </c>
      <c r="B25760" s="100" t="s">
        <v>4496</v>
      </c>
      <c r="C25760" s="99" t="s">
        <v>8714</v>
      </c>
      <c r="D25760" s="124">
        <v>17703</v>
      </c>
      <c r="E25760" s="157">
        <f>VLOOKUP(D25760,'SOAT LIQ'!$A$87:$C$3416,3,FALSE)</f>
        <v>7</v>
      </c>
      <c r="F25760" t="s">
        <v>21632</v>
      </c>
    </row>
    <row r="25761" spans="1:6" x14ac:dyDescent="0.25">
      <c r="A25761" t="s">
        <v>6034</v>
      </c>
      <c r="B25761" s="100" t="s">
        <v>4745</v>
      </c>
      <c r="C25761" s="99" t="s">
        <v>8482</v>
      </c>
      <c r="D25761" s="124">
        <v>9185</v>
      </c>
      <c r="E25761" s="157">
        <f>VLOOKUP(D25761,'SOAT LIQ'!$A$87:$C$3416,3,FALSE)</f>
        <v>7</v>
      </c>
      <c r="F25761" t="s">
        <v>21632</v>
      </c>
    </row>
    <row r="25762" spans="1:6" x14ac:dyDescent="0.25">
      <c r="A25762" t="s">
        <v>6034</v>
      </c>
      <c r="B25762" s="100" t="s">
        <v>4744</v>
      </c>
      <c r="C25762" s="99" t="s">
        <v>8710</v>
      </c>
      <c r="D25762" s="124">
        <v>21507</v>
      </c>
      <c r="E25762" s="157" t="e">
        <f>VLOOKUP(D25762,'SOAT LIQ'!$A$87:$C$3416,3,FALSE)</f>
        <v>#N/A</v>
      </c>
    </row>
    <row r="25763" spans="1:6" x14ac:dyDescent="0.25">
      <c r="A25763" t="s">
        <v>6034</v>
      </c>
      <c r="B25763" s="100" t="s">
        <v>9929</v>
      </c>
      <c r="C25763" s="99" t="s">
        <v>9930</v>
      </c>
      <c r="D25763" s="124">
        <v>9104</v>
      </c>
      <c r="E25763" s="157">
        <f>VLOOKUP(D25763,'SOAT LIQ'!$A$87:$C$3416,3,FALSE)</f>
        <v>11</v>
      </c>
      <c r="F25763" t="s">
        <v>21632</v>
      </c>
    </row>
    <row r="25764" spans="1:6" x14ac:dyDescent="0.25">
      <c r="A25764" t="s">
        <v>6034</v>
      </c>
      <c r="B25764" s="100" t="s">
        <v>9932</v>
      </c>
      <c r="C25764" s="100"/>
      <c r="D25764" s="124">
        <v>21511</v>
      </c>
      <c r="E25764" s="157" t="e">
        <f>VLOOKUP(D25764,'SOAT LIQ'!$A$87:$C$3416,3,FALSE)</f>
        <v>#N/A</v>
      </c>
    </row>
    <row r="25765" spans="1:6" x14ac:dyDescent="0.25">
      <c r="A25765" t="s">
        <v>6034</v>
      </c>
      <c r="B25765" s="100" t="s">
        <v>10039</v>
      </c>
      <c r="C25765" s="99" t="s">
        <v>4675</v>
      </c>
      <c r="D25765" s="124">
        <v>21511</v>
      </c>
      <c r="E25765" s="157" t="e">
        <f>VLOOKUP(D25765,'SOAT LIQ'!$A$87:$C$3416,3,FALSE)</f>
        <v>#N/A</v>
      </c>
    </row>
    <row r="25766" spans="1:6" x14ac:dyDescent="0.25">
      <c r="A25766" t="s">
        <v>6034</v>
      </c>
      <c r="B25766" s="100" t="s">
        <v>10446</v>
      </c>
      <c r="C25766" s="99" t="s">
        <v>10445</v>
      </c>
      <c r="D25766" s="124">
        <v>17623</v>
      </c>
      <c r="E25766" s="157">
        <f>VLOOKUP(D25766,'SOAT LIQ'!$A$87:$C$3416,3,FALSE)</f>
        <v>5</v>
      </c>
      <c r="F25766" t="s">
        <v>21632</v>
      </c>
    </row>
    <row r="25767" spans="1:6" x14ac:dyDescent="0.25">
      <c r="A25767" t="s">
        <v>6034</v>
      </c>
      <c r="B25767" s="100" t="s">
        <v>13836</v>
      </c>
      <c r="C25767" s="99" t="s">
        <v>13835</v>
      </c>
      <c r="D25767" s="124">
        <v>10101</v>
      </c>
      <c r="E25767" s="157">
        <f>VLOOKUP(D25767,'SOAT LIQ'!$A$87:$C$3416,3,FALSE)</f>
        <v>3</v>
      </c>
      <c r="F25767" t="s">
        <v>21632</v>
      </c>
    </row>
    <row r="25768" spans="1:6" x14ac:dyDescent="0.25">
      <c r="A25768" t="s">
        <v>6034</v>
      </c>
      <c r="B25768" s="100" t="s">
        <v>13845</v>
      </c>
      <c r="C25768" s="99" t="s">
        <v>13844</v>
      </c>
      <c r="D25768" s="124">
        <v>21517</v>
      </c>
      <c r="E25768" s="157" t="e">
        <f>VLOOKUP(D25768,'SOAT LIQ'!$A$87:$C$3416,3,FALSE)</f>
        <v>#N/A</v>
      </c>
    </row>
    <row r="25769" spans="1:6" x14ac:dyDescent="0.25">
      <c r="A25769" t="s">
        <v>6034</v>
      </c>
      <c r="B25769" s="100" t="s">
        <v>13847</v>
      </c>
      <c r="C25769" s="99" t="s">
        <v>13846</v>
      </c>
      <c r="D25769" s="124">
        <v>21518</v>
      </c>
      <c r="E25769" s="157" t="e">
        <f>VLOOKUP(D25769,'SOAT LIQ'!$A$87:$C$3416,3,FALSE)</f>
        <v>#N/A</v>
      </c>
    </row>
    <row r="25770" spans="1:6" x14ac:dyDescent="0.25">
      <c r="A25770" t="s">
        <v>19450</v>
      </c>
      <c r="B25770" s="100" t="s">
        <v>20214</v>
      </c>
      <c r="C25770" s="100"/>
      <c r="D25770" s="124"/>
      <c r="E25770" s="157" t="e">
        <f>VLOOKUP(D25770,'SOAT LIQ'!$A$87:$C$3416,3,FALSE)</f>
        <v>#N/A</v>
      </c>
      <c r="F25770" t="s">
        <v>21636</v>
      </c>
    </row>
    <row r="25771" spans="1:6" x14ac:dyDescent="0.25">
      <c r="A25771" t="s">
        <v>19450</v>
      </c>
      <c r="B25771" s="100" t="s">
        <v>20215</v>
      </c>
      <c r="C25771" s="100"/>
      <c r="D25771" s="124"/>
      <c r="E25771" s="157" t="e">
        <f>VLOOKUP(D25771,'SOAT LIQ'!$A$87:$C$3416,3,FALSE)</f>
        <v>#N/A</v>
      </c>
      <c r="F25771" t="s">
        <v>21636</v>
      </c>
    </row>
    <row r="25772" spans="1:6" x14ac:dyDescent="0.25">
      <c r="A25772" t="s">
        <v>19450</v>
      </c>
      <c r="B25772" s="100" t="s">
        <v>20216</v>
      </c>
      <c r="C25772" s="100"/>
      <c r="D25772" s="124"/>
      <c r="E25772" s="157" t="e">
        <f>VLOOKUP(D25772,'SOAT LIQ'!$A$87:$C$3416,3,FALSE)</f>
        <v>#N/A</v>
      </c>
      <c r="F25772" t="s">
        <v>21636</v>
      </c>
    </row>
    <row r="25773" spans="1:6" x14ac:dyDescent="0.25">
      <c r="A25773" t="s">
        <v>19450</v>
      </c>
      <c r="B25773" s="100" t="s">
        <v>20217</v>
      </c>
      <c r="C25773" s="100"/>
      <c r="D25773" s="124"/>
      <c r="E25773" s="157" t="e">
        <f>VLOOKUP(D25773,'SOAT LIQ'!$A$87:$C$3416,3,FALSE)</f>
        <v>#N/A</v>
      </c>
      <c r="F25773" t="s">
        <v>21636</v>
      </c>
    </row>
    <row r="25774" spans="1:6" x14ac:dyDescent="0.25">
      <c r="A25774" t="s">
        <v>5704</v>
      </c>
      <c r="B25774" s="100" t="s">
        <v>5723</v>
      </c>
      <c r="C25774" s="99" t="s">
        <v>5722</v>
      </c>
      <c r="D25774" s="124">
        <v>1344</v>
      </c>
      <c r="E25774" s="157">
        <f>VLOOKUP(D25774,'SOAT LIQ'!$A$87:$C$3416,3,FALSE)</f>
        <v>20</v>
      </c>
      <c r="F25774" t="s">
        <v>21632</v>
      </c>
    </row>
    <row r="25775" spans="1:6" x14ac:dyDescent="0.25">
      <c r="A25775" t="s">
        <v>5704</v>
      </c>
      <c r="B25775" s="100" t="s">
        <v>5726</v>
      </c>
      <c r="C25775" s="99" t="s">
        <v>5722</v>
      </c>
      <c r="D25775" s="124">
        <v>1344</v>
      </c>
      <c r="E25775" s="157">
        <f>VLOOKUP(D25775,'SOAT LIQ'!$A$87:$C$3416,3,FALSE)</f>
        <v>20</v>
      </c>
      <c r="F25775" t="s">
        <v>21632</v>
      </c>
    </row>
    <row r="25776" spans="1:6" x14ac:dyDescent="0.25">
      <c r="A25776" t="s">
        <v>5704</v>
      </c>
      <c r="B25776" s="100" t="s">
        <v>5728</v>
      </c>
      <c r="C25776" s="99" t="s">
        <v>5729</v>
      </c>
      <c r="D25776" s="124">
        <v>1348</v>
      </c>
      <c r="E25776" s="157">
        <f>VLOOKUP(D25776,'SOAT LIQ'!$A$87:$C$3416,3,FALSE)</f>
        <v>12</v>
      </c>
      <c r="F25776" t="s">
        <v>21632</v>
      </c>
    </row>
    <row r="25777" spans="1:6" x14ac:dyDescent="0.25">
      <c r="A25777" t="s">
        <v>5704</v>
      </c>
      <c r="B25777" s="100" t="s">
        <v>5732</v>
      </c>
      <c r="C25777" s="99" t="s">
        <v>5729</v>
      </c>
      <c r="D25777" s="124">
        <v>25140</v>
      </c>
      <c r="E25777" s="157" t="e">
        <f>VLOOKUP(D25777,'SOAT LIQ'!$A$87:$C$3416,3,FALSE)</f>
        <v>#N/A</v>
      </c>
    </row>
    <row r="25778" spans="1:6" x14ac:dyDescent="0.25">
      <c r="A25778" t="s">
        <v>5704</v>
      </c>
      <c r="B25778" s="100" t="s">
        <v>6001</v>
      </c>
      <c r="C25778" s="99" t="s">
        <v>5753</v>
      </c>
      <c r="D25778" s="124">
        <v>1408</v>
      </c>
      <c r="E25778" s="157">
        <f>VLOOKUP(D25778,'SOAT LIQ'!$A$87:$C$3416,3,FALSE)</f>
        <v>20</v>
      </c>
      <c r="F25778" t="s">
        <v>21632</v>
      </c>
    </row>
    <row r="25779" spans="1:6" x14ac:dyDescent="0.25">
      <c r="A25779" t="s">
        <v>5924</v>
      </c>
      <c r="B25779" s="100" t="s">
        <v>15028</v>
      </c>
      <c r="C25779" s="99" t="s">
        <v>6679</v>
      </c>
      <c r="D25779" s="124">
        <v>39143</v>
      </c>
      <c r="E25779" s="157" t="e">
        <f>VLOOKUP(D25779,'SOAT LIQ'!$A$87:$C$3416,3,FALSE)</f>
        <v>#N/A</v>
      </c>
      <c r="F25779" t="s">
        <v>21631</v>
      </c>
    </row>
    <row r="25780" spans="1:6" x14ac:dyDescent="0.25">
      <c r="A25780" t="s">
        <v>5924</v>
      </c>
      <c r="B25780" s="100" t="s">
        <v>15194</v>
      </c>
      <c r="C25780" s="99" t="s">
        <v>6679</v>
      </c>
      <c r="D25780" s="124">
        <v>39143</v>
      </c>
      <c r="E25780" s="157" t="e">
        <f>VLOOKUP(D25780,'SOAT LIQ'!$A$87:$C$3416,3,FALSE)</f>
        <v>#N/A</v>
      </c>
      <c r="F25780" t="s">
        <v>21631</v>
      </c>
    </row>
    <row r="25781" spans="1:6" x14ac:dyDescent="0.25">
      <c r="A25781" t="s">
        <v>4546</v>
      </c>
      <c r="B25781" s="100" t="s">
        <v>19984</v>
      </c>
      <c r="C25781" s="100"/>
      <c r="D25781" s="124"/>
      <c r="E25781" s="157" t="e">
        <f>VLOOKUP(D25781,'SOAT LIQ'!$A$87:$C$3416,3,FALSE)</f>
        <v>#N/A</v>
      </c>
      <c r="F25781" t="s">
        <v>4546</v>
      </c>
    </row>
    <row r="25782" spans="1:6" x14ac:dyDescent="0.25">
      <c r="A25782" t="s">
        <v>15083</v>
      </c>
      <c r="B25782" s="100" t="s">
        <v>20218</v>
      </c>
      <c r="C25782" s="100"/>
      <c r="D25782" s="124"/>
      <c r="E25782" s="157" t="e">
        <f>VLOOKUP(D25782,'SOAT LIQ'!$A$87:$C$3416,3,FALSE)</f>
        <v>#N/A</v>
      </c>
      <c r="F25782" t="s">
        <v>21631</v>
      </c>
    </row>
    <row r="25783" spans="1:6" x14ac:dyDescent="0.25">
      <c r="A25783" t="s">
        <v>13932</v>
      </c>
      <c r="B25783" s="100" t="s">
        <v>20218</v>
      </c>
      <c r="C25783" s="100"/>
      <c r="D25783" s="124"/>
      <c r="E25783" s="157" t="e">
        <f>VLOOKUP(D25783,'SOAT LIQ'!$A$87:$C$3416,3,FALSE)</f>
        <v>#N/A</v>
      </c>
      <c r="F25783" t="s">
        <v>21631</v>
      </c>
    </row>
    <row r="25784" spans="1:6" x14ac:dyDescent="0.25">
      <c r="A25784" t="s">
        <v>11209</v>
      </c>
      <c r="B25784" s="100" t="s">
        <v>20219</v>
      </c>
      <c r="C25784" s="100"/>
      <c r="D25784" s="124"/>
      <c r="E25784" s="157" t="e">
        <f>VLOOKUP(D25784,'SOAT LIQ'!$A$87:$C$3416,3,FALSE)</f>
        <v>#N/A</v>
      </c>
      <c r="F25784" t="s">
        <v>21631</v>
      </c>
    </row>
    <row r="25785" spans="1:6" x14ac:dyDescent="0.25">
      <c r="A25785" t="s">
        <v>8282</v>
      </c>
      <c r="B25785" s="100" t="s">
        <v>20220</v>
      </c>
      <c r="C25785" s="100"/>
      <c r="D25785" s="124"/>
      <c r="E25785" s="157" t="e">
        <f>VLOOKUP(D25785,'SOAT LIQ'!$A$87:$C$3416,3,FALSE)</f>
        <v>#N/A</v>
      </c>
      <c r="F25785" t="s">
        <v>21631</v>
      </c>
    </row>
    <row r="25786" spans="1:6" x14ac:dyDescent="0.25">
      <c r="A25786" t="s">
        <v>13930</v>
      </c>
      <c r="B25786" s="100" t="s">
        <v>20220</v>
      </c>
      <c r="C25786" s="100"/>
      <c r="D25786" s="124"/>
      <c r="E25786" s="157" t="e">
        <f>VLOOKUP(D25786,'SOAT LIQ'!$A$87:$C$3416,3,FALSE)</f>
        <v>#N/A</v>
      </c>
      <c r="F25786" t="s">
        <v>21631</v>
      </c>
    </row>
    <row r="25787" spans="1:6" x14ac:dyDescent="0.25">
      <c r="A25787" t="s">
        <v>14241</v>
      </c>
      <c r="B25787" s="100" t="s">
        <v>20221</v>
      </c>
      <c r="C25787" s="100"/>
      <c r="D25787" s="124"/>
      <c r="E25787" s="157" t="e">
        <f>VLOOKUP(D25787,'SOAT LIQ'!$A$87:$C$3416,3,FALSE)</f>
        <v>#N/A</v>
      </c>
      <c r="F25787" t="s">
        <v>21631</v>
      </c>
    </row>
    <row r="25788" spans="1:6" x14ac:dyDescent="0.25">
      <c r="A25788" t="s">
        <v>15017</v>
      </c>
      <c r="B25788" s="100" t="s">
        <v>20222</v>
      </c>
      <c r="C25788" s="100"/>
      <c r="D25788" s="124"/>
      <c r="E25788" s="157" t="e">
        <f>VLOOKUP(D25788,'SOAT LIQ'!$A$87:$C$3416,3,FALSE)</f>
        <v>#N/A</v>
      </c>
      <c r="F25788" t="s">
        <v>21631</v>
      </c>
    </row>
    <row r="25789" spans="1:6" x14ac:dyDescent="0.25">
      <c r="A25789" t="s">
        <v>13930</v>
      </c>
      <c r="B25789" s="100" t="s">
        <v>20223</v>
      </c>
      <c r="C25789" s="100"/>
      <c r="D25789" s="124"/>
      <c r="E25789" s="157" t="e">
        <f>VLOOKUP(D25789,'SOAT LIQ'!$A$87:$C$3416,3,FALSE)</f>
        <v>#N/A</v>
      </c>
      <c r="F25789" t="s">
        <v>21631</v>
      </c>
    </row>
    <row r="25790" spans="1:6" x14ac:dyDescent="0.25">
      <c r="A25790" t="s">
        <v>11060</v>
      </c>
      <c r="B25790" s="100" t="s">
        <v>20224</v>
      </c>
      <c r="C25790" s="100"/>
      <c r="D25790" s="124"/>
      <c r="E25790" s="157" t="e">
        <f>VLOOKUP(D25790,'SOAT LIQ'!$A$87:$C$3416,3,FALSE)</f>
        <v>#N/A</v>
      </c>
      <c r="F25790" t="s">
        <v>21631</v>
      </c>
    </row>
    <row r="25791" spans="1:6" x14ac:dyDescent="0.25">
      <c r="A25791" t="s">
        <v>5704</v>
      </c>
      <c r="B25791" s="100" t="s">
        <v>20225</v>
      </c>
      <c r="C25791" s="100"/>
      <c r="D25791" s="124"/>
      <c r="E25791" s="157" t="e">
        <f>VLOOKUP(D25791,'SOAT LIQ'!$A$87:$C$3416,3,FALSE)</f>
        <v>#N/A</v>
      </c>
      <c r="F25791" t="s">
        <v>21631</v>
      </c>
    </row>
    <row r="25792" spans="1:6" x14ac:dyDescent="0.25">
      <c r="A25792" t="s">
        <v>15033</v>
      </c>
      <c r="B25792" s="100" t="s">
        <v>20226</v>
      </c>
      <c r="C25792" s="100"/>
      <c r="D25792" s="124"/>
      <c r="E25792" s="157" t="e">
        <f>VLOOKUP(D25792,'SOAT LIQ'!$A$87:$C$3416,3,FALSE)</f>
        <v>#N/A</v>
      </c>
      <c r="F25792" t="s">
        <v>21631</v>
      </c>
    </row>
    <row r="25793" spans="1:6" x14ac:dyDescent="0.25">
      <c r="A25793" t="s">
        <v>15033</v>
      </c>
      <c r="B25793" s="100" t="s">
        <v>20227</v>
      </c>
      <c r="C25793" s="100"/>
      <c r="D25793" s="124"/>
      <c r="E25793" s="157" t="e">
        <f>VLOOKUP(D25793,'SOAT LIQ'!$A$87:$C$3416,3,FALSE)</f>
        <v>#N/A</v>
      </c>
      <c r="F25793" t="s">
        <v>21631</v>
      </c>
    </row>
    <row r="25794" spans="1:6" x14ac:dyDescent="0.25">
      <c r="A25794" t="s">
        <v>13932</v>
      </c>
      <c r="B25794" s="100" t="s">
        <v>20227</v>
      </c>
      <c r="C25794" s="100"/>
      <c r="D25794" s="124"/>
      <c r="E25794" s="157" t="e">
        <f>VLOOKUP(D25794,'SOAT LIQ'!$A$87:$C$3416,3,FALSE)</f>
        <v>#N/A</v>
      </c>
      <c r="F25794" t="s">
        <v>21631</v>
      </c>
    </row>
    <row r="25795" spans="1:6" x14ac:dyDescent="0.25">
      <c r="A25795" t="s">
        <v>13930</v>
      </c>
      <c r="B25795" s="100" t="s">
        <v>20227</v>
      </c>
      <c r="C25795" s="100"/>
      <c r="D25795" s="124"/>
      <c r="E25795" s="157" t="e">
        <f>VLOOKUP(D25795,'SOAT LIQ'!$A$87:$C$3416,3,FALSE)</f>
        <v>#N/A</v>
      </c>
      <c r="F25795" t="s">
        <v>21631</v>
      </c>
    </row>
    <row r="25796" spans="1:6" x14ac:dyDescent="0.25">
      <c r="A25796" t="s">
        <v>4271</v>
      </c>
      <c r="B25796" s="100" t="s">
        <v>20228</v>
      </c>
      <c r="C25796" s="100"/>
      <c r="D25796" s="124"/>
      <c r="E25796" s="157" t="e">
        <f>VLOOKUP(D25796,'SOAT LIQ'!$A$87:$C$3416,3,FALSE)</f>
        <v>#N/A</v>
      </c>
      <c r="F25796" t="s">
        <v>21631</v>
      </c>
    </row>
    <row r="25797" spans="1:6" x14ac:dyDescent="0.25">
      <c r="A25797" t="s">
        <v>4271</v>
      </c>
      <c r="B25797" s="100" t="s">
        <v>20229</v>
      </c>
      <c r="C25797" s="100"/>
      <c r="D25797" s="124"/>
      <c r="E25797" s="157" t="e">
        <f>VLOOKUP(D25797,'SOAT LIQ'!$A$87:$C$3416,3,FALSE)</f>
        <v>#N/A</v>
      </c>
      <c r="F25797" t="s">
        <v>21631</v>
      </c>
    </row>
    <row r="25798" spans="1:6" x14ac:dyDescent="0.25">
      <c r="A25798" t="s">
        <v>13932</v>
      </c>
      <c r="B25798" s="100" t="s">
        <v>20229</v>
      </c>
      <c r="C25798" s="100"/>
      <c r="D25798" s="124"/>
      <c r="E25798" s="157" t="e">
        <f>VLOOKUP(D25798,'SOAT LIQ'!$A$87:$C$3416,3,FALSE)</f>
        <v>#N/A</v>
      </c>
      <c r="F25798" t="s">
        <v>21631</v>
      </c>
    </row>
    <row r="25799" spans="1:6" x14ac:dyDescent="0.25">
      <c r="A25799" t="s">
        <v>13930</v>
      </c>
      <c r="B25799" s="100" t="s">
        <v>20229</v>
      </c>
      <c r="C25799" s="100"/>
      <c r="D25799" s="124"/>
      <c r="E25799" s="157" t="e">
        <f>VLOOKUP(D25799,'SOAT LIQ'!$A$87:$C$3416,3,FALSE)</f>
        <v>#N/A</v>
      </c>
      <c r="F25799" t="s">
        <v>21631</v>
      </c>
    </row>
    <row r="25800" spans="1:6" x14ac:dyDescent="0.25">
      <c r="A25800" t="s">
        <v>15038</v>
      </c>
      <c r="B25800" s="100" t="s">
        <v>20230</v>
      </c>
      <c r="C25800" s="100"/>
      <c r="D25800" s="124"/>
      <c r="E25800" s="157" t="e">
        <f>VLOOKUP(D25800,'SOAT LIQ'!$A$87:$C$3416,3,FALSE)</f>
        <v>#N/A</v>
      </c>
      <c r="F25800" t="s">
        <v>21631</v>
      </c>
    </row>
    <row r="25801" spans="1:6" x14ac:dyDescent="0.25">
      <c r="A25801" t="s">
        <v>10820</v>
      </c>
      <c r="B25801" s="100" t="s">
        <v>20231</v>
      </c>
      <c r="C25801" s="100"/>
      <c r="D25801" s="124"/>
      <c r="E25801" s="157" t="e">
        <f>VLOOKUP(D25801,'SOAT LIQ'!$A$87:$C$3416,3,FALSE)</f>
        <v>#N/A</v>
      </c>
      <c r="F25801" t="s">
        <v>21631</v>
      </c>
    </row>
    <row r="25802" spans="1:6" x14ac:dyDescent="0.25">
      <c r="A25802" t="s">
        <v>10821</v>
      </c>
      <c r="B25802" s="100" t="s">
        <v>20231</v>
      </c>
      <c r="C25802" s="100"/>
      <c r="D25802" s="124"/>
      <c r="E25802" s="157" t="e">
        <f>VLOOKUP(D25802,'SOAT LIQ'!$A$87:$C$3416,3,FALSE)</f>
        <v>#N/A</v>
      </c>
      <c r="F25802" t="s">
        <v>21631</v>
      </c>
    </row>
    <row r="25803" spans="1:6" x14ac:dyDescent="0.25">
      <c r="A25803" t="s">
        <v>10710</v>
      </c>
      <c r="B25803" s="100" t="s">
        <v>20231</v>
      </c>
      <c r="C25803" s="100"/>
      <c r="D25803" s="124"/>
      <c r="E25803" s="157" t="e">
        <f>VLOOKUP(D25803,'SOAT LIQ'!$A$87:$C$3416,3,FALSE)</f>
        <v>#N/A</v>
      </c>
      <c r="F25803" t="s">
        <v>21631</v>
      </c>
    </row>
    <row r="25804" spans="1:6" x14ac:dyDescent="0.25">
      <c r="A25804" t="s">
        <v>8783</v>
      </c>
      <c r="B25804" s="100" t="s">
        <v>20232</v>
      </c>
      <c r="C25804" s="100"/>
      <c r="D25804" s="124"/>
      <c r="E25804" s="157" t="e">
        <f>VLOOKUP(D25804,'SOAT LIQ'!$A$87:$C$3416,3,FALSE)</f>
        <v>#N/A</v>
      </c>
      <c r="F25804" t="s">
        <v>21631</v>
      </c>
    </row>
    <row r="25805" spans="1:6" x14ac:dyDescent="0.25">
      <c r="A25805" t="s">
        <v>8784</v>
      </c>
      <c r="B25805" s="100" t="s">
        <v>20233</v>
      </c>
      <c r="C25805" s="100"/>
      <c r="D25805" s="124"/>
      <c r="E25805" s="157" t="e">
        <f>VLOOKUP(D25805,'SOAT LIQ'!$A$87:$C$3416,3,FALSE)</f>
        <v>#N/A</v>
      </c>
      <c r="F25805" t="s">
        <v>21631</v>
      </c>
    </row>
    <row r="25806" spans="1:6" x14ac:dyDescent="0.25">
      <c r="A25806" t="s">
        <v>8783</v>
      </c>
      <c r="B25806" s="100" t="s">
        <v>20233</v>
      </c>
      <c r="C25806" s="100"/>
      <c r="D25806" s="124"/>
      <c r="E25806" s="157" t="e">
        <f>VLOOKUP(D25806,'SOAT LIQ'!$A$87:$C$3416,3,FALSE)</f>
        <v>#N/A</v>
      </c>
      <c r="F25806" t="s">
        <v>21631</v>
      </c>
    </row>
    <row r="25807" spans="1:6" x14ac:dyDescent="0.25">
      <c r="A25807" t="s">
        <v>8460</v>
      </c>
      <c r="B25807" s="100" t="s">
        <v>20234</v>
      </c>
      <c r="C25807" s="100"/>
      <c r="D25807" s="124"/>
      <c r="E25807" s="157" t="e">
        <f>VLOOKUP(D25807,'SOAT LIQ'!$A$87:$C$3416,3,FALSE)</f>
        <v>#N/A</v>
      </c>
      <c r="F25807" t="s">
        <v>21631</v>
      </c>
    </row>
    <row r="25808" spans="1:6" x14ac:dyDescent="0.25">
      <c r="A25808" t="s">
        <v>13930</v>
      </c>
      <c r="B25808" s="100" t="s">
        <v>20234</v>
      </c>
      <c r="C25808" s="100"/>
      <c r="D25808" s="124"/>
      <c r="E25808" s="157" t="e">
        <f>VLOOKUP(D25808,'SOAT LIQ'!$A$87:$C$3416,3,FALSE)</f>
        <v>#N/A</v>
      </c>
      <c r="F25808" t="s">
        <v>21631</v>
      </c>
    </row>
    <row r="25809" spans="1:6" x14ac:dyDescent="0.25">
      <c r="A25809" t="s">
        <v>15060</v>
      </c>
      <c r="B25809" s="100" t="s">
        <v>20235</v>
      </c>
      <c r="C25809" s="100"/>
      <c r="D25809" s="124"/>
      <c r="E25809" s="157" t="e">
        <f>VLOOKUP(D25809,'SOAT LIQ'!$A$87:$C$3416,3,FALSE)</f>
        <v>#N/A</v>
      </c>
      <c r="F25809" t="s">
        <v>21631</v>
      </c>
    </row>
    <row r="25810" spans="1:6" x14ac:dyDescent="0.25">
      <c r="A25810" t="s">
        <v>5968</v>
      </c>
      <c r="B25810" s="100" t="s">
        <v>20236</v>
      </c>
      <c r="C25810" s="100"/>
      <c r="D25810" s="124"/>
      <c r="E25810" s="157" t="e">
        <f>VLOOKUP(D25810,'SOAT LIQ'!$A$87:$C$3416,3,FALSE)</f>
        <v>#N/A</v>
      </c>
      <c r="F25810" t="s">
        <v>21631</v>
      </c>
    </row>
    <row r="25811" spans="1:6" x14ac:dyDescent="0.25">
      <c r="A25811" t="s">
        <v>5968</v>
      </c>
      <c r="B25811" s="100" t="s">
        <v>20237</v>
      </c>
      <c r="C25811" s="100"/>
      <c r="D25811" s="124"/>
      <c r="E25811" s="157" t="e">
        <f>VLOOKUP(D25811,'SOAT LIQ'!$A$87:$C$3416,3,FALSE)</f>
        <v>#N/A</v>
      </c>
      <c r="F25811" t="s">
        <v>21631</v>
      </c>
    </row>
    <row r="25812" spans="1:6" x14ac:dyDescent="0.25">
      <c r="A25812" t="s">
        <v>15064</v>
      </c>
      <c r="B25812" s="100" t="s">
        <v>20237</v>
      </c>
      <c r="C25812" s="100"/>
      <c r="D25812" s="124"/>
      <c r="E25812" s="157" t="e">
        <f>VLOOKUP(D25812,'SOAT LIQ'!$A$87:$C$3416,3,FALSE)</f>
        <v>#N/A</v>
      </c>
      <c r="F25812" t="s">
        <v>21631</v>
      </c>
    </row>
    <row r="25813" spans="1:6" x14ac:dyDescent="0.25">
      <c r="A25813" t="s">
        <v>15068</v>
      </c>
      <c r="B25813" s="100" t="s">
        <v>20238</v>
      </c>
      <c r="C25813" s="100"/>
      <c r="D25813" s="124"/>
      <c r="E25813" s="157" t="e">
        <f>VLOOKUP(D25813,'SOAT LIQ'!$A$87:$C$3416,3,FALSE)</f>
        <v>#N/A</v>
      </c>
      <c r="F25813" t="s">
        <v>21631</v>
      </c>
    </row>
    <row r="25814" spans="1:6" x14ac:dyDescent="0.25">
      <c r="A25814" t="s">
        <v>15070</v>
      </c>
      <c r="B25814" s="100" t="s">
        <v>20239</v>
      </c>
      <c r="C25814" s="100"/>
      <c r="D25814" s="124"/>
      <c r="E25814" s="157" t="e">
        <f>VLOOKUP(D25814,'SOAT LIQ'!$A$87:$C$3416,3,FALSE)</f>
        <v>#N/A</v>
      </c>
      <c r="F25814" t="s">
        <v>21631</v>
      </c>
    </row>
    <row r="25815" spans="1:6" x14ac:dyDescent="0.25">
      <c r="A25815" t="s">
        <v>13964</v>
      </c>
      <c r="B25815" s="100" t="s">
        <v>20240</v>
      </c>
      <c r="C25815" s="100"/>
      <c r="D25815" s="124"/>
      <c r="E25815" s="157" t="e">
        <f>VLOOKUP(D25815,'SOAT LIQ'!$A$87:$C$3416,3,FALSE)</f>
        <v>#N/A</v>
      </c>
      <c r="F25815" t="s">
        <v>21631</v>
      </c>
    </row>
    <row r="25816" spans="1:6" x14ac:dyDescent="0.25">
      <c r="A25816" t="s">
        <v>15002</v>
      </c>
      <c r="B25816" s="100" t="s">
        <v>20241</v>
      </c>
      <c r="C25816" s="100"/>
      <c r="D25816" s="124"/>
      <c r="E25816" s="157" t="e">
        <f>VLOOKUP(D25816,'SOAT LIQ'!$A$87:$C$3416,3,FALSE)</f>
        <v>#N/A</v>
      </c>
      <c r="F25816" t="s">
        <v>21631</v>
      </c>
    </row>
    <row r="25817" spans="1:6" x14ac:dyDescent="0.25">
      <c r="A25817" t="s">
        <v>6317</v>
      </c>
      <c r="B25817" s="100" t="s">
        <v>20242</v>
      </c>
      <c r="C25817" s="100"/>
      <c r="D25817" s="124"/>
      <c r="E25817" s="157" t="e">
        <f>VLOOKUP(D25817,'SOAT LIQ'!$A$87:$C$3416,3,FALSE)</f>
        <v>#N/A</v>
      </c>
      <c r="F25817" t="s">
        <v>21631</v>
      </c>
    </row>
    <row r="25818" spans="1:6" x14ac:dyDescent="0.25">
      <c r="A25818" t="s">
        <v>13932</v>
      </c>
      <c r="B25818" s="100" t="s">
        <v>20243</v>
      </c>
      <c r="C25818" s="100"/>
      <c r="D25818" s="124"/>
      <c r="E25818" s="157" t="e">
        <f>VLOOKUP(D25818,'SOAT LIQ'!$A$87:$C$3416,3,FALSE)</f>
        <v>#N/A</v>
      </c>
      <c r="F25818" t="s">
        <v>21631</v>
      </c>
    </row>
    <row r="25819" spans="1:6" x14ac:dyDescent="0.25">
      <c r="A25819" t="s">
        <v>15083</v>
      </c>
      <c r="B25819" s="100" t="s">
        <v>20244</v>
      </c>
      <c r="C25819" s="100"/>
      <c r="D25819" s="124"/>
      <c r="E25819" s="157" t="e">
        <f>VLOOKUP(D25819,'SOAT LIQ'!$A$87:$C$3416,3,FALSE)</f>
        <v>#N/A</v>
      </c>
      <c r="F25819" t="s">
        <v>21631</v>
      </c>
    </row>
    <row r="25820" spans="1:6" x14ac:dyDescent="0.25">
      <c r="A25820" t="s">
        <v>11209</v>
      </c>
      <c r="B25820" s="100" t="s">
        <v>20245</v>
      </c>
      <c r="C25820" s="100"/>
      <c r="D25820" s="124"/>
      <c r="E25820" s="157" t="e">
        <f>VLOOKUP(D25820,'SOAT LIQ'!$A$87:$C$3416,3,FALSE)</f>
        <v>#N/A</v>
      </c>
      <c r="F25820" t="s">
        <v>21631</v>
      </c>
    </row>
    <row r="25821" spans="1:6" x14ac:dyDescent="0.25">
      <c r="A25821" t="s">
        <v>13932</v>
      </c>
      <c r="B25821" s="100" t="s">
        <v>20245</v>
      </c>
      <c r="C25821" s="100"/>
      <c r="D25821" s="124"/>
      <c r="E25821" s="157" t="e">
        <f>VLOOKUP(D25821,'SOAT LIQ'!$A$87:$C$3416,3,FALSE)</f>
        <v>#N/A</v>
      </c>
      <c r="F25821" t="s">
        <v>21631</v>
      </c>
    </row>
    <row r="25822" spans="1:6" x14ac:dyDescent="0.25">
      <c r="A25822" t="s">
        <v>13930</v>
      </c>
      <c r="B25822" s="100" t="s">
        <v>20245</v>
      </c>
      <c r="C25822" s="100"/>
      <c r="D25822" s="124"/>
      <c r="E25822" s="157" t="e">
        <f>VLOOKUP(D25822,'SOAT LIQ'!$A$87:$C$3416,3,FALSE)</f>
        <v>#N/A</v>
      </c>
      <c r="F25822" t="s">
        <v>21631</v>
      </c>
    </row>
    <row r="25823" spans="1:6" x14ac:dyDescent="0.25">
      <c r="A25823" t="s">
        <v>15091</v>
      </c>
      <c r="B25823" s="100" t="s">
        <v>20246</v>
      </c>
      <c r="C25823" s="100"/>
      <c r="D25823" s="124"/>
      <c r="E25823" s="157" t="e">
        <f>VLOOKUP(D25823,'SOAT LIQ'!$A$87:$C$3416,3,FALSE)</f>
        <v>#N/A</v>
      </c>
      <c r="F25823" t="s">
        <v>21631</v>
      </c>
    </row>
    <row r="25824" spans="1:6" x14ac:dyDescent="0.25">
      <c r="A25824" t="s">
        <v>5968</v>
      </c>
      <c r="B25824" s="100" t="s">
        <v>20247</v>
      </c>
      <c r="C25824" s="100"/>
      <c r="D25824" s="124"/>
      <c r="E25824" s="157" t="e">
        <f>VLOOKUP(D25824,'SOAT LIQ'!$A$87:$C$3416,3,FALSE)</f>
        <v>#N/A</v>
      </c>
      <c r="F25824" t="s">
        <v>21631</v>
      </c>
    </row>
    <row r="25825" spans="1:6" x14ac:dyDescent="0.25">
      <c r="A25825" t="s">
        <v>15064</v>
      </c>
      <c r="B25825" s="100" t="s">
        <v>20247</v>
      </c>
      <c r="C25825" s="100"/>
      <c r="D25825" s="124"/>
      <c r="E25825" s="157" t="e">
        <f>VLOOKUP(D25825,'SOAT LIQ'!$A$87:$C$3416,3,FALSE)</f>
        <v>#N/A</v>
      </c>
      <c r="F25825" t="s">
        <v>21631</v>
      </c>
    </row>
    <row r="25826" spans="1:6" x14ac:dyDescent="0.25">
      <c r="A25826" t="s">
        <v>13930</v>
      </c>
      <c r="B25826" s="100" t="s">
        <v>20247</v>
      </c>
      <c r="C25826" s="100"/>
      <c r="D25826" s="124"/>
      <c r="E25826" s="157" t="e">
        <f>VLOOKUP(D25826,'SOAT LIQ'!$A$87:$C$3416,3,FALSE)</f>
        <v>#N/A</v>
      </c>
      <c r="F25826" t="s">
        <v>21631</v>
      </c>
    </row>
    <row r="25827" spans="1:6" x14ac:dyDescent="0.25">
      <c r="A25827" t="s">
        <v>8460</v>
      </c>
      <c r="B25827" s="100" t="s">
        <v>20247</v>
      </c>
      <c r="C25827" s="100"/>
      <c r="D25827" s="124"/>
      <c r="E25827" s="157" t="e">
        <f>VLOOKUP(D25827,'SOAT LIQ'!$A$87:$C$3416,3,FALSE)</f>
        <v>#N/A</v>
      </c>
      <c r="F25827" t="s">
        <v>21631</v>
      </c>
    </row>
    <row r="25828" spans="1:6" x14ac:dyDescent="0.25">
      <c r="A25828" t="s">
        <v>8459</v>
      </c>
      <c r="B25828" s="100" t="s">
        <v>20247</v>
      </c>
      <c r="C25828" s="100"/>
      <c r="D25828" s="124"/>
      <c r="E25828" s="157" t="e">
        <f>VLOOKUP(D25828,'SOAT LIQ'!$A$87:$C$3416,3,FALSE)</f>
        <v>#N/A</v>
      </c>
      <c r="F25828" t="s">
        <v>21631</v>
      </c>
    </row>
    <row r="25829" spans="1:6" x14ac:dyDescent="0.25">
      <c r="A25829" t="s">
        <v>5401</v>
      </c>
      <c r="B25829" s="100" t="s">
        <v>20247</v>
      </c>
      <c r="C25829" s="100"/>
      <c r="D25829" s="124"/>
      <c r="E25829" s="157" t="e">
        <f>VLOOKUP(D25829,'SOAT LIQ'!$A$87:$C$3416,3,FALSE)</f>
        <v>#N/A</v>
      </c>
      <c r="F25829" t="s">
        <v>21631</v>
      </c>
    </row>
    <row r="25830" spans="1:6" x14ac:dyDescent="0.25">
      <c r="A25830" t="s">
        <v>8461</v>
      </c>
      <c r="B25830" s="100" t="s">
        <v>20247</v>
      </c>
      <c r="C25830" s="100"/>
      <c r="D25830" s="124"/>
      <c r="E25830" s="157" t="e">
        <f>VLOOKUP(D25830,'SOAT LIQ'!$A$87:$C$3416,3,FALSE)</f>
        <v>#N/A</v>
      </c>
      <c r="F25830" t="s">
        <v>21631</v>
      </c>
    </row>
    <row r="25831" spans="1:6" x14ac:dyDescent="0.25">
      <c r="A25831" t="s">
        <v>8152</v>
      </c>
      <c r="B25831" s="100" t="s">
        <v>20247</v>
      </c>
      <c r="C25831" s="100"/>
      <c r="D25831" s="124"/>
      <c r="E25831" s="157" t="e">
        <f>VLOOKUP(D25831,'SOAT LIQ'!$A$87:$C$3416,3,FALSE)</f>
        <v>#N/A</v>
      </c>
      <c r="F25831" t="s">
        <v>21631</v>
      </c>
    </row>
    <row r="25832" spans="1:6" x14ac:dyDescent="0.25">
      <c r="A25832" t="s">
        <v>6318</v>
      </c>
      <c r="B25832" s="100" t="s">
        <v>20247</v>
      </c>
      <c r="C25832" s="100"/>
      <c r="D25832" s="124"/>
      <c r="E25832" s="157" t="e">
        <f>VLOOKUP(D25832,'SOAT LIQ'!$A$87:$C$3416,3,FALSE)</f>
        <v>#N/A</v>
      </c>
      <c r="F25832" t="s">
        <v>21631</v>
      </c>
    </row>
    <row r="25833" spans="1:6" x14ac:dyDescent="0.25">
      <c r="A25833" t="s">
        <v>8463</v>
      </c>
      <c r="B25833" s="100" t="s">
        <v>20247</v>
      </c>
      <c r="C25833" s="100"/>
      <c r="D25833" s="124"/>
      <c r="E25833" s="157" t="e">
        <f>VLOOKUP(D25833,'SOAT LIQ'!$A$87:$C$3416,3,FALSE)</f>
        <v>#N/A</v>
      </c>
      <c r="F25833" t="s">
        <v>21631</v>
      </c>
    </row>
    <row r="25834" spans="1:6" x14ac:dyDescent="0.25">
      <c r="A25834" t="s">
        <v>8462</v>
      </c>
      <c r="B25834" s="100" t="s">
        <v>20247</v>
      </c>
      <c r="C25834" s="100"/>
      <c r="D25834" s="124"/>
      <c r="E25834" s="157" t="e">
        <f>VLOOKUP(D25834,'SOAT LIQ'!$A$87:$C$3416,3,FALSE)</f>
        <v>#N/A</v>
      </c>
      <c r="F25834" t="s">
        <v>21631</v>
      </c>
    </row>
    <row r="25835" spans="1:6" x14ac:dyDescent="0.25">
      <c r="A25835" t="s">
        <v>8465</v>
      </c>
      <c r="B25835" s="100" t="s">
        <v>20247</v>
      </c>
      <c r="C25835" s="100"/>
      <c r="D25835" s="124"/>
      <c r="E25835" s="157" t="e">
        <f>VLOOKUP(D25835,'SOAT LIQ'!$A$87:$C$3416,3,FALSE)</f>
        <v>#N/A</v>
      </c>
      <c r="F25835" t="s">
        <v>21631</v>
      </c>
    </row>
    <row r="25836" spans="1:6" x14ac:dyDescent="0.25">
      <c r="A25836" t="s">
        <v>14979</v>
      </c>
      <c r="B25836" s="100" t="s">
        <v>20248</v>
      </c>
      <c r="C25836" s="100"/>
      <c r="D25836" s="124"/>
      <c r="E25836" s="157" t="e">
        <f>VLOOKUP(D25836,'SOAT LIQ'!$A$87:$C$3416,3,FALSE)</f>
        <v>#N/A</v>
      </c>
    </row>
    <row r="25837" spans="1:6" x14ac:dyDescent="0.25">
      <c r="A25837" t="s">
        <v>9395</v>
      </c>
      <c r="B25837" s="100" t="s">
        <v>20248</v>
      </c>
      <c r="C25837" s="100"/>
      <c r="D25837" s="124"/>
      <c r="E25837" s="157" t="e">
        <f>VLOOKUP(D25837,'SOAT LIQ'!$A$87:$C$3416,3,FALSE)</f>
        <v>#N/A</v>
      </c>
    </row>
    <row r="25838" spans="1:6" x14ac:dyDescent="0.25">
      <c r="A25838" t="s">
        <v>14985</v>
      </c>
      <c r="B25838" s="100" t="s">
        <v>20248</v>
      </c>
      <c r="C25838" s="100"/>
      <c r="D25838" s="124"/>
      <c r="E25838" s="157" t="e">
        <f>VLOOKUP(D25838,'SOAT LIQ'!$A$87:$C$3416,3,FALSE)</f>
        <v>#N/A</v>
      </c>
    </row>
    <row r="25839" spans="1:6" x14ac:dyDescent="0.25">
      <c r="A25839" t="s">
        <v>4085</v>
      </c>
      <c r="B25839" s="100" t="s">
        <v>20248</v>
      </c>
      <c r="C25839" s="100"/>
      <c r="D25839" s="124"/>
      <c r="E25839" s="157" t="e">
        <f>VLOOKUP(D25839,'SOAT LIQ'!$A$87:$C$3416,3,FALSE)</f>
        <v>#N/A</v>
      </c>
    </row>
    <row r="25840" spans="1:6" x14ac:dyDescent="0.25">
      <c r="A25840" t="s">
        <v>8502</v>
      </c>
      <c r="B25840" s="100" t="s">
        <v>20249</v>
      </c>
      <c r="C25840" s="100"/>
      <c r="D25840" s="124"/>
      <c r="E25840" s="157" t="e">
        <f>VLOOKUP(D25840,'SOAT LIQ'!$A$87:$C$3416,3,FALSE)</f>
        <v>#N/A</v>
      </c>
    </row>
    <row r="25841" spans="1:6" x14ac:dyDescent="0.25">
      <c r="A25841" t="s">
        <v>8503</v>
      </c>
      <c r="B25841" s="100" t="s">
        <v>20249</v>
      </c>
      <c r="C25841" s="100"/>
      <c r="D25841" s="124"/>
      <c r="E25841" s="157" t="e">
        <f>VLOOKUP(D25841,'SOAT LIQ'!$A$87:$C$3416,3,FALSE)</f>
        <v>#N/A</v>
      </c>
    </row>
    <row r="25842" spans="1:6" x14ac:dyDescent="0.25">
      <c r="A25842" t="s">
        <v>8504</v>
      </c>
      <c r="B25842" s="100" t="s">
        <v>20249</v>
      </c>
      <c r="C25842" s="100"/>
      <c r="D25842" s="124"/>
      <c r="E25842" s="157" t="e">
        <f>VLOOKUP(D25842,'SOAT LIQ'!$A$87:$C$3416,3,FALSE)</f>
        <v>#N/A</v>
      </c>
    </row>
    <row r="25843" spans="1:6" x14ac:dyDescent="0.25">
      <c r="A25843" t="s">
        <v>6498</v>
      </c>
      <c r="B25843" s="100" t="s">
        <v>20249</v>
      </c>
      <c r="C25843" s="100"/>
      <c r="D25843" s="124"/>
      <c r="E25843" s="157" t="e">
        <f>VLOOKUP(D25843,'SOAT LIQ'!$A$87:$C$3416,3,FALSE)</f>
        <v>#N/A</v>
      </c>
      <c r="F25843" t="s">
        <v>21635</v>
      </c>
    </row>
    <row r="25844" spans="1:6" x14ac:dyDescent="0.25">
      <c r="A25844" t="s">
        <v>6501</v>
      </c>
      <c r="B25844" s="100" t="s">
        <v>20249</v>
      </c>
      <c r="C25844" s="100"/>
      <c r="D25844" s="124"/>
      <c r="E25844" s="157" t="e">
        <f>VLOOKUP(D25844,'SOAT LIQ'!$A$87:$C$3416,3,FALSE)</f>
        <v>#N/A</v>
      </c>
      <c r="F25844" t="s">
        <v>21635</v>
      </c>
    </row>
    <row r="25845" spans="1:6" x14ac:dyDescent="0.25">
      <c r="A25845" t="s">
        <v>5509</v>
      </c>
      <c r="B25845" s="100" t="s">
        <v>4972</v>
      </c>
      <c r="C25845" s="99" t="s">
        <v>5459</v>
      </c>
      <c r="D25845" s="124">
        <v>1227</v>
      </c>
      <c r="E25845" s="157">
        <f>VLOOKUP(D25845,'SOAT LIQ'!$A$87:$C$3416,3,FALSE)</f>
        <v>12</v>
      </c>
      <c r="F25845" t="s">
        <v>21632</v>
      </c>
    </row>
    <row r="25846" spans="1:6" x14ac:dyDescent="0.25">
      <c r="A25846" t="s">
        <v>4339</v>
      </c>
      <c r="B25846" s="100" t="s">
        <v>5469</v>
      </c>
      <c r="C25846" s="99" t="s">
        <v>5470</v>
      </c>
      <c r="D25846" s="124">
        <v>1222</v>
      </c>
      <c r="E25846" s="157">
        <f>VLOOKUP(D25846,'SOAT LIQ'!$A$87:$C$3416,3,FALSE)</f>
        <v>13</v>
      </c>
      <c r="F25846" t="s">
        <v>21632</v>
      </c>
    </row>
    <row r="25847" spans="1:6" x14ac:dyDescent="0.25">
      <c r="A25847" t="s">
        <v>5922</v>
      </c>
      <c r="B25847" s="100" t="s">
        <v>5776</v>
      </c>
      <c r="C25847" s="99" t="s">
        <v>5775</v>
      </c>
      <c r="D25847" s="124">
        <v>13850</v>
      </c>
      <c r="E25847" s="157">
        <f>VLOOKUP(D25847,'SOAT LIQ'!$A$87:$C$3416,3,FALSE)</f>
        <v>9</v>
      </c>
      <c r="F25847" t="s">
        <v>21632</v>
      </c>
    </row>
    <row r="25848" spans="1:6" x14ac:dyDescent="0.25">
      <c r="A25848" t="s">
        <v>5922</v>
      </c>
      <c r="B25848" s="100" t="s">
        <v>5779</v>
      </c>
      <c r="C25848" s="99" t="s">
        <v>5778</v>
      </c>
      <c r="D25848" s="124">
        <v>13851</v>
      </c>
      <c r="E25848" s="157">
        <f>VLOOKUP(D25848,'SOAT LIQ'!$A$87:$C$3416,3,FALSE)</f>
        <v>9</v>
      </c>
      <c r="F25848" t="s">
        <v>21632</v>
      </c>
    </row>
    <row r="25849" spans="1:6" x14ac:dyDescent="0.25">
      <c r="A25849" t="s">
        <v>5922</v>
      </c>
      <c r="B25849" s="100" t="s">
        <v>5783</v>
      </c>
      <c r="C25849" s="99" t="s">
        <v>5781</v>
      </c>
      <c r="D25849" s="124">
        <v>14410</v>
      </c>
      <c r="E25849" s="157">
        <f>VLOOKUP(D25849,'SOAT LIQ'!$A$87:$C$3416,3,FALSE)</f>
        <v>10</v>
      </c>
      <c r="F25849" t="s">
        <v>21632</v>
      </c>
    </row>
    <row r="25850" spans="1:6" x14ac:dyDescent="0.25">
      <c r="A25850" t="s">
        <v>5922</v>
      </c>
      <c r="B25850" s="100" t="s">
        <v>5786</v>
      </c>
      <c r="C25850" s="99" t="s">
        <v>5785</v>
      </c>
      <c r="D25850" s="124">
        <v>13852</v>
      </c>
      <c r="E25850" s="157">
        <f>VLOOKUP(D25850,'SOAT LIQ'!$A$87:$C$3416,3,FALSE)</f>
        <v>10</v>
      </c>
      <c r="F25850" t="s">
        <v>21632</v>
      </c>
    </row>
    <row r="25851" spans="1:6" x14ac:dyDescent="0.25">
      <c r="A25851" t="s">
        <v>5922</v>
      </c>
      <c r="B25851" s="100" t="s">
        <v>5788</v>
      </c>
      <c r="C25851" s="99" t="s">
        <v>5785</v>
      </c>
      <c r="D25851" s="124">
        <v>13852</v>
      </c>
      <c r="E25851" s="157">
        <f>VLOOKUP(D25851,'SOAT LIQ'!$A$87:$C$3416,3,FALSE)</f>
        <v>10</v>
      </c>
      <c r="F25851" t="s">
        <v>21632</v>
      </c>
    </row>
    <row r="25852" spans="1:6" x14ac:dyDescent="0.25">
      <c r="A25852" t="s">
        <v>5922</v>
      </c>
      <c r="B25852" s="100" t="s">
        <v>5791</v>
      </c>
      <c r="C25852" s="99" t="s">
        <v>5790</v>
      </c>
      <c r="D25852" s="124">
        <v>13852</v>
      </c>
      <c r="E25852" s="157">
        <f>VLOOKUP(D25852,'SOAT LIQ'!$A$87:$C$3416,3,FALSE)</f>
        <v>10</v>
      </c>
      <c r="F25852" t="s">
        <v>21632</v>
      </c>
    </row>
    <row r="25853" spans="1:6" x14ac:dyDescent="0.25">
      <c r="A25853" t="s">
        <v>5922</v>
      </c>
      <c r="B25853" s="100" t="s">
        <v>5794</v>
      </c>
      <c r="C25853" s="99" t="s">
        <v>5793</v>
      </c>
      <c r="D25853" s="124">
        <v>13852</v>
      </c>
      <c r="E25853" s="157">
        <f>VLOOKUP(D25853,'SOAT LIQ'!$A$87:$C$3416,3,FALSE)</f>
        <v>10</v>
      </c>
      <c r="F25853" t="s">
        <v>21632</v>
      </c>
    </row>
    <row r="25854" spans="1:6" x14ac:dyDescent="0.25">
      <c r="A25854" t="s">
        <v>5922</v>
      </c>
      <c r="B25854" s="100" t="s">
        <v>5797</v>
      </c>
      <c r="C25854" s="99" t="s">
        <v>5793</v>
      </c>
      <c r="D25854" s="124">
        <v>13853</v>
      </c>
      <c r="E25854" s="157">
        <f>VLOOKUP(D25854,'SOAT LIQ'!$A$87:$C$3416,3,FALSE)</f>
        <v>6</v>
      </c>
      <c r="F25854" t="s">
        <v>21632</v>
      </c>
    </row>
    <row r="25855" spans="1:6" x14ac:dyDescent="0.25">
      <c r="A25855" t="s">
        <v>5509</v>
      </c>
      <c r="B25855" s="100" t="s">
        <v>6092</v>
      </c>
      <c r="C25855" s="99" t="s">
        <v>6091</v>
      </c>
      <c r="D25855" s="124">
        <v>7401</v>
      </c>
      <c r="E25855" s="157">
        <f>VLOOKUP(D25855,'SOAT LIQ'!$A$87:$C$3416,3,FALSE)</f>
        <v>13</v>
      </c>
      <c r="F25855" t="s">
        <v>21632</v>
      </c>
    </row>
    <row r="25856" spans="1:6" x14ac:dyDescent="0.25">
      <c r="A25856" t="s">
        <v>4339</v>
      </c>
      <c r="B25856" s="100" t="s">
        <v>6117</v>
      </c>
      <c r="C25856" s="99" t="s">
        <v>6118</v>
      </c>
      <c r="D25856" s="124">
        <v>17208</v>
      </c>
      <c r="E25856" s="157">
        <f>VLOOKUP(D25856,'SOAT LIQ'!$A$87:$C$3416,3,FALSE)</f>
        <v>3</v>
      </c>
      <c r="F25856" t="s">
        <v>21632</v>
      </c>
    </row>
    <row r="25857" spans="1:6" x14ac:dyDescent="0.25">
      <c r="A25857" t="s">
        <v>5922</v>
      </c>
      <c r="B25857" s="100" t="s">
        <v>6126</v>
      </c>
      <c r="C25857" s="99" t="s">
        <v>6124</v>
      </c>
      <c r="D25857" s="124">
        <v>2221</v>
      </c>
      <c r="E25857" s="157">
        <f>VLOOKUP(D25857,'SOAT LIQ'!$A$87:$C$3416,3,FALSE)</f>
        <v>5</v>
      </c>
      <c r="F25857" t="s">
        <v>21632</v>
      </c>
    </row>
    <row r="25858" spans="1:6" x14ac:dyDescent="0.25">
      <c r="A25858" t="s">
        <v>5922</v>
      </c>
      <c r="B25858" s="100" t="s">
        <v>6127</v>
      </c>
      <c r="C25858" s="99" t="s">
        <v>6122</v>
      </c>
      <c r="D25858" s="124">
        <v>2221</v>
      </c>
      <c r="E25858" s="157">
        <f>VLOOKUP(D25858,'SOAT LIQ'!$A$87:$C$3416,3,FALSE)</f>
        <v>5</v>
      </c>
      <c r="F25858" t="s">
        <v>21632</v>
      </c>
    </row>
    <row r="25859" spans="1:6" x14ac:dyDescent="0.25">
      <c r="A25859" t="s">
        <v>5922</v>
      </c>
      <c r="B25859" s="100" t="s">
        <v>6128</v>
      </c>
      <c r="C25859" s="99" t="s">
        <v>6124</v>
      </c>
      <c r="D25859" s="124">
        <v>2221</v>
      </c>
      <c r="E25859" s="157">
        <f>VLOOKUP(D25859,'SOAT LIQ'!$A$87:$C$3416,3,FALSE)</f>
        <v>5</v>
      </c>
      <c r="F25859" t="s">
        <v>21632</v>
      </c>
    </row>
    <row r="25860" spans="1:6" x14ac:dyDescent="0.25">
      <c r="A25860" t="s">
        <v>5922</v>
      </c>
      <c r="B25860" s="100" t="s">
        <v>6129</v>
      </c>
      <c r="C25860" s="99" t="s">
        <v>6124</v>
      </c>
      <c r="D25860" s="124">
        <v>2221</v>
      </c>
      <c r="E25860" s="157">
        <f>VLOOKUP(D25860,'SOAT LIQ'!$A$87:$C$3416,3,FALSE)</f>
        <v>5</v>
      </c>
      <c r="F25860" t="s">
        <v>21632</v>
      </c>
    </row>
    <row r="25861" spans="1:6" x14ac:dyDescent="0.25">
      <c r="A25861" t="s">
        <v>5922</v>
      </c>
      <c r="B25861" s="100" t="s">
        <v>6130</v>
      </c>
      <c r="C25861" s="99" t="s">
        <v>6124</v>
      </c>
      <c r="D25861" s="124">
        <v>2221</v>
      </c>
      <c r="E25861" s="157">
        <f>VLOOKUP(D25861,'SOAT LIQ'!$A$87:$C$3416,3,FALSE)</f>
        <v>5</v>
      </c>
      <c r="F25861" t="s">
        <v>21632</v>
      </c>
    </row>
    <row r="25862" spans="1:6" x14ac:dyDescent="0.25">
      <c r="A25862" t="s">
        <v>5922</v>
      </c>
      <c r="B25862" s="100" t="s">
        <v>6263</v>
      </c>
      <c r="C25862" s="99" t="s">
        <v>6262</v>
      </c>
      <c r="D25862" s="124">
        <v>2306</v>
      </c>
      <c r="E25862" s="157">
        <f>VLOOKUP(D25862,'SOAT LIQ'!$A$87:$C$3416,3,FALSE)</f>
        <v>7</v>
      </c>
      <c r="F25862" t="s">
        <v>21632</v>
      </c>
    </row>
    <row r="25863" spans="1:6" x14ac:dyDescent="0.25">
      <c r="A25863" t="s">
        <v>5922</v>
      </c>
      <c r="B25863" s="100" t="s">
        <v>6265</v>
      </c>
      <c r="C25863" s="99" t="s">
        <v>6264</v>
      </c>
      <c r="D25863" s="124">
        <v>2305</v>
      </c>
      <c r="E25863" s="157">
        <f>VLOOKUP(D25863,'SOAT LIQ'!$A$87:$C$3416,3,FALSE)</f>
        <v>6</v>
      </c>
      <c r="F25863" t="s">
        <v>21632</v>
      </c>
    </row>
    <row r="25864" spans="1:6" x14ac:dyDescent="0.25">
      <c r="A25864" t="s">
        <v>5922</v>
      </c>
      <c r="B25864" s="100" t="s">
        <v>6295</v>
      </c>
      <c r="C25864" s="99" t="s">
        <v>6294</v>
      </c>
      <c r="D25864" s="124">
        <v>2612</v>
      </c>
      <c r="E25864" s="157">
        <f>VLOOKUP(D25864,'SOAT LIQ'!$A$87:$C$3416,3,FALSE)</f>
        <v>8</v>
      </c>
      <c r="F25864" t="s">
        <v>21632</v>
      </c>
    </row>
    <row r="25865" spans="1:6" x14ac:dyDescent="0.25">
      <c r="A25865" t="s">
        <v>5922</v>
      </c>
      <c r="B25865" s="100" t="s">
        <v>6540</v>
      </c>
      <c r="C25865" s="99" t="s">
        <v>6539</v>
      </c>
      <c r="D25865" s="124">
        <v>2410</v>
      </c>
      <c r="E25865" s="157">
        <f>VLOOKUP(D25865,'SOAT LIQ'!$A$87:$C$3416,3,FALSE)</f>
        <v>11</v>
      </c>
      <c r="F25865" t="s">
        <v>21632</v>
      </c>
    </row>
    <row r="25866" spans="1:6" x14ac:dyDescent="0.25">
      <c r="A25866" t="s">
        <v>5922</v>
      </c>
      <c r="B25866" s="100" t="s">
        <v>6747</v>
      </c>
      <c r="C25866" s="99" t="s">
        <v>6708</v>
      </c>
      <c r="D25866" s="124">
        <v>3401</v>
      </c>
      <c r="E25866" s="157">
        <f>VLOOKUP(D25866,'SOAT LIQ'!$A$87:$C$3416,3,FALSE)</f>
        <v>10</v>
      </c>
      <c r="F25866" t="s">
        <v>21632</v>
      </c>
    </row>
    <row r="25867" spans="1:6" x14ac:dyDescent="0.25">
      <c r="A25867" t="s">
        <v>5922</v>
      </c>
      <c r="B25867" s="100" t="s">
        <v>6748</v>
      </c>
      <c r="C25867" s="99" t="s">
        <v>6708</v>
      </c>
      <c r="D25867" s="124">
        <v>3401</v>
      </c>
      <c r="E25867" s="157">
        <f>VLOOKUP(D25867,'SOAT LIQ'!$A$87:$C$3416,3,FALSE)</f>
        <v>10</v>
      </c>
      <c r="F25867" t="s">
        <v>21632</v>
      </c>
    </row>
    <row r="25868" spans="1:6" x14ac:dyDescent="0.25">
      <c r="A25868" t="s">
        <v>5922</v>
      </c>
      <c r="B25868" s="100" t="s">
        <v>6749</v>
      </c>
      <c r="C25868" s="99" t="s">
        <v>6708</v>
      </c>
      <c r="D25868" s="124">
        <v>3401</v>
      </c>
      <c r="E25868" s="157">
        <f>VLOOKUP(D25868,'SOAT LIQ'!$A$87:$C$3416,3,FALSE)</f>
        <v>10</v>
      </c>
      <c r="F25868" t="s">
        <v>21632</v>
      </c>
    </row>
    <row r="25869" spans="1:6" x14ac:dyDescent="0.25">
      <c r="A25869" t="s">
        <v>5922</v>
      </c>
      <c r="B25869" s="100" t="s">
        <v>6750</v>
      </c>
      <c r="C25869" s="99" t="s">
        <v>6708</v>
      </c>
      <c r="D25869" s="124">
        <v>3401</v>
      </c>
      <c r="E25869" s="157">
        <f>VLOOKUP(D25869,'SOAT LIQ'!$A$87:$C$3416,3,FALSE)</f>
        <v>10</v>
      </c>
      <c r="F25869" t="s">
        <v>21632</v>
      </c>
    </row>
    <row r="25870" spans="1:6" x14ac:dyDescent="0.25">
      <c r="A25870" t="s">
        <v>5922</v>
      </c>
      <c r="B25870" s="100" t="s">
        <v>6751</v>
      </c>
      <c r="C25870" s="99" t="s">
        <v>6708</v>
      </c>
      <c r="D25870" s="124">
        <v>3401</v>
      </c>
      <c r="E25870" s="157">
        <f>VLOOKUP(D25870,'SOAT LIQ'!$A$87:$C$3416,3,FALSE)</f>
        <v>10</v>
      </c>
      <c r="F25870" t="s">
        <v>21632</v>
      </c>
    </row>
    <row r="25871" spans="1:6" x14ac:dyDescent="0.25">
      <c r="A25871" t="s">
        <v>5922</v>
      </c>
      <c r="B25871" s="100" t="s">
        <v>6762</v>
      </c>
      <c r="C25871" s="99" t="s">
        <v>6708</v>
      </c>
      <c r="D25871" s="124">
        <v>3401</v>
      </c>
      <c r="E25871" s="157">
        <f>VLOOKUP(D25871,'SOAT LIQ'!$A$87:$C$3416,3,FALSE)</f>
        <v>10</v>
      </c>
      <c r="F25871" t="s">
        <v>21632</v>
      </c>
    </row>
    <row r="25872" spans="1:6" x14ac:dyDescent="0.25">
      <c r="A25872" t="s">
        <v>5922</v>
      </c>
      <c r="B25872" s="100" t="s">
        <v>6763</v>
      </c>
      <c r="C25872" s="99" t="s">
        <v>6708</v>
      </c>
      <c r="D25872" s="124">
        <v>3401</v>
      </c>
      <c r="E25872" s="157">
        <f>VLOOKUP(D25872,'SOAT LIQ'!$A$87:$C$3416,3,FALSE)</f>
        <v>10</v>
      </c>
      <c r="F25872" t="s">
        <v>21632</v>
      </c>
    </row>
    <row r="25873" spans="1:6" x14ac:dyDescent="0.25">
      <c r="A25873" t="s">
        <v>5922</v>
      </c>
      <c r="B25873" s="100" t="s">
        <v>6764</v>
      </c>
      <c r="C25873" s="99" t="s">
        <v>6708</v>
      </c>
      <c r="D25873" s="124">
        <v>3401</v>
      </c>
      <c r="E25873" s="157">
        <f>VLOOKUP(D25873,'SOAT LIQ'!$A$87:$C$3416,3,FALSE)</f>
        <v>10</v>
      </c>
      <c r="F25873" t="s">
        <v>21632</v>
      </c>
    </row>
    <row r="25874" spans="1:6" x14ac:dyDescent="0.25">
      <c r="A25874" t="s">
        <v>5922</v>
      </c>
      <c r="B25874" s="100" t="s">
        <v>6838</v>
      </c>
      <c r="C25874" s="99" t="s">
        <v>6837</v>
      </c>
      <c r="D25874" s="124">
        <v>3464</v>
      </c>
      <c r="E25874" s="157">
        <f>VLOOKUP(D25874,'SOAT LIQ'!$A$87:$C$3416,3,FALSE)</f>
        <v>20</v>
      </c>
      <c r="F25874" t="s">
        <v>21632</v>
      </c>
    </row>
    <row r="25875" spans="1:6" x14ac:dyDescent="0.25">
      <c r="A25875" t="s">
        <v>5031</v>
      </c>
      <c r="B25875" s="100" t="s">
        <v>7007</v>
      </c>
      <c r="C25875" s="99" t="s">
        <v>7006</v>
      </c>
      <c r="D25875" s="124">
        <v>36605</v>
      </c>
      <c r="E25875" s="157" t="e">
        <f>VLOOKUP(D25875,'SOAT LIQ'!$A$87:$C$3416,3,FALSE)</f>
        <v>#N/A</v>
      </c>
      <c r="F25875" t="s">
        <v>21632</v>
      </c>
    </row>
    <row r="25876" spans="1:6" x14ac:dyDescent="0.25">
      <c r="A25876" t="s">
        <v>5031</v>
      </c>
      <c r="B25876" s="100" t="s">
        <v>7008</v>
      </c>
      <c r="C25876" s="99" t="s">
        <v>7002</v>
      </c>
      <c r="D25876" s="124">
        <v>36403</v>
      </c>
      <c r="E25876" s="157" t="e">
        <f>VLOOKUP(D25876,'SOAT LIQ'!$A$87:$C$3416,3,FALSE)</f>
        <v>#N/A</v>
      </c>
      <c r="F25876" t="s">
        <v>21632</v>
      </c>
    </row>
    <row r="25877" spans="1:6" x14ac:dyDescent="0.25">
      <c r="A25877" t="s">
        <v>5922</v>
      </c>
      <c r="B25877" s="100" t="s">
        <v>7087</v>
      </c>
      <c r="C25877" s="99" t="s">
        <v>7086</v>
      </c>
      <c r="D25877" s="124">
        <v>16512</v>
      </c>
      <c r="E25877" s="157">
        <f>VLOOKUP(D25877,'SOAT LIQ'!$A$87:$C$3416,3,FALSE)</f>
        <v>9</v>
      </c>
      <c r="F25877" t="s">
        <v>21632</v>
      </c>
    </row>
    <row r="25878" spans="1:6" x14ac:dyDescent="0.25">
      <c r="A25878" t="s">
        <v>5922</v>
      </c>
      <c r="B25878" s="100" t="s">
        <v>7089</v>
      </c>
      <c r="C25878" s="99" t="s">
        <v>7088</v>
      </c>
      <c r="D25878" s="124">
        <v>16518</v>
      </c>
      <c r="E25878" s="157">
        <f>VLOOKUP(D25878,'SOAT LIQ'!$A$87:$C$3416,3,FALSE)</f>
        <v>10</v>
      </c>
      <c r="F25878" t="s">
        <v>21632</v>
      </c>
    </row>
    <row r="25879" spans="1:6" x14ac:dyDescent="0.25">
      <c r="A25879" t="s">
        <v>5922</v>
      </c>
      <c r="B25879" s="100" t="s">
        <v>7091</v>
      </c>
      <c r="C25879" s="99" t="s">
        <v>7090</v>
      </c>
      <c r="D25879" s="124">
        <v>16518</v>
      </c>
      <c r="E25879" s="157">
        <f>VLOOKUP(D25879,'SOAT LIQ'!$A$87:$C$3416,3,FALSE)</f>
        <v>10</v>
      </c>
      <c r="F25879" t="s">
        <v>21632</v>
      </c>
    </row>
    <row r="25880" spans="1:6" x14ac:dyDescent="0.25">
      <c r="A25880" t="s">
        <v>5922</v>
      </c>
      <c r="B25880" s="100" t="s">
        <v>7093</v>
      </c>
      <c r="C25880" s="99" t="s">
        <v>7092</v>
      </c>
      <c r="D25880" s="124">
        <v>16518</v>
      </c>
      <c r="E25880" s="157">
        <f>VLOOKUP(D25880,'SOAT LIQ'!$A$87:$C$3416,3,FALSE)</f>
        <v>10</v>
      </c>
      <c r="F25880" t="s">
        <v>21632</v>
      </c>
    </row>
    <row r="25881" spans="1:6" x14ac:dyDescent="0.25">
      <c r="A25881" t="s">
        <v>5922</v>
      </c>
      <c r="B25881" s="100" t="s">
        <v>7095</v>
      </c>
      <c r="C25881" s="99" t="s">
        <v>7094</v>
      </c>
      <c r="D25881" s="124">
        <v>16518</v>
      </c>
      <c r="E25881" s="157">
        <f>VLOOKUP(D25881,'SOAT LIQ'!$A$87:$C$3416,3,FALSE)</f>
        <v>10</v>
      </c>
      <c r="F25881" t="s">
        <v>21632</v>
      </c>
    </row>
    <row r="25882" spans="1:6" x14ac:dyDescent="0.25">
      <c r="A25882" t="s">
        <v>5509</v>
      </c>
      <c r="B25882" s="100" t="s">
        <v>7168</v>
      </c>
      <c r="C25882" s="99" t="s">
        <v>7169</v>
      </c>
      <c r="D25882" s="124">
        <v>17304</v>
      </c>
      <c r="E25882" s="157">
        <f>VLOOKUP(D25882,'SOAT LIQ'!$A$87:$C$3416,3,FALSE)</f>
        <v>4</v>
      </c>
      <c r="F25882" t="s">
        <v>21632</v>
      </c>
    </row>
    <row r="25883" spans="1:6" x14ac:dyDescent="0.25">
      <c r="A25883" t="s">
        <v>5922</v>
      </c>
      <c r="B25883" s="100" t="s">
        <v>7240</v>
      </c>
      <c r="C25883" s="99" t="s">
        <v>7239</v>
      </c>
      <c r="D25883" s="124">
        <v>16263</v>
      </c>
      <c r="E25883" s="157">
        <f>VLOOKUP(D25883,'SOAT LIQ'!$A$87:$C$3416,3,FALSE)</f>
        <v>5</v>
      </c>
      <c r="F25883" t="s">
        <v>21632</v>
      </c>
    </row>
    <row r="25884" spans="1:6" x14ac:dyDescent="0.25">
      <c r="A25884" t="s">
        <v>5922</v>
      </c>
      <c r="B25884" s="100" t="s">
        <v>7242</v>
      </c>
      <c r="C25884" s="99" t="s">
        <v>7241</v>
      </c>
      <c r="D25884" s="124">
        <v>16263</v>
      </c>
      <c r="E25884" s="157">
        <f>VLOOKUP(D25884,'SOAT LIQ'!$A$87:$C$3416,3,FALSE)</f>
        <v>5</v>
      </c>
      <c r="F25884" t="s">
        <v>21632</v>
      </c>
    </row>
    <row r="25885" spans="1:6" x14ac:dyDescent="0.25">
      <c r="A25885" t="s">
        <v>5509</v>
      </c>
      <c r="B25885" s="100" t="s">
        <v>4605</v>
      </c>
      <c r="C25885" s="99" t="s">
        <v>7327</v>
      </c>
      <c r="D25885" s="124">
        <v>17300</v>
      </c>
      <c r="E25885" s="157">
        <f>VLOOKUP(D25885,'SOAT LIQ'!$A$87:$C$3416,3,FALSE)</f>
        <v>3</v>
      </c>
      <c r="F25885" t="s">
        <v>21632</v>
      </c>
    </row>
    <row r="25886" spans="1:6" x14ac:dyDescent="0.25">
      <c r="A25886" t="s">
        <v>6787</v>
      </c>
      <c r="B25886" s="100" t="s">
        <v>7343</v>
      </c>
      <c r="C25886" s="99" t="s">
        <v>7344</v>
      </c>
      <c r="D25886" s="124">
        <v>18102</v>
      </c>
      <c r="E25886" s="157">
        <f>VLOOKUP(D25886,'SOAT LIQ'!$A$87:$C$3416,3,FALSE)</f>
        <v>6</v>
      </c>
      <c r="F25886" t="s">
        <v>21632</v>
      </c>
    </row>
    <row r="25887" spans="1:6" x14ac:dyDescent="0.25">
      <c r="A25887" t="s">
        <v>6787</v>
      </c>
      <c r="B25887" s="100" t="s">
        <v>7483</v>
      </c>
      <c r="C25887" s="99" t="s">
        <v>7480</v>
      </c>
      <c r="D25887" s="124">
        <v>18100</v>
      </c>
      <c r="E25887" s="157">
        <f>VLOOKUP(D25887,'SOAT LIQ'!$A$87:$C$3416,3,FALSE)</f>
        <v>4</v>
      </c>
      <c r="F25887" t="s">
        <v>21632</v>
      </c>
    </row>
    <row r="25888" spans="1:6" x14ac:dyDescent="0.25">
      <c r="A25888" t="s">
        <v>5750</v>
      </c>
      <c r="B25888" s="100" t="s">
        <v>7608</v>
      </c>
      <c r="C25888" s="99" t="s">
        <v>7605</v>
      </c>
      <c r="D25888" s="124">
        <v>6312</v>
      </c>
      <c r="E25888" s="157">
        <f>VLOOKUP(D25888,'SOAT LIQ'!$A$87:$C$3416,3,FALSE)</f>
        <v>11</v>
      </c>
      <c r="F25888" t="s">
        <v>21632</v>
      </c>
    </row>
    <row r="25889" spans="1:6" x14ac:dyDescent="0.25">
      <c r="A25889" t="s">
        <v>5750</v>
      </c>
      <c r="B25889" s="100" t="s">
        <v>7651</v>
      </c>
      <c r="C25889" s="99" t="s">
        <v>7652</v>
      </c>
      <c r="D25889" s="124">
        <v>17400</v>
      </c>
      <c r="E25889" s="157">
        <f>VLOOKUP(D25889,'SOAT LIQ'!$A$87:$C$3416,3,FALSE)</f>
        <v>7</v>
      </c>
      <c r="F25889" t="s">
        <v>21632</v>
      </c>
    </row>
    <row r="25890" spans="1:6" x14ac:dyDescent="0.25">
      <c r="A25890" t="s">
        <v>5142</v>
      </c>
      <c r="B25890" s="100" t="s">
        <v>7665</v>
      </c>
      <c r="C25890" s="99" t="s">
        <v>7664</v>
      </c>
      <c r="D25890" s="124">
        <v>6101</v>
      </c>
      <c r="E25890" s="157">
        <f>VLOOKUP(D25890,'SOAT LIQ'!$A$87:$C$3416,3,FALSE)</f>
        <v>9</v>
      </c>
      <c r="F25890" t="s">
        <v>21632</v>
      </c>
    </row>
    <row r="25891" spans="1:6" x14ac:dyDescent="0.25">
      <c r="A25891" t="s">
        <v>5508</v>
      </c>
      <c r="B25891" s="100" t="s">
        <v>7687</v>
      </c>
      <c r="C25891" s="99" t="s">
        <v>7688</v>
      </c>
      <c r="D25891" s="124">
        <v>6107</v>
      </c>
      <c r="E25891" s="157">
        <f>VLOOKUP(D25891,'SOAT LIQ'!$A$87:$C$3416,3,FALSE)</f>
        <v>13</v>
      </c>
      <c r="F25891" t="s">
        <v>21632</v>
      </c>
    </row>
    <row r="25892" spans="1:6" x14ac:dyDescent="0.25">
      <c r="A25892" t="s">
        <v>5508</v>
      </c>
      <c r="B25892" s="100" t="s">
        <v>7697</v>
      </c>
      <c r="C25892" s="99" t="s">
        <v>7698</v>
      </c>
      <c r="D25892" s="124">
        <v>6107</v>
      </c>
      <c r="E25892" s="157">
        <f>VLOOKUP(D25892,'SOAT LIQ'!$A$87:$C$3416,3,FALSE)</f>
        <v>13</v>
      </c>
      <c r="F25892" t="s">
        <v>21632</v>
      </c>
    </row>
    <row r="25893" spans="1:6" x14ac:dyDescent="0.25">
      <c r="A25893" t="s">
        <v>5508</v>
      </c>
      <c r="B25893" s="100" t="s">
        <v>7699</v>
      </c>
      <c r="C25893" s="99" t="s">
        <v>7686</v>
      </c>
      <c r="D25893" s="124">
        <v>6107</v>
      </c>
      <c r="E25893" s="157">
        <f>VLOOKUP(D25893,'SOAT LIQ'!$A$87:$C$3416,3,FALSE)</f>
        <v>13</v>
      </c>
      <c r="F25893" t="s">
        <v>21632</v>
      </c>
    </row>
    <row r="25894" spans="1:6" x14ac:dyDescent="0.25">
      <c r="A25894" t="s">
        <v>5508</v>
      </c>
      <c r="B25894" s="100" t="s">
        <v>7704</v>
      </c>
      <c r="C25894" s="99" t="s">
        <v>7703</v>
      </c>
      <c r="D25894" s="124">
        <v>6110</v>
      </c>
      <c r="E25894" s="157">
        <f>VLOOKUP(D25894,'SOAT LIQ'!$A$87:$C$3416,3,FALSE)</f>
        <v>12</v>
      </c>
      <c r="F25894" t="s">
        <v>21632</v>
      </c>
    </row>
    <row r="25895" spans="1:6" x14ac:dyDescent="0.25">
      <c r="A25895" t="s">
        <v>5508</v>
      </c>
      <c r="B25895" s="100" t="s">
        <v>7711</v>
      </c>
      <c r="C25895" s="99" t="s">
        <v>7703</v>
      </c>
      <c r="D25895" s="124">
        <v>6110</v>
      </c>
      <c r="E25895" s="157">
        <f>VLOOKUP(D25895,'SOAT LIQ'!$A$87:$C$3416,3,FALSE)</f>
        <v>12</v>
      </c>
      <c r="F25895" t="s">
        <v>21632</v>
      </c>
    </row>
    <row r="25896" spans="1:6" x14ac:dyDescent="0.25">
      <c r="A25896" t="s">
        <v>5508</v>
      </c>
      <c r="B25896" s="100" t="s">
        <v>4914</v>
      </c>
      <c r="C25896" s="99" t="s">
        <v>7728</v>
      </c>
      <c r="D25896" s="124">
        <v>6110</v>
      </c>
      <c r="E25896" s="157">
        <f>VLOOKUP(D25896,'SOAT LIQ'!$A$87:$C$3416,3,FALSE)</f>
        <v>12</v>
      </c>
      <c r="F25896" t="s">
        <v>21632</v>
      </c>
    </row>
    <row r="25897" spans="1:6" x14ac:dyDescent="0.25">
      <c r="A25897" t="s">
        <v>5509</v>
      </c>
      <c r="B25897" s="100" t="s">
        <v>4913</v>
      </c>
      <c r="C25897" s="99" t="s">
        <v>7734</v>
      </c>
      <c r="D25897" s="124">
        <v>6102</v>
      </c>
      <c r="E25897" s="157">
        <f>VLOOKUP(D25897,'SOAT LIQ'!$A$87:$C$3416,3,FALSE)</f>
        <v>4</v>
      </c>
      <c r="F25897" t="s">
        <v>21632</v>
      </c>
    </row>
    <row r="25898" spans="1:6" x14ac:dyDescent="0.25">
      <c r="A25898" t="s">
        <v>5750</v>
      </c>
      <c r="B25898" s="100" t="s">
        <v>7749</v>
      </c>
      <c r="C25898" s="99" t="s">
        <v>7750</v>
      </c>
      <c r="D25898" s="124">
        <v>17405</v>
      </c>
      <c r="E25898" s="157">
        <f>VLOOKUP(D25898,'SOAT LIQ'!$A$87:$C$3416,3,FALSE)</f>
        <v>7</v>
      </c>
      <c r="F25898" t="s">
        <v>21632</v>
      </c>
    </row>
    <row r="25899" spans="1:6" x14ac:dyDescent="0.25">
      <c r="A25899" t="s">
        <v>5508</v>
      </c>
      <c r="B25899" s="100" t="s">
        <v>7775</v>
      </c>
      <c r="C25899" s="99" t="s">
        <v>7776</v>
      </c>
      <c r="D25899" s="124">
        <v>7114</v>
      </c>
      <c r="E25899" s="157">
        <f>VLOOKUP(D25899,'SOAT LIQ'!$A$87:$C$3416,3,FALSE)</f>
        <v>13</v>
      </c>
      <c r="F25899" t="s">
        <v>21632</v>
      </c>
    </row>
    <row r="25900" spans="1:6" x14ac:dyDescent="0.25">
      <c r="A25900" t="s">
        <v>7772</v>
      </c>
      <c r="B25900" s="100" t="s">
        <v>8195</v>
      </c>
      <c r="C25900" s="99" t="s">
        <v>8194</v>
      </c>
      <c r="D25900" s="124">
        <v>5701</v>
      </c>
      <c r="E25900" s="157">
        <f>VLOOKUP(D25900,'SOAT LIQ'!$A$87:$C$3416,3,FALSE)</f>
        <v>12</v>
      </c>
      <c r="F25900" t="s">
        <v>21632</v>
      </c>
    </row>
    <row r="25901" spans="1:6" x14ac:dyDescent="0.25">
      <c r="A25901" t="s">
        <v>5509</v>
      </c>
      <c r="B25901" s="100" t="s">
        <v>8384</v>
      </c>
      <c r="C25901" s="99" t="s">
        <v>8385</v>
      </c>
      <c r="D25901" s="124">
        <v>21501</v>
      </c>
      <c r="E25901" s="157" t="e">
        <f>VLOOKUP(D25901,'SOAT LIQ'!$A$87:$C$3416,3,FALSE)</f>
        <v>#N/A</v>
      </c>
      <c r="F25901" t="s">
        <v>5509</v>
      </c>
    </row>
    <row r="25902" spans="1:6" x14ac:dyDescent="0.25">
      <c r="A25902" t="s">
        <v>5509</v>
      </c>
      <c r="B25902" s="100" t="s">
        <v>8414</v>
      </c>
      <c r="C25902" s="99" t="s">
        <v>8413</v>
      </c>
      <c r="D25902" s="124">
        <v>5401</v>
      </c>
      <c r="E25902" s="157">
        <f>VLOOKUP(D25902,'SOAT LIQ'!$A$87:$C$3416,3,FALSE)</f>
        <v>13</v>
      </c>
      <c r="F25902" t="s">
        <v>21632</v>
      </c>
    </row>
    <row r="25903" spans="1:6" x14ac:dyDescent="0.25">
      <c r="A25903" t="s">
        <v>4339</v>
      </c>
      <c r="B25903" s="100" t="s">
        <v>4769</v>
      </c>
      <c r="C25903" s="99" t="s">
        <v>8426</v>
      </c>
      <c r="D25903" s="124">
        <v>5130</v>
      </c>
      <c r="E25903" s="157">
        <f>VLOOKUP(D25903,'SOAT LIQ'!$A$87:$C$3416,3,FALSE)</f>
        <v>9</v>
      </c>
      <c r="F25903" t="s">
        <v>21632</v>
      </c>
    </row>
    <row r="25904" spans="1:6" x14ac:dyDescent="0.25">
      <c r="A25904" t="s">
        <v>5509</v>
      </c>
      <c r="B25904" s="100" t="s">
        <v>8431</v>
      </c>
      <c r="C25904" s="99" t="s">
        <v>8430</v>
      </c>
      <c r="D25904" s="124">
        <v>5130</v>
      </c>
      <c r="E25904" s="157">
        <f>VLOOKUP(D25904,'SOAT LIQ'!$A$87:$C$3416,3,FALSE)</f>
        <v>9</v>
      </c>
      <c r="F25904" t="s">
        <v>21632</v>
      </c>
    </row>
    <row r="25905" spans="1:6" x14ac:dyDescent="0.25">
      <c r="A25905" t="s">
        <v>4339</v>
      </c>
      <c r="B25905" s="100" t="s">
        <v>8443</v>
      </c>
      <c r="C25905" s="99" t="s">
        <v>8441</v>
      </c>
      <c r="D25905" s="124">
        <v>5130</v>
      </c>
      <c r="E25905" s="157">
        <f>VLOOKUP(D25905,'SOAT LIQ'!$A$87:$C$3416,3,FALSE)</f>
        <v>9</v>
      </c>
      <c r="F25905" t="s">
        <v>21632</v>
      </c>
    </row>
    <row r="25906" spans="1:6" x14ac:dyDescent="0.25">
      <c r="A25906" t="s">
        <v>4339</v>
      </c>
      <c r="B25906" s="100" t="s">
        <v>8485</v>
      </c>
      <c r="C25906" s="99" t="s">
        <v>8473</v>
      </c>
      <c r="D25906" s="124">
        <v>37506</v>
      </c>
      <c r="E25906" s="157" t="e">
        <f>VLOOKUP(D25906,'SOAT LIQ'!$A$87:$C$3416,3,FALSE)</f>
        <v>#N/A</v>
      </c>
      <c r="F25906" t="s">
        <v>21632</v>
      </c>
    </row>
    <row r="25907" spans="1:6" x14ac:dyDescent="0.25">
      <c r="A25907" t="s">
        <v>5509</v>
      </c>
      <c r="B25907" s="100" t="s">
        <v>8691</v>
      </c>
      <c r="C25907" s="99" t="s">
        <v>8690</v>
      </c>
      <c r="D25907" s="124">
        <v>37509</v>
      </c>
      <c r="E25907" s="157" t="e">
        <f>VLOOKUP(D25907,'SOAT LIQ'!$A$87:$C$3416,3,FALSE)</f>
        <v>#N/A</v>
      </c>
      <c r="F25907" t="s">
        <v>5509</v>
      </c>
    </row>
    <row r="25908" spans="1:6" x14ac:dyDescent="0.25">
      <c r="A25908" t="s">
        <v>5508</v>
      </c>
      <c r="B25908" s="100" t="s">
        <v>8709</v>
      </c>
      <c r="C25908" s="99" t="s">
        <v>8710</v>
      </c>
      <c r="D25908" s="124">
        <v>9180</v>
      </c>
      <c r="E25908" s="157">
        <f>VLOOKUP(D25908,'SOAT LIQ'!$A$87:$C$3416,3,FALSE)</f>
        <v>9</v>
      </c>
      <c r="F25908" t="s">
        <v>21632</v>
      </c>
    </row>
    <row r="25909" spans="1:6" x14ac:dyDescent="0.25">
      <c r="A25909" t="s">
        <v>5509</v>
      </c>
      <c r="B25909" s="100" t="s">
        <v>4495</v>
      </c>
      <c r="C25909" s="99" t="s">
        <v>8716</v>
      </c>
      <c r="D25909" s="124">
        <v>17702</v>
      </c>
      <c r="E25909" s="157">
        <f>VLOOKUP(D25909,'SOAT LIQ'!$A$87:$C$3416,3,FALSE)</f>
        <v>4</v>
      </c>
      <c r="F25909" t="s">
        <v>21632</v>
      </c>
    </row>
    <row r="25910" spans="1:6" x14ac:dyDescent="0.25">
      <c r="A25910" t="s">
        <v>5509</v>
      </c>
      <c r="B25910" s="100" t="s">
        <v>4496</v>
      </c>
      <c r="C25910" s="99" t="s">
        <v>8714</v>
      </c>
      <c r="D25910" s="124">
        <v>17703</v>
      </c>
      <c r="E25910" s="157">
        <f>VLOOKUP(D25910,'SOAT LIQ'!$A$87:$C$3416,3,FALSE)</f>
        <v>7</v>
      </c>
      <c r="F25910" t="s">
        <v>21632</v>
      </c>
    </row>
    <row r="25911" spans="1:6" x14ac:dyDescent="0.25">
      <c r="A25911" t="s">
        <v>4339</v>
      </c>
      <c r="B25911" s="100" t="s">
        <v>4500</v>
      </c>
      <c r="C25911" s="99" t="s">
        <v>8782</v>
      </c>
      <c r="D25911" s="124">
        <v>17800</v>
      </c>
      <c r="E25911" s="157">
        <f>VLOOKUP(D25911,'SOAT LIQ'!$A$87:$C$3416,3,FALSE)</f>
        <v>5</v>
      </c>
      <c r="F25911" t="s">
        <v>21632</v>
      </c>
    </row>
    <row r="25912" spans="1:6" x14ac:dyDescent="0.25">
      <c r="A25912" t="s">
        <v>5509</v>
      </c>
      <c r="B25912" s="100" t="s">
        <v>4676</v>
      </c>
      <c r="C25912" s="99" t="s">
        <v>8904</v>
      </c>
      <c r="D25912" s="124">
        <v>6453</v>
      </c>
      <c r="E25912" s="157">
        <f>VLOOKUP(D25912,'SOAT LIQ'!$A$87:$C$3416,3,FALSE)</f>
        <v>12</v>
      </c>
      <c r="F25912" t="s">
        <v>21632</v>
      </c>
    </row>
    <row r="25913" spans="1:6" x14ac:dyDescent="0.25">
      <c r="A25913" t="s">
        <v>5509</v>
      </c>
      <c r="B25913" s="100" t="s">
        <v>9457</v>
      </c>
      <c r="C25913" s="100"/>
      <c r="D25913" s="124">
        <v>17510</v>
      </c>
      <c r="E25913" s="157">
        <f>VLOOKUP(D25913,'SOAT LIQ'!$A$87:$C$3416,3,FALSE)</f>
        <v>8</v>
      </c>
      <c r="F25913" t="s">
        <v>21632</v>
      </c>
    </row>
    <row r="25914" spans="1:6" x14ac:dyDescent="0.25">
      <c r="A25914" t="s">
        <v>5509</v>
      </c>
      <c r="B25914" s="100" t="s">
        <v>4745</v>
      </c>
      <c r="C25914" s="99" t="s">
        <v>8482</v>
      </c>
      <c r="D25914" s="124">
        <v>9185</v>
      </c>
      <c r="E25914" s="157">
        <f>VLOOKUP(D25914,'SOAT LIQ'!$A$87:$C$3416,3,FALSE)</f>
        <v>7</v>
      </c>
      <c r="F25914" t="s">
        <v>21632</v>
      </c>
    </row>
    <row r="25915" spans="1:6" x14ac:dyDescent="0.25">
      <c r="A25915" t="s">
        <v>5508</v>
      </c>
      <c r="B25915" s="100" t="s">
        <v>4267</v>
      </c>
      <c r="C25915" s="99" t="s">
        <v>9900</v>
      </c>
      <c r="D25915" s="124">
        <v>9180</v>
      </c>
      <c r="E25915" s="157">
        <f>VLOOKUP(D25915,'SOAT LIQ'!$A$87:$C$3416,3,FALSE)</f>
        <v>9</v>
      </c>
      <c r="F25915" t="s">
        <v>21632</v>
      </c>
    </row>
    <row r="25916" spans="1:6" x14ac:dyDescent="0.25">
      <c r="A25916" t="s">
        <v>5508</v>
      </c>
      <c r="B25916" s="100" t="s">
        <v>9902</v>
      </c>
      <c r="C25916" s="99" t="s">
        <v>9903</v>
      </c>
      <c r="D25916" s="124">
        <v>9180</v>
      </c>
      <c r="E25916" s="157">
        <f>VLOOKUP(D25916,'SOAT LIQ'!$A$87:$C$3416,3,FALSE)</f>
        <v>9</v>
      </c>
      <c r="F25916" t="s">
        <v>21632</v>
      </c>
    </row>
    <row r="25917" spans="1:6" x14ac:dyDescent="0.25">
      <c r="A25917" t="s">
        <v>5508</v>
      </c>
      <c r="B25917" s="100" t="s">
        <v>9904</v>
      </c>
      <c r="C25917" s="99" t="s">
        <v>9903</v>
      </c>
      <c r="D25917" s="124">
        <v>9180</v>
      </c>
      <c r="E25917" s="157">
        <f>VLOOKUP(D25917,'SOAT LIQ'!$A$87:$C$3416,3,FALSE)</f>
        <v>9</v>
      </c>
      <c r="F25917" t="s">
        <v>21632</v>
      </c>
    </row>
    <row r="25918" spans="1:6" x14ac:dyDescent="0.25">
      <c r="A25918" t="s">
        <v>5508</v>
      </c>
      <c r="B25918" s="100" t="s">
        <v>9906</v>
      </c>
      <c r="C25918" s="99" t="s">
        <v>8710</v>
      </c>
      <c r="D25918" s="124">
        <v>9180</v>
      </c>
      <c r="E25918" s="157">
        <f>VLOOKUP(D25918,'SOAT LIQ'!$A$87:$C$3416,3,FALSE)</f>
        <v>9</v>
      </c>
      <c r="F25918" t="s">
        <v>21632</v>
      </c>
    </row>
    <row r="25919" spans="1:6" x14ac:dyDescent="0.25">
      <c r="A25919" t="s">
        <v>5508</v>
      </c>
      <c r="B25919" s="100" t="s">
        <v>4744</v>
      </c>
      <c r="C25919" s="99" t="s">
        <v>8710</v>
      </c>
      <c r="D25919" s="124">
        <v>21507</v>
      </c>
      <c r="E25919" s="157" t="e">
        <f>VLOOKUP(D25919,'SOAT LIQ'!$A$87:$C$3416,3,FALSE)</f>
        <v>#N/A</v>
      </c>
      <c r="F25919" t="s">
        <v>21632</v>
      </c>
    </row>
    <row r="25920" spans="1:6" x14ac:dyDescent="0.25">
      <c r="A25920" t="s">
        <v>5508</v>
      </c>
      <c r="B25920" s="100" t="s">
        <v>9908</v>
      </c>
      <c r="C25920" s="99" t="s">
        <v>9907</v>
      </c>
      <c r="D25920" s="124">
        <v>9180</v>
      </c>
      <c r="E25920" s="157">
        <f>VLOOKUP(D25920,'SOAT LIQ'!$A$87:$C$3416,3,FALSE)</f>
        <v>9</v>
      </c>
      <c r="F25920" t="s">
        <v>21632</v>
      </c>
    </row>
    <row r="25921" spans="1:6" x14ac:dyDescent="0.25">
      <c r="A25921" t="s">
        <v>5509</v>
      </c>
      <c r="B25921" s="100" t="s">
        <v>9929</v>
      </c>
      <c r="C25921" s="99" t="s">
        <v>9930</v>
      </c>
      <c r="D25921" s="124">
        <v>9104</v>
      </c>
      <c r="E25921" s="157">
        <f>VLOOKUP(D25921,'SOAT LIQ'!$A$87:$C$3416,3,FALSE)</f>
        <v>11</v>
      </c>
      <c r="F25921" t="s">
        <v>21632</v>
      </c>
    </row>
    <row r="25922" spans="1:6" x14ac:dyDescent="0.25">
      <c r="A25922" t="s">
        <v>5750</v>
      </c>
      <c r="B25922" s="100" t="s">
        <v>9974</v>
      </c>
      <c r="C25922" s="100"/>
      <c r="D25922" s="124">
        <v>9144</v>
      </c>
      <c r="E25922" s="157">
        <f>VLOOKUP(D25922,'SOAT LIQ'!$A$87:$C$3416,3,FALSE)</f>
        <v>11</v>
      </c>
      <c r="F25922" t="s">
        <v>21632</v>
      </c>
    </row>
    <row r="25923" spans="1:6" x14ac:dyDescent="0.25">
      <c r="A25923" t="s">
        <v>5750</v>
      </c>
      <c r="B25923" s="100" t="s">
        <v>9977</v>
      </c>
      <c r="C25923" s="99" t="s">
        <v>9976</v>
      </c>
      <c r="D25923" s="124">
        <v>9146</v>
      </c>
      <c r="E25923" s="157">
        <f>VLOOKUP(D25923,'SOAT LIQ'!$A$87:$C$3416,3,FALSE)</f>
        <v>13</v>
      </c>
      <c r="F25923" t="s">
        <v>21632</v>
      </c>
    </row>
    <row r="25924" spans="1:6" x14ac:dyDescent="0.25">
      <c r="A25924" t="s">
        <v>5750</v>
      </c>
      <c r="B25924" s="100" t="s">
        <v>9979</v>
      </c>
      <c r="C25924" s="99" t="s">
        <v>9978</v>
      </c>
      <c r="D25924" s="124">
        <v>9145</v>
      </c>
      <c r="E25924" s="157">
        <f>VLOOKUP(D25924,'SOAT LIQ'!$A$87:$C$3416,3,FALSE)</f>
        <v>12</v>
      </c>
      <c r="F25924" t="s">
        <v>21632</v>
      </c>
    </row>
    <row r="25925" spans="1:6" x14ac:dyDescent="0.25">
      <c r="A25925" t="s">
        <v>5750</v>
      </c>
      <c r="B25925" s="100" t="s">
        <v>10007</v>
      </c>
      <c r="C25925" s="99" t="s">
        <v>10006</v>
      </c>
      <c r="D25925" s="124">
        <v>9162</v>
      </c>
      <c r="E25925" s="157">
        <f>VLOOKUP(D25925,'SOAT LIQ'!$A$87:$C$3416,3,FALSE)</f>
        <v>9</v>
      </c>
      <c r="F25925" t="s">
        <v>21632</v>
      </c>
    </row>
    <row r="25926" spans="1:6" x14ac:dyDescent="0.25">
      <c r="A25926" t="s">
        <v>5509</v>
      </c>
      <c r="B25926" s="100" t="s">
        <v>10033</v>
      </c>
      <c r="C25926" s="99" t="s">
        <v>10034</v>
      </c>
      <c r="D25926" s="124">
        <v>18717</v>
      </c>
      <c r="E25926" s="157">
        <f>VLOOKUP(D25926,'SOAT LIQ'!$A$87:$C$3416,3,FALSE)</f>
        <v>13</v>
      </c>
      <c r="F25926" t="s">
        <v>21632</v>
      </c>
    </row>
    <row r="25927" spans="1:6" x14ac:dyDescent="0.25">
      <c r="A25927" t="s">
        <v>5509</v>
      </c>
      <c r="B25927" s="100" t="s">
        <v>10036</v>
      </c>
      <c r="C25927" s="99" t="s">
        <v>10035</v>
      </c>
      <c r="D25927" s="124">
        <v>21510</v>
      </c>
      <c r="E25927" s="157" t="e">
        <f>VLOOKUP(D25927,'SOAT LIQ'!$A$87:$C$3416,3,FALSE)</f>
        <v>#N/A</v>
      </c>
      <c r="F25927" t="s">
        <v>5509</v>
      </c>
    </row>
    <row r="25928" spans="1:6" x14ac:dyDescent="0.25">
      <c r="A25928" t="s">
        <v>5509</v>
      </c>
      <c r="B25928" s="100" t="s">
        <v>10038</v>
      </c>
      <c r="C25928" s="99" t="s">
        <v>10037</v>
      </c>
      <c r="D25928" s="124">
        <v>9104</v>
      </c>
      <c r="E25928" s="157">
        <f>VLOOKUP(D25928,'SOAT LIQ'!$A$87:$C$3416,3,FALSE)</f>
        <v>11</v>
      </c>
      <c r="F25928" t="s">
        <v>21632</v>
      </c>
    </row>
    <row r="25929" spans="1:6" x14ac:dyDescent="0.25">
      <c r="A25929" t="s">
        <v>5750</v>
      </c>
      <c r="B25929" s="100" t="s">
        <v>10074</v>
      </c>
      <c r="C25929" s="99" t="s">
        <v>10073</v>
      </c>
      <c r="D25929" s="124">
        <v>9210</v>
      </c>
      <c r="E25929" s="157">
        <f>VLOOKUP(D25929,'SOAT LIQ'!$A$87:$C$3416,3,FALSE)</f>
        <v>12</v>
      </c>
      <c r="F25929" t="s">
        <v>21632</v>
      </c>
    </row>
    <row r="25930" spans="1:6" x14ac:dyDescent="0.25">
      <c r="A25930" t="s">
        <v>5750</v>
      </c>
      <c r="B25930" s="100" t="s">
        <v>4117</v>
      </c>
      <c r="C25930" s="99" t="s">
        <v>10277</v>
      </c>
      <c r="D25930" s="124">
        <v>9412</v>
      </c>
      <c r="E25930" s="157">
        <f>VLOOKUP(D25930,'SOAT LIQ'!$A$87:$C$3416,3,FALSE)</f>
        <v>5</v>
      </c>
      <c r="F25930" t="s">
        <v>21632</v>
      </c>
    </row>
    <row r="25931" spans="1:6" x14ac:dyDescent="0.25">
      <c r="A25931" t="s">
        <v>5750</v>
      </c>
      <c r="B25931" s="100" t="s">
        <v>10290</v>
      </c>
      <c r="C25931" s="99" t="s">
        <v>10289</v>
      </c>
      <c r="D25931" s="124">
        <v>9410</v>
      </c>
      <c r="E25931" s="157">
        <f>VLOOKUP(D25931,'SOAT LIQ'!$A$87:$C$3416,3,FALSE)</f>
        <v>5</v>
      </c>
      <c r="F25931" t="s">
        <v>21632</v>
      </c>
    </row>
    <row r="25932" spans="1:6" x14ac:dyDescent="0.25">
      <c r="A25932" t="s">
        <v>5750</v>
      </c>
      <c r="B25932" s="100" t="s">
        <v>4757</v>
      </c>
      <c r="C25932" s="99" t="s">
        <v>10325</v>
      </c>
      <c r="D25932" s="124">
        <v>9411</v>
      </c>
      <c r="E25932" s="157">
        <f>VLOOKUP(D25932,'SOAT LIQ'!$A$87:$C$3416,3,FALSE)</f>
        <v>5</v>
      </c>
      <c r="F25932" t="s">
        <v>21632</v>
      </c>
    </row>
    <row r="25933" spans="1:6" x14ac:dyDescent="0.25">
      <c r="A25933" t="s">
        <v>5750</v>
      </c>
      <c r="B25933" s="100" t="s">
        <v>4758</v>
      </c>
      <c r="C25933" s="99" t="s">
        <v>10034</v>
      </c>
      <c r="D25933" s="124">
        <v>9411</v>
      </c>
      <c r="E25933" s="157">
        <f>VLOOKUP(D25933,'SOAT LIQ'!$A$87:$C$3416,3,FALSE)</f>
        <v>5</v>
      </c>
      <c r="F25933" t="s">
        <v>21632</v>
      </c>
    </row>
    <row r="25934" spans="1:6" x14ac:dyDescent="0.25">
      <c r="A25934" t="s">
        <v>5509</v>
      </c>
      <c r="B25934" s="100" t="s">
        <v>10370</v>
      </c>
      <c r="C25934" s="99" t="s">
        <v>10369</v>
      </c>
      <c r="D25934" s="124">
        <v>21510</v>
      </c>
      <c r="E25934" s="157" t="e">
        <f>VLOOKUP(D25934,'SOAT LIQ'!$A$87:$C$3416,3,FALSE)</f>
        <v>#N/A</v>
      </c>
      <c r="F25934" t="s">
        <v>5509</v>
      </c>
    </row>
    <row r="25935" spans="1:6" x14ac:dyDescent="0.25">
      <c r="A25935" t="s">
        <v>5750</v>
      </c>
      <c r="B25935" s="100" t="s">
        <v>10564</v>
      </c>
      <c r="C25935" s="99" t="s">
        <v>10563</v>
      </c>
      <c r="D25935" s="124">
        <v>9641</v>
      </c>
      <c r="E25935" s="157">
        <f>VLOOKUP(D25935,'SOAT LIQ'!$A$87:$C$3416,3,FALSE)</f>
        <v>9</v>
      </c>
      <c r="F25935" t="s">
        <v>21632</v>
      </c>
    </row>
    <row r="25936" spans="1:6" x14ac:dyDescent="0.25">
      <c r="A25936" t="s">
        <v>5750</v>
      </c>
      <c r="B25936" s="100" t="s">
        <v>4871</v>
      </c>
      <c r="C25936" s="99" t="s">
        <v>10638</v>
      </c>
      <c r="D25936" s="124">
        <v>9827</v>
      </c>
      <c r="E25936" s="157">
        <f>VLOOKUP(D25936,'SOAT LIQ'!$A$87:$C$3416,3,FALSE)</f>
        <v>13</v>
      </c>
      <c r="F25936" t="s">
        <v>21632</v>
      </c>
    </row>
    <row r="25937" spans="1:6" x14ac:dyDescent="0.25">
      <c r="A25937" t="s">
        <v>5750</v>
      </c>
      <c r="B25937" s="100" t="s">
        <v>11074</v>
      </c>
      <c r="C25937" s="99" t="s">
        <v>11075</v>
      </c>
      <c r="D25937" s="124">
        <v>11633</v>
      </c>
      <c r="E25937" s="157">
        <f>VLOOKUP(D25937,'SOAT LIQ'!$A$87:$C$3416,3,FALSE)</f>
        <v>5</v>
      </c>
      <c r="F25937" t="s">
        <v>21632</v>
      </c>
    </row>
    <row r="25938" spans="1:6" x14ac:dyDescent="0.25">
      <c r="A25938" t="s">
        <v>5523</v>
      </c>
      <c r="B25938" s="100" t="s">
        <v>4709</v>
      </c>
      <c r="C25938" s="99" t="s">
        <v>11208</v>
      </c>
      <c r="D25938" s="124">
        <v>16323</v>
      </c>
      <c r="E25938" s="157">
        <f>VLOOKUP(D25938,'SOAT LIQ'!$A$87:$C$3416,3,FALSE)</f>
        <v>7</v>
      </c>
      <c r="F25938" t="s">
        <v>21632</v>
      </c>
    </row>
    <row r="25939" spans="1:6" x14ac:dyDescent="0.25">
      <c r="A25939" t="s">
        <v>5523</v>
      </c>
      <c r="B25939" s="100" t="s">
        <v>4259</v>
      </c>
      <c r="C25939" s="99" t="s">
        <v>11369</v>
      </c>
      <c r="D25939" s="124">
        <v>37203</v>
      </c>
      <c r="E25939" s="157" t="e">
        <f>VLOOKUP(D25939,'SOAT LIQ'!$A$87:$C$3416,3,FALSE)</f>
        <v>#N/A</v>
      </c>
      <c r="F25939" t="s">
        <v>21632</v>
      </c>
    </row>
    <row r="25940" spans="1:6" x14ac:dyDescent="0.25">
      <c r="A25940" t="s">
        <v>5922</v>
      </c>
      <c r="B25940" s="100" t="s">
        <v>11562</v>
      </c>
      <c r="C25940" s="99" t="s">
        <v>11561</v>
      </c>
      <c r="D25940" s="124">
        <v>13145</v>
      </c>
      <c r="E25940" s="157">
        <f>VLOOKUP(D25940,'SOAT LIQ'!$A$87:$C$3416,3,FALSE)</f>
        <v>12</v>
      </c>
      <c r="F25940" t="s">
        <v>21632</v>
      </c>
    </row>
    <row r="25941" spans="1:6" x14ac:dyDescent="0.25">
      <c r="A25941" t="s">
        <v>5922</v>
      </c>
      <c r="B25941" s="100" t="s">
        <v>11566</v>
      </c>
      <c r="C25941" s="99" t="s">
        <v>11565</v>
      </c>
      <c r="D25941" s="124">
        <v>13145</v>
      </c>
      <c r="E25941" s="157">
        <f>VLOOKUP(D25941,'SOAT LIQ'!$A$87:$C$3416,3,FALSE)</f>
        <v>12</v>
      </c>
      <c r="F25941" t="s">
        <v>21632</v>
      </c>
    </row>
    <row r="25942" spans="1:6" x14ac:dyDescent="0.25">
      <c r="A25942" t="s">
        <v>4339</v>
      </c>
      <c r="B25942" s="100" t="s">
        <v>4916</v>
      </c>
      <c r="C25942" s="99" t="s">
        <v>11567</v>
      </c>
      <c r="D25942" s="124">
        <v>13620</v>
      </c>
      <c r="E25942" s="157">
        <f>VLOOKUP(D25942,'SOAT LIQ'!$A$87:$C$3416,3,FALSE)</f>
        <v>6</v>
      </c>
      <c r="F25942" t="s">
        <v>21632</v>
      </c>
    </row>
    <row r="25943" spans="1:6" x14ac:dyDescent="0.25">
      <c r="A25943" t="s">
        <v>5922</v>
      </c>
      <c r="B25943" s="100" t="s">
        <v>11573</v>
      </c>
      <c r="C25943" s="99" t="s">
        <v>11572</v>
      </c>
      <c r="D25943" s="124">
        <v>13146</v>
      </c>
      <c r="E25943" s="157">
        <f>VLOOKUP(D25943,'SOAT LIQ'!$A$87:$C$3416,3,FALSE)</f>
        <v>8</v>
      </c>
      <c r="F25943" t="s">
        <v>21632</v>
      </c>
    </row>
    <row r="25944" spans="1:6" x14ac:dyDescent="0.25">
      <c r="A25944" t="s">
        <v>5922</v>
      </c>
      <c r="B25944" s="100" t="s">
        <v>11578</v>
      </c>
      <c r="C25944" s="99" t="s">
        <v>11577</v>
      </c>
      <c r="D25944" s="124">
        <v>13244</v>
      </c>
      <c r="E25944" s="157">
        <f>VLOOKUP(D25944,'SOAT LIQ'!$A$87:$C$3416,3,FALSE)</f>
        <v>8</v>
      </c>
      <c r="F25944" t="s">
        <v>21632</v>
      </c>
    </row>
    <row r="25945" spans="1:6" x14ac:dyDescent="0.25">
      <c r="A25945" t="s">
        <v>5922</v>
      </c>
      <c r="B25945" s="100" t="s">
        <v>11582</v>
      </c>
      <c r="C25945" s="99" t="s">
        <v>11581</v>
      </c>
      <c r="D25945" s="124">
        <v>14113</v>
      </c>
      <c r="E25945" s="157">
        <f>VLOOKUP(D25945,'SOAT LIQ'!$A$87:$C$3416,3,FALSE)</f>
        <v>11</v>
      </c>
      <c r="F25945" t="s">
        <v>21632</v>
      </c>
    </row>
    <row r="25946" spans="1:6" x14ac:dyDescent="0.25">
      <c r="A25946" t="s">
        <v>5922</v>
      </c>
      <c r="B25946" s="100" t="s">
        <v>11588</v>
      </c>
      <c r="C25946" s="99" t="s">
        <v>11587</v>
      </c>
      <c r="D25946" s="124">
        <v>13444</v>
      </c>
      <c r="E25946" s="157">
        <f>VLOOKUP(D25946,'SOAT LIQ'!$A$87:$C$3416,3,FALSE)</f>
        <v>9</v>
      </c>
      <c r="F25946" t="s">
        <v>21632</v>
      </c>
    </row>
    <row r="25947" spans="1:6" x14ac:dyDescent="0.25">
      <c r="A25947" t="s">
        <v>5922</v>
      </c>
      <c r="B25947" s="100" t="s">
        <v>11592</v>
      </c>
      <c r="C25947" s="99" t="s">
        <v>11591</v>
      </c>
      <c r="D25947" s="124">
        <v>13445</v>
      </c>
      <c r="E25947" s="157">
        <f>VLOOKUP(D25947,'SOAT LIQ'!$A$87:$C$3416,3,FALSE)</f>
        <v>6</v>
      </c>
      <c r="F25947" t="s">
        <v>21632</v>
      </c>
    </row>
    <row r="25948" spans="1:6" x14ac:dyDescent="0.25">
      <c r="A25948" t="s">
        <v>5922</v>
      </c>
      <c r="B25948" s="100" t="s">
        <v>11596</v>
      </c>
      <c r="C25948" s="99" t="s">
        <v>11595</v>
      </c>
      <c r="D25948" s="124">
        <v>13548</v>
      </c>
      <c r="E25948" s="157">
        <f>VLOOKUP(D25948,'SOAT LIQ'!$A$87:$C$3416,3,FALSE)</f>
        <v>8</v>
      </c>
      <c r="F25948" t="s">
        <v>21632</v>
      </c>
    </row>
    <row r="25949" spans="1:6" x14ac:dyDescent="0.25">
      <c r="A25949" t="s">
        <v>5922</v>
      </c>
      <c r="B25949" s="100" t="s">
        <v>11610</v>
      </c>
      <c r="C25949" s="99" t="s">
        <v>11609</v>
      </c>
      <c r="D25949" s="124">
        <v>14113</v>
      </c>
      <c r="E25949" s="157">
        <f>VLOOKUP(D25949,'SOAT LIQ'!$A$87:$C$3416,3,FALSE)</f>
        <v>11</v>
      </c>
      <c r="F25949" t="s">
        <v>21632</v>
      </c>
    </row>
    <row r="25950" spans="1:6" x14ac:dyDescent="0.25">
      <c r="A25950" t="s">
        <v>5922</v>
      </c>
      <c r="B25950" s="100" t="s">
        <v>11614</v>
      </c>
      <c r="C25950" s="99" t="s">
        <v>11613</v>
      </c>
      <c r="D25950" s="124">
        <v>13343</v>
      </c>
      <c r="E25950" s="157">
        <f>VLOOKUP(D25950,'SOAT LIQ'!$A$87:$C$3416,3,FALSE)</f>
        <v>12</v>
      </c>
      <c r="F25950" t="s">
        <v>21632</v>
      </c>
    </row>
    <row r="25951" spans="1:6" x14ac:dyDescent="0.25">
      <c r="A25951" t="s">
        <v>5922</v>
      </c>
      <c r="B25951" s="100" t="s">
        <v>11615</v>
      </c>
      <c r="C25951" s="99" t="s">
        <v>11616</v>
      </c>
      <c r="D25951" s="124">
        <v>13641</v>
      </c>
      <c r="E25951" s="157">
        <f>VLOOKUP(D25951,'SOAT LIQ'!$A$87:$C$3416,3,FALSE)</f>
        <v>12</v>
      </c>
      <c r="F25951" t="s">
        <v>21632</v>
      </c>
    </row>
    <row r="25952" spans="1:6" x14ac:dyDescent="0.25">
      <c r="A25952" t="s">
        <v>5922</v>
      </c>
      <c r="B25952" s="100" t="s">
        <v>11617</v>
      </c>
      <c r="C25952" s="99" t="s">
        <v>11616</v>
      </c>
      <c r="D25952" s="124">
        <v>13641</v>
      </c>
      <c r="E25952" s="157">
        <f>VLOOKUP(D25952,'SOAT LIQ'!$A$87:$C$3416,3,FALSE)</f>
        <v>12</v>
      </c>
      <c r="F25952" t="s">
        <v>21632</v>
      </c>
    </row>
    <row r="25953" spans="1:6" x14ac:dyDescent="0.25">
      <c r="A25953" t="s">
        <v>5922</v>
      </c>
      <c r="B25953" s="100" t="s">
        <v>11619</v>
      </c>
      <c r="C25953" s="99" t="s">
        <v>11618</v>
      </c>
      <c r="D25953" s="124">
        <v>13641</v>
      </c>
      <c r="E25953" s="157">
        <f>VLOOKUP(D25953,'SOAT LIQ'!$A$87:$C$3416,3,FALSE)</f>
        <v>12</v>
      </c>
      <c r="F25953" t="s">
        <v>21632</v>
      </c>
    </row>
    <row r="25954" spans="1:6" x14ac:dyDescent="0.25">
      <c r="A25954" t="s">
        <v>5523</v>
      </c>
      <c r="B25954" s="100" t="s">
        <v>11980</v>
      </c>
      <c r="C25954" s="99" t="s">
        <v>11981</v>
      </c>
      <c r="D25954" s="124">
        <v>14120</v>
      </c>
      <c r="E25954" s="157">
        <f>VLOOKUP(D25954,'SOAT LIQ'!$A$87:$C$3416,3,FALSE)</f>
        <v>8</v>
      </c>
      <c r="F25954" t="s">
        <v>21632</v>
      </c>
    </row>
    <row r="25955" spans="1:6" x14ac:dyDescent="0.25">
      <c r="A25955" t="s">
        <v>5523</v>
      </c>
      <c r="B25955" s="100" t="s">
        <v>13376</v>
      </c>
      <c r="C25955" s="99" t="s">
        <v>13375</v>
      </c>
      <c r="D25955" s="124">
        <v>14254</v>
      </c>
      <c r="E25955" s="157">
        <f>VLOOKUP(D25955,'SOAT LIQ'!$A$87:$C$3416,3,FALSE)</f>
        <v>4</v>
      </c>
      <c r="F25955" t="s">
        <v>21632</v>
      </c>
    </row>
    <row r="25956" spans="1:6" x14ac:dyDescent="0.25">
      <c r="A25956" t="s">
        <v>5922</v>
      </c>
      <c r="B25956" s="100" t="s">
        <v>13394</v>
      </c>
      <c r="C25956" s="99" t="s">
        <v>13393</v>
      </c>
      <c r="D25956" s="124">
        <v>14204</v>
      </c>
      <c r="E25956" s="157">
        <f>VLOOKUP(D25956,'SOAT LIQ'!$A$87:$C$3416,3,FALSE)</f>
        <v>6</v>
      </c>
      <c r="F25956" t="s">
        <v>21632</v>
      </c>
    </row>
    <row r="25957" spans="1:6" x14ac:dyDescent="0.25">
      <c r="A25957" t="s">
        <v>5523</v>
      </c>
      <c r="B25957" s="100" t="s">
        <v>13395</v>
      </c>
      <c r="C25957" s="99" t="s">
        <v>13371</v>
      </c>
      <c r="D25957" s="124">
        <v>13823</v>
      </c>
      <c r="E25957" s="157">
        <f>VLOOKUP(D25957,'SOAT LIQ'!$A$87:$C$3416,3,FALSE)</f>
        <v>6</v>
      </c>
      <c r="F25957" t="s">
        <v>21632</v>
      </c>
    </row>
    <row r="25958" spans="1:6" x14ac:dyDescent="0.25">
      <c r="A25958" t="s">
        <v>5523</v>
      </c>
      <c r="B25958" s="100" t="s">
        <v>13397</v>
      </c>
      <c r="C25958" s="99" t="s">
        <v>13396</v>
      </c>
      <c r="D25958" s="124">
        <v>13826</v>
      </c>
      <c r="E25958" s="157">
        <f>VLOOKUP(D25958,'SOAT LIQ'!$A$87:$C$3416,3,FALSE)</f>
        <v>6</v>
      </c>
      <c r="F25958" t="s">
        <v>21632</v>
      </c>
    </row>
    <row r="25959" spans="1:6" x14ac:dyDescent="0.25">
      <c r="A25959" t="s">
        <v>5523</v>
      </c>
      <c r="B25959" s="100" t="s">
        <v>13405</v>
      </c>
      <c r="C25959" s="99" t="s">
        <v>13404</v>
      </c>
      <c r="D25959" s="124">
        <v>14340</v>
      </c>
      <c r="E25959" s="157">
        <f>VLOOKUP(D25959,'SOAT LIQ'!$A$87:$C$3416,3,FALSE)</f>
        <v>7</v>
      </c>
      <c r="F25959" t="s">
        <v>21632</v>
      </c>
    </row>
    <row r="25960" spans="1:6" x14ac:dyDescent="0.25">
      <c r="A25960" t="s">
        <v>5523</v>
      </c>
      <c r="B25960" s="100" t="s">
        <v>13432</v>
      </c>
      <c r="C25960" s="99" t="s">
        <v>13431</v>
      </c>
      <c r="D25960" s="124">
        <v>13833</v>
      </c>
      <c r="E25960" s="157">
        <f>VLOOKUP(D25960,'SOAT LIQ'!$A$87:$C$3416,3,FALSE)</f>
        <v>8</v>
      </c>
      <c r="F25960" t="s">
        <v>21632</v>
      </c>
    </row>
    <row r="25961" spans="1:6" x14ac:dyDescent="0.25">
      <c r="A25961" t="s">
        <v>5523</v>
      </c>
      <c r="B25961" s="100" t="s">
        <v>4680</v>
      </c>
      <c r="C25961" s="99" t="s">
        <v>13468</v>
      </c>
      <c r="D25961" s="124">
        <v>14513</v>
      </c>
      <c r="E25961" s="157">
        <f>VLOOKUP(D25961,'SOAT LIQ'!$A$87:$C$3416,3,FALSE)</f>
        <v>12</v>
      </c>
      <c r="F25961" t="s">
        <v>21632</v>
      </c>
    </row>
    <row r="25962" spans="1:6" x14ac:dyDescent="0.25">
      <c r="A25962" t="s">
        <v>5523</v>
      </c>
      <c r="B25962" s="100" t="s">
        <v>13512</v>
      </c>
      <c r="C25962" s="99" t="s">
        <v>13511</v>
      </c>
      <c r="D25962" s="124">
        <v>37201</v>
      </c>
      <c r="E25962" s="157" t="e">
        <f>VLOOKUP(D25962,'SOAT LIQ'!$A$87:$C$3416,3,FALSE)</f>
        <v>#N/A</v>
      </c>
      <c r="F25962" t="s">
        <v>21632</v>
      </c>
    </row>
    <row r="25963" spans="1:6" x14ac:dyDescent="0.25">
      <c r="A25963" t="s">
        <v>5796</v>
      </c>
      <c r="B25963" s="100" t="s">
        <v>13733</v>
      </c>
      <c r="C25963" s="99" t="s">
        <v>13732</v>
      </c>
      <c r="D25963" s="124">
        <v>14180</v>
      </c>
      <c r="E25963" s="157">
        <f>VLOOKUP(D25963,'SOAT LIQ'!$A$87:$C$3416,3,FALSE)</f>
        <v>5</v>
      </c>
      <c r="F25963" t="s">
        <v>21632</v>
      </c>
    </row>
    <row r="25964" spans="1:6" x14ac:dyDescent="0.25">
      <c r="A25964" t="s">
        <v>5796</v>
      </c>
      <c r="B25964" s="100" t="s">
        <v>13754</v>
      </c>
      <c r="C25964" s="99" t="s">
        <v>13755</v>
      </c>
      <c r="D25964" s="124">
        <v>13592</v>
      </c>
      <c r="E25964" s="157">
        <f>VLOOKUP(D25964,'SOAT LIQ'!$A$87:$C$3416,3,FALSE)</f>
        <v>4</v>
      </c>
      <c r="F25964" t="s">
        <v>21632</v>
      </c>
    </row>
    <row r="25965" spans="1:6" x14ac:dyDescent="0.25">
      <c r="A25965" t="s">
        <v>5796</v>
      </c>
      <c r="B25965" s="100" t="s">
        <v>13765</v>
      </c>
      <c r="C25965" s="99" t="s">
        <v>13764</v>
      </c>
      <c r="D25965" s="124">
        <v>13590</v>
      </c>
      <c r="E25965" s="157">
        <f>VLOOKUP(D25965,'SOAT LIQ'!$A$87:$C$3416,3,FALSE)</f>
        <v>8</v>
      </c>
      <c r="F25965" t="s">
        <v>21632</v>
      </c>
    </row>
    <row r="25966" spans="1:6" x14ac:dyDescent="0.25">
      <c r="A25966" t="s">
        <v>5796</v>
      </c>
      <c r="B25966" s="100" t="s">
        <v>4082</v>
      </c>
      <c r="C25966" s="99" t="s">
        <v>13768</v>
      </c>
      <c r="D25966" s="124">
        <v>13480</v>
      </c>
      <c r="E25966" s="157">
        <f>VLOOKUP(D25966,'SOAT LIQ'!$A$87:$C$3416,3,FALSE)</f>
        <v>9</v>
      </c>
      <c r="F25966" t="s">
        <v>21632</v>
      </c>
    </row>
    <row r="25967" spans="1:6" x14ac:dyDescent="0.25">
      <c r="A25967" t="s">
        <v>5796</v>
      </c>
      <c r="B25967" s="100" t="s">
        <v>13796</v>
      </c>
      <c r="C25967" s="99" t="s">
        <v>13795</v>
      </c>
      <c r="D25967" s="124">
        <v>13441</v>
      </c>
      <c r="E25967" s="157">
        <f>VLOOKUP(D25967,'SOAT LIQ'!$A$87:$C$3416,3,FALSE)</f>
        <v>8</v>
      </c>
      <c r="F25967" t="s">
        <v>21632</v>
      </c>
    </row>
    <row r="25968" spans="1:6" x14ac:dyDescent="0.25">
      <c r="A25968" t="s">
        <v>5796</v>
      </c>
      <c r="B25968" s="100" t="s">
        <v>13798</v>
      </c>
      <c r="C25968" s="99" t="s">
        <v>13797</v>
      </c>
      <c r="D25968" s="124">
        <v>13543</v>
      </c>
      <c r="E25968" s="157">
        <f>VLOOKUP(D25968,'SOAT LIQ'!$A$87:$C$3416,3,FALSE)</f>
        <v>8</v>
      </c>
      <c r="F25968" t="s">
        <v>21632</v>
      </c>
    </row>
    <row r="25969" spans="1:6" x14ac:dyDescent="0.25">
      <c r="A25969" t="s">
        <v>5796</v>
      </c>
      <c r="B25969" s="100" t="s">
        <v>13800</v>
      </c>
      <c r="C25969" s="99" t="s">
        <v>13799</v>
      </c>
      <c r="D25969" s="124">
        <v>13544</v>
      </c>
      <c r="E25969" s="157">
        <f>VLOOKUP(D25969,'SOAT LIQ'!$A$87:$C$3416,3,FALSE)</f>
        <v>5</v>
      </c>
      <c r="F25969" t="s">
        <v>21632</v>
      </c>
    </row>
    <row r="25970" spans="1:6" x14ac:dyDescent="0.25">
      <c r="A25970" t="s">
        <v>5509</v>
      </c>
      <c r="B25970" s="100" t="s">
        <v>13841</v>
      </c>
      <c r="C25970" s="99" t="s">
        <v>13840</v>
      </c>
      <c r="D25970" s="124">
        <v>17910</v>
      </c>
      <c r="E25970" s="157">
        <f>VLOOKUP(D25970,'SOAT LIQ'!$A$87:$C$3416,3,FALSE)</f>
        <v>4</v>
      </c>
      <c r="F25970" t="s">
        <v>21632</v>
      </c>
    </row>
    <row r="25971" spans="1:6" x14ac:dyDescent="0.25">
      <c r="A25971" t="s">
        <v>4339</v>
      </c>
      <c r="B25971" s="100" t="s">
        <v>13855</v>
      </c>
      <c r="C25971" s="99" t="s">
        <v>13856</v>
      </c>
      <c r="D25971" s="124">
        <v>10116</v>
      </c>
      <c r="E25971" s="157">
        <f>VLOOKUP(D25971,'SOAT LIQ'!$A$87:$C$3416,3,FALSE)</f>
        <v>9</v>
      </c>
      <c r="F25971" t="s">
        <v>21632</v>
      </c>
    </row>
    <row r="25972" spans="1:6" x14ac:dyDescent="0.25">
      <c r="A25972" t="s">
        <v>5773</v>
      </c>
      <c r="B25972" s="100" t="s">
        <v>13857</v>
      </c>
      <c r="C25972" s="99" t="s">
        <v>13856</v>
      </c>
      <c r="D25972" s="124">
        <v>10116</v>
      </c>
      <c r="E25972" s="157">
        <f>VLOOKUP(D25972,'SOAT LIQ'!$A$87:$C$3416,3,FALSE)</f>
        <v>9</v>
      </c>
      <c r="F25972" t="s">
        <v>21632</v>
      </c>
    </row>
    <row r="25973" spans="1:6" x14ac:dyDescent="0.25">
      <c r="A25973" t="s">
        <v>5796</v>
      </c>
      <c r="B25973" s="100" t="s">
        <v>13979</v>
      </c>
      <c r="C25973" s="99" t="s">
        <v>13980</v>
      </c>
      <c r="D25973" s="124">
        <v>15103</v>
      </c>
      <c r="E25973" s="157">
        <f>VLOOKUP(D25973,'SOAT LIQ'!$A$87:$C$3416,3,FALSE)</f>
        <v>7</v>
      </c>
      <c r="F25973" t="s">
        <v>21632</v>
      </c>
    </row>
    <row r="25974" spans="1:6" x14ac:dyDescent="0.25">
      <c r="A25974" t="s">
        <v>5796</v>
      </c>
      <c r="B25974" s="100" t="s">
        <v>13981</v>
      </c>
      <c r="C25974" s="99" t="s">
        <v>13982</v>
      </c>
      <c r="D25974" s="124">
        <v>15103</v>
      </c>
      <c r="E25974" s="157">
        <f>VLOOKUP(D25974,'SOAT LIQ'!$A$87:$C$3416,3,FALSE)</f>
        <v>7</v>
      </c>
      <c r="F25974" t="s">
        <v>21632</v>
      </c>
    </row>
    <row r="25975" spans="1:6" x14ac:dyDescent="0.25">
      <c r="A25975" t="s">
        <v>5796</v>
      </c>
      <c r="B25975" s="100" t="s">
        <v>13983</v>
      </c>
      <c r="C25975" s="99" t="s">
        <v>13982</v>
      </c>
      <c r="D25975" s="124">
        <v>15103</v>
      </c>
      <c r="E25975" s="157">
        <f>VLOOKUP(D25975,'SOAT LIQ'!$A$87:$C$3416,3,FALSE)</f>
        <v>7</v>
      </c>
      <c r="F25975" t="s">
        <v>21632</v>
      </c>
    </row>
    <row r="25976" spans="1:6" x14ac:dyDescent="0.25">
      <c r="A25976" t="s">
        <v>5796</v>
      </c>
      <c r="B25976" s="100" t="s">
        <v>13984</v>
      </c>
      <c r="C25976" s="99" t="s">
        <v>13985</v>
      </c>
      <c r="D25976" s="124">
        <v>15103</v>
      </c>
      <c r="E25976" s="157">
        <f>VLOOKUP(D25976,'SOAT LIQ'!$A$87:$C$3416,3,FALSE)</f>
        <v>7</v>
      </c>
      <c r="F25976" t="s">
        <v>21632</v>
      </c>
    </row>
    <row r="25977" spans="1:6" x14ac:dyDescent="0.25">
      <c r="A25977" t="s">
        <v>5922</v>
      </c>
      <c r="B25977" s="100" t="s">
        <v>14063</v>
      </c>
      <c r="C25977" s="99" t="s">
        <v>14062</v>
      </c>
      <c r="D25977" s="124">
        <v>15105</v>
      </c>
      <c r="E25977" s="157">
        <f>VLOOKUP(D25977,'SOAT LIQ'!$A$87:$C$3416,3,FALSE)</f>
        <v>5</v>
      </c>
      <c r="F25977" t="s">
        <v>21632</v>
      </c>
    </row>
    <row r="25978" spans="1:6" x14ac:dyDescent="0.25">
      <c r="A25978" t="s">
        <v>5922</v>
      </c>
      <c r="B25978" s="100" t="s">
        <v>14065</v>
      </c>
      <c r="C25978" s="99" t="s">
        <v>14064</v>
      </c>
      <c r="D25978" s="124">
        <v>15105</v>
      </c>
      <c r="E25978" s="157">
        <f>VLOOKUP(D25978,'SOAT LIQ'!$A$87:$C$3416,3,FALSE)</f>
        <v>5</v>
      </c>
      <c r="F25978" t="s">
        <v>21632</v>
      </c>
    </row>
    <row r="25979" spans="1:6" x14ac:dyDescent="0.25">
      <c r="A25979" t="s">
        <v>5922</v>
      </c>
      <c r="B25979" s="100" t="s">
        <v>14067</v>
      </c>
      <c r="C25979" s="99" t="s">
        <v>14066</v>
      </c>
      <c r="D25979" s="124">
        <v>15105</v>
      </c>
      <c r="E25979" s="157">
        <f>VLOOKUP(D25979,'SOAT LIQ'!$A$87:$C$3416,3,FALSE)</f>
        <v>5</v>
      </c>
      <c r="F25979" t="s">
        <v>21632</v>
      </c>
    </row>
    <row r="25980" spans="1:6" x14ac:dyDescent="0.25">
      <c r="A25980" t="s">
        <v>5922</v>
      </c>
      <c r="B25980" s="100" t="s">
        <v>14069</v>
      </c>
      <c r="C25980" s="99" t="s">
        <v>14068</v>
      </c>
      <c r="D25980" s="124">
        <v>15105</v>
      </c>
      <c r="E25980" s="157">
        <f>VLOOKUP(D25980,'SOAT LIQ'!$A$87:$C$3416,3,FALSE)</f>
        <v>5</v>
      </c>
      <c r="F25980" t="s">
        <v>21632</v>
      </c>
    </row>
    <row r="25981" spans="1:6" x14ac:dyDescent="0.25">
      <c r="A25981" t="s">
        <v>5922</v>
      </c>
      <c r="B25981" s="100" t="s">
        <v>14073</v>
      </c>
      <c r="C25981" s="99" t="s">
        <v>14072</v>
      </c>
      <c r="D25981" s="124">
        <v>15108</v>
      </c>
      <c r="E25981" s="157">
        <f>VLOOKUP(D25981,'SOAT LIQ'!$A$87:$C$3416,3,FALSE)</f>
        <v>8</v>
      </c>
      <c r="F25981" t="s">
        <v>21632</v>
      </c>
    </row>
    <row r="25982" spans="1:6" x14ac:dyDescent="0.25">
      <c r="A25982" t="s">
        <v>5922</v>
      </c>
      <c r="B25982" s="100" t="s">
        <v>14075</v>
      </c>
      <c r="C25982" s="99" t="s">
        <v>14074</v>
      </c>
      <c r="D25982" s="124">
        <v>15202</v>
      </c>
      <c r="E25982" s="157">
        <f>VLOOKUP(D25982,'SOAT LIQ'!$A$87:$C$3416,3,FALSE)</f>
        <v>4</v>
      </c>
      <c r="F25982" t="s">
        <v>21632</v>
      </c>
    </row>
    <row r="25983" spans="1:6" x14ac:dyDescent="0.25">
      <c r="A25983" t="s">
        <v>5922</v>
      </c>
      <c r="B25983" s="100" t="s">
        <v>14077</v>
      </c>
      <c r="C25983" s="99" t="s">
        <v>14076</v>
      </c>
      <c r="D25983" s="124">
        <v>15202</v>
      </c>
      <c r="E25983" s="157">
        <f>VLOOKUP(D25983,'SOAT LIQ'!$A$87:$C$3416,3,FALSE)</f>
        <v>4</v>
      </c>
      <c r="F25983" t="s">
        <v>21632</v>
      </c>
    </row>
    <row r="25984" spans="1:6" x14ac:dyDescent="0.25">
      <c r="A25984" t="s">
        <v>5922</v>
      </c>
      <c r="B25984" s="100" t="s">
        <v>14079</v>
      </c>
      <c r="C25984" s="99" t="s">
        <v>14078</v>
      </c>
      <c r="D25984" s="124">
        <v>15202</v>
      </c>
      <c r="E25984" s="157">
        <f>VLOOKUP(D25984,'SOAT LIQ'!$A$87:$C$3416,3,FALSE)</f>
        <v>4</v>
      </c>
      <c r="F25984" t="s">
        <v>21632</v>
      </c>
    </row>
    <row r="25985" spans="1:6" x14ac:dyDescent="0.25">
      <c r="A25985" t="s">
        <v>5922</v>
      </c>
      <c r="B25985" s="100" t="s">
        <v>14081</v>
      </c>
      <c r="C25985" s="99" t="s">
        <v>14080</v>
      </c>
      <c r="D25985" s="124">
        <v>15203</v>
      </c>
      <c r="E25985" s="157">
        <f>VLOOKUP(D25985,'SOAT LIQ'!$A$87:$C$3416,3,FALSE)</f>
        <v>8</v>
      </c>
      <c r="F25985" t="s">
        <v>21632</v>
      </c>
    </row>
    <row r="25986" spans="1:6" x14ac:dyDescent="0.25">
      <c r="A25986" t="s">
        <v>5922</v>
      </c>
      <c r="B25986" s="100" t="s">
        <v>14083</v>
      </c>
      <c r="C25986" s="99" t="s">
        <v>14082</v>
      </c>
      <c r="D25986" s="124">
        <v>15202</v>
      </c>
      <c r="E25986" s="157">
        <f>VLOOKUP(D25986,'SOAT LIQ'!$A$87:$C$3416,3,FALSE)</f>
        <v>4</v>
      </c>
      <c r="F25986" t="s">
        <v>21632</v>
      </c>
    </row>
    <row r="25987" spans="1:6" x14ac:dyDescent="0.25">
      <c r="A25987" t="s">
        <v>11060</v>
      </c>
      <c r="B25987" s="100" t="s">
        <v>14113</v>
      </c>
      <c r="C25987" s="99" t="s">
        <v>14114</v>
      </c>
      <c r="D25987" s="124">
        <v>15230</v>
      </c>
      <c r="E25987" s="157">
        <f>VLOOKUP(D25987,'SOAT LIQ'!$A$87:$C$3416,3,FALSE)</f>
        <v>6</v>
      </c>
      <c r="F25987" t="s">
        <v>21632</v>
      </c>
    </row>
    <row r="25988" spans="1:6" x14ac:dyDescent="0.25">
      <c r="A25988" t="s">
        <v>11060</v>
      </c>
      <c r="B25988" s="100" t="s">
        <v>14117</v>
      </c>
      <c r="C25988" s="99" t="s">
        <v>14116</v>
      </c>
      <c r="D25988" s="124">
        <v>15230</v>
      </c>
      <c r="E25988" s="157">
        <f>VLOOKUP(D25988,'SOAT LIQ'!$A$87:$C$3416,3,FALSE)</f>
        <v>6</v>
      </c>
      <c r="F25988" t="s">
        <v>21632</v>
      </c>
    </row>
    <row r="25989" spans="1:6" x14ac:dyDescent="0.25">
      <c r="A25989" t="s">
        <v>5750</v>
      </c>
      <c r="B25989" s="100" t="s">
        <v>14203</v>
      </c>
      <c r="C25989" s="99" t="s">
        <v>14202</v>
      </c>
      <c r="D25989" s="124">
        <v>14502</v>
      </c>
      <c r="E25989" s="157">
        <f>VLOOKUP(D25989,'SOAT LIQ'!$A$87:$C$3416,3,FALSE)</f>
        <v>7</v>
      </c>
      <c r="F25989" t="s">
        <v>21632</v>
      </c>
    </row>
    <row r="25990" spans="1:6" x14ac:dyDescent="0.25">
      <c r="A25990" t="s">
        <v>5750</v>
      </c>
      <c r="B25990" s="100" t="s">
        <v>14209</v>
      </c>
      <c r="C25990" s="99" t="s">
        <v>14208</v>
      </c>
      <c r="D25990" s="124">
        <v>14502</v>
      </c>
      <c r="E25990" s="157">
        <f>VLOOKUP(D25990,'SOAT LIQ'!$A$87:$C$3416,3,FALSE)</f>
        <v>7</v>
      </c>
      <c r="F25990" t="s">
        <v>21632</v>
      </c>
    </row>
    <row r="25991" spans="1:6" x14ac:dyDescent="0.25">
      <c r="A25991" t="s">
        <v>5509</v>
      </c>
      <c r="B25991" s="100" t="s">
        <v>14511</v>
      </c>
      <c r="C25991" s="99" t="s">
        <v>14512</v>
      </c>
      <c r="D25991" s="124">
        <v>21323</v>
      </c>
      <c r="E25991" s="157" t="e">
        <f>VLOOKUP(D25991,'SOAT LIQ'!$A$87:$C$3416,3,FALSE)</f>
        <v>#N/A</v>
      </c>
      <c r="F25991" t="s">
        <v>5509</v>
      </c>
    </row>
    <row r="25992" spans="1:6" x14ac:dyDescent="0.25">
      <c r="A25992" t="s">
        <v>8089</v>
      </c>
      <c r="B25992" s="100" t="s">
        <v>14686</v>
      </c>
      <c r="C25992" s="99" t="s">
        <v>14679</v>
      </c>
      <c r="D25992" s="124">
        <v>31121</v>
      </c>
      <c r="E25992" s="157" t="e">
        <f>VLOOKUP(D25992,'SOAT LIQ'!$A$87:$C$3416,3,FALSE)</f>
        <v>#N/A</v>
      </c>
    </row>
    <row r="25993" spans="1:6" x14ac:dyDescent="0.25">
      <c r="A25993" t="s">
        <v>8089</v>
      </c>
      <c r="B25993" s="100" t="s">
        <v>14806</v>
      </c>
      <c r="C25993" s="99" t="s">
        <v>14807</v>
      </c>
      <c r="D25993" s="124">
        <v>31214</v>
      </c>
      <c r="E25993" s="157" t="e">
        <f>VLOOKUP(D25993,'SOAT LIQ'!$A$87:$C$3416,3,FALSE)</f>
        <v>#N/A</v>
      </c>
    </row>
    <row r="25994" spans="1:6" x14ac:dyDescent="0.25">
      <c r="A25994" t="s">
        <v>8501</v>
      </c>
      <c r="B25994" s="100" t="s">
        <v>15164</v>
      </c>
      <c r="C25994" s="99" t="s">
        <v>15163</v>
      </c>
      <c r="D25994" s="124">
        <v>37701</v>
      </c>
      <c r="E25994" s="157" t="e">
        <f>VLOOKUP(D25994,'SOAT LIQ'!$A$87:$C$3416,3,FALSE)</f>
        <v>#N/A</v>
      </c>
      <c r="F25994" t="s">
        <v>21631</v>
      </c>
    </row>
    <row r="25995" spans="1:6" x14ac:dyDescent="0.25">
      <c r="A25995" t="s">
        <v>13930</v>
      </c>
      <c r="B25995" s="100" t="s">
        <v>15210</v>
      </c>
      <c r="C25995" s="99" t="s">
        <v>6679</v>
      </c>
      <c r="D25995" s="124">
        <v>39143</v>
      </c>
      <c r="E25995" s="157" t="e">
        <f>VLOOKUP(D25995,'SOAT LIQ'!$A$87:$C$3416,3,FALSE)</f>
        <v>#N/A</v>
      </c>
      <c r="F25995" t="s">
        <v>21631</v>
      </c>
    </row>
    <row r="25996" spans="1:6" x14ac:dyDescent="0.25">
      <c r="A25996" t="s">
        <v>14959</v>
      </c>
      <c r="B25996" s="100" t="s">
        <v>15413</v>
      </c>
      <c r="C25996" s="99" t="s">
        <v>15412</v>
      </c>
      <c r="D25996" s="124">
        <v>39145</v>
      </c>
      <c r="E25996" s="157" t="e">
        <f>VLOOKUP(D25996,'SOAT LIQ'!$A$87:$C$3416,3,FALSE)</f>
        <v>#N/A</v>
      </c>
      <c r="F25996" t="s">
        <v>21631</v>
      </c>
    </row>
    <row r="25997" spans="1:6" x14ac:dyDescent="0.25">
      <c r="A25997" t="s">
        <v>8501</v>
      </c>
      <c r="B25997" s="100" t="s">
        <v>18418</v>
      </c>
      <c r="C25997" s="99" t="s">
        <v>18417</v>
      </c>
      <c r="D25997" s="124">
        <v>27111</v>
      </c>
      <c r="E25997" s="157" t="e">
        <f>VLOOKUP(D25997,'SOAT LIQ'!$A$87:$C$3416,3,FALSE)</f>
        <v>#N/A</v>
      </c>
    </row>
    <row r="25998" spans="1:6" x14ac:dyDescent="0.25">
      <c r="A25998" t="s">
        <v>5523</v>
      </c>
      <c r="B25998" s="100" t="s">
        <v>4260</v>
      </c>
      <c r="C25998" s="99" t="s">
        <v>18700</v>
      </c>
      <c r="D25998" s="124">
        <v>37206</v>
      </c>
      <c r="E25998" s="157" t="e">
        <f>VLOOKUP(D25998,'SOAT LIQ'!$A$87:$C$3416,3,FALSE)</f>
        <v>#N/A</v>
      </c>
      <c r="F25998" t="s">
        <v>21632</v>
      </c>
    </row>
    <row r="25999" spans="1:6" x14ac:dyDescent="0.25">
      <c r="A25999" t="s">
        <v>5750</v>
      </c>
      <c r="B25999" s="100" t="s">
        <v>18712</v>
      </c>
      <c r="C25999" s="99" t="s">
        <v>6698</v>
      </c>
      <c r="D25999" s="124">
        <v>27120</v>
      </c>
      <c r="E25999" s="157" t="e">
        <f>VLOOKUP(D25999,'SOAT LIQ'!$A$87:$C$3416,3,FALSE)</f>
        <v>#N/A</v>
      </c>
      <c r="F25999" t="s">
        <v>21632</v>
      </c>
    </row>
    <row r="26000" spans="1:6" x14ac:dyDescent="0.25">
      <c r="A26000" t="s">
        <v>5922</v>
      </c>
      <c r="B26000" s="100" t="s">
        <v>19913</v>
      </c>
      <c r="C26000" s="100"/>
      <c r="D26000" s="124"/>
      <c r="E26000" s="157" t="e">
        <f>VLOOKUP(D26000,'SOAT LIQ'!$A$87:$C$3416,3,FALSE)</f>
        <v>#N/A</v>
      </c>
      <c r="F26000" t="s">
        <v>21632</v>
      </c>
    </row>
    <row r="26001" spans="1:6" x14ac:dyDescent="0.25">
      <c r="A26001" t="s">
        <v>5922</v>
      </c>
      <c r="B26001" s="100" t="s">
        <v>19730</v>
      </c>
      <c r="C26001" s="100"/>
      <c r="D26001" s="124"/>
      <c r="E26001" s="157" t="e">
        <f>VLOOKUP(D26001,'SOAT LIQ'!$A$87:$C$3416,3,FALSE)</f>
        <v>#N/A</v>
      </c>
      <c r="F26001" t="s">
        <v>21632</v>
      </c>
    </row>
    <row r="26002" spans="1:6" x14ac:dyDescent="0.25">
      <c r="A26002" t="s">
        <v>5922</v>
      </c>
      <c r="B26002" s="100" t="s">
        <v>19947</v>
      </c>
      <c r="C26002" s="100"/>
      <c r="D26002" s="124"/>
      <c r="E26002" s="157" t="e">
        <f>VLOOKUP(D26002,'SOAT LIQ'!$A$87:$C$3416,3,FALSE)</f>
        <v>#N/A</v>
      </c>
      <c r="F26002" t="s">
        <v>21632</v>
      </c>
    </row>
    <row r="26003" spans="1:6" x14ac:dyDescent="0.25">
      <c r="A26003" t="s">
        <v>13930</v>
      </c>
      <c r="B26003" s="100" t="s">
        <v>15048</v>
      </c>
      <c r="C26003" s="99" t="s">
        <v>6679</v>
      </c>
      <c r="D26003" s="124">
        <v>39143</v>
      </c>
      <c r="E26003" s="157" t="e">
        <f>VLOOKUP(D26003,'SOAT LIQ'!$A$87:$C$3416,3,FALSE)</f>
        <v>#N/A</v>
      </c>
      <c r="F26003" t="s">
        <v>21631</v>
      </c>
    </row>
    <row r="26004" spans="1:6" x14ac:dyDescent="0.25">
      <c r="A26004" t="s">
        <v>4339</v>
      </c>
      <c r="B26004" s="100" t="s">
        <v>7055</v>
      </c>
      <c r="C26004" s="99" t="s">
        <v>7054</v>
      </c>
      <c r="D26004" s="124">
        <v>16265</v>
      </c>
      <c r="E26004" s="157">
        <f>VLOOKUP(D26004,'SOAT LIQ'!$A$87:$C$3416,3,FALSE)</f>
        <v>3</v>
      </c>
      <c r="F26004" t="s">
        <v>21632</v>
      </c>
    </row>
    <row r="26005" spans="1:6" x14ac:dyDescent="0.25">
      <c r="A26005" t="s">
        <v>5508</v>
      </c>
      <c r="B26005" s="100" t="s">
        <v>4745</v>
      </c>
      <c r="C26005" s="99" t="s">
        <v>8482</v>
      </c>
      <c r="D26005" s="124">
        <v>9185</v>
      </c>
      <c r="E26005" s="157">
        <f>VLOOKUP(D26005,'SOAT LIQ'!$A$87:$C$3416,3,FALSE)</f>
        <v>7</v>
      </c>
      <c r="F26005" t="s">
        <v>21632</v>
      </c>
    </row>
    <row r="26006" spans="1:6" x14ac:dyDescent="0.25">
      <c r="A26006" t="s">
        <v>5508</v>
      </c>
      <c r="B26006" s="100" t="s">
        <v>9929</v>
      </c>
      <c r="C26006" s="99" t="s">
        <v>9930</v>
      </c>
      <c r="D26006" s="124">
        <v>9104</v>
      </c>
      <c r="E26006" s="157">
        <f>VLOOKUP(D26006,'SOAT LIQ'!$A$87:$C$3416,3,FALSE)</f>
        <v>11</v>
      </c>
      <c r="F26006" t="s">
        <v>21632</v>
      </c>
    </row>
    <row r="26007" spans="1:6" x14ac:dyDescent="0.25">
      <c r="A26007" t="s">
        <v>5750</v>
      </c>
      <c r="B26007" s="100" t="s">
        <v>4916</v>
      </c>
      <c r="C26007" s="99" t="s">
        <v>11567</v>
      </c>
      <c r="D26007" s="124">
        <v>13620</v>
      </c>
      <c r="E26007" s="157">
        <f>VLOOKUP(D26007,'SOAT LIQ'!$A$87:$C$3416,3,FALSE)</f>
        <v>6</v>
      </c>
      <c r="F26007" t="s">
        <v>21632</v>
      </c>
    </row>
    <row r="26008" spans="1:6" x14ac:dyDescent="0.25">
      <c r="A26008" t="s">
        <v>4339</v>
      </c>
      <c r="B26008" s="100" t="s">
        <v>13881</v>
      </c>
      <c r="C26008" s="99" t="s">
        <v>13882</v>
      </c>
      <c r="D26008" s="124">
        <v>10112</v>
      </c>
      <c r="E26008" s="157">
        <f>VLOOKUP(D26008,'SOAT LIQ'!$A$87:$C$3416,3,FALSE)</f>
        <v>11</v>
      </c>
      <c r="F26008" t="s">
        <v>21632</v>
      </c>
    </row>
    <row r="26009" spans="1:6" x14ac:dyDescent="0.25">
      <c r="A26009" t="s">
        <v>8495</v>
      </c>
      <c r="B26009" s="100" t="s">
        <v>15164</v>
      </c>
      <c r="C26009" s="99" t="s">
        <v>15163</v>
      </c>
      <c r="D26009" s="124">
        <v>37701</v>
      </c>
      <c r="E26009" s="157" t="e">
        <f>VLOOKUP(D26009,'SOAT LIQ'!$A$87:$C$3416,3,FALSE)</f>
        <v>#N/A</v>
      </c>
      <c r="F26009" t="s">
        <v>21631</v>
      </c>
    </row>
    <row r="26010" spans="1:6" x14ac:dyDescent="0.25">
      <c r="A26010" t="s">
        <v>8495</v>
      </c>
      <c r="B26010" s="100" t="s">
        <v>18418</v>
      </c>
      <c r="C26010" s="99" t="s">
        <v>18417</v>
      </c>
      <c r="D26010" s="124">
        <v>27111</v>
      </c>
      <c r="E26010" s="157" t="e">
        <f>VLOOKUP(D26010,'SOAT LIQ'!$A$87:$C$3416,3,FALSE)</f>
        <v>#N/A</v>
      </c>
    </row>
    <row r="26011" spans="1:6" x14ac:dyDescent="0.25">
      <c r="A26011" t="s">
        <v>13930</v>
      </c>
      <c r="B26011" s="100" t="s">
        <v>20250</v>
      </c>
      <c r="C26011" s="100"/>
      <c r="D26011" s="124"/>
      <c r="E26011" s="157" t="e">
        <f>VLOOKUP(D26011,'SOAT LIQ'!$A$87:$C$3416,3,FALSE)</f>
        <v>#N/A</v>
      </c>
      <c r="F26011" t="s">
        <v>21631</v>
      </c>
    </row>
    <row r="26012" spans="1:6" x14ac:dyDescent="0.25">
      <c r="A26012" t="s">
        <v>14979</v>
      </c>
      <c r="B26012" s="100" t="s">
        <v>20250</v>
      </c>
      <c r="C26012" s="100"/>
      <c r="D26012" s="124"/>
      <c r="E26012" s="157" t="e">
        <f>VLOOKUP(D26012,'SOAT LIQ'!$A$87:$C$3416,3,FALSE)</f>
        <v>#N/A</v>
      </c>
      <c r="F26012" t="s">
        <v>21631</v>
      </c>
    </row>
    <row r="26013" spans="1:6" x14ac:dyDescent="0.25">
      <c r="A26013" t="s">
        <v>14979</v>
      </c>
      <c r="B26013" s="100" t="s">
        <v>20251</v>
      </c>
      <c r="C26013" s="100"/>
      <c r="D26013" s="124"/>
      <c r="E26013" s="157" t="e">
        <f>VLOOKUP(D26013,'SOAT LIQ'!$A$87:$C$3416,3,FALSE)</f>
        <v>#N/A</v>
      </c>
      <c r="F26013" t="s">
        <v>21631</v>
      </c>
    </row>
    <row r="26014" spans="1:6" x14ac:dyDescent="0.25">
      <c r="A26014" t="s">
        <v>14985</v>
      </c>
      <c r="B26014" s="100" t="s">
        <v>20252</v>
      </c>
      <c r="C26014" s="100"/>
      <c r="D26014" s="124"/>
      <c r="E26014" s="157" t="e">
        <f>VLOOKUP(D26014,'SOAT LIQ'!$A$87:$C$3416,3,FALSE)</f>
        <v>#N/A</v>
      </c>
      <c r="F26014" t="s">
        <v>21631</v>
      </c>
    </row>
    <row r="26015" spans="1:6" x14ac:dyDescent="0.25">
      <c r="A26015" t="s">
        <v>9395</v>
      </c>
      <c r="B26015" s="100" t="s">
        <v>20253</v>
      </c>
      <c r="C26015" s="100"/>
      <c r="D26015" s="124"/>
      <c r="E26015" s="157" t="e">
        <f>VLOOKUP(D26015,'SOAT LIQ'!$A$87:$C$3416,3,FALSE)</f>
        <v>#N/A</v>
      </c>
      <c r="F26015" t="s">
        <v>21631</v>
      </c>
    </row>
    <row r="26016" spans="1:6" x14ac:dyDescent="0.25">
      <c r="A26016" t="s">
        <v>5773</v>
      </c>
      <c r="B26016" s="100" t="s">
        <v>20254</v>
      </c>
      <c r="C26016" s="100"/>
      <c r="D26016" s="124"/>
      <c r="E26016" s="157" t="e">
        <f>VLOOKUP(D26016,'SOAT LIQ'!$A$87:$C$3416,3,FALSE)</f>
        <v>#N/A</v>
      </c>
      <c r="F26016" t="s">
        <v>21631</v>
      </c>
    </row>
    <row r="26017" spans="1:6" x14ac:dyDescent="0.25">
      <c r="A26017" t="s">
        <v>13507</v>
      </c>
      <c r="B26017" s="100" t="s">
        <v>20255</v>
      </c>
      <c r="C26017" s="100"/>
      <c r="D26017" s="124"/>
      <c r="E26017" s="157" t="e">
        <f>VLOOKUP(D26017,'SOAT LIQ'!$A$87:$C$3416,3,FALSE)</f>
        <v>#N/A</v>
      </c>
      <c r="F26017" t="s">
        <v>21631</v>
      </c>
    </row>
    <row r="26018" spans="1:6" x14ac:dyDescent="0.25">
      <c r="A26018" t="s">
        <v>6573</v>
      </c>
      <c r="B26018" s="100" t="s">
        <v>20256</v>
      </c>
      <c r="C26018" s="100"/>
      <c r="D26018" s="124"/>
      <c r="E26018" s="157" t="e">
        <f>VLOOKUP(D26018,'SOAT LIQ'!$A$87:$C$3416,3,FALSE)</f>
        <v>#N/A</v>
      </c>
      <c r="F26018" t="s">
        <v>21631</v>
      </c>
    </row>
    <row r="26019" spans="1:6" x14ac:dyDescent="0.25">
      <c r="A26019" t="s">
        <v>5924</v>
      </c>
      <c r="B26019" s="100" t="s">
        <v>20254</v>
      </c>
      <c r="C26019" s="100"/>
      <c r="D26019" s="124"/>
      <c r="E26019" s="157" t="e">
        <f>VLOOKUP(D26019,'SOAT LIQ'!$A$87:$C$3416,3,FALSE)</f>
        <v>#N/A</v>
      </c>
      <c r="F26019" t="s">
        <v>21631</v>
      </c>
    </row>
    <row r="26020" spans="1:6" x14ac:dyDescent="0.25">
      <c r="A26020" t="s">
        <v>5523</v>
      </c>
      <c r="B26020" s="100" t="s">
        <v>5955</v>
      </c>
      <c r="C26020" s="99" t="s">
        <v>5954</v>
      </c>
      <c r="D26020" s="124">
        <v>26114</v>
      </c>
      <c r="E26020" s="157" t="e">
        <f>VLOOKUP(D26020,'SOAT LIQ'!$A$87:$C$3416,3,FALSE)</f>
        <v>#N/A</v>
      </c>
      <c r="F26020" t="s">
        <v>21632</v>
      </c>
    </row>
    <row r="26021" spans="1:6" x14ac:dyDescent="0.25">
      <c r="A26021" t="s">
        <v>5142</v>
      </c>
      <c r="B26021" s="100" t="s">
        <v>6524</v>
      </c>
      <c r="C26021" s="99" t="s">
        <v>6523</v>
      </c>
      <c r="D26021" s="124">
        <v>1166</v>
      </c>
      <c r="E26021" s="157">
        <f>VLOOKUP(D26021,'SOAT LIQ'!$A$87:$C$3416,3,FALSE)</f>
        <v>21</v>
      </c>
      <c r="F26021" t="s">
        <v>21632</v>
      </c>
    </row>
    <row r="26022" spans="1:6" x14ac:dyDescent="0.25">
      <c r="A26022" t="s">
        <v>4339</v>
      </c>
      <c r="B26022" s="100" t="s">
        <v>7714</v>
      </c>
      <c r="C26022" s="99" t="s">
        <v>7715</v>
      </c>
      <c r="D26022" s="124">
        <v>17402</v>
      </c>
      <c r="E26022" s="157">
        <f>VLOOKUP(D26022,'SOAT LIQ'!$A$87:$C$3416,3,FALSE)</f>
        <v>9</v>
      </c>
      <c r="F26022" t="s">
        <v>21632</v>
      </c>
    </row>
    <row r="26023" spans="1:6" x14ac:dyDescent="0.25">
      <c r="A26023" t="s">
        <v>5142</v>
      </c>
      <c r="B26023" s="100" t="s">
        <v>8217</v>
      </c>
      <c r="C26023" s="99" t="s">
        <v>8215</v>
      </c>
      <c r="D26023" s="124">
        <v>21513</v>
      </c>
      <c r="E26023" s="157" t="e">
        <f>VLOOKUP(D26023,'SOAT LIQ'!$A$87:$C$3416,3,FALSE)</f>
        <v>#N/A</v>
      </c>
      <c r="F26023" t="s">
        <v>21632</v>
      </c>
    </row>
    <row r="26024" spans="1:6" x14ac:dyDescent="0.25">
      <c r="A26024" t="s">
        <v>5142</v>
      </c>
      <c r="B26024" s="100" t="s">
        <v>8375</v>
      </c>
      <c r="C26024" s="99" t="s">
        <v>8374</v>
      </c>
      <c r="D26024" s="124">
        <v>5350</v>
      </c>
      <c r="E26024" s="157">
        <f>VLOOKUP(D26024,'SOAT LIQ'!$A$87:$C$3416,3,FALSE)</f>
        <v>13</v>
      </c>
      <c r="F26024" t="s">
        <v>21632</v>
      </c>
    </row>
    <row r="26025" spans="1:6" x14ac:dyDescent="0.25">
      <c r="A26025" t="s">
        <v>5142</v>
      </c>
      <c r="B26025" s="100" t="s">
        <v>8388</v>
      </c>
      <c r="C26025" s="99" t="s">
        <v>8383</v>
      </c>
      <c r="D26025" s="124">
        <v>5350</v>
      </c>
      <c r="E26025" s="157">
        <f>VLOOKUP(D26025,'SOAT LIQ'!$A$87:$C$3416,3,FALSE)</f>
        <v>13</v>
      </c>
      <c r="F26025" t="s">
        <v>21632</v>
      </c>
    </row>
    <row r="26026" spans="1:6" x14ac:dyDescent="0.25">
      <c r="A26026" t="s">
        <v>4339</v>
      </c>
      <c r="B26026" s="100" t="s">
        <v>8390</v>
      </c>
      <c r="C26026" s="99" t="s">
        <v>8389</v>
      </c>
      <c r="D26026" s="124">
        <v>5110</v>
      </c>
      <c r="E26026" s="157">
        <f>VLOOKUP(D26026,'SOAT LIQ'!$A$87:$C$3416,3,FALSE)</f>
        <v>12</v>
      </c>
      <c r="F26026" t="s">
        <v>21632</v>
      </c>
    </row>
    <row r="26027" spans="1:6" x14ac:dyDescent="0.25">
      <c r="A26027" t="s">
        <v>4339</v>
      </c>
      <c r="B26027" s="100" t="s">
        <v>8393</v>
      </c>
      <c r="C26027" s="99" t="s">
        <v>8392</v>
      </c>
      <c r="D26027" s="124">
        <v>5102</v>
      </c>
      <c r="E26027" s="157">
        <f>VLOOKUP(D26027,'SOAT LIQ'!$A$87:$C$3416,3,FALSE)</f>
        <v>10</v>
      </c>
      <c r="F26027" t="s">
        <v>21632</v>
      </c>
    </row>
    <row r="26028" spans="1:6" x14ac:dyDescent="0.25">
      <c r="A26028" t="s">
        <v>4339</v>
      </c>
      <c r="B26028" s="100" t="s">
        <v>8394</v>
      </c>
      <c r="C26028" s="99" t="s">
        <v>8389</v>
      </c>
      <c r="D26028" s="124">
        <v>5120</v>
      </c>
      <c r="E26028" s="157">
        <f>VLOOKUP(D26028,'SOAT LIQ'!$A$87:$C$3416,3,FALSE)</f>
        <v>9</v>
      </c>
      <c r="F26028" t="s">
        <v>21632</v>
      </c>
    </row>
    <row r="26029" spans="1:6" x14ac:dyDescent="0.25">
      <c r="A26029" t="s">
        <v>5142</v>
      </c>
      <c r="B26029" s="100" t="s">
        <v>8397</v>
      </c>
      <c r="C26029" s="99" t="s">
        <v>8396</v>
      </c>
      <c r="D26029" s="124">
        <v>21501</v>
      </c>
      <c r="E26029" s="157" t="e">
        <f>VLOOKUP(D26029,'SOAT LIQ'!$A$87:$C$3416,3,FALSE)</f>
        <v>#N/A</v>
      </c>
      <c r="F26029" t="s">
        <v>21632</v>
      </c>
    </row>
    <row r="26030" spans="1:6" x14ac:dyDescent="0.25">
      <c r="A26030" t="s">
        <v>4339</v>
      </c>
      <c r="B26030" s="100" t="s">
        <v>8419</v>
      </c>
      <c r="C26030" s="99" t="s">
        <v>8417</v>
      </c>
      <c r="D26030" s="124">
        <v>5120</v>
      </c>
      <c r="E26030" s="157">
        <f>VLOOKUP(D26030,'SOAT LIQ'!$A$87:$C$3416,3,FALSE)</f>
        <v>9</v>
      </c>
      <c r="F26030" t="s">
        <v>21632</v>
      </c>
    </row>
    <row r="26031" spans="1:6" x14ac:dyDescent="0.25">
      <c r="A26031" t="s">
        <v>4339</v>
      </c>
      <c r="B26031" s="100" t="s">
        <v>8428</v>
      </c>
      <c r="C26031" s="99" t="s">
        <v>8429</v>
      </c>
      <c r="D26031" s="124">
        <v>5130</v>
      </c>
      <c r="E26031" s="157">
        <f>VLOOKUP(D26031,'SOAT LIQ'!$A$87:$C$3416,3,FALSE)</f>
        <v>9</v>
      </c>
      <c r="F26031" t="s">
        <v>21632</v>
      </c>
    </row>
    <row r="26032" spans="1:6" x14ac:dyDescent="0.25">
      <c r="A26032" t="s">
        <v>5509</v>
      </c>
      <c r="B26032" s="100" t="s">
        <v>4282</v>
      </c>
      <c r="C26032" s="99" t="s">
        <v>8507</v>
      </c>
      <c r="D26032" s="124">
        <v>30207</v>
      </c>
      <c r="E26032" s="157" t="e">
        <f>VLOOKUP(D26032,'SOAT LIQ'!$A$87:$C$3416,3,FALSE)</f>
        <v>#N/A</v>
      </c>
      <c r="F26032" t="s">
        <v>5509</v>
      </c>
    </row>
    <row r="26033" spans="1:6" x14ac:dyDescent="0.25">
      <c r="A26033" t="s">
        <v>4339</v>
      </c>
      <c r="B26033" s="100" t="s">
        <v>4741</v>
      </c>
      <c r="C26033" s="99" t="s">
        <v>8547</v>
      </c>
      <c r="D26033" s="124">
        <v>9184</v>
      </c>
      <c r="E26033" s="157">
        <f>VLOOKUP(D26033,'SOAT LIQ'!$A$87:$C$3416,3,FALSE)</f>
        <v>8</v>
      </c>
      <c r="F26033" t="s">
        <v>21632</v>
      </c>
    </row>
    <row r="26034" spans="1:6" x14ac:dyDescent="0.25">
      <c r="A26034" t="s">
        <v>5142</v>
      </c>
      <c r="B26034" s="100" t="s">
        <v>8589</v>
      </c>
      <c r="C26034" s="99" t="s">
        <v>8590</v>
      </c>
      <c r="D26034" s="124">
        <v>21445</v>
      </c>
      <c r="E26034" s="157" t="e">
        <f>VLOOKUP(D26034,'SOAT LIQ'!$A$87:$C$3416,3,FALSE)</f>
        <v>#N/A</v>
      </c>
      <c r="F26034" t="s">
        <v>21632</v>
      </c>
    </row>
    <row r="26035" spans="1:6" x14ac:dyDescent="0.25">
      <c r="A26035" t="s">
        <v>4339</v>
      </c>
      <c r="B26035" s="100" t="s">
        <v>8728</v>
      </c>
      <c r="C26035" s="99" t="s">
        <v>8727</v>
      </c>
      <c r="D26035" s="124">
        <v>5202</v>
      </c>
      <c r="E26035" s="157">
        <f>VLOOKUP(D26035,'SOAT LIQ'!$A$87:$C$3416,3,FALSE)</f>
        <v>12</v>
      </c>
      <c r="F26035" t="s">
        <v>21632</v>
      </c>
    </row>
    <row r="26036" spans="1:6" x14ac:dyDescent="0.25">
      <c r="A26036" t="s">
        <v>6034</v>
      </c>
      <c r="B26036" s="100" t="s">
        <v>4611</v>
      </c>
      <c r="C26036" s="99" t="s">
        <v>9302</v>
      </c>
      <c r="D26036" s="124">
        <v>17506</v>
      </c>
      <c r="E26036" s="157">
        <f>VLOOKUP(D26036,'SOAT LIQ'!$A$87:$C$3416,3,FALSE)</f>
        <v>6</v>
      </c>
      <c r="F26036" t="s">
        <v>21632</v>
      </c>
    </row>
    <row r="26037" spans="1:6" x14ac:dyDescent="0.25">
      <c r="A26037" t="s">
        <v>6034</v>
      </c>
      <c r="B26037" s="100" t="s">
        <v>4726</v>
      </c>
      <c r="C26037" s="99" t="s">
        <v>9368</v>
      </c>
      <c r="D26037" s="124">
        <v>8101</v>
      </c>
      <c r="E26037" s="157">
        <f>VLOOKUP(D26037,'SOAT LIQ'!$A$87:$C$3416,3,FALSE)</f>
        <v>3</v>
      </c>
      <c r="F26037" t="s">
        <v>21632</v>
      </c>
    </row>
    <row r="26038" spans="1:6" x14ac:dyDescent="0.25">
      <c r="A26038" t="s">
        <v>6034</v>
      </c>
      <c r="B26038" s="100" t="s">
        <v>9385</v>
      </c>
      <c r="C26038" s="99" t="s">
        <v>9384</v>
      </c>
      <c r="D26038" s="124">
        <v>8201</v>
      </c>
      <c r="E26038" s="157">
        <f>VLOOKUP(D26038,'SOAT LIQ'!$A$87:$C$3416,3,FALSE)</f>
        <v>4</v>
      </c>
      <c r="F26038" t="s">
        <v>21632</v>
      </c>
    </row>
    <row r="26039" spans="1:6" x14ac:dyDescent="0.25">
      <c r="A26039" t="s">
        <v>6034</v>
      </c>
      <c r="B26039" s="100" t="s">
        <v>4501</v>
      </c>
      <c r="C26039" s="99" t="s">
        <v>9392</v>
      </c>
      <c r="D26039" s="124">
        <v>17920</v>
      </c>
      <c r="E26039" s="157">
        <f>VLOOKUP(D26039,'SOAT LIQ'!$A$87:$C$3416,3,FALSE)</f>
        <v>3</v>
      </c>
      <c r="F26039" t="s">
        <v>21632</v>
      </c>
    </row>
    <row r="26040" spans="1:6" x14ac:dyDescent="0.25">
      <c r="A26040" t="s">
        <v>4339</v>
      </c>
      <c r="B26040" s="100" t="s">
        <v>9397</v>
      </c>
      <c r="C26040" s="99" t="s">
        <v>9398</v>
      </c>
      <c r="D26040" s="124">
        <v>8220</v>
      </c>
      <c r="E26040" s="157">
        <f>VLOOKUP(D26040,'SOAT LIQ'!$A$87:$C$3416,3,FALSE)</f>
        <v>7</v>
      </c>
      <c r="F26040" t="s">
        <v>21632</v>
      </c>
    </row>
    <row r="26041" spans="1:6" x14ac:dyDescent="0.25">
      <c r="A26041" t="s">
        <v>6034</v>
      </c>
      <c r="B26041" s="100" t="s">
        <v>10033</v>
      </c>
      <c r="C26041" s="99" t="s">
        <v>10034</v>
      </c>
      <c r="D26041" s="124">
        <v>18717</v>
      </c>
      <c r="E26041" s="157">
        <f>VLOOKUP(D26041,'SOAT LIQ'!$A$87:$C$3416,3,FALSE)</f>
        <v>13</v>
      </c>
      <c r="F26041" t="s">
        <v>21632</v>
      </c>
    </row>
    <row r="26042" spans="1:6" x14ac:dyDescent="0.25">
      <c r="A26042" t="s">
        <v>5796</v>
      </c>
      <c r="B26042" s="100" t="s">
        <v>10045</v>
      </c>
      <c r="C26042" s="99" t="s">
        <v>10044</v>
      </c>
      <c r="D26042" s="124">
        <v>9170</v>
      </c>
      <c r="E26042" s="157">
        <f>VLOOKUP(D26042,'SOAT LIQ'!$A$87:$C$3416,3,FALSE)</f>
        <v>7</v>
      </c>
      <c r="F26042" t="s">
        <v>21632</v>
      </c>
    </row>
    <row r="26043" spans="1:6" x14ac:dyDescent="0.25">
      <c r="A26043" t="s">
        <v>6034</v>
      </c>
      <c r="B26043" s="100" t="s">
        <v>4613</v>
      </c>
      <c r="C26043" s="99" t="s">
        <v>10176</v>
      </c>
      <c r="D26043" s="124">
        <v>17611</v>
      </c>
      <c r="E26043" s="157">
        <f>VLOOKUP(D26043,'SOAT LIQ'!$A$87:$C$3416,3,FALSE)</f>
        <v>8</v>
      </c>
      <c r="F26043" t="s">
        <v>21632</v>
      </c>
    </row>
    <row r="26044" spans="1:6" x14ac:dyDescent="0.25">
      <c r="A26044" t="s">
        <v>6034</v>
      </c>
      <c r="B26044" s="100" t="s">
        <v>10448</v>
      </c>
      <c r="C26044" s="99" t="s">
        <v>10447</v>
      </c>
      <c r="D26044" s="124">
        <v>17623</v>
      </c>
      <c r="E26044" s="157">
        <f>VLOOKUP(D26044,'SOAT LIQ'!$A$87:$C$3416,3,FALSE)</f>
        <v>5</v>
      </c>
      <c r="F26044" t="s">
        <v>21632</v>
      </c>
    </row>
    <row r="26045" spans="1:6" x14ac:dyDescent="0.25">
      <c r="A26045" t="s">
        <v>6034</v>
      </c>
      <c r="B26045" s="100" t="s">
        <v>10487</v>
      </c>
      <c r="C26045" s="99" t="s">
        <v>10486</v>
      </c>
      <c r="D26045" s="124">
        <v>9501</v>
      </c>
      <c r="E26045" s="157">
        <f>VLOOKUP(D26045,'SOAT LIQ'!$A$87:$C$3416,3,FALSE)</f>
        <v>8</v>
      </c>
      <c r="F26045" t="s">
        <v>21632</v>
      </c>
    </row>
    <row r="26046" spans="1:6" x14ac:dyDescent="0.25">
      <c r="A26046" t="s">
        <v>10954</v>
      </c>
      <c r="B26046" s="100" t="s">
        <v>10604</v>
      </c>
      <c r="C26046" s="99" t="s">
        <v>10603</v>
      </c>
      <c r="D26046" s="124">
        <v>9701</v>
      </c>
      <c r="E26046" s="157">
        <f>VLOOKUP(D26046,'SOAT LIQ'!$A$87:$C$3416,3,FALSE)</f>
        <v>5</v>
      </c>
      <c r="F26046" t="s">
        <v>21632</v>
      </c>
    </row>
    <row r="26047" spans="1:6" x14ac:dyDescent="0.25">
      <c r="A26047" t="s">
        <v>10954</v>
      </c>
      <c r="B26047" s="100" t="s">
        <v>10753</v>
      </c>
      <c r="C26047" s="99" t="s">
        <v>10749</v>
      </c>
      <c r="D26047" s="124">
        <v>11242</v>
      </c>
      <c r="E26047" s="157">
        <f>VLOOKUP(D26047,'SOAT LIQ'!$A$87:$C$3416,3,FALSE)</f>
        <v>6</v>
      </c>
      <c r="F26047" t="s">
        <v>21632</v>
      </c>
    </row>
    <row r="26048" spans="1:6" x14ac:dyDescent="0.25">
      <c r="A26048" t="s">
        <v>6113</v>
      </c>
      <c r="B26048" s="100" t="s">
        <v>11350</v>
      </c>
      <c r="C26048" s="99" t="s">
        <v>11349</v>
      </c>
      <c r="D26048" s="124">
        <v>2433</v>
      </c>
      <c r="E26048" s="157">
        <f>VLOOKUP(D26048,'SOAT LIQ'!$A$87:$C$3416,3,FALSE)</f>
        <v>9</v>
      </c>
      <c r="F26048" t="s">
        <v>21632</v>
      </c>
    </row>
    <row r="26049" spans="1:6" x14ac:dyDescent="0.25">
      <c r="A26049" t="s">
        <v>6034</v>
      </c>
      <c r="B26049" s="100" t="s">
        <v>11411</v>
      </c>
      <c r="C26049" s="99" t="s">
        <v>11410</v>
      </c>
      <c r="D26049" s="124">
        <v>13601</v>
      </c>
      <c r="E26049" s="157">
        <f>VLOOKUP(D26049,'SOAT LIQ'!$A$87:$C$3416,3,FALSE)</f>
        <v>9</v>
      </c>
      <c r="F26049" t="s">
        <v>21632</v>
      </c>
    </row>
    <row r="26050" spans="1:6" x14ac:dyDescent="0.25">
      <c r="A26050" t="s">
        <v>4339</v>
      </c>
      <c r="B26050" s="100" t="s">
        <v>13384</v>
      </c>
      <c r="C26050" s="99" t="s">
        <v>13383</v>
      </c>
      <c r="D26050" s="124">
        <v>13820</v>
      </c>
      <c r="E26050" s="157">
        <f>VLOOKUP(D26050,'SOAT LIQ'!$A$87:$C$3416,3,FALSE)</f>
        <v>6</v>
      </c>
      <c r="F26050" t="s">
        <v>21632</v>
      </c>
    </row>
    <row r="26051" spans="1:6" x14ac:dyDescent="0.25">
      <c r="A26051" t="s">
        <v>5523</v>
      </c>
      <c r="B26051" s="100" t="s">
        <v>13407</v>
      </c>
      <c r="C26051" s="99" t="s">
        <v>13406</v>
      </c>
      <c r="D26051" s="124">
        <v>14200</v>
      </c>
      <c r="E26051" s="157">
        <f>VLOOKUP(D26051,'SOAT LIQ'!$A$87:$C$3416,3,FALSE)</f>
        <v>4</v>
      </c>
      <c r="F26051" t="s">
        <v>21632</v>
      </c>
    </row>
    <row r="26052" spans="1:6" x14ac:dyDescent="0.25">
      <c r="A26052" t="s">
        <v>4339</v>
      </c>
      <c r="B26052" s="100" t="s">
        <v>13852</v>
      </c>
      <c r="C26052" s="99" t="s">
        <v>13851</v>
      </c>
      <c r="D26052" s="124">
        <v>10114</v>
      </c>
      <c r="E26052" s="157">
        <f>VLOOKUP(D26052,'SOAT LIQ'!$A$87:$C$3416,3,FALSE)</f>
        <v>5</v>
      </c>
      <c r="F26052" t="s">
        <v>21632</v>
      </c>
    </row>
    <row r="26053" spans="1:6" x14ac:dyDescent="0.25">
      <c r="A26053" t="s">
        <v>5773</v>
      </c>
      <c r="B26053" s="100" t="s">
        <v>13854</v>
      </c>
      <c r="C26053" s="99" t="s">
        <v>13853</v>
      </c>
      <c r="D26053" s="124">
        <v>10114</v>
      </c>
      <c r="E26053" s="157">
        <f>VLOOKUP(D26053,'SOAT LIQ'!$A$87:$C$3416,3,FALSE)</f>
        <v>5</v>
      </c>
      <c r="F26053" t="s">
        <v>21632</v>
      </c>
    </row>
    <row r="26054" spans="1:6" x14ac:dyDescent="0.25">
      <c r="A26054" t="s">
        <v>4339</v>
      </c>
      <c r="B26054" s="100" t="s">
        <v>13886</v>
      </c>
      <c r="C26054" s="99" t="s">
        <v>13885</v>
      </c>
      <c r="D26054" s="124">
        <v>10112</v>
      </c>
      <c r="E26054" s="157">
        <f>VLOOKUP(D26054,'SOAT LIQ'!$A$87:$C$3416,3,FALSE)</f>
        <v>11</v>
      </c>
      <c r="F26054" t="s">
        <v>21632</v>
      </c>
    </row>
    <row r="26055" spans="1:6" x14ac:dyDescent="0.25">
      <c r="A26055" t="s">
        <v>8493</v>
      </c>
      <c r="B26055" s="100" t="s">
        <v>14244</v>
      </c>
      <c r="C26055" s="99" t="s">
        <v>14243</v>
      </c>
      <c r="D26055" s="124">
        <v>37401</v>
      </c>
      <c r="E26055" s="157" t="e">
        <f>VLOOKUP(D26055,'SOAT LIQ'!$A$87:$C$3416,3,FALSE)</f>
        <v>#N/A</v>
      </c>
    </row>
    <row r="26056" spans="1:6" x14ac:dyDescent="0.25">
      <c r="A26056" t="s">
        <v>8089</v>
      </c>
      <c r="B26056" s="100" t="s">
        <v>14680</v>
      </c>
      <c r="C26056" s="99" t="s">
        <v>14681</v>
      </c>
      <c r="D26056" s="124">
        <v>25109</v>
      </c>
      <c r="E26056" s="157" t="e">
        <f>VLOOKUP(D26056,'SOAT LIQ'!$A$87:$C$3416,3,FALSE)</f>
        <v>#N/A</v>
      </c>
    </row>
    <row r="26057" spans="1:6" x14ac:dyDescent="0.25">
      <c r="A26057" t="s">
        <v>8089</v>
      </c>
      <c r="B26057" s="100" t="s">
        <v>4475</v>
      </c>
      <c r="C26057" s="99" t="s">
        <v>14682</v>
      </c>
      <c r="D26057" s="124">
        <v>25111</v>
      </c>
      <c r="E26057" s="157" t="e">
        <f>VLOOKUP(D26057,'SOAT LIQ'!$A$87:$C$3416,3,FALSE)</f>
        <v>#N/A</v>
      </c>
    </row>
    <row r="26058" spans="1:6" x14ac:dyDescent="0.25">
      <c r="A26058" t="s">
        <v>8089</v>
      </c>
      <c r="B26058" s="100" t="s">
        <v>14683</v>
      </c>
      <c r="C26058" s="99" t="s">
        <v>14682</v>
      </c>
      <c r="D26058" s="124">
        <v>25111</v>
      </c>
      <c r="E26058" s="157" t="e">
        <f>VLOOKUP(D26058,'SOAT LIQ'!$A$87:$C$3416,3,FALSE)</f>
        <v>#N/A</v>
      </c>
    </row>
    <row r="26059" spans="1:6" x14ac:dyDescent="0.25">
      <c r="A26059" t="s">
        <v>8089</v>
      </c>
      <c r="B26059" s="100" t="s">
        <v>14684</v>
      </c>
      <c r="C26059" s="99" t="s">
        <v>14682</v>
      </c>
      <c r="D26059" s="124">
        <v>25111</v>
      </c>
      <c r="E26059" s="157" t="e">
        <f>VLOOKUP(D26059,'SOAT LIQ'!$A$87:$C$3416,3,FALSE)</f>
        <v>#N/A</v>
      </c>
    </row>
    <row r="26060" spans="1:6" x14ac:dyDescent="0.25">
      <c r="A26060" t="s">
        <v>8089</v>
      </c>
      <c r="B26060" s="100" t="s">
        <v>4590</v>
      </c>
      <c r="C26060" s="99" t="s">
        <v>14687</v>
      </c>
      <c r="D26060" s="124">
        <v>25150</v>
      </c>
      <c r="E26060" s="157" t="e">
        <f>VLOOKUP(D26060,'SOAT LIQ'!$A$87:$C$3416,3,FALSE)</f>
        <v>#N/A</v>
      </c>
    </row>
    <row r="26061" spans="1:6" x14ac:dyDescent="0.25">
      <c r="A26061" t="s">
        <v>8493</v>
      </c>
      <c r="B26061" s="100" t="s">
        <v>15356</v>
      </c>
      <c r="C26061" s="99" t="s">
        <v>15285</v>
      </c>
      <c r="D26061" s="124">
        <v>39140</v>
      </c>
      <c r="E26061" s="157" t="e">
        <f>VLOOKUP(D26061,'SOAT LIQ'!$A$87:$C$3416,3,FALSE)</f>
        <v>#N/A</v>
      </c>
      <c r="F26061" t="s">
        <v>21631</v>
      </c>
    </row>
    <row r="26062" spans="1:6" x14ac:dyDescent="0.25">
      <c r="A26062" t="s">
        <v>8497</v>
      </c>
      <c r="B26062" s="100" t="s">
        <v>18336</v>
      </c>
      <c r="C26062" s="99" t="s">
        <v>14989</v>
      </c>
      <c r="D26062" s="124">
        <v>29110</v>
      </c>
      <c r="E26062" s="157" t="e">
        <f>VLOOKUP(D26062,'SOAT LIQ'!$A$87:$C$3416,3,FALSE)</f>
        <v>#N/A</v>
      </c>
    </row>
    <row r="26063" spans="1:6" x14ac:dyDescent="0.25">
      <c r="A26063" t="s">
        <v>7772</v>
      </c>
      <c r="B26063" s="100" t="s">
        <v>19806</v>
      </c>
      <c r="C26063" s="100"/>
      <c r="D26063" s="124"/>
      <c r="E26063" s="157" t="e">
        <f>VLOOKUP(D26063,'SOAT LIQ'!$A$87:$C$3416,3,FALSE)</f>
        <v>#N/A</v>
      </c>
    </row>
    <row r="26064" spans="1:6" x14ac:dyDescent="0.25">
      <c r="A26064" t="s">
        <v>4339</v>
      </c>
      <c r="B26064" s="100" t="s">
        <v>19827</v>
      </c>
      <c r="C26064" s="100"/>
      <c r="D26064" s="124"/>
      <c r="E26064" s="157" t="e">
        <f>VLOOKUP(D26064,'SOAT LIQ'!$A$87:$C$3416,3,FALSE)</f>
        <v>#N/A</v>
      </c>
      <c r="F26064" t="s">
        <v>21632</v>
      </c>
    </row>
    <row r="26065" spans="1:6" x14ac:dyDescent="0.25">
      <c r="A26065" t="s">
        <v>5773</v>
      </c>
      <c r="B26065" s="100" t="s">
        <v>13852</v>
      </c>
      <c r="C26065" s="99" t="s">
        <v>13851</v>
      </c>
      <c r="D26065" s="124">
        <v>10114</v>
      </c>
      <c r="E26065" s="157">
        <f>VLOOKUP(D26065,'SOAT LIQ'!$A$87:$C$3416,3,FALSE)</f>
        <v>5</v>
      </c>
      <c r="F26065" t="s">
        <v>21632</v>
      </c>
    </row>
    <row r="26066" spans="1:6" x14ac:dyDescent="0.25">
      <c r="A26066" t="s">
        <v>8489</v>
      </c>
      <c r="B26066" s="100" t="s">
        <v>20257</v>
      </c>
      <c r="C26066" s="100"/>
      <c r="D26066" s="124"/>
      <c r="E26066" s="157" t="e">
        <f>VLOOKUP(D26066,'SOAT LIQ'!$A$87:$C$3416,3,FALSE)</f>
        <v>#N/A</v>
      </c>
      <c r="F26066" t="s">
        <v>21631</v>
      </c>
    </row>
    <row r="26067" spans="1:6" x14ac:dyDescent="0.25">
      <c r="A26067" t="s">
        <v>14969</v>
      </c>
      <c r="B26067" s="100" t="s">
        <v>20257</v>
      </c>
      <c r="C26067" s="100"/>
      <c r="D26067" s="124"/>
      <c r="E26067" s="157" t="e">
        <f>VLOOKUP(D26067,'SOAT LIQ'!$A$87:$C$3416,3,FALSE)</f>
        <v>#N/A</v>
      </c>
      <c r="F26067" t="s">
        <v>21631</v>
      </c>
    </row>
    <row r="26068" spans="1:6" x14ac:dyDescent="0.25">
      <c r="A26068" t="s">
        <v>8498</v>
      </c>
      <c r="B26068" s="100" t="s">
        <v>20257</v>
      </c>
      <c r="C26068" s="100"/>
      <c r="D26068" s="124"/>
      <c r="E26068" s="157" t="e">
        <f>VLOOKUP(D26068,'SOAT LIQ'!$A$87:$C$3416,3,FALSE)</f>
        <v>#N/A</v>
      </c>
      <c r="F26068" t="s">
        <v>21631</v>
      </c>
    </row>
    <row r="26069" spans="1:6" x14ac:dyDescent="0.25">
      <c r="A26069" t="s">
        <v>8495</v>
      </c>
      <c r="B26069" s="100" t="s">
        <v>20257</v>
      </c>
      <c r="C26069" s="100"/>
      <c r="D26069" s="124"/>
      <c r="E26069" s="157" t="e">
        <f>VLOOKUP(D26069,'SOAT LIQ'!$A$87:$C$3416,3,FALSE)</f>
        <v>#N/A</v>
      </c>
      <c r="F26069" t="s">
        <v>21631</v>
      </c>
    </row>
    <row r="26070" spans="1:6" x14ac:dyDescent="0.25">
      <c r="A26070" t="s">
        <v>14242</v>
      </c>
      <c r="B26070" s="100" t="s">
        <v>20258</v>
      </c>
      <c r="C26070" s="100"/>
      <c r="D26070" s="124"/>
      <c r="E26070" s="157" t="e">
        <f>VLOOKUP(D26070,'SOAT LIQ'!$A$87:$C$3416,3,FALSE)</f>
        <v>#N/A</v>
      </c>
      <c r="F26070" t="s">
        <v>21631</v>
      </c>
    </row>
    <row r="26071" spans="1:6" x14ac:dyDescent="0.25">
      <c r="A26071" t="s">
        <v>5142</v>
      </c>
      <c r="B26071" s="100" t="s">
        <v>20258</v>
      </c>
      <c r="C26071" s="100"/>
      <c r="D26071" s="124"/>
      <c r="E26071" s="157" t="e">
        <f>VLOOKUP(D26071,'SOAT LIQ'!$A$87:$C$3416,3,FALSE)</f>
        <v>#N/A</v>
      </c>
      <c r="F26071" t="s">
        <v>21631</v>
      </c>
    </row>
    <row r="26072" spans="1:6" x14ac:dyDescent="0.25">
      <c r="A26072" t="s">
        <v>5508</v>
      </c>
      <c r="B26072" s="100" t="s">
        <v>20259</v>
      </c>
      <c r="C26072" s="100"/>
      <c r="D26072" s="124"/>
      <c r="E26072" s="157" t="e">
        <f>VLOOKUP(D26072,'SOAT LIQ'!$A$87:$C$3416,3,FALSE)</f>
        <v>#N/A</v>
      </c>
      <c r="F26072" t="s">
        <v>21631</v>
      </c>
    </row>
    <row r="26073" spans="1:6" x14ac:dyDescent="0.25">
      <c r="A26073" t="s">
        <v>8411</v>
      </c>
      <c r="B26073" s="100" t="s">
        <v>20260</v>
      </c>
      <c r="C26073" s="100"/>
      <c r="D26073" s="124"/>
      <c r="E26073" s="157" t="e">
        <f>VLOOKUP(D26073,'SOAT LIQ'!$A$87:$C$3416,3,FALSE)</f>
        <v>#N/A</v>
      </c>
      <c r="F26073" t="s">
        <v>21631</v>
      </c>
    </row>
    <row r="26074" spans="1:6" x14ac:dyDescent="0.25">
      <c r="A26074" t="s">
        <v>4339</v>
      </c>
      <c r="B26074" s="100" t="s">
        <v>20261</v>
      </c>
      <c r="C26074" s="100"/>
      <c r="D26074" s="124"/>
      <c r="E26074" s="157" t="e">
        <f>VLOOKUP(D26074,'SOAT LIQ'!$A$87:$C$3416,3,FALSE)</f>
        <v>#N/A</v>
      </c>
      <c r="F26074" t="s">
        <v>21631</v>
      </c>
    </row>
    <row r="26075" spans="1:6" x14ac:dyDescent="0.25">
      <c r="A26075" t="s">
        <v>5748</v>
      </c>
      <c r="B26075" s="100" t="s">
        <v>20262</v>
      </c>
      <c r="C26075" s="100"/>
      <c r="D26075" s="124"/>
      <c r="E26075" s="157" t="e">
        <f>VLOOKUP(D26075,'SOAT LIQ'!$A$87:$C$3416,3,FALSE)</f>
        <v>#N/A</v>
      </c>
      <c r="F26075" t="s">
        <v>21631</v>
      </c>
    </row>
    <row r="26076" spans="1:6" x14ac:dyDescent="0.25">
      <c r="A26076" t="s">
        <v>5936</v>
      </c>
      <c r="B26076" s="100" t="s">
        <v>20263</v>
      </c>
      <c r="C26076" s="100"/>
      <c r="D26076" s="124"/>
      <c r="E26076" s="157" t="e">
        <f>VLOOKUP(D26076,'SOAT LIQ'!$A$87:$C$3416,3,FALSE)</f>
        <v>#N/A</v>
      </c>
      <c r="F26076" t="s">
        <v>21631</v>
      </c>
    </row>
    <row r="26077" spans="1:6" x14ac:dyDescent="0.25">
      <c r="A26077" t="s">
        <v>5809</v>
      </c>
      <c r="B26077" s="100" t="s">
        <v>20264</v>
      </c>
      <c r="C26077" s="100"/>
      <c r="D26077" s="124"/>
      <c r="E26077" s="157" t="e">
        <f>VLOOKUP(D26077,'SOAT LIQ'!$A$87:$C$3416,3,FALSE)</f>
        <v>#N/A</v>
      </c>
      <c r="F26077" t="s">
        <v>21631</v>
      </c>
    </row>
    <row r="26078" spans="1:6" x14ac:dyDescent="0.25">
      <c r="A26078" t="s">
        <v>5922</v>
      </c>
      <c r="B26078" s="100" t="s">
        <v>20265</v>
      </c>
      <c r="C26078" s="100"/>
      <c r="D26078" s="124"/>
      <c r="E26078" s="157" t="e">
        <f>VLOOKUP(D26078,'SOAT LIQ'!$A$87:$C$3416,3,FALSE)</f>
        <v>#N/A</v>
      </c>
      <c r="F26078" t="s">
        <v>21631</v>
      </c>
    </row>
    <row r="26079" spans="1:6" x14ac:dyDescent="0.25">
      <c r="A26079" t="s">
        <v>15046</v>
      </c>
      <c r="B26079" s="100" t="s">
        <v>20266</v>
      </c>
      <c r="C26079" s="100"/>
      <c r="D26079" s="124"/>
      <c r="E26079" s="157" t="e">
        <f>VLOOKUP(D26079,'SOAT LIQ'!$A$87:$C$3416,3,FALSE)</f>
        <v>#N/A</v>
      </c>
      <c r="F26079" t="s">
        <v>21631</v>
      </c>
    </row>
    <row r="26080" spans="1:6" x14ac:dyDescent="0.25">
      <c r="A26080" t="s">
        <v>8469</v>
      </c>
      <c r="B26080" s="100" t="s">
        <v>20267</v>
      </c>
      <c r="C26080" s="100"/>
      <c r="D26080" s="124"/>
      <c r="E26080" s="157" t="e">
        <f>VLOOKUP(D26080,'SOAT LIQ'!$A$87:$C$3416,3,FALSE)</f>
        <v>#N/A</v>
      </c>
      <c r="F26080" t="s">
        <v>21631</v>
      </c>
    </row>
    <row r="26081" spans="1:6" x14ac:dyDescent="0.25">
      <c r="A26081" t="s">
        <v>5925</v>
      </c>
      <c r="B26081" s="100" t="s">
        <v>20268</v>
      </c>
      <c r="C26081" s="100"/>
      <c r="D26081" s="124"/>
      <c r="E26081" s="157" t="e">
        <f>VLOOKUP(D26081,'SOAT LIQ'!$A$87:$C$3416,3,FALSE)</f>
        <v>#N/A</v>
      </c>
      <c r="F26081" t="s">
        <v>21631</v>
      </c>
    </row>
    <row r="26082" spans="1:6" x14ac:dyDescent="0.25">
      <c r="A26082" t="s">
        <v>9901</v>
      </c>
      <c r="B26082" s="100" t="s">
        <v>20269</v>
      </c>
      <c r="C26082" s="100"/>
      <c r="D26082" s="124"/>
      <c r="E26082" s="157" t="e">
        <f>VLOOKUP(D26082,'SOAT LIQ'!$A$87:$C$3416,3,FALSE)</f>
        <v>#N/A</v>
      </c>
      <c r="F26082" t="s">
        <v>21631</v>
      </c>
    </row>
    <row r="26083" spans="1:6" x14ac:dyDescent="0.25">
      <c r="A26083" t="s">
        <v>5930</v>
      </c>
      <c r="B26083" s="100" t="s">
        <v>20270</v>
      </c>
      <c r="C26083" s="100"/>
      <c r="D26083" s="124"/>
      <c r="E26083" s="157" t="e">
        <f>VLOOKUP(D26083,'SOAT LIQ'!$A$87:$C$3416,3,FALSE)</f>
        <v>#N/A</v>
      </c>
      <c r="F26083" t="s">
        <v>21631</v>
      </c>
    </row>
    <row r="26084" spans="1:6" x14ac:dyDescent="0.25">
      <c r="A26084" t="s">
        <v>13930</v>
      </c>
      <c r="B26084" s="100" t="s">
        <v>20267</v>
      </c>
      <c r="C26084" s="100"/>
      <c r="D26084" s="124"/>
      <c r="E26084" s="157" t="e">
        <f>VLOOKUP(D26084,'SOAT LIQ'!$A$87:$C$3416,3,FALSE)</f>
        <v>#N/A</v>
      </c>
      <c r="F26084" t="s">
        <v>21631</v>
      </c>
    </row>
    <row r="26085" spans="1:6" x14ac:dyDescent="0.25">
      <c r="A26085" t="s">
        <v>13930</v>
      </c>
      <c r="B26085" s="100" t="s">
        <v>20271</v>
      </c>
      <c r="C26085" s="100"/>
      <c r="D26085" s="124"/>
      <c r="E26085" s="157" t="e">
        <f>VLOOKUP(D26085,'SOAT LIQ'!$A$87:$C$3416,3,FALSE)</f>
        <v>#N/A</v>
      </c>
      <c r="F26085" t="s">
        <v>21631</v>
      </c>
    </row>
    <row r="26086" spans="1:6" x14ac:dyDescent="0.25">
      <c r="A26086" t="s">
        <v>8282</v>
      </c>
      <c r="B26086" s="100" t="s">
        <v>20272</v>
      </c>
      <c r="C26086" s="100"/>
      <c r="D26086" s="124"/>
      <c r="E26086" s="157" t="e">
        <f>VLOOKUP(D26086,'SOAT LIQ'!$A$87:$C$3416,3,FALSE)</f>
        <v>#N/A</v>
      </c>
      <c r="F26086" t="s">
        <v>21631</v>
      </c>
    </row>
    <row r="26087" spans="1:6" x14ac:dyDescent="0.25">
      <c r="A26087" t="s">
        <v>13419</v>
      </c>
      <c r="B26087" s="100" t="s">
        <v>20273</v>
      </c>
      <c r="C26087" s="100"/>
      <c r="D26087" s="124"/>
      <c r="E26087" s="157" t="e">
        <f>VLOOKUP(D26087,'SOAT LIQ'!$A$87:$C$3416,3,FALSE)</f>
        <v>#N/A</v>
      </c>
      <c r="F26087" t="s">
        <v>21631</v>
      </c>
    </row>
    <row r="26088" spans="1:6" x14ac:dyDescent="0.25">
      <c r="A26088" t="s">
        <v>14962</v>
      </c>
      <c r="B26088" s="100" t="s">
        <v>20274</v>
      </c>
      <c r="C26088" s="100"/>
      <c r="D26088" s="124"/>
      <c r="E26088" s="157" t="e">
        <f>VLOOKUP(D26088,'SOAT LIQ'!$A$87:$C$3416,3,FALSE)</f>
        <v>#N/A</v>
      </c>
      <c r="F26088" t="s">
        <v>21631</v>
      </c>
    </row>
    <row r="26089" spans="1:6" x14ac:dyDescent="0.25">
      <c r="A26089" t="s">
        <v>14239</v>
      </c>
      <c r="B26089" s="100" t="s">
        <v>20275</v>
      </c>
      <c r="C26089" s="100"/>
      <c r="D26089" s="124"/>
      <c r="E26089" s="157" t="e">
        <f>VLOOKUP(D26089,'SOAT LIQ'!$A$87:$C$3416,3,FALSE)</f>
        <v>#N/A</v>
      </c>
      <c r="F26089" t="s">
        <v>21631</v>
      </c>
    </row>
    <row r="26090" spans="1:6" x14ac:dyDescent="0.25">
      <c r="A26090" t="s">
        <v>10276</v>
      </c>
      <c r="B26090" s="100" t="s">
        <v>20276</v>
      </c>
      <c r="C26090" s="100"/>
      <c r="D26090" s="124"/>
      <c r="E26090" s="157" t="e">
        <f>VLOOKUP(D26090,'SOAT LIQ'!$A$87:$C$3416,3,FALSE)</f>
        <v>#N/A</v>
      </c>
      <c r="F26090" t="s">
        <v>21631</v>
      </c>
    </row>
    <row r="26091" spans="1:6" x14ac:dyDescent="0.25">
      <c r="A26091" t="s">
        <v>14941</v>
      </c>
      <c r="B26091" s="100" t="s">
        <v>20277</v>
      </c>
      <c r="C26091" s="100"/>
      <c r="D26091" s="124"/>
      <c r="E26091" s="157" t="e">
        <f>VLOOKUP(D26091,'SOAT LIQ'!$A$87:$C$3416,3,FALSE)</f>
        <v>#N/A</v>
      </c>
      <c r="F26091" t="s">
        <v>21631</v>
      </c>
    </row>
    <row r="26092" spans="1:6" x14ac:dyDescent="0.25">
      <c r="A26092" t="s">
        <v>8489</v>
      </c>
      <c r="B26092" s="100" t="s">
        <v>20278</v>
      </c>
      <c r="C26092" s="100"/>
      <c r="D26092" s="124"/>
      <c r="E26092" s="157" t="e">
        <f>VLOOKUP(D26092,'SOAT LIQ'!$A$87:$C$3416,3,FALSE)</f>
        <v>#N/A</v>
      </c>
      <c r="F26092" t="s">
        <v>21631</v>
      </c>
    </row>
    <row r="26093" spans="1:6" x14ac:dyDescent="0.25">
      <c r="A26093" t="s">
        <v>4085</v>
      </c>
      <c r="B26093" s="100" t="s">
        <v>20278</v>
      </c>
      <c r="C26093" s="100"/>
      <c r="D26093" s="124"/>
      <c r="E26093" s="157" t="e">
        <f>VLOOKUP(D26093,'SOAT LIQ'!$A$87:$C$3416,3,FALSE)</f>
        <v>#N/A</v>
      </c>
      <c r="F26093" t="s">
        <v>21631</v>
      </c>
    </row>
    <row r="26094" spans="1:6" x14ac:dyDescent="0.25">
      <c r="A26094" t="s">
        <v>14969</v>
      </c>
      <c r="B26094" s="100" t="s">
        <v>20278</v>
      </c>
      <c r="C26094" s="100"/>
      <c r="D26094" s="124"/>
      <c r="E26094" s="157" t="e">
        <f>VLOOKUP(D26094,'SOAT LIQ'!$A$87:$C$3416,3,FALSE)</f>
        <v>#N/A</v>
      </c>
      <c r="F26094" t="s">
        <v>21631</v>
      </c>
    </row>
    <row r="26095" spans="1:6" x14ac:dyDescent="0.25">
      <c r="A26095" t="s">
        <v>5713</v>
      </c>
      <c r="B26095" s="100" t="s">
        <v>20279</v>
      </c>
      <c r="C26095" s="100"/>
      <c r="D26095" s="124"/>
      <c r="E26095" s="157" t="e">
        <f>VLOOKUP(D26095,'SOAT LIQ'!$A$87:$C$3416,3,FALSE)</f>
        <v>#N/A</v>
      </c>
      <c r="F26095" t="s">
        <v>21631</v>
      </c>
    </row>
    <row r="26096" spans="1:6" x14ac:dyDescent="0.25">
      <c r="A26096" t="s">
        <v>8469</v>
      </c>
      <c r="B26096" s="100" t="s">
        <v>20280</v>
      </c>
      <c r="C26096" s="100"/>
      <c r="D26096" s="124"/>
      <c r="E26096" s="157" t="e">
        <f>VLOOKUP(D26096,'SOAT LIQ'!$A$87:$C$3416,3,FALSE)</f>
        <v>#N/A</v>
      </c>
      <c r="F26096" t="s">
        <v>21631</v>
      </c>
    </row>
    <row r="26097" spans="1:6" x14ac:dyDescent="0.25">
      <c r="A26097" t="s">
        <v>6023</v>
      </c>
      <c r="B26097" s="100" t="s">
        <v>20281</v>
      </c>
      <c r="C26097" s="100"/>
      <c r="D26097" s="124"/>
      <c r="E26097" s="157" t="e">
        <f>VLOOKUP(D26097,'SOAT LIQ'!$A$87:$C$3416,3,FALSE)</f>
        <v>#N/A</v>
      </c>
      <c r="F26097" t="s">
        <v>21631</v>
      </c>
    </row>
    <row r="26098" spans="1:6" x14ac:dyDescent="0.25">
      <c r="A26098" t="s">
        <v>5750</v>
      </c>
      <c r="B26098" s="100" t="s">
        <v>20282</v>
      </c>
      <c r="C26098" s="100"/>
      <c r="D26098" s="124"/>
      <c r="E26098" s="157" t="e">
        <f>VLOOKUP(D26098,'SOAT LIQ'!$A$87:$C$3416,3,FALSE)</f>
        <v>#N/A</v>
      </c>
      <c r="F26098" t="s">
        <v>21631</v>
      </c>
    </row>
    <row r="26099" spans="1:6" x14ac:dyDescent="0.25">
      <c r="A26099" t="s">
        <v>5773</v>
      </c>
      <c r="B26099" s="100" t="s">
        <v>20283</v>
      </c>
      <c r="C26099" s="100"/>
      <c r="D26099" s="124"/>
      <c r="E26099" s="157" t="e">
        <f>VLOOKUP(D26099,'SOAT LIQ'!$A$87:$C$3416,3,FALSE)</f>
        <v>#N/A</v>
      </c>
      <c r="F26099" t="s">
        <v>21631</v>
      </c>
    </row>
    <row r="26100" spans="1:6" x14ac:dyDescent="0.25">
      <c r="A26100" t="s">
        <v>9312</v>
      </c>
      <c r="B26100" s="100" t="s">
        <v>20284</v>
      </c>
      <c r="C26100" s="100"/>
      <c r="D26100" s="124"/>
      <c r="E26100" s="157" t="e">
        <f>VLOOKUP(D26100,'SOAT LIQ'!$A$87:$C$3416,3,FALSE)</f>
        <v>#N/A</v>
      </c>
      <c r="F26100" t="s">
        <v>21631</v>
      </c>
    </row>
    <row r="26101" spans="1:6" x14ac:dyDescent="0.25">
      <c r="A26101" t="s">
        <v>10710</v>
      </c>
      <c r="B26101" s="100" t="s">
        <v>20285</v>
      </c>
      <c r="C26101" s="100"/>
      <c r="D26101" s="124"/>
      <c r="E26101" s="157" t="e">
        <f>VLOOKUP(D26101,'SOAT LIQ'!$A$87:$C$3416,3,FALSE)</f>
        <v>#N/A</v>
      </c>
      <c r="F26101" t="s">
        <v>21631</v>
      </c>
    </row>
    <row r="26102" spans="1:6" x14ac:dyDescent="0.25">
      <c r="A26102" t="s">
        <v>15046</v>
      </c>
      <c r="B26102" s="100" t="s">
        <v>20286</v>
      </c>
      <c r="C26102" s="100"/>
      <c r="D26102" s="124"/>
      <c r="E26102" s="157" t="e">
        <f>VLOOKUP(D26102,'SOAT LIQ'!$A$87:$C$3416,3,FALSE)</f>
        <v>#N/A</v>
      </c>
      <c r="F26102" t="s">
        <v>21631</v>
      </c>
    </row>
    <row r="26103" spans="1:6" x14ac:dyDescent="0.25">
      <c r="A26103" t="s">
        <v>4295</v>
      </c>
      <c r="B26103" s="100" t="s">
        <v>20287</v>
      </c>
      <c r="C26103" s="100"/>
      <c r="D26103" s="124"/>
      <c r="E26103" s="157" t="e">
        <f>VLOOKUP(D26103,'SOAT LIQ'!$A$87:$C$3416,3,FALSE)</f>
        <v>#N/A</v>
      </c>
      <c r="F26103" t="s">
        <v>21631</v>
      </c>
    </row>
    <row r="26104" spans="1:6" x14ac:dyDescent="0.25">
      <c r="A26104" t="s">
        <v>4295</v>
      </c>
      <c r="B26104" s="100" t="s">
        <v>20287</v>
      </c>
      <c r="C26104" s="100"/>
      <c r="D26104" s="124"/>
      <c r="E26104" s="157" t="e">
        <f>VLOOKUP(D26104,'SOAT LIQ'!$A$87:$C$3416,3,FALSE)</f>
        <v>#N/A</v>
      </c>
      <c r="F26104" t="s">
        <v>21631</v>
      </c>
    </row>
    <row r="26105" spans="1:6" x14ac:dyDescent="0.25">
      <c r="A26105" t="s">
        <v>14242</v>
      </c>
      <c r="B26105" s="100" t="s">
        <v>20288</v>
      </c>
      <c r="C26105" s="100"/>
      <c r="D26105" s="124"/>
      <c r="E26105" s="157" t="e">
        <f>VLOOKUP(D26105,'SOAT LIQ'!$A$87:$C$3416,3,FALSE)</f>
        <v>#N/A</v>
      </c>
      <c r="F26105" t="s">
        <v>21631</v>
      </c>
    </row>
    <row r="26106" spans="1:6" x14ac:dyDescent="0.25">
      <c r="A26106" t="s">
        <v>5142</v>
      </c>
      <c r="B26106" s="100" t="s">
        <v>20288</v>
      </c>
      <c r="C26106" s="100"/>
      <c r="D26106" s="124"/>
      <c r="E26106" s="157" t="e">
        <f>VLOOKUP(D26106,'SOAT LIQ'!$A$87:$C$3416,3,FALSE)</f>
        <v>#N/A</v>
      </c>
      <c r="F26106" t="s">
        <v>21631</v>
      </c>
    </row>
    <row r="26107" spans="1:6" x14ac:dyDescent="0.25">
      <c r="A26107" t="s">
        <v>6317</v>
      </c>
      <c r="B26107" s="100" t="s">
        <v>20289</v>
      </c>
      <c r="C26107" s="100"/>
      <c r="D26107" s="124"/>
      <c r="E26107" s="157" t="e">
        <f>VLOOKUP(D26107,'SOAT LIQ'!$A$87:$C$3416,3,FALSE)</f>
        <v>#N/A</v>
      </c>
      <c r="F26107" t="s">
        <v>21631</v>
      </c>
    </row>
    <row r="26108" spans="1:6" x14ac:dyDescent="0.25">
      <c r="A26108" t="s">
        <v>8784</v>
      </c>
      <c r="B26108" s="100" t="s">
        <v>20290</v>
      </c>
      <c r="C26108" s="100"/>
      <c r="D26108" s="124"/>
      <c r="E26108" s="157" t="e">
        <f>VLOOKUP(D26108,'SOAT LIQ'!$A$87:$C$3416,3,FALSE)</f>
        <v>#N/A</v>
      </c>
      <c r="F26108" t="s">
        <v>21631</v>
      </c>
    </row>
    <row r="26109" spans="1:6" x14ac:dyDescent="0.25">
      <c r="A26109" t="s">
        <v>8784</v>
      </c>
      <c r="B26109" s="100" t="s">
        <v>20291</v>
      </c>
      <c r="C26109" s="100"/>
      <c r="D26109" s="124"/>
      <c r="E26109" s="157" t="e">
        <f>VLOOKUP(D26109,'SOAT LIQ'!$A$87:$C$3416,3,FALSE)</f>
        <v>#N/A</v>
      </c>
      <c r="F26109" t="s">
        <v>21631</v>
      </c>
    </row>
    <row r="26110" spans="1:6" x14ac:dyDescent="0.25">
      <c r="A26110" t="s">
        <v>9901</v>
      </c>
      <c r="B26110" s="100" t="s">
        <v>20291</v>
      </c>
      <c r="C26110" s="100"/>
      <c r="D26110" s="124"/>
      <c r="E26110" s="157" t="e">
        <f>VLOOKUP(D26110,'SOAT LIQ'!$A$87:$C$3416,3,FALSE)</f>
        <v>#N/A</v>
      </c>
      <c r="F26110" t="s">
        <v>21631</v>
      </c>
    </row>
    <row r="26111" spans="1:6" x14ac:dyDescent="0.25">
      <c r="A26111" t="s">
        <v>13930</v>
      </c>
      <c r="B26111" s="100" t="s">
        <v>20291</v>
      </c>
      <c r="C26111" s="100"/>
      <c r="D26111" s="124"/>
      <c r="E26111" s="157" t="e">
        <f>VLOOKUP(D26111,'SOAT LIQ'!$A$87:$C$3416,3,FALSE)</f>
        <v>#N/A</v>
      </c>
      <c r="F26111" t="s">
        <v>21631</v>
      </c>
    </row>
    <row r="26112" spans="1:6" x14ac:dyDescent="0.25">
      <c r="A26112" t="s">
        <v>5930</v>
      </c>
      <c r="B26112" s="100" t="s">
        <v>20275</v>
      </c>
      <c r="C26112" s="100"/>
      <c r="D26112" s="124"/>
      <c r="E26112" s="157" t="e">
        <f>VLOOKUP(D26112,'SOAT LIQ'!$A$87:$C$3416,3,FALSE)</f>
        <v>#N/A</v>
      </c>
      <c r="F26112" t="s">
        <v>21631</v>
      </c>
    </row>
    <row r="26113" spans="1:6" x14ac:dyDescent="0.25">
      <c r="A26113" t="s">
        <v>5924</v>
      </c>
      <c r="B26113" s="100" t="s">
        <v>20283</v>
      </c>
      <c r="C26113" s="100"/>
      <c r="D26113" s="124"/>
      <c r="E26113" s="157" t="e">
        <f>VLOOKUP(D26113,'SOAT LIQ'!$A$87:$C$3416,3,FALSE)</f>
        <v>#N/A</v>
      </c>
      <c r="F26113" t="s">
        <v>21631</v>
      </c>
    </row>
    <row r="26114" spans="1:6" x14ac:dyDescent="0.25">
      <c r="A26114" t="s">
        <v>13930</v>
      </c>
      <c r="B26114" s="100" t="s">
        <v>20292</v>
      </c>
      <c r="C26114" s="100"/>
      <c r="D26114" s="124"/>
      <c r="E26114" s="157" t="e">
        <f>VLOOKUP(D26114,'SOAT LIQ'!$A$87:$C$3416,3,FALSE)</f>
        <v>#N/A</v>
      </c>
      <c r="F26114" t="s">
        <v>21631</v>
      </c>
    </row>
    <row r="26115" spans="1:6" x14ac:dyDescent="0.25">
      <c r="A26115" t="s">
        <v>13930</v>
      </c>
      <c r="B26115" s="100" t="s">
        <v>20293</v>
      </c>
      <c r="C26115" s="100"/>
      <c r="D26115" s="124"/>
      <c r="E26115" s="157" t="e">
        <f>VLOOKUP(D26115,'SOAT LIQ'!$A$87:$C$3416,3,FALSE)</f>
        <v>#N/A</v>
      </c>
      <c r="F26115" t="s">
        <v>21631</v>
      </c>
    </row>
    <row r="26116" spans="1:6" x14ac:dyDescent="0.25">
      <c r="A26116" t="s">
        <v>13930</v>
      </c>
      <c r="B26116" s="100" t="s">
        <v>20294</v>
      </c>
      <c r="C26116" s="100"/>
      <c r="D26116" s="124"/>
      <c r="E26116" s="157" t="e">
        <f>VLOOKUP(D26116,'SOAT LIQ'!$A$87:$C$3416,3,FALSE)</f>
        <v>#N/A</v>
      </c>
      <c r="F26116" t="s">
        <v>21631</v>
      </c>
    </row>
    <row r="26117" spans="1:6" x14ac:dyDescent="0.25">
      <c r="A26117" t="s">
        <v>13930</v>
      </c>
      <c r="B26117" s="100" t="s">
        <v>20295</v>
      </c>
      <c r="C26117" s="100"/>
      <c r="D26117" s="124"/>
      <c r="E26117" s="157" t="e">
        <f>VLOOKUP(D26117,'SOAT LIQ'!$A$87:$C$3416,3,FALSE)</f>
        <v>#N/A</v>
      </c>
      <c r="F26117" t="s">
        <v>21631</v>
      </c>
    </row>
    <row r="26118" spans="1:6" x14ac:dyDescent="0.25">
      <c r="A26118" t="s">
        <v>13930</v>
      </c>
      <c r="B26118" s="100" t="s">
        <v>20296</v>
      </c>
      <c r="C26118" s="100"/>
      <c r="D26118" s="124"/>
      <c r="E26118" s="157" t="e">
        <f>VLOOKUP(D26118,'SOAT LIQ'!$A$87:$C$3416,3,FALSE)</f>
        <v>#N/A</v>
      </c>
      <c r="F26118" t="s">
        <v>21631</v>
      </c>
    </row>
    <row r="26119" spans="1:6" x14ac:dyDescent="0.25">
      <c r="A26119" t="s">
        <v>13930</v>
      </c>
      <c r="B26119" s="100" t="s">
        <v>20297</v>
      </c>
      <c r="C26119" s="100"/>
      <c r="D26119" s="124"/>
      <c r="E26119" s="157" t="e">
        <f>VLOOKUP(D26119,'SOAT LIQ'!$A$87:$C$3416,3,FALSE)</f>
        <v>#N/A</v>
      </c>
      <c r="F26119" t="s">
        <v>21631</v>
      </c>
    </row>
    <row r="26120" spans="1:6" x14ac:dyDescent="0.25">
      <c r="A26120" t="s">
        <v>13930</v>
      </c>
      <c r="B26120" s="100" t="s">
        <v>20298</v>
      </c>
      <c r="C26120" s="100"/>
      <c r="D26120" s="124"/>
      <c r="E26120" s="157" t="e">
        <f>VLOOKUP(D26120,'SOAT LIQ'!$A$87:$C$3416,3,FALSE)</f>
        <v>#N/A</v>
      </c>
      <c r="F26120" t="s">
        <v>21631</v>
      </c>
    </row>
    <row r="26121" spans="1:6" x14ac:dyDescent="0.25">
      <c r="A26121" t="s">
        <v>13930</v>
      </c>
      <c r="B26121" s="100" t="s">
        <v>20274</v>
      </c>
      <c r="C26121" s="100"/>
      <c r="D26121" s="124"/>
      <c r="E26121" s="157" t="e">
        <f>VLOOKUP(D26121,'SOAT LIQ'!$A$87:$C$3416,3,FALSE)</f>
        <v>#N/A</v>
      </c>
      <c r="F26121" t="s">
        <v>21631</v>
      </c>
    </row>
    <row r="26122" spans="1:6" x14ac:dyDescent="0.25">
      <c r="A26122" t="s">
        <v>6317</v>
      </c>
      <c r="B26122" s="100" t="s">
        <v>20292</v>
      </c>
      <c r="C26122" s="100"/>
      <c r="D26122" s="124"/>
      <c r="E26122" s="157" t="e">
        <f>VLOOKUP(D26122,'SOAT LIQ'!$A$87:$C$3416,3,FALSE)</f>
        <v>#N/A</v>
      </c>
      <c r="F26122" t="s">
        <v>21631</v>
      </c>
    </row>
    <row r="26123" spans="1:6" x14ac:dyDescent="0.25">
      <c r="A26123" t="s">
        <v>6317</v>
      </c>
      <c r="B26123" s="100" t="s">
        <v>20293</v>
      </c>
      <c r="C26123" s="100"/>
      <c r="D26123" s="124"/>
      <c r="E26123" s="157" t="e">
        <f>VLOOKUP(D26123,'SOAT LIQ'!$A$87:$C$3416,3,FALSE)</f>
        <v>#N/A</v>
      </c>
      <c r="F26123" t="s">
        <v>21631</v>
      </c>
    </row>
    <row r="26124" spans="1:6" x14ac:dyDescent="0.25">
      <c r="A26124" t="s">
        <v>6317</v>
      </c>
      <c r="B26124" s="100" t="s">
        <v>20294</v>
      </c>
      <c r="C26124" s="100"/>
      <c r="D26124" s="124"/>
      <c r="E26124" s="157" t="e">
        <f>VLOOKUP(D26124,'SOAT LIQ'!$A$87:$C$3416,3,FALSE)</f>
        <v>#N/A</v>
      </c>
      <c r="F26124" t="s">
        <v>21631</v>
      </c>
    </row>
    <row r="26125" spans="1:6" x14ac:dyDescent="0.25">
      <c r="A26125" t="s">
        <v>6317</v>
      </c>
      <c r="B26125" s="100" t="s">
        <v>20295</v>
      </c>
      <c r="C26125" s="100"/>
      <c r="D26125" s="124"/>
      <c r="E26125" s="157" t="e">
        <f>VLOOKUP(D26125,'SOAT LIQ'!$A$87:$C$3416,3,FALSE)</f>
        <v>#N/A</v>
      </c>
      <c r="F26125" t="s">
        <v>21631</v>
      </c>
    </row>
    <row r="26126" spans="1:6" x14ac:dyDescent="0.25">
      <c r="A26126" t="s">
        <v>6317</v>
      </c>
      <c r="B26126" s="100" t="s">
        <v>20296</v>
      </c>
      <c r="C26126" s="100"/>
      <c r="D26126" s="124"/>
      <c r="E26126" s="157" t="e">
        <f>VLOOKUP(D26126,'SOAT LIQ'!$A$87:$C$3416,3,FALSE)</f>
        <v>#N/A</v>
      </c>
      <c r="F26126" t="s">
        <v>21631</v>
      </c>
    </row>
    <row r="26127" spans="1:6" x14ac:dyDescent="0.25">
      <c r="A26127" t="s">
        <v>6317</v>
      </c>
      <c r="B26127" s="100" t="s">
        <v>20297</v>
      </c>
      <c r="C26127" s="100"/>
      <c r="D26127" s="124"/>
      <c r="E26127" s="157" t="e">
        <f>VLOOKUP(D26127,'SOAT LIQ'!$A$87:$C$3416,3,FALSE)</f>
        <v>#N/A</v>
      </c>
      <c r="F26127" t="s">
        <v>21631</v>
      </c>
    </row>
    <row r="26128" spans="1:6" x14ac:dyDescent="0.25">
      <c r="A26128" t="s">
        <v>6317</v>
      </c>
      <c r="B26128" s="100" t="s">
        <v>20298</v>
      </c>
      <c r="C26128" s="100"/>
      <c r="D26128" s="124"/>
      <c r="E26128" s="157" t="e">
        <f>VLOOKUP(D26128,'SOAT LIQ'!$A$87:$C$3416,3,FALSE)</f>
        <v>#N/A</v>
      </c>
      <c r="F26128" t="s">
        <v>21631</v>
      </c>
    </row>
    <row r="26129" spans="1:6" x14ac:dyDescent="0.25">
      <c r="A26129" t="s">
        <v>6317</v>
      </c>
      <c r="B26129" s="100" t="s">
        <v>20274</v>
      </c>
      <c r="C26129" s="100"/>
      <c r="D26129" s="124"/>
      <c r="E26129" s="157" t="e">
        <f>VLOOKUP(D26129,'SOAT LIQ'!$A$87:$C$3416,3,FALSE)</f>
        <v>#N/A</v>
      </c>
      <c r="F26129" t="s">
        <v>21631</v>
      </c>
    </row>
    <row r="26130" spans="1:6" x14ac:dyDescent="0.25">
      <c r="A26130" t="s">
        <v>10820</v>
      </c>
      <c r="B26130" s="100" t="s">
        <v>20299</v>
      </c>
      <c r="C26130" s="100"/>
      <c r="D26130" s="124"/>
      <c r="E26130" s="157" t="e">
        <f>VLOOKUP(D26130,'SOAT LIQ'!$A$87:$C$3416,3,FALSE)</f>
        <v>#N/A</v>
      </c>
      <c r="F26130" t="s">
        <v>21631</v>
      </c>
    </row>
    <row r="26131" spans="1:6" x14ac:dyDescent="0.25">
      <c r="A26131" t="s">
        <v>13930</v>
      </c>
      <c r="B26131" s="100" t="s">
        <v>20283</v>
      </c>
      <c r="C26131" s="100"/>
      <c r="D26131" s="124"/>
      <c r="E26131" s="157" t="e">
        <f>VLOOKUP(D26131,'SOAT LIQ'!$A$87:$C$3416,3,FALSE)</f>
        <v>#N/A</v>
      </c>
      <c r="F26131" t="s">
        <v>21631</v>
      </c>
    </row>
    <row r="26132" spans="1:6" x14ac:dyDescent="0.25">
      <c r="A26132" t="s">
        <v>13930</v>
      </c>
      <c r="B26132" s="100" t="s">
        <v>20289</v>
      </c>
      <c r="C26132" s="100"/>
      <c r="D26132" s="124"/>
      <c r="E26132" s="157" t="e">
        <f>VLOOKUP(D26132,'SOAT LIQ'!$A$87:$C$3416,3,FALSE)</f>
        <v>#N/A</v>
      </c>
      <c r="F26132" t="s">
        <v>21631</v>
      </c>
    </row>
    <row r="26133" spans="1:6" x14ac:dyDescent="0.25">
      <c r="A26133" t="s">
        <v>13930</v>
      </c>
      <c r="B26133" s="100" t="s">
        <v>20275</v>
      </c>
      <c r="C26133" s="100"/>
      <c r="D26133" s="124"/>
      <c r="E26133" s="157" t="e">
        <f>VLOOKUP(D26133,'SOAT LIQ'!$A$87:$C$3416,3,FALSE)</f>
        <v>#N/A</v>
      </c>
      <c r="F26133" t="s">
        <v>21631</v>
      </c>
    </row>
    <row r="26134" spans="1:6" x14ac:dyDescent="0.25">
      <c r="A26134" t="s">
        <v>13964</v>
      </c>
      <c r="B26134" s="100" t="s">
        <v>18429</v>
      </c>
      <c r="C26134" s="99" t="s">
        <v>18427</v>
      </c>
      <c r="D26134" s="124">
        <v>35111</v>
      </c>
      <c r="E26134" s="157" t="e">
        <f>VLOOKUP(D26134,'SOAT LIQ'!$A$87:$C$3416,3,FALSE)</f>
        <v>#N/A</v>
      </c>
    </row>
    <row r="26135" spans="1:6" x14ac:dyDescent="0.25">
      <c r="A26135" t="s">
        <v>15002</v>
      </c>
      <c r="B26135" s="100" t="s">
        <v>18429</v>
      </c>
      <c r="C26135" s="99" t="s">
        <v>18427</v>
      </c>
      <c r="D26135" s="124">
        <v>35111</v>
      </c>
      <c r="E26135" s="157" t="e">
        <f>VLOOKUP(D26135,'SOAT LIQ'!$A$87:$C$3416,3,FALSE)</f>
        <v>#N/A</v>
      </c>
    </row>
    <row r="26136" spans="1:6" x14ac:dyDescent="0.25">
      <c r="A26136" t="s">
        <v>15002</v>
      </c>
      <c r="B26136" s="100" t="s">
        <v>18455</v>
      </c>
      <c r="C26136" s="99" t="s">
        <v>4185</v>
      </c>
      <c r="D26136" s="124">
        <v>35104</v>
      </c>
      <c r="E26136" s="157" t="e">
        <f>VLOOKUP(D26136,'SOAT LIQ'!$A$87:$C$3416,3,FALSE)</f>
        <v>#N/A</v>
      </c>
    </row>
    <row r="26137" spans="1:6" x14ac:dyDescent="0.25">
      <c r="A26137" t="s">
        <v>15002</v>
      </c>
      <c r="B26137" s="100" t="s">
        <v>20300</v>
      </c>
      <c r="C26137" s="100"/>
      <c r="D26137" s="124"/>
      <c r="E26137" s="157" t="e">
        <f>VLOOKUP(D26137,'SOAT LIQ'!$A$87:$C$3416,3,FALSE)</f>
        <v>#N/A</v>
      </c>
    </row>
    <row r="26138" spans="1:6" x14ac:dyDescent="0.25">
      <c r="A26138" t="s">
        <v>14979</v>
      </c>
      <c r="B26138" s="100" t="s">
        <v>20300</v>
      </c>
      <c r="C26138" s="100"/>
      <c r="D26138" s="124"/>
      <c r="E26138" s="157" t="e">
        <f>VLOOKUP(D26138,'SOAT LIQ'!$A$87:$C$3416,3,FALSE)</f>
        <v>#N/A</v>
      </c>
    </row>
    <row r="26139" spans="1:6" x14ac:dyDescent="0.25">
      <c r="A26139" t="s">
        <v>13964</v>
      </c>
      <c r="B26139" s="100" t="s">
        <v>20300</v>
      </c>
      <c r="C26139" s="100"/>
      <c r="D26139" s="124"/>
      <c r="E26139" s="157" t="e">
        <f>VLOOKUP(D26139,'SOAT LIQ'!$A$87:$C$3416,3,FALSE)</f>
        <v>#N/A</v>
      </c>
    </row>
    <row r="26140" spans="1:6" x14ac:dyDescent="0.25">
      <c r="A26140" t="s">
        <v>14979</v>
      </c>
      <c r="B26140" s="100" t="s">
        <v>20301</v>
      </c>
      <c r="C26140" s="100"/>
      <c r="D26140" s="124"/>
      <c r="E26140" s="157" t="e">
        <f>VLOOKUP(D26140,'SOAT LIQ'!$A$87:$C$3416,3,FALSE)</f>
        <v>#N/A</v>
      </c>
    </row>
    <row r="26141" spans="1:6" x14ac:dyDescent="0.25">
      <c r="A26141" t="s">
        <v>15002</v>
      </c>
      <c r="B26141" s="100" t="s">
        <v>20302</v>
      </c>
      <c r="C26141" s="100"/>
      <c r="D26141" s="124"/>
      <c r="E26141" s="157" t="e">
        <f>VLOOKUP(D26141,'SOAT LIQ'!$A$87:$C$3416,3,FALSE)</f>
        <v>#N/A</v>
      </c>
    </row>
    <row r="26142" spans="1:6" x14ac:dyDescent="0.25">
      <c r="A26142" t="s">
        <v>14979</v>
      </c>
      <c r="B26142" s="100" t="s">
        <v>20302</v>
      </c>
      <c r="C26142" s="100"/>
      <c r="D26142" s="124"/>
      <c r="E26142" s="157" t="e">
        <f>VLOOKUP(D26142,'SOAT LIQ'!$A$87:$C$3416,3,FALSE)</f>
        <v>#N/A</v>
      </c>
    </row>
    <row r="26143" spans="1:6" x14ac:dyDescent="0.25">
      <c r="A26143" t="s">
        <v>13964</v>
      </c>
      <c r="B26143" s="100" t="s">
        <v>20302</v>
      </c>
      <c r="C26143" s="100"/>
      <c r="D26143" s="124"/>
      <c r="E26143" s="157" t="e">
        <f>VLOOKUP(D26143,'SOAT LIQ'!$A$87:$C$3416,3,FALSE)</f>
        <v>#N/A</v>
      </c>
    </row>
    <row r="26144" spans="1:6" x14ac:dyDescent="0.25">
      <c r="A26144" t="s">
        <v>13964</v>
      </c>
      <c r="B26144" s="100" t="s">
        <v>20156</v>
      </c>
      <c r="C26144" s="100"/>
      <c r="D26144" s="124"/>
      <c r="E26144" s="157" t="e">
        <f>VLOOKUP(D26144,'SOAT LIQ'!$A$87:$C$3416,3,FALSE)</f>
        <v>#N/A</v>
      </c>
    </row>
    <row r="26145" spans="1:6" x14ac:dyDescent="0.25">
      <c r="A26145" t="s">
        <v>15002</v>
      </c>
      <c r="B26145" s="100" t="s">
        <v>20156</v>
      </c>
      <c r="C26145" s="100"/>
      <c r="D26145" s="124"/>
      <c r="E26145" s="157" t="e">
        <f>VLOOKUP(D26145,'SOAT LIQ'!$A$87:$C$3416,3,FALSE)</f>
        <v>#N/A</v>
      </c>
    </row>
    <row r="26146" spans="1:6" x14ac:dyDescent="0.25">
      <c r="A26146" t="s">
        <v>6498</v>
      </c>
      <c r="B26146" s="100" t="s">
        <v>20303</v>
      </c>
      <c r="C26146" s="100"/>
      <c r="D26146" s="124"/>
      <c r="E26146" s="157" t="e">
        <f>VLOOKUP(D26146,'SOAT LIQ'!$A$87:$C$3416,3,FALSE)</f>
        <v>#N/A</v>
      </c>
      <c r="F26146" t="s">
        <v>21635</v>
      </c>
    </row>
    <row r="26147" spans="1:6" x14ac:dyDescent="0.25">
      <c r="A26147" t="s">
        <v>6501</v>
      </c>
      <c r="B26147" s="100" t="s">
        <v>20303</v>
      </c>
      <c r="C26147" s="100"/>
      <c r="D26147" s="124"/>
      <c r="E26147" s="157" t="e">
        <f>VLOOKUP(D26147,'SOAT LIQ'!$A$87:$C$3416,3,FALSE)</f>
        <v>#N/A</v>
      </c>
      <c r="F26147" t="s">
        <v>21635</v>
      </c>
    </row>
    <row r="26148" spans="1:6" x14ac:dyDescent="0.25">
      <c r="A26148" t="s">
        <v>6501</v>
      </c>
      <c r="B26148" s="100" t="s">
        <v>20304</v>
      </c>
      <c r="C26148" s="100"/>
      <c r="D26148" s="124"/>
      <c r="E26148" s="157" t="e">
        <f>VLOOKUP(D26148,'SOAT LIQ'!$A$87:$C$3416,3,FALSE)</f>
        <v>#N/A</v>
      </c>
      <c r="F26148" t="s">
        <v>21635</v>
      </c>
    </row>
    <row r="26149" spans="1:6" x14ac:dyDescent="0.25">
      <c r="A26149" t="s">
        <v>6498</v>
      </c>
      <c r="B26149" s="100" t="s">
        <v>20304</v>
      </c>
      <c r="C26149" s="100"/>
      <c r="D26149" s="124"/>
      <c r="E26149" s="157" t="e">
        <f>VLOOKUP(D26149,'SOAT LIQ'!$A$87:$C$3416,3,FALSE)</f>
        <v>#N/A</v>
      </c>
      <c r="F26149" t="s">
        <v>21635</v>
      </c>
    </row>
    <row r="26150" spans="1:6" x14ac:dyDescent="0.25">
      <c r="A26150" t="s">
        <v>4339</v>
      </c>
      <c r="B26150" s="100" t="s">
        <v>20305</v>
      </c>
      <c r="C26150" s="100"/>
      <c r="D26150" s="124"/>
      <c r="E26150" s="157" t="e">
        <f>VLOOKUP(D26150,'SOAT LIQ'!$A$87:$C$3416,3,FALSE)</f>
        <v>#N/A</v>
      </c>
      <c r="F26150" t="s">
        <v>21632</v>
      </c>
    </row>
    <row r="26151" spans="1:6" x14ac:dyDescent="0.25">
      <c r="A26151" t="s">
        <v>6023</v>
      </c>
      <c r="B26151" s="100" t="s">
        <v>20305</v>
      </c>
      <c r="C26151" s="100"/>
      <c r="D26151" s="124"/>
      <c r="E26151" s="157" t="e">
        <f>VLOOKUP(D26151,'SOAT LIQ'!$A$87:$C$3416,3,FALSE)</f>
        <v>#N/A</v>
      </c>
      <c r="F26151" t="s">
        <v>21632</v>
      </c>
    </row>
    <row r="26152" spans="1:6" x14ac:dyDescent="0.25">
      <c r="A26152" t="s">
        <v>6317</v>
      </c>
      <c r="B26152" s="100" t="s">
        <v>18481</v>
      </c>
      <c r="C26152" s="99" t="s">
        <v>18482</v>
      </c>
      <c r="D26152" s="124">
        <v>28101</v>
      </c>
      <c r="E26152" s="157" t="e">
        <f>VLOOKUP(D26152,'SOAT LIQ'!$A$87:$C$3416,3,FALSE)</f>
        <v>#N/A</v>
      </c>
    </row>
    <row r="26153" spans="1:6" x14ac:dyDescent="0.25">
      <c r="A26153" t="s">
        <v>10065</v>
      </c>
      <c r="B26153" s="100" t="s">
        <v>20306</v>
      </c>
      <c r="C26153" s="100"/>
      <c r="D26153" s="124"/>
      <c r="E26153" s="157" t="e">
        <f>VLOOKUP(D26153,'SOAT LIQ'!$A$87:$C$3416,3,FALSE)</f>
        <v>#N/A</v>
      </c>
      <c r="F26153" t="s">
        <v>21631</v>
      </c>
    </row>
    <row r="26154" spans="1:6" x14ac:dyDescent="0.25">
      <c r="A26154" t="s">
        <v>6501</v>
      </c>
      <c r="B26154" s="100" t="s">
        <v>20307</v>
      </c>
      <c r="C26154" s="100"/>
      <c r="D26154" s="124"/>
      <c r="E26154" s="157" t="e">
        <f>VLOOKUP(D26154,'SOAT LIQ'!$A$87:$C$3416,3,FALSE)</f>
        <v>#N/A</v>
      </c>
      <c r="F26154" t="s">
        <v>21635</v>
      </c>
    </row>
    <row r="26155" spans="1:6" x14ac:dyDescent="0.25">
      <c r="A26155" t="s">
        <v>6501</v>
      </c>
      <c r="B26155" s="100" t="s">
        <v>20308</v>
      </c>
      <c r="C26155" s="100"/>
      <c r="D26155" s="124"/>
      <c r="E26155" s="157" t="e">
        <f>VLOOKUP(D26155,'SOAT LIQ'!$A$87:$C$3416,3,FALSE)</f>
        <v>#N/A</v>
      </c>
      <c r="F26155" t="s">
        <v>21635</v>
      </c>
    </row>
    <row r="26156" spans="1:6" x14ac:dyDescent="0.25">
      <c r="A26156" t="s">
        <v>6501</v>
      </c>
      <c r="B26156" s="100" t="s">
        <v>20309</v>
      </c>
      <c r="C26156" s="100"/>
      <c r="D26156" s="124"/>
      <c r="E26156" s="157" t="e">
        <f>VLOOKUP(D26156,'SOAT LIQ'!$A$87:$C$3416,3,FALSE)</f>
        <v>#N/A</v>
      </c>
      <c r="F26156" t="s">
        <v>21635</v>
      </c>
    </row>
    <row r="26157" spans="1:6" x14ac:dyDescent="0.25">
      <c r="A26157" t="s">
        <v>6501</v>
      </c>
      <c r="B26157" s="100" t="s">
        <v>20307</v>
      </c>
      <c r="C26157" s="100"/>
      <c r="D26157" s="124"/>
      <c r="E26157" s="157" t="e">
        <f>VLOOKUP(D26157,'SOAT LIQ'!$A$87:$C$3416,3,FALSE)</f>
        <v>#N/A</v>
      </c>
      <c r="F26157" t="s">
        <v>21635</v>
      </c>
    </row>
    <row r="26158" spans="1:6" x14ac:dyDescent="0.25">
      <c r="A26158" t="s">
        <v>6501</v>
      </c>
      <c r="B26158" s="100" t="s">
        <v>20308</v>
      </c>
      <c r="C26158" s="100"/>
      <c r="D26158" s="124"/>
      <c r="E26158" s="157" t="e">
        <f>VLOOKUP(D26158,'SOAT LIQ'!$A$87:$C$3416,3,FALSE)</f>
        <v>#N/A</v>
      </c>
      <c r="F26158" t="s">
        <v>21635</v>
      </c>
    </row>
    <row r="26159" spans="1:6" x14ac:dyDescent="0.25">
      <c r="A26159" t="s">
        <v>6501</v>
      </c>
      <c r="B26159" s="100" t="s">
        <v>20309</v>
      </c>
      <c r="C26159" s="100"/>
      <c r="D26159" s="124"/>
      <c r="E26159" s="157" t="e">
        <f>VLOOKUP(D26159,'SOAT LIQ'!$A$87:$C$3416,3,FALSE)</f>
        <v>#N/A</v>
      </c>
      <c r="F26159" t="s">
        <v>21635</v>
      </c>
    </row>
    <row r="26160" spans="1:6" x14ac:dyDescent="0.25">
      <c r="A26160" t="s">
        <v>6183</v>
      </c>
      <c r="B26160" s="100" t="s">
        <v>20310</v>
      </c>
      <c r="C26160" s="99" t="s">
        <v>4261</v>
      </c>
      <c r="D26160" s="124">
        <v>38915</v>
      </c>
      <c r="E26160" s="157" t="e">
        <f>VLOOKUP(D26160,'SOAT LIQ'!$A$87:$C$3416,3,FALSE)</f>
        <v>#N/A</v>
      </c>
    </row>
    <row r="26161" spans="1:6" x14ac:dyDescent="0.25">
      <c r="A26161" t="s">
        <v>6183</v>
      </c>
      <c r="B26161" s="100" t="s">
        <v>20311</v>
      </c>
      <c r="C26161" s="99" t="s">
        <v>4262</v>
      </c>
      <c r="D26161" s="124">
        <v>38925</v>
      </c>
      <c r="E26161" s="157" t="e">
        <f>VLOOKUP(D26161,'SOAT LIQ'!$A$87:$C$3416,3,FALSE)</f>
        <v>#N/A</v>
      </c>
    </row>
    <row r="26162" spans="1:6" x14ac:dyDescent="0.25">
      <c r="A26162" t="s">
        <v>6183</v>
      </c>
      <c r="B26162" s="100" t="s">
        <v>20312</v>
      </c>
      <c r="C26162" s="99" t="s">
        <v>4263</v>
      </c>
      <c r="D26162" s="124">
        <v>38935</v>
      </c>
      <c r="E26162" s="157" t="e">
        <f>VLOOKUP(D26162,'SOAT LIQ'!$A$87:$C$3416,3,FALSE)</f>
        <v>#N/A</v>
      </c>
    </row>
    <row r="26163" spans="1:6" x14ac:dyDescent="0.25">
      <c r="A26163" t="s">
        <v>8475</v>
      </c>
      <c r="B26163" s="100" t="s">
        <v>20313</v>
      </c>
      <c r="C26163" s="99" t="s">
        <v>4350</v>
      </c>
      <c r="D26163" s="124">
        <v>39223</v>
      </c>
      <c r="E26163" s="157" t="e">
        <f>VLOOKUP(D26163,'SOAT LIQ'!$A$87:$C$3416,3,FALSE)</f>
        <v>#N/A</v>
      </c>
    </row>
    <row r="26164" spans="1:6" x14ac:dyDescent="0.25">
      <c r="A26164" t="s">
        <v>8466</v>
      </c>
      <c r="B26164" s="100" t="s">
        <v>20314</v>
      </c>
      <c r="C26164" s="99" t="s">
        <v>4349</v>
      </c>
      <c r="D26164" s="124">
        <v>39222</v>
      </c>
      <c r="E26164" s="157" t="e">
        <f>VLOOKUP(D26164,'SOAT LIQ'!$A$87:$C$3416,3,FALSE)</f>
        <v>#N/A</v>
      </c>
    </row>
    <row r="26165" spans="1:6" x14ac:dyDescent="0.25">
      <c r="A26165" t="s">
        <v>5509</v>
      </c>
      <c r="B26165" s="100" t="s">
        <v>20315</v>
      </c>
      <c r="C26165" s="100"/>
      <c r="D26165" s="124"/>
      <c r="E26165" s="157" t="e">
        <f>VLOOKUP(D26165,'SOAT LIQ'!$A$87:$C$3416,3,FALSE)</f>
        <v>#N/A</v>
      </c>
      <c r="F26165" t="s">
        <v>5509</v>
      </c>
    </row>
    <row r="26166" spans="1:6" x14ac:dyDescent="0.25">
      <c r="A26166" t="s">
        <v>4546</v>
      </c>
      <c r="B26166" s="100" t="s">
        <v>20316</v>
      </c>
      <c r="C26166" s="100"/>
      <c r="D26166" s="124"/>
      <c r="E26166" s="157" t="e">
        <f>VLOOKUP(D26166,'SOAT LIQ'!$A$87:$C$3416,3,FALSE)</f>
        <v>#N/A</v>
      </c>
      <c r="F26166" t="s">
        <v>4546</v>
      </c>
    </row>
    <row r="26167" spans="1:6" x14ac:dyDescent="0.25">
      <c r="A26167" t="s">
        <v>6498</v>
      </c>
      <c r="B26167" s="100" t="s">
        <v>20307</v>
      </c>
      <c r="C26167" s="100"/>
      <c r="D26167" s="124"/>
      <c r="E26167" s="157" t="e">
        <f>VLOOKUP(D26167,'SOAT LIQ'!$A$87:$C$3416,3,FALSE)</f>
        <v>#N/A</v>
      </c>
      <c r="F26167" t="s">
        <v>21635</v>
      </c>
    </row>
    <row r="26168" spans="1:6" x14ac:dyDescent="0.25">
      <c r="A26168" t="s">
        <v>6498</v>
      </c>
      <c r="B26168" s="100" t="s">
        <v>20308</v>
      </c>
      <c r="C26168" s="100"/>
      <c r="D26168" s="124"/>
      <c r="E26168" s="157" t="e">
        <f>VLOOKUP(D26168,'SOAT LIQ'!$A$87:$C$3416,3,FALSE)</f>
        <v>#N/A</v>
      </c>
      <c r="F26168" t="s">
        <v>21635</v>
      </c>
    </row>
    <row r="26169" spans="1:6" x14ac:dyDescent="0.25">
      <c r="A26169" t="s">
        <v>6498</v>
      </c>
      <c r="B26169" s="100" t="s">
        <v>20309</v>
      </c>
      <c r="C26169" s="100"/>
      <c r="D26169" s="124"/>
      <c r="E26169" s="157" t="e">
        <f>VLOOKUP(D26169,'SOAT LIQ'!$A$87:$C$3416,3,FALSE)</f>
        <v>#N/A</v>
      </c>
      <c r="F26169" t="s">
        <v>21635</v>
      </c>
    </row>
    <row r="26170" spans="1:6" x14ac:dyDescent="0.25">
      <c r="A26170" t="s">
        <v>6498</v>
      </c>
      <c r="B26170" s="100" t="s">
        <v>20307</v>
      </c>
      <c r="C26170" s="100"/>
      <c r="D26170" s="124"/>
      <c r="E26170" s="157" t="e">
        <f>VLOOKUP(D26170,'SOAT LIQ'!$A$87:$C$3416,3,FALSE)</f>
        <v>#N/A</v>
      </c>
      <c r="F26170" t="s">
        <v>21635</v>
      </c>
    </row>
    <row r="26171" spans="1:6" x14ac:dyDescent="0.25">
      <c r="A26171" t="s">
        <v>6498</v>
      </c>
      <c r="B26171" s="100" t="s">
        <v>20308</v>
      </c>
      <c r="C26171" s="100"/>
      <c r="D26171" s="124"/>
      <c r="E26171" s="157" t="e">
        <f>VLOOKUP(D26171,'SOAT LIQ'!$A$87:$C$3416,3,FALSE)</f>
        <v>#N/A</v>
      </c>
      <c r="F26171" t="s">
        <v>21635</v>
      </c>
    </row>
    <row r="26172" spans="1:6" x14ac:dyDescent="0.25">
      <c r="A26172" t="s">
        <v>6498</v>
      </c>
      <c r="B26172" s="100" t="s">
        <v>20309</v>
      </c>
      <c r="C26172" s="100"/>
      <c r="D26172" s="124"/>
      <c r="E26172" s="157" t="e">
        <f>VLOOKUP(D26172,'SOAT LIQ'!$A$87:$C$3416,3,FALSE)</f>
        <v>#N/A</v>
      </c>
      <c r="F26172" t="s">
        <v>21635</v>
      </c>
    </row>
    <row r="26173" spans="1:6" x14ac:dyDescent="0.25">
      <c r="A26173" t="s">
        <v>5748</v>
      </c>
      <c r="B26173" s="100" t="s">
        <v>20317</v>
      </c>
      <c r="C26173" s="100"/>
      <c r="D26173" s="124"/>
      <c r="E26173" s="157" t="e">
        <f>VLOOKUP(D26173,'SOAT LIQ'!$A$87:$C$3416,3,FALSE)</f>
        <v>#N/A</v>
      </c>
      <c r="F26173" t="s">
        <v>21632</v>
      </c>
    </row>
    <row r="26174" spans="1:6" x14ac:dyDescent="0.25">
      <c r="A26174" t="s">
        <v>5508</v>
      </c>
      <c r="B26174" s="100" t="s">
        <v>20317</v>
      </c>
      <c r="C26174" s="100"/>
      <c r="D26174" s="124"/>
      <c r="E26174" s="157" t="e">
        <f>VLOOKUP(D26174,'SOAT LIQ'!$A$87:$C$3416,3,FALSE)</f>
        <v>#N/A</v>
      </c>
      <c r="F26174" t="s">
        <v>21632</v>
      </c>
    </row>
    <row r="26175" spans="1:6" x14ac:dyDescent="0.25">
      <c r="A26175" t="s">
        <v>4339</v>
      </c>
      <c r="B26175" s="100" t="s">
        <v>20317</v>
      </c>
      <c r="C26175" s="100"/>
      <c r="D26175" s="124"/>
      <c r="E26175" s="157" t="e">
        <f>VLOOKUP(D26175,'SOAT LIQ'!$A$87:$C$3416,3,FALSE)</f>
        <v>#N/A</v>
      </c>
      <c r="F26175" t="s">
        <v>21632</v>
      </c>
    </row>
    <row r="26176" spans="1:6" x14ac:dyDescent="0.25">
      <c r="A26176" t="s">
        <v>5965</v>
      </c>
      <c r="B26176" s="100" t="s">
        <v>20317</v>
      </c>
      <c r="C26176" s="100"/>
      <c r="D26176" s="124"/>
      <c r="E26176" s="157" t="e">
        <f>VLOOKUP(D26176,'SOAT LIQ'!$A$87:$C$3416,3,FALSE)</f>
        <v>#N/A</v>
      </c>
      <c r="F26176" t="s">
        <v>21632</v>
      </c>
    </row>
    <row r="26177" spans="1:6" x14ac:dyDescent="0.25">
      <c r="A26177" t="s">
        <v>5809</v>
      </c>
      <c r="B26177" s="100" t="s">
        <v>20317</v>
      </c>
      <c r="C26177" s="100"/>
      <c r="D26177" s="124"/>
      <c r="E26177" s="157" t="e">
        <f>VLOOKUP(D26177,'SOAT LIQ'!$A$87:$C$3416,3,FALSE)</f>
        <v>#N/A</v>
      </c>
      <c r="F26177" t="s">
        <v>21632</v>
      </c>
    </row>
    <row r="26178" spans="1:6" x14ac:dyDescent="0.25">
      <c r="A26178" t="s">
        <v>5142</v>
      </c>
      <c r="B26178" s="100" t="s">
        <v>20317</v>
      </c>
      <c r="C26178" s="100"/>
      <c r="D26178" s="124"/>
      <c r="E26178" s="157" t="e">
        <f>VLOOKUP(D26178,'SOAT LIQ'!$A$87:$C$3416,3,FALSE)</f>
        <v>#N/A</v>
      </c>
      <c r="F26178" t="s">
        <v>21632</v>
      </c>
    </row>
    <row r="26179" spans="1:6" x14ac:dyDescent="0.25">
      <c r="A26179" t="s">
        <v>5523</v>
      </c>
      <c r="B26179" s="100" t="s">
        <v>20317</v>
      </c>
      <c r="C26179" s="100"/>
      <c r="D26179" s="124"/>
      <c r="E26179" s="157" t="e">
        <f>VLOOKUP(D26179,'SOAT LIQ'!$A$87:$C$3416,3,FALSE)</f>
        <v>#N/A</v>
      </c>
      <c r="F26179" t="s">
        <v>21632</v>
      </c>
    </row>
    <row r="26180" spans="1:6" x14ac:dyDescent="0.25">
      <c r="A26180" t="s">
        <v>6113</v>
      </c>
      <c r="B26180" s="100" t="s">
        <v>20317</v>
      </c>
      <c r="C26180" s="100"/>
      <c r="D26180" s="124"/>
      <c r="E26180" s="157" t="e">
        <f>VLOOKUP(D26180,'SOAT LIQ'!$A$87:$C$3416,3,FALSE)</f>
        <v>#N/A</v>
      </c>
      <c r="F26180" t="s">
        <v>21632</v>
      </c>
    </row>
    <row r="26181" spans="1:6" x14ac:dyDescent="0.25">
      <c r="A26181" t="s">
        <v>5745</v>
      </c>
      <c r="B26181" s="100" t="s">
        <v>20317</v>
      </c>
      <c r="C26181" s="100"/>
      <c r="D26181" s="124"/>
      <c r="E26181" s="157" t="e">
        <f>VLOOKUP(D26181,'SOAT LIQ'!$A$87:$C$3416,3,FALSE)</f>
        <v>#N/A</v>
      </c>
      <c r="F26181" t="s">
        <v>21632</v>
      </c>
    </row>
    <row r="26182" spans="1:6" x14ac:dyDescent="0.25">
      <c r="A26182" t="s">
        <v>5922</v>
      </c>
      <c r="B26182" s="100" t="s">
        <v>20317</v>
      </c>
      <c r="C26182" s="100"/>
      <c r="D26182" s="124"/>
      <c r="E26182" s="157" t="e">
        <f>VLOOKUP(D26182,'SOAT LIQ'!$A$87:$C$3416,3,FALSE)</f>
        <v>#N/A</v>
      </c>
      <c r="F26182" t="s">
        <v>21632</v>
      </c>
    </row>
    <row r="26183" spans="1:6" x14ac:dyDescent="0.25">
      <c r="A26183" t="s">
        <v>5031</v>
      </c>
      <c r="B26183" s="100" t="s">
        <v>20317</v>
      </c>
      <c r="C26183" s="100"/>
      <c r="D26183" s="124"/>
      <c r="E26183" s="157" t="e">
        <f>VLOOKUP(D26183,'SOAT LIQ'!$A$87:$C$3416,3,FALSE)</f>
        <v>#N/A</v>
      </c>
      <c r="F26183" t="s">
        <v>21632</v>
      </c>
    </row>
    <row r="26184" spans="1:6" x14ac:dyDescent="0.25">
      <c r="A26184" t="s">
        <v>5750</v>
      </c>
      <c r="B26184" s="100" t="s">
        <v>20317</v>
      </c>
      <c r="C26184" s="100"/>
      <c r="D26184" s="124"/>
      <c r="E26184" s="157" t="e">
        <f>VLOOKUP(D26184,'SOAT LIQ'!$A$87:$C$3416,3,FALSE)</f>
        <v>#N/A</v>
      </c>
      <c r="F26184" t="s">
        <v>21632</v>
      </c>
    </row>
    <row r="26185" spans="1:6" x14ac:dyDescent="0.25">
      <c r="A26185" t="s">
        <v>5773</v>
      </c>
      <c r="B26185" s="100" t="s">
        <v>20317</v>
      </c>
      <c r="C26185" s="100"/>
      <c r="D26185" s="124"/>
      <c r="E26185" s="157" t="e">
        <f>VLOOKUP(D26185,'SOAT LIQ'!$A$87:$C$3416,3,FALSE)</f>
        <v>#N/A</v>
      </c>
      <c r="F26185" t="s">
        <v>21632</v>
      </c>
    </row>
    <row r="26186" spans="1:6" x14ac:dyDescent="0.25">
      <c r="A26186" t="s">
        <v>5796</v>
      </c>
      <c r="B26186" s="100" t="s">
        <v>20317</v>
      </c>
      <c r="C26186" s="100"/>
      <c r="D26186" s="124"/>
      <c r="E26186" s="157" t="e">
        <f>VLOOKUP(D26186,'SOAT LIQ'!$A$87:$C$3416,3,FALSE)</f>
        <v>#N/A</v>
      </c>
      <c r="F26186" t="s">
        <v>21632</v>
      </c>
    </row>
    <row r="26187" spans="1:6" x14ac:dyDescent="0.25">
      <c r="A26187" t="s">
        <v>5969</v>
      </c>
      <c r="B26187" s="100" t="s">
        <v>20317</v>
      </c>
      <c r="C26187" s="100"/>
      <c r="D26187" s="124"/>
      <c r="E26187" s="157" t="e">
        <f>VLOOKUP(D26187,'SOAT LIQ'!$A$87:$C$3416,3,FALSE)</f>
        <v>#N/A</v>
      </c>
      <c r="F26187" t="s">
        <v>21632</v>
      </c>
    </row>
    <row r="26188" spans="1:6" x14ac:dyDescent="0.25">
      <c r="A26188" t="s">
        <v>20318</v>
      </c>
      <c r="B26188" s="100" t="s">
        <v>20317</v>
      </c>
      <c r="C26188" s="100"/>
      <c r="D26188" s="124"/>
      <c r="E26188" s="157" t="e">
        <f>VLOOKUP(D26188,'SOAT LIQ'!$A$87:$C$3416,3,FALSE)</f>
        <v>#N/A</v>
      </c>
      <c r="F26188" t="s">
        <v>21632</v>
      </c>
    </row>
    <row r="26189" spans="1:6" x14ac:dyDescent="0.25">
      <c r="A26189" t="s">
        <v>5482</v>
      </c>
      <c r="B26189" s="100" t="s">
        <v>20317</v>
      </c>
      <c r="C26189" s="100"/>
      <c r="D26189" s="124"/>
      <c r="E26189" s="157" t="e">
        <f>VLOOKUP(D26189,'SOAT LIQ'!$A$87:$C$3416,3,FALSE)</f>
        <v>#N/A</v>
      </c>
      <c r="F26189" t="s">
        <v>21632</v>
      </c>
    </row>
    <row r="26190" spans="1:6" x14ac:dyDescent="0.25">
      <c r="A26190" t="s">
        <v>8459</v>
      </c>
      <c r="B26190" s="100" t="s">
        <v>20317</v>
      </c>
      <c r="C26190" s="100"/>
      <c r="D26190" s="124"/>
      <c r="E26190" s="157" t="e">
        <f>VLOOKUP(D26190,'SOAT LIQ'!$A$87:$C$3416,3,FALSE)</f>
        <v>#N/A</v>
      </c>
    </row>
    <row r="26191" spans="1:6" x14ac:dyDescent="0.25">
      <c r="A26191" t="s">
        <v>4132</v>
      </c>
      <c r="B26191" s="100" t="s">
        <v>20317</v>
      </c>
      <c r="C26191" s="100"/>
      <c r="D26191" s="124"/>
      <c r="E26191" s="157" t="e">
        <f>VLOOKUP(D26191,'SOAT LIQ'!$A$87:$C$3416,3,FALSE)</f>
        <v>#N/A</v>
      </c>
    </row>
    <row r="26192" spans="1:6" x14ac:dyDescent="0.25">
      <c r="A26192" t="s">
        <v>8460</v>
      </c>
      <c r="B26192" s="100" t="s">
        <v>20317</v>
      </c>
      <c r="C26192" s="100"/>
      <c r="D26192" s="124"/>
      <c r="E26192" s="157" t="e">
        <f>VLOOKUP(D26192,'SOAT LIQ'!$A$87:$C$3416,3,FALSE)</f>
        <v>#N/A</v>
      </c>
    </row>
    <row r="26193" spans="1:6" x14ac:dyDescent="0.25">
      <c r="A26193" t="s">
        <v>7606</v>
      </c>
      <c r="B26193" s="100" t="s">
        <v>20317</v>
      </c>
      <c r="C26193" s="100"/>
      <c r="D26193" s="124"/>
      <c r="E26193" s="157" t="e">
        <f>VLOOKUP(D26193,'SOAT LIQ'!$A$87:$C$3416,3,FALSE)</f>
        <v>#N/A</v>
      </c>
    </row>
    <row r="26194" spans="1:6" x14ac:dyDescent="0.25">
      <c r="A26194" t="s">
        <v>8461</v>
      </c>
      <c r="B26194" s="100" t="s">
        <v>20317</v>
      </c>
      <c r="C26194" s="100"/>
      <c r="D26194" s="124"/>
      <c r="E26194" s="157" t="e">
        <f>VLOOKUP(D26194,'SOAT LIQ'!$A$87:$C$3416,3,FALSE)</f>
        <v>#N/A</v>
      </c>
    </row>
    <row r="26195" spans="1:6" x14ac:dyDescent="0.25">
      <c r="A26195" t="s">
        <v>5923</v>
      </c>
      <c r="B26195" s="100" t="s">
        <v>20317</v>
      </c>
      <c r="C26195" s="100"/>
      <c r="D26195" s="124"/>
      <c r="E26195" s="157" t="e">
        <f>VLOOKUP(D26195,'SOAT LIQ'!$A$87:$C$3416,3,FALSE)</f>
        <v>#N/A</v>
      </c>
      <c r="F26195" t="s">
        <v>21632</v>
      </c>
    </row>
    <row r="26196" spans="1:6" x14ac:dyDescent="0.25">
      <c r="A26196" t="s">
        <v>5782</v>
      </c>
      <c r="B26196" s="100" t="s">
        <v>20317</v>
      </c>
      <c r="C26196" s="100"/>
      <c r="D26196" s="124"/>
      <c r="E26196" s="157" t="e">
        <f>VLOOKUP(D26196,'SOAT LIQ'!$A$87:$C$3416,3,FALSE)</f>
        <v>#N/A</v>
      </c>
      <c r="F26196" t="s">
        <v>21632</v>
      </c>
    </row>
    <row r="26197" spans="1:6" x14ac:dyDescent="0.25">
      <c r="A26197" t="s">
        <v>8469</v>
      </c>
      <c r="B26197" s="100" t="s">
        <v>20317</v>
      </c>
      <c r="C26197" s="100"/>
      <c r="D26197" s="124"/>
      <c r="E26197" s="157" t="e">
        <f>VLOOKUP(D26197,'SOAT LIQ'!$A$87:$C$3416,3,FALSE)</f>
        <v>#N/A</v>
      </c>
      <c r="F26197" t="s">
        <v>21632</v>
      </c>
    </row>
    <row r="26198" spans="1:6" x14ac:dyDescent="0.25">
      <c r="A26198" t="s">
        <v>5904</v>
      </c>
      <c r="B26198" s="100" t="s">
        <v>20317</v>
      </c>
      <c r="C26198" s="100"/>
      <c r="D26198" s="124"/>
      <c r="E26198" s="157" t="e">
        <f>VLOOKUP(D26198,'SOAT LIQ'!$A$87:$C$3416,3,FALSE)</f>
        <v>#N/A</v>
      </c>
      <c r="F26198" t="s">
        <v>21632</v>
      </c>
    </row>
    <row r="26199" spans="1:6" x14ac:dyDescent="0.25">
      <c r="A26199" t="s">
        <v>5936</v>
      </c>
      <c r="B26199" s="100" t="s">
        <v>20317</v>
      </c>
      <c r="C26199" s="100"/>
      <c r="D26199" s="124"/>
      <c r="E26199" s="157" t="e">
        <f>VLOOKUP(D26199,'SOAT LIQ'!$A$87:$C$3416,3,FALSE)</f>
        <v>#N/A</v>
      </c>
      <c r="F26199" t="s">
        <v>21632</v>
      </c>
    </row>
    <row r="26200" spans="1:6" x14ac:dyDescent="0.25">
      <c r="A26200" t="s">
        <v>6023</v>
      </c>
      <c r="B26200" s="100" t="s">
        <v>20317</v>
      </c>
      <c r="C26200" s="100"/>
      <c r="D26200" s="124"/>
      <c r="E26200" s="157" t="e">
        <f>VLOOKUP(D26200,'SOAT LIQ'!$A$87:$C$3416,3,FALSE)</f>
        <v>#N/A</v>
      </c>
      <c r="F26200" t="s">
        <v>21632</v>
      </c>
    </row>
    <row r="26201" spans="1:6" x14ac:dyDescent="0.25">
      <c r="A26201" t="s">
        <v>5924</v>
      </c>
      <c r="B26201" s="100" t="s">
        <v>20317</v>
      </c>
      <c r="C26201" s="100"/>
      <c r="D26201" s="124"/>
      <c r="E26201" s="157" t="e">
        <f>VLOOKUP(D26201,'SOAT LIQ'!$A$87:$C$3416,3,FALSE)</f>
        <v>#N/A</v>
      </c>
      <c r="F26201" t="s">
        <v>21632</v>
      </c>
    </row>
    <row r="26202" spans="1:6" x14ac:dyDescent="0.25">
      <c r="A26202" t="s">
        <v>8462</v>
      </c>
      <c r="B26202" s="100" t="s">
        <v>20317</v>
      </c>
      <c r="C26202" s="100"/>
      <c r="D26202" s="124"/>
      <c r="E26202" s="157" t="e">
        <f>VLOOKUP(D26202,'SOAT LIQ'!$A$87:$C$3416,3,FALSE)</f>
        <v>#N/A</v>
      </c>
    </row>
    <row r="26203" spans="1:6" x14ac:dyDescent="0.25">
      <c r="A26203" t="s">
        <v>8463</v>
      </c>
      <c r="B26203" s="100" t="s">
        <v>20317</v>
      </c>
      <c r="C26203" s="100"/>
      <c r="D26203" s="124"/>
      <c r="E26203" s="157" t="e">
        <f>VLOOKUP(D26203,'SOAT LIQ'!$A$87:$C$3416,3,FALSE)</f>
        <v>#N/A</v>
      </c>
    </row>
    <row r="26204" spans="1:6" x14ac:dyDescent="0.25">
      <c r="A26204" t="s">
        <v>6318</v>
      </c>
      <c r="B26204" s="100" t="s">
        <v>20317</v>
      </c>
      <c r="C26204" s="100"/>
      <c r="D26204" s="124"/>
      <c r="E26204" s="157" t="e">
        <f>VLOOKUP(D26204,'SOAT LIQ'!$A$87:$C$3416,3,FALSE)</f>
        <v>#N/A</v>
      </c>
    </row>
    <row r="26205" spans="1:6" x14ac:dyDescent="0.25">
      <c r="A26205" t="s">
        <v>5401</v>
      </c>
      <c r="B26205" s="100" t="s">
        <v>20317</v>
      </c>
      <c r="C26205" s="100"/>
      <c r="D26205" s="124"/>
      <c r="E26205" s="157" t="e">
        <f>VLOOKUP(D26205,'SOAT LIQ'!$A$87:$C$3416,3,FALSE)</f>
        <v>#N/A</v>
      </c>
    </row>
    <row r="26206" spans="1:6" x14ac:dyDescent="0.25">
      <c r="A26206" t="s">
        <v>8464</v>
      </c>
      <c r="B26206" s="100" t="s">
        <v>20317</v>
      </c>
      <c r="C26206" s="100"/>
      <c r="D26206" s="124"/>
      <c r="E26206" s="157" t="e">
        <f>VLOOKUP(D26206,'SOAT LIQ'!$A$87:$C$3416,3,FALSE)</f>
        <v>#N/A</v>
      </c>
    </row>
    <row r="26207" spans="1:6" x14ac:dyDescent="0.25">
      <c r="A26207" t="s">
        <v>8465</v>
      </c>
      <c r="B26207" s="100" t="s">
        <v>20317</v>
      </c>
      <c r="C26207" s="100"/>
      <c r="D26207" s="124"/>
      <c r="E26207" s="157" t="e">
        <f>VLOOKUP(D26207,'SOAT LIQ'!$A$87:$C$3416,3,FALSE)</f>
        <v>#N/A</v>
      </c>
    </row>
    <row r="26208" spans="1:6" x14ac:dyDescent="0.25">
      <c r="A26208" t="s">
        <v>8152</v>
      </c>
      <c r="B26208" s="100" t="s">
        <v>20317</v>
      </c>
      <c r="C26208" s="100"/>
      <c r="D26208" s="124"/>
      <c r="E26208" s="157" t="e">
        <f>VLOOKUP(D26208,'SOAT LIQ'!$A$87:$C$3416,3,FALSE)</f>
        <v>#N/A</v>
      </c>
    </row>
    <row r="26209" spans="1:6" x14ac:dyDescent="0.25">
      <c r="A26209" t="s">
        <v>6787</v>
      </c>
      <c r="B26209" s="100" t="s">
        <v>20319</v>
      </c>
      <c r="C26209" s="100"/>
      <c r="D26209" s="124"/>
      <c r="E26209" s="157" t="e">
        <f>VLOOKUP(D26209,'SOAT LIQ'!$A$87:$C$3416,3,FALSE)</f>
        <v>#N/A</v>
      </c>
    </row>
    <row r="26210" spans="1:6" x14ac:dyDescent="0.25">
      <c r="A26210" t="s">
        <v>7342</v>
      </c>
      <c r="B26210" s="100" t="s">
        <v>20319</v>
      </c>
      <c r="C26210" s="100"/>
      <c r="D26210" s="124"/>
      <c r="E26210" s="157" t="e">
        <f>VLOOKUP(D26210,'SOAT LIQ'!$A$87:$C$3416,3,FALSE)</f>
        <v>#N/A</v>
      </c>
    </row>
    <row r="26211" spans="1:6" x14ac:dyDescent="0.25">
      <c r="A26211" t="s">
        <v>15470</v>
      </c>
      <c r="B26211" s="100" t="s">
        <v>20319</v>
      </c>
      <c r="C26211" s="100"/>
      <c r="D26211" s="124"/>
      <c r="E26211" s="157" t="e">
        <f>VLOOKUP(D26211,'SOAT LIQ'!$A$87:$C$3416,3,FALSE)</f>
        <v>#N/A</v>
      </c>
      <c r="F26211" t="s">
        <v>21635</v>
      </c>
    </row>
    <row r="26212" spans="1:6" x14ac:dyDescent="0.25">
      <c r="A26212" t="s">
        <v>6183</v>
      </c>
      <c r="B26212" s="100" t="s">
        <v>20320</v>
      </c>
      <c r="C26212" s="100"/>
      <c r="D26212" s="124">
        <v>39221</v>
      </c>
      <c r="E26212" s="157" t="e">
        <f>VLOOKUP(D26212,'SOAT LIQ'!$A$87:$C$3416,3,FALSE)</f>
        <v>#N/A</v>
      </c>
    </row>
    <row r="26213" spans="1:6" x14ac:dyDescent="0.25">
      <c r="A26213" t="s">
        <v>5523</v>
      </c>
      <c r="B26213" s="100" t="s">
        <v>20320</v>
      </c>
      <c r="C26213" s="100"/>
      <c r="D26213" s="124">
        <v>39221</v>
      </c>
      <c r="E26213" s="157" t="e">
        <f>VLOOKUP(D26213,'SOAT LIQ'!$A$87:$C$3416,3,FALSE)</f>
        <v>#N/A</v>
      </c>
      <c r="F26213" t="s">
        <v>21632</v>
      </c>
    </row>
    <row r="26214" spans="1:6" x14ac:dyDescent="0.25">
      <c r="A26214" t="s">
        <v>5930</v>
      </c>
      <c r="B26214" s="100" t="s">
        <v>20320</v>
      </c>
      <c r="C26214" s="100"/>
      <c r="D26214" s="124">
        <v>39221</v>
      </c>
      <c r="E26214" s="157" t="e">
        <f>VLOOKUP(D26214,'SOAT LIQ'!$A$87:$C$3416,3,FALSE)</f>
        <v>#N/A</v>
      </c>
    </row>
    <row r="26215" spans="1:6" x14ac:dyDescent="0.25">
      <c r="A26215" t="s">
        <v>13507</v>
      </c>
      <c r="B26215" s="100" t="s">
        <v>20320</v>
      </c>
      <c r="C26215" s="100"/>
      <c r="D26215" s="124">
        <v>39221</v>
      </c>
      <c r="E26215" s="157" t="e">
        <f>VLOOKUP(D26215,'SOAT LIQ'!$A$87:$C$3416,3,FALSE)</f>
        <v>#N/A</v>
      </c>
    </row>
    <row r="26216" spans="1:6" x14ac:dyDescent="0.25">
      <c r="A26216" t="s">
        <v>6570</v>
      </c>
      <c r="B26216" s="100" t="s">
        <v>20320</v>
      </c>
      <c r="C26216" s="100"/>
      <c r="D26216" s="124">
        <v>39221</v>
      </c>
      <c r="E26216" s="157" t="e">
        <f>VLOOKUP(D26216,'SOAT LIQ'!$A$87:$C$3416,3,FALSE)</f>
        <v>#N/A</v>
      </c>
    </row>
    <row r="26217" spans="1:6" x14ac:dyDescent="0.25">
      <c r="A26217" t="s">
        <v>6183</v>
      </c>
      <c r="B26217" s="100" t="s">
        <v>20321</v>
      </c>
      <c r="C26217" s="100"/>
      <c r="D26217" s="124">
        <v>39201</v>
      </c>
      <c r="E26217" s="157" t="e">
        <f>VLOOKUP(D26217,'SOAT LIQ'!$A$87:$C$3416,3,FALSE)</f>
        <v>#N/A</v>
      </c>
    </row>
    <row r="26218" spans="1:6" x14ac:dyDescent="0.25">
      <c r="A26218" t="s">
        <v>6570</v>
      </c>
      <c r="B26218" s="100" t="s">
        <v>20321</v>
      </c>
      <c r="C26218" s="100"/>
      <c r="D26218" s="124">
        <v>39201</v>
      </c>
      <c r="E26218" s="157" t="e">
        <f>VLOOKUP(D26218,'SOAT LIQ'!$A$87:$C$3416,3,FALSE)</f>
        <v>#N/A</v>
      </c>
    </row>
    <row r="26219" spans="1:6" x14ac:dyDescent="0.25">
      <c r="A26219" t="s">
        <v>5748</v>
      </c>
      <c r="B26219" s="100" t="s">
        <v>20321</v>
      </c>
      <c r="C26219" s="100"/>
      <c r="D26219" s="124">
        <v>39201</v>
      </c>
      <c r="E26219" s="157" t="e">
        <f>VLOOKUP(D26219,'SOAT LIQ'!$A$87:$C$3416,3,FALSE)</f>
        <v>#N/A</v>
      </c>
      <c r="F26219" t="s">
        <v>21632</v>
      </c>
    </row>
    <row r="26220" spans="1:6" x14ac:dyDescent="0.25">
      <c r="A26220" t="s">
        <v>5508</v>
      </c>
      <c r="B26220" s="100" t="s">
        <v>20321</v>
      </c>
      <c r="C26220" s="100"/>
      <c r="D26220" s="124">
        <v>39201</v>
      </c>
      <c r="E26220" s="157" t="e">
        <f>VLOOKUP(D26220,'SOAT LIQ'!$A$87:$C$3416,3,FALSE)</f>
        <v>#N/A</v>
      </c>
      <c r="F26220" t="s">
        <v>21632</v>
      </c>
    </row>
    <row r="26221" spans="1:6" x14ac:dyDescent="0.25">
      <c r="A26221" t="s">
        <v>4339</v>
      </c>
      <c r="B26221" s="100" t="s">
        <v>20321</v>
      </c>
      <c r="C26221" s="100"/>
      <c r="D26221" s="124">
        <v>39201</v>
      </c>
      <c r="E26221" s="157" t="e">
        <f>VLOOKUP(D26221,'SOAT LIQ'!$A$87:$C$3416,3,FALSE)</f>
        <v>#N/A</v>
      </c>
      <c r="F26221" t="s">
        <v>21632</v>
      </c>
    </row>
    <row r="26222" spans="1:6" x14ac:dyDescent="0.25">
      <c r="A26222" t="s">
        <v>5965</v>
      </c>
      <c r="B26222" s="100" t="s">
        <v>20321</v>
      </c>
      <c r="C26222" s="100"/>
      <c r="D26222" s="124">
        <v>39201</v>
      </c>
      <c r="E26222" s="157" t="e">
        <f>VLOOKUP(D26222,'SOAT LIQ'!$A$87:$C$3416,3,FALSE)</f>
        <v>#N/A</v>
      </c>
      <c r="F26222" t="s">
        <v>21632</v>
      </c>
    </row>
    <row r="26223" spans="1:6" x14ac:dyDescent="0.25">
      <c r="A26223" t="s">
        <v>5809</v>
      </c>
      <c r="B26223" s="100" t="s">
        <v>20321</v>
      </c>
      <c r="C26223" s="100"/>
      <c r="D26223" s="124">
        <v>39201</v>
      </c>
      <c r="E26223" s="157" t="e">
        <f>VLOOKUP(D26223,'SOAT LIQ'!$A$87:$C$3416,3,FALSE)</f>
        <v>#N/A</v>
      </c>
      <c r="F26223" t="s">
        <v>21632</v>
      </c>
    </row>
    <row r="26224" spans="1:6" x14ac:dyDescent="0.25">
      <c r="A26224" t="s">
        <v>5142</v>
      </c>
      <c r="B26224" s="100" t="s">
        <v>20321</v>
      </c>
      <c r="C26224" s="100"/>
      <c r="D26224" s="124">
        <v>39201</v>
      </c>
      <c r="E26224" s="157" t="e">
        <f>VLOOKUP(D26224,'SOAT LIQ'!$A$87:$C$3416,3,FALSE)</f>
        <v>#N/A</v>
      </c>
      <c r="F26224" t="s">
        <v>21632</v>
      </c>
    </row>
    <row r="26225" spans="1:6" x14ac:dyDescent="0.25">
      <c r="A26225" t="s">
        <v>5523</v>
      </c>
      <c r="B26225" s="100" t="s">
        <v>20321</v>
      </c>
      <c r="C26225" s="100"/>
      <c r="D26225" s="124">
        <v>39201</v>
      </c>
      <c r="E26225" s="157" t="e">
        <f>VLOOKUP(D26225,'SOAT LIQ'!$A$87:$C$3416,3,FALSE)</f>
        <v>#N/A</v>
      </c>
      <c r="F26225" t="s">
        <v>21632</v>
      </c>
    </row>
    <row r="26226" spans="1:6" x14ac:dyDescent="0.25">
      <c r="A26226" t="s">
        <v>6113</v>
      </c>
      <c r="B26226" s="100" t="s">
        <v>20321</v>
      </c>
      <c r="C26226" s="100"/>
      <c r="D26226" s="124">
        <v>39201</v>
      </c>
      <c r="E26226" s="157" t="e">
        <f>VLOOKUP(D26226,'SOAT LIQ'!$A$87:$C$3416,3,FALSE)</f>
        <v>#N/A</v>
      </c>
      <c r="F26226" t="s">
        <v>21632</v>
      </c>
    </row>
    <row r="26227" spans="1:6" x14ac:dyDescent="0.25">
      <c r="A26227" t="s">
        <v>5745</v>
      </c>
      <c r="B26227" s="100" t="s">
        <v>20321</v>
      </c>
      <c r="C26227" s="100"/>
      <c r="D26227" s="124">
        <v>39201</v>
      </c>
      <c r="E26227" s="157" t="e">
        <f>VLOOKUP(D26227,'SOAT LIQ'!$A$87:$C$3416,3,FALSE)</f>
        <v>#N/A</v>
      </c>
      <c r="F26227" t="s">
        <v>21632</v>
      </c>
    </row>
    <row r="26228" spans="1:6" x14ac:dyDescent="0.25">
      <c r="A26228" t="s">
        <v>5922</v>
      </c>
      <c r="B26228" s="100" t="s">
        <v>20321</v>
      </c>
      <c r="C26228" s="100"/>
      <c r="D26228" s="124">
        <v>39201</v>
      </c>
      <c r="E26228" s="157" t="e">
        <f>VLOOKUP(D26228,'SOAT LIQ'!$A$87:$C$3416,3,FALSE)</f>
        <v>#N/A</v>
      </c>
      <c r="F26228" t="s">
        <v>21632</v>
      </c>
    </row>
    <row r="26229" spans="1:6" x14ac:dyDescent="0.25">
      <c r="A26229" t="s">
        <v>5031</v>
      </c>
      <c r="B26229" s="100" t="s">
        <v>20321</v>
      </c>
      <c r="C26229" s="100"/>
      <c r="D26229" s="124">
        <v>39201</v>
      </c>
      <c r="E26229" s="157" t="e">
        <f>VLOOKUP(D26229,'SOAT LIQ'!$A$87:$C$3416,3,FALSE)</f>
        <v>#N/A</v>
      </c>
      <c r="F26229" t="s">
        <v>21632</v>
      </c>
    </row>
    <row r="26230" spans="1:6" x14ac:dyDescent="0.25">
      <c r="A26230" t="s">
        <v>5750</v>
      </c>
      <c r="B26230" s="100" t="s">
        <v>20321</v>
      </c>
      <c r="C26230" s="100"/>
      <c r="D26230" s="124">
        <v>39201</v>
      </c>
      <c r="E26230" s="157" t="e">
        <f>VLOOKUP(D26230,'SOAT LIQ'!$A$87:$C$3416,3,FALSE)</f>
        <v>#N/A</v>
      </c>
      <c r="F26230" t="s">
        <v>21632</v>
      </c>
    </row>
    <row r="26231" spans="1:6" x14ac:dyDescent="0.25">
      <c r="A26231" t="s">
        <v>5773</v>
      </c>
      <c r="B26231" s="100" t="s">
        <v>20321</v>
      </c>
      <c r="C26231" s="100"/>
      <c r="D26231" s="124">
        <v>39201</v>
      </c>
      <c r="E26231" s="157" t="e">
        <f>VLOOKUP(D26231,'SOAT LIQ'!$A$87:$C$3416,3,FALSE)</f>
        <v>#N/A</v>
      </c>
      <c r="F26231" t="s">
        <v>21632</v>
      </c>
    </row>
    <row r="26232" spans="1:6" x14ac:dyDescent="0.25">
      <c r="A26232" t="s">
        <v>5796</v>
      </c>
      <c r="B26232" s="100" t="s">
        <v>20321</v>
      </c>
      <c r="C26232" s="100"/>
      <c r="D26232" s="124">
        <v>39201</v>
      </c>
      <c r="E26232" s="157" t="e">
        <f>VLOOKUP(D26232,'SOAT LIQ'!$A$87:$C$3416,3,FALSE)</f>
        <v>#N/A</v>
      </c>
      <c r="F26232" t="s">
        <v>21632</v>
      </c>
    </row>
    <row r="26233" spans="1:6" x14ac:dyDescent="0.25">
      <c r="A26233" t="s">
        <v>5969</v>
      </c>
      <c r="B26233" s="100" t="s">
        <v>20321</v>
      </c>
      <c r="C26233" s="100"/>
      <c r="D26233" s="124">
        <v>39201</v>
      </c>
      <c r="E26233" s="157" t="e">
        <f>VLOOKUP(D26233,'SOAT LIQ'!$A$87:$C$3416,3,FALSE)</f>
        <v>#N/A</v>
      </c>
      <c r="F26233" t="s">
        <v>21632</v>
      </c>
    </row>
    <row r="26234" spans="1:6" x14ac:dyDescent="0.25">
      <c r="A26234" t="s">
        <v>20318</v>
      </c>
      <c r="B26234" s="100" t="s">
        <v>20321</v>
      </c>
      <c r="C26234" s="100"/>
      <c r="D26234" s="124">
        <v>39201</v>
      </c>
      <c r="E26234" s="157" t="e">
        <f>VLOOKUP(D26234,'SOAT LIQ'!$A$87:$C$3416,3,FALSE)</f>
        <v>#N/A</v>
      </c>
      <c r="F26234" t="s">
        <v>21632</v>
      </c>
    </row>
    <row r="26235" spans="1:6" x14ac:dyDescent="0.25">
      <c r="A26235" t="s">
        <v>5923</v>
      </c>
      <c r="B26235" s="100" t="s">
        <v>20321</v>
      </c>
      <c r="C26235" s="100"/>
      <c r="D26235" s="124">
        <v>39201</v>
      </c>
      <c r="E26235" s="157" t="e">
        <f>VLOOKUP(D26235,'SOAT LIQ'!$A$87:$C$3416,3,FALSE)</f>
        <v>#N/A</v>
      </c>
      <c r="F26235" t="s">
        <v>21632</v>
      </c>
    </row>
    <row r="26236" spans="1:6" x14ac:dyDescent="0.25">
      <c r="A26236" t="s">
        <v>5782</v>
      </c>
      <c r="B26236" s="100" t="s">
        <v>20321</v>
      </c>
      <c r="C26236" s="100"/>
      <c r="D26236" s="124">
        <v>39201</v>
      </c>
      <c r="E26236" s="157" t="e">
        <f>VLOOKUP(D26236,'SOAT LIQ'!$A$87:$C$3416,3,FALSE)</f>
        <v>#N/A</v>
      </c>
      <c r="F26236" t="s">
        <v>21632</v>
      </c>
    </row>
    <row r="26237" spans="1:6" x14ac:dyDescent="0.25">
      <c r="A26237" t="s">
        <v>8469</v>
      </c>
      <c r="B26237" s="100" t="s">
        <v>20321</v>
      </c>
      <c r="C26237" s="100"/>
      <c r="D26237" s="124">
        <v>39201</v>
      </c>
      <c r="E26237" s="157" t="e">
        <f>VLOOKUP(D26237,'SOAT LIQ'!$A$87:$C$3416,3,FALSE)</f>
        <v>#N/A</v>
      </c>
      <c r="F26237" t="s">
        <v>21632</v>
      </c>
    </row>
    <row r="26238" spans="1:6" x14ac:dyDescent="0.25">
      <c r="A26238" t="s">
        <v>5904</v>
      </c>
      <c r="B26238" s="100" t="s">
        <v>20321</v>
      </c>
      <c r="C26238" s="100"/>
      <c r="D26238" s="124">
        <v>39201</v>
      </c>
      <c r="E26238" s="157" t="e">
        <f>VLOOKUP(D26238,'SOAT LIQ'!$A$87:$C$3416,3,FALSE)</f>
        <v>#N/A</v>
      </c>
      <c r="F26238" t="s">
        <v>21632</v>
      </c>
    </row>
    <row r="26239" spans="1:6" x14ac:dyDescent="0.25">
      <c r="A26239" t="s">
        <v>5936</v>
      </c>
      <c r="B26239" s="100" t="s">
        <v>20321</v>
      </c>
      <c r="C26239" s="100"/>
      <c r="D26239" s="124">
        <v>39201</v>
      </c>
      <c r="E26239" s="157" t="e">
        <f>VLOOKUP(D26239,'SOAT LIQ'!$A$87:$C$3416,3,FALSE)</f>
        <v>#N/A</v>
      </c>
      <c r="F26239" t="s">
        <v>21632</v>
      </c>
    </row>
    <row r="26240" spans="1:6" x14ac:dyDescent="0.25">
      <c r="A26240" t="s">
        <v>6023</v>
      </c>
      <c r="B26240" s="100" t="s">
        <v>20321</v>
      </c>
      <c r="C26240" s="100"/>
      <c r="D26240" s="124">
        <v>39201</v>
      </c>
      <c r="E26240" s="157" t="e">
        <f>VLOOKUP(D26240,'SOAT LIQ'!$A$87:$C$3416,3,FALSE)</f>
        <v>#N/A</v>
      </c>
      <c r="F26240" t="s">
        <v>21632</v>
      </c>
    </row>
    <row r="26241" spans="1:6" x14ac:dyDescent="0.25">
      <c r="A26241" t="s">
        <v>5924</v>
      </c>
      <c r="B26241" s="100" t="s">
        <v>20321</v>
      </c>
      <c r="C26241" s="100"/>
      <c r="D26241" s="124">
        <v>39201</v>
      </c>
      <c r="E26241" s="157" t="e">
        <f>VLOOKUP(D26241,'SOAT LIQ'!$A$87:$C$3416,3,FALSE)</f>
        <v>#N/A</v>
      </c>
      <c r="F26241" t="s">
        <v>21632</v>
      </c>
    </row>
    <row r="26242" spans="1:6" x14ac:dyDescent="0.25">
      <c r="A26242" t="s">
        <v>6183</v>
      </c>
      <c r="B26242" s="100" t="s">
        <v>20322</v>
      </c>
      <c r="C26242" s="99" t="s">
        <v>4189</v>
      </c>
      <c r="D26242" s="124">
        <v>39202</v>
      </c>
      <c r="E26242" s="157" t="e">
        <f>VLOOKUP(D26242,'SOAT LIQ'!$A$87:$C$3416,3,FALSE)</f>
        <v>#N/A</v>
      </c>
    </row>
    <row r="26243" spans="1:6" x14ac:dyDescent="0.25">
      <c r="A26243" t="s">
        <v>6570</v>
      </c>
      <c r="B26243" s="100" t="s">
        <v>20322</v>
      </c>
      <c r="C26243" s="99" t="s">
        <v>4189</v>
      </c>
      <c r="D26243" s="124">
        <v>39202</v>
      </c>
      <c r="E26243" s="157" t="e">
        <f>VLOOKUP(D26243,'SOAT LIQ'!$A$87:$C$3416,3,FALSE)</f>
        <v>#N/A</v>
      </c>
    </row>
    <row r="26244" spans="1:6" x14ac:dyDescent="0.25">
      <c r="A26244" t="s">
        <v>8472</v>
      </c>
      <c r="B26244" s="100" t="s">
        <v>20322</v>
      </c>
      <c r="C26244" s="99" t="s">
        <v>4189</v>
      </c>
      <c r="D26244" s="124">
        <v>39202</v>
      </c>
      <c r="E26244" s="157" t="e">
        <f>VLOOKUP(D26244,'SOAT LIQ'!$A$87:$C$3416,3,FALSE)</f>
        <v>#N/A</v>
      </c>
    </row>
    <row r="26245" spans="1:6" x14ac:dyDescent="0.25">
      <c r="A26245" t="s">
        <v>8470</v>
      </c>
      <c r="B26245" s="100" t="s">
        <v>20322</v>
      </c>
      <c r="C26245" s="99" t="s">
        <v>4189</v>
      </c>
      <c r="D26245" s="124">
        <v>39202</v>
      </c>
      <c r="E26245" s="157" t="e">
        <f>VLOOKUP(D26245,'SOAT LIQ'!$A$87:$C$3416,3,FALSE)</f>
        <v>#N/A</v>
      </c>
    </row>
    <row r="26246" spans="1:6" x14ac:dyDescent="0.25">
      <c r="A26246" t="s">
        <v>8476</v>
      </c>
      <c r="B26246" s="100" t="s">
        <v>20322</v>
      </c>
      <c r="C26246" s="99" t="s">
        <v>4189</v>
      </c>
      <c r="D26246" s="124">
        <v>39202</v>
      </c>
      <c r="E26246" s="157" t="e">
        <f>VLOOKUP(D26246,'SOAT LIQ'!$A$87:$C$3416,3,FALSE)</f>
        <v>#N/A</v>
      </c>
    </row>
    <row r="26247" spans="1:6" x14ac:dyDescent="0.25">
      <c r="A26247" t="s">
        <v>5576</v>
      </c>
      <c r="B26247" s="100" t="s">
        <v>20322</v>
      </c>
      <c r="C26247" s="99" t="s">
        <v>4189</v>
      </c>
      <c r="D26247" s="124">
        <v>39202</v>
      </c>
      <c r="E26247" s="157" t="e">
        <f>VLOOKUP(D26247,'SOAT LIQ'!$A$87:$C$3416,3,FALSE)</f>
        <v>#N/A</v>
      </c>
    </row>
    <row r="26248" spans="1:6" x14ac:dyDescent="0.25">
      <c r="A26248" t="s">
        <v>5577</v>
      </c>
      <c r="B26248" s="100" t="s">
        <v>20322</v>
      </c>
      <c r="C26248" s="99" t="s">
        <v>4189</v>
      </c>
      <c r="D26248" s="124">
        <v>39202</v>
      </c>
      <c r="E26248" s="157" t="e">
        <f>VLOOKUP(D26248,'SOAT LIQ'!$A$87:$C$3416,3,FALSE)</f>
        <v>#N/A</v>
      </c>
    </row>
    <row r="26249" spans="1:6" x14ac:dyDescent="0.25">
      <c r="A26249" t="s">
        <v>8477</v>
      </c>
      <c r="B26249" s="100" t="s">
        <v>20322</v>
      </c>
      <c r="C26249" s="99" t="s">
        <v>4189</v>
      </c>
      <c r="D26249" s="124">
        <v>39202</v>
      </c>
      <c r="E26249" s="157" t="e">
        <f>VLOOKUP(D26249,'SOAT LIQ'!$A$87:$C$3416,3,FALSE)</f>
        <v>#N/A</v>
      </c>
    </row>
    <row r="26250" spans="1:6" x14ac:dyDescent="0.25">
      <c r="A26250" t="s">
        <v>5578</v>
      </c>
      <c r="B26250" s="100" t="s">
        <v>20322</v>
      </c>
      <c r="C26250" s="99" t="s">
        <v>4189</v>
      </c>
      <c r="D26250" s="124">
        <v>39202</v>
      </c>
      <c r="E26250" s="157" t="e">
        <f>VLOOKUP(D26250,'SOAT LIQ'!$A$87:$C$3416,3,FALSE)</f>
        <v>#N/A</v>
      </c>
    </row>
    <row r="26251" spans="1:6" x14ac:dyDescent="0.25">
      <c r="A26251" t="s">
        <v>5579</v>
      </c>
      <c r="B26251" s="100" t="s">
        <v>20322</v>
      </c>
      <c r="C26251" s="99" t="s">
        <v>4189</v>
      </c>
      <c r="D26251" s="124">
        <v>39202</v>
      </c>
      <c r="E26251" s="157" t="e">
        <f>VLOOKUP(D26251,'SOAT LIQ'!$A$87:$C$3416,3,FALSE)</f>
        <v>#N/A</v>
      </c>
    </row>
    <row r="26252" spans="1:6" x14ac:dyDescent="0.25">
      <c r="A26252" t="s">
        <v>5580</v>
      </c>
      <c r="B26252" s="100" t="s">
        <v>20322</v>
      </c>
      <c r="C26252" s="99" t="s">
        <v>4189</v>
      </c>
      <c r="D26252" s="124">
        <v>39202</v>
      </c>
      <c r="E26252" s="157" t="e">
        <f>VLOOKUP(D26252,'SOAT LIQ'!$A$87:$C$3416,3,FALSE)</f>
        <v>#N/A</v>
      </c>
    </row>
    <row r="26253" spans="1:6" x14ac:dyDescent="0.25">
      <c r="A26253" t="s">
        <v>8471</v>
      </c>
      <c r="B26253" s="100" t="s">
        <v>20322</v>
      </c>
      <c r="C26253" s="99" t="s">
        <v>4189</v>
      </c>
      <c r="D26253" s="124">
        <v>39202</v>
      </c>
      <c r="E26253" s="157" t="e">
        <f>VLOOKUP(D26253,'SOAT LIQ'!$A$87:$C$3416,3,FALSE)</f>
        <v>#N/A</v>
      </c>
    </row>
    <row r="26254" spans="1:6" x14ac:dyDescent="0.25">
      <c r="A26254" t="s">
        <v>8493</v>
      </c>
      <c r="B26254" s="100" t="s">
        <v>20322</v>
      </c>
      <c r="C26254" s="99" t="s">
        <v>4189</v>
      </c>
      <c r="D26254" s="124">
        <v>39202</v>
      </c>
      <c r="E26254" s="157" t="e">
        <f>VLOOKUP(D26254,'SOAT LIQ'!$A$87:$C$3416,3,FALSE)</f>
        <v>#N/A</v>
      </c>
    </row>
    <row r="26255" spans="1:6" x14ac:dyDescent="0.25">
      <c r="A26255" t="s">
        <v>8478</v>
      </c>
      <c r="B26255" s="100" t="s">
        <v>20322</v>
      </c>
      <c r="C26255" s="99" t="s">
        <v>4189</v>
      </c>
      <c r="D26255" s="124">
        <v>39202</v>
      </c>
      <c r="E26255" s="157" t="e">
        <f>VLOOKUP(D26255,'SOAT LIQ'!$A$87:$C$3416,3,FALSE)</f>
        <v>#N/A</v>
      </c>
    </row>
    <row r="26256" spans="1:6" x14ac:dyDescent="0.25">
      <c r="A26256" t="s">
        <v>4229</v>
      </c>
      <c r="B26256" s="100" t="s">
        <v>20322</v>
      </c>
      <c r="C26256" s="99" t="s">
        <v>4189</v>
      </c>
      <c r="D26256" s="124">
        <v>39202</v>
      </c>
      <c r="E26256" s="157" t="e">
        <f>VLOOKUP(D26256,'SOAT LIQ'!$A$87:$C$3416,3,FALSE)</f>
        <v>#N/A</v>
      </c>
    </row>
    <row r="26257" spans="1:6" x14ac:dyDescent="0.25">
      <c r="A26257" t="s">
        <v>5508</v>
      </c>
      <c r="B26257" s="100" t="s">
        <v>20322</v>
      </c>
      <c r="C26257" s="99" t="s">
        <v>4189</v>
      </c>
      <c r="D26257" s="124">
        <v>39202</v>
      </c>
      <c r="E26257" s="157" t="e">
        <f>VLOOKUP(D26257,'SOAT LIQ'!$A$87:$C$3416,3,FALSE)</f>
        <v>#N/A</v>
      </c>
      <c r="F26257" t="s">
        <v>21632</v>
      </c>
    </row>
    <row r="26258" spans="1:6" x14ac:dyDescent="0.25">
      <c r="A26258" t="s">
        <v>4339</v>
      </c>
      <c r="B26258" s="100" t="s">
        <v>20322</v>
      </c>
      <c r="C26258" s="99" t="s">
        <v>4189</v>
      </c>
      <c r="D26258" s="124">
        <v>39202</v>
      </c>
      <c r="E26258" s="157" t="e">
        <f>VLOOKUP(D26258,'SOAT LIQ'!$A$87:$C$3416,3,FALSE)</f>
        <v>#N/A</v>
      </c>
      <c r="F26258" t="s">
        <v>21632</v>
      </c>
    </row>
    <row r="26259" spans="1:6" x14ac:dyDescent="0.25">
      <c r="A26259" t="s">
        <v>5142</v>
      </c>
      <c r="B26259" s="100" t="s">
        <v>20322</v>
      </c>
      <c r="C26259" s="99" t="s">
        <v>4189</v>
      </c>
      <c r="D26259" s="124">
        <v>39202</v>
      </c>
      <c r="E26259" s="157" t="e">
        <f>VLOOKUP(D26259,'SOAT LIQ'!$A$87:$C$3416,3,FALSE)</f>
        <v>#N/A</v>
      </c>
      <c r="F26259" t="s">
        <v>21632</v>
      </c>
    </row>
    <row r="26260" spans="1:6" x14ac:dyDescent="0.25">
      <c r="A26260" t="s">
        <v>5750</v>
      </c>
      <c r="B26260" s="100" t="s">
        <v>20322</v>
      </c>
      <c r="C26260" s="99" t="s">
        <v>4189</v>
      </c>
      <c r="D26260" s="124">
        <v>39202</v>
      </c>
      <c r="E26260" s="157" t="e">
        <f>VLOOKUP(D26260,'SOAT LIQ'!$A$87:$C$3416,3,FALSE)</f>
        <v>#N/A</v>
      </c>
      <c r="F26260" t="s">
        <v>21632</v>
      </c>
    </row>
    <row r="26261" spans="1:6" x14ac:dyDescent="0.25">
      <c r="A26261" t="s">
        <v>5748</v>
      </c>
      <c r="B26261" s="100" t="s">
        <v>20322</v>
      </c>
      <c r="C26261" s="99" t="s">
        <v>4189</v>
      </c>
      <c r="D26261" s="124">
        <v>39202</v>
      </c>
      <c r="E26261" s="157" t="e">
        <f>VLOOKUP(D26261,'SOAT LIQ'!$A$87:$C$3416,3,FALSE)</f>
        <v>#N/A</v>
      </c>
      <c r="F26261" t="s">
        <v>21632</v>
      </c>
    </row>
    <row r="26262" spans="1:6" x14ac:dyDescent="0.25">
      <c r="A26262" t="s">
        <v>13419</v>
      </c>
      <c r="B26262" s="100" t="s">
        <v>20322</v>
      </c>
      <c r="C26262" s="99" t="s">
        <v>4189</v>
      </c>
      <c r="D26262" s="124">
        <v>39202</v>
      </c>
      <c r="E26262" s="157" t="e">
        <f>VLOOKUP(D26262,'SOAT LIQ'!$A$87:$C$3416,3,FALSE)</f>
        <v>#N/A</v>
      </c>
      <c r="F26262" t="s">
        <v>21632</v>
      </c>
    </row>
    <row r="26263" spans="1:6" x14ac:dyDescent="0.25">
      <c r="A26263" t="s">
        <v>8469</v>
      </c>
      <c r="B26263" s="100" t="s">
        <v>20322</v>
      </c>
      <c r="C26263" s="99" t="s">
        <v>4189</v>
      </c>
      <c r="D26263" s="124">
        <v>39202</v>
      </c>
      <c r="E26263" s="157" t="e">
        <f>VLOOKUP(D26263,'SOAT LIQ'!$A$87:$C$3416,3,FALSE)</f>
        <v>#N/A</v>
      </c>
      <c r="F26263" t="s">
        <v>21632</v>
      </c>
    </row>
    <row r="26264" spans="1:6" x14ac:dyDescent="0.25">
      <c r="A26264" t="s">
        <v>5904</v>
      </c>
      <c r="B26264" s="100" t="s">
        <v>20322</v>
      </c>
      <c r="C26264" s="99" t="s">
        <v>4189</v>
      </c>
      <c r="D26264" s="124">
        <v>39202</v>
      </c>
      <c r="E26264" s="157" t="e">
        <f>VLOOKUP(D26264,'SOAT LIQ'!$A$87:$C$3416,3,FALSE)</f>
        <v>#N/A</v>
      </c>
      <c r="F26264" t="s">
        <v>21632</v>
      </c>
    </row>
    <row r="26265" spans="1:6" x14ac:dyDescent="0.25">
      <c r="A26265" t="s">
        <v>5936</v>
      </c>
      <c r="B26265" s="100" t="s">
        <v>20322</v>
      </c>
      <c r="C26265" s="99" t="s">
        <v>4189</v>
      </c>
      <c r="D26265" s="124">
        <v>39202</v>
      </c>
      <c r="E26265" s="157" t="e">
        <f>VLOOKUP(D26265,'SOAT LIQ'!$A$87:$C$3416,3,FALSE)</f>
        <v>#N/A</v>
      </c>
      <c r="F26265" t="s">
        <v>21632</v>
      </c>
    </row>
    <row r="26266" spans="1:6" x14ac:dyDescent="0.25">
      <c r="A26266" t="s">
        <v>6023</v>
      </c>
      <c r="B26266" s="100" t="s">
        <v>20322</v>
      </c>
      <c r="C26266" s="99" t="s">
        <v>4189</v>
      </c>
      <c r="D26266" s="124">
        <v>39202</v>
      </c>
      <c r="E26266" s="157" t="e">
        <f>VLOOKUP(D26266,'SOAT LIQ'!$A$87:$C$3416,3,FALSE)</f>
        <v>#N/A</v>
      </c>
      <c r="F26266" t="s">
        <v>21632</v>
      </c>
    </row>
    <row r="26267" spans="1:6" x14ac:dyDescent="0.25">
      <c r="A26267" t="s">
        <v>10821</v>
      </c>
      <c r="B26267" s="100" t="s">
        <v>20322</v>
      </c>
      <c r="C26267" s="99" t="s">
        <v>4189</v>
      </c>
      <c r="D26267" s="124">
        <v>39202</v>
      </c>
      <c r="E26267" s="157" t="e">
        <f>VLOOKUP(D26267,'SOAT LIQ'!$A$87:$C$3416,3,FALSE)</f>
        <v>#N/A</v>
      </c>
      <c r="F26267" t="s">
        <v>21632</v>
      </c>
    </row>
    <row r="26268" spans="1:6" x14ac:dyDescent="0.25">
      <c r="A26268" t="s">
        <v>5773</v>
      </c>
      <c r="B26268" s="100" t="s">
        <v>20322</v>
      </c>
      <c r="C26268" s="99" t="s">
        <v>4189</v>
      </c>
      <c r="D26268" s="124">
        <v>39202</v>
      </c>
      <c r="E26268" s="157" t="e">
        <f>VLOOKUP(D26268,'SOAT LIQ'!$A$87:$C$3416,3,FALSE)</f>
        <v>#N/A</v>
      </c>
      <c r="F26268" t="s">
        <v>21632</v>
      </c>
    </row>
    <row r="26269" spans="1:6" x14ac:dyDescent="0.25">
      <c r="A26269" t="s">
        <v>5924</v>
      </c>
      <c r="B26269" s="100" t="s">
        <v>20322</v>
      </c>
      <c r="C26269" s="99" t="s">
        <v>4189</v>
      </c>
      <c r="D26269" s="124">
        <v>39202</v>
      </c>
      <c r="E26269" s="157" t="e">
        <f>VLOOKUP(D26269,'SOAT LIQ'!$A$87:$C$3416,3,FALSE)</f>
        <v>#N/A</v>
      </c>
      <c r="F26269" t="s">
        <v>21632</v>
      </c>
    </row>
    <row r="26270" spans="1:6" x14ac:dyDescent="0.25">
      <c r="A26270" t="s">
        <v>8411</v>
      </c>
      <c r="B26270" s="100" t="s">
        <v>20322</v>
      </c>
      <c r="C26270" s="99" t="s">
        <v>4189</v>
      </c>
      <c r="D26270" s="124">
        <v>39202</v>
      </c>
      <c r="E26270" s="157" t="e">
        <f>VLOOKUP(D26270,'SOAT LIQ'!$A$87:$C$3416,3,FALSE)</f>
        <v>#N/A</v>
      </c>
      <c r="F26270" t="s">
        <v>21632</v>
      </c>
    </row>
    <row r="26271" spans="1:6" x14ac:dyDescent="0.25">
      <c r="A26271" t="s">
        <v>5922</v>
      </c>
      <c r="B26271" s="100" t="s">
        <v>20322</v>
      </c>
      <c r="C26271" s="99" t="s">
        <v>4189</v>
      </c>
      <c r="D26271" s="124">
        <v>39202</v>
      </c>
      <c r="E26271" s="157" t="e">
        <f>VLOOKUP(D26271,'SOAT LIQ'!$A$87:$C$3416,3,FALSE)</f>
        <v>#N/A</v>
      </c>
      <c r="F26271" t="s">
        <v>21632</v>
      </c>
    </row>
    <row r="26272" spans="1:6" x14ac:dyDescent="0.25">
      <c r="A26272" t="s">
        <v>5923</v>
      </c>
      <c r="B26272" s="100" t="s">
        <v>20322</v>
      </c>
      <c r="C26272" s="99" t="s">
        <v>4189</v>
      </c>
      <c r="D26272" s="124">
        <v>39202</v>
      </c>
      <c r="E26272" s="157" t="e">
        <f>VLOOKUP(D26272,'SOAT LIQ'!$A$87:$C$3416,3,FALSE)</f>
        <v>#N/A</v>
      </c>
      <c r="F26272" t="s">
        <v>21632</v>
      </c>
    </row>
    <row r="26273" spans="1:6" x14ac:dyDescent="0.25">
      <c r="A26273" t="s">
        <v>14242</v>
      </c>
      <c r="B26273" s="100" t="s">
        <v>20322</v>
      </c>
      <c r="C26273" s="99" t="s">
        <v>4189</v>
      </c>
      <c r="D26273" s="124">
        <v>39202</v>
      </c>
      <c r="E26273" s="157" t="e">
        <f>VLOOKUP(D26273,'SOAT LIQ'!$A$87:$C$3416,3,FALSE)</f>
        <v>#N/A</v>
      </c>
      <c r="F26273" t="s">
        <v>21632</v>
      </c>
    </row>
    <row r="26274" spans="1:6" x14ac:dyDescent="0.25">
      <c r="A26274" t="s">
        <v>5031</v>
      </c>
      <c r="B26274" s="100" t="s">
        <v>20322</v>
      </c>
      <c r="C26274" s="99" t="s">
        <v>4189</v>
      </c>
      <c r="D26274" s="124">
        <v>39202</v>
      </c>
      <c r="E26274" s="157" t="e">
        <f>VLOOKUP(D26274,'SOAT LIQ'!$A$87:$C$3416,3,FALSE)</f>
        <v>#N/A</v>
      </c>
      <c r="F26274" t="s">
        <v>21632</v>
      </c>
    </row>
    <row r="26275" spans="1:6" x14ac:dyDescent="0.25">
      <c r="A26275" t="s">
        <v>5809</v>
      </c>
      <c r="B26275" s="100" t="s">
        <v>20322</v>
      </c>
      <c r="C26275" s="99" t="s">
        <v>4189</v>
      </c>
      <c r="D26275" s="124">
        <v>39202</v>
      </c>
      <c r="E26275" s="157" t="e">
        <f>VLOOKUP(D26275,'SOAT LIQ'!$A$87:$C$3416,3,FALSE)</f>
        <v>#N/A</v>
      </c>
      <c r="F26275" t="s">
        <v>21632</v>
      </c>
    </row>
    <row r="26276" spans="1:6" x14ac:dyDescent="0.25">
      <c r="A26276" t="s">
        <v>11060</v>
      </c>
      <c r="B26276" s="100" t="s">
        <v>20322</v>
      </c>
      <c r="C26276" s="99" t="s">
        <v>4189</v>
      </c>
      <c r="D26276" s="124">
        <v>39202</v>
      </c>
      <c r="E26276" s="157" t="e">
        <f>VLOOKUP(D26276,'SOAT LIQ'!$A$87:$C$3416,3,FALSE)</f>
        <v>#N/A</v>
      </c>
    </row>
    <row r="26277" spans="1:6" x14ac:dyDescent="0.25">
      <c r="A26277" t="s">
        <v>5704</v>
      </c>
      <c r="B26277" s="100" t="s">
        <v>20322</v>
      </c>
      <c r="C26277" s="99" t="s">
        <v>4189</v>
      </c>
      <c r="D26277" s="124">
        <v>39202</v>
      </c>
      <c r="E26277" s="157" t="e">
        <f>VLOOKUP(D26277,'SOAT LIQ'!$A$87:$C$3416,3,FALSE)</f>
        <v>#N/A</v>
      </c>
    </row>
    <row r="26278" spans="1:6" x14ac:dyDescent="0.25">
      <c r="A26278" t="s">
        <v>8490</v>
      </c>
      <c r="B26278" s="100" t="s">
        <v>20322</v>
      </c>
      <c r="C26278" s="99" t="s">
        <v>4189</v>
      </c>
      <c r="D26278" s="124">
        <v>39202</v>
      </c>
      <c r="E26278" s="157" t="e">
        <f>VLOOKUP(D26278,'SOAT LIQ'!$A$87:$C$3416,3,FALSE)</f>
        <v>#N/A</v>
      </c>
    </row>
    <row r="26279" spans="1:6" x14ac:dyDescent="0.25">
      <c r="A26279" t="s">
        <v>10820</v>
      </c>
      <c r="B26279" s="100" t="s">
        <v>20322</v>
      </c>
      <c r="C26279" s="99" t="s">
        <v>4189</v>
      </c>
      <c r="D26279" s="124">
        <v>39202</v>
      </c>
      <c r="E26279" s="157" t="e">
        <f>VLOOKUP(D26279,'SOAT LIQ'!$A$87:$C$3416,3,FALSE)</f>
        <v>#N/A</v>
      </c>
    </row>
    <row r="26280" spans="1:6" x14ac:dyDescent="0.25">
      <c r="A26280" t="s">
        <v>6317</v>
      </c>
      <c r="B26280" s="100" t="s">
        <v>20322</v>
      </c>
      <c r="C26280" s="99" t="s">
        <v>4189</v>
      </c>
      <c r="D26280" s="124">
        <v>39202</v>
      </c>
      <c r="E26280" s="157" t="e">
        <f>VLOOKUP(D26280,'SOAT LIQ'!$A$87:$C$3416,3,FALSE)</f>
        <v>#N/A</v>
      </c>
    </row>
    <row r="26281" spans="1:6" x14ac:dyDescent="0.25">
      <c r="A26281" t="s">
        <v>5930</v>
      </c>
      <c r="B26281" s="100" t="s">
        <v>20322</v>
      </c>
      <c r="C26281" s="99" t="s">
        <v>4189</v>
      </c>
      <c r="D26281" s="124">
        <v>39202</v>
      </c>
      <c r="E26281" s="157" t="e">
        <f>VLOOKUP(D26281,'SOAT LIQ'!$A$87:$C$3416,3,FALSE)</f>
        <v>#N/A</v>
      </c>
    </row>
    <row r="26282" spans="1:6" x14ac:dyDescent="0.25">
      <c r="A26282" t="s">
        <v>6573</v>
      </c>
      <c r="B26282" s="100" t="s">
        <v>20322</v>
      </c>
      <c r="C26282" s="99" t="s">
        <v>4189</v>
      </c>
      <c r="D26282" s="124">
        <v>39202</v>
      </c>
      <c r="E26282" s="157" t="e">
        <f>VLOOKUP(D26282,'SOAT LIQ'!$A$87:$C$3416,3,FALSE)</f>
        <v>#N/A</v>
      </c>
    </row>
    <row r="26283" spans="1:6" x14ac:dyDescent="0.25">
      <c r="A26283" t="s">
        <v>10065</v>
      </c>
      <c r="B26283" s="100" t="s">
        <v>20322</v>
      </c>
      <c r="C26283" s="99" t="s">
        <v>4189</v>
      </c>
      <c r="D26283" s="124">
        <v>39202</v>
      </c>
      <c r="E26283" s="157" t="e">
        <f>VLOOKUP(D26283,'SOAT LIQ'!$A$87:$C$3416,3,FALSE)</f>
        <v>#N/A</v>
      </c>
    </row>
    <row r="26284" spans="1:6" x14ac:dyDescent="0.25">
      <c r="A26284" t="s">
        <v>13930</v>
      </c>
      <c r="B26284" s="100" t="s">
        <v>20322</v>
      </c>
      <c r="C26284" s="99" t="s">
        <v>4189</v>
      </c>
      <c r="D26284" s="124">
        <v>39202</v>
      </c>
      <c r="E26284" s="157" t="e">
        <f>VLOOKUP(D26284,'SOAT LIQ'!$A$87:$C$3416,3,FALSE)</f>
        <v>#N/A</v>
      </c>
    </row>
    <row r="26285" spans="1:6" x14ac:dyDescent="0.25">
      <c r="A26285" t="s">
        <v>14959</v>
      </c>
      <c r="B26285" s="100" t="s">
        <v>20322</v>
      </c>
      <c r="C26285" s="99" t="s">
        <v>4189</v>
      </c>
      <c r="D26285" s="124">
        <v>39202</v>
      </c>
      <c r="E26285" s="157" t="e">
        <f>VLOOKUP(D26285,'SOAT LIQ'!$A$87:$C$3416,3,FALSE)</f>
        <v>#N/A</v>
      </c>
    </row>
    <row r="26286" spans="1:6" x14ac:dyDescent="0.25">
      <c r="A26286" t="s">
        <v>11061</v>
      </c>
      <c r="B26286" s="100" t="s">
        <v>20322</v>
      </c>
      <c r="C26286" s="99" t="s">
        <v>4189</v>
      </c>
      <c r="D26286" s="124">
        <v>39202</v>
      </c>
      <c r="E26286" s="157" t="e">
        <f>VLOOKUP(D26286,'SOAT LIQ'!$A$87:$C$3416,3,FALSE)</f>
        <v>#N/A</v>
      </c>
    </row>
    <row r="26287" spans="1:6" x14ac:dyDescent="0.25">
      <c r="A26287" t="s">
        <v>9312</v>
      </c>
      <c r="B26287" s="100" t="s">
        <v>20322</v>
      </c>
      <c r="C26287" s="99" t="s">
        <v>4189</v>
      </c>
      <c r="D26287" s="124">
        <v>39202</v>
      </c>
      <c r="E26287" s="157" t="e">
        <f>VLOOKUP(D26287,'SOAT LIQ'!$A$87:$C$3416,3,FALSE)</f>
        <v>#N/A</v>
      </c>
    </row>
    <row r="26288" spans="1:6" x14ac:dyDescent="0.25">
      <c r="A26288" t="s">
        <v>10710</v>
      </c>
      <c r="B26288" s="100" t="s">
        <v>20322</v>
      </c>
      <c r="C26288" s="99" t="s">
        <v>4189</v>
      </c>
      <c r="D26288" s="124">
        <v>39202</v>
      </c>
      <c r="E26288" s="157" t="e">
        <f>VLOOKUP(D26288,'SOAT LIQ'!$A$87:$C$3416,3,FALSE)</f>
        <v>#N/A</v>
      </c>
    </row>
    <row r="26289" spans="1:5" x14ac:dyDescent="0.25">
      <c r="A26289" t="s">
        <v>14962</v>
      </c>
      <c r="B26289" s="100" t="s">
        <v>20322</v>
      </c>
      <c r="C26289" s="99" t="s">
        <v>4189</v>
      </c>
      <c r="D26289" s="124">
        <v>39202</v>
      </c>
      <c r="E26289" s="157" t="e">
        <f>VLOOKUP(D26289,'SOAT LIQ'!$A$87:$C$3416,3,FALSE)</f>
        <v>#N/A</v>
      </c>
    </row>
    <row r="26290" spans="1:5" x14ac:dyDescent="0.25">
      <c r="A26290" t="s">
        <v>14239</v>
      </c>
      <c r="B26290" s="100" t="s">
        <v>20322</v>
      </c>
      <c r="C26290" s="99" t="s">
        <v>4189</v>
      </c>
      <c r="D26290" s="124">
        <v>39202</v>
      </c>
      <c r="E26290" s="157" t="e">
        <f>VLOOKUP(D26290,'SOAT LIQ'!$A$87:$C$3416,3,FALSE)</f>
        <v>#N/A</v>
      </c>
    </row>
    <row r="26291" spans="1:5" x14ac:dyDescent="0.25">
      <c r="A26291" t="s">
        <v>10276</v>
      </c>
      <c r="B26291" s="100" t="s">
        <v>20322</v>
      </c>
      <c r="C26291" s="99" t="s">
        <v>4189</v>
      </c>
      <c r="D26291" s="124">
        <v>39202</v>
      </c>
      <c r="E26291" s="157" t="e">
        <f>VLOOKUP(D26291,'SOAT LIQ'!$A$87:$C$3416,3,FALSE)</f>
        <v>#N/A</v>
      </c>
    </row>
    <row r="26292" spans="1:5" x14ac:dyDescent="0.25">
      <c r="A26292" t="s">
        <v>13507</v>
      </c>
      <c r="B26292" s="100" t="s">
        <v>20322</v>
      </c>
      <c r="C26292" s="99" t="s">
        <v>4189</v>
      </c>
      <c r="D26292" s="124">
        <v>39202</v>
      </c>
      <c r="E26292" s="157" t="e">
        <f>VLOOKUP(D26292,'SOAT LIQ'!$A$87:$C$3416,3,FALSE)</f>
        <v>#N/A</v>
      </c>
    </row>
    <row r="26293" spans="1:5" x14ac:dyDescent="0.25">
      <c r="A26293" t="s">
        <v>8472</v>
      </c>
      <c r="B26293" s="100" t="s">
        <v>20323</v>
      </c>
      <c r="C26293" s="100"/>
      <c r="D26293" s="124"/>
      <c r="E26293" s="157" t="e">
        <f>VLOOKUP(D26293,'SOAT LIQ'!$A$87:$C$3416,3,FALSE)</f>
        <v>#N/A</v>
      </c>
    </row>
    <row r="26294" spans="1:5" x14ac:dyDescent="0.25">
      <c r="A26294" t="s">
        <v>8470</v>
      </c>
      <c r="B26294" s="100" t="s">
        <v>20323</v>
      </c>
      <c r="C26294" s="100"/>
      <c r="D26294" s="124"/>
      <c r="E26294" s="157" t="e">
        <f>VLOOKUP(D26294,'SOAT LIQ'!$A$87:$C$3416,3,FALSE)</f>
        <v>#N/A</v>
      </c>
    </row>
    <row r="26295" spans="1:5" x14ac:dyDescent="0.25">
      <c r="A26295" t="s">
        <v>8476</v>
      </c>
      <c r="B26295" s="100" t="s">
        <v>20323</v>
      </c>
      <c r="C26295" s="100"/>
      <c r="D26295" s="124"/>
      <c r="E26295" s="157" t="e">
        <f>VLOOKUP(D26295,'SOAT LIQ'!$A$87:$C$3416,3,FALSE)</f>
        <v>#N/A</v>
      </c>
    </row>
    <row r="26296" spans="1:5" x14ac:dyDescent="0.25">
      <c r="A26296" t="s">
        <v>5576</v>
      </c>
      <c r="B26296" s="100" t="s">
        <v>20323</v>
      </c>
      <c r="C26296" s="100"/>
      <c r="D26296" s="124"/>
      <c r="E26296" s="157" t="e">
        <f>VLOOKUP(D26296,'SOAT LIQ'!$A$87:$C$3416,3,FALSE)</f>
        <v>#N/A</v>
      </c>
    </row>
    <row r="26297" spans="1:5" x14ac:dyDescent="0.25">
      <c r="A26297" t="s">
        <v>5577</v>
      </c>
      <c r="B26297" s="100" t="s">
        <v>20323</v>
      </c>
      <c r="C26297" s="100"/>
      <c r="D26297" s="124"/>
      <c r="E26297" s="157" t="e">
        <f>VLOOKUP(D26297,'SOAT LIQ'!$A$87:$C$3416,3,FALSE)</f>
        <v>#N/A</v>
      </c>
    </row>
    <row r="26298" spans="1:5" x14ac:dyDescent="0.25">
      <c r="A26298" t="s">
        <v>8477</v>
      </c>
      <c r="B26298" s="100" t="s">
        <v>20323</v>
      </c>
      <c r="C26298" s="100"/>
      <c r="D26298" s="124"/>
      <c r="E26298" s="157" t="e">
        <f>VLOOKUP(D26298,'SOAT LIQ'!$A$87:$C$3416,3,FALSE)</f>
        <v>#N/A</v>
      </c>
    </row>
    <row r="26299" spans="1:5" x14ac:dyDescent="0.25">
      <c r="A26299" t="s">
        <v>5578</v>
      </c>
      <c r="B26299" s="100" t="s">
        <v>20323</v>
      </c>
      <c r="C26299" s="100"/>
      <c r="D26299" s="124"/>
      <c r="E26299" s="157" t="e">
        <f>VLOOKUP(D26299,'SOAT LIQ'!$A$87:$C$3416,3,FALSE)</f>
        <v>#N/A</v>
      </c>
    </row>
    <row r="26300" spans="1:5" x14ac:dyDescent="0.25">
      <c r="A26300" t="s">
        <v>5579</v>
      </c>
      <c r="B26300" s="100" t="s">
        <v>20323</v>
      </c>
      <c r="C26300" s="100"/>
      <c r="D26300" s="124"/>
      <c r="E26300" s="157" t="e">
        <f>VLOOKUP(D26300,'SOAT LIQ'!$A$87:$C$3416,3,FALSE)</f>
        <v>#N/A</v>
      </c>
    </row>
    <row r="26301" spans="1:5" x14ac:dyDescent="0.25">
      <c r="A26301" t="s">
        <v>5580</v>
      </c>
      <c r="B26301" s="100" t="s">
        <v>20323</v>
      </c>
      <c r="C26301" s="100"/>
      <c r="D26301" s="124"/>
      <c r="E26301" s="157" t="e">
        <f>VLOOKUP(D26301,'SOAT LIQ'!$A$87:$C$3416,3,FALSE)</f>
        <v>#N/A</v>
      </c>
    </row>
    <row r="26302" spans="1:5" x14ac:dyDescent="0.25">
      <c r="A26302" t="s">
        <v>8471</v>
      </c>
      <c r="B26302" s="100" t="s">
        <v>20323</v>
      </c>
      <c r="C26302" s="100"/>
      <c r="D26302" s="124"/>
      <c r="E26302" s="157" t="e">
        <f>VLOOKUP(D26302,'SOAT LIQ'!$A$87:$C$3416,3,FALSE)</f>
        <v>#N/A</v>
      </c>
    </row>
    <row r="26303" spans="1:5" x14ac:dyDescent="0.25">
      <c r="A26303" t="s">
        <v>8493</v>
      </c>
      <c r="B26303" s="100" t="s">
        <v>20323</v>
      </c>
      <c r="C26303" s="100"/>
      <c r="D26303" s="124"/>
      <c r="E26303" s="157" t="e">
        <f>VLOOKUP(D26303,'SOAT LIQ'!$A$87:$C$3416,3,FALSE)</f>
        <v>#N/A</v>
      </c>
    </row>
    <row r="26304" spans="1:5" x14ac:dyDescent="0.25">
      <c r="A26304" t="s">
        <v>4229</v>
      </c>
      <c r="B26304" s="100" t="s">
        <v>20323</v>
      </c>
      <c r="C26304" s="100"/>
      <c r="D26304" s="124"/>
      <c r="E26304" s="157" t="e">
        <f>VLOOKUP(D26304,'SOAT LIQ'!$A$87:$C$3416,3,FALSE)</f>
        <v>#N/A</v>
      </c>
    </row>
    <row r="26305" spans="1:6" x14ac:dyDescent="0.25">
      <c r="A26305" t="s">
        <v>5965</v>
      </c>
      <c r="B26305" s="100" t="s">
        <v>20324</v>
      </c>
      <c r="C26305" s="100"/>
      <c r="D26305" s="124"/>
      <c r="E26305" s="157" t="e">
        <f>VLOOKUP(D26305,'SOAT LIQ'!$A$87:$C$3416,3,FALSE)</f>
        <v>#N/A</v>
      </c>
      <c r="F26305" t="s">
        <v>21632</v>
      </c>
    </row>
    <row r="26306" spans="1:6" x14ac:dyDescent="0.25">
      <c r="A26306" t="s">
        <v>8471</v>
      </c>
      <c r="B26306" s="100" t="s">
        <v>20324</v>
      </c>
      <c r="C26306" s="100"/>
      <c r="D26306" s="124"/>
      <c r="E26306" s="157" t="e">
        <f>VLOOKUP(D26306,'SOAT LIQ'!$A$87:$C$3416,3,FALSE)</f>
        <v>#N/A</v>
      </c>
    </row>
    <row r="26307" spans="1:6" x14ac:dyDescent="0.25">
      <c r="A26307" t="s">
        <v>8461</v>
      </c>
      <c r="B26307" s="100" t="s">
        <v>20325</v>
      </c>
      <c r="C26307" s="100"/>
      <c r="D26307" s="124"/>
      <c r="E26307" s="157" t="e">
        <f>VLOOKUP(D26307,'SOAT LIQ'!$A$87:$C$3416,3,FALSE)</f>
        <v>#N/A</v>
      </c>
    </row>
    <row r="26308" spans="1:6" x14ac:dyDescent="0.25">
      <c r="A26308" t="s">
        <v>10059</v>
      </c>
      <c r="B26308" s="100" t="s">
        <v>20326</v>
      </c>
      <c r="C26308" s="100"/>
      <c r="D26308" s="124"/>
      <c r="E26308" s="157" t="e">
        <f>VLOOKUP(D26308,'SOAT LIQ'!$A$87:$C$3416,3,FALSE)</f>
        <v>#N/A</v>
      </c>
    </row>
    <row r="26309" spans="1:6" x14ac:dyDescent="0.25">
      <c r="A26309" t="s">
        <v>10059</v>
      </c>
      <c r="B26309" s="100" t="s">
        <v>20327</v>
      </c>
      <c r="C26309" s="100"/>
      <c r="D26309" s="124"/>
      <c r="E26309" s="157" t="e">
        <f>VLOOKUP(D26309,'SOAT LIQ'!$A$87:$C$3416,3,FALSE)</f>
        <v>#N/A</v>
      </c>
    </row>
    <row r="26310" spans="1:6" x14ac:dyDescent="0.25">
      <c r="A26310" t="s">
        <v>10059</v>
      </c>
      <c r="B26310" s="100" t="s">
        <v>20328</v>
      </c>
      <c r="C26310" s="100"/>
      <c r="D26310" s="124"/>
      <c r="E26310" s="157" t="e">
        <f>VLOOKUP(D26310,'SOAT LIQ'!$A$87:$C$3416,3,FALSE)</f>
        <v>#N/A</v>
      </c>
    </row>
    <row r="26311" spans="1:6" x14ac:dyDescent="0.25">
      <c r="A26311" t="s">
        <v>6501</v>
      </c>
      <c r="B26311" s="100" t="s">
        <v>20329</v>
      </c>
      <c r="C26311" s="100"/>
      <c r="D26311" s="124"/>
      <c r="E26311" s="157" t="e">
        <f>VLOOKUP(D26311,'SOAT LIQ'!$A$87:$C$3416,3,FALSE)</f>
        <v>#N/A</v>
      </c>
      <c r="F26311" t="s">
        <v>21635</v>
      </c>
    </row>
    <row r="26312" spans="1:6" x14ac:dyDescent="0.25">
      <c r="A26312" t="s">
        <v>6498</v>
      </c>
      <c r="B26312" s="100" t="s">
        <v>20329</v>
      </c>
      <c r="C26312" s="100"/>
      <c r="D26312" s="124"/>
      <c r="E26312" s="157" t="e">
        <f>VLOOKUP(D26312,'SOAT LIQ'!$A$87:$C$3416,3,FALSE)</f>
        <v>#N/A</v>
      </c>
      <c r="F26312" t="s">
        <v>21635</v>
      </c>
    </row>
    <row r="26313" spans="1:6" x14ac:dyDescent="0.25">
      <c r="A26313" t="s">
        <v>6501</v>
      </c>
      <c r="B26313" s="100" t="s">
        <v>20330</v>
      </c>
      <c r="C26313" s="100"/>
      <c r="D26313" s="124"/>
      <c r="E26313" s="157" t="e">
        <f>VLOOKUP(D26313,'SOAT LIQ'!$A$87:$C$3416,3,FALSE)</f>
        <v>#N/A</v>
      </c>
      <c r="F26313" t="s">
        <v>21635</v>
      </c>
    </row>
    <row r="26314" spans="1:6" x14ac:dyDescent="0.25">
      <c r="A26314" t="s">
        <v>6498</v>
      </c>
      <c r="B26314" s="100" t="s">
        <v>20330</v>
      </c>
      <c r="C26314" s="100"/>
      <c r="D26314" s="124"/>
      <c r="E26314" s="157" t="e">
        <f>VLOOKUP(D26314,'SOAT LIQ'!$A$87:$C$3416,3,FALSE)</f>
        <v>#N/A</v>
      </c>
      <c r="F26314" t="s">
        <v>21635</v>
      </c>
    </row>
    <row r="26315" spans="1:6" x14ac:dyDescent="0.25">
      <c r="A26315" t="s">
        <v>6034</v>
      </c>
      <c r="B26315" s="100" t="s">
        <v>4652</v>
      </c>
      <c r="C26315" s="99" t="s">
        <v>13839</v>
      </c>
      <c r="D26315" s="124">
        <v>17910</v>
      </c>
      <c r="E26315" s="157">
        <f>VLOOKUP(D26315,'SOAT LIQ'!$A$87:$C$3416,3,FALSE)</f>
        <v>4</v>
      </c>
      <c r="F26315" t="s">
        <v>21632</v>
      </c>
    </row>
    <row r="26316" spans="1:6" x14ac:dyDescent="0.25">
      <c r="A26316" t="s">
        <v>13964</v>
      </c>
      <c r="B26316" s="100" t="s">
        <v>5574</v>
      </c>
      <c r="C26316" s="99" t="s">
        <v>5575</v>
      </c>
      <c r="D26316" s="124">
        <v>26104</v>
      </c>
      <c r="E26316" s="157" t="e">
        <f>VLOOKUP(D26316,'SOAT LIQ'!$A$87:$C$3416,3,FALSE)</f>
        <v>#N/A</v>
      </c>
    </row>
    <row r="26317" spans="1:6" x14ac:dyDescent="0.25">
      <c r="A26317" t="s">
        <v>5142</v>
      </c>
      <c r="B26317" s="100" t="s">
        <v>5574</v>
      </c>
      <c r="C26317" s="99" t="s">
        <v>5575</v>
      </c>
      <c r="D26317" s="124">
        <v>26104</v>
      </c>
      <c r="E26317" s="157" t="e">
        <f>VLOOKUP(D26317,'SOAT LIQ'!$A$87:$C$3416,3,FALSE)</f>
        <v>#N/A</v>
      </c>
      <c r="F26317" t="s">
        <v>21632</v>
      </c>
    </row>
    <row r="26318" spans="1:6" x14ac:dyDescent="0.25">
      <c r="A26318" t="s">
        <v>14242</v>
      </c>
      <c r="B26318" s="100" t="s">
        <v>5574</v>
      </c>
      <c r="C26318" s="99" t="s">
        <v>5575</v>
      </c>
      <c r="D26318" s="124">
        <v>26104</v>
      </c>
      <c r="E26318" s="157" t="e">
        <f>VLOOKUP(D26318,'SOAT LIQ'!$A$87:$C$3416,3,FALSE)</f>
        <v>#N/A</v>
      </c>
      <c r="F26318" t="s">
        <v>21632</v>
      </c>
    </row>
    <row r="26319" spans="1:6" x14ac:dyDescent="0.25">
      <c r="A26319" t="s">
        <v>15002</v>
      </c>
      <c r="B26319" s="100" t="s">
        <v>5574</v>
      </c>
      <c r="C26319" s="99" t="s">
        <v>5575</v>
      </c>
      <c r="D26319" s="124">
        <v>26104</v>
      </c>
      <c r="E26319" s="157" t="e">
        <f>VLOOKUP(D26319,'SOAT LIQ'!$A$87:$C$3416,3,FALSE)</f>
        <v>#N/A</v>
      </c>
    </row>
    <row r="26320" spans="1:6" x14ac:dyDescent="0.25">
      <c r="A26320" t="s">
        <v>14977</v>
      </c>
      <c r="B26320" s="100" t="s">
        <v>15161</v>
      </c>
      <c r="C26320" s="99" t="s">
        <v>14976</v>
      </c>
      <c r="D26320" s="124">
        <v>39360</v>
      </c>
      <c r="E26320" s="157" t="e">
        <f>VLOOKUP(D26320,'SOAT LIQ'!$A$87:$C$3416,3,FALSE)</f>
        <v>#N/A</v>
      </c>
      <c r="F26320" t="s">
        <v>21631</v>
      </c>
    </row>
    <row r="26321" spans="1:6" x14ac:dyDescent="0.25">
      <c r="A26321" t="s">
        <v>14974</v>
      </c>
      <c r="B26321" s="100" t="s">
        <v>20331</v>
      </c>
      <c r="C26321" s="100"/>
      <c r="D26321" s="124"/>
      <c r="E26321" s="157" t="e">
        <f>VLOOKUP(D26321,'SOAT LIQ'!$A$87:$C$3416,3,FALSE)</f>
        <v>#N/A</v>
      </c>
      <c r="F26321" t="s">
        <v>21631</v>
      </c>
    </row>
    <row r="26322" spans="1:6" x14ac:dyDescent="0.25">
      <c r="A26322" t="s">
        <v>14977</v>
      </c>
      <c r="B26322" s="100" t="s">
        <v>20331</v>
      </c>
      <c r="C26322" s="100"/>
      <c r="D26322" s="124"/>
      <c r="E26322" s="157" t="e">
        <f>VLOOKUP(D26322,'SOAT LIQ'!$A$87:$C$3416,3,FALSE)</f>
        <v>#N/A</v>
      </c>
      <c r="F26322" t="s">
        <v>21631</v>
      </c>
    </row>
    <row r="26323" spans="1:6" x14ac:dyDescent="0.25">
      <c r="A26323" t="s">
        <v>14974</v>
      </c>
      <c r="B26323" s="100" t="s">
        <v>20332</v>
      </c>
      <c r="C26323" s="100"/>
      <c r="D26323" s="124"/>
      <c r="E26323" s="157" t="e">
        <f>VLOOKUP(D26323,'SOAT LIQ'!$A$87:$C$3416,3,FALSE)</f>
        <v>#N/A</v>
      </c>
    </row>
    <row r="26324" spans="1:6" x14ac:dyDescent="0.25">
      <c r="A26324" t="s">
        <v>4339</v>
      </c>
      <c r="B26324" s="100" t="s">
        <v>10653</v>
      </c>
      <c r="C26324" s="99" t="s">
        <v>10652</v>
      </c>
      <c r="D26324" s="124">
        <v>9801</v>
      </c>
      <c r="E26324" s="157">
        <f>VLOOKUP(D26324,'SOAT LIQ'!$A$87:$C$3416,3,FALSE)</f>
        <v>7</v>
      </c>
      <c r="F26324" t="s">
        <v>21632</v>
      </c>
    </row>
    <row r="26325" spans="1:6" x14ac:dyDescent="0.25">
      <c r="A26325" t="s">
        <v>10065</v>
      </c>
      <c r="B26325" s="100" t="s">
        <v>20248</v>
      </c>
      <c r="C26325" s="100"/>
      <c r="D26325" s="124"/>
      <c r="E26325" s="157" t="e">
        <f>VLOOKUP(D26325,'SOAT LIQ'!$A$87:$C$3416,3,FALSE)</f>
        <v>#N/A</v>
      </c>
    </row>
    <row r="26326" spans="1:6" x14ac:dyDescent="0.25">
      <c r="A26326" t="s">
        <v>5748</v>
      </c>
      <c r="B26326" s="100" t="s">
        <v>7057</v>
      </c>
      <c r="C26326" s="99" t="s">
        <v>7056</v>
      </c>
      <c r="D26326" s="124">
        <v>16500</v>
      </c>
      <c r="E26326" s="157">
        <f>VLOOKUP(D26326,'SOAT LIQ'!$A$87:$C$3416,3,FALSE)</f>
        <v>4</v>
      </c>
      <c r="F26326" t="s">
        <v>21632</v>
      </c>
    </row>
    <row r="26327" spans="1:6" x14ac:dyDescent="0.25">
      <c r="A26327" t="s">
        <v>5965</v>
      </c>
      <c r="B26327" s="100" t="s">
        <v>4752</v>
      </c>
      <c r="C26327" s="99" t="s">
        <v>10412</v>
      </c>
      <c r="D26327" s="124">
        <v>9343</v>
      </c>
      <c r="E26327" s="157">
        <f>VLOOKUP(D26327,'SOAT LIQ'!$A$87:$C$3416,3,FALSE)</f>
        <v>8</v>
      </c>
      <c r="F26327" t="s">
        <v>21632</v>
      </c>
    </row>
    <row r="26328" spans="1:6" x14ac:dyDescent="0.25">
      <c r="A26328" t="s">
        <v>4339</v>
      </c>
      <c r="B26328" s="100" t="s">
        <v>10586</v>
      </c>
      <c r="C26328" s="99" t="s">
        <v>10585</v>
      </c>
      <c r="D26328" s="124">
        <v>9601</v>
      </c>
      <c r="E26328" s="157">
        <f>VLOOKUP(D26328,'SOAT LIQ'!$A$87:$C$3416,3,FALSE)</f>
        <v>9</v>
      </c>
      <c r="F26328" t="s">
        <v>21632</v>
      </c>
    </row>
    <row r="26329" spans="1:6" x14ac:dyDescent="0.25">
      <c r="A26329" t="s">
        <v>6501</v>
      </c>
      <c r="B26329" s="100" t="s">
        <v>20333</v>
      </c>
      <c r="C26329" s="100"/>
      <c r="D26329" s="124"/>
      <c r="E26329" s="157" t="e">
        <f>VLOOKUP(D26329,'SOAT LIQ'!$A$87:$C$3416,3,FALSE)</f>
        <v>#N/A</v>
      </c>
      <c r="F26329" t="s">
        <v>21635</v>
      </c>
    </row>
    <row r="26330" spans="1:6" x14ac:dyDescent="0.25">
      <c r="A26330" t="s">
        <v>6498</v>
      </c>
      <c r="B26330" s="100" t="s">
        <v>20333</v>
      </c>
      <c r="C26330" s="100"/>
      <c r="D26330" s="124"/>
      <c r="E26330" s="157" t="e">
        <f>VLOOKUP(D26330,'SOAT LIQ'!$A$87:$C$3416,3,FALSE)</f>
        <v>#N/A</v>
      </c>
      <c r="F26330" t="s">
        <v>21635</v>
      </c>
    </row>
    <row r="26331" spans="1:6" x14ac:dyDescent="0.25">
      <c r="A26331" t="s">
        <v>6570</v>
      </c>
      <c r="B26331" s="100" t="s">
        <v>20334</v>
      </c>
      <c r="C26331" s="100"/>
      <c r="D26331" s="124"/>
      <c r="E26331" s="157" t="e">
        <f>VLOOKUP(D26331,'SOAT LIQ'!$A$87:$C$3416,3,FALSE)</f>
        <v>#N/A</v>
      </c>
      <c r="F26331" t="s">
        <v>21631</v>
      </c>
    </row>
    <row r="26332" spans="1:6" x14ac:dyDescent="0.25">
      <c r="A26332" t="s">
        <v>15033</v>
      </c>
      <c r="B26332" s="100" t="s">
        <v>20335</v>
      </c>
      <c r="C26332" s="100"/>
      <c r="D26332" s="124"/>
      <c r="E26332" s="157" t="e">
        <f>VLOOKUP(D26332,'SOAT LIQ'!$A$87:$C$3416,3,FALSE)</f>
        <v>#N/A</v>
      </c>
      <c r="F26332" t="s">
        <v>21631</v>
      </c>
    </row>
    <row r="26333" spans="1:6" x14ac:dyDescent="0.25">
      <c r="A26333" t="s">
        <v>10820</v>
      </c>
      <c r="B26333" s="100" t="s">
        <v>20336</v>
      </c>
      <c r="C26333" s="100"/>
      <c r="D26333" s="124"/>
      <c r="E26333" s="157" t="e">
        <f>VLOOKUP(D26333,'SOAT LIQ'!$A$87:$C$3416,3,FALSE)</f>
        <v>#N/A</v>
      </c>
      <c r="F26333" t="s">
        <v>21631</v>
      </c>
    </row>
    <row r="26334" spans="1:6" x14ac:dyDescent="0.25">
      <c r="A26334" t="s">
        <v>13964</v>
      </c>
      <c r="B26334" s="100" t="s">
        <v>20337</v>
      </c>
      <c r="C26334" s="100"/>
      <c r="D26334" s="124"/>
      <c r="E26334" s="157" t="e">
        <f>VLOOKUP(D26334,'SOAT LIQ'!$A$87:$C$3416,3,FALSE)</f>
        <v>#N/A</v>
      </c>
      <c r="F26334" t="s">
        <v>21631</v>
      </c>
    </row>
    <row r="26335" spans="1:6" x14ac:dyDescent="0.25">
      <c r="A26335" t="s">
        <v>5930</v>
      </c>
      <c r="B26335" s="100" t="s">
        <v>20338</v>
      </c>
      <c r="C26335" s="100"/>
      <c r="D26335" s="124"/>
      <c r="E26335" s="157" t="e">
        <f>VLOOKUP(D26335,'SOAT LIQ'!$A$87:$C$3416,3,FALSE)</f>
        <v>#N/A</v>
      </c>
      <c r="F26335" t="s">
        <v>21631</v>
      </c>
    </row>
    <row r="26336" spans="1:6" x14ac:dyDescent="0.25">
      <c r="A26336" t="s">
        <v>15083</v>
      </c>
      <c r="B26336" s="100" t="s">
        <v>20339</v>
      </c>
      <c r="C26336" s="100"/>
      <c r="D26336" s="124"/>
      <c r="E26336" s="157" t="e">
        <f>VLOOKUP(D26336,'SOAT LIQ'!$A$87:$C$3416,3,FALSE)</f>
        <v>#N/A</v>
      </c>
      <c r="F26336" t="s">
        <v>21631</v>
      </c>
    </row>
    <row r="26337" spans="1:6" x14ac:dyDescent="0.25">
      <c r="A26337" t="s">
        <v>15083</v>
      </c>
      <c r="B26337" s="100" t="s">
        <v>20340</v>
      </c>
      <c r="C26337" s="100"/>
      <c r="D26337" s="124"/>
      <c r="E26337" s="157" t="e">
        <f>VLOOKUP(D26337,'SOAT LIQ'!$A$87:$C$3416,3,FALSE)</f>
        <v>#N/A</v>
      </c>
      <c r="F26337" t="s">
        <v>21631</v>
      </c>
    </row>
    <row r="26338" spans="1:6" x14ac:dyDescent="0.25">
      <c r="A26338" t="s">
        <v>5930</v>
      </c>
      <c r="B26338" s="100" t="s">
        <v>20341</v>
      </c>
      <c r="C26338" s="100"/>
      <c r="D26338" s="124"/>
      <c r="E26338" s="157" t="e">
        <f>VLOOKUP(D26338,'SOAT LIQ'!$A$87:$C$3416,3,FALSE)</f>
        <v>#N/A</v>
      </c>
      <c r="F26338" t="s">
        <v>21631</v>
      </c>
    </row>
    <row r="26339" spans="1:6" x14ac:dyDescent="0.25">
      <c r="A26339" t="s">
        <v>5930</v>
      </c>
      <c r="B26339" s="100" t="s">
        <v>20342</v>
      </c>
      <c r="C26339" s="100"/>
      <c r="D26339" s="124"/>
      <c r="E26339" s="157" t="e">
        <f>VLOOKUP(D26339,'SOAT LIQ'!$A$87:$C$3416,3,FALSE)</f>
        <v>#N/A</v>
      </c>
      <c r="F26339" t="s">
        <v>21631</v>
      </c>
    </row>
    <row r="26340" spans="1:6" x14ac:dyDescent="0.25">
      <c r="A26340" t="s">
        <v>5930</v>
      </c>
      <c r="B26340" s="100" t="s">
        <v>20343</v>
      </c>
      <c r="C26340" s="100"/>
      <c r="D26340" s="124"/>
      <c r="E26340" s="157" t="e">
        <f>VLOOKUP(D26340,'SOAT LIQ'!$A$87:$C$3416,3,FALSE)</f>
        <v>#N/A</v>
      </c>
      <c r="F26340" t="s">
        <v>21631</v>
      </c>
    </row>
    <row r="26341" spans="1:6" x14ac:dyDescent="0.25">
      <c r="A26341" t="s">
        <v>5930</v>
      </c>
      <c r="B26341" s="100" t="s">
        <v>20344</v>
      </c>
      <c r="C26341" s="100"/>
      <c r="D26341" s="124"/>
      <c r="E26341" s="157" t="e">
        <f>VLOOKUP(D26341,'SOAT LIQ'!$A$87:$C$3416,3,FALSE)</f>
        <v>#N/A</v>
      </c>
      <c r="F26341" t="s">
        <v>21631</v>
      </c>
    </row>
    <row r="26342" spans="1:6" x14ac:dyDescent="0.25">
      <c r="A26342" t="s">
        <v>5930</v>
      </c>
      <c r="B26342" s="100" t="s">
        <v>20345</v>
      </c>
      <c r="C26342" s="100"/>
      <c r="D26342" s="124"/>
      <c r="E26342" s="157" t="e">
        <f>VLOOKUP(D26342,'SOAT LIQ'!$A$87:$C$3416,3,FALSE)</f>
        <v>#N/A</v>
      </c>
      <c r="F26342" t="s">
        <v>21631</v>
      </c>
    </row>
    <row r="26343" spans="1:6" x14ac:dyDescent="0.25">
      <c r="A26343" t="s">
        <v>5930</v>
      </c>
      <c r="B26343" s="100" t="s">
        <v>20346</v>
      </c>
      <c r="C26343" s="100"/>
      <c r="D26343" s="124"/>
      <c r="E26343" s="157" t="e">
        <f>VLOOKUP(D26343,'SOAT LIQ'!$A$87:$C$3416,3,FALSE)</f>
        <v>#N/A</v>
      </c>
      <c r="F26343" t="s">
        <v>21631</v>
      </c>
    </row>
    <row r="26344" spans="1:6" x14ac:dyDescent="0.25">
      <c r="A26344" t="s">
        <v>5930</v>
      </c>
      <c r="B26344" s="100" t="s">
        <v>20347</v>
      </c>
      <c r="C26344" s="100"/>
      <c r="D26344" s="124"/>
      <c r="E26344" s="157" t="e">
        <f>VLOOKUP(D26344,'SOAT LIQ'!$A$87:$C$3416,3,FALSE)</f>
        <v>#N/A</v>
      </c>
      <c r="F26344" t="s">
        <v>21631</v>
      </c>
    </row>
    <row r="26345" spans="1:6" x14ac:dyDescent="0.25">
      <c r="A26345" t="s">
        <v>13964</v>
      </c>
      <c r="B26345" s="100" t="s">
        <v>20339</v>
      </c>
      <c r="C26345" s="100"/>
      <c r="D26345" s="124"/>
      <c r="E26345" s="157" t="e">
        <f>VLOOKUP(D26345,'SOAT LIQ'!$A$87:$C$3416,3,FALSE)</f>
        <v>#N/A</v>
      </c>
      <c r="F26345" t="s">
        <v>21631</v>
      </c>
    </row>
    <row r="26346" spans="1:6" x14ac:dyDescent="0.25">
      <c r="A26346" t="s">
        <v>6498</v>
      </c>
      <c r="B26346" s="100" t="s">
        <v>20348</v>
      </c>
      <c r="C26346" s="100"/>
      <c r="D26346" s="124"/>
      <c r="E26346" s="157" t="e">
        <f>VLOOKUP(D26346,'SOAT LIQ'!$A$87:$C$3416,3,FALSE)</f>
        <v>#N/A</v>
      </c>
      <c r="F26346" t="s">
        <v>21635</v>
      </c>
    </row>
    <row r="26347" spans="1:6" x14ac:dyDescent="0.25">
      <c r="A26347" t="s">
        <v>6501</v>
      </c>
      <c r="B26347" s="100" t="s">
        <v>20348</v>
      </c>
      <c r="C26347" s="100"/>
      <c r="D26347" s="124"/>
      <c r="E26347" s="157" t="e">
        <f>VLOOKUP(D26347,'SOAT LIQ'!$A$87:$C$3416,3,FALSE)</f>
        <v>#N/A</v>
      </c>
      <c r="F26347" t="s">
        <v>21635</v>
      </c>
    </row>
    <row r="26348" spans="1:6" x14ac:dyDescent="0.25">
      <c r="A26348" t="s">
        <v>5748</v>
      </c>
      <c r="B26348" s="100" t="s">
        <v>18923</v>
      </c>
      <c r="C26348" s="100"/>
      <c r="D26348" s="124"/>
      <c r="E26348" s="157" t="e">
        <f>VLOOKUP(D26348,'SOAT LIQ'!$A$87:$C$3416,3,FALSE)</f>
        <v>#N/A</v>
      </c>
      <c r="F26348" t="s">
        <v>21632</v>
      </c>
    </row>
    <row r="26349" spans="1:6" x14ac:dyDescent="0.25">
      <c r="A26349" t="s">
        <v>5965</v>
      </c>
      <c r="B26349" s="100" t="s">
        <v>18923</v>
      </c>
      <c r="C26349" s="100"/>
      <c r="D26349" s="124"/>
      <c r="E26349" s="157" t="e">
        <f>VLOOKUP(D26349,'SOAT LIQ'!$A$87:$C$3416,3,FALSE)</f>
        <v>#N/A</v>
      </c>
      <c r="F26349" t="s">
        <v>21632</v>
      </c>
    </row>
    <row r="26350" spans="1:6" x14ac:dyDescent="0.25">
      <c r="A26350" t="s">
        <v>5809</v>
      </c>
      <c r="B26350" s="100" t="s">
        <v>18923</v>
      </c>
      <c r="C26350" s="100"/>
      <c r="D26350" s="124"/>
      <c r="E26350" s="157" t="e">
        <f>VLOOKUP(D26350,'SOAT LIQ'!$A$87:$C$3416,3,FALSE)</f>
        <v>#N/A</v>
      </c>
      <c r="F26350" t="s">
        <v>21632</v>
      </c>
    </row>
    <row r="26351" spans="1:6" x14ac:dyDescent="0.25">
      <c r="A26351" t="s">
        <v>5142</v>
      </c>
      <c r="B26351" s="100" t="s">
        <v>18923</v>
      </c>
      <c r="C26351" s="100"/>
      <c r="D26351" s="124"/>
      <c r="E26351" s="157" t="e">
        <f>VLOOKUP(D26351,'SOAT LIQ'!$A$87:$C$3416,3,FALSE)</f>
        <v>#N/A</v>
      </c>
      <c r="F26351" t="s">
        <v>21632</v>
      </c>
    </row>
    <row r="26352" spans="1:6" x14ac:dyDescent="0.25">
      <c r="A26352" t="s">
        <v>5523</v>
      </c>
      <c r="B26352" s="100" t="s">
        <v>18923</v>
      </c>
      <c r="C26352" s="100"/>
      <c r="D26352" s="124"/>
      <c r="E26352" s="157" t="e">
        <f>VLOOKUP(D26352,'SOAT LIQ'!$A$87:$C$3416,3,FALSE)</f>
        <v>#N/A</v>
      </c>
      <c r="F26352" t="s">
        <v>21632</v>
      </c>
    </row>
    <row r="26353" spans="1:6" x14ac:dyDescent="0.25">
      <c r="A26353" t="s">
        <v>6113</v>
      </c>
      <c r="B26353" s="100" t="s">
        <v>18923</v>
      </c>
      <c r="C26353" s="100"/>
      <c r="D26353" s="124"/>
      <c r="E26353" s="157" t="e">
        <f>VLOOKUP(D26353,'SOAT LIQ'!$A$87:$C$3416,3,FALSE)</f>
        <v>#N/A</v>
      </c>
      <c r="F26353" t="s">
        <v>21632</v>
      </c>
    </row>
    <row r="26354" spans="1:6" x14ac:dyDescent="0.25">
      <c r="A26354" t="s">
        <v>5745</v>
      </c>
      <c r="B26354" s="100" t="s">
        <v>7650</v>
      </c>
      <c r="C26354" s="99" t="s">
        <v>7645</v>
      </c>
      <c r="D26354" s="124">
        <v>18103</v>
      </c>
      <c r="E26354" s="157">
        <f>VLOOKUP(D26354,'SOAT LIQ'!$A$87:$C$3416,3,FALSE)</f>
        <v>7</v>
      </c>
      <c r="F26354" t="s">
        <v>21632</v>
      </c>
    </row>
    <row r="26355" spans="1:6" x14ac:dyDescent="0.25">
      <c r="A26355" t="s">
        <v>5745</v>
      </c>
      <c r="B26355" s="100" t="s">
        <v>7637</v>
      </c>
      <c r="C26355" s="99" t="s">
        <v>7522</v>
      </c>
      <c r="D26355" s="124">
        <v>18105</v>
      </c>
      <c r="E26355" s="157">
        <f>VLOOKUP(D26355,'SOAT LIQ'!$A$87:$C$3416,3,FALSE)</f>
        <v>6</v>
      </c>
      <c r="F26355" t="s">
        <v>21632</v>
      </c>
    </row>
    <row r="26356" spans="1:6" x14ac:dyDescent="0.25">
      <c r="A26356" t="s">
        <v>5745</v>
      </c>
      <c r="B26356" s="100" t="s">
        <v>7643</v>
      </c>
      <c r="C26356" s="99" t="s">
        <v>7517</v>
      </c>
      <c r="D26356" s="124">
        <v>18120</v>
      </c>
      <c r="E26356" s="157">
        <f>VLOOKUP(D26356,'SOAT LIQ'!$A$87:$C$3416,3,FALSE)</f>
        <v>8</v>
      </c>
      <c r="F26356" t="s">
        <v>21632</v>
      </c>
    </row>
    <row r="26357" spans="1:6" x14ac:dyDescent="0.25">
      <c r="A26357" t="s">
        <v>5745</v>
      </c>
      <c r="B26357" s="100" t="s">
        <v>7641</v>
      </c>
      <c r="C26357" s="99" t="s">
        <v>7642</v>
      </c>
      <c r="D26357" s="124">
        <v>18104</v>
      </c>
      <c r="E26357" s="157">
        <f>VLOOKUP(D26357,'SOAT LIQ'!$A$87:$C$3416,3,FALSE)</f>
        <v>7</v>
      </c>
      <c r="F26357" t="s">
        <v>21632</v>
      </c>
    </row>
    <row r="26358" spans="1:6" x14ac:dyDescent="0.25">
      <c r="A26358" t="s">
        <v>5745</v>
      </c>
      <c r="B26358" s="100" t="s">
        <v>7638</v>
      </c>
      <c r="C26358" s="99" t="s">
        <v>7522</v>
      </c>
      <c r="D26358" s="124">
        <v>18104</v>
      </c>
      <c r="E26358" s="157">
        <f>VLOOKUP(D26358,'SOAT LIQ'!$A$87:$C$3416,3,FALSE)</f>
        <v>7</v>
      </c>
      <c r="F26358" t="s">
        <v>21632</v>
      </c>
    </row>
    <row r="26359" spans="1:6" x14ac:dyDescent="0.25">
      <c r="A26359" t="s">
        <v>5745</v>
      </c>
      <c r="B26359" s="100" t="s">
        <v>7481</v>
      </c>
      <c r="C26359" s="99" t="s">
        <v>7480</v>
      </c>
      <c r="D26359" s="124">
        <v>18101</v>
      </c>
      <c r="E26359" s="157">
        <f>VLOOKUP(D26359,'SOAT LIQ'!$A$87:$C$3416,3,FALSE)</f>
        <v>6</v>
      </c>
      <c r="F26359" t="s">
        <v>21632</v>
      </c>
    </row>
    <row r="26360" spans="1:6" x14ac:dyDescent="0.25">
      <c r="A26360" t="s">
        <v>5745</v>
      </c>
      <c r="B26360" s="100" t="s">
        <v>18923</v>
      </c>
      <c r="C26360" s="100"/>
      <c r="D26360" s="124"/>
      <c r="E26360" s="157" t="e">
        <f>VLOOKUP(D26360,'SOAT LIQ'!$A$87:$C$3416,3,FALSE)</f>
        <v>#N/A</v>
      </c>
      <c r="F26360" t="s">
        <v>21632</v>
      </c>
    </row>
    <row r="26361" spans="1:6" x14ac:dyDescent="0.25">
      <c r="A26361" t="s">
        <v>5922</v>
      </c>
      <c r="B26361" s="100" t="s">
        <v>6516</v>
      </c>
      <c r="C26361" s="99" t="s">
        <v>6517</v>
      </c>
      <c r="D26361" s="124">
        <v>2420</v>
      </c>
      <c r="E26361" s="157">
        <f>VLOOKUP(D26361,'SOAT LIQ'!$A$87:$C$3416,3,FALSE)</f>
        <v>20</v>
      </c>
      <c r="F26361" t="s">
        <v>21632</v>
      </c>
    </row>
    <row r="26362" spans="1:6" x14ac:dyDescent="0.25">
      <c r="A26362" t="s">
        <v>5922</v>
      </c>
      <c r="B26362" s="100" t="s">
        <v>18923</v>
      </c>
      <c r="C26362" s="100"/>
      <c r="D26362" s="124"/>
      <c r="E26362" s="157" t="e">
        <f>VLOOKUP(D26362,'SOAT LIQ'!$A$87:$C$3416,3,FALSE)</f>
        <v>#N/A</v>
      </c>
      <c r="F26362" t="s">
        <v>21632</v>
      </c>
    </row>
    <row r="26363" spans="1:6" x14ac:dyDescent="0.25">
      <c r="A26363" t="s">
        <v>5773</v>
      </c>
      <c r="B26363" s="100" t="s">
        <v>18923</v>
      </c>
      <c r="C26363" s="100"/>
      <c r="D26363" s="124"/>
      <c r="E26363" s="157" t="e">
        <f>VLOOKUP(D26363,'SOAT LIQ'!$A$87:$C$3416,3,FALSE)</f>
        <v>#N/A</v>
      </c>
      <c r="F26363" t="s">
        <v>21632</v>
      </c>
    </row>
    <row r="26364" spans="1:6" x14ac:dyDescent="0.25">
      <c r="A26364" t="s">
        <v>5969</v>
      </c>
      <c r="B26364" s="100" t="s">
        <v>18923</v>
      </c>
      <c r="C26364" s="100"/>
      <c r="D26364" s="124"/>
      <c r="E26364" s="157" t="e">
        <f>VLOOKUP(D26364,'SOAT LIQ'!$A$87:$C$3416,3,FALSE)</f>
        <v>#N/A</v>
      </c>
      <c r="F26364" t="s">
        <v>21632</v>
      </c>
    </row>
    <row r="26365" spans="1:6" x14ac:dyDescent="0.25">
      <c r="A26365" t="s">
        <v>20318</v>
      </c>
      <c r="B26365" s="100" t="s">
        <v>18923</v>
      </c>
      <c r="C26365" s="100"/>
      <c r="D26365" s="124"/>
      <c r="E26365" s="157" t="e">
        <f>VLOOKUP(D26365,'SOAT LIQ'!$A$87:$C$3416,3,FALSE)</f>
        <v>#N/A</v>
      </c>
      <c r="F26365" t="s">
        <v>21632</v>
      </c>
    </row>
    <row r="26366" spans="1:6" x14ac:dyDescent="0.25">
      <c r="A26366" t="s">
        <v>5904</v>
      </c>
      <c r="B26366" s="100" t="s">
        <v>18923</v>
      </c>
      <c r="C26366" s="100"/>
      <c r="D26366" s="124"/>
      <c r="E26366" s="157" t="e">
        <f>VLOOKUP(D26366,'SOAT LIQ'!$A$87:$C$3416,3,FALSE)</f>
        <v>#N/A</v>
      </c>
      <c r="F26366" t="s">
        <v>21632</v>
      </c>
    </row>
    <row r="26367" spans="1:6" x14ac:dyDescent="0.25">
      <c r="A26367" t="s">
        <v>5936</v>
      </c>
      <c r="B26367" s="100" t="s">
        <v>18923</v>
      </c>
      <c r="C26367" s="100"/>
      <c r="D26367" s="124"/>
      <c r="E26367" s="157" t="e">
        <f>VLOOKUP(D26367,'SOAT LIQ'!$A$87:$C$3416,3,FALSE)</f>
        <v>#N/A</v>
      </c>
      <c r="F26367" t="s">
        <v>21632</v>
      </c>
    </row>
    <row r="26368" spans="1:6" x14ac:dyDescent="0.25">
      <c r="A26368" t="s">
        <v>6023</v>
      </c>
      <c r="B26368" s="100" t="s">
        <v>9390</v>
      </c>
      <c r="C26368" s="99" t="s">
        <v>9391</v>
      </c>
      <c r="D26368" s="124">
        <v>18500</v>
      </c>
      <c r="E26368" s="157">
        <f>VLOOKUP(D26368,'SOAT LIQ'!$A$87:$C$3416,3,FALSE)</f>
        <v>3</v>
      </c>
      <c r="F26368" t="s">
        <v>21632</v>
      </c>
    </row>
    <row r="26369" spans="1:6" x14ac:dyDescent="0.25">
      <c r="A26369" t="s">
        <v>6023</v>
      </c>
      <c r="B26369" s="100" t="s">
        <v>9301</v>
      </c>
      <c r="C26369" s="99" t="s">
        <v>9300</v>
      </c>
      <c r="D26369" s="124">
        <v>17506</v>
      </c>
      <c r="E26369" s="157">
        <f>VLOOKUP(D26369,'SOAT LIQ'!$A$87:$C$3416,3,FALSE)</f>
        <v>6</v>
      </c>
      <c r="F26369" t="s">
        <v>21632</v>
      </c>
    </row>
    <row r="26370" spans="1:6" x14ac:dyDescent="0.25">
      <c r="A26370" t="s">
        <v>6023</v>
      </c>
      <c r="B26370" s="100" t="s">
        <v>8836</v>
      </c>
      <c r="C26370" s="99" t="s">
        <v>8827</v>
      </c>
      <c r="D26370" s="124">
        <v>17401</v>
      </c>
      <c r="E26370" s="157">
        <f>VLOOKUP(D26370,'SOAT LIQ'!$A$87:$C$3416,3,FALSE)</f>
        <v>6</v>
      </c>
      <c r="F26370" t="s">
        <v>21632</v>
      </c>
    </row>
    <row r="26371" spans="1:6" x14ac:dyDescent="0.25">
      <c r="A26371" t="s">
        <v>6023</v>
      </c>
      <c r="B26371" s="100" t="s">
        <v>4640</v>
      </c>
      <c r="C26371" s="99" t="s">
        <v>9110</v>
      </c>
      <c r="D26371" s="124">
        <v>18504</v>
      </c>
      <c r="E26371" s="157">
        <f>VLOOKUP(D26371,'SOAT LIQ'!$A$87:$C$3416,3,FALSE)</f>
        <v>10</v>
      </c>
      <c r="F26371" t="s">
        <v>21632</v>
      </c>
    </row>
    <row r="26372" spans="1:6" x14ac:dyDescent="0.25">
      <c r="A26372" t="s">
        <v>6023</v>
      </c>
      <c r="B26372" s="100" t="s">
        <v>8515</v>
      </c>
      <c r="C26372" s="99" t="s">
        <v>8514</v>
      </c>
      <c r="D26372" s="124">
        <v>5540</v>
      </c>
      <c r="E26372" s="157">
        <f>VLOOKUP(D26372,'SOAT LIQ'!$A$87:$C$3416,3,FALSE)</f>
        <v>22</v>
      </c>
      <c r="F26372" t="s">
        <v>21632</v>
      </c>
    </row>
    <row r="26373" spans="1:6" x14ac:dyDescent="0.25">
      <c r="A26373" t="s">
        <v>6023</v>
      </c>
      <c r="B26373" s="100" t="s">
        <v>4638</v>
      </c>
      <c r="C26373" s="99" t="s">
        <v>9091</v>
      </c>
      <c r="D26373" s="124">
        <v>18324</v>
      </c>
      <c r="E26373" s="157">
        <f>VLOOKUP(D26373,'SOAT LIQ'!$A$87:$C$3416,3,FALSE)</f>
        <v>10</v>
      </c>
      <c r="F26373" t="s">
        <v>21632</v>
      </c>
    </row>
    <row r="26374" spans="1:6" x14ac:dyDescent="0.25">
      <c r="A26374" t="s">
        <v>6023</v>
      </c>
      <c r="B26374" s="100" t="s">
        <v>9109</v>
      </c>
      <c r="C26374" s="99" t="s">
        <v>9110</v>
      </c>
      <c r="D26374" s="124">
        <v>18504</v>
      </c>
      <c r="E26374" s="157">
        <f>VLOOKUP(D26374,'SOAT LIQ'!$A$87:$C$3416,3,FALSE)</f>
        <v>10</v>
      </c>
      <c r="F26374" t="s">
        <v>21632</v>
      </c>
    </row>
    <row r="26375" spans="1:6" x14ac:dyDescent="0.25">
      <c r="A26375" t="s">
        <v>6023</v>
      </c>
      <c r="B26375" s="100" t="s">
        <v>4523</v>
      </c>
      <c r="C26375" s="99" t="s">
        <v>9090</v>
      </c>
      <c r="D26375" s="124">
        <v>18322</v>
      </c>
      <c r="E26375" s="157">
        <f>VLOOKUP(D26375,'SOAT LIQ'!$A$87:$C$3416,3,FALSE)</f>
        <v>10</v>
      </c>
      <c r="F26375" t="s">
        <v>21632</v>
      </c>
    </row>
    <row r="26376" spans="1:6" x14ac:dyDescent="0.25">
      <c r="A26376" t="s">
        <v>6023</v>
      </c>
      <c r="B26376" s="100" t="s">
        <v>9106</v>
      </c>
      <c r="C26376" s="99" t="s">
        <v>9107</v>
      </c>
      <c r="D26376" s="124">
        <v>18505</v>
      </c>
      <c r="E26376" s="157">
        <f>VLOOKUP(D26376,'SOAT LIQ'!$A$87:$C$3416,3,FALSE)</f>
        <v>11</v>
      </c>
      <c r="F26376" t="s">
        <v>21632</v>
      </c>
    </row>
    <row r="26377" spans="1:6" x14ac:dyDescent="0.25">
      <c r="A26377" t="s">
        <v>6023</v>
      </c>
      <c r="B26377" s="100" t="s">
        <v>4524</v>
      </c>
      <c r="C26377" s="99" t="s">
        <v>9092</v>
      </c>
      <c r="D26377" s="124">
        <v>18322</v>
      </c>
      <c r="E26377" s="157">
        <f>VLOOKUP(D26377,'SOAT LIQ'!$A$87:$C$3416,3,FALSE)</f>
        <v>10</v>
      </c>
      <c r="F26377" t="s">
        <v>21632</v>
      </c>
    </row>
    <row r="26378" spans="1:6" x14ac:dyDescent="0.25">
      <c r="A26378" t="s">
        <v>6023</v>
      </c>
      <c r="B26378" s="100" t="s">
        <v>8999</v>
      </c>
      <c r="C26378" s="99" t="s">
        <v>9000</v>
      </c>
      <c r="D26378" s="124">
        <v>18300</v>
      </c>
      <c r="E26378" s="157">
        <f>VLOOKUP(D26378,'SOAT LIQ'!$A$87:$C$3416,3,FALSE)</f>
        <v>6</v>
      </c>
      <c r="F26378" t="s">
        <v>21632</v>
      </c>
    </row>
    <row r="26379" spans="1:6" x14ac:dyDescent="0.25">
      <c r="A26379" t="s">
        <v>6023</v>
      </c>
      <c r="B26379" s="100" t="s">
        <v>8828</v>
      </c>
      <c r="C26379" s="99" t="s">
        <v>8829</v>
      </c>
      <c r="D26379" s="124">
        <v>18302</v>
      </c>
      <c r="E26379" s="157">
        <f>VLOOKUP(D26379,'SOAT LIQ'!$A$87:$C$3416,3,FALSE)</f>
        <v>5</v>
      </c>
      <c r="F26379" t="s">
        <v>21632</v>
      </c>
    </row>
    <row r="26380" spans="1:6" x14ac:dyDescent="0.25">
      <c r="A26380" t="s">
        <v>6023</v>
      </c>
      <c r="B26380" s="100" t="s">
        <v>8826</v>
      </c>
      <c r="C26380" s="99" t="s">
        <v>8827</v>
      </c>
      <c r="D26380" s="124">
        <v>18301</v>
      </c>
      <c r="E26380" s="157">
        <f>VLOOKUP(D26380,'SOAT LIQ'!$A$87:$C$3416,3,FALSE)</f>
        <v>7</v>
      </c>
      <c r="F26380" t="s">
        <v>21632</v>
      </c>
    </row>
    <row r="26381" spans="1:6" x14ac:dyDescent="0.25">
      <c r="A26381" t="s">
        <v>6023</v>
      </c>
      <c r="B26381" s="100" t="s">
        <v>8405</v>
      </c>
      <c r="C26381" s="99" t="s">
        <v>8404</v>
      </c>
      <c r="D26381" s="124">
        <v>5231</v>
      </c>
      <c r="E26381" s="157">
        <f>VLOOKUP(D26381,'SOAT LIQ'!$A$87:$C$3416,3,FALSE)</f>
        <v>12</v>
      </c>
      <c r="F26381" t="s">
        <v>21632</v>
      </c>
    </row>
    <row r="26382" spans="1:6" x14ac:dyDescent="0.25">
      <c r="A26382" t="s">
        <v>6023</v>
      </c>
      <c r="B26382" s="100" t="s">
        <v>8410</v>
      </c>
      <c r="C26382" s="99" t="s">
        <v>8409</v>
      </c>
      <c r="D26382" s="124">
        <v>5401</v>
      </c>
      <c r="E26382" s="157">
        <f>VLOOKUP(D26382,'SOAT LIQ'!$A$87:$C$3416,3,FALSE)</f>
        <v>13</v>
      </c>
      <c r="F26382" t="s">
        <v>21632</v>
      </c>
    </row>
    <row r="26383" spans="1:6" x14ac:dyDescent="0.25">
      <c r="A26383" t="s">
        <v>6023</v>
      </c>
      <c r="B26383" s="100" t="s">
        <v>4639</v>
      </c>
      <c r="C26383" s="99" t="s">
        <v>9114</v>
      </c>
      <c r="D26383" s="124">
        <v>18502</v>
      </c>
      <c r="E26383" s="157">
        <f>VLOOKUP(D26383,'SOAT LIQ'!$A$87:$C$3416,3,FALSE)</f>
        <v>6</v>
      </c>
      <c r="F26383" t="s">
        <v>21632</v>
      </c>
    </row>
    <row r="26384" spans="1:6" x14ac:dyDescent="0.25">
      <c r="A26384" t="s">
        <v>5924</v>
      </c>
      <c r="B26384" s="100" t="s">
        <v>18923</v>
      </c>
      <c r="C26384" s="100"/>
      <c r="D26384" s="124"/>
      <c r="E26384" s="157" t="e">
        <f>VLOOKUP(D26384,'SOAT LIQ'!$A$87:$C$3416,3,FALSE)</f>
        <v>#N/A</v>
      </c>
      <c r="F26384" t="s">
        <v>21632</v>
      </c>
    </row>
    <row r="26385" spans="1:6" x14ac:dyDescent="0.25">
      <c r="A26385" t="s">
        <v>15068</v>
      </c>
      <c r="B26385" s="100" t="s">
        <v>7638</v>
      </c>
      <c r="C26385" s="99" t="s">
        <v>7522</v>
      </c>
      <c r="D26385" s="124">
        <v>18104</v>
      </c>
      <c r="E26385" s="157">
        <f>VLOOKUP(D26385,'SOAT LIQ'!$A$87:$C$3416,3,FALSE)</f>
        <v>7</v>
      </c>
      <c r="F26385" t="s">
        <v>21632</v>
      </c>
    </row>
    <row r="26386" spans="1:6" x14ac:dyDescent="0.25">
      <c r="A26386" t="s">
        <v>15068</v>
      </c>
      <c r="B26386" s="100" t="s">
        <v>7639</v>
      </c>
      <c r="C26386" s="99" t="s">
        <v>7522</v>
      </c>
      <c r="D26386" s="124">
        <v>18105</v>
      </c>
      <c r="E26386" s="157">
        <f>VLOOKUP(D26386,'SOAT LIQ'!$A$87:$C$3416,3,FALSE)</f>
        <v>6</v>
      </c>
      <c r="F26386" t="s">
        <v>21632</v>
      </c>
    </row>
    <row r="26387" spans="1:6" x14ac:dyDescent="0.25">
      <c r="A26387" t="s">
        <v>15068</v>
      </c>
      <c r="B26387" s="100" t="s">
        <v>7640</v>
      </c>
      <c r="C26387" s="99" t="s">
        <v>7522</v>
      </c>
      <c r="D26387" s="124">
        <v>18104</v>
      </c>
      <c r="E26387" s="157">
        <f>VLOOKUP(D26387,'SOAT LIQ'!$A$87:$C$3416,3,FALSE)</f>
        <v>7</v>
      </c>
      <c r="F26387" t="s">
        <v>21632</v>
      </c>
    </row>
    <row r="26388" spans="1:6" x14ac:dyDescent="0.25">
      <c r="A26388" t="s">
        <v>15068</v>
      </c>
      <c r="B26388" s="100" t="s">
        <v>7641</v>
      </c>
      <c r="C26388" s="99" t="s">
        <v>7642</v>
      </c>
      <c r="D26388" s="124">
        <v>18104</v>
      </c>
      <c r="E26388" s="157">
        <f>VLOOKUP(D26388,'SOAT LIQ'!$A$87:$C$3416,3,FALSE)</f>
        <v>7</v>
      </c>
      <c r="F26388" t="s">
        <v>21632</v>
      </c>
    </row>
    <row r="26389" spans="1:6" x14ac:dyDescent="0.25">
      <c r="A26389" t="s">
        <v>15068</v>
      </c>
      <c r="B26389" s="100" t="s">
        <v>7643</v>
      </c>
      <c r="C26389" s="99" t="s">
        <v>7517</v>
      </c>
      <c r="D26389" s="124">
        <v>18120</v>
      </c>
      <c r="E26389" s="157">
        <f>VLOOKUP(D26389,'SOAT LIQ'!$A$87:$C$3416,3,FALSE)</f>
        <v>8</v>
      </c>
      <c r="F26389" t="s">
        <v>21632</v>
      </c>
    </row>
    <row r="26390" spans="1:6" x14ac:dyDescent="0.25">
      <c r="A26390" t="s">
        <v>15068</v>
      </c>
      <c r="B26390" s="100" t="s">
        <v>7650</v>
      </c>
      <c r="C26390" s="99" t="s">
        <v>7645</v>
      </c>
      <c r="D26390" s="124">
        <v>18103</v>
      </c>
      <c r="E26390" s="157">
        <f>VLOOKUP(D26390,'SOAT LIQ'!$A$87:$C$3416,3,FALSE)</f>
        <v>7</v>
      </c>
      <c r="F26390" t="s">
        <v>21632</v>
      </c>
    </row>
    <row r="26391" spans="1:6" x14ac:dyDescent="0.25">
      <c r="A26391" t="s">
        <v>15068</v>
      </c>
      <c r="B26391" s="100" t="s">
        <v>15533</v>
      </c>
      <c r="C26391" s="99" t="s">
        <v>15534</v>
      </c>
      <c r="D26391" s="124">
        <v>24101</v>
      </c>
      <c r="E26391" s="157" t="e">
        <f>VLOOKUP(D26391,'SOAT LIQ'!$A$87:$C$3416,3,FALSE)</f>
        <v>#N/A</v>
      </c>
    </row>
    <row r="26392" spans="1:6" x14ac:dyDescent="0.25">
      <c r="A26392" t="s">
        <v>15068</v>
      </c>
      <c r="B26392" s="100" t="s">
        <v>4464</v>
      </c>
      <c r="C26392" s="99" t="s">
        <v>15540</v>
      </c>
      <c r="D26392" s="124">
        <v>24102</v>
      </c>
      <c r="E26392" s="157" t="e">
        <f>VLOOKUP(D26392,'SOAT LIQ'!$A$87:$C$3416,3,FALSE)</f>
        <v>#N/A</v>
      </c>
    </row>
    <row r="26393" spans="1:6" x14ac:dyDescent="0.25">
      <c r="A26393" t="s">
        <v>15068</v>
      </c>
      <c r="B26393" s="100" t="s">
        <v>15542</v>
      </c>
      <c r="C26393" s="99" t="s">
        <v>15541</v>
      </c>
      <c r="D26393" s="124">
        <v>24105</v>
      </c>
      <c r="E26393" s="157" t="e">
        <f>VLOOKUP(D26393,'SOAT LIQ'!$A$87:$C$3416,3,FALSE)</f>
        <v>#N/A</v>
      </c>
    </row>
    <row r="26394" spans="1:6" x14ac:dyDescent="0.25">
      <c r="A26394" t="s">
        <v>15068</v>
      </c>
      <c r="B26394" s="100" t="s">
        <v>4463</v>
      </c>
      <c r="C26394" s="99" t="s">
        <v>15544</v>
      </c>
      <c r="D26394" s="124">
        <v>24109</v>
      </c>
      <c r="E26394" s="157" t="e">
        <f>VLOOKUP(D26394,'SOAT LIQ'!$A$87:$C$3416,3,FALSE)</f>
        <v>#N/A</v>
      </c>
    </row>
    <row r="26395" spans="1:6" x14ac:dyDescent="0.25">
      <c r="A26395" t="s">
        <v>15068</v>
      </c>
      <c r="B26395" s="100" t="s">
        <v>4108</v>
      </c>
      <c r="C26395" s="99" t="s">
        <v>15545</v>
      </c>
      <c r="D26395" s="124">
        <v>24117</v>
      </c>
      <c r="E26395" s="157" t="e">
        <f>VLOOKUP(D26395,'SOAT LIQ'!$A$87:$C$3416,3,FALSE)</f>
        <v>#N/A</v>
      </c>
    </row>
    <row r="26396" spans="1:6" x14ac:dyDescent="0.25">
      <c r="A26396" t="s">
        <v>15068</v>
      </c>
      <c r="B26396" s="100" t="s">
        <v>15549</v>
      </c>
      <c r="C26396" s="99" t="s">
        <v>15548</v>
      </c>
      <c r="D26396" s="124">
        <v>24114</v>
      </c>
      <c r="E26396" s="157" t="e">
        <f>VLOOKUP(D26396,'SOAT LIQ'!$A$87:$C$3416,3,FALSE)</f>
        <v>#N/A</v>
      </c>
    </row>
    <row r="26397" spans="1:6" x14ac:dyDescent="0.25">
      <c r="A26397" t="s">
        <v>5508</v>
      </c>
      <c r="B26397" s="100" t="s">
        <v>4465</v>
      </c>
      <c r="C26397" s="99" t="s">
        <v>15553</v>
      </c>
      <c r="D26397" s="124">
        <v>24108</v>
      </c>
      <c r="E26397" s="157" t="e">
        <f>VLOOKUP(D26397,'SOAT LIQ'!$A$87:$C$3416,3,FALSE)</f>
        <v>#N/A</v>
      </c>
      <c r="F26397" t="s">
        <v>21632</v>
      </c>
    </row>
    <row r="26398" spans="1:6" x14ac:dyDescent="0.25">
      <c r="A26398" t="s">
        <v>5936</v>
      </c>
      <c r="B26398" s="100" t="s">
        <v>4465</v>
      </c>
      <c r="C26398" s="99" t="s">
        <v>15553</v>
      </c>
      <c r="D26398" s="124">
        <v>24108</v>
      </c>
      <c r="E26398" s="157" t="e">
        <f>VLOOKUP(D26398,'SOAT LIQ'!$A$87:$C$3416,3,FALSE)</f>
        <v>#N/A</v>
      </c>
      <c r="F26398" t="s">
        <v>21632</v>
      </c>
    </row>
    <row r="26399" spans="1:6" x14ac:dyDescent="0.25">
      <c r="A26399" t="s">
        <v>15068</v>
      </c>
      <c r="B26399" s="100" t="s">
        <v>4110</v>
      </c>
      <c r="C26399" s="99" t="s">
        <v>15439</v>
      </c>
      <c r="D26399" s="124">
        <v>24112</v>
      </c>
      <c r="E26399" s="157" t="e">
        <f>VLOOKUP(D26399,'SOAT LIQ'!$A$87:$C$3416,3,FALSE)</f>
        <v>#N/A</v>
      </c>
    </row>
    <row r="26400" spans="1:6" x14ac:dyDescent="0.25">
      <c r="A26400" t="s">
        <v>15070</v>
      </c>
      <c r="B26400" s="100" t="s">
        <v>4110</v>
      </c>
      <c r="C26400" s="99" t="s">
        <v>15439</v>
      </c>
      <c r="D26400" s="124">
        <v>24112</v>
      </c>
      <c r="E26400" s="157" t="e">
        <f>VLOOKUP(D26400,'SOAT LIQ'!$A$87:$C$3416,3,FALSE)</f>
        <v>#N/A</v>
      </c>
    </row>
    <row r="26401" spans="1:6" x14ac:dyDescent="0.25">
      <c r="A26401" t="s">
        <v>15068</v>
      </c>
      <c r="B26401" s="100" t="s">
        <v>15554</v>
      </c>
      <c r="C26401" s="99" t="s">
        <v>15555</v>
      </c>
      <c r="D26401" s="124">
        <v>24113</v>
      </c>
      <c r="E26401" s="157" t="e">
        <f>VLOOKUP(D26401,'SOAT LIQ'!$A$87:$C$3416,3,FALSE)</f>
        <v>#N/A</v>
      </c>
    </row>
    <row r="26402" spans="1:6" x14ac:dyDescent="0.25">
      <c r="A26402" t="s">
        <v>15070</v>
      </c>
      <c r="B26402" s="100" t="s">
        <v>15554</v>
      </c>
      <c r="C26402" s="99" t="s">
        <v>15555</v>
      </c>
      <c r="D26402" s="124">
        <v>24113</v>
      </c>
      <c r="E26402" s="157" t="e">
        <f>VLOOKUP(D26402,'SOAT LIQ'!$A$87:$C$3416,3,FALSE)</f>
        <v>#N/A</v>
      </c>
    </row>
    <row r="26403" spans="1:6" x14ac:dyDescent="0.25">
      <c r="A26403" t="s">
        <v>15068</v>
      </c>
      <c r="B26403" s="100" t="s">
        <v>4469</v>
      </c>
      <c r="C26403" s="99" t="s">
        <v>15556</v>
      </c>
      <c r="D26403" s="124">
        <v>24125</v>
      </c>
      <c r="E26403" s="157" t="e">
        <f>VLOOKUP(D26403,'SOAT LIQ'!$A$87:$C$3416,3,FALSE)</f>
        <v>#N/A</v>
      </c>
    </row>
    <row r="26404" spans="1:6" x14ac:dyDescent="0.25">
      <c r="A26404" t="s">
        <v>15070</v>
      </c>
      <c r="B26404" s="100" t="s">
        <v>4469</v>
      </c>
      <c r="C26404" s="99" t="s">
        <v>15556</v>
      </c>
      <c r="D26404" s="124">
        <v>24125</v>
      </c>
      <c r="E26404" s="157" t="e">
        <f>VLOOKUP(D26404,'SOAT LIQ'!$A$87:$C$3416,3,FALSE)</f>
        <v>#N/A</v>
      </c>
    </row>
    <row r="26405" spans="1:6" x14ac:dyDescent="0.25">
      <c r="A26405" t="s">
        <v>15068</v>
      </c>
      <c r="B26405" s="100" t="s">
        <v>15576</v>
      </c>
      <c r="C26405" s="99" t="s">
        <v>15575</v>
      </c>
      <c r="D26405" s="124">
        <v>34101</v>
      </c>
      <c r="E26405" s="157" t="e">
        <f>VLOOKUP(D26405,'SOAT LIQ'!$A$87:$C$3416,3,FALSE)</f>
        <v>#N/A</v>
      </c>
    </row>
    <row r="26406" spans="1:6" x14ac:dyDescent="0.25">
      <c r="A26406" t="s">
        <v>15070</v>
      </c>
      <c r="B26406" s="100" t="s">
        <v>15576</v>
      </c>
      <c r="C26406" s="99" t="s">
        <v>15575</v>
      </c>
      <c r="D26406" s="124">
        <v>34101</v>
      </c>
      <c r="E26406" s="157" t="e">
        <f>VLOOKUP(D26406,'SOAT LIQ'!$A$87:$C$3416,3,FALSE)</f>
        <v>#N/A</v>
      </c>
    </row>
    <row r="26407" spans="1:6" x14ac:dyDescent="0.25">
      <c r="A26407" t="s">
        <v>6498</v>
      </c>
      <c r="B26407" s="100" t="s">
        <v>15738</v>
      </c>
      <c r="C26407" s="100"/>
      <c r="D26407" s="124">
        <v>20205</v>
      </c>
      <c r="E26407" s="157" t="e">
        <f>VLOOKUP(D26407,'SOAT LIQ'!$A$87:$C$3416,3,FALSE)</f>
        <v>#N/A</v>
      </c>
      <c r="F26407" t="s">
        <v>21635</v>
      </c>
    </row>
    <row r="26408" spans="1:6" x14ac:dyDescent="0.25">
      <c r="A26408" t="s">
        <v>6498</v>
      </c>
      <c r="B26408" s="100" t="s">
        <v>15740</v>
      </c>
      <c r="C26408" s="99" t="s">
        <v>15739</v>
      </c>
      <c r="D26408" s="124">
        <v>20405</v>
      </c>
      <c r="E26408" s="157" t="e">
        <f>VLOOKUP(D26408,'SOAT LIQ'!$A$87:$C$3416,3,FALSE)</f>
        <v>#N/A</v>
      </c>
      <c r="F26408" t="s">
        <v>21635</v>
      </c>
    </row>
    <row r="26409" spans="1:6" x14ac:dyDescent="0.25">
      <c r="A26409" t="s">
        <v>5733</v>
      </c>
      <c r="B26409" s="100" t="s">
        <v>18343</v>
      </c>
      <c r="C26409" s="99" t="s">
        <v>18344</v>
      </c>
      <c r="D26409" s="124">
        <v>29115</v>
      </c>
      <c r="E26409" s="157" t="e">
        <f>VLOOKUP(D26409,'SOAT LIQ'!$A$87:$C$3416,3,FALSE)</f>
        <v>#N/A</v>
      </c>
    </row>
    <row r="26410" spans="1:6" x14ac:dyDescent="0.25">
      <c r="A26410" t="s">
        <v>8472</v>
      </c>
      <c r="B26410" s="100" t="s">
        <v>19688</v>
      </c>
      <c r="C26410" s="99" t="s">
        <v>18344</v>
      </c>
      <c r="D26410" s="124">
        <v>29115</v>
      </c>
      <c r="E26410" s="157" t="e">
        <f>VLOOKUP(D26410,'SOAT LIQ'!$A$87:$C$3416,3,FALSE)</f>
        <v>#N/A</v>
      </c>
    </row>
    <row r="26411" spans="1:6" x14ac:dyDescent="0.25">
      <c r="A26411" t="s">
        <v>8470</v>
      </c>
      <c r="B26411" s="100" t="s">
        <v>19688</v>
      </c>
      <c r="C26411" s="99" t="s">
        <v>18344</v>
      </c>
      <c r="D26411" s="124">
        <v>29115</v>
      </c>
      <c r="E26411" s="157" t="e">
        <f>VLOOKUP(D26411,'SOAT LIQ'!$A$87:$C$3416,3,FALSE)</f>
        <v>#N/A</v>
      </c>
    </row>
    <row r="26412" spans="1:6" x14ac:dyDescent="0.25">
      <c r="A26412" t="s">
        <v>8476</v>
      </c>
      <c r="B26412" s="100" t="s">
        <v>19688</v>
      </c>
      <c r="C26412" s="99" t="s">
        <v>18344</v>
      </c>
      <c r="D26412" s="124">
        <v>29115</v>
      </c>
      <c r="E26412" s="157" t="e">
        <f>VLOOKUP(D26412,'SOAT LIQ'!$A$87:$C$3416,3,FALSE)</f>
        <v>#N/A</v>
      </c>
    </row>
    <row r="26413" spans="1:6" x14ac:dyDescent="0.25">
      <c r="A26413" t="s">
        <v>5576</v>
      </c>
      <c r="B26413" s="100" t="s">
        <v>19688</v>
      </c>
      <c r="C26413" s="99" t="s">
        <v>18344</v>
      </c>
      <c r="D26413" s="124">
        <v>29115</v>
      </c>
      <c r="E26413" s="157" t="e">
        <f>VLOOKUP(D26413,'SOAT LIQ'!$A$87:$C$3416,3,FALSE)</f>
        <v>#N/A</v>
      </c>
    </row>
    <row r="26414" spans="1:6" x14ac:dyDescent="0.25">
      <c r="A26414" t="s">
        <v>5577</v>
      </c>
      <c r="B26414" s="100" t="s">
        <v>19688</v>
      </c>
      <c r="C26414" s="99" t="s">
        <v>18344</v>
      </c>
      <c r="D26414" s="124">
        <v>29115</v>
      </c>
      <c r="E26414" s="157" t="e">
        <f>VLOOKUP(D26414,'SOAT LIQ'!$A$87:$C$3416,3,FALSE)</f>
        <v>#N/A</v>
      </c>
    </row>
    <row r="26415" spans="1:6" x14ac:dyDescent="0.25">
      <c r="A26415" t="s">
        <v>8477</v>
      </c>
      <c r="B26415" s="100" t="s">
        <v>19688</v>
      </c>
      <c r="C26415" s="99" t="s">
        <v>18344</v>
      </c>
      <c r="D26415" s="124">
        <v>29115</v>
      </c>
      <c r="E26415" s="157" t="e">
        <f>VLOOKUP(D26415,'SOAT LIQ'!$A$87:$C$3416,3,FALSE)</f>
        <v>#N/A</v>
      </c>
    </row>
    <row r="26416" spans="1:6" x14ac:dyDescent="0.25">
      <c r="A26416" t="s">
        <v>5578</v>
      </c>
      <c r="B26416" s="100" t="s">
        <v>19688</v>
      </c>
      <c r="C26416" s="99" t="s">
        <v>18344</v>
      </c>
      <c r="D26416" s="124">
        <v>29115</v>
      </c>
      <c r="E26416" s="157" t="e">
        <f>VLOOKUP(D26416,'SOAT LIQ'!$A$87:$C$3416,3,FALSE)</f>
        <v>#N/A</v>
      </c>
    </row>
    <row r="26417" spans="1:6" x14ac:dyDescent="0.25">
      <c r="A26417" t="s">
        <v>5579</v>
      </c>
      <c r="B26417" s="100" t="s">
        <v>19688</v>
      </c>
      <c r="C26417" s="99" t="s">
        <v>18344</v>
      </c>
      <c r="D26417" s="124">
        <v>29115</v>
      </c>
      <c r="E26417" s="157" t="e">
        <f>VLOOKUP(D26417,'SOAT LIQ'!$A$87:$C$3416,3,FALSE)</f>
        <v>#N/A</v>
      </c>
    </row>
    <row r="26418" spans="1:6" x14ac:dyDescent="0.25">
      <c r="A26418" t="s">
        <v>5580</v>
      </c>
      <c r="B26418" s="100" t="s">
        <v>19688</v>
      </c>
      <c r="C26418" s="99" t="s">
        <v>18344</v>
      </c>
      <c r="D26418" s="124">
        <v>29115</v>
      </c>
      <c r="E26418" s="157" t="e">
        <f>VLOOKUP(D26418,'SOAT LIQ'!$A$87:$C$3416,3,FALSE)</f>
        <v>#N/A</v>
      </c>
    </row>
    <row r="26419" spans="1:6" x14ac:dyDescent="0.25">
      <c r="A26419" t="s">
        <v>8471</v>
      </c>
      <c r="B26419" s="100" t="s">
        <v>19688</v>
      </c>
      <c r="C26419" s="99" t="s">
        <v>18344</v>
      </c>
      <c r="D26419" s="124">
        <v>29115</v>
      </c>
      <c r="E26419" s="157" t="e">
        <f>VLOOKUP(D26419,'SOAT LIQ'!$A$87:$C$3416,3,FALSE)</f>
        <v>#N/A</v>
      </c>
    </row>
    <row r="26420" spans="1:6" x14ac:dyDescent="0.25">
      <c r="A26420" t="s">
        <v>8493</v>
      </c>
      <c r="B26420" s="100" t="s">
        <v>19688</v>
      </c>
      <c r="C26420" s="99" t="s">
        <v>18344</v>
      </c>
      <c r="D26420" s="124">
        <v>29115</v>
      </c>
      <c r="E26420" s="157" t="e">
        <f>VLOOKUP(D26420,'SOAT LIQ'!$A$87:$C$3416,3,FALSE)</f>
        <v>#N/A</v>
      </c>
    </row>
    <row r="26421" spans="1:6" x14ac:dyDescent="0.25">
      <c r="A26421" t="s">
        <v>8471</v>
      </c>
      <c r="B26421" s="100" t="s">
        <v>18352</v>
      </c>
      <c r="C26421" s="99" t="s">
        <v>18351</v>
      </c>
      <c r="D26421" s="124">
        <v>39360</v>
      </c>
      <c r="E26421" s="157" t="e">
        <f>VLOOKUP(D26421,'SOAT LIQ'!$A$87:$C$3416,3,FALSE)</f>
        <v>#N/A</v>
      </c>
    </row>
    <row r="26422" spans="1:6" x14ac:dyDescent="0.25">
      <c r="A26422" t="s">
        <v>10820</v>
      </c>
      <c r="B26422" s="100" t="s">
        <v>18352</v>
      </c>
      <c r="C26422" s="99" t="s">
        <v>18351</v>
      </c>
      <c r="D26422" s="124">
        <v>39360</v>
      </c>
      <c r="E26422" s="157" t="e">
        <f>VLOOKUP(D26422,'SOAT LIQ'!$A$87:$C$3416,3,FALSE)</f>
        <v>#N/A</v>
      </c>
    </row>
    <row r="26423" spans="1:6" x14ac:dyDescent="0.25">
      <c r="A26423" t="s">
        <v>9851</v>
      </c>
      <c r="B26423" s="100" t="s">
        <v>18478</v>
      </c>
      <c r="C26423" s="99" t="s">
        <v>18479</v>
      </c>
      <c r="D26423" s="124">
        <v>28102</v>
      </c>
      <c r="E26423" s="157" t="e">
        <f>VLOOKUP(D26423,'SOAT LIQ'!$A$87:$C$3416,3,FALSE)</f>
        <v>#N/A</v>
      </c>
    </row>
    <row r="26424" spans="1:6" x14ac:dyDescent="0.25">
      <c r="A26424" t="s">
        <v>9851</v>
      </c>
      <c r="B26424" s="100" t="s">
        <v>18480</v>
      </c>
      <c r="C26424" s="100"/>
      <c r="D26424" s="124">
        <v>28102</v>
      </c>
      <c r="E26424" s="157" t="e">
        <f>VLOOKUP(D26424,'SOAT LIQ'!$A$87:$C$3416,3,FALSE)</f>
        <v>#N/A</v>
      </c>
    </row>
    <row r="26425" spans="1:6" x14ac:dyDescent="0.25">
      <c r="A26425" t="s">
        <v>5142</v>
      </c>
      <c r="B26425" s="100" t="s">
        <v>4529</v>
      </c>
      <c r="C26425" s="99" t="s">
        <v>14430</v>
      </c>
      <c r="D26425" s="124">
        <v>21410</v>
      </c>
      <c r="E26425" s="157" t="e">
        <f>VLOOKUP(D26425,'SOAT LIQ'!$A$87:$C$3416,3,FALSE)</f>
        <v>#N/A</v>
      </c>
      <c r="F26425" t="s">
        <v>21632</v>
      </c>
    </row>
    <row r="26426" spans="1:6" x14ac:dyDescent="0.25">
      <c r="A26426" t="s">
        <v>5142</v>
      </c>
      <c r="B26426" s="100" t="s">
        <v>14432</v>
      </c>
      <c r="C26426" s="99" t="s">
        <v>14431</v>
      </c>
      <c r="D26426" s="124">
        <v>21410</v>
      </c>
      <c r="E26426" s="157" t="e">
        <f>VLOOKUP(D26426,'SOAT LIQ'!$A$87:$C$3416,3,FALSE)</f>
        <v>#N/A</v>
      </c>
      <c r="F26426" t="s">
        <v>21632</v>
      </c>
    </row>
    <row r="26427" spans="1:6" x14ac:dyDescent="0.25">
      <c r="A26427" t="s">
        <v>5936</v>
      </c>
      <c r="B26427" s="100" t="s">
        <v>20349</v>
      </c>
      <c r="C26427" s="100"/>
      <c r="D26427" s="124"/>
      <c r="E26427" s="157" t="e">
        <f>VLOOKUP(D26427,'SOAT LIQ'!$A$87:$C$3416,3,FALSE)</f>
        <v>#N/A</v>
      </c>
      <c r="F26427" t="s">
        <v>21632</v>
      </c>
    </row>
    <row r="26428" spans="1:6" x14ac:dyDescent="0.25">
      <c r="A26428" t="s">
        <v>6498</v>
      </c>
      <c r="B26428" s="100" t="s">
        <v>20350</v>
      </c>
      <c r="C26428" s="100"/>
      <c r="D26428" s="124"/>
      <c r="E26428" s="157" t="e">
        <f>VLOOKUP(D26428,'SOAT LIQ'!$A$87:$C$3416,3,FALSE)</f>
        <v>#N/A</v>
      </c>
      <c r="F26428" t="s">
        <v>21635</v>
      </c>
    </row>
    <row r="26429" spans="1:6" x14ac:dyDescent="0.25">
      <c r="A26429" t="s">
        <v>6501</v>
      </c>
      <c r="B26429" s="100" t="s">
        <v>20350</v>
      </c>
      <c r="C26429" s="100"/>
      <c r="D26429" s="124"/>
      <c r="E26429" s="157" t="e">
        <f>VLOOKUP(D26429,'SOAT LIQ'!$A$87:$C$3416,3,FALSE)</f>
        <v>#N/A</v>
      </c>
      <c r="F26429" t="s">
        <v>21635</v>
      </c>
    </row>
    <row r="26430" spans="1:6" x14ac:dyDescent="0.25">
      <c r="A26430" t="s">
        <v>6498</v>
      </c>
      <c r="B26430" s="100" t="s">
        <v>20351</v>
      </c>
      <c r="C26430" s="100"/>
      <c r="D26430" s="124"/>
      <c r="E26430" s="157" t="e">
        <f>VLOOKUP(D26430,'SOAT LIQ'!$A$87:$C$3416,3,FALSE)</f>
        <v>#N/A</v>
      </c>
      <c r="F26430" t="s">
        <v>21635</v>
      </c>
    </row>
    <row r="26431" spans="1:6" x14ac:dyDescent="0.25">
      <c r="A26431" t="s">
        <v>6501</v>
      </c>
      <c r="B26431" s="100" t="s">
        <v>20351</v>
      </c>
      <c r="C26431" s="100"/>
      <c r="D26431" s="124"/>
      <c r="E26431" s="157" t="e">
        <f>VLOOKUP(D26431,'SOAT LIQ'!$A$87:$C$3416,3,FALSE)</f>
        <v>#N/A</v>
      </c>
      <c r="F26431" t="s">
        <v>21635</v>
      </c>
    </row>
    <row r="26432" spans="1:6" x14ac:dyDescent="0.25">
      <c r="A26432" t="s">
        <v>6501</v>
      </c>
      <c r="B26432" s="100" t="s">
        <v>20352</v>
      </c>
      <c r="C26432" s="100"/>
      <c r="D26432" s="124"/>
      <c r="E26432" s="157" t="e">
        <f>VLOOKUP(D26432,'SOAT LIQ'!$A$87:$C$3416,3,FALSE)</f>
        <v>#N/A</v>
      </c>
      <c r="F26432" t="s">
        <v>21635</v>
      </c>
    </row>
    <row r="26433" spans="1:6" x14ac:dyDescent="0.25">
      <c r="A26433" t="s">
        <v>6498</v>
      </c>
      <c r="B26433" s="100" t="s">
        <v>20352</v>
      </c>
      <c r="C26433" s="100"/>
      <c r="D26433" s="124"/>
      <c r="E26433" s="157" t="e">
        <f>VLOOKUP(D26433,'SOAT LIQ'!$A$87:$C$3416,3,FALSE)</f>
        <v>#N/A</v>
      </c>
      <c r="F26433" t="s">
        <v>21635</v>
      </c>
    </row>
    <row r="26434" spans="1:6" x14ac:dyDescent="0.25">
      <c r="A26434" t="s">
        <v>14969</v>
      </c>
      <c r="B26434" s="100" t="s">
        <v>15396</v>
      </c>
      <c r="C26434" s="99" t="s">
        <v>15395</v>
      </c>
      <c r="D26434" s="124">
        <v>39144</v>
      </c>
      <c r="E26434" s="157" t="e">
        <f>VLOOKUP(D26434,'SOAT LIQ'!$A$87:$C$3416,3,FALSE)</f>
        <v>#N/A</v>
      </c>
    </row>
    <row r="26435" spans="1:6" x14ac:dyDescent="0.25">
      <c r="A26435" t="s">
        <v>5922</v>
      </c>
      <c r="B26435" s="100" t="s">
        <v>9865</v>
      </c>
      <c r="C26435" s="99" t="s">
        <v>9866</v>
      </c>
      <c r="D26435" s="124">
        <v>7161</v>
      </c>
      <c r="E26435" s="157">
        <f>VLOOKUP(D26435,'SOAT LIQ'!$A$87:$C$3416,3,FALSE)</f>
        <v>9</v>
      </c>
      <c r="F26435" t="s">
        <v>21632</v>
      </c>
    </row>
    <row r="26436" spans="1:6" x14ac:dyDescent="0.25">
      <c r="A26436" t="s">
        <v>5922</v>
      </c>
      <c r="B26436" s="100" t="s">
        <v>9867</v>
      </c>
      <c r="C26436" s="99" t="s">
        <v>9866</v>
      </c>
      <c r="D26436" s="124">
        <v>7161</v>
      </c>
      <c r="E26436" s="157">
        <f>VLOOKUP(D26436,'SOAT LIQ'!$A$87:$C$3416,3,FALSE)</f>
        <v>9</v>
      </c>
      <c r="F26436" t="s">
        <v>21632</v>
      </c>
    </row>
    <row r="26437" spans="1:6" x14ac:dyDescent="0.25">
      <c r="A26437" t="s">
        <v>5922</v>
      </c>
      <c r="B26437" s="100" t="s">
        <v>9868</v>
      </c>
      <c r="C26437" s="99" t="s">
        <v>9866</v>
      </c>
      <c r="D26437" s="124">
        <v>7161</v>
      </c>
      <c r="E26437" s="157">
        <f>VLOOKUP(D26437,'SOAT LIQ'!$A$87:$C$3416,3,FALSE)</f>
        <v>9</v>
      </c>
      <c r="F26437" t="s">
        <v>21632</v>
      </c>
    </row>
    <row r="26438" spans="1:6" x14ac:dyDescent="0.25">
      <c r="A26438" t="s">
        <v>5922</v>
      </c>
      <c r="B26438" s="100" t="s">
        <v>9869</v>
      </c>
      <c r="C26438" s="99" t="s">
        <v>9866</v>
      </c>
      <c r="D26438" s="124">
        <v>7161</v>
      </c>
      <c r="E26438" s="157">
        <f>VLOOKUP(D26438,'SOAT LIQ'!$A$87:$C$3416,3,FALSE)</f>
        <v>9</v>
      </c>
      <c r="F26438" t="s">
        <v>21632</v>
      </c>
    </row>
    <row r="26439" spans="1:6" x14ac:dyDescent="0.25">
      <c r="A26439" t="s">
        <v>5923</v>
      </c>
      <c r="B26439" s="100" t="s">
        <v>9865</v>
      </c>
      <c r="C26439" s="99" t="s">
        <v>9866</v>
      </c>
      <c r="D26439" s="124">
        <v>7161</v>
      </c>
      <c r="E26439" s="157">
        <f>VLOOKUP(D26439,'SOAT LIQ'!$A$87:$C$3416,3,FALSE)</f>
        <v>9</v>
      </c>
      <c r="F26439" t="s">
        <v>21632</v>
      </c>
    </row>
    <row r="26440" spans="1:6" x14ac:dyDescent="0.25">
      <c r="A26440" t="s">
        <v>5923</v>
      </c>
      <c r="B26440" s="100" t="s">
        <v>9867</v>
      </c>
      <c r="C26440" s="99" t="s">
        <v>9866</v>
      </c>
      <c r="D26440" s="124">
        <v>7161</v>
      </c>
      <c r="E26440" s="157">
        <f>VLOOKUP(D26440,'SOAT LIQ'!$A$87:$C$3416,3,FALSE)</f>
        <v>9</v>
      </c>
      <c r="F26440" t="s">
        <v>21632</v>
      </c>
    </row>
    <row r="26441" spans="1:6" x14ac:dyDescent="0.25">
      <c r="A26441" t="s">
        <v>5923</v>
      </c>
      <c r="B26441" s="100" t="s">
        <v>9868</v>
      </c>
      <c r="C26441" s="99" t="s">
        <v>9866</v>
      </c>
      <c r="D26441" s="124">
        <v>7161</v>
      </c>
      <c r="E26441" s="157">
        <f>VLOOKUP(D26441,'SOAT LIQ'!$A$87:$C$3416,3,FALSE)</f>
        <v>9</v>
      </c>
      <c r="F26441" t="s">
        <v>21632</v>
      </c>
    </row>
    <row r="26442" spans="1:6" x14ac:dyDescent="0.25">
      <c r="A26442" t="s">
        <v>5923</v>
      </c>
      <c r="B26442" s="100" t="s">
        <v>9869</v>
      </c>
      <c r="C26442" s="99" t="s">
        <v>9866</v>
      </c>
      <c r="D26442" s="124">
        <v>7161</v>
      </c>
      <c r="E26442" s="157">
        <f>VLOOKUP(D26442,'SOAT LIQ'!$A$87:$C$3416,3,FALSE)</f>
        <v>9</v>
      </c>
      <c r="F26442" t="s">
        <v>21632</v>
      </c>
    </row>
    <row r="26443" spans="1:6" x14ac:dyDescent="0.25">
      <c r="A26443" t="s">
        <v>5965</v>
      </c>
      <c r="B26443" s="100" t="s">
        <v>9865</v>
      </c>
      <c r="C26443" s="99" t="s">
        <v>9866</v>
      </c>
      <c r="D26443" s="124">
        <v>7161</v>
      </c>
      <c r="E26443" s="157">
        <f>VLOOKUP(D26443,'SOAT LIQ'!$A$87:$C$3416,3,FALSE)</f>
        <v>9</v>
      </c>
      <c r="F26443" t="s">
        <v>21632</v>
      </c>
    </row>
    <row r="26444" spans="1:6" x14ac:dyDescent="0.25">
      <c r="A26444" t="s">
        <v>5965</v>
      </c>
      <c r="B26444" s="100" t="s">
        <v>9867</v>
      </c>
      <c r="C26444" s="99" t="s">
        <v>9866</v>
      </c>
      <c r="D26444" s="124">
        <v>7161</v>
      </c>
      <c r="E26444" s="157">
        <f>VLOOKUP(D26444,'SOAT LIQ'!$A$87:$C$3416,3,FALSE)</f>
        <v>9</v>
      </c>
      <c r="F26444" t="s">
        <v>21632</v>
      </c>
    </row>
    <row r="26445" spans="1:6" x14ac:dyDescent="0.25">
      <c r="A26445" t="s">
        <v>5965</v>
      </c>
      <c r="B26445" s="100" t="s">
        <v>9868</v>
      </c>
      <c r="C26445" s="99" t="s">
        <v>9866</v>
      </c>
      <c r="D26445" s="124">
        <v>7161</v>
      </c>
      <c r="E26445" s="157">
        <f>VLOOKUP(D26445,'SOAT LIQ'!$A$87:$C$3416,3,FALSE)</f>
        <v>9</v>
      </c>
      <c r="F26445" t="s">
        <v>21632</v>
      </c>
    </row>
    <row r="26446" spans="1:6" x14ac:dyDescent="0.25">
      <c r="A26446" t="s">
        <v>5965</v>
      </c>
      <c r="B26446" s="100" t="s">
        <v>9869</v>
      </c>
      <c r="C26446" s="99" t="s">
        <v>9866</v>
      </c>
      <c r="D26446" s="124">
        <v>7161</v>
      </c>
      <c r="E26446" s="157">
        <f>VLOOKUP(D26446,'SOAT LIQ'!$A$87:$C$3416,3,FALSE)</f>
        <v>9</v>
      </c>
      <c r="F26446" t="s">
        <v>21632</v>
      </c>
    </row>
    <row r="26447" spans="1:6" x14ac:dyDescent="0.25">
      <c r="A26447" t="s">
        <v>5936</v>
      </c>
      <c r="B26447" s="100" t="s">
        <v>8481</v>
      </c>
      <c r="C26447" s="99" t="s">
        <v>8482</v>
      </c>
      <c r="D26447" s="124">
        <v>9185</v>
      </c>
      <c r="E26447" s="157">
        <f>VLOOKUP(D26447,'SOAT LIQ'!$A$87:$C$3416,3,FALSE)</f>
        <v>7</v>
      </c>
      <c r="F26447" t="s">
        <v>21632</v>
      </c>
    </row>
    <row r="26448" spans="1:6" x14ac:dyDescent="0.25">
      <c r="A26448" t="s">
        <v>5936</v>
      </c>
      <c r="B26448" s="100" t="s">
        <v>8481</v>
      </c>
      <c r="C26448" s="99" t="s">
        <v>8482</v>
      </c>
      <c r="D26448" s="124">
        <v>9185</v>
      </c>
      <c r="E26448" s="157">
        <f>VLOOKUP(D26448,'SOAT LIQ'!$A$87:$C$3416,3,FALSE)</f>
        <v>7</v>
      </c>
      <c r="F26448" t="s">
        <v>21632</v>
      </c>
    </row>
    <row r="26449" spans="1:6" x14ac:dyDescent="0.25">
      <c r="A26449" t="s">
        <v>14995</v>
      </c>
      <c r="B26449" s="100" t="s">
        <v>20353</v>
      </c>
      <c r="C26449" s="100"/>
      <c r="D26449" s="124"/>
      <c r="E26449" s="157" t="e">
        <f>VLOOKUP(D26449,'SOAT LIQ'!$A$87:$C$3416,3,FALSE)</f>
        <v>#N/A</v>
      </c>
      <c r="F26449" t="s">
        <v>21631</v>
      </c>
    </row>
    <row r="26450" spans="1:6" x14ac:dyDescent="0.25">
      <c r="A26450" t="s">
        <v>14997</v>
      </c>
      <c r="B26450" s="100" t="s">
        <v>20353</v>
      </c>
      <c r="C26450" s="100"/>
      <c r="D26450" s="124"/>
      <c r="E26450" s="157" t="e">
        <f>VLOOKUP(D26450,'SOAT LIQ'!$A$87:$C$3416,3,FALSE)</f>
        <v>#N/A</v>
      </c>
      <c r="F26450" t="s">
        <v>21631</v>
      </c>
    </row>
    <row r="26451" spans="1:6" x14ac:dyDescent="0.25">
      <c r="A26451" t="s">
        <v>14998</v>
      </c>
      <c r="B26451" s="100" t="s">
        <v>20353</v>
      </c>
      <c r="C26451" s="100"/>
      <c r="D26451" s="124"/>
      <c r="E26451" s="157" t="e">
        <f>VLOOKUP(D26451,'SOAT LIQ'!$A$87:$C$3416,3,FALSE)</f>
        <v>#N/A</v>
      </c>
      <c r="F26451" t="s">
        <v>21631</v>
      </c>
    </row>
    <row r="26452" spans="1:6" x14ac:dyDescent="0.25">
      <c r="A26452" t="s">
        <v>14999</v>
      </c>
      <c r="B26452" s="100" t="s">
        <v>20353</v>
      </c>
      <c r="C26452" s="100"/>
      <c r="D26452" s="124"/>
      <c r="E26452" s="157" t="e">
        <f>VLOOKUP(D26452,'SOAT LIQ'!$A$87:$C$3416,3,FALSE)</f>
        <v>#N/A</v>
      </c>
      <c r="F26452" t="s">
        <v>21631</v>
      </c>
    </row>
    <row r="26453" spans="1:6" x14ac:dyDescent="0.25">
      <c r="A26453" t="s">
        <v>15000</v>
      </c>
      <c r="B26453" s="100" t="s">
        <v>20353</v>
      </c>
      <c r="C26453" s="100"/>
      <c r="D26453" s="124"/>
      <c r="E26453" s="157" t="e">
        <f>VLOOKUP(D26453,'SOAT LIQ'!$A$87:$C$3416,3,FALSE)</f>
        <v>#N/A</v>
      </c>
      <c r="F26453" t="s">
        <v>21631</v>
      </c>
    </row>
    <row r="26454" spans="1:6" x14ac:dyDescent="0.25">
      <c r="A26454" t="s">
        <v>5965</v>
      </c>
      <c r="B26454" s="100" t="s">
        <v>20354</v>
      </c>
      <c r="C26454" s="100"/>
      <c r="D26454" s="124"/>
      <c r="E26454" s="157" t="e">
        <f>VLOOKUP(D26454,'SOAT LIQ'!$A$87:$C$3416,3,FALSE)</f>
        <v>#N/A</v>
      </c>
      <c r="F26454" t="s">
        <v>21632</v>
      </c>
    </row>
    <row r="26455" spans="1:6" x14ac:dyDescent="0.25">
      <c r="A26455" t="s">
        <v>5922</v>
      </c>
      <c r="B26455" s="100" t="s">
        <v>20354</v>
      </c>
      <c r="C26455" s="100"/>
      <c r="D26455" s="124"/>
      <c r="E26455" s="157" t="e">
        <f>VLOOKUP(D26455,'SOAT LIQ'!$A$87:$C$3416,3,FALSE)</f>
        <v>#N/A</v>
      </c>
      <c r="F26455" t="s">
        <v>21632</v>
      </c>
    </row>
    <row r="26456" spans="1:6" x14ac:dyDescent="0.25">
      <c r="A26456" t="s">
        <v>5750</v>
      </c>
      <c r="B26456" s="100" t="s">
        <v>20354</v>
      </c>
      <c r="C26456" s="100"/>
      <c r="D26456" s="124"/>
      <c r="E26456" s="157" t="e">
        <f>VLOOKUP(D26456,'SOAT LIQ'!$A$87:$C$3416,3,FALSE)</f>
        <v>#N/A</v>
      </c>
      <c r="F26456" t="s">
        <v>21632</v>
      </c>
    </row>
    <row r="26457" spans="1:6" x14ac:dyDescent="0.25">
      <c r="A26457" t="s">
        <v>5923</v>
      </c>
      <c r="B26457" s="100" t="s">
        <v>20354</v>
      </c>
      <c r="C26457" s="100"/>
      <c r="D26457" s="124"/>
      <c r="E26457" s="157" t="e">
        <f>VLOOKUP(D26457,'SOAT LIQ'!$A$87:$C$3416,3,FALSE)</f>
        <v>#N/A</v>
      </c>
      <c r="F26457" t="s">
        <v>21632</v>
      </c>
    </row>
    <row r="26458" spans="1:6" x14ac:dyDescent="0.25">
      <c r="A26458" t="s">
        <v>8502</v>
      </c>
      <c r="B26458" s="100" t="s">
        <v>20355</v>
      </c>
      <c r="C26458" s="100"/>
      <c r="D26458" s="124"/>
      <c r="E26458" s="157" t="e">
        <f>VLOOKUP(D26458,'SOAT LIQ'!$A$87:$C$3416,3,FALSE)</f>
        <v>#N/A</v>
      </c>
    </row>
    <row r="26459" spans="1:6" x14ac:dyDescent="0.25">
      <c r="A26459" t="s">
        <v>8503</v>
      </c>
      <c r="B26459" s="100" t="s">
        <v>20355</v>
      </c>
      <c r="C26459" s="100"/>
      <c r="D26459" s="124"/>
      <c r="E26459" s="157" t="e">
        <f>VLOOKUP(D26459,'SOAT LIQ'!$A$87:$C$3416,3,FALSE)</f>
        <v>#N/A</v>
      </c>
    </row>
    <row r="26460" spans="1:6" x14ac:dyDescent="0.25">
      <c r="A26460" t="s">
        <v>8504</v>
      </c>
      <c r="B26460" s="100" t="s">
        <v>20355</v>
      </c>
      <c r="C26460" s="100"/>
      <c r="D26460" s="124"/>
      <c r="E26460" s="157" t="e">
        <f>VLOOKUP(D26460,'SOAT LIQ'!$A$87:$C$3416,3,FALSE)</f>
        <v>#N/A</v>
      </c>
    </row>
    <row r="26461" spans="1:6" x14ac:dyDescent="0.25">
      <c r="A26461" t="s">
        <v>6498</v>
      </c>
      <c r="B26461" s="100" t="s">
        <v>20355</v>
      </c>
      <c r="C26461" s="100"/>
      <c r="D26461" s="124"/>
      <c r="E26461" s="157" t="e">
        <f>VLOOKUP(D26461,'SOAT LIQ'!$A$87:$C$3416,3,FALSE)</f>
        <v>#N/A</v>
      </c>
      <c r="F26461" t="s">
        <v>21635</v>
      </c>
    </row>
    <row r="26462" spans="1:6" x14ac:dyDescent="0.25">
      <c r="A26462" t="s">
        <v>6501</v>
      </c>
      <c r="B26462" s="100" t="s">
        <v>20355</v>
      </c>
      <c r="C26462" s="100"/>
      <c r="D26462" s="124"/>
      <c r="E26462" s="157" t="e">
        <f>VLOOKUP(D26462,'SOAT LIQ'!$A$87:$C$3416,3,FALSE)</f>
        <v>#N/A</v>
      </c>
      <c r="F26462" t="s">
        <v>21635</v>
      </c>
    </row>
    <row r="26463" spans="1:6" x14ac:dyDescent="0.25">
      <c r="A26463" t="s">
        <v>5704</v>
      </c>
      <c r="B26463" s="100" t="s">
        <v>20356</v>
      </c>
      <c r="C26463" s="100"/>
      <c r="D26463" s="124"/>
      <c r="E26463" s="157" t="e">
        <f>VLOOKUP(D26463,'SOAT LIQ'!$A$87:$C$3416,3,FALSE)</f>
        <v>#N/A</v>
      </c>
    </row>
    <row r="26464" spans="1:6" x14ac:dyDescent="0.25">
      <c r="A26464" t="s">
        <v>8472</v>
      </c>
      <c r="B26464" s="100" t="s">
        <v>20356</v>
      </c>
      <c r="C26464" s="100"/>
      <c r="D26464" s="124"/>
      <c r="E26464" s="157" t="e">
        <f>VLOOKUP(D26464,'SOAT LIQ'!$A$87:$C$3416,3,FALSE)</f>
        <v>#N/A</v>
      </c>
    </row>
    <row r="26465" spans="1:6" x14ac:dyDescent="0.25">
      <c r="A26465" t="s">
        <v>5748</v>
      </c>
      <c r="B26465" s="100" t="s">
        <v>11227</v>
      </c>
      <c r="C26465" s="99" t="s">
        <v>11226</v>
      </c>
      <c r="D26465" s="124">
        <v>16312</v>
      </c>
      <c r="E26465" s="157">
        <f>VLOOKUP(D26465,'SOAT LIQ'!$A$87:$C$3416,3,FALSE)</f>
        <v>11</v>
      </c>
      <c r="F26465" t="s">
        <v>21632</v>
      </c>
    </row>
    <row r="26466" spans="1:6" x14ac:dyDescent="0.25">
      <c r="A26466" t="s">
        <v>5748</v>
      </c>
      <c r="B26466" s="100" t="s">
        <v>11229</v>
      </c>
      <c r="C26466" s="99" t="s">
        <v>11228</v>
      </c>
      <c r="D26466" s="124">
        <v>16312</v>
      </c>
      <c r="E26466" s="157">
        <f>VLOOKUP(D26466,'SOAT LIQ'!$A$87:$C$3416,3,FALSE)</f>
        <v>11</v>
      </c>
      <c r="F26466" t="s">
        <v>21632</v>
      </c>
    </row>
    <row r="26467" spans="1:6" x14ac:dyDescent="0.25">
      <c r="A26467" t="s">
        <v>5748</v>
      </c>
      <c r="B26467" s="100" t="s">
        <v>11231</v>
      </c>
      <c r="C26467" s="99" t="s">
        <v>11230</v>
      </c>
      <c r="D26467" s="124">
        <v>16312</v>
      </c>
      <c r="E26467" s="157">
        <f>VLOOKUP(D26467,'SOAT LIQ'!$A$87:$C$3416,3,FALSE)</f>
        <v>11</v>
      </c>
      <c r="F26467" t="s">
        <v>21632</v>
      </c>
    </row>
    <row r="26468" spans="1:6" x14ac:dyDescent="0.25">
      <c r="A26468" t="s">
        <v>5748</v>
      </c>
      <c r="B26468" s="100" t="s">
        <v>11233</v>
      </c>
      <c r="C26468" s="99" t="s">
        <v>11232</v>
      </c>
      <c r="D26468" s="124">
        <v>16312</v>
      </c>
      <c r="E26468" s="157">
        <f>VLOOKUP(D26468,'SOAT LIQ'!$A$87:$C$3416,3,FALSE)</f>
        <v>11</v>
      </c>
      <c r="F26468" t="s">
        <v>21632</v>
      </c>
    </row>
    <row r="26469" spans="1:6" x14ac:dyDescent="0.25">
      <c r="A26469" t="s">
        <v>5748</v>
      </c>
      <c r="B26469" s="100" t="s">
        <v>11237</v>
      </c>
      <c r="C26469" s="99" t="s">
        <v>4705</v>
      </c>
      <c r="D26469" s="124">
        <v>16301</v>
      </c>
      <c r="E26469" s="157">
        <f>VLOOKUP(D26469,'SOAT LIQ'!$A$87:$C$3416,3,FALSE)</f>
        <v>11</v>
      </c>
      <c r="F26469" t="s">
        <v>21632</v>
      </c>
    </row>
    <row r="26470" spans="1:6" x14ac:dyDescent="0.25">
      <c r="A26470" t="s">
        <v>5748</v>
      </c>
      <c r="B26470" s="100" t="s">
        <v>11239</v>
      </c>
      <c r="C26470" s="99" t="s">
        <v>11238</v>
      </c>
      <c r="D26470" s="124">
        <v>16301</v>
      </c>
      <c r="E26470" s="157">
        <f>VLOOKUP(D26470,'SOAT LIQ'!$A$87:$C$3416,3,FALSE)</f>
        <v>11</v>
      </c>
      <c r="F26470" t="s">
        <v>21632</v>
      </c>
    </row>
    <row r="26471" spans="1:6" x14ac:dyDescent="0.25">
      <c r="A26471" t="s">
        <v>5748</v>
      </c>
      <c r="B26471" s="100" t="s">
        <v>7417</v>
      </c>
      <c r="C26471" s="99" t="s">
        <v>7418</v>
      </c>
      <c r="D26471" s="124">
        <v>3550</v>
      </c>
      <c r="E26471" s="157">
        <f>VLOOKUP(D26471,'SOAT LIQ'!$A$87:$C$3416,3,FALSE)</f>
        <v>12</v>
      </c>
      <c r="F26471" t="s">
        <v>21632</v>
      </c>
    </row>
    <row r="26472" spans="1:6" x14ac:dyDescent="0.25">
      <c r="A26472" t="s">
        <v>5748</v>
      </c>
      <c r="B26472" s="100" t="s">
        <v>7433</v>
      </c>
      <c r="C26472" s="100"/>
      <c r="D26472" s="124">
        <v>3550</v>
      </c>
      <c r="E26472" s="157">
        <f>VLOOKUP(D26472,'SOAT LIQ'!$A$87:$C$3416,3,FALSE)</f>
        <v>12</v>
      </c>
      <c r="F26472" t="s">
        <v>21632</v>
      </c>
    </row>
    <row r="26473" spans="1:6" x14ac:dyDescent="0.25">
      <c r="A26473" t="s">
        <v>5748</v>
      </c>
      <c r="B26473" s="100" t="s">
        <v>7434</v>
      </c>
      <c r="C26473" s="99" t="s">
        <v>7420</v>
      </c>
      <c r="D26473" s="124">
        <v>3550</v>
      </c>
      <c r="E26473" s="157">
        <f>VLOOKUP(D26473,'SOAT LIQ'!$A$87:$C$3416,3,FALSE)</f>
        <v>12</v>
      </c>
      <c r="F26473" t="s">
        <v>21632</v>
      </c>
    </row>
    <row r="26474" spans="1:6" x14ac:dyDescent="0.25">
      <c r="A26474" t="s">
        <v>5748</v>
      </c>
      <c r="B26474" s="100" t="s">
        <v>7440</v>
      </c>
      <c r="C26474" s="99" t="s">
        <v>7441</v>
      </c>
      <c r="D26474" s="124">
        <v>3545</v>
      </c>
      <c r="E26474" s="157">
        <f>VLOOKUP(D26474,'SOAT LIQ'!$A$87:$C$3416,3,FALSE)</f>
        <v>10</v>
      </c>
      <c r="F26474" t="s">
        <v>21632</v>
      </c>
    </row>
    <row r="26475" spans="1:6" x14ac:dyDescent="0.25">
      <c r="A26475" t="s">
        <v>5748</v>
      </c>
      <c r="B26475" s="100" t="s">
        <v>7442</v>
      </c>
      <c r="C26475" s="99" t="s">
        <v>7441</v>
      </c>
      <c r="D26475" s="124">
        <v>3545</v>
      </c>
      <c r="E26475" s="157">
        <f>VLOOKUP(D26475,'SOAT LIQ'!$A$87:$C$3416,3,FALSE)</f>
        <v>10</v>
      </c>
      <c r="F26475" t="s">
        <v>21632</v>
      </c>
    </row>
    <row r="26476" spans="1:6" x14ac:dyDescent="0.25">
      <c r="A26476" t="s">
        <v>5748</v>
      </c>
      <c r="B26476" s="100" t="s">
        <v>7443</v>
      </c>
      <c r="C26476" s="99" t="s">
        <v>7444</v>
      </c>
      <c r="D26476" s="124">
        <v>3580</v>
      </c>
      <c r="E26476" s="157">
        <f>VLOOKUP(D26476,'SOAT LIQ'!$A$87:$C$3416,3,FALSE)</f>
        <v>8</v>
      </c>
      <c r="F26476" t="s">
        <v>21632</v>
      </c>
    </row>
    <row r="26477" spans="1:6" x14ac:dyDescent="0.25">
      <c r="A26477" t="s">
        <v>5748</v>
      </c>
      <c r="B26477" s="100" t="s">
        <v>7445</v>
      </c>
      <c r="C26477" s="99" t="s">
        <v>7444</v>
      </c>
      <c r="D26477" s="124">
        <v>3580</v>
      </c>
      <c r="E26477" s="157">
        <f>VLOOKUP(D26477,'SOAT LIQ'!$A$87:$C$3416,3,FALSE)</f>
        <v>8</v>
      </c>
      <c r="F26477" t="s">
        <v>21632</v>
      </c>
    </row>
    <row r="26478" spans="1:6" x14ac:dyDescent="0.25">
      <c r="A26478" t="s">
        <v>5748</v>
      </c>
      <c r="B26478" s="100" t="s">
        <v>7446</v>
      </c>
      <c r="C26478" s="99" t="s">
        <v>7447</v>
      </c>
      <c r="D26478" s="124">
        <v>3501</v>
      </c>
      <c r="E26478" s="157">
        <f>VLOOKUP(D26478,'SOAT LIQ'!$A$87:$C$3416,3,FALSE)</f>
        <v>9</v>
      </c>
      <c r="F26478" t="s">
        <v>21632</v>
      </c>
    </row>
    <row r="26479" spans="1:6" x14ac:dyDescent="0.25">
      <c r="A26479" t="s">
        <v>5748</v>
      </c>
      <c r="B26479" s="100" t="s">
        <v>7448</v>
      </c>
      <c r="C26479" s="99" t="s">
        <v>7449</v>
      </c>
      <c r="D26479" s="124">
        <v>3570</v>
      </c>
      <c r="E26479" s="157">
        <f>VLOOKUP(D26479,'SOAT LIQ'!$A$87:$C$3416,3,FALSE)</f>
        <v>12</v>
      </c>
      <c r="F26479" t="s">
        <v>21632</v>
      </c>
    </row>
    <row r="26480" spans="1:6" x14ac:dyDescent="0.25">
      <c r="A26480" t="s">
        <v>5748</v>
      </c>
      <c r="B26480" s="100" t="s">
        <v>7450</v>
      </c>
      <c r="C26480" s="99" t="s">
        <v>7449</v>
      </c>
      <c r="D26480" s="124">
        <v>3570</v>
      </c>
      <c r="E26480" s="157">
        <f>VLOOKUP(D26480,'SOAT LIQ'!$A$87:$C$3416,3,FALSE)</f>
        <v>12</v>
      </c>
      <c r="F26480" t="s">
        <v>21632</v>
      </c>
    </row>
    <row r="26481" spans="1:6" x14ac:dyDescent="0.25">
      <c r="A26481" t="s">
        <v>5748</v>
      </c>
      <c r="B26481" s="100" t="s">
        <v>7454</v>
      </c>
      <c r="C26481" s="99" t="s">
        <v>7455</v>
      </c>
      <c r="D26481" s="124">
        <v>3570</v>
      </c>
      <c r="E26481" s="157">
        <f>VLOOKUP(D26481,'SOAT LIQ'!$A$87:$C$3416,3,FALSE)</f>
        <v>12</v>
      </c>
      <c r="F26481" t="s">
        <v>21632</v>
      </c>
    </row>
    <row r="26482" spans="1:6" x14ac:dyDescent="0.25">
      <c r="A26482" t="s">
        <v>5748</v>
      </c>
      <c r="B26482" s="100" t="s">
        <v>7456</v>
      </c>
      <c r="C26482" s="99" t="s">
        <v>7455</v>
      </c>
      <c r="D26482" s="124">
        <v>3570</v>
      </c>
      <c r="E26482" s="157">
        <f>VLOOKUP(D26482,'SOAT LIQ'!$A$87:$C$3416,3,FALSE)</f>
        <v>12</v>
      </c>
      <c r="F26482" t="s">
        <v>21632</v>
      </c>
    </row>
    <row r="26483" spans="1:6" x14ac:dyDescent="0.25">
      <c r="A26483" t="s">
        <v>5748</v>
      </c>
      <c r="B26483" s="100" t="s">
        <v>7457</v>
      </c>
      <c r="C26483" s="99" t="s">
        <v>7455</v>
      </c>
      <c r="D26483" s="124">
        <v>3570</v>
      </c>
      <c r="E26483" s="157">
        <f>VLOOKUP(D26483,'SOAT LIQ'!$A$87:$C$3416,3,FALSE)</f>
        <v>12</v>
      </c>
      <c r="F26483" t="s">
        <v>21632</v>
      </c>
    </row>
    <row r="26484" spans="1:6" x14ac:dyDescent="0.25">
      <c r="A26484" t="s">
        <v>5748</v>
      </c>
      <c r="B26484" s="100" t="s">
        <v>7458</v>
      </c>
      <c r="C26484" s="99" t="s">
        <v>7455</v>
      </c>
      <c r="D26484" s="124">
        <v>3570</v>
      </c>
      <c r="E26484" s="157">
        <f>VLOOKUP(D26484,'SOAT LIQ'!$A$87:$C$3416,3,FALSE)</f>
        <v>12</v>
      </c>
      <c r="F26484" t="s">
        <v>21632</v>
      </c>
    </row>
    <row r="26485" spans="1:6" x14ac:dyDescent="0.25">
      <c r="A26485" t="s">
        <v>5748</v>
      </c>
      <c r="B26485" s="100" t="s">
        <v>7459</v>
      </c>
      <c r="C26485" s="99" t="s">
        <v>7455</v>
      </c>
      <c r="D26485" s="124">
        <v>3570</v>
      </c>
      <c r="E26485" s="157">
        <f>VLOOKUP(D26485,'SOAT LIQ'!$A$87:$C$3416,3,FALSE)</f>
        <v>12</v>
      </c>
      <c r="F26485" t="s">
        <v>21632</v>
      </c>
    </row>
    <row r="26486" spans="1:6" x14ac:dyDescent="0.25">
      <c r="A26486" t="s">
        <v>5748</v>
      </c>
      <c r="B26486" s="100" t="s">
        <v>7460</v>
      </c>
      <c r="C26486" s="99" t="s">
        <v>7455</v>
      </c>
      <c r="D26486" s="124">
        <v>3570</v>
      </c>
      <c r="E26486" s="157">
        <f>VLOOKUP(D26486,'SOAT LIQ'!$A$87:$C$3416,3,FALSE)</f>
        <v>12</v>
      </c>
      <c r="F26486" t="s">
        <v>21632</v>
      </c>
    </row>
    <row r="26487" spans="1:6" x14ac:dyDescent="0.25">
      <c r="A26487" t="s">
        <v>5748</v>
      </c>
      <c r="B26487" s="100" t="s">
        <v>7461</v>
      </c>
      <c r="C26487" s="99" t="s">
        <v>7462</v>
      </c>
      <c r="D26487" s="124">
        <v>3542</v>
      </c>
      <c r="E26487" s="157">
        <f>VLOOKUP(D26487,'SOAT LIQ'!$A$87:$C$3416,3,FALSE)</f>
        <v>10</v>
      </c>
      <c r="F26487" t="s">
        <v>21632</v>
      </c>
    </row>
    <row r="26488" spans="1:6" x14ac:dyDescent="0.25">
      <c r="A26488" t="s">
        <v>5748</v>
      </c>
      <c r="B26488" s="100" t="s">
        <v>7463</v>
      </c>
      <c r="C26488" s="99" t="s">
        <v>7462</v>
      </c>
      <c r="D26488" s="124">
        <v>3570</v>
      </c>
      <c r="E26488" s="157">
        <f>VLOOKUP(D26488,'SOAT LIQ'!$A$87:$C$3416,3,FALSE)</f>
        <v>12</v>
      </c>
      <c r="F26488" t="s">
        <v>21632</v>
      </c>
    </row>
    <row r="26489" spans="1:6" x14ac:dyDescent="0.25">
      <c r="A26489" t="s">
        <v>5748</v>
      </c>
      <c r="B26489" s="100" t="s">
        <v>7464</v>
      </c>
      <c r="C26489" s="99" t="s">
        <v>7455</v>
      </c>
      <c r="D26489" s="124">
        <v>3570</v>
      </c>
      <c r="E26489" s="157">
        <f>VLOOKUP(D26489,'SOAT LIQ'!$A$87:$C$3416,3,FALSE)</f>
        <v>12</v>
      </c>
      <c r="F26489" t="s">
        <v>21632</v>
      </c>
    </row>
    <row r="26490" spans="1:6" x14ac:dyDescent="0.25">
      <c r="A26490" t="s">
        <v>5748</v>
      </c>
      <c r="B26490" s="100" t="s">
        <v>7465</v>
      </c>
      <c r="C26490" s="99" t="s">
        <v>7455</v>
      </c>
      <c r="D26490" s="124">
        <v>3570</v>
      </c>
      <c r="E26490" s="157">
        <f>VLOOKUP(D26490,'SOAT LIQ'!$A$87:$C$3416,3,FALSE)</f>
        <v>12</v>
      </c>
      <c r="F26490" t="s">
        <v>21632</v>
      </c>
    </row>
    <row r="26491" spans="1:6" x14ac:dyDescent="0.25">
      <c r="A26491" t="s">
        <v>5748</v>
      </c>
      <c r="B26491" s="100" t="s">
        <v>7467</v>
      </c>
      <c r="C26491" s="100"/>
      <c r="D26491" s="124">
        <v>3570</v>
      </c>
      <c r="E26491" s="157">
        <f>VLOOKUP(D26491,'SOAT LIQ'!$A$87:$C$3416,3,FALSE)</f>
        <v>12</v>
      </c>
      <c r="F26491" t="s">
        <v>21632</v>
      </c>
    </row>
    <row r="26492" spans="1:6" x14ac:dyDescent="0.25">
      <c r="A26492" t="s">
        <v>5748</v>
      </c>
      <c r="B26492" s="100" t="s">
        <v>7470</v>
      </c>
      <c r="C26492" s="99" t="s">
        <v>6060</v>
      </c>
      <c r="D26492" s="124">
        <v>3632</v>
      </c>
      <c r="E26492" s="157">
        <f>VLOOKUP(D26492,'SOAT LIQ'!$A$87:$C$3416,3,FALSE)</f>
        <v>12</v>
      </c>
      <c r="F26492" t="s">
        <v>21632</v>
      </c>
    </row>
    <row r="26493" spans="1:6" x14ac:dyDescent="0.25">
      <c r="A26493" t="s">
        <v>5748</v>
      </c>
      <c r="B26493" s="100" t="s">
        <v>7475</v>
      </c>
      <c r="C26493" s="99" t="s">
        <v>7476</v>
      </c>
      <c r="D26493" s="124">
        <v>3672</v>
      </c>
      <c r="E26493" s="157">
        <f>VLOOKUP(D26493,'SOAT LIQ'!$A$87:$C$3416,3,FALSE)</f>
        <v>9</v>
      </c>
      <c r="F26493" t="s">
        <v>21632</v>
      </c>
    </row>
    <row r="26494" spans="1:6" x14ac:dyDescent="0.25">
      <c r="A26494" t="s">
        <v>5748</v>
      </c>
      <c r="B26494" s="100" t="s">
        <v>7601</v>
      </c>
      <c r="C26494" s="99" t="s">
        <v>7600</v>
      </c>
      <c r="D26494" s="124">
        <v>6120</v>
      </c>
      <c r="E26494" s="157">
        <f>VLOOKUP(D26494,'SOAT LIQ'!$A$87:$C$3416,3,FALSE)</f>
        <v>20</v>
      </c>
      <c r="F26494" t="s">
        <v>21632</v>
      </c>
    </row>
    <row r="26495" spans="1:6" x14ac:dyDescent="0.25">
      <c r="A26495" t="s">
        <v>5523</v>
      </c>
      <c r="B26495" s="100" t="s">
        <v>20357</v>
      </c>
      <c r="C26495" s="100"/>
      <c r="D26495" s="124"/>
      <c r="E26495" s="157" t="e">
        <f>VLOOKUP(D26495,'SOAT LIQ'!$A$87:$C$3416,3,FALSE)</f>
        <v>#N/A</v>
      </c>
      <c r="F26495" t="s">
        <v>21632</v>
      </c>
    </row>
    <row r="26496" spans="1:6" x14ac:dyDescent="0.25">
      <c r="A26496" t="s">
        <v>6034</v>
      </c>
      <c r="B26496" s="100" t="s">
        <v>20358</v>
      </c>
      <c r="C26496" s="100"/>
      <c r="D26496" s="124"/>
      <c r="E26496" s="157" t="e">
        <f>VLOOKUP(D26496,'SOAT LIQ'!$A$87:$C$3416,3,FALSE)</f>
        <v>#N/A</v>
      </c>
    </row>
    <row r="26497" spans="1:6" x14ac:dyDescent="0.25">
      <c r="A26497" t="s">
        <v>5509</v>
      </c>
      <c r="B26497" s="100" t="s">
        <v>20358</v>
      </c>
      <c r="C26497" s="100"/>
      <c r="D26497" s="124"/>
      <c r="E26497" s="157" t="e">
        <f>VLOOKUP(D26497,'SOAT LIQ'!$A$87:$C$3416,3,FALSE)</f>
        <v>#N/A</v>
      </c>
      <c r="F26497" t="s">
        <v>5509</v>
      </c>
    </row>
    <row r="26498" spans="1:6" x14ac:dyDescent="0.25">
      <c r="A26498" t="s">
        <v>5969</v>
      </c>
      <c r="B26498" s="100" t="s">
        <v>20359</v>
      </c>
      <c r="C26498" s="100"/>
      <c r="D26498" s="124"/>
      <c r="E26498" s="157" t="e">
        <f>VLOOKUP(D26498,'SOAT LIQ'!$A$87:$C$3416,3,FALSE)</f>
        <v>#N/A</v>
      </c>
      <c r="F26498" t="s">
        <v>21632</v>
      </c>
    </row>
    <row r="26499" spans="1:6" x14ac:dyDescent="0.25">
      <c r="A26499" t="s">
        <v>5969</v>
      </c>
      <c r="B26499" s="100" t="s">
        <v>20360</v>
      </c>
      <c r="C26499" s="100"/>
      <c r="D26499" s="124"/>
      <c r="E26499" s="157" t="e">
        <f>VLOOKUP(D26499,'SOAT LIQ'!$A$87:$C$3416,3,FALSE)</f>
        <v>#N/A</v>
      </c>
      <c r="F26499" t="s">
        <v>21632</v>
      </c>
    </row>
    <row r="26500" spans="1:6" x14ac:dyDescent="0.25">
      <c r="A26500" t="s">
        <v>5523</v>
      </c>
      <c r="B26500" s="100" t="s">
        <v>20361</v>
      </c>
      <c r="C26500" s="100"/>
      <c r="D26500" s="124"/>
      <c r="E26500" s="157" t="e">
        <f>VLOOKUP(D26500,'SOAT LIQ'!$A$87:$C$3416,3,FALSE)</f>
        <v>#N/A</v>
      </c>
      <c r="F26500" t="s">
        <v>21632</v>
      </c>
    </row>
    <row r="26501" spans="1:6" x14ac:dyDescent="0.25">
      <c r="A26501" t="s">
        <v>5523</v>
      </c>
      <c r="B26501" s="100" t="s">
        <v>20362</v>
      </c>
      <c r="C26501" s="100"/>
      <c r="D26501" s="124"/>
      <c r="E26501" s="157" t="e">
        <f>VLOOKUP(D26501,'SOAT LIQ'!$A$87:$C$3416,3,FALSE)</f>
        <v>#N/A</v>
      </c>
      <c r="F26501" t="s">
        <v>21632</v>
      </c>
    </row>
    <row r="26502" spans="1:6" x14ac:dyDescent="0.25">
      <c r="A26502" t="s">
        <v>5969</v>
      </c>
      <c r="B26502" s="100" t="s">
        <v>20363</v>
      </c>
      <c r="C26502" s="100"/>
      <c r="D26502" s="124"/>
      <c r="E26502" s="157" t="e">
        <f>VLOOKUP(D26502,'SOAT LIQ'!$A$87:$C$3416,3,FALSE)</f>
        <v>#N/A</v>
      </c>
      <c r="F26502" t="s">
        <v>21632</v>
      </c>
    </row>
    <row r="26503" spans="1:6" x14ac:dyDescent="0.25">
      <c r="A26503" t="s">
        <v>6034</v>
      </c>
      <c r="B26503" s="100" t="s">
        <v>20364</v>
      </c>
      <c r="C26503" s="100"/>
      <c r="D26503" s="124"/>
      <c r="E26503" s="157" t="e">
        <f>VLOOKUP(D26503,'SOAT LIQ'!$A$87:$C$3416,3,FALSE)</f>
        <v>#N/A</v>
      </c>
    </row>
    <row r="26504" spans="1:6" x14ac:dyDescent="0.25">
      <c r="A26504" t="s">
        <v>6113</v>
      </c>
      <c r="B26504" s="100" t="s">
        <v>20365</v>
      </c>
      <c r="C26504" s="100"/>
      <c r="D26504" s="124"/>
      <c r="E26504" s="157" t="e">
        <f>VLOOKUP(D26504,'SOAT LIQ'!$A$87:$C$3416,3,FALSE)</f>
        <v>#N/A</v>
      </c>
      <c r="F26504" t="s">
        <v>21632</v>
      </c>
    </row>
    <row r="26505" spans="1:6" x14ac:dyDescent="0.25">
      <c r="A26505" t="s">
        <v>6023</v>
      </c>
      <c r="B26505" s="100" t="s">
        <v>20366</v>
      </c>
      <c r="C26505" s="100"/>
      <c r="D26505" s="124"/>
      <c r="E26505" s="157" t="e">
        <f>VLOOKUP(D26505,'SOAT LIQ'!$A$87:$C$3416,3,FALSE)</f>
        <v>#N/A</v>
      </c>
      <c r="F26505" t="s">
        <v>21632</v>
      </c>
    </row>
    <row r="26506" spans="1:6" x14ac:dyDescent="0.25">
      <c r="A26506" t="s">
        <v>5936</v>
      </c>
      <c r="B26506" s="100" t="s">
        <v>20367</v>
      </c>
      <c r="C26506" s="100"/>
      <c r="D26506" s="124"/>
      <c r="E26506" s="157" t="e">
        <f>VLOOKUP(D26506,'SOAT LIQ'!$A$87:$C$3416,3,FALSE)</f>
        <v>#N/A</v>
      </c>
      <c r="F26506" t="s">
        <v>21632</v>
      </c>
    </row>
    <row r="26507" spans="1:6" x14ac:dyDescent="0.25">
      <c r="A26507" t="s">
        <v>5936</v>
      </c>
      <c r="B26507" s="100" t="s">
        <v>20368</v>
      </c>
      <c r="C26507" s="100"/>
      <c r="D26507" s="124"/>
      <c r="E26507" s="157" t="e">
        <f>VLOOKUP(D26507,'SOAT LIQ'!$A$87:$C$3416,3,FALSE)</f>
        <v>#N/A</v>
      </c>
      <c r="F26507" t="s">
        <v>21632</v>
      </c>
    </row>
    <row r="26508" spans="1:6" x14ac:dyDescent="0.25">
      <c r="A26508" t="s">
        <v>5142</v>
      </c>
      <c r="B26508" s="100" t="s">
        <v>20369</v>
      </c>
      <c r="C26508" s="100"/>
      <c r="D26508" s="124"/>
      <c r="E26508" s="157" t="e">
        <f>VLOOKUP(D26508,'SOAT LIQ'!$A$87:$C$3416,3,FALSE)</f>
        <v>#N/A</v>
      </c>
      <c r="F26508" t="s">
        <v>21632</v>
      </c>
    </row>
    <row r="26509" spans="1:6" x14ac:dyDescent="0.25">
      <c r="A26509" t="s">
        <v>5704</v>
      </c>
      <c r="B26509" s="100" t="s">
        <v>20369</v>
      </c>
      <c r="C26509" s="100"/>
      <c r="D26509" s="124"/>
      <c r="E26509" s="157" t="e">
        <f>VLOOKUP(D26509,'SOAT LIQ'!$A$87:$C$3416,3,FALSE)</f>
        <v>#N/A</v>
      </c>
    </row>
    <row r="26510" spans="1:6" x14ac:dyDescent="0.25">
      <c r="A26510" t="s">
        <v>5523</v>
      </c>
      <c r="B26510" s="100" t="s">
        <v>20369</v>
      </c>
      <c r="C26510" s="100"/>
      <c r="D26510" s="124"/>
      <c r="E26510" s="157" t="e">
        <f>VLOOKUP(D26510,'SOAT LIQ'!$A$87:$C$3416,3,FALSE)</f>
        <v>#N/A</v>
      </c>
      <c r="F26510" t="s">
        <v>21632</v>
      </c>
    </row>
    <row r="26511" spans="1:6" x14ac:dyDescent="0.25">
      <c r="A26511" t="s">
        <v>4339</v>
      </c>
      <c r="B26511" s="100" t="s">
        <v>20370</v>
      </c>
      <c r="C26511" s="100"/>
      <c r="D26511" s="124"/>
      <c r="E26511" s="157" t="e">
        <f>VLOOKUP(D26511,'SOAT LIQ'!$A$87:$C$3416,3,FALSE)</f>
        <v>#N/A</v>
      </c>
      <c r="F26511" t="s">
        <v>21632</v>
      </c>
    </row>
    <row r="26512" spans="1:6" x14ac:dyDescent="0.25">
      <c r="A26512" t="s">
        <v>5922</v>
      </c>
      <c r="B26512" s="100" t="s">
        <v>20370</v>
      </c>
      <c r="C26512" s="100"/>
      <c r="D26512" s="124"/>
      <c r="E26512" s="157" t="e">
        <f>VLOOKUP(D26512,'SOAT LIQ'!$A$87:$C$3416,3,FALSE)</f>
        <v>#N/A</v>
      </c>
      <c r="F26512" t="s">
        <v>21632</v>
      </c>
    </row>
    <row r="26513" spans="1:6" x14ac:dyDescent="0.25">
      <c r="A26513" t="s">
        <v>5750</v>
      </c>
      <c r="B26513" s="100" t="s">
        <v>20370</v>
      </c>
      <c r="C26513" s="100"/>
      <c r="D26513" s="124"/>
      <c r="E26513" s="157" t="e">
        <f>VLOOKUP(D26513,'SOAT LIQ'!$A$87:$C$3416,3,FALSE)</f>
        <v>#N/A</v>
      </c>
      <c r="F26513" t="s">
        <v>21632</v>
      </c>
    </row>
    <row r="26514" spans="1:6" x14ac:dyDescent="0.25">
      <c r="A26514" t="s">
        <v>5923</v>
      </c>
      <c r="B26514" s="100" t="s">
        <v>20370</v>
      </c>
      <c r="C26514" s="100"/>
      <c r="D26514" s="124"/>
      <c r="E26514" s="157" t="e">
        <f>VLOOKUP(D26514,'SOAT LIQ'!$A$87:$C$3416,3,FALSE)</f>
        <v>#N/A</v>
      </c>
      <c r="F26514" t="s">
        <v>21632</v>
      </c>
    </row>
    <row r="26515" spans="1:6" x14ac:dyDescent="0.25">
      <c r="A26515" t="s">
        <v>9901</v>
      </c>
      <c r="B26515" s="100" t="s">
        <v>20370</v>
      </c>
      <c r="C26515" s="100"/>
      <c r="D26515" s="124"/>
      <c r="E26515" s="157" t="e">
        <f>VLOOKUP(D26515,'SOAT LIQ'!$A$87:$C$3416,3,FALSE)</f>
        <v>#N/A</v>
      </c>
    </row>
    <row r="26516" spans="1:6" x14ac:dyDescent="0.25">
      <c r="A26516" t="s">
        <v>5508</v>
      </c>
      <c r="B26516" s="100" t="s">
        <v>20370</v>
      </c>
      <c r="C26516" s="100"/>
      <c r="D26516" s="124"/>
      <c r="E26516" s="157" t="e">
        <f>VLOOKUP(D26516,'SOAT LIQ'!$A$87:$C$3416,3,FALSE)</f>
        <v>#N/A</v>
      </c>
      <c r="F26516" t="s">
        <v>21632</v>
      </c>
    </row>
    <row r="26517" spans="1:6" x14ac:dyDescent="0.25">
      <c r="A26517" t="s">
        <v>5936</v>
      </c>
      <c r="B26517" s="100" t="s">
        <v>20371</v>
      </c>
      <c r="C26517" s="100"/>
      <c r="D26517" s="124"/>
      <c r="E26517" s="157" t="e">
        <f>VLOOKUP(D26517,'SOAT LIQ'!$A$87:$C$3416,3,FALSE)</f>
        <v>#N/A</v>
      </c>
      <c r="F26517" t="s">
        <v>21632</v>
      </c>
    </row>
    <row r="26518" spans="1:6" x14ac:dyDescent="0.25">
      <c r="A26518" t="s">
        <v>5750</v>
      </c>
      <c r="B26518" s="100" t="s">
        <v>20372</v>
      </c>
      <c r="C26518" s="100"/>
      <c r="D26518" s="124"/>
      <c r="E26518" s="157" t="e">
        <f>VLOOKUP(D26518,'SOAT LIQ'!$A$87:$C$3416,3,FALSE)</f>
        <v>#N/A</v>
      </c>
      <c r="F26518" t="s">
        <v>21632</v>
      </c>
    </row>
    <row r="26519" spans="1:6" x14ac:dyDescent="0.25">
      <c r="A26519" t="s">
        <v>5936</v>
      </c>
      <c r="B26519" s="100" t="s">
        <v>20372</v>
      </c>
      <c r="C26519" s="100"/>
      <c r="D26519" s="124"/>
      <c r="E26519" s="157" t="e">
        <f>VLOOKUP(D26519,'SOAT LIQ'!$A$87:$C$3416,3,FALSE)</f>
        <v>#N/A</v>
      </c>
      <c r="F26519" t="s">
        <v>21632</v>
      </c>
    </row>
    <row r="26520" spans="1:6" x14ac:dyDescent="0.25">
      <c r="A26520" t="s">
        <v>5523</v>
      </c>
      <c r="B26520" s="100" t="s">
        <v>20373</v>
      </c>
      <c r="C26520" s="100"/>
      <c r="D26520" s="124"/>
      <c r="E26520" s="157" t="e">
        <f>VLOOKUP(D26520,'SOAT LIQ'!$A$87:$C$3416,3,FALSE)</f>
        <v>#N/A</v>
      </c>
      <c r="F26520" t="s">
        <v>21632</v>
      </c>
    </row>
    <row r="26521" spans="1:6" x14ac:dyDescent="0.25">
      <c r="A26521" t="s">
        <v>5965</v>
      </c>
      <c r="B26521" s="100" t="s">
        <v>20374</v>
      </c>
      <c r="C26521" s="100"/>
      <c r="D26521" s="124"/>
      <c r="E26521" s="157" t="e">
        <f>VLOOKUP(D26521,'SOAT LIQ'!$A$87:$C$3416,3,FALSE)</f>
        <v>#N/A</v>
      </c>
      <c r="F26521" t="s">
        <v>21632</v>
      </c>
    </row>
    <row r="26522" spans="1:6" x14ac:dyDescent="0.25">
      <c r="A26522" t="s">
        <v>5969</v>
      </c>
      <c r="B26522" s="100" t="s">
        <v>20375</v>
      </c>
      <c r="C26522" s="100"/>
      <c r="D26522" s="124"/>
      <c r="E26522" s="157" t="e">
        <f>VLOOKUP(D26522,'SOAT LIQ'!$A$87:$C$3416,3,FALSE)</f>
        <v>#N/A</v>
      </c>
      <c r="F26522" t="s">
        <v>21632</v>
      </c>
    </row>
    <row r="26523" spans="1:6" x14ac:dyDescent="0.25">
      <c r="A26523" t="s">
        <v>4339</v>
      </c>
      <c r="B26523" s="100" t="s">
        <v>20376</v>
      </c>
      <c r="C26523" s="100"/>
      <c r="D26523" s="124"/>
      <c r="E26523" s="157" t="e">
        <f>VLOOKUP(D26523,'SOAT LIQ'!$A$87:$C$3416,3,FALSE)</f>
        <v>#N/A</v>
      </c>
      <c r="F26523" t="s">
        <v>21632</v>
      </c>
    </row>
    <row r="26524" spans="1:6" x14ac:dyDescent="0.25">
      <c r="A26524" t="s">
        <v>6023</v>
      </c>
      <c r="B26524" s="100" t="s">
        <v>20376</v>
      </c>
      <c r="C26524" s="100"/>
      <c r="D26524" s="124"/>
      <c r="E26524" s="157" t="e">
        <f>VLOOKUP(D26524,'SOAT LIQ'!$A$87:$C$3416,3,FALSE)</f>
        <v>#N/A</v>
      </c>
      <c r="F26524" t="s">
        <v>21632</v>
      </c>
    </row>
    <row r="26525" spans="1:6" x14ac:dyDescent="0.25">
      <c r="A26525" t="s">
        <v>4339</v>
      </c>
      <c r="B26525" s="100" t="s">
        <v>20377</v>
      </c>
      <c r="C26525" s="100"/>
      <c r="D26525" s="124"/>
      <c r="E26525" s="157" t="e">
        <f>VLOOKUP(D26525,'SOAT LIQ'!$A$87:$C$3416,3,FALSE)</f>
        <v>#N/A</v>
      </c>
      <c r="F26525" t="s">
        <v>21632</v>
      </c>
    </row>
    <row r="26526" spans="1:6" x14ac:dyDescent="0.25">
      <c r="A26526" t="s">
        <v>6023</v>
      </c>
      <c r="B26526" s="100" t="s">
        <v>20377</v>
      </c>
      <c r="C26526" s="100"/>
      <c r="D26526" s="124"/>
      <c r="E26526" s="157" t="e">
        <f>VLOOKUP(D26526,'SOAT LIQ'!$A$87:$C$3416,3,FALSE)</f>
        <v>#N/A</v>
      </c>
      <c r="F26526" t="s">
        <v>21632</v>
      </c>
    </row>
    <row r="26527" spans="1:6" x14ac:dyDescent="0.25">
      <c r="A26527" t="s">
        <v>4339</v>
      </c>
      <c r="B26527" s="100" t="s">
        <v>20378</v>
      </c>
      <c r="C26527" s="100"/>
      <c r="D26527" s="124"/>
      <c r="E26527" s="157" t="e">
        <f>VLOOKUP(D26527,'SOAT LIQ'!$A$87:$C$3416,3,FALSE)</f>
        <v>#N/A</v>
      </c>
      <c r="F26527" t="s">
        <v>21632</v>
      </c>
    </row>
    <row r="26528" spans="1:6" x14ac:dyDescent="0.25">
      <c r="A26528" t="s">
        <v>8475</v>
      </c>
      <c r="B26528" s="100" t="s">
        <v>20378</v>
      </c>
      <c r="C26528" s="100"/>
      <c r="D26528" s="124"/>
      <c r="E26528" s="157" t="e">
        <f>VLOOKUP(D26528,'SOAT LIQ'!$A$87:$C$3416,3,FALSE)</f>
        <v>#N/A</v>
      </c>
    </row>
    <row r="26529" spans="1:6" x14ac:dyDescent="0.25">
      <c r="A26529" t="s">
        <v>5508</v>
      </c>
      <c r="B26529" s="100" t="s">
        <v>20379</v>
      </c>
      <c r="C26529" s="100"/>
      <c r="D26529" s="124"/>
      <c r="E26529" s="157" t="e">
        <f>VLOOKUP(D26529,'SOAT LIQ'!$A$87:$C$3416,3,FALSE)</f>
        <v>#N/A</v>
      </c>
      <c r="F26529" t="s">
        <v>21632</v>
      </c>
    </row>
    <row r="26530" spans="1:6" x14ac:dyDescent="0.25">
      <c r="A26530" t="s">
        <v>4339</v>
      </c>
      <c r="B26530" s="100" t="s">
        <v>20379</v>
      </c>
      <c r="C26530" s="100"/>
      <c r="D26530" s="124"/>
      <c r="E26530" s="157" t="e">
        <f>VLOOKUP(D26530,'SOAT LIQ'!$A$87:$C$3416,3,FALSE)</f>
        <v>#N/A</v>
      </c>
      <c r="F26530" t="s">
        <v>21632</v>
      </c>
    </row>
    <row r="26531" spans="1:6" x14ac:dyDescent="0.25">
      <c r="A26531" t="s">
        <v>5796</v>
      </c>
      <c r="B26531" s="100" t="s">
        <v>20379</v>
      </c>
      <c r="C26531" s="100"/>
      <c r="D26531" s="124"/>
      <c r="E26531" s="157" t="e">
        <f>VLOOKUP(D26531,'SOAT LIQ'!$A$87:$C$3416,3,FALSE)</f>
        <v>#N/A</v>
      </c>
      <c r="F26531" t="s">
        <v>21632</v>
      </c>
    </row>
    <row r="26532" spans="1:6" x14ac:dyDescent="0.25">
      <c r="A26532" t="s">
        <v>5578</v>
      </c>
      <c r="B26532" s="100" t="s">
        <v>20379</v>
      </c>
      <c r="C26532" s="100"/>
      <c r="D26532" s="124"/>
      <c r="E26532" s="157" t="e">
        <f>VLOOKUP(D26532,'SOAT LIQ'!$A$87:$C$3416,3,FALSE)</f>
        <v>#N/A</v>
      </c>
    </row>
    <row r="26533" spans="1:6" x14ac:dyDescent="0.25">
      <c r="A26533" t="s">
        <v>4229</v>
      </c>
      <c r="B26533" s="100" t="s">
        <v>20379</v>
      </c>
      <c r="C26533" s="100"/>
      <c r="D26533" s="124"/>
      <c r="E26533" s="157" t="e">
        <f>VLOOKUP(D26533,'SOAT LIQ'!$A$87:$C$3416,3,FALSE)</f>
        <v>#N/A</v>
      </c>
    </row>
    <row r="26534" spans="1:6" x14ac:dyDescent="0.25">
      <c r="A26534" t="s">
        <v>5580</v>
      </c>
      <c r="B26534" s="100" t="s">
        <v>20379</v>
      </c>
      <c r="C26534" s="100"/>
      <c r="D26534" s="124"/>
      <c r="E26534" s="157" t="e">
        <f>VLOOKUP(D26534,'SOAT LIQ'!$A$87:$C$3416,3,FALSE)</f>
        <v>#N/A</v>
      </c>
    </row>
    <row r="26535" spans="1:6" x14ac:dyDescent="0.25">
      <c r="A26535" t="s">
        <v>5577</v>
      </c>
      <c r="B26535" s="100" t="s">
        <v>20379</v>
      </c>
      <c r="C26535" s="100"/>
      <c r="D26535" s="124"/>
      <c r="E26535" s="157" t="e">
        <f>VLOOKUP(D26535,'SOAT LIQ'!$A$87:$C$3416,3,FALSE)</f>
        <v>#N/A</v>
      </c>
    </row>
    <row r="26536" spans="1:6" x14ac:dyDescent="0.25">
      <c r="A26536" t="s">
        <v>5579</v>
      </c>
      <c r="B26536" s="100" t="s">
        <v>20379</v>
      </c>
      <c r="C26536" s="100"/>
      <c r="D26536" s="124"/>
      <c r="E26536" s="157" t="e">
        <f>VLOOKUP(D26536,'SOAT LIQ'!$A$87:$C$3416,3,FALSE)</f>
        <v>#N/A</v>
      </c>
    </row>
    <row r="26537" spans="1:6" x14ac:dyDescent="0.25">
      <c r="A26537" t="s">
        <v>5965</v>
      </c>
      <c r="B26537" s="100" t="s">
        <v>20380</v>
      </c>
      <c r="C26537" s="100"/>
      <c r="D26537" s="124"/>
      <c r="E26537" s="157" t="e">
        <f>VLOOKUP(D26537,'SOAT LIQ'!$A$87:$C$3416,3,FALSE)</f>
        <v>#N/A</v>
      </c>
      <c r="F26537" t="s">
        <v>21632</v>
      </c>
    </row>
    <row r="26538" spans="1:6" x14ac:dyDescent="0.25">
      <c r="A26538" t="s">
        <v>5750</v>
      </c>
      <c r="B26538" s="100" t="s">
        <v>20381</v>
      </c>
      <c r="C26538" s="100"/>
      <c r="D26538" s="124"/>
      <c r="E26538" s="157" t="e">
        <f>VLOOKUP(D26538,'SOAT LIQ'!$A$87:$C$3416,3,FALSE)</f>
        <v>#N/A</v>
      </c>
      <c r="F26538" t="s">
        <v>21632</v>
      </c>
    </row>
    <row r="26539" spans="1:6" x14ac:dyDescent="0.25">
      <c r="A26539" t="s">
        <v>4339</v>
      </c>
      <c r="B26539" s="100" t="s">
        <v>20381</v>
      </c>
      <c r="C26539" s="100"/>
      <c r="D26539" s="124"/>
      <c r="E26539" s="157" t="e">
        <f>VLOOKUP(D26539,'SOAT LIQ'!$A$87:$C$3416,3,FALSE)</f>
        <v>#N/A</v>
      </c>
      <c r="F26539" t="s">
        <v>21632</v>
      </c>
    </row>
    <row r="26540" spans="1:6" x14ac:dyDescent="0.25">
      <c r="A26540" t="s">
        <v>5750</v>
      </c>
      <c r="B26540" s="100" t="s">
        <v>20382</v>
      </c>
      <c r="C26540" s="100"/>
      <c r="D26540" s="124"/>
      <c r="E26540" s="157" t="e">
        <f>VLOOKUP(D26540,'SOAT LIQ'!$A$87:$C$3416,3,FALSE)</f>
        <v>#N/A</v>
      </c>
      <c r="F26540" t="s">
        <v>21632</v>
      </c>
    </row>
    <row r="26541" spans="1:6" x14ac:dyDescent="0.25">
      <c r="A26541" t="s">
        <v>4339</v>
      </c>
      <c r="B26541" s="100" t="s">
        <v>20382</v>
      </c>
      <c r="C26541" s="100"/>
      <c r="D26541" s="124"/>
      <c r="E26541" s="157" t="e">
        <f>VLOOKUP(D26541,'SOAT LIQ'!$A$87:$C$3416,3,FALSE)</f>
        <v>#N/A</v>
      </c>
      <c r="F26541" t="s">
        <v>21632</v>
      </c>
    </row>
    <row r="26542" spans="1:6" x14ac:dyDescent="0.25">
      <c r="A26542" t="s">
        <v>5142</v>
      </c>
      <c r="B26542" s="100" t="s">
        <v>20383</v>
      </c>
      <c r="C26542" s="100"/>
      <c r="D26542" s="124"/>
      <c r="E26542" s="157" t="e">
        <f>VLOOKUP(D26542,'SOAT LIQ'!$A$87:$C$3416,3,FALSE)</f>
        <v>#N/A</v>
      </c>
      <c r="F26542" t="s">
        <v>21632</v>
      </c>
    </row>
    <row r="26543" spans="1:6" x14ac:dyDescent="0.25">
      <c r="A26543" t="s">
        <v>4339</v>
      </c>
      <c r="B26543" s="100" t="s">
        <v>20384</v>
      </c>
      <c r="C26543" s="100"/>
      <c r="D26543" s="124"/>
      <c r="E26543" s="157" t="e">
        <f>VLOOKUP(D26543,'SOAT LIQ'!$A$87:$C$3416,3,FALSE)</f>
        <v>#N/A</v>
      </c>
      <c r="F26543" t="s">
        <v>21632</v>
      </c>
    </row>
    <row r="26544" spans="1:6" x14ac:dyDescent="0.25">
      <c r="A26544" t="s">
        <v>5750</v>
      </c>
      <c r="B26544" s="100" t="s">
        <v>20384</v>
      </c>
      <c r="C26544" s="100"/>
      <c r="D26544" s="124"/>
      <c r="E26544" s="157" t="e">
        <f>VLOOKUP(D26544,'SOAT LIQ'!$A$87:$C$3416,3,FALSE)</f>
        <v>#N/A</v>
      </c>
      <c r="F26544" t="s">
        <v>21632</v>
      </c>
    </row>
    <row r="26545" spans="1:6" x14ac:dyDescent="0.25">
      <c r="A26545" t="s">
        <v>5142</v>
      </c>
      <c r="B26545" s="100" t="s">
        <v>20385</v>
      </c>
      <c r="C26545" s="100"/>
      <c r="D26545" s="124"/>
      <c r="E26545" s="157" t="e">
        <f>VLOOKUP(D26545,'SOAT LIQ'!$A$87:$C$3416,3,FALSE)</f>
        <v>#N/A</v>
      </c>
      <c r="F26545" t="s">
        <v>21632</v>
      </c>
    </row>
    <row r="26546" spans="1:6" x14ac:dyDescent="0.25">
      <c r="A26546" t="s">
        <v>4339</v>
      </c>
      <c r="B26546" s="100" t="s">
        <v>20386</v>
      </c>
      <c r="C26546" s="100"/>
      <c r="D26546" s="124"/>
      <c r="E26546" s="157" t="e">
        <f>VLOOKUP(D26546,'SOAT LIQ'!$A$87:$C$3416,3,FALSE)</f>
        <v>#N/A</v>
      </c>
      <c r="F26546" t="s">
        <v>21632</v>
      </c>
    </row>
    <row r="26547" spans="1:6" x14ac:dyDescent="0.25">
      <c r="A26547" t="s">
        <v>5750</v>
      </c>
      <c r="B26547" s="100" t="s">
        <v>20386</v>
      </c>
      <c r="C26547" s="100"/>
      <c r="D26547" s="124"/>
      <c r="E26547" s="157" t="e">
        <f>VLOOKUP(D26547,'SOAT LIQ'!$A$87:$C$3416,3,FALSE)</f>
        <v>#N/A</v>
      </c>
      <c r="F26547" t="s">
        <v>21632</v>
      </c>
    </row>
    <row r="26548" spans="1:6" x14ac:dyDescent="0.25">
      <c r="A26548" t="s">
        <v>6023</v>
      </c>
      <c r="B26548" s="100" t="s">
        <v>20386</v>
      </c>
      <c r="C26548" s="100"/>
      <c r="D26548" s="124"/>
      <c r="E26548" s="157" t="e">
        <f>VLOOKUP(D26548,'SOAT LIQ'!$A$87:$C$3416,3,FALSE)</f>
        <v>#N/A</v>
      </c>
      <c r="F26548" t="s">
        <v>21632</v>
      </c>
    </row>
    <row r="26549" spans="1:6" x14ac:dyDescent="0.25">
      <c r="A26549" t="s">
        <v>5745</v>
      </c>
      <c r="B26549" s="100" t="s">
        <v>20387</v>
      </c>
      <c r="C26549" s="100"/>
      <c r="D26549" s="124"/>
      <c r="E26549" s="157" t="e">
        <f>VLOOKUP(D26549,'SOAT LIQ'!$A$87:$C$3416,3,FALSE)</f>
        <v>#N/A</v>
      </c>
      <c r="F26549" t="s">
        <v>21632</v>
      </c>
    </row>
    <row r="26550" spans="1:6" x14ac:dyDescent="0.25">
      <c r="A26550" t="s">
        <v>7342</v>
      </c>
      <c r="B26550" s="100" t="s">
        <v>20388</v>
      </c>
      <c r="C26550" s="100"/>
      <c r="D26550" s="124"/>
      <c r="E26550" s="157" t="e">
        <f>VLOOKUP(D26550,'SOAT LIQ'!$A$87:$C$3416,3,FALSE)</f>
        <v>#N/A</v>
      </c>
    </row>
    <row r="26551" spans="1:6" x14ac:dyDescent="0.25">
      <c r="A26551" t="s">
        <v>5936</v>
      </c>
      <c r="B26551" s="100" t="s">
        <v>20388</v>
      </c>
      <c r="C26551" s="100"/>
      <c r="D26551" s="124"/>
      <c r="E26551" s="157" t="e">
        <f>VLOOKUP(D26551,'SOAT LIQ'!$A$87:$C$3416,3,FALSE)</f>
        <v>#N/A</v>
      </c>
      <c r="F26551" t="s">
        <v>21632</v>
      </c>
    </row>
    <row r="26552" spans="1:6" x14ac:dyDescent="0.25">
      <c r="A26552" t="s">
        <v>5936</v>
      </c>
      <c r="B26552" s="100" t="s">
        <v>20389</v>
      </c>
      <c r="C26552" s="100"/>
      <c r="D26552" s="124"/>
      <c r="E26552" s="157" t="e">
        <f>VLOOKUP(D26552,'SOAT LIQ'!$A$87:$C$3416,3,FALSE)</f>
        <v>#N/A</v>
      </c>
      <c r="F26552" t="s">
        <v>21632</v>
      </c>
    </row>
    <row r="26553" spans="1:6" x14ac:dyDescent="0.25">
      <c r="A26553" t="s">
        <v>6787</v>
      </c>
      <c r="B26553" s="100" t="s">
        <v>20390</v>
      </c>
      <c r="C26553" s="100"/>
      <c r="D26553" s="124"/>
      <c r="E26553" s="157" t="e">
        <f>VLOOKUP(D26553,'SOAT LIQ'!$A$87:$C$3416,3,FALSE)</f>
        <v>#N/A</v>
      </c>
    </row>
    <row r="26554" spans="1:6" x14ac:dyDescent="0.25">
      <c r="A26554" t="s">
        <v>4339</v>
      </c>
      <c r="B26554" s="100" t="s">
        <v>20390</v>
      </c>
      <c r="C26554" s="100"/>
      <c r="D26554" s="124"/>
      <c r="E26554" s="157" t="e">
        <f>VLOOKUP(D26554,'SOAT LIQ'!$A$87:$C$3416,3,FALSE)</f>
        <v>#N/A</v>
      </c>
      <c r="F26554" t="s">
        <v>21632</v>
      </c>
    </row>
    <row r="26555" spans="1:6" x14ac:dyDescent="0.25">
      <c r="A26555" t="s">
        <v>4339</v>
      </c>
      <c r="B26555" s="100" t="s">
        <v>20391</v>
      </c>
      <c r="C26555" s="100"/>
      <c r="D26555" s="124"/>
      <c r="E26555" s="157" t="e">
        <f>VLOOKUP(D26555,'SOAT LIQ'!$A$87:$C$3416,3,FALSE)</f>
        <v>#N/A</v>
      </c>
      <c r="F26555" t="s">
        <v>21632</v>
      </c>
    </row>
    <row r="26556" spans="1:6" x14ac:dyDescent="0.25">
      <c r="A26556" t="s">
        <v>5750</v>
      </c>
      <c r="B26556" s="100" t="s">
        <v>20391</v>
      </c>
      <c r="C26556" s="100"/>
      <c r="D26556" s="124"/>
      <c r="E26556" s="157" t="e">
        <f>VLOOKUP(D26556,'SOAT LIQ'!$A$87:$C$3416,3,FALSE)</f>
        <v>#N/A</v>
      </c>
      <c r="F26556" t="s">
        <v>21632</v>
      </c>
    </row>
    <row r="26557" spans="1:6" x14ac:dyDescent="0.25">
      <c r="A26557" t="s">
        <v>6023</v>
      </c>
      <c r="B26557" s="100" t="s">
        <v>20391</v>
      </c>
      <c r="C26557" s="100"/>
      <c r="D26557" s="124"/>
      <c r="E26557" s="157" t="e">
        <f>VLOOKUP(D26557,'SOAT LIQ'!$A$87:$C$3416,3,FALSE)</f>
        <v>#N/A</v>
      </c>
      <c r="F26557" t="s">
        <v>21632</v>
      </c>
    </row>
    <row r="26558" spans="1:6" x14ac:dyDescent="0.25">
      <c r="A26558" t="s">
        <v>6034</v>
      </c>
      <c r="B26558" s="100" t="s">
        <v>20391</v>
      </c>
      <c r="C26558" s="100"/>
      <c r="D26558" s="124"/>
      <c r="E26558" s="157" t="e">
        <f>VLOOKUP(D26558,'SOAT LIQ'!$A$87:$C$3416,3,FALSE)</f>
        <v>#N/A</v>
      </c>
    </row>
    <row r="26559" spans="1:6" x14ac:dyDescent="0.25">
      <c r="A26559" t="s">
        <v>4339</v>
      </c>
      <c r="B26559" s="100" t="s">
        <v>20392</v>
      </c>
      <c r="C26559" s="100"/>
      <c r="D26559" s="124"/>
      <c r="E26559" s="157" t="e">
        <f>VLOOKUP(D26559,'SOAT LIQ'!$A$87:$C$3416,3,FALSE)</f>
        <v>#N/A</v>
      </c>
      <c r="F26559" t="s">
        <v>21632</v>
      </c>
    </row>
    <row r="26560" spans="1:6" x14ac:dyDescent="0.25">
      <c r="A26560" t="s">
        <v>5750</v>
      </c>
      <c r="B26560" s="100" t="s">
        <v>20392</v>
      </c>
      <c r="C26560" s="100"/>
      <c r="D26560" s="124"/>
      <c r="E26560" s="157" t="e">
        <f>VLOOKUP(D26560,'SOAT LIQ'!$A$87:$C$3416,3,FALSE)</f>
        <v>#N/A</v>
      </c>
      <c r="F26560" t="s">
        <v>21632</v>
      </c>
    </row>
    <row r="26561" spans="1:6" x14ac:dyDescent="0.25">
      <c r="A26561" t="s">
        <v>6023</v>
      </c>
      <c r="B26561" s="100" t="s">
        <v>20392</v>
      </c>
      <c r="C26561" s="100"/>
      <c r="D26561" s="124"/>
      <c r="E26561" s="157" t="e">
        <f>VLOOKUP(D26561,'SOAT LIQ'!$A$87:$C$3416,3,FALSE)</f>
        <v>#N/A</v>
      </c>
      <c r="F26561" t="s">
        <v>21632</v>
      </c>
    </row>
    <row r="26562" spans="1:6" x14ac:dyDescent="0.25">
      <c r="A26562" t="s">
        <v>5750</v>
      </c>
      <c r="B26562" s="100" t="s">
        <v>20393</v>
      </c>
      <c r="C26562" s="100"/>
      <c r="D26562" s="124"/>
      <c r="E26562" s="157" t="e">
        <f>VLOOKUP(D26562,'SOAT LIQ'!$A$87:$C$3416,3,FALSE)</f>
        <v>#N/A</v>
      </c>
      <c r="F26562" t="s">
        <v>21632</v>
      </c>
    </row>
    <row r="26563" spans="1:6" x14ac:dyDescent="0.25">
      <c r="A26563" t="s">
        <v>4339</v>
      </c>
      <c r="B26563" s="100" t="s">
        <v>20393</v>
      </c>
      <c r="C26563" s="100"/>
      <c r="D26563" s="124"/>
      <c r="E26563" s="157" t="e">
        <f>VLOOKUP(D26563,'SOAT LIQ'!$A$87:$C$3416,3,FALSE)</f>
        <v>#N/A</v>
      </c>
      <c r="F26563" t="s">
        <v>21632</v>
      </c>
    </row>
    <row r="26564" spans="1:6" x14ac:dyDescent="0.25">
      <c r="A26564" t="s">
        <v>6023</v>
      </c>
      <c r="B26564" s="100" t="s">
        <v>20393</v>
      </c>
      <c r="C26564" s="100"/>
      <c r="D26564" s="124"/>
      <c r="E26564" s="157" t="e">
        <f>VLOOKUP(D26564,'SOAT LIQ'!$A$87:$C$3416,3,FALSE)</f>
        <v>#N/A</v>
      </c>
      <c r="F26564" t="s">
        <v>21632</v>
      </c>
    </row>
    <row r="26565" spans="1:6" x14ac:dyDescent="0.25">
      <c r="A26565" t="s">
        <v>8490</v>
      </c>
      <c r="B26565" s="100" t="s">
        <v>20394</v>
      </c>
      <c r="C26565" s="100"/>
      <c r="D26565" s="124"/>
      <c r="E26565" s="157" t="e">
        <f>VLOOKUP(D26565,'SOAT LIQ'!$A$87:$C$3416,3,FALSE)</f>
        <v>#N/A</v>
      </c>
    </row>
    <row r="26566" spans="1:6" x14ac:dyDescent="0.25">
      <c r="A26566" t="s">
        <v>6787</v>
      </c>
      <c r="B26566" s="100" t="s">
        <v>20395</v>
      </c>
      <c r="C26566" s="100"/>
      <c r="D26566" s="124"/>
      <c r="E26566" s="157" t="e">
        <f>VLOOKUP(D26566,'SOAT LIQ'!$A$87:$C$3416,3,FALSE)</f>
        <v>#N/A</v>
      </c>
    </row>
    <row r="26567" spans="1:6" x14ac:dyDescent="0.25">
      <c r="A26567" t="s">
        <v>6023</v>
      </c>
      <c r="B26567" s="100" t="s">
        <v>20395</v>
      </c>
      <c r="C26567" s="100"/>
      <c r="D26567" s="124"/>
      <c r="E26567" s="157" t="e">
        <f>VLOOKUP(D26567,'SOAT LIQ'!$A$87:$C$3416,3,FALSE)</f>
        <v>#N/A</v>
      </c>
      <c r="F26567" t="s">
        <v>21632</v>
      </c>
    </row>
    <row r="26568" spans="1:6" x14ac:dyDescent="0.25">
      <c r="A26568" t="s">
        <v>5523</v>
      </c>
      <c r="B26568" s="100" t="s">
        <v>20396</v>
      </c>
      <c r="C26568" s="100"/>
      <c r="D26568" s="124"/>
      <c r="E26568" s="157" t="e">
        <f>VLOOKUP(D26568,'SOAT LIQ'!$A$87:$C$3416,3,FALSE)</f>
        <v>#N/A</v>
      </c>
      <c r="F26568" t="s">
        <v>21632</v>
      </c>
    </row>
    <row r="26569" spans="1:6" x14ac:dyDescent="0.25">
      <c r="A26569" t="s">
        <v>5523</v>
      </c>
      <c r="B26569" s="100" t="s">
        <v>20397</v>
      </c>
      <c r="C26569" s="100"/>
      <c r="D26569" s="124"/>
      <c r="E26569" s="157" t="e">
        <f>VLOOKUP(D26569,'SOAT LIQ'!$A$87:$C$3416,3,FALSE)</f>
        <v>#N/A</v>
      </c>
      <c r="F26569" t="s">
        <v>21632</v>
      </c>
    </row>
    <row r="26570" spans="1:6" x14ac:dyDescent="0.25">
      <c r="A26570" t="s">
        <v>4339</v>
      </c>
      <c r="B26570" s="100" t="s">
        <v>20398</v>
      </c>
      <c r="C26570" s="100"/>
      <c r="D26570" s="124"/>
      <c r="E26570" s="157" t="e">
        <f>VLOOKUP(D26570,'SOAT LIQ'!$A$87:$C$3416,3,FALSE)</f>
        <v>#N/A</v>
      </c>
      <c r="F26570" t="s">
        <v>21632</v>
      </c>
    </row>
    <row r="26571" spans="1:6" x14ac:dyDescent="0.25">
      <c r="A26571" t="s">
        <v>5750</v>
      </c>
      <c r="B26571" s="100" t="s">
        <v>20398</v>
      </c>
      <c r="C26571" s="100"/>
      <c r="D26571" s="124"/>
      <c r="E26571" s="157" t="e">
        <f>VLOOKUP(D26571,'SOAT LIQ'!$A$87:$C$3416,3,FALSE)</f>
        <v>#N/A</v>
      </c>
      <c r="F26571" t="s">
        <v>21632</v>
      </c>
    </row>
    <row r="26572" spans="1:6" x14ac:dyDescent="0.25">
      <c r="A26572" t="s">
        <v>6023</v>
      </c>
      <c r="B26572" s="100" t="s">
        <v>20398</v>
      </c>
      <c r="C26572" s="100"/>
      <c r="D26572" s="124"/>
      <c r="E26572" s="157" t="e">
        <f>VLOOKUP(D26572,'SOAT LIQ'!$A$87:$C$3416,3,FALSE)</f>
        <v>#N/A</v>
      </c>
      <c r="F26572" t="s">
        <v>21632</v>
      </c>
    </row>
    <row r="26573" spans="1:6" x14ac:dyDescent="0.25">
      <c r="A26573" t="s">
        <v>5965</v>
      </c>
      <c r="B26573" s="100" t="s">
        <v>20399</v>
      </c>
      <c r="C26573" s="100"/>
      <c r="D26573" s="124"/>
      <c r="E26573" s="157" t="e">
        <f>VLOOKUP(D26573,'SOAT LIQ'!$A$87:$C$3416,3,FALSE)</f>
        <v>#N/A</v>
      </c>
      <c r="F26573" t="s">
        <v>21632</v>
      </c>
    </row>
    <row r="26574" spans="1:6" x14ac:dyDescent="0.25">
      <c r="A26574" t="s">
        <v>6023</v>
      </c>
      <c r="B26574" s="100" t="s">
        <v>20400</v>
      </c>
      <c r="C26574" s="100"/>
      <c r="D26574" s="124"/>
      <c r="E26574" s="157" t="e">
        <f>VLOOKUP(D26574,'SOAT LIQ'!$A$87:$C$3416,3,FALSE)</f>
        <v>#N/A</v>
      </c>
      <c r="F26574" t="s">
        <v>21632</v>
      </c>
    </row>
    <row r="26575" spans="1:6" x14ac:dyDescent="0.25">
      <c r="A26575" t="s">
        <v>4339</v>
      </c>
      <c r="B26575" s="100" t="s">
        <v>20400</v>
      </c>
      <c r="C26575" s="100"/>
      <c r="D26575" s="124"/>
      <c r="E26575" s="157" t="e">
        <f>VLOOKUP(D26575,'SOAT LIQ'!$A$87:$C$3416,3,FALSE)</f>
        <v>#N/A</v>
      </c>
      <c r="F26575" t="s">
        <v>21632</v>
      </c>
    </row>
    <row r="26576" spans="1:6" x14ac:dyDescent="0.25">
      <c r="A26576" t="s">
        <v>5523</v>
      </c>
      <c r="B26576" s="100" t="s">
        <v>20401</v>
      </c>
      <c r="C26576" s="100"/>
      <c r="D26576" s="124"/>
      <c r="E26576" s="157" t="e">
        <f>VLOOKUP(D26576,'SOAT LIQ'!$A$87:$C$3416,3,FALSE)</f>
        <v>#N/A</v>
      </c>
      <c r="F26576" t="s">
        <v>21632</v>
      </c>
    </row>
    <row r="26577" spans="1:6" x14ac:dyDescent="0.25">
      <c r="A26577" t="s">
        <v>5922</v>
      </c>
      <c r="B26577" s="100" t="s">
        <v>20401</v>
      </c>
      <c r="C26577" s="100"/>
      <c r="D26577" s="124"/>
      <c r="E26577" s="157" t="e">
        <f>VLOOKUP(D26577,'SOAT LIQ'!$A$87:$C$3416,3,FALSE)</f>
        <v>#N/A</v>
      </c>
      <c r="F26577" t="s">
        <v>21632</v>
      </c>
    </row>
    <row r="26578" spans="1:6" x14ac:dyDescent="0.25">
      <c r="A26578" t="s">
        <v>5523</v>
      </c>
      <c r="B26578" s="100" t="s">
        <v>20402</v>
      </c>
      <c r="C26578" s="100"/>
      <c r="D26578" s="124"/>
      <c r="E26578" s="157" t="e">
        <f>VLOOKUP(D26578,'SOAT LIQ'!$A$87:$C$3416,3,FALSE)</f>
        <v>#N/A</v>
      </c>
      <c r="F26578" t="s">
        <v>21632</v>
      </c>
    </row>
    <row r="26579" spans="1:6" x14ac:dyDescent="0.25">
      <c r="A26579" t="s">
        <v>5922</v>
      </c>
      <c r="B26579" s="100" t="s">
        <v>20402</v>
      </c>
      <c r="C26579" s="100"/>
      <c r="D26579" s="124"/>
      <c r="E26579" s="157" t="e">
        <f>VLOOKUP(D26579,'SOAT LIQ'!$A$87:$C$3416,3,FALSE)</f>
        <v>#N/A</v>
      </c>
      <c r="F26579" t="s">
        <v>21632</v>
      </c>
    </row>
    <row r="26580" spans="1:6" x14ac:dyDescent="0.25">
      <c r="A26580" t="s">
        <v>5523</v>
      </c>
      <c r="B26580" s="100" t="s">
        <v>20403</v>
      </c>
      <c r="C26580" s="100"/>
      <c r="D26580" s="124"/>
      <c r="E26580" s="157" t="e">
        <f>VLOOKUP(D26580,'SOAT LIQ'!$A$87:$C$3416,3,FALSE)</f>
        <v>#N/A</v>
      </c>
      <c r="F26580" t="s">
        <v>21632</v>
      </c>
    </row>
    <row r="26581" spans="1:6" x14ac:dyDescent="0.25">
      <c r="A26581" t="s">
        <v>5922</v>
      </c>
      <c r="B26581" s="100" t="s">
        <v>20403</v>
      </c>
      <c r="C26581" s="100"/>
      <c r="D26581" s="124"/>
      <c r="E26581" s="157" t="e">
        <f>VLOOKUP(D26581,'SOAT LIQ'!$A$87:$C$3416,3,FALSE)</f>
        <v>#N/A</v>
      </c>
      <c r="F26581" t="s">
        <v>21632</v>
      </c>
    </row>
    <row r="26582" spans="1:6" x14ac:dyDescent="0.25">
      <c r="A26582" t="s">
        <v>5750</v>
      </c>
      <c r="B26582" s="100" t="s">
        <v>20404</v>
      </c>
      <c r="C26582" s="100"/>
      <c r="D26582" s="124"/>
      <c r="E26582" s="157" t="e">
        <f>VLOOKUP(D26582,'SOAT LIQ'!$A$87:$C$3416,3,FALSE)</f>
        <v>#N/A</v>
      </c>
      <c r="F26582" t="s">
        <v>21632</v>
      </c>
    </row>
    <row r="26583" spans="1:6" x14ac:dyDescent="0.25">
      <c r="A26583" t="s">
        <v>4339</v>
      </c>
      <c r="B26583" s="100" t="s">
        <v>20404</v>
      </c>
      <c r="C26583" s="100"/>
      <c r="D26583" s="124"/>
      <c r="E26583" s="157" t="e">
        <f>VLOOKUP(D26583,'SOAT LIQ'!$A$87:$C$3416,3,FALSE)</f>
        <v>#N/A</v>
      </c>
      <c r="F26583" t="s">
        <v>21632</v>
      </c>
    </row>
    <row r="26584" spans="1:6" x14ac:dyDescent="0.25">
      <c r="A26584" t="s">
        <v>6023</v>
      </c>
      <c r="B26584" s="100" t="s">
        <v>20404</v>
      </c>
      <c r="C26584" s="100"/>
      <c r="D26584" s="124"/>
      <c r="E26584" s="157" t="e">
        <f>VLOOKUP(D26584,'SOAT LIQ'!$A$87:$C$3416,3,FALSE)</f>
        <v>#N/A</v>
      </c>
      <c r="F26584" t="s">
        <v>21632</v>
      </c>
    </row>
    <row r="26585" spans="1:6" x14ac:dyDescent="0.25">
      <c r="A26585" t="s">
        <v>4339</v>
      </c>
      <c r="B26585" s="100" t="s">
        <v>20405</v>
      </c>
      <c r="C26585" s="100"/>
      <c r="D26585" s="124"/>
      <c r="E26585" s="157" t="e">
        <f>VLOOKUP(D26585,'SOAT LIQ'!$A$87:$C$3416,3,FALSE)</f>
        <v>#N/A</v>
      </c>
      <c r="F26585" t="s">
        <v>21632</v>
      </c>
    </row>
    <row r="26586" spans="1:6" x14ac:dyDescent="0.25">
      <c r="A26586" t="s">
        <v>5936</v>
      </c>
      <c r="B26586" s="100" t="s">
        <v>20405</v>
      </c>
      <c r="C26586" s="100"/>
      <c r="D26586" s="124"/>
      <c r="E26586" s="157" t="e">
        <f>VLOOKUP(D26586,'SOAT LIQ'!$A$87:$C$3416,3,FALSE)</f>
        <v>#N/A</v>
      </c>
      <c r="F26586" t="s">
        <v>21632</v>
      </c>
    </row>
    <row r="26587" spans="1:6" x14ac:dyDescent="0.25">
      <c r="A26587" t="s">
        <v>6023</v>
      </c>
      <c r="B26587" s="100" t="s">
        <v>20405</v>
      </c>
      <c r="C26587" s="100"/>
      <c r="D26587" s="124"/>
      <c r="E26587" s="157" t="e">
        <f>VLOOKUP(D26587,'SOAT LIQ'!$A$87:$C$3416,3,FALSE)</f>
        <v>#N/A</v>
      </c>
      <c r="F26587" t="s">
        <v>21632</v>
      </c>
    </row>
    <row r="26588" spans="1:6" x14ac:dyDescent="0.25">
      <c r="A26588" t="s">
        <v>4339</v>
      </c>
      <c r="B26588" s="100" t="s">
        <v>20406</v>
      </c>
      <c r="C26588" s="100"/>
      <c r="D26588" s="124"/>
      <c r="E26588" s="157" t="e">
        <f>VLOOKUP(D26588,'SOAT LIQ'!$A$87:$C$3416,3,FALSE)</f>
        <v>#N/A</v>
      </c>
      <c r="F26588" t="s">
        <v>21632</v>
      </c>
    </row>
    <row r="26589" spans="1:6" x14ac:dyDescent="0.25">
      <c r="A26589" t="s">
        <v>5936</v>
      </c>
      <c r="B26589" s="100" t="s">
        <v>20406</v>
      </c>
      <c r="C26589" s="100"/>
      <c r="D26589" s="124"/>
      <c r="E26589" s="157" t="e">
        <f>VLOOKUP(D26589,'SOAT LIQ'!$A$87:$C$3416,3,FALSE)</f>
        <v>#N/A</v>
      </c>
      <c r="F26589" t="s">
        <v>21632</v>
      </c>
    </row>
    <row r="26590" spans="1:6" x14ac:dyDescent="0.25">
      <c r="A26590" t="s">
        <v>5750</v>
      </c>
      <c r="B26590" s="100" t="s">
        <v>20406</v>
      </c>
      <c r="C26590" s="100"/>
      <c r="D26590" s="124"/>
      <c r="E26590" s="157" t="e">
        <f>VLOOKUP(D26590,'SOAT LIQ'!$A$87:$C$3416,3,FALSE)</f>
        <v>#N/A</v>
      </c>
      <c r="F26590" t="s">
        <v>21632</v>
      </c>
    </row>
    <row r="26591" spans="1:6" x14ac:dyDescent="0.25">
      <c r="A26591" t="s">
        <v>6023</v>
      </c>
      <c r="B26591" s="100" t="s">
        <v>20406</v>
      </c>
      <c r="C26591" s="100"/>
      <c r="D26591" s="124"/>
      <c r="E26591" s="157" t="e">
        <f>VLOOKUP(D26591,'SOAT LIQ'!$A$87:$C$3416,3,FALSE)</f>
        <v>#N/A</v>
      </c>
      <c r="F26591" t="s">
        <v>21632</v>
      </c>
    </row>
    <row r="26592" spans="1:6" x14ac:dyDescent="0.25">
      <c r="A26592" t="s">
        <v>4339</v>
      </c>
      <c r="B26592" s="100" t="s">
        <v>20407</v>
      </c>
      <c r="C26592" s="100"/>
      <c r="D26592" s="124"/>
      <c r="E26592" s="157" t="e">
        <f>VLOOKUP(D26592,'SOAT LIQ'!$A$87:$C$3416,3,FALSE)</f>
        <v>#N/A</v>
      </c>
      <c r="F26592" t="s">
        <v>21632</v>
      </c>
    </row>
    <row r="26593" spans="1:6" x14ac:dyDescent="0.25">
      <c r="A26593" t="s">
        <v>5936</v>
      </c>
      <c r="B26593" s="100" t="s">
        <v>20407</v>
      </c>
      <c r="C26593" s="100"/>
      <c r="D26593" s="124"/>
      <c r="E26593" s="157" t="e">
        <f>VLOOKUP(D26593,'SOAT LIQ'!$A$87:$C$3416,3,FALSE)</f>
        <v>#N/A</v>
      </c>
      <c r="F26593" t="s">
        <v>21632</v>
      </c>
    </row>
    <row r="26594" spans="1:6" x14ac:dyDescent="0.25">
      <c r="A26594" t="s">
        <v>6023</v>
      </c>
      <c r="B26594" s="100" t="s">
        <v>20407</v>
      </c>
      <c r="C26594" s="100"/>
      <c r="D26594" s="124"/>
      <c r="E26594" s="157" t="e">
        <f>VLOOKUP(D26594,'SOAT LIQ'!$A$87:$C$3416,3,FALSE)</f>
        <v>#N/A</v>
      </c>
      <c r="F26594" t="s">
        <v>21632</v>
      </c>
    </row>
    <row r="26595" spans="1:6" x14ac:dyDescent="0.25">
      <c r="A26595" t="s">
        <v>4339</v>
      </c>
      <c r="B26595" s="100" t="s">
        <v>20408</v>
      </c>
      <c r="C26595" s="100"/>
      <c r="D26595" s="124"/>
      <c r="E26595" s="157" t="e">
        <f>VLOOKUP(D26595,'SOAT LIQ'!$A$87:$C$3416,3,FALSE)</f>
        <v>#N/A</v>
      </c>
      <c r="F26595" t="s">
        <v>21632</v>
      </c>
    </row>
    <row r="26596" spans="1:6" x14ac:dyDescent="0.25">
      <c r="A26596" t="s">
        <v>6023</v>
      </c>
      <c r="B26596" s="100" t="s">
        <v>20408</v>
      </c>
      <c r="C26596" s="100"/>
      <c r="D26596" s="124"/>
      <c r="E26596" s="157" t="e">
        <f>VLOOKUP(D26596,'SOAT LIQ'!$A$87:$C$3416,3,FALSE)</f>
        <v>#N/A</v>
      </c>
      <c r="F26596" t="s">
        <v>21632</v>
      </c>
    </row>
    <row r="26597" spans="1:6" x14ac:dyDescent="0.25">
      <c r="A26597" t="s">
        <v>5750</v>
      </c>
      <c r="B26597" s="100" t="s">
        <v>20408</v>
      </c>
      <c r="C26597" s="100"/>
      <c r="D26597" s="124"/>
      <c r="E26597" s="157" t="e">
        <f>VLOOKUP(D26597,'SOAT LIQ'!$A$87:$C$3416,3,FALSE)</f>
        <v>#N/A</v>
      </c>
      <c r="F26597" t="s">
        <v>21632</v>
      </c>
    </row>
    <row r="26598" spans="1:6" x14ac:dyDescent="0.25">
      <c r="A26598" t="s">
        <v>5965</v>
      </c>
      <c r="B26598" s="100" t="s">
        <v>20409</v>
      </c>
      <c r="C26598" s="100"/>
      <c r="D26598" s="124"/>
      <c r="E26598" s="157" t="e">
        <f>VLOOKUP(D26598,'SOAT LIQ'!$A$87:$C$3416,3,FALSE)</f>
        <v>#N/A</v>
      </c>
      <c r="F26598" t="s">
        <v>21632</v>
      </c>
    </row>
    <row r="26599" spans="1:6" x14ac:dyDescent="0.25">
      <c r="A26599" t="s">
        <v>5965</v>
      </c>
      <c r="B26599" s="100" t="s">
        <v>20410</v>
      </c>
      <c r="C26599" s="100"/>
      <c r="D26599" s="124"/>
      <c r="E26599" s="157" t="e">
        <f>VLOOKUP(D26599,'SOAT LIQ'!$A$87:$C$3416,3,FALSE)</f>
        <v>#N/A</v>
      </c>
      <c r="F26599" t="s">
        <v>21632</v>
      </c>
    </row>
    <row r="26600" spans="1:6" x14ac:dyDescent="0.25">
      <c r="A26600" t="s">
        <v>5965</v>
      </c>
      <c r="B26600" s="100" t="s">
        <v>20411</v>
      </c>
      <c r="C26600" s="100"/>
      <c r="D26600" s="124"/>
      <c r="E26600" s="157" t="e">
        <f>VLOOKUP(D26600,'SOAT LIQ'!$A$87:$C$3416,3,FALSE)</f>
        <v>#N/A</v>
      </c>
      <c r="F26600" t="s">
        <v>21632</v>
      </c>
    </row>
    <row r="26601" spans="1:6" x14ac:dyDescent="0.25">
      <c r="A26601" t="s">
        <v>5142</v>
      </c>
      <c r="B26601" s="100" t="s">
        <v>20412</v>
      </c>
      <c r="C26601" s="100"/>
      <c r="D26601" s="124"/>
      <c r="E26601" s="157" t="e">
        <f>VLOOKUP(D26601,'SOAT LIQ'!$A$87:$C$3416,3,FALSE)</f>
        <v>#N/A</v>
      </c>
      <c r="F26601" t="s">
        <v>21632</v>
      </c>
    </row>
    <row r="26602" spans="1:6" x14ac:dyDescent="0.25">
      <c r="A26602" t="s">
        <v>5523</v>
      </c>
      <c r="B26602" s="100" t="s">
        <v>20412</v>
      </c>
      <c r="C26602" s="100"/>
      <c r="D26602" s="124"/>
      <c r="E26602" s="157" t="e">
        <f>VLOOKUP(D26602,'SOAT LIQ'!$A$87:$C$3416,3,FALSE)</f>
        <v>#N/A</v>
      </c>
      <c r="F26602" t="s">
        <v>21632</v>
      </c>
    </row>
    <row r="26603" spans="1:6" x14ac:dyDescent="0.25">
      <c r="A26603" t="s">
        <v>5745</v>
      </c>
      <c r="B26603" s="100" t="s">
        <v>20413</v>
      </c>
      <c r="C26603" s="100"/>
      <c r="D26603" s="124"/>
      <c r="E26603" s="157" t="e">
        <f>VLOOKUP(D26603,'SOAT LIQ'!$A$87:$C$3416,3,FALSE)</f>
        <v>#N/A</v>
      </c>
      <c r="F26603" t="s">
        <v>21632</v>
      </c>
    </row>
    <row r="26604" spans="1:6" x14ac:dyDescent="0.25">
      <c r="A26604" t="s">
        <v>4339</v>
      </c>
      <c r="B26604" s="100" t="s">
        <v>20414</v>
      </c>
      <c r="C26604" s="100"/>
      <c r="D26604" s="124"/>
      <c r="E26604" s="157" t="e">
        <f>VLOOKUP(D26604,'SOAT LIQ'!$A$87:$C$3416,3,FALSE)</f>
        <v>#N/A</v>
      </c>
      <c r="F26604" t="s">
        <v>21632</v>
      </c>
    </row>
    <row r="26605" spans="1:6" x14ac:dyDescent="0.25">
      <c r="A26605" t="s">
        <v>5750</v>
      </c>
      <c r="B26605" s="100" t="s">
        <v>20414</v>
      </c>
      <c r="C26605" s="100"/>
      <c r="D26605" s="124"/>
      <c r="E26605" s="157" t="e">
        <f>VLOOKUP(D26605,'SOAT LIQ'!$A$87:$C$3416,3,FALSE)</f>
        <v>#N/A</v>
      </c>
      <c r="F26605" t="s">
        <v>21632</v>
      </c>
    </row>
    <row r="26606" spans="1:6" x14ac:dyDescent="0.25">
      <c r="A26606" t="s">
        <v>6023</v>
      </c>
      <c r="B26606" s="100" t="s">
        <v>20414</v>
      </c>
      <c r="C26606" s="100"/>
      <c r="D26606" s="124"/>
      <c r="E26606" s="157" t="e">
        <f>VLOOKUP(D26606,'SOAT LIQ'!$A$87:$C$3416,3,FALSE)</f>
        <v>#N/A</v>
      </c>
      <c r="F26606" t="s">
        <v>21632</v>
      </c>
    </row>
    <row r="26607" spans="1:6" x14ac:dyDescent="0.25">
      <c r="A26607" t="s">
        <v>4271</v>
      </c>
      <c r="B26607" s="100" t="s">
        <v>20414</v>
      </c>
      <c r="C26607" s="100"/>
      <c r="D26607" s="124"/>
      <c r="E26607" s="157" t="e">
        <f>VLOOKUP(D26607,'SOAT LIQ'!$A$87:$C$3416,3,FALSE)</f>
        <v>#N/A</v>
      </c>
    </row>
    <row r="26608" spans="1:6" x14ac:dyDescent="0.25">
      <c r="A26608" t="s">
        <v>5969</v>
      </c>
      <c r="B26608" s="100" t="s">
        <v>20415</v>
      </c>
      <c r="C26608" s="100"/>
      <c r="D26608" s="124"/>
      <c r="E26608" s="157" t="e">
        <f>VLOOKUP(D26608,'SOAT LIQ'!$A$87:$C$3416,3,FALSE)</f>
        <v>#N/A</v>
      </c>
      <c r="F26608" t="s">
        <v>21632</v>
      </c>
    </row>
    <row r="26609" spans="1:6" x14ac:dyDescent="0.25">
      <c r="A26609" t="s">
        <v>4339</v>
      </c>
      <c r="B26609" s="100" t="s">
        <v>20416</v>
      </c>
      <c r="C26609" s="100"/>
      <c r="D26609" s="124"/>
      <c r="E26609" s="157" t="e">
        <f>VLOOKUP(D26609,'SOAT LIQ'!$A$87:$C$3416,3,FALSE)</f>
        <v>#N/A</v>
      </c>
      <c r="F26609" t="s">
        <v>21632</v>
      </c>
    </row>
    <row r="26610" spans="1:6" x14ac:dyDescent="0.25">
      <c r="A26610" t="s">
        <v>6023</v>
      </c>
      <c r="B26610" s="100" t="s">
        <v>20416</v>
      </c>
      <c r="C26610" s="100"/>
      <c r="D26610" s="124"/>
      <c r="E26610" s="157" t="e">
        <f>VLOOKUP(D26610,'SOAT LIQ'!$A$87:$C$3416,3,FALSE)</f>
        <v>#N/A</v>
      </c>
      <c r="F26610" t="s">
        <v>21632</v>
      </c>
    </row>
    <row r="26611" spans="1:6" x14ac:dyDescent="0.25">
      <c r="A26611" t="s">
        <v>4339</v>
      </c>
      <c r="B26611" s="100" t="s">
        <v>20417</v>
      </c>
      <c r="C26611" s="100"/>
      <c r="D26611" s="124"/>
      <c r="E26611" s="157" t="e">
        <f>VLOOKUP(D26611,'SOAT LIQ'!$A$87:$C$3416,3,FALSE)</f>
        <v>#N/A</v>
      </c>
      <c r="F26611" t="s">
        <v>21632</v>
      </c>
    </row>
    <row r="26612" spans="1:6" x14ac:dyDescent="0.25">
      <c r="A26612" t="s">
        <v>6023</v>
      </c>
      <c r="B26612" s="100" t="s">
        <v>20417</v>
      </c>
      <c r="C26612" s="100"/>
      <c r="D26612" s="124"/>
      <c r="E26612" s="157" t="e">
        <f>VLOOKUP(D26612,'SOAT LIQ'!$A$87:$C$3416,3,FALSE)</f>
        <v>#N/A</v>
      </c>
      <c r="F26612" t="s">
        <v>21632</v>
      </c>
    </row>
    <row r="26613" spans="1:6" x14ac:dyDescent="0.25">
      <c r="A26613" t="s">
        <v>4339</v>
      </c>
      <c r="B26613" s="100" t="s">
        <v>20418</v>
      </c>
      <c r="C26613" s="100"/>
      <c r="D26613" s="124"/>
      <c r="E26613" s="157" t="e">
        <f>VLOOKUP(D26613,'SOAT LIQ'!$A$87:$C$3416,3,FALSE)</f>
        <v>#N/A</v>
      </c>
      <c r="F26613" t="s">
        <v>21632</v>
      </c>
    </row>
    <row r="26614" spans="1:6" x14ac:dyDescent="0.25">
      <c r="A26614" t="s">
        <v>6023</v>
      </c>
      <c r="B26614" s="100" t="s">
        <v>20418</v>
      </c>
      <c r="C26614" s="100"/>
      <c r="D26614" s="124"/>
      <c r="E26614" s="157" t="e">
        <f>VLOOKUP(D26614,'SOAT LIQ'!$A$87:$C$3416,3,FALSE)</f>
        <v>#N/A</v>
      </c>
      <c r="F26614" t="s">
        <v>21632</v>
      </c>
    </row>
    <row r="26615" spans="1:6" x14ac:dyDescent="0.25">
      <c r="A26615" t="s">
        <v>6787</v>
      </c>
      <c r="B26615" s="100" t="s">
        <v>20418</v>
      </c>
      <c r="C26615" s="100"/>
      <c r="D26615" s="124"/>
      <c r="E26615" s="157" t="e">
        <f>VLOOKUP(D26615,'SOAT LIQ'!$A$87:$C$3416,3,FALSE)</f>
        <v>#N/A</v>
      </c>
    </row>
    <row r="26616" spans="1:6" x14ac:dyDescent="0.25">
      <c r="A26616" t="s">
        <v>4339</v>
      </c>
      <c r="B26616" s="100" t="s">
        <v>20419</v>
      </c>
      <c r="C26616" s="100"/>
      <c r="D26616" s="124"/>
      <c r="E26616" s="157" t="e">
        <f>VLOOKUP(D26616,'SOAT LIQ'!$A$87:$C$3416,3,FALSE)</f>
        <v>#N/A</v>
      </c>
      <c r="F26616" t="s">
        <v>21632</v>
      </c>
    </row>
    <row r="26617" spans="1:6" x14ac:dyDescent="0.25">
      <c r="A26617" t="s">
        <v>6023</v>
      </c>
      <c r="B26617" s="100" t="s">
        <v>20419</v>
      </c>
      <c r="C26617" s="100"/>
      <c r="D26617" s="124"/>
      <c r="E26617" s="157" t="e">
        <f>VLOOKUP(D26617,'SOAT LIQ'!$A$87:$C$3416,3,FALSE)</f>
        <v>#N/A</v>
      </c>
      <c r="F26617" t="s">
        <v>21632</v>
      </c>
    </row>
    <row r="26618" spans="1:6" x14ac:dyDescent="0.25">
      <c r="A26618" t="s">
        <v>4339</v>
      </c>
      <c r="B26618" s="100" t="s">
        <v>20420</v>
      </c>
      <c r="C26618" s="100"/>
      <c r="D26618" s="124"/>
      <c r="E26618" s="157" t="e">
        <f>VLOOKUP(D26618,'SOAT LIQ'!$A$87:$C$3416,3,FALSE)</f>
        <v>#N/A</v>
      </c>
      <c r="F26618" t="s">
        <v>21632</v>
      </c>
    </row>
    <row r="26619" spans="1:6" x14ac:dyDescent="0.25">
      <c r="A26619" t="s">
        <v>6023</v>
      </c>
      <c r="B26619" s="100" t="s">
        <v>20420</v>
      </c>
      <c r="C26619" s="100"/>
      <c r="D26619" s="124"/>
      <c r="E26619" s="157" t="e">
        <f>VLOOKUP(D26619,'SOAT LIQ'!$A$87:$C$3416,3,FALSE)</f>
        <v>#N/A</v>
      </c>
      <c r="F26619" t="s">
        <v>21632</v>
      </c>
    </row>
    <row r="26620" spans="1:6" x14ac:dyDescent="0.25">
      <c r="A26620" t="s">
        <v>4339</v>
      </c>
      <c r="B26620" s="100" t="s">
        <v>20421</v>
      </c>
      <c r="C26620" s="100"/>
      <c r="D26620" s="124"/>
      <c r="E26620" s="157" t="e">
        <f>VLOOKUP(D26620,'SOAT LIQ'!$A$87:$C$3416,3,FALSE)</f>
        <v>#N/A</v>
      </c>
      <c r="F26620" t="s">
        <v>21632</v>
      </c>
    </row>
    <row r="26621" spans="1:6" x14ac:dyDescent="0.25">
      <c r="A26621" t="s">
        <v>6023</v>
      </c>
      <c r="B26621" s="100" t="s">
        <v>20421</v>
      </c>
      <c r="C26621" s="100"/>
      <c r="D26621" s="124"/>
      <c r="E26621" s="157" t="e">
        <f>VLOOKUP(D26621,'SOAT LIQ'!$A$87:$C$3416,3,FALSE)</f>
        <v>#N/A</v>
      </c>
      <c r="F26621" t="s">
        <v>21632</v>
      </c>
    </row>
    <row r="26622" spans="1:6" x14ac:dyDescent="0.25">
      <c r="A26622" t="s">
        <v>4339</v>
      </c>
      <c r="B26622" s="100" t="s">
        <v>20422</v>
      </c>
      <c r="C26622" s="100"/>
      <c r="D26622" s="124"/>
      <c r="E26622" s="157" t="e">
        <f>VLOOKUP(D26622,'SOAT LIQ'!$A$87:$C$3416,3,FALSE)</f>
        <v>#N/A</v>
      </c>
      <c r="F26622" t="s">
        <v>21632</v>
      </c>
    </row>
    <row r="26623" spans="1:6" x14ac:dyDescent="0.25">
      <c r="A26623" t="s">
        <v>6023</v>
      </c>
      <c r="B26623" s="100" t="s">
        <v>20422</v>
      </c>
      <c r="C26623" s="100"/>
      <c r="D26623" s="124"/>
      <c r="E26623" s="157" t="e">
        <f>VLOOKUP(D26623,'SOAT LIQ'!$A$87:$C$3416,3,FALSE)</f>
        <v>#N/A</v>
      </c>
      <c r="F26623" t="s">
        <v>21632</v>
      </c>
    </row>
    <row r="26624" spans="1:6" x14ac:dyDescent="0.25">
      <c r="A26624" t="s">
        <v>4339</v>
      </c>
      <c r="B26624" s="100" t="s">
        <v>20423</v>
      </c>
      <c r="C26624" s="100"/>
      <c r="D26624" s="124"/>
      <c r="E26624" s="157" t="e">
        <f>VLOOKUP(D26624,'SOAT LIQ'!$A$87:$C$3416,3,FALSE)</f>
        <v>#N/A</v>
      </c>
      <c r="F26624" t="s">
        <v>21632</v>
      </c>
    </row>
    <row r="26625" spans="1:6" x14ac:dyDescent="0.25">
      <c r="A26625" t="s">
        <v>8460</v>
      </c>
      <c r="B26625" s="100" t="s">
        <v>20423</v>
      </c>
      <c r="C26625" s="100"/>
      <c r="D26625" s="124"/>
      <c r="E26625" s="157" t="e">
        <f>VLOOKUP(D26625,'SOAT LIQ'!$A$87:$C$3416,3,FALSE)</f>
        <v>#N/A</v>
      </c>
    </row>
    <row r="26626" spans="1:6" x14ac:dyDescent="0.25">
      <c r="A26626" t="s">
        <v>6023</v>
      </c>
      <c r="B26626" s="100" t="s">
        <v>20423</v>
      </c>
      <c r="C26626" s="100"/>
      <c r="D26626" s="124"/>
      <c r="E26626" s="157" t="e">
        <f>VLOOKUP(D26626,'SOAT LIQ'!$A$87:$C$3416,3,FALSE)</f>
        <v>#N/A</v>
      </c>
      <c r="F26626" t="s">
        <v>21632</v>
      </c>
    </row>
    <row r="26627" spans="1:6" x14ac:dyDescent="0.25">
      <c r="A26627" t="s">
        <v>8463</v>
      </c>
      <c r="B26627" s="100" t="s">
        <v>20423</v>
      </c>
      <c r="C26627" s="100"/>
      <c r="D26627" s="124"/>
      <c r="E26627" s="157" t="e">
        <f>VLOOKUP(D26627,'SOAT LIQ'!$A$87:$C$3416,3,FALSE)</f>
        <v>#N/A</v>
      </c>
    </row>
    <row r="26628" spans="1:6" x14ac:dyDescent="0.25">
      <c r="A26628" t="s">
        <v>4339</v>
      </c>
      <c r="B26628" s="100" t="s">
        <v>20424</v>
      </c>
      <c r="C26628" s="100"/>
      <c r="D26628" s="124"/>
      <c r="E26628" s="157" t="e">
        <f>VLOOKUP(D26628,'SOAT LIQ'!$A$87:$C$3416,3,FALSE)</f>
        <v>#N/A</v>
      </c>
      <c r="F26628" t="s">
        <v>21632</v>
      </c>
    </row>
    <row r="26629" spans="1:6" x14ac:dyDescent="0.25">
      <c r="A26629" t="s">
        <v>5750</v>
      </c>
      <c r="B26629" s="100" t="s">
        <v>20424</v>
      </c>
      <c r="C26629" s="100"/>
      <c r="D26629" s="124"/>
      <c r="E26629" s="157" t="e">
        <f>VLOOKUP(D26629,'SOAT LIQ'!$A$87:$C$3416,3,FALSE)</f>
        <v>#N/A</v>
      </c>
      <c r="F26629" t="s">
        <v>21632</v>
      </c>
    </row>
    <row r="26630" spans="1:6" x14ac:dyDescent="0.25">
      <c r="A26630" t="s">
        <v>6023</v>
      </c>
      <c r="B26630" s="100" t="s">
        <v>20424</v>
      </c>
      <c r="C26630" s="100"/>
      <c r="D26630" s="124"/>
      <c r="E26630" s="157" t="e">
        <f>VLOOKUP(D26630,'SOAT LIQ'!$A$87:$C$3416,3,FALSE)</f>
        <v>#N/A</v>
      </c>
      <c r="F26630" t="s">
        <v>21632</v>
      </c>
    </row>
    <row r="26631" spans="1:6" x14ac:dyDescent="0.25">
      <c r="A26631" t="s">
        <v>5936</v>
      </c>
      <c r="B26631" s="100" t="s">
        <v>20424</v>
      </c>
      <c r="C26631" s="100"/>
      <c r="D26631" s="124"/>
      <c r="E26631" s="157" t="e">
        <f>VLOOKUP(D26631,'SOAT LIQ'!$A$87:$C$3416,3,FALSE)</f>
        <v>#N/A</v>
      </c>
      <c r="F26631" t="s">
        <v>21632</v>
      </c>
    </row>
    <row r="26632" spans="1:6" x14ac:dyDescent="0.25">
      <c r="A26632" t="s">
        <v>5750</v>
      </c>
      <c r="B26632" s="100" t="s">
        <v>20425</v>
      </c>
      <c r="C26632" s="100"/>
      <c r="D26632" s="124"/>
      <c r="E26632" s="157" t="e">
        <f>VLOOKUP(D26632,'SOAT LIQ'!$A$87:$C$3416,3,FALSE)</f>
        <v>#N/A</v>
      </c>
      <c r="F26632" t="s">
        <v>21632</v>
      </c>
    </row>
    <row r="26633" spans="1:6" x14ac:dyDescent="0.25">
      <c r="A26633" t="s">
        <v>4339</v>
      </c>
      <c r="B26633" s="100" t="s">
        <v>20425</v>
      </c>
      <c r="C26633" s="100"/>
      <c r="D26633" s="124"/>
      <c r="E26633" s="157" t="e">
        <f>VLOOKUP(D26633,'SOAT LIQ'!$A$87:$C$3416,3,FALSE)</f>
        <v>#N/A</v>
      </c>
      <c r="F26633" t="s">
        <v>21632</v>
      </c>
    </row>
    <row r="26634" spans="1:6" x14ac:dyDescent="0.25">
      <c r="A26634" t="s">
        <v>6498</v>
      </c>
      <c r="B26634" s="100" t="s">
        <v>20426</v>
      </c>
      <c r="C26634" s="100"/>
      <c r="D26634" s="124"/>
      <c r="E26634" s="157" t="e">
        <f>VLOOKUP(D26634,'SOAT LIQ'!$A$87:$C$3416,3,FALSE)</f>
        <v>#N/A</v>
      </c>
      <c r="F26634" t="s">
        <v>21635</v>
      </c>
    </row>
    <row r="26635" spans="1:6" x14ac:dyDescent="0.25">
      <c r="A26635" t="s">
        <v>6501</v>
      </c>
      <c r="B26635" s="100" t="s">
        <v>20426</v>
      </c>
      <c r="C26635" s="100"/>
      <c r="D26635" s="124"/>
      <c r="E26635" s="157" t="e">
        <f>VLOOKUP(D26635,'SOAT LIQ'!$A$87:$C$3416,3,FALSE)</f>
        <v>#N/A</v>
      </c>
      <c r="F26635" t="s">
        <v>21635</v>
      </c>
    </row>
    <row r="26636" spans="1:6" x14ac:dyDescent="0.25">
      <c r="A26636" t="s">
        <v>5965</v>
      </c>
      <c r="B26636" s="100" t="s">
        <v>20427</v>
      </c>
      <c r="C26636" s="100"/>
      <c r="D26636" s="124"/>
      <c r="E26636" s="157" t="e">
        <f>VLOOKUP(D26636,'SOAT LIQ'!$A$87:$C$3416,3,FALSE)</f>
        <v>#N/A</v>
      </c>
      <c r="F26636" t="s">
        <v>21632</v>
      </c>
    </row>
    <row r="26637" spans="1:6" x14ac:dyDescent="0.25">
      <c r="A26637" t="s">
        <v>5965</v>
      </c>
      <c r="B26637" s="100" t="s">
        <v>20428</v>
      </c>
      <c r="C26637" s="100"/>
      <c r="D26637" s="124"/>
      <c r="E26637" s="157" t="e">
        <f>VLOOKUP(D26637,'SOAT LIQ'!$A$87:$C$3416,3,FALSE)</f>
        <v>#N/A</v>
      </c>
      <c r="F26637" t="s">
        <v>21632</v>
      </c>
    </row>
    <row r="26638" spans="1:6" x14ac:dyDescent="0.25">
      <c r="A26638" t="s">
        <v>5922</v>
      </c>
      <c r="B26638" s="100" t="s">
        <v>20428</v>
      </c>
      <c r="C26638" s="100"/>
      <c r="D26638" s="124"/>
      <c r="E26638" s="157" t="e">
        <f>VLOOKUP(D26638,'SOAT LIQ'!$A$87:$C$3416,3,FALSE)</f>
        <v>#N/A</v>
      </c>
      <c r="F26638" t="s">
        <v>21632</v>
      </c>
    </row>
    <row r="26639" spans="1:6" x14ac:dyDescent="0.25">
      <c r="A26639" t="s">
        <v>10821</v>
      </c>
      <c r="B26639" s="100" t="s">
        <v>20428</v>
      </c>
      <c r="C26639" s="100"/>
      <c r="D26639" s="124"/>
      <c r="E26639" s="157" t="e">
        <f>VLOOKUP(D26639,'SOAT LIQ'!$A$87:$C$3416,3,FALSE)</f>
        <v>#N/A</v>
      </c>
      <c r="F26639" t="s">
        <v>21632</v>
      </c>
    </row>
    <row r="26640" spans="1:6" x14ac:dyDescent="0.25">
      <c r="A26640" t="s">
        <v>5922</v>
      </c>
      <c r="B26640" s="100" t="s">
        <v>20428</v>
      </c>
      <c r="C26640" s="100"/>
      <c r="D26640" s="124"/>
      <c r="E26640" s="157" t="e">
        <f>VLOOKUP(D26640,'SOAT LIQ'!$A$87:$C$3416,3,FALSE)</f>
        <v>#N/A</v>
      </c>
      <c r="F26640" t="s">
        <v>21632</v>
      </c>
    </row>
    <row r="26641" spans="1:6" x14ac:dyDescent="0.25">
      <c r="A26641" t="s">
        <v>10710</v>
      </c>
      <c r="B26641" s="100" t="s">
        <v>20428</v>
      </c>
      <c r="C26641" s="100"/>
      <c r="D26641" s="124"/>
      <c r="E26641" s="157" t="e">
        <f>VLOOKUP(D26641,'SOAT LIQ'!$A$87:$C$3416,3,FALSE)</f>
        <v>#N/A</v>
      </c>
    </row>
    <row r="26642" spans="1:6" x14ac:dyDescent="0.25">
      <c r="A26642" t="s">
        <v>5969</v>
      </c>
      <c r="B26642" s="100" t="s">
        <v>20429</v>
      </c>
      <c r="C26642" s="100"/>
      <c r="D26642" s="124"/>
      <c r="E26642" s="157" t="e">
        <f>VLOOKUP(D26642,'SOAT LIQ'!$A$87:$C$3416,3,FALSE)</f>
        <v>#N/A</v>
      </c>
      <c r="F26642" t="s">
        <v>21632</v>
      </c>
    </row>
    <row r="26643" spans="1:6" x14ac:dyDescent="0.25">
      <c r="A26643" t="s">
        <v>5969</v>
      </c>
      <c r="B26643" s="100" t="s">
        <v>20430</v>
      </c>
      <c r="C26643" s="100"/>
      <c r="D26643" s="124"/>
      <c r="E26643" s="157" t="e">
        <f>VLOOKUP(D26643,'SOAT LIQ'!$A$87:$C$3416,3,FALSE)</f>
        <v>#N/A</v>
      </c>
      <c r="F26643" t="s">
        <v>21632</v>
      </c>
    </row>
    <row r="26644" spans="1:6" x14ac:dyDescent="0.25">
      <c r="A26644" t="s">
        <v>5750</v>
      </c>
      <c r="B26644" s="100" t="s">
        <v>20431</v>
      </c>
      <c r="C26644" s="100"/>
      <c r="D26644" s="124"/>
      <c r="E26644" s="157" t="e">
        <f>VLOOKUP(D26644,'SOAT LIQ'!$A$87:$C$3416,3,FALSE)</f>
        <v>#N/A</v>
      </c>
      <c r="F26644" t="s">
        <v>21632</v>
      </c>
    </row>
    <row r="26645" spans="1:6" x14ac:dyDescent="0.25">
      <c r="A26645" t="s">
        <v>5969</v>
      </c>
      <c r="B26645" s="100" t="s">
        <v>20431</v>
      </c>
      <c r="C26645" s="100"/>
      <c r="D26645" s="124"/>
      <c r="E26645" s="157" t="e">
        <f>VLOOKUP(D26645,'SOAT LIQ'!$A$87:$C$3416,3,FALSE)</f>
        <v>#N/A</v>
      </c>
      <c r="F26645" t="s">
        <v>21632</v>
      </c>
    </row>
    <row r="26646" spans="1:6" x14ac:dyDescent="0.25">
      <c r="A26646" t="s">
        <v>5142</v>
      </c>
      <c r="B26646" s="100" t="s">
        <v>20432</v>
      </c>
      <c r="C26646" s="100"/>
      <c r="D26646" s="124"/>
      <c r="E26646" s="157" t="e">
        <f>VLOOKUP(D26646,'SOAT LIQ'!$A$87:$C$3416,3,FALSE)</f>
        <v>#N/A</v>
      </c>
      <c r="F26646" t="s">
        <v>21632</v>
      </c>
    </row>
    <row r="26647" spans="1:6" x14ac:dyDescent="0.25">
      <c r="A26647" t="s">
        <v>4339</v>
      </c>
      <c r="B26647" s="100" t="s">
        <v>20433</v>
      </c>
      <c r="C26647" s="100"/>
      <c r="D26647" s="124"/>
      <c r="E26647" s="157" t="e">
        <f>VLOOKUP(D26647,'SOAT LIQ'!$A$87:$C$3416,3,FALSE)</f>
        <v>#N/A</v>
      </c>
      <c r="F26647" t="s">
        <v>21632</v>
      </c>
    </row>
    <row r="26648" spans="1:6" x14ac:dyDescent="0.25">
      <c r="A26648" t="s">
        <v>6023</v>
      </c>
      <c r="B26648" s="100" t="s">
        <v>20433</v>
      </c>
      <c r="C26648" s="100"/>
      <c r="D26648" s="124"/>
      <c r="E26648" s="157" t="e">
        <f>VLOOKUP(D26648,'SOAT LIQ'!$A$87:$C$3416,3,FALSE)</f>
        <v>#N/A</v>
      </c>
      <c r="F26648" t="s">
        <v>21632</v>
      </c>
    </row>
    <row r="26649" spans="1:6" x14ac:dyDescent="0.25">
      <c r="A26649" t="s">
        <v>5969</v>
      </c>
      <c r="B26649" s="100" t="s">
        <v>20434</v>
      </c>
      <c r="C26649" s="100"/>
      <c r="D26649" s="124"/>
      <c r="E26649" s="157" t="e">
        <f>VLOOKUP(D26649,'SOAT LIQ'!$A$87:$C$3416,3,FALSE)</f>
        <v>#N/A</v>
      </c>
      <c r="F26649" t="s">
        <v>21632</v>
      </c>
    </row>
    <row r="26650" spans="1:6" x14ac:dyDescent="0.25">
      <c r="A26650" t="s">
        <v>5936</v>
      </c>
      <c r="B26650" s="100" t="s">
        <v>20435</v>
      </c>
      <c r="C26650" s="100"/>
      <c r="D26650" s="124"/>
      <c r="E26650" s="157" t="e">
        <f>VLOOKUP(D26650,'SOAT LIQ'!$A$87:$C$3416,3,FALSE)</f>
        <v>#N/A</v>
      </c>
      <c r="F26650" t="s">
        <v>21632</v>
      </c>
    </row>
    <row r="26651" spans="1:6" x14ac:dyDescent="0.25">
      <c r="A26651" t="s">
        <v>5745</v>
      </c>
      <c r="B26651" s="100" t="s">
        <v>20435</v>
      </c>
      <c r="C26651" s="100"/>
      <c r="D26651" s="124"/>
      <c r="E26651" s="157" t="e">
        <f>VLOOKUP(D26651,'SOAT LIQ'!$A$87:$C$3416,3,FALSE)</f>
        <v>#N/A</v>
      </c>
      <c r="F26651" t="s">
        <v>21632</v>
      </c>
    </row>
    <row r="26652" spans="1:6" x14ac:dyDescent="0.25">
      <c r="A26652" t="s">
        <v>6498</v>
      </c>
      <c r="B26652" s="100" t="s">
        <v>20436</v>
      </c>
      <c r="C26652" s="100"/>
      <c r="D26652" s="124"/>
      <c r="E26652" s="157" t="e">
        <f>VLOOKUP(D26652,'SOAT LIQ'!$A$87:$C$3416,3,FALSE)</f>
        <v>#N/A</v>
      </c>
      <c r="F26652" t="s">
        <v>21635</v>
      </c>
    </row>
    <row r="26653" spans="1:6" x14ac:dyDescent="0.25">
      <c r="A26653" t="s">
        <v>6501</v>
      </c>
      <c r="B26653" s="100" t="s">
        <v>20436</v>
      </c>
      <c r="C26653" s="100"/>
      <c r="D26653" s="124"/>
      <c r="E26653" s="157" t="e">
        <f>VLOOKUP(D26653,'SOAT LIQ'!$A$87:$C$3416,3,FALSE)</f>
        <v>#N/A</v>
      </c>
      <c r="F26653" t="s">
        <v>21635</v>
      </c>
    </row>
    <row r="26654" spans="1:6" x14ac:dyDescent="0.25">
      <c r="A26654" t="s">
        <v>5969</v>
      </c>
      <c r="B26654" s="100" t="s">
        <v>20437</v>
      </c>
      <c r="C26654" s="100"/>
      <c r="D26654" s="124"/>
      <c r="E26654" s="157" t="e">
        <f>VLOOKUP(D26654,'SOAT LIQ'!$A$87:$C$3416,3,FALSE)</f>
        <v>#N/A</v>
      </c>
      <c r="F26654" t="s">
        <v>21632</v>
      </c>
    </row>
    <row r="26655" spans="1:6" x14ac:dyDescent="0.25">
      <c r="A26655" t="s">
        <v>5969</v>
      </c>
      <c r="B26655" s="100" t="s">
        <v>20438</v>
      </c>
      <c r="C26655" s="100"/>
      <c r="D26655" s="124"/>
      <c r="E26655" s="157" t="e">
        <f>VLOOKUP(D26655,'SOAT LIQ'!$A$87:$C$3416,3,FALSE)</f>
        <v>#N/A</v>
      </c>
      <c r="F26655" t="s">
        <v>21632</v>
      </c>
    </row>
    <row r="26656" spans="1:6" x14ac:dyDescent="0.25">
      <c r="A26656" t="s">
        <v>5969</v>
      </c>
      <c r="B26656" s="100" t="s">
        <v>20439</v>
      </c>
      <c r="C26656" s="100"/>
      <c r="D26656" s="124"/>
      <c r="E26656" s="157" t="e">
        <f>VLOOKUP(D26656,'SOAT LIQ'!$A$87:$C$3416,3,FALSE)</f>
        <v>#N/A</v>
      </c>
      <c r="F26656" t="s">
        <v>21632</v>
      </c>
    </row>
    <row r="26657" spans="1:6" x14ac:dyDescent="0.25">
      <c r="A26657" t="s">
        <v>5924</v>
      </c>
      <c r="B26657" s="100" t="s">
        <v>20440</v>
      </c>
      <c r="C26657" s="100"/>
      <c r="D26657" s="124"/>
      <c r="E26657" s="157" t="e">
        <f>VLOOKUP(D26657,'SOAT LIQ'!$A$87:$C$3416,3,FALSE)</f>
        <v>#N/A</v>
      </c>
      <c r="F26657" t="s">
        <v>21632</v>
      </c>
    </row>
    <row r="26658" spans="1:6" x14ac:dyDescent="0.25">
      <c r="A26658" t="s">
        <v>5773</v>
      </c>
      <c r="B26658" s="100" t="s">
        <v>20440</v>
      </c>
      <c r="C26658" s="100"/>
      <c r="D26658" s="124"/>
      <c r="E26658" s="157" t="e">
        <f>VLOOKUP(D26658,'SOAT LIQ'!$A$87:$C$3416,3,FALSE)</f>
        <v>#N/A</v>
      </c>
      <c r="F26658" t="s">
        <v>21632</v>
      </c>
    </row>
    <row r="26659" spans="1:6" x14ac:dyDescent="0.25">
      <c r="A26659" t="s">
        <v>5904</v>
      </c>
      <c r="B26659" s="100" t="s">
        <v>20440</v>
      </c>
      <c r="C26659" s="100"/>
      <c r="D26659" s="124"/>
      <c r="E26659" s="157" t="e">
        <f>VLOOKUP(D26659,'SOAT LIQ'!$A$87:$C$3416,3,FALSE)</f>
        <v>#N/A</v>
      </c>
      <c r="F26659" t="s">
        <v>21632</v>
      </c>
    </row>
    <row r="26660" spans="1:6" x14ac:dyDescent="0.25">
      <c r="A26660" t="s">
        <v>5925</v>
      </c>
      <c r="B26660" s="100" t="s">
        <v>20441</v>
      </c>
      <c r="C26660" s="100"/>
      <c r="D26660" s="124"/>
      <c r="E26660" s="157" t="e">
        <f>VLOOKUP(D26660,'SOAT LIQ'!$A$87:$C$3416,3,FALSE)</f>
        <v>#N/A</v>
      </c>
    </row>
    <row r="26661" spans="1:6" x14ac:dyDescent="0.25">
      <c r="A26661" t="s">
        <v>5523</v>
      </c>
      <c r="B26661" s="100" t="s">
        <v>20441</v>
      </c>
      <c r="C26661" s="100"/>
      <c r="D26661" s="124"/>
      <c r="E26661" s="157" t="e">
        <f>VLOOKUP(D26661,'SOAT LIQ'!$A$87:$C$3416,3,FALSE)</f>
        <v>#N/A</v>
      </c>
      <c r="F26661" t="s">
        <v>21632</v>
      </c>
    </row>
    <row r="26662" spans="1:6" x14ac:dyDescent="0.25">
      <c r="A26662" t="s">
        <v>5930</v>
      </c>
      <c r="B26662" s="100" t="s">
        <v>20441</v>
      </c>
      <c r="C26662" s="100"/>
      <c r="D26662" s="124"/>
      <c r="E26662" s="157" t="e">
        <f>VLOOKUP(D26662,'SOAT LIQ'!$A$87:$C$3416,3,FALSE)</f>
        <v>#N/A</v>
      </c>
    </row>
    <row r="26663" spans="1:6" x14ac:dyDescent="0.25">
      <c r="A26663" t="s">
        <v>5936</v>
      </c>
      <c r="B26663" s="100" t="s">
        <v>20442</v>
      </c>
      <c r="C26663" s="100"/>
      <c r="D26663" s="124"/>
      <c r="E26663" s="157" t="e">
        <f>VLOOKUP(D26663,'SOAT LIQ'!$A$87:$C$3416,3,FALSE)</f>
        <v>#N/A</v>
      </c>
      <c r="F26663" t="s">
        <v>21632</v>
      </c>
    </row>
    <row r="26664" spans="1:6" x14ac:dyDescent="0.25">
      <c r="A26664" t="s">
        <v>5969</v>
      </c>
      <c r="B26664" s="100" t="s">
        <v>20443</v>
      </c>
      <c r="C26664" s="100"/>
      <c r="D26664" s="124"/>
      <c r="E26664" s="157" t="e">
        <f>VLOOKUP(D26664,'SOAT LIQ'!$A$87:$C$3416,3,FALSE)</f>
        <v>#N/A</v>
      </c>
      <c r="F26664" t="s">
        <v>21632</v>
      </c>
    </row>
    <row r="26665" spans="1:6" x14ac:dyDescent="0.25">
      <c r="A26665" t="s">
        <v>5745</v>
      </c>
      <c r="B26665" s="100" t="s">
        <v>20444</v>
      </c>
      <c r="C26665" s="100"/>
      <c r="D26665" s="124"/>
      <c r="E26665" s="157" t="e">
        <f>VLOOKUP(D26665,'SOAT LIQ'!$A$87:$C$3416,3,FALSE)</f>
        <v>#N/A</v>
      </c>
      <c r="F26665" t="s">
        <v>21632</v>
      </c>
    </row>
    <row r="26666" spans="1:6" x14ac:dyDescent="0.25">
      <c r="A26666" t="s">
        <v>5750</v>
      </c>
      <c r="B26666" s="100" t="s">
        <v>20444</v>
      </c>
      <c r="C26666" s="100"/>
      <c r="D26666" s="124"/>
      <c r="E26666" s="157" t="e">
        <f>VLOOKUP(D26666,'SOAT LIQ'!$A$87:$C$3416,3,FALSE)</f>
        <v>#N/A</v>
      </c>
      <c r="F26666" t="s">
        <v>21632</v>
      </c>
    </row>
    <row r="26667" spans="1:6" x14ac:dyDescent="0.25">
      <c r="A26667" t="s">
        <v>5936</v>
      </c>
      <c r="B26667" s="100" t="s">
        <v>20444</v>
      </c>
      <c r="C26667" s="100"/>
      <c r="D26667" s="124"/>
      <c r="E26667" s="157" t="e">
        <f>VLOOKUP(D26667,'SOAT LIQ'!$A$87:$C$3416,3,FALSE)</f>
        <v>#N/A</v>
      </c>
      <c r="F26667" t="s">
        <v>21632</v>
      </c>
    </row>
    <row r="26668" spans="1:6" x14ac:dyDescent="0.25">
      <c r="A26668" t="s">
        <v>6113</v>
      </c>
      <c r="B26668" s="100" t="s">
        <v>20445</v>
      </c>
      <c r="C26668" s="100"/>
      <c r="D26668" s="124"/>
      <c r="E26668" s="157" t="e">
        <f>VLOOKUP(D26668,'SOAT LIQ'!$A$87:$C$3416,3,FALSE)</f>
        <v>#N/A</v>
      </c>
      <c r="F26668" t="s">
        <v>21632</v>
      </c>
    </row>
    <row r="26669" spans="1:6" x14ac:dyDescent="0.25">
      <c r="A26669" t="s">
        <v>5142</v>
      </c>
      <c r="B26669" s="100" t="s">
        <v>20446</v>
      </c>
      <c r="C26669" s="100"/>
      <c r="D26669" s="124"/>
      <c r="E26669" s="157" t="e">
        <f>VLOOKUP(D26669,'SOAT LIQ'!$A$87:$C$3416,3,FALSE)</f>
        <v>#N/A</v>
      </c>
      <c r="F26669" t="s">
        <v>21632</v>
      </c>
    </row>
    <row r="26670" spans="1:6" x14ac:dyDescent="0.25">
      <c r="A26670" t="s">
        <v>5523</v>
      </c>
      <c r="B26670" s="100" t="s">
        <v>20446</v>
      </c>
      <c r="C26670" s="100"/>
      <c r="D26670" s="124"/>
      <c r="E26670" s="157" t="e">
        <f>VLOOKUP(D26670,'SOAT LIQ'!$A$87:$C$3416,3,FALSE)</f>
        <v>#N/A</v>
      </c>
      <c r="F26670" t="s">
        <v>21632</v>
      </c>
    </row>
    <row r="26671" spans="1:6" x14ac:dyDescent="0.25">
      <c r="A26671" t="s">
        <v>5969</v>
      </c>
      <c r="B26671" s="100" t="s">
        <v>20447</v>
      </c>
      <c r="C26671" s="100"/>
      <c r="D26671" s="124"/>
      <c r="E26671" s="157" t="e">
        <f>VLOOKUP(D26671,'SOAT LIQ'!$A$87:$C$3416,3,FALSE)</f>
        <v>#N/A</v>
      </c>
      <c r="F26671" t="s">
        <v>21632</v>
      </c>
    </row>
    <row r="26672" spans="1:6" x14ac:dyDescent="0.25">
      <c r="A26672" t="s">
        <v>5745</v>
      </c>
      <c r="B26672" s="100" t="s">
        <v>20448</v>
      </c>
      <c r="C26672" s="100"/>
      <c r="D26672" s="124"/>
      <c r="E26672" s="157" t="e">
        <f>VLOOKUP(D26672,'SOAT LIQ'!$A$87:$C$3416,3,FALSE)</f>
        <v>#N/A</v>
      </c>
      <c r="F26672" t="s">
        <v>21632</v>
      </c>
    </row>
    <row r="26673" spans="1:6" x14ac:dyDescent="0.25">
      <c r="A26673" t="s">
        <v>5965</v>
      </c>
      <c r="B26673" s="100" t="s">
        <v>20449</v>
      </c>
      <c r="C26673" s="100"/>
      <c r="D26673" s="124"/>
      <c r="E26673" s="157" t="e">
        <f>VLOOKUP(D26673,'SOAT LIQ'!$A$87:$C$3416,3,FALSE)</f>
        <v>#N/A</v>
      </c>
      <c r="F26673" t="s">
        <v>21632</v>
      </c>
    </row>
    <row r="26674" spans="1:6" x14ac:dyDescent="0.25">
      <c r="A26674" t="s">
        <v>5969</v>
      </c>
      <c r="B26674" s="100" t="s">
        <v>20450</v>
      </c>
      <c r="C26674" s="100"/>
      <c r="D26674" s="124"/>
      <c r="E26674" s="157" t="e">
        <f>VLOOKUP(D26674,'SOAT LIQ'!$A$87:$C$3416,3,FALSE)</f>
        <v>#N/A</v>
      </c>
      <c r="F26674" t="s">
        <v>21632</v>
      </c>
    </row>
    <row r="26675" spans="1:6" x14ac:dyDescent="0.25">
      <c r="A26675" t="s">
        <v>5936</v>
      </c>
      <c r="B26675" s="100" t="s">
        <v>20451</v>
      </c>
      <c r="C26675" s="100"/>
      <c r="D26675" s="124"/>
      <c r="E26675" s="157" t="e">
        <f>VLOOKUP(D26675,'SOAT LIQ'!$A$87:$C$3416,3,FALSE)</f>
        <v>#N/A</v>
      </c>
      <c r="F26675" t="s">
        <v>21632</v>
      </c>
    </row>
    <row r="26676" spans="1:6" x14ac:dyDescent="0.25">
      <c r="A26676" t="s">
        <v>5796</v>
      </c>
      <c r="B26676" s="100" t="s">
        <v>20451</v>
      </c>
      <c r="C26676" s="100"/>
      <c r="D26676" s="124"/>
      <c r="E26676" s="157" t="e">
        <f>VLOOKUP(D26676,'SOAT LIQ'!$A$87:$C$3416,3,FALSE)</f>
        <v>#N/A</v>
      </c>
      <c r="F26676" t="s">
        <v>21632</v>
      </c>
    </row>
    <row r="26677" spans="1:6" x14ac:dyDescent="0.25">
      <c r="A26677" t="s">
        <v>5922</v>
      </c>
      <c r="B26677" s="100" t="s">
        <v>20452</v>
      </c>
      <c r="C26677" s="100"/>
      <c r="D26677" s="124"/>
      <c r="E26677" s="157" t="e">
        <f>VLOOKUP(D26677,'SOAT LIQ'!$A$87:$C$3416,3,FALSE)</f>
        <v>#N/A</v>
      </c>
      <c r="F26677" t="s">
        <v>21632</v>
      </c>
    </row>
    <row r="26678" spans="1:6" x14ac:dyDescent="0.25">
      <c r="A26678" t="s">
        <v>5965</v>
      </c>
      <c r="B26678" s="100" t="s">
        <v>20452</v>
      </c>
      <c r="C26678" s="100"/>
      <c r="D26678" s="124"/>
      <c r="E26678" s="157" t="e">
        <f>VLOOKUP(D26678,'SOAT LIQ'!$A$87:$C$3416,3,FALSE)</f>
        <v>#N/A</v>
      </c>
      <c r="F26678" t="s">
        <v>21632</v>
      </c>
    </row>
    <row r="26679" spans="1:6" x14ac:dyDescent="0.25">
      <c r="A26679" t="s">
        <v>5796</v>
      </c>
      <c r="B26679" s="100" t="s">
        <v>20452</v>
      </c>
      <c r="C26679" s="100"/>
      <c r="D26679" s="124"/>
      <c r="E26679" s="157" t="e">
        <f>VLOOKUP(D26679,'SOAT LIQ'!$A$87:$C$3416,3,FALSE)</f>
        <v>#N/A</v>
      </c>
      <c r="F26679" t="s">
        <v>21632</v>
      </c>
    </row>
    <row r="26680" spans="1:6" x14ac:dyDescent="0.25">
      <c r="A26680" t="s">
        <v>5924</v>
      </c>
      <c r="B26680" s="100" t="s">
        <v>20453</v>
      </c>
      <c r="C26680" s="100"/>
      <c r="D26680" s="124"/>
      <c r="E26680" s="157" t="e">
        <f>VLOOKUP(D26680,'SOAT LIQ'!$A$87:$C$3416,3,FALSE)</f>
        <v>#N/A</v>
      </c>
      <c r="F26680" t="s">
        <v>21632</v>
      </c>
    </row>
    <row r="26681" spans="1:6" x14ac:dyDescent="0.25">
      <c r="A26681" t="s">
        <v>5773</v>
      </c>
      <c r="B26681" s="100" t="s">
        <v>20453</v>
      </c>
      <c r="C26681" s="100"/>
      <c r="D26681" s="124"/>
      <c r="E26681" s="157" t="e">
        <f>VLOOKUP(D26681,'SOAT LIQ'!$A$87:$C$3416,3,FALSE)</f>
        <v>#N/A</v>
      </c>
      <c r="F26681" t="s">
        <v>21632</v>
      </c>
    </row>
    <row r="26682" spans="1:6" x14ac:dyDescent="0.25">
      <c r="A26682" t="s">
        <v>6023</v>
      </c>
      <c r="B26682" s="100" t="s">
        <v>20454</v>
      </c>
      <c r="C26682" s="100"/>
      <c r="D26682" s="124"/>
      <c r="E26682" s="157" t="e">
        <f>VLOOKUP(D26682,'SOAT LIQ'!$A$87:$C$3416,3,FALSE)</f>
        <v>#N/A</v>
      </c>
      <c r="F26682" t="s">
        <v>21632</v>
      </c>
    </row>
    <row r="26683" spans="1:6" x14ac:dyDescent="0.25">
      <c r="A26683" t="s">
        <v>4339</v>
      </c>
      <c r="B26683" s="100" t="s">
        <v>20454</v>
      </c>
      <c r="C26683" s="100"/>
      <c r="D26683" s="124"/>
      <c r="E26683" s="157" t="e">
        <f>VLOOKUP(D26683,'SOAT LIQ'!$A$87:$C$3416,3,FALSE)</f>
        <v>#N/A</v>
      </c>
      <c r="F26683" t="s">
        <v>21632</v>
      </c>
    </row>
    <row r="26684" spans="1:6" x14ac:dyDescent="0.25">
      <c r="A26684" t="s">
        <v>6787</v>
      </c>
      <c r="B26684" s="100" t="s">
        <v>20454</v>
      </c>
      <c r="C26684" s="100"/>
      <c r="D26684" s="124"/>
      <c r="E26684" s="157" t="e">
        <f>VLOOKUP(D26684,'SOAT LIQ'!$A$87:$C$3416,3,FALSE)</f>
        <v>#N/A</v>
      </c>
    </row>
    <row r="26685" spans="1:6" x14ac:dyDescent="0.25">
      <c r="A26685" t="s">
        <v>6787</v>
      </c>
      <c r="B26685" s="100" t="s">
        <v>20455</v>
      </c>
      <c r="C26685" s="100"/>
      <c r="D26685" s="124"/>
      <c r="E26685" s="157" t="e">
        <f>VLOOKUP(D26685,'SOAT LIQ'!$A$87:$C$3416,3,FALSE)</f>
        <v>#N/A</v>
      </c>
    </row>
    <row r="26686" spans="1:6" x14ac:dyDescent="0.25">
      <c r="A26686" t="s">
        <v>4339</v>
      </c>
      <c r="B26686" s="100" t="s">
        <v>20455</v>
      </c>
      <c r="C26686" s="100"/>
      <c r="D26686" s="124"/>
      <c r="E26686" s="157" t="e">
        <f>VLOOKUP(D26686,'SOAT LIQ'!$A$87:$C$3416,3,FALSE)</f>
        <v>#N/A</v>
      </c>
      <c r="F26686" t="s">
        <v>21632</v>
      </c>
    </row>
    <row r="26687" spans="1:6" x14ac:dyDescent="0.25">
      <c r="A26687" t="s">
        <v>5969</v>
      </c>
      <c r="B26687" s="100" t="s">
        <v>20456</v>
      </c>
      <c r="C26687" s="100"/>
      <c r="D26687" s="124"/>
      <c r="E26687" s="157" t="e">
        <f>VLOOKUP(D26687,'SOAT LIQ'!$A$87:$C$3416,3,FALSE)</f>
        <v>#N/A</v>
      </c>
      <c r="F26687" t="s">
        <v>21632</v>
      </c>
    </row>
    <row r="26688" spans="1:6" x14ac:dyDescent="0.25">
      <c r="A26688" t="s">
        <v>8459</v>
      </c>
      <c r="B26688" s="100" t="s">
        <v>20456</v>
      </c>
      <c r="C26688" s="100"/>
      <c r="D26688" s="124"/>
      <c r="E26688" s="157" t="e">
        <f>VLOOKUP(D26688,'SOAT LIQ'!$A$87:$C$3416,3,FALSE)</f>
        <v>#N/A</v>
      </c>
    </row>
    <row r="26689" spans="1:6" x14ac:dyDescent="0.25">
      <c r="A26689" t="s">
        <v>8461</v>
      </c>
      <c r="B26689" s="100" t="s">
        <v>20456</v>
      </c>
      <c r="C26689" s="100"/>
      <c r="D26689" s="124"/>
      <c r="E26689" s="157" t="e">
        <f>VLOOKUP(D26689,'SOAT LIQ'!$A$87:$C$3416,3,FALSE)</f>
        <v>#N/A</v>
      </c>
    </row>
    <row r="26690" spans="1:6" x14ac:dyDescent="0.25">
      <c r="A26690" t="s">
        <v>5922</v>
      </c>
      <c r="B26690" s="100" t="s">
        <v>20456</v>
      </c>
      <c r="C26690" s="100"/>
      <c r="D26690" s="124"/>
      <c r="E26690" s="157" t="e">
        <f>VLOOKUP(D26690,'SOAT LIQ'!$A$87:$C$3416,3,FALSE)</f>
        <v>#N/A</v>
      </c>
      <c r="F26690" t="s">
        <v>21632</v>
      </c>
    </row>
    <row r="26691" spans="1:6" x14ac:dyDescent="0.25">
      <c r="A26691" t="s">
        <v>5969</v>
      </c>
      <c r="B26691" s="100" t="s">
        <v>20457</v>
      </c>
      <c r="C26691" s="100"/>
      <c r="D26691" s="124"/>
      <c r="E26691" s="157" t="e">
        <f>VLOOKUP(D26691,'SOAT LIQ'!$A$87:$C$3416,3,FALSE)</f>
        <v>#N/A</v>
      </c>
      <c r="F26691" t="s">
        <v>21632</v>
      </c>
    </row>
    <row r="26692" spans="1:6" x14ac:dyDescent="0.25">
      <c r="A26692" t="s">
        <v>5969</v>
      </c>
      <c r="B26692" s="100" t="s">
        <v>20458</v>
      </c>
      <c r="C26692" s="100"/>
      <c r="D26692" s="124"/>
      <c r="E26692" s="157" t="e">
        <f>VLOOKUP(D26692,'SOAT LIQ'!$A$87:$C$3416,3,FALSE)</f>
        <v>#N/A</v>
      </c>
      <c r="F26692" t="s">
        <v>21632</v>
      </c>
    </row>
    <row r="26693" spans="1:6" x14ac:dyDescent="0.25">
      <c r="A26693" t="s">
        <v>5969</v>
      </c>
      <c r="B26693" s="100" t="s">
        <v>20459</v>
      </c>
      <c r="C26693" s="100"/>
      <c r="D26693" s="124"/>
      <c r="E26693" s="157" t="e">
        <f>VLOOKUP(D26693,'SOAT LIQ'!$A$87:$C$3416,3,FALSE)</f>
        <v>#N/A</v>
      </c>
      <c r="F26693" t="s">
        <v>21632</v>
      </c>
    </row>
    <row r="26694" spans="1:6" x14ac:dyDescent="0.25">
      <c r="A26694" t="s">
        <v>5969</v>
      </c>
      <c r="B26694" s="100" t="s">
        <v>20460</v>
      </c>
      <c r="C26694" s="100"/>
      <c r="D26694" s="124"/>
      <c r="E26694" s="157" t="e">
        <f>VLOOKUP(D26694,'SOAT LIQ'!$A$87:$C$3416,3,FALSE)</f>
        <v>#N/A</v>
      </c>
      <c r="F26694" t="s">
        <v>21632</v>
      </c>
    </row>
    <row r="26695" spans="1:6" x14ac:dyDescent="0.25">
      <c r="A26695" t="s">
        <v>7606</v>
      </c>
      <c r="B26695" s="100" t="s">
        <v>20461</v>
      </c>
      <c r="C26695" s="100"/>
      <c r="D26695" s="124"/>
      <c r="E26695" s="157" t="e">
        <f>VLOOKUP(D26695,'SOAT LIQ'!$A$87:$C$3416,3,FALSE)</f>
        <v>#N/A</v>
      </c>
    </row>
    <row r="26696" spans="1:6" x14ac:dyDescent="0.25">
      <c r="A26696" t="s">
        <v>5936</v>
      </c>
      <c r="B26696" s="100" t="s">
        <v>20461</v>
      </c>
      <c r="C26696" s="100"/>
      <c r="D26696" s="124"/>
      <c r="E26696" s="157" t="e">
        <f>VLOOKUP(D26696,'SOAT LIQ'!$A$87:$C$3416,3,FALSE)</f>
        <v>#N/A</v>
      </c>
      <c r="F26696" t="s">
        <v>21632</v>
      </c>
    </row>
    <row r="26697" spans="1:6" x14ac:dyDescent="0.25">
      <c r="A26697" t="s">
        <v>5936</v>
      </c>
      <c r="B26697" s="100" t="s">
        <v>20462</v>
      </c>
      <c r="C26697" s="100"/>
      <c r="D26697" s="124"/>
      <c r="E26697" s="157" t="e">
        <f>VLOOKUP(D26697,'SOAT LIQ'!$A$87:$C$3416,3,FALSE)</f>
        <v>#N/A</v>
      </c>
      <c r="F26697" t="s">
        <v>21632</v>
      </c>
    </row>
    <row r="26698" spans="1:6" x14ac:dyDescent="0.25">
      <c r="A26698" t="s">
        <v>5523</v>
      </c>
      <c r="B26698" s="100" t="s">
        <v>20463</v>
      </c>
      <c r="C26698" s="100"/>
      <c r="D26698" s="124"/>
      <c r="E26698" s="157" t="e">
        <f>VLOOKUP(D26698,'SOAT LIQ'!$A$87:$C$3416,3,FALSE)</f>
        <v>#N/A</v>
      </c>
      <c r="F26698" t="s">
        <v>21632</v>
      </c>
    </row>
    <row r="26699" spans="1:6" x14ac:dyDescent="0.25">
      <c r="A26699" t="s">
        <v>5142</v>
      </c>
      <c r="B26699" s="100" t="s">
        <v>20463</v>
      </c>
      <c r="C26699" s="100"/>
      <c r="D26699" s="124"/>
      <c r="E26699" s="157" t="e">
        <f>VLOOKUP(D26699,'SOAT LIQ'!$A$87:$C$3416,3,FALSE)</f>
        <v>#N/A</v>
      </c>
      <c r="F26699" t="s">
        <v>21632</v>
      </c>
    </row>
    <row r="26700" spans="1:6" x14ac:dyDescent="0.25">
      <c r="A26700" t="s">
        <v>5773</v>
      </c>
      <c r="B26700" s="100" t="s">
        <v>20464</v>
      </c>
      <c r="C26700" s="100"/>
      <c r="D26700" s="124"/>
      <c r="E26700" s="157" t="e">
        <f>VLOOKUP(D26700,'SOAT LIQ'!$A$87:$C$3416,3,FALSE)</f>
        <v>#N/A</v>
      </c>
      <c r="F26700" t="s">
        <v>21632</v>
      </c>
    </row>
    <row r="26701" spans="1:6" x14ac:dyDescent="0.25">
      <c r="A26701" t="s">
        <v>5904</v>
      </c>
      <c r="B26701" s="100" t="s">
        <v>20464</v>
      </c>
      <c r="C26701" s="100"/>
      <c r="D26701" s="124"/>
      <c r="E26701" s="157" t="e">
        <f>VLOOKUP(D26701,'SOAT LIQ'!$A$87:$C$3416,3,FALSE)</f>
        <v>#N/A</v>
      </c>
      <c r="F26701" t="s">
        <v>21632</v>
      </c>
    </row>
    <row r="26702" spans="1:6" x14ac:dyDescent="0.25">
      <c r="A26702" t="s">
        <v>5750</v>
      </c>
      <c r="B26702" s="100" t="s">
        <v>20465</v>
      </c>
      <c r="C26702" s="100"/>
      <c r="D26702" s="124"/>
      <c r="E26702" s="157" t="e">
        <f>VLOOKUP(D26702,'SOAT LIQ'!$A$87:$C$3416,3,FALSE)</f>
        <v>#N/A</v>
      </c>
      <c r="F26702" t="s">
        <v>21632</v>
      </c>
    </row>
    <row r="26703" spans="1:6" x14ac:dyDescent="0.25">
      <c r="A26703" t="s">
        <v>5969</v>
      </c>
      <c r="B26703" s="100" t="s">
        <v>20465</v>
      </c>
      <c r="C26703" s="100"/>
      <c r="D26703" s="124"/>
      <c r="E26703" s="157" t="e">
        <f>VLOOKUP(D26703,'SOAT LIQ'!$A$87:$C$3416,3,FALSE)</f>
        <v>#N/A</v>
      </c>
      <c r="F26703" t="s">
        <v>21632</v>
      </c>
    </row>
    <row r="26704" spans="1:6" x14ac:dyDescent="0.25">
      <c r="A26704" t="s">
        <v>4339</v>
      </c>
      <c r="B26704" s="100" t="s">
        <v>20466</v>
      </c>
      <c r="C26704" s="100"/>
      <c r="D26704" s="124"/>
      <c r="E26704" s="157" t="e">
        <f>VLOOKUP(D26704,'SOAT LIQ'!$A$87:$C$3416,3,FALSE)</f>
        <v>#N/A</v>
      </c>
      <c r="F26704" t="s">
        <v>21632</v>
      </c>
    </row>
    <row r="26705" spans="1:6" x14ac:dyDescent="0.25">
      <c r="A26705" t="s">
        <v>6023</v>
      </c>
      <c r="B26705" s="100" t="s">
        <v>20466</v>
      </c>
      <c r="C26705" s="100"/>
      <c r="D26705" s="124"/>
      <c r="E26705" s="157" t="e">
        <f>VLOOKUP(D26705,'SOAT LIQ'!$A$87:$C$3416,3,FALSE)</f>
        <v>#N/A</v>
      </c>
      <c r="F26705" t="s">
        <v>21632</v>
      </c>
    </row>
    <row r="26706" spans="1:6" x14ac:dyDescent="0.25">
      <c r="A26706" t="s">
        <v>5745</v>
      </c>
      <c r="B26706" s="100" t="s">
        <v>20467</v>
      </c>
      <c r="C26706" s="100"/>
      <c r="D26706" s="124"/>
      <c r="E26706" s="157" t="e">
        <f>VLOOKUP(D26706,'SOAT LIQ'!$A$87:$C$3416,3,FALSE)</f>
        <v>#N/A</v>
      </c>
      <c r="F26706" t="s">
        <v>21632</v>
      </c>
    </row>
    <row r="26707" spans="1:6" x14ac:dyDescent="0.25">
      <c r="A26707" t="s">
        <v>5809</v>
      </c>
      <c r="B26707" s="100" t="s">
        <v>20467</v>
      </c>
      <c r="C26707" s="100"/>
      <c r="D26707" s="124"/>
      <c r="E26707" s="157" t="e">
        <f>VLOOKUP(D26707,'SOAT LIQ'!$A$87:$C$3416,3,FALSE)</f>
        <v>#N/A</v>
      </c>
      <c r="F26707" t="s">
        <v>21632</v>
      </c>
    </row>
    <row r="26708" spans="1:6" x14ac:dyDescent="0.25">
      <c r="A26708" t="s">
        <v>5142</v>
      </c>
      <c r="B26708" s="100" t="s">
        <v>20467</v>
      </c>
      <c r="C26708" s="100"/>
      <c r="D26708" s="124"/>
      <c r="E26708" s="157" t="e">
        <f>VLOOKUP(D26708,'SOAT LIQ'!$A$87:$C$3416,3,FALSE)</f>
        <v>#N/A</v>
      </c>
      <c r="F26708" t="s">
        <v>21632</v>
      </c>
    </row>
    <row r="26709" spans="1:6" x14ac:dyDescent="0.25">
      <c r="A26709" t="s">
        <v>5969</v>
      </c>
      <c r="B26709" s="100" t="s">
        <v>20468</v>
      </c>
      <c r="C26709" s="100"/>
      <c r="D26709" s="124"/>
      <c r="E26709" s="157" t="e">
        <f>VLOOKUP(D26709,'SOAT LIQ'!$A$87:$C$3416,3,FALSE)</f>
        <v>#N/A</v>
      </c>
      <c r="F26709" t="s">
        <v>21632</v>
      </c>
    </row>
    <row r="26710" spans="1:6" x14ac:dyDescent="0.25">
      <c r="A26710" t="s">
        <v>5936</v>
      </c>
      <c r="B26710" s="100" t="s">
        <v>20469</v>
      </c>
      <c r="C26710" s="100"/>
      <c r="D26710" s="124"/>
      <c r="E26710" s="157" t="e">
        <f>VLOOKUP(D26710,'SOAT LIQ'!$A$87:$C$3416,3,FALSE)</f>
        <v>#N/A</v>
      </c>
      <c r="F26710" t="s">
        <v>21632</v>
      </c>
    </row>
    <row r="26711" spans="1:6" x14ac:dyDescent="0.25">
      <c r="A26711" t="s">
        <v>4339</v>
      </c>
      <c r="B26711" s="100" t="s">
        <v>20469</v>
      </c>
      <c r="C26711" s="100"/>
      <c r="D26711" s="124"/>
      <c r="E26711" s="157" t="e">
        <f>VLOOKUP(D26711,'SOAT LIQ'!$A$87:$C$3416,3,FALSE)</f>
        <v>#N/A</v>
      </c>
      <c r="F26711" t="s">
        <v>21632</v>
      </c>
    </row>
    <row r="26712" spans="1:6" x14ac:dyDescent="0.25">
      <c r="A26712" t="s">
        <v>4339</v>
      </c>
      <c r="B26712" s="100" t="s">
        <v>20470</v>
      </c>
      <c r="C26712" s="100"/>
      <c r="D26712" s="124"/>
      <c r="E26712" s="157" t="e">
        <f>VLOOKUP(D26712,'SOAT LIQ'!$A$87:$C$3416,3,FALSE)</f>
        <v>#N/A</v>
      </c>
      <c r="F26712" t="s">
        <v>21632</v>
      </c>
    </row>
    <row r="26713" spans="1:6" x14ac:dyDescent="0.25">
      <c r="A26713" t="s">
        <v>5750</v>
      </c>
      <c r="B26713" s="100" t="s">
        <v>20470</v>
      </c>
      <c r="C26713" s="100"/>
      <c r="D26713" s="124"/>
      <c r="E26713" s="157" t="e">
        <f>VLOOKUP(D26713,'SOAT LIQ'!$A$87:$C$3416,3,FALSE)</f>
        <v>#N/A</v>
      </c>
      <c r="F26713" t="s">
        <v>21632</v>
      </c>
    </row>
    <row r="26714" spans="1:6" x14ac:dyDescent="0.25">
      <c r="A26714" t="s">
        <v>6023</v>
      </c>
      <c r="B26714" s="100" t="s">
        <v>20470</v>
      </c>
      <c r="C26714" s="100"/>
      <c r="D26714" s="124"/>
      <c r="E26714" s="157" t="e">
        <f>VLOOKUP(D26714,'SOAT LIQ'!$A$87:$C$3416,3,FALSE)</f>
        <v>#N/A</v>
      </c>
      <c r="F26714" t="s">
        <v>21632</v>
      </c>
    </row>
    <row r="26715" spans="1:6" x14ac:dyDescent="0.25">
      <c r="A26715" t="s">
        <v>5969</v>
      </c>
      <c r="B26715" s="100" t="s">
        <v>20471</v>
      </c>
      <c r="C26715" s="100"/>
      <c r="D26715" s="124"/>
      <c r="E26715" s="157" t="e">
        <f>VLOOKUP(D26715,'SOAT LIQ'!$A$87:$C$3416,3,FALSE)</f>
        <v>#N/A</v>
      </c>
      <c r="F26715" t="s">
        <v>21632</v>
      </c>
    </row>
    <row r="26716" spans="1:6" x14ac:dyDescent="0.25">
      <c r="A26716" t="s">
        <v>6498</v>
      </c>
      <c r="B26716" s="100" t="s">
        <v>20472</v>
      </c>
      <c r="C26716" s="100"/>
      <c r="D26716" s="124"/>
      <c r="E26716" s="157" t="e">
        <f>VLOOKUP(D26716,'SOAT LIQ'!$A$87:$C$3416,3,FALSE)</f>
        <v>#N/A</v>
      </c>
      <c r="F26716" t="s">
        <v>21635</v>
      </c>
    </row>
    <row r="26717" spans="1:6" x14ac:dyDescent="0.25">
      <c r="A26717" t="s">
        <v>6501</v>
      </c>
      <c r="B26717" s="100" t="s">
        <v>20472</v>
      </c>
      <c r="C26717" s="100"/>
      <c r="D26717" s="124"/>
      <c r="E26717" s="157" t="e">
        <f>VLOOKUP(D26717,'SOAT LIQ'!$A$87:$C$3416,3,FALSE)</f>
        <v>#N/A</v>
      </c>
      <c r="F26717" t="s">
        <v>21635</v>
      </c>
    </row>
    <row r="26718" spans="1:6" x14ac:dyDescent="0.25">
      <c r="A26718" t="s">
        <v>8282</v>
      </c>
      <c r="B26718" s="100" t="s">
        <v>20473</v>
      </c>
      <c r="C26718" s="100"/>
      <c r="D26718" s="124"/>
      <c r="E26718" s="157" t="e">
        <f>VLOOKUP(D26718,'SOAT LIQ'!$A$87:$C$3416,3,FALSE)</f>
        <v>#N/A</v>
      </c>
    </row>
    <row r="26719" spans="1:6" x14ac:dyDescent="0.25">
      <c r="A26719" t="s">
        <v>13930</v>
      </c>
      <c r="B26719" s="100" t="s">
        <v>20473</v>
      </c>
      <c r="C26719" s="100"/>
      <c r="D26719" s="124"/>
      <c r="E26719" s="157" t="e">
        <f>VLOOKUP(D26719,'SOAT LIQ'!$A$87:$C$3416,3,FALSE)</f>
        <v>#N/A</v>
      </c>
    </row>
    <row r="26720" spans="1:6" x14ac:dyDescent="0.25">
      <c r="A26720" t="s">
        <v>5142</v>
      </c>
      <c r="B26720" s="100" t="s">
        <v>20474</v>
      </c>
      <c r="C26720" s="100"/>
      <c r="D26720" s="124"/>
      <c r="E26720" s="157" t="e">
        <f>VLOOKUP(D26720,'SOAT LIQ'!$A$87:$C$3416,3,FALSE)</f>
        <v>#N/A</v>
      </c>
      <c r="F26720" t="s">
        <v>21632</v>
      </c>
    </row>
    <row r="26721" spans="1:6" x14ac:dyDescent="0.25">
      <c r="A26721" t="s">
        <v>5704</v>
      </c>
      <c r="B26721" s="100" t="s">
        <v>20474</v>
      </c>
      <c r="C26721" s="100"/>
      <c r="D26721" s="124"/>
      <c r="E26721" s="157" t="e">
        <f>VLOOKUP(D26721,'SOAT LIQ'!$A$87:$C$3416,3,FALSE)</f>
        <v>#N/A</v>
      </c>
    </row>
    <row r="26722" spans="1:6" x14ac:dyDescent="0.25">
      <c r="A26722" t="s">
        <v>4546</v>
      </c>
      <c r="B26722" s="100" t="s">
        <v>20475</v>
      </c>
      <c r="C26722" s="100"/>
      <c r="D26722" s="124"/>
      <c r="E26722" s="157" t="e">
        <f>VLOOKUP(D26722,'SOAT LIQ'!$A$87:$C$3416,3,FALSE)</f>
        <v>#N/A</v>
      </c>
      <c r="F26722" t="s">
        <v>4546</v>
      </c>
    </row>
    <row r="26723" spans="1:6" x14ac:dyDescent="0.25">
      <c r="A26723" t="s">
        <v>4546</v>
      </c>
      <c r="B26723" s="100" t="s">
        <v>20476</v>
      </c>
      <c r="C26723" s="100"/>
      <c r="D26723" s="124"/>
      <c r="E26723" s="157" t="e">
        <f>VLOOKUP(D26723,'SOAT LIQ'!$A$87:$C$3416,3,FALSE)</f>
        <v>#N/A</v>
      </c>
      <c r="F26723" t="s">
        <v>4546</v>
      </c>
    </row>
    <row r="26724" spans="1:6" x14ac:dyDescent="0.25">
      <c r="A26724" t="s">
        <v>4546</v>
      </c>
      <c r="B26724" s="100" t="s">
        <v>20477</v>
      </c>
      <c r="C26724" s="100"/>
      <c r="D26724" s="124"/>
      <c r="E26724" s="157" t="e">
        <f>VLOOKUP(D26724,'SOAT LIQ'!$A$87:$C$3416,3,FALSE)</f>
        <v>#N/A</v>
      </c>
      <c r="F26724" t="s">
        <v>4546</v>
      </c>
    </row>
    <row r="26725" spans="1:6" x14ac:dyDescent="0.25">
      <c r="A26725" t="s">
        <v>5750</v>
      </c>
      <c r="B26725" s="100" t="s">
        <v>20478</v>
      </c>
      <c r="C26725" s="100"/>
      <c r="D26725" s="124"/>
      <c r="E26725" s="157" t="e">
        <f>VLOOKUP(D26725,'SOAT LIQ'!$A$87:$C$3416,3,FALSE)</f>
        <v>#N/A</v>
      </c>
      <c r="F26725" t="s">
        <v>21632</v>
      </c>
    </row>
    <row r="26726" spans="1:6" x14ac:dyDescent="0.25">
      <c r="A26726" t="s">
        <v>4339</v>
      </c>
      <c r="B26726" s="100" t="s">
        <v>20478</v>
      </c>
      <c r="C26726" s="100"/>
      <c r="D26726" s="124"/>
      <c r="E26726" s="157" t="e">
        <f>VLOOKUP(D26726,'SOAT LIQ'!$A$87:$C$3416,3,FALSE)</f>
        <v>#N/A</v>
      </c>
      <c r="F26726" t="s">
        <v>21632</v>
      </c>
    </row>
    <row r="26727" spans="1:6" x14ac:dyDescent="0.25">
      <c r="A26727" t="s">
        <v>4339</v>
      </c>
      <c r="B26727" s="100" t="s">
        <v>20479</v>
      </c>
      <c r="C26727" s="100"/>
      <c r="D26727" s="124"/>
      <c r="E26727" s="157" t="e">
        <f>VLOOKUP(D26727,'SOAT LIQ'!$A$87:$C$3416,3,FALSE)</f>
        <v>#N/A</v>
      </c>
      <c r="F26727" t="s">
        <v>21632</v>
      </c>
    </row>
    <row r="26728" spans="1:6" x14ac:dyDescent="0.25">
      <c r="A26728" t="s">
        <v>5745</v>
      </c>
      <c r="B26728" s="100" t="s">
        <v>20479</v>
      </c>
      <c r="C26728" s="100"/>
      <c r="D26728" s="124"/>
      <c r="E26728" s="157" t="e">
        <f>VLOOKUP(D26728,'SOAT LIQ'!$A$87:$C$3416,3,FALSE)</f>
        <v>#N/A</v>
      </c>
      <c r="F26728" t="s">
        <v>21632</v>
      </c>
    </row>
    <row r="26729" spans="1:6" x14ac:dyDescent="0.25">
      <c r="A26729" t="s">
        <v>5936</v>
      </c>
      <c r="B26729" s="100" t="s">
        <v>20479</v>
      </c>
      <c r="C26729" s="100"/>
      <c r="D26729" s="124"/>
      <c r="E26729" s="157" t="e">
        <f>VLOOKUP(D26729,'SOAT LIQ'!$A$87:$C$3416,3,FALSE)</f>
        <v>#N/A</v>
      </c>
      <c r="F26729" t="s">
        <v>21632</v>
      </c>
    </row>
    <row r="26730" spans="1:6" x14ac:dyDescent="0.25">
      <c r="A26730" t="s">
        <v>4339</v>
      </c>
      <c r="B26730" s="100" t="s">
        <v>20480</v>
      </c>
      <c r="C26730" s="100"/>
      <c r="D26730" s="124"/>
      <c r="E26730" s="157" t="e">
        <f>VLOOKUP(D26730,'SOAT LIQ'!$A$87:$C$3416,3,FALSE)</f>
        <v>#N/A</v>
      </c>
      <c r="F26730" t="s">
        <v>21632</v>
      </c>
    </row>
    <row r="26731" spans="1:6" x14ac:dyDescent="0.25">
      <c r="A26731" t="s">
        <v>5750</v>
      </c>
      <c r="B26731" s="100" t="s">
        <v>20480</v>
      </c>
      <c r="C26731" s="100"/>
      <c r="D26731" s="124"/>
      <c r="E26731" s="157" t="e">
        <f>VLOOKUP(D26731,'SOAT LIQ'!$A$87:$C$3416,3,FALSE)</f>
        <v>#N/A</v>
      </c>
      <c r="F26731" t="s">
        <v>21632</v>
      </c>
    </row>
    <row r="26732" spans="1:6" x14ac:dyDescent="0.25">
      <c r="A26732" t="s">
        <v>6023</v>
      </c>
      <c r="B26732" s="100" t="s">
        <v>20480</v>
      </c>
      <c r="C26732" s="100"/>
      <c r="D26732" s="124"/>
      <c r="E26732" s="157" t="e">
        <f>VLOOKUP(D26732,'SOAT LIQ'!$A$87:$C$3416,3,FALSE)</f>
        <v>#N/A</v>
      </c>
      <c r="F26732" t="s">
        <v>21632</v>
      </c>
    </row>
    <row r="26733" spans="1:6" x14ac:dyDescent="0.25">
      <c r="A26733" t="s">
        <v>4339</v>
      </c>
      <c r="B26733" s="100" t="s">
        <v>20481</v>
      </c>
      <c r="C26733" s="100"/>
      <c r="D26733" s="124"/>
      <c r="E26733" s="157" t="e">
        <f>VLOOKUP(D26733,'SOAT LIQ'!$A$87:$C$3416,3,FALSE)</f>
        <v>#N/A</v>
      </c>
      <c r="F26733" t="s">
        <v>21632</v>
      </c>
    </row>
    <row r="26734" spans="1:6" x14ac:dyDescent="0.25">
      <c r="A26734" t="s">
        <v>4339</v>
      </c>
      <c r="B26734" s="100" t="s">
        <v>20482</v>
      </c>
      <c r="C26734" s="100"/>
      <c r="D26734" s="124"/>
      <c r="E26734" s="157" t="e">
        <f>VLOOKUP(D26734,'SOAT LIQ'!$A$87:$C$3416,3,FALSE)</f>
        <v>#N/A</v>
      </c>
      <c r="F26734" t="s">
        <v>21632</v>
      </c>
    </row>
    <row r="26735" spans="1:6" x14ac:dyDescent="0.25">
      <c r="A26735" t="s">
        <v>6023</v>
      </c>
      <c r="B26735" s="100" t="s">
        <v>20482</v>
      </c>
      <c r="C26735" s="100"/>
      <c r="D26735" s="124"/>
      <c r="E26735" s="157" t="e">
        <f>VLOOKUP(D26735,'SOAT LIQ'!$A$87:$C$3416,3,FALSE)</f>
        <v>#N/A</v>
      </c>
      <c r="F26735" t="s">
        <v>21632</v>
      </c>
    </row>
    <row r="26736" spans="1:6" x14ac:dyDescent="0.25">
      <c r="A26736" t="s">
        <v>4339</v>
      </c>
      <c r="B26736" s="100" t="s">
        <v>20483</v>
      </c>
      <c r="C26736" s="100"/>
      <c r="D26736" s="124"/>
      <c r="E26736" s="157" t="e">
        <f>VLOOKUP(D26736,'SOAT LIQ'!$A$87:$C$3416,3,FALSE)</f>
        <v>#N/A</v>
      </c>
      <c r="F26736" t="s">
        <v>21632</v>
      </c>
    </row>
    <row r="26737" spans="1:6" x14ac:dyDescent="0.25">
      <c r="A26737" t="s">
        <v>4339</v>
      </c>
      <c r="B26737" s="100" t="s">
        <v>20484</v>
      </c>
      <c r="C26737" s="100"/>
      <c r="D26737" s="124"/>
      <c r="E26737" s="157" t="e">
        <f>VLOOKUP(D26737,'SOAT LIQ'!$A$87:$C$3416,3,FALSE)</f>
        <v>#N/A</v>
      </c>
      <c r="F26737" t="s">
        <v>21632</v>
      </c>
    </row>
    <row r="26738" spans="1:6" x14ac:dyDescent="0.25">
      <c r="A26738" t="s">
        <v>5750</v>
      </c>
      <c r="B26738" s="100" t="s">
        <v>20484</v>
      </c>
      <c r="C26738" s="100"/>
      <c r="D26738" s="124"/>
      <c r="E26738" s="157" t="e">
        <f>VLOOKUP(D26738,'SOAT LIQ'!$A$87:$C$3416,3,FALSE)</f>
        <v>#N/A</v>
      </c>
      <c r="F26738" t="s">
        <v>21632</v>
      </c>
    </row>
    <row r="26739" spans="1:6" x14ac:dyDescent="0.25">
      <c r="A26739" t="s">
        <v>6023</v>
      </c>
      <c r="B26739" s="100" t="s">
        <v>20484</v>
      </c>
      <c r="C26739" s="100"/>
      <c r="D26739" s="124"/>
      <c r="E26739" s="157" t="e">
        <f>VLOOKUP(D26739,'SOAT LIQ'!$A$87:$C$3416,3,FALSE)</f>
        <v>#N/A</v>
      </c>
      <c r="F26739" t="s">
        <v>21632</v>
      </c>
    </row>
    <row r="26740" spans="1:6" x14ac:dyDescent="0.25">
      <c r="A26740" t="s">
        <v>5936</v>
      </c>
      <c r="B26740" s="100" t="s">
        <v>20485</v>
      </c>
      <c r="C26740" s="100"/>
      <c r="D26740" s="124"/>
      <c r="E26740" s="157" t="e">
        <f>VLOOKUP(D26740,'SOAT LIQ'!$A$87:$C$3416,3,FALSE)</f>
        <v>#N/A</v>
      </c>
      <c r="F26740" t="s">
        <v>21632</v>
      </c>
    </row>
    <row r="26741" spans="1:6" x14ac:dyDescent="0.25">
      <c r="A26741" t="s">
        <v>5748</v>
      </c>
      <c r="B26741" s="100" t="s">
        <v>20486</v>
      </c>
      <c r="C26741" s="100"/>
      <c r="D26741" s="124"/>
      <c r="E26741" s="157" t="e">
        <f>VLOOKUP(D26741,'SOAT LIQ'!$A$87:$C$3416,3,FALSE)</f>
        <v>#N/A</v>
      </c>
      <c r="F26741" t="s">
        <v>21632</v>
      </c>
    </row>
    <row r="26742" spans="1:6" x14ac:dyDescent="0.25">
      <c r="A26742" t="s">
        <v>5745</v>
      </c>
      <c r="B26742" s="100" t="s">
        <v>20486</v>
      </c>
      <c r="C26742" s="100"/>
      <c r="D26742" s="124"/>
      <c r="E26742" s="157" t="e">
        <f>VLOOKUP(D26742,'SOAT LIQ'!$A$87:$C$3416,3,FALSE)</f>
        <v>#N/A</v>
      </c>
      <c r="F26742" t="s">
        <v>21632</v>
      </c>
    </row>
    <row r="26743" spans="1:6" x14ac:dyDescent="0.25">
      <c r="A26743" t="s">
        <v>6023</v>
      </c>
      <c r="B26743" s="100" t="s">
        <v>20487</v>
      </c>
      <c r="C26743" s="100"/>
      <c r="D26743" s="124"/>
      <c r="E26743" s="157" t="e">
        <f>VLOOKUP(D26743,'SOAT LIQ'!$A$87:$C$3416,3,FALSE)</f>
        <v>#N/A</v>
      </c>
      <c r="F26743" t="s">
        <v>21632</v>
      </c>
    </row>
    <row r="26744" spans="1:6" x14ac:dyDescent="0.25">
      <c r="A26744" t="s">
        <v>4339</v>
      </c>
      <c r="B26744" s="100" t="s">
        <v>20487</v>
      </c>
      <c r="C26744" s="100"/>
      <c r="D26744" s="124"/>
      <c r="E26744" s="157" t="e">
        <f>VLOOKUP(D26744,'SOAT LIQ'!$A$87:$C$3416,3,FALSE)</f>
        <v>#N/A</v>
      </c>
      <c r="F26744" t="s">
        <v>21632</v>
      </c>
    </row>
    <row r="26745" spans="1:6" x14ac:dyDescent="0.25">
      <c r="A26745" t="s">
        <v>4339</v>
      </c>
      <c r="B26745" s="100" t="s">
        <v>20488</v>
      </c>
      <c r="C26745" s="100"/>
      <c r="D26745" s="124"/>
      <c r="E26745" s="157" t="e">
        <f>VLOOKUP(D26745,'SOAT LIQ'!$A$87:$C$3416,3,FALSE)</f>
        <v>#N/A</v>
      </c>
      <c r="F26745" t="s">
        <v>21632</v>
      </c>
    </row>
    <row r="26746" spans="1:6" x14ac:dyDescent="0.25">
      <c r="A26746" t="s">
        <v>5750</v>
      </c>
      <c r="B26746" s="100" t="s">
        <v>20488</v>
      </c>
      <c r="C26746" s="100"/>
      <c r="D26746" s="124"/>
      <c r="E26746" s="157" t="e">
        <f>VLOOKUP(D26746,'SOAT LIQ'!$A$87:$C$3416,3,FALSE)</f>
        <v>#N/A</v>
      </c>
      <c r="F26746" t="s">
        <v>21632</v>
      </c>
    </row>
    <row r="26747" spans="1:6" x14ac:dyDescent="0.25">
      <c r="A26747" t="s">
        <v>6023</v>
      </c>
      <c r="B26747" s="100" t="s">
        <v>20488</v>
      </c>
      <c r="C26747" s="100"/>
      <c r="D26747" s="124"/>
      <c r="E26747" s="157" t="e">
        <f>VLOOKUP(D26747,'SOAT LIQ'!$A$87:$C$3416,3,FALSE)</f>
        <v>#N/A</v>
      </c>
      <c r="F26747" t="s">
        <v>21632</v>
      </c>
    </row>
    <row r="26748" spans="1:6" x14ac:dyDescent="0.25">
      <c r="A26748" t="s">
        <v>5936</v>
      </c>
      <c r="B26748" s="100" t="s">
        <v>20488</v>
      </c>
      <c r="C26748" s="100"/>
      <c r="D26748" s="124"/>
      <c r="E26748" s="157" t="e">
        <f>VLOOKUP(D26748,'SOAT LIQ'!$A$87:$C$3416,3,FALSE)</f>
        <v>#N/A</v>
      </c>
      <c r="F26748" t="s">
        <v>21632</v>
      </c>
    </row>
    <row r="26749" spans="1:6" x14ac:dyDescent="0.25">
      <c r="A26749" t="s">
        <v>4339</v>
      </c>
      <c r="B26749" s="100" t="s">
        <v>20489</v>
      </c>
      <c r="C26749" s="100"/>
      <c r="D26749" s="124"/>
      <c r="E26749" s="157" t="e">
        <f>VLOOKUP(D26749,'SOAT LIQ'!$A$87:$C$3416,3,FALSE)</f>
        <v>#N/A</v>
      </c>
      <c r="F26749" t="s">
        <v>21632</v>
      </c>
    </row>
    <row r="26750" spans="1:6" x14ac:dyDescent="0.25">
      <c r="A26750" t="s">
        <v>4339</v>
      </c>
      <c r="B26750" s="100" t="s">
        <v>20490</v>
      </c>
      <c r="C26750" s="100"/>
      <c r="D26750" s="124"/>
      <c r="E26750" s="157" t="e">
        <f>VLOOKUP(D26750,'SOAT LIQ'!$A$87:$C$3416,3,FALSE)</f>
        <v>#N/A</v>
      </c>
      <c r="F26750" t="s">
        <v>21632</v>
      </c>
    </row>
    <row r="26751" spans="1:6" x14ac:dyDescent="0.25">
      <c r="A26751" t="s">
        <v>6023</v>
      </c>
      <c r="B26751" s="100" t="s">
        <v>20490</v>
      </c>
      <c r="C26751" s="100"/>
      <c r="D26751" s="124"/>
      <c r="E26751" s="157" t="e">
        <f>VLOOKUP(D26751,'SOAT LIQ'!$A$87:$C$3416,3,FALSE)</f>
        <v>#N/A</v>
      </c>
      <c r="F26751" t="s">
        <v>21632</v>
      </c>
    </row>
    <row r="26752" spans="1:6" x14ac:dyDescent="0.25">
      <c r="A26752" t="s">
        <v>5796</v>
      </c>
      <c r="B26752" s="100" t="s">
        <v>20491</v>
      </c>
      <c r="C26752" s="100"/>
      <c r="D26752" s="124"/>
      <c r="E26752" s="157" t="e">
        <f>VLOOKUP(D26752,'SOAT LIQ'!$A$87:$C$3416,3,FALSE)</f>
        <v>#N/A</v>
      </c>
      <c r="F26752" t="s">
        <v>21632</v>
      </c>
    </row>
    <row r="26753" spans="1:6" x14ac:dyDescent="0.25">
      <c r="A26753" t="s">
        <v>5508</v>
      </c>
      <c r="B26753" s="100" t="s">
        <v>20491</v>
      </c>
      <c r="C26753" s="100"/>
      <c r="D26753" s="124"/>
      <c r="E26753" s="157" t="e">
        <f>VLOOKUP(D26753,'SOAT LIQ'!$A$87:$C$3416,3,FALSE)</f>
        <v>#N/A</v>
      </c>
      <c r="F26753" t="s">
        <v>21632</v>
      </c>
    </row>
    <row r="26754" spans="1:6" x14ac:dyDescent="0.25">
      <c r="A26754" t="s">
        <v>6787</v>
      </c>
      <c r="B26754" s="100" t="s">
        <v>20492</v>
      </c>
      <c r="C26754" s="100"/>
      <c r="D26754" s="124"/>
      <c r="E26754" s="157" t="e">
        <f>VLOOKUP(D26754,'SOAT LIQ'!$A$87:$C$3416,3,FALSE)</f>
        <v>#N/A</v>
      </c>
      <c r="F26754" t="s">
        <v>21632</v>
      </c>
    </row>
    <row r="26755" spans="1:6" x14ac:dyDescent="0.25">
      <c r="A26755" t="s">
        <v>4339</v>
      </c>
      <c r="B26755" s="100" t="s">
        <v>20492</v>
      </c>
      <c r="C26755" s="100"/>
      <c r="D26755" s="124"/>
      <c r="E26755" s="157" t="e">
        <f>VLOOKUP(D26755,'SOAT LIQ'!$A$87:$C$3416,3,FALSE)</f>
        <v>#N/A</v>
      </c>
      <c r="F26755" t="s">
        <v>21632</v>
      </c>
    </row>
    <row r="26756" spans="1:6" x14ac:dyDescent="0.25">
      <c r="A26756" t="s">
        <v>5142</v>
      </c>
      <c r="B26756" s="100" t="s">
        <v>20493</v>
      </c>
      <c r="C26756" s="100"/>
      <c r="D26756" s="124"/>
      <c r="E26756" s="157" t="e">
        <f>VLOOKUP(D26756,'SOAT LIQ'!$A$87:$C$3416,3,FALSE)</f>
        <v>#N/A</v>
      </c>
      <c r="F26756" t="s">
        <v>21632</v>
      </c>
    </row>
    <row r="26757" spans="1:6" x14ac:dyDescent="0.25">
      <c r="A26757" t="s">
        <v>5969</v>
      </c>
      <c r="B26757" s="100" t="s">
        <v>20494</v>
      </c>
      <c r="C26757" s="100"/>
      <c r="D26757" s="124"/>
      <c r="E26757" s="157" t="e">
        <f>VLOOKUP(D26757,'SOAT LIQ'!$A$87:$C$3416,3,FALSE)</f>
        <v>#N/A</v>
      </c>
      <c r="F26757" t="s">
        <v>21632</v>
      </c>
    </row>
    <row r="26758" spans="1:6" x14ac:dyDescent="0.25">
      <c r="A26758" t="s">
        <v>8461</v>
      </c>
      <c r="B26758" s="100" t="s">
        <v>20495</v>
      </c>
      <c r="C26758" s="100"/>
      <c r="D26758" s="124"/>
      <c r="E26758" s="157" t="e">
        <f>VLOOKUP(D26758,'SOAT LIQ'!$A$87:$C$3416,3,FALSE)</f>
        <v>#N/A</v>
      </c>
      <c r="F26758" t="s">
        <v>21632</v>
      </c>
    </row>
    <row r="26759" spans="1:6" x14ac:dyDescent="0.25">
      <c r="A26759" t="s">
        <v>5969</v>
      </c>
      <c r="B26759" s="100" t="s">
        <v>20495</v>
      </c>
      <c r="C26759" s="100"/>
      <c r="D26759" s="124"/>
      <c r="E26759" s="157" t="e">
        <f>VLOOKUP(D26759,'SOAT LIQ'!$A$87:$C$3416,3,FALSE)</f>
        <v>#N/A</v>
      </c>
      <c r="F26759" t="s">
        <v>21632</v>
      </c>
    </row>
    <row r="26760" spans="1:6" x14ac:dyDescent="0.25">
      <c r="A26760" t="s">
        <v>5936</v>
      </c>
      <c r="B26760" s="100" t="s">
        <v>20496</v>
      </c>
      <c r="C26760" s="100"/>
      <c r="D26760" s="124"/>
      <c r="E26760" s="157" t="e">
        <f>VLOOKUP(D26760,'SOAT LIQ'!$A$87:$C$3416,3,FALSE)</f>
        <v>#N/A</v>
      </c>
      <c r="F26760" t="s">
        <v>21632</v>
      </c>
    </row>
    <row r="26761" spans="1:6" x14ac:dyDescent="0.25">
      <c r="A26761" t="s">
        <v>5748</v>
      </c>
      <c r="B26761" s="100" t="s">
        <v>20497</v>
      </c>
      <c r="C26761" s="100"/>
      <c r="D26761" s="124"/>
      <c r="E26761" s="157" t="e">
        <f>VLOOKUP(D26761,'SOAT LIQ'!$A$87:$C$3416,3,FALSE)</f>
        <v>#N/A</v>
      </c>
      <c r="F26761" t="s">
        <v>21632</v>
      </c>
    </row>
    <row r="26762" spans="1:6" x14ac:dyDescent="0.25">
      <c r="A26762" t="s">
        <v>5508</v>
      </c>
      <c r="B26762" s="100" t="s">
        <v>20497</v>
      </c>
      <c r="C26762" s="100"/>
      <c r="D26762" s="124"/>
      <c r="E26762" s="157" t="e">
        <f>VLOOKUP(D26762,'SOAT LIQ'!$A$87:$C$3416,3,FALSE)</f>
        <v>#N/A</v>
      </c>
      <c r="F26762" t="s">
        <v>21632</v>
      </c>
    </row>
    <row r="26763" spans="1:6" x14ac:dyDescent="0.25">
      <c r="A26763" t="s">
        <v>5796</v>
      </c>
      <c r="B26763" s="100" t="s">
        <v>20497</v>
      </c>
      <c r="C26763" s="100"/>
      <c r="D26763" s="124"/>
      <c r="E26763" s="157" t="e">
        <f>VLOOKUP(D26763,'SOAT LIQ'!$A$87:$C$3416,3,FALSE)</f>
        <v>#N/A</v>
      </c>
      <c r="F26763" t="s">
        <v>21632</v>
      </c>
    </row>
    <row r="26764" spans="1:6" x14ac:dyDescent="0.25">
      <c r="A26764" t="s">
        <v>5142</v>
      </c>
      <c r="B26764" s="100" t="s">
        <v>20498</v>
      </c>
      <c r="C26764" s="100"/>
      <c r="D26764" s="124"/>
      <c r="E26764" s="157" t="e">
        <f>VLOOKUP(D26764,'SOAT LIQ'!$A$87:$C$3416,3,FALSE)</f>
        <v>#N/A</v>
      </c>
      <c r="F26764" t="s">
        <v>21632</v>
      </c>
    </row>
    <row r="26765" spans="1:6" x14ac:dyDescent="0.25">
      <c r="A26765" t="s">
        <v>5523</v>
      </c>
      <c r="B26765" s="100" t="s">
        <v>20499</v>
      </c>
      <c r="C26765" s="100"/>
      <c r="D26765" s="124"/>
      <c r="E26765" s="157" t="e">
        <f>VLOOKUP(D26765,'SOAT LIQ'!$A$87:$C$3416,3,FALSE)</f>
        <v>#N/A</v>
      </c>
      <c r="F26765" t="s">
        <v>21632</v>
      </c>
    </row>
    <row r="26766" spans="1:6" x14ac:dyDescent="0.25">
      <c r="A26766" t="s">
        <v>5922</v>
      </c>
      <c r="B26766" s="100" t="s">
        <v>20499</v>
      </c>
      <c r="C26766" s="100"/>
      <c r="D26766" s="124"/>
      <c r="E26766" s="157" t="e">
        <f>VLOOKUP(D26766,'SOAT LIQ'!$A$87:$C$3416,3,FALSE)</f>
        <v>#N/A</v>
      </c>
      <c r="F26766" t="s">
        <v>21632</v>
      </c>
    </row>
    <row r="26767" spans="1:6" x14ac:dyDescent="0.25">
      <c r="A26767" t="s">
        <v>5773</v>
      </c>
      <c r="B26767" s="100" t="s">
        <v>20499</v>
      </c>
      <c r="C26767" s="100"/>
      <c r="D26767" s="124"/>
      <c r="E26767" s="157" t="e">
        <f>VLOOKUP(D26767,'SOAT LIQ'!$A$87:$C$3416,3,FALSE)</f>
        <v>#N/A</v>
      </c>
      <c r="F26767" t="s">
        <v>21632</v>
      </c>
    </row>
    <row r="26768" spans="1:6" x14ac:dyDescent="0.25">
      <c r="A26768" t="s">
        <v>5782</v>
      </c>
      <c r="B26768" s="100" t="s">
        <v>20499</v>
      </c>
      <c r="C26768" s="100"/>
      <c r="D26768" s="124"/>
      <c r="E26768" s="157" t="e">
        <f>VLOOKUP(D26768,'SOAT LIQ'!$A$87:$C$3416,3,FALSE)</f>
        <v>#N/A</v>
      </c>
      <c r="F26768" t="s">
        <v>21632</v>
      </c>
    </row>
    <row r="26769" spans="1:6" x14ac:dyDescent="0.25">
      <c r="A26769" t="s">
        <v>5924</v>
      </c>
      <c r="B26769" s="100" t="s">
        <v>20499</v>
      </c>
      <c r="C26769" s="100"/>
      <c r="D26769" s="124"/>
      <c r="E26769" s="157" t="e">
        <f>VLOOKUP(D26769,'SOAT LIQ'!$A$87:$C$3416,3,FALSE)</f>
        <v>#N/A</v>
      </c>
      <c r="F26769" t="s">
        <v>21632</v>
      </c>
    </row>
    <row r="26770" spans="1:6" x14ac:dyDescent="0.25">
      <c r="A26770" t="s">
        <v>5745</v>
      </c>
      <c r="B26770" s="100" t="s">
        <v>20500</v>
      </c>
      <c r="C26770" s="100"/>
      <c r="D26770" s="124"/>
      <c r="E26770" s="157" t="e">
        <f>VLOOKUP(D26770,'SOAT LIQ'!$A$87:$C$3416,3,FALSE)</f>
        <v>#N/A</v>
      </c>
      <c r="F26770" t="s">
        <v>21632</v>
      </c>
    </row>
    <row r="26771" spans="1:6" x14ac:dyDescent="0.25">
      <c r="A26771" t="s">
        <v>5924</v>
      </c>
      <c r="B26771" s="100" t="s">
        <v>20500</v>
      </c>
      <c r="C26771" s="100"/>
      <c r="D26771" s="124"/>
      <c r="E26771" s="157" t="e">
        <f>VLOOKUP(D26771,'SOAT LIQ'!$A$87:$C$3416,3,FALSE)</f>
        <v>#N/A</v>
      </c>
      <c r="F26771" t="s">
        <v>21632</v>
      </c>
    </row>
    <row r="26772" spans="1:6" x14ac:dyDescent="0.25">
      <c r="A26772" t="s">
        <v>5922</v>
      </c>
      <c r="B26772" s="100" t="s">
        <v>20500</v>
      </c>
      <c r="C26772" s="100"/>
      <c r="D26772" s="124"/>
      <c r="E26772" s="157" t="e">
        <f>VLOOKUP(D26772,'SOAT LIQ'!$A$87:$C$3416,3,FALSE)</f>
        <v>#N/A</v>
      </c>
      <c r="F26772" t="s">
        <v>21632</v>
      </c>
    </row>
    <row r="26773" spans="1:6" x14ac:dyDescent="0.25">
      <c r="A26773" t="s">
        <v>5922</v>
      </c>
      <c r="B26773" s="100" t="s">
        <v>20501</v>
      </c>
      <c r="C26773" s="100"/>
      <c r="D26773" s="124"/>
      <c r="E26773" s="157" t="e">
        <f>VLOOKUP(D26773,'SOAT LIQ'!$A$87:$C$3416,3,FALSE)</f>
        <v>#N/A</v>
      </c>
      <c r="F26773" t="s">
        <v>21632</v>
      </c>
    </row>
    <row r="26774" spans="1:6" x14ac:dyDescent="0.25">
      <c r="A26774" t="s">
        <v>5936</v>
      </c>
      <c r="B26774" s="100" t="s">
        <v>20501</v>
      </c>
      <c r="C26774" s="100"/>
      <c r="D26774" s="124"/>
      <c r="E26774" s="157" t="e">
        <f>VLOOKUP(D26774,'SOAT LIQ'!$A$87:$C$3416,3,FALSE)</f>
        <v>#N/A</v>
      </c>
      <c r="F26774" t="s">
        <v>21632</v>
      </c>
    </row>
    <row r="26775" spans="1:6" x14ac:dyDescent="0.25">
      <c r="A26775" t="s">
        <v>5923</v>
      </c>
      <c r="B26775" s="100" t="s">
        <v>20501</v>
      </c>
      <c r="C26775" s="100"/>
      <c r="D26775" s="124"/>
      <c r="E26775" s="157" t="e">
        <f>VLOOKUP(D26775,'SOAT LIQ'!$A$87:$C$3416,3,FALSE)</f>
        <v>#N/A</v>
      </c>
      <c r="F26775" t="s">
        <v>21632</v>
      </c>
    </row>
    <row r="26776" spans="1:6" x14ac:dyDescent="0.25">
      <c r="A26776" t="s">
        <v>4339</v>
      </c>
      <c r="B26776" s="100" t="s">
        <v>20502</v>
      </c>
      <c r="C26776" s="100"/>
      <c r="D26776" s="124"/>
      <c r="E26776" s="157" t="e">
        <f>VLOOKUP(D26776,'SOAT LIQ'!$A$87:$C$3416,3,FALSE)</f>
        <v>#N/A</v>
      </c>
      <c r="F26776" t="s">
        <v>21632</v>
      </c>
    </row>
    <row r="26777" spans="1:6" x14ac:dyDescent="0.25">
      <c r="A26777" t="s">
        <v>6023</v>
      </c>
      <c r="B26777" s="100" t="s">
        <v>20502</v>
      </c>
      <c r="C26777" s="100"/>
      <c r="D26777" s="124"/>
      <c r="E26777" s="157" t="e">
        <f>VLOOKUP(D26777,'SOAT LIQ'!$A$87:$C$3416,3,FALSE)</f>
        <v>#N/A</v>
      </c>
      <c r="F26777" t="s">
        <v>21632</v>
      </c>
    </row>
    <row r="26778" spans="1:6" x14ac:dyDescent="0.25">
      <c r="A26778" t="s">
        <v>4339</v>
      </c>
      <c r="B26778" s="100" t="s">
        <v>20503</v>
      </c>
      <c r="C26778" s="100"/>
      <c r="D26778" s="124"/>
      <c r="E26778" s="157" t="e">
        <f>VLOOKUP(D26778,'SOAT LIQ'!$A$87:$C$3416,3,FALSE)</f>
        <v>#N/A</v>
      </c>
      <c r="F26778" t="s">
        <v>21632</v>
      </c>
    </row>
    <row r="26779" spans="1:6" x14ac:dyDescent="0.25">
      <c r="A26779" t="s">
        <v>6023</v>
      </c>
      <c r="B26779" s="100" t="s">
        <v>20503</v>
      </c>
      <c r="C26779" s="100"/>
      <c r="D26779" s="124"/>
      <c r="E26779" s="157" t="e">
        <f>VLOOKUP(D26779,'SOAT LIQ'!$A$87:$C$3416,3,FALSE)</f>
        <v>#N/A</v>
      </c>
      <c r="F26779" t="s">
        <v>21632</v>
      </c>
    </row>
    <row r="26780" spans="1:6" x14ac:dyDescent="0.25">
      <c r="A26780" t="s">
        <v>4339</v>
      </c>
      <c r="B26780" s="100" t="s">
        <v>20504</v>
      </c>
      <c r="C26780" s="100"/>
      <c r="D26780" s="124"/>
      <c r="E26780" s="157" t="e">
        <f>VLOOKUP(D26780,'SOAT LIQ'!$A$87:$C$3416,3,FALSE)</f>
        <v>#N/A</v>
      </c>
      <c r="F26780" t="s">
        <v>21632</v>
      </c>
    </row>
    <row r="26781" spans="1:6" x14ac:dyDescent="0.25">
      <c r="A26781" t="s">
        <v>6023</v>
      </c>
      <c r="B26781" s="100" t="s">
        <v>20504</v>
      </c>
      <c r="C26781" s="100"/>
      <c r="D26781" s="124"/>
      <c r="E26781" s="157" t="e">
        <f>VLOOKUP(D26781,'SOAT LIQ'!$A$87:$C$3416,3,FALSE)</f>
        <v>#N/A</v>
      </c>
      <c r="F26781" t="s">
        <v>21632</v>
      </c>
    </row>
    <row r="26782" spans="1:6" x14ac:dyDescent="0.25">
      <c r="A26782" t="s">
        <v>5750</v>
      </c>
      <c r="B26782" s="100" t="s">
        <v>20505</v>
      </c>
      <c r="C26782" s="100"/>
      <c r="D26782" s="124"/>
      <c r="E26782" s="157" t="e">
        <f>VLOOKUP(D26782,'SOAT LIQ'!$A$87:$C$3416,3,FALSE)</f>
        <v>#N/A</v>
      </c>
      <c r="F26782" t="s">
        <v>21632</v>
      </c>
    </row>
    <row r="26783" spans="1:6" x14ac:dyDescent="0.25">
      <c r="A26783" t="s">
        <v>5969</v>
      </c>
      <c r="B26783" s="100" t="s">
        <v>20505</v>
      </c>
      <c r="C26783" s="100"/>
      <c r="D26783" s="124"/>
      <c r="E26783" s="157" t="e">
        <f>VLOOKUP(D26783,'SOAT LIQ'!$A$87:$C$3416,3,FALSE)</f>
        <v>#N/A</v>
      </c>
      <c r="F26783" t="s">
        <v>21632</v>
      </c>
    </row>
    <row r="26784" spans="1:6" x14ac:dyDescent="0.25">
      <c r="A26784" t="s">
        <v>7342</v>
      </c>
      <c r="B26784" s="100" t="s">
        <v>20506</v>
      </c>
      <c r="C26784" s="100"/>
      <c r="D26784" s="124"/>
      <c r="E26784" s="157" t="e">
        <f>VLOOKUP(D26784,'SOAT LIQ'!$A$87:$C$3416,3,FALSE)</f>
        <v>#N/A</v>
      </c>
      <c r="F26784" t="s">
        <v>21632</v>
      </c>
    </row>
    <row r="26785" spans="1:6" x14ac:dyDescent="0.25">
      <c r="A26785" t="s">
        <v>5936</v>
      </c>
      <c r="B26785" s="100" t="s">
        <v>20506</v>
      </c>
      <c r="C26785" s="100"/>
      <c r="D26785" s="124"/>
      <c r="E26785" s="157" t="e">
        <f>VLOOKUP(D26785,'SOAT LIQ'!$A$87:$C$3416,3,FALSE)</f>
        <v>#N/A</v>
      </c>
      <c r="F26785" t="s">
        <v>21632</v>
      </c>
    </row>
    <row r="26786" spans="1:6" x14ac:dyDescent="0.25">
      <c r="A26786" t="s">
        <v>4339</v>
      </c>
      <c r="B26786" s="100" t="s">
        <v>20506</v>
      </c>
      <c r="C26786" s="100"/>
      <c r="D26786" s="124"/>
      <c r="E26786" s="157" t="e">
        <f>VLOOKUP(D26786,'SOAT LIQ'!$A$87:$C$3416,3,FALSE)</f>
        <v>#N/A</v>
      </c>
      <c r="F26786" t="s">
        <v>21632</v>
      </c>
    </row>
    <row r="26787" spans="1:6" x14ac:dyDescent="0.25">
      <c r="A26787" t="s">
        <v>5750</v>
      </c>
      <c r="B26787" s="100" t="s">
        <v>20507</v>
      </c>
      <c r="C26787" s="100"/>
      <c r="D26787" s="124"/>
      <c r="E26787" s="157" t="e">
        <f>VLOOKUP(D26787,'SOAT LIQ'!$A$87:$C$3416,3,FALSE)</f>
        <v>#N/A</v>
      </c>
      <c r="F26787" t="s">
        <v>21632</v>
      </c>
    </row>
    <row r="26788" spans="1:6" x14ac:dyDescent="0.25">
      <c r="A26788" t="s">
        <v>5969</v>
      </c>
      <c r="B26788" s="100" t="s">
        <v>20507</v>
      </c>
      <c r="C26788" s="100"/>
      <c r="D26788" s="124"/>
      <c r="E26788" s="157" t="e">
        <f>VLOOKUP(D26788,'SOAT LIQ'!$A$87:$C$3416,3,FALSE)</f>
        <v>#N/A</v>
      </c>
      <c r="F26788" t="s">
        <v>21632</v>
      </c>
    </row>
    <row r="26789" spans="1:6" x14ac:dyDescent="0.25">
      <c r="A26789" t="s">
        <v>5936</v>
      </c>
      <c r="B26789" s="100" t="s">
        <v>20508</v>
      </c>
      <c r="C26789" s="100"/>
      <c r="D26789" s="124"/>
      <c r="E26789" s="157" t="e">
        <f>VLOOKUP(D26789,'SOAT LIQ'!$A$87:$C$3416,3,FALSE)</f>
        <v>#N/A</v>
      </c>
      <c r="F26789" t="s">
        <v>21632</v>
      </c>
    </row>
    <row r="26790" spans="1:6" x14ac:dyDescent="0.25">
      <c r="A26790" t="s">
        <v>4339</v>
      </c>
      <c r="B26790" s="100" t="s">
        <v>20509</v>
      </c>
      <c r="C26790" s="100"/>
      <c r="D26790" s="124"/>
      <c r="E26790" s="157" t="e">
        <f>VLOOKUP(D26790,'SOAT LIQ'!$A$87:$C$3416,3,FALSE)</f>
        <v>#N/A</v>
      </c>
      <c r="F26790" t="s">
        <v>21632</v>
      </c>
    </row>
    <row r="26791" spans="1:6" x14ac:dyDescent="0.25">
      <c r="A26791" t="s">
        <v>5750</v>
      </c>
      <c r="B26791" s="100" t="s">
        <v>20509</v>
      </c>
      <c r="C26791" s="100"/>
      <c r="D26791" s="124"/>
      <c r="E26791" s="157" t="e">
        <f>VLOOKUP(D26791,'SOAT LIQ'!$A$87:$C$3416,3,FALSE)</f>
        <v>#N/A</v>
      </c>
      <c r="F26791" t="s">
        <v>21632</v>
      </c>
    </row>
    <row r="26792" spans="1:6" x14ac:dyDescent="0.25">
      <c r="A26792" t="s">
        <v>6023</v>
      </c>
      <c r="B26792" s="100" t="s">
        <v>20509</v>
      </c>
      <c r="C26792" s="100"/>
      <c r="D26792" s="124"/>
      <c r="E26792" s="157" t="e">
        <f>VLOOKUP(D26792,'SOAT LIQ'!$A$87:$C$3416,3,FALSE)</f>
        <v>#N/A</v>
      </c>
      <c r="F26792" t="s">
        <v>21632</v>
      </c>
    </row>
    <row r="26793" spans="1:6" x14ac:dyDescent="0.25">
      <c r="A26793" t="s">
        <v>6023</v>
      </c>
      <c r="B26793" s="100" t="s">
        <v>20510</v>
      </c>
      <c r="C26793" s="100"/>
      <c r="D26793" s="124"/>
      <c r="E26793" s="157" t="e">
        <f>VLOOKUP(D26793,'SOAT LIQ'!$A$87:$C$3416,3,FALSE)</f>
        <v>#N/A</v>
      </c>
      <c r="F26793" t="s">
        <v>21632</v>
      </c>
    </row>
    <row r="26794" spans="1:6" x14ac:dyDescent="0.25">
      <c r="A26794" t="s">
        <v>8462</v>
      </c>
      <c r="B26794" s="100" t="s">
        <v>20510</v>
      </c>
      <c r="C26794" s="100"/>
      <c r="D26794" s="124"/>
      <c r="E26794" s="157" t="e">
        <f>VLOOKUP(D26794,'SOAT LIQ'!$A$87:$C$3416,3,FALSE)</f>
        <v>#N/A</v>
      </c>
      <c r="F26794" t="s">
        <v>21632</v>
      </c>
    </row>
    <row r="26795" spans="1:6" x14ac:dyDescent="0.25">
      <c r="A26795" t="s">
        <v>8463</v>
      </c>
      <c r="B26795" s="100" t="s">
        <v>20510</v>
      </c>
      <c r="C26795" s="100"/>
      <c r="D26795" s="124"/>
      <c r="E26795" s="157" t="e">
        <f>VLOOKUP(D26795,'SOAT LIQ'!$A$87:$C$3416,3,FALSE)</f>
        <v>#N/A</v>
      </c>
      <c r="F26795" t="s">
        <v>21632</v>
      </c>
    </row>
    <row r="26796" spans="1:6" x14ac:dyDescent="0.25">
      <c r="A26796" t="s">
        <v>4339</v>
      </c>
      <c r="B26796" s="100" t="s">
        <v>20511</v>
      </c>
      <c r="C26796" s="100"/>
      <c r="D26796" s="124"/>
      <c r="E26796" s="157" t="e">
        <f>VLOOKUP(D26796,'SOAT LIQ'!$A$87:$C$3416,3,FALSE)</f>
        <v>#N/A</v>
      </c>
      <c r="F26796" t="s">
        <v>21632</v>
      </c>
    </row>
    <row r="26797" spans="1:6" x14ac:dyDescent="0.25">
      <c r="A26797" t="s">
        <v>5922</v>
      </c>
      <c r="B26797" s="100" t="s">
        <v>20511</v>
      </c>
      <c r="C26797" s="100"/>
      <c r="D26797" s="124"/>
      <c r="E26797" s="157" t="e">
        <f>VLOOKUP(D26797,'SOAT LIQ'!$A$87:$C$3416,3,FALSE)</f>
        <v>#N/A</v>
      </c>
      <c r="F26797" t="s">
        <v>21632</v>
      </c>
    </row>
    <row r="26798" spans="1:6" x14ac:dyDescent="0.25">
      <c r="A26798" t="s">
        <v>5923</v>
      </c>
      <c r="B26798" s="100" t="s">
        <v>20511</v>
      </c>
      <c r="C26798" s="100"/>
      <c r="D26798" s="124"/>
      <c r="E26798" s="157" t="e">
        <f>VLOOKUP(D26798,'SOAT LIQ'!$A$87:$C$3416,3,FALSE)</f>
        <v>#N/A</v>
      </c>
      <c r="F26798" t="s">
        <v>21632</v>
      </c>
    </row>
    <row r="26799" spans="1:6" x14ac:dyDescent="0.25">
      <c r="A26799" t="s">
        <v>6023</v>
      </c>
      <c r="B26799" s="100" t="s">
        <v>20511</v>
      </c>
      <c r="C26799" s="100"/>
      <c r="D26799" s="124"/>
      <c r="E26799" s="157" t="e">
        <f>VLOOKUP(D26799,'SOAT LIQ'!$A$87:$C$3416,3,FALSE)</f>
        <v>#N/A</v>
      </c>
      <c r="F26799" t="s">
        <v>21632</v>
      </c>
    </row>
    <row r="26800" spans="1:6" x14ac:dyDescent="0.25">
      <c r="A26800" t="s">
        <v>5936</v>
      </c>
      <c r="B26800" s="100" t="s">
        <v>20511</v>
      </c>
      <c r="C26800" s="100"/>
      <c r="D26800" s="124"/>
      <c r="E26800" s="157" t="e">
        <f>VLOOKUP(D26800,'SOAT LIQ'!$A$87:$C$3416,3,FALSE)</f>
        <v>#N/A</v>
      </c>
      <c r="F26800" t="s">
        <v>21632</v>
      </c>
    </row>
    <row r="26801" spans="1:6" x14ac:dyDescent="0.25">
      <c r="A26801" t="s">
        <v>5936</v>
      </c>
      <c r="B26801" s="100" t="s">
        <v>20512</v>
      </c>
      <c r="C26801" s="100"/>
      <c r="D26801" s="124"/>
      <c r="E26801" s="157" t="e">
        <f>VLOOKUP(D26801,'SOAT LIQ'!$A$87:$C$3416,3,FALSE)</f>
        <v>#N/A</v>
      </c>
      <c r="F26801" t="s">
        <v>21632</v>
      </c>
    </row>
    <row r="26802" spans="1:6" x14ac:dyDescent="0.25">
      <c r="A26802" t="s">
        <v>5750</v>
      </c>
      <c r="B26802" s="100" t="s">
        <v>20513</v>
      </c>
      <c r="C26802" s="100"/>
      <c r="D26802" s="124"/>
      <c r="E26802" s="157" t="e">
        <f>VLOOKUP(D26802,'SOAT LIQ'!$A$87:$C$3416,3,FALSE)</f>
        <v>#N/A</v>
      </c>
      <c r="F26802" t="s">
        <v>21632</v>
      </c>
    </row>
    <row r="26803" spans="1:6" x14ac:dyDescent="0.25">
      <c r="A26803" t="s">
        <v>5969</v>
      </c>
      <c r="B26803" s="100" t="s">
        <v>20513</v>
      </c>
      <c r="C26803" s="100"/>
      <c r="D26803" s="124"/>
      <c r="E26803" s="157" t="e">
        <f>VLOOKUP(D26803,'SOAT LIQ'!$A$87:$C$3416,3,FALSE)</f>
        <v>#N/A</v>
      </c>
      <c r="F26803" t="s">
        <v>21632</v>
      </c>
    </row>
    <row r="26804" spans="1:6" x14ac:dyDescent="0.25">
      <c r="A26804" t="s">
        <v>6023</v>
      </c>
      <c r="B26804" s="100" t="s">
        <v>20514</v>
      </c>
      <c r="C26804" s="100"/>
      <c r="D26804" s="124"/>
      <c r="E26804" s="157" t="e">
        <f>VLOOKUP(D26804,'SOAT LIQ'!$A$87:$C$3416,3,FALSE)</f>
        <v>#N/A</v>
      </c>
      <c r="F26804" t="s">
        <v>21632</v>
      </c>
    </row>
    <row r="26805" spans="1:6" x14ac:dyDescent="0.25">
      <c r="A26805" t="s">
        <v>4339</v>
      </c>
      <c r="B26805" s="100" t="s">
        <v>20514</v>
      </c>
      <c r="C26805" s="100"/>
      <c r="D26805" s="124"/>
      <c r="E26805" s="157" t="e">
        <f>VLOOKUP(D26805,'SOAT LIQ'!$A$87:$C$3416,3,FALSE)</f>
        <v>#N/A</v>
      </c>
      <c r="F26805" t="s">
        <v>21632</v>
      </c>
    </row>
    <row r="26806" spans="1:6" x14ac:dyDescent="0.25">
      <c r="A26806" t="s">
        <v>5142</v>
      </c>
      <c r="B26806" s="100" t="s">
        <v>20515</v>
      </c>
      <c r="C26806" s="100"/>
      <c r="D26806" s="124"/>
      <c r="E26806" s="157" t="e">
        <f>VLOOKUP(D26806,'SOAT LIQ'!$A$87:$C$3416,3,FALSE)</f>
        <v>#N/A</v>
      </c>
      <c r="F26806" t="s">
        <v>21632</v>
      </c>
    </row>
    <row r="26807" spans="1:6" x14ac:dyDescent="0.25">
      <c r="A26807" t="s">
        <v>5965</v>
      </c>
      <c r="B26807" s="100" t="s">
        <v>20516</v>
      </c>
      <c r="C26807" s="100"/>
      <c r="D26807" s="124"/>
      <c r="E26807" s="157" t="e">
        <f>VLOOKUP(D26807,'SOAT LIQ'!$A$87:$C$3416,3,FALSE)</f>
        <v>#N/A</v>
      </c>
      <c r="F26807" t="s">
        <v>21632</v>
      </c>
    </row>
    <row r="26808" spans="1:6" x14ac:dyDescent="0.25">
      <c r="A26808" t="s">
        <v>5965</v>
      </c>
      <c r="B26808" s="100" t="s">
        <v>20517</v>
      </c>
      <c r="C26808" s="100"/>
      <c r="D26808" s="124"/>
      <c r="E26808" s="157" t="e">
        <f>VLOOKUP(D26808,'SOAT LIQ'!$A$87:$C$3416,3,FALSE)</f>
        <v>#N/A</v>
      </c>
      <c r="F26808" t="s">
        <v>21632</v>
      </c>
    </row>
    <row r="26809" spans="1:6" x14ac:dyDescent="0.25">
      <c r="A26809" t="s">
        <v>5965</v>
      </c>
      <c r="B26809" s="100" t="s">
        <v>20518</v>
      </c>
      <c r="C26809" s="100"/>
      <c r="D26809" s="124"/>
      <c r="E26809" s="157" t="e">
        <f>VLOOKUP(D26809,'SOAT LIQ'!$A$87:$C$3416,3,FALSE)</f>
        <v>#N/A</v>
      </c>
      <c r="F26809" t="s">
        <v>21632</v>
      </c>
    </row>
    <row r="26810" spans="1:6" x14ac:dyDescent="0.25">
      <c r="A26810" t="s">
        <v>5965</v>
      </c>
      <c r="B26810" s="100" t="s">
        <v>20519</v>
      </c>
      <c r="C26810" s="100"/>
      <c r="D26810" s="124"/>
      <c r="E26810" s="157" t="e">
        <f>VLOOKUP(D26810,'SOAT LIQ'!$A$87:$C$3416,3,FALSE)</f>
        <v>#N/A</v>
      </c>
      <c r="F26810" t="s">
        <v>21632</v>
      </c>
    </row>
    <row r="26811" spans="1:6" x14ac:dyDescent="0.25">
      <c r="A26811" t="s">
        <v>5142</v>
      </c>
      <c r="B26811" s="100" t="s">
        <v>20520</v>
      </c>
      <c r="C26811" s="100"/>
      <c r="D26811" s="124"/>
      <c r="E26811" s="157" t="e">
        <f>VLOOKUP(D26811,'SOAT LIQ'!$A$87:$C$3416,3,FALSE)</f>
        <v>#N/A</v>
      </c>
      <c r="F26811" t="s">
        <v>21632</v>
      </c>
    </row>
    <row r="26812" spans="1:6" x14ac:dyDescent="0.25">
      <c r="A26812" t="s">
        <v>5745</v>
      </c>
      <c r="B26812" s="100" t="s">
        <v>20521</v>
      </c>
      <c r="C26812" s="100"/>
      <c r="D26812" s="124"/>
      <c r="E26812" s="157" t="e">
        <f>VLOOKUP(D26812,'SOAT LIQ'!$A$87:$C$3416,3,FALSE)</f>
        <v>#N/A</v>
      </c>
      <c r="F26812" t="s">
        <v>21632</v>
      </c>
    </row>
    <row r="26813" spans="1:6" x14ac:dyDescent="0.25">
      <c r="A26813" t="s">
        <v>5809</v>
      </c>
      <c r="B26813" s="100" t="s">
        <v>20521</v>
      </c>
      <c r="C26813" s="100"/>
      <c r="D26813" s="124"/>
      <c r="E26813" s="157" t="e">
        <f>VLOOKUP(D26813,'SOAT LIQ'!$A$87:$C$3416,3,FALSE)</f>
        <v>#N/A</v>
      </c>
      <c r="F26813" t="s">
        <v>21632</v>
      </c>
    </row>
    <row r="26814" spans="1:6" x14ac:dyDescent="0.25">
      <c r="A26814" t="s">
        <v>5748</v>
      </c>
      <c r="B26814" s="100" t="s">
        <v>20521</v>
      </c>
      <c r="C26814" s="100"/>
      <c r="D26814" s="124"/>
      <c r="E26814" s="157" t="e">
        <f>VLOOKUP(D26814,'SOAT LIQ'!$A$87:$C$3416,3,FALSE)</f>
        <v>#N/A</v>
      </c>
      <c r="F26814" t="s">
        <v>21632</v>
      </c>
    </row>
    <row r="26815" spans="1:6" x14ac:dyDescent="0.25">
      <c r="A26815" t="s">
        <v>7033</v>
      </c>
      <c r="B26815" s="100" t="s">
        <v>20521</v>
      </c>
      <c r="C26815" s="100"/>
      <c r="D26815" s="124"/>
      <c r="E26815" s="157" t="e">
        <f>VLOOKUP(D26815,'SOAT LIQ'!$A$87:$C$3416,3,FALSE)</f>
        <v>#N/A</v>
      </c>
    </row>
    <row r="26816" spans="1:6" x14ac:dyDescent="0.25">
      <c r="A26816" t="s">
        <v>6787</v>
      </c>
      <c r="B26816" s="100" t="s">
        <v>20522</v>
      </c>
      <c r="C26816" s="100"/>
      <c r="D26816" s="124"/>
      <c r="E26816" s="157" t="e">
        <f>VLOOKUP(D26816,'SOAT LIQ'!$A$87:$C$3416,3,FALSE)</f>
        <v>#N/A</v>
      </c>
    </row>
    <row r="26817" spans="1:6" x14ac:dyDescent="0.25">
      <c r="A26817" t="s">
        <v>6023</v>
      </c>
      <c r="B26817" s="100" t="s">
        <v>20522</v>
      </c>
      <c r="C26817" s="100"/>
      <c r="D26817" s="124"/>
      <c r="E26817" s="157" t="e">
        <f>VLOOKUP(D26817,'SOAT LIQ'!$A$87:$C$3416,3,FALSE)</f>
        <v>#N/A</v>
      </c>
      <c r="F26817" t="s">
        <v>21632</v>
      </c>
    </row>
    <row r="26818" spans="1:6" x14ac:dyDescent="0.25">
      <c r="A26818" t="s">
        <v>5936</v>
      </c>
      <c r="B26818" s="100" t="s">
        <v>20523</v>
      </c>
      <c r="C26818" s="100"/>
      <c r="D26818" s="124"/>
      <c r="E26818" s="157" t="e">
        <f>VLOOKUP(D26818,'SOAT LIQ'!$A$87:$C$3416,3,FALSE)</f>
        <v>#N/A</v>
      </c>
      <c r="F26818" t="s">
        <v>21632</v>
      </c>
    </row>
    <row r="26819" spans="1:6" x14ac:dyDescent="0.25">
      <c r="A26819" t="s">
        <v>4339</v>
      </c>
      <c r="B26819" s="100" t="s">
        <v>20524</v>
      </c>
      <c r="C26819" s="100"/>
      <c r="D26819" s="124"/>
      <c r="E26819" s="157" t="e">
        <f>VLOOKUP(D26819,'SOAT LIQ'!$A$87:$C$3416,3,FALSE)</f>
        <v>#N/A</v>
      </c>
      <c r="F26819" t="s">
        <v>21632</v>
      </c>
    </row>
    <row r="26820" spans="1:6" x14ac:dyDescent="0.25">
      <c r="A26820" t="s">
        <v>5969</v>
      </c>
      <c r="B26820" s="100" t="s">
        <v>20524</v>
      </c>
      <c r="C26820" s="100"/>
      <c r="D26820" s="124"/>
      <c r="E26820" s="157" t="e">
        <f>VLOOKUP(D26820,'SOAT LIQ'!$A$87:$C$3416,3,FALSE)</f>
        <v>#N/A</v>
      </c>
      <c r="F26820" t="s">
        <v>21632</v>
      </c>
    </row>
    <row r="26821" spans="1:6" x14ac:dyDescent="0.25">
      <c r="A26821" t="s">
        <v>5750</v>
      </c>
      <c r="B26821" s="100" t="s">
        <v>20524</v>
      </c>
      <c r="C26821" s="100"/>
      <c r="D26821" s="124"/>
      <c r="E26821" s="157" t="e">
        <f>VLOOKUP(D26821,'SOAT LIQ'!$A$87:$C$3416,3,FALSE)</f>
        <v>#N/A</v>
      </c>
      <c r="F26821" t="s">
        <v>21632</v>
      </c>
    </row>
    <row r="26822" spans="1:6" x14ac:dyDescent="0.25">
      <c r="A26822" t="s">
        <v>4339</v>
      </c>
      <c r="B26822" s="100" t="s">
        <v>20525</v>
      </c>
      <c r="C26822" s="100"/>
      <c r="D26822" s="124"/>
      <c r="E26822" s="157" t="e">
        <f>VLOOKUP(D26822,'SOAT LIQ'!$A$87:$C$3416,3,FALSE)</f>
        <v>#N/A</v>
      </c>
      <c r="F26822" t="s">
        <v>21632</v>
      </c>
    </row>
    <row r="26823" spans="1:6" x14ac:dyDescent="0.25">
      <c r="A26823" t="s">
        <v>5936</v>
      </c>
      <c r="B26823" s="100" t="s">
        <v>20525</v>
      </c>
      <c r="C26823" s="100"/>
      <c r="D26823" s="124"/>
      <c r="E26823" s="157" t="e">
        <f>VLOOKUP(D26823,'SOAT LIQ'!$A$87:$C$3416,3,FALSE)</f>
        <v>#N/A</v>
      </c>
      <c r="F26823" t="s">
        <v>21632</v>
      </c>
    </row>
    <row r="26824" spans="1:6" x14ac:dyDescent="0.25">
      <c r="A26824" t="s">
        <v>5750</v>
      </c>
      <c r="B26824" s="100" t="s">
        <v>20526</v>
      </c>
      <c r="C26824" s="100"/>
      <c r="D26824" s="124"/>
      <c r="E26824" s="157" t="e">
        <f>VLOOKUP(D26824,'SOAT LIQ'!$A$87:$C$3416,3,FALSE)</f>
        <v>#N/A</v>
      </c>
      <c r="F26824" t="s">
        <v>21632</v>
      </c>
    </row>
    <row r="26825" spans="1:6" x14ac:dyDescent="0.25">
      <c r="A26825" t="s">
        <v>5969</v>
      </c>
      <c r="B26825" s="100" t="s">
        <v>20526</v>
      </c>
      <c r="C26825" s="100"/>
      <c r="D26825" s="124"/>
      <c r="E26825" s="157" t="e">
        <f>VLOOKUP(D26825,'SOAT LIQ'!$A$87:$C$3416,3,FALSE)</f>
        <v>#N/A</v>
      </c>
      <c r="F26825" t="s">
        <v>21632</v>
      </c>
    </row>
    <row r="26826" spans="1:6" x14ac:dyDescent="0.25">
      <c r="A26826" t="s">
        <v>5142</v>
      </c>
      <c r="B26826" s="100" t="s">
        <v>20527</v>
      </c>
      <c r="C26826" s="100"/>
      <c r="D26826" s="124"/>
      <c r="E26826" s="157" t="e">
        <f>VLOOKUP(D26826,'SOAT LIQ'!$A$87:$C$3416,3,FALSE)</f>
        <v>#N/A</v>
      </c>
      <c r="F26826" t="s">
        <v>21632</v>
      </c>
    </row>
    <row r="26827" spans="1:6" x14ac:dyDescent="0.25">
      <c r="A26827" t="s">
        <v>6498</v>
      </c>
      <c r="B26827" s="100" t="s">
        <v>20528</v>
      </c>
      <c r="C26827" s="100"/>
      <c r="D26827" s="124"/>
      <c r="E26827" s="157" t="e">
        <f>VLOOKUP(D26827,'SOAT LIQ'!$A$87:$C$3416,3,FALSE)</f>
        <v>#N/A</v>
      </c>
      <c r="F26827" t="s">
        <v>21635</v>
      </c>
    </row>
    <row r="26828" spans="1:6" x14ac:dyDescent="0.25">
      <c r="A26828" t="s">
        <v>6501</v>
      </c>
      <c r="B26828" s="100" t="s">
        <v>20528</v>
      </c>
      <c r="C26828" s="100"/>
      <c r="D26828" s="124"/>
      <c r="E26828" s="157" t="e">
        <f>VLOOKUP(D26828,'SOAT LIQ'!$A$87:$C$3416,3,FALSE)</f>
        <v>#N/A</v>
      </c>
      <c r="F26828" t="s">
        <v>21635</v>
      </c>
    </row>
    <row r="26829" spans="1:6" x14ac:dyDescent="0.25">
      <c r="A26829" t="s">
        <v>6498</v>
      </c>
      <c r="B26829" s="100" t="s">
        <v>20529</v>
      </c>
      <c r="C26829" s="100"/>
      <c r="D26829" s="124"/>
      <c r="E26829" s="157" t="e">
        <f>VLOOKUP(D26829,'SOAT LIQ'!$A$87:$C$3416,3,FALSE)</f>
        <v>#N/A</v>
      </c>
      <c r="F26829" t="s">
        <v>21635</v>
      </c>
    </row>
    <row r="26830" spans="1:6" x14ac:dyDescent="0.25">
      <c r="A26830" t="s">
        <v>6501</v>
      </c>
      <c r="B26830" s="100" t="s">
        <v>20529</v>
      </c>
      <c r="C26830" s="100"/>
      <c r="D26830" s="124"/>
      <c r="E26830" s="157" t="e">
        <f>VLOOKUP(D26830,'SOAT LIQ'!$A$87:$C$3416,3,FALSE)</f>
        <v>#N/A</v>
      </c>
      <c r="F26830" t="s">
        <v>21635</v>
      </c>
    </row>
    <row r="26831" spans="1:6" x14ac:dyDescent="0.25">
      <c r="A26831" t="s">
        <v>6498</v>
      </c>
      <c r="B26831" s="100" t="s">
        <v>20530</v>
      </c>
      <c r="C26831" s="100"/>
      <c r="D26831" s="124"/>
      <c r="E26831" s="157" t="e">
        <f>VLOOKUP(D26831,'SOAT LIQ'!$A$87:$C$3416,3,FALSE)</f>
        <v>#N/A</v>
      </c>
      <c r="F26831" t="s">
        <v>21635</v>
      </c>
    </row>
    <row r="26832" spans="1:6" x14ac:dyDescent="0.25">
      <c r="A26832" t="s">
        <v>6501</v>
      </c>
      <c r="B26832" s="100" t="s">
        <v>20530</v>
      </c>
      <c r="C26832" s="100"/>
      <c r="D26832" s="124"/>
      <c r="E26832" s="157" t="e">
        <f>VLOOKUP(D26832,'SOAT LIQ'!$A$87:$C$3416,3,FALSE)</f>
        <v>#N/A</v>
      </c>
      <c r="F26832" t="s">
        <v>21635</v>
      </c>
    </row>
    <row r="26833" spans="1:6" x14ac:dyDescent="0.25">
      <c r="A26833" t="s">
        <v>6498</v>
      </c>
      <c r="B26833" s="100" t="s">
        <v>20531</v>
      </c>
      <c r="C26833" s="100"/>
      <c r="D26833" s="124"/>
      <c r="E26833" s="157" t="e">
        <f>VLOOKUP(D26833,'SOAT LIQ'!$A$87:$C$3416,3,FALSE)</f>
        <v>#N/A</v>
      </c>
      <c r="F26833" t="s">
        <v>21635</v>
      </c>
    </row>
    <row r="26834" spans="1:6" x14ac:dyDescent="0.25">
      <c r="A26834" t="s">
        <v>6501</v>
      </c>
      <c r="B26834" s="100" t="s">
        <v>20531</v>
      </c>
      <c r="C26834" s="100"/>
      <c r="D26834" s="124"/>
      <c r="E26834" s="157" t="e">
        <f>VLOOKUP(D26834,'SOAT LIQ'!$A$87:$C$3416,3,FALSE)</f>
        <v>#N/A</v>
      </c>
      <c r="F26834" t="s">
        <v>21635</v>
      </c>
    </row>
    <row r="26835" spans="1:6" x14ac:dyDescent="0.25">
      <c r="A26835" t="s">
        <v>6498</v>
      </c>
      <c r="B26835" s="100" t="s">
        <v>20532</v>
      </c>
      <c r="C26835" s="100"/>
      <c r="D26835" s="124"/>
      <c r="E26835" s="157" t="e">
        <f>VLOOKUP(D26835,'SOAT LIQ'!$A$87:$C$3416,3,FALSE)</f>
        <v>#N/A</v>
      </c>
      <c r="F26835" t="s">
        <v>21635</v>
      </c>
    </row>
    <row r="26836" spans="1:6" x14ac:dyDescent="0.25">
      <c r="A26836" t="s">
        <v>6501</v>
      </c>
      <c r="B26836" s="100" t="s">
        <v>20532</v>
      </c>
      <c r="C26836" s="100"/>
      <c r="D26836" s="124"/>
      <c r="E26836" s="157" t="e">
        <f>VLOOKUP(D26836,'SOAT LIQ'!$A$87:$C$3416,3,FALSE)</f>
        <v>#N/A</v>
      </c>
      <c r="F26836" t="s">
        <v>21635</v>
      </c>
    </row>
    <row r="26837" spans="1:6" x14ac:dyDescent="0.25">
      <c r="A26837" t="s">
        <v>6498</v>
      </c>
      <c r="B26837" s="100" t="s">
        <v>20533</v>
      </c>
      <c r="C26837" s="100"/>
      <c r="D26837" s="124"/>
      <c r="E26837" s="157" t="e">
        <f>VLOOKUP(D26837,'SOAT LIQ'!$A$87:$C$3416,3,FALSE)</f>
        <v>#N/A</v>
      </c>
      <c r="F26837" t="s">
        <v>21635</v>
      </c>
    </row>
    <row r="26838" spans="1:6" x14ac:dyDescent="0.25">
      <c r="A26838" t="s">
        <v>6501</v>
      </c>
      <c r="B26838" s="100" t="s">
        <v>20533</v>
      </c>
      <c r="C26838" s="100"/>
      <c r="D26838" s="124"/>
      <c r="E26838" s="157" t="e">
        <f>VLOOKUP(D26838,'SOAT LIQ'!$A$87:$C$3416,3,FALSE)</f>
        <v>#N/A</v>
      </c>
      <c r="F26838" t="s">
        <v>21635</v>
      </c>
    </row>
    <row r="26839" spans="1:6" x14ac:dyDescent="0.25">
      <c r="A26839" t="s">
        <v>5936</v>
      </c>
      <c r="B26839" s="100" t="s">
        <v>20534</v>
      </c>
      <c r="C26839" s="100"/>
      <c r="D26839" s="124"/>
      <c r="E26839" s="157" t="e">
        <f>VLOOKUP(D26839,'SOAT LIQ'!$A$87:$C$3416,3,FALSE)</f>
        <v>#N/A</v>
      </c>
      <c r="F26839" t="s">
        <v>21632</v>
      </c>
    </row>
    <row r="26840" spans="1:6" x14ac:dyDescent="0.25">
      <c r="A26840" t="s">
        <v>8469</v>
      </c>
      <c r="B26840" s="100" t="s">
        <v>20535</v>
      </c>
      <c r="C26840" s="100"/>
      <c r="D26840" s="124"/>
      <c r="E26840" s="157" t="e">
        <f>VLOOKUP(D26840,'SOAT LIQ'!$A$87:$C$3416,3,FALSE)</f>
        <v>#N/A</v>
      </c>
      <c r="F26840" t="s">
        <v>21632</v>
      </c>
    </row>
    <row r="26841" spans="1:6" x14ac:dyDescent="0.25">
      <c r="A26841" t="s">
        <v>8469</v>
      </c>
      <c r="B26841" s="100" t="s">
        <v>20536</v>
      </c>
      <c r="C26841" s="100"/>
      <c r="D26841" s="124"/>
      <c r="E26841" s="157" t="e">
        <f>VLOOKUP(D26841,'SOAT LIQ'!$A$87:$C$3416,3,FALSE)</f>
        <v>#N/A</v>
      </c>
      <c r="F26841" t="s">
        <v>21632</v>
      </c>
    </row>
    <row r="26842" spans="1:6" x14ac:dyDescent="0.25">
      <c r="A26842" t="s">
        <v>5750</v>
      </c>
      <c r="B26842" s="100" t="s">
        <v>20537</v>
      </c>
      <c r="C26842" s="100"/>
      <c r="D26842" s="124"/>
      <c r="E26842" s="157" t="e">
        <f>VLOOKUP(D26842,'SOAT LIQ'!$A$87:$C$3416,3,FALSE)</f>
        <v>#N/A</v>
      </c>
      <c r="F26842" t="s">
        <v>21632</v>
      </c>
    </row>
    <row r="26843" spans="1:6" x14ac:dyDescent="0.25">
      <c r="A26843" t="s">
        <v>5969</v>
      </c>
      <c r="B26843" s="100" t="s">
        <v>20537</v>
      </c>
      <c r="C26843" s="100"/>
      <c r="D26843" s="124"/>
      <c r="E26843" s="157" t="e">
        <f>VLOOKUP(D26843,'SOAT LIQ'!$A$87:$C$3416,3,FALSE)</f>
        <v>#N/A</v>
      </c>
      <c r="F26843" t="s">
        <v>21632</v>
      </c>
    </row>
    <row r="26844" spans="1:6" x14ac:dyDescent="0.25">
      <c r="A26844" t="s">
        <v>5750</v>
      </c>
      <c r="B26844" s="100" t="s">
        <v>20538</v>
      </c>
      <c r="C26844" s="100"/>
      <c r="D26844" s="124"/>
      <c r="E26844" s="157" t="e">
        <f>VLOOKUP(D26844,'SOAT LIQ'!$A$87:$C$3416,3,FALSE)</f>
        <v>#N/A</v>
      </c>
      <c r="F26844" t="s">
        <v>21632</v>
      </c>
    </row>
    <row r="26845" spans="1:6" x14ac:dyDescent="0.25">
      <c r="A26845" t="s">
        <v>5969</v>
      </c>
      <c r="B26845" s="100" t="s">
        <v>20538</v>
      </c>
      <c r="C26845" s="100"/>
      <c r="D26845" s="124"/>
      <c r="E26845" s="157" t="e">
        <f>VLOOKUP(D26845,'SOAT LIQ'!$A$87:$C$3416,3,FALSE)</f>
        <v>#N/A</v>
      </c>
      <c r="F26845" t="s">
        <v>21632</v>
      </c>
    </row>
    <row r="26846" spans="1:6" x14ac:dyDescent="0.25">
      <c r="A26846" t="s">
        <v>5969</v>
      </c>
      <c r="B26846" s="100" t="s">
        <v>20539</v>
      </c>
      <c r="C26846" s="100"/>
      <c r="D26846" s="124"/>
      <c r="E26846" s="157" t="e">
        <f>VLOOKUP(D26846,'SOAT LIQ'!$A$87:$C$3416,3,FALSE)</f>
        <v>#N/A</v>
      </c>
      <c r="F26846" t="s">
        <v>21632</v>
      </c>
    </row>
    <row r="26847" spans="1:6" x14ac:dyDescent="0.25">
      <c r="A26847" t="s">
        <v>5750</v>
      </c>
      <c r="B26847" s="100" t="s">
        <v>20540</v>
      </c>
      <c r="C26847" s="100"/>
      <c r="D26847" s="124"/>
      <c r="E26847" s="157" t="e">
        <f>VLOOKUP(D26847,'SOAT LIQ'!$A$87:$C$3416,3,FALSE)</f>
        <v>#N/A</v>
      </c>
      <c r="F26847" t="s">
        <v>21632</v>
      </c>
    </row>
    <row r="26848" spans="1:6" x14ac:dyDescent="0.25">
      <c r="A26848" t="s">
        <v>5969</v>
      </c>
      <c r="B26848" s="100" t="s">
        <v>20540</v>
      </c>
      <c r="C26848" s="100"/>
      <c r="D26848" s="124"/>
      <c r="E26848" s="157" t="e">
        <f>VLOOKUP(D26848,'SOAT LIQ'!$A$87:$C$3416,3,FALSE)</f>
        <v>#N/A</v>
      </c>
      <c r="F26848" t="s">
        <v>21632</v>
      </c>
    </row>
    <row r="26849" spans="1:6" x14ac:dyDescent="0.25">
      <c r="A26849" t="s">
        <v>5750</v>
      </c>
      <c r="B26849" s="100" t="s">
        <v>20541</v>
      </c>
      <c r="C26849" s="100"/>
      <c r="D26849" s="124"/>
      <c r="E26849" s="157" t="e">
        <f>VLOOKUP(D26849,'SOAT LIQ'!$A$87:$C$3416,3,FALSE)</f>
        <v>#N/A</v>
      </c>
      <c r="F26849" t="s">
        <v>21632</v>
      </c>
    </row>
    <row r="26850" spans="1:6" x14ac:dyDescent="0.25">
      <c r="A26850" t="s">
        <v>5969</v>
      </c>
      <c r="B26850" s="100" t="s">
        <v>20541</v>
      </c>
      <c r="C26850" s="100"/>
      <c r="D26850" s="124"/>
      <c r="E26850" s="157" t="e">
        <f>VLOOKUP(D26850,'SOAT LIQ'!$A$87:$C$3416,3,FALSE)</f>
        <v>#N/A</v>
      </c>
      <c r="F26850" t="s">
        <v>21632</v>
      </c>
    </row>
    <row r="26851" spans="1:6" x14ac:dyDescent="0.25">
      <c r="A26851" t="s">
        <v>5750</v>
      </c>
      <c r="B26851" s="100" t="s">
        <v>20542</v>
      </c>
      <c r="C26851" s="100"/>
      <c r="D26851" s="124"/>
      <c r="E26851" s="157" t="e">
        <f>VLOOKUP(D26851,'SOAT LIQ'!$A$87:$C$3416,3,FALSE)</f>
        <v>#N/A</v>
      </c>
      <c r="F26851" t="s">
        <v>21632</v>
      </c>
    </row>
    <row r="26852" spans="1:6" x14ac:dyDescent="0.25">
      <c r="A26852" t="s">
        <v>5969</v>
      </c>
      <c r="B26852" s="100" t="s">
        <v>20542</v>
      </c>
      <c r="C26852" s="100"/>
      <c r="D26852" s="124"/>
      <c r="E26852" s="157" t="e">
        <f>VLOOKUP(D26852,'SOAT LIQ'!$A$87:$C$3416,3,FALSE)</f>
        <v>#N/A</v>
      </c>
      <c r="F26852" t="s">
        <v>21632</v>
      </c>
    </row>
    <row r="26853" spans="1:6" x14ac:dyDescent="0.25">
      <c r="A26853" t="s">
        <v>5969</v>
      </c>
      <c r="B26853" s="100" t="s">
        <v>20543</v>
      </c>
      <c r="C26853" s="100"/>
      <c r="D26853" s="124"/>
      <c r="E26853" s="157" t="e">
        <f>VLOOKUP(D26853,'SOAT LIQ'!$A$87:$C$3416,3,FALSE)</f>
        <v>#N/A</v>
      </c>
      <c r="F26853" t="s">
        <v>21632</v>
      </c>
    </row>
    <row r="26854" spans="1:6" x14ac:dyDescent="0.25">
      <c r="A26854" t="s">
        <v>5523</v>
      </c>
      <c r="B26854" s="100" t="s">
        <v>20544</v>
      </c>
      <c r="C26854" s="100"/>
      <c r="D26854" s="124"/>
      <c r="E26854" s="157" t="e">
        <f>VLOOKUP(D26854,'SOAT LIQ'!$A$87:$C$3416,3,FALSE)</f>
        <v>#N/A</v>
      </c>
      <c r="F26854" t="s">
        <v>21632</v>
      </c>
    </row>
    <row r="26855" spans="1:6" x14ac:dyDescent="0.25">
      <c r="A26855" t="s">
        <v>5142</v>
      </c>
      <c r="B26855" s="100" t="s">
        <v>20544</v>
      </c>
      <c r="C26855" s="100"/>
      <c r="D26855" s="124"/>
      <c r="E26855" s="157" t="e">
        <f>VLOOKUP(D26855,'SOAT LIQ'!$A$87:$C$3416,3,FALSE)</f>
        <v>#N/A</v>
      </c>
      <c r="F26855" t="s">
        <v>21632</v>
      </c>
    </row>
    <row r="26856" spans="1:6" x14ac:dyDescent="0.25">
      <c r="A26856" t="s">
        <v>5523</v>
      </c>
      <c r="B26856" s="100" t="s">
        <v>20545</v>
      </c>
      <c r="C26856" s="100"/>
      <c r="D26856" s="124"/>
      <c r="E26856" s="157" t="e">
        <f>VLOOKUP(D26856,'SOAT LIQ'!$A$87:$C$3416,3,FALSE)</f>
        <v>#N/A</v>
      </c>
      <c r="F26856" t="s">
        <v>21632</v>
      </c>
    </row>
    <row r="26857" spans="1:6" x14ac:dyDescent="0.25">
      <c r="A26857" t="s">
        <v>5142</v>
      </c>
      <c r="B26857" s="100" t="s">
        <v>20545</v>
      </c>
      <c r="C26857" s="100"/>
      <c r="D26857" s="124"/>
      <c r="E26857" s="157" t="e">
        <f>VLOOKUP(D26857,'SOAT LIQ'!$A$87:$C$3416,3,FALSE)</f>
        <v>#N/A</v>
      </c>
      <c r="F26857" t="s">
        <v>21632</v>
      </c>
    </row>
    <row r="26858" spans="1:6" x14ac:dyDescent="0.25">
      <c r="A26858" t="s">
        <v>5523</v>
      </c>
      <c r="B26858" s="100" t="s">
        <v>20546</v>
      </c>
      <c r="C26858" s="100"/>
      <c r="D26858" s="124"/>
      <c r="E26858" s="157" t="e">
        <f>VLOOKUP(D26858,'SOAT LIQ'!$A$87:$C$3416,3,FALSE)</f>
        <v>#N/A</v>
      </c>
      <c r="F26858" t="s">
        <v>21632</v>
      </c>
    </row>
    <row r="26859" spans="1:6" x14ac:dyDescent="0.25">
      <c r="A26859" t="s">
        <v>5142</v>
      </c>
      <c r="B26859" s="100" t="s">
        <v>20546</v>
      </c>
      <c r="C26859" s="100"/>
      <c r="D26859" s="124"/>
      <c r="E26859" s="157" t="e">
        <f>VLOOKUP(D26859,'SOAT LIQ'!$A$87:$C$3416,3,FALSE)</f>
        <v>#N/A</v>
      </c>
      <c r="F26859" t="s">
        <v>21632</v>
      </c>
    </row>
    <row r="26860" spans="1:6" x14ac:dyDescent="0.25">
      <c r="A26860" t="s">
        <v>5523</v>
      </c>
      <c r="B26860" s="100" t="s">
        <v>20547</v>
      </c>
      <c r="C26860" s="100"/>
      <c r="D26860" s="124"/>
      <c r="E26860" s="157" t="e">
        <f>VLOOKUP(D26860,'SOAT LIQ'!$A$87:$C$3416,3,FALSE)</f>
        <v>#N/A</v>
      </c>
      <c r="F26860" t="s">
        <v>21632</v>
      </c>
    </row>
    <row r="26861" spans="1:6" x14ac:dyDescent="0.25">
      <c r="A26861" t="s">
        <v>5142</v>
      </c>
      <c r="B26861" s="100" t="s">
        <v>20547</v>
      </c>
      <c r="C26861" s="100"/>
      <c r="D26861" s="124"/>
      <c r="E26861" s="157" t="e">
        <f>VLOOKUP(D26861,'SOAT LIQ'!$A$87:$C$3416,3,FALSE)</f>
        <v>#N/A</v>
      </c>
      <c r="F26861" t="s">
        <v>21632</v>
      </c>
    </row>
    <row r="26862" spans="1:6" x14ac:dyDescent="0.25">
      <c r="A26862" t="s">
        <v>5523</v>
      </c>
      <c r="B26862" s="100" t="s">
        <v>20548</v>
      </c>
      <c r="C26862" s="100"/>
      <c r="D26862" s="124"/>
      <c r="E26862" s="157" t="e">
        <f>VLOOKUP(D26862,'SOAT LIQ'!$A$87:$C$3416,3,FALSE)</f>
        <v>#N/A</v>
      </c>
      <c r="F26862" t="s">
        <v>21632</v>
      </c>
    </row>
    <row r="26863" spans="1:6" x14ac:dyDescent="0.25">
      <c r="A26863" t="s">
        <v>5142</v>
      </c>
      <c r="B26863" s="100" t="s">
        <v>20548</v>
      </c>
      <c r="C26863" s="100"/>
      <c r="D26863" s="124"/>
      <c r="E26863" s="157" t="e">
        <f>VLOOKUP(D26863,'SOAT LIQ'!$A$87:$C$3416,3,FALSE)</f>
        <v>#N/A</v>
      </c>
      <c r="F26863" t="s">
        <v>21632</v>
      </c>
    </row>
    <row r="26864" spans="1:6" x14ac:dyDescent="0.25">
      <c r="A26864" t="s">
        <v>5523</v>
      </c>
      <c r="B26864" s="100" t="s">
        <v>20549</v>
      </c>
      <c r="C26864" s="100"/>
      <c r="D26864" s="124"/>
      <c r="E26864" s="157" t="e">
        <f>VLOOKUP(D26864,'SOAT LIQ'!$A$87:$C$3416,3,FALSE)</f>
        <v>#N/A</v>
      </c>
      <c r="F26864" t="s">
        <v>21632</v>
      </c>
    </row>
    <row r="26865" spans="1:6" x14ac:dyDescent="0.25">
      <c r="A26865" t="s">
        <v>5142</v>
      </c>
      <c r="B26865" s="100" t="s">
        <v>20549</v>
      </c>
      <c r="C26865" s="100"/>
      <c r="D26865" s="124"/>
      <c r="E26865" s="157" t="e">
        <f>VLOOKUP(D26865,'SOAT LIQ'!$A$87:$C$3416,3,FALSE)</f>
        <v>#N/A</v>
      </c>
      <c r="F26865" t="s">
        <v>21632</v>
      </c>
    </row>
    <row r="26866" spans="1:6" x14ac:dyDescent="0.25">
      <c r="A26866" t="s">
        <v>5704</v>
      </c>
      <c r="B26866" s="100" t="s">
        <v>20549</v>
      </c>
      <c r="C26866" s="100"/>
      <c r="D26866" s="124"/>
      <c r="E26866" s="157" t="e">
        <f>VLOOKUP(D26866,'SOAT LIQ'!$A$87:$C$3416,3,FALSE)</f>
        <v>#N/A</v>
      </c>
    </row>
    <row r="26867" spans="1:6" x14ac:dyDescent="0.25">
      <c r="A26867" t="s">
        <v>15470</v>
      </c>
      <c r="B26867" s="100" t="s">
        <v>20550</v>
      </c>
      <c r="C26867" s="100"/>
      <c r="D26867" s="124"/>
      <c r="E26867" s="157" t="e">
        <f>VLOOKUP(D26867,'SOAT LIQ'!$A$87:$C$3416,3,FALSE)</f>
        <v>#N/A</v>
      </c>
      <c r="F26867" t="s">
        <v>21635</v>
      </c>
    </row>
    <row r="26868" spans="1:6" x14ac:dyDescent="0.25">
      <c r="A26868" t="s">
        <v>8469</v>
      </c>
      <c r="B26868" s="100" t="s">
        <v>20551</v>
      </c>
      <c r="C26868" s="100"/>
      <c r="D26868" s="124"/>
      <c r="E26868" s="157" t="e">
        <f>VLOOKUP(D26868,'SOAT LIQ'!$A$87:$C$3416,3,FALSE)</f>
        <v>#N/A</v>
      </c>
      <c r="F26868" t="s">
        <v>21632</v>
      </c>
    </row>
    <row r="26869" spans="1:6" x14ac:dyDescent="0.25">
      <c r="A26869" t="s">
        <v>8469</v>
      </c>
      <c r="B26869" s="100" t="s">
        <v>20552</v>
      </c>
      <c r="C26869" s="100"/>
      <c r="D26869" s="124"/>
      <c r="E26869" s="157" t="e">
        <f>VLOOKUP(D26869,'SOAT LIQ'!$A$87:$C$3416,3,FALSE)</f>
        <v>#N/A</v>
      </c>
      <c r="F26869" t="s">
        <v>21632</v>
      </c>
    </row>
    <row r="26870" spans="1:6" x14ac:dyDescent="0.25">
      <c r="A26870" t="s">
        <v>8469</v>
      </c>
      <c r="B26870" s="100" t="s">
        <v>20553</v>
      </c>
      <c r="C26870" s="100"/>
      <c r="D26870" s="124"/>
      <c r="E26870" s="157" t="e">
        <f>VLOOKUP(D26870,'SOAT LIQ'!$A$87:$C$3416,3,FALSE)</f>
        <v>#N/A</v>
      </c>
      <c r="F26870" t="s">
        <v>21632</v>
      </c>
    </row>
    <row r="26871" spans="1:6" x14ac:dyDescent="0.25">
      <c r="A26871" t="s">
        <v>9312</v>
      </c>
      <c r="B26871" s="100" t="s">
        <v>20554</v>
      </c>
      <c r="C26871" s="100"/>
      <c r="D26871" s="124"/>
      <c r="E26871" s="157" t="e">
        <f>VLOOKUP(D26871,'SOAT LIQ'!$A$87:$C$3416,3,FALSE)</f>
        <v>#N/A</v>
      </c>
    </row>
    <row r="26872" spans="1:6" x14ac:dyDescent="0.25">
      <c r="A26872" t="s">
        <v>9312</v>
      </c>
      <c r="B26872" s="100" t="s">
        <v>20555</v>
      </c>
      <c r="C26872" s="100"/>
      <c r="D26872" s="124"/>
      <c r="E26872" s="157" t="e">
        <f>VLOOKUP(D26872,'SOAT LIQ'!$A$87:$C$3416,3,FALSE)</f>
        <v>#N/A</v>
      </c>
    </row>
    <row r="26873" spans="1:6" x14ac:dyDescent="0.25">
      <c r="A26873" t="s">
        <v>9312</v>
      </c>
      <c r="B26873" s="100" t="s">
        <v>20556</v>
      </c>
      <c r="C26873" s="100"/>
      <c r="D26873" s="124"/>
      <c r="E26873" s="157" t="e">
        <f>VLOOKUP(D26873,'SOAT LIQ'!$A$87:$C$3416,3,FALSE)</f>
        <v>#N/A</v>
      </c>
    </row>
    <row r="26874" spans="1:6" x14ac:dyDescent="0.25">
      <c r="A26874" t="s">
        <v>15060</v>
      </c>
      <c r="B26874" s="100" t="s">
        <v>20557</v>
      </c>
      <c r="C26874" s="100"/>
      <c r="D26874" s="124"/>
      <c r="E26874" s="157" t="e">
        <f>VLOOKUP(D26874,'SOAT LIQ'!$A$87:$C$3416,3,FALSE)</f>
        <v>#N/A</v>
      </c>
    </row>
    <row r="26875" spans="1:6" x14ac:dyDescent="0.25">
      <c r="A26875" t="s">
        <v>15033</v>
      </c>
      <c r="B26875" s="100" t="s">
        <v>20557</v>
      </c>
      <c r="C26875" s="100"/>
      <c r="D26875" s="124"/>
      <c r="E26875" s="157" t="e">
        <f>VLOOKUP(D26875,'SOAT LIQ'!$A$87:$C$3416,3,FALSE)</f>
        <v>#N/A</v>
      </c>
    </row>
    <row r="26876" spans="1:6" x14ac:dyDescent="0.25">
      <c r="A26876" s="56" t="s">
        <v>20558</v>
      </c>
      <c r="B26876" s="100" t="s">
        <v>19651</v>
      </c>
      <c r="C26876" s="99" t="s">
        <v>4219</v>
      </c>
      <c r="D26876" s="124">
        <v>38232</v>
      </c>
      <c r="E26876" s="157" t="e">
        <f>VLOOKUP(D26876,'SOAT LIQ'!$A$87:$C$3416,3,FALSE)</f>
        <v>#N/A</v>
      </c>
    </row>
    <row r="26877" spans="1:6" x14ac:dyDescent="0.25">
      <c r="A26877" s="56" t="s">
        <v>20558</v>
      </c>
      <c r="B26877" s="100" t="s">
        <v>19652</v>
      </c>
      <c r="C26877" s="99" t="s">
        <v>4221</v>
      </c>
      <c r="D26877" s="124">
        <v>38234</v>
      </c>
      <c r="E26877" s="157" t="e">
        <f>VLOOKUP(D26877,'SOAT LIQ'!$A$87:$C$3416,3,FALSE)</f>
        <v>#N/A</v>
      </c>
    </row>
    <row r="26878" spans="1:6" x14ac:dyDescent="0.25">
      <c r="A26878" s="56" t="s">
        <v>20558</v>
      </c>
      <c r="B26878" s="100" t="s">
        <v>19653</v>
      </c>
      <c r="C26878" s="99" t="s">
        <v>4220</v>
      </c>
      <c r="D26878" s="124">
        <v>38233</v>
      </c>
      <c r="E26878" s="157" t="e">
        <f>VLOOKUP(D26878,'SOAT LIQ'!$A$87:$C$3416,3,FALSE)</f>
        <v>#N/A</v>
      </c>
    </row>
    <row r="26879" spans="1:6" x14ac:dyDescent="0.25">
      <c r="A26879" s="56" t="s">
        <v>20558</v>
      </c>
      <c r="B26879" s="100" t="s">
        <v>19654</v>
      </c>
      <c r="C26879" s="99" t="s">
        <v>4218</v>
      </c>
      <c r="D26879" s="124">
        <v>38231</v>
      </c>
      <c r="E26879" s="157" t="e">
        <f>VLOOKUP(D26879,'SOAT LIQ'!$A$87:$C$3416,3,FALSE)</f>
        <v>#N/A</v>
      </c>
    </row>
    <row r="26880" spans="1:6" x14ac:dyDescent="0.25">
      <c r="A26880" s="56" t="s">
        <v>20558</v>
      </c>
      <c r="B26880" s="100" t="s">
        <v>19655</v>
      </c>
      <c r="C26880" s="99" t="s">
        <v>4215</v>
      </c>
      <c r="D26880" s="124">
        <v>38222</v>
      </c>
      <c r="E26880" s="157" t="e">
        <f>VLOOKUP(D26880,'SOAT LIQ'!$A$87:$C$3416,3,FALSE)</f>
        <v>#N/A</v>
      </c>
    </row>
    <row r="26881" spans="1:6" x14ac:dyDescent="0.25">
      <c r="A26881" s="56" t="s">
        <v>20558</v>
      </c>
      <c r="B26881" s="100" t="s">
        <v>19656</v>
      </c>
      <c r="C26881" s="99" t="s">
        <v>4217</v>
      </c>
      <c r="D26881" s="124">
        <v>38224</v>
      </c>
      <c r="E26881" s="157" t="e">
        <f>VLOOKUP(D26881,'SOAT LIQ'!$A$87:$C$3416,3,FALSE)</f>
        <v>#N/A</v>
      </c>
    </row>
    <row r="26882" spans="1:6" x14ac:dyDescent="0.25">
      <c r="A26882" s="56" t="s">
        <v>20558</v>
      </c>
      <c r="B26882" s="100" t="s">
        <v>19657</v>
      </c>
      <c r="C26882" s="99" t="s">
        <v>4216</v>
      </c>
      <c r="D26882" s="124">
        <v>38223</v>
      </c>
      <c r="E26882" s="157" t="e">
        <f>VLOOKUP(D26882,'SOAT LIQ'!$A$87:$C$3416,3,FALSE)</f>
        <v>#N/A</v>
      </c>
    </row>
    <row r="26883" spans="1:6" x14ac:dyDescent="0.25">
      <c r="A26883" s="56" t="s">
        <v>20558</v>
      </c>
      <c r="B26883" s="100" t="s">
        <v>19658</v>
      </c>
      <c r="C26883" s="99" t="s">
        <v>4214</v>
      </c>
      <c r="D26883" s="124">
        <v>38221</v>
      </c>
      <c r="E26883" s="157" t="e">
        <f>VLOOKUP(D26883,'SOAT LIQ'!$A$87:$C$3416,3,FALSE)</f>
        <v>#N/A</v>
      </c>
    </row>
    <row r="26884" spans="1:6" x14ac:dyDescent="0.25">
      <c r="A26884" t="s">
        <v>14242</v>
      </c>
      <c r="B26884" s="100" t="s">
        <v>5144</v>
      </c>
      <c r="C26884" s="99" t="s">
        <v>5143</v>
      </c>
      <c r="D26884" s="124">
        <v>1250</v>
      </c>
      <c r="E26884" s="157">
        <f>VLOOKUP(D26884,'SOAT LIQ'!$A$87:$C$3416,3,FALSE)</f>
        <v>4</v>
      </c>
      <c r="F26884" t="s">
        <v>21632</v>
      </c>
    </row>
    <row r="26885" spans="1:6" x14ac:dyDescent="0.25">
      <c r="A26885" t="s">
        <v>14242</v>
      </c>
      <c r="B26885" s="100" t="s">
        <v>5146</v>
      </c>
      <c r="C26885" s="99" t="s">
        <v>5145</v>
      </c>
      <c r="D26885" s="124">
        <v>1250</v>
      </c>
      <c r="E26885" s="157">
        <f>VLOOKUP(D26885,'SOAT LIQ'!$A$87:$C$3416,3,FALSE)</f>
        <v>4</v>
      </c>
      <c r="F26885" t="s">
        <v>21632</v>
      </c>
    </row>
    <row r="26886" spans="1:6" x14ac:dyDescent="0.25">
      <c r="A26886" t="s">
        <v>14242</v>
      </c>
      <c r="B26886" s="100" t="s">
        <v>5147</v>
      </c>
      <c r="C26886" s="99" t="s">
        <v>5145</v>
      </c>
      <c r="D26886" s="124">
        <v>1250</v>
      </c>
      <c r="E26886" s="157">
        <f>VLOOKUP(D26886,'SOAT LIQ'!$A$87:$C$3416,3,FALSE)</f>
        <v>4</v>
      </c>
      <c r="F26886" t="s">
        <v>21632</v>
      </c>
    </row>
    <row r="26887" spans="1:6" x14ac:dyDescent="0.25">
      <c r="A26887" t="s">
        <v>14242</v>
      </c>
      <c r="B26887" s="100" t="s">
        <v>5149</v>
      </c>
      <c r="C26887" s="99" t="s">
        <v>5148</v>
      </c>
      <c r="D26887" s="124">
        <v>1251</v>
      </c>
      <c r="E26887" s="157">
        <f>VLOOKUP(D26887,'SOAT LIQ'!$A$87:$C$3416,3,FALSE)</f>
        <v>5</v>
      </c>
      <c r="F26887" t="s">
        <v>21632</v>
      </c>
    </row>
    <row r="26888" spans="1:6" x14ac:dyDescent="0.25">
      <c r="A26888" t="s">
        <v>14242</v>
      </c>
      <c r="B26888" s="100" t="s">
        <v>5151</v>
      </c>
      <c r="C26888" s="99" t="s">
        <v>5150</v>
      </c>
      <c r="D26888" s="124">
        <v>1251</v>
      </c>
      <c r="E26888" s="157">
        <f>VLOOKUP(D26888,'SOAT LIQ'!$A$87:$C$3416,3,FALSE)</f>
        <v>5</v>
      </c>
      <c r="F26888" t="s">
        <v>21632</v>
      </c>
    </row>
    <row r="26889" spans="1:6" x14ac:dyDescent="0.25">
      <c r="A26889" t="s">
        <v>14242</v>
      </c>
      <c r="B26889" s="100" t="s">
        <v>5153</v>
      </c>
      <c r="C26889" s="99" t="s">
        <v>5152</v>
      </c>
      <c r="D26889" s="124">
        <v>1251</v>
      </c>
      <c r="E26889" s="157">
        <f>VLOOKUP(D26889,'SOAT LIQ'!$A$87:$C$3416,3,FALSE)</f>
        <v>5</v>
      </c>
      <c r="F26889" t="s">
        <v>21632</v>
      </c>
    </row>
    <row r="26890" spans="1:6" x14ac:dyDescent="0.25">
      <c r="A26890" t="s">
        <v>14242</v>
      </c>
      <c r="B26890" s="100" t="s">
        <v>5154</v>
      </c>
      <c r="C26890" s="99" t="s">
        <v>5152</v>
      </c>
      <c r="D26890" s="124">
        <v>1251</v>
      </c>
      <c r="E26890" s="157">
        <f>VLOOKUP(D26890,'SOAT LIQ'!$A$87:$C$3416,3,FALSE)</f>
        <v>5</v>
      </c>
      <c r="F26890" t="s">
        <v>21632</v>
      </c>
    </row>
    <row r="26891" spans="1:6" x14ac:dyDescent="0.25">
      <c r="A26891" t="s">
        <v>14242</v>
      </c>
      <c r="B26891" s="100" t="s">
        <v>5155</v>
      </c>
      <c r="C26891" s="99" t="s">
        <v>5152</v>
      </c>
      <c r="D26891" s="124">
        <v>1251</v>
      </c>
      <c r="E26891" s="157">
        <f>VLOOKUP(D26891,'SOAT LIQ'!$A$87:$C$3416,3,FALSE)</f>
        <v>5</v>
      </c>
      <c r="F26891" t="s">
        <v>21632</v>
      </c>
    </row>
    <row r="26892" spans="1:6" x14ac:dyDescent="0.25">
      <c r="A26892" t="s">
        <v>14242</v>
      </c>
      <c r="B26892" s="100" t="s">
        <v>4848</v>
      </c>
      <c r="C26892" s="99" t="s">
        <v>5156</v>
      </c>
      <c r="D26892" s="124">
        <v>1252</v>
      </c>
      <c r="E26892" s="157">
        <f>VLOOKUP(D26892,'SOAT LIQ'!$A$87:$C$3416,3,FALSE)</f>
        <v>4</v>
      </c>
      <c r="F26892" t="s">
        <v>21632</v>
      </c>
    </row>
    <row r="26893" spans="1:6" x14ac:dyDescent="0.25">
      <c r="A26893" t="s">
        <v>14242</v>
      </c>
      <c r="B26893" s="100" t="s">
        <v>5157</v>
      </c>
      <c r="C26893" s="99" t="s">
        <v>5156</v>
      </c>
      <c r="D26893" s="124">
        <v>1251</v>
      </c>
      <c r="E26893" s="157">
        <f>VLOOKUP(D26893,'SOAT LIQ'!$A$87:$C$3416,3,FALSE)</f>
        <v>5</v>
      </c>
      <c r="F26893" t="s">
        <v>21632</v>
      </c>
    </row>
    <row r="26894" spans="1:6" x14ac:dyDescent="0.25">
      <c r="A26894" t="s">
        <v>14242</v>
      </c>
      <c r="B26894" s="100" t="s">
        <v>4497</v>
      </c>
      <c r="C26894" s="99" t="s">
        <v>5158</v>
      </c>
      <c r="D26894" s="124">
        <v>17802</v>
      </c>
      <c r="E26894" s="157">
        <f>VLOOKUP(D26894,'SOAT LIQ'!$A$87:$C$3416,3,FALSE)</f>
        <v>4</v>
      </c>
      <c r="F26894" t="s">
        <v>21632</v>
      </c>
    </row>
    <row r="26895" spans="1:6" x14ac:dyDescent="0.25">
      <c r="A26895" t="s">
        <v>14242</v>
      </c>
      <c r="B26895" s="100" t="s">
        <v>5159</v>
      </c>
      <c r="C26895" s="99" t="s">
        <v>5158</v>
      </c>
      <c r="D26895" s="124">
        <v>17802</v>
      </c>
      <c r="E26895" s="157">
        <f>VLOOKUP(D26895,'SOAT LIQ'!$A$87:$C$3416,3,FALSE)</f>
        <v>4</v>
      </c>
      <c r="F26895" t="s">
        <v>21632</v>
      </c>
    </row>
    <row r="26896" spans="1:6" x14ac:dyDescent="0.25">
      <c r="A26896" t="s">
        <v>14242</v>
      </c>
      <c r="B26896" s="100" t="s">
        <v>4133</v>
      </c>
      <c r="C26896" s="99" t="s">
        <v>5158</v>
      </c>
      <c r="D26896" s="124">
        <v>17802</v>
      </c>
      <c r="E26896" s="157">
        <f>VLOOKUP(D26896,'SOAT LIQ'!$A$87:$C$3416,3,FALSE)</f>
        <v>4</v>
      </c>
      <c r="F26896" t="s">
        <v>21632</v>
      </c>
    </row>
    <row r="26897" spans="1:6" x14ac:dyDescent="0.25">
      <c r="A26897" t="s">
        <v>14242</v>
      </c>
      <c r="B26897" s="100" t="s">
        <v>5161</v>
      </c>
      <c r="C26897" s="99" t="s">
        <v>5160</v>
      </c>
      <c r="D26897" s="124">
        <v>17100</v>
      </c>
      <c r="E26897" s="157">
        <f>VLOOKUP(D26897,'SOAT LIQ'!$A$87:$C$3416,3,FALSE)</f>
        <v>10</v>
      </c>
      <c r="F26897" t="s">
        <v>21632</v>
      </c>
    </row>
    <row r="26898" spans="1:6" x14ac:dyDescent="0.25">
      <c r="A26898" t="s">
        <v>14242</v>
      </c>
      <c r="B26898" s="100" t="s">
        <v>4134</v>
      </c>
      <c r="C26898" s="99" t="s">
        <v>5160</v>
      </c>
      <c r="D26898" s="124">
        <v>17100</v>
      </c>
      <c r="E26898" s="157">
        <f>VLOOKUP(D26898,'SOAT LIQ'!$A$87:$C$3416,3,FALSE)</f>
        <v>10</v>
      </c>
      <c r="F26898" t="s">
        <v>21632</v>
      </c>
    </row>
    <row r="26899" spans="1:6" x14ac:dyDescent="0.25">
      <c r="A26899" t="s">
        <v>14242</v>
      </c>
      <c r="B26899" s="100" t="s">
        <v>5162</v>
      </c>
      <c r="C26899" s="99" t="s">
        <v>5163</v>
      </c>
      <c r="D26899" s="124">
        <v>17100</v>
      </c>
      <c r="E26899" s="157">
        <f>VLOOKUP(D26899,'SOAT LIQ'!$A$87:$C$3416,3,FALSE)</f>
        <v>10</v>
      </c>
      <c r="F26899" t="s">
        <v>21632</v>
      </c>
    </row>
    <row r="26900" spans="1:6" x14ac:dyDescent="0.25">
      <c r="A26900" t="s">
        <v>14242</v>
      </c>
      <c r="B26900" s="100" t="s">
        <v>4135</v>
      </c>
      <c r="C26900" s="99" t="s">
        <v>5163</v>
      </c>
      <c r="D26900" s="124">
        <v>17100</v>
      </c>
      <c r="E26900" s="157">
        <f>VLOOKUP(D26900,'SOAT LIQ'!$A$87:$C$3416,3,FALSE)</f>
        <v>10</v>
      </c>
      <c r="F26900" t="s">
        <v>21632</v>
      </c>
    </row>
    <row r="26901" spans="1:6" x14ac:dyDescent="0.25">
      <c r="A26901" t="s">
        <v>14242</v>
      </c>
      <c r="B26901" s="100" t="s">
        <v>4136</v>
      </c>
      <c r="C26901" s="99" t="s">
        <v>5164</v>
      </c>
      <c r="D26901" s="124">
        <v>17100</v>
      </c>
      <c r="E26901" s="157">
        <f>VLOOKUP(D26901,'SOAT LIQ'!$A$87:$C$3416,3,FALSE)</f>
        <v>10</v>
      </c>
      <c r="F26901" t="s">
        <v>21632</v>
      </c>
    </row>
    <row r="26902" spans="1:6" x14ac:dyDescent="0.25">
      <c r="A26902" t="s">
        <v>14242</v>
      </c>
      <c r="B26902" s="100" t="s">
        <v>5165</v>
      </c>
      <c r="C26902" s="99" t="s">
        <v>5166</v>
      </c>
      <c r="D26902" s="124">
        <v>1152</v>
      </c>
      <c r="E26902" s="157">
        <f>VLOOKUP(D26902,'SOAT LIQ'!$A$87:$C$3416,3,FALSE)</f>
        <v>20</v>
      </c>
      <c r="F26902" t="s">
        <v>21632</v>
      </c>
    </row>
    <row r="26903" spans="1:6" x14ac:dyDescent="0.25">
      <c r="A26903" t="s">
        <v>14242</v>
      </c>
      <c r="B26903" s="100" t="s">
        <v>5167</v>
      </c>
      <c r="C26903" s="99" t="s">
        <v>5166</v>
      </c>
      <c r="D26903" s="124">
        <v>1152</v>
      </c>
      <c r="E26903" s="157">
        <f>VLOOKUP(D26903,'SOAT LIQ'!$A$87:$C$3416,3,FALSE)</f>
        <v>20</v>
      </c>
      <c r="F26903" t="s">
        <v>21632</v>
      </c>
    </row>
    <row r="26904" spans="1:6" x14ac:dyDescent="0.25">
      <c r="A26904" t="s">
        <v>14242</v>
      </c>
      <c r="B26904" s="100" t="s">
        <v>4930</v>
      </c>
      <c r="C26904" s="99" t="s">
        <v>5168</v>
      </c>
      <c r="D26904" s="124">
        <v>1160</v>
      </c>
      <c r="E26904" s="157">
        <f>VLOOKUP(D26904,'SOAT LIQ'!$A$87:$C$3416,3,FALSE)</f>
        <v>12</v>
      </c>
      <c r="F26904" t="s">
        <v>21632</v>
      </c>
    </row>
    <row r="26905" spans="1:6" x14ac:dyDescent="0.25">
      <c r="A26905" t="s">
        <v>14242</v>
      </c>
      <c r="B26905" s="100" t="s">
        <v>5169</v>
      </c>
      <c r="C26905" s="99" t="s">
        <v>5170</v>
      </c>
      <c r="D26905" s="124">
        <v>1101</v>
      </c>
      <c r="E26905" s="157">
        <f>VLOOKUP(D26905,'SOAT LIQ'!$A$87:$C$3416,3,FALSE)</f>
        <v>9</v>
      </c>
      <c r="F26905" t="s">
        <v>21632</v>
      </c>
    </row>
    <row r="26906" spans="1:6" x14ac:dyDescent="0.25">
      <c r="A26906" t="s">
        <v>14242</v>
      </c>
      <c r="B26906" s="100" t="s">
        <v>5171</v>
      </c>
      <c r="C26906" s="99" t="s">
        <v>5170</v>
      </c>
      <c r="D26906" s="124">
        <v>1101</v>
      </c>
      <c r="E26906" s="157">
        <f>VLOOKUP(D26906,'SOAT LIQ'!$A$87:$C$3416,3,FALSE)</f>
        <v>9</v>
      </c>
      <c r="F26906" t="s">
        <v>21632</v>
      </c>
    </row>
    <row r="26907" spans="1:6" x14ac:dyDescent="0.25">
      <c r="A26907" t="s">
        <v>14242</v>
      </c>
      <c r="B26907" s="100" t="s">
        <v>5172</v>
      </c>
      <c r="C26907" s="99" t="s">
        <v>5173</v>
      </c>
      <c r="D26907" s="124">
        <v>1101</v>
      </c>
      <c r="E26907" s="157">
        <f>VLOOKUP(D26907,'SOAT LIQ'!$A$87:$C$3416,3,FALSE)</f>
        <v>9</v>
      </c>
      <c r="F26907" t="s">
        <v>21632</v>
      </c>
    </row>
    <row r="26908" spans="1:6" x14ac:dyDescent="0.25">
      <c r="A26908" t="s">
        <v>14242</v>
      </c>
      <c r="B26908" s="100" t="s">
        <v>5174</v>
      </c>
      <c r="C26908" s="99" t="s">
        <v>5175</v>
      </c>
      <c r="D26908" s="124">
        <v>1101</v>
      </c>
      <c r="E26908" s="157">
        <f>VLOOKUP(D26908,'SOAT LIQ'!$A$87:$C$3416,3,FALSE)</f>
        <v>9</v>
      </c>
      <c r="F26908" t="s">
        <v>21632</v>
      </c>
    </row>
    <row r="26909" spans="1:6" x14ac:dyDescent="0.25">
      <c r="A26909" t="s">
        <v>14242</v>
      </c>
      <c r="B26909" s="100" t="s">
        <v>5176</v>
      </c>
      <c r="C26909" s="99" t="s">
        <v>5173</v>
      </c>
      <c r="D26909" s="124">
        <v>1101</v>
      </c>
      <c r="E26909" s="157">
        <f>VLOOKUP(D26909,'SOAT LIQ'!$A$87:$C$3416,3,FALSE)</f>
        <v>9</v>
      </c>
      <c r="F26909" t="s">
        <v>21632</v>
      </c>
    </row>
    <row r="26910" spans="1:6" x14ac:dyDescent="0.25">
      <c r="A26910" t="s">
        <v>14242</v>
      </c>
      <c r="B26910" s="100" t="s">
        <v>5177</v>
      </c>
      <c r="C26910" s="99" t="s">
        <v>5173</v>
      </c>
      <c r="D26910" s="124">
        <v>1101</v>
      </c>
      <c r="E26910" s="157">
        <f>VLOOKUP(D26910,'SOAT LIQ'!$A$87:$C$3416,3,FALSE)</f>
        <v>9</v>
      </c>
      <c r="F26910" t="s">
        <v>21632</v>
      </c>
    </row>
    <row r="26911" spans="1:6" x14ac:dyDescent="0.25">
      <c r="A26911" t="s">
        <v>14242</v>
      </c>
      <c r="B26911" s="100" t="s">
        <v>5178</v>
      </c>
      <c r="C26911" s="99" t="s">
        <v>5173</v>
      </c>
      <c r="D26911" s="124">
        <v>1101</v>
      </c>
      <c r="E26911" s="157">
        <f>VLOOKUP(D26911,'SOAT LIQ'!$A$87:$C$3416,3,FALSE)</f>
        <v>9</v>
      </c>
      <c r="F26911" t="s">
        <v>21632</v>
      </c>
    </row>
    <row r="26912" spans="1:6" x14ac:dyDescent="0.25">
      <c r="A26912" t="s">
        <v>14242</v>
      </c>
      <c r="B26912" s="100" t="s">
        <v>5179</v>
      </c>
      <c r="C26912" s="99" t="s">
        <v>5173</v>
      </c>
      <c r="D26912" s="124">
        <v>1101</v>
      </c>
      <c r="E26912" s="157">
        <f>VLOOKUP(D26912,'SOAT LIQ'!$A$87:$C$3416,3,FALSE)</f>
        <v>9</v>
      </c>
      <c r="F26912" t="s">
        <v>21632</v>
      </c>
    </row>
    <row r="26913" spans="1:6" x14ac:dyDescent="0.25">
      <c r="A26913" t="s">
        <v>14242</v>
      </c>
      <c r="B26913" s="100" t="s">
        <v>5180</v>
      </c>
      <c r="C26913" s="99" t="s">
        <v>5175</v>
      </c>
      <c r="D26913" s="124">
        <v>1101</v>
      </c>
      <c r="E26913" s="157">
        <f>VLOOKUP(D26913,'SOAT LIQ'!$A$87:$C$3416,3,FALSE)</f>
        <v>9</v>
      </c>
      <c r="F26913" t="s">
        <v>21632</v>
      </c>
    </row>
    <row r="26914" spans="1:6" x14ac:dyDescent="0.25">
      <c r="A26914" t="s">
        <v>14242</v>
      </c>
      <c r="B26914" s="100" t="s">
        <v>5181</v>
      </c>
      <c r="C26914" s="99" t="s">
        <v>5173</v>
      </c>
      <c r="D26914" s="124">
        <v>1101</v>
      </c>
      <c r="E26914" s="157">
        <f>VLOOKUP(D26914,'SOAT LIQ'!$A$87:$C$3416,3,FALSE)</f>
        <v>9</v>
      </c>
      <c r="F26914" t="s">
        <v>21632</v>
      </c>
    </row>
    <row r="26915" spans="1:6" x14ac:dyDescent="0.25">
      <c r="A26915" t="s">
        <v>14242</v>
      </c>
      <c r="B26915" s="100" t="s">
        <v>5182</v>
      </c>
      <c r="C26915" s="99" t="s">
        <v>5173</v>
      </c>
      <c r="D26915" s="124">
        <v>1101</v>
      </c>
      <c r="E26915" s="157">
        <f>VLOOKUP(D26915,'SOAT LIQ'!$A$87:$C$3416,3,FALSE)</f>
        <v>9</v>
      </c>
      <c r="F26915" t="s">
        <v>21632</v>
      </c>
    </row>
    <row r="26916" spans="1:6" x14ac:dyDescent="0.25">
      <c r="A26916" t="s">
        <v>14242</v>
      </c>
      <c r="B26916" s="100" t="s">
        <v>5183</v>
      </c>
      <c r="C26916" s="99" t="s">
        <v>5173</v>
      </c>
      <c r="D26916" s="124">
        <v>1101</v>
      </c>
      <c r="E26916" s="157">
        <f>VLOOKUP(D26916,'SOAT LIQ'!$A$87:$C$3416,3,FALSE)</f>
        <v>9</v>
      </c>
      <c r="F26916" t="s">
        <v>21632</v>
      </c>
    </row>
    <row r="26917" spans="1:6" x14ac:dyDescent="0.25">
      <c r="A26917" t="s">
        <v>14242</v>
      </c>
      <c r="B26917" s="100" t="s">
        <v>5184</v>
      </c>
      <c r="C26917" s="99" t="s">
        <v>5185</v>
      </c>
      <c r="D26917" s="124">
        <v>1103</v>
      </c>
      <c r="E26917" s="157">
        <f>VLOOKUP(D26917,'SOAT LIQ'!$A$87:$C$3416,3,FALSE)</f>
        <v>8</v>
      </c>
      <c r="F26917" t="s">
        <v>21632</v>
      </c>
    </row>
    <row r="26918" spans="1:6" x14ac:dyDescent="0.25">
      <c r="A26918" t="s">
        <v>14242</v>
      </c>
      <c r="B26918" s="100" t="s">
        <v>5187</v>
      </c>
      <c r="C26918" s="99" t="s">
        <v>5186</v>
      </c>
      <c r="D26918" s="124">
        <v>1102</v>
      </c>
      <c r="E26918" s="157">
        <f>VLOOKUP(D26918,'SOAT LIQ'!$A$87:$C$3416,3,FALSE)</f>
        <v>20</v>
      </c>
      <c r="F26918" t="s">
        <v>21632</v>
      </c>
    </row>
    <row r="26919" spans="1:6" x14ac:dyDescent="0.25">
      <c r="A26919" t="s">
        <v>14242</v>
      </c>
      <c r="B26919" s="100" t="s">
        <v>5188</v>
      </c>
      <c r="C26919" s="99" t="s">
        <v>5185</v>
      </c>
      <c r="D26919" s="124">
        <v>1102</v>
      </c>
      <c r="E26919" s="157">
        <f>VLOOKUP(D26919,'SOAT LIQ'!$A$87:$C$3416,3,FALSE)</f>
        <v>20</v>
      </c>
      <c r="F26919" t="s">
        <v>21632</v>
      </c>
    </row>
    <row r="26920" spans="1:6" x14ac:dyDescent="0.25">
      <c r="A26920" t="s">
        <v>14242</v>
      </c>
      <c r="B26920" s="100" t="s">
        <v>5189</v>
      </c>
      <c r="C26920" s="99" t="s">
        <v>5185</v>
      </c>
      <c r="D26920" s="124">
        <v>1102</v>
      </c>
      <c r="E26920" s="157">
        <f>VLOOKUP(D26920,'SOAT LIQ'!$A$87:$C$3416,3,FALSE)</f>
        <v>20</v>
      </c>
      <c r="F26920" t="s">
        <v>21632</v>
      </c>
    </row>
    <row r="26921" spans="1:6" x14ac:dyDescent="0.25">
      <c r="A26921" t="s">
        <v>14242</v>
      </c>
      <c r="B26921" s="100" t="s">
        <v>4979</v>
      </c>
      <c r="C26921" s="99" t="s">
        <v>5190</v>
      </c>
      <c r="D26921" s="124">
        <v>1101</v>
      </c>
      <c r="E26921" s="157">
        <f>VLOOKUP(D26921,'SOAT LIQ'!$A$87:$C$3416,3,FALSE)</f>
        <v>9</v>
      </c>
      <c r="F26921" t="s">
        <v>21632</v>
      </c>
    </row>
    <row r="26922" spans="1:6" x14ac:dyDescent="0.25">
      <c r="A26922" t="s">
        <v>14242</v>
      </c>
      <c r="B26922" s="100" t="s">
        <v>5192</v>
      </c>
      <c r="C26922" s="99" t="s">
        <v>5191</v>
      </c>
      <c r="D26922" s="124">
        <v>1103</v>
      </c>
      <c r="E26922" s="157">
        <f>VLOOKUP(D26922,'SOAT LIQ'!$A$87:$C$3416,3,FALSE)</f>
        <v>8</v>
      </c>
      <c r="F26922" t="s">
        <v>21632</v>
      </c>
    </row>
    <row r="26923" spans="1:6" x14ac:dyDescent="0.25">
      <c r="A26923" t="s">
        <v>14242</v>
      </c>
      <c r="B26923" s="100" t="s">
        <v>5194</v>
      </c>
      <c r="C26923" s="99" t="s">
        <v>5193</v>
      </c>
      <c r="D26923" s="124">
        <v>1101</v>
      </c>
      <c r="E26923" s="157">
        <f>VLOOKUP(D26923,'SOAT LIQ'!$A$87:$C$3416,3,FALSE)</f>
        <v>9</v>
      </c>
      <c r="F26923" t="s">
        <v>21632</v>
      </c>
    </row>
    <row r="26924" spans="1:6" x14ac:dyDescent="0.25">
      <c r="A26924" t="s">
        <v>14242</v>
      </c>
      <c r="B26924" s="100" t="s">
        <v>5196</v>
      </c>
      <c r="C26924" s="99" t="s">
        <v>5195</v>
      </c>
      <c r="D26924" s="124">
        <v>1101</v>
      </c>
      <c r="E26924" s="157">
        <f>VLOOKUP(D26924,'SOAT LIQ'!$A$87:$C$3416,3,FALSE)</f>
        <v>9</v>
      </c>
      <c r="F26924" t="s">
        <v>21632</v>
      </c>
    </row>
    <row r="26925" spans="1:6" x14ac:dyDescent="0.25">
      <c r="A26925" t="s">
        <v>14242</v>
      </c>
      <c r="B26925" s="100" t="s">
        <v>5197</v>
      </c>
      <c r="C26925" s="99" t="s">
        <v>5198</v>
      </c>
      <c r="D26925" s="124">
        <v>1101</v>
      </c>
      <c r="E26925" s="157">
        <f>VLOOKUP(D26925,'SOAT LIQ'!$A$87:$C$3416,3,FALSE)</f>
        <v>9</v>
      </c>
      <c r="F26925" t="s">
        <v>21632</v>
      </c>
    </row>
    <row r="26926" spans="1:6" x14ac:dyDescent="0.25">
      <c r="A26926" t="s">
        <v>14242</v>
      </c>
      <c r="B26926" s="100" t="s">
        <v>5199</v>
      </c>
      <c r="C26926" s="99" t="s">
        <v>5198</v>
      </c>
      <c r="D26926" s="124">
        <v>1101</v>
      </c>
      <c r="E26926" s="157">
        <f>VLOOKUP(D26926,'SOAT LIQ'!$A$87:$C$3416,3,FALSE)</f>
        <v>9</v>
      </c>
      <c r="F26926" t="s">
        <v>21632</v>
      </c>
    </row>
    <row r="26927" spans="1:6" x14ac:dyDescent="0.25">
      <c r="A26927" t="s">
        <v>14242</v>
      </c>
      <c r="B26927" s="100" t="s">
        <v>5200</v>
      </c>
      <c r="C26927" s="99" t="s">
        <v>5201</v>
      </c>
      <c r="D26927" s="124">
        <v>1101</v>
      </c>
      <c r="E26927" s="157">
        <f>VLOOKUP(D26927,'SOAT LIQ'!$A$87:$C$3416,3,FALSE)</f>
        <v>9</v>
      </c>
      <c r="F26927" t="s">
        <v>21632</v>
      </c>
    </row>
    <row r="26928" spans="1:6" x14ac:dyDescent="0.25">
      <c r="A26928" t="s">
        <v>14242</v>
      </c>
      <c r="B26928" s="100" t="s">
        <v>5203</v>
      </c>
      <c r="C26928" s="99" t="s">
        <v>5202</v>
      </c>
      <c r="D26928" s="124">
        <v>1102</v>
      </c>
      <c r="E26928" s="157">
        <f>VLOOKUP(D26928,'SOAT LIQ'!$A$87:$C$3416,3,FALSE)</f>
        <v>20</v>
      </c>
      <c r="F26928" t="s">
        <v>21632</v>
      </c>
    </row>
    <row r="26929" spans="1:6" x14ac:dyDescent="0.25">
      <c r="A26929" t="s">
        <v>14242</v>
      </c>
      <c r="B26929" s="100" t="s">
        <v>5205</v>
      </c>
      <c r="C26929" s="99" t="s">
        <v>5204</v>
      </c>
      <c r="D26929" s="124">
        <v>1102</v>
      </c>
      <c r="E26929" s="157">
        <f>VLOOKUP(D26929,'SOAT LIQ'!$A$87:$C$3416,3,FALSE)</f>
        <v>20</v>
      </c>
      <c r="F26929" t="s">
        <v>21632</v>
      </c>
    </row>
    <row r="26930" spans="1:6" x14ac:dyDescent="0.25">
      <c r="A26930" t="s">
        <v>14242</v>
      </c>
      <c r="B26930" s="100" t="s">
        <v>5207</v>
      </c>
      <c r="C26930" s="99" t="s">
        <v>5206</v>
      </c>
      <c r="D26930" s="124">
        <v>1102</v>
      </c>
      <c r="E26930" s="157">
        <f>VLOOKUP(D26930,'SOAT LIQ'!$A$87:$C$3416,3,FALSE)</f>
        <v>20</v>
      </c>
      <c r="F26930" t="s">
        <v>21632</v>
      </c>
    </row>
    <row r="26931" spans="1:6" x14ac:dyDescent="0.25">
      <c r="A26931" t="s">
        <v>14242</v>
      </c>
      <c r="B26931" s="100" t="s">
        <v>5209</v>
      </c>
      <c r="C26931" s="99" t="s">
        <v>5208</v>
      </c>
      <c r="D26931" s="124">
        <v>1227</v>
      </c>
      <c r="E26931" s="157">
        <f>VLOOKUP(D26931,'SOAT LIQ'!$A$87:$C$3416,3,FALSE)</f>
        <v>12</v>
      </c>
      <c r="F26931" t="s">
        <v>21632</v>
      </c>
    </row>
    <row r="26932" spans="1:6" x14ac:dyDescent="0.25">
      <c r="A26932" t="s">
        <v>14242</v>
      </c>
      <c r="B26932" s="100" t="s">
        <v>5211</v>
      </c>
      <c r="C26932" s="99" t="s">
        <v>5210</v>
      </c>
      <c r="D26932" s="124">
        <v>1108</v>
      </c>
      <c r="E26932" s="157">
        <f>VLOOKUP(D26932,'SOAT LIQ'!$A$87:$C$3416,3,FALSE)</f>
        <v>13</v>
      </c>
      <c r="F26932" t="s">
        <v>21632</v>
      </c>
    </row>
    <row r="26933" spans="1:6" x14ac:dyDescent="0.25">
      <c r="A26933" t="s">
        <v>14242</v>
      </c>
      <c r="B26933" s="100" t="s">
        <v>5213</v>
      </c>
      <c r="C26933" s="99" t="s">
        <v>5212</v>
      </c>
      <c r="D26933" s="124">
        <v>1225</v>
      </c>
      <c r="E26933" s="157">
        <f>VLOOKUP(D26933,'SOAT LIQ'!$A$87:$C$3416,3,FALSE)</f>
        <v>13</v>
      </c>
      <c r="F26933" t="s">
        <v>21632</v>
      </c>
    </row>
    <row r="26934" spans="1:6" x14ac:dyDescent="0.25">
      <c r="A26934" t="s">
        <v>14242</v>
      </c>
      <c r="B26934" s="100" t="s">
        <v>5214</v>
      </c>
      <c r="C26934" s="99" t="s">
        <v>5160</v>
      </c>
      <c r="D26934" s="124">
        <v>1108</v>
      </c>
      <c r="E26934" s="157">
        <f>VLOOKUP(D26934,'SOAT LIQ'!$A$87:$C$3416,3,FALSE)</f>
        <v>13</v>
      </c>
      <c r="F26934" t="s">
        <v>21632</v>
      </c>
    </row>
    <row r="26935" spans="1:6" x14ac:dyDescent="0.25">
      <c r="A26935" t="s">
        <v>14242</v>
      </c>
      <c r="B26935" s="100" t="s">
        <v>4980</v>
      </c>
      <c r="C26935" s="99" t="s">
        <v>5215</v>
      </c>
      <c r="D26935" s="124">
        <v>1106</v>
      </c>
      <c r="E26935" s="157">
        <f>VLOOKUP(D26935,'SOAT LIQ'!$A$87:$C$3416,3,FALSE)</f>
        <v>20</v>
      </c>
      <c r="F26935" t="s">
        <v>21632</v>
      </c>
    </row>
    <row r="26936" spans="1:6" x14ac:dyDescent="0.25">
      <c r="A26936" t="s">
        <v>14242</v>
      </c>
      <c r="B26936" s="100" t="s">
        <v>5217</v>
      </c>
      <c r="C26936" s="99" t="s">
        <v>5216</v>
      </c>
      <c r="D26936" s="124">
        <v>1142</v>
      </c>
      <c r="E26936" s="157">
        <f>VLOOKUP(D26936,'SOAT LIQ'!$A$87:$C$3416,3,FALSE)</f>
        <v>12</v>
      </c>
      <c r="F26936" t="s">
        <v>21632</v>
      </c>
    </row>
    <row r="26937" spans="1:6" x14ac:dyDescent="0.25">
      <c r="A26937" t="s">
        <v>14242</v>
      </c>
      <c r="B26937" s="100" t="s">
        <v>5219</v>
      </c>
      <c r="C26937" s="99" t="s">
        <v>5218</v>
      </c>
      <c r="D26937" s="124">
        <v>1140</v>
      </c>
      <c r="E26937" s="157">
        <f>VLOOKUP(D26937,'SOAT LIQ'!$A$87:$C$3416,3,FALSE)</f>
        <v>12</v>
      </c>
      <c r="F26937" t="s">
        <v>21632</v>
      </c>
    </row>
    <row r="26938" spans="1:6" x14ac:dyDescent="0.25">
      <c r="A26938" t="s">
        <v>14242</v>
      </c>
      <c r="B26938" s="100" t="s">
        <v>5220</v>
      </c>
      <c r="C26938" s="99" t="s">
        <v>5218</v>
      </c>
      <c r="D26938" s="124">
        <v>1140</v>
      </c>
      <c r="E26938" s="157">
        <f>VLOOKUP(D26938,'SOAT LIQ'!$A$87:$C$3416,3,FALSE)</f>
        <v>12</v>
      </c>
      <c r="F26938" t="s">
        <v>21632</v>
      </c>
    </row>
    <row r="26939" spans="1:6" x14ac:dyDescent="0.25">
      <c r="A26939" t="s">
        <v>14242</v>
      </c>
      <c r="B26939" s="100" t="s">
        <v>5221</v>
      </c>
      <c r="C26939" s="99" t="s">
        <v>5218</v>
      </c>
      <c r="D26939" s="124">
        <v>1140</v>
      </c>
      <c r="E26939" s="157">
        <f>VLOOKUP(D26939,'SOAT LIQ'!$A$87:$C$3416,3,FALSE)</f>
        <v>12</v>
      </c>
      <c r="F26939" t="s">
        <v>21632</v>
      </c>
    </row>
    <row r="26940" spans="1:6" x14ac:dyDescent="0.25">
      <c r="A26940" t="s">
        <v>14242</v>
      </c>
      <c r="B26940" s="100" t="s">
        <v>5222</v>
      </c>
      <c r="C26940" s="99" t="s">
        <v>5218</v>
      </c>
      <c r="D26940" s="124">
        <v>1140</v>
      </c>
      <c r="E26940" s="157">
        <f>VLOOKUP(D26940,'SOAT LIQ'!$A$87:$C$3416,3,FALSE)</f>
        <v>12</v>
      </c>
      <c r="F26940" t="s">
        <v>21632</v>
      </c>
    </row>
    <row r="26941" spans="1:6" x14ac:dyDescent="0.25">
      <c r="A26941" t="s">
        <v>14242</v>
      </c>
      <c r="B26941" s="100" t="s">
        <v>5223</v>
      </c>
      <c r="C26941" s="99" t="s">
        <v>5218</v>
      </c>
      <c r="D26941" s="124">
        <v>1140</v>
      </c>
      <c r="E26941" s="157">
        <f>VLOOKUP(D26941,'SOAT LIQ'!$A$87:$C$3416,3,FALSE)</f>
        <v>12</v>
      </c>
      <c r="F26941" t="s">
        <v>21632</v>
      </c>
    </row>
    <row r="26942" spans="1:6" x14ac:dyDescent="0.25">
      <c r="A26942" t="s">
        <v>14242</v>
      </c>
      <c r="B26942" s="100" t="s">
        <v>5224</v>
      </c>
      <c r="C26942" s="99" t="s">
        <v>5218</v>
      </c>
      <c r="D26942" s="124">
        <v>1140</v>
      </c>
      <c r="E26942" s="157">
        <f>VLOOKUP(D26942,'SOAT LIQ'!$A$87:$C$3416,3,FALSE)</f>
        <v>12</v>
      </c>
      <c r="F26942" t="s">
        <v>21632</v>
      </c>
    </row>
    <row r="26943" spans="1:6" x14ac:dyDescent="0.25">
      <c r="A26943" t="s">
        <v>14242</v>
      </c>
      <c r="B26943" s="100" t="s">
        <v>5225</v>
      </c>
      <c r="C26943" s="99" t="s">
        <v>5218</v>
      </c>
      <c r="D26943" s="124">
        <v>1140</v>
      </c>
      <c r="E26943" s="157">
        <f>VLOOKUP(D26943,'SOAT LIQ'!$A$87:$C$3416,3,FALSE)</f>
        <v>12</v>
      </c>
      <c r="F26943" t="s">
        <v>21632</v>
      </c>
    </row>
    <row r="26944" spans="1:6" x14ac:dyDescent="0.25">
      <c r="A26944" t="s">
        <v>14242</v>
      </c>
      <c r="B26944" s="100" t="s">
        <v>5226</v>
      </c>
      <c r="C26944" s="99" t="s">
        <v>5218</v>
      </c>
      <c r="D26944" s="124">
        <v>1140</v>
      </c>
      <c r="E26944" s="157">
        <f>VLOOKUP(D26944,'SOAT LIQ'!$A$87:$C$3416,3,FALSE)</f>
        <v>12</v>
      </c>
      <c r="F26944" t="s">
        <v>21632</v>
      </c>
    </row>
    <row r="26945" spans="1:6" x14ac:dyDescent="0.25">
      <c r="A26945" t="s">
        <v>14242</v>
      </c>
      <c r="B26945" s="100" t="s">
        <v>5227</v>
      </c>
      <c r="C26945" s="99" t="s">
        <v>5218</v>
      </c>
      <c r="D26945" s="124">
        <v>1140</v>
      </c>
      <c r="E26945" s="157">
        <f>VLOOKUP(D26945,'SOAT LIQ'!$A$87:$C$3416,3,FALSE)</f>
        <v>12</v>
      </c>
      <c r="F26945" t="s">
        <v>21632</v>
      </c>
    </row>
    <row r="26946" spans="1:6" x14ac:dyDescent="0.25">
      <c r="A26946" t="s">
        <v>14242</v>
      </c>
      <c r="B26946" s="100" t="s">
        <v>5228</v>
      </c>
      <c r="C26946" s="99" t="s">
        <v>5216</v>
      </c>
      <c r="D26946" s="124">
        <v>1140</v>
      </c>
      <c r="E26946" s="157">
        <f>VLOOKUP(D26946,'SOAT LIQ'!$A$87:$C$3416,3,FALSE)</f>
        <v>12</v>
      </c>
      <c r="F26946" t="s">
        <v>21632</v>
      </c>
    </row>
    <row r="26947" spans="1:6" x14ac:dyDescent="0.25">
      <c r="A26947" t="s">
        <v>14242</v>
      </c>
      <c r="B26947" s="100" t="s">
        <v>5229</v>
      </c>
      <c r="C26947" s="99" t="s">
        <v>5218</v>
      </c>
      <c r="D26947" s="124">
        <v>1140</v>
      </c>
      <c r="E26947" s="157">
        <f>VLOOKUP(D26947,'SOAT LIQ'!$A$87:$C$3416,3,FALSE)</f>
        <v>12</v>
      </c>
      <c r="F26947" t="s">
        <v>21632</v>
      </c>
    </row>
    <row r="26948" spans="1:6" x14ac:dyDescent="0.25">
      <c r="A26948" t="s">
        <v>14242</v>
      </c>
      <c r="B26948" s="100" t="s">
        <v>5230</v>
      </c>
      <c r="C26948" s="99" t="s">
        <v>5218</v>
      </c>
      <c r="D26948" s="124">
        <v>1140</v>
      </c>
      <c r="E26948" s="157">
        <f>VLOOKUP(D26948,'SOAT LIQ'!$A$87:$C$3416,3,FALSE)</f>
        <v>12</v>
      </c>
      <c r="F26948" t="s">
        <v>21632</v>
      </c>
    </row>
    <row r="26949" spans="1:6" x14ac:dyDescent="0.25">
      <c r="A26949" t="s">
        <v>14242</v>
      </c>
      <c r="B26949" s="100" t="s">
        <v>5231</v>
      </c>
      <c r="C26949" s="99" t="s">
        <v>5218</v>
      </c>
      <c r="D26949" s="124">
        <v>1140</v>
      </c>
      <c r="E26949" s="157">
        <f>VLOOKUP(D26949,'SOAT LIQ'!$A$87:$C$3416,3,FALSE)</f>
        <v>12</v>
      </c>
      <c r="F26949" t="s">
        <v>21632</v>
      </c>
    </row>
    <row r="26950" spans="1:6" x14ac:dyDescent="0.25">
      <c r="A26950" t="s">
        <v>14242</v>
      </c>
      <c r="B26950" s="100" t="s">
        <v>5232</v>
      </c>
      <c r="C26950" s="99" t="s">
        <v>5216</v>
      </c>
      <c r="D26950" s="124">
        <v>1142</v>
      </c>
      <c r="E26950" s="157">
        <f>VLOOKUP(D26950,'SOAT LIQ'!$A$87:$C$3416,3,FALSE)</f>
        <v>12</v>
      </c>
      <c r="F26950" t="s">
        <v>21632</v>
      </c>
    </row>
    <row r="26951" spans="1:6" x14ac:dyDescent="0.25">
      <c r="A26951" t="s">
        <v>14242</v>
      </c>
      <c r="B26951" s="100" t="s">
        <v>5233</v>
      </c>
      <c r="C26951" s="99" t="s">
        <v>5218</v>
      </c>
      <c r="D26951" s="124">
        <v>1140</v>
      </c>
      <c r="E26951" s="157">
        <f>VLOOKUP(D26951,'SOAT LIQ'!$A$87:$C$3416,3,FALSE)</f>
        <v>12</v>
      </c>
      <c r="F26951" t="s">
        <v>21632</v>
      </c>
    </row>
    <row r="26952" spans="1:6" x14ac:dyDescent="0.25">
      <c r="A26952" t="s">
        <v>14242</v>
      </c>
      <c r="B26952" s="100" t="s">
        <v>5234</v>
      </c>
      <c r="C26952" s="99" t="s">
        <v>5216</v>
      </c>
      <c r="D26952" s="124">
        <v>1142</v>
      </c>
      <c r="E26952" s="157">
        <f>VLOOKUP(D26952,'SOAT LIQ'!$A$87:$C$3416,3,FALSE)</f>
        <v>12</v>
      </c>
      <c r="F26952" t="s">
        <v>21632</v>
      </c>
    </row>
    <row r="26953" spans="1:6" x14ac:dyDescent="0.25">
      <c r="A26953" t="s">
        <v>14242</v>
      </c>
      <c r="B26953" s="100" t="s">
        <v>5235</v>
      </c>
      <c r="C26953" s="99" t="s">
        <v>5218</v>
      </c>
      <c r="D26953" s="124">
        <v>1140</v>
      </c>
      <c r="E26953" s="157">
        <f>VLOOKUP(D26953,'SOAT LIQ'!$A$87:$C$3416,3,FALSE)</f>
        <v>12</v>
      </c>
      <c r="F26953" t="s">
        <v>21632</v>
      </c>
    </row>
    <row r="26954" spans="1:6" x14ac:dyDescent="0.25">
      <c r="A26954" t="s">
        <v>14242</v>
      </c>
      <c r="B26954" s="100" t="s">
        <v>5236</v>
      </c>
      <c r="C26954" s="99" t="s">
        <v>5216</v>
      </c>
      <c r="D26954" s="124">
        <v>1142</v>
      </c>
      <c r="E26954" s="157">
        <f>VLOOKUP(D26954,'SOAT LIQ'!$A$87:$C$3416,3,FALSE)</f>
        <v>12</v>
      </c>
      <c r="F26954" t="s">
        <v>21632</v>
      </c>
    </row>
    <row r="26955" spans="1:6" x14ac:dyDescent="0.25">
      <c r="A26955" t="s">
        <v>14242</v>
      </c>
      <c r="B26955" s="100" t="s">
        <v>4928</v>
      </c>
      <c r="C26955" s="99" t="s">
        <v>5237</v>
      </c>
      <c r="D26955" s="124">
        <v>1262</v>
      </c>
      <c r="E26955" s="157">
        <f>VLOOKUP(D26955,'SOAT LIQ'!$A$87:$C$3416,3,FALSE)</f>
        <v>22</v>
      </c>
      <c r="F26955" t="s">
        <v>21632</v>
      </c>
    </row>
    <row r="26956" spans="1:6" x14ac:dyDescent="0.25">
      <c r="A26956" t="s">
        <v>14242</v>
      </c>
      <c r="B26956" s="100" t="s">
        <v>5238</v>
      </c>
      <c r="C26956" s="99" t="s">
        <v>5216</v>
      </c>
      <c r="D26956" s="124">
        <v>1152</v>
      </c>
      <c r="E26956" s="157">
        <f>VLOOKUP(D26956,'SOAT LIQ'!$A$87:$C$3416,3,FALSE)</f>
        <v>20</v>
      </c>
      <c r="F26956" t="s">
        <v>21632</v>
      </c>
    </row>
    <row r="26957" spans="1:6" x14ac:dyDescent="0.25">
      <c r="A26957" t="s">
        <v>14242</v>
      </c>
      <c r="B26957" s="100" t="s">
        <v>5239</v>
      </c>
      <c r="C26957" s="99" t="s">
        <v>5218</v>
      </c>
      <c r="D26957" s="124">
        <v>1101</v>
      </c>
      <c r="E26957" s="157">
        <f>VLOOKUP(D26957,'SOAT LIQ'!$A$87:$C$3416,3,FALSE)</f>
        <v>9</v>
      </c>
      <c r="F26957" t="s">
        <v>21632</v>
      </c>
    </row>
    <row r="26958" spans="1:6" x14ac:dyDescent="0.25">
      <c r="A26958" t="s">
        <v>14242</v>
      </c>
      <c r="B26958" s="100" t="s">
        <v>5241</v>
      </c>
      <c r="C26958" s="99" t="s">
        <v>5240</v>
      </c>
      <c r="D26958" s="124">
        <v>1103</v>
      </c>
      <c r="E26958" s="157">
        <f>VLOOKUP(D26958,'SOAT LIQ'!$A$87:$C$3416,3,FALSE)</f>
        <v>8</v>
      </c>
      <c r="F26958" t="s">
        <v>21632</v>
      </c>
    </row>
    <row r="26959" spans="1:6" x14ac:dyDescent="0.25">
      <c r="A26959" t="s">
        <v>14242</v>
      </c>
      <c r="B26959" s="100" t="s">
        <v>5243</v>
      </c>
      <c r="C26959" s="99" t="s">
        <v>5242</v>
      </c>
      <c r="D26959" s="124">
        <v>1103</v>
      </c>
      <c r="E26959" s="157">
        <f>VLOOKUP(D26959,'SOAT LIQ'!$A$87:$C$3416,3,FALSE)</f>
        <v>8</v>
      </c>
      <c r="F26959" t="s">
        <v>21632</v>
      </c>
    </row>
    <row r="26960" spans="1:6" x14ac:dyDescent="0.25">
      <c r="A26960" t="s">
        <v>14242</v>
      </c>
      <c r="B26960" s="100" t="s">
        <v>5244</v>
      </c>
      <c r="C26960" s="99" t="s">
        <v>5242</v>
      </c>
      <c r="D26960" s="124">
        <v>1101</v>
      </c>
      <c r="E26960" s="157">
        <f>VLOOKUP(D26960,'SOAT LIQ'!$A$87:$C$3416,3,FALSE)</f>
        <v>9</v>
      </c>
      <c r="F26960" t="s">
        <v>21632</v>
      </c>
    </row>
    <row r="26961" spans="1:6" x14ac:dyDescent="0.25">
      <c r="A26961" t="s">
        <v>14242</v>
      </c>
      <c r="B26961" s="100" t="s">
        <v>4935</v>
      </c>
      <c r="C26961" s="99" t="s">
        <v>5245</v>
      </c>
      <c r="D26961" s="124">
        <v>1161</v>
      </c>
      <c r="E26961" s="157">
        <f>VLOOKUP(D26961,'SOAT LIQ'!$A$87:$C$3416,3,FALSE)</f>
        <v>12</v>
      </c>
      <c r="F26961" t="s">
        <v>21632</v>
      </c>
    </row>
    <row r="26962" spans="1:6" x14ac:dyDescent="0.25">
      <c r="A26962" t="s">
        <v>14242</v>
      </c>
      <c r="B26962" s="100" t="s">
        <v>5247</v>
      </c>
      <c r="C26962" s="99" t="s">
        <v>5246</v>
      </c>
      <c r="D26962" s="124">
        <v>1125</v>
      </c>
      <c r="E26962" s="157">
        <f>VLOOKUP(D26962,'SOAT LIQ'!$A$87:$C$3416,3,FALSE)</f>
        <v>20</v>
      </c>
      <c r="F26962" t="s">
        <v>21632</v>
      </c>
    </row>
    <row r="26963" spans="1:6" x14ac:dyDescent="0.25">
      <c r="A26963" t="s">
        <v>14242</v>
      </c>
      <c r="B26963" s="100" t="s">
        <v>5249</v>
      </c>
      <c r="C26963" s="99" t="s">
        <v>5248</v>
      </c>
      <c r="D26963" s="124">
        <v>1125</v>
      </c>
      <c r="E26963" s="157">
        <f>VLOOKUP(D26963,'SOAT LIQ'!$A$87:$C$3416,3,FALSE)</f>
        <v>20</v>
      </c>
      <c r="F26963" t="s">
        <v>21632</v>
      </c>
    </row>
    <row r="26964" spans="1:6" x14ac:dyDescent="0.25">
      <c r="A26964" t="s">
        <v>14242</v>
      </c>
      <c r="B26964" s="100" t="s">
        <v>5251</v>
      </c>
      <c r="C26964" s="99" t="s">
        <v>5250</v>
      </c>
      <c r="D26964" s="124">
        <v>1125</v>
      </c>
      <c r="E26964" s="157">
        <f>VLOOKUP(D26964,'SOAT LIQ'!$A$87:$C$3416,3,FALSE)</f>
        <v>20</v>
      </c>
      <c r="F26964" t="s">
        <v>21632</v>
      </c>
    </row>
    <row r="26965" spans="1:6" x14ac:dyDescent="0.25">
      <c r="A26965" t="s">
        <v>14242</v>
      </c>
      <c r="B26965" s="100" t="s">
        <v>5253</v>
      </c>
      <c r="C26965" s="99" t="s">
        <v>5252</v>
      </c>
      <c r="D26965" s="124">
        <v>1125</v>
      </c>
      <c r="E26965" s="157">
        <f>VLOOKUP(D26965,'SOAT LIQ'!$A$87:$C$3416,3,FALSE)</f>
        <v>20</v>
      </c>
      <c r="F26965" t="s">
        <v>21632</v>
      </c>
    </row>
    <row r="26966" spans="1:6" x14ac:dyDescent="0.25">
      <c r="A26966" t="s">
        <v>14242</v>
      </c>
      <c r="B26966" s="100" t="s">
        <v>5254</v>
      </c>
      <c r="C26966" s="99" t="s">
        <v>5252</v>
      </c>
      <c r="D26966" s="124">
        <v>1125</v>
      </c>
      <c r="E26966" s="157">
        <f>VLOOKUP(D26966,'SOAT LIQ'!$A$87:$C$3416,3,FALSE)</f>
        <v>20</v>
      </c>
      <c r="F26966" t="s">
        <v>21632</v>
      </c>
    </row>
    <row r="26967" spans="1:6" x14ac:dyDescent="0.25">
      <c r="A26967" t="s">
        <v>14242</v>
      </c>
      <c r="B26967" s="100" t="s">
        <v>5255</v>
      </c>
      <c r="C26967" s="99" t="s">
        <v>5252</v>
      </c>
      <c r="D26967" s="124">
        <v>1121</v>
      </c>
      <c r="E26967" s="157">
        <f>VLOOKUP(D26967,'SOAT LIQ'!$A$87:$C$3416,3,FALSE)</f>
        <v>22</v>
      </c>
      <c r="F26967" t="s">
        <v>21632</v>
      </c>
    </row>
    <row r="26968" spans="1:6" x14ac:dyDescent="0.25">
      <c r="A26968" t="s">
        <v>14242</v>
      </c>
      <c r="B26968" s="100" t="s">
        <v>5257</v>
      </c>
      <c r="C26968" s="99" t="s">
        <v>5256</v>
      </c>
      <c r="D26968" s="124">
        <v>1126</v>
      </c>
      <c r="E26968" s="157">
        <f>VLOOKUP(D26968,'SOAT LIQ'!$A$87:$C$3416,3,FALSE)</f>
        <v>20</v>
      </c>
      <c r="F26968" t="s">
        <v>21632</v>
      </c>
    </row>
    <row r="26969" spans="1:6" x14ac:dyDescent="0.25">
      <c r="A26969" t="s">
        <v>14242</v>
      </c>
      <c r="B26969" s="100" t="s">
        <v>5259</v>
      </c>
      <c r="C26969" s="99" t="s">
        <v>5258</v>
      </c>
      <c r="D26969" s="124">
        <v>1126</v>
      </c>
      <c r="E26969" s="157">
        <f>VLOOKUP(D26969,'SOAT LIQ'!$A$87:$C$3416,3,FALSE)</f>
        <v>20</v>
      </c>
      <c r="F26969" t="s">
        <v>21632</v>
      </c>
    </row>
    <row r="26970" spans="1:6" x14ac:dyDescent="0.25">
      <c r="A26970" t="s">
        <v>14242</v>
      </c>
      <c r="B26970" s="100" t="s">
        <v>5260</v>
      </c>
      <c r="C26970" s="99" t="s">
        <v>5256</v>
      </c>
      <c r="D26970" s="124">
        <v>1126</v>
      </c>
      <c r="E26970" s="157">
        <f>VLOOKUP(D26970,'SOAT LIQ'!$A$87:$C$3416,3,FALSE)</f>
        <v>20</v>
      </c>
      <c r="F26970" t="s">
        <v>21632</v>
      </c>
    </row>
    <row r="26971" spans="1:6" x14ac:dyDescent="0.25">
      <c r="A26971" t="s">
        <v>14242</v>
      </c>
      <c r="B26971" s="100" t="s">
        <v>5262</v>
      </c>
      <c r="C26971" s="99" t="s">
        <v>5261</v>
      </c>
      <c r="D26971" s="124">
        <v>1126</v>
      </c>
      <c r="E26971" s="157">
        <f>VLOOKUP(D26971,'SOAT LIQ'!$A$87:$C$3416,3,FALSE)</f>
        <v>20</v>
      </c>
      <c r="F26971" t="s">
        <v>21632</v>
      </c>
    </row>
    <row r="26972" spans="1:6" x14ac:dyDescent="0.25">
      <c r="A26972" t="s">
        <v>14242</v>
      </c>
      <c r="B26972" s="100" t="s">
        <v>5264</v>
      </c>
      <c r="C26972" s="99" t="s">
        <v>5263</v>
      </c>
      <c r="D26972" s="124">
        <v>1126</v>
      </c>
      <c r="E26972" s="157">
        <f>VLOOKUP(D26972,'SOAT LIQ'!$A$87:$C$3416,3,FALSE)</f>
        <v>20</v>
      </c>
      <c r="F26972" t="s">
        <v>21632</v>
      </c>
    </row>
    <row r="26973" spans="1:6" x14ac:dyDescent="0.25">
      <c r="A26973" t="s">
        <v>14242</v>
      </c>
      <c r="B26973" s="100" t="s">
        <v>5266</v>
      </c>
      <c r="C26973" s="99" t="s">
        <v>5265</v>
      </c>
      <c r="D26973" s="124">
        <v>1126</v>
      </c>
      <c r="E26973" s="157">
        <f>VLOOKUP(D26973,'SOAT LIQ'!$A$87:$C$3416,3,FALSE)</f>
        <v>20</v>
      </c>
      <c r="F26973" t="s">
        <v>21632</v>
      </c>
    </row>
    <row r="26974" spans="1:6" x14ac:dyDescent="0.25">
      <c r="A26974" t="s">
        <v>14242</v>
      </c>
      <c r="B26974" s="100" t="s">
        <v>5268</v>
      </c>
      <c r="C26974" s="99" t="s">
        <v>5267</v>
      </c>
      <c r="D26974" s="124">
        <v>1126</v>
      </c>
      <c r="E26974" s="157">
        <f>VLOOKUP(D26974,'SOAT LIQ'!$A$87:$C$3416,3,FALSE)</f>
        <v>20</v>
      </c>
      <c r="F26974" t="s">
        <v>21632</v>
      </c>
    </row>
    <row r="26975" spans="1:6" x14ac:dyDescent="0.25">
      <c r="A26975" t="s">
        <v>14242</v>
      </c>
      <c r="B26975" s="100" t="s">
        <v>5270</v>
      </c>
      <c r="C26975" s="99" t="s">
        <v>5269</v>
      </c>
      <c r="D26975" s="124">
        <v>1126</v>
      </c>
      <c r="E26975" s="157">
        <f>VLOOKUP(D26975,'SOAT LIQ'!$A$87:$C$3416,3,FALSE)</f>
        <v>20</v>
      </c>
      <c r="F26975" t="s">
        <v>21632</v>
      </c>
    </row>
    <row r="26976" spans="1:6" x14ac:dyDescent="0.25">
      <c r="A26976" t="s">
        <v>14242</v>
      </c>
      <c r="B26976" s="100" t="s">
        <v>5272</v>
      </c>
      <c r="C26976" s="99" t="s">
        <v>5271</v>
      </c>
      <c r="D26976" s="124">
        <v>1126</v>
      </c>
      <c r="E26976" s="157">
        <f>VLOOKUP(D26976,'SOAT LIQ'!$A$87:$C$3416,3,FALSE)</f>
        <v>20</v>
      </c>
      <c r="F26976" t="s">
        <v>21632</v>
      </c>
    </row>
    <row r="26977" spans="1:6" x14ac:dyDescent="0.25">
      <c r="A26977" t="s">
        <v>14242</v>
      </c>
      <c r="B26977" s="100" t="s">
        <v>5274</v>
      </c>
      <c r="C26977" s="99" t="s">
        <v>5273</v>
      </c>
      <c r="D26977" s="124">
        <v>1126</v>
      </c>
      <c r="E26977" s="157">
        <f>VLOOKUP(D26977,'SOAT LIQ'!$A$87:$C$3416,3,FALSE)</f>
        <v>20</v>
      </c>
      <c r="F26977" t="s">
        <v>21632</v>
      </c>
    </row>
    <row r="26978" spans="1:6" x14ac:dyDescent="0.25">
      <c r="A26978" t="s">
        <v>14242</v>
      </c>
      <c r="B26978" s="100" t="s">
        <v>5276</v>
      </c>
      <c r="C26978" s="99" t="s">
        <v>5275</v>
      </c>
      <c r="D26978" s="124">
        <v>1126</v>
      </c>
      <c r="E26978" s="157">
        <f>VLOOKUP(D26978,'SOAT LIQ'!$A$87:$C$3416,3,FALSE)</f>
        <v>20</v>
      </c>
      <c r="F26978" t="s">
        <v>21632</v>
      </c>
    </row>
    <row r="26979" spans="1:6" x14ac:dyDescent="0.25">
      <c r="A26979" t="s">
        <v>14242</v>
      </c>
      <c r="B26979" s="100" t="s">
        <v>5277</v>
      </c>
      <c r="C26979" s="99" t="s">
        <v>5267</v>
      </c>
      <c r="D26979" s="124">
        <v>1121</v>
      </c>
      <c r="E26979" s="157">
        <f>VLOOKUP(D26979,'SOAT LIQ'!$A$87:$C$3416,3,FALSE)</f>
        <v>22</v>
      </c>
      <c r="F26979" t="s">
        <v>21632</v>
      </c>
    </row>
    <row r="26980" spans="1:6" x14ac:dyDescent="0.25">
      <c r="A26980" t="s">
        <v>14242</v>
      </c>
      <c r="B26980" s="100" t="s">
        <v>5278</v>
      </c>
      <c r="C26980" s="99" t="s">
        <v>5267</v>
      </c>
      <c r="D26980" s="124">
        <v>1121</v>
      </c>
      <c r="E26980" s="157">
        <f>VLOOKUP(D26980,'SOAT LIQ'!$A$87:$C$3416,3,FALSE)</f>
        <v>22</v>
      </c>
      <c r="F26980" t="s">
        <v>21632</v>
      </c>
    </row>
    <row r="26981" spans="1:6" x14ac:dyDescent="0.25">
      <c r="A26981" t="s">
        <v>14242</v>
      </c>
      <c r="B26981" s="100" t="s">
        <v>5280</v>
      </c>
      <c r="C26981" s="99" t="s">
        <v>5279</v>
      </c>
      <c r="D26981" s="124">
        <v>1127</v>
      </c>
      <c r="E26981" s="157">
        <f>VLOOKUP(D26981,'SOAT LIQ'!$A$87:$C$3416,3,FALSE)</f>
        <v>21</v>
      </c>
      <c r="F26981" t="s">
        <v>21632</v>
      </c>
    </row>
    <row r="26982" spans="1:6" x14ac:dyDescent="0.25">
      <c r="A26982" t="s">
        <v>14242</v>
      </c>
      <c r="B26982" s="100" t="s">
        <v>5282</v>
      </c>
      <c r="C26982" s="99" t="s">
        <v>5281</v>
      </c>
      <c r="D26982" s="124">
        <v>1127</v>
      </c>
      <c r="E26982" s="157">
        <f>VLOOKUP(D26982,'SOAT LIQ'!$A$87:$C$3416,3,FALSE)</f>
        <v>21</v>
      </c>
      <c r="F26982" t="s">
        <v>21632</v>
      </c>
    </row>
    <row r="26983" spans="1:6" x14ac:dyDescent="0.25">
      <c r="A26983" t="s">
        <v>14242</v>
      </c>
      <c r="B26983" s="100" t="s">
        <v>5284</v>
      </c>
      <c r="C26983" s="99" t="s">
        <v>5283</v>
      </c>
      <c r="D26983" s="124">
        <v>1127</v>
      </c>
      <c r="E26983" s="157">
        <f>VLOOKUP(D26983,'SOAT LIQ'!$A$87:$C$3416,3,FALSE)</f>
        <v>21</v>
      </c>
      <c r="F26983" t="s">
        <v>21632</v>
      </c>
    </row>
    <row r="26984" spans="1:6" x14ac:dyDescent="0.25">
      <c r="A26984" t="s">
        <v>14242</v>
      </c>
      <c r="B26984" s="100" t="s">
        <v>5286</v>
      </c>
      <c r="C26984" s="99" t="s">
        <v>5285</v>
      </c>
      <c r="D26984" s="124">
        <v>1127</v>
      </c>
      <c r="E26984" s="157">
        <f>VLOOKUP(D26984,'SOAT LIQ'!$A$87:$C$3416,3,FALSE)</f>
        <v>21</v>
      </c>
      <c r="F26984" t="s">
        <v>21632</v>
      </c>
    </row>
    <row r="26985" spans="1:6" x14ac:dyDescent="0.25">
      <c r="A26985" t="s">
        <v>14242</v>
      </c>
      <c r="B26985" s="100" t="s">
        <v>5288</v>
      </c>
      <c r="C26985" s="99" t="s">
        <v>5287</v>
      </c>
      <c r="D26985" s="124">
        <v>1127</v>
      </c>
      <c r="E26985" s="157">
        <f>VLOOKUP(D26985,'SOAT LIQ'!$A$87:$C$3416,3,FALSE)</f>
        <v>21</v>
      </c>
      <c r="F26985" t="s">
        <v>21632</v>
      </c>
    </row>
    <row r="26986" spans="1:6" x14ac:dyDescent="0.25">
      <c r="A26986" t="s">
        <v>14242</v>
      </c>
      <c r="B26986" s="100" t="s">
        <v>5290</v>
      </c>
      <c r="C26986" s="99" t="s">
        <v>5289</v>
      </c>
      <c r="D26986" s="124">
        <v>1127</v>
      </c>
      <c r="E26986" s="157">
        <f>VLOOKUP(D26986,'SOAT LIQ'!$A$87:$C$3416,3,FALSE)</f>
        <v>21</v>
      </c>
      <c r="F26986" t="s">
        <v>21632</v>
      </c>
    </row>
    <row r="26987" spans="1:6" x14ac:dyDescent="0.25">
      <c r="A26987" t="s">
        <v>14242</v>
      </c>
      <c r="B26987" s="100" t="s">
        <v>5292</v>
      </c>
      <c r="C26987" s="99" t="s">
        <v>5291</v>
      </c>
      <c r="D26987" s="124">
        <v>1127</v>
      </c>
      <c r="E26987" s="157">
        <f>VLOOKUP(D26987,'SOAT LIQ'!$A$87:$C$3416,3,FALSE)</f>
        <v>21</v>
      </c>
      <c r="F26987" t="s">
        <v>21632</v>
      </c>
    </row>
    <row r="26988" spans="1:6" x14ac:dyDescent="0.25">
      <c r="A26988" t="s">
        <v>14242</v>
      </c>
      <c r="B26988" s="100" t="s">
        <v>5294</v>
      </c>
      <c r="C26988" s="99" t="s">
        <v>5293</v>
      </c>
      <c r="D26988" s="124">
        <v>1127</v>
      </c>
      <c r="E26988" s="157">
        <f>VLOOKUP(D26988,'SOAT LIQ'!$A$87:$C$3416,3,FALSE)</f>
        <v>21</v>
      </c>
      <c r="F26988" t="s">
        <v>21632</v>
      </c>
    </row>
    <row r="26989" spans="1:6" x14ac:dyDescent="0.25">
      <c r="A26989" t="s">
        <v>14242</v>
      </c>
      <c r="B26989" s="100" t="s">
        <v>5296</v>
      </c>
      <c r="C26989" s="99" t="s">
        <v>5295</v>
      </c>
      <c r="D26989" s="124">
        <v>1127</v>
      </c>
      <c r="E26989" s="157">
        <f>VLOOKUP(D26989,'SOAT LIQ'!$A$87:$C$3416,3,FALSE)</f>
        <v>21</v>
      </c>
      <c r="F26989" t="s">
        <v>21632</v>
      </c>
    </row>
    <row r="26990" spans="1:6" x14ac:dyDescent="0.25">
      <c r="A26990" t="s">
        <v>14242</v>
      </c>
      <c r="B26990" s="100" t="s">
        <v>5297</v>
      </c>
      <c r="C26990" s="99" t="s">
        <v>5293</v>
      </c>
      <c r="D26990" s="124">
        <v>1127</v>
      </c>
      <c r="E26990" s="157">
        <f>VLOOKUP(D26990,'SOAT LIQ'!$A$87:$C$3416,3,FALSE)</f>
        <v>21</v>
      </c>
      <c r="F26990" t="s">
        <v>21632</v>
      </c>
    </row>
    <row r="26991" spans="1:6" x14ac:dyDescent="0.25">
      <c r="A26991" t="s">
        <v>14242</v>
      </c>
      <c r="B26991" s="100" t="s">
        <v>5298</v>
      </c>
      <c r="C26991" s="99" t="s">
        <v>5295</v>
      </c>
      <c r="D26991" s="124">
        <v>1121</v>
      </c>
      <c r="E26991" s="157">
        <f>VLOOKUP(D26991,'SOAT LIQ'!$A$87:$C$3416,3,FALSE)</f>
        <v>22</v>
      </c>
      <c r="F26991" t="s">
        <v>21632</v>
      </c>
    </row>
    <row r="26992" spans="1:6" x14ac:dyDescent="0.25">
      <c r="A26992" t="s">
        <v>14242</v>
      </c>
      <c r="B26992" s="100" t="s">
        <v>5299</v>
      </c>
      <c r="C26992" s="99" t="s">
        <v>5295</v>
      </c>
      <c r="D26992" s="124">
        <v>1127</v>
      </c>
      <c r="E26992" s="157">
        <f>VLOOKUP(D26992,'SOAT LIQ'!$A$87:$C$3416,3,FALSE)</f>
        <v>21</v>
      </c>
      <c r="F26992" t="s">
        <v>21632</v>
      </c>
    </row>
    <row r="26993" spans="1:6" x14ac:dyDescent="0.25">
      <c r="A26993" t="s">
        <v>14242</v>
      </c>
      <c r="B26993" s="100" t="s">
        <v>4575</v>
      </c>
      <c r="C26993" s="99" t="s">
        <v>5300</v>
      </c>
      <c r="D26993" s="124">
        <v>1161</v>
      </c>
      <c r="E26993" s="157">
        <f>VLOOKUP(D26993,'SOAT LIQ'!$A$87:$C$3416,3,FALSE)</f>
        <v>12</v>
      </c>
      <c r="F26993" t="s">
        <v>21632</v>
      </c>
    </row>
    <row r="26994" spans="1:6" x14ac:dyDescent="0.25">
      <c r="A26994" t="s">
        <v>14242</v>
      </c>
      <c r="B26994" s="100" t="s">
        <v>5301</v>
      </c>
      <c r="C26994" s="99" t="s">
        <v>5300</v>
      </c>
      <c r="D26994" s="124">
        <v>1161</v>
      </c>
      <c r="E26994" s="157">
        <f>VLOOKUP(D26994,'SOAT LIQ'!$A$87:$C$3416,3,FALSE)</f>
        <v>12</v>
      </c>
      <c r="F26994" t="s">
        <v>21632</v>
      </c>
    </row>
    <row r="26995" spans="1:6" x14ac:dyDescent="0.25">
      <c r="A26995" t="s">
        <v>14242</v>
      </c>
      <c r="B26995" s="100" t="s">
        <v>5303</v>
      </c>
      <c r="C26995" s="99" t="s">
        <v>5302</v>
      </c>
      <c r="D26995" s="124">
        <v>1144</v>
      </c>
      <c r="E26995" s="157">
        <f>VLOOKUP(D26995,'SOAT LIQ'!$A$87:$C$3416,3,FALSE)</f>
        <v>20</v>
      </c>
      <c r="F26995" t="s">
        <v>21632</v>
      </c>
    </row>
    <row r="26996" spans="1:6" x14ac:dyDescent="0.25">
      <c r="A26996" t="s">
        <v>14242</v>
      </c>
      <c r="B26996" s="100" t="s">
        <v>5305</v>
      </c>
      <c r="C26996" s="99" t="s">
        <v>5304</v>
      </c>
      <c r="D26996" s="124">
        <v>1144</v>
      </c>
      <c r="E26996" s="157">
        <f>VLOOKUP(D26996,'SOAT LIQ'!$A$87:$C$3416,3,FALSE)</f>
        <v>20</v>
      </c>
      <c r="F26996" t="s">
        <v>21632</v>
      </c>
    </row>
    <row r="26997" spans="1:6" x14ac:dyDescent="0.25">
      <c r="A26997" t="s">
        <v>14242</v>
      </c>
      <c r="B26997" s="100" t="s">
        <v>5306</v>
      </c>
      <c r="C26997" s="99" t="s">
        <v>5302</v>
      </c>
      <c r="D26997" s="124">
        <v>1144</v>
      </c>
      <c r="E26997" s="157">
        <f>VLOOKUP(D26997,'SOAT LIQ'!$A$87:$C$3416,3,FALSE)</f>
        <v>20</v>
      </c>
      <c r="F26997" t="s">
        <v>21632</v>
      </c>
    </row>
    <row r="26998" spans="1:6" x14ac:dyDescent="0.25">
      <c r="A26998" t="s">
        <v>14242</v>
      </c>
      <c r="B26998" s="100" t="s">
        <v>5308</v>
      </c>
      <c r="C26998" s="99" t="s">
        <v>5307</v>
      </c>
      <c r="D26998" s="124">
        <v>1132</v>
      </c>
      <c r="E26998" s="157">
        <f>VLOOKUP(D26998,'SOAT LIQ'!$A$87:$C$3416,3,FALSE)</f>
        <v>20</v>
      </c>
      <c r="F26998" t="s">
        <v>21632</v>
      </c>
    </row>
    <row r="26999" spans="1:6" x14ac:dyDescent="0.25">
      <c r="A26999" t="s">
        <v>14242</v>
      </c>
      <c r="B26999" s="100" t="s">
        <v>5309</v>
      </c>
      <c r="C26999" s="99" t="s">
        <v>5307</v>
      </c>
      <c r="D26999" s="124">
        <v>1132</v>
      </c>
      <c r="E26999" s="157">
        <f>VLOOKUP(D26999,'SOAT LIQ'!$A$87:$C$3416,3,FALSE)</f>
        <v>20</v>
      </c>
      <c r="F26999" t="s">
        <v>21632</v>
      </c>
    </row>
    <row r="27000" spans="1:6" x14ac:dyDescent="0.25">
      <c r="A27000" t="s">
        <v>14242</v>
      </c>
      <c r="B27000" s="100" t="s">
        <v>5311</v>
      </c>
      <c r="C27000" s="99" t="s">
        <v>5310</v>
      </c>
      <c r="D27000" s="124">
        <v>1144</v>
      </c>
      <c r="E27000" s="157">
        <f>VLOOKUP(D27000,'SOAT LIQ'!$A$87:$C$3416,3,FALSE)</f>
        <v>20</v>
      </c>
      <c r="F27000" t="s">
        <v>21632</v>
      </c>
    </row>
    <row r="27001" spans="1:6" x14ac:dyDescent="0.25">
      <c r="A27001" t="s">
        <v>14242</v>
      </c>
      <c r="B27001" s="100" t="s">
        <v>5312</v>
      </c>
      <c r="C27001" s="99" t="s">
        <v>5310</v>
      </c>
      <c r="D27001" s="124">
        <v>1144</v>
      </c>
      <c r="E27001" s="157">
        <f>VLOOKUP(D27001,'SOAT LIQ'!$A$87:$C$3416,3,FALSE)</f>
        <v>20</v>
      </c>
      <c r="F27001" t="s">
        <v>21632</v>
      </c>
    </row>
    <row r="27002" spans="1:6" x14ac:dyDescent="0.25">
      <c r="A27002" t="s">
        <v>14242</v>
      </c>
      <c r="B27002" s="100" t="s">
        <v>5314</v>
      </c>
      <c r="C27002" s="99" t="s">
        <v>5313</v>
      </c>
      <c r="D27002" s="124">
        <v>1150</v>
      </c>
      <c r="E27002" s="157">
        <f>VLOOKUP(D27002,'SOAT LIQ'!$A$87:$C$3416,3,FALSE)</f>
        <v>20</v>
      </c>
      <c r="F27002" t="s">
        <v>21632</v>
      </c>
    </row>
    <row r="27003" spans="1:6" x14ac:dyDescent="0.25">
      <c r="A27003" t="s">
        <v>14242</v>
      </c>
      <c r="B27003" s="100" t="s">
        <v>5315</v>
      </c>
      <c r="C27003" s="99" t="s">
        <v>5313</v>
      </c>
      <c r="D27003" s="124">
        <v>1144</v>
      </c>
      <c r="E27003" s="157">
        <f>VLOOKUP(D27003,'SOAT LIQ'!$A$87:$C$3416,3,FALSE)</f>
        <v>20</v>
      </c>
      <c r="F27003" t="s">
        <v>21632</v>
      </c>
    </row>
    <row r="27004" spans="1:6" x14ac:dyDescent="0.25">
      <c r="A27004" t="s">
        <v>14242</v>
      </c>
      <c r="B27004" s="100" t="s">
        <v>5317</v>
      </c>
      <c r="C27004" s="99" t="s">
        <v>5316</v>
      </c>
      <c r="D27004" s="124">
        <v>1108</v>
      </c>
      <c r="E27004" s="157">
        <f>VLOOKUP(D27004,'SOAT LIQ'!$A$87:$C$3416,3,FALSE)</f>
        <v>13</v>
      </c>
      <c r="F27004" t="s">
        <v>21632</v>
      </c>
    </row>
    <row r="27005" spans="1:6" x14ac:dyDescent="0.25">
      <c r="A27005" t="s">
        <v>14242</v>
      </c>
      <c r="B27005" s="100" t="s">
        <v>5319</v>
      </c>
      <c r="C27005" s="99" t="s">
        <v>5318</v>
      </c>
      <c r="D27005" s="124">
        <v>1108</v>
      </c>
      <c r="E27005" s="157">
        <f>VLOOKUP(D27005,'SOAT LIQ'!$A$87:$C$3416,3,FALSE)</f>
        <v>13</v>
      </c>
      <c r="F27005" t="s">
        <v>21632</v>
      </c>
    </row>
    <row r="27006" spans="1:6" x14ac:dyDescent="0.25">
      <c r="A27006" t="s">
        <v>14242</v>
      </c>
      <c r="B27006" s="100" t="s">
        <v>5320</v>
      </c>
      <c r="C27006" s="99" t="s">
        <v>5316</v>
      </c>
      <c r="D27006" s="124">
        <v>1108</v>
      </c>
      <c r="E27006" s="157">
        <f>VLOOKUP(D27006,'SOAT LIQ'!$A$87:$C$3416,3,FALSE)</f>
        <v>13</v>
      </c>
      <c r="F27006" t="s">
        <v>21632</v>
      </c>
    </row>
    <row r="27007" spans="1:6" x14ac:dyDescent="0.25">
      <c r="A27007" t="s">
        <v>14242</v>
      </c>
      <c r="B27007" s="100" t="s">
        <v>5322</v>
      </c>
      <c r="C27007" s="99" t="s">
        <v>5321</v>
      </c>
      <c r="D27007" s="124">
        <v>1104</v>
      </c>
      <c r="E27007" s="157">
        <f>VLOOKUP(D27007,'SOAT LIQ'!$A$87:$C$3416,3,FALSE)</f>
        <v>20</v>
      </c>
      <c r="F27007" t="s">
        <v>21632</v>
      </c>
    </row>
    <row r="27008" spans="1:6" x14ac:dyDescent="0.25">
      <c r="A27008" t="s">
        <v>14242</v>
      </c>
      <c r="B27008" s="100" t="s">
        <v>5324</v>
      </c>
      <c r="C27008" s="99" t="s">
        <v>5323</v>
      </c>
      <c r="D27008" s="124">
        <v>1104</v>
      </c>
      <c r="E27008" s="157">
        <f>VLOOKUP(D27008,'SOAT LIQ'!$A$87:$C$3416,3,FALSE)</f>
        <v>20</v>
      </c>
      <c r="F27008" t="s">
        <v>21632</v>
      </c>
    </row>
    <row r="27009" spans="1:6" x14ac:dyDescent="0.25">
      <c r="A27009" t="s">
        <v>14242</v>
      </c>
      <c r="B27009" s="100" t="s">
        <v>4137</v>
      </c>
      <c r="C27009" s="99" t="s">
        <v>5323</v>
      </c>
      <c r="D27009" s="124">
        <v>1102</v>
      </c>
      <c r="E27009" s="157">
        <f>VLOOKUP(D27009,'SOAT LIQ'!$A$87:$C$3416,3,FALSE)</f>
        <v>20</v>
      </c>
      <c r="F27009" t="s">
        <v>21632</v>
      </c>
    </row>
    <row r="27010" spans="1:6" x14ac:dyDescent="0.25">
      <c r="A27010" t="s">
        <v>14242</v>
      </c>
      <c r="B27010" s="100" t="s">
        <v>5326</v>
      </c>
      <c r="C27010" s="99" t="s">
        <v>5325</v>
      </c>
      <c r="D27010" s="124">
        <v>1126</v>
      </c>
      <c r="E27010" s="157">
        <f>VLOOKUP(D27010,'SOAT LIQ'!$A$87:$C$3416,3,FALSE)</f>
        <v>20</v>
      </c>
      <c r="F27010" t="s">
        <v>21632</v>
      </c>
    </row>
    <row r="27011" spans="1:6" x14ac:dyDescent="0.25">
      <c r="A27011" t="s">
        <v>14242</v>
      </c>
      <c r="B27011" s="100" t="s">
        <v>5328</v>
      </c>
      <c r="C27011" s="99" t="s">
        <v>5327</v>
      </c>
      <c r="D27011" s="124">
        <v>1125</v>
      </c>
      <c r="E27011" s="157">
        <f>VLOOKUP(D27011,'SOAT LIQ'!$A$87:$C$3416,3,FALSE)</f>
        <v>20</v>
      </c>
      <c r="F27011" t="s">
        <v>21632</v>
      </c>
    </row>
    <row r="27012" spans="1:6" x14ac:dyDescent="0.25">
      <c r="A27012" t="s">
        <v>14242</v>
      </c>
      <c r="B27012" s="100" t="s">
        <v>5329</v>
      </c>
      <c r="C27012" s="99" t="s">
        <v>5330</v>
      </c>
      <c r="D27012" s="124">
        <v>1127</v>
      </c>
      <c r="E27012" s="157">
        <f>VLOOKUP(D27012,'SOAT LIQ'!$A$87:$C$3416,3,FALSE)</f>
        <v>21</v>
      </c>
      <c r="F27012" t="s">
        <v>21632</v>
      </c>
    </row>
    <row r="27013" spans="1:6" x14ac:dyDescent="0.25">
      <c r="A27013" t="s">
        <v>14242</v>
      </c>
      <c r="B27013" s="100" t="s">
        <v>5331</v>
      </c>
      <c r="C27013" s="99" t="s">
        <v>5330</v>
      </c>
      <c r="D27013" s="124">
        <v>1125</v>
      </c>
      <c r="E27013" s="157">
        <f>VLOOKUP(D27013,'SOAT LIQ'!$A$87:$C$3416,3,FALSE)</f>
        <v>20</v>
      </c>
      <c r="F27013" t="s">
        <v>21632</v>
      </c>
    </row>
    <row r="27014" spans="1:6" x14ac:dyDescent="0.25">
      <c r="A27014" t="s">
        <v>14242</v>
      </c>
      <c r="B27014" s="100" t="s">
        <v>5332</v>
      </c>
      <c r="C27014" s="99" t="s">
        <v>5330</v>
      </c>
      <c r="D27014" s="124">
        <v>1127</v>
      </c>
      <c r="E27014" s="157">
        <f>VLOOKUP(D27014,'SOAT LIQ'!$A$87:$C$3416,3,FALSE)</f>
        <v>21</v>
      </c>
      <c r="F27014" t="s">
        <v>21632</v>
      </c>
    </row>
    <row r="27015" spans="1:6" x14ac:dyDescent="0.25">
      <c r="A27015" t="s">
        <v>14242</v>
      </c>
      <c r="B27015" s="100" t="s">
        <v>5333</v>
      </c>
      <c r="C27015" s="99" t="s">
        <v>5330</v>
      </c>
      <c r="D27015" s="124">
        <v>1127</v>
      </c>
      <c r="E27015" s="157">
        <f>VLOOKUP(D27015,'SOAT LIQ'!$A$87:$C$3416,3,FALSE)</f>
        <v>21</v>
      </c>
      <c r="F27015" t="s">
        <v>21632</v>
      </c>
    </row>
    <row r="27016" spans="1:6" x14ac:dyDescent="0.25">
      <c r="A27016" t="s">
        <v>14242</v>
      </c>
      <c r="B27016" s="100" t="s">
        <v>4934</v>
      </c>
      <c r="C27016" s="99" t="s">
        <v>5334</v>
      </c>
      <c r="D27016" s="124">
        <v>1127</v>
      </c>
      <c r="E27016" s="157">
        <f>VLOOKUP(D27016,'SOAT LIQ'!$A$87:$C$3416,3,FALSE)</f>
        <v>21</v>
      </c>
      <c r="F27016" t="s">
        <v>21632</v>
      </c>
    </row>
    <row r="27017" spans="1:6" x14ac:dyDescent="0.25">
      <c r="A27017" t="s">
        <v>14242</v>
      </c>
      <c r="B27017" s="100" t="s">
        <v>5336</v>
      </c>
      <c r="C27017" s="99" t="s">
        <v>5335</v>
      </c>
      <c r="D27017" s="124">
        <v>1127</v>
      </c>
      <c r="E27017" s="157">
        <f>VLOOKUP(D27017,'SOAT LIQ'!$A$87:$C$3416,3,FALSE)</f>
        <v>21</v>
      </c>
      <c r="F27017" t="s">
        <v>21632</v>
      </c>
    </row>
    <row r="27018" spans="1:6" x14ac:dyDescent="0.25">
      <c r="A27018" t="s">
        <v>14242</v>
      </c>
      <c r="B27018" s="100" t="s">
        <v>5337</v>
      </c>
      <c r="C27018" s="99" t="s">
        <v>5335</v>
      </c>
      <c r="D27018" s="124">
        <v>1127</v>
      </c>
      <c r="E27018" s="157">
        <f>VLOOKUP(D27018,'SOAT LIQ'!$A$87:$C$3416,3,FALSE)</f>
        <v>21</v>
      </c>
      <c r="F27018" t="s">
        <v>21632</v>
      </c>
    </row>
    <row r="27019" spans="1:6" x14ac:dyDescent="0.25">
      <c r="A27019" t="s">
        <v>14242</v>
      </c>
      <c r="B27019" s="100" t="s">
        <v>4981</v>
      </c>
      <c r="C27019" s="99" t="s">
        <v>5338</v>
      </c>
      <c r="D27019" s="124">
        <v>1128</v>
      </c>
      <c r="E27019" s="157">
        <f>VLOOKUP(D27019,'SOAT LIQ'!$A$87:$C$3416,3,FALSE)</f>
        <v>22</v>
      </c>
      <c r="F27019" t="s">
        <v>21632</v>
      </c>
    </row>
    <row r="27020" spans="1:6" x14ac:dyDescent="0.25">
      <c r="A27020" t="s">
        <v>14242</v>
      </c>
      <c r="B27020" s="100" t="s">
        <v>5340</v>
      </c>
      <c r="C27020" s="99" t="s">
        <v>5339</v>
      </c>
      <c r="D27020" s="124">
        <v>1126</v>
      </c>
      <c r="E27020" s="157">
        <f>VLOOKUP(D27020,'SOAT LIQ'!$A$87:$C$3416,3,FALSE)</f>
        <v>20</v>
      </c>
      <c r="F27020" t="s">
        <v>21632</v>
      </c>
    </row>
    <row r="27021" spans="1:6" x14ac:dyDescent="0.25">
      <c r="A27021" t="s">
        <v>14242</v>
      </c>
      <c r="B27021" s="100" t="s">
        <v>5341</v>
      </c>
      <c r="C27021" s="99" t="s">
        <v>5339</v>
      </c>
      <c r="D27021" s="124">
        <v>1126</v>
      </c>
      <c r="E27021" s="157">
        <f>VLOOKUP(D27021,'SOAT LIQ'!$A$87:$C$3416,3,FALSE)</f>
        <v>20</v>
      </c>
      <c r="F27021" t="s">
        <v>21632</v>
      </c>
    </row>
    <row r="27022" spans="1:6" x14ac:dyDescent="0.25">
      <c r="A27022" t="s">
        <v>14242</v>
      </c>
      <c r="B27022" s="100" t="s">
        <v>5342</v>
      </c>
      <c r="C27022" s="99" t="s">
        <v>5339</v>
      </c>
      <c r="D27022" s="124">
        <v>1126</v>
      </c>
      <c r="E27022" s="157">
        <f>VLOOKUP(D27022,'SOAT LIQ'!$A$87:$C$3416,3,FALSE)</f>
        <v>20</v>
      </c>
      <c r="F27022" t="s">
        <v>21632</v>
      </c>
    </row>
    <row r="27023" spans="1:6" x14ac:dyDescent="0.25">
      <c r="A27023" t="s">
        <v>14242</v>
      </c>
      <c r="B27023" s="100" t="s">
        <v>5343</v>
      </c>
      <c r="C27023" s="99" t="s">
        <v>5339</v>
      </c>
      <c r="D27023" s="124">
        <v>1126</v>
      </c>
      <c r="E27023" s="157">
        <f>VLOOKUP(D27023,'SOAT LIQ'!$A$87:$C$3416,3,FALSE)</f>
        <v>20</v>
      </c>
      <c r="F27023" t="s">
        <v>21632</v>
      </c>
    </row>
    <row r="27024" spans="1:6" x14ac:dyDescent="0.25">
      <c r="A27024" t="s">
        <v>14242</v>
      </c>
      <c r="B27024" s="100" t="s">
        <v>5344</v>
      </c>
      <c r="C27024" s="99" t="s">
        <v>5339</v>
      </c>
      <c r="D27024" s="124">
        <v>1126</v>
      </c>
      <c r="E27024" s="157">
        <f>VLOOKUP(D27024,'SOAT LIQ'!$A$87:$C$3416,3,FALSE)</f>
        <v>20</v>
      </c>
      <c r="F27024" t="s">
        <v>21632</v>
      </c>
    </row>
    <row r="27025" spans="1:6" x14ac:dyDescent="0.25">
      <c r="A27025" t="s">
        <v>14242</v>
      </c>
      <c r="B27025" s="100" t="s">
        <v>5346</v>
      </c>
      <c r="C27025" s="99" t="s">
        <v>5345</v>
      </c>
      <c r="D27025" s="124">
        <v>1127</v>
      </c>
      <c r="E27025" s="157">
        <f>VLOOKUP(D27025,'SOAT LIQ'!$A$87:$C$3416,3,FALSE)</f>
        <v>21</v>
      </c>
      <c r="F27025" t="s">
        <v>21632</v>
      </c>
    </row>
    <row r="27026" spans="1:6" x14ac:dyDescent="0.25">
      <c r="A27026" t="s">
        <v>14242</v>
      </c>
      <c r="B27026" s="100" t="s">
        <v>5347</v>
      </c>
      <c r="C27026" s="99" t="s">
        <v>5345</v>
      </c>
      <c r="D27026" s="124">
        <v>1128</v>
      </c>
      <c r="E27026" s="157">
        <f>VLOOKUP(D27026,'SOAT LIQ'!$A$87:$C$3416,3,FALSE)</f>
        <v>22</v>
      </c>
      <c r="F27026" t="s">
        <v>21632</v>
      </c>
    </row>
    <row r="27027" spans="1:6" x14ac:dyDescent="0.25">
      <c r="A27027" t="s">
        <v>14242</v>
      </c>
      <c r="B27027" s="100" t="s">
        <v>5349</v>
      </c>
      <c r="C27027" s="99" t="s">
        <v>5348</v>
      </c>
      <c r="D27027" s="124">
        <v>1127</v>
      </c>
      <c r="E27027" s="157">
        <f>VLOOKUP(D27027,'SOAT LIQ'!$A$87:$C$3416,3,FALSE)</f>
        <v>21</v>
      </c>
      <c r="F27027" t="s">
        <v>21632</v>
      </c>
    </row>
    <row r="27028" spans="1:6" x14ac:dyDescent="0.25">
      <c r="A27028" t="s">
        <v>14242</v>
      </c>
      <c r="B27028" s="100" t="s">
        <v>5351</v>
      </c>
      <c r="C27028" s="99" t="s">
        <v>5350</v>
      </c>
      <c r="D27028" s="124">
        <v>1127</v>
      </c>
      <c r="E27028" s="157">
        <f>VLOOKUP(D27028,'SOAT LIQ'!$A$87:$C$3416,3,FALSE)</f>
        <v>21</v>
      </c>
      <c r="F27028" t="s">
        <v>21632</v>
      </c>
    </row>
    <row r="27029" spans="1:6" x14ac:dyDescent="0.25">
      <c r="A27029" t="s">
        <v>14242</v>
      </c>
      <c r="B27029" s="100" t="s">
        <v>5353</v>
      </c>
      <c r="C27029" s="99" t="s">
        <v>5352</v>
      </c>
      <c r="D27029" s="124">
        <v>1127</v>
      </c>
      <c r="E27029" s="157">
        <f>VLOOKUP(D27029,'SOAT LIQ'!$A$87:$C$3416,3,FALSE)</f>
        <v>21</v>
      </c>
      <c r="F27029" t="s">
        <v>21632</v>
      </c>
    </row>
    <row r="27030" spans="1:6" x14ac:dyDescent="0.25">
      <c r="A27030" t="s">
        <v>14242</v>
      </c>
      <c r="B27030" s="100" t="s">
        <v>5355</v>
      </c>
      <c r="C27030" s="99" t="s">
        <v>5354</v>
      </c>
      <c r="D27030" s="124">
        <v>1127</v>
      </c>
      <c r="E27030" s="157">
        <f>VLOOKUP(D27030,'SOAT LIQ'!$A$87:$C$3416,3,FALSE)</f>
        <v>21</v>
      </c>
      <c r="F27030" t="s">
        <v>21632</v>
      </c>
    </row>
    <row r="27031" spans="1:6" x14ac:dyDescent="0.25">
      <c r="A27031" t="s">
        <v>14242</v>
      </c>
      <c r="B27031" s="100" t="s">
        <v>5357</v>
      </c>
      <c r="C27031" s="99" t="s">
        <v>5356</v>
      </c>
      <c r="D27031" s="124">
        <v>1123</v>
      </c>
      <c r="E27031" s="157">
        <f>VLOOKUP(D27031,'SOAT LIQ'!$A$87:$C$3416,3,FALSE)</f>
        <v>22</v>
      </c>
      <c r="F27031" t="s">
        <v>21632</v>
      </c>
    </row>
    <row r="27032" spans="1:6" x14ac:dyDescent="0.25">
      <c r="A27032" t="s">
        <v>14242</v>
      </c>
      <c r="B27032" s="100" t="s">
        <v>5358</v>
      </c>
      <c r="C27032" s="99" t="s">
        <v>5356</v>
      </c>
      <c r="D27032" s="124">
        <v>1123</v>
      </c>
      <c r="E27032" s="157">
        <f>VLOOKUP(D27032,'SOAT LIQ'!$A$87:$C$3416,3,FALSE)</f>
        <v>22</v>
      </c>
      <c r="F27032" t="s">
        <v>21632</v>
      </c>
    </row>
    <row r="27033" spans="1:6" x14ac:dyDescent="0.25">
      <c r="A27033" t="s">
        <v>14242</v>
      </c>
      <c r="B27033" s="100" t="s">
        <v>5360</v>
      </c>
      <c r="C27033" s="99" t="s">
        <v>5359</v>
      </c>
      <c r="D27033" s="124">
        <v>1125</v>
      </c>
      <c r="E27033" s="157">
        <f>VLOOKUP(D27033,'SOAT LIQ'!$A$87:$C$3416,3,FALSE)</f>
        <v>20</v>
      </c>
      <c r="F27033" t="s">
        <v>21632</v>
      </c>
    </row>
    <row r="27034" spans="1:6" x14ac:dyDescent="0.25">
      <c r="A27034" t="s">
        <v>14242</v>
      </c>
      <c r="B27034" s="100" t="s">
        <v>5361</v>
      </c>
      <c r="C27034" s="99" t="s">
        <v>5359</v>
      </c>
      <c r="D27034" s="124">
        <v>1123</v>
      </c>
      <c r="E27034" s="157">
        <f>VLOOKUP(D27034,'SOAT LIQ'!$A$87:$C$3416,3,FALSE)</f>
        <v>22</v>
      </c>
      <c r="F27034" t="s">
        <v>21632</v>
      </c>
    </row>
    <row r="27035" spans="1:6" x14ac:dyDescent="0.25">
      <c r="A27035" t="s">
        <v>14242</v>
      </c>
      <c r="B27035" s="100" t="s">
        <v>5363</v>
      </c>
      <c r="C27035" s="99" t="s">
        <v>5362</v>
      </c>
      <c r="D27035" s="124">
        <v>1123</v>
      </c>
      <c r="E27035" s="157">
        <f>VLOOKUP(D27035,'SOAT LIQ'!$A$87:$C$3416,3,FALSE)</f>
        <v>22</v>
      </c>
      <c r="F27035" t="s">
        <v>21632</v>
      </c>
    </row>
    <row r="27036" spans="1:6" x14ac:dyDescent="0.25">
      <c r="A27036" t="s">
        <v>14242</v>
      </c>
      <c r="B27036" s="100" t="s">
        <v>5364</v>
      </c>
      <c r="C27036" s="99" t="s">
        <v>5362</v>
      </c>
      <c r="D27036" s="124">
        <v>1123</v>
      </c>
      <c r="E27036" s="157">
        <f>VLOOKUP(D27036,'SOAT LIQ'!$A$87:$C$3416,3,FALSE)</f>
        <v>22</v>
      </c>
      <c r="F27036" t="s">
        <v>21632</v>
      </c>
    </row>
    <row r="27037" spans="1:6" x14ac:dyDescent="0.25">
      <c r="A27037" t="s">
        <v>14242</v>
      </c>
      <c r="B27037" s="100" t="s">
        <v>5365</v>
      </c>
      <c r="C27037" s="99" t="s">
        <v>5362</v>
      </c>
      <c r="D27037" s="124">
        <v>1123</v>
      </c>
      <c r="E27037" s="157">
        <f>VLOOKUP(D27037,'SOAT LIQ'!$A$87:$C$3416,3,FALSE)</f>
        <v>22</v>
      </c>
      <c r="F27037" t="s">
        <v>21632</v>
      </c>
    </row>
    <row r="27038" spans="1:6" x14ac:dyDescent="0.25">
      <c r="A27038" t="s">
        <v>14242</v>
      </c>
      <c r="B27038" s="100" t="s">
        <v>5366</v>
      </c>
      <c r="C27038" s="99" t="s">
        <v>5362</v>
      </c>
      <c r="D27038" s="124">
        <v>1126</v>
      </c>
      <c r="E27038" s="157">
        <f>VLOOKUP(D27038,'SOAT LIQ'!$A$87:$C$3416,3,FALSE)</f>
        <v>20</v>
      </c>
      <c r="F27038" t="s">
        <v>21632</v>
      </c>
    </row>
    <row r="27039" spans="1:6" x14ac:dyDescent="0.25">
      <c r="A27039" t="s">
        <v>14242</v>
      </c>
      <c r="B27039" s="100" t="s">
        <v>5367</v>
      </c>
      <c r="C27039" s="99" t="s">
        <v>5362</v>
      </c>
      <c r="D27039" s="124">
        <v>1123</v>
      </c>
      <c r="E27039" s="157">
        <f>VLOOKUP(D27039,'SOAT LIQ'!$A$87:$C$3416,3,FALSE)</f>
        <v>22</v>
      </c>
      <c r="F27039" t="s">
        <v>21632</v>
      </c>
    </row>
    <row r="27040" spans="1:6" x14ac:dyDescent="0.25">
      <c r="A27040" t="s">
        <v>14242</v>
      </c>
      <c r="B27040" s="100" t="s">
        <v>5368</v>
      </c>
      <c r="C27040" s="99" t="s">
        <v>5369</v>
      </c>
      <c r="D27040" s="124">
        <v>1143</v>
      </c>
      <c r="E27040" s="157">
        <f>VLOOKUP(D27040,'SOAT LIQ'!$A$87:$C$3416,3,FALSE)</f>
        <v>22</v>
      </c>
      <c r="F27040" t="s">
        <v>21632</v>
      </c>
    </row>
    <row r="27041" spans="1:6" x14ac:dyDescent="0.25">
      <c r="A27041" t="s">
        <v>14242</v>
      </c>
      <c r="B27041" s="100" t="s">
        <v>5370</v>
      </c>
      <c r="C27041" s="99" t="s">
        <v>5369</v>
      </c>
      <c r="D27041" s="124">
        <v>1143</v>
      </c>
      <c r="E27041" s="157">
        <f>VLOOKUP(D27041,'SOAT LIQ'!$A$87:$C$3416,3,FALSE)</f>
        <v>22</v>
      </c>
      <c r="F27041" t="s">
        <v>21632</v>
      </c>
    </row>
    <row r="27042" spans="1:6" x14ac:dyDescent="0.25">
      <c r="A27042" t="s">
        <v>14242</v>
      </c>
      <c r="B27042" s="100" t="s">
        <v>5371</v>
      </c>
      <c r="C27042" s="99" t="s">
        <v>5369</v>
      </c>
      <c r="D27042" s="124">
        <v>1143</v>
      </c>
      <c r="E27042" s="157">
        <f>VLOOKUP(D27042,'SOAT LIQ'!$A$87:$C$3416,3,FALSE)</f>
        <v>22</v>
      </c>
      <c r="F27042" t="s">
        <v>21632</v>
      </c>
    </row>
    <row r="27043" spans="1:6" x14ac:dyDescent="0.25">
      <c r="A27043" t="s">
        <v>14242</v>
      </c>
      <c r="B27043" s="100" t="s">
        <v>5372</v>
      </c>
      <c r="C27043" s="99" t="s">
        <v>5369</v>
      </c>
      <c r="D27043" s="124">
        <v>1143</v>
      </c>
      <c r="E27043" s="157">
        <f>VLOOKUP(D27043,'SOAT LIQ'!$A$87:$C$3416,3,FALSE)</f>
        <v>22</v>
      </c>
      <c r="F27043" t="s">
        <v>21632</v>
      </c>
    </row>
    <row r="27044" spans="1:6" x14ac:dyDescent="0.25">
      <c r="A27044" t="s">
        <v>14242</v>
      </c>
      <c r="B27044" s="100" t="s">
        <v>5373</v>
      </c>
      <c r="C27044" s="99" t="s">
        <v>5369</v>
      </c>
      <c r="D27044" s="124">
        <v>1143</v>
      </c>
      <c r="E27044" s="157">
        <f>VLOOKUP(D27044,'SOAT LIQ'!$A$87:$C$3416,3,FALSE)</f>
        <v>22</v>
      </c>
      <c r="F27044" t="s">
        <v>21632</v>
      </c>
    </row>
    <row r="27045" spans="1:6" x14ac:dyDescent="0.25">
      <c r="A27045" t="s">
        <v>14242</v>
      </c>
      <c r="B27045" s="100" t="s">
        <v>4962</v>
      </c>
      <c r="C27045" s="99" t="s">
        <v>5374</v>
      </c>
      <c r="D27045" s="124">
        <v>1143</v>
      </c>
      <c r="E27045" s="157">
        <f>VLOOKUP(D27045,'SOAT LIQ'!$A$87:$C$3416,3,FALSE)</f>
        <v>22</v>
      </c>
      <c r="F27045" t="s">
        <v>21632</v>
      </c>
    </row>
    <row r="27046" spans="1:6" x14ac:dyDescent="0.25">
      <c r="A27046" t="s">
        <v>14242</v>
      </c>
      <c r="B27046" s="100" t="s">
        <v>4138</v>
      </c>
      <c r="C27046" s="99" t="s">
        <v>5374</v>
      </c>
      <c r="D27046" s="124">
        <v>1143</v>
      </c>
      <c r="E27046" s="157">
        <f>VLOOKUP(D27046,'SOAT LIQ'!$A$87:$C$3416,3,FALSE)</f>
        <v>22</v>
      </c>
      <c r="F27046" t="s">
        <v>21632</v>
      </c>
    </row>
    <row r="27047" spans="1:6" x14ac:dyDescent="0.25">
      <c r="A27047" t="s">
        <v>14242</v>
      </c>
      <c r="B27047" s="100" t="s">
        <v>4139</v>
      </c>
      <c r="C27047" s="99" t="s">
        <v>5375</v>
      </c>
      <c r="D27047" s="124">
        <v>1141</v>
      </c>
      <c r="E27047" s="157">
        <f>VLOOKUP(D27047,'SOAT LIQ'!$A$87:$C$3416,3,FALSE)</f>
        <v>20</v>
      </c>
      <c r="F27047" t="s">
        <v>21632</v>
      </c>
    </row>
    <row r="27048" spans="1:6" x14ac:dyDescent="0.25">
      <c r="A27048" t="s">
        <v>14242</v>
      </c>
      <c r="B27048" s="100" t="s">
        <v>4140</v>
      </c>
      <c r="C27048" s="99" t="s">
        <v>5376</v>
      </c>
      <c r="D27048" s="124">
        <v>1141</v>
      </c>
      <c r="E27048" s="157">
        <f>VLOOKUP(D27048,'SOAT LIQ'!$A$87:$C$3416,3,FALSE)</f>
        <v>20</v>
      </c>
      <c r="F27048" t="s">
        <v>21632</v>
      </c>
    </row>
    <row r="27049" spans="1:6" x14ac:dyDescent="0.25">
      <c r="A27049" t="s">
        <v>14242</v>
      </c>
      <c r="B27049" s="100" t="s">
        <v>5378</v>
      </c>
      <c r="C27049" s="99" t="s">
        <v>5377</v>
      </c>
      <c r="D27049" s="124">
        <v>1148</v>
      </c>
      <c r="E27049" s="157">
        <f>VLOOKUP(D27049,'SOAT LIQ'!$A$87:$C$3416,3,FALSE)</f>
        <v>23</v>
      </c>
      <c r="F27049" t="s">
        <v>21632</v>
      </c>
    </row>
    <row r="27050" spans="1:6" x14ac:dyDescent="0.25">
      <c r="A27050" t="s">
        <v>14242</v>
      </c>
      <c r="B27050" s="100" t="s">
        <v>5380</v>
      </c>
      <c r="C27050" s="99" t="s">
        <v>5379</v>
      </c>
      <c r="D27050" s="124">
        <v>1148</v>
      </c>
      <c r="E27050" s="157">
        <f>VLOOKUP(D27050,'SOAT LIQ'!$A$87:$C$3416,3,FALSE)</f>
        <v>23</v>
      </c>
      <c r="F27050" t="s">
        <v>21632</v>
      </c>
    </row>
    <row r="27051" spans="1:6" x14ac:dyDescent="0.25">
      <c r="A27051" t="s">
        <v>14242</v>
      </c>
      <c r="B27051" s="100" t="s">
        <v>5382</v>
      </c>
      <c r="C27051" s="99" t="s">
        <v>5381</v>
      </c>
      <c r="D27051" s="124">
        <v>1148</v>
      </c>
      <c r="E27051" s="157">
        <f>VLOOKUP(D27051,'SOAT LIQ'!$A$87:$C$3416,3,FALSE)</f>
        <v>23</v>
      </c>
      <c r="F27051" t="s">
        <v>21632</v>
      </c>
    </row>
    <row r="27052" spans="1:6" x14ac:dyDescent="0.25">
      <c r="A27052" t="s">
        <v>14242</v>
      </c>
      <c r="B27052" s="100" t="s">
        <v>5384</v>
      </c>
      <c r="C27052" s="99" t="s">
        <v>5383</v>
      </c>
      <c r="D27052" s="124">
        <v>1148</v>
      </c>
      <c r="E27052" s="157">
        <f>VLOOKUP(D27052,'SOAT LIQ'!$A$87:$C$3416,3,FALSE)</f>
        <v>23</v>
      </c>
      <c r="F27052" t="s">
        <v>21632</v>
      </c>
    </row>
    <row r="27053" spans="1:6" x14ac:dyDescent="0.25">
      <c r="A27053" t="s">
        <v>14242</v>
      </c>
      <c r="B27053" s="100" t="s">
        <v>4141</v>
      </c>
      <c r="C27053" s="99" t="s">
        <v>5383</v>
      </c>
      <c r="D27053" s="124">
        <v>1161</v>
      </c>
      <c r="E27053" s="157">
        <f>VLOOKUP(D27053,'SOAT LIQ'!$A$87:$C$3416,3,FALSE)</f>
        <v>12</v>
      </c>
      <c r="F27053" t="s">
        <v>21632</v>
      </c>
    </row>
    <row r="27054" spans="1:6" x14ac:dyDescent="0.25">
      <c r="A27054" t="s">
        <v>14242</v>
      </c>
      <c r="B27054" s="100" t="s">
        <v>5385</v>
      </c>
      <c r="C27054" s="99" t="s">
        <v>5379</v>
      </c>
      <c r="D27054" s="124">
        <v>1148</v>
      </c>
      <c r="E27054" s="157">
        <f>VLOOKUP(D27054,'SOAT LIQ'!$A$87:$C$3416,3,FALSE)</f>
        <v>23</v>
      </c>
      <c r="F27054" t="s">
        <v>21632</v>
      </c>
    </row>
    <row r="27055" spans="1:6" x14ac:dyDescent="0.25">
      <c r="A27055" t="s">
        <v>14242</v>
      </c>
      <c r="B27055" s="100" t="s">
        <v>5386</v>
      </c>
      <c r="C27055" s="99" t="s">
        <v>5379</v>
      </c>
      <c r="D27055" s="124">
        <v>1148</v>
      </c>
      <c r="E27055" s="157">
        <f>VLOOKUP(D27055,'SOAT LIQ'!$A$87:$C$3416,3,FALSE)</f>
        <v>23</v>
      </c>
      <c r="F27055" t="s">
        <v>21632</v>
      </c>
    </row>
    <row r="27056" spans="1:6" x14ac:dyDescent="0.25">
      <c r="A27056" t="s">
        <v>14242</v>
      </c>
      <c r="B27056" s="100" t="s">
        <v>5387</v>
      </c>
      <c r="C27056" s="99" t="s">
        <v>5379</v>
      </c>
      <c r="D27056" s="124">
        <v>1148</v>
      </c>
      <c r="E27056" s="157">
        <f>VLOOKUP(D27056,'SOAT LIQ'!$A$87:$C$3416,3,FALSE)</f>
        <v>23</v>
      </c>
      <c r="F27056" t="s">
        <v>21632</v>
      </c>
    </row>
    <row r="27057" spans="1:6" x14ac:dyDescent="0.25">
      <c r="A27057" t="s">
        <v>14242</v>
      </c>
      <c r="B27057" s="100" t="s">
        <v>5389</v>
      </c>
      <c r="C27057" s="99" t="s">
        <v>5388</v>
      </c>
      <c r="D27057" s="124">
        <v>1101</v>
      </c>
      <c r="E27057" s="157">
        <f>VLOOKUP(D27057,'SOAT LIQ'!$A$87:$C$3416,3,FALSE)</f>
        <v>9</v>
      </c>
      <c r="F27057" t="s">
        <v>21632</v>
      </c>
    </row>
    <row r="27058" spans="1:6" x14ac:dyDescent="0.25">
      <c r="A27058" t="s">
        <v>14242</v>
      </c>
      <c r="B27058" s="100" t="s">
        <v>5391</v>
      </c>
      <c r="C27058" s="99" t="s">
        <v>5390</v>
      </c>
      <c r="D27058" s="124">
        <v>1163</v>
      </c>
      <c r="E27058" s="157">
        <f>VLOOKUP(D27058,'SOAT LIQ'!$A$87:$C$3416,3,FALSE)</f>
        <v>12</v>
      </c>
      <c r="F27058" t="s">
        <v>21632</v>
      </c>
    </row>
    <row r="27059" spans="1:6" x14ac:dyDescent="0.25">
      <c r="A27059" t="s">
        <v>14242</v>
      </c>
      <c r="B27059" s="100" t="s">
        <v>5393</v>
      </c>
      <c r="C27059" s="99" t="s">
        <v>5392</v>
      </c>
      <c r="D27059" s="124">
        <v>1160</v>
      </c>
      <c r="E27059" s="157">
        <f>VLOOKUP(D27059,'SOAT LIQ'!$A$87:$C$3416,3,FALSE)</f>
        <v>12</v>
      </c>
      <c r="F27059" t="s">
        <v>21632</v>
      </c>
    </row>
    <row r="27060" spans="1:6" x14ac:dyDescent="0.25">
      <c r="A27060" t="s">
        <v>14242</v>
      </c>
      <c r="B27060" s="100" t="s">
        <v>5395</v>
      </c>
      <c r="C27060" s="99" t="s">
        <v>5394</v>
      </c>
      <c r="D27060" s="124">
        <v>1163</v>
      </c>
      <c r="E27060" s="157">
        <f>VLOOKUP(D27060,'SOAT LIQ'!$A$87:$C$3416,3,FALSE)</f>
        <v>12</v>
      </c>
      <c r="F27060" t="s">
        <v>21632</v>
      </c>
    </row>
    <row r="27061" spans="1:6" x14ac:dyDescent="0.25">
      <c r="A27061" t="s">
        <v>14242</v>
      </c>
      <c r="B27061" s="100" t="s">
        <v>5396</v>
      </c>
      <c r="C27061" s="99" t="s">
        <v>5394</v>
      </c>
      <c r="D27061" s="124">
        <v>1163</v>
      </c>
      <c r="E27061" s="157">
        <f>VLOOKUP(D27061,'SOAT LIQ'!$A$87:$C$3416,3,FALSE)</f>
        <v>12</v>
      </c>
      <c r="F27061" t="s">
        <v>21632</v>
      </c>
    </row>
    <row r="27062" spans="1:6" x14ac:dyDescent="0.25">
      <c r="A27062" t="s">
        <v>14242</v>
      </c>
      <c r="B27062" s="100" t="s">
        <v>5397</v>
      </c>
      <c r="C27062" s="99" t="s">
        <v>5392</v>
      </c>
      <c r="D27062" s="124">
        <v>1160</v>
      </c>
      <c r="E27062" s="157">
        <f>VLOOKUP(D27062,'SOAT LIQ'!$A$87:$C$3416,3,FALSE)</f>
        <v>12</v>
      </c>
      <c r="F27062" t="s">
        <v>21632</v>
      </c>
    </row>
    <row r="27063" spans="1:6" x14ac:dyDescent="0.25">
      <c r="A27063" t="s">
        <v>14242</v>
      </c>
      <c r="B27063" s="100" t="s">
        <v>5399</v>
      </c>
      <c r="C27063" s="99" t="s">
        <v>5398</v>
      </c>
      <c r="D27063" s="124">
        <v>1165</v>
      </c>
      <c r="E27063" s="157">
        <f>VLOOKUP(D27063,'SOAT LIQ'!$A$87:$C$3416,3,FALSE)</f>
        <v>20</v>
      </c>
      <c r="F27063" t="s">
        <v>21632</v>
      </c>
    </row>
    <row r="27064" spans="1:6" x14ac:dyDescent="0.25">
      <c r="A27064" t="s">
        <v>14242</v>
      </c>
      <c r="B27064" s="100" t="s">
        <v>5400</v>
      </c>
      <c r="C27064" s="99" t="s">
        <v>5398</v>
      </c>
      <c r="D27064" s="124">
        <v>1165</v>
      </c>
      <c r="E27064" s="157">
        <f>VLOOKUP(D27064,'SOAT LIQ'!$A$87:$C$3416,3,FALSE)</f>
        <v>20</v>
      </c>
      <c r="F27064" t="s">
        <v>21632</v>
      </c>
    </row>
    <row r="27065" spans="1:6" x14ac:dyDescent="0.25">
      <c r="A27065" t="s">
        <v>14242</v>
      </c>
      <c r="B27065" s="100" t="s">
        <v>5402</v>
      </c>
      <c r="C27065" s="99" t="s">
        <v>5398</v>
      </c>
      <c r="D27065" s="124">
        <v>1164</v>
      </c>
      <c r="E27065" s="157">
        <f>VLOOKUP(D27065,'SOAT LIQ'!$A$87:$C$3416,3,FALSE)</f>
        <v>13</v>
      </c>
      <c r="F27065" t="s">
        <v>21632</v>
      </c>
    </row>
    <row r="27066" spans="1:6" x14ac:dyDescent="0.25">
      <c r="A27066" t="s">
        <v>14242</v>
      </c>
      <c r="B27066" s="100" t="s">
        <v>5403</v>
      </c>
      <c r="C27066" s="99" t="s">
        <v>5398</v>
      </c>
      <c r="D27066" s="124">
        <v>1164</v>
      </c>
      <c r="E27066" s="157">
        <f>VLOOKUP(D27066,'SOAT LIQ'!$A$87:$C$3416,3,FALSE)</f>
        <v>13</v>
      </c>
      <c r="F27066" t="s">
        <v>21632</v>
      </c>
    </row>
    <row r="27067" spans="1:6" x14ac:dyDescent="0.25">
      <c r="A27067" t="s">
        <v>14242</v>
      </c>
      <c r="B27067" s="100" t="s">
        <v>5404</v>
      </c>
      <c r="C27067" s="99" t="s">
        <v>5398</v>
      </c>
      <c r="D27067" s="124">
        <v>1164</v>
      </c>
      <c r="E27067" s="157">
        <f>VLOOKUP(D27067,'SOAT LIQ'!$A$87:$C$3416,3,FALSE)</f>
        <v>13</v>
      </c>
      <c r="F27067" t="s">
        <v>21632</v>
      </c>
    </row>
    <row r="27068" spans="1:6" x14ac:dyDescent="0.25">
      <c r="A27068" t="s">
        <v>14242</v>
      </c>
      <c r="B27068" s="100" t="s">
        <v>4932</v>
      </c>
      <c r="C27068" s="99" t="s">
        <v>5405</v>
      </c>
      <c r="D27068" s="124">
        <v>1164</v>
      </c>
      <c r="E27068" s="157">
        <f>VLOOKUP(D27068,'SOAT LIQ'!$A$87:$C$3416,3,FALSE)</f>
        <v>13</v>
      </c>
      <c r="F27068" t="s">
        <v>21632</v>
      </c>
    </row>
    <row r="27069" spans="1:6" x14ac:dyDescent="0.25">
      <c r="A27069" t="s">
        <v>14242</v>
      </c>
      <c r="B27069" s="100" t="s">
        <v>5406</v>
      </c>
      <c r="C27069" s="99" t="s">
        <v>5405</v>
      </c>
      <c r="D27069" s="124">
        <v>1164</v>
      </c>
      <c r="E27069" s="157">
        <f>VLOOKUP(D27069,'SOAT LIQ'!$A$87:$C$3416,3,FALSE)</f>
        <v>13</v>
      </c>
      <c r="F27069" t="s">
        <v>21632</v>
      </c>
    </row>
    <row r="27070" spans="1:6" x14ac:dyDescent="0.25">
      <c r="A27070" t="s">
        <v>14242</v>
      </c>
      <c r="B27070" s="100" t="s">
        <v>5407</v>
      </c>
      <c r="C27070" s="99" t="s">
        <v>5398</v>
      </c>
      <c r="D27070" s="124">
        <v>1164</v>
      </c>
      <c r="E27070" s="157">
        <f>VLOOKUP(D27070,'SOAT LIQ'!$A$87:$C$3416,3,FALSE)</f>
        <v>13</v>
      </c>
      <c r="F27070" t="s">
        <v>21632</v>
      </c>
    </row>
    <row r="27071" spans="1:6" x14ac:dyDescent="0.25">
      <c r="A27071" t="s">
        <v>14242</v>
      </c>
      <c r="B27071" s="100" t="s">
        <v>5409</v>
      </c>
      <c r="C27071" s="99" t="s">
        <v>5408</v>
      </c>
      <c r="D27071" s="124">
        <v>1106</v>
      </c>
      <c r="E27071" s="157">
        <f>VLOOKUP(D27071,'SOAT LIQ'!$A$87:$C$3416,3,FALSE)</f>
        <v>20</v>
      </c>
      <c r="F27071" t="s">
        <v>21632</v>
      </c>
    </row>
    <row r="27072" spans="1:6" x14ac:dyDescent="0.25">
      <c r="A27072" t="s">
        <v>14242</v>
      </c>
      <c r="B27072" s="100" t="s">
        <v>5411</v>
      </c>
      <c r="C27072" s="99" t="s">
        <v>5410</v>
      </c>
      <c r="D27072" s="124">
        <v>1106</v>
      </c>
      <c r="E27072" s="157">
        <f>VLOOKUP(D27072,'SOAT LIQ'!$A$87:$C$3416,3,FALSE)</f>
        <v>20</v>
      </c>
      <c r="F27072" t="s">
        <v>21632</v>
      </c>
    </row>
    <row r="27073" spans="1:6" x14ac:dyDescent="0.25">
      <c r="A27073" t="s">
        <v>14242</v>
      </c>
      <c r="B27073" s="100" t="s">
        <v>5413</v>
      </c>
      <c r="C27073" s="99" t="s">
        <v>5412</v>
      </c>
      <c r="D27073" s="124">
        <v>1106</v>
      </c>
      <c r="E27073" s="157">
        <f>VLOOKUP(D27073,'SOAT LIQ'!$A$87:$C$3416,3,FALSE)</f>
        <v>20</v>
      </c>
      <c r="F27073" t="s">
        <v>21632</v>
      </c>
    </row>
    <row r="27074" spans="1:6" x14ac:dyDescent="0.25">
      <c r="A27074" t="s">
        <v>14242</v>
      </c>
      <c r="B27074" s="100" t="s">
        <v>5415</v>
      </c>
      <c r="C27074" s="99" t="s">
        <v>5414</v>
      </c>
      <c r="D27074" s="124">
        <v>1164</v>
      </c>
      <c r="E27074" s="157">
        <f>VLOOKUP(D27074,'SOAT LIQ'!$A$87:$C$3416,3,FALSE)</f>
        <v>13</v>
      </c>
      <c r="F27074" t="s">
        <v>21632</v>
      </c>
    </row>
    <row r="27075" spans="1:6" x14ac:dyDescent="0.25">
      <c r="A27075" t="s">
        <v>14242</v>
      </c>
      <c r="B27075" s="100" t="s">
        <v>4164</v>
      </c>
      <c r="C27075" s="99" t="s">
        <v>5414</v>
      </c>
      <c r="D27075" s="124">
        <v>1144</v>
      </c>
      <c r="E27075" s="157">
        <f>VLOOKUP(D27075,'SOAT LIQ'!$A$87:$C$3416,3,FALSE)</f>
        <v>20</v>
      </c>
      <c r="F27075" t="s">
        <v>21632</v>
      </c>
    </row>
    <row r="27076" spans="1:6" x14ac:dyDescent="0.25">
      <c r="A27076" t="s">
        <v>14242</v>
      </c>
      <c r="B27076" s="100" t="s">
        <v>5416</v>
      </c>
      <c r="C27076" s="99" t="s">
        <v>5417</v>
      </c>
      <c r="D27076" s="124">
        <v>1149</v>
      </c>
      <c r="E27076" s="157">
        <f>VLOOKUP(D27076,'SOAT LIQ'!$A$87:$C$3416,3,FALSE)</f>
        <v>22</v>
      </c>
      <c r="F27076" t="s">
        <v>21632</v>
      </c>
    </row>
    <row r="27077" spans="1:6" x14ac:dyDescent="0.25">
      <c r="A27077" t="s">
        <v>14242</v>
      </c>
      <c r="B27077" s="100" t="s">
        <v>5419</v>
      </c>
      <c r="C27077" s="99" t="s">
        <v>5418</v>
      </c>
      <c r="D27077" s="124">
        <v>1351</v>
      </c>
      <c r="E27077" s="157">
        <f>VLOOKUP(D27077,'SOAT LIQ'!$A$87:$C$3416,3,FALSE)</f>
        <v>20</v>
      </c>
      <c r="F27077" t="s">
        <v>21632</v>
      </c>
    </row>
    <row r="27078" spans="1:6" x14ac:dyDescent="0.25">
      <c r="A27078" t="s">
        <v>14242</v>
      </c>
      <c r="B27078" s="100" t="s">
        <v>5421</v>
      </c>
      <c r="C27078" s="99" t="s">
        <v>5420</v>
      </c>
      <c r="D27078" s="124">
        <v>1351</v>
      </c>
      <c r="E27078" s="157">
        <f>VLOOKUP(D27078,'SOAT LIQ'!$A$87:$C$3416,3,FALSE)</f>
        <v>20</v>
      </c>
      <c r="F27078" t="s">
        <v>21632</v>
      </c>
    </row>
    <row r="27079" spans="1:6" x14ac:dyDescent="0.25">
      <c r="A27079" t="s">
        <v>14242</v>
      </c>
      <c r="B27079" s="100" t="s">
        <v>5423</v>
      </c>
      <c r="C27079" s="99" t="s">
        <v>5422</v>
      </c>
      <c r="D27079" s="124">
        <v>1351</v>
      </c>
      <c r="E27079" s="157">
        <f>VLOOKUP(D27079,'SOAT LIQ'!$A$87:$C$3416,3,FALSE)</f>
        <v>20</v>
      </c>
      <c r="F27079" t="s">
        <v>21632</v>
      </c>
    </row>
    <row r="27080" spans="1:6" x14ac:dyDescent="0.25">
      <c r="A27080" t="s">
        <v>14242</v>
      </c>
      <c r="B27080" s="100" t="s">
        <v>5425</v>
      </c>
      <c r="C27080" s="99" t="s">
        <v>5424</v>
      </c>
      <c r="D27080" s="124">
        <v>1351</v>
      </c>
      <c r="E27080" s="157">
        <f>VLOOKUP(D27080,'SOAT LIQ'!$A$87:$C$3416,3,FALSE)</f>
        <v>20</v>
      </c>
      <c r="F27080" t="s">
        <v>21632</v>
      </c>
    </row>
    <row r="27081" spans="1:6" x14ac:dyDescent="0.25">
      <c r="A27081" t="s">
        <v>14242</v>
      </c>
      <c r="B27081" s="100" t="s">
        <v>5427</v>
      </c>
      <c r="C27081" s="99" t="s">
        <v>5426</v>
      </c>
      <c r="D27081" s="124">
        <v>1351</v>
      </c>
      <c r="E27081" s="157">
        <f>VLOOKUP(D27081,'SOAT LIQ'!$A$87:$C$3416,3,FALSE)</f>
        <v>20</v>
      </c>
      <c r="F27081" t="s">
        <v>21632</v>
      </c>
    </row>
    <row r="27082" spans="1:6" x14ac:dyDescent="0.25">
      <c r="A27082" t="s">
        <v>14242</v>
      </c>
      <c r="B27082" s="100" t="s">
        <v>5428</v>
      </c>
      <c r="C27082" s="99" t="s">
        <v>5198</v>
      </c>
      <c r="D27082" s="124">
        <v>1351</v>
      </c>
      <c r="E27082" s="157">
        <f>VLOOKUP(D27082,'SOAT LIQ'!$A$87:$C$3416,3,FALSE)</f>
        <v>20</v>
      </c>
      <c r="F27082" t="s">
        <v>21632</v>
      </c>
    </row>
    <row r="27083" spans="1:6" x14ac:dyDescent="0.25">
      <c r="A27083" t="s">
        <v>14242</v>
      </c>
      <c r="B27083" s="100" t="s">
        <v>5430</v>
      </c>
      <c r="C27083" s="99" t="s">
        <v>5429</v>
      </c>
      <c r="D27083" s="124">
        <v>1351</v>
      </c>
      <c r="E27083" s="157">
        <f>VLOOKUP(D27083,'SOAT LIQ'!$A$87:$C$3416,3,FALSE)</f>
        <v>20</v>
      </c>
      <c r="F27083" t="s">
        <v>21632</v>
      </c>
    </row>
    <row r="27084" spans="1:6" x14ac:dyDescent="0.25">
      <c r="A27084" t="s">
        <v>14242</v>
      </c>
      <c r="B27084" s="100" t="s">
        <v>5431</v>
      </c>
      <c r="C27084" s="99" t="s">
        <v>5201</v>
      </c>
      <c r="D27084" s="124">
        <v>1351</v>
      </c>
      <c r="E27084" s="157">
        <f>VLOOKUP(D27084,'SOAT LIQ'!$A$87:$C$3416,3,FALSE)</f>
        <v>20</v>
      </c>
      <c r="F27084" t="s">
        <v>21632</v>
      </c>
    </row>
    <row r="27085" spans="1:6" x14ac:dyDescent="0.25">
      <c r="A27085" t="s">
        <v>14242</v>
      </c>
      <c r="B27085" s="100" t="s">
        <v>5433</v>
      </c>
      <c r="C27085" s="99" t="s">
        <v>5432</v>
      </c>
      <c r="D27085" s="124">
        <v>1146</v>
      </c>
      <c r="E27085" s="157">
        <f>VLOOKUP(D27085,'SOAT LIQ'!$A$87:$C$3416,3,FALSE)</f>
        <v>20</v>
      </c>
      <c r="F27085" t="s">
        <v>21632</v>
      </c>
    </row>
    <row r="27086" spans="1:6" x14ac:dyDescent="0.25">
      <c r="A27086" t="s">
        <v>14242</v>
      </c>
      <c r="B27086" s="100" t="s">
        <v>5435</v>
      </c>
      <c r="C27086" s="99" t="s">
        <v>5434</v>
      </c>
      <c r="D27086" s="124">
        <v>1146</v>
      </c>
      <c r="E27086" s="157">
        <f>VLOOKUP(D27086,'SOAT LIQ'!$A$87:$C$3416,3,FALSE)</f>
        <v>20</v>
      </c>
      <c r="F27086" t="s">
        <v>21632</v>
      </c>
    </row>
    <row r="27087" spans="1:6" x14ac:dyDescent="0.25">
      <c r="A27087" t="s">
        <v>14242</v>
      </c>
      <c r="B27087" s="100" t="s">
        <v>5437</v>
      </c>
      <c r="C27087" s="99" t="s">
        <v>5436</v>
      </c>
      <c r="D27087" s="124">
        <v>1146</v>
      </c>
      <c r="E27087" s="157">
        <f>VLOOKUP(D27087,'SOAT LIQ'!$A$87:$C$3416,3,FALSE)</f>
        <v>20</v>
      </c>
      <c r="F27087" t="s">
        <v>21632</v>
      </c>
    </row>
    <row r="27088" spans="1:6" x14ac:dyDescent="0.25">
      <c r="A27088" t="s">
        <v>14242</v>
      </c>
      <c r="B27088" s="100" t="s">
        <v>5439</v>
      </c>
      <c r="C27088" s="99" t="s">
        <v>5438</v>
      </c>
      <c r="D27088" s="124">
        <v>1146</v>
      </c>
      <c r="E27088" s="157">
        <f>VLOOKUP(D27088,'SOAT LIQ'!$A$87:$C$3416,3,FALSE)</f>
        <v>20</v>
      </c>
      <c r="F27088" t="s">
        <v>21632</v>
      </c>
    </row>
    <row r="27089" spans="1:6" x14ac:dyDescent="0.25">
      <c r="A27089" t="s">
        <v>14242</v>
      </c>
      <c r="B27089" s="100" t="s">
        <v>5441</v>
      </c>
      <c r="C27089" s="99" t="s">
        <v>5440</v>
      </c>
      <c r="D27089" s="124">
        <v>1146</v>
      </c>
      <c r="E27089" s="157">
        <f>VLOOKUP(D27089,'SOAT LIQ'!$A$87:$C$3416,3,FALSE)</f>
        <v>20</v>
      </c>
      <c r="F27089" t="s">
        <v>21632</v>
      </c>
    </row>
    <row r="27090" spans="1:6" x14ac:dyDescent="0.25">
      <c r="A27090" t="s">
        <v>14242</v>
      </c>
      <c r="B27090" s="100" t="s">
        <v>5443</v>
      </c>
      <c r="C27090" s="99" t="s">
        <v>5442</v>
      </c>
      <c r="D27090" s="124">
        <v>1146</v>
      </c>
      <c r="E27090" s="157">
        <f>VLOOKUP(D27090,'SOAT LIQ'!$A$87:$C$3416,3,FALSE)</f>
        <v>20</v>
      </c>
      <c r="F27090" t="s">
        <v>21632</v>
      </c>
    </row>
    <row r="27091" spans="1:6" x14ac:dyDescent="0.25">
      <c r="A27091" t="s">
        <v>14242</v>
      </c>
      <c r="B27091" s="100" t="s">
        <v>5444</v>
      </c>
      <c r="C27091" s="99" t="s">
        <v>5442</v>
      </c>
      <c r="D27091" s="124">
        <v>1145</v>
      </c>
      <c r="E27091" s="157">
        <f>VLOOKUP(D27091,'SOAT LIQ'!$A$87:$C$3416,3,FALSE)</f>
        <v>20</v>
      </c>
      <c r="F27091" t="s">
        <v>21632</v>
      </c>
    </row>
    <row r="27092" spans="1:6" x14ac:dyDescent="0.25">
      <c r="A27092" t="s">
        <v>14242</v>
      </c>
      <c r="B27092" s="100" t="s">
        <v>5445</v>
      </c>
      <c r="C27092" s="99" t="s">
        <v>5442</v>
      </c>
      <c r="D27092" s="124">
        <v>1145</v>
      </c>
      <c r="E27092" s="157">
        <f>VLOOKUP(D27092,'SOAT LIQ'!$A$87:$C$3416,3,FALSE)</f>
        <v>20</v>
      </c>
      <c r="F27092" t="s">
        <v>21632</v>
      </c>
    </row>
    <row r="27093" spans="1:6" x14ac:dyDescent="0.25">
      <c r="A27093" t="s">
        <v>14242</v>
      </c>
      <c r="B27093" s="100" t="s">
        <v>5446</v>
      </c>
      <c r="C27093" s="99" t="s">
        <v>5414</v>
      </c>
      <c r="D27093" s="124">
        <v>1145</v>
      </c>
      <c r="E27093" s="157">
        <f>VLOOKUP(D27093,'SOAT LIQ'!$A$87:$C$3416,3,FALSE)</f>
        <v>20</v>
      </c>
      <c r="F27093" t="s">
        <v>21632</v>
      </c>
    </row>
    <row r="27094" spans="1:6" x14ac:dyDescent="0.25">
      <c r="A27094" t="s">
        <v>14242</v>
      </c>
      <c r="B27094" s="100" t="s">
        <v>5447</v>
      </c>
      <c r="C27094" s="99" t="s">
        <v>5414</v>
      </c>
      <c r="D27094" s="124">
        <v>1145</v>
      </c>
      <c r="E27094" s="157">
        <f>VLOOKUP(D27094,'SOAT LIQ'!$A$87:$C$3416,3,FALSE)</f>
        <v>20</v>
      </c>
      <c r="F27094" t="s">
        <v>21632</v>
      </c>
    </row>
    <row r="27095" spans="1:6" x14ac:dyDescent="0.25">
      <c r="A27095" t="s">
        <v>14242</v>
      </c>
      <c r="B27095" s="100" t="s">
        <v>5448</v>
      </c>
      <c r="C27095" s="99" t="s">
        <v>5414</v>
      </c>
      <c r="D27095" s="124">
        <v>1145</v>
      </c>
      <c r="E27095" s="157">
        <f>VLOOKUP(D27095,'SOAT LIQ'!$A$87:$C$3416,3,FALSE)</f>
        <v>20</v>
      </c>
      <c r="F27095" t="s">
        <v>21632</v>
      </c>
    </row>
    <row r="27096" spans="1:6" x14ac:dyDescent="0.25">
      <c r="A27096" t="s">
        <v>14242</v>
      </c>
      <c r="B27096" s="100" t="s">
        <v>5449</v>
      </c>
      <c r="C27096" s="99" t="s">
        <v>5414</v>
      </c>
      <c r="D27096" s="124">
        <v>1145</v>
      </c>
      <c r="E27096" s="157">
        <f>VLOOKUP(D27096,'SOAT LIQ'!$A$87:$C$3416,3,FALSE)</f>
        <v>20</v>
      </c>
      <c r="F27096" t="s">
        <v>21632</v>
      </c>
    </row>
    <row r="27097" spans="1:6" x14ac:dyDescent="0.25">
      <c r="A27097" t="s">
        <v>14242</v>
      </c>
      <c r="B27097" s="100" t="s">
        <v>5450</v>
      </c>
      <c r="C27097" s="99" t="s">
        <v>5414</v>
      </c>
      <c r="D27097" s="124">
        <v>1145</v>
      </c>
      <c r="E27097" s="157">
        <f>VLOOKUP(D27097,'SOAT LIQ'!$A$87:$C$3416,3,FALSE)</f>
        <v>20</v>
      </c>
      <c r="F27097" t="s">
        <v>21632</v>
      </c>
    </row>
    <row r="27098" spans="1:6" x14ac:dyDescent="0.25">
      <c r="A27098" t="s">
        <v>14242</v>
      </c>
      <c r="B27098" s="100" t="s">
        <v>5451</v>
      </c>
      <c r="C27098" s="99" t="s">
        <v>5414</v>
      </c>
      <c r="D27098" s="124">
        <v>1145</v>
      </c>
      <c r="E27098" s="157">
        <f>VLOOKUP(D27098,'SOAT LIQ'!$A$87:$C$3416,3,FALSE)</f>
        <v>20</v>
      </c>
      <c r="F27098" t="s">
        <v>21632</v>
      </c>
    </row>
    <row r="27099" spans="1:6" x14ac:dyDescent="0.25">
      <c r="A27099" t="s">
        <v>14242</v>
      </c>
      <c r="B27099" s="100" t="s">
        <v>5452</v>
      </c>
      <c r="C27099" s="99" t="s">
        <v>5414</v>
      </c>
      <c r="D27099" s="124">
        <v>1145</v>
      </c>
      <c r="E27099" s="157">
        <f>VLOOKUP(D27099,'SOAT LIQ'!$A$87:$C$3416,3,FALSE)</f>
        <v>20</v>
      </c>
      <c r="F27099" t="s">
        <v>21632</v>
      </c>
    </row>
    <row r="27100" spans="1:6" x14ac:dyDescent="0.25">
      <c r="A27100" t="s">
        <v>14242</v>
      </c>
      <c r="B27100" s="100" t="s">
        <v>5453</v>
      </c>
      <c r="C27100" s="99" t="s">
        <v>5414</v>
      </c>
      <c r="D27100" s="124">
        <v>1145</v>
      </c>
      <c r="E27100" s="157">
        <f>VLOOKUP(D27100,'SOAT LIQ'!$A$87:$C$3416,3,FALSE)</f>
        <v>20</v>
      </c>
      <c r="F27100" t="s">
        <v>21632</v>
      </c>
    </row>
    <row r="27101" spans="1:6" x14ac:dyDescent="0.25">
      <c r="A27101" t="s">
        <v>14242</v>
      </c>
      <c r="B27101" s="100" t="s">
        <v>4966</v>
      </c>
      <c r="C27101" s="99" t="s">
        <v>5454</v>
      </c>
      <c r="D27101" s="124">
        <v>1221</v>
      </c>
      <c r="E27101" s="157">
        <f>VLOOKUP(D27101,'SOAT LIQ'!$A$87:$C$3416,3,FALSE)</f>
        <v>13</v>
      </c>
      <c r="F27101" t="s">
        <v>21632</v>
      </c>
    </row>
    <row r="27102" spans="1:6" x14ac:dyDescent="0.25">
      <c r="A27102" t="s">
        <v>14242</v>
      </c>
      <c r="B27102" s="100" t="s">
        <v>5455</v>
      </c>
      <c r="C27102" s="99" t="s">
        <v>5454</v>
      </c>
      <c r="D27102" s="124">
        <v>1221</v>
      </c>
      <c r="E27102" s="157">
        <f>VLOOKUP(D27102,'SOAT LIQ'!$A$87:$C$3416,3,FALSE)</f>
        <v>13</v>
      </c>
      <c r="F27102" t="s">
        <v>21632</v>
      </c>
    </row>
    <row r="27103" spans="1:6" x14ac:dyDescent="0.25">
      <c r="A27103" t="s">
        <v>14242</v>
      </c>
      <c r="B27103" s="100" t="s">
        <v>5456</v>
      </c>
      <c r="C27103" s="99" t="s">
        <v>5454</v>
      </c>
      <c r="D27103" s="124">
        <v>1221</v>
      </c>
      <c r="E27103" s="157">
        <f>VLOOKUP(D27103,'SOAT LIQ'!$A$87:$C$3416,3,FALSE)</f>
        <v>13</v>
      </c>
      <c r="F27103" t="s">
        <v>21632</v>
      </c>
    </row>
    <row r="27104" spans="1:6" x14ac:dyDescent="0.25">
      <c r="A27104" t="s">
        <v>14242</v>
      </c>
      <c r="B27104" s="100" t="s">
        <v>5457</v>
      </c>
      <c r="C27104" s="99" t="s">
        <v>5454</v>
      </c>
      <c r="D27104" s="124">
        <v>1223</v>
      </c>
      <c r="E27104" s="157">
        <f>VLOOKUP(D27104,'SOAT LIQ'!$A$87:$C$3416,3,FALSE)</f>
        <v>13</v>
      </c>
      <c r="F27104" t="s">
        <v>21632</v>
      </c>
    </row>
    <row r="27105" spans="1:6" x14ac:dyDescent="0.25">
      <c r="A27105" t="s">
        <v>14242</v>
      </c>
      <c r="B27105" s="100" t="s">
        <v>5458</v>
      </c>
      <c r="C27105" s="99" t="s">
        <v>5454</v>
      </c>
      <c r="D27105" s="124">
        <v>1223</v>
      </c>
      <c r="E27105" s="157">
        <f>VLOOKUP(D27105,'SOAT LIQ'!$A$87:$C$3416,3,FALSE)</f>
        <v>13</v>
      </c>
      <c r="F27105" t="s">
        <v>21632</v>
      </c>
    </row>
    <row r="27106" spans="1:6" x14ac:dyDescent="0.25">
      <c r="A27106" t="s">
        <v>14242</v>
      </c>
      <c r="B27106" s="100" t="s">
        <v>4972</v>
      </c>
      <c r="C27106" s="99" t="s">
        <v>5459</v>
      </c>
      <c r="D27106" s="124">
        <v>1227</v>
      </c>
      <c r="E27106" s="157">
        <f>VLOOKUP(D27106,'SOAT LIQ'!$A$87:$C$3416,3,FALSE)</f>
        <v>12</v>
      </c>
      <c r="F27106" t="s">
        <v>21632</v>
      </c>
    </row>
    <row r="27107" spans="1:6" x14ac:dyDescent="0.25">
      <c r="A27107" t="s">
        <v>14242</v>
      </c>
      <c r="B27107" s="100" t="s">
        <v>5461</v>
      </c>
      <c r="C27107" s="99" t="s">
        <v>5460</v>
      </c>
      <c r="D27107" s="124">
        <v>1223</v>
      </c>
      <c r="E27107" s="157">
        <f>VLOOKUP(D27107,'SOAT LIQ'!$A$87:$C$3416,3,FALSE)</f>
        <v>13</v>
      </c>
      <c r="F27107" t="s">
        <v>21632</v>
      </c>
    </row>
    <row r="27108" spans="1:6" x14ac:dyDescent="0.25">
      <c r="A27108" t="s">
        <v>14242</v>
      </c>
      <c r="B27108" s="100" t="s">
        <v>4142</v>
      </c>
      <c r="C27108" s="99" t="s">
        <v>5459</v>
      </c>
      <c r="D27108" s="124">
        <v>1227</v>
      </c>
      <c r="E27108" s="157">
        <f>VLOOKUP(D27108,'SOAT LIQ'!$A$87:$C$3416,3,FALSE)</f>
        <v>12</v>
      </c>
      <c r="F27108" t="s">
        <v>21632</v>
      </c>
    </row>
    <row r="27109" spans="1:6" x14ac:dyDescent="0.25">
      <c r="A27109" t="s">
        <v>14242</v>
      </c>
      <c r="B27109" s="100" t="s">
        <v>5462</v>
      </c>
      <c r="C27109" s="99" t="s">
        <v>5459</v>
      </c>
      <c r="D27109" s="124">
        <v>1221</v>
      </c>
      <c r="E27109" s="157">
        <f>VLOOKUP(D27109,'SOAT LIQ'!$A$87:$C$3416,3,FALSE)</f>
        <v>13</v>
      </c>
      <c r="F27109" t="s">
        <v>21632</v>
      </c>
    </row>
    <row r="27110" spans="1:6" x14ac:dyDescent="0.25">
      <c r="A27110" t="s">
        <v>14242</v>
      </c>
      <c r="B27110" s="100" t="s">
        <v>5463</v>
      </c>
      <c r="C27110" s="99" t="s">
        <v>5459</v>
      </c>
      <c r="D27110" s="124">
        <v>1221</v>
      </c>
      <c r="E27110" s="157">
        <f>VLOOKUP(D27110,'SOAT LIQ'!$A$87:$C$3416,3,FALSE)</f>
        <v>13</v>
      </c>
      <c r="F27110" t="s">
        <v>21632</v>
      </c>
    </row>
    <row r="27111" spans="1:6" x14ac:dyDescent="0.25">
      <c r="A27111" t="s">
        <v>14242</v>
      </c>
      <c r="B27111" s="100" t="s">
        <v>5464</v>
      </c>
      <c r="C27111" s="99" t="s">
        <v>5459</v>
      </c>
      <c r="D27111" s="124">
        <v>1221</v>
      </c>
      <c r="E27111" s="157">
        <f>VLOOKUP(D27111,'SOAT LIQ'!$A$87:$C$3416,3,FALSE)</f>
        <v>13</v>
      </c>
      <c r="F27111" t="s">
        <v>21632</v>
      </c>
    </row>
    <row r="27112" spans="1:6" x14ac:dyDescent="0.25">
      <c r="A27112" t="s">
        <v>14242</v>
      </c>
      <c r="B27112" s="100" t="s">
        <v>5465</v>
      </c>
      <c r="C27112" s="99" t="s">
        <v>5459</v>
      </c>
      <c r="D27112" s="124">
        <v>1221</v>
      </c>
      <c r="E27112" s="157">
        <f>VLOOKUP(D27112,'SOAT LIQ'!$A$87:$C$3416,3,FALSE)</f>
        <v>13</v>
      </c>
      <c r="F27112" t="s">
        <v>21632</v>
      </c>
    </row>
    <row r="27113" spans="1:6" x14ac:dyDescent="0.25">
      <c r="A27113" t="s">
        <v>14242</v>
      </c>
      <c r="B27113" s="100" t="s">
        <v>4967</v>
      </c>
      <c r="C27113" s="99" t="s">
        <v>5466</v>
      </c>
      <c r="D27113" s="124">
        <v>1220</v>
      </c>
      <c r="E27113" s="157">
        <f>VLOOKUP(D27113,'SOAT LIQ'!$A$87:$C$3416,3,FALSE)</f>
        <v>13</v>
      </c>
      <c r="F27113" t="s">
        <v>21632</v>
      </c>
    </row>
    <row r="27114" spans="1:6" x14ac:dyDescent="0.25">
      <c r="A27114" t="s">
        <v>14242</v>
      </c>
      <c r="B27114" s="100" t="s">
        <v>5468</v>
      </c>
      <c r="C27114" s="99" t="s">
        <v>5467</v>
      </c>
      <c r="D27114" s="124">
        <v>1220</v>
      </c>
      <c r="E27114" s="157">
        <f>VLOOKUP(D27114,'SOAT LIQ'!$A$87:$C$3416,3,FALSE)</f>
        <v>13</v>
      </c>
      <c r="F27114" t="s">
        <v>21632</v>
      </c>
    </row>
    <row r="27115" spans="1:6" x14ac:dyDescent="0.25">
      <c r="A27115" t="s">
        <v>14242</v>
      </c>
      <c r="B27115" s="100" t="s">
        <v>5469</v>
      </c>
      <c r="C27115" s="99" t="s">
        <v>5470</v>
      </c>
      <c r="D27115" s="124">
        <v>1222</v>
      </c>
      <c r="E27115" s="157">
        <f>VLOOKUP(D27115,'SOAT LIQ'!$A$87:$C$3416,3,FALSE)</f>
        <v>13</v>
      </c>
      <c r="F27115" t="s">
        <v>21632</v>
      </c>
    </row>
    <row r="27116" spans="1:6" x14ac:dyDescent="0.25">
      <c r="A27116" t="s">
        <v>14242</v>
      </c>
      <c r="B27116" s="100" t="s">
        <v>5471</v>
      </c>
      <c r="C27116" s="99" t="s">
        <v>5470</v>
      </c>
      <c r="D27116" s="124">
        <v>1221</v>
      </c>
      <c r="E27116" s="157">
        <f>VLOOKUP(D27116,'SOAT LIQ'!$A$87:$C$3416,3,FALSE)</f>
        <v>13</v>
      </c>
      <c r="F27116" t="s">
        <v>21632</v>
      </c>
    </row>
    <row r="27117" spans="1:6" x14ac:dyDescent="0.25">
      <c r="A27117" t="s">
        <v>14242</v>
      </c>
      <c r="B27117" s="100" t="s">
        <v>4968</v>
      </c>
      <c r="C27117" s="99" t="s">
        <v>5472</v>
      </c>
      <c r="D27117" s="124">
        <v>1241</v>
      </c>
      <c r="E27117" s="157">
        <f>VLOOKUP(D27117,'SOAT LIQ'!$A$87:$C$3416,3,FALSE)</f>
        <v>10</v>
      </c>
      <c r="F27117" t="s">
        <v>21632</v>
      </c>
    </row>
    <row r="27118" spans="1:6" x14ac:dyDescent="0.25">
      <c r="A27118" t="s">
        <v>14242</v>
      </c>
      <c r="B27118" s="100" t="s">
        <v>4969</v>
      </c>
      <c r="C27118" s="99" t="s">
        <v>5473</v>
      </c>
      <c r="D27118" s="124">
        <v>1241</v>
      </c>
      <c r="E27118" s="157">
        <f>VLOOKUP(D27118,'SOAT LIQ'!$A$87:$C$3416,3,FALSE)</f>
        <v>10</v>
      </c>
      <c r="F27118" t="s">
        <v>21632</v>
      </c>
    </row>
    <row r="27119" spans="1:6" x14ac:dyDescent="0.25">
      <c r="A27119" t="s">
        <v>14242</v>
      </c>
      <c r="B27119" s="100" t="s">
        <v>4970</v>
      </c>
      <c r="C27119" s="99" t="s">
        <v>5474</v>
      </c>
      <c r="D27119" s="124">
        <v>1241</v>
      </c>
      <c r="E27119" s="157">
        <f>VLOOKUP(D27119,'SOAT LIQ'!$A$87:$C$3416,3,FALSE)</f>
        <v>10</v>
      </c>
      <c r="F27119" t="s">
        <v>21632</v>
      </c>
    </row>
    <row r="27120" spans="1:6" x14ac:dyDescent="0.25">
      <c r="A27120" t="s">
        <v>14242</v>
      </c>
      <c r="B27120" s="100" t="s">
        <v>5475</v>
      </c>
      <c r="C27120" s="99" t="s">
        <v>5474</v>
      </c>
      <c r="D27120" s="124">
        <v>1241</v>
      </c>
      <c r="E27120" s="157">
        <f>VLOOKUP(D27120,'SOAT LIQ'!$A$87:$C$3416,3,FALSE)</f>
        <v>10</v>
      </c>
      <c r="F27120" t="s">
        <v>21632</v>
      </c>
    </row>
    <row r="27121" spans="1:6" x14ac:dyDescent="0.25">
      <c r="A27121" t="s">
        <v>14242</v>
      </c>
      <c r="B27121" s="100" t="s">
        <v>4971</v>
      </c>
      <c r="C27121" s="99" t="s">
        <v>5476</v>
      </c>
      <c r="D27121" s="124">
        <v>1240</v>
      </c>
      <c r="E27121" s="157">
        <f>VLOOKUP(D27121,'SOAT LIQ'!$A$87:$C$3416,3,FALSE)</f>
        <v>9</v>
      </c>
      <c r="F27121" t="s">
        <v>21632</v>
      </c>
    </row>
    <row r="27122" spans="1:6" x14ac:dyDescent="0.25">
      <c r="A27122" t="s">
        <v>14242</v>
      </c>
      <c r="B27122" s="100" t="s">
        <v>5478</v>
      </c>
      <c r="C27122" s="99" t="s">
        <v>5477</v>
      </c>
      <c r="D27122" s="124">
        <v>1107</v>
      </c>
      <c r="E27122" s="157">
        <f>VLOOKUP(D27122,'SOAT LIQ'!$A$87:$C$3416,3,FALSE)</f>
        <v>12</v>
      </c>
      <c r="F27122" t="s">
        <v>21632</v>
      </c>
    </row>
    <row r="27123" spans="1:6" x14ac:dyDescent="0.25">
      <c r="A27123" t="s">
        <v>14242</v>
      </c>
      <c r="B27123" s="100" t="s">
        <v>5479</v>
      </c>
      <c r="C27123" s="99" t="s">
        <v>5477</v>
      </c>
      <c r="D27123" s="124">
        <v>1144</v>
      </c>
      <c r="E27123" s="157">
        <f>VLOOKUP(D27123,'SOAT LIQ'!$A$87:$C$3416,3,FALSE)</f>
        <v>20</v>
      </c>
      <c r="F27123" t="s">
        <v>21632</v>
      </c>
    </row>
    <row r="27124" spans="1:6" x14ac:dyDescent="0.25">
      <c r="A27124" t="s">
        <v>14242</v>
      </c>
      <c r="B27124" s="100" t="s">
        <v>5481</v>
      </c>
      <c r="C27124" s="99" t="s">
        <v>5480</v>
      </c>
      <c r="D27124" s="124">
        <v>1107</v>
      </c>
      <c r="E27124" s="157">
        <f>VLOOKUP(D27124,'SOAT LIQ'!$A$87:$C$3416,3,FALSE)</f>
        <v>12</v>
      </c>
      <c r="F27124" t="s">
        <v>21632</v>
      </c>
    </row>
    <row r="27125" spans="1:6" x14ac:dyDescent="0.25">
      <c r="A27125" t="s">
        <v>14242</v>
      </c>
      <c r="B27125" s="100" t="s">
        <v>4936</v>
      </c>
      <c r="C27125" s="99" t="s">
        <v>5483</v>
      </c>
      <c r="D27125" s="124">
        <v>1107</v>
      </c>
      <c r="E27125" s="157">
        <f>VLOOKUP(D27125,'SOAT LIQ'!$A$87:$C$3416,3,FALSE)</f>
        <v>12</v>
      </c>
      <c r="F27125" t="s">
        <v>21632</v>
      </c>
    </row>
    <row r="27126" spans="1:6" x14ac:dyDescent="0.25">
      <c r="A27126" t="s">
        <v>14242</v>
      </c>
      <c r="B27126" s="100" t="s">
        <v>5485</v>
      </c>
      <c r="C27126" s="99" t="s">
        <v>5484</v>
      </c>
      <c r="D27126" s="124">
        <v>1107</v>
      </c>
      <c r="E27126" s="157">
        <f>VLOOKUP(D27126,'SOAT LIQ'!$A$87:$C$3416,3,FALSE)</f>
        <v>12</v>
      </c>
      <c r="F27126" t="s">
        <v>21632</v>
      </c>
    </row>
    <row r="27127" spans="1:6" x14ac:dyDescent="0.25">
      <c r="A27127" t="s">
        <v>14242</v>
      </c>
      <c r="B27127" s="100" t="s">
        <v>5486</v>
      </c>
      <c r="C27127" s="99" t="s">
        <v>5175</v>
      </c>
      <c r="D27127" s="124">
        <v>1345</v>
      </c>
      <c r="E27127" s="157">
        <f>VLOOKUP(D27127,'SOAT LIQ'!$A$87:$C$3416,3,FALSE)</f>
        <v>20</v>
      </c>
      <c r="F27127" t="s">
        <v>21632</v>
      </c>
    </row>
    <row r="27128" spans="1:6" x14ac:dyDescent="0.25">
      <c r="A27128" t="s">
        <v>14242</v>
      </c>
      <c r="B27128" s="100" t="s">
        <v>5487</v>
      </c>
      <c r="C27128" s="99" t="s">
        <v>5173</v>
      </c>
      <c r="D27128" s="124">
        <v>1345</v>
      </c>
      <c r="E27128" s="157">
        <f>VLOOKUP(D27128,'SOAT LIQ'!$A$87:$C$3416,3,FALSE)</f>
        <v>20</v>
      </c>
      <c r="F27128" t="s">
        <v>21632</v>
      </c>
    </row>
    <row r="27129" spans="1:6" x14ac:dyDescent="0.25">
      <c r="A27129" t="s">
        <v>14242</v>
      </c>
      <c r="B27129" s="100" t="s">
        <v>4961</v>
      </c>
      <c r="C27129" s="99" t="s">
        <v>5488</v>
      </c>
      <c r="D27129" s="124">
        <v>1345</v>
      </c>
      <c r="E27129" s="157">
        <f>VLOOKUP(D27129,'SOAT LIQ'!$A$87:$C$3416,3,FALSE)</f>
        <v>20</v>
      </c>
      <c r="F27129" t="s">
        <v>21632</v>
      </c>
    </row>
    <row r="27130" spans="1:6" x14ac:dyDescent="0.25">
      <c r="A27130" t="s">
        <v>14242</v>
      </c>
      <c r="B27130" s="100" t="s">
        <v>5489</v>
      </c>
      <c r="C27130" s="99" t="s">
        <v>5488</v>
      </c>
      <c r="D27130" s="124">
        <v>1345</v>
      </c>
      <c r="E27130" s="157">
        <f>VLOOKUP(D27130,'SOAT LIQ'!$A$87:$C$3416,3,FALSE)</f>
        <v>20</v>
      </c>
      <c r="F27130" t="s">
        <v>21632</v>
      </c>
    </row>
    <row r="27131" spans="1:6" x14ac:dyDescent="0.25">
      <c r="A27131" t="s">
        <v>14242</v>
      </c>
      <c r="B27131" s="100" t="s">
        <v>5490</v>
      </c>
      <c r="C27131" s="99" t="s">
        <v>5173</v>
      </c>
      <c r="D27131" s="124">
        <v>1343</v>
      </c>
      <c r="E27131" s="157">
        <f>VLOOKUP(D27131,'SOAT LIQ'!$A$87:$C$3416,3,FALSE)</f>
        <v>20</v>
      </c>
      <c r="F27131" t="s">
        <v>21632</v>
      </c>
    </row>
    <row r="27132" spans="1:6" x14ac:dyDescent="0.25">
      <c r="A27132" t="s">
        <v>14242</v>
      </c>
      <c r="B27132" s="100" t="s">
        <v>5491</v>
      </c>
      <c r="C27132" s="99" t="s">
        <v>5173</v>
      </c>
      <c r="D27132" s="124">
        <v>1151</v>
      </c>
      <c r="E27132" s="157">
        <f>VLOOKUP(D27132,'SOAT LIQ'!$A$87:$C$3416,3,FALSE)</f>
        <v>22</v>
      </c>
      <c r="F27132" t="s">
        <v>21632</v>
      </c>
    </row>
    <row r="27133" spans="1:6" x14ac:dyDescent="0.25">
      <c r="A27133" t="s">
        <v>14242</v>
      </c>
      <c r="B27133" s="100" t="s">
        <v>5492</v>
      </c>
      <c r="C27133" s="99" t="s">
        <v>5173</v>
      </c>
      <c r="D27133" s="124">
        <v>1343</v>
      </c>
      <c r="E27133" s="157">
        <f>VLOOKUP(D27133,'SOAT LIQ'!$A$87:$C$3416,3,FALSE)</f>
        <v>20</v>
      </c>
      <c r="F27133" t="s">
        <v>21632</v>
      </c>
    </row>
    <row r="27134" spans="1:6" x14ac:dyDescent="0.25">
      <c r="A27134" t="s">
        <v>14242</v>
      </c>
      <c r="B27134" s="100" t="s">
        <v>5493</v>
      </c>
      <c r="C27134" s="99" t="s">
        <v>5173</v>
      </c>
      <c r="D27134" s="124">
        <v>1151</v>
      </c>
      <c r="E27134" s="157">
        <f>VLOOKUP(D27134,'SOAT LIQ'!$A$87:$C$3416,3,FALSE)</f>
        <v>22</v>
      </c>
      <c r="F27134" t="s">
        <v>21632</v>
      </c>
    </row>
    <row r="27135" spans="1:6" x14ac:dyDescent="0.25">
      <c r="A27135" t="s">
        <v>14242</v>
      </c>
      <c r="B27135" s="100" t="s">
        <v>5494</v>
      </c>
      <c r="C27135" s="99" t="s">
        <v>5173</v>
      </c>
      <c r="D27135" s="124">
        <v>1343</v>
      </c>
      <c r="E27135" s="157">
        <f>VLOOKUP(D27135,'SOAT LIQ'!$A$87:$C$3416,3,FALSE)</f>
        <v>20</v>
      </c>
      <c r="F27135" t="s">
        <v>21632</v>
      </c>
    </row>
    <row r="27136" spans="1:6" x14ac:dyDescent="0.25">
      <c r="A27136" t="s">
        <v>14242</v>
      </c>
      <c r="B27136" s="100" t="s">
        <v>5495</v>
      </c>
      <c r="C27136" s="99" t="s">
        <v>5173</v>
      </c>
      <c r="D27136" s="124">
        <v>1343</v>
      </c>
      <c r="E27136" s="157">
        <f>VLOOKUP(D27136,'SOAT LIQ'!$A$87:$C$3416,3,FALSE)</f>
        <v>20</v>
      </c>
      <c r="F27136" t="s">
        <v>21632</v>
      </c>
    </row>
    <row r="27137" spans="1:6" x14ac:dyDescent="0.25">
      <c r="A27137" t="s">
        <v>14242</v>
      </c>
      <c r="B27137" s="100" t="s">
        <v>5496</v>
      </c>
      <c r="C27137" s="99" t="s">
        <v>5488</v>
      </c>
      <c r="D27137" s="124">
        <v>1343</v>
      </c>
      <c r="E27137" s="157">
        <f>VLOOKUP(D27137,'SOAT LIQ'!$A$87:$C$3416,3,FALSE)</f>
        <v>20</v>
      </c>
      <c r="F27137" t="s">
        <v>21632</v>
      </c>
    </row>
    <row r="27138" spans="1:6" x14ac:dyDescent="0.25">
      <c r="A27138" t="s">
        <v>14242</v>
      </c>
      <c r="B27138" s="100" t="s">
        <v>5497</v>
      </c>
      <c r="C27138" s="99" t="s">
        <v>5173</v>
      </c>
      <c r="D27138" s="124">
        <v>1343</v>
      </c>
      <c r="E27138" s="157">
        <f>VLOOKUP(D27138,'SOAT LIQ'!$A$87:$C$3416,3,FALSE)</f>
        <v>20</v>
      </c>
      <c r="F27138" t="s">
        <v>21632</v>
      </c>
    </row>
    <row r="27139" spans="1:6" x14ac:dyDescent="0.25">
      <c r="A27139" t="s">
        <v>14242</v>
      </c>
      <c r="B27139" s="100" t="s">
        <v>5498</v>
      </c>
      <c r="C27139" s="99" t="s">
        <v>5499</v>
      </c>
      <c r="D27139" s="124">
        <v>13650</v>
      </c>
      <c r="E27139" s="157">
        <f>VLOOKUP(D27139,'SOAT LIQ'!$A$87:$C$3416,3,FALSE)</f>
        <v>7</v>
      </c>
      <c r="F27139" t="s">
        <v>21632</v>
      </c>
    </row>
    <row r="27140" spans="1:6" x14ac:dyDescent="0.25">
      <c r="A27140" t="s">
        <v>14242</v>
      </c>
      <c r="B27140" s="100" t="s">
        <v>5500</v>
      </c>
      <c r="C27140" s="99" t="s">
        <v>5499</v>
      </c>
      <c r="D27140" s="124">
        <v>13650</v>
      </c>
      <c r="E27140" s="157">
        <f>VLOOKUP(D27140,'SOAT LIQ'!$A$87:$C$3416,3,FALSE)</f>
        <v>7</v>
      </c>
      <c r="F27140" t="s">
        <v>21632</v>
      </c>
    </row>
    <row r="27141" spans="1:6" x14ac:dyDescent="0.25">
      <c r="A27141" t="s">
        <v>14242</v>
      </c>
      <c r="B27141" s="100" t="s">
        <v>5501</v>
      </c>
      <c r="C27141" s="99" t="s">
        <v>5502</v>
      </c>
      <c r="D27141" s="124">
        <v>1101</v>
      </c>
      <c r="E27141" s="157">
        <f>VLOOKUP(D27141,'SOAT LIQ'!$A$87:$C$3416,3,FALSE)</f>
        <v>9</v>
      </c>
      <c r="F27141" t="s">
        <v>21632</v>
      </c>
    </row>
    <row r="27142" spans="1:6" x14ac:dyDescent="0.25">
      <c r="A27142" t="s">
        <v>14242</v>
      </c>
      <c r="B27142" s="100" t="s">
        <v>5503</v>
      </c>
      <c r="C27142" s="99" t="s">
        <v>5502</v>
      </c>
      <c r="D27142" s="124">
        <v>13612</v>
      </c>
      <c r="E27142" s="157">
        <f>VLOOKUP(D27142,'SOAT LIQ'!$A$87:$C$3416,3,FALSE)</f>
        <v>9</v>
      </c>
      <c r="F27142" t="s">
        <v>21632</v>
      </c>
    </row>
    <row r="27143" spans="1:6" x14ac:dyDescent="0.25">
      <c r="A27143" t="s">
        <v>14242</v>
      </c>
      <c r="B27143" s="100" t="s">
        <v>4929</v>
      </c>
      <c r="C27143" s="99" t="s">
        <v>5504</v>
      </c>
      <c r="D27143" s="124">
        <v>1149</v>
      </c>
      <c r="E27143" s="157">
        <f>VLOOKUP(D27143,'SOAT LIQ'!$A$87:$C$3416,3,FALSE)</f>
        <v>22</v>
      </c>
      <c r="F27143" t="s">
        <v>21632</v>
      </c>
    </row>
    <row r="27144" spans="1:6" x14ac:dyDescent="0.25">
      <c r="A27144" t="s">
        <v>14242</v>
      </c>
      <c r="B27144" s="100" t="s">
        <v>4165</v>
      </c>
      <c r="C27144" s="99" t="s">
        <v>5504</v>
      </c>
      <c r="D27144" s="124">
        <v>1149</v>
      </c>
      <c r="E27144" s="157">
        <f>VLOOKUP(D27144,'SOAT LIQ'!$A$87:$C$3416,3,FALSE)</f>
        <v>22</v>
      </c>
      <c r="F27144" t="s">
        <v>21632</v>
      </c>
    </row>
    <row r="27145" spans="1:6" x14ac:dyDescent="0.25">
      <c r="A27145" t="s">
        <v>14242</v>
      </c>
      <c r="B27145" s="100" t="s">
        <v>5505</v>
      </c>
      <c r="C27145" s="100"/>
      <c r="D27145" s="124">
        <v>1117</v>
      </c>
      <c r="E27145" s="157">
        <f>VLOOKUP(D27145,'SOAT LIQ'!$A$87:$C$3416,3,FALSE)</f>
        <v>21</v>
      </c>
      <c r="F27145" t="s">
        <v>21632</v>
      </c>
    </row>
    <row r="27146" spans="1:6" x14ac:dyDescent="0.25">
      <c r="A27146" t="s">
        <v>14242</v>
      </c>
      <c r="B27146" s="100" t="s">
        <v>5506</v>
      </c>
      <c r="C27146" s="100"/>
      <c r="D27146" s="124"/>
      <c r="E27146" s="157" t="e">
        <f>VLOOKUP(D27146,'SOAT LIQ'!$A$87:$C$3416,3,FALSE)</f>
        <v>#N/A</v>
      </c>
      <c r="F27146" t="s">
        <v>21632</v>
      </c>
    </row>
    <row r="27147" spans="1:6" x14ac:dyDescent="0.25">
      <c r="A27147" t="s">
        <v>14242</v>
      </c>
      <c r="B27147" s="100" t="s">
        <v>5507</v>
      </c>
      <c r="C27147" s="100"/>
      <c r="D27147" s="124"/>
      <c r="E27147" s="157" t="e">
        <f>VLOOKUP(D27147,'SOAT LIQ'!$A$87:$C$3416,3,FALSE)</f>
        <v>#N/A</v>
      </c>
      <c r="F27147" t="s">
        <v>21632</v>
      </c>
    </row>
    <row r="27148" spans="1:6" x14ac:dyDescent="0.25">
      <c r="A27148" t="s">
        <v>14242</v>
      </c>
      <c r="B27148" s="100" t="s">
        <v>5510</v>
      </c>
      <c r="C27148" s="99" t="s">
        <v>5511</v>
      </c>
      <c r="D27148" s="124">
        <v>1301</v>
      </c>
      <c r="E27148" s="157">
        <f>VLOOKUP(D27148,'SOAT LIQ'!$A$87:$C$3416,3,FALSE)</f>
        <v>20</v>
      </c>
      <c r="F27148" t="s">
        <v>21632</v>
      </c>
    </row>
    <row r="27149" spans="1:6" x14ac:dyDescent="0.25">
      <c r="A27149" t="s">
        <v>14242</v>
      </c>
      <c r="B27149" s="100" t="s">
        <v>5512</v>
      </c>
      <c r="C27149" s="99" t="s">
        <v>5511</v>
      </c>
      <c r="D27149" s="124">
        <v>1301</v>
      </c>
      <c r="E27149" s="157">
        <f>VLOOKUP(D27149,'SOAT LIQ'!$A$87:$C$3416,3,FALSE)</f>
        <v>20</v>
      </c>
      <c r="F27149" t="s">
        <v>21632</v>
      </c>
    </row>
    <row r="27150" spans="1:6" x14ac:dyDescent="0.25">
      <c r="A27150" t="s">
        <v>14242</v>
      </c>
      <c r="B27150" s="100" t="s">
        <v>5513</v>
      </c>
      <c r="C27150" s="99" t="s">
        <v>5511</v>
      </c>
      <c r="D27150" s="124">
        <v>1301</v>
      </c>
      <c r="E27150" s="157">
        <f>VLOOKUP(D27150,'SOAT LIQ'!$A$87:$C$3416,3,FALSE)</f>
        <v>20</v>
      </c>
      <c r="F27150" t="s">
        <v>21632</v>
      </c>
    </row>
    <row r="27151" spans="1:6" x14ac:dyDescent="0.25">
      <c r="A27151" t="s">
        <v>14242</v>
      </c>
      <c r="B27151" s="100" t="s">
        <v>5514</v>
      </c>
      <c r="C27151" s="99" t="s">
        <v>5515</v>
      </c>
      <c r="D27151" s="124">
        <v>1301</v>
      </c>
      <c r="E27151" s="157">
        <f>VLOOKUP(D27151,'SOAT LIQ'!$A$87:$C$3416,3,FALSE)</f>
        <v>20</v>
      </c>
      <c r="F27151" t="s">
        <v>21632</v>
      </c>
    </row>
    <row r="27152" spans="1:6" x14ac:dyDescent="0.25">
      <c r="A27152" t="s">
        <v>14242</v>
      </c>
      <c r="B27152" s="100" t="s">
        <v>5516</v>
      </c>
      <c r="C27152" s="99" t="s">
        <v>5515</v>
      </c>
      <c r="D27152" s="124">
        <v>1301</v>
      </c>
      <c r="E27152" s="157">
        <f>VLOOKUP(D27152,'SOAT LIQ'!$A$87:$C$3416,3,FALSE)</f>
        <v>20</v>
      </c>
      <c r="F27152" t="s">
        <v>21632</v>
      </c>
    </row>
    <row r="27153" spans="1:6" x14ac:dyDescent="0.25">
      <c r="A27153" t="s">
        <v>14242</v>
      </c>
      <c r="B27153" s="100" t="s">
        <v>5517</v>
      </c>
      <c r="C27153" s="99" t="s">
        <v>5515</v>
      </c>
      <c r="D27153" s="124">
        <v>1301</v>
      </c>
      <c r="E27153" s="157">
        <f>VLOOKUP(D27153,'SOAT LIQ'!$A$87:$C$3416,3,FALSE)</f>
        <v>20</v>
      </c>
      <c r="F27153" t="s">
        <v>21632</v>
      </c>
    </row>
    <row r="27154" spans="1:6" x14ac:dyDescent="0.25">
      <c r="A27154" t="s">
        <v>14242</v>
      </c>
      <c r="B27154" s="100" t="s">
        <v>5518</v>
      </c>
      <c r="C27154" s="99" t="s">
        <v>5511</v>
      </c>
      <c r="D27154" s="124">
        <v>1301</v>
      </c>
      <c r="E27154" s="157">
        <f>VLOOKUP(D27154,'SOAT LIQ'!$A$87:$C$3416,3,FALSE)</f>
        <v>20</v>
      </c>
      <c r="F27154" t="s">
        <v>21632</v>
      </c>
    </row>
    <row r="27155" spans="1:6" x14ac:dyDescent="0.25">
      <c r="A27155" t="s">
        <v>14242</v>
      </c>
      <c r="B27155" s="100" t="s">
        <v>5519</v>
      </c>
      <c r="C27155" s="99" t="s">
        <v>5511</v>
      </c>
      <c r="D27155" s="124">
        <v>1301</v>
      </c>
      <c r="E27155" s="157">
        <f>VLOOKUP(D27155,'SOAT LIQ'!$A$87:$C$3416,3,FALSE)</f>
        <v>20</v>
      </c>
      <c r="F27155" t="s">
        <v>21632</v>
      </c>
    </row>
    <row r="27156" spans="1:6" x14ac:dyDescent="0.25">
      <c r="A27156" t="s">
        <v>14242</v>
      </c>
      <c r="B27156" s="100" t="s">
        <v>5520</v>
      </c>
      <c r="C27156" s="99" t="s">
        <v>5511</v>
      </c>
      <c r="D27156" s="124">
        <v>1301</v>
      </c>
      <c r="E27156" s="157">
        <f>VLOOKUP(D27156,'SOAT LIQ'!$A$87:$C$3416,3,FALSE)</f>
        <v>20</v>
      </c>
      <c r="F27156" t="s">
        <v>21632</v>
      </c>
    </row>
    <row r="27157" spans="1:6" x14ac:dyDescent="0.25">
      <c r="A27157" t="s">
        <v>14242</v>
      </c>
      <c r="B27157" s="100" t="s">
        <v>5521</v>
      </c>
      <c r="C27157" s="99" t="s">
        <v>5522</v>
      </c>
      <c r="D27157" s="124">
        <v>1301</v>
      </c>
      <c r="E27157" s="157">
        <f>VLOOKUP(D27157,'SOAT LIQ'!$A$87:$C$3416,3,FALSE)</f>
        <v>20</v>
      </c>
      <c r="F27157" t="s">
        <v>21632</v>
      </c>
    </row>
    <row r="27158" spans="1:6" x14ac:dyDescent="0.25">
      <c r="A27158" t="s">
        <v>14242</v>
      </c>
      <c r="B27158" s="100" t="s">
        <v>5524</v>
      </c>
      <c r="C27158" s="99" t="s">
        <v>5522</v>
      </c>
      <c r="D27158" s="124">
        <v>1301</v>
      </c>
      <c r="E27158" s="157">
        <f>VLOOKUP(D27158,'SOAT LIQ'!$A$87:$C$3416,3,FALSE)</f>
        <v>20</v>
      </c>
      <c r="F27158" t="s">
        <v>21632</v>
      </c>
    </row>
    <row r="27159" spans="1:6" x14ac:dyDescent="0.25">
      <c r="A27159" t="s">
        <v>14242</v>
      </c>
      <c r="B27159" s="100" t="s">
        <v>5525</v>
      </c>
      <c r="C27159" s="99" t="s">
        <v>5522</v>
      </c>
      <c r="D27159" s="124">
        <v>1301</v>
      </c>
      <c r="E27159" s="157">
        <f>VLOOKUP(D27159,'SOAT LIQ'!$A$87:$C$3416,3,FALSE)</f>
        <v>20</v>
      </c>
      <c r="F27159" t="s">
        <v>21632</v>
      </c>
    </row>
    <row r="27160" spans="1:6" x14ac:dyDescent="0.25">
      <c r="A27160" t="s">
        <v>14242</v>
      </c>
      <c r="B27160" s="100" t="s">
        <v>5526</v>
      </c>
      <c r="C27160" s="99" t="s">
        <v>5522</v>
      </c>
      <c r="D27160" s="124">
        <v>1301</v>
      </c>
      <c r="E27160" s="157">
        <f>VLOOKUP(D27160,'SOAT LIQ'!$A$87:$C$3416,3,FALSE)</f>
        <v>20</v>
      </c>
      <c r="F27160" t="s">
        <v>21632</v>
      </c>
    </row>
    <row r="27161" spans="1:6" x14ac:dyDescent="0.25">
      <c r="A27161" t="s">
        <v>14242</v>
      </c>
      <c r="B27161" s="100" t="s">
        <v>5527</v>
      </c>
      <c r="C27161" s="99" t="s">
        <v>5522</v>
      </c>
      <c r="D27161" s="124">
        <v>1301</v>
      </c>
      <c r="E27161" s="157">
        <f>VLOOKUP(D27161,'SOAT LIQ'!$A$87:$C$3416,3,FALSE)</f>
        <v>20</v>
      </c>
      <c r="F27161" t="s">
        <v>21632</v>
      </c>
    </row>
    <row r="27162" spans="1:6" x14ac:dyDescent="0.25">
      <c r="A27162" t="s">
        <v>14242</v>
      </c>
      <c r="B27162" s="100" t="s">
        <v>5528</v>
      </c>
      <c r="C27162" s="99" t="s">
        <v>5522</v>
      </c>
      <c r="D27162" s="124">
        <v>1301</v>
      </c>
      <c r="E27162" s="157">
        <f>VLOOKUP(D27162,'SOAT LIQ'!$A$87:$C$3416,3,FALSE)</f>
        <v>20</v>
      </c>
      <c r="F27162" t="s">
        <v>21632</v>
      </c>
    </row>
    <row r="27163" spans="1:6" x14ac:dyDescent="0.25">
      <c r="A27163" t="s">
        <v>14242</v>
      </c>
      <c r="B27163" s="100" t="s">
        <v>5529</v>
      </c>
      <c r="C27163" s="99" t="s">
        <v>5530</v>
      </c>
      <c r="D27163" s="124">
        <v>1301</v>
      </c>
      <c r="E27163" s="157">
        <f>VLOOKUP(D27163,'SOAT LIQ'!$A$87:$C$3416,3,FALSE)</f>
        <v>20</v>
      </c>
      <c r="F27163" t="s">
        <v>21632</v>
      </c>
    </row>
    <row r="27164" spans="1:6" x14ac:dyDescent="0.25">
      <c r="A27164" t="s">
        <v>14242</v>
      </c>
      <c r="B27164" s="100" t="s">
        <v>5531</v>
      </c>
      <c r="C27164" s="99" t="s">
        <v>5530</v>
      </c>
      <c r="D27164" s="124">
        <v>1301</v>
      </c>
      <c r="E27164" s="157">
        <f>VLOOKUP(D27164,'SOAT LIQ'!$A$87:$C$3416,3,FALSE)</f>
        <v>20</v>
      </c>
      <c r="F27164" t="s">
        <v>21632</v>
      </c>
    </row>
    <row r="27165" spans="1:6" x14ac:dyDescent="0.25">
      <c r="A27165" t="s">
        <v>14242</v>
      </c>
      <c r="B27165" s="100" t="s">
        <v>5532</v>
      </c>
      <c r="C27165" s="99" t="s">
        <v>5530</v>
      </c>
      <c r="D27165" s="124">
        <v>1301</v>
      </c>
      <c r="E27165" s="157">
        <f>VLOOKUP(D27165,'SOAT LIQ'!$A$87:$C$3416,3,FALSE)</f>
        <v>20</v>
      </c>
      <c r="F27165" t="s">
        <v>21632</v>
      </c>
    </row>
    <row r="27166" spans="1:6" x14ac:dyDescent="0.25">
      <c r="A27166" t="s">
        <v>14242</v>
      </c>
      <c r="B27166" s="100" t="s">
        <v>5533</v>
      </c>
      <c r="C27166" s="99" t="s">
        <v>5530</v>
      </c>
      <c r="D27166" s="124">
        <v>1301</v>
      </c>
      <c r="E27166" s="157">
        <f>VLOOKUP(D27166,'SOAT LIQ'!$A$87:$C$3416,3,FALSE)</f>
        <v>20</v>
      </c>
      <c r="F27166" t="s">
        <v>21632</v>
      </c>
    </row>
    <row r="27167" spans="1:6" x14ac:dyDescent="0.25">
      <c r="A27167" t="s">
        <v>14242</v>
      </c>
      <c r="B27167" s="100" t="s">
        <v>5534</v>
      </c>
      <c r="C27167" s="99" t="s">
        <v>5530</v>
      </c>
      <c r="D27167" s="124">
        <v>1301</v>
      </c>
      <c r="E27167" s="157">
        <f>VLOOKUP(D27167,'SOAT LIQ'!$A$87:$C$3416,3,FALSE)</f>
        <v>20</v>
      </c>
      <c r="F27167" t="s">
        <v>21632</v>
      </c>
    </row>
    <row r="27168" spans="1:6" x14ac:dyDescent="0.25">
      <c r="A27168" t="s">
        <v>14242</v>
      </c>
      <c r="B27168" s="100" t="s">
        <v>5535</v>
      </c>
      <c r="C27168" s="99" t="s">
        <v>5530</v>
      </c>
      <c r="D27168" s="124">
        <v>1301</v>
      </c>
      <c r="E27168" s="157">
        <f>VLOOKUP(D27168,'SOAT LIQ'!$A$87:$C$3416,3,FALSE)</f>
        <v>20</v>
      </c>
      <c r="F27168" t="s">
        <v>21632</v>
      </c>
    </row>
    <row r="27169" spans="1:6" x14ac:dyDescent="0.25">
      <c r="A27169" t="s">
        <v>14242</v>
      </c>
      <c r="B27169" s="100" t="s">
        <v>5536</v>
      </c>
      <c r="C27169" s="99" t="s">
        <v>5522</v>
      </c>
      <c r="D27169" s="124">
        <v>1301</v>
      </c>
      <c r="E27169" s="157">
        <f>VLOOKUP(D27169,'SOAT LIQ'!$A$87:$C$3416,3,FALSE)</f>
        <v>20</v>
      </c>
      <c r="F27169" t="s">
        <v>21632</v>
      </c>
    </row>
    <row r="27170" spans="1:6" x14ac:dyDescent="0.25">
      <c r="A27170" t="s">
        <v>14242</v>
      </c>
      <c r="B27170" s="100" t="s">
        <v>5537</v>
      </c>
      <c r="C27170" s="99" t="s">
        <v>5522</v>
      </c>
      <c r="D27170" s="124">
        <v>1301</v>
      </c>
      <c r="E27170" s="157">
        <f>VLOOKUP(D27170,'SOAT LIQ'!$A$87:$C$3416,3,FALSE)</f>
        <v>20</v>
      </c>
      <c r="F27170" t="s">
        <v>21632</v>
      </c>
    </row>
    <row r="27171" spans="1:6" x14ac:dyDescent="0.25">
      <c r="A27171" t="s">
        <v>14242</v>
      </c>
      <c r="B27171" s="100" t="s">
        <v>5538</v>
      </c>
      <c r="C27171" s="99" t="s">
        <v>5522</v>
      </c>
      <c r="D27171" s="124">
        <v>1301</v>
      </c>
      <c r="E27171" s="157">
        <f>VLOOKUP(D27171,'SOAT LIQ'!$A$87:$C$3416,3,FALSE)</f>
        <v>20</v>
      </c>
      <c r="F27171" t="s">
        <v>21632</v>
      </c>
    </row>
    <row r="27172" spans="1:6" x14ac:dyDescent="0.25">
      <c r="A27172" t="s">
        <v>14242</v>
      </c>
      <c r="B27172" s="100" t="s">
        <v>5539</v>
      </c>
      <c r="C27172" s="99" t="s">
        <v>5522</v>
      </c>
      <c r="D27172" s="124">
        <v>1301</v>
      </c>
      <c r="E27172" s="157">
        <f>VLOOKUP(D27172,'SOAT LIQ'!$A$87:$C$3416,3,FALSE)</f>
        <v>20</v>
      </c>
      <c r="F27172" t="s">
        <v>21632</v>
      </c>
    </row>
    <row r="27173" spans="1:6" x14ac:dyDescent="0.25">
      <c r="A27173" t="s">
        <v>14242</v>
      </c>
      <c r="B27173" s="100" t="s">
        <v>5540</v>
      </c>
      <c r="C27173" s="99" t="s">
        <v>5522</v>
      </c>
      <c r="D27173" s="124">
        <v>1301</v>
      </c>
      <c r="E27173" s="157">
        <f>VLOOKUP(D27173,'SOAT LIQ'!$A$87:$C$3416,3,FALSE)</f>
        <v>20</v>
      </c>
      <c r="F27173" t="s">
        <v>21632</v>
      </c>
    </row>
    <row r="27174" spans="1:6" x14ac:dyDescent="0.25">
      <c r="A27174" t="s">
        <v>14242</v>
      </c>
      <c r="B27174" s="100" t="s">
        <v>5541</v>
      </c>
      <c r="C27174" s="99" t="s">
        <v>5522</v>
      </c>
      <c r="D27174" s="124">
        <v>1301</v>
      </c>
      <c r="E27174" s="157">
        <f>VLOOKUP(D27174,'SOAT LIQ'!$A$87:$C$3416,3,FALSE)</f>
        <v>20</v>
      </c>
      <c r="F27174" t="s">
        <v>21632</v>
      </c>
    </row>
    <row r="27175" spans="1:6" x14ac:dyDescent="0.25">
      <c r="A27175" t="s">
        <v>14242</v>
      </c>
      <c r="B27175" s="100" t="s">
        <v>5542</v>
      </c>
      <c r="C27175" s="99" t="s">
        <v>5522</v>
      </c>
      <c r="D27175" s="124">
        <v>1301</v>
      </c>
      <c r="E27175" s="157">
        <f>VLOOKUP(D27175,'SOAT LIQ'!$A$87:$C$3416,3,FALSE)</f>
        <v>20</v>
      </c>
      <c r="F27175" t="s">
        <v>21632</v>
      </c>
    </row>
    <row r="27176" spans="1:6" x14ac:dyDescent="0.25">
      <c r="A27176" t="s">
        <v>14242</v>
      </c>
      <c r="B27176" s="100" t="s">
        <v>5543</v>
      </c>
      <c r="C27176" s="99" t="s">
        <v>5522</v>
      </c>
      <c r="D27176" s="124">
        <v>1301</v>
      </c>
      <c r="E27176" s="157">
        <f>VLOOKUP(D27176,'SOAT LIQ'!$A$87:$C$3416,3,FALSE)</f>
        <v>20</v>
      </c>
      <c r="F27176" t="s">
        <v>21632</v>
      </c>
    </row>
    <row r="27177" spans="1:6" x14ac:dyDescent="0.25">
      <c r="A27177" t="s">
        <v>14242</v>
      </c>
      <c r="B27177" s="100" t="s">
        <v>5544</v>
      </c>
      <c r="C27177" s="99" t="s">
        <v>5522</v>
      </c>
      <c r="D27177" s="124">
        <v>1301</v>
      </c>
      <c r="E27177" s="157">
        <f>VLOOKUP(D27177,'SOAT LIQ'!$A$87:$C$3416,3,FALSE)</f>
        <v>20</v>
      </c>
      <c r="F27177" t="s">
        <v>21632</v>
      </c>
    </row>
    <row r="27178" spans="1:6" x14ac:dyDescent="0.25">
      <c r="A27178" t="s">
        <v>14242</v>
      </c>
      <c r="B27178" s="100" t="s">
        <v>5545</v>
      </c>
      <c r="C27178" s="99" t="s">
        <v>5522</v>
      </c>
      <c r="D27178" s="124">
        <v>1301</v>
      </c>
      <c r="E27178" s="157">
        <f>VLOOKUP(D27178,'SOAT LIQ'!$A$87:$C$3416,3,FALSE)</f>
        <v>20</v>
      </c>
      <c r="F27178" t="s">
        <v>21632</v>
      </c>
    </row>
    <row r="27179" spans="1:6" x14ac:dyDescent="0.25">
      <c r="A27179" t="s">
        <v>14242</v>
      </c>
      <c r="B27179" s="100" t="s">
        <v>5546</v>
      </c>
      <c r="C27179" s="99" t="s">
        <v>5522</v>
      </c>
      <c r="D27179" s="124">
        <v>1301</v>
      </c>
      <c r="E27179" s="157">
        <f>VLOOKUP(D27179,'SOAT LIQ'!$A$87:$C$3416,3,FALSE)</f>
        <v>20</v>
      </c>
      <c r="F27179" t="s">
        <v>21632</v>
      </c>
    </row>
    <row r="27180" spans="1:6" x14ac:dyDescent="0.25">
      <c r="A27180" t="s">
        <v>14242</v>
      </c>
      <c r="B27180" s="100" t="s">
        <v>5547</v>
      </c>
      <c r="C27180" s="99" t="s">
        <v>5522</v>
      </c>
      <c r="D27180" s="124">
        <v>1301</v>
      </c>
      <c r="E27180" s="157">
        <f>VLOOKUP(D27180,'SOAT LIQ'!$A$87:$C$3416,3,FALSE)</f>
        <v>20</v>
      </c>
      <c r="F27180" t="s">
        <v>21632</v>
      </c>
    </row>
    <row r="27181" spans="1:6" x14ac:dyDescent="0.25">
      <c r="A27181" t="s">
        <v>14242</v>
      </c>
      <c r="B27181" s="100" t="s">
        <v>5548</v>
      </c>
      <c r="C27181" s="99" t="s">
        <v>5549</v>
      </c>
      <c r="D27181" s="124">
        <v>1311</v>
      </c>
      <c r="E27181" s="157">
        <f>VLOOKUP(D27181,'SOAT LIQ'!$A$87:$C$3416,3,FALSE)</f>
        <v>21</v>
      </c>
      <c r="F27181" t="s">
        <v>21632</v>
      </c>
    </row>
    <row r="27182" spans="1:6" x14ac:dyDescent="0.25">
      <c r="A27182" t="s">
        <v>14242</v>
      </c>
      <c r="B27182" s="100" t="s">
        <v>5550</v>
      </c>
      <c r="C27182" s="99" t="s">
        <v>5549</v>
      </c>
      <c r="D27182" s="124">
        <v>13612</v>
      </c>
      <c r="E27182" s="157">
        <f>VLOOKUP(D27182,'SOAT LIQ'!$A$87:$C$3416,3,FALSE)</f>
        <v>9</v>
      </c>
      <c r="F27182" t="s">
        <v>21632</v>
      </c>
    </row>
    <row r="27183" spans="1:6" x14ac:dyDescent="0.25">
      <c r="A27183" t="s">
        <v>14242</v>
      </c>
      <c r="B27183" s="100" t="s">
        <v>5551</v>
      </c>
      <c r="C27183" s="99" t="s">
        <v>5552</v>
      </c>
      <c r="D27183" s="124">
        <v>13641</v>
      </c>
      <c r="E27183" s="157">
        <f>VLOOKUP(D27183,'SOAT LIQ'!$A$87:$C$3416,3,FALSE)</f>
        <v>12</v>
      </c>
      <c r="F27183" t="s">
        <v>21632</v>
      </c>
    </row>
    <row r="27184" spans="1:6" x14ac:dyDescent="0.25">
      <c r="A27184" t="s">
        <v>14242</v>
      </c>
      <c r="B27184" s="100" t="s">
        <v>5553</v>
      </c>
      <c r="C27184" s="99" t="s">
        <v>5552</v>
      </c>
      <c r="D27184" s="124">
        <v>13641</v>
      </c>
      <c r="E27184" s="157">
        <f>VLOOKUP(D27184,'SOAT LIQ'!$A$87:$C$3416,3,FALSE)</f>
        <v>12</v>
      </c>
      <c r="F27184" t="s">
        <v>21632</v>
      </c>
    </row>
    <row r="27185" spans="1:6" x14ac:dyDescent="0.25">
      <c r="A27185" t="s">
        <v>14242</v>
      </c>
      <c r="B27185" s="100" t="s">
        <v>5554</v>
      </c>
      <c r="C27185" s="99" t="s">
        <v>5552</v>
      </c>
      <c r="D27185" s="124">
        <v>13641</v>
      </c>
      <c r="E27185" s="157">
        <f>VLOOKUP(D27185,'SOAT LIQ'!$A$87:$C$3416,3,FALSE)</f>
        <v>12</v>
      </c>
      <c r="F27185" t="s">
        <v>21632</v>
      </c>
    </row>
    <row r="27186" spans="1:6" x14ac:dyDescent="0.25">
      <c r="A27186" t="s">
        <v>14242</v>
      </c>
      <c r="B27186" s="100" t="s">
        <v>5555</v>
      </c>
      <c r="C27186" s="99" t="s">
        <v>5552</v>
      </c>
      <c r="D27186" s="124">
        <v>13641</v>
      </c>
      <c r="E27186" s="157">
        <f>VLOOKUP(D27186,'SOAT LIQ'!$A$87:$C$3416,3,FALSE)</f>
        <v>12</v>
      </c>
      <c r="F27186" t="s">
        <v>21632</v>
      </c>
    </row>
    <row r="27187" spans="1:6" x14ac:dyDescent="0.25">
      <c r="A27187" t="s">
        <v>14242</v>
      </c>
      <c r="B27187" s="100" t="s">
        <v>5556</v>
      </c>
      <c r="C27187" s="99" t="s">
        <v>5552</v>
      </c>
      <c r="D27187" s="124">
        <v>13641</v>
      </c>
      <c r="E27187" s="157">
        <f>VLOOKUP(D27187,'SOAT LIQ'!$A$87:$C$3416,3,FALSE)</f>
        <v>12</v>
      </c>
      <c r="F27187" t="s">
        <v>21632</v>
      </c>
    </row>
    <row r="27188" spans="1:6" x14ac:dyDescent="0.25">
      <c r="A27188" t="s">
        <v>14242</v>
      </c>
      <c r="B27188" s="100" t="s">
        <v>5557</v>
      </c>
      <c r="C27188" s="99" t="s">
        <v>5552</v>
      </c>
      <c r="D27188" s="124">
        <v>13641</v>
      </c>
      <c r="E27188" s="157">
        <f>VLOOKUP(D27188,'SOAT LIQ'!$A$87:$C$3416,3,FALSE)</f>
        <v>12</v>
      </c>
      <c r="F27188" t="s">
        <v>21632</v>
      </c>
    </row>
    <row r="27189" spans="1:6" x14ac:dyDescent="0.25">
      <c r="A27189" t="s">
        <v>14242</v>
      </c>
      <c r="B27189" s="100" t="s">
        <v>5558</v>
      </c>
      <c r="C27189" s="99" t="s">
        <v>5559</v>
      </c>
      <c r="D27189" s="124">
        <v>1322</v>
      </c>
      <c r="E27189" s="157">
        <f>VLOOKUP(D27189,'SOAT LIQ'!$A$87:$C$3416,3,FALSE)</f>
        <v>21</v>
      </c>
      <c r="F27189" t="s">
        <v>21632</v>
      </c>
    </row>
    <row r="27190" spans="1:6" x14ac:dyDescent="0.25">
      <c r="A27190" t="s">
        <v>14242</v>
      </c>
      <c r="B27190" s="100" t="s">
        <v>5560</v>
      </c>
      <c r="C27190" s="99" t="s">
        <v>5559</v>
      </c>
      <c r="D27190" s="124">
        <v>1322</v>
      </c>
      <c r="E27190" s="157">
        <f>VLOOKUP(D27190,'SOAT LIQ'!$A$87:$C$3416,3,FALSE)</f>
        <v>21</v>
      </c>
      <c r="F27190" t="s">
        <v>21632</v>
      </c>
    </row>
    <row r="27191" spans="1:6" x14ac:dyDescent="0.25">
      <c r="A27191" t="s">
        <v>14242</v>
      </c>
      <c r="B27191" s="100" t="s">
        <v>5561</v>
      </c>
      <c r="C27191" s="99" t="s">
        <v>5559</v>
      </c>
      <c r="D27191" s="124">
        <v>1322</v>
      </c>
      <c r="E27191" s="157">
        <f>VLOOKUP(D27191,'SOAT LIQ'!$A$87:$C$3416,3,FALSE)</f>
        <v>21</v>
      </c>
      <c r="F27191" t="s">
        <v>21632</v>
      </c>
    </row>
    <row r="27192" spans="1:6" x14ac:dyDescent="0.25">
      <c r="A27192" t="s">
        <v>14242</v>
      </c>
      <c r="B27192" s="100" t="s">
        <v>5562</v>
      </c>
      <c r="C27192" s="99" t="s">
        <v>5559</v>
      </c>
      <c r="D27192" s="124">
        <v>1406</v>
      </c>
      <c r="E27192" s="157">
        <f>VLOOKUP(D27192,'SOAT LIQ'!$A$87:$C$3416,3,FALSE)</f>
        <v>20</v>
      </c>
      <c r="F27192" t="s">
        <v>21632</v>
      </c>
    </row>
    <row r="27193" spans="1:6" x14ac:dyDescent="0.25">
      <c r="A27193" t="s">
        <v>14242</v>
      </c>
      <c r="B27193" s="100" t="s">
        <v>5563</v>
      </c>
      <c r="C27193" s="99" t="s">
        <v>5559</v>
      </c>
      <c r="D27193" s="124">
        <v>1406</v>
      </c>
      <c r="E27193" s="157">
        <f>VLOOKUP(D27193,'SOAT LIQ'!$A$87:$C$3416,3,FALSE)</f>
        <v>20</v>
      </c>
      <c r="F27193" t="s">
        <v>21632</v>
      </c>
    </row>
    <row r="27194" spans="1:6" x14ac:dyDescent="0.25">
      <c r="A27194" t="s">
        <v>14242</v>
      </c>
      <c r="B27194" s="100" t="s">
        <v>5564</v>
      </c>
      <c r="C27194" s="99" t="s">
        <v>5565</v>
      </c>
      <c r="D27194" s="124">
        <v>1325</v>
      </c>
      <c r="E27194" s="157">
        <f>VLOOKUP(D27194,'SOAT LIQ'!$A$87:$C$3416,3,FALSE)</f>
        <v>22</v>
      </c>
      <c r="F27194" t="s">
        <v>21632</v>
      </c>
    </row>
    <row r="27195" spans="1:6" x14ac:dyDescent="0.25">
      <c r="A27195" t="s">
        <v>14242</v>
      </c>
      <c r="B27195" s="100" t="s">
        <v>5566</v>
      </c>
      <c r="C27195" s="99" t="s">
        <v>5567</v>
      </c>
      <c r="D27195" s="124">
        <v>1326</v>
      </c>
      <c r="E27195" s="157">
        <f>VLOOKUP(D27195,'SOAT LIQ'!$A$87:$C$3416,3,FALSE)</f>
        <v>23</v>
      </c>
      <c r="F27195" t="s">
        <v>21632</v>
      </c>
    </row>
    <row r="27196" spans="1:6" x14ac:dyDescent="0.25">
      <c r="A27196" t="s">
        <v>14242</v>
      </c>
      <c r="B27196" s="100" t="s">
        <v>5568</v>
      </c>
      <c r="C27196" s="99" t="s">
        <v>5567</v>
      </c>
      <c r="D27196" s="124">
        <v>1326</v>
      </c>
      <c r="E27196" s="157">
        <f>VLOOKUP(D27196,'SOAT LIQ'!$A$87:$C$3416,3,FALSE)</f>
        <v>23</v>
      </c>
      <c r="F27196" t="s">
        <v>21632</v>
      </c>
    </row>
    <row r="27197" spans="1:6" x14ac:dyDescent="0.25">
      <c r="A27197" t="s">
        <v>14242</v>
      </c>
      <c r="B27197" s="100" t="s">
        <v>5569</v>
      </c>
      <c r="C27197" s="99" t="s">
        <v>5570</v>
      </c>
      <c r="D27197" s="124">
        <v>1334</v>
      </c>
      <c r="E27197" s="157">
        <f>VLOOKUP(D27197,'SOAT LIQ'!$A$87:$C$3416,3,FALSE)</f>
        <v>22</v>
      </c>
      <c r="F27197" t="s">
        <v>21632</v>
      </c>
    </row>
    <row r="27198" spans="1:6" x14ac:dyDescent="0.25">
      <c r="A27198" t="s">
        <v>14242</v>
      </c>
      <c r="B27198" s="100" t="s">
        <v>5571</v>
      </c>
      <c r="C27198" s="99" t="s">
        <v>5570</v>
      </c>
      <c r="D27198" s="124">
        <v>1334</v>
      </c>
      <c r="E27198" s="157">
        <f>VLOOKUP(D27198,'SOAT LIQ'!$A$87:$C$3416,3,FALSE)</f>
        <v>22</v>
      </c>
      <c r="F27198" t="s">
        <v>21632</v>
      </c>
    </row>
    <row r="27199" spans="1:6" x14ac:dyDescent="0.25">
      <c r="A27199" t="s">
        <v>14242</v>
      </c>
      <c r="B27199" s="100" t="s">
        <v>5572</v>
      </c>
      <c r="C27199" s="99" t="s">
        <v>5573</v>
      </c>
      <c r="D27199" s="124">
        <v>1321</v>
      </c>
      <c r="E27199" s="157">
        <f>VLOOKUP(D27199,'SOAT LIQ'!$A$87:$C$3416,3,FALSE)</f>
        <v>22</v>
      </c>
      <c r="F27199" t="s">
        <v>21632</v>
      </c>
    </row>
    <row r="27200" spans="1:6" x14ac:dyDescent="0.25">
      <c r="A27200" t="s">
        <v>14242</v>
      </c>
      <c r="B27200" s="100" t="s">
        <v>5574</v>
      </c>
      <c r="C27200" s="99" t="s">
        <v>5575</v>
      </c>
      <c r="D27200" s="124">
        <v>26104</v>
      </c>
      <c r="E27200" s="157" t="e">
        <f>VLOOKUP(D27200,'SOAT LIQ'!$A$87:$C$3416,3,FALSE)</f>
        <v>#N/A</v>
      </c>
      <c r="F27200" t="s">
        <v>21632</v>
      </c>
    </row>
    <row r="27201" spans="1:6" x14ac:dyDescent="0.25">
      <c r="A27201" t="s">
        <v>14242</v>
      </c>
      <c r="B27201" s="100" t="s">
        <v>5581</v>
      </c>
      <c r="C27201" s="99" t="s">
        <v>5575</v>
      </c>
      <c r="D27201" s="124">
        <v>26104</v>
      </c>
      <c r="E27201" s="157" t="e">
        <f>VLOOKUP(D27201,'SOAT LIQ'!$A$87:$C$3416,3,FALSE)</f>
        <v>#N/A</v>
      </c>
      <c r="F27201" t="s">
        <v>21632</v>
      </c>
    </row>
    <row r="27202" spans="1:6" x14ac:dyDescent="0.25">
      <c r="A27202" t="s">
        <v>14242</v>
      </c>
      <c r="B27202" s="100" t="s">
        <v>5582</v>
      </c>
      <c r="C27202" s="99" t="s">
        <v>5575</v>
      </c>
      <c r="D27202" s="124">
        <v>26104</v>
      </c>
      <c r="E27202" s="157" t="e">
        <f>VLOOKUP(D27202,'SOAT LIQ'!$A$87:$C$3416,3,FALSE)</f>
        <v>#N/A</v>
      </c>
      <c r="F27202" t="s">
        <v>21632</v>
      </c>
    </row>
    <row r="27203" spans="1:6" x14ac:dyDescent="0.25">
      <c r="A27203" t="s">
        <v>14242</v>
      </c>
      <c r="B27203" s="100" t="s">
        <v>5583</v>
      </c>
      <c r="C27203" s="99" t="s">
        <v>5584</v>
      </c>
      <c r="D27203" s="124">
        <v>17102</v>
      </c>
      <c r="E27203" s="157">
        <f>VLOOKUP(D27203,'SOAT LIQ'!$A$87:$C$3416,3,FALSE)</f>
        <v>9</v>
      </c>
      <c r="F27203" t="s">
        <v>21632</v>
      </c>
    </row>
    <row r="27204" spans="1:6" x14ac:dyDescent="0.25">
      <c r="A27204" t="s">
        <v>14242</v>
      </c>
      <c r="B27204" s="100" t="s">
        <v>5585</v>
      </c>
      <c r="C27204" s="99" t="s">
        <v>5584</v>
      </c>
      <c r="D27204" s="124">
        <v>17102</v>
      </c>
      <c r="E27204" s="157">
        <f>VLOOKUP(D27204,'SOAT LIQ'!$A$87:$C$3416,3,FALSE)</f>
        <v>9</v>
      </c>
      <c r="F27204" t="s">
        <v>21632</v>
      </c>
    </row>
    <row r="27205" spans="1:6" x14ac:dyDescent="0.25">
      <c r="A27205" t="s">
        <v>14242</v>
      </c>
      <c r="B27205" s="100" t="s">
        <v>4166</v>
      </c>
      <c r="C27205" s="99" t="s">
        <v>5584</v>
      </c>
      <c r="D27205" s="124">
        <v>17102</v>
      </c>
      <c r="E27205" s="157">
        <f>VLOOKUP(D27205,'SOAT LIQ'!$A$87:$C$3416,3,FALSE)</f>
        <v>9</v>
      </c>
      <c r="F27205" t="s">
        <v>21632</v>
      </c>
    </row>
    <row r="27206" spans="1:6" x14ac:dyDescent="0.25">
      <c r="A27206" t="s">
        <v>14242</v>
      </c>
      <c r="B27206" s="100" t="s">
        <v>5586</v>
      </c>
      <c r="C27206" s="99" t="s">
        <v>5293</v>
      </c>
      <c r="D27206" s="124">
        <v>1127</v>
      </c>
      <c r="E27206" s="157">
        <f>VLOOKUP(D27206,'SOAT LIQ'!$A$87:$C$3416,3,FALSE)</f>
        <v>21</v>
      </c>
      <c r="F27206" t="s">
        <v>21632</v>
      </c>
    </row>
    <row r="27207" spans="1:6" x14ac:dyDescent="0.25">
      <c r="A27207" t="s">
        <v>14242</v>
      </c>
      <c r="B27207" s="100" t="s">
        <v>5587</v>
      </c>
      <c r="C27207" s="99" t="s">
        <v>5293</v>
      </c>
      <c r="D27207" s="124">
        <v>1386</v>
      </c>
      <c r="E27207" s="157">
        <f>VLOOKUP(D27207,'SOAT LIQ'!$A$87:$C$3416,3,FALSE)</f>
        <v>23</v>
      </c>
      <c r="F27207" t="s">
        <v>21632</v>
      </c>
    </row>
    <row r="27208" spans="1:6" x14ac:dyDescent="0.25">
      <c r="A27208" t="s">
        <v>14242</v>
      </c>
      <c r="B27208" s="100" t="s">
        <v>5588</v>
      </c>
      <c r="C27208" s="99" t="s">
        <v>5293</v>
      </c>
      <c r="D27208" s="124">
        <v>1127</v>
      </c>
      <c r="E27208" s="157">
        <f>VLOOKUP(D27208,'SOAT LIQ'!$A$87:$C$3416,3,FALSE)</f>
        <v>21</v>
      </c>
      <c r="F27208" t="s">
        <v>21632</v>
      </c>
    </row>
    <row r="27209" spans="1:6" x14ac:dyDescent="0.25">
      <c r="A27209" t="s">
        <v>14242</v>
      </c>
      <c r="B27209" s="100" t="s">
        <v>5589</v>
      </c>
      <c r="C27209" s="99" t="s">
        <v>5590</v>
      </c>
      <c r="D27209" s="124">
        <v>1144</v>
      </c>
      <c r="E27209" s="157">
        <f>VLOOKUP(D27209,'SOAT LIQ'!$A$87:$C$3416,3,FALSE)</f>
        <v>20</v>
      </c>
      <c r="F27209" t="s">
        <v>21632</v>
      </c>
    </row>
    <row r="27210" spans="1:6" x14ac:dyDescent="0.25">
      <c r="A27210" t="s">
        <v>14242</v>
      </c>
      <c r="B27210" s="100" t="s">
        <v>5591</v>
      </c>
      <c r="C27210" s="99" t="s">
        <v>5590</v>
      </c>
      <c r="D27210" s="124">
        <v>1144</v>
      </c>
      <c r="E27210" s="157">
        <f>VLOOKUP(D27210,'SOAT LIQ'!$A$87:$C$3416,3,FALSE)</f>
        <v>20</v>
      </c>
      <c r="F27210" t="s">
        <v>21632</v>
      </c>
    </row>
    <row r="27211" spans="1:6" x14ac:dyDescent="0.25">
      <c r="A27211" t="s">
        <v>14242</v>
      </c>
      <c r="B27211" s="100" t="s">
        <v>5592</v>
      </c>
      <c r="C27211" s="99" t="s">
        <v>5590</v>
      </c>
      <c r="D27211" s="124">
        <v>1144</v>
      </c>
      <c r="E27211" s="157">
        <f>VLOOKUP(D27211,'SOAT LIQ'!$A$87:$C$3416,3,FALSE)</f>
        <v>20</v>
      </c>
      <c r="F27211" t="s">
        <v>21632</v>
      </c>
    </row>
    <row r="27212" spans="1:6" x14ac:dyDescent="0.25">
      <c r="A27212" t="s">
        <v>14242</v>
      </c>
      <c r="B27212" s="100" t="s">
        <v>5593</v>
      </c>
      <c r="C27212" s="99" t="s">
        <v>5590</v>
      </c>
      <c r="D27212" s="124">
        <v>1144</v>
      </c>
      <c r="E27212" s="157">
        <f>VLOOKUP(D27212,'SOAT LIQ'!$A$87:$C$3416,3,FALSE)</f>
        <v>20</v>
      </c>
      <c r="F27212" t="s">
        <v>21632</v>
      </c>
    </row>
    <row r="27213" spans="1:6" x14ac:dyDescent="0.25">
      <c r="A27213" t="s">
        <v>14242</v>
      </c>
      <c r="B27213" s="100" t="s">
        <v>5594</v>
      </c>
      <c r="C27213" s="99" t="s">
        <v>5590</v>
      </c>
      <c r="D27213" s="124">
        <v>1144</v>
      </c>
      <c r="E27213" s="157">
        <f>VLOOKUP(D27213,'SOAT LIQ'!$A$87:$C$3416,3,FALSE)</f>
        <v>20</v>
      </c>
      <c r="F27213" t="s">
        <v>21632</v>
      </c>
    </row>
    <row r="27214" spans="1:6" x14ac:dyDescent="0.25">
      <c r="A27214" t="s">
        <v>14242</v>
      </c>
      <c r="B27214" s="100" t="s">
        <v>5595</v>
      </c>
      <c r="C27214" s="99" t="s">
        <v>5590</v>
      </c>
      <c r="D27214" s="124">
        <v>1144</v>
      </c>
      <c r="E27214" s="157">
        <f>VLOOKUP(D27214,'SOAT LIQ'!$A$87:$C$3416,3,FALSE)</f>
        <v>20</v>
      </c>
      <c r="F27214" t="s">
        <v>21632</v>
      </c>
    </row>
    <row r="27215" spans="1:6" x14ac:dyDescent="0.25">
      <c r="A27215" t="s">
        <v>14242</v>
      </c>
      <c r="B27215" s="100" t="s">
        <v>5596</v>
      </c>
      <c r="C27215" s="99" t="s">
        <v>5590</v>
      </c>
      <c r="D27215" s="124">
        <v>1144</v>
      </c>
      <c r="E27215" s="157">
        <f>VLOOKUP(D27215,'SOAT LIQ'!$A$87:$C$3416,3,FALSE)</f>
        <v>20</v>
      </c>
      <c r="F27215" t="s">
        <v>21632</v>
      </c>
    </row>
    <row r="27216" spans="1:6" x14ac:dyDescent="0.25">
      <c r="A27216" t="s">
        <v>14242</v>
      </c>
      <c r="B27216" s="100" t="s">
        <v>5597</v>
      </c>
      <c r="C27216" s="99" t="s">
        <v>5590</v>
      </c>
      <c r="D27216" s="124">
        <v>1144</v>
      </c>
      <c r="E27216" s="157">
        <f>VLOOKUP(D27216,'SOAT LIQ'!$A$87:$C$3416,3,FALSE)</f>
        <v>20</v>
      </c>
      <c r="F27216" t="s">
        <v>21632</v>
      </c>
    </row>
    <row r="27217" spans="1:6" x14ac:dyDescent="0.25">
      <c r="A27217" t="s">
        <v>14242</v>
      </c>
      <c r="B27217" s="100" t="s">
        <v>5598</v>
      </c>
      <c r="C27217" s="99" t="s">
        <v>5590</v>
      </c>
      <c r="D27217" s="124">
        <v>1144</v>
      </c>
      <c r="E27217" s="157">
        <f>VLOOKUP(D27217,'SOAT LIQ'!$A$87:$C$3416,3,FALSE)</f>
        <v>20</v>
      </c>
      <c r="F27217" t="s">
        <v>21632</v>
      </c>
    </row>
    <row r="27218" spans="1:6" x14ac:dyDescent="0.25">
      <c r="A27218" t="s">
        <v>14242</v>
      </c>
      <c r="B27218" s="100" t="s">
        <v>5599</v>
      </c>
      <c r="C27218" s="99" t="s">
        <v>5590</v>
      </c>
      <c r="D27218" s="124">
        <v>1144</v>
      </c>
      <c r="E27218" s="157">
        <f>VLOOKUP(D27218,'SOAT LIQ'!$A$87:$C$3416,3,FALSE)</f>
        <v>20</v>
      </c>
      <c r="F27218" t="s">
        <v>21632</v>
      </c>
    </row>
    <row r="27219" spans="1:6" x14ac:dyDescent="0.25">
      <c r="A27219" t="s">
        <v>14242</v>
      </c>
      <c r="B27219" s="100" t="s">
        <v>5600</v>
      </c>
      <c r="C27219" s="99" t="s">
        <v>5590</v>
      </c>
      <c r="D27219" s="124">
        <v>1144</v>
      </c>
      <c r="E27219" s="157">
        <f>VLOOKUP(D27219,'SOAT LIQ'!$A$87:$C$3416,3,FALSE)</f>
        <v>20</v>
      </c>
      <c r="F27219" t="s">
        <v>21632</v>
      </c>
    </row>
    <row r="27220" spans="1:6" x14ac:dyDescent="0.25">
      <c r="A27220" t="s">
        <v>14242</v>
      </c>
      <c r="B27220" s="100" t="s">
        <v>5601</v>
      </c>
      <c r="C27220" s="99" t="s">
        <v>5590</v>
      </c>
      <c r="D27220" s="124">
        <v>1144</v>
      </c>
      <c r="E27220" s="157">
        <f>VLOOKUP(D27220,'SOAT LIQ'!$A$87:$C$3416,3,FALSE)</f>
        <v>20</v>
      </c>
      <c r="F27220" t="s">
        <v>21632</v>
      </c>
    </row>
    <row r="27221" spans="1:6" x14ac:dyDescent="0.25">
      <c r="A27221" t="s">
        <v>14242</v>
      </c>
      <c r="B27221" s="100" t="s">
        <v>5602</v>
      </c>
      <c r="C27221" s="99" t="s">
        <v>5590</v>
      </c>
      <c r="D27221" s="124">
        <v>1144</v>
      </c>
      <c r="E27221" s="157">
        <f>VLOOKUP(D27221,'SOAT LIQ'!$A$87:$C$3416,3,FALSE)</f>
        <v>20</v>
      </c>
      <c r="F27221" t="s">
        <v>21632</v>
      </c>
    </row>
    <row r="27222" spans="1:6" x14ac:dyDescent="0.25">
      <c r="A27222" t="s">
        <v>14242</v>
      </c>
      <c r="B27222" s="100" t="s">
        <v>5603</v>
      </c>
      <c r="C27222" s="99" t="s">
        <v>5590</v>
      </c>
      <c r="D27222" s="124">
        <v>1144</v>
      </c>
      <c r="E27222" s="157">
        <f>VLOOKUP(D27222,'SOAT LIQ'!$A$87:$C$3416,3,FALSE)</f>
        <v>20</v>
      </c>
      <c r="F27222" t="s">
        <v>21632</v>
      </c>
    </row>
    <row r="27223" spans="1:6" x14ac:dyDescent="0.25">
      <c r="A27223" t="s">
        <v>14242</v>
      </c>
      <c r="B27223" s="100" t="s">
        <v>5604</v>
      </c>
      <c r="C27223" s="99" t="s">
        <v>5590</v>
      </c>
      <c r="D27223" s="124">
        <v>1144</v>
      </c>
      <c r="E27223" s="157">
        <f>VLOOKUP(D27223,'SOAT LIQ'!$A$87:$C$3416,3,FALSE)</f>
        <v>20</v>
      </c>
      <c r="F27223" t="s">
        <v>21632</v>
      </c>
    </row>
    <row r="27224" spans="1:6" x14ac:dyDescent="0.25">
      <c r="A27224" t="s">
        <v>14242</v>
      </c>
      <c r="B27224" s="100" t="s">
        <v>5605</v>
      </c>
      <c r="C27224" s="99" t="s">
        <v>5590</v>
      </c>
      <c r="D27224" s="124">
        <v>1144</v>
      </c>
      <c r="E27224" s="157">
        <f>VLOOKUP(D27224,'SOAT LIQ'!$A$87:$C$3416,3,FALSE)</f>
        <v>20</v>
      </c>
      <c r="F27224" t="s">
        <v>21632</v>
      </c>
    </row>
    <row r="27225" spans="1:6" x14ac:dyDescent="0.25">
      <c r="A27225" t="s">
        <v>14242</v>
      </c>
      <c r="B27225" s="100" t="s">
        <v>5606</v>
      </c>
      <c r="C27225" s="99" t="s">
        <v>5590</v>
      </c>
      <c r="D27225" s="124">
        <v>1144</v>
      </c>
      <c r="E27225" s="157">
        <f>VLOOKUP(D27225,'SOAT LIQ'!$A$87:$C$3416,3,FALSE)</f>
        <v>20</v>
      </c>
      <c r="F27225" t="s">
        <v>21632</v>
      </c>
    </row>
    <row r="27226" spans="1:6" x14ac:dyDescent="0.25">
      <c r="A27226" t="s">
        <v>14242</v>
      </c>
      <c r="B27226" s="100" t="s">
        <v>5607</v>
      </c>
      <c r="C27226" s="99" t="s">
        <v>5590</v>
      </c>
      <c r="D27226" s="124">
        <v>1144</v>
      </c>
      <c r="E27226" s="157">
        <f>VLOOKUP(D27226,'SOAT LIQ'!$A$87:$C$3416,3,FALSE)</f>
        <v>20</v>
      </c>
      <c r="F27226" t="s">
        <v>21632</v>
      </c>
    </row>
    <row r="27227" spans="1:6" x14ac:dyDescent="0.25">
      <c r="A27227" t="s">
        <v>14242</v>
      </c>
      <c r="B27227" s="100" t="s">
        <v>5608</v>
      </c>
      <c r="C27227" s="99" t="s">
        <v>5590</v>
      </c>
      <c r="D27227" s="124">
        <v>1144</v>
      </c>
      <c r="E27227" s="157">
        <f>VLOOKUP(D27227,'SOAT LIQ'!$A$87:$C$3416,3,FALSE)</f>
        <v>20</v>
      </c>
      <c r="F27227" t="s">
        <v>21632</v>
      </c>
    </row>
    <row r="27228" spans="1:6" x14ac:dyDescent="0.25">
      <c r="A27228" t="s">
        <v>14242</v>
      </c>
      <c r="B27228" s="100" t="s">
        <v>5609</v>
      </c>
      <c r="C27228" s="99" t="s">
        <v>5590</v>
      </c>
      <c r="D27228" s="124">
        <v>1144</v>
      </c>
      <c r="E27228" s="157">
        <f>VLOOKUP(D27228,'SOAT LIQ'!$A$87:$C$3416,3,FALSE)</f>
        <v>20</v>
      </c>
      <c r="F27228" t="s">
        <v>21632</v>
      </c>
    </row>
    <row r="27229" spans="1:6" x14ac:dyDescent="0.25">
      <c r="A27229" t="s">
        <v>14242</v>
      </c>
      <c r="B27229" s="100" t="s">
        <v>5610</v>
      </c>
      <c r="C27229" s="99" t="s">
        <v>5590</v>
      </c>
      <c r="D27229" s="124">
        <v>1144</v>
      </c>
      <c r="E27229" s="157">
        <f>VLOOKUP(D27229,'SOAT LIQ'!$A$87:$C$3416,3,FALSE)</f>
        <v>20</v>
      </c>
      <c r="F27229" t="s">
        <v>21632</v>
      </c>
    </row>
    <row r="27230" spans="1:6" x14ac:dyDescent="0.25">
      <c r="A27230" t="s">
        <v>14242</v>
      </c>
      <c r="B27230" s="100" t="s">
        <v>5611</v>
      </c>
      <c r="C27230" s="99" t="s">
        <v>5590</v>
      </c>
      <c r="D27230" s="124">
        <v>1144</v>
      </c>
      <c r="E27230" s="157">
        <f>VLOOKUP(D27230,'SOAT LIQ'!$A$87:$C$3416,3,FALSE)</f>
        <v>20</v>
      </c>
      <c r="F27230" t="s">
        <v>21632</v>
      </c>
    </row>
    <row r="27231" spans="1:6" x14ac:dyDescent="0.25">
      <c r="A27231" t="s">
        <v>14242</v>
      </c>
      <c r="B27231" s="100" t="s">
        <v>5612</v>
      </c>
      <c r="C27231" s="99" t="s">
        <v>5590</v>
      </c>
      <c r="D27231" s="124">
        <v>1144</v>
      </c>
      <c r="E27231" s="157">
        <f>VLOOKUP(D27231,'SOAT LIQ'!$A$87:$C$3416,3,FALSE)</f>
        <v>20</v>
      </c>
      <c r="F27231" t="s">
        <v>21632</v>
      </c>
    </row>
    <row r="27232" spans="1:6" x14ac:dyDescent="0.25">
      <c r="A27232" t="s">
        <v>14242</v>
      </c>
      <c r="B27232" s="100" t="s">
        <v>5613</v>
      </c>
      <c r="C27232" s="99" t="s">
        <v>5614</v>
      </c>
      <c r="D27232" s="124">
        <v>1144</v>
      </c>
      <c r="E27232" s="157">
        <f>VLOOKUP(D27232,'SOAT LIQ'!$A$87:$C$3416,3,FALSE)</f>
        <v>20</v>
      </c>
      <c r="F27232" t="s">
        <v>21632</v>
      </c>
    </row>
    <row r="27233" spans="1:6" x14ac:dyDescent="0.25">
      <c r="A27233" t="s">
        <v>14242</v>
      </c>
      <c r="B27233" s="100" t="s">
        <v>5615</v>
      </c>
      <c r="C27233" s="99" t="s">
        <v>5614</v>
      </c>
      <c r="D27233" s="124">
        <v>1144</v>
      </c>
      <c r="E27233" s="157">
        <f>VLOOKUP(D27233,'SOAT LIQ'!$A$87:$C$3416,3,FALSE)</f>
        <v>20</v>
      </c>
      <c r="F27233" t="s">
        <v>21632</v>
      </c>
    </row>
    <row r="27234" spans="1:6" x14ac:dyDescent="0.25">
      <c r="A27234" t="s">
        <v>14242</v>
      </c>
      <c r="B27234" s="100" t="s">
        <v>5616</v>
      </c>
      <c r="C27234" s="99" t="s">
        <v>5614</v>
      </c>
      <c r="D27234" s="124">
        <v>1144</v>
      </c>
      <c r="E27234" s="157">
        <f>VLOOKUP(D27234,'SOAT LIQ'!$A$87:$C$3416,3,FALSE)</f>
        <v>20</v>
      </c>
      <c r="F27234" t="s">
        <v>21632</v>
      </c>
    </row>
    <row r="27235" spans="1:6" x14ac:dyDescent="0.25">
      <c r="A27235" t="s">
        <v>14242</v>
      </c>
      <c r="B27235" s="100" t="s">
        <v>5617</v>
      </c>
      <c r="C27235" s="99" t="s">
        <v>5614</v>
      </c>
      <c r="D27235" s="124">
        <v>1144</v>
      </c>
      <c r="E27235" s="157">
        <f>VLOOKUP(D27235,'SOAT LIQ'!$A$87:$C$3416,3,FALSE)</f>
        <v>20</v>
      </c>
      <c r="F27235" t="s">
        <v>21632</v>
      </c>
    </row>
    <row r="27236" spans="1:6" x14ac:dyDescent="0.25">
      <c r="A27236" t="s">
        <v>14242</v>
      </c>
      <c r="B27236" s="100" t="s">
        <v>5618</v>
      </c>
      <c r="C27236" s="99" t="s">
        <v>5614</v>
      </c>
      <c r="D27236" s="124">
        <v>1144</v>
      </c>
      <c r="E27236" s="157">
        <f>VLOOKUP(D27236,'SOAT LIQ'!$A$87:$C$3416,3,FALSE)</f>
        <v>20</v>
      </c>
      <c r="F27236" t="s">
        <v>21632</v>
      </c>
    </row>
    <row r="27237" spans="1:6" x14ac:dyDescent="0.25">
      <c r="A27237" t="s">
        <v>14242</v>
      </c>
      <c r="B27237" s="100" t="s">
        <v>5619</v>
      </c>
      <c r="C27237" s="99" t="s">
        <v>5614</v>
      </c>
      <c r="D27237" s="124">
        <v>1144</v>
      </c>
      <c r="E27237" s="157">
        <f>VLOOKUP(D27237,'SOAT LIQ'!$A$87:$C$3416,3,FALSE)</f>
        <v>20</v>
      </c>
      <c r="F27237" t="s">
        <v>21632</v>
      </c>
    </row>
    <row r="27238" spans="1:6" x14ac:dyDescent="0.25">
      <c r="A27238" t="s">
        <v>14242</v>
      </c>
      <c r="B27238" s="100" t="s">
        <v>5620</v>
      </c>
      <c r="C27238" s="99" t="s">
        <v>5614</v>
      </c>
      <c r="D27238" s="124">
        <v>1144</v>
      </c>
      <c r="E27238" s="157">
        <f>VLOOKUP(D27238,'SOAT LIQ'!$A$87:$C$3416,3,FALSE)</f>
        <v>20</v>
      </c>
      <c r="F27238" t="s">
        <v>21632</v>
      </c>
    </row>
    <row r="27239" spans="1:6" x14ac:dyDescent="0.25">
      <c r="A27239" t="s">
        <v>14242</v>
      </c>
      <c r="B27239" s="100" t="s">
        <v>5621</v>
      </c>
      <c r="C27239" s="99" t="s">
        <v>5614</v>
      </c>
      <c r="D27239" s="124">
        <v>1144</v>
      </c>
      <c r="E27239" s="157">
        <f>VLOOKUP(D27239,'SOAT LIQ'!$A$87:$C$3416,3,FALSE)</f>
        <v>20</v>
      </c>
      <c r="F27239" t="s">
        <v>21632</v>
      </c>
    </row>
    <row r="27240" spans="1:6" x14ac:dyDescent="0.25">
      <c r="A27240" t="s">
        <v>14242</v>
      </c>
      <c r="B27240" s="100" t="s">
        <v>5622</v>
      </c>
      <c r="C27240" s="99" t="s">
        <v>5614</v>
      </c>
      <c r="D27240" s="124">
        <v>1144</v>
      </c>
      <c r="E27240" s="157">
        <f>VLOOKUP(D27240,'SOAT LIQ'!$A$87:$C$3416,3,FALSE)</f>
        <v>20</v>
      </c>
      <c r="F27240" t="s">
        <v>21632</v>
      </c>
    </row>
    <row r="27241" spans="1:6" x14ac:dyDescent="0.25">
      <c r="A27241" t="s">
        <v>14242</v>
      </c>
      <c r="B27241" s="100" t="s">
        <v>5623</v>
      </c>
      <c r="C27241" s="99" t="s">
        <v>5614</v>
      </c>
      <c r="D27241" s="124">
        <v>1144</v>
      </c>
      <c r="E27241" s="157">
        <f>VLOOKUP(D27241,'SOAT LIQ'!$A$87:$C$3416,3,FALSE)</f>
        <v>20</v>
      </c>
      <c r="F27241" t="s">
        <v>21632</v>
      </c>
    </row>
    <row r="27242" spans="1:6" x14ac:dyDescent="0.25">
      <c r="A27242" t="s">
        <v>14242</v>
      </c>
      <c r="B27242" s="100" t="s">
        <v>5624</v>
      </c>
      <c r="C27242" s="99" t="s">
        <v>5614</v>
      </c>
      <c r="D27242" s="124">
        <v>1144</v>
      </c>
      <c r="E27242" s="157">
        <f>VLOOKUP(D27242,'SOAT LIQ'!$A$87:$C$3416,3,FALSE)</f>
        <v>20</v>
      </c>
      <c r="F27242" t="s">
        <v>21632</v>
      </c>
    </row>
    <row r="27243" spans="1:6" x14ac:dyDescent="0.25">
      <c r="A27243" t="s">
        <v>14242</v>
      </c>
      <c r="B27243" s="100" t="s">
        <v>5625</v>
      </c>
      <c r="C27243" s="99" t="s">
        <v>5614</v>
      </c>
      <c r="D27243" s="124">
        <v>1144</v>
      </c>
      <c r="E27243" s="157">
        <f>VLOOKUP(D27243,'SOAT LIQ'!$A$87:$C$3416,3,FALSE)</f>
        <v>20</v>
      </c>
      <c r="F27243" t="s">
        <v>21632</v>
      </c>
    </row>
    <row r="27244" spans="1:6" x14ac:dyDescent="0.25">
      <c r="A27244" t="s">
        <v>14242</v>
      </c>
      <c r="B27244" s="100" t="s">
        <v>5626</v>
      </c>
      <c r="C27244" s="99" t="s">
        <v>5614</v>
      </c>
      <c r="D27244" s="124">
        <v>1144</v>
      </c>
      <c r="E27244" s="157">
        <f>VLOOKUP(D27244,'SOAT LIQ'!$A$87:$C$3416,3,FALSE)</f>
        <v>20</v>
      </c>
      <c r="F27244" t="s">
        <v>21632</v>
      </c>
    </row>
    <row r="27245" spans="1:6" x14ac:dyDescent="0.25">
      <c r="A27245" t="s">
        <v>14242</v>
      </c>
      <c r="B27245" s="100" t="s">
        <v>5627</v>
      </c>
      <c r="C27245" s="99" t="s">
        <v>5614</v>
      </c>
      <c r="D27245" s="124">
        <v>1144</v>
      </c>
      <c r="E27245" s="157">
        <f>VLOOKUP(D27245,'SOAT LIQ'!$A$87:$C$3416,3,FALSE)</f>
        <v>20</v>
      </c>
      <c r="F27245" t="s">
        <v>21632</v>
      </c>
    </row>
    <row r="27246" spans="1:6" x14ac:dyDescent="0.25">
      <c r="A27246" t="s">
        <v>14242</v>
      </c>
      <c r="B27246" s="100" t="s">
        <v>5628</v>
      </c>
      <c r="C27246" s="99" t="s">
        <v>5614</v>
      </c>
      <c r="D27246" s="124">
        <v>1144</v>
      </c>
      <c r="E27246" s="157">
        <f>VLOOKUP(D27246,'SOAT LIQ'!$A$87:$C$3416,3,FALSE)</f>
        <v>20</v>
      </c>
      <c r="F27246" t="s">
        <v>21632</v>
      </c>
    </row>
    <row r="27247" spans="1:6" x14ac:dyDescent="0.25">
      <c r="A27247" t="s">
        <v>14242</v>
      </c>
      <c r="B27247" s="100" t="s">
        <v>5629</v>
      </c>
      <c r="C27247" s="99" t="s">
        <v>5614</v>
      </c>
      <c r="D27247" s="124">
        <v>1144</v>
      </c>
      <c r="E27247" s="157">
        <f>VLOOKUP(D27247,'SOAT LIQ'!$A$87:$C$3416,3,FALSE)</f>
        <v>20</v>
      </c>
      <c r="F27247" t="s">
        <v>21632</v>
      </c>
    </row>
    <row r="27248" spans="1:6" x14ac:dyDescent="0.25">
      <c r="A27248" t="s">
        <v>14242</v>
      </c>
      <c r="B27248" s="100" t="s">
        <v>5630</v>
      </c>
      <c r="C27248" s="99" t="s">
        <v>5614</v>
      </c>
      <c r="D27248" s="124">
        <v>1144</v>
      </c>
      <c r="E27248" s="157">
        <f>VLOOKUP(D27248,'SOAT LIQ'!$A$87:$C$3416,3,FALSE)</f>
        <v>20</v>
      </c>
      <c r="F27248" t="s">
        <v>21632</v>
      </c>
    </row>
    <row r="27249" spans="1:6" x14ac:dyDescent="0.25">
      <c r="A27249" t="s">
        <v>14242</v>
      </c>
      <c r="B27249" s="100" t="s">
        <v>5631</v>
      </c>
      <c r="C27249" s="99" t="s">
        <v>5614</v>
      </c>
      <c r="D27249" s="124">
        <v>1144</v>
      </c>
      <c r="E27249" s="157">
        <f>VLOOKUP(D27249,'SOAT LIQ'!$A$87:$C$3416,3,FALSE)</f>
        <v>20</v>
      </c>
      <c r="F27249" t="s">
        <v>21632</v>
      </c>
    </row>
    <row r="27250" spans="1:6" x14ac:dyDescent="0.25">
      <c r="A27250" t="s">
        <v>14242</v>
      </c>
      <c r="B27250" s="100" t="s">
        <v>5632</v>
      </c>
      <c r="C27250" s="99" t="s">
        <v>5614</v>
      </c>
      <c r="D27250" s="124">
        <v>1144</v>
      </c>
      <c r="E27250" s="157">
        <f>VLOOKUP(D27250,'SOAT LIQ'!$A$87:$C$3416,3,FALSE)</f>
        <v>20</v>
      </c>
      <c r="F27250" t="s">
        <v>21632</v>
      </c>
    </row>
    <row r="27251" spans="1:6" x14ac:dyDescent="0.25">
      <c r="A27251" t="s">
        <v>14242</v>
      </c>
      <c r="B27251" s="100" t="s">
        <v>5633</v>
      </c>
      <c r="C27251" s="99" t="s">
        <v>5614</v>
      </c>
      <c r="D27251" s="124">
        <v>1144</v>
      </c>
      <c r="E27251" s="157">
        <f>VLOOKUP(D27251,'SOAT LIQ'!$A$87:$C$3416,3,FALSE)</f>
        <v>20</v>
      </c>
      <c r="F27251" t="s">
        <v>21632</v>
      </c>
    </row>
    <row r="27252" spans="1:6" x14ac:dyDescent="0.25">
      <c r="A27252" t="s">
        <v>14242</v>
      </c>
      <c r="B27252" s="100" t="s">
        <v>5634</v>
      </c>
      <c r="C27252" s="99" t="s">
        <v>5614</v>
      </c>
      <c r="D27252" s="124">
        <v>1144</v>
      </c>
      <c r="E27252" s="157">
        <f>VLOOKUP(D27252,'SOAT LIQ'!$A$87:$C$3416,3,FALSE)</f>
        <v>20</v>
      </c>
      <c r="F27252" t="s">
        <v>21632</v>
      </c>
    </row>
    <row r="27253" spans="1:6" x14ac:dyDescent="0.25">
      <c r="A27253" t="s">
        <v>14242</v>
      </c>
      <c r="B27253" s="100" t="s">
        <v>5635</v>
      </c>
      <c r="C27253" s="99" t="s">
        <v>5614</v>
      </c>
      <c r="D27253" s="124">
        <v>1144</v>
      </c>
      <c r="E27253" s="157">
        <f>VLOOKUP(D27253,'SOAT LIQ'!$A$87:$C$3416,3,FALSE)</f>
        <v>20</v>
      </c>
      <c r="F27253" t="s">
        <v>21632</v>
      </c>
    </row>
    <row r="27254" spans="1:6" x14ac:dyDescent="0.25">
      <c r="A27254" t="s">
        <v>14242</v>
      </c>
      <c r="B27254" s="100" t="s">
        <v>5636</v>
      </c>
      <c r="C27254" s="99" t="s">
        <v>5614</v>
      </c>
      <c r="D27254" s="124">
        <v>1144</v>
      </c>
      <c r="E27254" s="157">
        <f>VLOOKUP(D27254,'SOAT LIQ'!$A$87:$C$3416,3,FALSE)</f>
        <v>20</v>
      </c>
      <c r="F27254" t="s">
        <v>21632</v>
      </c>
    </row>
    <row r="27255" spans="1:6" x14ac:dyDescent="0.25">
      <c r="A27255" t="s">
        <v>14242</v>
      </c>
      <c r="B27255" s="100" t="s">
        <v>5637</v>
      </c>
      <c r="C27255" s="99" t="s">
        <v>5614</v>
      </c>
      <c r="D27255" s="124">
        <v>1144</v>
      </c>
      <c r="E27255" s="157">
        <f>VLOOKUP(D27255,'SOAT LIQ'!$A$87:$C$3416,3,FALSE)</f>
        <v>20</v>
      </c>
      <c r="F27255" t="s">
        <v>21632</v>
      </c>
    </row>
    <row r="27256" spans="1:6" x14ac:dyDescent="0.25">
      <c r="A27256" t="s">
        <v>14242</v>
      </c>
      <c r="B27256" s="100" t="s">
        <v>5638</v>
      </c>
      <c r="C27256" s="99" t="s">
        <v>5614</v>
      </c>
      <c r="D27256" s="124">
        <v>1144</v>
      </c>
      <c r="E27256" s="157">
        <f>VLOOKUP(D27256,'SOAT LIQ'!$A$87:$C$3416,3,FALSE)</f>
        <v>20</v>
      </c>
      <c r="F27256" t="s">
        <v>21632</v>
      </c>
    </row>
    <row r="27257" spans="1:6" x14ac:dyDescent="0.25">
      <c r="A27257" t="s">
        <v>14242</v>
      </c>
      <c r="B27257" s="100" t="s">
        <v>5639</v>
      </c>
      <c r="C27257" s="99" t="s">
        <v>5640</v>
      </c>
      <c r="D27257" s="124">
        <v>1144</v>
      </c>
      <c r="E27257" s="157">
        <f>VLOOKUP(D27257,'SOAT LIQ'!$A$87:$C$3416,3,FALSE)</f>
        <v>20</v>
      </c>
      <c r="F27257" t="s">
        <v>21632</v>
      </c>
    </row>
    <row r="27258" spans="1:6" x14ac:dyDescent="0.25">
      <c r="A27258" t="s">
        <v>14242</v>
      </c>
      <c r="B27258" s="100" t="s">
        <v>5641</v>
      </c>
      <c r="C27258" s="99" t="s">
        <v>5640</v>
      </c>
      <c r="D27258" s="124">
        <v>1144</v>
      </c>
      <c r="E27258" s="157">
        <f>VLOOKUP(D27258,'SOAT LIQ'!$A$87:$C$3416,3,FALSE)</f>
        <v>20</v>
      </c>
      <c r="F27258" t="s">
        <v>21632</v>
      </c>
    </row>
    <row r="27259" spans="1:6" x14ac:dyDescent="0.25">
      <c r="A27259" t="s">
        <v>14242</v>
      </c>
      <c r="B27259" s="100" t="s">
        <v>5642</v>
      </c>
      <c r="C27259" s="99" t="s">
        <v>5640</v>
      </c>
      <c r="D27259" s="124">
        <v>1144</v>
      </c>
      <c r="E27259" s="157">
        <f>VLOOKUP(D27259,'SOAT LIQ'!$A$87:$C$3416,3,FALSE)</f>
        <v>20</v>
      </c>
      <c r="F27259" t="s">
        <v>21632</v>
      </c>
    </row>
    <row r="27260" spans="1:6" x14ac:dyDescent="0.25">
      <c r="A27260" t="s">
        <v>14242</v>
      </c>
      <c r="B27260" s="100" t="s">
        <v>5643</v>
      </c>
      <c r="C27260" s="99" t="s">
        <v>5640</v>
      </c>
      <c r="D27260" s="124">
        <v>1144</v>
      </c>
      <c r="E27260" s="157">
        <f>VLOOKUP(D27260,'SOAT LIQ'!$A$87:$C$3416,3,FALSE)</f>
        <v>20</v>
      </c>
      <c r="F27260" t="s">
        <v>21632</v>
      </c>
    </row>
    <row r="27261" spans="1:6" x14ac:dyDescent="0.25">
      <c r="A27261" t="s">
        <v>14242</v>
      </c>
      <c r="B27261" s="100" t="s">
        <v>5644</v>
      </c>
      <c r="C27261" s="99" t="s">
        <v>5640</v>
      </c>
      <c r="D27261" s="124">
        <v>1144</v>
      </c>
      <c r="E27261" s="157">
        <f>VLOOKUP(D27261,'SOAT LIQ'!$A$87:$C$3416,3,FALSE)</f>
        <v>20</v>
      </c>
      <c r="F27261" t="s">
        <v>21632</v>
      </c>
    </row>
    <row r="27262" spans="1:6" x14ac:dyDescent="0.25">
      <c r="A27262" t="s">
        <v>14242</v>
      </c>
      <c r="B27262" s="100" t="s">
        <v>5645</v>
      </c>
      <c r="C27262" s="99" t="s">
        <v>5640</v>
      </c>
      <c r="D27262" s="124">
        <v>1144</v>
      </c>
      <c r="E27262" s="157">
        <f>VLOOKUP(D27262,'SOAT LIQ'!$A$87:$C$3416,3,FALSE)</f>
        <v>20</v>
      </c>
      <c r="F27262" t="s">
        <v>21632</v>
      </c>
    </row>
    <row r="27263" spans="1:6" x14ac:dyDescent="0.25">
      <c r="A27263" t="s">
        <v>14242</v>
      </c>
      <c r="B27263" s="100" t="s">
        <v>5646</v>
      </c>
      <c r="C27263" s="99" t="s">
        <v>5640</v>
      </c>
      <c r="D27263" s="124">
        <v>1144</v>
      </c>
      <c r="E27263" s="157">
        <f>VLOOKUP(D27263,'SOAT LIQ'!$A$87:$C$3416,3,FALSE)</f>
        <v>20</v>
      </c>
      <c r="F27263" t="s">
        <v>21632</v>
      </c>
    </row>
    <row r="27264" spans="1:6" x14ac:dyDescent="0.25">
      <c r="A27264" t="s">
        <v>14242</v>
      </c>
      <c r="B27264" s="100" t="s">
        <v>5647</v>
      </c>
      <c r="C27264" s="99" t="s">
        <v>5640</v>
      </c>
      <c r="D27264" s="124">
        <v>1144</v>
      </c>
      <c r="E27264" s="157">
        <f>VLOOKUP(D27264,'SOAT LIQ'!$A$87:$C$3416,3,FALSE)</f>
        <v>20</v>
      </c>
      <c r="F27264" t="s">
        <v>21632</v>
      </c>
    </row>
    <row r="27265" spans="1:6" x14ac:dyDescent="0.25">
      <c r="A27265" t="s">
        <v>14242</v>
      </c>
      <c r="B27265" s="100" t="s">
        <v>5648</v>
      </c>
      <c r="C27265" s="99" t="s">
        <v>5640</v>
      </c>
      <c r="D27265" s="124">
        <v>1144</v>
      </c>
      <c r="E27265" s="157">
        <f>VLOOKUP(D27265,'SOAT LIQ'!$A$87:$C$3416,3,FALSE)</f>
        <v>20</v>
      </c>
      <c r="F27265" t="s">
        <v>21632</v>
      </c>
    </row>
    <row r="27266" spans="1:6" x14ac:dyDescent="0.25">
      <c r="A27266" t="s">
        <v>14242</v>
      </c>
      <c r="B27266" s="100" t="s">
        <v>5649</v>
      </c>
      <c r="C27266" s="99" t="s">
        <v>5640</v>
      </c>
      <c r="D27266" s="124">
        <v>1144</v>
      </c>
      <c r="E27266" s="157">
        <f>VLOOKUP(D27266,'SOAT LIQ'!$A$87:$C$3416,3,FALSE)</f>
        <v>20</v>
      </c>
      <c r="F27266" t="s">
        <v>21632</v>
      </c>
    </row>
    <row r="27267" spans="1:6" x14ac:dyDescent="0.25">
      <c r="A27267" t="s">
        <v>14242</v>
      </c>
      <c r="B27267" s="100" t="s">
        <v>5650</v>
      </c>
      <c r="C27267" s="99" t="s">
        <v>5640</v>
      </c>
      <c r="D27267" s="124">
        <v>1144</v>
      </c>
      <c r="E27267" s="157">
        <f>VLOOKUP(D27267,'SOAT LIQ'!$A$87:$C$3416,3,FALSE)</f>
        <v>20</v>
      </c>
      <c r="F27267" t="s">
        <v>21632</v>
      </c>
    </row>
    <row r="27268" spans="1:6" x14ac:dyDescent="0.25">
      <c r="A27268" t="s">
        <v>14242</v>
      </c>
      <c r="B27268" s="100" t="s">
        <v>5651</v>
      </c>
      <c r="C27268" s="99" t="s">
        <v>5640</v>
      </c>
      <c r="D27268" s="124">
        <v>1144</v>
      </c>
      <c r="E27268" s="157">
        <f>VLOOKUP(D27268,'SOAT LIQ'!$A$87:$C$3416,3,FALSE)</f>
        <v>20</v>
      </c>
      <c r="F27268" t="s">
        <v>21632</v>
      </c>
    </row>
    <row r="27269" spans="1:6" x14ac:dyDescent="0.25">
      <c r="A27269" t="s">
        <v>14242</v>
      </c>
      <c r="B27269" s="100" t="s">
        <v>5652</v>
      </c>
      <c r="C27269" s="99" t="s">
        <v>5640</v>
      </c>
      <c r="D27269" s="124">
        <v>1144</v>
      </c>
      <c r="E27269" s="157">
        <f>VLOOKUP(D27269,'SOAT LIQ'!$A$87:$C$3416,3,FALSE)</f>
        <v>20</v>
      </c>
      <c r="F27269" t="s">
        <v>21632</v>
      </c>
    </row>
    <row r="27270" spans="1:6" x14ac:dyDescent="0.25">
      <c r="A27270" t="s">
        <v>14242</v>
      </c>
      <c r="B27270" s="100" t="s">
        <v>5653</v>
      </c>
      <c r="C27270" s="99" t="s">
        <v>5640</v>
      </c>
      <c r="D27270" s="124">
        <v>1144</v>
      </c>
      <c r="E27270" s="157">
        <f>VLOOKUP(D27270,'SOAT LIQ'!$A$87:$C$3416,3,FALSE)</f>
        <v>20</v>
      </c>
      <c r="F27270" t="s">
        <v>21632</v>
      </c>
    </row>
    <row r="27271" spans="1:6" x14ac:dyDescent="0.25">
      <c r="A27271" t="s">
        <v>14242</v>
      </c>
      <c r="B27271" s="100" t="s">
        <v>5654</v>
      </c>
      <c r="C27271" s="99" t="s">
        <v>5640</v>
      </c>
      <c r="D27271" s="124">
        <v>1144</v>
      </c>
      <c r="E27271" s="157">
        <f>VLOOKUP(D27271,'SOAT LIQ'!$A$87:$C$3416,3,FALSE)</f>
        <v>20</v>
      </c>
      <c r="F27271" t="s">
        <v>21632</v>
      </c>
    </row>
    <row r="27272" spans="1:6" x14ac:dyDescent="0.25">
      <c r="A27272" t="s">
        <v>14242</v>
      </c>
      <c r="B27272" s="100" t="s">
        <v>5655</v>
      </c>
      <c r="C27272" s="99" t="s">
        <v>5640</v>
      </c>
      <c r="D27272" s="124">
        <v>1144</v>
      </c>
      <c r="E27272" s="157">
        <f>VLOOKUP(D27272,'SOAT LIQ'!$A$87:$C$3416,3,FALSE)</f>
        <v>20</v>
      </c>
      <c r="F27272" t="s">
        <v>21632</v>
      </c>
    </row>
    <row r="27273" spans="1:6" x14ac:dyDescent="0.25">
      <c r="A27273" t="s">
        <v>14242</v>
      </c>
      <c r="B27273" s="100" t="s">
        <v>5656</v>
      </c>
      <c r="C27273" s="99" t="s">
        <v>5640</v>
      </c>
      <c r="D27273" s="124">
        <v>1144</v>
      </c>
      <c r="E27273" s="157">
        <f>VLOOKUP(D27273,'SOAT LIQ'!$A$87:$C$3416,3,FALSE)</f>
        <v>20</v>
      </c>
      <c r="F27273" t="s">
        <v>21632</v>
      </c>
    </row>
    <row r="27274" spans="1:6" x14ac:dyDescent="0.25">
      <c r="A27274" t="s">
        <v>14242</v>
      </c>
      <c r="B27274" s="100" t="s">
        <v>5657</v>
      </c>
      <c r="C27274" s="99" t="s">
        <v>5640</v>
      </c>
      <c r="D27274" s="124">
        <v>1144</v>
      </c>
      <c r="E27274" s="157">
        <f>VLOOKUP(D27274,'SOAT LIQ'!$A$87:$C$3416,3,FALSE)</f>
        <v>20</v>
      </c>
      <c r="F27274" t="s">
        <v>21632</v>
      </c>
    </row>
    <row r="27275" spans="1:6" x14ac:dyDescent="0.25">
      <c r="A27275" t="s">
        <v>14242</v>
      </c>
      <c r="B27275" s="100" t="s">
        <v>5658</v>
      </c>
      <c r="C27275" s="99" t="s">
        <v>5640</v>
      </c>
      <c r="D27275" s="124">
        <v>1144</v>
      </c>
      <c r="E27275" s="157">
        <f>VLOOKUP(D27275,'SOAT LIQ'!$A$87:$C$3416,3,FALSE)</f>
        <v>20</v>
      </c>
      <c r="F27275" t="s">
        <v>21632</v>
      </c>
    </row>
    <row r="27276" spans="1:6" x14ac:dyDescent="0.25">
      <c r="A27276" t="s">
        <v>14242</v>
      </c>
      <c r="B27276" s="100" t="s">
        <v>5659</v>
      </c>
      <c r="C27276" s="99" t="s">
        <v>5640</v>
      </c>
      <c r="D27276" s="124">
        <v>1144</v>
      </c>
      <c r="E27276" s="157">
        <f>VLOOKUP(D27276,'SOAT LIQ'!$A$87:$C$3416,3,FALSE)</f>
        <v>20</v>
      </c>
      <c r="F27276" t="s">
        <v>21632</v>
      </c>
    </row>
    <row r="27277" spans="1:6" x14ac:dyDescent="0.25">
      <c r="A27277" t="s">
        <v>14242</v>
      </c>
      <c r="B27277" s="100" t="s">
        <v>5660</v>
      </c>
      <c r="C27277" s="99" t="s">
        <v>5640</v>
      </c>
      <c r="D27277" s="124">
        <v>1144</v>
      </c>
      <c r="E27277" s="157">
        <f>VLOOKUP(D27277,'SOAT LIQ'!$A$87:$C$3416,3,FALSE)</f>
        <v>20</v>
      </c>
      <c r="F27277" t="s">
        <v>21632</v>
      </c>
    </row>
    <row r="27278" spans="1:6" x14ac:dyDescent="0.25">
      <c r="A27278" t="s">
        <v>14242</v>
      </c>
      <c r="B27278" s="100" t="s">
        <v>5661</v>
      </c>
      <c r="C27278" s="99" t="s">
        <v>5640</v>
      </c>
      <c r="D27278" s="124">
        <v>1144</v>
      </c>
      <c r="E27278" s="157">
        <f>VLOOKUP(D27278,'SOAT LIQ'!$A$87:$C$3416,3,FALSE)</f>
        <v>20</v>
      </c>
      <c r="F27278" t="s">
        <v>21632</v>
      </c>
    </row>
    <row r="27279" spans="1:6" x14ac:dyDescent="0.25">
      <c r="A27279" t="s">
        <v>14242</v>
      </c>
      <c r="B27279" s="100" t="s">
        <v>5662</v>
      </c>
      <c r="C27279" s="99" t="s">
        <v>5640</v>
      </c>
      <c r="D27279" s="124">
        <v>1144</v>
      </c>
      <c r="E27279" s="157">
        <f>VLOOKUP(D27279,'SOAT LIQ'!$A$87:$C$3416,3,FALSE)</f>
        <v>20</v>
      </c>
      <c r="F27279" t="s">
        <v>21632</v>
      </c>
    </row>
    <row r="27280" spans="1:6" x14ac:dyDescent="0.25">
      <c r="A27280" t="s">
        <v>14242</v>
      </c>
      <c r="B27280" s="100" t="s">
        <v>5664</v>
      </c>
      <c r="C27280" s="99" t="s">
        <v>5663</v>
      </c>
      <c r="D27280" s="124">
        <v>1334</v>
      </c>
      <c r="E27280" s="157">
        <f>VLOOKUP(D27280,'SOAT LIQ'!$A$87:$C$3416,3,FALSE)</f>
        <v>22</v>
      </c>
      <c r="F27280" t="s">
        <v>21632</v>
      </c>
    </row>
    <row r="27281" spans="1:6" x14ac:dyDescent="0.25">
      <c r="A27281" t="s">
        <v>14242</v>
      </c>
      <c r="B27281" s="100" t="s">
        <v>5666</v>
      </c>
      <c r="C27281" s="99" t="s">
        <v>5665</v>
      </c>
      <c r="D27281" s="124">
        <v>1334</v>
      </c>
      <c r="E27281" s="157">
        <f>VLOOKUP(D27281,'SOAT LIQ'!$A$87:$C$3416,3,FALSE)</f>
        <v>22</v>
      </c>
      <c r="F27281" t="s">
        <v>21632</v>
      </c>
    </row>
    <row r="27282" spans="1:6" x14ac:dyDescent="0.25">
      <c r="A27282" t="s">
        <v>14242</v>
      </c>
      <c r="B27282" s="100" t="s">
        <v>5668</v>
      </c>
      <c r="C27282" s="99" t="s">
        <v>5667</v>
      </c>
      <c r="D27282" s="124">
        <v>1332</v>
      </c>
      <c r="E27282" s="157">
        <f>VLOOKUP(D27282,'SOAT LIQ'!$A$87:$C$3416,3,FALSE)</f>
        <v>21</v>
      </c>
      <c r="F27282" t="s">
        <v>21632</v>
      </c>
    </row>
    <row r="27283" spans="1:6" x14ac:dyDescent="0.25">
      <c r="A27283" t="s">
        <v>14242</v>
      </c>
      <c r="B27283" s="100" t="s">
        <v>5670</v>
      </c>
      <c r="C27283" s="99" t="s">
        <v>5669</v>
      </c>
      <c r="D27283" s="124">
        <v>1332</v>
      </c>
      <c r="E27283" s="157">
        <f>VLOOKUP(D27283,'SOAT LIQ'!$A$87:$C$3416,3,FALSE)</f>
        <v>21</v>
      </c>
      <c r="F27283" t="s">
        <v>21632</v>
      </c>
    </row>
    <row r="27284" spans="1:6" x14ac:dyDescent="0.25">
      <c r="A27284" t="s">
        <v>14242</v>
      </c>
      <c r="B27284" s="100" t="s">
        <v>5672</v>
      </c>
      <c r="C27284" s="99" t="s">
        <v>5671</v>
      </c>
      <c r="D27284" s="124">
        <v>1334</v>
      </c>
      <c r="E27284" s="157">
        <f>VLOOKUP(D27284,'SOAT LIQ'!$A$87:$C$3416,3,FALSE)</f>
        <v>22</v>
      </c>
      <c r="F27284" t="s">
        <v>21632</v>
      </c>
    </row>
    <row r="27285" spans="1:6" x14ac:dyDescent="0.25">
      <c r="A27285" t="s">
        <v>14242</v>
      </c>
      <c r="B27285" s="100" t="s">
        <v>5674</v>
      </c>
      <c r="C27285" s="99" t="s">
        <v>5673</v>
      </c>
      <c r="D27285" s="124">
        <v>1332</v>
      </c>
      <c r="E27285" s="157">
        <f>VLOOKUP(D27285,'SOAT LIQ'!$A$87:$C$3416,3,FALSE)</f>
        <v>21</v>
      </c>
      <c r="F27285" t="s">
        <v>21632</v>
      </c>
    </row>
    <row r="27286" spans="1:6" x14ac:dyDescent="0.25">
      <c r="A27286" t="s">
        <v>14242</v>
      </c>
      <c r="B27286" s="100" t="s">
        <v>5676</v>
      </c>
      <c r="C27286" s="99" t="s">
        <v>5675</v>
      </c>
      <c r="D27286" s="124">
        <v>1334</v>
      </c>
      <c r="E27286" s="157">
        <f>VLOOKUP(D27286,'SOAT LIQ'!$A$87:$C$3416,3,FALSE)</f>
        <v>22</v>
      </c>
      <c r="F27286" t="s">
        <v>21632</v>
      </c>
    </row>
    <row r="27287" spans="1:6" x14ac:dyDescent="0.25">
      <c r="A27287" t="s">
        <v>14242</v>
      </c>
      <c r="B27287" s="100" t="s">
        <v>5677</v>
      </c>
      <c r="C27287" s="99" t="s">
        <v>5663</v>
      </c>
      <c r="D27287" s="124">
        <v>1334</v>
      </c>
      <c r="E27287" s="157">
        <f>VLOOKUP(D27287,'SOAT LIQ'!$A$87:$C$3416,3,FALSE)</f>
        <v>22</v>
      </c>
      <c r="F27287" t="s">
        <v>21632</v>
      </c>
    </row>
    <row r="27288" spans="1:6" x14ac:dyDescent="0.25">
      <c r="A27288" t="s">
        <v>14242</v>
      </c>
      <c r="B27288" s="100" t="s">
        <v>5678</v>
      </c>
      <c r="C27288" s="99" t="s">
        <v>5663</v>
      </c>
      <c r="D27288" s="124">
        <v>1334</v>
      </c>
      <c r="E27288" s="157">
        <f>VLOOKUP(D27288,'SOAT LIQ'!$A$87:$C$3416,3,FALSE)</f>
        <v>22</v>
      </c>
      <c r="F27288" t="s">
        <v>21632</v>
      </c>
    </row>
    <row r="27289" spans="1:6" x14ac:dyDescent="0.25">
      <c r="A27289" t="s">
        <v>14242</v>
      </c>
      <c r="B27289" s="100" t="s">
        <v>5680</v>
      </c>
      <c r="C27289" s="99" t="s">
        <v>5679</v>
      </c>
      <c r="D27289" s="124">
        <v>1147</v>
      </c>
      <c r="E27289" s="157">
        <f>VLOOKUP(D27289,'SOAT LIQ'!$A$87:$C$3416,3,FALSE)</f>
        <v>22</v>
      </c>
      <c r="F27289" t="s">
        <v>21632</v>
      </c>
    </row>
    <row r="27290" spans="1:6" x14ac:dyDescent="0.25">
      <c r="A27290" t="s">
        <v>14242</v>
      </c>
      <c r="B27290" s="100" t="s">
        <v>5682</v>
      </c>
      <c r="C27290" s="99" t="s">
        <v>5681</v>
      </c>
      <c r="D27290" s="124">
        <v>1384</v>
      </c>
      <c r="E27290" s="157">
        <f>VLOOKUP(D27290,'SOAT LIQ'!$A$87:$C$3416,3,FALSE)</f>
        <v>21</v>
      </c>
      <c r="F27290" t="s">
        <v>21632</v>
      </c>
    </row>
    <row r="27291" spans="1:6" x14ac:dyDescent="0.25">
      <c r="A27291" t="s">
        <v>14242</v>
      </c>
      <c r="B27291" s="100" t="s">
        <v>4931</v>
      </c>
      <c r="C27291" s="99" t="s">
        <v>5417</v>
      </c>
      <c r="D27291" s="124">
        <v>1352</v>
      </c>
      <c r="E27291" s="157">
        <f>VLOOKUP(D27291,'SOAT LIQ'!$A$87:$C$3416,3,FALSE)</f>
        <v>20</v>
      </c>
      <c r="F27291" t="s">
        <v>21632</v>
      </c>
    </row>
    <row r="27292" spans="1:6" x14ac:dyDescent="0.25">
      <c r="A27292" t="s">
        <v>14242</v>
      </c>
      <c r="B27292" s="100" t="s">
        <v>4847</v>
      </c>
      <c r="C27292" s="99" t="s">
        <v>5683</v>
      </c>
      <c r="D27292" s="124">
        <v>1352</v>
      </c>
      <c r="E27292" s="157">
        <f>VLOOKUP(D27292,'SOAT LIQ'!$A$87:$C$3416,3,FALSE)</f>
        <v>20</v>
      </c>
      <c r="F27292" t="s">
        <v>21632</v>
      </c>
    </row>
    <row r="27293" spans="1:6" x14ac:dyDescent="0.25">
      <c r="A27293" t="s">
        <v>14242</v>
      </c>
      <c r="B27293" s="100" t="s">
        <v>5684</v>
      </c>
      <c r="C27293" s="99" t="s">
        <v>5683</v>
      </c>
      <c r="D27293" s="124">
        <v>1352</v>
      </c>
      <c r="E27293" s="157">
        <f>VLOOKUP(D27293,'SOAT LIQ'!$A$87:$C$3416,3,FALSE)</f>
        <v>20</v>
      </c>
      <c r="F27293" t="s">
        <v>21632</v>
      </c>
    </row>
    <row r="27294" spans="1:6" x14ac:dyDescent="0.25">
      <c r="A27294" t="s">
        <v>14242</v>
      </c>
      <c r="B27294" s="100" t="s">
        <v>5685</v>
      </c>
      <c r="C27294" s="99" t="s">
        <v>5686</v>
      </c>
      <c r="D27294" s="124">
        <v>1352</v>
      </c>
      <c r="E27294" s="157">
        <f>VLOOKUP(D27294,'SOAT LIQ'!$A$87:$C$3416,3,FALSE)</f>
        <v>20</v>
      </c>
      <c r="F27294" t="s">
        <v>21632</v>
      </c>
    </row>
    <row r="27295" spans="1:6" x14ac:dyDescent="0.25">
      <c r="A27295" t="s">
        <v>14242</v>
      </c>
      <c r="B27295" s="100" t="s">
        <v>5687</v>
      </c>
      <c r="C27295" s="99" t="s">
        <v>5686</v>
      </c>
      <c r="D27295" s="124">
        <v>1352</v>
      </c>
      <c r="E27295" s="157">
        <f>VLOOKUP(D27295,'SOAT LIQ'!$A$87:$C$3416,3,FALSE)</f>
        <v>20</v>
      </c>
      <c r="F27295" t="s">
        <v>21632</v>
      </c>
    </row>
    <row r="27296" spans="1:6" x14ac:dyDescent="0.25">
      <c r="A27296" t="s">
        <v>14242</v>
      </c>
      <c r="B27296" s="100" t="s">
        <v>5688</v>
      </c>
      <c r="C27296" s="99" t="s">
        <v>5686</v>
      </c>
      <c r="D27296" s="124">
        <v>1301</v>
      </c>
      <c r="E27296" s="157">
        <f>VLOOKUP(D27296,'SOAT LIQ'!$A$87:$C$3416,3,FALSE)</f>
        <v>20</v>
      </c>
      <c r="F27296" t="s">
        <v>21632</v>
      </c>
    </row>
    <row r="27297" spans="1:6" x14ac:dyDescent="0.25">
      <c r="A27297" t="s">
        <v>14242</v>
      </c>
      <c r="B27297" s="100" t="s">
        <v>5689</v>
      </c>
      <c r="C27297" s="99" t="s">
        <v>5690</v>
      </c>
      <c r="D27297" s="124">
        <v>1225</v>
      </c>
      <c r="E27297" s="157">
        <f>VLOOKUP(D27297,'SOAT LIQ'!$A$87:$C$3416,3,FALSE)</f>
        <v>13</v>
      </c>
      <c r="F27297" t="s">
        <v>21632</v>
      </c>
    </row>
    <row r="27298" spans="1:6" x14ac:dyDescent="0.25">
      <c r="A27298" t="s">
        <v>14242</v>
      </c>
      <c r="B27298" s="100" t="s">
        <v>5691</v>
      </c>
      <c r="C27298" s="99" t="s">
        <v>5692</v>
      </c>
      <c r="D27298" s="124">
        <v>1226</v>
      </c>
      <c r="E27298" s="157">
        <f>VLOOKUP(D27298,'SOAT LIQ'!$A$87:$C$3416,3,FALSE)</f>
        <v>13</v>
      </c>
      <c r="F27298" t="s">
        <v>21632</v>
      </c>
    </row>
    <row r="27299" spans="1:6" x14ac:dyDescent="0.25">
      <c r="A27299" t="s">
        <v>14242</v>
      </c>
      <c r="B27299" s="100" t="s">
        <v>5693</v>
      </c>
      <c r="C27299" s="99" t="s">
        <v>5692</v>
      </c>
      <c r="D27299" s="124">
        <v>1227</v>
      </c>
      <c r="E27299" s="157">
        <f>VLOOKUP(D27299,'SOAT LIQ'!$A$87:$C$3416,3,FALSE)</f>
        <v>12</v>
      </c>
      <c r="F27299" t="s">
        <v>21632</v>
      </c>
    </row>
    <row r="27300" spans="1:6" x14ac:dyDescent="0.25">
      <c r="A27300" t="s">
        <v>14242</v>
      </c>
      <c r="B27300" s="100" t="s">
        <v>5694</v>
      </c>
      <c r="C27300" s="99" t="s">
        <v>5695</v>
      </c>
      <c r="D27300" s="124">
        <v>1225</v>
      </c>
      <c r="E27300" s="157">
        <f>VLOOKUP(D27300,'SOAT LIQ'!$A$87:$C$3416,3,FALSE)</f>
        <v>13</v>
      </c>
      <c r="F27300" t="s">
        <v>21632</v>
      </c>
    </row>
    <row r="27301" spans="1:6" x14ac:dyDescent="0.25">
      <c r="A27301" t="s">
        <v>14242</v>
      </c>
      <c r="B27301" s="100" t="s">
        <v>5696</v>
      </c>
      <c r="C27301" s="99" t="s">
        <v>5695</v>
      </c>
      <c r="D27301" s="124">
        <v>1227</v>
      </c>
      <c r="E27301" s="157">
        <f>VLOOKUP(D27301,'SOAT LIQ'!$A$87:$C$3416,3,FALSE)</f>
        <v>12</v>
      </c>
      <c r="F27301" t="s">
        <v>21632</v>
      </c>
    </row>
    <row r="27302" spans="1:6" x14ac:dyDescent="0.25">
      <c r="A27302" t="s">
        <v>14242</v>
      </c>
      <c r="B27302" s="100" t="s">
        <v>5697</v>
      </c>
      <c r="C27302" s="99" t="s">
        <v>5698</v>
      </c>
      <c r="D27302" s="124">
        <v>1227</v>
      </c>
      <c r="E27302" s="157">
        <f>VLOOKUP(D27302,'SOAT LIQ'!$A$87:$C$3416,3,FALSE)</f>
        <v>12</v>
      </c>
      <c r="F27302" t="s">
        <v>21632</v>
      </c>
    </row>
    <row r="27303" spans="1:6" x14ac:dyDescent="0.25">
      <c r="A27303" t="s">
        <v>14242</v>
      </c>
      <c r="B27303" s="100" t="s">
        <v>5699</v>
      </c>
      <c r="C27303" s="99" t="s">
        <v>5700</v>
      </c>
      <c r="D27303" s="124">
        <v>1227</v>
      </c>
      <c r="E27303" s="157">
        <f>VLOOKUP(D27303,'SOAT LIQ'!$A$87:$C$3416,3,FALSE)</f>
        <v>12</v>
      </c>
      <c r="F27303" t="s">
        <v>21632</v>
      </c>
    </row>
    <row r="27304" spans="1:6" x14ac:dyDescent="0.25">
      <c r="A27304" t="s">
        <v>14242</v>
      </c>
      <c r="B27304" s="100" t="s">
        <v>4343</v>
      </c>
      <c r="C27304" s="99" t="s">
        <v>5701</v>
      </c>
      <c r="D27304" s="124">
        <v>1252</v>
      </c>
      <c r="E27304" s="157">
        <f>VLOOKUP(D27304,'SOAT LIQ'!$A$87:$C$3416,3,FALSE)</f>
        <v>4</v>
      </c>
      <c r="F27304" t="s">
        <v>21632</v>
      </c>
    </row>
    <row r="27305" spans="1:6" x14ac:dyDescent="0.25">
      <c r="A27305" t="s">
        <v>14242</v>
      </c>
      <c r="B27305" s="100" t="s">
        <v>4167</v>
      </c>
      <c r="C27305" s="99" t="s">
        <v>5559</v>
      </c>
      <c r="D27305" s="124">
        <v>1348</v>
      </c>
      <c r="E27305" s="157">
        <f>VLOOKUP(D27305,'SOAT LIQ'!$A$87:$C$3416,3,FALSE)</f>
        <v>12</v>
      </c>
      <c r="F27305" t="s">
        <v>21632</v>
      </c>
    </row>
    <row r="27306" spans="1:6" x14ac:dyDescent="0.25">
      <c r="A27306" t="s">
        <v>14242</v>
      </c>
      <c r="B27306" s="100" t="s">
        <v>5703</v>
      </c>
      <c r="C27306" s="99" t="s">
        <v>5702</v>
      </c>
      <c r="D27306" s="124">
        <v>1348</v>
      </c>
      <c r="E27306" s="157">
        <f>VLOOKUP(D27306,'SOAT LIQ'!$A$87:$C$3416,3,FALSE)</f>
        <v>12</v>
      </c>
      <c r="F27306" t="s">
        <v>21632</v>
      </c>
    </row>
    <row r="27307" spans="1:6" x14ac:dyDescent="0.25">
      <c r="A27307" t="s">
        <v>14242</v>
      </c>
      <c r="B27307" s="100" t="s">
        <v>5706</v>
      </c>
      <c r="C27307" s="99" t="s">
        <v>5705</v>
      </c>
      <c r="D27307" s="124">
        <v>1240</v>
      </c>
      <c r="E27307" s="157">
        <f>VLOOKUP(D27307,'SOAT LIQ'!$A$87:$C$3416,3,FALSE)</f>
        <v>9</v>
      </c>
      <c r="F27307" t="s">
        <v>21632</v>
      </c>
    </row>
    <row r="27308" spans="1:6" x14ac:dyDescent="0.25">
      <c r="A27308" t="s">
        <v>14242</v>
      </c>
      <c r="B27308" s="100" t="s">
        <v>5708</v>
      </c>
      <c r="C27308" s="99" t="s">
        <v>5707</v>
      </c>
      <c r="D27308" s="124">
        <v>1389</v>
      </c>
      <c r="E27308" s="157">
        <f>VLOOKUP(D27308,'SOAT LIQ'!$A$87:$C$3416,3,FALSE)</f>
        <v>13</v>
      </c>
      <c r="F27308" t="s">
        <v>21632</v>
      </c>
    </row>
    <row r="27309" spans="1:6" x14ac:dyDescent="0.25">
      <c r="A27309" t="s">
        <v>14242</v>
      </c>
      <c r="B27309" s="100" t="s">
        <v>5710</v>
      </c>
      <c r="C27309" s="99" t="s">
        <v>5709</v>
      </c>
      <c r="D27309" s="124">
        <v>1389</v>
      </c>
      <c r="E27309" s="157">
        <f>VLOOKUP(D27309,'SOAT LIQ'!$A$87:$C$3416,3,FALSE)</f>
        <v>13</v>
      </c>
      <c r="F27309" t="s">
        <v>21632</v>
      </c>
    </row>
    <row r="27310" spans="1:6" x14ac:dyDescent="0.25">
      <c r="A27310" t="s">
        <v>14242</v>
      </c>
      <c r="B27310" s="100" t="s">
        <v>5711</v>
      </c>
      <c r="C27310" s="99" t="s">
        <v>5712</v>
      </c>
      <c r="D27310" s="124">
        <v>26104</v>
      </c>
      <c r="E27310" s="157" t="e">
        <f>VLOOKUP(D27310,'SOAT LIQ'!$A$87:$C$3416,3,FALSE)</f>
        <v>#N/A</v>
      </c>
      <c r="F27310" t="s">
        <v>21632</v>
      </c>
    </row>
    <row r="27311" spans="1:6" x14ac:dyDescent="0.25">
      <c r="A27311" t="s">
        <v>14242</v>
      </c>
      <c r="B27311" s="100" t="s">
        <v>5714</v>
      </c>
      <c r="C27311" s="99" t="s">
        <v>5712</v>
      </c>
      <c r="D27311" s="124">
        <v>26104</v>
      </c>
      <c r="E27311" s="157" t="e">
        <f>VLOOKUP(D27311,'SOAT LIQ'!$A$87:$C$3416,3,FALSE)</f>
        <v>#N/A</v>
      </c>
      <c r="F27311" t="s">
        <v>21632</v>
      </c>
    </row>
    <row r="27312" spans="1:6" x14ac:dyDescent="0.25">
      <c r="A27312" t="s">
        <v>14242</v>
      </c>
      <c r="B27312" s="100" t="s">
        <v>5715</v>
      </c>
      <c r="C27312" s="99" t="s">
        <v>5559</v>
      </c>
      <c r="D27312" s="124">
        <v>1502</v>
      </c>
      <c r="E27312" s="157">
        <f>VLOOKUP(D27312,'SOAT LIQ'!$A$87:$C$3416,3,FALSE)</f>
        <v>20</v>
      </c>
      <c r="F27312" t="s">
        <v>21632</v>
      </c>
    </row>
    <row r="27313" spans="1:6" x14ac:dyDescent="0.25">
      <c r="A27313" t="s">
        <v>14242</v>
      </c>
      <c r="B27313" s="100" t="s">
        <v>5716</v>
      </c>
      <c r="C27313" s="99" t="s">
        <v>5559</v>
      </c>
      <c r="D27313" s="124">
        <v>1501</v>
      </c>
      <c r="E27313" s="157">
        <f>VLOOKUP(D27313,'SOAT LIQ'!$A$87:$C$3416,3,FALSE)</f>
        <v>12</v>
      </c>
      <c r="F27313" t="s">
        <v>21632</v>
      </c>
    </row>
    <row r="27314" spans="1:6" x14ac:dyDescent="0.25">
      <c r="A27314" t="s">
        <v>14242</v>
      </c>
      <c r="B27314" s="100" t="s">
        <v>5717</v>
      </c>
      <c r="C27314" s="99" t="s">
        <v>5559</v>
      </c>
      <c r="D27314" s="124">
        <v>1405</v>
      </c>
      <c r="E27314" s="157">
        <f>VLOOKUP(D27314,'SOAT LIQ'!$A$87:$C$3416,3,FALSE)</f>
        <v>22</v>
      </c>
      <c r="F27314" t="s">
        <v>21632</v>
      </c>
    </row>
    <row r="27315" spans="1:6" x14ac:dyDescent="0.25">
      <c r="A27315" t="s">
        <v>14242</v>
      </c>
      <c r="B27315" s="100" t="s">
        <v>5718</v>
      </c>
      <c r="C27315" s="99" t="s">
        <v>5559</v>
      </c>
      <c r="D27315" s="124">
        <v>1405</v>
      </c>
      <c r="E27315" s="157">
        <f>VLOOKUP(D27315,'SOAT LIQ'!$A$87:$C$3416,3,FALSE)</f>
        <v>22</v>
      </c>
      <c r="F27315" t="s">
        <v>21632</v>
      </c>
    </row>
    <row r="27316" spans="1:6" x14ac:dyDescent="0.25">
      <c r="A27316" t="s">
        <v>14242</v>
      </c>
      <c r="B27316" s="100" t="s">
        <v>5719</v>
      </c>
      <c r="C27316" s="99" t="s">
        <v>5720</v>
      </c>
      <c r="D27316" s="124">
        <v>1344</v>
      </c>
      <c r="E27316" s="157">
        <f>VLOOKUP(D27316,'SOAT LIQ'!$A$87:$C$3416,3,FALSE)</f>
        <v>20</v>
      </c>
      <c r="F27316" t="s">
        <v>21632</v>
      </c>
    </row>
    <row r="27317" spans="1:6" x14ac:dyDescent="0.25">
      <c r="A27317" t="s">
        <v>14242</v>
      </c>
      <c r="B27317" s="100" t="s">
        <v>5721</v>
      </c>
      <c r="C27317" s="99" t="s">
        <v>5722</v>
      </c>
      <c r="D27317" s="124">
        <v>1344</v>
      </c>
      <c r="E27317" s="157">
        <f>VLOOKUP(D27317,'SOAT LIQ'!$A$87:$C$3416,3,FALSE)</f>
        <v>20</v>
      </c>
      <c r="F27317" t="s">
        <v>21632</v>
      </c>
    </row>
    <row r="27318" spans="1:6" x14ac:dyDescent="0.25">
      <c r="A27318" t="s">
        <v>14242</v>
      </c>
      <c r="B27318" s="100" t="s">
        <v>5723</v>
      </c>
      <c r="C27318" s="99" t="s">
        <v>5722</v>
      </c>
      <c r="D27318" s="124">
        <v>1344</v>
      </c>
      <c r="E27318" s="157">
        <f>VLOOKUP(D27318,'SOAT LIQ'!$A$87:$C$3416,3,FALSE)</f>
        <v>20</v>
      </c>
      <c r="F27318" t="s">
        <v>21632</v>
      </c>
    </row>
    <row r="27319" spans="1:6" x14ac:dyDescent="0.25">
      <c r="A27319" t="s">
        <v>14242</v>
      </c>
      <c r="B27319" s="100" t="s">
        <v>5724</v>
      </c>
      <c r="C27319" s="99" t="s">
        <v>5720</v>
      </c>
      <c r="D27319" s="124">
        <v>1344</v>
      </c>
      <c r="E27319" s="157">
        <f>VLOOKUP(D27319,'SOAT LIQ'!$A$87:$C$3416,3,FALSE)</f>
        <v>20</v>
      </c>
      <c r="F27319" t="s">
        <v>21632</v>
      </c>
    </row>
    <row r="27320" spans="1:6" x14ac:dyDescent="0.25">
      <c r="A27320" t="s">
        <v>14242</v>
      </c>
      <c r="B27320" s="100" t="s">
        <v>5725</v>
      </c>
      <c r="C27320" s="99" t="s">
        <v>5720</v>
      </c>
      <c r="D27320" s="124">
        <v>1344</v>
      </c>
      <c r="E27320" s="157">
        <f>VLOOKUP(D27320,'SOAT LIQ'!$A$87:$C$3416,3,FALSE)</f>
        <v>20</v>
      </c>
      <c r="F27320" t="s">
        <v>21632</v>
      </c>
    </row>
    <row r="27321" spans="1:6" x14ac:dyDescent="0.25">
      <c r="A27321" t="s">
        <v>14242</v>
      </c>
      <c r="B27321" s="100" t="s">
        <v>5726</v>
      </c>
      <c r="C27321" s="99" t="s">
        <v>5722</v>
      </c>
      <c r="D27321" s="124">
        <v>1344</v>
      </c>
      <c r="E27321" s="157">
        <f>VLOOKUP(D27321,'SOAT LIQ'!$A$87:$C$3416,3,FALSE)</f>
        <v>20</v>
      </c>
      <c r="F27321" t="s">
        <v>21632</v>
      </c>
    </row>
    <row r="27322" spans="1:6" x14ac:dyDescent="0.25">
      <c r="A27322" t="s">
        <v>14242</v>
      </c>
      <c r="B27322" s="100" t="s">
        <v>5727</v>
      </c>
      <c r="C27322" s="99" t="s">
        <v>5722</v>
      </c>
      <c r="D27322" s="124">
        <v>1344</v>
      </c>
      <c r="E27322" s="157">
        <f>VLOOKUP(D27322,'SOAT LIQ'!$A$87:$C$3416,3,FALSE)</f>
        <v>20</v>
      </c>
      <c r="F27322" t="s">
        <v>21632</v>
      </c>
    </row>
    <row r="27323" spans="1:6" x14ac:dyDescent="0.25">
      <c r="A27323" t="s">
        <v>14242</v>
      </c>
      <c r="B27323" s="100" t="s">
        <v>5728</v>
      </c>
      <c r="C27323" s="99" t="s">
        <v>5729</v>
      </c>
      <c r="D27323" s="124">
        <v>1348</v>
      </c>
      <c r="E27323" s="157">
        <f>VLOOKUP(D27323,'SOAT LIQ'!$A$87:$C$3416,3,FALSE)</f>
        <v>12</v>
      </c>
      <c r="F27323" t="s">
        <v>21632</v>
      </c>
    </row>
    <row r="27324" spans="1:6" x14ac:dyDescent="0.25">
      <c r="A27324" t="s">
        <v>14242</v>
      </c>
      <c r="B27324" s="100" t="s">
        <v>5731</v>
      </c>
      <c r="C27324" s="99" t="s">
        <v>5730</v>
      </c>
      <c r="D27324" s="124">
        <v>26104</v>
      </c>
      <c r="E27324" s="157" t="e">
        <f>VLOOKUP(D27324,'SOAT LIQ'!$A$87:$C$3416,3,FALSE)</f>
        <v>#N/A</v>
      </c>
      <c r="F27324" t="s">
        <v>21632</v>
      </c>
    </row>
    <row r="27325" spans="1:6" x14ac:dyDescent="0.25">
      <c r="A27325" t="s">
        <v>14242</v>
      </c>
      <c r="B27325" s="100" t="s">
        <v>5732</v>
      </c>
      <c r="C27325" s="99" t="s">
        <v>5729</v>
      </c>
      <c r="D27325" s="124">
        <v>25140</v>
      </c>
      <c r="E27325" s="157" t="e">
        <f>VLOOKUP(D27325,'SOAT LIQ'!$A$87:$C$3416,3,FALSE)</f>
        <v>#N/A</v>
      </c>
      <c r="F27325" t="s">
        <v>21632</v>
      </c>
    </row>
    <row r="27326" spans="1:6" x14ac:dyDescent="0.25">
      <c r="A27326" t="s">
        <v>14242</v>
      </c>
      <c r="B27326" s="100" t="s">
        <v>5735</v>
      </c>
      <c r="C27326" s="99" t="s">
        <v>5734</v>
      </c>
      <c r="D27326" s="124">
        <v>1241</v>
      </c>
      <c r="E27326" s="157">
        <f>VLOOKUP(D27326,'SOAT LIQ'!$A$87:$C$3416,3,FALSE)</f>
        <v>10</v>
      </c>
      <c r="F27326" t="s">
        <v>21632</v>
      </c>
    </row>
    <row r="27327" spans="1:6" x14ac:dyDescent="0.25">
      <c r="A27327" t="s">
        <v>14242</v>
      </c>
      <c r="B27327" s="100" t="s">
        <v>5737</v>
      </c>
      <c r="C27327" s="99" t="s">
        <v>5736</v>
      </c>
      <c r="D27327" s="124">
        <v>1240</v>
      </c>
      <c r="E27327" s="157">
        <f>VLOOKUP(D27327,'SOAT LIQ'!$A$87:$C$3416,3,FALSE)</f>
        <v>9</v>
      </c>
      <c r="F27327" t="s">
        <v>21632</v>
      </c>
    </row>
    <row r="27328" spans="1:6" x14ac:dyDescent="0.25">
      <c r="A27328" t="s">
        <v>14242</v>
      </c>
      <c r="B27328" s="100" t="s">
        <v>5738</v>
      </c>
      <c r="C27328" s="99" t="s">
        <v>5729</v>
      </c>
      <c r="D27328" s="124">
        <v>1346</v>
      </c>
      <c r="E27328" s="157">
        <f>VLOOKUP(D27328,'SOAT LIQ'!$A$87:$C$3416,3,FALSE)</f>
        <v>12</v>
      </c>
      <c r="F27328" t="s">
        <v>21632</v>
      </c>
    </row>
    <row r="27329" spans="1:6" x14ac:dyDescent="0.25">
      <c r="A27329" t="s">
        <v>14242</v>
      </c>
      <c r="B27329" s="100" t="s">
        <v>5739</v>
      </c>
      <c r="C27329" s="99" t="s">
        <v>5740</v>
      </c>
      <c r="D27329" s="124">
        <v>3301</v>
      </c>
      <c r="E27329" s="157">
        <f>VLOOKUP(D27329,'SOAT LIQ'!$A$87:$C$3416,3,FALSE)</f>
        <v>22</v>
      </c>
      <c r="F27329" t="s">
        <v>21632</v>
      </c>
    </row>
    <row r="27330" spans="1:6" x14ac:dyDescent="0.25">
      <c r="A27330" t="s">
        <v>14242</v>
      </c>
      <c r="B27330" s="100" t="s">
        <v>5741</v>
      </c>
      <c r="C27330" s="99" t="s">
        <v>5740</v>
      </c>
      <c r="D27330" s="124">
        <v>3301</v>
      </c>
      <c r="E27330" s="157">
        <f>VLOOKUP(D27330,'SOAT LIQ'!$A$87:$C$3416,3,FALSE)</f>
        <v>22</v>
      </c>
      <c r="F27330" t="s">
        <v>21632</v>
      </c>
    </row>
    <row r="27331" spans="1:6" x14ac:dyDescent="0.25">
      <c r="A27331" t="s">
        <v>14242</v>
      </c>
      <c r="B27331" s="100" t="s">
        <v>5742</v>
      </c>
      <c r="C27331" s="99" t="s">
        <v>5740</v>
      </c>
      <c r="D27331" s="124">
        <v>3301</v>
      </c>
      <c r="E27331" s="157">
        <f>VLOOKUP(D27331,'SOAT LIQ'!$A$87:$C$3416,3,FALSE)</f>
        <v>22</v>
      </c>
      <c r="F27331" t="s">
        <v>21632</v>
      </c>
    </row>
    <row r="27332" spans="1:6" x14ac:dyDescent="0.25">
      <c r="A27332" t="s">
        <v>14242</v>
      </c>
      <c r="B27332" s="100" t="s">
        <v>5743</v>
      </c>
      <c r="C27332" s="99" t="s">
        <v>5740</v>
      </c>
      <c r="D27332" s="124">
        <v>3301</v>
      </c>
      <c r="E27332" s="157">
        <f>VLOOKUP(D27332,'SOAT LIQ'!$A$87:$C$3416,3,FALSE)</f>
        <v>22</v>
      </c>
      <c r="F27332" t="s">
        <v>21632</v>
      </c>
    </row>
    <row r="27333" spans="1:6" x14ac:dyDescent="0.25">
      <c r="A27333" t="s">
        <v>14242</v>
      </c>
      <c r="B27333" s="100" t="s">
        <v>5744</v>
      </c>
      <c r="C27333" s="99" t="s">
        <v>5740</v>
      </c>
      <c r="D27333" s="124">
        <v>3301</v>
      </c>
      <c r="E27333" s="157">
        <f>VLOOKUP(D27333,'SOAT LIQ'!$A$87:$C$3416,3,FALSE)</f>
        <v>22</v>
      </c>
      <c r="F27333" t="s">
        <v>21632</v>
      </c>
    </row>
    <row r="27334" spans="1:6" x14ac:dyDescent="0.25">
      <c r="A27334" t="s">
        <v>14242</v>
      </c>
      <c r="B27334" s="100" t="s">
        <v>5746</v>
      </c>
      <c r="C27334" s="99" t="s">
        <v>5747</v>
      </c>
      <c r="D27334" s="124">
        <v>1403</v>
      </c>
      <c r="E27334" s="157">
        <f>VLOOKUP(D27334,'SOAT LIQ'!$A$87:$C$3416,3,FALSE)</f>
        <v>23</v>
      </c>
      <c r="F27334" t="s">
        <v>21632</v>
      </c>
    </row>
    <row r="27335" spans="1:6" x14ac:dyDescent="0.25">
      <c r="A27335" t="s">
        <v>14242</v>
      </c>
      <c r="B27335" s="100" t="s">
        <v>4946</v>
      </c>
      <c r="C27335" s="99" t="s">
        <v>5749</v>
      </c>
      <c r="D27335" s="124">
        <v>3510</v>
      </c>
      <c r="E27335" s="157">
        <f>VLOOKUP(D27335,'SOAT LIQ'!$A$87:$C$3416,3,FALSE)</f>
        <v>10</v>
      </c>
      <c r="F27335" t="s">
        <v>21632</v>
      </c>
    </row>
    <row r="27336" spans="1:6" x14ac:dyDescent="0.25">
      <c r="A27336" t="s">
        <v>14242</v>
      </c>
      <c r="B27336" s="100" t="s">
        <v>5751</v>
      </c>
      <c r="C27336" s="99" t="s">
        <v>5747</v>
      </c>
      <c r="D27336" s="124">
        <v>1404</v>
      </c>
      <c r="E27336" s="157">
        <f>VLOOKUP(D27336,'SOAT LIQ'!$A$87:$C$3416,3,FALSE)</f>
        <v>23</v>
      </c>
      <c r="F27336" t="s">
        <v>21632</v>
      </c>
    </row>
    <row r="27337" spans="1:6" x14ac:dyDescent="0.25">
      <c r="A27337" t="s">
        <v>14242</v>
      </c>
      <c r="B27337" s="100" t="s">
        <v>5752</v>
      </c>
      <c r="C27337" s="99" t="s">
        <v>5753</v>
      </c>
      <c r="D27337" s="124">
        <v>1501</v>
      </c>
      <c r="E27337" s="157">
        <f>VLOOKUP(D27337,'SOAT LIQ'!$A$87:$C$3416,3,FALSE)</f>
        <v>12</v>
      </c>
      <c r="F27337" t="s">
        <v>21632</v>
      </c>
    </row>
    <row r="27338" spans="1:6" x14ac:dyDescent="0.25">
      <c r="A27338" t="s">
        <v>14242</v>
      </c>
      <c r="B27338" s="100" t="s">
        <v>5754</v>
      </c>
      <c r="C27338" s="100"/>
      <c r="D27338" s="124"/>
      <c r="E27338" s="157" t="e">
        <f>VLOOKUP(D27338,'SOAT LIQ'!$A$87:$C$3416,3,FALSE)</f>
        <v>#N/A</v>
      </c>
      <c r="F27338" t="s">
        <v>21632</v>
      </c>
    </row>
    <row r="27339" spans="1:6" x14ac:dyDescent="0.25">
      <c r="A27339" t="s">
        <v>14242</v>
      </c>
      <c r="B27339" s="100" t="s">
        <v>5755</v>
      </c>
      <c r="C27339" s="100"/>
      <c r="D27339" s="124"/>
      <c r="E27339" s="157" t="e">
        <f>VLOOKUP(D27339,'SOAT LIQ'!$A$87:$C$3416,3,FALSE)</f>
        <v>#N/A</v>
      </c>
      <c r="F27339" t="s">
        <v>21632</v>
      </c>
    </row>
    <row r="27340" spans="1:6" x14ac:dyDescent="0.25">
      <c r="A27340" t="s">
        <v>14242</v>
      </c>
      <c r="B27340" s="100" t="s">
        <v>5756</v>
      </c>
      <c r="C27340" s="100"/>
      <c r="D27340" s="124"/>
      <c r="E27340" s="157" t="e">
        <f>VLOOKUP(D27340,'SOAT LIQ'!$A$87:$C$3416,3,FALSE)</f>
        <v>#N/A</v>
      </c>
      <c r="F27340" t="s">
        <v>21632</v>
      </c>
    </row>
    <row r="27341" spans="1:6" x14ac:dyDescent="0.25">
      <c r="A27341" t="s">
        <v>14242</v>
      </c>
      <c r="B27341" s="100" t="s">
        <v>5757</v>
      </c>
      <c r="C27341" s="100"/>
      <c r="D27341" s="124"/>
      <c r="E27341" s="157" t="e">
        <f>VLOOKUP(D27341,'SOAT LIQ'!$A$87:$C$3416,3,FALSE)</f>
        <v>#N/A</v>
      </c>
      <c r="F27341" t="s">
        <v>21632</v>
      </c>
    </row>
    <row r="27342" spans="1:6" x14ac:dyDescent="0.25">
      <c r="A27342" t="s">
        <v>14242</v>
      </c>
      <c r="B27342" s="100" t="s">
        <v>5758</v>
      </c>
      <c r="C27342" s="100"/>
      <c r="D27342" s="124"/>
      <c r="E27342" s="157" t="e">
        <f>VLOOKUP(D27342,'SOAT LIQ'!$A$87:$C$3416,3,FALSE)</f>
        <v>#N/A</v>
      </c>
      <c r="F27342" t="s">
        <v>21632</v>
      </c>
    </row>
    <row r="27343" spans="1:6" x14ac:dyDescent="0.25">
      <c r="A27343" t="s">
        <v>14242</v>
      </c>
      <c r="B27343" s="100" t="s">
        <v>5759</v>
      </c>
      <c r="C27343" s="100"/>
      <c r="D27343" s="124"/>
      <c r="E27343" s="157" t="e">
        <f>VLOOKUP(D27343,'SOAT LIQ'!$A$87:$C$3416,3,FALSE)</f>
        <v>#N/A</v>
      </c>
      <c r="F27343" t="s">
        <v>21632</v>
      </c>
    </row>
    <row r="27344" spans="1:6" x14ac:dyDescent="0.25">
      <c r="A27344" t="s">
        <v>14242</v>
      </c>
      <c r="B27344" s="100" t="s">
        <v>5760</v>
      </c>
      <c r="C27344" s="100"/>
      <c r="D27344" s="124"/>
      <c r="E27344" s="157" t="e">
        <f>VLOOKUP(D27344,'SOAT LIQ'!$A$87:$C$3416,3,FALSE)</f>
        <v>#N/A</v>
      </c>
      <c r="F27344" t="s">
        <v>21632</v>
      </c>
    </row>
    <row r="27345" spans="1:6" x14ac:dyDescent="0.25">
      <c r="A27345" t="s">
        <v>14242</v>
      </c>
      <c r="B27345" s="100" t="s">
        <v>5761</v>
      </c>
      <c r="C27345" s="100"/>
      <c r="D27345" s="124"/>
      <c r="E27345" s="157" t="e">
        <f>VLOOKUP(D27345,'SOAT LIQ'!$A$87:$C$3416,3,FALSE)</f>
        <v>#N/A</v>
      </c>
      <c r="F27345" t="s">
        <v>21632</v>
      </c>
    </row>
    <row r="27346" spans="1:6" x14ac:dyDescent="0.25">
      <c r="A27346" t="s">
        <v>14242</v>
      </c>
      <c r="B27346" s="100" t="s">
        <v>5762</v>
      </c>
      <c r="C27346" s="100"/>
      <c r="D27346" s="124"/>
      <c r="E27346" s="157" t="e">
        <f>VLOOKUP(D27346,'SOAT LIQ'!$A$87:$C$3416,3,FALSE)</f>
        <v>#N/A</v>
      </c>
      <c r="F27346" t="s">
        <v>21632</v>
      </c>
    </row>
    <row r="27347" spans="1:6" x14ac:dyDescent="0.25">
      <c r="A27347" t="s">
        <v>14242</v>
      </c>
      <c r="B27347" s="100" t="s">
        <v>5763</v>
      </c>
      <c r="C27347" s="99" t="s">
        <v>5325</v>
      </c>
      <c r="D27347" s="124">
        <v>1125</v>
      </c>
      <c r="E27347" s="157">
        <f>VLOOKUP(D27347,'SOAT LIQ'!$A$87:$C$3416,3,FALSE)</f>
        <v>20</v>
      </c>
      <c r="F27347" t="s">
        <v>21632</v>
      </c>
    </row>
    <row r="27348" spans="1:6" x14ac:dyDescent="0.25">
      <c r="A27348" t="s">
        <v>14242</v>
      </c>
      <c r="B27348" s="100" t="s">
        <v>5764</v>
      </c>
      <c r="C27348" s="99" t="s">
        <v>5325</v>
      </c>
      <c r="D27348" s="124">
        <v>1125</v>
      </c>
      <c r="E27348" s="157">
        <f>VLOOKUP(D27348,'SOAT LIQ'!$A$87:$C$3416,3,FALSE)</f>
        <v>20</v>
      </c>
      <c r="F27348" t="s">
        <v>21632</v>
      </c>
    </row>
    <row r="27349" spans="1:6" x14ac:dyDescent="0.25">
      <c r="A27349" t="s">
        <v>14242</v>
      </c>
      <c r="B27349" s="100" t="s">
        <v>5765</v>
      </c>
      <c r="C27349" s="99" t="s">
        <v>5766</v>
      </c>
      <c r="D27349" s="124">
        <v>1402</v>
      </c>
      <c r="E27349" s="157">
        <f>VLOOKUP(D27349,'SOAT LIQ'!$A$87:$C$3416,3,FALSE)</f>
        <v>22</v>
      </c>
      <c r="F27349" t="s">
        <v>21632</v>
      </c>
    </row>
    <row r="27350" spans="1:6" x14ac:dyDescent="0.25">
      <c r="A27350" t="s">
        <v>14242</v>
      </c>
      <c r="B27350" s="100" t="s">
        <v>5767</v>
      </c>
      <c r="C27350" s="99" t="s">
        <v>5325</v>
      </c>
      <c r="D27350" s="124">
        <v>1126</v>
      </c>
      <c r="E27350" s="157">
        <f>VLOOKUP(D27350,'SOAT LIQ'!$A$87:$C$3416,3,FALSE)</f>
        <v>20</v>
      </c>
      <c r="F27350" t="s">
        <v>21632</v>
      </c>
    </row>
    <row r="27351" spans="1:6" x14ac:dyDescent="0.25">
      <c r="A27351" t="s">
        <v>14242</v>
      </c>
      <c r="B27351" s="100" t="s">
        <v>5768</v>
      </c>
      <c r="C27351" s="99" t="s">
        <v>5766</v>
      </c>
      <c r="D27351" s="124">
        <v>16553</v>
      </c>
      <c r="E27351" s="157">
        <f>VLOOKUP(D27351,'SOAT LIQ'!$A$87:$C$3416,3,FALSE)</f>
        <v>5</v>
      </c>
      <c r="F27351" t="s">
        <v>21632</v>
      </c>
    </row>
    <row r="27352" spans="1:6" x14ac:dyDescent="0.25">
      <c r="A27352" t="s">
        <v>14242</v>
      </c>
      <c r="B27352" s="100" t="s">
        <v>5769</v>
      </c>
      <c r="C27352" s="99" t="s">
        <v>4855</v>
      </c>
      <c r="D27352" s="124">
        <v>13850</v>
      </c>
      <c r="E27352" s="157">
        <f>VLOOKUP(D27352,'SOAT LIQ'!$A$87:$C$3416,3,FALSE)</f>
        <v>9</v>
      </c>
      <c r="F27352" t="s">
        <v>21632</v>
      </c>
    </row>
    <row r="27353" spans="1:6" x14ac:dyDescent="0.25">
      <c r="A27353" t="s">
        <v>14242</v>
      </c>
      <c r="B27353" s="100" t="s">
        <v>5770</v>
      </c>
      <c r="C27353" s="99" t="s">
        <v>5771</v>
      </c>
      <c r="D27353" s="124">
        <v>16553</v>
      </c>
      <c r="E27353" s="157">
        <f>VLOOKUP(D27353,'SOAT LIQ'!$A$87:$C$3416,3,FALSE)</f>
        <v>5</v>
      </c>
      <c r="F27353" t="s">
        <v>21632</v>
      </c>
    </row>
    <row r="27354" spans="1:6" x14ac:dyDescent="0.25">
      <c r="A27354" t="s">
        <v>14242</v>
      </c>
      <c r="B27354" s="100" t="s">
        <v>5772</v>
      </c>
      <c r="C27354" s="99" t="s">
        <v>5771</v>
      </c>
      <c r="D27354" s="124">
        <v>16553</v>
      </c>
      <c r="E27354" s="157">
        <f>VLOOKUP(D27354,'SOAT LIQ'!$A$87:$C$3416,3,FALSE)</f>
        <v>5</v>
      </c>
      <c r="F27354" t="s">
        <v>21632</v>
      </c>
    </row>
    <row r="27355" spans="1:6" x14ac:dyDescent="0.25">
      <c r="A27355" t="s">
        <v>14242</v>
      </c>
      <c r="B27355" s="100" t="s">
        <v>5798</v>
      </c>
      <c r="C27355" s="100"/>
      <c r="D27355" s="124">
        <v>16553</v>
      </c>
      <c r="E27355" s="157">
        <f>VLOOKUP(D27355,'SOAT LIQ'!$A$87:$C$3416,3,FALSE)</f>
        <v>5</v>
      </c>
      <c r="F27355" t="s">
        <v>21632</v>
      </c>
    </row>
    <row r="27356" spans="1:6" x14ac:dyDescent="0.25">
      <c r="A27356" t="s">
        <v>14242</v>
      </c>
      <c r="B27356" s="100" t="s">
        <v>5800</v>
      </c>
      <c r="C27356" s="99" t="s">
        <v>5799</v>
      </c>
      <c r="D27356" s="124">
        <v>17105</v>
      </c>
      <c r="E27356" s="157">
        <f>VLOOKUP(D27356,'SOAT LIQ'!$A$87:$C$3416,3,FALSE)</f>
        <v>7</v>
      </c>
      <c r="F27356" t="s">
        <v>21632</v>
      </c>
    </row>
    <row r="27357" spans="1:6" x14ac:dyDescent="0.25">
      <c r="A27357" t="s">
        <v>14242</v>
      </c>
      <c r="B27357" s="100" t="s">
        <v>5801</v>
      </c>
      <c r="C27357" s="99" t="s">
        <v>5802</v>
      </c>
      <c r="D27357" s="124">
        <v>17104</v>
      </c>
      <c r="E27357" s="157">
        <f>VLOOKUP(D27357,'SOAT LIQ'!$A$87:$C$3416,3,FALSE)</f>
        <v>4</v>
      </c>
      <c r="F27357" t="s">
        <v>21632</v>
      </c>
    </row>
    <row r="27358" spans="1:6" x14ac:dyDescent="0.25">
      <c r="A27358" t="s">
        <v>14242</v>
      </c>
      <c r="B27358" s="100" t="s">
        <v>4168</v>
      </c>
      <c r="C27358" s="99" t="s">
        <v>5802</v>
      </c>
      <c r="D27358" s="124">
        <v>17105</v>
      </c>
      <c r="E27358" s="157">
        <f>VLOOKUP(D27358,'SOAT LIQ'!$A$87:$C$3416,3,FALSE)</f>
        <v>7</v>
      </c>
      <c r="F27358" t="s">
        <v>21632</v>
      </c>
    </row>
    <row r="27359" spans="1:6" x14ac:dyDescent="0.25">
      <c r="A27359" t="s">
        <v>14242</v>
      </c>
      <c r="B27359" s="100" t="s">
        <v>5804</v>
      </c>
      <c r="C27359" s="99" t="s">
        <v>5803</v>
      </c>
      <c r="D27359" s="124">
        <v>1407</v>
      </c>
      <c r="E27359" s="157">
        <f>VLOOKUP(D27359,'SOAT LIQ'!$A$87:$C$3416,3,FALSE)</f>
        <v>20</v>
      </c>
      <c r="F27359" t="s">
        <v>21632</v>
      </c>
    </row>
    <row r="27360" spans="1:6" x14ac:dyDescent="0.25">
      <c r="A27360" t="s">
        <v>14242</v>
      </c>
      <c r="B27360" s="100" t="s">
        <v>5806</v>
      </c>
      <c r="C27360" s="99" t="s">
        <v>5805</v>
      </c>
      <c r="D27360" s="124">
        <v>1407</v>
      </c>
      <c r="E27360" s="157">
        <f>VLOOKUP(D27360,'SOAT LIQ'!$A$87:$C$3416,3,FALSE)</f>
        <v>20</v>
      </c>
      <c r="F27360" t="s">
        <v>21632</v>
      </c>
    </row>
    <row r="27361" spans="1:6" x14ac:dyDescent="0.25">
      <c r="A27361" t="s">
        <v>14242</v>
      </c>
      <c r="B27361" s="100" t="s">
        <v>4169</v>
      </c>
      <c r="C27361" s="99" t="s">
        <v>5805</v>
      </c>
      <c r="D27361" s="124">
        <v>1402</v>
      </c>
      <c r="E27361" s="157">
        <f>VLOOKUP(D27361,'SOAT LIQ'!$A$87:$C$3416,3,FALSE)</f>
        <v>22</v>
      </c>
      <c r="F27361" t="s">
        <v>21632</v>
      </c>
    </row>
    <row r="27362" spans="1:6" x14ac:dyDescent="0.25">
      <c r="A27362" t="s">
        <v>14242</v>
      </c>
      <c r="B27362" s="100" t="s">
        <v>5808</v>
      </c>
      <c r="C27362" s="99" t="s">
        <v>5807</v>
      </c>
      <c r="D27362" s="124">
        <v>1405</v>
      </c>
      <c r="E27362" s="157">
        <f>VLOOKUP(D27362,'SOAT LIQ'!$A$87:$C$3416,3,FALSE)</f>
        <v>22</v>
      </c>
      <c r="F27362" t="s">
        <v>21632</v>
      </c>
    </row>
    <row r="27363" spans="1:6" x14ac:dyDescent="0.25">
      <c r="A27363" t="s">
        <v>14242</v>
      </c>
      <c r="B27363" s="100" t="s">
        <v>5811</v>
      </c>
      <c r="C27363" s="99" t="s">
        <v>5810</v>
      </c>
      <c r="D27363" s="124">
        <v>3420</v>
      </c>
      <c r="E27363" s="157">
        <f>VLOOKUP(D27363,'SOAT LIQ'!$A$87:$C$3416,3,FALSE)</f>
        <v>12</v>
      </c>
      <c r="F27363" t="s">
        <v>21632</v>
      </c>
    </row>
    <row r="27364" spans="1:6" x14ac:dyDescent="0.25">
      <c r="A27364" t="s">
        <v>14242</v>
      </c>
      <c r="B27364" s="100" t="s">
        <v>5812</v>
      </c>
      <c r="C27364" s="99" t="s">
        <v>5807</v>
      </c>
      <c r="D27364" s="124">
        <v>1405</v>
      </c>
      <c r="E27364" s="157">
        <f>VLOOKUP(D27364,'SOAT LIQ'!$A$87:$C$3416,3,FALSE)</f>
        <v>22</v>
      </c>
      <c r="F27364" t="s">
        <v>21632</v>
      </c>
    </row>
    <row r="27365" spans="1:6" x14ac:dyDescent="0.25">
      <c r="A27365" t="s">
        <v>14242</v>
      </c>
      <c r="B27365" s="100" t="s">
        <v>5813</v>
      </c>
      <c r="C27365" s="99" t="s">
        <v>5807</v>
      </c>
      <c r="D27365" s="124">
        <v>1405</v>
      </c>
      <c r="E27365" s="157">
        <f>VLOOKUP(D27365,'SOAT LIQ'!$A$87:$C$3416,3,FALSE)</f>
        <v>22</v>
      </c>
      <c r="F27365" t="s">
        <v>21632</v>
      </c>
    </row>
    <row r="27366" spans="1:6" x14ac:dyDescent="0.25">
      <c r="A27366" t="s">
        <v>14242</v>
      </c>
      <c r="B27366" s="100" t="s">
        <v>5836</v>
      </c>
      <c r="C27366" s="99" t="s">
        <v>5828</v>
      </c>
      <c r="D27366" s="124">
        <v>29111</v>
      </c>
      <c r="E27366" s="157" t="e">
        <f>VLOOKUP(D27366,'SOAT LIQ'!$A$87:$C$3416,3,FALSE)</f>
        <v>#N/A</v>
      </c>
      <c r="F27366" t="s">
        <v>21632</v>
      </c>
    </row>
    <row r="27367" spans="1:6" x14ac:dyDescent="0.25">
      <c r="A27367" t="s">
        <v>14242</v>
      </c>
      <c r="B27367" s="100" t="s">
        <v>5837</v>
      </c>
      <c r="C27367" s="99" t="s">
        <v>5828</v>
      </c>
      <c r="D27367" s="124">
        <v>29111</v>
      </c>
      <c r="E27367" s="157" t="e">
        <f>VLOOKUP(D27367,'SOAT LIQ'!$A$87:$C$3416,3,FALSE)</f>
        <v>#N/A</v>
      </c>
      <c r="F27367" t="s">
        <v>21632</v>
      </c>
    </row>
    <row r="27368" spans="1:6" x14ac:dyDescent="0.25">
      <c r="A27368" t="s">
        <v>14242</v>
      </c>
      <c r="B27368" s="100" t="s">
        <v>4849</v>
      </c>
      <c r="C27368" s="99" t="s">
        <v>5838</v>
      </c>
      <c r="D27368" s="124">
        <v>3230</v>
      </c>
      <c r="E27368" s="157">
        <f>VLOOKUP(D27368,'SOAT LIQ'!$A$87:$C$3416,3,FALSE)</f>
        <v>22</v>
      </c>
      <c r="F27368" t="s">
        <v>21632</v>
      </c>
    </row>
    <row r="27369" spans="1:6" x14ac:dyDescent="0.25">
      <c r="A27369" t="s">
        <v>14242</v>
      </c>
      <c r="B27369" s="100" t="s">
        <v>4170</v>
      </c>
      <c r="C27369" s="99" t="s">
        <v>5838</v>
      </c>
      <c r="D27369" s="124">
        <v>1401</v>
      </c>
      <c r="E27369" s="157">
        <f>VLOOKUP(D27369,'SOAT LIQ'!$A$87:$C$3416,3,FALSE)</f>
        <v>22</v>
      </c>
      <c r="F27369" t="s">
        <v>21632</v>
      </c>
    </row>
    <row r="27370" spans="1:6" x14ac:dyDescent="0.25">
      <c r="A27370" t="s">
        <v>14242</v>
      </c>
      <c r="B27370" s="100" t="s">
        <v>5853</v>
      </c>
      <c r="C27370" s="99" t="s">
        <v>5852</v>
      </c>
      <c r="D27370" s="124">
        <v>1403</v>
      </c>
      <c r="E27370" s="157">
        <f>VLOOKUP(D27370,'SOAT LIQ'!$A$87:$C$3416,3,FALSE)</f>
        <v>23</v>
      </c>
      <c r="F27370" t="s">
        <v>21632</v>
      </c>
    </row>
    <row r="27371" spans="1:6" x14ac:dyDescent="0.25">
      <c r="A27371" t="s">
        <v>14242</v>
      </c>
      <c r="B27371" s="100" t="s">
        <v>4172</v>
      </c>
      <c r="C27371" s="99" t="s">
        <v>5852</v>
      </c>
      <c r="D27371" s="124">
        <v>1403</v>
      </c>
      <c r="E27371" s="157">
        <f>VLOOKUP(D27371,'SOAT LIQ'!$A$87:$C$3416,3,FALSE)</f>
        <v>23</v>
      </c>
      <c r="F27371" t="s">
        <v>21632</v>
      </c>
    </row>
    <row r="27372" spans="1:6" x14ac:dyDescent="0.25">
      <c r="A27372" t="s">
        <v>14242</v>
      </c>
      <c r="B27372" s="100" t="s">
        <v>5854</v>
      </c>
      <c r="C27372" s="99" t="s">
        <v>5855</v>
      </c>
      <c r="D27372" s="124">
        <v>3231</v>
      </c>
      <c r="E27372" s="157">
        <f>VLOOKUP(D27372,'SOAT LIQ'!$A$87:$C$3416,3,FALSE)</f>
        <v>20</v>
      </c>
      <c r="F27372" t="s">
        <v>21632</v>
      </c>
    </row>
    <row r="27373" spans="1:6" x14ac:dyDescent="0.25">
      <c r="A27373" t="s">
        <v>14242</v>
      </c>
      <c r="B27373" s="100" t="s">
        <v>5856</v>
      </c>
      <c r="C27373" s="99" t="s">
        <v>5855</v>
      </c>
      <c r="D27373" s="124">
        <v>1403</v>
      </c>
      <c r="E27373" s="157">
        <f>VLOOKUP(D27373,'SOAT LIQ'!$A$87:$C$3416,3,FALSE)</f>
        <v>23</v>
      </c>
      <c r="F27373" t="s">
        <v>21632</v>
      </c>
    </row>
    <row r="27374" spans="1:6" x14ac:dyDescent="0.25">
      <c r="A27374" t="s">
        <v>14242</v>
      </c>
      <c r="B27374" s="100" t="s">
        <v>5857</v>
      </c>
      <c r="C27374" s="99" t="s">
        <v>5855</v>
      </c>
      <c r="D27374" s="124">
        <v>3231</v>
      </c>
      <c r="E27374" s="157">
        <f>VLOOKUP(D27374,'SOAT LIQ'!$A$87:$C$3416,3,FALSE)</f>
        <v>20</v>
      </c>
      <c r="F27374" t="s">
        <v>21632</v>
      </c>
    </row>
    <row r="27375" spans="1:6" x14ac:dyDescent="0.25">
      <c r="A27375" t="s">
        <v>14242</v>
      </c>
      <c r="B27375" s="100" t="s">
        <v>4963</v>
      </c>
      <c r="C27375" s="99" t="s">
        <v>5858</v>
      </c>
      <c r="D27375" s="124">
        <v>1166</v>
      </c>
      <c r="E27375" s="157">
        <f>VLOOKUP(D27375,'SOAT LIQ'!$A$87:$C$3416,3,FALSE)</f>
        <v>21</v>
      </c>
      <c r="F27375" t="s">
        <v>21632</v>
      </c>
    </row>
    <row r="27376" spans="1:6" x14ac:dyDescent="0.25">
      <c r="A27376" t="s">
        <v>14242</v>
      </c>
      <c r="B27376" s="100" t="s">
        <v>4174</v>
      </c>
      <c r="C27376" s="99" t="s">
        <v>5859</v>
      </c>
      <c r="D27376" s="124">
        <v>1404</v>
      </c>
      <c r="E27376" s="157">
        <f>VLOOKUP(D27376,'SOAT LIQ'!$A$87:$C$3416,3,FALSE)</f>
        <v>23</v>
      </c>
      <c r="F27376" t="s">
        <v>21632</v>
      </c>
    </row>
    <row r="27377" spans="1:6" x14ac:dyDescent="0.25">
      <c r="A27377" t="s">
        <v>14242</v>
      </c>
      <c r="B27377" s="100" t="s">
        <v>5861</v>
      </c>
      <c r="C27377" s="99" t="s">
        <v>5860</v>
      </c>
      <c r="D27377" s="124">
        <v>1404</v>
      </c>
      <c r="E27377" s="157">
        <f>VLOOKUP(D27377,'SOAT LIQ'!$A$87:$C$3416,3,FALSE)</f>
        <v>23</v>
      </c>
      <c r="F27377" t="s">
        <v>21632</v>
      </c>
    </row>
    <row r="27378" spans="1:6" x14ac:dyDescent="0.25">
      <c r="A27378" t="s">
        <v>14242</v>
      </c>
      <c r="B27378" s="100" t="s">
        <v>4964</v>
      </c>
      <c r="C27378" s="99" t="s">
        <v>5862</v>
      </c>
      <c r="D27378" s="124">
        <v>1404</v>
      </c>
      <c r="E27378" s="157">
        <f>VLOOKUP(D27378,'SOAT LIQ'!$A$87:$C$3416,3,FALSE)</f>
        <v>23</v>
      </c>
      <c r="F27378" t="s">
        <v>21632</v>
      </c>
    </row>
    <row r="27379" spans="1:6" x14ac:dyDescent="0.25">
      <c r="A27379" t="s">
        <v>14242</v>
      </c>
      <c r="B27379" s="100" t="s">
        <v>4965</v>
      </c>
      <c r="C27379" s="99" t="s">
        <v>5863</v>
      </c>
      <c r="D27379" s="124">
        <v>1404</v>
      </c>
      <c r="E27379" s="157">
        <f>VLOOKUP(D27379,'SOAT LIQ'!$A$87:$C$3416,3,FALSE)</f>
        <v>23</v>
      </c>
      <c r="F27379" t="s">
        <v>21632</v>
      </c>
    </row>
    <row r="27380" spans="1:6" x14ac:dyDescent="0.25">
      <c r="A27380" t="s">
        <v>14242</v>
      </c>
      <c r="B27380" s="100" t="s">
        <v>4173</v>
      </c>
      <c r="C27380" s="99" t="s">
        <v>5855</v>
      </c>
      <c r="D27380" s="124">
        <v>1103</v>
      </c>
      <c r="E27380" s="157">
        <f>VLOOKUP(D27380,'SOAT LIQ'!$A$87:$C$3416,3,FALSE)</f>
        <v>8</v>
      </c>
      <c r="F27380" t="s">
        <v>21632</v>
      </c>
    </row>
    <row r="27381" spans="1:6" x14ac:dyDescent="0.25">
      <c r="A27381" t="s">
        <v>14242</v>
      </c>
      <c r="B27381" s="100" t="s">
        <v>5864</v>
      </c>
      <c r="C27381" s="99" t="s">
        <v>5855</v>
      </c>
      <c r="D27381" s="124">
        <v>1404</v>
      </c>
      <c r="E27381" s="157">
        <f>VLOOKUP(D27381,'SOAT LIQ'!$A$87:$C$3416,3,FALSE)</f>
        <v>23</v>
      </c>
      <c r="F27381" t="s">
        <v>21632</v>
      </c>
    </row>
    <row r="27382" spans="1:6" x14ac:dyDescent="0.25">
      <c r="A27382" t="s">
        <v>14242</v>
      </c>
      <c r="B27382" s="100" t="s">
        <v>5865</v>
      </c>
      <c r="C27382" s="99" t="s">
        <v>5855</v>
      </c>
      <c r="D27382" s="124">
        <v>1103</v>
      </c>
      <c r="E27382" s="157">
        <f>VLOOKUP(D27382,'SOAT LIQ'!$A$87:$C$3416,3,FALSE)</f>
        <v>8</v>
      </c>
      <c r="F27382" t="s">
        <v>21632</v>
      </c>
    </row>
    <row r="27383" spans="1:6" x14ac:dyDescent="0.25">
      <c r="A27383" t="s">
        <v>14242</v>
      </c>
      <c r="B27383" s="100" t="s">
        <v>5866</v>
      </c>
      <c r="C27383" s="99" t="s">
        <v>5855</v>
      </c>
      <c r="D27383" s="124">
        <v>1103</v>
      </c>
      <c r="E27383" s="157">
        <f>VLOOKUP(D27383,'SOAT LIQ'!$A$87:$C$3416,3,FALSE)</f>
        <v>8</v>
      </c>
      <c r="F27383" t="s">
        <v>21632</v>
      </c>
    </row>
    <row r="27384" spans="1:6" x14ac:dyDescent="0.25">
      <c r="A27384" t="s">
        <v>14242</v>
      </c>
      <c r="B27384" s="100" t="s">
        <v>5901</v>
      </c>
      <c r="C27384" s="99" t="s">
        <v>5902</v>
      </c>
      <c r="D27384" s="124">
        <v>13864</v>
      </c>
      <c r="E27384" s="157">
        <f>VLOOKUP(D27384,'SOAT LIQ'!$A$87:$C$3416,3,FALSE)</f>
        <v>12</v>
      </c>
      <c r="F27384" t="s">
        <v>21632</v>
      </c>
    </row>
    <row r="27385" spans="1:6" x14ac:dyDescent="0.25">
      <c r="A27385" t="s">
        <v>14242</v>
      </c>
      <c r="B27385" s="100" t="s">
        <v>5903</v>
      </c>
      <c r="C27385" s="99" t="s">
        <v>5902</v>
      </c>
      <c r="D27385" s="124">
        <v>1612</v>
      </c>
      <c r="E27385" s="157">
        <f>VLOOKUP(D27385,'SOAT LIQ'!$A$87:$C$3416,3,FALSE)</f>
        <v>22</v>
      </c>
      <c r="F27385" t="s">
        <v>21632</v>
      </c>
    </row>
    <row r="27386" spans="1:6" x14ac:dyDescent="0.25">
      <c r="A27386" t="s">
        <v>14242</v>
      </c>
      <c r="B27386" s="100" t="s">
        <v>5905</v>
      </c>
      <c r="C27386" s="99" t="s">
        <v>5902</v>
      </c>
      <c r="D27386" s="124">
        <v>1612</v>
      </c>
      <c r="E27386" s="157">
        <f>VLOOKUP(D27386,'SOAT LIQ'!$A$87:$C$3416,3,FALSE)</f>
        <v>22</v>
      </c>
      <c r="F27386" t="s">
        <v>21632</v>
      </c>
    </row>
    <row r="27387" spans="1:6" x14ac:dyDescent="0.25">
      <c r="A27387" t="s">
        <v>14242</v>
      </c>
      <c r="B27387" s="100" t="s">
        <v>5906</v>
      </c>
      <c r="C27387" s="99" t="s">
        <v>5907</v>
      </c>
      <c r="D27387" s="124">
        <v>13844</v>
      </c>
      <c r="E27387" s="157">
        <f>VLOOKUP(D27387,'SOAT LIQ'!$A$87:$C$3416,3,FALSE)</f>
        <v>7</v>
      </c>
      <c r="F27387" t="s">
        <v>21632</v>
      </c>
    </row>
    <row r="27388" spans="1:6" x14ac:dyDescent="0.25">
      <c r="A27388" t="s">
        <v>14242</v>
      </c>
      <c r="B27388" s="100" t="s">
        <v>5908</v>
      </c>
      <c r="C27388" s="99" t="s">
        <v>5907</v>
      </c>
      <c r="D27388" s="124">
        <v>13844</v>
      </c>
      <c r="E27388" s="157">
        <f>VLOOKUP(D27388,'SOAT LIQ'!$A$87:$C$3416,3,FALSE)</f>
        <v>7</v>
      </c>
      <c r="F27388" t="s">
        <v>21632</v>
      </c>
    </row>
    <row r="27389" spans="1:6" x14ac:dyDescent="0.25">
      <c r="A27389" t="s">
        <v>14242</v>
      </c>
      <c r="B27389" s="100" t="s">
        <v>5910</v>
      </c>
      <c r="C27389" s="99" t="s">
        <v>5909</v>
      </c>
      <c r="D27389" s="124">
        <v>3230</v>
      </c>
      <c r="E27389" s="157">
        <f>VLOOKUP(D27389,'SOAT LIQ'!$A$87:$C$3416,3,FALSE)</f>
        <v>22</v>
      </c>
      <c r="F27389" t="s">
        <v>21632</v>
      </c>
    </row>
    <row r="27390" spans="1:6" x14ac:dyDescent="0.25">
      <c r="A27390" t="s">
        <v>14242</v>
      </c>
      <c r="B27390" s="100" t="s">
        <v>5911</v>
      </c>
      <c r="C27390" s="99" t="s">
        <v>5909</v>
      </c>
      <c r="D27390" s="124">
        <v>3230</v>
      </c>
      <c r="E27390" s="157">
        <f>VLOOKUP(D27390,'SOAT LIQ'!$A$87:$C$3416,3,FALSE)</f>
        <v>22</v>
      </c>
      <c r="F27390" t="s">
        <v>21632</v>
      </c>
    </row>
    <row r="27391" spans="1:6" x14ac:dyDescent="0.25">
      <c r="A27391" t="s">
        <v>14242</v>
      </c>
      <c r="B27391" s="100" t="s">
        <v>5912</v>
      </c>
      <c r="C27391" s="99" t="s">
        <v>5909</v>
      </c>
      <c r="D27391" s="124">
        <v>3230</v>
      </c>
      <c r="E27391" s="157">
        <f>VLOOKUP(D27391,'SOAT LIQ'!$A$87:$C$3416,3,FALSE)</f>
        <v>22</v>
      </c>
      <c r="F27391" t="s">
        <v>21632</v>
      </c>
    </row>
    <row r="27392" spans="1:6" x14ac:dyDescent="0.25">
      <c r="A27392" t="s">
        <v>14242</v>
      </c>
      <c r="B27392" s="100" t="s">
        <v>5913</v>
      </c>
      <c r="C27392" s="99" t="s">
        <v>5909</v>
      </c>
      <c r="D27392" s="124">
        <v>3230</v>
      </c>
      <c r="E27392" s="157">
        <f>VLOOKUP(D27392,'SOAT LIQ'!$A$87:$C$3416,3,FALSE)</f>
        <v>22</v>
      </c>
      <c r="F27392" t="s">
        <v>21632</v>
      </c>
    </row>
    <row r="27393" spans="1:6" x14ac:dyDescent="0.25">
      <c r="A27393" t="s">
        <v>14242</v>
      </c>
      <c r="B27393" s="100" t="s">
        <v>5914</v>
      </c>
      <c r="C27393" s="99" t="s">
        <v>5909</v>
      </c>
      <c r="D27393" s="124">
        <v>3230</v>
      </c>
      <c r="E27393" s="157">
        <f>VLOOKUP(D27393,'SOAT LIQ'!$A$87:$C$3416,3,FALSE)</f>
        <v>22</v>
      </c>
      <c r="F27393" t="s">
        <v>21632</v>
      </c>
    </row>
    <row r="27394" spans="1:6" x14ac:dyDescent="0.25">
      <c r="A27394" t="s">
        <v>14242</v>
      </c>
      <c r="B27394" s="100" t="s">
        <v>5915</v>
      </c>
      <c r="C27394" s="99" t="s">
        <v>5909</v>
      </c>
      <c r="D27394" s="124">
        <v>3230</v>
      </c>
      <c r="E27394" s="157">
        <f>VLOOKUP(D27394,'SOAT LIQ'!$A$87:$C$3416,3,FALSE)</f>
        <v>22</v>
      </c>
      <c r="F27394" t="s">
        <v>21632</v>
      </c>
    </row>
    <row r="27395" spans="1:6" x14ac:dyDescent="0.25">
      <c r="A27395" t="s">
        <v>14242</v>
      </c>
      <c r="B27395" s="100" t="s">
        <v>5917</v>
      </c>
      <c r="C27395" s="99" t="s">
        <v>5916</v>
      </c>
      <c r="D27395" s="124">
        <v>26105</v>
      </c>
      <c r="E27395" s="157" t="e">
        <f>VLOOKUP(D27395,'SOAT LIQ'!$A$87:$C$3416,3,FALSE)</f>
        <v>#N/A</v>
      </c>
      <c r="F27395" t="s">
        <v>21632</v>
      </c>
    </row>
    <row r="27396" spans="1:6" x14ac:dyDescent="0.25">
      <c r="A27396" t="s">
        <v>14242</v>
      </c>
      <c r="B27396" s="100" t="s">
        <v>5918</v>
      </c>
      <c r="C27396" s="99" t="s">
        <v>5919</v>
      </c>
      <c r="D27396" s="124">
        <v>26105</v>
      </c>
      <c r="E27396" s="157" t="e">
        <f>VLOOKUP(D27396,'SOAT LIQ'!$A$87:$C$3416,3,FALSE)</f>
        <v>#N/A</v>
      </c>
      <c r="F27396" t="s">
        <v>21632</v>
      </c>
    </row>
    <row r="27397" spans="1:6" x14ac:dyDescent="0.25">
      <c r="A27397" t="s">
        <v>14242</v>
      </c>
      <c r="B27397" s="100" t="s">
        <v>5920</v>
      </c>
      <c r="C27397" s="99" t="s">
        <v>5921</v>
      </c>
      <c r="D27397" s="124">
        <v>26105</v>
      </c>
      <c r="E27397" s="157" t="e">
        <f>VLOOKUP(D27397,'SOAT LIQ'!$A$87:$C$3416,3,FALSE)</f>
        <v>#N/A</v>
      </c>
      <c r="F27397" t="s">
        <v>21632</v>
      </c>
    </row>
    <row r="27398" spans="1:6" x14ac:dyDescent="0.25">
      <c r="A27398" t="s">
        <v>14242</v>
      </c>
      <c r="B27398" s="100" t="s">
        <v>5926</v>
      </c>
      <c r="C27398" s="99" t="s">
        <v>5921</v>
      </c>
      <c r="D27398" s="124">
        <v>26105</v>
      </c>
      <c r="E27398" s="157" t="e">
        <f>VLOOKUP(D27398,'SOAT LIQ'!$A$87:$C$3416,3,FALSE)</f>
        <v>#N/A</v>
      </c>
      <c r="F27398" t="s">
        <v>21632</v>
      </c>
    </row>
    <row r="27399" spans="1:6" x14ac:dyDescent="0.25">
      <c r="A27399" t="s">
        <v>14242</v>
      </c>
      <c r="B27399" s="100" t="s">
        <v>5927</v>
      </c>
      <c r="C27399" s="99" t="s">
        <v>5921</v>
      </c>
      <c r="D27399" s="124">
        <v>26105</v>
      </c>
      <c r="E27399" s="157" t="e">
        <f>VLOOKUP(D27399,'SOAT LIQ'!$A$87:$C$3416,3,FALSE)</f>
        <v>#N/A</v>
      </c>
      <c r="F27399" t="s">
        <v>21632</v>
      </c>
    </row>
    <row r="27400" spans="1:6" x14ac:dyDescent="0.25">
      <c r="A27400" t="s">
        <v>14242</v>
      </c>
      <c r="B27400" s="100" t="s">
        <v>5928</v>
      </c>
      <c r="C27400" s="99" t="s">
        <v>5712</v>
      </c>
      <c r="D27400" s="124">
        <v>26109</v>
      </c>
      <c r="E27400" s="157" t="e">
        <f>VLOOKUP(D27400,'SOAT LIQ'!$A$87:$C$3416,3,FALSE)</f>
        <v>#N/A</v>
      </c>
      <c r="F27400" t="s">
        <v>21632</v>
      </c>
    </row>
    <row r="27401" spans="1:6" x14ac:dyDescent="0.25">
      <c r="A27401" t="s">
        <v>14242</v>
      </c>
      <c r="B27401" s="100" t="s">
        <v>5929</v>
      </c>
      <c r="C27401" s="99" t="s">
        <v>5712</v>
      </c>
      <c r="D27401" s="124">
        <v>26110</v>
      </c>
      <c r="E27401" s="157" t="e">
        <f>VLOOKUP(D27401,'SOAT LIQ'!$A$87:$C$3416,3,FALSE)</f>
        <v>#N/A</v>
      </c>
      <c r="F27401" t="s">
        <v>21632</v>
      </c>
    </row>
    <row r="27402" spans="1:6" x14ac:dyDescent="0.25">
      <c r="A27402" t="s">
        <v>14242</v>
      </c>
      <c r="B27402" s="100" t="s">
        <v>5931</v>
      </c>
      <c r="C27402" s="99" t="s">
        <v>5712</v>
      </c>
      <c r="D27402" s="124">
        <v>26104</v>
      </c>
      <c r="E27402" s="157" t="e">
        <f>VLOOKUP(D27402,'SOAT LIQ'!$A$87:$C$3416,3,FALSE)</f>
        <v>#N/A</v>
      </c>
      <c r="F27402" t="s">
        <v>21632</v>
      </c>
    </row>
    <row r="27403" spans="1:6" x14ac:dyDescent="0.25">
      <c r="A27403" t="s">
        <v>14242</v>
      </c>
      <c r="B27403" s="100" t="s">
        <v>5932</v>
      </c>
      <c r="C27403" s="99" t="s">
        <v>5712</v>
      </c>
      <c r="D27403" s="124">
        <v>26104</v>
      </c>
      <c r="E27403" s="157" t="e">
        <f>VLOOKUP(D27403,'SOAT LIQ'!$A$87:$C$3416,3,FALSE)</f>
        <v>#N/A</v>
      </c>
      <c r="F27403" t="s">
        <v>21632</v>
      </c>
    </row>
    <row r="27404" spans="1:6" x14ac:dyDescent="0.25">
      <c r="A27404" t="s">
        <v>14242</v>
      </c>
      <c r="B27404" s="100" t="s">
        <v>5933</v>
      </c>
      <c r="C27404" s="99" t="s">
        <v>5712</v>
      </c>
      <c r="D27404" s="124">
        <v>26104</v>
      </c>
      <c r="E27404" s="157" t="e">
        <f>VLOOKUP(D27404,'SOAT LIQ'!$A$87:$C$3416,3,FALSE)</f>
        <v>#N/A</v>
      </c>
      <c r="F27404" t="s">
        <v>21632</v>
      </c>
    </row>
    <row r="27405" spans="1:6" x14ac:dyDescent="0.25">
      <c r="A27405" t="s">
        <v>14242</v>
      </c>
      <c r="B27405" s="100" t="s">
        <v>5934</v>
      </c>
      <c r="C27405" s="99" t="s">
        <v>5712</v>
      </c>
      <c r="D27405" s="124">
        <v>26104</v>
      </c>
      <c r="E27405" s="157" t="e">
        <f>VLOOKUP(D27405,'SOAT LIQ'!$A$87:$C$3416,3,FALSE)</f>
        <v>#N/A</v>
      </c>
      <c r="F27405" t="s">
        <v>21632</v>
      </c>
    </row>
    <row r="27406" spans="1:6" x14ac:dyDescent="0.25">
      <c r="A27406" t="s">
        <v>14242</v>
      </c>
      <c r="B27406" s="100" t="s">
        <v>4723</v>
      </c>
      <c r="C27406" s="99" t="s">
        <v>5935</v>
      </c>
      <c r="D27406" s="124">
        <v>1503</v>
      </c>
      <c r="E27406" s="157">
        <f>VLOOKUP(D27406,'SOAT LIQ'!$A$87:$C$3416,3,FALSE)</f>
        <v>12</v>
      </c>
      <c r="F27406" t="s">
        <v>21632</v>
      </c>
    </row>
    <row r="27407" spans="1:6" x14ac:dyDescent="0.25">
      <c r="A27407" t="s">
        <v>14242</v>
      </c>
      <c r="B27407" s="100" t="s">
        <v>4853</v>
      </c>
      <c r="C27407" s="99" t="s">
        <v>5938</v>
      </c>
      <c r="D27407" s="124">
        <v>1502</v>
      </c>
      <c r="E27407" s="157">
        <f>VLOOKUP(D27407,'SOAT LIQ'!$A$87:$C$3416,3,FALSE)</f>
        <v>20</v>
      </c>
      <c r="F27407" t="s">
        <v>21632</v>
      </c>
    </row>
    <row r="27408" spans="1:6" x14ac:dyDescent="0.25">
      <c r="A27408" t="s">
        <v>14242</v>
      </c>
      <c r="B27408" s="100" t="s">
        <v>4180</v>
      </c>
      <c r="C27408" s="99" t="s">
        <v>5938</v>
      </c>
      <c r="D27408" s="124">
        <v>1501</v>
      </c>
      <c r="E27408" s="157">
        <f>VLOOKUP(D27408,'SOAT LIQ'!$A$87:$C$3416,3,FALSE)</f>
        <v>12</v>
      </c>
      <c r="F27408" t="s">
        <v>21632</v>
      </c>
    </row>
    <row r="27409" spans="1:6" x14ac:dyDescent="0.25">
      <c r="A27409" t="s">
        <v>14242</v>
      </c>
      <c r="B27409" s="100" t="s">
        <v>4850</v>
      </c>
      <c r="C27409" s="99" t="s">
        <v>5753</v>
      </c>
      <c r="D27409" s="124">
        <v>1501</v>
      </c>
      <c r="E27409" s="157">
        <f>VLOOKUP(D27409,'SOAT LIQ'!$A$87:$C$3416,3,FALSE)</f>
        <v>12</v>
      </c>
      <c r="F27409" t="s">
        <v>21632</v>
      </c>
    </row>
    <row r="27410" spans="1:6" x14ac:dyDescent="0.25">
      <c r="A27410" t="s">
        <v>14242</v>
      </c>
      <c r="B27410" s="100" t="s">
        <v>4851</v>
      </c>
      <c r="C27410" s="99" t="s">
        <v>5939</v>
      </c>
      <c r="D27410" s="124">
        <v>1501</v>
      </c>
      <c r="E27410" s="157">
        <f>VLOOKUP(D27410,'SOAT LIQ'!$A$87:$C$3416,3,FALSE)</f>
        <v>12</v>
      </c>
      <c r="F27410" t="s">
        <v>21632</v>
      </c>
    </row>
    <row r="27411" spans="1:6" x14ac:dyDescent="0.25">
      <c r="A27411" t="s">
        <v>14242</v>
      </c>
      <c r="B27411" s="100" t="s">
        <v>4852</v>
      </c>
      <c r="C27411" s="99" t="s">
        <v>5940</v>
      </c>
      <c r="D27411" s="124">
        <v>1501</v>
      </c>
      <c r="E27411" s="157">
        <f>VLOOKUP(D27411,'SOAT LIQ'!$A$87:$C$3416,3,FALSE)</f>
        <v>12</v>
      </c>
      <c r="F27411" t="s">
        <v>21632</v>
      </c>
    </row>
    <row r="27412" spans="1:6" x14ac:dyDescent="0.25">
      <c r="A27412" t="s">
        <v>14242</v>
      </c>
      <c r="B27412" s="100" t="s">
        <v>5941</v>
      </c>
      <c r="C27412" s="99" t="s">
        <v>5940</v>
      </c>
      <c r="D27412" s="124">
        <v>1501</v>
      </c>
      <c r="E27412" s="157">
        <f>VLOOKUP(D27412,'SOAT LIQ'!$A$87:$C$3416,3,FALSE)</f>
        <v>12</v>
      </c>
      <c r="F27412" t="s">
        <v>21632</v>
      </c>
    </row>
    <row r="27413" spans="1:6" x14ac:dyDescent="0.25">
      <c r="A27413" t="s">
        <v>14242</v>
      </c>
      <c r="B27413" s="100" t="s">
        <v>5942</v>
      </c>
      <c r="C27413" s="99" t="s">
        <v>5940</v>
      </c>
      <c r="D27413" s="124">
        <v>1501</v>
      </c>
      <c r="E27413" s="157">
        <f>VLOOKUP(D27413,'SOAT LIQ'!$A$87:$C$3416,3,FALSE)</f>
        <v>12</v>
      </c>
      <c r="F27413" t="s">
        <v>21632</v>
      </c>
    </row>
    <row r="27414" spans="1:6" x14ac:dyDescent="0.25">
      <c r="A27414" t="s">
        <v>14242</v>
      </c>
      <c r="B27414" s="100" t="s">
        <v>5943</v>
      </c>
      <c r="C27414" s="99" t="s">
        <v>5940</v>
      </c>
      <c r="D27414" s="124">
        <v>1501</v>
      </c>
      <c r="E27414" s="157">
        <f>VLOOKUP(D27414,'SOAT LIQ'!$A$87:$C$3416,3,FALSE)</f>
        <v>12</v>
      </c>
      <c r="F27414" t="s">
        <v>21632</v>
      </c>
    </row>
    <row r="27415" spans="1:6" x14ac:dyDescent="0.25">
      <c r="A27415" t="s">
        <v>14242</v>
      </c>
      <c r="B27415" s="100" t="s">
        <v>5945</v>
      </c>
      <c r="C27415" s="99" t="s">
        <v>5944</v>
      </c>
      <c r="D27415" s="124">
        <v>1501</v>
      </c>
      <c r="E27415" s="157">
        <f>VLOOKUP(D27415,'SOAT LIQ'!$A$87:$C$3416,3,FALSE)</f>
        <v>12</v>
      </c>
      <c r="F27415" t="s">
        <v>21632</v>
      </c>
    </row>
    <row r="27416" spans="1:6" x14ac:dyDescent="0.25">
      <c r="A27416" t="s">
        <v>14242</v>
      </c>
      <c r="B27416" s="100" t="s">
        <v>4854</v>
      </c>
      <c r="C27416" s="99" t="s">
        <v>5946</v>
      </c>
      <c r="D27416" s="124">
        <v>1614</v>
      </c>
      <c r="E27416" s="157">
        <f>VLOOKUP(D27416,'SOAT LIQ'!$A$87:$C$3416,3,FALSE)</f>
        <v>12</v>
      </c>
      <c r="F27416" t="s">
        <v>21632</v>
      </c>
    </row>
    <row r="27417" spans="1:6" x14ac:dyDescent="0.25">
      <c r="A27417" t="s">
        <v>14242</v>
      </c>
      <c r="B27417" s="100" t="s">
        <v>4887</v>
      </c>
      <c r="C27417" s="99" t="s">
        <v>5947</v>
      </c>
      <c r="D27417" s="124">
        <v>1501</v>
      </c>
      <c r="E27417" s="157">
        <f>VLOOKUP(D27417,'SOAT LIQ'!$A$87:$C$3416,3,FALSE)</f>
        <v>12</v>
      </c>
      <c r="F27417" t="s">
        <v>21632</v>
      </c>
    </row>
    <row r="27418" spans="1:6" x14ac:dyDescent="0.25">
      <c r="A27418" t="s">
        <v>14242</v>
      </c>
      <c r="B27418" s="100" t="s">
        <v>5948</v>
      </c>
      <c r="C27418" s="99" t="s">
        <v>5947</v>
      </c>
      <c r="D27418" s="124">
        <v>1501</v>
      </c>
      <c r="E27418" s="157">
        <f>VLOOKUP(D27418,'SOAT LIQ'!$A$87:$C$3416,3,FALSE)</f>
        <v>12</v>
      </c>
      <c r="F27418" t="s">
        <v>21632</v>
      </c>
    </row>
    <row r="27419" spans="1:6" x14ac:dyDescent="0.25">
      <c r="A27419" t="s">
        <v>14242</v>
      </c>
      <c r="B27419" s="100" t="s">
        <v>5949</v>
      </c>
      <c r="C27419" s="99" t="s">
        <v>5947</v>
      </c>
      <c r="D27419" s="124">
        <v>1501</v>
      </c>
      <c r="E27419" s="157">
        <f>VLOOKUP(D27419,'SOAT LIQ'!$A$87:$C$3416,3,FALSE)</f>
        <v>12</v>
      </c>
      <c r="F27419" t="s">
        <v>21632</v>
      </c>
    </row>
    <row r="27420" spans="1:6" x14ac:dyDescent="0.25">
      <c r="A27420" t="s">
        <v>14242</v>
      </c>
      <c r="B27420" s="100" t="s">
        <v>5951</v>
      </c>
      <c r="C27420" s="99" t="s">
        <v>5950</v>
      </c>
      <c r="D27420" s="124">
        <v>26106</v>
      </c>
      <c r="E27420" s="157" t="e">
        <f>VLOOKUP(D27420,'SOAT LIQ'!$A$87:$C$3416,3,FALSE)</f>
        <v>#N/A</v>
      </c>
      <c r="F27420" t="s">
        <v>21632</v>
      </c>
    </row>
    <row r="27421" spans="1:6" x14ac:dyDescent="0.25">
      <c r="A27421" t="s">
        <v>14242</v>
      </c>
      <c r="B27421" s="100" t="s">
        <v>5953</v>
      </c>
      <c r="C27421" s="99" t="s">
        <v>5952</v>
      </c>
      <c r="D27421" s="124">
        <v>26110</v>
      </c>
      <c r="E27421" s="157" t="e">
        <f>VLOOKUP(D27421,'SOAT LIQ'!$A$87:$C$3416,3,FALSE)</f>
        <v>#N/A</v>
      </c>
      <c r="F27421" t="s">
        <v>21632</v>
      </c>
    </row>
    <row r="27422" spans="1:6" x14ac:dyDescent="0.25">
      <c r="A27422" t="s">
        <v>14242</v>
      </c>
      <c r="B27422" s="100" t="s">
        <v>5955</v>
      </c>
      <c r="C27422" s="99" t="s">
        <v>5954</v>
      </c>
      <c r="D27422" s="124">
        <v>26114</v>
      </c>
      <c r="E27422" s="157" t="e">
        <f>VLOOKUP(D27422,'SOAT LIQ'!$A$87:$C$3416,3,FALSE)</f>
        <v>#N/A</v>
      </c>
      <c r="F27422" t="s">
        <v>21632</v>
      </c>
    </row>
    <row r="27423" spans="1:6" x14ac:dyDescent="0.25">
      <c r="A27423" t="s">
        <v>14242</v>
      </c>
      <c r="B27423" s="100" t="s">
        <v>5957</v>
      </c>
      <c r="C27423" s="99" t="s">
        <v>5956</v>
      </c>
      <c r="D27423" s="124">
        <v>26107</v>
      </c>
      <c r="E27423" s="157" t="e">
        <f>VLOOKUP(D27423,'SOAT LIQ'!$A$87:$C$3416,3,FALSE)</f>
        <v>#N/A</v>
      </c>
      <c r="F27423" t="s">
        <v>21632</v>
      </c>
    </row>
    <row r="27424" spans="1:6" x14ac:dyDescent="0.25">
      <c r="A27424" t="s">
        <v>14242</v>
      </c>
      <c r="B27424" s="100" t="s">
        <v>5959</v>
      </c>
      <c r="C27424" s="99" t="s">
        <v>5958</v>
      </c>
      <c r="D27424" s="124">
        <v>26111</v>
      </c>
      <c r="E27424" s="157" t="e">
        <f>VLOOKUP(D27424,'SOAT LIQ'!$A$87:$C$3416,3,FALSE)</f>
        <v>#N/A</v>
      </c>
      <c r="F27424" t="s">
        <v>21632</v>
      </c>
    </row>
    <row r="27425" spans="1:6" x14ac:dyDescent="0.25">
      <c r="A27425" t="s">
        <v>14242</v>
      </c>
      <c r="B27425" s="100" t="s">
        <v>5961</v>
      </c>
      <c r="C27425" s="99" t="s">
        <v>5960</v>
      </c>
      <c r="D27425" s="124">
        <v>26112</v>
      </c>
      <c r="E27425" s="157" t="e">
        <f>VLOOKUP(D27425,'SOAT LIQ'!$A$87:$C$3416,3,FALSE)</f>
        <v>#N/A</v>
      </c>
      <c r="F27425" t="s">
        <v>21632</v>
      </c>
    </row>
    <row r="27426" spans="1:6" x14ac:dyDescent="0.25">
      <c r="A27426" t="s">
        <v>14242</v>
      </c>
      <c r="B27426" s="100" t="s">
        <v>5962</v>
      </c>
      <c r="C27426" s="99" t="s">
        <v>4917</v>
      </c>
      <c r="D27426" s="124">
        <v>26113</v>
      </c>
      <c r="E27426" s="157" t="e">
        <f>VLOOKUP(D27426,'SOAT LIQ'!$A$87:$C$3416,3,FALSE)</f>
        <v>#N/A</v>
      </c>
      <c r="F27426" t="s">
        <v>21632</v>
      </c>
    </row>
    <row r="27427" spans="1:6" x14ac:dyDescent="0.25">
      <c r="A27427" t="s">
        <v>14242</v>
      </c>
      <c r="B27427" s="100" t="s">
        <v>5964</v>
      </c>
      <c r="C27427" s="99" t="s">
        <v>5963</v>
      </c>
      <c r="D27427" s="124">
        <v>26114</v>
      </c>
      <c r="E27427" s="157" t="e">
        <f>VLOOKUP(D27427,'SOAT LIQ'!$A$87:$C$3416,3,FALSE)</f>
        <v>#N/A</v>
      </c>
      <c r="F27427" t="s">
        <v>21632</v>
      </c>
    </row>
    <row r="27428" spans="1:6" x14ac:dyDescent="0.25">
      <c r="A27428" t="s">
        <v>14242</v>
      </c>
      <c r="B27428" s="100" t="s">
        <v>5967</v>
      </c>
      <c r="C27428" s="99" t="s">
        <v>5966</v>
      </c>
      <c r="D27428" s="124">
        <v>26114</v>
      </c>
      <c r="E27428" s="157" t="e">
        <f>VLOOKUP(D27428,'SOAT LIQ'!$A$87:$C$3416,3,FALSE)</f>
        <v>#N/A</v>
      </c>
      <c r="F27428" t="s">
        <v>21632</v>
      </c>
    </row>
    <row r="27429" spans="1:6" x14ac:dyDescent="0.25">
      <c r="A27429" t="s">
        <v>14242</v>
      </c>
      <c r="B27429" s="100" t="s">
        <v>5971</v>
      </c>
      <c r="C27429" s="99" t="s">
        <v>5970</v>
      </c>
      <c r="D27429" s="124">
        <v>26108</v>
      </c>
      <c r="E27429" s="157" t="e">
        <f>VLOOKUP(D27429,'SOAT LIQ'!$A$87:$C$3416,3,FALSE)</f>
        <v>#N/A</v>
      </c>
      <c r="F27429" t="s">
        <v>21632</v>
      </c>
    </row>
    <row r="27430" spans="1:6" x14ac:dyDescent="0.25">
      <c r="A27430" t="s">
        <v>14242</v>
      </c>
      <c r="B27430" s="100" t="s">
        <v>5973</v>
      </c>
      <c r="C27430" s="99" t="s">
        <v>5972</v>
      </c>
      <c r="D27430" s="124">
        <v>26105</v>
      </c>
      <c r="E27430" s="157" t="e">
        <f>VLOOKUP(D27430,'SOAT LIQ'!$A$87:$C$3416,3,FALSE)</f>
        <v>#N/A</v>
      </c>
      <c r="F27430" t="s">
        <v>21632</v>
      </c>
    </row>
    <row r="27431" spans="1:6" x14ac:dyDescent="0.25">
      <c r="A27431" t="s">
        <v>14242</v>
      </c>
      <c r="B27431" s="100" t="s">
        <v>5975</v>
      </c>
      <c r="C27431" s="99" t="s">
        <v>5974</v>
      </c>
      <c r="D27431" s="124">
        <v>26105</v>
      </c>
      <c r="E27431" s="157" t="e">
        <f>VLOOKUP(D27431,'SOAT LIQ'!$A$87:$C$3416,3,FALSE)</f>
        <v>#N/A</v>
      </c>
      <c r="F27431" t="s">
        <v>21632</v>
      </c>
    </row>
    <row r="27432" spans="1:6" x14ac:dyDescent="0.25">
      <c r="A27432" t="s">
        <v>14242</v>
      </c>
      <c r="B27432" s="100" t="s">
        <v>5977</v>
      </c>
      <c r="C27432" s="99" t="s">
        <v>5976</v>
      </c>
      <c r="D27432" s="124">
        <v>26109</v>
      </c>
      <c r="E27432" s="157" t="e">
        <f>VLOOKUP(D27432,'SOAT LIQ'!$A$87:$C$3416,3,FALSE)</f>
        <v>#N/A</v>
      </c>
      <c r="F27432" t="s">
        <v>21632</v>
      </c>
    </row>
    <row r="27433" spans="1:6" x14ac:dyDescent="0.25">
      <c r="A27433" t="s">
        <v>14242</v>
      </c>
      <c r="B27433" s="100" t="s">
        <v>5979</v>
      </c>
      <c r="C27433" s="99" t="s">
        <v>5978</v>
      </c>
      <c r="D27433" s="124">
        <v>1503</v>
      </c>
      <c r="E27433" s="157">
        <f>VLOOKUP(D27433,'SOAT LIQ'!$A$87:$C$3416,3,FALSE)</f>
        <v>12</v>
      </c>
      <c r="F27433" t="s">
        <v>21632</v>
      </c>
    </row>
    <row r="27434" spans="1:6" x14ac:dyDescent="0.25">
      <c r="A27434" t="s">
        <v>14242</v>
      </c>
      <c r="B27434" s="100" t="s">
        <v>5981</v>
      </c>
      <c r="C27434" s="99" t="s">
        <v>5980</v>
      </c>
      <c r="D27434" s="124">
        <v>26114</v>
      </c>
      <c r="E27434" s="157" t="e">
        <f>VLOOKUP(D27434,'SOAT LIQ'!$A$87:$C$3416,3,FALSE)</f>
        <v>#N/A</v>
      </c>
      <c r="F27434" t="s">
        <v>21632</v>
      </c>
    </row>
    <row r="27435" spans="1:6" x14ac:dyDescent="0.25">
      <c r="A27435" t="s">
        <v>14242</v>
      </c>
      <c r="B27435" s="100" t="s">
        <v>5982</v>
      </c>
      <c r="C27435" s="99" t="s">
        <v>5980</v>
      </c>
      <c r="D27435" s="124">
        <v>26108</v>
      </c>
      <c r="E27435" s="157" t="e">
        <f>VLOOKUP(D27435,'SOAT LIQ'!$A$87:$C$3416,3,FALSE)</f>
        <v>#N/A</v>
      </c>
      <c r="F27435" t="s">
        <v>21632</v>
      </c>
    </row>
    <row r="27436" spans="1:6" x14ac:dyDescent="0.25">
      <c r="A27436" t="s">
        <v>14242</v>
      </c>
      <c r="B27436" s="100" t="s">
        <v>5984</v>
      </c>
      <c r="C27436" s="99" t="s">
        <v>5983</v>
      </c>
      <c r="D27436" s="124">
        <v>26106</v>
      </c>
      <c r="E27436" s="157" t="e">
        <f>VLOOKUP(D27436,'SOAT LIQ'!$A$87:$C$3416,3,FALSE)</f>
        <v>#N/A</v>
      </c>
      <c r="F27436" t="s">
        <v>21632</v>
      </c>
    </row>
    <row r="27437" spans="1:6" x14ac:dyDescent="0.25">
      <c r="A27437" t="s">
        <v>14242</v>
      </c>
      <c r="B27437" s="100" t="s">
        <v>5986</v>
      </c>
      <c r="C27437" s="99" t="s">
        <v>5985</v>
      </c>
      <c r="D27437" s="124">
        <v>29111</v>
      </c>
      <c r="E27437" s="157" t="e">
        <f>VLOOKUP(D27437,'SOAT LIQ'!$A$87:$C$3416,3,FALSE)</f>
        <v>#N/A</v>
      </c>
      <c r="F27437" t="s">
        <v>21632</v>
      </c>
    </row>
    <row r="27438" spans="1:6" x14ac:dyDescent="0.25">
      <c r="A27438" t="s">
        <v>14242</v>
      </c>
      <c r="B27438" s="100" t="s">
        <v>5988</v>
      </c>
      <c r="C27438" s="99" t="s">
        <v>5987</v>
      </c>
      <c r="D27438" s="124">
        <v>29111</v>
      </c>
      <c r="E27438" s="157" t="e">
        <f>VLOOKUP(D27438,'SOAT LIQ'!$A$87:$C$3416,3,FALSE)</f>
        <v>#N/A</v>
      </c>
      <c r="F27438" t="s">
        <v>21632</v>
      </c>
    </row>
    <row r="27439" spans="1:6" x14ac:dyDescent="0.25">
      <c r="A27439" t="s">
        <v>14242</v>
      </c>
      <c r="B27439" s="100" t="s">
        <v>5990</v>
      </c>
      <c r="C27439" s="99" t="s">
        <v>5989</v>
      </c>
      <c r="D27439" s="124">
        <v>29111</v>
      </c>
      <c r="E27439" s="157" t="e">
        <f>VLOOKUP(D27439,'SOAT LIQ'!$A$87:$C$3416,3,FALSE)</f>
        <v>#N/A</v>
      </c>
      <c r="F27439" t="s">
        <v>21632</v>
      </c>
    </row>
    <row r="27440" spans="1:6" x14ac:dyDescent="0.25">
      <c r="A27440" t="s">
        <v>14242</v>
      </c>
      <c r="B27440" s="100" t="s">
        <v>5992</v>
      </c>
      <c r="C27440" s="99" t="s">
        <v>5991</v>
      </c>
      <c r="D27440" s="124">
        <v>29111</v>
      </c>
      <c r="E27440" s="157" t="e">
        <f>VLOOKUP(D27440,'SOAT LIQ'!$A$87:$C$3416,3,FALSE)</f>
        <v>#N/A</v>
      </c>
      <c r="F27440" t="s">
        <v>21632</v>
      </c>
    </row>
    <row r="27441" spans="1:6" x14ac:dyDescent="0.25">
      <c r="A27441" t="s">
        <v>14242</v>
      </c>
      <c r="B27441" s="100" t="s">
        <v>5994</v>
      </c>
      <c r="C27441" s="99" t="s">
        <v>5993</v>
      </c>
      <c r="D27441" s="124">
        <v>29111</v>
      </c>
      <c r="E27441" s="157" t="e">
        <f>VLOOKUP(D27441,'SOAT LIQ'!$A$87:$C$3416,3,FALSE)</f>
        <v>#N/A</v>
      </c>
      <c r="F27441" t="s">
        <v>21632</v>
      </c>
    </row>
    <row r="27442" spans="1:6" x14ac:dyDescent="0.25">
      <c r="A27442" t="s">
        <v>14242</v>
      </c>
      <c r="B27442" s="100" t="s">
        <v>5996</v>
      </c>
      <c r="C27442" s="99" t="s">
        <v>5995</v>
      </c>
      <c r="D27442" s="124">
        <v>29111</v>
      </c>
      <c r="E27442" s="157" t="e">
        <f>VLOOKUP(D27442,'SOAT LIQ'!$A$87:$C$3416,3,FALSE)</f>
        <v>#N/A</v>
      </c>
      <c r="F27442" t="s">
        <v>21632</v>
      </c>
    </row>
    <row r="27443" spans="1:6" x14ac:dyDescent="0.25">
      <c r="A27443" t="s">
        <v>14242</v>
      </c>
      <c r="B27443" s="100" t="s">
        <v>5998</v>
      </c>
      <c r="C27443" s="99" t="s">
        <v>5997</v>
      </c>
      <c r="D27443" s="124">
        <v>29111</v>
      </c>
      <c r="E27443" s="157" t="e">
        <f>VLOOKUP(D27443,'SOAT LIQ'!$A$87:$C$3416,3,FALSE)</f>
        <v>#N/A</v>
      </c>
      <c r="F27443" t="s">
        <v>21632</v>
      </c>
    </row>
    <row r="27444" spans="1:6" x14ac:dyDescent="0.25">
      <c r="A27444" t="s">
        <v>14242</v>
      </c>
      <c r="B27444" s="100" t="s">
        <v>5999</v>
      </c>
      <c r="C27444" s="99" t="s">
        <v>5997</v>
      </c>
      <c r="D27444" s="124">
        <v>29111</v>
      </c>
      <c r="E27444" s="157" t="e">
        <f>VLOOKUP(D27444,'SOAT LIQ'!$A$87:$C$3416,3,FALSE)</f>
        <v>#N/A</v>
      </c>
      <c r="F27444" t="s">
        <v>21632</v>
      </c>
    </row>
    <row r="27445" spans="1:6" x14ac:dyDescent="0.25">
      <c r="A27445" t="s">
        <v>14242</v>
      </c>
      <c r="B27445" s="100" t="s">
        <v>6000</v>
      </c>
      <c r="C27445" s="99" t="s">
        <v>5753</v>
      </c>
      <c r="D27445" s="124">
        <v>1408</v>
      </c>
      <c r="E27445" s="157">
        <f>VLOOKUP(D27445,'SOAT LIQ'!$A$87:$C$3416,3,FALSE)</f>
        <v>20</v>
      </c>
      <c r="F27445" t="s">
        <v>21632</v>
      </c>
    </row>
    <row r="27446" spans="1:6" x14ac:dyDescent="0.25">
      <c r="A27446" t="s">
        <v>14242</v>
      </c>
      <c r="B27446" s="100" t="s">
        <v>4181</v>
      </c>
      <c r="C27446" s="99" t="s">
        <v>5753</v>
      </c>
      <c r="D27446" s="124">
        <v>1408</v>
      </c>
      <c r="E27446" s="157">
        <f>VLOOKUP(D27446,'SOAT LIQ'!$A$87:$C$3416,3,FALSE)</f>
        <v>20</v>
      </c>
      <c r="F27446" t="s">
        <v>21632</v>
      </c>
    </row>
    <row r="27447" spans="1:6" x14ac:dyDescent="0.25">
      <c r="A27447" t="s">
        <v>14242</v>
      </c>
      <c r="B27447" s="100" t="s">
        <v>6001</v>
      </c>
      <c r="C27447" s="99" t="s">
        <v>5753</v>
      </c>
      <c r="D27447" s="124">
        <v>1408</v>
      </c>
      <c r="E27447" s="157">
        <f>VLOOKUP(D27447,'SOAT LIQ'!$A$87:$C$3416,3,FALSE)</f>
        <v>20</v>
      </c>
      <c r="F27447" t="s">
        <v>21632</v>
      </c>
    </row>
    <row r="27448" spans="1:6" x14ac:dyDescent="0.25">
      <c r="A27448" t="s">
        <v>14242</v>
      </c>
      <c r="B27448" s="100" t="s">
        <v>6002</v>
      </c>
      <c r="C27448" s="99" t="s">
        <v>5753</v>
      </c>
      <c r="D27448" s="124">
        <v>1408</v>
      </c>
      <c r="E27448" s="157">
        <f>VLOOKUP(D27448,'SOAT LIQ'!$A$87:$C$3416,3,FALSE)</f>
        <v>20</v>
      </c>
      <c r="F27448" t="s">
        <v>21632</v>
      </c>
    </row>
    <row r="27449" spans="1:6" x14ac:dyDescent="0.25">
      <c r="A27449" t="s">
        <v>14242</v>
      </c>
      <c r="B27449" s="100" t="s">
        <v>4767</v>
      </c>
      <c r="C27449" s="99" t="s">
        <v>6003</v>
      </c>
      <c r="D27449" s="124">
        <v>1611</v>
      </c>
      <c r="E27449" s="157">
        <f>VLOOKUP(D27449,'SOAT LIQ'!$A$87:$C$3416,3,FALSE)</f>
        <v>21</v>
      </c>
      <c r="F27449" t="s">
        <v>21632</v>
      </c>
    </row>
    <row r="27450" spans="1:6" x14ac:dyDescent="0.25">
      <c r="A27450" t="s">
        <v>14242</v>
      </c>
      <c r="B27450" s="100" t="s">
        <v>6005</v>
      </c>
      <c r="C27450" s="99" t="s">
        <v>6004</v>
      </c>
      <c r="D27450" s="124">
        <v>1612</v>
      </c>
      <c r="E27450" s="157">
        <f>VLOOKUP(D27450,'SOAT LIQ'!$A$87:$C$3416,3,FALSE)</f>
        <v>22</v>
      </c>
      <c r="F27450" t="s">
        <v>21632</v>
      </c>
    </row>
    <row r="27451" spans="1:6" x14ac:dyDescent="0.25">
      <c r="A27451" t="s">
        <v>14242</v>
      </c>
      <c r="B27451" s="100" t="s">
        <v>4677</v>
      </c>
      <c r="C27451" s="99" t="s">
        <v>6006</v>
      </c>
      <c r="D27451" s="124">
        <v>1612</v>
      </c>
      <c r="E27451" s="157">
        <f>VLOOKUP(D27451,'SOAT LIQ'!$A$87:$C$3416,3,FALSE)</f>
        <v>22</v>
      </c>
      <c r="F27451" t="s">
        <v>21632</v>
      </c>
    </row>
    <row r="27452" spans="1:6" x14ac:dyDescent="0.25">
      <c r="A27452" t="s">
        <v>14242</v>
      </c>
      <c r="B27452" s="100" t="s">
        <v>4182</v>
      </c>
      <c r="C27452" s="99" t="s">
        <v>6003</v>
      </c>
      <c r="D27452" s="124">
        <v>1613</v>
      </c>
      <c r="E27452" s="157">
        <f>VLOOKUP(D27452,'SOAT LIQ'!$A$87:$C$3416,3,FALSE)</f>
        <v>12</v>
      </c>
      <c r="F27452" t="s">
        <v>21632</v>
      </c>
    </row>
    <row r="27453" spans="1:6" x14ac:dyDescent="0.25">
      <c r="A27453" t="s">
        <v>14242</v>
      </c>
      <c r="B27453" s="100" t="s">
        <v>6008</v>
      </c>
      <c r="C27453" s="99" t="s">
        <v>6007</v>
      </c>
      <c r="D27453" s="124">
        <v>1611</v>
      </c>
      <c r="E27453" s="157">
        <f>VLOOKUP(D27453,'SOAT LIQ'!$A$87:$C$3416,3,FALSE)</f>
        <v>21</v>
      </c>
      <c r="F27453" t="s">
        <v>21632</v>
      </c>
    </row>
    <row r="27454" spans="1:6" x14ac:dyDescent="0.25">
      <c r="A27454" t="s">
        <v>14242</v>
      </c>
      <c r="B27454" s="100" t="s">
        <v>6010</v>
      </c>
      <c r="C27454" s="99" t="s">
        <v>6009</v>
      </c>
      <c r="D27454" s="124">
        <v>1612</v>
      </c>
      <c r="E27454" s="157">
        <f>VLOOKUP(D27454,'SOAT LIQ'!$A$87:$C$3416,3,FALSE)</f>
        <v>22</v>
      </c>
      <c r="F27454" t="s">
        <v>21632</v>
      </c>
    </row>
    <row r="27455" spans="1:6" x14ac:dyDescent="0.25">
      <c r="A27455" t="s">
        <v>14242</v>
      </c>
      <c r="B27455" s="100" t="s">
        <v>6012</v>
      </c>
      <c r="C27455" s="99" t="s">
        <v>6011</v>
      </c>
      <c r="D27455" s="124">
        <v>1613</v>
      </c>
      <c r="E27455" s="157">
        <f>VLOOKUP(D27455,'SOAT LIQ'!$A$87:$C$3416,3,FALSE)</f>
        <v>12</v>
      </c>
      <c r="F27455" t="s">
        <v>21632</v>
      </c>
    </row>
    <row r="27456" spans="1:6" x14ac:dyDescent="0.25">
      <c r="A27456" t="s">
        <v>14242</v>
      </c>
      <c r="B27456" s="100" t="s">
        <v>4183</v>
      </c>
      <c r="C27456" s="99" t="s">
        <v>6011</v>
      </c>
      <c r="D27456" s="124">
        <v>1613</v>
      </c>
      <c r="E27456" s="157">
        <f>VLOOKUP(D27456,'SOAT LIQ'!$A$87:$C$3416,3,FALSE)</f>
        <v>12</v>
      </c>
      <c r="F27456" t="s">
        <v>21632</v>
      </c>
    </row>
    <row r="27457" spans="1:6" x14ac:dyDescent="0.25">
      <c r="A27457" t="s">
        <v>14242</v>
      </c>
      <c r="B27457" s="100" t="s">
        <v>4184</v>
      </c>
      <c r="C27457" s="99" t="s">
        <v>6013</v>
      </c>
      <c r="D27457" s="124">
        <v>1601</v>
      </c>
      <c r="E27457" s="157">
        <f>VLOOKUP(D27457,'SOAT LIQ'!$A$87:$C$3416,3,FALSE)</f>
        <v>20</v>
      </c>
      <c r="F27457" t="s">
        <v>21632</v>
      </c>
    </row>
    <row r="27458" spans="1:6" x14ac:dyDescent="0.25">
      <c r="A27458" t="s">
        <v>14242</v>
      </c>
      <c r="B27458" s="100" t="s">
        <v>6014</v>
      </c>
      <c r="C27458" s="99" t="s">
        <v>6015</v>
      </c>
      <c r="D27458" s="124">
        <v>1601</v>
      </c>
      <c r="E27458" s="157">
        <f>VLOOKUP(D27458,'SOAT LIQ'!$A$87:$C$3416,3,FALSE)</f>
        <v>20</v>
      </c>
      <c r="F27458" t="s">
        <v>21632</v>
      </c>
    </row>
    <row r="27459" spans="1:6" x14ac:dyDescent="0.25">
      <c r="A27459" t="s">
        <v>14242</v>
      </c>
      <c r="B27459" s="100" t="s">
        <v>6017</v>
      </c>
      <c r="C27459" s="99" t="s">
        <v>6016</v>
      </c>
      <c r="D27459" s="124">
        <v>1610</v>
      </c>
      <c r="E27459" s="157">
        <f>VLOOKUP(D27459,'SOAT LIQ'!$A$87:$C$3416,3,FALSE)</f>
        <v>13</v>
      </c>
      <c r="F27459" t="s">
        <v>21632</v>
      </c>
    </row>
    <row r="27460" spans="1:6" x14ac:dyDescent="0.25">
      <c r="A27460" t="s">
        <v>14242</v>
      </c>
      <c r="B27460" s="100" t="s">
        <v>6072</v>
      </c>
      <c r="C27460" s="99" t="s">
        <v>6071</v>
      </c>
      <c r="D27460" s="124">
        <v>17100</v>
      </c>
      <c r="E27460" s="157">
        <f>VLOOKUP(D27460,'SOAT LIQ'!$A$87:$C$3416,3,FALSE)</f>
        <v>10</v>
      </c>
      <c r="F27460" t="s">
        <v>21632</v>
      </c>
    </row>
    <row r="27461" spans="1:6" x14ac:dyDescent="0.25">
      <c r="A27461" t="s">
        <v>14242</v>
      </c>
      <c r="B27461" s="100" t="s">
        <v>6073</v>
      </c>
      <c r="C27461" s="99" t="s">
        <v>6071</v>
      </c>
      <c r="D27461" s="124">
        <v>1152</v>
      </c>
      <c r="E27461" s="157">
        <f>VLOOKUP(D27461,'SOAT LIQ'!$A$87:$C$3416,3,FALSE)</f>
        <v>20</v>
      </c>
      <c r="F27461" t="s">
        <v>21632</v>
      </c>
    </row>
    <row r="27462" spans="1:6" x14ac:dyDescent="0.25">
      <c r="A27462" t="s">
        <v>14242</v>
      </c>
      <c r="B27462" s="100" t="s">
        <v>6074</v>
      </c>
      <c r="C27462" s="99" t="s">
        <v>6071</v>
      </c>
      <c r="D27462" s="124">
        <v>1152</v>
      </c>
      <c r="E27462" s="157">
        <f>VLOOKUP(D27462,'SOAT LIQ'!$A$87:$C$3416,3,FALSE)</f>
        <v>20</v>
      </c>
      <c r="F27462" t="s">
        <v>21632</v>
      </c>
    </row>
    <row r="27463" spans="1:6" x14ac:dyDescent="0.25">
      <c r="A27463" t="s">
        <v>14242</v>
      </c>
      <c r="B27463" s="100" t="s">
        <v>4933</v>
      </c>
      <c r="C27463" s="99" t="s">
        <v>6078</v>
      </c>
      <c r="D27463" s="124">
        <v>17100</v>
      </c>
      <c r="E27463" s="157">
        <f>VLOOKUP(D27463,'SOAT LIQ'!$A$87:$C$3416,3,FALSE)</f>
        <v>10</v>
      </c>
      <c r="F27463" t="s">
        <v>21632</v>
      </c>
    </row>
    <row r="27464" spans="1:6" x14ac:dyDescent="0.25">
      <c r="A27464" t="s">
        <v>14242</v>
      </c>
      <c r="B27464" s="100" t="s">
        <v>4982</v>
      </c>
      <c r="C27464" s="99" t="s">
        <v>6096</v>
      </c>
      <c r="D27464" s="124">
        <v>1124</v>
      </c>
      <c r="E27464" s="157">
        <f>VLOOKUP(D27464,'SOAT LIQ'!$A$87:$C$3416,3,FALSE)</f>
        <v>23</v>
      </c>
      <c r="F27464" t="s">
        <v>21632</v>
      </c>
    </row>
    <row r="27465" spans="1:6" x14ac:dyDescent="0.25">
      <c r="A27465" t="s">
        <v>14242</v>
      </c>
      <c r="B27465" s="100" t="s">
        <v>6098</v>
      </c>
      <c r="C27465" s="99" t="s">
        <v>6097</v>
      </c>
      <c r="D27465" s="124">
        <v>1124</v>
      </c>
      <c r="E27465" s="157">
        <f>VLOOKUP(D27465,'SOAT LIQ'!$A$87:$C$3416,3,FALSE)</f>
        <v>23</v>
      </c>
      <c r="F27465" t="s">
        <v>21632</v>
      </c>
    </row>
    <row r="27466" spans="1:6" x14ac:dyDescent="0.25">
      <c r="A27466" t="s">
        <v>14242</v>
      </c>
      <c r="B27466" s="100" t="s">
        <v>6100</v>
      </c>
      <c r="C27466" s="99" t="s">
        <v>6099</v>
      </c>
      <c r="D27466" s="124">
        <v>1120</v>
      </c>
      <c r="E27466" s="157">
        <f>VLOOKUP(D27466,'SOAT LIQ'!$A$87:$C$3416,3,FALSE)</f>
        <v>22</v>
      </c>
      <c r="F27466" t="s">
        <v>21632</v>
      </c>
    </row>
    <row r="27467" spans="1:6" x14ac:dyDescent="0.25">
      <c r="A27467" t="s">
        <v>14242</v>
      </c>
      <c r="B27467" s="100" t="s">
        <v>6102</v>
      </c>
      <c r="C27467" s="99" t="s">
        <v>6101</v>
      </c>
      <c r="D27467" s="124">
        <v>1121</v>
      </c>
      <c r="E27467" s="157">
        <f>VLOOKUP(D27467,'SOAT LIQ'!$A$87:$C$3416,3,FALSE)</f>
        <v>22</v>
      </c>
      <c r="F27467" t="s">
        <v>21632</v>
      </c>
    </row>
    <row r="27468" spans="1:6" x14ac:dyDescent="0.25">
      <c r="A27468" t="s">
        <v>14242</v>
      </c>
      <c r="B27468" s="100" t="s">
        <v>6104</v>
      </c>
      <c r="C27468" s="99" t="s">
        <v>6103</v>
      </c>
      <c r="D27468" s="124">
        <v>1120</v>
      </c>
      <c r="E27468" s="157">
        <f>VLOOKUP(D27468,'SOAT LIQ'!$A$87:$C$3416,3,FALSE)</f>
        <v>22</v>
      </c>
      <c r="F27468" t="s">
        <v>21632</v>
      </c>
    </row>
    <row r="27469" spans="1:6" x14ac:dyDescent="0.25">
      <c r="A27469" t="s">
        <v>14242</v>
      </c>
      <c r="B27469" s="100" t="s">
        <v>6106</v>
      </c>
      <c r="C27469" s="99" t="s">
        <v>6105</v>
      </c>
      <c r="D27469" s="124">
        <v>1120</v>
      </c>
      <c r="E27469" s="157">
        <f>VLOOKUP(D27469,'SOAT LIQ'!$A$87:$C$3416,3,FALSE)</f>
        <v>22</v>
      </c>
      <c r="F27469" t="s">
        <v>21632</v>
      </c>
    </row>
    <row r="27470" spans="1:6" x14ac:dyDescent="0.25">
      <c r="A27470" t="s">
        <v>14242</v>
      </c>
      <c r="B27470" s="100" t="s">
        <v>6526</v>
      </c>
      <c r="C27470" s="99" t="s">
        <v>6525</v>
      </c>
      <c r="D27470" s="124">
        <v>2401</v>
      </c>
      <c r="E27470" s="157">
        <f>VLOOKUP(D27470,'SOAT LIQ'!$A$87:$C$3416,3,FALSE)</f>
        <v>10</v>
      </c>
      <c r="F27470" t="s">
        <v>21632</v>
      </c>
    </row>
    <row r="27471" spans="1:6" x14ac:dyDescent="0.25">
      <c r="A27471" t="s">
        <v>14242</v>
      </c>
      <c r="B27471" s="100" t="s">
        <v>6530</v>
      </c>
      <c r="C27471" s="99" t="s">
        <v>6529</v>
      </c>
      <c r="D27471" s="124">
        <v>2401</v>
      </c>
      <c r="E27471" s="157">
        <f>VLOOKUP(D27471,'SOAT LIQ'!$A$87:$C$3416,3,FALSE)</f>
        <v>10</v>
      </c>
      <c r="F27471" t="s">
        <v>21632</v>
      </c>
    </row>
    <row r="27472" spans="1:6" x14ac:dyDescent="0.25">
      <c r="A27472" t="s">
        <v>14242</v>
      </c>
      <c r="B27472" s="100" t="s">
        <v>6552</v>
      </c>
      <c r="C27472" s="99" t="s">
        <v>6553</v>
      </c>
      <c r="D27472" s="124">
        <v>16302</v>
      </c>
      <c r="E27472" s="157">
        <f>VLOOKUP(D27472,'SOAT LIQ'!$A$87:$C$3416,3,FALSE)</f>
        <v>8</v>
      </c>
      <c r="F27472" t="s">
        <v>21632</v>
      </c>
    </row>
    <row r="27473" spans="1:6" x14ac:dyDescent="0.25">
      <c r="A27473" t="s">
        <v>14242</v>
      </c>
      <c r="B27473" s="100" t="s">
        <v>6650</v>
      </c>
      <c r="C27473" s="99" t="s">
        <v>6548</v>
      </c>
      <c r="D27473" s="124">
        <v>3233</v>
      </c>
      <c r="E27473" s="157">
        <f>VLOOKUP(D27473,'SOAT LIQ'!$A$87:$C$3416,3,FALSE)</f>
        <v>12</v>
      </c>
      <c r="F27473" t="s">
        <v>21632</v>
      </c>
    </row>
    <row r="27474" spans="1:6" x14ac:dyDescent="0.25">
      <c r="A27474" t="s">
        <v>14242</v>
      </c>
      <c r="B27474" s="100" t="s">
        <v>6654</v>
      </c>
      <c r="C27474" s="99" t="s">
        <v>6548</v>
      </c>
      <c r="D27474" s="124">
        <v>3232</v>
      </c>
      <c r="E27474" s="157">
        <f>VLOOKUP(D27474,'SOAT LIQ'!$A$87:$C$3416,3,FALSE)</f>
        <v>13</v>
      </c>
      <c r="F27474" t="s">
        <v>21632</v>
      </c>
    </row>
    <row r="27475" spans="1:6" x14ac:dyDescent="0.25">
      <c r="A27475" t="s">
        <v>14242</v>
      </c>
      <c r="B27475" s="100" t="s">
        <v>6667</v>
      </c>
      <c r="C27475" s="99" t="s">
        <v>5740</v>
      </c>
      <c r="D27475" s="124">
        <v>3301</v>
      </c>
      <c r="E27475" s="157">
        <f>VLOOKUP(D27475,'SOAT LIQ'!$A$87:$C$3416,3,FALSE)</f>
        <v>22</v>
      </c>
      <c r="F27475" t="s">
        <v>21632</v>
      </c>
    </row>
    <row r="27476" spans="1:6" x14ac:dyDescent="0.25">
      <c r="A27476" t="s">
        <v>14242</v>
      </c>
      <c r="B27476" s="100" t="s">
        <v>6668</v>
      </c>
      <c r="C27476" s="99" t="s">
        <v>5740</v>
      </c>
      <c r="D27476" s="124">
        <v>3302</v>
      </c>
      <c r="E27476" s="157">
        <f>VLOOKUP(D27476,'SOAT LIQ'!$A$87:$C$3416,3,FALSE)</f>
        <v>22</v>
      </c>
      <c r="F27476" t="s">
        <v>21632</v>
      </c>
    </row>
    <row r="27477" spans="1:6" x14ac:dyDescent="0.25">
      <c r="A27477" t="s">
        <v>14242</v>
      </c>
      <c r="B27477" s="100" t="s">
        <v>6669</v>
      </c>
      <c r="C27477" s="99" t="s">
        <v>5740</v>
      </c>
      <c r="D27477" s="124">
        <v>3111</v>
      </c>
      <c r="E27477" s="157">
        <f>VLOOKUP(D27477,'SOAT LIQ'!$A$87:$C$3416,3,FALSE)</f>
        <v>7</v>
      </c>
      <c r="F27477" t="s">
        <v>21632</v>
      </c>
    </row>
    <row r="27478" spans="1:6" x14ac:dyDescent="0.25">
      <c r="A27478" t="s">
        <v>14242</v>
      </c>
      <c r="B27478" s="100" t="s">
        <v>6670</v>
      </c>
      <c r="C27478" s="99" t="s">
        <v>5740</v>
      </c>
      <c r="D27478" s="124">
        <v>3111</v>
      </c>
      <c r="E27478" s="157">
        <f>VLOOKUP(D27478,'SOAT LIQ'!$A$87:$C$3416,3,FALSE)</f>
        <v>7</v>
      </c>
      <c r="F27478" t="s">
        <v>21632</v>
      </c>
    </row>
    <row r="27479" spans="1:6" x14ac:dyDescent="0.25">
      <c r="A27479" t="s">
        <v>14242</v>
      </c>
      <c r="B27479" s="100" t="s">
        <v>6672</v>
      </c>
      <c r="C27479" s="99" t="s">
        <v>6671</v>
      </c>
      <c r="D27479" s="124">
        <v>3233</v>
      </c>
      <c r="E27479" s="157">
        <f>VLOOKUP(D27479,'SOAT LIQ'!$A$87:$C$3416,3,FALSE)</f>
        <v>12</v>
      </c>
      <c r="F27479" t="s">
        <v>21632</v>
      </c>
    </row>
    <row r="27480" spans="1:6" x14ac:dyDescent="0.25">
      <c r="A27480" t="s">
        <v>14242</v>
      </c>
      <c r="B27480" s="100" t="s">
        <v>6759</v>
      </c>
      <c r="C27480" s="99" t="s">
        <v>6708</v>
      </c>
      <c r="D27480" s="124">
        <v>3403</v>
      </c>
      <c r="E27480" s="157">
        <f>VLOOKUP(D27480,'SOAT LIQ'!$A$87:$C$3416,3,FALSE)</f>
        <v>20</v>
      </c>
      <c r="F27480" t="s">
        <v>21632</v>
      </c>
    </row>
    <row r="27481" spans="1:6" x14ac:dyDescent="0.25">
      <c r="A27481" t="s">
        <v>14242</v>
      </c>
      <c r="B27481" s="100" t="s">
        <v>6760</v>
      </c>
      <c r="C27481" s="99" t="s">
        <v>6708</v>
      </c>
      <c r="D27481" s="124">
        <v>3401</v>
      </c>
      <c r="E27481" s="157">
        <f>VLOOKUP(D27481,'SOAT LIQ'!$A$87:$C$3416,3,FALSE)</f>
        <v>10</v>
      </c>
      <c r="F27481" t="s">
        <v>21632</v>
      </c>
    </row>
    <row r="27482" spans="1:6" x14ac:dyDescent="0.25">
      <c r="A27482" t="s">
        <v>14242</v>
      </c>
      <c r="B27482" s="100" t="s">
        <v>6761</v>
      </c>
      <c r="C27482" s="99" t="s">
        <v>6708</v>
      </c>
      <c r="D27482" s="124">
        <v>3401</v>
      </c>
      <c r="E27482" s="157">
        <f>VLOOKUP(D27482,'SOAT LIQ'!$A$87:$C$3416,3,FALSE)</f>
        <v>10</v>
      </c>
      <c r="F27482" t="s">
        <v>21632</v>
      </c>
    </row>
    <row r="27483" spans="1:6" x14ac:dyDescent="0.25">
      <c r="A27483" t="s">
        <v>14242</v>
      </c>
      <c r="B27483" s="100" t="s">
        <v>6812</v>
      </c>
      <c r="C27483" s="99" t="s">
        <v>6811</v>
      </c>
      <c r="D27483" s="124">
        <v>3460</v>
      </c>
      <c r="E27483" s="157">
        <f>VLOOKUP(D27483,'SOAT LIQ'!$A$87:$C$3416,3,FALSE)</f>
        <v>8</v>
      </c>
      <c r="F27483" t="s">
        <v>21632</v>
      </c>
    </row>
    <row r="27484" spans="1:6" x14ac:dyDescent="0.25">
      <c r="A27484" t="s">
        <v>14242</v>
      </c>
      <c r="B27484" s="100" t="s">
        <v>6814</v>
      </c>
      <c r="C27484" s="99" t="s">
        <v>6813</v>
      </c>
      <c r="D27484" s="124">
        <v>3460</v>
      </c>
      <c r="E27484" s="157">
        <f>VLOOKUP(D27484,'SOAT LIQ'!$A$87:$C$3416,3,FALSE)</f>
        <v>8</v>
      </c>
      <c r="F27484" t="s">
        <v>21632</v>
      </c>
    </row>
    <row r="27485" spans="1:6" x14ac:dyDescent="0.25">
      <c r="A27485" t="s">
        <v>14242</v>
      </c>
      <c r="B27485" s="100" t="s">
        <v>6820</v>
      </c>
      <c r="C27485" s="99" t="s">
        <v>6807</v>
      </c>
      <c r="D27485" s="124">
        <v>3460</v>
      </c>
      <c r="E27485" s="157">
        <f>VLOOKUP(D27485,'SOAT LIQ'!$A$87:$C$3416,3,FALSE)</f>
        <v>8</v>
      </c>
      <c r="F27485" t="s">
        <v>21632</v>
      </c>
    </row>
    <row r="27486" spans="1:6" x14ac:dyDescent="0.25">
      <c r="A27486" t="s">
        <v>14242</v>
      </c>
      <c r="B27486" s="100" t="s">
        <v>6832</v>
      </c>
      <c r="C27486" s="99" t="s">
        <v>6833</v>
      </c>
      <c r="D27486" s="124">
        <v>3460</v>
      </c>
      <c r="E27486" s="157">
        <f>VLOOKUP(D27486,'SOAT LIQ'!$A$87:$C$3416,3,FALSE)</f>
        <v>8</v>
      </c>
      <c r="F27486" t="s">
        <v>21632</v>
      </c>
    </row>
    <row r="27487" spans="1:6" x14ac:dyDescent="0.25">
      <c r="A27487" t="s">
        <v>14242</v>
      </c>
      <c r="B27487" s="100" t="s">
        <v>7399</v>
      </c>
      <c r="C27487" s="100"/>
      <c r="D27487" s="124"/>
      <c r="E27487" s="157" t="e">
        <f>VLOOKUP(D27487,'SOAT LIQ'!$A$87:$C$3416,3,FALSE)</f>
        <v>#N/A</v>
      </c>
      <c r="F27487" t="s">
        <v>21632</v>
      </c>
    </row>
    <row r="27488" spans="1:6" x14ac:dyDescent="0.25">
      <c r="A27488" t="s">
        <v>14242</v>
      </c>
      <c r="B27488" s="100" t="s">
        <v>7400</v>
      </c>
      <c r="C27488" s="100"/>
      <c r="D27488" s="124"/>
      <c r="E27488" s="157" t="e">
        <f>VLOOKUP(D27488,'SOAT LIQ'!$A$87:$C$3416,3,FALSE)</f>
        <v>#N/A</v>
      </c>
      <c r="F27488" t="s">
        <v>21632</v>
      </c>
    </row>
    <row r="27489" spans="1:6" x14ac:dyDescent="0.25">
      <c r="A27489" t="s">
        <v>14242</v>
      </c>
      <c r="B27489" s="100" t="s">
        <v>7401</v>
      </c>
      <c r="C27489" s="100"/>
      <c r="D27489" s="124"/>
      <c r="E27489" s="157" t="e">
        <f>VLOOKUP(D27489,'SOAT LIQ'!$A$87:$C$3416,3,FALSE)</f>
        <v>#N/A</v>
      </c>
      <c r="F27489" t="s">
        <v>21632</v>
      </c>
    </row>
    <row r="27490" spans="1:6" x14ac:dyDescent="0.25">
      <c r="A27490" t="s">
        <v>14242</v>
      </c>
      <c r="B27490" s="100" t="s">
        <v>7402</v>
      </c>
      <c r="C27490" s="100"/>
      <c r="D27490" s="124"/>
      <c r="E27490" s="157" t="e">
        <f>VLOOKUP(D27490,'SOAT LIQ'!$A$87:$C$3416,3,FALSE)</f>
        <v>#N/A</v>
      </c>
      <c r="F27490" t="s">
        <v>21632</v>
      </c>
    </row>
    <row r="27491" spans="1:6" x14ac:dyDescent="0.25">
      <c r="A27491" t="s">
        <v>14242</v>
      </c>
      <c r="B27491" s="100" t="s">
        <v>7403</v>
      </c>
      <c r="C27491" s="100"/>
      <c r="D27491" s="124"/>
      <c r="E27491" s="157" t="e">
        <f>VLOOKUP(D27491,'SOAT LIQ'!$A$87:$C$3416,3,FALSE)</f>
        <v>#N/A</v>
      </c>
      <c r="F27491" t="s">
        <v>21632</v>
      </c>
    </row>
    <row r="27492" spans="1:6" x14ac:dyDescent="0.25">
      <c r="A27492" t="s">
        <v>14242</v>
      </c>
      <c r="B27492" s="100" t="s">
        <v>7404</v>
      </c>
      <c r="C27492" s="100"/>
      <c r="D27492" s="124"/>
      <c r="E27492" s="157" t="e">
        <f>VLOOKUP(D27492,'SOAT LIQ'!$A$87:$C$3416,3,FALSE)</f>
        <v>#N/A</v>
      </c>
      <c r="F27492" t="s">
        <v>21632</v>
      </c>
    </row>
    <row r="27493" spans="1:6" x14ac:dyDescent="0.25">
      <c r="A27493" t="s">
        <v>14242</v>
      </c>
      <c r="B27493" s="100" t="s">
        <v>8205</v>
      </c>
      <c r="C27493" s="99" t="s">
        <v>8206</v>
      </c>
      <c r="D27493" s="124">
        <v>5302</v>
      </c>
      <c r="E27493" s="157">
        <f>VLOOKUP(D27493,'SOAT LIQ'!$A$87:$C$3416,3,FALSE)</f>
        <v>12</v>
      </c>
      <c r="F27493" t="s">
        <v>21632</v>
      </c>
    </row>
    <row r="27494" spans="1:6" x14ac:dyDescent="0.25">
      <c r="A27494" t="s">
        <v>14242</v>
      </c>
      <c r="B27494" s="100" t="s">
        <v>8209</v>
      </c>
      <c r="C27494" s="100"/>
      <c r="D27494" s="124">
        <v>21513</v>
      </c>
      <c r="E27494" s="157" t="e">
        <f>VLOOKUP(D27494,'SOAT LIQ'!$A$87:$C$3416,3,FALSE)</f>
        <v>#N/A</v>
      </c>
      <c r="F27494" t="s">
        <v>21632</v>
      </c>
    </row>
    <row r="27495" spans="1:6" x14ac:dyDescent="0.25">
      <c r="A27495" t="s">
        <v>14242</v>
      </c>
      <c r="B27495" s="100" t="s">
        <v>8249</v>
      </c>
      <c r="C27495" s="99" t="s">
        <v>8248</v>
      </c>
      <c r="D27495" s="124">
        <v>5310</v>
      </c>
      <c r="E27495" s="157">
        <f>VLOOKUP(D27495,'SOAT LIQ'!$A$87:$C$3416,3,FALSE)</f>
        <v>13</v>
      </c>
      <c r="F27495" t="s">
        <v>21632</v>
      </c>
    </row>
    <row r="27496" spans="1:6" x14ac:dyDescent="0.25">
      <c r="A27496" t="s">
        <v>14242</v>
      </c>
      <c r="B27496" s="100" t="s">
        <v>8250</v>
      </c>
      <c r="C27496" s="99" t="s">
        <v>8248</v>
      </c>
      <c r="D27496" s="124">
        <v>25133</v>
      </c>
      <c r="E27496" s="157" t="e">
        <f>VLOOKUP(D27496,'SOAT LIQ'!$A$87:$C$3416,3,FALSE)</f>
        <v>#N/A</v>
      </c>
      <c r="F27496" t="s">
        <v>21632</v>
      </c>
    </row>
    <row r="27497" spans="1:6" x14ac:dyDescent="0.25">
      <c r="A27497" t="s">
        <v>14242</v>
      </c>
      <c r="B27497" s="100" t="s">
        <v>8252</v>
      </c>
      <c r="C27497" s="99" t="s">
        <v>8251</v>
      </c>
      <c r="D27497" s="124">
        <v>5310</v>
      </c>
      <c r="E27497" s="157">
        <f>VLOOKUP(D27497,'SOAT LIQ'!$A$87:$C$3416,3,FALSE)</f>
        <v>13</v>
      </c>
      <c r="F27497" t="s">
        <v>21632</v>
      </c>
    </row>
    <row r="27498" spans="1:6" x14ac:dyDescent="0.25">
      <c r="A27498" t="s">
        <v>14242</v>
      </c>
      <c r="B27498" s="100" t="s">
        <v>8280</v>
      </c>
      <c r="C27498" s="99" t="s">
        <v>8278</v>
      </c>
      <c r="D27498" s="124">
        <v>21502</v>
      </c>
      <c r="E27498" s="157" t="e">
        <f>VLOOKUP(D27498,'SOAT LIQ'!$A$87:$C$3416,3,FALSE)</f>
        <v>#N/A</v>
      </c>
      <c r="F27498" t="s">
        <v>21632</v>
      </c>
    </row>
    <row r="27499" spans="1:6" x14ac:dyDescent="0.25">
      <c r="A27499" t="s">
        <v>14242</v>
      </c>
      <c r="B27499" s="100" t="s">
        <v>8283</v>
      </c>
      <c r="C27499" s="99" t="s">
        <v>8284</v>
      </c>
      <c r="D27499" s="124">
        <v>1110</v>
      </c>
      <c r="E27499" s="157">
        <f>VLOOKUP(D27499,'SOAT LIQ'!$A$87:$C$3416,3,FALSE)</f>
        <v>21</v>
      </c>
      <c r="F27499" t="s">
        <v>21632</v>
      </c>
    </row>
    <row r="27500" spans="1:6" x14ac:dyDescent="0.25">
      <c r="A27500" t="s">
        <v>14242</v>
      </c>
      <c r="B27500" s="100" t="s">
        <v>8285</v>
      </c>
      <c r="C27500" s="100"/>
      <c r="D27500" s="124">
        <v>1111</v>
      </c>
      <c r="E27500" s="157">
        <f>VLOOKUP(D27500,'SOAT LIQ'!$A$87:$C$3416,3,FALSE)</f>
        <v>23</v>
      </c>
      <c r="F27500" t="s">
        <v>21632</v>
      </c>
    </row>
    <row r="27501" spans="1:6" x14ac:dyDescent="0.25">
      <c r="A27501" t="s">
        <v>14242</v>
      </c>
      <c r="B27501" s="100" t="s">
        <v>8286</v>
      </c>
      <c r="C27501" s="100"/>
      <c r="D27501" s="124"/>
      <c r="E27501" s="157" t="e">
        <f>VLOOKUP(D27501,'SOAT LIQ'!$A$87:$C$3416,3,FALSE)</f>
        <v>#N/A</v>
      </c>
      <c r="F27501" t="s">
        <v>21632</v>
      </c>
    </row>
    <row r="27502" spans="1:6" x14ac:dyDescent="0.25">
      <c r="A27502" t="s">
        <v>14242</v>
      </c>
      <c r="B27502" s="100" t="s">
        <v>8287</v>
      </c>
      <c r="C27502" s="100"/>
      <c r="D27502" s="124"/>
      <c r="E27502" s="157" t="e">
        <f>VLOOKUP(D27502,'SOAT LIQ'!$A$87:$C$3416,3,FALSE)</f>
        <v>#N/A</v>
      </c>
      <c r="F27502" t="s">
        <v>21632</v>
      </c>
    </row>
    <row r="27503" spans="1:6" x14ac:dyDescent="0.25">
      <c r="A27503" t="s">
        <v>14242</v>
      </c>
      <c r="B27503" s="100" t="s">
        <v>8289</v>
      </c>
      <c r="C27503" s="99" t="s">
        <v>8288</v>
      </c>
      <c r="D27503" s="124">
        <v>1162</v>
      </c>
      <c r="E27503" s="157">
        <f>VLOOKUP(D27503,'SOAT LIQ'!$A$87:$C$3416,3,FALSE)</f>
        <v>20</v>
      </c>
      <c r="F27503" t="s">
        <v>21632</v>
      </c>
    </row>
    <row r="27504" spans="1:6" x14ac:dyDescent="0.25">
      <c r="A27504" t="s">
        <v>14242</v>
      </c>
      <c r="B27504" s="100" t="s">
        <v>8322</v>
      </c>
      <c r="C27504" s="100"/>
      <c r="D27504" s="124">
        <v>1386</v>
      </c>
      <c r="E27504" s="157">
        <f>VLOOKUP(D27504,'SOAT LIQ'!$A$87:$C$3416,3,FALSE)</f>
        <v>23</v>
      </c>
      <c r="F27504" t="s">
        <v>21632</v>
      </c>
    </row>
    <row r="27505" spans="1:6" x14ac:dyDescent="0.25">
      <c r="A27505" t="s">
        <v>14242</v>
      </c>
      <c r="B27505" s="100" t="s">
        <v>8366</v>
      </c>
      <c r="C27505" s="99" t="s">
        <v>8367</v>
      </c>
      <c r="D27505" s="124">
        <v>1117</v>
      </c>
      <c r="E27505" s="157">
        <f>VLOOKUP(D27505,'SOAT LIQ'!$A$87:$C$3416,3,FALSE)</f>
        <v>21</v>
      </c>
      <c r="F27505" t="s">
        <v>21632</v>
      </c>
    </row>
    <row r="27506" spans="1:6" x14ac:dyDescent="0.25">
      <c r="A27506" t="s">
        <v>14242</v>
      </c>
      <c r="B27506" s="100" t="s">
        <v>8368</v>
      </c>
      <c r="C27506" s="99" t="s">
        <v>8369</v>
      </c>
      <c r="D27506" s="124">
        <v>1117</v>
      </c>
      <c r="E27506" s="157">
        <f>VLOOKUP(D27506,'SOAT LIQ'!$A$87:$C$3416,3,FALSE)</f>
        <v>21</v>
      </c>
      <c r="F27506" t="s">
        <v>21632</v>
      </c>
    </row>
    <row r="27507" spans="1:6" x14ac:dyDescent="0.25">
      <c r="A27507" t="s">
        <v>14242</v>
      </c>
      <c r="B27507" s="100" t="s">
        <v>8370</v>
      </c>
      <c r="C27507" s="100"/>
      <c r="D27507" s="124">
        <v>1117</v>
      </c>
      <c r="E27507" s="157">
        <f>VLOOKUP(D27507,'SOAT LIQ'!$A$87:$C$3416,3,FALSE)</f>
        <v>21</v>
      </c>
      <c r="F27507" t="s">
        <v>21632</v>
      </c>
    </row>
    <row r="27508" spans="1:6" x14ac:dyDescent="0.25">
      <c r="A27508" t="s">
        <v>14242</v>
      </c>
      <c r="B27508" s="100" t="s">
        <v>8371</v>
      </c>
      <c r="C27508" s="100"/>
      <c r="D27508" s="124">
        <v>1117</v>
      </c>
      <c r="E27508" s="157">
        <f>VLOOKUP(D27508,'SOAT LIQ'!$A$87:$C$3416,3,FALSE)</f>
        <v>21</v>
      </c>
      <c r="F27508" t="s">
        <v>21632</v>
      </c>
    </row>
    <row r="27509" spans="1:6" x14ac:dyDescent="0.25">
      <c r="A27509" t="s">
        <v>14242</v>
      </c>
      <c r="B27509" s="100" t="s">
        <v>8372</v>
      </c>
      <c r="C27509" s="100"/>
      <c r="D27509" s="124">
        <v>1114</v>
      </c>
      <c r="E27509" s="157">
        <f>VLOOKUP(D27509,'SOAT LIQ'!$A$87:$C$3416,3,FALSE)</f>
        <v>22</v>
      </c>
      <c r="F27509" t="s">
        <v>21632</v>
      </c>
    </row>
    <row r="27510" spans="1:6" x14ac:dyDescent="0.25">
      <c r="A27510" t="s">
        <v>14242</v>
      </c>
      <c r="B27510" s="100" t="s">
        <v>8458</v>
      </c>
      <c r="C27510" s="99" t="s">
        <v>8457</v>
      </c>
      <c r="D27510" s="124">
        <v>9185</v>
      </c>
      <c r="E27510" s="157">
        <f>VLOOKUP(D27510,'SOAT LIQ'!$A$87:$C$3416,3,FALSE)</f>
        <v>7</v>
      </c>
      <c r="F27510" t="s">
        <v>21632</v>
      </c>
    </row>
    <row r="27511" spans="1:6" x14ac:dyDescent="0.25">
      <c r="A27511" t="s">
        <v>14242</v>
      </c>
      <c r="B27511" s="100" t="s">
        <v>8468</v>
      </c>
      <c r="C27511" s="99" t="s">
        <v>8467</v>
      </c>
      <c r="D27511" s="124">
        <v>9185</v>
      </c>
      <c r="E27511" s="157">
        <f>VLOOKUP(D27511,'SOAT LIQ'!$A$87:$C$3416,3,FALSE)</f>
        <v>7</v>
      </c>
      <c r="F27511" t="s">
        <v>21632</v>
      </c>
    </row>
    <row r="27512" spans="1:6" x14ac:dyDescent="0.25">
      <c r="A27512" t="s">
        <v>14242</v>
      </c>
      <c r="B27512" s="100" t="s">
        <v>8474</v>
      </c>
      <c r="C27512" s="99" t="s">
        <v>8473</v>
      </c>
      <c r="D27512" s="124">
        <v>37506</v>
      </c>
      <c r="E27512" s="157" t="e">
        <f>VLOOKUP(D27512,'SOAT LIQ'!$A$87:$C$3416,3,FALSE)</f>
        <v>#N/A</v>
      </c>
      <c r="F27512" t="s">
        <v>21632</v>
      </c>
    </row>
    <row r="27513" spans="1:6" x14ac:dyDescent="0.25">
      <c r="A27513" t="s">
        <v>14242</v>
      </c>
      <c r="B27513" s="100" t="s">
        <v>8479</v>
      </c>
      <c r="C27513" s="99" t="s">
        <v>8473</v>
      </c>
      <c r="D27513" s="124">
        <v>25138</v>
      </c>
      <c r="E27513" s="157" t="e">
        <f>VLOOKUP(D27513,'SOAT LIQ'!$A$87:$C$3416,3,FALSE)</f>
        <v>#N/A</v>
      </c>
      <c r="F27513" t="s">
        <v>21632</v>
      </c>
    </row>
    <row r="27514" spans="1:6" x14ac:dyDescent="0.25">
      <c r="A27514" t="s">
        <v>14242</v>
      </c>
      <c r="B27514" s="100" t="s">
        <v>8480</v>
      </c>
      <c r="C27514" s="99" t="s">
        <v>8473</v>
      </c>
      <c r="D27514" s="124">
        <v>25138</v>
      </c>
      <c r="E27514" s="157" t="e">
        <f>VLOOKUP(D27514,'SOAT LIQ'!$A$87:$C$3416,3,FALSE)</f>
        <v>#N/A</v>
      </c>
      <c r="F27514" t="s">
        <v>21632</v>
      </c>
    </row>
    <row r="27515" spans="1:6" x14ac:dyDescent="0.25">
      <c r="A27515" t="s">
        <v>14242</v>
      </c>
      <c r="B27515" s="100" t="s">
        <v>8483</v>
      </c>
      <c r="C27515" s="99" t="s">
        <v>8482</v>
      </c>
      <c r="D27515" s="124">
        <v>9185</v>
      </c>
      <c r="E27515" s="157">
        <f>VLOOKUP(D27515,'SOAT LIQ'!$A$87:$C$3416,3,FALSE)</f>
        <v>7</v>
      </c>
      <c r="F27515" t="s">
        <v>21632</v>
      </c>
    </row>
    <row r="27516" spans="1:6" x14ac:dyDescent="0.25">
      <c r="A27516" t="s">
        <v>14242</v>
      </c>
      <c r="B27516" s="100" t="s">
        <v>8486</v>
      </c>
      <c r="C27516" s="99" t="s">
        <v>8473</v>
      </c>
      <c r="D27516" s="124">
        <v>25138</v>
      </c>
      <c r="E27516" s="157" t="e">
        <f>VLOOKUP(D27516,'SOAT LIQ'!$A$87:$C$3416,3,FALSE)</f>
        <v>#N/A</v>
      </c>
      <c r="F27516" t="s">
        <v>21632</v>
      </c>
    </row>
    <row r="27517" spans="1:6" x14ac:dyDescent="0.25">
      <c r="A27517" t="s">
        <v>14242</v>
      </c>
      <c r="B27517" s="100" t="s">
        <v>8521</v>
      </c>
      <c r="C27517" s="100"/>
      <c r="D27517" s="124">
        <v>5340</v>
      </c>
      <c r="E27517" s="157">
        <f>VLOOKUP(D27517,'SOAT LIQ'!$A$87:$C$3416,3,FALSE)</f>
        <v>13</v>
      </c>
      <c r="F27517" t="s">
        <v>21632</v>
      </c>
    </row>
    <row r="27518" spans="1:6" x14ac:dyDescent="0.25">
      <c r="A27518" t="s">
        <v>14242</v>
      </c>
      <c r="B27518" s="100" t="s">
        <v>4143</v>
      </c>
      <c r="C27518" s="99" t="s">
        <v>8656</v>
      </c>
      <c r="D27518" s="124">
        <v>5301</v>
      </c>
      <c r="E27518" s="157">
        <f>VLOOKUP(D27518,'SOAT LIQ'!$A$87:$C$3416,3,FALSE)</f>
        <v>9</v>
      </c>
      <c r="F27518" t="s">
        <v>21632</v>
      </c>
    </row>
    <row r="27519" spans="1:6" x14ac:dyDescent="0.25">
      <c r="A27519" t="s">
        <v>14242</v>
      </c>
      <c r="B27519" s="100" t="s">
        <v>8711</v>
      </c>
      <c r="C27519" s="99" t="s">
        <v>8710</v>
      </c>
      <c r="D27519" s="124">
        <v>9180</v>
      </c>
      <c r="E27519" s="157">
        <f>VLOOKUP(D27519,'SOAT LIQ'!$A$87:$C$3416,3,FALSE)</f>
        <v>9</v>
      </c>
      <c r="F27519" t="s">
        <v>21632</v>
      </c>
    </row>
    <row r="27520" spans="1:6" x14ac:dyDescent="0.25">
      <c r="A27520" t="s">
        <v>14242</v>
      </c>
      <c r="B27520" s="100" t="s">
        <v>4776</v>
      </c>
      <c r="C27520" s="99" t="s">
        <v>8771</v>
      </c>
      <c r="D27520" s="124">
        <v>5224</v>
      </c>
      <c r="E27520" s="157">
        <f>VLOOKUP(D27520,'SOAT LIQ'!$A$87:$C$3416,3,FALSE)</f>
        <v>12</v>
      </c>
      <c r="F27520" t="s">
        <v>21632</v>
      </c>
    </row>
    <row r="27521" spans="1:6" x14ac:dyDescent="0.25">
      <c r="A27521" t="s">
        <v>14242</v>
      </c>
      <c r="B27521" s="100" t="s">
        <v>11407</v>
      </c>
      <c r="C27521" s="99" t="s">
        <v>11406</v>
      </c>
      <c r="D27521" s="124">
        <v>13601</v>
      </c>
      <c r="E27521" s="157">
        <f>VLOOKUP(D27521,'SOAT LIQ'!$A$87:$C$3416,3,FALSE)</f>
        <v>9</v>
      </c>
      <c r="F27521" t="s">
        <v>21632</v>
      </c>
    </row>
    <row r="27522" spans="1:6" x14ac:dyDescent="0.25">
      <c r="A27522" t="s">
        <v>14242</v>
      </c>
      <c r="B27522" s="100" t="s">
        <v>11409</v>
      </c>
      <c r="C27522" s="99" t="s">
        <v>11408</v>
      </c>
      <c r="D27522" s="124">
        <v>13601</v>
      </c>
      <c r="E27522" s="157">
        <f>VLOOKUP(D27522,'SOAT LIQ'!$A$87:$C$3416,3,FALSE)</f>
        <v>9</v>
      </c>
      <c r="F27522" t="s">
        <v>21632</v>
      </c>
    </row>
    <row r="27523" spans="1:6" x14ac:dyDescent="0.25">
      <c r="A27523" t="s">
        <v>14242</v>
      </c>
      <c r="B27523" s="100" t="s">
        <v>11411</v>
      </c>
      <c r="C27523" s="99" t="s">
        <v>11410</v>
      </c>
      <c r="D27523" s="124">
        <v>13601</v>
      </c>
      <c r="E27523" s="157">
        <f>VLOOKUP(D27523,'SOAT LIQ'!$A$87:$C$3416,3,FALSE)</f>
        <v>9</v>
      </c>
      <c r="F27523" t="s">
        <v>21632</v>
      </c>
    </row>
    <row r="27524" spans="1:6" x14ac:dyDescent="0.25">
      <c r="A27524" t="s">
        <v>14242</v>
      </c>
      <c r="B27524" s="100" t="s">
        <v>11412</v>
      </c>
      <c r="C27524" s="100"/>
      <c r="D27524" s="124"/>
      <c r="E27524" s="157" t="e">
        <f>VLOOKUP(D27524,'SOAT LIQ'!$A$87:$C$3416,3,FALSE)</f>
        <v>#N/A</v>
      </c>
      <c r="F27524" t="s">
        <v>21632</v>
      </c>
    </row>
    <row r="27525" spans="1:6" x14ac:dyDescent="0.25">
      <c r="A27525" t="s">
        <v>14242</v>
      </c>
      <c r="B27525" s="100" t="s">
        <v>11413</v>
      </c>
      <c r="C27525" s="100"/>
      <c r="D27525" s="124"/>
      <c r="E27525" s="157" t="e">
        <f>VLOOKUP(D27525,'SOAT LIQ'!$A$87:$C$3416,3,FALSE)</f>
        <v>#N/A</v>
      </c>
      <c r="F27525" t="s">
        <v>21632</v>
      </c>
    </row>
    <row r="27526" spans="1:6" x14ac:dyDescent="0.25">
      <c r="A27526" t="s">
        <v>14242</v>
      </c>
      <c r="B27526" s="100" t="s">
        <v>11543</v>
      </c>
      <c r="C27526" s="99" t="s">
        <v>11542</v>
      </c>
      <c r="D27526" s="124">
        <v>17801</v>
      </c>
      <c r="E27526" s="157">
        <f>VLOOKUP(D27526,'SOAT LIQ'!$A$87:$C$3416,3,FALSE)</f>
        <v>4</v>
      </c>
      <c r="F27526" t="s">
        <v>21632</v>
      </c>
    </row>
    <row r="27527" spans="1:6" x14ac:dyDescent="0.25">
      <c r="A27527" t="s">
        <v>14242</v>
      </c>
      <c r="B27527" s="100" t="s">
        <v>11545</v>
      </c>
      <c r="C27527" s="99" t="s">
        <v>11544</v>
      </c>
      <c r="D27527" s="124">
        <v>17801</v>
      </c>
      <c r="E27527" s="157">
        <f>VLOOKUP(D27527,'SOAT LIQ'!$A$87:$C$3416,3,FALSE)</f>
        <v>4</v>
      </c>
      <c r="F27527" t="s">
        <v>21632</v>
      </c>
    </row>
    <row r="27528" spans="1:6" x14ac:dyDescent="0.25">
      <c r="A27528" t="s">
        <v>14242</v>
      </c>
      <c r="B27528" s="100" t="s">
        <v>11546</v>
      </c>
      <c r="C27528" s="99" t="s">
        <v>11544</v>
      </c>
      <c r="D27528" s="124">
        <v>17801</v>
      </c>
      <c r="E27528" s="157">
        <f>VLOOKUP(D27528,'SOAT LIQ'!$A$87:$C$3416,3,FALSE)</f>
        <v>4</v>
      </c>
      <c r="F27528" t="s">
        <v>21632</v>
      </c>
    </row>
    <row r="27529" spans="1:6" x14ac:dyDescent="0.25">
      <c r="A27529" t="s">
        <v>14242</v>
      </c>
      <c r="B27529" s="100" t="s">
        <v>11615</v>
      </c>
      <c r="C27529" s="99" t="s">
        <v>11616</v>
      </c>
      <c r="D27529" s="124">
        <v>13641</v>
      </c>
      <c r="E27529" s="157">
        <f>VLOOKUP(D27529,'SOAT LIQ'!$A$87:$C$3416,3,FALSE)</f>
        <v>12</v>
      </c>
      <c r="F27529" t="s">
        <v>21632</v>
      </c>
    </row>
    <row r="27530" spans="1:6" x14ac:dyDescent="0.25">
      <c r="A27530" t="s">
        <v>14242</v>
      </c>
      <c r="B27530" s="100" t="s">
        <v>11617</v>
      </c>
      <c r="C27530" s="99" t="s">
        <v>11616</v>
      </c>
      <c r="D27530" s="124">
        <v>13641</v>
      </c>
      <c r="E27530" s="157">
        <f>VLOOKUP(D27530,'SOAT LIQ'!$A$87:$C$3416,3,FALSE)</f>
        <v>12</v>
      </c>
      <c r="F27530" t="s">
        <v>21632</v>
      </c>
    </row>
    <row r="27531" spans="1:6" x14ac:dyDescent="0.25">
      <c r="A27531" t="s">
        <v>14242</v>
      </c>
      <c r="B27531" s="100" t="s">
        <v>11619</v>
      </c>
      <c r="C27531" s="99" t="s">
        <v>11618</v>
      </c>
      <c r="D27531" s="124">
        <v>13641</v>
      </c>
      <c r="E27531" s="157">
        <f>VLOOKUP(D27531,'SOAT LIQ'!$A$87:$C$3416,3,FALSE)</f>
        <v>12</v>
      </c>
      <c r="F27531" t="s">
        <v>21632</v>
      </c>
    </row>
    <row r="27532" spans="1:6" x14ac:dyDescent="0.25">
      <c r="A27532" t="s">
        <v>14242</v>
      </c>
      <c r="B27532" s="100" t="s">
        <v>11621</v>
      </c>
      <c r="C27532" s="99" t="s">
        <v>11620</v>
      </c>
      <c r="D27532" s="124">
        <v>13641</v>
      </c>
      <c r="E27532" s="157">
        <f>VLOOKUP(D27532,'SOAT LIQ'!$A$87:$C$3416,3,FALSE)</f>
        <v>12</v>
      </c>
      <c r="F27532" t="s">
        <v>21632</v>
      </c>
    </row>
    <row r="27533" spans="1:6" x14ac:dyDescent="0.25">
      <c r="A27533" t="s">
        <v>14242</v>
      </c>
      <c r="B27533" s="100" t="s">
        <v>11624</v>
      </c>
      <c r="C27533" s="100"/>
      <c r="D27533" s="124">
        <v>13641</v>
      </c>
      <c r="E27533" s="157">
        <f>VLOOKUP(D27533,'SOAT LIQ'!$A$87:$C$3416,3,FALSE)</f>
        <v>12</v>
      </c>
      <c r="F27533" t="s">
        <v>21632</v>
      </c>
    </row>
    <row r="27534" spans="1:6" x14ac:dyDescent="0.25">
      <c r="A27534" t="s">
        <v>14242</v>
      </c>
      <c r="B27534" s="100" t="s">
        <v>11625</v>
      </c>
      <c r="C27534" s="100"/>
      <c r="D27534" s="124">
        <v>13641</v>
      </c>
      <c r="E27534" s="157">
        <f>VLOOKUP(D27534,'SOAT LIQ'!$A$87:$C$3416,3,FALSE)</f>
        <v>12</v>
      </c>
      <c r="F27534" t="s">
        <v>21632</v>
      </c>
    </row>
    <row r="27535" spans="1:6" x14ac:dyDescent="0.25">
      <c r="A27535" t="s">
        <v>14242</v>
      </c>
      <c r="B27535" s="100" t="s">
        <v>11626</v>
      </c>
      <c r="C27535" s="100"/>
      <c r="D27535" s="124">
        <v>13641</v>
      </c>
      <c r="E27535" s="157">
        <f>VLOOKUP(D27535,'SOAT LIQ'!$A$87:$C$3416,3,FALSE)</f>
        <v>12</v>
      </c>
      <c r="F27535" t="s">
        <v>21632</v>
      </c>
    </row>
    <row r="27536" spans="1:6" x14ac:dyDescent="0.25">
      <c r="A27536" t="s">
        <v>14242</v>
      </c>
      <c r="B27536" s="100" t="s">
        <v>11627</v>
      </c>
      <c r="C27536" s="100"/>
      <c r="D27536" s="124">
        <v>13641</v>
      </c>
      <c r="E27536" s="157">
        <f>VLOOKUP(D27536,'SOAT LIQ'!$A$87:$C$3416,3,FALSE)</f>
        <v>12</v>
      </c>
      <c r="F27536" t="s">
        <v>21632</v>
      </c>
    </row>
    <row r="27537" spans="1:6" x14ac:dyDescent="0.25">
      <c r="A27537" t="s">
        <v>14242</v>
      </c>
      <c r="B27537" s="100" t="s">
        <v>11628</v>
      </c>
      <c r="C27537" s="100"/>
      <c r="D27537" s="124">
        <v>13641</v>
      </c>
      <c r="E27537" s="157">
        <f>VLOOKUP(D27537,'SOAT LIQ'!$A$87:$C$3416,3,FALSE)</f>
        <v>12</v>
      </c>
      <c r="F27537" t="s">
        <v>21632</v>
      </c>
    </row>
    <row r="27538" spans="1:6" x14ac:dyDescent="0.25">
      <c r="A27538" t="s">
        <v>14242</v>
      </c>
      <c r="B27538" s="100" t="s">
        <v>11629</v>
      </c>
      <c r="C27538" s="100"/>
      <c r="D27538" s="124">
        <v>13641</v>
      </c>
      <c r="E27538" s="157">
        <f>VLOOKUP(D27538,'SOAT LIQ'!$A$87:$C$3416,3,FALSE)</f>
        <v>12</v>
      </c>
      <c r="F27538" t="s">
        <v>21632</v>
      </c>
    </row>
    <row r="27539" spans="1:6" x14ac:dyDescent="0.25">
      <c r="A27539" t="s">
        <v>14242</v>
      </c>
      <c r="B27539" s="100" t="s">
        <v>11630</v>
      </c>
      <c r="C27539" s="100"/>
      <c r="D27539" s="124">
        <v>13641</v>
      </c>
      <c r="E27539" s="157">
        <f>VLOOKUP(D27539,'SOAT LIQ'!$A$87:$C$3416,3,FALSE)</f>
        <v>12</v>
      </c>
      <c r="F27539" t="s">
        <v>21632</v>
      </c>
    </row>
    <row r="27540" spans="1:6" x14ac:dyDescent="0.25">
      <c r="A27540" t="s">
        <v>14242</v>
      </c>
      <c r="B27540" s="100" t="s">
        <v>11631</v>
      </c>
      <c r="C27540" s="100"/>
      <c r="D27540" s="124">
        <v>13641</v>
      </c>
      <c r="E27540" s="157">
        <f>VLOOKUP(D27540,'SOAT LIQ'!$A$87:$C$3416,3,FALSE)</f>
        <v>12</v>
      </c>
      <c r="F27540" t="s">
        <v>21632</v>
      </c>
    </row>
    <row r="27541" spans="1:6" x14ac:dyDescent="0.25">
      <c r="A27541" t="s">
        <v>14242</v>
      </c>
      <c r="B27541" s="100" t="s">
        <v>11632</v>
      </c>
      <c r="C27541" s="100"/>
      <c r="D27541" s="124">
        <v>13641</v>
      </c>
      <c r="E27541" s="157">
        <f>VLOOKUP(D27541,'SOAT LIQ'!$A$87:$C$3416,3,FALSE)</f>
        <v>12</v>
      </c>
      <c r="F27541" t="s">
        <v>21632</v>
      </c>
    </row>
    <row r="27542" spans="1:6" x14ac:dyDescent="0.25">
      <c r="A27542" t="s">
        <v>14242</v>
      </c>
      <c r="B27542" s="100" t="s">
        <v>11633</v>
      </c>
      <c r="C27542" s="100"/>
      <c r="D27542" s="124">
        <v>13641</v>
      </c>
      <c r="E27542" s="157">
        <f>VLOOKUP(D27542,'SOAT LIQ'!$A$87:$C$3416,3,FALSE)</f>
        <v>12</v>
      </c>
      <c r="F27542" t="s">
        <v>21632</v>
      </c>
    </row>
    <row r="27543" spans="1:6" x14ac:dyDescent="0.25">
      <c r="A27543" t="s">
        <v>14242</v>
      </c>
      <c r="B27543" s="100" t="s">
        <v>11634</v>
      </c>
      <c r="C27543" s="100"/>
      <c r="D27543" s="124">
        <v>13641</v>
      </c>
      <c r="E27543" s="157">
        <f>VLOOKUP(D27543,'SOAT LIQ'!$A$87:$C$3416,3,FALSE)</f>
        <v>12</v>
      </c>
      <c r="F27543" t="s">
        <v>21632</v>
      </c>
    </row>
    <row r="27544" spans="1:6" x14ac:dyDescent="0.25">
      <c r="A27544" t="s">
        <v>14242</v>
      </c>
      <c r="B27544" s="100" t="s">
        <v>11635</v>
      </c>
      <c r="C27544" s="100"/>
      <c r="D27544" s="124">
        <v>13641</v>
      </c>
      <c r="E27544" s="157">
        <f>VLOOKUP(D27544,'SOAT LIQ'!$A$87:$C$3416,3,FALSE)</f>
        <v>12</v>
      </c>
      <c r="F27544" t="s">
        <v>21632</v>
      </c>
    </row>
    <row r="27545" spans="1:6" x14ac:dyDescent="0.25">
      <c r="A27545" t="s">
        <v>14242</v>
      </c>
      <c r="B27545" s="100" t="s">
        <v>11636</v>
      </c>
      <c r="C27545" s="100"/>
      <c r="D27545" s="124">
        <v>13641</v>
      </c>
      <c r="E27545" s="157">
        <f>VLOOKUP(D27545,'SOAT LIQ'!$A$87:$C$3416,3,FALSE)</f>
        <v>12</v>
      </c>
      <c r="F27545" t="s">
        <v>21632</v>
      </c>
    </row>
    <row r="27546" spans="1:6" x14ac:dyDescent="0.25">
      <c r="A27546" t="s">
        <v>14242</v>
      </c>
      <c r="B27546" s="100" t="s">
        <v>11637</v>
      </c>
      <c r="C27546" s="100"/>
      <c r="D27546" s="124">
        <v>13641</v>
      </c>
      <c r="E27546" s="157">
        <f>VLOOKUP(D27546,'SOAT LIQ'!$A$87:$C$3416,3,FALSE)</f>
        <v>12</v>
      </c>
      <c r="F27546" t="s">
        <v>21632</v>
      </c>
    </row>
    <row r="27547" spans="1:6" x14ac:dyDescent="0.25">
      <c r="A27547" t="s">
        <v>14242</v>
      </c>
      <c r="B27547" s="100" t="s">
        <v>11638</v>
      </c>
      <c r="C27547" s="100"/>
      <c r="D27547" s="124">
        <v>13641</v>
      </c>
      <c r="E27547" s="157">
        <f>VLOOKUP(D27547,'SOAT LIQ'!$A$87:$C$3416,3,FALSE)</f>
        <v>12</v>
      </c>
      <c r="F27547" t="s">
        <v>21632</v>
      </c>
    </row>
    <row r="27548" spans="1:6" x14ac:dyDescent="0.25">
      <c r="A27548" t="s">
        <v>14242</v>
      </c>
      <c r="B27548" s="100" t="s">
        <v>11639</v>
      </c>
      <c r="C27548" s="100"/>
      <c r="D27548" s="124">
        <v>13641</v>
      </c>
      <c r="E27548" s="157">
        <f>VLOOKUP(D27548,'SOAT LIQ'!$A$87:$C$3416,3,FALSE)</f>
        <v>12</v>
      </c>
      <c r="F27548" t="s">
        <v>21632</v>
      </c>
    </row>
    <row r="27549" spans="1:6" x14ac:dyDescent="0.25">
      <c r="A27549" t="s">
        <v>14242</v>
      </c>
      <c r="B27549" s="100" t="s">
        <v>11640</v>
      </c>
      <c r="C27549" s="100"/>
      <c r="D27549" s="124">
        <v>13641</v>
      </c>
      <c r="E27549" s="157">
        <f>VLOOKUP(D27549,'SOAT LIQ'!$A$87:$C$3416,3,FALSE)</f>
        <v>12</v>
      </c>
      <c r="F27549" t="s">
        <v>21632</v>
      </c>
    </row>
    <row r="27550" spans="1:6" x14ac:dyDescent="0.25">
      <c r="A27550" t="s">
        <v>14242</v>
      </c>
      <c r="B27550" s="100" t="s">
        <v>11641</v>
      </c>
      <c r="C27550" s="100"/>
      <c r="D27550" s="124">
        <v>13641</v>
      </c>
      <c r="E27550" s="157">
        <f>VLOOKUP(D27550,'SOAT LIQ'!$A$87:$C$3416,3,FALSE)</f>
        <v>12</v>
      </c>
      <c r="F27550" t="s">
        <v>21632</v>
      </c>
    </row>
    <row r="27551" spans="1:6" x14ac:dyDescent="0.25">
      <c r="A27551" t="s">
        <v>14242</v>
      </c>
      <c r="B27551" s="100" t="s">
        <v>11642</v>
      </c>
      <c r="C27551" s="100"/>
      <c r="D27551" s="124">
        <v>13641</v>
      </c>
      <c r="E27551" s="157">
        <f>VLOOKUP(D27551,'SOAT LIQ'!$A$87:$C$3416,3,FALSE)</f>
        <v>12</v>
      </c>
      <c r="F27551" t="s">
        <v>21632</v>
      </c>
    </row>
    <row r="27552" spans="1:6" x14ac:dyDescent="0.25">
      <c r="A27552" t="s">
        <v>14242</v>
      </c>
      <c r="B27552" s="100" t="s">
        <v>11643</v>
      </c>
      <c r="C27552" s="100"/>
      <c r="D27552" s="124">
        <v>13641</v>
      </c>
      <c r="E27552" s="157">
        <f>VLOOKUP(D27552,'SOAT LIQ'!$A$87:$C$3416,3,FALSE)</f>
        <v>12</v>
      </c>
      <c r="F27552" t="s">
        <v>21632</v>
      </c>
    </row>
    <row r="27553" spans="1:6" x14ac:dyDescent="0.25">
      <c r="A27553" t="s">
        <v>14242</v>
      </c>
      <c r="B27553" s="100" t="s">
        <v>11644</v>
      </c>
      <c r="C27553" s="100"/>
      <c r="D27553" s="124">
        <v>13641</v>
      </c>
      <c r="E27553" s="157">
        <f>VLOOKUP(D27553,'SOAT LIQ'!$A$87:$C$3416,3,FALSE)</f>
        <v>12</v>
      </c>
      <c r="F27553" t="s">
        <v>21632</v>
      </c>
    </row>
    <row r="27554" spans="1:6" x14ac:dyDescent="0.25">
      <c r="A27554" t="s">
        <v>14242</v>
      </c>
      <c r="B27554" s="100" t="s">
        <v>11645</v>
      </c>
      <c r="C27554" s="100"/>
      <c r="D27554" s="124">
        <v>13641</v>
      </c>
      <c r="E27554" s="157">
        <f>VLOOKUP(D27554,'SOAT LIQ'!$A$87:$C$3416,3,FALSE)</f>
        <v>12</v>
      </c>
      <c r="F27554" t="s">
        <v>21632</v>
      </c>
    </row>
    <row r="27555" spans="1:6" x14ac:dyDescent="0.25">
      <c r="A27555" t="s">
        <v>14242</v>
      </c>
      <c r="B27555" s="100" t="s">
        <v>11646</v>
      </c>
      <c r="C27555" s="100"/>
      <c r="D27555" s="124">
        <v>13641</v>
      </c>
      <c r="E27555" s="157">
        <f>VLOOKUP(D27555,'SOAT LIQ'!$A$87:$C$3416,3,FALSE)</f>
        <v>12</v>
      </c>
      <c r="F27555" t="s">
        <v>21632</v>
      </c>
    </row>
    <row r="27556" spans="1:6" x14ac:dyDescent="0.25">
      <c r="A27556" t="s">
        <v>14242</v>
      </c>
      <c r="B27556" s="100" t="s">
        <v>11647</v>
      </c>
      <c r="C27556" s="100"/>
      <c r="D27556" s="124">
        <v>13641</v>
      </c>
      <c r="E27556" s="157">
        <f>VLOOKUP(D27556,'SOAT LIQ'!$A$87:$C$3416,3,FALSE)</f>
        <v>12</v>
      </c>
      <c r="F27556" t="s">
        <v>21632</v>
      </c>
    </row>
    <row r="27557" spans="1:6" x14ac:dyDescent="0.25">
      <c r="A27557" t="s">
        <v>14242</v>
      </c>
      <c r="B27557" s="100" t="s">
        <v>11648</v>
      </c>
      <c r="C27557" s="100"/>
      <c r="D27557" s="124">
        <v>13641</v>
      </c>
      <c r="E27557" s="157">
        <f>VLOOKUP(D27557,'SOAT LIQ'!$A$87:$C$3416,3,FALSE)</f>
        <v>12</v>
      </c>
      <c r="F27557" t="s">
        <v>21632</v>
      </c>
    </row>
    <row r="27558" spans="1:6" x14ac:dyDescent="0.25">
      <c r="A27558" t="s">
        <v>14242</v>
      </c>
      <c r="B27558" s="100" t="s">
        <v>11649</v>
      </c>
      <c r="C27558" s="100"/>
      <c r="D27558" s="124">
        <v>13641</v>
      </c>
      <c r="E27558" s="157">
        <f>VLOOKUP(D27558,'SOAT LIQ'!$A$87:$C$3416,3,FALSE)</f>
        <v>12</v>
      </c>
      <c r="F27558" t="s">
        <v>21632</v>
      </c>
    </row>
    <row r="27559" spans="1:6" x14ac:dyDescent="0.25">
      <c r="A27559" t="s">
        <v>14242</v>
      </c>
      <c r="B27559" s="100" t="s">
        <v>11650</v>
      </c>
      <c r="C27559" s="100"/>
      <c r="D27559" s="124">
        <v>13641</v>
      </c>
      <c r="E27559" s="157">
        <f>VLOOKUP(D27559,'SOAT LIQ'!$A$87:$C$3416,3,FALSE)</f>
        <v>12</v>
      </c>
      <c r="F27559" t="s">
        <v>21632</v>
      </c>
    </row>
    <row r="27560" spans="1:6" x14ac:dyDescent="0.25">
      <c r="A27560" t="s">
        <v>14242</v>
      </c>
      <c r="B27560" s="100" t="s">
        <v>11651</v>
      </c>
      <c r="C27560" s="100"/>
      <c r="D27560" s="124">
        <v>13641</v>
      </c>
      <c r="E27560" s="157">
        <f>VLOOKUP(D27560,'SOAT LIQ'!$A$87:$C$3416,3,FALSE)</f>
        <v>12</v>
      </c>
      <c r="F27560" t="s">
        <v>21632</v>
      </c>
    </row>
    <row r="27561" spans="1:6" x14ac:dyDescent="0.25">
      <c r="A27561" t="s">
        <v>14242</v>
      </c>
      <c r="B27561" s="100" t="s">
        <v>11652</v>
      </c>
      <c r="C27561" s="100"/>
      <c r="D27561" s="124">
        <v>13641</v>
      </c>
      <c r="E27561" s="157">
        <f>VLOOKUP(D27561,'SOAT LIQ'!$A$87:$C$3416,3,FALSE)</f>
        <v>12</v>
      </c>
      <c r="F27561" t="s">
        <v>21632</v>
      </c>
    </row>
    <row r="27562" spans="1:6" x14ac:dyDescent="0.25">
      <c r="A27562" t="s">
        <v>14242</v>
      </c>
      <c r="B27562" s="100" t="s">
        <v>11653</v>
      </c>
      <c r="C27562" s="100"/>
      <c r="D27562" s="124">
        <v>13641</v>
      </c>
      <c r="E27562" s="157">
        <f>VLOOKUP(D27562,'SOAT LIQ'!$A$87:$C$3416,3,FALSE)</f>
        <v>12</v>
      </c>
      <c r="F27562" t="s">
        <v>21632</v>
      </c>
    </row>
    <row r="27563" spans="1:6" x14ac:dyDescent="0.25">
      <c r="A27563" t="s">
        <v>14242</v>
      </c>
      <c r="B27563" s="100" t="s">
        <v>11654</v>
      </c>
      <c r="C27563" s="100"/>
      <c r="D27563" s="124">
        <v>13641</v>
      </c>
      <c r="E27563" s="157">
        <f>VLOOKUP(D27563,'SOAT LIQ'!$A$87:$C$3416,3,FALSE)</f>
        <v>12</v>
      </c>
      <c r="F27563" t="s">
        <v>21632</v>
      </c>
    </row>
    <row r="27564" spans="1:6" x14ac:dyDescent="0.25">
      <c r="A27564" t="s">
        <v>14242</v>
      </c>
      <c r="B27564" s="100" t="s">
        <v>11655</v>
      </c>
      <c r="C27564" s="100"/>
      <c r="D27564" s="124">
        <v>13641</v>
      </c>
      <c r="E27564" s="157">
        <f>VLOOKUP(D27564,'SOAT LIQ'!$A$87:$C$3416,3,FALSE)</f>
        <v>12</v>
      </c>
      <c r="F27564" t="s">
        <v>21632</v>
      </c>
    </row>
    <row r="27565" spans="1:6" x14ac:dyDescent="0.25">
      <c r="A27565" t="s">
        <v>14242</v>
      </c>
      <c r="B27565" s="100" t="s">
        <v>11656</v>
      </c>
      <c r="C27565" s="100"/>
      <c r="D27565" s="124">
        <v>13641</v>
      </c>
      <c r="E27565" s="157">
        <f>VLOOKUP(D27565,'SOAT LIQ'!$A$87:$C$3416,3,FALSE)</f>
        <v>12</v>
      </c>
      <c r="F27565" t="s">
        <v>21632</v>
      </c>
    </row>
    <row r="27566" spans="1:6" x14ac:dyDescent="0.25">
      <c r="A27566" t="s">
        <v>14242</v>
      </c>
      <c r="B27566" s="100" t="s">
        <v>11660</v>
      </c>
      <c r="C27566" s="100"/>
      <c r="D27566" s="124">
        <v>13641</v>
      </c>
      <c r="E27566" s="157">
        <f>VLOOKUP(D27566,'SOAT LIQ'!$A$87:$C$3416,3,FALSE)</f>
        <v>12</v>
      </c>
      <c r="F27566" t="s">
        <v>21632</v>
      </c>
    </row>
    <row r="27567" spans="1:6" x14ac:dyDescent="0.25">
      <c r="A27567" t="s">
        <v>14242</v>
      </c>
      <c r="B27567" s="100" t="s">
        <v>11661</v>
      </c>
      <c r="C27567" s="100"/>
      <c r="D27567" s="124">
        <v>13641</v>
      </c>
      <c r="E27567" s="157">
        <f>VLOOKUP(D27567,'SOAT LIQ'!$A$87:$C$3416,3,FALSE)</f>
        <v>12</v>
      </c>
      <c r="F27567" t="s">
        <v>21632</v>
      </c>
    </row>
    <row r="27568" spans="1:6" x14ac:dyDescent="0.25">
      <c r="A27568" t="s">
        <v>14242</v>
      </c>
      <c r="B27568" s="100" t="s">
        <v>11662</v>
      </c>
      <c r="C27568" s="100"/>
      <c r="D27568" s="124">
        <v>13641</v>
      </c>
      <c r="E27568" s="157">
        <f>VLOOKUP(D27568,'SOAT LIQ'!$A$87:$C$3416,3,FALSE)</f>
        <v>12</v>
      </c>
      <c r="F27568" t="s">
        <v>21632</v>
      </c>
    </row>
    <row r="27569" spans="1:6" x14ac:dyDescent="0.25">
      <c r="A27569" t="s">
        <v>14242</v>
      </c>
      <c r="B27569" s="100" t="s">
        <v>11663</v>
      </c>
      <c r="C27569" s="100"/>
      <c r="D27569" s="124">
        <v>13641</v>
      </c>
      <c r="E27569" s="157">
        <f>VLOOKUP(D27569,'SOAT LIQ'!$A$87:$C$3416,3,FALSE)</f>
        <v>12</v>
      </c>
      <c r="F27569" t="s">
        <v>21632</v>
      </c>
    </row>
    <row r="27570" spans="1:6" x14ac:dyDescent="0.25">
      <c r="A27570" t="s">
        <v>14242</v>
      </c>
      <c r="B27570" s="100" t="s">
        <v>11664</v>
      </c>
      <c r="C27570" s="100"/>
      <c r="D27570" s="124">
        <v>13641</v>
      </c>
      <c r="E27570" s="157">
        <f>VLOOKUP(D27570,'SOAT LIQ'!$A$87:$C$3416,3,FALSE)</f>
        <v>12</v>
      </c>
      <c r="F27570" t="s">
        <v>21632</v>
      </c>
    </row>
    <row r="27571" spans="1:6" x14ac:dyDescent="0.25">
      <c r="A27571" t="s">
        <v>14242</v>
      </c>
      <c r="B27571" s="100" t="s">
        <v>11665</v>
      </c>
      <c r="C27571" s="100"/>
      <c r="D27571" s="124">
        <v>13641</v>
      </c>
      <c r="E27571" s="157">
        <f>VLOOKUP(D27571,'SOAT LIQ'!$A$87:$C$3416,3,FALSE)</f>
        <v>12</v>
      </c>
      <c r="F27571" t="s">
        <v>21632</v>
      </c>
    </row>
    <row r="27572" spans="1:6" x14ac:dyDescent="0.25">
      <c r="A27572" t="s">
        <v>14242</v>
      </c>
      <c r="B27572" s="100" t="s">
        <v>11666</v>
      </c>
      <c r="C27572" s="100"/>
      <c r="D27572" s="124">
        <v>13641</v>
      </c>
      <c r="E27572" s="157">
        <f>VLOOKUP(D27572,'SOAT LIQ'!$A$87:$C$3416,3,FALSE)</f>
        <v>12</v>
      </c>
      <c r="F27572" t="s">
        <v>21632</v>
      </c>
    </row>
    <row r="27573" spans="1:6" x14ac:dyDescent="0.25">
      <c r="A27573" t="s">
        <v>14242</v>
      </c>
      <c r="B27573" s="100" t="s">
        <v>11667</v>
      </c>
      <c r="C27573" s="100"/>
      <c r="D27573" s="124">
        <v>13641</v>
      </c>
      <c r="E27573" s="157">
        <f>VLOOKUP(D27573,'SOAT LIQ'!$A$87:$C$3416,3,FALSE)</f>
        <v>12</v>
      </c>
      <c r="F27573" t="s">
        <v>21632</v>
      </c>
    </row>
    <row r="27574" spans="1:6" x14ac:dyDescent="0.25">
      <c r="A27574" t="s">
        <v>14242</v>
      </c>
      <c r="B27574" s="100" t="s">
        <v>11668</v>
      </c>
      <c r="C27574" s="100"/>
      <c r="D27574" s="124">
        <v>13641</v>
      </c>
      <c r="E27574" s="157">
        <f>VLOOKUP(D27574,'SOAT LIQ'!$A$87:$C$3416,3,FALSE)</f>
        <v>12</v>
      </c>
      <c r="F27574" t="s">
        <v>21632</v>
      </c>
    </row>
    <row r="27575" spans="1:6" x14ac:dyDescent="0.25">
      <c r="A27575" t="s">
        <v>14242</v>
      </c>
      <c r="B27575" s="100" t="s">
        <v>11669</v>
      </c>
      <c r="C27575" s="100"/>
      <c r="D27575" s="124">
        <v>13641</v>
      </c>
      <c r="E27575" s="157">
        <f>VLOOKUP(D27575,'SOAT LIQ'!$A$87:$C$3416,3,FALSE)</f>
        <v>12</v>
      </c>
      <c r="F27575" t="s">
        <v>21632</v>
      </c>
    </row>
    <row r="27576" spans="1:6" x14ac:dyDescent="0.25">
      <c r="A27576" t="s">
        <v>14242</v>
      </c>
      <c r="B27576" s="100" t="s">
        <v>11670</v>
      </c>
      <c r="C27576" s="100"/>
      <c r="D27576" s="124">
        <v>13641</v>
      </c>
      <c r="E27576" s="157">
        <f>VLOOKUP(D27576,'SOAT LIQ'!$A$87:$C$3416,3,FALSE)</f>
        <v>12</v>
      </c>
      <c r="F27576" t="s">
        <v>21632</v>
      </c>
    </row>
    <row r="27577" spans="1:6" x14ac:dyDescent="0.25">
      <c r="A27577" t="s">
        <v>14242</v>
      </c>
      <c r="B27577" s="100" t="s">
        <v>11671</v>
      </c>
      <c r="C27577" s="100"/>
      <c r="D27577" s="124">
        <v>13641</v>
      </c>
      <c r="E27577" s="157">
        <f>VLOOKUP(D27577,'SOAT LIQ'!$A$87:$C$3416,3,FALSE)</f>
        <v>12</v>
      </c>
      <c r="F27577" t="s">
        <v>21632</v>
      </c>
    </row>
    <row r="27578" spans="1:6" x14ac:dyDescent="0.25">
      <c r="A27578" t="s">
        <v>14242</v>
      </c>
      <c r="B27578" s="100" t="s">
        <v>11672</v>
      </c>
      <c r="C27578" s="100"/>
      <c r="D27578" s="124">
        <v>13641</v>
      </c>
      <c r="E27578" s="157">
        <f>VLOOKUP(D27578,'SOAT LIQ'!$A$87:$C$3416,3,FALSE)</f>
        <v>12</v>
      </c>
      <c r="F27578" t="s">
        <v>21632</v>
      </c>
    </row>
    <row r="27579" spans="1:6" x14ac:dyDescent="0.25">
      <c r="A27579" t="s">
        <v>14242</v>
      </c>
      <c r="B27579" s="100" t="s">
        <v>11673</v>
      </c>
      <c r="C27579" s="100"/>
      <c r="D27579" s="124">
        <v>13641</v>
      </c>
      <c r="E27579" s="157">
        <f>VLOOKUP(D27579,'SOAT LIQ'!$A$87:$C$3416,3,FALSE)</f>
        <v>12</v>
      </c>
      <c r="F27579" t="s">
        <v>21632</v>
      </c>
    </row>
    <row r="27580" spans="1:6" x14ac:dyDescent="0.25">
      <c r="A27580" t="s">
        <v>14242</v>
      </c>
      <c r="B27580" s="100" t="s">
        <v>11674</v>
      </c>
      <c r="C27580" s="100"/>
      <c r="D27580" s="124">
        <v>13641</v>
      </c>
      <c r="E27580" s="157">
        <f>VLOOKUP(D27580,'SOAT LIQ'!$A$87:$C$3416,3,FALSE)</f>
        <v>12</v>
      </c>
      <c r="F27580" t="s">
        <v>21632</v>
      </c>
    </row>
    <row r="27581" spans="1:6" x14ac:dyDescent="0.25">
      <c r="A27581" t="s">
        <v>14242</v>
      </c>
      <c r="B27581" s="100" t="s">
        <v>11675</v>
      </c>
      <c r="C27581" s="100"/>
      <c r="D27581" s="124">
        <v>13641</v>
      </c>
      <c r="E27581" s="157">
        <f>VLOOKUP(D27581,'SOAT LIQ'!$A$87:$C$3416,3,FALSE)</f>
        <v>12</v>
      </c>
      <c r="F27581" t="s">
        <v>21632</v>
      </c>
    </row>
    <row r="27582" spans="1:6" x14ac:dyDescent="0.25">
      <c r="A27582" t="s">
        <v>14242</v>
      </c>
      <c r="B27582" s="100" t="s">
        <v>11676</v>
      </c>
      <c r="C27582" s="100"/>
      <c r="D27582" s="124">
        <v>13641</v>
      </c>
      <c r="E27582" s="157">
        <f>VLOOKUP(D27582,'SOAT LIQ'!$A$87:$C$3416,3,FALSE)</f>
        <v>12</v>
      </c>
      <c r="F27582" t="s">
        <v>21632</v>
      </c>
    </row>
    <row r="27583" spans="1:6" x14ac:dyDescent="0.25">
      <c r="A27583" t="s">
        <v>14242</v>
      </c>
      <c r="B27583" s="100" t="s">
        <v>11677</v>
      </c>
      <c r="C27583" s="100"/>
      <c r="D27583" s="124">
        <v>13641</v>
      </c>
      <c r="E27583" s="157">
        <f>VLOOKUP(D27583,'SOAT LIQ'!$A$87:$C$3416,3,FALSE)</f>
        <v>12</v>
      </c>
      <c r="F27583" t="s">
        <v>21632</v>
      </c>
    </row>
    <row r="27584" spans="1:6" x14ac:dyDescent="0.25">
      <c r="A27584" t="s">
        <v>14242</v>
      </c>
      <c r="B27584" s="100" t="s">
        <v>11678</v>
      </c>
      <c r="C27584" s="100"/>
      <c r="D27584" s="124">
        <v>13641</v>
      </c>
      <c r="E27584" s="157">
        <f>VLOOKUP(D27584,'SOAT LIQ'!$A$87:$C$3416,3,FALSE)</f>
        <v>12</v>
      </c>
      <c r="F27584" t="s">
        <v>21632</v>
      </c>
    </row>
    <row r="27585" spans="1:6" x14ac:dyDescent="0.25">
      <c r="A27585" t="s">
        <v>14242</v>
      </c>
      <c r="B27585" s="100" t="s">
        <v>11679</v>
      </c>
      <c r="C27585" s="100"/>
      <c r="D27585" s="124">
        <v>13641</v>
      </c>
      <c r="E27585" s="157">
        <f>VLOOKUP(D27585,'SOAT LIQ'!$A$87:$C$3416,3,FALSE)</f>
        <v>12</v>
      </c>
      <c r="F27585" t="s">
        <v>21632</v>
      </c>
    </row>
    <row r="27586" spans="1:6" x14ac:dyDescent="0.25">
      <c r="A27586" t="s">
        <v>14242</v>
      </c>
      <c r="B27586" s="100" t="s">
        <v>11680</v>
      </c>
      <c r="C27586" s="100"/>
      <c r="D27586" s="124">
        <v>13641</v>
      </c>
      <c r="E27586" s="157">
        <f>VLOOKUP(D27586,'SOAT LIQ'!$A$87:$C$3416,3,FALSE)</f>
        <v>12</v>
      </c>
      <c r="F27586" t="s">
        <v>21632</v>
      </c>
    </row>
    <row r="27587" spans="1:6" x14ac:dyDescent="0.25">
      <c r="A27587" t="s">
        <v>14242</v>
      </c>
      <c r="B27587" s="100" t="s">
        <v>11683</v>
      </c>
      <c r="C27587" s="99" t="s">
        <v>11684</v>
      </c>
      <c r="D27587" s="124">
        <v>13140</v>
      </c>
      <c r="E27587" s="157">
        <f>VLOOKUP(D27587,'SOAT LIQ'!$A$87:$C$3416,3,FALSE)</f>
        <v>8</v>
      </c>
      <c r="F27587" t="s">
        <v>21632</v>
      </c>
    </row>
    <row r="27588" spans="1:6" x14ac:dyDescent="0.25">
      <c r="A27588" t="s">
        <v>14242</v>
      </c>
      <c r="B27588" s="100" t="s">
        <v>11685</v>
      </c>
      <c r="C27588" s="99" t="s">
        <v>11684</v>
      </c>
      <c r="D27588" s="124">
        <v>13140</v>
      </c>
      <c r="E27588" s="157">
        <f>VLOOKUP(D27588,'SOAT LIQ'!$A$87:$C$3416,3,FALSE)</f>
        <v>8</v>
      </c>
      <c r="F27588" t="s">
        <v>21632</v>
      </c>
    </row>
    <row r="27589" spans="1:6" x14ac:dyDescent="0.25">
      <c r="A27589" t="s">
        <v>14242</v>
      </c>
      <c r="B27589" s="100" t="s">
        <v>11765</v>
      </c>
      <c r="C27589" s="99" t="s">
        <v>11764</v>
      </c>
      <c r="D27589" s="124">
        <v>1378</v>
      </c>
      <c r="E27589" s="157">
        <f>VLOOKUP(D27589,'SOAT LIQ'!$A$87:$C$3416,3,FALSE)</f>
        <v>23</v>
      </c>
      <c r="F27589" t="s">
        <v>21632</v>
      </c>
    </row>
    <row r="27590" spans="1:6" x14ac:dyDescent="0.25">
      <c r="A27590" t="s">
        <v>14242</v>
      </c>
      <c r="B27590" s="100" t="s">
        <v>11766</v>
      </c>
      <c r="C27590" s="100"/>
      <c r="D27590" s="124">
        <v>1378</v>
      </c>
      <c r="E27590" s="157">
        <f>VLOOKUP(D27590,'SOAT LIQ'!$A$87:$C$3416,3,FALSE)</f>
        <v>23</v>
      </c>
      <c r="F27590" t="s">
        <v>21632</v>
      </c>
    </row>
    <row r="27591" spans="1:6" x14ac:dyDescent="0.25">
      <c r="A27591" t="s">
        <v>14242</v>
      </c>
      <c r="B27591" s="100" t="s">
        <v>11767</v>
      </c>
      <c r="C27591" s="100"/>
      <c r="D27591" s="124">
        <v>1378</v>
      </c>
      <c r="E27591" s="157">
        <f>VLOOKUP(D27591,'SOAT LIQ'!$A$87:$C$3416,3,FALSE)</f>
        <v>23</v>
      </c>
      <c r="F27591" t="s">
        <v>21632</v>
      </c>
    </row>
    <row r="27592" spans="1:6" x14ac:dyDescent="0.25">
      <c r="A27592" t="s">
        <v>14242</v>
      </c>
      <c r="B27592" s="100" t="s">
        <v>11768</v>
      </c>
      <c r="C27592" s="99" t="s">
        <v>11769</v>
      </c>
      <c r="D27592" s="124">
        <v>1374</v>
      </c>
      <c r="E27592" s="157">
        <f>VLOOKUP(D27592,'SOAT LIQ'!$A$87:$C$3416,3,FALSE)</f>
        <v>23</v>
      </c>
      <c r="F27592" t="s">
        <v>21632</v>
      </c>
    </row>
    <row r="27593" spans="1:6" x14ac:dyDescent="0.25">
      <c r="A27593" t="s">
        <v>14242</v>
      </c>
      <c r="B27593" s="100" t="s">
        <v>11770</v>
      </c>
      <c r="C27593" s="100"/>
      <c r="D27593" s="124">
        <v>1301</v>
      </c>
      <c r="E27593" s="157">
        <f>VLOOKUP(D27593,'SOAT LIQ'!$A$87:$C$3416,3,FALSE)</f>
        <v>20</v>
      </c>
      <c r="F27593" t="s">
        <v>21632</v>
      </c>
    </row>
    <row r="27594" spans="1:6" x14ac:dyDescent="0.25">
      <c r="A27594" t="s">
        <v>14242</v>
      </c>
      <c r="B27594" s="100" t="s">
        <v>11771</v>
      </c>
      <c r="C27594" s="99" t="s">
        <v>11772</v>
      </c>
      <c r="D27594" s="124">
        <v>1301</v>
      </c>
      <c r="E27594" s="157">
        <f>VLOOKUP(D27594,'SOAT LIQ'!$A$87:$C$3416,3,FALSE)</f>
        <v>20</v>
      </c>
      <c r="F27594" t="s">
        <v>21632</v>
      </c>
    </row>
    <row r="27595" spans="1:6" x14ac:dyDescent="0.25">
      <c r="A27595" t="s">
        <v>14242</v>
      </c>
      <c r="B27595" s="100" t="s">
        <v>11773</v>
      </c>
      <c r="C27595" s="100"/>
      <c r="D27595" s="124">
        <v>1301</v>
      </c>
      <c r="E27595" s="157">
        <f>VLOOKUP(D27595,'SOAT LIQ'!$A$87:$C$3416,3,FALSE)</f>
        <v>20</v>
      </c>
      <c r="F27595" t="s">
        <v>21632</v>
      </c>
    </row>
    <row r="27596" spans="1:6" x14ac:dyDescent="0.25">
      <c r="A27596" t="s">
        <v>14242</v>
      </c>
      <c r="B27596" s="100" t="s">
        <v>11774</v>
      </c>
      <c r="C27596" s="100"/>
      <c r="D27596" s="124">
        <v>1301</v>
      </c>
      <c r="E27596" s="157">
        <f>VLOOKUP(D27596,'SOAT LIQ'!$A$87:$C$3416,3,FALSE)</f>
        <v>20</v>
      </c>
      <c r="F27596" t="s">
        <v>21632</v>
      </c>
    </row>
    <row r="27597" spans="1:6" x14ac:dyDescent="0.25">
      <c r="A27597" t="s">
        <v>14242</v>
      </c>
      <c r="B27597" s="100" t="s">
        <v>11775</v>
      </c>
      <c r="C27597" s="100"/>
      <c r="D27597" s="124">
        <v>1301</v>
      </c>
      <c r="E27597" s="157">
        <f>VLOOKUP(D27597,'SOAT LIQ'!$A$87:$C$3416,3,FALSE)</f>
        <v>20</v>
      </c>
      <c r="F27597" t="s">
        <v>21632</v>
      </c>
    </row>
    <row r="27598" spans="1:6" x14ac:dyDescent="0.25">
      <c r="A27598" t="s">
        <v>14242</v>
      </c>
      <c r="B27598" s="100" t="s">
        <v>11776</v>
      </c>
      <c r="C27598" s="100"/>
      <c r="D27598" s="124">
        <v>1301</v>
      </c>
      <c r="E27598" s="157">
        <f>VLOOKUP(D27598,'SOAT LIQ'!$A$87:$C$3416,3,FALSE)</f>
        <v>20</v>
      </c>
      <c r="F27598" t="s">
        <v>21632</v>
      </c>
    </row>
    <row r="27599" spans="1:6" x14ac:dyDescent="0.25">
      <c r="A27599" t="s">
        <v>14242</v>
      </c>
      <c r="B27599" s="100" t="s">
        <v>11777</v>
      </c>
      <c r="C27599" s="100"/>
      <c r="D27599" s="124">
        <v>1301</v>
      </c>
      <c r="E27599" s="157">
        <f>VLOOKUP(D27599,'SOAT LIQ'!$A$87:$C$3416,3,FALSE)</f>
        <v>20</v>
      </c>
      <c r="F27599" t="s">
        <v>21632</v>
      </c>
    </row>
    <row r="27600" spans="1:6" x14ac:dyDescent="0.25">
      <c r="A27600" t="s">
        <v>14242</v>
      </c>
      <c r="B27600" s="100" t="s">
        <v>11778</v>
      </c>
      <c r="C27600" s="100"/>
      <c r="D27600" s="124">
        <v>1301</v>
      </c>
      <c r="E27600" s="157">
        <f>VLOOKUP(D27600,'SOAT LIQ'!$A$87:$C$3416,3,FALSE)</f>
        <v>20</v>
      </c>
      <c r="F27600" t="s">
        <v>21632</v>
      </c>
    </row>
    <row r="27601" spans="1:6" x14ac:dyDescent="0.25">
      <c r="A27601" t="s">
        <v>14242</v>
      </c>
      <c r="B27601" s="100" t="s">
        <v>11779</v>
      </c>
      <c r="C27601" s="100"/>
      <c r="D27601" s="124">
        <v>1301</v>
      </c>
      <c r="E27601" s="157">
        <f>VLOOKUP(D27601,'SOAT LIQ'!$A$87:$C$3416,3,FALSE)</f>
        <v>20</v>
      </c>
      <c r="F27601" t="s">
        <v>21632</v>
      </c>
    </row>
    <row r="27602" spans="1:6" x14ac:dyDescent="0.25">
      <c r="A27602" t="s">
        <v>14242</v>
      </c>
      <c r="B27602" s="100" t="s">
        <v>11780</v>
      </c>
      <c r="C27602" s="100"/>
      <c r="D27602" s="124">
        <v>1301</v>
      </c>
      <c r="E27602" s="157">
        <f>VLOOKUP(D27602,'SOAT LIQ'!$A$87:$C$3416,3,FALSE)</f>
        <v>20</v>
      </c>
      <c r="F27602" t="s">
        <v>21632</v>
      </c>
    </row>
    <row r="27603" spans="1:6" x14ac:dyDescent="0.25">
      <c r="A27603" t="s">
        <v>14242</v>
      </c>
      <c r="B27603" s="100" t="s">
        <v>11781</v>
      </c>
      <c r="C27603" s="100"/>
      <c r="D27603" s="124">
        <v>1301</v>
      </c>
      <c r="E27603" s="157">
        <f>VLOOKUP(D27603,'SOAT LIQ'!$A$87:$C$3416,3,FALSE)</f>
        <v>20</v>
      </c>
      <c r="F27603" t="s">
        <v>21632</v>
      </c>
    </row>
    <row r="27604" spans="1:6" x14ac:dyDescent="0.25">
      <c r="A27604" t="s">
        <v>14242</v>
      </c>
      <c r="B27604" s="100" t="s">
        <v>11782</v>
      </c>
      <c r="C27604" s="100"/>
      <c r="D27604" s="124">
        <v>1301</v>
      </c>
      <c r="E27604" s="157">
        <f>VLOOKUP(D27604,'SOAT LIQ'!$A$87:$C$3416,3,FALSE)</f>
        <v>20</v>
      </c>
      <c r="F27604" t="s">
        <v>21632</v>
      </c>
    </row>
    <row r="27605" spans="1:6" x14ac:dyDescent="0.25">
      <c r="A27605" t="s">
        <v>14242</v>
      </c>
      <c r="B27605" s="100" t="s">
        <v>11783</v>
      </c>
      <c r="C27605" s="100"/>
      <c r="D27605" s="124">
        <v>1301</v>
      </c>
      <c r="E27605" s="157">
        <f>VLOOKUP(D27605,'SOAT LIQ'!$A$87:$C$3416,3,FALSE)</f>
        <v>20</v>
      </c>
      <c r="F27605" t="s">
        <v>21632</v>
      </c>
    </row>
    <row r="27606" spans="1:6" x14ac:dyDescent="0.25">
      <c r="A27606" t="s">
        <v>14242</v>
      </c>
      <c r="B27606" s="100" t="s">
        <v>11784</v>
      </c>
      <c r="C27606" s="100"/>
      <c r="D27606" s="124">
        <v>1301</v>
      </c>
      <c r="E27606" s="157">
        <f>VLOOKUP(D27606,'SOAT LIQ'!$A$87:$C$3416,3,FALSE)</f>
        <v>20</v>
      </c>
      <c r="F27606" t="s">
        <v>21632</v>
      </c>
    </row>
    <row r="27607" spans="1:6" x14ac:dyDescent="0.25">
      <c r="A27607" t="s">
        <v>14242</v>
      </c>
      <c r="B27607" s="100" t="s">
        <v>11785</v>
      </c>
      <c r="C27607" s="100"/>
      <c r="D27607" s="124">
        <v>1301</v>
      </c>
      <c r="E27607" s="157">
        <f>VLOOKUP(D27607,'SOAT LIQ'!$A$87:$C$3416,3,FALSE)</f>
        <v>20</v>
      </c>
      <c r="F27607" t="s">
        <v>21632</v>
      </c>
    </row>
    <row r="27608" spans="1:6" x14ac:dyDescent="0.25">
      <c r="A27608" t="s">
        <v>14242</v>
      </c>
      <c r="B27608" s="100" t="s">
        <v>11786</v>
      </c>
      <c r="C27608" s="100"/>
      <c r="D27608" s="124">
        <v>1301</v>
      </c>
      <c r="E27608" s="157">
        <f>VLOOKUP(D27608,'SOAT LIQ'!$A$87:$C$3416,3,FALSE)</f>
        <v>20</v>
      </c>
      <c r="F27608" t="s">
        <v>21632</v>
      </c>
    </row>
    <row r="27609" spans="1:6" x14ac:dyDescent="0.25">
      <c r="A27609" t="s">
        <v>14242</v>
      </c>
      <c r="B27609" s="100" t="s">
        <v>11824</v>
      </c>
      <c r="C27609" s="100"/>
      <c r="D27609" s="124">
        <v>1301</v>
      </c>
      <c r="E27609" s="157">
        <f>VLOOKUP(D27609,'SOAT LIQ'!$A$87:$C$3416,3,FALSE)</f>
        <v>20</v>
      </c>
      <c r="F27609" t="s">
        <v>21632</v>
      </c>
    </row>
    <row r="27610" spans="1:6" x14ac:dyDescent="0.25">
      <c r="A27610" t="s">
        <v>14242</v>
      </c>
      <c r="B27610" s="100" t="s">
        <v>11825</v>
      </c>
      <c r="C27610" s="99" t="s">
        <v>11769</v>
      </c>
      <c r="D27610" s="124">
        <v>1301</v>
      </c>
      <c r="E27610" s="157">
        <f>VLOOKUP(D27610,'SOAT LIQ'!$A$87:$C$3416,3,FALSE)</f>
        <v>20</v>
      </c>
      <c r="F27610" t="s">
        <v>21632</v>
      </c>
    </row>
    <row r="27611" spans="1:6" x14ac:dyDescent="0.25">
      <c r="A27611" t="s">
        <v>14242</v>
      </c>
      <c r="B27611" s="100" t="s">
        <v>11826</v>
      </c>
      <c r="C27611" s="100"/>
      <c r="D27611" s="124">
        <v>1301</v>
      </c>
      <c r="E27611" s="157">
        <f>VLOOKUP(D27611,'SOAT LIQ'!$A$87:$C$3416,3,FALSE)</f>
        <v>20</v>
      </c>
      <c r="F27611" t="s">
        <v>21632</v>
      </c>
    </row>
    <row r="27612" spans="1:6" x14ac:dyDescent="0.25">
      <c r="A27612" t="s">
        <v>14242</v>
      </c>
      <c r="B27612" s="100" t="s">
        <v>11827</v>
      </c>
      <c r="C27612" s="100"/>
      <c r="D27612" s="124">
        <v>1301</v>
      </c>
      <c r="E27612" s="157">
        <f>VLOOKUP(D27612,'SOAT LIQ'!$A$87:$C$3416,3,FALSE)</f>
        <v>20</v>
      </c>
      <c r="F27612" t="s">
        <v>21632</v>
      </c>
    </row>
    <row r="27613" spans="1:6" x14ac:dyDescent="0.25">
      <c r="A27613" t="s">
        <v>14242</v>
      </c>
      <c r="B27613" s="100" t="s">
        <v>11828</v>
      </c>
      <c r="C27613" s="100"/>
      <c r="D27613" s="124">
        <v>1301</v>
      </c>
      <c r="E27613" s="157">
        <f>VLOOKUP(D27613,'SOAT LIQ'!$A$87:$C$3416,3,FALSE)</f>
        <v>20</v>
      </c>
      <c r="F27613" t="s">
        <v>21632</v>
      </c>
    </row>
    <row r="27614" spans="1:6" x14ac:dyDescent="0.25">
      <c r="A27614" t="s">
        <v>14242</v>
      </c>
      <c r="B27614" s="100" t="s">
        <v>11829</v>
      </c>
      <c r="C27614" s="100"/>
      <c r="D27614" s="124">
        <v>1301</v>
      </c>
      <c r="E27614" s="157">
        <f>VLOOKUP(D27614,'SOAT LIQ'!$A$87:$C$3416,3,FALSE)</f>
        <v>20</v>
      </c>
      <c r="F27614" t="s">
        <v>21632</v>
      </c>
    </row>
    <row r="27615" spans="1:6" x14ac:dyDescent="0.25">
      <c r="A27615" t="s">
        <v>14242</v>
      </c>
      <c r="B27615" s="100" t="s">
        <v>11830</v>
      </c>
      <c r="C27615" s="100"/>
      <c r="D27615" s="124">
        <v>1301</v>
      </c>
      <c r="E27615" s="157">
        <f>VLOOKUP(D27615,'SOAT LIQ'!$A$87:$C$3416,3,FALSE)</f>
        <v>20</v>
      </c>
      <c r="F27615" t="s">
        <v>21632</v>
      </c>
    </row>
    <row r="27616" spans="1:6" x14ac:dyDescent="0.25">
      <c r="A27616" t="s">
        <v>14242</v>
      </c>
      <c r="B27616" s="100" t="s">
        <v>11831</v>
      </c>
      <c r="C27616" s="100"/>
      <c r="D27616" s="124">
        <v>1301</v>
      </c>
      <c r="E27616" s="157">
        <f>VLOOKUP(D27616,'SOAT LIQ'!$A$87:$C$3416,3,FALSE)</f>
        <v>20</v>
      </c>
      <c r="F27616" t="s">
        <v>21632</v>
      </c>
    </row>
    <row r="27617" spans="1:6" x14ac:dyDescent="0.25">
      <c r="A27617" t="s">
        <v>14242</v>
      </c>
      <c r="B27617" s="100" t="s">
        <v>11832</v>
      </c>
      <c r="C27617" s="100"/>
      <c r="D27617" s="124">
        <v>1301</v>
      </c>
      <c r="E27617" s="157">
        <f>VLOOKUP(D27617,'SOAT LIQ'!$A$87:$C$3416,3,FALSE)</f>
        <v>20</v>
      </c>
      <c r="F27617" t="s">
        <v>21632</v>
      </c>
    </row>
    <row r="27618" spans="1:6" x14ac:dyDescent="0.25">
      <c r="A27618" t="s">
        <v>14242</v>
      </c>
      <c r="B27618" s="100" t="s">
        <v>11833</v>
      </c>
      <c r="C27618" s="100"/>
      <c r="D27618" s="124">
        <v>1301</v>
      </c>
      <c r="E27618" s="157">
        <f>VLOOKUP(D27618,'SOAT LIQ'!$A$87:$C$3416,3,FALSE)</f>
        <v>20</v>
      </c>
      <c r="F27618" t="s">
        <v>21632</v>
      </c>
    </row>
    <row r="27619" spans="1:6" x14ac:dyDescent="0.25">
      <c r="A27619" t="s">
        <v>14242</v>
      </c>
      <c r="B27619" s="100" t="s">
        <v>11834</v>
      </c>
      <c r="C27619" s="100"/>
      <c r="D27619" s="124">
        <v>1301</v>
      </c>
      <c r="E27619" s="157">
        <f>VLOOKUP(D27619,'SOAT LIQ'!$A$87:$C$3416,3,FALSE)</f>
        <v>20</v>
      </c>
      <c r="F27619" t="s">
        <v>21632</v>
      </c>
    </row>
    <row r="27620" spans="1:6" x14ac:dyDescent="0.25">
      <c r="A27620" t="s">
        <v>14242</v>
      </c>
      <c r="B27620" s="100" t="s">
        <v>11835</v>
      </c>
      <c r="C27620" s="100"/>
      <c r="D27620" s="124">
        <v>1301</v>
      </c>
      <c r="E27620" s="157">
        <f>VLOOKUP(D27620,'SOAT LIQ'!$A$87:$C$3416,3,FALSE)</f>
        <v>20</v>
      </c>
      <c r="F27620" t="s">
        <v>21632</v>
      </c>
    </row>
    <row r="27621" spans="1:6" x14ac:dyDescent="0.25">
      <c r="A27621" t="s">
        <v>14242</v>
      </c>
      <c r="B27621" s="100" t="s">
        <v>11836</v>
      </c>
      <c r="C27621" s="100"/>
      <c r="D27621" s="124">
        <v>1301</v>
      </c>
      <c r="E27621" s="157">
        <f>VLOOKUP(D27621,'SOAT LIQ'!$A$87:$C$3416,3,FALSE)</f>
        <v>20</v>
      </c>
      <c r="F27621" t="s">
        <v>21632</v>
      </c>
    </row>
    <row r="27622" spans="1:6" x14ac:dyDescent="0.25">
      <c r="A27622" t="s">
        <v>14242</v>
      </c>
      <c r="B27622" s="100" t="s">
        <v>11837</v>
      </c>
      <c r="C27622" s="100"/>
      <c r="D27622" s="124">
        <v>1301</v>
      </c>
      <c r="E27622" s="157">
        <f>VLOOKUP(D27622,'SOAT LIQ'!$A$87:$C$3416,3,FALSE)</f>
        <v>20</v>
      </c>
      <c r="F27622" t="s">
        <v>21632</v>
      </c>
    </row>
    <row r="27623" spans="1:6" x14ac:dyDescent="0.25">
      <c r="A27623" t="s">
        <v>14242</v>
      </c>
      <c r="B27623" s="100" t="s">
        <v>11838</v>
      </c>
      <c r="C27623" s="100"/>
      <c r="D27623" s="124">
        <v>1301</v>
      </c>
      <c r="E27623" s="157">
        <f>VLOOKUP(D27623,'SOAT LIQ'!$A$87:$C$3416,3,FALSE)</f>
        <v>20</v>
      </c>
      <c r="F27623" t="s">
        <v>21632</v>
      </c>
    </row>
    <row r="27624" spans="1:6" x14ac:dyDescent="0.25">
      <c r="A27624" t="s">
        <v>14242</v>
      </c>
      <c r="B27624" s="100" t="s">
        <v>11839</v>
      </c>
      <c r="C27624" s="99" t="s">
        <v>5522</v>
      </c>
      <c r="D27624" s="124">
        <v>1301</v>
      </c>
      <c r="E27624" s="157">
        <f>VLOOKUP(D27624,'SOAT LIQ'!$A$87:$C$3416,3,FALSE)</f>
        <v>20</v>
      </c>
      <c r="F27624" t="s">
        <v>21632</v>
      </c>
    </row>
    <row r="27625" spans="1:6" x14ac:dyDescent="0.25">
      <c r="A27625" t="s">
        <v>14242</v>
      </c>
      <c r="B27625" s="100" t="s">
        <v>11840</v>
      </c>
      <c r="C27625" s="100"/>
      <c r="D27625" s="124">
        <v>1301</v>
      </c>
      <c r="E27625" s="157">
        <f>VLOOKUP(D27625,'SOAT LIQ'!$A$87:$C$3416,3,FALSE)</f>
        <v>20</v>
      </c>
      <c r="F27625" t="s">
        <v>21632</v>
      </c>
    </row>
    <row r="27626" spans="1:6" x14ac:dyDescent="0.25">
      <c r="A27626" t="s">
        <v>14242</v>
      </c>
      <c r="B27626" s="100" t="s">
        <v>11841</v>
      </c>
      <c r="C27626" s="100"/>
      <c r="D27626" s="124">
        <v>1301</v>
      </c>
      <c r="E27626" s="157">
        <f>VLOOKUP(D27626,'SOAT LIQ'!$A$87:$C$3416,3,FALSE)</f>
        <v>20</v>
      </c>
      <c r="F27626" t="s">
        <v>21632</v>
      </c>
    </row>
    <row r="27627" spans="1:6" x14ac:dyDescent="0.25">
      <c r="A27627" t="s">
        <v>14242</v>
      </c>
      <c r="B27627" s="100" t="s">
        <v>11842</v>
      </c>
      <c r="C27627" s="100"/>
      <c r="D27627" s="124">
        <v>1301</v>
      </c>
      <c r="E27627" s="157">
        <f>VLOOKUP(D27627,'SOAT LIQ'!$A$87:$C$3416,3,FALSE)</f>
        <v>20</v>
      </c>
      <c r="F27627" t="s">
        <v>21632</v>
      </c>
    </row>
    <row r="27628" spans="1:6" x14ac:dyDescent="0.25">
      <c r="A27628" t="s">
        <v>14242</v>
      </c>
      <c r="B27628" s="100" t="s">
        <v>11843</v>
      </c>
      <c r="C27628" s="99" t="s">
        <v>5522</v>
      </c>
      <c r="D27628" s="124">
        <v>1301</v>
      </c>
      <c r="E27628" s="157">
        <f>VLOOKUP(D27628,'SOAT LIQ'!$A$87:$C$3416,3,FALSE)</f>
        <v>20</v>
      </c>
      <c r="F27628" t="s">
        <v>21632</v>
      </c>
    </row>
    <row r="27629" spans="1:6" x14ac:dyDescent="0.25">
      <c r="A27629" t="s">
        <v>14242</v>
      </c>
      <c r="B27629" s="100" t="s">
        <v>11844</v>
      </c>
      <c r="C27629" s="100"/>
      <c r="D27629" s="124">
        <v>1301</v>
      </c>
      <c r="E27629" s="157">
        <f>VLOOKUP(D27629,'SOAT LIQ'!$A$87:$C$3416,3,FALSE)</f>
        <v>20</v>
      </c>
      <c r="F27629" t="s">
        <v>21632</v>
      </c>
    </row>
    <row r="27630" spans="1:6" x14ac:dyDescent="0.25">
      <c r="A27630" t="s">
        <v>14242</v>
      </c>
      <c r="B27630" s="100" t="s">
        <v>11845</v>
      </c>
      <c r="C27630" s="100"/>
      <c r="D27630" s="124">
        <v>1301</v>
      </c>
      <c r="E27630" s="157">
        <f>VLOOKUP(D27630,'SOAT LIQ'!$A$87:$C$3416,3,FALSE)</f>
        <v>20</v>
      </c>
      <c r="F27630" t="s">
        <v>21632</v>
      </c>
    </row>
    <row r="27631" spans="1:6" x14ac:dyDescent="0.25">
      <c r="A27631" t="s">
        <v>14242</v>
      </c>
      <c r="B27631" s="100" t="s">
        <v>11846</v>
      </c>
      <c r="C27631" s="100"/>
      <c r="D27631" s="124">
        <v>1301</v>
      </c>
      <c r="E27631" s="157">
        <f>VLOOKUP(D27631,'SOAT LIQ'!$A$87:$C$3416,3,FALSE)</f>
        <v>20</v>
      </c>
      <c r="F27631" t="s">
        <v>21632</v>
      </c>
    </row>
    <row r="27632" spans="1:6" x14ac:dyDescent="0.25">
      <c r="A27632" t="s">
        <v>14242</v>
      </c>
      <c r="B27632" s="100" t="s">
        <v>11847</v>
      </c>
      <c r="C27632" s="100"/>
      <c r="D27632" s="124">
        <v>1301</v>
      </c>
      <c r="E27632" s="157">
        <f>VLOOKUP(D27632,'SOAT LIQ'!$A$87:$C$3416,3,FALSE)</f>
        <v>20</v>
      </c>
      <c r="F27632" t="s">
        <v>21632</v>
      </c>
    </row>
    <row r="27633" spans="1:6" x14ac:dyDescent="0.25">
      <c r="A27633" t="s">
        <v>14242</v>
      </c>
      <c r="B27633" s="100" t="s">
        <v>11848</v>
      </c>
      <c r="C27633" s="100"/>
      <c r="D27633" s="124">
        <v>1301</v>
      </c>
      <c r="E27633" s="157">
        <f>VLOOKUP(D27633,'SOAT LIQ'!$A$87:$C$3416,3,FALSE)</f>
        <v>20</v>
      </c>
      <c r="F27633" t="s">
        <v>21632</v>
      </c>
    </row>
    <row r="27634" spans="1:6" x14ac:dyDescent="0.25">
      <c r="A27634" t="s">
        <v>14242</v>
      </c>
      <c r="B27634" s="100" t="s">
        <v>11849</v>
      </c>
      <c r="C27634" s="100"/>
      <c r="D27634" s="124">
        <v>1301</v>
      </c>
      <c r="E27634" s="157">
        <f>VLOOKUP(D27634,'SOAT LIQ'!$A$87:$C$3416,3,FALSE)</f>
        <v>20</v>
      </c>
      <c r="F27634" t="s">
        <v>21632</v>
      </c>
    </row>
    <row r="27635" spans="1:6" x14ac:dyDescent="0.25">
      <c r="A27635" t="s">
        <v>14242</v>
      </c>
      <c r="B27635" s="100" t="s">
        <v>11850</v>
      </c>
      <c r="C27635" s="100"/>
      <c r="D27635" s="124">
        <v>1301</v>
      </c>
      <c r="E27635" s="157">
        <f>VLOOKUP(D27635,'SOAT LIQ'!$A$87:$C$3416,3,FALSE)</f>
        <v>20</v>
      </c>
      <c r="F27635" t="s">
        <v>21632</v>
      </c>
    </row>
    <row r="27636" spans="1:6" x14ac:dyDescent="0.25">
      <c r="A27636" t="s">
        <v>14242</v>
      </c>
      <c r="B27636" s="100" t="s">
        <v>4104</v>
      </c>
      <c r="C27636" s="99" t="s">
        <v>11894</v>
      </c>
      <c r="D27636" s="124">
        <v>13640</v>
      </c>
      <c r="E27636" s="157">
        <f>VLOOKUP(D27636,'SOAT LIQ'!$A$87:$C$3416,3,FALSE)</f>
        <v>11</v>
      </c>
      <c r="F27636" t="s">
        <v>21632</v>
      </c>
    </row>
    <row r="27637" spans="1:6" x14ac:dyDescent="0.25">
      <c r="A27637" t="s">
        <v>14242</v>
      </c>
      <c r="B27637" s="100" t="s">
        <v>4105</v>
      </c>
      <c r="C27637" s="99" t="s">
        <v>11895</v>
      </c>
      <c r="D27637" s="124">
        <v>13640</v>
      </c>
      <c r="E27637" s="157">
        <f>VLOOKUP(D27637,'SOAT LIQ'!$A$87:$C$3416,3,FALSE)</f>
        <v>11</v>
      </c>
      <c r="F27637" t="s">
        <v>21632</v>
      </c>
    </row>
    <row r="27638" spans="1:6" x14ac:dyDescent="0.25">
      <c r="A27638" t="s">
        <v>14242</v>
      </c>
      <c r="B27638" s="100" t="s">
        <v>11933</v>
      </c>
      <c r="C27638" s="99" t="s">
        <v>11931</v>
      </c>
      <c r="D27638" s="124">
        <v>13583</v>
      </c>
      <c r="E27638" s="157">
        <f>VLOOKUP(D27638,'SOAT LIQ'!$A$87:$C$3416,3,FALSE)</f>
        <v>8</v>
      </c>
      <c r="F27638" t="s">
        <v>21632</v>
      </c>
    </row>
    <row r="27639" spans="1:6" x14ac:dyDescent="0.25">
      <c r="A27639" t="s">
        <v>14242</v>
      </c>
      <c r="B27639" s="100" t="s">
        <v>12202</v>
      </c>
      <c r="C27639" s="99" t="s">
        <v>12203</v>
      </c>
      <c r="D27639" s="124">
        <v>13650</v>
      </c>
      <c r="E27639" s="157">
        <f>VLOOKUP(D27639,'SOAT LIQ'!$A$87:$C$3416,3,FALSE)</f>
        <v>7</v>
      </c>
      <c r="F27639" t="s">
        <v>21632</v>
      </c>
    </row>
    <row r="27640" spans="1:6" x14ac:dyDescent="0.25">
      <c r="A27640" t="s">
        <v>14242</v>
      </c>
      <c r="B27640" s="100" t="s">
        <v>12204</v>
      </c>
      <c r="C27640" s="99" t="s">
        <v>12205</v>
      </c>
      <c r="D27640" s="124">
        <v>13650</v>
      </c>
      <c r="E27640" s="157">
        <f>VLOOKUP(D27640,'SOAT LIQ'!$A$87:$C$3416,3,FALSE)</f>
        <v>7</v>
      </c>
      <c r="F27640" t="s">
        <v>21632</v>
      </c>
    </row>
    <row r="27641" spans="1:6" x14ac:dyDescent="0.25">
      <c r="A27641" t="s">
        <v>14242</v>
      </c>
      <c r="B27641" s="100" t="s">
        <v>12206</v>
      </c>
      <c r="C27641" s="99" t="s">
        <v>12207</v>
      </c>
      <c r="D27641" s="124">
        <v>13651</v>
      </c>
      <c r="E27641" s="157">
        <f>VLOOKUP(D27641,'SOAT LIQ'!$A$87:$C$3416,3,FALSE)</f>
        <v>7</v>
      </c>
      <c r="F27641" t="s">
        <v>21632</v>
      </c>
    </row>
    <row r="27642" spans="1:6" x14ac:dyDescent="0.25">
      <c r="A27642" t="s">
        <v>14242</v>
      </c>
      <c r="B27642" s="100" t="s">
        <v>12354</v>
      </c>
      <c r="C27642" s="99" t="s">
        <v>12353</v>
      </c>
      <c r="D27642" s="124">
        <v>13661</v>
      </c>
      <c r="E27642" s="157">
        <f>VLOOKUP(D27642,'SOAT LIQ'!$A$87:$C$3416,3,FALSE)</f>
        <v>10</v>
      </c>
      <c r="F27642" t="s">
        <v>21632</v>
      </c>
    </row>
    <row r="27643" spans="1:6" x14ac:dyDescent="0.25">
      <c r="A27643" t="s">
        <v>14242</v>
      </c>
      <c r="B27643" s="100" t="s">
        <v>12356</v>
      </c>
      <c r="C27643" s="99" t="s">
        <v>12355</v>
      </c>
      <c r="D27643" s="124">
        <v>13661</v>
      </c>
      <c r="E27643" s="157">
        <f>VLOOKUP(D27643,'SOAT LIQ'!$A$87:$C$3416,3,FALSE)</f>
        <v>10</v>
      </c>
      <c r="F27643" t="s">
        <v>21632</v>
      </c>
    </row>
    <row r="27644" spans="1:6" x14ac:dyDescent="0.25">
      <c r="A27644" t="s">
        <v>14242</v>
      </c>
      <c r="B27644" s="100" t="s">
        <v>12358</v>
      </c>
      <c r="C27644" s="99" t="s">
        <v>12357</v>
      </c>
      <c r="D27644" s="124">
        <v>13661</v>
      </c>
      <c r="E27644" s="157">
        <f>VLOOKUP(D27644,'SOAT LIQ'!$A$87:$C$3416,3,FALSE)</f>
        <v>10</v>
      </c>
      <c r="F27644" t="s">
        <v>21632</v>
      </c>
    </row>
    <row r="27645" spans="1:6" x14ac:dyDescent="0.25">
      <c r="A27645" t="s">
        <v>14242</v>
      </c>
      <c r="B27645" s="100" t="s">
        <v>12360</v>
      </c>
      <c r="C27645" s="99" t="s">
        <v>12359</v>
      </c>
      <c r="D27645" s="124">
        <v>13661</v>
      </c>
      <c r="E27645" s="157">
        <f>VLOOKUP(D27645,'SOAT LIQ'!$A$87:$C$3416,3,FALSE)</f>
        <v>10</v>
      </c>
      <c r="F27645" t="s">
        <v>21632</v>
      </c>
    </row>
    <row r="27646" spans="1:6" x14ac:dyDescent="0.25">
      <c r="A27646" t="s">
        <v>14242</v>
      </c>
      <c r="B27646" s="100" t="s">
        <v>12362</v>
      </c>
      <c r="C27646" s="99" t="s">
        <v>12361</v>
      </c>
      <c r="D27646" s="124">
        <v>13661</v>
      </c>
      <c r="E27646" s="157">
        <f>VLOOKUP(D27646,'SOAT LIQ'!$A$87:$C$3416,3,FALSE)</f>
        <v>10</v>
      </c>
      <c r="F27646" t="s">
        <v>21632</v>
      </c>
    </row>
    <row r="27647" spans="1:6" x14ac:dyDescent="0.25">
      <c r="A27647" t="s">
        <v>14242</v>
      </c>
      <c r="B27647" s="100" t="s">
        <v>12364</v>
      </c>
      <c r="C27647" s="99" t="s">
        <v>12363</v>
      </c>
      <c r="D27647" s="124">
        <v>13661</v>
      </c>
      <c r="E27647" s="157">
        <f>VLOOKUP(D27647,'SOAT LIQ'!$A$87:$C$3416,3,FALSE)</f>
        <v>10</v>
      </c>
      <c r="F27647" t="s">
        <v>21632</v>
      </c>
    </row>
    <row r="27648" spans="1:6" x14ac:dyDescent="0.25">
      <c r="A27648" t="s">
        <v>14242</v>
      </c>
      <c r="B27648" s="100" t="s">
        <v>12366</v>
      </c>
      <c r="C27648" s="99" t="s">
        <v>12365</v>
      </c>
      <c r="D27648" s="124">
        <v>13661</v>
      </c>
      <c r="E27648" s="157">
        <f>VLOOKUP(D27648,'SOAT LIQ'!$A$87:$C$3416,3,FALSE)</f>
        <v>10</v>
      </c>
      <c r="F27648" t="s">
        <v>21632</v>
      </c>
    </row>
    <row r="27649" spans="1:6" x14ac:dyDescent="0.25">
      <c r="A27649" t="s">
        <v>14242</v>
      </c>
      <c r="B27649" s="100" t="s">
        <v>12368</v>
      </c>
      <c r="C27649" s="99" t="s">
        <v>12367</v>
      </c>
      <c r="D27649" s="124">
        <v>13661</v>
      </c>
      <c r="E27649" s="157">
        <f>VLOOKUP(D27649,'SOAT LIQ'!$A$87:$C$3416,3,FALSE)</f>
        <v>10</v>
      </c>
      <c r="F27649" t="s">
        <v>21632</v>
      </c>
    </row>
    <row r="27650" spans="1:6" x14ac:dyDescent="0.25">
      <c r="A27650" t="s">
        <v>14242</v>
      </c>
      <c r="B27650" s="100" t="s">
        <v>12370</v>
      </c>
      <c r="C27650" s="99" t="s">
        <v>12369</v>
      </c>
      <c r="D27650" s="124">
        <v>13662</v>
      </c>
      <c r="E27650" s="157">
        <f>VLOOKUP(D27650,'SOAT LIQ'!$A$87:$C$3416,3,FALSE)</f>
        <v>10</v>
      </c>
      <c r="F27650" t="s">
        <v>21632</v>
      </c>
    </row>
    <row r="27651" spans="1:6" x14ac:dyDescent="0.25">
      <c r="A27651" t="s">
        <v>14242</v>
      </c>
      <c r="B27651" s="100" t="s">
        <v>12372</v>
      </c>
      <c r="C27651" s="99" t="s">
        <v>12371</v>
      </c>
      <c r="D27651" s="124">
        <v>13662</v>
      </c>
      <c r="E27651" s="157">
        <f>VLOOKUP(D27651,'SOAT LIQ'!$A$87:$C$3416,3,FALSE)</f>
        <v>10</v>
      </c>
      <c r="F27651" t="s">
        <v>21632</v>
      </c>
    </row>
    <row r="27652" spans="1:6" x14ac:dyDescent="0.25">
      <c r="A27652" t="s">
        <v>14242</v>
      </c>
      <c r="B27652" s="100" t="s">
        <v>12465</v>
      </c>
      <c r="C27652" s="99" t="s">
        <v>12244</v>
      </c>
      <c r="D27652" s="124">
        <v>13651</v>
      </c>
      <c r="E27652" s="157">
        <f>VLOOKUP(D27652,'SOAT LIQ'!$A$87:$C$3416,3,FALSE)</f>
        <v>7</v>
      </c>
      <c r="F27652" t="s">
        <v>21632</v>
      </c>
    </row>
    <row r="27653" spans="1:6" x14ac:dyDescent="0.25">
      <c r="A27653" t="s">
        <v>14242</v>
      </c>
      <c r="B27653" s="100" t="s">
        <v>4725</v>
      </c>
      <c r="C27653" s="99" t="s">
        <v>12500</v>
      </c>
      <c r="D27653" s="124">
        <v>13662</v>
      </c>
      <c r="E27653" s="157">
        <f>VLOOKUP(D27653,'SOAT LIQ'!$A$87:$C$3416,3,FALSE)</f>
        <v>10</v>
      </c>
      <c r="F27653" t="s">
        <v>21632</v>
      </c>
    </row>
    <row r="27654" spans="1:6" x14ac:dyDescent="0.25">
      <c r="A27654" t="s">
        <v>14242</v>
      </c>
      <c r="B27654" s="100" t="s">
        <v>12640</v>
      </c>
      <c r="C27654" s="99" t="s">
        <v>12641</v>
      </c>
      <c r="D27654" s="124">
        <v>1371</v>
      </c>
      <c r="E27654" s="157">
        <f>VLOOKUP(D27654,'SOAT LIQ'!$A$87:$C$3416,3,FALSE)</f>
        <v>21</v>
      </c>
      <c r="F27654" t="s">
        <v>21632</v>
      </c>
    </row>
    <row r="27655" spans="1:6" x14ac:dyDescent="0.25">
      <c r="A27655" t="s">
        <v>14242</v>
      </c>
      <c r="B27655" s="100" t="s">
        <v>12642</v>
      </c>
      <c r="C27655" s="99" t="s">
        <v>12643</v>
      </c>
      <c r="D27655" s="124">
        <v>1262</v>
      </c>
      <c r="E27655" s="157">
        <f>VLOOKUP(D27655,'SOAT LIQ'!$A$87:$C$3416,3,FALSE)</f>
        <v>22</v>
      </c>
      <c r="F27655" t="s">
        <v>21632</v>
      </c>
    </row>
    <row r="27656" spans="1:6" x14ac:dyDescent="0.25">
      <c r="A27656" t="s">
        <v>14242</v>
      </c>
      <c r="B27656" s="100" t="s">
        <v>12644</v>
      </c>
      <c r="C27656" s="99" t="s">
        <v>12641</v>
      </c>
      <c r="D27656" s="124">
        <v>1371</v>
      </c>
      <c r="E27656" s="157">
        <f>VLOOKUP(D27656,'SOAT LIQ'!$A$87:$C$3416,3,FALSE)</f>
        <v>21</v>
      </c>
      <c r="F27656" t="s">
        <v>21632</v>
      </c>
    </row>
    <row r="27657" spans="1:6" x14ac:dyDescent="0.25">
      <c r="A27657" t="s">
        <v>14242</v>
      </c>
      <c r="B27657" s="100" t="s">
        <v>12645</v>
      </c>
      <c r="C27657" s="99" t="s">
        <v>12646</v>
      </c>
      <c r="D27657" s="124">
        <v>1371</v>
      </c>
      <c r="E27657" s="157">
        <f>VLOOKUP(D27657,'SOAT LIQ'!$A$87:$C$3416,3,FALSE)</f>
        <v>21</v>
      </c>
      <c r="F27657" t="s">
        <v>21632</v>
      </c>
    </row>
    <row r="27658" spans="1:6" x14ac:dyDescent="0.25">
      <c r="A27658" t="s">
        <v>14242</v>
      </c>
      <c r="B27658" s="100" t="s">
        <v>12649</v>
      </c>
      <c r="C27658" s="99" t="s">
        <v>12650</v>
      </c>
      <c r="D27658" s="124">
        <v>1371</v>
      </c>
      <c r="E27658" s="157">
        <f>VLOOKUP(D27658,'SOAT LIQ'!$A$87:$C$3416,3,FALSE)</f>
        <v>21</v>
      </c>
      <c r="F27658" t="s">
        <v>21632</v>
      </c>
    </row>
    <row r="27659" spans="1:6" x14ac:dyDescent="0.25">
      <c r="A27659" t="s">
        <v>14242</v>
      </c>
      <c r="B27659" s="100" t="s">
        <v>12651</v>
      </c>
      <c r="C27659" s="99" t="s">
        <v>12652</v>
      </c>
      <c r="D27659" s="124">
        <v>1262</v>
      </c>
      <c r="E27659" s="157">
        <f>VLOOKUP(D27659,'SOAT LIQ'!$A$87:$C$3416,3,FALSE)</f>
        <v>22</v>
      </c>
      <c r="F27659" t="s">
        <v>21632</v>
      </c>
    </row>
    <row r="27660" spans="1:6" x14ac:dyDescent="0.25">
      <c r="A27660" t="s">
        <v>14242</v>
      </c>
      <c r="B27660" s="100" t="s">
        <v>12653</v>
      </c>
      <c r="C27660" s="99" t="s">
        <v>12650</v>
      </c>
      <c r="D27660" s="124">
        <v>1371</v>
      </c>
      <c r="E27660" s="157">
        <f>VLOOKUP(D27660,'SOAT LIQ'!$A$87:$C$3416,3,FALSE)</f>
        <v>21</v>
      </c>
      <c r="F27660" t="s">
        <v>21632</v>
      </c>
    </row>
    <row r="27661" spans="1:6" x14ac:dyDescent="0.25">
      <c r="A27661" t="s">
        <v>14242</v>
      </c>
      <c r="B27661" s="100" t="s">
        <v>12654</v>
      </c>
      <c r="C27661" s="99" t="s">
        <v>12655</v>
      </c>
      <c r="D27661" s="124">
        <v>1371</v>
      </c>
      <c r="E27661" s="157">
        <f>VLOOKUP(D27661,'SOAT LIQ'!$A$87:$C$3416,3,FALSE)</f>
        <v>21</v>
      </c>
      <c r="F27661" t="s">
        <v>21632</v>
      </c>
    </row>
    <row r="27662" spans="1:6" x14ac:dyDescent="0.25">
      <c r="A27662" t="s">
        <v>14242</v>
      </c>
      <c r="B27662" s="100" t="s">
        <v>12656</v>
      </c>
      <c r="C27662" s="99" t="s">
        <v>12652</v>
      </c>
      <c r="D27662" s="124">
        <v>1262</v>
      </c>
      <c r="E27662" s="157">
        <f>VLOOKUP(D27662,'SOAT LIQ'!$A$87:$C$3416,3,FALSE)</f>
        <v>22</v>
      </c>
      <c r="F27662" t="s">
        <v>21632</v>
      </c>
    </row>
    <row r="27663" spans="1:6" x14ac:dyDescent="0.25">
      <c r="A27663" t="s">
        <v>14242</v>
      </c>
      <c r="B27663" s="100" t="s">
        <v>12657</v>
      </c>
      <c r="C27663" s="99" t="s">
        <v>12655</v>
      </c>
      <c r="D27663" s="124">
        <v>1371</v>
      </c>
      <c r="E27663" s="157">
        <f>VLOOKUP(D27663,'SOAT LIQ'!$A$87:$C$3416,3,FALSE)</f>
        <v>21</v>
      </c>
      <c r="F27663" t="s">
        <v>21632</v>
      </c>
    </row>
    <row r="27664" spans="1:6" x14ac:dyDescent="0.25">
      <c r="A27664" t="s">
        <v>14242</v>
      </c>
      <c r="B27664" s="100" t="s">
        <v>12658</v>
      </c>
      <c r="C27664" s="99" t="s">
        <v>12659</v>
      </c>
      <c r="D27664" s="124">
        <v>1371</v>
      </c>
      <c r="E27664" s="157">
        <f>VLOOKUP(D27664,'SOAT LIQ'!$A$87:$C$3416,3,FALSE)</f>
        <v>21</v>
      </c>
      <c r="F27664" t="s">
        <v>21632</v>
      </c>
    </row>
    <row r="27665" spans="1:6" x14ac:dyDescent="0.25">
      <c r="A27665" t="s">
        <v>14242</v>
      </c>
      <c r="B27665" s="100" t="s">
        <v>12660</v>
      </c>
      <c r="C27665" s="99" t="s">
        <v>12661</v>
      </c>
      <c r="D27665" s="124">
        <v>1262</v>
      </c>
      <c r="E27665" s="157">
        <f>VLOOKUP(D27665,'SOAT LIQ'!$A$87:$C$3416,3,FALSE)</f>
        <v>22</v>
      </c>
      <c r="F27665" t="s">
        <v>21632</v>
      </c>
    </row>
    <row r="27666" spans="1:6" x14ac:dyDescent="0.25">
      <c r="A27666" t="s">
        <v>14242</v>
      </c>
      <c r="B27666" s="100" t="s">
        <v>12662</v>
      </c>
      <c r="C27666" s="99" t="s">
        <v>12659</v>
      </c>
      <c r="D27666" s="124">
        <v>1371</v>
      </c>
      <c r="E27666" s="157">
        <f>VLOOKUP(D27666,'SOAT LIQ'!$A$87:$C$3416,3,FALSE)</f>
        <v>21</v>
      </c>
      <c r="F27666" t="s">
        <v>21632</v>
      </c>
    </row>
    <row r="27667" spans="1:6" x14ac:dyDescent="0.25">
      <c r="A27667" t="s">
        <v>14242</v>
      </c>
      <c r="B27667" s="100" t="s">
        <v>12663</v>
      </c>
      <c r="C27667" s="99" t="s">
        <v>12664</v>
      </c>
      <c r="D27667" s="124">
        <v>1371</v>
      </c>
      <c r="E27667" s="157">
        <f>VLOOKUP(D27667,'SOAT LIQ'!$A$87:$C$3416,3,FALSE)</f>
        <v>21</v>
      </c>
      <c r="F27667" t="s">
        <v>21632</v>
      </c>
    </row>
    <row r="27668" spans="1:6" x14ac:dyDescent="0.25">
      <c r="A27668" t="s">
        <v>14242</v>
      </c>
      <c r="B27668" s="100" t="s">
        <v>12665</v>
      </c>
      <c r="C27668" s="99" t="s">
        <v>12661</v>
      </c>
      <c r="D27668" s="124">
        <v>1262</v>
      </c>
      <c r="E27668" s="157">
        <f>VLOOKUP(D27668,'SOAT LIQ'!$A$87:$C$3416,3,FALSE)</f>
        <v>22</v>
      </c>
      <c r="F27668" t="s">
        <v>21632</v>
      </c>
    </row>
    <row r="27669" spans="1:6" x14ac:dyDescent="0.25">
      <c r="A27669" t="s">
        <v>14242</v>
      </c>
      <c r="B27669" s="100" t="s">
        <v>12666</v>
      </c>
      <c r="C27669" s="99" t="s">
        <v>12664</v>
      </c>
      <c r="D27669" s="124">
        <v>1371</v>
      </c>
      <c r="E27669" s="157">
        <f>VLOOKUP(D27669,'SOAT LIQ'!$A$87:$C$3416,3,FALSE)</f>
        <v>21</v>
      </c>
      <c r="F27669" t="s">
        <v>21632</v>
      </c>
    </row>
    <row r="27670" spans="1:6" x14ac:dyDescent="0.25">
      <c r="A27670" t="s">
        <v>14242</v>
      </c>
      <c r="B27670" s="100" t="s">
        <v>12667</v>
      </c>
      <c r="C27670" s="99" t="s">
        <v>12668</v>
      </c>
      <c r="D27670" s="124">
        <v>1383</v>
      </c>
      <c r="E27670" s="157">
        <f>VLOOKUP(D27670,'SOAT LIQ'!$A$87:$C$3416,3,FALSE)</f>
        <v>12</v>
      </c>
      <c r="F27670" t="s">
        <v>21632</v>
      </c>
    </row>
    <row r="27671" spans="1:6" x14ac:dyDescent="0.25">
      <c r="A27671" t="s">
        <v>14242</v>
      </c>
      <c r="B27671" s="100" t="s">
        <v>12669</v>
      </c>
      <c r="C27671" s="99" t="s">
        <v>12668</v>
      </c>
      <c r="D27671" s="124">
        <v>1383</v>
      </c>
      <c r="E27671" s="157">
        <f>VLOOKUP(D27671,'SOAT LIQ'!$A$87:$C$3416,3,FALSE)</f>
        <v>12</v>
      </c>
      <c r="F27671" t="s">
        <v>21632</v>
      </c>
    </row>
    <row r="27672" spans="1:6" x14ac:dyDescent="0.25">
      <c r="A27672" t="s">
        <v>14242</v>
      </c>
      <c r="B27672" s="100" t="s">
        <v>12670</v>
      </c>
      <c r="C27672" s="99" t="s">
        <v>12668</v>
      </c>
      <c r="D27672" s="124">
        <v>1383</v>
      </c>
      <c r="E27672" s="157">
        <f>VLOOKUP(D27672,'SOAT LIQ'!$A$87:$C$3416,3,FALSE)</f>
        <v>12</v>
      </c>
      <c r="F27672" t="s">
        <v>21632</v>
      </c>
    </row>
    <row r="27673" spans="1:6" x14ac:dyDescent="0.25">
      <c r="A27673" t="s">
        <v>14242</v>
      </c>
      <c r="B27673" s="100" t="s">
        <v>12671</v>
      </c>
      <c r="C27673" s="99" t="s">
        <v>12641</v>
      </c>
      <c r="D27673" s="124">
        <v>13720</v>
      </c>
      <c r="E27673" s="157">
        <f>VLOOKUP(D27673,'SOAT LIQ'!$A$87:$C$3416,3,FALSE)</f>
        <v>11</v>
      </c>
      <c r="F27673" t="s">
        <v>21632</v>
      </c>
    </row>
    <row r="27674" spans="1:6" x14ac:dyDescent="0.25">
      <c r="A27674" t="s">
        <v>14242</v>
      </c>
      <c r="B27674" s="100" t="s">
        <v>12680</v>
      </c>
      <c r="C27674" s="99" t="s">
        <v>12641</v>
      </c>
      <c r="D27674" s="124">
        <v>13720</v>
      </c>
      <c r="E27674" s="157">
        <f>VLOOKUP(D27674,'SOAT LIQ'!$A$87:$C$3416,3,FALSE)</f>
        <v>11</v>
      </c>
      <c r="F27674" t="s">
        <v>21632</v>
      </c>
    </row>
    <row r="27675" spans="1:6" x14ac:dyDescent="0.25">
      <c r="A27675" t="s">
        <v>14242</v>
      </c>
      <c r="B27675" s="100" t="s">
        <v>12681</v>
      </c>
      <c r="C27675" s="99" t="s">
        <v>12682</v>
      </c>
      <c r="D27675" s="124">
        <v>1262</v>
      </c>
      <c r="E27675" s="157">
        <f>VLOOKUP(D27675,'SOAT LIQ'!$A$87:$C$3416,3,FALSE)</f>
        <v>22</v>
      </c>
      <c r="F27675" t="s">
        <v>21632</v>
      </c>
    </row>
    <row r="27676" spans="1:6" x14ac:dyDescent="0.25">
      <c r="A27676" t="s">
        <v>14242</v>
      </c>
      <c r="B27676" s="100" t="s">
        <v>12683</v>
      </c>
      <c r="C27676" s="99" t="s">
        <v>12668</v>
      </c>
      <c r="D27676" s="124">
        <v>13720</v>
      </c>
      <c r="E27676" s="157">
        <f>VLOOKUP(D27676,'SOAT LIQ'!$A$87:$C$3416,3,FALSE)</f>
        <v>11</v>
      </c>
      <c r="F27676" t="s">
        <v>21632</v>
      </c>
    </row>
    <row r="27677" spans="1:6" x14ac:dyDescent="0.25">
      <c r="A27677" t="s">
        <v>14242</v>
      </c>
      <c r="B27677" s="100" t="s">
        <v>12684</v>
      </c>
      <c r="C27677" s="99" t="s">
        <v>12650</v>
      </c>
      <c r="D27677" s="124">
        <v>13720</v>
      </c>
      <c r="E27677" s="157">
        <f>VLOOKUP(D27677,'SOAT LIQ'!$A$87:$C$3416,3,FALSE)</f>
        <v>11</v>
      </c>
      <c r="F27677" t="s">
        <v>21632</v>
      </c>
    </row>
    <row r="27678" spans="1:6" x14ac:dyDescent="0.25">
      <c r="A27678" t="s">
        <v>14242</v>
      </c>
      <c r="B27678" s="100" t="s">
        <v>12685</v>
      </c>
      <c r="C27678" s="99" t="s">
        <v>12686</v>
      </c>
      <c r="D27678" s="124">
        <v>1262</v>
      </c>
      <c r="E27678" s="157">
        <f>VLOOKUP(D27678,'SOAT LIQ'!$A$87:$C$3416,3,FALSE)</f>
        <v>22</v>
      </c>
      <c r="F27678" t="s">
        <v>21632</v>
      </c>
    </row>
    <row r="27679" spans="1:6" x14ac:dyDescent="0.25">
      <c r="A27679" t="s">
        <v>14242</v>
      </c>
      <c r="B27679" s="100" t="s">
        <v>12687</v>
      </c>
      <c r="C27679" s="99" t="s">
        <v>12688</v>
      </c>
      <c r="D27679" s="124">
        <v>13720</v>
      </c>
      <c r="E27679" s="157">
        <f>VLOOKUP(D27679,'SOAT LIQ'!$A$87:$C$3416,3,FALSE)</f>
        <v>11</v>
      </c>
      <c r="F27679" t="s">
        <v>21632</v>
      </c>
    </row>
    <row r="27680" spans="1:6" x14ac:dyDescent="0.25">
      <c r="A27680" t="s">
        <v>14242</v>
      </c>
      <c r="B27680" s="100" t="s">
        <v>12689</v>
      </c>
      <c r="C27680" s="99" t="s">
        <v>12659</v>
      </c>
      <c r="D27680" s="124">
        <v>13720</v>
      </c>
      <c r="E27680" s="157">
        <f>VLOOKUP(D27680,'SOAT LIQ'!$A$87:$C$3416,3,FALSE)</f>
        <v>11</v>
      </c>
      <c r="F27680" t="s">
        <v>21632</v>
      </c>
    </row>
    <row r="27681" spans="1:6" x14ac:dyDescent="0.25">
      <c r="A27681" t="s">
        <v>14242</v>
      </c>
      <c r="B27681" s="100" t="s">
        <v>12690</v>
      </c>
      <c r="C27681" s="99" t="s">
        <v>12688</v>
      </c>
      <c r="D27681" s="124">
        <v>1262</v>
      </c>
      <c r="E27681" s="157">
        <f>VLOOKUP(D27681,'SOAT LIQ'!$A$87:$C$3416,3,FALSE)</f>
        <v>22</v>
      </c>
      <c r="F27681" t="s">
        <v>21632</v>
      </c>
    </row>
    <row r="27682" spans="1:6" x14ac:dyDescent="0.25">
      <c r="A27682" t="s">
        <v>14242</v>
      </c>
      <c r="B27682" s="100" t="s">
        <v>12691</v>
      </c>
      <c r="C27682" s="99" t="s">
        <v>12668</v>
      </c>
      <c r="D27682" s="124">
        <v>13720</v>
      </c>
      <c r="E27682" s="157">
        <f>VLOOKUP(D27682,'SOAT LIQ'!$A$87:$C$3416,3,FALSE)</f>
        <v>11</v>
      </c>
      <c r="F27682" t="s">
        <v>21632</v>
      </c>
    </row>
    <row r="27683" spans="1:6" x14ac:dyDescent="0.25">
      <c r="A27683" t="s">
        <v>14242</v>
      </c>
      <c r="B27683" s="100" t="s">
        <v>12823</v>
      </c>
      <c r="C27683" s="99" t="s">
        <v>12824</v>
      </c>
      <c r="D27683" s="124">
        <v>13670</v>
      </c>
      <c r="E27683" s="157">
        <f>VLOOKUP(D27683,'SOAT LIQ'!$A$87:$C$3416,3,FALSE)</f>
        <v>20</v>
      </c>
      <c r="F27683" t="s">
        <v>21632</v>
      </c>
    </row>
    <row r="27684" spans="1:6" x14ac:dyDescent="0.25">
      <c r="A27684" t="s">
        <v>14242</v>
      </c>
      <c r="B27684" s="100" t="s">
        <v>12825</v>
      </c>
      <c r="C27684" s="99" t="s">
        <v>12824</v>
      </c>
      <c r="D27684" s="124">
        <v>13670</v>
      </c>
      <c r="E27684" s="157">
        <f>VLOOKUP(D27684,'SOAT LIQ'!$A$87:$C$3416,3,FALSE)</f>
        <v>20</v>
      </c>
      <c r="F27684" t="s">
        <v>21632</v>
      </c>
    </row>
    <row r="27685" spans="1:6" x14ac:dyDescent="0.25">
      <c r="A27685" t="s">
        <v>14242</v>
      </c>
      <c r="B27685" s="100" t="s">
        <v>12826</v>
      </c>
      <c r="C27685" s="99" t="s">
        <v>12824</v>
      </c>
      <c r="D27685" s="124">
        <v>13670</v>
      </c>
      <c r="E27685" s="157">
        <f>VLOOKUP(D27685,'SOAT LIQ'!$A$87:$C$3416,3,FALSE)</f>
        <v>20</v>
      </c>
      <c r="F27685" t="s">
        <v>21632</v>
      </c>
    </row>
    <row r="27686" spans="1:6" x14ac:dyDescent="0.25">
      <c r="A27686" t="s">
        <v>14242</v>
      </c>
      <c r="B27686" s="100" t="s">
        <v>12827</v>
      </c>
      <c r="C27686" s="99" t="s">
        <v>12824</v>
      </c>
      <c r="D27686" s="124">
        <v>13670</v>
      </c>
      <c r="E27686" s="157">
        <f>VLOOKUP(D27686,'SOAT LIQ'!$A$87:$C$3416,3,FALSE)</f>
        <v>20</v>
      </c>
      <c r="F27686" t="s">
        <v>21632</v>
      </c>
    </row>
    <row r="27687" spans="1:6" x14ac:dyDescent="0.25">
      <c r="A27687" t="s">
        <v>14242</v>
      </c>
      <c r="B27687" s="100" t="s">
        <v>12828</v>
      </c>
      <c r="C27687" s="99" t="s">
        <v>12824</v>
      </c>
      <c r="D27687" s="124">
        <v>13670</v>
      </c>
      <c r="E27687" s="157">
        <f>VLOOKUP(D27687,'SOAT LIQ'!$A$87:$C$3416,3,FALSE)</f>
        <v>20</v>
      </c>
      <c r="F27687" t="s">
        <v>21632</v>
      </c>
    </row>
    <row r="27688" spans="1:6" x14ac:dyDescent="0.25">
      <c r="A27688" t="s">
        <v>14242</v>
      </c>
      <c r="B27688" s="100" t="s">
        <v>12829</v>
      </c>
      <c r="C27688" s="99" t="s">
        <v>12824</v>
      </c>
      <c r="D27688" s="124">
        <v>13670</v>
      </c>
      <c r="E27688" s="157">
        <f>VLOOKUP(D27688,'SOAT LIQ'!$A$87:$C$3416,3,FALSE)</f>
        <v>20</v>
      </c>
      <c r="F27688" t="s">
        <v>21632</v>
      </c>
    </row>
    <row r="27689" spans="1:6" x14ac:dyDescent="0.25">
      <c r="A27689" t="s">
        <v>14242</v>
      </c>
      <c r="B27689" s="100" t="s">
        <v>12830</v>
      </c>
      <c r="C27689" s="99" t="s">
        <v>12824</v>
      </c>
      <c r="D27689" s="124">
        <v>13670</v>
      </c>
      <c r="E27689" s="157">
        <f>VLOOKUP(D27689,'SOAT LIQ'!$A$87:$C$3416,3,FALSE)</f>
        <v>20</v>
      </c>
      <c r="F27689" t="s">
        <v>21632</v>
      </c>
    </row>
    <row r="27690" spans="1:6" x14ac:dyDescent="0.25">
      <c r="A27690" t="s">
        <v>14242</v>
      </c>
      <c r="B27690" s="100" t="s">
        <v>12831</v>
      </c>
      <c r="C27690" s="99" t="s">
        <v>12824</v>
      </c>
      <c r="D27690" s="124">
        <v>13670</v>
      </c>
      <c r="E27690" s="157">
        <f>VLOOKUP(D27690,'SOAT LIQ'!$A$87:$C$3416,3,FALSE)</f>
        <v>20</v>
      </c>
      <c r="F27690" t="s">
        <v>21632</v>
      </c>
    </row>
    <row r="27691" spans="1:6" x14ac:dyDescent="0.25">
      <c r="A27691" t="s">
        <v>14242</v>
      </c>
      <c r="B27691" s="100" t="s">
        <v>12832</v>
      </c>
      <c r="C27691" s="99" t="s">
        <v>12824</v>
      </c>
      <c r="D27691" s="124">
        <v>13670</v>
      </c>
      <c r="E27691" s="157">
        <f>VLOOKUP(D27691,'SOAT LIQ'!$A$87:$C$3416,3,FALSE)</f>
        <v>20</v>
      </c>
      <c r="F27691" t="s">
        <v>21632</v>
      </c>
    </row>
    <row r="27692" spans="1:6" x14ac:dyDescent="0.25">
      <c r="A27692" t="s">
        <v>14242</v>
      </c>
      <c r="B27692" s="100" t="s">
        <v>12833</v>
      </c>
      <c r="C27692" s="99" t="s">
        <v>12834</v>
      </c>
      <c r="D27692" s="124">
        <v>13671</v>
      </c>
      <c r="E27692" s="157">
        <f>VLOOKUP(D27692,'SOAT LIQ'!$A$87:$C$3416,3,FALSE)</f>
        <v>21</v>
      </c>
      <c r="F27692" t="s">
        <v>21632</v>
      </c>
    </row>
    <row r="27693" spans="1:6" x14ac:dyDescent="0.25">
      <c r="A27693" t="s">
        <v>14242</v>
      </c>
      <c r="B27693" s="100" t="s">
        <v>12835</v>
      </c>
      <c r="C27693" s="99" t="s">
        <v>12834</v>
      </c>
      <c r="D27693" s="124">
        <v>13671</v>
      </c>
      <c r="E27693" s="157">
        <f>VLOOKUP(D27693,'SOAT LIQ'!$A$87:$C$3416,3,FALSE)</f>
        <v>21</v>
      </c>
      <c r="F27693" t="s">
        <v>21632</v>
      </c>
    </row>
    <row r="27694" spans="1:6" x14ac:dyDescent="0.25">
      <c r="A27694" t="s">
        <v>14242</v>
      </c>
      <c r="B27694" s="100" t="s">
        <v>12836</v>
      </c>
      <c r="C27694" s="99" t="s">
        <v>12834</v>
      </c>
      <c r="D27694" s="124">
        <v>13671</v>
      </c>
      <c r="E27694" s="157">
        <f>VLOOKUP(D27694,'SOAT LIQ'!$A$87:$C$3416,3,FALSE)</f>
        <v>21</v>
      </c>
      <c r="F27694" t="s">
        <v>21632</v>
      </c>
    </row>
    <row r="27695" spans="1:6" x14ac:dyDescent="0.25">
      <c r="A27695" t="s">
        <v>14242</v>
      </c>
      <c r="B27695" s="100" t="s">
        <v>12837</v>
      </c>
      <c r="C27695" s="99" t="s">
        <v>12834</v>
      </c>
      <c r="D27695" s="124">
        <v>13671</v>
      </c>
      <c r="E27695" s="157">
        <f>VLOOKUP(D27695,'SOAT LIQ'!$A$87:$C$3416,3,FALSE)</f>
        <v>21</v>
      </c>
      <c r="F27695" t="s">
        <v>21632</v>
      </c>
    </row>
    <row r="27696" spans="1:6" x14ac:dyDescent="0.25">
      <c r="A27696" t="s">
        <v>14242</v>
      </c>
      <c r="B27696" s="100" t="s">
        <v>12838</v>
      </c>
      <c r="C27696" s="99" t="s">
        <v>12834</v>
      </c>
      <c r="D27696" s="124">
        <v>13671</v>
      </c>
      <c r="E27696" s="157">
        <f>VLOOKUP(D27696,'SOAT LIQ'!$A$87:$C$3416,3,FALSE)</f>
        <v>21</v>
      </c>
      <c r="F27696" t="s">
        <v>21632</v>
      </c>
    </row>
    <row r="27697" spans="1:6" x14ac:dyDescent="0.25">
      <c r="A27697" t="s">
        <v>14242</v>
      </c>
      <c r="B27697" s="100" t="s">
        <v>12839</v>
      </c>
      <c r="C27697" s="99" t="s">
        <v>12834</v>
      </c>
      <c r="D27697" s="124">
        <v>13671</v>
      </c>
      <c r="E27697" s="157">
        <f>VLOOKUP(D27697,'SOAT LIQ'!$A$87:$C$3416,3,FALSE)</f>
        <v>21</v>
      </c>
      <c r="F27697" t="s">
        <v>21632</v>
      </c>
    </row>
    <row r="27698" spans="1:6" x14ac:dyDescent="0.25">
      <c r="A27698" t="s">
        <v>14242</v>
      </c>
      <c r="B27698" s="100" t="s">
        <v>12840</v>
      </c>
      <c r="C27698" s="99" t="s">
        <v>12834</v>
      </c>
      <c r="D27698" s="124">
        <v>13671</v>
      </c>
      <c r="E27698" s="157">
        <f>VLOOKUP(D27698,'SOAT LIQ'!$A$87:$C$3416,3,FALSE)</f>
        <v>21</v>
      </c>
      <c r="F27698" t="s">
        <v>21632</v>
      </c>
    </row>
    <row r="27699" spans="1:6" x14ac:dyDescent="0.25">
      <c r="A27699" t="s">
        <v>14242</v>
      </c>
      <c r="B27699" s="100" t="s">
        <v>12841</v>
      </c>
      <c r="C27699" s="99" t="s">
        <v>12834</v>
      </c>
      <c r="D27699" s="124">
        <v>13671</v>
      </c>
      <c r="E27699" s="157">
        <f>VLOOKUP(D27699,'SOAT LIQ'!$A$87:$C$3416,3,FALSE)</f>
        <v>21</v>
      </c>
      <c r="F27699" t="s">
        <v>21632</v>
      </c>
    </row>
    <row r="27700" spans="1:6" x14ac:dyDescent="0.25">
      <c r="A27700" t="s">
        <v>14242</v>
      </c>
      <c r="B27700" s="100" t="s">
        <v>12842</v>
      </c>
      <c r="C27700" s="99" t="s">
        <v>12834</v>
      </c>
      <c r="D27700" s="124">
        <v>13671</v>
      </c>
      <c r="E27700" s="157">
        <f>VLOOKUP(D27700,'SOAT LIQ'!$A$87:$C$3416,3,FALSE)</f>
        <v>21</v>
      </c>
      <c r="F27700" t="s">
        <v>21632</v>
      </c>
    </row>
    <row r="27701" spans="1:6" x14ac:dyDescent="0.25">
      <c r="A27701" t="s">
        <v>14242</v>
      </c>
      <c r="B27701" s="100" t="s">
        <v>12843</v>
      </c>
      <c r="C27701" s="99" t="s">
        <v>12834</v>
      </c>
      <c r="D27701" s="124">
        <v>13671</v>
      </c>
      <c r="E27701" s="157">
        <f>VLOOKUP(D27701,'SOAT LIQ'!$A$87:$C$3416,3,FALSE)</f>
        <v>21</v>
      </c>
      <c r="F27701" t="s">
        <v>21632</v>
      </c>
    </row>
    <row r="27702" spans="1:6" x14ac:dyDescent="0.25">
      <c r="A27702" t="s">
        <v>14242</v>
      </c>
      <c r="B27702" s="100" t="s">
        <v>12844</v>
      </c>
      <c r="C27702" s="99" t="s">
        <v>12834</v>
      </c>
      <c r="D27702" s="124">
        <v>13671</v>
      </c>
      <c r="E27702" s="157">
        <f>VLOOKUP(D27702,'SOAT LIQ'!$A$87:$C$3416,3,FALSE)</f>
        <v>21</v>
      </c>
      <c r="F27702" t="s">
        <v>21632</v>
      </c>
    </row>
    <row r="27703" spans="1:6" x14ac:dyDescent="0.25">
      <c r="A27703" t="s">
        <v>14242</v>
      </c>
      <c r="B27703" s="100" t="s">
        <v>12845</v>
      </c>
      <c r="C27703" s="99" t="s">
        <v>12834</v>
      </c>
      <c r="D27703" s="124">
        <v>13671</v>
      </c>
      <c r="E27703" s="157">
        <f>VLOOKUP(D27703,'SOAT LIQ'!$A$87:$C$3416,3,FALSE)</f>
        <v>21</v>
      </c>
      <c r="F27703" t="s">
        <v>21632</v>
      </c>
    </row>
    <row r="27704" spans="1:6" x14ac:dyDescent="0.25">
      <c r="A27704" t="s">
        <v>14242</v>
      </c>
      <c r="B27704" s="100" t="s">
        <v>12846</v>
      </c>
      <c r="C27704" s="99" t="s">
        <v>12834</v>
      </c>
      <c r="D27704" s="124">
        <v>13671</v>
      </c>
      <c r="E27704" s="157">
        <f>VLOOKUP(D27704,'SOAT LIQ'!$A$87:$C$3416,3,FALSE)</f>
        <v>21</v>
      </c>
      <c r="F27704" t="s">
        <v>21632</v>
      </c>
    </row>
    <row r="27705" spans="1:6" x14ac:dyDescent="0.25">
      <c r="A27705" t="s">
        <v>14242</v>
      </c>
      <c r="B27705" s="100" t="s">
        <v>12847</v>
      </c>
      <c r="C27705" s="99" t="s">
        <v>12834</v>
      </c>
      <c r="D27705" s="124">
        <v>13671</v>
      </c>
      <c r="E27705" s="157">
        <f>VLOOKUP(D27705,'SOAT LIQ'!$A$87:$C$3416,3,FALSE)</f>
        <v>21</v>
      </c>
      <c r="F27705" t="s">
        <v>21632</v>
      </c>
    </row>
    <row r="27706" spans="1:6" x14ac:dyDescent="0.25">
      <c r="A27706" t="s">
        <v>14242</v>
      </c>
      <c r="B27706" s="100" t="s">
        <v>12848</v>
      </c>
      <c r="C27706" s="99" t="s">
        <v>12849</v>
      </c>
      <c r="D27706" s="124">
        <v>13671</v>
      </c>
      <c r="E27706" s="157">
        <f>VLOOKUP(D27706,'SOAT LIQ'!$A$87:$C$3416,3,FALSE)</f>
        <v>21</v>
      </c>
      <c r="F27706" t="s">
        <v>21632</v>
      </c>
    </row>
    <row r="27707" spans="1:6" x14ac:dyDescent="0.25">
      <c r="A27707" t="s">
        <v>14242</v>
      </c>
      <c r="B27707" s="100" t="s">
        <v>12850</v>
      </c>
      <c r="C27707" s="99" t="s">
        <v>12849</v>
      </c>
      <c r="D27707" s="124">
        <v>13671</v>
      </c>
      <c r="E27707" s="157">
        <f>VLOOKUP(D27707,'SOAT LIQ'!$A$87:$C$3416,3,FALSE)</f>
        <v>21</v>
      </c>
      <c r="F27707" t="s">
        <v>21632</v>
      </c>
    </row>
    <row r="27708" spans="1:6" x14ac:dyDescent="0.25">
      <c r="A27708" t="s">
        <v>14242</v>
      </c>
      <c r="B27708" s="100" t="s">
        <v>12851</v>
      </c>
      <c r="C27708" s="99" t="s">
        <v>12849</v>
      </c>
      <c r="D27708" s="124">
        <v>13671</v>
      </c>
      <c r="E27708" s="157">
        <f>VLOOKUP(D27708,'SOAT LIQ'!$A$87:$C$3416,3,FALSE)</f>
        <v>21</v>
      </c>
      <c r="F27708" t="s">
        <v>21632</v>
      </c>
    </row>
    <row r="27709" spans="1:6" x14ac:dyDescent="0.25">
      <c r="A27709" t="s">
        <v>14242</v>
      </c>
      <c r="B27709" s="100" t="s">
        <v>12852</v>
      </c>
      <c r="C27709" s="99" t="s">
        <v>12849</v>
      </c>
      <c r="D27709" s="124">
        <v>13671</v>
      </c>
      <c r="E27709" s="157">
        <f>VLOOKUP(D27709,'SOAT LIQ'!$A$87:$C$3416,3,FALSE)</f>
        <v>21</v>
      </c>
      <c r="F27709" t="s">
        <v>21632</v>
      </c>
    </row>
    <row r="27710" spans="1:6" x14ac:dyDescent="0.25">
      <c r="A27710" t="s">
        <v>14242</v>
      </c>
      <c r="B27710" s="100" t="s">
        <v>12853</v>
      </c>
      <c r="C27710" s="99" t="s">
        <v>12824</v>
      </c>
      <c r="D27710" s="124">
        <v>13670</v>
      </c>
      <c r="E27710" s="157">
        <f>VLOOKUP(D27710,'SOAT LIQ'!$A$87:$C$3416,3,FALSE)</f>
        <v>20</v>
      </c>
      <c r="F27710" t="s">
        <v>21632</v>
      </c>
    </row>
    <row r="27711" spans="1:6" x14ac:dyDescent="0.25">
      <c r="A27711" t="s">
        <v>14242</v>
      </c>
      <c r="B27711" s="100" t="s">
        <v>12854</v>
      </c>
      <c r="C27711" s="99" t="s">
        <v>12824</v>
      </c>
      <c r="D27711" s="124">
        <v>13670</v>
      </c>
      <c r="E27711" s="157">
        <f>VLOOKUP(D27711,'SOAT LIQ'!$A$87:$C$3416,3,FALSE)</f>
        <v>20</v>
      </c>
      <c r="F27711" t="s">
        <v>21632</v>
      </c>
    </row>
    <row r="27712" spans="1:6" x14ac:dyDescent="0.25">
      <c r="A27712" t="s">
        <v>14242</v>
      </c>
      <c r="B27712" s="100" t="s">
        <v>12855</v>
      </c>
      <c r="C27712" s="99" t="s">
        <v>12824</v>
      </c>
      <c r="D27712" s="124">
        <v>13670</v>
      </c>
      <c r="E27712" s="157">
        <f>VLOOKUP(D27712,'SOAT LIQ'!$A$87:$C$3416,3,FALSE)</f>
        <v>20</v>
      </c>
      <c r="F27712" t="s">
        <v>21632</v>
      </c>
    </row>
    <row r="27713" spans="1:6" x14ac:dyDescent="0.25">
      <c r="A27713" t="s">
        <v>14242</v>
      </c>
      <c r="B27713" s="100" t="s">
        <v>12856</v>
      </c>
      <c r="C27713" s="99" t="s">
        <v>12824</v>
      </c>
      <c r="D27713" s="124">
        <v>13670</v>
      </c>
      <c r="E27713" s="157">
        <f>VLOOKUP(D27713,'SOAT LIQ'!$A$87:$C$3416,3,FALSE)</f>
        <v>20</v>
      </c>
      <c r="F27713" t="s">
        <v>21632</v>
      </c>
    </row>
    <row r="27714" spans="1:6" x14ac:dyDescent="0.25">
      <c r="A27714" t="s">
        <v>14242</v>
      </c>
      <c r="B27714" s="100" t="s">
        <v>12858</v>
      </c>
      <c r="C27714" s="99" t="s">
        <v>12857</v>
      </c>
      <c r="D27714" s="124">
        <v>13740</v>
      </c>
      <c r="E27714" s="157">
        <f>VLOOKUP(D27714,'SOAT LIQ'!$A$87:$C$3416,3,FALSE)</f>
        <v>12</v>
      </c>
      <c r="F27714" t="s">
        <v>21632</v>
      </c>
    </row>
    <row r="27715" spans="1:6" x14ac:dyDescent="0.25">
      <c r="A27715" t="s">
        <v>14242</v>
      </c>
      <c r="B27715" s="100" t="s">
        <v>12860</v>
      </c>
      <c r="C27715" s="99" t="s">
        <v>12859</v>
      </c>
      <c r="D27715" s="124">
        <v>13671</v>
      </c>
      <c r="E27715" s="157">
        <f>VLOOKUP(D27715,'SOAT LIQ'!$A$87:$C$3416,3,FALSE)</f>
        <v>21</v>
      </c>
      <c r="F27715" t="s">
        <v>21632</v>
      </c>
    </row>
    <row r="27716" spans="1:6" x14ac:dyDescent="0.25">
      <c r="A27716" t="s">
        <v>14242</v>
      </c>
      <c r="B27716" s="100" t="s">
        <v>12862</v>
      </c>
      <c r="C27716" s="99" t="s">
        <v>12861</v>
      </c>
      <c r="D27716" s="124">
        <v>13740</v>
      </c>
      <c r="E27716" s="157">
        <f>VLOOKUP(D27716,'SOAT LIQ'!$A$87:$C$3416,3,FALSE)</f>
        <v>12</v>
      </c>
      <c r="F27716" t="s">
        <v>21632</v>
      </c>
    </row>
    <row r="27717" spans="1:6" x14ac:dyDescent="0.25">
      <c r="A27717" t="s">
        <v>14242</v>
      </c>
      <c r="B27717" s="100" t="s">
        <v>12864</v>
      </c>
      <c r="C27717" s="99" t="s">
        <v>12863</v>
      </c>
      <c r="D27717" s="124">
        <v>13740</v>
      </c>
      <c r="E27717" s="157">
        <f>VLOOKUP(D27717,'SOAT LIQ'!$A$87:$C$3416,3,FALSE)</f>
        <v>12</v>
      </c>
      <c r="F27717" t="s">
        <v>21632</v>
      </c>
    </row>
    <row r="27718" spans="1:6" x14ac:dyDescent="0.25">
      <c r="A27718" t="s">
        <v>14242</v>
      </c>
      <c r="B27718" s="100" t="s">
        <v>12866</v>
      </c>
      <c r="C27718" s="99" t="s">
        <v>12865</v>
      </c>
      <c r="D27718" s="124">
        <v>13671</v>
      </c>
      <c r="E27718" s="157">
        <f>VLOOKUP(D27718,'SOAT LIQ'!$A$87:$C$3416,3,FALSE)</f>
        <v>21</v>
      </c>
      <c r="F27718" t="s">
        <v>21632</v>
      </c>
    </row>
    <row r="27719" spans="1:6" x14ac:dyDescent="0.25">
      <c r="A27719" t="s">
        <v>14242</v>
      </c>
      <c r="B27719" s="100" t="s">
        <v>12868</v>
      </c>
      <c r="C27719" s="99" t="s">
        <v>12867</v>
      </c>
      <c r="D27719" s="124">
        <v>13740</v>
      </c>
      <c r="E27719" s="157">
        <f>VLOOKUP(D27719,'SOAT LIQ'!$A$87:$C$3416,3,FALSE)</f>
        <v>12</v>
      </c>
      <c r="F27719" t="s">
        <v>21632</v>
      </c>
    </row>
    <row r="27720" spans="1:6" x14ac:dyDescent="0.25">
      <c r="A27720" t="s">
        <v>14242</v>
      </c>
      <c r="B27720" s="100" t="s">
        <v>12870</v>
      </c>
      <c r="C27720" s="99" t="s">
        <v>12869</v>
      </c>
      <c r="D27720" s="124">
        <v>13670</v>
      </c>
      <c r="E27720" s="157">
        <f>VLOOKUP(D27720,'SOAT LIQ'!$A$87:$C$3416,3,FALSE)</f>
        <v>20</v>
      </c>
      <c r="F27720" t="s">
        <v>21632</v>
      </c>
    </row>
    <row r="27721" spans="1:6" x14ac:dyDescent="0.25">
      <c r="A27721" t="s">
        <v>14242</v>
      </c>
      <c r="B27721" s="100" t="s">
        <v>12871</v>
      </c>
      <c r="C27721" s="99" t="s">
        <v>12872</v>
      </c>
      <c r="D27721" s="124">
        <v>13670</v>
      </c>
      <c r="E27721" s="157">
        <f>VLOOKUP(D27721,'SOAT LIQ'!$A$87:$C$3416,3,FALSE)</f>
        <v>20</v>
      </c>
      <c r="F27721" t="s">
        <v>21632</v>
      </c>
    </row>
    <row r="27722" spans="1:6" x14ac:dyDescent="0.25">
      <c r="A27722" t="s">
        <v>14242</v>
      </c>
      <c r="B27722" s="100" t="s">
        <v>12873</v>
      </c>
      <c r="C27722" s="99" t="s">
        <v>12872</v>
      </c>
      <c r="D27722" s="124">
        <v>13670</v>
      </c>
      <c r="E27722" s="157">
        <f>VLOOKUP(D27722,'SOAT LIQ'!$A$87:$C$3416,3,FALSE)</f>
        <v>20</v>
      </c>
      <c r="F27722" t="s">
        <v>21632</v>
      </c>
    </row>
    <row r="27723" spans="1:6" x14ac:dyDescent="0.25">
      <c r="A27723" t="s">
        <v>14242</v>
      </c>
      <c r="B27723" s="100" t="s">
        <v>12874</v>
      </c>
      <c r="C27723" s="99" t="s">
        <v>12867</v>
      </c>
      <c r="D27723" s="124">
        <v>13740</v>
      </c>
      <c r="E27723" s="157">
        <f>VLOOKUP(D27723,'SOAT LIQ'!$A$87:$C$3416,3,FALSE)</f>
        <v>12</v>
      </c>
      <c r="F27723" t="s">
        <v>21632</v>
      </c>
    </row>
    <row r="27724" spans="1:6" x14ac:dyDescent="0.25">
      <c r="A27724" t="s">
        <v>14242</v>
      </c>
      <c r="B27724" s="100" t="s">
        <v>12875</v>
      </c>
      <c r="C27724" s="99" t="s">
        <v>12876</v>
      </c>
      <c r="D27724" s="124">
        <v>13671</v>
      </c>
      <c r="E27724" s="157">
        <f>VLOOKUP(D27724,'SOAT LIQ'!$A$87:$C$3416,3,FALSE)</f>
        <v>21</v>
      </c>
      <c r="F27724" t="s">
        <v>21632</v>
      </c>
    </row>
    <row r="27725" spans="1:6" x14ac:dyDescent="0.25">
      <c r="A27725" t="s">
        <v>14242</v>
      </c>
      <c r="B27725" s="100" t="s">
        <v>12888</v>
      </c>
      <c r="C27725" s="99" t="s">
        <v>12880</v>
      </c>
      <c r="D27725" s="124">
        <v>13671</v>
      </c>
      <c r="E27725" s="157">
        <f>VLOOKUP(D27725,'SOAT LIQ'!$A$87:$C$3416,3,FALSE)</f>
        <v>21</v>
      </c>
      <c r="F27725" t="s">
        <v>21632</v>
      </c>
    </row>
    <row r="27726" spans="1:6" x14ac:dyDescent="0.25">
      <c r="A27726" t="s">
        <v>14242</v>
      </c>
      <c r="B27726" s="100" t="s">
        <v>12889</v>
      </c>
      <c r="C27726" s="99" t="s">
        <v>12880</v>
      </c>
      <c r="D27726" s="124">
        <v>13671</v>
      </c>
      <c r="E27726" s="157">
        <f>VLOOKUP(D27726,'SOAT LIQ'!$A$87:$C$3416,3,FALSE)</f>
        <v>21</v>
      </c>
      <c r="F27726" t="s">
        <v>21632</v>
      </c>
    </row>
    <row r="27727" spans="1:6" x14ac:dyDescent="0.25">
      <c r="A27727" t="s">
        <v>14242</v>
      </c>
      <c r="B27727" s="100" t="s">
        <v>12896</v>
      </c>
      <c r="C27727" s="99" t="s">
        <v>12897</v>
      </c>
      <c r="D27727" s="124">
        <v>13670</v>
      </c>
      <c r="E27727" s="157">
        <f>VLOOKUP(D27727,'SOAT LIQ'!$A$87:$C$3416,3,FALSE)</f>
        <v>20</v>
      </c>
      <c r="F27727" t="s">
        <v>21632</v>
      </c>
    </row>
    <row r="27728" spans="1:6" x14ac:dyDescent="0.25">
      <c r="A27728" t="s">
        <v>14242</v>
      </c>
      <c r="B27728" s="100" t="s">
        <v>12898</v>
      </c>
      <c r="C27728" s="99" t="s">
        <v>12897</v>
      </c>
      <c r="D27728" s="124">
        <v>13670</v>
      </c>
      <c r="E27728" s="157">
        <f>VLOOKUP(D27728,'SOAT LIQ'!$A$87:$C$3416,3,FALSE)</f>
        <v>20</v>
      </c>
      <c r="F27728" t="s">
        <v>21632</v>
      </c>
    </row>
    <row r="27729" spans="1:6" x14ac:dyDescent="0.25">
      <c r="A27729" t="s">
        <v>14242</v>
      </c>
      <c r="B27729" s="100" t="s">
        <v>12899</v>
      </c>
      <c r="C27729" s="99" t="s">
        <v>12883</v>
      </c>
      <c r="D27729" s="124">
        <v>13740</v>
      </c>
      <c r="E27729" s="157">
        <f>VLOOKUP(D27729,'SOAT LIQ'!$A$87:$C$3416,3,FALSE)</f>
        <v>12</v>
      </c>
      <c r="F27729" t="s">
        <v>21632</v>
      </c>
    </row>
    <row r="27730" spans="1:6" x14ac:dyDescent="0.25">
      <c r="A27730" t="s">
        <v>14242</v>
      </c>
      <c r="B27730" s="100" t="s">
        <v>12900</v>
      </c>
      <c r="C27730" s="99" t="s">
        <v>12883</v>
      </c>
      <c r="D27730" s="124">
        <v>13740</v>
      </c>
      <c r="E27730" s="157">
        <f>VLOOKUP(D27730,'SOAT LIQ'!$A$87:$C$3416,3,FALSE)</f>
        <v>12</v>
      </c>
      <c r="F27730" t="s">
        <v>21632</v>
      </c>
    </row>
    <row r="27731" spans="1:6" x14ac:dyDescent="0.25">
      <c r="A27731" t="s">
        <v>14242</v>
      </c>
      <c r="B27731" s="100" t="s">
        <v>12901</v>
      </c>
      <c r="C27731" s="99" t="s">
        <v>12872</v>
      </c>
      <c r="D27731" s="124">
        <v>1301</v>
      </c>
      <c r="E27731" s="157">
        <f>VLOOKUP(D27731,'SOAT LIQ'!$A$87:$C$3416,3,FALSE)</f>
        <v>20</v>
      </c>
      <c r="F27731" t="s">
        <v>21632</v>
      </c>
    </row>
    <row r="27732" spans="1:6" x14ac:dyDescent="0.25">
      <c r="A27732" t="s">
        <v>14242</v>
      </c>
      <c r="B27732" s="100" t="s">
        <v>12902</v>
      </c>
      <c r="C27732" s="99" t="s">
        <v>12872</v>
      </c>
      <c r="D27732" s="124">
        <v>1301</v>
      </c>
      <c r="E27732" s="157">
        <f>VLOOKUP(D27732,'SOAT LIQ'!$A$87:$C$3416,3,FALSE)</f>
        <v>20</v>
      </c>
      <c r="F27732" t="s">
        <v>21632</v>
      </c>
    </row>
    <row r="27733" spans="1:6" x14ac:dyDescent="0.25">
      <c r="A27733" t="s">
        <v>14242</v>
      </c>
      <c r="B27733" s="100" t="s">
        <v>12903</v>
      </c>
      <c r="C27733" s="99" t="s">
        <v>12904</v>
      </c>
      <c r="D27733" s="124">
        <v>13740</v>
      </c>
      <c r="E27733" s="157">
        <f>VLOOKUP(D27733,'SOAT LIQ'!$A$87:$C$3416,3,FALSE)</f>
        <v>12</v>
      </c>
      <c r="F27733" t="s">
        <v>21632</v>
      </c>
    </row>
    <row r="27734" spans="1:6" x14ac:dyDescent="0.25">
      <c r="A27734" t="s">
        <v>14242</v>
      </c>
      <c r="B27734" s="100" t="s">
        <v>12905</v>
      </c>
      <c r="C27734" s="99" t="s">
        <v>12904</v>
      </c>
      <c r="D27734" s="124">
        <v>13740</v>
      </c>
      <c r="E27734" s="157">
        <f>VLOOKUP(D27734,'SOAT LIQ'!$A$87:$C$3416,3,FALSE)</f>
        <v>12</v>
      </c>
      <c r="F27734" t="s">
        <v>21632</v>
      </c>
    </row>
    <row r="27735" spans="1:6" x14ac:dyDescent="0.25">
      <c r="A27735" t="s">
        <v>14242</v>
      </c>
      <c r="B27735" s="100" t="s">
        <v>12906</v>
      </c>
      <c r="C27735" s="99" t="s">
        <v>12904</v>
      </c>
      <c r="D27735" s="124">
        <v>13740</v>
      </c>
      <c r="E27735" s="157">
        <f>VLOOKUP(D27735,'SOAT LIQ'!$A$87:$C$3416,3,FALSE)</f>
        <v>12</v>
      </c>
      <c r="F27735" t="s">
        <v>21632</v>
      </c>
    </row>
    <row r="27736" spans="1:6" x14ac:dyDescent="0.25">
      <c r="A27736" t="s">
        <v>14242</v>
      </c>
      <c r="B27736" s="100" t="s">
        <v>12907</v>
      </c>
      <c r="C27736" s="99" t="s">
        <v>12904</v>
      </c>
      <c r="D27736" s="124">
        <v>13740</v>
      </c>
      <c r="E27736" s="157">
        <f>VLOOKUP(D27736,'SOAT LIQ'!$A$87:$C$3416,3,FALSE)</f>
        <v>12</v>
      </c>
      <c r="F27736" t="s">
        <v>21632</v>
      </c>
    </row>
    <row r="27737" spans="1:6" x14ac:dyDescent="0.25">
      <c r="A27737" t="s">
        <v>14242</v>
      </c>
      <c r="B27737" s="100" t="s">
        <v>12908</v>
      </c>
      <c r="C27737" s="99" t="s">
        <v>12904</v>
      </c>
      <c r="D27737" s="124">
        <v>13740</v>
      </c>
      <c r="E27737" s="157">
        <f>VLOOKUP(D27737,'SOAT LIQ'!$A$87:$C$3416,3,FALSE)</f>
        <v>12</v>
      </c>
      <c r="F27737" t="s">
        <v>21632</v>
      </c>
    </row>
    <row r="27738" spans="1:6" x14ac:dyDescent="0.25">
      <c r="A27738" t="s">
        <v>14242</v>
      </c>
      <c r="B27738" s="100" t="s">
        <v>12909</v>
      </c>
      <c r="C27738" s="99" t="s">
        <v>12904</v>
      </c>
      <c r="D27738" s="124">
        <v>13740</v>
      </c>
      <c r="E27738" s="157">
        <f>VLOOKUP(D27738,'SOAT LIQ'!$A$87:$C$3416,3,FALSE)</f>
        <v>12</v>
      </c>
      <c r="F27738" t="s">
        <v>21632</v>
      </c>
    </row>
    <row r="27739" spans="1:6" x14ac:dyDescent="0.25">
      <c r="A27739" t="s">
        <v>14242</v>
      </c>
      <c r="B27739" s="100" t="s">
        <v>12910</v>
      </c>
      <c r="C27739" s="99" t="s">
        <v>12911</v>
      </c>
      <c r="D27739" s="124">
        <v>13671</v>
      </c>
      <c r="E27739" s="157">
        <f>VLOOKUP(D27739,'SOAT LIQ'!$A$87:$C$3416,3,FALSE)</f>
        <v>21</v>
      </c>
      <c r="F27739" t="s">
        <v>21632</v>
      </c>
    </row>
    <row r="27740" spans="1:6" x14ac:dyDescent="0.25">
      <c r="A27740" t="s">
        <v>14242</v>
      </c>
      <c r="B27740" s="100" t="s">
        <v>12914</v>
      </c>
      <c r="C27740" s="99" t="s">
        <v>12911</v>
      </c>
      <c r="D27740" s="124">
        <v>13671</v>
      </c>
      <c r="E27740" s="157">
        <f>VLOOKUP(D27740,'SOAT LIQ'!$A$87:$C$3416,3,FALSE)</f>
        <v>21</v>
      </c>
      <c r="F27740" t="s">
        <v>21632</v>
      </c>
    </row>
    <row r="27741" spans="1:6" x14ac:dyDescent="0.25">
      <c r="A27741" t="s">
        <v>14242</v>
      </c>
      <c r="B27741" s="100" t="s">
        <v>12936</v>
      </c>
      <c r="C27741" s="99" t="s">
        <v>12937</v>
      </c>
      <c r="D27741" s="124">
        <v>1301</v>
      </c>
      <c r="E27741" s="157">
        <f>VLOOKUP(D27741,'SOAT LIQ'!$A$87:$C$3416,3,FALSE)</f>
        <v>20</v>
      </c>
      <c r="F27741" t="s">
        <v>21632</v>
      </c>
    </row>
    <row r="27742" spans="1:6" x14ac:dyDescent="0.25">
      <c r="A27742" t="s">
        <v>14242</v>
      </c>
      <c r="B27742" s="100" t="s">
        <v>12938</v>
      </c>
      <c r="C27742" s="99" t="s">
        <v>12937</v>
      </c>
      <c r="D27742" s="124">
        <v>1301</v>
      </c>
      <c r="E27742" s="157">
        <f>VLOOKUP(D27742,'SOAT LIQ'!$A$87:$C$3416,3,FALSE)</f>
        <v>20</v>
      </c>
      <c r="F27742" t="s">
        <v>21632</v>
      </c>
    </row>
    <row r="27743" spans="1:6" x14ac:dyDescent="0.25">
      <c r="A27743" t="s">
        <v>14242</v>
      </c>
      <c r="B27743" s="100" t="s">
        <v>12939</v>
      </c>
      <c r="C27743" s="99" t="s">
        <v>12940</v>
      </c>
      <c r="D27743" s="124">
        <v>13740</v>
      </c>
      <c r="E27743" s="157">
        <f>VLOOKUP(D27743,'SOAT LIQ'!$A$87:$C$3416,3,FALSE)</f>
        <v>12</v>
      </c>
      <c r="F27743" t="s">
        <v>21632</v>
      </c>
    </row>
    <row r="27744" spans="1:6" x14ac:dyDescent="0.25">
      <c r="A27744" t="s">
        <v>14242</v>
      </c>
      <c r="B27744" s="100" t="s">
        <v>12946</v>
      </c>
      <c r="C27744" s="99" t="s">
        <v>12937</v>
      </c>
      <c r="D27744" s="124">
        <v>13670</v>
      </c>
      <c r="E27744" s="157">
        <f>VLOOKUP(D27744,'SOAT LIQ'!$A$87:$C$3416,3,FALSE)</f>
        <v>20</v>
      </c>
      <c r="F27744" t="s">
        <v>21632</v>
      </c>
    </row>
    <row r="27745" spans="1:6" x14ac:dyDescent="0.25">
      <c r="A27745" t="s">
        <v>14242</v>
      </c>
      <c r="B27745" s="100" t="s">
        <v>12948</v>
      </c>
      <c r="C27745" s="99" t="s">
        <v>12937</v>
      </c>
      <c r="D27745" s="124">
        <v>13670</v>
      </c>
      <c r="E27745" s="157">
        <f>VLOOKUP(D27745,'SOAT LIQ'!$A$87:$C$3416,3,FALSE)</f>
        <v>20</v>
      </c>
      <c r="F27745" t="s">
        <v>21632</v>
      </c>
    </row>
    <row r="27746" spans="1:6" x14ac:dyDescent="0.25">
      <c r="A27746" t="s">
        <v>14242</v>
      </c>
      <c r="B27746" s="100" t="s">
        <v>12952</v>
      </c>
      <c r="C27746" s="99" t="s">
        <v>12940</v>
      </c>
      <c r="D27746" s="124">
        <v>13740</v>
      </c>
      <c r="E27746" s="157">
        <f>VLOOKUP(D27746,'SOAT LIQ'!$A$87:$C$3416,3,FALSE)</f>
        <v>12</v>
      </c>
      <c r="F27746" t="s">
        <v>21632</v>
      </c>
    </row>
    <row r="27747" spans="1:6" x14ac:dyDescent="0.25">
      <c r="A27747" t="s">
        <v>14242</v>
      </c>
      <c r="B27747" s="100" t="s">
        <v>12967</v>
      </c>
      <c r="C27747" s="99" t="s">
        <v>12968</v>
      </c>
      <c r="D27747" s="124">
        <v>13740</v>
      </c>
      <c r="E27747" s="157">
        <f>VLOOKUP(D27747,'SOAT LIQ'!$A$87:$C$3416,3,FALSE)</f>
        <v>12</v>
      </c>
      <c r="F27747" t="s">
        <v>21632</v>
      </c>
    </row>
    <row r="27748" spans="1:6" x14ac:dyDescent="0.25">
      <c r="A27748" t="s">
        <v>14242</v>
      </c>
      <c r="B27748" s="100" t="s">
        <v>12974</v>
      </c>
      <c r="C27748" s="99" t="s">
        <v>12834</v>
      </c>
      <c r="D27748" s="124">
        <v>13671</v>
      </c>
      <c r="E27748" s="157">
        <f>VLOOKUP(D27748,'SOAT LIQ'!$A$87:$C$3416,3,FALSE)</f>
        <v>21</v>
      </c>
      <c r="F27748" t="s">
        <v>21632</v>
      </c>
    </row>
    <row r="27749" spans="1:6" x14ac:dyDescent="0.25">
      <c r="A27749" t="s">
        <v>14242</v>
      </c>
      <c r="B27749" s="100" t="s">
        <v>12977</v>
      </c>
      <c r="C27749" s="99" t="s">
        <v>12834</v>
      </c>
      <c r="D27749" s="124">
        <v>13671</v>
      </c>
      <c r="E27749" s="157">
        <f>VLOOKUP(D27749,'SOAT LIQ'!$A$87:$C$3416,3,FALSE)</f>
        <v>21</v>
      </c>
      <c r="F27749" t="s">
        <v>21632</v>
      </c>
    </row>
    <row r="27750" spans="1:6" x14ac:dyDescent="0.25">
      <c r="A27750" t="s">
        <v>14242</v>
      </c>
      <c r="B27750" s="100" t="s">
        <v>12980</v>
      </c>
      <c r="C27750" s="99" t="s">
        <v>12968</v>
      </c>
      <c r="D27750" s="124">
        <v>13740</v>
      </c>
      <c r="E27750" s="157">
        <f>VLOOKUP(D27750,'SOAT LIQ'!$A$87:$C$3416,3,FALSE)</f>
        <v>12</v>
      </c>
      <c r="F27750" t="s">
        <v>21632</v>
      </c>
    </row>
    <row r="27751" spans="1:6" x14ac:dyDescent="0.25">
      <c r="A27751" t="s">
        <v>14242</v>
      </c>
      <c r="B27751" s="100" t="s">
        <v>12983</v>
      </c>
      <c r="C27751" s="99" t="s">
        <v>12834</v>
      </c>
      <c r="D27751" s="124">
        <v>13671</v>
      </c>
      <c r="E27751" s="157">
        <f>VLOOKUP(D27751,'SOAT LIQ'!$A$87:$C$3416,3,FALSE)</f>
        <v>21</v>
      </c>
      <c r="F27751" t="s">
        <v>21632</v>
      </c>
    </row>
    <row r="27752" spans="1:6" x14ac:dyDescent="0.25">
      <c r="A27752" t="s">
        <v>14242</v>
      </c>
      <c r="B27752" s="100" t="s">
        <v>13011</v>
      </c>
      <c r="C27752" s="99" t="s">
        <v>12940</v>
      </c>
      <c r="D27752" s="124">
        <v>13740</v>
      </c>
      <c r="E27752" s="157">
        <f>VLOOKUP(D27752,'SOAT LIQ'!$A$87:$C$3416,3,FALSE)</f>
        <v>12</v>
      </c>
      <c r="F27752" t="s">
        <v>21632</v>
      </c>
    </row>
    <row r="27753" spans="1:6" x14ac:dyDescent="0.25">
      <c r="A27753" t="s">
        <v>14242</v>
      </c>
      <c r="B27753" s="100" t="s">
        <v>13015</v>
      </c>
      <c r="C27753" s="99" t="s">
        <v>12824</v>
      </c>
      <c r="D27753" s="124">
        <v>13670</v>
      </c>
      <c r="E27753" s="157">
        <f>VLOOKUP(D27753,'SOAT LIQ'!$A$87:$C$3416,3,FALSE)</f>
        <v>20</v>
      </c>
      <c r="F27753" t="s">
        <v>21632</v>
      </c>
    </row>
    <row r="27754" spans="1:6" x14ac:dyDescent="0.25">
      <c r="A27754" t="s">
        <v>14242</v>
      </c>
      <c r="B27754" s="100" t="s">
        <v>13017</v>
      </c>
      <c r="C27754" s="99" t="s">
        <v>12824</v>
      </c>
      <c r="D27754" s="124">
        <v>13670</v>
      </c>
      <c r="E27754" s="157">
        <f>VLOOKUP(D27754,'SOAT LIQ'!$A$87:$C$3416,3,FALSE)</f>
        <v>20</v>
      </c>
      <c r="F27754" t="s">
        <v>21632</v>
      </c>
    </row>
    <row r="27755" spans="1:6" x14ac:dyDescent="0.25">
      <c r="A27755" t="s">
        <v>14242</v>
      </c>
      <c r="B27755" s="100" t="s">
        <v>13024</v>
      </c>
      <c r="C27755" s="99" t="s">
        <v>13020</v>
      </c>
      <c r="D27755" s="124">
        <v>13740</v>
      </c>
      <c r="E27755" s="157">
        <f>VLOOKUP(D27755,'SOAT LIQ'!$A$87:$C$3416,3,FALSE)</f>
        <v>12</v>
      </c>
      <c r="F27755" t="s">
        <v>21632</v>
      </c>
    </row>
    <row r="27756" spans="1:6" x14ac:dyDescent="0.25">
      <c r="A27756" t="s">
        <v>14242</v>
      </c>
      <c r="B27756" s="100" t="s">
        <v>13026</v>
      </c>
      <c r="C27756" s="99" t="s">
        <v>12824</v>
      </c>
      <c r="D27756" s="124">
        <v>13670</v>
      </c>
      <c r="E27756" s="157">
        <f>VLOOKUP(D27756,'SOAT LIQ'!$A$87:$C$3416,3,FALSE)</f>
        <v>20</v>
      </c>
      <c r="F27756" t="s">
        <v>21632</v>
      </c>
    </row>
    <row r="27757" spans="1:6" x14ac:dyDescent="0.25">
      <c r="A27757" t="s">
        <v>14242</v>
      </c>
      <c r="B27757" s="100" t="s">
        <v>13032</v>
      </c>
      <c r="C27757" s="99" t="s">
        <v>12824</v>
      </c>
      <c r="D27757" s="124">
        <v>13670</v>
      </c>
      <c r="E27757" s="157">
        <f>VLOOKUP(D27757,'SOAT LIQ'!$A$87:$C$3416,3,FALSE)</f>
        <v>20</v>
      </c>
      <c r="F27757" t="s">
        <v>21632</v>
      </c>
    </row>
    <row r="27758" spans="1:6" x14ac:dyDescent="0.25">
      <c r="A27758" t="s">
        <v>14242</v>
      </c>
      <c r="B27758" s="100" t="s">
        <v>13034</v>
      </c>
      <c r="C27758" s="99" t="s">
        <v>12897</v>
      </c>
      <c r="D27758" s="124">
        <v>13670</v>
      </c>
      <c r="E27758" s="157">
        <f>VLOOKUP(D27758,'SOAT LIQ'!$A$87:$C$3416,3,FALSE)</f>
        <v>20</v>
      </c>
      <c r="F27758" t="s">
        <v>21632</v>
      </c>
    </row>
    <row r="27759" spans="1:6" x14ac:dyDescent="0.25">
      <c r="A27759" t="s">
        <v>14242</v>
      </c>
      <c r="B27759" s="100" t="s">
        <v>13045</v>
      </c>
      <c r="C27759" s="99" t="s">
        <v>12824</v>
      </c>
      <c r="D27759" s="124">
        <v>13670</v>
      </c>
      <c r="E27759" s="157">
        <f>VLOOKUP(D27759,'SOAT LIQ'!$A$87:$C$3416,3,FALSE)</f>
        <v>20</v>
      </c>
      <c r="F27759" t="s">
        <v>21632</v>
      </c>
    </row>
    <row r="27760" spans="1:6" x14ac:dyDescent="0.25">
      <c r="A27760" t="s">
        <v>14242</v>
      </c>
      <c r="B27760" s="100" t="s">
        <v>13051</v>
      </c>
      <c r="C27760" s="99" t="s">
        <v>12880</v>
      </c>
      <c r="D27760" s="124">
        <v>13740</v>
      </c>
      <c r="E27760" s="157">
        <f>VLOOKUP(D27760,'SOAT LIQ'!$A$87:$C$3416,3,FALSE)</f>
        <v>12</v>
      </c>
      <c r="F27760" t="s">
        <v>21632</v>
      </c>
    </row>
    <row r="27761" spans="1:6" x14ac:dyDescent="0.25">
      <c r="A27761" t="s">
        <v>14242</v>
      </c>
      <c r="B27761" s="100" t="s">
        <v>13052</v>
      </c>
      <c r="C27761" s="99" t="s">
        <v>12872</v>
      </c>
      <c r="D27761" s="124">
        <v>13740</v>
      </c>
      <c r="E27761" s="157">
        <f>VLOOKUP(D27761,'SOAT LIQ'!$A$87:$C$3416,3,FALSE)</f>
        <v>12</v>
      </c>
      <c r="F27761" t="s">
        <v>21632</v>
      </c>
    </row>
    <row r="27762" spans="1:6" x14ac:dyDescent="0.25">
      <c r="A27762" t="s">
        <v>14242</v>
      </c>
      <c r="B27762" s="100" t="s">
        <v>13053</v>
      </c>
      <c r="C27762" s="99" t="s">
        <v>12880</v>
      </c>
      <c r="D27762" s="124">
        <v>13740</v>
      </c>
      <c r="E27762" s="157">
        <f>VLOOKUP(D27762,'SOAT LIQ'!$A$87:$C$3416,3,FALSE)</f>
        <v>12</v>
      </c>
      <c r="F27762" t="s">
        <v>21632</v>
      </c>
    </row>
    <row r="27763" spans="1:6" x14ac:dyDescent="0.25">
      <c r="A27763" t="s">
        <v>14242</v>
      </c>
      <c r="B27763" s="100" t="s">
        <v>13054</v>
      </c>
      <c r="C27763" s="99" t="s">
        <v>12872</v>
      </c>
      <c r="D27763" s="124">
        <v>13740</v>
      </c>
      <c r="E27763" s="157">
        <f>VLOOKUP(D27763,'SOAT LIQ'!$A$87:$C$3416,3,FALSE)</f>
        <v>12</v>
      </c>
      <c r="F27763" t="s">
        <v>21632</v>
      </c>
    </row>
    <row r="27764" spans="1:6" x14ac:dyDescent="0.25">
      <c r="A27764" t="s">
        <v>14242</v>
      </c>
      <c r="B27764" s="100" t="s">
        <v>13055</v>
      </c>
      <c r="C27764" s="99" t="s">
        <v>13056</v>
      </c>
      <c r="D27764" s="124">
        <v>13740</v>
      </c>
      <c r="E27764" s="157">
        <f>VLOOKUP(D27764,'SOAT LIQ'!$A$87:$C$3416,3,FALSE)</f>
        <v>12</v>
      </c>
      <c r="F27764" t="s">
        <v>21632</v>
      </c>
    </row>
    <row r="27765" spans="1:6" x14ac:dyDescent="0.25">
      <c r="A27765" t="s">
        <v>14242</v>
      </c>
      <c r="B27765" s="100" t="s">
        <v>13057</v>
      </c>
      <c r="C27765" s="99" t="s">
        <v>13058</v>
      </c>
      <c r="D27765" s="124">
        <v>13740</v>
      </c>
      <c r="E27765" s="157">
        <f>VLOOKUP(D27765,'SOAT LIQ'!$A$87:$C$3416,3,FALSE)</f>
        <v>12</v>
      </c>
      <c r="F27765" t="s">
        <v>21632</v>
      </c>
    </row>
    <row r="27766" spans="1:6" x14ac:dyDescent="0.25">
      <c r="A27766" t="s">
        <v>14242</v>
      </c>
      <c r="B27766" s="100" t="s">
        <v>13059</v>
      </c>
      <c r="C27766" s="99" t="s">
        <v>13056</v>
      </c>
      <c r="D27766" s="124">
        <v>13740</v>
      </c>
      <c r="E27766" s="157">
        <f>VLOOKUP(D27766,'SOAT LIQ'!$A$87:$C$3416,3,FALSE)</f>
        <v>12</v>
      </c>
      <c r="F27766" t="s">
        <v>21632</v>
      </c>
    </row>
    <row r="27767" spans="1:6" x14ac:dyDescent="0.25">
      <c r="A27767" t="s">
        <v>14242</v>
      </c>
      <c r="B27767" s="100" t="s">
        <v>13060</v>
      </c>
      <c r="C27767" s="99" t="s">
        <v>13058</v>
      </c>
      <c r="D27767" s="124">
        <v>13740</v>
      </c>
      <c r="E27767" s="157">
        <f>VLOOKUP(D27767,'SOAT LIQ'!$A$87:$C$3416,3,FALSE)</f>
        <v>12</v>
      </c>
      <c r="F27767" t="s">
        <v>21632</v>
      </c>
    </row>
    <row r="27768" spans="1:6" x14ac:dyDescent="0.25">
      <c r="A27768" t="s">
        <v>14242</v>
      </c>
      <c r="B27768" s="100" t="s">
        <v>13061</v>
      </c>
      <c r="C27768" s="99" t="s">
        <v>12849</v>
      </c>
      <c r="D27768" s="124">
        <v>13740</v>
      </c>
      <c r="E27768" s="157">
        <f>VLOOKUP(D27768,'SOAT LIQ'!$A$87:$C$3416,3,FALSE)</f>
        <v>12</v>
      </c>
      <c r="F27768" t="s">
        <v>21632</v>
      </c>
    </row>
    <row r="27769" spans="1:6" x14ac:dyDescent="0.25">
      <c r="A27769" t="s">
        <v>14242</v>
      </c>
      <c r="B27769" s="100" t="s">
        <v>13062</v>
      </c>
      <c r="C27769" s="99" t="s">
        <v>13058</v>
      </c>
      <c r="D27769" s="124">
        <v>13740</v>
      </c>
      <c r="E27769" s="157">
        <f>VLOOKUP(D27769,'SOAT LIQ'!$A$87:$C$3416,3,FALSE)</f>
        <v>12</v>
      </c>
      <c r="F27769" t="s">
        <v>21632</v>
      </c>
    </row>
    <row r="27770" spans="1:6" x14ac:dyDescent="0.25">
      <c r="A27770" t="s">
        <v>14242</v>
      </c>
      <c r="B27770" s="100" t="s">
        <v>13063</v>
      </c>
      <c r="C27770" s="99" t="s">
        <v>12849</v>
      </c>
      <c r="D27770" s="124">
        <v>13740</v>
      </c>
      <c r="E27770" s="157">
        <f>VLOOKUP(D27770,'SOAT LIQ'!$A$87:$C$3416,3,FALSE)</f>
        <v>12</v>
      </c>
      <c r="F27770" t="s">
        <v>21632</v>
      </c>
    </row>
    <row r="27771" spans="1:6" x14ac:dyDescent="0.25">
      <c r="A27771" t="s">
        <v>14242</v>
      </c>
      <c r="B27771" s="100" t="s">
        <v>13064</v>
      </c>
      <c r="C27771" s="99" t="s">
        <v>13065</v>
      </c>
      <c r="D27771" s="124">
        <v>13740</v>
      </c>
      <c r="E27771" s="157">
        <f>VLOOKUP(D27771,'SOAT LIQ'!$A$87:$C$3416,3,FALSE)</f>
        <v>12</v>
      </c>
      <c r="F27771" t="s">
        <v>21632</v>
      </c>
    </row>
    <row r="27772" spans="1:6" x14ac:dyDescent="0.25">
      <c r="A27772" t="s">
        <v>14242</v>
      </c>
      <c r="B27772" s="100" t="s">
        <v>13066</v>
      </c>
      <c r="C27772" s="99" t="s">
        <v>12849</v>
      </c>
      <c r="D27772" s="124">
        <v>13740</v>
      </c>
      <c r="E27772" s="157">
        <f>VLOOKUP(D27772,'SOAT LIQ'!$A$87:$C$3416,3,FALSE)</f>
        <v>12</v>
      </c>
      <c r="F27772" t="s">
        <v>21632</v>
      </c>
    </row>
    <row r="27773" spans="1:6" x14ac:dyDescent="0.25">
      <c r="A27773" t="s">
        <v>14242</v>
      </c>
      <c r="B27773" s="100" t="s">
        <v>13067</v>
      </c>
      <c r="C27773" s="99" t="s">
        <v>13068</v>
      </c>
      <c r="D27773" s="124">
        <v>13740</v>
      </c>
      <c r="E27773" s="157">
        <f>VLOOKUP(D27773,'SOAT LIQ'!$A$87:$C$3416,3,FALSE)</f>
        <v>12</v>
      </c>
      <c r="F27773" t="s">
        <v>21632</v>
      </c>
    </row>
    <row r="27774" spans="1:6" x14ac:dyDescent="0.25">
      <c r="A27774" t="s">
        <v>14242</v>
      </c>
      <c r="B27774" s="100" t="s">
        <v>13318</v>
      </c>
      <c r="C27774" s="100"/>
      <c r="D27774" s="124"/>
      <c r="E27774" s="157" t="e">
        <f>VLOOKUP(D27774,'SOAT LIQ'!$A$87:$C$3416,3,FALSE)</f>
        <v>#N/A</v>
      </c>
      <c r="F27774" t="s">
        <v>21632</v>
      </c>
    </row>
    <row r="27775" spans="1:6" x14ac:dyDescent="0.25">
      <c r="A27775" t="s">
        <v>14242</v>
      </c>
      <c r="B27775" s="100" t="s">
        <v>13320</v>
      </c>
      <c r="C27775" s="100"/>
      <c r="D27775" s="124"/>
      <c r="E27775" s="157" t="e">
        <f>VLOOKUP(D27775,'SOAT LIQ'!$A$87:$C$3416,3,FALSE)</f>
        <v>#N/A</v>
      </c>
      <c r="F27775" t="s">
        <v>21632</v>
      </c>
    </row>
    <row r="27776" spans="1:6" x14ac:dyDescent="0.25">
      <c r="A27776" t="s">
        <v>14242</v>
      </c>
      <c r="B27776" s="100" t="s">
        <v>13321</v>
      </c>
      <c r="C27776" s="100"/>
      <c r="D27776" s="124"/>
      <c r="E27776" s="157" t="e">
        <f>VLOOKUP(D27776,'SOAT LIQ'!$A$87:$C$3416,3,FALSE)</f>
        <v>#N/A</v>
      </c>
      <c r="F27776" t="s">
        <v>21632</v>
      </c>
    </row>
    <row r="27777" spans="1:6" x14ac:dyDescent="0.25">
      <c r="A27777" t="s">
        <v>14242</v>
      </c>
      <c r="B27777" s="100" t="s">
        <v>13322</v>
      </c>
      <c r="C27777" s="100"/>
      <c r="D27777" s="124"/>
      <c r="E27777" s="157" t="e">
        <f>VLOOKUP(D27777,'SOAT LIQ'!$A$87:$C$3416,3,FALSE)</f>
        <v>#N/A</v>
      </c>
      <c r="F27777" t="s">
        <v>21632</v>
      </c>
    </row>
    <row r="27778" spans="1:6" x14ac:dyDescent="0.25">
      <c r="A27778" t="s">
        <v>14242</v>
      </c>
      <c r="B27778" s="100" t="s">
        <v>13323</v>
      </c>
      <c r="C27778" s="100"/>
      <c r="D27778" s="124"/>
      <c r="E27778" s="157" t="e">
        <f>VLOOKUP(D27778,'SOAT LIQ'!$A$87:$C$3416,3,FALSE)</f>
        <v>#N/A</v>
      </c>
      <c r="F27778" t="s">
        <v>21632</v>
      </c>
    </row>
    <row r="27779" spans="1:6" x14ac:dyDescent="0.25">
      <c r="A27779" t="s">
        <v>14242</v>
      </c>
      <c r="B27779" s="100" t="s">
        <v>13324</v>
      </c>
      <c r="C27779" s="100"/>
      <c r="D27779" s="124"/>
      <c r="E27779" s="157" t="e">
        <f>VLOOKUP(D27779,'SOAT LIQ'!$A$87:$C$3416,3,FALSE)</f>
        <v>#N/A</v>
      </c>
      <c r="F27779" t="s">
        <v>21632</v>
      </c>
    </row>
    <row r="27780" spans="1:6" x14ac:dyDescent="0.25">
      <c r="A27780" t="s">
        <v>14242</v>
      </c>
      <c r="B27780" s="100" t="s">
        <v>13325</v>
      </c>
      <c r="C27780" s="100"/>
      <c r="D27780" s="124"/>
      <c r="E27780" s="157" t="e">
        <f>VLOOKUP(D27780,'SOAT LIQ'!$A$87:$C$3416,3,FALSE)</f>
        <v>#N/A</v>
      </c>
      <c r="F27780" t="s">
        <v>21632</v>
      </c>
    </row>
    <row r="27781" spans="1:6" x14ac:dyDescent="0.25">
      <c r="A27781" t="s">
        <v>14242</v>
      </c>
      <c r="B27781" s="100" t="s">
        <v>13326</v>
      </c>
      <c r="C27781" s="100"/>
      <c r="D27781" s="124"/>
      <c r="E27781" s="157" t="e">
        <f>VLOOKUP(D27781,'SOAT LIQ'!$A$87:$C$3416,3,FALSE)</f>
        <v>#N/A</v>
      </c>
      <c r="F27781" t="s">
        <v>21632</v>
      </c>
    </row>
    <row r="27782" spans="1:6" x14ac:dyDescent="0.25">
      <c r="A27782" t="s">
        <v>14242</v>
      </c>
      <c r="B27782" s="100" t="s">
        <v>13531</v>
      </c>
      <c r="C27782" s="99" t="s">
        <v>13530</v>
      </c>
      <c r="D27782" s="124">
        <v>16268</v>
      </c>
      <c r="E27782" s="157">
        <f>VLOOKUP(D27782,'SOAT LIQ'!$A$87:$C$3416,3,FALSE)</f>
        <v>8</v>
      </c>
      <c r="F27782" t="s">
        <v>21632</v>
      </c>
    </row>
    <row r="27783" spans="1:6" x14ac:dyDescent="0.25">
      <c r="A27783" t="s">
        <v>14242</v>
      </c>
      <c r="B27783" s="100" t="s">
        <v>13591</v>
      </c>
      <c r="C27783" s="99" t="s">
        <v>13589</v>
      </c>
      <c r="D27783" s="124">
        <v>17813</v>
      </c>
      <c r="E27783" s="157">
        <f>VLOOKUP(D27783,'SOAT LIQ'!$A$87:$C$3416,3,FALSE)</f>
        <v>5</v>
      </c>
      <c r="F27783" t="s">
        <v>21632</v>
      </c>
    </row>
    <row r="27784" spans="1:6" x14ac:dyDescent="0.25">
      <c r="A27784" t="s">
        <v>14242</v>
      </c>
      <c r="B27784" s="100" t="s">
        <v>13592</v>
      </c>
      <c r="C27784" s="99" t="s">
        <v>13589</v>
      </c>
      <c r="D27784" s="124">
        <v>17813</v>
      </c>
      <c r="E27784" s="157">
        <f>VLOOKUP(D27784,'SOAT LIQ'!$A$87:$C$3416,3,FALSE)</f>
        <v>5</v>
      </c>
      <c r="F27784" t="s">
        <v>21632</v>
      </c>
    </row>
    <row r="27785" spans="1:6" x14ac:dyDescent="0.25">
      <c r="A27785" t="s">
        <v>14242</v>
      </c>
      <c r="B27785" s="100" t="s">
        <v>13713</v>
      </c>
      <c r="C27785" s="99" t="s">
        <v>13712</v>
      </c>
      <c r="D27785" s="124">
        <v>37203</v>
      </c>
      <c r="E27785" s="157" t="e">
        <f>VLOOKUP(D27785,'SOAT LIQ'!$A$87:$C$3416,3,FALSE)</f>
        <v>#N/A</v>
      </c>
      <c r="F27785" t="s">
        <v>21632</v>
      </c>
    </row>
    <row r="27786" spans="1:6" x14ac:dyDescent="0.25">
      <c r="A27786" t="s">
        <v>14242</v>
      </c>
      <c r="B27786" s="100" t="s">
        <v>13967</v>
      </c>
      <c r="C27786" s="100"/>
      <c r="D27786" s="124"/>
      <c r="E27786" s="157" t="e">
        <f>VLOOKUP(D27786,'SOAT LIQ'!$A$87:$C$3416,3,FALSE)</f>
        <v>#N/A</v>
      </c>
      <c r="F27786" t="s">
        <v>21632</v>
      </c>
    </row>
    <row r="27787" spans="1:6" x14ac:dyDescent="0.25">
      <c r="A27787" t="s">
        <v>14242</v>
      </c>
      <c r="B27787" s="100" t="s">
        <v>4265</v>
      </c>
      <c r="C27787" s="99" t="s">
        <v>13968</v>
      </c>
      <c r="D27787" s="124">
        <v>1389</v>
      </c>
      <c r="E27787" s="157">
        <f>VLOOKUP(D27787,'SOAT LIQ'!$A$87:$C$3416,3,FALSE)</f>
        <v>13</v>
      </c>
      <c r="F27787" t="s">
        <v>21632</v>
      </c>
    </row>
    <row r="27788" spans="1:6" x14ac:dyDescent="0.25">
      <c r="A27788" t="s">
        <v>14242</v>
      </c>
      <c r="B27788" s="100" t="s">
        <v>13969</v>
      </c>
      <c r="C27788" s="99" t="s">
        <v>13954</v>
      </c>
      <c r="D27788" s="124">
        <v>15109</v>
      </c>
      <c r="E27788" s="157">
        <f>VLOOKUP(D27788,'SOAT LIQ'!$A$87:$C$3416,3,FALSE)</f>
        <v>3</v>
      </c>
      <c r="F27788" t="s">
        <v>21632</v>
      </c>
    </row>
    <row r="27789" spans="1:6" x14ac:dyDescent="0.25">
      <c r="A27789" t="s">
        <v>14242</v>
      </c>
      <c r="B27789" s="100" t="s">
        <v>13970</v>
      </c>
      <c r="C27789" s="99" t="s">
        <v>13954</v>
      </c>
      <c r="D27789" s="124">
        <v>15109</v>
      </c>
      <c r="E27789" s="157">
        <f>VLOOKUP(D27789,'SOAT LIQ'!$A$87:$C$3416,3,FALSE)</f>
        <v>3</v>
      </c>
      <c r="F27789" t="s">
        <v>21632</v>
      </c>
    </row>
    <row r="27790" spans="1:6" x14ac:dyDescent="0.25">
      <c r="A27790" t="s">
        <v>14242</v>
      </c>
      <c r="B27790" s="100" t="s">
        <v>13971</v>
      </c>
      <c r="C27790" s="100"/>
      <c r="D27790" s="124">
        <v>1389</v>
      </c>
      <c r="E27790" s="157">
        <f>VLOOKUP(D27790,'SOAT LIQ'!$A$87:$C$3416,3,FALSE)</f>
        <v>13</v>
      </c>
      <c r="F27790" t="s">
        <v>21632</v>
      </c>
    </row>
    <row r="27791" spans="1:6" x14ac:dyDescent="0.25">
      <c r="A27791" t="s">
        <v>14242</v>
      </c>
      <c r="B27791" s="100" t="s">
        <v>13972</v>
      </c>
      <c r="C27791" s="100"/>
      <c r="D27791" s="124">
        <v>1389</v>
      </c>
      <c r="E27791" s="157">
        <f>VLOOKUP(D27791,'SOAT LIQ'!$A$87:$C$3416,3,FALSE)</f>
        <v>13</v>
      </c>
      <c r="F27791" t="s">
        <v>21632</v>
      </c>
    </row>
    <row r="27792" spans="1:6" x14ac:dyDescent="0.25">
      <c r="A27792" t="s">
        <v>14242</v>
      </c>
      <c r="B27792" s="100" t="s">
        <v>14428</v>
      </c>
      <c r="C27792" s="99" t="s">
        <v>14429</v>
      </c>
      <c r="D27792" s="124">
        <v>21421</v>
      </c>
      <c r="E27792" s="157" t="e">
        <f>VLOOKUP(D27792,'SOAT LIQ'!$A$87:$C$3416,3,FALSE)</f>
        <v>#N/A</v>
      </c>
      <c r="F27792" t="s">
        <v>21632</v>
      </c>
    </row>
    <row r="27793" spans="1:6" x14ac:dyDescent="0.25">
      <c r="A27793" t="s">
        <v>14242</v>
      </c>
      <c r="B27793" s="100" t="s">
        <v>15460</v>
      </c>
      <c r="C27793" s="99" t="s">
        <v>15461</v>
      </c>
      <c r="D27793" s="124">
        <v>29107</v>
      </c>
      <c r="E27793" s="157" t="e">
        <f>VLOOKUP(D27793,'SOAT LIQ'!$A$87:$C$3416,3,FALSE)</f>
        <v>#N/A</v>
      </c>
      <c r="F27793" t="s">
        <v>21632</v>
      </c>
    </row>
    <row r="27794" spans="1:6" x14ac:dyDescent="0.25">
      <c r="A27794" t="s">
        <v>14242</v>
      </c>
      <c r="B27794" s="100" t="s">
        <v>18292</v>
      </c>
      <c r="C27794" s="99" t="s">
        <v>18293</v>
      </c>
      <c r="D27794" s="124">
        <v>1151</v>
      </c>
      <c r="E27794" s="157">
        <f>VLOOKUP(D27794,'SOAT LIQ'!$A$87:$C$3416,3,FALSE)</f>
        <v>22</v>
      </c>
      <c r="F27794" t="s">
        <v>21632</v>
      </c>
    </row>
    <row r="27795" spans="1:6" x14ac:dyDescent="0.25">
      <c r="A27795" t="s">
        <v>14242</v>
      </c>
      <c r="B27795" s="100" t="s">
        <v>18294</v>
      </c>
      <c r="C27795" s="100"/>
      <c r="D27795" s="124">
        <v>1151</v>
      </c>
      <c r="E27795" s="157">
        <f>VLOOKUP(D27795,'SOAT LIQ'!$A$87:$C$3416,3,FALSE)</f>
        <v>22</v>
      </c>
      <c r="F27795" t="s">
        <v>21632</v>
      </c>
    </row>
    <row r="27796" spans="1:6" x14ac:dyDescent="0.25">
      <c r="A27796" t="s">
        <v>14242</v>
      </c>
      <c r="B27796" s="100" t="s">
        <v>18295</v>
      </c>
      <c r="C27796" s="99" t="s">
        <v>18293</v>
      </c>
      <c r="D27796" s="124">
        <v>1151</v>
      </c>
      <c r="E27796" s="157">
        <f>VLOOKUP(D27796,'SOAT LIQ'!$A$87:$C$3416,3,FALSE)</f>
        <v>22</v>
      </c>
      <c r="F27796" t="s">
        <v>21632</v>
      </c>
    </row>
    <row r="27797" spans="1:6" x14ac:dyDescent="0.25">
      <c r="A27797" t="s">
        <v>14242</v>
      </c>
      <c r="B27797" s="100" t="s">
        <v>18353</v>
      </c>
      <c r="C27797" s="99" t="s">
        <v>12203</v>
      </c>
      <c r="D27797" s="124">
        <v>13650</v>
      </c>
      <c r="E27797" s="157">
        <f>VLOOKUP(D27797,'SOAT LIQ'!$A$87:$C$3416,3,FALSE)</f>
        <v>7</v>
      </c>
      <c r="F27797" t="s">
        <v>21632</v>
      </c>
    </row>
    <row r="27798" spans="1:6" x14ac:dyDescent="0.25">
      <c r="A27798" t="s">
        <v>14242</v>
      </c>
      <c r="B27798" s="100" t="s">
        <v>12137</v>
      </c>
      <c r="C27798" s="99" t="s">
        <v>12136</v>
      </c>
      <c r="D27798" s="124">
        <v>13612</v>
      </c>
      <c r="E27798" s="157">
        <f>VLOOKUP(D27798,'SOAT LIQ'!$A$87:$C$3416,3,FALSE)</f>
        <v>9</v>
      </c>
      <c r="F27798" t="s">
        <v>21632</v>
      </c>
    </row>
    <row r="27799" spans="1:6" x14ac:dyDescent="0.25">
      <c r="A27799" t="s">
        <v>14242</v>
      </c>
      <c r="B27799" s="100" t="s">
        <v>8208</v>
      </c>
      <c r="C27799" s="99" t="s">
        <v>8207</v>
      </c>
      <c r="D27799" s="124">
        <v>5302</v>
      </c>
      <c r="E27799" s="157">
        <f>VLOOKUP(D27799,'SOAT LIQ'!$A$87:$C$3416,3,FALSE)</f>
        <v>12</v>
      </c>
      <c r="F27799" t="s">
        <v>21632</v>
      </c>
    </row>
    <row r="27800" spans="1:6" x14ac:dyDescent="0.25">
      <c r="A27800" t="s">
        <v>14242</v>
      </c>
      <c r="B27800" s="100" t="s">
        <v>8279</v>
      </c>
      <c r="C27800" s="99" t="s">
        <v>8278</v>
      </c>
      <c r="D27800" s="124">
        <v>21421</v>
      </c>
      <c r="E27800" s="157" t="e">
        <f>VLOOKUP(D27800,'SOAT LIQ'!$A$87:$C$3416,3,FALSE)</f>
        <v>#N/A</v>
      </c>
      <c r="F27800" t="s">
        <v>21632</v>
      </c>
    </row>
    <row r="27801" spans="1:6" x14ac:dyDescent="0.25">
      <c r="A27801" t="s">
        <v>14242</v>
      </c>
      <c r="B27801" s="100" t="s">
        <v>8373</v>
      </c>
      <c r="C27801" s="99" t="s">
        <v>8369</v>
      </c>
      <c r="D27801" s="124">
        <v>5321</v>
      </c>
      <c r="E27801" s="157">
        <f>VLOOKUP(D27801,'SOAT LIQ'!$A$87:$C$3416,3,FALSE)</f>
        <v>13</v>
      </c>
      <c r="F27801" t="s">
        <v>21632</v>
      </c>
    </row>
    <row r="27802" spans="1:6" x14ac:dyDescent="0.25">
      <c r="A27802" t="s">
        <v>14242</v>
      </c>
      <c r="B27802" s="100" t="s">
        <v>8588</v>
      </c>
      <c r="C27802" s="99" t="s">
        <v>8587</v>
      </c>
      <c r="D27802" s="124">
        <v>21445</v>
      </c>
      <c r="E27802" s="157" t="e">
        <f>VLOOKUP(D27802,'SOAT LIQ'!$A$87:$C$3416,3,FALSE)</f>
        <v>#N/A</v>
      </c>
      <c r="F27802" t="s">
        <v>21632</v>
      </c>
    </row>
    <row r="27803" spans="1:6" x14ac:dyDescent="0.25">
      <c r="A27803" t="s">
        <v>14242</v>
      </c>
      <c r="B27803" s="100" t="s">
        <v>8616</v>
      </c>
      <c r="C27803" s="100"/>
      <c r="D27803" s="124">
        <v>21445</v>
      </c>
      <c r="E27803" s="157" t="e">
        <f>VLOOKUP(D27803,'SOAT LIQ'!$A$87:$C$3416,3,FALSE)</f>
        <v>#N/A</v>
      </c>
      <c r="F27803" t="s">
        <v>21632</v>
      </c>
    </row>
    <row r="27804" spans="1:6" x14ac:dyDescent="0.25">
      <c r="A27804" t="s">
        <v>14242</v>
      </c>
      <c r="B27804" s="100" t="s">
        <v>14385</v>
      </c>
      <c r="C27804" s="99" t="s">
        <v>14384</v>
      </c>
      <c r="D27804" s="124">
        <v>21422</v>
      </c>
      <c r="E27804" s="157" t="e">
        <f>VLOOKUP(D27804,'SOAT LIQ'!$A$87:$C$3416,3,FALSE)</f>
        <v>#N/A</v>
      </c>
      <c r="F27804" t="s">
        <v>21632</v>
      </c>
    </row>
    <row r="27805" spans="1:6" x14ac:dyDescent="0.25">
      <c r="A27805" t="s">
        <v>14242</v>
      </c>
      <c r="B27805" s="100" t="s">
        <v>14389</v>
      </c>
      <c r="C27805" s="99" t="s">
        <v>14388</v>
      </c>
      <c r="D27805" s="124">
        <v>21421</v>
      </c>
      <c r="E27805" s="157" t="e">
        <f>VLOOKUP(D27805,'SOAT LIQ'!$A$87:$C$3416,3,FALSE)</f>
        <v>#N/A</v>
      </c>
      <c r="F27805" t="s">
        <v>21632</v>
      </c>
    </row>
    <row r="27806" spans="1:6" x14ac:dyDescent="0.25">
      <c r="A27806" t="s">
        <v>14242</v>
      </c>
      <c r="B27806" s="100" t="s">
        <v>14393</v>
      </c>
      <c r="C27806" s="99" t="s">
        <v>14392</v>
      </c>
      <c r="D27806" s="124">
        <v>21421</v>
      </c>
      <c r="E27806" s="157" t="e">
        <f>VLOOKUP(D27806,'SOAT LIQ'!$A$87:$C$3416,3,FALSE)</f>
        <v>#N/A</v>
      </c>
      <c r="F27806" t="s">
        <v>21632</v>
      </c>
    </row>
    <row r="27807" spans="1:6" x14ac:dyDescent="0.25">
      <c r="A27807" t="s">
        <v>14242</v>
      </c>
      <c r="B27807" s="100" t="s">
        <v>14397</v>
      </c>
      <c r="C27807" s="99" t="s">
        <v>14396</v>
      </c>
      <c r="D27807" s="124">
        <v>21421</v>
      </c>
      <c r="E27807" s="157" t="e">
        <f>VLOOKUP(D27807,'SOAT LIQ'!$A$87:$C$3416,3,FALSE)</f>
        <v>#N/A</v>
      </c>
      <c r="F27807" t="s">
        <v>21632</v>
      </c>
    </row>
    <row r="27808" spans="1:6" x14ac:dyDescent="0.25">
      <c r="A27808" t="s">
        <v>14242</v>
      </c>
      <c r="B27808" s="100" t="s">
        <v>14403</v>
      </c>
      <c r="C27808" s="99" t="s">
        <v>14402</v>
      </c>
      <c r="D27808" s="124">
        <v>21421</v>
      </c>
      <c r="E27808" s="157" t="e">
        <f>VLOOKUP(D27808,'SOAT LIQ'!$A$87:$C$3416,3,FALSE)</f>
        <v>#N/A</v>
      </c>
      <c r="F27808" t="s">
        <v>21632</v>
      </c>
    </row>
    <row r="27809" spans="1:6" x14ac:dyDescent="0.25">
      <c r="A27809" t="s">
        <v>14242</v>
      </c>
      <c r="B27809" s="100" t="s">
        <v>18927</v>
      </c>
      <c r="C27809" s="100"/>
      <c r="D27809" s="124"/>
      <c r="E27809" s="157" t="e">
        <f>VLOOKUP(D27809,'SOAT LIQ'!$A$87:$C$3416,3,FALSE)</f>
        <v>#N/A</v>
      </c>
      <c r="F27809" t="s">
        <v>21632</v>
      </c>
    </row>
    <row r="27810" spans="1:6" x14ac:dyDescent="0.25">
      <c r="A27810" t="s">
        <v>14242</v>
      </c>
      <c r="B27810" s="100" t="s">
        <v>7665</v>
      </c>
      <c r="C27810" s="99" t="s">
        <v>7664</v>
      </c>
      <c r="D27810" s="124">
        <v>6101</v>
      </c>
      <c r="E27810" s="157">
        <f>VLOOKUP(D27810,'SOAT LIQ'!$A$87:$C$3416,3,FALSE)</f>
        <v>9</v>
      </c>
      <c r="F27810" t="s">
        <v>21632</v>
      </c>
    </row>
    <row r="27811" spans="1:6" x14ac:dyDescent="0.25">
      <c r="A27811" t="s">
        <v>14242</v>
      </c>
      <c r="B27811" s="100" t="s">
        <v>6524</v>
      </c>
      <c r="C27811" s="99" t="s">
        <v>6523</v>
      </c>
      <c r="D27811" s="124">
        <v>1166</v>
      </c>
      <c r="E27811" s="157">
        <f>VLOOKUP(D27811,'SOAT LIQ'!$A$87:$C$3416,3,FALSE)</f>
        <v>21</v>
      </c>
      <c r="F27811" t="s">
        <v>21632</v>
      </c>
    </row>
    <row r="27812" spans="1:6" x14ac:dyDescent="0.25">
      <c r="A27812" t="s">
        <v>14242</v>
      </c>
      <c r="B27812" s="100" t="s">
        <v>8217</v>
      </c>
      <c r="C27812" s="99" t="s">
        <v>8215</v>
      </c>
      <c r="D27812" s="124">
        <v>21513</v>
      </c>
      <c r="E27812" s="157" t="e">
        <f>VLOOKUP(D27812,'SOAT LIQ'!$A$87:$C$3416,3,FALSE)</f>
        <v>#N/A</v>
      </c>
      <c r="F27812" t="s">
        <v>21632</v>
      </c>
    </row>
    <row r="27813" spans="1:6" x14ac:dyDescent="0.25">
      <c r="A27813" t="s">
        <v>14242</v>
      </c>
      <c r="B27813" s="100" t="s">
        <v>8375</v>
      </c>
      <c r="C27813" s="99" t="s">
        <v>8374</v>
      </c>
      <c r="D27813" s="124">
        <v>5350</v>
      </c>
      <c r="E27813" s="157">
        <f>VLOOKUP(D27813,'SOAT LIQ'!$A$87:$C$3416,3,FALSE)</f>
        <v>13</v>
      </c>
      <c r="F27813" t="s">
        <v>21632</v>
      </c>
    </row>
    <row r="27814" spans="1:6" x14ac:dyDescent="0.25">
      <c r="A27814" t="s">
        <v>14242</v>
      </c>
      <c r="B27814" s="100" t="s">
        <v>8388</v>
      </c>
      <c r="C27814" s="99" t="s">
        <v>8383</v>
      </c>
      <c r="D27814" s="124">
        <v>5350</v>
      </c>
      <c r="E27814" s="157">
        <f>VLOOKUP(D27814,'SOAT LIQ'!$A$87:$C$3416,3,FALSE)</f>
        <v>13</v>
      </c>
      <c r="F27814" t="s">
        <v>21632</v>
      </c>
    </row>
    <row r="27815" spans="1:6" x14ac:dyDescent="0.25">
      <c r="A27815" t="s">
        <v>14242</v>
      </c>
      <c r="B27815" s="100" t="s">
        <v>8397</v>
      </c>
      <c r="C27815" s="99" t="s">
        <v>8396</v>
      </c>
      <c r="D27815" s="124">
        <v>21501</v>
      </c>
      <c r="E27815" s="157" t="e">
        <f>VLOOKUP(D27815,'SOAT LIQ'!$A$87:$C$3416,3,FALSE)</f>
        <v>#N/A</v>
      </c>
      <c r="F27815" t="s">
        <v>21632</v>
      </c>
    </row>
    <row r="27816" spans="1:6" x14ac:dyDescent="0.25">
      <c r="A27816" t="s">
        <v>14242</v>
      </c>
      <c r="B27816" s="100" t="s">
        <v>8589</v>
      </c>
      <c r="C27816" s="99" t="s">
        <v>8590</v>
      </c>
      <c r="D27816" s="124">
        <v>21445</v>
      </c>
      <c r="E27816" s="157" t="e">
        <f>VLOOKUP(D27816,'SOAT LIQ'!$A$87:$C$3416,3,FALSE)</f>
        <v>#N/A</v>
      </c>
      <c r="F27816" t="s">
        <v>21632</v>
      </c>
    </row>
    <row r="27817" spans="1:6" x14ac:dyDescent="0.25">
      <c r="A27817" t="s">
        <v>14242</v>
      </c>
      <c r="B27817" s="100" t="s">
        <v>4529</v>
      </c>
      <c r="C27817" s="99" t="s">
        <v>14430</v>
      </c>
      <c r="D27817" s="124">
        <v>21410</v>
      </c>
      <c r="E27817" s="157" t="e">
        <f>VLOOKUP(D27817,'SOAT LIQ'!$A$87:$C$3416,3,FALSE)</f>
        <v>#N/A</v>
      </c>
      <c r="F27817" t="s">
        <v>21632</v>
      </c>
    </row>
    <row r="27818" spans="1:6" x14ac:dyDescent="0.25">
      <c r="A27818" t="s">
        <v>14242</v>
      </c>
      <c r="B27818" s="100" t="s">
        <v>14432</v>
      </c>
      <c r="C27818" s="99" t="s">
        <v>14431</v>
      </c>
      <c r="D27818" s="124">
        <v>21410</v>
      </c>
      <c r="E27818" s="157" t="e">
        <f>VLOOKUP(D27818,'SOAT LIQ'!$A$87:$C$3416,3,FALSE)</f>
        <v>#N/A</v>
      </c>
      <c r="F27818" t="s">
        <v>21632</v>
      </c>
    </row>
    <row r="27819" spans="1:6" x14ac:dyDescent="0.25">
      <c r="A27819" t="s">
        <v>20559</v>
      </c>
      <c r="B27819" s="100" t="s">
        <v>4391</v>
      </c>
      <c r="C27819" s="99" t="s">
        <v>14249</v>
      </c>
      <c r="D27819" s="124">
        <v>21122</v>
      </c>
      <c r="E27819" s="157" t="e">
        <f>VLOOKUP(D27819,'SOAT LIQ'!$A$87:$C$3416,3,FALSE)</f>
        <v>#N/A</v>
      </c>
    </row>
    <row r="27820" spans="1:6" x14ac:dyDescent="0.25">
      <c r="A27820" t="s">
        <v>20559</v>
      </c>
      <c r="B27820" s="100" t="s">
        <v>4392</v>
      </c>
      <c r="C27820" s="99" t="s">
        <v>14252</v>
      </c>
      <c r="D27820" s="124">
        <v>21123</v>
      </c>
      <c r="E27820" s="157" t="e">
        <f>VLOOKUP(D27820,'SOAT LIQ'!$A$87:$C$3416,3,FALSE)</f>
        <v>#N/A</v>
      </c>
    </row>
    <row r="27821" spans="1:6" x14ac:dyDescent="0.25">
      <c r="A27821" t="s">
        <v>20559</v>
      </c>
      <c r="B27821" s="100" t="s">
        <v>4381</v>
      </c>
      <c r="C27821" s="99" t="s">
        <v>14253</v>
      </c>
      <c r="D27821" s="124">
        <v>21120</v>
      </c>
      <c r="E27821" s="157" t="e">
        <f>VLOOKUP(D27821,'SOAT LIQ'!$A$87:$C$3416,3,FALSE)</f>
        <v>#N/A</v>
      </c>
    </row>
    <row r="27822" spans="1:6" x14ac:dyDescent="0.25">
      <c r="A27822" t="s">
        <v>20559</v>
      </c>
      <c r="B27822" s="100" t="s">
        <v>4394</v>
      </c>
      <c r="C27822" s="99" t="s">
        <v>14254</v>
      </c>
      <c r="D27822" s="124">
        <v>21124</v>
      </c>
      <c r="E27822" s="157" t="e">
        <f>VLOOKUP(D27822,'SOAT LIQ'!$A$87:$C$3416,3,FALSE)</f>
        <v>#N/A</v>
      </c>
    </row>
    <row r="27823" spans="1:6" x14ac:dyDescent="0.25">
      <c r="A27823" t="s">
        <v>20559</v>
      </c>
      <c r="B27823" s="100" t="s">
        <v>4395</v>
      </c>
      <c r="C27823" s="99" t="s">
        <v>14255</v>
      </c>
      <c r="D27823" s="124">
        <v>21124</v>
      </c>
      <c r="E27823" s="157" t="e">
        <f>VLOOKUP(D27823,'SOAT LIQ'!$A$87:$C$3416,3,FALSE)</f>
        <v>#N/A</v>
      </c>
    </row>
    <row r="27824" spans="1:6" x14ac:dyDescent="0.25">
      <c r="A27824" t="s">
        <v>20559</v>
      </c>
      <c r="B27824" s="100" t="s">
        <v>4396</v>
      </c>
      <c r="C27824" s="99" t="s">
        <v>14256</v>
      </c>
      <c r="D27824" s="124">
        <v>21124</v>
      </c>
      <c r="E27824" s="157" t="e">
        <f>VLOOKUP(D27824,'SOAT LIQ'!$A$87:$C$3416,3,FALSE)</f>
        <v>#N/A</v>
      </c>
    </row>
    <row r="27825" spans="1:5" x14ac:dyDescent="0.25">
      <c r="A27825" t="s">
        <v>20559</v>
      </c>
      <c r="B27825" s="100" t="s">
        <v>4382</v>
      </c>
      <c r="C27825" s="99" t="s">
        <v>14258</v>
      </c>
      <c r="D27825" s="124">
        <v>21120</v>
      </c>
      <c r="E27825" s="157" t="e">
        <f>VLOOKUP(D27825,'SOAT LIQ'!$A$87:$C$3416,3,FALSE)</f>
        <v>#N/A</v>
      </c>
    </row>
    <row r="27826" spans="1:5" x14ac:dyDescent="0.25">
      <c r="A27826" t="s">
        <v>20559</v>
      </c>
      <c r="B27826" s="100" t="s">
        <v>4387</v>
      </c>
      <c r="C27826" s="99" t="s">
        <v>14259</v>
      </c>
      <c r="D27826" s="124">
        <v>21121</v>
      </c>
      <c r="E27826" s="157" t="e">
        <f>VLOOKUP(D27826,'SOAT LIQ'!$A$87:$C$3416,3,FALSE)</f>
        <v>#N/A</v>
      </c>
    </row>
    <row r="27827" spans="1:5" x14ac:dyDescent="0.25">
      <c r="A27827" t="s">
        <v>20559</v>
      </c>
      <c r="B27827" s="100" t="s">
        <v>4388</v>
      </c>
      <c r="C27827" s="99" t="s">
        <v>14260</v>
      </c>
      <c r="D27827" s="124">
        <v>21121</v>
      </c>
      <c r="E27827" s="157" t="e">
        <f>VLOOKUP(D27827,'SOAT LIQ'!$A$87:$C$3416,3,FALSE)</f>
        <v>#N/A</v>
      </c>
    </row>
    <row r="27828" spans="1:5" x14ac:dyDescent="0.25">
      <c r="A27828" t="s">
        <v>20559</v>
      </c>
      <c r="B27828" s="100" t="s">
        <v>4383</v>
      </c>
      <c r="C27828" s="99" t="s">
        <v>14261</v>
      </c>
      <c r="D27828" s="124">
        <v>21120</v>
      </c>
      <c r="E27828" s="157" t="e">
        <f>VLOOKUP(D27828,'SOAT LIQ'!$A$87:$C$3416,3,FALSE)</f>
        <v>#N/A</v>
      </c>
    </row>
    <row r="27829" spans="1:5" x14ac:dyDescent="0.25">
      <c r="A27829" t="s">
        <v>20559</v>
      </c>
      <c r="B27829" s="100" t="s">
        <v>4384</v>
      </c>
      <c r="C27829" s="99" t="s">
        <v>14262</v>
      </c>
      <c r="D27829" s="124">
        <v>21120</v>
      </c>
      <c r="E27829" s="157" t="e">
        <f>VLOOKUP(D27829,'SOAT LIQ'!$A$87:$C$3416,3,FALSE)</f>
        <v>#N/A</v>
      </c>
    </row>
    <row r="27830" spans="1:5" x14ac:dyDescent="0.25">
      <c r="A27830" t="s">
        <v>20559</v>
      </c>
      <c r="B27830" s="100" t="s">
        <v>4385</v>
      </c>
      <c r="C27830" s="99" t="s">
        <v>14263</v>
      </c>
      <c r="D27830" s="124">
        <v>21120</v>
      </c>
      <c r="E27830" s="157" t="e">
        <f>VLOOKUP(D27830,'SOAT LIQ'!$A$87:$C$3416,3,FALSE)</f>
        <v>#N/A</v>
      </c>
    </row>
    <row r="27831" spans="1:5" x14ac:dyDescent="0.25">
      <c r="A27831" t="s">
        <v>20559</v>
      </c>
      <c r="B27831" s="100" t="s">
        <v>4389</v>
      </c>
      <c r="C27831" s="99" t="s">
        <v>14264</v>
      </c>
      <c r="D27831" s="124">
        <v>21121</v>
      </c>
      <c r="E27831" s="157" t="e">
        <f>VLOOKUP(D27831,'SOAT LIQ'!$A$87:$C$3416,3,FALSE)</f>
        <v>#N/A</v>
      </c>
    </row>
    <row r="27832" spans="1:5" x14ac:dyDescent="0.25">
      <c r="A27832" t="s">
        <v>20559</v>
      </c>
      <c r="B27832" s="100" t="s">
        <v>4386</v>
      </c>
      <c r="C27832" s="99" t="s">
        <v>14265</v>
      </c>
      <c r="D27832" s="124">
        <v>21120</v>
      </c>
      <c r="E27832" s="157" t="e">
        <f>VLOOKUP(D27832,'SOAT LIQ'!$A$87:$C$3416,3,FALSE)</f>
        <v>#N/A</v>
      </c>
    </row>
    <row r="27833" spans="1:5" x14ac:dyDescent="0.25">
      <c r="A27833" t="s">
        <v>20559</v>
      </c>
      <c r="B27833" s="100" t="s">
        <v>4390</v>
      </c>
      <c r="C27833" s="99" t="s">
        <v>14266</v>
      </c>
      <c r="D27833" s="124">
        <v>21121</v>
      </c>
      <c r="E27833" s="157" t="e">
        <f>VLOOKUP(D27833,'SOAT LIQ'!$A$87:$C$3416,3,FALSE)</f>
        <v>#N/A</v>
      </c>
    </row>
    <row r="27834" spans="1:5" x14ac:dyDescent="0.25">
      <c r="A27834" t="s">
        <v>20559</v>
      </c>
      <c r="B27834" s="100" t="s">
        <v>14268</v>
      </c>
      <c r="C27834" s="99" t="s">
        <v>14267</v>
      </c>
      <c r="D27834" s="124">
        <v>21123</v>
      </c>
      <c r="E27834" s="157" t="e">
        <f>VLOOKUP(D27834,'SOAT LIQ'!$A$87:$C$3416,3,FALSE)</f>
        <v>#N/A</v>
      </c>
    </row>
    <row r="27835" spans="1:5" x14ac:dyDescent="0.25">
      <c r="A27835" t="s">
        <v>20559</v>
      </c>
      <c r="B27835" s="100" t="s">
        <v>14270</v>
      </c>
      <c r="C27835" s="99" t="s">
        <v>14269</v>
      </c>
      <c r="D27835" s="124">
        <v>21121</v>
      </c>
      <c r="E27835" s="157" t="e">
        <f>VLOOKUP(D27835,'SOAT LIQ'!$A$87:$C$3416,3,FALSE)</f>
        <v>#N/A</v>
      </c>
    </row>
    <row r="27836" spans="1:5" x14ac:dyDescent="0.25">
      <c r="A27836" t="s">
        <v>20559</v>
      </c>
      <c r="B27836" s="100" t="s">
        <v>4238</v>
      </c>
      <c r="C27836" s="99" t="s">
        <v>14271</v>
      </c>
      <c r="D27836" s="124">
        <v>36104</v>
      </c>
      <c r="E27836" s="157" t="e">
        <f>VLOOKUP(D27836,'SOAT LIQ'!$A$87:$C$3416,3,FALSE)</f>
        <v>#N/A</v>
      </c>
    </row>
    <row r="27837" spans="1:5" x14ac:dyDescent="0.25">
      <c r="A27837" t="s">
        <v>20559</v>
      </c>
      <c r="B27837" s="100" t="s">
        <v>14272</v>
      </c>
      <c r="C27837" s="99" t="s">
        <v>14271</v>
      </c>
      <c r="D27837" s="124">
        <v>36103</v>
      </c>
      <c r="E27837" s="157" t="e">
        <f>VLOOKUP(D27837,'SOAT LIQ'!$A$87:$C$3416,3,FALSE)</f>
        <v>#N/A</v>
      </c>
    </row>
    <row r="27838" spans="1:5" x14ac:dyDescent="0.25">
      <c r="A27838" t="s">
        <v>20559</v>
      </c>
      <c r="B27838" s="100" t="s">
        <v>4233</v>
      </c>
      <c r="C27838" s="99" t="s">
        <v>14273</v>
      </c>
      <c r="D27838" s="124">
        <v>36103</v>
      </c>
      <c r="E27838" s="157" t="e">
        <f>VLOOKUP(D27838,'SOAT LIQ'!$A$87:$C$3416,3,FALSE)</f>
        <v>#N/A</v>
      </c>
    </row>
    <row r="27839" spans="1:5" x14ac:dyDescent="0.25">
      <c r="A27839" t="s">
        <v>20559</v>
      </c>
      <c r="B27839" s="100" t="s">
        <v>4234</v>
      </c>
      <c r="C27839" s="99" t="s">
        <v>14274</v>
      </c>
      <c r="D27839" s="124">
        <v>36103</v>
      </c>
      <c r="E27839" s="157" t="e">
        <f>VLOOKUP(D27839,'SOAT LIQ'!$A$87:$C$3416,3,FALSE)</f>
        <v>#N/A</v>
      </c>
    </row>
    <row r="27840" spans="1:5" x14ac:dyDescent="0.25">
      <c r="A27840" t="s">
        <v>20559</v>
      </c>
      <c r="B27840" s="100" t="s">
        <v>4062</v>
      </c>
      <c r="C27840" s="99" t="s">
        <v>14275</v>
      </c>
      <c r="D27840" s="124">
        <v>36103</v>
      </c>
      <c r="E27840" s="157" t="e">
        <f>VLOOKUP(D27840,'SOAT LIQ'!$A$87:$C$3416,3,FALSE)</f>
        <v>#N/A</v>
      </c>
    </row>
    <row r="27841" spans="1:5" x14ac:dyDescent="0.25">
      <c r="A27841" t="s">
        <v>20559</v>
      </c>
      <c r="B27841" s="100" t="s">
        <v>4235</v>
      </c>
      <c r="C27841" s="99" t="s">
        <v>14276</v>
      </c>
      <c r="D27841" s="124">
        <v>36103</v>
      </c>
      <c r="E27841" s="157" t="e">
        <f>VLOOKUP(D27841,'SOAT LIQ'!$A$87:$C$3416,3,FALSE)</f>
        <v>#N/A</v>
      </c>
    </row>
    <row r="27842" spans="1:5" x14ac:dyDescent="0.25">
      <c r="A27842" t="s">
        <v>20559</v>
      </c>
      <c r="B27842" s="100" t="s">
        <v>4236</v>
      </c>
      <c r="C27842" s="99" t="s">
        <v>14277</v>
      </c>
      <c r="D27842" s="124">
        <v>36103</v>
      </c>
      <c r="E27842" s="157" t="e">
        <f>VLOOKUP(D27842,'SOAT LIQ'!$A$87:$C$3416,3,FALSE)</f>
        <v>#N/A</v>
      </c>
    </row>
    <row r="27843" spans="1:5" x14ac:dyDescent="0.25">
      <c r="A27843" t="s">
        <v>20559</v>
      </c>
      <c r="B27843" s="100" t="s">
        <v>14278</v>
      </c>
      <c r="C27843" s="99" t="s">
        <v>14271</v>
      </c>
      <c r="D27843" s="124">
        <v>36103</v>
      </c>
      <c r="E27843" s="157" t="e">
        <f>VLOOKUP(D27843,'SOAT LIQ'!$A$87:$C$3416,3,FALSE)</f>
        <v>#N/A</v>
      </c>
    </row>
    <row r="27844" spans="1:5" x14ac:dyDescent="0.25">
      <c r="A27844" t="s">
        <v>20559</v>
      </c>
      <c r="B27844" s="100" t="s">
        <v>4237</v>
      </c>
      <c r="C27844" s="99" t="s">
        <v>14279</v>
      </c>
      <c r="D27844" s="124">
        <v>36103</v>
      </c>
      <c r="E27844" s="157" t="e">
        <f>VLOOKUP(D27844,'SOAT LIQ'!$A$87:$C$3416,3,FALSE)</f>
        <v>#N/A</v>
      </c>
    </row>
    <row r="27845" spans="1:5" x14ac:dyDescent="0.25">
      <c r="A27845" t="s">
        <v>20559</v>
      </c>
      <c r="B27845" s="100" t="s">
        <v>14281</v>
      </c>
      <c r="C27845" s="99" t="s">
        <v>14280</v>
      </c>
      <c r="D27845" s="124">
        <v>21136</v>
      </c>
      <c r="E27845" s="157" t="e">
        <f>VLOOKUP(D27845,'SOAT LIQ'!$A$87:$C$3416,3,FALSE)</f>
        <v>#N/A</v>
      </c>
    </row>
    <row r="27846" spans="1:5" x14ac:dyDescent="0.25">
      <c r="A27846" t="s">
        <v>20559</v>
      </c>
      <c r="B27846" s="100" t="s">
        <v>4398</v>
      </c>
      <c r="C27846" s="99" t="s">
        <v>14282</v>
      </c>
      <c r="D27846" s="124">
        <v>21136</v>
      </c>
      <c r="E27846" s="157" t="e">
        <f>VLOOKUP(D27846,'SOAT LIQ'!$A$87:$C$3416,3,FALSE)</f>
        <v>#N/A</v>
      </c>
    </row>
    <row r="27847" spans="1:5" x14ac:dyDescent="0.25">
      <c r="A27847" t="s">
        <v>20559</v>
      </c>
      <c r="B27847" s="100" t="s">
        <v>4399</v>
      </c>
      <c r="C27847" s="99" t="s">
        <v>14283</v>
      </c>
      <c r="D27847" s="124">
        <v>21136</v>
      </c>
      <c r="E27847" s="157" t="e">
        <f>VLOOKUP(D27847,'SOAT LIQ'!$A$87:$C$3416,3,FALSE)</f>
        <v>#N/A</v>
      </c>
    </row>
    <row r="27848" spans="1:5" x14ac:dyDescent="0.25">
      <c r="A27848" t="s">
        <v>20559</v>
      </c>
      <c r="B27848" s="100" t="s">
        <v>4401</v>
      </c>
      <c r="C27848" s="99" t="s">
        <v>14284</v>
      </c>
      <c r="D27848" s="124">
        <v>21140</v>
      </c>
      <c r="E27848" s="157" t="e">
        <f>VLOOKUP(D27848,'SOAT LIQ'!$A$87:$C$3416,3,FALSE)</f>
        <v>#N/A</v>
      </c>
    </row>
    <row r="27849" spans="1:5" x14ac:dyDescent="0.25">
      <c r="A27849" t="s">
        <v>20559</v>
      </c>
      <c r="B27849" s="100" t="s">
        <v>4402</v>
      </c>
      <c r="C27849" s="99" t="s">
        <v>14285</v>
      </c>
      <c r="D27849" s="124">
        <v>21140</v>
      </c>
      <c r="E27849" s="157" t="e">
        <f>VLOOKUP(D27849,'SOAT LIQ'!$A$87:$C$3416,3,FALSE)</f>
        <v>#N/A</v>
      </c>
    </row>
    <row r="27850" spans="1:5" x14ac:dyDescent="0.25">
      <c r="A27850" t="s">
        <v>20559</v>
      </c>
      <c r="B27850" s="100" t="s">
        <v>4403</v>
      </c>
      <c r="C27850" s="99" t="s">
        <v>14286</v>
      </c>
      <c r="D27850" s="124">
        <v>21141</v>
      </c>
      <c r="E27850" s="157" t="e">
        <f>VLOOKUP(D27850,'SOAT LIQ'!$A$87:$C$3416,3,FALSE)</f>
        <v>#N/A</v>
      </c>
    </row>
    <row r="27851" spans="1:5" x14ac:dyDescent="0.25">
      <c r="A27851" t="s">
        <v>20559</v>
      </c>
      <c r="B27851" s="100" t="s">
        <v>4404</v>
      </c>
      <c r="C27851" s="99" t="s">
        <v>14287</v>
      </c>
      <c r="D27851" s="124">
        <v>21141</v>
      </c>
      <c r="E27851" s="157" t="e">
        <f>VLOOKUP(D27851,'SOAT LIQ'!$A$87:$C$3416,3,FALSE)</f>
        <v>#N/A</v>
      </c>
    </row>
    <row r="27852" spans="1:5" x14ac:dyDescent="0.25">
      <c r="A27852" t="s">
        <v>20559</v>
      </c>
      <c r="B27852" s="100" t="s">
        <v>4405</v>
      </c>
      <c r="C27852" s="99" t="s">
        <v>14288</v>
      </c>
      <c r="D27852" s="124">
        <v>21142</v>
      </c>
      <c r="E27852" s="157" t="e">
        <f>VLOOKUP(D27852,'SOAT LIQ'!$A$87:$C$3416,3,FALSE)</f>
        <v>#N/A</v>
      </c>
    </row>
    <row r="27853" spans="1:5" x14ac:dyDescent="0.25">
      <c r="A27853" t="s">
        <v>20559</v>
      </c>
      <c r="B27853" s="100" t="s">
        <v>4406</v>
      </c>
      <c r="C27853" s="99" t="s">
        <v>14289</v>
      </c>
      <c r="D27853" s="124">
        <v>21143</v>
      </c>
      <c r="E27853" s="157" t="e">
        <f>VLOOKUP(D27853,'SOAT LIQ'!$A$87:$C$3416,3,FALSE)</f>
        <v>#N/A</v>
      </c>
    </row>
    <row r="27854" spans="1:5" x14ac:dyDescent="0.25">
      <c r="A27854" t="s">
        <v>20559</v>
      </c>
      <c r="B27854" s="100" t="s">
        <v>14290</v>
      </c>
      <c r="C27854" s="99" t="s">
        <v>4407</v>
      </c>
      <c r="D27854" s="124">
        <v>21144</v>
      </c>
      <c r="E27854" s="157" t="e">
        <f>VLOOKUP(D27854,'SOAT LIQ'!$A$87:$C$3416,3,FALSE)</f>
        <v>#N/A</v>
      </c>
    </row>
    <row r="27855" spans="1:5" x14ac:dyDescent="0.25">
      <c r="A27855" t="s">
        <v>20559</v>
      </c>
      <c r="B27855" s="100" t="s">
        <v>14292</v>
      </c>
      <c r="C27855" s="99" t="s">
        <v>14291</v>
      </c>
      <c r="D27855" s="124">
        <v>21147</v>
      </c>
      <c r="E27855" s="157" t="e">
        <f>VLOOKUP(D27855,'SOAT LIQ'!$A$87:$C$3416,3,FALSE)</f>
        <v>#N/A</v>
      </c>
    </row>
    <row r="27856" spans="1:5" x14ac:dyDescent="0.25">
      <c r="A27856" t="s">
        <v>20559</v>
      </c>
      <c r="B27856" s="100" t="s">
        <v>14294</v>
      </c>
      <c r="C27856" s="99" t="s">
        <v>14293</v>
      </c>
      <c r="D27856" s="124">
        <v>21147</v>
      </c>
      <c r="E27856" s="157" t="e">
        <f>VLOOKUP(D27856,'SOAT LIQ'!$A$87:$C$3416,3,FALSE)</f>
        <v>#N/A</v>
      </c>
    </row>
    <row r="27857" spans="1:5" x14ac:dyDescent="0.25">
      <c r="A27857" t="s">
        <v>20559</v>
      </c>
      <c r="B27857" s="100" t="s">
        <v>14295</v>
      </c>
      <c r="C27857" s="99" t="s">
        <v>14286</v>
      </c>
      <c r="D27857" s="124">
        <v>21145</v>
      </c>
      <c r="E27857" s="157" t="e">
        <f>VLOOKUP(D27857,'SOAT LIQ'!$A$87:$C$3416,3,FALSE)</f>
        <v>#N/A</v>
      </c>
    </row>
    <row r="27858" spans="1:5" x14ac:dyDescent="0.25">
      <c r="A27858" t="s">
        <v>20559</v>
      </c>
      <c r="B27858" s="100" t="s">
        <v>4380</v>
      </c>
      <c r="C27858" s="99" t="s">
        <v>14296</v>
      </c>
      <c r="D27858" s="124">
        <v>21105</v>
      </c>
      <c r="E27858" s="157" t="e">
        <f>VLOOKUP(D27858,'SOAT LIQ'!$A$87:$C$3416,3,FALSE)</f>
        <v>#N/A</v>
      </c>
    </row>
    <row r="27859" spans="1:5" x14ac:dyDescent="0.25">
      <c r="A27859" t="s">
        <v>20559</v>
      </c>
      <c r="B27859" s="100" t="s">
        <v>4408</v>
      </c>
      <c r="C27859" s="99" t="s">
        <v>14297</v>
      </c>
      <c r="D27859" s="124">
        <v>21201</v>
      </c>
      <c r="E27859" s="157" t="e">
        <f>VLOOKUP(D27859,'SOAT LIQ'!$A$87:$C$3416,3,FALSE)</f>
        <v>#N/A</v>
      </c>
    </row>
    <row r="27860" spans="1:5" x14ac:dyDescent="0.25">
      <c r="A27860" t="s">
        <v>20559</v>
      </c>
      <c r="B27860" s="100" t="s">
        <v>4409</v>
      </c>
      <c r="C27860" s="99" t="s">
        <v>14298</v>
      </c>
      <c r="D27860" s="124">
        <v>21203</v>
      </c>
      <c r="E27860" s="157" t="e">
        <f>VLOOKUP(D27860,'SOAT LIQ'!$A$87:$C$3416,3,FALSE)</f>
        <v>#N/A</v>
      </c>
    </row>
    <row r="27861" spans="1:5" x14ac:dyDescent="0.25">
      <c r="A27861" t="s">
        <v>20559</v>
      </c>
      <c r="B27861" s="100" t="s">
        <v>14300</v>
      </c>
      <c r="C27861" s="99" t="s">
        <v>14299</v>
      </c>
      <c r="D27861" s="124">
        <v>21201</v>
      </c>
      <c r="E27861" s="157" t="e">
        <f>VLOOKUP(D27861,'SOAT LIQ'!$A$87:$C$3416,3,FALSE)</f>
        <v>#N/A</v>
      </c>
    </row>
    <row r="27862" spans="1:5" x14ac:dyDescent="0.25">
      <c r="A27862" t="s">
        <v>20559</v>
      </c>
      <c r="B27862" s="100" t="s">
        <v>4410</v>
      </c>
      <c r="C27862" s="99" t="s">
        <v>14301</v>
      </c>
      <c r="D27862" s="124">
        <v>21203</v>
      </c>
      <c r="E27862" s="157" t="e">
        <f>VLOOKUP(D27862,'SOAT LIQ'!$A$87:$C$3416,3,FALSE)</f>
        <v>#N/A</v>
      </c>
    </row>
    <row r="27863" spans="1:5" x14ac:dyDescent="0.25">
      <c r="A27863" t="s">
        <v>20559</v>
      </c>
      <c r="B27863" s="100" t="s">
        <v>14307</v>
      </c>
      <c r="C27863" s="99" t="s">
        <v>14306</v>
      </c>
      <c r="D27863" s="124">
        <v>21204</v>
      </c>
      <c r="E27863" s="157" t="e">
        <f>VLOOKUP(D27863,'SOAT LIQ'!$A$87:$C$3416,3,FALSE)</f>
        <v>#N/A</v>
      </c>
    </row>
    <row r="27864" spans="1:5" x14ac:dyDescent="0.25">
      <c r="A27864" t="s">
        <v>20559</v>
      </c>
      <c r="B27864" s="100" t="s">
        <v>4415</v>
      </c>
      <c r="C27864" s="99" t="s">
        <v>14308</v>
      </c>
      <c r="D27864" s="124">
        <v>21330</v>
      </c>
      <c r="E27864" s="157" t="e">
        <f>VLOOKUP(D27864,'SOAT LIQ'!$A$87:$C$3416,3,FALSE)</f>
        <v>#N/A</v>
      </c>
    </row>
    <row r="27865" spans="1:5" x14ac:dyDescent="0.25">
      <c r="A27865" t="s">
        <v>20559</v>
      </c>
      <c r="B27865" s="100" t="s">
        <v>4411</v>
      </c>
      <c r="C27865" s="99" t="s">
        <v>14311</v>
      </c>
      <c r="D27865" s="124">
        <v>21301</v>
      </c>
      <c r="E27865" s="157" t="e">
        <f>VLOOKUP(D27865,'SOAT LIQ'!$A$87:$C$3416,3,FALSE)</f>
        <v>#N/A</v>
      </c>
    </row>
    <row r="27866" spans="1:5" x14ac:dyDescent="0.25">
      <c r="A27866" t="s">
        <v>20559</v>
      </c>
      <c r="B27866" s="100" t="s">
        <v>4063</v>
      </c>
      <c r="C27866" s="99" t="s">
        <v>4397</v>
      </c>
      <c r="D27866" s="124">
        <v>21302</v>
      </c>
      <c r="E27866" s="157" t="e">
        <f>VLOOKUP(D27866,'SOAT LIQ'!$A$87:$C$3416,3,FALSE)</f>
        <v>#N/A</v>
      </c>
    </row>
    <row r="27867" spans="1:5" x14ac:dyDescent="0.25">
      <c r="A27867" t="s">
        <v>20559</v>
      </c>
      <c r="B27867" s="100" t="s">
        <v>4416</v>
      </c>
      <c r="C27867" s="99" t="s">
        <v>14312</v>
      </c>
      <c r="D27867" s="124">
        <v>21333</v>
      </c>
      <c r="E27867" s="157" t="e">
        <f>VLOOKUP(D27867,'SOAT LIQ'!$A$87:$C$3416,3,FALSE)</f>
        <v>#N/A</v>
      </c>
    </row>
    <row r="27868" spans="1:5" x14ac:dyDescent="0.25">
      <c r="A27868" t="s">
        <v>20559</v>
      </c>
      <c r="B27868" s="100" t="s">
        <v>4417</v>
      </c>
      <c r="C27868" s="99" t="s">
        <v>14313</v>
      </c>
      <c r="D27868" s="124">
        <v>21334</v>
      </c>
      <c r="E27868" s="157" t="e">
        <f>VLOOKUP(D27868,'SOAT LIQ'!$A$87:$C$3416,3,FALSE)</f>
        <v>#N/A</v>
      </c>
    </row>
    <row r="27869" spans="1:5" x14ac:dyDescent="0.25">
      <c r="A27869" t="s">
        <v>20559</v>
      </c>
      <c r="B27869" s="100" t="s">
        <v>14314</v>
      </c>
      <c r="C27869" s="99" t="s">
        <v>14313</v>
      </c>
      <c r="D27869" s="124">
        <v>21335</v>
      </c>
      <c r="E27869" s="157" t="e">
        <f>VLOOKUP(D27869,'SOAT LIQ'!$A$87:$C$3416,3,FALSE)</f>
        <v>#N/A</v>
      </c>
    </row>
    <row r="27870" spans="1:5" x14ac:dyDescent="0.25">
      <c r="A27870" t="s">
        <v>20559</v>
      </c>
      <c r="B27870" s="100" t="s">
        <v>4064</v>
      </c>
      <c r="C27870" s="99" t="s">
        <v>14315</v>
      </c>
      <c r="D27870" s="124">
        <v>21335</v>
      </c>
      <c r="E27870" s="157" t="e">
        <f>VLOOKUP(D27870,'SOAT LIQ'!$A$87:$C$3416,3,FALSE)</f>
        <v>#N/A</v>
      </c>
    </row>
    <row r="27871" spans="1:5" x14ac:dyDescent="0.25">
      <c r="A27871" t="s">
        <v>20559</v>
      </c>
      <c r="B27871" s="100" t="s">
        <v>4065</v>
      </c>
      <c r="C27871" s="99" t="s">
        <v>14316</v>
      </c>
      <c r="D27871" s="124">
        <v>21337</v>
      </c>
      <c r="E27871" s="157" t="e">
        <f>VLOOKUP(D27871,'SOAT LIQ'!$A$87:$C$3416,3,FALSE)</f>
        <v>#N/A</v>
      </c>
    </row>
    <row r="27872" spans="1:5" x14ac:dyDescent="0.25">
      <c r="A27872" t="s">
        <v>20559</v>
      </c>
      <c r="B27872" s="100" t="s">
        <v>14318</v>
      </c>
      <c r="C27872" s="99" t="s">
        <v>14317</v>
      </c>
      <c r="D27872" s="124">
        <v>21332</v>
      </c>
      <c r="E27872" s="157" t="e">
        <f>VLOOKUP(D27872,'SOAT LIQ'!$A$87:$C$3416,3,FALSE)</f>
        <v>#N/A</v>
      </c>
    </row>
    <row r="27873" spans="1:5" x14ac:dyDescent="0.25">
      <c r="A27873" t="s">
        <v>20559</v>
      </c>
      <c r="B27873" s="100" t="s">
        <v>14320</v>
      </c>
      <c r="C27873" s="99" t="s">
        <v>14319</v>
      </c>
      <c r="D27873" s="124">
        <v>21338</v>
      </c>
      <c r="E27873" s="157" t="e">
        <f>VLOOKUP(D27873,'SOAT LIQ'!$A$87:$C$3416,3,FALSE)</f>
        <v>#N/A</v>
      </c>
    </row>
    <row r="27874" spans="1:5" x14ac:dyDescent="0.25">
      <c r="A27874" t="s">
        <v>20559</v>
      </c>
      <c r="B27874" s="100" t="s">
        <v>14322</v>
      </c>
      <c r="C27874" s="99" t="s">
        <v>14321</v>
      </c>
      <c r="D27874" s="124">
        <v>21331</v>
      </c>
      <c r="E27874" s="157" t="e">
        <f>VLOOKUP(D27874,'SOAT LIQ'!$A$87:$C$3416,3,FALSE)</f>
        <v>#N/A</v>
      </c>
    </row>
    <row r="27875" spans="1:5" x14ac:dyDescent="0.25">
      <c r="A27875" t="s">
        <v>20559</v>
      </c>
      <c r="B27875" s="100" t="s">
        <v>14328</v>
      </c>
      <c r="C27875" s="99" t="s">
        <v>14329</v>
      </c>
      <c r="D27875" s="124">
        <v>21111</v>
      </c>
      <c r="E27875" s="157" t="e">
        <f>VLOOKUP(D27875,'SOAT LIQ'!$A$87:$C$3416,3,FALSE)</f>
        <v>#N/A</v>
      </c>
    </row>
    <row r="27876" spans="1:5" x14ac:dyDescent="0.25">
      <c r="A27876" t="s">
        <v>20559</v>
      </c>
      <c r="B27876" s="100" t="s">
        <v>14330</v>
      </c>
      <c r="C27876" s="99" t="s">
        <v>14329</v>
      </c>
      <c r="D27876" s="124">
        <v>21111</v>
      </c>
      <c r="E27876" s="157" t="e">
        <f>VLOOKUP(D27876,'SOAT LIQ'!$A$87:$C$3416,3,FALSE)</f>
        <v>#N/A</v>
      </c>
    </row>
    <row r="27877" spans="1:5" x14ac:dyDescent="0.25">
      <c r="A27877" t="s">
        <v>20559</v>
      </c>
      <c r="B27877" s="100" t="s">
        <v>14331</v>
      </c>
      <c r="C27877" s="99" t="s">
        <v>14329</v>
      </c>
      <c r="D27877" s="124">
        <v>21103</v>
      </c>
      <c r="E27877" s="157" t="e">
        <f>VLOOKUP(D27877,'SOAT LIQ'!$A$87:$C$3416,3,FALSE)</f>
        <v>#N/A</v>
      </c>
    </row>
    <row r="27878" spans="1:5" x14ac:dyDescent="0.25">
      <c r="A27878" t="s">
        <v>20559</v>
      </c>
      <c r="B27878" s="100" t="s">
        <v>4040</v>
      </c>
      <c r="C27878" s="99" t="s">
        <v>14332</v>
      </c>
      <c r="D27878" s="124">
        <v>21101</v>
      </c>
      <c r="E27878" s="157" t="e">
        <f>VLOOKUP(D27878,'SOAT LIQ'!$A$87:$C$3416,3,FALSE)</f>
        <v>#N/A</v>
      </c>
    </row>
    <row r="27879" spans="1:5" x14ac:dyDescent="0.25">
      <c r="A27879" t="s">
        <v>20559</v>
      </c>
      <c r="B27879" s="100" t="s">
        <v>4375</v>
      </c>
      <c r="C27879" s="99" t="s">
        <v>14333</v>
      </c>
      <c r="D27879" s="124">
        <v>21102</v>
      </c>
      <c r="E27879" s="157" t="e">
        <f>VLOOKUP(D27879,'SOAT LIQ'!$A$87:$C$3416,3,FALSE)</f>
        <v>#N/A</v>
      </c>
    </row>
    <row r="27880" spans="1:5" x14ac:dyDescent="0.25">
      <c r="A27880" t="s">
        <v>20559</v>
      </c>
      <c r="B27880" s="100" t="s">
        <v>4372</v>
      </c>
      <c r="C27880" s="99" t="s">
        <v>14334</v>
      </c>
      <c r="D27880" s="124">
        <v>21101</v>
      </c>
      <c r="E27880" s="157" t="e">
        <f>VLOOKUP(D27880,'SOAT LIQ'!$A$87:$C$3416,3,FALSE)</f>
        <v>#N/A</v>
      </c>
    </row>
    <row r="27881" spans="1:5" x14ac:dyDescent="0.25">
      <c r="A27881" t="s">
        <v>20559</v>
      </c>
      <c r="B27881" s="100" t="s">
        <v>4376</v>
      </c>
      <c r="C27881" s="99" t="s">
        <v>14335</v>
      </c>
      <c r="D27881" s="124">
        <v>21102</v>
      </c>
      <c r="E27881" s="157" t="e">
        <f>VLOOKUP(D27881,'SOAT LIQ'!$A$87:$C$3416,3,FALSE)</f>
        <v>#N/A</v>
      </c>
    </row>
    <row r="27882" spans="1:5" x14ac:dyDescent="0.25">
      <c r="A27882" t="s">
        <v>20559</v>
      </c>
      <c r="B27882" s="100" t="s">
        <v>4373</v>
      </c>
      <c r="C27882" s="99" t="s">
        <v>14336</v>
      </c>
      <c r="D27882" s="124">
        <v>21101</v>
      </c>
      <c r="E27882" s="157" t="e">
        <f>VLOOKUP(D27882,'SOAT LIQ'!$A$87:$C$3416,3,FALSE)</f>
        <v>#N/A</v>
      </c>
    </row>
    <row r="27883" spans="1:5" x14ac:dyDescent="0.25">
      <c r="A27883" t="s">
        <v>20559</v>
      </c>
      <c r="B27883" s="100" t="s">
        <v>14337</v>
      </c>
      <c r="C27883" s="99" t="s">
        <v>14333</v>
      </c>
      <c r="D27883" s="124">
        <v>21102</v>
      </c>
      <c r="E27883" s="157" t="e">
        <f>VLOOKUP(D27883,'SOAT LIQ'!$A$87:$C$3416,3,FALSE)</f>
        <v>#N/A</v>
      </c>
    </row>
    <row r="27884" spans="1:5" x14ac:dyDescent="0.25">
      <c r="A27884" t="s">
        <v>20559</v>
      </c>
      <c r="B27884" s="100" t="s">
        <v>14339</v>
      </c>
      <c r="C27884" s="99" t="s">
        <v>14338</v>
      </c>
      <c r="D27884" s="124">
        <v>21203</v>
      </c>
      <c r="E27884" s="157" t="e">
        <f>VLOOKUP(D27884,'SOAT LIQ'!$A$87:$C$3416,3,FALSE)</f>
        <v>#N/A</v>
      </c>
    </row>
    <row r="27885" spans="1:5" x14ac:dyDescent="0.25">
      <c r="A27885" t="s">
        <v>20559</v>
      </c>
      <c r="B27885" s="100" t="s">
        <v>4377</v>
      </c>
      <c r="C27885" s="99" t="s">
        <v>14340</v>
      </c>
      <c r="D27885" s="124">
        <v>21102</v>
      </c>
      <c r="E27885" s="157" t="e">
        <f>VLOOKUP(D27885,'SOAT LIQ'!$A$87:$C$3416,3,FALSE)</f>
        <v>#N/A</v>
      </c>
    </row>
    <row r="27886" spans="1:5" x14ac:dyDescent="0.25">
      <c r="A27886" t="s">
        <v>20559</v>
      </c>
      <c r="B27886" s="100" t="s">
        <v>4374</v>
      </c>
      <c r="C27886" s="99" t="s">
        <v>14341</v>
      </c>
      <c r="D27886" s="124">
        <v>21101</v>
      </c>
      <c r="E27886" s="157" t="e">
        <f>VLOOKUP(D27886,'SOAT LIQ'!$A$87:$C$3416,3,FALSE)</f>
        <v>#N/A</v>
      </c>
    </row>
    <row r="27887" spans="1:5" x14ac:dyDescent="0.25">
      <c r="A27887" t="s">
        <v>20559</v>
      </c>
      <c r="B27887" s="100" t="s">
        <v>14343</v>
      </c>
      <c r="C27887" s="99" t="s">
        <v>14342</v>
      </c>
      <c r="D27887" s="124">
        <v>21101</v>
      </c>
      <c r="E27887" s="157" t="e">
        <f>VLOOKUP(D27887,'SOAT LIQ'!$A$87:$C$3416,3,FALSE)</f>
        <v>#N/A</v>
      </c>
    </row>
    <row r="27888" spans="1:5" x14ac:dyDescent="0.25">
      <c r="A27888" t="s">
        <v>20559</v>
      </c>
      <c r="B27888" s="100" t="s">
        <v>14345</v>
      </c>
      <c r="C27888" s="99" t="s">
        <v>14344</v>
      </c>
      <c r="D27888" s="124">
        <v>21101</v>
      </c>
      <c r="E27888" s="157" t="e">
        <f>VLOOKUP(D27888,'SOAT LIQ'!$A$87:$C$3416,3,FALSE)</f>
        <v>#N/A</v>
      </c>
    </row>
    <row r="27889" spans="1:5" x14ac:dyDescent="0.25">
      <c r="A27889" t="s">
        <v>20559</v>
      </c>
      <c r="B27889" s="100" t="s">
        <v>14347</v>
      </c>
      <c r="C27889" s="99" t="s">
        <v>14346</v>
      </c>
      <c r="D27889" s="124">
        <v>21103</v>
      </c>
      <c r="E27889" s="157" t="e">
        <f>VLOOKUP(D27889,'SOAT LIQ'!$A$87:$C$3416,3,FALSE)</f>
        <v>#N/A</v>
      </c>
    </row>
    <row r="27890" spans="1:5" x14ac:dyDescent="0.25">
      <c r="A27890" t="s">
        <v>20559</v>
      </c>
      <c r="B27890" s="100" t="s">
        <v>14348</v>
      </c>
      <c r="C27890" s="99" t="s">
        <v>14349</v>
      </c>
      <c r="D27890" s="124">
        <v>21103</v>
      </c>
      <c r="E27890" s="157" t="e">
        <f>VLOOKUP(D27890,'SOAT LIQ'!$A$87:$C$3416,3,FALSE)</f>
        <v>#N/A</v>
      </c>
    </row>
    <row r="27891" spans="1:5" x14ac:dyDescent="0.25">
      <c r="A27891" t="s">
        <v>20559</v>
      </c>
      <c r="B27891" s="100" t="s">
        <v>14350</v>
      </c>
      <c r="C27891" s="99" t="s">
        <v>14351</v>
      </c>
      <c r="D27891" s="124">
        <v>21101</v>
      </c>
      <c r="E27891" s="157" t="e">
        <f>VLOOKUP(D27891,'SOAT LIQ'!$A$87:$C$3416,3,FALSE)</f>
        <v>#N/A</v>
      </c>
    </row>
    <row r="27892" spans="1:5" x14ac:dyDescent="0.25">
      <c r="A27892" t="s">
        <v>20559</v>
      </c>
      <c r="B27892" s="100" t="s">
        <v>14352</v>
      </c>
      <c r="C27892" s="99" t="s">
        <v>14291</v>
      </c>
      <c r="D27892" s="124">
        <v>21110</v>
      </c>
      <c r="E27892" s="157" t="e">
        <f>VLOOKUP(D27892,'SOAT LIQ'!$A$87:$C$3416,3,FALSE)</f>
        <v>#N/A</v>
      </c>
    </row>
    <row r="27893" spans="1:5" x14ac:dyDescent="0.25">
      <c r="A27893" t="s">
        <v>20559</v>
      </c>
      <c r="B27893" s="100" t="s">
        <v>14353</v>
      </c>
      <c r="C27893" s="99" t="s">
        <v>14293</v>
      </c>
      <c r="D27893" s="124">
        <v>21110</v>
      </c>
      <c r="E27893" s="157" t="e">
        <f>VLOOKUP(D27893,'SOAT LIQ'!$A$87:$C$3416,3,FALSE)</f>
        <v>#N/A</v>
      </c>
    </row>
    <row r="27894" spans="1:5" x14ac:dyDescent="0.25">
      <c r="A27894" t="s">
        <v>20559</v>
      </c>
      <c r="B27894" s="100" t="s">
        <v>14354</v>
      </c>
      <c r="C27894" s="99" t="s">
        <v>14355</v>
      </c>
      <c r="D27894" s="124">
        <v>21147</v>
      </c>
      <c r="E27894" s="157" t="e">
        <f>VLOOKUP(D27894,'SOAT LIQ'!$A$87:$C$3416,3,FALSE)</f>
        <v>#N/A</v>
      </c>
    </row>
    <row r="27895" spans="1:5" x14ac:dyDescent="0.25">
      <c r="A27895" t="s">
        <v>20559</v>
      </c>
      <c r="B27895" s="100" t="s">
        <v>4379</v>
      </c>
      <c r="C27895" s="99" t="s">
        <v>14356</v>
      </c>
      <c r="D27895" s="124">
        <v>21104</v>
      </c>
      <c r="E27895" s="157" t="e">
        <f>VLOOKUP(D27895,'SOAT LIQ'!$A$87:$C$3416,3,FALSE)</f>
        <v>#N/A</v>
      </c>
    </row>
    <row r="27896" spans="1:5" x14ac:dyDescent="0.25">
      <c r="A27896" t="s">
        <v>20559</v>
      </c>
      <c r="B27896" s="100" t="s">
        <v>14358</v>
      </c>
      <c r="C27896" s="99" t="s">
        <v>14357</v>
      </c>
      <c r="D27896" s="124">
        <v>21102</v>
      </c>
      <c r="E27896" s="157" t="e">
        <f>VLOOKUP(D27896,'SOAT LIQ'!$A$87:$C$3416,3,FALSE)</f>
        <v>#N/A</v>
      </c>
    </row>
    <row r="27897" spans="1:5" x14ac:dyDescent="0.25">
      <c r="A27897" t="s">
        <v>20559</v>
      </c>
      <c r="B27897" s="100" t="s">
        <v>14360</v>
      </c>
      <c r="C27897" s="99" t="s">
        <v>14359</v>
      </c>
      <c r="D27897" s="124">
        <v>21102</v>
      </c>
      <c r="E27897" s="157" t="e">
        <f>VLOOKUP(D27897,'SOAT LIQ'!$A$87:$C$3416,3,FALSE)</f>
        <v>#N/A</v>
      </c>
    </row>
    <row r="27898" spans="1:5" x14ac:dyDescent="0.25">
      <c r="A27898" t="s">
        <v>20559</v>
      </c>
      <c r="B27898" s="100" t="s">
        <v>4378</v>
      </c>
      <c r="C27898" s="99" t="s">
        <v>14361</v>
      </c>
      <c r="D27898" s="124">
        <v>21102</v>
      </c>
      <c r="E27898" s="157" t="e">
        <f>VLOOKUP(D27898,'SOAT LIQ'!$A$87:$C$3416,3,FALSE)</f>
        <v>#N/A</v>
      </c>
    </row>
    <row r="27899" spans="1:5" x14ac:dyDescent="0.25">
      <c r="A27899" t="s">
        <v>20559</v>
      </c>
      <c r="B27899" s="100" t="s">
        <v>14362</v>
      </c>
      <c r="C27899" s="99" t="s">
        <v>14351</v>
      </c>
      <c r="D27899" s="124">
        <v>21101</v>
      </c>
      <c r="E27899" s="157" t="e">
        <f>VLOOKUP(D27899,'SOAT LIQ'!$A$87:$C$3416,3,FALSE)</f>
        <v>#N/A</v>
      </c>
    </row>
    <row r="27900" spans="1:5" x14ac:dyDescent="0.25">
      <c r="A27900" t="s">
        <v>20559</v>
      </c>
      <c r="B27900" s="100" t="s">
        <v>14364</v>
      </c>
      <c r="C27900" s="99" t="s">
        <v>14363</v>
      </c>
      <c r="D27900" s="124">
        <v>21101</v>
      </c>
      <c r="E27900" s="157" t="e">
        <f>VLOOKUP(D27900,'SOAT LIQ'!$A$87:$C$3416,3,FALSE)</f>
        <v>#N/A</v>
      </c>
    </row>
    <row r="27901" spans="1:5" x14ac:dyDescent="0.25">
      <c r="A27901" t="s">
        <v>20559</v>
      </c>
      <c r="B27901" s="100" t="s">
        <v>14365</v>
      </c>
      <c r="C27901" s="99" t="s">
        <v>14355</v>
      </c>
      <c r="D27901" s="124">
        <v>21102</v>
      </c>
      <c r="E27901" s="157" t="e">
        <f>VLOOKUP(D27901,'SOAT LIQ'!$A$87:$C$3416,3,FALSE)</f>
        <v>#N/A</v>
      </c>
    </row>
    <row r="27902" spans="1:5" x14ac:dyDescent="0.25">
      <c r="A27902" t="s">
        <v>20559</v>
      </c>
      <c r="B27902" s="100" t="s">
        <v>14367</v>
      </c>
      <c r="C27902" s="99" t="s">
        <v>14366</v>
      </c>
      <c r="D27902" s="124">
        <v>21105</v>
      </c>
      <c r="E27902" s="157" t="e">
        <f>VLOOKUP(D27902,'SOAT LIQ'!$A$87:$C$3416,3,FALSE)</f>
        <v>#N/A</v>
      </c>
    </row>
    <row r="27903" spans="1:5" x14ac:dyDescent="0.25">
      <c r="A27903" t="s">
        <v>20559</v>
      </c>
      <c r="B27903" s="100" t="s">
        <v>14369</v>
      </c>
      <c r="C27903" s="99" t="s">
        <v>14368</v>
      </c>
      <c r="D27903" s="124">
        <v>21105</v>
      </c>
      <c r="E27903" s="157" t="e">
        <f>VLOOKUP(D27903,'SOAT LIQ'!$A$87:$C$3416,3,FALSE)</f>
        <v>#N/A</v>
      </c>
    </row>
    <row r="27904" spans="1:5" x14ac:dyDescent="0.25">
      <c r="A27904" t="s">
        <v>20559</v>
      </c>
      <c r="B27904" s="100" t="s">
        <v>14371</v>
      </c>
      <c r="C27904" s="99" t="s">
        <v>14370</v>
      </c>
      <c r="D27904" s="124">
        <v>21102</v>
      </c>
      <c r="E27904" s="157" t="e">
        <f>VLOOKUP(D27904,'SOAT LIQ'!$A$87:$C$3416,3,FALSE)</f>
        <v>#N/A</v>
      </c>
    </row>
    <row r="27905" spans="1:6" x14ac:dyDescent="0.25">
      <c r="A27905" t="s">
        <v>20559</v>
      </c>
      <c r="B27905" s="100" t="s">
        <v>14373</v>
      </c>
      <c r="C27905" s="99" t="s">
        <v>14372</v>
      </c>
      <c r="D27905" s="124">
        <v>21106</v>
      </c>
      <c r="E27905" s="157" t="e">
        <f>VLOOKUP(D27905,'SOAT LIQ'!$A$87:$C$3416,3,FALSE)</f>
        <v>#N/A</v>
      </c>
    </row>
    <row r="27906" spans="1:6" x14ac:dyDescent="0.25">
      <c r="A27906" t="s">
        <v>20559</v>
      </c>
      <c r="B27906" s="100" t="s">
        <v>14374</v>
      </c>
      <c r="C27906" s="99" t="s">
        <v>14375</v>
      </c>
      <c r="D27906" s="124">
        <v>21109</v>
      </c>
      <c r="E27906" s="157" t="e">
        <f>VLOOKUP(D27906,'SOAT LIQ'!$A$87:$C$3416,3,FALSE)</f>
        <v>#N/A</v>
      </c>
    </row>
    <row r="27907" spans="1:6" x14ac:dyDescent="0.25">
      <c r="A27907" t="s">
        <v>20559</v>
      </c>
      <c r="B27907" s="100" t="s">
        <v>14377</v>
      </c>
      <c r="C27907" s="99" t="s">
        <v>14376</v>
      </c>
      <c r="D27907" s="124">
        <v>21101</v>
      </c>
      <c r="E27907" s="157" t="e">
        <f>VLOOKUP(D27907,'SOAT LIQ'!$A$87:$C$3416,3,FALSE)</f>
        <v>#N/A</v>
      </c>
    </row>
    <row r="27908" spans="1:6" x14ac:dyDescent="0.25">
      <c r="A27908" t="s">
        <v>20559</v>
      </c>
      <c r="B27908" s="100" t="s">
        <v>14378</v>
      </c>
      <c r="C27908" s="99" t="s">
        <v>14349</v>
      </c>
      <c r="D27908" s="124">
        <v>21106</v>
      </c>
      <c r="E27908" s="157" t="e">
        <f>VLOOKUP(D27908,'SOAT LIQ'!$A$87:$C$3416,3,FALSE)</f>
        <v>#N/A</v>
      </c>
    </row>
    <row r="27909" spans="1:6" x14ac:dyDescent="0.25">
      <c r="A27909" t="s">
        <v>20559</v>
      </c>
      <c r="B27909" s="100" t="s">
        <v>14380</v>
      </c>
      <c r="C27909" s="99" t="s">
        <v>14379</v>
      </c>
      <c r="D27909" s="124">
        <v>21108</v>
      </c>
      <c r="E27909" s="157" t="e">
        <f>VLOOKUP(D27909,'SOAT LIQ'!$A$87:$C$3416,3,FALSE)</f>
        <v>#N/A</v>
      </c>
    </row>
    <row r="27910" spans="1:6" x14ac:dyDescent="0.25">
      <c r="A27910" t="s">
        <v>20559</v>
      </c>
      <c r="B27910" s="100" t="s">
        <v>14475</v>
      </c>
      <c r="C27910" s="99" t="s">
        <v>14470</v>
      </c>
      <c r="D27910" s="124">
        <v>21434</v>
      </c>
      <c r="E27910" s="157" t="e">
        <f>VLOOKUP(D27910,'SOAT LIQ'!$A$87:$C$3416,3,FALSE)</f>
        <v>#N/A</v>
      </c>
    </row>
    <row r="27911" spans="1:6" x14ac:dyDescent="0.25">
      <c r="A27911" t="s">
        <v>20559</v>
      </c>
      <c r="B27911" s="100" t="s">
        <v>14933</v>
      </c>
      <c r="C27911" s="99" t="s">
        <v>14425</v>
      </c>
      <c r="D27911" s="124">
        <v>21145</v>
      </c>
      <c r="E27911" s="157" t="e">
        <f>VLOOKUP(D27911,'SOAT LIQ'!$A$87:$C$3416,3,FALSE)</f>
        <v>#N/A</v>
      </c>
    </row>
    <row r="27912" spans="1:6" x14ac:dyDescent="0.25">
      <c r="A27912" t="s">
        <v>6570</v>
      </c>
      <c r="B27912" s="100" t="s">
        <v>20560</v>
      </c>
      <c r="C27912" s="100"/>
      <c r="D27912" s="124"/>
      <c r="E27912" s="157" t="e">
        <f>VLOOKUP(D27912,'SOAT LIQ'!$A$87:$C$3416,3,FALSE)</f>
        <v>#N/A</v>
      </c>
    </row>
    <row r="27913" spans="1:6" x14ac:dyDescent="0.25">
      <c r="A27913" t="s">
        <v>6570</v>
      </c>
      <c r="B27913" s="100" t="s">
        <v>20561</v>
      </c>
      <c r="C27913" s="100"/>
      <c r="D27913" s="124"/>
      <c r="E27913" s="157" t="e">
        <f>VLOOKUP(D27913,'SOAT LIQ'!$A$87:$C$3416,3,FALSE)</f>
        <v>#N/A</v>
      </c>
    </row>
    <row r="27914" spans="1:6" x14ac:dyDescent="0.25">
      <c r="A27914" t="s">
        <v>6498</v>
      </c>
      <c r="B27914" s="100" t="s">
        <v>20562</v>
      </c>
      <c r="C27914" s="100"/>
      <c r="D27914" s="124"/>
      <c r="E27914" s="157" t="e">
        <f>VLOOKUP(D27914,'SOAT LIQ'!$A$87:$C$3416,3,FALSE)</f>
        <v>#N/A</v>
      </c>
      <c r="F27914" t="s">
        <v>21635</v>
      </c>
    </row>
    <row r="27915" spans="1:6" x14ac:dyDescent="0.25">
      <c r="A27915" t="s">
        <v>6501</v>
      </c>
      <c r="B27915" s="100" t="s">
        <v>20563</v>
      </c>
      <c r="C27915" s="100"/>
      <c r="D27915" s="124"/>
      <c r="E27915" s="157" t="e">
        <f>VLOOKUP(D27915,'SOAT LIQ'!$A$87:$C$3416,3,FALSE)</f>
        <v>#N/A</v>
      </c>
      <c r="F27915" t="s">
        <v>21635</v>
      </c>
    </row>
    <row r="27916" spans="1:6" x14ac:dyDescent="0.25">
      <c r="A27916" t="s">
        <v>5748</v>
      </c>
      <c r="B27916" s="100" t="s">
        <v>8715</v>
      </c>
      <c r="C27916" s="99" t="s">
        <v>8714</v>
      </c>
      <c r="D27916" s="124">
        <v>17703</v>
      </c>
      <c r="E27916" s="157">
        <f>VLOOKUP(D27916,'SOAT LIQ'!$A$87:$C$3416,3,FALSE)</f>
        <v>7</v>
      </c>
      <c r="F27916" t="s">
        <v>21632</v>
      </c>
    </row>
    <row r="27917" spans="1:6" x14ac:dyDescent="0.25">
      <c r="A27917" t="s">
        <v>5748</v>
      </c>
      <c r="B27917" s="100" t="s">
        <v>8713</v>
      </c>
      <c r="C27917" s="99" t="s">
        <v>8714</v>
      </c>
      <c r="D27917" s="124">
        <v>17703</v>
      </c>
      <c r="E27917" s="157">
        <f>VLOOKUP(D27917,'SOAT LIQ'!$A$87:$C$3416,3,FALSE)</f>
        <v>7</v>
      </c>
      <c r="F27917" t="s">
        <v>21632</v>
      </c>
    </row>
    <row r="27918" spans="1:6" x14ac:dyDescent="0.25">
      <c r="A27918" t="s">
        <v>8469</v>
      </c>
      <c r="B27918" s="100" t="s">
        <v>13842</v>
      </c>
      <c r="C27918" s="99" t="s">
        <v>13840</v>
      </c>
      <c r="D27918" s="124">
        <v>17910</v>
      </c>
      <c r="E27918" s="157">
        <f>VLOOKUP(D27918,'SOAT LIQ'!$A$87:$C$3416,3,FALSE)</f>
        <v>4</v>
      </c>
      <c r="F27918" t="s">
        <v>21632</v>
      </c>
    </row>
    <row r="27919" spans="1:6" x14ac:dyDescent="0.25">
      <c r="A27919" t="s">
        <v>8469</v>
      </c>
      <c r="B27919" s="100" t="s">
        <v>13842</v>
      </c>
      <c r="C27919" s="99" t="s">
        <v>13840</v>
      </c>
      <c r="D27919" s="124">
        <v>17910</v>
      </c>
      <c r="E27919" s="157">
        <f>VLOOKUP(D27919,'SOAT LIQ'!$A$87:$C$3416,3,FALSE)</f>
        <v>4</v>
      </c>
      <c r="F27919" t="s">
        <v>21632</v>
      </c>
    </row>
    <row r="27920" spans="1:6" x14ac:dyDescent="0.25">
      <c r="A27920" t="s">
        <v>6034</v>
      </c>
      <c r="B27920" s="100" t="s">
        <v>13842</v>
      </c>
      <c r="C27920" s="99" t="s">
        <v>13840</v>
      </c>
      <c r="D27920" s="124">
        <v>17910</v>
      </c>
      <c r="E27920" s="157">
        <f>VLOOKUP(D27920,'SOAT LIQ'!$A$87:$C$3416,3,FALSE)</f>
        <v>4</v>
      </c>
      <c r="F27920" t="s">
        <v>21632</v>
      </c>
    </row>
    <row r="27921" spans="1:6" x14ac:dyDescent="0.25">
      <c r="A27921" t="s">
        <v>6498</v>
      </c>
      <c r="B27921" s="100" t="s">
        <v>20564</v>
      </c>
      <c r="C27921" s="100"/>
      <c r="D27921" s="124"/>
      <c r="E27921" s="157" t="e">
        <f>VLOOKUP(D27921,'SOAT LIQ'!$A$87:$C$3416,3,FALSE)</f>
        <v>#N/A</v>
      </c>
      <c r="F27921" t="s">
        <v>21635</v>
      </c>
    </row>
    <row r="27922" spans="1:6" x14ac:dyDescent="0.25">
      <c r="A27922" t="s">
        <v>6501</v>
      </c>
      <c r="B27922" s="100" t="s">
        <v>20564</v>
      </c>
      <c r="C27922" s="100"/>
      <c r="D27922" s="124"/>
      <c r="E27922" s="157" t="e">
        <f>VLOOKUP(D27922,'SOAT LIQ'!$A$87:$C$3416,3,FALSE)</f>
        <v>#N/A</v>
      </c>
      <c r="F27922" t="s">
        <v>21635</v>
      </c>
    </row>
    <row r="27923" spans="1:6" x14ac:dyDescent="0.25">
      <c r="A27923" t="s">
        <v>8469</v>
      </c>
      <c r="B27923" s="100" t="s">
        <v>13845</v>
      </c>
      <c r="C27923" s="99" t="s">
        <v>13844</v>
      </c>
      <c r="D27923" s="124">
        <v>21517</v>
      </c>
      <c r="E27923" s="157" t="e">
        <f>VLOOKUP(D27923,'SOAT LIQ'!$A$87:$C$3416,3,FALSE)</f>
        <v>#N/A</v>
      </c>
      <c r="F27923" t="s">
        <v>21632</v>
      </c>
    </row>
    <row r="27924" spans="1:6" x14ac:dyDescent="0.25">
      <c r="A27924" t="s">
        <v>10051</v>
      </c>
      <c r="B27924" s="100" t="s">
        <v>20565</v>
      </c>
      <c r="C27924" s="100"/>
      <c r="D27924" s="124"/>
      <c r="E27924" s="157" t="e">
        <f>VLOOKUP(D27924,'SOAT LIQ'!$A$87:$C$3416,3,FALSE)</f>
        <v>#N/A</v>
      </c>
      <c r="F27924" t="s">
        <v>21636</v>
      </c>
    </row>
    <row r="27925" spans="1:6" x14ac:dyDescent="0.25">
      <c r="A27925" t="s">
        <v>6498</v>
      </c>
      <c r="B27925" s="100" t="s">
        <v>20566</v>
      </c>
      <c r="C27925" s="100"/>
      <c r="D27925" s="124"/>
      <c r="E27925" s="157" t="e">
        <f>VLOOKUP(D27925,'SOAT LIQ'!$A$87:$C$3416,3,FALSE)</f>
        <v>#N/A</v>
      </c>
      <c r="F27925" t="s">
        <v>21635</v>
      </c>
    </row>
    <row r="27926" spans="1:6" x14ac:dyDescent="0.25">
      <c r="A27926" t="s">
        <v>6501</v>
      </c>
      <c r="B27926" s="100" t="s">
        <v>20566</v>
      </c>
      <c r="C27926" s="100"/>
      <c r="D27926" s="124"/>
      <c r="E27926" s="157" t="e">
        <f>VLOOKUP(D27926,'SOAT LIQ'!$A$87:$C$3416,3,FALSE)</f>
        <v>#N/A</v>
      </c>
      <c r="F27926" t="s">
        <v>21635</v>
      </c>
    </row>
    <row r="27927" spans="1:6" x14ac:dyDescent="0.25">
      <c r="A27927" t="s">
        <v>6034</v>
      </c>
      <c r="B27927" s="100" t="s">
        <v>20567</v>
      </c>
      <c r="C27927" s="100"/>
      <c r="D27927" s="124"/>
      <c r="E27927" s="157" t="e">
        <f>VLOOKUP(D27927,'SOAT LIQ'!$A$87:$C$3416,3,FALSE)</f>
        <v>#N/A</v>
      </c>
    </row>
    <row r="27928" spans="1:6" x14ac:dyDescent="0.25">
      <c r="A27928" t="s">
        <v>5509</v>
      </c>
      <c r="B27928" s="100" t="s">
        <v>20567</v>
      </c>
      <c r="C27928" s="100"/>
      <c r="D27928" s="124"/>
      <c r="E27928" s="157" t="e">
        <f>VLOOKUP(D27928,'SOAT LIQ'!$A$87:$C$3416,3,FALSE)</f>
        <v>#N/A</v>
      </c>
      <c r="F27928" t="s">
        <v>5509</v>
      </c>
    </row>
    <row r="27929" spans="1:6" x14ac:dyDescent="0.25">
      <c r="A27929" t="s">
        <v>6034</v>
      </c>
      <c r="B27929" s="100" t="s">
        <v>20568</v>
      </c>
      <c r="C27929" s="100"/>
      <c r="D27929" s="124"/>
      <c r="E27929" s="157" t="e">
        <f>VLOOKUP(D27929,'SOAT LIQ'!$A$87:$C$3416,3,FALSE)</f>
        <v>#N/A</v>
      </c>
    </row>
    <row r="27930" spans="1:6" x14ac:dyDescent="0.25">
      <c r="A27930" t="s">
        <v>5509</v>
      </c>
      <c r="B27930" s="100" t="s">
        <v>20568</v>
      </c>
      <c r="C27930" s="100"/>
      <c r="D27930" s="124"/>
      <c r="E27930" s="157" t="e">
        <f>VLOOKUP(D27930,'SOAT LIQ'!$A$87:$C$3416,3,FALSE)</f>
        <v>#N/A</v>
      </c>
      <c r="F27930" t="s">
        <v>5509</v>
      </c>
    </row>
    <row r="27931" spans="1:6" x14ac:dyDescent="0.25">
      <c r="A27931" t="s">
        <v>6034</v>
      </c>
      <c r="B27931" s="100" t="s">
        <v>20569</v>
      </c>
      <c r="C27931" s="100"/>
      <c r="D27931" s="124"/>
      <c r="E27931" s="157" t="e">
        <f>VLOOKUP(D27931,'SOAT LIQ'!$A$87:$C$3416,3,FALSE)</f>
        <v>#N/A</v>
      </c>
    </row>
    <row r="27932" spans="1:6" x14ac:dyDescent="0.25">
      <c r="A27932" t="s">
        <v>5509</v>
      </c>
      <c r="B27932" s="100" t="s">
        <v>20569</v>
      </c>
      <c r="C27932" s="100"/>
      <c r="D27932" s="124"/>
      <c r="E27932" s="157" t="e">
        <f>VLOOKUP(D27932,'SOAT LIQ'!$A$87:$C$3416,3,FALSE)</f>
        <v>#N/A</v>
      </c>
      <c r="F27932" t="s">
        <v>5509</v>
      </c>
    </row>
    <row r="27933" spans="1:6" x14ac:dyDescent="0.25">
      <c r="A27933" t="s">
        <v>8490</v>
      </c>
      <c r="B27933" s="100" t="s">
        <v>20570</v>
      </c>
      <c r="C27933" s="100"/>
      <c r="D27933" s="124"/>
      <c r="E27933" s="157" t="e">
        <f>VLOOKUP(D27933,'SOAT LIQ'!$A$87:$C$3416,3,FALSE)</f>
        <v>#N/A</v>
      </c>
    </row>
    <row r="27934" spans="1:6" x14ac:dyDescent="0.25">
      <c r="A27934" t="s">
        <v>5965</v>
      </c>
      <c r="B27934" s="100" t="s">
        <v>20570</v>
      </c>
      <c r="C27934" s="100"/>
      <c r="D27934" s="124"/>
      <c r="E27934" s="157" t="e">
        <f>VLOOKUP(D27934,'SOAT LIQ'!$A$87:$C$3416,3,FALSE)</f>
        <v>#N/A</v>
      </c>
      <c r="F27934" t="s">
        <v>21632</v>
      </c>
    </row>
    <row r="27935" spans="1:6" x14ac:dyDescent="0.25">
      <c r="A27935" t="s">
        <v>10954</v>
      </c>
      <c r="B27935" s="100" t="s">
        <v>20570</v>
      </c>
      <c r="C27935" s="100"/>
      <c r="D27935" s="124"/>
      <c r="E27935" s="157" t="e">
        <f>VLOOKUP(D27935,'SOAT LIQ'!$A$87:$C$3416,3,FALSE)</f>
        <v>#N/A</v>
      </c>
    </row>
    <row r="27936" spans="1:6" x14ac:dyDescent="0.25">
      <c r="A27936" t="s">
        <v>8471</v>
      </c>
      <c r="B27936" s="100" t="s">
        <v>20570</v>
      </c>
      <c r="C27936" s="100"/>
      <c r="D27936" s="124"/>
      <c r="E27936" s="157" t="e">
        <f>VLOOKUP(D27936,'SOAT LIQ'!$A$87:$C$3416,3,FALSE)</f>
        <v>#N/A</v>
      </c>
    </row>
    <row r="27937" spans="1:6" x14ac:dyDescent="0.25">
      <c r="A27937" t="s">
        <v>6570</v>
      </c>
      <c r="B27937" s="100" t="s">
        <v>20570</v>
      </c>
      <c r="C27937" s="100"/>
      <c r="D27937" s="124"/>
      <c r="E27937" s="157" t="e">
        <f>VLOOKUP(D27937,'SOAT LIQ'!$A$87:$C$3416,3,FALSE)</f>
        <v>#N/A</v>
      </c>
    </row>
    <row r="27938" spans="1:6" x14ac:dyDescent="0.25">
      <c r="A27938" t="s">
        <v>10820</v>
      </c>
      <c r="B27938" s="100" t="s">
        <v>20570</v>
      </c>
      <c r="C27938" s="100"/>
      <c r="D27938" s="124"/>
      <c r="E27938" s="157" t="e">
        <f>VLOOKUP(D27938,'SOAT LIQ'!$A$87:$C$3416,3,FALSE)</f>
        <v>#N/A</v>
      </c>
    </row>
    <row r="27939" spans="1:6" x14ac:dyDescent="0.25">
      <c r="A27939" t="s">
        <v>8490</v>
      </c>
      <c r="B27939" s="100" t="s">
        <v>20571</v>
      </c>
      <c r="C27939" s="100"/>
      <c r="D27939" s="124"/>
      <c r="E27939" s="157" t="e">
        <f>VLOOKUP(D27939,'SOAT LIQ'!$A$87:$C$3416,3,FALSE)</f>
        <v>#N/A</v>
      </c>
    </row>
    <row r="27940" spans="1:6" x14ac:dyDescent="0.25">
      <c r="A27940" t="s">
        <v>5965</v>
      </c>
      <c r="B27940" s="100" t="s">
        <v>20571</v>
      </c>
      <c r="C27940" s="100"/>
      <c r="D27940" s="124"/>
      <c r="E27940" s="157" t="e">
        <f>VLOOKUP(D27940,'SOAT LIQ'!$A$87:$C$3416,3,FALSE)</f>
        <v>#N/A</v>
      </c>
      <c r="F27940" t="s">
        <v>21632</v>
      </c>
    </row>
    <row r="27941" spans="1:6" x14ac:dyDescent="0.25">
      <c r="A27941" t="s">
        <v>10954</v>
      </c>
      <c r="B27941" s="100" t="s">
        <v>20571</v>
      </c>
      <c r="C27941" s="100"/>
      <c r="D27941" s="124"/>
      <c r="E27941" s="157" t="e">
        <f>VLOOKUP(D27941,'SOAT LIQ'!$A$87:$C$3416,3,FALSE)</f>
        <v>#N/A</v>
      </c>
    </row>
    <row r="27942" spans="1:6" x14ac:dyDescent="0.25">
      <c r="A27942" t="s">
        <v>5965</v>
      </c>
      <c r="B27942" s="100" t="s">
        <v>20571</v>
      </c>
      <c r="C27942" s="100"/>
      <c r="D27942" s="124"/>
      <c r="E27942" s="157" t="e">
        <f>VLOOKUP(D27942,'SOAT LIQ'!$A$87:$C$3416,3,FALSE)</f>
        <v>#N/A</v>
      </c>
      <c r="F27942" t="s">
        <v>21632</v>
      </c>
    </row>
    <row r="27943" spans="1:6" x14ac:dyDescent="0.25">
      <c r="A27943" t="s">
        <v>6570</v>
      </c>
      <c r="B27943" s="100" t="s">
        <v>20571</v>
      </c>
      <c r="C27943" s="100"/>
      <c r="D27943" s="124"/>
      <c r="E27943" s="157" t="e">
        <f>VLOOKUP(D27943,'SOAT LIQ'!$A$87:$C$3416,3,FALSE)</f>
        <v>#N/A</v>
      </c>
    </row>
    <row r="27944" spans="1:6" x14ac:dyDescent="0.25">
      <c r="A27944" t="s">
        <v>10820</v>
      </c>
      <c r="B27944" s="100" t="s">
        <v>20571</v>
      </c>
      <c r="C27944" s="100"/>
      <c r="D27944" s="124"/>
      <c r="E27944" s="157" t="e">
        <f>VLOOKUP(D27944,'SOAT LIQ'!$A$87:$C$3416,3,FALSE)</f>
        <v>#N/A</v>
      </c>
    </row>
    <row r="27945" spans="1:6" x14ac:dyDescent="0.25">
      <c r="A27945" t="s">
        <v>8490</v>
      </c>
      <c r="B27945" s="100" t="s">
        <v>20572</v>
      </c>
      <c r="C27945" s="100"/>
      <c r="D27945" s="124"/>
      <c r="E27945" s="157" t="e">
        <f>VLOOKUP(D27945,'SOAT LIQ'!$A$87:$C$3416,3,FALSE)</f>
        <v>#N/A</v>
      </c>
    </row>
    <row r="27946" spans="1:6" x14ac:dyDescent="0.25">
      <c r="A27946" t="s">
        <v>5965</v>
      </c>
      <c r="B27946" s="100" t="s">
        <v>20572</v>
      </c>
      <c r="C27946" s="100"/>
      <c r="D27946" s="124"/>
      <c r="E27946" s="157" t="e">
        <f>VLOOKUP(D27946,'SOAT LIQ'!$A$87:$C$3416,3,FALSE)</f>
        <v>#N/A</v>
      </c>
      <c r="F27946" t="s">
        <v>21632</v>
      </c>
    </row>
    <row r="27947" spans="1:6" x14ac:dyDescent="0.25">
      <c r="A27947" t="s">
        <v>10820</v>
      </c>
      <c r="B27947" s="100" t="s">
        <v>20572</v>
      </c>
      <c r="C27947" s="100"/>
      <c r="D27947" s="124"/>
      <c r="E27947" s="157" t="e">
        <f>VLOOKUP(D27947,'SOAT LIQ'!$A$87:$C$3416,3,FALSE)</f>
        <v>#N/A</v>
      </c>
    </row>
    <row r="27948" spans="1:6" x14ac:dyDescent="0.25">
      <c r="A27948" t="s">
        <v>6570</v>
      </c>
      <c r="B27948" s="100" t="s">
        <v>20572</v>
      </c>
      <c r="C27948" s="100"/>
      <c r="D27948" s="124"/>
      <c r="E27948" s="157" t="e">
        <f>VLOOKUP(D27948,'SOAT LIQ'!$A$87:$C$3416,3,FALSE)</f>
        <v>#N/A</v>
      </c>
    </row>
    <row r="27949" spans="1:6" x14ac:dyDescent="0.25">
      <c r="A27949" t="s">
        <v>10954</v>
      </c>
      <c r="B27949" s="100" t="s">
        <v>20572</v>
      </c>
      <c r="C27949" s="100"/>
      <c r="D27949" s="124"/>
      <c r="E27949" s="157" t="e">
        <f>VLOOKUP(D27949,'SOAT LIQ'!$A$87:$C$3416,3,FALSE)</f>
        <v>#N/A</v>
      </c>
    </row>
    <row r="27950" spans="1:6" x14ac:dyDescent="0.25">
      <c r="A27950" t="s">
        <v>8471</v>
      </c>
      <c r="B27950" s="100" t="s">
        <v>20572</v>
      </c>
      <c r="C27950" s="100"/>
      <c r="D27950" s="124"/>
      <c r="E27950" s="157" t="e">
        <f>VLOOKUP(D27950,'SOAT LIQ'!$A$87:$C$3416,3,FALSE)</f>
        <v>#N/A</v>
      </c>
    </row>
    <row r="27951" spans="1:6" x14ac:dyDescent="0.25">
      <c r="A27951" t="s">
        <v>5748</v>
      </c>
      <c r="B27951" s="100" t="s">
        <v>7030</v>
      </c>
      <c r="C27951" s="99" t="s">
        <v>7029</v>
      </c>
      <c r="D27951" s="124">
        <v>17302</v>
      </c>
      <c r="E27951" s="157">
        <f>VLOOKUP(D27951,'SOAT LIQ'!$A$87:$C$3416,3,FALSE)</f>
        <v>2</v>
      </c>
      <c r="F27951" t="s">
        <v>21632</v>
      </c>
    </row>
    <row r="27952" spans="1:6" x14ac:dyDescent="0.25">
      <c r="A27952" t="s">
        <v>5748</v>
      </c>
      <c r="B27952" s="100" t="s">
        <v>7032</v>
      </c>
      <c r="C27952" s="99" t="s">
        <v>7031</v>
      </c>
      <c r="D27952" s="124">
        <v>17302</v>
      </c>
      <c r="E27952" s="157">
        <f>VLOOKUP(D27952,'SOAT LIQ'!$A$87:$C$3416,3,FALSE)</f>
        <v>2</v>
      </c>
      <c r="F27952" t="s">
        <v>21632</v>
      </c>
    </row>
    <row r="27953" spans="1:6" x14ac:dyDescent="0.25">
      <c r="A27953" t="s">
        <v>5748</v>
      </c>
      <c r="B27953" s="100" t="s">
        <v>7035</v>
      </c>
      <c r="C27953" s="99" t="s">
        <v>7034</v>
      </c>
      <c r="D27953" s="124">
        <v>17302</v>
      </c>
      <c r="E27953" s="157">
        <f>VLOOKUP(D27953,'SOAT LIQ'!$A$87:$C$3416,3,FALSE)</f>
        <v>2</v>
      </c>
      <c r="F27953" t="s">
        <v>21632</v>
      </c>
    </row>
    <row r="27954" spans="1:6" x14ac:dyDescent="0.25">
      <c r="A27954" t="s">
        <v>5748</v>
      </c>
      <c r="B27954" s="100" t="s">
        <v>7059</v>
      </c>
      <c r="C27954" s="99" t="s">
        <v>7058</v>
      </c>
      <c r="D27954" s="124">
        <v>16501</v>
      </c>
      <c r="E27954" s="157">
        <f>VLOOKUP(D27954,'SOAT LIQ'!$A$87:$C$3416,3,FALSE)</f>
        <v>12</v>
      </c>
      <c r="F27954" t="s">
        <v>21632</v>
      </c>
    </row>
    <row r="27955" spans="1:6" x14ac:dyDescent="0.25">
      <c r="A27955" t="s">
        <v>5748</v>
      </c>
      <c r="B27955" s="100" t="s">
        <v>7061</v>
      </c>
      <c r="C27955" s="99" t="s">
        <v>7060</v>
      </c>
      <c r="D27955" s="124">
        <v>16501</v>
      </c>
      <c r="E27955" s="157">
        <f>VLOOKUP(D27955,'SOAT LIQ'!$A$87:$C$3416,3,FALSE)</f>
        <v>12</v>
      </c>
      <c r="F27955" t="s">
        <v>21632</v>
      </c>
    </row>
    <row r="27956" spans="1:6" x14ac:dyDescent="0.25">
      <c r="A27956" t="s">
        <v>5748</v>
      </c>
      <c r="B27956" s="100" t="s">
        <v>7063</v>
      </c>
      <c r="C27956" s="99" t="s">
        <v>7062</v>
      </c>
      <c r="D27956" s="124">
        <v>16501</v>
      </c>
      <c r="E27956" s="157">
        <f>VLOOKUP(D27956,'SOAT LIQ'!$A$87:$C$3416,3,FALSE)</f>
        <v>12</v>
      </c>
      <c r="F27956" t="s">
        <v>21632</v>
      </c>
    </row>
    <row r="27957" spans="1:6" x14ac:dyDescent="0.25">
      <c r="A27957" t="s">
        <v>5773</v>
      </c>
      <c r="B27957" s="100" t="s">
        <v>7068</v>
      </c>
      <c r="C27957" s="99" t="s">
        <v>7067</v>
      </c>
      <c r="D27957" s="124">
        <v>15110</v>
      </c>
      <c r="E27957" s="157">
        <f>VLOOKUP(D27957,'SOAT LIQ'!$A$87:$C$3416,3,FALSE)</f>
        <v>5</v>
      </c>
      <c r="F27957" t="s">
        <v>21632</v>
      </c>
    </row>
    <row r="27958" spans="1:6" x14ac:dyDescent="0.25">
      <c r="A27958" t="s">
        <v>5773</v>
      </c>
      <c r="B27958" s="100" t="s">
        <v>7070</v>
      </c>
      <c r="C27958" s="99" t="s">
        <v>7069</v>
      </c>
      <c r="D27958" s="124">
        <v>15110</v>
      </c>
      <c r="E27958" s="157">
        <f>VLOOKUP(D27958,'SOAT LIQ'!$A$87:$C$3416,3,FALSE)</f>
        <v>5</v>
      </c>
      <c r="F27958" t="s">
        <v>21632</v>
      </c>
    </row>
    <row r="27959" spans="1:6" x14ac:dyDescent="0.25">
      <c r="A27959" t="s">
        <v>5748</v>
      </c>
      <c r="B27959" s="100" t="s">
        <v>7150</v>
      </c>
      <c r="C27959" s="99" t="s">
        <v>7149</v>
      </c>
      <c r="D27959" s="124">
        <v>16213</v>
      </c>
      <c r="E27959" s="157">
        <f>VLOOKUP(D27959,'SOAT LIQ'!$A$87:$C$3416,3,FALSE)</f>
        <v>5</v>
      </c>
      <c r="F27959" t="s">
        <v>21632</v>
      </c>
    </row>
    <row r="27960" spans="1:6" x14ac:dyDescent="0.25">
      <c r="A27960" t="s">
        <v>5748</v>
      </c>
      <c r="B27960" s="100" t="s">
        <v>7207</v>
      </c>
      <c r="C27960" s="99" t="s">
        <v>7206</v>
      </c>
      <c r="D27960" s="124">
        <v>17308</v>
      </c>
      <c r="E27960" s="157">
        <f>VLOOKUP(D27960,'SOAT LIQ'!$A$87:$C$3416,3,FALSE)</f>
        <v>3</v>
      </c>
      <c r="F27960" t="s">
        <v>21632</v>
      </c>
    </row>
    <row r="27961" spans="1:6" x14ac:dyDescent="0.25">
      <c r="A27961" t="s">
        <v>5748</v>
      </c>
      <c r="B27961" s="100" t="s">
        <v>7222</v>
      </c>
      <c r="C27961" s="99" t="s">
        <v>7223</v>
      </c>
      <c r="D27961" s="124">
        <v>16243</v>
      </c>
      <c r="E27961" s="157">
        <f>VLOOKUP(D27961,'SOAT LIQ'!$A$87:$C$3416,3,FALSE)</f>
        <v>4</v>
      </c>
      <c r="F27961" t="s">
        <v>21632</v>
      </c>
    </row>
    <row r="27962" spans="1:6" x14ac:dyDescent="0.25">
      <c r="A27962" t="s">
        <v>5748</v>
      </c>
      <c r="B27962" s="100" t="s">
        <v>7236</v>
      </c>
      <c r="C27962" s="99" t="s">
        <v>7235</v>
      </c>
      <c r="D27962" s="124">
        <v>16262</v>
      </c>
      <c r="E27962" s="157">
        <f>VLOOKUP(D27962,'SOAT LIQ'!$A$87:$C$3416,3,FALSE)</f>
        <v>4</v>
      </c>
      <c r="F27962" t="s">
        <v>21632</v>
      </c>
    </row>
    <row r="27963" spans="1:6" x14ac:dyDescent="0.25">
      <c r="A27963" t="s">
        <v>5748</v>
      </c>
      <c r="B27963" s="100" t="s">
        <v>7238</v>
      </c>
      <c r="C27963" s="99" t="s">
        <v>7237</v>
      </c>
      <c r="D27963" s="124">
        <v>16263</v>
      </c>
      <c r="E27963" s="157">
        <f>VLOOKUP(D27963,'SOAT LIQ'!$A$87:$C$3416,3,FALSE)</f>
        <v>5</v>
      </c>
      <c r="F27963" t="s">
        <v>21632</v>
      </c>
    </row>
    <row r="27964" spans="1:6" x14ac:dyDescent="0.25">
      <c r="A27964" t="s">
        <v>5773</v>
      </c>
      <c r="B27964" s="100" t="s">
        <v>7246</v>
      </c>
      <c r="C27964" s="99" t="s">
        <v>7245</v>
      </c>
      <c r="D27964" s="124">
        <v>16265</v>
      </c>
      <c r="E27964" s="157">
        <f>VLOOKUP(D27964,'SOAT LIQ'!$A$87:$C$3416,3,FALSE)</f>
        <v>3</v>
      </c>
      <c r="F27964" t="s">
        <v>21632</v>
      </c>
    </row>
    <row r="27965" spans="1:6" x14ac:dyDescent="0.25">
      <c r="A27965" t="s">
        <v>5773</v>
      </c>
      <c r="B27965" s="100" t="s">
        <v>4151</v>
      </c>
      <c r="C27965" s="99" t="s">
        <v>7255</v>
      </c>
      <c r="D27965" s="124">
        <v>16261</v>
      </c>
      <c r="E27965" s="157">
        <f>VLOOKUP(D27965,'SOAT LIQ'!$A$87:$C$3416,3,FALSE)</f>
        <v>3</v>
      </c>
      <c r="F27965" t="s">
        <v>21632</v>
      </c>
    </row>
    <row r="27966" spans="1:6" x14ac:dyDescent="0.25">
      <c r="A27966" t="s">
        <v>5773</v>
      </c>
      <c r="B27966" s="100" t="s">
        <v>4152</v>
      </c>
      <c r="C27966" s="99" t="s">
        <v>7256</v>
      </c>
      <c r="D27966" s="124">
        <v>16261</v>
      </c>
      <c r="E27966" s="157">
        <f>VLOOKUP(D27966,'SOAT LIQ'!$A$87:$C$3416,3,FALSE)</f>
        <v>3</v>
      </c>
      <c r="F27966" t="s">
        <v>21632</v>
      </c>
    </row>
    <row r="27967" spans="1:6" x14ac:dyDescent="0.25">
      <c r="A27967" t="s">
        <v>5773</v>
      </c>
      <c r="B27967" s="100" t="s">
        <v>4157</v>
      </c>
      <c r="C27967" s="99" t="s">
        <v>7279</v>
      </c>
      <c r="D27967" s="124">
        <v>16332</v>
      </c>
      <c r="E27967" s="157">
        <f>VLOOKUP(D27967,'SOAT LIQ'!$A$87:$C$3416,3,FALSE)</f>
        <v>7</v>
      </c>
      <c r="F27967" t="s">
        <v>21632</v>
      </c>
    </row>
    <row r="27968" spans="1:6" x14ac:dyDescent="0.25">
      <c r="A27968" t="s">
        <v>5773</v>
      </c>
      <c r="B27968" s="100" t="s">
        <v>4155</v>
      </c>
      <c r="C27968" s="99" t="s">
        <v>7280</v>
      </c>
      <c r="D27968" s="124">
        <v>16331</v>
      </c>
      <c r="E27968" s="157">
        <f>VLOOKUP(D27968,'SOAT LIQ'!$A$87:$C$3416,3,FALSE)</f>
        <v>6</v>
      </c>
      <c r="F27968" t="s">
        <v>21632</v>
      </c>
    </row>
    <row r="27969" spans="1:6" x14ac:dyDescent="0.25">
      <c r="A27969" t="s">
        <v>5936</v>
      </c>
      <c r="B27969" s="100" t="s">
        <v>7629</v>
      </c>
      <c r="C27969" s="100"/>
      <c r="D27969" s="124">
        <v>6331</v>
      </c>
      <c r="E27969" s="157">
        <f>VLOOKUP(D27969,'SOAT LIQ'!$A$87:$C$3416,3,FALSE)</f>
        <v>23</v>
      </c>
      <c r="F27969" t="s">
        <v>21632</v>
      </c>
    </row>
    <row r="27970" spans="1:6" x14ac:dyDescent="0.25">
      <c r="A27970" t="s">
        <v>5748</v>
      </c>
      <c r="B27970" s="100" t="s">
        <v>11215</v>
      </c>
      <c r="C27970" s="99" t="s">
        <v>11214</v>
      </c>
      <c r="D27970" s="124">
        <v>16506</v>
      </c>
      <c r="E27970" s="157">
        <f>VLOOKUP(D27970,'SOAT LIQ'!$A$87:$C$3416,3,FALSE)</f>
        <v>8</v>
      </c>
      <c r="F27970" t="s">
        <v>21632</v>
      </c>
    </row>
    <row r="27971" spans="1:6" x14ac:dyDescent="0.25">
      <c r="A27971" t="s">
        <v>5748</v>
      </c>
      <c r="B27971" s="100" t="s">
        <v>11219</v>
      </c>
      <c r="C27971" s="99" t="s">
        <v>11218</v>
      </c>
      <c r="D27971" s="124">
        <v>16506</v>
      </c>
      <c r="E27971" s="157">
        <f>VLOOKUP(D27971,'SOAT LIQ'!$A$87:$C$3416,3,FALSE)</f>
        <v>8</v>
      </c>
      <c r="F27971" t="s">
        <v>21632</v>
      </c>
    </row>
    <row r="27972" spans="1:6" x14ac:dyDescent="0.25">
      <c r="A27972" t="s">
        <v>5773</v>
      </c>
      <c r="B27972" s="100" t="s">
        <v>11221</v>
      </c>
      <c r="C27972" s="99" t="s">
        <v>11220</v>
      </c>
      <c r="D27972" s="124">
        <v>16335</v>
      </c>
      <c r="E27972" s="157">
        <f>VLOOKUP(D27972,'SOAT LIQ'!$A$87:$C$3416,3,FALSE)</f>
        <v>7</v>
      </c>
      <c r="F27972" t="s">
        <v>21632</v>
      </c>
    </row>
    <row r="27973" spans="1:6" x14ac:dyDescent="0.25">
      <c r="A27973" t="s">
        <v>5748</v>
      </c>
      <c r="B27973" s="100" t="s">
        <v>11223</v>
      </c>
      <c r="C27973" s="99" t="s">
        <v>11222</v>
      </c>
      <c r="D27973" s="124">
        <v>16504</v>
      </c>
      <c r="E27973" s="157">
        <f>VLOOKUP(D27973,'SOAT LIQ'!$A$87:$C$3416,3,FALSE)</f>
        <v>11</v>
      </c>
      <c r="F27973" t="s">
        <v>21632</v>
      </c>
    </row>
    <row r="27974" spans="1:6" x14ac:dyDescent="0.25">
      <c r="A27974" t="s">
        <v>5748</v>
      </c>
      <c r="B27974" s="100" t="s">
        <v>4839</v>
      </c>
      <c r="C27974" s="99" t="s">
        <v>11224</v>
      </c>
      <c r="D27974" s="124">
        <v>16504</v>
      </c>
      <c r="E27974" s="157">
        <f>VLOOKUP(D27974,'SOAT LIQ'!$A$87:$C$3416,3,FALSE)</f>
        <v>11</v>
      </c>
      <c r="F27974" t="s">
        <v>21632</v>
      </c>
    </row>
    <row r="27975" spans="1:6" x14ac:dyDescent="0.25">
      <c r="A27975" t="s">
        <v>5748</v>
      </c>
      <c r="B27975" s="100" t="s">
        <v>4707</v>
      </c>
      <c r="C27975" s="99" t="s">
        <v>11234</v>
      </c>
      <c r="D27975" s="124">
        <v>16314</v>
      </c>
      <c r="E27975" s="157">
        <f>VLOOKUP(D27975,'SOAT LIQ'!$A$87:$C$3416,3,FALSE)</f>
        <v>11</v>
      </c>
      <c r="F27975" t="s">
        <v>21632</v>
      </c>
    </row>
    <row r="27976" spans="1:6" x14ac:dyDescent="0.25">
      <c r="A27976" t="s">
        <v>5773</v>
      </c>
      <c r="B27976" s="100" t="s">
        <v>4087</v>
      </c>
      <c r="C27976" s="99" t="s">
        <v>11235</v>
      </c>
      <c r="D27976" s="124">
        <v>16320</v>
      </c>
      <c r="E27976" s="157">
        <f>VLOOKUP(D27976,'SOAT LIQ'!$A$87:$C$3416,3,FALSE)</f>
        <v>11</v>
      </c>
      <c r="F27976" t="s">
        <v>21632</v>
      </c>
    </row>
    <row r="27977" spans="1:6" x14ac:dyDescent="0.25">
      <c r="A27977" t="s">
        <v>5773</v>
      </c>
      <c r="B27977" s="100" t="s">
        <v>11243</v>
      </c>
      <c r="C27977" s="99" t="s">
        <v>11242</v>
      </c>
      <c r="D27977" s="124">
        <v>16313</v>
      </c>
      <c r="E27977" s="157">
        <f>VLOOKUP(D27977,'SOAT LIQ'!$A$87:$C$3416,3,FALSE)</f>
        <v>13</v>
      </c>
      <c r="F27977" t="s">
        <v>21632</v>
      </c>
    </row>
    <row r="27978" spans="1:6" x14ac:dyDescent="0.25">
      <c r="A27978" t="s">
        <v>5773</v>
      </c>
      <c r="B27978" s="100" t="s">
        <v>11247</v>
      </c>
      <c r="C27978" s="99" t="s">
        <v>11246</v>
      </c>
      <c r="D27978" s="124">
        <v>16313</v>
      </c>
      <c r="E27978" s="157">
        <f>VLOOKUP(D27978,'SOAT LIQ'!$A$87:$C$3416,3,FALSE)</f>
        <v>13</v>
      </c>
      <c r="F27978" t="s">
        <v>21632</v>
      </c>
    </row>
    <row r="27979" spans="1:6" x14ac:dyDescent="0.25">
      <c r="A27979" t="s">
        <v>5773</v>
      </c>
      <c r="B27979" s="100" t="s">
        <v>11249</v>
      </c>
      <c r="C27979" s="99" t="s">
        <v>11248</v>
      </c>
      <c r="D27979" s="124">
        <v>16340</v>
      </c>
      <c r="E27979" s="157">
        <f>VLOOKUP(D27979,'SOAT LIQ'!$A$87:$C$3416,3,FALSE)</f>
        <v>8</v>
      </c>
      <c r="F27979" t="s">
        <v>21632</v>
      </c>
    </row>
    <row r="27980" spans="1:6" x14ac:dyDescent="0.25">
      <c r="A27980" t="s">
        <v>5748</v>
      </c>
      <c r="B27980" s="100" t="s">
        <v>4706</v>
      </c>
      <c r="C27980" s="99" t="s">
        <v>11250</v>
      </c>
      <c r="D27980" s="124">
        <v>16313</v>
      </c>
      <c r="E27980" s="157">
        <f>VLOOKUP(D27980,'SOAT LIQ'!$A$87:$C$3416,3,FALSE)</f>
        <v>13</v>
      </c>
      <c r="F27980" t="s">
        <v>21632</v>
      </c>
    </row>
    <row r="27981" spans="1:6" x14ac:dyDescent="0.25">
      <c r="A27981" t="s">
        <v>5773</v>
      </c>
      <c r="B27981" s="100" t="s">
        <v>4566</v>
      </c>
      <c r="C27981" s="99" t="s">
        <v>11253</v>
      </c>
      <c r="D27981" s="124">
        <v>15226</v>
      </c>
      <c r="E27981" s="157">
        <f>VLOOKUP(D27981,'SOAT LIQ'!$A$87:$C$3416,3,FALSE)</f>
        <v>10</v>
      </c>
      <c r="F27981" t="s">
        <v>21632</v>
      </c>
    </row>
    <row r="27982" spans="1:6" x14ac:dyDescent="0.25">
      <c r="A27982" t="s">
        <v>5773</v>
      </c>
      <c r="B27982" s="100" t="s">
        <v>11255</v>
      </c>
      <c r="C27982" s="99" t="s">
        <v>11254</v>
      </c>
      <c r="D27982" s="124">
        <v>16321</v>
      </c>
      <c r="E27982" s="157">
        <f>VLOOKUP(D27982,'SOAT LIQ'!$A$87:$C$3416,3,FALSE)</f>
        <v>11</v>
      </c>
      <c r="F27982" t="s">
        <v>21632</v>
      </c>
    </row>
    <row r="27983" spans="1:6" x14ac:dyDescent="0.25">
      <c r="A27983" t="s">
        <v>5773</v>
      </c>
      <c r="B27983" s="100" t="s">
        <v>4710</v>
      </c>
      <c r="C27983" s="99" t="s">
        <v>11258</v>
      </c>
      <c r="D27983" s="124">
        <v>16321</v>
      </c>
      <c r="E27983" s="157">
        <f>VLOOKUP(D27983,'SOAT LIQ'!$A$87:$C$3416,3,FALSE)</f>
        <v>11</v>
      </c>
      <c r="F27983" t="s">
        <v>21632</v>
      </c>
    </row>
    <row r="27984" spans="1:6" x14ac:dyDescent="0.25">
      <c r="A27984" t="s">
        <v>5773</v>
      </c>
      <c r="B27984" s="100" t="s">
        <v>11260</v>
      </c>
      <c r="C27984" s="99" t="s">
        <v>11259</v>
      </c>
      <c r="D27984" s="124">
        <v>16321</v>
      </c>
      <c r="E27984" s="157">
        <f>VLOOKUP(D27984,'SOAT LIQ'!$A$87:$C$3416,3,FALSE)</f>
        <v>11</v>
      </c>
      <c r="F27984" t="s">
        <v>21632</v>
      </c>
    </row>
    <row r="27985" spans="1:6" x14ac:dyDescent="0.25">
      <c r="A27985" t="s">
        <v>5773</v>
      </c>
      <c r="B27985" s="100" t="s">
        <v>4703</v>
      </c>
      <c r="C27985" s="99" t="s">
        <v>11266</v>
      </c>
      <c r="D27985" s="124">
        <v>16301</v>
      </c>
      <c r="E27985" s="157">
        <f>VLOOKUP(D27985,'SOAT LIQ'!$A$87:$C$3416,3,FALSE)</f>
        <v>11</v>
      </c>
      <c r="F27985" t="s">
        <v>21632</v>
      </c>
    </row>
    <row r="27986" spans="1:6" x14ac:dyDescent="0.25">
      <c r="A27986" t="s">
        <v>5773</v>
      </c>
      <c r="B27986" s="100" t="s">
        <v>11289</v>
      </c>
      <c r="C27986" s="99" t="s">
        <v>11288</v>
      </c>
      <c r="D27986" s="124">
        <v>16308</v>
      </c>
      <c r="E27986" s="157">
        <f>VLOOKUP(D27986,'SOAT LIQ'!$A$87:$C$3416,3,FALSE)</f>
        <v>13</v>
      </c>
      <c r="F27986" t="s">
        <v>21632</v>
      </c>
    </row>
    <row r="27987" spans="1:6" x14ac:dyDescent="0.25">
      <c r="A27987" t="s">
        <v>5773</v>
      </c>
      <c r="B27987" s="100" t="s">
        <v>4830</v>
      </c>
      <c r="C27987" s="99" t="s">
        <v>11295</v>
      </c>
      <c r="D27987" s="124">
        <v>16303</v>
      </c>
      <c r="E27987" s="157">
        <f>VLOOKUP(D27987,'SOAT LIQ'!$A$87:$C$3416,3,FALSE)</f>
        <v>10</v>
      </c>
      <c r="F27987" t="s">
        <v>21632</v>
      </c>
    </row>
    <row r="27988" spans="1:6" x14ac:dyDescent="0.25">
      <c r="A27988" t="s">
        <v>5773</v>
      </c>
      <c r="B27988" s="100" t="s">
        <v>11300</v>
      </c>
      <c r="C27988" s="99" t="s">
        <v>11301</v>
      </c>
      <c r="D27988" s="124">
        <v>16401</v>
      </c>
      <c r="E27988" s="157">
        <f>VLOOKUP(D27988,'SOAT LIQ'!$A$87:$C$3416,3,FALSE)</f>
        <v>10</v>
      </c>
      <c r="F27988" t="s">
        <v>21632</v>
      </c>
    </row>
    <row r="27989" spans="1:6" x14ac:dyDescent="0.25">
      <c r="A27989" t="s">
        <v>5773</v>
      </c>
      <c r="B27989" s="100" t="s">
        <v>11307</v>
      </c>
      <c r="C27989" s="99" t="s">
        <v>11306</v>
      </c>
      <c r="D27989" s="124">
        <v>16350</v>
      </c>
      <c r="E27989" s="157">
        <f>VLOOKUP(D27989,'SOAT LIQ'!$A$87:$C$3416,3,FALSE)</f>
        <v>8</v>
      </c>
      <c r="F27989" t="s">
        <v>21632</v>
      </c>
    </row>
    <row r="27990" spans="1:6" x14ac:dyDescent="0.25">
      <c r="A27990" t="s">
        <v>5773</v>
      </c>
      <c r="B27990" s="100" t="s">
        <v>11309</v>
      </c>
      <c r="C27990" s="99" t="s">
        <v>11308</v>
      </c>
      <c r="D27990" s="124">
        <v>16350</v>
      </c>
      <c r="E27990" s="157">
        <f>VLOOKUP(D27990,'SOAT LIQ'!$A$87:$C$3416,3,FALSE)</f>
        <v>8</v>
      </c>
      <c r="F27990" t="s">
        <v>21632</v>
      </c>
    </row>
    <row r="27991" spans="1:6" x14ac:dyDescent="0.25">
      <c r="A27991" t="s">
        <v>5773</v>
      </c>
      <c r="B27991" s="100" t="s">
        <v>11319</v>
      </c>
      <c r="C27991" s="99" t="s">
        <v>11318</v>
      </c>
      <c r="D27991" s="124">
        <v>16361</v>
      </c>
      <c r="E27991" s="157">
        <f>VLOOKUP(D27991,'SOAT LIQ'!$A$87:$C$3416,3,FALSE)</f>
        <v>12</v>
      </c>
      <c r="F27991" t="s">
        <v>21632</v>
      </c>
    </row>
    <row r="27992" spans="1:6" x14ac:dyDescent="0.25">
      <c r="A27992" t="s">
        <v>5773</v>
      </c>
      <c r="B27992" s="100" t="s">
        <v>4832</v>
      </c>
      <c r="C27992" s="99" t="s">
        <v>11320</v>
      </c>
      <c r="D27992" s="124">
        <v>16351</v>
      </c>
      <c r="E27992" s="157">
        <f>VLOOKUP(D27992,'SOAT LIQ'!$A$87:$C$3416,3,FALSE)</f>
        <v>8</v>
      </c>
      <c r="F27992" t="s">
        <v>21632</v>
      </c>
    </row>
    <row r="27993" spans="1:6" x14ac:dyDescent="0.25">
      <c r="A27993" t="s">
        <v>5773</v>
      </c>
      <c r="B27993" s="100" t="s">
        <v>4833</v>
      </c>
      <c r="C27993" s="99" t="s">
        <v>11321</v>
      </c>
      <c r="D27993" s="124">
        <v>16351</v>
      </c>
      <c r="E27993" s="157">
        <f>VLOOKUP(D27993,'SOAT LIQ'!$A$87:$C$3416,3,FALSE)</f>
        <v>8</v>
      </c>
      <c r="F27993" t="s">
        <v>21632</v>
      </c>
    </row>
    <row r="27994" spans="1:6" x14ac:dyDescent="0.25">
      <c r="A27994" t="s">
        <v>5773</v>
      </c>
      <c r="B27994" s="100" t="s">
        <v>11343</v>
      </c>
      <c r="C27994" s="99" t="s">
        <v>11342</v>
      </c>
      <c r="D27994" s="124">
        <v>16352</v>
      </c>
      <c r="E27994" s="157">
        <f>VLOOKUP(D27994,'SOAT LIQ'!$A$87:$C$3416,3,FALSE)</f>
        <v>8</v>
      </c>
      <c r="F27994" t="s">
        <v>21632</v>
      </c>
    </row>
    <row r="27995" spans="1:6" x14ac:dyDescent="0.25">
      <c r="A27995" t="s">
        <v>5773</v>
      </c>
      <c r="B27995" s="100" t="s">
        <v>11359</v>
      </c>
      <c r="C27995" s="99" t="s">
        <v>7101</v>
      </c>
      <c r="D27995" s="124">
        <v>36609</v>
      </c>
      <c r="E27995" s="157" t="e">
        <f>VLOOKUP(D27995,'SOAT LIQ'!$A$87:$C$3416,3,FALSE)</f>
        <v>#N/A</v>
      </c>
      <c r="F27995" t="s">
        <v>21632</v>
      </c>
    </row>
    <row r="27996" spans="1:6" x14ac:dyDescent="0.25">
      <c r="A27996" t="s">
        <v>10820</v>
      </c>
      <c r="B27996" s="100" t="s">
        <v>9390</v>
      </c>
      <c r="C27996" s="99" t="s">
        <v>9391</v>
      </c>
      <c r="D27996" s="124">
        <v>18500</v>
      </c>
      <c r="E27996" s="157">
        <f>VLOOKUP(D27996,'SOAT LIQ'!$A$87:$C$3416,3,FALSE)</f>
        <v>3</v>
      </c>
      <c r="F27996" t="s">
        <v>21632</v>
      </c>
    </row>
    <row r="27997" spans="1:6" x14ac:dyDescent="0.25">
      <c r="A27997" t="s">
        <v>5142</v>
      </c>
      <c r="B27997" s="100" t="s">
        <v>6748</v>
      </c>
      <c r="C27997" s="99" t="s">
        <v>6708</v>
      </c>
      <c r="D27997" s="124">
        <v>3401</v>
      </c>
      <c r="E27997" s="157">
        <f>VLOOKUP(D27997,'SOAT LIQ'!$A$87:$C$3416,3,FALSE)</f>
        <v>10</v>
      </c>
      <c r="F27997" t="s">
        <v>21632</v>
      </c>
    </row>
    <row r="27998" spans="1:6" x14ac:dyDescent="0.25">
      <c r="A27998" t="s">
        <v>14242</v>
      </c>
      <c r="B27998" s="100" t="s">
        <v>6748</v>
      </c>
      <c r="C27998" s="99" t="s">
        <v>6708</v>
      </c>
      <c r="D27998" s="124">
        <v>3401</v>
      </c>
      <c r="E27998" s="157">
        <f>VLOOKUP(D27998,'SOAT LIQ'!$A$87:$C$3416,3,FALSE)</f>
        <v>10</v>
      </c>
      <c r="F27998" t="s">
        <v>21632</v>
      </c>
    </row>
    <row r="27999" spans="1:6" x14ac:dyDescent="0.25">
      <c r="A27999" t="s">
        <v>5142</v>
      </c>
      <c r="B27999" s="100" t="s">
        <v>20574</v>
      </c>
      <c r="C27999" s="99" t="s">
        <v>20573</v>
      </c>
      <c r="D27999" s="124"/>
      <c r="E27999" s="157" t="e">
        <f>VLOOKUP(D27999,'SOAT LIQ'!$A$87:$C$3416,3,FALSE)</f>
        <v>#N/A</v>
      </c>
      <c r="F27999" t="s">
        <v>21632</v>
      </c>
    </row>
    <row r="28000" spans="1:6" x14ac:dyDescent="0.25">
      <c r="A28000" t="s">
        <v>5773</v>
      </c>
      <c r="B28000" s="100" t="s">
        <v>20574</v>
      </c>
      <c r="C28000" s="99" t="s">
        <v>20573</v>
      </c>
      <c r="D28000" s="124"/>
      <c r="E28000" s="157" t="e">
        <f>VLOOKUP(D28000,'SOAT LIQ'!$A$87:$C$3416,3,FALSE)</f>
        <v>#N/A</v>
      </c>
      <c r="F28000" t="s">
        <v>21632</v>
      </c>
    </row>
    <row r="28001" spans="1:6" x14ac:dyDescent="0.25">
      <c r="A28001" t="s">
        <v>14242</v>
      </c>
      <c r="B28001" s="100" t="s">
        <v>20574</v>
      </c>
      <c r="C28001" s="99" t="s">
        <v>20573</v>
      </c>
      <c r="D28001" s="124"/>
      <c r="E28001" s="157" t="e">
        <f>VLOOKUP(D28001,'SOAT LIQ'!$A$87:$C$3416,3,FALSE)</f>
        <v>#N/A</v>
      </c>
      <c r="F28001" t="s">
        <v>21632</v>
      </c>
    </row>
    <row r="28002" spans="1:6" x14ac:dyDescent="0.25">
      <c r="A28002" t="s">
        <v>5748</v>
      </c>
      <c r="B28002" s="100" t="s">
        <v>20575</v>
      </c>
      <c r="C28002" s="100"/>
      <c r="D28002" s="124"/>
      <c r="E28002" s="157" t="e">
        <f>VLOOKUP(D28002,'SOAT LIQ'!$A$87:$C$3416,3,FALSE)</f>
        <v>#N/A</v>
      </c>
      <c r="F28002" t="s">
        <v>21632</v>
      </c>
    </row>
    <row r="28003" spans="1:6" x14ac:dyDescent="0.25">
      <c r="A28003" t="s">
        <v>4339</v>
      </c>
      <c r="B28003" s="100" t="s">
        <v>20575</v>
      </c>
      <c r="C28003" s="100"/>
      <c r="D28003" s="124"/>
      <c r="E28003" s="157" t="e">
        <f>VLOOKUP(D28003,'SOAT LIQ'!$A$87:$C$3416,3,FALSE)</f>
        <v>#N/A</v>
      </c>
      <c r="F28003" t="s">
        <v>21632</v>
      </c>
    </row>
    <row r="28004" spans="1:6" x14ac:dyDescent="0.25">
      <c r="A28004" t="s">
        <v>4339</v>
      </c>
      <c r="B28004" s="100" t="s">
        <v>20576</v>
      </c>
      <c r="C28004" s="99" t="s">
        <v>20577</v>
      </c>
      <c r="D28004" s="124">
        <v>7402</v>
      </c>
      <c r="E28004" s="157">
        <f>VLOOKUP(D28004,'SOAT LIQ'!$A$87:$C$3416,3,FALSE)</f>
        <v>13</v>
      </c>
      <c r="F28004" t="s">
        <v>21632</v>
      </c>
    </row>
    <row r="28005" spans="1:6" x14ac:dyDescent="0.25">
      <c r="A28005" t="s">
        <v>5969</v>
      </c>
      <c r="B28005" s="100" t="s">
        <v>20576</v>
      </c>
      <c r="C28005" s="99" t="s">
        <v>20577</v>
      </c>
      <c r="D28005" s="124">
        <v>7402</v>
      </c>
      <c r="E28005" s="157">
        <f>VLOOKUP(D28005,'SOAT LIQ'!$A$87:$C$3416,3,FALSE)</f>
        <v>13</v>
      </c>
      <c r="F28005" t="s">
        <v>21632</v>
      </c>
    </row>
    <row r="28006" spans="1:6" x14ac:dyDescent="0.25">
      <c r="A28006" t="s">
        <v>5750</v>
      </c>
      <c r="B28006" s="100" t="s">
        <v>20576</v>
      </c>
      <c r="C28006" s="99" t="s">
        <v>20577</v>
      </c>
      <c r="D28006" s="124">
        <v>7402</v>
      </c>
      <c r="E28006" s="157">
        <f>VLOOKUP(D28006,'SOAT LIQ'!$A$87:$C$3416,3,FALSE)</f>
        <v>13</v>
      </c>
      <c r="F28006" t="s">
        <v>21632</v>
      </c>
    </row>
    <row r="28007" spans="1:6" x14ac:dyDescent="0.25">
      <c r="A28007" t="s">
        <v>6023</v>
      </c>
      <c r="B28007" s="100" t="s">
        <v>20576</v>
      </c>
      <c r="C28007" s="99" t="s">
        <v>20577</v>
      </c>
      <c r="D28007" s="124">
        <v>7402</v>
      </c>
      <c r="E28007" s="157">
        <f>VLOOKUP(D28007,'SOAT LIQ'!$A$87:$C$3416,3,FALSE)</f>
        <v>13</v>
      </c>
      <c r="F28007" t="s">
        <v>21632</v>
      </c>
    </row>
    <row r="28008" spans="1:6" x14ac:dyDescent="0.25">
      <c r="A28008" t="s">
        <v>5750</v>
      </c>
      <c r="B28008" s="100" t="s">
        <v>20579</v>
      </c>
      <c r="C28008" s="99" t="s">
        <v>20578</v>
      </c>
      <c r="D28008" s="124">
        <v>7403</v>
      </c>
      <c r="E28008" s="157">
        <f>VLOOKUP(D28008,'SOAT LIQ'!$A$87:$C$3416,3,FALSE)</f>
        <v>13</v>
      </c>
      <c r="F28008" t="s">
        <v>21632</v>
      </c>
    </row>
    <row r="28009" spans="1:6" x14ac:dyDescent="0.25">
      <c r="A28009" t="s">
        <v>5969</v>
      </c>
      <c r="B28009" s="100" t="s">
        <v>20579</v>
      </c>
      <c r="C28009" s="99" t="s">
        <v>20578</v>
      </c>
      <c r="D28009" s="124">
        <v>7403</v>
      </c>
      <c r="E28009" s="157">
        <f>VLOOKUP(D28009,'SOAT LIQ'!$A$87:$C$3416,3,FALSE)</f>
        <v>13</v>
      </c>
      <c r="F28009" t="s">
        <v>21632</v>
      </c>
    </row>
    <row r="28010" spans="1:6" x14ac:dyDescent="0.25">
      <c r="A28010" t="s">
        <v>4339</v>
      </c>
      <c r="B28010" s="100" t="s">
        <v>20579</v>
      </c>
      <c r="C28010" s="99" t="s">
        <v>20578</v>
      </c>
      <c r="D28010" s="124">
        <v>7403</v>
      </c>
      <c r="E28010" s="157">
        <f>VLOOKUP(D28010,'SOAT LIQ'!$A$87:$C$3416,3,FALSE)</f>
        <v>13</v>
      </c>
      <c r="F28010" t="s">
        <v>21632</v>
      </c>
    </row>
    <row r="28011" spans="1:6" x14ac:dyDescent="0.25">
      <c r="A28011" t="s">
        <v>6113</v>
      </c>
      <c r="B28011" s="100" t="s">
        <v>20580</v>
      </c>
      <c r="C28011" s="100"/>
      <c r="D28011" s="124"/>
      <c r="E28011" s="157" t="e">
        <f>VLOOKUP(D28011,'SOAT LIQ'!$A$87:$C$3416,3,FALSE)</f>
        <v>#N/A</v>
      </c>
      <c r="F28011" t="s">
        <v>21632</v>
      </c>
    </row>
    <row r="28012" spans="1:6" x14ac:dyDescent="0.25">
      <c r="A28012" t="s">
        <v>5773</v>
      </c>
      <c r="B28012" s="100" t="s">
        <v>20580</v>
      </c>
      <c r="C28012" s="100"/>
      <c r="D28012" s="124"/>
      <c r="E28012" s="157" t="e">
        <f>VLOOKUP(D28012,'SOAT LIQ'!$A$87:$C$3416,3,FALSE)</f>
        <v>#N/A</v>
      </c>
      <c r="F28012" t="s">
        <v>21632</v>
      </c>
    </row>
    <row r="28013" spans="1:6" x14ac:dyDescent="0.25">
      <c r="A28013" t="s">
        <v>6113</v>
      </c>
      <c r="B28013" s="100" t="s">
        <v>20581</v>
      </c>
      <c r="C28013" s="100"/>
      <c r="D28013" s="124">
        <v>28136</v>
      </c>
      <c r="E28013" s="157" t="e">
        <f>VLOOKUP(D28013,'SOAT LIQ'!$A$87:$C$3416,3,FALSE)</f>
        <v>#N/A</v>
      </c>
      <c r="F28013" t="s">
        <v>21632</v>
      </c>
    </row>
    <row r="28014" spans="1:6" x14ac:dyDescent="0.25">
      <c r="A28014" t="s">
        <v>6113</v>
      </c>
      <c r="B28014" s="100" t="s">
        <v>20582</v>
      </c>
      <c r="C28014" s="100"/>
      <c r="D28014" s="124"/>
      <c r="E28014" s="157" t="e">
        <f>VLOOKUP(D28014,'SOAT LIQ'!$A$87:$C$3416,3,FALSE)</f>
        <v>#N/A</v>
      </c>
      <c r="F28014" t="s">
        <v>21632</v>
      </c>
    </row>
    <row r="28015" spans="1:6" x14ac:dyDescent="0.25">
      <c r="A28015" t="s">
        <v>6113</v>
      </c>
      <c r="B28015" s="100" t="s">
        <v>20584</v>
      </c>
      <c r="C28015" s="99" t="s">
        <v>20583</v>
      </c>
      <c r="D28015" s="124"/>
      <c r="E28015" s="157" t="e">
        <f>VLOOKUP(D28015,'SOAT LIQ'!$A$87:$C$3416,3,FALSE)</f>
        <v>#N/A</v>
      </c>
      <c r="F28015" t="s">
        <v>21632</v>
      </c>
    </row>
    <row r="28016" spans="1:6" x14ac:dyDescent="0.25">
      <c r="A28016" t="s">
        <v>6113</v>
      </c>
      <c r="B28016" s="100" t="s">
        <v>20586</v>
      </c>
      <c r="C28016" s="99" t="s">
        <v>20585</v>
      </c>
      <c r="D28016" s="124"/>
      <c r="E28016" s="157" t="e">
        <f>VLOOKUP(D28016,'SOAT LIQ'!$A$87:$C$3416,3,FALSE)</f>
        <v>#N/A</v>
      </c>
      <c r="F28016" t="s">
        <v>21632</v>
      </c>
    </row>
    <row r="28017" spans="1:6" x14ac:dyDescent="0.25">
      <c r="A28017" t="s">
        <v>6113</v>
      </c>
      <c r="B28017" s="100" t="s">
        <v>20587</v>
      </c>
      <c r="C28017" s="100"/>
      <c r="D28017" s="124"/>
      <c r="E28017" s="157" t="e">
        <f>VLOOKUP(D28017,'SOAT LIQ'!$A$87:$C$3416,3,FALSE)</f>
        <v>#N/A</v>
      </c>
      <c r="F28017" t="s">
        <v>21632</v>
      </c>
    </row>
    <row r="28018" spans="1:6" x14ac:dyDescent="0.25">
      <c r="A28018" t="s">
        <v>6113</v>
      </c>
      <c r="B28018" s="100" t="s">
        <v>20589</v>
      </c>
      <c r="C28018" s="99" t="s">
        <v>20588</v>
      </c>
      <c r="D28018" s="124">
        <v>15224</v>
      </c>
      <c r="E28018" s="157">
        <f>VLOOKUP(D28018,'SOAT LIQ'!$A$87:$C$3416,3,FALSE)</f>
        <v>10</v>
      </c>
      <c r="F28018" t="s">
        <v>21632</v>
      </c>
    </row>
    <row r="28019" spans="1:6" x14ac:dyDescent="0.25">
      <c r="A28019" t="s">
        <v>6113</v>
      </c>
      <c r="B28019" s="100" t="s">
        <v>20590</v>
      </c>
      <c r="C28019" s="100"/>
      <c r="D28019" s="124">
        <v>28133</v>
      </c>
      <c r="E28019" s="157" t="e">
        <f>VLOOKUP(D28019,'SOAT LIQ'!$A$87:$C$3416,3,FALSE)</f>
        <v>#N/A</v>
      </c>
      <c r="F28019" t="s">
        <v>21632</v>
      </c>
    </row>
    <row r="28020" spans="1:6" x14ac:dyDescent="0.25">
      <c r="A28020" t="s">
        <v>6113</v>
      </c>
      <c r="B28020" s="100" t="s">
        <v>20591</v>
      </c>
      <c r="C28020" s="100"/>
      <c r="D28020" s="124"/>
      <c r="E28020" s="157" t="e">
        <f>VLOOKUP(D28020,'SOAT LIQ'!$A$87:$C$3416,3,FALSE)</f>
        <v>#N/A</v>
      </c>
      <c r="F28020" t="s">
        <v>21632</v>
      </c>
    </row>
    <row r="28021" spans="1:6" x14ac:dyDescent="0.25">
      <c r="A28021" t="s">
        <v>6113</v>
      </c>
      <c r="B28021" s="100" t="s">
        <v>20592</v>
      </c>
      <c r="C28021" s="100"/>
      <c r="D28021" s="124"/>
      <c r="E28021" s="157" t="e">
        <f>VLOOKUP(D28021,'SOAT LIQ'!$A$87:$C$3416,3,FALSE)</f>
        <v>#N/A</v>
      </c>
      <c r="F28021" t="s">
        <v>21632</v>
      </c>
    </row>
    <row r="28022" spans="1:6" x14ac:dyDescent="0.25">
      <c r="A28022" t="s">
        <v>6113</v>
      </c>
      <c r="B28022" s="100" t="s">
        <v>20593</v>
      </c>
      <c r="C28022" s="100"/>
      <c r="D28022" s="124"/>
      <c r="E28022" s="157" t="e">
        <f>VLOOKUP(D28022,'SOAT LIQ'!$A$87:$C$3416,3,FALSE)</f>
        <v>#N/A</v>
      </c>
      <c r="F28022" t="s">
        <v>21632</v>
      </c>
    </row>
    <row r="28023" spans="1:6" x14ac:dyDescent="0.25">
      <c r="A28023" t="s">
        <v>6113</v>
      </c>
      <c r="B28023" s="100" t="s">
        <v>20594</v>
      </c>
      <c r="C28023" s="100"/>
      <c r="D28023" s="124">
        <v>2814</v>
      </c>
      <c r="E28023" s="157">
        <f>VLOOKUP(D28023,'SOAT LIQ'!$A$87:$C$3416,3,FALSE)</f>
        <v>21</v>
      </c>
      <c r="F28023" t="s">
        <v>21632</v>
      </c>
    </row>
    <row r="28024" spans="1:6" x14ac:dyDescent="0.25">
      <c r="A28024" t="s">
        <v>5745</v>
      </c>
      <c r="B28024" s="100" t="s">
        <v>20596</v>
      </c>
      <c r="C28024" s="99" t="s">
        <v>20595</v>
      </c>
      <c r="D28024" s="124"/>
      <c r="E28024" s="157" t="e">
        <f>VLOOKUP(D28024,'SOAT LIQ'!$A$87:$C$3416,3,FALSE)</f>
        <v>#N/A</v>
      </c>
      <c r="F28024" t="s">
        <v>21632</v>
      </c>
    </row>
    <row r="28025" spans="1:6" x14ac:dyDescent="0.25">
      <c r="A28025" t="s">
        <v>5745</v>
      </c>
      <c r="B28025" s="100" t="s">
        <v>20598</v>
      </c>
      <c r="C28025" s="99" t="s">
        <v>20597</v>
      </c>
      <c r="D28025" s="124"/>
      <c r="E28025" s="157" t="e">
        <f>VLOOKUP(D28025,'SOAT LIQ'!$A$87:$C$3416,3,FALSE)</f>
        <v>#N/A</v>
      </c>
      <c r="F28025" t="s">
        <v>21632</v>
      </c>
    </row>
    <row r="28026" spans="1:6" x14ac:dyDescent="0.25">
      <c r="A28026" t="s">
        <v>5924</v>
      </c>
      <c r="B28026" s="100" t="s">
        <v>20598</v>
      </c>
      <c r="C28026" s="99" t="s">
        <v>20597</v>
      </c>
      <c r="D28026" s="124"/>
      <c r="E28026" s="157" t="e">
        <f>VLOOKUP(D28026,'SOAT LIQ'!$A$87:$C$3416,3,FALSE)</f>
        <v>#N/A</v>
      </c>
      <c r="F28026" t="s">
        <v>21632</v>
      </c>
    </row>
    <row r="28027" spans="1:6" x14ac:dyDescent="0.25">
      <c r="A28027" t="s">
        <v>5922</v>
      </c>
      <c r="B28027" s="100" t="s">
        <v>20598</v>
      </c>
      <c r="C28027" s="99" t="s">
        <v>20597</v>
      </c>
      <c r="D28027" s="124"/>
      <c r="E28027" s="157" t="e">
        <f>VLOOKUP(D28027,'SOAT LIQ'!$A$87:$C$3416,3,FALSE)</f>
        <v>#N/A</v>
      </c>
      <c r="F28027" t="s">
        <v>21632</v>
      </c>
    </row>
    <row r="28028" spans="1:6" x14ac:dyDescent="0.25">
      <c r="A28028" t="s">
        <v>5142</v>
      </c>
      <c r="B28028" s="100" t="s">
        <v>20598</v>
      </c>
      <c r="C28028" s="99" t="s">
        <v>20597</v>
      </c>
      <c r="D28028" s="124"/>
      <c r="E28028" s="157" t="e">
        <f>VLOOKUP(D28028,'SOAT LIQ'!$A$87:$C$3416,3,FALSE)</f>
        <v>#N/A</v>
      </c>
      <c r="F28028" t="s">
        <v>21632</v>
      </c>
    </row>
    <row r="28029" spans="1:6" x14ac:dyDescent="0.25">
      <c r="A28029" t="s">
        <v>14242</v>
      </c>
      <c r="B28029" s="100" t="s">
        <v>20598</v>
      </c>
      <c r="C28029" s="99" t="s">
        <v>20597</v>
      </c>
      <c r="D28029" s="124"/>
      <c r="E28029" s="157" t="e">
        <f>VLOOKUP(D28029,'SOAT LIQ'!$A$87:$C$3416,3,FALSE)</f>
        <v>#N/A</v>
      </c>
      <c r="F28029" t="s">
        <v>21632</v>
      </c>
    </row>
    <row r="28030" spans="1:6" x14ac:dyDescent="0.25">
      <c r="A28030" t="s">
        <v>5745</v>
      </c>
      <c r="B28030" s="100" t="s">
        <v>20600</v>
      </c>
      <c r="C28030" s="99" t="s">
        <v>20599</v>
      </c>
      <c r="D28030" s="124"/>
      <c r="E28030" s="157" t="e">
        <f>VLOOKUP(D28030,'SOAT LIQ'!$A$87:$C$3416,3,FALSE)</f>
        <v>#N/A</v>
      </c>
      <c r="F28030" t="s">
        <v>21632</v>
      </c>
    </row>
    <row r="28031" spans="1:6" x14ac:dyDescent="0.25">
      <c r="A28031" t="s">
        <v>5745</v>
      </c>
      <c r="B28031" s="100" t="s">
        <v>20602</v>
      </c>
      <c r="C28031" s="99" t="s">
        <v>20601</v>
      </c>
      <c r="D28031" s="124"/>
      <c r="E28031" s="157" t="e">
        <f>VLOOKUP(D28031,'SOAT LIQ'!$A$87:$C$3416,3,FALSE)</f>
        <v>#N/A</v>
      </c>
      <c r="F28031" t="s">
        <v>21632</v>
      </c>
    </row>
    <row r="28032" spans="1:6" x14ac:dyDescent="0.25">
      <c r="A28032" t="s">
        <v>5809</v>
      </c>
      <c r="B28032" s="100" t="s">
        <v>20604</v>
      </c>
      <c r="C28032" s="99" t="s">
        <v>20603</v>
      </c>
      <c r="D28032" s="124"/>
      <c r="E28032" s="157" t="e">
        <f>VLOOKUP(D28032,'SOAT LIQ'!$A$87:$C$3416,3,FALSE)</f>
        <v>#N/A</v>
      </c>
      <c r="F28032" t="s">
        <v>21632</v>
      </c>
    </row>
    <row r="28033" spans="1:6" x14ac:dyDescent="0.25">
      <c r="A28033" t="s">
        <v>5745</v>
      </c>
      <c r="B28033" s="100" t="s">
        <v>20604</v>
      </c>
      <c r="C28033" s="99" t="s">
        <v>20603</v>
      </c>
      <c r="D28033" s="124"/>
      <c r="E28033" s="157" t="e">
        <f>VLOOKUP(D28033,'SOAT LIQ'!$A$87:$C$3416,3,FALSE)</f>
        <v>#N/A</v>
      </c>
      <c r="F28033" t="s">
        <v>21632</v>
      </c>
    </row>
    <row r="28034" spans="1:6" x14ac:dyDescent="0.25">
      <c r="A28034" t="s">
        <v>5031</v>
      </c>
      <c r="B28034" s="100" t="s">
        <v>20604</v>
      </c>
      <c r="C28034" s="99" t="s">
        <v>20603</v>
      </c>
      <c r="D28034" s="124"/>
      <c r="E28034" s="157" t="e">
        <f>VLOOKUP(D28034,'SOAT LIQ'!$A$87:$C$3416,3,FALSE)</f>
        <v>#N/A</v>
      </c>
      <c r="F28034" t="s">
        <v>21632</v>
      </c>
    </row>
    <row r="28035" spans="1:6" x14ac:dyDescent="0.25">
      <c r="A28035" t="s">
        <v>5809</v>
      </c>
      <c r="B28035" s="100" t="s">
        <v>20606</v>
      </c>
      <c r="C28035" s="99" t="s">
        <v>20605</v>
      </c>
      <c r="D28035" s="124"/>
      <c r="E28035" s="157" t="e">
        <f>VLOOKUP(D28035,'SOAT LIQ'!$A$87:$C$3416,3,FALSE)</f>
        <v>#N/A</v>
      </c>
      <c r="F28035" t="s">
        <v>21632</v>
      </c>
    </row>
    <row r="28036" spans="1:6" x14ac:dyDescent="0.25">
      <c r="A28036" t="s">
        <v>5031</v>
      </c>
      <c r="B28036" s="100" t="s">
        <v>20606</v>
      </c>
      <c r="C28036" s="99" t="s">
        <v>20605</v>
      </c>
      <c r="D28036" s="124"/>
      <c r="E28036" s="157" t="e">
        <f>VLOOKUP(D28036,'SOAT LIQ'!$A$87:$C$3416,3,FALSE)</f>
        <v>#N/A</v>
      </c>
      <c r="F28036" t="s">
        <v>21632</v>
      </c>
    </row>
    <row r="28037" spans="1:6" x14ac:dyDescent="0.25">
      <c r="A28037" t="s">
        <v>5745</v>
      </c>
      <c r="B28037" s="100" t="s">
        <v>20606</v>
      </c>
      <c r="C28037" s="99" t="s">
        <v>20605</v>
      </c>
      <c r="D28037" s="124"/>
      <c r="E28037" s="157" t="e">
        <f>VLOOKUP(D28037,'SOAT LIQ'!$A$87:$C$3416,3,FALSE)</f>
        <v>#N/A</v>
      </c>
      <c r="F28037" t="s">
        <v>21632</v>
      </c>
    </row>
    <row r="28038" spans="1:6" x14ac:dyDescent="0.25">
      <c r="A28038" t="s">
        <v>7033</v>
      </c>
      <c r="B28038" s="100" t="s">
        <v>20606</v>
      </c>
      <c r="C28038" s="99" t="s">
        <v>20605</v>
      </c>
      <c r="D28038" s="124"/>
      <c r="E28038" s="157" t="e">
        <f>VLOOKUP(D28038,'SOAT LIQ'!$A$87:$C$3416,3,FALSE)</f>
        <v>#N/A</v>
      </c>
      <c r="F28038" t="s">
        <v>21632</v>
      </c>
    </row>
    <row r="28039" spans="1:6" x14ac:dyDescent="0.25">
      <c r="A28039" t="s">
        <v>5748</v>
      </c>
      <c r="B28039" s="100" t="s">
        <v>20607</v>
      </c>
      <c r="C28039" s="100"/>
      <c r="D28039" s="124"/>
      <c r="E28039" s="157" t="e">
        <f>VLOOKUP(D28039,'SOAT LIQ'!$A$87:$C$3416,3,FALSE)</f>
        <v>#N/A</v>
      </c>
      <c r="F28039" t="s">
        <v>21632</v>
      </c>
    </row>
    <row r="28040" spans="1:6" x14ac:dyDescent="0.25">
      <c r="A28040" t="s">
        <v>5809</v>
      </c>
      <c r="B28040" s="100" t="s">
        <v>20607</v>
      </c>
      <c r="C28040" s="100"/>
      <c r="D28040" s="124"/>
      <c r="E28040" s="157" t="e">
        <f>VLOOKUP(D28040,'SOAT LIQ'!$A$87:$C$3416,3,FALSE)</f>
        <v>#N/A</v>
      </c>
      <c r="F28040" t="s">
        <v>21632</v>
      </c>
    </row>
    <row r="28041" spans="1:6" x14ac:dyDescent="0.25">
      <c r="A28041" t="s">
        <v>5745</v>
      </c>
      <c r="B28041" s="100" t="s">
        <v>20607</v>
      </c>
      <c r="C28041" s="100"/>
      <c r="D28041" s="124"/>
      <c r="E28041" s="157" t="e">
        <f>VLOOKUP(D28041,'SOAT LIQ'!$A$87:$C$3416,3,FALSE)</f>
        <v>#N/A</v>
      </c>
      <c r="F28041" t="s">
        <v>21632</v>
      </c>
    </row>
    <row r="28042" spans="1:6" x14ac:dyDescent="0.25">
      <c r="A28042" t="s">
        <v>7033</v>
      </c>
      <c r="B28042" s="100" t="s">
        <v>20607</v>
      </c>
      <c r="C28042" s="100"/>
      <c r="D28042" s="124"/>
      <c r="E28042" s="157" t="e">
        <f>VLOOKUP(D28042,'SOAT LIQ'!$A$87:$C$3416,3,FALSE)</f>
        <v>#N/A</v>
      </c>
    </row>
    <row r="28043" spans="1:6" x14ac:dyDescent="0.25">
      <c r="A28043" t="s">
        <v>5032</v>
      </c>
      <c r="B28043" s="100" t="s">
        <v>20607</v>
      </c>
      <c r="C28043" s="100"/>
      <c r="D28043" s="124"/>
      <c r="E28043" s="157" t="e">
        <f>VLOOKUP(D28043,'SOAT LIQ'!$A$87:$C$3416,3,FALSE)</f>
        <v>#N/A</v>
      </c>
    </row>
    <row r="28044" spans="1:6" x14ac:dyDescent="0.25">
      <c r="A28044" t="s">
        <v>5841</v>
      </c>
      <c r="B28044" s="100" t="s">
        <v>20607</v>
      </c>
      <c r="C28044" s="100"/>
      <c r="D28044" s="124"/>
      <c r="E28044" s="157" t="e">
        <f>VLOOKUP(D28044,'SOAT LIQ'!$A$87:$C$3416,3,FALSE)</f>
        <v>#N/A</v>
      </c>
    </row>
    <row r="28045" spans="1:6" x14ac:dyDescent="0.25">
      <c r="A28045" t="s">
        <v>5033</v>
      </c>
      <c r="B28045" s="100" t="s">
        <v>20607</v>
      </c>
      <c r="C28045" s="100"/>
      <c r="D28045" s="124"/>
      <c r="E28045" s="157" t="e">
        <f>VLOOKUP(D28045,'SOAT LIQ'!$A$87:$C$3416,3,FALSE)</f>
        <v>#N/A</v>
      </c>
    </row>
    <row r="28046" spans="1:6" x14ac:dyDescent="0.25">
      <c r="A28046" t="s">
        <v>6918</v>
      </c>
      <c r="B28046" s="100" t="s">
        <v>20607</v>
      </c>
      <c r="C28046" s="100"/>
      <c r="D28046" s="124"/>
      <c r="E28046" s="157" t="e">
        <f>VLOOKUP(D28046,'SOAT LIQ'!$A$87:$C$3416,3,FALSE)</f>
        <v>#N/A</v>
      </c>
    </row>
    <row r="28047" spans="1:6" x14ac:dyDescent="0.25">
      <c r="A28047" t="s">
        <v>4249</v>
      </c>
      <c r="B28047" s="100" t="s">
        <v>20607</v>
      </c>
      <c r="C28047" s="100"/>
      <c r="D28047" s="124"/>
      <c r="E28047" s="157" t="e">
        <f>VLOOKUP(D28047,'SOAT LIQ'!$A$87:$C$3416,3,FALSE)</f>
        <v>#N/A</v>
      </c>
    </row>
    <row r="28048" spans="1:6" x14ac:dyDescent="0.25">
      <c r="A28048" t="s">
        <v>5031</v>
      </c>
      <c r="B28048" s="100" t="s">
        <v>20607</v>
      </c>
      <c r="C28048" s="100"/>
      <c r="D28048" s="124"/>
      <c r="E28048" s="157" t="e">
        <f>VLOOKUP(D28048,'SOAT LIQ'!$A$87:$C$3416,3,FALSE)</f>
        <v>#N/A</v>
      </c>
      <c r="F28048" t="s">
        <v>21632</v>
      </c>
    </row>
    <row r="28049" spans="1:6" x14ac:dyDescent="0.25">
      <c r="A28049" t="s">
        <v>5809</v>
      </c>
      <c r="B28049" s="100" t="s">
        <v>20607</v>
      </c>
      <c r="C28049" s="100"/>
      <c r="D28049" s="124"/>
      <c r="E28049" s="157" t="e">
        <f>VLOOKUP(D28049,'SOAT LIQ'!$A$87:$C$3416,3,FALSE)</f>
        <v>#N/A</v>
      </c>
      <c r="F28049" t="s">
        <v>21632</v>
      </c>
    </row>
    <row r="28050" spans="1:6" x14ac:dyDescent="0.25">
      <c r="A28050" t="s">
        <v>5748</v>
      </c>
      <c r="B28050" s="100" t="s">
        <v>20608</v>
      </c>
      <c r="C28050" s="100"/>
      <c r="D28050" s="124"/>
      <c r="E28050" s="157" t="e">
        <f>VLOOKUP(D28050,'SOAT LIQ'!$A$87:$C$3416,3,FALSE)</f>
        <v>#N/A</v>
      </c>
      <c r="F28050" t="s">
        <v>21632</v>
      </c>
    </row>
    <row r="28051" spans="1:6" x14ac:dyDescent="0.25">
      <c r="A28051" t="s">
        <v>5745</v>
      </c>
      <c r="B28051" s="100" t="s">
        <v>20608</v>
      </c>
      <c r="C28051" s="100"/>
      <c r="D28051" s="124"/>
      <c r="E28051" s="157" t="e">
        <f>VLOOKUP(D28051,'SOAT LIQ'!$A$87:$C$3416,3,FALSE)</f>
        <v>#N/A</v>
      </c>
      <c r="F28051" t="s">
        <v>21632</v>
      </c>
    </row>
    <row r="28052" spans="1:6" x14ac:dyDescent="0.25">
      <c r="A28052" t="s">
        <v>5031</v>
      </c>
      <c r="B28052" s="100" t="s">
        <v>20608</v>
      </c>
      <c r="C28052" s="100"/>
      <c r="D28052" s="124"/>
      <c r="E28052" s="157" t="e">
        <f>VLOOKUP(D28052,'SOAT LIQ'!$A$87:$C$3416,3,FALSE)</f>
        <v>#N/A</v>
      </c>
      <c r="F28052" t="s">
        <v>21632</v>
      </c>
    </row>
    <row r="28053" spans="1:6" x14ac:dyDescent="0.25">
      <c r="A28053" t="s">
        <v>5031</v>
      </c>
      <c r="B28053" s="100" t="s">
        <v>20608</v>
      </c>
      <c r="C28053" s="100"/>
      <c r="D28053" s="124"/>
      <c r="E28053" s="157" t="e">
        <f>VLOOKUP(D28053,'SOAT LIQ'!$A$87:$C$3416,3,FALSE)</f>
        <v>#N/A</v>
      </c>
      <c r="F28053" t="s">
        <v>21632</v>
      </c>
    </row>
    <row r="28054" spans="1:6" x14ac:dyDescent="0.25">
      <c r="A28054" t="s">
        <v>7033</v>
      </c>
      <c r="B28054" s="100" t="s">
        <v>20608</v>
      </c>
      <c r="C28054" s="100"/>
      <c r="D28054" s="124"/>
      <c r="E28054" s="157" t="e">
        <f>VLOOKUP(D28054,'SOAT LIQ'!$A$87:$C$3416,3,FALSE)</f>
        <v>#N/A</v>
      </c>
    </row>
    <row r="28055" spans="1:6" x14ac:dyDescent="0.25">
      <c r="A28055" t="s">
        <v>5031</v>
      </c>
      <c r="B28055" s="100" t="s">
        <v>20609</v>
      </c>
      <c r="C28055" s="100"/>
      <c r="D28055" s="124"/>
      <c r="E28055" s="157" t="e">
        <f>VLOOKUP(D28055,'SOAT LIQ'!$A$87:$C$3416,3,FALSE)</f>
        <v>#N/A</v>
      </c>
      <c r="F28055" t="s">
        <v>21632</v>
      </c>
    </row>
    <row r="28056" spans="1:6" x14ac:dyDescent="0.25">
      <c r="A28056" t="s">
        <v>4339</v>
      </c>
      <c r="B28056" s="100" t="s">
        <v>20609</v>
      </c>
      <c r="C28056" s="100"/>
      <c r="D28056" s="124"/>
      <c r="E28056" s="157" t="e">
        <f>VLOOKUP(D28056,'SOAT LIQ'!$A$87:$C$3416,3,FALSE)</f>
        <v>#N/A</v>
      </c>
      <c r="F28056" t="s">
        <v>21632</v>
      </c>
    </row>
    <row r="28057" spans="1:6" x14ac:dyDescent="0.25">
      <c r="A28057" t="s">
        <v>5809</v>
      </c>
      <c r="B28057" s="100" t="s">
        <v>20609</v>
      </c>
      <c r="C28057" s="100"/>
      <c r="D28057" s="124"/>
      <c r="E28057" s="157" t="e">
        <f>VLOOKUP(D28057,'SOAT LIQ'!$A$87:$C$3416,3,FALSE)</f>
        <v>#N/A</v>
      </c>
      <c r="F28057" t="s">
        <v>21632</v>
      </c>
    </row>
    <row r="28058" spans="1:6" x14ac:dyDescent="0.25">
      <c r="A28058" t="s">
        <v>5773</v>
      </c>
      <c r="B28058" s="100" t="s">
        <v>20609</v>
      </c>
      <c r="C28058" s="100"/>
      <c r="D28058" s="124"/>
      <c r="E28058" s="157" t="e">
        <f>VLOOKUP(D28058,'SOAT LIQ'!$A$87:$C$3416,3,FALSE)</f>
        <v>#N/A</v>
      </c>
      <c r="F28058" t="s">
        <v>21632</v>
      </c>
    </row>
    <row r="28059" spans="1:6" x14ac:dyDescent="0.25">
      <c r="A28059" t="s">
        <v>4249</v>
      </c>
      <c r="B28059" s="100" t="s">
        <v>20609</v>
      </c>
      <c r="C28059" s="100"/>
      <c r="D28059" s="124"/>
      <c r="E28059" s="157" t="e">
        <f>VLOOKUP(D28059,'SOAT LIQ'!$A$87:$C$3416,3,FALSE)</f>
        <v>#N/A</v>
      </c>
    </row>
    <row r="28060" spans="1:6" x14ac:dyDescent="0.25">
      <c r="A28060" t="s">
        <v>5031</v>
      </c>
      <c r="B28060" s="100" t="s">
        <v>20609</v>
      </c>
      <c r="C28060" s="100"/>
      <c r="D28060" s="124"/>
      <c r="E28060" s="157" t="e">
        <f>VLOOKUP(D28060,'SOAT LIQ'!$A$87:$C$3416,3,FALSE)</f>
        <v>#N/A</v>
      </c>
      <c r="F28060" t="s">
        <v>21632</v>
      </c>
    </row>
    <row r="28061" spans="1:6" x14ac:dyDescent="0.25">
      <c r="A28061" t="s">
        <v>5809</v>
      </c>
      <c r="B28061" s="100" t="s">
        <v>20609</v>
      </c>
      <c r="C28061" s="100"/>
      <c r="D28061" s="124"/>
      <c r="E28061" s="157" t="e">
        <f>VLOOKUP(D28061,'SOAT LIQ'!$A$87:$C$3416,3,FALSE)</f>
        <v>#N/A</v>
      </c>
      <c r="F28061" t="s">
        <v>21632</v>
      </c>
    </row>
    <row r="28062" spans="1:6" x14ac:dyDescent="0.25">
      <c r="A28062" t="s">
        <v>7033</v>
      </c>
      <c r="B28062" s="100" t="s">
        <v>20609</v>
      </c>
      <c r="C28062" s="100"/>
      <c r="D28062" s="124"/>
      <c r="E28062" s="157" t="e">
        <f>VLOOKUP(D28062,'SOAT LIQ'!$A$87:$C$3416,3,FALSE)</f>
        <v>#N/A</v>
      </c>
    </row>
    <row r="28063" spans="1:6" x14ac:dyDescent="0.25">
      <c r="A28063" t="s">
        <v>5032</v>
      </c>
      <c r="B28063" s="100" t="s">
        <v>20609</v>
      </c>
      <c r="C28063" s="100"/>
      <c r="D28063" s="124"/>
      <c r="E28063" s="157" t="e">
        <f>VLOOKUP(D28063,'SOAT LIQ'!$A$87:$C$3416,3,FALSE)</f>
        <v>#N/A</v>
      </c>
    </row>
    <row r="28064" spans="1:6" x14ac:dyDescent="0.25">
      <c r="A28064" t="s">
        <v>5841</v>
      </c>
      <c r="B28064" s="100" t="s">
        <v>20609</v>
      </c>
      <c r="C28064" s="100"/>
      <c r="D28064" s="124"/>
      <c r="E28064" s="157" t="e">
        <f>VLOOKUP(D28064,'SOAT LIQ'!$A$87:$C$3416,3,FALSE)</f>
        <v>#N/A</v>
      </c>
    </row>
    <row r="28065" spans="1:6" x14ac:dyDescent="0.25">
      <c r="A28065" t="s">
        <v>5033</v>
      </c>
      <c r="B28065" s="100" t="s">
        <v>20609</v>
      </c>
      <c r="C28065" s="100"/>
      <c r="D28065" s="124"/>
      <c r="E28065" s="157" t="e">
        <f>VLOOKUP(D28065,'SOAT LIQ'!$A$87:$C$3416,3,FALSE)</f>
        <v>#N/A</v>
      </c>
    </row>
    <row r="28066" spans="1:6" x14ac:dyDescent="0.25">
      <c r="A28066" t="s">
        <v>6918</v>
      </c>
      <c r="B28066" s="100" t="s">
        <v>20609</v>
      </c>
      <c r="C28066" s="100"/>
      <c r="D28066" s="124"/>
      <c r="E28066" s="157" t="e">
        <f>VLOOKUP(D28066,'SOAT LIQ'!$A$87:$C$3416,3,FALSE)</f>
        <v>#N/A</v>
      </c>
    </row>
    <row r="28067" spans="1:6" x14ac:dyDescent="0.25">
      <c r="A28067" t="s">
        <v>5745</v>
      </c>
      <c r="B28067" s="100" t="s">
        <v>20611</v>
      </c>
      <c r="C28067" s="99" t="s">
        <v>20610</v>
      </c>
      <c r="D28067" s="124"/>
      <c r="E28067" s="157" t="e">
        <f>VLOOKUP(D28067,'SOAT LIQ'!$A$87:$C$3416,3,FALSE)</f>
        <v>#N/A</v>
      </c>
      <c r="F28067" t="s">
        <v>21632</v>
      </c>
    </row>
    <row r="28068" spans="1:6" x14ac:dyDescent="0.25">
      <c r="A28068" t="s">
        <v>7033</v>
      </c>
      <c r="B28068" s="100" t="s">
        <v>20611</v>
      </c>
      <c r="C28068" s="99" t="s">
        <v>20610</v>
      </c>
      <c r="D28068" s="124"/>
      <c r="E28068" s="157" t="e">
        <f>VLOOKUP(D28068,'SOAT LIQ'!$A$87:$C$3416,3,FALSE)</f>
        <v>#N/A</v>
      </c>
      <c r="F28068" t="s">
        <v>21632</v>
      </c>
    </row>
    <row r="28069" spans="1:6" x14ac:dyDescent="0.25">
      <c r="A28069" t="s">
        <v>4339</v>
      </c>
      <c r="B28069" s="100" t="s">
        <v>20613</v>
      </c>
      <c r="C28069" s="99" t="s">
        <v>20612</v>
      </c>
      <c r="D28069" s="124"/>
      <c r="E28069" s="157" t="e">
        <f>VLOOKUP(D28069,'SOAT LIQ'!$A$87:$C$3416,3,FALSE)</f>
        <v>#N/A</v>
      </c>
      <c r="F28069" t="s">
        <v>21632</v>
      </c>
    </row>
    <row r="28070" spans="1:6" x14ac:dyDescent="0.25">
      <c r="A28070" t="s">
        <v>5750</v>
      </c>
      <c r="B28070" s="100" t="s">
        <v>20613</v>
      </c>
      <c r="C28070" s="99" t="s">
        <v>20612</v>
      </c>
      <c r="D28070" s="124"/>
      <c r="E28070" s="157" t="e">
        <f>VLOOKUP(D28070,'SOAT LIQ'!$A$87:$C$3416,3,FALSE)</f>
        <v>#N/A</v>
      </c>
      <c r="F28070" t="s">
        <v>21632</v>
      </c>
    </row>
    <row r="28071" spans="1:6" x14ac:dyDescent="0.25">
      <c r="A28071" t="s">
        <v>5750</v>
      </c>
      <c r="B28071" s="100" t="s">
        <v>20614</v>
      </c>
      <c r="C28071" s="100"/>
      <c r="D28071" s="124">
        <v>506001</v>
      </c>
      <c r="E28071" s="157" t="e">
        <f>VLOOKUP(D28071,'SOAT LIQ'!$A$87:$C$3416,3,FALSE)</f>
        <v>#N/A</v>
      </c>
      <c r="F28071" t="s">
        <v>21632</v>
      </c>
    </row>
    <row r="28072" spans="1:6" x14ac:dyDescent="0.25">
      <c r="A28072" t="s">
        <v>4339</v>
      </c>
      <c r="B28072" s="100" t="s">
        <v>20614</v>
      </c>
      <c r="C28072" s="100"/>
      <c r="D28072" s="124">
        <v>506001</v>
      </c>
      <c r="E28072" s="157" t="e">
        <f>VLOOKUP(D28072,'SOAT LIQ'!$A$87:$C$3416,3,FALSE)</f>
        <v>#N/A</v>
      </c>
      <c r="F28072" t="s">
        <v>21632</v>
      </c>
    </row>
    <row r="28073" spans="1:6" x14ac:dyDescent="0.25">
      <c r="A28073" t="s">
        <v>5936</v>
      </c>
      <c r="B28073" s="100" t="s">
        <v>20614</v>
      </c>
      <c r="C28073" s="100"/>
      <c r="D28073" s="124">
        <v>506001</v>
      </c>
      <c r="E28073" s="157" t="e">
        <f>VLOOKUP(D28073,'SOAT LIQ'!$A$87:$C$3416,3,FALSE)</f>
        <v>#N/A</v>
      </c>
      <c r="F28073" t="s">
        <v>21632</v>
      </c>
    </row>
    <row r="28074" spans="1:6" x14ac:dyDescent="0.25">
      <c r="A28074" t="s">
        <v>4339</v>
      </c>
      <c r="B28074" s="100" t="s">
        <v>20615</v>
      </c>
      <c r="C28074" s="100"/>
      <c r="D28074" s="124"/>
      <c r="E28074" s="157" t="e">
        <f>VLOOKUP(D28074,'SOAT LIQ'!$A$87:$C$3416,3,FALSE)</f>
        <v>#N/A</v>
      </c>
      <c r="F28074" t="s">
        <v>21632</v>
      </c>
    </row>
    <row r="28075" spans="1:6" x14ac:dyDescent="0.25">
      <c r="A28075" t="s">
        <v>5936</v>
      </c>
      <c r="B28075" s="100" t="s">
        <v>20615</v>
      </c>
      <c r="C28075" s="100"/>
      <c r="D28075" s="124"/>
      <c r="E28075" s="157" t="e">
        <f>VLOOKUP(D28075,'SOAT LIQ'!$A$87:$C$3416,3,FALSE)</f>
        <v>#N/A</v>
      </c>
      <c r="F28075" t="s">
        <v>21632</v>
      </c>
    </row>
    <row r="28076" spans="1:6" x14ac:dyDescent="0.25">
      <c r="A28076" t="s">
        <v>4339</v>
      </c>
      <c r="B28076" s="100" t="s">
        <v>20617</v>
      </c>
      <c r="C28076" s="99" t="s">
        <v>20616</v>
      </c>
      <c r="D28076" s="124"/>
      <c r="E28076" s="157" t="e">
        <f>VLOOKUP(D28076,'SOAT LIQ'!$A$87:$C$3416,3,FALSE)</f>
        <v>#N/A</v>
      </c>
      <c r="F28076" t="s">
        <v>21632</v>
      </c>
    </row>
    <row r="28077" spans="1:6" x14ac:dyDescent="0.25">
      <c r="A28077" t="s">
        <v>5936</v>
      </c>
      <c r="B28077" s="100" t="s">
        <v>20617</v>
      </c>
      <c r="C28077" s="99" t="s">
        <v>20616</v>
      </c>
      <c r="D28077" s="124"/>
      <c r="E28077" s="157" t="e">
        <f>VLOOKUP(D28077,'SOAT LIQ'!$A$87:$C$3416,3,FALSE)</f>
        <v>#N/A</v>
      </c>
      <c r="F28077" t="s">
        <v>21632</v>
      </c>
    </row>
    <row r="28078" spans="1:6" x14ac:dyDescent="0.25">
      <c r="A28078" t="s">
        <v>4339</v>
      </c>
      <c r="B28078" s="100" t="s">
        <v>20619</v>
      </c>
      <c r="C28078" s="99" t="s">
        <v>20618</v>
      </c>
      <c r="D28078" s="124"/>
      <c r="E28078" s="157" t="e">
        <f>VLOOKUP(D28078,'SOAT LIQ'!$A$87:$C$3416,3,FALSE)</f>
        <v>#N/A</v>
      </c>
      <c r="F28078" t="s">
        <v>21632</v>
      </c>
    </row>
    <row r="28079" spans="1:6" x14ac:dyDescent="0.25">
      <c r="A28079" t="s">
        <v>5936</v>
      </c>
      <c r="B28079" s="100" t="s">
        <v>20619</v>
      </c>
      <c r="C28079" s="99" t="s">
        <v>20618</v>
      </c>
      <c r="D28079" s="124"/>
      <c r="E28079" s="157" t="e">
        <f>VLOOKUP(D28079,'SOAT LIQ'!$A$87:$C$3416,3,FALSE)</f>
        <v>#N/A</v>
      </c>
      <c r="F28079" t="s">
        <v>21632</v>
      </c>
    </row>
    <row r="28080" spans="1:6" x14ac:dyDescent="0.25">
      <c r="A28080" t="s">
        <v>5509</v>
      </c>
      <c r="B28080" s="100" t="s">
        <v>20620</v>
      </c>
      <c r="C28080" s="100"/>
      <c r="D28080" s="124"/>
      <c r="E28080" s="157" t="e">
        <f>VLOOKUP(D28080,'SOAT LIQ'!$A$87:$C$3416,3,FALSE)</f>
        <v>#N/A</v>
      </c>
      <c r="F28080" t="s">
        <v>5509</v>
      </c>
    </row>
    <row r="28081" spans="1:6" x14ac:dyDescent="0.25">
      <c r="A28081" t="s">
        <v>5508</v>
      </c>
      <c r="B28081" s="100" t="s">
        <v>20621</v>
      </c>
      <c r="C28081" s="100"/>
      <c r="D28081" s="124"/>
      <c r="E28081" s="157" t="e">
        <f>VLOOKUP(D28081,'SOAT LIQ'!$A$87:$C$3416,3,FALSE)</f>
        <v>#N/A</v>
      </c>
      <c r="F28081" t="s">
        <v>21632</v>
      </c>
    </row>
    <row r="28082" spans="1:6" x14ac:dyDescent="0.25">
      <c r="A28082" t="s">
        <v>5508</v>
      </c>
      <c r="B28082" s="100" t="s">
        <v>20622</v>
      </c>
      <c r="C28082" s="100"/>
      <c r="D28082" s="124"/>
      <c r="E28082" s="157" t="e">
        <f>VLOOKUP(D28082,'SOAT LIQ'!$A$87:$C$3416,3,FALSE)</f>
        <v>#N/A</v>
      </c>
      <c r="F28082" t="s">
        <v>21632</v>
      </c>
    </row>
    <row r="28083" spans="1:6" x14ac:dyDescent="0.25">
      <c r="A28083" t="s">
        <v>5796</v>
      </c>
      <c r="B28083" s="100" t="s">
        <v>20623</v>
      </c>
      <c r="C28083" s="100"/>
      <c r="D28083" s="124"/>
      <c r="E28083" s="157" t="e">
        <f>VLOOKUP(D28083,'SOAT LIQ'!$A$87:$C$3416,3,FALSE)</f>
        <v>#N/A</v>
      </c>
      <c r="F28083" t="s">
        <v>21632</v>
      </c>
    </row>
    <row r="28084" spans="1:6" x14ac:dyDescent="0.25">
      <c r="A28084" t="s">
        <v>5508</v>
      </c>
      <c r="B28084" s="100" t="s">
        <v>20623</v>
      </c>
      <c r="C28084" s="100"/>
      <c r="D28084" s="124"/>
      <c r="E28084" s="157" t="e">
        <f>VLOOKUP(D28084,'SOAT LIQ'!$A$87:$C$3416,3,FALSE)</f>
        <v>#N/A</v>
      </c>
      <c r="F28084" t="s">
        <v>21632</v>
      </c>
    </row>
    <row r="28085" spans="1:6" x14ac:dyDescent="0.25">
      <c r="A28085" t="s">
        <v>5482</v>
      </c>
      <c r="B28085" s="100" t="s">
        <v>20625</v>
      </c>
      <c r="C28085" s="99" t="s">
        <v>20624</v>
      </c>
      <c r="D28085" s="124">
        <v>25134</v>
      </c>
      <c r="E28085" s="157" t="e">
        <f>VLOOKUP(D28085,'SOAT LIQ'!$A$87:$C$3416,3,FALSE)</f>
        <v>#N/A</v>
      </c>
      <c r="F28085" t="s">
        <v>21632</v>
      </c>
    </row>
    <row r="28086" spans="1:6" x14ac:dyDescent="0.25">
      <c r="A28086" t="s">
        <v>5509</v>
      </c>
      <c r="B28086" s="100" t="s">
        <v>20625</v>
      </c>
      <c r="C28086" s="99" t="s">
        <v>20624</v>
      </c>
      <c r="D28086" s="124">
        <v>25134</v>
      </c>
      <c r="E28086" s="157" t="e">
        <f>VLOOKUP(D28086,'SOAT LIQ'!$A$87:$C$3416,3,FALSE)</f>
        <v>#N/A</v>
      </c>
      <c r="F28086" t="s">
        <v>5509</v>
      </c>
    </row>
    <row r="28087" spans="1:6" x14ac:dyDescent="0.25">
      <c r="A28087" t="s">
        <v>5142</v>
      </c>
      <c r="B28087" s="100" t="s">
        <v>20625</v>
      </c>
      <c r="C28087" s="99" t="s">
        <v>20624</v>
      </c>
      <c r="D28087" s="124">
        <v>25134</v>
      </c>
      <c r="E28087" s="157" t="e">
        <f>VLOOKUP(D28087,'SOAT LIQ'!$A$87:$C$3416,3,FALSE)</f>
        <v>#N/A</v>
      </c>
      <c r="F28087" t="s">
        <v>21632</v>
      </c>
    </row>
    <row r="28088" spans="1:6" x14ac:dyDescent="0.25">
      <c r="A28088" t="s">
        <v>14242</v>
      </c>
      <c r="B28088" s="100" t="s">
        <v>20625</v>
      </c>
      <c r="C28088" s="99" t="s">
        <v>20624</v>
      </c>
      <c r="D28088" s="124">
        <v>25134</v>
      </c>
      <c r="E28088" s="157" t="e">
        <f>VLOOKUP(D28088,'SOAT LIQ'!$A$87:$C$3416,3,FALSE)</f>
        <v>#N/A</v>
      </c>
      <c r="F28088" t="s">
        <v>21632</v>
      </c>
    </row>
    <row r="28089" spans="1:6" x14ac:dyDescent="0.25">
      <c r="A28089" t="s">
        <v>5482</v>
      </c>
      <c r="B28089" s="100" t="s">
        <v>20627</v>
      </c>
      <c r="C28089" s="99" t="s">
        <v>20626</v>
      </c>
      <c r="D28089" s="124"/>
      <c r="E28089" s="157" t="e">
        <f>VLOOKUP(D28089,'SOAT LIQ'!$A$87:$C$3416,3,FALSE)</f>
        <v>#N/A</v>
      </c>
      <c r="F28089" t="s">
        <v>21632</v>
      </c>
    </row>
    <row r="28090" spans="1:6" x14ac:dyDescent="0.25">
      <c r="A28090" t="s">
        <v>5509</v>
      </c>
      <c r="B28090" s="100" t="s">
        <v>20627</v>
      </c>
      <c r="C28090" s="99" t="s">
        <v>20626</v>
      </c>
      <c r="D28090" s="124"/>
      <c r="E28090" s="157" t="e">
        <f>VLOOKUP(D28090,'SOAT LIQ'!$A$87:$C$3416,3,FALSE)</f>
        <v>#N/A</v>
      </c>
      <c r="F28090" t="s">
        <v>5509</v>
      </c>
    </row>
    <row r="28091" spans="1:6" x14ac:dyDescent="0.25">
      <c r="A28091" t="s">
        <v>5142</v>
      </c>
      <c r="B28091" s="100" t="s">
        <v>20627</v>
      </c>
      <c r="C28091" s="99" t="s">
        <v>20626</v>
      </c>
      <c r="D28091" s="124"/>
      <c r="E28091" s="157" t="e">
        <f>VLOOKUP(D28091,'SOAT LIQ'!$A$87:$C$3416,3,FALSE)</f>
        <v>#N/A</v>
      </c>
      <c r="F28091" t="s">
        <v>21632</v>
      </c>
    </row>
    <row r="28092" spans="1:6" x14ac:dyDescent="0.25">
      <c r="A28092" t="s">
        <v>14242</v>
      </c>
      <c r="B28092" s="100" t="s">
        <v>20627</v>
      </c>
      <c r="C28092" s="99" t="s">
        <v>20626</v>
      </c>
      <c r="D28092" s="124"/>
      <c r="E28092" s="157" t="e">
        <f>VLOOKUP(D28092,'SOAT LIQ'!$A$87:$C$3416,3,FALSE)</f>
        <v>#N/A</v>
      </c>
      <c r="F28092" t="s">
        <v>21632</v>
      </c>
    </row>
    <row r="28093" spans="1:6" x14ac:dyDescent="0.25">
      <c r="A28093" t="s">
        <v>5748</v>
      </c>
      <c r="B28093" s="100" t="s">
        <v>20629</v>
      </c>
      <c r="C28093" s="99" t="s">
        <v>20628</v>
      </c>
      <c r="D28093" s="124">
        <v>4116</v>
      </c>
      <c r="E28093" s="157">
        <f>VLOOKUP(D28093,'SOAT LIQ'!$A$87:$C$3416,3,FALSE)</f>
        <v>10</v>
      </c>
      <c r="F28093" t="s">
        <v>21632</v>
      </c>
    </row>
    <row r="28094" spans="1:6" x14ac:dyDescent="0.25">
      <c r="A28094" t="s">
        <v>5796</v>
      </c>
      <c r="B28094" s="100" t="s">
        <v>20629</v>
      </c>
      <c r="C28094" s="99" t="s">
        <v>20628</v>
      </c>
      <c r="D28094" s="124">
        <v>4116</v>
      </c>
      <c r="E28094" s="157">
        <f>VLOOKUP(D28094,'SOAT LIQ'!$A$87:$C$3416,3,FALSE)</f>
        <v>10</v>
      </c>
      <c r="F28094" t="s">
        <v>21632</v>
      </c>
    </row>
    <row r="28095" spans="1:6" x14ac:dyDescent="0.25">
      <c r="A28095" t="s">
        <v>5922</v>
      </c>
      <c r="B28095" s="100" t="s">
        <v>20629</v>
      </c>
      <c r="C28095" s="99" t="s">
        <v>20628</v>
      </c>
      <c r="D28095" s="124">
        <v>4116</v>
      </c>
      <c r="E28095" s="157">
        <f>VLOOKUP(D28095,'SOAT LIQ'!$A$87:$C$3416,3,FALSE)</f>
        <v>10</v>
      </c>
      <c r="F28095" t="s">
        <v>21632</v>
      </c>
    </row>
    <row r="28096" spans="1:6" x14ac:dyDescent="0.25">
      <c r="A28096" t="s">
        <v>6787</v>
      </c>
      <c r="B28096" s="100" t="s">
        <v>20630</v>
      </c>
      <c r="C28096" s="100"/>
      <c r="D28096" s="124">
        <v>18313</v>
      </c>
      <c r="E28096" s="157">
        <f>VLOOKUP(D28096,'SOAT LIQ'!$A$87:$C$3416,3,FALSE)</f>
        <v>7</v>
      </c>
      <c r="F28096" t="s">
        <v>21632</v>
      </c>
    </row>
    <row r="28097" spans="1:6" x14ac:dyDescent="0.25">
      <c r="A28097" t="s">
        <v>4339</v>
      </c>
      <c r="B28097" s="100" t="s">
        <v>20630</v>
      </c>
      <c r="C28097" s="100"/>
      <c r="D28097" s="124">
        <v>18313</v>
      </c>
      <c r="E28097" s="157">
        <f>VLOOKUP(D28097,'SOAT LIQ'!$A$87:$C$3416,3,FALSE)</f>
        <v>7</v>
      </c>
      <c r="F28097" t="s">
        <v>21632</v>
      </c>
    </row>
    <row r="28098" spans="1:6" x14ac:dyDescent="0.25">
      <c r="A28098" t="s">
        <v>6787</v>
      </c>
      <c r="B28098" s="100" t="s">
        <v>20632</v>
      </c>
      <c r="C28098" s="99" t="s">
        <v>20631</v>
      </c>
      <c r="D28098" s="124"/>
      <c r="E28098" s="157" t="e">
        <f>VLOOKUP(D28098,'SOAT LIQ'!$A$87:$C$3416,3,FALSE)</f>
        <v>#N/A</v>
      </c>
    </row>
    <row r="28099" spans="1:6" x14ac:dyDescent="0.25">
      <c r="A28099" t="s">
        <v>4339</v>
      </c>
      <c r="B28099" s="100" t="s">
        <v>20632</v>
      </c>
      <c r="C28099" s="99" t="s">
        <v>20631</v>
      </c>
      <c r="D28099" s="124"/>
      <c r="E28099" s="157" t="e">
        <f>VLOOKUP(D28099,'SOAT LIQ'!$A$87:$C$3416,3,FALSE)</f>
        <v>#N/A</v>
      </c>
      <c r="F28099" t="s">
        <v>21632</v>
      </c>
    </row>
    <row r="28100" spans="1:6" x14ac:dyDescent="0.25">
      <c r="A28100" t="s">
        <v>6787</v>
      </c>
      <c r="B28100" s="100" t="s">
        <v>20633</v>
      </c>
      <c r="C28100" s="100"/>
      <c r="D28100" s="124"/>
      <c r="E28100" s="157" t="e">
        <f>VLOOKUP(D28100,'SOAT LIQ'!$A$87:$C$3416,3,FALSE)</f>
        <v>#N/A</v>
      </c>
    </row>
    <row r="28101" spans="1:6" x14ac:dyDescent="0.25">
      <c r="A28101" t="s">
        <v>4339</v>
      </c>
      <c r="B28101" s="100" t="s">
        <v>20633</v>
      </c>
      <c r="C28101" s="100"/>
      <c r="D28101" s="124"/>
      <c r="E28101" s="157" t="e">
        <f>VLOOKUP(D28101,'SOAT LIQ'!$A$87:$C$3416,3,FALSE)</f>
        <v>#N/A</v>
      </c>
      <c r="F28101" t="s">
        <v>21632</v>
      </c>
    </row>
    <row r="28102" spans="1:6" x14ac:dyDescent="0.25">
      <c r="A28102" t="s">
        <v>6787</v>
      </c>
      <c r="B28102" s="100" t="s">
        <v>20635</v>
      </c>
      <c r="C28102" s="99" t="s">
        <v>20634</v>
      </c>
      <c r="D28102" s="124">
        <v>18503</v>
      </c>
      <c r="E28102" s="157">
        <f>VLOOKUP(D28102,'SOAT LIQ'!$A$87:$C$3416,3,FALSE)</f>
        <v>8</v>
      </c>
      <c r="F28102" t="s">
        <v>21632</v>
      </c>
    </row>
    <row r="28103" spans="1:6" x14ac:dyDescent="0.25">
      <c r="A28103" t="s">
        <v>6023</v>
      </c>
      <c r="B28103" s="100" t="s">
        <v>20635</v>
      </c>
      <c r="C28103" s="99" t="s">
        <v>20634</v>
      </c>
      <c r="D28103" s="124">
        <v>18503</v>
      </c>
      <c r="E28103" s="157">
        <f>VLOOKUP(D28103,'SOAT LIQ'!$A$87:$C$3416,3,FALSE)</f>
        <v>8</v>
      </c>
      <c r="F28103" t="s">
        <v>21632</v>
      </c>
    </row>
    <row r="28104" spans="1:6" x14ac:dyDescent="0.25">
      <c r="A28104" t="s">
        <v>5750</v>
      </c>
      <c r="B28104" s="100" t="s">
        <v>20637</v>
      </c>
      <c r="C28104" s="99" t="s">
        <v>20636</v>
      </c>
      <c r="D28104" s="124"/>
      <c r="E28104" s="157" t="e">
        <f>VLOOKUP(D28104,'SOAT LIQ'!$A$87:$C$3416,3,FALSE)</f>
        <v>#N/A</v>
      </c>
      <c r="F28104" t="s">
        <v>21632</v>
      </c>
    </row>
    <row r="28105" spans="1:6" x14ac:dyDescent="0.25">
      <c r="A28105" t="s">
        <v>4339</v>
      </c>
      <c r="B28105" s="100" t="s">
        <v>20637</v>
      </c>
      <c r="C28105" s="99" t="s">
        <v>20636</v>
      </c>
      <c r="D28105" s="124"/>
      <c r="E28105" s="157" t="e">
        <f>VLOOKUP(D28105,'SOAT LIQ'!$A$87:$C$3416,3,FALSE)</f>
        <v>#N/A</v>
      </c>
      <c r="F28105" t="s">
        <v>21632</v>
      </c>
    </row>
    <row r="28106" spans="1:6" x14ac:dyDescent="0.25">
      <c r="A28106" t="s">
        <v>6023</v>
      </c>
      <c r="B28106" s="100" t="s">
        <v>20637</v>
      </c>
      <c r="C28106" s="99" t="s">
        <v>20636</v>
      </c>
      <c r="D28106" s="124"/>
      <c r="E28106" s="157" t="e">
        <f>VLOOKUP(D28106,'SOAT LIQ'!$A$87:$C$3416,3,FALSE)</f>
        <v>#N/A</v>
      </c>
      <c r="F28106" t="s">
        <v>21632</v>
      </c>
    </row>
    <row r="28107" spans="1:6" x14ac:dyDescent="0.25">
      <c r="A28107" t="s">
        <v>4339</v>
      </c>
      <c r="B28107" s="100" t="s">
        <v>20639</v>
      </c>
      <c r="C28107" s="99" t="s">
        <v>20638</v>
      </c>
      <c r="D28107" s="124"/>
      <c r="E28107" s="157" t="e">
        <f>VLOOKUP(D28107,'SOAT LIQ'!$A$87:$C$3416,3,FALSE)</f>
        <v>#N/A</v>
      </c>
      <c r="F28107" t="s">
        <v>21632</v>
      </c>
    </row>
    <row r="28108" spans="1:6" x14ac:dyDescent="0.25">
      <c r="A28108" t="s">
        <v>5750</v>
      </c>
      <c r="B28108" s="100" t="s">
        <v>20639</v>
      </c>
      <c r="C28108" s="99" t="s">
        <v>20638</v>
      </c>
      <c r="D28108" s="124"/>
      <c r="E28108" s="157" t="e">
        <f>VLOOKUP(D28108,'SOAT LIQ'!$A$87:$C$3416,3,FALSE)</f>
        <v>#N/A</v>
      </c>
      <c r="F28108" t="s">
        <v>21632</v>
      </c>
    </row>
    <row r="28109" spans="1:6" x14ac:dyDescent="0.25">
      <c r="A28109" t="s">
        <v>6023</v>
      </c>
      <c r="B28109" s="100" t="s">
        <v>20639</v>
      </c>
      <c r="C28109" s="99" t="s">
        <v>20638</v>
      </c>
      <c r="D28109" s="124"/>
      <c r="E28109" s="157" t="e">
        <f>VLOOKUP(D28109,'SOAT LIQ'!$A$87:$C$3416,3,FALSE)</f>
        <v>#N/A</v>
      </c>
      <c r="F28109" t="s">
        <v>21632</v>
      </c>
    </row>
    <row r="28110" spans="1:6" x14ac:dyDescent="0.25">
      <c r="A28110" t="s">
        <v>4339</v>
      </c>
      <c r="B28110" s="100" t="s">
        <v>20641</v>
      </c>
      <c r="C28110" s="99" t="s">
        <v>20640</v>
      </c>
      <c r="D28110" s="124"/>
      <c r="E28110" s="157" t="e">
        <f>VLOOKUP(D28110,'SOAT LIQ'!$A$87:$C$3416,3,FALSE)</f>
        <v>#N/A</v>
      </c>
      <c r="F28110" t="s">
        <v>21632</v>
      </c>
    </row>
    <row r="28111" spans="1:6" x14ac:dyDescent="0.25">
      <c r="A28111" t="s">
        <v>5750</v>
      </c>
      <c r="B28111" s="100" t="s">
        <v>20641</v>
      </c>
      <c r="C28111" s="99" t="s">
        <v>20640</v>
      </c>
      <c r="D28111" s="124"/>
      <c r="E28111" s="157" t="e">
        <f>VLOOKUP(D28111,'SOAT LIQ'!$A$87:$C$3416,3,FALSE)</f>
        <v>#N/A</v>
      </c>
      <c r="F28111" t="s">
        <v>21632</v>
      </c>
    </row>
    <row r="28112" spans="1:6" x14ac:dyDescent="0.25">
      <c r="A28112" t="s">
        <v>6023</v>
      </c>
      <c r="B28112" s="100" t="s">
        <v>20641</v>
      </c>
      <c r="C28112" s="99" t="s">
        <v>20640</v>
      </c>
      <c r="D28112" s="124"/>
      <c r="E28112" s="157" t="e">
        <f>VLOOKUP(D28112,'SOAT LIQ'!$A$87:$C$3416,3,FALSE)</f>
        <v>#N/A</v>
      </c>
      <c r="F28112" t="s">
        <v>21632</v>
      </c>
    </row>
    <row r="28113" spans="1:6" x14ac:dyDescent="0.25">
      <c r="A28113" t="s">
        <v>5750</v>
      </c>
      <c r="B28113" s="100" t="s">
        <v>20643</v>
      </c>
      <c r="C28113" s="99" t="s">
        <v>20642</v>
      </c>
      <c r="D28113" s="124">
        <v>18510</v>
      </c>
      <c r="E28113" s="157">
        <f>VLOOKUP(D28113,'SOAT LIQ'!$A$87:$C$3416,3,FALSE)</f>
        <v>8</v>
      </c>
      <c r="F28113" t="s">
        <v>21632</v>
      </c>
    </row>
    <row r="28114" spans="1:6" x14ac:dyDescent="0.25">
      <c r="A28114" t="s">
        <v>4339</v>
      </c>
      <c r="B28114" s="100" t="s">
        <v>20643</v>
      </c>
      <c r="C28114" s="99" t="s">
        <v>20642</v>
      </c>
      <c r="D28114" s="124">
        <v>18510</v>
      </c>
      <c r="E28114" s="157">
        <f>VLOOKUP(D28114,'SOAT LIQ'!$A$87:$C$3416,3,FALSE)</f>
        <v>8</v>
      </c>
      <c r="F28114" t="s">
        <v>21632</v>
      </c>
    </row>
    <row r="28115" spans="1:6" x14ac:dyDescent="0.25">
      <c r="A28115" t="s">
        <v>6787</v>
      </c>
      <c r="B28115" s="100" t="s">
        <v>20643</v>
      </c>
      <c r="C28115" s="99" t="s">
        <v>20642</v>
      </c>
      <c r="D28115" s="124">
        <v>18510</v>
      </c>
      <c r="E28115" s="157">
        <f>VLOOKUP(D28115,'SOAT LIQ'!$A$87:$C$3416,3,FALSE)</f>
        <v>8</v>
      </c>
      <c r="F28115" t="s">
        <v>21632</v>
      </c>
    </row>
    <row r="28116" spans="1:6" x14ac:dyDescent="0.25">
      <c r="A28116" t="s">
        <v>6023</v>
      </c>
      <c r="B28116" s="100" t="s">
        <v>20643</v>
      </c>
      <c r="C28116" s="99" t="s">
        <v>20642</v>
      </c>
      <c r="D28116" s="124">
        <v>18510</v>
      </c>
      <c r="E28116" s="157">
        <f>VLOOKUP(D28116,'SOAT LIQ'!$A$87:$C$3416,3,FALSE)</f>
        <v>8</v>
      </c>
      <c r="F28116" t="s">
        <v>21632</v>
      </c>
    </row>
    <row r="28117" spans="1:6" x14ac:dyDescent="0.25">
      <c r="A28117" t="s">
        <v>4339</v>
      </c>
      <c r="B28117" s="100" t="s">
        <v>20645</v>
      </c>
      <c r="C28117" s="99" t="s">
        <v>20644</v>
      </c>
      <c r="D28117" s="124"/>
      <c r="E28117" s="157" t="e">
        <f>VLOOKUP(D28117,'SOAT LIQ'!$A$87:$C$3416,3,FALSE)</f>
        <v>#N/A</v>
      </c>
      <c r="F28117" t="s">
        <v>21632</v>
      </c>
    </row>
    <row r="28118" spans="1:6" x14ac:dyDescent="0.25">
      <c r="A28118" t="s">
        <v>5750</v>
      </c>
      <c r="B28118" s="100" t="s">
        <v>20645</v>
      </c>
      <c r="C28118" s="99" t="s">
        <v>20644</v>
      </c>
      <c r="D28118" s="124"/>
      <c r="E28118" s="157" t="e">
        <f>VLOOKUP(D28118,'SOAT LIQ'!$A$87:$C$3416,3,FALSE)</f>
        <v>#N/A</v>
      </c>
      <c r="F28118" t="s">
        <v>21632</v>
      </c>
    </row>
    <row r="28119" spans="1:6" x14ac:dyDescent="0.25">
      <c r="A28119" t="s">
        <v>6023</v>
      </c>
      <c r="B28119" s="100" t="s">
        <v>20645</v>
      </c>
      <c r="C28119" s="99" t="s">
        <v>20644</v>
      </c>
      <c r="D28119" s="124"/>
      <c r="E28119" s="157" t="e">
        <f>VLOOKUP(D28119,'SOAT LIQ'!$A$87:$C$3416,3,FALSE)</f>
        <v>#N/A</v>
      </c>
      <c r="F28119" t="s">
        <v>21632</v>
      </c>
    </row>
    <row r="28120" spans="1:6" x14ac:dyDescent="0.25">
      <c r="A28120" t="s">
        <v>4339</v>
      </c>
      <c r="B28120" s="100" t="s">
        <v>20647</v>
      </c>
      <c r="C28120" s="99" t="s">
        <v>20646</v>
      </c>
      <c r="D28120" s="124">
        <v>8211</v>
      </c>
      <c r="E28120" s="157">
        <f>VLOOKUP(D28120,'SOAT LIQ'!$A$87:$C$3416,3,FALSE)</f>
        <v>6</v>
      </c>
      <c r="F28120" t="s">
        <v>21632</v>
      </c>
    </row>
    <row r="28121" spans="1:6" x14ac:dyDescent="0.25">
      <c r="A28121" t="s">
        <v>6787</v>
      </c>
      <c r="B28121" s="100" t="s">
        <v>20647</v>
      </c>
      <c r="C28121" s="99" t="s">
        <v>20646</v>
      </c>
      <c r="D28121" s="124">
        <v>8211</v>
      </c>
      <c r="E28121" s="157">
        <f>VLOOKUP(D28121,'SOAT LIQ'!$A$87:$C$3416,3,FALSE)</f>
        <v>6</v>
      </c>
      <c r="F28121" t="s">
        <v>21632</v>
      </c>
    </row>
    <row r="28122" spans="1:6" x14ac:dyDescent="0.25">
      <c r="A28122" t="s">
        <v>5750</v>
      </c>
      <c r="B28122" s="100" t="s">
        <v>20647</v>
      </c>
      <c r="C28122" s="99" t="s">
        <v>20646</v>
      </c>
      <c r="D28122" s="124">
        <v>8211</v>
      </c>
      <c r="E28122" s="157">
        <f>VLOOKUP(D28122,'SOAT LIQ'!$A$87:$C$3416,3,FALSE)</f>
        <v>6</v>
      </c>
      <c r="F28122" t="s">
        <v>21632</v>
      </c>
    </row>
    <row r="28123" spans="1:6" x14ac:dyDescent="0.25">
      <c r="A28123" t="s">
        <v>6023</v>
      </c>
      <c r="B28123" s="100" t="s">
        <v>20647</v>
      </c>
      <c r="C28123" s="99" t="s">
        <v>20646</v>
      </c>
      <c r="D28123" s="124">
        <v>8211</v>
      </c>
      <c r="E28123" s="157">
        <f>VLOOKUP(D28123,'SOAT LIQ'!$A$87:$C$3416,3,FALSE)</f>
        <v>6</v>
      </c>
      <c r="F28123" t="s">
        <v>21632</v>
      </c>
    </row>
    <row r="28124" spans="1:6" x14ac:dyDescent="0.25">
      <c r="A28124" t="s">
        <v>4339</v>
      </c>
      <c r="B28124" s="100" t="s">
        <v>20649</v>
      </c>
      <c r="C28124" s="99" t="s">
        <v>20648</v>
      </c>
      <c r="D28124" s="124"/>
      <c r="E28124" s="157" t="e">
        <f>VLOOKUP(D28124,'SOAT LIQ'!$A$87:$C$3416,3,FALSE)</f>
        <v>#N/A</v>
      </c>
      <c r="F28124" t="s">
        <v>21632</v>
      </c>
    </row>
    <row r="28125" spans="1:6" x14ac:dyDescent="0.25">
      <c r="A28125" t="s">
        <v>6787</v>
      </c>
      <c r="B28125" s="100" t="s">
        <v>20649</v>
      </c>
      <c r="C28125" s="99" t="s">
        <v>20648</v>
      </c>
      <c r="D28125" s="124"/>
      <c r="E28125" s="157" t="e">
        <f>VLOOKUP(D28125,'SOAT LIQ'!$A$87:$C$3416,3,FALSE)</f>
        <v>#N/A</v>
      </c>
    </row>
    <row r="28126" spans="1:6" x14ac:dyDescent="0.25">
      <c r="A28126" t="s">
        <v>5750</v>
      </c>
      <c r="B28126" s="100" t="s">
        <v>20649</v>
      </c>
      <c r="C28126" s="99" t="s">
        <v>20648</v>
      </c>
      <c r="D28126" s="124"/>
      <c r="E28126" s="157" t="e">
        <f>VLOOKUP(D28126,'SOAT LIQ'!$A$87:$C$3416,3,FALSE)</f>
        <v>#N/A</v>
      </c>
      <c r="F28126" t="s">
        <v>21632</v>
      </c>
    </row>
    <row r="28127" spans="1:6" x14ac:dyDescent="0.25">
      <c r="A28127" t="s">
        <v>6023</v>
      </c>
      <c r="B28127" s="100" t="s">
        <v>20649</v>
      </c>
      <c r="C28127" s="99" t="s">
        <v>20648</v>
      </c>
      <c r="D28127" s="124"/>
      <c r="E28127" s="157" t="e">
        <f>VLOOKUP(D28127,'SOAT LIQ'!$A$87:$C$3416,3,FALSE)</f>
        <v>#N/A</v>
      </c>
      <c r="F28127" t="s">
        <v>21632</v>
      </c>
    </row>
    <row r="28128" spans="1:6" x14ac:dyDescent="0.25">
      <c r="A28128" t="s">
        <v>4339</v>
      </c>
      <c r="B28128" s="100" t="s">
        <v>20650</v>
      </c>
      <c r="C28128" s="100"/>
      <c r="D28128" s="124"/>
      <c r="E28128" s="157" t="e">
        <f>VLOOKUP(D28128,'SOAT LIQ'!$A$87:$C$3416,3,FALSE)</f>
        <v>#N/A</v>
      </c>
      <c r="F28128" t="s">
        <v>21632</v>
      </c>
    </row>
    <row r="28129" spans="1:6" x14ac:dyDescent="0.25">
      <c r="A28129" t="s">
        <v>5750</v>
      </c>
      <c r="B28129" s="100" t="s">
        <v>20650</v>
      </c>
      <c r="C28129" s="100"/>
      <c r="D28129" s="124"/>
      <c r="E28129" s="157" t="e">
        <f>VLOOKUP(D28129,'SOAT LIQ'!$A$87:$C$3416,3,FALSE)</f>
        <v>#N/A</v>
      </c>
      <c r="F28129" t="s">
        <v>21632</v>
      </c>
    </row>
    <row r="28130" spans="1:6" x14ac:dyDescent="0.25">
      <c r="A28130" t="s">
        <v>6023</v>
      </c>
      <c r="B28130" s="100" t="s">
        <v>20650</v>
      </c>
      <c r="C28130" s="100"/>
      <c r="D28130" s="124"/>
      <c r="E28130" s="157" t="e">
        <f>VLOOKUP(D28130,'SOAT LIQ'!$A$87:$C$3416,3,FALSE)</f>
        <v>#N/A</v>
      </c>
      <c r="F28130" t="s">
        <v>21632</v>
      </c>
    </row>
    <row r="28131" spans="1:6" x14ac:dyDescent="0.25">
      <c r="A28131" t="s">
        <v>4339</v>
      </c>
      <c r="B28131" s="100" t="s">
        <v>20652</v>
      </c>
      <c r="C28131" s="99" t="s">
        <v>20651</v>
      </c>
      <c r="D28131" s="124">
        <v>8241</v>
      </c>
      <c r="E28131" s="157">
        <f>VLOOKUP(D28131,'SOAT LIQ'!$A$87:$C$3416,3,FALSE)</f>
        <v>10</v>
      </c>
      <c r="F28131" t="s">
        <v>21632</v>
      </c>
    </row>
    <row r="28132" spans="1:6" x14ac:dyDescent="0.25">
      <c r="A28132" t="s">
        <v>5750</v>
      </c>
      <c r="B28132" s="100" t="s">
        <v>20652</v>
      </c>
      <c r="C28132" s="99" t="s">
        <v>20651</v>
      </c>
      <c r="D28132" s="124">
        <v>8241</v>
      </c>
      <c r="E28132" s="157">
        <f>VLOOKUP(D28132,'SOAT LIQ'!$A$87:$C$3416,3,FALSE)</f>
        <v>10</v>
      </c>
      <c r="F28132" t="s">
        <v>21632</v>
      </c>
    </row>
    <row r="28133" spans="1:6" x14ac:dyDescent="0.25">
      <c r="A28133" t="s">
        <v>6023</v>
      </c>
      <c r="B28133" s="100" t="s">
        <v>20652</v>
      </c>
      <c r="C28133" s="99" t="s">
        <v>20651</v>
      </c>
      <c r="D28133" s="124">
        <v>8241</v>
      </c>
      <c r="E28133" s="157">
        <f>VLOOKUP(D28133,'SOAT LIQ'!$A$87:$C$3416,3,FALSE)</f>
        <v>10</v>
      </c>
      <c r="F28133" t="s">
        <v>21632</v>
      </c>
    </row>
    <row r="28134" spans="1:6" x14ac:dyDescent="0.25">
      <c r="A28134" t="s">
        <v>5750</v>
      </c>
      <c r="B28134" s="100" t="s">
        <v>20653</v>
      </c>
      <c r="C28134" s="100"/>
      <c r="D28134" s="124"/>
      <c r="E28134" s="157" t="e">
        <f>VLOOKUP(D28134,'SOAT LIQ'!$A$87:$C$3416,3,FALSE)</f>
        <v>#N/A</v>
      </c>
      <c r="F28134" t="s">
        <v>21632</v>
      </c>
    </row>
    <row r="28135" spans="1:6" x14ac:dyDescent="0.25">
      <c r="A28135" t="s">
        <v>4339</v>
      </c>
      <c r="B28135" s="100" t="s">
        <v>20653</v>
      </c>
      <c r="C28135" s="100"/>
      <c r="D28135" s="124"/>
      <c r="E28135" s="157" t="e">
        <f>VLOOKUP(D28135,'SOAT LIQ'!$A$87:$C$3416,3,FALSE)</f>
        <v>#N/A</v>
      </c>
      <c r="F28135" t="s">
        <v>21632</v>
      </c>
    </row>
    <row r="28136" spans="1:6" x14ac:dyDescent="0.25">
      <c r="A28136" t="s">
        <v>6023</v>
      </c>
      <c r="B28136" s="100" t="s">
        <v>20653</v>
      </c>
      <c r="C28136" s="100"/>
      <c r="D28136" s="124"/>
      <c r="E28136" s="157" t="e">
        <f>VLOOKUP(D28136,'SOAT LIQ'!$A$87:$C$3416,3,FALSE)</f>
        <v>#N/A</v>
      </c>
      <c r="F28136" t="s">
        <v>21632</v>
      </c>
    </row>
    <row r="28137" spans="1:6" x14ac:dyDescent="0.25">
      <c r="A28137" t="s">
        <v>4339</v>
      </c>
      <c r="B28137" s="100" t="s">
        <v>20655</v>
      </c>
      <c r="C28137" s="99" t="s">
        <v>20654</v>
      </c>
      <c r="D28137" s="124"/>
      <c r="E28137" s="157" t="e">
        <f>VLOOKUP(D28137,'SOAT LIQ'!$A$87:$C$3416,3,FALSE)</f>
        <v>#N/A</v>
      </c>
      <c r="F28137" t="s">
        <v>21632</v>
      </c>
    </row>
    <row r="28138" spans="1:6" x14ac:dyDescent="0.25">
      <c r="A28138" t="s">
        <v>5750</v>
      </c>
      <c r="B28138" s="100" t="s">
        <v>20655</v>
      </c>
      <c r="C28138" s="99" t="s">
        <v>20654</v>
      </c>
      <c r="D28138" s="124"/>
      <c r="E28138" s="157" t="e">
        <f>VLOOKUP(D28138,'SOAT LIQ'!$A$87:$C$3416,3,FALSE)</f>
        <v>#N/A</v>
      </c>
      <c r="F28138" t="s">
        <v>21632</v>
      </c>
    </row>
    <row r="28139" spans="1:6" x14ac:dyDescent="0.25">
      <c r="A28139" t="s">
        <v>6023</v>
      </c>
      <c r="B28139" s="100" t="s">
        <v>20655</v>
      </c>
      <c r="C28139" s="99" t="s">
        <v>20654</v>
      </c>
      <c r="D28139" s="124"/>
      <c r="E28139" s="157" t="e">
        <f>VLOOKUP(D28139,'SOAT LIQ'!$A$87:$C$3416,3,FALSE)</f>
        <v>#N/A</v>
      </c>
      <c r="F28139" t="s">
        <v>21632</v>
      </c>
    </row>
    <row r="28140" spans="1:6" x14ac:dyDescent="0.25">
      <c r="A28140" t="s">
        <v>5750</v>
      </c>
      <c r="B28140" s="100" t="s">
        <v>20657</v>
      </c>
      <c r="C28140" s="99" t="s">
        <v>20656</v>
      </c>
      <c r="D28140" s="124">
        <v>7104</v>
      </c>
      <c r="E28140" s="157">
        <f>VLOOKUP(D28140,'SOAT LIQ'!$A$87:$C$3416,3,FALSE)</f>
        <v>7</v>
      </c>
      <c r="F28140" t="s">
        <v>21632</v>
      </c>
    </row>
    <row r="28141" spans="1:6" x14ac:dyDescent="0.25">
      <c r="A28141" t="s">
        <v>4339</v>
      </c>
      <c r="B28141" s="100" t="s">
        <v>20657</v>
      </c>
      <c r="C28141" s="99" t="s">
        <v>20656</v>
      </c>
      <c r="D28141" s="124">
        <v>7104</v>
      </c>
      <c r="E28141" s="157">
        <f>VLOOKUP(D28141,'SOAT LIQ'!$A$87:$C$3416,3,FALSE)</f>
        <v>7</v>
      </c>
      <c r="F28141" t="s">
        <v>21632</v>
      </c>
    </row>
    <row r="28142" spans="1:6" x14ac:dyDescent="0.25">
      <c r="A28142" t="s">
        <v>4339</v>
      </c>
      <c r="B28142" s="100" t="s">
        <v>20659</v>
      </c>
      <c r="C28142" s="99" t="s">
        <v>20658</v>
      </c>
      <c r="D28142" s="124">
        <v>7105</v>
      </c>
      <c r="E28142" s="157">
        <f>VLOOKUP(D28142,'SOAT LIQ'!$A$87:$C$3416,3,FALSE)</f>
        <v>9</v>
      </c>
      <c r="F28142" t="s">
        <v>21632</v>
      </c>
    </row>
    <row r="28143" spans="1:6" x14ac:dyDescent="0.25">
      <c r="A28143" t="s">
        <v>5750</v>
      </c>
      <c r="B28143" s="100" t="s">
        <v>20659</v>
      </c>
      <c r="C28143" s="99" t="s">
        <v>20658</v>
      </c>
      <c r="D28143" s="124">
        <v>7105</v>
      </c>
      <c r="E28143" s="157">
        <f>VLOOKUP(D28143,'SOAT LIQ'!$A$87:$C$3416,3,FALSE)</f>
        <v>9</v>
      </c>
      <c r="F28143" t="s">
        <v>21632</v>
      </c>
    </row>
    <row r="28144" spans="1:6" x14ac:dyDescent="0.25">
      <c r="A28144" t="s">
        <v>4339</v>
      </c>
      <c r="B28144" s="100" t="s">
        <v>20661</v>
      </c>
      <c r="C28144" s="99" t="s">
        <v>20660</v>
      </c>
      <c r="D28144" s="124"/>
      <c r="E28144" s="157" t="e">
        <f>VLOOKUP(D28144,'SOAT LIQ'!$A$87:$C$3416,3,FALSE)</f>
        <v>#N/A</v>
      </c>
      <c r="F28144" t="s">
        <v>21632</v>
      </c>
    </row>
    <row r="28145" spans="1:6" x14ac:dyDescent="0.25">
      <c r="A28145" t="s">
        <v>5750</v>
      </c>
      <c r="B28145" s="100" t="s">
        <v>20661</v>
      </c>
      <c r="C28145" s="99" t="s">
        <v>20660</v>
      </c>
      <c r="D28145" s="124"/>
      <c r="E28145" s="157" t="e">
        <f>VLOOKUP(D28145,'SOAT LIQ'!$A$87:$C$3416,3,FALSE)</f>
        <v>#N/A</v>
      </c>
      <c r="F28145" t="s">
        <v>21632</v>
      </c>
    </row>
    <row r="28146" spans="1:6" x14ac:dyDescent="0.25">
      <c r="A28146" t="s">
        <v>5936</v>
      </c>
      <c r="B28146" s="100" t="s">
        <v>20661</v>
      </c>
      <c r="C28146" s="99" t="s">
        <v>20660</v>
      </c>
      <c r="D28146" s="124"/>
      <c r="E28146" s="157" t="e">
        <f>VLOOKUP(D28146,'SOAT LIQ'!$A$87:$C$3416,3,FALSE)</f>
        <v>#N/A</v>
      </c>
      <c r="F28146" t="s">
        <v>21632</v>
      </c>
    </row>
    <row r="28147" spans="1:6" x14ac:dyDescent="0.25">
      <c r="A28147" t="s">
        <v>6023</v>
      </c>
      <c r="B28147" s="100" t="s">
        <v>20661</v>
      </c>
      <c r="C28147" s="99" t="s">
        <v>20660</v>
      </c>
      <c r="D28147" s="124"/>
      <c r="E28147" s="157" t="e">
        <f>VLOOKUP(D28147,'SOAT LIQ'!$A$87:$C$3416,3,FALSE)</f>
        <v>#N/A</v>
      </c>
      <c r="F28147" t="s">
        <v>21632</v>
      </c>
    </row>
    <row r="28148" spans="1:6" x14ac:dyDescent="0.25">
      <c r="A28148" t="s">
        <v>5969</v>
      </c>
      <c r="B28148" s="100" t="s">
        <v>20663</v>
      </c>
      <c r="C28148" s="99" t="s">
        <v>20662</v>
      </c>
      <c r="D28148" s="124"/>
      <c r="E28148" s="157" t="e">
        <f>VLOOKUP(D28148,'SOAT LIQ'!$A$87:$C$3416,3,FALSE)</f>
        <v>#N/A</v>
      </c>
      <c r="F28148" t="s">
        <v>21632</v>
      </c>
    </row>
    <row r="28149" spans="1:6" x14ac:dyDescent="0.25">
      <c r="A28149" t="s">
        <v>5969</v>
      </c>
      <c r="B28149" s="100" t="s">
        <v>20664</v>
      </c>
      <c r="C28149" s="100"/>
      <c r="D28149" s="124"/>
      <c r="E28149" s="157" t="e">
        <f>VLOOKUP(D28149,'SOAT LIQ'!$A$87:$C$3416,3,FALSE)</f>
        <v>#N/A</v>
      </c>
      <c r="F28149" t="s">
        <v>21632</v>
      </c>
    </row>
    <row r="28150" spans="1:6" x14ac:dyDescent="0.25">
      <c r="A28150" t="s">
        <v>5750</v>
      </c>
      <c r="B28150" s="100" t="s">
        <v>20664</v>
      </c>
      <c r="C28150" s="100"/>
      <c r="D28150" s="124"/>
      <c r="E28150" s="157" t="e">
        <f>VLOOKUP(D28150,'SOAT LIQ'!$A$87:$C$3416,3,FALSE)</f>
        <v>#N/A</v>
      </c>
      <c r="F28150" t="s">
        <v>21632</v>
      </c>
    </row>
    <row r="28151" spans="1:6" x14ac:dyDescent="0.25">
      <c r="A28151" t="s">
        <v>4339</v>
      </c>
      <c r="B28151" s="100" t="s">
        <v>20666</v>
      </c>
      <c r="C28151" s="99" t="s">
        <v>20665</v>
      </c>
      <c r="D28151" s="124"/>
      <c r="E28151" s="157" t="e">
        <f>VLOOKUP(D28151,'SOAT LIQ'!$A$87:$C$3416,3,FALSE)</f>
        <v>#N/A</v>
      </c>
      <c r="F28151" t="s">
        <v>21632</v>
      </c>
    </row>
    <row r="28152" spans="1:6" x14ac:dyDescent="0.25">
      <c r="A28152" t="s">
        <v>5750</v>
      </c>
      <c r="B28152" s="100" t="s">
        <v>20666</v>
      </c>
      <c r="C28152" s="99" t="s">
        <v>20665</v>
      </c>
      <c r="D28152" s="124"/>
      <c r="E28152" s="157" t="e">
        <f>VLOOKUP(D28152,'SOAT LIQ'!$A$87:$C$3416,3,FALSE)</f>
        <v>#N/A</v>
      </c>
      <c r="F28152" t="s">
        <v>21632</v>
      </c>
    </row>
    <row r="28153" spans="1:6" x14ac:dyDescent="0.25">
      <c r="A28153" t="s">
        <v>6023</v>
      </c>
      <c r="B28153" s="100" t="s">
        <v>20666</v>
      </c>
      <c r="C28153" s="99" t="s">
        <v>20665</v>
      </c>
      <c r="D28153" s="124"/>
      <c r="E28153" s="157" t="e">
        <f>VLOOKUP(D28153,'SOAT LIQ'!$A$87:$C$3416,3,FALSE)</f>
        <v>#N/A</v>
      </c>
      <c r="F28153" t="s">
        <v>21632</v>
      </c>
    </row>
    <row r="28154" spans="1:6" x14ac:dyDescent="0.25">
      <c r="A28154" t="s">
        <v>5922</v>
      </c>
      <c r="B28154" s="100" t="s">
        <v>20666</v>
      </c>
      <c r="C28154" s="99" t="s">
        <v>20665</v>
      </c>
      <c r="D28154" s="124"/>
      <c r="E28154" s="157" t="e">
        <f>VLOOKUP(D28154,'SOAT LIQ'!$A$87:$C$3416,3,FALSE)</f>
        <v>#N/A</v>
      </c>
      <c r="F28154" t="s">
        <v>21632</v>
      </c>
    </row>
    <row r="28155" spans="1:6" x14ac:dyDescent="0.25">
      <c r="A28155" t="s">
        <v>5923</v>
      </c>
      <c r="B28155" s="100" t="s">
        <v>20666</v>
      </c>
      <c r="C28155" s="99" t="s">
        <v>20665</v>
      </c>
      <c r="D28155" s="124"/>
      <c r="E28155" s="157" t="e">
        <f>VLOOKUP(D28155,'SOAT LIQ'!$A$87:$C$3416,3,FALSE)</f>
        <v>#N/A</v>
      </c>
      <c r="F28155" t="s">
        <v>21632</v>
      </c>
    </row>
    <row r="28156" spans="1:6" x14ac:dyDescent="0.25">
      <c r="A28156" t="s">
        <v>5965</v>
      </c>
      <c r="B28156" s="100" t="s">
        <v>20666</v>
      </c>
      <c r="C28156" s="99" t="s">
        <v>20665</v>
      </c>
      <c r="D28156" s="124"/>
      <c r="E28156" s="157" t="e">
        <f>VLOOKUP(D28156,'SOAT LIQ'!$A$87:$C$3416,3,FALSE)</f>
        <v>#N/A</v>
      </c>
      <c r="F28156" t="s">
        <v>21632</v>
      </c>
    </row>
    <row r="28157" spans="1:6" x14ac:dyDescent="0.25">
      <c r="A28157" t="s">
        <v>5965</v>
      </c>
      <c r="B28157" s="100" t="s">
        <v>20668</v>
      </c>
      <c r="C28157" s="99" t="s">
        <v>20667</v>
      </c>
      <c r="D28157" s="124"/>
      <c r="E28157" s="157" t="e">
        <f>VLOOKUP(D28157,'SOAT LIQ'!$A$87:$C$3416,3,FALSE)</f>
        <v>#N/A</v>
      </c>
      <c r="F28157" t="s">
        <v>21632</v>
      </c>
    </row>
    <row r="28158" spans="1:6" x14ac:dyDescent="0.25">
      <c r="A28158" t="s">
        <v>5965</v>
      </c>
      <c r="B28158" s="100" t="s">
        <v>20670</v>
      </c>
      <c r="C28158" s="99" t="s">
        <v>20669</v>
      </c>
      <c r="D28158" s="124">
        <v>37102</v>
      </c>
      <c r="E28158" s="157" t="e">
        <f>VLOOKUP(D28158,'SOAT LIQ'!$A$87:$C$3416,3,FALSE)</f>
        <v>#N/A</v>
      </c>
      <c r="F28158" t="s">
        <v>21632</v>
      </c>
    </row>
    <row r="28159" spans="1:6" x14ac:dyDescent="0.25">
      <c r="A28159" t="s">
        <v>10821</v>
      </c>
      <c r="B28159" s="100" t="s">
        <v>20670</v>
      </c>
      <c r="C28159" s="99" t="s">
        <v>20669</v>
      </c>
      <c r="D28159" s="124">
        <v>37102</v>
      </c>
      <c r="E28159" s="157" t="e">
        <f>VLOOKUP(D28159,'SOAT LIQ'!$A$87:$C$3416,3,FALSE)</f>
        <v>#N/A</v>
      </c>
      <c r="F28159" t="s">
        <v>21632</v>
      </c>
    </row>
    <row r="28160" spans="1:6" x14ac:dyDescent="0.25">
      <c r="A28160" t="s">
        <v>10710</v>
      </c>
      <c r="B28160" s="100" t="s">
        <v>20670</v>
      </c>
      <c r="C28160" s="99" t="s">
        <v>20669</v>
      </c>
      <c r="D28160" s="124">
        <v>37102</v>
      </c>
      <c r="E28160" s="157" t="e">
        <f>VLOOKUP(D28160,'SOAT LIQ'!$A$87:$C$3416,3,FALSE)</f>
        <v>#N/A</v>
      </c>
    </row>
    <row r="28161" spans="1:6" x14ac:dyDescent="0.25">
      <c r="A28161" t="s">
        <v>5965</v>
      </c>
      <c r="B28161" s="100" t="s">
        <v>20671</v>
      </c>
      <c r="C28161" s="99" t="s">
        <v>20672</v>
      </c>
      <c r="D28161" s="124"/>
      <c r="E28161" s="157" t="e">
        <f>VLOOKUP(D28161,'SOAT LIQ'!$A$87:$C$3416,3,FALSE)</f>
        <v>#N/A</v>
      </c>
      <c r="F28161" t="s">
        <v>21632</v>
      </c>
    </row>
    <row r="28162" spans="1:6" x14ac:dyDescent="0.25">
      <c r="A28162" t="s">
        <v>10820</v>
      </c>
      <c r="B28162" s="100" t="s">
        <v>20671</v>
      </c>
      <c r="C28162" s="99" t="s">
        <v>20672</v>
      </c>
      <c r="D28162" s="124"/>
      <c r="E28162" s="157" t="e">
        <f>VLOOKUP(D28162,'SOAT LIQ'!$A$87:$C$3416,3,FALSE)</f>
        <v>#N/A</v>
      </c>
    </row>
    <row r="28163" spans="1:6" x14ac:dyDescent="0.25">
      <c r="A28163" t="s">
        <v>10821</v>
      </c>
      <c r="B28163" s="100" t="s">
        <v>20671</v>
      </c>
      <c r="C28163" s="99" t="s">
        <v>20672</v>
      </c>
      <c r="D28163" s="124"/>
      <c r="E28163" s="157" t="e">
        <f>VLOOKUP(D28163,'SOAT LIQ'!$A$87:$C$3416,3,FALSE)</f>
        <v>#N/A</v>
      </c>
      <c r="F28163" t="s">
        <v>21632</v>
      </c>
    </row>
    <row r="28164" spans="1:6" x14ac:dyDescent="0.25">
      <c r="A28164" t="s">
        <v>10710</v>
      </c>
      <c r="B28164" s="100" t="s">
        <v>20671</v>
      </c>
      <c r="C28164" s="99" t="s">
        <v>20672</v>
      </c>
      <c r="D28164" s="124"/>
      <c r="E28164" s="157" t="e">
        <f>VLOOKUP(D28164,'SOAT LIQ'!$A$87:$C$3416,3,FALSE)</f>
        <v>#N/A</v>
      </c>
    </row>
    <row r="28165" spans="1:6" x14ac:dyDescent="0.25">
      <c r="A28165" t="s">
        <v>5965</v>
      </c>
      <c r="B28165" s="100" t="s">
        <v>20673</v>
      </c>
      <c r="C28165" s="100"/>
      <c r="D28165" s="124">
        <v>37103</v>
      </c>
      <c r="E28165" s="157" t="e">
        <f>VLOOKUP(D28165,'SOAT LIQ'!$A$87:$C$3416,3,FALSE)</f>
        <v>#N/A</v>
      </c>
      <c r="F28165" t="s">
        <v>21632</v>
      </c>
    </row>
    <row r="28166" spans="1:6" x14ac:dyDescent="0.25">
      <c r="A28166" t="s">
        <v>5965</v>
      </c>
      <c r="B28166" s="100" t="s">
        <v>20675</v>
      </c>
      <c r="C28166" s="99" t="s">
        <v>20674</v>
      </c>
      <c r="D28166" s="124"/>
      <c r="E28166" s="157" t="e">
        <f>VLOOKUP(D28166,'SOAT LIQ'!$A$87:$C$3416,3,FALSE)</f>
        <v>#N/A</v>
      </c>
      <c r="F28166" t="s">
        <v>21632</v>
      </c>
    </row>
    <row r="28167" spans="1:6" x14ac:dyDescent="0.25">
      <c r="A28167" t="s">
        <v>5965</v>
      </c>
      <c r="B28167" s="100" t="s">
        <v>20677</v>
      </c>
      <c r="C28167" s="99" t="s">
        <v>20676</v>
      </c>
      <c r="D28167" s="124"/>
      <c r="E28167" s="157" t="e">
        <f>VLOOKUP(D28167,'SOAT LIQ'!$A$87:$C$3416,3,FALSE)</f>
        <v>#N/A</v>
      </c>
      <c r="F28167" t="s">
        <v>21632</v>
      </c>
    </row>
    <row r="28168" spans="1:6" x14ac:dyDescent="0.25">
      <c r="A28168" t="s">
        <v>5965</v>
      </c>
      <c r="B28168" s="100" t="s">
        <v>20679</v>
      </c>
      <c r="C28168" s="99" t="s">
        <v>20678</v>
      </c>
      <c r="D28168" s="124"/>
      <c r="E28168" s="157" t="e">
        <f>VLOOKUP(D28168,'SOAT LIQ'!$A$87:$C$3416,3,FALSE)</f>
        <v>#N/A</v>
      </c>
      <c r="F28168" t="s">
        <v>21632</v>
      </c>
    </row>
    <row r="28169" spans="1:6" x14ac:dyDescent="0.25">
      <c r="A28169" t="s">
        <v>5965</v>
      </c>
      <c r="B28169" s="100" t="s">
        <v>20681</v>
      </c>
      <c r="C28169" s="99" t="s">
        <v>20680</v>
      </c>
      <c r="D28169" s="124"/>
      <c r="E28169" s="157" t="e">
        <f>VLOOKUP(D28169,'SOAT LIQ'!$A$87:$C$3416,3,FALSE)</f>
        <v>#N/A</v>
      </c>
      <c r="F28169" t="s">
        <v>21632</v>
      </c>
    </row>
    <row r="28170" spans="1:6" x14ac:dyDescent="0.25">
      <c r="A28170" t="s">
        <v>5965</v>
      </c>
      <c r="B28170" s="100" t="s">
        <v>20683</v>
      </c>
      <c r="C28170" s="99" t="s">
        <v>20682</v>
      </c>
      <c r="D28170" s="124"/>
      <c r="E28170" s="157" t="e">
        <f>VLOOKUP(D28170,'SOAT LIQ'!$A$87:$C$3416,3,FALSE)</f>
        <v>#N/A</v>
      </c>
      <c r="F28170" t="s">
        <v>21632</v>
      </c>
    </row>
    <row r="28171" spans="1:6" x14ac:dyDescent="0.25">
      <c r="A28171" t="s">
        <v>5965</v>
      </c>
      <c r="B28171" s="100" t="s">
        <v>20684</v>
      </c>
      <c r="C28171" s="100"/>
      <c r="D28171" s="124"/>
      <c r="E28171" s="157" t="e">
        <f>VLOOKUP(D28171,'SOAT LIQ'!$A$87:$C$3416,3,FALSE)</f>
        <v>#N/A</v>
      </c>
      <c r="F28171" t="s">
        <v>21632</v>
      </c>
    </row>
    <row r="28172" spans="1:6" x14ac:dyDescent="0.25">
      <c r="A28172" t="s">
        <v>10821</v>
      </c>
      <c r="B28172" s="100" t="s">
        <v>20684</v>
      </c>
      <c r="C28172" s="100"/>
      <c r="D28172" s="124"/>
      <c r="E28172" s="157" t="e">
        <f>VLOOKUP(D28172,'SOAT LIQ'!$A$87:$C$3416,3,FALSE)</f>
        <v>#N/A</v>
      </c>
      <c r="F28172" t="s">
        <v>21632</v>
      </c>
    </row>
    <row r="28173" spans="1:6" x14ac:dyDescent="0.25">
      <c r="A28173" t="s">
        <v>10710</v>
      </c>
      <c r="B28173" s="100" t="s">
        <v>20684</v>
      </c>
      <c r="C28173" s="100"/>
      <c r="D28173" s="124"/>
      <c r="E28173" s="157" t="e">
        <f>VLOOKUP(D28173,'SOAT LIQ'!$A$87:$C$3416,3,FALSE)</f>
        <v>#N/A</v>
      </c>
    </row>
    <row r="28174" spans="1:6" x14ac:dyDescent="0.25">
      <c r="A28174" t="s">
        <v>5965</v>
      </c>
      <c r="B28174" s="100" t="s">
        <v>20686</v>
      </c>
      <c r="C28174" s="99" t="s">
        <v>20685</v>
      </c>
      <c r="D28174" s="124"/>
      <c r="E28174" s="157" t="e">
        <f>VLOOKUP(D28174,'SOAT LIQ'!$A$87:$C$3416,3,FALSE)</f>
        <v>#N/A</v>
      </c>
      <c r="F28174" t="s">
        <v>21632</v>
      </c>
    </row>
    <row r="28175" spans="1:6" x14ac:dyDescent="0.25">
      <c r="A28175" t="s">
        <v>5965</v>
      </c>
      <c r="B28175" s="100" t="s">
        <v>20687</v>
      </c>
      <c r="C28175" s="100"/>
      <c r="D28175" s="124"/>
      <c r="E28175" s="157" t="e">
        <f>VLOOKUP(D28175,'SOAT LIQ'!$A$87:$C$3416,3,FALSE)</f>
        <v>#N/A</v>
      </c>
      <c r="F28175" t="s">
        <v>21632</v>
      </c>
    </row>
    <row r="28176" spans="1:6" x14ac:dyDescent="0.25">
      <c r="A28176" t="s">
        <v>5965</v>
      </c>
      <c r="B28176" s="100" t="s">
        <v>20689</v>
      </c>
      <c r="C28176" s="99" t="s">
        <v>20688</v>
      </c>
      <c r="D28176" s="124"/>
      <c r="E28176" s="157" t="e">
        <f>VLOOKUP(D28176,'SOAT LIQ'!$A$87:$C$3416,3,FALSE)</f>
        <v>#N/A</v>
      </c>
      <c r="F28176" t="s">
        <v>21632</v>
      </c>
    </row>
    <row r="28177" spans="1:6" x14ac:dyDescent="0.25">
      <c r="A28177" t="s">
        <v>5965</v>
      </c>
      <c r="B28177" s="100" t="s">
        <v>20691</v>
      </c>
      <c r="C28177" s="99" t="s">
        <v>20690</v>
      </c>
      <c r="D28177" s="124"/>
      <c r="E28177" s="157" t="e">
        <f>VLOOKUP(D28177,'SOAT LIQ'!$A$87:$C$3416,3,FALSE)</f>
        <v>#N/A</v>
      </c>
      <c r="F28177" t="s">
        <v>21632</v>
      </c>
    </row>
    <row r="28178" spans="1:6" x14ac:dyDescent="0.25">
      <c r="A28178" t="s">
        <v>5965</v>
      </c>
      <c r="B28178" s="100" t="s">
        <v>20693</v>
      </c>
      <c r="C28178" s="99" t="s">
        <v>20692</v>
      </c>
      <c r="D28178" s="124"/>
      <c r="E28178" s="157" t="e">
        <f>VLOOKUP(D28178,'SOAT LIQ'!$A$87:$C$3416,3,FALSE)</f>
        <v>#N/A</v>
      </c>
      <c r="F28178" t="s">
        <v>21632</v>
      </c>
    </row>
    <row r="28179" spans="1:6" x14ac:dyDescent="0.25">
      <c r="A28179" t="s">
        <v>5965</v>
      </c>
      <c r="B28179" s="100" t="s">
        <v>20695</v>
      </c>
      <c r="C28179" s="99" t="s">
        <v>20694</v>
      </c>
      <c r="D28179" s="124"/>
      <c r="E28179" s="157" t="e">
        <f>VLOOKUP(D28179,'SOAT LIQ'!$A$87:$C$3416,3,FALSE)</f>
        <v>#N/A</v>
      </c>
      <c r="F28179" t="s">
        <v>21632</v>
      </c>
    </row>
    <row r="28180" spans="1:6" x14ac:dyDescent="0.25">
      <c r="A28180" t="s">
        <v>5965</v>
      </c>
      <c r="B28180" s="100" t="s">
        <v>20697</v>
      </c>
      <c r="C28180" s="99" t="s">
        <v>20696</v>
      </c>
      <c r="D28180" s="124"/>
      <c r="E28180" s="157" t="e">
        <f>VLOOKUP(D28180,'SOAT LIQ'!$A$87:$C$3416,3,FALSE)</f>
        <v>#N/A</v>
      </c>
      <c r="F28180" t="s">
        <v>21632</v>
      </c>
    </row>
    <row r="28181" spans="1:6" x14ac:dyDescent="0.25">
      <c r="A28181" t="s">
        <v>5965</v>
      </c>
      <c r="B28181" s="100" t="s">
        <v>20698</v>
      </c>
      <c r="C28181" s="100"/>
      <c r="D28181" s="124">
        <v>512001</v>
      </c>
      <c r="E28181" s="157" t="e">
        <f>VLOOKUP(D28181,'SOAT LIQ'!$A$87:$C$3416,3,FALSE)</f>
        <v>#N/A</v>
      </c>
      <c r="F28181" t="s">
        <v>21632</v>
      </c>
    </row>
    <row r="28182" spans="1:6" x14ac:dyDescent="0.25">
      <c r="A28182" t="s">
        <v>5965</v>
      </c>
      <c r="B28182" s="100" t="s">
        <v>20700</v>
      </c>
      <c r="C28182" s="99" t="s">
        <v>20699</v>
      </c>
      <c r="D28182" s="124"/>
      <c r="E28182" s="157" t="e">
        <f>VLOOKUP(D28182,'SOAT LIQ'!$A$87:$C$3416,3,FALSE)</f>
        <v>#N/A</v>
      </c>
      <c r="F28182" t="s">
        <v>21632</v>
      </c>
    </row>
    <row r="28183" spans="1:6" x14ac:dyDescent="0.25">
      <c r="A28183" t="s">
        <v>5523</v>
      </c>
      <c r="B28183" s="100" t="s">
        <v>20701</v>
      </c>
      <c r="C28183" s="100"/>
      <c r="D28183" s="124"/>
      <c r="E28183" s="157" t="e">
        <f>VLOOKUP(D28183,'SOAT LIQ'!$A$87:$C$3416,3,FALSE)</f>
        <v>#N/A</v>
      </c>
      <c r="F28183" t="s">
        <v>21632</v>
      </c>
    </row>
    <row r="28184" spans="1:6" x14ac:dyDescent="0.25">
      <c r="A28184" t="s">
        <v>5523</v>
      </c>
      <c r="B28184" s="100" t="s">
        <v>20703</v>
      </c>
      <c r="C28184" s="99" t="s">
        <v>20702</v>
      </c>
      <c r="D28184" s="124"/>
      <c r="E28184" s="157" t="e">
        <f>VLOOKUP(D28184,'SOAT LIQ'!$A$87:$C$3416,3,FALSE)</f>
        <v>#N/A</v>
      </c>
      <c r="F28184" t="s">
        <v>21632</v>
      </c>
    </row>
    <row r="28185" spans="1:6" x14ac:dyDescent="0.25">
      <c r="A28185" t="s">
        <v>5523</v>
      </c>
      <c r="B28185" s="100" t="s">
        <v>20704</v>
      </c>
      <c r="C28185" s="100"/>
      <c r="D28185" s="124"/>
      <c r="E28185" s="157" t="e">
        <f>VLOOKUP(D28185,'SOAT LIQ'!$A$87:$C$3416,3,FALSE)</f>
        <v>#N/A</v>
      </c>
      <c r="F28185" t="s">
        <v>21632</v>
      </c>
    </row>
    <row r="28186" spans="1:6" x14ac:dyDescent="0.25">
      <c r="A28186" t="s">
        <v>5782</v>
      </c>
      <c r="B28186" s="100" t="s">
        <v>20704</v>
      </c>
      <c r="C28186" s="100"/>
      <c r="D28186" s="124"/>
      <c r="E28186" s="157" t="e">
        <f>VLOOKUP(D28186,'SOAT LIQ'!$A$87:$C$3416,3,FALSE)</f>
        <v>#N/A</v>
      </c>
      <c r="F28186" t="s">
        <v>21632</v>
      </c>
    </row>
    <row r="28187" spans="1:6" x14ac:dyDescent="0.25">
      <c r="A28187" t="s">
        <v>5773</v>
      </c>
      <c r="B28187" s="100" t="s">
        <v>20705</v>
      </c>
      <c r="C28187" s="100"/>
      <c r="D28187" s="124"/>
      <c r="E28187" s="157" t="e">
        <f>VLOOKUP(D28187,'SOAT LIQ'!$A$87:$C$3416,3,FALSE)</f>
        <v>#N/A</v>
      </c>
      <c r="F28187" t="s">
        <v>21632</v>
      </c>
    </row>
    <row r="28188" spans="1:6" x14ac:dyDescent="0.25">
      <c r="A28188" t="s">
        <v>5523</v>
      </c>
      <c r="B28188" s="100" t="s">
        <v>20705</v>
      </c>
      <c r="C28188" s="100"/>
      <c r="D28188" s="124"/>
      <c r="E28188" s="157" t="e">
        <f>VLOOKUP(D28188,'SOAT LIQ'!$A$87:$C$3416,3,FALSE)</f>
        <v>#N/A</v>
      </c>
      <c r="F28188" t="s">
        <v>21632</v>
      </c>
    </row>
    <row r="28189" spans="1:6" x14ac:dyDescent="0.25">
      <c r="A28189" t="s">
        <v>5782</v>
      </c>
      <c r="B28189" s="100" t="s">
        <v>20705</v>
      </c>
      <c r="C28189" s="100"/>
      <c r="D28189" s="124"/>
      <c r="E28189" s="157" t="e">
        <f>VLOOKUP(D28189,'SOAT LIQ'!$A$87:$C$3416,3,FALSE)</f>
        <v>#N/A</v>
      </c>
      <c r="F28189" t="s">
        <v>21632</v>
      </c>
    </row>
    <row r="28190" spans="1:6" x14ac:dyDescent="0.25">
      <c r="A28190" t="s">
        <v>5773</v>
      </c>
      <c r="B28190" s="100" t="s">
        <v>20706</v>
      </c>
      <c r="C28190" s="100"/>
      <c r="D28190" s="124"/>
      <c r="E28190" s="157" t="e">
        <f>VLOOKUP(D28190,'SOAT LIQ'!$A$87:$C$3416,3,FALSE)</f>
        <v>#N/A</v>
      </c>
      <c r="F28190" t="s">
        <v>21632</v>
      </c>
    </row>
    <row r="28191" spans="1:6" x14ac:dyDescent="0.25">
      <c r="A28191" t="s">
        <v>5523</v>
      </c>
      <c r="B28191" s="100" t="s">
        <v>20706</v>
      </c>
      <c r="C28191" s="100"/>
      <c r="D28191" s="124"/>
      <c r="E28191" s="157" t="e">
        <f>VLOOKUP(D28191,'SOAT LIQ'!$A$87:$C$3416,3,FALSE)</f>
        <v>#N/A</v>
      </c>
      <c r="F28191" t="s">
        <v>21632</v>
      </c>
    </row>
    <row r="28192" spans="1:6" x14ac:dyDescent="0.25">
      <c r="A28192" t="s">
        <v>5782</v>
      </c>
      <c r="B28192" s="100" t="s">
        <v>20706</v>
      </c>
      <c r="C28192" s="100"/>
      <c r="D28192" s="124"/>
      <c r="E28192" s="157" t="e">
        <f>VLOOKUP(D28192,'SOAT LIQ'!$A$87:$C$3416,3,FALSE)</f>
        <v>#N/A</v>
      </c>
      <c r="F28192" t="s">
        <v>21632</v>
      </c>
    </row>
    <row r="28193" spans="1:6" x14ac:dyDescent="0.25">
      <c r="A28193" t="s">
        <v>5523</v>
      </c>
      <c r="B28193" s="100" t="s">
        <v>20708</v>
      </c>
      <c r="C28193" s="99" t="s">
        <v>20707</v>
      </c>
      <c r="D28193" s="124">
        <v>513025</v>
      </c>
      <c r="E28193" s="157" t="e">
        <f>VLOOKUP(D28193,'SOAT LIQ'!$A$87:$C$3416,3,FALSE)</f>
        <v>#N/A</v>
      </c>
      <c r="F28193" t="s">
        <v>21632</v>
      </c>
    </row>
    <row r="28194" spans="1:6" x14ac:dyDescent="0.25">
      <c r="A28194" t="s">
        <v>5523</v>
      </c>
      <c r="B28194" s="100" t="s">
        <v>20709</v>
      </c>
      <c r="C28194" s="100"/>
      <c r="D28194" s="124"/>
      <c r="E28194" s="157" t="e">
        <f>VLOOKUP(D28194,'SOAT LIQ'!$A$87:$C$3416,3,FALSE)</f>
        <v>#N/A</v>
      </c>
      <c r="F28194" t="s">
        <v>21632</v>
      </c>
    </row>
    <row r="28195" spans="1:6" x14ac:dyDescent="0.25">
      <c r="A28195" t="s">
        <v>5523</v>
      </c>
      <c r="B28195" s="100" t="s">
        <v>20710</v>
      </c>
      <c r="C28195" s="100"/>
      <c r="D28195" s="124"/>
      <c r="E28195" s="157" t="e">
        <f>VLOOKUP(D28195,'SOAT LIQ'!$A$87:$C$3416,3,FALSE)</f>
        <v>#N/A</v>
      </c>
      <c r="F28195" t="s">
        <v>21632</v>
      </c>
    </row>
    <row r="28196" spans="1:6" x14ac:dyDescent="0.25">
      <c r="A28196" t="s">
        <v>4339</v>
      </c>
      <c r="B28196" s="100" t="s">
        <v>20712</v>
      </c>
      <c r="C28196" s="99" t="s">
        <v>20711</v>
      </c>
      <c r="D28196" s="124"/>
      <c r="E28196" s="157" t="e">
        <f>VLOOKUP(D28196,'SOAT LIQ'!$A$87:$C$3416,3,FALSE)</f>
        <v>#N/A</v>
      </c>
      <c r="F28196" t="s">
        <v>21632</v>
      </c>
    </row>
    <row r="28197" spans="1:6" x14ac:dyDescent="0.25">
      <c r="A28197" t="s">
        <v>5773</v>
      </c>
      <c r="B28197" s="100" t="s">
        <v>20712</v>
      </c>
      <c r="C28197" s="99" t="s">
        <v>20711</v>
      </c>
      <c r="D28197" s="124"/>
      <c r="E28197" s="157" t="e">
        <f>VLOOKUP(D28197,'SOAT LIQ'!$A$87:$C$3416,3,FALSE)</f>
        <v>#N/A</v>
      </c>
      <c r="F28197" t="s">
        <v>21632</v>
      </c>
    </row>
    <row r="28198" spans="1:6" x14ac:dyDescent="0.25">
      <c r="A28198" t="s">
        <v>5796</v>
      </c>
      <c r="B28198" s="100" t="s">
        <v>20712</v>
      </c>
      <c r="C28198" s="99" t="s">
        <v>20711</v>
      </c>
      <c r="D28198" s="124"/>
      <c r="E28198" s="157" t="e">
        <f>VLOOKUP(D28198,'SOAT LIQ'!$A$87:$C$3416,3,FALSE)</f>
        <v>#N/A</v>
      </c>
      <c r="F28198" t="s">
        <v>21632</v>
      </c>
    </row>
    <row r="28199" spans="1:6" x14ac:dyDescent="0.25">
      <c r="A28199" t="s">
        <v>4339</v>
      </c>
      <c r="B28199" s="100" t="s">
        <v>20713</v>
      </c>
      <c r="C28199" s="100"/>
      <c r="D28199" s="124"/>
      <c r="E28199" s="157" t="e">
        <f>VLOOKUP(D28199,'SOAT LIQ'!$A$87:$C$3416,3,FALSE)</f>
        <v>#N/A</v>
      </c>
      <c r="F28199" t="s">
        <v>21632</v>
      </c>
    </row>
    <row r="28200" spans="1:6" x14ac:dyDescent="0.25">
      <c r="A28200" t="s">
        <v>5773</v>
      </c>
      <c r="B28200" s="100" t="s">
        <v>20713</v>
      </c>
      <c r="C28200" s="100"/>
      <c r="D28200" s="124"/>
      <c r="E28200" s="157" t="e">
        <f>VLOOKUP(D28200,'SOAT LIQ'!$A$87:$C$3416,3,FALSE)</f>
        <v>#N/A</v>
      </c>
      <c r="F28200" t="s">
        <v>21632</v>
      </c>
    </row>
    <row r="28201" spans="1:6" x14ac:dyDescent="0.25">
      <c r="A28201" t="s">
        <v>5750</v>
      </c>
      <c r="B28201" s="100" t="s">
        <v>20713</v>
      </c>
      <c r="C28201" s="100"/>
      <c r="D28201" s="124"/>
      <c r="E28201" s="157" t="e">
        <f>VLOOKUP(D28201,'SOAT LIQ'!$A$87:$C$3416,3,FALSE)</f>
        <v>#N/A</v>
      </c>
      <c r="F28201" t="s">
        <v>21632</v>
      </c>
    </row>
    <row r="28202" spans="1:6" x14ac:dyDescent="0.25">
      <c r="A28202" t="s">
        <v>5796</v>
      </c>
      <c r="B28202" s="100" t="s">
        <v>20713</v>
      </c>
      <c r="C28202" s="100"/>
      <c r="D28202" s="124"/>
      <c r="E28202" s="157" t="e">
        <f>VLOOKUP(D28202,'SOAT LIQ'!$A$87:$C$3416,3,FALSE)</f>
        <v>#N/A</v>
      </c>
      <c r="F28202" t="s">
        <v>21632</v>
      </c>
    </row>
    <row r="28203" spans="1:6" x14ac:dyDescent="0.25">
      <c r="A28203" t="s">
        <v>4339</v>
      </c>
      <c r="B28203" s="100" t="s">
        <v>20714</v>
      </c>
      <c r="C28203" s="100"/>
      <c r="D28203" s="124">
        <v>15163</v>
      </c>
      <c r="E28203" s="157">
        <f>VLOOKUP(D28203,'SOAT LIQ'!$A$87:$C$3416,3,FALSE)</f>
        <v>20</v>
      </c>
      <c r="F28203" t="s">
        <v>21632</v>
      </c>
    </row>
    <row r="28204" spans="1:6" x14ac:dyDescent="0.25">
      <c r="A28204" t="s">
        <v>5773</v>
      </c>
      <c r="B28204" s="100" t="s">
        <v>20714</v>
      </c>
      <c r="C28204" s="100"/>
      <c r="D28204" s="124">
        <v>15163</v>
      </c>
      <c r="E28204" s="157">
        <f>VLOOKUP(D28204,'SOAT LIQ'!$A$87:$C$3416,3,FALSE)</f>
        <v>20</v>
      </c>
      <c r="F28204" t="s">
        <v>21632</v>
      </c>
    </row>
    <row r="28205" spans="1:6" x14ac:dyDescent="0.25">
      <c r="A28205" t="s">
        <v>6034</v>
      </c>
      <c r="B28205" s="100" t="s">
        <v>20716</v>
      </c>
      <c r="C28205" s="99" t="s">
        <v>20715</v>
      </c>
      <c r="D28205" s="124">
        <v>21326</v>
      </c>
      <c r="E28205" s="157" t="e">
        <f>VLOOKUP(D28205,'SOAT LIQ'!$A$87:$C$3416,3,FALSE)</f>
        <v>#N/A</v>
      </c>
    </row>
    <row r="28206" spans="1:6" x14ac:dyDescent="0.25">
      <c r="A28206" t="s">
        <v>8488</v>
      </c>
      <c r="B28206" s="100" t="s">
        <v>20717</v>
      </c>
      <c r="C28206" s="100"/>
      <c r="D28206" s="124">
        <v>25106</v>
      </c>
      <c r="E28206" s="157" t="e">
        <f>VLOOKUP(D28206,'SOAT LIQ'!$A$87:$C$3416,3,FALSE)</f>
        <v>#N/A</v>
      </c>
    </row>
    <row r="28207" spans="1:6" x14ac:dyDescent="0.25">
      <c r="A28207" t="s">
        <v>8089</v>
      </c>
      <c r="B28207" s="100" t="s">
        <v>20717</v>
      </c>
      <c r="C28207" s="100"/>
      <c r="D28207" s="124">
        <v>25106</v>
      </c>
      <c r="E28207" s="157" t="e">
        <f>VLOOKUP(D28207,'SOAT LIQ'!$A$87:$C$3416,3,FALSE)</f>
        <v>#N/A</v>
      </c>
    </row>
    <row r="28208" spans="1:6" x14ac:dyDescent="0.25">
      <c r="A28208" t="s">
        <v>8488</v>
      </c>
      <c r="B28208" s="100" t="s">
        <v>20718</v>
      </c>
      <c r="C28208" s="100"/>
      <c r="D28208" s="124">
        <v>25108</v>
      </c>
      <c r="E28208" s="157" t="e">
        <f>VLOOKUP(D28208,'SOAT LIQ'!$A$87:$C$3416,3,FALSE)</f>
        <v>#N/A</v>
      </c>
    </row>
    <row r="28209" spans="1:6" x14ac:dyDescent="0.25">
      <c r="A28209" t="s">
        <v>8089</v>
      </c>
      <c r="B28209" s="100" t="s">
        <v>20718</v>
      </c>
      <c r="C28209" s="100"/>
      <c r="D28209" s="124">
        <v>25108</v>
      </c>
      <c r="E28209" s="157" t="e">
        <f>VLOOKUP(D28209,'SOAT LIQ'!$A$87:$C$3416,3,FALSE)</f>
        <v>#N/A</v>
      </c>
    </row>
    <row r="28210" spans="1:6" x14ac:dyDescent="0.25">
      <c r="A28210" t="s">
        <v>5509</v>
      </c>
      <c r="B28210" s="100" t="s">
        <v>20719</v>
      </c>
      <c r="C28210" s="100"/>
      <c r="D28210" s="124"/>
      <c r="E28210" s="157" t="e">
        <f>VLOOKUP(D28210,'SOAT LIQ'!$A$87:$C$3416,3,FALSE)</f>
        <v>#N/A</v>
      </c>
      <c r="F28210" t="s">
        <v>5509</v>
      </c>
    </row>
    <row r="28211" spans="1:6" x14ac:dyDescent="0.25">
      <c r="A28211" t="s">
        <v>8488</v>
      </c>
      <c r="B28211" s="100" t="s">
        <v>20719</v>
      </c>
      <c r="C28211" s="100"/>
      <c r="D28211" s="124"/>
      <c r="E28211" s="157" t="e">
        <f>VLOOKUP(D28211,'SOAT LIQ'!$A$87:$C$3416,3,FALSE)</f>
        <v>#N/A</v>
      </c>
    </row>
    <row r="28212" spans="1:6" x14ac:dyDescent="0.25">
      <c r="A28212" t="s">
        <v>10065</v>
      </c>
      <c r="B28212" s="100" t="s">
        <v>20720</v>
      </c>
      <c r="C28212" s="100"/>
      <c r="D28212" s="124">
        <v>23110</v>
      </c>
      <c r="E28212" s="157" t="e">
        <f>VLOOKUP(D28212,'SOAT LIQ'!$A$87:$C$3416,3,FALSE)</f>
        <v>#N/A</v>
      </c>
    </row>
    <row r="28213" spans="1:6" x14ac:dyDescent="0.25">
      <c r="A28213" t="s">
        <v>6034</v>
      </c>
      <c r="B28213" s="100" t="s">
        <v>20720</v>
      </c>
      <c r="C28213" s="100"/>
      <c r="D28213" s="124">
        <v>23110</v>
      </c>
      <c r="E28213" s="157" t="e">
        <f>VLOOKUP(D28213,'SOAT LIQ'!$A$87:$C$3416,3,FALSE)</f>
        <v>#N/A</v>
      </c>
    </row>
    <row r="28214" spans="1:6" x14ac:dyDescent="0.25">
      <c r="A28214" t="s">
        <v>3972</v>
      </c>
      <c r="B28214" s="100" t="s">
        <v>20722</v>
      </c>
      <c r="C28214" s="99" t="s">
        <v>20721</v>
      </c>
      <c r="D28214" s="124">
        <v>33202</v>
      </c>
      <c r="E28214" s="157" t="e">
        <f>VLOOKUP(D28214,'SOAT LIQ'!$A$87:$C$3416,3,FALSE)</f>
        <v>#N/A</v>
      </c>
    </row>
    <row r="28215" spans="1:6" x14ac:dyDescent="0.25">
      <c r="A28215" t="s">
        <v>3972</v>
      </c>
      <c r="B28215" s="100" t="s">
        <v>20724</v>
      </c>
      <c r="C28215" s="99" t="s">
        <v>20723</v>
      </c>
      <c r="D28215" s="124">
        <v>33102</v>
      </c>
      <c r="E28215" s="157" t="e">
        <f>VLOOKUP(D28215,'SOAT LIQ'!$A$87:$C$3416,3,FALSE)</f>
        <v>#N/A</v>
      </c>
    </row>
    <row r="28216" spans="1:6" x14ac:dyDescent="0.25">
      <c r="A28216" t="s">
        <v>3972</v>
      </c>
      <c r="B28216" s="100" t="s">
        <v>20726</v>
      </c>
      <c r="C28216" s="99" t="s">
        <v>20725</v>
      </c>
      <c r="D28216" s="124">
        <v>33103</v>
      </c>
      <c r="E28216" s="157" t="e">
        <f>VLOOKUP(D28216,'SOAT LIQ'!$A$87:$C$3416,3,FALSE)</f>
        <v>#N/A</v>
      </c>
    </row>
    <row r="28217" spans="1:6" x14ac:dyDescent="0.25">
      <c r="A28217" t="s">
        <v>3972</v>
      </c>
      <c r="B28217" s="100" t="s">
        <v>20728</v>
      </c>
      <c r="C28217" s="99" t="s">
        <v>20727</v>
      </c>
      <c r="D28217" s="124"/>
      <c r="E28217" s="157" t="e">
        <f>VLOOKUP(D28217,'SOAT LIQ'!$A$87:$C$3416,3,FALSE)</f>
        <v>#N/A</v>
      </c>
    </row>
    <row r="28218" spans="1:6" x14ac:dyDescent="0.25">
      <c r="A28218" t="s">
        <v>3972</v>
      </c>
      <c r="B28218" s="100" t="s">
        <v>20730</v>
      </c>
      <c r="C28218" s="99" t="s">
        <v>20729</v>
      </c>
      <c r="D28218" s="124"/>
      <c r="E28218" s="157" t="e">
        <f>VLOOKUP(D28218,'SOAT LIQ'!$A$87:$C$3416,3,FALSE)</f>
        <v>#N/A</v>
      </c>
    </row>
    <row r="28219" spans="1:6" x14ac:dyDescent="0.25">
      <c r="A28219" t="s">
        <v>3972</v>
      </c>
      <c r="B28219" s="100" t="s">
        <v>20732</v>
      </c>
      <c r="C28219" s="99" t="s">
        <v>20731</v>
      </c>
      <c r="D28219" s="124"/>
      <c r="E28219" s="157" t="e">
        <f>VLOOKUP(D28219,'SOAT LIQ'!$A$87:$C$3416,3,FALSE)</f>
        <v>#N/A</v>
      </c>
    </row>
    <row r="28220" spans="1:6" x14ac:dyDescent="0.25">
      <c r="A28220" t="s">
        <v>3972</v>
      </c>
      <c r="B28220" s="100" t="s">
        <v>20734</v>
      </c>
      <c r="C28220" s="99" t="s">
        <v>20733</v>
      </c>
      <c r="D28220" s="124"/>
      <c r="E28220" s="157" t="e">
        <f>VLOOKUP(D28220,'SOAT LIQ'!$A$87:$C$3416,3,FALSE)</f>
        <v>#N/A</v>
      </c>
    </row>
    <row r="28221" spans="1:6" x14ac:dyDescent="0.25">
      <c r="A28221" t="s">
        <v>3972</v>
      </c>
      <c r="B28221" s="100" t="s">
        <v>20736</v>
      </c>
      <c r="C28221" s="99" t="s">
        <v>20735</v>
      </c>
      <c r="D28221" s="124"/>
      <c r="E28221" s="157" t="e">
        <f>VLOOKUP(D28221,'SOAT LIQ'!$A$87:$C$3416,3,FALSE)</f>
        <v>#N/A</v>
      </c>
    </row>
    <row r="28222" spans="1:6" x14ac:dyDescent="0.25">
      <c r="A28222" t="s">
        <v>3972</v>
      </c>
      <c r="B28222" s="100" t="s">
        <v>20738</v>
      </c>
      <c r="C28222" s="99" t="s">
        <v>20737</v>
      </c>
      <c r="D28222" s="124"/>
      <c r="E28222" s="157" t="e">
        <f>VLOOKUP(D28222,'SOAT LIQ'!$A$87:$C$3416,3,FALSE)</f>
        <v>#N/A</v>
      </c>
    </row>
    <row r="28223" spans="1:6" x14ac:dyDescent="0.25">
      <c r="A28223" t="s">
        <v>3972</v>
      </c>
      <c r="B28223" s="100" t="s">
        <v>20740</v>
      </c>
      <c r="C28223" s="99" t="s">
        <v>20739</v>
      </c>
      <c r="D28223" s="124"/>
      <c r="E28223" s="157" t="e">
        <f>VLOOKUP(D28223,'SOAT LIQ'!$A$87:$C$3416,3,FALSE)</f>
        <v>#N/A</v>
      </c>
    </row>
    <row r="28224" spans="1:6" x14ac:dyDescent="0.25">
      <c r="A28224" t="s">
        <v>3972</v>
      </c>
      <c r="B28224" s="100" t="s">
        <v>20742</v>
      </c>
      <c r="C28224" s="99" t="s">
        <v>20741</v>
      </c>
      <c r="D28224" s="124"/>
      <c r="E28224" s="157" t="e">
        <f>VLOOKUP(D28224,'SOAT LIQ'!$A$87:$C$3416,3,FALSE)</f>
        <v>#N/A</v>
      </c>
    </row>
    <row r="28225" spans="1:5" x14ac:dyDescent="0.25">
      <c r="A28225" t="s">
        <v>3972</v>
      </c>
      <c r="B28225" s="100" t="s">
        <v>20744</v>
      </c>
      <c r="C28225" s="99" t="s">
        <v>20743</v>
      </c>
      <c r="D28225" s="124"/>
      <c r="E28225" s="157" t="e">
        <f>VLOOKUP(D28225,'SOAT LIQ'!$A$87:$C$3416,3,FALSE)</f>
        <v>#N/A</v>
      </c>
    </row>
    <row r="28226" spans="1:5" x14ac:dyDescent="0.25">
      <c r="A28226" t="s">
        <v>3972</v>
      </c>
      <c r="B28226" s="100" t="s">
        <v>20746</v>
      </c>
      <c r="C28226" s="99" t="s">
        <v>20745</v>
      </c>
      <c r="D28226" s="124"/>
      <c r="E28226" s="157" t="e">
        <f>VLOOKUP(D28226,'SOAT LIQ'!$A$87:$C$3416,3,FALSE)</f>
        <v>#N/A</v>
      </c>
    </row>
    <row r="28227" spans="1:5" x14ac:dyDescent="0.25">
      <c r="A28227" t="s">
        <v>3972</v>
      </c>
      <c r="B28227" s="100" t="s">
        <v>20748</v>
      </c>
      <c r="C28227" s="99" t="s">
        <v>20747</v>
      </c>
      <c r="D28227" s="124"/>
      <c r="E28227" s="157" t="e">
        <f>VLOOKUP(D28227,'SOAT LIQ'!$A$87:$C$3416,3,FALSE)</f>
        <v>#N/A</v>
      </c>
    </row>
    <row r="28228" spans="1:5" x14ac:dyDescent="0.25">
      <c r="A28228" t="s">
        <v>3972</v>
      </c>
      <c r="B28228" s="100" t="s">
        <v>20750</v>
      </c>
      <c r="C28228" s="99" t="s">
        <v>20749</v>
      </c>
      <c r="D28228" s="124"/>
      <c r="E28228" s="157" t="e">
        <f>VLOOKUP(D28228,'SOAT LIQ'!$A$87:$C$3416,3,FALSE)</f>
        <v>#N/A</v>
      </c>
    </row>
    <row r="28229" spans="1:5" x14ac:dyDescent="0.25">
      <c r="A28229" t="s">
        <v>3972</v>
      </c>
      <c r="B28229" s="100" t="s">
        <v>20752</v>
      </c>
      <c r="C28229" s="99" t="s">
        <v>20751</v>
      </c>
      <c r="D28229" s="124"/>
      <c r="E28229" s="157" t="e">
        <f>VLOOKUP(D28229,'SOAT LIQ'!$A$87:$C$3416,3,FALSE)</f>
        <v>#N/A</v>
      </c>
    </row>
    <row r="28230" spans="1:5" x14ac:dyDescent="0.25">
      <c r="A28230" t="s">
        <v>3972</v>
      </c>
      <c r="B28230" s="100" t="s">
        <v>20754</v>
      </c>
      <c r="C28230" s="99" t="s">
        <v>20753</v>
      </c>
      <c r="D28230" s="124"/>
      <c r="E28230" s="157" t="e">
        <f>VLOOKUP(D28230,'SOAT LIQ'!$A$87:$C$3416,3,FALSE)</f>
        <v>#N/A</v>
      </c>
    </row>
    <row r="28231" spans="1:5" x14ac:dyDescent="0.25">
      <c r="A28231" t="s">
        <v>3972</v>
      </c>
      <c r="B28231" s="100" t="s">
        <v>20756</v>
      </c>
      <c r="C28231" s="99" t="s">
        <v>20755</v>
      </c>
      <c r="D28231" s="124"/>
      <c r="E28231" s="157" t="e">
        <f>VLOOKUP(D28231,'SOAT LIQ'!$A$87:$C$3416,3,FALSE)</f>
        <v>#N/A</v>
      </c>
    </row>
    <row r="28232" spans="1:5" x14ac:dyDescent="0.25">
      <c r="A28232" t="s">
        <v>3972</v>
      </c>
      <c r="B28232" s="100" t="s">
        <v>20758</v>
      </c>
      <c r="C28232" s="99" t="s">
        <v>20757</v>
      </c>
      <c r="D28232" s="124"/>
      <c r="E28232" s="157" t="e">
        <f>VLOOKUP(D28232,'SOAT LIQ'!$A$87:$C$3416,3,FALSE)</f>
        <v>#N/A</v>
      </c>
    </row>
    <row r="28233" spans="1:5" x14ac:dyDescent="0.25">
      <c r="A28233" t="s">
        <v>3972</v>
      </c>
      <c r="B28233" s="100" t="s">
        <v>20760</v>
      </c>
      <c r="C28233" s="99" t="s">
        <v>20759</v>
      </c>
      <c r="D28233" s="124"/>
      <c r="E28233" s="157" t="e">
        <f>VLOOKUP(D28233,'SOAT LIQ'!$A$87:$C$3416,3,FALSE)</f>
        <v>#N/A</v>
      </c>
    </row>
    <row r="28234" spans="1:5" x14ac:dyDescent="0.25">
      <c r="A28234" t="s">
        <v>3972</v>
      </c>
      <c r="B28234" s="100" t="s">
        <v>20762</v>
      </c>
      <c r="C28234" s="99" t="s">
        <v>20761</v>
      </c>
      <c r="D28234" s="124"/>
      <c r="E28234" s="157" t="e">
        <f>VLOOKUP(D28234,'SOAT LIQ'!$A$87:$C$3416,3,FALSE)</f>
        <v>#N/A</v>
      </c>
    </row>
    <row r="28235" spans="1:5" x14ac:dyDescent="0.25">
      <c r="A28235" t="s">
        <v>3972</v>
      </c>
      <c r="B28235" s="100" t="s">
        <v>20764</v>
      </c>
      <c r="C28235" s="99" t="s">
        <v>20763</v>
      </c>
      <c r="D28235" s="124"/>
      <c r="E28235" s="157" t="e">
        <f>VLOOKUP(D28235,'SOAT LIQ'!$A$87:$C$3416,3,FALSE)</f>
        <v>#N/A</v>
      </c>
    </row>
    <row r="28236" spans="1:5" x14ac:dyDescent="0.25">
      <c r="A28236" t="s">
        <v>3972</v>
      </c>
      <c r="B28236" s="100" t="s">
        <v>20766</v>
      </c>
      <c r="C28236" s="99" t="s">
        <v>20765</v>
      </c>
      <c r="D28236" s="124"/>
      <c r="E28236" s="157" t="e">
        <f>VLOOKUP(D28236,'SOAT LIQ'!$A$87:$C$3416,3,FALSE)</f>
        <v>#N/A</v>
      </c>
    </row>
    <row r="28237" spans="1:5" x14ac:dyDescent="0.25">
      <c r="A28237" t="s">
        <v>3972</v>
      </c>
      <c r="B28237" s="100" t="s">
        <v>20768</v>
      </c>
      <c r="C28237" s="99" t="s">
        <v>20767</v>
      </c>
      <c r="D28237" s="124"/>
      <c r="E28237" s="157" t="e">
        <f>VLOOKUP(D28237,'SOAT LIQ'!$A$87:$C$3416,3,FALSE)</f>
        <v>#N/A</v>
      </c>
    </row>
    <row r="28238" spans="1:5" x14ac:dyDescent="0.25">
      <c r="A28238" t="s">
        <v>3972</v>
      </c>
      <c r="B28238" s="100" t="s">
        <v>20770</v>
      </c>
      <c r="C28238" s="99" t="s">
        <v>20769</v>
      </c>
      <c r="D28238" s="124"/>
      <c r="E28238" s="157" t="e">
        <f>VLOOKUP(D28238,'SOAT LIQ'!$A$87:$C$3416,3,FALSE)</f>
        <v>#N/A</v>
      </c>
    </row>
    <row r="28239" spans="1:5" x14ac:dyDescent="0.25">
      <c r="A28239" t="s">
        <v>3972</v>
      </c>
      <c r="B28239" s="100" t="s">
        <v>20772</v>
      </c>
      <c r="C28239" s="99" t="s">
        <v>20771</v>
      </c>
      <c r="D28239" s="124"/>
      <c r="E28239" s="157" t="e">
        <f>VLOOKUP(D28239,'SOAT LIQ'!$A$87:$C$3416,3,FALSE)</f>
        <v>#N/A</v>
      </c>
    </row>
    <row r="28240" spans="1:5" x14ac:dyDescent="0.25">
      <c r="A28240" t="s">
        <v>3972</v>
      </c>
      <c r="B28240" s="100" t="s">
        <v>20774</v>
      </c>
      <c r="C28240" s="99" t="s">
        <v>20773</v>
      </c>
      <c r="D28240" s="124"/>
      <c r="E28240" s="157" t="e">
        <f>VLOOKUP(D28240,'SOAT LIQ'!$A$87:$C$3416,3,FALSE)</f>
        <v>#N/A</v>
      </c>
    </row>
    <row r="28241" spans="1:5" x14ac:dyDescent="0.25">
      <c r="A28241" t="s">
        <v>3972</v>
      </c>
      <c r="B28241" s="100" t="s">
        <v>20776</v>
      </c>
      <c r="C28241" s="99" t="s">
        <v>20775</v>
      </c>
      <c r="D28241" s="124"/>
      <c r="E28241" s="157" t="e">
        <f>VLOOKUP(D28241,'SOAT LIQ'!$A$87:$C$3416,3,FALSE)</f>
        <v>#N/A</v>
      </c>
    </row>
    <row r="28242" spans="1:5" x14ac:dyDescent="0.25">
      <c r="A28242" t="s">
        <v>3972</v>
      </c>
      <c r="B28242" s="100" t="s">
        <v>20778</v>
      </c>
      <c r="C28242" s="99" t="s">
        <v>20777</v>
      </c>
      <c r="D28242" s="124"/>
      <c r="E28242" s="157" t="e">
        <f>VLOOKUP(D28242,'SOAT LIQ'!$A$87:$C$3416,3,FALSE)</f>
        <v>#N/A</v>
      </c>
    </row>
    <row r="28243" spans="1:5" x14ac:dyDescent="0.25">
      <c r="A28243" t="s">
        <v>3972</v>
      </c>
      <c r="B28243" s="100" t="s">
        <v>20780</v>
      </c>
      <c r="C28243" s="99" t="s">
        <v>20779</v>
      </c>
      <c r="D28243" s="124"/>
      <c r="E28243" s="157" t="e">
        <f>VLOOKUP(D28243,'SOAT LIQ'!$A$87:$C$3416,3,FALSE)</f>
        <v>#N/A</v>
      </c>
    </row>
    <row r="28244" spans="1:5" x14ac:dyDescent="0.25">
      <c r="A28244" t="s">
        <v>3972</v>
      </c>
      <c r="B28244" s="100" t="s">
        <v>20782</v>
      </c>
      <c r="C28244" s="99" t="s">
        <v>20781</v>
      </c>
      <c r="D28244" s="124"/>
      <c r="E28244" s="157" t="e">
        <f>VLOOKUP(D28244,'SOAT LIQ'!$A$87:$C$3416,3,FALSE)</f>
        <v>#N/A</v>
      </c>
    </row>
    <row r="28245" spans="1:5" x14ac:dyDescent="0.25">
      <c r="A28245" t="s">
        <v>3972</v>
      </c>
      <c r="B28245" s="100" t="s">
        <v>20784</v>
      </c>
      <c r="C28245" s="99" t="s">
        <v>20783</v>
      </c>
      <c r="D28245" s="124"/>
      <c r="E28245" s="157" t="e">
        <f>VLOOKUP(D28245,'SOAT LIQ'!$A$87:$C$3416,3,FALSE)</f>
        <v>#N/A</v>
      </c>
    </row>
    <row r="28246" spans="1:5" x14ac:dyDescent="0.25">
      <c r="A28246" t="s">
        <v>3972</v>
      </c>
      <c r="B28246" s="100" t="s">
        <v>20786</v>
      </c>
      <c r="C28246" s="99" t="s">
        <v>20785</v>
      </c>
      <c r="D28246" s="124"/>
      <c r="E28246" s="157" t="e">
        <f>VLOOKUP(D28246,'SOAT LIQ'!$A$87:$C$3416,3,FALSE)</f>
        <v>#N/A</v>
      </c>
    </row>
    <row r="28247" spans="1:5" x14ac:dyDescent="0.25">
      <c r="A28247" t="s">
        <v>3972</v>
      </c>
      <c r="B28247" s="100" t="s">
        <v>20788</v>
      </c>
      <c r="C28247" s="99" t="s">
        <v>20787</v>
      </c>
      <c r="D28247" s="124"/>
      <c r="E28247" s="157" t="e">
        <f>VLOOKUP(D28247,'SOAT LIQ'!$A$87:$C$3416,3,FALSE)</f>
        <v>#N/A</v>
      </c>
    </row>
    <row r="28248" spans="1:5" x14ac:dyDescent="0.25">
      <c r="A28248" t="s">
        <v>3972</v>
      </c>
      <c r="B28248" s="100" t="s">
        <v>20790</v>
      </c>
      <c r="C28248" s="99" t="s">
        <v>20789</v>
      </c>
      <c r="D28248" s="124"/>
      <c r="E28248" s="157" t="e">
        <f>VLOOKUP(D28248,'SOAT LIQ'!$A$87:$C$3416,3,FALSE)</f>
        <v>#N/A</v>
      </c>
    </row>
    <row r="28249" spans="1:5" x14ac:dyDescent="0.25">
      <c r="A28249" t="s">
        <v>3972</v>
      </c>
      <c r="B28249" s="100" t="s">
        <v>20792</v>
      </c>
      <c r="C28249" s="99" t="s">
        <v>20791</v>
      </c>
      <c r="D28249" s="124"/>
      <c r="E28249" s="157" t="e">
        <f>VLOOKUP(D28249,'SOAT LIQ'!$A$87:$C$3416,3,FALSE)</f>
        <v>#N/A</v>
      </c>
    </row>
    <row r="28250" spans="1:5" x14ac:dyDescent="0.25">
      <c r="A28250" t="s">
        <v>3972</v>
      </c>
      <c r="B28250" s="100" t="s">
        <v>20794</v>
      </c>
      <c r="C28250" s="99" t="s">
        <v>20793</v>
      </c>
      <c r="D28250" s="124"/>
      <c r="E28250" s="157" t="e">
        <f>VLOOKUP(D28250,'SOAT LIQ'!$A$87:$C$3416,3,FALSE)</f>
        <v>#N/A</v>
      </c>
    </row>
    <row r="28251" spans="1:5" x14ac:dyDescent="0.25">
      <c r="A28251" t="s">
        <v>3972</v>
      </c>
      <c r="B28251" s="100" t="s">
        <v>20796</v>
      </c>
      <c r="C28251" s="99" t="s">
        <v>20795</v>
      </c>
      <c r="D28251" s="124"/>
      <c r="E28251" s="157" t="e">
        <f>VLOOKUP(D28251,'SOAT LIQ'!$A$87:$C$3416,3,FALSE)</f>
        <v>#N/A</v>
      </c>
    </row>
    <row r="28252" spans="1:5" x14ac:dyDescent="0.25">
      <c r="A28252" t="s">
        <v>3972</v>
      </c>
      <c r="B28252" s="100" t="s">
        <v>20798</v>
      </c>
      <c r="C28252" s="99" t="s">
        <v>20797</v>
      </c>
      <c r="D28252" s="124"/>
      <c r="E28252" s="157" t="e">
        <f>VLOOKUP(D28252,'SOAT LIQ'!$A$87:$C$3416,3,FALSE)</f>
        <v>#N/A</v>
      </c>
    </row>
    <row r="28253" spans="1:5" x14ac:dyDescent="0.25">
      <c r="A28253" t="s">
        <v>3972</v>
      </c>
      <c r="B28253" s="100" t="s">
        <v>20800</v>
      </c>
      <c r="C28253" s="99" t="s">
        <v>20799</v>
      </c>
      <c r="D28253" s="124"/>
      <c r="E28253" s="157" t="e">
        <f>VLOOKUP(D28253,'SOAT LIQ'!$A$87:$C$3416,3,FALSE)</f>
        <v>#N/A</v>
      </c>
    </row>
    <row r="28254" spans="1:5" x14ac:dyDescent="0.25">
      <c r="A28254" t="s">
        <v>3972</v>
      </c>
      <c r="B28254" s="100" t="s">
        <v>20802</v>
      </c>
      <c r="C28254" s="99" t="s">
        <v>20801</v>
      </c>
      <c r="D28254" s="124"/>
      <c r="E28254" s="157" t="e">
        <f>VLOOKUP(D28254,'SOAT LIQ'!$A$87:$C$3416,3,FALSE)</f>
        <v>#N/A</v>
      </c>
    </row>
    <row r="28255" spans="1:5" x14ac:dyDescent="0.25">
      <c r="A28255" t="s">
        <v>3972</v>
      </c>
      <c r="B28255" s="100" t="s">
        <v>20804</v>
      </c>
      <c r="C28255" s="99" t="s">
        <v>20803</v>
      </c>
      <c r="D28255" s="124"/>
      <c r="E28255" s="157" t="e">
        <f>VLOOKUP(D28255,'SOAT LIQ'!$A$87:$C$3416,3,FALSE)</f>
        <v>#N/A</v>
      </c>
    </row>
    <row r="28256" spans="1:5" x14ac:dyDescent="0.25">
      <c r="A28256" t="s">
        <v>3972</v>
      </c>
      <c r="B28256" s="100" t="s">
        <v>20806</v>
      </c>
      <c r="C28256" s="99" t="s">
        <v>20805</v>
      </c>
      <c r="D28256" s="124"/>
      <c r="E28256" s="157" t="e">
        <f>VLOOKUP(D28256,'SOAT LIQ'!$A$87:$C$3416,3,FALSE)</f>
        <v>#N/A</v>
      </c>
    </row>
    <row r="28257" spans="1:5" x14ac:dyDescent="0.25">
      <c r="A28257" t="s">
        <v>3972</v>
      </c>
      <c r="B28257" s="100" t="s">
        <v>20808</v>
      </c>
      <c r="C28257" s="99" t="s">
        <v>20807</v>
      </c>
      <c r="D28257" s="124"/>
      <c r="E28257" s="157" t="e">
        <f>VLOOKUP(D28257,'SOAT LIQ'!$A$87:$C$3416,3,FALSE)</f>
        <v>#N/A</v>
      </c>
    </row>
    <row r="28258" spans="1:5" x14ac:dyDescent="0.25">
      <c r="A28258" t="s">
        <v>3972</v>
      </c>
      <c r="B28258" s="100" t="s">
        <v>20810</v>
      </c>
      <c r="C28258" s="99" t="s">
        <v>20809</v>
      </c>
      <c r="D28258" s="124"/>
      <c r="E28258" s="157" t="e">
        <f>VLOOKUP(D28258,'SOAT LIQ'!$A$87:$C$3416,3,FALSE)</f>
        <v>#N/A</v>
      </c>
    </row>
    <row r="28259" spans="1:5" x14ac:dyDescent="0.25">
      <c r="A28259" t="s">
        <v>3972</v>
      </c>
      <c r="B28259" s="100" t="s">
        <v>20812</v>
      </c>
      <c r="C28259" s="99" t="s">
        <v>20811</v>
      </c>
      <c r="D28259" s="124"/>
      <c r="E28259" s="157" t="e">
        <f>VLOOKUP(D28259,'SOAT LIQ'!$A$87:$C$3416,3,FALSE)</f>
        <v>#N/A</v>
      </c>
    </row>
    <row r="28260" spans="1:5" x14ac:dyDescent="0.25">
      <c r="A28260" t="s">
        <v>3972</v>
      </c>
      <c r="B28260" s="100" t="s">
        <v>20814</v>
      </c>
      <c r="C28260" s="99" t="s">
        <v>20813</v>
      </c>
      <c r="D28260" s="124"/>
      <c r="E28260" s="157" t="e">
        <f>VLOOKUP(D28260,'SOAT LIQ'!$A$87:$C$3416,3,FALSE)</f>
        <v>#N/A</v>
      </c>
    </row>
    <row r="28261" spans="1:5" x14ac:dyDescent="0.25">
      <c r="A28261" t="s">
        <v>3972</v>
      </c>
      <c r="B28261" s="100" t="s">
        <v>20816</v>
      </c>
      <c r="C28261" s="99" t="s">
        <v>20815</v>
      </c>
      <c r="D28261" s="124"/>
      <c r="E28261" s="157" t="e">
        <f>VLOOKUP(D28261,'SOAT LIQ'!$A$87:$C$3416,3,FALSE)</f>
        <v>#N/A</v>
      </c>
    </row>
    <row r="28262" spans="1:5" x14ac:dyDescent="0.25">
      <c r="A28262" t="s">
        <v>3972</v>
      </c>
      <c r="B28262" s="100" t="s">
        <v>20818</v>
      </c>
      <c r="C28262" s="99" t="s">
        <v>20817</v>
      </c>
      <c r="D28262" s="124"/>
      <c r="E28262" s="157" t="e">
        <f>VLOOKUP(D28262,'SOAT LIQ'!$A$87:$C$3416,3,FALSE)</f>
        <v>#N/A</v>
      </c>
    </row>
    <row r="28263" spans="1:5" x14ac:dyDescent="0.25">
      <c r="A28263" t="s">
        <v>3972</v>
      </c>
      <c r="B28263" s="100" t="s">
        <v>20820</v>
      </c>
      <c r="C28263" s="99" t="s">
        <v>20819</v>
      </c>
      <c r="D28263" s="124"/>
      <c r="E28263" s="157" t="e">
        <f>VLOOKUP(D28263,'SOAT LIQ'!$A$87:$C$3416,3,FALSE)</f>
        <v>#N/A</v>
      </c>
    </row>
    <row r="28264" spans="1:5" x14ac:dyDescent="0.25">
      <c r="A28264" t="s">
        <v>3972</v>
      </c>
      <c r="B28264" s="100" t="s">
        <v>20822</v>
      </c>
      <c r="C28264" s="99" t="s">
        <v>20821</v>
      </c>
      <c r="D28264" s="124"/>
      <c r="E28264" s="157" t="e">
        <f>VLOOKUP(D28264,'SOAT LIQ'!$A$87:$C$3416,3,FALSE)</f>
        <v>#N/A</v>
      </c>
    </row>
    <row r="28265" spans="1:5" x14ac:dyDescent="0.25">
      <c r="A28265" t="s">
        <v>3972</v>
      </c>
      <c r="B28265" s="100" t="s">
        <v>20824</v>
      </c>
      <c r="C28265" s="99" t="s">
        <v>20823</v>
      </c>
      <c r="D28265" s="124"/>
      <c r="E28265" s="157" t="e">
        <f>VLOOKUP(D28265,'SOAT LIQ'!$A$87:$C$3416,3,FALSE)</f>
        <v>#N/A</v>
      </c>
    </row>
    <row r="28266" spans="1:5" x14ac:dyDescent="0.25">
      <c r="A28266" t="s">
        <v>3972</v>
      </c>
      <c r="B28266" s="100" t="s">
        <v>20826</v>
      </c>
      <c r="C28266" s="99" t="s">
        <v>20825</v>
      </c>
      <c r="D28266" s="124"/>
      <c r="E28266" s="157" t="e">
        <f>VLOOKUP(D28266,'SOAT LIQ'!$A$87:$C$3416,3,FALSE)</f>
        <v>#N/A</v>
      </c>
    </row>
    <row r="28267" spans="1:5" x14ac:dyDescent="0.25">
      <c r="A28267" t="s">
        <v>3972</v>
      </c>
      <c r="B28267" s="100" t="s">
        <v>20828</v>
      </c>
      <c r="C28267" s="99" t="s">
        <v>20827</v>
      </c>
      <c r="D28267" s="124"/>
      <c r="E28267" s="157" t="e">
        <f>VLOOKUP(D28267,'SOAT LIQ'!$A$87:$C$3416,3,FALSE)</f>
        <v>#N/A</v>
      </c>
    </row>
    <row r="28268" spans="1:5" x14ac:dyDescent="0.25">
      <c r="A28268" t="s">
        <v>3972</v>
      </c>
      <c r="B28268" s="100" t="s">
        <v>20830</v>
      </c>
      <c r="C28268" s="99" t="s">
        <v>20829</v>
      </c>
      <c r="D28268" s="124"/>
      <c r="E28268" s="157" t="e">
        <f>VLOOKUP(D28268,'SOAT LIQ'!$A$87:$C$3416,3,FALSE)</f>
        <v>#N/A</v>
      </c>
    </row>
    <row r="28269" spans="1:5" x14ac:dyDescent="0.25">
      <c r="A28269" t="s">
        <v>3972</v>
      </c>
      <c r="B28269" s="100" t="s">
        <v>20832</v>
      </c>
      <c r="C28269" s="99" t="s">
        <v>20831</v>
      </c>
      <c r="D28269" s="124"/>
      <c r="E28269" s="157" t="e">
        <f>VLOOKUP(D28269,'SOAT LIQ'!$A$87:$C$3416,3,FALSE)</f>
        <v>#N/A</v>
      </c>
    </row>
    <row r="28270" spans="1:5" x14ac:dyDescent="0.25">
      <c r="A28270" t="s">
        <v>3972</v>
      </c>
      <c r="B28270" s="100" t="s">
        <v>20834</v>
      </c>
      <c r="C28270" s="99" t="s">
        <v>20833</v>
      </c>
      <c r="D28270" s="124"/>
      <c r="E28270" s="157" t="e">
        <f>VLOOKUP(D28270,'SOAT LIQ'!$A$87:$C$3416,3,FALSE)</f>
        <v>#N/A</v>
      </c>
    </row>
    <row r="28271" spans="1:5" x14ac:dyDescent="0.25">
      <c r="A28271" t="s">
        <v>14979</v>
      </c>
      <c r="B28271" s="100" t="s">
        <v>20835</v>
      </c>
      <c r="C28271" s="100"/>
      <c r="D28271" s="124"/>
      <c r="E28271" s="157" t="e">
        <f>VLOOKUP(D28271,'SOAT LIQ'!$A$87:$C$3416,3,FALSE)</f>
        <v>#N/A</v>
      </c>
    </row>
    <row r="28272" spans="1:5" x14ac:dyDescent="0.25">
      <c r="A28272" t="s">
        <v>5733</v>
      </c>
      <c r="B28272" s="100" t="s">
        <v>20836</v>
      </c>
      <c r="C28272" s="100"/>
      <c r="D28272" s="124">
        <v>27124</v>
      </c>
      <c r="E28272" s="157" t="e">
        <f>VLOOKUP(D28272,'SOAT LIQ'!$A$87:$C$3416,3,FALSE)</f>
        <v>#N/A</v>
      </c>
    </row>
    <row r="28273" spans="1:6" x14ac:dyDescent="0.25">
      <c r="A28273" t="s">
        <v>6317</v>
      </c>
      <c r="B28273" s="100" t="s">
        <v>20836</v>
      </c>
      <c r="C28273" s="100"/>
      <c r="D28273" s="124">
        <v>27124</v>
      </c>
      <c r="E28273" s="157" t="e">
        <f>VLOOKUP(D28273,'SOAT LIQ'!$A$87:$C$3416,3,FALSE)</f>
        <v>#N/A</v>
      </c>
    </row>
    <row r="28274" spans="1:6" x14ac:dyDescent="0.25">
      <c r="A28274" t="s">
        <v>14985</v>
      </c>
      <c r="B28274" s="100" t="s">
        <v>20836</v>
      </c>
      <c r="C28274" s="100"/>
      <c r="D28274" s="124">
        <v>27124</v>
      </c>
      <c r="E28274" s="157" t="e">
        <f>VLOOKUP(D28274,'SOAT LIQ'!$A$87:$C$3416,3,FALSE)</f>
        <v>#N/A</v>
      </c>
    </row>
    <row r="28275" spans="1:6" x14ac:dyDescent="0.25">
      <c r="A28275" t="s">
        <v>3972</v>
      </c>
      <c r="B28275" s="100" t="s">
        <v>20837</v>
      </c>
      <c r="C28275" s="100"/>
      <c r="D28275" s="124">
        <v>11478</v>
      </c>
      <c r="E28275" s="157">
        <f>VLOOKUP(D28275,'SOAT LIQ'!$A$87:$C$3416,3,FALSE)</f>
        <v>4</v>
      </c>
      <c r="F28275" t="s">
        <v>21632</v>
      </c>
    </row>
    <row r="28276" spans="1:6" x14ac:dyDescent="0.25">
      <c r="A28276" t="s">
        <v>8502</v>
      </c>
      <c r="B28276" s="100" t="s">
        <v>20334</v>
      </c>
      <c r="C28276" s="100"/>
      <c r="D28276" s="124"/>
      <c r="E28276" s="157" t="e">
        <f>VLOOKUP(D28276,'SOAT LIQ'!$A$87:$C$3416,3,FALSE)</f>
        <v>#N/A</v>
      </c>
      <c r="F28276" t="s">
        <v>21631</v>
      </c>
    </row>
    <row r="28277" spans="1:6" x14ac:dyDescent="0.25">
      <c r="A28277" t="s">
        <v>8503</v>
      </c>
      <c r="B28277" s="100" t="s">
        <v>20334</v>
      </c>
      <c r="C28277" s="100"/>
      <c r="D28277" s="124"/>
      <c r="E28277" s="157" t="e">
        <f>VLOOKUP(D28277,'SOAT LIQ'!$A$87:$C$3416,3,FALSE)</f>
        <v>#N/A</v>
      </c>
      <c r="F28277" t="s">
        <v>21631</v>
      </c>
    </row>
    <row r="28278" spans="1:6" x14ac:dyDescent="0.25">
      <c r="A28278" t="s">
        <v>8504</v>
      </c>
      <c r="B28278" s="100" t="s">
        <v>20334</v>
      </c>
      <c r="C28278" s="100"/>
      <c r="D28278" s="124"/>
      <c r="E28278" s="157" t="e">
        <f>VLOOKUP(D28278,'SOAT LIQ'!$A$87:$C$3416,3,FALSE)</f>
        <v>#N/A</v>
      </c>
      <c r="F28278" t="s">
        <v>21631</v>
      </c>
    </row>
    <row r="28279" spans="1:6" x14ac:dyDescent="0.25">
      <c r="A28279" t="s">
        <v>5748</v>
      </c>
      <c r="B28279" s="100" t="s">
        <v>14146</v>
      </c>
      <c r="C28279" s="99" t="s">
        <v>14145</v>
      </c>
      <c r="D28279" s="124">
        <v>15241</v>
      </c>
      <c r="E28279" s="157">
        <f>VLOOKUP(D28279,'SOAT LIQ'!$A$87:$C$3416,3,FALSE)</f>
        <v>13</v>
      </c>
      <c r="F28279" t="s">
        <v>21632</v>
      </c>
    </row>
    <row r="28280" spans="1:6" x14ac:dyDescent="0.25">
      <c r="A28280" t="s">
        <v>5748</v>
      </c>
      <c r="B28280" s="100" t="s">
        <v>14148</v>
      </c>
      <c r="C28280" s="99" t="s">
        <v>14147</v>
      </c>
      <c r="D28280" s="124">
        <v>15241</v>
      </c>
      <c r="E28280" s="157">
        <f>VLOOKUP(D28280,'SOAT LIQ'!$A$87:$C$3416,3,FALSE)</f>
        <v>13</v>
      </c>
      <c r="F28280" t="s">
        <v>21632</v>
      </c>
    </row>
    <row r="28281" spans="1:6" x14ac:dyDescent="0.25">
      <c r="A28281" t="s">
        <v>5748</v>
      </c>
      <c r="B28281" s="100" t="s">
        <v>14149</v>
      </c>
      <c r="C28281" s="99" t="s">
        <v>13914</v>
      </c>
      <c r="D28281" s="124">
        <v>15242</v>
      </c>
      <c r="E28281" s="157">
        <f>VLOOKUP(D28281,'SOAT LIQ'!$A$87:$C$3416,3,FALSE)</f>
        <v>20</v>
      </c>
      <c r="F28281" t="s">
        <v>21632</v>
      </c>
    </row>
    <row r="28282" spans="1:6" x14ac:dyDescent="0.25">
      <c r="A28282" t="s">
        <v>5748</v>
      </c>
      <c r="B28282" s="100" t="s">
        <v>14151</v>
      </c>
      <c r="C28282" s="99" t="s">
        <v>14150</v>
      </c>
      <c r="D28282" s="124">
        <v>15242</v>
      </c>
      <c r="E28282" s="157">
        <f>VLOOKUP(D28282,'SOAT LIQ'!$A$87:$C$3416,3,FALSE)</f>
        <v>20</v>
      </c>
      <c r="F28282" t="s">
        <v>21632</v>
      </c>
    </row>
    <row r="28283" spans="1:6" x14ac:dyDescent="0.25">
      <c r="A28283" t="s">
        <v>5748</v>
      </c>
      <c r="B28283" s="100" t="s">
        <v>14153</v>
      </c>
      <c r="C28283" s="99" t="s">
        <v>14152</v>
      </c>
      <c r="D28283" s="124">
        <v>15242</v>
      </c>
      <c r="E28283" s="157">
        <f>VLOOKUP(D28283,'SOAT LIQ'!$A$87:$C$3416,3,FALSE)</f>
        <v>20</v>
      </c>
      <c r="F28283" t="s">
        <v>21632</v>
      </c>
    </row>
    <row r="28284" spans="1:6" x14ac:dyDescent="0.25">
      <c r="A28284" t="s">
        <v>5748</v>
      </c>
      <c r="B28284" s="100" t="s">
        <v>14154</v>
      </c>
      <c r="C28284" s="99" t="s">
        <v>13914</v>
      </c>
      <c r="D28284" s="124">
        <v>15242</v>
      </c>
      <c r="E28284" s="157">
        <f>VLOOKUP(D28284,'SOAT LIQ'!$A$87:$C$3416,3,FALSE)</f>
        <v>20</v>
      </c>
      <c r="F28284" t="s">
        <v>21632</v>
      </c>
    </row>
    <row r="28285" spans="1:6" x14ac:dyDescent="0.25">
      <c r="A28285" t="s">
        <v>5748</v>
      </c>
      <c r="B28285" s="100" t="s">
        <v>19971</v>
      </c>
      <c r="C28285" s="100"/>
      <c r="D28285" s="124"/>
      <c r="E28285" s="157" t="e">
        <f>VLOOKUP(D28285,'SOAT LIQ'!$A$87:$C$3416,3,FALSE)</f>
        <v>#N/A</v>
      </c>
      <c r="F28285" t="s">
        <v>21632</v>
      </c>
    </row>
    <row r="28286" spans="1:6" x14ac:dyDescent="0.25">
      <c r="A28286" t="s">
        <v>5748</v>
      </c>
      <c r="B28286" s="100" t="s">
        <v>19972</v>
      </c>
      <c r="C28286" s="100"/>
      <c r="D28286" s="124"/>
      <c r="E28286" s="157" t="e">
        <f>VLOOKUP(D28286,'SOAT LIQ'!$A$87:$C$3416,3,FALSE)</f>
        <v>#N/A</v>
      </c>
      <c r="F28286" t="s">
        <v>21632</v>
      </c>
    </row>
    <row r="28287" spans="1:6" x14ac:dyDescent="0.25">
      <c r="A28287" t="s">
        <v>5748</v>
      </c>
      <c r="B28287" s="100" t="s">
        <v>19973</v>
      </c>
      <c r="C28287" s="100"/>
      <c r="D28287" s="124"/>
      <c r="E28287" s="157" t="e">
        <f>VLOOKUP(D28287,'SOAT LIQ'!$A$87:$C$3416,3,FALSE)</f>
        <v>#N/A</v>
      </c>
      <c r="F28287" t="s">
        <v>21632</v>
      </c>
    </row>
    <row r="28288" spans="1:6" x14ac:dyDescent="0.25">
      <c r="A28288" t="s">
        <v>5748</v>
      </c>
      <c r="B28288" s="100" t="s">
        <v>19974</v>
      </c>
      <c r="C28288" s="100"/>
      <c r="D28288" s="124"/>
      <c r="E28288" s="157" t="e">
        <f>VLOOKUP(D28288,'SOAT LIQ'!$A$87:$C$3416,3,FALSE)</f>
        <v>#N/A</v>
      </c>
      <c r="F28288" t="s">
        <v>21632</v>
      </c>
    </row>
    <row r="28289" spans="1:6" x14ac:dyDescent="0.25">
      <c r="A28289" t="s">
        <v>5748</v>
      </c>
      <c r="B28289" s="100" t="s">
        <v>19975</v>
      </c>
      <c r="C28289" s="100"/>
      <c r="D28289" s="124"/>
      <c r="E28289" s="157" t="e">
        <f>VLOOKUP(D28289,'SOAT LIQ'!$A$87:$C$3416,3,FALSE)</f>
        <v>#N/A</v>
      </c>
      <c r="F28289" t="s">
        <v>21632</v>
      </c>
    </row>
    <row r="28290" spans="1:6" x14ac:dyDescent="0.25">
      <c r="A28290" t="s">
        <v>5748</v>
      </c>
      <c r="B28290" s="100" t="s">
        <v>19976</v>
      </c>
      <c r="C28290" s="100"/>
      <c r="D28290" s="124"/>
      <c r="E28290" s="157" t="e">
        <f>VLOOKUP(D28290,'SOAT LIQ'!$A$87:$C$3416,3,FALSE)</f>
        <v>#N/A</v>
      </c>
      <c r="F28290" t="s">
        <v>21632</v>
      </c>
    </row>
    <row r="28291" spans="1:6" x14ac:dyDescent="0.25">
      <c r="A28291" t="s">
        <v>5748</v>
      </c>
      <c r="B28291" s="100" t="s">
        <v>19977</v>
      </c>
      <c r="C28291" s="100"/>
      <c r="D28291" s="124"/>
      <c r="E28291" s="157" t="e">
        <f>VLOOKUP(D28291,'SOAT LIQ'!$A$87:$C$3416,3,FALSE)</f>
        <v>#N/A</v>
      </c>
      <c r="F28291" t="s">
        <v>21632</v>
      </c>
    </row>
    <row r="28292" spans="1:6" x14ac:dyDescent="0.25">
      <c r="A28292" t="s">
        <v>5748</v>
      </c>
      <c r="B28292" s="100" t="s">
        <v>20206</v>
      </c>
      <c r="C28292" s="100"/>
      <c r="D28292" s="124"/>
      <c r="E28292" s="157" t="e">
        <f>VLOOKUP(D28292,'SOAT LIQ'!$A$87:$C$3416,3,FALSE)</f>
        <v>#N/A</v>
      </c>
      <c r="F28292" t="s">
        <v>21632</v>
      </c>
    </row>
    <row r="28293" spans="1:6" x14ac:dyDescent="0.25">
      <c r="A28293" t="s">
        <v>5748</v>
      </c>
      <c r="B28293" s="100" t="s">
        <v>20440</v>
      </c>
      <c r="C28293" s="100"/>
      <c r="D28293" s="124"/>
      <c r="E28293" s="157" t="e">
        <f>VLOOKUP(D28293,'SOAT LIQ'!$A$87:$C$3416,3,FALSE)</f>
        <v>#N/A</v>
      </c>
      <c r="F28293" t="s">
        <v>21632</v>
      </c>
    </row>
    <row r="28294" spans="1:6" x14ac:dyDescent="0.25">
      <c r="A28294" t="s">
        <v>13930</v>
      </c>
      <c r="B28294" s="100" t="s">
        <v>15045</v>
      </c>
      <c r="C28294" s="99" t="s">
        <v>6679</v>
      </c>
      <c r="D28294" s="124">
        <v>39143</v>
      </c>
      <c r="E28294" s="157" t="e">
        <f>VLOOKUP(D28294,'SOAT LIQ'!$A$87:$C$3416,3,FALSE)</f>
        <v>#N/A</v>
      </c>
      <c r="F28294" t="s">
        <v>21631</v>
      </c>
    </row>
    <row r="28295" spans="1:6" x14ac:dyDescent="0.25">
      <c r="A28295" t="s">
        <v>5750</v>
      </c>
      <c r="B28295" s="100" t="s">
        <v>9994</v>
      </c>
      <c r="C28295" s="99" t="s">
        <v>9971</v>
      </c>
      <c r="D28295" s="124">
        <v>9144</v>
      </c>
      <c r="E28295" s="157">
        <f>VLOOKUP(D28295,'SOAT LIQ'!$A$87:$C$3416,3,FALSE)</f>
        <v>11</v>
      </c>
      <c r="F28295" t="s">
        <v>21632</v>
      </c>
    </row>
    <row r="28296" spans="1:6" x14ac:dyDescent="0.25">
      <c r="A28296" t="s">
        <v>5750</v>
      </c>
      <c r="B28296" s="100" t="s">
        <v>13877</v>
      </c>
      <c r="C28296" s="99" t="s">
        <v>13878</v>
      </c>
      <c r="D28296" s="124">
        <v>10111</v>
      </c>
      <c r="E28296" s="157">
        <f>VLOOKUP(D28296,'SOAT LIQ'!$A$87:$C$3416,3,FALSE)</f>
        <v>12</v>
      </c>
      <c r="F28296" t="s">
        <v>21632</v>
      </c>
    </row>
    <row r="28297" spans="1:6" x14ac:dyDescent="0.25">
      <c r="A28297" t="s">
        <v>13930</v>
      </c>
      <c r="B28297" s="100" t="s">
        <v>15208</v>
      </c>
      <c r="C28297" s="99" t="s">
        <v>6679</v>
      </c>
      <c r="D28297" s="124">
        <v>39143</v>
      </c>
      <c r="E28297" s="157" t="e">
        <f>VLOOKUP(D28297,'SOAT LIQ'!$A$87:$C$3416,3,FALSE)</f>
        <v>#N/A</v>
      </c>
      <c r="F28297" t="s">
        <v>21631</v>
      </c>
    </row>
    <row r="28298" spans="1:6" x14ac:dyDescent="0.25">
      <c r="A28298" t="s">
        <v>13930</v>
      </c>
      <c r="B28298" s="100" t="s">
        <v>20838</v>
      </c>
      <c r="C28298" s="100"/>
      <c r="D28298" s="124"/>
      <c r="E28298" s="157" t="e">
        <f>VLOOKUP(D28298,'SOAT LIQ'!$A$87:$C$3416,3,FALSE)</f>
        <v>#N/A</v>
      </c>
      <c r="F28298" t="s">
        <v>21631</v>
      </c>
    </row>
    <row r="28299" spans="1:6" x14ac:dyDescent="0.25">
      <c r="A28299" t="s">
        <v>3972</v>
      </c>
      <c r="B28299" s="100" t="s">
        <v>20839</v>
      </c>
      <c r="C28299" s="99"/>
      <c r="D28299" s="124"/>
      <c r="E28299" s="157" t="e">
        <f>VLOOKUP(D28299,'SOAT LIQ'!$A$87:$C$3416,3,FALSE)</f>
        <v>#N/A</v>
      </c>
      <c r="F28299" t="s">
        <v>21631</v>
      </c>
    </row>
    <row r="28300" spans="1:6" x14ac:dyDescent="0.25">
      <c r="A28300" t="s">
        <v>13930</v>
      </c>
      <c r="B28300" s="100" t="s">
        <v>20839</v>
      </c>
      <c r="C28300" s="99"/>
      <c r="D28300" s="124"/>
      <c r="E28300" s="157" t="e">
        <f>VLOOKUP(D28300,'SOAT LIQ'!$A$87:$C$3416,3,FALSE)</f>
        <v>#N/A</v>
      </c>
      <c r="F28300" t="s">
        <v>21631</v>
      </c>
    </row>
    <row r="28301" spans="1:6" x14ac:dyDescent="0.25">
      <c r="A28301" t="s">
        <v>6498</v>
      </c>
      <c r="B28301" s="100" t="s">
        <v>20840</v>
      </c>
      <c r="C28301" s="99"/>
      <c r="D28301" s="124">
        <v>32102</v>
      </c>
      <c r="E28301" s="157" t="e">
        <f>VLOOKUP(D28301,'SOAT LIQ'!$A$87:$C$3416,3,FALSE)</f>
        <v>#N/A</v>
      </c>
      <c r="F28301" t="s">
        <v>21635</v>
      </c>
    </row>
    <row r="28302" spans="1:6" x14ac:dyDescent="0.25">
      <c r="A28302" t="s">
        <v>6501</v>
      </c>
      <c r="B28302" s="100" t="s">
        <v>20840</v>
      </c>
      <c r="C28302" s="99"/>
      <c r="D28302" s="124">
        <v>32102</v>
      </c>
      <c r="E28302" s="157" t="e">
        <f>VLOOKUP(D28302,'SOAT LIQ'!$A$87:$C$3416,3,FALSE)</f>
        <v>#N/A</v>
      </c>
      <c r="F28302" t="s">
        <v>21635</v>
      </c>
    </row>
    <row r="28303" spans="1:6" x14ac:dyDescent="0.25">
      <c r="A28303" t="s">
        <v>5965</v>
      </c>
      <c r="B28303" s="100" t="s">
        <v>4939</v>
      </c>
      <c r="C28303" s="99" t="s">
        <v>13875</v>
      </c>
      <c r="D28303" s="124">
        <v>10112</v>
      </c>
      <c r="E28303" s="157">
        <f>VLOOKUP(D28303,'SOAT LIQ'!$A$87:$C$3416,3,FALSE)</f>
        <v>11</v>
      </c>
      <c r="F28303" t="s">
        <v>21632</v>
      </c>
    </row>
    <row r="28304" spans="1:6" x14ac:dyDescent="0.25">
      <c r="A28304" t="s">
        <v>5965</v>
      </c>
      <c r="B28304" s="100" t="s">
        <v>13876</v>
      </c>
      <c r="C28304" s="99" t="s">
        <v>13875</v>
      </c>
      <c r="D28304" s="124">
        <v>10112</v>
      </c>
      <c r="E28304" s="157">
        <f>VLOOKUP(D28304,'SOAT LIQ'!$A$87:$C$3416,3,FALSE)</f>
        <v>11</v>
      </c>
      <c r="F28304" t="s">
        <v>21632</v>
      </c>
    </row>
    <row r="28305" spans="1:6" x14ac:dyDescent="0.25">
      <c r="A28305" t="s">
        <v>5965</v>
      </c>
      <c r="B28305" s="100" t="s">
        <v>13877</v>
      </c>
      <c r="C28305" s="99" t="s">
        <v>13878</v>
      </c>
      <c r="D28305" s="124">
        <v>10111</v>
      </c>
      <c r="E28305" s="157">
        <f>VLOOKUP(D28305,'SOAT LIQ'!$A$87:$C$3416,3,FALSE)</f>
        <v>12</v>
      </c>
      <c r="F28305" t="s">
        <v>21632</v>
      </c>
    </row>
    <row r="28306" spans="1:6" x14ac:dyDescent="0.25">
      <c r="A28306" t="s">
        <v>5965</v>
      </c>
      <c r="B28306" s="100" t="s">
        <v>13879</v>
      </c>
      <c r="C28306" s="99" t="s">
        <v>13878</v>
      </c>
      <c r="D28306" s="124">
        <v>10112</v>
      </c>
      <c r="E28306" s="157">
        <f>VLOOKUP(D28306,'SOAT LIQ'!$A$87:$C$3416,3,FALSE)</f>
        <v>11</v>
      </c>
      <c r="F28306" t="s">
        <v>21632</v>
      </c>
    </row>
    <row r="28307" spans="1:6" x14ac:dyDescent="0.25">
      <c r="A28307" t="s">
        <v>5965</v>
      </c>
      <c r="B28307" s="100" t="s">
        <v>13880</v>
      </c>
      <c r="C28307" s="99" t="s">
        <v>13878</v>
      </c>
      <c r="D28307" s="124">
        <v>10113</v>
      </c>
      <c r="E28307" s="157">
        <f>VLOOKUP(D28307,'SOAT LIQ'!$A$87:$C$3416,3,FALSE)</f>
        <v>12</v>
      </c>
      <c r="F28307" t="s">
        <v>21632</v>
      </c>
    </row>
    <row r="28308" spans="1:6" x14ac:dyDescent="0.25">
      <c r="A28308" t="s">
        <v>5965</v>
      </c>
      <c r="B28308" s="100" t="s">
        <v>13881</v>
      </c>
      <c r="C28308" s="99" t="s">
        <v>13882</v>
      </c>
      <c r="D28308" s="124">
        <v>10112</v>
      </c>
      <c r="E28308" s="157">
        <f>VLOOKUP(D28308,'SOAT LIQ'!$A$87:$C$3416,3,FALSE)</f>
        <v>11</v>
      </c>
      <c r="F28308" t="s">
        <v>21632</v>
      </c>
    </row>
    <row r="28309" spans="1:6" x14ac:dyDescent="0.25">
      <c r="A28309" t="s">
        <v>5965</v>
      </c>
      <c r="B28309" s="100" t="s">
        <v>13883</v>
      </c>
      <c r="C28309" s="99" t="s">
        <v>13882</v>
      </c>
      <c r="D28309" s="124">
        <v>10112</v>
      </c>
      <c r="E28309" s="157">
        <f>VLOOKUP(D28309,'SOAT LIQ'!$A$87:$C$3416,3,FALSE)</f>
        <v>11</v>
      </c>
      <c r="F28309" t="s">
        <v>21632</v>
      </c>
    </row>
    <row r="28310" spans="1:6" x14ac:dyDescent="0.25">
      <c r="A28310" t="s">
        <v>5965</v>
      </c>
      <c r="B28310" s="100" t="s">
        <v>13884</v>
      </c>
      <c r="C28310" s="99" t="s">
        <v>13882</v>
      </c>
      <c r="D28310" s="124">
        <v>10112</v>
      </c>
      <c r="E28310" s="157">
        <f>VLOOKUP(D28310,'SOAT LIQ'!$A$87:$C$3416,3,FALSE)</f>
        <v>11</v>
      </c>
      <c r="F28310" t="s">
        <v>21632</v>
      </c>
    </row>
    <row r="28311" spans="1:6" x14ac:dyDescent="0.25">
      <c r="A28311" t="s">
        <v>5965</v>
      </c>
      <c r="B28311" s="100" t="s">
        <v>13886</v>
      </c>
      <c r="C28311" s="99" t="s">
        <v>13885</v>
      </c>
      <c r="D28311" s="124">
        <v>10112</v>
      </c>
      <c r="E28311" s="157">
        <f>VLOOKUP(D28311,'SOAT LIQ'!$A$87:$C$3416,3,FALSE)</f>
        <v>11</v>
      </c>
      <c r="F28311" t="s">
        <v>21632</v>
      </c>
    </row>
    <row r="28312" spans="1:6" x14ac:dyDescent="0.25">
      <c r="A28312" t="s">
        <v>5965</v>
      </c>
      <c r="B28312" s="100" t="s">
        <v>13887</v>
      </c>
      <c r="C28312" s="99" t="s">
        <v>13882</v>
      </c>
      <c r="D28312" s="124">
        <v>10112</v>
      </c>
      <c r="E28312" s="157">
        <f>VLOOKUP(D28312,'SOAT LIQ'!$A$87:$C$3416,3,FALSE)</f>
        <v>11</v>
      </c>
      <c r="F28312" t="s">
        <v>21632</v>
      </c>
    </row>
    <row r="28313" spans="1:6" x14ac:dyDescent="0.25">
      <c r="A28313" t="s">
        <v>5965</v>
      </c>
      <c r="B28313" s="100" t="s">
        <v>4940</v>
      </c>
      <c r="C28313" s="99" t="s">
        <v>13890</v>
      </c>
      <c r="D28313" s="124">
        <v>10112</v>
      </c>
      <c r="E28313" s="157">
        <f>VLOOKUP(D28313,'SOAT LIQ'!$A$87:$C$3416,3,FALSE)</f>
        <v>11</v>
      </c>
      <c r="F28313" t="s">
        <v>21632</v>
      </c>
    </row>
    <row r="28314" spans="1:6" x14ac:dyDescent="0.25">
      <c r="A28314" t="s">
        <v>5965</v>
      </c>
      <c r="B28314" s="100" t="s">
        <v>13891</v>
      </c>
      <c r="C28314" s="99" t="s">
        <v>13892</v>
      </c>
      <c r="D28314" s="124">
        <v>10112</v>
      </c>
      <c r="E28314" s="157">
        <f>VLOOKUP(D28314,'SOAT LIQ'!$A$87:$C$3416,3,FALSE)</f>
        <v>11</v>
      </c>
      <c r="F28314" t="s">
        <v>21632</v>
      </c>
    </row>
    <row r="28315" spans="1:6" x14ac:dyDescent="0.25">
      <c r="A28315" t="s">
        <v>5965</v>
      </c>
      <c r="B28315" s="100" t="s">
        <v>13895</v>
      </c>
      <c r="C28315" s="99" t="s">
        <v>13896</v>
      </c>
      <c r="D28315" s="124">
        <v>10112</v>
      </c>
      <c r="E28315" s="157">
        <f>VLOOKUP(D28315,'SOAT LIQ'!$A$87:$C$3416,3,FALSE)</f>
        <v>11</v>
      </c>
      <c r="F28315" t="s">
        <v>21632</v>
      </c>
    </row>
    <row r="28316" spans="1:6" x14ac:dyDescent="0.25">
      <c r="A28316" t="s">
        <v>5965</v>
      </c>
      <c r="B28316" s="100" t="s">
        <v>20193</v>
      </c>
      <c r="C28316" s="100"/>
      <c r="D28316" s="124"/>
      <c r="E28316" s="157" t="e">
        <f>VLOOKUP(D28316,'SOAT LIQ'!$A$87:$C$3416,3,FALSE)</f>
        <v>#N/A</v>
      </c>
      <c r="F28316" t="s">
        <v>21632</v>
      </c>
    </row>
    <row r="28317" spans="1:6" x14ac:dyDescent="0.25">
      <c r="A28317" t="s">
        <v>20318</v>
      </c>
      <c r="B28317" s="100" t="s">
        <v>13321</v>
      </c>
      <c r="C28317" s="100"/>
      <c r="D28317" s="124"/>
      <c r="E28317" s="157" t="e">
        <f>VLOOKUP(D28317,'SOAT LIQ'!$A$87:$C$3416,3,FALSE)</f>
        <v>#N/A</v>
      </c>
      <c r="F28317" t="s">
        <v>21632</v>
      </c>
    </row>
    <row r="28318" spans="1:6" x14ac:dyDescent="0.25">
      <c r="A28318" t="s">
        <v>20318</v>
      </c>
      <c r="B28318" s="100" t="s">
        <v>13318</v>
      </c>
      <c r="C28318" s="100"/>
      <c r="D28318" s="124"/>
      <c r="E28318" s="157" t="e">
        <f>VLOOKUP(D28318,'SOAT LIQ'!$A$87:$C$3416,3,FALSE)</f>
        <v>#N/A</v>
      </c>
      <c r="F28318" t="s">
        <v>21632</v>
      </c>
    </row>
    <row r="28319" spans="1:6" x14ac:dyDescent="0.25">
      <c r="A28319" t="s">
        <v>20318</v>
      </c>
      <c r="B28319" s="100" t="s">
        <v>13320</v>
      </c>
      <c r="C28319" s="100"/>
      <c r="D28319" s="124"/>
      <c r="E28319" s="157" t="e">
        <f>VLOOKUP(D28319,'SOAT LIQ'!$A$87:$C$3416,3,FALSE)</f>
        <v>#N/A</v>
      </c>
      <c r="F28319" t="s">
        <v>21632</v>
      </c>
    </row>
    <row r="28320" spans="1:6" x14ac:dyDescent="0.25">
      <c r="A28320" t="s">
        <v>6498</v>
      </c>
      <c r="B28320" s="100" t="s">
        <v>20841</v>
      </c>
      <c r="C28320" s="99"/>
      <c r="D28320" s="124"/>
      <c r="E28320" s="157" t="e">
        <f>VLOOKUP(D28320,'SOAT LIQ'!$A$87:$C$3416,3,FALSE)</f>
        <v>#N/A</v>
      </c>
      <c r="F28320" t="s">
        <v>21635</v>
      </c>
    </row>
    <row r="28321" spans="1:6" x14ac:dyDescent="0.25">
      <c r="A28321" t="s">
        <v>6501</v>
      </c>
      <c r="B28321" s="100" t="s">
        <v>20841</v>
      </c>
      <c r="C28321" s="99"/>
      <c r="D28321" s="124"/>
      <c r="E28321" s="157" t="e">
        <f>VLOOKUP(D28321,'SOAT LIQ'!$A$87:$C$3416,3,FALSE)</f>
        <v>#N/A</v>
      </c>
      <c r="F28321" t="s">
        <v>21635</v>
      </c>
    </row>
    <row r="28322" spans="1:6" x14ac:dyDescent="0.25">
      <c r="A28322" t="s">
        <v>10051</v>
      </c>
      <c r="B28322" s="100" t="s">
        <v>20842</v>
      </c>
      <c r="C28322" s="100"/>
      <c r="D28322" s="124"/>
      <c r="E28322" s="157" t="e">
        <f>VLOOKUP(D28322,'SOAT LIQ'!$A$87:$C$3416,3,FALSE)</f>
        <v>#N/A</v>
      </c>
      <c r="F28322" t="s">
        <v>21636</v>
      </c>
    </row>
    <row r="28323" spans="1:6" x14ac:dyDescent="0.25">
      <c r="A28323" t="s">
        <v>10051</v>
      </c>
      <c r="B28323" s="100" t="s">
        <v>20843</v>
      </c>
      <c r="C28323" s="100"/>
      <c r="D28323" s="124"/>
      <c r="E28323" s="157" t="e">
        <f>VLOOKUP(D28323,'SOAT LIQ'!$A$87:$C$3416,3,FALSE)</f>
        <v>#N/A</v>
      </c>
      <c r="F28323" t="s">
        <v>21636</v>
      </c>
    </row>
    <row r="28324" spans="1:6" x14ac:dyDescent="0.25">
      <c r="A28324" t="s">
        <v>10051</v>
      </c>
      <c r="B28324" s="100" t="s">
        <v>20844</v>
      </c>
      <c r="C28324" s="100"/>
      <c r="D28324" s="124"/>
      <c r="E28324" s="157" t="e">
        <f>VLOOKUP(D28324,'SOAT LIQ'!$A$87:$C$3416,3,FALSE)</f>
        <v>#N/A</v>
      </c>
      <c r="F28324" t="s">
        <v>21636</v>
      </c>
    </row>
    <row r="28325" spans="1:6" x14ac:dyDescent="0.25">
      <c r="A28325" t="s">
        <v>10051</v>
      </c>
      <c r="B28325" s="100" t="s">
        <v>20845</v>
      </c>
      <c r="C28325" s="100"/>
      <c r="D28325" s="124"/>
      <c r="E28325" s="157" t="e">
        <f>VLOOKUP(D28325,'SOAT LIQ'!$A$87:$C$3416,3,FALSE)</f>
        <v>#N/A</v>
      </c>
      <c r="F28325" t="s">
        <v>21636</v>
      </c>
    </row>
    <row r="28326" spans="1:6" x14ac:dyDescent="0.25">
      <c r="A28326" t="s">
        <v>10051</v>
      </c>
      <c r="B28326" s="100" t="s">
        <v>20846</v>
      </c>
      <c r="C28326" s="100"/>
      <c r="D28326" s="124"/>
      <c r="E28326" s="157" t="e">
        <f>VLOOKUP(D28326,'SOAT LIQ'!$A$87:$C$3416,3,FALSE)</f>
        <v>#N/A</v>
      </c>
      <c r="F28326" t="s">
        <v>21636</v>
      </c>
    </row>
    <row r="28327" spans="1:6" x14ac:dyDescent="0.25">
      <c r="A28327" t="s">
        <v>10051</v>
      </c>
      <c r="B28327" s="100" t="s">
        <v>20847</v>
      </c>
      <c r="C28327" s="100"/>
      <c r="D28327" s="124"/>
      <c r="E28327" s="157" t="e">
        <f>VLOOKUP(D28327,'SOAT LIQ'!$A$87:$C$3416,3,FALSE)</f>
        <v>#N/A</v>
      </c>
      <c r="F28327" t="s">
        <v>21636</v>
      </c>
    </row>
    <row r="28328" spans="1:6" x14ac:dyDescent="0.25">
      <c r="A28328" t="s">
        <v>6034</v>
      </c>
      <c r="B28328" s="100" t="s">
        <v>19585</v>
      </c>
      <c r="C28328" s="100"/>
      <c r="D28328" s="124">
        <v>31307</v>
      </c>
      <c r="E28328" s="157" t="e">
        <f>VLOOKUP(D28328,'SOAT LIQ'!$A$87:$C$3416,3,FALSE)</f>
        <v>#N/A</v>
      </c>
    </row>
    <row r="28329" spans="1:6" x14ac:dyDescent="0.25">
      <c r="A28329" t="s">
        <v>6570</v>
      </c>
      <c r="B28329" t="s">
        <v>20848</v>
      </c>
      <c r="E28329" s="157" t="e">
        <f>VLOOKUP(D28329,'SOAT LIQ'!$A$87:$C$3416,3,FALSE)</f>
        <v>#N/A</v>
      </c>
    </row>
    <row r="28330" spans="1:6" x14ac:dyDescent="0.25">
      <c r="A28330" t="s">
        <v>6570</v>
      </c>
      <c r="B28330" t="s">
        <v>20849</v>
      </c>
      <c r="E28330" s="157" t="e">
        <f>VLOOKUP(D28330,'SOAT LIQ'!$A$87:$C$3416,3,FALSE)</f>
        <v>#N/A</v>
      </c>
    </row>
    <row r="28331" spans="1:6" x14ac:dyDescent="0.25">
      <c r="A28331" t="s">
        <v>6570</v>
      </c>
      <c r="B28331" t="s">
        <v>20850</v>
      </c>
      <c r="E28331" s="157" t="e">
        <f>VLOOKUP(D28331,'SOAT LIQ'!$A$87:$C$3416,3,FALSE)</f>
        <v>#N/A</v>
      </c>
    </row>
    <row r="28332" spans="1:6" x14ac:dyDescent="0.25">
      <c r="A28332" t="s">
        <v>6570</v>
      </c>
      <c r="B28332" t="s">
        <v>20851</v>
      </c>
      <c r="E28332" s="157" t="e">
        <f>VLOOKUP(D28332,'SOAT LIQ'!$A$87:$C$3416,3,FALSE)</f>
        <v>#N/A</v>
      </c>
    </row>
    <row r="28333" spans="1:6" x14ac:dyDescent="0.25">
      <c r="A28333" t="s">
        <v>6570</v>
      </c>
      <c r="B28333" t="s">
        <v>20852</v>
      </c>
      <c r="E28333" s="157" t="e">
        <f>VLOOKUP(D28333,'SOAT LIQ'!$A$87:$C$3416,3,FALSE)</f>
        <v>#N/A</v>
      </c>
    </row>
    <row r="28334" spans="1:6" x14ac:dyDescent="0.25">
      <c r="A28334" t="s">
        <v>6570</v>
      </c>
      <c r="B28334" t="s">
        <v>20853</v>
      </c>
      <c r="E28334" s="157" t="e">
        <f>VLOOKUP(D28334,'SOAT LIQ'!$A$87:$C$3416,3,FALSE)</f>
        <v>#N/A</v>
      </c>
    </row>
    <row r="28335" spans="1:6" x14ac:dyDescent="0.25">
      <c r="A28335" t="s">
        <v>6570</v>
      </c>
      <c r="B28335" t="s">
        <v>20854</v>
      </c>
      <c r="E28335" s="157" t="e">
        <f>VLOOKUP(D28335,'SOAT LIQ'!$A$87:$C$3416,3,FALSE)</f>
        <v>#N/A</v>
      </c>
    </row>
    <row r="28336" spans="1:6" x14ac:dyDescent="0.25">
      <c r="A28336" t="s">
        <v>6570</v>
      </c>
      <c r="B28336" t="s">
        <v>20855</v>
      </c>
      <c r="E28336" s="157" t="e">
        <f>VLOOKUP(D28336,'SOAT LIQ'!$A$87:$C$3416,3,FALSE)</f>
        <v>#N/A</v>
      </c>
    </row>
    <row r="28337" spans="1:5" x14ac:dyDescent="0.25">
      <c r="A28337" t="s">
        <v>6570</v>
      </c>
      <c r="B28337" t="s">
        <v>20856</v>
      </c>
      <c r="E28337" s="157" t="e">
        <f>VLOOKUP(D28337,'SOAT LIQ'!$A$87:$C$3416,3,FALSE)</f>
        <v>#N/A</v>
      </c>
    </row>
    <row r="28338" spans="1:5" x14ac:dyDescent="0.25">
      <c r="A28338" t="s">
        <v>6570</v>
      </c>
      <c r="B28338" t="s">
        <v>20857</v>
      </c>
      <c r="E28338" s="157" t="e">
        <f>VLOOKUP(D28338,'SOAT LIQ'!$A$87:$C$3416,3,FALSE)</f>
        <v>#N/A</v>
      </c>
    </row>
    <row r="28339" spans="1:5" x14ac:dyDescent="0.25">
      <c r="A28339" t="s">
        <v>6570</v>
      </c>
      <c r="B28339" t="s">
        <v>20858</v>
      </c>
      <c r="E28339" s="157" t="e">
        <f>VLOOKUP(D28339,'SOAT LIQ'!$A$87:$C$3416,3,FALSE)</f>
        <v>#N/A</v>
      </c>
    </row>
    <row r="28340" spans="1:5" x14ac:dyDescent="0.25">
      <c r="A28340" t="s">
        <v>6570</v>
      </c>
      <c r="B28340" t="s">
        <v>20859</v>
      </c>
      <c r="E28340" s="157" t="e">
        <f>VLOOKUP(D28340,'SOAT LIQ'!$A$87:$C$3416,3,FALSE)</f>
        <v>#N/A</v>
      </c>
    </row>
    <row r="28341" spans="1:5" x14ac:dyDescent="0.25">
      <c r="A28341" t="s">
        <v>6570</v>
      </c>
      <c r="B28341" t="s">
        <v>20860</v>
      </c>
      <c r="E28341" s="157" t="e">
        <f>VLOOKUP(D28341,'SOAT LIQ'!$A$87:$C$3416,3,FALSE)</f>
        <v>#N/A</v>
      </c>
    </row>
    <row r="28342" spans="1:5" x14ac:dyDescent="0.25">
      <c r="A28342" t="s">
        <v>6570</v>
      </c>
      <c r="B28342" t="s">
        <v>20861</v>
      </c>
      <c r="E28342" s="157" t="e">
        <f>VLOOKUP(D28342,'SOAT LIQ'!$A$87:$C$3416,3,FALSE)</f>
        <v>#N/A</v>
      </c>
    </row>
    <row r="28343" spans="1:5" x14ac:dyDescent="0.25">
      <c r="A28343" t="s">
        <v>6570</v>
      </c>
      <c r="B28343" t="s">
        <v>20862</v>
      </c>
      <c r="E28343" s="157" t="e">
        <f>VLOOKUP(D28343,'SOAT LIQ'!$A$87:$C$3416,3,FALSE)</f>
        <v>#N/A</v>
      </c>
    </row>
    <row r="28344" spans="1:5" x14ac:dyDescent="0.25">
      <c r="A28344" t="s">
        <v>6570</v>
      </c>
      <c r="B28344" t="s">
        <v>20863</v>
      </c>
      <c r="E28344" s="157" t="e">
        <f>VLOOKUP(D28344,'SOAT LIQ'!$A$87:$C$3416,3,FALSE)</f>
        <v>#N/A</v>
      </c>
    </row>
    <row r="28345" spans="1:5" x14ac:dyDescent="0.25">
      <c r="A28345" t="s">
        <v>6570</v>
      </c>
      <c r="B28345" t="s">
        <v>20864</v>
      </c>
      <c r="E28345" s="157" t="e">
        <f>VLOOKUP(D28345,'SOAT LIQ'!$A$87:$C$3416,3,FALSE)</f>
        <v>#N/A</v>
      </c>
    </row>
    <row r="28346" spans="1:5" x14ac:dyDescent="0.25">
      <c r="A28346" t="s">
        <v>6570</v>
      </c>
      <c r="B28346" t="s">
        <v>20865</v>
      </c>
      <c r="E28346" s="157" t="e">
        <f>VLOOKUP(D28346,'SOAT LIQ'!$A$87:$C$3416,3,FALSE)</f>
        <v>#N/A</v>
      </c>
    </row>
    <row r="28347" spans="1:5" x14ac:dyDescent="0.25">
      <c r="A28347" t="s">
        <v>6570</v>
      </c>
      <c r="B28347" t="s">
        <v>20866</v>
      </c>
      <c r="E28347" s="157" t="e">
        <f>VLOOKUP(D28347,'SOAT LIQ'!$A$87:$C$3416,3,FALSE)</f>
        <v>#N/A</v>
      </c>
    </row>
    <row r="28348" spans="1:5" x14ac:dyDescent="0.25">
      <c r="A28348" t="s">
        <v>6570</v>
      </c>
      <c r="B28348" t="s">
        <v>20867</v>
      </c>
      <c r="E28348" s="157" t="e">
        <f>VLOOKUP(D28348,'SOAT LIQ'!$A$87:$C$3416,3,FALSE)</f>
        <v>#N/A</v>
      </c>
    </row>
    <row r="28349" spans="1:5" x14ac:dyDescent="0.25">
      <c r="A28349" t="s">
        <v>6570</v>
      </c>
      <c r="B28349" t="s">
        <v>20868</v>
      </c>
      <c r="E28349" s="157" t="e">
        <f>VLOOKUP(D28349,'SOAT LIQ'!$A$87:$C$3416,3,FALSE)</f>
        <v>#N/A</v>
      </c>
    </row>
    <row r="28350" spans="1:5" x14ac:dyDescent="0.25">
      <c r="A28350" t="s">
        <v>6570</v>
      </c>
      <c r="B28350" t="s">
        <v>20869</v>
      </c>
      <c r="E28350" s="157" t="e">
        <f>VLOOKUP(D28350,'SOAT LIQ'!$A$87:$C$3416,3,FALSE)</f>
        <v>#N/A</v>
      </c>
    </row>
    <row r="28351" spans="1:5" x14ac:dyDescent="0.25">
      <c r="A28351" t="s">
        <v>6570</v>
      </c>
      <c r="B28351" t="s">
        <v>20870</v>
      </c>
      <c r="E28351" s="157" t="e">
        <f>VLOOKUP(D28351,'SOAT LIQ'!$A$87:$C$3416,3,FALSE)</f>
        <v>#N/A</v>
      </c>
    </row>
    <row r="28352" spans="1:5" x14ac:dyDescent="0.25">
      <c r="A28352" t="s">
        <v>6570</v>
      </c>
      <c r="B28352" t="s">
        <v>20871</v>
      </c>
      <c r="E28352" s="157" t="e">
        <f>VLOOKUP(D28352,'SOAT LIQ'!$A$87:$C$3416,3,FALSE)</f>
        <v>#N/A</v>
      </c>
    </row>
    <row r="28353" spans="1:6" x14ac:dyDescent="0.25">
      <c r="A28353" t="s">
        <v>6570</v>
      </c>
      <c r="B28353" t="s">
        <v>20872</v>
      </c>
      <c r="E28353" s="157" t="e">
        <f>VLOOKUP(D28353,'SOAT LIQ'!$A$87:$C$3416,3,FALSE)</f>
        <v>#N/A</v>
      </c>
    </row>
    <row r="28354" spans="1:6" x14ac:dyDescent="0.25">
      <c r="A28354" t="s">
        <v>6570</v>
      </c>
      <c r="B28354" t="s">
        <v>20873</v>
      </c>
      <c r="E28354" s="157" t="e">
        <f>VLOOKUP(D28354,'SOAT LIQ'!$A$87:$C$3416,3,FALSE)</f>
        <v>#N/A</v>
      </c>
    </row>
    <row r="28355" spans="1:6" x14ac:dyDescent="0.25">
      <c r="A28355" t="s">
        <v>6570</v>
      </c>
      <c r="B28355" t="s">
        <v>20874</v>
      </c>
      <c r="E28355" s="157" t="e">
        <f>VLOOKUP(D28355,'SOAT LIQ'!$A$87:$C$3416,3,FALSE)</f>
        <v>#N/A</v>
      </c>
    </row>
    <row r="28356" spans="1:6" x14ac:dyDescent="0.25">
      <c r="A28356" t="s">
        <v>6570</v>
      </c>
      <c r="B28356" t="s">
        <v>20875</v>
      </c>
      <c r="E28356" s="157" t="e">
        <f>VLOOKUP(D28356,'SOAT LIQ'!$A$87:$C$3416,3,FALSE)</f>
        <v>#N/A</v>
      </c>
    </row>
    <row r="28357" spans="1:6" x14ac:dyDescent="0.25">
      <c r="A28357" t="s">
        <v>6570</v>
      </c>
      <c r="B28357" t="s">
        <v>20876</v>
      </c>
      <c r="E28357" s="157" t="e">
        <f>VLOOKUP(D28357,'SOAT LIQ'!$A$87:$C$3416,3,FALSE)</f>
        <v>#N/A</v>
      </c>
    </row>
    <row r="28358" spans="1:6" x14ac:dyDescent="0.25">
      <c r="A28358" t="s">
        <v>6570</v>
      </c>
      <c r="B28358" t="s">
        <v>20877</v>
      </c>
      <c r="E28358" s="157" t="e">
        <f>VLOOKUP(D28358,'SOAT LIQ'!$A$87:$C$3416,3,FALSE)</f>
        <v>#N/A</v>
      </c>
    </row>
    <row r="28359" spans="1:6" x14ac:dyDescent="0.25">
      <c r="A28359" t="s">
        <v>6570</v>
      </c>
      <c r="B28359" t="s">
        <v>20878</v>
      </c>
      <c r="E28359" s="157" t="e">
        <f>VLOOKUP(D28359,'SOAT LIQ'!$A$87:$C$3416,3,FALSE)</f>
        <v>#N/A</v>
      </c>
    </row>
    <row r="28360" spans="1:6" x14ac:dyDescent="0.25">
      <c r="A28360" t="s">
        <v>6570</v>
      </c>
      <c r="B28360" t="s">
        <v>20879</v>
      </c>
      <c r="E28360" s="157" t="e">
        <f>VLOOKUP(D28360,'SOAT LIQ'!$A$87:$C$3416,3,FALSE)</f>
        <v>#N/A</v>
      </c>
    </row>
    <row r="28361" spans="1:6" x14ac:dyDescent="0.25">
      <c r="A28361" t="s">
        <v>6570</v>
      </c>
      <c r="B28361" t="s">
        <v>20880</v>
      </c>
      <c r="E28361" s="157" t="e">
        <f>VLOOKUP(D28361,'SOAT LIQ'!$A$87:$C$3416,3,FALSE)</f>
        <v>#N/A</v>
      </c>
    </row>
    <row r="28362" spans="1:6" x14ac:dyDescent="0.25">
      <c r="A28362" t="s">
        <v>6570</v>
      </c>
      <c r="B28362" t="s">
        <v>20881</v>
      </c>
      <c r="E28362" s="157" t="e">
        <f>VLOOKUP(D28362,'SOAT LIQ'!$A$87:$C$3416,3,FALSE)</f>
        <v>#N/A</v>
      </c>
    </row>
    <row r="28363" spans="1:6" x14ac:dyDescent="0.25">
      <c r="A28363" t="s">
        <v>6570</v>
      </c>
      <c r="B28363" t="s">
        <v>20882</v>
      </c>
      <c r="E28363" s="157" t="e">
        <f>VLOOKUP(D28363,'SOAT LIQ'!$A$87:$C$3416,3,FALSE)</f>
        <v>#N/A</v>
      </c>
    </row>
    <row r="28364" spans="1:6" x14ac:dyDescent="0.25">
      <c r="A28364" t="s">
        <v>6570</v>
      </c>
      <c r="B28364" t="s">
        <v>20883</v>
      </c>
      <c r="E28364" s="157" t="e">
        <f>VLOOKUP(D28364,'SOAT LIQ'!$A$87:$C$3416,3,FALSE)</f>
        <v>#N/A</v>
      </c>
    </row>
    <row r="28365" spans="1:6" x14ac:dyDescent="0.25">
      <c r="A28365" t="s">
        <v>5142</v>
      </c>
      <c r="B28365" s="100" t="s">
        <v>13012</v>
      </c>
      <c r="C28365" s="99" t="s">
        <v>12940</v>
      </c>
      <c r="D28365" s="124">
        <v>13740</v>
      </c>
      <c r="E28365" s="157">
        <f>VLOOKUP(D28365,'SOAT LIQ'!$A$87:$C$3416,3,FALSE)</f>
        <v>12</v>
      </c>
      <c r="F28365" t="s">
        <v>21632</v>
      </c>
    </row>
    <row r="28366" spans="1:6" x14ac:dyDescent="0.25">
      <c r="A28366" t="s">
        <v>5142</v>
      </c>
      <c r="B28366" s="100" t="s">
        <v>13013</v>
      </c>
      <c r="C28366" s="99" t="s">
        <v>12940</v>
      </c>
      <c r="D28366" s="124">
        <v>13740</v>
      </c>
      <c r="E28366" s="157">
        <f>VLOOKUP(D28366,'SOAT LIQ'!$A$87:$C$3416,3,FALSE)</f>
        <v>12</v>
      </c>
      <c r="F28366" t="s">
        <v>21632</v>
      </c>
    </row>
    <row r="28367" spans="1:6" x14ac:dyDescent="0.25">
      <c r="A28367" t="s">
        <v>5142</v>
      </c>
      <c r="B28367" s="100" t="s">
        <v>13014</v>
      </c>
      <c r="C28367" s="99" t="s">
        <v>12940</v>
      </c>
      <c r="D28367" s="124">
        <v>13740</v>
      </c>
      <c r="E28367" s="157">
        <f>VLOOKUP(D28367,'SOAT LIQ'!$A$87:$C$3416,3,FALSE)</f>
        <v>12</v>
      </c>
      <c r="F28367" t="s">
        <v>21632</v>
      </c>
    </row>
    <row r="28368" spans="1:6" x14ac:dyDescent="0.25">
      <c r="A28368" t="s">
        <v>5142</v>
      </c>
      <c r="B28368" s="100" t="s">
        <v>13016</v>
      </c>
      <c r="C28368" s="99" t="s">
        <v>12824</v>
      </c>
      <c r="D28368" s="124">
        <v>13670</v>
      </c>
      <c r="E28368" s="157">
        <f>VLOOKUP(D28368,'SOAT LIQ'!$A$87:$C$3416,3,FALSE)</f>
        <v>20</v>
      </c>
      <c r="F28368" t="s">
        <v>21632</v>
      </c>
    </row>
    <row r="28369" spans="1:6" x14ac:dyDescent="0.25">
      <c r="A28369" t="s">
        <v>5142</v>
      </c>
      <c r="B28369" s="100" t="s">
        <v>13018</v>
      </c>
      <c r="C28369" s="99" t="s">
        <v>12824</v>
      </c>
      <c r="D28369" s="124">
        <v>13670</v>
      </c>
      <c r="E28369" s="157">
        <f>VLOOKUP(D28369,'SOAT LIQ'!$A$87:$C$3416,3,FALSE)</f>
        <v>20</v>
      </c>
      <c r="F28369" t="s">
        <v>21632</v>
      </c>
    </row>
    <row r="28370" spans="1:6" x14ac:dyDescent="0.25">
      <c r="A28370" t="s">
        <v>5142</v>
      </c>
      <c r="B28370" s="100" t="s">
        <v>13019</v>
      </c>
      <c r="C28370" s="99" t="s">
        <v>13020</v>
      </c>
      <c r="D28370" s="124">
        <v>13740</v>
      </c>
      <c r="E28370" s="157">
        <f>VLOOKUP(D28370,'SOAT LIQ'!$A$87:$C$3416,3,FALSE)</f>
        <v>12</v>
      </c>
      <c r="F28370" t="s">
        <v>21632</v>
      </c>
    </row>
    <row r="28371" spans="1:6" x14ac:dyDescent="0.25">
      <c r="A28371" t="s">
        <v>5142</v>
      </c>
      <c r="B28371" s="100" t="s">
        <v>13021</v>
      </c>
      <c r="C28371" s="99" t="s">
        <v>13020</v>
      </c>
      <c r="D28371" s="124">
        <v>13740</v>
      </c>
      <c r="E28371" s="157">
        <f>VLOOKUP(D28371,'SOAT LIQ'!$A$87:$C$3416,3,FALSE)</f>
        <v>12</v>
      </c>
      <c r="F28371" t="s">
        <v>21632</v>
      </c>
    </row>
    <row r="28372" spans="1:6" x14ac:dyDescent="0.25">
      <c r="A28372" t="s">
        <v>5142</v>
      </c>
      <c r="B28372" s="100" t="s">
        <v>13022</v>
      </c>
      <c r="C28372" s="99" t="s">
        <v>12824</v>
      </c>
      <c r="D28372" s="124">
        <v>13670</v>
      </c>
      <c r="E28372" s="157">
        <f>VLOOKUP(D28372,'SOAT LIQ'!$A$87:$C$3416,3,FALSE)</f>
        <v>20</v>
      </c>
      <c r="F28372" t="s">
        <v>21632</v>
      </c>
    </row>
    <row r="28373" spans="1:6" x14ac:dyDescent="0.25">
      <c r="A28373" t="s">
        <v>5142</v>
      </c>
      <c r="B28373" s="100" t="s">
        <v>13023</v>
      </c>
      <c r="C28373" s="99" t="s">
        <v>12824</v>
      </c>
      <c r="D28373" s="124">
        <v>13670</v>
      </c>
      <c r="E28373" s="157">
        <f>VLOOKUP(D28373,'SOAT LIQ'!$A$87:$C$3416,3,FALSE)</f>
        <v>20</v>
      </c>
      <c r="F28373" t="s">
        <v>21632</v>
      </c>
    </row>
    <row r="28374" spans="1:6" x14ac:dyDescent="0.25">
      <c r="A28374" t="s">
        <v>5142</v>
      </c>
      <c r="B28374" s="100" t="s">
        <v>13025</v>
      </c>
      <c r="C28374" s="99" t="s">
        <v>13020</v>
      </c>
      <c r="D28374" s="124">
        <v>13740</v>
      </c>
      <c r="E28374" s="157">
        <f>VLOOKUP(D28374,'SOAT LIQ'!$A$87:$C$3416,3,FALSE)</f>
        <v>12</v>
      </c>
      <c r="F28374" t="s">
        <v>21632</v>
      </c>
    </row>
    <row r="28375" spans="1:6" x14ac:dyDescent="0.25">
      <c r="A28375" t="s">
        <v>5142</v>
      </c>
      <c r="B28375" s="100" t="s">
        <v>13027</v>
      </c>
      <c r="C28375" s="99" t="s">
        <v>12824</v>
      </c>
      <c r="D28375" s="124">
        <v>13670</v>
      </c>
      <c r="E28375" s="157">
        <f>VLOOKUP(D28375,'SOAT LIQ'!$A$87:$C$3416,3,FALSE)</f>
        <v>20</v>
      </c>
      <c r="F28375" t="s">
        <v>21632</v>
      </c>
    </row>
    <row r="28376" spans="1:6" x14ac:dyDescent="0.25">
      <c r="A28376" t="s">
        <v>5142</v>
      </c>
      <c r="B28376" s="100" t="s">
        <v>13028</v>
      </c>
      <c r="C28376" s="99" t="s">
        <v>12824</v>
      </c>
      <c r="D28376" s="124">
        <v>13670</v>
      </c>
      <c r="E28376" s="157">
        <f>VLOOKUP(D28376,'SOAT LIQ'!$A$87:$C$3416,3,FALSE)</f>
        <v>20</v>
      </c>
      <c r="F28376" t="s">
        <v>21632</v>
      </c>
    </row>
    <row r="28377" spans="1:6" x14ac:dyDescent="0.25">
      <c r="A28377" t="s">
        <v>5142</v>
      </c>
      <c r="B28377" s="100" t="s">
        <v>13029</v>
      </c>
      <c r="C28377" s="99" t="s">
        <v>13030</v>
      </c>
      <c r="D28377" s="124">
        <v>13740</v>
      </c>
      <c r="E28377" s="157">
        <f>VLOOKUP(D28377,'SOAT LIQ'!$A$87:$C$3416,3,FALSE)</f>
        <v>12</v>
      </c>
      <c r="F28377" t="s">
        <v>21632</v>
      </c>
    </row>
    <row r="28378" spans="1:6" x14ac:dyDescent="0.25">
      <c r="A28378" t="s">
        <v>5142</v>
      </c>
      <c r="B28378" s="100" t="s">
        <v>13031</v>
      </c>
      <c r="C28378" s="99" t="s">
        <v>13030</v>
      </c>
      <c r="D28378" s="124">
        <v>13740</v>
      </c>
      <c r="E28378" s="157">
        <f>VLOOKUP(D28378,'SOAT LIQ'!$A$87:$C$3416,3,FALSE)</f>
        <v>12</v>
      </c>
      <c r="F28378" t="s">
        <v>21632</v>
      </c>
    </row>
    <row r="28379" spans="1:6" x14ac:dyDescent="0.25">
      <c r="A28379" t="s">
        <v>5142</v>
      </c>
      <c r="B28379" s="100" t="s">
        <v>13033</v>
      </c>
      <c r="C28379" s="99" t="s">
        <v>12824</v>
      </c>
      <c r="D28379" s="124">
        <v>13670</v>
      </c>
      <c r="E28379" s="157">
        <f>VLOOKUP(D28379,'SOAT LIQ'!$A$87:$C$3416,3,FALSE)</f>
        <v>20</v>
      </c>
      <c r="F28379" t="s">
        <v>21632</v>
      </c>
    </row>
    <row r="28380" spans="1:6" x14ac:dyDescent="0.25">
      <c r="A28380" t="s">
        <v>5142</v>
      </c>
      <c r="B28380" s="100" t="s">
        <v>13035</v>
      </c>
      <c r="C28380" s="99" t="s">
        <v>12897</v>
      </c>
      <c r="D28380" s="124">
        <v>13670</v>
      </c>
      <c r="E28380" s="157">
        <f>VLOOKUP(D28380,'SOAT LIQ'!$A$87:$C$3416,3,FALSE)</f>
        <v>20</v>
      </c>
      <c r="F28380" t="s">
        <v>21632</v>
      </c>
    </row>
    <row r="28381" spans="1:6" x14ac:dyDescent="0.25">
      <c r="A28381" t="s">
        <v>5142</v>
      </c>
      <c r="B28381" s="100" t="s">
        <v>13036</v>
      </c>
      <c r="C28381" s="99" t="s">
        <v>12897</v>
      </c>
      <c r="D28381" s="124">
        <v>13670</v>
      </c>
      <c r="E28381" s="157">
        <f>VLOOKUP(D28381,'SOAT LIQ'!$A$87:$C$3416,3,FALSE)</f>
        <v>20</v>
      </c>
      <c r="F28381" t="s">
        <v>21632</v>
      </c>
    </row>
    <row r="28382" spans="1:6" x14ac:dyDescent="0.25">
      <c r="A28382" t="s">
        <v>5142</v>
      </c>
      <c r="B28382" s="100" t="s">
        <v>13037</v>
      </c>
      <c r="C28382" s="99" t="s">
        <v>12897</v>
      </c>
      <c r="D28382" s="124">
        <v>13670</v>
      </c>
      <c r="E28382" s="157">
        <f>VLOOKUP(D28382,'SOAT LIQ'!$A$87:$C$3416,3,FALSE)</f>
        <v>20</v>
      </c>
      <c r="F28382" t="s">
        <v>21632</v>
      </c>
    </row>
    <row r="28383" spans="1:6" x14ac:dyDescent="0.25">
      <c r="A28383" t="s">
        <v>5142</v>
      </c>
      <c r="B28383" s="100" t="s">
        <v>13038</v>
      </c>
      <c r="C28383" s="99" t="s">
        <v>12897</v>
      </c>
      <c r="D28383" s="124">
        <v>13670</v>
      </c>
      <c r="E28383" s="157">
        <f>VLOOKUP(D28383,'SOAT LIQ'!$A$87:$C$3416,3,FALSE)</f>
        <v>20</v>
      </c>
      <c r="F28383" t="s">
        <v>21632</v>
      </c>
    </row>
    <row r="28384" spans="1:6" x14ac:dyDescent="0.25">
      <c r="A28384" t="s">
        <v>5142</v>
      </c>
      <c r="B28384" s="100" t="s">
        <v>13039</v>
      </c>
      <c r="C28384" s="99" t="s">
        <v>12897</v>
      </c>
      <c r="D28384" s="124">
        <v>13670</v>
      </c>
      <c r="E28384" s="157">
        <f>VLOOKUP(D28384,'SOAT LIQ'!$A$87:$C$3416,3,FALSE)</f>
        <v>20</v>
      </c>
      <c r="F28384" t="s">
        <v>21632</v>
      </c>
    </row>
    <row r="28385" spans="1:6" x14ac:dyDescent="0.25">
      <c r="A28385" t="s">
        <v>5142</v>
      </c>
      <c r="B28385" s="100" t="s">
        <v>13040</v>
      </c>
      <c r="C28385" s="99" t="s">
        <v>12824</v>
      </c>
      <c r="D28385" s="124">
        <v>13670</v>
      </c>
      <c r="E28385" s="157">
        <f>VLOOKUP(D28385,'SOAT LIQ'!$A$87:$C$3416,3,FALSE)</f>
        <v>20</v>
      </c>
      <c r="F28385" t="s">
        <v>21632</v>
      </c>
    </row>
    <row r="28386" spans="1:6" x14ac:dyDescent="0.25">
      <c r="A28386" t="s">
        <v>5142</v>
      </c>
      <c r="B28386" s="100" t="s">
        <v>13041</v>
      </c>
      <c r="C28386" s="99" t="s">
        <v>12824</v>
      </c>
      <c r="D28386" s="124">
        <v>13670</v>
      </c>
      <c r="E28386" s="157">
        <f>VLOOKUP(D28386,'SOAT LIQ'!$A$87:$C$3416,3,FALSE)</f>
        <v>20</v>
      </c>
      <c r="F28386" t="s">
        <v>21632</v>
      </c>
    </row>
    <row r="28387" spans="1:6" x14ac:dyDescent="0.25">
      <c r="A28387" t="s">
        <v>5142</v>
      </c>
      <c r="B28387" s="100" t="s">
        <v>13042</v>
      </c>
      <c r="C28387" s="99" t="s">
        <v>12824</v>
      </c>
      <c r="D28387" s="124">
        <v>13670</v>
      </c>
      <c r="E28387" s="157">
        <f>VLOOKUP(D28387,'SOAT LIQ'!$A$87:$C$3416,3,FALSE)</f>
        <v>20</v>
      </c>
      <c r="F28387" t="s">
        <v>21632</v>
      </c>
    </row>
    <row r="28388" spans="1:6" x14ac:dyDescent="0.25">
      <c r="A28388" t="s">
        <v>5142</v>
      </c>
      <c r="B28388" s="100" t="s">
        <v>13043</v>
      </c>
      <c r="C28388" s="99" t="s">
        <v>12824</v>
      </c>
      <c r="D28388" s="124">
        <v>13670</v>
      </c>
      <c r="E28388" s="157">
        <f>VLOOKUP(D28388,'SOAT LIQ'!$A$87:$C$3416,3,FALSE)</f>
        <v>20</v>
      </c>
      <c r="F28388" t="s">
        <v>21632</v>
      </c>
    </row>
    <row r="28389" spans="1:6" x14ac:dyDescent="0.25">
      <c r="A28389" t="s">
        <v>5142</v>
      </c>
      <c r="B28389" s="100" t="s">
        <v>13044</v>
      </c>
      <c r="C28389" s="99" t="s">
        <v>12824</v>
      </c>
      <c r="D28389" s="124">
        <v>13670</v>
      </c>
      <c r="E28389" s="157">
        <f>VLOOKUP(D28389,'SOAT LIQ'!$A$87:$C$3416,3,FALSE)</f>
        <v>20</v>
      </c>
      <c r="F28389" t="s">
        <v>21632</v>
      </c>
    </row>
    <row r="28390" spans="1:6" x14ac:dyDescent="0.25">
      <c r="A28390" t="s">
        <v>5142</v>
      </c>
      <c r="B28390" s="100" t="s">
        <v>13046</v>
      </c>
      <c r="C28390" s="99" t="s">
        <v>12824</v>
      </c>
      <c r="D28390" s="124">
        <v>13670</v>
      </c>
      <c r="E28390" s="157">
        <f>VLOOKUP(D28390,'SOAT LIQ'!$A$87:$C$3416,3,FALSE)</f>
        <v>20</v>
      </c>
      <c r="F28390" t="s">
        <v>21632</v>
      </c>
    </row>
    <row r="28391" spans="1:6" x14ac:dyDescent="0.25">
      <c r="A28391" t="s">
        <v>5142</v>
      </c>
      <c r="B28391" s="100" t="s">
        <v>13047</v>
      </c>
      <c r="C28391" s="99" t="s">
        <v>12824</v>
      </c>
      <c r="D28391" s="124">
        <v>13740</v>
      </c>
      <c r="E28391" s="157">
        <f>VLOOKUP(D28391,'SOAT LIQ'!$A$87:$C$3416,3,FALSE)</f>
        <v>12</v>
      </c>
      <c r="F28391" t="s">
        <v>21632</v>
      </c>
    </row>
    <row r="28392" spans="1:6" x14ac:dyDescent="0.25">
      <c r="A28392" t="s">
        <v>5142</v>
      </c>
      <c r="B28392" s="100" t="s">
        <v>13048</v>
      </c>
      <c r="C28392" s="99" t="s">
        <v>12824</v>
      </c>
      <c r="D28392" s="124">
        <v>13740</v>
      </c>
      <c r="E28392" s="157">
        <f>VLOOKUP(D28392,'SOAT LIQ'!$A$87:$C$3416,3,FALSE)</f>
        <v>12</v>
      </c>
      <c r="F28392" t="s">
        <v>21632</v>
      </c>
    </row>
    <row r="28393" spans="1:6" x14ac:dyDescent="0.25">
      <c r="A28393" t="s">
        <v>5142</v>
      </c>
      <c r="B28393" s="100" t="s">
        <v>13049</v>
      </c>
      <c r="C28393" s="99" t="s">
        <v>12824</v>
      </c>
      <c r="D28393" s="124">
        <v>13740</v>
      </c>
      <c r="E28393" s="157">
        <f>VLOOKUP(D28393,'SOAT LIQ'!$A$87:$C$3416,3,FALSE)</f>
        <v>12</v>
      </c>
      <c r="F28393" t="s">
        <v>21632</v>
      </c>
    </row>
    <row r="28394" spans="1:6" x14ac:dyDescent="0.25">
      <c r="A28394" t="s">
        <v>5142</v>
      </c>
      <c r="B28394" s="100" t="s">
        <v>13050</v>
      </c>
      <c r="C28394" s="99" t="s">
        <v>12834</v>
      </c>
      <c r="D28394" s="124">
        <v>13671</v>
      </c>
      <c r="E28394" s="157">
        <f>VLOOKUP(D28394,'SOAT LIQ'!$A$87:$C$3416,3,FALSE)</f>
        <v>21</v>
      </c>
      <c r="F28394" t="s">
        <v>21632</v>
      </c>
    </row>
    <row r="28395" spans="1:6" x14ac:dyDescent="0.25">
      <c r="A28395" t="s">
        <v>14242</v>
      </c>
      <c r="B28395" s="100" t="s">
        <v>13012</v>
      </c>
      <c r="C28395" s="99" t="s">
        <v>12940</v>
      </c>
      <c r="D28395" s="124">
        <v>13740</v>
      </c>
      <c r="E28395" s="157">
        <f>VLOOKUP(D28395,'SOAT LIQ'!$A$87:$C$3416,3,FALSE)</f>
        <v>12</v>
      </c>
      <c r="F28395" t="s">
        <v>21632</v>
      </c>
    </row>
    <row r="28396" spans="1:6" x14ac:dyDescent="0.25">
      <c r="A28396" t="s">
        <v>14242</v>
      </c>
      <c r="B28396" s="100" t="s">
        <v>13013</v>
      </c>
      <c r="C28396" s="99" t="s">
        <v>12940</v>
      </c>
      <c r="D28396" s="124">
        <v>13740</v>
      </c>
      <c r="E28396" s="157">
        <f>VLOOKUP(D28396,'SOAT LIQ'!$A$87:$C$3416,3,FALSE)</f>
        <v>12</v>
      </c>
      <c r="F28396" t="s">
        <v>21632</v>
      </c>
    </row>
    <row r="28397" spans="1:6" x14ac:dyDescent="0.25">
      <c r="A28397" t="s">
        <v>14242</v>
      </c>
      <c r="B28397" s="100" t="s">
        <v>13014</v>
      </c>
      <c r="C28397" s="99" t="s">
        <v>12940</v>
      </c>
      <c r="D28397" s="124">
        <v>13740</v>
      </c>
      <c r="E28397" s="157">
        <f>VLOOKUP(D28397,'SOAT LIQ'!$A$87:$C$3416,3,FALSE)</f>
        <v>12</v>
      </c>
      <c r="F28397" t="s">
        <v>21632</v>
      </c>
    </row>
    <row r="28398" spans="1:6" x14ac:dyDescent="0.25">
      <c r="A28398" t="s">
        <v>14242</v>
      </c>
      <c r="B28398" s="100" t="s">
        <v>13016</v>
      </c>
      <c r="C28398" s="99" t="s">
        <v>12824</v>
      </c>
      <c r="D28398" s="124">
        <v>13670</v>
      </c>
      <c r="E28398" s="157">
        <f>VLOOKUP(D28398,'SOAT LIQ'!$A$87:$C$3416,3,FALSE)</f>
        <v>20</v>
      </c>
      <c r="F28398" t="s">
        <v>21632</v>
      </c>
    </row>
    <row r="28399" spans="1:6" x14ac:dyDescent="0.25">
      <c r="A28399" t="s">
        <v>14242</v>
      </c>
      <c r="B28399" s="100" t="s">
        <v>13018</v>
      </c>
      <c r="C28399" s="99" t="s">
        <v>12824</v>
      </c>
      <c r="D28399" s="124">
        <v>13670</v>
      </c>
      <c r="E28399" s="157">
        <f>VLOOKUP(D28399,'SOAT LIQ'!$A$87:$C$3416,3,FALSE)</f>
        <v>20</v>
      </c>
      <c r="F28399" t="s">
        <v>21632</v>
      </c>
    </row>
    <row r="28400" spans="1:6" x14ac:dyDescent="0.25">
      <c r="A28400" t="s">
        <v>14242</v>
      </c>
      <c r="B28400" s="100" t="s">
        <v>13019</v>
      </c>
      <c r="C28400" s="99" t="s">
        <v>13020</v>
      </c>
      <c r="D28400" s="124">
        <v>13740</v>
      </c>
      <c r="E28400" s="157">
        <f>VLOOKUP(D28400,'SOAT LIQ'!$A$87:$C$3416,3,FALSE)</f>
        <v>12</v>
      </c>
      <c r="F28400" t="s">
        <v>21632</v>
      </c>
    </row>
    <row r="28401" spans="1:6" x14ac:dyDescent="0.25">
      <c r="A28401" t="s">
        <v>14242</v>
      </c>
      <c r="B28401" s="100" t="s">
        <v>13021</v>
      </c>
      <c r="C28401" s="99" t="s">
        <v>13020</v>
      </c>
      <c r="D28401" s="124">
        <v>13740</v>
      </c>
      <c r="E28401" s="157">
        <f>VLOOKUP(D28401,'SOAT LIQ'!$A$87:$C$3416,3,FALSE)</f>
        <v>12</v>
      </c>
      <c r="F28401" t="s">
        <v>21632</v>
      </c>
    </row>
    <row r="28402" spans="1:6" x14ac:dyDescent="0.25">
      <c r="A28402" t="s">
        <v>14242</v>
      </c>
      <c r="B28402" s="100" t="s">
        <v>13022</v>
      </c>
      <c r="C28402" s="99" t="s">
        <v>12824</v>
      </c>
      <c r="D28402" s="124">
        <v>13670</v>
      </c>
      <c r="E28402" s="157">
        <f>VLOOKUP(D28402,'SOAT LIQ'!$A$87:$C$3416,3,FALSE)</f>
        <v>20</v>
      </c>
      <c r="F28402" t="s">
        <v>21632</v>
      </c>
    </row>
    <row r="28403" spans="1:6" x14ac:dyDescent="0.25">
      <c r="A28403" t="s">
        <v>14242</v>
      </c>
      <c r="B28403" s="100" t="s">
        <v>13023</v>
      </c>
      <c r="C28403" s="99" t="s">
        <v>12824</v>
      </c>
      <c r="D28403" s="124">
        <v>13670</v>
      </c>
      <c r="E28403" s="157">
        <f>VLOOKUP(D28403,'SOAT LIQ'!$A$87:$C$3416,3,FALSE)</f>
        <v>20</v>
      </c>
      <c r="F28403" t="s">
        <v>21632</v>
      </c>
    </row>
    <row r="28404" spans="1:6" x14ac:dyDescent="0.25">
      <c r="A28404" t="s">
        <v>14242</v>
      </c>
      <c r="B28404" s="100" t="s">
        <v>13025</v>
      </c>
      <c r="C28404" s="99" t="s">
        <v>13020</v>
      </c>
      <c r="D28404" s="124">
        <v>13740</v>
      </c>
      <c r="E28404" s="157">
        <f>VLOOKUP(D28404,'SOAT LIQ'!$A$87:$C$3416,3,FALSE)</f>
        <v>12</v>
      </c>
      <c r="F28404" t="s">
        <v>21632</v>
      </c>
    </row>
    <row r="28405" spans="1:6" x14ac:dyDescent="0.25">
      <c r="A28405" t="s">
        <v>14242</v>
      </c>
      <c r="B28405" s="100" t="s">
        <v>13027</v>
      </c>
      <c r="C28405" s="99" t="s">
        <v>12824</v>
      </c>
      <c r="D28405" s="124">
        <v>13670</v>
      </c>
      <c r="E28405" s="157">
        <f>VLOOKUP(D28405,'SOAT LIQ'!$A$87:$C$3416,3,FALSE)</f>
        <v>20</v>
      </c>
      <c r="F28405" t="s">
        <v>21632</v>
      </c>
    </row>
    <row r="28406" spans="1:6" x14ac:dyDescent="0.25">
      <c r="A28406" t="s">
        <v>14242</v>
      </c>
      <c r="B28406" s="100" t="s">
        <v>13028</v>
      </c>
      <c r="C28406" s="99" t="s">
        <v>12824</v>
      </c>
      <c r="D28406" s="124">
        <v>13670</v>
      </c>
      <c r="E28406" s="157">
        <f>VLOOKUP(D28406,'SOAT LIQ'!$A$87:$C$3416,3,FALSE)</f>
        <v>20</v>
      </c>
      <c r="F28406" t="s">
        <v>21632</v>
      </c>
    </row>
    <row r="28407" spans="1:6" x14ac:dyDescent="0.25">
      <c r="A28407" t="s">
        <v>14242</v>
      </c>
      <c r="B28407" s="100" t="s">
        <v>13029</v>
      </c>
      <c r="C28407" s="99" t="s">
        <v>13030</v>
      </c>
      <c r="D28407" s="124">
        <v>13740</v>
      </c>
      <c r="E28407" s="157">
        <f>VLOOKUP(D28407,'SOAT LIQ'!$A$87:$C$3416,3,FALSE)</f>
        <v>12</v>
      </c>
      <c r="F28407" t="s">
        <v>21632</v>
      </c>
    </row>
    <row r="28408" spans="1:6" x14ac:dyDescent="0.25">
      <c r="A28408" t="s">
        <v>14242</v>
      </c>
      <c r="B28408" s="100" t="s">
        <v>13031</v>
      </c>
      <c r="C28408" s="99" t="s">
        <v>13030</v>
      </c>
      <c r="D28408" s="124">
        <v>13740</v>
      </c>
      <c r="E28408" s="157">
        <f>VLOOKUP(D28408,'SOAT LIQ'!$A$87:$C$3416,3,FALSE)</f>
        <v>12</v>
      </c>
      <c r="F28408" t="s">
        <v>21632</v>
      </c>
    </row>
    <row r="28409" spans="1:6" x14ac:dyDescent="0.25">
      <c r="A28409" t="s">
        <v>14242</v>
      </c>
      <c r="B28409" s="100" t="s">
        <v>13033</v>
      </c>
      <c r="C28409" s="99" t="s">
        <v>12824</v>
      </c>
      <c r="D28409" s="124">
        <v>13670</v>
      </c>
      <c r="E28409" s="157">
        <f>VLOOKUP(D28409,'SOAT LIQ'!$A$87:$C$3416,3,FALSE)</f>
        <v>20</v>
      </c>
      <c r="F28409" t="s">
        <v>21632</v>
      </c>
    </row>
    <row r="28410" spans="1:6" x14ac:dyDescent="0.25">
      <c r="A28410" t="s">
        <v>14242</v>
      </c>
      <c r="B28410" s="100" t="s">
        <v>13035</v>
      </c>
      <c r="C28410" s="99" t="s">
        <v>12897</v>
      </c>
      <c r="D28410" s="124">
        <v>13670</v>
      </c>
      <c r="E28410" s="157">
        <f>VLOOKUP(D28410,'SOAT LIQ'!$A$87:$C$3416,3,FALSE)</f>
        <v>20</v>
      </c>
      <c r="F28410" t="s">
        <v>21632</v>
      </c>
    </row>
    <row r="28411" spans="1:6" x14ac:dyDescent="0.25">
      <c r="A28411" t="s">
        <v>14242</v>
      </c>
      <c r="B28411" s="100" t="s">
        <v>13036</v>
      </c>
      <c r="C28411" s="99" t="s">
        <v>12897</v>
      </c>
      <c r="D28411" s="124">
        <v>13670</v>
      </c>
      <c r="E28411" s="157">
        <f>VLOOKUP(D28411,'SOAT LIQ'!$A$87:$C$3416,3,FALSE)</f>
        <v>20</v>
      </c>
      <c r="F28411" t="s">
        <v>21632</v>
      </c>
    </row>
    <row r="28412" spans="1:6" x14ac:dyDescent="0.25">
      <c r="A28412" t="s">
        <v>14242</v>
      </c>
      <c r="B28412" s="100" t="s">
        <v>13037</v>
      </c>
      <c r="C28412" s="99" t="s">
        <v>12897</v>
      </c>
      <c r="D28412" s="124">
        <v>13670</v>
      </c>
      <c r="E28412" s="157">
        <f>VLOOKUP(D28412,'SOAT LIQ'!$A$87:$C$3416,3,FALSE)</f>
        <v>20</v>
      </c>
      <c r="F28412" t="s">
        <v>21632</v>
      </c>
    </row>
    <row r="28413" spans="1:6" x14ac:dyDescent="0.25">
      <c r="A28413" t="s">
        <v>14242</v>
      </c>
      <c r="B28413" s="100" t="s">
        <v>13038</v>
      </c>
      <c r="C28413" s="99" t="s">
        <v>12897</v>
      </c>
      <c r="D28413" s="124">
        <v>13670</v>
      </c>
      <c r="E28413" s="157">
        <f>VLOOKUP(D28413,'SOAT LIQ'!$A$87:$C$3416,3,FALSE)</f>
        <v>20</v>
      </c>
      <c r="F28413" t="s">
        <v>21632</v>
      </c>
    </row>
    <row r="28414" spans="1:6" x14ac:dyDescent="0.25">
      <c r="A28414" t="s">
        <v>14242</v>
      </c>
      <c r="B28414" s="100" t="s">
        <v>13039</v>
      </c>
      <c r="C28414" s="99" t="s">
        <v>12897</v>
      </c>
      <c r="D28414" s="124">
        <v>13670</v>
      </c>
      <c r="E28414" s="157">
        <f>VLOOKUP(D28414,'SOAT LIQ'!$A$87:$C$3416,3,FALSE)</f>
        <v>20</v>
      </c>
      <c r="F28414" t="s">
        <v>21632</v>
      </c>
    </row>
    <row r="28415" spans="1:6" x14ac:dyDescent="0.25">
      <c r="A28415" t="s">
        <v>14242</v>
      </c>
      <c r="B28415" s="100" t="s">
        <v>13040</v>
      </c>
      <c r="C28415" s="99" t="s">
        <v>12824</v>
      </c>
      <c r="D28415" s="124">
        <v>13670</v>
      </c>
      <c r="E28415" s="157">
        <f>VLOOKUP(D28415,'SOAT LIQ'!$A$87:$C$3416,3,FALSE)</f>
        <v>20</v>
      </c>
      <c r="F28415" t="s">
        <v>21632</v>
      </c>
    </row>
    <row r="28416" spans="1:6" x14ac:dyDescent="0.25">
      <c r="A28416" t="s">
        <v>14242</v>
      </c>
      <c r="B28416" s="100" t="s">
        <v>13041</v>
      </c>
      <c r="C28416" s="99" t="s">
        <v>12824</v>
      </c>
      <c r="D28416" s="124">
        <v>13670</v>
      </c>
      <c r="E28416" s="157">
        <f>VLOOKUP(D28416,'SOAT LIQ'!$A$87:$C$3416,3,FALSE)</f>
        <v>20</v>
      </c>
      <c r="F28416" t="s">
        <v>21632</v>
      </c>
    </row>
    <row r="28417" spans="1:6" x14ac:dyDescent="0.25">
      <c r="A28417" t="s">
        <v>14242</v>
      </c>
      <c r="B28417" s="100" t="s">
        <v>13042</v>
      </c>
      <c r="C28417" s="99" t="s">
        <v>12824</v>
      </c>
      <c r="D28417" s="124">
        <v>13670</v>
      </c>
      <c r="E28417" s="157">
        <f>VLOOKUP(D28417,'SOAT LIQ'!$A$87:$C$3416,3,FALSE)</f>
        <v>20</v>
      </c>
      <c r="F28417" t="s">
        <v>21632</v>
      </c>
    </row>
    <row r="28418" spans="1:6" x14ac:dyDescent="0.25">
      <c r="A28418" t="s">
        <v>14242</v>
      </c>
      <c r="B28418" s="100" t="s">
        <v>13043</v>
      </c>
      <c r="C28418" s="99" t="s">
        <v>12824</v>
      </c>
      <c r="D28418" s="124">
        <v>13670</v>
      </c>
      <c r="E28418" s="157">
        <f>VLOOKUP(D28418,'SOAT LIQ'!$A$87:$C$3416,3,FALSE)</f>
        <v>20</v>
      </c>
      <c r="F28418" t="s">
        <v>21632</v>
      </c>
    </row>
    <row r="28419" spans="1:6" x14ac:dyDescent="0.25">
      <c r="A28419" t="s">
        <v>14242</v>
      </c>
      <c r="B28419" s="100" t="s">
        <v>13044</v>
      </c>
      <c r="C28419" s="99" t="s">
        <v>12824</v>
      </c>
      <c r="D28419" s="124">
        <v>13670</v>
      </c>
      <c r="E28419" s="157">
        <f>VLOOKUP(D28419,'SOAT LIQ'!$A$87:$C$3416,3,FALSE)</f>
        <v>20</v>
      </c>
      <c r="F28419" t="s">
        <v>21632</v>
      </c>
    </row>
    <row r="28420" spans="1:6" x14ac:dyDescent="0.25">
      <c r="A28420" t="s">
        <v>14242</v>
      </c>
      <c r="B28420" s="100" t="s">
        <v>13046</v>
      </c>
      <c r="C28420" s="99" t="s">
        <v>12824</v>
      </c>
      <c r="D28420" s="124">
        <v>13670</v>
      </c>
      <c r="E28420" s="157">
        <f>VLOOKUP(D28420,'SOAT LIQ'!$A$87:$C$3416,3,FALSE)</f>
        <v>20</v>
      </c>
      <c r="F28420" t="s">
        <v>21632</v>
      </c>
    </row>
    <row r="28421" spans="1:6" x14ac:dyDescent="0.25">
      <c r="A28421" t="s">
        <v>14242</v>
      </c>
      <c r="B28421" s="100" t="s">
        <v>13047</v>
      </c>
      <c r="C28421" s="99" t="s">
        <v>12824</v>
      </c>
      <c r="D28421" s="124">
        <v>13740</v>
      </c>
      <c r="E28421" s="157">
        <f>VLOOKUP(D28421,'SOAT LIQ'!$A$87:$C$3416,3,FALSE)</f>
        <v>12</v>
      </c>
      <c r="F28421" t="s">
        <v>21632</v>
      </c>
    </row>
    <row r="28422" spans="1:6" x14ac:dyDescent="0.25">
      <c r="A28422" t="s">
        <v>14242</v>
      </c>
      <c r="B28422" s="100" t="s">
        <v>13048</v>
      </c>
      <c r="C28422" s="99" t="s">
        <v>12824</v>
      </c>
      <c r="D28422" s="124">
        <v>13740</v>
      </c>
      <c r="E28422" s="157">
        <f>VLOOKUP(D28422,'SOAT LIQ'!$A$87:$C$3416,3,FALSE)</f>
        <v>12</v>
      </c>
      <c r="F28422" t="s">
        <v>21632</v>
      </c>
    </row>
    <row r="28423" spans="1:6" x14ac:dyDescent="0.25">
      <c r="A28423" t="s">
        <v>14242</v>
      </c>
      <c r="B28423" s="100" t="s">
        <v>13049</v>
      </c>
      <c r="C28423" s="99" t="s">
        <v>12824</v>
      </c>
      <c r="D28423" s="124">
        <v>13740</v>
      </c>
      <c r="E28423" s="157">
        <f>VLOOKUP(D28423,'SOAT LIQ'!$A$87:$C$3416,3,FALSE)</f>
        <v>12</v>
      </c>
      <c r="F28423" t="s">
        <v>21632</v>
      </c>
    </row>
    <row r="28424" spans="1:6" x14ac:dyDescent="0.25">
      <c r="A28424" t="s">
        <v>14242</v>
      </c>
      <c r="B28424" s="100" t="s">
        <v>13050</v>
      </c>
      <c r="C28424" s="99" t="s">
        <v>12834</v>
      </c>
      <c r="D28424" s="124">
        <v>13671</v>
      </c>
      <c r="E28424" s="157">
        <f>VLOOKUP(D28424,'SOAT LIQ'!$A$87:$C$3416,3,FALSE)</f>
        <v>21</v>
      </c>
      <c r="F28424" t="s">
        <v>21632</v>
      </c>
    </row>
    <row r="28425" spans="1:6" x14ac:dyDescent="0.25">
      <c r="A28425" t="s">
        <v>5922</v>
      </c>
      <c r="B28425" s="100" t="s">
        <v>10891</v>
      </c>
      <c r="C28425" s="99" t="s">
        <v>10892</v>
      </c>
      <c r="D28425" s="124">
        <v>11472</v>
      </c>
      <c r="E28425" s="157">
        <f>VLOOKUP(D28425,'SOAT LIQ'!$A$87:$C$3416,3,FALSE)</f>
        <v>12</v>
      </c>
      <c r="F28425" t="s">
        <v>21632</v>
      </c>
    </row>
    <row r="28426" spans="1:6" x14ac:dyDescent="0.25">
      <c r="A28426" t="s">
        <v>5922</v>
      </c>
      <c r="B28426" s="100" t="s">
        <v>20194</v>
      </c>
      <c r="C28426" s="100"/>
      <c r="D28426" s="124"/>
      <c r="E28426" s="157" t="e">
        <f>VLOOKUP(D28426,'SOAT LIQ'!$A$87:$C$3416,3,FALSE)</f>
        <v>#N/A</v>
      </c>
      <c r="F28426" t="s">
        <v>21632</v>
      </c>
    </row>
    <row r="28427" spans="1:6" x14ac:dyDescent="0.25">
      <c r="A28427" t="s">
        <v>5922</v>
      </c>
      <c r="B28427" s="100" t="s">
        <v>20687</v>
      </c>
      <c r="C28427" s="100"/>
      <c r="D28427" s="124"/>
      <c r="E28427" s="157" t="e">
        <f>VLOOKUP(D28427,'SOAT LIQ'!$A$87:$C$3416,3,FALSE)</f>
        <v>#N/A</v>
      </c>
      <c r="F28427" t="s">
        <v>21632</v>
      </c>
    </row>
    <row r="28428" spans="1:6" x14ac:dyDescent="0.25">
      <c r="A28428" t="s">
        <v>6498</v>
      </c>
      <c r="B28428" s="100" t="s">
        <v>20884</v>
      </c>
      <c r="C28428" s="99"/>
      <c r="D28428" s="124"/>
      <c r="E28428" s="157" t="e">
        <f>VLOOKUP(D28428,'SOAT LIQ'!$A$87:$C$3416,3,FALSE)</f>
        <v>#N/A</v>
      </c>
      <c r="F28428" t="s">
        <v>21635</v>
      </c>
    </row>
    <row r="28429" spans="1:6" x14ac:dyDescent="0.25">
      <c r="A28429" t="s">
        <v>6501</v>
      </c>
      <c r="B28429" s="100" t="s">
        <v>20884</v>
      </c>
      <c r="C28429" s="99"/>
      <c r="D28429" s="124"/>
      <c r="E28429" s="157" t="e">
        <f>VLOOKUP(D28429,'SOAT LIQ'!$A$87:$C$3416,3,FALSE)</f>
        <v>#N/A</v>
      </c>
      <c r="F28429" t="s">
        <v>21635</v>
      </c>
    </row>
    <row r="28430" spans="1:6" x14ac:dyDescent="0.25">
      <c r="A28430" t="s">
        <v>6183</v>
      </c>
      <c r="B28430" s="100" t="s">
        <v>7669</v>
      </c>
      <c r="C28430" s="99" t="s">
        <v>7670</v>
      </c>
      <c r="D28430" s="124">
        <v>6102</v>
      </c>
      <c r="E28430" s="157">
        <f>VLOOKUP(D28430,'SOAT LIQ'!$A$87:$C$3416,3,FALSE)</f>
        <v>4</v>
      </c>
      <c r="F28430" t="s">
        <v>21632</v>
      </c>
    </row>
    <row r="28431" spans="1:6" x14ac:dyDescent="0.25">
      <c r="A28431" t="s">
        <v>5904</v>
      </c>
      <c r="B28431" s="100" t="s">
        <v>20885</v>
      </c>
      <c r="C28431" s="99"/>
      <c r="D28431" s="124"/>
      <c r="E28431" s="157" t="e">
        <f>VLOOKUP(D28431,'SOAT LIQ'!$A$87:$C$3416,3,FALSE)</f>
        <v>#N/A</v>
      </c>
      <c r="F28431" t="s">
        <v>21632</v>
      </c>
    </row>
    <row r="28432" spans="1:6" x14ac:dyDescent="0.25">
      <c r="A28432" t="s">
        <v>4339</v>
      </c>
      <c r="B28432" s="100" t="s">
        <v>20885</v>
      </c>
      <c r="C28432" s="99"/>
      <c r="D28432" s="124"/>
      <c r="E28432" s="157" t="e">
        <f>VLOOKUP(D28432,'SOAT LIQ'!$A$87:$C$3416,3,FALSE)</f>
        <v>#N/A</v>
      </c>
      <c r="F28432" t="s">
        <v>21632</v>
      </c>
    </row>
    <row r="28433" spans="1:6" x14ac:dyDescent="0.25">
      <c r="A28433" t="s">
        <v>5773</v>
      </c>
      <c r="B28433" s="100" t="s">
        <v>20885</v>
      </c>
      <c r="C28433" s="99"/>
      <c r="D28433" s="124"/>
      <c r="E28433" s="157" t="e">
        <f>VLOOKUP(D28433,'SOAT LIQ'!$A$87:$C$3416,3,FALSE)</f>
        <v>#N/A</v>
      </c>
      <c r="F28433" t="s">
        <v>21632</v>
      </c>
    </row>
    <row r="28434" spans="1:6" x14ac:dyDescent="0.25">
      <c r="A28434" t="s">
        <v>8469</v>
      </c>
      <c r="B28434" s="100" t="s">
        <v>20885</v>
      </c>
      <c r="C28434" s="99"/>
      <c r="D28434" s="124"/>
      <c r="E28434" s="157" t="e">
        <f>VLOOKUP(D28434,'SOAT LIQ'!$A$87:$C$3416,3,FALSE)</f>
        <v>#N/A</v>
      </c>
      <c r="F28434" t="s">
        <v>21632</v>
      </c>
    </row>
    <row r="28435" spans="1:6" x14ac:dyDescent="0.25">
      <c r="A28435" t="s">
        <v>5924</v>
      </c>
      <c r="B28435" s="100" t="s">
        <v>20885</v>
      </c>
      <c r="C28435" s="99"/>
      <c r="D28435" s="124"/>
      <c r="E28435" s="157" t="e">
        <f>VLOOKUP(D28435,'SOAT LIQ'!$A$87:$C$3416,3,FALSE)</f>
        <v>#N/A</v>
      </c>
      <c r="F28435" t="s">
        <v>21632</v>
      </c>
    </row>
    <row r="28436" spans="1:6" x14ac:dyDescent="0.25">
      <c r="A28436" t="s">
        <v>5922</v>
      </c>
      <c r="B28436" s="100" t="s">
        <v>20885</v>
      </c>
      <c r="C28436" s="99"/>
      <c r="D28436" s="124"/>
      <c r="E28436" s="157" t="e">
        <f>VLOOKUP(D28436,'SOAT LIQ'!$A$87:$C$3416,3,FALSE)</f>
        <v>#N/A</v>
      </c>
      <c r="F28436" t="s">
        <v>21632</v>
      </c>
    </row>
    <row r="28437" spans="1:6" x14ac:dyDescent="0.25">
      <c r="A28437" t="s">
        <v>5748</v>
      </c>
      <c r="B28437" s="100" t="s">
        <v>20886</v>
      </c>
      <c r="C28437" s="100"/>
      <c r="D28437" s="124"/>
      <c r="E28437" s="157" t="e">
        <f>VLOOKUP(D28437,'SOAT LIQ'!$A$87:$C$3416,3,FALSE)</f>
        <v>#N/A</v>
      </c>
      <c r="F28437" t="s">
        <v>21632</v>
      </c>
    </row>
    <row r="28438" spans="1:6" x14ac:dyDescent="0.25">
      <c r="A28438" t="s">
        <v>5508</v>
      </c>
      <c r="B28438" s="100" t="s">
        <v>20886</v>
      </c>
      <c r="C28438" s="100"/>
      <c r="D28438" s="124"/>
      <c r="E28438" s="157" t="e">
        <f>VLOOKUP(D28438,'SOAT LIQ'!$A$87:$C$3416,3,FALSE)</f>
        <v>#N/A</v>
      </c>
      <c r="F28438" t="s">
        <v>21632</v>
      </c>
    </row>
    <row r="28439" spans="1:6" x14ac:dyDescent="0.25">
      <c r="A28439" t="s">
        <v>4339</v>
      </c>
      <c r="B28439" s="100" t="s">
        <v>20886</v>
      </c>
      <c r="C28439" s="100"/>
      <c r="D28439" s="124"/>
      <c r="E28439" s="157" t="e">
        <f>VLOOKUP(D28439,'SOAT LIQ'!$A$87:$C$3416,3,FALSE)</f>
        <v>#N/A</v>
      </c>
      <c r="F28439" t="s">
        <v>21632</v>
      </c>
    </row>
    <row r="28440" spans="1:6" x14ac:dyDescent="0.25">
      <c r="A28440" t="s">
        <v>5965</v>
      </c>
      <c r="B28440" s="100" t="s">
        <v>20886</v>
      </c>
      <c r="C28440" s="100"/>
      <c r="D28440" s="124"/>
      <c r="E28440" s="157" t="e">
        <f>VLOOKUP(D28440,'SOAT LIQ'!$A$87:$C$3416,3,FALSE)</f>
        <v>#N/A</v>
      </c>
      <c r="F28440" t="s">
        <v>21632</v>
      </c>
    </row>
    <row r="28441" spans="1:6" x14ac:dyDescent="0.25">
      <c r="A28441" t="s">
        <v>5809</v>
      </c>
      <c r="B28441" s="100" t="s">
        <v>20886</v>
      </c>
      <c r="C28441" s="100"/>
      <c r="D28441" s="124"/>
      <c r="E28441" s="157" t="e">
        <f>VLOOKUP(D28441,'SOAT LIQ'!$A$87:$C$3416,3,FALSE)</f>
        <v>#N/A</v>
      </c>
      <c r="F28441" t="s">
        <v>21632</v>
      </c>
    </row>
    <row r="28442" spans="1:6" x14ac:dyDescent="0.25">
      <c r="A28442" t="s">
        <v>5142</v>
      </c>
      <c r="B28442" s="100" t="s">
        <v>20886</v>
      </c>
      <c r="C28442" s="100"/>
      <c r="D28442" s="124"/>
      <c r="E28442" s="157" t="e">
        <f>VLOOKUP(D28442,'SOAT LIQ'!$A$87:$C$3416,3,FALSE)</f>
        <v>#N/A</v>
      </c>
      <c r="F28442" t="s">
        <v>21632</v>
      </c>
    </row>
    <row r="28443" spans="1:6" x14ac:dyDescent="0.25">
      <c r="A28443" t="s">
        <v>5523</v>
      </c>
      <c r="B28443" s="100" t="s">
        <v>20886</v>
      </c>
      <c r="C28443" s="100"/>
      <c r="D28443" s="124"/>
      <c r="E28443" s="157" t="e">
        <f>VLOOKUP(D28443,'SOAT LIQ'!$A$87:$C$3416,3,FALSE)</f>
        <v>#N/A</v>
      </c>
      <c r="F28443" t="s">
        <v>21632</v>
      </c>
    </row>
    <row r="28444" spans="1:6" x14ac:dyDescent="0.25">
      <c r="A28444" t="s">
        <v>6113</v>
      </c>
      <c r="B28444" s="100" t="s">
        <v>20886</v>
      </c>
      <c r="C28444" s="100"/>
      <c r="D28444" s="124"/>
      <c r="E28444" s="157" t="e">
        <f>VLOOKUP(D28444,'SOAT LIQ'!$A$87:$C$3416,3,FALSE)</f>
        <v>#N/A</v>
      </c>
      <c r="F28444" t="s">
        <v>21632</v>
      </c>
    </row>
    <row r="28445" spans="1:6" x14ac:dyDescent="0.25">
      <c r="A28445" t="s">
        <v>5745</v>
      </c>
      <c r="B28445" s="100" t="s">
        <v>20886</v>
      </c>
      <c r="C28445" s="100"/>
      <c r="D28445" s="124"/>
      <c r="E28445" s="157" t="e">
        <f>VLOOKUP(D28445,'SOAT LIQ'!$A$87:$C$3416,3,FALSE)</f>
        <v>#N/A</v>
      </c>
      <c r="F28445" t="s">
        <v>21632</v>
      </c>
    </row>
    <row r="28446" spans="1:6" x14ac:dyDescent="0.25">
      <c r="A28446" t="s">
        <v>5922</v>
      </c>
      <c r="B28446" s="100" t="s">
        <v>20886</v>
      </c>
      <c r="C28446" s="100"/>
      <c r="D28446" s="124"/>
      <c r="E28446" s="157" t="e">
        <f>VLOOKUP(D28446,'SOAT LIQ'!$A$87:$C$3416,3,FALSE)</f>
        <v>#N/A</v>
      </c>
      <c r="F28446" t="s">
        <v>21632</v>
      </c>
    </row>
    <row r="28447" spans="1:6" x14ac:dyDescent="0.25">
      <c r="A28447" t="s">
        <v>5031</v>
      </c>
      <c r="B28447" s="100" t="s">
        <v>20886</v>
      </c>
      <c r="C28447" s="100"/>
      <c r="D28447" s="124"/>
      <c r="E28447" s="157" t="e">
        <f>VLOOKUP(D28447,'SOAT LIQ'!$A$87:$C$3416,3,FALSE)</f>
        <v>#N/A</v>
      </c>
      <c r="F28447" t="s">
        <v>21632</v>
      </c>
    </row>
    <row r="28448" spans="1:6" x14ac:dyDescent="0.25">
      <c r="A28448" t="s">
        <v>5750</v>
      </c>
      <c r="B28448" s="100" t="s">
        <v>20886</v>
      </c>
      <c r="C28448" s="100"/>
      <c r="D28448" s="124"/>
      <c r="E28448" s="157" t="e">
        <f>VLOOKUP(D28448,'SOAT LIQ'!$A$87:$C$3416,3,FALSE)</f>
        <v>#N/A</v>
      </c>
      <c r="F28448" t="s">
        <v>21632</v>
      </c>
    </row>
    <row r="28449" spans="1:6" x14ac:dyDescent="0.25">
      <c r="A28449" t="s">
        <v>5773</v>
      </c>
      <c r="B28449" s="100" t="s">
        <v>20886</v>
      </c>
      <c r="C28449" s="100"/>
      <c r="D28449" s="124"/>
      <c r="E28449" s="157" t="e">
        <f>VLOOKUP(D28449,'SOAT LIQ'!$A$87:$C$3416,3,FALSE)</f>
        <v>#N/A</v>
      </c>
      <c r="F28449" t="s">
        <v>21632</v>
      </c>
    </row>
    <row r="28450" spans="1:6" x14ac:dyDescent="0.25">
      <c r="A28450" t="s">
        <v>5796</v>
      </c>
      <c r="B28450" s="100" t="s">
        <v>20886</v>
      </c>
      <c r="C28450" s="100"/>
      <c r="D28450" s="124"/>
      <c r="E28450" s="157" t="e">
        <f>VLOOKUP(D28450,'SOAT LIQ'!$A$87:$C$3416,3,FALSE)</f>
        <v>#N/A</v>
      </c>
      <c r="F28450" t="s">
        <v>21632</v>
      </c>
    </row>
    <row r="28451" spans="1:6" x14ac:dyDescent="0.25">
      <c r="A28451" t="s">
        <v>5969</v>
      </c>
      <c r="B28451" s="100" t="s">
        <v>20886</v>
      </c>
      <c r="C28451" s="100"/>
      <c r="D28451" s="124"/>
      <c r="E28451" s="157" t="e">
        <f>VLOOKUP(D28451,'SOAT LIQ'!$A$87:$C$3416,3,FALSE)</f>
        <v>#N/A</v>
      </c>
      <c r="F28451" t="s">
        <v>21632</v>
      </c>
    </row>
    <row r="28452" spans="1:6" x14ac:dyDescent="0.25">
      <c r="A28452" t="s">
        <v>20318</v>
      </c>
      <c r="B28452" s="100" t="s">
        <v>20886</v>
      </c>
      <c r="C28452" s="100"/>
      <c r="D28452" s="124"/>
      <c r="E28452" s="157" t="e">
        <f>VLOOKUP(D28452,'SOAT LIQ'!$A$87:$C$3416,3,FALSE)</f>
        <v>#N/A</v>
      </c>
      <c r="F28452" t="s">
        <v>21632</v>
      </c>
    </row>
    <row r="28453" spans="1:6" x14ac:dyDescent="0.25">
      <c r="A28453" t="s">
        <v>5482</v>
      </c>
      <c r="B28453" s="100" t="s">
        <v>20886</v>
      </c>
      <c r="C28453" s="100"/>
      <c r="D28453" s="124"/>
      <c r="E28453" s="157" t="e">
        <f>VLOOKUP(D28453,'SOAT LIQ'!$A$87:$C$3416,3,FALSE)</f>
        <v>#N/A</v>
      </c>
      <c r="F28453" t="s">
        <v>21632</v>
      </c>
    </row>
    <row r="28454" spans="1:6" x14ac:dyDescent="0.25">
      <c r="A28454" t="s">
        <v>5923</v>
      </c>
      <c r="B28454" s="100" t="s">
        <v>20886</v>
      </c>
      <c r="C28454" s="100"/>
      <c r="D28454" s="124"/>
      <c r="E28454" s="157" t="e">
        <f>VLOOKUP(D28454,'SOAT LIQ'!$A$87:$C$3416,3,FALSE)</f>
        <v>#N/A</v>
      </c>
      <c r="F28454" t="s">
        <v>21632</v>
      </c>
    </row>
    <row r="28455" spans="1:6" x14ac:dyDescent="0.25">
      <c r="A28455" t="s">
        <v>5782</v>
      </c>
      <c r="B28455" s="100" t="s">
        <v>20886</v>
      </c>
      <c r="C28455" s="100"/>
      <c r="D28455" s="124"/>
      <c r="E28455" s="157" t="e">
        <f>VLOOKUP(D28455,'SOAT LIQ'!$A$87:$C$3416,3,FALSE)</f>
        <v>#N/A</v>
      </c>
      <c r="F28455" t="s">
        <v>21632</v>
      </c>
    </row>
    <row r="28456" spans="1:6" x14ac:dyDescent="0.25">
      <c r="A28456" t="s">
        <v>8469</v>
      </c>
      <c r="B28456" s="100" t="s">
        <v>20886</v>
      </c>
      <c r="C28456" s="100"/>
      <c r="D28456" s="124"/>
      <c r="E28456" s="157" t="e">
        <f>VLOOKUP(D28456,'SOAT LIQ'!$A$87:$C$3416,3,FALSE)</f>
        <v>#N/A</v>
      </c>
      <c r="F28456" t="s">
        <v>21632</v>
      </c>
    </row>
    <row r="28457" spans="1:6" x14ac:dyDescent="0.25">
      <c r="A28457" t="s">
        <v>5904</v>
      </c>
      <c r="B28457" s="100" t="s">
        <v>20886</v>
      </c>
      <c r="C28457" s="100"/>
      <c r="D28457" s="124"/>
      <c r="E28457" s="157" t="e">
        <f>VLOOKUP(D28457,'SOAT LIQ'!$A$87:$C$3416,3,FALSE)</f>
        <v>#N/A</v>
      </c>
      <c r="F28457" t="s">
        <v>21632</v>
      </c>
    </row>
    <row r="28458" spans="1:6" x14ac:dyDescent="0.25">
      <c r="A28458" t="s">
        <v>5936</v>
      </c>
      <c r="B28458" s="100" t="s">
        <v>20886</v>
      </c>
      <c r="C28458" s="100"/>
      <c r="D28458" s="124"/>
      <c r="E28458" s="157" t="e">
        <f>VLOOKUP(D28458,'SOAT LIQ'!$A$87:$C$3416,3,FALSE)</f>
        <v>#N/A</v>
      </c>
      <c r="F28458" t="s">
        <v>21632</v>
      </c>
    </row>
    <row r="28459" spans="1:6" x14ac:dyDescent="0.25">
      <c r="A28459" t="s">
        <v>6023</v>
      </c>
      <c r="B28459" s="100" t="s">
        <v>20886</v>
      </c>
      <c r="C28459" s="100"/>
      <c r="D28459" s="124"/>
      <c r="E28459" s="157" t="e">
        <f>VLOOKUP(D28459,'SOAT LIQ'!$A$87:$C$3416,3,FALSE)</f>
        <v>#N/A</v>
      </c>
      <c r="F28459" t="s">
        <v>21632</v>
      </c>
    </row>
    <row r="28460" spans="1:6" x14ac:dyDescent="0.25">
      <c r="A28460" t="s">
        <v>5924</v>
      </c>
      <c r="B28460" s="100" t="s">
        <v>20886</v>
      </c>
      <c r="C28460" s="100"/>
      <c r="D28460" s="124"/>
      <c r="E28460" s="157" t="e">
        <f>VLOOKUP(D28460,'SOAT LIQ'!$A$87:$C$3416,3,FALSE)</f>
        <v>#N/A</v>
      </c>
      <c r="F28460" t="s">
        <v>21632</v>
      </c>
    </row>
    <row r="28461" spans="1:6" x14ac:dyDescent="0.25">
      <c r="A28461" t="s">
        <v>6318</v>
      </c>
      <c r="B28461" s="100" t="s">
        <v>20886</v>
      </c>
      <c r="C28461" s="100"/>
      <c r="D28461" s="124"/>
      <c r="E28461" s="157" t="e">
        <f>VLOOKUP(D28461,'SOAT LIQ'!$A$87:$C$3416,3,FALSE)</f>
        <v>#N/A</v>
      </c>
    </row>
    <row r="28462" spans="1:6" x14ac:dyDescent="0.25">
      <c r="A28462" t="s">
        <v>4339</v>
      </c>
      <c r="B28462" s="100" t="s">
        <v>20887</v>
      </c>
      <c r="C28462" s="100"/>
      <c r="D28462" s="124"/>
      <c r="E28462" s="157" t="e">
        <f>VLOOKUP(D28462,'SOAT LIQ'!$A$87:$C$3416,3,FALSE)</f>
        <v>#N/A</v>
      </c>
      <c r="F28462" t="s">
        <v>21632</v>
      </c>
    </row>
    <row r="28463" spans="1:6" x14ac:dyDescent="0.25">
      <c r="A28463" t="s">
        <v>5965</v>
      </c>
      <c r="B28463" s="100" t="s">
        <v>20887</v>
      </c>
      <c r="C28463" s="100"/>
      <c r="D28463" s="124"/>
      <c r="E28463" s="157" t="e">
        <f>VLOOKUP(D28463,'SOAT LIQ'!$A$87:$C$3416,3,FALSE)</f>
        <v>#N/A</v>
      </c>
      <c r="F28463" t="s">
        <v>21632</v>
      </c>
    </row>
    <row r="28464" spans="1:6" x14ac:dyDescent="0.25">
      <c r="A28464" t="s">
        <v>5809</v>
      </c>
      <c r="B28464" s="100" t="s">
        <v>20887</v>
      </c>
      <c r="C28464" s="100"/>
      <c r="D28464" s="124"/>
      <c r="E28464" s="157" t="e">
        <f>VLOOKUP(D28464,'SOAT LIQ'!$A$87:$C$3416,3,FALSE)</f>
        <v>#N/A</v>
      </c>
      <c r="F28464" t="s">
        <v>21632</v>
      </c>
    </row>
    <row r="28465" spans="1:6" x14ac:dyDescent="0.25">
      <c r="A28465" t="s">
        <v>5523</v>
      </c>
      <c r="B28465" s="100" t="s">
        <v>20887</v>
      </c>
      <c r="C28465" s="100"/>
      <c r="D28465" s="124"/>
      <c r="E28465" s="157" t="e">
        <f>VLOOKUP(D28465,'SOAT LIQ'!$A$87:$C$3416,3,FALSE)</f>
        <v>#N/A</v>
      </c>
      <c r="F28465" t="s">
        <v>21632</v>
      </c>
    </row>
    <row r="28466" spans="1:6" x14ac:dyDescent="0.25">
      <c r="A28466" t="s">
        <v>6113</v>
      </c>
      <c r="B28466" s="100" t="s">
        <v>20887</v>
      </c>
      <c r="C28466" s="100"/>
      <c r="D28466" s="124"/>
      <c r="E28466" s="157" t="e">
        <f>VLOOKUP(D28466,'SOAT LIQ'!$A$87:$C$3416,3,FALSE)</f>
        <v>#N/A</v>
      </c>
      <c r="F28466" t="s">
        <v>21632</v>
      </c>
    </row>
    <row r="28467" spans="1:6" x14ac:dyDescent="0.25">
      <c r="A28467" t="s">
        <v>5745</v>
      </c>
      <c r="B28467" s="100" t="s">
        <v>20887</v>
      </c>
      <c r="C28467" s="100"/>
      <c r="D28467" s="124"/>
      <c r="E28467" s="157" t="e">
        <f>VLOOKUP(D28467,'SOAT LIQ'!$A$87:$C$3416,3,FALSE)</f>
        <v>#N/A</v>
      </c>
      <c r="F28467" t="s">
        <v>21632</v>
      </c>
    </row>
    <row r="28468" spans="1:6" x14ac:dyDescent="0.25">
      <c r="A28468" t="s">
        <v>5031</v>
      </c>
      <c r="B28468" s="100" t="s">
        <v>20887</v>
      </c>
      <c r="C28468" s="100"/>
      <c r="D28468" s="124"/>
      <c r="E28468" s="157" t="e">
        <f>VLOOKUP(D28468,'SOAT LIQ'!$A$87:$C$3416,3,FALSE)</f>
        <v>#N/A</v>
      </c>
      <c r="F28468" t="s">
        <v>21632</v>
      </c>
    </row>
    <row r="28469" spans="1:6" x14ac:dyDescent="0.25">
      <c r="A28469" t="s">
        <v>5142</v>
      </c>
      <c r="B28469" s="100" t="s">
        <v>20888</v>
      </c>
      <c r="C28469" s="100"/>
      <c r="D28469" s="124">
        <v>17101</v>
      </c>
      <c r="E28469" s="157">
        <f>VLOOKUP(D28469,'SOAT LIQ'!$A$87:$C$3416,3,FALSE)</f>
        <v>10</v>
      </c>
      <c r="F28469" t="s">
        <v>21632</v>
      </c>
    </row>
    <row r="28470" spans="1:6" x14ac:dyDescent="0.25">
      <c r="A28470" t="s">
        <v>14242</v>
      </c>
      <c r="B28470" s="100" t="s">
        <v>20888</v>
      </c>
      <c r="C28470" s="100"/>
      <c r="D28470" s="124">
        <v>17101</v>
      </c>
      <c r="E28470" s="157">
        <f>VLOOKUP(D28470,'SOAT LIQ'!$A$87:$C$3416,3,FALSE)</f>
        <v>10</v>
      </c>
      <c r="F28470" t="s">
        <v>21632</v>
      </c>
    </row>
    <row r="28471" spans="1:6" x14ac:dyDescent="0.25">
      <c r="A28471" t="s">
        <v>5142</v>
      </c>
      <c r="B28471" s="100" t="s">
        <v>20889</v>
      </c>
      <c r="C28471" s="100"/>
      <c r="D28471" s="124"/>
      <c r="E28471" s="157" t="e">
        <f>VLOOKUP(D28471,'SOAT LIQ'!$A$87:$C$3416,3,FALSE)</f>
        <v>#N/A</v>
      </c>
      <c r="F28471" t="s">
        <v>21632</v>
      </c>
    </row>
    <row r="28472" spans="1:6" x14ac:dyDescent="0.25">
      <c r="A28472" t="s">
        <v>14242</v>
      </c>
      <c r="B28472" s="100" t="s">
        <v>20889</v>
      </c>
      <c r="C28472" s="100"/>
      <c r="D28472" s="124"/>
      <c r="E28472" s="157" t="e">
        <f>VLOOKUP(D28472,'SOAT LIQ'!$A$87:$C$3416,3,FALSE)</f>
        <v>#N/A</v>
      </c>
      <c r="F28472" t="s">
        <v>21632</v>
      </c>
    </row>
    <row r="28473" spans="1:6" x14ac:dyDescent="0.25">
      <c r="A28473" t="s">
        <v>5142</v>
      </c>
      <c r="B28473" s="100" t="s">
        <v>20890</v>
      </c>
      <c r="C28473" s="100"/>
      <c r="D28473" s="124"/>
      <c r="E28473" s="157" t="e">
        <f>VLOOKUP(D28473,'SOAT LIQ'!$A$87:$C$3416,3,FALSE)</f>
        <v>#N/A</v>
      </c>
      <c r="F28473" t="s">
        <v>21632</v>
      </c>
    </row>
    <row r="28474" spans="1:6" x14ac:dyDescent="0.25">
      <c r="A28474" t="s">
        <v>14242</v>
      </c>
      <c r="B28474" s="100" t="s">
        <v>20890</v>
      </c>
      <c r="C28474" s="100"/>
      <c r="D28474" s="124"/>
      <c r="E28474" s="157" t="e">
        <f>VLOOKUP(D28474,'SOAT LIQ'!$A$87:$C$3416,3,FALSE)</f>
        <v>#N/A</v>
      </c>
      <c r="F28474" t="s">
        <v>21632</v>
      </c>
    </row>
    <row r="28475" spans="1:6" x14ac:dyDescent="0.25">
      <c r="A28475" t="s">
        <v>5142</v>
      </c>
      <c r="B28475" s="100" t="s">
        <v>20891</v>
      </c>
      <c r="C28475" s="100"/>
      <c r="D28475" s="124"/>
      <c r="E28475" s="157" t="e">
        <f>VLOOKUP(D28475,'SOAT LIQ'!$A$87:$C$3416,3,FALSE)</f>
        <v>#N/A</v>
      </c>
      <c r="F28475" t="s">
        <v>21632</v>
      </c>
    </row>
    <row r="28476" spans="1:6" x14ac:dyDescent="0.25">
      <c r="A28476" t="s">
        <v>5523</v>
      </c>
      <c r="B28476" s="100" t="s">
        <v>20891</v>
      </c>
      <c r="C28476" s="100"/>
      <c r="D28476" s="124"/>
      <c r="E28476" s="157" t="e">
        <f>VLOOKUP(D28476,'SOAT LIQ'!$A$87:$C$3416,3,FALSE)</f>
        <v>#N/A</v>
      </c>
      <c r="F28476" t="s">
        <v>21632</v>
      </c>
    </row>
    <row r="28477" spans="1:6" x14ac:dyDescent="0.25">
      <c r="A28477" t="s">
        <v>14242</v>
      </c>
      <c r="B28477" s="100" t="s">
        <v>20891</v>
      </c>
      <c r="C28477" s="100"/>
      <c r="D28477" s="124"/>
      <c r="E28477" s="157" t="e">
        <f>VLOOKUP(D28477,'SOAT LIQ'!$A$87:$C$3416,3,FALSE)</f>
        <v>#N/A</v>
      </c>
      <c r="F28477" t="s">
        <v>21632</v>
      </c>
    </row>
    <row r="28478" spans="1:6" x14ac:dyDescent="0.25">
      <c r="A28478" t="s">
        <v>5142</v>
      </c>
      <c r="B28478" s="100" t="s">
        <v>20892</v>
      </c>
      <c r="C28478" s="100"/>
      <c r="D28478" s="124"/>
      <c r="E28478" s="157" t="e">
        <f>VLOOKUP(D28478,'SOAT LIQ'!$A$87:$C$3416,3,FALSE)</f>
        <v>#N/A</v>
      </c>
      <c r="F28478" t="s">
        <v>21632</v>
      </c>
    </row>
    <row r="28479" spans="1:6" x14ac:dyDescent="0.25">
      <c r="A28479" t="s">
        <v>14242</v>
      </c>
      <c r="B28479" s="100" t="s">
        <v>20892</v>
      </c>
      <c r="C28479" s="100"/>
      <c r="D28479" s="124"/>
      <c r="E28479" s="157" t="e">
        <f>VLOOKUP(D28479,'SOAT LIQ'!$A$87:$C$3416,3,FALSE)</f>
        <v>#N/A</v>
      </c>
      <c r="F28479" t="s">
        <v>21632</v>
      </c>
    </row>
    <row r="28480" spans="1:6" x14ac:dyDescent="0.25">
      <c r="A28480" t="s">
        <v>5142</v>
      </c>
      <c r="B28480" s="100" t="s">
        <v>20893</v>
      </c>
      <c r="C28480" s="100"/>
      <c r="D28480" s="124"/>
      <c r="E28480" s="157" t="e">
        <f>VLOOKUP(D28480,'SOAT LIQ'!$A$87:$C$3416,3,FALSE)</f>
        <v>#N/A</v>
      </c>
      <c r="F28480" t="s">
        <v>21632</v>
      </c>
    </row>
    <row r="28481" spans="1:6" x14ac:dyDescent="0.25">
      <c r="A28481" t="s">
        <v>14242</v>
      </c>
      <c r="B28481" s="100" t="s">
        <v>20893</v>
      </c>
      <c r="C28481" s="100"/>
      <c r="D28481" s="124"/>
      <c r="E28481" s="157" t="e">
        <f>VLOOKUP(D28481,'SOAT LIQ'!$A$87:$C$3416,3,FALSE)</f>
        <v>#N/A</v>
      </c>
      <c r="F28481" t="s">
        <v>21632</v>
      </c>
    </row>
    <row r="28482" spans="1:6" x14ac:dyDescent="0.25">
      <c r="A28482" t="s">
        <v>5142</v>
      </c>
      <c r="B28482" s="100" t="s">
        <v>20894</v>
      </c>
      <c r="C28482" s="100"/>
      <c r="D28482" s="124">
        <v>1335</v>
      </c>
      <c r="E28482" s="157">
        <f>VLOOKUP(D28482,'SOAT LIQ'!$A$87:$C$3416,3,FALSE)</f>
        <v>22</v>
      </c>
      <c r="F28482" t="s">
        <v>21632</v>
      </c>
    </row>
    <row r="28483" spans="1:6" x14ac:dyDescent="0.25">
      <c r="A28483" t="s">
        <v>14242</v>
      </c>
      <c r="B28483" s="100" t="s">
        <v>20894</v>
      </c>
      <c r="C28483" s="100"/>
      <c r="D28483" s="124">
        <v>1335</v>
      </c>
      <c r="E28483" s="157">
        <f>VLOOKUP(D28483,'SOAT LIQ'!$A$87:$C$3416,3,FALSE)</f>
        <v>22</v>
      </c>
      <c r="F28483" t="s">
        <v>21632</v>
      </c>
    </row>
    <row r="28484" spans="1:6" x14ac:dyDescent="0.25">
      <c r="A28484" t="s">
        <v>5142</v>
      </c>
      <c r="B28484" s="100" t="s">
        <v>20895</v>
      </c>
      <c r="C28484" s="100"/>
      <c r="D28484" s="124"/>
      <c r="E28484" s="157" t="e">
        <f>VLOOKUP(D28484,'SOAT LIQ'!$A$87:$C$3416,3,FALSE)</f>
        <v>#N/A</v>
      </c>
      <c r="F28484" t="s">
        <v>21632</v>
      </c>
    </row>
    <row r="28485" spans="1:6" x14ac:dyDescent="0.25">
      <c r="A28485" t="s">
        <v>14242</v>
      </c>
      <c r="B28485" s="100" t="s">
        <v>20895</v>
      </c>
      <c r="C28485" s="100"/>
      <c r="D28485" s="124"/>
      <c r="E28485" s="157" t="e">
        <f>VLOOKUP(D28485,'SOAT LIQ'!$A$87:$C$3416,3,FALSE)</f>
        <v>#N/A</v>
      </c>
      <c r="F28485" t="s">
        <v>21632</v>
      </c>
    </row>
    <row r="28486" spans="1:6" x14ac:dyDescent="0.25">
      <c r="A28486" t="s">
        <v>5142</v>
      </c>
      <c r="B28486" s="100" t="s">
        <v>20896</v>
      </c>
      <c r="C28486" s="100"/>
      <c r="D28486" s="124"/>
      <c r="E28486" s="157" t="e">
        <f>VLOOKUP(D28486,'SOAT LIQ'!$A$87:$C$3416,3,FALSE)</f>
        <v>#N/A</v>
      </c>
      <c r="F28486" t="s">
        <v>21632</v>
      </c>
    </row>
    <row r="28487" spans="1:6" x14ac:dyDescent="0.25">
      <c r="A28487" t="s">
        <v>14242</v>
      </c>
      <c r="B28487" s="100" t="s">
        <v>20896</v>
      </c>
      <c r="C28487" s="100"/>
      <c r="D28487" s="124"/>
      <c r="E28487" s="157" t="e">
        <f>VLOOKUP(D28487,'SOAT LIQ'!$A$87:$C$3416,3,FALSE)</f>
        <v>#N/A</v>
      </c>
      <c r="F28487" t="s">
        <v>21632</v>
      </c>
    </row>
    <row r="28488" spans="1:6" x14ac:dyDescent="0.25">
      <c r="A28488" t="s">
        <v>5523</v>
      </c>
      <c r="B28488" s="100" t="s">
        <v>20897</v>
      </c>
      <c r="C28488" s="100"/>
      <c r="D28488" s="124"/>
      <c r="E28488" s="157" t="e">
        <f>VLOOKUP(D28488,'SOAT LIQ'!$A$87:$C$3416,3,FALSE)</f>
        <v>#N/A</v>
      </c>
      <c r="F28488" t="s">
        <v>21632</v>
      </c>
    </row>
    <row r="28489" spans="1:6" x14ac:dyDescent="0.25">
      <c r="A28489" t="s">
        <v>5142</v>
      </c>
      <c r="B28489" s="100" t="s">
        <v>20897</v>
      </c>
      <c r="C28489" s="100"/>
      <c r="D28489" s="124"/>
      <c r="E28489" s="157" t="e">
        <f>VLOOKUP(D28489,'SOAT LIQ'!$A$87:$C$3416,3,FALSE)</f>
        <v>#N/A</v>
      </c>
      <c r="F28489" t="s">
        <v>21632</v>
      </c>
    </row>
    <row r="28490" spans="1:6" x14ac:dyDescent="0.25">
      <c r="A28490" t="s">
        <v>5142</v>
      </c>
      <c r="B28490" s="100" t="s">
        <v>20898</v>
      </c>
      <c r="C28490" s="100"/>
      <c r="D28490" s="124">
        <v>16552</v>
      </c>
      <c r="E28490" s="157">
        <f>VLOOKUP(D28490,'SOAT LIQ'!$A$87:$C$3416,3,FALSE)</f>
        <v>10</v>
      </c>
      <c r="F28490" t="s">
        <v>21632</v>
      </c>
    </row>
    <row r="28491" spans="1:6" x14ac:dyDescent="0.25">
      <c r="A28491" t="s">
        <v>5748</v>
      </c>
      <c r="B28491" s="100" t="s">
        <v>20898</v>
      </c>
      <c r="C28491" s="100"/>
      <c r="D28491" s="124">
        <v>16552</v>
      </c>
      <c r="E28491" s="157">
        <f>VLOOKUP(D28491,'SOAT LIQ'!$A$87:$C$3416,3,FALSE)</f>
        <v>10</v>
      </c>
      <c r="F28491" t="s">
        <v>21632</v>
      </c>
    </row>
    <row r="28492" spans="1:6" x14ac:dyDescent="0.25">
      <c r="A28492" t="s">
        <v>14242</v>
      </c>
      <c r="B28492" s="100" t="s">
        <v>20898</v>
      </c>
      <c r="C28492" s="100"/>
      <c r="D28492" s="124">
        <v>16552</v>
      </c>
      <c r="E28492" s="157">
        <f>VLOOKUP(D28492,'SOAT LIQ'!$A$87:$C$3416,3,FALSE)</f>
        <v>10</v>
      </c>
      <c r="F28492" t="s">
        <v>21632</v>
      </c>
    </row>
    <row r="28493" spans="1:6" x14ac:dyDescent="0.25">
      <c r="A28493" t="s">
        <v>5773</v>
      </c>
      <c r="B28493" s="100" t="s">
        <v>20899</v>
      </c>
      <c r="C28493" s="100"/>
      <c r="D28493" s="124"/>
      <c r="E28493" s="157" t="e">
        <f>VLOOKUP(D28493,'SOAT LIQ'!$A$87:$C$3416,3,FALSE)</f>
        <v>#N/A</v>
      </c>
      <c r="F28493" t="s">
        <v>21632</v>
      </c>
    </row>
    <row r="28494" spans="1:6" x14ac:dyDescent="0.25">
      <c r="A28494" t="s">
        <v>5142</v>
      </c>
      <c r="B28494" s="100" t="s">
        <v>20899</v>
      </c>
      <c r="C28494" s="100"/>
      <c r="D28494" s="124"/>
      <c r="E28494" s="157" t="e">
        <f>VLOOKUP(D28494,'SOAT LIQ'!$A$87:$C$3416,3,FALSE)</f>
        <v>#N/A</v>
      </c>
      <c r="F28494" t="s">
        <v>21632</v>
      </c>
    </row>
    <row r="28495" spans="1:6" x14ac:dyDescent="0.25">
      <c r="A28495" t="s">
        <v>5523</v>
      </c>
      <c r="B28495" s="100" t="s">
        <v>20899</v>
      </c>
      <c r="C28495" s="100"/>
      <c r="D28495" s="124"/>
      <c r="E28495" s="157" t="e">
        <f>VLOOKUP(D28495,'SOAT LIQ'!$A$87:$C$3416,3,FALSE)</f>
        <v>#N/A</v>
      </c>
      <c r="F28495" t="s">
        <v>21632</v>
      </c>
    </row>
    <row r="28496" spans="1:6" x14ac:dyDescent="0.25">
      <c r="A28496" t="s">
        <v>5782</v>
      </c>
      <c r="B28496" s="100" t="s">
        <v>20899</v>
      </c>
      <c r="C28496" s="100"/>
      <c r="D28496" s="124"/>
      <c r="E28496" s="157" t="e">
        <f>VLOOKUP(D28496,'SOAT LIQ'!$A$87:$C$3416,3,FALSE)</f>
        <v>#N/A</v>
      </c>
      <c r="F28496" t="s">
        <v>21632</v>
      </c>
    </row>
    <row r="28497" spans="1:6" x14ac:dyDescent="0.25">
      <c r="A28497" t="s">
        <v>5773</v>
      </c>
      <c r="B28497" s="100" t="s">
        <v>20900</v>
      </c>
      <c r="C28497" s="100"/>
      <c r="D28497" s="124"/>
      <c r="E28497" s="157" t="e">
        <f>VLOOKUP(D28497,'SOAT LIQ'!$A$87:$C$3416,3,FALSE)</f>
        <v>#N/A</v>
      </c>
      <c r="F28497" t="s">
        <v>21632</v>
      </c>
    </row>
    <row r="28498" spans="1:6" x14ac:dyDescent="0.25">
      <c r="A28498" t="s">
        <v>5142</v>
      </c>
      <c r="B28498" s="100" t="s">
        <v>20900</v>
      </c>
      <c r="C28498" s="100"/>
      <c r="D28498" s="124"/>
      <c r="E28498" s="157" t="e">
        <f>VLOOKUP(D28498,'SOAT LIQ'!$A$87:$C$3416,3,FALSE)</f>
        <v>#N/A</v>
      </c>
      <c r="F28498" t="s">
        <v>21632</v>
      </c>
    </row>
    <row r="28499" spans="1:6" x14ac:dyDescent="0.25">
      <c r="A28499" t="s">
        <v>5523</v>
      </c>
      <c r="B28499" s="100" t="s">
        <v>20900</v>
      </c>
      <c r="C28499" s="100"/>
      <c r="D28499" s="124"/>
      <c r="E28499" s="157" t="e">
        <f>VLOOKUP(D28499,'SOAT LIQ'!$A$87:$C$3416,3,FALSE)</f>
        <v>#N/A</v>
      </c>
      <c r="F28499" t="s">
        <v>21632</v>
      </c>
    </row>
    <row r="28500" spans="1:6" x14ac:dyDescent="0.25">
      <c r="A28500" t="s">
        <v>5782</v>
      </c>
      <c r="B28500" s="100" t="s">
        <v>20900</v>
      </c>
      <c r="C28500" s="100"/>
      <c r="D28500" s="124"/>
      <c r="E28500" s="157" t="e">
        <f>VLOOKUP(D28500,'SOAT LIQ'!$A$87:$C$3416,3,FALSE)</f>
        <v>#N/A</v>
      </c>
      <c r="F28500" t="s">
        <v>21632</v>
      </c>
    </row>
    <row r="28501" spans="1:6" x14ac:dyDescent="0.25">
      <c r="A28501" t="s">
        <v>5523</v>
      </c>
      <c r="B28501" s="100" t="s">
        <v>20901</v>
      </c>
      <c r="C28501" s="100"/>
      <c r="D28501" s="124"/>
      <c r="E28501" s="157" t="e">
        <f>VLOOKUP(D28501,'SOAT LIQ'!$A$87:$C$3416,3,FALSE)</f>
        <v>#N/A</v>
      </c>
      <c r="F28501" t="s">
        <v>21632</v>
      </c>
    </row>
    <row r="28502" spans="1:6" x14ac:dyDescent="0.25">
      <c r="A28502" t="s">
        <v>5142</v>
      </c>
      <c r="B28502" s="100" t="s">
        <v>20901</v>
      </c>
      <c r="C28502" s="100"/>
      <c r="D28502" s="124"/>
      <c r="E28502" s="157" t="e">
        <f>VLOOKUP(D28502,'SOAT LIQ'!$A$87:$C$3416,3,FALSE)</f>
        <v>#N/A</v>
      </c>
      <c r="F28502" t="s">
        <v>21632</v>
      </c>
    </row>
    <row r="28503" spans="1:6" x14ac:dyDescent="0.25">
      <c r="A28503" t="s">
        <v>5523</v>
      </c>
      <c r="B28503" s="100" t="s">
        <v>20902</v>
      </c>
      <c r="C28503" s="100"/>
      <c r="D28503" s="124"/>
      <c r="E28503" s="157" t="e">
        <f>VLOOKUP(D28503,'SOAT LIQ'!$A$87:$C$3416,3,FALSE)</f>
        <v>#N/A</v>
      </c>
      <c r="F28503" t="s">
        <v>21632</v>
      </c>
    </row>
    <row r="28504" spans="1:6" x14ac:dyDescent="0.25">
      <c r="A28504" t="s">
        <v>5142</v>
      </c>
      <c r="B28504" s="100" t="s">
        <v>20902</v>
      </c>
      <c r="C28504" s="100"/>
      <c r="D28504" s="124"/>
      <c r="E28504" s="157" t="e">
        <f>VLOOKUP(D28504,'SOAT LIQ'!$A$87:$C$3416,3,FALSE)</f>
        <v>#N/A</v>
      </c>
      <c r="F28504" t="s">
        <v>21632</v>
      </c>
    </row>
    <row r="28505" spans="1:6" x14ac:dyDescent="0.25">
      <c r="A28505" t="s">
        <v>5523</v>
      </c>
      <c r="B28505" s="100" t="s">
        <v>20903</v>
      </c>
      <c r="C28505" s="100"/>
      <c r="D28505" s="124"/>
      <c r="E28505" s="157" t="e">
        <f>VLOOKUP(D28505,'SOAT LIQ'!$A$87:$C$3416,3,FALSE)</f>
        <v>#N/A</v>
      </c>
      <c r="F28505" t="s">
        <v>21632</v>
      </c>
    </row>
    <row r="28506" spans="1:6" x14ac:dyDescent="0.25">
      <c r="A28506" t="s">
        <v>5142</v>
      </c>
      <c r="B28506" s="100" t="s">
        <v>20903</v>
      </c>
      <c r="C28506" s="100"/>
      <c r="D28506" s="124"/>
      <c r="E28506" s="157" t="e">
        <f>VLOOKUP(D28506,'SOAT LIQ'!$A$87:$C$3416,3,FALSE)</f>
        <v>#N/A</v>
      </c>
      <c r="F28506" t="s">
        <v>21632</v>
      </c>
    </row>
    <row r="28507" spans="1:6" x14ac:dyDescent="0.25">
      <c r="A28507" t="s">
        <v>5523</v>
      </c>
      <c r="B28507" s="100" t="s">
        <v>20904</v>
      </c>
      <c r="C28507" s="100"/>
      <c r="D28507" s="124"/>
      <c r="E28507" s="157" t="e">
        <f>VLOOKUP(D28507,'SOAT LIQ'!$A$87:$C$3416,3,FALSE)</f>
        <v>#N/A</v>
      </c>
      <c r="F28507" t="s">
        <v>21632</v>
      </c>
    </row>
    <row r="28508" spans="1:6" x14ac:dyDescent="0.25">
      <c r="A28508" t="s">
        <v>5142</v>
      </c>
      <c r="B28508" s="100" t="s">
        <v>20904</v>
      </c>
      <c r="C28508" s="100"/>
      <c r="D28508" s="124"/>
      <c r="E28508" s="157" t="e">
        <f>VLOOKUP(D28508,'SOAT LIQ'!$A$87:$C$3416,3,FALSE)</f>
        <v>#N/A</v>
      </c>
      <c r="F28508" t="s">
        <v>21632</v>
      </c>
    </row>
    <row r="28509" spans="1:6" x14ac:dyDescent="0.25">
      <c r="A28509" t="s">
        <v>5523</v>
      </c>
      <c r="B28509" s="100" t="s">
        <v>20905</v>
      </c>
      <c r="C28509" s="100"/>
      <c r="D28509" s="124"/>
      <c r="E28509" s="157" t="e">
        <f>VLOOKUP(D28509,'SOAT LIQ'!$A$87:$C$3416,3,FALSE)</f>
        <v>#N/A</v>
      </c>
      <c r="F28509" t="s">
        <v>21632</v>
      </c>
    </row>
    <row r="28510" spans="1:6" x14ac:dyDescent="0.25">
      <c r="A28510" t="s">
        <v>5142</v>
      </c>
      <c r="B28510" s="100" t="s">
        <v>20905</v>
      </c>
      <c r="C28510" s="100"/>
      <c r="D28510" s="124"/>
      <c r="E28510" s="157" t="e">
        <f>VLOOKUP(D28510,'SOAT LIQ'!$A$87:$C$3416,3,FALSE)</f>
        <v>#N/A</v>
      </c>
      <c r="F28510" t="s">
        <v>21632</v>
      </c>
    </row>
    <row r="28511" spans="1:6" x14ac:dyDescent="0.25">
      <c r="A28511" t="s">
        <v>5523</v>
      </c>
      <c r="B28511" s="100" t="s">
        <v>20906</v>
      </c>
      <c r="C28511" s="100"/>
      <c r="D28511" s="124"/>
      <c r="E28511" s="157" t="e">
        <f>VLOOKUP(D28511,'SOAT LIQ'!$A$87:$C$3416,3,FALSE)</f>
        <v>#N/A</v>
      </c>
      <c r="F28511" t="s">
        <v>21632</v>
      </c>
    </row>
    <row r="28512" spans="1:6" x14ac:dyDescent="0.25">
      <c r="A28512" t="s">
        <v>5142</v>
      </c>
      <c r="B28512" s="100" t="s">
        <v>20906</v>
      </c>
      <c r="C28512" s="100"/>
      <c r="D28512" s="124"/>
      <c r="E28512" s="157" t="e">
        <f>VLOOKUP(D28512,'SOAT LIQ'!$A$87:$C$3416,3,FALSE)</f>
        <v>#N/A</v>
      </c>
      <c r="F28512" t="s">
        <v>21632</v>
      </c>
    </row>
    <row r="28513" spans="1:6" x14ac:dyDescent="0.25">
      <c r="A28513" t="s">
        <v>5523</v>
      </c>
      <c r="B28513" s="100" t="s">
        <v>20907</v>
      </c>
      <c r="C28513" s="100"/>
      <c r="D28513" s="124"/>
      <c r="E28513" s="157" t="e">
        <f>VLOOKUP(D28513,'SOAT LIQ'!$A$87:$C$3416,3,FALSE)</f>
        <v>#N/A</v>
      </c>
      <c r="F28513" t="s">
        <v>21632</v>
      </c>
    </row>
    <row r="28514" spans="1:6" x14ac:dyDescent="0.25">
      <c r="A28514" t="s">
        <v>5142</v>
      </c>
      <c r="B28514" s="100" t="s">
        <v>20907</v>
      </c>
      <c r="C28514" s="100"/>
      <c r="D28514" s="124"/>
      <c r="E28514" s="157" t="e">
        <f>VLOOKUP(D28514,'SOAT LIQ'!$A$87:$C$3416,3,FALSE)</f>
        <v>#N/A</v>
      </c>
      <c r="F28514" t="s">
        <v>21632</v>
      </c>
    </row>
    <row r="28515" spans="1:6" x14ac:dyDescent="0.25">
      <c r="A28515" t="s">
        <v>5773</v>
      </c>
      <c r="B28515" s="100" t="s">
        <v>20908</v>
      </c>
      <c r="C28515" s="100"/>
      <c r="D28515" s="124">
        <v>14421</v>
      </c>
      <c r="E28515" s="157">
        <f>VLOOKUP(D28515,'SOAT LIQ'!$A$87:$C$3416,3,FALSE)</f>
        <v>10</v>
      </c>
      <c r="F28515" t="s">
        <v>21632</v>
      </c>
    </row>
    <row r="28516" spans="1:6" x14ac:dyDescent="0.25">
      <c r="A28516" t="s">
        <v>5142</v>
      </c>
      <c r="B28516" s="100" t="s">
        <v>20908</v>
      </c>
      <c r="C28516" s="100"/>
      <c r="D28516" s="124">
        <v>14421</v>
      </c>
      <c r="E28516" s="157">
        <f>VLOOKUP(D28516,'SOAT LIQ'!$A$87:$C$3416,3,FALSE)</f>
        <v>10</v>
      </c>
      <c r="F28516" t="s">
        <v>21632</v>
      </c>
    </row>
    <row r="28517" spans="1:6" x14ac:dyDescent="0.25">
      <c r="A28517" t="s">
        <v>5523</v>
      </c>
      <c r="B28517" s="100" t="s">
        <v>20908</v>
      </c>
      <c r="C28517" s="100"/>
      <c r="D28517" s="124">
        <v>14421</v>
      </c>
      <c r="E28517" s="157">
        <f>VLOOKUP(D28517,'SOAT LIQ'!$A$87:$C$3416,3,FALSE)</f>
        <v>10</v>
      </c>
      <c r="F28517" t="s">
        <v>21632</v>
      </c>
    </row>
    <row r="28518" spans="1:6" x14ac:dyDescent="0.25">
      <c r="A28518" t="s">
        <v>5782</v>
      </c>
      <c r="B28518" s="100" t="s">
        <v>20908</v>
      </c>
      <c r="C28518" s="100"/>
      <c r="D28518" s="124">
        <v>14421</v>
      </c>
      <c r="E28518" s="157">
        <f>VLOOKUP(D28518,'SOAT LIQ'!$A$87:$C$3416,3,FALSE)</f>
        <v>10</v>
      </c>
      <c r="F28518" t="s">
        <v>21632</v>
      </c>
    </row>
    <row r="28519" spans="1:6" x14ac:dyDescent="0.25">
      <c r="A28519" t="s">
        <v>5773</v>
      </c>
      <c r="B28519" s="100" t="s">
        <v>20909</v>
      </c>
      <c r="C28519" s="100"/>
      <c r="D28519" s="124">
        <v>14425</v>
      </c>
      <c r="E28519" s="157">
        <f>VLOOKUP(D28519,'SOAT LIQ'!$A$87:$C$3416,3,FALSE)</f>
        <v>11</v>
      </c>
      <c r="F28519" t="s">
        <v>21632</v>
      </c>
    </row>
    <row r="28520" spans="1:6" x14ac:dyDescent="0.25">
      <c r="A28520" t="s">
        <v>5142</v>
      </c>
      <c r="B28520" s="100" t="s">
        <v>20909</v>
      </c>
      <c r="C28520" s="100"/>
      <c r="D28520" s="124">
        <v>14425</v>
      </c>
      <c r="E28520" s="157">
        <f>VLOOKUP(D28520,'SOAT LIQ'!$A$87:$C$3416,3,FALSE)</f>
        <v>11</v>
      </c>
      <c r="F28520" t="s">
        <v>21632</v>
      </c>
    </row>
    <row r="28521" spans="1:6" x14ac:dyDescent="0.25">
      <c r="A28521" t="s">
        <v>5523</v>
      </c>
      <c r="B28521" s="100" t="s">
        <v>20909</v>
      </c>
      <c r="C28521" s="100"/>
      <c r="D28521" s="124">
        <v>14425</v>
      </c>
      <c r="E28521" s="157">
        <f>VLOOKUP(D28521,'SOAT LIQ'!$A$87:$C$3416,3,FALSE)</f>
        <v>11</v>
      </c>
      <c r="F28521" t="s">
        <v>21632</v>
      </c>
    </row>
    <row r="28522" spans="1:6" x14ac:dyDescent="0.25">
      <c r="A28522" t="s">
        <v>5782</v>
      </c>
      <c r="B28522" s="100" t="s">
        <v>20909</v>
      </c>
      <c r="C28522" s="100"/>
      <c r="D28522" s="124">
        <v>14425</v>
      </c>
      <c r="E28522" s="157">
        <f>VLOOKUP(D28522,'SOAT LIQ'!$A$87:$C$3416,3,FALSE)</f>
        <v>11</v>
      </c>
      <c r="F28522" t="s">
        <v>21632</v>
      </c>
    </row>
    <row r="28523" spans="1:6" x14ac:dyDescent="0.25">
      <c r="A28523" t="s">
        <v>5773</v>
      </c>
      <c r="B28523" s="100" t="s">
        <v>20910</v>
      </c>
      <c r="C28523" s="100"/>
      <c r="D28523" s="124">
        <v>14426</v>
      </c>
      <c r="E28523" s="157">
        <f>VLOOKUP(D28523,'SOAT LIQ'!$A$87:$C$3416,3,FALSE)</f>
        <v>12</v>
      </c>
      <c r="F28523" t="s">
        <v>21632</v>
      </c>
    </row>
    <row r="28524" spans="1:6" x14ac:dyDescent="0.25">
      <c r="A28524" t="s">
        <v>5142</v>
      </c>
      <c r="B28524" s="100" t="s">
        <v>20910</v>
      </c>
      <c r="C28524" s="100"/>
      <c r="D28524" s="124">
        <v>14426</v>
      </c>
      <c r="E28524" s="157">
        <f>VLOOKUP(D28524,'SOAT LIQ'!$A$87:$C$3416,3,FALSE)</f>
        <v>12</v>
      </c>
      <c r="F28524" t="s">
        <v>21632</v>
      </c>
    </row>
    <row r="28525" spans="1:6" x14ac:dyDescent="0.25">
      <c r="A28525" t="s">
        <v>5523</v>
      </c>
      <c r="B28525" s="100" t="s">
        <v>20910</v>
      </c>
      <c r="C28525" s="100"/>
      <c r="D28525" s="124">
        <v>14426</v>
      </c>
      <c r="E28525" s="157">
        <f>VLOOKUP(D28525,'SOAT LIQ'!$A$87:$C$3416,3,FALSE)</f>
        <v>12</v>
      </c>
      <c r="F28525" t="s">
        <v>21632</v>
      </c>
    </row>
    <row r="28526" spans="1:6" x14ac:dyDescent="0.25">
      <c r="A28526" t="s">
        <v>5782</v>
      </c>
      <c r="B28526" s="100" t="s">
        <v>20910</v>
      </c>
      <c r="C28526" s="100"/>
      <c r="D28526" s="124">
        <v>14426</v>
      </c>
      <c r="E28526" s="157">
        <f>VLOOKUP(D28526,'SOAT LIQ'!$A$87:$C$3416,3,FALSE)</f>
        <v>12</v>
      </c>
      <c r="F28526" t="s">
        <v>21632</v>
      </c>
    </row>
    <row r="28527" spans="1:6" x14ac:dyDescent="0.25">
      <c r="A28527" t="s">
        <v>5809</v>
      </c>
      <c r="B28527" s="100" t="s">
        <v>20911</v>
      </c>
      <c r="C28527" s="100"/>
      <c r="D28527" s="124"/>
      <c r="E28527" s="157" t="e">
        <f>VLOOKUP(D28527,'SOAT LIQ'!$A$87:$C$3416,3,FALSE)</f>
        <v>#N/A</v>
      </c>
      <c r="F28527" t="s">
        <v>21632</v>
      </c>
    </row>
    <row r="28528" spans="1:6" x14ac:dyDescent="0.25">
      <c r="A28528" t="s">
        <v>5031</v>
      </c>
      <c r="B28528" s="100" t="s">
        <v>20911</v>
      </c>
      <c r="C28528" s="100"/>
      <c r="D28528" s="124"/>
      <c r="E28528" s="157" t="e">
        <f>VLOOKUP(D28528,'SOAT LIQ'!$A$87:$C$3416,3,FALSE)</f>
        <v>#N/A</v>
      </c>
      <c r="F28528" t="s">
        <v>21632</v>
      </c>
    </row>
    <row r="28529" spans="1:6" x14ac:dyDescent="0.25">
      <c r="A28529" t="s">
        <v>5841</v>
      </c>
      <c r="B28529" s="100" t="s">
        <v>20911</v>
      </c>
      <c r="C28529" s="100"/>
      <c r="D28529" s="124"/>
      <c r="E28529" s="157" t="e">
        <f>VLOOKUP(D28529,'SOAT LIQ'!$A$87:$C$3416,3,FALSE)</f>
        <v>#N/A</v>
      </c>
    </row>
    <row r="28530" spans="1:6" x14ac:dyDescent="0.25">
      <c r="A28530" t="s">
        <v>5142</v>
      </c>
      <c r="B28530" s="100" t="s">
        <v>20911</v>
      </c>
      <c r="C28530" s="100"/>
      <c r="D28530" s="124"/>
      <c r="E28530" s="157" t="e">
        <f>VLOOKUP(D28530,'SOAT LIQ'!$A$87:$C$3416,3,FALSE)</f>
        <v>#N/A</v>
      </c>
      <c r="F28530" t="s">
        <v>21632</v>
      </c>
    </row>
    <row r="28531" spans="1:6" x14ac:dyDescent="0.25">
      <c r="A28531" t="s">
        <v>5773</v>
      </c>
      <c r="B28531" s="100" t="s">
        <v>20912</v>
      </c>
      <c r="C28531" s="100"/>
      <c r="D28531" s="124"/>
      <c r="E28531" s="157" t="e">
        <f>VLOOKUP(D28531,'SOAT LIQ'!$A$87:$C$3416,3,FALSE)</f>
        <v>#N/A</v>
      </c>
      <c r="F28531" t="s">
        <v>21632</v>
      </c>
    </row>
    <row r="28532" spans="1:6" x14ac:dyDescent="0.25">
      <c r="A28532" t="s">
        <v>5142</v>
      </c>
      <c r="B28532" s="100" t="s">
        <v>20912</v>
      </c>
      <c r="C28532" s="100"/>
      <c r="D28532" s="124"/>
      <c r="E28532" s="157" t="e">
        <f>VLOOKUP(D28532,'SOAT LIQ'!$A$87:$C$3416,3,FALSE)</f>
        <v>#N/A</v>
      </c>
      <c r="F28532" t="s">
        <v>21632</v>
      </c>
    </row>
    <row r="28533" spans="1:6" x14ac:dyDescent="0.25">
      <c r="A28533" t="s">
        <v>5782</v>
      </c>
      <c r="B28533" s="100" t="s">
        <v>20912</v>
      </c>
      <c r="C28533" s="100"/>
      <c r="D28533" s="124"/>
      <c r="E28533" s="157" t="e">
        <f>VLOOKUP(D28533,'SOAT LIQ'!$A$87:$C$3416,3,FALSE)</f>
        <v>#N/A</v>
      </c>
      <c r="F28533" t="s">
        <v>21632</v>
      </c>
    </row>
    <row r="28534" spans="1:6" x14ac:dyDescent="0.25">
      <c r="A28534" t="s">
        <v>5523</v>
      </c>
      <c r="B28534" s="100" t="s">
        <v>20912</v>
      </c>
      <c r="C28534" s="100"/>
      <c r="D28534" s="124"/>
      <c r="E28534" s="157" t="e">
        <f>VLOOKUP(D28534,'SOAT LIQ'!$A$87:$C$3416,3,FALSE)</f>
        <v>#N/A</v>
      </c>
      <c r="F28534" t="s">
        <v>21632</v>
      </c>
    </row>
    <row r="28535" spans="1:6" x14ac:dyDescent="0.25">
      <c r="A28535" t="s">
        <v>5773</v>
      </c>
      <c r="B28535" s="100" t="s">
        <v>20913</v>
      </c>
      <c r="C28535" s="100"/>
      <c r="D28535" s="124">
        <v>14402</v>
      </c>
      <c r="E28535" s="157">
        <f>VLOOKUP(D28535,'SOAT LIQ'!$A$87:$C$3416,3,FALSE)</f>
        <v>7</v>
      </c>
      <c r="F28535" t="s">
        <v>21632</v>
      </c>
    </row>
    <row r="28536" spans="1:6" x14ac:dyDescent="0.25">
      <c r="A28536" t="s">
        <v>5142</v>
      </c>
      <c r="B28536" s="100" t="s">
        <v>20913</v>
      </c>
      <c r="C28536" s="100"/>
      <c r="D28536" s="124">
        <v>14402</v>
      </c>
      <c r="E28536" s="157">
        <f>VLOOKUP(D28536,'SOAT LIQ'!$A$87:$C$3416,3,FALSE)</f>
        <v>7</v>
      </c>
      <c r="F28536" t="s">
        <v>21632</v>
      </c>
    </row>
    <row r="28537" spans="1:6" x14ac:dyDescent="0.25">
      <c r="A28537" t="s">
        <v>5523</v>
      </c>
      <c r="B28537" s="100" t="s">
        <v>20913</v>
      </c>
      <c r="C28537" s="100"/>
      <c r="D28537" s="124">
        <v>14402</v>
      </c>
      <c r="E28537" s="157">
        <f>VLOOKUP(D28537,'SOAT LIQ'!$A$87:$C$3416,3,FALSE)</f>
        <v>7</v>
      </c>
      <c r="F28537" t="s">
        <v>21632</v>
      </c>
    </row>
    <row r="28538" spans="1:6" x14ac:dyDescent="0.25">
      <c r="A28538" t="s">
        <v>5782</v>
      </c>
      <c r="B28538" s="100" t="s">
        <v>20913</v>
      </c>
      <c r="C28538" s="100"/>
      <c r="D28538" s="124">
        <v>14402</v>
      </c>
      <c r="E28538" s="157">
        <f>VLOOKUP(D28538,'SOAT LIQ'!$A$87:$C$3416,3,FALSE)</f>
        <v>7</v>
      </c>
      <c r="F28538" t="s">
        <v>21632</v>
      </c>
    </row>
    <row r="28539" spans="1:6" x14ac:dyDescent="0.25">
      <c r="A28539" t="s">
        <v>5142</v>
      </c>
      <c r="B28539" s="100" t="s">
        <v>20914</v>
      </c>
      <c r="C28539" s="100"/>
      <c r="D28539" s="124"/>
      <c r="E28539" s="157" t="e">
        <f>VLOOKUP(D28539,'SOAT LIQ'!$A$87:$C$3416,3,FALSE)</f>
        <v>#N/A</v>
      </c>
      <c r="F28539" t="s">
        <v>21632</v>
      </c>
    </row>
    <row r="28540" spans="1:6" x14ac:dyDescent="0.25">
      <c r="A28540" t="s">
        <v>5773</v>
      </c>
      <c r="B28540" s="100" t="s">
        <v>20914</v>
      </c>
      <c r="C28540" s="100"/>
      <c r="D28540" s="124"/>
      <c r="E28540" s="157" t="e">
        <f>VLOOKUP(D28540,'SOAT LIQ'!$A$87:$C$3416,3,FALSE)</f>
        <v>#N/A</v>
      </c>
      <c r="F28540" t="s">
        <v>21632</v>
      </c>
    </row>
    <row r="28541" spans="1:6" x14ac:dyDescent="0.25">
      <c r="A28541" t="s">
        <v>14242</v>
      </c>
      <c r="B28541" s="100" t="s">
        <v>20914</v>
      </c>
      <c r="C28541" s="100"/>
      <c r="D28541" s="124"/>
      <c r="E28541" s="157" t="e">
        <f>VLOOKUP(D28541,'SOAT LIQ'!$A$87:$C$3416,3,FALSE)</f>
        <v>#N/A</v>
      </c>
      <c r="F28541" t="s">
        <v>21632</v>
      </c>
    </row>
    <row r="28542" spans="1:6" x14ac:dyDescent="0.25">
      <c r="A28542" t="s">
        <v>4339</v>
      </c>
      <c r="B28542" s="100" t="s">
        <v>20915</v>
      </c>
      <c r="C28542" s="100"/>
      <c r="D28542" s="124"/>
      <c r="E28542" s="157" t="e">
        <f>VLOOKUP(D28542,'SOAT LIQ'!$A$87:$C$3416,3,FALSE)</f>
        <v>#N/A</v>
      </c>
      <c r="F28542" t="s">
        <v>21632</v>
      </c>
    </row>
    <row r="28543" spans="1:6" x14ac:dyDescent="0.25">
      <c r="A28543" t="s">
        <v>5142</v>
      </c>
      <c r="B28543" s="100" t="s">
        <v>20915</v>
      </c>
      <c r="C28543" s="100"/>
      <c r="D28543" s="124"/>
      <c r="E28543" s="157" t="e">
        <f>VLOOKUP(D28543,'SOAT LIQ'!$A$87:$C$3416,3,FALSE)</f>
        <v>#N/A</v>
      </c>
      <c r="F28543" t="s">
        <v>21632</v>
      </c>
    </row>
    <row r="28544" spans="1:6" x14ac:dyDescent="0.25">
      <c r="A28544" t="s">
        <v>5523</v>
      </c>
      <c r="B28544" s="100" t="s">
        <v>20915</v>
      </c>
      <c r="C28544" s="100"/>
      <c r="D28544" s="124"/>
      <c r="E28544" s="157" t="e">
        <f>VLOOKUP(D28544,'SOAT LIQ'!$A$87:$C$3416,3,FALSE)</f>
        <v>#N/A</v>
      </c>
      <c r="F28544" t="s">
        <v>21632</v>
      </c>
    </row>
    <row r="28545" spans="1:6" x14ac:dyDescent="0.25">
      <c r="A28545" t="s">
        <v>14242</v>
      </c>
      <c r="B28545" s="100" t="s">
        <v>20915</v>
      </c>
      <c r="C28545" s="100"/>
      <c r="D28545" s="124"/>
      <c r="E28545" s="157" t="e">
        <f>VLOOKUP(D28545,'SOAT LIQ'!$A$87:$C$3416,3,FALSE)</f>
        <v>#N/A</v>
      </c>
      <c r="F28545" t="s">
        <v>21632</v>
      </c>
    </row>
    <row r="28546" spans="1:6" x14ac:dyDescent="0.25">
      <c r="A28546" t="s">
        <v>5142</v>
      </c>
      <c r="B28546" s="100" t="s">
        <v>20916</v>
      </c>
      <c r="C28546" s="100"/>
      <c r="D28546" s="124"/>
      <c r="E28546" s="157" t="e">
        <f>VLOOKUP(D28546,'SOAT LIQ'!$A$87:$C$3416,3,FALSE)</f>
        <v>#N/A</v>
      </c>
      <c r="F28546" t="s">
        <v>21632</v>
      </c>
    </row>
    <row r="28547" spans="1:6" x14ac:dyDescent="0.25">
      <c r="A28547" t="s">
        <v>5523</v>
      </c>
      <c r="B28547" s="100" t="s">
        <v>20916</v>
      </c>
      <c r="C28547" s="100"/>
      <c r="D28547" s="124"/>
      <c r="E28547" s="157" t="e">
        <f>VLOOKUP(D28547,'SOAT LIQ'!$A$87:$C$3416,3,FALSE)</f>
        <v>#N/A</v>
      </c>
      <c r="F28547" t="s">
        <v>21632</v>
      </c>
    </row>
    <row r="28548" spans="1:6" x14ac:dyDescent="0.25">
      <c r="A28548" t="s">
        <v>14242</v>
      </c>
      <c r="B28548" s="100" t="s">
        <v>20916</v>
      </c>
      <c r="C28548" s="100"/>
      <c r="D28548" s="124"/>
      <c r="E28548" s="157" t="e">
        <f>VLOOKUP(D28548,'SOAT LIQ'!$A$87:$C$3416,3,FALSE)</f>
        <v>#N/A</v>
      </c>
      <c r="F28548" t="s">
        <v>21632</v>
      </c>
    </row>
    <row r="28549" spans="1:6" x14ac:dyDescent="0.25">
      <c r="A28549" t="s">
        <v>5748</v>
      </c>
      <c r="B28549" s="100" t="s">
        <v>20917</v>
      </c>
      <c r="C28549" s="100"/>
      <c r="D28549" s="124"/>
      <c r="E28549" s="157" t="e">
        <f>VLOOKUP(D28549,'SOAT LIQ'!$A$87:$C$3416,3,FALSE)</f>
        <v>#N/A</v>
      </c>
      <c r="F28549" t="s">
        <v>21632</v>
      </c>
    </row>
    <row r="28550" spans="1:6" x14ac:dyDescent="0.25">
      <c r="A28550" t="s">
        <v>4339</v>
      </c>
      <c r="B28550" s="100" t="s">
        <v>20917</v>
      </c>
      <c r="C28550" s="100"/>
      <c r="D28550" s="124"/>
      <c r="E28550" s="157" t="e">
        <f>VLOOKUP(D28550,'SOAT LIQ'!$A$87:$C$3416,3,FALSE)</f>
        <v>#N/A</v>
      </c>
      <c r="F28550" t="s">
        <v>21632</v>
      </c>
    </row>
    <row r="28551" spans="1:6" x14ac:dyDescent="0.25">
      <c r="A28551" t="s">
        <v>5745</v>
      </c>
      <c r="B28551" s="100" t="s">
        <v>20917</v>
      </c>
      <c r="C28551" s="100"/>
      <c r="D28551" s="124"/>
      <c r="E28551" s="157" t="e">
        <f>VLOOKUP(D28551,'SOAT LIQ'!$A$87:$C$3416,3,FALSE)</f>
        <v>#N/A</v>
      </c>
      <c r="F28551" t="s">
        <v>21632</v>
      </c>
    </row>
    <row r="28552" spans="1:6" x14ac:dyDescent="0.25">
      <c r="A28552" t="s">
        <v>5750</v>
      </c>
      <c r="B28552" s="100" t="s">
        <v>20917</v>
      </c>
      <c r="C28552" s="100"/>
      <c r="D28552" s="124"/>
      <c r="E28552" s="157" t="e">
        <f>VLOOKUP(D28552,'SOAT LIQ'!$A$87:$C$3416,3,FALSE)</f>
        <v>#N/A</v>
      </c>
      <c r="F28552" t="s">
        <v>21632</v>
      </c>
    </row>
    <row r="28553" spans="1:6" x14ac:dyDescent="0.25">
      <c r="A28553" t="s">
        <v>5142</v>
      </c>
      <c r="B28553" s="100" t="s">
        <v>20918</v>
      </c>
      <c r="C28553" s="100"/>
      <c r="D28553" s="124"/>
      <c r="E28553" s="157" t="e">
        <f>VLOOKUP(D28553,'SOAT LIQ'!$A$87:$C$3416,3,FALSE)</f>
        <v>#N/A</v>
      </c>
      <c r="F28553" t="s">
        <v>21632</v>
      </c>
    </row>
    <row r="28554" spans="1:6" x14ac:dyDescent="0.25">
      <c r="A28554" t="s">
        <v>14242</v>
      </c>
      <c r="B28554" s="100" t="s">
        <v>20918</v>
      </c>
      <c r="C28554" s="100"/>
      <c r="D28554" s="124"/>
      <c r="E28554" s="157" t="e">
        <f>VLOOKUP(D28554,'SOAT LIQ'!$A$87:$C$3416,3,FALSE)</f>
        <v>#N/A</v>
      </c>
      <c r="F28554" t="s">
        <v>21632</v>
      </c>
    </row>
    <row r="28555" spans="1:6" x14ac:dyDescent="0.25">
      <c r="A28555" t="s">
        <v>6113</v>
      </c>
      <c r="B28555" s="100" t="s">
        <v>20919</v>
      </c>
      <c r="C28555" s="100"/>
      <c r="D28555" s="124"/>
      <c r="E28555" s="157" t="e">
        <f>VLOOKUP(D28555,'SOAT LIQ'!$A$87:$C$3416,3,FALSE)</f>
        <v>#N/A</v>
      </c>
      <c r="F28555" t="s">
        <v>21632</v>
      </c>
    </row>
    <row r="28556" spans="1:6" x14ac:dyDescent="0.25">
      <c r="A28556" t="s">
        <v>6113</v>
      </c>
      <c r="B28556" s="100" t="s">
        <v>20920</v>
      </c>
      <c r="C28556" s="100"/>
      <c r="D28556" s="124"/>
      <c r="E28556" s="157" t="e">
        <f>VLOOKUP(D28556,'SOAT LIQ'!$A$87:$C$3416,3,FALSE)</f>
        <v>#N/A</v>
      </c>
      <c r="F28556" t="s">
        <v>21632</v>
      </c>
    </row>
    <row r="28557" spans="1:6" x14ac:dyDescent="0.25">
      <c r="A28557" t="s">
        <v>5773</v>
      </c>
      <c r="B28557" s="100" t="s">
        <v>20920</v>
      </c>
      <c r="C28557" s="100"/>
      <c r="D28557" s="124"/>
      <c r="E28557" s="157" t="e">
        <f>VLOOKUP(D28557,'SOAT LIQ'!$A$87:$C$3416,3,FALSE)</f>
        <v>#N/A</v>
      </c>
      <c r="F28557" t="s">
        <v>21632</v>
      </c>
    </row>
    <row r="28558" spans="1:6" x14ac:dyDescent="0.25">
      <c r="A28558" t="s">
        <v>6113</v>
      </c>
      <c r="B28558" s="100" t="s">
        <v>20921</v>
      </c>
      <c r="C28558" s="100"/>
      <c r="D28558" s="124"/>
      <c r="E28558" s="157" t="e">
        <f>VLOOKUP(D28558,'SOAT LIQ'!$A$87:$C$3416,3,FALSE)</f>
        <v>#N/A</v>
      </c>
      <c r="F28558" t="s">
        <v>21632</v>
      </c>
    </row>
    <row r="28559" spans="1:6" x14ac:dyDescent="0.25">
      <c r="A28559" t="s">
        <v>6113</v>
      </c>
      <c r="B28559" s="100" t="s">
        <v>20922</v>
      </c>
      <c r="C28559" s="100"/>
      <c r="D28559" s="124"/>
      <c r="E28559" s="157" t="e">
        <f>VLOOKUP(D28559,'SOAT LIQ'!$A$87:$C$3416,3,FALSE)</f>
        <v>#N/A</v>
      </c>
      <c r="F28559" t="s">
        <v>21632</v>
      </c>
    </row>
    <row r="28560" spans="1:6" x14ac:dyDescent="0.25">
      <c r="A28560" t="s">
        <v>5773</v>
      </c>
      <c r="B28560" s="100" t="s">
        <v>20922</v>
      </c>
      <c r="C28560" s="100"/>
      <c r="D28560" s="124"/>
      <c r="E28560" s="157" t="e">
        <f>VLOOKUP(D28560,'SOAT LIQ'!$A$87:$C$3416,3,FALSE)</f>
        <v>#N/A</v>
      </c>
      <c r="F28560" t="s">
        <v>21632</v>
      </c>
    </row>
    <row r="28561" spans="1:5" x14ac:dyDescent="0.25">
      <c r="A28561" t="s">
        <v>8476</v>
      </c>
      <c r="B28561" s="100" t="s">
        <v>20923</v>
      </c>
      <c r="C28561" s="100"/>
      <c r="D28561" s="124"/>
      <c r="E28561" s="157" t="e">
        <f>VLOOKUP(D28561,'SOAT LIQ'!$A$87:$C$3416,3,FALSE)</f>
        <v>#N/A</v>
      </c>
    </row>
    <row r="28562" spans="1:5" x14ac:dyDescent="0.25">
      <c r="A28562" t="s">
        <v>5576</v>
      </c>
      <c r="B28562" s="100" t="s">
        <v>20923</v>
      </c>
      <c r="C28562" s="100"/>
      <c r="D28562" s="124"/>
      <c r="E28562" s="157" t="e">
        <f>VLOOKUP(D28562,'SOAT LIQ'!$A$87:$C$3416,3,FALSE)</f>
        <v>#N/A</v>
      </c>
    </row>
    <row r="28563" spans="1:5" x14ac:dyDescent="0.25">
      <c r="A28563" t="s">
        <v>5577</v>
      </c>
      <c r="B28563" s="100" t="s">
        <v>20923</v>
      </c>
      <c r="C28563" s="100"/>
      <c r="D28563" s="124"/>
      <c r="E28563" s="157" t="e">
        <f>VLOOKUP(D28563,'SOAT LIQ'!$A$87:$C$3416,3,FALSE)</f>
        <v>#N/A</v>
      </c>
    </row>
    <row r="28564" spans="1:5" x14ac:dyDescent="0.25">
      <c r="A28564" t="s">
        <v>8472</v>
      </c>
      <c r="B28564" s="100" t="s">
        <v>20924</v>
      </c>
      <c r="C28564" s="100"/>
      <c r="D28564" s="124">
        <v>38271</v>
      </c>
      <c r="E28564" s="157" t="e">
        <f>VLOOKUP(D28564,'SOAT LIQ'!$A$87:$C$3416,3,FALSE)</f>
        <v>#N/A</v>
      </c>
    </row>
    <row r="28565" spans="1:5" x14ac:dyDescent="0.25">
      <c r="A28565" t="s">
        <v>8470</v>
      </c>
      <c r="B28565" s="100" t="s">
        <v>20924</v>
      </c>
      <c r="C28565" s="100"/>
      <c r="D28565" s="124">
        <v>38271</v>
      </c>
      <c r="E28565" s="157" t="e">
        <f>VLOOKUP(D28565,'SOAT LIQ'!$A$87:$C$3416,3,FALSE)</f>
        <v>#N/A</v>
      </c>
    </row>
    <row r="28566" spans="1:5" x14ac:dyDescent="0.25">
      <c r="A28566" t="s">
        <v>8471</v>
      </c>
      <c r="B28566" s="100" t="s">
        <v>20924</v>
      </c>
      <c r="C28566" s="100"/>
      <c r="D28566" s="124">
        <v>38271</v>
      </c>
      <c r="E28566" s="157" t="e">
        <f>VLOOKUP(D28566,'SOAT LIQ'!$A$87:$C$3416,3,FALSE)</f>
        <v>#N/A</v>
      </c>
    </row>
    <row r="28567" spans="1:5" x14ac:dyDescent="0.25">
      <c r="A28567" t="s">
        <v>8472</v>
      </c>
      <c r="B28567" s="100" t="s">
        <v>20925</v>
      </c>
      <c r="C28567" s="100"/>
      <c r="D28567" s="124">
        <v>38272</v>
      </c>
      <c r="E28567" s="157" t="e">
        <f>VLOOKUP(D28567,'SOAT LIQ'!$A$87:$C$3416,3,FALSE)</f>
        <v>#N/A</v>
      </c>
    </row>
    <row r="28568" spans="1:5" x14ac:dyDescent="0.25">
      <c r="A28568" t="s">
        <v>8470</v>
      </c>
      <c r="B28568" s="100" t="s">
        <v>20925</v>
      </c>
      <c r="C28568" s="100"/>
      <c r="D28568" s="124">
        <v>38272</v>
      </c>
      <c r="E28568" s="157" t="e">
        <f>VLOOKUP(D28568,'SOAT LIQ'!$A$87:$C$3416,3,FALSE)</f>
        <v>#N/A</v>
      </c>
    </row>
    <row r="28569" spans="1:5" x14ac:dyDescent="0.25">
      <c r="A28569" t="s">
        <v>8471</v>
      </c>
      <c r="B28569" s="100" t="s">
        <v>20925</v>
      </c>
      <c r="C28569" s="100"/>
      <c r="D28569" s="124">
        <v>38272</v>
      </c>
      <c r="E28569" s="157" t="e">
        <f>VLOOKUP(D28569,'SOAT LIQ'!$A$87:$C$3416,3,FALSE)</f>
        <v>#N/A</v>
      </c>
    </row>
    <row r="28570" spans="1:5" x14ac:dyDescent="0.25">
      <c r="A28570" t="s">
        <v>8472</v>
      </c>
      <c r="B28570" s="100" t="s">
        <v>20926</v>
      </c>
      <c r="C28570" s="100"/>
      <c r="D28570" s="124">
        <v>38273</v>
      </c>
      <c r="E28570" s="157" t="e">
        <f>VLOOKUP(D28570,'SOAT LIQ'!$A$87:$C$3416,3,FALSE)</f>
        <v>#N/A</v>
      </c>
    </row>
    <row r="28571" spans="1:5" x14ac:dyDescent="0.25">
      <c r="A28571" t="s">
        <v>8470</v>
      </c>
      <c r="B28571" s="100" t="s">
        <v>20926</v>
      </c>
      <c r="C28571" s="100"/>
      <c r="D28571" s="124">
        <v>38273</v>
      </c>
      <c r="E28571" s="157" t="e">
        <f>VLOOKUP(D28571,'SOAT LIQ'!$A$87:$C$3416,3,FALSE)</f>
        <v>#N/A</v>
      </c>
    </row>
    <row r="28572" spans="1:5" x14ac:dyDescent="0.25">
      <c r="A28572" t="s">
        <v>8471</v>
      </c>
      <c r="B28572" s="100" t="s">
        <v>20926</v>
      </c>
      <c r="C28572" s="100"/>
      <c r="D28572" s="124">
        <v>38273</v>
      </c>
      <c r="E28572" s="157" t="e">
        <f>VLOOKUP(D28572,'SOAT LIQ'!$A$87:$C$3416,3,FALSE)</f>
        <v>#N/A</v>
      </c>
    </row>
    <row r="28573" spans="1:5" x14ac:dyDescent="0.25">
      <c r="A28573" t="s">
        <v>8472</v>
      </c>
      <c r="B28573" s="100" t="s">
        <v>20927</v>
      </c>
      <c r="C28573" s="100"/>
      <c r="D28573" s="124">
        <v>38274</v>
      </c>
      <c r="E28573" s="157" t="e">
        <f>VLOOKUP(D28573,'SOAT LIQ'!$A$87:$C$3416,3,FALSE)</f>
        <v>#N/A</v>
      </c>
    </row>
    <row r="28574" spans="1:5" x14ac:dyDescent="0.25">
      <c r="A28574" t="s">
        <v>8470</v>
      </c>
      <c r="B28574" s="100" t="s">
        <v>20927</v>
      </c>
      <c r="C28574" s="100"/>
      <c r="D28574" s="124">
        <v>38274</v>
      </c>
      <c r="E28574" s="157" t="e">
        <f>VLOOKUP(D28574,'SOAT LIQ'!$A$87:$C$3416,3,FALSE)</f>
        <v>#N/A</v>
      </c>
    </row>
    <row r="28575" spans="1:5" x14ac:dyDescent="0.25">
      <c r="A28575" t="s">
        <v>8471</v>
      </c>
      <c r="B28575" s="100" t="s">
        <v>20927</v>
      </c>
      <c r="C28575" s="100"/>
      <c r="D28575" s="124">
        <v>38274</v>
      </c>
      <c r="E28575" s="157" t="e">
        <f>VLOOKUP(D28575,'SOAT LIQ'!$A$87:$C$3416,3,FALSE)</f>
        <v>#N/A</v>
      </c>
    </row>
    <row r="28576" spans="1:5" x14ac:dyDescent="0.25">
      <c r="A28576" t="s">
        <v>8470</v>
      </c>
      <c r="B28576" s="100" t="s">
        <v>20928</v>
      </c>
      <c r="C28576" s="100"/>
      <c r="D28576" s="124">
        <v>38261</v>
      </c>
      <c r="E28576" s="157" t="e">
        <f>VLOOKUP(D28576,'SOAT LIQ'!$A$87:$C$3416,3,FALSE)</f>
        <v>#N/A</v>
      </c>
    </row>
    <row r="28577" spans="1:6" x14ac:dyDescent="0.25">
      <c r="A28577" t="s">
        <v>8472</v>
      </c>
      <c r="B28577" s="100" t="s">
        <v>20928</v>
      </c>
      <c r="C28577" s="100"/>
      <c r="D28577" s="124">
        <v>38261</v>
      </c>
      <c r="E28577" s="157" t="e">
        <f>VLOOKUP(D28577,'SOAT LIQ'!$A$87:$C$3416,3,FALSE)</f>
        <v>#N/A</v>
      </c>
    </row>
    <row r="28578" spans="1:6" x14ac:dyDescent="0.25">
      <c r="A28578" t="s">
        <v>8471</v>
      </c>
      <c r="B28578" s="100" t="s">
        <v>20928</v>
      </c>
      <c r="C28578" s="100"/>
      <c r="D28578" s="124">
        <v>38261</v>
      </c>
      <c r="E28578" s="157" t="e">
        <f>VLOOKUP(D28578,'SOAT LIQ'!$A$87:$C$3416,3,FALSE)</f>
        <v>#N/A</v>
      </c>
    </row>
    <row r="28579" spans="1:6" x14ac:dyDescent="0.25">
      <c r="A28579" t="s">
        <v>8470</v>
      </c>
      <c r="B28579" s="100" t="s">
        <v>20929</v>
      </c>
      <c r="C28579" s="100"/>
      <c r="D28579" s="124">
        <v>38262</v>
      </c>
      <c r="E28579" s="157" t="e">
        <f>VLOOKUP(D28579,'SOAT LIQ'!$A$87:$C$3416,3,FALSE)</f>
        <v>#N/A</v>
      </c>
    </row>
    <row r="28580" spans="1:6" x14ac:dyDescent="0.25">
      <c r="A28580" t="s">
        <v>8472</v>
      </c>
      <c r="B28580" s="100" t="s">
        <v>20929</v>
      </c>
      <c r="C28580" s="100"/>
      <c r="D28580" s="124">
        <v>38262</v>
      </c>
      <c r="E28580" s="157" t="e">
        <f>VLOOKUP(D28580,'SOAT LIQ'!$A$87:$C$3416,3,FALSE)</f>
        <v>#N/A</v>
      </c>
    </row>
    <row r="28581" spans="1:6" x14ac:dyDescent="0.25">
      <c r="A28581" t="s">
        <v>8471</v>
      </c>
      <c r="B28581" s="100" t="s">
        <v>20929</v>
      </c>
      <c r="C28581" s="100"/>
      <c r="D28581" s="124">
        <v>38262</v>
      </c>
      <c r="E28581" s="157" t="e">
        <f>VLOOKUP(D28581,'SOAT LIQ'!$A$87:$C$3416,3,FALSE)</f>
        <v>#N/A</v>
      </c>
    </row>
    <row r="28582" spans="1:6" x14ac:dyDescent="0.25">
      <c r="A28582" t="s">
        <v>8470</v>
      </c>
      <c r="B28582" s="100" t="s">
        <v>20930</v>
      </c>
      <c r="C28582" s="100"/>
      <c r="D28582" s="124">
        <v>38263</v>
      </c>
      <c r="E28582" s="157" t="e">
        <f>VLOOKUP(D28582,'SOAT LIQ'!$A$87:$C$3416,3,FALSE)</f>
        <v>#N/A</v>
      </c>
    </row>
    <row r="28583" spans="1:6" x14ac:dyDescent="0.25">
      <c r="A28583" t="s">
        <v>8472</v>
      </c>
      <c r="B28583" s="100" t="s">
        <v>20930</v>
      </c>
      <c r="C28583" s="100"/>
      <c r="D28583" s="124">
        <v>38263</v>
      </c>
      <c r="E28583" s="157" t="e">
        <f>VLOOKUP(D28583,'SOAT LIQ'!$A$87:$C$3416,3,FALSE)</f>
        <v>#N/A</v>
      </c>
    </row>
    <row r="28584" spans="1:6" x14ac:dyDescent="0.25">
      <c r="A28584" t="s">
        <v>8471</v>
      </c>
      <c r="B28584" s="100" t="s">
        <v>20930</v>
      </c>
      <c r="C28584" s="100"/>
      <c r="D28584" s="124">
        <v>38263</v>
      </c>
      <c r="E28584" s="157" t="e">
        <f>VLOOKUP(D28584,'SOAT LIQ'!$A$87:$C$3416,3,FALSE)</f>
        <v>#N/A</v>
      </c>
    </row>
    <row r="28585" spans="1:6" x14ac:dyDescent="0.25">
      <c r="A28585" t="s">
        <v>8470</v>
      </c>
      <c r="B28585" s="100" t="s">
        <v>20931</v>
      </c>
      <c r="C28585" s="100"/>
      <c r="D28585" s="124">
        <v>38264</v>
      </c>
      <c r="E28585" s="157" t="e">
        <f>VLOOKUP(D28585,'SOAT LIQ'!$A$87:$C$3416,3,FALSE)</f>
        <v>#N/A</v>
      </c>
    </row>
    <row r="28586" spans="1:6" x14ac:dyDescent="0.25">
      <c r="A28586" t="s">
        <v>8472</v>
      </c>
      <c r="B28586" s="100" t="s">
        <v>20931</v>
      </c>
      <c r="C28586" s="100"/>
      <c r="D28586" s="124">
        <v>38264</v>
      </c>
      <c r="E28586" s="157" t="e">
        <f>VLOOKUP(D28586,'SOAT LIQ'!$A$87:$C$3416,3,FALSE)</f>
        <v>#N/A</v>
      </c>
    </row>
    <row r="28587" spans="1:6" x14ac:dyDescent="0.25">
      <c r="A28587" t="s">
        <v>8471</v>
      </c>
      <c r="B28587" s="100" t="s">
        <v>20931</v>
      </c>
      <c r="C28587" s="100"/>
      <c r="D28587" s="124">
        <v>38264</v>
      </c>
      <c r="E28587" s="157" t="e">
        <f>VLOOKUP(D28587,'SOAT LIQ'!$A$87:$C$3416,3,FALSE)</f>
        <v>#N/A</v>
      </c>
    </row>
    <row r="28588" spans="1:6" x14ac:dyDescent="0.25">
      <c r="A28588" t="s">
        <v>6113</v>
      </c>
      <c r="B28588" s="100" t="s">
        <v>20932</v>
      </c>
      <c r="C28588" s="100"/>
      <c r="D28588" s="124"/>
      <c r="E28588" s="157" t="e">
        <f>VLOOKUP(D28588,'SOAT LIQ'!$A$87:$C$3416,3,FALSE)</f>
        <v>#N/A</v>
      </c>
      <c r="F28588" t="s">
        <v>21632</v>
      </c>
    </row>
    <row r="28589" spans="1:6" x14ac:dyDescent="0.25">
      <c r="A28589" t="s">
        <v>6113</v>
      </c>
      <c r="B28589" s="100" t="s">
        <v>20933</v>
      </c>
      <c r="C28589" s="100"/>
      <c r="D28589" s="124"/>
      <c r="E28589" s="157" t="e">
        <f>VLOOKUP(D28589,'SOAT LIQ'!$A$87:$C$3416,3,FALSE)</f>
        <v>#N/A</v>
      </c>
      <c r="F28589" t="s">
        <v>21632</v>
      </c>
    </row>
    <row r="28590" spans="1:6" x14ac:dyDescent="0.25">
      <c r="A28590" t="s">
        <v>6318</v>
      </c>
      <c r="B28590" s="100" t="s">
        <v>20934</v>
      </c>
      <c r="C28590" s="100"/>
      <c r="D28590" s="124">
        <v>2626</v>
      </c>
      <c r="E28590" s="157">
        <f>VLOOKUP(D28590,'SOAT LIQ'!$A$87:$C$3416,3,FALSE)</f>
        <v>21</v>
      </c>
      <c r="F28590" t="s">
        <v>21632</v>
      </c>
    </row>
    <row r="28591" spans="1:6" x14ac:dyDescent="0.25">
      <c r="A28591" t="s">
        <v>6318</v>
      </c>
      <c r="B28591" s="100" t="s">
        <v>20935</v>
      </c>
      <c r="C28591" s="100"/>
      <c r="D28591" s="124"/>
      <c r="E28591" s="157" t="e">
        <f>VLOOKUP(D28591,'SOAT LIQ'!$A$87:$C$3416,3,FALSE)</f>
        <v>#N/A</v>
      </c>
    </row>
    <row r="28592" spans="1:6" x14ac:dyDescent="0.25">
      <c r="A28592" t="s">
        <v>6113</v>
      </c>
      <c r="B28592" s="100" t="s">
        <v>20936</v>
      </c>
      <c r="C28592" s="100"/>
      <c r="D28592" s="124"/>
      <c r="E28592" s="157" t="e">
        <f>VLOOKUP(D28592,'SOAT LIQ'!$A$87:$C$3416,3,FALSE)</f>
        <v>#N/A</v>
      </c>
      <c r="F28592" t="s">
        <v>21632</v>
      </c>
    </row>
    <row r="28593" spans="1:6" x14ac:dyDescent="0.25">
      <c r="A28593" t="s">
        <v>6113</v>
      </c>
      <c r="B28593" s="100" t="s">
        <v>20937</v>
      </c>
      <c r="C28593" s="100"/>
      <c r="D28593" s="124"/>
      <c r="E28593" s="157" t="e">
        <f>VLOOKUP(D28593,'SOAT LIQ'!$A$87:$C$3416,3,FALSE)</f>
        <v>#N/A</v>
      </c>
      <c r="F28593" t="s">
        <v>21632</v>
      </c>
    </row>
    <row r="28594" spans="1:6" x14ac:dyDescent="0.25">
      <c r="A28594" t="s">
        <v>8493</v>
      </c>
      <c r="B28594" s="100" t="s">
        <v>20938</v>
      </c>
      <c r="C28594" s="100"/>
      <c r="D28594" s="124"/>
      <c r="E28594" s="157" t="e">
        <f>VLOOKUP(D28594,'SOAT LIQ'!$A$87:$C$3416,3,FALSE)</f>
        <v>#N/A</v>
      </c>
    </row>
    <row r="28595" spans="1:6" x14ac:dyDescent="0.25">
      <c r="A28595" t="s">
        <v>8493</v>
      </c>
      <c r="B28595" s="100" t="s">
        <v>20939</v>
      </c>
      <c r="C28595" s="100"/>
      <c r="D28595" s="124">
        <v>38725</v>
      </c>
      <c r="E28595" s="157" t="e">
        <f>VLOOKUP(D28595,'SOAT LIQ'!$A$87:$C$3416,3,FALSE)</f>
        <v>#N/A</v>
      </c>
    </row>
    <row r="28596" spans="1:6" x14ac:dyDescent="0.25">
      <c r="A28596" t="s">
        <v>6113</v>
      </c>
      <c r="B28596" s="100" t="s">
        <v>20940</v>
      </c>
      <c r="C28596" s="100"/>
      <c r="D28596" s="124"/>
      <c r="E28596" s="157" t="e">
        <f>VLOOKUP(D28596,'SOAT LIQ'!$A$87:$C$3416,3,FALSE)</f>
        <v>#N/A</v>
      </c>
      <c r="F28596" t="s">
        <v>21632</v>
      </c>
    </row>
    <row r="28597" spans="1:6" x14ac:dyDescent="0.25">
      <c r="A28597" t="s">
        <v>6113</v>
      </c>
      <c r="B28597" s="100" t="s">
        <v>20941</v>
      </c>
      <c r="C28597" s="100"/>
      <c r="D28597" s="124">
        <v>2730</v>
      </c>
      <c r="E28597" s="157">
        <f>VLOOKUP(D28597,'SOAT LIQ'!$A$87:$C$3416,3,FALSE)</f>
        <v>8</v>
      </c>
      <c r="F28597" t="s">
        <v>21632</v>
      </c>
    </row>
    <row r="28598" spans="1:6" x14ac:dyDescent="0.25">
      <c r="A28598" t="s">
        <v>6113</v>
      </c>
      <c r="B28598" s="100" t="s">
        <v>20942</v>
      </c>
      <c r="C28598" s="100"/>
      <c r="D28598" s="124"/>
      <c r="E28598" s="157" t="e">
        <f>VLOOKUP(D28598,'SOAT LIQ'!$A$87:$C$3416,3,FALSE)</f>
        <v>#N/A</v>
      </c>
      <c r="F28598" t="s">
        <v>21632</v>
      </c>
    </row>
    <row r="28599" spans="1:6" x14ac:dyDescent="0.25">
      <c r="A28599" t="s">
        <v>6113</v>
      </c>
      <c r="B28599" s="100" t="s">
        <v>20943</v>
      </c>
      <c r="C28599" s="100"/>
      <c r="D28599" s="124">
        <v>2704</v>
      </c>
      <c r="E28599" s="157">
        <f>VLOOKUP(D28599,'SOAT LIQ'!$A$87:$C$3416,3,FALSE)</f>
        <v>7</v>
      </c>
      <c r="F28599" t="s">
        <v>21632</v>
      </c>
    </row>
    <row r="28600" spans="1:6" x14ac:dyDescent="0.25">
      <c r="A28600" t="s">
        <v>4229</v>
      </c>
      <c r="B28600" s="100" t="s">
        <v>20944</v>
      </c>
      <c r="C28600" s="100"/>
      <c r="D28600" s="124"/>
      <c r="E28600" s="157" t="e">
        <f>VLOOKUP(D28600,'SOAT LIQ'!$A$87:$C$3416,3,FALSE)</f>
        <v>#N/A</v>
      </c>
    </row>
    <row r="28601" spans="1:6" x14ac:dyDescent="0.25">
      <c r="A28601" t="s">
        <v>5580</v>
      </c>
      <c r="B28601" s="100" t="s">
        <v>20944</v>
      </c>
      <c r="C28601" s="100"/>
      <c r="D28601" s="124"/>
      <c r="E28601" s="157" t="e">
        <f>VLOOKUP(D28601,'SOAT LIQ'!$A$87:$C$3416,3,FALSE)</f>
        <v>#N/A</v>
      </c>
    </row>
    <row r="28602" spans="1:6" x14ac:dyDescent="0.25">
      <c r="A28602" t="s">
        <v>6113</v>
      </c>
      <c r="B28602" s="100" t="s">
        <v>20945</v>
      </c>
      <c r="C28602" s="100"/>
      <c r="D28602" s="124"/>
      <c r="E28602" s="157" t="e">
        <f>VLOOKUP(D28602,'SOAT LIQ'!$A$87:$C$3416,3,FALSE)</f>
        <v>#N/A</v>
      </c>
      <c r="F28602" t="s">
        <v>21632</v>
      </c>
    </row>
    <row r="28603" spans="1:6" x14ac:dyDescent="0.25">
      <c r="A28603" t="s">
        <v>6113</v>
      </c>
      <c r="B28603" s="100" t="s">
        <v>20946</v>
      </c>
      <c r="C28603" s="100"/>
      <c r="D28603" s="124"/>
      <c r="E28603" s="157" t="e">
        <f>VLOOKUP(D28603,'SOAT LIQ'!$A$87:$C$3416,3,FALSE)</f>
        <v>#N/A</v>
      </c>
      <c r="F28603" t="s">
        <v>21632</v>
      </c>
    </row>
    <row r="28604" spans="1:6" x14ac:dyDescent="0.25">
      <c r="A28604" t="s">
        <v>6113</v>
      </c>
      <c r="B28604" s="100" t="s">
        <v>20947</v>
      </c>
      <c r="C28604" s="100"/>
      <c r="D28604" s="124"/>
      <c r="E28604" s="157" t="e">
        <f>VLOOKUP(D28604,'SOAT LIQ'!$A$87:$C$3416,3,FALSE)</f>
        <v>#N/A</v>
      </c>
      <c r="F28604" t="s">
        <v>21632</v>
      </c>
    </row>
    <row r="28605" spans="1:6" x14ac:dyDescent="0.25">
      <c r="A28605" t="s">
        <v>6113</v>
      </c>
      <c r="B28605" s="100" t="s">
        <v>20948</v>
      </c>
      <c r="C28605" s="100"/>
      <c r="D28605" s="124"/>
      <c r="E28605" s="157" t="e">
        <f>VLOOKUP(D28605,'SOAT LIQ'!$A$87:$C$3416,3,FALSE)</f>
        <v>#N/A</v>
      </c>
      <c r="F28605" t="s">
        <v>21632</v>
      </c>
    </row>
    <row r="28606" spans="1:6" x14ac:dyDescent="0.25">
      <c r="A28606" t="s">
        <v>6113</v>
      </c>
      <c r="B28606" s="100" t="s">
        <v>20949</v>
      </c>
      <c r="C28606" s="100"/>
      <c r="D28606" s="124"/>
      <c r="E28606" s="157" t="e">
        <f>VLOOKUP(D28606,'SOAT LIQ'!$A$87:$C$3416,3,FALSE)</f>
        <v>#N/A</v>
      </c>
      <c r="F28606" t="s">
        <v>21632</v>
      </c>
    </row>
    <row r="28607" spans="1:6" x14ac:dyDescent="0.25">
      <c r="A28607" t="s">
        <v>6113</v>
      </c>
      <c r="B28607" s="100" t="s">
        <v>20950</v>
      </c>
      <c r="C28607" s="100"/>
      <c r="D28607" s="124"/>
      <c r="E28607" s="157" t="e">
        <f>VLOOKUP(D28607,'SOAT LIQ'!$A$87:$C$3416,3,FALSE)</f>
        <v>#N/A</v>
      </c>
      <c r="F28607" t="s">
        <v>21632</v>
      </c>
    </row>
    <row r="28608" spans="1:6" x14ac:dyDescent="0.25">
      <c r="A28608" t="s">
        <v>6113</v>
      </c>
      <c r="B28608" s="100" t="s">
        <v>20951</v>
      </c>
      <c r="C28608" s="100"/>
      <c r="D28608" s="124"/>
      <c r="E28608" s="157" t="e">
        <f>VLOOKUP(D28608,'SOAT LIQ'!$A$87:$C$3416,3,FALSE)</f>
        <v>#N/A</v>
      </c>
      <c r="F28608" t="s">
        <v>21632</v>
      </c>
    </row>
    <row r="28609" spans="1:6" x14ac:dyDescent="0.25">
      <c r="A28609" t="s">
        <v>6113</v>
      </c>
      <c r="B28609" s="100" t="s">
        <v>20952</v>
      </c>
      <c r="C28609" s="100"/>
      <c r="D28609" s="124"/>
      <c r="E28609" s="157" t="e">
        <f>VLOOKUP(D28609,'SOAT LIQ'!$A$87:$C$3416,3,FALSE)</f>
        <v>#N/A</v>
      </c>
      <c r="F28609" t="s">
        <v>21632</v>
      </c>
    </row>
    <row r="28610" spans="1:6" x14ac:dyDescent="0.25">
      <c r="A28610" t="s">
        <v>6113</v>
      </c>
      <c r="B28610" s="100" t="s">
        <v>20953</v>
      </c>
      <c r="C28610" s="100"/>
      <c r="D28610" s="124"/>
      <c r="E28610" s="157" t="e">
        <f>VLOOKUP(D28610,'SOAT LIQ'!$A$87:$C$3416,3,FALSE)</f>
        <v>#N/A</v>
      </c>
      <c r="F28610" t="s">
        <v>21632</v>
      </c>
    </row>
    <row r="28611" spans="1:6" x14ac:dyDescent="0.25">
      <c r="A28611" t="s">
        <v>6113</v>
      </c>
      <c r="B28611" s="100" t="s">
        <v>20954</v>
      </c>
      <c r="C28611" s="100"/>
      <c r="D28611" s="124"/>
      <c r="E28611" s="157" t="e">
        <f>VLOOKUP(D28611,'SOAT LIQ'!$A$87:$C$3416,3,FALSE)</f>
        <v>#N/A</v>
      </c>
      <c r="F28611" t="s">
        <v>21632</v>
      </c>
    </row>
    <row r="28612" spans="1:6" x14ac:dyDescent="0.25">
      <c r="A28612" t="s">
        <v>6113</v>
      </c>
      <c r="B28612" s="100" t="s">
        <v>20955</v>
      </c>
      <c r="C28612" s="100"/>
      <c r="D28612" s="124"/>
      <c r="E28612" s="157" t="e">
        <f>VLOOKUP(D28612,'SOAT LIQ'!$A$87:$C$3416,3,FALSE)</f>
        <v>#N/A</v>
      </c>
      <c r="F28612" t="s">
        <v>21632</v>
      </c>
    </row>
    <row r="28613" spans="1:6" x14ac:dyDescent="0.25">
      <c r="A28613" t="s">
        <v>6113</v>
      </c>
      <c r="B28613" s="100" t="s">
        <v>20956</v>
      </c>
      <c r="C28613" s="100"/>
      <c r="D28613" s="124"/>
      <c r="E28613" s="157" t="e">
        <f>VLOOKUP(D28613,'SOAT LIQ'!$A$87:$C$3416,3,FALSE)</f>
        <v>#N/A</v>
      </c>
      <c r="F28613" t="s">
        <v>21632</v>
      </c>
    </row>
    <row r="28614" spans="1:6" x14ac:dyDescent="0.25">
      <c r="A28614" t="s">
        <v>6113</v>
      </c>
      <c r="B28614" s="100" t="s">
        <v>20957</v>
      </c>
      <c r="C28614" s="100"/>
      <c r="D28614" s="124"/>
      <c r="E28614" s="157" t="e">
        <f>VLOOKUP(D28614,'SOAT LIQ'!$A$87:$C$3416,3,FALSE)</f>
        <v>#N/A</v>
      </c>
      <c r="F28614" t="s">
        <v>21632</v>
      </c>
    </row>
    <row r="28615" spans="1:6" x14ac:dyDescent="0.25">
      <c r="A28615" t="s">
        <v>5809</v>
      </c>
      <c r="B28615" s="100" t="s">
        <v>20958</v>
      </c>
      <c r="C28615" s="100"/>
      <c r="D28615" s="124"/>
      <c r="E28615" s="157" t="e">
        <f>VLOOKUP(D28615,'SOAT LIQ'!$A$87:$C$3416,3,FALSE)</f>
        <v>#N/A</v>
      </c>
      <c r="F28615" t="s">
        <v>21632</v>
      </c>
    </row>
    <row r="28616" spans="1:6" x14ac:dyDescent="0.25">
      <c r="A28616" t="s">
        <v>5142</v>
      </c>
      <c r="B28616" s="100" t="s">
        <v>20958</v>
      </c>
      <c r="C28616" s="100"/>
      <c r="D28616" s="124"/>
      <c r="E28616" s="157" t="e">
        <f>VLOOKUP(D28616,'SOAT LIQ'!$A$87:$C$3416,3,FALSE)</f>
        <v>#N/A</v>
      </c>
      <c r="F28616" t="s">
        <v>21632</v>
      </c>
    </row>
    <row r="28617" spans="1:6" x14ac:dyDescent="0.25">
      <c r="A28617" t="s">
        <v>6113</v>
      </c>
      <c r="B28617" s="100" t="s">
        <v>20958</v>
      </c>
      <c r="C28617" s="100"/>
      <c r="D28617" s="124"/>
      <c r="E28617" s="157" t="e">
        <f>VLOOKUP(D28617,'SOAT LIQ'!$A$87:$C$3416,3,FALSE)</f>
        <v>#N/A</v>
      </c>
      <c r="F28617" t="s">
        <v>21632</v>
      </c>
    </row>
    <row r="28618" spans="1:6" x14ac:dyDescent="0.25">
      <c r="A28618" t="s">
        <v>5773</v>
      </c>
      <c r="B28618" s="100" t="s">
        <v>20958</v>
      </c>
      <c r="C28618" s="100"/>
      <c r="D28618" s="124"/>
      <c r="E28618" s="157" t="e">
        <f>VLOOKUP(D28618,'SOAT LIQ'!$A$87:$C$3416,3,FALSE)</f>
        <v>#N/A</v>
      </c>
      <c r="F28618" t="s">
        <v>21632</v>
      </c>
    </row>
    <row r="28619" spans="1:6" x14ac:dyDescent="0.25">
      <c r="A28619" t="s">
        <v>14242</v>
      </c>
      <c r="B28619" s="100" t="s">
        <v>20958</v>
      </c>
      <c r="C28619" s="100"/>
      <c r="D28619" s="124"/>
      <c r="E28619" s="157" t="e">
        <f>VLOOKUP(D28619,'SOAT LIQ'!$A$87:$C$3416,3,FALSE)</f>
        <v>#N/A</v>
      </c>
      <c r="F28619" t="s">
        <v>21632</v>
      </c>
    </row>
    <row r="28620" spans="1:6" x14ac:dyDescent="0.25">
      <c r="A28620" t="s">
        <v>5745</v>
      </c>
      <c r="B28620" s="100" t="s">
        <v>20959</v>
      </c>
      <c r="C28620" s="100"/>
      <c r="D28620" s="124"/>
      <c r="E28620" s="157" t="e">
        <f>VLOOKUP(D28620,'SOAT LIQ'!$A$87:$C$3416,3,FALSE)</f>
        <v>#N/A</v>
      </c>
      <c r="F28620" t="s">
        <v>21632</v>
      </c>
    </row>
    <row r="28621" spans="1:6" x14ac:dyDescent="0.25">
      <c r="A28621" t="s">
        <v>5773</v>
      </c>
      <c r="B28621" s="100" t="s">
        <v>20959</v>
      </c>
      <c r="C28621" s="100"/>
      <c r="D28621" s="124"/>
      <c r="E28621" s="157" t="e">
        <f>VLOOKUP(D28621,'SOAT LIQ'!$A$87:$C$3416,3,FALSE)</f>
        <v>#N/A</v>
      </c>
      <c r="F28621" t="s">
        <v>21632</v>
      </c>
    </row>
    <row r="28622" spans="1:6" x14ac:dyDescent="0.25">
      <c r="A28622" t="s">
        <v>5745</v>
      </c>
      <c r="B28622" s="100" t="s">
        <v>20960</v>
      </c>
      <c r="C28622" s="100"/>
      <c r="D28622" s="124"/>
      <c r="E28622" s="157" t="e">
        <f>VLOOKUP(D28622,'SOAT LIQ'!$A$87:$C$3416,3,FALSE)</f>
        <v>#N/A</v>
      </c>
      <c r="F28622" t="s">
        <v>21632</v>
      </c>
    </row>
    <row r="28623" spans="1:6" x14ac:dyDescent="0.25">
      <c r="A28623" t="s">
        <v>5745</v>
      </c>
      <c r="B28623" s="100" t="s">
        <v>20961</v>
      </c>
      <c r="C28623" s="100"/>
      <c r="D28623" s="124"/>
      <c r="E28623" s="157" t="e">
        <f>VLOOKUP(D28623,'SOAT LIQ'!$A$87:$C$3416,3,FALSE)</f>
        <v>#N/A</v>
      </c>
      <c r="F28623" t="s">
        <v>21632</v>
      </c>
    </row>
    <row r="28624" spans="1:6" x14ac:dyDescent="0.25">
      <c r="A28624" t="s">
        <v>5773</v>
      </c>
      <c r="B28624" s="100" t="s">
        <v>20962</v>
      </c>
      <c r="C28624" s="100"/>
      <c r="D28624" s="124"/>
      <c r="E28624" s="157" t="e">
        <f>VLOOKUP(D28624,'SOAT LIQ'!$A$87:$C$3416,3,FALSE)</f>
        <v>#N/A</v>
      </c>
      <c r="F28624" t="s">
        <v>21632</v>
      </c>
    </row>
    <row r="28625" spans="1:6" x14ac:dyDescent="0.25">
      <c r="A28625" t="s">
        <v>5904</v>
      </c>
      <c r="B28625" s="100" t="s">
        <v>20962</v>
      </c>
      <c r="C28625" s="100"/>
      <c r="D28625" s="124"/>
      <c r="E28625" s="157" t="e">
        <f>VLOOKUP(D28625,'SOAT LIQ'!$A$87:$C$3416,3,FALSE)</f>
        <v>#N/A</v>
      </c>
      <c r="F28625" t="s">
        <v>21632</v>
      </c>
    </row>
    <row r="28626" spans="1:6" x14ac:dyDescent="0.25">
      <c r="A28626" t="s">
        <v>5745</v>
      </c>
      <c r="B28626" s="100" t="s">
        <v>20963</v>
      </c>
      <c r="C28626" s="100"/>
      <c r="D28626" s="124"/>
      <c r="E28626" s="157" t="e">
        <f>VLOOKUP(D28626,'SOAT LIQ'!$A$87:$C$3416,3,FALSE)</f>
        <v>#N/A</v>
      </c>
      <c r="F28626" t="s">
        <v>21632</v>
      </c>
    </row>
    <row r="28627" spans="1:6" x14ac:dyDescent="0.25">
      <c r="A28627" t="s">
        <v>5773</v>
      </c>
      <c r="B28627" s="100" t="s">
        <v>20963</v>
      </c>
      <c r="C28627" s="100"/>
      <c r="D28627" s="124"/>
      <c r="E28627" s="157" t="e">
        <f>VLOOKUP(D28627,'SOAT LIQ'!$A$87:$C$3416,3,FALSE)</f>
        <v>#N/A</v>
      </c>
      <c r="F28627" t="s">
        <v>21632</v>
      </c>
    </row>
    <row r="28628" spans="1:6" x14ac:dyDescent="0.25">
      <c r="A28628" t="s">
        <v>5745</v>
      </c>
      <c r="B28628" s="100" t="s">
        <v>20964</v>
      </c>
      <c r="C28628" s="100"/>
      <c r="D28628" s="124"/>
      <c r="E28628" s="157" t="e">
        <f>VLOOKUP(D28628,'SOAT LIQ'!$A$87:$C$3416,3,FALSE)</f>
        <v>#N/A</v>
      </c>
      <c r="F28628" t="s">
        <v>21632</v>
      </c>
    </row>
    <row r="28629" spans="1:6" x14ac:dyDescent="0.25">
      <c r="A28629" t="s">
        <v>5773</v>
      </c>
      <c r="B28629" s="100" t="s">
        <v>20964</v>
      </c>
      <c r="C28629" s="100"/>
      <c r="D28629" s="124"/>
      <c r="E28629" s="157" t="e">
        <f>VLOOKUP(D28629,'SOAT LIQ'!$A$87:$C$3416,3,FALSE)</f>
        <v>#N/A</v>
      </c>
      <c r="F28629" t="s">
        <v>21632</v>
      </c>
    </row>
    <row r="28630" spans="1:6" x14ac:dyDescent="0.25">
      <c r="A28630" t="s">
        <v>5745</v>
      </c>
      <c r="B28630" s="100" t="s">
        <v>20965</v>
      </c>
      <c r="C28630" s="100"/>
      <c r="D28630" s="124"/>
      <c r="E28630" s="157" t="e">
        <f>VLOOKUP(D28630,'SOAT LIQ'!$A$87:$C$3416,3,FALSE)</f>
        <v>#N/A</v>
      </c>
      <c r="F28630" t="s">
        <v>21632</v>
      </c>
    </row>
    <row r="28631" spans="1:6" x14ac:dyDescent="0.25">
      <c r="A28631" t="s">
        <v>5773</v>
      </c>
      <c r="B28631" s="100" t="s">
        <v>20965</v>
      </c>
      <c r="C28631" s="100"/>
      <c r="D28631" s="124"/>
      <c r="E28631" s="157" t="e">
        <f>VLOOKUP(D28631,'SOAT LIQ'!$A$87:$C$3416,3,FALSE)</f>
        <v>#N/A</v>
      </c>
      <c r="F28631" t="s">
        <v>21632</v>
      </c>
    </row>
    <row r="28632" spans="1:6" x14ac:dyDescent="0.25">
      <c r="A28632" t="s">
        <v>5745</v>
      </c>
      <c r="B28632" s="100" t="s">
        <v>20966</v>
      </c>
      <c r="C28632" s="100"/>
      <c r="D28632" s="124"/>
      <c r="E28632" s="157" t="e">
        <f>VLOOKUP(D28632,'SOAT LIQ'!$A$87:$C$3416,3,FALSE)</f>
        <v>#N/A</v>
      </c>
      <c r="F28632" t="s">
        <v>21632</v>
      </c>
    </row>
    <row r="28633" spans="1:6" x14ac:dyDescent="0.25">
      <c r="A28633" t="s">
        <v>5773</v>
      </c>
      <c r="B28633" s="100" t="s">
        <v>20966</v>
      </c>
      <c r="C28633" s="100"/>
      <c r="D28633" s="124"/>
      <c r="E28633" s="157" t="e">
        <f>VLOOKUP(D28633,'SOAT LIQ'!$A$87:$C$3416,3,FALSE)</f>
        <v>#N/A</v>
      </c>
      <c r="F28633" t="s">
        <v>21632</v>
      </c>
    </row>
    <row r="28634" spans="1:6" x14ac:dyDescent="0.25">
      <c r="A28634" t="s">
        <v>5745</v>
      </c>
      <c r="B28634" s="100" t="s">
        <v>20967</v>
      </c>
      <c r="C28634" s="100"/>
      <c r="D28634" s="124"/>
      <c r="E28634" s="157" t="e">
        <f>VLOOKUP(D28634,'SOAT LIQ'!$A$87:$C$3416,3,FALSE)</f>
        <v>#N/A</v>
      </c>
      <c r="F28634" t="s">
        <v>21632</v>
      </c>
    </row>
    <row r="28635" spans="1:6" x14ac:dyDescent="0.25">
      <c r="A28635" t="s">
        <v>4339</v>
      </c>
      <c r="B28635" s="100" t="s">
        <v>20967</v>
      </c>
      <c r="C28635" s="100"/>
      <c r="D28635" s="124"/>
      <c r="E28635" s="157" t="e">
        <f>VLOOKUP(D28635,'SOAT LIQ'!$A$87:$C$3416,3,FALSE)</f>
        <v>#N/A</v>
      </c>
      <c r="F28635" t="s">
        <v>21632</v>
      </c>
    </row>
    <row r="28636" spans="1:6" x14ac:dyDescent="0.25">
      <c r="A28636" t="s">
        <v>5745</v>
      </c>
      <c r="B28636" s="100" t="s">
        <v>20968</v>
      </c>
      <c r="C28636" s="100"/>
      <c r="D28636" s="124"/>
      <c r="E28636" s="157" t="e">
        <f>VLOOKUP(D28636,'SOAT LIQ'!$A$87:$C$3416,3,FALSE)</f>
        <v>#N/A</v>
      </c>
      <c r="F28636" t="s">
        <v>21632</v>
      </c>
    </row>
    <row r="28637" spans="1:6" x14ac:dyDescent="0.25">
      <c r="A28637" t="s">
        <v>4249</v>
      </c>
      <c r="B28637" s="100" t="s">
        <v>20969</v>
      </c>
      <c r="C28637" s="100"/>
      <c r="D28637" s="124"/>
      <c r="E28637" s="157" t="e">
        <f>VLOOKUP(D28637,'SOAT LIQ'!$A$87:$C$3416,3,FALSE)</f>
        <v>#N/A</v>
      </c>
    </row>
    <row r="28638" spans="1:6" x14ac:dyDescent="0.25">
      <c r="A28638" t="s">
        <v>5809</v>
      </c>
      <c r="B28638" s="100" t="s">
        <v>20969</v>
      </c>
      <c r="C28638" s="100"/>
      <c r="D28638" s="124"/>
      <c r="E28638" s="157" t="e">
        <f>VLOOKUP(D28638,'SOAT LIQ'!$A$87:$C$3416,3,FALSE)</f>
        <v>#N/A</v>
      </c>
      <c r="F28638" t="s">
        <v>21632</v>
      </c>
    </row>
    <row r="28639" spans="1:6" x14ac:dyDescent="0.25">
      <c r="A28639" t="s">
        <v>5031</v>
      </c>
      <c r="B28639" s="100" t="s">
        <v>20969</v>
      </c>
      <c r="C28639" s="100"/>
      <c r="D28639" s="124"/>
      <c r="E28639" s="157" t="e">
        <f>VLOOKUP(D28639,'SOAT LIQ'!$A$87:$C$3416,3,FALSE)</f>
        <v>#N/A</v>
      </c>
      <c r="F28639" t="s">
        <v>21632</v>
      </c>
    </row>
    <row r="28640" spans="1:6" x14ac:dyDescent="0.25">
      <c r="A28640" t="s">
        <v>5841</v>
      </c>
      <c r="B28640" s="100" t="s">
        <v>20969</v>
      </c>
      <c r="C28640" s="100"/>
      <c r="D28640" s="124"/>
      <c r="E28640" s="157" t="e">
        <f>VLOOKUP(D28640,'SOAT LIQ'!$A$87:$C$3416,3,FALSE)</f>
        <v>#N/A</v>
      </c>
    </row>
    <row r="28641" spans="1:6" x14ac:dyDescent="0.25">
      <c r="A28641" t="s">
        <v>5032</v>
      </c>
      <c r="B28641" s="100" t="s">
        <v>20969</v>
      </c>
      <c r="C28641" s="100"/>
      <c r="D28641" s="124"/>
      <c r="E28641" s="157" t="e">
        <f>VLOOKUP(D28641,'SOAT LIQ'!$A$87:$C$3416,3,FALSE)</f>
        <v>#N/A</v>
      </c>
    </row>
    <row r="28642" spans="1:6" x14ac:dyDescent="0.25">
      <c r="A28642" t="s">
        <v>7033</v>
      </c>
      <c r="B28642" s="100" t="s">
        <v>20969</v>
      </c>
      <c r="C28642" s="100"/>
      <c r="D28642" s="124"/>
      <c r="E28642" s="157" t="e">
        <f>VLOOKUP(D28642,'SOAT LIQ'!$A$87:$C$3416,3,FALSE)</f>
        <v>#N/A</v>
      </c>
    </row>
    <row r="28643" spans="1:6" x14ac:dyDescent="0.25">
      <c r="A28643" t="s">
        <v>5033</v>
      </c>
      <c r="B28643" s="100" t="s">
        <v>20969</v>
      </c>
      <c r="C28643" s="100"/>
      <c r="D28643" s="124"/>
      <c r="E28643" s="157" t="e">
        <f>VLOOKUP(D28643,'SOAT LIQ'!$A$87:$C$3416,3,FALSE)</f>
        <v>#N/A</v>
      </c>
    </row>
    <row r="28644" spans="1:6" x14ac:dyDescent="0.25">
      <c r="A28644" t="s">
        <v>6918</v>
      </c>
      <c r="B28644" s="100" t="s">
        <v>20969</v>
      </c>
      <c r="C28644" s="100"/>
      <c r="D28644" s="124"/>
      <c r="E28644" s="157" t="e">
        <f>VLOOKUP(D28644,'SOAT LIQ'!$A$87:$C$3416,3,FALSE)</f>
        <v>#N/A</v>
      </c>
    </row>
    <row r="28645" spans="1:6" x14ac:dyDescent="0.25">
      <c r="A28645" t="s">
        <v>5031</v>
      </c>
      <c r="B28645" s="100" t="s">
        <v>20969</v>
      </c>
      <c r="C28645" s="100"/>
      <c r="D28645" s="124"/>
      <c r="E28645" s="157" t="e">
        <f>VLOOKUP(D28645,'SOAT LIQ'!$A$87:$C$3416,3,FALSE)</f>
        <v>#N/A</v>
      </c>
      <c r="F28645" t="s">
        <v>21632</v>
      </c>
    </row>
    <row r="28646" spans="1:6" x14ac:dyDescent="0.25">
      <c r="A28646" t="s">
        <v>5809</v>
      </c>
      <c r="B28646" s="100" t="s">
        <v>20969</v>
      </c>
      <c r="C28646" s="100"/>
      <c r="D28646" s="124"/>
      <c r="E28646" s="157" t="e">
        <f>VLOOKUP(D28646,'SOAT LIQ'!$A$87:$C$3416,3,FALSE)</f>
        <v>#N/A</v>
      </c>
      <c r="F28646" t="s">
        <v>21632</v>
      </c>
    </row>
    <row r="28647" spans="1:6" x14ac:dyDescent="0.25">
      <c r="A28647" t="s">
        <v>4249</v>
      </c>
      <c r="B28647" s="100" t="s">
        <v>20970</v>
      </c>
      <c r="C28647" s="100"/>
      <c r="D28647" s="124"/>
      <c r="E28647" s="157" t="e">
        <f>VLOOKUP(D28647,'SOAT LIQ'!$A$87:$C$3416,3,FALSE)</f>
        <v>#N/A</v>
      </c>
    </row>
    <row r="28648" spans="1:6" x14ac:dyDescent="0.25">
      <c r="A28648" t="s">
        <v>5809</v>
      </c>
      <c r="B28648" s="100" t="s">
        <v>20970</v>
      </c>
      <c r="C28648" s="100"/>
      <c r="D28648" s="124"/>
      <c r="E28648" s="157" t="e">
        <f>VLOOKUP(D28648,'SOAT LIQ'!$A$87:$C$3416,3,FALSE)</f>
        <v>#N/A</v>
      </c>
      <c r="F28648" t="s">
        <v>21632</v>
      </c>
    </row>
    <row r="28649" spans="1:6" x14ac:dyDescent="0.25">
      <c r="A28649" t="s">
        <v>5031</v>
      </c>
      <c r="B28649" s="100" t="s">
        <v>20970</v>
      </c>
      <c r="C28649" s="100"/>
      <c r="D28649" s="124"/>
      <c r="E28649" s="157" t="e">
        <f>VLOOKUP(D28649,'SOAT LIQ'!$A$87:$C$3416,3,FALSE)</f>
        <v>#N/A</v>
      </c>
      <c r="F28649" t="s">
        <v>21632</v>
      </c>
    </row>
    <row r="28650" spans="1:6" x14ac:dyDescent="0.25">
      <c r="A28650" t="s">
        <v>5841</v>
      </c>
      <c r="B28650" s="100" t="s">
        <v>20970</v>
      </c>
      <c r="C28650" s="100"/>
      <c r="D28650" s="124"/>
      <c r="E28650" s="157" t="e">
        <f>VLOOKUP(D28650,'SOAT LIQ'!$A$87:$C$3416,3,FALSE)</f>
        <v>#N/A</v>
      </c>
    </row>
    <row r="28651" spans="1:6" x14ac:dyDescent="0.25">
      <c r="A28651" t="s">
        <v>5032</v>
      </c>
      <c r="B28651" s="100" t="s">
        <v>20970</v>
      </c>
      <c r="C28651" s="100"/>
      <c r="D28651" s="124"/>
      <c r="E28651" s="157" t="e">
        <f>VLOOKUP(D28651,'SOAT LIQ'!$A$87:$C$3416,3,FALSE)</f>
        <v>#N/A</v>
      </c>
    </row>
    <row r="28652" spans="1:6" x14ac:dyDescent="0.25">
      <c r="A28652" t="s">
        <v>7033</v>
      </c>
      <c r="B28652" s="100" t="s">
        <v>20970</v>
      </c>
      <c r="C28652" s="100"/>
      <c r="D28652" s="124"/>
      <c r="E28652" s="157" t="e">
        <f>VLOOKUP(D28652,'SOAT LIQ'!$A$87:$C$3416,3,FALSE)</f>
        <v>#N/A</v>
      </c>
    </row>
    <row r="28653" spans="1:6" x14ac:dyDescent="0.25">
      <c r="A28653" t="s">
        <v>5033</v>
      </c>
      <c r="B28653" s="100" t="s">
        <v>20970</v>
      </c>
      <c r="C28653" s="100"/>
      <c r="D28653" s="124"/>
      <c r="E28653" s="157" t="e">
        <f>VLOOKUP(D28653,'SOAT LIQ'!$A$87:$C$3416,3,FALSE)</f>
        <v>#N/A</v>
      </c>
    </row>
    <row r="28654" spans="1:6" x14ac:dyDescent="0.25">
      <c r="A28654" t="s">
        <v>6918</v>
      </c>
      <c r="B28654" s="100" t="s">
        <v>20970</v>
      </c>
      <c r="C28654" s="100"/>
      <c r="D28654" s="124"/>
      <c r="E28654" s="157" t="e">
        <f>VLOOKUP(D28654,'SOAT LIQ'!$A$87:$C$3416,3,FALSE)</f>
        <v>#N/A</v>
      </c>
    </row>
    <row r="28655" spans="1:6" x14ac:dyDescent="0.25">
      <c r="A28655" t="s">
        <v>5031</v>
      </c>
      <c r="B28655" s="100" t="s">
        <v>20970</v>
      </c>
      <c r="C28655" s="100"/>
      <c r="D28655" s="124"/>
      <c r="E28655" s="157" t="e">
        <f>VLOOKUP(D28655,'SOAT LIQ'!$A$87:$C$3416,3,FALSE)</f>
        <v>#N/A</v>
      </c>
      <c r="F28655" t="s">
        <v>21632</v>
      </c>
    </row>
    <row r="28656" spans="1:6" x14ac:dyDescent="0.25">
      <c r="A28656" t="s">
        <v>5809</v>
      </c>
      <c r="B28656" s="100" t="s">
        <v>20970</v>
      </c>
      <c r="C28656" s="100"/>
      <c r="D28656" s="124"/>
      <c r="E28656" s="157" t="e">
        <f>VLOOKUP(D28656,'SOAT LIQ'!$A$87:$C$3416,3,FALSE)</f>
        <v>#N/A</v>
      </c>
      <c r="F28656" t="s">
        <v>21632</v>
      </c>
    </row>
    <row r="28657" spans="1:6" x14ac:dyDescent="0.25">
      <c r="A28657" t="s">
        <v>5809</v>
      </c>
      <c r="B28657" s="100" t="s">
        <v>20971</v>
      </c>
      <c r="C28657" s="100"/>
      <c r="D28657" s="124"/>
      <c r="E28657" s="157" t="e">
        <f>VLOOKUP(D28657,'SOAT LIQ'!$A$87:$C$3416,3,FALSE)</f>
        <v>#N/A</v>
      </c>
      <c r="F28657" t="s">
        <v>21632</v>
      </c>
    </row>
    <row r="28658" spans="1:6" x14ac:dyDescent="0.25">
      <c r="A28658" t="s">
        <v>5031</v>
      </c>
      <c r="B28658" s="100" t="s">
        <v>20971</v>
      </c>
      <c r="C28658" s="100"/>
      <c r="D28658" s="124"/>
      <c r="E28658" s="157" t="e">
        <f>VLOOKUP(D28658,'SOAT LIQ'!$A$87:$C$3416,3,FALSE)</f>
        <v>#N/A</v>
      </c>
      <c r="F28658" t="s">
        <v>21632</v>
      </c>
    </row>
    <row r="28659" spans="1:6" x14ac:dyDescent="0.25">
      <c r="A28659" t="s">
        <v>5809</v>
      </c>
      <c r="B28659" s="100" t="s">
        <v>20972</v>
      </c>
      <c r="C28659" s="100"/>
      <c r="D28659" s="124"/>
      <c r="E28659" s="157" t="e">
        <f>VLOOKUP(D28659,'SOAT LIQ'!$A$87:$C$3416,3,FALSE)</f>
        <v>#N/A</v>
      </c>
      <c r="F28659" t="s">
        <v>21632</v>
      </c>
    </row>
    <row r="28660" spans="1:6" x14ac:dyDescent="0.25">
      <c r="A28660" t="s">
        <v>5031</v>
      </c>
      <c r="B28660" s="100" t="s">
        <v>20972</v>
      </c>
      <c r="C28660" s="100"/>
      <c r="D28660" s="124"/>
      <c r="E28660" s="157" t="e">
        <f>VLOOKUP(D28660,'SOAT LIQ'!$A$87:$C$3416,3,FALSE)</f>
        <v>#N/A</v>
      </c>
      <c r="F28660" t="s">
        <v>21632</v>
      </c>
    </row>
    <row r="28661" spans="1:6" x14ac:dyDescent="0.25">
      <c r="A28661" t="s">
        <v>5809</v>
      </c>
      <c r="B28661" s="100" t="s">
        <v>20973</v>
      </c>
      <c r="C28661" s="100"/>
      <c r="D28661" s="124"/>
      <c r="E28661" s="157" t="e">
        <f>VLOOKUP(D28661,'SOAT LIQ'!$A$87:$C$3416,3,FALSE)</f>
        <v>#N/A</v>
      </c>
      <c r="F28661" t="s">
        <v>21632</v>
      </c>
    </row>
    <row r="28662" spans="1:6" x14ac:dyDescent="0.25">
      <c r="A28662" t="s">
        <v>5031</v>
      </c>
      <c r="B28662" s="100" t="s">
        <v>20973</v>
      </c>
      <c r="C28662" s="100"/>
      <c r="D28662" s="124"/>
      <c r="E28662" s="157" t="e">
        <f>VLOOKUP(D28662,'SOAT LIQ'!$A$87:$C$3416,3,FALSE)</f>
        <v>#N/A</v>
      </c>
      <c r="F28662" t="s">
        <v>21632</v>
      </c>
    </row>
    <row r="28663" spans="1:6" x14ac:dyDescent="0.25">
      <c r="A28663" t="s">
        <v>5031</v>
      </c>
      <c r="B28663" s="100" t="s">
        <v>20973</v>
      </c>
      <c r="C28663" s="100"/>
      <c r="D28663" s="124"/>
      <c r="E28663" s="157" t="e">
        <f>VLOOKUP(D28663,'SOAT LIQ'!$A$87:$C$3416,3,FALSE)</f>
        <v>#N/A</v>
      </c>
      <c r="F28663" t="s">
        <v>21632</v>
      </c>
    </row>
    <row r="28664" spans="1:6" x14ac:dyDescent="0.25">
      <c r="A28664" t="s">
        <v>5032</v>
      </c>
      <c r="B28664" s="100" t="s">
        <v>20973</v>
      </c>
      <c r="C28664" s="100"/>
      <c r="D28664" s="124"/>
      <c r="E28664" s="157" t="e">
        <f>VLOOKUP(D28664,'SOAT LIQ'!$A$87:$C$3416,3,FALSE)</f>
        <v>#N/A</v>
      </c>
    </row>
    <row r="28665" spans="1:6" x14ac:dyDescent="0.25">
      <c r="A28665" t="s">
        <v>7033</v>
      </c>
      <c r="B28665" s="100" t="s">
        <v>20973</v>
      </c>
      <c r="C28665" s="100"/>
      <c r="D28665" s="124"/>
      <c r="E28665" s="157" t="e">
        <f>VLOOKUP(D28665,'SOAT LIQ'!$A$87:$C$3416,3,FALSE)</f>
        <v>#N/A</v>
      </c>
    </row>
    <row r="28666" spans="1:6" x14ac:dyDescent="0.25">
      <c r="A28666" t="s">
        <v>5841</v>
      </c>
      <c r="B28666" s="100" t="s">
        <v>20973</v>
      </c>
      <c r="C28666" s="100"/>
      <c r="D28666" s="124"/>
      <c r="E28666" s="157" t="e">
        <f>VLOOKUP(D28666,'SOAT LIQ'!$A$87:$C$3416,3,FALSE)</f>
        <v>#N/A</v>
      </c>
    </row>
    <row r="28667" spans="1:6" x14ac:dyDescent="0.25">
      <c r="A28667" t="s">
        <v>5033</v>
      </c>
      <c r="B28667" s="100" t="s">
        <v>20973</v>
      </c>
      <c r="C28667" s="100"/>
      <c r="D28667" s="124"/>
      <c r="E28667" s="157" t="e">
        <f>VLOOKUP(D28667,'SOAT LIQ'!$A$87:$C$3416,3,FALSE)</f>
        <v>#N/A</v>
      </c>
    </row>
    <row r="28668" spans="1:6" x14ac:dyDescent="0.25">
      <c r="A28668" t="s">
        <v>6918</v>
      </c>
      <c r="B28668" s="100" t="s">
        <v>20973</v>
      </c>
      <c r="C28668" s="100"/>
      <c r="D28668" s="124"/>
      <c r="E28668" s="157" t="e">
        <f>VLOOKUP(D28668,'SOAT LIQ'!$A$87:$C$3416,3,FALSE)</f>
        <v>#N/A</v>
      </c>
    </row>
    <row r="28669" spans="1:6" x14ac:dyDescent="0.25">
      <c r="A28669" t="s">
        <v>4249</v>
      </c>
      <c r="B28669" s="100" t="s">
        <v>20973</v>
      </c>
      <c r="C28669" s="100"/>
      <c r="D28669" s="124"/>
      <c r="E28669" s="157" t="e">
        <f>VLOOKUP(D28669,'SOAT LIQ'!$A$87:$C$3416,3,FALSE)</f>
        <v>#N/A</v>
      </c>
    </row>
    <row r="28670" spans="1:6" x14ac:dyDescent="0.25">
      <c r="A28670" t="s">
        <v>5809</v>
      </c>
      <c r="B28670" s="100" t="s">
        <v>20973</v>
      </c>
      <c r="C28670" s="100"/>
      <c r="D28670" s="124"/>
      <c r="E28670" s="157" t="e">
        <f>VLOOKUP(D28670,'SOAT LIQ'!$A$87:$C$3416,3,FALSE)</f>
        <v>#N/A</v>
      </c>
      <c r="F28670" t="s">
        <v>21632</v>
      </c>
    </row>
    <row r="28671" spans="1:6" x14ac:dyDescent="0.25">
      <c r="A28671" t="s">
        <v>5809</v>
      </c>
      <c r="B28671" s="100" t="s">
        <v>20974</v>
      </c>
      <c r="C28671" s="100"/>
      <c r="D28671" s="124"/>
      <c r="E28671" s="157" t="e">
        <f>VLOOKUP(D28671,'SOAT LIQ'!$A$87:$C$3416,3,FALSE)</f>
        <v>#N/A</v>
      </c>
      <c r="F28671" t="s">
        <v>21632</v>
      </c>
    </row>
    <row r="28672" spans="1:6" x14ac:dyDescent="0.25">
      <c r="A28672" t="s">
        <v>5031</v>
      </c>
      <c r="B28672" s="100" t="s">
        <v>20974</v>
      </c>
      <c r="C28672" s="100"/>
      <c r="D28672" s="124"/>
      <c r="E28672" s="157" t="e">
        <f>VLOOKUP(D28672,'SOAT LIQ'!$A$87:$C$3416,3,FALSE)</f>
        <v>#N/A</v>
      </c>
      <c r="F28672" t="s">
        <v>21632</v>
      </c>
    </row>
    <row r="28673" spans="1:6" x14ac:dyDescent="0.25">
      <c r="A28673" t="s">
        <v>5031</v>
      </c>
      <c r="B28673" s="100" t="s">
        <v>20974</v>
      </c>
      <c r="C28673" s="100"/>
      <c r="D28673" s="124"/>
      <c r="E28673" s="157" t="e">
        <f>VLOOKUP(D28673,'SOAT LIQ'!$A$87:$C$3416,3,FALSE)</f>
        <v>#N/A</v>
      </c>
      <c r="F28673" t="s">
        <v>21632</v>
      </c>
    </row>
    <row r="28674" spans="1:6" x14ac:dyDescent="0.25">
      <c r="A28674" t="s">
        <v>5032</v>
      </c>
      <c r="B28674" s="100" t="s">
        <v>20974</v>
      </c>
      <c r="C28674" s="100"/>
      <c r="D28674" s="124"/>
      <c r="E28674" s="157" t="e">
        <f>VLOOKUP(D28674,'SOAT LIQ'!$A$87:$C$3416,3,FALSE)</f>
        <v>#N/A</v>
      </c>
    </row>
    <row r="28675" spans="1:6" x14ac:dyDescent="0.25">
      <c r="A28675" t="s">
        <v>7033</v>
      </c>
      <c r="B28675" s="100" t="s">
        <v>20974</v>
      </c>
      <c r="C28675" s="100"/>
      <c r="D28675" s="124"/>
      <c r="E28675" s="157" t="e">
        <f>VLOOKUP(D28675,'SOAT LIQ'!$A$87:$C$3416,3,FALSE)</f>
        <v>#N/A</v>
      </c>
    </row>
    <row r="28676" spans="1:6" x14ac:dyDescent="0.25">
      <c r="A28676" t="s">
        <v>5841</v>
      </c>
      <c r="B28676" s="100" t="s">
        <v>20974</v>
      </c>
      <c r="C28676" s="100"/>
      <c r="D28676" s="124"/>
      <c r="E28676" s="157" t="e">
        <f>VLOOKUP(D28676,'SOAT LIQ'!$A$87:$C$3416,3,FALSE)</f>
        <v>#N/A</v>
      </c>
    </row>
    <row r="28677" spans="1:6" x14ac:dyDescent="0.25">
      <c r="A28677" t="s">
        <v>5033</v>
      </c>
      <c r="B28677" s="100" t="s">
        <v>20974</v>
      </c>
      <c r="C28677" s="100"/>
      <c r="D28677" s="124"/>
      <c r="E28677" s="157" t="e">
        <f>VLOOKUP(D28677,'SOAT LIQ'!$A$87:$C$3416,3,FALSE)</f>
        <v>#N/A</v>
      </c>
    </row>
    <row r="28678" spans="1:6" x14ac:dyDescent="0.25">
      <c r="A28678" t="s">
        <v>6918</v>
      </c>
      <c r="B28678" s="100" t="s">
        <v>20974</v>
      </c>
      <c r="C28678" s="100"/>
      <c r="D28678" s="124"/>
      <c r="E28678" s="157" t="e">
        <f>VLOOKUP(D28678,'SOAT LIQ'!$A$87:$C$3416,3,FALSE)</f>
        <v>#N/A</v>
      </c>
    </row>
    <row r="28679" spans="1:6" x14ac:dyDescent="0.25">
      <c r="A28679" t="s">
        <v>4249</v>
      </c>
      <c r="B28679" s="100" t="s">
        <v>20974</v>
      </c>
      <c r="C28679" s="100"/>
      <c r="D28679" s="124"/>
      <c r="E28679" s="157" t="e">
        <f>VLOOKUP(D28679,'SOAT LIQ'!$A$87:$C$3416,3,FALSE)</f>
        <v>#N/A</v>
      </c>
    </row>
    <row r="28680" spans="1:6" x14ac:dyDescent="0.25">
      <c r="A28680" t="s">
        <v>5809</v>
      </c>
      <c r="B28680" s="100" t="s">
        <v>20974</v>
      </c>
      <c r="C28680" s="100"/>
      <c r="D28680" s="124"/>
      <c r="E28680" s="157" t="e">
        <f>VLOOKUP(D28680,'SOAT LIQ'!$A$87:$C$3416,3,FALSE)</f>
        <v>#N/A</v>
      </c>
      <c r="F28680" t="s">
        <v>21632</v>
      </c>
    </row>
    <row r="28681" spans="1:6" x14ac:dyDescent="0.25">
      <c r="A28681" t="s">
        <v>5032</v>
      </c>
      <c r="B28681" s="100" t="s">
        <v>20975</v>
      </c>
      <c r="C28681" s="100"/>
      <c r="D28681" s="124"/>
      <c r="E28681" s="157" t="e">
        <f>VLOOKUP(D28681,'SOAT LIQ'!$A$87:$C$3416,3,FALSE)</f>
        <v>#N/A</v>
      </c>
    </row>
    <row r="28682" spans="1:6" x14ac:dyDescent="0.25">
      <c r="A28682" t="s">
        <v>5809</v>
      </c>
      <c r="B28682" s="100" t="s">
        <v>20975</v>
      </c>
      <c r="C28682" s="100"/>
      <c r="D28682" s="124"/>
      <c r="E28682" s="157" t="e">
        <f>VLOOKUP(D28682,'SOAT LIQ'!$A$87:$C$3416,3,FALSE)</f>
        <v>#N/A</v>
      </c>
      <c r="F28682" t="s">
        <v>21632</v>
      </c>
    </row>
    <row r="28683" spans="1:6" x14ac:dyDescent="0.25">
      <c r="A28683" t="s">
        <v>5031</v>
      </c>
      <c r="B28683" s="100" t="s">
        <v>20975</v>
      </c>
      <c r="C28683" s="100"/>
      <c r="D28683" s="124"/>
      <c r="E28683" s="157" t="e">
        <f>VLOOKUP(D28683,'SOAT LIQ'!$A$87:$C$3416,3,FALSE)</f>
        <v>#N/A</v>
      </c>
      <c r="F28683" t="s">
        <v>21632</v>
      </c>
    </row>
    <row r="28684" spans="1:6" x14ac:dyDescent="0.25">
      <c r="A28684" t="s">
        <v>5841</v>
      </c>
      <c r="B28684" s="100" t="s">
        <v>20975</v>
      </c>
      <c r="C28684" s="100"/>
      <c r="D28684" s="124"/>
      <c r="E28684" s="157" t="e">
        <f>VLOOKUP(D28684,'SOAT LIQ'!$A$87:$C$3416,3,FALSE)</f>
        <v>#N/A</v>
      </c>
    </row>
    <row r="28685" spans="1:6" x14ac:dyDescent="0.25">
      <c r="A28685" t="s">
        <v>4249</v>
      </c>
      <c r="B28685" s="100" t="s">
        <v>20975</v>
      </c>
      <c r="C28685" s="100"/>
      <c r="D28685" s="124"/>
      <c r="E28685" s="157" t="e">
        <f>VLOOKUP(D28685,'SOAT LIQ'!$A$87:$C$3416,3,FALSE)</f>
        <v>#N/A</v>
      </c>
    </row>
    <row r="28686" spans="1:6" x14ac:dyDescent="0.25">
      <c r="A28686" t="s">
        <v>5031</v>
      </c>
      <c r="B28686" s="100" t="s">
        <v>20976</v>
      </c>
      <c r="C28686" s="100"/>
      <c r="D28686" s="124"/>
      <c r="E28686" s="157" t="e">
        <f>VLOOKUP(D28686,'SOAT LIQ'!$A$87:$C$3416,3,FALSE)</f>
        <v>#N/A</v>
      </c>
      <c r="F28686" t="s">
        <v>21632</v>
      </c>
    </row>
    <row r="28687" spans="1:6" x14ac:dyDescent="0.25">
      <c r="A28687" t="s">
        <v>5841</v>
      </c>
      <c r="B28687" s="100" t="s">
        <v>20976</v>
      </c>
      <c r="C28687" s="100"/>
      <c r="D28687" s="124"/>
      <c r="E28687" s="157" t="e">
        <f>VLOOKUP(D28687,'SOAT LIQ'!$A$87:$C$3416,3,FALSE)</f>
        <v>#N/A</v>
      </c>
    </row>
    <row r="28688" spans="1:6" x14ac:dyDescent="0.25">
      <c r="A28688" t="s">
        <v>5032</v>
      </c>
      <c r="B28688" s="100" t="s">
        <v>20976</v>
      </c>
      <c r="C28688" s="100"/>
      <c r="D28688" s="124"/>
      <c r="E28688" s="157" t="e">
        <f>VLOOKUP(D28688,'SOAT LIQ'!$A$87:$C$3416,3,FALSE)</f>
        <v>#N/A</v>
      </c>
    </row>
    <row r="28689" spans="1:6" x14ac:dyDescent="0.25">
      <c r="A28689" t="s">
        <v>5033</v>
      </c>
      <c r="B28689" s="100" t="s">
        <v>20976</v>
      </c>
      <c r="C28689" s="100"/>
      <c r="D28689" s="124"/>
      <c r="E28689" s="157" t="e">
        <f>VLOOKUP(D28689,'SOAT LIQ'!$A$87:$C$3416,3,FALSE)</f>
        <v>#N/A</v>
      </c>
    </row>
    <row r="28690" spans="1:6" x14ac:dyDescent="0.25">
      <c r="A28690" t="s">
        <v>6918</v>
      </c>
      <c r="B28690" s="100" t="s">
        <v>20976</v>
      </c>
      <c r="C28690" s="100"/>
      <c r="D28690" s="124"/>
      <c r="E28690" s="157" t="e">
        <f>VLOOKUP(D28690,'SOAT LIQ'!$A$87:$C$3416,3,FALSE)</f>
        <v>#N/A</v>
      </c>
    </row>
    <row r="28691" spans="1:6" x14ac:dyDescent="0.25">
      <c r="A28691" t="s">
        <v>4249</v>
      </c>
      <c r="B28691" s="100" t="s">
        <v>20976</v>
      </c>
      <c r="C28691" s="100"/>
      <c r="D28691" s="124"/>
      <c r="E28691" s="157" t="e">
        <f>VLOOKUP(D28691,'SOAT LIQ'!$A$87:$C$3416,3,FALSE)</f>
        <v>#N/A</v>
      </c>
    </row>
    <row r="28692" spans="1:6" x14ac:dyDescent="0.25">
      <c r="A28692" t="s">
        <v>5031</v>
      </c>
      <c r="B28692" s="100" t="s">
        <v>20976</v>
      </c>
      <c r="C28692" s="100"/>
      <c r="D28692" s="124"/>
      <c r="E28692" s="157" t="e">
        <f>VLOOKUP(D28692,'SOAT LIQ'!$A$87:$C$3416,3,FALSE)</f>
        <v>#N/A</v>
      </c>
      <c r="F28692" t="s">
        <v>21632</v>
      </c>
    </row>
    <row r="28693" spans="1:6" x14ac:dyDescent="0.25">
      <c r="A28693" t="s">
        <v>5809</v>
      </c>
      <c r="B28693" s="100" t="s">
        <v>20976</v>
      </c>
      <c r="C28693" s="100"/>
      <c r="D28693" s="124"/>
      <c r="E28693" s="157" t="e">
        <f>VLOOKUP(D28693,'SOAT LIQ'!$A$87:$C$3416,3,FALSE)</f>
        <v>#N/A</v>
      </c>
      <c r="F28693" t="s">
        <v>21632</v>
      </c>
    </row>
    <row r="28694" spans="1:6" x14ac:dyDescent="0.25">
      <c r="A28694" t="s">
        <v>5809</v>
      </c>
      <c r="B28694" s="100" t="s">
        <v>20976</v>
      </c>
      <c r="C28694" s="100"/>
      <c r="D28694" s="124"/>
      <c r="E28694" s="157" t="e">
        <f>VLOOKUP(D28694,'SOAT LIQ'!$A$87:$C$3416,3,FALSE)</f>
        <v>#N/A</v>
      </c>
      <c r="F28694" t="s">
        <v>21632</v>
      </c>
    </row>
    <row r="28695" spans="1:6" x14ac:dyDescent="0.25">
      <c r="A28695" t="s">
        <v>5031</v>
      </c>
      <c r="B28695" s="100" t="s">
        <v>20977</v>
      </c>
      <c r="C28695" s="100"/>
      <c r="D28695" s="124">
        <v>16550</v>
      </c>
      <c r="E28695" s="157">
        <f>VLOOKUP(D28695,'SOAT LIQ'!$A$87:$C$3416,3,FALSE)</f>
        <v>9</v>
      </c>
      <c r="F28695" t="s">
        <v>21632</v>
      </c>
    </row>
    <row r="28696" spans="1:6" x14ac:dyDescent="0.25">
      <c r="A28696" t="s">
        <v>5841</v>
      </c>
      <c r="B28696" s="100" t="s">
        <v>20977</v>
      </c>
      <c r="C28696" s="100"/>
      <c r="D28696" s="124">
        <v>16550</v>
      </c>
      <c r="E28696" s="157">
        <f>VLOOKUP(D28696,'SOAT LIQ'!$A$87:$C$3416,3,FALSE)</f>
        <v>9</v>
      </c>
      <c r="F28696" t="s">
        <v>21632</v>
      </c>
    </row>
    <row r="28697" spans="1:6" x14ac:dyDescent="0.25">
      <c r="A28697" t="s">
        <v>5032</v>
      </c>
      <c r="B28697" s="100" t="s">
        <v>20977</v>
      </c>
      <c r="C28697" s="100"/>
      <c r="D28697" s="124">
        <v>16550</v>
      </c>
      <c r="E28697" s="157">
        <f>VLOOKUP(D28697,'SOAT LIQ'!$A$87:$C$3416,3,FALSE)</f>
        <v>9</v>
      </c>
      <c r="F28697" t="s">
        <v>21632</v>
      </c>
    </row>
    <row r="28698" spans="1:6" x14ac:dyDescent="0.25">
      <c r="A28698" t="s">
        <v>5033</v>
      </c>
      <c r="B28698" s="100" t="s">
        <v>20977</v>
      </c>
      <c r="C28698" s="100"/>
      <c r="D28698" s="124">
        <v>16550</v>
      </c>
      <c r="E28698" s="157">
        <f>VLOOKUP(D28698,'SOAT LIQ'!$A$87:$C$3416,3,FALSE)</f>
        <v>9</v>
      </c>
      <c r="F28698" t="s">
        <v>21632</v>
      </c>
    </row>
    <row r="28699" spans="1:6" x14ac:dyDescent="0.25">
      <c r="A28699" t="s">
        <v>6918</v>
      </c>
      <c r="B28699" s="100" t="s">
        <v>20977</v>
      </c>
      <c r="C28699" s="100"/>
      <c r="D28699" s="124">
        <v>16550</v>
      </c>
      <c r="E28699" s="157">
        <f>VLOOKUP(D28699,'SOAT LIQ'!$A$87:$C$3416,3,FALSE)</f>
        <v>9</v>
      </c>
      <c r="F28699" t="s">
        <v>21632</v>
      </c>
    </row>
    <row r="28700" spans="1:6" x14ac:dyDescent="0.25">
      <c r="A28700" t="s">
        <v>4249</v>
      </c>
      <c r="B28700" s="100" t="s">
        <v>20977</v>
      </c>
      <c r="C28700" s="100"/>
      <c r="D28700" s="124">
        <v>16550</v>
      </c>
      <c r="E28700" s="157">
        <f>VLOOKUP(D28700,'SOAT LIQ'!$A$87:$C$3416,3,FALSE)</f>
        <v>9</v>
      </c>
      <c r="F28700" t="s">
        <v>21632</v>
      </c>
    </row>
    <row r="28701" spans="1:6" x14ac:dyDescent="0.25">
      <c r="A28701" t="s">
        <v>5031</v>
      </c>
      <c r="B28701" s="100" t="s">
        <v>20977</v>
      </c>
      <c r="C28701" s="100"/>
      <c r="D28701" s="124">
        <v>16550</v>
      </c>
      <c r="E28701" s="157">
        <f>VLOOKUP(D28701,'SOAT LIQ'!$A$87:$C$3416,3,FALSE)</f>
        <v>9</v>
      </c>
      <c r="F28701" t="s">
        <v>21632</v>
      </c>
    </row>
    <row r="28702" spans="1:6" x14ac:dyDescent="0.25">
      <c r="A28702" t="s">
        <v>5809</v>
      </c>
      <c r="B28702" s="100" t="s">
        <v>20977</v>
      </c>
      <c r="C28702" s="100"/>
      <c r="D28702" s="124">
        <v>16550</v>
      </c>
      <c r="E28702" s="157">
        <f>VLOOKUP(D28702,'SOAT LIQ'!$A$87:$C$3416,3,FALSE)</f>
        <v>9</v>
      </c>
      <c r="F28702" t="s">
        <v>21632</v>
      </c>
    </row>
    <row r="28703" spans="1:6" x14ac:dyDescent="0.25">
      <c r="A28703" t="s">
        <v>5809</v>
      </c>
      <c r="B28703" s="100" t="s">
        <v>20977</v>
      </c>
      <c r="C28703" s="100"/>
      <c r="D28703" s="124">
        <v>16550</v>
      </c>
      <c r="E28703" s="157">
        <f>VLOOKUP(D28703,'SOAT LIQ'!$A$87:$C$3416,3,FALSE)</f>
        <v>9</v>
      </c>
      <c r="F28703" t="s">
        <v>21632</v>
      </c>
    </row>
    <row r="28704" spans="1:6" x14ac:dyDescent="0.25">
      <c r="A28704" t="s">
        <v>5033</v>
      </c>
      <c r="B28704" s="100" t="s">
        <v>20978</v>
      </c>
      <c r="C28704" s="100"/>
      <c r="D28704" s="124"/>
      <c r="E28704" s="157" t="e">
        <f>VLOOKUP(D28704,'SOAT LIQ'!$A$87:$C$3416,3,FALSE)</f>
        <v>#N/A</v>
      </c>
    </row>
    <row r="28705" spans="1:6" x14ac:dyDescent="0.25">
      <c r="A28705" t="s">
        <v>5032</v>
      </c>
      <c r="B28705" s="100" t="s">
        <v>20978</v>
      </c>
      <c r="C28705" s="100"/>
      <c r="D28705" s="124"/>
      <c r="E28705" s="157" t="e">
        <f>VLOOKUP(D28705,'SOAT LIQ'!$A$87:$C$3416,3,FALSE)</f>
        <v>#N/A</v>
      </c>
    </row>
    <row r="28706" spans="1:6" x14ac:dyDescent="0.25">
      <c r="A28706" t="s">
        <v>7033</v>
      </c>
      <c r="B28706" s="100" t="s">
        <v>20978</v>
      </c>
      <c r="C28706" s="100"/>
      <c r="D28706" s="124"/>
      <c r="E28706" s="157" t="e">
        <f>VLOOKUP(D28706,'SOAT LIQ'!$A$87:$C$3416,3,FALSE)</f>
        <v>#N/A</v>
      </c>
    </row>
    <row r="28707" spans="1:6" x14ac:dyDescent="0.25">
      <c r="A28707" t="s">
        <v>5841</v>
      </c>
      <c r="B28707" s="100" t="s">
        <v>20978</v>
      </c>
      <c r="C28707" s="100"/>
      <c r="D28707" s="124"/>
      <c r="E28707" s="157" t="e">
        <f>VLOOKUP(D28707,'SOAT LIQ'!$A$87:$C$3416,3,FALSE)</f>
        <v>#N/A</v>
      </c>
    </row>
    <row r="28708" spans="1:6" x14ac:dyDescent="0.25">
      <c r="A28708" t="s">
        <v>6918</v>
      </c>
      <c r="B28708" s="100" t="s">
        <v>20978</v>
      </c>
      <c r="C28708" s="100"/>
      <c r="D28708" s="124"/>
      <c r="E28708" s="157" t="e">
        <f>VLOOKUP(D28708,'SOAT LIQ'!$A$87:$C$3416,3,FALSE)</f>
        <v>#N/A</v>
      </c>
    </row>
    <row r="28709" spans="1:6" x14ac:dyDescent="0.25">
      <c r="A28709" t="s">
        <v>4249</v>
      </c>
      <c r="B28709" s="100" t="s">
        <v>20978</v>
      </c>
      <c r="C28709" s="100"/>
      <c r="D28709" s="124"/>
      <c r="E28709" s="157" t="e">
        <f>VLOOKUP(D28709,'SOAT LIQ'!$A$87:$C$3416,3,FALSE)</f>
        <v>#N/A</v>
      </c>
    </row>
    <row r="28710" spans="1:6" x14ac:dyDescent="0.25">
      <c r="A28710" t="s">
        <v>5031</v>
      </c>
      <c r="B28710" s="100" t="s">
        <v>20978</v>
      </c>
      <c r="C28710" s="100"/>
      <c r="D28710" s="124"/>
      <c r="E28710" s="157" t="e">
        <f>VLOOKUP(D28710,'SOAT LIQ'!$A$87:$C$3416,3,FALSE)</f>
        <v>#N/A</v>
      </c>
      <c r="F28710" t="s">
        <v>21632</v>
      </c>
    </row>
    <row r="28711" spans="1:6" x14ac:dyDescent="0.25">
      <c r="A28711" t="s">
        <v>5809</v>
      </c>
      <c r="B28711" s="100" t="s">
        <v>20978</v>
      </c>
      <c r="C28711" s="100"/>
      <c r="D28711" s="124"/>
      <c r="E28711" s="157" t="e">
        <f>VLOOKUP(D28711,'SOAT LIQ'!$A$87:$C$3416,3,FALSE)</f>
        <v>#N/A</v>
      </c>
      <c r="F28711" t="s">
        <v>21632</v>
      </c>
    </row>
    <row r="28712" spans="1:6" x14ac:dyDescent="0.25">
      <c r="A28712" t="s">
        <v>5809</v>
      </c>
      <c r="B28712" s="100" t="s">
        <v>20979</v>
      </c>
      <c r="C28712" s="100"/>
      <c r="D28712" s="124"/>
      <c r="E28712" s="157" t="e">
        <f>VLOOKUP(D28712,'SOAT LIQ'!$A$87:$C$3416,3,FALSE)</f>
        <v>#N/A</v>
      </c>
      <c r="F28712" t="s">
        <v>21632</v>
      </c>
    </row>
    <row r="28713" spans="1:6" x14ac:dyDescent="0.25">
      <c r="A28713" t="s">
        <v>5031</v>
      </c>
      <c r="B28713" s="100" t="s">
        <v>20979</v>
      </c>
      <c r="C28713" s="100"/>
      <c r="D28713" s="124"/>
      <c r="E28713" s="157" t="e">
        <f>VLOOKUP(D28713,'SOAT LIQ'!$A$87:$C$3416,3,FALSE)</f>
        <v>#N/A</v>
      </c>
      <c r="F28713" t="s">
        <v>21632</v>
      </c>
    </row>
    <row r="28714" spans="1:6" x14ac:dyDescent="0.25">
      <c r="A28714" t="s">
        <v>7033</v>
      </c>
      <c r="B28714" s="100" t="s">
        <v>20979</v>
      </c>
      <c r="C28714" s="100"/>
      <c r="D28714" s="124"/>
      <c r="E28714" s="157" t="e">
        <f>VLOOKUP(D28714,'SOAT LIQ'!$A$87:$C$3416,3,FALSE)</f>
        <v>#N/A</v>
      </c>
      <c r="F28714" t="s">
        <v>21632</v>
      </c>
    </row>
    <row r="28715" spans="1:6" x14ac:dyDescent="0.25">
      <c r="A28715" t="s">
        <v>5031</v>
      </c>
      <c r="B28715" s="100" t="s">
        <v>20979</v>
      </c>
      <c r="C28715" s="100"/>
      <c r="D28715" s="124"/>
      <c r="E28715" s="157" t="e">
        <f>VLOOKUP(D28715,'SOAT LIQ'!$A$87:$C$3416,3,FALSE)</f>
        <v>#N/A</v>
      </c>
      <c r="F28715" t="s">
        <v>21632</v>
      </c>
    </row>
    <row r="28716" spans="1:6" x14ac:dyDescent="0.25">
      <c r="A28716" t="s">
        <v>5809</v>
      </c>
      <c r="B28716" s="100" t="s">
        <v>20979</v>
      </c>
      <c r="C28716" s="100"/>
      <c r="D28716" s="124"/>
      <c r="E28716" s="157" t="e">
        <f>VLOOKUP(D28716,'SOAT LIQ'!$A$87:$C$3416,3,FALSE)</f>
        <v>#N/A</v>
      </c>
      <c r="F28716" t="s">
        <v>21632</v>
      </c>
    </row>
    <row r="28717" spans="1:6" x14ac:dyDescent="0.25">
      <c r="A28717" t="s">
        <v>5922</v>
      </c>
      <c r="B28717" s="100" t="s">
        <v>20979</v>
      </c>
      <c r="C28717" s="100"/>
      <c r="D28717" s="124"/>
      <c r="E28717" s="157" t="e">
        <f>VLOOKUP(D28717,'SOAT LIQ'!$A$87:$C$3416,3,FALSE)</f>
        <v>#N/A</v>
      </c>
      <c r="F28717" t="s">
        <v>21632</v>
      </c>
    </row>
    <row r="28718" spans="1:6" x14ac:dyDescent="0.25">
      <c r="A28718" t="s">
        <v>4249</v>
      </c>
      <c r="B28718" s="100" t="s">
        <v>20980</v>
      </c>
      <c r="C28718" s="100"/>
      <c r="D28718" s="124"/>
      <c r="E28718" s="157" t="e">
        <f>VLOOKUP(D28718,'SOAT LIQ'!$A$87:$C$3416,3,FALSE)</f>
        <v>#N/A</v>
      </c>
    </row>
    <row r="28719" spans="1:6" x14ac:dyDescent="0.25">
      <c r="A28719" t="s">
        <v>5031</v>
      </c>
      <c r="B28719" s="100" t="s">
        <v>20980</v>
      </c>
      <c r="C28719" s="100"/>
      <c r="D28719" s="124"/>
      <c r="E28719" s="157" t="e">
        <f>VLOOKUP(D28719,'SOAT LIQ'!$A$87:$C$3416,3,FALSE)</f>
        <v>#N/A</v>
      </c>
      <c r="F28719" t="s">
        <v>21632</v>
      </c>
    </row>
    <row r="28720" spans="1:6" x14ac:dyDescent="0.25">
      <c r="A28720" t="s">
        <v>5841</v>
      </c>
      <c r="B28720" s="100" t="s">
        <v>20980</v>
      </c>
      <c r="C28720" s="100"/>
      <c r="D28720" s="124"/>
      <c r="E28720" s="157" t="e">
        <f>VLOOKUP(D28720,'SOAT LIQ'!$A$87:$C$3416,3,FALSE)</f>
        <v>#N/A</v>
      </c>
    </row>
    <row r="28721" spans="1:6" x14ac:dyDescent="0.25">
      <c r="A28721" t="s">
        <v>7102</v>
      </c>
      <c r="B28721" s="100" t="s">
        <v>20980</v>
      </c>
      <c r="C28721" s="100"/>
      <c r="D28721" s="124"/>
      <c r="E28721" s="157" t="e">
        <f>VLOOKUP(D28721,'SOAT LIQ'!$A$87:$C$3416,3,FALSE)</f>
        <v>#N/A</v>
      </c>
    </row>
    <row r="28722" spans="1:6" x14ac:dyDescent="0.25">
      <c r="A28722" t="s">
        <v>5032</v>
      </c>
      <c r="B28722" s="100" t="s">
        <v>20980</v>
      </c>
      <c r="C28722" s="100"/>
      <c r="D28722" s="124"/>
      <c r="E28722" s="157" t="e">
        <f>VLOOKUP(D28722,'SOAT LIQ'!$A$87:$C$3416,3,FALSE)</f>
        <v>#N/A</v>
      </c>
    </row>
    <row r="28723" spans="1:6" x14ac:dyDescent="0.25">
      <c r="A28723" t="s">
        <v>5033</v>
      </c>
      <c r="B28723" s="100" t="s">
        <v>20980</v>
      </c>
      <c r="C28723" s="100"/>
      <c r="D28723" s="124"/>
      <c r="E28723" s="157" t="e">
        <f>VLOOKUP(D28723,'SOAT LIQ'!$A$87:$C$3416,3,FALSE)</f>
        <v>#N/A</v>
      </c>
    </row>
    <row r="28724" spans="1:6" x14ac:dyDescent="0.25">
      <c r="A28724" t="s">
        <v>6918</v>
      </c>
      <c r="B28724" s="100" t="s">
        <v>20980</v>
      </c>
      <c r="C28724" s="100"/>
      <c r="D28724" s="124"/>
      <c r="E28724" s="157" t="e">
        <f>VLOOKUP(D28724,'SOAT LIQ'!$A$87:$C$3416,3,FALSE)</f>
        <v>#N/A</v>
      </c>
    </row>
    <row r="28725" spans="1:6" x14ac:dyDescent="0.25">
      <c r="A28725" t="s">
        <v>5031</v>
      </c>
      <c r="B28725" s="100" t="s">
        <v>20980</v>
      </c>
      <c r="C28725" s="100"/>
      <c r="D28725" s="124"/>
      <c r="E28725" s="157" t="e">
        <f>VLOOKUP(D28725,'SOAT LIQ'!$A$87:$C$3416,3,FALSE)</f>
        <v>#N/A</v>
      </c>
      <c r="F28725" t="s">
        <v>21632</v>
      </c>
    </row>
    <row r="28726" spans="1:6" x14ac:dyDescent="0.25">
      <c r="A28726" t="s">
        <v>5809</v>
      </c>
      <c r="B28726" s="100" t="s">
        <v>20980</v>
      </c>
      <c r="C28726" s="100"/>
      <c r="D28726" s="124"/>
      <c r="E28726" s="157" t="e">
        <f>VLOOKUP(D28726,'SOAT LIQ'!$A$87:$C$3416,3,FALSE)</f>
        <v>#N/A</v>
      </c>
      <c r="F28726" t="s">
        <v>21632</v>
      </c>
    </row>
    <row r="28727" spans="1:6" x14ac:dyDescent="0.25">
      <c r="A28727" t="s">
        <v>5809</v>
      </c>
      <c r="B28727" s="100" t="s">
        <v>20980</v>
      </c>
      <c r="C28727" s="100"/>
      <c r="D28727" s="124"/>
      <c r="E28727" s="157" t="e">
        <f>VLOOKUP(D28727,'SOAT LIQ'!$A$87:$C$3416,3,FALSE)</f>
        <v>#N/A</v>
      </c>
      <c r="F28727" t="s">
        <v>21632</v>
      </c>
    </row>
    <row r="28728" spans="1:6" x14ac:dyDescent="0.25">
      <c r="A28728" t="s">
        <v>5809</v>
      </c>
      <c r="B28728" s="100" t="s">
        <v>20981</v>
      </c>
      <c r="C28728" s="100"/>
      <c r="D28728" s="124"/>
      <c r="E28728" s="157" t="e">
        <f>VLOOKUP(D28728,'SOAT LIQ'!$A$87:$C$3416,3,FALSE)</f>
        <v>#N/A</v>
      </c>
      <c r="F28728" t="s">
        <v>21632</v>
      </c>
    </row>
    <row r="28729" spans="1:6" x14ac:dyDescent="0.25">
      <c r="A28729" t="s">
        <v>5745</v>
      </c>
      <c r="B28729" s="100" t="s">
        <v>20981</v>
      </c>
      <c r="C28729" s="100"/>
      <c r="D28729" s="124"/>
      <c r="E28729" s="157" t="e">
        <f>VLOOKUP(D28729,'SOAT LIQ'!$A$87:$C$3416,3,FALSE)</f>
        <v>#N/A</v>
      </c>
      <c r="F28729" t="s">
        <v>21632</v>
      </c>
    </row>
    <row r="28730" spans="1:6" x14ac:dyDescent="0.25">
      <c r="A28730" t="s">
        <v>5031</v>
      </c>
      <c r="B28730" s="100" t="s">
        <v>20981</v>
      </c>
      <c r="C28730" s="100"/>
      <c r="D28730" s="124"/>
      <c r="E28730" s="157" t="e">
        <f>VLOOKUP(D28730,'SOAT LIQ'!$A$87:$C$3416,3,FALSE)</f>
        <v>#N/A</v>
      </c>
      <c r="F28730" t="s">
        <v>21632</v>
      </c>
    </row>
    <row r="28731" spans="1:6" x14ac:dyDescent="0.25">
      <c r="A28731" t="s">
        <v>5773</v>
      </c>
      <c r="B28731" s="100" t="s">
        <v>20981</v>
      </c>
      <c r="C28731" s="100"/>
      <c r="D28731" s="124"/>
      <c r="E28731" s="157" t="e">
        <f>VLOOKUP(D28731,'SOAT LIQ'!$A$87:$C$3416,3,FALSE)</f>
        <v>#N/A</v>
      </c>
      <c r="F28731" t="s">
        <v>21632</v>
      </c>
    </row>
    <row r="28732" spans="1:6" x14ac:dyDescent="0.25">
      <c r="A28732" t="s">
        <v>4249</v>
      </c>
      <c r="B28732" s="100" t="s">
        <v>20981</v>
      </c>
      <c r="C28732" s="100"/>
      <c r="D28732" s="124"/>
      <c r="E28732" s="157" t="e">
        <f>VLOOKUP(D28732,'SOAT LIQ'!$A$87:$C$3416,3,FALSE)</f>
        <v>#N/A</v>
      </c>
    </row>
    <row r="28733" spans="1:6" x14ac:dyDescent="0.25">
      <c r="A28733" t="s">
        <v>5031</v>
      </c>
      <c r="B28733" s="100" t="s">
        <v>20981</v>
      </c>
      <c r="C28733" s="100"/>
      <c r="D28733" s="124"/>
      <c r="E28733" s="157" t="e">
        <f>VLOOKUP(D28733,'SOAT LIQ'!$A$87:$C$3416,3,FALSE)</f>
        <v>#N/A</v>
      </c>
      <c r="F28733" t="s">
        <v>21632</v>
      </c>
    </row>
    <row r="28734" spans="1:6" x14ac:dyDescent="0.25">
      <c r="A28734" t="s">
        <v>5809</v>
      </c>
      <c r="B28734" s="100" t="s">
        <v>20981</v>
      </c>
      <c r="C28734" s="100"/>
      <c r="D28734" s="124"/>
      <c r="E28734" s="157" t="e">
        <f>VLOOKUP(D28734,'SOAT LIQ'!$A$87:$C$3416,3,FALSE)</f>
        <v>#N/A</v>
      </c>
      <c r="F28734" t="s">
        <v>21632</v>
      </c>
    </row>
    <row r="28735" spans="1:6" x14ac:dyDescent="0.25">
      <c r="A28735" t="s">
        <v>7033</v>
      </c>
      <c r="B28735" s="100" t="s">
        <v>20981</v>
      </c>
      <c r="C28735" s="100"/>
      <c r="D28735" s="124"/>
      <c r="E28735" s="157" t="e">
        <f>VLOOKUP(D28735,'SOAT LIQ'!$A$87:$C$3416,3,FALSE)</f>
        <v>#N/A</v>
      </c>
    </row>
    <row r="28736" spans="1:6" x14ac:dyDescent="0.25">
      <c r="A28736" t="s">
        <v>5841</v>
      </c>
      <c r="B28736" s="100" t="s">
        <v>20981</v>
      </c>
      <c r="C28736" s="100"/>
      <c r="D28736" s="124"/>
      <c r="E28736" s="157" t="e">
        <f>VLOOKUP(D28736,'SOAT LIQ'!$A$87:$C$3416,3,FALSE)</f>
        <v>#N/A</v>
      </c>
    </row>
    <row r="28737" spans="1:6" x14ac:dyDescent="0.25">
      <c r="A28737" t="s">
        <v>5745</v>
      </c>
      <c r="B28737" s="100" t="s">
        <v>20982</v>
      </c>
      <c r="C28737" s="100"/>
      <c r="D28737" s="124"/>
      <c r="E28737" s="157" t="e">
        <f>VLOOKUP(D28737,'SOAT LIQ'!$A$87:$C$3416,3,FALSE)</f>
        <v>#N/A</v>
      </c>
      <c r="F28737" t="s">
        <v>21632</v>
      </c>
    </row>
    <row r="28738" spans="1:6" x14ac:dyDescent="0.25">
      <c r="A28738" t="s">
        <v>5809</v>
      </c>
      <c r="B28738" s="100" t="s">
        <v>20982</v>
      </c>
      <c r="C28738" s="100"/>
      <c r="D28738" s="124"/>
      <c r="E28738" s="157" t="e">
        <f>VLOOKUP(D28738,'SOAT LIQ'!$A$87:$C$3416,3,FALSE)</f>
        <v>#N/A</v>
      </c>
      <c r="F28738" t="s">
        <v>21632</v>
      </c>
    </row>
    <row r="28739" spans="1:6" x14ac:dyDescent="0.25">
      <c r="A28739" t="s">
        <v>5748</v>
      </c>
      <c r="B28739" s="100" t="s">
        <v>20982</v>
      </c>
      <c r="C28739" s="100"/>
      <c r="D28739" s="124"/>
      <c r="E28739" s="157" t="e">
        <f>VLOOKUP(D28739,'SOAT LIQ'!$A$87:$C$3416,3,FALSE)</f>
        <v>#N/A</v>
      </c>
      <c r="F28739" t="s">
        <v>21632</v>
      </c>
    </row>
    <row r="28740" spans="1:6" x14ac:dyDescent="0.25">
      <c r="A28740" t="s">
        <v>7033</v>
      </c>
      <c r="B28740" s="100" t="s">
        <v>20982</v>
      </c>
      <c r="C28740" s="100"/>
      <c r="D28740" s="124"/>
      <c r="E28740" s="157" t="e">
        <f>VLOOKUP(D28740,'SOAT LIQ'!$A$87:$C$3416,3,FALSE)</f>
        <v>#N/A</v>
      </c>
    </row>
    <row r="28741" spans="1:6" x14ac:dyDescent="0.25">
      <c r="A28741" t="s">
        <v>5748</v>
      </c>
      <c r="B28741" s="100" t="s">
        <v>20983</v>
      </c>
      <c r="C28741" s="100"/>
      <c r="D28741" s="124"/>
      <c r="E28741" s="157" t="e">
        <f>VLOOKUP(D28741,'SOAT LIQ'!$A$87:$C$3416,3,FALSE)</f>
        <v>#N/A</v>
      </c>
      <c r="F28741" t="s">
        <v>21632</v>
      </c>
    </row>
    <row r="28742" spans="1:6" x14ac:dyDescent="0.25">
      <c r="A28742" t="s">
        <v>4339</v>
      </c>
      <c r="B28742" s="100" t="s">
        <v>20983</v>
      </c>
      <c r="C28742" s="100"/>
      <c r="D28742" s="124"/>
      <c r="E28742" s="157" t="e">
        <f>VLOOKUP(D28742,'SOAT LIQ'!$A$87:$C$3416,3,FALSE)</f>
        <v>#N/A</v>
      </c>
      <c r="F28742" t="s">
        <v>21632</v>
      </c>
    </row>
    <row r="28743" spans="1:6" x14ac:dyDescent="0.25">
      <c r="A28743" t="s">
        <v>5809</v>
      </c>
      <c r="B28743" s="100" t="s">
        <v>20983</v>
      </c>
      <c r="C28743" s="100"/>
      <c r="D28743" s="124"/>
      <c r="E28743" s="157" t="e">
        <f>VLOOKUP(D28743,'SOAT LIQ'!$A$87:$C$3416,3,FALSE)</f>
        <v>#N/A</v>
      </c>
      <c r="F28743" t="s">
        <v>21632</v>
      </c>
    </row>
    <row r="28744" spans="1:6" x14ac:dyDescent="0.25">
      <c r="A28744" t="s">
        <v>7033</v>
      </c>
      <c r="B28744" s="100" t="s">
        <v>20983</v>
      </c>
      <c r="C28744" s="100"/>
      <c r="D28744" s="124"/>
      <c r="E28744" s="157" t="e">
        <f>VLOOKUP(D28744,'SOAT LIQ'!$A$87:$C$3416,3,FALSE)</f>
        <v>#N/A</v>
      </c>
    </row>
    <row r="28745" spans="1:6" x14ac:dyDescent="0.25">
      <c r="A28745" t="s">
        <v>5748</v>
      </c>
      <c r="B28745" s="100" t="s">
        <v>20984</v>
      </c>
      <c r="C28745" s="100"/>
      <c r="D28745" s="124"/>
      <c r="E28745" s="157" t="e">
        <f>VLOOKUP(D28745,'SOAT LIQ'!$A$87:$C$3416,3,FALSE)</f>
        <v>#N/A</v>
      </c>
      <c r="F28745" t="s">
        <v>21632</v>
      </c>
    </row>
    <row r="28746" spans="1:6" x14ac:dyDescent="0.25">
      <c r="A28746" t="s">
        <v>4339</v>
      </c>
      <c r="B28746" s="100" t="s">
        <v>20984</v>
      </c>
      <c r="C28746" s="100"/>
      <c r="D28746" s="124"/>
      <c r="E28746" s="157" t="e">
        <f>VLOOKUP(D28746,'SOAT LIQ'!$A$87:$C$3416,3,FALSE)</f>
        <v>#N/A</v>
      </c>
      <c r="F28746" t="s">
        <v>21632</v>
      </c>
    </row>
    <row r="28747" spans="1:6" x14ac:dyDescent="0.25">
      <c r="A28747" t="s">
        <v>5809</v>
      </c>
      <c r="B28747" s="100" t="s">
        <v>20984</v>
      </c>
      <c r="C28747" s="100"/>
      <c r="D28747" s="124"/>
      <c r="E28747" s="157" t="e">
        <f>VLOOKUP(D28747,'SOAT LIQ'!$A$87:$C$3416,3,FALSE)</f>
        <v>#N/A</v>
      </c>
      <c r="F28747" t="s">
        <v>21632</v>
      </c>
    </row>
    <row r="28748" spans="1:6" x14ac:dyDescent="0.25">
      <c r="A28748" t="s">
        <v>5031</v>
      </c>
      <c r="B28748" s="100" t="s">
        <v>20984</v>
      </c>
      <c r="C28748" s="100"/>
      <c r="D28748" s="124"/>
      <c r="E28748" s="157" t="e">
        <f>VLOOKUP(D28748,'SOAT LIQ'!$A$87:$C$3416,3,FALSE)</f>
        <v>#N/A</v>
      </c>
      <c r="F28748" t="s">
        <v>21632</v>
      </c>
    </row>
    <row r="28749" spans="1:6" x14ac:dyDescent="0.25">
      <c r="A28749" t="s">
        <v>5745</v>
      </c>
      <c r="B28749" s="100" t="s">
        <v>20984</v>
      </c>
      <c r="C28749" s="100"/>
      <c r="D28749" s="124"/>
      <c r="E28749" s="157" t="e">
        <f>VLOOKUP(D28749,'SOAT LIQ'!$A$87:$C$3416,3,FALSE)</f>
        <v>#N/A</v>
      </c>
      <c r="F28749" t="s">
        <v>21632</v>
      </c>
    </row>
    <row r="28750" spans="1:6" x14ac:dyDescent="0.25">
      <c r="A28750" t="s">
        <v>7033</v>
      </c>
      <c r="B28750" s="100" t="s">
        <v>20984</v>
      </c>
      <c r="C28750" s="100"/>
      <c r="D28750" s="124"/>
      <c r="E28750" s="157" t="e">
        <f>VLOOKUP(D28750,'SOAT LIQ'!$A$87:$C$3416,3,FALSE)</f>
        <v>#N/A</v>
      </c>
      <c r="F28750" t="s">
        <v>21632</v>
      </c>
    </row>
    <row r="28751" spans="1:6" x14ac:dyDescent="0.25">
      <c r="A28751" t="s">
        <v>5032</v>
      </c>
      <c r="B28751" s="100" t="s">
        <v>20984</v>
      </c>
      <c r="C28751" s="100"/>
      <c r="D28751" s="124"/>
      <c r="E28751" s="157" t="e">
        <f>VLOOKUP(D28751,'SOAT LIQ'!$A$87:$C$3416,3,FALSE)</f>
        <v>#N/A</v>
      </c>
      <c r="F28751" t="s">
        <v>21632</v>
      </c>
    </row>
    <row r="28752" spans="1:6" x14ac:dyDescent="0.25">
      <c r="A28752" t="s">
        <v>5841</v>
      </c>
      <c r="B28752" s="100" t="s">
        <v>20984</v>
      </c>
      <c r="C28752" s="100"/>
      <c r="D28752" s="124"/>
      <c r="E28752" s="157" t="e">
        <f>VLOOKUP(D28752,'SOAT LIQ'!$A$87:$C$3416,3,FALSE)</f>
        <v>#N/A</v>
      </c>
      <c r="F28752" t="s">
        <v>21632</v>
      </c>
    </row>
    <row r="28753" spans="1:6" x14ac:dyDescent="0.25">
      <c r="A28753" t="s">
        <v>5033</v>
      </c>
      <c r="B28753" s="100" t="s">
        <v>20984</v>
      </c>
      <c r="C28753" s="100"/>
      <c r="D28753" s="124"/>
      <c r="E28753" s="157" t="e">
        <f>VLOOKUP(D28753,'SOAT LIQ'!$A$87:$C$3416,3,FALSE)</f>
        <v>#N/A</v>
      </c>
      <c r="F28753" t="s">
        <v>21632</v>
      </c>
    </row>
    <row r="28754" spans="1:6" x14ac:dyDescent="0.25">
      <c r="A28754" t="s">
        <v>6918</v>
      </c>
      <c r="B28754" s="100" t="s">
        <v>20984</v>
      </c>
      <c r="C28754" s="100"/>
      <c r="D28754" s="124"/>
      <c r="E28754" s="157" t="e">
        <f>VLOOKUP(D28754,'SOAT LIQ'!$A$87:$C$3416,3,FALSE)</f>
        <v>#N/A</v>
      </c>
      <c r="F28754" t="s">
        <v>21632</v>
      </c>
    </row>
    <row r="28755" spans="1:6" x14ac:dyDescent="0.25">
      <c r="A28755" t="s">
        <v>4249</v>
      </c>
      <c r="B28755" s="100" t="s">
        <v>20984</v>
      </c>
      <c r="C28755" s="100"/>
      <c r="D28755" s="124"/>
      <c r="E28755" s="157" t="e">
        <f>VLOOKUP(D28755,'SOAT LIQ'!$A$87:$C$3416,3,FALSE)</f>
        <v>#N/A</v>
      </c>
      <c r="F28755" t="s">
        <v>21632</v>
      </c>
    </row>
    <row r="28756" spans="1:6" x14ac:dyDescent="0.25">
      <c r="A28756" t="s">
        <v>5031</v>
      </c>
      <c r="B28756" s="100" t="s">
        <v>20984</v>
      </c>
      <c r="C28756" s="100"/>
      <c r="D28756" s="124"/>
      <c r="E28756" s="157" t="e">
        <f>VLOOKUP(D28756,'SOAT LIQ'!$A$87:$C$3416,3,FALSE)</f>
        <v>#N/A</v>
      </c>
      <c r="F28756" t="s">
        <v>21632</v>
      </c>
    </row>
    <row r="28757" spans="1:6" x14ac:dyDescent="0.25">
      <c r="A28757" t="s">
        <v>5809</v>
      </c>
      <c r="B28757" s="100" t="s">
        <v>20984</v>
      </c>
      <c r="C28757" s="100"/>
      <c r="D28757" s="124"/>
      <c r="E28757" s="157" t="e">
        <f>VLOOKUP(D28757,'SOAT LIQ'!$A$87:$C$3416,3,FALSE)</f>
        <v>#N/A</v>
      </c>
      <c r="F28757" t="s">
        <v>21632</v>
      </c>
    </row>
    <row r="28758" spans="1:6" x14ac:dyDescent="0.25">
      <c r="A28758" t="s">
        <v>5748</v>
      </c>
      <c r="B28758" s="100" t="s">
        <v>20985</v>
      </c>
      <c r="C28758" s="100"/>
      <c r="D28758" s="124"/>
      <c r="E28758" s="157" t="e">
        <f>VLOOKUP(D28758,'SOAT LIQ'!$A$87:$C$3416,3,FALSE)</f>
        <v>#N/A</v>
      </c>
      <c r="F28758" t="s">
        <v>21632</v>
      </c>
    </row>
    <row r="28759" spans="1:6" x14ac:dyDescent="0.25">
      <c r="A28759" t="s">
        <v>4339</v>
      </c>
      <c r="B28759" s="100" t="s">
        <v>20985</v>
      </c>
      <c r="C28759" s="100"/>
      <c r="D28759" s="124"/>
      <c r="E28759" s="157" t="e">
        <f>VLOOKUP(D28759,'SOAT LIQ'!$A$87:$C$3416,3,FALSE)</f>
        <v>#N/A</v>
      </c>
      <c r="F28759" t="s">
        <v>21632</v>
      </c>
    </row>
    <row r="28760" spans="1:6" x14ac:dyDescent="0.25">
      <c r="A28760" t="s">
        <v>5745</v>
      </c>
      <c r="B28760" s="100" t="s">
        <v>20985</v>
      </c>
      <c r="C28760" s="100"/>
      <c r="D28760" s="124"/>
      <c r="E28760" s="157" t="e">
        <f>VLOOKUP(D28760,'SOAT LIQ'!$A$87:$C$3416,3,FALSE)</f>
        <v>#N/A</v>
      </c>
      <c r="F28760" t="s">
        <v>21632</v>
      </c>
    </row>
    <row r="28761" spans="1:6" x14ac:dyDescent="0.25">
      <c r="A28761" t="s">
        <v>5809</v>
      </c>
      <c r="B28761" s="100" t="s">
        <v>20985</v>
      </c>
      <c r="C28761" s="100"/>
      <c r="D28761" s="124"/>
      <c r="E28761" s="157" t="e">
        <f>VLOOKUP(D28761,'SOAT LIQ'!$A$87:$C$3416,3,FALSE)</f>
        <v>#N/A</v>
      </c>
      <c r="F28761" t="s">
        <v>21632</v>
      </c>
    </row>
    <row r="28762" spans="1:6" x14ac:dyDescent="0.25">
      <c r="A28762" t="s">
        <v>6573</v>
      </c>
      <c r="B28762" s="100" t="s">
        <v>20985</v>
      </c>
      <c r="C28762" s="100"/>
      <c r="D28762" s="124"/>
      <c r="E28762" s="157" t="e">
        <f>VLOOKUP(D28762,'SOAT LIQ'!$A$87:$C$3416,3,FALSE)</f>
        <v>#N/A</v>
      </c>
    </row>
    <row r="28763" spans="1:6" x14ac:dyDescent="0.25">
      <c r="A28763" t="s">
        <v>7033</v>
      </c>
      <c r="B28763" s="100" t="s">
        <v>20985</v>
      </c>
      <c r="C28763" s="100"/>
      <c r="D28763" s="124"/>
      <c r="E28763" s="157" t="e">
        <f>VLOOKUP(D28763,'SOAT LIQ'!$A$87:$C$3416,3,FALSE)</f>
        <v>#N/A</v>
      </c>
    </row>
    <row r="28764" spans="1:6" x14ac:dyDescent="0.25">
      <c r="A28764" t="s">
        <v>5748</v>
      </c>
      <c r="B28764" s="100" t="s">
        <v>20986</v>
      </c>
      <c r="C28764" s="100"/>
      <c r="D28764" s="124"/>
      <c r="E28764" s="157" t="e">
        <f>VLOOKUP(D28764,'SOAT LIQ'!$A$87:$C$3416,3,FALSE)</f>
        <v>#N/A</v>
      </c>
      <c r="F28764" t="s">
        <v>21632</v>
      </c>
    </row>
    <row r="28765" spans="1:6" x14ac:dyDescent="0.25">
      <c r="A28765" t="s">
        <v>4339</v>
      </c>
      <c r="B28765" s="100" t="s">
        <v>20986</v>
      </c>
      <c r="C28765" s="100"/>
      <c r="D28765" s="124"/>
      <c r="E28765" s="157" t="e">
        <f>VLOOKUP(D28765,'SOAT LIQ'!$A$87:$C$3416,3,FALSE)</f>
        <v>#N/A</v>
      </c>
      <c r="F28765" t="s">
        <v>21632</v>
      </c>
    </row>
    <row r="28766" spans="1:6" x14ac:dyDescent="0.25">
      <c r="A28766" t="s">
        <v>5745</v>
      </c>
      <c r="B28766" s="100" t="s">
        <v>20986</v>
      </c>
      <c r="C28766" s="100"/>
      <c r="D28766" s="124"/>
      <c r="E28766" s="157" t="e">
        <f>VLOOKUP(D28766,'SOAT LIQ'!$A$87:$C$3416,3,FALSE)</f>
        <v>#N/A</v>
      </c>
      <c r="F28766" t="s">
        <v>21632</v>
      </c>
    </row>
    <row r="28767" spans="1:6" x14ac:dyDescent="0.25">
      <c r="A28767" t="s">
        <v>5809</v>
      </c>
      <c r="B28767" s="100" t="s">
        <v>20986</v>
      </c>
      <c r="C28767" s="100"/>
      <c r="D28767" s="124"/>
      <c r="E28767" s="157" t="e">
        <f>VLOOKUP(D28767,'SOAT LIQ'!$A$87:$C$3416,3,FALSE)</f>
        <v>#N/A</v>
      </c>
      <c r="F28767" t="s">
        <v>21632</v>
      </c>
    </row>
    <row r="28768" spans="1:6" x14ac:dyDescent="0.25">
      <c r="A28768" t="s">
        <v>6573</v>
      </c>
      <c r="B28768" s="100" t="s">
        <v>20986</v>
      </c>
      <c r="C28768" s="100"/>
      <c r="D28768" s="124"/>
      <c r="E28768" s="157" t="e">
        <f>VLOOKUP(D28768,'SOAT LIQ'!$A$87:$C$3416,3,FALSE)</f>
        <v>#N/A</v>
      </c>
    </row>
    <row r="28769" spans="1:6" x14ac:dyDescent="0.25">
      <c r="A28769" t="s">
        <v>7033</v>
      </c>
      <c r="B28769" s="100" t="s">
        <v>20986</v>
      </c>
      <c r="C28769" s="100"/>
      <c r="D28769" s="124"/>
      <c r="E28769" s="157" t="e">
        <f>VLOOKUP(D28769,'SOAT LIQ'!$A$87:$C$3416,3,FALSE)</f>
        <v>#N/A</v>
      </c>
    </row>
    <row r="28770" spans="1:6" x14ac:dyDescent="0.25">
      <c r="A28770" t="s">
        <v>5745</v>
      </c>
      <c r="B28770" s="100" t="s">
        <v>20987</v>
      </c>
      <c r="C28770" s="100"/>
      <c r="D28770" s="124"/>
      <c r="E28770" s="157" t="e">
        <f>VLOOKUP(D28770,'SOAT LIQ'!$A$87:$C$3416,3,FALSE)</f>
        <v>#N/A</v>
      </c>
      <c r="F28770" t="s">
        <v>21632</v>
      </c>
    </row>
    <row r="28771" spans="1:6" x14ac:dyDescent="0.25">
      <c r="A28771" t="s">
        <v>5809</v>
      </c>
      <c r="B28771" s="100" t="s">
        <v>20987</v>
      </c>
      <c r="C28771" s="100"/>
      <c r="D28771" s="124"/>
      <c r="E28771" s="157" t="e">
        <f>VLOOKUP(D28771,'SOAT LIQ'!$A$87:$C$3416,3,FALSE)</f>
        <v>#N/A</v>
      </c>
      <c r="F28771" t="s">
        <v>21632</v>
      </c>
    </row>
    <row r="28772" spans="1:6" x14ac:dyDescent="0.25">
      <c r="A28772" t="s">
        <v>5748</v>
      </c>
      <c r="B28772" s="100" t="s">
        <v>20987</v>
      </c>
      <c r="C28772" s="100"/>
      <c r="D28772" s="124"/>
      <c r="E28772" s="157" t="e">
        <f>VLOOKUP(D28772,'SOAT LIQ'!$A$87:$C$3416,3,FALSE)</f>
        <v>#N/A</v>
      </c>
      <c r="F28772" t="s">
        <v>21632</v>
      </c>
    </row>
    <row r="28773" spans="1:6" x14ac:dyDescent="0.25">
      <c r="A28773" t="s">
        <v>7033</v>
      </c>
      <c r="B28773" s="100" t="s">
        <v>20987</v>
      </c>
      <c r="C28773" s="100"/>
      <c r="D28773" s="124"/>
      <c r="E28773" s="157" t="e">
        <f>VLOOKUP(D28773,'SOAT LIQ'!$A$87:$C$3416,3,FALSE)</f>
        <v>#N/A</v>
      </c>
    </row>
    <row r="28774" spans="1:6" x14ac:dyDescent="0.25">
      <c r="A28774" t="s">
        <v>5809</v>
      </c>
      <c r="B28774" s="100" t="s">
        <v>20988</v>
      </c>
      <c r="C28774" s="100"/>
      <c r="D28774" s="124"/>
      <c r="E28774" s="157" t="e">
        <f>VLOOKUP(D28774,'SOAT LIQ'!$A$87:$C$3416,3,FALSE)</f>
        <v>#N/A</v>
      </c>
      <c r="F28774" t="s">
        <v>21632</v>
      </c>
    </row>
    <row r="28775" spans="1:6" x14ac:dyDescent="0.25">
      <c r="A28775" t="s">
        <v>5745</v>
      </c>
      <c r="B28775" s="100" t="s">
        <v>20988</v>
      </c>
      <c r="C28775" s="100"/>
      <c r="D28775" s="124"/>
      <c r="E28775" s="157" t="e">
        <f>VLOOKUP(D28775,'SOAT LIQ'!$A$87:$C$3416,3,FALSE)</f>
        <v>#N/A</v>
      </c>
      <c r="F28775" t="s">
        <v>21632</v>
      </c>
    </row>
    <row r="28776" spans="1:6" x14ac:dyDescent="0.25">
      <c r="A28776" t="s">
        <v>5031</v>
      </c>
      <c r="B28776" s="100" t="s">
        <v>20988</v>
      </c>
      <c r="C28776" s="100"/>
      <c r="D28776" s="124"/>
      <c r="E28776" s="157" t="e">
        <f>VLOOKUP(D28776,'SOAT LIQ'!$A$87:$C$3416,3,FALSE)</f>
        <v>#N/A</v>
      </c>
      <c r="F28776" t="s">
        <v>21632</v>
      </c>
    </row>
    <row r="28777" spans="1:6" x14ac:dyDescent="0.25">
      <c r="A28777" t="s">
        <v>5773</v>
      </c>
      <c r="B28777" s="100" t="s">
        <v>20988</v>
      </c>
      <c r="C28777" s="100"/>
      <c r="D28777" s="124"/>
      <c r="E28777" s="157" t="e">
        <f>VLOOKUP(D28777,'SOAT LIQ'!$A$87:$C$3416,3,FALSE)</f>
        <v>#N/A</v>
      </c>
      <c r="F28777" t="s">
        <v>21632</v>
      </c>
    </row>
    <row r="28778" spans="1:6" x14ac:dyDescent="0.25">
      <c r="A28778" t="s">
        <v>7033</v>
      </c>
      <c r="B28778" s="100" t="s">
        <v>20988</v>
      </c>
      <c r="C28778" s="100"/>
      <c r="D28778" s="124"/>
      <c r="E28778" s="157" t="e">
        <f>VLOOKUP(D28778,'SOAT LIQ'!$A$87:$C$3416,3,FALSE)</f>
        <v>#N/A</v>
      </c>
      <c r="F28778" t="s">
        <v>21632</v>
      </c>
    </row>
    <row r="28779" spans="1:6" x14ac:dyDescent="0.25">
      <c r="A28779" t="s">
        <v>4249</v>
      </c>
      <c r="B28779" s="100" t="s">
        <v>20988</v>
      </c>
      <c r="C28779" s="100"/>
      <c r="D28779" s="124"/>
      <c r="E28779" s="157" t="e">
        <f>VLOOKUP(D28779,'SOAT LIQ'!$A$87:$C$3416,3,FALSE)</f>
        <v>#N/A</v>
      </c>
      <c r="F28779" t="s">
        <v>21632</v>
      </c>
    </row>
    <row r="28780" spans="1:6" x14ac:dyDescent="0.25">
      <c r="A28780" t="s">
        <v>5031</v>
      </c>
      <c r="B28780" s="100" t="s">
        <v>20988</v>
      </c>
      <c r="C28780" s="100"/>
      <c r="D28780" s="124"/>
      <c r="E28780" s="157" t="e">
        <f>VLOOKUP(D28780,'SOAT LIQ'!$A$87:$C$3416,3,FALSE)</f>
        <v>#N/A</v>
      </c>
      <c r="F28780" t="s">
        <v>21632</v>
      </c>
    </row>
    <row r="28781" spans="1:6" x14ac:dyDescent="0.25">
      <c r="A28781" t="s">
        <v>5809</v>
      </c>
      <c r="B28781" s="100" t="s">
        <v>20988</v>
      </c>
      <c r="C28781" s="100"/>
      <c r="D28781" s="124"/>
      <c r="E28781" s="157" t="e">
        <f>VLOOKUP(D28781,'SOAT LIQ'!$A$87:$C$3416,3,FALSE)</f>
        <v>#N/A</v>
      </c>
      <c r="F28781" t="s">
        <v>21632</v>
      </c>
    </row>
    <row r="28782" spans="1:6" x14ac:dyDescent="0.25">
      <c r="A28782" t="s">
        <v>5809</v>
      </c>
      <c r="B28782" s="100" t="s">
        <v>20989</v>
      </c>
      <c r="C28782" s="100"/>
      <c r="D28782" s="124"/>
      <c r="E28782" s="157" t="e">
        <f>VLOOKUP(D28782,'SOAT LIQ'!$A$87:$C$3416,3,FALSE)</f>
        <v>#N/A</v>
      </c>
      <c r="F28782" t="s">
        <v>21632</v>
      </c>
    </row>
    <row r="28783" spans="1:6" x14ac:dyDescent="0.25">
      <c r="A28783" t="s">
        <v>5031</v>
      </c>
      <c r="B28783" s="100" t="s">
        <v>20989</v>
      </c>
      <c r="C28783" s="100"/>
      <c r="D28783" s="124"/>
      <c r="E28783" s="157" t="e">
        <f>VLOOKUP(D28783,'SOAT LIQ'!$A$87:$C$3416,3,FALSE)</f>
        <v>#N/A</v>
      </c>
      <c r="F28783" t="s">
        <v>21632</v>
      </c>
    </row>
    <row r="28784" spans="1:6" x14ac:dyDescent="0.25">
      <c r="A28784" t="s">
        <v>5773</v>
      </c>
      <c r="B28784" s="100" t="s">
        <v>20989</v>
      </c>
      <c r="C28784" s="100"/>
      <c r="D28784" s="124"/>
      <c r="E28784" s="157" t="e">
        <f>VLOOKUP(D28784,'SOAT LIQ'!$A$87:$C$3416,3,FALSE)</f>
        <v>#N/A</v>
      </c>
      <c r="F28784" t="s">
        <v>21632</v>
      </c>
    </row>
    <row r="28785" spans="1:6" x14ac:dyDescent="0.25">
      <c r="A28785" t="s">
        <v>5031</v>
      </c>
      <c r="B28785" s="100" t="s">
        <v>20989</v>
      </c>
      <c r="C28785" s="100"/>
      <c r="D28785" s="124"/>
      <c r="E28785" s="157" t="e">
        <f>VLOOKUP(D28785,'SOAT LIQ'!$A$87:$C$3416,3,FALSE)</f>
        <v>#N/A</v>
      </c>
      <c r="F28785" t="s">
        <v>21632</v>
      </c>
    </row>
    <row r="28786" spans="1:6" x14ac:dyDescent="0.25">
      <c r="A28786" t="s">
        <v>5809</v>
      </c>
      <c r="B28786" s="100" t="s">
        <v>20989</v>
      </c>
      <c r="C28786" s="100"/>
      <c r="D28786" s="124"/>
      <c r="E28786" s="157" t="e">
        <f>VLOOKUP(D28786,'SOAT LIQ'!$A$87:$C$3416,3,FALSE)</f>
        <v>#N/A</v>
      </c>
      <c r="F28786" t="s">
        <v>21632</v>
      </c>
    </row>
    <row r="28787" spans="1:6" x14ac:dyDescent="0.25">
      <c r="A28787" t="s">
        <v>7033</v>
      </c>
      <c r="B28787" s="100" t="s">
        <v>20989</v>
      </c>
      <c r="C28787" s="100"/>
      <c r="D28787" s="124"/>
      <c r="E28787" s="157" t="e">
        <f>VLOOKUP(D28787,'SOAT LIQ'!$A$87:$C$3416,3,FALSE)</f>
        <v>#N/A</v>
      </c>
    </row>
    <row r="28788" spans="1:6" x14ac:dyDescent="0.25">
      <c r="A28788" t="s">
        <v>5745</v>
      </c>
      <c r="B28788" s="100" t="s">
        <v>20990</v>
      </c>
      <c r="C28788" s="100"/>
      <c r="D28788" s="124"/>
      <c r="E28788" s="157" t="e">
        <f>VLOOKUP(D28788,'SOAT LIQ'!$A$87:$C$3416,3,FALSE)</f>
        <v>#N/A</v>
      </c>
      <c r="F28788" t="s">
        <v>21632</v>
      </c>
    </row>
    <row r="28789" spans="1:6" x14ac:dyDescent="0.25">
      <c r="A28789" t="s">
        <v>4339</v>
      </c>
      <c r="B28789" s="100" t="s">
        <v>20990</v>
      </c>
      <c r="C28789" s="100"/>
      <c r="D28789" s="124"/>
      <c r="E28789" s="157" t="e">
        <f>VLOOKUP(D28789,'SOAT LIQ'!$A$87:$C$3416,3,FALSE)</f>
        <v>#N/A</v>
      </c>
      <c r="F28789" t="s">
        <v>21632</v>
      </c>
    </row>
    <row r="28790" spans="1:6" x14ac:dyDescent="0.25">
      <c r="A28790" t="s">
        <v>5745</v>
      </c>
      <c r="B28790" s="100" t="s">
        <v>20991</v>
      </c>
      <c r="C28790" s="100"/>
      <c r="D28790" s="124"/>
      <c r="E28790" s="157" t="e">
        <f>VLOOKUP(D28790,'SOAT LIQ'!$A$87:$C$3416,3,FALSE)</f>
        <v>#N/A</v>
      </c>
      <c r="F28790" t="s">
        <v>21632</v>
      </c>
    </row>
    <row r="28791" spans="1:6" x14ac:dyDescent="0.25">
      <c r="A28791" t="s">
        <v>5922</v>
      </c>
      <c r="B28791" s="100" t="s">
        <v>20991</v>
      </c>
      <c r="C28791" s="100"/>
      <c r="D28791" s="124"/>
      <c r="E28791" s="157" t="e">
        <f>VLOOKUP(D28791,'SOAT LIQ'!$A$87:$C$3416,3,FALSE)</f>
        <v>#N/A</v>
      </c>
      <c r="F28791" t="s">
        <v>21632</v>
      </c>
    </row>
    <row r="28792" spans="1:6" x14ac:dyDescent="0.25">
      <c r="A28792" t="s">
        <v>5923</v>
      </c>
      <c r="B28792" s="100" t="s">
        <v>20991</v>
      </c>
      <c r="C28792" s="100"/>
      <c r="D28792" s="124"/>
      <c r="E28792" s="157" t="e">
        <f>VLOOKUP(D28792,'SOAT LIQ'!$A$87:$C$3416,3,FALSE)</f>
        <v>#N/A</v>
      </c>
      <c r="F28792" t="s">
        <v>21632</v>
      </c>
    </row>
    <row r="28793" spans="1:6" x14ac:dyDescent="0.25">
      <c r="A28793" t="s">
        <v>7033</v>
      </c>
      <c r="B28793" s="100" t="s">
        <v>20991</v>
      </c>
      <c r="C28793" s="100"/>
      <c r="D28793" s="124"/>
      <c r="E28793" s="157" t="e">
        <f>VLOOKUP(D28793,'SOAT LIQ'!$A$87:$C$3416,3,FALSE)</f>
        <v>#N/A</v>
      </c>
      <c r="F28793" t="s">
        <v>21632</v>
      </c>
    </row>
    <row r="28794" spans="1:6" x14ac:dyDescent="0.25">
      <c r="A28794" t="s">
        <v>5750</v>
      </c>
      <c r="B28794" s="100" t="s">
        <v>20992</v>
      </c>
      <c r="C28794" s="100"/>
      <c r="D28794" s="124"/>
      <c r="E28794" s="157" t="e">
        <f>VLOOKUP(D28794,'SOAT LIQ'!$A$87:$C$3416,3,FALSE)</f>
        <v>#N/A</v>
      </c>
      <c r="F28794" t="s">
        <v>21632</v>
      </c>
    </row>
    <row r="28795" spans="1:6" x14ac:dyDescent="0.25">
      <c r="A28795" t="s">
        <v>4339</v>
      </c>
      <c r="B28795" s="100" t="s">
        <v>20992</v>
      </c>
      <c r="C28795" s="100"/>
      <c r="D28795" s="124"/>
      <c r="E28795" s="157" t="e">
        <f>VLOOKUP(D28795,'SOAT LIQ'!$A$87:$C$3416,3,FALSE)</f>
        <v>#N/A</v>
      </c>
      <c r="F28795" t="s">
        <v>21632</v>
      </c>
    </row>
    <row r="28796" spans="1:6" x14ac:dyDescent="0.25">
      <c r="A28796" t="s">
        <v>5745</v>
      </c>
      <c r="B28796" s="100" t="s">
        <v>20992</v>
      </c>
      <c r="C28796" s="100"/>
      <c r="D28796" s="124"/>
      <c r="E28796" s="157" t="e">
        <f>VLOOKUP(D28796,'SOAT LIQ'!$A$87:$C$3416,3,FALSE)</f>
        <v>#N/A</v>
      </c>
      <c r="F28796" t="s">
        <v>21632</v>
      </c>
    </row>
    <row r="28797" spans="1:6" x14ac:dyDescent="0.25">
      <c r="A28797" t="s">
        <v>5936</v>
      </c>
      <c r="B28797" s="100" t="s">
        <v>20992</v>
      </c>
      <c r="C28797" s="100"/>
      <c r="D28797" s="124"/>
      <c r="E28797" s="157" t="e">
        <f>VLOOKUP(D28797,'SOAT LIQ'!$A$87:$C$3416,3,FALSE)</f>
        <v>#N/A</v>
      </c>
      <c r="F28797" t="s">
        <v>21632</v>
      </c>
    </row>
    <row r="28798" spans="1:6" x14ac:dyDescent="0.25">
      <c r="A28798" t="s">
        <v>5579</v>
      </c>
      <c r="B28798" s="100" t="s">
        <v>20992</v>
      </c>
      <c r="C28798" s="100"/>
      <c r="D28798" s="124"/>
      <c r="E28798" s="157" t="e">
        <f>VLOOKUP(D28798,'SOAT LIQ'!$A$87:$C$3416,3,FALSE)</f>
        <v>#N/A</v>
      </c>
    </row>
    <row r="28799" spans="1:6" x14ac:dyDescent="0.25">
      <c r="A28799" t="s">
        <v>5936</v>
      </c>
      <c r="B28799" s="100" t="s">
        <v>20993</v>
      </c>
      <c r="C28799" s="100"/>
      <c r="D28799" s="124"/>
      <c r="E28799" s="157" t="e">
        <f>VLOOKUP(D28799,'SOAT LIQ'!$A$87:$C$3416,3,FALSE)</f>
        <v>#N/A</v>
      </c>
      <c r="F28799" t="s">
        <v>21632</v>
      </c>
    </row>
    <row r="28800" spans="1:6" x14ac:dyDescent="0.25">
      <c r="A28800" t="s">
        <v>4339</v>
      </c>
      <c r="B28800" s="100" t="s">
        <v>20993</v>
      </c>
      <c r="C28800" s="100"/>
      <c r="D28800" s="124"/>
      <c r="E28800" s="157" t="e">
        <f>VLOOKUP(D28800,'SOAT LIQ'!$A$87:$C$3416,3,FALSE)</f>
        <v>#N/A</v>
      </c>
      <c r="F28800" t="s">
        <v>21632</v>
      </c>
    </row>
    <row r="28801" spans="1:6" x14ac:dyDescent="0.25">
      <c r="A28801" t="s">
        <v>7342</v>
      </c>
      <c r="B28801" s="100" t="s">
        <v>20994</v>
      </c>
      <c r="C28801" s="100"/>
      <c r="D28801" s="124"/>
      <c r="E28801" s="157" t="e">
        <f>VLOOKUP(D28801,'SOAT LIQ'!$A$87:$C$3416,3,FALSE)</f>
        <v>#N/A</v>
      </c>
    </row>
    <row r="28802" spans="1:6" x14ac:dyDescent="0.25">
      <c r="A28802" t="s">
        <v>5936</v>
      </c>
      <c r="B28802" s="100" t="s">
        <v>20994</v>
      </c>
      <c r="C28802" s="100"/>
      <c r="D28802" s="124"/>
      <c r="E28802" s="157" t="e">
        <f>VLOOKUP(D28802,'SOAT LIQ'!$A$87:$C$3416,3,FALSE)</f>
        <v>#N/A</v>
      </c>
      <c r="F28802" t="s">
        <v>21632</v>
      </c>
    </row>
    <row r="28803" spans="1:6" x14ac:dyDescent="0.25">
      <c r="A28803" t="s">
        <v>15470</v>
      </c>
      <c r="B28803" s="100" t="s">
        <v>20994</v>
      </c>
      <c r="C28803" s="100"/>
      <c r="D28803" s="124"/>
      <c r="E28803" s="157" t="e">
        <f>VLOOKUP(D28803,'SOAT LIQ'!$A$87:$C$3416,3,FALSE)</f>
        <v>#N/A</v>
      </c>
      <c r="F28803" t="s">
        <v>21635</v>
      </c>
    </row>
    <row r="28804" spans="1:6" x14ac:dyDescent="0.25">
      <c r="A28804" t="s">
        <v>7342</v>
      </c>
      <c r="B28804" s="100" t="s">
        <v>20995</v>
      </c>
      <c r="C28804" s="100"/>
      <c r="D28804" s="124"/>
      <c r="E28804" s="157" t="e">
        <f>VLOOKUP(D28804,'SOAT LIQ'!$A$87:$C$3416,3,FALSE)</f>
        <v>#N/A</v>
      </c>
    </row>
    <row r="28805" spans="1:6" x14ac:dyDescent="0.25">
      <c r="A28805" t="s">
        <v>15470</v>
      </c>
      <c r="B28805" s="100" t="s">
        <v>20995</v>
      </c>
      <c r="C28805" s="100"/>
      <c r="D28805" s="124"/>
      <c r="E28805" s="157" t="e">
        <f>VLOOKUP(D28805,'SOAT LIQ'!$A$87:$C$3416,3,FALSE)</f>
        <v>#N/A</v>
      </c>
      <c r="F28805" t="s">
        <v>21635</v>
      </c>
    </row>
    <row r="28806" spans="1:6" x14ac:dyDescent="0.25">
      <c r="A28806" t="s">
        <v>15068</v>
      </c>
      <c r="B28806" s="100" t="s">
        <v>20995</v>
      </c>
      <c r="C28806" s="100"/>
      <c r="D28806" s="124"/>
      <c r="E28806" s="157" t="e">
        <f>VLOOKUP(D28806,'SOAT LIQ'!$A$87:$C$3416,3,FALSE)</f>
        <v>#N/A</v>
      </c>
    </row>
    <row r="28807" spans="1:6" x14ac:dyDescent="0.25">
      <c r="A28807" t="s">
        <v>5750</v>
      </c>
      <c r="B28807" s="100" t="s">
        <v>20996</v>
      </c>
      <c r="C28807" s="100"/>
      <c r="D28807" s="124"/>
      <c r="E28807" s="157" t="e">
        <f>VLOOKUP(D28807,'SOAT LIQ'!$A$87:$C$3416,3,FALSE)</f>
        <v>#N/A</v>
      </c>
      <c r="F28807" t="s">
        <v>21632</v>
      </c>
    </row>
    <row r="28808" spans="1:6" x14ac:dyDescent="0.25">
      <c r="A28808" t="s">
        <v>5936</v>
      </c>
      <c r="B28808" s="100" t="s">
        <v>20996</v>
      </c>
      <c r="C28808" s="100"/>
      <c r="D28808" s="124"/>
      <c r="E28808" s="157" t="e">
        <f>VLOOKUP(D28808,'SOAT LIQ'!$A$87:$C$3416,3,FALSE)</f>
        <v>#N/A</v>
      </c>
      <c r="F28808" t="s">
        <v>21632</v>
      </c>
    </row>
    <row r="28809" spans="1:6" x14ac:dyDescent="0.25">
      <c r="A28809" t="s">
        <v>5509</v>
      </c>
      <c r="B28809" s="100" t="s">
        <v>20996</v>
      </c>
      <c r="C28809" s="100"/>
      <c r="D28809" s="124"/>
      <c r="E28809" s="157" t="e">
        <f>VLOOKUP(D28809,'SOAT LIQ'!$A$87:$C$3416,3,FALSE)</f>
        <v>#N/A</v>
      </c>
      <c r="F28809" t="s">
        <v>5509</v>
      </c>
    </row>
    <row r="28810" spans="1:6" x14ac:dyDescent="0.25">
      <c r="A28810" t="s">
        <v>6034</v>
      </c>
      <c r="B28810" s="100" t="s">
        <v>20996</v>
      </c>
      <c r="C28810" s="100"/>
      <c r="D28810" s="124"/>
      <c r="E28810" s="157" t="e">
        <f>VLOOKUP(D28810,'SOAT LIQ'!$A$87:$C$3416,3,FALSE)</f>
        <v>#N/A</v>
      </c>
    </row>
    <row r="28811" spans="1:6" x14ac:dyDescent="0.25">
      <c r="A28811" t="s">
        <v>4339</v>
      </c>
      <c r="B28811" s="100" t="s">
        <v>20997</v>
      </c>
      <c r="C28811" s="100"/>
      <c r="D28811" s="124"/>
      <c r="E28811" s="157" t="e">
        <f>VLOOKUP(D28811,'SOAT LIQ'!$A$87:$C$3416,3,FALSE)</f>
        <v>#N/A</v>
      </c>
      <c r="F28811" t="s">
        <v>21632</v>
      </c>
    </row>
    <row r="28812" spans="1:6" x14ac:dyDescent="0.25">
      <c r="A28812" t="s">
        <v>5936</v>
      </c>
      <c r="B28812" s="100" t="s">
        <v>20997</v>
      </c>
      <c r="C28812" s="100"/>
      <c r="D28812" s="124"/>
      <c r="E28812" s="157" t="e">
        <f>VLOOKUP(D28812,'SOAT LIQ'!$A$87:$C$3416,3,FALSE)</f>
        <v>#N/A</v>
      </c>
      <c r="F28812" t="s">
        <v>21632</v>
      </c>
    </row>
    <row r="28813" spans="1:6" x14ac:dyDescent="0.25">
      <c r="A28813" t="s">
        <v>5750</v>
      </c>
      <c r="B28813" s="100" t="s">
        <v>20998</v>
      </c>
      <c r="C28813" s="100"/>
      <c r="D28813" s="124"/>
      <c r="E28813" s="157" t="e">
        <f>VLOOKUP(D28813,'SOAT LIQ'!$A$87:$C$3416,3,FALSE)</f>
        <v>#N/A</v>
      </c>
      <c r="F28813" t="s">
        <v>21632</v>
      </c>
    </row>
    <row r="28814" spans="1:6" x14ac:dyDescent="0.25">
      <c r="A28814" t="s">
        <v>5936</v>
      </c>
      <c r="B28814" s="100" t="s">
        <v>20998</v>
      </c>
      <c r="C28814" s="100"/>
      <c r="D28814" s="124"/>
      <c r="E28814" s="157" t="e">
        <f>VLOOKUP(D28814,'SOAT LIQ'!$A$87:$C$3416,3,FALSE)</f>
        <v>#N/A</v>
      </c>
      <c r="F28814" t="s">
        <v>21632</v>
      </c>
    </row>
    <row r="28815" spans="1:6" x14ac:dyDescent="0.25">
      <c r="A28815" t="s">
        <v>4339</v>
      </c>
      <c r="B28815" s="100" t="s">
        <v>20998</v>
      </c>
      <c r="C28815" s="100"/>
      <c r="D28815" s="124"/>
      <c r="E28815" s="157" t="e">
        <f>VLOOKUP(D28815,'SOAT LIQ'!$A$87:$C$3416,3,FALSE)</f>
        <v>#N/A</v>
      </c>
      <c r="F28815" t="s">
        <v>21632</v>
      </c>
    </row>
    <row r="28816" spans="1:6" x14ac:dyDescent="0.25">
      <c r="A28816" t="s">
        <v>5750</v>
      </c>
      <c r="B28816" s="100" t="s">
        <v>20999</v>
      </c>
      <c r="C28816" s="100"/>
      <c r="D28816" s="124"/>
      <c r="E28816" s="157" t="e">
        <f>VLOOKUP(D28816,'SOAT LIQ'!$A$87:$C$3416,3,FALSE)</f>
        <v>#N/A</v>
      </c>
      <c r="F28816" t="s">
        <v>21632</v>
      </c>
    </row>
    <row r="28817" spans="1:6" x14ac:dyDescent="0.25">
      <c r="A28817" t="s">
        <v>5936</v>
      </c>
      <c r="B28817" s="100" t="s">
        <v>20999</v>
      </c>
      <c r="C28817" s="100"/>
      <c r="D28817" s="124"/>
      <c r="E28817" s="157" t="e">
        <f>VLOOKUP(D28817,'SOAT LIQ'!$A$87:$C$3416,3,FALSE)</f>
        <v>#N/A</v>
      </c>
      <c r="F28817" t="s">
        <v>21632</v>
      </c>
    </row>
    <row r="28818" spans="1:6" x14ac:dyDescent="0.25">
      <c r="A28818" t="s">
        <v>4339</v>
      </c>
      <c r="B28818" s="100" t="s">
        <v>20999</v>
      </c>
      <c r="C28818" s="100"/>
      <c r="D28818" s="124"/>
      <c r="E28818" s="157" t="e">
        <f>VLOOKUP(D28818,'SOAT LIQ'!$A$87:$C$3416,3,FALSE)</f>
        <v>#N/A</v>
      </c>
      <c r="F28818" t="s">
        <v>21632</v>
      </c>
    </row>
    <row r="28819" spans="1:6" x14ac:dyDescent="0.25">
      <c r="A28819" t="s">
        <v>5508</v>
      </c>
      <c r="B28819" s="100" t="s">
        <v>21000</v>
      </c>
      <c r="C28819" s="100"/>
      <c r="D28819" s="124"/>
      <c r="E28819" s="157" t="e">
        <f>VLOOKUP(D28819,'SOAT LIQ'!$A$87:$C$3416,3,FALSE)</f>
        <v>#N/A</v>
      </c>
      <c r="F28819" t="s">
        <v>21632</v>
      </c>
    </row>
    <row r="28820" spans="1:6" x14ac:dyDescent="0.25">
      <c r="A28820" t="s">
        <v>5508</v>
      </c>
      <c r="B28820" s="100" t="s">
        <v>21001</v>
      </c>
      <c r="C28820" s="100"/>
      <c r="D28820" s="124"/>
      <c r="E28820" s="157" t="e">
        <f>VLOOKUP(D28820,'SOAT LIQ'!$A$87:$C$3416,3,FALSE)</f>
        <v>#N/A</v>
      </c>
      <c r="F28820" t="s">
        <v>21632</v>
      </c>
    </row>
    <row r="28821" spans="1:6" x14ac:dyDescent="0.25">
      <c r="A28821" t="s">
        <v>5508</v>
      </c>
      <c r="B28821" s="100" t="s">
        <v>21002</v>
      </c>
      <c r="C28821" s="100"/>
      <c r="D28821" s="124"/>
      <c r="E28821" s="157" t="e">
        <f>VLOOKUP(D28821,'SOAT LIQ'!$A$87:$C$3416,3,FALSE)</f>
        <v>#N/A</v>
      </c>
      <c r="F28821" t="s">
        <v>21632</v>
      </c>
    </row>
    <row r="28822" spans="1:6" x14ac:dyDescent="0.25">
      <c r="A28822" t="s">
        <v>5508</v>
      </c>
      <c r="B28822" s="100" t="s">
        <v>21003</v>
      </c>
      <c r="C28822" s="100"/>
      <c r="D28822" s="124"/>
      <c r="E28822" s="157" t="e">
        <f>VLOOKUP(D28822,'SOAT LIQ'!$A$87:$C$3416,3,FALSE)</f>
        <v>#N/A</v>
      </c>
      <c r="F28822" t="s">
        <v>21632</v>
      </c>
    </row>
    <row r="28823" spans="1:6" x14ac:dyDescent="0.25">
      <c r="A28823" t="s">
        <v>5508</v>
      </c>
      <c r="B28823" s="100" t="s">
        <v>21004</v>
      </c>
      <c r="C28823" s="100"/>
      <c r="D28823" s="124"/>
      <c r="E28823" s="157" t="e">
        <f>VLOOKUP(D28823,'SOAT LIQ'!$A$87:$C$3416,3,FALSE)</f>
        <v>#N/A</v>
      </c>
      <c r="F28823" t="s">
        <v>21632</v>
      </c>
    </row>
    <row r="28824" spans="1:6" x14ac:dyDescent="0.25">
      <c r="A28824" t="s">
        <v>5508</v>
      </c>
      <c r="B28824" s="100" t="s">
        <v>21005</v>
      </c>
      <c r="C28824" s="100"/>
      <c r="D28824" s="124"/>
      <c r="E28824" s="157" t="e">
        <f>VLOOKUP(D28824,'SOAT LIQ'!$A$87:$C$3416,3,FALSE)</f>
        <v>#N/A</v>
      </c>
      <c r="F28824" t="s">
        <v>21632</v>
      </c>
    </row>
    <row r="28825" spans="1:6" x14ac:dyDescent="0.25">
      <c r="A28825" t="s">
        <v>5509</v>
      </c>
      <c r="B28825" s="100" t="s">
        <v>21005</v>
      </c>
      <c r="C28825" s="100"/>
      <c r="D28825" s="124"/>
      <c r="E28825" s="157" t="e">
        <f>VLOOKUP(D28825,'SOAT LIQ'!$A$87:$C$3416,3,FALSE)</f>
        <v>#N/A</v>
      </c>
      <c r="F28825" t="s">
        <v>5509</v>
      </c>
    </row>
    <row r="28826" spans="1:6" x14ac:dyDescent="0.25">
      <c r="A28826" t="s">
        <v>5508</v>
      </c>
      <c r="B28826" s="100" t="s">
        <v>21006</v>
      </c>
      <c r="C28826" s="100"/>
      <c r="D28826" s="124"/>
      <c r="E28826" s="157" t="e">
        <f>VLOOKUP(D28826,'SOAT LIQ'!$A$87:$C$3416,3,FALSE)</f>
        <v>#N/A</v>
      </c>
      <c r="F28826" t="s">
        <v>21632</v>
      </c>
    </row>
    <row r="28827" spans="1:6" x14ac:dyDescent="0.25">
      <c r="A28827" t="s">
        <v>5509</v>
      </c>
      <c r="B28827" s="100" t="s">
        <v>21006</v>
      </c>
      <c r="C28827" s="100"/>
      <c r="D28827" s="124"/>
      <c r="E28827" s="157" t="e">
        <f>VLOOKUP(D28827,'SOAT LIQ'!$A$87:$C$3416,3,FALSE)</f>
        <v>#N/A</v>
      </c>
      <c r="F28827" t="s">
        <v>5509</v>
      </c>
    </row>
    <row r="28828" spans="1:6" x14ac:dyDescent="0.25">
      <c r="A28828" t="s">
        <v>5508</v>
      </c>
      <c r="B28828" s="100" t="s">
        <v>21007</v>
      </c>
      <c r="C28828" s="100"/>
      <c r="D28828" s="124"/>
      <c r="E28828" s="157" t="e">
        <f>VLOOKUP(D28828,'SOAT LIQ'!$A$87:$C$3416,3,FALSE)</f>
        <v>#N/A</v>
      </c>
      <c r="F28828" t="s">
        <v>21632</v>
      </c>
    </row>
    <row r="28829" spans="1:6" x14ac:dyDescent="0.25">
      <c r="A28829" t="s">
        <v>5509</v>
      </c>
      <c r="B28829" s="100" t="s">
        <v>21007</v>
      </c>
      <c r="C28829" s="100"/>
      <c r="D28829" s="124"/>
      <c r="E28829" s="157" t="e">
        <f>VLOOKUP(D28829,'SOAT LIQ'!$A$87:$C$3416,3,FALSE)</f>
        <v>#N/A</v>
      </c>
      <c r="F28829" t="s">
        <v>5509</v>
      </c>
    </row>
    <row r="28830" spans="1:6" x14ac:dyDescent="0.25">
      <c r="A28830" t="s">
        <v>5508</v>
      </c>
      <c r="B28830" s="100" t="s">
        <v>21008</v>
      </c>
      <c r="C28830" s="100"/>
      <c r="D28830" s="124"/>
      <c r="E28830" s="157" t="e">
        <f>VLOOKUP(D28830,'SOAT LIQ'!$A$87:$C$3416,3,FALSE)</f>
        <v>#N/A</v>
      </c>
      <c r="F28830" t="s">
        <v>21632</v>
      </c>
    </row>
    <row r="28831" spans="1:6" x14ac:dyDescent="0.25">
      <c r="A28831" t="s">
        <v>5509</v>
      </c>
      <c r="B28831" s="100" t="s">
        <v>21008</v>
      </c>
      <c r="C28831" s="100"/>
      <c r="D28831" s="124"/>
      <c r="E28831" s="157" t="e">
        <f>VLOOKUP(D28831,'SOAT LIQ'!$A$87:$C$3416,3,FALSE)</f>
        <v>#N/A</v>
      </c>
      <c r="F28831" t="s">
        <v>5509</v>
      </c>
    </row>
    <row r="28832" spans="1:6" x14ac:dyDescent="0.25">
      <c r="A28832" t="s">
        <v>5796</v>
      </c>
      <c r="B28832" s="100" t="s">
        <v>21009</v>
      </c>
      <c r="C28832" s="100"/>
      <c r="D28832" s="124"/>
      <c r="E28832" s="157" t="e">
        <f>VLOOKUP(D28832,'SOAT LIQ'!$A$87:$C$3416,3,FALSE)</f>
        <v>#N/A</v>
      </c>
      <c r="F28832" t="s">
        <v>21632</v>
      </c>
    </row>
    <row r="28833" spans="1:6" x14ac:dyDescent="0.25">
      <c r="A28833" t="s">
        <v>5508</v>
      </c>
      <c r="B28833" s="100" t="s">
        <v>21009</v>
      </c>
      <c r="C28833" s="100"/>
      <c r="D28833" s="124"/>
      <c r="E28833" s="157" t="e">
        <f>VLOOKUP(D28833,'SOAT LIQ'!$A$87:$C$3416,3,FALSE)</f>
        <v>#N/A</v>
      </c>
      <c r="F28833" t="s">
        <v>21632</v>
      </c>
    </row>
    <row r="28834" spans="1:6" x14ac:dyDescent="0.25">
      <c r="A28834" t="s">
        <v>8089</v>
      </c>
      <c r="B28834" s="100" t="s">
        <v>21010</v>
      </c>
      <c r="C28834" s="100"/>
      <c r="D28834" s="124"/>
      <c r="E28834" s="157" t="e">
        <f>VLOOKUP(D28834,'SOAT LIQ'!$A$87:$C$3416,3,FALSE)</f>
        <v>#N/A</v>
      </c>
      <c r="F28834" t="s">
        <v>5509</v>
      </c>
    </row>
    <row r="28835" spans="1:6" x14ac:dyDescent="0.25">
      <c r="A28835" t="s">
        <v>5509</v>
      </c>
      <c r="B28835" s="100" t="s">
        <v>21010</v>
      </c>
      <c r="C28835" s="100"/>
      <c r="D28835" s="124"/>
      <c r="E28835" s="157" t="e">
        <f>VLOOKUP(D28835,'SOAT LIQ'!$A$87:$C$3416,3,FALSE)</f>
        <v>#N/A</v>
      </c>
      <c r="F28835" t="s">
        <v>5509</v>
      </c>
    </row>
    <row r="28836" spans="1:6" x14ac:dyDescent="0.25">
      <c r="A28836" t="s">
        <v>5508</v>
      </c>
      <c r="B28836" s="100" t="s">
        <v>21011</v>
      </c>
      <c r="C28836" s="100"/>
      <c r="D28836" s="124">
        <v>5612</v>
      </c>
      <c r="E28836" s="157">
        <f>VLOOKUP(D28836,'SOAT LIQ'!$A$87:$C$3416,3,FALSE)</f>
        <v>22</v>
      </c>
      <c r="F28836" t="s">
        <v>21632</v>
      </c>
    </row>
    <row r="28837" spans="1:6" x14ac:dyDescent="0.25">
      <c r="A28837" t="s">
        <v>5508</v>
      </c>
      <c r="B28837" s="100" t="s">
        <v>21012</v>
      </c>
      <c r="C28837" s="100"/>
      <c r="D28837" s="124"/>
      <c r="E28837" s="157" t="e">
        <f>VLOOKUP(D28837,'SOAT LIQ'!$A$87:$C$3416,3,FALSE)</f>
        <v>#N/A</v>
      </c>
      <c r="F28837" t="s">
        <v>21632</v>
      </c>
    </row>
    <row r="28838" spans="1:6" x14ac:dyDescent="0.25">
      <c r="A28838" t="s">
        <v>7772</v>
      </c>
      <c r="B28838" s="100" t="s">
        <v>21013</v>
      </c>
      <c r="C28838" s="100"/>
      <c r="D28838" s="124"/>
      <c r="E28838" s="157" t="e">
        <f>VLOOKUP(D28838,'SOAT LIQ'!$A$87:$C$3416,3,FALSE)</f>
        <v>#N/A</v>
      </c>
    </row>
    <row r="28839" spans="1:6" x14ac:dyDescent="0.25">
      <c r="A28839" t="s">
        <v>5509</v>
      </c>
      <c r="B28839" s="100" t="s">
        <v>21013</v>
      </c>
      <c r="C28839" s="100"/>
      <c r="D28839" s="124"/>
      <c r="E28839" s="157" t="e">
        <f>VLOOKUP(D28839,'SOAT LIQ'!$A$87:$C$3416,3,FALSE)</f>
        <v>#N/A</v>
      </c>
      <c r="F28839" t="s">
        <v>5509</v>
      </c>
    </row>
    <row r="28840" spans="1:6" x14ac:dyDescent="0.25">
      <c r="A28840" t="s">
        <v>5509</v>
      </c>
      <c r="B28840" s="100" t="s">
        <v>21014</v>
      </c>
      <c r="C28840" s="100"/>
      <c r="D28840" s="124"/>
      <c r="E28840" s="157" t="e">
        <f>VLOOKUP(D28840,'SOAT LIQ'!$A$87:$C$3416,3,FALSE)</f>
        <v>#N/A</v>
      </c>
      <c r="F28840" t="s">
        <v>5509</v>
      </c>
    </row>
    <row r="28841" spans="1:6" x14ac:dyDescent="0.25">
      <c r="A28841" t="s">
        <v>7772</v>
      </c>
      <c r="B28841" s="100" t="s">
        <v>21014</v>
      </c>
      <c r="C28841" s="100"/>
      <c r="D28841" s="124"/>
      <c r="E28841" s="157" t="e">
        <f>VLOOKUP(D28841,'SOAT LIQ'!$A$87:$C$3416,3,FALSE)</f>
        <v>#N/A</v>
      </c>
    </row>
    <row r="28842" spans="1:6" x14ac:dyDescent="0.25">
      <c r="A28842" t="s">
        <v>5796</v>
      </c>
      <c r="B28842" s="100" t="s">
        <v>21015</v>
      </c>
      <c r="C28842" s="100"/>
      <c r="D28842" s="124"/>
      <c r="E28842" s="157" t="e">
        <f>VLOOKUP(D28842,'SOAT LIQ'!$A$87:$C$3416,3,FALSE)</f>
        <v>#N/A</v>
      </c>
      <c r="F28842" t="s">
        <v>21632</v>
      </c>
    </row>
    <row r="28843" spans="1:6" x14ac:dyDescent="0.25">
      <c r="A28843" t="s">
        <v>5142</v>
      </c>
      <c r="B28843" s="100" t="s">
        <v>21015</v>
      </c>
      <c r="C28843" s="100"/>
      <c r="D28843" s="124"/>
      <c r="E28843" s="157" t="e">
        <f>VLOOKUP(D28843,'SOAT LIQ'!$A$87:$C$3416,3,FALSE)</f>
        <v>#N/A</v>
      </c>
      <c r="F28843" t="s">
        <v>21632</v>
      </c>
    </row>
    <row r="28844" spans="1:6" x14ac:dyDescent="0.25">
      <c r="A28844" t="s">
        <v>5922</v>
      </c>
      <c r="B28844" s="100" t="s">
        <v>21015</v>
      </c>
      <c r="C28844" s="100"/>
      <c r="D28844" s="124"/>
      <c r="E28844" s="157" t="e">
        <f>VLOOKUP(D28844,'SOAT LIQ'!$A$87:$C$3416,3,FALSE)</f>
        <v>#N/A</v>
      </c>
      <c r="F28844" t="s">
        <v>21632</v>
      </c>
    </row>
    <row r="28845" spans="1:6" x14ac:dyDescent="0.25">
      <c r="A28845" t="s">
        <v>14242</v>
      </c>
      <c r="B28845" s="100" t="s">
        <v>21015</v>
      </c>
      <c r="C28845" s="100"/>
      <c r="D28845" s="124"/>
      <c r="E28845" s="157" t="e">
        <f>VLOOKUP(D28845,'SOAT LIQ'!$A$87:$C$3416,3,FALSE)</f>
        <v>#N/A</v>
      </c>
      <c r="F28845" t="s">
        <v>21632</v>
      </c>
    </row>
    <row r="28846" spans="1:6" x14ac:dyDescent="0.25">
      <c r="A28846" t="s">
        <v>5796</v>
      </c>
      <c r="B28846" s="100" t="s">
        <v>21016</v>
      </c>
      <c r="C28846" s="100"/>
      <c r="D28846" s="124"/>
      <c r="E28846" s="157" t="e">
        <f>VLOOKUP(D28846,'SOAT LIQ'!$A$87:$C$3416,3,FALSE)</f>
        <v>#N/A</v>
      </c>
      <c r="F28846" t="s">
        <v>21632</v>
      </c>
    </row>
    <row r="28847" spans="1:6" x14ac:dyDescent="0.25">
      <c r="A28847" t="s">
        <v>5142</v>
      </c>
      <c r="B28847" s="100" t="s">
        <v>21016</v>
      </c>
      <c r="C28847" s="100"/>
      <c r="D28847" s="124"/>
      <c r="E28847" s="157" t="e">
        <f>VLOOKUP(D28847,'SOAT LIQ'!$A$87:$C$3416,3,FALSE)</f>
        <v>#N/A</v>
      </c>
      <c r="F28847" t="s">
        <v>21632</v>
      </c>
    </row>
    <row r="28848" spans="1:6" x14ac:dyDescent="0.25">
      <c r="A28848" t="s">
        <v>5922</v>
      </c>
      <c r="B28848" s="100" t="s">
        <v>21016</v>
      </c>
      <c r="C28848" s="100"/>
      <c r="D28848" s="124"/>
      <c r="E28848" s="157" t="e">
        <f>VLOOKUP(D28848,'SOAT LIQ'!$A$87:$C$3416,3,FALSE)</f>
        <v>#N/A</v>
      </c>
      <c r="F28848" t="s">
        <v>21632</v>
      </c>
    </row>
    <row r="28849" spans="1:6" x14ac:dyDescent="0.25">
      <c r="A28849" t="s">
        <v>14242</v>
      </c>
      <c r="B28849" s="100" t="s">
        <v>21016</v>
      </c>
      <c r="C28849" s="100"/>
      <c r="D28849" s="124"/>
      <c r="E28849" s="157" t="e">
        <f>VLOOKUP(D28849,'SOAT LIQ'!$A$87:$C$3416,3,FALSE)</f>
        <v>#N/A</v>
      </c>
      <c r="F28849" t="s">
        <v>21632</v>
      </c>
    </row>
    <row r="28850" spans="1:6" x14ac:dyDescent="0.25">
      <c r="A28850" t="s">
        <v>5482</v>
      </c>
      <c r="B28850" s="100" t="s">
        <v>21017</v>
      </c>
      <c r="C28850" s="100"/>
      <c r="D28850" s="124"/>
      <c r="E28850" s="157" t="e">
        <f>VLOOKUP(D28850,'SOAT LIQ'!$A$87:$C$3416,3,FALSE)</f>
        <v>#N/A</v>
      </c>
      <c r="F28850" t="s">
        <v>21632</v>
      </c>
    </row>
    <row r="28851" spans="1:6" x14ac:dyDescent="0.25">
      <c r="A28851" t="s">
        <v>5142</v>
      </c>
      <c r="B28851" s="100" t="s">
        <v>21017</v>
      </c>
      <c r="C28851" s="100"/>
      <c r="D28851" s="124"/>
      <c r="E28851" s="157" t="e">
        <f>VLOOKUP(D28851,'SOAT LIQ'!$A$87:$C$3416,3,FALSE)</f>
        <v>#N/A</v>
      </c>
      <c r="F28851" t="s">
        <v>21632</v>
      </c>
    </row>
    <row r="28852" spans="1:6" x14ac:dyDescent="0.25">
      <c r="A28852" t="s">
        <v>14242</v>
      </c>
      <c r="B28852" s="100" t="s">
        <v>21017</v>
      </c>
      <c r="C28852" s="100"/>
      <c r="D28852" s="124"/>
      <c r="E28852" s="157" t="e">
        <f>VLOOKUP(D28852,'SOAT LIQ'!$A$87:$C$3416,3,FALSE)</f>
        <v>#N/A</v>
      </c>
      <c r="F28852" t="s">
        <v>21632</v>
      </c>
    </row>
    <row r="28853" spans="1:6" x14ac:dyDescent="0.25">
      <c r="A28853" t="s">
        <v>5482</v>
      </c>
      <c r="B28853" s="100" t="s">
        <v>21018</v>
      </c>
      <c r="C28853" s="100"/>
      <c r="D28853" s="124"/>
      <c r="E28853" s="157" t="e">
        <f>VLOOKUP(D28853,'SOAT LIQ'!$A$87:$C$3416,3,FALSE)</f>
        <v>#N/A</v>
      </c>
      <c r="F28853" t="s">
        <v>21632</v>
      </c>
    </row>
    <row r="28854" spans="1:6" x14ac:dyDescent="0.25">
      <c r="A28854" t="s">
        <v>5142</v>
      </c>
      <c r="B28854" s="100" t="s">
        <v>21018</v>
      </c>
      <c r="C28854" s="100"/>
      <c r="D28854" s="124"/>
      <c r="E28854" s="157" t="e">
        <f>VLOOKUP(D28854,'SOAT LIQ'!$A$87:$C$3416,3,FALSE)</f>
        <v>#N/A</v>
      </c>
      <c r="F28854" t="s">
        <v>21632</v>
      </c>
    </row>
    <row r="28855" spans="1:6" x14ac:dyDescent="0.25">
      <c r="A28855" t="s">
        <v>14242</v>
      </c>
      <c r="B28855" s="100" t="s">
        <v>21018</v>
      </c>
      <c r="C28855" s="100"/>
      <c r="D28855" s="124"/>
      <c r="E28855" s="157" t="e">
        <f>VLOOKUP(D28855,'SOAT LIQ'!$A$87:$C$3416,3,FALSE)</f>
        <v>#N/A</v>
      </c>
      <c r="F28855" t="s">
        <v>21632</v>
      </c>
    </row>
    <row r="28856" spans="1:6" x14ac:dyDescent="0.25">
      <c r="A28856" t="s">
        <v>5796</v>
      </c>
      <c r="B28856" s="100" t="s">
        <v>21019</v>
      </c>
      <c r="C28856" s="100"/>
      <c r="D28856" s="124"/>
      <c r="E28856" s="157" t="e">
        <f>VLOOKUP(D28856,'SOAT LIQ'!$A$87:$C$3416,3,FALSE)</f>
        <v>#N/A</v>
      </c>
      <c r="F28856" t="s">
        <v>21632</v>
      </c>
    </row>
    <row r="28857" spans="1:6" x14ac:dyDescent="0.25">
      <c r="A28857" t="s">
        <v>5748</v>
      </c>
      <c r="B28857" s="100" t="s">
        <v>21019</v>
      </c>
      <c r="C28857" s="100"/>
      <c r="D28857" s="124"/>
      <c r="E28857" s="157" t="e">
        <f>VLOOKUP(D28857,'SOAT LIQ'!$A$87:$C$3416,3,FALSE)</f>
        <v>#N/A</v>
      </c>
      <c r="F28857" t="s">
        <v>21632</v>
      </c>
    </row>
    <row r="28858" spans="1:6" x14ac:dyDescent="0.25">
      <c r="A28858" t="s">
        <v>5745</v>
      </c>
      <c r="B28858" s="100" t="s">
        <v>21019</v>
      </c>
      <c r="C28858" s="100"/>
      <c r="D28858" s="124"/>
      <c r="E28858" s="157" t="e">
        <f>VLOOKUP(D28858,'SOAT LIQ'!$A$87:$C$3416,3,FALSE)</f>
        <v>#N/A</v>
      </c>
      <c r="F28858" t="s">
        <v>21632</v>
      </c>
    </row>
    <row r="28859" spans="1:6" x14ac:dyDescent="0.25">
      <c r="A28859" t="s">
        <v>4339</v>
      </c>
      <c r="B28859" s="100" t="s">
        <v>21019</v>
      </c>
      <c r="C28859" s="100"/>
      <c r="D28859" s="124"/>
      <c r="E28859" s="157" t="e">
        <f>VLOOKUP(D28859,'SOAT LIQ'!$A$87:$C$3416,3,FALSE)</f>
        <v>#N/A</v>
      </c>
      <c r="F28859" t="s">
        <v>21632</v>
      </c>
    </row>
    <row r="28860" spans="1:6" x14ac:dyDescent="0.25">
      <c r="A28860" t="s">
        <v>5142</v>
      </c>
      <c r="B28860" s="100" t="s">
        <v>21019</v>
      </c>
      <c r="C28860" s="100"/>
      <c r="D28860" s="124"/>
      <c r="E28860" s="157" t="e">
        <f>VLOOKUP(D28860,'SOAT LIQ'!$A$87:$C$3416,3,FALSE)</f>
        <v>#N/A</v>
      </c>
      <c r="F28860" t="s">
        <v>21632</v>
      </c>
    </row>
    <row r="28861" spans="1:6" x14ac:dyDescent="0.25">
      <c r="A28861" t="s">
        <v>14242</v>
      </c>
      <c r="B28861" s="100" t="s">
        <v>21019</v>
      </c>
      <c r="C28861" s="100"/>
      <c r="D28861" s="124"/>
      <c r="E28861" s="157" t="e">
        <f>VLOOKUP(D28861,'SOAT LIQ'!$A$87:$C$3416,3,FALSE)</f>
        <v>#N/A</v>
      </c>
      <c r="F28861" t="s">
        <v>21632</v>
      </c>
    </row>
    <row r="28862" spans="1:6" x14ac:dyDescent="0.25">
      <c r="A28862" t="s">
        <v>5796</v>
      </c>
      <c r="B28862" s="100" t="s">
        <v>21020</v>
      </c>
      <c r="C28862" s="100"/>
      <c r="D28862" s="124"/>
      <c r="E28862" s="157" t="e">
        <f>VLOOKUP(D28862,'SOAT LIQ'!$A$87:$C$3416,3,FALSE)</f>
        <v>#N/A</v>
      </c>
      <c r="F28862" t="s">
        <v>21632</v>
      </c>
    </row>
    <row r="28863" spans="1:6" x14ac:dyDescent="0.25">
      <c r="A28863" t="s">
        <v>5509</v>
      </c>
      <c r="B28863" s="100" t="s">
        <v>21020</v>
      </c>
      <c r="C28863" s="100"/>
      <c r="D28863" s="124"/>
      <c r="E28863" s="157" t="e">
        <f>VLOOKUP(D28863,'SOAT LIQ'!$A$87:$C$3416,3,FALSE)</f>
        <v>#N/A</v>
      </c>
      <c r="F28863" t="s">
        <v>5509</v>
      </c>
    </row>
    <row r="28864" spans="1:6" x14ac:dyDescent="0.25">
      <c r="A28864" t="s">
        <v>6034</v>
      </c>
      <c r="B28864" s="100" t="s">
        <v>21020</v>
      </c>
      <c r="C28864" s="100"/>
      <c r="D28864" s="124"/>
      <c r="E28864" s="157" t="e">
        <f>VLOOKUP(D28864,'SOAT LIQ'!$A$87:$C$3416,3,FALSE)</f>
        <v>#N/A</v>
      </c>
    </row>
    <row r="28865" spans="1:6" x14ac:dyDescent="0.25">
      <c r="A28865" t="s">
        <v>5796</v>
      </c>
      <c r="B28865" s="100" t="s">
        <v>21021</v>
      </c>
      <c r="C28865" s="100"/>
      <c r="D28865" s="124"/>
      <c r="E28865" s="157" t="e">
        <f>VLOOKUP(D28865,'SOAT LIQ'!$A$87:$C$3416,3,FALSE)</f>
        <v>#N/A</v>
      </c>
      <c r="F28865" t="s">
        <v>21632</v>
      </c>
    </row>
    <row r="28866" spans="1:6" x14ac:dyDescent="0.25">
      <c r="A28866" t="s">
        <v>5508</v>
      </c>
      <c r="B28866" s="100" t="s">
        <v>21021</v>
      </c>
      <c r="C28866" s="100"/>
      <c r="D28866" s="124"/>
      <c r="E28866" s="157" t="e">
        <f>VLOOKUP(D28866,'SOAT LIQ'!$A$87:$C$3416,3,FALSE)</f>
        <v>#N/A</v>
      </c>
      <c r="F28866" t="s">
        <v>21632</v>
      </c>
    </row>
    <row r="28867" spans="1:6" x14ac:dyDescent="0.25">
      <c r="A28867" t="s">
        <v>4339</v>
      </c>
      <c r="B28867" s="100" t="s">
        <v>21021</v>
      </c>
      <c r="C28867" s="100"/>
      <c r="D28867" s="124"/>
      <c r="E28867" s="157" t="e">
        <f>VLOOKUP(D28867,'SOAT LIQ'!$A$87:$C$3416,3,FALSE)</f>
        <v>#N/A</v>
      </c>
      <c r="F28867" t="s">
        <v>21632</v>
      </c>
    </row>
    <row r="28868" spans="1:6" x14ac:dyDescent="0.25">
      <c r="A28868" t="s">
        <v>5508</v>
      </c>
      <c r="B28868" s="100" t="s">
        <v>21022</v>
      </c>
      <c r="C28868" s="100"/>
      <c r="D28868" s="124"/>
      <c r="E28868" s="157" t="e">
        <f>VLOOKUP(D28868,'SOAT LIQ'!$A$87:$C$3416,3,FALSE)</f>
        <v>#N/A</v>
      </c>
      <c r="F28868" t="s">
        <v>21632</v>
      </c>
    </row>
    <row r="28869" spans="1:6" x14ac:dyDescent="0.25">
      <c r="A28869" t="s">
        <v>4339</v>
      </c>
      <c r="B28869" s="100" t="s">
        <v>21022</v>
      </c>
      <c r="C28869" s="100"/>
      <c r="D28869" s="124"/>
      <c r="E28869" s="157" t="e">
        <f>VLOOKUP(D28869,'SOAT LIQ'!$A$87:$C$3416,3,FALSE)</f>
        <v>#N/A</v>
      </c>
      <c r="F28869" t="s">
        <v>21632</v>
      </c>
    </row>
    <row r="28870" spans="1:6" x14ac:dyDescent="0.25">
      <c r="A28870" t="s">
        <v>5796</v>
      </c>
      <c r="B28870" s="100" t="s">
        <v>21022</v>
      </c>
      <c r="C28870" s="100"/>
      <c r="D28870" s="124"/>
      <c r="E28870" s="157" t="e">
        <f>VLOOKUP(D28870,'SOAT LIQ'!$A$87:$C$3416,3,FALSE)</f>
        <v>#N/A</v>
      </c>
      <c r="F28870" t="s">
        <v>21632</v>
      </c>
    </row>
    <row r="28871" spans="1:6" x14ac:dyDescent="0.25">
      <c r="A28871" t="s">
        <v>4339</v>
      </c>
      <c r="B28871" s="100" t="s">
        <v>21023</v>
      </c>
      <c r="C28871" s="100"/>
      <c r="D28871" s="124"/>
      <c r="E28871" s="157" t="e">
        <f>VLOOKUP(D28871,'SOAT LIQ'!$A$87:$C$3416,3,FALSE)</f>
        <v>#N/A</v>
      </c>
      <c r="F28871" t="s">
        <v>21632</v>
      </c>
    </row>
    <row r="28872" spans="1:6" x14ac:dyDescent="0.25">
      <c r="A28872" t="s">
        <v>5508</v>
      </c>
      <c r="B28872" s="100" t="s">
        <v>21023</v>
      </c>
      <c r="C28872" s="100"/>
      <c r="D28872" s="124"/>
      <c r="E28872" s="157" t="e">
        <f>VLOOKUP(D28872,'SOAT LIQ'!$A$87:$C$3416,3,FALSE)</f>
        <v>#N/A</v>
      </c>
      <c r="F28872" t="s">
        <v>21632</v>
      </c>
    </row>
    <row r="28873" spans="1:6" x14ac:dyDescent="0.25">
      <c r="A28873" t="s">
        <v>5796</v>
      </c>
      <c r="B28873" s="100" t="s">
        <v>21023</v>
      </c>
      <c r="C28873" s="100"/>
      <c r="D28873" s="124"/>
      <c r="E28873" s="157" t="e">
        <f>VLOOKUP(D28873,'SOAT LIQ'!$A$87:$C$3416,3,FALSE)</f>
        <v>#N/A</v>
      </c>
      <c r="F28873" t="s">
        <v>21632</v>
      </c>
    </row>
    <row r="28874" spans="1:6" x14ac:dyDescent="0.25">
      <c r="A28874" t="s">
        <v>5750</v>
      </c>
      <c r="B28874" s="100" t="s">
        <v>21023</v>
      </c>
      <c r="C28874" s="100"/>
      <c r="D28874" s="124"/>
      <c r="E28874" s="157" t="e">
        <f>VLOOKUP(D28874,'SOAT LIQ'!$A$87:$C$3416,3,FALSE)</f>
        <v>#N/A</v>
      </c>
      <c r="F28874" t="s">
        <v>21632</v>
      </c>
    </row>
    <row r="28875" spans="1:6" x14ac:dyDescent="0.25">
      <c r="A28875" t="s">
        <v>5523</v>
      </c>
      <c r="B28875" s="100" t="s">
        <v>21024</v>
      </c>
      <c r="C28875" s="100"/>
      <c r="D28875" s="124"/>
      <c r="E28875" s="157" t="e">
        <f>VLOOKUP(D28875,'SOAT LIQ'!$A$87:$C$3416,3,FALSE)</f>
        <v>#N/A</v>
      </c>
      <c r="F28875" t="s">
        <v>21632</v>
      </c>
    </row>
    <row r="28876" spans="1:6" x14ac:dyDescent="0.25">
      <c r="A28876" t="s">
        <v>5508</v>
      </c>
      <c r="B28876" s="100" t="s">
        <v>21024</v>
      </c>
      <c r="C28876" s="100"/>
      <c r="D28876" s="124"/>
      <c r="E28876" s="157" t="e">
        <f>VLOOKUP(D28876,'SOAT LIQ'!$A$87:$C$3416,3,FALSE)</f>
        <v>#N/A</v>
      </c>
      <c r="F28876" t="s">
        <v>21632</v>
      </c>
    </row>
    <row r="28877" spans="1:6" x14ac:dyDescent="0.25">
      <c r="A28877" t="s">
        <v>5796</v>
      </c>
      <c r="B28877" s="100" t="s">
        <v>21024</v>
      </c>
      <c r="C28877" s="100"/>
      <c r="D28877" s="124"/>
      <c r="E28877" s="157" t="e">
        <f>VLOOKUP(D28877,'SOAT LIQ'!$A$87:$C$3416,3,FALSE)</f>
        <v>#N/A</v>
      </c>
      <c r="F28877" t="s">
        <v>21632</v>
      </c>
    </row>
    <row r="28878" spans="1:6" x14ac:dyDescent="0.25">
      <c r="A28878" t="s">
        <v>5509</v>
      </c>
      <c r="B28878" s="100" t="s">
        <v>21025</v>
      </c>
      <c r="E28878" s="157" t="e">
        <f>VLOOKUP(D28878,'SOAT LIQ'!$A$87:$C$3416,3,FALSE)</f>
        <v>#N/A</v>
      </c>
      <c r="F28878" t="s">
        <v>5509</v>
      </c>
    </row>
    <row r="28879" spans="1:6" x14ac:dyDescent="0.25">
      <c r="A28879" t="s">
        <v>5508</v>
      </c>
      <c r="B28879" s="100" t="s">
        <v>21025</v>
      </c>
      <c r="E28879" s="157" t="e">
        <f>VLOOKUP(D28879,'SOAT LIQ'!$A$87:$C$3416,3,FALSE)</f>
        <v>#N/A</v>
      </c>
      <c r="F28879" t="s">
        <v>21632</v>
      </c>
    </row>
    <row r="28880" spans="1:6" x14ac:dyDescent="0.25">
      <c r="A28880" t="s">
        <v>5796</v>
      </c>
      <c r="B28880" s="100" t="s">
        <v>21025</v>
      </c>
      <c r="E28880" s="157" t="e">
        <f>VLOOKUP(D28880,'SOAT LIQ'!$A$87:$C$3416,3,FALSE)</f>
        <v>#N/A</v>
      </c>
      <c r="F28880" t="s">
        <v>21632</v>
      </c>
    </row>
    <row r="28881" spans="1:6" x14ac:dyDescent="0.25">
      <c r="A28881" t="s">
        <v>5509</v>
      </c>
      <c r="B28881" s="100" t="s">
        <v>21026</v>
      </c>
      <c r="E28881" s="157" t="e">
        <f>VLOOKUP(D28881,'SOAT LIQ'!$A$87:$C$3416,3,FALSE)</f>
        <v>#N/A</v>
      </c>
      <c r="F28881" t="s">
        <v>5509</v>
      </c>
    </row>
    <row r="28882" spans="1:6" x14ac:dyDescent="0.25">
      <c r="A28882" t="s">
        <v>5508</v>
      </c>
      <c r="B28882" s="100" t="s">
        <v>21026</v>
      </c>
      <c r="E28882" s="157" t="e">
        <f>VLOOKUP(D28882,'SOAT LIQ'!$A$87:$C$3416,3,FALSE)</f>
        <v>#N/A</v>
      </c>
      <c r="F28882" t="s">
        <v>21632</v>
      </c>
    </row>
    <row r="28883" spans="1:6" x14ac:dyDescent="0.25">
      <c r="A28883" t="s">
        <v>5796</v>
      </c>
      <c r="B28883" s="100" t="s">
        <v>21026</v>
      </c>
      <c r="E28883" s="157" t="e">
        <f>VLOOKUP(D28883,'SOAT LIQ'!$A$87:$C$3416,3,FALSE)</f>
        <v>#N/A</v>
      </c>
      <c r="F28883" t="s">
        <v>21632</v>
      </c>
    </row>
    <row r="28884" spans="1:6" x14ac:dyDescent="0.25">
      <c r="A28884" t="s">
        <v>5509</v>
      </c>
      <c r="B28884" s="100" t="s">
        <v>21027</v>
      </c>
      <c r="E28884" s="157" t="e">
        <f>VLOOKUP(D28884,'SOAT LIQ'!$A$87:$C$3416,3,FALSE)</f>
        <v>#N/A</v>
      </c>
      <c r="F28884" t="s">
        <v>5509</v>
      </c>
    </row>
    <row r="28885" spans="1:6" x14ac:dyDescent="0.25">
      <c r="A28885" t="s">
        <v>5508</v>
      </c>
      <c r="B28885" s="100" t="s">
        <v>21027</v>
      </c>
      <c r="E28885" s="157" t="e">
        <f>VLOOKUP(D28885,'SOAT LIQ'!$A$87:$C$3416,3,FALSE)</f>
        <v>#N/A</v>
      </c>
      <c r="F28885" t="s">
        <v>21632</v>
      </c>
    </row>
    <row r="28886" spans="1:6" x14ac:dyDescent="0.25">
      <c r="A28886" t="s">
        <v>5796</v>
      </c>
      <c r="B28886" s="100" t="s">
        <v>21027</v>
      </c>
      <c r="E28886" s="157" t="e">
        <f>VLOOKUP(D28886,'SOAT LIQ'!$A$87:$C$3416,3,FALSE)</f>
        <v>#N/A</v>
      </c>
      <c r="F28886" t="s">
        <v>21632</v>
      </c>
    </row>
    <row r="28887" spans="1:6" x14ac:dyDescent="0.25">
      <c r="A28887" t="s">
        <v>5509</v>
      </c>
      <c r="B28887" s="100" t="s">
        <v>21028</v>
      </c>
      <c r="E28887" s="157" t="e">
        <f>VLOOKUP(D28887,'SOAT LIQ'!$A$87:$C$3416,3,FALSE)</f>
        <v>#N/A</v>
      </c>
      <c r="F28887" t="s">
        <v>5509</v>
      </c>
    </row>
    <row r="28888" spans="1:6" x14ac:dyDescent="0.25">
      <c r="A28888" t="s">
        <v>5508</v>
      </c>
      <c r="B28888" s="100" t="s">
        <v>21028</v>
      </c>
      <c r="E28888" s="157" t="e">
        <f>VLOOKUP(D28888,'SOAT LIQ'!$A$87:$C$3416,3,FALSE)</f>
        <v>#N/A</v>
      </c>
      <c r="F28888" t="s">
        <v>21632</v>
      </c>
    </row>
    <row r="28889" spans="1:6" x14ac:dyDescent="0.25">
      <c r="A28889" t="s">
        <v>5796</v>
      </c>
      <c r="B28889" s="100" t="s">
        <v>21028</v>
      </c>
      <c r="E28889" s="157" t="e">
        <f>VLOOKUP(D28889,'SOAT LIQ'!$A$87:$C$3416,3,FALSE)</f>
        <v>#N/A</v>
      </c>
      <c r="F28889" t="s">
        <v>21632</v>
      </c>
    </row>
    <row r="28890" spans="1:6" x14ac:dyDescent="0.25">
      <c r="A28890" t="s">
        <v>5509</v>
      </c>
      <c r="B28890" s="100" t="s">
        <v>21029</v>
      </c>
      <c r="E28890" s="157" t="e">
        <f>VLOOKUP(D28890,'SOAT LIQ'!$A$87:$C$3416,3,FALSE)</f>
        <v>#N/A</v>
      </c>
      <c r="F28890" t="s">
        <v>5509</v>
      </c>
    </row>
    <row r="28891" spans="1:6" x14ac:dyDescent="0.25">
      <c r="A28891" t="s">
        <v>5508</v>
      </c>
      <c r="B28891" s="100" t="s">
        <v>21029</v>
      </c>
      <c r="E28891" s="157" t="e">
        <f>VLOOKUP(D28891,'SOAT LIQ'!$A$87:$C$3416,3,FALSE)</f>
        <v>#N/A</v>
      </c>
      <c r="F28891" t="s">
        <v>21632</v>
      </c>
    </row>
    <row r="28892" spans="1:6" x14ac:dyDescent="0.25">
      <c r="A28892" t="s">
        <v>5796</v>
      </c>
      <c r="B28892" s="100" t="s">
        <v>21029</v>
      </c>
      <c r="E28892" s="157" t="e">
        <f>VLOOKUP(D28892,'SOAT LIQ'!$A$87:$C$3416,3,FALSE)</f>
        <v>#N/A</v>
      </c>
      <c r="F28892" t="s">
        <v>21632</v>
      </c>
    </row>
    <row r="28893" spans="1:6" x14ac:dyDescent="0.25">
      <c r="A28893" t="s">
        <v>5509</v>
      </c>
      <c r="B28893" s="100" t="s">
        <v>21030</v>
      </c>
      <c r="E28893" s="157" t="e">
        <f>VLOOKUP(D28893,'SOAT LIQ'!$A$87:$C$3416,3,FALSE)</f>
        <v>#N/A</v>
      </c>
      <c r="F28893" t="s">
        <v>5509</v>
      </c>
    </row>
    <row r="28894" spans="1:6" x14ac:dyDescent="0.25">
      <c r="A28894" t="s">
        <v>5508</v>
      </c>
      <c r="B28894" s="100" t="s">
        <v>21030</v>
      </c>
      <c r="E28894" s="157" t="e">
        <f>VLOOKUP(D28894,'SOAT LIQ'!$A$87:$C$3416,3,FALSE)</f>
        <v>#N/A</v>
      </c>
      <c r="F28894" t="s">
        <v>21632</v>
      </c>
    </row>
    <row r="28895" spans="1:6" x14ac:dyDescent="0.25">
      <c r="A28895" t="s">
        <v>5796</v>
      </c>
      <c r="B28895" s="100" t="s">
        <v>21030</v>
      </c>
      <c r="E28895" s="157" t="e">
        <f>VLOOKUP(D28895,'SOAT LIQ'!$A$87:$C$3416,3,FALSE)</f>
        <v>#N/A</v>
      </c>
      <c r="F28895" t="s">
        <v>21632</v>
      </c>
    </row>
    <row r="28896" spans="1:6" x14ac:dyDescent="0.25">
      <c r="A28896" t="s">
        <v>5796</v>
      </c>
      <c r="B28896" s="100" t="s">
        <v>21031</v>
      </c>
      <c r="C28896" s="100"/>
      <c r="D28896" s="124"/>
      <c r="E28896" s="157" t="e">
        <f>VLOOKUP(D28896,'SOAT LIQ'!$A$87:$C$3416,3,FALSE)</f>
        <v>#N/A</v>
      </c>
      <c r="F28896" t="s">
        <v>21632</v>
      </c>
    </row>
    <row r="28897" spans="1:6" x14ac:dyDescent="0.25">
      <c r="A28897" t="s">
        <v>5509</v>
      </c>
      <c r="B28897" s="100" t="s">
        <v>21031</v>
      </c>
      <c r="C28897" s="100"/>
      <c r="D28897" s="124"/>
      <c r="E28897" s="157" t="e">
        <f>VLOOKUP(D28897,'SOAT LIQ'!$A$87:$C$3416,3,FALSE)</f>
        <v>#N/A</v>
      </c>
      <c r="F28897" t="s">
        <v>5509</v>
      </c>
    </row>
    <row r="28898" spans="1:6" x14ac:dyDescent="0.25">
      <c r="A28898" t="s">
        <v>5796</v>
      </c>
      <c r="B28898" s="100" t="s">
        <v>21032</v>
      </c>
      <c r="C28898" s="100"/>
      <c r="D28898" s="124"/>
      <c r="E28898" s="157" t="e">
        <f>VLOOKUP(D28898,'SOAT LIQ'!$A$87:$C$3416,3,FALSE)</f>
        <v>#N/A</v>
      </c>
      <c r="F28898" t="s">
        <v>21632</v>
      </c>
    </row>
    <row r="28899" spans="1:6" x14ac:dyDescent="0.25">
      <c r="A28899" t="s">
        <v>5508</v>
      </c>
      <c r="B28899" s="100" t="s">
        <v>21032</v>
      </c>
      <c r="C28899" s="100"/>
      <c r="D28899" s="124"/>
      <c r="E28899" s="157" t="e">
        <f>VLOOKUP(D28899,'SOAT LIQ'!$A$87:$C$3416,3,FALSE)</f>
        <v>#N/A</v>
      </c>
      <c r="F28899" t="s">
        <v>21632</v>
      </c>
    </row>
    <row r="28900" spans="1:6" x14ac:dyDescent="0.25">
      <c r="A28900" t="s">
        <v>5142</v>
      </c>
      <c r="B28900" s="100" t="s">
        <v>21032</v>
      </c>
      <c r="C28900" s="100"/>
      <c r="D28900" s="124"/>
      <c r="E28900" s="157" t="e">
        <f>VLOOKUP(D28900,'SOAT LIQ'!$A$87:$C$3416,3,FALSE)</f>
        <v>#N/A</v>
      </c>
      <c r="F28900" t="s">
        <v>21632</v>
      </c>
    </row>
    <row r="28901" spans="1:6" x14ac:dyDescent="0.25">
      <c r="A28901" t="s">
        <v>14242</v>
      </c>
      <c r="B28901" s="100" t="s">
        <v>21032</v>
      </c>
      <c r="C28901" s="100"/>
      <c r="D28901" s="124"/>
      <c r="E28901" s="157" t="e">
        <f>VLOOKUP(D28901,'SOAT LIQ'!$A$87:$C$3416,3,FALSE)</f>
        <v>#N/A</v>
      </c>
      <c r="F28901" t="s">
        <v>21632</v>
      </c>
    </row>
    <row r="28902" spans="1:6" x14ac:dyDescent="0.25">
      <c r="A28902" t="s">
        <v>5482</v>
      </c>
      <c r="B28902" s="100" t="s">
        <v>21033</v>
      </c>
      <c r="C28902" s="100"/>
      <c r="D28902" s="124"/>
      <c r="E28902" s="157" t="e">
        <f>VLOOKUP(D28902,'SOAT LIQ'!$A$87:$C$3416,3,FALSE)</f>
        <v>#N/A</v>
      </c>
      <c r="F28902" t="s">
        <v>21632</v>
      </c>
    </row>
    <row r="28903" spans="1:6" x14ac:dyDescent="0.25">
      <c r="A28903" t="s">
        <v>5509</v>
      </c>
      <c r="B28903" s="100" t="s">
        <v>21033</v>
      </c>
      <c r="C28903" s="100"/>
      <c r="D28903" s="124"/>
      <c r="E28903" s="157" t="e">
        <f>VLOOKUP(D28903,'SOAT LIQ'!$A$87:$C$3416,3,FALSE)</f>
        <v>#N/A</v>
      </c>
      <c r="F28903" t="s">
        <v>5509</v>
      </c>
    </row>
    <row r="28904" spans="1:6" x14ac:dyDescent="0.25">
      <c r="A28904" t="s">
        <v>5142</v>
      </c>
      <c r="B28904" s="100" t="s">
        <v>21033</v>
      </c>
      <c r="C28904" s="100"/>
      <c r="D28904" s="124"/>
      <c r="E28904" s="157" t="e">
        <f>VLOOKUP(D28904,'SOAT LIQ'!$A$87:$C$3416,3,FALSE)</f>
        <v>#N/A</v>
      </c>
      <c r="F28904" t="s">
        <v>21632</v>
      </c>
    </row>
    <row r="28905" spans="1:6" x14ac:dyDescent="0.25">
      <c r="A28905" t="s">
        <v>14242</v>
      </c>
      <c r="B28905" s="100" t="s">
        <v>21033</v>
      </c>
      <c r="C28905" s="100"/>
      <c r="D28905" s="124"/>
      <c r="E28905" s="157" t="e">
        <f>VLOOKUP(D28905,'SOAT LIQ'!$A$87:$C$3416,3,FALSE)</f>
        <v>#N/A</v>
      </c>
      <c r="F28905" t="s">
        <v>21632</v>
      </c>
    </row>
    <row r="28906" spans="1:6" x14ac:dyDescent="0.25">
      <c r="A28906" t="s">
        <v>5796</v>
      </c>
      <c r="B28906" s="100" t="s">
        <v>21034</v>
      </c>
      <c r="C28906" s="100"/>
      <c r="D28906" s="124"/>
      <c r="E28906" s="157" t="e">
        <f>VLOOKUP(D28906,'SOAT LIQ'!$A$87:$C$3416,3,FALSE)</f>
        <v>#N/A</v>
      </c>
      <c r="F28906" t="s">
        <v>21632</v>
      </c>
    </row>
    <row r="28907" spans="1:6" x14ac:dyDescent="0.25">
      <c r="A28907" t="s">
        <v>5508</v>
      </c>
      <c r="B28907" s="100" t="s">
        <v>21034</v>
      </c>
      <c r="C28907" s="100"/>
      <c r="D28907" s="124"/>
      <c r="E28907" s="157" t="e">
        <f>VLOOKUP(D28907,'SOAT LIQ'!$A$87:$C$3416,3,FALSE)</f>
        <v>#N/A</v>
      </c>
      <c r="F28907" t="s">
        <v>21632</v>
      </c>
    </row>
    <row r="28908" spans="1:6" x14ac:dyDescent="0.25">
      <c r="A28908" t="s">
        <v>5509</v>
      </c>
      <c r="B28908" s="100" t="s">
        <v>21034</v>
      </c>
      <c r="C28908" s="100"/>
      <c r="D28908" s="124"/>
      <c r="E28908" s="157" t="e">
        <f>VLOOKUP(D28908,'SOAT LIQ'!$A$87:$C$3416,3,FALSE)</f>
        <v>#N/A</v>
      </c>
      <c r="F28908" t="s">
        <v>5509</v>
      </c>
    </row>
    <row r="28909" spans="1:6" x14ac:dyDescent="0.25">
      <c r="A28909" t="s">
        <v>6034</v>
      </c>
      <c r="B28909" s="100" t="s">
        <v>21034</v>
      </c>
      <c r="C28909" s="100"/>
      <c r="D28909" s="124"/>
      <c r="E28909" s="157" t="e">
        <f>VLOOKUP(D28909,'SOAT LIQ'!$A$87:$C$3416,3,FALSE)</f>
        <v>#N/A</v>
      </c>
    </row>
    <row r="28910" spans="1:6" x14ac:dyDescent="0.25">
      <c r="A28910" t="s">
        <v>5482</v>
      </c>
      <c r="B28910" s="100" t="s">
        <v>21035</v>
      </c>
      <c r="C28910" s="100"/>
      <c r="D28910" s="124"/>
      <c r="E28910" s="157" t="e">
        <f>VLOOKUP(D28910,'SOAT LIQ'!$A$87:$C$3416,3,FALSE)</f>
        <v>#N/A</v>
      </c>
      <c r="F28910" t="s">
        <v>21632</v>
      </c>
    </row>
    <row r="28911" spans="1:6" x14ac:dyDescent="0.25">
      <c r="A28911" t="s">
        <v>5509</v>
      </c>
      <c r="B28911" s="100" t="s">
        <v>21035</v>
      </c>
      <c r="C28911" s="100"/>
      <c r="D28911" s="124"/>
      <c r="E28911" s="157" t="e">
        <f>VLOOKUP(D28911,'SOAT LIQ'!$A$87:$C$3416,3,FALSE)</f>
        <v>#N/A</v>
      </c>
      <c r="F28911" t="s">
        <v>5509</v>
      </c>
    </row>
    <row r="28912" spans="1:6" x14ac:dyDescent="0.25">
      <c r="A28912" t="s">
        <v>5796</v>
      </c>
      <c r="B28912" s="100" t="s">
        <v>21036</v>
      </c>
      <c r="C28912" s="100"/>
      <c r="D28912" s="124"/>
      <c r="E28912" s="157" t="e">
        <f>VLOOKUP(D28912,'SOAT LIQ'!$A$87:$C$3416,3,FALSE)</f>
        <v>#N/A</v>
      </c>
      <c r="F28912" t="s">
        <v>21632</v>
      </c>
    </row>
    <row r="28913" spans="1:6" x14ac:dyDescent="0.25">
      <c r="A28913" t="s">
        <v>5509</v>
      </c>
      <c r="B28913" s="100" t="s">
        <v>21036</v>
      </c>
      <c r="C28913" s="100"/>
      <c r="D28913" s="124"/>
      <c r="E28913" s="157" t="e">
        <f>VLOOKUP(D28913,'SOAT LIQ'!$A$87:$C$3416,3,FALSE)</f>
        <v>#N/A</v>
      </c>
      <c r="F28913" t="s">
        <v>5509</v>
      </c>
    </row>
    <row r="28914" spans="1:6" x14ac:dyDescent="0.25">
      <c r="A28914" t="s">
        <v>5750</v>
      </c>
      <c r="B28914" s="100" t="s">
        <v>21037</v>
      </c>
      <c r="C28914" s="100"/>
      <c r="D28914" s="124"/>
      <c r="E28914" s="157" t="e">
        <f>VLOOKUP(D28914,'SOAT LIQ'!$A$87:$C$3416,3,FALSE)</f>
        <v>#N/A</v>
      </c>
      <c r="F28914" t="s">
        <v>21632</v>
      </c>
    </row>
    <row r="28915" spans="1:6" x14ac:dyDescent="0.25">
      <c r="A28915" t="s">
        <v>5508</v>
      </c>
      <c r="B28915" s="100" t="s">
        <v>21037</v>
      </c>
      <c r="C28915" s="100"/>
      <c r="D28915" s="124"/>
      <c r="E28915" s="157" t="e">
        <f>VLOOKUP(D28915,'SOAT LIQ'!$A$87:$C$3416,3,FALSE)</f>
        <v>#N/A</v>
      </c>
      <c r="F28915" t="s">
        <v>21632</v>
      </c>
    </row>
    <row r="28916" spans="1:6" x14ac:dyDescent="0.25">
      <c r="A28916" t="s">
        <v>5796</v>
      </c>
      <c r="B28916" s="100" t="s">
        <v>21037</v>
      </c>
      <c r="C28916" s="100"/>
      <c r="D28916" s="124"/>
      <c r="E28916" s="157" t="e">
        <f>VLOOKUP(D28916,'SOAT LIQ'!$A$87:$C$3416,3,FALSE)</f>
        <v>#N/A</v>
      </c>
      <c r="F28916" t="s">
        <v>21632</v>
      </c>
    </row>
    <row r="28917" spans="1:6" x14ac:dyDescent="0.25">
      <c r="A28917" t="s">
        <v>5936</v>
      </c>
      <c r="B28917" s="100" t="s">
        <v>21037</v>
      </c>
      <c r="C28917" s="100"/>
      <c r="D28917" s="124"/>
      <c r="E28917" s="157" t="e">
        <f>VLOOKUP(D28917,'SOAT LIQ'!$A$87:$C$3416,3,FALSE)</f>
        <v>#N/A</v>
      </c>
      <c r="F28917" t="s">
        <v>21632</v>
      </c>
    </row>
    <row r="28918" spans="1:6" x14ac:dyDescent="0.25">
      <c r="A28918" t="s">
        <v>5748</v>
      </c>
      <c r="B28918" s="100" t="s">
        <v>21038</v>
      </c>
      <c r="C28918" s="100"/>
      <c r="D28918" s="124"/>
      <c r="E28918" s="157" t="e">
        <f>VLOOKUP(D28918,'SOAT LIQ'!$A$87:$C$3416,3,FALSE)</f>
        <v>#N/A</v>
      </c>
      <c r="F28918" t="s">
        <v>21632</v>
      </c>
    </row>
    <row r="28919" spans="1:6" x14ac:dyDescent="0.25">
      <c r="A28919" t="s">
        <v>5508</v>
      </c>
      <c r="B28919" s="100" t="s">
        <v>21038</v>
      </c>
      <c r="C28919" s="100"/>
      <c r="D28919" s="124"/>
      <c r="E28919" s="157" t="e">
        <f>VLOOKUP(D28919,'SOAT LIQ'!$A$87:$C$3416,3,FALSE)</f>
        <v>#N/A</v>
      </c>
      <c r="F28919" t="s">
        <v>21632</v>
      </c>
    </row>
    <row r="28920" spans="1:6" x14ac:dyDescent="0.25">
      <c r="A28920" t="s">
        <v>5796</v>
      </c>
      <c r="B28920" s="100" t="s">
        <v>21038</v>
      </c>
      <c r="C28920" s="100"/>
      <c r="D28920" s="124"/>
      <c r="E28920" s="157" t="e">
        <f>VLOOKUP(D28920,'SOAT LIQ'!$A$87:$C$3416,3,FALSE)</f>
        <v>#N/A</v>
      </c>
      <c r="F28920" t="s">
        <v>21632</v>
      </c>
    </row>
    <row r="28921" spans="1:6" x14ac:dyDescent="0.25">
      <c r="A28921" t="s">
        <v>5748</v>
      </c>
      <c r="B28921" s="100" t="s">
        <v>21039</v>
      </c>
      <c r="C28921" s="100"/>
      <c r="D28921" s="124"/>
      <c r="E28921" s="157" t="e">
        <f>VLOOKUP(D28921,'SOAT LIQ'!$A$87:$C$3416,3,FALSE)</f>
        <v>#N/A</v>
      </c>
      <c r="F28921" t="s">
        <v>21632</v>
      </c>
    </row>
    <row r="28922" spans="1:6" x14ac:dyDescent="0.25">
      <c r="A28922" t="s">
        <v>5508</v>
      </c>
      <c r="B28922" s="100" t="s">
        <v>21039</v>
      </c>
      <c r="C28922" s="100"/>
      <c r="D28922" s="124"/>
      <c r="E28922" s="157" t="e">
        <f>VLOOKUP(D28922,'SOAT LIQ'!$A$87:$C$3416,3,FALSE)</f>
        <v>#N/A</v>
      </c>
      <c r="F28922" t="s">
        <v>21632</v>
      </c>
    </row>
    <row r="28923" spans="1:6" x14ac:dyDescent="0.25">
      <c r="A28923" t="s">
        <v>5796</v>
      </c>
      <c r="B28923" s="100" t="s">
        <v>21039</v>
      </c>
      <c r="C28923" s="100"/>
      <c r="D28923" s="124"/>
      <c r="E28923" s="157" t="e">
        <f>VLOOKUP(D28923,'SOAT LIQ'!$A$87:$C$3416,3,FALSE)</f>
        <v>#N/A</v>
      </c>
      <c r="F28923" t="s">
        <v>21632</v>
      </c>
    </row>
    <row r="28924" spans="1:6" x14ac:dyDescent="0.25">
      <c r="A28924" t="s">
        <v>5748</v>
      </c>
      <c r="B28924" s="100" t="s">
        <v>21040</v>
      </c>
      <c r="C28924" s="100"/>
      <c r="D28924" s="124"/>
      <c r="E28924" s="157" t="e">
        <f>VLOOKUP(D28924,'SOAT LIQ'!$A$87:$C$3416,3,FALSE)</f>
        <v>#N/A</v>
      </c>
      <c r="F28924" t="s">
        <v>21632</v>
      </c>
    </row>
    <row r="28925" spans="1:6" x14ac:dyDescent="0.25">
      <c r="A28925" t="s">
        <v>5750</v>
      </c>
      <c r="B28925" s="100" t="s">
        <v>21040</v>
      </c>
      <c r="C28925" s="100"/>
      <c r="D28925" s="124"/>
      <c r="E28925" s="157" t="e">
        <f>VLOOKUP(D28925,'SOAT LIQ'!$A$87:$C$3416,3,FALSE)</f>
        <v>#N/A</v>
      </c>
      <c r="F28925" t="s">
        <v>21632</v>
      </c>
    </row>
    <row r="28926" spans="1:6" x14ac:dyDescent="0.25">
      <c r="A28926" t="s">
        <v>5748</v>
      </c>
      <c r="B28926" s="100" t="s">
        <v>21041</v>
      </c>
      <c r="C28926" s="100"/>
      <c r="D28926" s="124"/>
      <c r="E28926" s="157" t="e">
        <f>VLOOKUP(D28926,'SOAT LIQ'!$A$87:$C$3416,3,FALSE)</f>
        <v>#N/A</v>
      </c>
      <c r="F28926" t="s">
        <v>21632</v>
      </c>
    </row>
    <row r="28927" spans="1:6" x14ac:dyDescent="0.25">
      <c r="A28927" t="s">
        <v>5750</v>
      </c>
      <c r="B28927" s="100" t="s">
        <v>21041</v>
      </c>
      <c r="C28927" s="100"/>
      <c r="D28927" s="124"/>
      <c r="E28927" s="157" t="e">
        <f>VLOOKUP(D28927,'SOAT LIQ'!$A$87:$C$3416,3,FALSE)</f>
        <v>#N/A</v>
      </c>
      <c r="F28927" t="s">
        <v>21632</v>
      </c>
    </row>
    <row r="28928" spans="1:6" x14ac:dyDescent="0.25">
      <c r="A28928" t="s">
        <v>4339</v>
      </c>
      <c r="B28928" s="100" t="s">
        <v>21041</v>
      </c>
      <c r="C28928" s="100"/>
      <c r="D28928" s="124"/>
      <c r="E28928" s="157" t="e">
        <f>VLOOKUP(D28928,'SOAT LIQ'!$A$87:$C$3416,3,FALSE)</f>
        <v>#N/A</v>
      </c>
      <c r="F28928" t="s">
        <v>21632</v>
      </c>
    </row>
    <row r="28929" spans="1:6" x14ac:dyDescent="0.25">
      <c r="A28929" t="s">
        <v>5748</v>
      </c>
      <c r="B28929" s="100" t="s">
        <v>21042</v>
      </c>
      <c r="C28929" s="100"/>
      <c r="D28929" s="124"/>
      <c r="E28929" s="157" t="e">
        <f>VLOOKUP(D28929,'SOAT LIQ'!$A$87:$C$3416,3,FALSE)</f>
        <v>#N/A</v>
      </c>
      <c r="F28929" t="s">
        <v>21632</v>
      </c>
    </row>
    <row r="28930" spans="1:6" x14ac:dyDescent="0.25">
      <c r="A28930" t="s">
        <v>5750</v>
      </c>
      <c r="B28930" s="100" t="s">
        <v>21042</v>
      </c>
      <c r="C28930" s="100"/>
      <c r="D28930" s="124"/>
      <c r="E28930" s="157" t="e">
        <f>VLOOKUP(D28930,'SOAT LIQ'!$A$87:$C$3416,3,FALSE)</f>
        <v>#N/A</v>
      </c>
      <c r="F28930" t="s">
        <v>21632</v>
      </c>
    </row>
    <row r="28931" spans="1:6" x14ac:dyDescent="0.25">
      <c r="A28931" t="s">
        <v>5796</v>
      </c>
      <c r="B28931" s="100" t="s">
        <v>21042</v>
      </c>
      <c r="C28931" s="100"/>
      <c r="D28931" s="124"/>
      <c r="E28931" s="157" t="e">
        <f>VLOOKUP(D28931,'SOAT LIQ'!$A$87:$C$3416,3,FALSE)</f>
        <v>#N/A</v>
      </c>
      <c r="F28931" t="s">
        <v>21632</v>
      </c>
    </row>
    <row r="28932" spans="1:6" x14ac:dyDescent="0.25">
      <c r="A28932" t="s">
        <v>4339</v>
      </c>
      <c r="B28932" s="100" t="s">
        <v>21043</v>
      </c>
      <c r="C28932" s="100"/>
      <c r="D28932" s="124"/>
      <c r="E28932" s="157" t="e">
        <f>VLOOKUP(D28932,'SOAT LIQ'!$A$87:$C$3416,3,FALSE)</f>
        <v>#N/A</v>
      </c>
      <c r="F28932" t="s">
        <v>21632</v>
      </c>
    </row>
    <row r="28933" spans="1:6" x14ac:dyDescent="0.25">
      <c r="A28933" t="s">
        <v>5922</v>
      </c>
      <c r="B28933" s="100" t="s">
        <v>21043</v>
      </c>
      <c r="C28933" s="100"/>
      <c r="D28933" s="124"/>
      <c r="E28933" s="157" t="e">
        <f>VLOOKUP(D28933,'SOAT LIQ'!$A$87:$C$3416,3,FALSE)</f>
        <v>#N/A</v>
      </c>
      <c r="F28933" t="s">
        <v>21632</v>
      </c>
    </row>
    <row r="28934" spans="1:6" x14ac:dyDescent="0.25">
      <c r="A28934" t="s">
        <v>5750</v>
      </c>
      <c r="B28934" s="100" t="s">
        <v>21043</v>
      </c>
      <c r="C28934" s="100"/>
      <c r="D28934" s="124"/>
      <c r="E28934" s="157" t="e">
        <f>VLOOKUP(D28934,'SOAT LIQ'!$A$87:$C$3416,3,FALSE)</f>
        <v>#N/A</v>
      </c>
      <c r="F28934" t="s">
        <v>21632</v>
      </c>
    </row>
    <row r="28935" spans="1:6" x14ac:dyDescent="0.25">
      <c r="A28935" t="s">
        <v>5796</v>
      </c>
      <c r="B28935" s="100" t="s">
        <v>21043</v>
      </c>
      <c r="C28935" s="100"/>
      <c r="D28935" s="124"/>
      <c r="E28935" s="157" t="e">
        <f>VLOOKUP(D28935,'SOAT LIQ'!$A$87:$C$3416,3,FALSE)</f>
        <v>#N/A</v>
      </c>
      <c r="F28935" t="s">
        <v>21632</v>
      </c>
    </row>
    <row r="28936" spans="1:6" x14ac:dyDescent="0.25">
      <c r="A28936" t="s">
        <v>5922</v>
      </c>
      <c r="B28936" s="100" t="s">
        <v>21044</v>
      </c>
      <c r="C28936" s="100"/>
      <c r="D28936" s="124"/>
      <c r="E28936" s="157" t="e">
        <f>VLOOKUP(D28936,'SOAT LIQ'!$A$87:$C$3416,3,FALSE)</f>
        <v>#N/A</v>
      </c>
      <c r="F28936" t="s">
        <v>21632</v>
      </c>
    </row>
    <row r="28937" spans="1:6" x14ac:dyDescent="0.25">
      <c r="A28937" t="s">
        <v>8783</v>
      </c>
      <c r="B28937" s="100" t="s">
        <v>21044</v>
      </c>
      <c r="C28937" s="100"/>
      <c r="D28937" s="124"/>
      <c r="E28937" s="157" t="e">
        <f>VLOOKUP(D28937,'SOAT LIQ'!$A$87:$C$3416,3,FALSE)</f>
        <v>#N/A</v>
      </c>
    </row>
    <row r="28938" spans="1:6" x14ac:dyDescent="0.25">
      <c r="A28938" t="s">
        <v>8784</v>
      </c>
      <c r="B28938" s="100" t="s">
        <v>21044</v>
      </c>
      <c r="C28938" s="100"/>
      <c r="D28938" s="124"/>
      <c r="E28938" s="157" t="e">
        <f>VLOOKUP(D28938,'SOAT LIQ'!$A$87:$C$3416,3,FALSE)</f>
        <v>#N/A</v>
      </c>
    </row>
    <row r="28939" spans="1:6" x14ac:dyDescent="0.25">
      <c r="A28939" t="s">
        <v>8508</v>
      </c>
      <c r="B28939" s="100" t="s">
        <v>21044</v>
      </c>
      <c r="C28939" s="100"/>
      <c r="D28939" s="124"/>
      <c r="E28939" s="157" t="e">
        <f>VLOOKUP(D28939,'SOAT LIQ'!$A$87:$C$3416,3,FALSE)</f>
        <v>#N/A</v>
      </c>
    </row>
    <row r="28940" spans="1:6" x14ac:dyDescent="0.25">
      <c r="A28940" t="s">
        <v>5923</v>
      </c>
      <c r="B28940" s="100" t="s">
        <v>21044</v>
      </c>
      <c r="C28940" s="100"/>
      <c r="D28940" s="124"/>
      <c r="E28940" s="157" t="e">
        <f>VLOOKUP(D28940,'SOAT LIQ'!$A$87:$C$3416,3,FALSE)</f>
        <v>#N/A</v>
      </c>
      <c r="F28940" t="s">
        <v>21632</v>
      </c>
    </row>
    <row r="28941" spans="1:6" x14ac:dyDescent="0.25">
      <c r="A28941" t="s">
        <v>4339</v>
      </c>
      <c r="B28941" s="100" t="s">
        <v>21044</v>
      </c>
      <c r="C28941" s="100"/>
      <c r="D28941" s="124"/>
      <c r="E28941" s="157" t="e">
        <f>VLOOKUP(D28941,'SOAT LIQ'!$A$87:$C$3416,3,FALSE)</f>
        <v>#N/A</v>
      </c>
      <c r="F28941" t="s">
        <v>21632</v>
      </c>
    </row>
    <row r="28942" spans="1:6" x14ac:dyDescent="0.25">
      <c r="A28942" t="s">
        <v>4339</v>
      </c>
      <c r="B28942" s="100" t="s">
        <v>21045</v>
      </c>
      <c r="C28942" s="100"/>
      <c r="D28942" s="124"/>
      <c r="E28942" s="157" t="e">
        <f>VLOOKUP(D28942,'SOAT LIQ'!$A$87:$C$3416,3,FALSE)</f>
        <v>#N/A</v>
      </c>
      <c r="F28942" t="s">
        <v>21632</v>
      </c>
    </row>
    <row r="28943" spans="1:6" x14ac:dyDescent="0.25">
      <c r="A28943" t="s">
        <v>5750</v>
      </c>
      <c r="B28943" s="100" t="s">
        <v>21045</v>
      </c>
      <c r="C28943" s="100"/>
      <c r="D28943" s="124"/>
      <c r="E28943" s="157" t="e">
        <f>VLOOKUP(D28943,'SOAT LIQ'!$A$87:$C$3416,3,FALSE)</f>
        <v>#N/A</v>
      </c>
      <c r="F28943" t="s">
        <v>21632</v>
      </c>
    </row>
    <row r="28944" spans="1:6" x14ac:dyDescent="0.25">
      <c r="A28944" t="s">
        <v>6023</v>
      </c>
      <c r="B28944" s="100" t="s">
        <v>21045</v>
      </c>
      <c r="C28944" s="100"/>
      <c r="D28944" s="124"/>
      <c r="E28944" s="157" t="e">
        <f>VLOOKUP(D28944,'SOAT LIQ'!$A$87:$C$3416,3,FALSE)</f>
        <v>#N/A</v>
      </c>
      <c r="F28944" t="s">
        <v>21632</v>
      </c>
    </row>
    <row r="28945" spans="1:6" x14ac:dyDescent="0.25">
      <c r="A28945" t="s">
        <v>4339</v>
      </c>
      <c r="B28945" s="100" t="s">
        <v>21046</v>
      </c>
      <c r="C28945" s="100"/>
      <c r="D28945" s="124"/>
      <c r="E28945" s="157" t="e">
        <f>VLOOKUP(D28945,'SOAT LIQ'!$A$87:$C$3416,3,FALSE)</f>
        <v>#N/A</v>
      </c>
      <c r="F28945" t="s">
        <v>21632</v>
      </c>
    </row>
    <row r="28946" spans="1:6" x14ac:dyDescent="0.25">
      <c r="A28946" t="s">
        <v>5750</v>
      </c>
      <c r="B28946" s="100" t="s">
        <v>21046</v>
      </c>
      <c r="C28946" s="100"/>
      <c r="D28946" s="124"/>
      <c r="E28946" s="157" t="e">
        <f>VLOOKUP(D28946,'SOAT LIQ'!$A$87:$C$3416,3,FALSE)</f>
        <v>#N/A</v>
      </c>
      <c r="F28946" t="s">
        <v>21632</v>
      </c>
    </row>
    <row r="28947" spans="1:6" x14ac:dyDescent="0.25">
      <c r="A28947" t="s">
        <v>6023</v>
      </c>
      <c r="B28947" s="100" t="s">
        <v>21046</v>
      </c>
      <c r="C28947" s="100"/>
      <c r="D28947" s="124"/>
      <c r="E28947" s="157" t="e">
        <f>VLOOKUP(D28947,'SOAT LIQ'!$A$87:$C$3416,3,FALSE)</f>
        <v>#N/A</v>
      </c>
      <c r="F28947" t="s">
        <v>21632</v>
      </c>
    </row>
    <row r="28948" spans="1:6" x14ac:dyDescent="0.25">
      <c r="A28948" t="s">
        <v>4339</v>
      </c>
      <c r="B28948" s="100" t="s">
        <v>21047</v>
      </c>
      <c r="C28948" s="100"/>
      <c r="D28948" s="124"/>
      <c r="E28948" s="157" t="e">
        <f>VLOOKUP(D28948,'SOAT LIQ'!$A$87:$C$3416,3,FALSE)</f>
        <v>#N/A</v>
      </c>
      <c r="F28948" t="s">
        <v>21632</v>
      </c>
    </row>
    <row r="28949" spans="1:6" x14ac:dyDescent="0.25">
      <c r="A28949" t="s">
        <v>6023</v>
      </c>
      <c r="B28949" s="100" t="s">
        <v>21047</v>
      </c>
      <c r="C28949" s="100"/>
      <c r="D28949" s="124"/>
      <c r="E28949" s="157" t="e">
        <f>VLOOKUP(D28949,'SOAT LIQ'!$A$87:$C$3416,3,FALSE)</f>
        <v>#N/A</v>
      </c>
      <c r="F28949" t="s">
        <v>21632</v>
      </c>
    </row>
    <row r="28950" spans="1:6" x14ac:dyDescent="0.25">
      <c r="A28950" t="s">
        <v>4339</v>
      </c>
      <c r="B28950" s="100" t="s">
        <v>21048</v>
      </c>
      <c r="C28950" s="100"/>
      <c r="D28950" s="124"/>
      <c r="E28950" s="157" t="e">
        <f>VLOOKUP(D28950,'SOAT LIQ'!$A$87:$C$3416,3,FALSE)</f>
        <v>#N/A</v>
      </c>
      <c r="F28950" t="s">
        <v>21632</v>
      </c>
    </row>
    <row r="28951" spans="1:6" x14ac:dyDescent="0.25">
      <c r="A28951" t="s">
        <v>6023</v>
      </c>
      <c r="B28951" s="100" t="s">
        <v>21048</v>
      </c>
      <c r="C28951" s="100"/>
      <c r="D28951" s="124"/>
      <c r="E28951" s="157" t="e">
        <f>VLOOKUP(D28951,'SOAT LIQ'!$A$87:$C$3416,3,FALSE)</f>
        <v>#N/A</v>
      </c>
      <c r="F28951" t="s">
        <v>21632</v>
      </c>
    </row>
    <row r="28952" spans="1:6" x14ac:dyDescent="0.25">
      <c r="A28952" t="s">
        <v>4339</v>
      </c>
      <c r="B28952" s="100" t="s">
        <v>21049</v>
      </c>
      <c r="C28952" s="100"/>
      <c r="D28952" s="124"/>
      <c r="E28952" s="157" t="e">
        <f>VLOOKUP(D28952,'SOAT LIQ'!$A$87:$C$3416,3,FALSE)</f>
        <v>#N/A</v>
      </c>
      <c r="F28952" t="s">
        <v>21632</v>
      </c>
    </row>
    <row r="28953" spans="1:6" x14ac:dyDescent="0.25">
      <c r="A28953" t="s">
        <v>5750</v>
      </c>
      <c r="B28953" s="100" t="s">
        <v>21049</v>
      </c>
      <c r="C28953" s="100"/>
      <c r="D28953" s="124"/>
      <c r="E28953" s="157" t="e">
        <f>VLOOKUP(D28953,'SOAT LIQ'!$A$87:$C$3416,3,FALSE)</f>
        <v>#N/A</v>
      </c>
      <c r="F28953" t="s">
        <v>21632</v>
      </c>
    </row>
    <row r="28954" spans="1:6" x14ac:dyDescent="0.25">
      <c r="A28954" t="s">
        <v>6023</v>
      </c>
      <c r="B28954" s="100" t="s">
        <v>21049</v>
      </c>
      <c r="C28954" s="100"/>
      <c r="D28954" s="124"/>
      <c r="E28954" s="157" t="e">
        <f>VLOOKUP(D28954,'SOAT LIQ'!$A$87:$C$3416,3,FALSE)</f>
        <v>#N/A</v>
      </c>
      <c r="F28954" t="s">
        <v>21632</v>
      </c>
    </row>
    <row r="28955" spans="1:6" x14ac:dyDescent="0.25">
      <c r="A28955" t="s">
        <v>4339</v>
      </c>
      <c r="B28955" s="100" t="s">
        <v>21050</v>
      </c>
      <c r="C28955" s="100"/>
      <c r="D28955" s="124"/>
      <c r="E28955" s="157" t="e">
        <f>VLOOKUP(D28955,'SOAT LIQ'!$A$87:$C$3416,3,FALSE)</f>
        <v>#N/A</v>
      </c>
      <c r="F28955" t="s">
        <v>21632</v>
      </c>
    </row>
    <row r="28956" spans="1:6" x14ac:dyDescent="0.25">
      <c r="A28956" t="s">
        <v>5750</v>
      </c>
      <c r="B28956" s="100" t="s">
        <v>21050</v>
      </c>
      <c r="C28956" s="100"/>
      <c r="D28956" s="124"/>
      <c r="E28956" s="157" t="e">
        <f>VLOOKUP(D28956,'SOAT LIQ'!$A$87:$C$3416,3,FALSE)</f>
        <v>#N/A</v>
      </c>
      <c r="F28956" t="s">
        <v>21632</v>
      </c>
    </row>
    <row r="28957" spans="1:6" x14ac:dyDescent="0.25">
      <c r="A28957" t="s">
        <v>6023</v>
      </c>
      <c r="B28957" s="100" t="s">
        <v>21050</v>
      </c>
      <c r="C28957" s="100"/>
      <c r="D28957" s="124"/>
      <c r="E28957" s="157" t="e">
        <f>VLOOKUP(D28957,'SOAT LIQ'!$A$87:$C$3416,3,FALSE)</f>
        <v>#N/A</v>
      </c>
      <c r="F28957" t="s">
        <v>21632</v>
      </c>
    </row>
    <row r="28958" spans="1:6" x14ac:dyDescent="0.25">
      <c r="A28958" t="s">
        <v>4339</v>
      </c>
      <c r="B28958" s="100" t="s">
        <v>21051</v>
      </c>
      <c r="C28958" s="100"/>
      <c r="D28958" s="124"/>
      <c r="E28958" s="157" t="e">
        <f>VLOOKUP(D28958,'SOAT LIQ'!$A$87:$C$3416,3,FALSE)</f>
        <v>#N/A</v>
      </c>
      <c r="F28958" t="s">
        <v>21632</v>
      </c>
    </row>
    <row r="28959" spans="1:6" x14ac:dyDescent="0.25">
      <c r="A28959" t="s">
        <v>5750</v>
      </c>
      <c r="B28959" s="100" t="s">
        <v>21051</v>
      </c>
      <c r="C28959" s="100"/>
      <c r="D28959" s="124"/>
      <c r="E28959" s="157" t="e">
        <f>VLOOKUP(D28959,'SOAT LIQ'!$A$87:$C$3416,3,FALSE)</f>
        <v>#N/A</v>
      </c>
      <c r="F28959" t="s">
        <v>21632</v>
      </c>
    </row>
    <row r="28960" spans="1:6" x14ac:dyDescent="0.25">
      <c r="A28960" t="s">
        <v>6023</v>
      </c>
      <c r="B28960" s="100" t="s">
        <v>21051</v>
      </c>
      <c r="C28960" s="100"/>
      <c r="D28960" s="124"/>
      <c r="E28960" s="157" t="e">
        <f>VLOOKUP(D28960,'SOAT LIQ'!$A$87:$C$3416,3,FALSE)</f>
        <v>#N/A</v>
      </c>
      <c r="F28960" t="s">
        <v>21632</v>
      </c>
    </row>
    <row r="28961" spans="1:6" x14ac:dyDescent="0.25">
      <c r="A28961" t="s">
        <v>6023</v>
      </c>
      <c r="B28961" s="100" t="s">
        <v>21052</v>
      </c>
      <c r="C28961" s="100"/>
      <c r="D28961" s="124"/>
      <c r="E28961" s="157" t="e">
        <f>VLOOKUP(D28961,'SOAT LIQ'!$A$87:$C$3416,3,FALSE)</f>
        <v>#N/A</v>
      </c>
      <c r="F28961" t="s">
        <v>21632</v>
      </c>
    </row>
    <row r="28962" spans="1:6" x14ac:dyDescent="0.25">
      <c r="A28962" t="s">
        <v>4339</v>
      </c>
      <c r="B28962" s="100" t="s">
        <v>21052</v>
      </c>
      <c r="C28962" s="100"/>
      <c r="D28962" s="124"/>
      <c r="E28962" s="157" t="e">
        <f>VLOOKUP(D28962,'SOAT LIQ'!$A$87:$C$3416,3,FALSE)</f>
        <v>#N/A</v>
      </c>
      <c r="F28962" t="s">
        <v>21632</v>
      </c>
    </row>
    <row r="28963" spans="1:6" x14ac:dyDescent="0.25">
      <c r="A28963" t="s">
        <v>5750</v>
      </c>
      <c r="B28963" s="100" t="s">
        <v>21052</v>
      </c>
      <c r="C28963" s="100"/>
      <c r="D28963" s="124"/>
      <c r="E28963" s="157" t="e">
        <f>VLOOKUP(D28963,'SOAT LIQ'!$A$87:$C$3416,3,FALSE)</f>
        <v>#N/A</v>
      </c>
      <c r="F28963" t="s">
        <v>21632</v>
      </c>
    </row>
    <row r="28964" spans="1:6" x14ac:dyDescent="0.25">
      <c r="A28964" t="s">
        <v>6023</v>
      </c>
      <c r="B28964" s="100" t="s">
        <v>21053</v>
      </c>
      <c r="C28964" s="100"/>
      <c r="D28964" s="124"/>
      <c r="E28964" s="157" t="e">
        <f>VLOOKUP(D28964,'SOAT LIQ'!$A$87:$C$3416,3,FALSE)</f>
        <v>#N/A</v>
      </c>
      <c r="F28964" t="s">
        <v>21632</v>
      </c>
    </row>
    <row r="28965" spans="1:6" x14ac:dyDescent="0.25">
      <c r="A28965" t="s">
        <v>4339</v>
      </c>
      <c r="B28965" s="100" t="s">
        <v>21053</v>
      </c>
      <c r="C28965" s="100"/>
      <c r="D28965" s="124"/>
      <c r="E28965" s="157" t="e">
        <f>VLOOKUP(D28965,'SOAT LIQ'!$A$87:$C$3416,3,FALSE)</f>
        <v>#N/A</v>
      </c>
      <c r="F28965" t="s">
        <v>21632</v>
      </c>
    </row>
    <row r="28966" spans="1:6" x14ac:dyDescent="0.25">
      <c r="A28966" t="s">
        <v>5750</v>
      </c>
      <c r="B28966" s="100" t="s">
        <v>21053</v>
      </c>
      <c r="C28966" s="100"/>
      <c r="D28966" s="124"/>
      <c r="E28966" s="157" t="e">
        <f>VLOOKUP(D28966,'SOAT LIQ'!$A$87:$C$3416,3,FALSE)</f>
        <v>#N/A</v>
      </c>
      <c r="F28966" t="s">
        <v>21632</v>
      </c>
    </row>
    <row r="28967" spans="1:6" x14ac:dyDescent="0.25">
      <c r="A28967" t="s">
        <v>4339</v>
      </c>
      <c r="B28967" s="100" t="s">
        <v>21054</v>
      </c>
      <c r="C28967" s="100"/>
      <c r="D28967" s="124"/>
      <c r="E28967" s="157" t="e">
        <f>VLOOKUP(D28967,'SOAT LIQ'!$A$87:$C$3416,3,FALSE)</f>
        <v>#N/A</v>
      </c>
      <c r="F28967" t="s">
        <v>21632</v>
      </c>
    </row>
    <row r="28968" spans="1:6" x14ac:dyDescent="0.25">
      <c r="A28968" t="s">
        <v>5750</v>
      </c>
      <c r="B28968" s="100" t="s">
        <v>21054</v>
      </c>
      <c r="C28968" s="100"/>
      <c r="D28968" s="124"/>
      <c r="E28968" s="157" t="e">
        <f>VLOOKUP(D28968,'SOAT LIQ'!$A$87:$C$3416,3,FALSE)</f>
        <v>#N/A</v>
      </c>
      <c r="F28968" t="s">
        <v>21632</v>
      </c>
    </row>
    <row r="28969" spans="1:6" x14ac:dyDescent="0.25">
      <c r="A28969" t="s">
        <v>6023</v>
      </c>
      <c r="B28969" s="100" t="s">
        <v>21054</v>
      </c>
      <c r="C28969" s="100"/>
      <c r="D28969" s="124"/>
      <c r="E28969" s="157" t="e">
        <f>VLOOKUP(D28969,'SOAT LIQ'!$A$87:$C$3416,3,FALSE)</f>
        <v>#N/A</v>
      </c>
      <c r="F28969" t="s">
        <v>21632</v>
      </c>
    </row>
    <row r="28970" spans="1:6" x14ac:dyDescent="0.25">
      <c r="A28970" t="s">
        <v>4339</v>
      </c>
      <c r="B28970" s="100" t="s">
        <v>21055</v>
      </c>
      <c r="C28970" s="100"/>
      <c r="D28970" s="124">
        <v>8136</v>
      </c>
      <c r="E28970" s="157">
        <f>VLOOKUP(D28970,'SOAT LIQ'!$A$87:$C$3416,3,FALSE)</f>
        <v>23</v>
      </c>
      <c r="F28970" t="s">
        <v>21632</v>
      </c>
    </row>
    <row r="28971" spans="1:6" x14ac:dyDescent="0.25">
      <c r="A28971" t="s">
        <v>5750</v>
      </c>
      <c r="B28971" s="100" t="s">
        <v>21055</v>
      </c>
      <c r="C28971" s="100"/>
      <c r="D28971" s="124">
        <v>8136</v>
      </c>
      <c r="E28971" s="157">
        <f>VLOOKUP(D28971,'SOAT LIQ'!$A$87:$C$3416,3,FALSE)</f>
        <v>23</v>
      </c>
      <c r="F28971" t="s">
        <v>21632</v>
      </c>
    </row>
    <row r="28972" spans="1:6" x14ac:dyDescent="0.25">
      <c r="A28972" t="s">
        <v>6023</v>
      </c>
      <c r="B28972" s="100" t="s">
        <v>21055</v>
      </c>
      <c r="C28972" s="100"/>
      <c r="D28972" s="124">
        <v>8136</v>
      </c>
      <c r="E28972" s="157">
        <f>VLOOKUP(D28972,'SOAT LIQ'!$A$87:$C$3416,3,FALSE)</f>
        <v>23</v>
      </c>
      <c r="F28972" t="s">
        <v>21632</v>
      </c>
    </row>
    <row r="28973" spans="1:6" x14ac:dyDescent="0.25">
      <c r="A28973" t="s">
        <v>5750</v>
      </c>
      <c r="B28973" s="100" t="s">
        <v>21056</v>
      </c>
      <c r="C28973" s="100"/>
      <c r="D28973" s="124"/>
      <c r="E28973" s="157" t="e">
        <f>VLOOKUP(D28973,'SOAT LIQ'!$A$87:$C$3416,3,FALSE)</f>
        <v>#N/A</v>
      </c>
      <c r="F28973" t="s">
        <v>21632</v>
      </c>
    </row>
    <row r="28974" spans="1:6" x14ac:dyDescent="0.25">
      <c r="A28974" t="s">
        <v>4339</v>
      </c>
      <c r="B28974" s="100" t="s">
        <v>21056</v>
      </c>
      <c r="C28974" s="100"/>
      <c r="D28974" s="124"/>
      <c r="E28974" s="157" t="e">
        <f>VLOOKUP(D28974,'SOAT LIQ'!$A$87:$C$3416,3,FALSE)</f>
        <v>#N/A</v>
      </c>
      <c r="F28974" t="s">
        <v>21632</v>
      </c>
    </row>
    <row r="28975" spans="1:6" x14ac:dyDescent="0.25">
      <c r="A28975" t="s">
        <v>6023</v>
      </c>
      <c r="B28975" s="100" t="s">
        <v>21056</v>
      </c>
      <c r="C28975" s="100"/>
      <c r="D28975" s="124"/>
      <c r="E28975" s="157" t="e">
        <f>VLOOKUP(D28975,'SOAT LIQ'!$A$87:$C$3416,3,FALSE)</f>
        <v>#N/A</v>
      </c>
      <c r="F28975" t="s">
        <v>21632</v>
      </c>
    </row>
    <row r="28976" spans="1:6" x14ac:dyDescent="0.25">
      <c r="A28976" t="s">
        <v>5750</v>
      </c>
      <c r="B28976" s="100" t="s">
        <v>21057</v>
      </c>
      <c r="C28976" s="100"/>
      <c r="D28976" s="124"/>
      <c r="E28976" s="157" t="e">
        <f>VLOOKUP(D28976,'SOAT LIQ'!$A$87:$C$3416,3,FALSE)</f>
        <v>#N/A</v>
      </c>
      <c r="F28976" t="s">
        <v>21632</v>
      </c>
    </row>
    <row r="28977" spans="1:6" x14ac:dyDescent="0.25">
      <c r="A28977" t="s">
        <v>4339</v>
      </c>
      <c r="B28977" s="100" t="s">
        <v>21057</v>
      </c>
      <c r="C28977" s="100"/>
      <c r="D28977" s="124"/>
      <c r="E28977" s="157" t="e">
        <f>VLOOKUP(D28977,'SOAT LIQ'!$A$87:$C$3416,3,FALSE)</f>
        <v>#N/A</v>
      </c>
      <c r="F28977" t="s">
        <v>21632</v>
      </c>
    </row>
    <row r="28978" spans="1:6" x14ac:dyDescent="0.25">
      <c r="A28978" t="s">
        <v>6023</v>
      </c>
      <c r="B28978" s="100" t="s">
        <v>21057</v>
      </c>
      <c r="C28978" s="100"/>
      <c r="D28978" s="124"/>
      <c r="E28978" s="157" t="e">
        <f>VLOOKUP(D28978,'SOAT LIQ'!$A$87:$C$3416,3,FALSE)</f>
        <v>#N/A</v>
      </c>
      <c r="F28978" t="s">
        <v>21632</v>
      </c>
    </row>
    <row r="28979" spans="1:6" x14ac:dyDescent="0.25">
      <c r="A28979" t="s">
        <v>5750</v>
      </c>
      <c r="B28979" s="100" t="s">
        <v>21058</v>
      </c>
      <c r="C28979" s="100"/>
      <c r="D28979" s="124"/>
      <c r="E28979" s="157" t="e">
        <f>VLOOKUP(D28979,'SOAT LIQ'!$A$87:$C$3416,3,FALSE)</f>
        <v>#N/A</v>
      </c>
      <c r="F28979" t="s">
        <v>21632</v>
      </c>
    </row>
    <row r="28980" spans="1:6" x14ac:dyDescent="0.25">
      <c r="A28980" t="s">
        <v>4339</v>
      </c>
      <c r="B28980" s="100" t="s">
        <v>21058</v>
      </c>
      <c r="C28980" s="100"/>
      <c r="D28980" s="124"/>
      <c r="E28980" s="157" t="e">
        <f>VLOOKUP(D28980,'SOAT LIQ'!$A$87:$C$3416,3,FALSE)</f>
        <v>#N/A</v>
      </c>
      <c r="F28980" t="s">
        <v>21632</v>
      </c>
    </row>
    <row r="28981" spans="1:6" x14ac:dyDescent="0.25">
      <c r="A28981" t="s">
        <v>6023</v>
      </c>
      <c r="B28981" s="100" t="s">
        <v>21058</v>
      </c>
      <c r="C28981" s="100"/>
      <c r="D28981" s="124"/>
      <c r="E28981" s="157" t="e">
        <f>VLOOKUP(D28981,'SOAT LIQ'!$A$87:$C$3416,3,FALSE)</f>
        <v>#N/A</v>
      </c>
      <c r="F28981" t="s">
        <v>21632</v>
      </c>
    </row>
    <row r="28982" spans="1:6" x14ac:dyDescent="0.25">
      <c r="A28982" t="s">
        <v>5750</v>
      </c>
      <c r="B28982" s="100" t="s">
        <v>21059</v>
      </c>
      <c r="C28982" s="100"/>
      <c r="D28982" s="124"/>
      <c r="E28982" s="157" t="e">
        <f>VLOOKUP(D28982,'SOAT LIQ'!$A$87:$C$3416,3,FALSE)</f>
        <v>#N/A</v>
      </c>
      <c r="F28982" t="s">
        <v>21632</v>
      </c>
    </row>
    <row r="28983" spans="1:6" x14ac:dyDescent="0.25">
      <c r="A28983" t="s">
        <v>4339</v>
      </c>
      <c r="B28983" s="100" t="s">
        <v>21059</v>
      </c>
      <c r="C28983" s="100"/>
      <c r="D28983" s="124"/>
      <c r="E28983" s="157" t="e">
        <f>VLOOKUP(D28983,'SOAT LIQ'!$A$87:$C$3416,3,FALSE)</f>
        <v>#N/A</v>
      </c>
      <c r="F28983" t="s">
        <v>21632</v>
      </c>
    </row>
    <row r="28984" spans="1:6" x14ac:dyDescent="0.25">
      <c r="A28984" t="s">
        <v>6023</v>
      </c>
      <c r="B28984" s="100" t="s">
        <v>21059</v>
      </c>
      <c r="C28984" s="100"/>
      <c r="D28984" s="124"/>
      <c r="E28984" s="157" t="e">
        <f>VLOOKUP(D28984,'SOAT LIQ'!$A$87:$C$3416,3,FALSE)</f>
        <v>#N/A</v>
      </c>
      <c r="F28984" t="s">
        <v>21632</v>
      </c>
    </row>
    <row r="28985" spans="1:6" x14ac:dyDescent="0.25">
      <c r="A28985" t="s">
        <v>4339</v>
      </c>
      <c r="B28985" s="100" t="s">
        <v>21060</v>
      </c>
      <c r="C28985" s="100"/>
      <c r="D28985" s="124"/>
      <c r="E28985" s="157" t="e">
        <f>VLOOKUP(D28985,'SOAT LIQ'!$A$87:$C$3416,3,FALSE)</f>
        <v>#N/A</v>
      </c>
      <c r="F28985" t="s">
        <v>21632</v>
      </c>
    </row>
    <row r="28986" spans="1:6" x14ac:dyDescent="0.25">
      <c r="A28986" t="s">
        <v>5750</v>
      </c>
      <c r="B28986" s="100" t="s">
        <v>21060</v>
      </c>
      <c r="C28986" s="100"/>
      <c r="D28986" s="124"/>
      <c r="E28986" s="157" t="e">
        <f>VLOOKUP(D28986,'SOAT LIQ'!$A$87:$C$3416,3,FALSE)</f>
        <v>#N/A</v>
      </c>
      <c r="F28986" t="s">
        <v>21632</v>
      </c>
    </row>
    <row r="28987" spans="1:6" x14ac:dyDescent="0.25">
      <c r="A28987" t="s">
        <v>6023</v>
      </c>
      <c r="B28987" s="100" t="s">
        <v>21060</v>
      </c>
      <c r="C28987" s="100"/>
      <c r="D28987" s="124"/>
      <c r="E28987" s="157" t="e">
        <f>VLOOKUP(D28987,'SOAT LIQ'!$A$87:$C$3416,3,FALSE)</f>
        <v>#N/A</v>
      </c>
      <c r="F28987" t="s">
        <v>21632</v>
      </c>
    </row>
    <row r="28988" spans="1:6" x14ac:dyDescent="0.25">
      <c r="A28988" t="s">
        <v>4339</v>
      </c>
      <c r="B28988" s="100" t="s">
        <v>21061</v>
      </c>
      <c r="C28988" s="100"/>
      <c r="D28988" s="124"/>
      <c r="E28988" s="157" t="e">
        <f>VLOOKUP(D28988,'SOAT LIQ'!$A$87:$C$3416,3,FALSE)</f>
        <v>#N/A</v>
      </c>
      <c r="F28988" t="s">
        <v>21632</v>
      </c>
    </row>
    <row r="28989" spans="1:6" x14ac:dyDescent="0.25">
      <c r="A28989" t="s">
        <v>5750</v>
      </c>
      <c r="B28989" s="100" t="s">
        <v>21061</v>
      </c>
      <c r="C28989" s="100"/>
      <c r="D28989" s="124"/>
      <c r="E28989" s="157" t="e">
        <f>VLOOKUP(D28989,'SOAT LIQ'!$A$87:$C$3416,3,FALSE)</f>
        <v>#N/A</v>
      </c>
      <c r="F28989" t="s">
        <v>21632</v>
      </c>
    </row>
    <row r="28990" spans="1:6" x14ac:dyDescent="0.25">
      <c r="A28990" t="s">
        <v>6023</v>
      </c>
      <c r="B28990" s="100" t="s">
        <v>21061</v>
      </c>
      <c r="C28990" s="100"/>
      <c r="D28990" s="124"/>
      <c r="E28990" s="157" t="e">
        <f>VLOOKUP(D28990,'SOAT LIQ'!$A$87:$C$3416,3,FALSE)</f>
        <v>#N/A</v>
      </c>
      <c r="F28990" t="s">
        <v>21632</v>
      </c>
    </row>
    <row r="28991" spans="1:6" x14ac:dyDescent="0.25">
      <c r="A28991" t="s">
        <v>4339</v>
      </c>
      <c r="B28991" s="100" t="s">
        <v>21062</v>
      </c>
      <c r="C28991" s="100"/>
      <c r="D28991" s="124"/>
      <c r="E28991" s="157" t="e">
        <f>VLOOKUP(D28991,'SOAT LIQ'!$A$87:$C$3416,3,FALSE)</f>
        <v>#N/A</v>
      </c>
      <c r="F28991" t="s">
        <v>21632</v>
      </c>
    </row>
    <row r="28992" spans="1:6" x14ac:dyDescent="0.25">
      <c r="A28992" t="s">
        <v>5750</v>
      </c>
      <c r="B28992" s="100" t="s">
        <v>21062</v>
      </c>
      <c r="C28992" s="100"/>
      <c r="D28992" s="124"/>
      <c r="E28992" s="157" t="e">
        <f>VLOOKUP(D28992,'SOAT LIQ'!$A$87:$C$3416,3,FALSE)</f>
        <v>#N/A</v>
      </c>
      <c r="F28992" t="s">
        <v>21632</v>
      </c>
    </row>
    <row r="28993" spans="1:6" x14ac:dyDescent="0.25">
      <c r="A28993" t="s">
        <v>6023</v>
      </c>
      <c r="B28993" s="100" t="s">
        <v>21062</v>
      </c>
      <c r="C28993" s="100"/>
      <c r="D28993" s="124"/>
      <c r="E28993" s="157" t="e">
        <f>VLOOKUP(D28993,'SOAT LIQ'!$A$87:$C$3416,3,FALSE)</f>
        <v>#N/A</v>
      </c>
      <c r="F28993" t="s">
        <v>21632</v>
      </c>
    </row>
    <row r="28994" spans="1:6" x14ac:dyDescent="0.25">
      <c r="A28994" t="s">
        <v>4339</v>
      </c>
      <c r="B28994" s="100" t="s">
        <v>21063</v>
      </c>
      <c r="C28994" s="100"/>
      <c r="D28994" s="124"/>
      <c r="E28994" s="157" t="e">
        <f>VLOOKUP(D28994,'SOAT LIQ'!$A$87:$C$3416,3,FALSE)</f>
        <v>#N/A</v>
      </c>
      <c r="F28994" t="s">
        <v>21632</v>
      </c>
    </row>
    <row r="28995" spans="1:6" x14ac:dyDescent="0.25">
      <c r="A28995" t="s">
        <v>5750</v>
      </c>
      <c r="B28995" s="100" t="s">
        <v>21063</v>
      </c>
      <c r="C28995" s="100"/>
      <c r="D28995" s="124"/>
      <c r="E28995" s="157" t="e">
        <f>VLOOKUP(D28995,'SOAT LIQ'!$A$87:$C$3416,3,FALSE)</f>
        <v>#N/A</v>
      </c>
      <c r="F28995" t="s">
        <v>21632</v>
      </c>
    </row>
    <row r="28996" spans="1:6" x14ac:dyDescent="0.25">
      <c r="A28996" t="s">
        <v>6023</v>
      </c>
      <c r="B28996" s="100" t="s">
        <v>21063</v>
      </c>
      <c r="C28996" s="100"/>
      <c r="D28996" s="124"/>
      <c r="E28996" s="157" t="e">
        <f>VLOOKUP(D28996,'SOAT LIQ'!$A$87:$C$3416,3,FALSE)</f>
        <v>#N/A</v>
      </c>
      <c r="F28996" t="s">
        <v>21632</v>
      </c>
    </row>
    <row r="28997" spans="1:6" x14ac:dyDescent="0.25">
      <c r="A28997" t="s">
        <v>4339</v>
      </c>
      <c r="B28997" s="100" t="s">
        <v>21064</v>
      </c>
      <c r="C28997" s="100"/>
      <c r="D28997" s="124"/>
      <c r="E28997" s="157" t="e">
        <f>VLOOKUP(D28997,'SOAT LIQ'!$A$87:$C$3416,3,FALSE)</f>
        <v>#N/A</v>
      </c>
      <c r="F28997" t="s">
        <v>21632</v>
      </c>
    </row>
    <row r="28998" spans="1:6" x14ac:dyDescent="0.25">
      <c r="A28998" t="s">
        <v>5750</v>
      </c>
      <c r="B28998" s="100" t="s">
        <v>21064</v>
      </c>
      <c r="C28998" s="100"/>
      <c r="D28998" s="124"/>
      <c r="E28998" s="157" t="e">
        <f>VLOOKUP(D28998,'SOAT LIQ'!$A$87:$C$3416,3,FALSE)</f>
        <v>#N/A</v>
      </c>
      <c r="F28998" t="s">
        <v>21632</v>
      </c>
    </row>
    <row r="28999" spans="1:6" x14ac:dyDescent="0.25">
      <c r="A28999" t="s">
        <v>6023</v>
      </c>
      <c r="B28999" s="100" t="s">
        <v>21064</v>
      </c>
      <c r="C28999" s="100"/>
      <c r="D28999" s="124"/>
      <c r="E28999" s="157" t="e">
        <f>VLOOKUP(D28999,'SOAT LIQ'!$A$87:$C$3416,3,FALSE)</f>
        <v>#N/A</v>
      </c>
      <c r="F28999" t="s">
        <v>21632</v>
      </c>
    </row>
    <row r="29000" spans="1:6" x14ac:dyDescent="0.25">
      <c r="A29000" t="s">
        <v>4339</v>
      </c>
      <c r="B29000" s="100" t="s">
        <v>21065</v>
      </c>
      <c r="C29000" s="100"/>
      <c r="D29000" s="124"/>
      <c r="E29000" s="157" t="e">
        <f>VLOOKUP(D29000,'SOAT LIQ'!$A$87:$C$3416,3,FALSE)</f>
        <v>#N/A</v>
      </c>
      <c r="F29000" t="s">
        <v>21632</v>
      </c>
    </row>
    <row r="29001" spans="1:6" x14ac:dyDescent="0.25">
      <c r="A29001" t="s">
        <v>6787</v>
      </c>
      <c r="B29001" s="100" t="s">
        <v>21065</v>
      </c>
      <c r="C29001" s="100"/>
      <c r="D29001" s="124"/>
      <c r="E29001" s="157" t="e">
        <f>VLOOKUP(D29001,'SOAT LIQ'!$A$87:$C$3416,3,FALSE)</f>
        <v>#N/A</v>
      </c>
    </row>
    <row r="29002" spans="1:6" x14ac:dyDescent="0.25">
      <c r="A29002" t="s">
        <v>5750</v>
      </c>
      <c r="B29002" s="100" t="s">
        <v>21065</v>
      </c>
      <c r="C29002" s="100"/>
      <c r="D29002" s="124"/>
      <c r="E29002" s="157" t="e">
        <f>VLOOKUP(D29002,'SOAT LIQ'!$A$87:$C$3416,3,FALSE)</f>
        <v>#N/A</v>
      </c>
      <c r="F29002" t="s">
        <v>21632</v>
      </c>
    </row>
    <row r="29003" spans="1:6" x14ac:dyDescent="0.25">
      <c r="A29003" t="s">
        <v>6023</v>
      </c>
      <c r="B29003" s="100" t="s">
        <v>21065</v>
      </c>
      <c r="C29003" s="100"/>
      <c r="D29003" s="124"/>
      <c r="E29003" s="157" t="e">
        <f>VLOOKUP(D29003,'SOAT LIQ'!$A$87:$C$3416,3,FALSE)</f>
        <v>#N/A</v>
      </c>
      <c r="F29003" t="s">
        <v>21632</v>
      </c>
    </row>
    <row r="29004" spans="1:6" x14ac:dyDescent="0.25">
      <c r="A29004" t="s">
        <v>5750</v>
      </c>
      <c r="B29004" s="100" t="s">
        <v>21066</v>
      </c>
      <c r="C29004" s="100"/>
      <c r="D29004" s="124"/>
      <c r="E29004" s="157" t="e">
        <f>VLOOKUP(D29004,'SOAT LIQ'!$A$87:$C$3416,3,FALSE)</f>
        <v>#N/A</v>
      </c>
      <c r="F29004" t="s">
        <v>21632</v>
      </c>
    </row>
    <row r="29005" spans="1:6" x14ac:dyDescent="0.25">
      <c r="A29005" t="s">
        <v>4339</v>
      </c>
      <c r="B29005" s="100" t="s">
        <v>21066</v>
      </c>
      <c r="C29005" s="100"/>
      <c r="D29005" s="124"/>
      <c r="E29005" s="157" t="e">
        <f>VLOOKUP(D29005,'SOAT LIQ'!$A$87:$C$3416,3,FALSE)</f>
        <v>#N/A</v>
      </c>
      <c r="F29005" t="s">
        <v>21632</v>
      </c>
    </row>
    <row r="29006" spans="1:6" x14ac:dyDescent="0.25">
      <c r="A29006" t="s">
        <v>6787</v>
      </c>
      <c r="B29006" s="100" t="s">
        <v>21066</v>
      </c>
      <c r="C29006" s="100"/>
      <c r="D29006" s="124"/>
      <c r="E29006" s="157" t="e">
        <f>VLOOKUP(D29006,'SOAT LIQ'!$A$87:$C$3416,3,FALSE)</f>
        <v>#N/A</v>
      </c>
    </row>
    <row r="29007" spans="1:6" x14ac:dyDescent="0.25">
      <c r="A29007" t="s">
        <v>6023</v>
      </c>
      <c r="B29007" s="100" t="s">
        <v>21066</v>
      </c>
      <c r="C29007" s="100"/>
      <c r="D29007" s="124"/>
      <c r="E29007" s="157" t="e">
        <f>VLOOKUP(D29007,'SOAT LIQ'!$A$87:$C$3416,3,FALSE)</f>
        <v>#N/A</v>
      </c>
      <c r="F29007" t="s">
        <v>21632</v>
      </c>
    </row>
    <row r="29008" spans="1:6" x14ac:dyDescent="0.25">
      <c r="A29008" t="s">
        <v>4339</v>
      </c>
      <c r="B29008" s="100" t="s">
        <v>21067</v>
      </c>
      <c r="C29008" s="100"/>
      <c r="D29008" s="124"/>
      <c r="E29008" s="157" t="e">
        <f>VLOOKUP(D29008,'SOAT LIQ'!$A$87:$C$3416,3,FALSE)</f>
        <v>#N/A</v>
      </c>
      <c r="F29008" t="s">
        <v>21632</v>
      </c>
    </row>
    <row r="29009" spans="1:6" x14ac:dyDescent="0.25">
      <c r="A29009" t="s">
        <v>5750</v>
      </c>
      <c r="B29009" s="100" t="s">
        <v>21067</v>
      </c>
      <c r="C29009" s="100"/>
      <c r="D29009" s="124"/>
      <c r="E29009" s="157" t="e">
        <f>VLOOKUP(D29009,'SOAT LIQ'!$A$87:$C$3416,3,FALSE)</f>
        <v>#N/A</v>
      </c>
      <c r="F29009" t="s">
        <v>21632</v>
      </c>
    </row>
    <row r="29010" spans="1:6" x14ac:dyDescent="0.25">
      <c r="A29010" t="s">
        <v>6023</v>
      </c>
      <c r="B29010" s="100" t="s">
        <v>21067</v>
      </c>
      <c r="C29010" s="100"/>
      <c r="D29010" s="124"/>
      <c r="E29010" s="157" t="e">
        <f>VLOOKUP(D29010,'SOAT LIQ'!$A$87:$C$3416,3,FALSE)</f>
        <v>#N/A</v>
      </c>
      <c r="F29010" t="s">
        <v>21632</v>
      </c>
    </row>
    <row r="29011" spans="1:6" x14ac:dyDescent="0.25">
      <c r="A29011" t="s">
        <v>9312</v>
      </c>
      <c r="B29011" s="100" t="s">
        <v>21067</v>
      </c>
      <c r="C29011" s="100"/>
      <c r="D29011" s="124"/>
      <c r="E29011" s="157" t="e">
        <f>VLOOKUP(D29011,'SOAT LIQ'!$A$87:$C$3416,3,FALSE)</f>
        <v>#N/A</v>
      </c>
    </row>
    <row r="29012" spans="1:6" x14ac:dyDescent="0.25">
      <c r="A29012" t="s">
        <v>4339</v>
      </c>
      <c r="B29012" s="100" t="s">
        <v>21068</v>
      </c>
      <c r="C29012" s="100"/>
      <c r="D29012" s="124"/>
      <c r="E29012" s="157" t="e">
        <f>VLOOKUP(D29012,'SOAT LIQ'!$A$87:$C$3416,3,FALSE)</f>
        <v>#N/A</v>
      </c>
      <c r="F29012" t="s">
        <v>21632</v>
      </c>
    </row>
    <row r="29013" spans="1:6" x14ac:dyDescent="0.25">
      <c r="A29013" t="s">
        <v>5750</v>
      </c>
      <c r="B29013" s="100" t="s">
        <v>21068</v>
      </c>
      <c r="C29013" s="100"/>
      <c r="D29013" s="124"/>
      <c r="E29013" s="157" t="e">
        <f>VLOOKUP(D29013,'SOAT LIQ'!$A$87:$C$3416,3,FALSE)</f>
        <v>#N/A</v>
      </c>
      <c r="F29013" t="s">
        <v>21632</v>
      </c>
    </row>
    <row r="29014" spans="1:6" x14ac:dyDescent="0.25">
      <c r="A29014" t="s">
        <v>6023</v>
      </c>
      <c r="B29014" s="100" t="s">
        <v>21068</v>
      </c>
      <c r="C29014" s="100"/>
      <c r="D29014" s="124"/>
      <c r="E29014" s="157" t="e">
        <f>VLOOKUP(D29014,'SOAT LIQ'!$A$87:$C$3416,3,FALSE)</f>
        <v>#N/A</v>
      </c>
      <c r="F29014" t="s">
        <v>21632</v>
      </c>
    </row>
    <row r="29015" spans="1:6" x14ac:dyDescent="0.25">
      <c r="A29015" t="s">
        <v>5750</v>
      </c>
      <c r="B29015" s="100" t="s">
        <v>21069</v>
      </c>
      <c r="C29015" s="100"/>
      <c r="D29015" s="124"/>
      <c r="E29015" s="157" t="e">
        <f>VLOOKUP(D29015,'SOAT LIQ'!$A$87:$C$3416,3,FALSE)</f>
        <v>#N/A</v>
      </c>
      <c r="F29015" t="s">
        <v>21632</v>
      </c>
    </row>
    <row r="29016" spans="1:6" x14ac:dyDescent="0.25">
      <c r="A29016" t="s">
        <v>4339</v>
      </c>
      <c r="B29016" s="100" t="s">
        <v>21069</v>
      </c>
      <c r="C29016" s="100"/>
      <c r="D29016" s="124"/>
      <c r="E29016" s="157" t="e">
        <f>VLOOKUP(D29016,'SOAT LIQ'!$A$87:$C$3416,3,FALSE)</f>
        <v>#N/A</v>
      </c>
      <c r="F29016" t="s">
        <v>21632</v>
      </c>
    </row>
    <row r="29017" spans="1:6" x14ac:dyDescent="0.25">
      <c r="A29017" t="s">
        <v>5750</v>
      </c>
      <c r="B29017" s="100" t="s">
        <v>21070</v>
      </c>
      <c r="C29017" s="100"/>
      <c r="D29017" s="124"/>
      <c r="E29017" s="157" t="e">
        <f>VLOOKUP(D29017,'SOAT LIQ'!$A$87:$C$3416,3,FALSE)</f>
        <v>#N/A</v>
      </c>
      <c r="F29017" t="s">
        <v>21632</v>
      </c>
    </row>
    <row r="29018" spans="1:6" x14ac:dyDescent="0.25">
      <c r="A29018" t="s">
        <v>4339</v>
      </c>
      <c r="B29018" s="100" t="s">
        <v>21070</v>
      </c>
      <c r="C29018" s="100"/>
      <c r="D29018" s="124"/>
      <c r="E29018" s="157" t="e">
        <f>VLOOKUP(D29018,'SOAT LIQ'!$A$87:$C$3416,3,FALSE)</f>
        <v>#N/A</v>
      </c>
      <c r="F29018" t="s">
        <v>21632</v>
      </c>
    </row>
    <row r="29019" spans="1:6" x14ac:dyDescent="0.25">
      <c r="A29019" t="s">
        <v>5750</v>
      </c>
      <c r="B29019" s="100" t="s">
        <v>21071</v>
      </c>
      <c r="C29019" s="100"/>
      <c r="D29019" s="124"/>
      <c r="E29019" s="157" t="e">
        <f>VLOOKUP(D29019,'SOAT LIQ'!$A$87:$C$3416,3,FALSE)</f>
        <v>#N/A</v>
      </c>
      <c r="F29019" t="s">
        <v>21632</v>
      </c>
    </row>
    <row r="29020" spans="1:6" x14ac:dyDescent="0.25">
      <c r="A29020" t="s">
        <v>4339</v>
      </c>
      <c r="B29020" s="100" t="s">
        <v>21071</v>
      </c>
      <c r="C29020" s="100"/>
      <c r="D29020" s="124"/>
      <c r="E29020" s="157" t="e">
        <f>VLOOKUP(D29020,'SOAT LIQ'!$A$87:$C$3416,3,FALSE)</f>
        <v>#N/A</v>
      </c>
      <c r="F29020" t="s">
        <v>21632</v>
      </c>
    </row>
    <row r="29021" spans="1:6" x14ac:dyDescent="0.25">
      <c r="A29021" t="s">
        <v>6023</v>
      </c>
      <c r="B29021" s="100" t="s">
        <v>21071</v>
      </c>
      <c r="C29021" s="100"/>
      <c r="D29021" s="124"/>
      <c r="E29021" s="157" t="e">
        <f>VLOOKUP(D29021,'SOAT LIQ'!$A$87:$C$3416,3,FALSE)</f>
        <v>#N/A</v>
      </c>
      <c r="F29021" t="s">
        <v>21632</v>
      </c>
    </row>
    <row r="29022" spans="1:6" x14ac:dyDescent="0.25">
      <c r="A29022" t="s">
        <v>5750</v>
      </c>
      <c r="B29022" s="100" t="s">
        <v>21072</v>
      </c>
      <c r="C29022" s="100"/>
      <c r="D29022" s="124"/>
      <c r="E29022" s="157" t="e">
        <f>VLOOKUP(D29022,'SOAT LIQ'!$A$87:$C$3416,3,FALSE)</f>
        <v>#N/A</v>
      </c>
      <c r="F29022" t="s">
        <v>21632</v>
      </c>
    </row>
    <row r="29023" spans="1:6" x14ac:dyDescent="0.25">
      <c r="A29023" t="s">
        <v>4339</v>
      </c>
      <c r="B29023" s="100" t="s">
        <v>21072</v>
      </c>
      <c r="C29023" s="100"/>
      <c r="D29023" s="124"/>
      <c r="E29023" s="157" t="e">
        <f>VLOOKUP(D29023,'SOAT LIQ'!$A$87:$C$3416,3,FALSE)</f>
        <v>#N/A</v>
      </c>
      <c r="F29023" t="s">
        <v>21632</v>
      </c>
    </row>
    <row r="29024" spans="1:6" x14ac:dyDescent="0.25">
      <c r="A29024" t="s">
        <v>6023</v>
      </c>
      <c r="B29024" s="100" t="s">
        <v>21072</v>
      </c>
      <c r="C29024" s="100"/>
      <c r="D29024" s="124"/>
      <c r="E29024" s="157" t="e">
        <f>VLOOKUP(D29024,'SOAT LIQ'!$A$87:$C$3416,3,FALSE)</f>
        <v>#N/A</v>
      </c>
      <c r="F29024" t="s">
        <v>21632</v>
      </c>
    </row>
    <row r="29025" spans="1:6" x14ac:dyDescent="0.25">
      <c r="A29025" t="s">
        <v>4339</v>
      </c>
      <c r="B29025" s="100" t="s">
        <v>21073</v>
      </c>
      <c r="C29025" s="100"/>
      <c r="D29025" s="124"/>
      <c r="E29025" s="157" t="e">
        <f>VLOOKUP(D29025,'SOAT LIQ'!$A$87:$C$3416,3,FALSE)</f>
        <v>#N/A</v>
      </c>
      <c r="F29025" t="s">
        <v>21632</v>
      </c>
    </row>
    <row r="29026" spans="1:6" x14ac:dyDescent="0.25">
      <c r="A29026" t="s">
        <v>5750</v>
      </c>
      <c r="B29026" s="100" t="s">
        <v>21073</v>
      </c>
      <c r="C29026" s="100"/>
      <c r="D29026" s="124"/>
      <c r="E29026" s="157" t="e">
        <f>VLOOKUP(D29026,'SOAT LIQ'!$A$87:$C$3416,3,FALSE)</f>
        <v>#N/A</v>
      </c>
      <c r="F29026" t="s">
        <v>21632</v>
      </c>
    </row>
    <row r="29027" spans="1:6" x14ac:dyDescent="0.25">
      <c r="A29027" t="s">
        <v>6023</v>
      </c>
      <c r="B29027" s="100" t="s">
        <v>21073</v>
      </c>
      <c r="C29027" s="100"/>
      <c r="D29027" s="124"/>
      <c r="E29027" s="157" t="e">
        <f>VLOOKUP(D29027,'SOAT LIQ'!$A$87:$C$3416,3,FALSE)</f>
        <v>#N/A</v>
      </c>
      <c r="F29027" t="s">
        <v>21632</v>
      </c>
    </row>
    <row r="29028" spans="1:6" x14ac:dyDescent="0.25">
      <c r="A29028" t="s">
        <v>4339</v>
      </c>
      <c r="B29028" s="100" t="s">
        <v>21074</v>
      </c>
      <c r="C29028" s="100"/>
      <c r="D29028" s="124"/>
      <c r="E29028" s="157" t="e">
        <f>VLOOKUP(D29028,'SOAT LIQ'!$A$87:$C$3416,3,FALSE)</f>
        <v>#N/A</v>
      </c>
      <c r="F29028" t="s">
        <v>21632</v>
      </c>
    </row>
    <row r="29029" spans="1:6" x14ac:dyDescent="0.25">
      <c r="A29029" t="s">
        <v>5750</v>
      </c>
      <c r="B29029" s="100" t="s">
        <v>21074</v>
      </c>
      <c r="C29029" s="100"/>
      <c r="D29029" s="124"/>
      <c r="E29029" s="157" t="e">
        <f>VLOOKUP(D29029,'SOAT LIQ'!$A$87:$C$3416,3,FALSE)</f>
        <v>#N/A</v>
      </c>
      <c r="F29029" t="s">
        <v>21632</v>
      </c>
    </row>
    <row r="29030" spans="1:6" x14ac:dyDescent="0.25">
      <c r="A29030" t="s">
        <v>6023</v>
      </c>
      <c r="B29030" s="100" t="s">
        <v>21074</v>
      </c>
      <c r="C29030" s="100"/>
      <c r="D29030" s="124"/>
      <c r="E29030" s="157" t="e">
        <f>VLOOKUP(D29030,'SOAT LIQ'!$A$87:$C$3416,3,FALSE)</f>
        <v>#N/A</v>
      </c>
      <c r="F29030" t="s">
        <v>21632</v>
      </c>
    </row>
    <row r="29031" spans="1:6" x14ac:dyDescent="0.25">
      <c r="A29031" t="s">
        <v>4271</v>
      </c>
      <c r="B29031" s="100" t="s">
        <v>21074</v>
      </c>
      <c r="C29031" s="100"/>
      <c r="D29031" s="124"/>
      <c r="E29031" s="157" t="e">
        <f>VLOOKUP(D29031,'SOAT LIQ'!$A$87:$C$3416,3,FALSE)</f>
        <v>#N/A</v>
      </c>
    </row>
    <row r="29032" spans="1:6" x14ac:dyDescent="0.25">
      <c r="A29032" t="s">
        <v>5750</v>
      </c>
      <c r="B29032" s="100" t="s">
        <v>21075</v>
      </c>
      <c r="C29032" s="100"/>
      <c r="D29032" s="124"/>
      <c r="E29032" s="157" t="e">
        <f>VLOOKUP(D29032,'SOAT LIQ'!$A$87:$C$3416,3,FALSE)</f>
        <v>#N/A</v>
      </c>
      <c r="F29032" t="s">
        <v>21632</v>
      </c>
    </row>
    <row r="29033" spans="1:6" x14ac:dyDescent="0.25">
      <c r="A29033" t="s">
        <v>4339</v>
      </c>
      <c r="B29033" s="100" t="s">
        <v>21075</v>
      </c>
      <c r="C29033" s="100"/>
      <c r="D29033" s="124"/>
      <c r="E29033" s="157" t="e">
        <f>VLOOKUP(D29033,'SOAT LIQ'!$A$87:$C$3416,3,FALSE)</f>
        <v>#N/A</v>
      </c>
      <c r="F29033" t="s">
        <v>21632</v>
      </c>
    </row>
    <row r="29034" spans="1:6" x14ac:dyDescent="0.25">
      <c r="A29034" t="s">
        <v>5750</v>
      </c>
      <c r="B29034" s="100" t="s">
        <v>21076</v>
      </c>
      <c r="C29034" s="100"/>
      <c r="D29034" s="124"/>
      <c r="E29034" s="157" t="e">
        <f>VLOOKUP(D29034,'SOAT LIQ'!$A$87:$C$3416,3,FALSE)</f>
        <v>#N/A</v>
      </c>
      <c r="F29034" t="s">
        <v>21632</v>
      </c>
    </row>
    <row r="29035" spans="1:6" x14ac:dyDescent="0.25">
      <c r="A29035" t="s">
        <v>4339</v>
      </c>
      <c r="B29035" s="100" t="s">
        <v>21076</v>
      </c>
      <c r="C29035" s="100"/>
      <c r="D29035" s="124"/>
      <c r="E29035" s="157" t="e">
        <f>VLOOKUP(D29035,'SOAT LIQ'!$A$87:$C$3416,3,FALSE)</f>
        <v>#N/A</v>
      </c>
      <c r="F29035" t="s">
        <v>21632</v>
      </c>
    </row>
    <row r="29036" spans="1:6" x14ac:dyDescent="0.25">
      <c r="A29036" t="s">
        <v>4339</v>
      </c>
      <c r="B29036" s="100" t="s">
        <v>21077</v>
      </c>
      <c r="C29036" s="100"/>
      <c r="D29036" s="124"/>
      <c r="E29036" s="157" t="e">
        <f>VLOOKUP(D29036,'SOAT LIQ'!$A$87:$C$3416,3,FALSE)</f>
        <v>#N/A</v>
      </c>
      <c r="F29036" t="s">
        <v>21632</v>
      </c>
    </row>
    <row r="29037" spans="1:6" x14ac:dyDescent="0.25">
      <c r="A29037" t="s">
        <v>5750</v>
      </c>
      <c r="B29037" s="100" t="s">
        <v>21077</v>
      </c>
      <c r="C29037" s="100"/>
      <c r="D29037" s="124"/>
      <c r="E29037" s="157" t="e">
        <f>VLOOKUP(D29037,'SOAT LIQ'!$A$87:$C$3416,3,FALSE)</f>
        <v>#N/A</v>
      </c>
      <c r="F29037" t="s">
        <v>21632</v>
      </c>
    </row>
    <row r="29038" spans="1:6" x14ac:dyDescent="0.25">
      <c r="A29038" t="s">
        <v>4339</v>
      </c>
      <c r="B29038" s="100" t="s">
        <v>21078</v>
      </c>
      <c r="C29038" s="100"/>
      <c r="D29038" s="124"/>
      <c r="E29038" s="157" t="e">
        <f>VLOOKUP(D29038,'SOAT LIQ'!$A$87:$C$3416,3,FALSE)</f>
        <v>#N/A</v>
      </c>
      <c r="F29038" t="s">
        <v>21632</v>
      </c>
    </row>
    <row r="29039" spans="1:6" x14ac:dyDescent="0.25">
      <c r="A29039" t="s">
        <v>5750</v>
      </c>
      <c r="B29039" s="100" t="s">
        <v>21078</v>
      </c>
      <c r="C29039" s="100"/>
      <c r="D29039" s="124"/>
      <c r="E29039" s="157" t="e">
        <f>VLOOKUP(D29039,'SOAT LIQ'!$A$87:$C$3416,3,FALSE)</f>
        <v>#N/A</v>
      </c>
      <c r="F29039" t="s">
        <v>21632</v>
      </c>
    </row>
    <row r="29040" spans="1:6" x14ac:dyDescent="0.25">
      <c r="A29040" t="s">
        <v>6023</v>
      </c>
      <c r="B29040" s="100" t="s">
        <v>21078</v>
      </c>
      <c r="C29040" s="100"/>
      <c r="D29040" s="124"/>
      <c r="E29040" s="157" t="e">
        <f>VLOOKUP(D29040,'SOAT LIQ'!$A$87:$C$3416,3,FALSE)</f>
        <v>#N/A</v>
      </c>
      <c r="F29040" t="s">
        <v>21632</v>
      </c>
    </row>
    <row r="29041" spans="1:6" x14ac:dyDescent="0.25">
      <c r="A29041" t="s">
        <v>5936</v>
      </c>
      <c r="B29041" s="100" t="s">
        <v>21078</v>
      </c>
      <c r="C29041" s="100"/>
      <c r="D29041" s="124"/>
      <c r="E29041" s="157" t="e">
        <f>VLOOKUP(D29041,'SOAT LIQ'!$A$87:$C$3416,3,FALSE)</f>
        <v>#N/A</v>
      </c>
      <c r="F29041" t="s">
        <v>21632</v>
      </c>
    </row>
    <row r="29042" spans="1:6" x14ac:dyDescent="0.25">
      <c r="A29042" t="s">
        <v>5750</v>
      </c>
      <c r="B29042" s="100" t="s">
        <v>21079</v>
      </c>
      <c r="C29042" s="100"/>
      <c r="D29042" s="124"/>
      <c r="E29042" s="157" t="e">
        <f>VLOOKUP(D29042,'SOAT LIQ'!$A$87:$C$3416,3,FALSE)</f>
        <v>#N/A</v>
      </c>
      <c r="F29042" t="s">
        <v>21632</v>
      </c>
    </row>
    <row r="29043" spans="1:6" x14ac:dyDescent="0.25">
      <c r="A29043" t="s">
        <v>4339</v>
      </c>
      <c r="B29043" s="100" t="s">
        <v>21079</v>
      </c>
      <c r="C29043" s="100"/>
      <c r="D29043" s="124"/>
      <c r="E29043" s="157" t="e">
        <f>VLOOKUP(D29043,'SOAT LIQ'!$A$87:$C$3416,3,FALSE)</f>
        <v>#N/A</v>
      </c>
      <c r="F29043" t="s">
        <v>21632</v>
      </c>
    </row>
    <row r="29044" spans="1:6" x14ac:dyDescent="0.25">
      <c r="A29044" t="s">
        <v>6023</v>
      </c>
      <c r="B29044" s="100" t="s">
        <v>21079</v>
      </c>
      <c r="C29044" s="100"/>
      <c r="D29044" s="124"/>
      <c r="E29044" s="157" t="e">
        <f>VLOOKUP(D29044,'SOAT LIQ'!$A$87:$C$3416,3,FALSE)</f>
        <v>#N/A</v>
      </c>
      <c r="F29044" t="s">
        <v>21632</v>
      </c>
    </row>
    <row r="29045" spans="1:6" x14ac:dyDescent="0.25">
      <c r="A29045" t="s">
        <v>5750</v>
      </c>
      <c r="B29045" s="100" t="s">
        <v>21080</v>
      </c>
      <c r="C29045" s="100"/>
      <c r="D29045" s="124"/>
      <c r="E29045" s="157" t="e">
        <f>VLOOKUP(D29045,'SOAT LIQ'!$A$87:$C$3416,3,FALSE)</f>
        <v>#N/A</v>
      </c>
      <c r="F29045" t="s">
        <v>21632</v>
      </c>
    </row>
    <row r="29046" spans="1:6" x14ac:dyDescent="0.25">
      <c r="A29046" t="s">
        <v>4339</v>
      </c>
      <c r="B29046" s="100" t="s">
        <v>21080</v>
      </c>
      <c r="C29046" s="100"/>
      <c r="D29046" s="124"/>
      <c r="E29046" s="157" t="e">
        <f>VLOOKUP(D29046,'SOAT LIQ'!$A$87:$C$3416,3,FALSE)</f>
        <v>#N/A</v>
      </c>
      <c r="F29046" t="s">
        <v>21632</v>
      </c>
    </row>
    <row r="29047" spans="1:6" x14ac:dyDescent="0.25">
      <c r="A29047" t="s">
        <v>6023</v>
      </c>
      <c r="B29047" s="100" t="s">
        <v>21080</v>
      </c>
      <c r="C29047" s="100"/>
      <c r="D29047" s="124"/>
      <c r="E29047" s="157" t="e">
        <f>VLOOKUP(D29047,'SOAT LIQ'!$A$87:$C$3416,3,FALSE)</f>
        <v>#N/A</v>
      </c>
      <c r="F29047" t="s">
        <v>21632</v>
      </c>
    </row>
    <row r="29048" spans="1:6" x14ac:dyDescent="0.25">
      <c r="A29048" t="s">
        <v>5750</v>
      </c>
      <c r="B29048" s="100" t="s">
        <v>21081</v>
      </c>
      <c r="C29048" s="100"/>
      <c r="D29048" s="124"/>
      <c r="E29048" s="157" t="e">
        <f>VLOOKUP(D29048,'SOAT LIQ'!$A$87:$C$3416,3,FALSE)</f>
        <v>#N/A</v>
      </c>
      <c r="F29048" t="s">
        <v>21632</v>
      </c>
    </row>
    <row r="29049" spans="1:6" x14ac:dyDescent="0.25">
      <c r="A29049" t="s">
        <v>4339</v>
      </c>
      <c r="B29049" s="100" t="s">
        <v>21081</v>
      </c>
      <c r="C29049" s="100"/>
      <c r="D29049" s="124"/>
      <c r="E29049" s="157" t="e">
        <f>VLOOKUP(D29049,'SOAT LIQ'!$A$87:$C$3416,3,FALSE)</f>
        <v>#N/A</v>
      </c>
      <c r="F29049" t="s">
        <v>21632</v>
      </c>
    </row>
    <row r="29050" spans="1:6" x14ac:dyDescent="0.25">
      <c r="A29050" t="s">
        <v>6023</v>
      </c>
      <c r="B29050" s="100" t="s">
        <v>21081</v>
      </c>
      <c r="C29050" s="100"/>
      <c r="D29050" s="124"/>
      <c r="E29050" s="157" t="e">
        <f>VLOOKUP(D29050,'SOAT LIQ'!$A$87:$C$3416,3,FALSE)</f>
        <v>#N/A</v>
      </c>
      <c r="F29050" t="s">
        <v>21632</v>
      </c>
    </row>
    <row r="29051" spans="1:6" x14ac:dyDescent="0.25">
      <c r="A29051" t="s">
        <v>5750</v>
      </c>
      <c r="B29051" s="100" t="s">
        <v>21082</v>
      </c>
      <c r="C29051" s="100"/>
      <c r="D29051" s="124">
        <v>7143</v>
      </c>
      <c r="E29051" s="157">
        <f>VLOOKUP(D29051,'SOAT LIQ'!$A$87:$C$3416,3,FALSE)</f>
        <v>9</v>
      </c>
      <c r="F29051" t="s">
        <v>21632</v>
      </c>
    </row>
    <row r="29052" spans="1:6" x14ac:dyDescent="0.25">
      <c r="A29052" t="s">
        <v>4339</v>
      </c>
      <c r="B29052" s="100" t="s">
        <v>21082</v>
      </c>
      <c r="C29052" s="100"/>
      <c r="D29052" s="124">
        <v>7143</v>
      </c>
      <c r="E29052" s="157">
        <f>VLOOKUP(D29052,'SOAT LIQ'!$A$87:$C$3416,3,FALSE)</f>
        <v>9</v>
      </c>
      <c r="F29052" t="s">
        <v>21632</v>
      </c>
    </row>
    <row r="29053" spans="1:6" x14ac:dyDescent="0.25">
      <c r="A29053" t="s">
        <v>6023</v>
      </c>
      <c r="B29053" s="100" t="s">
        <v>21082</v>
      </c>
      <c r="C29053" s="100"/>
      <c r="D29053" s="124">
        <v>7143</v>
      </c>
      <c r="E29053" s="157">
        <f>VLOOKUP(D29053,'SOAT LIQ'!$A$87:$C$3416,3,FALSE)</f>
        <v>9</v>
      </c>
      <c r="F29053" t="s">
        <v>21632</v>
      </c>
    </row>
    <row r="29054" spans="1:6" x14ac:dyDescent="0.25">
      <c r="A29054" t="s">
        <v>5750</v>
      </c>
      <c r="B29054" s="100" t="s">
        <v>21083</v>
      </c>
      <c r="C29054" s="100"/>
      <c r="D29054" s="124"/>
      <c r="E29054" s="157" t="e">
        <f>VLOOKUP(D29054,'SOAT LIQ'!$A$87:$C$3416,3,FALSE)</f>
        <v>#N/A</v>
      </c>
      <c r="F29054" t="s">
        <v>21632</v>
      </c>
    </row>
    <row r="29055" spans="1:6" x14ac:dyDescent="0.25">
      <c r="A29055" t="s">
        <v>4339</v>
      </c>
      <c r="B29055" s="100" t="s">
        <v>21083</v>
      </c>
      <c r="C29055" s="100"/>
      <c r="D29055" s="124"/>
      <c r="E29055" s="157" t="e">
        <f>VLOOKUP(D29055,'SOAT LIQ'!$A$87:$C$3416,3,FALSE)</f>
        <v>#N/A</v>
      </c>
      <c r="F29055" t="s">
        <v>21632</v>
      </c>
    </row>
    <row r="29056" spans="1:6" x14ac:dyDescent="0.25">
      <c r="A29056" t="s">
        <v>6023</v>
      </c>
      <c r="B29056" s="100" t="s">
        <v>21083</v>
      </c>
      <c r="C29056" s="100"/>
      <c r="D29056" s="124"/>
      <c r="E29056" s="157" t="e">
        <f>VLOOKUP(D29056,'SOAT LIQ'!$A$87:$C$3416,3,FALSE)</f>
        <v>#N/A</v>
      </c>
      <c r="F29056" t="s">
        <v>21632</v>
      </c>
    </row>
    <row r="29057" spans="1:6" x14ac:dyDescent="0.25">
      <c r="A29057" t="s">
        <v>4339</v>
      </c>
      <c r="B29057" s="100" t="s">
        <v>21084</v>
      </c>
      <c r="C29057" s="100"/>
      <c r="D29057" s="124">
        <v>17502</v>
      </c>
      <c r="E29057" s="157">
        <f>VLOOKUP(D29057,'SOAT LIQ'!$A$87:$C$3416,3,FALSE)</f>
        <v>7</v>
      </c>
      <c r="F29057" t="s">
        <v>21632</v>
      </c>
    </row>
    <row r="29058" spans="1:6" x14ac:dyDescent="0.25">
      <c r="A29058" t="s">
        <v>5750</v>
      </c>
      <c r="B29058" s="100" t="s">
        <v>21084</v>
      </c>
      <c r="C29058" s="100"/>
      <c r="D29058" s="124">
        <v>17502</v>
      </c>
      <c r="E29058" s="157">
        <f>VLOOKUP(D29058,'SOAT LIQ'!$A$87:$C$3416,3,FALSE)</f>
        <v>7</v>
      </c>
      <c r="F29058" t="s">
        <v>21632</v>
      </c>
    </row>
    <row r="29059" spans="1:6" x14ac:dyDescent="0.25">
      <c r="A29059" t="s">
        <v>6023</v>
      </c>
      <c r="B29059" s="100" t="s">
        <v>21084</v>
      </c>
      <c r="C29059" s="100"/>
      <c r="D29059" s="124">
        <v>17502</v>
      </c>
      <c r="E29059" s="157">
        <f>VLOOKUP(D29059,'SOAT LIQ'!$A$87:$C$3416,3,FALSE)</f>
        <v>7</v>
      </c>
      <c r="F29059" t="s">
        <v>21632</v>
      </c>
    </row>
    <row r="29060" spans="1:6" x14ac:dyDescent="0.25">
      <c r="A29060" t="s">
        <v>4339</v>
      </c>
      <c r="B29060" s="100" t="s">
        <v>21085</v>
      </c>
      <c r="C29060" s="100"/>
      <c r="D29060" s="124"/>
      <c r="E29060" s="157" t="e">
        <f>VLOOKUP(D29060,'SOAT LIQ'!$A$87:$C$3416,3,FALSE)</f>
        <v>#N/A</v>
      </c>
      <c r="F29060" t="s">
        <v>21632</v>
      </c>
    </row>
    <row r="29061" spans="1:6" x14ac:dyDescent="0.25">
      <c r="A29061" t="s">
        <v>5750</v>
      </c>
      <c r="B29061" s="100" t="s">
        <v>21085</v>
      </c>
      <c r="C29061" s="100"/>
      <c r="D29061" s="124"/>
      <c r="E29061" s="157" t="e">
        <f>VLOOKUP(D29061,'SOAT LIQ'!$A$87:$C$3416,3,FALSE)</f>
        <v>#N/A</v>
      </c>
      <c r="F29061" t="s">
        <v>21632</v>
      </c>
    </row>
    <row r="29062" spans="1:6" x14ac:dyDescent="0.25">
      <c r="A29062" t="s">
        <v>6023</v>
      </c>
      <c r="B29062" s="100" t="s">
        <v>21085</v>
      </c>
      <c r="C29062" s="100"/>
      <c r="D29062" s="124"/>
      <c r="E29062" s="157" t="e">
        <f>VLOOKUP(D29062,'SOAT LIQ'!$A$87:$C$3416,3,FALSE)</f>
        <v>#N/A</v>
      </c>
      <c r="F29062" t="s">
        <v>21632</v>
      </c>
    </row>
    <row r="29063" spans="1:6" x14ac:dyDescent="0.25">
      <c r="A29063" t="s">
        <v>5750</v>
      </c>
      <c r="B29063" s="100" t="s">
        <v>21086</v>
      </c>
      <c r="C29063" s="100"/>
      <c r="D29063" s="124"/>
      <c r="E29063" s="157" t="e">
        <f>VLOOKUP(D29063,'SOAT LIQ'!$A$87:$C$3416,3,FALSE)</f>
        <v>#N/A</v>
      </c>
      <c r="F29063" t="s">
        <v>21632</v>
      </c>
    </row>
    <row r="29064" spans="1:6" x14ac:dyDescent="0.25">
      <c r="A29064" t="s">
        <v>4339</v>
      </c>
      <c r="B29064" s="100" t="s">
        <v>21086</v>
      </c>
      <c r="C29064" s="100"/>
      <c r="D29064" s="124"/>
      <c r="E29064" s="157" t="e">
        <f>VLOOKUP(D29064,'SOAT LIQ'!$A$87:$C$3416,3,FALSE)</f>
        <v>#N/A</v>
      </c>
      <c r="F29064" t="s">
        <v>21632</v>
      </c>
    </row>
    <row r="29065" spans="1:6" x14ac:dyDescent="0.25">
      <c r="A29065" t="s">
        <v>6023</v>
      </c>
      <c r="B29065" s="100" t="s">
        <v>21086</v>
      </c>
      <c r="C29065" s="100"/>
      <c r="D29065" s="124"/>
      <c r="E29065" s="157" t="e">
        <f>VLOOKUP(D29065,'SOAT LIQ'!$A$87:$C$3416,3,FALSE)</f>
        <v>#N/A</v>
      </c>
      <c r="F29065" t="s">
        <v>21632</v>
      </c>
    </row>
    <row r="29066" spans="1:6" x14ac:dyDescent="0.25">
      <c r="A29066" t="s">
        <v>4339</v>
      </c>
      <c r="B29066" s="100" t="s">
        <v>21087</v>
      </c>
      <c r="C29066" s="100"/>
      <c r="D29066" s="124"/>
      <c r="E29066" s="157" t="e">
        <f>VLOOKUP(D29066,'SOAT LIQ'!$A$87:$C$3416,3,FALSE)</f>
        <v>#N/A</v>
      </c>
      <c r="F29066" t="s">
        <v>21632</v>
      </c>
    </row>
    <row r="29067" spans="1:6" x14ac:dyDescent="0.25">
      <c r="A29067" t="s">
        <v>5750</v>
      </c>
      <c r="B29067" s="100" t="s">
        <v>21087</v>
      </c>
      <c r="C29067" s="100"/>
      <c r="D29067" s="124"/>
      <c r="E29067" s="157" t="e">
        <f>VLOOKUP(D29067,'SOAT LIQ'!$A$87:$C$3416,3,FALSE)</f>
        <v>#N/A</v>
      </c>
      <c r="F29067" t="s">
        <v>21632</v>
      </c>
    </row>
    <row r="29068" spans="1:6" x14ac:dyDescent="0.25">
      <c r="A29068" t="s">
        <v>8475</v>
      </c>
      <c r="B29068" s="100" t="s">
        <v>21087</v>
      </c>
      <c r="C29068" s="100"/>
      <c r="D29068" s="124"/>
      <c r="E29068" s="157" t="e">
        <f>VLOOKUP(D29068,'SOAT LIQ'!$A$87:$C$3416,3,FALSE)</f>
        <v>#N/A</v>
      </c>
    </row>
    <row r="29069" spans="1:6" x14ac:dyDescent="0.25">
      <c r="A29069" t="s">
        <v>5508</v>
      </c>
      <c r="B29069" s="100" t="s">
        <v>21087</v>
      </c>
      <c r="C29069" s="100"/>
      <c r="D29069" s="124"/>
      <c r="E29069" s="157" t="e">
        <f>VLOOKUP(D29069,'SOAT LIQ'!$A$87:$C$3416,3,FALSE)</f>
        <v>#N/A</v>
      </c>
      <c r="F29069" t="s">
        <v>21632</v>
      </c>
    </row>
    <row r="29070" spans="1:6" x14ac:dyDescent="0.25">
      <c r="A29070" t="s">
        <v>5969</v>
      </c>
      <c r="B29070" s="100" t="s">
        <v>21088</v>
      </c>
      <c r="C29070" s="100"/>
      <c r="D29070" s="124"/>
      <c r="E29070" s="157" t="e">
        <f>VLOOKUP(D29070,'SOAT LIQ'!$A$87:$C$3416,3,FALSE)</f>
        <v>#N/A</v>
      </c>
      <c r="F29070" t="s">
        <v>21632</v>
      </c>
    </row>
    <row r="29071" spans="1:6" x14ac:dyDescent="0.25">
      <c r="A29071" t="s">
        <v>8459</v>
      </c>
      <c r="B29071" s="100" t="s">
        <v>21088</v>
      </c>
      <c r="C29071" s="100"/>
      <c r="D29071" s="124"/>
      <c r="E29071" s="157" t="e">
        <f>VLOOKUP(D29071,'SOAT LIQ'!$A$87:$C$3416,3,FALSE)</f>
        <v>#N/A</v>
      </c>
    </row>
    <row r="29072" spans="1:6" x14ac:dyDescent="0.25">
      <c r="A29072" t="s">
        <v>8461</v>
      </c>
      <c r="B29072" s="100" t="s">
        <v>21088</v>
      </c>
      <c r="C29072" s="100"/>
      <c r="D29072" s="124"/>
      <c r="E29072" s="157" t="e">
        <f>VLOOKUP(D29072,'SOAT LIQ'!$A$87:$C$3416,3,FALSE)</f>
        <v>#N/A</v>
      </c>
    </row>
    <row r="29073" spans="1:6" x14ac:dyDescent="0.25">
      <c r="A29073" t="s">
        <v>5750</v>
      </c>
      <c r="B29073" s="100" t="s">
        <v>21088</v>
      </c>
      <c r="C29073" s="100"/>
      <c r="D29073" s="124"/>
      <c r="E29073" s="157" t="e">
        <f>VLOOKUP(D29073,'SOAT LIQ'!$A$87:$C$3416,3,FALSE)</f>
        <v>#N/A</v>
      </c>
      <c r="F29073" t="s">
        <v>21632</v>
      </c>
    </row>
    <row r="29074" spans="1:6" x14ac:dyDescent="0.25">
      <c r="A29074" t="s">
        <v>5969</v>
      </c>
      <c r="B29074" s="100" t="s">
        <v>21089</v>
      </c>
      <c r="C29074" s="100"/>
      <c r="D29074" s="124"/>
      <c r="E29074" s="157" t="e">
        <f>VLOOKUP(D29074,'SOAT LIQ'!$A$87:$C$3416,3,FALSE)</f>
        <v>#N/A</v>
      </c>
      <c r="F29074" t="s">
        <v>21632</v>
      </c>
    </row>
    <row r="29075" spans="1:6" x14ac:dyDescent="0.25">
      <c r="A29075" t="s">
        <v>5969</v>
      </c>
      <c r="B29075" s="100" t="s">
        <v>21090</v>
      </c>
      <c r="C29075" s="100"/>
      <c r="D29075" s="124"/>
      <c r="E29075" s="157" t="e">
        <f>VLOOKUP(D29075,'SOAT LIQ'!$A$87:$C$3416,3,FALSE)</f>
        <v>#N/A</v>
      </c>
      <c r="F29075" t="s">
        <v>21632</v>
      </c>
    </row>
    <row r="29076" spans="1:6" x14ac:dyDescent="0.25">
      <c r="A29076" t="s">
        <v>5750</v>
      </c>
      <c r="B29076" s="100" t="s">
        <v>21091</v>
      </c>
      <c r="C29076" s="100"/>
      <c r="D29076" s="124"/>
      <c r="E29076" s="157" t="e">
        <f>VLOOKUP(D29076,'SOAT LIQ'!$A$87:$C$3416,3,FALSE)</f>
        <v>#N/A</v>
      </c>
      <c r="F29076" t="s">
        <v>21632</v>
      </c>
    </row>
    <row r="29077" spans="1:6" x14ac:dyDescent="0.25">
      <c r="A29077" t="s">
        <v>5969</v>
      </c>
      <c r="B29077" s="100" t="s">
        <v>21091</v>
      </c>
      <c r="C29077" s="100"/>
      <c r="D29077" s="124"/>
      <c r="E29077" s="157" t="e">
        <f>VLOOKUP(D29077,'SOAT LIQ'!$A$87:$C$3416,3,FALSE)</f>
        <v>#N/A</v>
      </c>
      <c r="F29077" t="s">
        <v>21632</v>
      </c>
    </row>
    <row r="29078" spans="1:6" x14ac:dyDescent="0.25">
      <c r="A29078" t="s">
        <v>5750</v>
      </c>
      <c r="B29078" s="100" t="s">
        <v>21092</v>
      </c>
      <c r="C29078" s="100"/>
      <c r="D29078" s="124">
        <v>9320</v>
      </c>
      <c r="E29078" s="157">
        <f>VLOOKUP(D29078,'SOAT LIQ'!$A$87:$C$3416,3,FALSE)</f>
        <v>12</v>
      </c>
      <c r="F29078" t="s">
        <v>21632</v>
      </c>
    </row>
    <row r="29079" spans="1:6" x14ac:dyDescent="0.25">
      <c r="A29079" t="s">
        <v>5969</v>
      </c>
      <c r="B29079" s="100" t="s">
        <v>21092</v>
      </c>
      <c r="C29079" s="100"/>
      <c r="D29079" s="124">
        <v>9320</v>
      </c>
      <c r="E29079" s="157">
        <f>VLOOKUP(D29079,'SOAT LIQ'!$A$87:$C$3416,3,FALSE)</f>
        <v>12</v>
      </c>
      <c r="F29079" t="s">
        <v>21632</v>
      </c>
    </row>
    <row r="29080" spans="1:6" x14ac:dyDescent="0.25">
      <c r="A29080" t="s">
        <v>5750</v>
      </c>
      <c r="B29080" s="100" t="s">
        <v>21093</v>
      </c>
      <c r="C29080" s="100"/>
      <c r="D29080" s="124"/>
      <c r="E29080" s="157" t="e">
        <f>VLOOKUP(D29080,'SOAT LIQ'!$A$87:$C$3416,3,FALSE)</f>
        <v>#N/A</v>
      </c>
      <c r="F29080" t="s">
        <v>21632</v>
      </c>
    </row>
    <row r="29081" spans="1:6" x14ac:dyDescent="0.25">
      <c r="A29081" t="s">
        <v>5969</v>
      </c>
      <c r="B29081" s="100" t="s">
        <v>21093</v>
      </c>
      <c r="C29081" s="100"/>
      <c r="D29081" s="124"/>
      <c r="E29081" s="157" t="e">
        <f>VLOOKUP(D29081,'SOAT LIQ'!$A$87:$C$3416,3,FALSE)</f>
        <v>#N/A</v>
      </c>
      <c r="F29081" t="s">
        <v>21632</v>
      </c>
    </row>
    <row r="29082" spans="1:6" x14ac:dyDescent="0.25">
      <c r="A29082" t="s">
        <v>5969</v>
      </c>
      <c r="B29082" s="100" t="s">
        <v>21094</v>
      </c>
      <c r="C29082" s="100"/>
      <c r="D29082" s="124">
        <v>18818</v>
      </c>
      <c r="E29082" s="157">
        <f>VLOOKUP(D29082,'SOAT LIQ'!$A$87:$C$3416,3,FALSE)</f>
        <v>12</v>
      </c>
      <c r="F29082" t="s">
        <v>21632</v>
      </c>
    </row>
    <row r="29083" spans="1:6" x14ac:dyDescent="0.25">
      <c r="A29083" t="s">
        <v>5969</v>
      </c>
      <c r="B29083" s="100" t="s">
        <v>21095</v>
      </c>
      <c r="C29083" s="100"/>
      <c r="D29083" s="124"/>
      <c r="E29083" s="157" t="e">
        <f>VLOOKUP(D29083,'SOAT LIQ'!$A$87:$C$3416,3,FALSE)</f>
        <v>#N/A</v>
      </c>
      <c r="F29083" t="s">
        <v>21632</v>
      </c>
    </row>
    <row r="29084" spans="1:6" x14ac:dyDescent="0.25">
      <c r="A29084" t="s">
        <v>5969</v>
      </c>
      <c r="B29084" s="100" t="s">
        <v>21096</v>
      </c>
      <c r="C29084" s="100"/>
      <c r="D29084" s="124"/>
      <c r="E29084" s="157" t="e">
        <f>VLOOKUP(D29084,'SOAT LIQ'!$A$87:$C$3416,3,FALSE)</f>
        <v>#N/A</v>
      </c>
      <c r="F29084" t="s">
        <v>21632</v>
      </c>
    </row>
    <row r="29085" spans="1:6" x14ac:dyDescent="0.25">
      <c r="A29085" t="s">
        <v>5969</v>
      </c>
      <c r="B29085" s="100" t="s">
        <v>21097</v>
      </c>
      <c r="C29085" s="100"/>
      <c r="D29085" s="124"/>
      <c r="E29085" s="157" t="e">
        <f>VLOOKUP(D29085,'SOAT LIQ'!$A$87:$C$3416,3,FALSE)</f>
        <v>#N/A</v>
      </c>
      <c r="F29085" t="s">
        <v>21632</v>
      </c>
    </row>
    <row r="29086" spans="1:6" x14ac:dyDescent="0.25">
      <c r="A29086" t="s">
        <v>5969</v>
      </c>
      <c r="B29086" s="100" t="s">
        <v>21098</v>
      </c>
      <c r="C29086" s="100"/>
      <c r="D29086" s="124"/>
      <c r="E29086" s="157" t="e">
        <f>VLOOKUP(D29086,'SOAT LIQ'!$A$87:$C$3416,3,FALSE)</f>
        <v>#N/A</v>
      </c>
      <c r="F29086" t="s">
        <v>21632</v>
      </c>
    </row>
    <row r="29087" spans="1:6" x14ac:dyDescent="0.25">
      <c r="A29087" t="s">
        <v>5969</v>
      </c>
      <c r="B29087" s="100" t="s">
        <v>21099</v>
      </c>
      <c r="C29087" s="100"/>
      <c r="D29087" s="124"/>
      <c r="E29087" s="157" t="e">
        <f>VLOOKUP(D29087,'SOAT LIQ'!$A$87:$C$3416,3,FALSE)</f>
        <v>#N/A</v>
      </c>
      <c r="F29087" t="s">
        <v>21632</v>
      </c>
    </row>
    <row r="29088" spans="1:6" x14ac:dyDescent="0.25">
      <c r="A29088" t="s">
        <v>5969</v>
      </c>
      <c r="B29088" s="100" t="s">
        <v>21100</v>
      </c>
      <c r="C29088" s="100"/>
      <c r="D29088" s="124"/>
      <c r="E29088" s="157" t="e">
        <f>VLOOKUP(D29088,'SOAT LIQ'!$A$87:$C$3416,3,FALSE)</f>
        <v>#N/A</v>
      </c>
      <c r="F29088" t="s">
        <v>21632</v>
      </c>
    </row>
    <row r="29089" spans="1:6" x14ac:dyDescent="0.25">
      <c r="A29089" t="s">
        <v>5969</v>
      </c>
      <c r="B29089" s="100" t="s">
        <v>21101</v>
      </c>
      <c r="C29089" s="100"/>
      <c r="D29089" s="124"/>
      <c r="E29089" s="157" t="e">
        <f>VLOOKUP(D29089,'SOAT LIQ'!$A$87:$C$3416,3,FALSE)</f>
        <v>#N/A</v>
      </c>
      <c r="F29089" t="s">
        <v>21632</v>
      </c>
    </row>
    <row r="29090" spans="1:6" x14ac:dyDescent="0.25">
      <c r="A29090" t="s">
        <v>5969</v>
      </c>
      <c r="B29090" s="100" t="s">
        <v>21102</v>
      </c>
      <c r="C29090" s="100"/>
      <c r="D29090" s="124"/>
      <c r="E29090" s="157" t="e">
        <f>VLOOKUP(D29090,'SOAT LIQ'!$A$87:$C$3416,3,FALSE)</f>
        <v>#N/A</v>
      </c>
      <c r="F29090" t="s">
        <v>21632</v>
      </c>
    </row>
    <row r="29091" spans="1:6" x14ac:dyDescent="0.25">
      <c r="A29091" t="s">
        <v>5969</v>
      </c>
      <c r="B29091" s="100" t="s">
        <v>21103</v>
      </c>
      <c r="C29091" s="100"/>
      <c r="D29091" s="124"/>
      <c r="E29091" s="157" t="e">
        <f>VLOOKUP(D29091,'SOAT LIQ'!$A$87:$C$3416,3,FALSE)</f>
        <v>#N/A</v>
      </c>
      <c r="F29091" t="s">
        <v>21632</v>
      </c>
    </row>
    <row r="29092" spans="1:6" x14ac:dyDescent="0.25">
      <c r="A29092" t="s">
        <v>5750</v>
      </c>
      <c r="B29092" s="100" t="s">
        <v>21103</v>
      </c>
      <c r="C29092" s="100"/>
      <c r="D29092" s="124"/>
      <c r="E29092" s="157" t="e">
        <f>VLOOKUP(D29092,'SOAT LIQ'!$A$87:$C$3416,3,FALSE)</f>
        <v>#N/A</v>
      </c>
      <c r="F29092" t="s">
        <v>21632</v>
      </c>
    </row>
    <row r="29093" spans="1:6" x14ac:dyDescent="0.25">
      <c r="A29093" t="s">
        <v>5969</v>
      </c>
      <c r="B29093" s="100" t="s">
        <v>21104</v>
      </c>
      <c r="C29093" s="100"/>
      <c r="D29093" s="124">
        <v>9374</v>
      </c>
      <c r="E29093" s="157">
        <f>VLOOKUP(D29093,'SOAT LIQ'!$A$87:$C$3416,3,FALSE)</f>
        <v>10</v>
      </c>
      <c r="F29093" t="s">
        <v>21632</v>
      </c>
    </row>
    <row r="29094" spans="1:6" x14ac:dyDescent="0.25">
      <c r="A29094" t="s">
        <v>5969</v>
      </c>
      <c r="B29094" s="100" t="s">
        <v>21105</v>
      </c>
      <c r="C29094" s="100"/>
      <c r="D29094" s="124"/>
      <c r="E29094" s="157" t="e">
        <f>VLOOKUP(D29094,'SOAT LIQ'!$A$87:$C$3416,3,FALSE)</f>
        <v>#N/A</v>
      </c>
      <c r="F29094" t="s">
        <v>21632</v>
      </c>
    </row>
    <row r="29095" spans="1:6" x14ac:dyDescent="0.25">
      <c r="A29095" t="s">
        <v>5969</v>
      </c>
      <c r="B29095" s="100" t="s">
        <v>21106</v>
      </c>
      <c r="C29095" s="100"/>
      <c r="D29095" s="124"/>
      <c r="E29095" s="157" t="e">
        <f>VLOOKUP(D29095,'SOAT LIQ'!$A$87:$C$3416,3,FALSE)</f>
        <v>#N/A</v>
      </c>
      <c r="F29095" t="s">
        <v>21632</v>
      </c>
    </row>
    <row r="29096" spans="1:6" x14ac:dyDescent="0.25">
      <c r="A29096" t="s">
        <v>5750</v>
      </c>
      <c r="B29096" s="100" t="s">
        <v>21107</v>
      </c>
      <c r="C29096" s="100"/>
      <c r="D29096" s="124"/>
      <c r="E29096" s="157" t="e">
        <f>VLOOKUP(D29096,'SOAT LIQ'!$A$87:$C$3416,3,FALSE)</f>
        <v>#N/A</v>
      </c>
      <c r="F29096" t="s">
        <v>21632</v>
      </c>
    </row>
    <row r="29097" spans="1:6" x14ac:dyDescent="0.25">
      <c r="A29097" t="s">
        <v>5969</v>
      </c>
      <c r="B29097" s="100" t="s">
        <v>21107</v>
      </c>
      <c r="C29097" s="100"/>
      <c r="D29097" s="124"/>
      <c r="E29097" s="157" t="e">
        <f>VLOOKUP(D29097,'SOAT LIQ'!$A$87:$C$3416,3,FALSE)</f>
        <v>#N/A</v>
      </c>
      <c r="F29097" t="s">
        <v>21632</v>
      </c>
    </row>
    <row r="29098" spans="1:6" x14ac:dyDescent="0.25">
      <c r="A29098" t="s">
        <v>5750</v>
      </c>
      <c r="B29098" s="100" t="s">
        <v>21108</v>
      </c>
      <c r="C29098" s="100"/>
      <c r="D29098" s="124"/>
      <c r="E29098" s="157" t="e">
        <f>VLOOKUP(D29098,'SOAT LIQ'!$A$87:$C$3416,3,FALSE)</f>
        <v>#N/A</v>
      </c>
      <c r="F29098" t="s">
        <v>21632</v>
      </c>
    </row>
    <row r="29099" spans="1:6" x14ac:dyDescent="0.25">
      <c r="A29099" t="s">
        <v>5969</v>
      </c>
      <c r="B29099" s="100" t="s">
        <v>21108</v>
      </c>
      <c r="C29099" s="100"/>
      <c r="D29099" s="124"/>
      <c r="E29099" s="157" t="e">
        <f>VLOOKUP(D29099,'SOAT LIQ'!$A$87:$C$3416,3,FALSE)</f>
        <v>#N/A</v>
      </c>
      <c r="F29099" t="s">
        <v>21632</v>
      </c>
    </row>
    <row r="29100" spans="1:6" x14ac:dyDescent="0.25">
      <c r="A29100" t="s">
        <v>5750</v>
      </c>
      <c r="B29100" s="100" t="s">
        <v>21109</v>
      </c>
      <c r="C29100" s="100"/>
      <c r="D29100" s="124">
        <v>9347</v>
      </c>
      <c r="E29100" s="157">
        <f>VLOOKUP(D29100,'SOAT LIQ'!$A$87:$C$3416,3,FALSE)</f>
        <v>12</v>
      </c>
      <c r="F29100" t="s">
        <v>21632</v>
      </c>
    </row>
    <row r="29101" spans="1:6" x14ac:dyDescent="0.25">
      <c r="A29101" t="s">
        <v>5969</v>
      </c>
      <c r="B29101" s="100" t="s">
        <v>21109</v>
      </c>
      <c r="C29101" s="100"/>
      <c r="D29101" s="124">
        <v>9347</v>
      </c>
      <c r="E29101" s="157">
        <f>VLOOKUP(D29101,'SOAT LIQ'!$A$87:$C$3416,3,FALSE)</f>
        <v>12</v>
      </c>
      <c r="F29101" t="s">
        <v>21632</v>
      </c>
    </row>
    <row r="29102" spans="1:6" x14ac:dyDescent="0.25">
      <c r="A29102" t="s">
        <v>5965</v>
      </c>
      <c r="B29102" s="100" t="s">
        <v>21109</v>
      </c>
      <c r="C29102" s="100"/>
      <c r="D29102" s="124">
        <v>9347</v>
      </c>
      <c r="E29102" s="157">
        <f>VLOOKUP(D29102,'SOAT LIQ'!$A$87:$C$3416,3,FALSE)</f>
        <v>12</v>
      </c>
      <c r="F29102" t="s">
        <v>21632</v>
      </c>
    </row>
    <row r="29103" spans="1:6" x14ac:dyDescent="0.25">
      <c r="A29103" t="s">
        <v>6183</v>
      </c>
      <c r="B29103" s="100" t="s">
        <v>21110</v>
      </c>
      <c r="C29103" s="100"/>
      <c r="D29103" s="124"/>
      <c r="E29103" s="157" t="e">
        <f>VLOOKUP(D29103,'SOAT LIQ'!$A$87:$C$3416,3,FALSE)</f>
        <v>#N/A</v>
      </c>
    </row>
    <row r="29104" spans="1:6" x14ac:dyDescent="0.25">
      <c r="A29104" t="s">
        <v>6570</v>
      </c>
      <c r="B29104" s="100" t="s">
        <v>21110</v>
      </c>
      <c r="C29104" s="100"/>
      <c r="D29104" s="124"/>
      <c r="E29104" s="157" t="e">
        <f>VLOOKUP(D29104,'SOAT LIQ'!$A$87:$C$3416,3,FALSE)</f>
        <v>#N/A</v>
      </c>
    </row>
    <row r="29105" spans="1:6" x14ac:dyDescent="0.25">
      <c r="A29105" t="s">
        <v>8472</v>
      </c>
      <c r="B29105" s="100" t="s">
        <v>21110</v>
      </c>
      <c r="C29105" s="100"/>
      <c r="D29105" s="124"/>
      <c r="E29105" s="157" t="e">
        <f>VLOOKUP(D29105,'SOAT LIQ'!$A$87:$C$3416,3,FALSE)</f>
        <v>#N/A</v>
      </c>
    </row>
    <row r="29106" spans="1:6" x14ac:dyDescent="0.25">
      <c r="A29106" t="s">
        <v>8470</v>
      </c>
      <c r="B29106" s="100" t="s">
        <v>21110</v>
      </c>
      <c r="C29106" s="100"/>
      <c r="D29106" s="124"/>
      <c r="E29106" s="157" t="e">
        <f>VLOOKUP(D29106,'SOAT LIQ'!$A$87:$C$3416,3,FALSE)</f>
        <v>#N/A</v>
      </c>
    </row>
    <row r="29107" spans="1:6" x14ac:dyDescent="0.25">
      <c r="A29107" t="s">
        <v>8476</v>
      </c>
      <c r="B29107" s="100" t="s">
        <v>21110</v>
      </c>
      <c r="C29107" s="100"/>
      <c r="D29107" s="124"/>
      <c r="E29107" s="157" t="e">
        <f>VLOOKUP(D29107,'SOAT LIQ'!$A$87:$C$3416,3,FALSE)</f>
        <v>#N/A</v>
      </c>
    </row>
    <row r="29108" spans="1:6" x14ac:dyDescent="0.25">
      <c r="A29108" t="s">
        <v>5576</v>
      </c>
      <c r="B29108" s="100" t="s">
        <v>21110</v>
      </c>
      <c r="C29108" s="100"/>
      <c r="D29108" s="124"/>
      <c r="E29108" s="157" t="e">
        <f>VLOOKUP(D29108,'SOAT LIQ'!$A$87:$C$3416,3,FALSE)</f>
        <v>#N/A</v>
      </c>
    </row>
    <row r="29109" spans="1:6" x14ac:dyDescent="0.25">
      <c r="A29109" t="s">
        <v>5577</v>
      </c>
      <c r="B29109" s="100" t="s">
        <v>21110</v>
      </c>
      <c r="C29109" s="100"/>
      <c r="D29109" s="124"/>
      <c r="E29109" s="157" t="e">
        <f>VLOOKUP(D29109,'SOAT LIQ'!$A$87:$C$3416,3,FALSE)</f>
        <v>#N/A</v>
      </c>
    </row>
    <row r="29110" spans="1:6" x14ac:dyDescent="0.25">
      <c r="A29110" t="s">
        <v>8477</v>
      </c>
      <c r="B29110" s="100" t="s">
        <v>21110</v>
      </c>
      <c r="C29110" s="100"/>
      <c r="D29110" s="124"/>
      <c r="E29110" s="157" t="e">
        <f>VLOOKUP(D29110,'SOAT LIQ'!$A$87:$C$3416,3,FALSE)</f>
        <v>#N/A</v>
      </c>
    </row>
    <row r="29111" spans="1:6" x14ac:dyDescent="0.25">
      <c r="A29111" t="s">
        <v>5578</v>
      </c>
      <c r="B29111" s="100" t="s">
        <v>21110</v>
      </c>
      <c r="C29111" s="100"/>
      <c r="D29111" s="124"/>
      <c r="E29111" s="157" t="e">
        <f>VLOOKUP(D29111,'SOAT LIQ'!$A$87:$C$3416,3,FALSE)</f>
        <v>#N/A</v>
      </c>
    </row>
    <row r="29112" spans="1:6" x14ac:dyDescent="0.25">
      <c r="A29112" t="s">
        <v>5579</v>
      </c>
      <c r="B29112" s="100" t="s">
        <v>21110</v>
      </c>
      <c r="C29112" s="100"/>
      <c r="D29112" s="124"/>
      <c r="E29112" s="157" t="e">
        <f>VLOOKUP(D29112,'SOAT LIQ'!$A$87:$C$3416,3,FALSE)</f>
        <v>#N/A</v>
      </c>
    </row>
    <row r="29113" spans="1:6" x14ac:dyDescent="0.25">
      <c r="A29113" t="s">
        <v>5580</v>
      </c>
      <c r="B29113" s="100" t="s">
        <v>21110</v>
      </c>
      <c r="C29113" s="100"/>
      <c r="D29113" s="124"/>
      <c r="E29113" s="157" t="e">
        <f>VLOOKUP(D29113,'SOAT LIQ'!$A$87:$C$3416,3,FALSE)</f>
        <v>#N/A</v>
      </c>
    </row>
    <row r="29114" spans="1:6" x14ac:dyDescent="0.25">
      <c r="A29114" t="s">
        <v>8471</v>
      </c>
      <c r="B29114" s="100" t="s">
        <v>21110</v>
      </c>
      <c r="C29114" s="100"/>
      <c r="D29114" s="124"/>
      <c r="E29114" s="157" t="e">
        <f>VLOOKUP(D29114,'SOAT LIQ'!$A$87:$C$3416,3,FALSE)</f>
        <v>#N/A</v>
      </c>
    </row>
    <row r="29115" spans="1:6" x14ac:dyDescent="0.25">
      <c r="A29115" t="s">
        <v>8493</v>
      </c>
      <c r="B29115" s="100" t="s">
        <v>21110</v>
      </c>
      <c r="C29115" s="100"/>
      <c r="D29115" s="124"/>
      <c r="E29115" s="157" t="e">
        <f>VLOOKUP(D29115,'SOAT LIQ'!$A$87:$C$3416,3,FALSE)</f>
        <v>#N/A</v>
      </c>
    </row>
    <row r="29116" spans="1:6" x14ac:dyDescent="0.25">
      <c r="A29116" t="s">
        <v>8478</v>
      </c>
      <c r="B29116" s="100" t="s">
        <v>21110</v>
      </c>
      <c r="C29116" s="100"/>
      <c r="D29116" s="124"/>
      <c r="E29116" s="157" t="e">
        <f>VLOOKUP(D29116,'SOAT LIQ'!$A$87:$C$3416,3,FALSE)</f>
        <v>#N/A</v>
      </c>
    </row>
    <row r="29117" spans="1:6" x14ac:dyDescent="0.25">
      <c r="A29117" t="s">
        <v>4229</v>
      </c>
      <c r="B29117" s="100" t="s">
        <v>21110</v>
      </c>
      <c r="C29117" s="100"/>
      <c r="D29117" s="124"/>
      <c r="E29117" s="157" t="e">
        <f>VLOOKUP(D29117,'SOAT LIQ'!$A$87:$C$3416,3,FALSE)</f>
        <v>#N/A</v>
      </c>
    </row>
    <row r="29118" spans="1:6" x14ac:dyDescent="0.25">
      <c r="A29118" t="s">
        <v>5508</v>
      </c>
      <c r="B29118" s="100" t="s">
        <v>21110</v>
      </c>
      <c r="C29118" s="100"/>
      <c r="D29118" s="124"/>
      <c r="E29118" s="157" t="e">
        <f>VLOOKUP(D29118,'SOAT LIQ'!$A$87:$C$3416,3,FALSE)</f>
        <v>#N/A</v>
      </c>
      <c r="F29118" t="s">
        <v>21632</v>
      </c>
    </row>
    <row r="29119" spans="1:6" x14ac:dyDescent="0.25">
      <c r="A29119" t="s">
        <v>4339</v>
      </c>
      <c r="B29119" s="100" t="s">
        <v>21110</v>
      </c>
      <c r="C29119" s="100"/>
      <c r="D29119" s="124"/>
      <c r="E29119" s="157" t="e">
        <f>VLOOKUP(D29119,'SOAT LIQ'!$A$87:$C$3416,3,FALSE)</f>
        <v>#N/A</v>
      </c>
      <c r="F29119" t="s">
        <v>21632</v>
      </c>
    </row>
    <row r="29120" spans="1:6" x14ac:dyDescent="0.25">
      <c r="A29120" t="s">
        <v>5142</v>
      </c>
      <c r="B29120" s="100" t="s">
        <v>21110</v>
      </c>
      <c r="C29120" s="100"/>
      <c r="D29120" s="124"/>
      <c r="E29120" s="157" t="e">
        <f>VLOOKUP(D29120,'SOAT LIQ'!$A$87:$C$3416,3,FALSE)</f>
        <v>#N/A</v>
      </c>
      <c r="F29120" t="s">
        <v>21632</v>
      </c>
    </row>
    <row r="29121" spans="1:6" x14ac:dyDescent="0.25">
      <c r="A29121" t="s">
        <v>5750</v>
      </c>
      <c r="B29121" s="100" t="s">
        <v>21110</v>
      </c>
      <c r="C29121" s="100"/>
      <c r="D29121" s="124"/>
      <c r="E29121" s="157" t="e">
        <f>VLOOKUP(D29121,'SOAT LIQ'!$A$87:$C$3416,3,FALSE)</f>
        <v>#N/A</v>
      </c>
      <c r="F29121" t="s">
        <v>21632</v>
      </c>
    </row>
    <row r="29122" spans="1:6" x14ac:dyDescent="0.25">
      <c r="A29122" t="s">
        <v>5748</v>
      </c>
      <c r="B29122" s="100" t="s">
        <v>21110</v>
      </c>
      <c r="C29122" s="100"/>
      <c r="D29122" s="124"/>
      <c r="E29122" s="157" t="e">
        <f>VLOOKUP(D29122,'SOAT LIQ'!$A$87:$C$3416,3,FALSE)</f>
        <v>#N/A</v>
      </c>
      <c r="F29122" t="s">
        <v>21632</v>
      </c>
    </row>
    <row r="29123" spans="1:6" x14ac:dyDescent="0.25">
      <c r="A29123" t="s">
        <v>13419</v>
      </c>
      <c r="B29123" s="100" t="s">
        <v>21110</v>
      </c>
      <c r="C29123" s="100"/>
      <c r="D29123" s="124"/>
      <c r="E29123" s="157" t="e">
        <f>VLOOKUP(D29123,'SOAT LIQ'!$A$87:$C$3416,3,FALSE)</f>
        <v>#N/A</v>
      </c>
      <c r="F29123" t="s">
        <v>21632</v>
      </c>
    </row>
    <row r="29124" spans="1:6" x14ac:dyDescent="0.25">
      <c r="A29124" t="s">
        <v>8469</v>
      </c>
      <c r="B29124" s="100" t="s">
        <v>21110</v>
      </c>
      <c r="C29124" s="100"/>
      <c r="D29124" s="124"/>
      <c r="E29124" s="157" t="e">
        <f>VLOOKUP(D29124,'SOAT LIQ'!$A$87:$C$3416,3,FALSE)</f>
        <v>#N/A</v>
      </c>
      <c r="F29124" t="s">
        <v>21632</v>
      </c>
    </row>
    <row r="29125" spans="1:6" x14ac:dyDescent="0.25">
      <c r="A29125" t="s">
        <v>5904</v>
      </c>
      <c r="B29125" s="100" t="s">
        <v>21110</v>
      </c>
      <c r="C29125" s="100"/>
      <c r="D29125" s="124"/>
      <c r="E29125" s="157" t="e">
        <f>VLOOKUP(D29125,'SOAT LIQ'!$A$87:$C$3416,3,FALSE)</f>
        <v>#N/A</v>
      </c>
      <c r="F29125" t="s">
        <v>21632</v>
      </c>
    </row>
    <row r="29126" spans="1:6" x14ac:dyDescent="0.25">
      <c r="A29126" t="s">
        <v>5936</v>
      </c>
      <c r="B29126" s="100" t="s">
        <v>21110</v>
      </c>
      <c r="C29126" s="100"/>
      <c r="D29126" s="124"/>
      <c r="E29126" s="157" t="e">
        <f>VLOOKUP(D29126,'SOAT LIQ'!$A$87:$C$3416,3,FALSE)</f>
        <v>#N/A</v>
      </c>
      <c r="F29126" t="s">
        <v>21632</v>
      </c>
    </row>
    <row r="29127" spans="1:6" x14ac:dyDescent="0.25">
      <c r="A29127" t="s">
        <v>6023</v>
      </c>
      <c r="B29127" s="100" t="s">
        <v>21110</v>
      </c>
      <c r="C29127" s="100"/>
      <c r="D29127" s="124"/>
      <c r="E29127" s="157" t="e">
        <f>VLOOKUP(D29127,'SOAT LIQ'!$A$87:$C$3416,3,FALSE)</f>
        <v>#N/A</v>
      </c>
      <c r="F29127" t="s">
        <v>21632</v>
      </c>
    </row>
    <row r="29128" spans="1:6" x14ac:dyDescent="0.25">
      <c r="A29128" t="s">
        <v>10821</v>
      </c>
      <c r="B29128" s="100" t="s">
        <v>21110</v>
      </c>
      <c r="C29128" s="100"/>
      <c r="D29128" s="124"/>
      <c r="E29128" s="157" t="e">
        <f>VLOOKUP(D29128,'SOAT LIQ'!$A$87:$C$3416,3,FALSE)</f>
        <v>#N/A</v>
      </c>
      <c r="F29128" t="s">
        <v>21632</v>
      </c>
    </row>
    <row r="29129" spans="1:6" x14ac:dyDescent="0.25">
      <c r="A29129" t="s">
        <v>5773</v>
      </c>
      <c r="B29129" s="100" t="s">
        <v>21110</v>
      </c>
      <c r="C29129" s="100"/>
      <c r="D29129" s="124"/>
      <c r="E29129" s="157" t="e">
        <f>VLOOKUP(D29129,'SOAT LIQ'!$A$87:$C$3416,3,FALSE)</f>
        <v>#N/A</v>
      </c>
      <c r="F29129" t="s">
        <v>21632</v>
      </c>
    </row>
    <row r="29130" spans="1:6" x14ac:dyDescent="0.25">
      <c r="A29130" t="s">
        <v>5924</v>
      </c>
      <c r="B29130" s="100" t="s">
        <v>21110</v>
      </c>
      <c r="C29130" s="100"/>
      <c r="D29130" s="124"/>
      <c r="E29130" s="157" t="e">
        <f>VLOOKUP(D29130,'SOAT LIQ'!$A$87:$C$3416,3,FALSE)</f>
        <v>#N/A</v>
      </c>
      <c r="F29130" t="s">
        <v>21632</v>
      </c>
    </row>
    <row r="29131" spans="1:6" x14ac:dyDescent="0.25">
      <c r="A29131" t="s">
        <v>8411</v>
      </c>
      <c r="B29131" s="100" t="s">
        <v>21110</v>
      </c>
      <c r="C29131" s="100"/>
      <c r="D29131" s="124"/>
      <c r="E29131" s="157" t="e">
        <f>VLOOKUP(D29131,'SOAT LIQ'!$A$87:$C$3416,3,FALSE)</f>
        <v>#N/A</v>
      </c>
      <c r="F29131" t="s">
        <v>21632</v>
      </c>
    </row>
    <row r="29132" spans="1:6" x14ac:dyDescent="0.25">
      <c r="A29132" t="s">
        <v>5922</v>
      </c>
      <c r="B29132" s="100" t="s">
        <v>21110</v>
      </c>
      <c r="C29132" s="100"/>
      <c r="D29132" s="124"/>
      <c r="E29132" s="157" t="e">
        <f>VLOOKUP(D29132,'SOAT LIQ'!$A$87:$C$3416,3,FALSE)</f>
        <v>#N/A</v>
      </c>
      <c r="F29132" t="s">
        <v>21632</v>
      </c>
    </row>
    <row r="29133" spans="1:6" x14ac:dyDescent="0.25">
      <c r="A29133" t="s">
        <v>5923</v>
      </c>
      <c r="B29133" s="100" t="s">
        <v>21110</v>
      </c>
      <c r="C29133" s="100"/>
      <c r="D29133" s="124"/>
      <c r="E29133" s="157" t="e">
        <f>VLOOKUP(D29133,'SOAT LIQ'!$A$87:$C$3416,3,FALSE)</f>
        <v>#N/A</v>
      </c>
      <c r="F29133" t="s">
        <v>21632</v>
      </c>
    </row>
    <row r="29134" spans="1:6" x14ac:dyDescent="0.25">
      <c r="A29134" t="s">
        <v>14242</v>
      </c>
      <c r="B29134" s="100" t="s">
        <v>21110</v>
      </c>
      <c r="C29134" s="100"/>
      <c r="D29134" s="124"/>
      <c r="E29134" s="157" t="e">
        <f>VLOOKUP(D29134,'SOAT LIQ'!$A$87:$C$3416,3,FALSE)</f>
        <v>#N/A</v>
      </c>
      <c r="F29134" t="s">
        <v>21632</v>
      </c>
    </row>
    <row r="29135" spans="1:6" x14ac:dyDescent="0.25">
      <c r="A29135" t="s">
        <v>5031</v>
      </c>
      <c r="B29135" s="100" t="s">
        <v>21110</v>
      </c>
      <c r="C29135" s="100"/>
      <c r="D29135" s="124"/>
      <c r="E29135" s="157" t="e">
        <f>VLOOKUP(D29135,'SOAT LIQ'!$A$87:$C$3416,3,FALSE)</f>
        <v>#N/A</v>
      </c>
      <c r="F29135" t="s">
        <v>21632</v>
      </c>
    </row>
    <row r="29136" spans="1:6" x14ac:dyDescent="0.25">
      <c r="A29136" t="s">
        <v>5809</v>
      </c>
      <c r="B29136" s="100" t="s">
        <v>21110</v>
      </c>
      <c r="C29136" s="100"/>
      <c r="D29136" s="124"/>
      <c r="E29136" s="157" t="e">
        <f>VLOOKUP(D29136,'SOAT LIQ'!$A$87:$C$3416,3,FALSE)</f>
        <v>#N/A</v>
      </c>
      <c r="F29136" t="s">
        <v>21632</v>
      </c>
    </row>
    <row r="29137" spans="1:5" x14ac:dyDescent="0.25">
      <c r="A29137" t="s">
        <v>11060</v>
      </c>
      <c r="B29137" s="100" t="s">
        <v>21110</v>
      </c>
      <c r="C29137" s="100"/>
      <c r="D29137" s="124"/>
      <c r="E29137" s="157" t="e">
        <f>VLOOKUP(D29137,'SOAT LIQ'!$A$87:$C$3416,3,FALSE)</f>
        <v>#N/A</v>
      </c>
    </row>
    <row r="29138" spans="1:5" x14ac:dyDescent="0.25">
      <c r="A29138" t="s">
        <v>5704</v>
      </c>
      <c r="B29138" s="100" t="s">
        <v>21110</v>
      </c>
      <c r="C29138" s="100"/>
      <c r="D29138" s="124"/>
      <c r="E29138" s="157" t="e">
        <f>VLOOKUP(D29138,'SOAT LIQ'!$A$87:$C$3416,3,FALSE)</f>
        <v>#N/A</v>
      </c>
    </row>
    <row r="29139" spans="1:5" x14ac:dyDescent="0.25">
      <c r="A29139" t="s">
        <v>8490</v>
      </c>
      <c r="B29139" s="100" t="s">
        <v>21110</v>
      </c>
      <c r="C29139" s="100"/>
      <c r="D29139" s="124"/>
      <c r="E29139" s="157" t="e">
        <f>VLOOKUP(D29139,'SOAT LIQ'!$A$87:$C$3416,3,FALSE)</f>
        <v>#N/A</v>
      </c>
    </row>
    <row r="29140" spans="1:5" x14ac:dyDescent="0.25">
      <c r="A29140" t="s">
        <v>10820</v>
      </c>
      <c r="B29140" s="100" t="s">
        <v>21110</v>
      </c>
      <c r="C29140" s="100"/>
      <c r="D29140" s="124"/>
      <c r="E29140" s="157" t="e">
        <f>VLOOKUP(D29140,'SOAT LIQ'!$A$87:$C$3416,3,FALSE)</f>
        <v>#N/A</v>
      </c>
    </row>
    <row r="29141" spans="1:5" x14ac:dyDescent="0.25">
      <c r="A29141" t="s">
        <v>6317</v>
      </c>
      <c r="B29141" s="100" t="s">
        <v>21110</v>
      </c>
      <c r="C29141" s="100"/>
      <c r="D29141" s="124"/>
      <c r="E29141" s="157" t="e">
        <f>VLOOKUP(D29141,'SOAT LIQ'!$A$87:$C$3416,3,FALSE)</f>
        <v>#N/A</v>
      </c>
    </row>
    <row r="29142" spans="1:5" x14ac:dyDescent="0.25">
      <c r="A29142" t="s">
        <v>5930</v>
      </c>
      <c r="B29142" s="100" t="s">
        <v>21110</v>
      </c>
      <c r="C29142" s="100"/>
      <c r="D29142" s="124"/>
      <c r="E29142" s="157" t="e">
        <f>VLOOKUP(D29142,'SOAT LIQ'!$A$87:$C$3416,3,FALSE)</f>
        <v>#N/A</v>
      </c>
    </row>
    <row r="29143" spans="1:5" x14ac:dyDescent="0.25">
      <c r="A29143" t="s">
        <v>6573</v>
      </c>
      <c r="B29143" s="100" t="s">
        <v>21110</v>
      </c>
      <c r="C29143" s="100"/>
      <c r="D29143" s="124"/>
      <c r="E29143" s="157" t="e">
        <f>VLOOKUP(D29143,'SOAT LIQ'!$A$87:$C$3416,3,FALSE)</f>
        <v>#N/A</v>
      </c>
    </row>
    <row r="29144" spans="1:5" x14ac:dyDescent="0.25">
      <c r="A29144" t="s">
        <v>10065</v>
      </c>
      <c r="B29144" s="100" t="s">
        <v>21110</v>
      </c>
      <c r="C29144" s="100"/>
      <c r="D29144" s="124"/>
      <c r="E29144" s="157" t="e">
        <f>VLOOKUP(D29144,'SOAT LIQ'!$A$87:$C$3416,3,FALSE)</f>
        <v>#N/A</v>
      </c>
    </row>
    <row r="29145" spans="1:5" x14ac:dyDescent="0.25">
      <c r="A29145" t="s">
        <v>13930</v>
      </c>
      <c r="B29145" s="100" t="s">
        <v>21110</v>
      </c>
      <c r="C29145" s="100"/>
      <c r="D29145" s="124"/>
      <c r="E29145" s="157" t="e">
        <f>VLOOKUP(D29145,'SOAT LIQ'!$A$87:$C$3416,3,FALSE)</f>
        <v>#N/A</v>
      </c>
    </row>
    <row r="29146" spans="1:5" x14ac:dyDescent="0.25">
      <c r="A29146" t="s">
        <v>14959</v>
      </c>
      <c r="B29146" s="100" t="s">
        <v>21110</v>
      </c>
      <c r="C29146" s="100"/>
      <c r="D29146" s="124"/>
      <c r="E29146" s="157" t="e">
        <f>VLOOKUP(D29146,'SOAT LIQ'!$A$87:$C$3416,3,FALSE)</f>
        <v>#N/A</v>
      </c>
    </row>
    <row r="29147" spans="1:5" x14ac:dyDescent="0.25">
      <c r="A29147" t="s">
        <v>11061</v>
      </c>
      <c r="B29147" s="100" t="s">
        <v>21110</v>
      </c>
      <c r="C29147" s="100"/>
      <c r="D29147" s="124"/>
      <c r="E29147" s="157" t="e">
        <f>VLOOKUP(D29147,'SOAT LIQ'!$A$87:$C$3416,3,FALSE)</f>
        <v>#N/A</v>
      </c>
    </row>
    <row r="29148" spans="1:5" x14ac:dyDescent="0.25">
      <c r="A29148" t="s">
        <v>9312</v>
      </c>
      <c r="B29148" s="100" t="s">
        <v>21110</v>
      </c>
      <c r="C29148" s="100"/>
      <c r="D29148" s="124"/>
      <c r="E29148" s="157" t="e">
        <f>VLOOKUP(D29148,'SOAT LIQ'!$A$87:$C$3416,3,FALSE)</f>
        <v>#N/A</v>
      </c>
    </row>
    <row r="29149" spans="1:5" x14ac:dyDescent="0.25">
      <c r="A29149" t="s">
        <v>10710</v>
      </c>
      <c r="B29149" s="100" t="s">
        <v>21110</v>
      </c>
      <c r="C29149" s="100"/>
      <c r="D29149" s="124"/>
      <c r="E29149" s="157" t="e">
        <f>VLOOKUP(D29149,'SOAT LIQ'!$A$87:$C$3416,3,FALSE)</f>
        <v>#N/A</v>
      </c>
    </row>
    <row r="29150" spans="1:5" x14ac:dyDescent="0.25">
      <c r="A29150" t="s">
        <v>14962</v>
      </c>
      <c r="B29150" s="100" t="s">
        <v>21110</v>
      </c>
      <c r="C29150" s="100"/>
      <c r="D29150" s="124"/>
      <c r="E29150" s="157" t="e">
        <f>VLOOKUP(D29150,'SOAT LIQ'!$A$87:$C$3416,3,FALSE)</f>
        <v>#N/A</v>
      </c>
    </row>
    <row r="29151" spans="1:5" x14ac:dyDescent="0.25">
      <c r="A29151" t="s">
        <v>14239</v>
      </c>
      <c r="B29151" s="100" t="s">
        <v>21110</v>
      </c>
      <c r="C29151" s="100"/>
      <c r="D29151" s="124"/>
      <c r="E29151" s="157" t="e">
        <f>VLOOKUP(D29151,'SOAT LIQ'!$A$87:$C$3416,3,FALSE)</f>
        <v>#N/A</v>
      </c>
    </row>
    <row r="29152" spans="1:5" x14ac:dyDescent="0.25">
      <c r="A29152" t="s">
        <v>10276</v>
      </c>
      <c r="B29152" s="100" t="s">
        <v>21110</v>
      </c>
      <c r="C29152" s="100"/>
      <c r="D29152" s="124"/>
      <c r="E29152" s="157" t="e">
        <f>VLOOKUP(D29152,'SOAT LIQ'!$A$87:$C$3416,3,FALSE)</f>
        <v>#N/A</v>
      </c>
    </row>
    <row r="29153" spans="1:5" x14ac:dyDescent="0.25">
      <c r="A29153" t="s">
        <v>13507</v>
      </c>
      <c r="B29153" s="100" t="s">
        <v>21110</v>
      </c>
      <c r="C29153" s="100"/>
      <c r="D29153" s="124"/>
      <c r="E29153" s="157" t="e">
        <f>VLOOKUP(D29153,'SOAT LIQ'!$A$87:$C$3416,3,FALSE)</f>
        <v>#N/A</v>
      </c>
    </row>
    <row r="29154" spans="1:5" x14ac:dyDescent="0.25">
      <c r="A29154" t="s">
        <v>6183</v>
      </c>
      <c r="B29154" s="100" t="s">
        <v>21111</v>
      </c>
      <c r="C29154" s="100"/>
      <c r="D29154" s="124"/>
      <c r="E29154" s="157" t="e">
        <f>VLOOKUP(D29154,'SOAT LIQ'!$A$87:$C$3416,3,FALSE)</f>
        <v>#N/A</v>
      </c>
    </row>
    <row r="29155" spans="1:5" x14ac:dyDescent="0.25">
      <c r="A29155" t="s">
        <v>6570</v>
      </c>
      <c r="B29155" s="100" t="s">
        <v>21111</v>
      </c>
      <c r="C29155" s="100"/>
      <c r="D29155" s="124"/>
      <c r="E29155" s="157" t="e">
        <f>VLOOKUP(D29155,'SOAT LIQ'!$A$87:$C$3416,3,FALSE)</f>
        <v>#N/A</v>
      </c>
    </row>
    <row r="29156" spans="1:5" x14ac:dyDescent="0.25">
      <c r="A29156" t="s">
        <v>8472</v>
      </c>
      <c r="B29156" s="100" t="s">
        <v>21111</v>
      </c>
      <c r="C29156" s="100"/>
      <c r="D29156" s="124"/>
      <c r="E29156" s="157" t="e">
        <f>VLOOKUP(D29156,'SOAT LIQ'!$A$87:$C$3416,3,FALSE)</f>
        <v>#N/A</v>
      </c>
    </row>
    <row r="29157" spans="1:5" x14ac:dyDescent="0.25">
      <c r="A29157" t="s">
        <v>8470</v>
      </c>
      <c r="B29157" s="100" t="s">
        <v>21111</v>
      </c>
      <c r="C29157" s="100"/>
      <c r="D29157" s="124"/>
      <c r="E29157" s="157" t="e">
        <f>VLOOKUP(D29157,'SOAT LIQ'!$A$87:$C$3416,3,FALSE)</f>
        <v>#N/A</v>
      </c>
    </row>
    <row r="29158" spans="1:5" x14ac:dyDescent="0.25">
      <c r="A29158" t="s">
        <v>8476</v>
      </c>
      <c r="B29158" s="100" t="s">
        <v>21111</v>
      </c>
      <c r="C29158" s="100"/>
      <c r="D29158" s="124"/>
      <c r="E29158" s="157" t="e">
        <f>VLOOKUP(D29158,'SOAT LIQ'!$A$87:$C$3416,3,FALSE)</f>
        <v>#N/A</v>
      </c>
    </row>
    <row r="29159" spans="1:5" x14ac:dyDescent="0.25">
      <c r="A29159" t="s">
        <v>5576</v>
      </c>
      <c r="B29159" s="100" t="s">
        <v>21111</v>
      </c>
      <c r="C29159" s="100"/>
      <c r="D29159" s="124"/>
      <c r="E29159" s="157" t="e">
        <f>VLOOKUP(D29159,'SOAT LIQ'!$A$87:$C$3416,3,FALSE)</f>
        <v>#N/A</v>
      </c>
    </row>
    <row r="29160" spans="1:5" x14ac:dyDescent="0.25">
      <c r="A29160" t="s">
        <v>5577</v>
      </c>
      <c r="B29160" s="100" t="s">
        <v>21111</v>
      </c>
      <c r="C29160" s="100"/>
      <c r="D29160" s="124"/>
      <c r="E29160" s="157" t="e">
        <f>VLOOKUP(D29160,'SOAT LIQ'!$A$87:$C$3416,3,FALSE)</f>
        <v>#N/A</v>
      </c>
    </row>
    <row r="29161" spans="1:5" x14ac:dyDescent="0.25">
      <c r="A29161" t="s">
        <v>8477</v>
      </c>
      <c r="B29161" s="100" t="s">
        <v>21111</v>
      </c>
      <c r="C29161" s="100"/>
      <c r="D29161" s="124"/>
      <c r="E29161" s="157" t="e">
        <f>VLOOKUP(D29161,'SOAT LIQ'!$A$87:$C$3416,3,FALSE)</f>
        <v>#N/A</v>
      </c>
    </row>
    <row r="29162" spans="1:5" x14ac:dyDescent="0.25">
      <c r="A29162" t="s">
        <v>5578</v>
      </c>
      <c r="B29162" s="100" t="s">
        <v>21111</v>
      </c>
      <c r="C29162" s="100"/>
      <c r="D29162" s="124"/>
      <c r="E29162" s="157" t="e">
        <f>VLOOKUP(D29162,'SOAT LIQ'!$A$87:$C$3416,3,FALSE)</f>
        <v>#N/A</v>
      </c>
    </row>
    <row r="29163" spans="1:5" x14ac:dyDescent="0.25">
      <c r="A29163" t="s">
        <v>5579</v>
      </c>
      <c r="B29163" s="100" t="s">
        <v>21111</v>
      </c>
      <c r="C29163" s="100"/>
      <c r="D29163" s="124"/>
      <c r="E29163" s="157" t="e">
        <f>VLOOKUP(D29163,'SOAT LIQ'!$A$87:$C$3416,3,FALSE)</f>
        <v>#N/A</v>
      </c>
    </row>
    <row r="29164" spans="1:5" x14ac:dyDescent="0.25">
      <c r="A29164" t="s">
        <v>5580</v>
      </c>
      <c r="B29164" s="100" t="s">
        <v>21111</v>
      </c>
      <c r="C29164" s="100"/>
      <c r="D29164" s="124"/>
      <c r="E29164" s="157" t="e">
        <f>VLOOKUP(D29164,'SOAT LIQ'!$A$87:$C$3416,3,FALSE)</f>
        <v>#N/A</v>
      </c>
    </row>
    <row r="29165" spans="1:5" x14ac:dyDescent="0.25">
      <c r="A29165" t="s">
        <v>8471</v>
      </c>
      <c r="B29165" s="100" t="s">
        <v>21111</v>
      </c>
      <c r="C29165" s="100"/>
      <c r="D29165" s="124"/>
      <c r="E29165" s="157" t="e">
        <f>VLOOKUP(D29165,'SOAT LIQ'!$A$87:$C$3416,3,FALSE)</f>
        <v>#N/A</v>
      </c>
    </row>
    <row r="29166" spans="1:5" x14ac:dyDescent="0.25">
      <c r="A29166" t="s">
        <v>8493</v>
      </c>
      <c r="B29166" s="100" t="s">
        <v>21111</v>
      </c>
      <c r="C29166" s="100"/>
      <c r="D29166" s="124"/>
      <c r="E29166" s="157" t="e">
        <f>VLOOKUP(D29166,'SOAT LIQ'!$A$87:$C$3416,3,FALSE)</f>
        <v>#N/A</v>
      </c>
    </row>
    <row r="29167" spans="1:5" x14ac:dyDescent="0.25">
      <c r="A29167" t="s">
        <v>8478</v>
      </c>
      <c r="B29167" s="100" t="s">
        <v>21111</v>
      </c>
      <c r="C29167" s="100"/>
      <c r="D29167" s="124"/>
      <c r="E29167" s="157" t="e">
        <f>VLOOKUP(D29167,'SOAT LIQ'!$A$87:$C$3416,3,FALSE)</f>
        <v>#N/A</v>
      </c>
    </row>
    <row r="29168" spans="1:5" x14ac:dyDescent="0.25">
      <c r="A29168" t="s">
        <v>4229</v>
      </c>
      <c r="B29168" s="100" t="s">
        <v>21111</v>
      </c>
      <c r="C29168" s="100"/>
      <c r="D29168" s="124"/>
      <c r="E29168" s="157" t="e">
        <f>VLOOKUP(D29168,'SOAT LIQ'!$A$87:$C$3416,3,FALSE)</f>
        <v>#N/A</v>
      </c>
    </row>
    <row r="29169" spans="1:6" x14ac:dyDescent="0.25">
      <c r="A29169" t="s">
        <v>5508</v>
      </c>
      <c r="B29169" s="100" t="s">
        <v>21111</v>
      </c>
      <c r="C29169" s="100"/>
      <c r="D29169" s="124"/>
      <c r="E29169" s="157" t="e">
        <f>VLOOKUP(D29169,'SOAT LIQ'!$A$87:$C$3416,3,FALSE)</f>
        <v>#N/A</v>
      </c>
      <c r="F29169" t="s">
        <v>21632</v>
      </c>
    </row>
    <row r="29170" spans="1:6" x14ac:dyDescent="0.25">
      <c r="A29170" t="s">
        <v>4339</v>
      </c>
      <c r="B29170" s="100" t="s">
        <v>21111</v>
      </c>
      <c r="C29170" s="100"/>
      <c r="D29170" s="124"/>
      <c r="E29170" s="157" t="e">
        <f>VLOOKUP(D29170,'SOAT LIQ'!$A$87:$C$3416,3,FALSE)</f>
        <v>#N/A</v>
      </c>
      <c r="F29170" t="s">
        <v>21632</v>
      </c>
    </row>
    <row r="29171" spans="1:6" x14ac:dyDescent="0.25">
      <c r="A29171" t="s">
        <v>5142</v>
      </c>
      <c r="B29171" s="100" t="s">
        <v>21111</v>
      </c>
      <c r="C29171" s="100"/>
      <c r="D29171" s="124"/>
      <c r="E29171" s="157" t="e">
        <f>VLOOKUP(D29171,'SOAT LIQ'!$A$87:$C$3416,3,FALSE)</f>
        <v>#N/A</v>
      </c>
      <c r="F29171" t="s">
        <v>21632</v>
      </c>
    </row>
    <row r="29172" spans="1:6" x14ac:dyDescent="0.25">
      <c r="A29172" t="s">
        <v>5750</v>
      </c>
      <c r="B29172" s="100" t="s">
        <v>21111</v>
      </c>
      <c r="C29172" s="100"/>
      <c r="D29172" s="124"/>
      <c r="E29172" s="157" t="e">
        <f>VLOOKUP(D29172,'SOAT LIQ'!$A$87:$C$3416,3,FALSE)</f>
        <v>#N/A</v>
      </c>
      <c r="F29172" t="s">
        <v>21632</v>
      </c>
    </row>
    <row r="29173" spans="1:6" x14ac:dyDescent="0.25">
      <c r="A29173" t="s">
        <v>5748</v>
      </c>
      <c r="B29173" s="100" t="s">
        <v>21111</v>
      </c>
      <c r="C29173" s="100"/>
      <c r="D29173" s="124"/>
      <c r="E29173" s="157" t="e">
        <f>VLOOKUP(D29173,'SOAT LIQ'!$A$87:$C$3416,3,FALSE)</f>
        <v>#N/A</v>
      </c>
      <c r="F29173" t="s">
        <v>21632</v>
      </c>
    </row>
    <row r="29174" spans="1:6" x14ac:dyDescent="0.25">
      <c r="A29174" t="s">
        <v>13419</v>
      </c>
      <c r="B29174" s="100" t="s">
        <v>21111</v>
      </c>
      <c r="C29174" s="100"/>
      <c r="D29174" s="124"/>
      <c r="E29174" s="157" t="e">
        <f>VLOOKUP(D29174,'SOAT LIQ'!$A$87:$C$3416,3,FALSE)</f>
        <v>#N/A</v>
      </c>
      <c r="F29174" t="s">
        <v>21632</v>
      </c>
    </row>
    <row r="29175" spans="1:6" x14ac:dyDescent="0.25">
      <c r="A29175" t="s">
        <v>8469</v>
      </c>
      <c r="B29175" s="100" t="s">
        <v>21111</v>
      </c>
      <c r="C29175" s="100"/>
      <c r="D29175" s="124"/>
      <c r="E29175" s="157" t="e">
        <f>VLOOKUP(D29175,'SOAT LIQ'!$A$87:$C$3416,3,FALSE)</f>
        <v>#N/A</v>
      </c>
      <c r="F29175" t="s">
        <v>21632</v>
      </c>
    </row>
    <row r="29176" spans="1:6" x14ac:dyDescent="0.25">
      <c r="A29176" t="s">
        <v>5904</v>
      </c>
      <c r="B29176" s="100" t="s">
        <v>21111</v>
      </c>
      <c r="C29176" s="100"/>
      <c r="D29176" s="124"/>
      <c r="E29176" s="157" t="e">
        <f>VLOOKUP(D29176,'SOAT LIQ'!$A$87:$C$3416,3,FALSE)</f>
        <v>#N/A</v>
      </c>
      <c r="F29176" t="s">
        <v>21632</v>
      </c>
    </row>
    <row r="29177" spans="1:6" x14ac:dyDescent="0.25">
      <c r="A29177" t="s">
        <v>5936</v>
      </c>
      <c r="B29177" s="100" t="s">
        <v>21111</v>
      </c>
      <c r="C29177" s="100"/>
      <c r="D29177" s="124"/>
      <c r="E29177" s="157" t="e">
        <f>VLOOKUP(D29177,'SOAT LIQ'!$A$87:$C$3416,3,FALSE)</f>
        <v>#N/A</v>
      </c>
      <c r="F29177" t="s">
        <v>21632</v>
      </c>
    </row>
    <row r="29178" spans="1:6" x14ac:dyDescent="0.25">
      <c r="A29178" t="s">
        <v>6023</v>
      </c>
      <c r="B29178" s="100" t="s">
        <v>21111</v>
      </c>
      <c r="C29178" s="100"/>
      <c r="D29178" s="124"/>
      <c r="E29178" s="157" t="e">
        <f>VLOOKUP(D29178,'SOAT LIQ'!$A$87:$C$3416,3,FALSE)</f>
        <v>#N/A</v>
      </c>
      <c r="F29178" t="s">
        <v>21632</v>
      </c>
    </row>
    <row r="29179" spans="1:6" x14ac:dyDescent="0.25">
      <c r="A29179" t="s">
        <v>10821</v>
      </c>
      <c r="B29179" s="100" t="s">
        <v>21111</v>
      </c>
      <c r="C29179" s="100"/>
      <c r="D29179" s="124"/>
      <c r="E29179" s="157" t="e">
        <f>VLOOKUP(D29179,'SOAT LIQ'!$A$87:$C$3416,3,FALSE)</f>
        <v>#N/A</v>
      </c>
      <c r="F29179" t="s">
        <v>21632</v>
      </c>
    </row>
    <row r="29180" spans="1:6" x14ac:dyDescent="0.25">
      <c r="A29180" t="s">
        <v>5773</v>
      </c>
      <c r="B29180" s="100" t="s">
        <v>21111</v>
      </c>
      <c r="C29180" s="100"/>
      <c r="D29180" s="124"/>
      <c r="E29180" s="157" t="e">
        <f>VLOOKUP(D29180,'SOAT LIQ'!$A$87:$C$3416,3,FALSE)</f>
        <v>#N/A</v>
      </c>
      <c r="F29180" t="s">
        <v>21632</v>
      </c>
    </row>
    <row r="29181" spans="1:6" x14ac:dyDescent="0.25">
      <c r="A29181" t="s">
        <v>5924</v>
      </c>
      <c r="B29181" s="100" t="s">
        <v>21111</v>
      </c>
      <c r="C29181" s="100"/>
      <c r="D29181" s="124"/>
      <c r="E29181" s="157" t="e">
        <f>VLOOKUP(D29181,'SOAT LIQ'!$A$87:$C$3416,3,FALSE)</f>
        <v>#N/A</v>
      </c>
      <c r="F29181" t="s">
        <v>21632</v>
      </c>
    </row>
    <row r="29182" spans="1:6" x14ac:dyDescent="0.25">
      <c r="A29182" t="s">
        <v>8411</v>
      </c>
      <c r="B29182" s="100" t="s">
        <v>21111</v>
      </c>
      <c r="C29182" s="100"/>
      <c r="D29182" s="124"/>
      <c r="E29182" s="157" t="e">
        <f>VLOOKUP(D29182,'SOAT LIQ'!$A$87:$C$3416,3,FALSE)</f>
        <v>#N/A</v>
      </c>
      <c r="F29182" t="s">
        <v>21632</v>
      </c>
    </row>
    <row r="29183" spans="1:6" x14ac:dyDescent="0.25">
      <c r="A29183" t="s">
        <v>5922</v>
      </c>
      <c r="B29183" s="100" t="s">
        <v>21111</v>
      </c>
      <c r="C29183" s="100"/>
      <c r="D29183" s="124"/>
      <c r="E29183" s="157" t="e">
        <f>VLOOKUP(D29183,'SOAT LIQ'!$A$87:$C$3416,3,FALSE)</f>
        <v>#N/A</v>
      </c>
      <c r="F29183" t="s">
        <v>21632</v>
      </c>
    </row>
    <row r="29184" spans="1:6" x14ac:dyDescent="0.25">
      <c r="A29184" t="s">
        <v>5923</v>
      </c>
      <c r="B29184" s="100" t="s">
        <v>21111</v>
      </c>
      <c r="C29184" s="100"/>
      <c r="D29184" s="124"/>
      <c r="E29184" s="157" t="e">
        <f>VLOOKUP(D29184,'SOAT LIQ'!$A$87:$C$3416,3,FALSE)</f>
        <v>#N/A</v>
      </c>
      <c r="F29184" t="s">
        <v>21632</v>
      </c>
    </row>
    <row r="29185" spans="1:6" x14ac:dyDescent="0.25">
      <c r="A29185" t="s">
        <v>14242</v>
      </c>
      <c r="B29185" s="100" t="s">
        <v>21111</v>
      </c>
      <c r="C29185" s="100"/>
      <c r="D29185" s="124"/>
      <c r="E29185" s="157" t="e">
        <f>VLOOKUP(D29185,'SOAT LIQ'!$A$87:$C$3416,3,FALSE)</f>
        <v>#N/A</v>
      </c>
      <c r="F29185" t="s">
        <v>21632</v>
      </c>
    </row>
    <row r="29186" spans="1:6" x14ac:dyDescent="0.25">
      <c r="A29186" t="s">
        <v>5031</v>
      </c>
      <c r="B29186" s="100" t="s">
        <v>21111</v>
      </c>
      <c r="C29186" s="100"/>
      <c r="D29186" s="124"/>
      <c r="E29186" s="157" t="e">
        <f>VLOOKUP(D29186,'SOAT LIQ'!$A$87:$C$3416,3,FALSE)</f>
        <v>#N/A</v>
      </c>
      <c r="F29186" t="s">
        <v>21632</v>
      </c>
    </row>
    <row r="29187" spans="1:6" x14ac:dyDescent="0.25">
      <c r="A29187" t="s">
        <v>5809</v>
      </c>
      <c r="B29187" s="100" t="s">
        <v>21111</v>
      </c>
      <c r="C29187" s="100"/>
      <c r="D29187" s="124"/>
      <c r="E29187" s="157" t="e">
        <f>VLOOKUP(D29187,'SOAT LIQ'!$A$87:$C$3416,3,FALSE)</f>
        <v>#N/A</v>
      </c>
      <c r="F29187" t="s">
        <v>21632</v>
      </c>
    </row>
    <row r="29188" spans="1:6" x14ac:dyDescent="0.25">
      <c r="A29188" t="s">
        <v>11060</v>
      </c>
      <c r="B29188" s="100" t="s">
        <v>21111</v>
      </c>
      <c r="C29188" s="100"/>
      <c r="D29188" s="124"/>
      <c r="E29188" s="157" t="e">
        <f>VLOOKUP(D29188,'SOAT LIQ'!$A$87:$C$3416,3,FALSE)</f>
        <v>#N/A</v>
      </c>
    </row>
    <row r="29189" spans="1:6" x14ac:dyDescent="0.25">
      <c r="A29189" t="s">
        <v>5704</v>
      </c>
      <c r="B29189" s="100" t="s">
        <v>21111</v>
      </c>
      <c r="C29189" s="100"/>
      <c r="D29189" s="124"/>
      <c r="E29189" s="157" t="e">
        <f>VLOOKUP(D29189,'SOAT LIQ'!$A$87:$C$3416,3,FALSE)</f>
        <v>#N/A</v>
      </c>
    </row>
    <row r="29190" spans="1:6" x14ac:dyDescent="0.25">
      <c r="A29190" t="s">
        <v>8490</v>
      </c>
      <c r="B29190" s="100" t="s">
        <v>21111</v>
      </c>
      <c r="C29190" s="100"/>
      <c r="D29190" s="124"/>
      <c r="E29190" s="157" t="e">
        <f>VLOOKUP(D29190,'SOAT LIQ'!$A$87:$C$3416,3,FALSE)</f>
        <v>#N/A</v>
      </c>
    </row>
    <row r="29191" spans="1:6" x14ac:dyDescent="0.25">
      <c r="A29191" t="s">
        <v>10820</v>
      </c>
      <c r="B29191" s="100" t="s">
        <v>21111</v>
      </c>
      <c r="C29191" s="100"/>
      <c r="D29191" s="124"/>
      <c r="E29191" s="157" t="e">
        <f>VLOOKUP(D29191,'SOAT LIQ'!$A$87:$C$3416,3,FALSE)</f>
        <v>#N/A</v>
      </c>
    </row>
    <row r="29192" spans="1:6" x14ac:dyDescent="0.25">
      <c r="A29192" t="s">
        <v>6317</v>
      </c>
      <c r="B29192" s="100" t="s">
        <v>21111</v>
      </c>
      <c r="C29192" s="100"/>
      <c r="D29192" s="124"/>
      <c r="E29192" s="157" t="e">
        <f>VLOOKUP(D29192,'SOAT LIQ'!$A$87:$C$3416,3,FALSE)</f>
        <v>#N/A</v>
      </c>
    </row>
    <row r="29193" spans="1:6" x14ac:dyDescent="0.25">
      <c r="A29193" t="s">
        <v>5930</v>
      </c>
      <c r="B29193" s="100" t="s">
        <v>21111</v>
      </c>
      <c r="C29193" s="100"/>
      <c r="D29193" s="124"/>
      <c r="E29193" s="157" t="e">
        <f>VLOOKUP(D29193,'SOAT LIQ'!$A$87:$C$3416,3,FALSE)</f>
        <v>#N/A</v>
      </c>
    </row>
    <row r="29194" spans="1:6" x14ac:dyDescent="0.25">
      <c r="A29194" t="s">
        <v>6573</v>
      </c>
      <c r="B29194" s="100" t="s">
        <v>21111</v>
      </c>
      <c r="C29194" s="100"/>
      <c r="D29194" s="124"/>
      <c r="E29194" s="157" t="e">
        <f>VLOOKUP(D29194,'SOAT LIQ'!$A$87:$C$3416,3,FALSE)</f>
        <v>#N/A</v>
      </c>
    </row>
    <row r="29195" spans="1:6" x14ac:dyDescent="0.25">
      <c r="A29195" t="s">
        <v>10065</v>
      </c>
      <c r="B29195" s="100" t="s">
        <v>21111</v>
      </c>
      <c r="C29195" s="100"/>
      <c r="D29195" s="124"/>
      <c r="E29195" s="157" t="e">
        <f>VLOOKUP(D29195,'SOAT LIQ'!$A$87:$C$3416,3,FALSE)</f>
        <v>#N/A</v>
      </c>
    </row>
    <row r="29196" spans="1:6" x14ac:dyDescent="0.25">
      <c r="A29196" t="s">
        <v>13930</v>
      </c>
      <c r="B29196" s="100" t="s">
        <v>21111</v>
      </c>
      <c r="C29196" s="100"/>
      <c r="D29196" s="124"/>
      <c r="E29196" s="157" t="e">
        <f>VLOOKUP(D29196,'SOAT LIQ'!$A$87:$C$3416,3,FALSE)</f>
        <v>#N/A</v>
      </c>
    </row>
    <row r="29197" spans="1:6" x14ac:dyDescent="0.25">
      <c r="A29197" t="s">
        <v>14959</v>
      </c>
      <c r="B29197" s="100" t="s">
        <v>21111</v>
      </c>
      <c r="C29197" s="100"/>
      <c r="D29197" s="124"/>
      <c r="E29197" s="157" t="e">
        <f>VLOOKUP(D29197,'SOAT LIQ'!$A$87:$C$3416,3,FALSE)</f>
        <v>#N/A</v>
      </c>
    </row>
    <row r="29198" spans="1:6" x14ac:dyDescent="0.25">
      <c r="A29198" t="s">
        <v>11061</v>
      </c>
      <c r="B29198" s="100" t="s">
        <v>21111</v>
      </c>
      <c r="C29198" s="100"/>
      <c r="D29198" s="124"/>
      <c r="E29198" s="157" t="e">
        <f>VLOOKUP(D29198,'SOAT LIQ'!$A$87:$C$3416,3,FALSE)</f>
        <v>#N/A</v>
      </c>
    </row>
    <row r="29199" spans="1:6" x14ac:dyDescent="0.25">
      <c r="A29199" t="s">
        <v>9312</v>
      </c>
      <c r="B29199" s="100" t="s">
        <v>21111</v>
      </c>
      <c r="C29199" s="100"/>
      <c r="D29199" s="124"/>
      <c r="E29199" s="157" t="e">
        <f>VLOOKUP(D29199,'SOAT LIQ'!$A$87:$C$3416,3,FALSE)</f>
        <v>#N/A</v>
      </c>
    </row>
    <row r="29200" spans="1:6" x14ac:dyDescent="0.25">
      <c r="A29200" t="s">
        <v>10710</v>
      </c>
      <c r="B29200" s="100" t="s">
        <v>21111</v>
      </c>
      <c r="C29200" s="100"/>
      <c r="D29200" s="124"/>
      <c r="E29200" s="157" t="e">
        <f>VLOOKUP(D29200,'SOAT LIQ'!$A$87:$C$3416,3,FALSE)</f>
        <v>#N/A</v>
      </c>
    </row>
    <row r="29201" spans="1:5" x14ac:dyDescent="0.25">
      <c r="A29201" t="s">
        <v>14962</v>
      </c>
      <c r="B29201" s="100" t="s">
        <v>21111</v>
      </c>
      <c r="C29201" s="100"/>
      <c r="D29201" s="124"/>
      <c r="E29201" s="157" t="e">
        <f>VLOOKUP(D29201,'SOAT LIQ'!$A$87:$C$3416,3,FALSE)</f>
        <v>#N/A</v>
      </c>
    </row>
    <row r="29202" spans="1:5" x14ac:dyDescent="0.25">
      <c r="A29202" t="s">
        <v>14239</v>
      </c>
      <c r="B29202" s="100" t="s">
        <v>21111</v>
      </c>
      <c r="C29202" s="100"/>
      <c r="D29202" s="124"/>
      <c r="E29202" s="157" t="e">
        <f>VLOOKUP(D29202,'SOAT LIQ'!$A$87:$C$3416,3,FALSE)</f>
        <v>#N/A</v>
      </c>
    </row>
    <row r="29203" spans="1:5" x14ac:dyDescent="0.25">
      <c r="A29203" t="s">
        <v>10276</v>
      </c>
      <c r="B29203" s="100" t="s">
        <v>21111</v>
      </c>
      <c r="C29203" s="100"/>
      <c r="D29203" s="124"/>
      <c r="E29203" s="157" t="e">
        <f>VLOOKUP(D29203,'SOAT LIQ'!$A$87:$C$3416,3,FALSE)</f>
        <v>#N/A</v>
      </c>
    </row>
    <row r="29204" spans="1:5" x14ac:dyDescent="0.25">
      <c r="A29204" t="s">
        <v>13507</v>
      </c>
      <c r="B29204" s="100" t="s">
        <v>21111</v>
      </c>
      <c r="C29204" s="100"/>
      <c r="D29204" s="124"/>
      <c r="E29204" s="157" t="e">
        <f>VLOOKUP(D29204,'SOAT LIQ'!$A$87:$C$3416,3,FALSE)</f>
        <v>#N/A</v>
      </c>
    </row>
    <row r="29205" spans="1:5" x14ac:dyDescent="0.25">
      <c r="A29205" t="s">
        <v>6183</v>
      </c>
      <c r="B29205" s="100" t="s">
        <v>21112</v>
      </c>
      <c r="C29205" s="100"/>
      <c r="D29205" s="124"/>
      <c r="E29205" s="157" t="e">
        <f>VLOOKUP(D29205,'SOAT LIQ'!$A$87:$C$3416,3,FALSE)</f>
        <v>#N/A</v>
      </c>
    </row>
    <row r="29206" spans="1:5" x14ac:dyDescent="0.25">
      <c r="A29206" t="s">
        <v>6570</v>
      </c>
      <c r="B29206" s="100" t="s">
        <v>21112</v>
      </c>
      <c r="C29206" s="100"/>
      <c r="D29206" s="124"/>
      <c r="E29206" s="157" t="e">
        <f>VLOOKUP(D29206,'SOAT LIQ'!$A$87:$C$3416,3,FALSE)</f>
        <v>#N/A</v>
      </c>
    </row>
    <row r="29207" spans="1:5" x14ac:dyDescent="0.25">
      <c r="A29207" t="s">
        <v>8472</v>
      </c>
      <c r="B29207" s="100" t="s">
        <v>21112</v>
      </c>
      <c r="C29207" s="100"/>
      <c r="D29207" s="124"/>
      <c r="E29207" s="157" t="e">
        <f>VLOOKUP(D29207,'SOAT LIQ'!$A$87:$C$3416,3,FALSE)</f>
        <v>#N/A</v>
      </c>
    </row>
    <row r="29208" spans="1:5" x14ac:dyDescent="0.25">
      <c r="A29208" t="s">
        <v>8470</v>
      </c>
      <c r="B29208" s="100" t="s">
        <v>21112</v>
      </c>
      <c r="C29208" s="100"/>
      <c r="D29208" s="124"/>
      <c r="E29208" s="157" t="e">
        <f>VLOOKUP(D29208,'SOAT LIQ'!$A$87:$C$3416,3,FALSE)</f>
        <v>#N/A</v>
      </c>
    </row>
    <row r="29209" spans="1:5" x14ac:dyDescent="0.25">
      <c r="A29209" t="s">
        <v>8476</v>
      </c>
      <c r="B29209" s="100" t="s">
        <v>21112</v>
      </c>
      <c r="C29209" s="100"/>
      <c r="D29209" s="124"/>
      <c r="E29209" s="157" t="e">
        <f>VLOOKUP(D29209,'SOAT LIQ'!$A$87:$C$3416,3,FALSE)</f>
        <v>#N/A</v>
      </c>
    </row>
    <row r="29210" spans="1:5" x14ac:dyDescent="0.25">
      <c r="A29210" t="s">
        <v>5576</v>
      </c>
      <c r="B29210" s="100" t="s">
        <v>21112</v>
      </c>
      <c r="C29210" s="100"/>
      <c r="D29210" s="124"/>
      <c r="E29210" s="157" t="e">
        <f>VLOOKUP(D29210,'SOAT LIQ'!$A$87:$C$3416,3,FALSE)</f>
        <v>#N/A</v>
      </c>
    </row>
    <row r="29211" spans="1:5" x14ac:dyDescent="0.25">
      <c r="A29211" t="s">
        <v>5577</v>
      </c>
      <c r="B29211" s="100" t="s">
        <v>21112</v>
      </c>
      <c r="C29211" s="100"/>
      <c r="D29211" s="124"/>
      <c r="E29211" s="157" t="e">
        <f>VLOOKUP(D29211,'SOAT LIQ'!$A$87:$C$3416,3,FALSE)</f>
        <v>#N/A</v>
      </c>
    </row>
    <row r="29212" spans="1:5" x14ac:dyDescent="0.25">
      <c r="A29212" t="s">
        <v>8477</v>
      </c>
      <c r="B29212" s="100" t="s">
        <v>21112</v>
      </c>
      <c r="C29212" s="100"/>
      <c r="D29212" s="124"/>
      <c r="E29212" s="157" t="e">
        <f>VLOOKUP(D29212,'SOAT LIQ'!$A$87:$C$3416,3,FALSE)</f>
        <v>#N/A</v>
      </c>
    </row>
    <row r="29213" spans="1:5" x14ac:dyDescent="0.25">
      <c r="A29213" t="s">
        <v>5578</v>
      </c>
      <c r="B29213" s="100" t="s">
        <v>21112</v>
      </c>
      <c r="C29213" s="100"/>
      <c r="D29213" s="124"/>
      <c r="E29213" s="157" t="e">
        <f>VLOOKUP(D29213,'SOAT LIQ'!$A$87:$C$3416,3,FALSE)</f>
        <v>#N/A</v>
      </c>
    </row>
    <row r="29214" spans="1:5" x14ac:dyDescent="0.25">
      <c r="A29214" t="s">
        <v>5579</v>
      </c>
      <c r="B29214" s="100" t="s">
        <v>21112</v>
      </c>
      <c r="C29214" s="100"/>
      <c r="D29214" s="124"/>
      <c r="E29214" s="157" t="e">
        <f>VLOOKUP(D29214,'SOAT LIQ'!$A$87:$C$3416,3,FALSE)</f>
        <v>#N/A</v>
      </c>
    </row>
    <row r="29215" spans="1:5" x14ac:dyDescent="0.25">
      <c r="A29215" t="s">
        <v>5580</v>
      </c>
      <c r="B29215" s="100" t="s">
        <v>21112</v>
      </c>
      <c r="C29215" s="100"/>
      <c r="D29215" s="124"/>
      <c r="E29215" s="157" t="e">
        <f>VLOOKUP(D29215,'SOAT LIQ'!$A$87:$C$3416,3,FALSE)</f>
        <v>#N/A</v>
      </c>
    </row>
    <row r="29216" spans="1:5" x14ac:dyDescent="0.25">
      <c r="A29216" t="s">
        <v>8471</v>
      </c>
      <c r="B29216" s="100" t="s">
        <v>21112</v>
      </c>
      <c r="C29216" s="100"/>
      <c r="D29216" s="124"/>
      <c r="E29216" s="157" t="e">
        <f>VLOOKUP(D29216,'SOAT LIQ'!$A$87:$C$3416,3,FALSE)</f>
        <v>#N/A</v>
      </c>
    </row>
    <row r="29217" spans="1:6" x14ac:dyDescent="0.25">
      <c r="A29217" t="s">
        <v>8493</v>
      </c>
      <c r="B29217" s="100" t="s">
        <v>21112</v>
      </c>
      <c r="C29217" s="100"/>
      <c r="D29217" s="124"/>
      <c r="E29217" s="157" t="e">
        <f>VLOOKUP(D29217,'SOAT LIQ'!$A$87:$C$3416,3,FALSE)</f>
        <v>#N/A</v>
      </c>
    </row>
    <row r="29218" spans="1:6" x14ac:dyDescent="0.25">
      <c r="A29218" t="s">
        <v>8478</v>
      </c>
      <c r="B29218" s="100" t="s">
        <v>21112</v>
      </c>
      <c r="C29218" s="100"/>
      <c r="D29218" s="124"/>
      <c r="E29218" s="157" t="e">
        <f>VLOOKUP(D29218,'SOAT LIQ'!$A$87:$C$3416,3,FALSE)</f>
        <v>#N/A</v>
      </c>
    </row>
    <row r="29219" spans="1:6" x14ac:dyDescent="0.25">
      <c r="A29219" t="s">
        <v>4229</v>
      </c>
      <c r="B29219" s="100" t="s">
        <v>21112</v>
      </c>
      <c r="C29219" s="100"/>
      <c r="D29219" s="124"/>
      <c r="E29219" s="157" t="e">
        <f>VLOOKUP(D29219,'SOAT LIQ'!$A$87:$C$3416,3,FALSE)</f>
        <v>#N/A</v>
      </c>
    </row>
    <row r="29220" spans="1:6" x14ac:dyDescent="0.25">
      <c r="A29220" t="s">
        <v>5508</v>
      </c>
      <c r="B29220" s="100" t="s">
        <v>21112</v>
      </c>
      <c r="C29220" s="100"/>
      <c r="D29220" s="124"/>
      <c r="E29220" s="157" t="e">
        <f>VLOOKUP(D29220,'SOAT LIQ'!$A$87:$C$3416,3,FALSE)</f>
        <v>#N/A</v>
      </c>
      <c r="F29220" t="s">
        <v>21632</v>
      </c>
    </row>
    <row r="29221" spans="1:6" x14ac:dyDescent="0.25">
      <c r="A29221" t="s">
        <v>4339</v>
      </c>
      <c r="B29221" s="100" t="s">
        <v>21112</v>
      </c>
      <c r="C29221" s="100"/>
      <c r="D29221" s="124"/>
      <c r="E29221" s="157" t="e">
        <f>VLOOKUP(D29221,'SOAT LIQ'!$A$87:$C$3416,3,FALSE)</f>
        <v>#N/A</v>
      </c>
      <c r="F29221" t="s">
        <v>21632</v>
      </c>
    </row>
    <row r="29222" spans="1:6" x14ac:dyDescent="0.25">
      <c r="A29222" t="s">
        <v>5142</v>
      </c>
      <c r="B29222" s="100" t="s">
        <v>21112</v>
      </c>
      <c r="C29222" s="100"/>
      <c r="D29222" s="124"/>
      <c r="E29222" s="157" t="e">
        <f>VLOOKUP(D29222,'SOAT LIQ'!$A$87:$C$3416,3,FALSE)</f>
        <v>#N/A</v>
      </c>
      <c r="F29222" t="s">
        <v>21632</v>
      </c>
    </row>
    <row r="29223" spans="1:6" x14ac:dyDescent="0.25">
      <c r="A29223" t="s">
        <v>5750</v>
      </c>
      <c r="B29223" s="100" t="s">
        <v>21112</v>
      </c>
      <c r="C29223" s="100"/>
      <c r="D29223" s="124"/>
      <c r="E29223" s="157" t="e">
        <f>VLOOKUP(D29223,'SOAT LIQ'!$A$87:$C$3416,3,FALSE)</f>
        <v>#N/A</v>
      </c>
      <c r="F29223" t="s">
        <v>21632</v>
      </c>
    </row>
    <row r="29224" spans="1:6" x14ac:dyDescent="0.25">
      <c r="A29224" t="s">
        <v>5748</v>
      </c>
      <c r="B29224" s="100" t="s">
        <v>21112</v>
      </c>
      <c r="C29224" s="100"/>
      <c r="D29224" s="124"/>
      <c r="E29224" s="157" t="e">
        <f>VLOOKUP(D29224,'SOAT LIQ'!$A$87:$C$3416,3,FALSE)</f>
        <v>#N/A</v>
      </c>
      <c r="F29224" t="s">
        <v>21632</v>
      </c>
    </row>
    <row r="29225" spans="1:6" x14ac:dyDescent="0.25">
      <c r="A29225" t="s">
        <v>13419</v>
      </c>
      <c r="B29225" s="100" t="s">
        <v>21112</v>
      </c>
      <c r="C29225" s="100"/>
      <c r="D29225" s="124"/>
      <c r="E29225" s="157" t="e">
        <f>VLOOKUP(D29225,'SOAT LIQ'!$A$87:$C$3416,3,FALSE)</f>
        <v>#N/A</v>
      </c>
      <c r="F29225" t="s">
        <v>21632</v>
      </c>
    </row>
    <row r="29226" spans="1:6" x14ac:dyDescent="0.25">
      <c r="A29226" t="s">
        <v>8469</v>
      </c>
      <c r="B29226" s="100" t="s">
        <v>21112</v>
      </c>
      <c r="C29226" s="100"/>
      <c r="D29226" s="124"/>
      <c r="E29226" s="157" t="e">
        <f>VLOOKUP(D29226,'SOAT LIQ'!$A$87:$C$3416,3,FALSE)</f>
        <v>#N/A</v>
      </c>
      <c r="F29226" t="s">
        <v>21632</v>
      </c>
    </row>
    <row r="29227" spans="1:6" x14ac:dyDescent="0.25">
      <c r="A29227" t="s">
        <v>5904</v>
      </c>
      <c r="B29227" s="100" t="s">
        <v>21112</v>
      </c>
      <c r="C29227" s="100"/>
      <c r="D29227" s="124"/>
      <c r="E29227" s="157" t="e">
        <f>VLOOKUP(D29227,'SOAT LIQ'!$A$87:$C$3416,3,FALSE)</f>
        <v>#N/A</v>
      </c>
      <c r="F29227" t="s">
        <v>21632</v>
      </c>
    </row>
    <row r="29228" spans="1:6" x14ac:dyDescent="0.25">
      <c r="A29228" t="s">
        <v>5936</v>
      </c>
      <c r="B29228" s="100" t="s">
        <v>21112</v>
      </c>
      <c r="C29228" s="100"/>
      <c r="D29228" s="124"/>
      <c r="E29228" s="157" t="e">
        <f>VLOOKUP(D29228,'SOAT LIQ'!$A$87:$C$3416,3,FALSE)</f>
        <v>#N/A</v>
      </c>
      <c r="F29228" t="s">
        <v>21632</v>
      </c>
    </row>
    <row r="29229" spans="1:6" x14ac:dyDescent="0.25">
      <c r="A29229" t="s">
        <v>6023</v>
      </c>
      <c r="B29229" s="100" t="s">
        <v>21112</v>
      </c>
      <c r="C29229" s="100"/>
      <c r="D29229" s="124"/>
      <c r="E29229" s="157" t="e">
        <f>VLOOKUP(D29229,'SOAT LIQ'!$A$87:$C$3416,3,FALSE)</f>
        <v>#N/A</v>
      </c>
      <c r="F29229" t="s">
        <v>21632</v>
      </c>
    </row>
    <row r="29230" spans="1:6" x14ac:dyDescent="0.25">
      <c r="A29230" t="s">
        <v>10821</v>
      </c>
      <c r="B29230" s="100" t="s">
        <v>21112</v>
      </c>
      <c r="C29230" s="100"/>
      <c r="D29230" s="124"/>
      <c r="E29230" s="157" t="e">
        <f>VLOOKUP(D29230,'SOAT LIQ'!$A$87:$C$3416,3,FALSE)</f>
        <v>#N/A</v>
      </c>
      <c r="F29230" t="s">
        <v>21632</v>
      </c>
    </row>
    <row r="29231" spans="1:6" x14ac:dyDescent="0.25">
      <c r="A29231" t="s">
        <v>5773</v>
      </c>
      <c r="B29231" s="100" t="s">
        <v>21112</v>
      </c>
      <c r="C29231" s="100"/>
      <c r="D29231" s="124"/>
      <c r="E29231" s="157" t="e">
        <f>VLOOKUP(D29231,'SOAT LIQ'!$A$87:$C$3416,3,FALSE)</f>
        <v>#N/A</v>
      </c>
      <c r="F29231" t="s">
        <v>21632</v>
      </c>
    </row>
    <row r="29232" spans="1:6" x14ac:dyDescent="0.25">
      <c r="A29232" t="s">
        <v>5924</v>
      </c>
      <c r="B29232" s="100" t="s">
        <v>21112</v>
      </c>
      <c r="C29232" s="100"/>
      <c r="D29232" s="124"/>
      <c r="E29232" s="157" t="e">
        <f>VLOOKUP(D29232,'SOAT LIQ'!$A$87:$C$3416,3,FALSE)</f>
        <v>#N/A</v>
      </c>
      <c r="F29232" t="s">
        <v>21632</v>
      </c>
    </row>
    <row r="29233" spans="1:6" x14ac:dyDescent="0.25">
      <c r="A29233" t="s">
        <v>8411</v>
      </c>
      <c r="B29233" s="100" t="s">
        <v>21112</v>
      </c>
      <c r="C29233" s="100"/>
      <c r="D29233" s="124"/>
      <c r="E29233" s="157" t="e">
        <f>VLOOKUP(D29233,'SOAT LIQ'!$A$87:$C$3416,3,FALSE)</f>
        <v>#N/A</v>
      </c>
      <c r="F29233" t="s">
        <v>21632</v>
      </c>
    </row>
    <row r="29234" spans="1:6" x14ac:dyDescent="0.25">
      <c r="A29234" t="s">
        <v>5922</v>
      </c>
      <c r="B29234" s="100" t="s">
        <v>21112</v>
      </c>
      <c r="C29234" s="100"/>
      <c r="D29234" s="124"/>
      <c r="E29234" s="157" t="e">
        <f>VLOOKUP(D29234,'SOAT LIQ'!$A$87:$C$3416,3,FALSE)</f>
        <v>#N/A</v>
      </c>
      <c r="F29234" t="s">
        <v>21632</v>
      </c>
    </row>
    <row r="29235" spans="1:6" x14ac:dyDescent="0.25">
      <c r="A29235" t="s">
        <v>5923</v>
      </c>
      <c r="B29235" s="100" t="s">
        <v>21112</v>
      </c>
      <c r="C29235" s="100"/>
      <c r="D29235" s="124"/>
      <c r="E29235" s="157" t="e">
        <f>VLOOKUP(D29235,'SOAT LIQ'!$A$87:$C$3416,3,FALSE)</f>
        <v>#N/A</v>
      </c>
      <c r="F29235" t="s">
        <v>21632</v>
      </c>
    </row>
    <row r="29236" spans="1:6" x14ac:dyDescent="0.25">
      <c r="A29236" t="s">
        <v>14242</v>
      </c>
      <c r="B29236" s="100" t="s">
        <v>21112</v>
      </c>
      <c r="C29236" s="100"/>
      <c r="D29236" s="124"/>
      <c r="E29236" s="157" t="e">
        <f>VLOOKUP(D29236,'SOAT LIQ'!$A$87:$C$3416,3,FALSE)</f>
        <v>#N/A</v>
      </c>
      <c r="F29236" t="s">
        <v>21632</v>
      </c>
    </row>
    <row r="29237" spans="1:6" x14ac:dyDescent="0.25">
      <c r="A29237" t="s">
        <v>5031</v>
      </c>
      <c r="B29237" s="100" t="s">
        <v>21112</v>
      </c>
      <c r="C29237" s="100"/>
      <c r="D29237" s="124"/>
      <c r="E29237" s="157" t="e">
        <f>VLOOKUP(D29237,'SOAT LIQ'!$A$87:$C$3416,3,FALSE)</f>
        <v>#N/A</v>
      </c>
      <c r="F29237" t="s">
        <v>21632</v>
      </c>
    </row>
    <row r="29238" spans="1:6" x14ac:dyDescent="0.25">
      <c r="A29238" t="s">
        <v>5809</v>
      </c>
      <c r="B29238" s="100" t="s">
        <v>21112</v>
      </c>
      <c r="C29238" s="100"/>
      <c r="D29238" s="124"/>
      <c r="E29238" s="157" t="e">
        <f>VLOOKUP(D29238,'SOAT LIQ'!$A$87:$C$3416,3,FALSE)</f>
        <v>#N/A</v>
      </c>
      <c r="F29238" t="s">
        <v>21632</v>
      </c>
    </row>
    <row r="29239" spans="1:6" x14ac:dyDescent="0.25">
      <c r="A29239" t="s">
        <v>11060</v>
      </c>
      <c r="B29239" s="100" t="s">
        <v>21112</v>
      </c>
      <c r="C29239" s="100"/>
      <c r="D29239" s="124"/>
      <c r="E29239" s="157" t="e">
        <f>VLOOKUP(D29239,'SOAT LIQ'!$A$87:$C$3416,3,FALSE)</f>
        <v>#N/A</v>
      </c>
    </row>
    <row r="29240" spans="1:6" x14ac:dyDescent="0.25">
      <c r="A29240" t="s">
        <v>5704</v>
      </c>
      <c r="B29240" s="100" t="s">
        <v>21112</v>
      </c>
      <c r="C29240" s="100"/>
      <c r="D29240" s="124"/>
      <c r="E29240" s="157" t="e">
        <f>VLOOKUP(D29240,'SOAT LIQ'!$A$87:$C$3416,3,FALSE)</f>
        <v>#N/A</v>
      </c>
    </row>
    <row r="29241" spans="1:6" x14ac:dyDescent="0.25">
      <c r="A29241" t="s">
        <v>8490</v>
      </c>
      <c r="B29241" s="100" t="s">
        <v>21112</v>
      </c>
      <c r="C29241" s="100"/>
      <c r="D29241" s="124"/>
      <c r="E29241" s="157" t="e">
        <f>VLOOKUP(D29241,'SOAT LIQ'!$A$87:$C$3416,3,FALSE)</f>
        <v>#N/A</v>
      </c>
    </row>
    <row r="29242" spans="1:6" x14ac:dyDescent="0.25">
      <c r="A29242" t="s">
        <v>10820</v>
      </c>
      <c r="B29242" s="100" t="s">
        <v>21112</v>
      </c>
      <c r="C29242" s="100"/>
      <c r="D29242" s="124"/>
      <c r="E29242" s="157" t="e">
        <f>VLOOKUP(D29242,'SOAT LIQ'!$A$87:$C$3416,3,FALSE)</f>
        <v>#N/A</v>
      </c>
    </row>
    <row r="29243" spans="1:6" x14ac:dyDescent="0.25">
      <c r="A29243" t="s">
        <v>6317</v>
      </c>
      <c r="B29243" s="100" t="s">
        <v>21112</v>
      </c>
      <c r="C29243" s="100"/>
      <c r="D29243" s="124"/>
      <c r="E29243" s="157" t="e">
        <f>VLOOKUP(D29243,'SOAT LIQ'!$A$87:$C$3416,3,FALSE)</f>
        <v>#N/A</v>
      </c>
    </row>
    <row r="29244" spans="1:6" x14ac:dyDescent="0.25">
      <c r="A29244" t="s">
        <v>5930</v>
      </c>
      <c r="B29244" s="100" t="s">
        <v>21112</v>
      </c>
      <c r="C29244" s="100"/>
      <c r="D29244" s="124"/>
      <c r="E29244" s="157" t="e">
        <f>VLOOKUP(D29244,'SOAT LIQ'!$A$87:$C$3416,3,FALSE)</f>
        <v>#N/A</v>
      </c>
    </row>
    <row r="29245" spans="1:6" x14ac:dyDescent="0.25">
      <c r="A29245" t="s">
        <v>6573</v>
      </c>
      <c r="B29245" s="100" t="s">
        <v>21112</v>
      </c>
      <c r="C29245" s="100"/>
      <c r="D29245" s="124"/>
      <c r="E29245" s="157" t="e">
        <f>VLOOKUP(D29245,'SOAT LIQ'!$A$87:$C$3416,3,FALSE)</f>
        <v>#N/A</v>
      </c>
    </row>
    <row r="29246" spans="1:6" x14ac:dyDescent="0.25">
      <c r="A29246" t="s">
        <v>10065</v>
      </c>
      <c r="B29246" s="100" t="s">
        <v>21112</v>
      </c>
      <c r="C29246" s="100"/>
      <c r="D29246" s="124"/>
      <c r="E29246" s="157" t="e">
        <f>VLOOKUP(D29246,'SOAT LIQ'!$A$87:$C$3416,3,FALSE)</f>
        <v>#N/A</v>
      </c>
    </row>
    <row r="29247" spans="1:6" x14ac:dyDescent="0.25">
      <c r="A29247" t="s">
        <v>13930</v>
      </c>
      <c r="B29247" s="100" t="s">
        <v>21112</v>
      </c>
      <c r="C29247" s="100"/>
      <c r="D29247" s="124"/>
      <c r="E29247" s="157" t="e">
        <f>VLOOKUP(D29247,'SOAT LIQ'!$A$87:$C$3416,3,FALSE)</f>
        <v>#N/A</v>
      </c>
    </row>
    <row r="29248" spans="1:6" x14ac:dyDescent="0.25">
      <c r="A29248" t="s">
        <v>14959</v>
      </c>
      <c r="B29248" s="100" t="s">
        <v>21112</v>
      </c>
      <c r="C29248" s="100"/>
      <c r="D29248" s="124"/>
      <c r="E29248" s="157" t="e">
        <f>VLOOKUP(D29248,'SOAT LIQ'!$A$87:$C$3416,3,FALSE)</f>
        <v>#N/A</v>
      </c>
    </row>
    <row r="29249" spans="1:6" x14ac:dyDescent="0.25">
      <c r="A29249" t="s">
        <v>11061</v>
      </c>
      <c r="B29249" s="100" t="s">
        <v>21112</v>
      </c>
      <c r="C29249" s="100"/>
      <c r="D29249" s="124"/>
      <c r="E29249" s="157" t="e">
        <f>VLOOKUP(D29249,'SOAT LIQ'!$A$87:$C$3416,3,FALSE)</f>
        <v>#N/A</v>
      </c>
    </row>
    <row r="29250" spans="1:6" x14ac:dyDescent="0.25">
      <c r="A29250" t="s">
        <v>9312</v>
      </c>
      <c r="B29250" s="100" t="s">
        <v>21112</v>
      </c>
      <c r="C29250" s="100"/>
      <c r="D29250" s="124"/>
      <c r="E29250" s="157" t="e">
        <f>VLOOKUP(D29250,'SOAT LIQ'!$A$87:$C$3416,3,FALSE)</f>
        <v>#N/A</v>
      </c>
    </row>
    <row r="29251" spans="1:6" x14ac:dyDescent="0.25">
      <c r="A29251" t="s">
        <v>10710</v>
      </c>
      <c r="B29251" s="100" t="s">
        <v>21112</v>
      </c>
      <c r="C29251" s="100"/>
      <c r="D29251" s="124"/>
      <c r="E29251" s="157" t="e">
        <f>VLOOKUP(D29251,'SOAT LIQ'!$A$87:$C$3416,3,FALSE)</f>
        <v>#N/A</v>
      </c>
    </row>
    <row r="29252" spans="1:6" x14ac:dyDescent="0.25">
      <c r="A29252" t="s">
        <v>14962</v>
      </c>
      <c r="B29252" s="100" t="s">
        <v>21112</v>
      </c>
      <c r="C29252" s="100"/>
      <c r="D29252" s="124"/>
      <c r="E29252" s="157" t="e">
        <f>VLOOKUP(D29252,'SOAT LIQ'!$A$87:$C$3416,3,FALSE)</f>
        <v>#N/A</v>
      </c>
    </row>
    <row r="29253" spans="1:6" x14ac:dyDescent="0.25">
      <c r="A29253" t="s">
        <v>14239</v>
      </c>
      <c r="B29253" s="100" t="s">
        <v>21112</v>
      </c>
      <c r="C29253" s="100"/>
      <c r="D29253" s="124"/>
      <c r="E29253" s="157" t="e">
        <f>VLOOKUP(D29253,'SOAT LIQ'!$A$87:$C$3416,3,FALSE)</f>
        <v>#N/A</v>
      </c>
    </row>
    <row r="29254" spans="1:6" x14ac:dyDescent="0.25">
      <c r="A29254" t="s">
        <v>10276</v>
      </c>
      <c r="B29254" s="100" t="s">
        <v>21112</v>
      </c>
      <c r="C29254" s="100"/>
      <c r="D29254" s="124"/>
      <c r="E29254" s="157" t="e">
        <f>VLOOKUP(D29254,'SOAT LIQ'!$A$87:$C$3416,3,FALSE)</f>
        <v>#N/A</v>
      </c>
    </row>
    <row r="29255" spans="1:6" x14ac:dyDescent="0.25">
      <c r="A29255" t="s">
        <v>13507</v>
      </c>
      <c r="B29255" s="100" t="s">
        <v>21112</v>
      </c>
      <c r="C29255" s="100"/>
      <c r="D29255" s="124"/>
      <c r="E29255" s="157" t="e">
        <f>VLOOKUP(D29255,'SOAT LIQ'!$A$87:$C$3416,3,FALSE)</f>
        <v>#N/A</v>
      </c>
    </row>
    <row r="29256" spans="1:6" x14ac:dyDescent="0.25">
      <c r="A29256" t="s">
        <v>5969</v>
      </c>
      <c r="B29256" s="100" t="s">
        <v>21113</v>
      </c>
      <c r="C29256" s="100"/>
      <c r="D29256" s="124"/>
      <c r="E29256" s="157" t="e">
        <f>VLOOKUP(D29256,'SOAT LIQ'!$A$87:$C$3416,3,FALSE)</f>
        <v>#N/A</v>
      </c>
      <c r="F29256" t="s">
        <v>21632</v>
      </c>
    </row>
    <row r="29257" spans="1:6" x14ac:dyDescent="0.25">
      <c r="A29257" t="s">
        <v>5969</v>
      </c>
      <c r="B29257" s="100" t="s">
        <v>21114</v>
      </c>
      <c r="C29257" s="100"/>
      <c r="D29257" s="124"/>
      <c r="E29257" s="157" t="e">
        <f>VLOOKUP(D29257,'SOAT LIQ'!$A$87:$C$3416,3,FALSE)</f>
        <v>#N/A</v>
      </c>
      <c r="F29257" t="s">
        <v>21632</v>
      </c>
    </row>
    <row r="29258" spans="1:6" x14ac:dyDescent="0.25">
      <c r="A29258" t="s">
        <v>5969</v>
      </c>
      <c r="B29258" s="100" t="s">
        <v>21115</v>
      </c>
      <c r="C29258" s="100"/>
      <c r="D29258" s="124">
        <v>509001</v>
      </c>
      <c r="E29258" s="157" t="e">
        <f>VLOOKUP(D29258,'SOAT LIQ'!$A$87:$C$3416,3,FALSE)</f>
        <v>#N/A</v>
      </c>
      <c r="F29258" t="s">
        <v>21632</v>
      </c>
    </row>
    <row r="29259" spans="1:6" x14ac:dyDescent="0.25">
      <c r="A29259" t="s">
        <v>5969</v>
      </c>
      <c r="B29259" s="100" t="s">
        <v>21116</v>
      </c>
      <c r="C29259" s="100"/>
      <c r="D29259" s="124"/>
      <c r="E29259" s="157" t="e">
        <f>VLOOKUP(D29259,'SOAT LIQ'!$A$87:$C$3416,3,FALSE)</f>
        <v>#N/A</v>
      </c>
      <c r="F29259" t="s">
        <v>21632</v>
      </c>
    </row>
    <row r="29260" spans="1:6" x14ac:dyDescent="0.25">
      <c r="A29260" t="s">
        <v>5969</v>
      </c>
      <c r="B29260" s="100" t="s">
        <v>21117</v>
      </c>
      <c r="C29260" s="100"/>
      <c r="D29260" s="124"/>
      <c r="E29260" s="157" t="e">
        <f>VLOOKUP(D29260,'SOAT LIQ'!$A$87:$C$3416,3,FALSE)</f>
        <v>#N/A</v>
      </c>
      <c r="F29260" t="s">
        <v>21632</v>
      </c>
    </row>
    <row r="29261" spans="1:6" x14ac:dyDescent="0.25">
      <c r="A29261" t="s">
        <v>5969</v>
      </c>
      <c r="B29261" s="100" t="s">
        <v>21118</v>
      </c>
      <c r="C29261" s="100"/>
      <c r="D29261" s="124"/>
      <c r="E29261" s="157" t="e">
        <f>VLOOKUP(D29261,'SOAT LIQ'!$A$87:$C$3416,3,FALSE)</f>
        <v>#N/A</v>
      </c>
      <c r="F29261" t="s">
        <v>21632</v>
      </c>
    </row>
    <row r="29262" spans="1:6" x14ac:dyDescent="0.25">
      <c r="A29262" t="s">
        <v>5969</v>
      </c>
      <c r="B29262" s="100" t="s">
        <v>21119</v>
      </c>
      <c r="C29262" s="100"/>
      <c r="D29262" s="124"/>
      <c r="E29262" s="157" t="e">
        <f>VLOOKUP(D29262,'SOAT LIQ'!$A$87:$C$3416,3,FALSE)</f>
        <v>#N/A</v>
      </c>
      <c r="F29262" t="s">
        <v>21632</v>
      </c>
    </row>
    <row r="29263" spans="1:6" x14ac:dyDescent="0.25">
      <c r="A29263" t="s">
        <v>5969</v>
      </c>
      <c r="B29263" s="100" t="s">
        <v>21120</v>
      </c>
      <c r="C29263" s="100"/>
      <c r="D29263" s="124">
        <v>9624</v>
      </c>
      <c r="E29263" s="157">
        <f>VLOOKUP(D29263,'SOAT LIQ'!$A$87:$C$3416,3,FALSE)</f>
        <v>5</v>
      </c>
      <c r="F29263" t="s">
        <v>21632</v>
      </c>
    </row>
    <row r="29264" spans="1:6" x14ac:dyDescent="0.25">
      <c r="A29264" t="s">
        <v>5750</v>
      </c>
      <c r="B29264" s="100" t="s">
        <v>21121</v>
      </c>
      <c r="C29264" s="100"/>
      <c r="D29264" s="124"/>
      <c r="E29264" s="157" t="e">
        <f>VLOOKUP(D29264,'SOAT LIQ'!$A$87:$C$3416,3,FALSE)</f>
        <v>#N/A</v>
      </c>
      <c r="F29264" t="s">
        <v>21632</v>
      </c>
    </row>
    <row r="29265" spans="1:6" x14ac:dyDescent="0.25">
      <c r="A29265" t="s">
        <v>5969</v>
      </c>
      <c r="B29265" s="100" t="s">
        <v>21121</v>
      </c>
      <c r="C29265" s="100"/>
      <c r="D29265" s="124"/>
      <c r="E29265" s="157" t="e">
        <f>VLOOKUP(D29265,'SOAT LIQ'!$A$87:$C$3416,3,FALSE)</f>
        <v>#N/A</v>
      </c>
      <c r="F29265" t="s">
        <v>21632</v>
      </c>
    </row>
    <row r="29266" spans="1:6" x14ac:dyDescent="0.25">
      <c r="A29266" t="s">
        <v>5969</v>
      </c>
      <c r="B29266" s="100" t="s">
        <v>21122</v>
      </c>
      <c r="C29266" s="100"/>
      <c r="D29266" s="124"/>
      <c r="E29266" s="157" t="e">
        <f>VLOOKUP(D29266,'SOAT LIQ'!$A$87:$C$3416,3,FALSE)</f>
        <v>#N/A</v>
      </c>
      <c r="F29266" t="s">
        <v>21632</v>
      </c>
    </row>
    <row r="29267" spans="1:6" x14ac:dyDescent="0.25">
      <c r="A29267" t="s">
        <v>5750</v>
      </c>
      <c r="B29267" s="100" t="s">
        <v>21122</v>
      </c>
      <c r="C29267" s="100"/>
      <c r="D29267" s="124"/>
      <c r="E29267" s="157" t="e">
        <f>VLOOKUP(D29267,'SOAT LIQ'!$A$87:$C$3416,3,FALSE)</f>
        <v>#N/A</v>
      </c>
      <c r="F29267" t="s">
        <v>21632</v>
      </c>
    </row>
    <row r="29268" spans="1:6" x14ac:dyDescent="0.25">
      <c r="A29268" t="s">
        <v>5969</v>
      </c>
      <c r="B29268" s="100" t="s">
        <v>21123</v>
      </c>
      <c r="C29268" s="100"/>
      <c r="D29268" s="124"/>
      <c r="E29268" s="157" t="e">
        <f>VLOOKUP(D29268,'SOAT LIQ'!$A$87:$C$3416,3,FALSE)</f>
        <v>#N/A</v>
      </c>
      <c r="F29268" t="s">
        <v>21632</v>
      </c>
    </row>
    <row r="29269" spans="1:6" x14ac:dyDescent="0.25">
      <c r="A29269" t="s">
        <v>5750</v>
      </c>
      <c r="B29269" s="100" t="s">
        <v>21123</v>
      </c>
      <c r="C29269" s="100"/>
      <c r="D29269" s="124"/>
      <c r="E29269" s="157" t="e">
        <f>VLOOKUP(D29269,'SOAT LIQ'!$A$87:$C$3416,3,FALSE)</f>
        <v>#N/A</v>
      </c>
      <c r="F29269" t="s">
        <v>21632</v>
      </c>
    </row>
    <row r="29270" spans="1:6" x14ac:dyDescent="0.25">
      <c r="A29270" t="s">
        <v>5969</v>
      </c>
      <c r="B29270" s="100" t="s">
        <v>21124</v>
      </c>
      <c r="C29270" s="100"/>
      <c r="D29270" s="124">
        <v>9812</v>
      </c>
      <c r="E29270" s="157">
        <f>VLOOKUP(D29270,'SOAT LIQ'!$A$87:$C$3416,3,FALSE)</f>
        <v>13</v>
      </c>
      <c r="F29270" t="s">
        <v>21632</v>
      </c>
    </row>
    <row r="29271" spans="1:6" x14ac:dyDescent="0.25">
      <c r="A29271" t="s">
        <v>10276</v>
      </c>
      <c r="B29271" s="100" t="s">
        <v>21124</v>
      </c>
      <c r="C29271" s="100"/>
      <c r="D29271" s="124">
        <v>9812</v>
      </c>
      <c r="E29271" s="157">
        <f>VLOOKUP(D29271,'SOAT LIQ'!$A$87:$C$3416,3,FALSE)</f>
        <v>13</v>
      </c>
      <c r="F29271" t="s">
        <v>21632</v>
      </c>
    </row>
    <row r="29272" spans="1:6" x14ac:dyDescent="0.25">
      <c r="A29272" t="s">
        <v>5965</v>
      </c>
      <c r="B29272" s="100" t="s">
        <v>21125</v>
      </c>
      <c r="C29272" s="100"/>
      <c r="D29272" s="124"/>
      <c r="E29272" s="157" t="e">
        <f>VLOOKUP(D29272,'SOAT LIQ'!$A$87:$C$3416,3,FALSE)</f>
        <v>#N/A</v>
      </c>
      <c r="F29272" t="s">
        <v>21632</v>
      </c>
    </row>
    <row r="29273" spans="1:6" x14ac:dyDescent="0.25">
      <c r="A29273" t="s">
        <v>5965</v>
      </c>
      <c r="B29273" s="100" t="s">
        <v>21126</v>
      </c>
      <c r="C29273" s="100"/>
      <c r="D29273" s="124"/>
      <c r="E29273" s="157" t="e">
        <f>VLOOKUP(D29273,'SOAT LIQ'!$A$87:$C$3416,3,FALSE)</f>
        <v>#N/A</v>
      </c>
      <c r="F29273" t="s">
        <v>21632</v>
      </c>
    </row>
    <row r="29274" spans="1:6" x14ac:dyDescent="0.25">
      <c r="A29274" t="s">
        <v>5965</v>
      </c>
      <c r="B29274" s="100" t="s">
        <v>21127</v>
      </c>
      <c r="C29274" s="100"/>
      <c r="D29274" s="124"/>
      <c r="E29274" s="157" t="e">
        <f>VLOOKUP(D29274,'SOAT LIQ'!$A$87:$C$3416,3,FALSE)</f>
        <v>#N/A</v>
      </c>
      <c r="F29274" t="s">
        <v>21632</v>
      </c>
    </row>
    <row r="29275" spans="1:6" x14ac:dyDescent="0.25">
      <c r="A29275" t="s">
        <v>10954</v>
      </c>
      <c r="B29275" s="100" t="s">
        <v>21127</v>
      </c>
      <c r="C29275" s="100"/>
      <c r="D29275" s="124"/>
      <c r="E29275" s="157" t="e">
        <f>VLOOKUP(D29275,'SOAT LIQ'!$A$87:$C$3416,3,FALSE)</f>
        <v>#N/A</v>
      </c>
    </row>
    <row r="29276" spans="1:6" x14ac:dyDescent="0.25">
      <c r="A29276" t="s">
        <v>5965</v>
      </c>
      <c r="B29276" s="100" t="s">
        <v>21128</v>
      </c>
      <c r="C29276" s="100"/>
      <c r="D29276" s="124"/>
      <c r="E29276" s="157" t="e">
        <f>VLOOKUP(D29276,'SOAT LIQ'!$A$87:$C$3416,3,FALSE)</f>
        <v>#N/A</v>
      </c>
      <c r="F29276" t="s">
        <v>21632</v>
      </c>
    </row>
    <row r="29277" spans="1:6" x14ac:dyDescent="0.25">
      <c r="A29277" t="s">
        <v>5965</v>
      </c>
      <c r="B29277" s="100" t="s">
        <v>21129</v>
      </c>
      <c r="C29277" s="100"/>
      <c r="D29277" s="124"/>
      <c r="E29277" s="157" t="e">
        <f>VLOOKUP(D29277,'SOAT LIQ'!$A$87:$C$3416,3,FALSE)</f>
        <v>#N/A</v>
      </c>
      <c r="F29277" t="s">
        <v>21632</v>
      </c>
    </row>
    <row r="29278" spans="1:6" x14ac:dyDescent="0.25">
      <c r="A29278" t="s">
        <v>5965</v>
      </c>
      <c r="B29278" s="100" t="s">
        <v>21130</v>
      </c>
      <c r="C29278" s="100"/>
      <c r="D29278" s="124"/>
      <c r="E29278" s="157" t="e">
        <f>VLOOKUP(D29278,'SOAT LIQ'!$A$87:$C$3416,3,FALSE)</f>
        <v>#N/A</v>
      </c>
      <c r="F29278" t="s">
        <v>21632</v>
      </c>
    </row>
    <row r="29279" spans="1:6" x14ac:dyDescent="0.25">
      <c r="A29279" t="s">
        <v>5965</v>
      </c>
      <c r="B29279" s="100" t="s">
        <v>21131</v>
      </c>
      <c r="C29279" s="100"/>
      <c r="D29279" s="124"/>
      <c r="E29279" s="157" t="e">
        <f>VLOOKUP(D29279,'SOAT LIQ'!$A$87:$C$3416,3,FALSE)</f>
        <v>#N/A</v>
      </c>
      <c r="F29279" t="s">
        <v>21632</v>
      </c>
    </row>
    <row r="29280" spans="1:6" x14ac:dyDescent="0.25">
      <c r="A29280" t="s">
        <v>5965</v>
      </c>
      <c r="B29280" s="100" t="s">
        <v>21132</v>
      </c>
      <c r="C29280" s="100"/>
      <c r="D29280" s="124"/>
      <c r="E29280" s="157" t="e">
        <f>VLOOKUP(D29280,'SOAT LIQ'!$A$87:$C$3416,3,FALSE)</f>
        <v>#N/A</v>
      </c>
      <c r="F29280" t="s">
        <v>21632</v>
      </c>
    </row>
    <row r="29281" spans="1:6" x14ac:dyDescent="0.25">
      <c r="A29281" t="s">
        <v>5922</v>
      </c>
      <c r="B29281" s="100" t="s">
        <v>21132</v>
      </c>
      <c r="C29281" s="100"/>
      <c r="D29281" s="124"/>
      <c r="E29281" s="157" t="e">
        <f>VLOOKUP(D29281,'SOAT LIQ'!$A$87:$C$3416,3,FALSE)</f>
        <v>#N/A</v>
      </c>
      <c r="F29281" t="s">
        <v>21632</v>
      </c>
    </row>
    <row r="29282" spans="1:6" x14ac:dyDescent="0.25">
      <c r="A29282" t="s">
        <v>10821</v>
      </c>
      <c r="B29282" s="100" t="s">
        <v>21132</v>
      </c>
      <c r="C29282" s="100"/>
      <c r="D29282" s="124"/>
      <c r="E29282" s="157" t="e">
        <f>VLOOKUP(D29282,'SOAT LIQ'!$A$87:$C$3416,3,FALSE)</f>
        <v>#N/A</v>
      </c>
      <c r="F29282" t="s">
        <v>21632</v>
      </c>
    </row>
    <row r="29283" spans="1:6" x14ac:dyDescent="0.25">
      <c r="A29283" t="s">
        <v>5922</v>
      </c>
      <c r="B29283" s="100" t="s">
        <v>21132</v>
      </c>
      <c r="C29283" s="100"/>
      <c r="D29283" s="124"/>
      <c r="E29283" s="157" t="e">
        <f>VLOOKUP(D29283,'SOAT LIQ'!$A$87:$C$3416,3,FALSE)</f>
        <v>#N/A</v>
      </c>
      <c r="F29283" t="s">
        <v>21632</v>
      </c>
    </row>
    <row r="29284" spans="1:6" x14ac:dyDescent="0.25">
      <c r="A29284" t="s">
        <v>10710</v>
      </c>
      <c r="B29284" s="100" t="s">
        <v>21132</v>
      </c>
      <c r="C29284" s="100"/>
      <c r="D29284" s="124"/>
      <c r="E29284" s="157" t="e">
        <f>VLOOKUP(D29284,'SOAT LIQ'!$A$87:$C$3416,3,FALSE)</f>
        <v>#N/A</v>
      </c>
    </row>
    <row r="29285" spans="1:6" x14ac:dyDescent="0.25">
      <c r="A29285" t="s">
        <v>5965</v>
      </c>
      <c r="B29285" s="100" t="s">
        <v>21133</v>
      </c>
      <c r="C29285" s="100"/>
      <c r="D29285" s="124"/>
      <c r="E29285" s="157" t="e">
        <f>VLOOKUP(D29285,'SOAT LIQ'!$A$87:$C$3416,3,FALSE)</f>
        <v>#N/A</v>
      </c>
      <c r="F29285" t="s">
        <v>21632</v>
      </c>
    </row>
    <row r="29286" spans="1:6" x14ac:dyDescent="0.25">
      <c r="A29286" t="s">
        <v>5965</v>
      </c>
      <c r="B29286" s="100" t="s">
        <v>21134</v>
      </c>
      <c r="C29286" s="100"/>
      <c r="D29286" s="124"/>
      <c r="E29286" s="157" t="e">
        <f>VLOOKUP(D29286,'SOAT LIQ'!$A$87:$C$3416,3,FALSE)</f>
        <v>#N/A</v>
      </c>
      <c r="F29286" t="s">
        <v>21632</v>
      </c>
    </row>
    <row r="29287" spans="1:6" x14ac:dyDescent="0.25">
      <c r="A29287" t="s">
        <v>5965</v>
      </c>
      <c r="B29287" s="100" t="s">
        <v>21135</v>
      </c>
      <c r="C29287" s="100"/>
      <c r="D29287" s="124"/>
      <c r="E29287" s="157" t="e">
        <f>VLOOKUP(D29287,'SOAT LIQ'!$A$87:$C$3416,3,FALSE)</f>
        <v>#N/A</v>
      </c>
      <c r="F29287" t="s">
        <v>21632</v>
      </c>
    </row>
    <row r="29288" spans="1:6" x14ac:dyDescent="0.25">
      <c r="A29288" t="s">
        <v>5965</v>
      </c>
      <c r="B29288" s="100" t="s">
        <v>21136</v>
      </c>
      <c r="C29288" s="100"/>
      <c r="D29288" s="124"/>
      <c r="E29288" s="157" t="e">
        <f>VLOOKUP(D29288,'SOAT LIQ'!$A$87:$C$3416,3,FALSE)</f>
        <v>#N/A</v>
      </c>
      <c r="F29288" t="s">
        <v>21632</v>
      </c>
    </row>
    <row r="29289" spans="1:6" x14ac:dyDescent="0.25">
      <c r="A29289" t="s">
        <v>5965</v>
      </c>
      <c r="B29289" s="100" t="s">
        <v>21137</v>
      </c>
      <c r="C29289" s="100"/>
      <c r="D29289" s="124"/>
      <c r="E29289" s="157" t="e">
        <f>VLOOKUP(D29289,'SOAT LIQ'!$A$87:$C$3416,3,FALSE)</f>
        <v>#N/A</v>
      </c>
      <c r="F29289" t="s">
        <v>21632</v>
      </c>
    </row>
    <row r="29290" spans="1:6" x14ac:dyDescent="0.25">
      <c r="A29290" t="s">
        <v>5965</v>
      </c>
      <c r="B29290" s="100" t="s">
        <v>21138</v>
      </c>
      <c r="C29290" s="100"/>
      <c r="D29290" s="124"/>
      <c r="E29290" s="157" t="e">
        <f>VLOOKUP(D29290,'SOAT LIQ'!$A$87:$C$3416,3,FALSE)</f>
        <v>#N/A</v>
      </c>
      <c r="F29290" t="s">
        <v>21632</v>
      </c>
    </row>
    <row r="29291" spans="1:6" x14ac:dyDescent="0.25">
      <c r="A29291" t="s">
        <v>5965</v>
      </c>
      <c r="B29291" s="100" t="s">
        <v>21139</v>
      </c>
      <c r="C29291" s="100"/>
      <c r="D29291" s="124"/>
      <c r="E29291" s="157" t="e">
        <f>VLOOKUP(D29291,'SOAT LIQ'!$A$87:$C$3416,3,FALSE)</f>
        <v>#N/A</v>
      </c>
      <c r="F29291" t="s">
        <v>21632</v>
      </c>
    </row>
    <row r="29292" spans="1:6" x14ac:dyDescent="0.25">
      <c r="A29292" t="s">
        <v>5965</v>
      </c>
      <c r="B29292" s="100" t="s">
        <v>21140</v>
      </c>
      <c r="C29292" s="100"/>
      <c r="D29292" s="124"/>
      <c r="E29292" s="157" t="e">
        <f>VLOOKUP(D29292,'SOAT LIQ'!$A$87:$C$3416,3,FALSE)</f>
        <v>#N/A</v>
      </c>
      <c r="F29292" t="s">
        <v>21632</v>
      </c>
    </row>
    <row r="29293" spans="1:6" x14ac:dyDescent="0.25">
      <c r="A29293" t="s">
        <v>5965</v>
      </c>
      <c r="B29293" s="100" t="s">
        <v>21141</v>
      </c>
      <c r="C29293" s="100"/>
      <c r="D29293" s="124"/>
      <c r="E29293" s="157" t="e">
        <f>VLOOKUP(D29293,'SOAT LIQ'!$A$87:$C$3416,3,FALSE)</f>
        <v>#N/A</v>
      </c>
      <c r="F29293" t="s">
        <v>21632</v>
      </c>
    </row>
    <row r="29294" spans="1:6" x14ac:dyDescent="0.25">
      <c r="A29294" t="s">
        <v>11104</v>
      </c>
      <c r="B29294" s="100" t="s">
        <v>21141</v>
      </c>
      <c r="C29294" s="100"/>
      <c r="D29294" s="124"/>
      <c r="E29294" s="157" t="e">
        <f>VLOOKUP(D29294,'SOAT LIQ'!$A$87:$C$3416,3,FALSE)</f>
        <v>#N/A</v>
      </c>
    </row>
    <row r="29295" spans="1:6" x14ac:dyDescent="0.25">
      <c r="A29295" t="s">
        <v>5965</v>
      </c>
      <c r="B29295" s="100" t="s">
        <v>21142</v>
      </c>
      <c r="C29295" s="100"/>
      <c r="D29295" s="124"/>
      <c r="E29295" s="157" t="e">
        <f>VLOOKUP(D29295,'SOAT LIQ'!$A$87:$C$3416,3,FALSE)</f>
        <v>#N/A</v>
      </c>
      <c r="F29295" t="s">
        <v>21632</v>
      </c>
    </row>
    <row r="29296" spans="1:6" x14ac:dyDescent="0.25">
      <c r="A29296" t="s">
        <v>11104</v>
      </c>
      <c r="B29296" s="100" t="s">
        <v>21142</v>
      </c>
      <c r="C29296" s="100"/>
      <c r="D29296" s="124"/>
      <c r="E29296" s="157" t="e">
        <f>VLOOKUP(D29296,'SOAT LIQ'!$A$87:$C$3416,3,FALSE)</f>
        <v>#N/A</v>
      </c>
    </row>
    <row r="29297" spans="1:6" x14ac:dyDescent="0.25">
      <c r="A29297" t="s">
        <v>8471</v>
      </c>
      <c r="B29297" s="100" t="s">
        <v>21142</v>
      </c>
      <c r="C29297" s="100"/>
      <c r="D29297" s="124"/>
      <c r="E29297" s="157" t="e">
        <f>VLOOKUP(D29297,'SOAT LIQ'!$A$87:$C$3416,3,FALSE)</f>
        <v>#N/A</v>
      </c>
    </row>
    <row r="29298" spans="1:6" x14ac:dyDescent="0.25">
      <c r="A29298" t="s">
        <v>5965</v>
      </c>
      <c r="B29298" s="100" t="s">
        <v>21143</v>
      </c>
      <c r="C29298" s="100"/>
      <c r="D29298" s="124"/>
      <c r="E29298" s="157" t="e">
        <f>VLOOKUP(D29298,'SOAT LIQ'!$A$87:$C$3416,3,FALSE)</f>
        <v>#N/A</v>
      </c>
      <c r="F29298" t="s">
        <v>21632</v>
      </c>
    </row>
    <row r="29299" spans="1:6" x14ac:dyDescent="0.25">
      <c r="A29299" t="s">
        <v>5965</v>
      </c>
      <c r="B29299" s="100" t="s">
        <v>21144</v>
      </c>
      <c r="C29299" s="100"/>
      <c r="D29299" s="124"/>
      <c r="E29299" s="157" t="e">
        <f>VLOOKUP(D29299,'SOAT LIQ'!$A$87:$C$3416,3,FALSE)</f>
        <v>#N/A</v>
      </c>
      <c r="F29299" t="s">
        <v>21632</v>
      </c>
    </row>
    <row r="29300" spans="1:6" x14ac:dyDescent="0.25">
      <c r="A29300" t="s">
        <v>5809</v>
      </c>
      <c r="B29300" s="100" t="s">
        <v>21145</v>
      </c>
      <c r="C29300" s="100"/>
      <c r="D29300" s="124"/>
      <c r="E29300" s="157" t="e">
        <f>VLOOKUP(D29300,'SOAT LIQ'!$A$87:$C$3416,3,FALSE)</f>
        <v>#N/A</v>
      </c>
      <c r="F29300" t="s">
        <v>21632</v>
      </c>
    </row>
    <row r="29301" spans="1:6" x14ac:dyDescent="0.25">
      <c r="A29301" t="s">
        <v>5031</v>
      </c>
      <c r="B29301" s="100" t="s">
        <v>21145</v>
      </c>
      <c r="C29301" s="100"/>
      <c r="D29301" s="124"/>
      <c r="E29301" s="157" t="e">
        <f>VLOOKUP(D29301,'SOAT LIQ'!$A$87:$C$3416,3,FALSE)</f>
        <v>#N/A</v>
      </c>
      <c r="F29301" t="s">
        <v>21632</v>
      </c>
    </row>
    <row r="29302" spans="1:6" x14ac:dyDescent="0.25">
      <c r="A29302" t="s">
        <v>5773</v>
      </c>
      <c r="B29302" s="100" t="s">
        <v>21145</v>
      </c>
      <c r="C29302" s="100"/>
      <c r="D29302" s="124"/>
      <c r="E29302" s="157" t="e">
        <f>VLOOKUP(D29302,'SOAT LIQ'!$A$87:$C$3416,3,FALSE)</f>
        <v>#N/A</v>
      </c>
      <c r="F29302" t="s">
        <v>21632</v>
      </c>
    </row>
    <row r="29303" spans="1:6" x14ac:dyDescent="0.25">
      <c r="A29303" t="s">
        <v>5809</v>
      </c>
      <c r="B29303" s="100" t="s">
        <v>21146</v>
      </c>
      <c r="C29303" s="100"/>
      <c r="D29303" s="124"/>
      <c r="E29303" s="157" t="e">
        <f>VLOOKUP(D29303,'SOAT LIQ'!$A$87:$C$3416,3,FALSE)</f>
        <v>#N/A</v>
      </c>
      <c r="F29303" t="s">
        <v>21632</v>
      </c>
    </row>
    <row r="29304" spans="1:6" x14ac:dyDescent="0.25">
      <c r="A29304" t="s">
        <v>5773</v>
      </c>
      <c r="B29304" s="100" t="s">
        <v>21146</v>
      </c>
      <c r="C29304" s="100"/>
      <c r="D29304" s="124"/>
      <c r="E29304" s="157" t="e">
        <f>VLOOKUP(D29304,'SOAT LIQ'!$A$87:$C$3416,3,FALSE)</f>
        <v>#N/A</v>
      </c>
      <c r="F29304" t="s">
        <v>21632</v>
      </c>
    </row>
    <row r="29305" spans="1:6" x14ac:dyDescent="0.25">
      <c r="A29305" t="s">
        <v>5809</v>
      </c>
      <c r="B29305" s="100" t="s">
        <v>21147</v>
      </c>
      <c r="C29305" s="100"/>
      <c r="D29305" s="124"/>
      <c r="E29305" s="157" t="e">
        <f>VLOOKUP(D29305,'SOAT LIQ'!$A$87:$C$3416,3,FALSE)</f>
        <v>#N/A</v>
      </c>
      <c r="F29305" t="s">
        <v>21632</v>
      </c>
    </row>
    <row r="29306" spans="1:6" x14ac:dyDescent="0.25">
      <c r="A29306" t="s">
        <v>5773</v>
      </c>
      <c r="B29306" s="100" t="s">
        <v>21147</v>
      </c>
      <c r="C29306" s="100"/>
      <c r="D29306" s="124"/>
      <c r="E29306" s="157" t="e">
        <f>VLOOKUP(D29306,'SOAT LIQ'!$A$87:$C$3416,3,FALSE)</f>
        <v>#N/A</v>
      </c>
      <c r="F29306" t="s">
        <v>21632</v>
      </c>
    </row>
    <row r="29307" spans="1:6" x14ac:dyDescent="0.25">
      <c r="A29307" t="s">
        <v>5809</v>
      </c>
      <c r="B29307" s="100" t="s">
        <v>21148</v>
      </c>
      <c r="C29307" s="100"/>
      <c r="D29307" s="124"/>
      <c r="E29307" s="157" t="e">
        <f>VLOOKUP(D29307,'SOAT LIQ'!$A$87:$C$3416,3,FALSE)</f>
        <v>#N/A</v>
      </c>
      <c r="F29307" t="s">
        <v>21632</v>
      </c>
    </row>
    <row r="29308" spans="1:6" x14ac:dyDescent="0.25">
      <c r="A29308" t="s">
        <v>5809</v>
      </c>
      <c r="B29308" s="100" t="s">
        <v>21149</v>
      </c>
      <c r="C29308" s="100"/>
      <c r="D29308" s="124"/>
      <c r="E29308" s="157" t="e">
        <f>VLOOKUP(D29308,'SOAT LIQ'!$A$87:$C$3416,3,FALSE)</f>
        <v>#N/A</v>
      </c>
      <c r="F29308" t="s">
        <v>21632</v>
      </c>
    </row>
    <row r="29309" spans="1:6" x14ac:dyDescent="0.25">
      <c r="A29309" t="s">
        <v>5773</v>
      </c>
      <c r="B29309" s="100" t="s">
        <v>21149</v>
      </c>
      <c r="C29309" s="100"/>
      <c r="D29309" s="124"/>
      <c r="E29309" s="157" t="e">
        <f>VLOOKUP(D29309,'SOAT LIQ'!$A$87:$C$3416,3,FALSE)</f>
        <v>#N/A</v>
      </c>
      <c r="F29309" t="s">
        <v>21632</v>
      </c>
    </row>
    <row r="29310" spans="1:6" x14ac:dyDescent="0.25">
      <c r="A29310" t="s">
        <v>5809</v>
      </c>
      <c r="B29310" s="100" t="s">
        <v>21150</v>
      </c>
      <c r="C29310" s="100"/>
      <c r="D29310" s="124"/>
      <c r="E29310" s="157" t="e">
        <f>VLOOKUP(D29310,'SOAT LIQ'!$A$87:$C$3416,3,FALSE)</f>
        <v>#N/A</v>
      </c>
      <c r="F29310" t="s">
        <v>21632</v>
      </c>
    </row>
    <row r="29311" spans="1:6" x14ac:dyDescent="0.25">
      <c r="A29311" t="s">
        <v>5031</v>
      </c>
      <c r="B29311" s="100" t="s">
        <v>21150</v>
      </c>
      <c r="C29311" s="100"/>
      <c r="D29311" s="124"/>
      <c r="E29311" s="157" t="e">
        <f>VLOOKUP(D29311,'SOAT LIQ'!$A$87:$C$3416,3,FALSE)</f>
        <v>#N/A</v>
      </c>
      <c r="F29311" t="s">
        <v>21632</v>
      </c>
    </row>
    <row r="29312" spans="1:6" x14ac:dyDescent="0.25">
      <c r="A29312" t="s">
        <v>5748</v>
      </c>
      <c r="B29312" s="100" t="s">
        <v>21150</v>
      </c>
      <c r="C29312" s="100"/>
      <c r="D29312" s="124"/>
      <c r="E29312" s="157" t="e">
        <f>VLOOKUP(D29312,'SOAT LIQ'!$A$87:$C$3416,3,FALSE)</f>
        <v>#N/A</v>
      </c>
      <c r="F29312" t="s">
        <v>21632</v>
      </c>
    </row>
    <row r="29313" spans="1:6" x14ac:dyDescent="0.25">
      <c r="A29313" t="s">
        <v>5809</v>
      </c>
      <c r="B29313" s="100" t="s">
        <v>21151</v>
      </c>
      <c r="C29313" s="100"/>
      <c r="D29313" s="124"/>
      <c r="E29313" s="157" t="e">
        <f>VLOOKUP(D29313,'SOAT LIQ'!$A$87:$C$3416,3,FALSE)</f>
        <v>#N/A</v>
      </c>
      <c r="F29313" t="s">
        <v>21632</v>
      </c>
    </row>
    <row r="29314" spans="1:6" x14ac:dyDescent="0.25">
      <c r="A29314" t="s">
        <v>5031</v>
      </c>
      <c r="B29314" s="100" t="s">
        <v>21151</v>
      </c>
      <c r="C29314" s="100"/>
      <c r="D29314" s="124"/>
      <c r="E29314" s="157" t="e">
        <f>VLOOKUP(D29314,'SOAT LIQ'!$A$87:$C$3416,3,FALSE)</f>
        <v>#N/A</v>
      </c>
      <c r="F29314" t="s">
        <v>21632</v>
      </c>
    </row>
    <row r="29315" spans="1:6" x14ac:dyDescent="0.25">
      <c r="A29315" t="s">
        <v>5809</v>
      </c>
      <c r="B29315" s="100" t="s">
        <v>21152</v>
      </c>
      <c r="C29315" s="100"/>
      <c r="D29315" s="124"/>
      <c r="E29315" s="157" t="e">
        <f>VLOOKUP(D29315,'SOAT LIQ'!$A$87:$C$3416,3,FALSE)</f>
        <v>#N/A</v>
      </c>
      <c r="F29315" t="s">
        <v>21632</v>
      </c>
    </row>
    <row r="29316" spans="1:6" x14ac:dyDescent="0.25">
      <c r="A29316" t="s">
        <v>5031</v>
      </c>
      <c r="B29316" s="100" t="s">
        <v>21152</v>
      </c>
      <c r="C29316" s="100"/>
      <c r="D29316" s="124"/>
      <c r="E29316" s="157" t="e">
        <f>VLOOKUP(D29316,'SOAT LIQ'!$A$87:$C$3416,3,FALSE)</f>
        <v>#N/A</v>
      </c>
      <c r="F29316" t="s">
        <v>21632</v>
      </c>
    </row>
    <row r="29317" spans="1:6" x14ac:dyDescent="0.25">
      <c r="A29317" t="s">
        <v>5809</v>
      </c>
      <c r="B29317" s="100" t="s">
        <v>21153</v>
      </c>
      <c r="C29317" s="100"/>
      <c r="D29317" s="124"/>
      <c r="E29317" s="157" t="e">
        <f>VLOOKUP(D29317,'SOAT LIQ'!$A$87:$C$3416,3,FALSE)</f>
        <v>#N/A</v>
      </c>
      <c r="F29317" t="s">
        <v>21632</v>
      </c>
    </row>
    <row r="29318" spans="1:6" x14ac:dyDescent="0.25">
      <c r="A29318" t="s">
        <v>5031</v>
      </c>
      <c r="B29318" s="100" t="s">
        <v>21153</v>
      </c>
      <c r="C29318" s="100"/>
      <c r="D29318" s="124"/>
      <c r="E29318" s="157" t="e">
        <f>VLOOKUP(D29318,'SOAT LIQ'!$A$87:$C$3416,3,FALSE)</f>
        <v>#N/A</v>
      </c>
      <c r="F29318" t="s">
        <v>21632</v>
      </c>
    </row>
    <row r="29319" spans="1:6" x14ac:dyDescent="0.25">
      <c r="A29319" t="s">
        <v>5031</v>
      </c>
      <c r="B29319" s="100" t="s">
        <v>21154</v>
      </c>
      <c r="C29319" s="100"/>
      <c r="D29319" s="124"/>
      <c r="E29319" s="157" t="e">
        <f>VLOOKUP(D29319,'SOAT LIQ'!$A$87:$C$3416,3,FALSE)</f>
        <v>#N/A</v>
      </c>
      <c r="F29319" t="s">
        <v>21632</v>
      </c>
    </row>
    <row r="29320" spans="1:6" x14ac:dyDescent="0.25">
      <c r="A29320" t="s">
        <v>5809</v>
      </c>
      <c r="B29320" s="100" t="s">
        <v>21154</v>
      </c>
      <c r="C29320" s="100"/>
      <c r="D29320" s="124"/>
      <c r="E29320" s="157" t="e">
        <f>VLOOKUP(D29320,'SOAT LIQ'!$A$87:$C$3416,3,FALSE)</f>
        <v>#N/A</v>
      </c>
      <c r="F29320" t="s">
        <v>21632</v>
      </c>
    </row>
    <row r="29321" spans="1:6" x14ac:dyDescent="0.25">
      <c r="A29321" t="s">
        <v>5809</v>
      </c>
      <c r="B29321" s="100" t="s">
        <v>21155</v>
      </c>
      <c r="C29321" s="100"/>
      <c r="D29321" s="124"/>
      <c r="E29321" s="157" t="e">
        <f>VLOOKUP(D29321,'SOAT LIQ'!$A$87:$C$3416,3,FALSE)</f>
        <v>#N/A</v>
      </c>
      <c r="F29321" t="s">
        <v>21632</v>
      </c>
    </row>
    <row r="29322" spans="1:6" x14ac:dyDescent="0.25">
      <c r="A29322" t="s">
        <v>5773</v>
      </c>
      <c r="B29322" s="100" t="s">
        <v>21155</v>
      </c>
      <c r="C29322" s="100"/>
      <c r="D29322" s="124"/>
      <c r="E29322" s="157" t="e">
        <f>VLOOKUP(D29322,'SOAT LIQ'!$A$87:$C$3416,3,FALSE)</f>
        <v>#N/A</v>
      </c>
      <c r="F29322" t="s">
        <v>21632</v>
      </c>
    </row>
    <row r="29323" spans="1:6" x14ac:dyDescent="0.25">
      <c r="A29323" t="s">
        <v>5809</v>
      </c>
      <c r="B29323" s="100" t="s">
        <v>21156</v>
      </c>
      <c r="C29323" s="100"/>
      <c r="D29323" s="124"/>
      <c r="E29323" s="157" t="e">
        <f>VLOOKUP(D29323,'SOAT LIQ'!$A$87:$C$3416,3,FALSE)</f>
        <v>#N/A</v>
      </c>
      <c r="F29323" t="s">
        <v>21632</v>
      </c>
    </row>
    <row r="29324" spans="1:6" x14ac:dyDescent="0.25">
      <c r="A29324" t="s">
        <v>5031</v>
      </c>
      <c r="B29324" s="100" t="s">
        <v>21156</v>
      </c>
      <c r="C29324" s="100"/>
      <c r="D29324" s="124"/>
      <c r="E29324" s="157" t="e">
        <f>VLOOKUP(D29324,'SOAT LIQ'!$A$87:$C$3416,3,FALSE)</f>
        <v>#N/A</v>
      </c>
      <c r="F29324" t="s">
        <v>21632</v>
      </c>
    </row>
    <row r="29325" spans="1:6" x14ac:dyDescent="0.25">
      <c r="A29325" t="s">
        <v>5809</v>
      </c>
      <c r="B29325" s="100" t="s">
        <v>21157</v>
      </c>
      <c r="C29325" s="100"/>
      <c r="D29325" s="124"/>
      <c r="E29325" s="157" t="e">
        <f>VLOOKUP(D29325,'SOAT LIQ'!$A$87:$C$3416,3,FALSE)</f>
        <v>#N/A</v>
      </c>
      <c r="F29325" t="s">
        <v>21632</v>
      </c>
    </row>
    <row r="29326" spans="1:6" x14ac:dyDescent="0.25">
      <c r="A29326" t="s">
        <v>5031</v>
      </c>
      <c r="B29326" s="100" t="s">
        <v>21157</v>
      </c>
      <c r="C29326" s="100"/>
      <c r="D29326" s="124"/>
      <c r="E29326" s="157" t="e">
        <f>VLOOKUP(D29326,'SOAT LIQ'!$A$87:$C$3416,3,FALSE)</f>
        <v>#N/A</v>
      </c>
      <c r="F29326" t="s">
        <v>21632</v>
      </c>
    </row>
    <row r="29327" spans="1:6" x14ac:dyDescent="0.25">
      <c r="A29327" t="s">
        <v>5031</v>
      </c>
      <c r="B29327" s="100" t="s">
        <v>21158</v>
      </c>
      <c r="C29327" s="100"/>
      <c r="D29327" s="124"/>
      <c r="E29327" s="157" t="e">
        <f>VLOOKUP(D29327,'SOAT LIQ'!$A$87:$C$3416,3,FALSE)</f>
        <v>#N/A</v>
      </c>
      <c r="F29327" t="s">
        <v>21632</v>
      </c>
    </row>
    <row r="29328" spans="1:6" x14ac:dyDescent="0.25">
      <c r="A29328" t="s">
        <v>5809</v>
      </c>
      <c r="B29328" s="100" t="s">
        <v>21158</v>
      </c>
      <c r="C29328" s="100"/>
      <c r="D29328" s="124"/>
      <c r="E29328" s="157" t="e">
        <f>VLOOKUP(D29328,'SOAT LIQ'!$A$87:$C$3416,3,FALSE)</f>
        <v>#N/A</v>
      </c>
      <c r="F29328" t="s">
        <v>21632</v>
      </c>
    </row>
    <row r="29329" spans="1:6" x14ac:dyDescent="0.25">
      <c r="A29329" t="s">
        <v>5809</v>
      </c>
      <c r="B29329" s="100" t="s">
        <v>21159</v>
      </c>
      <c r="C29329" s="100"/>
      <c r="D29329" s="124"/>
      <c r="E29329" s="157" t="e">
        <f>VLOOKUP(D29329,'SOAT LIQ'!$A$87:$C$3416,3,FALSE)</f>
        <v>#N/A</v>
      </c>
      <c r="F29329" t="s">
        <v>21632</v>
      </c>
    </row>
    <row r="29330" spans="1:6" x14ac:dyDescent="0.25">
      <c r="A29330" t="s">
        <v>5031</v>
      </c>
      <c r="B29330" s="100" t="s">
        <v>21159</v>
      </c>
      <c r="C29330" s="100"/>
      <c r="D29330" s="124"/>
      <c r="E29330" s="157" t="e">
        <f>VLOOKUP(D29330,'SOAT LIQ'!$A$87:$C$3416,3,FALSE)</f>
        <v>#N/A</v>
      </c>
      <c r="F29330" t="s">
        <v>21632</v>
      </c>
    </row>
    <row r="29331" spans="1:6" x14ac:dyDescent="0.25">
      <c r="A29331" t="s">
        <v>5031</v>
      </c>
      <c r="B29331" s="100" t="s">
        <v>21160</v>
      </c>
      <c r="C29331" s="100"/>
      <c r="D29331" s="124"/>
      <c r="E29331" s="157" t="e">
        <f>VLOOKUP(D29331,'SOAT LIQ'!$A$87:$C$3416,3,FALSE)</f>
        <v>#N/A</v>
      </c>
      <c r="F29331" t="s">
        <v>21632</v>
      </c>
    </row>
    <row r="29332" spans="1:6" x14ac:dyDescent="0.25">
      <c r="A29332" t="s">
        <v>5809</v>
      </c>
      <c r="B29332" s="100" t="s">
        <v>21160</v>
      </c>
      <c r="C29332" s="100"/>
      <c r="D29332" s="124"/>
      <c r="E29332" s="157" t="e">
        <f>VLOOKUP(D29332,'SOAT LIQ'!$A$87:$C$3416,3,FALSE)</f>
        <v>#N/A</v>
      </c>
      <c r="F29332" t="s">
        <v>21632</v>
      </c>
    </row>
    <row r="29333" spans="1:6" x14ac:dyDescent="0.25">
      <c r="A29333" t="s">
        <v>5031</v>
      </c>
      <c r="B29333" s="100" t="s">
        <v>21161</v>
      </c>
      <c r="C29333" s="100"/>
      <c r="D29333" s="124"/>
      <c r="E29333" s="157" t="e">
        <f>VLOOKUP(D29333,'SOAT LIQ'!$A$87:$C$3416,3,FALSE)</f>
        <v>#N/A</v>
      </c>
      <c r="F29333" t="s">
        <v>21632</v>
      </c>
    </row>
    <row r="29334" spans="1:6" x14ac:dyDescent="0.25">
      <c r="A29334" t="s">
        <v>5809</v>
      </c>
      <c r="B29334" s="100" t="s">
        <v>21161</v>
      </c>
      <c r="C29334" s="100"/>
      <c r="D29334" s="124"/>
      <c r="E29334" s="157" t="e">
        <f>VLOOKUP(D29334,'SOAT LIQ'!$A$87:$C$3416,3,FALSE)</f>
        <v>#N/A</v>
      </c>
      <c r="F29334" t="s">
        <v>21632</v>
      </c>
    </row>
    <row r="29335" spans="1:6" x14ac:dyDescent="0.25">
      <c r="A29335" t="s">
        <v>5809</v>
      </c>
      <c r="B29335" s="100" t="s">
        <v>21162</v>
      </c>
      <c r="C29335" s="100"/>
      <c r="D29335" s="124"/>
      <c r="E29335" s="157" t="e">
        <f>VLOOKUP(D29335,'SOAT LIQ'!$A$87:$C$3416,3,FALSE)</f>
        <v>#N/A</v>
      </c>
      <c r="F29335" t="s">
        <v>21632</v>
      </c>
    </row>
    <row r="29336" spans="1:6" x14ac:dyDescent="0.25">
      <c r="A29336" t="s">
        <v>5031</v>
      </c>
      <c r="B29336" s="100" t="s">
        <v>21162</v>
      </c>
      <c r="C29336" s="100"/>
      <c r="D29336" s="124"/>
      <c r="E29336" s="157" t="e">
        <f>VLOOKUP(D29336,'SOAT LIQ'!$A$87:$C$3416,3,FALSE)</f>
        <v>#N/A</v>
      </c>
      <c r="F29336" t="s">
        <v>21632</v>
      </c>
    </row>
    <row r="29337" spans="1:6" x14ac:dyDescent="0.25">
      <c r="A29337" t="s">
        <v>5809</v>
      </c>
      <c r="B29337" s="100" t="s">
        <v>21163</v>
      </c>
      <c r="C29337" s="100"/>
      <c r="D29337" s="124"/>
      <c r="E29337" s="157" t="e">
        <f>VLOOKUP(D29337,'SOAT LIQ'!$A$87:$C$3416,3,FALSE)</f>
        <v>#N/A</v>
      </c>
      <c r="F29337" t="s">
        <v>21632</v>
      </c>
    </row>
    <row r="29338" spans="1:6" x14ac:dyDescent="0.25">
      <c r="A29338" t="s">
        <v>5401</v>
      </c>
      <c r="B29338" s="100" t="s">
        <v>21163</v>
      </c>
      <c r="C29338" s="100"/>
      <c r="D29338" s="124"/>
      <c r="E29338" s="157" t="e">
        <f>VLOOKUP(D29338,'SOAT LIQ'!$A$87:$C$3416,3,FALSE)</f>
        <v>#N/A</v>
      </c>
    </row>
    <row r="29339" spans="1:6" x14ac:dyDescent="0.25">
      <c r="A29339" t="s">
        <v>5031</v>
      </c>
      <c r="B29339" s="100" t="s">
        <v>21163</v>
      </c>
      <c r="C29339" s="100"/>
      <c r="D29339" s="124"/>
      <c r="E29339" s="157" t="e">
        <f>VLOOKUP(D29339,'SOAT LIQ'!$A$87:$C$3416,3,FALSE)</f>
        <v>#N/A</v>
      </c>
      <c r="F29339" t="s">
        <v>21632</v>
      </c>
    </row>
    <row r="29340" spans="1:6" x14ac:dyDescent="0.25">
      <c r="A29340" t="s">
        <v>5773</v>
      </c>
      <c r="B29340" s="100" t="s">
        <v>21163</v>
      </c>
      <c r="C29340" s="100"/>
      <c r="D29340" s="124"/>
      <c r="E29340" s="157" t="e">
        <f>VLOOKUP(D29340,'SOAT LIQ'!$A$87:$C$3416,3,FALSE)</f>
        <v>#N/A</v>
      </c>
      <c r="F29340" t="s">
        <v>21632</v>
      </c>
    </row>
    <row r="29341" spans="1:6" x14ac:dyDescent="0.25">
      <c r="A29341" t="s">
        <v>5936</v>
      </c>
      <c r="B29341" s="100" t="s">
        <v>21164</v>
      </c>
      <c r="C29341" s="100"/>
      <c r="D29341" s="124">
        <v>13600</v>
      </c>
      <c r="E29341" s="157">
        <f>VLOOKUP(D29341,'SOAT LIQ'!$A$87:$C$3416,3,FALSE)</f>
        <v>5</v>
      </c>
      <c r="F29341" t="s">
        <v>21632</v>
      </c>
    </row>
    <row r="29342" spans="1:6" x14ac:dyDescent="0.25">
      <c r="A29342" t="s">
        <v>5523</v>
      </c>
      <c r="B29342" s="100" t="s">
        <v>21164</v>
      </c>
      <c r="C29342" s="100"/>
      <c r="D29342" s="124">
        <v>13600</v>
      </c>
      <c r="E29342" s="157">
        <f>VLOOKUP(D29342,'SOAT LIQ'!$A$87:$C$3416,3,FALSE)</f>
        <v>5</v>
      </c>
      <c r="F29342" t="s">
        <v>21632</v>
      </c>
    </row>
    <row r="29343" spans="1:6" x14ac:dyDescent="0.25">
      <c r="A29343" t="s">
        <v>5523</v>
      </c>
      <c r="B29343" s="100" t="s">
        <v>21165</v>
      </c>
      <c r="C29343" s="100"/>
      <c r="D29343" s="124"/>
      <c r="E29343" s="157" t="e">
        <f>VLOOKUP(D29343,'SOAT LIQ'!$A$87:$C$3416,3,FALSE)</f>
        <v>#N/A</v>
      </c>
      <c r="F29343" t="s">
        <v>21632</v>
      </c>
    </row>
    <row r="29344" spans="1:6" x14ac:dyDescent="0.25">
      <c r="A29344" t="s">
        <v>5773</v>
      </c>
      <c r="B29344" s="100" t="s">
        <v>21166</v>
      </c>
      <c r="C29344" s="100"/>
      <c r="D29344" s="124">
        <v>14102</v>
      </c>
      <c r="E29344" s="157">
        <f>VLOOKUP(D29344,'SOAT LIQ'!$A$87:$C$3416,3,FALSE)</f>
        <v>6</v>
      </c>
      <c r="F29344" t="s">
        <v>21632</v>
      </c>
    </row>
    <row r="29345" spans="1:6" x14ac:dyDescent="0.25">
      <c r="A29345" t="s">
        <v>5523</v>
      </c>
      <c r="B29345" s="100" t="s">
        <v>21166</v>
      </c>
      <c r="C29345" s="100"/>
      <c r="D29345" s="124">
        <v>14102</v>
      </c>
      <c r="E29345" s="157">
        <f>VLOOKUP(D29345,'SOAT LIQ'!$A$87:$C$3416,3,FALSE)</f>
        <v>6</v>
      </c>
      <c r="F29345" t="s">
        <v>21632</v>
      </c>
    </row>
    <row r="29346" spans="1:6" x14ac:dyDescent="0.25">
      <c r="A29346" t="s">
        <v>5782</v>
      </c>
      <c r="B29346" s="100" t="s">
        <v>21166</v>
      </c>
      <c r="C29346" s="100"/>
      <c r="D29346" s="124">
        <v>14102</v>
      </c>
      <c r="E29346" s="157">
        <f>VLOOKUP(D29346,'SOAT LIQ'!$A$87:$C$3416,3,FALSE)</f>
        <v>6</v>
      </c>
      <c r="F29346" t="s">
        <v>21632</v>
      </c>
    </row>
    <row r="29347" spans="1:6" x14ac:dyDescent="0.25">
      <c r="A29347" t="s">
        <v>5523</v>
      </c>
      <c r="B29347" s="100" t="s">
        <v>21167</v>
      </c>
      <c r="C29347" s="100"/>
      <c r="D29347" s="124">
        <v>13503</v>
      </c>
      <c r="E29347" s="157">
        <f>VLOOKUP(D29347,'SOAT LIQ'!$A$87:$C$3416,3,FALSE)</f>
        <v>5</v>
      </c>
      <c r="F29347" t="s">
        <v>21632</v>
      </c>
    </row>
    <row r="29348" spans="1:6" x14ac:dyDescent="0.25">
      <c r="A29348" t="s">
        <v>5773</v>
      </c>
      <c r="B29348" s="100" t="s">
        <v>21168</v>
      </c>
      <c r="C29348" s="100"/>
      <c r="D29348" s="124">
        <v>14104</v>
      </c>
      <c r="E29348" s="157">
        <f>VLOOKUP(D29348,'SOAT LIQ'!$A$87:$C$3416,3,FALSE)</f>
        <v>5</v>
      </c>
      <c r="F29348" t="s">
        <v>21632</v>
      </c>
    </row>
    <row r="29349" spans="1:6" x14ac:dyDescent="0.25">
      <c r="A29349" t="s">
        <v>5523</v>
      </c>
      <c r="B29349" s="100" t="s">
        <v>21168</v>
      </c>
      <c r="C29349" s="100"/>
      <c r="D29349" s="124">
        <v>14104</v>
      </c>
      <c r="E29349" s="157">
        <f>VLOOKUP(D29349,'SOAT LIQ'!$A$87:$C$3416,3,FALSE)</f>
        <v>5</v>
      </c>
      <c r="F29349" t="s">
        <v>21632</v>
      </c>
    </row>
    <row r="29350" spans="1:6" x14ac:dyDescent="0.25">
      <c r="A29350" t="s">
        <v>5782</v>
      </c>
      <c r="B29350" s="100" t="s">
        <v>21168</v>
      </c>
      <c r="C29350" s="100"/>
      <c r="D29350" s="124">
        <v>14104</v>
      </c>
      <c r="E29350" s="157">
        <f>VLOOKUP(D29350,'SOAT LIQ'!$A$87:$C$3416,3,FALSE)</f>
        <v>5</v>
      </c>
      <c r="F29350" t="s">
        <v>21632</v>
      </c>
    </row>
    <row r="29351" spans="1:6" x14ac:dyDescent="0.25">
      <c r="A29351" t="s">
        <v>5523</v>
      </c>
      <c r="B29351" s="100" t="s">
        <v>21169</v>
      </c>
      <c r="C29351" s="100"/>
      <c r="D29351" s="124"/>
      <c r="E29351" s="157" t="e">
        <f>VLOOKUP(D29351,'SOAT LIQ'!$A$87:$C$3416,3,FALSE)</f>
        <v>#N/A</v>
      </c>
      <c r="F29351" t="s">
        <v>21632</v>
      </c>
    </row>
    <row r="29352" spans="1:6" x14ac:dyDescent="0.25">
      <c r="A29352" t="s">
        <v>5523</v>
      </c>
      <c r="B29352" s="100" t="s">
        <v>21170</v>
      </c>
      <c r="C29352" s="100"/>
      <c r="D29352" s="124"/>
      <c r="E29352" s="157" t="e">
        <f>VLOOKUP(D29352,'SOAT LIQ'!$A$87:$C$3416,3,FALSE)</f>
        <v>#N/A</v>
      </c>
      <c r="F29352" t="s">
        <v>21632</v>
      </c>
    </row>
    <row r="29353" spans="1:6" x14ac:dyDescent="0.25">
      <c r="A29353" t="s">
        <v>5773</v>
      </c>
      <c r="B29353" s="100" t="s">
        <v>21171</v>
      </c>
      <c r="C29353" s="100"/>
      <c r="D29353" s="124"/>
      <c r="E29353" s="157" t="e">
        <f>VLOOKUP(D29353,'SOAT LIQ'!$A$87:$C$3416,3,FALSE)</f>
        <v>#N/A</v>
      </c>
      <c r="F29353" t="s">
        <v>21632</v>
      </c>
    </row>
    <row r="29354" spans="1:6" x14ac:dyDescent="0.25">
      <c r="A29354" t="s">
        <v>5523</v>
      </c>
      <c r="B29354" s="100" t="s">
        <v>21171</v>
      </c>
      <c r="C29354" s="100"/>
      <c r="D29354" s="124"/>
      <c r="E29354" s="157" t="e">
        <f>VLOOKUP(D29354,'SOAT LIQ'!$A$87:$C$3416,3,FALSE)</f>
        <v>#N/A</v>
      </c>
      <c r="F29354" t="s">
        <v>21632</v>
      </c>
    </row>
    <row r="29355" spans="1:6" x14ac:dyDescent="0.25">
      <c r="A29355" t="s">
        <v>5782</v>
      </c>
      <c r="B29355" s="100" t="s">
        <v>21171</v>
      </c>
      <c r="C29355" s="100"/>
      <c r="D29355" s="124"/>
      <c r="E29355" s="157" t="e">
        <f>VLOOKUP(D29355,'SOAT LIQ'!$A$87:$C$3416,3,FALSE)</f>
        <v>#N/A</v>
      </c>
      <c r="F29355" t="s">
        <v>21632</v>
      </c>
    </row>
    <row r="29356" spans="1:6" x14ac:dyDescent="0.25">
      <c r="A29356" t="s">
        <v>5523</v>
      </c>
      <c r="B29356" s="100" t="s">
        <v>21172</v>
      </c>
      <c r="C29356" s="100"/>
      <c r="D29356" s="124"/>
      <c r="E29356" s="157" t="e">
        <f>VLOOKUP(D29356,'SOAT LIQ'!$A$87:$C$3416,3,FALSE)</f>
        <v>#N/A</v>
      </c>
      <c r="F29356" t="s">
        <v>21632</v>
      </c>
    </row>
    <row r="29357" spans="1:6" x14ac:dyDescent="0.25">
      <c r="A29357" t="s">
        <v>5523</v>
      </c>
      <c r="B29357" s="100" t="s">
        <v>21173</v>
      </c>
      <c r="C29357" s="100"/>
      <c r="D29357" s="124"/>
      <c r="E29357" s="157" t="e">
        <f>VLOOKUP(D29357,'SOAT LIQ'!$A$87:$C$3416,3,FALSE)</f>
        <v>#N/A</v>
      </c>
      <c r="F29357" t="s">
        <v>21632</v>
      </c>
    </row>
    <row r="29358" spans="1:6" x14ac:dyDescent="0.25">
      <c r="A29358" t="s">
        <v>5523</v>
      </c>
      <c r="B29358" s="100" t="s">
        <v>21174</v>
      </c>
      <c r="C29358" s="100"/>
      <c r="D29358" s="124"/>
      <c r="E29358" s="157" t="e">
        <f>VLOOKUP(D29358,'SOAT LIQ'!$A$87:$C$3416,3,FALSE)</f>
        <v>#N/A</v>
      </c>
      <c r="F29358" t="s">
        <v>21632</v>
      </c>
    </row>
    <row r="29359" spans="1:6" x14ac:dyDescent="0.25">
      <c r="A29359" t="s">
        <v>5523</v>
      </c>
      <c r="B29359" s="100" t="s">
        <v>21175</v>
      </c>
      <c r="C29359" s="100"/>
      <c r="D29359" s="124"/>
      <c r="E29359" s="157" t="e">
        <f>VLOOKUP(D29359,'SOAT LIQ'!$A$87:$C$3416,3,FALSE)</f>
        <v>#N/A</v>
      </c>
      <c r="F29359" t="s">
        <v>21632</v>
      </c>
    </row>
    <row r="29360" spans="1:6" x14ac:dyDescent="0.25">
      <c r="A29360" t="s">
        <v>5523</v>
      </c>
      <c r="B29360" s="100" t="s">
        <v>21176</v>
      </c>
      <c r="C29360" s="100"/>
      <c r="D29360" s="124"/>
      <c r="E29360" s="157" t="e">
        <f>VLOOKUP(D29360,'SOAT LIQ'!$A$87:$C$3416,3,FALSE)</f>
        <v>#N/A</v>
      </c>
      <c r="F29360" t="s">
        <v>21632</v>
      </c>
    </row>
    <row r="29361" spans="1:6" x14ac:dyDescent="0.25">
      <c r="A29361" t="s">
        <v>5782</v>
      </c>
      <c r="B29361" s="100" t="s">
        <v>21176</v>
      </c>
      <c r="C29361" s="100"/>
      <c r="D29361" s="124"/>
      <c r="E29361" s="157" t="e">
        <f>VLOOKUP(D29361,'SOAT LIQ'!$A$87:$C$3416,3,FALSE)</f>
        <v>#N/A</v>
      </c>
      <c r="F29361" t="s">
        <v>21632</v>
      </c>
    </row>
    <row r="29362" spans="1:6" x14ac:dyDescent="0.25">
      <c r="A29362" t="s">
        <v>5523</v>
      </c>
      <c r="B29362" s="100" t="s">
        <v>21177</v>
      </c>
      <c r="C29362" s="100"/>
      <c r="D29362" s="124"/>
      <c r="E29362" s="157" t="e">
        <f>VLOOKUP(D29362,'SOAT LIQ'!$A$87:$C$3416,3,FALSE)</f>
        <v>#N/A</v>
      </c>
      <c r="F29362" t="s">
        <v>21632</v>
      </c>
    </row>
    <row r="29363" spans="1:6" x14ac:dyDescent="0.25">
      <c r="A29363" t="s">
        <v>5922</v>
      </c>
      <c r="B29363" s="100" t="s">
        <v>21177</v>
      </c>
      <c r="C29363" s="100"/>
      <c r="D29363" s="124"/>
      <c r="E29363" s="157" t="e">
        <f>VLOOKUP(D29363,'SOAT LIQ'!$A$87:$C$3416,3,FALSE)</f>
        <v>#N/A</v>
      </c>
      <c r="F29363" t="s">
        <v>21632</v>
      </c>
    </row>
    <row r="29364" spans="1:6" x14ac:dyDescent="0.25">
      <c r="A29364" t="s">
        <v>5523</v>
      </c>
      <c r="B29364" s="100" t="s">
        <v>21178</v>
      </c>
      <c r="C29364" s="100"/>
      <c r="D29364" s="124"/>
      <c r="E29364" s="157" t="e">
        <f>VLOOKUP(D29364,'SOAT LIQ'!$A$87:$C$3416,3,FALSE)</f>
        <v>#N/A</v>
      </c>
      <c r="F29364" t="s">
        <v>21632</v>
      </c>
    </row>
    <row r="29365" spans="1:6" x14ac:dyDescent="0.25">
      <c r="A29365" t="s">
        <v>5773</v>
      </c>
      <c r="B29365" s="100" t="s">
        <v>21179</v>
      </c>
      <c r="C29365" s="100"/>
      <c r="D29365" s="124">
        <v>14133</v>
      </c>
      <c r="E29365" s="157">
        <f>VLOOKUP(D29365,'SOAT LIQ'!$A$87:$C$3416,3,FALSE)</f>
        <v>9</v>
      </c>
      <c r="F29365" t="s">
        <v>21632</v>
      </c>
    </row>
    <row r="29366" spans="1:6" x14ac:dyDescent="0.25">
      <c r="A29366" t="s">
        <v>5523</v>
      </c>
      <c r="B29366" s="100" t="s">
        <v>21179</v>
      </c>
      <c r="C29366" s="100"/>
      <c r="D29366" s="124">
        <v>14133</v>
      </c>
      <c r="E29366" s="157">
        <f>VLOOKUP(D29366,'SOAT LIQ'!$A$87:$C$3416,3,FALSE)</f>
        <v>9</v>
      </c>
      <c r="F29366" t="s">
        <v>21632</v>
      </c>
    </row>
    <row r="29367" spans="1:6" x14ac:dyDescent="0.25">
      <c r="A29367" t="s">
        <v>5782</v>
      </c>
      <c r="B29367" s="100" t="s">
        <v>21179</v>
      </c>
      <c r="C29367" s="100"/>
      <c r="D29367" s="124">
        <v>14133</v>
      </c>
      <c r="E29367" s="157">
        <f>VLOOKUP(D29367,'SOAT LIQ'!$A$87:$C$3416,3,FALSE)</f>
        <v>9</v>
      </c>
      <c r="F29367" t="s">
        <v>21632</v>
      </c>
    </row>
    <row r="29368" spans="1:6" x14ac:dyDescent="0.25">
      <c r="A29368" t="s">
        <v>5523</v>
      </c>
      <c r="B29368" s="100" t="s">
        <v>21180</v>
      </c>
      <c r="C29368" s="100"/>
      <c r="D29368" s="124"/>
      <c r="E29368" s="157" t="e">
        <f>VLOOKUP(D29368,'SOAT LIQ'!$A$87:$C$3416,3,FALSE)</f>
        <v>#N/A</v>
      </c>
      <c r="F29368" t="s">
        <v>21632</v>
      </c>
    </row>
    <row r="29369" spans="1:6" x14ac:dyDescent="0.25">
      <c r="A29369" t="s">
        <v>5523</v>
      </c>
      <c r="B29369" s="100" t="s">
        <v>21181</v>
      </c>
      <c r="C29369" s="100"/>
      <c r="D29369" s="124">
        <v>14135</v>
      </c>
      <c r="E29369" s="157">
        <f>VLOOKUP(D29369,'SOAT LIQ'!$A$87:$C$3416,3,FALSE)</f>
        <v>9</v>
      </c>
      <c r="F29369" t="s">
        <v>21632</v>
      </c>
    </row>
    <row r="29370" spans="1:6" x14ac:dyDescent="0.25">
      <c r="A29370" t="s">
        <v>5523</v>
      </c>
      <c r="B29370" s="100" t="s">
        <v>21182</v>
      </c>
      <c r="C29370" s="100"/>
      <c r="D29370" s="124"/>
      <c r="E29370" s="157" t="e">
        <f>VLOOKUP(D29370,'SOAT LIQ'!$A$87:$C$3416,3,FALSE)</f>
        <v>#N/A</v>
      </c>
      <c r="F29370" t="s">
        <v>21632</v>
      </c>
    </row>
    <row r="29371" spans="1:6" x14ac:dyDescent="0.25">
      <c r="A29371" t="s">
        <v>5773</v>
      </c>
      <c r="B29371" s="100" t="s">
        <v>21183</v>
      </c>
      <c r="C29371" s="100"/>
      <c r="D29371" s="124">
        <v>14131</v>
      </c>
      <c r="E29371" s="157">
        <f>VLOOKUP(D29371,'SOAT LIQ'!$A$87:$C$3416,3,FALSE)</f>
        <v>10</v>
      </c>
      <c r="F29371" t="s">
        <v>21632</v>
      </c>
    </row>
    <row r="29372" spans="1:6" x14ac:dyDescent="0.25">
      <c r="A29372" t="s">
        <v>5523</v>
      </c>
      <c r="B29372" s="100" t="s">
        <v>21183</v>
      </c>
      <c r="C29372" s="100"/>
      <c r="D29372" s="124">
        <v>14131</v>
      </c>
      <c r="E29372" s="157">
        <f>VLOOKUP(D29372,'SOAT LIQ'!$A$87:$C$3416,3,FALSE)</f>
        <v>10</v>
      </c>
      <c r="F29372" t="s">
        <v>21632</v>
      </c>
    </row>
    <row r="29373" spans="1:6" x14ac:dyDescent="0.25">
      <c r="A29373" t="s">
        <v>5782</v>
      </c>
      <c r="B29373" s="100" t="s">
        <v>21183</v>
      </c>
      <c r="C29373" s="100"/>
      <c r="D29373" s="124">
        <v>14131</v>
      </c>
      <c r="E29373" s="157">
        <f>VLOOKUP(D29373,'SOAT LIQ'!$A$87:$C$3416,3,FALSE)</f>
        <v>10</v>
      </c>
      <c r="F29373" t="s">
        <v>21632</v>
      </c>
    </row>
    <row r="29374" spans="1:6" x14ac:dyDescent="0.25">
      <c r="A29374" t="s">
        <v>5523</v>
      </c>
      <c r="B29374" s="100" t="s">
        <v>21184</v>
      </c>
      <c r="C29374" s="100"/>
      <c r="D29374" s="124"/>
      <c r="E29374" s="157" t="e">
        <f>VLOOKUP(D29374,'SOAT LIQ'!$A$87:$C$3416,3,FALSE)</f>
        <v>#N/A</v>
      </c>
      <c r="F29374" t="s">
        <v>21632</v>
      </c>
    </row>
    <row r="29375" spans="1:6" x14ac:dyDescent="0.25">
      <c r="A29375" t="s">
        <v>5401</v>
      </c>
      <c r="B29375" s="100" t="s">
        <v>21185</v>
      </c>
      <c r="C29375" s="100"/>
      <c r="D29375" s="124">
        <v>14145</v>
      </c>
      <c r="E29375" s="157">
        <f>VLOOKUP(D29375,'SOAT LIQ'!$A$87:$C$3416,3,FALSE)</f>
        <v>9</v>
      </c>
      <c r="F29375" t="s">
        <v>21632</v>
      </c>
    </row>
    <row r="29376" spans="1:6" x14ac:dyDescent="0.25">
      <c r="A29376" t="s">
        <v>5523</v>
      </c>
      <c r="B29376" s="100" t="s">
        <v>21185</v>
      </c>
      <c r="C29376" s="100"/>
      <c r="D29376" s="124">
        <v>14145</v>
      </c>
      <c r="E29376" s="157">
        <f>VLOOKUP(D29376,'SOAT LIQ'!$A$87:$C$3416,3,FALSE)</f>
        <v>9</v>
      </c>
      <c r="F29376" t="s">
        <v>21632</v>
      </c>
    </row>
    <row r="29377" spans="1:6" x14ac:dyDescent="0.25">
      <c r="A29377" t="s">
        <v>5782</v>
      </c>
      <c r="B29377" s="100" t="s">
        <v>21185</v>
      </c>
      <c r="C29377" s="100"/>
      <c r="D29377" s="124">
        <v>14145</v>
      </c>
      <c r="E29377" s="157">
        <f>VLOOKUP(D29377,'SOAT LIQ'!$A$87:$C$3416,3,FALSE)</f>
        <v>9</v>
      </c>
      <c r="F29377" t="s">
        <v>21632</v>
      </c>
    </row>
    <row r="29378" spans="1:6" x14ac:dyDescent="0.25">
      <c r="A29378" t="s">
        <v>5773</v>
      </c>
      <c r="B29378" s="100" t="s">
        <v>21185</v>
      </c>
      <c r="C29378" s="100"/>
      <c r="D29378" s="124">
        <v>14145</v>
      </c>
      <c r="E29378" s="157">
        <f>VLOOKUP(D29378,'SOAT LIQ'!$A$87:$C$3416,3,FALSE)</f>
        <v>9</v>
      </c>
      <c r="F29378" t="s">
        <v>21632</v>
      </c>
    </row>
    <row r="29379" spans="1:6" x14ac:dyDescent="0.25">
      <c r="A29379" t="s">
        <v>5523</v>
      </c>
      <c r="B29379" s="100" t="s">
        <v>21186</v>
      </c>
      <c r="C29379" s="100"/>
      <c r="D29379" s="124"/>
      <c r="E29379" s="157" t="e">
        <f>VLOOKUP(D29379,'SOAT LIQ'!$A$87:$C$3416,3,FALSE)</f>
        <v>#N/A</v>
      </c>
      <c r="F29379" t="s">
        <v>21632</v>
      </c>
    </row>
    <row r="29380" spans="1:6" x14ac:dyDescent="0.25">
      <c r="A29380" t="s">
        <v>5523</v>
      </c>
      <c r="B29380" s="100" t="s">
        <v>21187</v>
      </c>
      <c r="C29380" s="100"/>
      <c r="D29380" s="124"/>
      <c r="E29380" s="157" t="e">
        <f>VLOOKUP(D29380,'SOAT LIQ'!$A$87:$C$3416,3,FALSE)</f>
        <v>#N/A</v>
      </c>
      <c r="F29380" t="s">
        <v>21632</v>
      </c>
    </row>
    <row r="29381" spans="1:6" x14ac:dyDescent="0.25">
      <c r="A29381" t="s">
        <v>5782</v>
      </c>
      <c r="B29381" s="100" t="s">
        <v>21187</v>
      </c>
      <c r="C29381" s="100"/>
      <c r="D29381" s="124"/>
      <c r="E29381" s="157" t="e">
        <f>VLOOKUP(D29381,'SOAT LIQ'!$A$87:$C$3416,3,FALSE)</f>
        <v>#N/A</v>
      </c>
      <c r="F29381" t="s">
        <v>21632</v>
      </c>
    </row>
    <row r="29382" spans="1:6" x14ac:dyDescent="0.25">
      <c r="A29382" t="s">
        <v>5523</v>
      </c>
      <c r="B29382" s="100" t="s">
        <v>21188</v>
      </c>
      <c r="C29382" s="100"/>
      <c r="D29382" s="124"/>
      <c r="E29382" s="157" t="e">
        <f>VLOOKUP(D29382,'SOAT LIQ'!$A$87:$C$3416,3,FALSE)</f>
        <v>#N/A</v>
      </c>
      <c r="F29382" t="s">
        <v>21632</v>
      </c>
    </row>
    <row r="29383" spans="1:6" x14ac:dyDescent="0.25">
      <c r="A29383" t="s">
        <v>4339</v>
      </c>
      <c r="B29383" s="100" t="s">
        <v>21188</v>
      </c>
      <c r="C29383" s="100"/>
      <c r="D29383" s="124"/>
      <c r="E29383" s="157" t="e">
        <f>VLOOKUP(D29383,'SOAT LIQ'!$A$87:$C$3416,3,FALSE)</f>
        <v>#N/A</v>
      </c>
      <c r="F29383" t="s">
        <v>21632</v>
      </c>
    </row>
    <row r="29384" spans="1:6" x14ac:dyDescent="0.25">
      <c r="A29384" t="s">
        <v>5523</v>
      </c>
      <c r="B29384" s="100" t="s">
        <v>21189</v>
      </c>
      <c r="C29384" s="100"/>
      <c r="D29384" s="124"/>
      <c r="E29384" s="157" t="e">
        <f>VLOOKUP(D29384,'SOAT LIQ'!$A$87:$C$3416,3,FALSE)</f>
        <v>#N/A</v>
      </c>
      <c r="F29384" t="s">
        <v>21632</v>
      </c>
    </row>
    <row r="29385" spans="1:6" x14ac:dyDescent="0.25">
      <c r="A29385" t="s">
        <v>5523</v>
      </c>
      <c r="B29385" s="100" t="s">
        <v>21190</v>
      </c>
      <c r="C29385" s="100"/>
      <c r="D29385" s="124"/>
      <c r="E29385" s="157" t="e">
        <f>VLOOKUP(D29385,'SOAT LIQ'!$A$87:$C$3416,3,FALSE)</f>
        <v>#N/A</v>
      </c>
      <c r="F29385" t="s">
        <v>21632</v>
      </c>
    </row>
    <row r="29386" spans="1:6" x14ac:dyDescent="0.25">
      <c r="A29386" t="s">
        <v>5523</v>
      </c>
      <c r="B29386" s="100" t="s">
        <v>21191</v>
      </c>
      <c r="C29386" s="100"/>
      <c r="D29386" s="124"/>
      <c r="E29386" s="157" t="e">
        <f>VLOOKUP(D29386,'SOAT LIQ'!$A$87:$C$3416,3,FALSE)</f>
        <v>#N/A</v>
      </c>
      <c r="F29386" t="s">
        <v>21632</v>
      </c>
    </row>
    <row r="29387" spans="1:6" x14ac:dyDescent="0.25">
      <c r="A29387" t="s">
        <v>5523</v>
      </c>
      <c r="B29387" s="100" t="s">
        <v>21192</v>
      </c>
      <c r="C29387" s="100"/>
      <c r="D29387" s="124"/>
      <c r="E29387" s="157" t="e">
        <f>VLOOKUP(D29387,'SOAT LIQ'!$A$87:$C$3416,3,FALSE)</f>
        <v>#N/A</v>
      </c>
      <c r="F29387" t="s">
        <v>21632</v>
      </c>
    </row>
    <row r="29388" spans="1:6" x14ac:dyDescent="0.25">
      <c r="A29388" t="s">
        <v>5523</v>
      </c>
      <c r="B29388" s="100" t="s">
        <v>21193</v>
      </c>
      <c r="C29388" s="100"/>
      <c r="D29388" s="124">
        <v>13312</v>
      </c>
      <c r="E29388" s="157">
        <f>VLOOKUP(D29388,'SOAT LIQ'!$A$87:$C$3416,3,FALSE)</f>
        <v>7</v>
      </c>
      <c r="F29388" t="s">
        <v>21632</v>
      </c>
    </row>
    <row r="29389" spans="1:6" x14ac:dyDescent="0.25">
      <c r="A29389" t="s">
        <v>5523</v>
      </c>
      <c r="B29389" s="100" t="s">
        <v>21194</v>
      </c>
      <c r="C29389" s="100"/>
      <c r="D29389" s="124"/>
      <c r="E29389" s="157" t="e">
        <f>VLOOKUP(D29389,'SOAT LIQ'!$A$87:$C$3416,3,FALSE)</f>
        <v>#N/A</v>
      </c>
      <c r="F29389" t="s">
        <v>21632</v>
      </c>
    </row>
    <row r="29390" spans="1:6" x14ac:dyDescent="0.25">
      <c r="A29390" t="s">
        <v>5523</v>
      </c>
      <c r="B29390" s="100" t="s">
        <v>21195</v>
      </c>
      <c r="C29390" s="100"/>
      <c r="D29390" s="124"/>
      <c r="E29390" s="157" t="e">
        <f>VLOOKUP(D29390,'SOAT LIQ'!$A$87:$C$3416,3,FALSE)</f>
        <v>#N/A</v>
      </c>
      <c r="F29390" t="s">
        <v>21632</v>
      </c>
    </row>
    <row r="29391" spans="1:6" x14ac:dyDescent="0.25">
      <c r="A29391" t="s">
        <v>5523</v>
      </c>
      <c r="B29391" s="100" t="s">
        <v>21196</v>
      </c>
      <c r="C29391" s="100"/>
      <c r="D29391" s="124"/>
      <c r="E29391" s="157" t="e">
        <f>VLOOKUP(D29391,'SOAT LIQ'!$A$87:$C$3416,3,FALSE)</f>
        <v>#N/A</v>
      </c>
      <c r="F29391" t="s">
        <v>21632</v>
      </c>
    </row>
    <row r="29392" spans="1:6" x14ac:dyDescent="0.25">
      <c r="A29392" t="s">
        <v>5523</v>
      </c>
      <c r="B29392" s="100" t="s">
        <v>21197</v>
      </c>
      <c r="C29392" s="100"/>
      <c r="D29392" s="124"/>
      <c r="E29392" s="157" t="e">
        <f>VLOOKUP(D29392,'SOAT LIQ'!$A$87:$C$3416,3,FALSE)</f>
        <v>#N/A</v>
      </c>
      <c r="F29392" t="s">
        <v>21632</v>
      </c>
    </row>
    <row r="29393" spans="1:6" x14ac:dyDescent="0.25">
      <c r="A29393" t="s">
        <v>5523</v>
      </c>
      <c r="B29393" s="100" t="s">
        <v>21198</v>
      </c>
      <c r="C29393" s="100"/>
      <c r="D29393" s="124"/>
      <c r="E29393" s="157" t="e">
        <f>VLOOKUP(D29393,'SOAT LIQ'!$A$87:$C$3416,3,FALSE)</f>
        <v>#N/A</v>
      </c>
      <c r="F29393" t="s">
        <v>21632</v>
      </c>
    </row>
    <row r="29394" spans="1:6" x14ac:dyDescent="0.25">
      <c r="A29394" t="s">
        <v>5523</v>
      </c>
      <c r="B29394" s="100" t="s">
        <v>21199</v>
      </c>
      <c r="C29394" s="100"/>
      <c r="D29394" s="124"/>
      <c r="E29394" s="157" t="e">
        <f>VLOOKUP(D29394,'SOAT LIQ'!$A$87:$C$3416,3,FALSE)</f>
        <v>#N/A</v>
      </c>
      <c r="F29394" t="s">
        <v>21632</v>
      </c>
    </row>
    <row r="29395" spans="1:6" x14ac:dyDescent="0.25">
      <c r="A29395" t="s">
        <v>5523</v>
      </c>
      <c r="B29395" s="100" t="s">
        <v>21200</v>
      </c>
      <c r="C29395" s="100"/>
      <c r="D29395" s="124"/>
      <c r="E29395" s="157" t="e">
        <f>VLOOKUP(D29395,'SOAT LIQ'!$A$87:$C$3416,3,FALSE)</f>
        <v>#N/A</v>
      </c>
      <c r="F29395" t="s">
        <v>21632</v>
      </c>
    </row>
    <row r="29396" spans="1:6" x14ac:dyDescent="0.25">
      <c r="A29396" t="s">
        <v>5523</v>
      </c>
      <c r="B29396" s="100" t="s">
        <v>21201</v>
      </c>
      <c r="C29396" s="100"/>
      <c r="D29396" s="124"/>
      <c r="E29396" s="157" t="e">
        <f>VLOOKUP(D29396,'SOAT LIQ'!$A$87:$C$3416,3,FALSE)</f>
        <v>#N/A</v>
      </c>
      <c r="F29396" t="s">
        <v>21632</v>
      </c>
    </row>
    <row r="29397" spans="1:6" x14ac:dyDescent="0.25">
      <c r="A29397" t="s">
        <v>5523</v>
      </c>
      <c r="B29397" s="100" t="s">
        <v>21202</v>
      </c>
      <c r="C29397" s="100"/>
      <c r="D29397" s="124"/>
      <c r="E29397" s="157" t="e">
        <f>VLOOKUP(D29397,'SOAT LIQ'!$A$87:$C$3416,3,FALSE)</f>
        <v>#N/A</v>
      </c>
      <c r="F29397" t="s">
        <v>21632</v>
      </c>
    </row>
    <row r="29398" spans="1:6" x14ac:dyDescent="0.25">
      <c r="A29398" t="s">
        <v>5523</v>
      </c>
      <c r="B29398" s="100" t="s">
        <v>21203</v>
      </c>
      <c r="C29398" s="100"/>
      <c r="D29398" s="124"/>
      <c r="E29398" s="157" t="e">
        <f>VLOOKUP(D29398,'SOAT LIQ'!$A$87:$C$3416,3,FALSE)</f>
        <v>#N/A</v>
      </c>
      <c r="F29398" t="s">
        <v>21632</v>
      </c>
    </row>
    <row r="29399" spans="1:6" x14ac:dyDescent="0.25">
      <c r="A29399" t="s">
        <v>5523</v>
      </c>
      <c r="B29399" s="100" t="s">
        <v>21204</v>
      </c>
      <c r="C29399" s="100"/>
      <c r="D29399" s="124"/>
      <c r="E29399" s="157" t="e">
        <f>VLOOKUP(D29399,'SOAT LIQ'!$A$87:$C$3416,3,FALSE)</f>
        <v>#N/A</v>
      </c>
      <c r="F29399" t="s">
        <v>21632</v>
      </c>
    </row>
    <row r="29400" spans="1:6" x14ac:dyDescent="0.25">
      <c r="A29400" t="s">
        <v>5523</v>
      </c>
      <c r="B29400" s="100" t="s">
        <v>21205</v>
      </c>
      <c r="C29400" s="100"/>
      <c r="D29400" s="124"/>
      <c r="E29400" s="157" t="e">
        <f>VLOOKUP(D29400,'SOAT LIQ'!$A$87:$C$3416,3,FALSE)</f>
        <v>#N/A</v>
      </c>
      <c r="F29400" t="s">
        <v>21632</v>
      </c>
    </row>
    <row r="29401" spans="1:6" x14ac:dyDescent="0.25">
      <c r="A29401" t="s">
        <v>5773</v>
      </c>
      <c r="B29401" s="100" t="s">
        <v>21206</v>
      </c>
      <c r="C29401" s="100"/>
      <c r="D29401" s="124"/>
      <c r="E29401" s="157" t="e">
        <f>VLOOKUP(D29401,'SOAT LIQ'!$A$87:$C$3416,3,FALSE)</f>
        <v>#N/A</v>
      </c>
      <c r="F29401" t="s">
        <v>21632</v>
      </c>
    </row>
    <row r="29402" spans="1:6" x14ac:dyDescent="0.25">
      <c r="A29402" t="s">
        <v>5523</v>
      </c>
      <c r="B29402" s="100" t="s">
        <v>21206</v>
      </c>
      <c r="C29402" s="100"/>
      <c r="D29402" s="124"/>
      <c r="E29402" s="157" t="e">
        <f>VLOOKUP(D29402,'SOAT LIQ'!$A$87:$C$3416,3,FALSE)</f>
        <v>#N/A</v>
      </c>
      <c r="F29402" t="s">
        <v>21632</v>
      </c>
    </row>
    <row r="29403" spans="1:6" x14ac:dyDescent="0.25">
      <c r="A29403" t="s">
        <v>5782</v>
      </c>
      <c r="B29403" s="100" t="s">
        <v>21206</v>
      </c>
      <c r="C29403" s="100"/>
      <c r="D29403" s="124"/>
      <c r="E29403" s="157" t="e">
        <f>VLOOKUP(D29403,'SOAT LIQ'!$A$87:$C$3416,3,FALSE)</f>
        <v>#N/A</v>
      </c>
      <c r="F29403" t="s">
        <v>21632</v>
      </c>
    </row>
    <row r="29404" spans="1:6" x14ac:dyDescent="0.25">
      <c r="A29404" t="s">
        <v>5523</v>
      </c>
      <c r="B29404" s="100" t="s">
        <v>21207</v>
      </c>
      <c r="C29404" s="100"/>
      <c r="D29404" s="124">
        <v>513019</v>
      </c>
      <c r="E29404" s="157" t="e">
        <f>VLOOKUP(D29404,'SOAT LIQ'!$A$87:$C$3416,3,FALSE)</f>
        <v>#N/A</v>
      </c>
      <c r="F29404" t="s">
        <v>21632</v>
      </c>
    </row>
    <row r="29405" spans="1:6" x14ac:dyDescent="0.25">
      <c r="A29405" t="s">
        <v>5523</v>
      </c>
      <c r="B29405" s="100" t="s">
        <v>21208</v>
      </c>
      <c r="C29405" s="100"/>
      <c r="D29405" s="124"/>
      <c r="E29405" s="157" t="e">
        <f>VLOOKUP(D29405,'SOAT LIQ'!$A$87:$C$3416,3,FALSE)</f>
        <v>#N/A</v>
      </c>
      <c r="F29405" t="s">
        <v>21632</v>
      </c>
    </row>
    <row r="29406" spans="1:6" x14ac:dyDescent="0.25">
      <c r="A29406" t="s">
        <v>5523</v>
      </c>
      <c r="B29406" s="100" t="s">
        <v>21209</v>
      </c>
      <c r="C29406" s="100"/>
      <c r="D29406" s="124"/>
      <c r="E29406" s="157" t="e">
        <f>VLOOKUP(D29406,'SOAT LIQ'!$A$87:$C$3416,3,FALSE)</f>
        <v>#N/A</v>
      </c>
      <c r="F29406" t="s">
        <v>21632</v>
      </c>
    </row>
    <row r="29407" spans="1:6" x14ac:dyDescent="0.25">
      <c r="A29407" t="s">
        <v>5523</v>
      </c>
      <c r="B29407" s="100" t="s">
        <v>21210</v>
      </c>
      <c r="C29407" s="100"/>
      <c r="D29407" s="124"/>
      <c r="E29407" s="157" t="e">
        <f>VLOOKUP(D29407,'SOAT LIQ'!$A$87:$C$3416,3,FALSE)</f>
        <v>#N/A</v>
      </c>
      <c r="F29407" t="s">
        <v>21632</v>
      </c>
    </row>
    <row r="29408" spans="1:6" x14ac:dyDescent="0.25">
      <c r="A29408" t="s">
        <v>5523</v>
      </c>
      <c r="B29408" s="100" t="s">
        <v>21211</v>
      </c>
      <c r="C29408" s="100"/>
      <c r="D29408" s="124"/>
      <c r="E29408" s="157" t="e">
        <f>VLOOKUP(D29408,'SOAT LIQ'!$A$87:$C$3416,3,FALSE)</f>
        <v>#N/A</v>
      </c>
      <c r="F29408" t="s">
        <v>21632</v>
      </c>
    </row>
    <row r="29409" spans="1:6" x14ac:dyDescent="0.25">
      <c r="A29409" t="s">
        <v>5523</v>
      </c>
      <c r="B29409" s="100" t="s">
        <v>21212</v>
      </c>
      <c r="C29409" s="100"/>
      <c r="D29409" s="124"/>
      <c r="E29409" s="157" t="e">
        <f>VLOOKUP(D29409,'SOAT LIQ'!$A$87:$C$3416,3,FALSE)</f>
        <v>#N/A</v>
      </c>
      <c r="F29409" t="s">
        <v>21632</v>
      </c>
    </row>
    <row r="29410" spans="1:6" x14ac:dyDescent="0.25">
      <c r="A29410" t="s">
        <v>5523</v>
      </c>
      <c r="B29410" s="100" t="s">
        <v>21213</v>
      </c>
      <c r="C29410" s="100"/>
      <c r="D29410" s="124"/>
      <c r="E29410" s="157" t="e">
        <f>VLOOKUP(D29410,'SOAT LIQ'!$A$87:$C$3416,3,FALSE)</f>
        <v>#N/A</v>
      </c>
      <c r="F29410" t="s">
        <v>21632</v>
      </c>
    </row>
    <row r="29411" spans="1:6" x14ac:dyDescent="0.25">
      <c r="A29411" t="s">
        <v>5523</v>
      </c>
      <c r="B29411" s="100" t="s">
        <v>21214</v>
      </c>
      <c r="C29411" s="100"/>
      <c r="D29411" s="124"/>
      <c r="E29411" s="157" t="e">
        <f>VLOOKUP(D29411,'SOAT LIQ'!$A$87:$C$3416,3,FALSE)</f>
        <v>#N/A</v>
      </c>
      <c r="F29411" t="s">
        <v>21632</v>
      </c>
    </row>
    <row r="29412" spans="1:6" x14ac:dyDescent="0.25">
      <c r="A29412" t="s">
        <v>5523</v>
      </c>
      <c r="B29412" s="100" t="s">
        <v>21215</v>
      </c>
      <c r="C29412" s="100"/>
      <c r="D29412" s="124"/>
      <c r="E29412" s="157" t="e">
        <f>VLOOKUP(D29412,'SOAT LIQ'!$A$87:$C$3416,3,FALSE)</f>
        <v>#N/A</v>
      </c>
      <c r="F29412" t="s">
        <v>21632</v>
      </c>
    </row>
    <row r="29413" spans="1:6" x14ac:dyDescent="0.25">
      <c r="A29413" t="s">
        <v>5523</v>
      </c>
      <c r="B29413" s="100" t="s">
        <v>21216</v>
      </c>
      <c r="C29413" s="100"/>
      <c r="D29413" s="124"/>
      <c r="E29413" s="157" t="e">
        <f>VLOOKUP(D29413,'SOAT LIQ'!$A$87:$C$3416,3,FALSE)</f>
        <v>#N/A</v>
      </c>
      <c r="F29413" t="s">
        <v>21632</v>
      </c>
    </row>
    <row r="29414" spans="1:6" x14ac:dyDescent="0.25">
      <c r="A29414" t="s">
        <v>5523</v>
      </c>
      <c r="B29414" s="100" t="s">
        <v>21217</v>
      </c>
      <c r="C29414" s="100"/>
      <c r="D29414" s="124"/>
      <c r="E29414" s="157" t="e">
        <f>VLOOKUP(D29414,'SOAT LIQ'!$A$87:$C$3416,3,FALSE)</f>
        <v>#N/A</v>
      </c>
      <c r="F29414" t="s">
        <v>21632</v>
      </c>
    </row>
    <row r="29415" spans="1:6" x14ac:dyDescent="0.25">
      <c r="A29415" t="s">
        <v>5523</v>
      </c>
      <c r="B29415" s="100" t="s">
        <v>21218</v>
      </c>
      <c r="C29415" s="100"/>
      <c r="D29415" s="124"/>
      <c r="E29415" s="157" t="e">
        <f>VLOOKUP(D29415,'SOAT LIQ'!$A$87:$C$3416,3,FALSE)</f>
        <v>#N/A</v>
      </c>
      <c r="F29415" t="s">
        <v>21632</v>
      </c>
    </row>
    <row r="29416" spans="1:6" x14ac:dyDescent="0.25">
      <c r="A29416" t="s">
        <v>5523</v>
      </c>
      <c r="B29416" s="100" t="s">
        <v>21219</v>
      </c>
      <c r="C29416" s="100"/>
      <c r="D29416" s="124"/>
      <c r="E29416" s="157" t="e">
        <f>VLOOKUP(D29416,'SOAT LIQ'!$A$87:$C$3416,3,FALSE)</f>
        <v>#N/A</v>
      </c>
      <c r="F29416" t="s">
        <v>21632</v>
      </c>
    </row>
    <row r="29417" spans="1:6" x14ac:dyDescent="0.25">
      <c r="A29417" t="s">
        <v>5523</v>
      </c>
      <c r="B29417" s="100" t="s">
        <v>21220</v>
      </c>
      <c r="C29417" s="100"/>
      <c r="D29417" s="124"/>
      <c r="E29417" s="157" t="e">
        <f>VLOOKUP(D29417,'SOAT LIQ'!$A$87:$C$3416,3,FALSE)</f>
        <v>#N/A</v>
      </c>
      <c r="F29417" t="s">
        <v>21632</v>
      </c>
    </row>
    <row r="29418" spans="1:6" x14ac:dyDescent="0.25">
      <c r="A29418" t="s">
        <v>5773</v>
      </c>
      <c r="B29418" s="100" t="s">
        <v>21221</v>
      </c>
      <c r="C29418" s="100"/>
      <c r="D29418" s="124">
        <v>14157</v>
      </c>
      <c r="E29418" s="157">
        <f>VLOOKUP(D29418,'SOAT LIQ'!$A$87:$C$3416,3,FALSE)</f>
        <v>10</v>
      </c>
      <c r="F29418" t="s">
        <v>21632</v>
      </c>
    </row>
    <row r="29419" spans="1:6" x14ac:dyDescent="0.25">
      <c r="A29419" t="s">
        <v>5523</v>
      </c>
      <c r="B29419" s="100" t="s">
        <v>21221</v>
      </c>
      <c r="C29419" s="100"/>
      <c r="D29419" s="124">
        <v>14157</v>
      </c>
      <c r="E29419" s="157">
        <f>VLOOKUP(D29419,'SOAT LIQ'!$A$87:$C$3416,3,FALSE)</f>
        <v>10</v>
      </c>
      <c r="F29419" t="s">
        <v>21632</v>
      </c>
    </row>
    <row r="29420" spans="1:6" x14ac:dyDescent="0.25">
      <c r="A29420" t="s">
        <v>5782</v>
      </c>
      <c r="B29420" s="100" t="s">
        <v>21221</v>
      </c>
      <c r="C29420" s="100"/>
      <c r="D29420" s="124">
        <v>14157</v>
      </c>
      <c r="E29420" s="157">
        <f>VLOOKUP(D29420,'SOAT LIQ'!$A$87:$C$3416,3,FALSE)</f>
        <v>10</v>
      </c>
      <c r="F29420" t="s">
        <v>21632</v>
      </c>
    </row>
    <row r="29421" spans="1:6" x14ac:dyDescent="0.25">
      <c r="A29421" t="s">
        <v>5773</v>
      </c>
      <c r="B29421" s="100" t="s">
        <v>21222</v>
      </c>
      <c r="C29421" s="100"/>
      <c r="D29421" s="124">
        <v>14159</v>
      </c>
      <c r="E29421" s="157">
        <f>VLOOKUP(D29421,'SOAT LIQ'!$A$87:$C$3416,3,FALSE)</f>
        <v>8</v>
      </c>
      <c r="F29421" t="s">
        <v>21632</v>
      </c>
    </row>
    <row r="29422" spans="1:6" x14ac:dyDescent="0.25">
      <c r="A29422" t="s">
        <v>5523</v>
      </c>
      <c r="B29422" s="100" t="s">
        <v>21222</v>
      </c>
      <c r="C29422" s="100"/>
      <c r="D29422" s="124">
        <v>14159</v>
      </c>
      <c r="E29422" s="157">
        <f>VLOOKUP(D29422,'SOAT LIQ'!$A$87:$C$3416,3,FALSE)</f>
        <v>8</v>
      </c>
      <c r="F29422" t="s">
        <v>21632</v>
      </c>
    </row>
    <row r="29423" spans="1:6" x14ac:dyDescent="0.25">
      <c r="A29423" t="s">
        <v>5782</v>
      </c>
      <c r="B29423" s="100" t="s">
        <v>21222</v>
      </c>
      <c r="C29423" s="100"/>
      <c r="D29423" s="124">
        <v>14159</v>
      </c>
      <c r="E29423" s="157">
        <f>VLOOKUP(D29423,'SOAT LIQ'!$A$87:$C$3416,3,FALSE)</f>
        <v>8</v>
      </c>
      <c r="F29423" t="s">
        <v>21632</v>
      </c>
    </row>
    <row r="29424" spans="1:6" x14ac:dyDescent="0.25">
      <c r="A29424" t="s">
        <v>5773</v>
      </c>
      <c r="B29424" s="100" t="s">
        <v>21223</v>
      </c>
      <c r="C29424" s="100"/>
      <c r="D29424" s="124">
        <v>37302</v>
      </c>
      <c r="E29424" s="157" t="e">
        <f>VLOOKUP(D29424,'SOAT LIQ'!$A$87:$C$3416,3,FALSE)</f>
        <v>#N/A</v>
      </c>
      <c r="F29424" t="s">
        <v>21632</v>
      </c>
    </row>
    <row r="29425" spans="1:6" x14ac:dyDescent="0.25">
      <c r="A29425" t="s">
        <v>5523</v>
      </c>
      <c r="B29425" s="100" t="s">
        <v>21223</v>
      </c>
      <c r="C29425" s="100"/>
      <c r="D29425" s="124">
        <v>37302</v>
      </c>
      <c r="E29425" s="157" t="e">
        <f>VLOOKUP(D29425,'SOAT LIQ'!$A$87:$C$3416,3,FALSE)</f>
        <v>#N/A</v>
      </c>
      <c r="F29425" t="s">
        <v>21632</v>
      </c>
    </row>
    <row r="29426" spans="1:6" x14ac:dyDescent="0.25">
      <c r="A29426" t="s">
        <v>5782</v>
      </c>
      <c r="B29426" s="100" t="s">
        <v>21223</v>
      </c>
      <c r="C29426" s="100"/>
      <c r="D29426" s="124">
        <v>37302</v>
      </c>
      <c r="E29426" s="157" t="e">
        <f>VLOOKUP(D29426,'SOAT LIQ'!$A$87:$C$3416,3,FALSE)</f>
        <v>#N/A</v>
      </c>
      <c r="F29426" t="s">
        <v>21632</v>
      </c>
    </row>
    <row r="29427" spans="1:6" x14ac:dyDescent="0.25">
      <c r="A29427" t="s">
        <v>5773</v>
      </c>
      <c r="B29427" s="100" t="s">
        <v>21224</v>
      </c>
      <c r="C29427" s="100"/>
      <c r="D29427" s="124">
        <v>37303</v>
      </c>
      <c r="E29427" s="157" t="e">
        <f>VLOOKUP(D29427,'SOAT LIQ'!$A$87:$C$3416,3,FALSE)</f>
        <v>#N/A</v>
      </c>
      <c r="F29427" t="s">
        <v>21632</v>
      </c>
    </row>
    <row r="29428" spans="1:6" x14ac:dyDescent="0.25">
      <c r="A29428" t="s">
        <v>5523</v>
      </c>
      <c r="B29428" s="100" t="s">
        <v>21224</v>
      </c>
      <c r="C29428" s="100"/>
      <c r="D29428" s="124">
        <v>37303</v>
      </c>
      <c r="E29428" s="157" t="e">
        <f>VLOOKUP(D29428,'SOAT LIQ'!$A$87:$C$3416,3,FALSE)</f>
        <v>#N/A</v>
      </c>
      <c r="F29428" t="s">
        <v>21632</v>
      </c>
    </row>
    <row r="29429" spans="1:6" x14ac:dyDescent="0.25">
      <c r="A29429" t="s">
        <v>5782</v>
      </c>
      <c r="B29429" s="100" t="s">
        <v>21224</v>
      </c>
      <c r="C29429" s="100"/>
      <c r="D29429" s="124">
        <v>37303</v>
      </c>
      <c r="E29429" s="157" t="e">
        <f>VLOOKUP(D29429,'SOAT LIQ'!$A$87:$C$3416,3,FALSE)</f>
        <v>#N/A</v>
      </c>
      <c r="F29429" t="s">
        <v>21632</v>
      </c>
    </row>
    <row r="29430" spans="1:6" x14ac:dyDescent="0.25">
      <c r="A29430" t="s">
        <v>5773</v>
      </c>
      <c r="B29430" s="100" t="s">
        <v>21225</v>
      </c>
      <c r="C29430" s="100"/>
      <c r="D29430" s="124">
        <v>37304</v>
      </c>
      <c r="E29430" s="157" t="e">
        <f>VLOOKUP(D29430,'SOAT LIQ'!$A$87:$C$3416,3,FALSE)</f>
        <v>#N/A</v>
      </c>
      <c r="F29430" t="s">
        <v>21632</v>
      </c>
    </row>
    <row r="29431" spans="1:6" x14ac:dyDescent="0.25">
      <c r="A29431" t="s">
        <v>5523</v>
      </c>
      <c r="B29431" s="100" t="s">
        <v>21225</v>
      </c>
      <c r="C29431" s="100"/>
      <c r="D29431" s="124">
        <v>37304</v>
      </c>
      <c r="E29431" s="157" t="e">
        <f>VLOOKUP(D29431,'SOAT LIQ'!$A$87:$C$3416,3,FALSE)</f>
        <v>#N/A</v>
      </c>
      <c r="F29431" t="s">
        <v>21632</v>
      </c>
    </row>
    <row r="29432" spans="1:6" x14ac:dyDescent="0.25">
      <c r="A29432" t="s">
        <v>5782</v>
      </c>
      <c r="B29432" s="100" t="s">
        <v>21225</v>
      </c>
      <c r="C29432" s="100"/>
      <c r="D29432" s="124">
        <v>37304</v>
      </c>
      <c r="E29432" s="157" t="e">
        <f>VLOOKUP(D29432,'SOAT LIQ'!$A$87:$C$3416,3,FALSE)</f>
        <v>#N/A</v>
      </c>
      <c r="F29432" t="s">
        <v>21632</v>
      </c>
    </row>
    <row r="29433" spans="1:6" x14ac:dyDescent="0.25">
      <c r="A29433" t="s">
        <v>5773</v>
      </c>
      <c r="B29433" s="100" t="s">
        <v>21226</v>
      </c>
      <c r="C29433" s="100"/>
      <c r="D29433" s="124">
        <v>37305</v>
      </c>
      <c r="E29433" s="157" t="e">
        <f>VLOOKUP(D29433,'SOAT LIQ'!$A$87:$C$3416,3,FALSE)</f>
        <v>#N/A</v>
      </c>
      <c r="F29433" t="s">
        <v>21632</v>
      </c>
    </row>
    <row r="29434" spans="1:6" x14ac:dyDescent="0.25">
      <c r="A29434" t="s">
        <v>5523</v>
      </c>
      <c r="B29434" s="100" t="s">
        <v>21226</v>
      </c>
      <c r="C29434" s="100"/>
      <c r="D29434" s="124">
        <v>37305</v>
      </c>
      <c r="E29434" s="157" t="e">
        <f>VLOOKUP(D29434,'SOAT LIQ'!$A$87:$C$3416,3,FALSE)</f>
        <v>#N/A</v>
      </c>
      <c r="F29434" t="s">
        <v>21632</v>
      </c>
    </row>
    <row r="29435" spans="1:6" x14ac:dyDescent="0.25">
      <c r="A29435" t="s">
        <v>5782</v>
      </c>
      <c r="B29435" s="100" t="s">
        <v>21226</v>
      </c>
      <c r="C29435" s="100"/>
      <c r="D29435" s="124">
        <v>37305</v>
      </c>
      <c r="E29435" s="157" t="e">
        <f>VLOOKUP(D29435,'SOAT LIQ'!$A$87:$C$3416,3,FALSE)</f>
        <v>#N/A</v>
      </c>
      <c r="F29435" t="s">
        <v>21632</v>
      </c>
    </row>
    <row r="29436" spans="1:6" x14ac:dyDescent="0.25">
      <c r="A29436" t="s">
        <v>5523</v>
      </c>
      <c r="B29436" s="100" t="s">
        <v>21227</v>
      </c>
      <c r="C29436" s="100"/>
      <c r="D29436" s="124"/>
      <c r="E29436" s="157" t="e">
        <f>VLOOKUP(D29436,'SOAT LIQ'!$A$87:$C$3416,3,FALSE)</f>
        <v>#N/A</v>
      </c>
      <c r="F29436" t="s">
        <v>21632</v>
      </c>
    </row>
    <row r="29437" spans="1:6" x14ac:dyDescent="0.25">
      <c r="A29437" t="s">
        <v>5523</v>
      </c>
      <c r="B29437" s="100" t="s">
        <v>21228</v>
      </c>
      <c r="C29437" s="100"/>
      <c r="D29437" s="124"/>
      <c r="E29437" s="157" t="e">
        <f>VLOOKUP(D29437,'SOAT LIQ'!$A$87:$C$3416,3,FALSE)</f>
        <v>#N/A</v>
      </c>
      <c r="F29437" t="s">
        <v>21632</v>
      </c>
    </row>
    <row r="29438" spans="1:6" x14ac:dyDescent="0.25">
      <c r="A29438" t="s">
        <v>5523</v>
      </c>
      <c r="B29438" s="100" t="s">
        <v>21229</v>
      </c>
      <c r="C29438" s="100"/>
      <c r="D29438" s="124"/>
      <c r="E29438" s="157" t="e">
        <f>VLOOKUP(D29438,'SOAT LIQ'!$A$87:$C$3416,3,FALSE)</f>
        <v>#N/A</v>
      </c>
      <c r="F29438" t="s">
        <v>21632</v>
      </c>
    </row>
    <row r="29439" spans="1:6" x14ac:dyDescent="0.25">
      <c r="A29439" t="s">
        <v>5523</v>
      </c>
      <c r="B29439" s="100" t="s">
        <v>21230</v>
      </c>
      <c r="C29439" s="100"/>
      <c r="D29439" s="124"/>
      <c r="E29439" s="157" t="e">
        <f>VLOOKUP(D29439,'SOAT LIQ'!$A$87:$C$3416,3,FALSE)</f>
        <v>#N/A</v>
      </c>
      <c r="F29439" t="s">
        <v>21632</v>
      </c>
    </row>
    <row r="29440" spans="1:6" x14ac:dyDescent="0.25">
      <c r="A29440" t="s">
        <v>5773</v>
      </c>
      <c r="B29440" s="100" t="s">
        <v>21231</v>
      </c>
      <c r="C29440" s="99"/>
      <c r="D29440" s="124"/>
      <c r="E29440" s="157" t="e">
        <f>VLOOKUP(D29440,'SOAT LIQ'!$A$87:$C$3416,3,FALSE)</f>
        <v>#N/A</v>
      </c>
      <c r="F29440" t="s">
        <v>21632</v>
      </c>
    </row>
    <row r="29441" spans="1:6" x14ac:dyDescent="0.25">
      <c r="A29441" t="s">
        <v>5523</v>
      </c>
      <c r="B29441" s="100" t="s">
        <v>21231</v>
      </c>
      <c r="C29441" s="99"/>
      <c r="D29441" s="124"/>
      <c r="E29441" s="157" t="e">
        <f>VLOOKUP(D29441,'SOAT LIQ'!$A$87:$C$3416,3,FALSE)</f>
        <v>#N/A</v>
      </c>
      <c r="F29441" t="s">
        <v>21632</v>
      </c>
    </row>
    <row r="29442" spans="1:6" x14ac:dyDescent="0.25">
      <c r="A29442" t="s">
        <v>5782</v>
      </c>
      <c r="B29442" s="100" t="s">
        <v>21231</v>
      </c>
      <c r="C29442" s="99"/>
      <c r="D29442" s="124"/>
      <c r="E29442" s="157" t="e">
        <f>VLOOKUP(D29442,'SOAT LIQ'!$A$87:$C$3416,3,FALSE)</f>
        <v>#N/A</v>
      </c>
      <c r="F29442" t="s">
        <v>21632</v>
      </c>
    </row>
    <row r="29443" spans="1:6" x14ac:dyDescent="0.25">
      <c r="A29443" t="s">
        <v>5773</v>
      </c>
      <c r="B29443" s="100" t="s">
        <v>21232</v>
      </c>
      <c r="C29443" s="99"/>
      <c r="D29443" s="124"/>
      <c r="E29443" s="157" t="e">
        <f>VLOOKUP(D29443,'SOAT LIQ'!$A$87:$C$3416,3,FALSE)</f>
        <v>#N/A</v>
      </c>
      <c r="F29443" t="s">
        <v>21632</v>
      </c>
    </row>
    <row r="29444" spans="1:6" x14ac:dyDescent="0.25">
      <c r="A29444" t="s">
        <v>5523</v>
      </c>
      <c r="B29444" s="100" t="s">
        <v>21232</v>
      </c>
      <c r="C29444" s="99"/>
      <c r="D29444" s="124"/>
      <c r="E29444" s="157" t="e">
        <f>VLOOKUP(D29444,'SOAT LIQ'!$A$87:$C$3416,3,FALSE)</f>
        <v>#N/A</v>
      </c>
      <c r="F29444" t="s">
        <v>21632</v>
      </c>
    </row>
    <row r="29445" spans="1:6" x14ac:dyDescent="0.25">
      <c r="A29445" t="s">
        <v>5782</v>
      </c>
      <c r="B29445" s="100" t="s">
        <v>21232</v>
      </c>
      <c r="C29445" s="99"/>
      <c r="D29445" s="124"/>
      <c r="E29445" s="157" t="e">
        <f>VLOOKUP(D29445,'SOAT LIQ'!$A$87:$C$3416,3,FALSE)</f>
        <v>#N/A</v>
      </c>
      <c r="F29445" t="s">
        <v>21632</v>
      </c>
    </row>
    <row r="29446" spans="1:6" x14ac:dyDescent="0.25">
      <c r="A29446" t="s">
        <v>5773</v>
      </c>
      <c r="B29446" s="100" t="s">
        <v>21233</v>
      </c>
      <c r="C29446" s="99"/>
      <c r="D29446" s="124"/>
      <c r="E29446" s="157" t="e">
        <f>VLOOKUP(D29446,'SOAT LIQ'!$A$87:$C$3416,3,FALSE)</f>
        <v>#N/A</v>
      </c>
      <c r="F29446" t="s">
        <v>21632</v>
      </c>
    </row>
    <row r="29447" spans="1:6" x14ac:dyDescent="0.25">
      <c r="A29447" t="s">
        <v>5523</v>
      </c>
      <c r="B29447" s="100" t="s">
        <v>21233</v>
      </c>
      <c r="C29447" s="99"/>
      <c r="D29447" s="124"/>
      <c r="E29447" s="157" t="e">
        <f>VLOOKUP(D29447,'SOAT LIQ'!$A$87:$C$3416,3,FALSE)</f>
        <v>#N/A</v>
      </c>
      <c r="F29447" t="s">
        <v>21632</v>
      </c>
    </row>
    <row r="29448" spans="1:6" x14ac:dyDescent="0.25">
      <c r="A29448" t="s">
        <v>5782</v>
      </c>
      <c r="B29448" s="100" t="s">
        <v>21233</v>
      </c>
      <c r="C29448" s="99"/>
      <c r="D29448" s="124"/>
      <c r="E29448" s="157" t="e">
        <f>VLOOKUP(D29448,'SOAT LIQ'!$A$87:$C$3416,3,FALSE)</f>
        <v>#N/A</v>
      </c>
      <c r="F29448" t="s">
        <v>21632</v>
      </c>
    </row>
    <row r="29449" spans="1:6" x14ac:dyDescent="0.25">
      <c r="A29449" t="s">
        <v>5773</v>
      </c>
      <c r="B29449" s="100" t="s">
        <v>21234</v>
      </c>
      <c r="C29449" s="100"/>
      <c r="D29449" s="124"/>
      <c r="E29449" s="157" t="e">
        <f>VLOOKUP(D29449,'SOAT LIQ'!$A$87:$C$3416,3,FALSE)</f>
        <v>#N/A</v>
      </c>
      <c r="F29449" t="s">
        <v>21632</v>
      </c>
    </row>
    <row r="29450" spans="1:6" x14ac:dyDescent="0.25">
      <c r="A29450" t="s">
        <v>5523</v>
      </c>
      <c r="B29450" s="100" t="s">
        <v>21234</v>
      </c>
      <c r="C29450" s="100"/>
      <c r="D29450" s="124"/>
      <c r="E29450" s="157" t="e">
        <f>VLOOKUP(D29450,'SOAT LIQ'!$A$87:$C$3416,3,FALSE)</f>
        <v>#N/A</v>
      </c>
      <c r="F29450" t="s">
        <v>21632</v>
      </c>
    </row>
    <row r="29451" spans="1:6" x14ac:dyDescent="0.25">
      <c r="A29451" t="s">
        <v>5782</v>
      </c>
      <c r="B29451" s="100" t="s">
        <v>21234</v>
      </c>
      <c r="C29451" s="100"/>
      <c r="D29451" s="124"/>
      <c r="E29451" s="157" t="e">
        <f>VLOOKUP(D29451,'SOAT LIQ'!$A$87:$C$3416,3,FALSE)</f>
        <v>#N/A</v>
      </c>
      <c r="F29451" t="s">
        <v>21632</v>
      </c>
    </row>
    <row r="29452" spans="1:6" x14ac:dyDescent="0.25">
      <c r="A29452" t="s">
        <v>5773</v>
      </c>
      <c r="B29452" s="100" t="s">
        <v>21235</v>
      </c>
      <c r="C29452" s="100"/>
      <c r="D29452" s="124"/>
      <c r="E29452" s="157" t="e">
        <f>VLOOKUP(D29452,'SOAT LIQ'!$A$87:$C$3416,3,FALSE)</f>
        <v>#N/A</v>
      </c>
      <c r="F29452" t="s">
        <v>21632</v>
      </c>
    </row>
    <row r="29453" spans="1:6" x14ac:dyDescent="0.25">
      <c r="A29453" t="s">
        <v>5523</v>
      </c>
      <c r="B29453" s="100" t="s">
        <v>21235</v>
      </c>
      <c r="C29453" s="100"/>
      <c r="D29453" s="124"/>
      <c r="E29453" s="157" t="e">
        <f>VLOOKUP(D29453,'SOAT LIQ'!$A$87:$C$3416,3,FALSE)</f>
        <v>#N/A</v>
      </c>
      <c r="F29453" t="s">
        <v>21632</v>
      </c>
    </row>
    <row r="29454" spans="1:6" x14ac:dyDescent="0.25">
      <c r="A29454" t="s">
        <v>5782</v>
      </c>
      <c r="B29454" s="100" t="s">
        <v>21235</v>
      </c>
      <c r="C29454" s="100"/>
      <c r="D29454" s="124"/>
      <c r="E29454" s="157" t="e">
        <f>VLOOKUP(D29454,'SOAT LIQ'!$A$87:$C$3416,3,FALSE)</f>
        <v>#N/A</v>
      </c>
      <c r="F29454" t="s">
        <v>21632</v>
      </c>
    </row>
    <row r="29455" spans="1:6" x14ac:dyDescent="0.25">
      <c r="A29455" t="s">
        <v>5773</v>
      </c>
      <c r="B29455" s="100" t="s">
        <v>21236</v>
      </c>
      <c r="C29455" s="100"/>
      <c r="D29455" s="124"/>
      <c r="E29455" s="157" t="e">
        <f>VLOOKUP(D29455,'SOAT LIQ'!$A$87:$C$3416,3,FALSE)</f>
        <v>#N/A</v>
      </c>
      <c r="F29455" t="s">
        <v>21632</v>
      </c>
    </row>
    <row r="29456" spans="1:6" x14ac:dyDescent="0.25">
      <c r="A29456" t="s">
        <v>5523</v>
      </c>
      <c r="B29456" s="100" t="s">
        <v>21236</v>
      </c>
      <c r="C29456" s="100"/>
      <c r="D29456" s="124"/>
      <c r="E29456" s="157" t="e">
        <f>VLOOKUP(D29456,'SOAT LIQ'!$A$87:$C$3416,3,FALSE)</f>
        <v>#N/A</v>
      </c>
      <c r="F29456" t="s">
        <v>21632</v>
      </c>
    </row>
    <row r="29457" spans="1:6" x14ac:dyDescent="0.25">
      <c r="A29457" t="s">
        <v>5782</v>
      </c>
      <c r="B29457" s="100" t="s">
        <v>21236</v>
      </c>
      <c r="C29457" s="100"/>
      <c r="D29457" s="124"/>
      <c r="E29457" s="157" t="e">
        <f>VLOOKUP(D29457,'SOAT LIQ'!$A$87:$C$3416,3,FALSE)</f>
        <v>#N/A</v>
      </c>
      <c r="F29457" t="s">
        <v>21632</v>
      </c>
    </row>
    <row r="29458" spans="1:6" x14ac:dyDescent="0.25">
      <c r="A29458" t="s">
        <v>5773</v>
      </c>
      <c r="B29458" s="100" t="s">
        <v>21237</v>
      </c>
      <c r="C29458" s="100"/>
      <c r="D29458" s="124"/>
      <c r="E29458" s="157" t="e">
        <f>VLOOKUP(D29458,'SOAT LIQ'!$A$87:$C$3416,3,FALSE)</f>
        <v>#N/A</v>
      </c>
      <c r="F29458" t="s">
        <v>21632</v>
      </c>
    </row>
    <row r="29459" spans="1:6" x14ac:dyDescent="0.25">
      <c r="A29459" t="s">
        <v>5523</v>
      </c>
      <c r="B29459" s="100" t="s">
        <v>21237</v>
      </c>
      <c r="C29459" s="100"/>
      <c r="D29459" s="124"/>
      <c r="E29459" s="157" t="e">
        <f>VLOOKUP(D29459,'SOAT LIQ'!$A$87:$C$3416,3,FALSE)</f>
        <v>#N/A</v>
      </c>
      <c r="F29459" t="s">
        <v>21632</v>
      </c>
    </row>
    <row r="29460" spans="1:6" x14ac:dyDescent="0.25">
      <c r="A29460" t="s">
        <v>5782</v>
      </c>
      <c r="B29460" s="100" t="s">
        <v>21237</v>
      </c>
      <c r="C29460" s="100"/>
      <c r="D29460" s="124"/>
      <c r="E29460" s="157" t="e">
        <f>VLOOKUP(D29460,'SOAT LIQ'!$A$87:$C$3416,3,FALSE)</f>
        <v>#N/A</v>
      </c>
      <c r="F29460" t="s">
        <v>21632</v>
      </c>
    </row>
    <row r="29461" spans="1:6" x14ac:dyDescent="0.25">
      <c r="A29461" t="s">
        <v>5773</v>
      </c>
      <c r="B29461" s="100" t="s">
        <v>21238</v>
      </c>
      <c r="C29461" s="99"/>
      <c r="D29461" s="124"/>
      <c r="E29461" s="157" t="e">
        <f>VLOOKUP(D29461,'SOAT LIQ'!$A$87:$C$3416,3,FALSE)</f>
        <v>#N/A</v>
      </c>
      <c r="F29461" t="s">
        <v>21632</v>
      </c>
    </row>
    <row r="29462" spans="1:6" x14ac:dyDescent="0.25">
      <c r="A29462" t="s">
        <v>5523</v>
      </c>
      <c r="B29462" s="100" t="s">
        <v>21238</v>
      </c>
      <c r="C29462" s="99"/>
      <c r="D29462" s="124"/>
      <c r="E29462" s="157" t="e">
        <f>VLOOKUP(D29462,'SOAT LIQ'!$A$87:$C$3416,3,FALSE)</f>
        <v>#N/A</v>
      </c>
      <c r="F29462" t="s">
        <v>21632</v>
      </c>
    </row>
    <row r="29463" spans="1:6" x14ac:dyDescent="0.25">
      <c r="A29463" t="s">
        <v>5782</v>
      </c>
      <c r="B29463" s="100" t="s">
        <v>21238</v>
      </c>
      <c r="C29463" s="99"/>
      <c r="D29463" s="124"/>
      <c r="E29463" s="157" t="e">
        <f>VLOOKUP(D29463,'SOAT LIQ'!$A$87:$C$3416,3,FALSE)</f>
        <v>#N/A</v>
      </c>
      <c r="F29463" t="s">
        <v>21632</v>
      </c>
    </row>
    <row r="29464" spans="1:6" x14ac:dyDescent="0.25">
      <c r="A29464" t="s">
        <v>5773</v>
      </c>
      <c r="B29464" s="100" t="s">
        <v>21239</v>
      </c>
      <c r="C29464" s="99"/>
      <c r="D29464" s="124"/>
      <c r="E29464" s="157" t="e">
        <f>VLOOKUP(D29464,'SOAT LIQ'!$A$87:$C$3416,3,FALSE)</f>
        <v>#N/A</v>
      </c>
      <c r="F29464" t="s">
        <v>21632</v>
      </c>
    </row>
    <row r="29465" spans="1:6" x14ac:dyDescent="0.25">
      <c r="A29465" t="s">
        <v>5523</v>
      </c>
      <c r="B29465" s="100" t="s">
        <v>21239</v>
      </c>
      <c r="C29465" s="99"/>
      <c r="D29465" s="124"/>
      <c r="E29465" s="157" t="e">
        <f>VLOOKUP(D29465,'SOAT LIQ'!$A$87:$C$3416,3,FALSE)</f>
        <v>#N/A</v>
      </c>
      <c r="F29465" t="s">
        <v>21632</v>
      </c>
    </row>
    <row r="29466" spans="1:6" x14ac:dyDescent="0.25">
      <c r="A29466" t="s">
        <v>5782</v>
      </c>
      <c r="B29466" s="100" t="s">
        <v>21239</v>
      </c>
      <c r="C29466" s="99"/>
      <c r="D29466" s="124"/>
      <c r="E29466" s="157" t="e">
        <f>VLOOKUP(D29466,'SOAT LIQ'!$A$87:$C$3416,3,FALSE)</f>
        <v>#N/A</v>
      </c>
      <c r="F29466" t="s">
        <v>21632</v>
      </c>
    </row>
    <row r="29467" spans="1:6" x14ac:dyDescent="0.25">
      <c r="A29467" t="s">
        <v>5773</v>
      </c>
      <c r="B29467" s="100" t="s">
        <v>21240</v>
      </c>
      <c r="C29467" s="99"/>
      <c r="D29467" s="124"/>
      <c r="E29467" s="157" t="e">
        <f>VLOOKUP(D29467,'SOAT LIQ'!$A$87:$C$3416,3,FALSE)</f>
        <v>#N/A</v>
      </c>
      <c r="F29467" t="s">
        <v>21632</v>
      </c>
    </row>
    <row r="29468" spans="1:6" x14ac:dyDescent="0.25">
      <c r="A29468" t="s">
        <v>5523</v>
      </c>
      <c r="B29468" s="100" t="s">
        <v>21240</v>
      </c>
      <c r="C29468" s="99"/>
      <c r="D29468" s="124"/>
      <c r="E29468" s="157" t="e">
        <f>VLOOKUP(D29468,'SOAT LIQ'!$A$87:$C$3416,3,FALSE)</f>
        <v>#N/A</v>
      </c>
      <c r="F29468" t="s">
        <v>21632</v>
      </c>
    </row>
    <row r="29469" spans="1:6" x14ac:dyDescent="0.25">
      <c r="A29469" t="s">
        <v>5782</v>
      </c>
      <c r="B29469" s="100" t="s">
        <v>21240</v>
      </c>
      <c r="C29469" s="99"/>
      <c r="D29469" s="124"/>
      <c r="E29469" s="157" t="e">
        <f>VLOOKUP(D29469,'SOAT LIQ'!$A$87:$C$3416,3,FALSE)</f>
        <v>#N/A</v>
      </c>
      <c r="F29469" t="s">
        <v>21632</v>
      </c>
    </row>
    <row r="29470" spans="1:6" x14ac:dyDescent="0.25">
      <c r="A29470" t="s">
        <v>5773</v>
      </c>
      <c r="B29470" s="100" t="s">
        <v>21241</v>
      </c>
      <c r="C29470" s="99"/>
      <c r="D29470" s="124"/>
      <c r="E29470" s="157" t="e">
        <f>VLOOKUP(D29470,'SOAT LIQ'!$A$87:$C$3416,3,FALSE)</f>
        <v>#N/A</v>
      </c>
      <c r="F29470" t="s">
        <v>21632</v>
      </c>
    </row>
    <row r="29471" spans="1:6" x14ac:dyDescent="0.25">
      <c r="A29471" t="s">
        <v>5523</v>
      </c>
      <c r="B29471" s="100" t="s">
        <v>21241</v>
      </c>
      <c r="C29471" s="99"/>
      <c r="D29471" s="124"/>
      <c r="E29471" s="157" t="e">
        <f>VLOOKUP(D29471,'SOAT LIQ'!$A$87:$C$3416,3,FALSE)</f>
        <v>#N/A</v>
      </c>
      <c r="F29471" t="s">
        <v>21632</v>
      </c>
    </row>
    <row r="29472" spans="1:6" x14ac:dyDescent="0.25">
      <c r="A29472" t="s">
        <v>5782</v>
      </c>
      <c r="B29472" s="100" t="s">
        <v>21241</v>
      </c>
      <c r="C29472" s="99"/>
      <c r="D29472" s="124"/>
      <c r="E29472" s="157" t="e">
        <f>VLOOKUP(D29472,'SOAT LIQ'!$A$87:$C$3416,3,FALSE)</f>
        <v>#N/A</v>
      </c>
      <c r="F29472" t="s">
        <v>21632</v>
      </c>
    </row>
    <row r="29473" spans="1:6" x14ac:dyDescent="0.25">
      <c r="A29473" t="s">
        <v>5523</v>
      </c>
      <c r="B29473" s="100" t="s">
        <v>21242</v>
      </c>
      <c r="C29473" s="100"/>
      <c r="D29473" s="124"/>
      <c r="E29473" s="157" t="e">
        <f>VLOOKUP(D29473,'SOAT LIQ'!$A$87:$C$3416,3,FALSE)</f>
        <v>#N/A</v>
      </c>
      <c r="F29473" t="s">
        <v>21632</v>
      </c>
    </row>
    <row r="29474" spans="1:6" x14ac:dyDescent="0.25">
      <c r="A29474" t="s">
        <v>5773</v>
      </c>
      <c r="B29474" s="100" t="s">
        <v>21243</v>
      </c>
      <c r="C29474" s="100"/>
      <c r="D29474" s="124"/>
      <c r="E29474" s="157" t="e">
        <f>VLOOKUP(D29474,'SOAT LIQ'!$A$87:$C$3416,3,FALSE)</f>
        <v>#N/A</v>
      </c>
      <c r="F29474" t="s">
        <v>21632</v>
      </c>
    </row>
    <row r="29475" spans="1:6" x14ac:dyDescent="0.25">
      <c r="A29475" t="s">
        <v>5523</v>
      </c>
      <c r="B29475" s="100" t="s">
        <v>21243</v>
      </c>
      <c r="C29475" s="100"/>
      <c r="D29475" s="124"/>
      <c r="E29475" s="157" t="e">
        <f>VLOOKUP(D29475,'SOAT LIQ'!$A$87:$C$3416,3,FALSE)</f>
        <v>#N/A</v>
      </c>
      <c r="F29475" t="s">
        <v>21632</v>
      </c>
    </row>
    <row r="29476" spans="1:6" x14ac:dyDescent="0.25">
      <c r="A29476" t="s">
        <v>5782</v>
      </c>
      <c r="B29476" s="100" t="s">
        <v>21243</v>
      </c>
      <c r="C29476" s="100"/>
      <c r="D29476" s="124"/>
      <c r="E29476" s="157" t="e">
        <f>VLOOKUP(D29476,'SOAT LIQ'!$A$87:$C$3416,3,FALSE)</f>
        <v>#N/A</v>
      </c>
      <c r="F29476" t="s">
        <v>21632</v>
      </c>
    </row>
    <row r="29477" spans="1:6" x14ac:dyDescent="0.25">
      <c r="A29477" t="s">
        <v>5773</v>
      </c>
      <c r="B29477" s="100" t="s">
        <v>21244</v>
      </c>
      <c r="C29477" s="100"/>
      <c r="D29477" s="124"/>
      <c r="E29477" s="157" t="e">
        <f>VLOOKUP(D29477,'SOAT LIQ'!$A$87:$C$3416,3,FALSE)</f>
        <v>#N/A</v>
      </c>
      <c r="F29477" t="s">
        <v>21632</v>
      </c>
    </row>
    <row r="29478" spans="1:6" x14ac:dyDescent="0.25">
      <c r="A29478" t="s">
        <v>5523</v>
      </c>
      <c r="B29478" s="100" t="s">
        <v>21244</v>
      </c>
      <c r="C29478" s="100"/>
      <c r="D29478" s="124"/>
      <c r="E29478" s="157" t="e">
        <f>VLOOKUP(D29478,'SOAT LIQ'!$A$87:$C$3416,3,FALSE)</f>
        <v>#N/A</v>
      </c>
      <c r="F29478" t="s">
        <v>21632</v>
      </c>
    </row>
    <row r="29479" spans="1:6" x14ac:dyDescent="0.25">
      <c r="A29479" t="s">
        <v>5782</v>
      </c>
      <c r="B29479" s="100" t="s">
        <v>21244</v>
      </c>
      <c r="C29479" s="100"/>
      <c r="D29479" s="124"/>
      <c r="E29479" s="157" t="e">
        <f>VLOOKUP(D29479,'SOAT LIQ'!$A$87:$C$3416,3,FALSE)</f>
        <v>#N/A</v>
      </c>
      <c r="F29479" t="s">
        <v>21632</v>
      </c>
    </row>
    <row r="29480" spans="1:6" x14ac:dyDescent="0.25">
      <c r="A29480" t="s">
        <v>5773</v>
      </c>
      <c r="B29480" s="100" t="s">
        <v>21245</v>
      </c>
      <c r="C29480" s="100"/>
      <c r="D29480" s="124"/>
      <c r="E29480" s="157" t="e">
        <f>VLOOKUP(D29480,'SOAT LIQ'!$A$87:$C$3416,3,FALSE)</f>
        <v>#N/A</v>
      </c>
      <c r="F29480" t="s">
        <v>21632</v>
      </c>
    </row>
    <row r="29481" spans="1:6" x14ac:dyDescent="0.25">
      <c r="A29481" t="s">
        <v>5523</v>
      </c>
      <c r="B29481" s="100" t="s">
        <v>21245</v>
      </c>
      <c r="C29481" s="100"/>
      <c r="D29481" s="124"/>
      <c r="E29481" s="157" t="e">
        <f>VLOOKUP(D29481,'SOAT LIQ'!$A$87:$C$3416,3,FALSE)</f>
        <v>#N/A</v>
      </c>
      <c r="F29481" t="s">
        <v>21632</v>
      </c>
    </row>
    <row r="29482" spans="1:6" x14ac:dyDescent="0.25">
      <c r="A29482" t="s">
        <v>5782</v>
      </c>
      <c r="B29482" s="100" t="s">
        <v>21245</v>
      </c>
      <c r="C29482" s="100"/>
      <c r="D29482" s="124"/>
      <c r="E29482" s="157" t="e">
        <f>VLOOKUP(D29482,'SOAT LIQ'!$A$87:$C$3416,3,FALSE)</f>
        <v>#N/A</v>
      </c>
      <c r="F29482" t="s">
        <v>21632</v>
      </c>
    </row>
    <row r="29483" spans="1:6" x14ac:dyDescent="0.25">
      <c r="A29483" t="s">
        <v>5773</v>
      </c>
      <c r="B29483" s="100" t="s">
        <v>21246</v>
      </c>
      <c r="C29483" s="100"/>
      <c r="D29483" s="124"/>
      <c r="E29483" s="157" t="e">
        <f>VLOOKUP(D29483,'SOAT LIQ'!$A$87:$C$3416,3,FALSE)</f>
        <v>#N/A</v>
      </c>
      <c r="F29483" t="s">
        <v>21632</v>
      </c>
    </row>
    <row r="29484" spans="1:6" x14ac:dyDescent="0.25">
      <c r="A29484" t="s">
        <v>5523</v>
      </c>
      <c r="B29484" s="100" t="s">
        <v>21246</v>
      </c>
      <c r="C29484" s="100"/>
      <c r="D29484" s="124"/>
      <c r="E29484" s="157" t="e">
        <f>VLOOKUP(D29484,'SOAT LIQ'!$A$87:$C$3416,3,FALSE)</f>
        <v>#N/A</v>
      </c>
      <c r="F29484" t="s">
        <v>21632</v>
      </c>
    </row>
    <row r="29485" spans="1:6" x14ac:dyDescent="0.25">
      <c r="A29485" t="s">
        <v>5782</v>
      </c>
      <c r="B29485" s="100" t="s">
        <v>21246</v>
      </c>
      <c r="C29485" s="100"/>
      <c r="D29485" s="124"/>
      <c r="E29485" s="157" t="e">
        <f>VLOOKUP(D29485,'SOAT LIQ'!$A$87:$C$3416,3,FALSE)</f>
        <v>#N/A</v>
      </c>
      <c r="F29485" t="s">
        <v>21632</v>
      </c>
    </row>
    <row r="29486" spans="1:6" x14ac:dyDescent="0.25">
      <c r="A29486" t="s">
        <v>5523</v>
      </c>
      <c r="B29486" s="100" t="s">
        <v>21247</v>
      </c>
      <c r="C29486" s="100"/>
      <c r="D29486" s="124"/>
      <c r="E29486" s="157" t="e">
        <f>VLOOKUP(D29486,'SOAT LIQ'!$A$87:$C$3416,3,FALSE)</f>
        <v>#N/A</v>
      </c>
      <c r="F29486" t="s">
        <v>21632</v>
      </c>
    </row>
    <row r="29487" spans="1:6" x14ac:dyDescent="0.25">
      <c r="A29487" t="s">
        <v>5523</v>
      </c>
      <c r="B29487" s="100" t="s">
        <v>21248</v>
      </c>
      <c r="C29487" s="100"/>
      <c r="D29487" s="124"/>
      <c r="E29487" s="157" t="e">
        <f>VLOOKUP(D29487,'SOAT LIQ'!$A$87:$C$3416,3,FALSE)</f>
        <v>#N/A</v>
      </c>
      <c r="F29487" t="s">
        <v>21632</v>
      </c>
    </row>
    <row r="29488" spans="1:6" x14ac:dyDescent="0.25">
      <c r="A29488" t="s">
        <v>5523</v>
      </c>
      <c r="B29488" s="100" t="s">
        <v>21249</v>
      </c>
      <c r="C29488" s="100"/>
      <c r="D29488" s="124"/>
      <c r="E29488" s="157" t="e">
        <f>VLOOKUP(D29488,'SOAT LIQ'!$A$87:$C$3416,3,FALSE)</f>
        <v>#N/A</v>
      </c>
      <c r="F29488" t="s">
        <v>21632</v>
      </c>
    </row>
    <row r="29489" spans="1:6" x14ac:dyDescent="0.25">
      <c r="A29489" t="s">
        <v>5523</v>
      </c>
      <c r="B29489" s="100" t="s">
        <v>21250</v>
      </c>
      <c r="C29489" s="100"/>
      <c r="D29489" s="124"/>
      <c r="E29489" s="157" t="e">
        <f>VLOOKUP(D29489,'SOAT LIQ'!$A$87:$C$3416,3,FALSE)</f>
        <v>#N/A</v>
      </c>
      <c r="F29489" t="s">
        <v>21632</v>
      </c>
    </row>
    <row r="29490" spans="1:6" x14ac:dyDescent="0.25">
      <c r="A29490" t="s">
        <v>5523</v>
      </c>
      <c r="B29490" s="100" t="s">
        <v>21251</v>
      </c>
      <c r="C29490" s="100"/>
      <c r="D29490" s="124"/>
      <c r="E29490" s="157" t="e">
        <f>VLOOKUP(D29490,'SOAT LIQ'!$A$87:$C$3416,3,FALSE)</f>
        <v>#N/A</v>
      </c>
      <c r="F29490" t="s">
        <v>21632</v>
      </c>
    </row>
    <row r="29491" spans="1:6" x14ac:dyDescent="0.25">
      <c r="A29491" t="s">
        <v>5523</v>
      </c>
      <c r="B29491" s="100" t="s">
        <v>21252</v>
      </c>
      <c r="C29491" s="100"/>
      <c r="D29491" s="124">
        <v>17814</v>
      </c>
      <c r="E29491" s="157">
        <f>VLOOKUP(D29491,'SOAT LIQ'!$A$87:$C$3416,3,FALSE)</f>
        <v>4</v>
      </c>
      <c r="F29491" t="s">
        <v>21632</v>
      </c>
    </row>
    <row r="29492" spans="1:6" x14ac:dyDescent="0.25">
      <c r="A29492" t="s">
        <v>5523</v>
      </c>
      <c r="B29492" s="100" t="s">
        <v>21253</v>
      </c>
      <c r="C29492" s="100"/>
      <c r="D29492" s="124"/>
      <c r="E29492" s="157" t="e">
        <f>VLOOKUP(D29492,'SOAT LIQ'!$A$87:$C$3416,3,FALSE)</f>
        <v>#N/A</v>
      </c>
      <c r="F29492" t="s">
        <v>21632</v>
      </c>
    </row>
    <row r="29493" spans="1:6" x14ac:dyDescent="0.25">
      <c r="A29493" t="s">
        <v>5773</v>
      </c>
      <c r="B29493" s="100" t="s">
        <v>21254</v>
      </c>
      <c r="C29493" s="100"/>
      <c r="D29493" s="124">
        <v>14302</v>
      </c>
      <c r="E29493" s="157">
        <f>VLOOKUP(D29493,'SOAT LIQ'!$A$87:$C$3416,3,FALSE)</f>
        <v>10</v>
      </c>
      <c r="F29493" t="s">
        <v>21632</v>
      </c>
    </row>
    <row r="29494" spans="1:6" x14ac:dyDescent="0.25">
      <c r="A29494" t="s">
        <v>5523</v>
      </c>
      <c r="B29494" s="100" t="s">
        <v>21254</v>
      </c>
      <c r="C29494" s="100"/>
      <c r="D29494" s="124">
        <v>14302</v>
      </c>
      <c r="E29494" s="157">
        <f>VLOOKUP(D29494,'SOAT LIQ'!$A$87:$C$3416,3,FALSE)</f>
        <v>10</v>
      </c>
      <c r="F29494" t="s">
        <v>21632</v>
      </c>
    </row>
    <row r="29495" spans="1:6" x14ac:dyDescent="0.25">
      <c r="A29495" t="s">
        <v>5782</v>
      </c>
      <c r="B29495" s="100" t="s">
        <v>21254</v>
      </c>
      <c r="C29495" s="100"/>
      <c r="D29495" s="124">
        <v>14302</v>
      </c>
      <c r="E29495" s="157">
        <f>VLOOKUP(D29495,'SOAT LIQ'!$A$87:$C$3416,3,FALSE)</f>
        <v>10</v>
      </c>
      <c r="F29495" t="s">
        <v>21632</v>
      </c>
    </row>
    <row r="29496" spans="1:6" x14ac:dyDescent="0.25">
      <c r="A29496" t="s">
        <v>5523</v>
      </c>
      <c r="B29496" s="100" t="s">
        <v>21255</v>
      </c>
      <c r="C29496" s="100"/>
      <c r="D29496" s="124">
        <v>14304</v>
      </c>
      <c r="E29496" s="157">
        <f>VLOOKUP(D29496,'SOAT LIQ'!$A$87:$C$3416,3,FALSE)</f>
        <v>10</v>
      </c>
      <c r="F29496" t="s">
        <v>21632</v>
      </c>
    </row>
    <row r="29497" spans="1:6" x14ac:dyDescent="0.25">
      <c r="A29497" t="s">
        <v>5782</v>
      </c>
      <c r="B29497" s="100" t="s">
        <v>21255</v>
      </c>
      <c r="C29497" s="100"/>
      <c r="D29497" s="124">
        <v>14304</v>
      </c>
      <c r="E29497" s="157">
        <f>VLOOKUP(D29497,'SOAT LIQ'!$A$87:$C$3416,3,FALSE)</f>
        <v>10</v>
      </c>
      <c r="F29497" t="s">
        <v>21632</v>
      </c>
    </row>
    <row r="29498" spans="1:6" x14ac:dyDescent="0.25">
      <c r="A29498" t="s">
        <v>5773</v>
      </c>
      <c r="B29498" s="100" t="s">
        <v>21255</v>
      </c>
      <c r="C29498" s="100"/>
      <c r="D29498" s="124">
        <v>14304</v>
      </c>
      <c r="E29498" s="157">
        <f>VLOOKUP(D29498,'SOAT LIQ'!$A$87:$C$3416,3,FALSE)</f>
        <v>10</v>
      </c>
      <c r="F29498" t="s">
        <v>21632</v>
      </c>
    </row>
    <row r="29499" spans="1:6" x14ac:dyDescent="0.25">
      <c r="A29499" t="s">
        <v>5523</v>
      </c>
      <c r="B29499" s="100" t="s">
        <v>21256</v>
      </c>
      <c r="C29499" s="100"/>
      <c r="D29499" s="124"/>
      <c r="E29499" s="157" t="e">
        <f>VLOOKUP(D29499,'SOAT LIQ'!$A$87:$C$3416,3,FALSE)</f>
        <v>#N/A</v>
      </c>
      <c r="F29499" t="s">
        <v>21632</v>
      </c>
    </row>
    <row r="29500" spans="1:6" x14ac:dyDescent="0.25">
      <c r="A29500" t="s">
        <v>5782</v>
      </c>
      <c r="B29500" s="100" t="s">
        <v>21256</v>
      </c>
      <c r="C29500" s="100"/>
      <c r="D29500" s="124"/>
      <c r="E29500" s="157" t="e">
        <f>VLOOKUP(D29500,'SOAT LIQ'!$A$87:$C$3416,3,FALSE)</f>
        <v>#N/A</v>
      </c>
      <c r="F29500" t="s">
        <v>21632</v>
      </c>
    </row>
    <row r="29501" spans="1:6" x14ac:dyDescent="0.25">
      <c r="A29501" t="s">
        <v>5773</v>
      </c>
      <c r="B29501" s="100" t="s">
        <v>21256</v>
      </c>
      <c r="C29501" s="100"/>
      <c r="D29501" s="124"/>
      <c r="E29501" s="157" t="e">
        <f>VLOOKUP(D29501,'SOAT LIQ'!$A$87:$C$3416,3,FALSE)</f>
        <v>#N/A</v>
      </c>
      <c r="F29501" t="s">
        <v>21632</v>
      </c>
    </row>
    <row r="29502" spans="1:6" x14ac:dyDescent="0.25">
      <c r="A29502" t="s">
        <v>5142</v>
      </c>
      <c r="B29502" s="100" t="s">
        <v>21257</v>
      </c>
      <c r="C29502" s="100"/>
      <c r="D29502" s="124"/>
      <c r="E29502" s="157" t="e">
        <f>VLOOKUP(D29502,'SOAT LIQ'!$A$87:$C$3416,3,FALSE)</f>
        <v>#N/A</v>
      </c>
      <c r="F29502" t="s">
        <v>21632</v>
      </c>
    </row>
    <row r="29503" spans="1:6" x14ac:dyDescent="0.25">
      <c r="A29503" t="s">
        <v>5523</v>
      </c>
      <c r="B29503" s="100" t="s">
        <v>21257</v>
      </c>
      <c r="C29503" s="100"/>
      <c r="D29503" s="124"/>
      <c r="E29503" s="157" t="e">
        <f>VLOOKUP(D29503,'SOAT LIQ'!$A$87:$C$3416,3,FALSE)</f>
        <v>#N/A</v>
      </c>
      <c r="F29503" t="s">
        <v>21632</v>
      </c>
    </row>
    <row r="29504" spans="1:6" x14ac:dyDescent="0.25">
      <c r="A29504" t="s">
        <v>14242</v>
      </c>
      <c r="B29504" s="100" t="s">
        <v>21257</v>
      </c>
      <c r="C29504" s="100"/>
      <c r="D29504" s="124"/>
      <c r="E29504" s="157" t="e">
        <f>VLOOKUP(D29504,'SOAT LIQ'!$A$87:$C$3416,3,FALSE)</f>
        <v>#N/A</v>
      </c>
      <c r="F29504" t="s">
        <v>21632</v>
      </c>
    </row>
    <row r="29505" spans="1:6" x14ac:dyDescent="0.25">
      <c r="A29505" t="s">
        <v>5142</v>
      </c>
      <c r="B29505" s="100" t="s">
        <v>21258</v>
      </c>
      <c r="C29505" s="100"/>
      <c r="D29505" s="124"/>
      <c r="E29505" s="157" t="e">
        <f>VLOOKUP(D29505,'SOAT LIQ'!$A$87:$C$3416,3,FALSE)</f>
        <v>#N/A</v>
      </c>
      <c r="F29505" t="s">
        <v>21632</v>
      </c>
    </row>
    <row r="29506" spans="1:6" x14ac:dyDescent="0.25">
      <c r="A29506" t="s">
        <v>5523</v>
      </c>
      <c r="B29506" s="100" t="s">
        <v>21258</v>
      </c>
      <c r="C29506" s="100"/>
      <c r="D29506" s="124"/>
      <c r="E29506" s="157" t="e">
        <f>VLOOKUP(D29506,'SOAT LIQ'!$A$87:$C$3416,3,FALSE)</f>
        <v>#N/A</v>
      </c>
      <c r="F29506" t="s">
        <v>21632</v>
      </c>
    </row>
    <row r="29507" spans="1:6" x14ac:dyDescent="0.25">
      <c r="A29507" t="s">
        <v>14242</v>
      </c>
      <c r="B29507" s="100" t="s">
        <v>21258</v>
      </c>
      <c r="C29507" s="100"/>
      <c r="D29507" s="124"/>
      <c r="E29507" s="157" t="e">
        <f>VLOOKUP(D29507,'SOAT LIQ'!$A$87:$C$3416,3,FALSE)</f>
        <v>#N/A</v>
      </c>
      <c r="F29507" t="s">
        <v>21632</v>
      </c>
    </row>
    <row r="29508" spans="1:6" x14ac:dyDescent="0.25">
      <c r="A29508" t="s">
        <v>5142</v>
      </c>
      <c r="B29508" s="100" t="s">
        <v>21259</v>
      </c>
      <c r="C29508" s="100"/>
      <c r="D29508" s="124"/>
      <c r="E29508" s="157" t="e">
        <f>VLOOKUP(D29508,'SOAT LIQ'!$A$87:$C$3416,3,FALSE)</f>
        <v>#N/A</v>
      </c>
      <c r="F29508" t="s">
        <v>21632</v>
      </c>
    </row>
    <row r="29509" spans="1:6" x14ac:dyDescent="0.25">
      <c r="A29509" t="s">
        <v>5523</v>
      </c>
      <c r="B29509" s="100" t="s">
        <v>21259</v>
      </c>
      <c r="C29509" s="100"/>
      <c r="D29509" s="124"/>
      <c r="E29509" s="157" t="e">
        <f>VLOOKUP(D29509,'SOAT LIQ'!$A$87:$C$3416,3,FALSE)</f>
        <v>#N/A</v>
      </c>
      <c r="F29509" t="s">
        <v>21632</v>
      </c>
    </row>
    <row r="29510" spans="1:6" x14ac:dyDescent="0.25">
      <c r="A29510" t="s">
        <v>14242</v>
      </c>
      <c r="B29510" s="100" t="s">
        <v>21259</v>
      </c>
      <c r="C29510" s="100"/>
      <c r="D29510" s="124"/>
      <c r="E29510" s="157" t="e">
        <f>VLOOKUP(D29510,'SOAT LIQ'!$A$87:$C$3416,3,FALSE)</f>
        <v>#N/A</v>
      </c>
      <c r="F29510" t="s">
        <v>21632</v>
      </c>
    </row>
    <row r="29511" spans="1:6" x14ac:dyDescent="0.25">
      <c r="A29511" t="s">
        <v>5142</v>
      </c>
      <c r="B29511" s="100" t="s">
        <v>21260</v>
      </c>
      <c r="C29511" s="100"/>
      <c r="D29511" s="124"/>
      <c r="E29511" s="157" t="e">
        <f>VLOOKUP(D29511,'SOAT LIQ'!$A$87:$C$3416,3,FALSE)</f>
        <v>#N/A</v>
      </c>
      <c r="F29511" t="s">
        <v>21632</v>
      </c>
    </row>
    <row r="29512" spans="1:6" x14ac:dyDescent="0.25">
      <c r="A29512" t="s">
        <v>5523</v>
      </c>
      <c r="B29512" s="100" t="s">
        <v>21260</v>
      </c>
      <c r="C29512" s="100"/>
      <c r="D29512" s="124"/>
      <c r="E29512" s="157" t="e">
        <f>VLOOKUP(D29512,'SOAT LIQ'!$A$87:$C$3416,3,FALSE)</f>
        <v>#N/A</v>
      </c>
      <c r="F29512" t="s">
        <v>21632</v>
      </c>
    </row>
    <row r="29513" spans="1:6" x14ac:dyDescent="0.25">
      <c r="A29513" t="s">
        <v>14242</v>
      </c>
      <c r="B29513" s="100" t="s">
        <v>21260</v>
      </c>
      <c r="C29513" s="100"/>
      <c r="D29513" s="124"/>
      <c r="E29513" s="157" t="e">
        <f>VLOOKUP(D29513,'SOAT LIQ'!$A$87:$C$3416,3,FALSE)</f>
        <v>#N/A</v>
      </c>
      <c r="F29513" t="s">
        <v>21632</v>
      </c>
    </row>
    <row r="29514" spans="1:6" x14ac:dyDescent="0.25">
      <c r="A29514" t="s">
        <v>5523</v>
      </c>
      <c r="B29514" s="100" t="s">
        <v>21261</v>
      </c>
      <c r="C29514" s="100"/>
      <c r="D29514" s="124"/>
      <c r="E29514" s="157" t="e">
        <f>VLOOKUP(D29514,'SOAT LIQ'!$A$87:$C$3416,3,FALSE)</f>
        <v>#N/A</v>
      </c>
      <c r="F29514" t="s">
        <v>21632</v>
      </c>
    </row>
    <row r="29515" spans="1:6" x14ac:dyDescent="0.25">
      <c r="A29515" t="s">
        <v>5523</v>
      </c>
      <c r="B29515" s="100" t="s">
        <v>21262</v>
      </c>
      <c r="C29515" s="100"/>
      <c r="D29515" s="124"/>
      <c r="E29515" s="157" t="e">
        <f>VLOOKUP(D29515,'SOAT LIQ'!$A$87:$C$3416,3,FALSE)</f>
        <v>#N/A</v>
      </c>
      <c r="F29515" t="s">
        <v>21632</v>
      </c>
    </row>
    <row r="29516" spans="1:6" x14ac:dyDescent="0.25">
      <c r="A29516" t="s">
        <v>5523</v>
      </c>
      <c r="B29516" s="100" t="s">
        <v>21263</v>
      </c>
      <c r="C29516" s="100"/>
      <c r="D29516" s="124"/>
      <c r="E29516" s="157" t="e">
        <f>VLOOKUP(D29516,'SOAT LIQ'!$A$87:$C$3416,3,FALSE)</f>
        <v>#N/A</v>
      </c>
      <c r="F29516" t="s">
        <v>21632</v>
      </c>
    </row>
    <row r="29517" spans="1:6" x14ac:dyDescent="0.25">
      <c r="A29517" t="s">
        <v>5523</v>
      </c>
      <c r="B29517" s="100" t="s">
        <v>21264</v>
      </c>
      <c r="C29517" s="100"/>
      <c r="D29517" s="124"/>
      <c r="E29517" s="157" t="e">
        <f>VLOOKUP(D29517,'SOAT LIQ'!$A$87:$C$3416,3,FALSE)</f>
        <v>#N/A</v>
      </c>
      <c r="F29517" t="s">
        <v>21632</v>
      </c>
    </row>
    <row r="29518" spans="1:6" x14ac:dyDescent="0.25">
      <c r="A29518" t="s">
        <v>5773</v>
      </c>
      <c r="B29518" s="100" t="s">
        <v>21265</v>
      </c>
      <c r="C29518" s="100"/>
      <c r="D29518" s="124"/>
      <c r="E29518" s="157" t="e">
        <f>VLOOKUP(D29518,'SOAT LIQ'!$A$87:$C$3416,3,FALSE)</f>
        <v>#N/A</v>
      </c>
      <c r="F29518" t="s">
        <v>21632</v>
      </c>
    </row>
    <row r="29519" spans="1:6" x14ac:dyDescent="0.25">
      <c r="A29519" t="s">
        <v>5523</v>
      </c>
      <c r="B29519" s="100" t="s">
        <v>21265</v>
      </c>
      <c r="C29519" s="100"/>
      <c r="D29519" s="124"/>
      <c r="E29519" s="157" t="e">
        <f>VLOOKUP(D29519,'SOAT LIQ'!$A$87:$C$3416,3,FALSE)</f>
        <v>#N/A</v>
      </c>
      <c r="F29519" t="s">
        <v>21632</v>
      </c>
    </row>
    <row r="29520" spans="1:6" x14ac:dyDescent="0.25">
      <c r="A29520" t="s">
        <v>5782</v>
      </c>
      <c r="B29520" s="100" t="s">
        <v>21265</v>
      </c>
      <c r="C29520" s="100"/>
      <c r="D29520" s="124"/>
      <c r="E29520" s="157" t="e">
        <f>VLOOKUP(D29520,'SOAT LIQ'!$A$87:$C$3416,3,FALSE)</f>
        <v>#N/A</v>
      </c>
      <c r="F29520" t="s">
        <v>21632</v>
      </c>
    </row>
    <row r="29521" spans="1:6" x14ac:dyDescent="0.25">
      <c r="A29521" t="s">
        <v>5523</v>
      </c>
      <c r="B29521" s="100" t="s">
        <v>21266</v>
      </c>
      <c r="C29521" s="100"/>
      <c r="D29521" s="124"/>
      <c r="E29521" s="157" t="e">
        <f>VLOOKUP(D29521,'SOAT LIQ'!$A$87:$C$3416,3,FALSE)</f>
        <v>#N/A</v>
      </c>
      <c r="F29521" t="s">
        <v>21632</v>
      </c>
    </row>
    <row r="29522" spans="1:6" x14ac:dyDescent="0.25">
      <c r="A29522" t="s">
        <v>5782</v>
      </c>
      <c r="B29522" s="100" t="s">
        <v>21266</v>
      </c>
      <c r="C29522" s="100"/>
      <c r="D29522" s="124"/>
      <c r="E29522" s="157" t="e">
        <f>VLOOKUP(D29522,'SOAT LIQ'!$A$87:$C$3416,3,FALSE)</f>
        <v>#N/A</v>
      </c>
      <c r="F29522" t="s">
        <v>21632</v>
      </c>
    </row>
    <row r="29523" spans="1:6" x14ac:dyDescent="0.25">
      <c r="A29523" t="s">
        <v>5773</v>
      </c>
      <c r="B29523" s="100" t="s">
        <v>21267</v>
      </c>
      <c r="C29523" s="100"/>
      <c r="D29523" s="124"/>
      <c r="E29523" s="157" t="e">
        <f>VLOOKUP(D29523,'SOAT LIQ'!$A$87:$C$3416,3,FALSE)</f>
        <v>#N/A</v>
      </c>
      <c r="F29523" t="s">
        <v>21632</v>
      </c>
    </row>
    <row r="29524" spans="1:6" x14ac:dyDescent="0.25">
      <c r="A29524" t="s">
        <v>5523</v>
      </c>
      <c r="B29524" s="100" t="s">
        <v>21267</v>
      </c>
      <c r="C29524" s="100"/>
      <c r="D29524" s="124"/>
      <c r="E29524" s="157" t="e">
        <f>VLOOKUP(D29524,'SOAT LIQ'!$A$87:$C$3416,3,FALSE)</f>
        <v>#N/A</v>
      </c>
      <c r="F29524" t="s">
        <v>21632</v>
      </c>
    </row>
    <row r="29525" spans="1:6" x14ac:dyDescent="0.25">
      <c r="A29525" t="s">
        <v>5782</v>
      </c>
      <c r="B29525" s="100" t="s">
        <v>21267</v>
      </c>
      <c r="C29525" s="100"/>
      <c r="D29525" s="124"/>
      <c r="E29525" s="157" t="e">
        <f>VLOOKUP(D29525,'SOAT LIQ'!$A$87:$C$3416,3,FALSE)</f>
        <v>#N/A</v>
      </c>
      <c r="F29525" t="s">
        <v>21632</v>
      </c>
    </row>
    <row r="29526" spans="1:6" x14ac:dyDescent="0.25">
      <c r="A29526" t="s">
        <v>5523</v>
      </c>
      <c r="B29526" s="100" t="s">
        <v>21268</v>
      </c>
      <c r="C29526" s="100"/>
      <c r="D29526" s="124"/>
      <c r="E29526" s="157" t="e">
        <f>VLOOKUP(D29526,'SOAT LIQ'!$A$87:$C$3416,3,FALSE)</f>
        <v>#N/A</v>
      </c>
      <c r="F29526" t="s">
        <v>21632</v>
      </c>
    </row>
    <row r="29527" spans="1:6" x14ac:dyDescent="0.25">
      <c r="A29527" t="s">
        <v>5523</v>
      </c>
      <c r="B29527" s="100" t="s">
        <v>21269</v>
      </c>
      <c r="C29527" s="100"/>
      <c r="D29527" s="124"/>
      <c r="E29527" s="157" t="e">
        <f>VLOOKUP(D29527,'SOAT LIQ'!$A$87:$C$3416,3,FALSE)</f>
        <v>#N/A</v>
      </c>
      <c r="F29527" t="s">
        <v>21632</v>
      </c>
    </row>
    <row r="29528" spans="1:6" x14ac:dyDescent="0.25">
      <c r="A29528" t="s">
        <v>5523</v>
      </c>
      <c r="B29528" s="100" t="s">
        <v>21270</v>
      </c>
      <c r="C29528" s="100"/>
      <c r="D29528" s="124"/>
      <c r="E29528" s="157" t="e">
        <f>VLOOKUP(D29528,'SOAT LIQ'!$A$87:$C$3416,3,FALSE)</f>
        <v>#N/A</v>
      </c>
      <c r="F29528" t="s">
        <v>21632</v>
      </c>
    </row>
    <row r="29529" spans="1:6" x14ac:dyDescent="0.25">
      <c r="A29529" t="s">
        <v>5782</v>
      </c>
      <c r="B29529" s="100" t="s">
        <v>21270</v>
      </c>
      <c r="C29529" s="100"/>
      <c r="D29529" s="124"/>
      <c r="E29529" s="157" t="e">
        <f>VLOOKUP(D29529,'SOAT LIQ'!$A$87:$C$3416,3,FALSE)</f>
        <v>#N/A</v>
      </c>
      <c r="F29529" t="s">
        <v>21632</v>
      </c>
    </row>
    <row r="29530" spans="1:6" x14ac:dyDescent="0.25">
      <c r="A29530" t="s">
        <v>5523</v>
      </c>
      <c r="B29530" s="100" t="s">
        <v>21271</v>
      </c>
      <c r="C29530" s="100"/>
      <c r="D29530" s="124"/>
      <c r="E29530" s="157" t="e">
        <f>VLOOKUP(D29530,'SOAT LIQ'!$A$87:$C$3416,3,FALSE)</f>
        <v>#N/A</v>
      </c>
      <c r="F29530" t="s">
        <v>21632</v>
      </c>
    </row>
    <row r="29531" spans="1:6" x14ac:dyDescent="0.25">
      <c r="A29531" t="s">
        <v>5782</v>
      </c>
      <c r="B29531" s="100" t="s">
        <v>21271</v>
      </c>
      <c r="C29531" s="100"/>
      <c r="D29531" s="124"/>
      <c r="E29531" s="157" t="e">
        <f>VLOOKUP(D29531,'SOAT LIQ'!$A$87:$C$3416,3,FALSE)</f>
        <v>#N/A</v>
      </c>
      <c r="F29531" t="s">
        <v>21632</v>
      </c>
    </row>
    <row r="29532" spans="1:6" x14ac:dyDescent="0.25">
      <c r="A29532" t="s">
        <v>5773</v>
      </c>
      <c r="B29532" s="100" t="s">
        <v>21271</v>
      </c>
      <c r="C29532" s="100"/>
      <c r="D29532" s="124"/>
      <c r="E29532" s="157" t="e">
        <f>VLOOKUP(D29532,'SOAT LIQ'!$A$87:$C$3416,3,FALSE)</f>
        <v>#N/A</v>
      </c>
      <c r="F29532" t="s">
        <v>21632</v>
      </c>
    </row>
    <row r="29533" spans="1:6" x14ac:dyDescent="0.25">
      <c r="A29533" t="s">
        <v>5773</v>
      </c>
      <c r="B29533" s="100" t="s">
        <v>21272</v>
      </c>
      <c r="C29533" s="100"/>
      <c r="D29533" s="124">
        <v>14341</v>
      </c>
      <c r="E29533" s="157">
        <f>VLOOKUP(D29533,'SOAT LIQ'!$A$87:$C$3416,3,FALSE)</f>
        <v>8</v>
      </c>
      <c r="F29533" t="s">
        <v>21632</v>
      </c>
    </row>
    <row r="29534" spans="1:6" x14ac:dyDescent="0.25">
      <c r="A29534" t="s">
        <v>5523</v>
      </c>
      <c r="B29534" s="100" t="s">
        <v>21272</v>
      </c>
      <c r="C29534" s="100"/>
      <c r="D29534" s="124">
        <v>14341</v>
      </c>
      <c r="E29534" s="157">
        <f>VLOOKUP(D29534,'SOAT LIQ'!$A$87:$C$3416,3,FALSE)</f>
        <v>8</v>
      </c>
      <c r="F29534" t="s">
        <v>21632</v>
      </c>
    </row>
    <row r="29535" spans="1:6" x14ac:dyDescent="0.25">
      <c r="A29535" t="s">
        <v>5782</v>
      </c>
      <c r="B29535" s="100" t="s">
        <v>21272</v>
      </c>
      <c r="C29535" s="100"/>
      <c r="D29535" s="124">
        <v>14341</v>
      </c>
      <c r="E29535" s="157">
        <f>VLOOKUP(D29535,'SOAT LIQ'!$A$87:$C$3416,3,FALSE)</f>
        <v>8</v>
      </c>
      <c r="F29535" t="s">
        <v>21632</v>
      </c>
    </row>
    <row r="29536" spans="1:6" x14ac:dyDescent="0.25">
      <c r="A29536" t="s">
        <v>5773</v>
      </c>
      <c r="B29536" s="100" t="s">
        <v>21273</v>
      </c>
      <c r="C29536" s="100"/>
      <c r="D29536" s="124">
        <v>14343</v>
      </c>
      <c r="E29536" s="157">
        <f>VLOOKUP(D29536,'SOAT LIQ'!$A$87:$C$3416,3,FALSE)</f>
        <v>11</v>
      </c>
      <c r="F29536" t="s">
        <v>21632</v>
      </c>
    </row>
    <row r="29537" spans="1:6" x14ac:dyDescent="0.25">
      <c r="A29537" t="s">
        <v>5782</v>
      </c>
      <c r="B29537" s="100" t="s">
        <v>21273</v>
      </c>
      <c r="C29537" s="100"/>
      <c r="D29537" s="124">
        <v>14343</v>
      </c>
      <c r="E29537" s="157">
        <f>VLOOKUP(D29537,'SOAT LIQ'!$A$87:$C$3416,3,FALSE)</f>
        <v>11</v>
      </c>
      <c r="F29537" t="s">
        <v>21632</v>
      </c>
    </row>
    <row r="29538" spans="1:6" x14ac:dyDescent="0.25">
      <c r="A29538" t="s">
        <v>5523</v>
      </c>
      <c r="B29538" s="100" t="s">
        <v>21273</v>
      </c>
      <c r="C29538" s="100"/>
      <c r="D29538" s="124">
        <v>14343</v>
      </c>
      <c r="E29538" s="157">
        <f>VLOOKUP(D29538,'SOAT LIQ'!$A$87:$C$3416,3,FALSE)</f>
        <v>11</v>
      </c>
      <c r="F29538" t="s">
        <v>21632</v>
      </c>
    </row>
    <row r="29539" spans="1:6" x14ac:dyDescent="0.25">
      <c r="A29539" t="s">
        <v>5773</v>
      </c>
      <c r="B29539" s="100" t="s">
        <v>21274</v>
      </c>
      <c r="C29539" s="100"/>
      <c r="D29539" s="124"/>
      <c r="E29539" s="157" t="e">
        <f>VLOOKUP(D29539,'SOAT LIQ'!$A$87:$C$3416,3,FALSE)</f>
        <v>#N/A</v>
      </c>
      <c r="F29539" t="s">
        <v>21632</v>
      </c>
    </row>
    <row r="29540" spans="1:6" x14ac:dyDescent="0.25">
      <c r="A29540" t="s">
        <v>5782</v>
      </c>
      <c r="B29540" s="100" t="s">
        <v>21274</v>
      </c>
      <c r="C29540" s="100"/>
      <c r="D29540" s="124"/>
      <c r="E29540" s="157" t="e">
        <f>VLOOKUP(D29540,'SOAT LIQ'!$A$87:$C$3416,3,FALSE)</f>
        <v>#N/A</v>
      </c>
      <c r="F29540" t="s">
        <v>21632</v>
      </c>
    </row>
    <row r="29541" spans="1:6" x14ac:dyDescent="0.25">
      <c r="A29541" t="s">
        <v>5523</v>
      </c>
      <c r="B29541" s="100" t="s">
        <v>21274</v>
      </c>
      <c r="C29541" s="100"/>
      <c r="D29541" s="124"/>
      <c r="E29541" s="157" t="e">
        <f>VLOOKUP(D29541,'SOAT LIQ'!$A$87:$C$3416,3,FALSE)</f>
        <v>#N/A</v>
      </c>
      <c r="F29541" t="s">
        <v>21632</v>
      </c>
    </row>
    <row r="29542" spans="1:6" x14ac:dyDescent="0.25">
      <c r="A29542" t="s">
        <v>5773</v>
      </c>
      <c r="B29542" s="100" t="s">
        <v>21275</v>
      </c>
      <c r="C29542" s="100"/>
      <c r="D29542" s="124"/>
      <c r="E29542" s="157" t="e">
        <f>VLOOKUP(D29542,'SOAT LIQ'!$A$87:$C$3416,3,FALSE)</f>
        <v>#N/A</v>
      </c>
      <c r="F29542" t="s">
        <v>21632</v>
      </c>
    </row>
    <row r="29543" spans="1:6" x14ac:dyDescent="0.25">
      <c r="A29543" t="s">
        <v>5523</v>
      </c>
      <c r="B29543" s="100" t="s">
        <v>21275</v>
      </c>
      <c r="C29543" s="100"/>
      <c r="D29543" s="124"/>
      <c r="E29543" s="157" t="e">
        <f>VLOOKUP(D29543,'SOAT LIQ'!$A$87:$C$3416,3,FALSE)</f>
        <v>#N/A</v>
      </c>
      <c r="F29543" t="s">
        <v>21632</v>
      </c>
    </row>
    <row r="29544" spans="1:6" x14ac:dyDescent="0.25">
      <c r="A29544" t="s">
        <v>5782</v>
      </c>
      <c r="B29544" s="100" t="s">
        <v>21275</v>
      </c>
      <c r="C29544" s="100"/>
      <c r="D29544" s="124"/>
      <c r="E29544" s="157" t="e">
        <f>VLOOKUP(D29544,'SOAT LIQ'!$A$87:$C$3416,3,FALSE)</f>
        <v>#N/A</v>
      </c>
      <c r="F29544" t="s">
        <v>21632</v>
      </c>
    </row>
    <row r="29545" spans="1:6" x14ac:dyDescent="0.25">
      <c r="A29545" t="s">
        <v>5773</v>
      </c>
      <c r="B29545" s="100" t="s">
        <v>21276</v>
      </c>
      <c r="C29545" s="100"/>
      <c r="D29545" s="124"/>
      <c r="E29545" s="157" t="e">
        <f>VLOOKUP(D29545,'SOAT LIQ'!$A$87:$C$3416,3,FALSE)</f>
        <v>#N/A</v>
      </c>
      <c r="F29545" t="s">
        <v>21632</v>
      </c>
    </row>
    <row r="29546" spans="1:6" x14ac:dyDescent="0.25">
      <c r="A29546" t="s">
        <v>5782</v>
      </c>
      <c r="B29546" s="100" t="s">
        <v>21276</v>
      </c>
      <c r="C29546" s="100"/>
      <c r="D29546" s="124"/>
      <c r="E29546" s="157" t="e">
        <f>VLOOKUP(D29546,'SOAT LIQ'!$A$87:$C$3416,3,FALSE)</f>
        <v>#N/A</v>
      </c>
      <c r="F29546" t="s">
        <v>21632</v>
      </c>
    </row>
    <row r="29547" spans="1:6" x14ac:dyDescent="0.25">
      <c r="A29547" t="s">
        <v>5523</v>
      </c>
      <c r="B29547" s="100" t="s">
        <v>21276</v>
      </c>
      <c r="C29547" s="100"/>
      <c r="D29547" s="124"/>
      <c r="E29547" s="157" t="e">
        <f>VLOOKUP(D29547,'SOAT LIQ'!$A$87:$C$3416,3,FALSE)</f>
        <v>#N/A</v>
      </c>
      <c r="F29547" t="s">
        <v>21632</v>
      </c>
    </row>
    <row r="29548" spans="1:6" x14ac:dyDescent="0.25">
      <c r="A29548" t="s">
        <v>5773</v>
      </c>
      <c r="B29548" s="100" t="s">
        <v>21277</v>
      </c>
      <c r="C29548" s="100"/>
      <c r="D29548" s="124"/>
      <c r="E29548" s="157" t="e">
        <f>VLOOKUP(D29548,'SOAT LIQ'!$A$87:$C$3416,3,FALSE)</f>
        <v>#N/A</v>
      </c>
      <c r="F29548" t="s">
        <v>21632</v>
      </c>
    </row>
    <row r="29549" spans="1:6" x14ac:dyDescent="0.25">
      <c r="A29549" t="s">
        <v>5523</v>
      </c>
      <c r="B29549" s="100" t="s">
        <v>21277</v>
      </c>
      <c r="C29549" s="100"/>
      <c r="D29549" s="124"/>
      <c r="E29549" s="157" t="e">
        <f>VLOOKUP(D29549,'SOAT LIQ'!$A$87:$C$3416,3,FALSE)</f>
        <v>#N/A</v>
      </c>
      <c r="F29549" t="s">
        <v>21632</v>
      </c>
    </row>
    <row r="29550" spans="1:6" x14ac:dyDescent="0.25">
      <c r="A29550" t="s">
        <v>5782</v>
      </c>
      <c r="B29550" s="100" t="s">
        <v>21277</v>
      </c>
      <c r="C29550" s="100"/>
      <c r="D29550" s="124"/>
      <c r="E29550" s="157" t="e">
        <f>VLOOKUP(D29550,'SOAT LIQ'!$A$87:$C$3416,3,FALSE)</f>
        <v>#N/A</v>
      </c>
      <c r="F29550" t="s">
        <v>21632</v>
      </c>
    </row>
    <row r="29551" spans="1:6" x14ac:dyDescent="0.25">
      <c r="A29551" t="s">
        <v>5773</v>
      </c>
      <c r="B29551" s="100" t="s">
        <v>21278</v>
      </c>
      <c r="C29551" s="100"/>
      <c r="D29551" s="124"/>
      <c r="E29551" s="157" t="e">
        <f>VLOOKUP(D29551,'SOAT LIQ'!$A$87:$C$3416,3,FALSE)</f>
        <v>#N/A</v>
      </c>
      <c r="F29551" t="s">
        <v>21632</v>
      </c>
    </row>
    <row r="29552" spans="1:6" x14ac:dyDescent="0.25">
      <c r="A29552" t="s">
        <v>5523</v>
      </c>
      <c r="B29552" s="100" t="s">
        <v>21278</v>
      </c>
      <c r="C29552" s="100"/>
      <c r="D29552" s="124"/>
      <c r="E29552" s="157" t="e">
        <f>VLOOKUP(D29552,'SOAT LIQ'!$A$87:$C$3416,3,FALSE)</f>
        <v>#N/A</v>
      </c>
      <c r="F29552" t="s">
        <v>21632</v>
      </c>
    </row>
    <row r="29553" spans="1:6" x14ac:dyDescent="0.25">
      <c r="A29553" t="s">
        <v>5782</v>
      </c>
      <c r="B29553" s="100" t="s">
        <v>21278</v>
      </c>
      <c r="C29553" s="100"/>
      <c r="D29553" s="124"/>
      <c r="E29553" s="157" t="e">
        <f>VLOOKUP(D29553,'SOAT LIQ'!$A$87:$C$3416,3,FALSE)</f>
        <v>#N/A</v>
      </c>
      <c r="F29553" t="s">
        <v>21632</v>
      </c>
    </row>
    <row r="29554" spans="1:6" x14ac:dyDescent="0.25">
      <c r="A29554" t="s">
        <v>5773</v>
      </c>
      <c r="B29554" s="100" t="s">
        <v>21279</v>
      </c>
      <c r="C29554" s="100"/>
      <c r="D29554" s="124"/>
      <c r="E29554" s="157" t="e">
        <f>VLOOKUP(D29554,'SOAT LIQ'!$A$87:$C$3416,3,FALSE)</f>
        <v>#N/A</v>
      </c>
      <c r="F29554" t="s">
        <v>21632</v>
      </c>
    </row>
    <row r="29555" spans="1:6" x14ac:dyDescent="0.25">
      <c r="A29555" t="s">
        <v>5523</v>
      </c>
      <c r="B29555" s="100" t="s">
        <v>21279</v>
      </c>
      <c r="C29555" s="100"/>
      <c r="D29555" s="124"/>
      <c r="E29555" s="157" t="e">
        <f>VLOOKUP(D29555,'SOAT LIQ'!$A$87:$C$3416,3,FALSE)</f>
        <v>#N/A</v>
      </c>
      <c r="F29555" t="s">
        <v>21632</v>
      </c>
    </row>
    <row r="29556" spans="1:6" x14ac:dyDescent="0.25">
      <c r="A29556" t="s">
        <v>5782</v>
      </c>
      <c r="B29556" s="100" t="s">
        <v>21279</v>
      </c>
      <c r="C29556" s="100"/>
      <c r="D29556" s="124"/>
      <c r="E29556" s="157" t="e">
        <f>VLOOKUP(D29556,'SOAT LIQ'!$A$87:$C$3416,3,FALSE)</f>
        <v>#N/A</v>
      </c>
      <c r="F29556" t="s">
        <v>21632</v>
      </c>
    </row>
    <row r="29557" spans="1:6" x14ac:dyDescent="0.25">
      <c r="A29557" t="s">
        <v>5773</v>
      </c>
      <c r="B29557" s="100" t="s">
        <v>21280</v>
      </c>
      <c r="C29557" s="100"/>
      <c r="D29557" s="124">
        <v>14203</v>
      </c>
      <c r="E29557" s="157">
        <f>VLOOKUP(D29557,'SOAT LIQ'!$A$87:$C$3416,3,FALSE)</f>
        <v>8</v>
      </c>
      <c r="F29557" t="s">
        <v>21632</v>
      </c>
    </row>
    <row r="29558" spans="1:6" x14ac:dyDescent="0.25">
      <c r="A29558" t="s">
        <v>5523</v>
      </c>
      <c r="B29558" s="100" t="s">
        <v>21280</v>
      </c>
      <c r="C29558" s="100"/>
      <c r="D29558" s="124">
        <v>14203</v>
      </c>
      <c r="E29558" s="157">
        <f>VLOOKUP(D29558,'SOAT LIQ'!$A$87:$C$3416,3,FALSE)</f>
        <v>8</v>
      </c>
      <c r="F29558" t="s">
        <v>21632</v>
      </c>
    </row>
    <row r="29559" spans="1:6" x14ac:dyDescent="0.25">
      <c r="A29559" t="s">
        <v>5782</v>
      </c>
      <c r="B29559" s="100" t="s">
        <v>21280</v>
      </c>
      <c r="C29559" s="100"/>
      <c r="D29559" s="124">
        <v>14203</v>
      </c>
      <c r="E29559" s="157">
        <f>VLOOKUP(D29559,'SOAT LIQ'!$A$87:$C$3416,3,FALSE)</f>
        <v>8</v>
      </c>
      <c r="F29559" t="s">
        <v>21632</v>
      </c>
    </row>
    <row r="29560" spans="1:6" x14ac:dyDescent="0.25">
      <c r="A29560" t="s">
        <v>5773</v>
      </c>
      <c r="B29560" s="100" t="s">
        <v>21281</v>
      </c>
      <c r="C29560" s="100"/>
      <c r="D29560" s="124"/>
      <c r="E29560" s="157" t="e">
        <f>VLOOKUP(D29560,'SOAT LIQ'!$A$87:$C$3416,3,FALSE)</f>
        <v>#N/A</v>
      </c>
      <c r="F29560" t="s">
        <v>21632</v>
      </c>
    </row>
    <row r="29561" spans="1:6" x14ac:dyDescent="0.25">
      <c r="A29561" t="s">
        <v>5523</v>
      </c>
      <c r="B29561" s="100" t="s">
        <v>21281</v>
      </c>
      <c r="C29561" s="100"/>
      <c r="D29561" s="124"/>
      <c r="E29561" s="157" t="e">
        <f>VLOOKUP(D29561,'SOAT LIQ'!$A$87:$C$3416,3,FALSE)</f>
        <v>#N/A</v>
      </c>
      <c r="F29561" t="s">
        <v>21632</v>
      </c>
    </row>
    <row r="29562" spans="1:6" x14ac:dyDescent="0.25">
      <c r="A29562" t="s">
        <v>5782</v>
      </c>
      <c r="B29562" s="100" t="s">
        <v>21281</v>
      </c>
      <c r="C29562" s="100"/>
      <c r="D29562" s="124"/>
      <c r="E29562" s="157" t="e">
        <f>VLOOKUP(D29562,'SOAT LIQ'!$A$87:$C$3416,3,FALSE)</f>
        <v>#N/A</v>
      </c>
      <c r="F29562" t="s">
        <v>21632</v>
      </c>
    </row>
    <row r="29563" spans="1:6" x14ac:dyDescent="0.25">
      <c r="A29563" t="s">
        <v>5773</v>
      </c>
      <c r="B29563" s="100" t="s">
        <v>21282</v>
      </c>
      <c r="C29563" s="100"/>
      <c r="D29563" s="124"/>
      <c r="E29563" s="157" t="e">
        <f>VLOOKUP(D29563,'SOAT LIQ'!$A$87:$C$3416,3,FALSE)</f>
        <v>#N/A</v>
      </c>
      <c r="F29563" t="s">
        <v>21632</v>
      </c>
    </row>
    <row r="29564" spans="1:6" x14ac:dyDescent="0.25">
      <c r="A29564" t="s">
        <v>5782</v>
      </c>
      <c r="B29564" s="100" t="s">
        <v>21282</v>
      </c>
      <c r="C29564" s="100"/>
      <c r="D29564" s="124"/>
      <c r="E29564" s="157" t="e">
        <f>VLOOKUP(D29564,'SOAT LIQ'!$A$87:$C$3416,3,FALSE)</f>
        <v>#N/A</v>
      </c>
      <c r="F29564" t="s">
        <v>21632</v>
      </c>
    </row>
    <row r="29565" spans="1:6" x14ac:dyDescent="0.25">
      <c r="A29565" t="s">
        <v>5523</v>
      </c>
      <c r="B29565" s="100" t="s">
        <v>21282</v>
      </c>
      <c r="C29565" s="100"/>
      <c r="D29565" s="124"/>
      <c r="E29565" s="157" t="e">
        <f>VLOOKUP(D29565,'SOAT LIQ'!$A$87:$C$3416,3,FALSE)</f>
        <v>#N/A</v>
      </c>
      <c r="F29565" t="s">
        <v>21632</v>
      </c>
    </row>
    <row r="29566" spans="1:6" x14ac:dyDescent="0.25">
      <c r="A29566" t="s">
        <v>5773</v>
      </c>
      <c r="B29566" s="100" t="s">
        <v>21283</v>
      </c>
      <c r="C29566" s="100"/>
      <c r="D29566" s="124"/>
      <c r="E29566" s="157" t="e">
        <f>VLOOKUP(D29566,'SOAT LIQ'!$A$87:$C$3416,3,FALSE)</f>
        <v>#N/A</v>
      </c>
      <c r="F29566" t="s">
        <v>21632</v>
      </c>
    </row>
    <row r="29567" spans="1:6" x14ac:dyDescent="0.25">
      <c r="A29567" t="s">
        <v>5782</v>
      </c>
      <c r="B29567" s="100" t="s">
        <v>21283</v>
      </c>
      <c r="C29567" s="100"/>
      <c r="D29567" s="124"/>
      <c r="E29567" s="157" t="e">
        <f>VLOOKUP(D29567,'SOAT LIQ'!$A$87:$C$3416,3,FALSE)</f>
        <v>#N/A</v>
      </c>
      <c r="F29567" t="s">
        <v>21632</v>
      </c>
    </row>
    <row r="29568" spans="1:6" x14ac:dyDescent="0.25">
      <c r="A29568" t="s">
        <v>5523</v>
      </c>
      <c r="B29568" s="100" t="s">
        <v>21283</v>
      </c>
      <c r="C29568" s="100"/>
      <c r="D29568" s="124"/>
      <c r="E29568" s="157" t="e">
        <f>VLOOKUP(D29568,'SOAT LIQ'!$A$87:$C$3416,3,FALSE)</f>
        <v>#N/A</v>
      </c>
      <c r="F29568" t="s">
        <v>21632</v>
      </c>
    </row>
    <row r="29569" spans="1:6" x14ac:dyDescent="0.25">
      <c r="A29569" t="s">
        <v>5773</v>
      </c>
      <c r="B29569" s="100" t="s">
        <v>21284</v>
      </c>
      <c r="C29569" s="100"/>
      <c r="D29569" s="124"/>
      <c r="E29569" s="157" t="e">
        <f>VLOOKUP(D29569,'SOAT LIQ'!$A$87:$C$3416,3,FALSE)</f>
        <v>#N/A</v>
      </c>
      <c r="F29569" t="s">
        <v>21632</v>
      </c>
    </row>
    <row r="29570" spans="1:6" x14ac:dyDescent="0.25">
      <c r="A29570" t="s">
        <v>5782</v>
      </c>
      <c r="B29570" s="100" t="s">
        <v>21284</v>
      </c>
      <c r="C29570" s="100"/>
      <c r="D29570" s="124"/>
      <c r="E29570" s="157" t="e">
        <f>VLOOKUP(D29570,'SOAT LIQ'!$A$87:$C$3416,3,FALSE)</f>
        <v>#N/A</v>
      </c>
      <c r="F29570" t="s">
        <v>21632</v>
      </c>
    </row>
    <row r="29571" spans="1:6" x14ac:dyDescent="0.25">
      <c r="A29571" t="s">
        <v>5523</v>
      </c>
      <c r="B29571" s="100" t="s">
        <v>21284</v>
      </c>
      <c r="C29571" s="100"/>
      <c r="D29571" s="124"/>
      <c r="E29571" s="157" t="e">
        <f>VLOOKUP(D29571,'SOAT LIQ'!$A$87:$C$3416,3,FALSE)</f>
        <v>#N/A</v>
      </c>
      <c r="F29571" t="s">
        <v>21632</v>
      </c>
    </row>
    <row r="29572" spans="1:6" x14ac:dyDescent="0.25">
      <c r="A29572" t="s">
        <v>5773</v>
      </c>
      <c r="B29572" s="100" t="s">
        <v>21285</v>
      </c>
      <c r="C29572" s="100"/>
      <c r="D29572" s="124"/>
      <c r="E29572" s="157" t="e">
        <f>VLOOKUP(D29572,'SOAT LIQ'!$A$87:$C$3416,3,FALSE)</f>
        <v>#N/A</v>
      </c>
      <c r="F29572" t="s">
        <v>21632</v>
      </c>
    </row>
    <row r="29573" spans="1:6" x14ac:dyDescent="0.25">
      <c r="A29573" t="s">
        <v>5782</v>
      </c>
      <c r="B29573" s="100" t="s">
        <v>21285</v>
      </c>
      <c r="C29573" s="100"/>
      <c r="D29573" s="124"/>
      <c r="E29573" s="157" t="e">
        <f>VLOOKUP(D29573,'SOAT LIQ'!$A$87:$C$3416,3,FALSE)</f>
        <v>#N/A</v>
      </c>
      <c r="F29573" t="s">
        <v>21632</v>
      </c>
    </row>
    <row r="29574" spans="1:6" x14ac:dyDescent="0.25">
      <c r="A29574" t="s">
        <v>5773</v>
      </c>
      <c r="B29574" s="100" t="s">
        <v>21286</v>
      </c>
      <c r="C29574" s="100"/>
      <c r="D29574" s="124"/>
      <c r="E29574" s="157" t="e">
        <f>VLOOKUP(D29574,'SOAT LIQ'!$A$87:$C$3416,3,FALSE)</f>
        <v>#N/A</v>
      </c>
      <c r="F29574" t="s">
        <v>21632</v>
      </c>
    </row>
    <row r="29575" spans="1:6" x14ac:dyDescent="0.25">
      <c r="A29575" t="s">
        <v>5782</v>
      </c>
      <c r="B29575" s="100" t="s">
        <v>21286</v>
      </c>
      <c r="C29575" s="100"/>
      <c r="D29575" s="124"/>
      <c r="E29575" s="157" t="e">
        <f>VLOOKUP(D29575,'SOAT LIQ'!$A$87:$C$3416,3,FALSE)</f>
        <v>#N/A</v>
      </c>
      <c r="F29575" t="s">
        <v>21632</v>
      </c>
    </row>
    <row r="29576" spans="1:6" x14ac:dyDescent="0.25">
      <c r="A29576" t="s">
        <v>5523</v>
      </c>
      <c r="B29576" s="100" t="s">
        <v>21286</v>
      </c>
      <c r="C29576" s="100"/>
      <c r="D29576" s="124"/>
      <c r="E29576" s="157" t="e">
        <f>VLOOKUP(D29576,'SOAT LIQ'!$A$87:$C$3416,3,FALSE)</f>
        <v>#N/A</v>
      </c>
      <c r="F29576" t="s">
        <v>21632</v>
      </c>
    </row>
    <row r="29577" spans="1:6" x14ac:dyDescent="0.25">
      <c r="A29577" t="s">
        <v>5523</v>
      </c>
      <c r="B29577" s="100" t="s">
        <v>21287</v>
      </c>
      <c r="C29577" s="100"/>
      <c r="D29577" s="124"/>
      <c r="E29577" s="157" t="e">
        <f>VLOOKUP(D29577,'SOAT LIQ'!$A$87:$C$3416,3,FALSE)</f>
        <v>#N/A</v>
      </c>
      <c r="F29577" t="s">
        <v>21632</v>
      </c>
    </row>
    <row r="29578" spans="1:6" x14ac:dyDescent="0.25">
      <c r="A29578" t="s">
        <v>5773</v>
      </c>
      <c r="B29578" s="100" t="s">
        <v>21287</v>
      </c>
      <c r="C29578" s="100"/>
      <c r="D29578" s="124"/>
      <c r="E29578" s="157" t="e">
        <f>VLOOKUP(D29578,'SOAT LIQ'!$A$87:$C$3416,3,FALSE)</f>
        <v>#N/A</v>
      </c>
      <c r="F29578" t="s">
        <v>21632</v>
      </c>
    </row>
    <row r="29579" spans="1:6" x14ac:dyDescent="0.25">
      <c r="A29579" t="s">
        <v>5782</v>
      </c>
      <c r="B29579" s="100" t="s">
        <v>21287</v>
      </c>
      <c r="C29579" s="100"/>
      <c r="D29579" s="124"/>
      <c r="E29579" s="157" t="e">
        <f>VLOOKUP(D29579,'SOAT LIQ'!$A$87:$C$3416,3,FALSE)</f>
        <v>#N/A</v>
      </c>
      <c r="F29579" t="s">
        <v>21632</v>
      </c>
    </row>
    <row r="29580" spans="1:6" x14ac:dyDescent="0.25">
      <c r="A29580" t="s">
        <v>5523</v>
      </c>
      <c r="B29580" s="100" t="s">
        <v>21288</v>
      </c>
      <c r="C29580" s="100"/>
      <c r="D29580" s="124"/>
      <c r="E29580" s="157" t="e">
        <f>VLOOKUP(D29580,'SOAT LIQ'!$A$87:$C$3416,3,FALSE)</f>
        <v>#N/A</v>
      </c>
      <c r="F29580" t="s">
        <v>21632</v>
      </c>
    </row>
    <row r="29581" spans="1:6" x14ac:dyDescent="0.25">
      <c r="A29581" t="s">
        <v>5782</v>
      </c>
      <c r="B29581" s="100" t="s">
        <v>21288</v>
      </c>
      <c r="C29581" s="100"/>
      <c r="D29581" s="124"/>
      <c r="E29581" s="157" t="e">
        <f>VLOOKUP(D29581,'SOAT LIQ'!$A$87:$C$3416,3,FALSE)</f>
        <v>#N/A</v>
      </c>
      <c r="F29581" t="s">
        <v>21632</v>
      </c>
    </row>
    <row r="29582" spans="1:6" x14ac:dyDescent="0.25">
      <c r="A29582" t="s">
        <v>5773</v>
      </c>
      <c r="B29582" s="100" t="s">
        <v>21288</v>
      </c>
      <c r="C29582" s="100"/>
      <c r="D29582" s="124"/>
      <c r="E29582" s="157" t="e">
        <f>VLOOKUP(D29582,'SOAT LIQ'!$A$87:$C$3416,3,FALSE)</f>
        <v>#N/A</v>
      </c>
      <c r="F29582" t="s">
        <v>21632</v>
      </c>
    </row>
    <row r="29583" spans="1:6" x14ac:dyDescent="0.25">
      <c r="A29583" t="s">
        <v>5523</v>
      </c>
      <c r="B29583" s="100" t="s">
        <v>21289</v>
      </c>
      <c r="C29583" s="100"/>
      <c r="D29583" s="124"/>
      <c r="E29583" s="157" t="e">
        <f>VLOOKUP(D29583,'SOAT LIQ'!$A$87:$C$3416,3,FALSE)</f>
        <v>#N/A</v>
      </c>
      <c r="F29583" t="s">
        <v>21632</v>
      </c>
    </row>
    <row r="29584" spans="1:6" x14ac:dyDescent="0.25">
      <c r="A29584" t="s">
        <v>5782</v>
      </c>
      <c r="B29584" s="100" t="s">
        <v>21289</v>
      </c>
      <c r="C29584" s="100"/>
      <c r="D29584" s="124"/>
      <c r="E29584" s="157" t="e">
        <f>VLOOKUP(D29584,'SOAT LIQ'!$A$87:$C$3416,3,FALSE)</f>
        <v>#N/A</v>
      </c>
      <c r="F29584" t="s">
        <v>21632</v>
      </c>
    </row>
    <row r="29585" spans="1:6" x14ac:dyDescent="0.25">
      <c r="A29585" t="s">
        <v>5773</v>
      </c>
      <c r="B29585" s="100" t="s">
        <v>21289</v>
      </c>
      <c r="C29585" s="100"/>
      <c r="D29585" s="124"/>
      <c r="E29585" s="157" t="e">
        <f>VLOOKUP(D29585,'SOAT LIQ'!$A$87:$C$3416,3,FALSE)</f>
        <v>#N/A</v>
      </c>
      <c r="F29585" t="s">
        <v>21632</v>
      </c>
    </row>
    <row r="29586" spans="1:6" x14ac:dyDescent="0.25">
      <c r="A29586" t="s">
        <v>5773</v>
      </c>
      <c r="B29586" s="100" t="s">
        <v>21290</v>
      </c>
      <c r="C29586" s="100"/>
      <c r="D29586" s="124"/>
      <c r="E29586" s="157" t="e">
        <f>VLOOKUP(D29586,'SOAT LIQ'!$A$87:$C$3416,3,FALSE)</f>
        <v>#N/A</v>
      </c>
      <c r="F29586" t="s">
        <v>21632</v>
      </c>
    </row>
    <row r="29587" spans="1:6" x14ac:dyDescent="0.25">
      <c r="A29587" t="s">
        <v>5523</v>
      </c>
      <c r="B29587" s="100" t="s">
        <v>21290</v>
      </c>
      <c r="C29587" s="100"/>
      <c r="D29587" s="124"/>
      <c r="E29587" s="157" t="e">
        <f>VLOOKUP(D29587,'SOAT LIQ'!$A$87:$C$3416,3,FALSE)</f>
        <v>#N/A</v>
      </c>
      <c r="F29587" t="s">
        <v>21632</v>
      </c>
    </row>
    <row r="29588" spans="1:6" x14ac:dyDescent="0.25">
      <c r="A29588" t="s">
        <v>5782</v>
      </c>
      <c r="B29588" s="100" t="s">
        <v>21290</v>
      </c>
      <c r="C29588" s="100"/>
      <c r="D29588" s="124"/>
      <c r="E29588" s="157" t="e">
        <f>VLOOKUP(D29588,'SOAT LIQ'!$A$87:$C$3416,3,FALSE)</f>
        <v>#N/A</v>
      </c>
      <c r="F29588" t="s">
        <v>21632</v>
      </c>
    </row>
    <row r="29589" spans="1:6" x14ac:dyDescent="0.25">
      <c r="A29589" t="s">
        <v>5523</v>
      </c>
      <c r="B29589" s="100" t="s">
        <v>21291</v>
      </c>
      <c r="C29589" s="100"/>
      <c r="D29589" s="124"/>
      <c r="E29589" s="157" t="e">
        <f>VLOOKUP(D29589,'SOAT LIQ'!$A$87:$C$3416,3,FALSE)</f>
        <v>#N/A</v>
      </c>
      <c r="F29589" t="s">
        <v>21632</v>
      </c>
    </row>
    <row r="29590" spans="1:6" x14ac:dyDescent="0.25">
      <c r="A29590" t="s">
        <v>5782</v>
      </c>
      <c r="B29590" s="100" t="s">
        <v>21291</v>
      </c>
      <c r="C29590" s="100"/>
      <c r="D29590" s="124"/>
      <c r="E29590" s="157" t="e">
        <f>VLOOKUP(D29590,'SOAT LIQ'!$A$87:$C$3416,3,FALSE)</f>
        <v>#N/A</v>
      </c>
      <c r="F29590" t="s">
        <v>21632</v>
      </c>
    </row>
    <row r="29591" spans="1:6" x14ac:dyDescent="0.25">
      <c r="A29591" t="s">
        <v>5773</v>
      </c>
      <c r="B29591" s="100" t="s">
        <v>21291</v>
      </c>
      <c r="C29591" s="100"/>
      <c r="D29591" s="124"/>
      <c r="E29591" s="157" t="e">
        <f>VLOOKUP(D29591,'SOAT LIQ'!$A$87:$C$3416,3,FALSE)</f>
        <v>#N/A</v>
      </c>
      <c r="F29591" t="s">
        <v>21632</v>
      </c>
    </row>
    <row r="29592" spans="1:6" x14ac:dyDescent="0.25">
      <c r="A29592" t="s">
        <v>5773</v>
      </c>
      <c r="B29592" s="100" t="s">
        <v>21292</v>
      </c>
      <c r="C29592" s="100"/>
      <c r="D29592" s="124"/>
      <c r="E29592" s="157" t="e">
        <f>VLOOKUP(D29592,'SOAT LIQ'!$A$87:$C$3416,3,FALSE)</f>
        <v>#N/A</v>
      </c>
      <c r="F29592" t="s">
        <v>21632</v>
      </c>
    </row>
    <row r="29593" spans="1:6" x14ac:dyDescent="0.25">
      <c r="A29593" t="s">
        <v>5523</v>
      </c>
      <c r="B29593" s="100" t="s">
        <v>21292</v>
      </c>
      <c r="C29593" s="100"/>
      <c r="D29593" s="124"/>
      <c r="E29593" s="157" t="e">
        <f>VLOOKUP(D29593,'SOAT LIQ'!$A$87:$C$3416,3,FALSE)</f>
        <v>#N/A</v>
      </c>
      <c r="F29593" t="s">
        <v>21632</v>
      </c>
    </row>
    <row r="29594" spans="1:6" x14ac:dyDescent="0.25">
      <c r="A29594" t="s">
        <v>5782</v>
      </c>
      <c r="B29594" s="100" t="s">
        <v>21292</v>
      </c>
      <c r="C29594" s="100"/>
      <c r="D29594" s="124"/>
      <c r="E29594" s="157" t="e">
        <f>VLOOKUP(D29594,'SOAT LIQ'!$A$87:$C$3416,3,FALSE)</f>
        <v>#N/A</v>
      </c>
      <c r="F29594" t="s">
        <v>21632</v>
      </c>
    </row>
    <row r="29595" spans="1:6" x14ac:dyDescent="0.25">
      <c r="A29595" t="s">
        <v>5773</v>
      </c>
      <c r="B29595" s="100" t="s">
        <v>21293</v>
      </c>
      <c r="C29595" s="100"/>
      <c r="D29595" s="124"/>
      <c r="E29595" s="157" t="e">
        <f>VLOOKUP(D29595,'SOAT LIQ'!$A$87:$C$3416,3,FALSE)</f>
        <v>#N/A</v>
      </c>
      <c r="F29595" t="s">
        <v>21632</v>
      </c>
    </row>
    <row r="29596" spans="1:6" x14ac:dyDescent="0.25">
      <c r="A29596" t="s">
        <v>5782</v>
      </c>
      <c r="B29596" s="100" t="s">
        <v>21293</v>
      </c>
      <c r="C29596" s="100"/>
      <c r="D29596" s="124"/>
      <c r="E29596" s="157" t="e">
        <f>VLOOKUP(D29596,'SOAT LIQ'!$A$87:$C$3416,3,FALSE)</f>
        <v>#N/A</v>
      </c>
      <c r="F29596" t="s">
        <v>21632</v>
      </c>
    </row>
    <row r="29597" spans="1:6" x14ac:dyDescent="0.25">
      <c r="A29597" t="s">
        <v>5523</v>
      </c>
      <c r="B29597" s="100" t="s">
        <v>21293</v>
      </c>
      <c r="C29597" s="100"/>
      <c r="D29597" s="124"/>
      <c r="E29597" s="157" t="e">
        <f>VLOOKUP(D29597,'SOAT LIQ'!$A$87:$C$3416,3,FALSE)</f>
        <v>#N/A</v>
      </c>
      <c r="F29597" t="s">
        <v>21632</v>
      </c>
    </row>
    <row r="29598" spans="1:6" x14ac:dyDescent="0.25">
      <c r="A29598" t="s">
        <v>5773</v>
      </c>
      <c r="B29598" s="100" t="s">
        <v>21294</v>
      </c>
      <c r="C29598" s="100"/>
      <c r="D29598" s="124"/>
      <c r="E29598" s="157" t="e">
        <f>VLOOKUP(D29598,'SOAT LIQ'!$A$87:$C$3416,3,FALSE)</f>
        <v>#N/A</v>
      </c>
      <c r="F29598" t="s">
        <v>21632</v>
      </c>
    </row>
    <row r="29599" spans="1:6" x14ac:dyDescent="0.25">
      <c r="A29599" t="s">
        <v>5782</v>
      </c>
      <c r="B29599" s="100" t="s">
        <v>21294</v>
      </c>
      <c r="C29599" s="100"/>
      <c r="D29599" s="124"/>
      <c r="E29599" s="157" t="e">
        <f>VLOOKUP(D29599,'SOAT LIQ'!$A$87:$C$3416,3,FALSE)</f>
        <v>#N/A</v>
      </c>
      <c r="F29599" t="s">
        <v>21632</v>
      </c>
    </row>
    <row r="29600" spans="1:6" x14ac:dyDescent="0.25">
      <c r="A29600" t="s">
        <v>5523</v>
      </c>
      <c r="B29600" s="100" t="s">
        <v>21294</v>
      </c>
      <c r="C29600" s="100"/>
      <c r="D29600" s="124"/>
      <c r="E29600" s="157" t="e">
        <f>VLOOKUP(D29600,'SOAT LIQ'!$A$87:$C$3416,3,FALSE)</f>
        <v>#N/A</v>
      </c>
      <c r="F29600" t="s">
        <v>21632</v>
      </c>
    </row>
    <row r="29601" spans="1:6" x14ac:dyDescent="0.25">
      <c r="A29601" t="s">
        <v>5773</v>
      </c>
      <c r="B29601" s="100" t="s">
        <v>21295</v>
      </c>
      <c r="C29601" s="100"/>
      <c r="D29601" s="124"/>
      <c r="E29601" s="157" t="e">
        <f>VLOOKUP(D29601,'SOAT LIQ'!$A$87:$C$3416,3,FALSE)</f>
        <v>#N/A</v>
      </c>
      <c r="F29601" t="s">
        <v>21632</v>
      </c>
    </row>
    <row r="29602" spans="1:6" x14ac:dyDescent="0.25">
      <c r="A29602" t="s">
        <v>5782</v>
      </c>
      <c r="B29602" s="100" t="s">
        <v>21295</v>
      </c>
      <c r="C29602" s="100"/>
      <c r="D29602" s="124"/>
      <c r="E29602" s="157" t="e">
        <f>VLOOKUP(D29602,'SOAT LIQ'!$A$87:$C$3416,3,FALSE)</f>
        <v>#N/A</v>
      </c>
      <c r="F29602" t="s">
        <v>21632</v>
      </c>
    </row>
    <row r="29603" spans="1:6" x14ac:dyDescent="0.25">
      <c r="A29603" t="s">
        <v>5523</v>
      </c>
      <c r="B29603" s="100" t="s">
        <v>21295</v>
      </c>
      <c r="C29603" s="100"/>
      <c r="D29603" s="124"/>
      <c r="E29603" s="157" t="e">
        <f>VLOOKUP(D29603,'SOAT LIQ'!$A$87:$C$3416,3,FALSE)</f>
        <v>#N/A</v>
      </c>
      <c r="F29603" t="s">
        <v>21632</v>
      </c>
    </row>
    <row r="29604" spans="1:6" x14ac:dyDescent="0.25">
      <c r="A29604" t="s">
        <v>5773</v>
      </c>
      <c r="B29604" s="100" t="s">
        <v>21296</v>
      </c>
      <c r="C29604" s="100"/>
      <c r="D29604" s="124"/>
      <c r="E29604" s="157" t="e">
        <f>VLOOKUP(D29604,'SOAT LIQ'!$A$87:$C$3416,3,FALSE)</f>
        <v>#N/A</v>
      </c>
      <c r="F29604" t="s">
        <v>21632</v>
      </c>
    </row>
    <row r="29605" spans="1:6" x14ac:dyDescent="0.25">
      <c r="A29605" t="s">
        <v>5782</v>
      </c>
      <c r="B29605" s="100" t="s">
        <v>21296</v>
      </c>
      <c r="C29605" s="100"/>
      <c r="D29605" s="124"/>
      <c r="E29605" s="157" t="e">
        <f>VLOOKUP(D29605,'SOAT LIQ'!$A$87:$C$3416,3,FALSE)</f>
        <v>#N/A</v>
      </c>
      <c r="F29605" t="s">
        <v>21632</v>
      </c>
    </row>
    <row r="29606" spans="1:6" x14ac:dyDescent="0.25">
      <c r="A29606" t="s">
        <v>5523</v>
      </c>
      <c r="B29606" s="100" t="s">
        <v>21296</v>
      </c>
      <c r="C29606" s="100"/>
      <c r="D29606" s="124"/>
      <c r="E29606" s="157" t="e">
        <f>VLOOKUP(D29606,'SOAT LIQ'!$A$87:$C$3416,3,FALSE)</f>
        <v>#N/A</v>
      </c>
      <c r="F29606" t="s">
        <v>21632</v>
      </c>
    </row>
    <row r="29607" spans="1:6" x14ac:dyDescent="0.25">
      <c r="A29607" t="s">
        <v>5773</v>
      </c>
      <c r="B29607" s="100" t="s">
        <v>21297</v>
      </c>
      <c r="C29607" s="100"/>
      <c r="D29607" s="124"/>
      <c r="E29607" s="157" t="e">
        <f>VLOOKUP(D29607,'SOAT LIQ'!$A$87:$C$3416,3,FALSE)</f>
        <v>#N/A</v>
      </c>
      <c r="F29607" t="s">
        <v>21632</v>
      </c>
    </row>
    <row r="29608" spans="1:6" x14ac:dyDescent="0.25">
      <c r="A29608" t="s">
        <v>5523</v>
      </c>
      <c r="B29608" s="100" t="s">
        <v>21297</v>
      </c>
      <c r="C29608" s="100"/>
      <c r="D29608" s="124"/>
      <c r="E29608" s="157" t="e">
        <f>VLOOKUP(D29608,'SOAT LIQ'!$A$87:$C$3416,3,FALSE)</f>
        <v>#N/A</v>
      </c>
      <c r="F29608" t="s">
        <v>21632</v>
      </c>
    </row>
    <row r="29609" spans="1:6" x14ac:dyDescent="0.25">
      <c r="A29609" t="s">
        <v>5782</v>
      </c>
      <c r="B29609" s="100" t="s">
        <v>21297</v>
      </c>
      <c r="C29609" s="100"/>
      <c r="D29609" s="124"/>
      <c r="E29609" s="157" t="e">
        <f>VLOOKUP(D29609,'SOAT LIQ'!$A$87:$C$3416,3,FALSE)</f>
        <v>#N/A</v>
      </c>
      <c r="F29609" t="s">
        <v>21632</v>
      </c>
    </row>
    <row r="29610" spans="1:6" x14ac:dyDescent="0.25">
      <c r="A29610" t="s">
        <v>5930</v>
      </c>
      <c r="B29610" s="100" t="s">
        <v>21297</v>
      </c>
      <c r="C29610" s="100"/>
      <c r="D29610" s="124"/>
      <c r="E29610" s="157" t="e">
        <f>VLOOKUP(D29610,'SOAT LIQ'!$A$87:$C$3416,3,FALSE)</f>
        <v>#N/A</v>
      </c>
    </row>
    <row r="29611" spans="1:6" x14ac:dyDescent="0.25">
      <c r="A29611" t="s">
        <v>13507</v>
      </c>
      <c r="B29611" s="100" t="s">
        <v>21297</v>
      </c>
      <c r="C29611" s="100"/>
      <c r="D29611" s="124"/>
      <c r="E29611" s="157" t="e">
        <f>VLOOKUP(D29611,'SOAT LIQ'!$A$87:$C$3416,3,FALSE)</f>
        <v>#N/A</v>
      </c>
    </row>
    <row r="29612" spans="1:6" x14ac:dyDescent="0.25">
      <c r="A29612" t="s">
        <v>5523</v>
      </c>
      <c r="B29612" s="100" t="s">
        <v>21298</v>
      </c>
      <c r="C29612" s="100"/>
      <c r="D29612" s="124"/>
      <c r="E29612" s="157" t="e">
        <f>VLOOKUP(D29612,'SOAT LIQ'!$A$87:$C$3416,3,FALSE)</f>
        <v>#N/A</v>
      </c>
      <c r="F29612" t="s">
        <v>21632</v>
      </c>
    </row>
    <row r="29613" spans="1:6" x14ac:dyDescent="0.25">
      <c r="A29613" t="s">
        <v>5523</v>
      </c>
      <c r="B29613" s="100" t="s">
        <v>21299</v>
      </c>
      <c r="C29613" s="100"/>
      <c r="D29613" s="124">
        <v>17810</v>
      </c>
      <c r="E29613" s="157">
        <f>VLOOKUP(D29613,'SOAT LIQ'!$A$87:$C$3416,3,FALSE)</f>
        <v>3</v>
      </c>
      <c r="F29613" t="s">
        <v>21632</v>
      </c>
    </row>
    <row r="29614" spans="1:6" x14ac:dyDescent="0.25">
      <c r="A29614" t="s">
        <v>4339</v>
      </c>
      <c r="B29614" s="100" t="s">
        <v>21299</v>
      </c>
      <c r="C29614" s="100"/>
      <c r="D29614" s="124">
        <v>17810</v>
      </c>
      <c r="E29614" s="157">
        <f>VLOOKUP(D29614,'SOAT LIQ'!$A$87:$C$3416,3,FALSE)</f>
        <v>3</v>
      </c>
      <c r="F29614" t="s">
        <v>21632</v>
      </c>
    </row>
    <row r="29615" spans="1:6" x14ac:dyDescent="0.25">
      <c r="A29615" t="s">
        <v>5523</v>
      </c>
      <c r="B29615" s="100" t="s">
        <v>21300</v>
      </c>
      <c r="C29615" s="100"/>
      <c r="D29615" s="124"/>
      <c r="E29615" s="157" t="e">
        <f>VLOOKUP(D29615,'SOAT LIQ'!$A$87:$C$3416,3,FALSE)</f>
        <v>#N/A</v>
      </c>
      <c r="F29615" t="s">
        <v>21632</v>
      </c>
    </row>
    <row r="29616" spans="1:6" x14ac:dyDescent="0.25">
      <c r="A29616" t="s">
        <v>4339</v>
      </c>
      <c r="B29616" s="100" t="s">
        <v>21300</v>
      </c>
      <c r="C29616" s="100"/>
      <c r="D29616" s="124"/>
      <c r="E29616" s="157" t="e">
        <f>VLOOKUP(D29616,'SOAT LIQ'!$A$87:$C$3416,3,FALSE)</f>
        <v>#N/A</v>
      </c>
      <c r="F29616" t="s">
        <v>21632</v>
      </c>
    </row>
    <row r="29617" spans="1:6" x14ac:dyDescent="0.25">
      <c r="A29617" t="s">
        <v>5523</v>
      </c>
      <c r="B29617" s="100" t="s">
        <v>21301</v>
      </c>
      <c r="C29617" s="100"/>
      <c r="D29617" s="124"/>
      <c r="E29617" s="157" t="e">
        <f>VLOOKUP(D29617,'SOAT LIQ'!$A$87:$C$3416,3,FALSE)</f>
        <v>#N/A</v>
      </c>
      <c r="F29617" t="s">
        <v>21632</v>
      </c>
    </row>
    <row r="29618" spans="1:6" x14ac:dyDescent="0.25">
      <c r="A29618" t="s">
        <v>4339</v>
      </c>
      <c r="B29618" s="100" t="s">
        <v>21301</v>
      </c>
      <c r="C29618" s="100"/>
      <c r="D29618" s="124"/>
      <c r="E29618" s="157" t="e">
        <f>VLOOKUP(D29618,'SOAT LIQ'!$A$87:$C$3416,3,FALSE)</f>
        <v>#N/A</v>
      </c>
      <c r="F29618" t="s">
        <v>21632</v>
      </c>
    </row>
    <row r="29619" spans="1:6" x14ac:dyDescent="0.25">
      <c r="A29619" t="s">
        <v>5773</v>
      </c>
      <c r="B29619" s="100" t="s">
        <v>21302</v>
      </c>
      <c r="C29619" s="100"/>
      <c r="D29619" s="124"/>
      <c r="E29619" s="157" t="e">
        <f>VLOOKUP(D29619,'SOAT LIQ'!$A$87:$C$3416,3,FALSE)</f>
        <v>#N/A</v>
      </c>
      <c r="F29619" t="s">
        <v>21632</v>
      </c>
    </row>
    <row r="29620" spans="1:6" x14ac:dyDescent="0.25">
      <c r="A29620" t="s">
        <v>5523</v>
      </c>
      <c r="B29620" s="100" t="s">
        <v>21302</v>
      </c>
      <c r="C29620" s="100"/>
      <c r="D29620" s="124"/>
      <c r="E29620" s="157" t="e">
        <f>VLOOKUP(D29620,'SOAT LIQ'!$A$87:$C$3416,3,FALSE)</f>
        <v>#N/A</v>
      </c>
      <c r="F29620" t="s">
        <v>21632</v>
      </c>
    </row>
    <row r="29621" spans="1:6" x14ac:dyDescent="0.25">
      <c r="A29621" t="s">
        <v>5782</v>
      </c>
      <c r="B29621" s="100" t="s">
        <v>21302</v>
      </c>
      <c r="C29621" s="100"/>
      <c r="D29621" s="124"/>
      <c r="E29621" s="157" t="e">
        <f>VLOOKUP(D29621,'SOAT LIQ'!$A$87:$C$3416,3,FALSE)</f>
        <v>#N/A</v>
      </c>
      <c r="F29621" t="s">
        <v>21632</v>
      </c>
    </row>
    <row r="29622" spans="1:6" x14ac:dyDescent="0.25">
      <c r="A29622" t="s">
        <v>5796</v>
      </c>
      <c r="B29622" s="100" t="s">
        <v>21302</v>
      </c>
      <c r="C29622" s="100"/>
      <c r="D29622" s="124"/>
      <c r="E29622" s="157" t="e">
        <f>VLOOKUP(D29622,'SOAT LIQ'!$A$87:$C$3416,3,FALSE)</f>
        <v>#N/A</v>
      </c>
      <c r="F29622" t="s">
        <v>21632</v>
      </c>
    </row>
    <row r="29623" spans="1:6" x14ac:dyDescent="0.25">
      <c r="A29623" t="s">
        <v>5523</v>
      </c>
      <c r="B29623" s="100" t="s">
        <v>21303</v>
      </c>
      <c r="C29623" s="100"/>
      <c r="D29623" s="124">
        <v>13593</v>
      </c>
      <c r="E29623" s="157">
        <f>VLOOKUP(D29623,'SOAT LIQ'!$A$87:$C$3416,3,FALSE)</f>
        <v>5</v>
      </c>
      <c r="F29623" t="s">
        <v>21632</v>
      </c>
    </row>
    <row r="29624" spans="1:6" x14ac:dyDescent="0.25">
      <c r="A29624" t="s">
        <v>5782</v>
      </c>
      <c r="B29624" s="100" t="s">
        <v>21303</v>
      </c>
      <c r="C29624" s="100"/>
      <c r="D29624" s="124">
        <v>13593</v>
      </c>
      <c r="E29624" s="157">
        <f>VLOOKUP(D29624,'SOAT LIQ'!$A$87:$C$3416,3,FALSE)</f>
        <v>5</v>
      </c>
      <c r="F29624" t="s">
        <v>21632</v>
      </c>
    </row>
    <row r="29625" spans="1:6" x14ac:dyDescent="0.25">
      <c r="A29625" t="s">
        <v>5796</v>
      </c>
      <c r="B29625" s="100" t="s">
        <v>21303</v>
      </c>
      <c r="C29625" s="100"/>
      <c r="D29625" s="124">
        <v>13593</v>
      </c>
      <c r="E29625" s="157">
        <f>VLOOKUP(D29625,'SOAT LIQ'!$A$87:$C$3416,3,FALSE)</f>
        <v>5</v>
      </c>
      <c r="F29625" t="s">
        <v>21632</v>
      </c>
    </row>
    <row r="29626" spans="1:6" x14ac:dyDescent="0.25">
      <c r="A29626" t="s">
        <v>5523</v>
      </c>
      <c r="B29626" s="100" t="s">
        <v>21304</v>
      </c>
      <c r="C29626" s="100"/>
      <c r="D29626" s="124"/>
      <c r="E29626" s="157" t="e">
        <f>VLOOKUP(D29626,'SOAT LIQ'!$A$87:$C$3416,3,FALSE)</f>
        <v>#N/A</v>
      </c>
      <c r="F29626" t="s">
        <v>21632</v>
      </c>
    </row>
    <row r="29627" spans="1:6" x14ac:dyDescent="0.25">
      <c r="A29627" t="s">
        <v>5796</v>
      </c>
      <c r="B29627" s="100" t="s">
        <v>21304</v>
      </c>
      <c r="C29627" s="100"/>
      <c r="D29627" s="124"/>
      <c r="E29627" s="157" t="e">
        <f>VLOOKUP(D29627,'SOAT LIQ'!$A$87:$C$3416,3,FALSE)</f>
        <v>#N/A</v>
      </c>
      <c r="F29627" t="s">
        <v>21632</v>
      </c>
    </row>
    <row r="29628" spans="1:6" x14ac:dyDescent="0.25">
      <c r="A29628" t="s">
        <v>5773</v>
      </c>
      <c r="B29628" s="100" t="s">
        <v>21305</v>
      </c>
      <c r="C29628" s="100"/>
      <c r="D29628" s="124"/>
      <c r="E29628" s="157" t="e">
        <f>VLOOKUP(D29628,'SOAT LIQ'!$A$87:$C$3416,3,FALSE)</f>
        <v>#N/A</v>
      </c>
      <c r="F29628" t="s">
        <v>21632</v>
      </c>
    </row>
    <row r="29629" spans="1:6" x14ac:dyDescent="0.25">
      <c r="A29629" t="s">
        <v>5782</v>
      </c>
      <c r="B29629" s="100" t="s">
        <v>21305</v>
      </c>
      <c r="C29629" s="100"/>
      <c r="D29629" s="124"/>
      <c r="E29629" s="157" t="e">
        <f>VLOOKUP(D29629,'SOAT LIQ'!$A$87:$C$3416,3,FALSE)</f>
        <v>#N/A</v>
      </c>
      <c r="F29629" t="s">
        <v>21632</v>
      </c>
    </row>
    <row r="29630" spans="1:6" x14ac:dyDescent="0.25">
      <c r="A29630" t="s">
        <v>5523</v>
      </c>
      <c r="B29630" s="100" t="s">
        <v>21305</v>
      </c>
      <c r="C29630" s="100"/>
      <c r="D29630" s="124"/>
      <c r="E29630" s="157" t="e">
        <f>VLOOKUP(D29630,'SOAT LIQ'!$A$87:$C$3416,3,FALSE)</f>
        <v>#N/A</v>
      </c>
      <c r="F29630" t="s">
        <v>21632</v>
      </c>
    </row>
    <row r="29631" spans="1:6" x14ac:dyDescent="0.25">
      <c r="A29631" t="s">
        <v>5523</v>
      </c>
      <c r="B29631" s="100" t="s">
        <v>21306</v>
      </c>
      <c r="C29631" s="100"/>
      <c r="D29631" s="124"/>
      <c r="E29631" s="157" t="e">
        <f>VLOOKUP(D29631,'SOAT LIQ'!$A$87:$C$3416,3,FALSE)</f>
        <v>#N/A</v>
      </c>
      <c r="F29631" t="s">
        <v>21632</v>
      </c>
    </row>
    <row r="29632" spans="1:6" x14ac:dyDescent="0.25">
      <c r="A29632" t="s">
        <v>8469</v>
      </c>
      <c r="B29632" s="100" t="s">
        <v>21307</v>
      </c>
      <c r="C29632" s="100"/>
      <c r="D29632" s="124"/>
      <c r="E29632" s="157" t="e">
        <f>VLOOKUP(D29632,'SOAT LIQ'!$A$87:$C$3416,3,FALSE)</f>
        <v>#N/A</v>
      </c>
      <c r="F29632" t="s">
        <v>21632</v>
      </c>
    </row>
    <row r="29633" spans="1:6" x14ac:dyDescent="0.25">
      <c r="A29633" t="s">
        <v>5922</v>
      </c>
      <c r="B29633" s="100" t="s">
        <v>21307</v>
      </c>
      <c r="C29633" s="100"/>
      <c r="D29633" s="124"/>
      <c r="E29633" s="157" t="e">
        <f>VLOOKUP(D29633,'SOAT LIQ'!$A$87:$C$3416,3,FALSE)</f>
        <v>#N/A</v>
      </c>
      <c r="F29633" t="s">
        <v>21632</v>
      </c>
    </row>
    <row r="29634" spans="1:6" x14ac:dyDescent="0.25">
      <c r="A29634" t="s">
        <v>5924</v>
      </c>
      <c r="B29634" s="100" t="s">
        <v>21307</v>
      </c>
      <c r="C29634" s="100"/>
      <c r="D29634" s="124"/>
      <c r="E29634" s="157" t="e">
        <f>VLOOKUP(D29634,'SOAT LIQ'!$A$87:$C$3416,3,FALSE)</f>
        <v>#N/A</v>
      </c>
      <c r="F29634" t="s">
        <v>21632</v>
      </c>
    </row>
    <row r="29635" spans="1:6" x14ac:dyDescent="0.25">
      <c r="A29635" t="s">
        <v>6034</v>
      </c>
      <c r="B29635" s="100" t="s">
        <v>21307</v>
      </c>
      <c r="C29635" s="100"/>
      <c r="D29635" s="124"/>
      <c r="E29635" s="157" t="e">
        <f>VLOOKUP(D29635,'SOAT LIQ'!$A$87:$C$3416,3,FALSE)</f>
        <v>#N/A</v>
      </c>
    </row>
    <row r="29636" spans="1:6" x14ac:dyDescent="0.25">
      <c r="A29636" t="s">
        <v>8469</v>
      </c>
      <c r="B29636" s="100" t="s">
        <v>21307</v>
      </c>
      <c r="C29636" s="100"/>
      <c r="D29636" s="124"/>
      <c r="E29636" s="157" t="e">
        <f>VLOOKUP(D29636,'SOAT LIQ'!$A$87:$C$3416,3,FALSE)</f>
        <v>#N/A</v>
      </c>
      <c r="F29636" t="s">
        <v>21632</v>
      </c>
    </row>
    <row r="29637" spans="1:6" x14ac:dyDescent="0.25">
      <c r="A29637" t="s">
        <v>8469</v>
      </c>
      <c r="B29637" s="100" t="s">
        <v>21308</v>
      </c>
      <c r="C29637" s="100"/>
      <c r="D29637" s="124"/>
      <c r="E29637" s="157" t="e">
        <f>VLOOKUP(D29637,'SOAT LIQ'!$A$87:$C$3416,3,FALSE)</f>
        <v>#N/A</v>
      </c>
      <c r="F29637" t="s">
        <v>21632</v>
      </c>
    </row>
    <row r="29638" spans="1:6" x14ac:dyDescent="0.25">
      <c r="A29638" t="s">
        <v>5924</v>
      </c>
      <c r="B29638" s="100" t="s">
        <v>21308</v>
      </c>
      <c r="C29638" s="100"/>
      <c r="D29638" s="124"/>
      <c r="E29638" s="157" t="e">
        <f>VLOOKUP(D29638,'SOAT LIQ'!$A$87:$C$3416,3,FALSE)</f>
        <v>#N/A</v>
      </c>
      <c r="F29638" t="s">
        <v>21632</v>
      </c>
    </row>
    <row r="29639" spans="1:6" x14ac:dyDescent="0.25">
      <c r="A29639" t="s">
        <v>5773</v>
      </c>
      <c r="B29639" s="100" t="s">
        <v>21308</v>
      </c>
      <c r="C29639" s="100"/>
      <c r="D29639" s="124"/>
      <c r="E29639" s="157" t="e">
        <f>VLOOKUP(D29639,'SOAT LIQ'!$A$87:$C$3416,3,FALSE)</f>
        <v>#N/A</v>
      </c>
      <c r="F29639" t="s">
        <v>21632</v>
      </c>
    </row>
    <row r="29640" spans="1:6" x14ac:dyDescent="0.25">
      <c r="A29640" t="s">
        <v>4339</v>
      </c>
      <c r="B29640" s="100" t="s">
        <v>21308</v>
      </c>
      <c r="C29640" s="100"/>
      <c r="D29640" s="124"/>
      <c r="E29640" s="157" t="e">
        <f>VLOOKUP(D29640,'SOAT LIQ'!$A$87:$C$3416,3,FALSE)</f>
        <v>#N/A</v>
      </c>
      <c r="F29640" t="s">
        <v>21632</v>
      </c>
    </row>
    <row r="29641" spans="1:6" x14ac:dyDescent="0.25">
      <c r="A29641" t="s">
        <v>8469</v>
      </c>
      <c r="B29641" s="100" t="s">
        <v>21309</v>
      </c>
      <c r="C29641" s="100"/>
      <c r="D29641" s="124"/>
      <c r="E29641" s="157" t="e">
        <f>VLOOKUP(D29641,'SOAT LIQ'!$A$87:$C$3416,3,FALSE)</f>
        <v>#N/A</v>
      </c>
      <c r="F29641" t="s">
        <v>21632</v>
      </c>
    </row>
    <row r="29642" spans="1:6" x14ac:dyDescent="0.25">
      <c r="A29642" t="s">
        <v>5924</v>
      </c>
      <c r="B29642" s="100" t="s">
        <v>21309</v>
      </c>
      <c r="C29642" s="100"/>
      <c r="D29642" s="124"/>
      <c r="E29642" s="157" t="e">
        <f>VLOOKUP(D29642,'SOAT LIQ'!$A$87:$C$3416,3,FALSE)</f>
        <v>#N/A</v>
      </c>
      <c r="F29642" t="s">
        <v>21632</v>
      </c>
    </row>
    <row r="29643" spans="1:6" x14ac:dyDescent="0.25">
      <c r="A29643" t="s">
        <v>5773</v>
      </c>
      <c r="B29643" s="100" t="s">
        <v>21309</v>
      </c>
      <c r="C29643" s="100"/>
      <c r="D29643" s="124"/>
      <c r="E29643" s="157" t="e">
        <f>VLOOKUP(D29643,'SOAT LIQ'!$A$87:$C$3416,3,FALSE)</f>
        <v>#N/A</v>
      </c>
      <c r="F29643" t="s">
        <v>21632</v>
      </c>
    </row>
    <row r="29644" spans="1:6" x14ac:dyDescent="0.25">
      <c r="A29644" t="s">
        <v>4339</v>
      </c>
      <c r="B29644" s="100" t="s">
        <v>21309</v>
      </c>
      <c r="C29644" s="100"/>
      <c r="D29644" s="124"/>
      <c r="E29644" s="157" t="e">
        <f>VLOOKUP(D29644,'SOAT LIQ'!$A$87:$C$3416,3,FALSE)</f>
        <v>#N/A</v>
      </c>
      <c r="F29644" t="s">
        <v>21632</v>
      </c>
    </row>
    <row r="29645" spans="1:6" x14ac:dyDescent="0.25">
      <c r="A29645" t="s">
        <v>8469</v>
      </c>
      <c r="B29645" s="100" t="s">
        <v>21310</v>
      </c>
      <c r="C29645" s="100"/>
      <c r="D29645" s="124"/>
      <c r="E29645" s="157" t="e">
        <f>VLOOKUP(D29645,'SOAT LIQ'!$A$87:$C$3416,3,FALSE)</f>
        <v>#N/A</v>
      </c>
      <c r="F29645" t="s">
        <v>21632</v>
      </c>
    </row>
    <row r="29646" spans="1:6" x14ac:dyDescent="0.25">
      <c r="A29646" t="s">
        <v>5924</v>
      </c>
      <c r="B29646" s="100" t="s">
        <v>21310</v>
      </c>
      <c r="C29646" s="100"/>
      <c r="D29646" s="124"/>
      <c r="E29646" s="157" t="e">
        <f>VLOOKUP(D29646,'SOAT LIQ'!$A$87:$C$3416,3,FALSE)</f>
        <v>#N/A</v>
      </c>
      <c r="F29646" t="s">
        <v>21632</v>
      </c>
    </row>
    <row r="29647" spans="1:6" x14ac:dyDescent="0.25">
      <c r="A29647" t="s">
        <v>5773</v>
      </c>
      <c r="B29647" s="100" t="s">
        <v>21310</v>
      </c>
      <c r="C29647" s="100"/>
      <c r="D29647" s="124"/>
      <c r="E29647" s="157" t="e">
        <f>VLOOKUP(D29647,'SOAT LIQ'!$A$87:$C$3416,3,FALSE)</f>
        <v>#N/A</v>
      </c>
      <c r="F29647" t="s">
        <v>21632</v>
      </c>
    </row>
    <row r="29648" spans="1:6" x14ac:dyDescent="0.25">
      <c r="A29648" t="s">
        <v>4339</v>
      </c>
      <c r="B29648" s="100" t="s">
        <v>21310</v>
      </c>
      <c r="C29648" s="100"/>
      <c r="D29648" s="124"/>
      <c r="E29648" s="157" t="e">
        <f>VLOOKUP(D29648,'SOAT LIQ'!$A$87:$C$3416,3,FALSE)</f>
        <v>#N/A</v>
      </c>
      <c r="F29648" t="s">
        <v>21632</v>
      </c>
    </row>
    <row r="29649" spans="1:6" x14ac:dyDescent="0.25">
      <c r="A29649" t="s">
        <v>5773</v>
      </c>
      <c r="B29649" s="100" t="s">
        <v>21311</v>
      </c>
      <c r="C29649" s="100"/>
      <c r="D29649" s="124"/>
      <c r="E29649" s="157" t="e">
        <f>VLOOKUP(D29649,'SOAT LIQ'!$A$87:$C$3416,3,FALSE)</f>
        <v>#N/A</v>
      </c>
      <c r="F29649" t="s">
        <v>21632</v>
      </c>
    </row>
    <row r="29650" spans="1:6" x14ac:dyDescent="0.25">
      <c r="A29650" t="s">
        <v>8469</v>
      </c>
      <c r="B29650" s="100" t="s">
        <v>21311</v>
      </c>
      <c r="C29650" s="100"/>
      <c r="D29650" s="124"/>
      <c r="E29650" s="157" t="e">
        <f>VLOOKUP(D29650,'SOAT LIQ'!$A$87:$C$3416,3,FALSE)</f>
        <v>#N/A</v>
      </c>
      <c r="F29650" t="s">
        <v>21632</v>
      </c>
    </row>
    <row r="29651" spans="1:6" x14ac:dyDescent="0.25">
      <c r="A29651" t="s">
        <v>5922</v>
      </c>
      <c r="B29651" s="100" t="s">
        <v>21312</v>
      </c>
      <c r="C29651" s="100"/>
      <c r="D29651" s="124"/>
      <c r="E29651" s="157" t="e">
        <f>VLOOKUP(D29651,'SOAT LIQ'!$A$87:$C$3416,3,FALSE)</f>
        <v>#N/A</v>
      </c>
      <c r="F29651" t="s">
        <v>21632</v>
      </c>
    </row>
    <row r="29652" spans="1:6" x14ac:dyDescent="0.25">
      <c r="A29652" t="s">
        <v>8469</v>
      </c>
      <c r="B29652" s="100" t="s">
        <v>21312</v>
      </c>
      <c r="C29652" s="100"/>
      <c r="D29652" s="124"/>
      <c r="E29652" s="157" t="e">
        <f>VLOOKUP(D29652,'SOAT LIQ'!$A$87:$C$3416,3,FALSE)</f>
        <v>#N/A</v>
      </c>
      <c r="F29652" t="s">
        <v>21632</v>
      </c>
    </row>
    <row r="29653" spans="1:6" x14ac:dyDescent="0.25">
      <c r="A29653" t="s">
        <v>5924</v>
      </c>
      <c r="B29653" s="100" t="s">
        <v>21312</v>
      </c>
      <c r="C29653" s="100"/>
      <c r="D29653" s="124"/>
      <c r="E29653" s="157" t="e">
        <f>VLOOKUP(D29653,'SOAT LIQ'!$A$87:$C$3416,3,FALSE)</f>
        <v>#N/A</v>
      </c>
      <c r="F29653" t="s">
        <v>21632</v>
      </c>
    </row>
    <row r="29654" spans="1:6" x14ac:dyDescent="0.25">
      <c r="A29654" t="s">
        <v>5773</v>
      </c>
      <c r="B29654" s="100" t="s">
        <v>21312</v>
      </c>
      <c r="C29654" s="100"/>
      <c r="D29654" s="124"/>
      <c r="E29654" s="157" t="e">
        <f>VLOOKUP(D29654,'SOAT LIQ'!$A$87:$C$3416,3,FALSE)</f>
        <v>#N/A</v>
      </c>
      <c r="F29654" t="s">
        <v>21632</v>
      </c>
    </row>
    <row r="29655" spans="1:6" x14ac:dyDescent="0.25">
      <c r="A29655" t="s">
        <v>5965</v>
      </c>
      <c r="B29655" s="100" t="s">
        <v>21312</v>
      </c>
      <c r="C29655" s="100"/>
      <c r="D29655" s="124"/>
      <c r="E29655" s="157" t="e">
        <f>VLOOKUP(D29655,'SOAT LIQ'!$A$87:$C$3416,3,FALSE)</f>
        <v>#N/A</v>
      </c>
      <c r="F29655" t="s">
        <v>21632</v>
      </c>
    </row>
    <row r="29656" spans="1:6" x14ac:dyDescent="0.25">
      <c r="A29656" t="s">
        <v>5773</v>
      </c>
      <c r="B29656" s="100" t="s">
        <v>21313</v>
      </c>
      <c r="C29656" s="100"/>
      <c r="D29656" s="124"/>
      <c r="E29656" s="157" t="e">
        <f>VLOOKUP(D29656,'SOAT LIQ'!$A$87:$C$3416,3,FALSE)</f>
        <v>#N/A</v>
      </c>
      <c r="F29656" t="s">
        <v>21632</v>
      </c>
    </row>
    <row r="29657" spans="1:6" x14ac:dyDescent="0.25">
      <c r="A29657" t="s">
        <v>8469</v>
      </c>
      <c r="B29657" s="100" t="s">
        <v>21313</v>
      </c>
      <c r="C29657" s="100"/>
      <c r="D29657" s="124"/>
      <c r="E29657" s="157" t="e">
        <f>VLOOKUP(D29657,'SOAT LIQ'!$A$87:$C$3416,3,FALSE)</f>
        <v>#N/A</v>
      </c>
      <c r="F29657" t="s">
        <v>21632</v>
      </c>
    </row>
    <row r="29658" spans="1:6" x14ac:dyDescent="0.25">
      <c r="A29658" t="s">
        <v>5924</v>
      </c>
      <c r="B29658" s="100" t="s">
        <v>21313</v>
      </c>
      <c r="C29658" s="100"/>
      <c r="D29658" s="124"/>
      <c r="E29658" s="157" t="e">
        <f>VLOOKUP(D29658,'SOAT LIQ'!$A$87:$C$3416,3,FALSE)</f>
        <v>#N/A</v>
      </c>
      <c r="F29658" t="s">
        <v>21632</v>
      </c>
    </row>
    <row r="29659" spans="1:6" x14ac:dyDescent="0.25">
      <c r="A29659" t="s">
        <v>6498</v>
      </c>
      <c r="B29659" s="100" t="s">
        <v>21314</v>
      </c>
      <c r="C29659" s="100"/>
      <c r="D29659" s="124"/>
      <c r="E29659" s="157" t="e">
        <f>VLOOKUP(D29659,'SOAT LIQ'!$A$87:$C$3416,3,FALSE)</f>
        <v>#N/A</v>
      </c>
      <c r="F29659" t="s">
        <v>21635</v>
      </c>
    </row>
    <row r="29660" spans="1:6" x14ac:dyDescent="0.25">
      <c r="A29660" t="s">
        <v>6501</v>
      </c>
      <c r="B29660" s="100" t="s">
        <v>21314</v>
      </c>
      <c r="C29660" s="100"/>
      <c r="D29660" s="124"/>
      <c r="E29660" s="157" t="e">
        <f>VLOOKUP(D29660,'SOAT LIQ'!$A$87:$C$3416,3,FALSE)</f>
        <v>#N/A</v>
      </c>
      <c r="F29660" t="s">
        <v>21635</v>
      </c>
    </row>
    <row r="29661" spans="1:6" x14ac:dyDescent="0.25">
      <c r="A29661" t="s">
        <v>13930</v>
      </c>
      <c r="B29661" s="100" t="s">
        <v>21314</v>
      </c>
      <c r="C29661" s="100"/>
      <c r="D29661" s="124"/>
      <c r="E29661" s="157" t="e">
        <f>VLOOKUP(D29661,'SOAT LIQ'!$A$87:$C$3416,3,FALSE)</f>
        <v>#N/A</v>
      </c>
    </row>
    <row r="29662" spans="1:6" x14ac:dyDescent="0.25">
      <c r="A29662" t="s">
        <v>5904</v>
      </c>
      <c r="B29662" s="100" t="s">
        <v>21315</v>
      </c>
      <c r="C29662" s="100"/>
      <c r="D29662" s="124"/>
      <c r="E29662" s="157" t="e">
        <f>VLOOKUP(D29662,'SOAT LIQ'!$A$87:$C$3416,3,FALSE)</f>
        <v>#N/A</v>
      </c>
      <c r="F29662" t="s">
        <v>21632</v>
      </c>
    </row>
    <row r="29663" spans="1:6" x14ac:dyDescent="0.25">
      <c r="A29663" t="s">
        <v>5773</v>
      </c>
      <c r="B29663" s="100" t="s">
        <v>21315</v>
      </c>
      <c r="C29663" s="100"/>
      <c r="D29663" s="124"/>
      <c r="E29663" s="157" t="e">
        <f>VLOOKUP(D29663,'SOAT LIQ'!$A$87:$C$3416,3,FALSE)</f>
        <v>#N/A</v>
      </c>
      <c r="F29663" t="s">
        <v>21632</v>
      </c>
    </row>
    <row r="29664" spans="1:6" x14ac:dyDescent="0.25">
      <c r="A29664" t="s">
        <v>11060</v>
      </c>
      <c r="B29664" s="100" t="s">
        <v>21315</v>
      </c>
      <c r="C29664" s="100"/>
      <c r="D29664" s="124"/>
      <c r="E29664" s="157" t="e">
        <f>VLOOKUP(D29664,'SOAT LIQ'!$A$87:$C$3416,3,FALSE)</f>
        <v>#N/A</v>
      </c>
    </row>
    <row r="29665" spans="1:6" x14ac:dyDescent="0.25">
      <c r="A29665" t="s">
        <v>4339</v>
      </c>
      <c r="B29665" s="100" t="s">
        <v>21316</v>
      </c>
      <c r="C29665" s="100"/>
      <c r="D29665" s="124"/>
      <c r="E29665" s="157" t="e">
        <f>VLOOKUP(D29665,'SOAT LIQ'!$A$87:$C$3416,3,FALSE)</f>
        <v>#N/A</v>
      </c>
      <c r="F29665" t="s">
        <v>21632</v>
      </c>
    </row>
    <row r="29666" spans="1:6" x14ac:dyDescent="0.25">
      <c r="A29666" t="s">
        <v>5773</v>
      </c>
      <c r="B29666" s="100" t="s">
        <v>21316</v>
      </c>
      <c r="C29666" s="100"/>
      <c r="D29666" s="124"/>
      <c r="E29666" s="157" t="e">
        <f>VLOOKUP(D29666,'SOAT LIQ'!$A$87:$C$3416,3,FALSE)</f>
        <v>#N/A</v>
      </c>
      <c r="F29666" t="s">
        <v>21632</v>
      </c>
    </row>
    <row r="29667" spans="1:6" x14ac:dyDescent="0.25">
      <c r="A29667" t="s">
        <v>4339</v>
      </c>
      <c r="B29667" s="100" t="s">
        <v>21317</v>
      </c>
      <c r="C29667" s="100"/>
      <c r="D29667" s="124"/>
      <c r="E29667" s="157" t="e">
        <f>VLOOKUP(D29667,'SOAT LIQ'!$A$87:$C$3416,3,FALSE)</f>
        <v>#N/A</v>
      </c>
      <c r="F29667" t="s">
        <v>21632</v>
      </c>
    </row>
    <row r="29668" spans="1:6" x14ac:dyDescent="0.25">
      <c r="A29668" t="s">
        <v>5750</v>
      </c>
      <c r="B29668" s="100" t="s">
        <v>21317</v>
      </c>
      <c r="C29668" s="100"/>
      <c r="D29668" s="124"/>
      <c r="E29668" s="157" t="e">
        <f>VLOOKUP(D29668,'SOAT LIQ'!$A$87:$C$3416,3,FALSE)</f>
        <v>#N/A</v>
      </c>
      <c r="F29668" t="s">
        <v>21632</v>
      </c>
    </row>
    <row r="29669" spans="1:6" x14ac:dyDescent="0.25">
      <c r="A29669" t="s">
        <v>6023</v>
      </c>
      <c r="B29669" s="100" t="s">
        <v>21317</v>
      </c>
      <c r="C29669" s="100"/>
      <c r="D29669" s="124"/>
      <c r="E29669" s="157" t="e">
        <f>VLOOKUP(D29669,'SOAT LIQ'!$A$87:$C$3416,3,FALSE)</f>
        <v>#N/A</v>
      </c>
      <c r="F29669" t="s">
        <v>21632</v>
      </c>
    </row>
    <row r="29670" spans="1:6" x14ac:dyDescent="0.25">
      <c r="A29670" t="s">
        <v>5773</v>
      </c>
      <c r="B29670" s="100" t="s">
        <v>21318</v>
      </c>
      <c r="C29670" s="100"/>
      <c r="D29670" s="124"/>
      <c r="E29670" s="157" t="e">
        <f>VLOOKUP(D29670,'SOAT LIQ'!$A$87:$C$3416,3,FALSE)</f>
        <v>#N/A</v>
      </c>
      <c r="F29670" t="s">
        <v>21632</v>
      </c>
    </row>
    <row r="29671" spans="1:6" x14ac:dyDescent="0.25">
      <c r="A29671" t="s">
        <v>4339</v>
      </c>
      <c r="B29671" s="100" t="s">
        <v>21318</v>
      </c>
      <c r="C29671" s="100"/>
      <c r="D29671" s="124"/>
      <c r="E29671" s="157" t="e">
        <f>VLOOKUP(D29671,'SOAT LIQ'!$A$87:$C$3416,3,FALSE)</f>
        <v>#N/A</v>
      </c>
      <c r="F29671" t="s">
        <v>21632</v>
      </c>
    </row>
    <row r="29672" spans="1:6" x14ac:dyDescent="0.25">
      <c r="A29672" t="s">
        <v>5773</v>
      </c>
      <c r="B29672" s="100" t="s">
        <v>21319</v>
      </c>
      <c r="C29672" s="100"/>
      <c r="D29672" s="124"/>
      <c r="E29672" s="157" t="e">
        <f>VLOOKUP(D29672,'SOAT LIQ'!$A$87:$C$3416,3,FALSE)</f>
        <v>#N/A</v>
      </c>
      <c r="F29672" t="s">
        <v>21632</v>
      </c>
    </row>
    <row r="29673" spans="1:6" x14ac:dyDescent="0.25">
      <c r="A29673" t="s">
        <v>4339</v>
      </c>
      <c r="B29673" s="100" t="s">
        <v>21319</v>
      </c>
      <c r="C29673" s="100"/>
      <c r="D29673" s="124"/>
      <c r="E29673" s="157" t="e">
        <f>VLOOKUP(D29673,'SOAT LIQ'!$A$87:$C$3416,3,FALSE)</f>
        <v>#N/A</v>
      </c>
      <c r="F29673" t="s">
        <v>21632</v>
      </c>
    </row>
    <row r="29674" spans="1:6" x14ac:dyDescent="0.25">
      <c r="A29674" t="s">
        <v>5773</v>
      </c>
      <c r="B29674" s="100" t="s">
        <v>21320</v>
      </c>
      <c r="C29674" s="100"/>
      <c r="D29674" s="124"/>
      <c r="E29674" s="157" t="e">
        <f>VLOOKUP(D29674,'SOAT LIQ'!$A$87:$C$3416,3,FALSE)</f>
        <v>#N/A</v>
      </c>
      <c r="F29674" t="s">
        <v>21632</v>
      </c>
    </row>
    <row r="29675" spans="1:6" x14ac:dyDescent="0.25">
      <c r="A29675" t="s">
        <v>5904</v>
      </c>
      <c r="B29675" s="100" t="s">
        <v>21320</v>
      </c>
      <c r="C29675" s="100"/>
      <c r="D29675" s="124"/>
      <c r="E29675" s="157" t="e">
        <f>VLOOKUP(D29675,'SOAT LIQ'!$A$87:$C$3416,3,FALSE)</f>
        <v>#N/A</v>
      </c>
      <c r="F29675" t="s">
        <v>21632</v>
      </c>
    </row>
    <row r="29676" spans="1:6" x14ac:dyDescent="0.25">
      <c r="A29676" t="s">
        <v>5773</v>
      </c>
      <c r="B29676" s="100" t="s">
        <v>21321</v>
      </c>
      <c r="C29676" s="100"/>
      <c r="D29676" s="124"/>
      <c r="E29676" s="157" t="e">
        <f>VLOOKUP(D29676,'SOAT LIQ'!$A$87:$C$3416,3,FALSE)</f>
        <v>#N/A</v>
      </c>
      <c r="F29676" t="s">
        <v>21632</v>
      </c>
    </row>
    <row r="29677" spans="1:6" x14ac:dyDescent="0.25">
      <c r="A29677" t="s">
        <v>5904</v>
      </c>
      <c r="B29677" s="100" t="s">
        <v>21321</v>
      </c>
      <c r="C29677" s="100"/>
      <c r="D29677" s="124"/>
      <c r="E29677" s="157" t="e">
        <f>VLOOKUP(D29677,'SOAT LIQ'!$A$87:$C$3416,3,FALSE)</f>
        <v>#N/A</v>
      </c>
      <c r="F29677" t="s">
        <v>21632</v>
      </c>
    </row>
    <row r="29678" spans="1:6" x14ac:dyDescent="0.25">
      <c r="A29678" t="s">
        <v>11060</v>
      </c>
      <c r="B29678" s="100" t="s">
        <v>21321</v>
      </c>
      <c r="C29678" s="100"/>
      <c r="D29678" s="124"/>
      <c r="E29678" s="157" t="e">
        <f>VLOOKUP(D29678,'SOAT LIQ'!$A$87:$C$3416,3,FALSE)</f>
        <v>#N/A</v>
      </c>
    </row>
    <row r="29679" spans="1:6" x14ac:dyDescent="0.25">
      <c r="A29679" t="s">
        <v>5904</v>
      </c>
      <c r="B29679" s="100" t="s">
        <v>21321</v>
      </c>
      <c r="C29679" s="100"/>
      <c r="D29679" s="124"/>
      <c r="E29679" s="157" t="e">
        <f>VLOOKUP(D29679,'SOAT LIQ'!$A$87:$C$3416,3,FALSE)</f>
        <v>#N/A</v>
      </c>
      <c r="F29679" t="s">
        <v>21632</v>
      </c>
    </row>
    <row r="29680" spans="1:6" x14ac:dyDescent="0.25">
      <c r="A29680" t="s">
        <v>11061</v>
      </c>
      <c r="B29680" s="100" t="s">
        <v>21321</v>
      </c>
      <c r="C29680" s="100"/>
      <c r="D29680" s="124"/>
      <c r="E29680" s="157" t="e">
        <f>VLOOKUP(D29680,'SOAT LIQ'!$A$87:$C$3416,3,FALSE)</f>
        <v>#N/A</v>
      </c>
    </row>
    <row r="29681" spans="1:6" x14ac:dyDescent="0.25">
      <c r="A29681" t="s">
        <v>5523</v>
      </c>
      <c r="B29681" s="100" t="s">
        <v>21322</v>
      </c>
      <c r="C29681" s="100"/>
      <c r="D29681" s="124"/>
      <c r="E29681" s="157" t="e">
        <f>VLOOKUP(D29681,'SOAT LIQ'!$A$87:$C$3416,3,FALSE)</f>
        <v>#N/A</v>
      </c>
      <c r="F29681" t="s">
        <v>21632</v>
      </c>
    </row>
    <row r="29682" spans="1:6" x14ac:dyDescent="0.25">
      <c r="A29682" t="s">
        <v>5773</v>
      </c>
      <c r="B29682" s="100" t="s">
        <v>21322</v>
      </c>
      <c r="C29682" s="100"/>
      <c r="D29682" s="124"/>
      <c r="E29682" s="157" t="e">
        <f>VLOOKUP(D29682,'SOAT LIQ'!$A$87:$C$3416,3,FALSE)</f>
        <v>#N/A</v>
      </c>
      <c r="F29682" t="s">
        <v>21632</v>
      </c>
    </row>
    <row r="29683" spans="1:6" x14ac:dyDescent="0.25">
      <c r="A29683" t="s">
        <v>11060</v>
      </c>
      <c r="B29683" s="100" t="s">
        <v>21322</v>
      </c>
      <c r="C29683" s="100"/>
      <c r="D29683" s="124"/>
      <c r="E29683" s="157" t="e">
        <f>VLOOKUP(D29683,'SOAT LIQ'!$A$87:$C$3416,3,FALSE)</f>
        <v>#N/A</v>
      </c>
    </row>
    <row r="29684" spans="1:6" x14ac:dyDescent="0.25">
      <c r="A29684" t="s">
        <v>6570</v>
      </c>
      <c r="B29684" s="100" t="s">
        <v>21322</v>
      </c>
      <c r="C29684" s="100"/>
      <c r="D29684" s="124"/>
      <c r="E29684" s="157" t="e">
        <f>VLOOKUP(D29684,'SOAT LIQ'!$A$87:$C$3416,3,FALSE)</f>
        <v>#N/A</v>
      </c>
    </row>
    <row r="29685" spans="1:6" x14ac:dyDescent="0.25">
      <c r="A29685" t="s">
        <v>4339</v>
      </c>
      <c r="B29685" s="100" t="s">
        <v>21322</v>
      </c>
      <c r="C29685" s="100"/>
      <c r="D29685" s="124"/>
      <c r="E29685" s="157" t="e">
        <f>VLOOKUP(D29685,'SOAT LIQ'!$A$87:$C$3416,3,FALSE)</f>
        <v>#N/A</v>
      </c>
      <c r="F29685" t="s">
        <v>21632</v>
      </c>
    </row>
    <row r="29686" spans="1:6" x14ac:dyDescent="0.25">
      <c r="A29686" t="s">
        <v>5773</v>
      </c>
      <c r="B29686" s="100" t="s">
        <v>21323</v>
      </c>
      <c r="C29686" s="100"/>
      <c r="D29686" s="124"/>
      <c r="E29686" s="157" t="e">
        <f>VLOOKUP(D29686,'SOAT LIQ'!$A$87:$C$3416,3,FALSE)</f>
        <v>#N/A</v>
      </c>
      <c r="F29686" t="s">
        <v>21632</v>
      </c>
    </row>
    <row r="29687" spans="1:6" x14ac:dyDescent="0.25">
      <c r="A29687" t="s">
        <v>4339</v>
      </c>
      <c r="B29687" s="100" t="s">
        <v>21323</v>
      </c>
      <c r="C29687" s="100"/>
      <c r="D29687" s="124"/>
      <c r="E29687" s="157" t="e">
        <f>VLOOKUP(D29687,'SOAT LIQ'!$A$87:$C$3416,3,FALSE)</f>
        <v>#N/A</v>
      </c>
      <c r="F29687" t="s">
        <v>21632</v>
      </c>
    </row>
    <row r="29688" spans="1:6" x14ac:dyDescent="0.25">
      <c r="A29688" t="s">
        <v>11060</v>
      </c>
      <c r="B29688" s="100" t="s">
        <v>21324</v>
      </c>
      <c r="C29688" s="100"/>
      <c r="D29688" s="124"/>
      <c r="E29688" s="157" t="e">
        <f>VLOOKUP(D29688,'SOAT LIQ'!$A$87:$C$3416,3,FALSE)</f>
        <v>#N/A</v>
      </c>
      <c r="F29688" t="s">
        <v>21632</v>
      </c>
    </row>
    <row r="29689" spans="1:6" x14ac:dyDescent="0.25">
      <c r="A29689" t="s">
        <v>4339</v>
      </c>
      <c r="B29689" s="100" t="s">
        <v>21324</v>
      </c>
      <c r="C29689" s="100"/>
      <c r="D29689" s="124"/>
      <c r="E29689" s="157" t="e">
        <f>VLOOKUP(D29689,'SOAT LIQ'!$A$87:$C$3416,3,FALSE)</f>
        <v>#N/A</v>
      </c>
      <c r="F29689" t="s">
        <v>21632</v>
      </c>
    </row>
    <row r="29690" spans="1:6" x14ac:dyDescent="0.25">
      <c r="A29690" t="s">
        <v>5773</v>
      </c>
      <c r="B29690" s="100" t="s">
        <v>21324</v>
      </c>
      <c r="C29690" s="100"/>
      <c r="D29690" s="124"/>
      <c r="E29690" s="157" t="e">
        <f>VLOOKUP(D29690,'SOAT LIQ'!$A$87:$C$3416,3,FALSE)</f>
        <v>#N/A</v>
      </c>
      <c r="F29690" t="s">
        <v>21632</v>
      </c>
    </row>
    <row r="29691" spans="1:6" x14ac:dyDescent="0.25">
      <c r="A29691" t="s">
        <v>5904</v>
      </c>
      <c r="B29691" s="100" t="s">
        <v>21324</v>
      </c>
      <c r="C29691" s="100"/>
      <c r="D29691" s="124"/>
      <c r="E29691" s="157" t="e">
        <f>VLOOKUP(D29691,'SOAT LIQ'!$A$87:$C$3416,3,FALSE)</f>
        <v>#N/A</v>
      </c>
      <c r="F29691" t="s">
        <v>21632</v>
      </c>
    </row>
    <row r="29692" spans="1:6" x14ac:dyDescent="0.25">
      <c r="A29692" t="s">
        <v>5904</v>
      </c>
      <c r="B29692" s="100" t="s">
        <v>21324</v>
      </c>
      <c r="C29692" s="100"/>
      <c r="D29692" s="124"/>
      <c r="E29692" s="157" t="e">
        <f>VLOOKUP(D29692,'SOAT LIQ'!$A$87:$C$3416,3,FALSE)</f>
        <v>#N/A</v>
      </c>
      <c r="F29692" t="s">
        <v>21632</v>
      </c>
    </row>
    <row r="29693" spans="1:6" x14ac:dyDescent="0.25">
      <c r="A29693" t="s">
        <v>11061</v>
      </c>
      <c r="B29693" s="100" t="s">
        <v>21324</v>
      </c>
      <c r="C29693" s="100"/>
      <c r="D29693" s="124"/>
      <c r="E29693" s="157" t="e">
        <f>VLOOKUP(D29693,'SOAT LIQ'!$A$87:$C$3416,3,FALSE)</f>
        <v>#N/A</v>
      </c>
      <c r="F29693" t="s">
        <v>21632</v>
      </c>
    </row>
    <row r="29694" spans="1:6" x14ac:dyDescent="0.25">
      <c r="A29694" t="s">
        <v>6570</v>
      </c>
      <c r="B29694" s="100" t="s">
        <v>21324</v>
      </c>
      <c r="C29694" s="100"/>
      <c r="D29694" s="124"/>
      <c r="E29694" s="157" t="e">
        <f>VLOOKUP(D29694,'SOAT LIQ'!$A$87:$C$3416,3,FALSE)</f>
        <v>#N/A</v>
      </c>
      <c r="F29694" t="s">
        <v>21632</v>
      </c>
    </row>
    <row r="29695" spans="1:6" x14ac:dyDescent="0.25">
      <c r="A29695" t="s">
        <v>5773</v>
      </c>
      <c r="B29695" s="100" t="s">
        <v>21324</v>
      </c>
      <c r="C29695" s="100"/>
      <c r="D29695" s="124"/>
      <c r="E29695" s="157" t="e">
        <f>VLOOKUP(D29695,'SOAT LIQ'!$A$87:$C$3416,3,FALSE)</f>
        <v>#N/A</v>
      </c>
      <c r="F29695" t="s">
        <v>21632</v>
      </c>
    </row>
    <row r="29696" spans="1:6" x14ac:dyDescent="0.25">
      <c r="A29696" t="s">
        <v>5809</v>
      </c>
      <c r="B29696" s="100" t="s">
        <v>21324</v>
      </c>
      <c r="C29696" s="100"/>
      <c r="D29696" s="124"/>
      <c r="E29696" s="157" t="e">
        <f>VLOOKUP(D29696,'SOAT LIQ'!$A$87:$C$3416,3,FALSE)</f>
        <v>#N/A</v>
      </c>
      <c r="F29696" t="s">
        <v>21632</v>
      </c>
    </row>
    <row r="29697" spans="1:6" x14ac:dyDescent="0.25">
      <c r="A29697" t="s">
        <v>5809</v>
      </c>
      <c r="B29697" s="100" t="s">
        <v>21324</v>
      </c>
      <c r="C29697" s="100"/>
      <c r="D29697" s="124"/>
      <c r="E29697" s="157" t="e">
        <f>VLOOKUP(D29697,'SOAT LIQ'!$A$87:$C$3416,3,FALSE)</f>
        <v>#N/A</v>
      </c>
      <c r="F29697" t="s">
        <v>21632</v>
      </c>
    </row>
    <row r="29698" spans="1:6" x14ac:dyDescent="0.25">
      <c r="A29698" t="s">
        <v>7033</v>
      </c>
      <c r="B29698" s="100" t="s">
        <v>21324</v>
      </c>
      <c r="C29698" s="100"/>
      <c r="D29698" s="124"/>
      <c r="E29698" s="157" t="e">
        <f>VLOOKUP(D29698,'SOAT LIQ'!$A$87:$C$3416,3,FALSE)</f>
        <v>#N/A</v>
      </c>
      <c r="F29698" t="s">
        <v>21632</v>
      </c>
    </row>
    <row r="29699" spans="1:6" x14ac:dyDescent="0.25">
      <c r="A29699" t="s">
        <v>5031</v>
      </c>
      <c r="B29699" s="100" t="s">
        <v>21324</v>
      </c>
      <c r="C29699" s="100"/>
      <c r="D29699" s="124"/>
      <c r="E29699" s="157" t="e">
        <f>VLOOKUP(D29699,'SOAT LIQ'!$A$87:$C$3416,3,FALSE)</f>
        <v>#N/A</v>
      </c>
      <c r="F29699" t="s">
        <v>21632</v>
      </c>
    </row>
    <row r="29700" spans="1:6" x14ac:dyDescent="0.25">
      <c r="A29700" t="s">
        <v>5031</v>
      </c>
      <c r="B29700" s="100" t="s">
        <v>21324</v>
      </c>
      <c r="C29700" s="100"/>
      <c r="D29700" s="124"/>
      <c r="E29700" s="157" t="e">
        <f>VLOOKUP(D29700,'SOAT LIQ'!$A$87:$C$3416,3,FALSE)</f>
        <v>#N/A</v>
      </c>
      <c r="F29700" t="s">
        <v>21632</v>
      </c>
    </row>
    <row r="29701" spans="1:6" x14ac:dyDescent="0.25">
      <c r="A29701" t="s">
        <v>11060</v>
      </c>
      <c r="B29701" s="100" t="s">
        <v>21325</v>
      </c>
      <c r="C29701" s="100"/>
      <c r="D29701" s="124"/>
      <c r="E29701" s="157" t="e">
        <f>VLOOKUP(D29701,'SOAT LIQ'!$A$87:$C$3416,3,FALSE)</f>
        <v>#N/A</v>
      </c>
      <c r="F29701" t="s">
        <v>21632</v>
      </c>
    </row>
    <row r="29702" spans="1:6" x14ac:dyDescent="0.25">
      <c r="A29702" t="s">
        <v>4339</v>
      </c>
      <c r="B29702" s="100" t="s">
        <v>21325</v>
      </c>
      <c r="C29702" s="100"/>
      <c r="D29702" s="124"/>
      <c r="E29702" s="157" t="e">
        <f>VLOOKUP(D29702,'SOAT LIQ'!$A$87:$C$3416,3,FALSE)</f>
        <v>#N/A</v>
      </c>
      <c r="F29702" t="s">
        <v>21632</v>
      </c>
    </row>
    <row r="29703" spans="1:6" x14ac:dyDescent="0.25">
      <c r="A29703" t="s">
        <v>5773</v>
      </c>
      <c r="B29703" s="100" t="s">
        <v>21325</v>
      </c>
      <c r="C29703" s="100"/>
      <c r="D29703" s="124"/>
      <c r="E29703" s="157" t="e">
        <f>VLOOKUP(D29703,'SOAT LIQ'!$A$87:$C$3416,3,FALSE)</f>
        <v>#N/A</v>
      </c>
      <c r="F29703" t="s">
        <v>21632</v>
      </c>
    </row>
    <row r="29704" spans="1:6" x14ac:dyDescent="0.25">
      <c r="A29704" t="s">
        <v>5904</v>
      </c>
      <c r="B29704" s="100" t="s">
        <v>21325</v>
      </c>
      <c r="C29704" s="100"/>
      <c r="D29704" s="124"/>
      <c r="E29704" s="157" t="e">
        <f>VLOOKUP(D29704,'SOAT LIQ'!$A$87:$C$3416,3,FALSE)</f>
        <v>#N/A</v>
      </c>
      <c r="F29704" t="s">
        <v>21632</v>
      </c>
    </row>
    <row r="29705" spans="1:6" x14ac:dyDescent="0.25">
      <c r="A29705" t="s">
        <v>5904</v>
      </c>
      <c r="B29705" s="100" t="s">
        <v>21325</v>
      </c>
      <c r="C29705" s="100"/>
      <c r="D29705" s="124"/>
      <c r="E29705" s="157" t="e">
        <f>VLOOKUP(D29705,'SOAT LIQ'!$A$87:$C$3416,3,FALSE)</f>
        <v>#N/A</v>
      </c>
      <c r="F29705" t="s">
        <v>21632</v>
      </c>
    </row>
    <row r="29706" spans="1:6" x14ac:dyDescent="0.25">
      <c r="A29706" t="s">
        <v>11061</v>
      </c>
      <c r="B29706" s="100" t="s">
        <v>21325</v>
      </c>
      <c r="C29706" s="100"/>
      <c r="D29706" s="124"/>
      <c r="E29706" s="157" t="e">
        <f>VLOOKUP(D29706,'SOAT LIQ'!$A$87:$C$3416,3,FALSE)</f>
        <v>#N/A</v>
      </c>
      <c r="F29706" t="s">
        <v>21632</v>
      </c>
    </row>
    <row r="29707" spans="1:6" x14ac:dyDescent="0.25">
      <c r="A29707" t="s">
        <v>6570</v>
      </c>
      <c r="B29707" s="100" t="s">
        <v>21325</v>
      </c>
      <c r="C29707" s="100"/>
      <c r="D29707" s="124"/>
      <c r="E29707" s="157" t="e">
        <f>VLOOKUP(D29707,'SOAT LIQ'!$A$87:$C$3416,3,FALSE)</f>
        <v>#N/A</v>
      </c>
      <c r="F29707" t="s">
        <v>21632</v>
      </c>
    </row>
    <row r="29708" spans="1:6" x14ac:dyDescent="0.25">
      <c r="A29708" t="s">
        <v>5773</v>
      </c>
      <c r="B29708" s="100" t="s">
        <v>21325</v>
      </c>
      <c r="C29708" s="100"/>
      <c r="D29708" s="124"/>
      <c r="E29708" s="157" t="e">
        <f>VLOOKUP(D29708,'SOAT LIQ'!$A$87:$C$3416,3,FALSE)</f>
        <v>#N/A</v>
      </c>
      <c r="F29708" t="s">
        <v>21632</v>
      </c>
    </row>
    <row r="29709" spans="1:6" x14ac:dyDescent="0.25">
      <c r="A29709" t="s">
        <v>5809</v>
      </c>
      <c r="B29709" s="100" t="s">
        <v>21325</v>
      </c>
      <c r="C29709" s="100"/>
      <c r="D29709" s="124"/>
      <c r="E29709" s="157" t="e">
        <f>VLOOKUP(D29709,'SOAT LIQ'!$A$87:$C$3416,3,FALSE)</f>
        <v>#N/A</v>
      </c>
      <c r="F29709" t="s">
        <v>21632</v>
      </c>
    </row>
    <row r="29710" spans="1:6" x14ac:dyDescent="0.25">
      <c r="A29710" t="s">
        <v>5809</v>
      </c>
      <c r="B29710" s="100" t="s">
        <v>21325</v>
      </c>
      <c r="C29710" s="100"/>
      <c r="D29710" s="124"/>
      <c r="E29710" s="157" t="e">
        <f>VLOOKUP(D29710,'SOAT LIQ'!$A$87:$C$3416,3,FALSE)</f>
        <v>#N/A</v>
      </c>
      <c r="F29710" t="s">
        <v>21632</v>
      </c>
    </row>
    <row r="29711" spans="1:6" x14ac:dyDescent="0.25">
      <c r="A29711" t="s">
        <v>7033</v>
      </c>
      <c r="B29711" s="100" t="s">
        <v>21325</v>
      </c>
      <c r="C29711" s="100"/>
      <c r="D29711" s="124"/>
      <c r="E29711" s="157" t="e">
        <f>VLOOKUP(D29711,'SOAT LIQ'!$A$87:$C$3416,3,FALSE)</f>
        <v>#N/A</v>
      </c>
      <c r="F29711" t="s">
        <v>21632</v>
      </c>
    </row>
    <row r="29712" spans="1:6" x14ac:dyDescent="0.25">
      <c r="A29712" t="s">
        <v>5031</v>
      </c>
      <c r="B29712" s="100" t="s">
        <v>21325</v>
      </c>
      <c r="C29712" s="100"/>
      <c r="D29712" s="124"/>
      <c r="E29712" s="157" t="e">
        <f>VLOOKUP(D29712,'SOAT LIQ'!$A$87:$C$3416,3,FALSE)</f>
        <v>#N/A</v>
      </c>
      <c r="F29712" t="s">
        <v>21632</v>
      </c>
    </row>
    <row r="29713" spans="1:6" x14ac:dyDescent="0.25">
      <c r="A29713" t="s">
        <v>5031</v>
      </c>
      <c r="B29713" s="100" t="s">
        <v>21325</v>
      </c>
      <c r="C29713" s="100"/>
      <c r="D29713" s="124"/>
      <c r="E29713" s="157" t="e">
        <f>VLOOKUP(D29713,'SOAT LIQ'!$A$87:$C$3416,3,FALSE)</f>
        <v>#N/A</v>
      </c>
      <c r="F29713" t="s">
        <v>21632</v>
      </c>
    </row>
    <row r="29714" spans="1:6" x14ac:dyDescent="0.25">
      <c r="A29714" t="s">
        <v>5904</v>
      </c>
      <c r="B29714" s="100" t="s">
        <v>21326</v>
      </c>
      <c r="C29714" s="100"/>
      <c r="D29714" s="124"/>
      <c r="E29714" s="157" t="e">
        <f>VLOOKUP(D29714,'SOAT LIQ'!$A$87:$C$3416,3,FALSE)</f>
        <v>#N/A</v>
      </c>
      <c r="F29714" t="s">
        <v>21632</v>
      </c>
    </row>
    <row r="29715" spans="1:6" x14ac:dyDescent="0.25">
      <c r="A29715" t="s">
        <v>4339</v>
      </c>
      <c r="B29715" s="100" t="s">
        <v>21326</v>
      </c>
      <c r="C29715" s="100"/>
      <c r="D29715" s="124"/>
      <c r="E29715" s="157" t="e">
        <f>VLOOKUP(D29715,'SOAT LIQ'!$A$87:$C$3416,3,FALSE)</f>
        <v>#N/A</v>
      </c>
      <c r="F29715" t="s">
        <v>21632</v>
      </c>
    </row>
    <row r="29716" spans="1:6" x14ac:dyDescent="0.25">
      <c r="A29716" t="s">
        <v>5773</v>
      </c>
      <c r="B29716" s="100" t="s">
        <v>21326</v>
      </c>
      <c r="C29716" s="100"/>
      <c r="D29716" s="124"/>
      <c r="E29716" s="157" t="e">
        <f>VLOOKUP(D29716,'SOAT LIQ'!$A$87:$C$3416,3,FALSE)</f>
        <v>#N/A</v>
      </c>
      <c r="F29716" t="s">
        <v>21632</v>
      </c>
    </row>
    <row r="29717" spans="1:6" x14ac:dyDescent="0.25">
      <c r="A29717" t="s">
        <v>11060</v>
      </c>
      <c r="B29717" s="100" t="s">
        <v>21326</v>
      </c>
      <c r="C29717" s="100"/>
      <c r="D29717" s="124"/>
      <c r="E29717" s="157" t="e">
        <f>VLOOKUP(D29717,'SOAT LIQ'!$A$87:$C$3416,3,FALSE)</f>
        <v>#N/A</v>
      </c>
      <c r="F29717" t="s">
        <v>21632</v>
      </c>
    </row>
    <row r="29718" spans="1:6" x14ac:dyDescent="0.25">
      <c r="A29718" t="s">
        <v>5904</v>
      </c>
      <c r="B29718" s="100" t="s">
        <v>21326</v>
      </c>
      <c r="C29718" s="100"/>
      <c r="D29718" s="124"/>
      <c r="E29718" s="157" t="e">
        <f>VLOOKUP(D29718,'SOAT LIQ'!$A$87:$C$3416,3,FALSE)</f>
        <v>#N/A</v>
      </c>
      <c r="F29718" t="s">
        <v>21632</v>
      </c>
    </row>
    <row r="29719" spans="1:6" x14ac:dyDescent="0.25">
      <c r="A29719" t="s">
        <v>11061</v>
      </c>
      <c r="B29719" s="100" t="s">
        <v>21326</v>
      </c>
      <c r="C29719" s="100"/>
      <c r="D29719" s="124"/>
      <c r="E29719" s="157" t="e">
        <f>VLOOKUP(D29719,'SOAT LIQ'!$A$87:$C$3416,3,FALSE)</f>
        <v>#N/A</v>
      </c>
      <c r="F29719" t="s">
        <v>21632</v>
      </c>
    </row>
    <row r="29720" spans="1:6" x14ac:dyDescent="0.25">
      <c r="A29720" t="s">
        <v>5924</v>
      </c>
      <c r="B29720" s="100" t="s">
        <v>21326</v>
      </c>
      <c r="C29720" s="100"/>
      <c r="D29720" s="124"/>
      <c r="E29720" s="157" t="e">
        <f>VLOOKUP(D29720,'SOAT LIQ'!$A$87:$C$3416,3,FALSE)</f>
        <v>#N/A</v>
      </c>
      <c r="F29720" t="s">
        <v>21632</v>
      </c>
    </row>
    <row r="29721" spans="1:6" x14ac:dyDescent="0.25">
      <c r="A29721" t="s">
        <v>8469</v>
      </c>
      <c r="B29721" s="100" t="s">
        <v>21326</v>
      </c>
      <c r="C29721" s="100"/>
      <c r="D29721" s="124"/>
      <c r="E29721" s="157" t="e">
        <f>VLOOKUP(D29721,'SOAT LIQ'!$A$87:$C$3416,3,FALSE)</f>
        <v>#N/A</v>
      </c>
      <c r="F29721" t="s">
        <v>21632</v>
      </c>
    </row>
    <row r="29722" spans="1:6" x14ac:dyDescent="0.25">
      <c r="A29722" t="s">
        <v>10710</v>
      </c>
      <c r="B29722" s="100" t="s">
        <v>21326</v>
      </c>
      <c r="C29722" s="100"/>
      <c r="D29722" s="124"/>
      <c r="E29722" s="157" t="e">
        <f>VLOOKUP(D29722,'SOAT LIQ'!$A$87:$C$3416,3,FALSE)</f>
        <v>#N/A</v>
      </c>
      <c r="F29722" t="s">
        <v>21632</v>
      </c>
    </row>
    <row r="29723" spans="1:6" x14ac:dyDescent="0.25">
      <c r="A29723" t="s">
        <v>5922</v>
      </c>
      <c r="B29723" s="100" t="s">
        <v>21326</v>
      </c>
      <c r="C29723" s="100"/>
      <c r="D29723" s="124"/>
      <c r="E29723" s="157" t="e">
        <f>VLOOKUP(D29723,'SOAT LIQ'!$A$87:$C$3416,3,FALSE)</f>
        <v>#N/A</v>
      </c>
      <c r="F29723" t="s">
        <v>21632</v>
      </c>
    </row>
    <row r="29724" spans="1:6" x14ac:dyDescent="0.25">
      <c r="A29724" t="s">
        <v>5904</v>
      </c>
      <c r="B29724" s="100" t="s">
        <v>21327</v>
      </c>
      <c r="C29724" s="100"/>
      <c r="D29724" s="124"/>
      <c r="E29724" s="157" t="e">
        <f>VLOOKUP(D29724,'SOAT LIQ'!$A$87:$C$3416,3,FALSE)</f>
        <v>#N/A</v>
      </c>
      <c r="F29724" t="s">
        <v>21632</v>
      </c>
    </row>
    <row r="29725" spans="1:6" x14ac:dyDescent="0.25">
      <c r="A29725" t="s">
        <v>4339</v>
      </c>
      <c r="B29725" s="100" t="s">
        <v>21327</v>
      </c>
      <c r="C29725" s="100"/>
      <c r="D29725" s="124"/>
      <c r="E29725" s="157" t="e">
        <f>VLOOKUP(D29725,'SOAT LIQ'!$A$87:$C$3416,3,FALSE)</f>
        <v>#N/A</v>
      </c>
      <c r="F29725" t="s">
        <v>21632</v>
      </c>
    </row>
    <row r="29726" spans="1:6" x14ac:dyDescent="0.25">
      <c r="A29726" t="s">
        <v>5773</v>
      </c>
      <c r="B29726" s="100" t="s">
        <v>21327</v>
      </c>
      <c r="C29726" s="100"/>
      <c r="D29726" s="124"/>
      <c r="E29726" s="157" t="e">
        <f>VLOOKUP(D29726,'SOAT LIQ'!$A$87:$C$3416,3,FALSE)</f>
        <v>#N/A</v>
      </c>
      <c r="F29726" t="s">
        <v>21632</v>
      </c>
    </row>
    <row r="29727" spans="1:6" x14ac:dyDescent="0.25">
      <c r="A29727" t="s">
        <v>8469</v>
      </c>
      <c r="B29727" s="100" t="s">
        <v>21327</v>
      </c>
      <c r="C29727" s="100"/>
      <c r="D29727" s="124"/>
      <c r="E29727" s="157" t="e">
        <f>VLOOKUP(D29727,'SOAT LIQ'!$A$87:$C$3416,3,FALSE)</f>
        <v>#N/A</v>
      </c>
      <c r="F29727" t="s">
        <v>21632</v>
      </c>
    </row>
    <row r="29728" spans="1:6" x14ac:dyDescent="0.25">
      <c r="A29728" t="s">
        <v>11060</v>
      </c>
      <c r="B29728" s="100" t="s">
        <v>21327</v>
      </c>
      <c r="C29728" s="100"/>
      <c r="D29728" s="124"/>
      <c r="E29728" s="157" t="e">
        <f>VLOOKUP(D29728,'SOAT LIQ'!$A$87:$C$3416,3,FALSE)</f>
        <v>#N/A</v>
      </c>
      <c r="F29728" t="s">
        <v>21632</v>
      </c>
    </row>
    <row r="29729" spans="1:6" x14ac:dyDescent="0.25">
      <c r="A29729" t="s">
        <v>5904</v>
      </c>
      <c r="B29729" s="100" t="s">
        <v>21327</v>
      </c>
      <c r="C29729" s="100"/>
      <c r="D29729" s="124"/>
      <c r="E29729" s="157" t="e">
        <f>VLOOKUP(D29729,'SOAT LIQ'!$A$87:$C$3416,3,FALSE)</f>
        <v>#N/A</v>
      </c>
      <c r="F29729" t="s">
        <v>21632</v>
      </c>
    </row>
    <row r="29730" spans="1:6" x14ac:dyDescent="0.25">
      <c r="A29730" t="s">
        <v>11061</v>
      </c>
      <c r="B29730" s="100" t="s">
        <v>21327</v>
      </c>
      <c r="C29730" s="100"/>
      <c r="D29730" s="124"/>
      <c r="E29730" s="157" t="e">
        <f>VLOOKUP(D29730,'SOAT LIQ'!$A$87:$C$3416,3,FALSE)</f>
        <v>#N/A</v>
      </c>
      <c r="F29730" t="s">
        <v>21632</v>
      </c>
    </row>
    <row r="29731" spans="1:6" x14ac:dyDescent="0.25">
      <c r="A29731" t="s">
        <v>5924</v>
      </c>
      <c r="B29731" s="100" t="s">
        <v>21327</v>
      </c>
      <c r="C29731" s="100"/>
      <c r="D29731" s="124"/>
      <c r="E29731" s="157" t="e">
        <f>VLOOKUP(D29731,'SOAT LIQ'!$A$87:$C$3416,3,FALSE)</f>
        <v>#N/A</v>
      </c>
      <c r="F29731" t="s">
        <v>21632</v>
      </c>
    </row>
    <row r="29732" spans="1:6" x14ac:dyDescent="0.25">
      <c r="A29732" t="s">
        <v>5922</v>
      </c>
      <c r="B29732" s="100" t="s">
        <v>21327</v>
      </c>
      <c r="C29732" s="100"/>
      <c r="D29732" s="124"/>
      <c r="E29732" s="157" t="e">
        <f>VLOOKUP(D29732,'SOAT LIQ'!$A$87:$C$3416,3,FALSE)</f>
        <v>#N/A</v>
      </c>
      <c r="F29732" t="s">
        <v>21632</v>
      </c>
    </row>
    <row r="29733" spans="1:6" x14ac:dyDescent="0.25">
      <c r="A29733" t="s">
        <v>4339</v>
      </c>
      <c r="B29733" s="100" t="s">
        <v>21327</v>
      </c>
      <c r="C29733" s="100"/>
      <c r="D29733" s="124"/>
      <c r="E29733" s="157" t="e">
        <f>VLOOKUP(D29733,'SOAT LIQ'!$A$87:$C$3416,3,FALSE)</f>
        <v>#N/A</v>
      </c>
      <c r="F29733" t="s">
        <v>21632</v>
      </c>
    </row>
    <row r="29734" spans="1:6" x14ac:dyDescent="0.25">
      <c r="A29734" t="s">
        <v>5922</v>
      </c>
      <c r="B29734" s="100" t="s">
        <v>21327</v>
      </c>
      <c r="C29734" s="100"/>
      <c r="D29734" s="124"/>
      <c r="E29734" s="157" t="e">
        <f>VLOOKUP(D29734,'SOAT LIQ'!$A$87:$C$3416,3,FALSE)</f>
        <v>#N/A</v>
      </c>
      <c r="F29734" t="s">
        <v>21632</v>
      </c>
    </row>
    <row r="29735" spans="1:6" x14ac:dyDescent="0.25">
      <c r="A29735" t="s">
        <v>5904</v>
      </c>
      <c r="B29735" s="100" t="s">
        <v>21328</v>
      </c>
      <c r="C29735" s="100"/>
      <c r="D29735" s="124"/>
      <c r="E29735" s="157" t="e">
        <f>VLOOKUP(D29735,'SOAT LIQ'!$A$87:$C$3416,3,FALSE)</f>
        <v>#N/A</v>
      </c>
      <c r="F29735" t="s">
        <v>21632</v>
      </c>
    </row>
    <row r="29736" spans="1:6" x14ac:dyDescent="0.25">
      <c r="A29736" t="s">
        <v>4339</v>
      </c>
      <c r="B29736" s="100" t="s">
        <v>21328</v>
      </c>
      <c r="C29736" s="100"/>
      <c r="D29736" s="124"/>
      <c r="E29736" s="157" t="e">
        <f>VLOOKUP(D29736,'SOAT LIQ'!$A$87:$C$3416,3,FALSE)</f>
        <v>#N/A</v>
      </c>
      <c r="F29736" t="s">
        <v>21632</v>
      </c>
    </row>
    <row r="29737" spans="1:6" x14ac:dyDescent="0.25">
      <c r="A29737" t="s">
        <v>5773</v>
      </c>
      <c r="B29737" s="100" t="s">
        <v>21328</v>
      </c>
      <c r="C29737" s="100"/>
      <c r="D29737" s="124"/>
      <c r="E29737" s="157" t="e">
        <f>VLOOKUP(D29737,'SOAT LIQ'!$A$87:$C$3416,3,FALSE)</f>
        <v>#N/A</v>
      </c>
      <c r="F29737" t="s">
        <v>21632</v>
      </c>
    </row>
    <row r="29738" spans="1:6" x14ac:dyDescent="0.25">
      <c r="A29738" t="s">
        <v>11060</v>
      </c>
      <c r="B29738" s="100" t="s">
        <v>21328</v>
      </c>
      <c r="C29738" s="100"/>
      <c r="D29738" s="124"/>
      <c r="E29738" s="157" t="e">
        <f>VLOOKUP(D29738,'SOAT LIQ'!$A$87:$C$3416,3,FALSE)</f>
        <v>#N/A</v>
      </c>
      <c r="F29738" t="s">
        <v>21632</v>
      </c>
    </row>
    <row r="29739" spans="1:6" x14ac:dyDescent="0.25">
      <c r="A29739" t="s">
        <v>5904</v>
      </c>
      <c r="B29739" s="100" t="s">
        <v>21328</v>
      </c>
      <c r="C29739" s="100"/>
      <c r="D29739" s="124"/>
      <c r="E29739" s="157" t="e">
        <f>VLOOKUP(D29739,'SOAT LIQ'!$A$87:$C$3416,3,FALSE)</f>
        <v>#N/A</v>
      </c>
      <c r="F29739" t="s">
        <v>21632</v>
      </c>
    </row>
    <row r="29740" spans="1:6" x14ac:dyDescent="0.25">
      <c r="A29740" t="s">
        <v>11061</v>
      </c>
      <c r="B29740" s="100" t="s">
        <v>21328</v>
      </c>
      <c r="C29740" s="100"/>
      <c r="D29740" s="124"/>
      <c r="E29740" s="157" t="e">
        <f>VLOOKUP(D29740,'SOAT LIQ'!$A$87:$C$3416,3,FALSE)</f>
        <v>#N/A</v>
      </c>
      <c r="F29740" t="s">
        <v>21632</v>
      </c>
    </row>
    <row r="29741" spans="1:6" x14ac:dyDescent="0.25">
      <c r="A29741" t="s">
        <v>5924</v>
      </c>
      <c r="B29741" s="100" t="s">
        <v>21328</v>
      </c>
      <c r="C29741" s="100"/>
      <c r="D29741" s="124"/>
      <c r="E29741" s="157" t="e">
        <f>VLOOKUP(D29741,'SOAT LIQ'!$A$87:$C$3416,3,FALSE)</f>
        <v>#N/A</v>
      </c>
      <c r="F29741" t="s">
        <v>21632</v>
      </c>
    </row>
    <row r="29742" spans="1:6" x14ac:dyDescent="0.25">
      <c r="A29742" t="s">
        <v>4339</v>
      </c>
      <c r="B29742" s="100" t="s">
        <v>21328</v>
      </c>
      <c r="C29742" s="100"/>
      <c r="D29742" s="124"/>
      <c r="E29742" s="157" t="e">
        <f>VLOOKUP(D29742,'SOAT LIQ'!$A$87:$C$3416,3,FALSE)</f>
        <v>#N/A</v>
      </c>
      <c r="F29742" t="s">
        <v>21632</v>
      </c>
    </row>
    <row r="29743" spans="1:6" x14ac:dyDescent="0.25">
      <c r="A29743" t="s">
        <v>5922</v>
      </c>
      <c r="B29743" s="100" t="s">
        <v>21328</v>
      </c>
      <c r="C29743" s="100"/>
      <c r="D29743" s="124"/>
      <c r="E29743" s="157" t="e">
        <f>VLOOKUP(D29743,'SOAT LIQ'!$A$87:$C$3416,3,FALSE)</f>
        <v>#N/A</v>
      </c>
      <c r="F29743" t="s">
        <v>21632</v>
      </c>
    </row>
    <row r="29744" spans="1:6" x14ac:dyDescent="0.25">
      <c r="A29744" t="s">
        <v>5773</v>
      </c>
      <c r="B29744" s="100" t="s">
        <v>21329</v>
      </c>
      <c r="C29744" s="100"/>
      <c r="D29744" s="124"/>
      <c r="E29744" s="157" t="e">
        <f>VLOOKUP(D29744,'SOAT LIQ'!$A$87:$C$3416,3,FALSE)</f>
        <v>#N/A</v>
      </c>
      <c r="F29744" t="s">
        <v>21632</v>
      </c>
    </row>
    <row r="29745" spans="1:6" x14ac:dyDescent="0.25">
      <c r="A29745" t="s">
        <v>4339</v>
      </c>
      <c r="B29745" s="100" t="s">
        <v>21329</v>
      </c>
      <c r="C29745" s="100"/>
      <c r="D29745" s="124"/>
      <c r="E29745" s="157" t="e">
        <f>VLOOKUP(D29745,'SOAT LIQ'!$A$87:$C$3416,3,FALSE)</f>
        <v>#N/A</v>
      </c>
      <c r="F29745" t="s">
        <v>21632</v>
      </c>
    </row>
    <row r="29746" spans="1:6" x14ac:dyDescent="0.25">
      <c r="A29746" t="s">
        <v>6183</v>
      </c>
      <c r="B29746" s="100" t="s">
        <v>21329</v>
      </c>
      <c r="C29746" s="100"/>
      <c r="D29746" s="124"/>
      <c r="E29746" s="157" t="e">
        <f>VLOOKUP(D29746,'SOAT LIQ'!$A$87:$C$3416,3,FALSE)</f>
        <v>#N/A</v>
      </c>
    </row>
    <row r="29747" spans="1:6" x14ac:dyDescent="0.25">
      <c r="A29747" t="s">
        <v>5904</v>
      </c>
      <c r="B29747" s="100" t="s">
        <v>21329</v>
      </c>
      <c r="C29747" s="100"/>
      <c r="D29747" s="124"/>
      <c r="E29747" s="157" t="e">
        <f>VLOOKUP(D29747,'SOAT LIQ'!$A$87:$C$3416,3,FALSE)</f>
        <v>#N/A</v>
      </c>
      <c r="F29747" t="s">
        <v>21632</v>
      </c>
    </row>
    <row r="29748" spans="1:6" x14ac:dyDescent="0.25">
      <c r="A29748" t="s">
        <v>6570</v>
      </c>
      <c r="B29748" s="100" t="s">
        <v>21329</v>
      </c>
      <c r="C29748" s="100"/>
      <c r="D29748" s="124"/>
      <c r="E29748" s="157" t="e">
        <f>VLOOKUP(D29748,'SOAT LIQ'!$A$87:$C$3416,3,FALSE)</f>
        <v>#N/A</v>
      </c>
    </row>
    <row r="29749" spans="1:6" x14ac:dyDescent="0.25">
      <c r="A29749" t="s">
        <v>5773</v>
      </c>
      <c r="B29749" s="100" t="s">
        <v>21330</v>
      </c>
      <c r="C29749" s="100"/>
      <c r="D29749" s="124"/>
      <c r="E29749" s="157" t="e">
        <f>VLOOKUP(D29749,'SOAT LIQ'!$A$87:$C$3416,3,FALSE)</f>
        <v>#N/A</v>
      </c>
      <c r="F29749" t="s">
        <v>21632</v>
      </c>
    </row>
    <row r="29750" spans="1:6" x14ac:dyDescent="0.25">
      <c r="A29750" t="s">
        <v>4339</v>
      </c>
      <c r="B29750" s="100" t="s">
        <v>21330</v>
      </c>
      <c r="C29750" s="100"/>
      <c r="D29750" s="124"/>
      <c r="E29750" s="157" t="e">
        <f>VLOOKUP(D29750,'SOAT LIQ'!$A$87:$C$3416,3,FALSE)</f>
        <v>#N/A</v>
      </c>
      <c r="F29750" t="s">
        <v>21632</v>
      </c>
    </row>
    <row r="29751" spans="1:6" x14ac:dyDescent="0.25">
      <c r="A29751" t="s">
        <v>6113</v>
      </c>
      <c r="B29751" s="100" t="s">
        <v>21330</v>
      </c>
      <c r="C29751" s="100"/>
      <c r="D29751" s="124"/>
      <c r="E29751" s="157" t="e">
        <f>VLOOKUP(D29751,'SOAT LIQ'!$A$87:$C$3416,3,FALSE)</f>
        <v>#N/A</v>
      </c>
      <c r="F29751" t="s">
        <v>21632</v>
      </c>
    </row>
    <row r="29752" spans="1:6" x14ac:dyDescent="0.25">
      <c r="A29752" t="s">
        <v>6183</v>
      </c>
      <c r="B29752" s="100" t="s">
        <v>21330</v>
      </c>
      <c r="C29752" s="100"/>
      <c r="D29752" s="124"/>
      <c r="E29752" s="157" t="e">
        <f>VLOOKUP(D29752,'SOAT LIQ'!$A$87:$C$3416,3,FALSE)</f>
        <v>#N/A</v>
      </c>
    </row>
    <row r="29753" spans="1:6" x14ac:dyDescent="0.25">
      <c r="A29753" t="s">
        <v>5904</v>
      </c>
      <c r="B29753" s="100" t="s">
        <v>21330</v>
      </c>
      <c r="C29753" s="100"/>
      <c r="D29753" s="124"/>
      <c r="E29753" s="157" t="e">
        <f>VLOOKUP(D29753,'SOAT LIQ'!$A$87:$C$3416,3,FALSE)</f>
        <v>#N/A</v>
      </c>
      <c r="F29753" t="s">
        <v>21632</v>
      </c>
    </row>
    <row r="29754" spans="1:6" x14ac:dyDescent="0.25">
      <c r="A29754" t="s">
        <v>6570</v>
      </c>
      <c r="B29754" s="100" t="s">
        <v>21330</v>
      </c>
      <c r="C29754" s="100"/>
      <c r="D29754" s="124"/>
      <c r="E29754" s="157" t="e">
        <f>VLOOKUP(D29754,'SOAT LIQ'!$A$87:$C$3416,3,FALSE)</f>
        <v>#N/A</v>
      </c>
    </row>
    <row r="29755" spans="1:6" x14ac:dyDescent="0.25">
      <c r="A29755" t="s">
        <v>6570</v>
      </c>
      <c r="B29755" s="100" t="s">
        <v>21331</v>
      </c>
      <c r="C29755" s="100"/>
      <c r="D29755" s="124"/>
      <c r="E29755" s="157" t="e">
        <f>VLOOKUP(D29755,'SOAT LIQ'!$A$87:$C$3416,3,FALSE)</f>
        <v>#N/A</v>
      </c>
    </row>
    <row r="29756" spans="1:6" x14ac:dyDescent="0.25">
      <c r="A29756" t="s">
        <v>4339</v>
      </c>
      <c r="B29756" s="100" t="s">
        <v>21331</v>
      </c>
      <c r="C29756" s="100"/>
      <c r="D29756" s="124"/>
      <c r="E29756" s="157" t="e">
        <f>VLOOKUP(D29756,'SOAT LIQ'!$A$87:$C$3416,3,FALSE)</f>
        <v>#N/A</v>
      </c>
      <c r="F29756" t="s">
        <v>21632</v>
      </c>
    </row>
    <row r="29757" spans="1:6" x14ac:dyDescent="0.25">
      <c r="A29757" t="s">
        <v>5773</v>
      </c>
      <c r="B29757" s="100" t="s">
        <v>21331</v>
      </c>
      <c r="C29757" s="100"/>
      <c r="D29757" s="124"/>
      <c r="E29757" s="157" t="e">
        <f>VLOOKUP(D29757,'SOAT LIQ'!$A$87:$C$3416,3,FALSE)</f>
        <v>#N/A</v>
      </c>
      <c r="F29757" t="s">
        <v>21632</v>
      </c>
    </row>
    <row r="29758" spans="1:6" x14ac:dyDescent="0.25">
      <c r="A29758" t="s">
        <v>6183</v>
      </c>
      <c r="B29758" s="100" t="s">
        <v>21331</v>
      </c>
      <c r="C29758" s="100"/>
      <c r="D29758" s="124"/>
      <c r="E29758" s="157" t="e">
        <f>VLOOKUP(D29758,'SOAT LIQ'!$A$87:$C$3416,3,FALSE)</f>
        <v>#N/A</v>
      </c>
    </row>
    <row r="29759" spans="1:6" x14ac:dyDescent="0.25">
      <c r="A29759" t="s">
        <v>5904</v>
      </c>
      <c r="B29759" s="100" t="s">
        <v>21331</v>
      </c>
      <c r="C29759" s="100"/>
      <c r="D29759" s="124"/>
      <c r="E29759" s="157" t="e">
        <f>VLOOKUP(D29759,'SOAT LIQ'!$A$87:$C$3416,3,FALSE)</f>
        <v>#N/A</v>
      </c>
      <c r="F29759" t="s">
        <v>21632</v>
      </c>
    </row>
    <row r="29760" spans="1:6" x14ac:dyDescent="0.25">
      <c r="A29760" t="s">
        <v>6570</v>
      </c>
      <c r="B29760" s="100" t="s">
        <v>21332</v>
      </c>
      <c r="C29760" s="100"/>
      <c r="D29760" s="124"/>
      <c r="E29760" s="157" t="e">
        <f>VLOOKUP(D29760,'SOAT LIQ'!$A$87:$C$3416,3,FALSE)</f>
        <v>#N/A</v>
      </c>
    </row>
    <row r="29761" spans="1:6" x14ac:dyDescent="0.25">
      <c r="A29761" t="s">
        <v>4339</v>
      </c>
      <c r="B29761" s="100" t="s">
        <v>21332</v>
      </c>
      <c r="C29761" s="100"/>
      <c r="D29761" s="124"/>
      <c r="E29761" s="157" t="e">
        <f>VLOOKUP(D29761,'SOAT LIQ'!$A$87:$C$3416,3,FALSE)</f>
        <v>#N/A</v>
      </c>
      <c r="F29761" t="s">
        <v>21632</v>
      </c>
    </row>
    <row r="29762" spans="1:6" x14ac:dyDescent="0.25">
      <c r="A29762" t="s">
        <v>5773</v>
      </c>
      <c r="B29762" s="100" t="s">
        <v>21332</v>
      </c>
      <c r="C29762" s="100"/>
      <c r="D29762" s="124"/>
      <c r="E29762" s="157" t="e">
        <f>VLOOKUP(D29762,'SOAT LIQ'!$A$87:$C$3416,3,FALSE)</f>
        <v>#N/A</v>
      </c>
      <c r="F29762" t="s">
        <v>21632</v>
      </c>
    </row>
    <row r="29763" spans="1:6" x14ac:dyDescent="0.25">
      <c r="A29763" t="s">
        <v>6183</v>
      </c>
      <c r="B29763" s="100" t="s">
        <v>21332</v>
      </c>
      <c r="C29763" s="100"/>
      <c r="D29763" s="124"/>
      <c r="E29763" s="157" t="e">
        <f>VLOOKUP(D29763,'SOAT LIQ'!$A$87:$C$3416,3,FALSE)</f>
        <v>#N/A</v>
      </c>
    </row>
    <row r="29764" spans="1:6" x14ac:dyDescent="0.25">
      <c r="A29764" t="s">
        <v>5904</v>
      </c>
      <c r="B29764" s="100" t="s">
        <v>21332</v>
      </c>
      <c r="C29764" s="100"/>
      <c r="D29764" s="124"/>
      <c r="E29764" s="157" t="e">
        <f>VLOOKUP(D29764,'SOAT LIQ'!$A$87:$C$3416,3,FALSE)</f>
        <v>#N/A</v>
      </c>
      <c r="F29764" t="s">
        <v>21632</v>
      </c>
    </row>
    <row r="29765" spans="1:6" x14ac:dyDescent="0.25">
      <c r="A29765" t="s">
        <v>5773</v>
      </c>
      <c r="B29765" s="100" t="s">
        <v>21333</v>
      </c>
      <c r="C29765" s="100"/>
      <c r="D29765" s="124"/>
      <c r="E29765" s="157" t="e">
        <f>VLOOKUP(D29765,'SOAT LIQ'!$A$87:$C$3416,3,FALSE)</f>
        <v>#N/A</v>
      </c>
      <c r="F29765" t="s">
        <v>21632</v>
      </c>
    </row>
    <row r="29766" spans="1:6" x14ac:dyDescent="0.25">
      <c r="A29766" t="s">
        <v>5904</v>
      </c>
      <c r="B29766" s="100" t="s">
        <v>21333</v>
      </c>
      <c r="C29766" s="100"/>
      <c r="D29766" s="124"/>
      <c r="E29766" s="157" t="e">
        <f>VLOOKUP(D29766,'SOAT LIQ'!$A$87:$C$3416,3,FALSE)</f>
        <v>#N/A</v>
      </c>
      <c r="F29766" t="s">
        <v>21632</v>
      </c>
    </row>
    <row r="29767" spans="1:6" x14ac:dyDescent="0.25">
      <c r="A29767" t="s">
        <v>5924</v>
      </c>
      <c r="B29767" s="100" t="s">
        <v>21333</v>
      </c>
      <c r="C29767" s="100"/>
      <c r="D29767" s="124"/>
      <c r="E29767" s="157" t="e">
        <f>VLOOKUP(D29767,'SOAT LIQ'!$A$87:$C$3416,3,FALSE)</f>
        <v>#N/A</v>
      </c>
      <c r="F29767" t="s">
        <v>21632</v>
      </c>
    </row>
    <row r="29768" spans="1:6" x14ac:dyDescent="0.25">
      <c r="A29768" t="s">
        <v>8465</v>
      </c>
      <c r="B29768" s="100" t="s">
        <v>21333</v>
      </c>
      <c r="C29768" s="100"/>
      <c r="D29768" s="124"/>
      <c r="E29768" s="157" t="e">
        <f>VLOOKUP(D29768,'SOAT LIQ'!$A$87:$C$3416,3,FALSE)</f>
        <v>#N/A</v>
      </c>
    </row>
    <row r="29769" spans="1:6" x14ac:dyDescent="0.25">
      <c r="A29769" t="s">
        <v>11060</v>
      </c>
      <c r="B29769" s="100" t="s">
        <v>21333</v>
      </c>
      <c r="C29769" s="100"/>
      <c r="D29769" s="124"/>
      <c r="E29769" s="157" t="e">
        <f>VLOOKUP(D29769,'SOAT LIQ'!$A$87:$C$3416,3,FALSE)</f>
        <v>#N/A</v>
      </c>
    </row>
    <row r="29770" spans="1:6" x14ac:dyDescent="0.25">
      <c r="A29770" t="s">
        <v>5773</v>
      </c>
      <c r="B29770" s="100" t="s">
        <v>21334</v>
      </c>
      <c r="C29770" s="99"/>
      <c r="D29770" s="124"/>
      <c r="E29770" s="157" t="e">
        <f>VLOOKUP(D29770,'SOAT LIQ'!$A$87:$C$3416,3,FALSE)</f>
        <v>#N/A</v>
      </c>
      <c r="F29770" t="s">
        <v>21632</v>
      </c>
    </row>
    <row r="29771" spans="1:6" x14ac:dyDescent="0.25">
      <c r="A29771" t="s">
        <v>5750</v>
      </c>
      <c r="B29771" s="100" t="s">
        <v>21334</v>
      </c>
      <c r="C29771" s="99"/>
      <c r="D29771" s="124"/>
      <c r="E29771" s="157" t="e">
        <f>VLOOKUP(D29771,'SOAT LIQ'!$A$87:$C$3416,3,FALSE)</f>
        <v>#N/A</v>
      </c>
      <c r="F29771" t="s">
        <v>21632</v>
      </c>
    </row>
    <row r="29772" spans="1:6" x14ac:dyDescent="0.25">
      <c r="A29772" t="s">
        <v>5904</v>
      </c>
      <c r="B29772" s="100" t="s">
        <v>21334</v>
      </c>
      <c r="C29772" s="99"/>
      <c r="D29772" s="124"/>
      <c r="E29772" s="157" t="e">
        <f>VLOOKUP(D29772,'SOAT LIQ'!$A$87:$C$3416,3,FALSE)</f>
        <v>#N/A</v>
      </c>
      <c r="F29772" t="s">
        <v>21632</v>
      </c>
    </row>
    <row r="29773" spans="1:6" x14ac:dyDescent="0.25">
      <c r="A29773" t="s">
        <v>11060</v>
      </c>
      <c r="B29773" s="100" t="s">
        <v>21334</v>
      </c>
      <c r="C29773" s="99"/>
      <c r="D29773" s="124"/>
      <c r="E29773" s="157" t="e">
        <f>VLOOKUP(D29773,'SOAT LIQ'!$A$87:$C$3416,3,FALSE)</f>
        <v>#N/A</v>
      </c>
    </row>
    <row r="29774" spans="1:6" x14ac:dyDescent="0.25">
      <c r="A29774" t="s">
        <v>5904</v>
      </c>
      <c r="B29774" s="100" t="s">
        <v>21334</v>
      </c>
      <c r="C29774" s="99"/>
      <c r="D29774" s="124"/>
      <c r="E29774" s="157" t="e">
        <f>VLOOKUP(D29774,'SOAT LIQ'!$A$87:$C$3416,3,FALSE)</f>
        <v>#N/A</v>
      </c>
      <c r="F29774" t="s">
        <v>21632</v>
      </c>
    </row>
    <row r="29775" spans="1:6" x14ac:dyDescent="0.25">
      <c r="A29775" t="s">
        <v>11061</v>
      </c>
      <c r="B29775" s="100" t="s">
        <v>21334</v>
      </c>
      <c r="C29775" s="99"/>
      <c r="D29775" s="124"/>
      <c r="E29775" s="157" t="e">
        <f>VLOOKUP(D29775,'SOAT LIQ'!$A$87:$C$3416,3,FALSE)</f>
        <v>#N/A</v>
      </c>
    </row>
    <row r="29776" spans="1:6" x14ac:dyDescent="0.25">
      <c r="A29776" t="s">
        <v>5773</v>
      </c>
      <c r="B29776" s="100" t="s">
        <v>21335</v>
      </c>
      <c r="C29776" s="99"/>
      <c r="D29776" s="129">
        <v>14501</v>
      </c>
      <c r="E29776" s="157">
        <f>VLOOKUP(D29776,'SOAT LIQ'!$A$87:$C$3416,3,FALSE)</f>
        <v>11</v>
      </c>
      <c r="F29776" t="s">
        <v>21632</v>
      </c>
    </row>
    <row r="29777" spans="1:6" x14ac:dyDescent="0.25">
      <c r="A29777" t="s">
        <v>5750</v>
      </c>
      <c r="B29777" s="100" t="s">
        <v>21335</v>
      </c>
      <c r="C29777" s="99"/>
      <c r="D29777" s="129">
        <v>14501</v>
      </c>
      <c r="E29777" s="157">
        <f>VLOOKUP(D29777,'SOAT LIQ'!$A$87:$C$3416,3,FALSE)</f>
        <v>11</v>
      </c>
      <c r="F29777" t="s">
        <v>21632</v>
      </c>
    </row>
    <row r="29778" spans="1:6" x14ac:dyDescent="0.25">
      <c r="A29778" t="s">
        <v>5904</v>
      </c>
      <c r="B29778" s="100" t="s">
        <v>21335</v>
      </c>
      <c r="C29778" s="99"/>
      <c r="D29778" s="129">
        <v>14501</v>
      </c>
      <c r="E29778" s="157">
        <f>VLOOKUP(D29778,'SOAT LIQ'!$A$87:$C$3416,3,FALSE)</f>
        <v>11</v>
      </c>
      <c r="F29778" t="s">
        <v>21632</v>
      </c>
    </row>
    <row r="29779" spans="1:6" x14ac:dyDescent="0.25">
      <c r="A29779" t="s">
        <v>11060</v>
      </c>
      <c r="B29779" s="100" t="s">
        <v>21335</v>
      </c>
      <c r="C29779" s="99"/>
      <c r="D29779" s="129">
        <v>14501</v>
      </c>
      <c r="E29779" s="157">
        <f>VLOOKUP(D29779,'SOAT LIQ'!$A$87:$C$3416,3,FALSE)</f>
        <v>11</v>
      </c>
      <c r="F29779" t="s">
        <v>21632</v>
      </c>
    </row>
    <row r="29780" spans="1:6" x14ac:dyDescent="0.25">
      <c r="A29780" t="s">
        <v>5904</v>
      </c>
      <c r="B29780" s="100" t="s">
        <v>21335</v>
      </c>
      <c r="C29780" s="99"/>
      <c r="D29780" s="129">
        <v>14501</v>
      </c>
      <c r="E29780" s="157">
        <f>VLOOKUP(D29780,'SOAT LIQ'!$A$87:$C$3416,3,FALSE)</f>
        <v>11</v>
      </c>
      <c r="F29780" t="s">
        <v>21632</v>
      </c>
    </row>
    <row r="29781" spans="1:6" x14ac:dyDescent="0.25">
      <c r="A29781" t="s">
        <v>11061</v>
      </c>
      <c r="B29781" s="100" t="s">
        <v>21335</v>
      </c>
      <c r="C29781" s="99"/>
      <c r="D29781" s="129">
        <v>14501</v>
      </c>
      <c r="E29781" s="157">
        <f>VLOOKUP(D29781,'SOAT LIQ'!$A$87:$C$3416,3,FALSE)</f>
        <v>11</v>
      </c>
      <c r="F29781" t="s">
        <v>21632</v>
      </c>
    </row>
    <row r="29782" spans="1:6" x14ac:dyDescent="0.25">
      <c r="A29782" t="s">
        <v>5773</v>
      </c>
      <c r="B29782" s="100" t="s">
        <v>21336</v>
      </c>
      <c r="C29782" s="99"/>
      <c r="D29782" s="124"/>
      <c r="E29782" s="157" t="e">
        <f>VLOOKUP(D29782,'SOAT LIQ'!$A$87:$C$3416,3,FALSE)</f>
        <v>#N/A</v>
      </c>
      <c r="F29782" t="s">
        <v>21632</v>
      </c>
    </row>
    <row r="29783" spans="1:6" x14ac:dyDescent="0.25">
      <c r="A29783" t="s">
        <v>5750</v>
      </c>
      <c r="B29783" s="100" t="s">
        <v>21336</v>
      </c>
      <c r="C29783" s="99"/>
      <c r="D29783" s="124"/>
      <c r="E29783" s="157" t="e">
        <f>VLOOKUP(D29783,'SOAT LIQ'!$A$87:$C$3416,3,FALSE)</f>
        <v>#N/A</v>
      </c>
      <c r="F29783" t="s">
        <v>21632</v>
      </c>
    </row>
    <row r="29784" spans="1:6" x14ac:dyDescent="0.25">
      <c r="A29784" t="s">
        <v>5904</v>
      </c>
      <c r="B29784" s="100" t="s">
        <v>21336</v>
      </c>
      <c r="C29784" s="99"/>
      <c r="D29784" s="124"/>
      <c r="E29784" s="157" t="e">
        <f>VLOOKUP(D29784,'SOAT LIQ'!$A$87:$C$3416,3,FALSE)</f>
        <v>#N/A</v>
      </c>
      <c r="F29784" t="s">
        <v>21632</v>
      </c>
    </row>
    <row r="29785" spans="1:6" x14ac:dyDescent="0.25">
      <c r="A29785" t="s">
        <v>11060</v>
      </c>
      <c r="B29785" s="100" t="s">
        <v>21336</v>
      </c>
      <c r="C29785" s="99"/>
      <c r="D29785" s="124"/>
      <c r="E29785" s="157" t="e">
        <f>VLOOKUP(D29785,'SOAT LIQ'!$A$87:$C$3416,3,FALSE)</f>
        <v>#N/A</v>
      </c>
    </row>
    <row r="29786" spans="1:6" x14ac:dyDescent="0.25">
      <c r="A29786" t="s">
        <v>5904</v>
      </c>
      <c r="B29786" s="100" t="s">
        <v>21336</v>
      </c>
      <c r="C29786" s="99"/>
      <c r="D29786" s="124"/>
      <c r="E29786" s="157" t="e">
        <f>VLOOKUP(D29786,'SOAT LIQ'!$A$87:$C$3416,3,FALSE)</f>
        <v>#N/A</v>
      </c>
      <c r="F29786" t="s">
        <v>21632</v>
      </c>
    </row>
    <row r="29787" spans="1:6" x14ac:dyDescent="0.25">
      <c r="A29787" t="s">
        <v>11061</v>
      </c>
      <c r="B29787" s="100" t="s">
        <v>21336</v>
      </c>
      <c r="C29787" s="99"/>
      <c r="D29787" s="124"/>
      <c r="E29787" s="157" t="e">
        <f>VLOOKUP(D29787,'SOAT LIQ'!$A$87:$C$3416,3,FALSE)</f>
        <v>#N/A</v>
      </c>
    </row>
    <row r="29788" spans="1:6" x14ac:dyDescent="0.25">
      <c r="A29788" t="s">
        <v>5773</v>
      </c>
      <c r="B29788" s="100" t="s">
        <v>21337</v>
      </c>
      <c r="C29788" s="100"/>
      <c r="D29788" s="124"/>
      <c r="E29788" s="157" t="e">
        <f>VLOOKUP(D29788,'SOAT LIQ'!$A$87:$C$3416,3,FALSE)</f>
        <v>#N/A</v>
      </c>
      <c r="F29788" t="s">
        <v>21632</v>
      </c>
    </row>
    <row r="29789" spans="1:6" x14ac:dyDescent="0.25">
      <c r="A29789" t="s">
        <v>5904</v>
      </c>
      <c r="B29789" s="100" t="s">
        <v>21337</v>
      </c>
      <c r="C29789" s="100"/>
      <c r="D29789" s="124"/>
      <c r="E29789" s="157" t="e">
        <f>VLOOKUP(D29789,'SOAT LIQ'!$A$87:$C$3416,3,FALSE)</f>
        <v>#N/A</v>
      </c>
      <c r="F29789" t="s">
        <v>21632</v>
      </c>
    </row>
    <row r="29790" spans="1:6" x14ac:dyDescent="0.25">
      <c r="A29790" t="s">
        <v>11060</v>
      </c>
      <c r="B29790" s="100" t="s">
        <v>21337</v>
      </c>
      <c r="C29790" s="100"/>
      <c r="D29790" s="124"/>
      <c r="E29790" s="157" t="e">
        <f>VLOOKUP(D29790,'SOAT LIQ'!$A$87:$C$3416,3,FALSE)</f>
        <v>#N/A</v>
      </c>
    </row>
    <row r="29791" spans="1:6" x14ac:dyDescent="0.25">
      <c r="A29791" t="s">
        <v>5904</v>
      </c>
      <c r="B29791" s="100" t="s">
        <v>21337</v>
      </c>
      <c r="C29791" s="100"/>
      <c r="D29791" s="124"/>
      <c r="E29791" s="157" t="e">
        <f>VLOOKUP(D29791,'SOAT LIQ'!$A$87:$C$3416,3,FALSE)</f>
        <v>#N/A</v>
      </c>
      <c r="F29791" t="s">
        <v>21632</v>
      </c>
    </row>
    <row r="29792" spans="1:6" x14ac:dyDescent="0.25">
      <c r="A29792" t="s">
        <v>11061</v>
      </c>
      <c r="B29792" s="100" t="s">
        <v>21337</v>
      </c>
      <c r="C29792" s="100"/>
      <c r="D29792" s="124"/>
      <c r="E29792" s="157" t="e">
        <f>VLOOKUP(D29792,'SOAT LIQ'!$A$87:$C$3416,3,FALSE)</f>
        <v>#N/A</v>
      </c>
    </row>
    <row r="29793" spans="1:6" x14ac:dyDescent="0.25">
      <c r="A29793" t="s">
        <v>5773</v>
      </c>
      <c r="B29793" s="100" t="s">
        <v>21338</v>
      </c>
      <c r="C29793" s="99"/>
      <c r="D29793" s="124"/>
      <c r="E29793" s="157" t="e">
        <f>VLOOKUP(D29793,'SOAT LIQ'!$A$87:$C$3416,3,FALSE)</f>
        <v>#N/A</v>
      </c>
      <c r="F29793" t="s">
        <v>21632</v>
      </c>
    </row>
    <row r="29794" spans="1:6" x14ac:dyDescent="0.25">
      <c r="A29794" t="s">
        <v>5750</v>
      </c>
      <c r="B29794" s="100" t="s">
        <v>21338</v>
      </c>
      <c r="C29794" s="99"/>
      <c r="D29794" s="124"/>
      <c r="E29794" s="157" t="e">
        <f>VLOOKUP(D29794,'SOAT LIQ'!$A$87:$C$3416,3,FALSE)</f>
        <v>#N/A</v>
      </c>
      <c r="F29794" t="s">
        <v>21632</v>
      </c>
    </row>
    <row r="29795" spans="1:6" x14ac:dyDescent="0.25">
      <c r="A29795" t="s">
        <v>5904</v>
      </c>
      <c r="B29795" s="100" t="s">
        <v>21338</v>
      </c>
      <c r="C29795" s="99"/>
      <c r="D29795" s="124"/>
      <c r="E29795" s="157" t="e">
        <f>VLOOKUP(D29795,'SOAT LIQ'!$A$87:$C$3416,3,FALSE)</f>
        <v>#N/A</v>
      </c>
      <c r="F29795" t="s">
        <v>21632</v>
      </c>
    </row>
    <row r="29796" spans="1:6" x14ac:dyDescent="0.25">
      <c r="A29796" t="s">
        <v>11060</v>
      </c>
      <c r="B29796" s="100" t="s">
        <v>21338</v>
      </c>
      <c r="C29796" s="99"/>
      <c r="D29796" s="124"/>
      <c r="E29796" s="157" t="e">
        <f>VLOOKUP(D29796,'SOAT LIQ'!$A$87:$C$3416,3,FALSE)</f>
        <v>#N/A</v>
      </c>
    </row>
    <row r="29797" spans="1:6" x14ac:dyDescent="0.25">
      <c r="A29797" t="s">
        <v>5904</v>
      </c>
      <c r="B29797" s="100" t="s">
        <v>21338</v>
      </c>
      <c r="C29797" s="99"/>
      <c r="D29797" s="124"/>
      <c r="E29797" s="157" t="e">
        <f>VLOOKUP(D29797,'SOAT LIQ'!$A$87:$C$3416,3,FALSE)</f>
        <v>#N/A</v>
      </c>
      <c r="F29797" t="s">
        <v>21632</v>
      </c>
    </row>
    <row r="29798" spans="1:6" x14ac:dyDescent="0.25">
      <c r="A29798" t="s">
        <v>11061</v>
      </c>
      <c r="B29798" s="100" t="s">
        <v>21338</v>
      </c>
      <c r="C29798" s="99"/>
      <c r="D29798" s="124"/>
      <c r="E29798" s="157" t="e">
        <f>VLOOKUP(D29798,'SOAT LIQ'!$A$87:$C$3416,3,FALSE)</f>
        <v>#N/A</v>
      </c>
    </row>
    <row r="29799" spans="1:6" x14ac:dyDescent="0.25">
      <c r="A29799" t="s">
        <v>5773</v>
      </c>
      <c r="B29799" s="100" t="s">
        <v>21339</v>
      </c>
      <c r="C29799" s="100"/>
      <c r="D29799" s="124"/>
      <c r="E29799" s="157" t="e">
        <f>VLOOKUP(D29799,'SOAT LIQ'!$A$87:$C$3416,3,FALSE)</f>
        <v>#N/A</v>
      </c>
      <c r="F29799" t="s">
        <v>21632</v>
      </c>
    </row>
    <row r="29800" spans="1:6" x14ac:dyDescent="0.25">
      <c r="A29800" t="s">
        <v>5904</v>
      </c>
      <c r="B29800" s="100" t="s">
        <v>21339</v>
      </c>
      <c r="C29800" s="100"/>
      <c r="D29800" s="124"/>
      <c r="E29800" s="157" t="e">
        <f>VLOOKUP(D29800,'SOAT LIQ'!$A$87:$C$3416,3,FALSE)</f>
        <v>#N/A</v>
      </c>
      <c r="F29800" t="s">
        <v>21632</v>
      </c>
    </row>
    <row r="29801" spans="1:6" x14ac:dyDescent="0.25">
      <c r="A29801" t="s">
        <v>4339</v>
      </c>
      <c r="B29801" s="100" t="s">
        <v>21339</v>
      </c>
      <c r="C29801" s="100"/>
      <c r="D29801" s="124"/>
      <c r="E29801" s="157" t="e">
        <f>VLOOKUP(D29801,'SOAT LIQ'!$A$87:$C$3416,3,FALSE)</f>
        <v>#N/A</v>
      </c>
      <c r="F29801" t="s">
        <v>21632</v>
      </c>
    </row>
    <row r="29802" spans="1:6" x14ac:dyDescent="0.25">
      <c r="A29802" t="s">
        <v>11060</v>
      </c>
      <c r="B29802" s="100" t="s">
        <v>21339</v>
      </c>
      <c r="C29802" s="100"/>
      <c r="D29802" s="124"/>
      <c r="E29802" s="157" t="e">
        <f>VLOOKUP(D29802,'SOAT LIQ'!$A$87:$C$3416,3,FALSE)</f>
        <v>#N/A</v>
      </c>
    </row>
    <row r="29803" spans="1:6" x14ac:dyDescent="0.25">
      <c r="A29803" t="s">
        <v>5904</v>
      </c>
      <c r="B29803" s="100" t="s">
        <v>21339</v>
      </c>
      <c r="C29803" s="100"/>
      <c r="D29803" s="124"/>
      <c r="E29803" s="157" t="e">
        <f>VLOOKUP(D29803,'SOAT LIQ'!$A$87:$C$3416,3,FALSE)</f>
        <v>#N/A</v>
      </c>
      <c r="F29803" t="s">
        <v>21632</v>
      </c>
    </row>
    <row r="29804" spans="1:6" x14ac:dyDescent="0.25">
      <c r="A29804" t="s">
        <v>11061</v>
      </c>
      <c r="B29804" s="100" t="s">
        <v>21339</v>
      </c>
      <c r="C29804" s="100"/>
      <c r="D29804" s="124"/>
      <c r="E29804" s="157" t="e">
        <f>VLOOKUP(D29804,'SOAT LIQ'!$A$87:$C$3416,3,FALSE)</f>
        <v>#N/A</v>
      </c>
    </row>
    <row r="29805" spans="1:6" x14ac:dyDescent="0.25">
      <c r="A29805" t="s">
        <v>5773</v>
      </c>
      <c r="B29805" s="100" t="s">
        <v>21340</v>
      </c>
      <c r="C29805" s="100"/>
      <c r="D29805" s="124"/>
      <c r="E29805" s="157" t="e">
        <f>VLOOKUP(D29805,'SOAT LIQ'!$A$87:$C$3416,3,FALSE)</f>
        <v>#N/A</v>
      </c>
      <c r="F29805" t="s">
        <v>21632</v>
      </c>
    </row>
    <row r="29806" spans="1:6" x14ac:dyDescent="0.25">
      <c r="A29806" t="s">
        <v>5904</v>
      </c>
      <c r="B29806" s="100" t="s">
        <v>21340</v>
      </c>
      <c r="C29806" s="100"/>
      <c r="D29806" s="124"/>
      <c r="E29806" s="157" t="e">
        <f>VLOOKUP(D29806,'SOAT LIQ'!$A$87:$C$3416,3,FALSE)</f>
        <v>#N/A</v>
      </c>
      <c r="F29806" t="s">
        <v>21632</v>
      </c>
    </row>
    <row r="29807" spans="1:6" x14ac:dyDescent="0.25">
      <c r="A29807" t="s">
        <v>4339</v>
      </c>
      <c r="B29807" s="100" t="s">
        <v>21340</v>
      </c>
      <c r="C29807" s="100"/>
      <c r="D29807" s="124"/>
      <c r="E29807" s="157" t="e">
        <f>VLOOKUP(D29807,'SOAT LIQ'!$A$87:$C$3416,3,FALSE)</f>
        <v>#N/A</v>
      </c>
      <c r="F29807" t="s">
        <v>21632</v>
      </c>
    </row>
    <row r="29808" spans="1:6" x14ac:dyDescent="0.25">
      <c r="A29808" t="s">
        <v>11060</v>
      </c>
      <c r="B29808" s="100" t="s">
        <v>21340</v>
      </c>
      <c r="C29808" s="100"/>
      <c r="D29808" s="124"/>
      <c r="E29808" s="157" t="e">
        <f>VLOOKUP(D29808,'SOAT LIQ'!$A$87:$C$3416,3,FALSE)</f>
        <v>#N/A</v>
      </c>
    </row>
    <row r="29809" spans="1:6" x14ac:dyDescent="0.25">
      <c r="A29809" t="s">
        <v>5904</v>
      </c>
      <c r="B29809" s="100" t="s">
        <v>21340</v>
      </c>
      <c r="C29809" s="100"/>
      <c r="D29809" s="124"/>
      <c r="E29809" s="157" t="e">
        <f>VLOOKUP(D29809,'SOAT LIQ'!$A$87:$C$3416,3,FALSE)</f>
        <v>#N/A</v>
      </c>
      <c r="F29809" t="s">
        <v>21632</v>
      </c>
    </row>
    <row r="29810" spans="1:6" x14ac:dyDescent="0.25">
      <c r="A29810" t="s">
        <v>11061</v>
      </c>
      <c r="B29810" s="100" t="s">
        <v>21340</v>
      </c>
      <c r="C29810" s="100"/>
      <c r="D29810" s="124"/>
      <c r="E29810" s="157" t="e">
        <f>VLOOKUP(D29810,'SOAT LIQ'!$A$87:$C$3416,3,FALSE)</f>
        <v>#N/A</v>
      </c>
    </row>
    <row r="29811" spans="1:6" x14ac:dyDescent="0.25">
      <c r="A29811" t="s">
        <v>5773</v>
      </c>
      <c r="B29811" s="100" t="s">
        <v>21341</v>
      </c>
      <c r="C29811" s="100"/>
      <c r="D29811" s="124"/>
      <c r="E29811" s="157" t="e">
        <f>VLOOKUP(D29811,'SOAT LIQ'!$A$87:$C$3416,3,FALSE)</f>
        <v>#N/A</v>
      </c>
      <c r="F29811" t="s">
        <v>21632</v>
      </c>
    </row>
    <row r="29812" spans="1:6" x14ac:dyDescent="0.25">
      <c r="A29812" t="s">
        <v>5904</v>
      </c>
      <c r="B29812" s="100" t="s">
        <v>21341</v>
      </c>
      <c r="C29812" s="100"/>
      <c r="D29812" s="124"/>
      <c r="E29812" s="157" t="e">
        <f>VLOOKUP(D29812,'SOAT LIQ'!$A$87:$C$3416,3,FALSE)</f>
        <v>#N/A</v>
      </c>
      <c r="F29812" t="s">
        <v>21632</v>
      </c>
    </row>
    <row r="29813" spans="1:6" x14ac:dyDescent="0.25">
      <c r="A29813" t="s">
        <v>11060</v>
      </c>
      <c r="B29813" s="100" t="s">
        <v>21341</v>
      </c>
      <c r="C29813" s="100"/>
      <c r="D29813" s="124"/>
      <c r="E29813" s="157" t="e">
        <f>VLOOKUP(D29813,'SOAT LIQ'!$A$87:$C$3416,3,FALSE)</f>
        <v>#N/A</v>
      </c>
    </row>
    <row r="29814" spans="1:6" x14ac:dyDescent="0.25">
      <c r="A29814" t="s">
        <v>5773</v>
      </c>
      <c r="B29814" s="100" t="s">
        <v>21342</v>
      </c>
      <c r="C29814" s="100"/>
      <c r="D29814" s="124"/>
      <c r="E29814" s="157" t="e">
        <f>VLOOKUP(D29814,'SOAT LIQ'!$A$87:$C$3416,3,FALSE)</f>
        <v>#N/A</v>
      </c>
      <c r="F29814" t="s">
        <v>21632</v>
      </c>
    </row>
    <row r="29815" spans="1:6" x14ac:dyDescent="0.25">
      <c r="A29815" t="s">
        <v>5904</v>
      </c>
      <c r="B29815" s="100" t="s">
        <v>21342</v>
      </c>
      <c r="C29815" s="100"/>
      <c r="D29815" s="124"/>
      <c r="E29815" s="157" t="e">
        <f>VLOOKUP(D29815,'SOAT LIQ'!$A$87:$C$3416,3,FALSE)</f>
        <v>#N/A</v>
      </c>
      <c r="F29815" t="s">
        <v>21632</v>
      </c>
    </row>
    <row r="29816" spans="1:6" x14ac:dyDescent="0.25">
      <c r="A29816" t="s">
        <v>11060</v>
      </c>
      <c r="B29816" s="100" t="s">
        <v>21342</v>
      </c>
      <c r="C29816" s="100"/>
      <c r="D29816" s="124"/>
      <c r="E29816" s="157" t="e">
        <f>VLOOKUP(D29816,'SOAT LIQ'!$A$87:$C$3416,3,FALSE)</f>
        <v>#N/A</v>
      </c>
    </row>
    <row r="29817" spans="1:6" x14ac:dyDescent="0.25">
      <c r="A29817" t="s">
        <v>5773</v>
      </c>
      <c r="B29817" s="100" t="s">
        <v>21343</v>
      </c>
      <c r="C29817" s="99"/>
      <c r="D29817" s="124"/>
      <c r="E29817" s="157" t="e">
        <f>VLOOKUP(D29817,'SOAT LIQ'!$A$87:$C$3416,3,FALSE)</f>
        <v>#N/A</v>
      </c>
      <c r="F29817" t="s">
        <v>21632</v>
      </c>
    </row>
    <row r="29818" spans="1:6" x14ac:dyDescent="0.25">
      <c r="A29818" t="s">
        <v>5750</v>
      </c>
      <c r="B29818" s="100" t="s">
        <v>21343</v>
      </c>
      <c r="C29818" s="99"/>
      <c r="D29818" s="124"/>
      <c r="E29818" s="157" t="e">
        <f>VLOOKUP(D29818,'SOAT LIQ'!$A$87:$C$3416,3,FALSE)</f>
        <v>#N/A</v>
      </c>
      <c r="F29818" t="s">
        <v>21632</v>
      </c>
    </row>
    <row r="29819" spans="1:6" x14ac:dyDescent="0.25">
      <c r="A29819" t="s">
        <v>5904</v>
      </c>
      <c r="B29819" s="100" t="s">
        <v>21343</v>
      </c>
      <c r="C29819" s="99"/>
      <c r="D29819" s="124"/>
      <c r="E29819" s="157" t="e">
        <f>VLOOKUP(D29819,'SOAT LIQ'!$A$87:$C$3416,3,FALSE)</f>
        <v>#N/A</v>
      </c>
      <c r="F29819" t="s">
        <v>21632</v>
      </c>
    </row>
    <row r="29820" spans="1:6" x14ac:dyDescent="0.25">
      <c r="A29820" t="s">
        <v>11060</v>
      </c>
      <c r="B29820" s="100" t="s">
        <v>21343</v>
      </c>
      <c r="C29820" s="99"/>
      <c r="D29820" s="124"/>
      <c r="E29820" s="157" t="e">
        <f>VLOOKUP(D29820,'SOAT LIQ'!$A$87:$C$3416,3,FALSE)</f>
        <v>#N/A</v>
      </c>
    </row>
    <row r="29821" spans="1:6" x14ac:dyDescent="0.25">
      <c r="A29821" t="s">
        <v>5904</v>
      </c>
      <c r="B29821" s="100" t="s">
        <v>21343</v>
      </c>
      <c r="C29821" s="99"/>
      <c r="D29821" s="124"/>
      <c r="E29821" s="157" t="e">
        <f>VLOOKUP(D29821,'SOAT LIQ'!$A$87:$C$3416,3,FALSE)</f>
        <v>#N/A</v>
      </c>
      <c r="F29821" t="s">
        <v>21632</v>
      </c>
    </row>
    <row r="29822" spans="1:6" x14ac:dyDescent="0.25">
      <c r="A29822" t="s">
        <v>11061</v>
      </c>
      <c r="B29822" s="100" t="s">
        <v>21343</v>
      </c>
      <c r="C29822" s="99"/>
      <c r="D29822" s="124"/>
      <c r="E29822" s="157" t="e">
        <f>VLOOKUP(D29822,'SOAT LIQ'!$A$87:$C$3416,3,FALSE)</f>
        <v>#N/A</v>
      </c>
    </row>
    <row r="29823" spans="1:6" x14ac:dyDescent="0.25">
      <c r="A29823" t="s">
        <v>5773</v>
      </c>
      <c r="B29823" s="100" t="s">
        <v>21344</v>
      </c>
      <c r="C29823" s="99"/>
      <c r="D29823" s="124"/>
      <c r="E29823" s="157" t="e">
        <f>VLOOKUP(D29823,'SOAT LIQ'!$A$87:$C$3416,3,FALSE)</f>
        <v>#N/A</v>
      </c>
      <c r="F29823" t="s">
        <v>21632</v>
      </c>
    </row>
    <row r="29824" spans="1:6" x14ac:dyDescent="0.25">
      <c r="A29824" t="s">
        <v>5750</v>
      </c>
      <c r="B29824" s="100" t="s">
        <v>21344</v>
      </c>
      <c r="C29824" s="99"/>
      <c r="D29824" s="124"/>
      <c r="E29824" s="157" t="e">
        <f>VLOOKUP(D29824,'SOAT LIQ'!$A$87:$C$3416,3,FALSE)</f>
        <v>#N/A</v>
      </c>
      <c r="F29824" t="s">
        <v>21632</v>
      </c>
    </row>
    <row r="29825" spans="1:6" x14ac:dyDescent="0.25">
      <c r="A29825" t="s">
        <v>5904</v>
      </c>
      <c r="B29825" s="100" t="s">
        <v>21344</v>
      </c>
      <c r="C29825" s="99"/>
      <c r="D29825" s="124"/>
      <c r="E29825" s="157" t="e">
        <f>VLOOKUP(D29825,'SOAT LIQ'!$A$87:$C$3416,3,FALSE)</f>
        <v>#N/A</v>
      </c>
      <c r="F29825" t="s">
        <v>21632</v>
      </c>
    </row>
    <row r="29826" spans="1:6" x14ac:dyDescent="0.25">
      <c r="A29826" t="s">
        <v>11060</v>
      </c>
      <c r="B29826" s="100" t="s">
        <v>21344</v>
      </c>
      <c r="C29826" s="99"/>
      <c r="D29826" s="124"/>
      <c r="E29826" s="157" t="e">
        <f>VLOOKUP(D29826,'SOAT LIQ'!$A$87:$C$3416,3,FALSE)</f>
        <v>#N/A</v>
      </c>
    </row>
    <row r="29827" spans="1:6" x14ac:dyDescent="0.25">
      <c r="A29827" t="s">
        <v>5904</v>
      </c>
      <c r="B29827" s="100" t="s">
        <v>21344</v>
      </c>
      <c r="C29827" s="99"/>
      <c r="D29827" s="124"/>
      <c r="E29827" s="157" t="e">
        <f>VLOOKUP(D29827,'SOAT LIQ'!$A$87:$C$3416,3,FALSE)</f>
        <v>#N/A</v>
      </c>
      <c r="F29827" t="s">
        <v>21632</v>
      </c>
    </row>
    <row r="29828" spans="1:6" x14ac:dyDescent="0.25">
      <c r="A29828" t="s">
        <v>11061</v>
      </c>
      <c r="B29828" s="100" t="s">
        <v>21344</v>
      </c>
      <c r="C29828" s="99"/>
      <c r="D29828" s="124"/>
      <c r="E29828" s="157" t="e">
        <f>VLOOKUP(D29828,'SOAT LIQ'!$A$87:$C$3416,3,FALSE)</f>
        <v>#N/A</v>
      </c>
    </row>
    <row r="29829" spans="1:6" x14ac:dyDescent="0.25">
      <c r="A29829" t="s">
        <v>5773</v>
      </c>
      <c r="B29829" s="100" t="s">
        <v>21345</v>
      </c>
      <c r="C29829" s="99"/>
      <c r="D29829" s="124"/>
      <c r="E29829" s="157" t="e">
        <f>VLOOKUP(D29829,'SOAT LIQ'!$A$87:$C$3416,3,FALSE)</f>
        <v>#N/A</v>
      </c>
      <c r="F29829" t="s">
        <v>21632</v>
      </c>
    </row>
    <row r="29830" spans="1:6" x14ac:dyDescent="0.25">
      <c r="A29830" t="s">
        <v>5750</v>
      </c>
      <c r="B29830" s="100" t="s">
        <v>21345</v>
      </c>
      <c r="C29830" s="99"/>
      <c r="D29830" s="124"/>
      <c r="E29830" s="157" t="e">
        <f>VLOOKUP(D29830,'SOAT LIQ'!$A$87:$C$3416,3,FALSE)</f>
        <v>#N/A</v>
      </c>
      <c r="F29830" t="s">
        <v>21632</v>
      </c>
    </row>
    <row r="29831" spans="1:6" x14ac:dyDescent="0.25">
      <c r="A29831" t="s">
        <v>5904</v>
      </c>
      <c r="B29831" s="100" t="s">
        <v>21345</v>
      </c>
      <c r="C29831" s="99"/>
      <c r="D29831" s="124"/>
      <c r="E29831" s="157" t="e">
        <f>VLOOKUP(D29831,'SOAT LIQ'!$A$87:$C$3416,3,FALSE)</f>
        <v>#N/A</v>
      </c>
      <c r="F29831" t="s">
        <v>21632</v>
      </c>
    </row>
    <row r="29832" spans="1:6" x14ac:dyDescent="0.25">
      <c r="A29832" t="s">
        <v>11060</v>
      </c>
      <c r="B29832" s="100" t="s">
        <v>21345</v>
      </c>
      <c r="C29832" s="99"/>
      <c r="D29832" s="124"/>
      <c r="E29832" s="157" t="e">
        <f>VLOOKUP(D29832,'SOAT LIQ'!$A$87:$C$3416,3,FALSE)</f>
        <v>#N/A</v>
      </c>
    </row>
    <row r="29833" spans="1:6" x14ac:dyDescent="0.25">
      <c r="A29833" t="s">
        <v>5904</v>
      </c>
      <c r="B29833" s="100" t="s">
        <v>21345</v>
      </c>
      <c r="C29833" s="99"/>
      <c r="D29833" s="124"/>
      <c r="E29833" s="157" t="e">
        <f>VLOOKUP(D29833,'SOAT LIQ'!$A$87:$C$3416,3,FALSE)</f>
        <v>#N/A</v>
      </c>
      <c r="F29833" t="s">
        <v>21632</v>
      </c>
    </row>
    <row r="29834" spans="1:6" x14ac:dyDescent="0.25">
      <c r="A29834" t="s">
        <v>11061</v>
      </c>
      <c r="B29834" s="100" t="s">
        <v>21345</v>
      </c>
      <c r="C29834" s="99"/>
      <c r="D29834" s="124"/>
      <c r="E29834" s="157" t="e">
        <f>VLOOKUP(D29834,'SOAT LIQ'!$A$87:$C$3416,3,FALSE)</f>
        <v>#N/A</v>
      </c>
    </row>
    <row r="29835" spans="1:6" x14ac:dyDescent="0.25">
      <c r="A29835" t="s">
        <v>5773</v>
      </c>
      <c r="B29835" s="100" t="s">
        <v>21346</v>
      </c>
      <c r="C29835" s="99"/>
      <c r="D29835" s="124"/>
      <c r="E29835" s="157" t="e">
        <f>VLOOKUP(D29835,'SOAT LIQ'!$A$87:$C$3416,3,FALSE)</f>
        <v>#N/A</v>
      </c>
      <c r="F29835" t="s">
        <v>21632</v>
      </c>
    </row>
    <row r="29836" spans="1:6" x14ac:dyDescent="0.25">
      <c r="A29836" t="s">
        <v>5750</v>
      </c>
      <c r="B29836" s="100" t="s">
        <v>21346</v>
      </c>
      <c r="C29836" s="99"/>
      <c r="D29836" s="124"/>
      <c r="E29836" s="157" t="e">
        <f>VLOOKUP(D29836,'SOAT LIQ'!$A$87:$C$3416,3,FALSE)</f>
        <v>#N/A</v>
      </c>
      <c r="F29836" t="s">
        <v>21632</v>
      </c>
    </row>
    <row r="29837" spans="1:6" x14ac:dyDescent="0.25">
      <c r="A29837" t="s">
        <v>5904</v>
      </c>
      <c r="B29837" s="100" t="s">
        <v>21346</v>
      </c>
      <c r="C29837" s="99"/>
      <c r="D29837" s="124"/>
      <c r="E29837" s="157" t="e">
        <f>VLOOKUP(D29837,'SOAT LIQ'!$A$87:$C$3416,3,FALSE)</f>
        <v>#N/A</v>
      </c>
      <c r="F29837" t="s">
        <v>21632</v>
      </c>
    </row>
    <row r="29838" spans="1:6" x14ac:dyDescent="0.25">
      <c r="A29838" t="s">
        <v>11060</v>
      </c>
      <c r="B29838" s="100" t="s">
        <v>21346</v>
      </c>
      <c r="C29838" s="99"/>
      <c r="D29838" s="124"/>
      <c r="E29838" s="157" t="e">
        <f>VLOOKUP(D29838,'SOAT LIQ'!$A$87:$C$3416,3,FALSE)</f>
        <v>#N/A</v>
      </c>
    </row>
    <row r="29839" spans="1:6" x14ac:dyDescent="0.25">
      <c r="A29839" t="s">
        <v>5904</v>
      </c>
      <c r="B29839" s="100" t="s">
        <v>21346</v>
      </c>
      <c r="C29839" s="99"/>
      <c r="D29839" s="124"/>
      <c r="E29839" s="157" t="e">
        <f>VLOOKUP(D29839,'SOAT LIQ'!$A$87:$C$3416,3,FALSE)</f>
        <v>#N/A</v>
      </c>
      <c r="F29839" t="s">
        <v>21632</v>
      </c>
    </row>
    <row r="29840" spans="1:6" x14ac:dyDescent="0.25">
      <c r="A29840" t="s">
        <v>11061</v>
      </c>
      <c r="B29840" s="100" t="s">
        <v>21346</v>
      </c>
      <c r="C29840" s="99"/>
      <c r="D29840" s="124"/>
      <c r="E29840" s="157" t="e">
        <f>VLOOKUP(D29840,'SOAT LIQ'!$A$87:$C$3416,3,FALSE)</f>
        <v>#N/A</v>
      </c>
    </row>
    <row r="29841" spans="1:6" x14ac:dyDescent="0.25">
      <c r="A29841" t="s">
        <v>5773</v>
      </c>
      <c r="B29841" s="100" t="s">
        <v>21347</v>
      </c>
      <c r="C29841" s="100"/>
      <c r="D29841" s="124"/>
      <c r="E29841" s="157" t="e">
        <f>VLOOKUP(D29841,'SOAT LIQ'!$A$87:$C$3416,3,FALSE)</f>
        <v>#N/A</v>
      </c>
      <c r="F29841" t="s">
        <v>21632</v>
      </c>
    </row>
    <row r="29842" spans="1:6" x14ac:dyDescent="0.25">
      <c r="A29842" t="s">
        <v>5773</v>
      </c>
      <c r="B29842" s="100" t="s">
        <v>21348</v>
      </c>
      <c r="C29842" s="100"/>
      <c r="D29842" s="124"/>
      <c r="E29842" s="157" t="e">
        <f>VLOOKUP(D29842,'SOAT LIQ'!$A$87:$C$3416,3,FALSE)</f>
        <v>#N/A</v>
      </c>
      <c r="F29842" t="s">
        <v>21632</v>
      </c>
    </row>
    <row r="29843" spans="1:6" x14ac:dyDescent="0.25">
      <c r="A29843" t="s">
        <v>5904</v>
      </c>
      <c r="B29843" s="100" t="s">
        <v>21348</v>
      </c>
      <c r="C29843" s="100"/>
      <c r="D29843" s="124"/>
      <c r="E29843" s="157" t="e">
        <f>VLOOKUP(D29843,'SOAT LIQ'!$A$87:$C$3416,3,FALSE)</f>
        <v>#N/A</v>
      </c>
      <c r="F29843" t="s">
        <v>21632</v>
      </c>
    </row>
    <row r="29844" spans="1:6" x14ac:dyDescent="0.25">
      <c r="A29844" t="s">
        <v>11060</v>
      </c>
      <c r="B29844" s="100" t="s">
        <v>21348</v>
      </c>
      <c r="C29844" s="100"/>
      <c r="D29844" s="124"/>
      <c r="E29844" s="157" t="e">
        <f>VLOOKUP(D29844,'SOAT LIQ'!$A$87:$C$3416,3,FALSE)</f>
        <v>#N/A</v>
      </c>
    </row>
    <row r="29845" spans="1:6" x14ac:dyDescent="0.25">
      <c r="A29845" t="s">
        <v>5904</v>
      </c>
      <c r="B29845" s="100" t="s">
        <v>21348</v>
      </c>
      <c r="C29845" s="100"/>
      <c r="D29845" s="124"/>
      <c r="E29845" s="157" t="e">
        <f>VLOOKUP(D29845,'SOAT LIQ'!$A$87:$C$3416,3,FALSE)</f>
        <v>#N/A</v>
      </c>
      <c r="F29845" t="s">
        <v>21632</v>
      </c>
    </row>
    <row r="29846" spans="1:6" x14ac:dyDescent="0.25">
      <c r="A29846" t="s">
        <v>11061</v>
      </c>
      <c r="B29846" s="100" t="s">
        <v>21348</v>
      </c>
      <c r="C29846" s="100"/>
      <c r="D29846" s="124"/>
      <c r="E29846" s="157" t="e">
        <f>VLOOKUP(D29846,'SOAT LIQ'!$A$87:$C$3416,3,FALSE)</f>
        <v>#N/A</v>
      </c>
    </row>
    <row r="29847" spans="1:6" x14ac:dyDescent="0.25">
      <c r="A29847" t="s">
        <v>5773</v>
      </c>
      <c r="B29847" s="100" t="s">
        <v>21349</v>
      </c>
      <c r="C29847" s="100"/>
      <c r="D29847" s="124"/>
      <c r="E29847" s="157" t="e">
        <f>VLOOKUP(D29847,'SOAT LIQ'!$A$87:$C$3416,3,FALSE)</f>
        <v>#N/A</v>
      </c>
      <c r="F29847" t="s">
        <v>21632</v>
      </c>
    </row>
    <row r="29848" spans="1:6" x14ac:dyDescent="0.25">
      <c r="A29848" t="s">
        <v>5904</v>
      </c>
      <c r="B29848" s="100" t="s">
        <v>21349</v>
      </c>
      <c r="C29848" s="100"/>
      <c r="D29848" s="124"/>
      <c r="E29848" s="157" t="e">
        <f>VLOOKUP(D29848,'SOAT LIQ'!$A$87:$C$3416,3,FALSE)</f>
        <v>#N/A</v>
      </c>
      <c r="F29848" t="s">
        <v>21632</v>
      </c>
    </row>
    <row r="29849" spans="1:6" x14ac:dyDescent="0.25">
      <c r="A29849" t="s">
        <v>11060</v>
      </c>
      <c r="B29849" s="100" t="s">
        <v>21349</v>
      </c>
      <c r="C29849" s="100"/>
      <c r="D29849" s="124"/>
      <c r="E29849" s="157" t="e">
        <f>VLOOKUP(D29849,'SOAT LIQ'!$A$87:$C$3416,3,FALSE)</f>
        <v>#N/A</v>
      </c>
    </row>
    <row r="29850" spans="1:6" x14ac:dyDescent="0.25">
      <c r="A29850" t="s">
        <v>5904</v>
      </c>
      <c r="B29850" s="100" t="s">
        <v>21349</v>
      </c>
      <c r="C29850" s="100"/>
      <c r="D29850" s="124"/>
      <c r="E29850" s="157" t="e">
        <f>VLOOKUP(D29850,'SOAT LIQ'!$A$87:$C$3416,3,FALSE)</f>
        <v>#N/A</v>
      </c>
      <c r="F29850" t="s">
        <v>21632</v>
      </c>
    </row>
    <row r="29851" spans="1:6" x14ac:dyDescent="0.25">
      <c r="A29851" t="s">
        <v>11061</v>
      </c>
      <c r="B29851" s="100" t="s">
        <v>21349</v>
      </c>
      <c r="C29851" s="100"/>
      <c r="D29851" s="124"/>
      <c r="E29851" s="157" t="e">
        <f>VLOOKUP(D29851,'SOAT LIQ'!$A$87:$C$3416,3,FALSE)</f>
        <v>#N/A</v>
      </c>
    </row>
    <row r="29852" spans="1:6" x14ac:dyDescent="0.25">
      <c r="A29852" t="s">
        <v>4339</v>
      </c>
      <c r="B29852" s="100" t="s">
        <v>21350</v>
      </c>
      <c r="C29852" s="100"/>
      <c r="D29852" s="124"/>
      <c r="E29852" s="157" t="e">
        <f>VLOOKUP(D29852,'SOAT LIQ'!$A$87:$C$3416,3,FALSE)</f>
        <v>#N/A</v>
      </c>
      <c r="F29852" t="s">
        <v>21632</v>
      </c>
    </row>
    <row r="29853" spans="1:6" x14ac:dyDescent="0.25">
      <c r="A29853" t="s">
        <v>5773</v>
      </c>
      <c r="B29853" s="100" t="s">
        <v>21350</v>
      </c>
      <c r="C29853" s="100"/>
      <c r="D29853" s="124"/>
      <c r="E29853" s="157" t="e">
        <f>VLOOKUP(D29853,'SOAT LIQ'!$A$87:$C$3416,3,FALSE)</f>
        <v>#N/A</v>
      </c>
      <c r="F29853" t="s">
        <v>21632</v>
      </c>
    </row>
    <row r="29854" spans="1:6" x14ac:dyDescent="0.25">
      <c r="A29854" t="s">
        <v>5904</v>
      </c>
      <c r="B29854" s="100" t="s">
        <v>21350</v>
      </c>
      <c r="C29854" s="100"/>
      <c r="D29854" s="124"/>
      <c r="E29854" s="157" t="e">
        <f>VLOOKUP(D29854,'SOAT LIQ'!$A$87:$C$3416,3,FALSE)</f>
        <v>#N/A</v>
      </c>
      <c r="F29854" t="s">
        <v>21632</v>
      </c>
    </row>
    <row r="29855" spans="1:6" x14ac:dyDescent="0.25">
      <c r="A29855" t="s">
        <v>4229</v>
      </c>
      <c r="B29855" s="100" t="s">
        <v>21350</v>
      </c>
      <c r="C29855" s="100"/>
      <c r="D29855" s="124"/>
      <c r="E29855" s="157" t="e">
        <f>VLOOKUP(D29855,'SOAT LIQ'!$A$87:$C$3416,3,FALSE)</f>
        <v>#N/A</v>
      </c>
    </row>
    <row r="29856" spans="1:6" x14ac:dyDescent="0.25">
      <c r="A29856" t="s">
        <v>5580</v>
      </c>
      <c r="B29856" s="100" t="s">
        <v>21350</v>
      </c>
      <c r="C29856" s="100"/>
      <c r="D29856" s="124"/>
      <c r="E29856" s="157" t="e">
        <f>VLOOKUP(D29856,'SOAT LIQ'!$A$87:$C$3416,3,FALSE)</f>
        <v>#N/A</v>
      </c>
    </row>
    <row r="29857" spans="1:6" x14ac:dyDescent="0.25">
      <c r="A29857" t="s">
        <v>5773</v>
      </c>
      <c r="B29857" s="100" t="s">
        <v>21351</v>
      </c>
      <c r="C29857" s="100"/>
      <c r="D29857" s="124"/>
      <c r="E29857" s="157" t="e">
        <f>VLOOKUP(D29857,'SOAT LIQ'!$A$87:$C$3416,3,FALSE)</f>
        <v>#N/A</v>
      </c>
      <c r="F29857" t="s">
        <v>21632</v>
      </c>
    </row>
    <row r="29858" spans="1:6" x14ac:dyDescent="0.25">
      <c r="A29858" t="s">
        <v>5904</v>
      </c>
      <c r="B29858" s="100" t="s">
        <v>21351</v>
      </c>
      <c r="C29858" s="100"/>
      <c r="D29858" s="124"/>
      <c r="E29858" s="157" t="e">
        <f>VLOOKUP(D29858,'SOAT LIQ'!$A$87:$C$3416,3,FALSE)</f>
        <v>#N/A</v>
      </c>
      <c r="F29858" t="s">
        <v>21632</v>
      </c>
    </row>
    <row r="29859" spans="1:6" x14ac:dyDescent="0.25">
      <c r="A29859" t="s">
        <v>5580</v>
      </c>
      <c r="B29859" s="100" t="s">
        <v>21351</v>
      </c>
      <c r="C29859" s="100"/>
      <c r="D29859" s="124"/>
      <c r="E29859" s="157" t="e">
        <f>VLOOKUP(D29859,'SOAT LIQ'!$A$87:$C$3416,3,FALSE)</f>
        <v>#N/A</v>
      </c>
    </row>
    <row r="29860" spans="1:6" x14ac:dyDescent="0.25">
      <c r="A29860" t="s">
        <v>4229</v>
      </c>
      <c r="B29860" s="100" t="s">
        <v>21351</v>
      </c>
      <c r="C29860" s="100"/>
      <c r="D29860" s="124"/>
      <c r="E29860" s="157" t="e">
        <f>VLOOKUP(D29860,'SOAT LIQ'!$A$87:$C$3416,3,FALSE)</f>
        <v>#N/A</v>
      </c>
    </row>
    <row r="29861" spans="1:6" x14ac:dyDescent="0.25">
      <c r="A29861" t="s">
        <v>8502</v>
      </c>
      <c r="B29861" s="100" t="s">
        <v>21351</v>
      </c>
      <c r="C29861" s="100"/>
      <c r="D29861" s="124"/>
      <c r="E29861" s="157" t="e">
        <f>VLOOKUP(D29861,'SOAT LIQ'!$A$87:$C$3416,3,FALSE)</f>
        <v>#N/A</v>
      </c>
    </row>
    <row r="29862" spans="1:6" x14ac:dyDescent="0.25">
      <c r="A29862" t="s">
        <v>8503</v>
      </c>
      <c r="B29862" s="100" t="s">
        <v>21351</v>
      </c>
      <c r="C29862" s="100"/>
      <c r="D29862" s="124"/>
      <c r="E29862" s="157" t="e">
        <f>VLOOKUP(D29862,'SOAT LIQ'!$A$87:$C$3416,3,FALSE)</f>
        <v>#N/A</v>
      </c>
    </row>
    <row r="29863" spans="1:6" x14ac:dyDescent="0.25">
      <c r="A29863" t="s">
        <v>8504</v>
      </c>
      <c r="B29863" s="100" t="s">
        <v>21351</v>
      </c>
      <c r="C29863" s="100"/>
      <c r="D29863" s="124"/>
      <c r="E29863" s="157" t="e">
        <f>VLOOKUP(D29863,'SOAT LIQ'!$A$87:$C$3416,3,FALSE)</f>
        <v>#N/A</v>
      </c>
    </row>
    <row r="29864" spans="1:6" x14ac:dyDescent="0.25">
      <c r="A29864" t="s">
        <v>6034</v>
      </c>
      <c r="B29864" s="100" t="s">
        <v>21352</v>
      </c>
      <c r="C29864" s="100"/>
      <c r="D29864" s="124"/>
      <c r="E29864" s="157" t="e">
        <f>VLOOKUP(D29864,'SOAT LIQ'!$A$87:$C$3416,3,FALSE)</f>
        <v>#N/A</v>
      </c>
    </row>
    <row r="29865" spans="1:6" x14ac:dyDescent="0.25">
      <c r="A29865" t="s">
        <v>14250</v>
      </c>
      <c r="B29865" s="100" t="s">
        <v>21352</v>
      </c>
      <c r="C29865" s="100"/>
      <c r="D29865" s="124"/>
      <c r="E29865" s="157" t="e">
        <f>VLOOKUP(D29865,'SOAT LIQ'!$A$87:$C$3416,3,FALSE)</f>
        <v>#N/A</v>
      </c>
    </row>
    <row r="29866" spans="1:6" x14ac:dyDescent="0.25">
      <c r="A29866" t="s">
        <v>14250</v>
      </c>
      <c r="B29866" s="100" t="s">
        <v>21352</v>
      </c>
      <c r="C29866" s="100"/>
      <c r="D29866" s="124"/>
      <c r="E29866" s="157" t="e">
        <f>VLOOKUP(D29866,'SOAT LIQ'!$A$87:$C$3416,3,FALSE)</f>
        <v>#N/A</v>
      </c>
    </row>
    <row r="29867" spans="1:6" x14ac:dyDescent="0.25">
      <c r="A29867" t="s">
        <v>20559</v>
      </c>
      <c r="B29867" s="100" t="s">
        <v>21352</v>
      </c>
      <c r="C29867" s="100"/>
      <c r="D29867" s="124"/>
      <c r="E29867" s="157" t="e">
        <f>VLOOKUP(D29867,'SOAT LIQ'!$A$87:$C$3416,3,FALSE)</f>
        <v>#N/A</v>
      </c>
    </row>
    <row r="29868" spans="1:6" x14ac:dyDescent="0.25">
      <c r="A29868" t="s">
        <v>6034</v>
      </c>
      <c r="B29868" s="100" t="s">
        <v>21353</v>
      </c>
      <c r="C29868" s="100"/>
      <c r="D29868" s="124"/>
      <c r="E29868" s="157" t="e">
        <f>VLOOKUP(D29868,'SOAT LIQ'!$A$87:$C$3416,3,FALSE)</f>
        <v>#N/A</v>
      </c>
    </row>
    <row r="29869" spans="1:6" x14ac:dyDescent="0.25">
      <c r="A29869" t="s">
        <v>14250</v>
      </c>
      <c r="B29869" s="100" t="s">
        <v>21353</v>
      </c>
      <c r="C29869" s="100"/>
      <c r="D29869" s="124"/>
      <c r="E29869" s="157" t="e">
        <f>VLOOKUP(D29869,'SOAT LIQ'!$A$87:$C$3416,3,FALSE)</f>
        <v>#N/A</v>
      </c>
    </row>
    <row r="29870" spans="1:6" x14ac:dyDescent="0.25">
      <c r="A29870" t="s">
        <v>14250</v>
      </c>
      <c r="B29870" s="100" t="s">
        <v>21353</v>
      </c>
      <c r="C29870" s="100"/>
      <c r="D29870" s="124"/>
      <c r="E29870" s="157" t="e">
        <f>VLOOKUP(D29870,'SOAT LIQ'!$A$87:$C$3416,3,FALSE)</f>
        <v>#N/A</v>
      </c>
    </row>
    <row r="29871" spans="1:6" x14ac:dyDescent="0.25">
      <c r="A29871" t="s">
        <v>20559</v>
      </c>
      <c r="B29871" s="100" t="s">
        <v>21353</v>
      </c>
      <c r="C29871" s="100"/>
      <c r="D29871" s="124"/>
      <c r="E29871" s="157" t="e">
        <f>VLOOKUP(D29871,'SOAT LIQ'!$A$87:$C$3416,3,FALSE)</f>
        <v>#N/A</v>
      </c>
    </row>
    <row r="29872" spans="1:6" x14ac:dyDescent="0.25">
      <c r="A29872" t="s">
        <v>6034</v>
      </c>
      <c r="B29872" s="100" t="s">
        <v>21354</v>
      </c>
      <c r="C29872" s="100"/>
      <c r="D29872" s="124"/>
      <c r="E29872" s="157" t="e">
        <f>VLOOKUP(D29872,'SOAT LIQ'!$A$87:$C$3416,3,FALSE)</f>
        <v>#N/A</v>
      </c>
    </row>
    <row r="29873" spans="1:5" x14ac:dyDescent="0.25">
      <c r="A29873" t="s">
        <v>20559</v>
      </c>
      <c r="B29873" s="100" t="s">
        <v>21354</v>
      </c>
      <c r="C29873" s="100"/>
      <c r="D29873" s="124"/>
      <c r="E29873" s="157" t="e">
        <f>VLOOKUP(D29873,'SOAT LIQ'!$A$87:$C$3416,3,FALSE)</f>
        <v>#N/A</v>
      </c>
    </row>
    <row r="29874" spans="1:5" x14ac:dyDescent="0.25">
      <c r="A29874" t="s">
        <v>6034</v>
      </c>
      <c r="B29874" s="100" t="s">
        <v>21355</v>
      </c>
      <c r="C29874" s="100"/>
      <c r="D29874" s="124"/>
      <c r="E29874" s="157" t="e">
        <f>VLOOKUP(D29874,'SOAT LIQ'!$A$87:$C$3416,3,FALSE)</f>
        <v>#N/A</v>
      </c>
    </row>
    <row r="29875" spans="1:5" x14ac:dyDescent="0.25">
      <c r="A29875" t="s">
        <v>20559</v>
      </c>
      <c r="B29875" s="100" t="s">
        <v>21355</v>
      </c>
      <c r="C29875" s="100"/>
      <c r="D29875" s="124"/>
      <c r="E29875" s="157" t="e">
        <f>VLOOKUP(D29875,'SOAT LIQ'!$A$87:$C$3416,3,FALSE)</f>
        <v>#N/A</v>
      </c>
    </row>
    <row r="29876" spans="1:5" x14ac:dyDescent="0.25">
      <c r="A29876" t="s">
        <v>6034</v>
      </c>
      <c r="B29876" s="100" t="s">
        <v>21356</v>
      </c>
      <c r="D29876" s="125"/>
      <c r="E29876" s="157" t="e">
        <f>VLOOKUP(D29876,'SOAT LIQ'!$A$87:$C$3416,3,FALSE)</f>
        <v>#N/A</v>
      </c>
    </row>
    <row r="29877" spans="1:5" x14ac:dyDescent="0.25">
      <c r="A29877" t="s">
        <v>7772</v>
      </c>
      <c r="B29877" s="100" t="s">
        <v>21356</v>
      </c>
      <c r="D29877" s="125"/>
      <c r="E29877" s="157" t="e">
        <f>VLOOKUP(D29877,'SOAT LIQ'!$A$87:$C$3416,3,FALSE)</f>
        <v>#N/A</v>
      </c>
    </row>
    <row r="29878" spans="1:5" x14ac:dyDescent="0.25">
      <c r="A29878" t="s">
        <v>6034</v>
      </c>
      <c r="B29878" s="100" t="s">
        <v>21357</v>
      </c>
      <c r="D29878" s="125"/>
      <c r="E29878" s="157" t="e">
        <f>VLOOKUP(D29878,'SOAT LIQ'!$A$87:$C$3416,3,FALSE)</f>
        <v>#N/A</v>
      </c>
    </row>
    <row r="29879" spans="1:5" x14ac:dyDescent="0.25">
      <c r="A29879" t="s">
        <v>6787</v>
      </c>
      <c r="B29879" s="100" t="s">
        <v>21357</v>
      </c>
      <c r="D29879" s="125"/>
      <c r="E29879" s="157" t="e">
        <f>VLOOKUP(D29879,'SOAT LIQ'!$A$87:$C$3416,3,FALSE)</f>
        <v>#N/A</v>
      </c>
    </row>
    <row r="29880" spans="1:5" x14ac:dyDescent="0.25">
      <c r="A29880" t="s">
        <v>6034</v>
      </c>
      <c r="B29880" s="100" t="s">
        <v>21358</v>
      </c>
      <c r="D29880" s="125"/>
      <c r="E29880" s="157" t="e">
        <f>VLOOKUP(D29880,'SOAT LIQ'!$A$87:$C$3416,3,FALSE)</f>
        <v>#N/A</v>
      </c>
    </row>
    <row r="29881" spans="1:5" x14ac:dyDescent="0.25">
      <c r="A29881" t="s">
        <v>6787</v>
      </c>
      <c r="B29881" s="100" t="s">
        <v>21358</v>
      </c>
      <c r="D29881" s="125"/>
      <c r="E29881" s="157" t="e">
        <f>VLOOKUP(D29881,'SOAT LIQ'!$A$87:$C$3416,3,FALSE)</f>
        <v>#N/A</v>
      </c>
    </row>
    <row r="29882" spans="1:5" x14ac:dyDescent="0.25">
      <c r="A29882" t="s">
        <v>6034</v>
      </c>
      <c r="B29882" s="100" t="s">
        <v>21359</v>
      </c>
      <c r="D29882" s="125"/>
      <c r="E29882" s="157" t="e">
        <f>VLOOKUP(D29882,'SOAT LIQ'!$A$87:$C$3416,3,FALSE)</f>
        <v>#N/A</v>
      </c>
    </row>
    <row r="29883" spans="1:5" x14ac:dyDescent="0.25">
      <c r="A29883" t="s">
        <v>6787</v>
      </c>
      <c r="B29883" s="100" t="s">
        <v>21359</v>
      </c>
      <c r="D29883" s="125"/>
      <c r="E29883" s="157" t="e">
        <f>VLOOKUP(D29883,'SOAT LIQ'!$A$87:$C$3416,3,FALSE)</f>
        <v>#N/A</v>
      </c>
    </row>
    <row r="29884" spans="1:5" x14ac:dyDescent="0.25">
      <c r="A29884" t="s">
        <v>6034</v>
      </c>
      <c r="B29884" s="100" t="s">
        <v>21360</v>
      </c>
      <c r="D29884" s="130"/>
      <c r="E29884" s="157" t="e">
        <f>VLOOKUP(D29884,'SOAT LIQ'!$A$87:$C$3416,3,FALSE)</f>
        <v>#N/A</v>
      </c>
    </row>
    <row r="29885" spans="1:5" x14ac:dyDescent="0.25">
      <c r="A29885" t="s">
        <v>6034</v>
      </c>
      <c r="B29885" s="100" t="s">
        <v>21361</v>
      </c>
      <c r="D29885" s="130"/>
      <c r="E29885" s="157" t="e">
        <f>VLOOKUP(D29885,'SOAT LIQ'!$A$87:$C$3416,3,FALSE)</f>
        <v>#N/A</v>
      </c>
    </row>
    <row r="29886" spans="1:5" x14ac:dyDescent="0.25">
      <c r="A29886" t="s">
        <v>6787</v>
      </c>
      <c r="B29886" s="100" t="s">
        <v>21361</v>
      </c>
      <c r="D29886" s="130"/>
      <c r="E29886" s="157" t="e">
        <f>VLOOKUP(D29886,'SOAT LIQ'!$A$87:$C$3416,3,FALSE)</f>
        <v>#N/A</v>
      </c>
    </row>
    <row r="29887" spans="1:5" x14ac:dyDescent="0.25">
      <c r="A29887" t="s">
        <v>6034</v>
      </c>
      <c r="B29887" s="100" t="s">
        <v>21362</v>
      </c>
      <c r="D29887" s="130"/>
      <c r="E29887" s="157" t="e">
        <f>VLOOKUP(D29887,'SOAT LIQ'!$A$87:$C$3416,3,FALSE)</f>
        <v>#N/A</v>
      </c>
    </row>
    <row r="29888" spans="1:5" x14ac:dyDescent="0.25">
      <c r="A29888" t="s">
        <v>6787</v>
      </c>
      <c r="B29888" s="100" t="s">
        <v>21362</v>
      </c>
      <c r="D29888" s="130"/>
      <c r="E29888" s="157" t="e">
        <f>VLOOKUP(D29888,'SOAT LIQ'!$A$87:$C$3416,3,FALSE)</f>
        <v>#N/A</v>
      </c>
    </row>
    <row r="29889" spans="1:6" x14ac:dyDescent="0.25">
      <c r="A29889" s="103" t="s">
        <v>6034</v>
      </c>
      <c r="B29889" s="100" t="s">
        <v>21363</v>
      </c>
      <c r="D29889" s="125"/>
      <c r="E29889" s="157" t="e">
        <f>VLOOKUP(D29889,'SOAT LIQ'!$A$87:$C$3416,3,FALSE)</f>
        <v>#N/A</v>
      </c>
    </row>
    <row r="29890" spans="1:6" x14ac:dyDescent="0.25">
      <c r="A29890" t="s">
        <v>6034</v>
      </c>
      <c r="B29890" s="100" t="s">
        <v>21364</v>
      </c>
      <c r="D29890" s="125"/>
      <c r="E29890" s="157" t="e">
        <f>VLOOKUP(D29890,'SOAT LIQ'!$A$87:$C$3416,3,FALSE)</f>
        <v>#N/A</v>
      </c>
    </row>
    <row r="29891" spans="1:6" x14ac:dyDescent="0.25">
      <c r="A29891" t="s">
        <v>14250</v>
      </c>
      <c r="B29891" s="100" t="s">
        <v>21364</v>
      </c>
      <c r="D29891" s="125"/>
      <c r="E29891" s="157" t="e">
        <f>VLOOKUP(D29891,'SOAT LIQ'!$A$87:$C$3416,3,FALSE)</f>
        <v>#N/A</v>
      </c>
    </row>
    <row r="29892" spans="1:6" x14ac:dyDescent="0.25">
      <c r="A29892" t="s">
        <v>8089</v>
      </c>
      <c r="B29892" s="100" t="s">
        <v>21365</v>
      </c>
      <c r="C29892" s="100"/>
      <c r="D29892" s="124"/>
      <c r="E29892" s="157" t="e">
        <f>VLOOKUP(D29892,'SOAT LIQ'!$A$87:$C$3416,3,FALSE)</f>
        <v>#N/A</v>
      </c>
      <c r="F29892" t="s">
        <v>5509</v>
      </c>
    </row>
    <row r="29893" spans="1:6" x14ac:dyDescent="0.25">
      <c r="A29893" t="s">
        <v>5509</v>
      </c>
      <c r="B29893" s="100" t="s">
        <v>21365</v>
      </c>
      <c r="C29893" s="100"/>
      <c r="D29893" s="124"/>
      <c r="E29893" s="157" t="e">
        <f>VLOOKUP(D29893,'SOAT LIQ'!$A$87:$C$3416,3,FALSE)</f>
        <v>#N/A</v>
      </c>
      <c r="F29893" t="s">
        <v>5509</v>
      </c>
    </row>
    <row r="29894" spans="1:6" x14ac:dyDescent="0.25">
      <c r="A29894" t="s">
        <v>6034</v>
      </c>
      <c r="B29894" s="100" t="s">
        <v>21365</v>
      </c>
      <c r="C29894" s="100"/>
      <c r="D29894" s="124"/>
      <c r="E29894" s="157" t="e">
        <f>VLOOKUP(D29894,'SOAT LIQ'!$A$87:$C$3416,3,FALSE)</f>
        <v>#N/A</v>
      </c>
    </row>
    <row r="29895" spans="1:6" x14ac:dyDescent="0.25">
      <c r="A29895" t="s">
        <v>8089</v>
      </c>
      <c r="B29895" s="100" t="s">
        <v>21366</v>
      </c>
      <c r="C29895" s="100"/>
      <c r="D29895" s="124"/>
      <c r="E29895" s="157" t="e">
        <f>VLOOKUP(D29895,'SOAT LIQ'!$A$87:$C$3416,3,FALSE)</f>
        <v>#N/A</v>
      </c>
      <c r="F29895" t="s">
        <v>5509</v>
      </c>
    </row>
    <row r="29896" spans="1:6" x14ac:dyDescent="0.25">
      <c r="A29896" t="s">
        <v>5509</v>
      </c>
      <c r="B29896" s="100" t="s">
        <v>21366</v>
      </c>
      <c r="C29896" s="100"/>
      <c r="D29896" s="124"/>
      <c r="E29896" s="157" t="e">
        <f>VLOOKUP(D29896,'SOAT LIQ'!$A$87:$C$3416,3,FALSE)</f>
        <v>#N/A</v>
      </c>
      <c r="F29896" t="s">
        <v>5509</v>
      </c>
    </row>
    <row r="29897" spans="1:6" x14ac:dyDescent="0.25">
      <c r="A29897" t="s">
        <v>6034</v>
      </c>
      <c r="B29897" s="100" t="s">
        <v>21366</v>
      </c>
      <c r="C29897" s="100"/>
      <c r="D29897" s="124"/>
      <c r="E29897" s="157" t="e">
        <f>VLOOKUP(D29897,'SOAT LIQ'!$A$87:$C$3416,3,FALSE)</f>
        <v>#N/A</v>
      </c>
    </row>
    <row r="29898" spans="1:6" x14ac:dyDescent="0.25">
      <c r="A29898" t="s">
        <v>8089</v>
      </c>
      <c r="B29898" s="100" t="s">
        <v>21367</v>
      </c>
      <c r="C29898" s="100"/>
      <c r="D29898" s="124"/>
      <c r="E29898" s="157" t="e">
        <f>VLOOKUP(D29898,'SOAT LIQ'!$A$87:$C$3416,3,FALSE)</f>
        <v>#N/A</v>
      </c>
      <c r="F29898" t="s">
        <v>5509</v>
      </c>
    </row>
    <row r="29899" spans="1:6" x14ac:dyDescent="0.25">
      <c r="A29899" t="s">
        <v>5509</v>
      </c>
      <c r="B29899" s="100" t="s">
        <v>21367</v>
      </c>
      <c r="C29899" s="100"/>
      <c r="D29899" s="124"/>
      <c r="E29899" s="157" t="e">
        <f>VLOOKUP(D29899,'SOAT LIQ'!$A$87:$C$3416,3,FALSE)</f>
        <v>#N/A</v>
      </c>
      <c r="F29899" t="s">
        <v>5509</v>
      </c>
    </row>
    <row r="29900" spans="1:6" x14ac:dyDescent="0.25">
      <c r="A29900" t="s">
        <v>8089</v>
      </c>
      <c r="B29900" s="100" t="s">
        <v>21368</v>
      </c>
      <c r="C29900" s="100"/>
      <c r="D29900" s="124"/>
      <c r="E29900" s="157" t="e">
        <f>VLOOKUP(D29900,'SOAT LIQ'!$A$87:$C$3416,3,FALSE)</f>
        <v>#N/A</v>
      </c>
      <c r="F29900" t="s">
        <v>5509</v>
      </c>
    </row>
    <row r="29901" spans="1:6" x14ac:dyDescent="0.25">
      <c r="A29901" t="s">
        <v>5508</v>
      </c>
      <c r="B29901" s="100" t="s">
        <v>21368</v>
      </c>
      <c r="C29901" s="100"/>
      <c r="D29901" s="124"/>
      <c r="E29901" s="157" t="e">
        <f>VLOOKUP(D29901,'SOAT LIQ'!$A$87:$C$3416,3,FALSE)</f>
        <v>#N/A</v>
      </c>
      <c r="F29901" t="s">
        <v>21632</v>
      </c>
    </row>
    <row r="29902" spans="1:6" x14ac:dyDescent="0.25">
      <c r="A29902" t="s">
        <v>5509</v>
      </c>
      <c r="B29902" s="100" t="s">
        <v>21368</v>
      </c>
      <c r="C29902" s="100"/>
      <c r="D29902" s="124"/>
      <c r="E29902" s="157" t="e">
        <f>VLOOKUP(D29902,'SOAT LIQ'!$A$87:$C$3416,3,FALSE)</f>
        <v>#N/A</v>
      </c>
      <c r="F29902" t="s">
        <v>5509</v>
      </c>
    </row>
    <row r="29903" spans="1:6" x14ac:dyDescent="0.25">
      <c r="A29903" t="s">
        <v>8089</v>
      </c>
      <c r="B29903" s="100" t="s">
        <v>21369</v>
      </c>
      <c r="C29903" s="100"/>
      <c r="D29903" s="124"/>
      <c r="E29903" s="157" t="e">
        <f>VLOOKUP(D29903,'SOAT LIQ'!$A$87:$C$3416,3,FALSE)</f>
        <v>#N/A</v>
      </c>
      <c r="F29903" t="s">
        <v>5509</v>
      </c>
    </row>
    <row r="29904" spans="1:6" x14ac:dyDescent="0.25">
      <c r="A29904" t="s">
        <v>5508</v>
      </c>
      <c r="B29904" s="100" t="s">
        <v>21369</v>
      </c>
      <c r="C29904" s="100"/>
      <c r="D29904" s="124"/>
      <c r="E29904" s="157" t="e">
        <f>VLOOKUP(D29904,'SOAT LIQ'!$A$87:$C$3416,3,FALSE)</f>
        <v>#N/A</v>
      </c>
      <c r="F29904" t="s">
        <v>21632</v>
      </c>
    </row>
    <row r="29905" spans="1:6" x14ac:dyDescent="0.25">
      <c r="A29905" t="s">
        <v>5509</v>
      </c>
      <c r="B29905" s="100" t="s">
        <v>21369</v>
      </c>
      <c r="C29905" s="100"/>
      <c r="D29905" s="124"/>
      <c r="E29905" s="157" t="e">
        <f>VLOOKUP(D29905,'SOAT LIQ'!$A$87:$C$3416,3,FALSE)</f>
        <v>#N/A</v>
      </c>
      <c r="F29905" t="s">
        <v>5509</v>
      </c>
    </row>
    <row r="29906" spans="1:6" x14ac:dyDescent="0.25">
      <c r="A29906" t="s">
        <v>6034</v>
      </c>
      <c r="B29906" s="100" t="s">
        <v>21370</v>
      </c>
      <c r="C29906" s="100"/>
      <c r="D29906" s="124"/>
      <c r="E29906" s="157" t="e">
        <f>VLOOKUP(D29906,'SOAT LIQ'!$A$87:$C$3416,3,FALSE)</f>
        <v>#N/A</v>
      </c>
    </row>
    <row r="29907" spans="1:6" x14ac:dyDescent="0.25">
      <c r="A29907" t="s">
        <v>5509</v>
      </c>
      <c r="B29907" s="100" t="s">
        <v>21370</v>
      </c>
      <c r="C29907" s="100"/>
      <c r="D29907" s="124"/>
      <c r="E29907" s="157" t="e">
        <f>VLOOKUP(D29907,'SOAT LIQ'!$A$87:$C$3416,3,FALSE)</f>
        <v>#N/A</v>
      </c>
      <c r="F29907" t="s">
        <v>5509</v>
      </c>
    </row>
    <row r="29908" spans="1:6" x14ac:dyDescent="0.25">
      <c r="A29908" t="s">
        <v>6034</v>
      </c>
      <c r="B29908" s="100" t="s">
        <v>21371</v>
      </c>
      <c r="C29908" s="100"/>
      <c r="D29908" s="124"/>
      <c r="E29908" s="157" t="e">
        <f>VLOOKUP(D29908,'SOAT LIQ'!$A$87:$C$3416,3,FALSE)</f>
        <v>#N/A</v>
      </c>
    </row>
    <row r="29909" spans="1:6" x14ac:dyDescent="0.25">
      <c r="A29909" t="s">
        <v>5509</v>
      </c>
      <c r="B29909" s="100" t="s">
        <v>21371</v>
      </c>
      <c r="C29909" s="100"/>
      <c r="D29909" s="124"/>
      <c r="E29909" s="157" t="e">
        <f>VLOOKUP(D29909,'SOAT LIQ'!$A$87:$C$3416,3,FALSE)</f>
        <v>#N/A</v>
      </c>
      <c r="F29909" t="s">
        <v>5509</v>
      </c>
    </row>
    <row r="29910" spans="1:6" x14ac:dyDescent="0.25">
      <c r="A29910" t="s">
        <v>6034</v>
      </c>
      <c r="B29910" s="100" t="s">
        <v>21372</v>
      </c>
      <c r="C29910" s="100"/>
      <c r="D29910" s="124"/>
      <c r="E29910" s="157" t="e">
        <f>VLOOKUP(D29910,'SOAT LIQ'!$A$87:$C$3416,3,FALSE)</f>
        <v>#N/A</v>
      </c>
    </row>
    <row r="29911" spans="1:6" x14ac:dyDescent="0.25">
      <c r="A29911" t="s">
        <v>5509</v>
      </c>
      <c r="B29911" s="100" t="s">
        <v>21372</v>
      </c>
      <c r="C29911" s="100"/>
      <c r="D29911" s="124"/>
      <c r="E29911" s="157" t="e">
        <f>VLOOKUP(D29911,'SOAT LIQ'!$A$87:$C$3416,3,FALSE)</f>
        <v>#N/A</v>
      </c>
      <c r="F29911" t="s">
        <v>5509</v>
      </c>
    </row>
    <row r="29912" spans="1:6" x14ac:dyDescent="0.25">
      <c r="A29912" t="s">
        <v>6034</v>
      </c>
      <c r="B29912" s="100" t="s">
        <v>21373</v>
      </c>
      <c r="C29912" s="100"/>
      <c r="D29912" s="124"/>
      <c r="E29912" s="157" t="e">
        <f>VLOOKUP(D29912,'SOAT LIQ'!$A$87:$C$3416,3,FALSE)</f>
        <v>#N/A</v>
      </c>
    </row>
    <row r="29913" spans="1:6" x14ac:dyDescent="0.25">
      <c r="A29913" t="s">
        <v>5509</v>
      </c>
      <c r="B29913" s="100" t="s">
        <v>21373</v>
      </c>
      <c r="C29913" s="100"/>
      <c r="D29913" s="124"/>
      <c r="E29913" s="157" t="e">
        <f>VLOOKUP(D29913,'SOAT LIQ'!$A$87:$C$3416,3,FALSE)</f>
        <v>#N/A</v>
      </c>
      <c r="F29913" t="s">
        <v>5509</v>
      </c>
    </row>
    <row r="29914" spans="1:6" x14ac:dyDescent="0.25">
      <c r="A29914" t="s">
        <v>6034</v>
      </c>
      <c r="B29914" s="100" t="s">
        <v>21374</v>
      </c>
      <c r="C29914" s="100"/>
      <c r="D29914" s="124"/>
      <c r="E29914" s="157" t="e">
        <f>VLOOKUP(D29914,'SOAT LIQ'!$A$87:$C$3416,3,FALSE)</f>
        <v>#N/A</v>
      </c>
    </row>
    <row r="29915" spans="1:6" x14ac:dyDescent="0.25">
      <c r="A29915" t="s">
        <v>6034</v>
      </c>
      <c r="B29915" s="100" t="s">
        <v>21375</v>
      </c>
      <c r="C29915" s="100"/>
      <c r="D29915" s="124"/>
      <c r="E29915" s="157" t="e">
        <f>VLOOKUP(D29915,'SOAT LIQ'!$A$87:$C$3416,3,FALSE)</f>
        <v>#N/A</v>
      </c>
    </row>
    <row r="29916" spans="1:6" x14ac:dyDescent="0.25">
      <c r="A29916" t="s">
        <v>9851</v>
      </c>
      <c r="B29916" s="100" t="s">
        <v>21376</v>
      </c>
      <c r="C29916" s="100"/>
      <c r="D29916" s="124"/>
      <c r="E29916" s="157" t="e">
        <f>VLOOKUP(D29916,'SOAT LIQ'!$A$87:$C$3416,3,FALSE)</f>
        <v>#N/A</v>
      </c>
    </row>
    <row r="29917" spans="1:6" x14ac:dyDescent="0.25">
      <c r="A29917" t="s">
        <v>9851</v>
      </c>
      <c r="B29917" s="100" t="s">
        <v>21377</v>
      </c>
      <c r="D29917" s="124"/>
      <c r="E29917" s="157" t="e">
        <f>VLOOKUP(D29917,'SOAT LIQ'!$A$87:$C$3416,3,FALSE)</f>
        <v>#N/A</v>
      </c>
    </row>
    <row r="29918" spans="1:6" x14ac:dyDescent="0.25">
      <c r="A29918" t="s">
        <v>8470</v>
      </c>
      <c r="B29918" s="100" t="s">
        <v>21377</v>
      </c>
      <c r="D29918" s="124"/>
      <c r="E29918" s="157" t="e">
        <f>VLOOKUP(D29918,'SOAT LIQ'!$A$87:$C$3416,3,FALSE)</f>
        <v>#N/A</v>
      </c>
    </row>
    <row r="29919" spans="1:6" x14ac:dyDescent="0.25">
      <c r="A29919" t="s">
        <v>8471</v>
      </c>
      <c r="B29919" s="100" t="s">
        <v>21377</v>
      </c>
      <c r="D29919" s="124"/>
      <c r="E29919" s="157" t="e">
        <f>VLOOKUP(D29919,'SOAT LIQ'!$A$87:$C$3416,3,FALSE)</f>
        <v>#N/A</v>
      </c>
    </row>
    <row r="29920" spans="1:6" x14ac:dyDescent="0.25">
      <c r="A29920" t="s">
        <v>8472</v>
      </c>
      <c r="B29920" s="100" t="s">
        <v>21377</v>
      </c>
      <c r="D29920" s="124"/>
      <c r="E29920" s="157" t="e">
        <f>VLOOKUP(D29920,'SOAT LIQ'!$A$87:$C$3416,3,FALSE)</f>
        <v>#N/A</v>
      </c>
    </row>
    <row r="29921" spans="1:6" x14ac:dyDescent="0.25">
      <c r="A29921" t="s">
        <v>8478</v>
      </c>
      <c r="B29921" s="100" t="s">
        <v>21377</v>
      </c>
      <c r="D29921" s="124"/>
      <c r="E29921" s="157" t="e">
        <f>VLOOKUP(D29921,'SOAT LIQ'!$A$87:$C$3416,3,FALSE)</f>
        <v>#N/A</v>
      </c>
    </row>
    <row r="29922" spans="1:6" x14ac:dyDescent="0.25">
      <c r="A29922" t="s">
        <v>8493</v>
      </c>
      <c r="B29922" s="100" t="s">
        <v>21377</v>
      </c>
      <c r="D29922" s="124"/>
      <c r="E29922" s="157" t="e">
        <f>VLOOKUP(D29922,'SOAT LIQ'!$A$87:$C$3416,3,FALSE)</f>
        <v>#N/A</v>
      </c>
    </row>
    <row r="29923" spans="1:6" x14ac:dyDescent="0.25">
      <c r="A29923" t="s">
        <v>5578</v>
      </c>
      <c r="B29923" s="100" t="s">
        <v>21377</v>
      </c>
      <c r="D29923" s="124"/>
      <c r="E29923" s="157" t="e">
        <f>VLOOKUP(D29923,'SOAT LIQ'!$A$87:$C$3416,3,FALSE)</f>
        <v>#N/A</v>
      </c>
    </row>
    <row r="29924" spans="1:6" x14ac:dyDescent="0.25">
      <c r="A29924" t="s">
        <v>5579</v>
      </c>
      <c r="B29924" s="100" t="s">
        <v>21377</v>
      </c>
      <c r="D29924" s="124"/>
      <c r="E29924" s="157" t="e">
        <f>VLOOKUP(D29924,'SOAT LIQ'!$A$87:$C$3416,3,FALSE)</f>
        <v>#N/A</v>
      </c>
    </row>
    <row r="29925" spans="1:6" x14ac:dyDescent="0.25">
      <c r="A29925" t="s">
        <v>8477</v>
      </c>
      <c r="B29925" s="100" t="s">
        <v>21377</v>
      </c>
      <c r="D29925" s="124"/>
      <c r="E29925" s="157" t="e">
        <f>VLOOKUP(D29925,'SOAT LIQ'!$A$87:$C$3416,3,FALSE)</f>
        <v>#N/A</v>
      </c>
    </row>
    <row r="29926" spans="1:6" x14ac:dyDescent="0.25">
      <c r="A29926" t="s">
        <v>8476</v>
      </c>
      <c r="B29926" s="100" t="s">
        <v>21377</v>
      </c>
      <c r="D29926" s="124"/>
      <c r="E29926" s="157" t="e">
        <f>VLOOKUP(D29926,'SOAT LIQ'!$A$87:$C$3416,3,FALSE)</f>
        <v>#N/A</v>
      </c>
    </row>
    <row r="29927" spans="1:6" x14ac:dyDescent="0.25">
      <c r="A29927" t="s">
        <v>5576</v>
      </c>
      <c r="B29927" s="100" t="s">
        <v>21377</v>
      </c>
      <c r="D29927" s="124"/>
      <c r="E29927" s="157" t="e">
        <f>VLOOKUP(D29927,'SOAT LIQ'!$A$87:$C$3416,3,FALSE)</f>
        <v>#N/A</v>
      </c>
    </row>
    <row r="29928" spans="1:6" x14ac:dyDescent="0.25">
      <c r="A29928" t="s">
        <v>5577</v>
      </c>
      <c r="B29928" s="100" t="s">
        <v>21377</v>
      </c>
      <c r="D29928" s="124"/>
      <c r="E29928" s="157" t="e">
        <f>VLOOKUP(D29928,'SOAT LIQ'!$A$87:$C$3416,3,FALSE)</f>
        <v>#N/A</v>
      </c>
    </row>
    <row r="29929" spans="1:6" x14ac:dyDescent="0.25">
      <c r="A29929" t="s">
        <v>9851</v>
      </c>
      <c r="B29929" s="100" t="s">
        <v>21378</v>
      </c>
      <c r="D29929" s="124"/>
      <c r="E29929" s="157" t="e">
        <f>VLOOKUP(D29929,'SOAT LIQ'!$A$87:$C$3416,3,FALSE)</f>
        <v>#N/A</v>
      </c>
    </row>
    <row r="29930" spans="1:6" x14ac:dyDescent="0.25">
      <c r="A29930" t="s">
        <v>8089</v>
      </c>
      <c r="B29930" s="100" t="s">
        <v>21379</v>
      </c>
      <c r="D29930" s="124"/>
      <c r="E29930" s="157" t="e">
        <f>VLOOKUP(D29930,'SOAT LIQ'!$A$87:$C$3416,3,FALSE)</f>
        <v>#N/A</v>
      </c>
    </row>
    <row r="29931" spans="1:6" x14ac:dyDescent="0.25">
      <c r="A29931" t="s">
        <v>9851</v>
      </c>
      <c r="B29931" s="100" t="s">
        <v>21379</v>
      </c>
      <c r="D29931" s="124"/>
      <c r="E29931" s="157" t="e">
        <f>VLOOKUP(D29931,'SOAT LIQ'!$A$87:$C$3416,3,FALSE)</f>
        <v>#N/A</v>
      </c>
    </row>
    <row r="29932" spans="1:6" x14ac:dyDescent="0.25">
      <c r="A29932" t="s">
        <v>6034</v>
      </c>
      <c r="B29932" s="100" t="s">
        <v>21380</v>
      </c>
      <c r="D29932" s="124"/>
      <c r="E29932" s="157" t="e">
        <f>VLOOKUP(D29932,'SOAT LIQ'!$A$87:$C$3416,3,FALSE)</f>
        <v>#N/A</v>
      </c>
    </row>
    <row r="29933" spans="1:6" x14ac:dyDescent="0.25">
      <c r="A29933" t="s">
        <v>6034</v>
      </c>
      <c r="B29933" s="100" t="s">
        <v>21381</v>
      </c>
      <c r="D29933" s="124"/>
      <c r="E29933" s="157" t="e">
        <f>VLOOKUP(D29933,'SOAT LIQ'!$A$87:$C$3416,3,FALSE)</f>
        <v>#N/A</v>
      </c>
    </row>
    <row r="29934" spans="1:6" x14ac:dyDescent="0.25">
      <c r="A29934" t="s">
        <v>13930</v>
      </c>
      <c r="B29934" s="100" t="s">
        <v>21382</v>
      </c>
      <c r="D29934" s="124"/>
      <c r="E29934" s="157" t="e">
        <f>VLOOKUP(D29934,'SOAT LIQ'!$A$87:$C$3416,3,FALSE)</f>
        <v>#N/A</v>
      </c>
      <c r="F29934" t="s">
        <v>21631</v>
      </c>
    </row>
    <row r="29935" spans="1:6" x14ac:dyDescent="0.25">
      <c r="A29935" t="s">
        <v>13419</v>
      </c>
      <c r="B29935" s="100" t="s">
        <v>21382</v>
      </c>
      <c r="D29935" s="124"/>
      <c r="E29935" s="157" t="e">
        <f>VLOOKUP(D29935,'SOAT LIQ'!$A$87:$C$3416,3,FALSE)</f>
        <v>#N/A</v>
      </c>
      <c r="F29935" t="s">
        <v>21631</v>
      </c>
    </row>
    <row r="29936" spans="1:6" x14ac:dyDescent="0.25">
      <c r="A29936" t="s">
        <v>5904</v>
      </c>
      <c r="B29936" s="100" t="s">
        <v>21382</v>
      </c>
      <c r="D29936" s="124"/>
      <c r="E29936" s="157" t="e">
        <f>VLOOKUP(D29936,'SOAT LIQ'!$A$87:$C$3416,3,FALSE)</f>
        <v>#N/A</v>
      </c>
      <c r="F29936" t="s">
        <v>21631</v>
      </c>
    </row>
    <row r="29937" spans="1:6" x14ac:dyDescent="0.25">
      <c r="A29937" t="s">
        <v>10821</v>
      </c>
      <c r="B29937" s="100" t="s">
        <v>21382</v>
      </c>
      <c r="D29937" s="124"/>
      <c r="E29937" s="157" t="e">
        <f>VLOOKUP(D29937,'SOAT LIQ'!$A$87:$C$3416,3,FALSE)</f>
        <v>#N/A</v>
      </c>
      <c r="F29937" t="s">
        <v>21631</v>
      </c>
    </row>
    <row r="29938" spans="1:6" x14ac:dyDescent="0.25">
      <c r="A29938" t="s">
        <v>5924</v>
      </c>
      <c r="B29938" s="100" t="s">
        <v>21382</v>
      </c>
      <c r="D29938" s="124"/>
      <c r="E29938" s="157" t="e">
        <f>VLOOKUP(D29938,'SOAT LIQ'!$A$87:$C$3416,3,FALSE)</f>
        <v>#N/A</v>
      </c>
      <c r="F29938" t="s">
        <v>21631</v>
      </c>
    </row>
    <row r="29939" spans="1:6" x14ac:dyDescent="0.25">
      <c r="A29939" t="s">
        <v>11061</v>
      </c>
      <c r="B29939" s="100" t="s">
        <v>21382</v>
      </c>
      <c r="D29939" s="124"/>
      <c r="E29939" s="157" t="e">
        <f>VLOOKUP(D29939,'SOAT LIQ'!$A$87:$C$3416,3,FALSE)</f>
        <v>#N/A</v>
      </c>
      <c r="F29939" t="s">
        <v>21631</v>
      </c>
    </row>
    <row r="29940" spans="1:6" x14ac:dyDescent="0.25">
      <c r="A29940" t="s">
        <v>14962</v>
      </c>
      <c r="B29940" s="100" t="s">
        <v>21382</v>
      </c>
      <c r="D29940" s="124"/>
      <c r="E29940" s="157" t="e">
        <f>VLOOKUP(D29940,'SOAT LIQ'!$A$87:$C$3416,3,FALSE)</f>
        <v>#N/A</v>
      </c>
      <c r="F29940" t="s">
        <v>21631</v>
      </c>
    </row>
    <row r="29941" spans="1:6" x14ac:dyDescent="0.25">
      <c r="A29941" t="s">
        <v>14239</v>
      </c>
      <c r="B29941" s="100" t="s">
        <v>21382</v>
      </c>
      <c r="D29941" s="124"/>
      <c r="E29941" s="157" t="e">
        <f>VLOOKUP(D29941,'SOAT LIQ'!$A$87:$C$3416,3,FALSE)</f>
        <v>#N/A</v>
      </c>
      <c r="F29941" t="s">
        <v>21631</v>
      </c>
    </row>
    <row r="29942" spans="1:6" x14ac:dyDescent="0.25">
      <c r="A29942" t="s">
        <v>10276</v>
      </c>
      <c r="B29942" s="100" t="s">
        <v>21382</v>
      </c>
      <c r="D29942" s="124"/>
      <c r="E29942" s="157" t="e">
        <f>VLOOKUP(D29942,'SOAT LIQ'!$A$87:$C$3416,3,FALSE)</f>
        <v>#N/A</v>
      </c>
      <c r="F29942" t="s">
        <v>21631</v>
      </c>
    </row>
    <row r="29943" spans="1:6" x14ac:dyDescent="0.25">
      <c r="A29943" t="s">
        <v>13930</v>
      </c>
      <c r="B29943" s="100" t="s">
        <v>21383</v>
      </c>
      <c r="D29943" s="124"/>
      <c r="E29943" s="157" t="e">
        <f>VLOOKUP(D29943,'SOAT LIQ'!$A$87:$C$3416,3,FALSE)</f>
        <v>#N/A</v>
      </c>
      <c r="F29943" t="s">
        <v>21631</v>
      </c>
    </row>
    <row r="29944" spans="1:6" x14ac:dyDescent="0.25">
      <c r="A29944" t="s">
        <v>8282</v>
      </c>
      <c r="B29944" s="100" t="s">
        <v>21383</v>
      </c>
      <c r="D29944" s="124"/>
      <c r="E29944" s="157" t="e">
        <f>VLOOKUP(D29944,'SOAT LIQ'!$A$87:$C$3416,3,FALSE)</f>
        <v>#N/A</v>
      </c>
      <c r="F29944" t="s">
        <v>21631</v>
      </c>
    </row>
    <row r="29945" spans="1:6" x14ac:dyDescent="0.25">
      <c r="A29945" t="s">
        <v>14961</v>
      </c>
      <c r="B29945" s="100" t="s">
        <v>21383</v>
      </c>
      <c r="D29945" s="124"/>
      <c r="E29945" s="157" t="e">
        <f>VLOOKUP(D29945,'SOAT LIQ'!$A$87:$C$3416,3,FALSE)</f>
        <v>#N/A</v>
      </c>
      <c r="F29945" t="s">
        <v>21631</v>
      </c>
    </row>
    <row r="29946" spans="1:6" x14ac:dyDescent="0.25">
      <c r="A29946" t="s">
        <v>14959</v>
      </c>
      <c r="B29946" s="100" t="s">
        <v>21383</v>
      </c>
      <c r="D29946" s="124"/>
      <c r="E29946" s="157" t="e">
        <f>VLOOKUP(D29946,'SOAT LIQ'!$A$87:$C$3416,3,FALSE)</f>
        <v>#N/A</v>
      </c>
      <c r="F29946" t="s">
        <v>21631</v>
      </c>
    </row>
    <row r="29947" spans="1:6" x14ac:dyDescent="0.25">
      <c r="A29947" t="s">
        <v>13419</v>
      </c>
      <c r="B29947" s="100" t="s">
        <v>21383</v>
      </c>
      <c r="D29947" s="124"/>
      <c r="E29947" s="157" t="e">
        <f>VLOOKUP(D29947,'SOAT LIQ'!$A$87:$C$3416,3,FALSE)</f>
        <v>#N/A</v>
      </c>
      <c r="F29947" t="s">
        <v>21631</v>
      </c>
    </row>
    <row r="29948" spans="1:6" x14ac:dyDescent="0.25">
      <c r="A29948" t="s">
        <v>5904</v>
      </c>
      <c r="B29948" s="100" t="s">
        <v>21383</v>
      </c>
      <c r="D29948" s="124"/>
      <c r="E29948" s="157" t="e">
        <f>VLOOKUP(D29948,'SOAT LIQ'!$A$87:$C$3416,3,FALSE)</f>
        <v>#N/A</v>
      </c>
      <c r="F29948" t="s">
        <v>21631</v>
      </c>
    </row>
    <row r="29949" spans="1:6" x14ac:dyDescent="0.25">
      <c r="A29949" t="s">
        <v>10821</v>
      </c>
      <c r="B29949" s="100" t="s">
        <v>21383</v>
      </c>
      <c r="D29949" s="124"/>
      <c r="E29949" s="157" t="e">
        <f>VLOOKUP(D29949,'SOAT LIQ'!$A$87:$C$3416,3,FALSE)</f>
        <v>#N/A</v>
      </c>
      <c r="F29949" t="s">
        <v>21631</v>
      </c>
    </row>
    <row r="29950" spans="1:6" x14ac:dyDescent="0.25">
      <c r="A29950" t="s">
        <v>5924</v>
      </c>
      <c r="B29950" s="100" t="s">
        <v>21383</v>
      </c>
      <c r="D29950" s="124"/>
      <c r="E29950" s="157" t="e">
        <f>VLOOKUP(D29950,'SOAT LIQ'!$A$87:$C$3416,3,FALSE)</f>
        <v>#N/A</v>
      </c>
      <c r="F29950" t="s">
        <v>21631</v>
      </c>
    </row>
    <row r="29951" spans="1:6" x14ac:dyDescent="0.25">
      <c r="A29951" t="s">
        <v>11061</v>
      </c>
      <c r="B29951" s="100" t="s">
        <v>21383</v>
      </c>
      <c r="D29951" s="124"/>
      <c r="E29951" s="157" t="e">
        <f>VLOOKUP(D29951,'SOAT LIQ'!$A$87:$C$3416,3,FALSE)</f>
        <v>#N/A</v>
      </c>
      <c r="F29951" t="s">
        <v>21631</v>
      </c>
    </row>
    <row r="29952" spans="1:6" x14ac:dyDescent="0.25">
      <c r="A29952" t="s">
        <v>14962</v>
      </c>
      <c r="B29952" s="100" t="s">
        <v>21383</v>
      </c>
      <c r="D29952" s="124"/>
      <c r="E29952" s="157" t="e">
        <f>VLOOKUP(D29952,'SOAT LIQ'!$A$87:$C$3416,3,FALSE)</f>
        <v>#N/A</v>
      </c>
      <c r="F29952" t="s">
        <v>21631</v>
      </c>
    </row>
    <row r="29953" spans="1:6" x14ac:dyDescent="0.25">
      <c r="A29953" t="s">
        <v>14239</v>
      </c>
      <c r="B29953" s="100" t="s">
        <v>21383</v>
      </c>
      <c r="D29953" s="124"/>
      <c r="E29953" s="157" t="e">
        <f>VLOOKUP(D29953,'SOAT LIQ'!$A$87:$C$3416,3,FALSE)</f>
        <v>#N/A</v>
      </c>
      <c r="F29953" t="s">
        <v>21631</v>
      </c>
    </row>
    <row r="29954" spans="1:6" x14ac:dyDescent="0.25">
      <c r="A29954" t="s">
        <v>10276</v>
      </c>
      <c r="B29954" s="100" t="s">
        <v>21383</v>
      </c>
      <c r="D29954" s="124"/>
      <c r="E29954" s="157" t="e">
        <f>VLOOKUP(D29954,'SOAT LIQ'!$A$87:$C$3416,3,FALSE)</f>
        <v>#N/A</v>
      </c>
      <c r="F29954" t="s">
        <v>21631</v>
      </c>
    </row>
    <row r="29955" spans="1:6" x14ac:dyDescent="0.25">
      <c r="A29955" t="s">
        <v>8508</v>
      </c>
      <c r="B29955" s="100" t="s">
        <v>21383</v>
      </c>
      <c r="D29955" s="124"/>
      <c r="E29955" s="157" t="e">
        <f>VLOOKUP(D29955,'SOAT LIQ'!$A$87:$C$3416,3,FALSE)</f>
        <v>#N/A</v>
      </c>
      <c r="F29955" t="s">
        <v>21631</v>
      </c>
    </row>
    <row r="29956" spans="1:6" x14ac:dyDescent="0.25">
      <c r="A29956" t="s">
        <v>5713</v>
      </c>
      <c r="B29956" s="100" t="s">
        <v>21384</v>
      </c>
      <c r="D29956" s="124"/>
      <c r="E29956" s="157" t="e">
        <f>VLOOKUP(D29956,'SOAT LIQ'!$A$87:$C$3416,3,FALSE)</f>
        <v>#N/A</v>
      </c>
      <c r="F29956" t="s">
        <v>21631</v>
      </c>
    </row>
    <row r="29957" spans="1:6" x14ac:dyDescent="0.25">
      <c r="A29957" t="s">
        <v>8489</v>
      </c>
      <c r="B29957" s="100" t="s">
        <v>21385</v>
      </c>
      <c r="D29957" s="124"/>
      <c r="E29957" s="157" t="e">
        <f>VLOOKUP(D29957,'SOAT LIQ'!$A$87:$C$3416,3,FALSE)</f>
        <v>#N/A</v>
      </c>
      <c r="F29957" t="s">
        <v>21631</v>
      </c>
    </row>
    <row r="29958" spans="1:6" x14ac:dyDescent="0.25">
      <c r="A29958" t="s">
        <v>14969</v>
      </c>
      <c r="B29958" s="100" t="s">
        <v>21385</v>
      </c>
      <c r="D29958" s="124"/>
      <c r="E29958" s="157" t="e">
        <f>VLOOKUP(D29958,'SOAT LIQ'!$A$87:$C$3416,3,FALSE)</f>
        <v>#N/A</v>
      </c>
      <c r="F29958" t="s">
        <v>21631</v>
      </c>
    </row>
    <row r="29959" spans="1:6" x14ac:dyDescent="0.25">
      <c r="A29959" t="s">
        <v>8470</v>
      </c>
      <c r="B29959" s="100" t="s">
        <v>21385</v>
      </c>
      <c r="D29959" s="124"/>
      <c r="E29959" s="157" t="e">
        <f>VLOOKUP(D29959,'SOAT LIQ'!$A$87:$C$3416,3,FALSE)</f>
        <v>#N/A</v>
      </c>
      <c r="F29959" t="s">
        <v>21631</v>
      </c>
    </row>
    <row r="29960" spans="1:6" x14ac:dyDescent="0.25">
      <c r="A29960" t="s">
        <v>8498</v>
      </c>
      <c r="B29960" s="100" t="s">
        <v>21385</v>
      </c>
      <c r="D29960" s="124"/>
      <c r="E29960" s="157" t="e">
        <f>VLOOKUP(D29960,'SOAT LIQ'!$A$87:$C$3416,3,FALSE)</f>
        <v>#N/A</v>
      </c>
      <c r="F29960" t="s">
        <v>21631</v>
      </c>
    </row>
    <row r="29961" spans="1:6" x14ac:dyDescent="0.25">
      <c r="A29961" t="s">
        <v>8501</v>
      </c>
      <c r="B29961" s="100" t="s">
        <v>21385</v>
      </c>
      <c r="D29961" s="124"/>
      <c r="E29961" s="157" t="e">
        <f>VLOOKUP(D29961,'SOAT LIQ'!$A$87:$C$3416,3,FALSE)</f>
        <v>#N/A</v>
      </c>
      <c r="F29961" t="s">
        <v>21631</v>
      </c>
    </row>
    <row r="29962" spans="1:6" x14ac:dyDescent="0.25">
      <c r="A29962" t="s">
        <v>8495</v>
      </c>
      <c r="B29962" s="100" t="s">
        <v>21385</v>
      </c>
      <c r="D29962" s="124"/>
      <c r="E29962" s="157" t="e">
        <f>VLOOKUP(D29962,'SOAT LIQ'!$A$87:$C$3416,3,FALSE)</f>
        <v>#N/A</v>
      </c>
      <c r="F29962" t="s">
        <v>21631</v>
      </c>
    </row>
    <row r="29963" spans="1:6" x14ac:dyDescent="0.25">
      <c r="A29963" t="s">
        <v>8489</v>
      </c>
      <c r="B29963" s="100" t="s">
        <v>21386</v>
      </c>
      <c r="D29963" s="124"/>
      <c r="E29963" s="157" t="e">
        <f>VLOOKUP(D29963,'SOAT LIQ'!$A$87:$C$3416,3,FALSE)</f>
        <v>#N/A</v>
      </c>
    </row>
    <row r="29964" spans="1:6" x14ac:dyDescent="0.25">
      <c r="A29964" t="s">
        <v>14969</v>
      </c>
      <c r="B29964" s="100" t="s">
        <v>21386</v>
      </c>
      <c r="D29964" s="124"/>
      <c r="E29964" s="157" t="e">
        <f>VLOOKUP(D29964,'SOAT LIQ'!$A$87:$C$3416,3,FALSE)</f>
        <v>#N/A</v>
      </c>
    </row>
    <row r="29965" spans="1:6" x14ac:dyDescent="0.25">
      <c r="A29965" t="s">
        <v>8470</v>
      </c>
      <c r="B29965" s="100" t="s">
        <v>21386</v>
      </c>
      <c r="D29965" s="124"/>
      <c r="E29965" s="157" t="e">
        <f>VLOOKUP(D29965,'SOAT LIQ'!$A$87:$C$3416,3,FALSE)</f>
        <v>#N/A</v>
      </c>
    </row>
    <row r="29966" spans="1:6" x14ac:dyDescent="0.25">
      <c r="A29966" t="s">
        <v>8498</v>
      </c>
      <c r="B29966" s="100" t="s">
        <v>21386</v>
      </c>
      <c r="D29966" s="124"/>
      <c r="E29966" s="157" t="e">
        <f>VLOOKUP(D29966,'SOAT LIQ'!$A$87:$C$3416,3,FALSE)</f>
        <v>#N/A</v>
      </c>
    </row>
    <row r="29967" spans="1:6" x14ac:dyDescent="0.25">
      <c r="A29967" t="s">
        <v>8501</v>
      </c>
      <c r="B29967" s="100" t="s">
        <v>21386</v>
      </c>
      <c r="D29967" s="124"/>
      <c r="E29967" s="157" t="e">
        <f>VLOOKUP(D29967,'SOAT LIQ'!$A$87:$C$3416,3,FALSE)</f>
        <v>#N/A</v>
      </c>
    </row>
    <row r="29968" spans="1:6" x14ac:dyDescent="0.25">
      <c r="A29968" t="s">
        <v>8495</v>
      </c>
      <c r="B29968" s="100" t="s">
        <v>21386</v>
      </c>
      <c r="D29968" s="124"/>
      <c r="E29968" s="157" t="e">
        <f>VLOOKUP(D29968,'SOAT LIQ'!$A$87:$C$3416,3,FALSE)</f>
        <v>#N/A</v>
      </c>
    </row>
    <row r="29969" spans="1:6" x14ac:dyDescent="0.25">
      <c r="A29969" t="s">
        <v>8477</v>
      </c>
      <c r="B29969" s="100" t="s">
        <v>21387</v>
      </c>
      <c r="D29969" s="124"/>
      <c r="E29969" s="157" t="e">
        <f>VLOOKUP(D29969,'SOAT LIQ'!$A$87:$C$3416,3,FALSE)</f>
        <v>#N/A</v>
      </c>
      <c r="F29969" t="s">
        <v>21631</v>
      </c>
    </row>
    <row r="29970" spans="1:6" x14ac:dyDescent="0.25">
      <c r="A29970" t="s">
        <v>5578</v>
      </c>
      <c r="B29970" s="100" t="s">
        <v>21387</v>
      </c>
      <c r="D29970" s="124"/>
      <c r="E29970" s="157" t="e">
        <f>VLOOKUP(D29970,'SOAT LIQ'!$A$87:$C$3416,3,FALSE)</f>
        <v>#N/A</v>
      </c>
      <c r="F29970" t="s">
        <v>21631</v>
      </c>
    </row>
    <row r="29971" spans="1:6" x14ac:dyDescent="0.25">
      <c r="A29971" t="s">
        <v>5579</v>
      </c>
      <c r="B29971" s="100" t="s">
        <v>21387</v>
      </c>
      <c r="D29971" s="124"/>
      <c r="E29971" s="157" t="e">
        <f>VLOOKUP(D29971,'SOAT LIQ'!$A$87:$C$3416,3,FALSE)</f>
        <v>#N/A</v>
      </c>
      <c r="F29971" t="s">
        <v>21631</v>
      </c>
    </row>
    <row r="29972" spans="1:6" x14ac:dyDescent="0.25">
      <c r="A29972" t="s">
        <v>8498</v>
      </c>
      <c r="B29972" s="100" t="s">
        <v>21388</v>
      </c>
      <c r="D29972" s="124"/>
      <c r="E29972" s="157" t="e">
        <f>VLOOKUP(D29972,'SOAT LIQ'!$A$87:$C$3416,3,FALSE)</f>
        <v>#N/A</v>
      </c>
    </row>
    <row r="29973" spans="1:6" x14ac:dyDescent="0.25">
      <c r="A29973" t="s">
        <v>8497</v>
      </c>
      <c r="B29973" s="100" t="s">
        <v>21388</v>
      </c>
      <c r="D29973" s="124"/>
      <c r="E29973" s="157" t="e">
        <f>VLOOKUP(D29973,'SOAT LIQ'!$A$87:$C$3416,3,FALSE)</f>
        <v>#N/A</v>
      </c>
    </row>
    <row r="29974" spans="1:6" x14ac:dyDescent="0.25">
      <c r="A29974" t="s">
        <v>8496</v>
      </c>
      <c r="B29974" s="100" t="s">
        <v>21388</v>
      </c>
      <c r="D29974" s="124"/>
      <c r="E29974" s="157" t="e">
        <f>VLOOKUP(D29974,'SOAT LIQ'!$A$87:$C$3416,3,FALSE)</f>
        <v>#N/A</v>
      </c>
    </row>
    <row r="29975" spans="1:6" x14ac:dyDescent="0.25">
      <c r="A29975" t="s">
        <v>8495</v>
      </c>
      <c r="B29975" s="100" t="s">
        <v>21388</v>
      </c>
      <c r="D29975" s="124"/>
      <c r="E29975" s="157" t="e">
        <f>VLOOKUP(D29975,'SOAT LIQ'!$A$87:$C$3416,3,FALSE)</f>
        <v>#N/A</v>
      </c>
    </row>
    <row r="29976" spans="1:6" x14ac:dyDescent="0.25">
      <c r="A29976" t="s">
        <v>8501</v>
      </c>
      <c r="B29976" s="100" t="s">
        <v>21388</v>
      </c>
      <c r="D29976" s="124"/>
      <c r="E29976" s="157" t="e">
        <f>VLOOKUP(D29976,'SOAT LIQ'!$A$87:$C$3416,3,FALSE)</f>
        <v>#N/A</v>
      </c>
    </row>
    <row r="29977" spans="1:6" x14ac:dyDescent="0.25">
      <c r="A29977" t="s">
        <v>8500</v>
      </c>
      <c r="B29977" s="100" t="s">
        <v>21388</v>
      </c>
      <c r="D29977" s="124"/>
      <c r="E29977" s="157" t="e">
        <f>VLOOKUP(D29977,'SOAT LIQ'!$A$87:$C$3416,3,FALSE)</f>
        <v>#N/A</v>
      </c>
    </row>
    <row r="29978" spans="1:6" x14ac:dyDescent="0.25">
      <c r="A29978" t="s">
        <v>8494</v>
      </c>
      <c r="B29978" s="100" t="s">
        <v>21388</v>
      </c>
      <c r="D29978" s="124"/>
      <c r="E29978" s="157" t="e">
        <f>VLOOKUP(D29978,'SOAT LIQ'!$A$87:$C$3416,3,FALSE)</f>
        <v>#N/A</v>
      </c>
    </row>
    <row r="29979" spans="1:6" x14ac:dyDescent="0.25">
      <c r="A29979" t="s">
        <v>15399</v>
      </c>
      <c r="B29979" s="100" t="s">
        <v>21388</v>
      </c>
      <c r="D29979" s="124"/>
      <c r="E29979" s="157" t="e">
        <f>VLOOKUP(D29979,'SOAT LIQ'!$A$87:$C$3416,3,FALSE)</f>
        <v>#N/A</v>
      </c>
    </row>
    <row r="29980" spans="1:6" x14ac:dyDescent="0.25">
      <c r="A29980" t="s">
        <v>8499</v>
      </c>
      <c r="B29980" s="100" t="s">
        <v>21388</v>
      </c>
      <c r="D29980" s="124"/>
      <c r="E29980" s="157" t="e">
        <f>VLOOKUP(D29980,'SOAT LIQ'!$A$87:$C$3416,3,FALSE)</f>
        <v>#N/A</v>
      </c>
    </row>
    <row r="29981" spans="1:6" x14ac:dyDescent="0.25">
      <c r="A29981" t="s">
        <v>8471</v>
      </c>
      <c r="B29981" s="100" t="s">
        <v>21388</v>
      </c>
      <c r="D29981" s="124"/>
      <c r="E29981" s="157" t="e">
        <f>VLOOKUP(D29981,'SOAT LIQ'!$A$87:$C$3416,3,FALSE)</f>
        <v>#N/A</v>
      </c>
    </row>
    <row r="29982" spans="1:6" x14ac:dyDescent="0.25">
      <c r="A29982" t="s">
        <v>8470</v>
      </c>
      <c r="B29982" s="100" t="s">
        <v>21388</v>
      </c>
      <c r="D29982" s="124"/>
      <c r="E29982" s="157" t="e">
        <f>VLOOKUP(D29982,'SOAT LIQ'!$A$87:$C$3416,3,FALSE)</f>
        <v>#N/A</v>
      </c>
    </row>
    <row r="29983" spans="1:6" x14ac:dyDescent="0.25">
      <c r="A29983" t="s">
        <v>8472</v>
      </c>
      <c r="B29983" s="100" t="s">
        <v>21388</v>
      </c>
      <c r="D29983" s="124"/>
      <c r="E29983" s="157" t="e">
        <f>VLOOKUP(D29983,'SOAT LIQ'!$A$87:$C$3416,3,FALSE)</f>
        <v>#N/A</v>
      </c>
    </row>
    <row r="29984" spans="1:6" x14ac:dyDescent="0.25">
      <c r="A29984" t="s">
        <v>8471</v>
      </c>
      <c r="B29984" s="100" t="s">
        <v>21389</v>
      </c>
      <c r="D29984" s="124"/>
      <c r="E29984" s="157" t="e">
        <f>VLOOKUP(D29984,'SOAT LIQ'!$A$87:$C$3416,3,FALSE)</f>
        <v>#N/A</v>
      </c>
    </row>
    <row r="29985" spans="1:6" x14ac:dyDescent="0.25">
      <c r="A29985" t="s">
        <v>8472</v>
      </c>
      <c r="B29985" s="100" t="s">
        <v>21389</v>
      </c>
      <c r="D29985" s="124"/>
      <c r="E29985" s="157" t="e">
        <f>VLOOKUP(D29985,'SOAT LIQ'!$A$87:$C$3416,3,FALSE)</f>
        <v>#N/A</v>
      </c>
    </row>
    <row r="29986" spans="1:6" x14ac:dyDescent="0.25">
      <c r="A29986" t="s">
        <v>6183</v>
      </c>
      <c r="B29986" s="100" t="s">
        <v>21390</v>
      </c>
      <c r="D29986" s="124"/>
      <c r="E29986" s="157" t="e">
        <f>VLOOKUP(D29986,'SOAT LIQ'!$A$87:$C$3416,3,FALSE)</f>
        <v>#N/A</v>
      </c>
      <c r="F29986" t="s">
        <v>21631</v>
      </c>
    </row>
    <row r="29987" spans="1:6" x14ac:dyDescent="0.25">
      <c r="A29987" t="s">
        <v>6183</v>
      </c>
      <c r="B29987" s="100" t="s">
        <v>21391</v>
      </c>
      <c r="D29987" s="124"/>
      <c r="E29987" s="157" t="e">
        <f>VLOOKUP(D29987,'SOAT LIQ'!$A$87:$C$3416,3,FALSE)</f>
        <v>#N/A</v>
      </c>
      <c r="F29987" t="s">
        <v>21631</v>
      </c>
    </row>
    <row r="29988" spans="1:6" x14ac:dyDescent="0.25">
      <c r="A29988" t="s">
        <v>14959</v>
      </c>
      <c r="B29988" s="100" t="s">
        <v>21391</v>
      </c>
      <c r="D29988" s="124"/>
      <c r="E29988" s="157" t="e">
        <f>VLOOKUP(D29988,'SOAT LIQ'!$A$87:$C$3416,3,FALSE)</f>
        <v>#N/A</v>
      </c>
      <c r="F29988" t="s">
        <v>21631</v>
      </c>
    </row>
    <row r="29989" spans="1:6" x14ac:dyDescent="0.25">
      <c r="A29989" t="s">
        <v>5733</v>
      </c>
      <c r="B29989" s="100" t="s">
        <v>21392</v>
      </c>
      <c r="D29989" s="124"/>
      <c r="E29989" s="157" t="e">
        <f>VLOOKUP(D29989,'SOAT LIQ'!$A$87:$C$3416,3,FALSE)</f>
        <v>#N/A</v>
      </c>
    </row>
    <row r="29990" spans="1:6" x14ac:dyDescent="0.25">
      <c r="A29990" t="s">
        <v>13964</v>
      </c>
      <c r="B29990" s="100" t="s">
        <v>21392</v>
      </c>
      <c r="D29990" s="124"/>
      <c r="E29990" s="157" t="e">
        <f>VLOOKUP(D29990,'SOAT LIQ'!$A$87:$C$3416,3,FALSE)</f>
        <v>#N/A</v>
      </c>
    </row>
    <row r="29991" spans="1:6" x14ac:dyDescent="0.25">
      <c r="A29991" t="s">
        <v>5733</v>
      </c>
      <c r="B29991" s="100" t="s">
        <v>21393</v>
      </c>
      <c r="D29991" s="124"/>
      <c r="E29991" s="157" t="e">
        <f>VLOOKUP(D29991,'SOAT LIQ'!$A$87:$C$3416,3,FALSE)</f>
        <v>#N/A</v>
      </c>
    </row>
    <row r="29992" spans="1:6" x14ac:dyDescent="0.25">
      <c r="A29992" t="s">
        <v>13964</v>
      </c>
      <c r="B29992" s="100" t="s">
        <v>21394</v>
      </c>
      <c r="D29992" s="124"/>
      <c r="E29992" s="157" t="e">
        <f>VLOOKUP(D29992,'SOAT LIQ'!$A$87:$C$3416,3,FALSE)</f>
        <v>#N/A</v>
      </c>
    </row>
    <row r="29993" spans="1:6" x14ac:dyDescent="0.25">
      <c r="A29993" t="s">
        <v>5142</v>
      </c>
      <c r="B29993" s="100" t="s">
        <v>21394</v>
      </c>
      <c r="D29993" s="124"/>
      <c r="E29993" s="157" t="e">
        <f>VLOOKUP(D29993,'SOAT LIQ'!$A$87:$C$3416,3,FALSE)</f>
        <v>#N/A</v>
      </c>
      <c r="F29993" t="s">
        <v>21632</v>
      </c>
    </row>
    <row r="29994" spans="1:6" x14ac:dyDescent="0.25">
      <c r="A29994" t="s">
        <v>14242</v>
      </c>
      <c r="B29994" s="100" t="s">
        <v>21394</v>
      </c>
      <c r="D29994" s="124"/>
      <c r="E29994" s="157" t="e">
        <f>VLOOKUP(D29994,'SOAT LIQ'!$A$87:$C$3416,3,FALSE)</f>
        <v>#N/A</v>
      </c>
      <c r="F29994" t="s">
        <v>21632</v>
      </c>
    </row>
    <row r="29995" spans="1:6" x14ac:dyDescent="0.25">
      <c r="A29995" t="s">
        <v>15002</v>
      </c>
      <c r="B29995" s="100" t="s">
        <v>21394</v>
      </c>
      <c r="D29995" s="124"/>
      <c r="E29995" s="157" t="e">
        <f>VLOOKUP(D29995,'SOAT LIQ'!$A$87:$C$3416,3,FALSE)</f>
        <v>#N/A</v>
      </c>
    </row>
    <row r="29996" spans="1:6" x14ac:dyDescent="0.25">
      <c r="A29996" t="s">
        <v>5733</v>
      </c>
      <c r="B29996" s="100" t="s">
        <v>21394</v>
      </c>
      <c r="D29996" s="124"/>
      <c r="E29996" s="157" t="e">
        <f>VLOOKUP(D29996,'SOAT LIQ'!$A$87:$C$3416,3,FALSE)</f>
        <v>#N/A</v>
      </c>
    </row>
    <row r="29997" spans="1:6" x14ac:dyDescent="0.25">
      <c r="A29997" t="s">
        <v>10065</v>
      </c>
      <c r="B29997" s="100" t="s">
        <v>21395</v>
      </c>
      <c r="D29997" s="124"/>
      <c r="E29997" s="157" t="e">
        <f>VLOOKUP(D29997,'SOAT LIQ'!$A$87:$C$3416,3,FALSE)</f>
        <v>#N/A</v>
      </c>
    </row>
    <row r="29998" spans="1:6" x14ac:dyDescent="0.25">
      <c r="A29998" t="s">
        <v>6034</v>
      </c>
      <c r="B29998" s="100" t="s">
        <v>21395</v>
      </c>
      <c r="D29998" s="124"/>
      <c r="E29998" s="157" t="e">
        <f>VLOOKUP(D29998,'SOAT LIQ'!$A$87:$C$3416,3,FALSE)</f>
        <v>#N/A</v>
      </c>
    </row>
    <row r="29999" spans="1:6" x14ac:dyDescent="0.25">
      <c r="A29999" t="s">
        <v>10065</v>
      </c>
      <c r="B29999" s="100" t="s">
        <v>21396</v>
      </c>
      <c r="D29999" s="124"/>
      <c r="E29999" s="157" t="e">
        <f>VLOOKUP(D29999,'SOAT LIQ'!$A$87:$C$3416,3,FALSE)</f>
        <v>#N/A</v>
      </c>
    </row>
    <row r="30000" spans="1:6" x14ac:dyDescent="0.25">
      <c r="A30000" t="s">
        <v>6034</v>
      </c>
      <c r="B30000" s="100" t="s">
        <v>21396</v>
      </c>
      <c r="D30000" s="124"/>
      <c r="E30000" s="157" t="e">
        <f>VLOOKUP(D30000,'SOAT LIQ'!$A$87:$C$3416,3,FALSE)</f>
        <v>#N/A</v>
      </c>
    </row>
    <row r="30001" spans="1:6" x14ac:dyDescent="0.25">
      <c r="A30001" t="s">
        <v>6034</v>
      </c>
      <c r="B30001" s="100" t="s">
        <v>21397</v>
      </c>
      <c r="D30001" s="124"/>
      <c r="E30001" s="157" t="e">
        <f>VLOOKUP(D30001,'SOAT LIQ'!$A$87:$C$3416,3,FALSE)</f>
        <v>#N/A</v>
      </c>
    </row>
    <row r="30002" spans="1:6" x14ac:dyDescent="0.25">
      <c r="A30002" t="s">
        <v>10065</v>
      </c>
      <c r="B30002" s="100" t="s">
        <v>21397</v>
      </c>
      <c r="D30002" s="124"/>
      <c r="E30002" s="157" t="e">
        <f>VLOOKUP(D30002,'SOAT LIQ'!$A$87:$C$3416,3,FALSE)</f>
        <v>#N/A</v>
      </c>
    </row>
    <row r="30003" spans="1:6" x14ac:dyDescent="0.25">
      <c r="A30003" t="s">
        <v>15470</v>
      </c>
      <c r="B30003" s="100" t="s">
        <v>21398</v>
      </c>
      <c r="D30003" s="124"/>
      <c r="E30003" s="157" t="e">
        <f>VLOOKUP(D30003,'SOAT LIQ'!$A$87:$C$3416,3,FALSE)</f>
        <v>#N/A</v>
      </c>
      <c r="F30003" t="s">
        <v>21635</v>
      </c>
    </row>
    <row r="30004" spans="1:6" x14ac:dyDescent="0.25">
      <c r="A30004" t="s">
        <v>15470</v>
      </c>
      <c r="B30004" s="100" t="s">
        <v>21399</v>
      </c>
      <c r="D30004" s="124"/>
      <c r="E30004" s="157" t="e">
        <f>VLOOKUP(D30004,'SOAT LIQ'!$A$87:$C$3416,3,FALSE)</f>
        <v>#N/A</v>
      </c>
      <c r="F30004" t="s">
        <v>21635</v>
      </c>
    </row>
    <row r="30005" spans="1:6" x14ac:dyDescent="0.25">
      <c r="A30005" t="s">
        <v>15470</v>
      </c>
      <c r="B30005" s="100" t="s">
        <v>21400</v>
      </c>
      <c r="D30005" s="124"/>
      <c r="E30005" s="157" t="e">
        <f>VLOOKUP(D30005,'SOAT LIQ'!$A$87:$C$3416,3,FALSE)</f>
        <v>#N/A</v>
      </c>
      <c r="F30005" t="s">
        <v>21635</v>
      </c>
    </row>
    <row r="30006" spans="1:6" x14ac:dyDescent="0.25">
      <c r="A30006" t="s">
        <v>5508</v>
      </c>
      <c r="B30006" s="100" t="s">
        <v>21400</v>
      </c>
      <c r="D30006" s="124"/>
      <c r="E30006" s="157" t="e">
        <f>VLOOKUP(D30006,'SOAT LIQ'!$A$87:$C$3416,3,FALSE)</f>
        <v>#N/A</v>
      </c>
      <c r="F30006" t="s">
        <v>21632</v>
      </c>
    </row>
    <row r="30007" spans="1:6" x14ac:dyDescent="0.25">
      <c r="A30007" t="s">
        <v>5936</v>
      </c>
      <c r="B30007" s="100" t="s">
        <v>21400</v>
      </c>
      <c r="D30007" s="124"/>
      <c r="E30007" s="157" t="e">
        <f>VLOOKUP(D30007,'SOAT LIQ'!$A$87:$C$3416,3,FALSE)</f>
        <v>#N/A</v>
      </c>
      <c r="F30007" t="s">
        <v>21632</v>
      </c>
    </row>
    <row r="30008" spans="1:6" x14ac:dyDescent="0.25">
      <c r="A30008" t="s">
        <v>6498</v>
      </c>
      <c r="B30008" s="100" t="s">
        <v>21401</v>
      </c>
      <c r="D30008" s="124"/>
      <c r="E30008" s="157" t="e">
        <f>VLOOKUP(D30008,'SOAT LIQ'!$A$87:$C$3416,3,FALSE)</f>
        <v>#N/A</v>
      </c>
      <c r="F30008" t="s">
        <v>21635</v>
      </c>
    </row>
    <row r="30009" spans="1:6" x14ac:dyDescent="0.25">
      <c r="A30009" t="s">
        <v>6501</v>
      </c>
      <c r="B30009" s="100" t="s">
        <v>21401</v>
      </c>
      <c r="D30009" s="124"/>
      <c r="E30009" s="157" t="e">
        <f>VLOOKUP(D30009,'SOAT LIQ'!$A$87:$C$3416,3,FALSE)</f>
        <v>#N/A</v>
      </c>
      <c r="F30009" t="s">
        <v>21635</v>
      </c>
    </row>
    <row r="30010" spans="1:6" x14ac:dyDescent="0.25">
      <c r="A30010" t="s">
        <v>15470</v>
      </c>
      <c r="B30010" s="100" t="s">
        <v>21401</v>
      </c>
      <c r="D30010" s="124"/>
      <c r="E30010" s="157" t="e">
        <f>VLOOKUP(D30010,'SOAT LIQ'!$A$87:$C$3416,3,FALSE)</f>
        <v>#N/A</v>
      </c>
      <c r="F30010" t="s">
        <v>21635</v>
      </c>
    </row>
    <row r="30011" spans="1:6" x14ac:dyDescent="0.25">
      <c r="A30011" t="s">
        <v>15068</v>
      </c>
      <c r="B30011" s="100" t="s">
        <v>21401</v>
      </c>
      <c r="D30011" s="124"/>
      <c r="E30011" s="157" t="e">
        <f>VLOOKUP(D30011,'SOAT LIQ'!$A$87:$C$3416,3,FALSE)</f>
        <v>#N/A</v>
      </c>
    </row>
    <row r="30012" spans="1:6" x14ac:dyDescent="0.25">
      <c r="A30012" t="s">
        <v>4271</v>
      </c>
      <c r="B30012" s="100" t="s">
        <v>21402</v>
      </c>
      <c r="D30012" s="124"/>
      <c r="E30012" s="157" t="e">
        <f>VLOOKUP(D30012,'SOAT LIQ'!$A$87:$C$3416,3,FALSE)</f>
        <v>#N/A</v>
      </c>
    </row>
    <row r="30013" spans="1:6" x14ac:dyDescent="0.25">
      <c r="A30013" t="s">
        <v>6787</v>
      </c>
      <c r="B30013" s="100" t="s">
        <v>21402</v>
      </c>
      <c r="D30013" s="124"/>
      <c r="E30013" s="157" t="e">
        <f>VLOOKUP(D30013,'SOAT LIQ'!$A$87:$C$3416,3,FALSE)</f>
        <v>#N/A</v>
      </c>
    </row>
    <row r="30014" spans="1:6" x14ac:dyDescent="0.25">
      <c r="A30014" t="s">
        <v>5733</v>
      </c>
      <c r="B30014" s="100" t="s">
        <v>21402</v>
      </c>
      <c r="D30014" s="124"/>
      <c r="E30014" s="157" t="e">
        <f>VLOOKUP(D30014,'SOAT LIQ'!$A$87:$C$3416,3,FALSE)</f>
        <v>#N/A</v>
      </c>
    </row>
    <row r="30015" spans="1:6" x14ac:dyDescent="0.25">
      <c r="A30015" t="s">
        <v>7772</v>
      </c>
      <c r="B30015" s="100" t="s">
        <v>21403</v>
      </c>
      <c r="D30015" s="124"/>
      <c r="E30015" s="157" t="e">
        <f>VLOOKUP(D30015,'SOAT LIQ'!$A$87:$C$3416,3,FALSE)</f>
        <v>#N/A</v>
      </c>
    </row>
    <row r="30016" spans="1:6" x14ac:dyDescent="0.25">
      <c r="A30016" t="s">
        <v>8089</v>
      </c>
      <c r="B30016" s="100" t="s">
        <v>21403</v>
      </c>
      <c r="D30016" s="124"/>
      <c r="E30016" s="157" t="e">
        <f>VLOOKUP(D30016,'SOAT LIQ'!$A$87:$C$3416,3,FALSE)</f>
        <v>#N/A</v>
      </c>
    </row>
    <row r="30017" spans="1:6" x14ac:dyDescent="0.25">
      <c r="A30017" t="s">
        <v>6498</v>
      </c>
      <c r="B30017" s="100" t="s">
        <v>21404</v>
      </c>
      <c r="D30017" s="124"/>
      <c r="E30017" s="157" t="e">
        <f>VLOOKUP(D30017,'SOAT LIQ'!$A$87:$C$3416,3,FALSE)</f>
        <v>#N/A</v>
      </c>
      <c r="F30017" t="s">
        <v>21635</v>
      </c>
    </row>
    <row r="30018" spans="1:6" x14ac:dyDescent="0.25">
      <c r="A30018" t="s">
        <v>6501</v>
      </c>
      <c r="B30018" s="100" t="s">
        <v>21404</v>
      </c>
      <c r="D30018" s="124"/>
      <c r="E30018" s="157" t="e">
        <f>VLOOKUP(D30018,'SOAT LIQ'!$A$87:$C$3416,3,FALSE)</f>
        <v>#N/A</v>
      </c>
      <c r="F30018" t="s">
        <v>21635</v>
      </c>
    </row>
    <row r="30019" spans="1:6" x14ac:dyDescent="0.25">
      <c r="A30019" t="s">
        <v>6498</v>
      </c>
      <c r="B30019" s="100" t="s">
        <v>21405</v>
      </c>
      <c r="D30019" s="124"/>
      <c r="E30019" s="157" t="e">
        <f>VLOOKUP(D30019,'SOAT LIQ'!$A$87:$C$3416,3,FALSE)</f>
        <v>#N/A</v>
      </c>
      <c r="F30019" t="s">
        <v>21635</v>
      </c>
    </row>
    <row r="30020" spans="1:6" x14ac:dyDescent="0.25">
      <c r="A30020" t="s">
        <v>6501</v>
      </c>
      <c r="B30020" s="100" t="s">
        <v>21405</v>
      </c>
      <c r="D30020" s="124"/>
      <c r="E30020" s="157" t="e">
        <f>VLOOKUP(D30020,'SOAT LIQ'!$A$87:$C$3416,3,FALSE)</f>
        <v>#N/A</v>
      </c>
      <c r="F30020" t="s">
        <v>21635</v>
      </c>
    </row>
    <row r="30021" spans="1:6" x14ac:dyDescent="0.25">
      <c r="A30021" t="s">
        <v>6498</v>
      </c>
      <c r="B30021" s="100" t="s">
        <v>21406</v>
      </c>
      <c r="D30021" s="124">
        <v>20113</v>
      </c>
      <c r="E30021" s="157" t="e">
        <f>VLOOKUP(D30021,'SOAT LIQ'!$A$87:$C$3416,3,FALSE)</f>
        <v>#N/A</v>
      </c>
      <c r="F30021" t="s">
        <v>21635</v>
      </c>
    </row>
    <row r="30022" spans="1:6" x14ac:dyDescent="0.25">
      <c r="A30022" t="s">
        <v>6501</v>
      </c>
      <c r="B30022" s="100" t="s">
        <v>21406</v>
      </c>
      <c r="D30022" s="124">
        <v>20113</v>
      </c>
      <c r="E30022" s="157" t="e">
        <f>VLOOKUP(D30022,'SOAT LIQ'!$A$87:$C$3416,3,FALSE)</f>
        <v>#N/A</v>
      </c>
      <c r="F30022" t="s">
        <v>21635</v>
      </c>
    </row>
    <row r="30023" spans="1:6" x14ac:dyDescent="0.25">
      <c r="A30023" t="s">
        <v>6498</v>
      </c>
      <c r="B30023" s="100" t="s">
        <v>21407</v>
      </c>
      <c r="D30023" s="124">
        <v>20304</v>
      </c>
      <c r="E30023" s="157" t="e">
        <f>VLOOKUP(D30023,'SOAT LIQ'!$A$87:$C$3416,3,FALSE)</f>
        <v>#N/A</v>
      </c>
      <c r="F30023" t="s">
        <v>21635</v>
      </c>
    </row>
    <row r="30024" spans="1:6" x14ac:dyDescent="0.25">
      <c r="A30024" t="s">
        <v>6501</v>
      </c>
      <c r="B30024" s="100" t="s">
        <v>21407</v>
      </c>
      <c r="D30024" s="124">
        <v>20304</v>
      </c>
      <c r="E30024" s="157" t="e">
        <f>VLOOKUP(D30024,'SOAT LIQ'!$A$87:$C$3416,3,FALSE)</f>
        <v>#N/A</v>
      </c>
      <c r="F30024" t="s">
        <v>21635</v>
      </c>
    </row>
    <row r="30025" spans="1:6" x14ac:dyDescent="0.25">
      <c r="A30025" t="s">
        <v>6498</v>
      </c>
      <c r="B30025" s="100" t="s">
        <v>21408</v>
      </c>
      <c r="D30025" s="124"/>
      <c r="E30025" s="157" t="e">
        <f>VLOOKUP(D30025,'SOAT LIQ'!$A$87:$C$3416,3,FALSE)</f>
        <v>#N/A</v>
      </c>
      <c r="F30025" t="s">
        <v>21635</v>
      </c>
    </row>
    <row r="30026" spans="1:6" x14ac:dyDescent="0.25">
      <c r="A30026" t="s">
        <v>6501</v>
      </c>
      <c r="B30026" s="100" t="s">
        <v>21408</v>
      </c>
      <c r="D30026" s="124"/>
      <c r="E30026" s="157" t="e">
        <f>VLOOKUP(D30026,'SOAT LIQ'!$A$87:$C$3416,3,FALSE)</f>
        <v>#N/A</v>
      </c>
      <c r="F30026" t="s">
        <v>21635</v>
      </c>
    </row>
    <row r="30027" spans="1:6" x14ac:dyDescent="0.25">
      <c r="A30027" t="s">
        <v>6498</v>
      </c>
      <c r="B30027" s="100" t="s">
        <v>21409</v>
      </c>
      <c r="D30027" s="124"/>
      <c r="E30027" s="157" t="e">
        <f>VLOOKUP(D30027,'SOAT LIQ'!$A$87:$C$3416,3,FALSE)</f>
        <v>#N/A</v>
      </c>
      <c r="F30027" t="s">
        <v>21635</v>
      </c>
    </row>
    <row r="30028" spans="1:6" x14ac:dyDescent="0.25">
      <c r="A30028" t="s">
        <v>6501</v>
      </c>
      <c r="B30028" s="100" t="s">
        <v>21409</v>
      </c>
      <c r="D30028" s="124"/>
      <c r="E30028" s="157" t="e">
        <f>VLOOKUP(D30028,'SOAT LIQ'!$A$87:$C$3416,3,FALSE)</f>
        <v>#N/A</v>
      </c>
      <c r="F30028" t="s">
        <v>21635</v>
      </c>
    </row>
    <row r="30029" spans="1:6" x14ac:dyDescent="0.25">
      <c r="A30029" t="s">
        <v>6498</v>
      </c>
      <c r="B30029" s="100" t="s">
        <v>21410</v>
      </c>
      <c r="E30029" s="157" t="e">
        <f>VLOOKUP(D30029,'SOAT LIQ'!$A$87:$C$3416,3,FALSE)</f>
        <v>#N/A</v>
      </c>
      <c r="F30029" t="s">
        <v>21635</v>
      </c>
    </row>
    <row r="30030" spans="1:6" x14ac:dyDescent="0.25">
      <c r="A30030" t="s">
        <v>6501</v>
      </c>
      <c r="B30030" s="100" t="s">
        <v>21410</v>
      </c>
      <c r="E30030" s="157" t="e">
        <f>VLOOKUP(D30030,'SOAT LIQ'!$A$87:$C$3416,3,FALSE)</f>
        <v>#N/A</v>
      </c>
      <c r="F30030" t="s">
        <v>21635</v>
      </c>
    </row>
    <row r="30031" spans="1:6" x14ac:dyDescent="0.25">
      <c r="A30031" t="s">
        <v>6498</v>
      </c>
      <c r="B30031" s="100" t="s">
        <v>21411</v>
      </c>
      <c r="E30031" s="157" t="e">
        <f>VLOOKUP(D30031,'SOAT LIQ'!$A$87:$C$3416,3,FALSE)</f>
        <v>#N/A</v>
      </c>
      <c r="F30031" t="s">
        <v>21635</v>
      </c>
    </row>
    <row r="30032" spans="1:6" x14ac:dyDescent="0.25">
      <c r="A30032" t="s">
        <v>6501</v>
      </c>
      <c r="B30032" s="100" t="s">
        <v>21411</v>
      </c>
      <c r="E30032" s="157" t="e">
        <f>VLOOKUP(D30032,'SOAT LIQ'!$A$87:$C$3416,3,FALSE)</f>
        <v>#N/A</v>
      </c>
      <c r="F30032" t="s">
        <v>21635</v>
      </c>
    </row>
    <row r="30033" spans="1:6" x14ac:dyDescent="0.25">
      <c r="A30033" t="s">
        <v>6498</v>
      </c>
      <c r="B30033" s="100" t="s">
        <v>21412</v>
      </c>
      <c r="E30033" s="157" t="e">
        <f>VLOOKUP(D30033,'SOAT LIQ'!$A$87:$C$3416,3,FALSE)</f>
        <v>#N/A</v>
      </c>
      <c r="F30033" t="s">
        <v>21635</v>
      </c>
    </row>
    <row r="30034" spans="1:6" x14ac:dyDescent="0.25">
      <c r="A30034" t="s">
        <v>6501</v>
      </c>
      <c r="B30034" s="100" t="s">
        <v>21412</v>
      </c>
      <c r="E30034" s="157" t="e">
        <f>VLOOKUP(D30034,'SOAT LIQ'!$A$87:$C$3416,3,FALSE)</f>
        <v>#N/A</v>
      </c>
      <c r="F30034" t="s">
        <v>21635</v>
      </c>
    </row>
    <row r="30035" spans="1:6" x14ac:dyDescent="0.25">
      <c r="A30035" t="s">
        <v>6498</v>
      </c>
      <c r="B30035" s="100" t="s">
        <v>21413</v>
      </c>
      <c r="E30035" s="157" t="e">
        <f>VLOOKUP(D30035,'SOAT LIQ'!$A$87:$C$3416,3,FALSE)</f>
        <v>#N/A</v>
      </c>
      <c r="F30035" t="s">
        <v>21635</v>
      </c>
    </row>
    <row r="30036" spans="1:6" x14ac:dyDescent="0.25">
      <c r="A30036" t="s">
        <v>6501</v>
      </c>
      <c r="B30036" s="100" t="s">
        <v>21413</v>
      </c>
      <c r="E30036" s="157" t="e">
        <f>VLOOKUP(D30036,'SOAT LIQ'!$A$87:$C$3416,3,FALSE)</f>
        <v>#N/A</v>
      </c>
      <c r="F30036" t="s">
        <v>21635</v>
      </c>
    </row>
    <row r="30037" spans="1:6" x14ac:dyDescent="0.25">
      <c r="A30037" t="s">
        <v>6498</v>
      </c>
      <c r="B30037" s="100" t="s">
        <v>21414</v>
      </c>
      <c r="E30037" s="157" t="e">
        <f>VLOOKUP(D30037,'SOAT LIQ'!$A$87:$C$3416,3,FALSE)</f>
        <v>#N/A</v>
      </c>
      <c r="F30037" t="s">
        <v>21635</v>
      </c>
    </row>
    <row r="30038" spans="1:6" x14ac:dyDescent="0.25">
      <c r="A30038" t="s">
        <v>6501</v>
      </c>
      <c r="B30038" s="100" t="s">
        <v>21414</v>
      </c>
      <c r="E30038" s="157" t="e">
        <f>VLOOKUP(D30038,'SOAT LIQ'!$A$87:$C$3416,3,FALSE)</f>
        <v>#N/A</v>
      </c>
      <c r="F30038" t="s">
        <v>21635</v>
      </c>
    </row>
    <row r="30039" spans="1:6" x14ac:dyDescent="0.25">
      <c r="A30039" t="s">
        <v>6498</v>
      </c>
      <c r="B30039" s="100" t="s">
        <v>21415</v>
      </c>
      <c r="D30039" s="124"/>
      <c r="E30039" s="157" t="e">
        <f>VLOOKUP(D30039,'SOAT LIQ'!$A$87:$C$3416,3,FALSE)</f>
        <v>#N/A</v>
      </c>
      <c r="F30039" t="s">
        <v>21635</v>
      </c>
    </row>
    <row r="30040" spans="1:6" x14ac:dyDescent="0.25">
      <c r="A30040" t="s">
        <v>6501</v>
      </c>
      <c r="B30040" s="100" t="s">
        <v>21415</v>
      </c>
      <c r="D30040" s="124"/>
      <c r="E30040" s="157" t="e">
        <f>VLOOKUP(D30040,'SOAT LIQ'!$A$87:$C$3416,3,FALSE)</f>
        <v>#N/A</v>
      </c>
      <c r="F30040" t="s">
        <v>21635</v>
      </c>
    </row>
    <row r="30041" spans="1:6" x14ac:dyDescent="0.25">
      <c r="A30041" t="s">
        <v>6498</v>
      </c>
      <c r="B30041" s="100" t="s">
        <v>21416</v>
      </c>
      <c r="D30041" s="124"/>
      <c r="E30041" s="157" t="e">
        <f>VLOOKUP(D30041,'SOAT LIQ'!$A$87:$C$3416,3,FALSE)</f>
        <v>#N/A</v>
      </c>
      <c r="F30041" t="s">
        <v>21635</v>
      </c>
    </row>
    <row r="30042" spans="1:6" x14ac:dyDescent="0.25">
      <c r="A30042" t="s">
        <v>6501</v>
      </c>
      <c r="B30042" s="100" t="s">
        <v>21416</v>
      </c>
      <c r="D30042" s="124"/>
      <c r="E30042" s="157" t="e">
        <f>VLOOKUP(D30042,'SOAT LIQ'!$A$87:$C$3416,3,FALSE)</f>
        <v>#N/A</v>
      </c>
      <c r="F30042" t="s">
        <v>21635</v>
      </c>
    </row>
    <row r="30043" spans="1:6" x14ac:dyDescent="0.25">
      <c r="A30043" t="s">
        <v>6498</v>
      </c>
      <c r="B30043" s="100" t="s">
        <v>21417</v>
      </c>
      <c r="D30043" s="124"/>
      <c r="E30043" s="157" t="e">
        <f>VLOOKUP(D30043,'SOAT LIQ'!$A$87:$C$3416,3,FALSE)</f>
        <v>#N/A</v>
      </c>
      <c r="F30043" t="s">
        <v>21635</v>
      </c>
    </row>
    <row r="30044" spans="1:6" x14ac:dyDescent="0.25">
      <c r="A30044" t="s">
        <v>6501</v>
      </c>
      <c r="B30044" s="100" t="s">
        <v>21417</v>
      </c>
      <c r="D30044" s="124"/>
      <c r="E30044" s="157" t="e">
        <f>VLOOKUP(D30044,'SOAT LIQ'!$A$87:$C$3416,3,FALSE)</f>
        <v>#N/A</v>
      </c>
      <c r="F30044" t="s">
        <v>21635</v>
      </c>
    </row>
    <row r="30045" spans="1:6" x14ac:dyDescent="0.25">
      <c r="A30045" t="s">
        <v>6498</v>
      </c>
      <c r="B30045" s="100" t="s">
        <v>21418</v>
      </c>
      <c r="D30045" s="124"/>
      <c r="E30045" s="157" t="e">
        <f>VLOOKUP(D30045,'SOAT LIQ'!$A$87:$C$3416,3,FALSE)</f>
        <v>#N/A</v>
      </c>
      <c r="F30045" t="s">
        <v>21635</v>
      </c>
    </row>
    <row r="30046" spans="1:6" x14ac:dyDescent="0.25">
      <c r="A30046" t="s">
        <v>6501</v>
      </c>
      <c r="B30046" s="100" t="s">
        <v>21418</v>
      </c>
      <c r="D30046" s="124"/>
      <c r="E30046" s="157" t="e">
        <f>VLOOKUP(D30046,'SOAT LIQ'!$A$87:$C$3416,3,FALSE)</f>
        <v>#N/A</v>
      </c>
      <c r="F30046" t="s">
        <v>21635</v>
      </c>
    </row>
    <row r="30047" spans="1:6" x14ac:dyDescent="0.25">
      <c r="A30047" t="s">
        <v>6498</v>
      </c>
      <c r="B30047" s="100" t="s">
        <v>21419</v>
      </c>
      <c r="D30047" s="124"/>
      <c r="E30047" s="157" t="e">
        <f>VLOOKUP(D30047,'SOAT LIQ'!$A$87:$C$3416,3,FALSE)</f>
        <v>#N/A</v>
      </c>
      <c r="F30047" t="s">
        <v>21635</v>
      </c>
    </row>
    <row r="30048" spans="1:6" x14ac:dyDescent="0.25">
      <c r="A30048" t="s">
        <v>6501</v>
      </c>
      <c r="B30048" s="100" t="s">
        <v>21419</v>
      </c>
      <c r="D30048" s="124"/>
      <c r="E30048" s="157" t="e">
        <f>VLOOKUP(D30048,'SOAT LIQ'!$A$87:$C$3416,3,FALSE)</f>
        <v>#N/A</v>
      </c>
      <c r="F30048" t="s">
        <v>21635</v>
      </c>
    </row>
    <row r="30049" spans="1:6" x14ac:dyDescent="0.25">
      <c r="A30049" t="s">
        <v>6498</v>
      </c>
      <c r="B30049" s="100" t="s">
        <v>21420</v>
      </c>
      <c r="D30049" s="124"/>
      <c r="E30049" s="157" t="e">
        <f>VLOOKUP(D30049,'SOAT LIQ'!$A$87:$C$3416,3,FALSE)</f>
        <v>#N/A</v>
      </c>
      <c r="F30049" t="s">
        <v>21635</v>
      </c>
    </row>
    <row r="30050" spans="1:6" x14ac:dyDescent="0.25">
      <c r="A30050" t="s">
        <v>6501</v>
      </c>
      <c r="B30050" s="100" t="s">
        <v>21420</v>
      </c>
      <c r="D30050" s="124"/>
      <c r="E30050" s="157" t="e">
        <f>VLOOKUP(D30050,'SOAT LIQ'!$A$87:$C$3416,3,FALSE)</f>
        <v>#N/A</v>
      </c>
      <c r="F30050" t="s">
        <v>21635</v>
      </c>
    </row>
    <row r="30051" spans="1:6" x14ac:dyDescent="0.25">
      <c r="A30051" t="s">
        <v>6498</v>
      </c>
      <c r="B30051" s="100" t="s">
        <v>21421</v>
      </c>
      <c r="D30051" s="124"/>
      <c r="E30051" s="157" t="e">
        <f>VLOOKUP(D30051,'SOAT LIQ'!$A$87:$C$3416,3,FALSE)</f>
        <v>#N/A</v>
      </c>
      <c r="F30051" t="s">
        <v>21635</v>
      </c>
    </row>
    <row r="30052" spans="1:6" x14ac:dyDescent="0.25">
      <c r="A30052" t="s">
        <v>6501</v>
      </c>
      <c r="B30052" s="100" t="s">
        <v>21421</v>
      </c>
      <c r="D30052" s="124"/>
      <c r="E30052" s="157" t="e">
        <f>VLOOKUP(D30052,'SOAT LIQ'!$A$87:$C$3416,3,FALSE)</f>
        <v>#N/A</v>
      </c>
      <c r="F30052" t="s">
        <v>21635</v>
      </c>
    </row>
    <row r="30053" spans="1:6" x14ac:dyDescent="0.25">
      <c r="A30053" t="s">
        <v>6498</v>
      </c>
      <c r="B30053" s="100" t="s">
        <v>21422</v>
      </c>
      <c r="D30053" s="124"/>
      <c r="E30053" s="157" t="e">
        <f>VLOOKUP(D30053,'SOAT LIQ'!$A$87:$C$3416,3,FALSE)</f>
        <v>#N/A</v>
      </c>
      <c r="F30053" t="s">
        <v>21635</v>
      </c>
    </row>
    <row r="30054" spans="1:6" x14ac:dyDescent="0.25">
      <c r="A30054" t="s">
        <v>6501</v>
      </c>
      <c r="B30054" s="100" t="s">
        <v>21422</v>
      </c>
      <c r="D30054" s="124"/>
      <c r="E30054" s="157" t="e">
        <f>VLOOKUP(D30054,'SOAT LIQ'!$A$87:$C$3416,3,FALSE)</f>
        <v>#N/A</v>
      </c>
      <c r="F30054" t="s">
        <v>21635</v>
      </c>
    </row>
    <row r="30055" spans="1:6" x14ac:dyDescent="0.25">
      <c r="A30055" t="s">
        <v>6498</v>
      </c>
      <c r="B30055" s="100" t="s">
        <v>21423</v>
      </c>
      <c r="D30055" s="124"/>
      <c r="E30055" s="157" t="e">
        <f>VLOOKUP(D30055,'SOAT LIQ'!$A$87:$C$3416,3,FALSE)</f>
        <v>#N/A</v>
      </c>
      <c r="F30055" t="s">
        <v>21635</v>
      </c>
    </row>
    <row r="30056" spans="1:6" x14ac:dyDescent="0.25">
      <c r="A30056" t="s">
        <v>6501</v>
      </c>
      <c r="B30056" s="100" t="s">
        <v>21423</v>
      </c>
      <c r="D30056" s="124"/>
      <c r="E30056" s="157" t="e">
        <f>VLOOKUP(D30056,'SOAT LIQ'!$A$87:$C$3416,3,FALSE)</f>
        <v>#N/A</v>
      </c>
      <c r="F30056" t="s">
        <v>21635</v>
      </c>
    </row>
    <row r="30057" spans="1:6" x14ac:dyDescent="0.25">
      <c r="A30057" t="s">
        <v>6498</v>
      </c>
      <c r="B30057" s="100" t="s">
        <v>21424</v>
      </c>
      <c r="D30057" s="124"/>
      <c r="E30057" s="157" t="e">
        <f>VLOOKUP(D30057,'SOAT LIQ'!$A$87:$C$3416,3,FALSE)</f>
        <v>#N/A</v>
      </c>
      <c r="F30057" t="s">
        <v>21635</v>
      </c>
    </row>
    <row r="30058" spans="1:6" x14ac:dyDescent="0.25">
      <c r="A30058" t="s">
        <v>6501</v>
      </c>
      <c r="B30058" s="100" t="s">
        <v>21424</v>
      </c>
      <c r="D30058" s="124"/>
      <c r="E30058" s="157" t="e">
        <f>VLOOKUP(D30058,'SOAT LIQ'!$A$87:$C$3416,3,FALSE)</f>
        <v>#N/A</v>
      </c>
      <c r="F30058" t="s">
        <v>21635</v>
      </c>
    </row>
    <row r="30059" spans="1:6" x14ac:dyDescent="0.25">
      <c r="A30059" t="s">
        <v>6498</v>
      </c>
      <c r="B30059" s="100" t="s">
        <v>21425</v>
      </c>
      <c r="D30059" s="124"/>
      <c r="E30059" s="157" t="e">
        <f>VLOOKUP(D30059,'SOAT LIQ'!$A$87:$C$3416,3,FALSE)</f>
        <v>#N/A</v>
      </c>
      <c r="F30059" t="s">
        <v>21635</v>
      </c>
    </row>
    <row r="30060" spans="1:6" x14ac:dyDescent="0.25">
      <c r="A30060" t="s">
        <v>6501</v>
      </c>
      <c r="B30060" s="100" t="s">
        <v>21425</v>
      </c>
      <c r="D30060" s="124"/>
      <c r="E30060" s="157" t="e">
        <f>VLOOKUP(D30060,'SOAT LIQ'!$A$87:$C$3416,3,FALSE)</f>
        <v>#N/A</v>
      </c>
      <c r="F30060" t="s">
        <v>21635</v>
      </c>
    </row>
    <row r="30061" spans="1:6" x14ac:dyDescent="0.25">
      <c r="A30061" t="s">
        <v>6498</v>
      </c>
      <c r="B30061" s="100" t="s">
        <v>21426</v>
      </c>
      <c r="D30061" s="124"/>
      <c r="E30061" s="157" t="e">
        <f>VLOOKUP(D30061,'SOAT LIQ'!$A$87:$C$3416,3,FALSE)</f>
        <v>#N/A</v>
      </c>
      <c r="F30061" t="s">
        <v>21635</v>
      </c>
    </row>
    <row r="30062" spans="1:6" x14ac:dyDescent="0.25">
      <c r="A30062" t="s">
        <v>6501</v>
      </c>
      <c r="B30062" s="100" t="s">
        <v>21426</v>
      </c>
      <c r="D30062" s="124"/>
      <c r="E30062" s="157" t="e">
        <f>VLOOKUP(D30062,'SOAT LIQ'!$A$87:$C$3416,3,FALSE)</f>
        <v>#N/A</v>
      </c>
      <c r="F30062" t="s">
        <v>21635</v>
      </c>
    </row>
    <row r="30063" spans="1:6" x14ac:dyDescent="0.25">
      <c r="A30063" t="s">
        <v>6498</v>
      </c>
      <c r="B30063" s="100" t="s">
        <v>21427</v>
      </c>
      <c r="D30063" s="124"/>
      <c r="E30063" s="157" t="e">
        <f>VLOOKUP(D30063,'SOAT LIQ'!$A$87:$C$3416,3,FALSE)</f>
        <v>#N/A</v>
      </c>
      <c r="F30063" t="s">
        <v>21635</v>
      </c>
    </row>
    <row r="30064" spans="1:6" x14ac:dyDescent="0.25">
      <c r="A30064" t="s">
        <v>6501</v>
      </c>
      <c r="B30064" s="100" t="s">
        <v>21427</v>
      </c>
      <c r="D30064" s="124"/>
      <c r="E30064" s="157" t="e">
        <f>VLOOKUP(D30064,'SOAT LIQ'!$A$87:$C$3416,3,FALSE)</f>
        <v>#N/A</v>
      </c>
      <c r="F30064" t="s">
        <v>21635</v>
      </c>
    </row>
    <row r="30065" spans="1:6" x14ac:dyDescent="0.25">
      <c r="A30065" t="s">
        <v>6498</v>
      </c>
      <c r="B30065" s="100" t="s">
        <v>21428</v>
      </c>
      <c r="D30065" s="124"/>
      <c r="E30065" s="157" t="e">
        <f>VLOOKUP(D30065,'SOAT LIQ'!$A$87:$C$3416,3,FALSE)</f>
        <v>#N/A</v>
      </c>
      <c r="F30065" t="s">
        <v>21635</v>
      </c>
    </row>
    <row r="30066" spans="1:6" x14ac:dyDescent="0.25">
      <c r="A30066" t="s">
        <v>6501</v>
      </c>
      <c r="B30066" s="100" t="s">
        <v>21428</v>
      </c>
      <c r="D30066" s="124"/>
      <c r="E30066" s="157" t="e">
        <f>VLOOKUP(D30066,'SOAT LIQ'!$A$87:$C$3416,3,FALSE)</f>
        <v>#N/A</v>
      </c>
      <c r="F30066" t="s">
        <v>21635</v>
      </c>
    </row>
    <row r="30067" spans="1:6" x14ac:dyDescent="0.25">
      <c r="A30067" t="s">
        <v>6498</v>
      </c>
      <c r="B30067" s="100" t="s">
        <v>21429</v>
      </c>
      <c r="D30067" s="124"/>
      <c r="E30067" s="157" t="e">
        <f>VLOOKUP(D30067,'SOAT LIQ'!$A$87:$C$3416,3,FALSE)</f>
        <v>#N/A</v>
      </c>
      <c r="F30067" t="s">
        <v>21635</v>
      </c>
    </row>
    <row r="30068" spans="1:6" x14ac:dyDescent="0.25">
      <c r="A30068" t="s">
        <v>6501</v>
      </c>
      <c r="B30068" s="100" t="s">
        <v>21429</v>
      </c>
      <c r="D30068" s="124"/>
      <c r="E30068" s="157" t="e">
        <f>VLOOKUP(D30068,'SOAT LIQ'!$A$87:$C$3416,3,FALSE)</f>
        <v>#N/A</v>
      </c>
      <c r="F30068" t="s">
        <v>21635</v>
      </c>
    </row>
    <row r="30069" spans="1:6" x14ac:dyDescent="0.25">
      <c r="A30069" t="s">
        <v>6498</v>
      </c>
      <c r="B30069" s="100" t="s">
        <v>21430</v>
      </c>
      <c r="D30069" s="124"/>
      <c r="E30069" s="157" t="e">
        <f>VLOOKUP(D30069,'SOAT LIQ'!$A$87:$C$3416,3,FALSE)</f>
        <v>#N/A</v>
      </c>
      <c r="F30069" t="s">
        <v>21635</v>
      </c>
    </row>
    <row r="30070" spans="1:6" x14ac:dyDescent="0.25">
      <c r="A30070" t="s">
        <v>6501</v>
      </c>
      <c r="B30070" s="100" t="s">
        <v>21430</v>
      </c>
      <c r="D30070" s="124"/>
      <c r="E30070" s="157" t="e">
        <f>VLOOKUP(D30070,'SOAT LIQ'!$A$87:$C$3416,3,FALSE)</f>
        <v>#N/A</v>
      </c>
      <c r="F30070" t="s">
        <v>21635</v>
      </c>
    </row>
    <row r="30071" spans="1:6" x14ac:dyDescent="0.25">
      <c r="A30071" t="s">
        <v>6498</v>
      </c>
      <c r="B30071" s="100" t="s">
        <v>21431</v>
      </c>
      <c r="D30071" s="124"/>
      <c r="E30071" s="157" t="e">
        <f>VLOOKUP(D30071,'SOAT LIQ'!$A$87:$C$3416,3,FALSE)</f>
        <v>#N/A</v>
      </c>
      <c r="F30071" t="s">
        <v>21635</v>
      </c>
    </row>
    <row r="30072" spans="1:6" x14ac:dyDescent="0.25">
      <c r="A30072" t="s">
        <v>6501</v>
      </c>
      <c r="B30072" s="100" t="s">
        <v>21431</v>
      </c>
      <c r="D30072" s="124"/>
      <c r="E30072" s="157" t="e">
        <f>VLOOKUP(D30072,'SOAT LIQ'!$A$87:$C$3416,3,FALSE)</f>
        <v>#N/A</v>
      </c>
      <c r="F30072" t="s">
        <v>21635</v>
      </c>
    </row>
    <row r="30073" spans="1:6" x14ac:dyDescent="0.25">
      <c r="A30073" t="s">
        <v>6498</v>
      </c>
      <c r="B30073" s="100" t="s">
        <v>21432</v>
      </c>
      <c r="D30073" s="124"/>
      <c r="E30073" s="157" t="e">
        <f>VLOOKUP(D30073,'SOAT LIQ'!$A$87:$C$3416,3,FALSE)</f>
        <v>#N/A</v>
      </c>
      <c r="F30073" t="s">
        <v>21635</v>
      </c>
    </row>
    <row r="30074" spans="1:6" x14ac:dyDescent="0.25">
      <c r="A30074" t="s">
        <v>6501</v>
      </c>
      <c r="B30074" s="100" t="s">
        <v>21432</v>
      </c>
      <c r="D30074" s="124"/>
      <c r="E30074" s="157" t="e">
        <f>VLOOKUP(D30074,'SOAT LIQ'!$A$87:$C$3416,3,FALSE)</f>
        <v>#N/A</v>
      </c>
      <c r="F30074" t="s">
        <v>21635</v>
      </c>
    </row>
    <row r="30075" spans="1:6" x14ac:dyDescent="0.25">
      <c r="A30075" t="s">
        <v>6498</v>
      </c>
      <c r="B30075" s="100" t="s">
        <v>21433</v>
      </c>
      <c r="D30075" s="124"/>
      <c r="E30075" s="157" t="e">
        <f>VLOOKUP(D30075,'SOAT LIQ'!$A$87:$C$3416,3,FALSE)</f>
        <v>#N/A</v>
      </c>
      <c r="F30075" t="s">
        <v>21635</v>
      </c>
    </row>
    <row r="30076" spans="1:6" x14ac:dyDescent="0.25">
      <c r="A30076" t="s">
        <v>6501</v>
      </c>
      <c r="B30076" s="100" t="s">
        <v>21433</v>
      </c>
      <c r="D30076" s="124"/>
      <c r="E30076" s="157" t="e">
        <f>VLOOKUP(D30076,'SOAT LIQ'!$A$87:$C$3416,3,FALSE)</f>
        <v>#N/A</v>
      </c>
      <c r="F30076" t="s">
        <v>21635</v>
      </c>
    </row>
    <row r="30077" spans="1:6" x14ac:dyDescent="0.25">
      <c r="A30077" t="s">
        <v>6498</v>
      </c>
      <c r="B30077" s="100" t="s">
        <v>21434</v>
      </c>
      <c r="D30077" s="124"/>
      <c r="E30077" s="157" t="e">
        <f>VLOOKUP(D30077,'SOAT LIQ'!$A$87:$C$3416,3,FALSE)</f>
        <v>#N/A</v>
      </c>
      <c r="F30077" t="s">
        <v>21635</v>
      </c>
    </row>
    <row r="30078" spans="1:6" x14ac:dyDescent="0.25">
      <c r="A30078" t="s">
        <v>6501</v>
      </c>
      <c r="B30078" s="100" t="s">
        <v>21434</v>
      </c>
      <c r="D30078" s="124"/>
      <c r="E30078" s="157" t="e">
        <f>VLOOKUP(D30078,'SOAT LIQ'!$A$87:$C$3416,3,FALSE)</f>
        <v>#N/A</v>
      </c>
      <c r="F30078" t="s">
        <v>21635</v>
      </c>
    </row>
    <row r="30079" spans="1:6" x14ac:dyDescent="0.25">
      <c r="A30079" t="s">
        <v>6498</v>
      </c>
      <c r="B30079" s="100" t="s">
        <v>21435</v>
      </c>
      <c r="D30079" s="124"/>
      <c r="E30079" s="157" t="e">
        <f>VLOOKUP(D30079,'SOAT LIQ'!$A$87:$C$3416,3,FALSE)</f>
        <v>#N/A</v>
      </c>
      <c r="F30079" t="s">
        <v>21635</v>
      </c>
    </row>
    <row r="30080" spans="1:6" x14ac:dyDescent="0.25">
      <c r="A30080" t="s">
        <v>6501</v>
      </c>
      <c r="B30080" s="100" t="s">
        <v>21435</v>
      </c>
      <c r="D30080" s="124"/>
      <c r="E30080" s="157" t="e">
        <f>VLOOKUP(D30080,'SOAT LIQ'!$A$87:$C$3416,3,FALSE)</f>
        <v>#N/A</v>
      </c>
      <c r="F30080" t="s">
        <v>21635</v>
      </c>
    </row>
    <row r="30081" spans="1:6" x14ac:dyDescent="0.25">
      <c r="A30081" t="s">
        <v>6498</v>
      </c>
      <c r="B30081" s="100" t="s">
        <v>21436</v>
      </c>
      <c r="D30081" s="124"/>
      <c r="E30081" s="157" t="e">
        <f>VLOOKUP(D30081,'SOAT LIQ'!$A$87:$C$3416,3,FALSE)</f>
        <v>#N/A</v>
      </c>
      <c r="F30081" t="s">
        <v>21635</v>
      </c>
    </row>
    <row r="30082" spans="1:6" x14ac:dyDescent="0.25">
      <c r="A30082" t="s">
        <v>6501</v>
      </c>
      <c r="B30082" s="100" t="s">
        <v>21436</v>
      </c>
      <c r="D30082" s="124"/>
      <c r="E30082" s="157" t="e">
        <f>VLOOKUP(D30082,'SOAT LIQ'!$A$87:$C$3416,3,FALSE)</f>
        <v>#N/A</v>
      </c>
      <c r="F30082" t="s">
        <v>21635</v>
      </c>
    </row>
    <row r="30083" spans="1:6" x14ac:dyDescent="0.25">
      <c r="A30083" t="s">
        <v>6498</v>
      </c>
      <c r="B30083" s="100" t="s">
        <v>21437</v>
      </c>
      <c r="D30083" s="124"/>
      <c r="E30083" s="157" t="e">
        <f>VLOOKUP(D30083,'SOAT LIQ'!$A$87:$C$3416,3,FALSE)</f>
        <v>#N/A</v>
      </c>
      <c r="F30083" t="s">
        <v>21635</v>
      </c>
    </row>
    <row r="30084" spans="1:6" x14ac:dyDescent="0.25">
      <c r="A30084" t="s">
        <v>6501</v>
      </c>
      <c r="B30084" s="100" t="s">
        <v>21437</v>
      </c>
      <c r="D30084" s="124"/>
      <c r="E30084" s="157" t="e">
        <f>VLOOKUP(D30084,'SOAT LIQ'!$A$87:$C$3416,3,FALSE)</f>
        <v>#N/A</v>
      </c>
      <c r="F30084" t="s">
        <v>21635</v>
      </c>
    </row>
    <row r="30085" spans="1:6" x14ac:dyDescent="0.25">
      <c r="A30085" t="s">
        <v>6498</v>
      </c>
      <c r="B30085" s="100" t="s">
        <v>21438</v>
      </c>
      <c r="D30085" s="124"/>
      <c r="E30085" s="157" t="e">
        <f>VLOOKUP(D30085,'SOAT LIQ'!$A$87:$C$3416,3,FALSE)</f>
        <v>#N/A</v>
      </c>
      <c r="F30085" t="s">
        <v>21635</v>
      </c>
    </row>
    <row r="30086" spans="1:6" x14ac:dyDescent="0.25">
      <c r="A30086" t="s">
        <v>6501</v>
      </c>
      <c r="B30086" s="100" t="s">
        <v>21438</v>
      </c>
      <c r="D30086" s="124"/>
      <c r="E30086" s="157" t="e">
        <f>VLOOKUP(D30086,'SOAT LIQ'!$A$87:$C$3416,3,FALSE)</f>
        <v>#N/A</v>
      </c>
      <c r="F30086" t="s">
        <v>21635</v>
      </c>
    </row>
    <row r="30087" spans="1:6" x14ac:dyDescent="0.25">
      <c r="A30087" t="s">
        <v>6498</v>
      </c>
      <c r="B30087" s="100" t="s">
        <v>21439</v>
      </c>
      <c r="D30087" s="124"/>
      <c r="E30087" s="157" t="e">
        <f>VLOOKUP(D30087,'SOAT LIQ'!$A$87:$C$3416,3,FALSE)</f>
        <v>#N/A</v>
      </c>
      <c r="F30087" t="s">
        <v>21635</v>
      </c>
    </row>
    <row r="30088" spans="1:6" x14ac:dyDescent="0.25">
      <c r="A30088" t="s">
        <v>6501</v>
      </c>
      <c r="B30088" s="100" t="s">
        <v>21439</v>
      </c>
      <c r="D30088" s="124"/>
      <c r="E30088" s="157" t="e">
        <f>VLOOKUP(D30088,'SOAT LIQ'!$A$87:$C$3416,3,FALSE)</f>
        <v>#N/A</v>
      </c>
      <c r="F30088" t="s">
        <v>21635</v>
      </c>
    </row>
    <row r="30089" spans="1:6" x14ac:dyDescent="0.25">
      <c r="A30089" t="s">
        <v>6498</v>
      </c>
      <c r="B30089" s="100" t="s">
        <v>21440</v>
      </c>
      <c r="D30089" s="124"/>
      <c r="E30089" s="157" t="e">
        <f>VLOOKUP(D30089,'SOAT LIQ'!$A$87:$C$3416,3,FALSE)</f>
        <v>#N/A</v>
      </c>
      <c r="F30089" t="s">
        <v>21635</v>
      </c>
    </row>
    <row r="30090" spans="1:6" x14ac:dyDescent="0.25">
      <c r="A30090" t="s">
        <v>6501</v>
      </c>
      <c r="B30090" s="100" t="s">
        <v>21440</v>
      </c>
      <c r="D30090" s="124"/>
      <c r="E30090" s="157" t="e">
        <f>VLOOKUP(D30090,'SOAT LIQ'!$A$87:$C$3416,3,FALSE)</f>
        <v>#N/A</v>
      </c>
      <c r="F30090" t="s">
        <v>21635</v>
      </c>
    </row>
    <row r="30091" spans="1:6" x14ac:dyDescent="0.25">
      <c r="A30091" t="s">
        <v>6498</v>
      </c>
      <c r="B30091" s="100" t="s">
        <v>21441</v>
      </c>
      <c r="D30091" s="124"/>
      <c r="E30091" s="157" t="e">
        <f>VLOOKUP(D30091,'SOAT LIQ'!$A$87:$C$3416,3,FALSE)</f>
        <v>#N/A</v>
      </c>
      <c r="F30091" t="s">
        <v>21635</v>
      </c>
    </row>
    <row r="30092" spans="1:6" x14ac:dyDescent="0.25">
      <c r="A30092" t="s">
        <v>6501</v>
      </c>
      <c r="B30092" s="100" t="s">
        <v>21441</v>
      </c>
      <c r="D30092" s="124"/>
      <c r="E30092" s="157" t="e">
        <f>VLOOKUP(D30092,'SOAT LIQ'!$A$87:$C$3416,3,FALSE)</f>
        <v>#N/A</v>
      </c>
      <c r="F30092" t="s">
        <v>21635</v>
      </c>
    </row>
    <row r="30093" spans="1:6" x14ac:dyDescent="0.25">
      <c r="A30093" t="s">
        <v>6498</v>
      </c>
      <c r="B30093" s="100" t="s">
        <v>21442</v>
      </c>
      <c r="D30093" s="124"/>
      <c r="E30093" s="157" t="e">
        <f>VLOOKUP(D30093,'SOAT LIQ'!$A$87:$C$3416,3,FALSE)</f>
        <v>#N/A</v>
      </c>
      <c r="F30093" t="s">
        <v>21635</v>
      </c>
    </row>
    <row r="30094" spans="1:6" x14ac:dyDescent="0.25">
      <c r="A30094" t="s">
        <v>6501</v>
      </c>
      <c r="B30094" s="100" t="s">
        <v>21442</v>
      </c>
      <c r="D30094" s="124"/>
      <c r="E30094" s="157" t="e">
        <f>VLOOKUP(D30094,'SOAT LIQ'!$A$87:$C$3416,3,FALSE)</f>
        <v>#N/A</v>
      </c>
      <c r="F30094" t="s">
        <v>21635</v>
      </c>
    </row>
    <row r="30095" spans="1:6" x14ac:dyDescent="0.25">
      <c r="A30095" t="s">
        <v>6498</v>
      </c>
      <c r="B30095" s="100" t="s">
        <v>21443</v>
      </c>
      <c r="D30095" s="124"/>
      <c r="E30095" s="157" t="e">
        <f>VLOOKUP(D30095,'SOAT LIQ'!$A$87:$C$3416,3,FALSE)</f>
        <v>#N/A</v>
      </c>
      <c r="F30095" t="s">
        <v>21635</v>
      </c>
    </row>
    <row r="30096" spans="1:6" x14ac:dyDescent="0.25">
      <c r="A30096" t="s">
        <v>6501</v>
      </c>
      <c r="B30096" s="100" t="s">
        <v>21443</v>
      </c>
      <c r="D30096" s="124"/>
      <c r="E30096" s="157" t="e">
        <f>VLOOKUP(D30096,'SOAT LIQ'!$A$87:$C$3416,3,FALSE)</f>
        <v>#N/A</v>
      </c>
      <c r="F30096" t="s">
        <v>21635</v>
      </c>
    </row>
    <row r="30097" spans="1:6" x14ac:dyDescent="0.25">
      <c r="A30097" t="s">
        <v>6498</v>
      </c>
      <c r="B30097" s="100" t="s">
        <v>21444</v>
      </c>
      <c r="D30097" s="124"/>
      <c r="E30097" s="157" t="e">
        <f>VLOOKUP(D30097,'SOAT LIQ'!$A$87:$C$3416,3,FALSE)</f>
        <v>#N/A</v>
      </c>
      <c r="F30097" t="s">
        <v>21635</v>
      </c>
    </row>
    <row r="30098" spans="1:6" x14ac:dyDescent="0.25">
      <c r="A30098" t="s">
        <v>6501</v>
      </c>
      <c r="B30098" s="100" t="s">
        <v>21444</v>
      </c>
      <c r="D30098" s="124"/>
      <c r="E30098" s="157" t="e">
        <f>VLOOKUP(D30098,'SOAT LIQ'!$A$87:$C$3416,3,FALSE)</f>
        <v>#N/A</v>
      </c>
      <c r="F30098" t="s">
        <v>21635</v>
      </c>
    </row>
    <row r="30099" spans="1:6" x14ac:dyDescent="0.25">
      <c r="A30099" t="s">
        <v>6498</v>
      </c>
      <c r="B30099" s="100" t="s">
        <v>21445</v>
      </c>
      <c r="D30099" s="124"/>
      <c r="E30099" s="157" t="e">
        <f>VLOOKUP(D30099,'SOAT LIQ'!$A$87:$C$3416,3,FALSE)</f>
        <v>#N/A</v>
      </c>
      <c r="F30099" t="s">
        <v>21635</v>
      </c>
    </row>
    <row r="30100" spans="1:6" x14ac:dyDescent="0.25">
      <c r="A30100" t="s">
        <v>6501</v>
      </c>
      <c r="B30100" s="100" t="s">
        <v>21445</v>
      </c>
      <c r="D30100" s="124"/>
      <c r="E30100" s="157" t="e">
        <f>VLOOKUP(D30100,'SOAT LIQ'!$A$87:$C$3416,3,FALSE)</f>
        <v>#N/A</v>
      </c>
      <c r="F30100" t="s">
        <v>21635</v>
      </c>
    </row>
    <row r="30101" spans="1:6" x14ac:dyDescent="0.25">
      <c r="A30101" t="s">
        <v>6498</v>
      </c>
      <c r="B30101" s="100" t="s">
        <v>21446</v>
      </c>
      <c r="D30101" s="124"/>
      <c r="E30101" s="157" t="e">
        <f>VLOOKUP(D30101,'SOAT LIQ'!$A$87:$C$3416,3,FALSE)</f>
        <v>#N/A</v>
      </c>
      <c r="F30101" t="s">
        <v>21635</v>
      </c>
    </row>
    <row r="30102" spans="1:6" x14ac:dyDescent="0.25">
      <c r="A30102" t="s">
        <v>6501</v>
      </c>
      <c r="B30102" s="100" t="s">
        <v>21446</v>
      </c>
      <c r="D30102" s="124"/>
      <c r="E30102" s="157" t="e">
        <f>VLOOKUP(D30102,'SOAT LIQ'!$A$87:$C$3416,3,FALSE)</f>
        <v>#N/A</v>
      </c>
      <c r="F30102" t="s">
        <v>21635</v>
      </c>
    </row>
    <row r="30103" spans="1:6" x14ac:dyDescent="0.25">
      <c r="A30103" t="s">
        <v>6498</v>
      </c>
      <c r="B30103" s="100" t="s">
        <v>21447</v>
      </c>
      <c r="D30103" s="124"/>
      <c r="E30103" s="157" t="e">
        <f>VLOOKUP(D30103,'SOAT LIQ'!$A$87:$C$3416,3,FALSE)</f>
        <v>#N/A</v>
      </c>
      <c r="F30103" t="s">
        <v>21635</v>
      </c>
    </row>
    <row r="30104" spans="1:6" x14ac:dyDescent="0.25">
      <c r="A30104" t="s">
        <v>6501</v>
      </c>
      <c r="B30104" s="100" t="s">
        <v>21447</v>
      </c>
      <c r="D30104" s="124"/>
      <c r="E30104" s="157" t="e">
        <f>VLOOKUP(D30104,'SOAT LIQ'!$A$87:$C$3416,3,FALSE)</f>
        <v>#N/A</v>
      </c>
      <c r="F30104" t="s">
        <v>21635</v>
      </c>
    </row>
    <row r="30105" spans="1:6" x14ac:dyDescent="0.25">
      <c r="A30105" t="s">
        <v>6498</v>
      </c>
      <c r="B30105" s="100" t="s">
        <v>21448</v>
      </c>
      <c r="D30105" s="124"/>
      <c r="E30105" s="157" t="e">
        <f>VLOOKUP(D30105,'SOAT LIQ'!$A$87:$C$3416,3,FALSE)</f>
        <v>#N/A</v>
      </c>
      <c r="F30105" t="s">
        <v>21635</v>
      </c>
    </row>
    <row r="30106" spans="1:6" x14ac:dyDescent="0.25">
      <c r="A30106" t="s">
        <v>6501</v>
      </c>
      <c r="B30106" s="100" t="s">
        <v>21448</v>
      </c>
      <c r="D30106" s="124"/>
      <c r="E30106" s="157" t="e">
        <f>VLOOKUP(D30106,'SOAT LIQ'!$A$87:$C$3416,3,FALSE)</f>
        <v>#N/A</v>
      </c>
      <c r="F30106" t="s">
        <v>21635</v>
      </c>
    </row>
    <row r="30107" spans="1:6" x14ac:dyDescent="0.25">
      <c r="A30107" t="s">
        <v>15470</v>
      </c>
      <c r="B30107" s="100" t="s">
        <v>21449</v>
      </c>
      <c r="D30107" s="124">
        <v>24106</v>
      </c>
      <c r="E30107" s="157" t="e">
        <f>VLOOKUP(D30107,'SOAT LIQ'!$A$87:$C$3416,3,FALSE)</f>
        <v>#N/A</v>
      </c>
      <c r="F30107" t="s">
        <v>21635</v>
      </c>
    </row>
    <row r="30108" spans="1:6" x14ac:dyDescent="0.25">
      <c r="A30108" t="s">
        <v>6498</v>
      </c>
      <c r="B30108" s="100" t="s">
        <v>21449</v>
      </c>
      <c r="D30108" s="124">
        <v>24106</v>
      </c>
      <c r="E30108" s="157" t="e">
        <f>VLOOKUP(D30108,'SOAT LIQ'!$A$87:$C$3416,3,FALSE)</f>
        <v>#N/A</v>
      </c>
      <c r="F30108" t="s">
        <v>21635</v>
      </c>
    </row>
    <row r="30109" spans="1:6" x14ac:dyDescent="0.25">
      <c r="A30109" t="s">
        <v>6501</v>
      </c>
      <c r="B30109" s="100" t="s">
        <v>21449</v>
      </c>
      <c r="D30109" s="124">
        <v>24106</v>
      </c>
      <c r="E30109" s="157" t="e">
        <f>VLOOKUP(D30109,'SOAT LIQ'!$A$87:$C$3416,3,FALSE)</f>
        <v>#N/A</v>
      </c>
      <c r="F30109" t="s">
        <v>21635</v>
      </c>
    </row>
    <row r="30110" spans="1:6" x14ac:dyDescent="0.25">
      <c r="A30110" t="s">
        <v>6498</v>
      </c>
      <c r="B30110" s="100" t="s">
        <v>21450</v>
      </c>
      <c r="D30110" s="124"/>
      <c r="E30110" s="157" t="e">
        <f>VLOOKUP(D30110,'SOAT LIQ'!$A$87:$C$3416,3,FALSE)</f>
        <v>#N/A</v>
      </c>
      <c r="F30110" t="s">
        <v>21635</v>
      </c>
    </row>
    <row r="30111" spans="1:6" x14ac:dyDescent="0.25">
      <c r="A30111" t="s">
        <v>6501</v>
      </c>
      <c r="B30111" s="100" t="s">
        <v>21450</v>
      </c>
      <c r="D30111" s="124"/>
      <c r="E30111" s="157" t="e">
        <f>VLOOKUP(D30111,'SOAT LIQ'!$A$87:$C$3416,3,FALSE)</f>
        <v>#N/A</v>
      </c>
      <c r="F30111" t="s">
        <v>21635</v>
      </c>
    </row>
    <row r="30112" spans="1:6" x14ac:dyDescent="0.25">
      <c r="A30112" t="s">
        <v>6498</v>
      </c>
      <c r="B30112" s="100" t="s">
        <v>21451</v>
      </c>
      <c r="D30112" s="124"/>
      <c r="E30112" s="157" t="e">
        <f>VLOOKUP(D30112,'SOAT LIQ'!$A$87:$C$3416,3,FALSE)</f>
        <v>#N/A</v>
      </c>
      <c r="F30112" t="s">
        <v>21635</v>
      </c>
    </row>
    <row r="30113" spans="1:6" x14ac:dyDescent="0.25">
      <c r="A30113" t="s">
        <v>6501</v>
      </c>
      <c r="B30113" s="100" t="s">
        <v>21451</v>
      </c>
      <c r="D30113" s="124"/>
      <c r="E30113" s="157" t="e">
        <f>VLOOKUP(D30113,'SOAT LIQ'!$A$87:$C$3416,3,FALSE)</f>
        <v>#N/A</v>
      </c>
      <c r="F30113" t="s">
        <v>21635</v>
      </c>
    </row>
    <row r="30114" spans="1:6" x14ac:dyDescent="0.25">
      <c r="A30114" t="s">
        <v>15470</v>
      </c>
      <c r="B30114" s="100" t="s">
        <v>21452</v>
      </c>
      <c r="D30114" s="124"/>
      <c r="E30114" s="157" t="e">
        <f>VLOOKUP(D30114,'SOAT LIQ'!$A$87:$C$3416,3,FALSE)</f>
        <v>#N/A</v>
      </c>
      <c r="F30114" t="s">
        <v>21635</v>
      </c>
    </row>
    <row r="30115" spans="1:6" x14ac:dyDescent="0.25">
      <c r="A30115" t="s">
        <v>6498</v>
      </c>
      <c r="B30115" s="100" t="s">
        <v>21452</v>
      </c>
      <c r="D30115" s="124"/>
      <c r="E30115" s="157" t="e">
        <f>VLOOKUP(D30115,'SOAT LIQ'!$A$87:$C$3416,3,FALSE)</f>
        <v>#N/A</v>
      </c>
      <c r="F30115" t="s">
        <v>21635</v>
      </c>
    </row>
    <row r="30116" spans="1:6" x14ac:dyDescent="0.25">
      <c r="A30116" t="s">
        <v>6501</v>
      </c>
      <c r="B30116" s="100" t="s">
        <v>21452</v>
      </c>
      <c r="D30116" s="124"/>
      <c r="E30116" s="157" t="e">
        <f>VLOOKUP(D30116,'SOAT LIQ'!$A$87:$C$3416,3,FALSE)</f>
        <v>#N/A</v>
      </c>
      <c r="F30116" t="s">
        <v>21635</v>
      </c>
    </row>
    <row r="30117" spans="1:6" x14ac:dyDescent="0.25">
      <c r="A30117" t="s">
        <v>6498</v>
      </c>
      <c r="B30117" s="100" t="s">
        <v>21453</v>
      </c>
      <c r="D30117" s="124"/>
      <c r="E30117" s="157" t="e">
        <f>VLOOKUP(D30117,'SOAT LIQ'!$A$87:$C$3416,3,FALSE)</f>
        <v>#N/A</v>
      </c>
      <c r="F30117" t="s">
        <v>21635</v>
      </c>
    </row>
    <row r="30118" spans="1:6" x14ac:dyDescent="0.25">
      <c r="A30118" t="s">
        <v>6501</v>
      </c>
      <c r="B30118" s="100" t="s">
        <v>21453</v>
      </c>
      <c r="D30118" s="124"/>
      <c r="E30118" s="157" t="e">
        <f>VLOOKUP(D30118,'SOAT LIQ'!$A$87:$C$3416,3,FALSE)</f>
        <v>#N/A</v>
      </c>
      <c r="F30118" t="s">
        <v>21635</v>
      </c>
    </row>
    <row r="30119" spans="1:6" x14ac:dyDescent="0.25">
      <c r="A30119" t="s">
        <v>6498</v>
      </c>
      <c r="B30119" s="100" t="s">
        <v>21454</v>
      </c>
      <c r="D30119" s="124"/>
      <c r="E30119" s="157" t="e">
        <f>VLOOKUP(D30119,'SOAT LIQ'!$A$87:$C$3416,3,FALSE)</f>
        <v>#N/A</v>
      </c>
      <c r="F30119" t="s">
        <v>21635</v>
      </c>
    </row>
    <row r="30120" spans="1:6" x14ac:dyDescent="0.25">
      <c r="A30120" t="s">
        <v>6501</v>
      </c>
      <c r="B30120" s="100" t="s">
        <v>21454</v>
      </c>
      <c r="D30120" s="124"/>
      <c r="E30120" s="157" t="e">
        <f>VLOOKUP(D30120,'SOAT LIQ'!$A$87:$C$3416,3,FALSE)</f>
        <v>#N/A</v>
      </c>
      <c r="F30120" t="s">
        <v>21635</v>
      </c>
    </row>
    <row r="30121" spans="1:6" x14ac:dyDescent="0.25">
      <c r="A30121" t="s">
        <v>6498</v>
      </c>
      <c r="B30121" s="100" t="s">
        <v>21455</v>
      </c>
      <c r="D30121" s="124"/>
      <c r="E30121" s="157" t="e">
        <f>VLOOKUP(D30121,'SOAT LIQ'!$A$87:$C$3416,3,FALSE)</f>
        <v>#N/A</v>
      </c>
      <c r="F30121" t="s">
        <v>21635</v>
      </c>
    </row>
    <row r="30122" spans="1:6" x14ac:dyDescent="0.25">
      <c r="A30122" t="s">
        <v>6501</v>
      </c>
      <c r="B30122" s="100" t="s">
        <v>21455</v>
      </c>
      <c r="D30122" s="124"/>
      <c r="E30122" s="157" t="e">
        <f>VLOOKUP(D30122,'SOAT LIQ'!$A$87:$C$3416,3,FALSE)</f>
        <v>#N/A</v>
      </c>
      <c r="F30122" t="s">
        <v>21635</v>
      </c>
    </row>
    <row r="30123" spans="1:6" x14ac:dyDescent="0.25">
      <c r="A30123" t="s">
        <v>6498</v>
      </c>
      <c r="B30123" s="100" t="s">
        <v>21456</v>
      </c>
      <c r="D30123" s="124"/>
      <c r="E30123" s="157" t="e">
        <f>VLOOKUP(D30123,'SOAT LIQ'!$A$87:$C$3416,3,FALSE)</f>
        <v>#N/A</v>
      </c>
      <c r="F30123" t="s">
        <v>21635</v>
      </c>
    </row>
    <row r="30124" spans="1:6" x14ac:dyDescent="0.25">
      <c r="A30124" t="s">
        <v>6501</v>
      </c>
      <c r="B30124" s="100" t="s">
        <v>21456</v>
      </c>
      <c r="D30124" s="124"/>
      <c r="E30124" s="157" t="e">
        <f>VLOOKUP(D30124,'SOAT LIQ'!$A$87:$C$3416,3,FALSE)</f>
        <v>#N/A</v>
      </c>
      <c r="F30124" t="s">
        <v>21635</v>
      </c>
    </row>
    <row r="30125" spans="1:6" x14ac:dyDescent="0.25">
      <c r="A30125" t="s">
        <v>6498</v>
      </c>
      <c r="B30125" s="100" t="s">
        <v>21457</v>
      </c>
      <c r="D30125" s="124"/>
      <c r="E30125" s="157" t="e">
        <f>VLOOKUP(D30125,'SOAT LIQ'!$A$87:$C$3416,3,FALSE)</f>
        <v>#N/A</v>
      </c>
      <c r="F30125" t="s">
        <v>21635</v>
      </c>
    </row>
    <row r="30126" spans="1:6" x14ac:dyDescent="0.25">
      <c r="A30126" t="s">
        <v>6501</v>
      </c>
      <c r="B30126" s="100" t="s">
        <v>21457</v>
      </c>
      <c r="D30126" s="124"/>
      <c r="E30126" s="157" t="e">
        <f>VLOOKUP(D30126,'SOAT LIQ'!$A$87:$C$3416,3,FALSE)</f>
        <v>#N/A</v>
      </c>
      <c r="F30126" t="s">
        <v>21635</v>
      </c>
    </row>
    <row r="30127" spans="1:6" x14ac:dyDescent="0.25">
      <c r="A30127" t="s">
        <v>6498</v>
      </c>
      <c r="B30127" s="100" t="s">
        <v>21458</v>
      </c>
      <c r="D30127" s="124"/>
      <c r="E30127" s="157" t="e">
        <f>VLOOKUP(D30127,'SOAT LIQ'!$A$87:$C$3416,3,FALSE)</f>
        <v>#N/A</v>
      </c>
      <c r="F30127" t="s">
        <v>21635</v>
      </c>
    </row>
    <row r="30128" spans="1:6" x14ac:dyDescent="0.25">
      <c r="A30128" t="s">
        <v>6501</v>
      </c>
      <c r="B30128" s="100" t="s">
        <v>21458</v>
      </c>
      <c r="D30128" s="124"/>
      <c r="E30128" s="157" t="e">
        <f>VLOOKUP(D30128,'SOAT LIQ'!$A$87:$C$3416,3,FALSE)</f>
        <v>#N/A</v>
      </c>
      <c r="F30128" t="s">
        <v>21635</v>
      </c>
    </row>
    <row r="30129" spans="1:6" x14ac:dyDescent="0.25">
      <c r="A30129" t="s">
        <v>6498</v>
      </c>
      <c r="B30129" s="100" t="s">
        <v>21459</v>
      </c>
      <c r="D30129" s="124"/>
      <c r="E30129" s="157" t="e">
        <f>VLOOKUP(D30129,'SOAT LIQ'!$A$87:$C$3416,3,FALSE)</f>
        <v>#N/A</v>
      </c>
      <c r="F30129" t="s">
        <v>21635</v>
      </c>
    </row>
    <row r="30130" spans="1:6" x14ac:dyDescent="0.25">
      <c r="A30130" t="s">
        <v>6501</v>
      </c>
      <c r="B30130" s="100" t="s">
        <v>21459</v>
      </c>
      <c r="D30130" s="124"/>
      <c r="E30130" s="157" t="e">
        <f>VLOOKUP(D30130,'SOAT LIQ'!$A$87:$C$3416,3,FALSE)</f>
        <v>#N/A</v>
      </c>
      <c r="F30130" t="s">
        <v>21635</v>
      </c>
    </row>
    <row r="30131" spans="1:6" x14ac:dyDescent="0.25">
      <c r="A30131" t="s">
        <v>6498</v>
      </c>
      <c r="B30131" s="100" t="s">
        <v>21460</v>
      </c>
      <c r="D30131" s="124"/>
      <c r="E30131" s="157" t="e">
        <f>VLOOKUP(D30131,'SOAT LIQ'!$A$87:$C$3416,3,FALSE)</f>
        <v>#N/A</v>
      </c>
      <c r="F30131" t="s">
        <v>21635</v>
      </c>
    </row>
    <row r="30132" spans="1:6" x14ac:dyDescent="0.25">
      <c r="A30132" t="s">
        <v>6501</v>
      </c>
      <c r="B30132" s="100" t="s">
        <v>21460</v>
      </c>
      <c r="D30132" s="124"/>
      <c r="E30132" s="157" t="e">
        <f>VLOOKUP(D30132,'SOAT LIQ'!$A$87:$C$3416,3,FALSE)</f>
        <v>#N/A</v>
      </c>
      <c r="F30132" t="s">
        <v>21635</v>
      </c>
    </row>
    <row r="30133" spans="1:6" x14ac:dyDescent="0.25">
      <c r="A30133" t="s">
        <v>6498</v>
      </c>
      <c r="B30133" s="100" t="s">
        <v>21461</v>
      </c>
      <c r="D30133" s="124"/>
      <c r="E30133" s="157" t="e">
        <f>VLOOKUP(D30133,'SOAT LIQ'!$A$87:$C$3416,3,FALSE)</f>
        <v>#N/A</v>
      </c>
      <c r="F30133" t="s">
        <v>21635</v>
      </c>
    </row>
    <row r="30134" spans="1:6" x14ac:dyDescent="0.25">
      <c r="A30134" t="s">
        <v>6501</v>
      </c>
      <c r="B30134" s="100" t="s">
        <v>21461</v>
      </c>
      <c r="D30134" s="124"/>
      <c r="E30134" s="157" t="e">
        <f>VLOOKUP(D30134,'SOAT LIQ'!$A$87:$C$3416,3,FALSE)</f>
        <v>#N/A</v>
      </c>
      <c r="F30134" t="s">
        <v>21635</v>
      </c>
    </row>
    <row r="30135" spans="1:6" x14ac:dyDescent="0.25">
      <c r="A30135" t="s">
        <v>6498</v>
      </c>
      <c r="B30135" s="100" t="s">
        <v>21462</v>
      </c>
      <c r="D30135" s="124"/>
      <c r="E30135" s="157" t="e">
        <f>VLOOKUP(D30135,'SOAT LIQ'!$A$87:$C$3416,3,FALSE)</f>
        <v>#N/A</v>
      </c>
      <c r="F30135" t="s">
        <v>21635</v>
      </c>
    </row>
    <row r="30136" spans="1:6" x14ac:dyDescent="0.25">
      <c r="A30136" t="s">
        <v>6501</v>
      </c>
      <c r="B30136" s="100" t="s">
        <v>21462</v>
      </c>
      <c r="D30136" s="124"/>
      <c r="E30136" s="157" t="e">
        <f>VLOOKUP(D30136,'SOAT LIQ'!$A$87:$C$3416,3,FALSE)</f>
        <v>#N/A</v>
      </c>
      <c r="F30136" t="s">
        <v>21635</v>
      </c>
    </row>
    <row r="30137" spans="1:6" x14ac:dyDescent="0.25">
      <c r="A30137" t="s">
        <v>6498</v>
      </c>
      <c r="B30137" s="100" t="s">
        <v>21463</v>
      </c>
      <c r="D30137" s="124"/>
      <c r="E30137" s="157" t="e">
        <f>VLOOKUP(D30137,'SOAT LIQ'!$A$87:$C$3416,3,FALSE)</f>
        <v>#N/A</v>
      </c>
      <c r="F30137" t="s">
        <v>21635</v>
      </c>
    </row>
    <row r="30138" spans="1:6" x14ac:dyDescent="0.25">
      <c r="A30138" t="s">
        <v>6501</v>
      </c>
      <c r="B30138" s="100" t="s">
        <v>21463</v>
      </c>
      <c r="D30138" s="124"/>
      <c r="E30138" s="157" t="e">
        <f>VLOOKUP(D30138,'SOAT LIQ'!$A$87:$C$3416,3,FALSE)</f>
        <v>#N/A</v>
      </c>
      <c r="F30138" t="s">
        <v>21635</v>
      </c>
    </row>
    <row r="30139" spans="1:6" x14ac:dyDescent="0.25">
      <c r="A30139" t="s">
        <v>6498</v>
      </c>
      <c r="B30139" s="100" t="s">
        <v>21464</v>
      </c>
      <c r="D30139" s="124"/>
      <c r="E30139" s="157" t="e">
        <f>VLOOKUP(D30139,'SOAT LIQ'!$A$87:$C$3416,3,FALSE)</f>
        <v>#N/A</v>
      </c>
      <c r="F30139" t="s">
        <v>21635</v>
      </c>
    </row>
    <row r="30140" spans="1:6" x14ac:dyDescent="0.25">
      <c r="A30140" t="s">
        <v>6501</v>
      </c>
      <c r="B30140" s="100" t="s">
        <v>21464</v>
      </c>
      <c r="D30140" s="124"/>
      <c r="E30140" s="157" t="e">
        <f>VLOOKUP(D30140,'SOAT LIQ'!$A$87:$C$3416,3,FALSE)</f>
        <v>#N/A</v>
      </c>
      <c r="F30140" t="s">
        <v>21635</v>
      </c>
    </row>
    <row r="30141" spans="1:6" x14ac:dyDescent="0.25">
      <c r="A30141" t="s">
        <v>6498</v>
      </c>
      <c r="B30141" s="100" t="s">
        <v>21465</v>
      </c>
      <c r="D30141" s="124"/>
      <c r="E30141" s="157" t="e">
        <f>VLOOKUP(D30141,'SOAT LIQ'!$A$87:$C$3416,3,FALSE)</f>
        <v>#N/A</v>
      </c>
      <c r="F30141" t="s">
        <v>21635</v>
      </c>
    </row>
    <row r="30142" spans="1:6" x14ac:dyDescent="0.25">
      <c r="A30142" t="s">
        <v>6501</v>
      </c>
      <c r="B30142" s="100" t="s">
        <v>21465</v>
      </c>
      <c r="D30142" s="124"/>
      <c r="E30142" s="157" t="e">
        <f>VLOOKUP(D30142,'SOAT LIQ'!$A$87:$C$3416,3,FALSE)</f>
        <v>#N/A</v>
      </c>
      <c r="F30142" t="s">
        <v>21635</v>
      </c>
    </row>
    <row r="30143" spans="1:6" x14ac:dyDescent="0.25">
      <c r="A30143" t="s">
        <v>6498</v>
      </c>
      <c r="B30143" s="100" t="s">
        <v>21466</v>
      </c>
      <c r="D30143" s="124"/>
      <c r="E30143" s="157" t="e">
        <f>VLOOKUP(D30143,'SOAT LIQ'!$A$87:$C$3416,3,FALSE)</f>
        <v>#N/A</v>
      </c>
      <c r="F30143" t="s">
        <v>21635</v>
      </c>
    </row>
    <row r="30144" spans="1:6" x14ac:dyDescent="0.25">
      <c r="A30144" t="s">
        <v>6501</v>
      </c>
      <c r="B30144" s="100" t="s">
        <v>21466</v>
      </c>
      <c r="D30144" s="124"/>
      <c r="E30144" s="157" t="e">
        <f>VLOOKUP(D30144,'SOAT LIQ'!$A$87:$C$3416,3,FALSE)</f>
        <v>#N/A</v>
      </c>
      <c r="F30144" t="s">
        <v>21635</v>
      </c>
    </row>
    <row r="30145" spans="1:6" x14ac:dyDescent="0.25">
      <c r="A30145" t="s">
        <v>6498</v>
      </c>
      <c r="B30145" s="100" t="s">
        <v>21467</v>
      </c>
      <c r="D30145" s="124"/>
      <c r="E30145" s="157" t="e">
        <f>VLOOKUP(D30145,'SOAT LIQ'!$A$87:$C$3416,3,FALSE)</f>
        <v>#N/A</v>
      </c>
      <c r="F30145" t="s">
        <v>21635</v>
      </c>
    </row>
    <row r="30146" spans="1:6" x14ac:dyDescent="0.25">
      <c r="A30146" t="s">
        <v>6501</v>
      </c>
      <c r="B30146" s="100" t="s">
        <v>21467</v>
      </c>
      <c r="D30146" s="124"/>
      <c r="E30146" s="157" t="e">
        <f>VLOOKUP(D30146,'SOAT LIQ'!$A$87:$C$3416,3,FALSE)</f>
        <v>#N/A</v>
      </c>
      <c r="F30146" t="s">
        <v>21635</v>
      </c>
    </row>
    <row r="30147" spans="1:6" x14ac:dyDescent="0.25">
      <c r="A30147" t="s">
        <v>6498</v>
      </c>
      <c r="B30147" s="100" t="s">
        <v>21468</v>
      </c>
      <c r="D30147" s="124"/>
      <c r="E30147" s="157" t="e">
        <f>VLOOKUP(D30147,'SOAT LIQ'!$A$87:$C$3416,3,FALSE)</f>
        <v>#N/A</v>
      </c>
      <c r="F30147" t="s">
        <v>21635</v>
      </c>
    </row>
    <row r="30148" spans="1:6" x14ac:dyDescent="0.25">
      <c r="A30148" t="s">
        <v>6501</v>
      </c>
      <c r="B30148" s="100" t="s">
        <v>21468</v>
      </c>
      <c r="D30148" s="124"/>
      <c r="E30148" s="157" t="e">
        <f>VLOOKUP(D30148,'SOAT LIQ'!$A$87:$C$3416,3,FALSE)</f>
        <v>#N/A</v>
      </c>
      <c r="F30148" t="s">
        <v>21635</v>
      </c>
    </row>
    <row r="30149" spans="1:6" x14ac:dyDescent="0.25">
      <c r="A30149" t="s">
        <v>6498</v>
      </c>
      <c r="B30149" s="100" t="s">
        <v>21469</v>
      </c>
      <c r="D30149" s="124"/>
      <c r="E30149" s="157" t="e">
        <f>VLOOKUP(D30149,'SOAT LIQ'!$A$87:$C$3416,3,FALSE)</f>
        <v>#N/A</v>
      </c>
      <c r="F30149" t="s">
        <v>21635</v>
      </c>
    </row>
    <row r="30150" spans="1:6" x14ac:dyDescent="0.25">
      <c r="A30150" t="s">
        <v>6501</v>
      </c>
      <c r="B30150" s="100" t="s">
        <v>21469</v>
      </c>
      <c r="D30150" s="124"/>
      <c r="E30150" s="157" t="e">
        <f>VLOOKUP(D30150,'SOAT LIQ'!$A$87:$C$3416,3,FALSE)</f>
        <v>#N/A</v>
      </c>
      <c r="F30150" t="s">
        <v>21635</v>
      </c>
    </row>
    <row r="30151" spans="1:6" x14ac:dyDescent="0.25">
      <c r="A30151" t="s">
        <v>6498</v>
      </c>
      <c r="B30151" s="100" t="s">
        <v>21470</v>
      </c>
      <c r="D30151" s="124"/>
      <c r="E30151" s="157" t="e">
        <f>VLOOKUP(D30151,'SOAT LIQ'!$A$87:$C$3416,3,FALSE)</f>
        <v>#N/A</v>
      </c>
      <c r="F30151" t="s">
        <v>21635</v>
      </c>
    </row>
    <row r="30152" spans="1:6" x14ac:dyDescent="0.25">
      <c r="A30152" t="s">
        <v>6501</v>
      </c>
      <c r="B30152" s="100" t="s">
        <v>21470</v>
      </c>
      <c r="D30152" s="124"/>
      <c r="E30152" s="157" t="e">
        <f>VLOOKUP(D30152,'SOAT LIQ'!$A$87:$C$3416,3,FALSE)</f>
        <v>#N/A</v>
      </c>
      <c r="F30152" t="s">
        <v>21635</v>
      </c>
    </row>
    <row r="30153" spans="1:6" x14ac:dyDescent="0.25">
      <c r="A30153" t="s">
        <v>6498</v>
      </c>
      <c r="B30153" s="100" t="s">
        <v>21471</v>
      </c>
      <c r="D30153" s="124"/>
      <c r="E30153" s="157" t="e">
        <f>VLOOKUP(D30153,'SOAT LIQ'!$A$87:$C$3416,3,FALSE)</f>
        <v>#N/A</v>
      </c>
      <c r="F30153" t="s">
        <v>21635</v>
      </c>
    </row>
    <row r="30154" spans="1:6" x14ac:dyDescent="0.25">
      <c r="A30154" t="s">
        <v>6501</v>
      </c>
      <c r="B30154" s="100" t="s">
        <v>21471</v>
      </c>
      <c r="D30154" s="124"/>
      <c r="E30154" s="157" t="e">
        <f>VLOOKUP(D30154,'SOAT LIQ'!$A$87:$C$3416,3,FALSE)</f>
        <v>#N/A</v>
      </c>
      <c r="F30154" t="s">
        <v>21635</v>
      </c>
    </row>
    <row r="30155" spans="1:6" x14ac:dyDescent="0.25">
      <c r="A30155" t="s">
        <v>6498</v>
      </c>
      <c r="B30155" s="100" t="s">
        <v>21472</v>
      </c>
      <c r="D30155" s="124"/>
      <c r="E30155" s="157" t="e">
        <f>VLOOKUP(D30155,'SOAT LIQ'!$A$87:$C$3416,3,FALSE)</f>
        <v>#N/A</v>
      </c>
      <c r="F30155" t="s">
        <v>21635</v>
      </c>
    </row>
    <row r="30156" spans="1:6" x14ac:dyDescent="0.25">
      <c r="A30156" t="s">
        <v>6501</v>
      </c>
      <c r="B30156" s="100" t="s">
        <v>21472</v>
      </c>
      <c r="D30156" s="124"/>
      <c r="E30156" s="157" t="e">
        <f>VLOOKUP(D30156,'SOAT LIQ'!$A$87:$C$3416,3,FALSE)</f>
        <v>#N/A</v>
      </c>
      <c r="F30156" t="s">
        <v>21635</v>
      </c>
    </row>
    <row r="30157" spans="1:6" x14ac:dyDescent="0.25">
      <c r="A30157" t="s">
        <v>6498</v>
      </c>
      <c r="B30157" s="100" t="s">
        <v>21473</v>
      </c>
      <c r="D30157" s="124"/>
      <c r="E30157" s="157" t="e">
        <f>VLOOKUP(D30157,'SOAT LIQ'!$A$87:$C$3416,3,FALSE)</f>
        <v>#N/A</v>
      </c>
      <c r="F30157" t="s">
        <v>21635</v>
      </c>
    </row>
    <row r="30158" spans="1:6" x14ac:dyDescent="0.25">
      <c r="A30158" t="s">
        <v>6501</v>
      </c>
      <c r="B30158" s="100" t="s">
        <v>21473</v>
      </c>
      <c r="D30158" s="124"/>
      <c r="E30158" s="157" t="e">
        <f>VLOOKUP(D30158,'SOAT LIQ'!$A$87:$C$3416,3,FALSE)</f>
        <v>#N/A</v>
      </c>
      <c r="F30158" t="s">
        <v>21635</v>
      </c>
    </row>
    <row r="30159" spans="1:6" x14ac:dyDescent="0.25">
      <c r="A30159" t="s">
        <v>6498</v>
      </c>
      <c r="B30159" s="100" t="s">
        <v>21474</v>
      </c>
      <c r="D30159" s="124"/>
      <c r="E30159" s="157" t="e">
        <f>VLOOKUP(D30159,'SOAT LIQ'!$A$87:$C$3416,3,FALSE)</f>
        <v>#N/A</v>
      </c>
      <c r="F30159" t="s">
        <v>21635</v>
      </c>
    </row>
    <row r="30160" spans="1:6" x14ac:dyDescent="0.25">
      <c r="A30160" t="s">
        <v>6501</v>
      </c>
      <c r="B30160" s="100" t="s">
        <v>21474</v>
      </c>
      <c r="D30160" s="124"/>
      <c r="E30160" s="157" t="e">
        <f>VLOOKUP(D30160,'SOAT LIQ'!$A$87:$C$3416,3,FALSE)</f>
        <v>#N/A</v>
      </c>
      <c r="F30160" t="s">
        <v>21635</v>
      </c>
    </row>
    <row r="30161" spans="1:6" x14ac:dyDescent="0.25">
      <c r="A30161" t="s">
        <v>6498</v>
      </c>
      <c r="B30161" s="100" t="s">
        <v>21475</v>
      </c>
      <c r="D30161" s="124"/>
      <c r="E30161" s="157" t="e">
        <f>VLOOKUP(D30161,'SOAT LIQ'!$A$87:$C$3416,3,FALSE)</f>
        <v>#N/A</v>
      </c>
      <c r="F30161" t="s">
        <v>21635</v>
      </c>
    </row>
    <row r="30162" spans="1:6" x14ac:dyDescent="0.25">
      <c r="A30162" t="s">
        <v>8489</v>
      </c>
      <c r="B30162" s="100" t="s">
        <v>21475</v>
      </c>
      <c r="D30162" s="124"/>
      <c r="E30162" s="157" t="e">
        <f>VLOOKUP(D30162,'SOAT LIQ'!$A$87:$C$3416,3,FALSE)</f>
        <v>#N/A</v>
      </c>
    </row>
    <row r="30163" spans="1:6" x14ac:dyDescent="0.25">
      <c r="A30163" t="s">
        <v>6501</v>
      </c>
      <c r="B30163" s="100" t="s">
        <v>21475</v>
      </c>
      <c r="D30163" s="124"/>
      <c r="E30163" s="157" t="e">
        <f>VLOOKUP(D30163,'SOAT LIQ'!$A$87:$C$3416,3,FALSE)</f>
        <v>#N/A</v>
      </c>
      <c r="F30163" t="s">
        <v>21635</v>
      </c>
    </row>
    <row r="30164" spans="1:6" x14ac:dyDescent="0.25">
      <c r="A30164" t="s">
        <v>6498</v>
      </c>
      <c r="B30164" s="100" t="s">
        <v>21476</v>
      </c>
      <c r="D30164" s="124"/>
      <c r="E30164" s="157" t="e">
        <f>VLOOKUP(D30164,'SOAT LIQ'!$A$87:$C$3416,3,FALSE)</f>
        <v>#N/A</v>
      </c>
      <c r="F30164" t="s">
        <v>21635</v>
      </c>
    </row>
    <row r="30165" spans="1:6" x14ac:dyDescent="0.25">
      <c r="A30165" t="s">
        <v>6501</v>
      </c>
      <c r="B30165" s="100" t="s">
        <v>21476</v>
      </c>
      <c r="D30165" s="124"/>
      <c r="E30165" s="157" t="e">
        <f>VLOOKUP(D30165,'SOAT LIQ'!$A$87:$C$3416,3,FALSE)</f>
        <v>#N/A</v>
      </c>
      <c r="F30165" t="s">
        <v>21635</v>
      </c>
    </row>
    <row r="30166" spans="1:6" x14ac:dyDescent="0.25">
      <c r="A30166" t="s">
        <v>6498</v>
      </c>
      <c r="B30166" s="100" t="s">
        <v>21477</v>
      </c>
      <c r="D30166" s="124"/>
      <c r="E30166" s="157" t="e">
        <f>VLOOKUP(D30166,'SOAT LIQ'!$A$87:$C$3416,3,FALSE)</f>
        <v>#N/A</v>
      </c>
      <c r="F30166" t="s">
        <v>21635</v>
      </c>
    </row>
    <row r="30167" spans="1:6" x14ac:dyDescent="0.25">
      <c r="A30167" t="s">
        <v>6501</v>
      </c>
      <c r="B30167" s="100" t="s">
        <v>21477</v>
      </c>
      <c r="D30167" s="124"/>
      <c r="E30167" s="157" t="e">
        <f>VLOOKUP(D30167,'SOAT LIQ'!$A$87:$C$3416,3,FALSE)</f>
        <v>#N/A</v>
      </c>
      <c r="F30167" t="s">
        <v>21635</v>
      </c>
    </row>
    <row r="30168" spans="1:6" x14ac:dyDescent="0.25">
      <c r="A30168" t="s">
        <v>6498</v>
      </c>
      <c r="B30168" s="100" t="s">
        <v>21478</v>
      </c>
      <c r="D30168" s="124"/>
      <c r="E30168" s="157" t="e">
        <f>VLOOKUP(D30168,'SOAT LIQ'!$A$87:$C$3416,3,FALSE)</f>
        <v>#N/A</v>
      </c>
      <c r="F30168" t="s">
        <v>21635</v>
      </c>
    </row>
    <row r="30169" spans="1:6" x14ac:dyDescent="0.25">
      <c r="A30169" t="s">
        <v>6501</v>
      </c>
      <c r="B30169" s="100" t="s">
        <v>21478</v>
      </c>
      <c r="D30169" s="124"/>
      <c r="E30169" s="157" t="e">
        <f>VLOOKUP(D30169,'SOAT LIQ'!$A$87:$C$3416,3,FALSE)</f>
        <v>#N/A</v>
      </c>
      <c r="F30169" t="s">
        <v>21635</v>
      </c>
    </row>
    <row r="30170" spans="1:6" x14ac:dyDescent="0.25">
      <c r="A30170" t="s">
        <v>6498</v>
      </c>
      <c r="B30170" s="100" t="s">
        <v>21479</v>
      </c>
      <c r="D30170" s="124"/>
      <c r="E30170" s="157" t="e">
        <f>VLOOKUP(D30170,'SOAT LIQ'!$A$87:$C$3416,3,FALSE)</f>
        <v>#N/A</v>
      </c>
      <c r="F30170" t="s">
        <v>21635</v>
      </c>
    </row>
    <row r="30171" spans="1:6" x14ac:dyDescent="0.25">
      <c r="A30171" t="s">
        <v>6501</v>
      </c>
      <c r="B30171" s="100" t="s">
        <v>21479</v>
      </c>
      <c r="D30171" s="124"/>
      <c r="E30171" s="157" t="e">
        <f>VLOOKUP(D30171,'SOAT LIQ'!$A$87:$C$3416,3,FALSE)</f>
        <v>#N/A</v>
      </c>
      <c r="F30171" t="s">
        <v>21635</v>
      </c>
    </row>
    <row r="30172" spans="1:6" x14ac:dyDescent="0.25">
      <c r="A30172" t="s">
        <v>6498</v>
      </c>
      <c r="B30172" s="100" t="s">
        <v>21480</v>
      </c>
      <c r="D30172" s="124"/>
      <c r="E30172" s="157" t="e">
        <f>VLOOKUP(D30172,'SOAT LIQ'!$A$87:$C$3416,3,FALSE)</f>
        <v>#N/A</v>
      </c>
      <c r="F30172" t="s">
        <v>21635</v>
      </c>
    </row>
    <row r="30173" spans="1:6" x14ac:dyDescent="0.25">
      <c r="A30173" t="s">
        <v>6501</v>
      </c>
      <c r="B30173" s="100" t="s">
        <v>21480</v>
      </c>
      <c r="D30173" s="124"/>
      <c r="E30173" s="157" t="e">
        <f>VLOOKUP(D30173,'SOAT LIQ'!$A$87:$C$3416,3,FALSE)</f>
        <v>#N/A</v>
      </c>
      <c r="F30173" t="s">
        <v>21635</v>
      </c>
    </row>
    <row r="30174" spans="1:6" x14ac:dyDescent="0.25">
      <c r="A30174" t="s">
        <v>6498</v>
      </c>
      <c r="B30174" s="100" t="s">
        <v>21481</v>
      </c>
      <c r="D30174" s="124"/>
      <c r="E30174" s="157" t="e">
        <f>VLOOKUP(D30174,'SOAT LIQ'!$A$87:$C$3416,3,FALSE)</f>
        <v>#N/A</v>
      </c>
      <c r="F30174" t="s">
        <v>21635</v>
      </c>
    </row>
    <row r="30175" spans="1:6" x14ac:dyDescent="0.25">
      <c r="A30175" t="s">
        <v>6501</v>
      </c>
      <c r="B30175" s="100" t="s">
        <v>21481</v>
      </c>
      <c r="D30175" s="124"/>
      <c r="E30175" s="157" t="e">
        <f>VLOOKUP(D30175,'SOAT LIQ'!$A$87:$C$3416,3,FALSE)</f>
        <v>#N/A</v>
      </c>
      <c r="F30175" t="s">
        <v>21635</v>
      </c>
    </row>
    <row r="30176" spans="1:6" x14ac:dyDescent="0.25">
      <c r="A30176" t="s">
        <v>6498</v>
      </c>
      <c r="B30176" s="100" t="s">
        <v>21482</v>
      </c>
      <c r="D30176" s="124"/>
      <c r="E30176" s="157" t="e">
        <f>VLOOKUP(D30176,'SOAT LIQ'!$A$87:$C$3416,3,FALSE)</f>
        <v>#N/A</v>
      </c>
      <c r="F30176" t="s">
        <v>21635</v>
      </c>
    </row>
    <row r="30177" spans="1:6" x14ac:dyDescent="0.25">
      <c r="A30177" t="s">
        <v>6501</v>
      </c>
      <c r="B30177" s="100" t="s">
        <v>21482</v>
      </c>
      <c r="D30177" s="124"/>
      <c r="E30177" s="157" t="e">
        <f>VLOOKUP(D30177,'SOAT LIQ'!$A$87:$C$3416,3,FALSE)</f>
        <v>#N/A</v>
      </c>
      <c r="F30177" t="s">
        <v>21635</v>
      </c>
    </row>
    <row r="30178" spans="1:6" x14ac:dyDescent="0.25">
      <c r="A30178" t="s">
        <v>6498</v>
      </c>
      <c r="B30178" s="100" t="s">
        <v>21483</v>
      </c>
      <c r="D30178" s="124"/>
      <c r="E30178" s="157" t="e">
        <f>VLOOKUP(D30178,'SOAT LIQ'!$A$87:$C$3416,3,FALSE)</f>
        <v>#N/A</v>
      </c>
      <c r="F30178" t="s">
        <v>21635</v>
      </c>
    </row>
    <row r="30179" spans="1:6" x14ac:dyDescent="0.25">
      <c r="A30179" t="s">
        <v>6501</v>
      </c>
      <c r="B30179" s="100" t="s">
        <v>21483</v>
      </c>
      <c r="D30179" s="124"/>
      <c r="E30179" s="157" t="e">
        <f>VLOOKUP(D30179,'SOAT LIQ'!$A$87:$C$3416,3,FALSE)</f>
        <v>#N/A</v>
      </c>
      <c r="F30179" t="s">
        <v>21635</v>
      </c>
    </row>
    <row r="30180" spans="1:6" x14ac:dyDescent="0.25">
      <c r="A30180" t="s">
        <v>6498</v>
      </c>
      <c r="B30180" s="100" t="s">
        <v>21484</v>
      </c>
      <c r="D30180" s="124"/>
      <c r="E30180" s="157" t="e">
        <f>VLOOKUP(D30180,'SOAT LIQ'!$A$87:$C$3416,3,FALSE)</f>
        <v>#N/A</v>
      </c>
      <c r="F30180" t="s">
        <v>21635</v>
      </c>
    </row>
    <row r="30181" spans="1:6" x14ac:dyDescent="0.25">
      <c r="A30181" t="s">
        <v>6501</v>
      </c>
      <c r="B30181" s="100" t="s">
        <v>21484</v>
      </c>
      <c r="D30181" s="124"/>
      <c r="E30181" s="157" t="e">
        <f>VLOOKUP(D30181,'SOAT LIQ'!$A$87:$C$3416,3,FALSE)</f>
        <v>#N/A</v>
      </c>
      <c r="F30181" t="s">
        <v>21635</v>
      </c>
    </row>
    <row r="30182" spans="1:6" x14ac:dyDescent="0.25">
      <c r="A30182" t="s">
        <v>6498</v>
      </c>
      <c r="B30182" s="100" t="s">
        <v>21485</v>
      </c>
      <c r="D30182" s="124"/>
      <c r="E30182" s="157" t="e">
        <f>VLOOKUP(D30182,'SOAT LIQ'!$A$87:$C$3416,3,FALSE)</f>
        <v>#N/A</v>
      </c>
      <c r="F30182" t="s">
        <v>21635</v>
      </c>
    </row>
    <row r="30183" spans="1:6" x14ac:dyDescent="0.25">
      <c r="A30183" t="s">
        <v>6501</v>
      </c>
      <c r="B30183" s="100" t="s">
        <v>21485</v>
      </c>
      <c r="D30183" s="124"/>
      <c r="E30183" s="157" t="e">
        <f>VLOOKUP(D30183,'SOAT LIQ'!$A$87:$C$3416,3,FALSE)</f>
        <v>#N/A</v>
      </c>
      <c r="F30183" t="s">
        <v>21635</v>
      </c>
    </row>
    <row r="30184" spans="1:6" x14ac:dyDescent="0.25">
      <c r="A30184" t="s">
        <v>6498</v>
      </c>
      <c r="B30184" s="100" t="s">
        <v>21486</v>
      </c>
      <c r="D30184" s="124"/>
      <c r="E30184" s="157" t="e">
        <f>VLOOKUP(D30184,'SOAT LIQ'!$A$87:$C$3416,3,FALSE)</f>
        <v>#N/A</v>
      </c>
      <c r="F30184" t="s">
        <v>21635</v>
      </c>
    </row>
    <row r="30185" spans="1:6" x14ac:dyDescent="0.25">
      <c r="A30185" t="s">
        <v>6501</v>
      </c>
      <c r="B30185" s="100" t="s">
        <v>21486</v>
      </c>
      <c r="D30185" s="124"/>
      <c r="E30185" s="157" t="e">
        <f>VLOOKUP(D30185,'SOAT LIQ'!$A$87:$C$3416,3,FALSE)</f>
        <v>#N/A</v>
      </c>
      <c r="F30185" t="s">
        <v>21635</v>
      </c>
    </row>
    <row r="30186" spans="1:6" x14ac:dyDescent="0.25">
      <c r="A30186" t="s">
        <v>6498</v>
      </c>
      <c r="B30186" s="100" t="s">
        <v>21487</v>
      </c>
      <c r="D30186" s="124"/>
      <c r="E30186" s="157" t="e">
        <f>VLOOKUP(D30186,'SOAT LIQ'!$A$87:$C$3416,3,FALSE)</f>
        <v>#N/A</v>
      </c>
      <c r="F30186" t="s">
        <v>21635</v>
      </c>
    </row>
    <row r="30187" spans="1:6" x14ac:dyDescent="0.25">
      <c r="A30187" t="s">
        <v>6501</v>
      </c>
      <c r="B30187" s="100" t="s">
        <v>21487</v>
      </c>
      <c r="D30187" s="124"/>
      <c r="E30187" s="157" t="e">
        <f>VLOOKUP(D30187,'SOAT LIQ'!$A$87:$C$3416,3,FALSE)</f>
        <v>#N/A</v>
      </c>
      <c r="F30187" t="s">
        <v>21635</v>
      </c>
    </row>
    <row r="30188" spans="1:6" x14ac:dyDescent="0.25">
      <c r="A30188" t="s">
        <v>6498</v>
      </c>
      <c r="B30188" s="100" t="s">
        <v>21488</v>
      </c>
      <c r="D30188" s="124"/>
      <c r="E30188" s="157" t="e">
        <f>VLOOKUP(D30188,'SOAT LIQ'!$A$87:$C$3416,3,FALSE)</f>
        <v>#N/A</v>
      </c>
      <c r="F30188" t="s">
        <v>21635</v>
      </c>
    </row>
    <row r="30189" spans="1:6" x14ac:dyDescent="0.25">
      <c r="A30189" t="s">
        <v>6501</v>
      </c>
      <c r="B30189" s="100" t="s">
        <v>21488</v>
      </c>
      <c r="D30189" s="124"/>
      <c r="E30189" s="157" t="e">
        <f>VLOOKUP(D30189,'SOAT LIQ'!$A$87:$C$3416,3,FALSE)</f>
        <v>#N/A</v>
      </c>
      <c r="F30189" t="s">
        <v>21635</v>
      </c>
    </row>
    <row r="30190" spans="1:6" x14ac:dyDescent="0.25">
      <c r="A30190" t="s">
        <v>6498</v>
      </c>
      <c r="B30190" s="100" t="s">
        <v>21489</v>
      </c>
      <c r="D30190" s="124"/>
      <c r="E30190" s="157" t="e">
        <f>VLOOKUP(D30190,'SOAT LIQ'!$A$87:$C$3416,3,FALSE)</f>
        <v>#N/A</v>
      </c>
      <c r="F30190" t="s">
        <v>21635</v>
      </c>
    </row>
    <row r="30191" spans="1:6" x14ac:dyDescent="0.25">
      <c r="A30191" t="s">
        <v>6501</v>
      </c>
      <c r="B30191" s="100" t="s">
        <v>21489</v>
      </c>
      <c r="D30191" s="124"/>
      <c r="E30191" s="157" t="e">
        <f>VLOOKUP(D30191,'SOAT LIQ'!$A$87:$C$3416,3,FALSE)</f>
        <v>#N/A</v>
      </c>
      <c r="F30191" t="s">
        <v>21635</v>
      </c>
    </row>
    <row r="30192" spans="1:6" x14ac:dyDescent="0.25">
      <c r="A30192" t="s">
        <v>6498</v>
      </c>
      <c r="B30192" s="100" t="s">
        <v>21490</v>
      </c>
      <c r="D30192" s="124"/>
      <c r="E30192" s="157" t="e">
        <f>VLOOKUP(D30192,'SOAT LIQ'!$A$87:$C$3416,3,FALSE)</f>
        <v>#N/A</v>
      </c>
      <c r="F30192" t="s">
        <v>21635</v>
      </c>
    </row>
    <row r="30193" spans="1:6" x14ac:dyDescent="0.25">
      <c r="A30193" t="s">
        <v>6501</v>
      </c>
      <c r="B30193" s="100" t="s">
        <v>21490</v>
      </c>
      <c r="D30193" s="124"/>
      <c r="E30193" s="157" t="e">
        <f>VLOOKUP(D30193,'SOAT LIQ'!$A$87:$C$3416,3,FALSE)</f>
        <v>#N/A</v>
      </c>
      <c r="F30193" t="s">
        <v>21635</v>
      </c>
    </row>
    <row r="30194" spans="1:6" x14ac:dyDescent="0.25">
      <c r="A30194" t="s">
        <v>6498</v>
      </c>
      <c r="B30194" s="100" t="s">
        <v>21491</v>
      </c>
      <c r="D30194" s="124"/>
      <c r="E30194" s="157" t="e">
        <f>VLOOKUP(D30194,'SOAT LIQ'!$A$87:$C$3416,3,FALSE)</f>
        <v>#N/A</v>
      </c>
      <c r="F30194" t="s">
        <v>21635</v>
      </c>
    </row>
    <row r="30195" spans="1:6" x14ac:dyDescent="0.25">
      <c r="A30195" t="s">
        <v>6501</v>
      </c>
      <c r="B30195" s="100" t="s">
        <v>21491</v>
      </c>
      <c r="D30195" s="124"/>
      <c r="E30195" s="157" t="e">
        <f>VLOOKUP(D30195,'SOAT LIQ'!$A$87:$C$3416,3,FALSE)</f>
        <v>#N/A</v>
      </c>
      <c r="F30195" t="s">
        <v>21635</v>
      </c>
    </row>
    <row r="30196" spans="1:6" x14ac:dyDescent="0.25">
      <c r="A30196" t="s">
        <v>6498</v>
      </c>
      <c r="B30196" s="100" t="s">
        <v>21492</v>
      </c>
      <c r="D30196" s="124"/>
      <c r="E30196" s="157" t="e">
        <f>VLOOKUP(D30196,'SOAT LIQ'!$A$87:$C$3416,3,FALSE)</f>
        <v>#N/A</v>
      </c>
      <c r="F30196" t="s">
        <v>21635</v>
      </c>
    </row>
    <row r="30197" spans="1:6" x14ac:dyDescent="0.25">
      <c r="A30197" t="s">
        <v>6501</v>
      </c>
      <c r="B30197" s="100" t="s">
        <v>21492</v>
      </c>
      <c r="D30197" s="124"/>
      <c r="E30197" s="157" t="e">
        <f>VLOOKUP(D30197,'SOAT LIQ'!$A$87:$C$3416,3,FALSE)</f>
        <v>#N/A</v>
      </c>
      <c r="F30197" t="s">
        <v>21635</v>
      </c>
    </row>
    <row r="30198" spans="1:6" x14ac:dyDescent="0.25">
      <c r="A30198" t="s">
        <v>6498</v>
      </c>
      <c r="B30198" s="100" t="s">
        <v>21493</v>
      </c>
      <c r="D30198" s="124"/>
      <c r="E30198" s="157" t="e">
        <f>VLOOKUP(D30198,'SOAT LIQ'!$A$87:$C$3416,3,FALSE)</f>
        <v>#N/A</v>
      </c>
      <c r="F30198" t="s">
        <v>21635</v>
      </c>
    </row>
    <row r="30199" spans="1:6" x14ac:dyDescent="0.25">
      <c r="A30199" t="s">
        <v>6501</v>
      </c>
      <c r="B30199" s="100" t="s">
        <v>21493</v>
      </c>
      <c r="D30199" s="124"/>
      <c r="E30199" s="157" t="e">
        <f>VLOOKUP(D30199,'SOAT LIQ'!$A$87:$C$3416,3,FALSE)</f>
        <v>#N/A</v>
      </c>
      <c r="F30199" t="s">
        <v>21635</v>
      </c>
    </row>
    <row r="30200" spans="1:6" x14ac:dyDescent="0.25">
      <c r="A30200" t="s">
        <v>6498</v>
      </c>
      <c r="B30200" s="100" t="s">
        <v>21494</v>
      </c>
      <c r="D30200" s="124"/>
      <c r="E30200" s="157" t="e">
        <f>VLOOKUP(D30200,'SOAT LIQ'!$A$87:$C$3416,3,FALSE)</f>
        <v>#N/A</v>
      </c>
      <c r="F30200" t="s">
        <v>21635</v>
      </c>
    </row>
    <row r="30201" spans="1:6" x14ac:dyDescent="0.25">
      <c r="A30201" t="s">
        <v>6501</v>
      </c>
      <c r="B30201" s="100" t="s">
        <v>21494</v>
      </c>
      <c r="D30201" s="124"/>
      <c r="E30201" s="157" t="e">
        <f>VLOOKUP(D30201,'SOAT LIQ'!$A$87:$C$3416,3,FALSE)</f>
        <v>#N/A</v>
      </c>
      <c r="F30201" t="s">
        <v>21635</v>
      </c>
    </row>
    <row r="30202" spans="1:6" x14ac:dyDescent="0.25">
      <c r="A30202" t="s">
        <v>6498</v>
      </c>
      <c r="B30202" s="100" t="s">
        <v>21495</v>
      </c>
      <c r="D30202" s="124"/>
      <c r="E30202" s="157" t="e">
        <f>VLOOKUP(D30202,'SOAT LIQ'!$A$87:$C$3416,3,FALSE)</f>
        <v>#N/A</v>
      </c>
      <c r="F30202" t="s">
        <v>21635</v>
      </c>
    </row>
    <row r="30203" spans="1:6" x14ac:dyDescent="0.25">
      <c r="A30203" t="s">
        <v>6501</v>
      </c>
      <c r="B30203" s="100" t="s">
        <v>21495</v>
      </c>
      <c r="D30203" s="124"/>
      <c r="E30203" s="157" t="e">
        <f>VLOOKUP(D30203,'SOAT LIQ'!$A$87:$C$3416,3,FALSE)</f>
        <v>#N/A</v>
      </c>
      <c r="F30203" t="s">
        <v>21635</v>
      </c>
    </row>
    <row r="30204" spans="1:6" x14ac:dyDescent="0.25">
      <c r="A30204" t="s">
        <v>6498</v>
      </c>
      <c r="B30204" s="100" t="s">
        <v>21496</v>
      </c>
      <c r="E30204" s="157" t="e">
        <f>VLOOKUP(D30204,'SOAT LIQ'!$A$87:$C$3416,3,FALSE)</f>
        <v>#N/A</v>
      </c>
      <c r="F30204" t="s">
        <v>21635</v>
      </c>
    </row>
    <row r="30205" spans="1:6" x14ac:dyDescent="0.25">
      <c r="A30205" t="s">
        <v>6501</v>
      </c>
      <c r="B30205" s="100" t="s">
        <v>21496</v>
      </c>
      <c r="E30205" s="157" t="e">
        <f>VLOOKUP(D30205,'SOAT LIQ'!$A$87:$C$3416,3,FALSE)</f>
        <v>#N/A</v>
      </c>
      <c r="F30205" t="s">
        <v>21635</v>
      </c>
    </row>
    <row r="30206" spans="1:6" x14ac:dyDescent="0.25">
      <c r="A30206" t="s">
        <v>6498</v>
      </c>
      <c r="B30206" s="100" t="s">
        <v>21497</v>
      </c>
      <c r="E30206" s="157" t="e">
        <f>VLOOKUP(D30206,'SOAT LIQ'!$A$87:$C$3416,3,FALSE)</f>
        <v>#N/A</v>
      </c>
      <c r="F30206" t="s">
        <v>21635</v>
      </c>
    </row>
    <row r="30207" spans="1:6" x14ac:dyDescent="0.25">
      <c r="A30207" t="s">
        <v>6501</v>
      </c>
      <c r="B30207" s="100" t="s">
        <v>21497</v>
      </c>
      <c r="E30207" s="157" t="e">
        <f>VLOOKUP(D30207,'SOAT LIQ'!$A$87:$C$3416,3,FALSE)</f>
        <v>#N/A</v>
      </c>
      <c r="F30207" t="s">
        <v>21635</v>
      </c>
    </row>
    <row r="30208" spans="1:6" x14ac:dyDescent="0.25">
      <c r="A30208" t="s">
        <v>6498</v>
      </c>
      <c r="B30208" s="100" t="s">
        <v>21498</v>
      </c>
      <c r="E30208" s="157" t="e">
        <f>VLOOKUP(D30208,'SOAT LIQ'!$A$87:$C$3416,3,FALSE)</f>
        <v>#N/A</v>
      </c>
      <c r="F30208" t="s">
        <v>21635</v>
      </c>
    </row>
    <row r="30209" spans="1:6" x14ac:dyDescent="0.25">
      <c r="A30209" t="s">
        <v>6501</v>
      </c>
      <c r="B30209" s="100" t="s">
        <v>21498</v>
      </c>
      <c r="E30209" s="157" t="e">
        <f>VLOOKUP(D30209,'SOAT LIQ'!$A$87:$C$3416,3,FALSE)</f>
        <v>#N/A</v>
      </c>
      <c r="F30209" t="s">
        <v>21635</v>
      </c>
    </row>
    <row r="30210" spans="1:6" x14ac:dyDescent="0.25">
      <c r="A30210" t="s">
        <v>6498</v>
      </c>
      <c r="B30210" s="100" t="s">
        <v>21499</v>
      </c>
      <c r="E30210" s="157" t="e">
        <f>VLOOKUP(D30210,'SOAT LIQ'!$A$87:$C$3416,3,FALSE)</f>
        <v>#N/A</v>
      </c>
      <c r="F30210" t="s">
        <v>21635</v>
      </c>
    </row>
    <row r="30211" spans="1:6" x14ac:dyDescent="0.25">
      <c r="A30211" t="s">
        <v>6501</v>
      </c>
      <c r="B30211" s="100" t="s">
        <v>21499</v>
      </c>
      <c r="E30211" s="157" t="e">
        <f>VLOOKUP(D30211,'SOAT LIQ'!$A$87:$C$3416,3,FALSE)</f>
        <v>#N/A</v>
      </c>
      <c r="F30211" t="s">
        <v>21635</v>
      </c>
    </row>
    <row r="30212" spans="1:6" x14ac:dyDescent="0.25">
      <c r="A30212" t="s">
        <v>6498</v>
      </c>
      <c r="B30212" s="100" t="s">
        <v>21500</v>
      </c>
      <c r="E30212" s="157" t="e">
        <f>VLOOKUP(D30212,'SOAT LIQ'!$A$87:$C$3416,3,FALSE)</f>
        <v>#N/A</v>
      </c>
      <c r="F30212" t="s">
        <v>21635</v>
      </c>
    </row>
    <row r="30213" spans="1:6" x14ac:dyDescent="0.25">
      <c r="A30213" t="s">
        <v>6501</v>
      </c>
      <c r="B30213" s="100" t="s">
        <v>21500</v>
      </c>
      <c r="E30213" s="157" t="e">
        <f>VLOOKUP(D30213,'SOAT LIQ'!$A$87:$C$3416,3,FALSE)</f>
        <v>#N/A</v>
      </c>
      <c r="F30213" t="s">
        <v>21635</v>
      </c>
    </row>
    <row r="30214" spans="1:6" x14ac:dyDescent="0.25">
      <c r="A30214" t="s">
        <v>6498</v>
      </c>
      <c r="B30214" s="100" t="s">
        <v>21501</v>
      </c>
      <c r="D30214" s="124"/>
      <c r="E30214" s="157" t="e">
        <f>VLOOKUP(D30214,'SOAT LIQ'!$A$87:$C$3416,3,FALSE)</f>
        <v>#N/A</v>
      </c>
      <c r="F30214" t="s">
        <v>21635</v>
      </c>
    </row>
    <row r="30215" spans="1:6" x14ac:dyDescent="0.25">
      <c r="A30215" t="s">
        <v>6501</v>
      </c>
      <c r="B30215" s="100" t="s">
        <v>21501</v>
      </c>
      <c r="D30215" s="124"/>
      <c r="E30215" s="157" t="e">
        <f>VLOOKUP(D30215,'SOAT LIQ'!$A$87:$C$3416,3,FALSE)</f>
        <v>#N/A</v>
      </c>
      <c r="F30215" t="s">
        <v>21635</v>
      </c>
    </row>
    <row r="30216" spans="1:6" x14ac:dyDescent="0.25">
      <c r="A30216" t="s">
        <v>6498</v>
      </c>
      <c r="B30216" s="100" t="s">
        <v>21502</v>
      </c>
      <c r="D30216" s="124"/>
      <c r="E30216" s="157" t="e">
        <f>VLOOKUP(D30216,'SOAT LIQ'!$A$87:$C$3416,3,FALSE)</f>
        <v>#N/A</v>
      </c>
      <c r="F30216" t="s">
        <v>21635</v>
      </c>
    </row>
    <row r="30217" spans="1:6" x14ac:dyDescent="0.25">
      <c r="A30217" t="s">
        <v>6501</v>
      </c>
      <c r="B30217" s="100" t="s">
        <v>21502</v>
      </c>
      <c r="D30217" s="124"/>
      <c r="E30217" s="157" t="e">
        <f>VLOOKUP(D30217,'SOAT LIQ'!$A$87:$C$3416,3,FALSE)</f>
        <v>#N/A</v>
      </c>
      <c r="F30217" t="s">
        <v>21635</v>
      </c>
    </row>
    <row r="30218" spans="1:6" x14ac:dyDescent="0.25">
      <c r="A30218" t="s">
        <v>6498</v>
      </c>
      <c r="B30218" s="100" t="s">
        <v>21503</v>
      </c>
      <c r="D30218" s="124"/>
      <c r="E30218" s="157" t="e">
        <f>VLOOKUP(D30218,'SOAT LIQ'!$A$87:$C$3416,3,FALSE)</f>
        <v>#N/A</v>
      </c>
      <c r="F30218" t="s">
        <v>21635</v>
      </c>
    </row>
    <row r="30219" spans="1:6" x14ac:dyDescent="0.25">
      <c r="A30219" t="s">
        <v>6501</v>
      </c>
      <c r="B30219" s="100" t="s">
        <v>21503</v>
      </c>
      <c r="D30219" s="124"/>
      <c r="E30219" s="157" t="e">
        <f>VLOOKUP(D30219,'SOAT LIQ'!$A$87:$C$3416,3,FALSE)</f>
        <v>#N/A</v>
      </c>
      <c r="F30219" t="s">
        <v>21635</v>
      </c>
    </row>
    <row r="30220" spans="1:6" x14ac:dyDescent="0.25">
      <c r="A30220" t="s">
        <v>6498</v>
      </c>
      <c r="B30220" s="100" t="s">
        <v>21504</v>
      </c>
      <c r="D30220" s="124"/>
      <c r="E30220" s="157" t="e">
        <f>VLOOKUP(D30220,'SOAT LIQ'!$A$87:$C$3416,3,FALSE)</f>
        <v>#N/A</v>
      </c>
      <c r="F30220" t="s">
        <v>21635</v>
      </c>
    </row>
    <row r="30221" spans="1:6" x14ac:dyDescent="0.25">
      <c r="A30221" t="s">
        <v>6501</v>
      </c>
      <c r="B30221" s="100" t="s">
        <v>21504</v>
      </c>
      <c r="D30221" s="124"/>
      <c r="E30221" s="157" t="e">
        <f>VLOOKUP(D30221,'SOAT LIQ'!$A$87:$C$3416,3,FALSE)</f>
        <v>#N/A</v>
      </c>
      <c r="F30221" t="s">
        <v>21635</v>
      </c>
    </row>
    <row r="30222" spans="1:6" x14ac:dyDescent="0.25">
      <c r="A30222" t="s">
        <v>6498</v>
      </c>
      <c r="B30222" s="100" t="s">
        <v>21505</v>
      </c>
      <c r="D30222" s="124"/>
      <c r="E30222" s="157" t="e">
        <f>VLOOKUP(D30222,'SOAT LIQ'!$A$87:$C$3416,3,FALSE)</f>
        <v>#N/A</v>
      </c>
      <c r="F30222" t="s">
        <v>21635</v>
      </c>
    </row>
    <row r="30223" spans="1:6" x14ac:dyDescent="0.25">
      <c r="A30223" t="s">
        <v>6501</v>
      </c>
      <c r="B30223" s="100" t="s">
        <v>21505</v>
      </c>
      <c r="D30223" s="124"/>
      <c r="E30223" s="157" t="e">
        <f>VLOOKUP(D30223,'SOAT LIQ'!$A$87:$C$3416,3,FALSE)</f>
        <v>#N/A</v>
      </c>
      <c r="F30223" t="s">
        <v>21635</v>
      </c>
    </row>
    <row r="30224" spans="1:6" x14ac:dyDescent="0.25">
      <c r="A30224" t="s">
        <v>6498</v>
      </c>
      <c r="B30224" s="100" t="s">
        <v>21506</v>
      </c>
      <c r="D30224" s="124"/>
      <c r="E30224" s="157" t="e">
        <f>VLOOKUP(D30224,'SOAT LIQ'!$A$87:$C$3416,3,FALSE)</f>
        <v>#N/A</v>
      </c>
      <c r="F30224" t="s">
        <v>21635</v>
      </c>
    </row>
    <row r="30225" spans="1:6" x14ac:dyDescent="0.25">
      <c r="A30225" t="s">
        <v>6501</v>
      </c>
      <c r="B30225" s="100" t="s">
        <v>21506</v>
      </c>
      <c r="D30225" s="124"/>
      <c r="E30225" s="157" t="e">
        <f>VLOOKUP(D30225,'SOAT LIQ'!$A$87:$C$3416,3,FALSE)</f>
        <v>#N/A</v>
      </c>
      <c r="F30225" t="s">
        <v>21635</v>
      </c>
    </row>
    <row r="30226" spans="1:6" x14ac:dyDescent="0.25">
      <c r="A30226" t="s">
        <v>6498</v>
      </c>
      <c r="B30226" s="100" t="s">
        <v>21507</v>
      </c>
      <c r="D30226" s="124"/>
      <c r="E30226" s="157" t="e">
        <f>VLOOKUP(D30226,'SOAT LIQ'!$A$87:$C$3416,3,FALSE)</f>
        <v>#N/A</v>
      </c>
      <c r="F30226" t="s">
        <v>21635</v>
      </c>
    </row>
    <row r="30227" spans="1:6" x14ac:dyDescent="0.25">
      <c r="A30227" t="s">
        <v>6501</v>
      </c>
      <c r="B30227" s="100" t="s">
        <v>21507</v>
      </c>
      <c r="D30227" s="124"/>
      <c r="E30227" s="157" t="e">
        <f>VLOOKUP(D30227,'SOAT LIQ'!$A$87:$C$3416,3,FALSE)</f>
        <v>#N/A</v>
      </c>
      <c r="F30227" t="s">
        <v>21635</v>
      </c>
    </row>
    <row r="30228" spans="1:6" x14ac:dyDescent="0.25">
      <c r="A30228" t="s">
        <v>6498</v>
      </c>
      <c r="B30228" s="100" t="s">
        <v>21508</v>
      </c>
      <c r="D30228" s="124"/>
      <c r="E30228" s="157" t="e">
        <f>VLOOKUP(D30228,'SOAT LIQ'!$A$87:$C$3416,3,FALSE)</f>
        <v>#N/A</v>
      </c>
      <c r="F30228" t="s">
        <v>21635</v>
      </c>
    </row>
    <row r="30229" spans="1:6" x14ac:dyDescent="0.25">
      <c r="A30229" t="s">
        <v>6501</v>
      </c>
      <c r="B30229" s="100" t="s">
        <v>21508</v>
      </c>
      <c r="D30229" s="124"/>
      <c r="E30229" s="157" t="e">
        <f>VLOOKUP(D30229,'SOAT LIQ'!$A$87:$C$3416,3,FALSE)</f>
        <v>#N/A</v>
      </c>
      <c r="F30229" t="s">
        <v>21635</v>
      </c>
    </row>
    <row r="30230" spans="1:6" x14ac:dyDescent="0.25">
      <c r="A30230" t="s">
        <v>6498</v>
      </c>
      <c r="B30230" s="100" t="s">
        <v>21509</v>
      </c>
      <c r="D30230" s="124"/>
      <c r="E30230" s="157" t="e">
        <f>VLOOKUP(D30230,'SOAT LIQ'!$A$87:$C$3416,3,FALSE)</f>
        <v>#N/A</v>
      </c>
      <c r="F30230" t="s">
        <v>21635</v>
      </c>
    </row>
    <row r="30231" spans="1:6" x14ac:dyDescent="0.25">
      <c r="A30231" t="s">
        <v>6501</v>
      </c>
      <c r="B30231" s="100" t="s">
        <v>21509</v>
      </c>
      <c r="D30231" s="124"/>
      <c r="E30231" s="157" t="e">
        <f>VLOOKUP(D30231,'SOAT LIQ'!$A$87:$C$3416,3,FALSE)</f>
        <v>#N/A</v>
      </c>
      <c r="F30231" t="s">
        <v>21635</v>
      </c>
    </row>
    <row r="30232" spans="1:6" x14ac:dyDescent="0.25">
      <c r="A30232" t="s">
        <v>6498</v>
      </c>
      <c r="B30232" s="100" t="s">
        <v>21510</v>
      </c>
      <c r="D30232" s="124"/>
      <c r="E30232" s="157" t="e">
        <f>VLOOKUP(D30232,'SOAT LIQ'!$A$87:$C$3416,3,FALSE)</f>
        <v>#N/A</v>
      </c>
      <c r="F30232" t="s">
        <v>21635</v>
      </c>
    </row>
    <row r="30233" spans="1:6" x14ac:dyDescent="0.25">
      <c r="A30233" t="s">
        <v>6501</v>
      </c>
      <c r="B30233" s="100" t="s">
        <v>21510</v>
      </c>
      <c r="D30233" s="124"/>
      <c r="E30233" s="157" t="e">
        <f>VLOOKUP(D30233,'SOAT LIQ'!$A$87:$C$3416,3,FALSE)</f>
        <v>#N/A</v>
      </c>
      <c r="F30233" t="s">
        <v>21635</v>
      </c>
    </row>
    <row r="30234" spans="1:6" x14ac:dyDescent="0.25">
      <c r="A30234" t="s">
        <v>6498</v>
      </c>
      <c r="B30234" s="100" t="s">
        <v>21511</v>
      </c>
      <c r="D30234" s="124"/>
      <c r="E30234" s="157" t="e">
        <f>VLOOKUP(D30234,'SOAT LIQ'!$A$87:$C$3416,3,FALSE)</f>
        <v>#N/A</v>
      </c>
      <c r="F30234" t="s">
        <v>21635</v>
      </c>
    </row>
    <row r="30235" spans="1:6" x14ac:dyDescent="0.25">
      <c r="A30235" t="s">
        <v>6501</v>
      </c>
      <c r="B30235" s="100" t="s">
        <v>21511</v>
      </c>
      <c r="D30235" s="124"/>
      <c r="E30235" s="157" t="e">
        <f>VLOOKUP(D30235,'SOAT LIQ'!$A$87:$C$3416,3,FALSE)</f>
        <v>#N/A</v>
      </c>
      <c r="F30235" t="s">
        <v>21635</v>
      </c>
    </row>
    <row r="30236" spans="1:6" x14ac:dyDescent="0.25">
      <c r="A30236" t="s">
        <v>6498</v>
      </c>
      <c r="B30236" s="100" t="s">
        <v>21512</v>
      </c>
      <c r="D30236" s="124"/>
      <c r="E30236" s="157" t="e">
        <f>VLOOKUP(D30236,'SOAT LIQ'!$A$87:$C$3416,3,FALSE)</f>
        <v>#N/A</v>
      </c>
      <c r="F30236" t="s">
        <v>21635</v>
      </c>
    </row>
    <row r="30237" spans="1:6" x14ac:dyDescent="0.25">
      <c r="A30237" t="s">
        <v>6501</v>
      </c>
      <c r="B30237" s="100" t="s">
        <v>21512</v>
      </c>
      <c r="D30237" s="124"/>
      <c r="E30237" s="157" t="e">
        <f>VLOOKUP(D30237,'SOAT LIQ'!$A$87:$C$3416,3,FALSE)</f>
        <v>#N/A</v>
      </c>
      <c r="F30237" t="s">
        <v>21635</v>
      </c>
    </row>
    <row r="30238" spans="1:6" x14ac:dyDescent="0.25">
      <c r="A30238" t="s">
        <v>6498</v>
      </c>
      <c r="B30238" s="100" t="s">
        <v>21513</v>
      </c>
      <c r="D30238" s="124"/>
      <c r="E30238" s="157" t="e">
        <f>VLOOKUP(D30238,'SOAT LIQ'!$A$87:$C$3416,3,FALSE)</f>
        <v>#N/A</v>
      </c>
      <c r="F30238" t="s">
        <v>21635</v>
      </c>
    </row>
    <row r="30239" spans="1:6" x14ac:dyDescent="0.25">
      <c r="A30239" t="s">
        <v>6501</v>
      </c>
      <c r="B30239" s="100" t="s">
        <v>21513</v>
      </c>
      <c r="D30239" s="124"/>
      <c r="E30239" s="157" t="e">
        <f>VLOOKUP(D30239,'SOAT LIQ'!$A$87:$C$3416,3,FALSE)</f>
        <v>#N/A</v>
      </c>
      <c r="F30239" t="s">
        <v>21635</v>
      </c>
    </row>
    <row r="30240" spans="1:6" x14ac:dyDescent="0.25">
      <c r="A30240" t="s">
        <v>6498</v>
      </c>
      <c r="B30240" s="100" t="s">
        <v>21514</v>
      </c>
      <c r="D30240" s="124"/>
      <c r="E30240" s="157" t="e">
        <f>VLOOKUP(D30240,'SOAT LIQ'!$A$87:$C$3416,3,FALSE)</f>
        <v>#N/A</v>
      </c>
      <c r="F30240" t="s">
        <v>21635</v>
      </c>
    </row>
    <row r="30241" spans="1:6" x14ac:dyDescent="0.25">
      <c r="A30241" t="s">
        <v>6501</v>
      </c>
      <c r="B30241" s="100" t="s">
        <v>21514</v>
      </c>
      <c r="D30241" s="124"/>
      <c r="E30241" s="157" t="e">
        <f>VLOOKUP(D30241,'SOAT LIQ'!$A$87:$C$3416,3,FALSE)</f>
        <v>#N/A</v>
      </c>
      <c r="F30241" t="s">
        <v>21635</v>
      </c>
    </row>
    <row r="30242" spans="1:6" x14ac:dyDescent="0.25">
      <c r="A30242" t="s">
        <v>6498</v>
      </c>
      <c r="B30242" s="100" t="s">
        <v>21515</v>
      </c>
      <c r="D30242" s="124"/>
      <c r="E30242" s="157" t="e">
        <f>VLOOKUP(D30242,'SOAT LIQ'!$A$87:$C$3416,3,FALSE)</f>
        <v>#N/A</v>
      </c>
      <c r="F30242" t="s">
        <v>21635</v>
      </c>
    </row>
    <row r="30243" spans="1:6" x14ac:dyDescent="0.25">
      <c r="A30243" t="s">
        <v>6501</v>
      </c>
      <c r="B30243" s="100" t="s">
        <v>21515</v>
      </c>
      <c r="D30243" s="124"/>
      <c r="E30243" s="157" t="e">
        <f>VLOOKUP(D30243,'SOAT LIQ'!$A$87:$C$3416,3,FALSE)</f>
        <v>#N/A</v>
      </c>
      <c r="F30243" t="s">
        <v>21635</v>
      </c>
    </row>
    <row r="30244" spans="1:6" x14ac:dyDescent="0.25">
      <c r="A30244" t="s">
        <v>6498</v>
      </c>
      <c r="B30244" s="100" t="s">
        <v>21516</v>
      </c>
      <c r="D30244" s="124"/>
      <c r="E30244" s="157" t="e">
        <f>VLOOKUP(D30244,'SOAT LIQ'!$A$87:$C$3416,3,FALSE)</f>
        <v>#N/A</v>
      </c>
      <c r="F30244" t="s">
        <v>21635</v>
      </c>
    </row>
    <row r="30245" spans="1:6" x14ac:dyDescent="0.25">
      <c r="A30245" t="s">
        <v>6501</v>
      </c>
      <c r="B30245" s="100" t="s">
        <v>21516</v>
      </c>
      <c r="D30245" s="124"/>
      <c r="E30245" s="157" t="e">
        <f>VLOOKUP(D30245,'SOAT LIQ'!$A$87:$C$3416,3,FALSE)</f>
        <v>#N/A</v>
      </c>
      <c r="F30245" t="s">
        <v>21635</v>
      </c>
    </row>
    <row r="30246" spans="1:6" x14ac:dyDescent="0.25">
      <c r="A30246" t="s">
        <v>6498</v>
      </c>
      <c r="B30246" s="100" t="s">
        <v>21517</v>
      </c>
      <c r="D30246" s="124"/>
      <c r="E30246" s="157" t="e">
        <f>VLOOKUP(D30246,'SOAT LIQ'!$A$87:$C$3416,3,FALSE)</f>
        <v>#N/A</v>
      </c>
      <c r="F30246" t="s">
        <v>21635</v>
      </c>
    </row>
    <row r="30247" spans="1:6" x14ac:dyDescent="0.25">
      <c r="A30247" t="s">
        <v>6501</v>
      </c>
      <c r="B30247" s="100" t="s">
        <v>21517</v>
      </c>
      <c r="D30247" s="124"/>
      <c r="E30247" s="157" t="e">
        <f>VLOOKUP(D30247,'SOAT LIQ'!$A$87:$C$3416,3,FALSE)</f>
        <v>#N/A</v>
      </c>
      <c r="F30247" t="s">
        <v>21635</v>
      </c>
    </row>
    <row r="30248" spans="1:6" x14ac:dyDescent="0.25">
      <c r="A30248" t="s">
        <v>6498</v>
      </c>
      <c r="B30248" s="100" t="s">
        <v>21518</v>
      </c>
      <c r="D30248" s="124"/>
      <c r="E30248" s="157" t="e">
        <f>VLOOKUP(D30248,'SOAT LIQ'!$A$87:$C$3416,3,FALSE)</f>
        <v>#N/A</v>
      </c>
      <c r="F30248" t="s">
        <v>21635</v>
      </c>
    </row>
    <row r="30249" spans="1:6" x14ac:dyDescent="0.25">
      <c r="A30249" t="s">
        <v>6501</v>
      </c>
      <c r="B30249" s="100" t="s">
        <v>21518</v>
      </c>
      <c r="D30249" s="124"/>
      <c r="E30249" s="157" t="e">
        <f>VLOOKUP(D30249,'SOAT LIQ'!$A$87:$C$3416,3,FALSE)</f>
        <v>#N/A</v>
      </c>
      <c r="F30249" t="s">
        <v>21635</v>
      </c>
    </row>
    <row r="30250" spans="1:6" x14ac:dyDescent="0.25">
      <c r="A30250" t="s">
        <v>6498</v>
      </c>
      <c r="B30250" s="100" t="s">
        <v>21519</v>
      </c>
      <c r="D30250" s="124"/>
      <c r="E30250" s="157" t="e">
        <f>VLOOKUP(D30250,'SOAT LIQ'!$A$87:$C$3416,3,FALSE)</f>
        <v>#N/A</v>
      </c>
      <c r="F30250" t="s">
        <v>21635</v>
      </c>
    </row>
    <row r="30251" spans="1:6" x14ac:dyDescent="0.25">
      <c r="A30251" t="s">
        <v>6501</v>
      </c>
      <c r="B30251" s="100" t="s">
        <v>21519</v>
      </c>
      <c r="D30251" s="124"/>
      <c r="E30251" s="157" t="e">
        <f>VLOOKUP(D30251,'SOAT LIQ'!$A$87:$C$3416,3,FALSE)</f>
        <v>#N/A</v>
      </c>
      <c r="F30251" t="s">
        <v>21635</v>
      </c>
    </row>
    <row r="30252" spans="1:6" x14ac:dyDescent="0.25">
      <c r="A30252" t="s">
        <v>6498</v>
      </c>
      <c r="B30252" s="100" t="s">
        <v>21520</v>
      </c>
      <c r="D30252" s="124"/>
      <c r="E30252" s="157" t="e">
        <f>VLOOKUP(D30252,'SOAT LIQ'!$A$87:$C$3416,3,FALSE)</f>
        <v>#N/A</v>
      </c>
      <c r="F30252" t="s">
        <v>21635</v>
      </c>
    </row>
    <row r="30253" spans="1:6" x14ac:dyDescent="0.25">
      <c r="A30253" t="s">
        <v>6501</v>
      </c>
      <c r="B30253" s="100" t="s">
        <v>21520</v>
      </c>
      <c r="D30253" s="124"/>
      <c r="E30253" s="157" t="e">
        <f>VLOOKUP(D30253,'SOAT LIQ'!$A$87:$C$3416,3,FALSE)</f>
        <v>#N/A</v>
      </c>
      <c r="F30253" t="s">
        <v>21635</v>
      </c>
    </row>
    <row r="30254" spans="1:6" x14ac:dyDescent="0.25">
      <c r="A30254" t="s">
        <v>6498</v>
      </c>
      <c r="B30254" s="100" t="s">
        <v>21521</v>
      </c>
      <c r="D30254" s="124"/>
      <c r="E30254" s="157" t="e">
        <f>VLOOKUP(D30254,'SOAT LIQ'!$A$87:$C$3416,3,FALSE)</f>
        <v>#N/A</v>
      </c>
      <c r="F30254" t="s">
        <v>21635</v>
      </c>
    </row>
    <row r="30255" spans="1:6" x14ac:dyDescent="0.25">
      <c r="A30255" t="s">
        <v>6501</v>
      </c>
      <c r="B30255" s="100" t="s">
        <v>21521</v>
      </c>
      <c r="D30255" s="124"/>
      <c r="E30255" s="157" t="e">
        <f>VLOOKUP(D30255,'SOAT LIQ'!$A$87:$C$3416,3,FALSE)</f>
        <v>#N/A</v>
      </c>
      <c r="F30255" t="s">
        <v>21635</v>
      </c>
    </row>
    <row r="30256" spans="1:6" x14ac:dyDescent="0.25">
      <c r="A30256" t="s">
        <v>6498</v>
      </c>
      <c r="B30256" s="100" t="s">
        <v>21522</v>
      </c>
      <c r="D30256" s="124"/>
      <c r="E30256" s="157" t="e">
        <f>VLOOKUP(D30256,'SOAT LIQ'!$A$87:$C$3416,3,FALSE)</f>
        <v>#N/A</v>
      </c>
      <c r="F30256" t="s">
        <v>21635</v>
      </c>
    </row>
    <row r="30257" spans="1:6" x14ac:dyDescent="0.25">
      <c r="A30257" t="s">
        <v>6501</v>
      </c>
      <c r="B30257" s="100" t="s">
        <v>21522</v>
      </c>
      <c r="D30257" s="124"/>
      <c r="E30257" s="157" t="e">
        <f>VLOOKUP(D30257,'SOAT LIQ'!$A$87:$C$3416,3,FALSE)</f>
        <v>#N/A</v>
      </c>
      <c r="F30257" t="s">
        <v>21635</v>
      </c>
    </row>
    <row r="30258" spans="1:6" x14ac:dyDescent="0.25">
      <c r="A30258" t="s">
        <v>6498</v>
      </c>
      <c r="B30258" s="100" t="s">
        <v>21523</v>
      </c>
      <c r="D30258" s="124"/>
      <c r="E30258" s="157" t="e">
        <f>VLOOKUP(D30258,'SOAT LIQ'!$A$87:$C$3416,3,FALSE)</f>
        <v>#N/A</v>
      </c>
      <c r="F30258" t="s">
        <v>21635</v>
      </c>
    </row>
    <row r="30259" spans="1:6" x14ac:dyDescent="0.25">
      <c r="A30259" t="s">
        <v>6501</v>
      </c>
      <c r="B30259" s="100" t="s">
        <v>21523</v>
      </c>
      <c r="D30259" s="124"/>
      <c r="E30259" s="157" t="e">
        <f>VLOOKUP(D30259,'SOAT LIQ'!$A$87:$C$3416,3,FALSE)</f>
        <v>#N/A</v>
      </c>
      <c r="F30259" t="s">
        <v>21635</v>
      </c>
    </row>
    <row r="30260" spans="1:6" x14ac:dyDescent="0.25">
      <c r="A30260" t="s">
        <v>8491</v>
      </c>
      <c r="B30260" s="100" t="s">
        <v>21523</v>
      </c>
      <c r="D30260" s="124"/>
      <c r="E30260" s="157" t="e">
        <f>VLOOKUP(D30260,'SOAT LIQ'!$A$87:$C$3416,3,FALSE)</f>
        <v>#N/A</v>
      </c>
    </row>
    <row r="30261" spans="1:6" x14ac:dyDescent="0.25">
      <c r="A30261" t="s">
        <v>6498</v>
      </c>
      <c r="B30261" s="100" t="s">
        <v>21524</v>
      </c>
      <c r="D30261" s="124"/>
      <c r="E30261" s="157" t="e">
        <f>VLOOKUP(D30261,'SOAT LIQ'!$A$87:$C$3416,3,FALSE)</f>
        <v>#N/A</v>
      </c>
      <c r="F30261" t="s">
        <v>21635</v>
      </c>
    </row>
    <row r="30262" spans="1:6" x14ac:dyDescent="0.25">
      <c r="A30262" t="s">
        <v>6501</v>
      </c>
      <c r="B30262" s="100" t="s">
        <v>21524</v>
      </c>
      <c r="D30262" s="124"/>
      <c r="E30262" s="157" t="e">
        <f>VLOOKUP(D30262,'SOAT LIQ'!$A$87:$C$3416,3,FALSE)</f>
        <v>#N/A</v>
      </c>
      <c r="F30262" t="s">
        <v>21635</v>
      </c>
    </row>
    <row r="30263" spans="1:6" x14ac:dyDescent="0.25">
      <c r="A30263" t="s">
        <v>6498</v>
      </c>
      <c r="B30263" s="100" t="s">
        <v>21525</v>
      </c>
      <c r="D30263" s="124"/>
      <c r="E30263" s="157" t="e">
        <f>VLOOKUP(D30263,'SOAT LIQ'!$A$87:$C$3416,3,FALSE)</f>
        <v>#N/A</v>
      </c>
      <c r="F30263" t="s">
        <v>21635</v>
      </c>
    </row>
    <row r="30264" spans="1:6" x14ac:dyDescent="0.25">
      <c r="A30264" t="s">
        <v>6501</v>
      </c>
      <c r="B30264" s="100" t="s">
        <v>21525</v>
      </c>
      <c r="D30264" s="124"/>
      <c r="E30264" s="157" t="e">
        <f>VLOOKUP(D30264,'SOAT LIQ'!$A$87:$C$3416,3,FALSE)</f>
        <v>#N/A</v>
      </c>
      <c r="F30264" t="s">
        <v>21635</v>
      </c>
    </row>
    <row r="30265" spans="1:6" x14ac:dyDescent="0.25">
      <c r="A30265" t="s">
        <v>8491</v>
      </c>
      <c r="B30265" s="100" t="s">
        <v>21525</v>
      </c>
      <c r="D30265" s="124"/>
      <c r="E30265" s="157" t="e">
        <f>VLOOKUP(D30265,'SOAT LIQ'!$A$87:$C$3416,3,FALSE)</f>
        <v>#N/A</v>
      </c>
    </row>
    <row r="30266" spans="1:6" x14ac:dyDescent="0.25">
      <c r="A30266" t="s">
        <v>6498</v>
      </c>
      <c r="B30266" s="100" t="s">
        <v>21526</v>
      </c>
      <c r="D30266" s="124"/>
      <c r="E30266" s="157" t="e">
        <f>VLOOKUP(D30266,'SOAT LIQ'!$A$87:$C$3416,3,FALSE)</f>
        <v>#N/A</v>
      </c>
      <c r="F30266" t="s">
        <v>21635</v>
      </c>
    </row>
    <row r="30267" spans="1:6" x14ac:dyDescent="0.25">
      <c r="A30267" t="s">
        <v>6501</v>
      </c>
      <c r="B30267" s="100" t="s">
        <v>21526</v>
      </c>
      <c r="C30267" s="103"/>
      <c r="D30267" s="124"/>
      <c r="E30267" s="157" t="e">
        <f>VLOOKUP(D30267,'SOAT LIQ'!$A$87:$C$3416,3,FALSE)</f>
        <v>#N/A</v>
      </c>
      <c r="F30267" t="s">
        <v>21635</v>
      </c>
    </row>
    <row r="30268" spans="1:6" x14ac:dyDescent="0.25">
      <c r="A30268" t="s">
        <v>8491</v>
      </c>
      <c r="B30268" s="100" t="s">
        <v>21527</v>
      </c>
      <c r="D30268" s="124"/>
      <c r="E30268" s="157" t="e">
        <f>VLOOKUP(D30268,'SOAT LIQ'!$A$87:$C$3416,3,FALSE)</f>
        <v>#N/A</v>
      </c>
    </row>
    <row r="30269" spans="1:6" x14ac:dyDescent="0.25">
      <c r="A30269" t="s">
        <v>8491</v>
      </c>
      <c r="B30269" s="100" t="s">
        <v>21528</v>
      </c>
      <c r="D30269" s="124"/>
      <c r="E30269" s="157" t="e">
        <f>VLOOKUP(D30269,'SOAT LIQ'!$A$87:$C$3416,3,FALSE)</f>
        <v>#N/A</v>
      </c>
    </row>
    <row r="30270" spans="1:6" x14ac:dyDescent="0.25">
      <c r="A30270" t="s">
        <v>8491</v>
      </c>
      <c r="B30270" s="100" t="s">
        <v>21529</v>
      </c>
      <c r="D30270" s="124"/>
      <c r="E30270" s="157" t="e">
        <f>VLOOKUP(D30270,'SOAT LIQ'!$A$87:$C$3416,3,FALSE)</f>
        <v>#N/A</v>
      </c>
    </row>
    <row r="30271" spans="1:6" x14ac:dyDescent="0.25">
      <c r="A30271" t="s">
        <v>8491</v>
      </c>
      <c r="B30271" s="100" t="s">
        <v>21530</v>
      </c>
      <c r="D30271" s="124"/>
      <c r="E30271" s="157" t="e">
        <f>VLOOKUP(D30271,'SOAT LIQ'!$A$87:$C$3416,3,FALSE)</f>
        <v>#N/A</v>
      </c>
    </row>
    <row r="30272" spans="1:6" x14ac:dyDescent="0.25">
      <c r="A30272" t="s">
        <v>8491</v>
      </c>
      <c r="B30272" s="100" t="s">
        <v>21531</v>
      </c>
      <c r="D30272" s="124"/>
      <c r="E30272" s="157" t="e">
        <f>VLOOKUP(D30272,'SOAT LIQ'!$A$87:$C$3416,3,FALSE)</f>
        <v>#N/A</v>
      </c>
    </row>
    <row r="30273" spans="1:6" x14ac:dyDescent="0.25">
      <c r="A30273" t="s">
        <v>8491</v>
      </c>
      <c r="B30273" s="100" t="s">
        <v>21532</v>
      </c>
      <c r="D30273" s="124"/>
      <c r="E30273" s="157" t="e">
        <f>VLOOKUP(D30273,'SOAT LIQ'!$A$87:$C$3416,3,FALSE)</f>
        <v>#N/A</v>
      </c>
    </row>
    <row r="30274" spans="1:6" x14ac:dyDescent="0.25">
      <c r="A30274" t="s">
        <v>4295</v>
      </c>
      <c r="B30274" s="100" t="s">
        <v>21533</v>
      </c>
      <c r="D30274" s="124"/>
      <c r="E30274" s="157" t="e">
        <f>VLOOKUP(D30274,'SOAT LIQ'!$A$87:$C$3416,3,FALSE)</f>
        <v>#N/A</v>
      </c>
    </row>
    <row r="30275" spans="1:6" x14ac:dyDescent="0.25">
      <c r="A30275" t="s">
        <v>4295</v>
      </c>
      <c r="B30275" s="100" t="s">
        <v>21534</v>
      </c>
      <c r="D30275" s="124"/>
      <c r="E30275" s="157" t="e">
        <f>VLOOKUP(D30275,'SOAT LIQ'!$A$87:$C$3416,3,FALSE)</f>
        <v>#N/A</v>
      </c>
    </row>
    <row r="30276" spans="1:6" x14ac:dyDescent="0.25">
      <c r="A30276" t="s">
        <v>4295</v>
      </c>
      <c r="B30276" s="100" t="s">
        <v>21535</v>
      </c>
      <c r="D30276" s="124"/>
      <c r="E30276" s="157" t="e">
        <f>VLOOKUP(D30276,'SOAT LIQ'!$A$87:$C$3416,3,FALSE)</f>
        <v>#N/A</v>
      </c>
    </row>
    <row r="30277" spans="1:6" x14ac:dyDescent="0.25">
      <c r="A30277" t="s">
        <v>5925</v>
      </c>
      <c r="B30277" s="100" t="s">
        <v>21536</v>
      </c>
      <c r="D30277" s="124"/>
      <c r="E30277" s="157" t="e">
        <f>VLOOKUP(D30277,'SOAT LIQ'!$A$87:$C$3416,3,FALSE)</f>
        <v>#N/A</v>
      </c>
    </row>
    <row r="30278" spans="1:6" x14ac:dyDescent="0.25">
      <c r="A30278" t="s">
        <v>5733</v>
      </c>
      <c r="B30278" s="100" t="s">
        <v>21536</v>
      </c>
      <c r="D30278" s="124"/>
      <c r="E30278" s="157" t="e">
        <f>VLOOKUP(D30278,'SOAT LIQ'!$A$87:$C$3416,3,FALSE)</f>
        <v>#N/A</v>
      </c>
    </row>
    <row r="30279" spans="1:6" x14ac:dyDescent="0.25">
      <c r="A30279" t="s">
        <v>14241</v>
      </c>
      <c r="B30279" s="100" t="s">
        <v>21537</v>
      </c>
      <c r="D30279" s="124"/>
      <c r="E30279" s="157" t="e">
        <f>VLOOKUP(D30279,'SOAT LIQ'!$A$87:$C$3416,3,FALSE)</f>
        <v>#N/A</v>
      </c>
    </row>
    <row r="30280" spans="1:6" x14ac:dyDescent="0.25">
      <c r="A30280" t="s">
        <v>5925</v>
      </c>
      <c r="B30280" s="100" t="s">
        <v>21537</v>
      </c>
      <c r="D30280" s="124"/>
      <c r="E30280" s="157" t="e">
        <f>VLOOKUP(D30280,'SOAT LIQ'!$A$87:$C$3416,3,FALSE)</f>
        <v>#N/A</v>
      </c>
    </row>
    <row r="30281" spans="1:6" x14ac:dyDescent="0.25">
      <c r="A30281" t="s">
        <v>9395</v>
      </c>
      <c r="B30281" s="100" t="s">
        <v>21537</v>
      </c>
      <c r="D30281" s="124"/>
      <c r="E30281" s="157" t="e">
        <f>VLOOKUP(D30281,'SOAT LIQ'!$A$87:$C$3416,3,FALSE)</f>
        <v>#N/A</v>
      </c>
    </row>
    <row r="30282" spans="1:6" x14ac:dyDescent="0.25">
      <c r="A30282" t="s">
        <v>5142</v>
      </c>
      <c r="B30282" s="100" t="s">
        <v>21538</v>
      </c>
      <c r="D30282" s="124"/>
      <c r="E30282" s="157" t="e">
        <f>VLOOKUP(D30282,'SOAT LIQ'!$A$87:$C$3416,3,FALSE)</f>
        <v>#N/A</v>
      </c>
      <c r="F30282" t="s">
        <v>21632</v>
      </c>
    </row>
    <row r="30283" spans="1:6" x14ac:dyDescent="0.25">
      <c r="A30283" t="s">
        <v>5523</v>
      </c>
      <c r="B30283" s="100" t="s">
        <v>21538</v>
      </c>
      <c r="D30283" s="124"/>
      <c r="E30283" s="157" t="e">
        <f>VLOOKUP(D30283,'SOAT LIQ'!$A$87:$C$3416,3,FALSE)</f>
        <v>#N/A</v>
      </c>
      <c r="F30283" t="s">
        <v>21632</v>
      </c>
    </row>
    <row r="30284" spans="1:6" x14ac:dyDescent="0.25">
      <c r="A30284" t="s">
        <v>14242</v>
      </c>
      <c r="B30284" s="100" t="s">
        <v>21538</v>
      </c>
      <c r="D30284" s="124"/>
      <c r="E30284" s="157" t="e">
        <f>VLOOKUP(D30284,'SOAT LIQ'!$A$87:$C$3416,3,FALSE)</f>
        <v>#N/A</v>
      </c>
      <c r="F30284" t="s">
        <v>21632</v>
      </c>
    </row>
    <row r="30285" spans="1:6" x14ac:dyDescent="0.25">
      <c r="A30285" t="s">
        <v>5796</v>
      </c>
      <c r="B30285" s="100" t="s">
        <v>21539</v>
      </c>
      <c r="D30285" s="124"/>
      <c r="E30285" s="157" t="e">
        <f>VLOOKUP(D30285,'SOAT LIQ'!$A$87:$C$3416,3,FALSE)</f>
        <v>#N/A</v>
      </c>
      <c r="F30285" t="s">
        <v>21632</v>
      </c>
    </row>
    <row r="30286" spans="1:6" x14ac:dyDescent="0.25">
      <c r="A30286" t="s">
        <v>5482</v>
      </c>
      <c r="B30286" s="100" t="s">
        <v>21539</v>
      </c>
      <c r="D30286" s="124"/>
      <c r="E30286" s="157" t="e">
        <f>VLOOKUP(D30286,'SOAT LIQ'!$A$87:$C$3416,3,FALSE)</f>
        <v>#N/A</v>
      </c>
      <c r="F30286" t="s">
        <v>21632</v>
      </c>
    </row>
    <row r="30287" spans="1:6" x14ac:dyDescent="0.25">
      <c r="A30287" t="s">
        <v>5509</v>
      </c>
      <c r="B30287" s="100" t="s">
        <v>21539</v>
      </c>
      <c r="D30287" s="124"/>
      <c r="E30287" s="157" t="e">
        <f>VLOOKUP(D30287,'SOAT LIQ'!$A$87:$C$3416,3,FALSE)</f>
        <v>#N/A</v>
      </c>
      <c r="F30287" t="s">
        <v>5509</v>
      </c>
    </row>
    <row r="30288" spans="1:6" x14ac:dyDescent="0.25">
      <c r="A30288" t="s">
        <v>5930</v>
      </c>
      <c r="B30288" s="100" t="s">
        <v>21540</v>
      </c>
      <c r="D30288" s="124"/>
      <c r="E30288" s="157" t="e">
        <f>VLOOKUP(D30288,'SOAT LIQ'!$A$87:$C$3416,3,FALSE)</f>
        <v>#N/A</v>
      </c>
    </row>
    <row r="30289" spans="1:6" x14ac:dyDescent="0.25">
      <c r="A30289" t="s">
        <v>5523</v>
      </c>
      <c r="B30289" s="100" t="s">
        <v>21540</v>
      </c>
      <c r="D30289" s="124"/>
      <c r="E30289" s="157" t="e">
        <f>VLOOKUP(D30289,'SOAT LIQ'!$A$87:$C$3416,3,FALSE)</f>
        <v>#N/A</v>
      </c>
      <c r="F30289" t="s">
        <v>21632</v>
      </c>
    </row>
    <row r="30290" spans="1:6" x14ac:dyDescent="0.25">
      <c r="A30290" t="s">
        <v>6183</v>
      </c>
      <c r="B30290" s="100" t="s">
        <v>21540</v>
      </c>
      <c r="D30290" s="124"/>
      <c r="E30290" s="157" t="e">
        <f>VLOOKUP(D30290,'SOAT LIQ'!$A$87:$C$3416,3,FALSE)</f>
        <v>#N/A</v>
      </c>
    </row>
    <row r="30291" spans="1:6" x14ac:dyDescent="0.25">
      <c r="A30291" t="s">
        <v>5930</v>
      </c>
      <c r="B30291" s="100" t="s">
        <v>21541</v>
      </c>
      <c r="D30291" s="124"/>
      <c r="E30291" s="157" t="e">
        <f>VLOOKUP(D30291,'SOAT LIQ'!$A$87:$C$3416,3,FALSE)</f>
        <v>#N/A</v>
      </c>
    </row>
    <row r="30292" spans="1:6" x14ac:dyDescent="0.25">
      <c r="A30292" t="s">
        <v>5523</v>
      </c>
      <c r="B30292" s="100" t="s">
        <v>21541</v>
      </c>
      <c r="D30292" s="124"/>
      <c r="E30292" s="157" t="e">
        <f>VLOOKUP(D30292,'SOAT LIQ'!$A$87:$C$3416,3,FALSE)</f>
        <v>#N/A</v>
      </c>
      <c r="F30292" t="s">
        <v>21632</v>
      </c>
    </row>
    <row r="30293" spans="1:6" x14ac:dyDescent="0.25">
      <c r="A30293" t="s">
        <v>6183</v>
      </c>
      <c r="B30293" s="100" t="s">
        <v>21541</v>
      </c>
      <c r="D30293" s="124"/>
      <c r="E30293" s="157" t="e">
        <f>VLOOKUP(D30293,'SOAT LIQ'!$A$87:$C$3416,3,FALSE)</f>
        <v>#N/A</v>
      </c>
    </row>
    <row r="30294" spans="1:6" x14ac:dyDescent="0.25">
      <c r="A30294" t="s">
        <v>8472</v>
      </c>
      <c r="B30294" s="100" t="s">
        <v>21542</v>
      </c>
      <c r="D30294" s="124"/>
      <c r="E30294" s="157" t="e">
        <f>VLOOKUP(D30294,'SOAT LIQ'!$A$87:$C$3416,3,FALSE)</f>
        <v>#N/A</v>
      </c>
    </row>
    <row r="30295" spans="1:6" x14ac:dyDescent="0.25">
      <c r="A30295" t="s">
        <v>8490</v>
      </c>
      <c r="B30295" s="100" t="s">
        <v>21542</v>
      </c>
      <c r="D30295" s="124"/>
      <c r="E30295" s="157" t="e">
        <f>VLOOKUP(D30295,'SOAT LIQ'!$A$87:$C$3416,3,FALSE)</f>
        <v>#N/A</v>
      </c>
    </row>
    <row r="30296" spans="1:6" x14ac:dyDescent="0.25">
      <c r="A30296" t="s">
        <v>6183</v>
      </c>
      <c r="B30296" s="100" t="s">
        <v>21542</v>
      </c>
      <c r="D30296" s="124"/>
      <c r="E30296" s="157" t="e">
        <f>VLOOKUP(D30296,'SOAT LIQ'!$A$87:$C$3416,3,FALSE)</f>
        <v>#N/A</v>
      </c>
    </row>
    <row r="30297" spans="1:6" x14ac:dyDescent="0.25">
      <c r="A30297" t="s">
        <v>14990</v>
      </c>
      <c r="B30297" s="100" t="s">
        <v>21542</v>
      </c>
      <c r="D30297" s="124"/>
      <c r="E30297" s="157" t="e">
        <f>VLOOKUP(D30297,'SOAT LIQ'!$A$87:$C$3416,3,FALSE)</f>
        <v>#N/A</v>
      </c>
    </row>
    <row r="30298" spans="1:6" x14ac:dyDescent="0.25">
      <c r="A30298" t="s">
        <v>8502</v>
      </c>
      <c r="B30298" s="100" t="s">
        <v>21542</v>
      </c>
      <c r="D30298" s="124"/>
      <c r="E30298" s="157" t="e">
        <f>VLOOKUP(D30298,'SOAT LIQ'!$A$87:$C$3416,3,FALSE)</f>
        <v>#N/A</v>
      </c>
    </row>
    <row r="30299" spans="1:6" x14ac:dyDescent="0.25">
      <c r="A30299" t="s">
        <v>8503</v>
      </c>
      <c r="B30299" s="100" t="s">
        <v>21542</v>
      </c>
      <c r="D30299" s="124"/>
      <c r="E30299" s="157" t="e">
        <f>VLOOKUP(D30299,'SOAT LIQ'!$A$87:$C$3416,3,FALSE)</f>
        <v>#N/A</v>
      </c>
    </row>
    <row r="30300" spans="1:6" x14ac:dyDescent="0.25">
      <c r="A30300" t="s">
        <v>8504</v>
      </c>
      <c r="B30300" s="100" t="s">
        <v>21542</v>
      </c>
      <c r="D30300" s="124"/>
      <c r="E30300" s="157" t="e">
        <f>VLOOKUP(D30300,'SOAT LIQ'!$A$87:$C$3416,3,FALSE)</f>
        <v>#N/A</v>
      </c>
    </row>
    <row r="30301" spans="1:6" x14ac:dyDescent="0.25">
      <c r="A30301" t="s">
        <v>8470</v>
      </c>
      <c r="B30301" s="100" t="s">
        <v>21542</v>
      </c>
      <c r="D30301" s="124"/>
      <c r="E30301" s="157" t="e">
        <f>VLOOKUP(D30301,'SOAT LIQ'!$A$87:$C$3416,3,FALSE)</f>
        <v>#N/A</v>
      </c>
    </row>
    <row r="30302" spans="1:6" x14ac:dyDescent="0.25">
      <c r="A30302" t="s">
        <v>5576</v>
      </c>
      <c r="B30302" s="100" t="s">
        <v>21542</v>
      </c>
      <c r="D30302" s="124"/>
      <c r="E30302" s="157" t="e">
        <f>VLOOKUP(D30302,'SOAT LIQ'!$A$87:$C$3416,3,FALSE)</f>
        <v>#N/A</v>
      </c>
    </row>
    <row r="30303" spans="1:6" x14ac:dyDescent="0.25">
      <c r="A30303" t="s">
        <v>5577</v>
      </c>
      <c r="B30303" s="100" t="s">
        <v>21542</v>
      </c>
      <c r="D30303" s="124"/>
      <c r="E30303" s="157" t="e">
        <f>VLOOKUP(D30303,'SOAT LIQ'!$A$87:$C$3416,3,FALSE)</f>
        <v>#N/A</v>
      </c>
    </row>
    <row r="30304" spans="1:6" x14ac:dyDescent="0.25">
      <c r="A30304" t="s">
        <v>5578</v>
      </c>
      <c r="B30304" s="100" t="s">
        <v>21542</v>
      </c>
      <c r="D30304" s="124"/>
      <c r="E30304" s="157" t="e">
        <f>VLOOKUP(D30304,'SOAT LIQ'!$A$87:$C$3416,3,FALSE)</f>
        <v>#N/A</v>
      </c>
    </row>
    <row r="30305" spans="1:6" x14ac:dyDescent="0.25">
      <c r="A30305" t="s">
        <v>5579</v>
      </c>
      <c r="B30305" s="100" t="s">
        <v>21542</v>
      </c>
      <c r="D30305" s="124"/>
      <c r="E30305" s="157" t="e">
        <f>VLOOKUP(D30305,'SOAT LIQ'!$A$87:$C$3416,3,FALSE)</f>
        <v>#N/A</v>
      </c>
    </row>
    <row r="30306" spans="1:6" x14ac:dyDescent="0.25">
      <c r="A30306" t="s">
        <v>5580</v>
      </c>
      <c r="B30306" s="100" t="s">
        <v>21542</v>
      </c>
      <c r="D30306" s="124"/>
      <c r="E30306" s="157" t="e">
        <f>VLOOKUP(D30306,'SOAT LIQ'!$A$87:$C$3416,3,FALSE)</f>
        <v>#N/A</v>
      </c>
    </row>
    <row r="30307" spans="1:6" x14ac:dyDescent="0.25">
      <c r="A30307" t="s">
        <v>8471</v>
      </c>
      <c r="B30307" s="100" t="s">
        <v>21542</v>
      </c>
      <c r="D30307" s="124"/>
      <c r="E30307" s="157" t="e">
        <f>VLOOKUP(D30307,'SOAT LIQ'!$A$87:$C$3416,3,FALSE)</f>
        <v>#N/A</v>
      </c>
    </row>
    <row r="30308" spans="1:6" x14ac:dyDescent="0.25">
      <c r="A30308" t="s">
        <v>8478</v>
      </c>
      <c r="B30308" s="100" t="s">
        <v>21542</v>
      </c>
      <c r="D30308" s="124"/>
      <c r="E30308" s="157" t="e">
        <f>VLOOKUP(D30308,'SOAT LIQ'!$A$87:$C$3416,3,FALSE)</f>
        <v>#N/A</v>
      </c>
    </row>
    <row r="30309" spans="1:6" x14ac:dyDescent="0.25">
      <c r="A30309" t="s">
        <v>4229</v>
      </c>
      <c r="B30309" s="100" t="s">
        <v>21542</v>
      </c>
      <c r="D30309" s="124"/>
      <c r="E30309" s="157" t="e">
        <f>VLOOKUP(D30309,'SOAT LIQ'!$A$87:$C$3416,3,FALSE)</f>
        <v>#N/A</v>
      </c>
    </row>
    <row r="30310" spans="1:6" x14ac:dyDescent="0.25">
      <c r="A30310" t="s">
        <v>8501</v>
      </c>
      <c r="B30310" s="100" t="s">
        <v>21542</v>
      </c>
      <c r="D30310" s="124"/>
      <c r="E30310" s="157" t="e">
        <f>VLOOKUP(D30310,'SOAT LIQ'!$A$87:$C$3416,3,FALSE)</f>
        <v>#N/A</v>
      </c>
    </row>
    <row r="30311" spans="1:6" x14ac:dyDescent="0.25">
      <c r="A30311" t="s">
        <v>8495</v>
      </c>
      <c r="B30311" s="100" t="s">
        <v>21542</v>
      </c>
      <c r="D30311" s="124"/>
      <c r="E30311" s="157" t="e">
        <f>VLOOKUP(D30311,'SOAT LIQ'!$A$87:$C$3416,3,FALSE)</f>
        <v>#N/A</v>
      </c>
    </row>
    <row r="30312" spans="1:6" x14ac:dyDescent="0.25">
      <c r="A30312" t="s">
        <v>6317</v>
      </c>
      <c r="B30312" s="100" t="s">
        <v>21543</v>
      </c>
      <c r="D30312" s="124"/>
      <c r="E30312" s="157" t="e">
        <f>VLOOKUP(D30312,'SOAT LIQ'!$A$87:$C$3416,3,FALSE)</f>
        <v>#N/A</v>
      </c>
    </row>
    <row r="30313" spans="1:6" x14ac:dyDescent="0.25">
      <c r="A30313" t="s">
        <v>14985</v>
      </c>
      <c r="B30313" s="100" t="s">
        <v>21544</v>
      </c>
      <c r="D30313" s="124"/>
      <c r="E30313" s="157" t="e">
        <f>VLOOKUP(D30313,'SOAT LIQ'!$A$87:$C$3416,3,FALSE)</f>
        <v>#N/A</v>
      </c>
    </row>
    <row r="30314" spans="1:6" x14ac:dyDescent="0.25">
      <c r="A30314" t="s">
        <v>5733</v>
      </c>
      <c r="B30314" s="100" t="s">
        <v>21544</v>
      </c>
      <c r="D30314" s="124"/>
      <c r="E30314" s="157" t="e">
        <f>VLOOKUP(D30314,'SOAT LIQ'!$A$87:$C$3416,3,FALSE)</f>
        <v>#N/A</v>
      </c>
    </row>
    <row r="30315" spans="1:6" x14ac:dyDescent="0.25">
      <c r="A30315" t="s">
        <v>6573</v>
      </c>
      <c r="B30315" s="100" t="s">
        <v>21545</v>
      </c>
      <c r="D30315" s="124"/>
      <c r="E30315" s="157" t="e">
        <f>VLOOKUP(D30315,'SOAT LIQ'!$A$87:$C$3416,3,FALSE)</f>
        <v>#N/A</v>
      </c>
    </row>
    <row r="30316" spans="1:6" x14ac:dyDescent="0.25">
      <c r="A30316" t="s">
        <v>5745</v>
      </c>
      <c r="B30316" s="100" t="s">
        <v>21545</v>
      </c>
      <c r="D30316" s="124"/>
      <c r="E30316" s="157" t="e">
        <f>VLOOKUP(D30316,'SOAT LIQ'!$A$87:$C$3416,3,FALSE)</f>
        <v>#N/A</v>
      </c>
      <c r="F30316" t="s">
        <v>21632</v>
      </c>
    </row>
    <row r="30317" spans="1:6" x14ac:dyDescent="0.25">
      <c r="A30317" t="s">
        <v>6183</v>
      </c>
      <c r="B30317" s="100" t="s">
        <v>21545</v>
      </c>
      <c r="D30317" s="124"/>
      <c r="E30317" s="157" t="e">
        <f>VLOOKUP(D30317,'SOAT LIQ'!$A$87:$C$3416,3,FALSE)</f>
        <v>#N/A</v>
      </c>
    </row>
    <row r="30318" spans="1:6" x14ac:dyDescent="0.25">
      <c r="A30318" t="s">
        <v>6573</v>
      </c>
      <c r="B30318" s="100" t="s">
        <v>21546</v>
      </c>
      <c r="D30318" s="124"/>
      <c r="E30318" s="157" t="e">
        <f>VLOOKUP(D30318,'SOAT LIQ'!$A$87:$C$3416,3,FALSE)</f>
        <v>#N/A</v>
      </c>
    </row>
    <row r="30319" spans="1:6" x14ac:dyDescent="0.25">
      <c r="A30319" t="s">
        <v>5745</v>
      </c>
      <c r="B30319" s="100" t="s">
        <v>21546</v>
      </c>
      <c r="D30319" s="124"/>
      <c r="E30319" s="157" t="e">
        <f>VLOOKUP(D30319,'SOAT LIQ'!$A$87:$C$3416,3,FALSE)</f>
        <v>#N/A</v>
      </c>
      <c r="F30319" t="s">
        <v>21632</v>
      </c>
    </row>
    <row r="30320" spans="1:6" x14ac:dyDescent="0.25">
      <c r="A30320" t="s">
        <v>6570</v>
      </c>
      <c r="B30320" s="100" t="s">
        <v>21546</v>
      </c>
      <c r="D30320" s="124"/>
      <c r="E30320" s="157" t="e">
        <f>VLOOKUP(D30320,'SOAT LIQ'!$A$87:$C$3416,3,FALSE)</f>
        <v>#N/A</v>
      </c>
    </row>
    <row r="30321" spans="1:6" x14ac:dyDescent="0.25">
      <c r="A30321" t="s">
        <v>6183</v>
      </c>
      <c r="B30321" s="100" t="s">
        <v>21546</v>
      </c>
      <c r="D30321" s="124"/>
      <c r="E30321" s="157" t="e">
        <f>VLOOKUP(D30321,'SOAT LIQ'!$A$87:$C$3416,3,FALSE)</f>
        <v>#N/A</v>
      </c>
    </row>
    <row r="30322" spans="1:6" x14ac:dyDescent="0.25">
      <c r="A30322" t="s">
        <v>6113</v>
      </c>
      <c r="B30322" s="100" t="s">
        <v>21547</v>
      </c>
      <c r="D30322" s="124"/>
      <c r="E30322" s="157" t="e">
        <f>VLOOKUP(D30322,'SOAT LIQ'!$A$87:$C$3416,3,FALSE)</f>
        <v>#N/A</v>
      </c>
      <c r="F30322" t="s">
        <v>21632</v>
      </c>
    </row>
    <row r="30323" spans="1:6" x14ac:dyDescent="0.25">
      <c r="A30323" t="s">
        <v>6317</v>
      </c>
      <c r="B30323" s="100" t="s">
        <v>21547</v>
      </c>
      <c r="D30323" s="124"/>
      <c r="E30323" s="157" t="e">
        <f>VLOOKUP(D30323,'SOAT LIQ'!$A$87:$C$3416,3,FALSE)</f>
        <v>#N/A</v>
      </c>
    </row>
    <row r="30324" spans="1:6" x14ac:dyDescent="0.25">
      <c r="A30324" t="s">
        <v>8489</v>
      </c>
      <c r="B30324" s="100" t="s">
        <v>21548</v>
      </c>
      <c r="D30324" s="124"/>
      <c r="E30324" s="157" t="e">
        <f>VLOOKUP(D30324,'SOAT LIQ'!$A$87:$C$3416,3,FALSE)</f>
        <v>#N/A</v>
      </c>
    </row>
    <row r="30325" spans="1:6" x14ac:dyDescent="0.25">
      <c r="A30325" t="s">
        <v>8494</v>
      </c>
      <c r="B30325" s="100" t="s">
        <v>21548</v>
      </c>
      <c r="D30325" s="124"/>
      <c r="E30325" s="157" t="e">
        <f>VLOOKUP(D30325,'SOAT LIQ'!$A$87:$C$3416,3,FALSE)</f>
        <v>#N/A</v>
      </c>
    </row>
    <row r="30326" spans="1:6" x14ac:dyDescent="0.25">
      <c r="A30326" t="s">
        <v>8495</v>
      </c>
      <c r="B30326" s="100" t="s">
        <v>21548</v>
      </c>
      <c r="D30326" s="124"/>
      <c r="E30326" s="157" t="e">
        <f>VLOOKUP(D30326,'SOAT LIQ'!$A$87:$C$3416,3,FALSE)</f>
        <v>#N/A</v>
      </c>
    </row>
    <row r="30327" spans="1:6" x14ac:dyDescent="0.25">
      <c r="A30327" t="s">
        <v>8496</v>
      </c>
      <c r="B30327" s="100" t="s">
        <v>21548</v>
      </c>
      <c r="D30327" s="124"/>
      <c r="E30327" s="157" t="e">
        <f>VLOOKUP(D30327,'SOAT LIQ'!$A$87:$C$3416,3,FALSE)</f>
        <v>#N/A</v>
      </c>
    </row>
    <row r="30328" spans="1:6" x14ac:dyDescent="0.25">
      <c r="A30328" t="s">
        <v>14969</v>
      </c>
      <c r="B30328" s="100" t="s">
        <v>21548</v>
      </c>
      <c r="D30328" s="124"/>
      <c r="E30328" s="157" t="e">
        <f>VLOOKUP(D30328,'SOAT LIQ'!$A$87:$C$3416,3,FALSE)</f>
        <v>#N/A</v>
      </c>
    </row>
    <row r="30329" spans="1:6" x14ac:dyDescent="0.25">
      <c r="A30329" t="s">
        <v>14979</v>
      </c>
      <c r="B30329" s="100" t="s">
        <v>21548</v>
      </c>
      <c r="D30329" s="124"/>
      <c r="E30329" s="157" t="e">
        <f>VLOOKUP(D30329,'SOAT LIQ'!$A$87:$C$3416,3,FALSE)</f>
        <v>#N/A</v>
      </c>
    </row>
    <row r="30330" spans="1:6" x14ac:dyDescent="0.25">
      <c r="A30330" s="56" t="s">
        <v>20558</v>
      </c>
      <c r="B30330" s="100" t="s">
        <v>21548</v>
      </c>
      <c r="D30330" s="124"/>
      <c r="E30330" s="157" t="e">
        <f>VLOOKUP(D30330,'SOAT LIQ'!$A$87:$C$3416,3,FALSE)</f>
        <v>#N/A</v>
      </c>
    </row>
    <row r="30331" spans="1:6" x14ac:dyDescent="0.25">
      <c r="A30331" t="s">
        <v>4546</v>
      </c>
      <c r="B30331" s="100" t="s">
        <v>21549</v>
      </c>
      <c r="D30331" s="124"/>
      <c r="E30331" s="157" t="e">
        <f>VLOOKUP(D30331,'SOAT LIQ'!$A$87:$C$3416,3,FALSE)</f>
        <v>#N/A</v>
      </c>
      <c r="F30331" t="s">
        <v>4546</v>
      </c>
    </row>
    <row r="30332" spans="1:6" x14ac:dyDescent="0.25">
      <c r="A30332" t="s">
        <v>7772</v>
      </c>
      <c r="B30332" s="100" t="s">
        <v>21550</v>
      </c>
      <c r="D30332" s="130">
        <v>39155</v>
      </c>
      <c r="E30332" s="157" t="e">
        <f>VLOOKUP(D30332,'SOAT LIQ'!$A$87:$C$3416,3,FALSE)</f>
        <v>#N/A</v>
      </c>
    </row>
    <row r="30333" spans="1:6" x14ac:dyDescent="0.25">
      <c r="A30333" t="s">
        <v>14241</v>
      </c>
      <c r="B30333" s="100" t="s">
        <v>21550</v>
      </c>
      <c r="D30333" s="130">
        <v>39155</v>
      </c>
      <c r="E30333" s="157" t="e">
        <f>VLOOKUP(D30333,'SOAT LIQ'!$A$87:$C$3416,3,FALSE)</f>
        <v>#N/A</v>
      </c>
    </row>
    <row r="30334" spans="1:6" x14ac:dyDescent="0.25">
      <c r="A30334" t="s">
        <v>15017</v>
      </c>
      <c r="B30334" s="100" t="s">
        <v>21550</v>
      </c>
      <c r="D30334" s="130">
        <v>39155</v>
      </c>
      <c r="E30334" s="157" t="e">
        <f>VLOOKUP(D30334,'SOAT LIQ'!$A$87:$C$3416,3,FALSE)</f>
        <v>#N/A</v>
      </c>
    </row>
    <row r="30335" spans="1:6" x14ac:dyDescent="0.25">
      <c r="A30335" t="s">
        <v>5841</v>
      </c>
      <c r="B30335" s="100" t="s">
        <v>21551</v>
      </c>
      <c r="D30335" s="130">
        <v>39151</v>
      </c>
      <c r="E30335" s="157" t="e">
        <f>VLOOKUP(D30335,'SOAT LIQ'!$A$87:$C$3416,3,FALSE)</f>
        <v>#N/A</v>
      </c>
    </row>
    <row r="30336" spans="1:6" x14ac:dyDescent="0.25">
      <c r="A30336" t="s">
        <v>4249</v>
      </c>
      <c r="B30336" s="100" t="s">
        <v>21551</v>
      </c>
      <c r="D30336" s="130">
        <v>39151</v>
      </c>
      <c r="E30336" s="157" t="e">
        <f>VLOOKUP(D30336,'SOAT LIQ'!$A$87:$C$3416,3,FALSE)</f>
        <v>#N/A</v>
      </c>
    </row>
    <row r="30337" spans="1:6" x14ac:dyDescent="0.25">
      <c r="A30337" t="s">
        <v>5031</v>
      </c>
      <c r="B30337" s="100" t="s">
        <v>21551</v>
      </c>
      <c r="D30337" s="130">
        <v>39151</v>
      </c>
      <c r="E30337" s="157" t="e">
        <f>VLOOKUP(D30337,'SOAT LIQ'!$A$87:$C$3416,3,FALSE)</f>
        <v>#N/A</v>
      </c>
      <c r="F30337" t="s">
        <v>21632</v>
      </c>
    </row>
    <row r="30338" spans="1:6" x14ac:dyDescent="0.25">
      <c r="A30338" t="s">
        <v>5809</v>
      </c>
      <c r="B30338" s="100" t="s">
        <v>21551</v>
      </c>
      <c r="D30338" s="130">
        <v>39151</v>
      </c>
      <c r="E30338" s="157" t="e">
        <f>VLOOKUP(D30338,'SOAT LIQ'!$A$87:$C$3416,3,FALSE)</f>
        <v>#N/A</v>
      </c>
      <c r="F30338" t="s">
        <v>21632</v>
      </c>
    </row>
    <row r="30339" spans="1:6" x14ac:dyDescent="0.25">
      <c r="A30339" t="s">
        <v>6918</v>
      </c>
      <c r="B30339" s="100" t="s">
        <v>21551</v>
      </c>
      <c r="D30339" s="130">
        <v>39151</v>
      </c>
      <c r="E30339" s="157" t="e">
        <f>VLOOKUP(D30339,'SOAT LIQ'!$A$87:$C$3416,3,FALSE)</f>
        <v>#N/A</v>
      </c>
    </row>
    <row r="30340" spans="1:6" x14ac:dyDescent="0.25">
      <c r="A30340" t="s">
        <v>5032</v>
      </c>
      <c r="B30340" s="100" t="s">
        <v>21551</v>
      </c>
      <c r="D30340" s="130">
        <v>39151</v>
      </c>
      <c r="E30340" s="157" t="e">
        <f>VLOOKUP(D30340,'SOAT LIQ'!$A$87:$C$3416,3,FALSE)</f>
        <v>#N/A</v>
      </c>
    </row>
    <row r="30341" spans="1:6" x14ac:dyDescent="0.25">
      <c r="A30341" t="s">
        <v>5033</v>
      </c>
      <c r="B30341" s="100" t="s">
        <v>21551</v>
      </c>
      <c r="D30341" s="130">
        <v>39151</v>
      </c>
      <c r="E30341" s="157" t="e">
        <f>VLOOKUP(D30341,'SOAT LIQ'!$A$87:$C$3416,3,FALSE)</f>
        <v>#N/A</v>
      </c>
    </row>
    <row r="30342" spans="1:6" x14ac:dyDescent="0.25">
      <c r="A30342" t="s">
        <v>7033</v>
      </c>
      <c r="B30342" s="100" t="s">
        <v>21551</v>
      </c>
      <c r="D30342" s="130">
        <v>39151</v>
      </c>
      <c r="E30342" s="157" t="e">
        <f>VLOOKUP(D30342,'SOAT LIQ'!$A$87:$C$3416,3,FALSE)</f>
        <v>#N/A</v>
      </c>
    </row>
    <row r="30343" spans="1:6" x14ac:dyDescent="0.25">
      <c r="A30343" t="s">
        <v>7102</v>
      </c>
      <c r="B30343" s="100" t="s">
        <v>21551</v>
      </c>
      <c r="D30343" s="130">
        <v>39151</v>
      </c>
      <c r="E30343" s="157" t="e">
        <f>VLOOKUP(D30343,'SOAT LIQ'!$A$87:$C$3416,3,FALSE)</f>
        <v>#N/A</v>
      </c>
    </row>
    <row r="30344" spans="1:6" x14ac:dyDescent="0.25">
      <c r="A30344" t="s">
        <v>5031</v>
      </c>
      <c r="B30344" s="100" t="s">
        <v>21551</v>
      </c>
      <c r="D30344" s="130">
        <v>39151</v>
      </c>
      <c r="E30344" s="157" t="e">
        <f>VLOOKUP(D30344,'SOAT LIQ'!$A$87:$C$3416,3,FALSE)</f>
        <v>#N/A</v>
      </c>
      <c r="F30344" t="s">
        <v>21632</v>
      </c>
    </row>
    <row r="30345" spans="1:6" x14ac:dyDescent="0.25">
      <c r="A30345" t="s">
        <v>5809</v>
      </c>
      <c r="B30345" s="100" t="s">
        <v>21551</v>
      </c>
      <c r="D30345" s="130">
        <v>39151</v>
      </c>
      <c r="E30345" s="157" t="e">
        <f>VLOOKUP(D30345,'SOAT LIQ'!$A$87:$C$3416,3,FALSE)</f>
        <v>#N/A</v>
      </c>
      <c r="F30345" t="s">
        <v>21632</v>
      </c>
    </row>
    <row r="30346" spans="1:6" x14ac:dyDescent="0.25">
      <c r="A30346" t="s">
        <v>4546</v>
      </c>
      <c r="B30346" s="100" t="s">
        <v>21552</v>
      </c>
      <c r="D30346" s="124"/>
      <c r="E30346" s="157" t="e">
        <f>VLOOKUP(D30346,'SOAT LIQ'!$A$87:$C$3416,3,FALSE)</f>
        <v>#N/A</v>
      </c>
      <c r="F30346" t="s">
        <v>4546</v>
      </c>
    </row>
    <row r="30347" spans="1:6" x14ac:dyDescent="0.25">
      <c r="A30347" t="s">
        <v>6034</v>
      </c>
      <c r="B30347" s="100" t="s">
        <v>21553</v>
      </c>
      <c r="D30347" s="130">
        <v>39153</v>
      </c>
      <c r="E30347" s="157" t="e">
        <f>VLOOKUP(D30347,'SOAT LIQ'!$A$87:$C$3416,3,FALSE)</f>
        <v>#N/A</v>
      </c>
    </row>
    <row r="30348" spans="1:6" x14ac:dyDescent="0.25">
      <c r="A30348" t="s">
        <v>5733</v>
      </c>
      <c r="B30348" s="100" t="s">
        <v>21553</v>
      </c>
      <c r="D30348" s="130">
        <v>39153</v>
      </c>
      <c r="E30348" s="157" t="e">
        <f>VLOOKUP(D30348,'SOAT LIQ'!$A$87:$C$3416,3,FALSE)</f>
        <v>#N/A</v>
      </c>
    </row>
    <row r="30349" spans="1:6" x14ac:dyDescent="0.25">
      <c r="A30349" t="s">
        <v>9851</v>
      </c>
      <c r="B30349" s="100" t="s">
        <v>21553</v>
      </c>
      <c r="D30349" s="130">
        <v>39153</v>
      </c>
      <c r="E30349" s="157" t="e">
        <f>VLOOKUP(D30349,'SOAT LIQ'!$A$87:$C$3416,3,FALSE)</f>
        <v>#N/A</v>
      </c>
    </row>
    <row r="30350" spans="1:6" x14ac:dyDescent="0.25">
      <c r="A30350" t="s">
        <v>5713</v>
      </c>
      <c r="B30350" s="100" t="s">
        <v>21554</v>
      </c>
      <c r="D30350" s="130">
        <v>39154</v>
      </c>
      <c r="E30350" s="157" t="e">
        <f>VLOOKUP(D30350,'SOAT LIQ'!$A$87:$C$3416,3,FALSE)</f>
        <v>#N/A</v>
      </c>
    </row>
    <row r="30351" spans="1:6" x14ac:dyDescent="0.25">
      <c r="A30351" t="s">
        <v>15038</v>
      </c>
      <c r="B30351" s="100" t="s">
        <v>21554</v>
      </c>
      <c r="D30351" s="130">
        <v>39154</v>
      </c>
      <c r="E30351" s="157" t="e">
        <f>VLOOKUP(D30351,'SOAT LIQ'!$A$87:$C$3416,3,FALSE)</f>
        <v>#N/A</v>
      </c>
    </row>
    <row r="30352" spans="1:6" x14ac:dyDescent="0.25">
      <c r="A30352" t="s">
        <v>10820</v>
      </c>
      <c r="B30352" s="100" t="s">
        <v>21554</v>
      </c>
      <c r="D30352" s="130">
        <v>39154</v>
      </c>
      <c r="E30352" s="157" t="e">
        <f>VLOOKUP(D30352,'SOAT LIQ'!$A$87:$C$3416,3,FALSE)</f>
        <v>#N/A</v>
      </c>
    </row>
    <row r="30353" spans="1:6" x14ac:dyDescent="0.25">
      <c r="A30353" t="s">
        <v>15046</v>
      </c>
      <c r="B30353" s="100" t="s">
        <v>21554</v>
      </c>
      <c r="D30353" s="130">
        <v>39154</v>
      </c>
      <c r="E30353" s="157" t="e">
        <f>VLOOKUP(D30353,'SOAT LIQ'!$A$87:$C$3416,3,FALSE)</f>
        <v>#N/A</v>
      </c>
    </row>
    <row r="30354" spans="1:6" x14ac:dyDescent="0.25">
      <c r="A30354" t="s">
        <v>8282</v>
      </c>
      <c r="B30354" s="100" t="s">
        <v>21554</v>
      </c>
      <c r="D30354" s="130">
        <v>39154</v>
      </c>
      <c r="E30354" s="157" t="e">
        <f>VLOOKUP(D30354,'SOAT LIQ'!$A$87:$C$3416,3,FALSE)</f>
        <v>#N/A</v>
      </c>
    </row>
    <row r="30355" spans="1:6" x14ac:dyDescent="0.25">
      <c r="A30355" t="s">
        <v>6317</v>
      </c>
      <c r="B30355" s="100" t="s">
        <v>21554</v>
      </c>
      <c r="D30355" s="130">
        <v>39154</v>
      </c>
      <c r="E30355" s="157" t="e">
        <f>VLOOKUP(D30355,'SOAT LIQ'!$A$87:$C$3416,3,FALSE)</f>
        <v>#N/A</v>
      </c>
    </row>
    <row r="30356" spans="1:6" x14ac:dyDescent="0.25">
      <c r="A30356" t="s">
        <v>9901</v>
      </c>
      <c r="B30356" s="100" t="s">
        <v>21554</v>
      </c>
      <c r="D30356" s="130">
        <v>39154</v>
      </c>
      <c r="E30356" s="157" t="e">
        <f>VLOOKUP(D30356,'SOAT LIQ'!$A$87:$C$3416,3,FALSE)</f>
        <v>#N/A</v>
      </c>
    </row>
    <row r="30357" spans="1:6" x14ac:dyDescent="0.25">
      <c r="A30357" t="s">
        <v>5930</v>
      </c>
      <c r="B30357" s="100" t="s">
        <v>21554</v>
      </c>
      <c r="D30357" s="130">
        <v>39154</v>
      </c>
      <c r="E30357" s="157" t="e">
        <f>VLOOKUP(D30357,'SOAT LIQ'!$A$87:$C$3416,3,FALSE)</f>
        <v>#N/A</v>
      </c>
    </row>
    <row r="30358" spans="1:6" x14ac:dyDescent="0.25">
      <c r="A30358" t="s">
        <v>6573</v>
      </c>
      <c r="B30358" s="100" t="s">
        <v>21554</v>
      </c>
      <c r="D30358" s="130">
        <v>39154</v>
      </c>
      <c r="E30358" s="157" t="e">
        <f>VLOOKUP(D30358,'SOAT LIQ'!$A$87:$C$3416,3,FALSE)</f>
        <v>#N/A</v>
      </c>
    </row>
    <row r="30359" spans="1:6" x14ac:dyDescent="0.25">
      <c r="A30359" t="s">
        <v>14961</v>
      </c>
      <c r="B30359" s="100" t="s">
        <v>21554</v>
      </c>
      <c r="D30359" s="130">
        <v>39154</v>
      </c>
      <c r="E30359" s="157" t="e">
        <f>VLOOKUP(D30359,'SOAT LIQ'!$A$87:$C$3416,3,FALSE)</f>
        <v>#N/A</v>
      </c>
    </row>
    <row r="30360" spans="1:6" x14ac:dyDescent="0.25">
      <c r="A30360" t="s">
        <v>10065</v>
      </c>
      <c r="B30360" s="100" t="s">
        <v>21554</v>
      </c>
      <c r="D30360" s="130">
        <v>39154</v>
      </c>
      <c r="E30360" s="157" t="e">
        <f>VLOOKUP(D30360,'SOAT LIQ'!$A$87:$C$3416,3,FALSE)</f>
        <v>#N/A</v>
      </c>
    </row>
    <row r="30361" spans="1:6" x14ac:dyDescent="0.25">
      <c r="A30361" t="s">
        <v>13930</v>
      </c>
      <c r="B30361" s="100" t="s">
        <v>21554</v>
      </c>
      <c r="D30361" s="130">
        <v>39154</v>
      </c>
      <c r="E30361" s="157" t="e">
        <f>VLOOKUP(D30361,'SOAT LIQ'!$A$87:$C$3416,3,FALSE)</f>
        <v>#N/A</v>
      </c>
    </row>
    <row r="30362" spans="1:6" x14ac:dyDescent="0.25">
      <c r="A30362" t="s">
        <v>13419</v>
      </c>
      <c r="B30362" s="100" t="s">
        <v>21554</v>
      </c>
      <c r="D30362" s="130">
        <v>39154</v>
      </c>
      <c r="E30362" s="157" t="e">
        <f>VLOOKUP(D30362,'SOAT LIQ'!$A$87:$C$3416,3,FALSE)</f>
        <v>#N/A</v>
      </c>
      <c r="F30362" t="s">
        <v>21632</v>
      </c>
    </row>
    <row r="30363" spans="1:6" x14ac:dyDescent="0.25">
      <c r="A30363" t="s">
        <v>5904</v>
      </c>
      <c r="B30363" s="100" t="s">
        <v>21554</v>
      </c>
      <c r="D30363" s="130">
        <v>39154</v>
      </c>
      <c r="E30363" s="157" t="e">
        <f>VLOOKUP(D30363,'SOAT LIQ'!$A$87:$C$3416,3,FALSE)</f>
        <v>#N/A</v>
      </c>
      <c r="F30363" t="s">
        <v>21632</v>
      </c>
    </row>
    <row r="30364" spans="1:6" x14ac:dyDescent="0.25">
      <c r="A30364" t="s">
        <v>6023</v>
      </c>
      <c r="B30364" s="100" t="s">
        <v>21554</v>
      </c>
      <c r="D30364" s="130">
        <v>39154</v>
      </c>
      <c r="E30364" s="157" t="e">
        <f>VLOOKUP(D30364,'SOAT LIQ'!$A$87:$C$3416,3,FALSE)</f>
        <v>#N/A</v>
      </c>
      <c r="F30364" t="s">
        <v>21632</v>
      </c>
    </row>
    <row r="30365" spans="1:6" x14ac:dyDescent="0.25">
      <c r="A30365" t="s">
        <v>10821</v>
      </c>
      <c r="B30365" s="100" t="s">
        <v>21554</v>
      </c>
      <c r="D30365" s="130">
        <v>39154</v>
      </c>
      <c r="E30365" s="157" t="e">
        <f>VLOOKUP(D30365,'SOAT LIQ'!$A$87:$C$3416,3,FALSE)</f>
        <v>#N/A</v>
      </c>
      <c r="F30365" t="s">
        <v>21632</v>
      </c>
    </row>
    <row r="30366" spans="1:6" x14ac:dyDescent="0.25">
      <c r="A30366" t="s">
        <v>5773</v>
      </c>
      <c r="B30366" s="100" t="s">
        <v>21554</v>
      </c>
      <c r="D30366" s="130">
        <v>39154</v>
      </c>
      <c r="E30366" s="157" t="e">
        <f>VLOOKUP(D30366,'SOAT LIQ'!$A$87:$C$3416,3,FALSE)</f>
        <v>#N/A</v>
      </c>
      <c r="F30366" t="s">
        <v>21632</v>
      </c>
    </row>
    <row r="30367" spans="1:6" x14ac:dyDescent="0.25">
      <c r="A30367" t="s">
        <v>5924</v>
      </c>
      <c r="B30367" s="100" t="s">
        <v>21554</v>
      </c>
      <c r="D30367" s="130">
        <v>39154</v>
      </c>
      <c r="E30367" s="157" t="e">
        <f>VLOOKUP(D30367,'SOAT LIQ'!$A$87:$C$3416,3,FALSE)</f>
        <v>#N/A</v>
      </c>
      <c r="F30367" t="s">
        <v>21632</v>
      </c>
    </row>
    <row r="30368" spans="1:6" x14ac:dyDescent="0.25">
      <c r="A30368" t="s">
        <v>5923</v>
      </c>
      <c r="B30368" s="100" t="s">
        <v>21554</v>
      </c>
      <c r="D30368" s="130">
        <v>39154</v>
      </c>
      <c r="E30368" s="157" t="e">
        <f>VLOOKUP(D30368,'SOAT LIQ'!$A$87:$C$3416,3,FALSE)</f>
        <v>#N/A</v>
      </c>
      <c r="F30368" t="s">
        <v>21632</v>
      </c>
    </row>
    <row r="30369" spans="1:6" x14ac:dyDescent="0.25">
      <c r="A30369" t="s">
        <v>11061</v>
      </c>
      <c r="B30369" s="100" t="s">
        <v>21554</v>
      </c>
      <c r="D30369" s="130">
        <v>39154</v>
      </c>
      <c r="E30369" s="157" t="e">
        <f>VLOOKUP(D30369,'SOAT LIQ'!$A$87:$C$3416,3,FALSE)</f>
        <v>#N/A</v>
      </c>
    </row>
    <row r="30370" spans="1:6" x14ac:dyDescent="0.25">
      <c r="A30370" t="s">
        <v>10710</v>
      </c>
      <c r="B30370" s="100" t="s">
        <v>21554</v>
      </c>
      <c r="D30370" s="130">
        <v>39154</v>
      </c>
      <c r="E30370" s="157" t="e">
        <f>VLOOKUP(D30370,'SOAT LIQ'!$A$87:$C$3416,3,FALSE)</f>
        <v>#N/A</v>
      </c>
    </row>
    <row r="30371" spans="1:6" x14ac:dyDescent="0.25">
      <c r="A30371" t="s">
        <v>15066</v>
      </c>
      <c r="B30371" s="100" t="s">
        <v>21554</v>
      </c>
      <c r="D30371" s="130">
        <v>39154</v>
      </c>
      <c r="E30371" s="157" t="e">
        <f>VLOOKUP(D30371,'SOAT LIQ'!$A$87:$C$3416,3,FALSE)</f>
        <v>#N/A</v>
      </c>
    </row>
    <row r="30372" spans="1:6" x14ac:dyDescent="0.25">
      <c r="A30372" t="s">
        <v>14242</v>
      </c>
      <c r="B30372" s="100" t="s">
        <v>21554</v>
      </c>
      <c r="D30372" s="130">
        <v>39154</v>
      </c>
      <c r="E30372" s="157" t="e">
        <f>VLOOKUP(D30372,'SOAT LIQ'!$A$87:$C$3416,3,FALSE)</f>
        <v>#N/A</v>
      </c>
      <c r="F30372" t="s">
        <v>21632</v>
      </c>
    </row>
    <row r="30373" spans="1:6" x14ac:dyDescent="0.25">
      <c r="A30373" t="s">
        <v>14962</v>
      </c>
      <c r="B30373" s="100" t="s">
        <v>21554</v>
      </c>
      <c r="D30373" s="130">
        <v>39154</v>
      </c>
      <c r="E30373" s="157" t="e">
        <f>VLOOKUP(D30373,'SOAT LIQ'!$A$87:$C$3416,3,FALSE)</f>
        <v>#N/A</v>
      </c>
    </row>
    <row r="30374" spans="1:6" x14ac:dyDescent="0.25">
      <c r="A30374" t="s">
        <v>14239</v>
      </c>
      <c r="B30374" s="100" t="s">
        <v>21554</v>
      </c>
      <c r="D30374" s="130">
        <v>39154</v>
      </c>
      <c r="E30374" s="157" t="e">
        <f>VLOOKUP(D30374,'SOAT LIQ'!$A$87:$C$3416,3,FALSE)</f>
        <v>#N/A</v>
      </c>
    </row>
    <row r="30375" spans="1:6" x14ac:dyDescent="0.25">
      <c r="A30375" t="s">
        <v>10276</v>
      </c>
      <c r="B30375" s="100" t="s">
        <v>21554</v>
      </c>
      <c r="D30375" s="130">
        <v>39154</v>
      </c>
      <c r="E30375" s="157" t="e">
        <f>VLOOKUP(D30375,'SOAT LIQ'!$A$87:$C$3416,3,FALSE)</f>
        <v>#N/A</v>
      </c>
    </row>
    <row r="30376" spans="1:6" x14ac:dyDescent="0.25">
      <c r="A30376" t="s">
        <v>14240</v>
      </c>
      <c r="B30376" s="100" t="s">
        <v>21554</v>
      </c>
      <c r="D30376" s="130">
        <v>39154</v>
      </c>
      <c r="E30376" s="157" t="e">
        <f>VLOOKUP(D30376,'SOAT LIQ'!$A$87:$C$3416,3,FALSE)</f>
        <v>#N/A</v>
      </c>
    </row>
    <row r="30377" spans="1:6" x14ac:dyDescent="0.25">
      <c r="A30377" t="s">
        <v>8508</v>
      </c>
      <c r="B30377" s="100" t="s">
        <v>21554</v>
      </c>
      <c r="D30377" s="130">
        <v>39154</v>
      </c>
      <c r="E30377" s="157" t="e">
        <f>VLOOKUP(D30377,'SOAT LIQ'!$A$87:$C$3416,3,FALSE)</f>
        <v>#N/A</v>
      </c>
    </row>
    <row r="30378" spans="1:6" x14ac:dyDescent="0.25">
      <c r="A30378" t="s">
        <v>5922</v>
      </c>
      <c r="B30378" s="100" t="s">
        <v>21555</v>
      </c>
      <c r="E30378" s="157" t="e">
        <f>VLOOKUP(D30378,'SOAT LIQ'!$A$87:$C$3416,3,FALSE)</f>
        <v>#N/A</v>
      </c>
      <c r="F30378" t="s">
        <v>21632</v>
      </c>
    </row>
    <row r="30379" spans="1:6" x14ac:dyDescent="0.25">
      <c r="A30379" t="s">
        <v>5922</v>
      </c>
      <c r="B30379" s="100" t="s">
        <v>21556</v>
      </c>
      <c r="E30379" s="157" t="e">
        <f>VLOOKUP(D30379,'SOAT LIQ'!$A$87:$C$3416,3,FALSE)</f>
        <v>#N/A</v>
      </c>
      <c r="F30379" t="s">
        <v>21632</v>
      </c>
    </row>
    <row r="30380" spans="1:6" x14ac:dyDescent="0.25">
      <c r="A30380" t="s">
        <v>5922</v>
      </c>
      <c r="B30380" s="100" t="s">
        <v>21557</v>
      </c>
      <c r="E30380" s="157" t="e">
        <f>VLOOKUP(D30380,'SOAT LIQ'!$A$87:$C$3416,3,FALSE)</f>
        <v>#N/A</v>
      </c>
      <c r="F30380" t="s">
        <v>21632</v>
      </c>
    </row>
    <row r="30381" spans="1:6" x14ac:dyDescent="0.25">
      <c r="A30381" t="s">
        <v>5922</v>
      </c>
      <c r="B30381" s="100" t="s">
        <v>21558</v>
      </c>
      <c r="E30381" s="157" t="e">
        <f>VLOOKUP(D30381,'SOAT LIQ'!$A$87:$C$3416,3,FALSE)</f>
        <v>#N/A</v>
      </c>
      <c r="F30381" t="s">
        <v>21632</v>
      </c>
    </row>
    <row r="30382" spans="1:6" x14ac:dyDescent="0.25">
      <c r="A30382" t="s">
        <v>5965</v>
      </c>
      <c r="B30382" s="100" t="s">
        <v>21555</v>
      </c>
      <c r="E30382" s="157" t="e">
        <f>VLOOKUP(D30382,'SOAT LIQ'!$A$87:$C$3416,3,FALSE)</f>
        <v>#N/A</v>
      </c>
      <c r="F30382" t="s">
        <v>21632</v>
      </c>
    </row>
    <row r="30383" spans="1:6" x14ac:dyDescent="0.25">
      <c r="A30383" t="s">
        <v>5965</v>
      </c>
      <c r="B30383" s="100" t="s">
        <v>21556</v>
      </c>
      <c r="E30383" s="157" t="e">
        <f>VLOOKUP(D30383,'SOAT LIQ'!$A$87:$C$3416,3,FALSE)</f>
        <v>#N/A</v>
      </c>
      <c r="F30383" t="s">
        <v>21632</v>
      </c>
    </row>
    <row r="30384" spans="1:6" x14ac:dyDescent="0.25">
      <c r="A30384" t="s">
        <v>5965</v>
      </c>
      <c r="B30384" s="100" t="s">
        <v>21557</v>
      </c>
      <c r="E30384" s="157" t="e">
        <f>VLOOKUP(D30384,'SOAT LIQ'!$A$87:$C$3416,3,FALSE)</f>
        <v>#N/A</v>
      </c>
      <c r="F30384" t="s">
        <v>21632</v>
      </c>
    </row>
    <row r="30385" spans="1:6" x14ac:dyDescent="0.25">
      <c r="A30385" t="s">
        <v>5965</v>
      </c>
      <c r="B30385" s="100" t="s">
        <v>21558</v>
      </c>
      <c r="E30385" s="157" t="e">
        <f>VLOOKUP(D30385,'SOAT LIQ'!$A$87:$C$3416,3,FALSE)</f>
        <v>#N/A</v>
      </c>
      <c r="F30385" t="s">
        <v>21632</v>
      </c>
    </row>
    <row r="30386" spans="1:6" x14ac:dyDescent="0.25">
      <c r="A30386" t="s">
        <v>7772</v>
      </c>
      <c r="B30386" s="100" t="s">
        <v>21559</v>
      </c>
      <c r="E30386" s="157" t="e">
        <f>VLOOKUP(D30386,'SOAT LIQ'!$A$87:$C$3416,3,FALSE)</f>
        <v>#N/A</v>
      </c>
    </row>
    <row r="30387" spans="1:6" x14ac:dyDescent="0.25">
      <c r="A30387" t="s">
        <v>7772</v>
      </c>
      <c r="B30387" s="100" t="s">
        <v>21560</v>
      </c>
      <c r="E30387" s="157" t="e">
        <f>VLOOKUP(D30387,'SOAT LIQ'!$A$87:$C$3416,3,FALSE)</f>
        <v>#N/A</v>
      </c>
    </row>
    <row r="30388" spans="1:6" x14ac:dyDescent="0.25">
      <c r="A30388" t="s">
        <v>7772</v>
      </c>
      <c r="B30388" s="100" t="s">
        <v>21561</v>
      </c>
      <c r="E30388" s="157" t="e">
        <f>VLOOKUP(D30388,'SOAT LIQ'!$A$87:$C$3416,3,FALSE)</f>
        <v>#N/A</v>
      </c>
    </row>
    <row r="30389" spans="1:6" x14ac:dyDescent="0.25">
      <c r="A30389" t="s">
        <v>7772</v>
      </c>
      <c r="B30389" s="100" t="s">
        <v>21562</v>
      </c>
      <c r="E30389" s="157" t="e">
        <f>VLOOKUP(D30389,'SOAT LIQ'!$A$87:$C$3416,3,FALSE)</f>
        <v>#N/A</v>
      </c>
      <c r="F30389" t="s">
        <v>5509</v>
      </c>
    </row>
    <row r="30390" spans="1:6" x14ac:dyDescent="0.25">
      <c r="A30390" t="s">
        <v>5509</v>
      </c>
      <c r="B30390" s="100" t="s">
        <v>21559</v>
      </c>
      <c r="E30390" s="157" t="e">
        <f>VLOOKUP(D30390,'SOAT LIQ'!$A$87:$C$3416,3,FALSE)</f>
        <v>#N/A</v>
      </c>
      <c r="F30390" t="s">
        <v>5509</v>
      </c>
    </row>
    <row r="30391" spans="1:6" x14ac:dyDescent="0.25">
      <c r="A30391" t="s">
        <v>5509</v>
      </c>
      <c r="B30391" s="100" t="s">
        <v>21560</v>
      </c>
      <c r="E30391" s="157" t="e">
        <f>VLOOKUP(D30391,'SOAT LIQ'!$A$87:$C$3416,3,FALSE)</f>
        <v>#N/A</v>
      </c>
      <c r="F30391" t="s">
        <v>5509</v>
      </c>
    </row>
    <row r="30392" spans="1:6" x14ac:dyDescent="0.25">
      <c r="A30392" t="s">
        <v>5509</v>
      </c>
      <c r="B30392" s="100" t="s">
        <v>21561</v>
      </c>
      <c r="E30392" s="157" t="e">
        <f>VLOOKUP(D30392,'SOAT LIQ'!$A$87:$C$3416,3,FALSE)</f>
        <v>#N/A</v>
      </c>
      <c r="F30392" t="s">
        <v>5509</v>
      </c>
    </row>
    <row r="30393" spans="1:6" x14ac:dyDescent="0.25">
      <c r="A30393" t="s">
        <v>5509</v>
      </c>
      <c r="B30393" s="100" t="s">
        <v>21562</v>
      </c>
      <c r="E30393" s="157" t="e">
        <f>VLOOKUP(D30393,'SOAT LIQ'!$A$87:$C$3416,3,FALSE)</f>
        <v>#N/A</v>
      </c>
      <c r="F30393" t="s">
        <v>5509</v>
      </c>
    </row>
    <row r="30394" spans="1:6" x14ac:dyDescent="0.25">
      <c r="A30394" t="s">
        <v>8089</v>
      </c>
      <c r="B30394" s="100" t="s">
        <v>21559</v>
      </c>
      <c r="E30394" s="157" t="e">
        <f>VLOOKUP(D30394,'SOAT LIQ'!$A$87:$C$3416,3,FALSE)</f>
        <v>#N/A</v>
      </c>
    </row>
    <row r="30395" spans="1:6" x14ac:dyDescent="0.25">
      <c r="A30395" t="s">
        <v>8089</v>
      </c>
      <c r="B30395" s="100" t="s">
        <v>21560</v>
      </c>
      <c r="E30395" s="157" t="e">
        <f>VLOOKUP(D30395,'SOAT LIQ'!$A$87:$C$3416,3,FALSE)</f>
        <v>#N/A</v>
      </c>
    </row>
    <row r="30396" spans="1:6" x14ac:dyDescent="0.25">
      <c r="A30396" t="s">
        <v>8089</v>
      </c>
      <c r="B30396" s="100" t="s">
        <v>21561</v>
      </c>
      <c r="E30396" s="157" t="e">
        <f>VLOOKUP(D30396,'SOAT LIQ'!$A$87:$C$3416,3,FALSE)</f>
        <v>#N/A</v>
      </c>
    </row>
    <row r="30397" spans="1:6" x14ac:dyDescent="0.25">
      <c r="A30397" t="s">
        <v>8089</v>
      </c>
      <c r="B30397" s="100" t="s">
        <v>21562</v>
      </c>
      <c r="E30397" s="157" t="e">
        <f>VLOOKUP(D30397,'SOAT LIQ'!$A$87:$C$3416,3,FALSE)</f>
        <v>#N/A</v>
      </c>
      <c r="F30397" t="s">
        <v>5509</v>
      </c>
    </row>
    <row r="30398" spans="1:6" x14ac:dyDescent="0.25">
      <c r="A30398" t="s">
        <v>5904</v>
      </c>
      <c r="B30398" s="100" t="s">
        <v>21563</v>
      </c>
      <c r="D30398" s="124"/>
      <c r="E30398" s="157" t="e">
        <f>VLOOKUP(D30398,'SOAT LIQ'!$A$87:$C$3416,3,FALSE)</f>
        <v>#N/A</v>
      </c>
      <c r="F30398" t="s">
        <v>21632</v>
      </c>
    </row>
    <row r="30399" spans="1:6" x14ac:dyDescent="0.25">
      <c r="A30399" t="s">
        <v>4339</v>
      </c>
      <c r="B30399" s="100" t="s">
        <v>21563</v>
      </c>
      <c r="D30399" s="124"/>
      <c r="E30399" s="157" t="e">
        <f>VLOOKUP(D30399,'SOAT LIQ'!$A$87:$C$3416,3,FALSE)</f>
        <v>#N/A</v>
      </c>
      <c r="F30399" t="s">
        <v>21632</v>
      </c>
    </row>
    <row r="30400" spans="1:6" x14ac:dyDescent="0.25">
      <c r="A30400" t="s">
        <v>5773</v>
      </c>
      <c r="B30400" s="100" t="s">
        <v>21563</v>
      </c>
      <c r="D30400" s="124"/>
      <c r="E30400" s="157" t="e">
        <f>VLOOKUP(D30400,'SOAT LIQ'!$A$87:$C$3416,3,FALSE)</f>
        <v>#N/A</v>
      </c>
      <c r="F30400" t="s">
        <v>21632</v>
      </c>
    </row>
    <row r="30401" spans="1:6" x14ac:dyDescent="0.25">
      <c r="A30401" t="s">
        <v>5924</v>
      </c>
      <c r="B30401" s="100" t="s">
        <v>21563</v>
      </c>
      <c r="D30401" s="124"/>
      <c r="E30401" s="157" t="e">
        <f>VLOOKUP(D30401,'SOAT LIQ'!$A$87:$C$3416,3,FALSE)</f>
        <v>#N/A</v>
      </c>
      <c r="F30401" t="s">
        <v>21632</v>
      </c>
    </row>
    <row r="30402" spans="1:6" x14ac:dyDescent="0.25">
      <c r="A30402" t="s">
        <v>5922</v>
      </c>
      <c r="B30402" s="100" t="s">
        <v>21563</v>
      </c>
      <c r="D30402" s="124"/>
      <c r="E30402" s="157" t="e">
        <f>VLOOKUP(D30402,'SOAT LIQ'!$A$87:$C$3416,3,FALSE)</f>
        <v>#N/A</v>
      </c>
      <c r="F30402" t="s">
        <v>21632</v>
      </c>
    </row>
    <row r="30403" spans="1:6" x14ac:dyDescent="0.25">
      <c r="A30403" t="s">
        <v>5904</v>
      </c>
      <c r="B30403" s="100" t="s">
        <v>21564</v>
      </c>
      <c r="E30403" s="157" t="e">
        <f>VLOOKUP(D30403,'SOAT LIQ'!$A$87:$C$3416,3,FALSE)</f>
        <v>#N/A</v>
      </c>
      <c r="F30403" t="s">
        <v>21632</v>
      </c>
    </row>
    <row r="30404" spans="1:6" x14ac:dyDescent="0.25">
      <c r="A30404" t="s">
        <v>4339</v>
      </c>
      <c r="B30404" s="100" t="s">
        <v>21564</v>
      </c>
      <c r="E30404" s="157" t="e">
        <f>VLOOKUP(D30404,'SOAT LIQ'!$A$87:$C$3416,3,FALSE)</f>
        <v>#N/A</v>
      </c>
      <c r="F30404" t="s">
        <v>21632</v>
      </c>
    </row>
    <row r="30405" spans="1:6" x14ac:dyDescent="0.25">
      <c r="A30405" t="s">
        <v>5773</v>
      </c>
      <c r="B30405" s="100" t="s">
        <v>21564</v>
      </c>
      <c r="E30405" s="157" t="e">
        <f>VLOOKUP(D30405,'SOAT LIQ'!$A$87:$C$3416,3,FALSE)</f>
        <v>#N/A</v>
      </c>
      <c r="F30405" t="s">
        <v>21632</v>
      </c>
    </row>
    <row r="30406" spans="1:6" x14ac:dyDescent="0.25">
      <c r="A30406" t="s">
        <v>5924</v>
      </c>
      <c r="B30406" s="100" t="s">
        <v>21564</v>
      </c>
      <c r="E30406" s="157" t="e">
        <f>VLOOKUP(D30406,'SOAT LIQ'!$A$87:$C$3416,3,FALSE)</f>
        <v>#N/A</v>
      </c>
      <c r="F30406" t="s">
        <v>21632</v>
      </c>
    </row>
    <row r="30407" spans="1:6" x14ac:dyDescent="0.25">
      <c r="A30407" t="s">
        <v>5922</v>
      </c>
      <c r="B30407" s="100" t="s">
        <v>21564</v>
      </c>
      <c r="E30407" s="157" t="e">
        <f>VLOOKUP(D30407,'SOAT LIQ'!$A$87:$C$3416,3,FALSE)</f>
        <v>#N/A</v>
      </c>
      <c r="F30407" t="s">
        <v>21632</v>
      </c>
    </row>
    <row r="30408" spans="1:6" x14ac:dyDescent="0.25">
      <c r="A30408" t="s">
        <v>5904</v>
      </c>
      <c r="B30408" s="100" t="s">
        <v>21565</v>
      </c>
      <c r="E30408" s="157" t="e">
        <f>VLOOKUP(D30408,'SOAT LIQ'!$A$87:$C$3416,3,FALSE)</f>
        <v>#N/A</v>
      </c>
      <c r="F30408" t="s">
        <v>21632</v>
      </c>
    </row>
    <row r="30409" spans="1:6" x14ac:dyDescent="0.25">
      <c r="A30409" t="s">
        <v>4339</v>
      </c>
      <c r="B30409" s="100" t="s">
        <v>21565</v>
      </c>
      <c r="E30409" s="157" t="e">
        <f>VLOOKUP(D30409,'SOAT LIQ'!$A$87:$C$3416,3,FALSE)</f>
        <v>#N/A</v>
      </c>
      <c r="F30409" t="s">
        <v>21632</v>
      </c>
    </row>
    <row r="30410" spans="1:6" x14ac:dyDescent="0.25">
      <c r="A30410" t="s">
        <v>5773</v>
      </c>
      <c r="B30410" s="100" t="s">
        <v>21565</v>
      </c>
      <c r="E30410" s="157" t="e">
        <f>VLOOKUP(D30410,'SOAT LIQ'!$A$87:$C$3416,3,FALSE)</f>
        <v>#N/A</v>
      </c>
      <c r="F30410" t="s">
        <v>21632</v>
      </c>
    </row>
    <row r="30411" spans="1:6" x14ac:dyDescent="0.25">
      <c r="A30411" t="s">
        <v>5924</v>
      </c>
      <c r="B30411" s="100" t="s">
        <v>21565</v>
      </c>
      <c r="E30411" s="157" t="e">
        <f>VLOOKUP(D30411,'SOAT LIQ'!$A$87:$C$3416,3,FALSE)</f>
        <v>#N/A</v>
      </c>
      <c r="F30411" t="s">
        <v>21632</v>
      </c>
    </row>
    <row r="30412" spans="1:6" x14ac:dyDescent="0.25">
      <c r="A30412" t="s">
        <v>5922</v>
      </c>
      <c r="B30412" s="100" t="s">
        <v>21565</v>
      </c>
      <c r="E30412" s="157" t="e">
        <f>VLOOKUP(D30412,'SOAT LIQ'!$A$87:$C$3416,3,FALSE)</f>
        <v>#N/A</v>
      </c>
      <c r="F30412" t="s">
        <v>21632</v>
      </c>
    </row>
    <row r="30413" spans="1:6" x14ac:dyDescent="0.25">
      <c r="A30413" t="s">
        <v>5904</v>
      </c>
      <c r="B30413" s="100" t="s">
        <v>21566</v>
      </c>
      <c r="E30413" s="157" t="e">
        <f>VLOOKUP(D30413,'SOAT LIQ'!$A$87:$C$3416,3,FALSE)</f>
        <v>#N/A</v>
      </c>
      <c r="F30413" t="s">
        <v>21632</v>
      </c>
    </row>
    <row r="30414" spans="1:6" x14ac:dyDescent="0.25">
      <c r="A30414" t="s">
        <v>4339</v>
      </c>
      <c r="B30414" s="100" t="s">
        <v>21566</v>
      </c>
      <c r="E30414" s="157" t="e">
        <f>VLOOKUP(D30414,'SOAT LIQ'!$A$87:$C$3416,3,FALSE)</f>
        <v>#N/A</v>
      </c>
      <c r="F30414" t="s">
        <v>21632</v>
      </c>
    </row>
    <row r="30415" spans="1:6" x14ac:dyDescent="0.25">
      <c r="A30415" t="s">
        <v>5773</v>
      </c>
      <c r="B30415" s="100" t="s">
        <v>21566</v>
      </c>
      <c r="E30415" s="157" t="e">
        <f>VLOOKUP(D30415,'SOAT LIQ'!$A$87:$C$3416,3,FALSE)</f>
        <v>#N/A</v>
      </c>
      <c r="F30415" t="s">
        <v>21632</v>
      </c>
    </row>
    <row r="30416" spans="1:6" x14ac:dyDescent="0.25">
      <c r="A30416" t="s">
        <v>5924</v>
      </c>
      <c r="B30416" s="100" t="s">
        <v>21566</v>
      </c>
      <c r="E30416" s="157" t="e">
        <f>VLOOKUP(D30416,'SOAT LIQ'!$A$87:$C$3416,3,FALSE)</f>
        <v>#N/A</v>
      </c>
      <c r="F30416" t="s">
        <v>21632</v>
      </c>
    </row>
    <row r="30417" spans="1:6" x14ac:dyDescent="0.25">
      <c r="A30417" t="s">
        <v>5922</v>
      </c>
      <c r="B30417" s="100" t="s">
        <v>21566</v>
      </c>
      <c r="E30417" s="157" t="e">
        <f>VLOOKUP(D30417,'SOAT LIQ'!$A$87:$C$3416,3,FALSE)</f>
        <v>#N/A</v>
      </c>
      <c r="F30417" t="s">
        <v>21632</v>
      </c>
    </row>
    <row r="30418" spans="1:6" x14ac:dyDescent="0.25">
      <c r="A30418" t="s">
        <v>6498</v>
      </c>
      <c r="B30418" s="100" t="s">
        <v>21567</v>
      </c>
      <c r="D30418" s="124"/>
      <c r="E30418" s="157" t="e">
        <f>VLOOKUP(D30418,'SOAT LIQ'!$A$87:$C$3416,3,FALSE)</f>
        <v>#N/A</v>
      </c>
      <c r="F30418" t="s">
        <v>21635</v>
      </c>
    </row>
    <row r="30419" spans="1:6" x14ac:dyDescent="0.25">
      <c r="A30419" t="s">
        <v>6498</v>
      </c>
      <c r="B30419" s="100" t="s">
        <v>21568</v>
      </c>
      <c r="E30419" s="157" t="e">
        <f>VLOOKUP(D30419,'SOAT LIQ'!$A$87:$C$3416,3,FALSE)</f>
        <v>#N/A</v>
      </c>
      <c r="F30419" t="s">
        <v>21635</v>
      </c>
    </row>
    <row r="30420" spans="1:6" x14ac:dyDescent="0.25">
      <c r="A30420" t="s">
        <v>6498</v>
      </c>
      <c r="B30420" s="100" t="s">
        <v>21569</v>
      </c>
      <c r="E30420" s="157" t="e">
        <f>VLOOKUP(D30420,'SOAT LIQ'!$A$87:$C$3416,3,FALSE)</f>
        <v>#N/A</v>
      </c>
      <c r="F30420" t="s">
        <v>21635</v>
      </c>
    </row>
    <row r="30421" spans="1:6" x14ac:dyDescent="0.25">
      <c r="A30421" t="s">
        <v>6498</v>
      </c>
      <c r="B30421" s="100" t="s">
        <v>21570</v>
      </c>
      <c r="E30421" s="157" t="e">
        <f>VLOOKUP(D30421,'SOAT LIQ'!$A$87:$C$3416,3,FALSE)</f>
        <v>#N/A</v>
      </c>
      <c r="F30421" t="s">
        <v>21635</v>
      </c>
    </row>
    <row r="30422" spans="1:6" x14ac:dyDescent="0.25">
      <c r="A30422" t="s">
        <v>6501</v>
      </c>
      <c r="B30422" s="100" t="s">
        <v>21567</v>
      </c>
      <c r="D30422" s="124"/>
      <c r="E30422" s="157" t="e">
        <f>VLOOKUP(D30422,'SOAT LIQ'!$A$87:$C$3416,3,FALSE)</f>
        <v>#N/A</v>
      </c>
      <c r="F30422" t="s">
        <v>21635</v>
      </c>
    </row>
    <row r="30423" spans="1:6" x14ac:dyDescent="0.25">
      <c r="A30423" t="s">
        <v>6501</v>
      </c>
      <c r="B30423" s="100" t="s">
        <v>21568</v>
      </c>
      <c r="E30423" s="157" t="e">
        <f>VLOOKUP(D30423,'SOAT LIQ'!$A$87:$C$3416,3,FALSE)</f>
        <v>#N/A</v>
      </c>
      <c r="F30423" t="s">
        <v>21635</v>
      </c>
    </row>
    <row r="30424" spans="1:6" x14ac:dyDescent="0.25">
      <c r="A30424" t="s">
        <v>6501</v>
      </c>
      <c r="B30424" s="100" t="s">
        <v>21569</v>
      </c>
      <c r="E30424" s="157" t="e">
        <f>VLOOKUP(D30424,'SOAT LIQ'!$A$87:$C$3416,3,FALSE)</f>
        <v>#N/A</v>
      </c>
      <c r="F30424" t="s">
        <v>21635</v>
      </c>
    </row>
    <row r="30425" spans="1:6" x14ac:dyDescent="0.25">
      <c r="A30425" t="s">
        <v>6501</v>
      </c>
      <c r="B30425" s="100" t="s">
        <v>21570</v>
      </c>
      <c r="E30425" s="157" t="e">
        <f>VLOOKUP(D30425,'SOAT LIQ'!$A$87:$C$3416,3,FALSE)</f>
        <v>#N/A</v>
      </c>
      <c r="F30425" t="s">
        <v>21635</v>
      </c>
    </row>
    <row r="30426" spans="1:6" x14ac:dyDescent="0.25">
      <c r="A30426" t="s">
        <v>6498</v>
      </c>
      <c r="B30426" s="100" t="s">
        <v>21571</v>
      </c>
      <c r="D30426" s="124"/>
      <c r="E30426" s="157" t="e">
        <f>VLOOKUP(D30426,'SOAT LIQ'!$A$87:$C$3416,3,FALSE)</f>
        <v>#N/A</v>
      </c>
      <c r="F30426" t="s">
        <v>21635</v>
      </c>
    </row>
    <row r="30427" spans="1:6" x14ac:dyDescent="0.25">
      <c r="A30427" t="s">
        <v>6498</v>
      </c>
      <c r="B30427" s="100" t="s">
        <v>21572</v>
      </c>
      <c r="D30427" s="124"/>
      <c r="E30427" s="157" t="e">
        <f>VLOOKUP(D30427,'SOAT LIQ'!$A$87:$C$3416,3,FALSE)</f>
        <v>#N/A</v>
      </c>
      <c r="F30427" t="s">
        <v>21635</v>
      </c>
    </row>
    <row r="30428" spans="1:6" x14ac:dyDescent="0.25">
      <c r="A30428" t="s">
        <v>6498</v>
      </c>
      <c r="B30428" s="100" t="s">
        <v>21573</v>
      </c>
      <c r="D30428" s="124"/>
      <c r="E30428" s="157" t="e">
        <f>VLOOKUP(D30428,'SOAT LIQ'!$A$87:$C$3416,3,FALSE)</f>
        <v>#N/A</v>
      </c>
      <c r="F30428" t="s">
        <v>21635</v>
      </c>
    </row>
    <row r="30429" spans="1:6" x14ac:dyDescent="0.25">
      <c r="A30429" t="s">
        <v>6498</v>
      </c>
      <c r="B30429" s="100" t="s">
        <v>21574</v>
      </c>
      <c r="D30429" s="124"/>
      <c r="E30429" s="157" t="e">
        <f>VLOOKUP(D30429,'SOAT LIQ'!$A$87:$C$3416,3,FALSE)</f>
        <v>#N/A</v>
      </c>
      <c r="F30429" t="s">
        <v>21635</v>
      </c>
    </row>
    <row r="30430" spans="1:6" x14ac:dyDescent="0.25">
      <c r="A30430" t="s">
        <v>6501</v>
      </c>
      <c r="B30430" s="100" t="s">
        <v>21571</v>
      </c>
      <c r="D30430" s="124"/>
      <c r="E30430" s="157" t="e">
        <f>VLOOKUP(D30430,'SOAT LIQ'!$A$87:$C$3416,3,FALSE)</f>
        <v>#N/A</v>
      </c>
      <c r="F30430" t="s">
        <v>21635</v>
      </c>
    </row>
    <row r="30431" spans="1:6" x14ac:dyDescent="0.25">
      <c r="A30431" t="s">
        <v>6501</v>
      </c>
      <c r="B30431" s="100" t="s">
        <v>21572</v>
      </c>
      <c r="D30431" s="124"/>
      <c r="E30431" s="157" t="e">
        <f>VLOOKUP(D30431,'SOAT LIQ'!$A$87:$C$3416,3,FALSE)</f>
        <v>#N/A</v>
      </c>
      <c r="F30431" t="s">
        <v>21635</v>
      </c>
    </row>
    <row r="30432" spans="1:6" x14ac:dyDescent="0.25">
      <c r="A30432" t="s">
        <v>6501</v>
      </c>
      <c r="B30432" s="100" t="s">
        <v>21573</v>
      </c>
      <c r="D30432" s="124"/>
      <c r="E30432" s="157" t="e">
        <f>VLOOKUP(D30432,'SOAT LIQ'!$A$87:$C$3416,3,FALSE)</f>
        <v>#N/A</v>
      </c>
      <c r="F30432" t="s">
        <v>21635</v>
      </c>
    </row>
    <row r="30433" spans="1:6" x14ac:dyDescent="0.25">
      <c r="A30433" t="s">
        <v>6501</v>
      </c>
      <c r="B30433" s="100" t="s">
        <v>21574</v>
      </c>
      <c r="D30433" s="124"/>
      <c r="E30433" s="157" t="e">
        <f>VLOOKUP(D30433,'SOAT LIQ'!$A$87:$C$3416,3,FALSE)</f>
        <v>#N/A</v>
      </c>
      <c r="F30433" t="s">
        <v>21635</v>
      </c>
    </row>
    <row r="30434" spans="1:6" x14ac:dyDescent="0.25">
      <c r="A30434" t="s">
        <v>5773</v>
      </c>
      <c r="B30434" s="100" t="s">
        <v>21575</v>
      </c>
      <c r="D30434" s="129">
        <v>14423</v>
      </c>
      <c r="E30434" s="157">
        <f>VLOOKUP(D30434,'SOAT LIQ'!$A$87:$C$3416,3,FALSE)</f>
        <v>7</v>
      </c>
      <c r="F30434" t="s">
        <v>21632</v>
      </c>
    </row>
    <row r="30435" spans="1:6" x14ac:dyDescent="0.25">
      <c r="A30435" t="s">
        <v>5142</v>
      </c>
      <c r="B30435" s="100" t="s">
        <v>21575</v>
      </c>
      <c r="D30435" s="129">
        <v>14423</v>
      </c>
      <c r="E30435" s="157">
        <f>VLOOKUP(D30435,'SOAT LIQ'!$A$87:$C$3416,3,FALSE)</f>
        <v>7</v>
      </c>
      <c r="F30435" t="s">
        <v>21632</v>
      </c>
    </row>
    <row r="30436" spans="1:6" x14ac:dyDescent="0.25">
      <c r="A30436" t="s">
        <v>5782</v>
      </c>
      <c r="B30436" s="100" t="s">
        <v>21575</v>
      </c>
      <c r="D30436" s="129">
        <v>14423</v>
      </c>
      <c r="E30436" s="157">
        <f>VLOOKUP(D30436,'SOAT LIQ'!$A$87:$C$3416,3,FALSE)</f>
        <v>7</v>
      </c>
      <c r="F30436" t="s">
        <v>21632</v>
      </c>
    </row>
    <row r="30437" spans="1:6" x14ac:dyDescent="0.25">
      <c r="A30437" t="s">
        <v>5523</v>
      </c>
      <c r="B30437" s="100" t="s">
        <v>21575</v>
      </c>
      <c r="D30437" s="129">
        <v>14423</v>
      </c>
      <c r="E30437" s="157">
        <f>VLOOKUP(D30437,'SOAT LIQ'!$A$87:$C$3416,3,FALSE)</f>
        <v>7</v>
      </c>
      <c r="F30437" t="s">
        <v>21632</v>
      </c>
    </row>
    <row r="30438" spans="1:6" x14ac:dyDescent="0.25">
      <c r="A30438" t="s">
        <v>5773</v>
      </c>
      <c r="B30438" s="100" t="s">
        <v>21576</v>
      </c>
      <c r="D30438" s="129">
        <v>14424</v>
      </c>
      <c r="E30438" s="157">
        <f>VLOOKUP(D30438,'SOAT LIQ'!$A$87:$C$3416,3,FALSE)</f>
        <v>8</v>
      </c>
      <c r="F30438" t="s">
        <v>21632</v>
      </c>
    </row>
    <row r="30439" spans="1:6" x14ac:dyDescent="0.25">
      <c r="A30439" t="s">
        <v>5142</v>
      </c>
      <c r="B30439" s="100" t="s">
        <v>21576</v>
      </c>
      <c r="D30439" s="129">
        <v>14424</v>
      </c>
      <c r="E30439" s="157">
        <f>VLOOKUP(D30439,'SOAT LIQ'!$A$87:$C$3416,3,FALSE)</f>
        <v>8</v>
      </c>
      <c r="F30439" t="s">
        <v>21632</v>
      </c>
    </row>
    <row r="30440" spans="1:6" x14ac:dyDescent="0.25">
      <c r="A30440" t="s">
        <v>5782</v>
      </c>
      <c r="B30440" s="100" t="s">
        <v>21576</v>
      </c>
      <c r="D30440" s="129">
        <v>14424</v>
      </c>
      <c r="E30440" s="157">
        <f>VLOOKUP(D30440,'SOAT LIQ'!$A$87:$C$3416,3,FALSE)</f>
        <v>8</v>
      </c>
      <c r="F30440" t="s">
        <v>21632</v>
      </c>
    </row>
    <row r="30441" spans="1:6" x14ac:dyDescent="0.25">
      <c r="A30441" t="s">
        <v>5523</v>
      </c>
      <c r="B30441" s="100" t="s">
        <v>21576</v>
      </c>
      <c r="D30441" s="129">
        <v>14424</v>
      </c>
      <c r="E30441" s="157">
        <f>VLOOKUP(D30441,'SOAT LIQ'!$A$87:$C$3416,3,FALSE)</f>
        <v>8</v>
      </c>
      <c r="F30441" t="s">
        <v>21632</v>
      </c>
    </row>
    <row r="30442" spans="1:6" x14ac:dyDescent="0.25">
      <c r="A30442" t="s">
        <v>5773</v>
      </c>
      <c r="B30442" s="100" t="s">
        <v>21577</v>
      </c>
      <c r="D30442" s="129">
        <v>14427</v>
      </c>
      <c r="E30442" s="157">
        <f>VLOOKUP(D30442,'SOAT LIQ'!$A$87:$C$3416,3,FALSE)</f>
        <v>7</v>
      </c>
      <c r="F30442" t="s">
        <v>21632</v>
      </c>
    </row>
    <row r="30443" spans="1:6" x14ac:dyDescent="0.25">
      <c r="A30443" t="s">
        <v>5142</v>
      </c>
      <c r="B30443" s="100" t="s">
        <v>21577</v>
      </c>
      <c r="D30443" s="129">
        <v>14427</v>
      </c>
      <c r="E30443" s="157">
        <f>VLOOKUP(D30443,'SOAT LIQ'!$A$87:$C$3416,3,FALSE)</f>
        <v>7</v>
      </c>
      <c r="F30443" t="s">
        <v>21632</v>
      </c>
    </row>
    <row r="30444" spans="1:6" x14ac:dyDescent="0.25">
      <c r="A30444" t="s">
        <v>5782</v>
      </c>
      <c r="B30444" s="100" t="s">
        <v>21577</v>
      </c>
      <c r="D30444" s="129">
        <v>14427</v>
      </c>
      <c r="E30444" s="157">
        <f>VLOOKUP(D30444,'SOAT LIQ'!$A$87:$C$3416,3,FALSE)</f>
        <v>7</v>
      </c>
      <c r="F30444" t="s">
        <v>21632</v>
      </c>
    </row>
    <row r="30445" spans="1:6" x14ac:dyDescent="0.25">
      <c r="A30445" t="s">
        <v>5523</v>
      </c>
      <c r="B30445" s="100" t="s">
        <v>21577</v>
      </c>
      <c r="D30445" s="129">
        <v>14427</v>
      </c>
      <c r="E30445" s="157">
        <f>VLOOKUP(D30445,'SOAT LIQ'!$A$87:$C$3416,3,FALSE)</f>
        <v>7</v>
      </c>
      <c r="F30445" t="s">
        <v>21632</v>
      </c>
    </row>
    <row r="30446" spans="1:6" x14ac:dyDescent="0.25">
      <c r="A30446" t="s">
        <v>5773</v>
      </c>
      <c r="B30446" s="100" t="s">
        <v>21578</v>
      </c>
      <c r="D30446" s="129">
        <v>14428</v>
      </c>
      <c r="E30446" s="157">
        <f>VLOOKUP(D30446,'SOAT LIQ'!$A$87:$C$3416,3,FALSE)</f>
        <v>8</v>
      </c>
      <c r="F30446" t="s">
        <v>21632</v>
      </c>
    </row>
    <row r="30447" spans="1:6" x14ac:dyDescent="0.25">
      <c r="A30447" t="s">
        <v>5142</v>
      </c>
      <c r="B30447" s="100" t="s">
        <v>21578</v>
      </c>
      <c r="D30447" s="129">
        <v>14428</v>
      </c>
      <c r="E30447" s="157">
        <f>VLOOKUP(D30447,'SOAT LIQ'!$A$87:$C$3416,3,FALSE)</f>
        <v>8</v>
      </c>
      <c r="F30447" t="s">
        <v>21632</v>
      </c>
    </row>
    <row r="30448" spans="1:6" x14ac:dyDescent="0.25">
      <c r="A30448" t="s">
        <v>5782</v>
      </c>
      <c r="B30448" s="100" t="s">
        <v>21578</v>
      </c>
      <c r="D30448" s="129">
        <v>14428</v>
      </c>
      <c r="E30448" s="157">
        <f>VLOOKUP(D30448,'SOAT LIQ'!$A$87:$C$3416,3,FALSE)</f>
        <v>8</v>
      </c>
      <c r="F30448" t="s">
        <v>21632</v>
      </c>
    </row>
    <row r="30449" spans="1:6" x14ac:dyDescent="0.25">
      <c r="A30449" t="s">
        <v>5523</v>
      </c>
      <c r="B30449" s="100" t="s">
        <v>21578</v>
      </c>
      <c r="D30449" s="129">
        <v>14428</v>
      </c>
      <c r="E30449" s="157">
        <f>VLOOKUP(D30449,'SOAT LIQ'!$A$87:$C$3416,3,FALSE)</f>
        <v>8</v>
      </c>
      <c r="F30449" t="s">
        <v>21632</v>
      </c>
    </row>
    <row r="30450" spans="1:6" x14ac:dyDescent="0.25">
      <c r="A30450" t="s">
        <v>5773</v>
      </c>
      <c r="B30450" s="100" t="s">
        <v>21579</v>
      </c>
      <c r="D30450" s="129">
        <v>14429</v>
      </c>
      <c r="E30450" s="157">
        <f>VLOOKUP(D30450,'SOAT LIQ'!$A$87:$C$3416,3,FALSE)</f>
        <v>9</v>
      </c>
      <c r="F30450" t="s">
        <v>21632</v>
      </c>
    </row>
    <row r="30451" spans="1:6" x14ac:dyDescent="0.25">
      <c r="A30451" t="s">
        <v>5142</v>
      </c>
      <c r="B30451" s="100" t="s">
        <v>21579</v>
      </c>
      <c r="D30451" s="129">
        <v>14429</v>
      </c>
      <c r="E30451" s="157">
        <f>VLOOKUP(D30451,'SOAT LIQ'!$A$87:$C$3416,3,FALSE)</f>
        <v>9</v>
      </c>
      <c r="F30451" t="s">
        <v>21632</v>
      </c>
    </row>
    <row r="30452" spans="1:6" x14ac:dyDescent="0.25">
      <c r="A30452" t="s">
        <v>5782</v>
      </c>
      <c r="B30452" s="100" t="s">
        <v>21579</v>
      </c>
      <c r="D30452" s="129">
        <v>14429</v>
      </c>
      <c r="E30452" s="157">
        <f>VLOOKUP(D30452,'SOAT LIQ'!$A$87:$C$3416,3,FALSE)</f>
        <v>9</v>
      </c>
      <c r="F30452" t="s">
        <v>21632</v>
      </c>
    </row>
    <row r="30453" spans="1:6" x14ac:dyDescent="0.25">
      <c r="A30453" t="s">
        <v>5523</v>
      </c>
      <c r="B30453" s="100" t="s">
        <v>21579</v>
      </c>
      <c r="D30453" s="129">
        <v>14429</v>
      </c>
      <c r="E30453" s="157">
        <f>VLOOKUP(D30453,'SOAT LIQ'!$A$87:$C$3416,3,FALSE)</f>
        <v>9</v>
      </c>
      <c r="F30453" t="s">
        <v>21632</v>
      </c>
    </row>
    <row r="30454" spans="1:6" x14ac:dyDescent="0.25">
      <c r="A30454" t="s">
        <v>5750</v>
      </c>
      <c r="B30454" s="100" t="s">
        <v>21580</v>
      </c>
      <c r="D30454" s="124"/>
      <c r="E30454" s="157" t="e">
        <f>VLOOKUP(D30454,'SOAT LIQ'!$A$87:$C$3416,3,FALSE)</f>
        <v>#N/A</v>
      </c>
      <c r="F30454" t="s">
        <v>21632</v>
      </c>
    </row>
    <row r="30455" spans="1:6" x14ac:dyDescent="0.25">
      <c r="A30455" t="s">
        <v>4339</v>
      </c>
      <c r="B30455" s="100" t="s">
        <v>21580</v>
      </c>
      <c r="D30455" s="124"/>
      <c r="E30455" s="157" t="e">
        <f>VLOOKUP(D30455,'SOAT LIQ'!$A$87:$C$3416,3,FALSE)</f>
        <v>#N/A</v>
      </c>
      <c r="F30455" t="s">
        <v>21632</v>
      </c>
    </row>
    <row r="30456" spans="1:6" x14ac:dyDescent="0.25">
      <c r="A30456" t="s">
        <v>5965</v>
      </c>
      <c r="B30456" s="100" t="s">
        <v>21580</v>
      </c>
      <c r="D30456" s="124"/>
      <c r="E30456" s="157" t="e">
        <f>VLOOKUP(D30456,'SOAT LIQ'!$A$87:$C$3416,3,FALSE)</f>
        <v>#N/A</v>
      </c>
      <c r="F30456" t="s">
        <v>21632</v>
      </c>
    </row>
    <row r="30457" spans="1:6" x14ac:dyDescent="0.25">
      <c r="A30457" t="s">
        <v>6023</v>
      </c>
      <c r="B30457" s="100" t="s">
        <v>21580</v>
      </c>
      <c r="D30457" s="124"/>
      <c r="E30457" s="157" t="e">
        <f>VLOOKUP(D30457,'SOAT LIQ'!$A$87:$C$3416,3,FALSE)</f>
        <v>#N/A</v>
      </c>
      <c r="F30457" t="s">
        <v>21632</v>
      </c>
    </row>
    <row r="30458" spans="1:6" x14ac:dyDescent="0.25">
      <c r="A30458" t="s">
        <v>5750</v>
      </c>
      <c r="B30458" s="100" t="s">
        <v>21581</v>
      </c>
      <c r="D30458" s="124"/>
      <c r="E30458" s="157" t="e">
        <f>VLOOKUP(D30458,'SOAT LIQ'!$A$87:$C$3416,3,FALSE)</f>
        <v>#N/A</v>
      </c>
      <c r="F30458" t="s">
        <v>21632</v>
      </c>
    </row>
    <row r="30459" spans="1:6" x14ac:dyDescent="0.25">
      <c r="A30459" t="s">
        <v>4339</v>
      </c>
      <c r="B30459" s="100" t="s">
        <v>21581</v>
      </c>
      <c r="D30459" s="124"/>
      <c r="E30459" s="157" t="e">
        <f>VLOOKUP(D30459,'SOAT LIQ'!$A$87:$C$3416,3,FALSE)</f>
        <v>#N/A</v>
      </c>
      <c r="F30459" t="s">
        <v>21632</v>
      </c>
    </row>
    <row r="30460" spans="1:6" x14ac:dyDescent="0.25">
      <c r="A30460" t="s">
        <v>5965</v>
      </c>
      <c r="B30460" s="100" t="s">
        <v>21581</v>
      </c>
      <c r="D30460" s="124"/>
      <c r="E30460" s="157" t="e">
        <f>VLOOKUP(D30460,'SOAT LIQ'!$A$87:$C$3416,3,FALSE)</f>
        <v>#N/A</v>
      </c>
      <c r="F30460" t="s">
        <v>21632</v>
      </c>
    </row>
    <row r="30461" spans="1:6" x14ac:dyDescent="0.25">
      <c r="A30461" t="s">
        <v>6023</v>
      </c>
      <c r="B30461" s="100" t="s">
        <v>21581</v>
      </c>
      <c r="D30461" s="124"/>
      <c r="E30461" s="157" t="e">
        <f>VLOOKUP(D30461,'SOAT LIQ'!$A$87:$C$3416,3,FALSE)</f>
        <v>#N/A</v>
      </c>
      <c r="F30461" t="s">
        <v>21632</v>
      </c>
    </row>
    <row r="30462" spans="1:6" x14ac:dyDescent="0.25">
      <c r="A30462" t="s">
        <v>5750</v>
      </c>
      <c r="B30462" s="100" t="s">
        <v>21582</v>
      </c>
      <c r="D30462" s="124"/>
      <c r="E30462" s="157" t="e">
        <f>VLOOKUP(D30462,'SOAT LIQ'!$A$87:$C$3416,3,FALSE)</f>
        <v>#N/A</v>
      </c>
      <c r="F30462" t="s">
        <v>21632</v>
      </c>
    </row>
    <row r="30463" spans="1:6" x14ac:dyDescent="0.25">
      <c r="A30463" t="s">
        <v>4339</v>
      </c>
      <c r="B30463" s="100" t="s">
        <v>21582</v>
      </c>
      <c r="D30463" s="124"/>
      <c r="E30463" s="157" t="e">
        <f>VLOOKUP(D30463,'SOAT LIQ'!$A$87:$C$3416,3,FALSE)</f>
        <v>#N/A</v>
      </c>
      <c r="F30463" t="s">
        <v>21632</v>
      </c>
    </row>
    <row r="30464" spans="1:6" x14ac:dyDescent="0.25">
      <c r="A30464" t="s">
        <v>5965</v>
      </c>
      <c r="B30464" s="100" t="s">
        <v>21582</v>
      </c>
      <c r="D30464" s="124"/>
      <c r="E30464" s="157" t="e">
        <f>VLOOKUP(D30464,'SOAT LIQ'!$A$87:$C$3416,3,FALSE)</f>
        <v>#N/A</v>
      </c>
      <c r="F30464" t="s">
        <v>21632</v>
      </c>
    </row>
    <row r="30465" spans="1:6" x14ac:dyDescent="0.25">
      <c r="A30465" t="s">
        <v>6023</v>
      </c>
      <c r="B30465" s="100" t="s">
        <v>21582</v>
      </c>
      <c r="D30465" s="124"/>
      <c r="E30465" s="157" t="e">
        <f>VLOOKUP(D30465,'SOAT LIQ'!$A$87:$C$3416,3,FALSE)</f>
        <v>#N/A</v>
      </c>
      <c r="F30465" t="s">
        <v>21632</v>
      </c>
    </row>
    <row r="30466" spans="1:6" x14ac:dyDescent="0.25">
      <c r="A30466" t="s">
        <v>5750</v>
      </c>
      <c r="B30466" s="100" t="s">
        <v>21583</v>
      </c>
      <c r="D30466" s="124"/>
      <c r="E30466" s="157" t="e">
        <f>VLOOKUP(D30466,'SOAT LIQ'!$A$87:$C$3416,3,FALSE)</f>
        <v>#N/A</v>
      </c>
      <c r="F30466" t="s">
        <v>21632</v>
      </c>
    </row>
    <row r="30467" spans="1:6" x14ac:dyDescent="0.25">
      <c r="A30467" t="s">
        <v>4339</v>
      </c>
      <c r="B30467" s="100" t="s">
        <v>21583</v>
      </c>
      <c r="D30467" s="124"/>
      <c r="E30467" s="157" t="e">
        <f>VLOOKUP(D30467,'SOAT LIQ'!$A$87:$C$3416,3,FALSE)</f>
        <v>#N/A</v>
      </c>
      <c r="F30467" t="s">
        <v>21632</v>
      </c>
    </row>
    <row r="30468" spans="1:6" x14ac:dyDescent="0.25">
      <c r="A30468" t="s">
        <v>5965</v>
      </c>
      <c r="B30468" s="100" t="s">
        <v>21583</v>
      </c>
      <c r="D30468" s="124"/>
      <c r="E30468" s="157" t="e">
        <f>VLOOKUP(D30468,'SOAT LIQ'!$A$87:$C$3416,3,FALSE)</f>
        <v>#N/A</v>
      </c>
      <c r="F30468" t="s">
        <v>21632</v>
      </c>
    </row>
    <row r="30469" spans="1:6" x14ac:dyDescent="0.25">
      <c r="A30469" t="s">
        <v>6023</v>
      </c>
      <c r="B30469" s="100" t="s">
        <v>21583</v>
      </c>
      <c r="D30469" s="124"/>
      <c r="E30469" s="157" t="e">
        <f>VLOOKUP(D30469,'SOAT LIQ'!$A$87:$C$3416,3,FALSE)</f>
        <v>#N/A</v>
      </c>
      <c r="F30469" t="s">
        <v>21632</v>
      </c>
    </row>
    <row r="30470" spans="1:6" x14ac:dyDescent="0.25">
      <c r="A30470" t="s">
        <v>5750</v>
      </c>
      <c r="B30470" s="100" t="s">
        <v>21584</v>
      </c>
      <c r="D30470" s="124"/>
      <c r="E30470" s="157" t="e">
        <f>VLOOKUP(D30470,'SOAT LIQ'!$A$87:$C$3416,3,FALSE)</f>
        <v>#N/A</v>
      </c>
      <c r="F30470" t="s">
        <v>21632</v>
      </c>
    </row>
    <row r="30471" spans="1:6" x14ac:dyDescent="0.25">
      <c r="A30471" t="s">
        <v>4339</v>
      </c>
      <c r="B30471" s="100" t="s">
        <v>21584</v>
      </c>
      <c r="D30471" s="124"/>
      <c r="E30471" s="157" t="e">
        <f>VLOOKUP(D30471,'SOAT LIQ'!$A$87:$C$3416,3,FALSE)</f>
        <v>#N/A</v>
      </c>
      <c r="F30471" t="s">
        <v>21632</v>
      </c>
    </row>
    <row r="30472" spans="1:6" x14ac:dyDescent="0.25">
      <c r="A30472" t="s">
        <v>5965</v>
      </c>
      <c r="B30472" s="100" t="s">
        <v>21584</v>
      </c>
      <c r="D30472" s="124"/>
      <c r="E30472" s="157" t="e">
        <f>VLOOKUP(D30472,'SOAT LIQ'!$A$87:$C$3416,3,FALSE)</f>
        <v>#N/A</v>
      </c>
      <c r="F30472" t="s">
        <v>21632</v>
      </c>
    </row>
    <row r="30473" spans="1:6" x14ac:dyDescent="0.25">
      <c r="A30473" t="s">
        <v>6023</v>
      </c>
      <c r="B30473" s="100" t="s">
        <v>21584</v>
      </c>
      <c r="D30473" s="124"/>
      <c r="E30473" s="157" t="e">
        <f>VLOOKUP(D30473,'SOAT LIQ'!$A$87:$C$3416,3,FALSE)</f>
        <v>#N/A</v>
      </c>
      <c r="F30473" t="s">
        <v>21632</v>
      </c>
    </row>
    <row r="30474" spans="1:6" x14ac:dyDescent="0.25">
      <c r="A30474" t="s">
        <v>5142</v>
      </c>
      <c r="B30474" s="100" t="s">
        <v>21585</v>
      </c>
      <c r="D30474" s="124"/>
      <c r="E30474" s="157" t="e">
        <f>VLOOKUP(D30474,'SOAT LIQ'!$A$87:$C$3416,3,FALSE)</f>
        <v>#N/A</v>
      </c>
      <c r="F30474" t="s">
        <v>21632</v>
      </c>
    </row>
    <row r="30475" spans="1:6" x14ac:dyDescent="0.25">
      <c r="A30475" t="s">
        <v>14242</v>
      </c>
      <c r="B30475" s="100" t="s">
        <v>21585</v>
      </c>
      <c r="D30475" s="124"/>
      <c r="E30475" s="157" t="e">
        <f>VLOOKUP(D30475,'SOAT LIQ'!$A$87:$C$3416,3,FALSE)</f>
        <v>#N/A</v>
      </c>
      <c r="F30475" t="s">
        <v>21632</v>
      </c>
    </row>
    <row r="30476" spans="1:6" x14ac:dyDescent="0.25">
      <c r="A30476" t="s">
        <v>6183</v>
      </c>
      <c r="B30476" s="100" t="s">
        <v>21586</v>
      </c>
      <c r="D30476" s="124"/>
      <c r="E30476" s="157" t="e">
        <f>VLOOKUP(D30476,'SOAT LIQ'!$A$87:$C$3416,3,FALSE)</f>
        <v>#N/A</v>
      </c>
    </row>
    <row r="30477" spans="1:6" x14ac:dyDescent="0.25">
      <c r="A30477" t="s">
        <v>8498</v>
      </c>
      <c r="B30477" s="100" t="s">
        <v>21587</v>
      </c>
      <c r="D30477" s="124"/>
      <c r="E30477" s="157" t="e">
        <f>VLOOKUP(D30477,'SOAT LIQ'!$A$87:$C$3416,3,FALSE)</f>
        <v>#N/A</v>
      </c>
    </row>
    <row r="30478" spans="1:6" x14ac:dyDescent="0.25">
      <c r="A30478" t="s">
        <v>8497</v>
      </c>
      <c r="B30478" s="100" t="s">
        <v>21587</v>
      </c>
      <c r="D30478" s="124"/>
      <c r="E30478" s="157" t="e">
        <f>VLOOKUP(D30478,'SOAT LIQ'!$A$87:$C$3416,3,FALSE)</f>
        <v>#N/A</v>
      </c>
    </row>
    <row r="30479" spans="1:6" x14ac:dyDescent="0.25">
      <c r="A30479" t="s">
        <v>8496</v>
      </c>
      <c r="B30479" s="100" t="s">
        <v>21587</v>
      </c>
      <c r="D30479" s="124"/>
      <c r="E30479" s="157" t="e">
        <f>VLOOKUP(D30479,'SOAT LIQ'!$A$87:$C$3416,3,FALSE)</f>
        <v>#N/A</v>
      </c>
    </row>
    <row r="30480" spans="1:6" x14ac:dyDescent="0.25">
      <c r="A30480" t="s">
        <v>8495</v>
      </c>
      <c r="B30480" s="100" t="s">
        <v>21587</v>
      </c>
      <c r="D30480" s="124"/>
      <c r="E30480" s="157" t="e">
        <f>VLOOKUP(D30480,'SOAT LIQ'!$A$87:$C$3416,3,FALSE)</f>
        <v>#N/A</v>
      </c>
    </row>
    <row r="30481" spans="1:5" x14ac:dyDescent="0.25">
      <c r="A30481" t="s">
        <v>8501</v>
      </c>
      <c r="B30481" s="100" t="s">
        <v>21587</v>
      </c>
      <c r="D30481" s="124"/>
      <c r="E30481" s="157" t="e">
        <f>VLOOKUP(D30481,'SOAT LIQ'!$A$87:$C$3416,3,FALSE)</f>
        <v>#N/A</v>
      </c>
    </row>
    <row r="30482" spans="1:5" x14ac:dyDescent="0.25">
      <c r="A30482" t="s">
        <v>8500</v>
      </c>
      <c r="B30482" s="100" t="s">
        <v>21587</v>
      </c>
      <c r="D30482" s="124"/>
      <c r="E30482" s="157" t="e">
        <f>VLOOKUP(D30482,'SOAT LIQ'!$A$87:$C$3416,3,FALSE)</f>
        <v>#N/A</v>
      </c>
    </row>
    <row r="30483" spans="1:5" x14ac:dyDescent="0.25">
      <c r="A30483" t="s">
        <v>8494</v>
      </c>
      <c r="B30483" s="100" t="s">
        <v>21587</v>
      </c>
      <c r="D30483" s="124"/>
      <c r="E30483" s="157" t="e">
        <f>VLOOKUP(D30483,'SOAT LIQ'!$A$87:$C$3416,3,FALSE)</f>
        <v>#N/A</v>
      </c>
    </row>
    <row r="30484" spans="1:5" x14ac:dyDescent="0.25">
      <c r="A30484" t="s">
        <v>15399</v>
      </c>
      <c r="B30484" s="100" t="s">
        <v>21587</v>
      </c>
      <c r="D30484" s="124"/>
      <c r="E30484" s="157" t="e">
        <f>VLOOKUP(D30484,'SOAT LIQ'!$A$87:$C$3416,3,FALSE)</f>
        <v>#N/A</v>
      </c>
    </row>
    <row r="30485" spans="1:5" x14ac:dyDescent="0.25">
      <c r="A30485" t="s">
        <v>8499</v>
      </c>
      <c r="B30485" s="100" t="s">
        <v>21587</v>
      </c>
      <c r="D30485" s="124"/>
      <c r="E30485" s="157" t="e">
        <f>VLOOKUP(D30485,'SOAT LIQ'!$A$87:$C$3416,3,FALSE)</f>
        <v>#N/A</v>
      </c>
    </row>
    <row r="30486" spans="1:5" x14ac:dyDescent="0.25">
      <c r="A30486" t="s">
        <v>8476</v>
      </c>
      <c r="B30486" s="100" t="s">
        <v>21587</v>
      </c>
      <c r="D30486" s="124"/>
      <c r="E30486" s="157" t="e">
        <f>VLOOKUP(D30486,'SOAT LIQ'!$A$87:$C$3416,3,FALSE)</f>
        <v>#N/A</v>
      </c>
    </row>
    <row r="30487" spans="1:5" x14ac:dyDescent="0.25">
      <c r="A30487" t="s">
        <v>5576</v>
      </c>
      <c r="B30487" s="100" t="s">
        <v>21587</v>
      </c>
      <c r="D30487" s="124"/>
      <c r="E30487" s="157" t="e">
        <f>VLOOKUP(D30487,'SOAT LIQ'!$A$87:$C$3416,3,FALSE)</f>
        <v>#N/A</v>
      </c>
    </row>
    <row r="30488" spans="1:5" x14ac:dyDescent="0.25">
      <c r="A30488" t="s">
        <v>5577</v>
      </c>
      <c r="B30488" s="100" t="s">
        <v>21587</v>
      </c>
      <c r="D30488" s="124"/>
      <c r="E30488" s="157" t="e">
        <f>VLOOKUP(D30488,'SOAT LIQ'!$A$87:$C$3416,3,FALSE)</f>
        <v>#N/A</v>
      </c>
    </row>
    <row r="30489" spans="1:5" x14ac:dyDescent="0.25">
      <c r="A30489" t="s">
        <v>8477</v>
      </c>
      <c r="B30489" s="100" t="s">
        <v>21587</v>
      </c>
      <c r="D30489" s="124"/>
      <c r="E30489" s="157" t="e">
        <f>VLOOKUP(D30489,'SOAT LIQ'!$A$87:$C$3416,3,FALSE)</f>
        <v>#N/A</v>
      </c>
    </row>
    <row r="30490" spans="1:5" x14ac:dyDescent="0.25">
      <c r="A30490" t="s">
        <v>5578</v>
      </c>
      <c r="B30490" s="100" t="s">
        <v>21587</v>
      </c>
      <c r="D30490" s="124"/>
      <c r="E30490" s="157" t="e">
        <f>VLOOKUP(D30490,'SOAT LIQ'!$A$87:$C$3416,3,FALSE)</f>
        <v>#N/A</v>
      </c>
    </row>
    <row r="30491" spans="1:5" x14ac:dyDescent="0.25">
      <c r="A30491" t="s">
        <v>5579</v>
      </c>
      <c r="B30491" s="100" t="s">
        <v>21587</v>
      </c>
      <c r="D30491" s="124"/>
      <c r="E30491" s="157" t="e">
        <f>VLOOKUP(D30491,'SOAT LIQ'!$A$87:$C$3416,3,FALSE)</f>
        <v>#N/A</v>
      </c>
    </row>
    <row r="30492" spans="1:5" x14ac:dyDescent="0.25">
      <c r="A30492" t="s">
        <v>8493</v>
      </c>
      <c r="B30492" s="100" t="s">
        <v>21587</v>
      </c>
      <c r="D30492" s="124"/>
      <c r="E30492" s="157" t="e">
        <f>VLOOKUP(D30492,'SOAT LIQ'!$A$87:$C$3416,3,FALSE)</f>
        <v>#N/A</v>
      </c>
    </row>
    <row r="30493" spans="1:5" x14ac:dyDescent="0.25">
      <c r="A30493" t="s">
        <v>4229</v>
      </c>
      <c r="B30493" s="100" t="s">
        <v>21587</v>
      </c>
      <c r="D30493" s="124"/>
      <c r="E30493" s="157" t="e">
        <f>VLOOKUP(D30493,'SOAT LIQ'!$A$87:$C$3416,3,FALSE)</f>
        <v>#N/A</v>
      </c>
    </row>
    <row r="30494" spans="1:5" x14ac:dyDescent="0.25">
      <c r="A30494" t="s">
        <v>5580</v>
      </c>
      <c r="B30494" s="100" t="s">
        <v>21587</v>
      </c>
      <c r="D30494" s="124"/>
      <c r="E30494" s="157" t="e">
        <f>VLOOKUP(D30494,'SOAT LIQ'!$A$87:$C$3416,3,FALSE)</f>
        <v>#N/A</v>
      </c>
    </row>
    <row r="30495" spans="1:5" x14ac:dyDescent="0.25">
      <c r="A30495" t="s">
        <v>8478</v>
      </c>
      <c r="B30495" s="100" t="s">
        <v>21587</v>
      </c>
      <c r="D30495" s="124"/>
      <c r="E30495" s="157" t="e">
        <f>VLOOKUP(D30495,'SOAT LIQ'!$A$87:$C$3416,3,FALSE)</f>
        <v>#N/A</v>
      </c>
    </row>
    <row r="30496" spans="1:5" x14ac:dyDescent="0.25">
      <c r="A30496" t="s">
        <v>8471</v>
      </c>
      <c r="B30496" s="100" t="s">
        <v>21587</v>
      </c>
      <c r="D30496" s="124"/>
      <c r="E30496" s="157" t="e">
        <f>VLOOKUP(D30496,'SOAT LIQ'!$A$87:$C$3416,3,FALSE)</f>
        <v>#N/A</v>
      </c>
    </row>
    <row r="30497" spans="1:5" x14ac:dyDescent="0.25">
      <c r="A30497" t="s">
        <v>8470</v>
      </c>
      <c r="B30497" s="100" t="s">
        <v>21587</v>
      </c>
      <c r="D30497" s="124"/>
      <c r="E30497" s="157" t="e">
        <f>VLOOKUP(D30497,'SOAT LIQ'!$A$87:$C$3416,3,FALSE)</f>
        <v>#N/A</v>
      </c>
    </row>
    <row r="30498" spans="1:5" x14ac:dyDescent="0.25">
      <c r="A30498" t="s">
        <v>8472</v>
      </c>
      <c r="B30498" s="100" t="s">
        <v>21587</v>
      </c>
      <c r="D30498" s="124"/>
      <c r="E30498" s="157" t="e">
        <f>VLOOKUP(D30498,'SOAT LIQ'!$A$87:$C$3416,3,FALSE)</f>
        <v>#N/A</v>
      </c>
    </row>
    <row r="30499" spans="1:5" x14ac:dyDescent="0.25">
      <c r="A30499" t="s">
        <v>8476</v>
      </c>
      <c r="B30499" s="100" t="s">
        <v>21588</v>
      </c>
      <c r="D30499" s="124"/>
      <c r="E30499" s="157" t="e">
        <f>VLOOKUP(D30499,'SOAT LIQ'!$A$87:$C$3416,3,FALSE)</f>
        <v>#N/A</v>
      </c>
    </row>
    <row r="30500" spans="1:5" x14ac:dyDescent="0.25">
      <c r="A30500" t="s">
        <v>5576</v>
      </c>
      <c r="B30500" s="100" t="s">
        <v>21588</v>
      </c>
      <c r="D30500" s="124"/>
      <c r="E30500" s="157" t="e">
        <f>VLOOKUP(D30500,'SOAT LIQ'!$A$87:$C$3416,3,FALSE)</f>
        <v>#N/A</v>
      </c>
    </row>
    <row r="30501" spans="1:5" x14ac:dyDescent="0.25">
      <c r="A30501" t="s">
        <v>5577</v>
      </c>
      <c r="B30501" s="100" t="s">
        <v>21588</v>
      </c>
      <c r="D30501" s="124"/>
      <c r="E30501" s="157" t="e">
        <f>VLOOKUP(D30501,'SOAT LIQ'!$A$87:$C$3416,3,FALSE)</f>
        <v>#N/A</v>
      </c>
    </row>
    <row r="30502" spans="1:5" x14ac:dyDescent="0.25">
      <c r="A30502" t="s">
        <v>8477</v>
      </c>
      <c r="B30502" s="100" t="s">
        <v>21588</v>
      </c>
      <c r="D30502" s="124"/>
      <c r="E30502" s="157" t="e">
        <f>VLOOKUP(D30502,'SOAT LIQ'!$A$87:$C$3416,3,FALSE)</f>
        <v>#N/A</v>
      </c>
    </row>
    <row r="30503" spans="1:5" x14ac:dyDescent="0.25">
      <c r="A30503" t="s">
        <v>5578</v>
      </c>
      <c r="B30503" s="100" t="s">
        <v>21588</v>
      </c>
      <c r="D30503" s="124"/>
      <c r="E30503" s="157" t="e">
        <f>VLOOKUP(D30503,'SOAT LIQ'!$A$87:$C$3416,3,FALSE)</f>
        <v>#N/A</v>
      </c>
    </row>
    <row r="30504" spans="1:5" x14ac:dyDescent="0.25">
      <c r="A30504" t="s">
        <v>5579</v>
      </c>
      <c r="B30504" s="100" t="s">
        <v>21588</v>
      </c>
      <c r="D30504" s="124"/>
      <c r="E30504" s="157" t="e">
        <f>VLOOKUP(D30504,'SOAT LIQ'!$A$87:$C$3416,3,FALSE)</f>
        <v>#N/A</v>
      </c>
    </row>
    <row r="30505" spans="1:5" x14ac:dyDescent="0.25">
      <c r="A30505" t="s">
        <v>8493</v>
      </c>
      <c r="B30505" s="100" t="s">
        <v>21588</v>
      </c>
      <c r="D30505" s="124"/>
      <c r="E30505" s="157" t="e">
        <f>VLOOKUP(D30505,'SOAT LIQ'!$A$87:$C$3416,3,FALSE)</f>
        <v>#N/A</v>
      </c>
    </row>
    <row r="30506" spans="1:5" x14ac:dyDescent="0.25">
      <c r="A30506" t="s">
        <v>4229</v>
      </c>
      <c r="B30506" s="100" t="s">
        <v>21588</v>
      </c>
      <c r="D30506" s="124"/>
      <c r="E30506" s="157" t="e">
        <f>VLOOKUP(D30506,'SOAT LIQ'!$A$87:$C$3416,3,FALSE)</f>
        <v>#N/A</v>
      </c>
    </row>
    <row r="30507" spans="1:5" x14ac:dyDescent="0.25">
      <c r="A30507" t="s">
        <v>5580</v>
      </c>
      <c r="B30507" s="100" t="s">
        <v>21588</v>
      </c>
      <c r="D30507" s="124"/>
      <c r="E30507" s="157" t="e">
        <f>VLOOKUP(D30507,'SOAT LIQ'!$A$87:$C$3416,3,FALSE)</f>
        <v>#N/A</v>
      </c>
    </row>
    <row r="30508" spans="1:5" x14ac:dyDescent="0.25">
      <c r="A30508" t="s">
        <v>8471</v>
      </c>
      <c r="B30508" s="100" t="s">
        <v>21588</v>
      </c>
      <c r="D30508" s="124"/>
      <c r="E30508" s="157" t="e">
        <f>VLOOKUP(D30508,'SOAT LIQ'!$A$87:$C$3416,3,FALSE)</f>
        <v>#N/A</v>
      </c>
    </row>
    <row r="30509" spans="1:5" x14ac:dyDescent="0.25">
      <c r="A30509" t="s">
        <v>8470</v>
      </c>
      <c r="B30509" s="100" t="s">
        <v>21588</v>
      </c>
      <c r="D30509" s="124"/>
      <c r="E30509" s="157" t="e">
        <f>VLOOKUP(D30509,'SOAT LIQ'!$A$87:$C$3416,3,FALSE)</f>
        <v>#N/A</v>
      </c>
    </row>
    <row r="30510" spans="1:5" x14ac:dyDescent="0.25">
      <c r="A30510" t="s">
        <v>8472</v>
      </c>
      <c r="B30510" s="100" t="s">
        <v>21588</v>
      </c>
      <c r="D30510" s="124"/>
      <c r="E30510" s="157" t="e">
        <f>VLOOKUP(D30510,'SOAT LIQ'!$A$87:$C$3416,3,FALSE)</f>
        <v>#N/A</v>
      </c>
    </row>
    <row r="30511" spans="1:5" x14ac:dyDescent="0.25">
      <c r="A30511" t="s">
        <v>8471</v>
      </c>
      <c r="B30511" s="100" t="s">
        <v>21589</v>
      </c>
      <c r="D30511" s="124"/>
      <c r="E30511" s="157" t="e">
        <f>VLOOKUP(D30511,'SOAT LIQ'!$A$87:$C$3416,3,FALSE)</f>
        <v>#N/A</v>
      </c>
    </row>
    <row r="30512" spans="1:5" x14ac:dyDescent="0.25">
      <c r="A30512" t="s">
        <v>8470</v>
      </c>
      <c r="B30512" s="100" t="s">
        <v>21589</v>
      </c>
      <c r="D30512" s="124"/>
      <c r="E30512" s="157" t="e">
        <f>VLOOKUP(D30512,'SOAT LIQ'!$A$87:$C$3416,3,FALSE)</f>
        <v>#N/A</v>
      </c>
    </row>
    <row r="30513" spans="1:5" x14ac:dyDescent="0.25">
      <c r="A30513" t="s">
        <v>8476</v>
      </c>
      <c r="B30513" s="100" t="s">
        <v>21590</v>
      </c>
      <c r="D30513" s="124"/>
      <c r="E30513" s="157" t="e">
        <f>VLOOKUP(D30513,'SOAT LIQ'!$A$87:$C$3416,3,FALSE)</f>
        <v>#N/A</v>
      </c>
    </row>
    <row r="30514" spans="1:5" x14ac:dyDescent="0.25">
      <c r="A30514" t="s">
        <v>5576</v>
      </c>
      <c r="B30514" s="100" t="s">
        <v>21590</v>
      </c>
      <c r="D30514" s="124"/>
      <c r="E30514" s="157" t="e">
        <f>VLOOKUP(D30514,'SOAT LIQ'!$A$87:$C$3416,3,FALSE)</f>
        <v>#N/A</v>
      </c>
    </row>
    <row r="30515" spans="1:5" x14ac:dyDescent="0.25">
      <c r="A30515" t="s">
        <v>5577</v>
      </c>
      <c r="B30515" s="100" t="s">
        <v>21590</v>
      </c>
      <c r="D30515" s="124"/>
      <c r="E30515" s="157" t="e">
        <f>VLOOKUP(D30515,'SOAT LIQ'!$A$87:$C$3416,3,FALSE)</f>
        <v>#N/A</v>
      </c>
    </row>
    <row r="30516" spans="1:5" x14ac:dyDescent="0.25">
      <c r="A30516" t="s">
        <v>8477</v>
      </c>
      <c r="B30516" s="100" t="s">
        <v>21590</v>
      </c>
      <c r="D30516" s="124"/>
      <c r="E30516" s="157" t="e">
        <f>VLOOKUP(D30516,'SOAT LIQ'!$A$87:$C$3416,3,FALSE)</f>
        <v>#N/A</v>
      </c>
    </row>
    <row r="30517" spans="1:5" x14ac:dyDescent="0.25">
      <c r="A30517" t="s">
        <v>5578</v>
      </c>
      <c r="B30517" s="100" t="s">
        <v>21590</v>
      </c>
      <c r="D30517" s="124"/>
      <c r="E30517" s="157" t="e">
        <f>VLOOKUP(D30517,'SOAT LIQ'!$A$87:$C$3416,3,FALSE)</f>
        <v>#N/A</v>
      </c>
    </row>
    <row r="30518" spans="1:5" x14ac:dyDescent="0.25">
      <c r="A30518" t="s">
        <v>5579</v>
      </c>
      <c r="B30518" s="100" t="s">
        <v>21590</v>
      </c>
      <c r="D30518" s="124"/>
      <c r="E30518" s="157" t="e">
        <f>VLOOKUP(D30518,'SOAT LIQ'!$A$87:$C$3416,3,FALSE)</f>
        <v>#N/A</v>
      </c>
    </row>
    <row r="30519" spans="1:5" x14ac:dyDescent="0.25">
      <c r="A30519" t="s">
        <v>8493</v>
      </c>
      <c r="B30519" s="100" t="s">
        <v>21590</v>
      </c>
      <c r="D30519" s="124"/>
      <c r="E30519" s="157" t="e">
        <f>VLOOKUP(D30519,'SOAT LIQ'!$A$87:$C$3416,3,FALSE)</f>
        <v>#N/A</v>
      </c>
    </row>
    <row r="30520" spans="1:5" x14ac:dyDescent="0.25">
      <c r="A30520" t="s">
        <v>4229</v>
      </c>
      <c r="B30520" s="100" t="s">
        <v>21590</v>
      </c>
      <c r="D30520" s="124"/>
      <c r="E30520" s="157" t="e">
        <f>VLOOKUP(D30520,'SOAT LIQ'!$A$87:$C$3416,3,FALSE)</f>
        <v>#N/A</v>
      </c>
    </row>
    <row r="30521" spans="1:5" x14ac:dyDescent="0.25">
      <c r="A30521" t="s">
        <v>5580</v>
      </c>
      <c r="B30521" s="100" t="s">
        <v>21590</v>
      </c>
      <c r="D30521" s="124"/>
      <c r="E30521" s="157" t="e">
        <f>VLOOKUP(D30521,'SOAT LIQ'!$A$87:$C$3416,3,FALSE)</f>
        <v>#N/A</v>
      </c>
    </row>
    <row r="30522" spans="1:5" x14ac:dyDescent="0.25">
      <c r="A30522" t="s">
        <v>8471</v>
      </c>
      <c r="B30522" s="100" t="s">
        <v>21590</v>
      </c>
      <c r="D30522" s="124"/>
      <c r="E30522" s="157" t="e">
        <f>VLOOKUP(D30522,'SOAT LIQ'!$A$87:$C$3416,3,FALSE)</f>
        <v>#N/A</v>
      </c>
    </row>
    <row r="30523" spans="1:5" x14ac:dyDescent="0.25">
      <c r="A30523" t="s">
        <v>8470</v>
      </c>
      <c r="B30523" s="100" t="s">
        <v>21590</v>
      </c>
      <c r="D30523" s="124"/>
      <c r="E30523" s="157" t="e">
        <f>VLOOKUP(D30523,'SOAT LIQ'!$A$87:$C$3416,3,FALSE)</f>
        <v>#N/A</v>
      </c>
    </row>
    <row r="30524" spans="1:5" x14ac:dyDescent="0.25">
      <c r="A30524" t="s">
        <v>8472</v>
      </c>
      <c r="B30524" s="100" t="s">
        <v>21590</v>
      </c>
      <c r="D30524" s="124"/>
      <c r="E30524" s="157" t="e">
        <f>VLOOKUP(D30524,'SOAT LIQ'!$A$87:$C$3416,3,FALSE)</f>
        <v>#N/A</v>
      </c>
    </row>
    <row r="30525" spans="1:5" x14ac:dyDescent="0.25">
      <c r="A30525" t="s">
        <v>8498</v>
      </c>
      <c r="B30525" s="100" t="s">
        <v>21591</v>
      </c>
      <c r="D30525" s="124"/>
      <c r="E30525" s="157" t="e">
        <f>VLOOKUP(D30525,'SOAT LIQ'!$A$87:$C$3416,3,FALSE)</f>
        <v>#N/A</v>
      </c>
    </row>
    <row r="30526" spans="1:5" x14ac:dyDescent="0.25">
      <c r="A30526" t="s">
        <v>8497</v>
      </c>
      <c r="B30526" s="100" t="s">
        <v>21591</v>
      </c>
      <c r="D30526" s="124"/>
      <c r="E30526" s="157" t="e">
        <f>VLOOKUP(D30526,'SOAT LIQ'!$A$87:$C$3416,3,FALSE)</f>
        <v>#N/A</v>
      </c>
    </row>
    <row r="30527" spans="1:5" x14ac:dyDescent="0.25">
      <c r="A30527" t="s">
        <v>8496</v>
      </c>
      <c r="B30527" s="100" t="s">
        <v>21591</v>
      </c>
      <c r="D30527" s="124"/>
      <c r="E30527" s="157" t="e">
        <f>VLOOKUP(D30527,'SOAT LIQ'!$A$87:$C$3416,3,FALSE)</f>
        <v>#N/A</v>
      </c>
    </row>
    <row r="30528" spans="1:5" x14ac:dyDescent="0.25">
      <c r="A30528" t="s">
        <v>8495</v>
      </c>
      <c r="B30528" s="100" t="s">
        <v>21591</v>
      </c>
      <c r="D30528" s="124"/>
      <c r="E30528" s="157" t="e">
        <f>VLOOKUP(D30528,'SOAT LIQ'!$A$87:$C$3416,3,FALSE)</f>
        <v>#N/A</v>
      </c>
    </row>
    <row r="30529" spans="1:5" x14ac:dyDescent="0.25">
      <c r="A30529" t="s">
        <v>8501</v>
      </c>
      <c r="B30529" s="100" t="s">
        <v>21591</v>
      </c>
      <c r="D30529" s="124"/>
      <c r="E30529" s="157" t="e">
        <f>VLOOKUP(D30529,'SOAT LIQ'!$A$87:$C$3416,3,FALSE)</f>
        <v>#N/A</v>
      </c>
    </row>
    <row r="30530" spans="1:5" x14ac:dyDescent="0.25">
      <c r="A30530" t="s">
        <v>8500</v>
      </c>
      <c r="B30530" s="100" t="s">
        <v>21591</v>
      </c>
      <c r="D30530" s="124"/>
      <c r="E30530" s="157" t="e">
        <f>VLOOKUP(D30530,'SOAT LIQ'!$A$87:$C$3416,3,FALSE)</f>
        <v>#N/A</v>
      </c>
    </row>
    <row r="30531" spans="1:5" x14ac:dyDescent="0.25">
      <c r="A30531" t="s">
        <v>8494</v>
      </c>
      <c r="B30531" s="100" t="s">
        <v>21591</v>
      </c>
      <c r="D30531" s="124"/>
      <c r="E30531" s="157" t="e">
        <f>VLOOKUP(D30531,'SOAT LIQ'!$A$87:$C$3416,3,FALSE)</f>
        <v>#N/A</v>
      </c>
    </row>
    <row r="30532" spans="1:5" x14ac:dyDescent="0.25">
      <c r="A30532" t="s">
        <v>15399</v>
      </c>
      <c r="B30532" s="100" t="s">
        <v>21591</v>
      </c>
      <c r="D30532" s="124"/>
      <c r="E30532" s="157" t="e">
        <f>VLOOKUP(D30532,'SOAT LIQ'!$A$87:$C$3416,3,FALSE)</f>
        <v>#N/A</v>
      </c>
    </row>
    <row r="30533" spans="1:5" x14ac:dyDescent="0.25">
      <c r="A30533" t="s">
        <v>8499</v>
      </c>
      <c r="B30533" s="100" t="s">
        <v>21591</v>
      </c>
      <c r="D30533" s="124"/>
      <c r="E30533" s="157" t="e">
        <f>VLOOKUP(D30533,'SOAT LIQ'!$A$87:$C$3416,3,FALSE)</f>
        <v>#N/A</v>
      </c>
    </row>
    <row r="30534" spans="1:5" x14ac:dyDescent="0.25">
      <c r="A30534" t="s">
        <v>8498</v>
      </c>
      <c r="B30534" s="100" t="s">
        <v>21592</v>
      </c>
      <c r="D30534" s="124"/>
      <c r="E30534" s="157" t="e">
        <f>VLOOKUP(D30534,'SOAT LIQ'!$A$87:$C$3416,3,FALSE)</f>
        <v>#N/A</v>
      </c>
    </row>
    <row r="30535" spans="1:5" x14ac:dyDescent="0.25">
      <c r="A30535" t="s">
        <v>8497</v>
      </c>
      <c r="B30535" s="100" t="s">
        <v>21592</v>
      </c>
      <c r="D30535" s="124"/>
      <c r="E30535" s="157" t="e">
        <f>VLOOKUP(D30535,'SOAT LIQ'!$A$87:$C$3416,3,FALSE)</f>
        <v>#N/A</v>
      </c>
    </row>
    <row r="30536" spans="1:5" x14ac:dyDescent="0.25">
      <c r="A30536" t="s">
        <v>8496</v>
      </c>
      <c r="B30536" s="100" t="s">
        <v>21592</v>
      </c>
      <c r="D30536" s="124"/>
      <c r="E30536" s="157" t="e">
        <f>VLOOKUP(D30536,'SOAT LIQ'!$A$87:$C$3416,3,FALSE)</f>
        <v>#N/A</v>
      </c>
    </row>
    <row r="30537" spans="1:5" x14ac:dyDescent="0.25">
      <c r="A30537" t="s">
        <v>8495</v>
      </c>
      <c r="B30537" s="100" t="s">
        <v>21592</v>
      </c>
      <c r="D30537" s="124"/>
      <c r="E30537" s="157" t="e">
        <f>VLOOKUP(D30537,'SOAT LIQ'!$A$87:$C$3416,3,FALSE)</f>
        <v>#N/A</v>
      </c>
    </row>
    <row r="30538" spans="1:5" x14ac:dyDescent="0.25">
      <c r="A30538" t="s">
        <v>8501</v>
      </c>
      <c r="B30538" s="100" t="s">
        <v>21592</v>
      </c>
      <c r="D30538" s="124"/>
      <c r="E30538" s="157" t="e">
        <f>VLOOKUP(D30538,'SOAT LIQ'!$A$87:$C$3416,3,FALSE)</f>
        <v>#N/A</v>
      </c>
    </row>
    <row r="30539" spans="1:5" x14ac:dyDescent="0.25">
      <c r="A30539" t="s">
        <v>8500</v>
      </c>
      <c r="B30539" s="100" t="s">
        <v>21592</v>
      </c>
      <c r="D30539" s="124"/>
      <c r="E30539" s="157" t="e">
        <f>VLOOKUP(D30539,'SOAT LIQ'!$A$87:$C$3416,3,FALSE)</f>
        <v>#N/A</v>
      </c>
    </row>
    <row r="30540" spans="1:5" x14ac:dyDescent="0.25">
      <c r="A30540" t="s">
        <v>8494</v>
      </c>
      <c r="B30540" s="100" t="s">
        <v>21592</v>
      </c>
      <c r="D30540" s="124"/>
      <c r="E30540" s="157" t="e">
        <f>VLOOKUP(D30540,'SOAT LIQ'!$A$87:$C$3416,3,FALSE)</f>
        <v>#N/A</v>
      </c>
    </row>
    <row r="30541" spans="1:5" x14ac:dyDescent="0.25">
      <c r="A30541" t="s">
        <v>15399</v>
      </c>
      <c r="B30541" s="100" t="s">
        <v>21592</v>
      </c>
      <c r="C30541" s="99"/>
      <c r="D30541" s="124"/>
      <c r="E30541" s="157" t="e">
        <f>VLOOKUP(D30541,'SOAT LIQ'!$A$87:$C$3416,3,FALSE)</f>
        <v>#N/A</v>
      </c>
    </row>
    <row r="30542" spans="1:5" x14ac:dyDescent="0.25">
      <c r="A30542" t="s">
        <v>8499</v>
      </c>
      <c r="B30542" s="100" t="s">
        <v>21592</v>
      </c>
      <c r="C30542" s="99"/>
      <c r="D30542" s="124"/>
      <c r="E30542" s="157" t="e">
        <f>VLOOKUP(D30542,'SOAT LIQ'!$A$87:$C$3416,3,FALSE)</f>
        <v>#N/A</v>
      </c>
    </row>
    <row r="30543" spans="1:5" x14ac:dyDescent="0.25">
      <c r="A30543" t="s">
        <v>8471</v>
      </c>
      <c r="B30543" s="100" t="s">
        <v>21593</v>
      </c>
      <c r="C30543" s="99"/>
      <c r="D30543" s="124"/>
      <c r="E30543" s="157" t="e">
        <f>VLOOKUP(D30543,'SOAT LIQ'!$A$87:$C$3416,3,FALSE)</f>
        <v>#N/A</v>
      </c>
    </row>
    <row r="30544" spans="1:5" x14ac:dyDescent="0.25">
      <c r="A30544" t="s">
        <v>8470</v>
      </c>
      <c r="B30544" s="100" t="s">
        <v>21593</v>
      </c>
      <c r="C30544" s="99"/>
      <c r="D30544" s="124"/>
      <c r="E30544" s="157" t="e">
        <f>VLOOKUP(D30544,'SOAT LIQ'!$A$87:$C$3416,3,FALSE)</f>
        <v>#N/A</v>
      </c>
    </row>
    <row r="30545" spans="1:6" x14ac:dyDescent="0.25">
      <c r="A30545" s="56" t="s">
        <v>8495</v>
      </c>
      <c r="B30545" s="100" t="s">
        <v>14981</v>
      </c>
      <c r="C30545" s="99" t="s">
        <v>14980</v>
      </c>
      <c r="D30545" s="124">
        <v>37701</v>
      </c>
      <c r="E30545" s="157" t="e">
        <f>VLOOKUP(D30545,'SOAT LIQ'!$A$87:$C$3416,3,FALSE)</f>
        <v>#N/A</v>
      </c>
      <c r="F30545" t="s">
        <v>21631</v>
      </c>
    </row>
    <row r="30546" spans="1:6" x14ac:dyDescent="0.25">
      <c r="A30546" s="56" t="s">
        <v>8470</v>
      </c>
      <c r="B30546" s="100" t="s">
        <v>14981</v>
      </c>
      <c r="C30546" s="99" t="s">
        <v>14980</v>
      </c>
      <c r="D30546" s="124">
        <v>37701</v>
      </c>
      <c r="E30546" s="157" t="e">
        <f>VLOOKUP(D30546,'SOAT LIQ'!$A$87:$C$3416,3,FALSE)</f>
        <v>#N/A</v>
      </c>
      <c r="F30546" t="s">
        <v>21631</v>
      </c>
    </row>
    <row r="30547" spans="1:6" x14ac:dyDescent="0.25">
      <c r="A30547" s="56" t="s">
        <v>8471</v>
      </c>
      <c r="B30547" s="100" t="s">
        <v>14981</v>
      </c>
      <c r="C30547" s="99" t="s">
        <v>14980</v>
      </c>
      <c r="D30547" s="124">
        <v>37701</v>
      </c>
      <c r="E30547" s="157" t="e">
        <f>VLOOKUP(D30547,'SOAT LIQ'!$A$87:$C$3416,3,FALSE)</f>
        <v>#N/A</v>
      </c>
      <c r="F30547" t="s">
        <v>21631</v>
      </c>
    </row>
    <row r="30548" spans="1:6" x14ac:dyDescent="0.25">
      <c r="A30548" s="56" t="s">
        <v>8497</v>
      </c>
      <c r="B30548" s="100" t="s">
        <v>14981</v>
      </c>
      <c r="C30548" s="99" t="s">
        <v>14980</v>
      </c>
      <c r="D30548" s="124">
        <v>37701</v>
      </c>
      <c r="E30548" s="157" t="e">
        <f>VLOOKUP(D30548,'SOAT LIQ'!$A$87:$C$3416,3,FALSE)</f>
        <v>#N/A</v>
      </c>
      <c r="F30548" t="s">
        <v>21631</v>
      </c>
    </row>
    <row r="30549" spans="1:6" x14ac:dyDescent="0.25">
      <c r="A30549" s="56" t="s">
        <v>8498</v>
      </c>
      <c r="B30549" s="100" t="s">
        <v>14981</v>
      </c>
      <c r="C30549" s="99" t="s">
        <v>14980</v>
      </c>
      <c r="D30549" s="124">
        <v>37701</v>
      </c>
      <c r="E30549" s="157" t="e">
        <f>VLOOKUP(D30549,'SOAT LIQ'!$A$87:$C$3416,3,FALSE)</f>
        <v>#N/A</v>
      </c>
      <c r="F30549" t="s">
        <v>21631</v>
      </c>
    </row>
    <row r="30550" spans="1:6" x14ac:dyDescent="0.25">
      <c r="A30550" s="56" t="s">
        <v>8499</v>
      </c>
      <c r="B30550" s="100" t="s">
        <v>14981</v>
      </c>
      <c r="C30550" s="99" t="s">
        <v>14980</v>
      </c>
      <c r="D30550" s="124">
        <v>37701</v>
      </c>
      <c r="E30550" s="157" t="e">
        <f>VLOOKUP(D30550,'SOAT LIQ'!$A$87:$C$3416,3,FALSE)</f>
        <v>#N/A</v>
      </c>
      <c r="F30550" t="s">
        <v>21631</v>
      </c>
    </row>
    <row r="30551" spans="1:6" x14ac:dyDescent="0.25">
      <c r="A30551" s="56" t="s">
        <v>8501</v>
      </c>
      <c r="B30551" s="100" t="s">
        <v>14981</v>
      </c>
      <c r="C30551" s="99" t="s">
        <v>14980</v>
      </c>
      <c r="D30551" s="124">
        <v>37701</v>
      </c>
      <c r="E30551" s="157" t="e">
        <f>VLOOKUP(D30551,'SOAT LIQ'!$A$87:$C$3416,3,FALSE)</f>
        <v>#N/A</v>
      </c>
      <c r="F30551" t="s">
        <v>21631</v>
      </c>
    </row>
    <row r="30552" spans="1:6" x14ac:dyDescent="0.25">
      <c r="A30552" s="56" t="s">
        <v>8494</v>
      </c>
      <c r="B30552" s="100" t="s">
        <v>14981</v>
      </c>
      <c r="C30552" s="99" t="s">
        <v>14980</v>
      </c>
      <c r="D30552" s="124">
        <v>37701</v>
      </c>
      <c r="E30552" s="157" t="e">
        <f>VLOOKUP(D30552,'SOAT LIQ'!$A$87:$C$3416,3,FALSE)</f>
        <v>#N/A</v>
      </c>
      <c r="F30552" t="s">
        <v>21631</v>
      </c>
    </row>
    <row r="30553" spans="1:6" x14ac:dyDescent="0.25">
      <c r="A30553" s="56" t="s">
        <v>20558</v>
      </c>
      <c r="B30553" s="100" t="s">
        <v>14981</v>
      </c>
      <c r="C30553" s="99" t="s">
        <v>14980</v>
      </c>
      <c r="D30553" s="124">
        <v>37701</v>
      </c>
      <c r="E30553" s="157" t="e">
        <f>VLOOKUP(D30553,'SOAT LIQ'!$A$87:$C$3416,3,FALSE)</f>
        <v>#N/A</v>
      </c>
      <c r="F30553" t="s">
        <v>21631</v>
      </c>
    </row>
    <row r="30554" spans="1:6" x14ac:dyDescent="0.25">
      <c r="A30554" s="56" t="s">
        <v>21594</v>
      </c>
      <c r="B30554" s="100" t="s">
        <v>14981</v>
      </c>
      <c r="C30554" s="99" t="s">
        <v>14980</v>
      </c>
      <c r="D30554" s="124">
        <v>37701</v>
      </c>
      <c r="E30554" s="157" t="e">
        <f>VLOOKUP(D30554,'SOAT LIQ'!$A$87:$C$3416,3,FALSE)</f>
        <v>#N/A</v>
      </c>
      <c r="F30554" t="s">
        <v>21631</v>
      </c>
    </row>
    <row r="30555" spans="1:6" x14ac:dyDescent="0.25">
      <c r="A30555" s="56" t="s">
        <v>21595</v>
      </c>
      <c r="B30555" s="100" t="s">
        <v>14981</v>
      </c>
      <c r="C30555" s="99" t="s">
        <v>14980</v>
      </c>
      <c r="D30555" s="124">
        <v>37701</v>
      </c>
      <c r="E30555" s="157" t="e">
        <f>VLOOKUP(D30555,'SOAT LIQ'!$A$87:$C$3416,3,FALSE)</f>
        <v>#N/A</v>
      </c>
      <c r="F30555" t="s">
        <v>21631</v>
      </c>
    </row>
    <row r="30556" spans="1:6" x14ac:dyDescent="0.25">
      <c r="A30556" s="56" t="s">
        <v>8472</v>
      </c>
      <c r="B30556" s="100" t="s">
        <v>14981</v>
      </c>
      <c r="C30556" s="99" t="s">
        <v>14980</v>
      </c>
      <c r="D30556" s="124">
        <v>37701</v>
      </c>
      <c r="E30556" s="157" t="e">
        <f>VLOOKUP(D30556,'SOAT LIQ'!$A$87:$C$3416,3,FALSE)</f>
        <v>#N/A</v>
      </c>
      <c r="F30556" t="s">
        <v>21631</v>
      </c>
    </row>
    <row r="30557" spans="1:6" x14ac:dyDescent="0.25">
      <c r="A30557" s="56" t="s">
        <v>8496</v>
      </c>
      <c r="B30557" s="100" t="s">
        <v>21385</v>
      </c>
      <c r="D30557" s="124"/>
      <c r="E30557" s="157" t="e">
        <f>VLOOKUP(D30557,'SOAT LIQ'!$A$87:$C$3416,3,FALSE)</f>
        <v>#N/A</v>
      </c>
      <c r="F30557" t="s">
        <v>21631</v>
      </c>
    </row>
    <row r="30558" spans="1:6" x14ac:dyDescent="0.25">
      <c r="A30558" s="56" t="s">
        <v>8494</v>
      </c>
      <c r="B30558" s="100" t="s">
        <v>21385</v>
      </c>
      <c r="D30558" s="124"/>
      <c r="E30558" s="157" t="e">
        <f>VLOOKUP(D30558,'SOAT LIQ'!$A$87:$C$3416,3,FALSE)</f>
        <v>#N/A</v>
      </c>
      <c r="F30558" t="s">
        <v>21631</v>
      </c>
    </row>
    <row r="30559" spans="1:6" x14ac:dyDescent="0.25">
      <c r="A30559" s="56" t="s">
        <v>20558</v>
      </c>
      <c r="B30559" s="100" t="s">
        <v>21385</v>
      </c>
      <c r="D30559" s="124"/>
      <c r="E30559" s="157" t="e">
        <f>VLOOKUP(D30559,'SOAT LIQ'!$A$87:$C$3416,3,FALSE)</f>
        <v>#N/A</v>
      </c>
      <c r="F30559" t="s">
        <v>21631</v>
      </c>
    </row>
    <row r="30560" spans="1:6" x14ac:dyDescent="0.25">
      <c r="A30560" s="56" t="s">
        <v>21594</v>
      </c>
      <c r="B30560" s="100" t="s">
        <v>21385</v>
      </c>
      <c r="D30560" s="124"/>
      <c r="E30560" s="157" t="e">
        <f>VLOOKUP(D30560,'SOAT LIQ'!$A$87:$C$3416,3,FALSE)</f>
        <v>#N/A</v>
      </c>
      <c r="F30560" t="s">
        <v>21631</v>
      </c>
    </row>
    <row r="30561" spans="1:6" x14ac:dyDescent="0.25">
      <c r="A30561" s="56" t="s">
        <v>21595</v>
      </c>
      <c r="B30561" s="100" t="s">
        <v>21385</v>
      </c>
      <c r="D30561" s="124"/>
      <c r="E30561" s="157" t="e">
        <f>VLOOKUP(D30561,'SOAT LIQ'!$A$87:$C$3416,3,FALSE)</f>
        <v>#N/A</v>
      </c>
      <c r="F30561" t="s">
        <v>21631</v>
      </c>
    </row>
    <row r="30562" spans="1:6" x14ac:dyDescent="0.25">
      <c r="A30562" s="56" t="s">
        <v>8472</v>
      </c>
      <c r="B30562" s="100" t="s">
        <v>21385</v>
      </c>
      <c r="D30562" s="124"/>
      <c r="E30562" s="157" t="e">
        <f>VLOOKUP(D30562,'SOAT LIQ'!$A$87:$C$3416,3,FALSE)</f>
        <v>#N/A</v>
      </c>
      <c r="F30562" t="s">
        <v>21631</v>
      </c>
    </row>
    <row r="30563" spans="1:6" x14ac:dyDescent="0.25">
      <c r="A30563" s="56" t="s">
        <v>8471</v>
      </c>
      <c r="B30563" s="100" t="s">
        <v>21385</v>
      </c>
      <c r="D30563" s="124"/>
      <c r="E30563" s="157" t="e">
        <f>VLOOKUP(D30563,'SOAT LIQ'!$A$87:$C$3416,3,FALSE)</f>
        <v>#N/A</v>
      </c>
      <c r="F30563" t="s">
        <v>21631</v>
      </c>
    </row>
    <row r="30564" spans="1:6" x14ac:dyDescent="0.25">
      <c r="A30564" s="56" t="s">
        <v>8497</v>
      </c>
      <c r="B30564" s="100" t="s">
        <v>21385</v>
      </c>
      <c r="D30564" s="124"/>
      <c r="E30564" s="157" t="e">
        <f>VLOOKUP(D30564,'SOAT LIQ'!$A$87:$C$3416,3,FALSE)</f>
        <v>#N/A</v>
      </c>
      <c r="F30564" t="s">
        <v>21631</v>
      </c>
    </row>
    <row r="30565" spans="1:6" x14ac:dyDescent="0.25">
      <c r="A30565" s="56" t="s">
        <v>8499</v>
      </c>
      <c r="B30565" s="100" t="s">
        <v>21385</v>
      </c>
      <c r="D30565" s="124"/>
      <c r="E30565" s="157" t="e">
        <f>VLOOKUP(D30565,'SOAT LIQ'!$A$87:$C$3416,3,FALSE)</f>
        <v>#N/A</v>
      </c>
      <c r="F30565" t="s">
        <v>21631</v>
      </c>
    </row>
    <row r="30566" spans="1:6" x14ac:dyDescent="0.25">
      <c r="A30566" s="56" t="s">
        <v>20558</v>
      </c>
      <c r="B30566" s="100" t="s">
        <v>15294</v>
      </c>
      <c r="C30566" s="99" t="s">
        <v>15163</v>
      </c>
      <c r="D30566" s="124">
        <v>37701</v>
      </c>
      <c r="E30566" s="157" t="e">
        <f>VLOOKUP(D30566,'SOAT LIQ'!$A$87:$C$3416,3,FALSE)</f>
        <v>#N/A</v>
      </c>
      <c r="F30566" t="s">
        <v>21631</v>
      </c>
    </row>
    <row r="30567" spans="1:6" x14ac:dyDescent="0.25">
      <c r="A30567" s="56" t="s">
        <v>21594</v>
      </c>
      <c r="B30567" s="100" t="s">
        <v>15294</v>
      </c>
      <c r="C30567" s="99" t="s">
        <v>15163</v>
      </c>
      <c r="D30567" s="124">
        <v>37701</v>
      </c>
      <c r="E30567" s="157" t="e">
        <f>VLOOKUP(D30567,'SOAT LIQ'!$A$87:$C$3416,3,FALSE)</f>
        <v>#N/A</v>
      </c>
      <c r="F30567" t="s">
        <v>21631</v>
      </c>
    </row>
    <row r="30568" spans="1:6" x14ac:dyDescent="0.25">
      <c r="A30568" s="56" t="s">
        <v>21595</v>
      </c>
      <c r="B30568" s="100" t="s">
        <v>15294</v>
      </c>
      <c r="C30568" s="99" t="s">
        <v>15163</v>
      </c>
      <c r="D30568" s="124">
        <v>37701</v>
      </c>
      <c r="E30568" s="157" t="e">
        <f>VLOOKUP(D30568,'SOAT LIQ'!$A$87:$C$3416,3,FALSE)</f>
        <v>#N/A</v>
      </c>
      <c r="F30568" t="s">
        <v>21631</v>
      </c>
    </row>
    <row r="30569" spans="1:6" x14ac:dyDescent="0.25">
      <c r="A30569" s="56" t="s">
        <v>20558</v>
      </c>
      <c r="B30569" s="100" t="s">
        <v>15406</v>
      </c>
      <c r="C30569" s="99" t="s">
        <v>15163</v>
      </c>
      <c r="D30569" s="124">
        <v>37701</v>
      </c>
      <c r="E30569" s="157" t="e">
        <f>VLOOKUP(D30569,'SOAT LIQ'!$A$87:$C$3416,3,FALSE)</f>
        <v>#N/A</v>
      </c>
    </row>
    <row r="30570" spans="1:6" x14ac:dyDescent="0.25">
      <c r="A30570" s="56" t="s">
        <v>21594</v>
      </c>
      <c r="B30570" s="100" t="s">
        <v>15406</v>
      </c>
      <c r="C30570" s="99" t="s">
        <v>15163</v>
      </c>
      <c r="D30570" s="124">
        <v>37701</v>
      </c>
      <c r="E30570" s="157" t="e">
        <f>VLOOKUP(D30570,'SOAT LIQ'!$A$87:$C$3416,3,FALSE)</f>
        <v>#N/A</v>
      </c>
    </row>
    <row r="30571" spans="1:6" x14ac:dyDescent="0.25">
      <c r="A30571" s="56" t="s">
        <v>21595</v>
      </c>
      <c r="B30571" s="100" t="s">
        <v>15406</v>
      </c>
      <c r="C30571" s="99" t="s">
        <v>15163</v>
      </c>
      <c r="D30571" s="124">
        <v>37701</v>
      </c>
      <c r="E30571" s="157" t="e">
        <f>VLOOKUP(D30571,'SOAT LIQ'!$A$87:$C$3416,3,FALSE)</f>
        <v>#N/A</v>
      </c>
    </row>
    <row r="30572" spans="1:6" x14ac:dyDescent="0.25">
      <c r="A30572" s="56" t="s">
        <v>8489</v>
      </c>
      <c r="B30572" s="100" t="s">
        <v>15406</v>
      </c>
      <c r="C30572" s="99" t="s">
        <v>15163</v>
      </c>
      <c r="D30572" s="124">
        <v>37701</v>
      </c>
      <c r="E30572" s="157" t="e">
        <f>VLOOKUP(D30572,'SOAT LIQ'!$A$87:$C$3416,3,FALSE)</f>
        <v>#N/A</v>
      </c>
    </row>
    <row r="30573" spans="1:6" x14ac:dyDescent="0.25">
      <c r="A30573" s="56" t="s">
        <v>14969</v>
      </c>
      <c r="B30573" s="100" t="s">
        <v>15406</v>
      </c>
      <c r="C30573" s="99" t="s">
        <v>15163</v>
      </c>
      <c r="D30573" s="124">
        <v>37701</v>
      </c>
      <c r="E30573" s="157" t="e">
        <f>VLOOKUP(D30573,'SOAT LIQ'!$A$87:$C$3416,3,FALSE)</f>
        <v>#N/A</v>
      </c>
    </row>
    <row r="30574" spans="1:6" x14ac:dyDescent="0.25">
      <c r="A30574" s="56" t="s">
        <v>8496</v>
      </c>
      <c r="B30574" s="100" t="s">
        <v>18783</v>
      </c>
      <c r="C30574" s="99" t="s">
        <v>18782</v>
      </c>
      <c r="D30574" s="124">
        <v>37704</v>
      </c>
      <c r="E30574" s="157" t="e">
        <f>VLOOKUP(D30574,'SOAT LIQ'!$A$87:$C$3416,3,FALSE)</f>
        <v>#N/A</v>
      </c>
    </row>
    <row r="30575" spans="1:6" x14ac:dyDescent="0.25">
      <c r="A30575" s="56" t="s">
        <v>8494</v>
      </c>
      <c r="B30575" s="100" t="s">
        <v>18783</v>
      </c>
      <c r="C30575" s="99" t="s">
        <v>18782</v>
      </c>
      <c r="D30575" s="124">
        <v>37704</v>
      </c>
      <c r="E30575" s="157" t="e">
        <f>VLOOKUP(D30575,'SOAT LIQ'!$A$87:$C$3416,3,FALSE)</f>
        <v>#N/A</v>
      </c>
    </row>
    <row r="30576" spans="1:6" x14ac:dyDescent="0.25">
      <c r="A30576" s="56" t="s">
        <v>8495</v>
      </c>
      <c r="B30576" s="100" t="s">
        <v>18783</v>
      </c>
      <c r="C30576" s="99" t="s">
        <v>18782</v>
      </c>
      <c r="D30576" s="124">
        <v>37704</v>
      </c>
      <c r="E30576" s="157" t="e">
        <f>VLOOKUP(D30576,'SOAT LIQ'!$A$87:$C$3416,3,FALSE)</f>
        <v>#N/A</v>
      </c>
    </row>
    <row r="30577" spans="1:5" x14ac:dyDescent="0.25">
      <c r="A30577" s="56" t="s">
        <v>20558</v>
      </c>
      <c r="B30577" s="100" t="s">
        <v>18783</v>
      </c>
      <c r="C30577" s="99" t="s">
        <v>18782</v>
      </c>
      <c r="D30577" s="124">
        <v>37704</v>
      </c>
      <c r="E30577" s="157" t="e">
        <f>VLOOKUP(D30577,'SOAT LIQ'!$A$87:$C$3416,3,FALSE)</f>
        <v>#N/A</v>
      </c>
    </row>
    <row r="30578" spans="1:5" x14ac:dyDescent="0.25">
      <c r="A30578" s="56" t="s">
        <v>21594</v>
      </c>
      <c r="B30578" s="100" t="s">
        <v>18783</v>
      </c>
      <c r="C30578" s="99" t="s">
        <v>18782</v>
      </c>
      <c r="D30578" s="124">
        <v>37704</v>
      </c>
      <c r="E30578" s="157" t="e">
        <f>VLOOKUP(D30578,'SOAT LIQ'!$A$87:$C$3416,3,FALSE)</f>
        <v>#N/A</v>
      </c>
    </row>
    <row r="30579" spans="1:5" x14ac:dyDescent="0.25">
      <c r="A30579" s="56" t="s">
        <v>21595</v>
      </c>
      <c r="B30579" s="100" t="s">
        <v>18783</v>
      </c>
      <c r="C30579" s="99" t="s">
        <v>18782</v>
      </c>
      <c r="D30579" s="124">
        <v>37704</v>
      </c>
      <c r="E30579" s="157" t="e">
        <f>VLOOKUP(D30579,'SOAT LIQ'!$A$87:$C$3416,3,FALSE)</f>
        <v>#N/A</v>
      </c>
    </row>
    <row r="30580" spans="1:5" x14ac:dyDescent="0.25">
      <c r="A30580" s="56" t="s">
        <v>8472</v>
      </c>
      <c r="B30580" s="100" t="s">
        <v>18783</v>
      </c>
      <c r="C30580" s="99" t="s">
        <v>18782</v>
      </c>
      <c r="D30580" s="124">
        <v>37704</v>
      </c>
      <c r="E30580" s="157" t="e">
        <f>VLOOKUP(D30580,'SOAT LIQ'!$A$87:$C$3416,3,FALSE)</f>
        <v>#N/A</v>
      </c>
    </row>
    <row r="30581" spans="1:5" x14ac:dyDescent="0.25">
      <c r="A30581" s="56" t="s">
        <v>8470</v>
      </c>
      <c r="B30581" s="100" t="s">
        <v>18783</v>
      </c>
      <c r="C30581" s="99" t="s">
        <v>18782</v>
      </c>
      <c r="D30581" s="124">
        <v>37704</v>
      </c>
      <c r="E30581" s="157" t="e">
        <f>VLOOKUP(D30581,'SOAT LIQ'!$A$87:$C$3416,3,FALSE)</f>
        <v>#N/A</v>
      </c>
    </row>
    <row r="30582" spans="1:5" x14ac:dyDescent="0.25">
      <c r="A30582" s="56" t="s">
        <v>8471</v>
      </c>
      <c r="B30582" s="100" t="s">
        <v>18783</v>
      </c>
      <c r="C30582" s="99" t="s">
        <v>18782</v>
      </c>
      <c r="D30582" s="124">
        <v>37704</v>
      </c>
      <c r="E30582" s="157" t="e">
        <f>VLOOKUP(D30582,'SOAT LIQ'!$A$87:$C$3416,3,FALSE)</f>
        <v>#N/A</v>
      </c>
    </row>
    <row r="30583" spans="1:5" x14ac:dyDescent="0.25">
      <c r="A30583" s="56" t="s">
        <v>8497</v>
      </c>
      <c r="B30583" s="100" t="s">
        <v>18783</v>
      </c>
      <c r="C30583" s="99" t="s">
        <v>18782</v>
      </c>
      <c r="D30583" s="124">
        <v>37704</v>
      </c>
      <c r="E30583" s="157" t="e">
        <f>VLOOKUP(D30583,'SOAT LIQ'!$A$87:$C$3416,3,FALSE)</f>
        <v>#N/A</v>
      </c>
    </row>
    <row r="30584" spans="1:5" x14ac:dyDescent="0.25">
      <c r="A30584" s="56" t="s">
        <v>8498</v>
      </c>
      <c r="B30584" s="100" t="s">
        <v>18783</v>
      </c>
      <c r="C30584" s="99" t="s">
        <v>18782</v>
      </c>
      <c r="D30584" s="124">
        <v>37704</v>
      </c>
      <c r="E30584" s="157" t="e">
        <f>VLOOKUP(D30584,'SOAT LIQ'!$A$87:$C$3416,3,FALSE)</f>
        <v>#N/A</v>
      </c>
    </row>
    <row r="30585" spans="1:5" x14ac:dyDescent="0.25">
      <c r="A30585" s="56" t="s">
        <v>8499</v>
      </c>
      <c r="B30585" s="100" t="s">
        <v>18783</v>
      </c>
      <c r="C30585" s="99" t="s">
        <v>18782</v>
      </c>
      <c r="D30585" s="124">
        <v>37704</v>
      </c>
      <c r="E30585" s="157" t="e">
        <f>VLOOKUP(D30585,'SOAT LIQ'!$A$87:$C$3416,3,FALSE)</f>
        <v>#N/A</v>
      </c>
    </row>
    <row r="30586" spans="1:5" x14ac:dyDescent="0.25">
      <c r="A30586" s="56" t="s">
        <v>8501</v>
      </c>
      <c r="B30586" s="100" t="s">
        <v>18783</v>
      </c>
      <c r="C30586" s="99" t="s">
        <v>18782</v>
      </c>
      <c r="D30586" s="124">
        <v>37704</v>
      </c>
      <c r="E30586" s="157" t="e">
        <f>VLOOKUP(D30586,'SOAT LIQ'!$A$87:$C$3416,3,FALSE)</f>
        <v>#N/A</v>
      </c>
    </row>
    <row r="30587" spans="1:5" x14ac:dyDescent="0.25">
      <c r="A30587" s="56" t="s">
        <v>8489</v>
      </c>
      <c r="B30587" s="100" t="s">
        <v>18797</v>
      </c>
      <c r="C30587" s="99" t="s">
        <v>18457</v>
      </c>
      <c r="D30587" s="124">
        <v>39360</v>
      </c>
      <c r="E30587" s="157" t="e">
        <f>VLOOKUP(D30587,'SOAT LIQ'!$A$87:$C$3416,3,FALSE)</f>
        <v>#N/A</v>
      </c>
    </row>
    <row r="30588" spans="1:5" x14ac:dyDescent="0.25">
      <c r="A30588" s="56" t="s">
        <v>14969</v>
      </c>
      <c r="B30588" s="100" t="s">
        <v>18797</v>
      </c>
      <c r="C30588" s="99" t="s">
        <v>18457</v>
      </c>
      <c r="D30588" s="124">
        <v>39360</v>
      </c>
      <c r="E30588" s="157" t="e">
        <f>VLOOKUP(D30588,'SOAT LIQ'!$A$87:$C$3416,3,FALSE)</f>
        <v>#N/A</v>
      </c>
    </row>
    <row r="30589" spans="1:5" x14ac:dyDescent="0.25">
      <c r="A30589" s="56" t="s">
        <v>8496</v>
      </c>
      <c r="B30589" s="100" t="s">
        <v>18797</v>
      </c>
      <c r="C30589" s="99" t="s">
        <v>18457</v>
      </c>
      <c r="D30589" s="124">
        <v>39360</v>
      </c>
      <c r="E30589" s="157" t="e">
        <f>VLOOKUP(D30589,'SOAT LIQ'!$A$87:$C$3416,3,FALSE)</f>
        <v>#N/A</v>
      </c>
    </row>
    <row r="30590" spans="1:5" x14ac:dyDescent="0.25">
      <c r="A30590" s="56" t="s">
        <v>8494</v>
      </c>
      <c r="B30590" s="100" t="s">
        <v>18797</v>
      </c>
      <c r="C30590" s="99" t="s">
        <v>18457</v>
      </c>
      <c r="D30590" s="124">
        <v>39360</v>
      </c>
      <c r="E30590" s="157" t="e">
        <f>VLOOKUP(D30590,'SOAT LIQ'!$A$87:$C$3416,3,FALSE)</f>
        <v>#N/A</v>
      </c>
    </row>
    <row r="30591" spans="1:5" x14ac:dyDescent="0.25">
      <c r="A30591" s="56" t="s">
        <v>8495</v>
      </c>
      <c r="B30591" s="100" t="s">
        <v>18797</v>
      </c>
      <c r="C30591" s="99" t="s">
        <v>18457</v>
      </c>
      <c r="D30591" s="124">
        <v>39360</v>
      </c>
      <c r="E30591" s="157" t="e">
        <f>VLOOKUP(D30591,'SOAT LIQ'!$A$87:$C$3416,3,FALSE)</f>
        <v>#N/A</v>
      </c>
    </row>
    <row r="30592" spans="1:5" x14ac:dyDescent="0.25">
      <c r="A30592" s="56" t="s">
        <v>20558</v>
      </c>
      <c r="B30592" s="100" t="s">
        <v>18797</v>
      </c>
      <c r="C30592" s="99" t="s">
        <v>18457</v>
      </c>
      <c r="D30592" s="124">
        <v>39360</v>
      </c>
      <c r="E30592" s="157" t="e">
        <f>VLOOKUP(D30592,'SOAT LIQ'!$A$87:$C$3416,3,FALSE)</f>
        <v>#N/A</v>
      </c>
    </row>
    <row r="30593" spans="1:6" x14ac:dyDescent="0.25">
      <c r="A30593" s="56" t="s">
        <v>21594</v>
      </c>
      <c r="B30593" s="100" t="s">
        <v>18797</v>
      </c>
      <c r="C30593" s="99" t="s">
        <v>18457</v>
      </c>
      <c r="D30593" s="124">
        <v>39360</v>
      </c>
      <c r="E30593" s="157" t="e">
        <f>VLOOKUP(D30593,'SOAT LIQ'!$A$87:$C$3416,3,FALSE)</f>
        <v>#N/A</v>
      </c>
    </row>
    <row r="30594" spans="1:6" x14ac:dyDescent="0.25">
      <c r="A30594" s="56" t="s">
        <v>21595</v>
      </c>
      <c r="B30594" s="100" t="s">
        <v>18797</v>
      </c>
      <c r="C30594" s="99" t="s">
        <v>18457</v>
      </c>
      <c r="D30594" s="124">
        <v>39360</v>
      </c>
      <c r="E30594" s="157" t="e">
        <f>VLOOKUP(D30594,'SOAT LIQ'!$A$87:$C$3416,3,FALSE)</f>
        <v>#N/A</v>
      </c>
    </row>
    <row r="30595" spans="1:6" x14ac:dyDescent="0.25">
      <c r="A30595" s="56" t="s">
        <v>8472</v>
      </c>
      <c r="B30595" s="100" t="s">
        <v>18797</v>
      </c>
      <c r="C30595" s="99" t="s">
        <v>18457</v>
      </c>
      <c r="D30595" s="124">
        <v>39360</v>
      </c>
      <c r="E30595" s="157" t="e">
        <f>VLOOKUP(D30595,'SOAT LIQ'!$A$87:$C$3416,3,FALSE)</f>
        <v>#N/A</v>
      </c>
    </row>
    <row r="30596" spans="1:6" x14ac:dyDescent="0.25">
      <c r="A30596" s="56" t="s">
        <v>8470</v>
      </c>
      <c r="B30596" s="100" t="s">
        <v>18797</v>
      </c>
      <c r="C30596" s="99" t="s">
        <v>18457</v>
      </c>
      <c r="D30596" s="124">
        <v>39360</v>
      </c>
      <c r="E30596" s="157" t="e">
        <f>VLOOKUP(D30596,'SOAT LIQ'!$A$87:$C$3416,3,FALSE)</f>
        <v>#N/A</v>
      </c>
    </row>
    <row r="30597" spans="1:6" x14ac:dyDescent="0.25">
      <c r="A30597" s="56" t="s">
        <v>8471</v>
      </c>
      <c r="B30597" s="100" t="s">
        <v>18797</v>
      </c>
      <c r="C30597" s="99" t="s">
        <v>18457</v>
      </c>
      <c r="D30597" s="124">
        <v>39360</v>
      </c>
      <c r="E30597" s="157" t="e">
        <f>VLOOKUP(D30597,'SOAT LIQ'!$A$87:$C$3416,3,FALSE)</f>
        <v>#N/A</v>
      </c>
    </row>
    <row r="30598" spans="1:6" x14ac:dyDescent="0.25">
      <c r="A30598" s="56" t="s">
        <v>8497</v>
      </c>
      <c r="B30598" s="100" t="s">
        <v>18797</v>
      </c>
      <c r="C30598" s="99" t="s">
        <v>18457</v>
      </c>
      <c r="D30598" s="124">
        <v>39360</v>
      </c>
      <c r="E30598" s="157" t="e">
        <f>VLOOKUP(D30598,'SOAT LIQ'!$A$87:$C$3416,3,FALSE)</f>
        <v>#N/A</v>
      </c>
    </row>
    <row r="30599" spans="1:6" x14ac:dyDescent="0.25">
      <c r="A30599" s="56" t="s">
        <v>8498</v>
      </c>
      <c r="B30599" s="100" t="s">
        <v>18797</v>
      </c>
      <c r="C30599" s="99" t="s">
        <v>18457</v>
      </c>
      <c r="D30599" s="124">
        <v>39360</v>
      </c>
      <c r="E30599" s="157" t="e">
        <f>VLOOKUP(D30599,'SOAT LIQ'!$A$87:$C$3416,3,FALSE)</f>
        <v>#N/A</v>
      </c>
    </row>
    <row r="30600" spans="1:6" x14ac:dyDescent="0.25">
      <c r="A30600" s="56" t="s">
        <v>8499</v>
      </c>
      <c r="B30600" s="100" t="s">
        <v>18797</v>
      </c>
      <c r="C30600" s="99" t="s">
        <v>18457</v>
      </c>
      <c r="D30600" s="124">
        <v>39360</v>
      </c>
      <c r="E30600" s="157" t="e">
        <f>VLOOKUP(D30600,'SOAT LIQ'!$A$87:$C$3416,3,FALSE)</f>
        <v>#N/A</v>
      </c>
    </row>
    <row r="30601" spans="1:6" x14ac:dyDescent="0.25">
      <c r="A30601" s="56" t="s">
        <v>8501</v>
      </c>
      <c r="B30601" s="100" t="s">
        <v>18797</v>
      </c>
      <c r="C30601" s="99" t="s">
        <v>18457</v>
      </c>
      <c r="D30601" s="124">
        <v>39360</v>
      </c>
      <c r="E30601" s="157" t="e">
        <f>VLOOKUP(D30601,'SOAT LIQ'!$A$87:$C$3416,3,FALSE)</f>
        <v>#N/A</v>
      </c>
    </row>
    <row r="30602" spans="1:6" x14ac:dyDescent="0.25">
      <c r="A30602" t="s">
        <v>14961</v>
      </c>
      <c r="B30602" s="100" t="s">
        <v>15058</v>
      </c>
      <c r="C30602" s="99" t="s">
        <v>6679</v>
      </c>
      <c r="D30602" s="124">
        <v>39143</v>
      </c>
      <c r="E30602" s="157" t="e">
        <f>VLOOKUP(D30602,'SOAT LIQ'!$A$87:$C$3416,3,FALSE)</f>
        <v>#N/A</v>
      </c>
      <c r="F30602" t="s">
        <v>21631</v>
      </c>
    </row>
    <row r="30603" spans="1:6" x14ac:dyDescent="0.25">
      <c r="A30603" t="s">
        <v>14961</v>
      </c>
      <c r="B30603" s="100" t="s">
        <v>15219</v>
      </c>
      <c r="C30603" s="99" t="s">
        <v>6679</v>
      </c>
      <c r="D30603" s="124">
        <v>39143</v>
      </c>
      <c r="E30603" s="157" t="e">
        <f>VLOOKUP(D30603,'SOAT LIQ'!$A$87:$C$3416,3,FALSE)</f>
        <v>#N/A</v>
      </c>
      <c r="F30603" t="s">
        <v>21631</v>
      </c>
    </row>
    <row r="30604" spans="1:6" x14ac:dyDescent="0.25">
      <c r="A30604" t="s">
        <v>5922</v>
      </c>
      <c r="B30604" s="100" t="s">
        <v>9322</v>
      </c>
      <c r="C30604" s="99" t="s">
        <v>9321</v>
      </c>
      <c r="D30604" s="124">
        <v>8132</v>
      </c>
      <c r="E30604" s="157">
        <f>VLOOKUP(D30604,'SOAT LIQ'!$A$87:$C$3416,3,FALSE)</f>
        <v>12</v>
      </c>
      <c r="F30604" t="s">
        <v>21632</v>
      </c>
    </row>
    <row r="30605" spans="1:6" x14ac:dyDescent="0.25">
      <c r="A30605" t="s">
        <v>8502</v>
      </c>
      <c r="B30605" s="100" t="s">
        <v>20277</v>
      </c>
      <c r="C30605" s="100"/>
      <c r="D30605" s="124"/>
      <c r="E30605" s="157" t="e">
        <f>VLOOKUP(D30605,'SOAT LIQ'!$A$87:$C$3416,3,FALSE)</f>
        <v>#N/A</v>
      </c>
      <c r="F30605" t="s">
        <v>21631</v>
      </c>
    </row>
    <row r="30606" spans="1:6" x14ac:dyDescent="0.25">
      <c r="A30606" t="s">
        <v>8503</v>
      </c>
      <c r="B30606" s="100" t="s">
        <v>20277</v>
      </c>
      <c r="C30606" s="100"/>
      <c r="D30606" s="124"/>
      <c r="E30606" s="157" t="e">
        <f>VLOOKUP(D30606,'SOAT LIQ'!$A$87:$C$3416,3,FALSE)</f>
        <v>#N/A</v>
      </c>
      <c r="F30606" t="s">
        <v>21631</v>
      </c>
    </row>
    <row r="30607" spans="1:6" x14ac:dyDescent="0.25">
      <c r="A30607" t="s">
        <v>8504</v>
      </c>
      <c r="B30607" s="100" t="s">
        <v>20277</v>
      </c>
      <c r="C30607" s="100"/>
      <c r="D30607" s="124"/>
      <c r="E30607" s="157" t="e">
        <f>VLOOKUP(D30607,'SOAT LIQ'!$A$87:$C$3416,3,FALSE)</f>
        <v>#N/A</v>
      </c>
      <c r="F30607" t="s">
        <v>21631</v>
      </c>
    </row>
    <row r="30608" spans="1:6" x14ac:dyDescent="0.25">
      <c r="A30608" t="s">
        <v>8502</v>
      </c>
      <c r="B30608" s="100" t="s">
        <v>20253</v>
      </c>
      <c r="C30608" s="100"/>
      <c r="D30608" s="124"/>
      <c r="E30608" s="157" t="e">
        <f>VLOOKUP(D30608,'SOAT LIQ'!$A$87:$C$3416,3,FALSE)</f>
        <v>#N/A</v>
      </c>
      <c r="F30608" t="s">
        <v>21631</v>
      </c>
    </row>
    <row r="30609" spans="1:6" x14ac:dyDescent="0.25">
      <c r="A30609" t="s">
        <v>8503</v>
      </c>
      <c r="B30609" s="100" t="s">
        <v>20253</v>
      </c>
      <c r="C30609" s="100"/>
      <c r="D30609" s="124"/>
      <c r="E30609" s="157" t="e">
        <f>VLOOKUP(D30609,'SOAT LIQ'!$A$87:$C$3416,3,FALSE)</f>
        <v>#N/A</v>
      </c>
      <c r="F30609" t="s">
        <v>21631</v>
      </c>
    </row>
    <row r="30610" spans="1:6" x14ac:dyDescent="0.25">
      <c r="A30610" t="s">
        <v>8504</v>
      </c>
      <c r="B30610" s="100" t="s">
        <v>20253</v>
      </c>
      <c r="C30610" s="100"/>
      <c r="D30610" s="124"/>
      <c r="E30610" s="157" t="e">
        <f>VLOOKUP(D30610,'SOAT LIQ'!$A$87:$C$3416,3,FALSE)</f>
        <v>#N/A</v>
      </c>
      <c r="F30610" t="s">
        <v>21631</v>
      </c>
    </row>
    <row r="30611" spans="1:6" x14ac:dyDescent="0.25">
      <c r="A30611" t="s">
        <v>8496</v>
      </c>
      <c r="B30611" s="100" t="s">
        <v>19651</v>
      </c>
      <c r="C30611" s="99" t="s">
        <v>4219</v>
      </c>
      <c r="D30611" s="124">
        <v>38232</v>
      </c>
      <c r="E30611" s="157" t="e">
        <f>VLOOKUP(D30611,'SOAT LIQ'!$A$87:$C$3416,3,FALSE)</f>
        <v>#N/A</v>
      </c>
      <c r="F30611" t="s">
        <v>21633</v>
      </c>
    </row>
    <row r="30612" spans="1:6" x14ac:dyDescent="0.25">
      <c r="A30612" t="s">
        <v>8496</v>
      </c>
      <c r="B30612" s="100" t="s">
        <v>19652</v>
      </c>
      <c r="C30612" s="99" t="s">
        <v>4221</v>
      </c>
      <c r="D30612" s="124">
        <v>38234</v>
      </c>
      <c r="E30612" s="157" t="e">
        <f>VLOOKUP(D30612,'SOAT LIQ'!$A$87:$C$3416,3,FALSE)</f>
        <v>#N/A</v>
      </c>
      <c r="F30612" t="s">
        <v>21633</v>
      </c>
    </row>
    <row r="30613" spans="1:6" x14ac:dyDescent="0.25">
      <c r="A30613" t="s">
        <v>8496</v>
      </c>
      <c r="B30613" s="100" t="s">
        <v>19653</v>
      </c>
      <c r="C30613" s="99" t="s">
        <v>4220</v>
      </c>
      <c r="D30613" s="124">
        <v>38233</v>
      </c>
      <c r="E30613" s="157" t="e">
        <f>VLOOKUP(D30613,'SOAT LIQ'!$A$87:$C$3416,3,FALSE)</f>
        <v>#N/A</v>
      </c>
      <c r="F30613" t="s">
        <v>21633</v>
      </c>
    </row>
    <row r="30614" spans="1:6" x14ac:dyDescent="0.25">
      <c r="A30614" t="s">
        <v>8496</v>
      </c>
      <c r="B30614" s="100" t="s">
        <v>19654</v>
      </c>
      <c r="C30614" s="99" t="s">
        <v>4218</v>
      </c>
      <c r="D30614" s="124">
        <v>38231</v>
      </c>
      <c r="E30614" s="157" t="e">
        <f>VLOOKUP(D30614,'SOAT LIQ'!$A$87:$C$3416,3,FALSE)</f>
        <v>#N/A</v>
      </c>
      <c r="F30614" t="s">
        <v>21633</v>
      </c>
    </row>
    <row r="30615" spans="1:6" x14ac:dyDescent="0.25">
      <c r="A30615" t="s">
        <v>8496</v>
      </c>
      <c r="B30615" s="100" t="s">
        <v>19655</v>
      </c>
      <c r="C30615" s="99" t="s">
        <v>4215</v>
      </c>
      <c r="D30615" s="124">
        <v>38222</v>
      </c>
      <c r="E30615" s="157" t="e">
        <f>VLOOKUP(D30615,'SOAT LIQ'!$A$87:$C$3416,3,FALSE)</f>
        <v>#N/A</v>
      </c>
      <c r="F30615" t="s">
        <v>21633</v>
      </c>
    </row>
    <row r="30616" spans="1:6" x14ac:dyDescent="0.25">
      <c r="A30616" t="s">
        <v>8496</v>
      </c>
      <c r="B30616" s="100" t="s">
        <v>19656</v>
      </c>
      <c r="C30616" s="99" t="s">
        <v>4217</v>
      </c>
      <c r="D30616" s="124">
        <v>38224</v>
      </c>
      <c r="E30616" s="157" t="e">
        <f>VLOOKUP(D30616,'SOAT LIQ'!$A$87:$C$3416,3,FALSE)</f>
        <v>#N/A</v>
      </c>
      <c r="F30616" t="s">
        <v>21633</v>
      </c>
    </row>
    <row r="30617" spans="1:6" x14ac:dyDescent="0.25">
      <c r="A30617" t="s">
        <v>8496</v>
      </c>
      <c r="B30617" s="100" t="s">
        <v>19657</v>
      </c>
      <c r="C30617" s="99" t="s">
        <v>4216</v>
      </c>
      <c r="D30617" s="124">
        <v>38223</v>
      </c>
      <c r="E30617" s="157" t="e">
        <f>VLOOKUP(D30617,'SOAT LIQ'!$A$87:$C$3416,3,FALSE)</f>
        <v>#N/A</v>
      </c>
      <c r="F30617" t="s">
        <v>21633</v>
      </c>
    </row>
    <row r="30618" spans="1:6" x14ac:dyDescent="0.25">
      <c r="A30618" t="s">
        <v>8496</v>
      </c>
      <c r="B30618" s="100" t="s">
        <v>19658</v>
      </c>
      <c r="C30618" s="99" t="s">
        <v>4214</v>
      </c>
      <c r="D30618" s="124">
        <v>38221</v>
      </c>
      <c r="E30618" s="157" t="e">
        <f>VLOOKUP(D30618,'SOAT LIQ'!$A$87:$C$3416,3,FALSE)</f>
        <v>#N/A</v>
      </c>
      <c r="F30618" t="s">
        <v>21633</v>
      </c>
    </row>
    <row r="30619" spans="1:6" x14ac:dyDescent="0.25">
      <c r="A30619" t="s">
        <v>6501</v>
      </c>
      <c r="B30619" s="100" t="s">
        <v>21596</v>
      </c>
      <c r="C30619" s="100"/>
      <c r="D30619" s="124"/>
      <c r="E30619" s="157" t="e">
        <f>VLOOKUP(D30619,'SOAT LIQ'!$A$87:$C$3416,3,FALSE)</f>
        <v>#N/A</v>
      </c>
      <c r="F30619" t="s">
        <v>21635</v>
      </c>
    </row>
    <row r="30620" spans="1:6" x14ac:dyDescent="0.25">
      <c r="A30620" t="s">
        <v>6498</v>
      </c>
      <c r="B30620" s="100" t="s">
        <v>21596</v>
      </c>
      <c r="C30620" s="100"/>
      <c r="D30620" s="124"/>
      <c r="E30620" s="157" t="e">
        <f>VLOOKUP(D30620,'SOAT LIQ'!$A$87:$C$3416,3,FALSE)</f>
        <v>#N/A</v>
      </c>
      <c r="F30620" t="s">
        <v>21635</v>
      </c>
    </row>
    <row r="30621" spans="1:6" x14ac:dyDescent="0.25">
      <c r="A30621" t="s">
        <v>15498</v>
      </c>
      <c r="B30621" s="100" t="s">
        <v>21596</v>
      </c>
      <c r="C30621" s="100"/>
      <c r="D30621" s="124"/>
      <c r="E30621" s="157" t="e">
        <f>VLOOKUP(D30621,'SOAT LIQ'!$A$87:$C$3416,3,FALSE)</f>
        <v>#N/A</v>
      </c>
      <c r="F30621" t="s">
        <v>21635</v>
      </c>
    </row>
    <row r="30622" spans="1:6" x14ac:dyDescent="0.25">
      <c r="A30622" t="s">
        <v>10986</v>
      </c>
      <c r="B30622" s="100" t="s">
        <v>21596</v>
      </c>
      <c r="C30622" s="100"/>
      <c r="D30622" s="124"/>
      <c r="E30622" s="157" t="e">
        <f>VLOOKUP(D30622,'SOAT LIQ'!$A$87:$C$3416,3,FALSE)</f>
        <v>#N/A</v>
      </c>
    </row>
    <row r="30623" spans="1:6" x14ac:dyDescent="0.25">
      <c r="A30623" t="s">
        <v>15499</v>
      </c>
      <c r="B30623" s="100" t="s">
        <v>21596</v>
      </c>
      <c r="C30623" s="100"/>
      <c r="D30623" s="124"/>
      <c r="E30623" s="157" t="e">
        <f>VLOOKUP(D30623,'SOAT LIQ'!$A$87:$C$3416,3,FALSE)</f>
        <v>#N/A</v>
      </c>
    </row>
    <row r="30624" spans="1:6" x14ac:dyDescent="0.25">
      <c r="A30624" t="s">
        <v>6498</v>
      </c>
      <c r="B30624" s="100" t="s">
        <v>21597</v>
      </c>
      <c r="C30624" s="100"/>
      <c r="D30624" s="124"/>
      <c r="E30624" s="157" t="e">
        <f>VLOOKUP(D30624,'SOAT LIQ'!$A$87:$C$3416,3,FALSE)</f>
        <v>#N/A</v>
      </c>
      <c r="F30624" t="s">
        <v>21635</v>
      </c>
    </row>
    <row r="30625" spans="1:6" x14ac:dyDescent="0.25">
      <c r="A30625" t="s">
        <v>6501</v>
      </c>
      <c r="B30625" s="100" t="s">
        <v>21597</v>
      </c>
      <c r="C30625" s="100"/>
      <c r="D30625" s="124"/>
      <c r="E30625" s="157" t="e">
        <f>VLOOKUP(D30625,'SOAT LIQ'!$A$87:$C$3416,3,FALSE)</f>
        <v>#N/A</v>
      </c>
      <c r="F30625" t="s">
        <v>21635</v>
      </c>
    </row>
    <row r="30626" spans="1:6" x14ac:dyDescent="0.25">
      <c r="A30626" t="s">
        <v>6034</v>
      </c>
      <c r="B30626" s="100" t="s">
        <v>21598</v>
      </c>
      <c r="C30626" s="100"/>
      <c r="D30626" s="124"/>
      <c r="E30626" s="157" t="e">
        <f>VLOOKUP(D30626,'SOAT LIQ'!$A$87:$C$3416,3,FALSE)</f>
        <v>#N/A</v>
      </c>
    </row>
    <row r="30627" spans="1:6" x14ac:dyDescent="0.25">
      <c r="A30627" t="s">
        <v>6501</v>
      </c>
      <c r="B30627" s="100" t="s">
        <v>21599</v>
      </c>
      <c r="C30627" s="100"/>
      <c r="D30627" s="124"/>
      <c r="E30627" s="157" t="e">
        <f>VLOOKUP(D30627,'SOAT LIQ'!$A$87:$C$3416,3,FALSE)</f>
        <v>#N/A</v>
      </c>
      <c r="F30627" t="s">
        <v>21635</v>
      </c>
    </row>
    <row r="30628" spans="1:6" x14ac:dyDescent="0.25">
      <c r="A30628" t="s">
        <v>6498</v>
      </c>
      <c r="B30628" s="100" t="s">
        <v>21599</v>
      </c>
      <c r="C30628" s="100"/>
      <c r="D30628" s="124"/>
      <c r="E30628" s="157" t="e">
        <f>VLOOKUP(D30628,'SOAT LIQ'!$A$87:$C$3416,3,FALSE)</f>
        <v>#N/A</v>
      </c>
      <c r="F30628" t="s">
        <v>21635</v>
      </c>
    </row>
    <row r="30629" spans="1:6" x14ac:dyDescent="0.25">
      <c r="A30629" t="s">
        <v>6501</v>
      </c>
      <c r="B30629" s="100" t="s">
        <v>21600</v>
      </c>
      <c r="C30629" s="100"/>
      <c r="D30629" s="124"/>
      <c r="E30629" s="157" t="e">
        <f>VLOOKUP(D30629,'SOAT LIQ'!$A$87:$C$3416,3,FALSE)</f>
        <v>#N/A</v>
      </c>
      <c r="F30629" t="s">
        <v>21635</v>
      </c>
    </row>
    <row r="30630" spans="1:6" x14ac:dyDescent="0.25">
      <c r="A30630" t="s">
        <v>6498</v>
      </c>
      <c r="B30630" s="100" t="s">
        <v>21600</v>
      </c>
      <c r="C30630" s="100"/>
      <c r="D30630" s="124"/>
      <c r="E30630" s="157" t="e">
        <f>VLOOKUP(D30630,'SOAT LIQ'!$A$87:$C$3416,3,FALSE)</f>
        <v>#N/A</v>
      </c>
      <c r="F30630" t="s">
        <v>21635</v>
      </c>
    </row>
    <row r="30631" spans="1:6" x14ac:dyDescent="0.25">
      <c r="A30631" t="s">
        <v>6498</v>
      </c>
      <c r="B30631" s="100" t="s">
        <v>21601</v>
      </c>
      <c r="C30631" s="100"/>
      <c r="D30631" s="124"/>
      <c r="E30631" s="157" t="e">
        <f>VLOOKUP(D30631,'SOAT LIQ'!$A$87:$C$3416,3,FALSE)</f>
        <v>#N/A</v>
      </c>
      <c r="F30631" t="s">
        <v>21635</v>
      </c>
    </row>
    <row r="30632" spans="1:6" x14ac:dyDescent="0.25">
      <c r="A30632" t="s">
        <v>6501</v>
      </c>
      <c r="B30632" s="100" t="s">
        <v>21601</v>
      </c>
      <c r="C30632" s="100"/>
      <c r="D30632" s="124"/>
      <c r="E30632" s="157" t="e">
        <f>VLOOKUP(D30632,'SOAT LIQ'!$A$87:$C$3416,3,FALSE)</f>
        <v>#N/A</v>
      </c>
      <c r="F30632" t="s">
        <v>21635</v>
      </c>
    </row>
    <row r="30633" spans="1:6" x14ac:dyDescent="0.25">
      <c r="A30633" t="s">
        <v>6498</v>
      </c>
      <c r="B30633" s="100" t="s">
        <v>21602</v>
      </c>
      <c r="C30633" s="100"/>
      <c r="D30633" s="124"/>
      <c r="E30633" s="157" t="e">
        <f>VLOOKUP(D30633,'SOAT LIQ'!$A$87:$C$3416,3,FALSE)</f>
        <v>#N/A</v>
      </c>
      <c r="F30633" t="s">
        <v>21635</v>
      </c>
    </row>
    <row r="30634" spans="1:6" x14ac:dyDescent="0.25">
      <c r="A30634" t="s">
        <v>6501</v>
      </c>
      <c r="B30634" s="100" t="s">
        <v>21602</v>
      </c>
      <c r="C30634" s="100"/>
      <c r="D30634" s="124"/>
      <c r="E30634" s="157" t="e">
        <f>VLOOKUP(D30634,'SOAT LIQ'!$A$87:$C$3416,3,FALSE)</f>
        <v>#N/A</v>
      </c>
      <c r="F30634" t="s">
        <v>21635</v>
      </c>
    </row>
    <row r="30635" spans="1:6" x14ac:dyDescent="0.25">
      <c r="A30635" t="s">
        <v>6501</v>
      </c>
      <c r="B30635" s="100" t="s">
        <v>21603</v>
      </c>
      <c r="C30635" s="100"/>
      <c r="D30635" s="124"/>
      <c r="E30635" s="157" t="e">
        <f>VLOOKUP(D30635,'SOAT LIQ'!$A$87:$C$3416,3,FALSE)</f>
        <v>#N/A</v>
      </c>
      <c r="F30635" t="s">
        <v>21635</v>
      </c>
    </row>
    <row r="30636" spans="1:6" x14ac:dyDescent="0.25">
      <c r="A30636" t="s">
        <v>6498</v>
      </c>
      <c r="B30636" s="100" t="s">
        <v>21603</v>
      </c>
      <c r="C30636" s="100"/>
      <c r="D30636" s="124"/>
      <c r="E30636" s="157" t="e">
        <f>VLOOKUP(D30636,'SOAT LIQ'!$A$87:$C$3416,3,FALSE)</f>
        <v>#N/A</v>
      </c>
      <c r="F30636" t="s">
        <v>21635</v>
      </c>
    </row>
    <row r="30637" spans="1:6" x14ac:dyDescent="0.25">
      <c r="A30637" t="s">
        <v>6501</v>
      </c>
      <c r="B30637" s="100" t="s">
        <v>21604</v>
      </c>
      <c r="C30637" s="100"/>
      <c r="D30637" s="124"/>
      <c r="E30637" s="157" t="e">
        <f>VLOOKUP(D30637,'SOAT LIQ'!$A$87:$C$3416,3,FALSE)</f>
        <v>#N/A</v>
      </c>
      <c r="F30637" t="s">
        <v>21635</v>
      </c>
    </row>
    <row r="30638" spans="1:6" x14ac:dyDescent="0.25">
      <c r="A30638" t="s">
        <v>6498</v>
      </c>
      <c r="B30638" s="100" t="s">
        <v>21604</v>
      </c>
      <c r="C30638" s="100"/>
      <c r="D30638" s="124"/>
      <c r="E30638" s="157" t="e">
        <f>VLOOKUP(D30638,'SOAT LIQ'!$A$87:$C$3416,3,FALSE)</f>
        <v>#N/A</v>
      </c>
      <c r="F30638" t="s">
        <v>21635</v>
      </c>
    </row>
    <row r="30639" spans="1:6" x14ac:dyDescent="0.25">
      <c r="A30639" t="s">
        <v>6498</v>
      </c>
      <c r="B30639" s="100" t="s">
        <v>21605</v>
      </c>
      <c r="C30639" s="100"/>
      <c r="D30639" s="124"/>
      <c r="E30639" s="157" t="e">
        <f>VLOOKUP(D30639,'SOAT LIQ'!$A$87:$C$3416,3,FALSE)</f>
        <v>#N/A</v>
      </c>
      <c r="F30639" t="s">
        <v>21635</v>
      </c>
    </row>
    <row r="30640" spans="1:6" x14ac:dyDescent="0.25">
      <c r="A30640" t="s">
        <v>6501</v>
      </c>
      <c r="B30640" s="100" t="s">
        <v>21605</v>
      </c>
      <c r="C30640" s="100"/>
      <c r="D30640" s="124"/>
      <c r="E30640" s="157" t="e">
        <f>VLOOKUP(D30640,'SOAT LIQ'!$A$87:$C$3416,3,FALSE)</f>
        <v>#N/A</v>
      </c>
      <c r="F30640" t="s">
        <v>21635</v>
      </c>
    </row>
    <row r="30641" spans="1:6" x14ac:dyDescent="0.25">
      <c r="A30641" t="s">
        <v>6498</v>
      </c>
      <c r="B30641" s="100" t="s">
        <v>21606</v>
      </c>
      <c r="C30641" s="100"/>
      <c r="D30641" s="124"/>
      <c r="E30641" s="157" t="e">
        <f>VLOOKUP(D30641,'SOAT LIQ'!$A$87:$C$3416,3,FALSE)</f>
        <v>#N/A</v>
      </c>
      <c r="F30641" t="s">
        <v>21635</v>
      </c>
    </row>
    <row r="30642" spans="1:6" x14ac:dyDescent="0.25">
      <c r="A30642" t="s">
        <v>6501</v>
      </c>
      <c r="B30642" s="100" t="s">
        <v>21606</v>
      </c>
      <c r="C30642" s="100"/>
      <c r="D30642" s="124"/>
      <c r="E30642" s="157" t="e">
        <f>VLOOKUP(D30642,'SOAT LIQ'!$A$87:$C$3416,3,FALSE)</f>
        <v>#N/A</v>
      </c>
      <c r="F30642" t="s">
        <v>21635</v>
      </c>
    </row>
    <row r="30643" spans="1:6" x14ac:dyDescent="0.25">
      <c r="A30643" t="s">
        <v>4339</v>
      </c>
      <c r="B30643" s="100" t="s">
        <v>8737</v>
      </c>
      <c r="C30643" s="99" t="s">
        <v>8735</v>
      </c>
      <c r="D30643" s="124">
        <v>5212</v>
      </c>
      <c r="E30643" s="157">
        <f>VLOOKUP(D30643,'SOAT LIQ'!$A$87:$C$3416,3,FALSE)</f>
        <v>13</v>
      </c>
      <c r="F30643" t="s">
        <v>21632</v>
      </c>
    </row>
    <row r="30644" spans="1:6" x14ac:dyDescent="0.25">
      <c r="A30644" t="s">
        <v>4339</v>
      </c>
      <c r="B30644" s="100" t="s">
        <v>20629</v>
      </c>
      <c r="C30644" s="99" t="s">
        <v>20628</v>
      </c>
      <c r="D30644" s="124">
        <v>4116</v>
      </c>
      <c r="E30644" s="157">
        <f>VLOOKUP(D30644,'SOAT LIQ'!$A$87:$C$3416,3,FALSE)</f>
        <v>10</v>
      </c>
      <c r="F30644" t="s">
        <v>21632</v>
      </c>
    </row>
    <row r="30645" spans="1:6" x14ac:dyDescent="0.25">
      <c r="A30645" t="s">
        <v>19450</v>
      </c>
      <c r="B30645" t="s">
        <v>21607</v>
      </c>
      <c r="E30645" s="157" t="e">
        <f>VLOOKUP(D30645,'SOAT LIQ'!$A$87:$C$3416,3,FALSE)</f>
        <v>#N/A</v>
      </c>
    </row>
    <row r="30646" spans="1:6" x14ac:dyDescent="0.25">
      <c r="A30646" t="s">
        <v>19450</v>
      </c>
      <c r="B30646" t="s">
        <v>21608</v>
      </c>
      <c r="E30646" s="157" t="e">
        <f>VLOOKUP(D30646,'SOAT LIQ'!$A$87:$C$3416,3,FALSE)</f>
        <v>#N/A</v>
      </c>
    </row>
    <row r="30647" spans="1:6" x14ac:dyDescent="0.25">
      <c r="A30647" t="s">
        <v>19450</v>
      </c>
      <c r="B30647" t="s">
        <v>21609</v>
      </c>
      <c r="E30647" s="157" t="e">
        <f>VLOOKUP(D30647,'SOAT LIQ'!$A$87:$C$3416,3,FALSE)</f>
        <v>#N/A</v>
      </c>
    </row>
    <row r="30648" spans="1:6" x14ac:dyDescent="0.25">
      <c r="A30648" t="s">
        <v>19450</v>
      </c>
      <c r="B30648" t="s">
        <v>21610</v>
      </c>
      <c r="E30648" s="157" t="e">
        <f>VLOOKUP(D30648,'SOAT LIQ'!$A$87:$C$3416,3,FALSE)</f>
        <v>#N/A</v>
      </c>
    </row>
    <row r="30649" spans="1:6" x14ac:dyDescent="0.25">
      <c r="A30649" t="s">
        <v>19450</v>
      </c>
      <c r="B30649" t="s">
        <v>21611</v>
      </c>
      <c r="E30649" s="157" t="e">
        <f>VLOOKUP(D30649,'SOAT LIQ'!$A$87:$C$3416,3,FALSE)</f>
        <v>#N/A</v>
      </c>
    </row>
    <row r="30650" spans="1:6" x14ac:dyDescent="0.25">
      <c r="A30650" t="s">
        <v>19450</v>
      </c>
      <c r="B30650" t="s">
        <v>21612</v>
      </c>
      <c r="E30650" s="157" t="e">
        <f>VLOOKUP(D30650,'SOAT LIQ'!$A$87:$C$3416,3,FALSE)</f>
        <v>#N/A</v>
      </c>
    </row>
    <row r="30651" spans="1:6" x14ac:dyDescent="0.25">
      <c r="A30651" t="s">
        <v>19450</v>
      </c>
      <c r="B30651" t="s">
        <v>21613</v>
      </c>
      <c r="E30651" s="157" t="e">
        <f>VLOOKUP(D30651,'SOAT LIQ'!$A$87:$C$3416,3,FALSE)</f>
        <v>#N/A</v>
      </c>
    </row>
    <row r="30652" spans="1:6" x14ac:dyDescent="0.25">
      <c r="A30652" t="s">
        <v>19450</v>
      </c>
      <c r="B30652" t="s">
        <v>21614</v>
      </c>
      <c r="E30652" s="157" t="e">
        <f>VLOOKUP(D30652,'SOAT LIQ'!$A$87:$C$3416,3,FALSE)</f>
        <v>#N/A</v>
      </c>
    </row>
    <row r="30653" spans="1:6" x14ac:dyDescent="0.25">
      <c r="A30653" t="s">
        <v>19450</v>
      </c>
      <c r="B30653" t="s">
        <v>21615</v>
      </c>
      <c r="E30653" s="157" t="e">
        <f>VLOOKUP(D30653,'SOAT LIQ'!$A$87:$C$3416,3,FALSE)</f>
        <v>#N/A</v>
      </c>
    </row>
    <row r="30654" spans="1:6" x14ac:dyDescent="0.25">
      <c r="A30654" t="s">
        <v>19450</v>
      </c>
      <c r="B30654" t="s">
        <v>21616</v>
      </c>
      <c r="E30654" s="157" t="e">
        <f>VLOOKUP(D30654,'SOAT LIQ'!$A$87:$C$3416,3,FALSE)</f>
        <v>#N/A</v>
      </c>
    </row>
    <row r="30655" spans="1:6" x14ac:dyDescent="0.25">
      <c r="A30655" t="s">
        <v>19450</v>
      </c>
      <c r="B30655" t="s">
        <v>21617</v>
      </c>
      <c r="E30655" s="157" t="e">
        <f>VLOOKUP(D30655,'SOAT LIQ'!$A$87:$C$3416,3,FALSE)</f>
        <v>#N/A</v>
      </c>
    </row>
    <row r="30656" spans="1:6" x14ac:dyDescent="0.25">
      <c r="A30656" t="s">
        <v>19450</v>
      </c>
      <c r="B30656" t="s">
        <v>21618</v>
      </c>
      <c r="E30656" s="157" t="e">
        <f>VLOOKUP(D30656,'SOAT LIQ'!$A$87:$C$3416,3,FALSE)</f>
        <v>#N/A</v>
      </c>
    </row>
    <row r="30657" spans="1:6" x14ac:dyDescent="0.25">
      <c r="A30657" t="s">
        <v>5965</v>
      </c>
      <c r="B30657" s="100" t="s">
        <v>21619</v>
      </c>
      <c r="C30657" s="99"/>
      <c r="D30657" s="124"/>
      <c r="E30657" s="157" t="e">
        <f>VLOOKUP(D30657,'SOAT LIQ'!$A$87:$C$3416,3,FALSE)</f>
        <v>#N/A</v>
      </c>
      <c r="F30657" t="s">
        <v>21632</v>
      </c>
    </row>
    <row r="30658" spans="1:6" x14ac:dyDescent="0.25">
      <c r="A30658" t="s">
        <v>5922</v>
      </c>
      <c r="B30658" s="100" t="s">
        <v>21619</v>
      </c>
      <c r="C30658" s="99"/>
      <c r="D30658" s="124"/>
      <c r="E30658" s="157" t="e">
        <f>VLOOKUP(D30658,'SOAT LIQ'!$A$87:$C$3416,3,FALSE)</f>
        <v>#N/A</v>
      </c>
      <c r="F30658" t="s">
        <v>21632</v>
      </c>
    </row>
    <row r="30659" spans="1:6" x14ac:dyDescent="0.25">
      <c r="A30659" t="s">
        <v>5922</v>
      </c>
      <c r="B30659" s="57" t="s">
        <v>21620</v>
      </c>
      <c r="E30659" s="157" t="e">
        <f>VLOOKUP(D30659,'SOAT LIQ'!$A$87:$C$3416,3,FALSE)</f>
        <v>#N/A</v>
      </c>
      <c r="F30659" t="s">
        <v>21632</v>
      </c>
    </row>
    <row r="30660" spans="1:6" x14ac:dyDescent="0.25">
      <c r="A30660" t="s">
        <v>4339</v>
      </c>
      <c r="B30660" s="57" t="s">
        <v>21620</v>
      </c>
      <c r="E30660" s="157" t="e">
        <f>VLOOKUP(D30660,'SOAT LIQ'!$A$87:$C$3416,3,FALSE)</f>
        <v>#N/A</v>
      </c>
      <c r="F30660" t="s">
        <v>21632</v>
      </c>
    </row>
    <row r="30661" spans="1:6" x14ac:dyDescent="0.25">
      <c r="A30661" t="s">
        <v>5773</v>
      </c>
      <c r="B30661" s="57" t="s">
        <v>21620</v>
      </c>
      <c r="E30661" s="157" t="e">
        <f>VLOOKUP(D30661,'SOAT LIQ'!$A$87:$C$3416,3,FALSE)</f>
        <v>#N/A</v>
      </c>
      <c r="F30661" t="s">
        <v>21632</v>
      </c>
    </row>
    <row r="30662" spans="1:6" x14ac:dyDescent="0.25">
      <c r="A30662" t="s">
        <v>5924</v>
      </c>
      <c r="B30662" s="57" t="s">
        <v>21620</v>
      </c>
      <c r="E30662" s="157" t="e">
        <f>VLOOKUP(D30662,'SOAT LIQ'!$A$87:$C$3416,3,FALSE)</f>
        <v>#N/A</v>
      </c>
      <c r="F30662" t="s">
        <v>21632</v>
      </c>
    </row>
    <row r="30663" spans="1:6" x14ac:dyDescent="0.25">
      <c r="A30663" t="s">
        <v>5904</v>
      </c>
      <c r="B30663" s="57" t="s">
        <v>21620</v>
      </c>
      <c r="E30663" s="157" t="e">
        <f>VLOOKUP(D30663,'SOAT LIQ'!$A$87:$C$3416,3,FALSE)</f>
        <v>#N/A</v>
      </c>
      <c r="F30663" t="s">
        <v>21632</v>
      </c>
    </row>
    <row r="30664" spans="1:6" x14ac:dyDescent="0.25">
      <c r="A30664" t="s">
        <v>5922</v>
      </c>
      <c r="B30664" s="57" t="s">
        <v>21621</v>
      </c>
      <c r="C30664" s="99"/>
      <c r="D30664" s="124"/>
      <c r="E30664" s="157" t="e">
        <f>VLOOKUP(D30664,'SOAT LIQ'!$A$87:$C$3416,3,FALSE)</f>
        <v>#N/A</v>
      </c>
      <c r="F30664" t="s">
        <v>21632</v>
      </c>
    </row>
    <row r="30665" spans="1:6" x14ac:dyDescent="0.25">
      <c r="A30665" t="s">
        <v>5924</v>
      </c>
      <c r="B30665" s="57" t="s">
        <v>21621</v>
      </c>
      <c r="C30665" s="99"/>
      <c r="D30665" s="124"/>
      <c r="E30665" s="157" t="e">
        <f>VLOOKUP(D30665,'SOAT LIQ'!$A$87:$C$3416,3,FALSE)</f>
        <v>#N/A</v>
      </c>
      <c r="F30665" t="s">
        <v>21632</v>
      </c>
    </row>
    <row r="30666" spans="1:6" x14ac:dyDescent="0.25">
      <c r="A30666" t="s">
        <v>5809</v>
      </c>
      <c r="B30666" s="57" t="s">
        <v>21621</v>
      </c>
      <c r="C30666" s="99"/>
      <c r="D30666" s="124"/>
      <c r="E30666" s="157" t="e">
        <f>VLOOKUP(D30666,'SOAT LIQ'!$A$87:$C$3416,3,FALSE)</f>
        <v>#N/A</v>
      </c>
      <c r="F30666" t="s">
        <v>21632</v>
      </c>
    </row>
    <row r="30667" spans="1:6" x14ac:dyDescent="0.25">
      <c r="A30667" t="s">
        <v>5748</v>
      </c>
      <c r="B30667" s="57" t="s">
        <v>21621</v>
      </c>
      <c r="C30667" s="99"/>
      <c r="D30667" s="124"/>
      <c r="E30667" s="157" t="e">
        <f>VLOOKUP(D30667,'SOAT LIQ'!$A$87:$C$3416,3,FALSE)</f>
        <v>#N/A</v>
      </c>
      <c r="F30667" t="s">
        <v>21632</v>
      </c>
    </row>
    <row r="30668" spans="1:6" x14ac:dyDescent="0.25">
      <c r="A30668" t="s">
        <v>5773</v>
      </c>
      <c r="B30668" s="57" t="s">
        <v>21621</v>
      </c>
      <c r="C30668" s="99"/>
      <c r="D30668" s="124"/>
      <c r="E30668" s="157" t="e">
        <f>VLOOKUP(D30668,'SOAT LIQ'!$A$87:$C$3416,3,FALSE)</f>
        <v>#N/A</v>
      </c>
      <c r="F30668" t="s">
        <v>21632</v>
      </c>
    </row>
    <row r="30669" spans="1:6" x14ac:dyDescent="0.25">
      <c r="A30669" t="s">
        <v>6498</v>
      </c>
      <c r="B30669" s="100" t="s">
        <v>21622</v>
      </c>
      <c r="C30669" s="100"/>
      <c r="D30669" s="124"/>
      <c r="E30669" s="157" t="e">
        <f>VLOOKUP(D30669,'SOAT LIQ'!$A$87:$C$3416,3,FALSE)</f>
        <v>#N/A</v>
      </c>
      <c r="F30669" t="s">
        <v>21635</v>
      </c>
    </row>
    <row r="30670" spans="1:6" x14ac:dyDescent="0.25">
      <c r="A30670" t="s">
        <v>6501</v>
      </c>
      <c r="B30670" s="100" t="s">
        <v>21622</v>
      </c>
      <c r="C30670" s="100"/>
      <c r="D30670" s="124"/>
      <c r="E30670" s="157" t="e">
        <f>VLOOKUP(D30670,'SOAT LIQ'!$A$87:$C$3416,3,FALSE)</f>
        <v>#N/A</v>
      </c>
      <c r="F30670" t="s">
        <v>21635</v>
      </c>
    </row>
    <row r="30671" spans="1:6" x14ac:dyDescent="0.25">
      <c r="A30671" t="s">
        <v>6498</v>
      </c>
      <c r="B30671" s="100" t="s">
        <v>21623</v>
      </c>
      <c r="C30671" s="100"/>
      <c r="D30671" s="124"/>
      <c r="E30671" s="157" t="e">
        <f>VLOOKUP(D30671,'SOAT LIQ'!$A$87:$C$3416,3,FALSE)</f>
        <v>#N/A</v>
      </c>
      <c r="F30671" t="s">
        <v>21635</v>
      </c>
    </row>
    <row r="30672" spans="1:6" x14ac:dyDescent="0.25">
      <c r="A30672" t="s">
        <v>6501</v>
      </c>
      <c r="B30672" s="100" t="s">
        <v>21623</v>
      </c>
      <c r="C30672" s="100"/>
      <c r="D30672" s="124"/>
      <c r="E30672" s="157" t="e">
        <f>VLOOKUP(D30672,'SOAT LIQ'!$A$87:$C$3416,3,FALSE)</f>
        <v>#N/A</v>
      </c>
      <c r="F30672" t="s">
        <v>21635</v>
      </c>
    </row>
    <row r="30673" spans="1:6" x14ac:dyDescent="0.25">
      <c r="A30673" t="s">
        <v>6501</v>
      </c>
      <c r="B30673" s="100" t="s">
        <v>21624</v>
      </c>
      <c r="C30673" s="100"/>
      <c r="D30673" s="124"/>
      <c r="E30673" s="157" t="e">
        <f>VLOOKUP(D30673,'SOAT LIQ'!$A$87:$C$3416,3,FALSE)</f>
        <v>#N/A</v>
      </c>
      <c r="F30673" t="s">
        <v>21635</v>
      </c>
    </row>
    <row r="30674" spans="1:6" x14ac:dyDescent="0.25">
      <c r="A30674" t="s">
        <v>6498</v>
      </c>
      <c r="B30674" s="100" t="s">
        <v>21624</v>
      </c>
      <c r="C30674" s="100"/>
      <c r="D30674" s="124"/>
      <c r="E30674" s="157" t="e">
        <f>VLOOKUP(D30674,'SOAT LIQ'!$A$87:$C$3416,3,FALSE)</f>
        <v>#N/A</v>
      </c>
      <c r="F30674" t="s">
        <v>21635</v>
      </c>
    </row>
    <row r="30675" spans="1:6" x14ac:dyDescent="0.25">
      <c r="A30675" t="s">
        <v>6501</v>
      </c>
      <c r="B30675" s="100" t="s">
        <v>21625</v>
      </c>
      <c r="C30675" s="100"/>
      <c r="D30675" s="124"/>
      <c r="E30675" s="157" t="e">
        <f>VLOOKUP(D30675,'SOAT LIQ'!$A$87:$C$3416,3,FALSE)</f>
        <v>#N/A</v>
      </c>
      <c r="F30675" t="s">
        <v>21635</v>
      </c>
    </row>
    <row r="30676" spans="1:6" x14ac:dyDescent="0.25">
      <c r="A30676" t="s">
        <v>6498</v>
      </c>
      <c r="B30676" s="100" t="s">
        <v>21625</v>
      </c>
      <c r="C30676" s="100"/>
      <c r="D30676" s="124"/>
      <c r="E30676" s="157" t="e">
        <f>VLOOKUP(D30676,'SOAT LIQ'!$A$87:$C$3416,3,FALSE)</f>
        <v>#N/A</v>
      </c>
      <c r="F30676" t="s">
        <v>21635</v>
      </c>
    </row>
    <row r="30677" spans="1:6" x14ac:dyDescent="0.25">
      <c r="A30677" t="s">
        <v>5922</v>
      </c>
      <c r="B30677" s="100" t="s">
        <v>13836</v>
      </c>
      <c r="C30677" s="99" t="s">
        <v>13835</v>
      </c>
      <c r="D30677" s="124">
        <v>10101</v>
      </c>
      <c r="E30677" s="157">
        <f>VLOOKUP(D30677,'SOAT LIQ'!$A$87:$C$3416,3,FALSE)</f>
        <v>3</v>
      </c>
      <c r="F30677" t="s">
        <v>21632</v>
      </c>
    </row>
    <row r="30678" spans="1:6" x14ac:dyDescent="0.25">
      <c r="A30678" t="s">
        <v>5773</v>
      </c>
      <c r="B30678" s="100" t="s">
        <v>13836</v>
      </c>
      <c r="C30678" s="99" t="s">
        <v>13835</v>
      </c>
      <c r="D30678" s="124">
        <v>10101</v>
      </c>
      <c r="E30678" s="157">
        <f>VLOOKUP(D30678,'SOAT LIQ'!$A$87:$C$3416,3,FALSE)</f>
        <v>3</v>
      </c>
      <c r="F30678" t="s">
        <v>21632</v>
      </c>
    </row>
    <row r="30679" spans="1:6" x14ac:dyDescent="0.25">
      <c r="A30679" t="s">
        <v>5924</v>
      </c>
      <c r="B30679" s="100" t="s">
        <v>13836</v>
      </c>
      <c r="C30679" s="99" t="s">
        <v>13835</v>
      </c>
      <c r="D30679" s="124">
        <v>10101</v>
      </c>
      <c r="E30679" s="157">
        <f>VLOOKUP(D30679,'SOAT LIQ'!$A$87:$C$3416,3,FALSE)</f>
        <v>3</v>
      </c>
      <c r="F30679" t="s">
        <v>21632</v>
      </c>
    </row>
    <row r="30680" spans="1:6" x14ac:dyDescent="0.25">
      <c r="A30680" t="s">
        <v>5924</v>
      </c>
      <c r="B30680" s="100" t="s">
        <v>8720</v>
      </c>
      <c r="C30680" s="99" t="s">
        <v>8721</v>
      </c>
      <c r="D30680" s="124">
        <v>5213</v>
      </c>
      <c r="E30680" s="157">
        <f>VLOOKUP(D30680,'SOAT LIQ'!$A$87:$C$3416,3,FALSE)</f>
        <v>13</v>
      </c>
      <c r="F30680" t="s">
        <v>21632</v>
      </c>
    </row>
    <row r="30681" spans="1:6" x14ac:dyDescent="0.25">
      <c r="A30681" t="s">
        <v>5922</v>
      </c>
      <c r="B30681" s="100" t="s">
        <v>13838</v>
      </c>
      <c r="C30681" s="99" t="s">
        <v>13837</v>
      </c>
      <c r="D30681" s="124">
        <v>10102</v>
      </c>
      <c r="E30681" s="157">
        <f>VLOOKUP(D30681,'SOAT LIQ'!$A$87:$C$3416,3,FALSE)</f>
        <v>4</v>
      </c>
      <c r="F30681" t="s">
        <v>21632</v>
      </c>
    </row>
    <row r="30682" spans="1:6" x14ac:dyDescent="0.25">
      <c r="A30682" t="s">
        <v>5924</v>
      </c>
      <c r="B30682" s="100" t="s">
        <v>13838</v>
      </c>
      <c r="C30682" s="99" t="s">
        <v>13837</v>
      </c>
      <c r="D30682" s="124">
        <v>10102</v>
      </c>
      <c r="E30682" s="157">
        <f>VLOOKUP(D30682,'SOAT LIQ'!$A$87:$C$3416,3,FALSE)</f>
        <v>4</v>
      </c>
      <c r="F30682" t="s">
        <v>21632</v>
      </c>
    </row>
    <row r="30683" spans="1:6" x14ac:dyDescent="0.25">
      <c r="A30683" t="s">
        <v>5773</v>
      </c>
      <c r="B30683" s="100" t="s">
        <v>13838</v>
      </c>
      <c r="C30683" s="99" t="s">
        <v>13837</v>
      </c>
      <c r="D30683" s="124">
        <v>10102</v>
      </c>
      <c r="E30683" s="157">
        <f>VLOOKUP(D30683,'SOAT LIQ'!$A$87:$C$3416,3,FALSE)</f>
        <v>4</v>
      </c>
      <c r="F30683" t="s">
        <v>21632</v>
      </c>
    </row>
    <row r="30684" spans="1:6" x14ac:dyDescent="0.25">
      <c r="A30684" t="s">
        <v>5924</v>
      </c>
      <c r="B30684" s="100" t="s">
        <v>4652</v>
      </c>
      <c r="C30684" s="99" t="s">
        <v>13839</v>
      </c>
      <c r="D30684" s="124">
        <v>17910</v>
      </c>
      <c r="E30684" s="157">
        <f>VLOOKUP(D30684,'SOAT LIQ'!$A$87:$C$3416,3,FALSE)</f>
        <v>4</v>
      </c>
      <c r="F30684" t="s">
        <v>21632</v>
      </c>
    </row>
    <row r="30685" spans="1:6" x14ac:dyDescent="0.25">
      <c r="A30685" t="s">
        <v>5922</v>
      </c>
      <c r="B30685" s="100" t="s">
        <v>13841</v>
      </c>
      <c r="C30685" s="99" t="s">
        <v>13840</v>
      </c>
      <c r="D30685" s="124">
        <v>17910</v>
      </c>
      <c r="E30685" s="157">
        <f>VLOOKUP(D30685,'SOAT LIQ'!$A$87:$C$3416,3,FALSE)</f>
        <v>4</v>
      </c>
      <c r="F30685" t="s">
        <v>21632</v>
      </c>
    </row>
    <row r="30686" spans="1:6" x14ac:dyDescent="0.25">
      <c r="A30686" t="s">
        <v>5924</v>
      </c>
      <c r="B30686" s="100" t="s">
        <v>13841</v>
      </c>
      <c r="C30686" s="99" t="s">
        <v>13840</v>
      </c>
      <c r="D30686" s="124">
        <v>17910</v>
      </c>
      <c r="E30686" s="157">
        <f>VLOOKUP(D30686,'SOAT LIQ'!$A$87:$C$3416,3,FALSE)</f>
        <v>4</v>
      </c>
      <c r="F30686" t="s">
        <v>21632</v>
      </c>
    </row>
    <row r="30687" spans="1:6" x14ac:dyDescent="0.25">
      <c r="A30687" t="s">
        <v>5922</v>
      </c>
      <c r="B30687" s="100" t="s">
        <v>13842</v>
      </c>
      <c r="C30687" s="99" t="s">
        <v>13840</v>
      </c>
      <c r="D30687" s="124">
        <v>17910</v>
      </c>
      <c r="E30687" s="157">
        <f>VLOOKUP(D30687,'SOAT LIQ'!$A$87:$C$3416,3,FALSE)</f>
        <v>4</v>
      </c>
      <c r="F30687" t="s">
        <v>21632</v>
      </c>
    </row>
    <row r="30688" spans="1:6" x14ac:dyDescent="0.25">
      <c r="A30688" t="s">
        <v>5924</v>
      </c>
      <c r="B30688" s="100" t="s">
        <v>13842</v>
      </c>
      <c r="C30688" s="99" t="s">
        <v>13840</v>
      </c>
      <c r="D30688" s="124">
        <v>17910</v>
      </c>
      <c r="E30688" s="157">
        <f>VLOOKUP(D30688,'SOAT LIQ'!$A$87:$C$3416,3,FALSE)</f>
        <v>4</v>
      </c>
      <c r="F30688" t="s">
        <v>21632</v>
      </c>
    </row>
    <row r="30689" spans="1:6" x14ac:dyDescent="0.25">
      <c r="A30689" t="s">
        <v>5922</v>
      </c>
      <c r="B30689" s="100" t="s">
        <v>4503</v>
      </c>
      <c r="C30689" s="99" t="s">
        <v>13843</v>
      </c>
      <c r="D30689" s="124">
        <v>17910</v>
      </c>
      <c r="E30689" s="157">
        <f>VLOOKUP(D30689,'SOAT LIQ'!$A$87:$C$3416,3,FALSE)</f>
        <v>4</v>
      </c>
      <c r="F30689" t="s">
        <v>21632</v>
      </c>
    </row>
    <row r="30690" spans="1:6" x14ac:dyDescent="0.25">
      <c r="A30690" t="s">
        <v>5924</v>
      </c>
      <c r="B30690" s="100" t="s">
        <v>4503</v>
      </c>
      <c r="C30690" s="99" t="s">
        <v>13843</v>
      </c>
      <c r="D30690" s="124">
        <v>17910</v>
      </c>
      <c r="E30690" s="157">
        <f>VLOOKUP(D30690,'SOAT LIQ'!$A$87:$C$3416,3,FALSE)</f>
        <v>4</v>
      </c>
      <c r="F30690" t="s">
        <v>21632</v>
      </c>
    </row>
    <row r="30691" spans="1:6" x14ac:dyDescent="0.25">
      <c r="A30691" t="s">
        <v>5773</v>
      </c>
      <c r="B30691" s="100" t="s">
        <v>13845</v>
      </c>
      <c r="C30691" s="99" t="s">
        <v>13844</v>
      </c>
      <c r="D30691" s="124">
        <v>21517</v>
      </c>
      <c r="E30691" s="157" t="e">
        <f>VLOOKUP(D30691,'SOAT LIQ'!$A$87:$C$3416,3,FALSE)</f>
        <v>#N/A</v>
      </c>
      <c r="F30691" t="s">
        <v>21632</v>
      </c>
    </row>
    <row r="30692" spans="1:6" x14ac:dyDescent="0.25">
      <c r="A30692" t="s">
        <v>5773</v>
      </c>
      <c r="B30692" s="100" t="s">
        <v>13847</v>
      </c>
      <c r="C30692" s="99" t="s">
        <v>13846</v>
      </c>
      <c r="D30692" s="124">
        <v>21518</v>
      </c>
      <c r="E30692" s="157" t="e">
        <f>VLOOKUP(D30692,'SOAT LIQ'!$A$87:$C$3416,3,FALSE)</f>
        <v>#N/A</v>
      </c>
      <c r="F30692" t="s">
        <v>21632</v>
      </c>
    </row>
    <row r="30693" spans="1:6" x14ac:dyDescent="0.25">
      <c r="A30693" t="s">
        <v>5922</v>
      </c>
      <c r="B30693" s="100" t="s">
        <v>13848</v>
      </c>
      <c r="C30693" s="99" t="s">
        <v>13846</v>
      </c>
      <c r="D30693" s="124">
        <v>21518</v>
      </c>
      <c r="E30693" s="157" t="e">
        <f>VLOOKUP(D30693,'SOAT LIQ'!$A$87:$C$3416,3,FALSE)</f>
        <v>#N/A</v>
      </c>
      <c r="F30693" t="s">
        <v>21632</v>
      </c>
    </row>
    <row r="30694" spans="1:6" x14ac:dyDescent="0.25">
      <c r="A30694" t="s">
        <v>8469</v>
      </c>
      <c r="B30694" s="100" t="s">
        <v>13848</v>
      </c>
      <c r="C30694" s="99" t="s">
        <v>13846</v>
      </c>
      <c r="D30694" s="124">
        <v>21518</v>
      </c>
      <c r="E30694" s="157" t="e">
        <f>VLOOKUP(D30694,'SOAT LIQ'!$A$87:$C$3416,3,FALSE)</f>
        <v>#N/A</v>
      </c>
      <c r="F30694" t="s">
        <v>21632</v>
      </c>
    </row>
    <row r="30695" spans="1:6" x14ac:dyDescent="0.25">
      <c r="A30695" t="s">
        <v>5924</v>
      </c>
      <c r="B30695" s="100" t="s">
        <v>13848</v>
      </c>
      <c r="C30695" s="99" t="s">
        <v>13846</v>
      </c>
      <c r="D30695" s="124">
        <v>21518</v>
      </c>
      <c r="E30695" s="157" t="e">
        <f>VLOOKUP(D30695,'SOAT LIQ'!$A$87:$C$3416,3,FALSE)</f>
        <v>#N/A</v>
      </c>
      <c r="F30695" t="s">
        <v>21632</v>
      </c>
    </row>
    <row r="30696" spans="1:6" x14ac:dyDescent="0.25">
      <c r="A30696" t="s">
        <v>5773</v>
      </c>
      <c r="B30696" s="100" t="s">
        <v>13848</v>
      </c>
      <c r="C30696" s="99" t="s">
        <v>13846</v>
      </c>
      <c r="D30696" s="124">
        <v>21518</v>
      </c>
      <c r="E30696" s="157" t="e">
        <f>VLOOKUP(D30696,'SOAT LIQ'!$A$87:$C$3416,3,FALSE)</f>
        <v>#N/A</v>
      </c>
      <c r="F30696" t="s">
        <v>21632</v>
      </c>
    </row>
    <row r="30697" spans="1:6" x14ac:dyDescent="0.25">
      <c r="A30697" t="s">
        <v>5922</v>
      </c>
      <c r="B30697" s="100" t="s">
        <v>13855</v>
      </c>
      <c r="C30697" s="99" t="s">
        <v>13856</v>
      </c>
      <c r="D30697" s="124">
        <v>10116</v>
      </c>
      <c r="E30697" s="157">
        <f>VLOOKUP(D30697,'SOAT LIQ'!$A$87:$C$3416,3,FALSE)</f>
        <v>9</v>
      </c>
      <c r="F30697" t="s">
        <v>21632</v>
      </c>
    </row>
    <row r="30698" spans="1:6" x14ac:dyDescent="0.25">
      <c r="A30698" t="s">
        <v>5922</v>
      </c>
      <c r="B30698" s="100" t="s">
        <v>13857</v>
      </c>
      <c r="C30698" s="99" t="s">
        <v>13856</v>
      </c>
      <c r="D30698" s="124">
        <v>10116</v>
      </c>
      <c r="E30698" s="157">
        <f>VLOOKUP(D30698,'SOAT LIQ'!$A$87:$C$3416,3,FALSE)</f>
        <v>9</v>
      </c>
      <c r="F30698" t="s">
        <v>21632</v>
      </c>
    </row>
    <row r="30699" spans="1:6" x14ac:dyDescent="0.25">
      <c r="A30699" t="s">
        <v>5773</v>
      </c>
      <c r="B30699" s="100" t="s">
        <v>13876</v>
      </c>
      <c r="C30699" s="99" t="s">
        <v>13875</v>
      </c>
      <c r="D30699" s="124">
        <v>10112</v>
      </c>
      <c r="E30699" s="157">
        <f>VLOOKUP(D30699,'SOAT LIQ'!$A$87:$C$3416,3,FALSE)</f>
        <v>11</v>
      </c>
      <c r="F30699" t="s">
        <v>21632</v>
      </c>
    </row>
    <row r="30700" spans="1:6" x14ac:dyDescent="0.25">
      <c r="A30700" t="s">
        <v>5773</v>
      </c>
      <c r="B30700" s="100" t="s">
        <v>13889</v>
      </c>
      <c r="C30700" s="99" t="s">
        <v>13888</v>
      </c>
      <c r="D30700" s="124">
        <v>10113</v>
      </c>
      <c r="E30700" s="157">
        <f>VLOOKUP(D30700,'SOAT LIQ'!$A$87:$C$3416,3,FALSE)</f>
        <v>12</v>
      </c>
      <c r="F30700" t="s">
        <v>21632</v>
      </c>
    </row>
    <row r="30701" spans="1:6" x14ac:dyDescent="0.25">
      <c r="A30701" t="s">
        <v>5924</v>
      </c>
      <c r="B30701" s="100" t="s">
        <v>13889</v>
      </c>
      <c r="C30701" s="99" t="s">
        <v>13888</v>
      </c>
      <c r="D30701" s="124">
        <v>10113</v>
      </c>
      <c r="E30701" s="157">
        <f>VLOOKUP(D30701,'SOAT LIQ'!$A$87:$C$3416,3,FALSE)</f>
        <v>12</v>
      </c>
      <c r="F30701" t="s">
        <v>21632</v>
      </c>
    </row>
    <row r="30702" spans="1:6" x14ac:dyDescent="0.25">
      <c r="A30702" t="s">
        <v>5922</v>
      </c>
      <c r="B30702" s="100" t="s">
        <v>13899</v>
      </c>
      <c r="C30702" s="99" t="s">
        <v>13898</v>
      </c>
      <c r="D30702" s="124">
        <v>15256</v>
      </c>
      <c r="E30702" s="157">
        <f>VLOOKUP(D30702,'SOAT LIQ'!$A$87:$C$3416,3,FALSE)</f>
        <v>12</v>
      </c>
      <c r="F30702" t="s">
        <v>21632</v>
      </c>
    </row>
    <row r="30703" spans="1:6" x14ac:dyDescent="0.25">
      <c r="A30703" t="s">
        <v>5924</v>
      </c>
      <c r="B30703" s="100" t="s">
        <v>13899</v>
      </c>
      <c r="C30703" s="99" t="s">
        <v>13898</v>
      </c>
      <c r="D30703" s="124">
        <v>15256</v>
      </c>
      <c r="E30703" s="157">
        <f>VLOOKUP(D30703,'SOAT LIQ'!$A$87:$C$3416,3,FALSE)</f>
        <v>12</v>
      </c>
      <c r="F30703" t="s">
        <v>21632</v>
      </c>
    </row>
    <row r="30704" spans="1:6" x14ac:dyDescent="0.25">
      <c r="A30704" t="s">
        <v>5922</v>
      </c>
      <c r="B30704" s="100" t="s">
        <v>19942</v>
      </c>
      <c r="C30704" s="100"/>
      <c r="D30704" s="124"/>
      <c r="E30704" s="157" t="e">
        <f>VLOOKUP(D30704,'SOAT LIQ'!$A$87:$C$3416,3,FALSE)</f>
        <v>#N/A</v>
      </c>
      <c r="F30704" t="s">
        <v>21632</v>
      </c>
    </row>
    <row r="30705" spans="1:6" x14ac:dyDescent="0.25">
      <c r="A30705" t="s">
        <v>5922</v>
      </c>
      <c r="B30705" s="100" t="s">
        <v>19943</v>
      </c>
      <c r="C30705" s="100"/>
      <c r="D30705" s="124"/>
      <c r="E30705" s="157" t="e">
        <f>VLOOKUP(D30705,'SOAT LIQ'!$A$87:$C$3416,3,FALSE)</f>
        <v>#N/A</v>
      </c>
      <c r="F30705" t="s">
        <v>21632</v>
      </c>
    </row>
    <row r="30706" spans="1:6" x14ac:dyDescent="0.25">
      <c r="A30706" t="s">
        <v>5924</v>
      </c>
      <c r="B30706" s="100" t="s">
        <v>19943</v>
      </c>
      <c r="C30706" s="100"/>
      <c r="D30706" s="124"/>
      <c r="E30706" s="157" t="e">
        <f>VLOOKUP(D30706,'SOAT LIQ'!$A$87:$C$3416,3,FALSE)</f>
        <v>#N/A</v>
      </c>
      <c r="F30706" t="s">
        <v>21632</v>
      </c>
    </row>
    <row r="30707" spans="1:6" x14ac:dyDescent="0.25">
      <c r="A30707" t="s">
        <v>5922</v>
      </c>
      <c r="B30707" s="100" t="s">
        <v>13900</v>
      </c>
      <c r="C30707" s="99" t="s">
        <v>13901</v>
      </c>
      <c r="D30707" s="124">
        <v>15258</v>
      </c>
      <c r="E30707" s="157">
        <f>VLOOKUP(D30707,'SOAT LIQ'!$A$87:$C$3416,3,FALSE)</f>
        <v>21</v>
      </c>
      <c r="F30707" t="s">
        <v>21632</v>
      </c>
    </row>
    <row r="30708" spans="1:6" x14ac:dyDescent="0.25">
      <c r="A30708" t="s">
        <v>5922</v>
      </c>
      <c r="B30708" s="100" t="s">
        <v>13902</v>
      </c>
      <c r="C30708" s="99" t="s">
        <v>13901</v>
      </c>
      <c r="D30708" s="124">
        <v>15258</v>
      </c>
      <c r="E30708" s="157">
        <f>VLOOKUP(D30708,'SOAT LIQ'!$A$87:$C$3416,3,FALSE)</f>
        <v>21</v>
      </c>
      <c r="F30708" t="s">
        <v>21632</v>
      </c>
    </row>
    <row r="30709" spans="1:6" x14ac:dyDescent="0.25">
      <c r="A30709" t="s">
        <v>5922</v>
      </c>
      <c r="B30709" s="100" t="s">
        <v>13903</v>
      </c>
      <c r="C30709" s="99" t="s">
        <v>13901</v>
      </c>
      <c r="D30709" s="124">
        <v>15258</v>
      </c>
      <c r="E30709" s="157">
        <f>VLOOKUP(D30709,'SOAT LIQ'!$A$87:$C$3416,3,FALSE)</f>
        <v>21</v>
      </c>
      <c r="F30709" t="s">
        <v>21632</v>
      </c>
    </row>
    <row r="30710" spans="1:6" x14ac:dyDescent="0.25">
      <c r="A30710" t="s">
        <v>5922</v>
      </c>
      <c r="B30710" s="100" t="s">
        <v>13904</v>
      </c>
      <c r="C30710" s="99" t="s">
        <v>13901</v>
      </c>
      <c r="D30710" s="124">
        <v>15258</v>
      </c>
      <c r="E30710" s="157">
        <f>VLOOKUP(D30710,'SOAT LIQ'!$A$87:$C$3416,3,FALSE)</f>
        <v>21</v>
      </c>
      <c r="F30710" t="s">
        <v>21632</v>
      </c>
    </row>
    <row r="30711" spans="1:6" x14ac:dyDescent="0.25">
      <c r="A30711" t="s">
        <v>5922</v>
      </c>
      <c r="B30711" s="100" t="s">
        <v>19944</v>
      </c>
      <c r="C30711" s="100"/>
      <c r="D30711" s="124"/>
      <c r="E30711" s="157" t="e">
        <f>VLOOKUP(D30711,'SOAT LIQ'!$A$87:$C$3416,3,FALSE)</f>
        <v>#N/A</v>
      </c>
      <c r="F30711" t="s">
        <v>21632</v>
      </c>
    </row>
    <row r="30712" spans="1:6" x14ac:dyDescent="0.25">
      <c r="A30712" t="s">
        <v>5924</v>
      </c>
      <c r="B30712" s="100" t="s">
        <v>13907</v>
      </c>
      <c r="C30712" s="99" t="s">
        <v>13908</v>
      </c>
      <c r="D30712" s="124">
        <v>15237</v>
      </c>
      <c r="E30712" s="157">
        <f>VLOOKUP(D30712,'SOAT LIQ'!$A$87:$C$3416,3,FALSE)</f>
        <v>7</v>
      </c>
      <c r="F30712" t="s">
        <v>21632</v>
      </c>
    </row>
    <row r="30713" spans="1:6" x14ac:dyDescent="0.25">
      <c r="A30713" t="s">
        <v>5924</v>
      </c>
      <c r="B30713" s="100" t="s">
        <v>13909</v>
      </c>
      <c r="C30713" s="99" t="s">
        <v>13908</v>
      </c>
      <c r="D30713" s="124">
        <v>15237</v>
      </c>
      <c r="E30713" s="157">
        <f>VLOOKUP(D30713,'SOAT LIQ'!$A$87:$C$3416,3,FALSE)</f>
        <v>7</v>
      </c>
      <c r="F30713" t="s">
        <v>21632</v>
      </c>
    </row>
    <row r="30714" spans="1:6" x14ac:dyDescent="0.25">
      <c r="A30714" t="s">
        <v>5924</v>
      </c>
      <c r="B30714" s="100" t="s">
        <v>13910</v>
      </c>
      <c r="C30714" s="99" t="s">
        <v>13908</v>
      </c>
      <c r="D30714" s="124">
        <v>15140</v>
      </c>
      <c r="E30714" s="157">
        <f>VLOOKUP(D30714,'SOAT LIQ'!$A$87:$C$3416,3,FALSE)</f>
        <v>7</v>
      </c>
      <c r="F30714" t="s">
        <v>21632</v>
      </c>
    </row>
    <row r="30715" spans="1:6" x14ac:dyDescent="0.25">
      <c r="A30715" t="s">
        <v>5922</v>
      </c>
      <c r="B30715" s="100" t="s">
        <v>13910</v>
      </c>
      <c r="C30715" s="99" t="s">
        <v>13908</v>
      </c>
      <c r="D30715" s="124">
        <v>15140</v>
      </c>
      <c r="E30715" s="157">
        <f>VLOOKUP(D30715,'SOAT LIQ'!$A$87:$C$3416,3,FALSE)</f>
        <v>7</v>
      </c>
      <c r="F30715" t="s">
        <v>21632</v>
      </c>
    </row>
    <row r="30716" spans="1:6" x14ac:dyDescent="0.25">
      <c r="A30716" t="s">
        <v>5924</v>
      </c>
      <c r="B30716" s="100" t="s">
        <v>13911</v>
      </c>
      <c r="C30716" s="99" t="s">
        <v>13908</v>
      </c>
      <c r="D30716" s="124">
        <v>15140</v>
      </c>
      <c r="E30716" s="157">
        <f>VLOOKUP(D30716,'SOAT LIQ'!$A$87:$C$3416,3,FALSE)</f>
        <v>7</v>
      </c>
      <c r="F30716" t="s">
        <v>21632</v>
      </c>
    </row>
    <row r="30717" spans="1:6" x14ac:dyDescent="0.25">
      <c r="A30717" t="s">
        <v>5924</v>
      </c>
      <c r="B30717" s="100" t="s">
        <v>13912</v>
      </c>
      <c r="C30717" s="99" t="s">
        <v>13908</v>
      </c>
      <c r="D30717" s="124">
        <v>15142</v>
      </c>
      <c r="E30717" s="157">
        <f>VLOOKUP(D30717,'SOAT LIQ'!$A$87:$C$3416,3,FALSE)</f>
        <v>13</v>
      </c>
      <c r="F30717" t="s">
        <v>21632</v>
      </c>
    </row>
    <row r="30718" spans="1:6" x14ac:dyDescent="0.25">
      <c r="A30718" t="s">
        <v>5773</v>
      </c>
      <c r="B30718" s="100" t="s">
        <v>13913</v>
      </c>
      <c r="C30718" s="99" t="s">
        <v>13914</v>
      </c>
      <c r="D30718" s="124">
        <v>15241</v>
      </c>
      <c r="E30718" s="157">
        <f>VLOOKUP(D30718,'SOAT LIQ'!$A$87:$C$3416,3,FALSE)</f>
        <v>13</v>
      </c>
      <c r="F30718" t="s">
        <v>21632</v>
      </c>
    </row>
    <row r="30719" spans="1:6" x14ac:dyDescent="0.25">
      <c r="A30719" t="s">
        <v>5924</v>
      </c>
      <c r="B30719" s="100" t="s">
        <v>13913</v>
      </c>
      <c r="C30719" s="99" t="s">
        <v>13914</v>
      </c>
      <c r="D30719" s="124">
        <v>15241</v>
      </c>
      <c r="E30719" s="157">
        <f>VLOOKUP(D30719,'SOAT LIQ'!$A$87:$C$3416,3,FALSE)</f>
        <v>13</v>
      </c>
      <c r="F30719" t="s">
        <v>21632</v>
      </c>
    </row>
    <row r="30720" spans="1:6" x14ac:dyDescent="0.25">
      <c r="A30720" t="s">
        <v>5924</v>
      </c>
      <c r="B30720" s="100" t="s">
        <v>13918</v>
      </c>
      <c r="C30720" s="100"/>
      <c r="D30720" s="124"/>
      <c r="E30720" s="157" t="e">
        <f>VLOOKUP(D30720,'SOAT LIQ'!$A$87:$C$3416,3,FALSE)</f>
        <v>#N/A</v>
      </c>
      <c r="F30720" t="s">
        <v>21632</v>
      </c>
    </row>
    <row r="30721" spans="1:6" x14ac:dyDescent="0.25">
      <c r="A30721" t="s">
        <v>5922</v>
      </c>
      <c r="B30721" s="100" t="s">
        <v>13918</v>
      </c>
      <c r="C30721" s="100"/>
      <c r="D30721" s="124"/>
      <c r="E30721" s="157" t="e">
        <f>VLOOKUP(D30721,'SOAT LIQ'!$A$87:$C$3416,3,FALSE)</f>
        <v>#N/A</v>
      </c>
      <c r="F30721" t="s">
        <v>21632</v>
      </c>
    </row>
    <row r="30722" spans="1:6" x14ac:dyDescent="0.25">
      <c r="A30722" t="s">
        <v>5922</v>
      </c>
      <c r="B30722" s="100" t="s">
        <v>13919</v>
      </c>
      <c r="C30722" s="100"/>
      <c r="D30722" s="124"/>
      <c r="E30722" s="157" t="e">
        <f>VLOOKUP(D30722,'SOAT LIQ'!$A$87:$C$3416,3,FALSE)</f>
        <v>#N/A</v>
      </c>
      <c r="F30722" t="s">
        <v>21632</v>
      </c>
    </row>
    <row r="30723" spans="1:6" x14ac:dyDescent="0.25">
      <c r="A30723" t="s">
        <v>5924</v>
      </c>
      <c r="B30723" s="100" t="s">
        <v>13919</v>
      </c>
      <c r="C30723" s="100"/>
      <c r="D30723" s="124"/>
      <c r="E30723" s="157" t="e">
        <f>VLOOKUP(D30723,'SOAT LIQ'!$A$87:$C$3416,3,FALSE)</f>
        <v>#N/A</v>
      </c>
      <c r="F30723" t="s">
        <v>21632</v>
      </c>
    </row>
    <row r="30724" spans="1:6" x14ac:dyDescent="0.25">
      <c r="A30724" t="s">
        <v>5750</v>
      </c>
      <c r="B30724" s="100" t="s">
        <v>9927</v>
      </c>
      <c r="C30724" s="99" t="s">
        <v>9921</v>
      </c>
      <c r="D30724" s="124">
        <v>9170</v>
      </c>
      <c r="E30724" s="157">
        <f>VLOOKUP(D30724,'SOAT LIQ'!$A$87:$C$3416,3,FALSE)</f>
        <v>7</v>
      </c>
      <c r="F30724" t="s">
        <v>21632</v>
      </c>
    </row>
    <row r="30725" spans="1:6" x14ac:dyDescent="0.25">
      <c r="A30725" t="s">
        <v>5750</v>
      </c>
      <c r="B30725" s="100" t="s">
        <v>10005</v>
      </c>
      <c r="C30725" s="100"/>
      <c r="D30725" s="124">
        <v>9171</v>
      </c>
      <c r="E30725" s="157">
        <f>VLOOKUP(D30725,'SOAT LIQ'!$A$87:$C$3416,3,FALSE)</f>
        <v>10</v>
      </c>
      <c r="F30725" t="s">
        <v>21632</v>
      </c>
    </row>
    <row r="30726" spans="1:6" x14ac:dyDescent="0.25">
      <c r="A30726" t="s">
        <v>5750</v>
      </c>
      <c r="B30726" s="100" t="s">
        <v>10028</v>
      </c>
      <c r="C30726" s="99" t="s">
        <v>10026</v>
      </c>
      <c r="D30726" s="124">
        <v>9163</v>
      </c>
      <c r="E30726" s="157">
        <f>VLOOKUP(D30726,'SOAT LIQ'!$A$87:$C$3416,3,FALSE)</f>
        <v>13</v>
      </c>
      <c r="F30726" t="s">
        <v>21632</v>
      </c>
    </row>
    <row r="30727" spans="1:6" x14ac:dyDescent="0.25">
      <c r="A30727" t="s">
        <v>5750</v>
      </c>
      <c r="B30727" s="100" t="s">
        <v>9953</v>
      </c>
      <c r="C30727" s="100"/>
      <c r="D30727" s="124">
        <v>17601</v>
      </c>
      <c r="E30727" s="157">
        <f>VLOOKUP(D30727,'SOAT LIQ'!$A$87:$C$3416,3,FALSE)</f>
        <v>8</v>
      </c>
      <c r="F30727" t="s">
        <v>21632</v>
      </c>
    </row>
    <row r="30728" spans="1:6" x14ac:dyDescent="0.25">
      <c r="A30728" t="s">
        <v>5750</v>
      </c>
      <c r="B30728" s="100" t="s">
        <v>10550</v>
      </c>
      <c r="C30728" s="99" t="s">
        <v>10549</v>
      </c>
      <c r="D30728" s="124">
        <v>9631</v>
      </c>
      <c r="E30728" s="157">
        <f>VLOOKUP(D30728,'SOAT LIQ'!$A$87:$C$3416,3,FALSE)</f>
        <v>9</v>
      </c>
      <c r="F30728" t="s">
        <v>21632</v>
      </c>
    </row>
    <row r="30729" spans="1:6" x14ac:dyDescent="0.25">
      <c r="A30729" t="s">
        <v>5750</v>
      </c>
      <c r="B30729" s="100" t="s">
        <v>10551</v>
      </c>
      <c r="C30729" s="99" t="s">
        <v>10549</v>
      </c>
      <c r="D30729" s="124">
        <v>9631</v>
      </c>
      <c r="E30729" s="157">
        <f>VLOOKUP(D30729,'SOAT LIQ'!$A$87:$C$3416,3,FALSE)</f>
        <v>9</v>
      </c>
      <c r="F30729" t="s">
        <v>21632</v>
      </c>
    </row>
    <row r="30730" spans="1:6" x14ac:dyDescent="0.25">
      <c r="A30730" t="s">
        <v>5936</v>
      </c>
      <c r="B30730" s="100" t="s">
        <v>8744</v>
      </c>
      <c r="C30730" s="99" t="s">
        <v>8735</v>
      </c>
      <c r="D30730" s="124">
        <v>5213</v>
      </c>
      <c r="E30730" s="157">
        <f>VLOOKUP(D30730,'SOAT LIQ'!$A$87:$C$3416,3,FALSE)</f>
        <v>13</v>
      </c>
      <c r="F30730" t="s">
        <v>21632</v>
      </c>
    </row>
    <row r="30731" spans="1:6" x14ac:dyDescent="0.25">
      <c r="A30731" t="s">
        <v>5936</v>
      </c>
      <c r="B30731" s="100" t="s">
        <v>8117</v>
      </c>
      <c r="C30731" s="99" t="s">
        <v>8116</v>
      </c>
      <c r="D30731" s="124">
        <v>5613</v>
      </c>
      <c r="E30731" s="157">
        <f>VLOOKUP(D30731,'SOAT LIQ'!$A$87:$C$3416,3,FALSE)</f>
        <v>22</v>
      </c>
      <c r="F30731" t="s">
        <v>21632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419D4-E40D-480C-B836-787AE46BF786}">
  <dimension ref="A1:N85"/>
  <sheetViews>
    <sheetView workbookViewId="0">
      <selection activeCell="H12" sqref="H12"/>
    </sheetView>
  </sheetViews>
  <sheetFormatPr baseColWidth="10" defaultRowHeight="15" x14ac:dyDescent="0.25"/>
  <cols>
    <col min="1" max="1" width="24.85546875" bestFit="1" customWidth="1"/>
    <col min="2" max="2" width="8.7109375" bestFit="1" customWidth="1"/>
    <col min="3" max="3" width="12" bestFit="1" customWidth="1"/>
    <col min="5" max="7" width="14.5703125" bestFit="1" customWidth="1"/>
    <col min="8" max="8" width="14.140625" bestFit="1" customWidth="1"/>
    <col min="13" max="13" width="13" bestFit="1" customWidth="1"/>
    <col min="14" max="14" width="12" bestFit="1" customWidth="1"/>
  </cols>
  <sheetData>
    <row r="1" spans="1:14" x14ac:dyDescent="0.25">
      <c r="A1" t="s">
        <v>21677</v>
      </c>
      <c r="B1" t="s">
        <v>21678</v>
      </c>
      <c r="C1" t="s">
        <v>21657</v>
      </c>
      <c r="D1" t="s">
        <v>21658</v>
      </c>
      <c r="E1" t="s">
        <v>21659</v>
      </c>
      <c r="K1" s="118" t="s">
        <v>21660</v>
      </c>
      <c r="L1" s="118" t="s">
        <v>21661</v>
      </c>
      <c r="M1" s="118" t="s">
        <v>21662</v>
      </c>
      <c r="N1" s="118" t="s">
        <v>3517</v>
      </c>
    </row>
    <row r="2" spans="1:14" x14ac:dyDescent="0.25">
      <c r="A2" s="116" t="s">
        <v>21641</v>
      </c>
      <c r="B2" s="116">
        <v>2</v>
      </c>
      <c r="C2">
        <v>4.84</v>
      </c>
      <c r="D2" s="117">
        <v>141600</v>
      </c>
      <c r="E2" s="114">
        <f>C2*$N$15</f>
        <v>146574.56</v>
      </c>
      <c r="F2" s="114">
        <f>+E2+E20+E34+E54+E74</f>
        <v>428518.6</v>
      </c>
      <c r="K2" s="119">
        <v>2008</v>
      </c>
      <c r="L2" t="s">
        <v>21663</v>
      </c>
      <c r="M2" s="113">
        <v>461500</v>
      </c>
      <c r="N2" s="113">
        <v>15383.333333333334</v>
      </c>
    </row>
    <row r="3" spans="1:14" x14ac:dyDescent="0.25">
      <c r="A3" s="116" t="s">
        <v>21642</v>
      </c>
      <c r="B3" s="116">
        <v>3</v>
      </c>
      <c r="C3">
        <v>5.97</v>
      </c>
      <c r="D3" s="117">
        <v>174700</v>
      </c>
      <c r="E3" s="114">
        <f t="shared" ref="E3:E17" si="0">C3*$N$15</f>
        <v>180795.47999999998</v>
      </c>
      <c r="F3" s="114">
        <f t="shared" ref="F3:F17" si="1">+E3+E21+E35+E55+E75</f>
        <v>506348.47999999992</v>
      </c>
      <c r="K3" s="119">
        <v>2009</v>
      </c>
      <c r="L3" t="s">
        <v>21664</v>
      </c>
      <c r="M3" s="113">
        <v>496900</v>
      </c>
      <c r="N3" s="113">
        <v>16563.333333333332</v>
      </c>
    </row>
    <row r="4" spans="1:14" x14ac:dyDescent="0.25">
      <c r="A4" s="116" t="s">
        <v>21643</v>
      </c>
      <c r="B4" s="116">
        <v>4</v>
      </c>
      <c r="C4">
        <v>7.61</v>
      </c>
      <c r="D4" s="117">
        <v>222700</v>
      </c>
      <c r="E4" s="114">
        <f t="shared" si="0"/>
        <v>230461.24000000002</v>
      </c>
      <c r="F4" s="114">
        <f t="shared" si="1"/>
        <v>667156.52</v>
      </c>
      <c r="K4" s="119">
        <v>2010</v>
      </c>
      <c r="L4" t="s">
        <v>21665</v>
      </c>
      <c r="M4" s="113">
        <v>515000</v>
      </c>
      <c r="N4" s="113">
        <v>17166.666666666668</v>
      </c>
    </row>
    <row r="5" spans="1:14" x14ac:dyDescent="0.25">
      <c r="A5" s="116" t="s">
        <v>21644</v>
      </c>
      <c r="B5" s="116">
        <v>5</v>
      </c>
      <c r="C5">
        <v>10.45</v>
      </c>
      <c r="D5" s="117">
        <v>305800</v>
      </c>
      <c r="E5" s="114">
        <f t="shared" si="0"/>
        <v>316467.8</v>
      </c>
      <c r="F5" s="114">
        <f t="shared" si="1"/>
        <v>844923.6</v>
      </c>
      <c r="K5" s="119">
        <v>2011</v>
      </c>
      <c r="L5" t="s">
        <v>21666</v>
      </c>
      <c r="M5" s="113">
        <v>535600</v>
      </c>
      <c r="N5" s="113">
        <v>17853.333333333332</v>
      </c>
    </row>
    <row r="6" spans="1:14" x14ac:dyDescent="0.25">
      <c r="A6" s="116" t="s">
        <v>21645</v>
      </c>
      <c r="B6" s="116">
        <v>6</v>
      </c>
      <c r="C6">
        <v>15.13</v>
      </c>
      <c r="D6" s="117">
        <v>442700</v>
      </c>
      <c r="E6" s="114">
        <f t="shared" si="0"/>
        <v>458196.92000000004</v>
      </c>
      <c r="F6" s="114">
        <f t="shared" si="1"/>
        <v>1087801.28</v>
      </c>
      <c r="K6" s="119">
        <v>2012</v>
      </c>
      <c r="L6" t="s">
        <v>21667</v>
      </c>
      <c r="M6" s="113">
        <v>566700</v>
      </c>
      <c r="N6" s="113">
        <v>18890</v>
      </c>
    </row>
    <row r="7" spans="1:14" x14ac:dyDescent="0.25">
      <c r="A7" s="116" t="s">
        <v>21646</v>
      </c>
      <c r="B7" s="116">
        <v>7</v>
      </c>
      <c r="C7">
        <v>16.88</v>
      </c>
      <c r="D7" s="117">
        <v>493900</v>
      </c>
      <c r="E7" s="114">
        <f t="shared" si="0"/>
        <v>511193.92</v>
      </c>
      <c r="F7" s="114">
        <f t="shared" si="1"/>
        <v>1390944.1199999999</v>
      </c>
      <c r="K7" s="119">
        <v>2013</v>
      </c>
      <c r="L7" t="s">
        <v>21668</v>
      </c>
      <c r="M7" s="113">
        <v>589500</v>
      </c>
      <c r="N7" s="113">
        <v>19650</v>
      </c>
    </row>
    <row r="8" spans="1:14" x14ac:dyDescent="0.25">
      <c r="A8" s="116" t="s">
        <v>21647</v>
      </c>
      <c r="B8" s="116">
        <v>8</v>
      </c>
      <c r="C8">
        <v>18.510000000000002</v>
      </c>
      <c r="D8" s="117">
        <v>541600</v>
      </c>
      <c r="E8" s="114">
        <f t="shared" si="0"/>
        <v>560556.84000000008</v>
      </c>
      <c r="F8" s="114">
        <f t="shared" si="1"/>
        <v>1526313.6</v>
      </c>
      <c r="K8" s="119">
        <v>2014</v>
      </c>
      <c r="L8" t="s">
        <v>21669</v>
      </c>
      <c r="M8" s="113">
        <v>616000</v>
      </c>
      <c r="N8" s="113">
        <v>20533.333333333332</v>
      </c>
    </row>
    <row r="9" spans="1:14" x14ac:dyDescent="0.25">
      <c r="A9" s="116" t="s">
        <v>21648</v>
      </c>
      <c r="B9" s="116">
        <v>9</v>
      </c>
      <c r="C9">
        <v>21.1</v>
      </c>
      <c r="D9" s="117">
        <v>617400</v>
      </c>
      <c r="E9" s="114">
        <f t="shared" si="0"/>
        <v>638992.4</v>
      </c>
      <c r="F9" s="114">
        <f t="shared" si="1"/>
        <v>1733759</v>
      </c>
      <c r="K9" s="119">
        <v>2015</v>
      </c>
      <c r="L9" t="s">
        <v>21670</v>
      </c>
      <c r="M9" s="113">
        <v>644350</v>
      </c>
      <c r="N9" s="113">
        <v>21478.333333333332</v>
      </c>
    </row>
    <row r="10" spans="1:14" x14ac:dyDescent="0.25">
      <c r="A10" s="116" t="s">
        <v>21649</v>
      </c>
      <c r="B10" s="116">
        <v>10</v>
      </c>
      <c r="C10">
        <v>28.08</v>
      </c>
      <c r="D10" s="117">
        <v>821600</v>
      </c>
      <c r="E10" s="114">
        <f t="shared" si="0"/>
        <v>850374.72</v>
      </c>
      <c r="F10" s="114">
        <f t="shared" si="1"/>
        <v>2285533.48</v>
      </c>
      <c r="K10" s="119">
        <v>2016</v>
      </c>
      <c r="L10" t="s">
        <v>21671</v>
      </c>
      <c r="M10" s="113">
        <v>689455</v>
      </c>
      <c r="N10" s="113">
        <v>22981.833333333299</v>
      </c>
    </row>
    <row r="11" spans="1:14" x14ac:dyDescent="0.25">
      <c r="A11" s="116" t="s">
        <v>21650</v>
      </c>
      <c r="B11" s="116">
        <v>11</v>
      </c>
      <c r="C11">
        <v>29.95</v>
      </c>
      <c r="D11" s="117">
        <v>876300</v>
      </c>
      <c r="E11" s="114">
        <f t="shared" si="0"/>
        <v>907005.79999999993</v>
      </c>
      <c r="F11" s="114">
        <f t="shared" si="1"/>
        <v>2495401.6</v>
      </c>
      <c r="H11" s="114"/>
      <c r="K11" s="119">
        <v>2017</v>
      </c>
      <c r="L11" t="s">
        <v>21672</v>
      </c>
      <c r="M11" s="113">
        <v>737717</v>
      </c>
      <c r="N11" s="113">
        <v>24590.566666666698</v>
      </c>
    </row>
    <row r="12" spans="1:14" x14ac:dyDescent="0.25">
      <c r="A12" s="116" t="s">
        <v>21651</v>
      </c>
      <c r="B12" s="116">
        <v>12</v>
      </c>
      <c r="C12">
        <v>31.47</v>
      </c>
      <c r="D12" s="117">
        <v>920800</v>
      </c>
      <c r="E12" s="114">
        <f t="shared" si="0"/>
        <v>953037.48</v>
      </c>
      <c r="F12" s="114">
        <f t="shared" si="1"/>
        <v>2689522.04</v>
      </c>
      <c r="K12" s="119">
        <v>2018</v>
      </c>
      <c r="L12" t="s">
        <v>21673</v>
      </c>
      <c r="M12" s="113">
        <v>781242</v>
      </c>
      <c r="N12" s="113">
        <v>26041.4</v>
      </c>
    </row>
    <row r="13" spans="1:14" x14ac:dyDescent="0.25">
      <c r="A13" s="116" t="s">
        <v>21652</v>
      </c>
      <c r="B13" s="116">
        <v>13</v>
      </c>
      <c r="C13">
        <v>33.159999999999997</v>
      </c>
      <c r="D13" s="117">
        <v>970300</v>
      </c>
      <c r="E13" s="114">
        <f t="shared" si="0"/>
        <v>1004217.44</v>
      </c>
      <c r="F13" s="114">
        <f t="shared" si="1"/>
        <v>3017800.6</v>
      </c>
      <c r="K13" s="119">
        <v>2019</v>
      </c>
      <c r="L13" t="s">
        <v>21674</v>
      </c>
      <c r="M13" s="113">
        <v>828116</v>
      </c>
      <c r="N13" s="113">
        <v>27603.87</v>
      </c>
    </row>
    <row r="14" spans="1:14" x14ac:dyDescent="0.25">
      <c r="A14" s="116" t="s">
        <v>21653</v>
      </c>
      <c r="B14" s="116">
        <v>20</v>
      </c>
      <c r="C14">
        <v>34.82</v>
      </c>
      <c r="D14" s="117">
        <v>1018800</v>
      </c>
      <c r="E14" s="114">
        <f t="shared" si="0"/>
        <v>1054488.8800000001</v>
      </c>
      <c r="F14" s="114">
        <f t="shared" si="1"/>
        <v>2274328.4</v>
      </c>
      <c r="G14" t="s">
        <v>5050</v>
      </c>
      <c r="K14" s="119">
        <v>2020</v>
      </c>
      <c r="L14" t="s">
        <v>21675</v>
      </c>
      <c r="M14" s="113">
        <f>N14*30</f>
        <v>877685.94900000002</v>
      </c>
      <c r="N14" s="113">
        <v>29256.1983</v>
      </c>
    </row>
    <row r="15" spans="1:14" x14ac:dyDescent="0.25">
      <c r="A15" s="116" t="s">
        <v>21654</v>
      </c>
      <c r="B15" s="116">
        <v>21</v>
      </c>
      <c r="C15">
        <v>36.51</v>
      </c>
      <c r="D15" s="117">
        <v>1068300</v>
      </c>
      <c r="E15" s="114">
        <f t="shared" si="0"/>
        <v>1105668.8399999999</v>
      </c>
      <c r="F15" s="114">
        <f t="shared" si="1"/>
        <v>2717383.32</v>
      </c>
      <c r="K15" s="119">
        <v>2021</v>
      </c>
      <c r="L15" t="s">
        <v>21676</v>
      </c>
      <c r="M15" s="113">
        <v>908520</v>
      </c>
      <c r="N15" s="113">
        <f>M15/30</f>
        <v>30284</v>
      </c>
    </row>
    <row r="16" spans="1:14" x14ac:dyDescent="0.25">
      <c r="A16" s="116" t="s">
        <v>21655</v>
      </c>
      <c r="B16" s="116">
        <v>22</v>
      </c>
      <c r="C16">
        <v>38.340000000000003</v>
      </c>
      <c r="D16" s="117">
        <v>1121800</v>
      </c>
      <c r="E16" s="114">
        <f t="shared" si="0"/>
        <v>1161088.56</v>
      </c>
      <c r="F16" s="114">
        <f t="shared" si="1"/>
        <v>3233119.84</v>
      </c>
    </row>
    <row r="17" spans="1:7" x14ac:dyDescent="0.25">
      <c r="A17" s="116" t="s">
        <v>21656</v>
      </c>
      <c r="B17" s="116">
        <v>23</v>
      </c>
      <c r="C17">
        <v>48.07</v>
      </c>
      <c r="D17" s="117">
        <v>1406500</v>
      </c>
      <c r="E17" s="114">
        <f t="shared" si="0"/>
        <v>1455751.8800000001</v>
      </c>
      <c r="F17" s="114">
        <f t="shared" si="1"/>
        <v>4552290.88</v>
      </c>
    </row>
    <row r="18" spans="1:7" x14ac:dyDescent="0.25">
      <c r="A18" s="116"/>
      <c r="B18" s="116"/>
      <c r="D18" s="117"/>
      <c r="E18" s="114"/>
    </row>
    <row r="19" spans="1:7" x14ac:dyDescent="0.25">
      <c r="A19" s="116" t="s">
        <v>21637</v>
      </c>
    </row>
    <row r="20" spans="1:7" x14ac:dyDescent="0.25">
      <c r="A20" s="116" t="s">
        <v>21641</v>
      </c>
      <c r="B20" s="116">
        <v>2</v>
      </c>
      <c r="C20">
        <v>2.2799999999999998</v>
      </c>
      <c r="D20" s="117">
        <v>66700</v>
      </c>
      <c r="E20" s="114">
        <f>C20*$N$15</f>
        <v>69047.51999999999</v>
      </c>
      <c r="G20" s="114"/>
    </row>
    <row r="21" spans="1:7" x14ac:dyDescent="0.25">
      <c r="A21" s="116" t="s">
        <v>21642</v>
      </c>
      <c r="B21" s="116">
        <v>3</v>
      </c>
      <c r="C21">
        <v>2.2799999999999998</v>
      </c>
      <c r="D21" s="117">
        <v>66700</v>
      </c>
      <c r="E21" s="114">
        <f t="shared" ref="E21:E31" si="2">C21*$N$15</f>
        <v>69047.51999999999</v>
      </c>
    </row>
    <row r="22" spans="1:7" x14ac:dyDescent="0.25">
      <c r="A22" s="116" t="s">
        <v>21643</v>
      </c>
      <c r="B22" s="116">
        <v>4</v>
      </c>
      <c r="C22">
        <v>4.2699999999999996</v>
      </c>
      <c r="D22" s="117">
        <v>124900</v>
      </c>
      <c r="E22" s="114">
        <f t="shared" si="2"/>
        <v>129312.68</v>
      </c>
    </row>
    <row r="23" spans="1:7" x14ac:dyDescent="0.25">
      <c r="A23" s="116" t="s">
        <v>21644</v>
      </c>
      <c r="B23" s="116">
        <v>5</v>
      </c>
      <c r="C23">
        <v>4.2699999999999996</v>
      </c>
      <c r="D23" s="117">
        <v>124900</v>
      </c>
      <c r="E23" s="114">
        <f t="shared" si="2"/>
        <v>129312.68</v>
      </c>
    </row>
    <row r="24" spans="1:7" x14ac:dyDescent="0.25">
      <c r="A24" s="116" t="s">
        <v>21645</v>
      </c>
      <c r="B24" s="116">
        <v>6</v>
      </c>
      <c r="C24">
        <v>4.2699999999999996</v>
      </c>
      <c r="D24" s="117">
        <v>124900</v>
      </c>
      <c r="E24" s="114">
        <f t="shared" si="2"/>
        <v>129312.68</v>
      </c>
    </row>
    <row r="25" spans="1:7" x14ac:dyDescent="0.25">
      <c r="A25" s="116" t="s">
        <v>21646</v>
      </c>
      <c r="B25" s="116">
        <v>7</v>
      </c>
      <c r="C25">
        <v>9.92</v>
      </c>
      <c r="D25" s="117">
        <v>290300</v>
      </c>
      <c r="E25" s="114">
        <f t="shared" si="2"/>
        <v>300417.27999999997</v>
      </c>
    </row>
    <row r="26" spans="1:7" x14ac:dyDescent="0.25">
      <c r="A26" s="116" t="s">
        <v>21647</v>
      </c>
      <c r="B26" s="116">
        <v>8</v>
      </c>
      <c r="C26">
        <v>9.92</v>
      </c>
      <c r="D26" s="117">
        <v>290300</v>
      </c>
      <c r="E26" s="114">
        <f t="shared" si="2"/>
        <v>300417.27999999997</v>
      </c>
    </row>
    <row r="27" spans="1:7" x14ac:dyDescent="0.25">
      <c r="A27" s="116" t="s">
        <v>21648</v>
      </c>
      <c r="B27" s="116">
        <v>9</v>
      </c>
      <c r="C27">
        <v>9.92</v>
      </c>
      <c r="D27" s="117">
        <v>290300</v>
      </c>
      <c r="E27" s="114">
        <f t="shared" si="2"/>
        <v>300417.27999999997</v>
      </c>
    </row>
    <row r="28" spans="1:7" x14ac:dyDescent="0.25">
      <c r="A28" s="116" t="s">
        <v>21649</v>
      </c>
      <c r="B28" s="116">
        <v>10</v>
      </c>
      <c r="C28">
        <v>15.72</v>
      </c>
      <c r="D28" s="117">
        <v>460000</v>
      </c>
      <c r="E28" s="114">
        <f t="shared" si="2"/>
        <v>476064.48000000004</v>
      </c>
    </row>
    <row r="29" spans="1:7" x14ac:dyDescent="0.25">
      <c r="A29" s="116" t="s">
        <v>21650</v>
      </c>
      <c r="B29" s="116">
        <v>11</v>
      </c>
      <c r="C29">
        <v>15.72</v>
      </c>
      <c r="D29" s="117">
        <v>460000</v>
      </c>
      <c r="E29" s="114">
        <f t="shared" si="2"/>
        <v>476064.48000000004</v>
      </c>
    </row>
    <row r="30" spans="1:7" x14ac:dyDescent="0.25">
      <c r="A30" s="116" t="s">
        <v>21651</v>
      </c>
      <c r="B30" s="116">
        <v>12</v>
      </c>
      <c r="C30">
        <v>15.72</v>
      </c>
      <c r="D30" s="117">
        <v>460000</v>
      </c>
      <c r="E30" s="114">
        <f t="shared" si="2"/>
        <v>476064.48000000004</v>
      </c>
    </row>
    <row r="31" spans="1:7" x14ac:dyDescent="0.25">
      <c r="A31" s="116" t="s">
        <v>21652</v>
      </c>
      <c r="B31" s="116">
        <v>13</v>
      </c>
      <c r="C31">
        <v>15.72</v>
      </c>
      <c r="D31" s="117">
        <v>460000</v>
      </c>
      <c r="E31" s="114">
        <f t="shared" si="2"/>
        <v>476064.48000000004</v>
      </c>
    </row>
    <row r="33" spans="1:5" x14ac:dyDescent="0.25">
      <c r="A33" s="116" t="s">
        <v>21639</v>
      </c>
    </row>
    <row r="34" spans="1:5" x14ac:dyDescent="0.25">
      <c r="A34" s="116" t="s">
        <v>21679</v>
      </c>
      <c r="B34" s="116">
        <v>2</v>
      </c>
      <c r="C34">
        <v>2.93</v>
      </c>
      <c r="D34" s="117">
        <v>85700</v>
      </c>
      <c r="E34" s="114">
        <f>C34*$N$15</f>
        <v>88732.12000000001</v>
      </c>
    </row>
    <row r="35" spans="1:5" x14ac:dyDescent="0.25">
      <c r="A35" s="116" t="s">
        <v>21680</v>
      </c>
      <c r="B35" s="116">
        <v>3</v>
      </c>
      <c r="C35">
        <v>3.57</v>
      </c>
      <c r="D35" s="117">
        <v>104500</v>
      </c>
      <c r="E35" s="114">
        <f t="shared" ref="E35:E49" si="3">C35*$N$15</f>
        <v>108113.87999999999</v>
      </c>
    </row>
    <row r="36" spans="1:5" x14ac:dyDescent="0.25">
      <c r="A36" s="116" t="s">
        <v>21681</v>
      </c>
      <c r="B36" s="116">
        <v>4</v>
      </c>
      <c r="C36">
        <v>4.3099999999999996</v>
      </c>
      <c r="D36" s="117">
        <v>126100</v>
      </c>
      <c r="E36" s="114">
        <f t="shared" si="3"/>
        <v>130524.04</v>
      </c>
    </row>
    <row r="37" spans="1:5" x14ac:dyDescent="0.25">
      <c r="A37" s="116" t="s">
        <v>21682</v>
      </c>
      <c r="B37" s="116">
        <v>5</v>
      </c>
      <c r="C37">
        <v>5.86</v>
      </c>
      <c r="D37" s="117">
        <v>171500</v>
      </c>
      <c r="E37" s="114">
        <f t="shared" si="3"/>
        <v>177464.24000000002</v>
      </c>
    </row>
    <row r="38" spans="1:5" x14ac:dyDescent="0.25">
      <c r="A38" s="116" t="s">
        <v>21683</v>
      </c>
      <c r="B38" s="116">
        <v>6</v>
      </c>
      <c r="C38">
        <v>7.68</v>
      </c>
      <c r="D38" s="117">
        <v>224700</v>
      </c>
      <c r="E38" s="114">
        <f t="shared" si="3"/>
        <v>232581.12</v>
      </c>
    </row>
    <row r="39" spans="1:5" x14ac:dyDescent="0.25">
      <c r="A39" s="116" t="s">
        <v>21684</v>
      </c>
      <c r="B39" s="116">
        <v>7</v>
      </c>
      <c r="C39">
        <v>9</v>
      </c>
      <c r="D39" s="117">
        <v>263300</v>
      </c>
      <c r="E39" s="114">
        <f t="shared" si="3"/>
        <v>272556</v>
      </c>
    </row>
    <row r="40" spans="1:5" x14ac:dyDescent="0.25">
      <c r="A40" s="116" t="s">
        <v>21685</v>
      </c>
      <c r="B40" s="116">
        <v>8</v>
      </c>
      <c r="C40">
        <v>10.44</v>
      </c>
      <c r="D40" s="117">
        <v>305500</v>
      </c>
      <c r="E40" s="114">
        <f t="shared" si="3"/>
        <v>316164.95999999996</v>
      </c>
    </row>
    <row r="41" spans="1:5" x14ac:dyDescent="0.25">
      <c r="A41" s="116" t="s">
        <v>21686</v>
      </c>
      <c r="B41" s="116">
        <v>9</v>
      </c>
      <c r="C41">
        <v>12.76</v>
      </c>
      <c r="D41" s="117">
        <v>373400</v>
      </c>
      <c r="E41" s="114">
        <f t="shared" si="3"/>
        <v>386423.83999999997</v>
      </c>
    </row>
    <row r="42" spans="1:5" x14ac:dyDescent="0.25">
      <c r="A42" s="116" t="s">
        <v>21687</v>
      </c>
      <c r="B42" s="116">
        <v>10</v>
      </c>
      <c r="C42">
        <v>15.71</v>
      </c>
      <c r="D42" s="117">
        <v>459700</v>
      </c>
      <c r="E42" s="114">
        <f t="shared" si="3"/>
        <v>475761.64</v>
      </c>
    </row>
    <row r="43" spans="1:5" x14ac:dyDescent="0.25">
      <c r="A43" s="116" t="s">
        <v>21688</v>
      </c>
      <c r="B43" s="116">
        <v>11</v>
      </c>
      <c r="C43">
        <v>17.62</v>
      </c>
      <c r="D43" s="117">
        <v>515600</v>
      </c>
      <c r="E43" s="114">
        <f t="shared" si="3"/>
        <v>533604.08000000007</v>
      </c>
    </row>
    <row r="44" spans="1:5" x14ac:dyDescent="0.25">
      <c r="A44" s="116" t="s">
        <v>21689</v>
      </c>
      <c r="B44" s="116">
        <v>12</v>
      </c>
      <c r="C44">
        <v>19.63</v>
      </c>
      <c r="D44" s="117">
        <v>574400</v>
      </c>
      <c r="E44" s="114">
        <f t="shared" si="3"/>
        <v>594474.91999999993</v>
      </c>
    </row>
    <row r="45" spans="1:5" x14ac:dyDescent="0.25">
      <c r="A45" s="116" t="s">
        <v>21690</v>
      </c>
      <c r="B45" s="116">
        <v>13</v>
      </c>
      <c r="C45">
        <v>21.48</v>
      </c>
      <c r="D45" s="117">
        <v>628500</v>
      </c>
      <c r="E45" s="114">
        <f t="shared" si="3"/>
        <v>650500.32000000007</v>
      </c>
    </row>
    <row r="46" spans="1:5" x14ac:dyDescent="0.25">
      <c r="A46" s="116" t="s">
        <v>21691</v>
      </c>
      <c r="B46" s="116">
        <v>20</v>
      </c>
      <c r="C46">
        <v>25.43</v>
      </c>
      <c r="D46" s="117">
        <v>744100</v>
      </c>
      <c r="E46" s="114">
        <f t="shared" si="3"/>
        <v>770122.12</v>
      </c>
    </row>
    <row r="47" spans="1:5" x14ac:dyDescent="0.25">
      <c r="A47" s="116" t="s">
        <v>21692</v>
      </c>
      <c r="B47" s="116">
        <v>21</v>
      </c>
      <c r="C47">
        <v>33.1</v>
      </c>
      <c r="D47" s="117">
        <v>968500</v>
      </c>
      <c r="E47" s="114">
        <f t="shared" si="3"/>
        <v>1002400.4</v>
      </c>
    </row>
    <row r="48" spans="1:5" x14ac:dyDescent="0.25">
      <c r="A48" s="116" t="s">
        <v>21693</v>
      </c>
      <c r="B48" s="116">
        <v>22</v>
      </c>
      <c r="C48">
        <v>38.67</v>
      </c>
      <c r="D48" s="117">
        <v>1131500</v>
      </c>
      <c r="E48" s="114">
        <f t="shared" si="3"/>
        <v>1171082.28</v>
      </c>
    </row>
    <row r="49" spans="1:5" x14ac:dyDescent="0.25">
      <c r="A49" s="116" t="s">
        <v>21694</v>
      </c>
      <c r="B49" s="116">
        <v>23</v>
      </c>
      <c r="C49">
        <v>60.73</v>
      </c>
      <c r="D49" s="117">
        <v>1777000</v>
      </c>
      <c r="E49" s="114">
        <f t="shared" si="3"/>
        <v>1839147.3199999998</v>
      </c>
    </row>
    <row r="52" spans="1:5" x14ac:dyDescent="0.25">
      <c r="A52" s="116" t="s">
        <v>21640</v>
      </c>
    </row>
    <row r="54" spans="1:5" x14ac:dyDescent="0.25">
      <c r="A54" s="116" t="s">
        <v>21679</v>
      </c>
      <c r="B54" s="116">
        <v>2</v>
      </c>
      <c r="C54">
        <v>2.09</v>
      </c>
      <c r="D54" s="117">
        <v>61200</v>
      </c>
      <c r="E54" s="114">
        <f t="shared" ref="E54:E68" si="4">C54*$N$15</f>
        <v>63293.56</v>
      </c>
    </row>
    <row r="55" spans="1:5" x14ac:dyDescent="0.25">
      <c r="A55" s="116" t="s">
        <v>21680</v>
      </c>
      <c r="B55" s="116">
        <v>3</v>
      </c>
      <c r="C55">
        <v>2.5299999999999998</v>
      </c>
      <c r="D55" s="117">
        <v>74000</v>
      </c>
      <c r="E55" s="114">
        <f t="shared" si="4"/>
        <v>76618.51999999999</v>
      </c>
    </row>
    <row r="56" spans="1:5" x14ac:dyDescent="0.25">
      <c r="A56" s="116" t="s">
        <v>21681</v>
      </c>
      <c r="B56" s="116">
        <v>4</v>
      </c>
      <c r="C56">
        <v>3.1</v>
      </c>
      <c r="D56" s="117">
        <v>90700</v>
      </c>
      <c r="E56" s="114">
        <f t="shared" si="4"/>
        <v>93880.400000000009</v>
      </c>
    </row>
    <row r="57" spans="1:5" x14ac:dyDescent="0.25">
      <c r="A57" s="116" t="s">
        <v>21695</v>
      </c>
      <c r="B57" s="116">
        <v>5</v>
      </c>
      <c r="C57">
        <v>3.83</v>
      </c>
      <c r="D57" s="117">
        <v>112100</v>
      </c>
      <c r="E57" s="114">
        <f t="shared" si="4"/>
        <v>115987.72</v>
      </c>
    </row>
    <row r="58" spans="1:5" x14ac:dyDescent="0.25">
      <c r="A58" s="116" t="s">
        <v>21683</v>
      </c>
      <c r="B58" s="116">
        <v>6</v>
      </c>
      <c r="C58">
        <v>4.5599999999999996</v>
      </c>
      <c r="D58" s="117">
        <v>133400</v>
      </c>
      <c r="E58" s="114">
        <f t="shared" si="4"/>
        <v>138095.03999999998</v>
      </c>
    </row>
    <row r="59" spans="1:5" x14ac:dyDescent="0.25">
      <c r="A59" s="116" t="s">
        <v>21684</v>
      </c>
      <c r="B59" s="116">
        <v>7</v>
      </c>
      <c r="C59">
        <v>5.3</v>
      </c>
      <c r="D59" s="117">
        <v>155100</v>
      </c>
      <c r="E59" s="114">
        <f t="shared" si="4"/>
        <v>160505.19999999998</v>
      </c>
    </row>
    <row r="60" spans="1:5" x14ac:dyDescent="0.25">
      <c r="A60" s="116" t="s">
        <v>21696</v>
      </c>
      <c r="B60" s="116">
        <v>8</v>
      </c>
      <c r="C60">
        <v>6.17</v>
      </c>
      <c r="D60" s="117">
        <v>180500</v>
      </c>
      <c r="E60" s="114">
        <f t="shared" si="4"/>
        <v>186852.28</v>
      </c>
    </row>
    <row r="61" spans="1:5" x14ac:dyDescent="0.25">
      <c r="A61" s="116" t="s">
        <v>21686</v>
      </c>
      <c r="B61" s="116">
        <v>9</v>
      </c>
      <c r="C61">
        <v>7.3</v>
      </c>
      <c r="D61" s="117">
        <v>213600</v>
      </c>
      <c r="E61" s="114">
        <f t="shared" si="4"/>
        <v>221073.19999999998</v>
      </c>
    </row>
    <row r="62" spans="1:5" x14ac:dyDescent="0.25">
      <c r="A62" s="116" t="s">
        <v>21687</v>
      </c>
      <c r="B62" s="116">
        <v>10</v>
      </c>
      <c r="C62">
        <v>9.02</v>
      </c>
      <c r="D62" s="117">
        <v>263900</v>
      </c>
      <c r="E62" s="114">
        <f t="shared" si="4"/>
        <v>273161.68</v>
      </c>
    </row>
    <row r="63" spans="1:5" x14ac:dyDescent="0.25">
      <c r="A63" s="116" t="s">
        <v>21688</v>
      </c>
      <c r="B63" s="116">
        <v>11</v>
      </c>
      <c r="C63">
        <v>10.08</v>
      </c>
      <c r="D63" s="117">
        <v>294900</v>
      </c>
      <c r="E63" s="114">
        <f t="shared" si="4"/>
        <v>305262.72000000003</v>
      </c>
    </row>
    <row r="64" spans="1:5" x14ac:dyDescent="0.25">
      <c r="A64" s="116" t="s">
        <v>21689</v>
      </c>
      <c r="B64" s="116">
        <v>12</v>
      </c>
      <c r="C64">
        <v>11.44</v>
      </c>
      <c r="D64" s="117">
        <v>334700</v>
      </c>
      <c r="E64" s="114">
        <f t="shared" si="4"/>
        <v>346448.95999999996</v>
      </c>
    </row>
    <row r="65" spans="1:5" x14ac:dyDescent="0.25">
      <c r="A65" s="116" t="s">
        <v>21690</v>
      </c>
      <c r="B65" s="116">
        <v>13</v>
      </c>
      <c r="C65">
        <v>12.72</v>
      </c>
      <c r="D65" s="117">
        <v>372200</v>
      </c>
      <c r="E65" s="114">
        <f t="shared" si="4"/>
        <v>385212.48000000004</v>
      </c>
    </row>
    <row r="66" spans="1:5" x14ac:dyDescent="0.25">
      <c r="A66" s="116" t="s">
        <v>21697</v>
      </c>
      <c r="B66" s="116">
        <v>20</v>
      </c>
      <c r="C66">
        <v>14.85</v>
      </c>
      <c r="D66" s="117">
        <v>434500</v>
      </c>
      <c r="E66" s="114">
        <f t="shared" si="4"/>
        <v>449717.39999999997</v>
      </c>
    </row>
    <row r="67" spans="1:5" x14ac:dyDescent="0.25">
      <c r="A67" s="116" t="s">
        <v>21698</v>
      </c>
      <c r="B67" s="116">
        <v>21</v>
      </c>
      <c r="C67">
        <v>20.12</v>
      </c>
      <c r="D67" s="117">
        <v>588700</v>
      </c>
      <c r="E67" s="114">
        <f t="shared" si="4"/>
        <v>609314.08000000007</v>
      </c>
    </row>
    <row r="68" spans="1:5" x14ac:dyDescent="0.25">
      <c r="A68" s="116" t="s">
        <v>21693</v>
      </c>
      <c r="B68" s="116">
        <v>22</v>
      </c>
      <c r="C68">
        <v>26.82</v>
      </c>
      <c r="D68" s="117">
        <v>784800</v>
      </c>
      <c r="E68" s="114">
        <f t="shared" si="4"/>
        <v>812216.88</v>
      </c>
    </row>
    <row r="69" spans="1:5" x14ac:dyDescent="0.25">
      <c r="A69" s="116" t="s">
        <v>21694</v>
      </c>
      <c r="B69" s="116">
        <v>23</v>
      </c>
      <c r="C69">
        <v>37.950000000000003</v>
      </c>
      <c r="D69" s="117">
        <v>1110400</v>
      </c>
      <c r="E69" s="114">
        <f>C69*$N$15</f>
        <v>1149277.8</v>
      </c>
    </row>
    <row r="72" spans="1:5" x14ac:dyDescent="0.25">
      <c r="A72" s="116" t="s">
        <v>21638</v>
      </c>
    </row>
    <row r="74" spans="1:5" x14ac:dyDescent="0.25">
      <c r="A74" s="116" t="s">
        <v>21645</v>
      </c>
      <c r="B74" s="116">
        <v>6</v>
      </c>
      <c r="C74">
        <v>2.0099999999999998</v>
      </c>
      <c r="D74" s="117">
        <v>58800</v>
      </c>
      <c r="E74" s="114">
        <f t="shared" ref="E74:E84" si="5">C74*$N$15</f>
        <v>60870.84</v>
      </c>
    </row>
    <row r="75" spans="1:5" x14ac:dyDescent="0.25">
      <c r="A75" s="116" t="s">
        <v>21646</v>
      </c>
      <c r="B75" s="116">
        <v>7</v>
      </c>
      <c r="C75">
        <v>2.37</v>
      </c>
      <c r="D75" s="117">
        <v>69300</v>
      </c>
      <c r="E75" s="114">
        <f t="shared" si="5"/>
        <v>71773.08</v>
      </c>
    </row>
    <row r="76" spans="1:5" x14ac:dyDescent="0.25">
      <c r="A76" s="116" t="s">
        <v>21647</v>
      </c>
      <c r="B76" s="116">
        <v>8</v>
      </c>
      <c r="C76">
        <v>2.74</v>
      </c>
      <c r="D76" s="117">
        <v>80200</v>
      </c>
      <c r="E76" s="114">
        <f t="shared" si="5"/>
        <v>82978.16</v>
      </c>
    </row>
    <row r="77" spans="1:5" x14ac:dyDescent="0.25">
      <c r="A77" s="116" t="s">
        <v>21648</v>
      </c>
      <c r="B77" s="116">
        <v>9</v>
      </c>
      <c r="C77">
        <v>3.49</v>
      </c>
      <c r="D77" s="117">
        <v>102100</v>
      </c>
      <c r="E77" s="114">
        <f t="shared" si="5"/>
        <v>105691.16</v>
      </c>
    </row>
    <row r="78" spans="1:5" x14ac:dyDescent="0.25">
      <c r="A78" s="116" t="s">
        <v>21649</v>
      </c>
      <c r="B78" s="116">
        <v>10</v>
      </c>
      <c r="C78">
        <v>4.28</v>
      </c>
      <c r="D78" s="117">
        <v>125200</v>
      </c>
      <c r="E78" s="114">
        <f t="shared" si="5"/>
        <v>129615.52</v>
      </c>
    </row>
    <row r="79" spans="1:5" x14ac:dyDescent="0.25">
      <c r="A79" s="116" t="s">
        <v>21650</v>
      </c>
      <c r="B79" s="116">
        <v>11</v>
      </c>
      <c r="C79">
        <v>4.83</v>
      </c>
      <c r="D79" s="117">
        <v>141300</v>
      </c>
      <c r="E79" s="114">
        <f t="shared" si="5"/>
        <v>146271.72</v>
      </c>
    </row>
    <row r="80" spans="1:5" x14ac:dyDescent="0.25">
      <c r="A80" s="116" t="s">
        <v>21651</v>
      </c>
      <c r="B80" s="116">
        <v>12</v>
      </c>
      <c r="C80">
        <v>5.36</v>
      </c>
      <c r="D80" s="117">
        <v>156800</v>
      </c>
      <c r="E80" s="114">
        <f t="shared" si="5"/>
        <v>162322.24000000002</v>
      </c>
    </row>
    <row r="81" spans="1:5" x14ac:dyDescent="0.25">
      <c r="A81" s="116" t="s">
        <v>21652</v>
      </c>
      <c r="B81" s="116">
        <v>13</v>
      </c>
      <c r="C81">
        <v>6.17</v>
      </c>
      <c r="D81" s="117">
        <v>180500</v>
      </c>
      <c r="E81" s="114">
        <f t="shared" si="5"/>
        <v>186852.28</v>
      </c>
    </row>
    <row r="82" spans="1:5" x14ac:dyDescent="0.25">
      <c r="A82" s="116" t="s">
        <v>21653</v>
      </c>
      <c r="B82" s="116">
        <v>20</v>
      </c>
      <c r="C82">
        <v>6.94</v>
      </c>
      <c r="D82" s="117">
        <v>203100</v>
      </c>
      <c r="E82" s="114">
        <f t="shared" si="5"/>
        <v>210170.96000000002</v>
      </c>
    </row>
    <row r="83" spans="1:5" x14ac:dyDescent="0.25">
      <c r="A83" s="116" t="s">
        <v>21654</v>
      </c>
      <c r="B83" s="116">
        <v>21</v>
      </c>
      <c r="C83">
        <v>9.0299999999999994</v>
      </c>
      <c r="D83" s="117">
        <v>264200</v>
      </c>
      <c r="E83" s="114">
        <f t="shared" si="5"/>
        <v>273464.51999999996</v>
      </c>
    </row>
    <row r="84" spans="1:5" x14ac:dyDescent="0.25">
      <c r="A84" s="116" t="s">
        <v>21655</v>
      </c>
      <c r="B84" s="116">
        <v>22</v>
      </c>
      <c r="C84">
        <v>10.55</v>
      </c>
      <c r="D84" s="117">
        <v>308700</v>
      </c>
      <c r="E84" s="114">
        <f t="shared" si="5"/>
        <v>319496.2</v>
      </c>
    </row>
    <row r="85" spans="1:5" x14ac:dyDescent="0.25">
      <c r="A85" s="116" t="s">
        <v>21656</v>
      </c>
      <c r="B85" s="116">
        <v>23</v>
      </c>
      <c r="C85">
        <v>16.57</v>
      </c>
      <c r="D85" s="117">
        <v>484800</v>
      </c>
      <c r="E85" s="114">
        <f>C85*$N$15</f>
        <v>501805.88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EAB39-9588-424C-A63E-2D354789541E}">
  <dimension ref="A1"/>
  <sheetViews>
    <sheetView topLeftCell="A4" workbookViewId="0">
      <selection activeCell="O4" sqref="O4"/>
    </sheetView>
  </sheetViews>
  <sheetFormatPr baseColWidth="10"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A72E568-40B3-480F-BA3A-1104BD6406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CALCULO</vt:lpstr>
      <vt:lpstr>SOAT LIQ</vt:lpstr>
      <vt:lpstr>Hoja1</vt:lpstr>
      <vt:lpstr>homologo soat -iss</vt:lpstr>
      <vt:lpstr>Hoja2</vt:lpstr>
      <vt:lpstr>Hoja3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Marly Theran Cuadro</dc:creator>
  <cp:lastModifiedBy>Eduardo Gomez Gonzalez</cp:lastModifiedBy>
  <dcterms:created xsi:type="dcterms:W3CDTF">2014-03-17T19:57:27Z</dcterms:created>
  <dcterms:modified xsi:type="dcterms:W3CDTF">2025-04-28T02:10:57Z</dcterms:modified>
</cp:coreProperties>
</file>